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gasu/Library/CloudStorage/GoogleDrive-kitti.chiewchan@gmail.com/My Drive/My-Research/BSRU/PersonalResearchProject/3-SmartFarmer/Reference/PRCI Data/"/>
    </mc:Choice>
  </mc:AlternateContent>
  <xr:revisionPtr revIDLastSave="0" documentId="13_ncr:1_{13EE3BE4-83DA-9045-B98C-F705EF376046}" xr6:coauthVersionLast="47" xr6:coauthVersionMax="47" xr10:uidLastSave="{00000000-0000-0000-0000-000000000000}"/>
  <bookViews>
    <workbookView xWindow="0" yWindow="660" windowWidth="30240" windowHeight="18980" tabRatio="823" xr2:uid="{E2D5F138-8694-4555-8DC4-4EED8C9785CC}"/>
  </bookViews>
  <sheets>
    <sheet name="data_dict_for_fullver" sheetId="2" r:id="rId1"/>
    <sheet name="drop_No yield(for Productivity)" sheetId="1" r:id="rId2"/>
    <sheet name="drop_No yield(Panel)" sheetId="3" r:id="rId3"/>
    <sheet name="Drop_Noyield(DID)" sheetId="5" r:id="rId4"/>
    <sheet name="Panel-PSM&amp;FEM" sheetId="7" r:id="rId5"/>
    <sheet name="Panel-PSM&amp;FEM (CSV)" sheetId="8" r:id="rId6"/>
    <sheet name="SF Program Data_for CSV (versio" sheetId="6" r:id="rId7"/>
  </sheets>
  <externalReferences>
    <externalReference r:id="rId8"/>
  </externalReferences>
  <definedNames>
    <definedName name="_xlnm._FilterDatabase" localSheetId="1" hidden="1">'drop_No yield(for Productivity)'!$A$1:$EC$422</definedName>
    <definedName name="_xlnm._FilterDatabase" localSheetId="2" hidden="1">'drop_No yield(Panel)'!$B$1:$EE$835</definedName>
    <definedName name="_xlnm._FilterDatabase" localSheetId="3" hidden="1">'Drop_Noyield(DID)'!$A$1:$EF$835</definedName>
    <definedName name="_xlnm._FilterDatabase" localSheetId="4" hidden="1">'Panel-PSM&amp;FEM'!$A$1:$EA$835</definedName>
    <definedName name="_xlnm._FilterDatabase" localSheetId="5" hidden="1">'Panel-PSM&amp;FEM (CSV)'!$A$1:$DC$835</definedName>
    <definedName name="_xlnm._FilterDatabase" localSheetId="6" hidden="1">'SF Program Data_for CSV (versio'!$A$1:$CS$835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468" i="1" l="1"/>
  <c r="DN469" i="1"/>
  <c r="DN470" i="1"/>
  <c r="DN471" i="1"/>
  <c r="DN467" i="1"/>
  <c r="DM471" i="1"/>
  <c r="DL468" i="1"/>
  <c r="DL469" i="1"/>
  <c r="DL470" i="1"/>
  <c r="DL467" i="1"/>
  <c r="DK468" i="1"/>
  <c r="DK469" i="1"/>
  <c r="DK470" i="1"/>
  <c r="DK467" i="1"/>
  <c r="DJ471" i="1"/>
  <c r="CL435" i="1"/>
  <c r="AY835" i="8" l="1"/>
  <c r="AY834" i="8"/>
  <c r="AY833" i="8"/>
  <c r="AY832" i="8"/>
  <c r="AY831" i="8"/>
  <c r="AY830" i="8"/>
  <c r="AY829" i="8"/>
  <c r="AY828" i="8"/>
  <c r="AY827" i="8"/>
  <c r="AY826" i="8"/>
  <c r="AY825" i="8"/>
  <c r="AY824" i="8"/>
  <c r="AY823" i="8"/>
  <c r="AY822" i="8"/>
  <c r="AY821" i="8"/>
  <c r="AY820" i="8"/>
  <c r="AY819" i="8"/>
  <c r="AY818" i="8"/>
  <c r="AY817" i="8"/>
  <c r="AY816" i="8"/>
  <c r="AY815" i="8"/>
  <c r="AY814" i="8"/>
  <c r="AY813" i="8"/>
  <c r="AY812" i="8"/>
  <c r="AY811" i="8"/>
  <c r="AY810" i="8"/>
  <c r="AY809" i="8"/>
  <c r="AY808" i="8"/>
  <c r="AY807" i="8"/>
  <c r="AY806" i="8"/>
  <c r="AY805" i="8"/>
  <c r="AY804" i="8"/>
  <c r="AY803" i="8"/>
  <c r="AY802" i="8"/>
  <c r="AY801" i="8"/>
  <c r="AY800" i="8"/>
  <c r="AY799" i="8"/>
  <c r="AY798" i="8"/>
  <c r="AY797" i="8"/>
  <c r="AY796" i="8"/>
  <c r="AY795" i="8"/>
  <c r="AY794" i="8"/>
  <c r="AY793" i="8"/>
  <c r="AY792" i="8"/>
  <c r="AY791" i="8"/>
  <c r="AY790" i="8"/>
  <c r="AY789" i="8"/>
  <c r="AY788" i="8"/>
  <c r="AY787" i="8"/>
  <c r="AY786" i="8"/>
  <c r="AY785" i="8"/>
  <c r="AY784" i="8"/>
  <c r="AY783" i="8"/>
  <c r="AY782" i="8"/>
  <c r="AY781" i="8"/>
  <c r="AY780" i="8"/>
  <c r="AY779" i="8"/>
  <c r="AY778" i="8"/>
  <c r="AY777" i="8"/>
  <c r="AY776" i="8"/>
  <c r="AY775" i="8"/>
  <c r="AY774" i="8"/>
  <c r="AY773" i="8"/>
  <c r="AY772" i="8"/>
  <c r="AY771" i="8"/>
  <c r="AY770" i="8"/>
  <c r="AY769" i="8"/>
  <c r="AY768" i="8"/>
  <c r="AY767" i="8"/>
  <c r="AY766" i="8"/>
  <c r="AY765" i="8"/>
  <c r="AY764" i="8"/>
  <c r="AY763" i="8"/>
  <c r="AY762" i="8"/>
  <c r="AY761" i="8"/>
  <c r="AY760" i="8"/>
  <c r="AY759" i="8"/>
  <c r="AY758" i="8"/>
  <c r="AY757" i="8"/>
  <c r="AY756" i="8"/>
  <c r="AY755" i="8"/>
  <c r="AY754" i="8"/>
  <c r="AY753" i="8"/>
  <c r="AY752" i="8"/>
  <c r="AY751" i="8"/>
  <c r="AY750" i="8"/>
  <c r="AY749" i="8"/>
  <c r="AY748" i="8"/>
  <c r="AY747" i="8"/>
  <c r="AY746" i="8"/>
  <c r="AY745" i="8"/>
  <c r="AY744" i="8"/>
  <c r="AY743" i="8"/>
  <c r="AY742" i="8"/>
  <c r="AY741" i="8"/>
  <c r="AY740" i="8"/>
  <c r="AY739" i="8"/>
  <c r="AY738" i="8"/>
  <c r="AY737" i="8"/>
  <c r="AY736" i="8"/>
  <c r="AY735" i="8"/>
  <c r="AY734" i="8"/>
  <c r="AY733" i="8"/>
  <c r="AY732" i="8"/>
  <c r="AY731" i="8"/>
  <c r="AY730" i="8"/>
  <c r="AY729" i="8"/>
  <c r="AY728" i="8"/>
  <c r="AY727" i="8"/>
  <c r="AY726" i="8"/>
  <c r="AY725" i="8"/>
  <c r="AY724" i="8"/>
  <c r="AY723" i="8"/>
  <c r="AY722" i="8"/>
  <c r="AY721" i="8"/>
  <c r="AY720" i="8"/>
  <c r="AY719" i="8"/>
  <c r="AY718" i="8"/>
  <c r="AY717" i="8"/>
  <c r="AY716" i="8"/>
  <c r="AY715" i="8"/>
  <c r="AY714" i="8"/>
  <c r="AY713" i="8"/>
  <c r="AY712" i="8"/>
  <c r="AY711" i="8"/>
  <c r="AY710" i="8"/>
  <c r="AY709" i="8"/>
  <c r="AY708" i="8"/>
  <c r="AY707" i="8"/>
  <c r="AY706" i="8"/>
  <c r="AY705" i="8"/>
  <c r="AY704" i="8"/>
  <c r="AY703" i="8"/>
  <c r="AY702" i="8"/>
  <c r="AY701" i="8"/>
  <c r="AY700" i="8"/>
  <c r="AY699" i="8"/>
  <c r="AY698" i="8"/>
  <c r="AY697" i="8"/>
  <c r="AY696" i="8"/>
  <c r="AY695" i="8"/>
  <c r="AY694" i="8"/>
  <c r="AY693" i="8"/>
  <c r="AY692" i="8"/>
  <c r="AY691" i="8"/>
  <c r="AY690" i="8"/>
  <c r="AY689" i="8"/>
  <c r="AY688" i="8"/>
  <c r="AY687" i="8"/>
  <c r="AY686" i="8"/>
  <c r="AY685" i="8"/>
  <c r="AY684" i="8"/>
  <c r="AY683" i="8"/>
  <c r="AY682" i="8"/>
  <c r="AY681" i="8"/>
  <c r="AY680" i="8"/>
  <c r="AY679" i="8"/>
  <c r="AY678" i="8"/>
  <c r="AY677" i="8"/>
  <c r="AY676" i="8"/>
  <c r="AY675" i="8"/>
  <c r="AY674" i="8"/>
  <c r="AY673" i="8"/>
  <c r="AY672" i="8"/>
  <c r="AY671" i="8"/>
  <c r="AY670" i="8"/>
  <c r="AY669" i="8"/>
  <c r="AY668" i="8"/>
  <c r="AY667" i="8"/>
  <c r="AY666" i="8"/>
  <c r="AY665" i="8"/>
  <c r="AY664" i="8"/>
  <c r="AY663" i="8"/>
  <c r="AY662" i="8"/>
  <c r="AY661" i="8"/>
  <c r="AY660" i="8"/>
  <c r="AY659" i="8"/>
  <c r="AY658" i="8"/>
  <c r="AY657" i="8"/>
  <c r="AY656" i="8"/>
  <c r="AY655" i="8"/>
  <c r="AY654" i="8"/>
  <c r="AY653" i="8"/>
  <c r="AY652" i="8"/>
  <c r="AY651" i="8"/>
  <c r="AY650" i="8"/>
  <c r="AY649" i="8"/>
  <c r="AY648" i="8"/>
  <c r="AY647" i="8"/>
  <c r="AY646" i="8"/>
  <c r="AY645" i="8"/>
  <c r="AY644" i="8"/>
  <c r="AY643" i="8"/>
  <c r="AY642" i="8"/>
  <c r="AY641" i="8"/>
  <c r="AY640" i="8"/>
  <c r="AY639" i="8"/>
  <c r="AY638" i="8"/>
  <c r="AY637" i="8"/>
  <c r="AY636" i="8"/>
  <c r="AY635" i="8"/>
  <c r="AY634" i="8"/>
  <c r="AY633" i="8"/>
  <c r="AY632" i="8"/>
  <c r="AY631" i="8"/>
  <c r="AY630" i="8"/>
  <c r="AY629" i="8"/>
  <c r="AY628" i="8"/>
  <c r="AY627" i="8"/>
  <c r="AY626" i="8"/>
  <c r="AY625" i="8"/>
  <c r="AY624" i="8"/>
  <c r="AY623" i="8"/>
  <c r="AY622" i="8"/>
  <c r="AY621" i="8"/>
  <c r="AY620" i="8"/>
  <c r="AY619" i="8"/>
  <c r="AY618" i="8"/>
  <c r="AY617" i="8"/>
  <c r="AY616" i="8"/>
  <c r="AY615" i="8"/>
  <c r="AY614" i="8"/>
  <c r="AY613" i="8"/>
  <c r="AY612" i="8"/>
  <c r="AY611" i="8"/>
  <c r="AY610" i="8"/>
  <c r="AY609" i="8"/>
  <c r="AY608" i="8"/>
  <c r="AY607" i="8"/>
  <c r="AY606" i="8"/>
  <c r="AY605" i="8"/>
  <c r="AY604" i="8"/>
  <c r="AY603" i="8"/>
  <c r="AY602" i="8"/>
  <c r="AY601" i="8"/>
  <c r="AY600" i="8"/>
  <c r="AY599" i="8"/>
  <c r="AY598" i="8"/>
  <c r="AY597" i="8"/>
  <c r="AY596" i="8"/>
  <c r="AY595" i="8"/>
  <c r="AY594" i="8"/>
  <c r="AY593" i="8"/>
  <c r="AY592" i="8"/>
  <c r="AY591" i="8"/>
  <c r="AY590" i="8"/>
  <c r="AY589" i="8"/>
  <c r="AY588" i="8"/>
  <c r="AY587" i="8"/>
  <c r="AY586" i="8"/>
  <c r="AY585" i="8"/>
  <c r="AY584" i="8"/>
  <c r="AY583" i="8"/>
  <c r="AY582" i="8"/>
  <c r="AY581" i="8"/>
  <c r="AY580" i="8"/>
  <c r="AY579" i="8"/>
  <c r="AY578" i="8"/>
  <c r="AY577" i="8"/>
  <c r="AY576" i="8"/>
  <c r="AY575" i="8"/>
  <c r="AY574" i="8"/>
  <c r="AY573" i="8"/>
  <c r="AY572" i="8"/>
  <c r="AY571" i="8"/>
  <c r="AY570" i="8"/>
  <c r="AY569" i="8"/>
  <c r="AY568" i="8"/>
  <c r="AY567" i="8"/>
  <c r="AY566" i="8"/>
  <c r="AY565" i="8"/>
  <c r="AY564" i="8"/>
  <c r="AY563" i="8"/>
  <c r="AY562" i="8"/>
  <c r="AY561" i="8"/>
  <c r="AY560" i="8"/>
  <c r="AY559" i="8"/>
  <c r="AY558" i="8"/>
  <c r="AY557" i="8"/>
  <c r="AY556" i="8"/>
  <c r="AY555" i="8"/>
  <c r="AY554" i="8"/>
  <c r="AY553" i="8"/>
  <c r="AY552" i="8"/>
  <c r="AY551" i="8"/>
  <c r="AY550" i="8"/>
  <c r="AY549" i="8"/>
  <c r="AY548" i="8"/>
  <c r="AY547" i="8"/>
  <c r="AY546" i="8"/>
  <c r="AY545" i="8"/>
  <c r="AY544" i="8"/>
  <c r="AY543" i="8"/>
  <c r="AY542" i="8"/>
  <c r="AY541" i="8"/>
  <c r="AY540" i="8"/>
  <c r="AY539" i="8"/>
  <c r="AY538" i="8"/>
  <c r="AY537" i="8"/>
  <c r="AY536" i="8"/>
  <c r="AY535" i="8"/>
  <c r="AY534" i="8"/>
  <c r="AY533" i="8"/>
  <c r="AY532" i="8"/>
  <c r="AY531" i="8"/>
  <c r="AY530" i="8"/>
  <c r="AY529" i="8"/>
  <c r="AY528" i="8"/>
  <c r="AY527" i="8"/>
  <c r="AY526" i="8"/>
  <c r="AY525" i="8"/>
  <c r="AY524" i="8"/>
  <c r="AY523" i="8"/>
  <c r="AY522" i="8"/>
  <c r="AY521" i="8"/>
  <c r="AY520" i="8"/>
  <c r="AY519" i="8"/>
  <c r="AY518" i="8"/>
  <c r="AY517" i="8"/>
  <c r="AY516" i="8"/>
  <c r="AY515" i="8"/>
  <c r="AY514" i="8"/>
  <c r="AY513" i="8"/>
  <c r="AY512" i="8"/>
  <c r="AY511" i="8"/>
  <c r="AY510" i="8"/>
  <c r="AY509" i="8"/>
  <c r="AY508" i="8"/>
  <c r="AY507" i="8"/>
  <c r="AY506" i="8"/>
  <c r="AY505" i="8"/>
  <c r="AY504" i="8"/>
  <c r="AY503" i="8"/>
  <c r="AY502" i="8"/>
  <c r="AY501" i="8"/>
  <c r="AY500" i="8"/>
  <c r="AY499" i="8"/>
  <c r="AY498" i="8"/>
  <c r="AY497" i="8"/>
  <c r="AY496" i="8"/>
  <c r="AY495" i="8"/>
  <c r="AY494" i="8"/>
  <c r="AY493" i="8"/>
  <c r="AY492" i="8"/>
  <c r="AY491" i="8"/>
  <c r="AY490" i="8"/>
  <c r="AY489" i="8"/>
  <c r="AY488" i="8"/>
  <c r="AY487" i="8"/>
  <c r="AY486" i="8"/>
  <c r="AY485" i="8"/>
  <c r="AY484" i="8"/>
  <c r="AY483" i="8"/>
  <c r="AY482" i="8"/>
  <c r="AY481" i="8"/>
  <c r="AY480" i="8"/>
  <c r="AY479" i="8"/>
  <c r="AY478" i="8"/>
  <c r="AY477" i="8"/>
  <c r="AY476" i="8"/>
  <c r="AY475" i="8"/>
  <c r="AY474" i="8"/>
  <c r="AY473" i="8"/>
  <c r="AY472" i="8"/>
  <c r="AY471" i="8"/>
  <c r="AY470" i="8"/>
  <c r="AY469" i="8"/>
  <c r="AY468" i="8"/>
  <c r="AY467" i="8"/>
  <c r="AY466" i="8"/>
  <c r="AY465" i="8"/>
  <c r="AY464" i="8"/>
  <c r="AY463" i="8"/>
  <c r="AY462" i="8"/>
  <c r="AY461" i="8"/>
  <c r="AY460" i="8"/>
  <c r="AY459" i="8"/>
  <c r="AY458" i="8"/>
  <c r="AY457" i="8"/>
  <c r="AY456" i="8"/>
  <c r="AY455" i="8"/>
  <c r="AY454" i="8"/>
  <c r="AY453" i="8"/>
  <c r="AY452" i="8"/>
  <c r="AY451" i="8"/>
  <c r="AY450" i="8"/>
  <c r="AY449" i="8"/>
  <c r="AY448" i="8"/>
  <c r="AY447" i="8"/>
  <c r="AY446" i="8"/>
  <c r="AY445" i="8"/>
  <c r="AY444" i="8"/>
  <c r="AY443" i="8"/>
  <c r="AY442" i="8"/>
  <c r="AY441" i="8"/>
  <c r="AY440" i="8"/>
  <c r="AY439" i="8"/>
  <c r="AY438" i="8"/>
  <c r="AY437" i="8"/>
  <c r="AY436" i="8"/>
  <c r="AY435" i="8"/>
  <c r="AY434" i="8"/>
  <c r="AY433" i="8"/>
  <c r="AY432" i="8"/>
  <c r="AY431" i="8"/>
  <c r="AY430" i="8"/>
  <c r="AY429" i="8"/>
  <c r="AY428" i="8"/>
  <c r="AY427" i="8"/>
  <c r="AY426" i="8"/>
  <c r="AY425" i="8"/>
  <c r="AY424" i="8"/>
  <c r="AY423" i="8"/>
  <c r="AY422" i="8"/>
  <c r="AY421" i="8"/>
  <c r="AY420" i="8"/>
  <c r="AY419" i="8"/>
  <c r="AY418" i="8"/>
  <c r="AY417" i="8"/>
  <c r="AY416" i="8"/>
  <c r="AY415" i="8"/>
  <c r="AY414" i="8"/>
  <c r="AY413" i="8"/>
  <c r="AY412" i="8"/>
  <c r="AY411" i="8"/>
  <c r="AY410" i="8"/>
  <c r="AY409" i="8"/>
  <c r="AY408" i="8"/>
  <c r="AY407" i="8"/>
  <c r="AY406" i="8"/>
  <c r="AY405" i="8"/>
  <c r="AY404" i="8"/>
  <c r="AY403" i="8"/>
  <c r="AY402" i="8"/>
  <c r="AY401" i="8"/>
  <c r="AY400" i="8"/>
  <c r="AY399" i="8"/>
  <c r="AY398" i="8"/>
  <c r="AY397" i="8"/>
  <c r="AY396" i="8"/>
  <c r="AY395" i="8"/>
  <c r="AY394" i="8"/>
  <c r="AY393" i="8"/>
  <c r="AY392" i="8"/>
  <c r="AY391" i="8"/>
  <c r="AY390" i="8"/>
  <c r="AY389" i="8"/>
  <c r="AY388" i="8"/>
  <c r="AY387" i="8"/>
  <c r="AY386" i="8"/>
  <c r="AY385" i="8"/>
  <c r="AY384" i="8"/>
  <c r="AY383" i="8"/>
  <c r="AY382" i="8"/>
  <c r="AY381" i="8"/>
  <c r="AY380" i="8"/>
  <c r="AY379" i="8"/>
  <c r="AY378" i="8"/>
  <c r="AY377" i="8"/>
  <c r="AY376" i="8"/>
  <c r="AY375" i="8"/>
  <c r="AY374" i="8"/>
  <c r="AY373" i="8"/>
  <c r="AY372" i="8"/>
  <c r="AY371" i="8"/>
  <c r="AY370" i="8"/>
  <c r="AY369" i="8"/>
  <c r="AY368" i="8"/>
  <c r="AY367" i="8"/>
  <c r="AY366" i="8"/>
  <c r="AY365" i="8"/>
  <c r="AY364" i="8"/>
  <c r="AY363" i="8"/>
  <c r="AY362" i="8"/>
  <c r="AY361" i="8"/>
  <c r="AY360" i="8"/>
  <c r="AY359" i="8"/>
  <c r="AY358" i="8"/>
  <c r="AY357" i="8"/>
  <c r="AY356" i="8"/>
  <c r="AY355" i="8"/>
  <c r="AY354" i="8"/>
  <c r="AY353" i="8"/>
  <c r="AY352" i="8"/>
  <c r="AY351" i="8"/>
  <c r="AY350" i="8"/>
  <c r="AY349" i="8"/>
  <c r="AY348" i="8"/>
  <c r="AY347" i="8"/>
  <c r="AY346" i="8"/>
  <c r="AY345" i="8"/>
  <c r="AY344" i="8"/>
  <c r="AY343" i="8"/>
  <c r="AY342" i="8"/>
  <c r="AY341" i="8"/>
  <c r="AY340" i="8"/>
  <c r="AY339" i="8"/>
  <c r="AY338" i="8"/>
  <c r="AY337" i="8"/>
  <c r="AY336" i="8"/>
  <c r="AY335" i="8"/>
  <c r="AY334" i="8"/>
  <c r="AY333" i="8"/>
  <c r="AY332" i="8"/>
  <c r="AY331" i="8"/>
  <c r="AY330" i="8"/>
  <c r="AY329" i="8"/>
  <c r="AY328" i="8"/>
  <c r="AY327" i="8"/>
  <c r="AY326" i="8"/>
  <c r="AY325" i="8"/>
  <c r="AY324" i="8"/>
  <c r="AY323" i="8"/>
  <c r="AY322" i="8"/>
  <c r="AY321" i="8"/>
  <c r="AY320" i="8"/>
  <c r="AY319" i="8"/>
  <c r="AY318" i="8"/>
  <c r="AY317" i="8"/>
  <c r="AY316" i="8"/>
  <c r="AY315" i="8"/>
  <c r="AY314" i="8"/>
  <c r="AY313" i="8"/>
  <c r="AY312" i="8"/>
  <c r="AY311" i="8"/>
  <c r="AY310" i="8"/>
  <c r="AY309" i="8"/>
  <c r="AY308" i="8"/>
  <c r="AY307" i="8"/>
  <c r="AY306" i="8"/>
  <c r="AY305" i="8"/>
  <c r="AY304" i="8"/>
  <c r="AY303" i="8"/>
  <c r="AY302" i="8"/>
  <c r="AY301" i="8"/>
  <c r="AY300" i="8"/>
  <c r="AY299" i="8"/>
  <c r="AY298" i="8"/>
  <c r="AY297" i="8"/>
  <c r="AY296" i="8"/>
  <c r="AY295" i="8"/>
  <c r="AY294" i="8"/>
  <c r="AY293" i="8"/>
  <c r="AY292" i="8"/>
  <c r="AY291" i="8"/>
  <c r="AY290" i="8"/>
  <c r="AY289" i="8"/>
  <c r="AY288" i="8"/>
  <c r="AY287" i="8"/>
  <c r="AY286" i="8"/>
  <c r="AY285" i="8"/>
  <c r="AY284" i="8"/>
  <c r="AY283" i="8"/>
  <c r="AY282" i="8"/>
  <c r="AY281" i="8"/>
  <c r="AY280" i="8"/>
  <c r="AY279" i="8"/>
  <c r="AY278" i="8"/>
  <c r="AY277" i="8"/>
  <c r="AY276" i="8"/>
  <c r="AY275" i="8"/>
  <c r="AY274" i="8"/>
  <c r="AY273" i="8"/>
  <c r="AY272" i="8"/>
  <c r="AY271" i="8"/>
  <c r="AY270" i="8"/>
  <c r="AY269" i="8"/>
  <c r="AY268" i="8"/>
  <c r="AY267" i="8"/>
  <c r="AY266" i="8"/>
  <c r="AY265" i="8"/>
  <c r="AY264" i="8"/>
  <c r="AY263" i="8"/>
  <c r="AY262" i="8"/>
  <c r="AY261" i="8"/>
  <c r="AY260" i="8"/>
  <c r="AY259" i="8"/>
  <c r="AY258" i="8"/>
  <c r="AY257" i="8"/>
  <c r="AY256" i="8"/>
  <c r="AY255" i="8"/>
  <c r="AY254" i="8"/>
  <c r="AY253" i="8"/>
  <c r="AY252" i="8"/>
  <c r="AY251" i="8"/>
  <c r="AY250" i="8"/>
  <c r="AY249" i="8"/>
  <c r="AY248" i="8"/>
  <c r="AY247" i="8"/>
  <c r="AY246" i="8"/>
  <c r="AY245" i="8"/>
  <c r="AY244" i="8"/>
  <c r="AY243" i="8"/>
  <c r="AY242" i="8"/>
  <c r="AY241" i="8"/>
  <c r="AY240" i="8"/>
  <c r="AY239" i="8"/>
  <c r="AY238" i="8"/>
  <c r="AY237" i="8"/>
  <c r="AY236" i="8"/>
  <c r="AY235" i="8"/>
  <c r="AY234" i="8"/>
  <c r="AY233" i="8"/>
  <c r="AY232" i="8"/>
  <c r="AY231" i="8"/>
  <c r="AY230" i="8"/>
  <c r="AY229" i="8"/>
  <c r="AY228" i="8"/>
  <c r="AY227" i="8"/>
  <c r="AY226" i="8"/>
  <c r="AY225" i="8"/>
  <c r="AY224" i="8"/>
  <c r="AY223" i="8"/>
  <c r="AY222" i="8"/>
  <c r="AY221" i="8"/>
  <c r="AY220" i="8"/>
  <c r="AY219" i="8"/>
  <c r="AY218" i="8"/>
  <c r="AY217" i="8"/>
  <c r="AY216" i="8"/>
  <c r="AY215" i="8"/>
  <c r="AY214" i="8"/>
  <c r="AY213" i="8"/>
  <c r="AY212" i="8"/>
  <c r="AY211" i="8"/>
  <c r="AY210" i="8"/>
  <c r="AY209" i="8"/>
  <c r="AY208" i="8"/>
  <c r="AY207" i="8"/>
  <c r="AY206" i="8"/>
  <c r="AY205" i="8"/>
  <c r="AY204" i="8"/>
  <c r="AY203" i="8"/>
  <c r="AY202" i="8"/>
  <c r="AY201" i="8"/>
  <c r="AY200" i="8"/>
  <c r="AY199" i="8"/>
  <c r="AY198" i="8"/>
  <c r="AY197" i="8"/>
  <c r="AY196" i="8"/>
  <c r="AY195" i="8"/>
  <c r="AY194" i="8"/>
  <c r="AY193" i="8"/>
  <c r="AY192" i="8"/>
  <c r="AY191" i="8"/>
  <c r="AY190" i="8"/>
  <c r="AY189" i="8"/>
  <c r="AY188" i="8"/>
  <c r="AY187" i="8"/>
  <c r="AY186" i="8"/>
  <c r="AY185" i="8"/>
  <c r="AY184" i="8"/>
  <c r="AY183" i="8"/>
  <c r="AY182" i="8"/>
  <c r="AY181" i="8"/>
  <c r="AY180" i="8"/>
  <c r="AY179" i="8"/>
  <c r="AY178" i="8"/>
  <c r="AY177" i="8"/>
  <c r="AY176" i="8"/>
  <c r="AY175" i="8"/>
  <c r="AY174" i="8"/>
  <c r="AY173" i="8"/>
  <c r="AY172" i="8"/>
  <c r="AY171" i="8"/>
  <c r="AY170" i="8"/>
  <c r="AY169" i="8"/>
  <c r="AY168" i="8"/>
  <c r="AY167" i="8"/>
  <c r="AY166" i="8"/>
  <c r="AY165" i="8"/>
  <c r="AY164" i="8"/>
  <c r="AY163" i="8"/>
  <c r="AY162" i="8"/>
  <c r="AY161" i="8"/>
  <c r="AY160" i="8"/>
  <c r="AY159" i="8"/>
  <c r="AY158" i="8"/>
  <c r="AY157" i="8"/>
  <c r="AY156" i="8"/>
  <c r="AY155" i="8"/>
  <c r="AY154" i="8"/>
  <c r="AY153" i="8"/>
  <c r="AY152" i="8"/>
  <c r="AY151" i="8"/>
  <c r="AY150" i="8"/>
  <c r="AY149" i="8"/>
  <c r="AY148" i="8"/>
  <c r="AY147" i="8"/>
  <c r="AY146" i="8"/>
  <c r="AY145" i="8"/>
  <c r="AY144" i="8"/>
  <c r="AY143" i="8"/>
  <c r="AY142" i="8"/>
  <c r="AY141" i="8"/>
  <c r="AY140" i="8"/>
  <c r="AY139" i="8"/>
  <c r="AY138" i="8"/>
  <c r="AY137" i="8"/>
  <c r="AY136" i="8"/>
  <c r="AY135" i="8"/>
  <c r="AY134" i="8"/>
  <c r="AY133" i="8"/>
  <c r="AY132" i="8"/>
  <c r="AY131" i="8"/>
  <c r="AY130" i="8"/>
  <c r="AY129" i="8"/>
  <c r="AY128" i="8"/>
  <c r="AY127" i="8"/>
  <c r="AY126" i="8"/>
  <c r="AY125" i="8"/>
  <c r="AY124" i="8"/>
  <c r="AY123" i="8"/>
  <c r="AY122" i="8"/>
  <c r="AY121" i="8"/>
  <c r="AY120" i="8"/>
  <c r="AY119" i="8"/>
  <c r="AY118" i="8"/>
  <c r="AY117" i="8"/>
  <c r="AY116" i="8"/>
  <c r="AY115" i="8"/>
  <c r="AY114" i="8"/>
  <c r="AY113" i="8"/>
  <c r="AY112" i="8"/>
  <c r="AY111" i="8"/>
  <c r="AY110" i="8"/>
  <c r="AY109" i="8"/>
  <c r="AY108" i="8"/>
  <c r="AY107" i="8"/>
  <c r="AY106" i="8"/>
  <c r="AY105" i="8"/>
  <c r="AY104" i="8"/>
  <c r="AY103" i="8"/>
  <c r="AY102" i="8"/>
  <c r="AY101" i="8"/>
  <c r="AY100" i="8"/>
  <c r="AY99" i="8"/>
  <c r="AY98" i="8"/>
  <c r="AY97" i="8"/>
  <c r="AY96" i="8"/>
  <c r="AY95" i="8"/>
  <c r="AY94" i="8"/>
  <c r="AY93" i="8"/>
  <c r="AY92" i="8"/>
  <c r="AY91" i="8"/>
  <c r="AY90" i="8"/>
  <c r="AY89" i="8"/>
  <c r="AY88" i="8"/>
  <c r="AY87" i="8"/>
  <c r="AY86" i="8"/>
  <c r="AY85" i="8"/>
  <c r="AY84" i="8"/>
  <c r="AY83" i="8"/>
  <c r="AY82" i="8"/>
  <c r="AY81" i="8"/>
  <c r="AY80" i="8"/>
  <c r="AY79" i="8"/>
  <c r="AY78" i="8"/>
  <c r="AY77" i="8"/>
  <c r="AY76" i="8"/>
  <c r="AY75" i="8"/>
  <c r="AY74" i="8"/>
  <c r="AY73" i="8"/>
  <c r="AY72" i="8"/>
  <c r="AY71" i="8"/>
  <c r="AY70" i="8"/>
  <c r="AY69" i="8"/>
  <c r="AY68" i="8"/>
  <c r="AY67" i="8"/>
  <c r="AY66" i="8"/>
  <c r="AY65" i="8"/>
  <c r="AY64" i="8"/>
  <c r="AY63" i="8"/>
  <c r="AY62" i="8"/>
  <c r="AY61" i="8"/>
  <c r="AY60" i="8"/>
  <c r="AY59" i="8"/>
  <c r="AY58" i="8"/>
  <c r="AY57" i="8"/>
  <c r="AY56" i="8"/>
  <c r="AY55" i="8"/>
  <c r="AY54" i="8"/>
  <c r="AY53" i="8"/>
  <c r="AY52" i="8"/>
  <c r="AY51" i="8"/>
  <c r="AY50" i="8"/>
  <c r="AY49" i="8"/>
  <c r="AY48" i="8"/>
  <c r="AY47" i="8"/>
  <c r="AY46" i="8"/>
  <c r="AY45" i="8"/>
  <c r="AY44" i="8"/>
  <c r="AY43" i="8"/>
  <c r="AY42" i="8"/>
  <c r="AY41" i="8"/>
  <c r="AY40" i="8"/>
  <c r="AY39" i="8"/>
  <c r="AY38" i="8"/>
  <c r="AY37" i="8"/>
  <c r="AY36" i="8"/>
  <c r="AY35" i="8"/>
  <c r="AY34" i="8"/>
  <c r="AY33" i="8"/>
  <c r="AY32" i="8"/>
  <c r="AY31" i="8"/>
  <c r="AY30" i="8"/>
  <c r="AY29" i="8"/>
  <c r="AY28" i="8"/>
  <c r="AY27" i="8"/>
  <c r="AY26" i="8"/>
  <c r="AY25" i="8"/>
  <c r="AY24" i="8"/>
  <c r="AY23" i="8"/>
  <c r="AY22" i="8"/>
  <c r="AY21" i="8"/>
  <c r="AY20" i="8"/>
  <c r="AY19" i="8"/>
  <c r="AY18" i="8"/>
  <c r="AY17" i="8"/>
  <c r="AY16" i="8"/>
  <c r="AY15" i="8"/>
  <c r="AY14" i="8"/>
  <c r="AY13" i="8"/>
  <c r="AY12" i="8"/>
  <c r="AY11" i="8"/>
  <c r="AY10" i="8"/>
  <c r="AY9" i="8"/>
  <c r="AY8" i="8"/>
  <c r="AY7" i="8"/>
  <c r="AY6" i="8"/>
  <c r="AY5" i="8"/>
  <c r="AY4" i="8"/>
  <c r="AY3" i="8"/>
  <c r="AX835" i="8"/>
  <c r="AX834" i="8"/>
  <c r="AX833" i="8"/>
  <c r="AX832" i="8"/>
  <c r="AX831" i="8"/>
  <c r="AX830" i="8"/>
  <c r="AX829" i="8"/>
  <c r="AX828" i="8"/>
  <c r="AX827" i="8"/>
  <c r="AX826" i="8"/>
  <c r="AX825" i="8"/>
  <c r="AX824" i="8"/>
  <c r="AX823" i="8"/>
  <c r="AX822" i="8"/>
  <c r="AX821" i="8"/>
  <c r="AX820" i="8"/>
  <c r="AX819" i="8"/>
  <c r="AX818" i="8"/>
  <c r="AX817" i="8"/>
  <c r="AX816" i="8"/>
  <c r="AX815" i="8"/>
  <c r="AX814" i="8"/>
  <c r="AX813" i="8"/>
  <c r="AX812" i="8"/>
  <c r="AX811" i="8"/>
  <c r="AX810" i="8"/>
  <c r="AX809" i="8"/>
  <c r="AX808" i="8"/>
  <c r="AX807" i="8"/>
  <c r="AX806" i="8"/>
  <c r="AX805" i="8"/>
  <c r="AX804" i="8"/>
  <c r="AX803" i="8"/>
  <c r="AX802" i="8"/>
  <c r="AX801" i="8"/>
  <c r="AX800" i="8"/>
  <c r="AX799" i="8"/>
  <c r="AX798" i="8"/>
  <c r="AX797" i="8"/>
  <c r="AX796" i="8"/>
  <c r="AX795" i="8"/>
  <c r="AX794" i="8"/>
  <c r="AX793" i="8"/>
  <c r="AX792" i="8"/>
  <c r="AX791" i="8"/>
  <c r="AX790" i="8"/>
  <c r="AX789" i="8"/>
  <c r="AX788" i="8"/>
  <c r="AX787" i="8"/>
  <c r="AX786" i="8"/>
  <c r="AX785" i="8"/>
  <c r="AX784" i="8"/>
  <c r="AX783" i="8"/>
  <c r="AX782" i="8"/>
  <c r="AX781" i="8"/>
  <c r="AX780" i="8"/>
  <c r="AX779" i="8"/>
  <c r="AX778" i="8"/>
  <c r="AX777" i="8"/>
  <c r="AX776" i="8"/>
  <c r="AX775" i="8"/>
  <c r="AX774" i="8"/>
  <c r="AX773" i="8"/>
  <c r="AX772" i="8"/>
  <c r="AX771" i="8"/>
  <c r="AX770" i="8"/>
  <c r="AX769" i="8"/>
  <c r="AX768" i="8"/>
  <c r="AX767" i="8"/>
  <c r="AX766" i="8"/>
  <c r="AX765" i="8"/>
  <c r="AX764" i="8"/>
  <c r="AX763" i="8"/>
  <c r="AX762" i="8"/>
  <c r="AX761" i="8"/>
  <c r="AX760" i="8"/>
  <c r="AX759" i="8"/>
  <c r="AX758" i="8"/>
  <c r="AX757" i="8"/>
  <c r="AX756" i="8"/>
  <c r="AX755" i="8"/>
  <c r="AX754" i="8"/>
  <c r="AX753" i="8"/>
  <c r="AX752" i="8"/>
  <c r="AX751" i="8"/>
  <c r="AX750" i="8"/>
  <c r="AX749" i="8"/>
  <c r="AX748" i="8"/>
  <c r="AX747" i="8"/>
  <c r="AX746" i="8"/>
  <c r="AX745" i="8"/>
  <c r="AX744" i="8"/>
  <c r="AX743" i="8"/>
  <c r="AX742" i="8"/>
  <c r="AX741" i="8"/>
  <c r="AX740" i="8"/>
  <c r="AX739" i="8"/>
  <c r="AX738" i="8"/>
  <c r="AX737" i="8"/>
  <c r="AX736" i="8"/>
  <c r="AX735" i="8"/>
  <c r="AX734" i="8"/>
  <c r="AX733" i="8"/>
  <c r="AX732" i="8"/>
  <c r="AX731" i="8"/>
  <c r="AX730" i="8"/>
  <c r="AX729" i="8"/>
  <c r="AX728" i="8"/>
  <c r="AX727" i="8"/>
  <c r="AX726" i="8"/>
  <c r="AX725" i="8"/>
  <c r="AX724" i="8"/>
  <c r="AX723" i="8"/>
  <c r="AX722" i="8"/>
  <c r="AX721" i="8"/>
  <c r="AX720" i="8"/>
  <c r="AX719" i="8"/>
  <c r="AX718" i="8"/>
  <c r="AX717" i="8"/>
  <c r="AX716" i="8"/>
  <c r="AX715" i="8"/>
  <c r="AX714" i="8"/>
  <c r="AX713" i="8"/>
  <c r="AX712" i="8"/>
  <c r="AX711" i="8"/>
  <c r="AX710" i="8"/>
  <c r="AX709" i="8"/>
  <c r="AX708" i="8"/>
  <c r="AX707" i="8"/>
  <c r="AX706" i="8"/>
  <c r="AX705" i="8"/>
  <c r="AX704" i="8"/>
  <c r="AX703" i="8"/>
  <c r="AX702" i="8"/>
  <c r="AX701" i="8"/>
  <c r="AX700" i="8"/>
  <c r="AX699" i="8"/>
  <c r="AX698" i="8"/>
  <c r="AX697" i="8"/>
  <c r="AX696" i="8"/>
  <c r="AX695" i="8"/>
  <c r="AX694" i="8"/>
  <c r="AX693" i="8"/>
  <c r="AX692" i="8"/>
  <c r="AX691" i="8"/>
  <c r="AX690" i="8"/>
  <c r="AX689" i="8"/>
  <c r="AX688" i="8"/>
  <c r="AX687" i="8"/>
  <c r="AX686" i="8"/>
  <c r="AX685" i="8"/>
  <c r="AX684" i="8"/>
  <c r="AX683" i="8"/>
  <c r="AX682" i="8"/>
  <c r="AX681" i="8"/>
  <c r="AX680" i="8"/>
  <c r="AX679" i="8"/>
  <c r="AX678" i="8"/>
  <c r="AX677" i="8"/>
  <c r="AX676" i="8"/>
  <c r="AX675" i="8"/>
  <c r="AX674" i="8"/>
  <c r="AX673" i="8"/>
  <c r="AX672" i="8"/>
  <c r="AX671" i="8"/>
  <c r="AX670" i="8"/>
  <c r="AX669" i="8"/>
  <c r="AX668" i="8"/>
  <c r="AX667" i="8"/>
  <c r="AX666" i="8"/>
  <c r="AX665" i="8"/>
  <c r="AX664" i="8"/>
  <c r="AX663" i="8"/>
  <c r="AX662" i="8"/>
  <c r="AX661" i="8"/>
  <c r="AX660" i="8"/>
  <c r="AX659" i="8"/>
  <c r="AX658" i="8"/>
  <c r="AX657" i="8"/>
  <c r="AX656" i="8"/>
  <c r="AX655" i="8"/>
  <c r="AX654" i="8"/>
  <c r="AX653" i="8"/>
  <c r="AX652" i="8"/>
  <c r="AX651" i="8"/>
  <c r="AX650" i="8"/>
  <c r="AX649" i="8"/>
  <c r="AX648" i="8"/>
  <c r="AX647" i="8"/>
  <c r="AX646" i="8"/>
  <c r="AX645" i="8"/>
  <c r="AX644" i="8"/>
  <c r="AX643" i="8"/>
  <c r="AX642" i="8"/>
  <c r="AX641" i="8"/>
  <c r="AX640" i="8"/>
  <c r="AX639" i="8"/>
  <c r="AX638" i="8"/>
  <c r="AX637" i="8"/>
  <c r="AX636" i="8"/>
  <c r="AX635" i="8"/>
  <c r="AX634" i="8"/>
  <c r="AX633" i="8"/>
  <c r="AX632" i="8"/>
  <c r="AX631" i="8"/>
  <c r="AX630" i="8"/>
  <c r="AX629" i="8"/>
  <c r="AX628" i="8"/>
  <c r="AX627" i="8"/>
  <c r="AX626" i="8"/>
  <c r="AX625" i="8"/>
  <c r="AX624" i="8"/>
  <c r="AX623" i="8"/>
  <c r="AX622" i="8"/>
  <c r="AX621" i="8"/>
  <c r="AX620" i="8"/>
  <c r="AX619" i="8"/>
  <c r="AX618" i="8"/>
  <c r="AX617" i="8"/>
  <c r="AX616" i="8"/>
  <c r="AX615" i="8"/>
  <c r="AX614" i="8"/>
  <c r="AX613" i="8"/>
  <c r="AX612" i="8"/>
  <c r="AX611" i="8"/>
  <c r="AX610" i="8"/>
  <c r="AX609" i="8"/>
  <c r="AX608" i="8"/>
  <c r="AX607" i="8"/>
  <c r="AX606" i="8"/>
  <c r="AX605" i="8"/>
  <c r="AX604" i="8"/>
  <c r="AX603" i="8"/>
  <c r="AX602" i="8"/>
  <c r="AX601" i="8"/>
  <c r="AX600" i="8"/>
  <c r="AX599" i="8"/>
  <c r="AX598" i="8"/>
  <c r="AX597" i="8"/>
  <c r="AX596" i="8"/>
  <c r="AX595" i="8"/>
  <c r="AX594" i="8"/>
  <c r="AX593" i="8"/>
  <c r="AX592" i="8"/>
  <c r="AX591" i="8"/>
  <c r="AX590" i="8"/>
  <c r="AX589" i="8"/>
  <c r="AX588" i="8"/>
  <c r="AX587" i="8"/>
  <c r="AX586" i="8"/>
  <c r="AX585" i="8"/>
  <c r="AX584" i="8"/>
  <c r="AX583" i="8"/>
  <c r="AX582" i="8"/>
  <c r="AX581" i="8"/>
  <c r="AX580" i="8"/>
  <c r="AX579" i="8"/>
  <c r="AX578" i="8"/>
  <c r="AX577" i="8"/>
  <c r="AX576" i="8"/>
  <c r="AX575" i="8"/>
  <c r="AX574" i="8"/>
  <c r="AX573" i="8"/>
  <c r="AX572" i="8"/>
  <c r="AX571" i="8"/>
  <c r="AX570" i="8"/>
  <c r="AX569" i="8"/>
  <c r="AX568" i="8"/>
  <c r="AX567" i="8"/>
  <c r="AX566" i="8"/>
  <c r="AX565" i="8"/>
  <c r="AX564" i="8"/>
  <c r="AX563" i="8"/>
  <c r="AX562" i="8"/>
  <c r="AX561" i="8"/>
  <c r="AX560" i="8"/>
  <c r="AX559" i="8"/>
  <c r="AX558" i="8"/>
  <c r="AX557" i="8"/>
  <c r="AX556" i="8"/>
  <c r="AX555" i="8"/>
  <c r="AX554" i="8"/>
  <c r="AX553" i="8"/>
  <c r="AX552" i="8"/>
  <c r="AX551" i="8"/>
  <c r="AX550" i="8"/>
  <c r="AX549" i="8"/>
  <c r="AX548" i="8"/>
  <c r="AX547" i="8"/>
  <c r="AX546" i="8"/>
  <c r="AX545" i="8"/>
  <c r="AX544" i="8"/>
  <c r="AX543" i="8"/>
  <c r="AX542" i="8"/>
  <c r="AX541" i="8"/>
  <c r="AX540" i="8"/>
  <c r="AX539" i="8"/>
  <c r="AX538" i="8"/>
  <c r="AX537" i="8"/>
  <c r="AX536" i="8"/>
  <c r="AX535" i="8"/>
  <c r="AX534" i="8"/>
  <c r="AX533" i="8"/>
  <c r="AX532" i="8"/>
  <c r="AX531" i="8"/>
  <c r="AX530" i="8"/>
  <c r="AX529" i="8"/>
  <c r="AX528" i="8"/>
  <c r="AX527" i="8"/>
  <c r="AX526" i="8"/>
  <c r="AX525" i="8"/>
  <c r="AX524" i="8"/>
  <c r="AX523" i="8"/>
  <c r="AX522" i="8"/>
  <c r="AX521" i="8"/>
  <c r="AX520" i="8"/>
  <c r="AX519" i="8"/>
  <c r="AX518" i="8"/>
  <c r="AX517" i="8"/>
  <c r="AX516" i="8"/>
  <c r="AX515" i="8"/>
  <c r="AX514" i="8"/>
  <c r="AX513" i="8"/>
  <c r="AX512" i="8"/>
  <c r="AX511" i="8"/>
  <c r="AX510" i="8"/>
  <c r="AX509" i="8"/>
  <c r="AX508" i="8"/>
  <c r="AX507" i="8"/>
  <c r="AX506" i="8"/>
  <c r="AX505" i="8"/>
  <c r="AX504" i="8"/>
  <c r="AX503" i="8"/>
  <c r="AX502" i="8"/>
  <c r="AX501" i="8"/>
  <c r="AX500" i="8"/>
  <c r="AX499" i="8"/>
  <c r="AX498" i="8"/>
  <c r="AX497" i="8"/>
  <c r="AX496" i="8"/>
  <c r="AX495" i="8"/>
  <c r="AX494" i="8"/>
  <c r="AX493" i="8"/>
  <c r="AX492" i="8"/>
  <c r="AX491" i="8"/>
  <c r="AX490" i="8"/>
  <c r="AX489" i="8"/>
  <c r="AX488" i="8"/>
  <c r="AX487" i="8"/>
  <c r="AX486" i="8"/>
  <c r="AX485" i="8"/>
  <c r="AX484" i="8"/>
  <c r="AX483" i="8"/>
  <c r="AX482" i="8"/>
  <c r="AX481" i="8"/>
  <c r="AX480" i="8"/>
  <c r="AX479" i="8"/>
  <c r="AX478" i="8"/>
  <c r="AX477" i="8"/>
  <c r="AX476" i="8"/>
  <c r="AX475" i="8"/>
  <c r="AX474" i="8"/>
  <c r="AX473" i="8"/>
  <c r="AX472" i="8"/>
  <c r="AX471" i="8"/>
  <c r="AX470" i="8"/>
  <c r="AX469" i="8"/>
  <c r="AX468" i="8"/>
  <c r="AX467" i="8"/>
  <c r="AX466" i="8"/>
  <c r="AX465" i="8"/>
  <c r="AX464" i="8"/>
  <c r="AX463" i="8"/>
  <c r="AX462" i="8"/>
  <c r="AX461" i="8"/>
  <c r="AX460" i="8"/>
  <c r="AX459" i="8"/>
  <c r="AX458" i="8"/>
  <c r="AX457" i="8"/>
  <c r="AX456" i="8"/>
  <c r="AX455" i="8"/>
  <c r="AX454" i="8"/>
  <c r="AX453" i="8"/>
  <c r="AX452" i="8"/>
  <c r="AX451" i="8"/>
  <c r="AX450" i="8"/>
  <c r="AX449" i="8"/>
  <c r="AX448" i="8"/>
  <c r="AX447" i="8"/>
  <c r="AX446" i="8"/>
  <c r="AX445" i="8"/>
  <c r="AX444" i="8"/>
  <c r="AX443" i="8"/>
  <c r="AX442" i="8"/>
  <c r="AX441" i="8"/>
  <c r="AX440" i="8"/>
  <c r="AX439" i="8"/>
  <c r="AX438" i="8"/>
  <c r="AX437" i="8"/>
  <c r="AX436" i="8"/>
  <c r="AX435" i="8"/>
  <c r="AX434" i="8"/>
  <c r="AX433" i="8"/>
  <c r="AX432" i="8"/>
  <c r="AX431" i="8"/>
  <c r="AX430" i="8"/>
  <c r="AX429" i="8"/>
  <c r="AX428" i="8"/>
  <c r="AX427" i="8"/>
  <c r="AX426" i="8"/>
  <c r="AX425" i="8"/>
  <c r="AX424" i="8"/>
  <c r="AX423" i="8"/>
  <c r="AX422" i="8"/>
  <c r="AX421" i="8"/>
  <c r="AX420" i="8"/>
  <c r="AX419" i="8"/>
  <c r="AX418" i="8"/>
  <c r="AX417" i="8"/>
  <c r="AX416" i="8"/>
  <c r="AX415" i="8"/>
  <c r="AX414" i="8"/>
  <c r="AX413" i="8"/>
  <c r="AX412" i="8"/>
  <c r="AX411" i="8"/>
  <c r="AX410" i="8"/>
  <c r="AX409" i="8"/>
  <c r="AX408" i="8"/>
  <c r="AX407" i="8"/>
  <c r="AX406" i="8"/>
  <c r="AX405" i="8"/>
  <c r="AX404" i="8"/>
  <c r="AX403" i="8"/>
  <c r="AX402" i="8"/>
  <c r="AX401" i="8"/>
  <c r="AX400" i="8"/>
  <c r="AX399" i="8"/>
  <c r="AX398" i="8"/>
  <c r="AX397" i="8"/>
  <c r="AX396" i="8"/>
  <c r="AX395" i="8"/>
  <c r="AX394" i="8"/>
  <c r="AX393" i="8"/>
  <c r="AX392" i="8"/>
  <c r="AX391" i="8"/>
  <c r="AX390" i="8"/>
  <c r="AX389" i="8"/>
  <c r="AX388" i="8"/>
  <c r="AX387" i="8"/>
  <c r="AX386" i="8"/>
  <c r="AX385" i="8"/>
  <c r="AX384" i="8"/>
  <c r="AX383" i="8"/>
  <c r="AX382" i="8"/>
  <c r="AX381" i="8"/>
  <c r="AX380" i="8"/>
  <c r="AX379" i="8"/>
  <c r="AX378" i="8"/>
  <c r="AX377" i="8"/>
  <c r="AX376" i="8"/>
  <c r="AX375" i="8"/>
  <c r="AX374" i="8"/>
  <c r="AX373" i="8"/>
  <c r="AX372" i="8"/>
  <c r="AX371" i="8"/>
  <c r="AX370" i="8"/>
  <c r="AX369" i="8"/>
  <c r="AX368" i="8"/>
  <c r="AX367" i="8"/>
  <c r="AX366" i="8"/>
  <c r="AX365" i="8"/>
  <c r="AX364" i="8"/>
  <c r="AX363" i="8"/>
  <c r="AX362" i="8"/>
  <c r="AX361" i="8"/>
  <c r="AX360" i="8"/>
  <c r="AX359" i="8"/>
  <c r="AX358" i="8"/>
  <c r="AX357" i="8"/>
  <c r="AX356" i="8"/>
  <c r="AX355" i="8"/>
  <c r="AX354" i="8"/>
  <c r="AX353" i="8"/>
  <c r="AX352" i="8"/>
  <c r="AX351" i="8"/>
  <c r="AX350" i="8"/>
  <c r="AX349" i="8"/>
  <c r="AX348" i="8"/>
  <c r="AX347" i="8"/>
  <c r="AX346" i="8"/>
  <c r="AX345" i="8"/>
  <c r="AX344" i="8"/>
  <c r="AX343" i="8"/>
  <c r="AX342" i="8"/>
  <c r="AX341" i="8"/>
  <c r="AX340" i="8"/>
  <c r="AX339" i="8"/>
  <c r="AX338" i="8"/>
  <c r="AX337" i="8"/>
  <c r="AX336" i="8"/>
  <c r="AX335" i="8"/>
  <c r="AX334" i="8"/>
  <c r="AX333" i="8"/>
  <c r="AX332" i="8"/>
  <c r="AX331" i="8"/>
  <c r="AX330" i="8"/>
  <c r="AX329" i="8"/>
  <c r="AX328" i="8"/>
  <c r="AX327" i="8"/>
  <c r="AX326" i="8"/>
  <c r="AX325" i="8"/>
  <c r="AX324" i="8"/>
  <c r="AX323" i="8"/>
  <c r="AX322" i="8"/>
  <c r="AX321" i="8"/>
  <c r="AX320" i="8"/>
  <c r="AX319" i="8"/>
  <c r="AX318" i="8"/>
  <c r="AX317" i="8"/>
  <c r="AX316" i="8"/>
  <c r="AX315" i="8"/>
  <c r="AX314" i="8"/>
  <c r="AX313" i="8"/>
  <c r="AX312" i="8"/>
  <c r="AX311" i="8"/>
  <c r="AX310" i="8"/>
  <c r="AX309" i="8"/>
  <c r="AX308" i="8"/>
  <c r="AX307" i="8"/>
  <c r="AX306" i="8"/>
  <c r="AX305" i="8"/>
  <c r="AX304" i="8"/>
  <c r="AX303" i="8"/>
  <c r="AX302" i="8"/>
  <c r="AX301" i="8"/>
  <c r="AX300" i="8"/>
  <c r="AX299" i="8"/>
  <c r="AX298" i="8"/>
  <c r="AX297" i="8"/>
  <c r="AX296" i="8"/>
  <c r="AX295" i="8"/>
  <c r="AX294" i="8"/>
  <c r="AX293" i="8"/>
  <c r="AX292" i="8"/>
  <c r="AX291" i="8"/>
  <c r="AX290" i="8"/>
  <c r="AX289" i="8"/>
  <c r="AX288" i="8"/>
  <c r="AX287" i="8"/>
  <c r="AX286" i="8"/>
  <c r="AX285" i="8"/>
  <c r="AX284" i="8"/>
  <c r="AX283" i="8"/>
  <c r="AX282" i="8"/>
  <c r="AX281" i="8"/>
  <c r="AX280" i="8"/>
  <c r="AX279" i="8"/>
  <c r="AX278" i="8"/>
  <c r="AX277" i="8"/>
  <c r="AX276" i="8"/>
  <c r="AX275" i="8"/>
  <c r="AX274" i="8"/>
  <c r="AX273" i="8"/>
  <c r="AX272" i="8"/>
  <c r="AX271" i="8"/>
  <c r="AX270" i="8"/>
  <c r="AX269" i="8"/>
  <c r="AX268" i="8"/>
  <c r="AX267" i="8"/>
  <c r="AX266" i="8"/>
  <c r="AX265" i="8"/>
  <c r="AX264" i="8"/>
  <c r="AX263" i="8"/>
  <c r="AX262" i="8"/>
  <c r="AX261" i="8"/>
  <c r="AX260" i="8"/>
  <c r="AX259" i="8"/>
  <c r="AX258" i="8"/>
  <c r="AX257" i="8"/>
  <c r="AX256" i="8"/>
  <c r="AX255" i="8"/>
  <c r="AX254" i="8"/>
  <c r="AX253" i="8"/>
  <c r="AX252" i="8"/>
  <c r="AX251" i="8"/>
  <c r="AX250" i="8"/>
  <c r="AX249" i="8"/>
  <c r="AX248" i="8"/>
  <c r="AX247" i="8"/>
  <c r="AX246" i="8"/>
  <c r="AX245" i="8"/>
  <c r="AX244" i="8"/>
  <c r="AX243" i="8"/>
  <c r="AX242" i="8"/>
  <c r="AX241" i="8"/>
  <c r="AX240" i="8"/>
  <c r="AX239" i="8"/>
  <c r="AX238" i="8"/>
  <c r="AX237" i="8"/>
  <c r="AX236" i="8"/>
  <c r="AX235" i="8"/>
  <c r="AX234" i="8"/>
  <c r="AX233" i="8"/>
  <c r="AX232" i="8"/>
  <c r="AX231" i="8"/>
  <c r="AX230" i="8"/>
  <c r="AX229" i="8"/>
  <c r="AX228" i="8"/>
  <c r="AX227" i="8"/>
  <c r="AX226" i="8"/>
  <c r="AX225" i="8"/>
  <c r="AX224" i="8"/>
  <c r="AX223" i="8"/>
  <c r="AX222" i="8"/>
  <c r="AX221" i="8"/>
  <c r="AX220" i="8"/>
  <c r="AX219" i="8"/>
  <c r="AX218" i="8"/>
  <c r="AX217" i="8"/>
  <c r="AX216" i="8"/>
  <c r="AX215" i="8"/>
  <c r="AX214" i="8"/>
  <c r="AX213" i="8"/>
  <c r="AX212" i="8"/>
  <c r="AX211" i="8"/>
  <c r="AX210" i="8"/>
  <c r="AX209" i="8"/>
  <c r="AX208" i="8"/>
  <c r="AX207" i="8"/>
  <c r="AX206" i="8"/>
  <c r="AX205" i="8"/>
  <c r="AX204" i="8"/>
  <c r="AX203" i="8"/>
  <c r="AX202" i="8"/>
  <c r="AX201" i="8"/>
  <c r="AX200" i="8"/>
  <c r="AX199" i="8"/>
  <c r="AX198" i="8"/>
  <c r="AX197" i="8"/>
  <c r="AX196" i="8"/>
  <c r="AX195" i="8"/>
  <c r="AX194" i="8"/>
  <c r="AX193" i="8"/>
  <c r="AX192" i="8"/>
  <c r="AX191" i="8"/>
  <c r="AX190" i="8"/>
  <c r="AX189" i="8"/>
  <c r="AX188" i="8"/>
  <c r="AX187" i="8"/>
  <c r="AX186" i="8"/>
  <c r="AX185" i="8"/>
  <c r="AX184" i="8"/>
  <c r="AX183" i="8"/>
  <c r="AX182" i="8"/>
  <c r="AX181" i="8"/>
  <c r="AX180" i="8"/>
  <c r="AX179" i="8"/>
  <c r="AX178" i="8"/>
  <c r="AX177" i="8"/>
  <c r="AX176" i="8"/>
  <c r="AX175" i="8"/>
  <c r="AX174" i="8"/>
  <c r="AX173" i="8"/>
  <c r="AX172" i="8"/>
  <c r="AX171" i="8"/>
  <c r="AX170" i="8"/>
  <c r="AX169" i="8"/>
  <c r="AX168" i="8"/>
  <c r="AX167" i="8"/>
  <c r="AX166" i="8"/>
  <c r="AX165" i="8"/>
  <c r="AX164" i="8"/>
  <c r="AX163" i="8"/>
  <c r="AX162" i="8"/>
  <c r="AX161" i="8"/>
  <c r="AX160" i="8"/>
  <c r="AX159" i="8"/>
  <c r="AX158" i="8"/>
  <c r="AX157" i="8"/>
  <c r="AX156" i="8"/>
  <c r="AX155" i="8"/>
  <c r="AX154" i="8"/>
  <c r="AX153" i="8"/>
  <c r="AX152" i="8"/>
  <c r="AX151" i="8"/>
  <c r="AX150" i="8"/>
  <c r="AX149" i="8"/>
  <c r="AX148" i="8"/>
  <c r="AX147" i="8"/>
  <c r="AX146" i="8"/>
  <c r="AX145" i="8"/>
  <c r="AX144" i="8"/>
  <c r="AX143" i="8"/>
  <c r="AX142" i="8"/>
  <c r="AX141" i="8"/>
  <c r="AX140" i="8"/>
  <c r="AX139" i="8"/>
  <c r="AX138" i="8"/>
  <c r="AX137" i="8"/>
  <c r="AX136" i="8"/>
  <c r="AX135" i="8"/>
  <c r="AX134" i="8"/>
  <c r="AX133" i="8"/>
  <c r="AX132" i="8"/>
  <c r="AX131" i="8"/>
  <c r="AX130" i="8"/>
  <c r="AX129" i="8"/>
  <c r="AX128" i="8"/>
  <c r="AX127" i="8"/>
  <c r="AX126" i="8"/>
  <c r="AX125" i="8"/>
  <c r="AX124" i="8"/>
  <c r="AX123" i="8"/>
  <c r="AX122" i="8"/>
  <c r="AX121" i="8"/>
  <c r="AX120" i="8"/>
  <c r="AX119" i="8"/>
  <c r="AX118" i="8"/>
  <c r="AX117" i="8"/>
  <c r="AX116" i="8"/>
  <c r="AX115" i="8"/>
  <c r="AX114" i="8"/>
  <c r="AX113" i="8"/>
  <c r="AX112" i="8"/>
  <c r="AX111" i="8"/>
  <c r="AX110" i="8"/>
  <c r="AX109" i="8"/>
  <c r="AX108" i="8"/>
  <c r="AX107" i="8"/>
  <c r="AX106" i="8"/>
  <c r="AX105" i="8"/>
  <c r="AX104" i="8"/>
  <c r="AX103" i="8"/>
  <c r="AX102" i="8"/>
  <c r="AX101" i="8"/>
  <c r="AX100" i="8"/>
  <c r="AX99" i="8"/>
  <c r="AX98" i="8"/>
  <c r="AX97" i="8"/>
  <c r="AX96" i="8"/>
  <c r="AX95" i="8"/>
  <c r="AX94" i="8"/>
  <c r="AX93" i="8"/>
  <c r="AX92" i="8"/>
  <c r="AX91" i="8"/>
  <c r="AX90" i="8"/>
  <c r="AX89" i="8"/>
  <c r="AX88" i="8"/>
  <c r="AX87" i="8"/>
  <c r="AX86" i="8"/>
  <c r="AX85" i="8"/>
  <c r="AX84" i="8"/>
  <c r="AX83" i="8"/>
  <c r="AX82" i="8"/>
  <c r="AX81" i="8"/>
  <c r="AX80" i="8"/>
  <c r="AX79" i="8"/>
  <c r="AX78" i="8"/>
  <c r="AX77" i="8"/>
  <c r="AX76" i="8"/>
  <c r="AX75" i="8"/>
  <c r="AX74" i="8"/>
  <c r="AX73" i="8"/>
  <c r="AX72" i="8"/>
  <c r="AX71" i="8"/>
  <c r="AX70" i="8"/>
  <c r="AX69" i="8"/>
  <c r="AX68" i="8"/>
  <c r="AX67" i="8"/>
  <c r="AX66" i="8"/>
  <c r="AX65" i="8"/>
  <c r="AX64" i="8"/>
  <c r="AX63" i="8"/>
  <c r="AX62" i="8"/>
  <c r="AX61" i="8"/>
  <c r="AX60" i="8"/>
  <c r="AX59" i="8"/>
  <c r="AX58" i="8"/>
  <c r="AX57" i="8"/>
  <c r="AX56" i="8"/>
  <c r="AX55" i="8"/>
  <c r="AX54" i="8"/>
  <c r="AX53" i="8"/>
  <c r="AX52" i="8"/>
  <c r="AX51" i="8"/>
  <c r="AX50" i="8"/>
  <c r="AX49" i="8"/>
  <c r="AX48" i="8"/>
  <c r="AX47" i="8"/>
  <c r="AX46" i="8"/>
  <c r="AX45" i="8"/>
  <c r="AX44" i="8"/>
  <c r="AX43" i="8"/>
  <c r="AX42" i="8"/>
  <c r="AX41" i="8"/>
  <c r="AX40" i="8"/>
  <c r="AX39" i="8"/>
  <c r="AX38" i="8"/>
  <c r="AX37" i="8"/>
  <c r="AX36" i="8"/>
  <c r="AX35" i="8"/>
  <c r="AX34" i="8"/>
  <c r="AX33" i="8"/>
  <c r="AX32" i="8"/>
  <c r="AX31" i="8"/>
  <c r="AX30" i="8"/>
  <c r="AX29" i="8"/>
  <c r="AX28" i="8"/>
  <c r="AX27" i="8"/>
  <c r="AX26" i="8"/>
  <c r="AX25" i="8"/>
  <c r="AX24" i="8"/>
  <c r="AX23" i="8"/>
  <c r="AX22" i="8"/>
  <c r="AX21" i="8"/>
  <c r="AX20" i="8"/>
  <c r="AX19" i="8"/>
  <c r="AX18" i="8"/>
  <c r="AX17" i="8"/>
  <c r="AX16" i="8"/>
  <c r="AX15" i="8"/>
  <c r="AX14" i="8"/>
  <c r="AX13" i="8"/>
  <c r="AX12" i="8"/>
  <c r="AX11" i="8"/>
  <c r="AX10" i="8"/>
  <c r="AX9" i="8"/>
  <c r="AX8" i="8"/>
  <c r="AX7" i="8"/>
  <c r="AX6" i="8"/>
  <c r="AX5" i="8"/>
  <c r="AX4" i="8"/>
  <c r="AX3" i="8"/>
  <c r="AW835" i="8"/>
  <c r="AW834" i="8"/>
  <c r="AW833" i="8"/>
  <c r="AW832" i="8"/>
  <c r="AW831" i="8"/>
  <c r="AW830" i="8"/>
  <c r="AW829" i="8"/>
  <c r="AW828" i="8"/>
  <c r="AW827" i="8"/>
  <c r="AW826" i="8"/>
  <c r="AW825" i="8"/>
  <c r="AW824" i="8"/>
  <c r="AW823" i="8"/>
  <c r="AW822" i="8"/>
  <c r="AW821" i="8"/>
  <c r="AW820" i="8"/>
  <c r="AW819" i="8"/>
  <c r="AW818" i="8"/>
  <c r="AW817" i="8"/>
  <c r="AW816" i="8"/>
  <c r="AW815" i="8"/>
  <c r="AW814" i="8"/>
  <c r="AW813" i="8"/>
  <c r="AW812" i="8"/>
  <c r="AW811" i="8"/>
  <c r="AW810" i="8"/>
  <c r="AW809" i="8"/>
  <c r="AW808" i="8"/>
  <c r="AW807" i="8"/>
  <c r="AW806" i="8"/>
  <c r="AW805" i="8"/>
  <c r="AW804" i="8"/>
  <c r="AW803" i="8"/>
  <c r="AW802" i="8"/>
  <c r="AW801" i="8"/>
  <c r="AW800" i="8"/>
  <c r="AW799" i="8"/>
  <c r="AW798" i="8"/>
  <c r="AW797" i="8"/>
  <c r="AW796" i="8"/>
  <c r="AW795" i="8"/>
  <c r="AW794" i="8"/>
  <c r="AW793" i="8"/>
  <c r="AW792" i="8"/>
  <c r="AW791" i="8"/>
  <c r="AW790" i="8"/>
  <c r="AW789" i="8"/>
  <c r="AW788" i="8"/>
  <c r="AW787" i="8"/>
  <c r="AW786" i="8"/>
  <c r="AW785" i="8"/>
  <c r="AW784" i="8"/>
  <c r="AW783" i="8"/>
  <c r="AW782" i="8"/>
  <c r="AW781" i="8"/>
  <c r="AW780" i="8"/>
  <c r="AW779" i="8"/>
  <c r="AW778" i="8"/>
  <c r="AW777" i="8"/>
  <c r="AW776" i="8"/>
  <c r="AW775" i="8"/>
  <c r="AW774" i="8"/>
  <c r="AW773" i="8"/>
  <c r="AW772" i="8"/>
  <c r="AW771" i="8"/>
  <c r="AW770" i="8"/>
  <c r="AW769" i="8"/>
  <c r="AW768" i="8"/>
  <c r="AW767" i="8"/>
  <c r="AW766" i="8"/>
  <c r="AW765" i="8"/>
  <c r="AW764" i="8"/>
  <c r="AW763" i="8"/>
  <c r="AW762" i="8"/>
  <c r="AW761" i="8"/>
  <c r="AW760" i="8"/>
  <c r="AW759" i="8"/>
  <c r="AW758" i="8"/>
  <c r="AW757" i="8"/>
  <c r="AW756" i="8"/>
  <c r="AW755" i="8"/>
  <c r="AW754" i="8"/>
  <c r="AW753" i="8"/>
  <c r="AW752" i="8"/>
  <c r="AW751" i="8"/>
  <c r="AW750" i="8"/>
  <c r="AW749" i="8"/>
  <c r="AW748" i="8"/>
  <c r="AW747" i="8"/>
  <c r="AW746" i="8"/>
  <c r="AW745" i="8"/>
  <c r="AW744" i="8"/>
  <c r="AW743" i="8"/>
  <c r="AW742" i="8"/>
  <c r="AW741" i="8"/>
  <c r="AW740" i="8"/>
  <c r="AW739" i="8"/>
  <c r="AW738" i="8"/>
  <c r="AW737" i="8"/>
  <c r="AW736" i="8"/>
  <c r="AW735" i="8"/>
  <c r="AW734" i="8"/>
  <c r="AW733" i="8"/>
  <c r="AW732" i="8"/>
  <c r="AW731" i="8"/>
  <c r="AW730" i="8"/>
  <c r="AW729" i="8"/>
  <c r="AW728" i="8"/>
  <c r="AW727" i="8"/>
  <c r="AW726" i="8"/>
  <c r="AW725" i="8"/>
  <c r="AW724" i="8"/>
  <c r="AW723" i="8"/>
  <c r="AW722" i="8"/>
  <c r="AW721" i="8"/>
  <c r="AW720" i="8"/>
  <c r="AW719" i="8"/>
  <c r="AW718" i="8"/>
  <c r="AW717" i="8"/>
  <c r="AW716" i="8"/>
  <c r="AW715" i="8"/>
  <c r="AW714" i="8"/>
  <c r="AW713" i="8"/>
  <c r="AW712" i="8"/>
  <c r="AW711" i="8"/>
  <c r="AW710" i="8"/>
  <c r="AW709" i="8"/>
  <c r="AW708" i="8"/>
  <c r="AW707" i="8"/>
  <c r="AW706" i="8"/>
  <c r="AW705" i="8"/>
  <c r="AW704" i="8"/>
  <c r="AW703" i="8"/>
  <c r="AW702" i="8"/>
  <c r="AW701" i="8"/>
  <c r="AW700" i="8"/>
  <c r="AW699" i="8"/>
  <c r="AW698" i="8"/>
  <c r="AW697" i="8"/>
  <c r="AW696" i="8"/>
  <c r="AW695" i="8"/>
  <c r="AW694" i="8"/>
  <c r="AW693" i="8"/>
  <c r="AW692" i="8"/>
  <c r="AW691" i="8"/>
  <c r="AW690" i="8"/>
  <c r="AW689" i="8"/>
  <c r="AW688" i="8"/>
  <c r="AW687" i="8"/>
  <c r="AW686" i="8"/>
  <c r="AW685" i="8"/>
  <c r="AW684" i="8"/>
  <c r="AW683" i="8"/>
  <c r="AW682" i="8"/>
  <c r="AW681" i="8"/>
  <c r="AW680" i="8"/>
  <c r="AW679" i="8"/>
  <c r="AW678" i="8"/>
  <c r="AW677" i="8"/>
  <c r="AW676" i="8"/>
  <c r="AW675" i="8"/>
  <c r="AW674" i="8"/>
  <c r="AW673" i="8"/>
  <c r="AW672" i="8"/>
  <c r="AW671" i="8"/>
  <c r="AW670" i="8"/>
  <c r="AW669" i="8"/>
  <c r="AW668" i="8"/>
  <c r="AW667" i="8"/>
  <c r="AW666" i="8"/>
  <c r="AW665" i="8"/>
  <c r="AW664" i="8"/>
  <c r="AW663" i="8"/>
  <c r="AW662" i="8"/>
  <c r="AW661" i="8"/>
  <c r="AW660" i="8"/>
  <c r="AW659" i="8"/>
  <c r="AW658" i="8"/>
  <c r="AW657" i="8"/>
  <c r="AW656" i="8"/>
  <c r="AW655" i="8"/>
  <c r="AW654" i="8"/>
  <c r="AW653" i="8"/>
  <c r="AW652" i="8"/>
  <c r="AW651" i="8"/>
  <c r="AW650" i="8"/>
  <c r="AW649" i="8"/>
  <c r="AW648" i="8"/>
  <c r="AW647" i="8"/>
  <c r="AW646" i="8"/>
  <c r="AW645" i="8"/>
  <c r="AW644" i="8"/>
  <c r="AW643" i="8"/>
  <c r="AW642" i="8"/>
  <c r="AW641" i="8"/>
  <c r="AW640" i="8"/>
  <c r="AW639" i="8"/>
  <c r="AW638" i="8"/>
  <c r="AW637" i="8"/>
  <c r="AW636" i="8"/>
  <c r="AW635" i="8"/>
  <c r="AW634" i="8"/>
  <c r="AW633" i="8"/>
  <c r="AW632" i="8"/>
  <c r="AW631" i="8"/>
  <c r="AW630" i="8"/>
  <c r="AW629" i="8"/>
  <c r="AW628" i="8"/>
  <c r="AW627" i="8"/>
  <c r="AW626" i="8"/>
  <c r="AW625" i="8"/>
  <c r="AW624" i="8"/>
  <c r="AW623" i="8"/>
  <c r="AW622" i="8"/>
  <c r="AW621" i="8"/>
  <c r="AW620" i="8"/>
  <c r="AW619" i="8"/>
  <c r="AW618" i="8"/>
  <c r="AW617" i="8"/>
  <c r="AW616" i="8"/>
  <c r="AW615" i="8"/>
  <c r="AW614" i="8"/>
  <c r="AW613" i="8"/>
  <c r="AW612" i="8"/>
  <c r="AW611" i="8"/>
  <c r="AW610" i="8"/>
  <c r="AW609" i="8"/>
  <c r="AW608" i="8"/>
  <c r="AW607" i="8"/>
  <c r="AW606" i="8"/>
  <c r="AW605" i="8"/>
  <c r="AW604" i="8"/>
  <c r="AW603" i="8"/>
  <c r="AW602" i="8"/>
  <c r="AW601" i="8"/>
  <c r="AW600" i="8"/>
  <c r="AW599" i="8"/>
  <c r="AW598" i="8"/>
  <c r="AW597" i="8"/>
  <c r="AW596" i="8"/>
  <c r="AW595" i="8"/>
  <c r="AW594" i="8"/>
  <c r="AW593" i="8"/>
  <c r="AW592" i="8"/>
  <c r="AW591" i="8"/>
  <c r="AW590" i="8"/>
  <c r="AW589" i="8"/>
  <c r="AW588" i="8"/>
  <c r="AW587" i="8"/>
  <c r="AW586" i="8"/>
  <c r="AW585" i="8"/>
  <c r="AW584" i="8"/>
  <c r="AW583" i="8"/>
  <c r="AW582" i="8"/>
  <c r="AW581" i="8"/>
  <c r="AW580" i="8"/>
  <c r="AW579" i="8"/>
  <c r="AW578" i="8"/>
  <c r="AW577" i="8"/>
  <c r="AW576" i="8"/>
  <c r="AW575" i="8"/>
  <c r="AW574" i="8"/>
  <c r="AW573" i="8"/>
  <c r="AW572" i="8"/>
  <c r="AW571" i="8"/>
  <c r="AW570" i="8"/>
  <c r="AW569" i="8"/>
  <c r="AW568" i="8"/>
  <c r="AW567" i="8"/>
  <c r="AW566" i="8"/>
  <c r="AW565" i="8"/>
  <c r="AW564" i="8"/>
  <c r="AW563" i="8"/>
  <c r="AW562" i="8"/>
  <c r="AW561" i="8"/>
  <c r="AW560" i="8"/>
  <c r="AW559" i="8"/>
  <c r="AW558" i="8"/>
  <c r="AW557" i="8"/>
  <c r="AW556" i="8"/>
  <c r="AW555" i="8"/>
  <c r="AW554" i="8"/>
  <c r="AW553" i="8"/>
  <c r="AW552" i="8"/>
  <c r="AW551" i="8"/>
  <c r="AW550" i="8"/>
  <c r="AW549" i="8"/>
  <c r="AW548" i="8"/>
  <c r="AW547" i="8"/>
  <c r="AW546" i="8"/>
  <c r="AW545" i="8"/>
  <c r="AW544" i="8"/>
  <c r="AW543" i="8"/>
  <c r="AW542" i="8"/>
  <c r="AW541" i="8"/>
  <c r="AW540" i="8"/>
  <c r="AW539" i="8"/>
  <c r="AW538" i="8"/>
  <c r="AW537" i="8"/>
  <c r="AW536" i="8"/>
  <c r="AW535" i="8"/>
  <c r="AW534" i="8"/>
  <c r="AW533" i="8"/>
  <c r="AW532" i="8"/>
  <c r="AW531" i="8"/>
  <c r="AW530" i="8"/>
  <c r="AW529" i="8"/>
  <c r="AW528" i="8"/>
  <c r="AW527" i="8"/>
  <c r="AW526" i="8"/>
  <c r="AW525" i="8"/>
  <c r="AW524" i="8"/>
  <c r="AW523" i="8"/>
  <c r="AW522" i="8"/>
  <c r="AW521" i="8"/>
  <c r="AW520" i="8"/>
  <c r="AW519" i="8"/>
  <c r="AW518" i="8"/>
  <c r="AW517" i="8"/>
  <c r="AW516" i="8"/>
  <c r="AW515" i="8"/>
  <c r="AW514" i="8"/>
  <c r="AW513" i="8"/>
  <c r="AW512" i="8"/>
  <c r="AW511" i="8"/>
  <c r="AW510" i="8"/>
  <c r="AW509" i="8"/>
  <c r="AW508" i="8"/>
  <c r="AW507" i="8"/>
  <c r="AW506" i="8"/>
  <c r="AW505" i="8"/>
  <c r="AW504" i="8"/>
  <c r="AW503" i="8"/>
  <c r="AW502" i="8"/>
  <c r="AW501" i="8"/>
  <c r="AW500" i="8"/>
  <c r="AW499" i="8"/>
  <c r="AW498" i="8"/>
  <c r="AW497" i="8"/>
  <c r="AW496" i="8"/>
  <c r="AW495" i="8"/>
  <c r="AW494" i="8"/>
  <c r="AW493" i="8"/>
  <c r="AW492" i="8"/>
  <c r="AW491" i="8"/>
  <c r="AW490" i="8"/>
  <c r="AW489" i="8"/>
  <c r="AW488" i="8"/>
  <c r="AW487" i="8"/>
  <c r="AW486" i="8"/>
  <c r="AW485" i="8"/>
  <c r="AW484" i="8"/>
  <c r="AW483" i="8"/>
  <c r="AW482" i="8"/>
  <c r="AW481" i="8"/>
  <c r="AW480" i="8"/>
  <c r="AW479" i="8"/>
  <c r="AW478" i="8"/>
  <c r="AW477" i="8"/>
  <c r="AW476" i="8"/>
  <c r="AW475" i="8"/>
  <c r="AW474" i="8"/>
  <c r="AW473" i="8"/>
  <c r="AW472" i="8"/>
  <c r="AW471" i="8"/>
  <c r="AW470" i="8"/>
  <c r="AW469" i="8"/>
  <c r="AW468" i="8"/>
  <c r="AW467" i="8"/>
  <c r="AW466" i="8"/>
  <c r="AW465" i="8"/>
  <c r="AW464" i="8"/>
  <c r="AW463" i="8"/>
  <c r="AW462" i="8"/>
  <c r="AW461" i="8"/>
  <c r="AW460" i="8"/>
  <c r="AW459" i="8"/>
  <c r="AW458" i="8"/>
  <c r="AW457" i="8"/>
  <c r="AW456" i="8"/>
  <c r="AW455" i="8"/>
  <c r="AW454" i="8"/>
  <c r="AW453" i="8"/>
  <c r="AW452" i="8"/>
  <c r="AW451" i="8"/>
  <c r="AW450" i="8"/>
  <c r="AW449" i="8"/>
  <c r="AW448" i="8"/>
  <c r="AW447" i="8"/>
  <c r="AW446" i="8"/>
  <c r="AW445" i="8"/>
  <c r="AW444" i="8"/>
  <c r="AW443" i="8"/>
  <c r="AW442" i="8"/>
  <c r="AW441" i="8"/>
  <c r="AW440" i="8"/>
  <c r="AW439" i="8"/>
  <c r="AW438" i="8"/>
  <c r="AW437" i="8"/>
  <c r="AW436" i="8"/>
  <c r="AW435" i="8"/>
  <c r="AW434" i="8"/>
  <c r="AW433" i="8"/>
  <c r="AW432" i="8"/>
  <c r="AW431" i="8"/>
  <c r="AW430" i="8"/>
  <c r="AW429" i="8"/>
  <c r="AW428" i="8"/>
  <c r="AW427" i="8"/>
  <c r="AW426" i="8"/>
  <c r="AW425" i="8"/>
  <c r="AW424" i="8"/>
  <c r="AW423" i="8"/>
  <c r="AW422" i="8"/>
  <c r="AW421" i="8"/>
  <c r="AW420" i="8"/>
  <c r="AW419" i="8"/>
  <c r="AW418" i="8"/>
  <c r="AW417" i="8"/>
  <c r="AW416" i="8"/>
  <c r="AW415" i="8"/>
  <c r="AW414" i="8"/>
  <c r="AW413" i="8"/>
  <c r="AW412" i="8"/>
  <c r="AW411" i="8"/>
  <c r="AW410" i="8"/>
  <c r="AW409" i="8"/>
  <c r="AW408" i="8"/>
  <c r="AW407" i="8"/>
  <c r="AW406" i="8"/>
  <c r="AW405" i="8"/>
  <c r="AW404" i="8"/>
  <c r="AW403" i="8"/>
  <c r="AW402" i="8"/>
  <c r="AW401" i="8"/>
  <c r="AW400" i="8"/>
  <c r="AW399" i="8"/>
  <c r="AW398" i="8"/>
  <c r="AW397" i="8"/>
  <c r="AW396" i="8"/>
  <c r="AW395" i="8"/>
  <c r="AW394" i="8"/>
  <c r="AW393" i="8"/>
  <c r="AW392" i="8"/>
  <c r="AW391" i="8"/>
  <c r="AW390" i="8"/>
  <c r="AW389" i="8"/>
  <c r="AW388" i="8"/>
  <c r="AW387" i="8"/>
  <c r="AW386" i="8"/>
  <c r="AW385" i="8"/>
  <c r="AW384" i="8"/>
  <c r="AW383" i="8"/>
  <c r="AW382" i="8"/>
  <c r="AW381" i="8"/>
  <c r="AW380" i="8"/>
  <c r="AW379" i="8"/>
  <c r="AW378" i="8"/>
  <c r="AW377" i="8"/>
  <c r="AW376" i="8"/>
  <c r="AW375" i="8"/>
  <c r="AW374" i="8"/>
  <c r="AW373" i="8"/>
  <c r="AW372" i="8"/>
  <c r="AW371" i="8"/>
  <c r="AW370" i="8"/>
  <c r="AW369" i="8"/>
  <c r="AW368" i="8"/>
  <c r="AW367" i="8"/>
  <c r="AW366" i="8"/>
  <c r="AW365" i="8"/>
  <c r="AW364" i="8"/>
  <c r="AW363" i="8"/>
  <c r="AW362" i="8"/>
  <c r="AW361" i="8"/>
  <c r="AW360" i="8"/>
  <c r="AW359" i="8"/>
  <c r="AW358" i="8"/>
  <c r="AW357" i="8"/>
  <c r="AW356" i="8"/>
  <c r="AW355" i="8"/>
  <c r="AW354" i="8"/>
  <c r="AW353" i="8"/>
  <c r="AW352" i="8"/>
  <c r="AW351" i="8"/>
  <c r="AW350" i="8"/>
  <c r="AW349" i="8"/>
  <c r="AW348" i="8"/>
  <c r="AW347" i="8"/>
  <c r="AW346" i="8"/>
  <c r="AW345" i="8"/>
  <c r="AW344" i="8"/>
  <c r="AW343" i="8"/>
  <c r="AW342" i="8"/>
  <c r="AW341" i="8"/>
  <c r="AW340" i="8"/>
  <c r="AW339" i="8"/>
  <c r="AW338" i="8"/>
  <c r="AW337" i="8"/>
  <c r="AW336" i="8"/>
  <c r="AW335" i="8"/>
  <c r="AW334" i="8"/>
  <c r="AW333" i="8"/>
  <c r="AW332" i="8"/>
  <c r="AW331" i="8"/>
  <c r="AW330" i="8"/>
  <c r="AW329" i="8"/>
  <c r="AW328" i="8"/>
  <c r="AW327" i="8"/>
  <c r="AW326" i="8"/>
  <c r="AW325" i="8"/>
  <c r="AW324" i="8"/>
  <c r="AW323" i="8"/>
  <c r="AW322" i="8"/>
  <c r="AW321" i="8"/>
  <c r="AW320" i="8"/>
  <c r="AW319" i="8"/>
  <c r="AW318" i="8"/>
  <c r="AW317" i="8"/>
  <c r="AW316" i="8"/>
  <c r="AW315" i="8"/>
  <c r="AW314" i="8"/>
  <c r="AW313" i="8"/>
  <c r="AW312" i="8"/>
  <c r="AW311" i="8"/>
  <c r="AW310" i="8"/>
  <c r="AW309" i="8"/>
  <c r="AW308" i="8"/>
  <c r="AW307" i="8"/>
  <c r="AW306" i="8"/>
  <c r="AW305" i="8"/>
  <c r="AW304" i="8"/>
  <c r="AW303" i="8"/>
  <c r="AW302" i="8"/>
  <c r="AW301" i="8"/>
  <c r="AW300" i="8"/>
  <c r="AW299" i="8"/>
  <c r="AW298" i="8"/>
  <c r="AW297" i="8"/>
  <c r="AW296" i="8"/>
  <c r="AW295" i="8"/>
  <c r="AW294" i="8"/>
  <c r="AW293" i="8"/>
  <c r="AW292" i="8"/>
  <c r="AW291" i="8"/>
  <c r="AW290" i="8"/>
  <c r="AW289" i="8"/>
  <c r="AW288" i="8"/>
  <c r="AW287" i="8"/>
  <c r="AW286" i="8"/>
  <c r="AW285" i="8"/>
  <c r="AW284" i="8"/>
  <c r="AW283" i="8"/>
  <c r="AW282" i="8"/>
  <c r="AW281" i="8"/>
  <c r="AW280" i="8"/>
  <c r="AW279" i="8"/>
  <c r="AW278" i="8"/>
  <c r="AW277" i="8"/>
  <c r="AW276" i="8"/>
  <c r="AW275" i="8"/>
  <c r="AW274" i="8"/>
  <c r="AW273" i="8"/>
  <c r="AW272" i="8"/>
  <c r="AW271" i="8"/>
  <c r="AW270" i="8"/>
  <c r="AW269" i="8"/>
  <c r="AW268" i="8"/>
  <c r="AW267" i="8"/>
  <c r="AW266" i="8"/>
  <c r="AW265" i="8"/>
  <c r="AW264" i="8"/>
  <c r="AW263" i="8"/>
  <c r="AW262" i="8"/>
  <c r="AW261" i="8"/>
  <c r="AW260" i="8"/>
  <c r="AW259" i="8"/>
  <c r="AW258" i="8"/>
  <c r="AW257" i="8"/>
  <c r="AW256" i="8"/>
  <c r="AW255" i="8"/>
  <c r="AW254" i="8"/>
  <c r="AW253" i="8"/>
  <c r="AW252" i="8"/>
  <c r="AW251" i="8"/>
  <c r="AW250" i="8"/>
  <c r="AW249" i="8"/>
  <c r="AW248" i="8"/>
  <c r="AW247" i="8"/>
  <c r="AW246" i="8"/>
  <c r="AW245" i="8"/>
  <c r="AW244" i="8"/>
  <c r="AW243" i="8"/>
  <c r="AW242" i="8"/>
  <c r="AW241" i="8"/>
  <c r="AW240" i="8"/>
  <c r="AW239" i="8"/>
  <c r="AW238" i="8"/>
  <c r="AW237" i="8"/>
  <c r="AW236" i="8"/>
  <c r="AW235" i="8"/>
  <c r="AW234" i="8"/>
  <c r="AW233" i="8"/>
  <c r="AW232" i="8"/>
  <c r="AW231" i="8"/>
  <c r="AW230" i="8"/>
  <c r="AW229" i="8"/>
  <c r="AW228" i="8"/>
  <c r="AW227" i="8"/>
  <c r="AW226" i="8"/>
  <c r="AW225" i="8"/>
  <c r="AW224" i="8"/>
  <c r="AW223" i="8"/>
  <c r="AW222" i="8"/>
  <c r="AW221" i="8"/>
  <c r="AW220" i="8"/>
  <c r="AW219" i="8"/>
  <c r="AW218" i="8"/>
  <c r="AW217" i="8"/>
  <c r="AW216" i="8"/>
  <c r="AW215" i="8"/>
  <c r="AW214" i="8"/>
  <c r="AW213" i="8"/>
  <c r="AW212" i="8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W181" i="8"/>
  <c r="AW180" i="8"/>
  <c r="AW179" i="8"/>
  <c r="AW178" i="8"/>
  <c r="AW17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W147" i="8"/>
  <c r="AW146" i="8"/>
  <c r="AW145" i="8"/>
  <c r="AW144" i="8"/>
  <c r="AW143" i="8"/>
  <c r="AW14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W112" i="8"/>
  <c r="AW111" i="8"/>
  <c r="AW110" i="8"/>
  <c r="AW109" i="8"/>
  <c r="AW108" i="8"/>
  <c r="AW10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W77" i="8"/>
  <c r="AW76" i="8"/>
  <c r="AW75" i="8"/>
  <c r="AW74" i="8"/>
  <c r="AW73" i="8"/>
  <c r="AW7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42" i="8"/>
  <c r="AW41" i="8"/>
  <c r="AW40" i="8"/>
  <c r="AW39" i="8"/>
  <c r="AW38" i="8"/>
  <c r="AW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W6" i="8"/>
  <c r="AW5" i="8"/>
  <c r="AW4" i="8"/>
  <c r="AW3" i="8"/>
  <c r="AV835" i="8"/>
  <c r="AV834" i="8"/>
  <c r="AV833" i="8"/>
  <c r="AV832" i="8"/>
  <c r="AV831" i="8"/>
  <c r="AV830" i="8"/>
  <c r="AV829" i="8"/>
  <c r="AV828" i="8"/>
  <c r="AV827" i="8"/>
  <c r="AV826" i="8"/>
  <c r="AV825" i="8"/>
  <c r="AV824" i="8"/>
  <c r="AV823" i="8"/>
  <c r="AV822" i="8"/>
  <c r="AV821" i="8"/>
  <c r="AV820" i="8"/>
  <c r="AV819" i="8"/>
  <c r="AV818" i="8"/>
  <c r="AV817" i="8"/>
  <c r="AV816" i="8"/>
  <c r="AV815" i="8"/>
  <c r="AV814" i="8"/>
  <c r="AV813" i="8"/>
  <c r="AV812" i="8"/>
  <c r="AV811" i="8"/>
  <c r="AV810" i="8"/>
  <c r="AV809" i="8"/>
  <c r="AV808" i="8"/>
  <c r="AV807" i="8"/>
  <c r="AV806" i="8"/>
  <c r="AV805" i="8"/>
  <c r="AV804" i="8"/>
  <c r="AV803" i="8"/>
  <c r="AV802" i="8"/>
  <c r="AV801" i="8"/>
  <c r="AV800" i="8"/>
  <c r="AV799" i="8"/>
  <c r="AV798" i="8"/>
  <c r="AV797" i="8"/>
  <c r="AV796" i="8"/>
  <c r="AV795" i="8"/>
  <c r="AV794" i="8"/>
  <c r="AV793" i="8"/>
  <c r="AV792" i="8"/>
  <c r="AV791" i="8"/>
  <c r="AV790" i="8"/>
  <c r="AV789" i="8"/>
  <c r="AV788" i="8"/>
  <c r="AV787" i="8"/>
  <c r="AV786" i="8"/>
  <c r="AV785" i="8"/>
  <c r="AV784" i="8"/>
  <c r="AV783" i="8"/>
  <c r="AV782" i="8"/>
  <c r="AV781" i="8"/>
  <c r="AV780" i="8"/>
  <c r="AV779" i="8"/>
  <c r="AV778" i="8"/>
  <c r="AV777" i="8"/>
  <c r="AV776" i="8"/>
  <c r="AV775" i="8"/>
  <c r="AV774" i="8"/>
  <c r="AV773" i="8"/>
  <c r="AV772" i="8"/>
  <c r="AV771" i="8"/>
  <c r="AV770" i="8"/>
  <c r="AV769" i="8"/>
  <c r="AV768" i="8"/>
  <c r="AV767" i="8"/>
  <c r="AV766" i="8"/>
  <c r="AV765" i="8"/>
  <c r="AV764" i="8"/>
  <c r="AV763" i="8"/>
  <c r="AV762" i="8"/>
  <c r="AV761" i="8"/>
  <c r="AV760" i="8"/>
  <c r="AV759" i="8"/>
  <c r="AV758" i="8"/>
  <c r="AV757" i="8"/>
  <c r="AV756" i="8"/>
  <c r="AV755" i="8"/>
  <c r="AV754" i="8"/>
  <c r="AV753" i="8"/>
  <c r="AV752" i="8"/>
  <c r="AV751" i="8"/>
  <c r="AV750" i="8"/>
  <c r="AV749" i="8"/>
  <c r="AV748" i="8"/>
  <c r="AV747" i="8"/>
  <c r="AV746" i="8"/>
  <c r="AV745" i="8"/>
  <c r="AV744" i="8"/>
  <c r="AV743" i="8"/>
  <c r="AV742" i="8"/>
  <c r="AV741" i="8"/>
  <c r="AV740" i="8"/>
  <c r="AV739" i="8"/>
  <c r="AV738" i="8"/>
  <c r="AV737" i="8"/>
  <c r="AV736" i="8"/>
  <c r="AV735" i="8"/>
  <c r="AV734" i="8"/>
  <c r="AV733" i="8"/>
  <c r="AV732" i="8"/>
  <c r="AV731" i="8"/>
  <c r="AV730" i="8"/>
  <c r="AV729" i="8"/>
  <c r="AV728" i="8"/>
  <c r="AV727" i="8"/>
  <c r="AV726" i="8"/>
  <c r="AV725" i="8"/>
  <c r="AV724" i="8"/>
  <c r="AV723" i="8"/>
  <c r="AV722" i="8"/>
  <c r="AV721" i="8"/>
  <c r="AV720" i="8"/>
  <c r="AV719" i="8"/>
  <c r="AV718" i="8"/>
  <c r="AV717" i="8"/>
  <c r="AV716" i="8"/>
  <c r="AV715" i="8"/>
  <c r="AV714" i="8"/>
  <c r="AV713" i="8"/>
  <c r="AV712" i="8"/>
  <c r="AV711" i="8"/>
  <c r="AV710" i="8"/>
  <c r="AV709" i="8"/>
  <c r="AV708" i="8"/>
  <c r="AV707" i="8"/>
  <c r="AV706" i="8"/>
  <c r="AV705" i="8"/>
  <c r="AV704" i="8"/>
  <c r="AV703" i="8"/>
  <c r="AV702" i="8"/>
  <c r="AV701" i="8"/>
  <c r="AV700" i="8"/>
  <c r="AV699" i="8"/>
  <c r="AV698" i="8"/>
  <c r="AV697" i="8"/>
  <c r="AV696" i="8"/>
  <c r="AV695" i="8"/>
  <c r="AV694" i="8"/>
  <c r="AV693" i="8"/>
  <c r="AV692" i="8"/>
  <c r="AV691" i="8"/>
  <c r="AV690" i="8"/>
  <c r="AV689" i="8"/>
  <c r="AV688" i="8"/>
  <c r="AV687" i="8"/>
  <c r="AV686" i="8"/>
  <c r="AV685" i="8"/>
  <c r="AV684" i="8"/>
  <c r="AV683" i="8"/>
  <c r="AV682" i="8"/>
  <c r="AV681" i="8"/>
  <c r="AV680" i="8"/>
  <c r="AV679" i="8"/>
  <c r="AV678" i="8"/>
  <c r="AV677" i="8"/>
  <c r="AV676" i="8"/>
  <c r="AV675" i="8"/>
  <c r="AV674" i="8"/>
  <c r="AV673" i="8"/>
  <c r="AV672" i="8"/>
  <c r="AV671" i="8"/>
  <c r="AV670" i="8"/>
  <c r="AV669" i="8"/>
  <c r="AV668" i="8"/>
  <c r="AV667" i="8"/>
  <c r="AV666" i="8"/>
  <c r="AV665" i="8"/>
  <c r="AV664" i="8"/>
  <c r="AV663" i="8"/>
  <c r="AV662" i="8"/>
  <c r="AV661" i="8"/>
  <c r="AV660" i="8"/>
  <c r="AV659" i="8"/>
  <c r="AV658" i="8"/>
  <c r="AV657" i="8"/>
  <c r="AV656" i="8"/>
  <c r="AV655" i="8"/>
  <c r="AV654" i="8"/>
  <c r="AV653" i="8"/>
  <c r="AV652" i="8"/>
  <c r="AV651" i="8"/>
  <c r="AV650" i="8"/>
  <c r="AV649" i="8"/>
  <c r="AV648" i="8"/>
  <c r="AV647" i="8"/>
  <c r="AV646" i="8"/>
  <c r="AV645" i="8"/>
  <c r="AV644" i="8"/>
  <c r="AV643" i="8"/>
  <c r="AV642" i="8"/>
  <c r="AV641" i="8"/>
  <c r="AV640" i="8"/>
  <c r="AV639" i="8"/>
  <c r="AV638" i="8"/>
  <c r="AV637" i="8"/>
  <c r="AV636" i="8"/>
  <c r="AV635" i="8"/>
  <c r="AV634" i="8"/>
  <c r="AV633" i="8"/>
  <c r="AV632" i="8"/>
  <c r="AV631" i="8"/>
  <c r="AV630" i="8"/>
  <c r="AV629" i="8"/>
  <c r="AV628" i="8"/>
  <c r="AV627" i="8"/>
  <c r="AV626" i="8"/>
  <c r="AV625" i="8"/>
  <c r="AV624" i="8"/>
  <c r="AV623" i="8"/>
  <c r="AV622" i="8"/>
  <c r="AV621" i="8"/>
  <c r="AV620" i="8"/>
  <c r="AV619" i="8"/>
  <c r="AV618" i="8"/>
  <c r="AV617" i="8"/>
  <c r="AV616" i="8"/>
  <c r="AV615" i="8"/>
  <c r="AV614" i="8"/>
  <c r="AV613" i="8"/>
  <c r="AV612" i="8"/>
  <c r="AV611" i="8"/>
  <c r="AV610" i="8"/>
  <c r="AV609" i="8"/>
  <c r="AV608" i="8"/>
  <c r="AV607" i="8"/>
  <c r="AV606" i="8"/>
  <c r="AV605" i="8"/>
  <c r="AV604" i="8"/>
  <c r="AV603" i="8"/>
  <c r="AV602" i="8"/>
  <c r="AV601" i="8"/>
  <c r="AV600" i="8"/>
  <c r="AV599" i="8"/>
  <c r="AV598" i="8"/>
  <c r="AV597" i="8"/>
  <c r="AV596" i="8"/>
  <c r="AV595" i="8"/>
  <c r="AV594" i="8"/>
  <c r="AV593" i="8"/>
  <c r="AV592" i="8"/>
  <c r="AV591" i="8"/>
  <c r="AV590" i="8"/>
  <c r="AV589" i="8"/>
  <c r="AV588" i="8"/>
  <c r="AV587" i="8"/>
  <c r="AV586" i="8"/>
  <c r="AV585" i="8"/>
  <c r="AV584" i="8"/>
  <c r="AV583" i="8"/>
  <c r="AV582" i="8"/>
  <c r="AV581" i="8"/>
  <c r="AV580" i="8"/>
  <c r="AV579" i="8"/>
  <c r="AV578" i="8"/>
  <c r="AV577" i="8"/>
  <c r="AV576" i="8"/>
  <c r="AV575" i="8"/>
  <c r="AV574" i="8"/>
  <c r="AV573" i="8"/>
  <c r="AV572" i="8"/>
  <c r="AV571" i="8"/>
  <c r="AV570" i="8"/>
  <c r="AV569" i="8"/>
  <c r="AV568" i="8"/>
  <c r="AV567" i="8"/>
  <c r="AV566" i="8"/>
  <c r="AV565" i="8"/>
  <c r="AV564" i="8"/>
  <c r="AV563" i="8"/>
  <c r="AV562" i="8"/>
  <c r="AV561" i="8"/>
  <c r="AV560" i="8"/>
  <c r="AV559" i="8"/>
  <c r="AV558" i="8"/>
  <c r="AV557" i="8"/>
  <c r="AV556" i="8"/>
  <c r="AV555" i="8"/>
  <c r="AV554" i="8"/>
  <c r="AV553" i="8"/>
  <c r="AV552" i="8"/>
  <c r="AV551" i="8"/>
  <c r="AV550" i="8"/>
  <c r="AV549" i="8"/>
  <c r="AV548" i="8"/>
  <c r="AV547" i="8"/>
  <c r="AV546" i="8"/>
  <c r="AV545" i="8"/>
  <c r="AV544" i="8"/>
  <c r="AV543" i="8"/>
  <c r="AV542" i="8"/>
  <c r="AV541" i="8"/>
  <c r="AV540" i="8"/>
  <c r="AV539" i="8"/>
  <c r="AV538" i="8"/>
  <c r="AV537" i="8"/>
  <c r="AV536" i="8"/>
  <c r="AV535" i="8"/>
  <c r="AV534" i="8"/>
  <c r="AV533" i="8"/>
  <c r="AV532" i="8"/>
  <c r="AV531" i="8"/>
  <c r="AV530" i="8"/>
  <c r="AV529" i="8"/>
  <c r="AV528" i="8"/>
  <c r="AV527" i="8"/>
  <c r="AV526" i="8"/>
  <c r="AV525" i="8"/>
  <c r="AV524" i="8"/>
  <c r="AV523" i="8"/>
  <c r="AV522" i="8"/>
  <c r="AV521" i="8"/>
  <c r="AV520" i="8"/>
  <c r="AV519" i="8"/>
  <c r="AV518" i="8"/>
  <c r="AV517" i="8"/>
  <c r="AV516" i="8"/>
  <c r="AV515" i="8"/>
  <c r="AV514" i="8"/>
  <c r="AV513" i="8"/>
  <c r="AV512" i="8"/>
  <c r="AV511" i="8"/>
  <c r="AV510" i="8"/>
  <c r="AV509" i="8"/>
  <c r="AV508" i="8"/>
  <c r="AV507" i="8"/>
  <c r="AV506" i="8"/>
  <c r="AV505" i="8"/>
  <c r="AV504" i="8"/>
  <c r="AV503" i="8"/>
  <c r="AV502" i="8"/>
  <c r="AV501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V480" i="8"/>
  <c r="AV479" i="8"/>
  <c r="AV478" i="8"/>
  <c r="AV477" i="8"/>
  <c r="AV476" i="8"/>
  <c r="AV475" i="8"/>
  <c r="AV474" i="8"/>
  <c r="AV473" i="8"/>
  <c r="AV472" i="8"/>
  <c r="AV471" i="8"/>
  <c r="AV470" i="8"/>
  <c r="AV469" i="8"/>
  <c r="AV468" i="8"/>
  <c r="AV467" i="8"/>
  <c r="AV466" i="8"/>
  <c r="AV465" i="8"/>
  <c r="AV464" i="8"/>
  <c r="AV463" i="8"/>
  <c r="AV462" i="8"/>
  <c r="AV461" i="8"/>
  <c r="AV460" i="8"/>
  <c r="AV459" i="8"/>
  <c r="AV458" i="8"/>
  <c r="AV457" i="8"/>
  <c r="AV456" i="8"/>
  <c r="AV455" i="8"/>
  <c r="AV454" i="8"/>
  <c r="AV453" i="8"/>
  <c r="AV452" i="8"/>
  <c r="AV451" i="8"/>
  <c r="AV450" i="8"/>
  <c r="AV449" i="8"/>
  <c r="AV448" i="8"/>
  <c r="AV447" i="8"/>
  <c r="AV446" i="8"/>
  <c r="AV445" i="8"/>
  <c r="AV444" i="8"/>
  <c r="AV443" i="8"/>
  <c r="AV442" i="8"/>
  <c r="AV441" i="8"/>
  <c r="AV440" i="8"/>
  <c r="AV439" i="8"/>
  <c r="AV438" i="8"/>
  <c r="AV437" i="8"/>
  <c r="AV436" i="8"/>
  <c r="AV435" i="8"/>
  <c r="AV434" i="8"/>
  <c r="AV433" i="8"/>
  <c r="AV432" i="8"/>
  <c r="AV431" i="8"/>
  <c r="AV430" i="8"/>
  <c r="AV429" i="8"/>
  <c r="AV428" i="8"/>
  <c r="AV427" i="8"/>
  <c r="AV426" i="8"/>
  <c r="AV425" i="8"/>
  <c r="AV424" i="8"/>
  <c r="AV423" i="8"/>
  <c r="AV422" i="8"/>
  <c r="AV421" i="8"/>
  <c r="AV420" i="8"/>
  <c r="AV419" i="8"/>
  <c r="AV418" i="8"/>
  <c r="AV417" i="8"/>
  <c r="AV416" i="8"/>
  <c r="AV415" i="8"/>
  <c r="AV414" i="8"/>
  <c r="AV413" i="8"/>
  <c r="AV412" i="8"/>
  <c r="AV411" i="8"/>
  <c r="AV410" i="8"/>
  <c r="AV409" i="8"/>
  <c r="AV408" i="8"/>
  <c r="AV407" i="8"/>
  <c r="AV406" i="8"/>
  <c r="AV405" i="8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V390" i="8"/>
  <c r="AV389" i="8"/>
  <c r="AV388" i="8"/>
  <c r="AV387" i="8"/>
  <c r="AV386" i="8"/>
  <c r="AV385" i="8"/>
  <c r="AV384" i="8"/>
  <c r="AV383" i="8"/>
  <c r="AV382" i="8"/>
  <c r="AV381" i="8"/>
  <c r="AV380" i="8"/>
  <c r="AV379" i="8"/>
  <c r="AV378" i="8"/>
  <c r="AV377" i="8"/>
  <c r="AV376" i="8"/>
  <c r="AV375" i="8"/>
  <c r="AV374" i="8"/>
  <c r="AV373" i="8"/>
  <c r="AV372" i="8"/>
  <c r="AV371" i="8"/>
  <c r="AV370" i="8"/>
  <c r="AV369" i="8"/>
  <c r="AV368" i="8"/>
  <c r="AV367" i="8"/>
  <c r="AV366" i="8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V350" i="8"/>
  <c r="AV349" i="8"/>
  <c r="AV348" i="8"/>
  <c r="AV347" i="8"/>
  <c r="AV346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V330" i="8"/>
  <c r="AV329" i="8"/>
  <c r="AV328" i="8"/>
  <c r="AV327" i="8"/>
  <c r="AV326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V310" i="8"/>
  <c r="AV309" i="8"/>
  <c r="AV308" i="8"/>
  <c r="AV307" i="8"/>
  <c r="AV306" i="8"/>
  <c r="AV305" i="8"/>
  <c r="AV304" i="8"/>
  <c r="AV303" i="8"/>
  <c r="AV302" i="8"/>
  <c r="AV301" i="8"/>
  <c r="AV300" i="8"/>
  <c r="AV299" i="8"/>
  <c r="AV298" i="8"/>
  <c r="AV297" i="8"/>
  <c r="AV296" i="8"/>
  <c r="AV295" i="8"/>
  <c r="AV294" i="8"/>
  <c r="AV293" i="8"/>
  <c r="AV292" i="8"/>
  <c r="AV291" i="8"/>
  <c r="AV290" i="8"/>
  <c r="AV289" i="8"/>
  <c r="AV288" i="8"/>
  <c r="AV287" i="8"/>
  <c r="AV286" i="8"/>
  <c r="AV285" i="8"/>
  <c r="AV284" i="8"/>
  <c r="AV283" i="8"/>
  <c r="AV282" i="8"/>
  <c r="AV281" i="8"/>
  <c r="AV280" i="8"/>
  <c r="AV279" i="8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V266" i="8"/>
  <c r="AV265" i="8"/>
  <c r="AV264" i="8"/>
  <c r="AV263" i="8"/>
  <c r="AV262" i="8"/>
  <c r="AV261" i="8"/>
  <c r="AV260" i="8"/>
  <c r="AV259" i="8"/>
  <c r="AV258" i="8"/>
  <c r="AV257" i="8"/>
  <c r="AV256" i="8"/>
  <c r="AV255" i="8"/>
  <c r="AV254" i="8"/>
  <c r="AV253" i="8"/>
  <c r="AV252" i="8"/>
  <c r="AV251" i="8"/>
  <c r="AV250" i="8"/>
  <c r="AV249" i="8"/>
  <c r="AV248" i="8"/>
  <c r="AV247" i="8"/>
  <c r="AV246" i="8"/>
  <c r="AV245" i="8"/>
  <c r="AV244" i="8"/>
  <c r="AV243" i="8"/>
  <c r="AV242" i="8"/>
  <c r="AV241" i="8"/>
  <c r="AV240" i="8"/>
  <c r="AV239" i="8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V226" i="8"/>
  <c r="AV225" i="8"/>
  <c r="AV224" i="8"/>
  <c r="AV223" i="8"/>
  <c r="AV222" i="8"/>
  <c r="AV221" i="8"/>
  <c r="AV220" i="8"/>
  <c r="AV219" i="8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V206" i="8"/>
  <c r="AV205" i="8"/>
  <c r="AV204" i="8"/>
  <c r="AV203" i="8"/>
  <c r="AV202" i="8"/>
  <c r="AV201" i="8"/>
  <c r="AV200" i="8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V186" i="8"/>
  <c r="AV185" i="8"/>
  <c r="AV184" i="8"/>
  <c r="AV183" i="8"/>
  <c r="AV182" i="8"/>
  <c r="AV181" i="8"/>
  <c r="AV180" i="8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V166" i="8"/>
  <c r="AV165" i="8"/>
  <c r="AV164" i="8"/>
  <c r="AV163" i="8"/>
  <c r="AV162" i="8"/>
  <c r="AV161" i="8"/>
  <c r="AV160" i="8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V146" i="8"/>
  <c r="AV145" i="8"/>
  <c r="AV144" i="8"/>
  <c r="AV143" i="8"/>
  <c r="AV142" i="8"/>
  <c r="AV141" i="8"/>
  <c r="AV140" i="8"/>
  <c r="AV139" i="8"/>
  <c r="AV138" i="8"/>
  <c r="AV137" i="8"/>
  <c r="AV136" i="8"/>
  <c r="AV135" i="8"/>
  <c r="AV134" i="8"/>
  <c r="AV133" i="8"/>
  <c r="AV132" i="8"/>
  <c r="AV131" i="8"/>
  <c r="AV130" i="8"/>
  <c r="AV129" i="8"/>
  <c r="AV128" i="8"/>
  <c r="AV127" i="8"/>
  <c r="AV126" i="8"/>
  <c r="AV125" i="8"/>
  <c r="AV124" i="8"/>
  <c r="AV123" i="8"/>
  <c r="AV122" i="8"/>
  <c r="AV121" i="8"/>
  <c r="AV120" i="8"/>
  <c r="AV119" i="8"/>
  <c r="AV118" i="8"/>
  <c r="AV117" i="8"/>
  <c r="AV116" i="8"/>
  <c r="AV115" i="8"/>
  <c r="AV114" i="8"/>
  <c r="AV113" i="8"/>
  <c r="AV112" i="8"/>
  <c r="AV111" i="8"/>
  <c r="AV110" i="8"/>
  <c r="AV109" i="8"/>
  <c r="AV108" i="8"/>
  <c r="AV107" i="8"/>
  <c r="AV106" i="8"/>
  <c r="AV105" i="8"/>
  <c r="AV104" i="8"/>
  <c r="AV103" i="8"/>
  <c r="AV102" i="8"/>
  <c r="AV101" i="8"/>
  <c r="AV100" i="8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V86" i="8"/>
  <c r="AV85" i="8"/>
  <c r="AV84" i="8"/>
  <c r="AV83" i="8"/>
  <c r="AV82" i="8"/>
  <c r="AV81" i="8"/>
  <c r="AV80" i="8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V66" i="8"/>
  <c r="AV65" i="8"/>
  <c r="AV64" i="8"/>
  <c r="AV63" i="8"/>
  <c r="AV62" i="8"/>
  <c r="AV61" i="8"/>
  <c r="AV60" i="8"/>
  <c r="AV59" i="8"/>
  <c r="AV58" i="8"/>
  <c r="AV57" i="8"/>
  <c r="AV56" i="8"/>
  <c r="AV55" i="8"/>
  <c r="AV54" i="8"/>
  <c r="AV53" i="8"/>
  <c r="AV52" i="8"/>
  <c r="AV51" i="8"/>
  <c r="AV50" i="8"/>
  <c r="AV49" i="8"/>
  <c r="AV48" i="8"/>
  <c r="AV47" i="8"/>
  <c r="AV46" i="8"/>
  <c r="AV45" i="8"/>
  <c r="AV44" i="8"/>
  <c r="AV43" i="8"/>
  <c r="AV42" i="8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V26" i="8"/>
  <c r="AV25" i="8"/>
  <c r="AV24" i="8"/>
  <c r="AV23" i="8"/>
  <c r="AV22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V6" i="8"/>
  <c r="AV5" i="8"/>
  <c r="AV4" i="8"/>
  <c r="AV3" i="8"/>
  <c r="AU835" i="8"/>
  <c r="AU834" i="8"/>
  <c r="AU833" i="8"/>
  <c r="AU832" i="8"/>
  <c r="AU831" i="8"/>
  <c r="AU830" i="8"/>
  <c r="AU829" i="8"/>
  <c r="AU828" i="8"/>
  <c r="AU827" i="8"/>
  <c r="AU826" i="8"/>
  <c r="AU825" i="8"/>
  <c r="AU824" i="8"/>
  <c r="AU823" i="8"/>
  <c r="AU822" i="8"/>
  <c r="AU821" i="8"/>
  <c r="AU820" i="8"/>
  <c r="AU819" i="8"/>
  <c r="AU818" i="8"/>
  <c r="AU817" i="8"/>
  <c r="AU816" i="8"/>
  <c r="AU815" i="8"/>
  <c r="AU814" i="8"/>
  <c r="AU813" i="8"/>
  <c r="AU812" i="8"/>
  <c r="AU811" i="8"/>
  <c r="AU810" i="8"/>
  <c r="AU809" i="8"/>
  <c r="AU808" i="8"/>
  <c r="AU807" i="8"/>
  <c r="AU806" i="8"/>
  <c r="AU805" i="8"/>
  <c r="AU804" i="8"/>
  <c r="AU803" i="8"/>
  <c r="AU802" i="8"/>
  <c r="AU801" i="8"/>
  <c r="AU800" i="8"/>
  <c r="AU799" i="8"/>
  <c r="AU798" i="8"/>
  <c r="AU797" i="8"/>
  <c r="AU796" i="8"/>
  <c r="AU795" i="8"/>
  <c r="AU794" i="8"/>
  <c r="AU793" i="8"/>
  <c r="AU792" i="8"/>
  <c r="AU791" i="8"/>
  <c r="AU790" i="8"/>
  <c r="AU789" i="8"/>
  <c r="AU788" i="8"/>
  <c r="AU787" i="8"/>
  <c r="AU786" i="8"/>
  <c r="AU785" i="8"/>
  <c r="AU784" i="8"/>
  <c r="AU783" i="8"/>
  <c r="AU782" i="8"/>
  <c r="AU781" i="8"/>
  <c r="AU780" i="8"/>
  <c r="AU779" i="8"/>
  <c r="AU778" i="8"/>
  <c r="AU777" i="8"/>
  <c r="AU776" i="8"/>
  <c r="AU775" i="8"/>
  <c r="AU774" i="8"/>
  <c r="AU773" i="8"/>
  <c r="AU772" i="8"/>
  <c r="AU771" i="8"/>
  <c r="AU770" i="8"/>
  <c r="AU769" i="8"/>
  <c r="AU768" i="8"/>
  <c r="AU767" i="8"/>
  <c r="AU766" i="8"/>
  <c r="AU765" i="8"/>
  <c r="AU764" i="8"/>
  <c r="AU763" i="8"/>
  <c r="AU762" i="8"/>
  <c r="AU761" i="8"/>
  <c r="AU760" i="8"/>
  <c r="AU759" i="8"/>
  <c r="AU758" i="8"/>
  <c r="AU757" i="8"/>
  <c r="AU756" i="8"/>
  <c r="AU755" i="8"/>
  <c r="AU754" i="8"/>
  <c r="AU753" i="8"/>
  <c r="AU752" i="8"/>
  <c r="AU751" i="8"/>
  <c r="AU750" i="8"/>
  <c r="AU749" i="8"/>
  <c r="AU748" i="8"/>
  <c r="AU747" i="8"/>
  <c r="AU746" i="8"/>
  <c r="AU745" i="8"/>
  <c r="AU744" i="8"/>
  <c r="AU743" i="8"/>
  <c r="AU742" i="8"/>
  <c r="AU741" i="8"/>
  <c r="AU740" i="8"/>
  <c r="AU739" i="8"/>
  <c r="AU738" i="8"/>
  <c r="AU737" i="8"/>
  <c r="AU736" i="8"/>
  <c r="AU735" i="8"/>
  <c r="AU734" i="8"/>
  <c r="AU733" i="8"/>
  <c r="AU732" i="8"/>
  <c r="AU731" i="8"/>
  <c r="AU730" i="8"/>
  <c r="AU729" i="8"/>
  <c r="AU728" i="8"/>
  <c r="AU727" i="8"/>
  <c r="AU726" i="8"/>
  <c r="AU725" i="8"/>
  <c r="AU724" i="8"/>
  <c r="AU723" i="8"/>
  <c r="AU722" i="8"/>
  <c r="AU721" i="8"/>
  <c r="AU720" i="8"/>
  <c r="AU719" i="8"/>
  <c r="AU718" i="8"/>
  <c r="AU717" i="8"/>
  <c r="AU716" i="8"/>
  <c r="AU715" i="8"/>
  <c r="AU714" i="8"/>
  <c r="AU713" i="8"/>
  <c r="AU712" i="8"/>
  <c r="AU711" i="8"/>
  <c r="AU710" i="8"/>
  <c r="AU709" i="8"/>
  <c r="AU708" i="8"/>
  <c r="AU707" i="8"/>
  <c r="AU706" i="8"/>
  <c r="AU705" i="8"/>
  <c r="AU704" i="8"/>
  <c r="AU703" i="8"/>
  <c r="AU702" i="8"/>
  <c r="AU701" i="8"/>
  <c r="AU700" i="8"/>
  <c r="AU699" i="8"/>
  <c r="AU698" i="8"/>
  <c r="AU697" i="8"/>
  <c r="AU696" i="8"/>
  <c r="AU695" i="8"/>
  <c r="AU694" i="8"/>
  <c r="AU693" i="8"/>
  <c r="AU692" i="8"/>
  <c r="AU691" i="8"/>
  <c r="AU690" i="8"/>
  <c r="AU689" i="8"/>
  <c r="AU688" i="8"/>
  <c r="AU687" i="8"/>
  <c r="AU686" i="8"/>
  <c r="AU685" i="8"/>
  <c r="AU684" i="8"/>
  <c r="AU683" i="8"/>
  <c r="AU682" i="8"/>
  <c r="AU681" i="8"/>
  <c r="AU680" i="8"/>
  <c r="AU679" i="8"/>
  <c r="AU678" i="8"/>
  <c r="AU677" i="8"/>
  <c r="AU676" i="8"/>
  <c r="AU675" i="8"/>
  <c r="AU674" i="8"/>
  <c r="AU673" i="8"/>
  <c r="AU672" i="8"/>
  <c r="AU671" i="8"/>
  <c r="AU670" i="8"/>
  <c r="AU669" i="8"/>
  <c r="AU668" i="8"/>
  <c r="AU667" i="8"/>
  <c r="AU666" i="8"/>
  <c r="AU665" i="8"/>
  <c r="AU664" i="8"/>
  <c r="AU663" i="8"/>
  <c r="AU662" i="8"/>
  <c r="AU661" i="8"/>
  <c r="AU660" i="8"/>
  <c r="AU659" i="8"/>
  <c r="AU658" i="8"/>
  <c r="AU657" i="8"/>
  <c r="AU656" i="8"/>
  <c r="AU655" i="8"/>
  <c r="AU654" i="8"/>
  <c r="AU653" i="8"/>
  <c r="AU652" i="8"/>
  <c r="AU651" i="8"/>
  <c r="AU650" i="8"/>
  <c r="AU649" i="8"/>
  <c r="AU648" i="8"/>
  <c r="AU647" i="8"/>
  <c r="AU646" i="8"/>
  <c r="AU645" i="8"/>
  <c r="AU644" i="8"/>
  <c r="AU643" i="8"/>
  <c r="AU642" i="8"/>
  <c r="AU641" i="8"/>
  <c r="AU640" i="8"/>
  <c r="AU639" i="8"/>
  <c r="AU638" i="8"/>
  <c r="AU637" i="8"/>
  <c r="AU636" i="8"/>
  <c r="AU635" i="8"/>
  <c r="AU634" i="8"/>
  <c r="AU633" i="8"/>
  <c r="AU632" i="8"/>
  <c r="AU631" i="8"/>
  <c r="AU630" i="8"/>
  <c r="AU629" i="8"/>
  <c r="AU628" i="8"/>
  <c r="AU627" i="8"/>
  <c r="AU626" i="8"/>
  <c r="AU625" i="8"/>
  <c r="AU624" i="8"/>
  <c r="AU623" i="8"/>
  <c r="AU622" i="8"/>
  <c r="AU621" i="8"/>
  <c r="AU620" i="8"/>
  <c r="AU619" i="8"/>
  <c r="AU618" i="8"/>
  <c r="AU617" i="8"/>
  <c r="AU616" i="8"/>
  <c r="AU615" i="8"/>
  <c r="AU614" i="8"/>
  <c r="AU613" i="8"/>
  <c r="AU612" i="8"/>
  <c r="AU611" i="8"/>
  <c r="AU610" i="8"/>
  <c r="AU609" i="8"/>
  <c r="AU608" i="8"/>
  <c r="AU607" i="8"/>
  <c r="AU606" i="8"/>
  <c r="AU605" i="8"/>
  <c r="AU604" i="8"/>
  <c r="AU603" i="8"/>
  <c r="AU602" i="8"/>
  <c r="AU601" i="8"/>
  <c r="AU600" i="8"/>
  <c r="AU599" i="8"/>
  <c r="AU598" i="8"/>
  <c r="AU597" i="8"/>
  <c r="AU596" i="8"/>
  <c r="AU595" i="8"/>
  <c r="AU594" i="8"/>
  <c r="AU593" i="8"/>
  <c r="AU592" i="8"/>
  <c r="AU591" i="8"/>
  <c r="AU590" i="8"/>
  <c r="AU589" i="8"/>
  <c r="AU588" i="8"/>
  <c r="AU587" i="8"/>
  <c r="AU586" i="8"/>
  <c r="AU585" i="8"/>
  <c r="AU584" i="8"/>
  <c r="AU583" i="8"/>
  <c r="AU582" i="8"/>
  <c r="AU581" i="8"/>
  <c r="AU580" i="8"/>
  <c r="AU579" i="8"/>
  <c r="AU578" i="8"/>
  <c r="AU577" i="8"/>
  <c r="AU576" i="8"/>
  <c r="AU575" i="8"/>
  <c r="AU574" i="8"/>
  <c r="AU573" i="8"/>
  <c r="AU572" i="8"/>
  <c r="AU571" i="8"/>
  <c r="AU570" i="8"/>
  <c r="AU569" i="8"/>
  <c r="AU568" i="8"/>
  <c r="AU567" i="8"/>
  <c r="AU566" i="8"/>
  <c r="AU565" i="8"/>
  <c r="AU564" i="8"/>
  <c r="AU563" i="8"/>
  <c r="AU562" i="8"/>
  <c r="AU561" i="8"/>
  <c r="AU560" i="8"/>
  <c r="AU559" i="8"/>
  <c r="AU558" i="8"/>
  <c r="AU557" i="8"/>
  <c r="AU556" i="8"/>
  <c r="AU555" i="8"/>
  <c r="AU554" i="8"/>
  <c r="AU553" i="8"/>
  <c r="AU552" i="8"/>
  <c r="AU551" i="8"/>
  <c r="AU550" i="8"/>
  <c r="AU549" i="8"/>
  <c r="AU548" i="8"/>
  <c r="AU547" i="8"/>
  <c r="AU546" i="8"/>
  <c r="AU545" i="8"/>
  <c r="AU544" i="8"/>
  <c r="AU543" i="8"/>
  <c r="AU542" i="8"/>
  <c r="AU541" i="8"/>
  <c r="AU540" i="8"/>
  <c r="AU539" i="8"/>
  <c r="AU538" i="8"/>
  <c r="AU537" i="8"/>
  <c r="AU536" i="8"/>
  <c r="AU535" i="8"/>
  <c r="AU534" i="8"/>
  <c r="AU533" i="8"/>
  <c r="AU532" i="8"/>
  <c r="AU531" i="8"/>
  <c r="AU530" i="8"/>
  <c r="AU529" i="8"/>
  <c r="AU528" i="8"/>
  <c r="AU527" i="8"/>
  <c r="AU526" i="8"/>
  <c r="AU525" i="8"/>
  <c r="AU524" i="8"/>
  <c r="AU523" i="8"/>
  <c r="AU522" i="8"/>
  <c r="AU521" i="8"/>
  <c r="AU520" i="8"/>
  <c r="AU519" i="8"/>
  <c r="AU518" i="8"/>
  <c r="AU517" i="8"/>
  <c r="AU516" i="8"/>
  <c r="AU515" i="8"/>
  <c r="AU514" i="8"/>
  <c r="AU513" i="8"/>
  <c r="AU512" i="8"/>
  <c r="AU511" i="8"/>
  <c r="AU510" i="8"/>
  <c r="AU509" i="8"/>
  <c r="AU508" i="8"/>
  <c r="AU507" i="8"/>
  <c r="AU506" i="8"/>
  <c r="AU505" i="8"/>
  <c r="AU504" i="8"/>
  <c r="AU503" i="8"/>
  <c r="AU502" i="8"/>
  <c r="AU501" i="8"/>
  <c r="AU500" i="8"/>
  <c r="AU499" i="8"/>
  <c r="AU498" i="8"/>
  <c r="AU497" i="8"/>
  <c r="AU496" i="8"/>
  <c r="AU495" i="8"/>
  <c r="AU494" i="8"/>
  <c r="AU493" i="8"/>
  <c r="AU492" i="8"/>
  <c r="AU491" i="8"/>
  <c r="AU490" i="8"/>
  <c r="AU489" i="8"/>
  <c r="AU488" i="8"/>
  <c r="AU487" i="8"/>
  <c r="AU486" i="8"/>
  <c r="AU485" i="8"/>
  <c r="AU484" i="8"/>
  <c r="AU483" i="8"/>
  <c r="AU482" i="8"/>
  <c r="AU481" i="8"/>
  <c r="AU480" i="8"/>
  <c r="AU479" i="8"/>
  <c r="AU478" i="8"/>
  <c r="AU477" i="8"/>
  <c r="AU476" i="8"/>
  <c r="AU475" i="8"/>
  <c r="AU474" i="8"/>
  <c r="AU473" i="8"/>
  <c r="AU472" i="8"/>
  <c r="AU471" i="8"/>
  <c r="AU470" i="8"/>
  <c r="AU469" i="8"/>
  <c r="AU468" i="8"/>
  <c r="AU467" i="8"/>
  <c r="AU466" i="8"/>
  <c r="AU465" i="8"/>
  <c r="AU464" i="8"/>
  <c r="AU463" i="8"/>
  <c r="AU462" i="8"/>
  <c r="AU461" i="8"/>
  <c r="AU460" i="8"/>
  <c r="AU459" i="8"/>
  <c r="AU458" i="8"/>
  <c r="AU457" i="8"/>
  <c r="AU456" i="8"/>
  <c r="AU455" i="8"/>
  <c r="AU454" i="8"/>
  <c r="AU453" i="8"/>
  <c r="AU452" i="8"/>
  <c r="AU451" i="8"/>
  <c r="AU450" i="8"/>
  <c r="AU449" i="8"/>
  <c r="AU448" i="8"/>
  <c r="AU447" i="8"/>
  <c r="AU446" i="8"/>
  <c r="AU445" i="8"/>
  <c r="AU444" i="8"/>
  <c r="AU443" i="8"/>
  <c r="AU442" i="8"/>
  <c r="AU441" i="8"/>
  <c r="AU440" i="8"/>
  <c r="AU439" i="8"/>
  <c r="AU438" i="8"/>
  <c r="AU437" i="8"/>
  <c r="AU436" i="8"/>
  <c r="AU435" i="8"/>
  <c r="AU434" i="8"/>
  <c r="AU433" i="8"/>
  <c r="AU432" i="8"/>
  <c r="AU431" i="8"/>
  <c r="AU430" i="8"/>
  <c r="AU429" i="8"/>
  <c r="AU428" i="8"/>
  <c r="AU427" i="8"/>
  <c r="AU426" i="8"/>
  <c r="AU425" i="8"/>
  <c r="AU424" i="8"/>
  <c r="AU423" i="8"/>
  <c r="AU422" i="8"/>
  <c r="AU421" i="8"/>
  <c r="AU420" i="8"/>
  <c r="AU419" i="8"/>
  <c r="AU418" i="8"/>
  <c r="AU417" i="8"/>
  <c r="AU416" i="8"/>
  <c r="AU415" i="8"/>
  <c r="AU414" i="8"/>
  <c r="AU413" i="8"/>
  <c r="AU412" i="8"/>
  <c r="AU411" i="8"/>
  <c r="AU410" i="8"/>
  <c r="AU409" i="8"/>
  <c r="AU408" i="8"/>
  <c r="AU407" i="8"/>
  <c r="AU406" i="8"/>
  <c r="AU405" i="8"/>
  <c r="AU404" i="8"/>
  <c r="AU403" i="8"/>
  <c r="AU402" i="8"/>
  <c r="AU401" i="8"/>
  <c r="AU400" i="8"/>
  <c r="AU399" i="8"/>
  <c r="AU398" i="8"/>
  <c r="AU397" i="8"/>
  <c r="AU396" i="8"/>
  <c r="AU395" i="8"/>
  <c r="AU394" i="8"/>
  <c r="AU393" i="8"/>
  <c r="AU392" i="8"/>
  <c r="AU391" i="8"/>
  <c r="AU390" i="8"/>
  <c r="AU389" i="8"/>
  <c r="AU388" i="8"/>
  <c r="AU387" i="8"/>
  <c r="AU386" i="8"/>
  <c r="AU385" i="8"/>
  <c r="AU384" i="8"/>
  <c r="AU383" i="8"/>
  <c r="AU382" i="8"/>
  <c r="AU381" i="8"/>
  <c r="AU380" i="8"/>
  <c r="AU379" i="8"/>
  <c r="AU378" i="8"/>
  <c r="AU377" i="8"/>
  <c r="AU376" i="8"/>
  <c r="AU375" i="8"/>
  <c r="AU374" i="8"/>
  <c r="AU373" i="8"/>
  <c r="AU372" i="8"/>
  <c r="AU371" i="8"/>
  <c r="AU370" i="8"/>
  <c r="AU369" i="8"/>
  <c r="AU368" i="8"/>
  <c r="AU367" i="8"/>
  <c r="AU366" i="8"/>
  <c r="AU365" i="8"/>
  <c r="AU364" i="8"/>
  <c r="AU363" i="8"/>
  <c r="AU362" i="8"/>
  <c r="AU361" i="8"/>
  <c r="AU360" i="8"/>
  <c r="AU359" i="8"/>
  <c r="AU358" i="8"/>
  <c r="AU357" i="8"/>
  <c r="AU356" i="8"/>
  <c r="AU355" i="8"/>
  <c r="AU354" i="8"/>
  <c r="AU353" i="8"/>
  <c r="AU352" i="8"/>
  <c r="AU351" i="8"/>
  <c r="AU350" i="8"/>
  <c r="AU349" i="8"/>
  <c r="AU348" i="8"/>
  <c r="AU347" i="8"/>
  <c r="AU346" i="8"/>
  <c r="AU345" i="8"/>
  <c r="AU344" i="8"/>
  <c r="AU343" i="8"/>
  <c r="AU342" i="8"/>
  <c r="AU341" i="8"/>
  <c r="AU340" i="8"/>
  <c r="AU339" i="8"/>
  <c r="AU338" i="8"/>
  <c r="AU337" i="8"/>
  <c r="AU336" i="8"/>
  <c r="AU335" i="8"/>
  <c r="AU334" i="8"/>
  <c r="AU333" i="8"/>
  <c r="AU332" i="8"/>
  <c r="AU331" i="8"/>
  <c r="AU330" i="8"/>
  <c r="AU329" i="8"/>
  <c r="AU328" i="8"/>
  <c r="AU327" i="8"/>
  <c r="AU326" i="8"/>
  <c r="AU325" i="8"/>
  <c r="AU324" i="8"/>
  <c r="AU323" i="8"/>
  <c r="AU322" i="8"/>
  <c r="AU321" i="8"/>
  <c r="AU320" i="8"/>
  <c r="AU319" i="8"/>
  <c r="AU318" i="8"/>
  <c r="AU317" i="8"/>
  <c r="AU316" i="8"/>
  <c r="AU315" i="8"/>
  <c r="AU314" i="8"/>
  <c r="AU313" i="8"/>
  <c r="AU312" i="8"/>
  <c r="AU311" i="8"/>
  <c r="AU310" i="8"/>
  <c r="AU309" i="8"/>
  <c r="AU308" i="8"/>
  <c r="AU307" i="8"/>
  <c r="AU306" i="8"/>
  <c r="AU305" i="8"/>
  <c r="AU304" i="8"/>
  <c r="AU303" i="8"/>
  <c r="AU302" i="8"/>
  <c r="AU301" i="8"/>
  <c r="AU300" i="8"/>
  <c r="AU299" i="8"/>
  <c r="AU298" i="8"/>
  <c r="AU297" i="8"/>
  <c r="AU296" i="8"/>
  <c r="AU295" i="8"/>
  <c r="AU294" i="8"/>
  <c r="AU293" i="8"/>
  <c r="AU292" i="8"/>
  <c r="AU291" i="8"/>
  <c r="AU290" i="8"/>
  <c r="AU289" i="8"/>
  <c r="AU288" i="8"/>
  <c r="AU287" i="8"/>
  <c r="AU286" i="8"/>
  <c r="AU285" i="8"/>
  <c r="AU284" i="8"/>
  <c r="AU283" i="8"/>
  <c r="AU282" i="8"/>
  <c r="AU281" i="8"/>
  <c r="AU280" i="8"/>
  <c r="AU279" i="8"/>
  <c r="AU278" i="8"/>
  <c r="AU277" i="8"/>
  <c r="AU276" i="8"/>
  <c r="AU275" i="8"/>
  <c r="AU274" i="8"/>
  <c r="AU273" i="8"/>
  <c r="AU272" i="8"/>
  <c r="AU271" i="8"/>
  <c r="AU270" i="8"/>
  <c r="AU269" i="8"/>
  <c r="AU268" i="8"/>
  <c r="AU267" i="8"/>
  <c r="AU266" i="8"/>
  <c r="AU265" i="8"/>
  <c r="AU264" i="8"/>
  <c r="AU263" i="8"/>
  <c r="AU262" i="8"/>
  <c r="AU261" i="8"/>
  <c r="AU260" i="8"/>
  <c r="AU259" i="8"/>
  <c r="AU258" i="8"/>
  <c r="AU257" i="8"/>
  <c r="AU256" i="8"/>
  <c r="AU255" i="8"/>
  <c r="AU254" i="8"/>
  <c r="AU253" i="8"/>
  <c r="AU252" i="8"/>
  <c r="AU251" i="8"/>
  <c r="AU250" i="8"/>
  <c r="AU249" i="8"/>
  <c r="AU248" i="8"/>
  <c r="AU247" i="8"/>
  <c r="AU246" i="8"/>
  <c r="AU245" i="8"/>
  <c r="AU244" i="8"/>
  <c r="AU243" i="8"/>
  <c r="AU242" i="8"/>
  <c r="AU241" i="8"/>
  <c r="AU240" i="8"/>
  <c r="AU239" i="8"/>
  <c r="AU238" i="8"/>
  <c r="AU237" i="8"/>
  <c r="AU236" i="8"/>
  <c r="AU235" i="8"/>
  <c r="AU234" i="8"/>
  <c r="AU233" i="8"/>
  <c r="AU232" i="8"/>
  <c r="AU231" i="8"/>
  <c r="AU230" i="8"/>
  <c r="AU229" i="8"/>
  <c r="AU228" i="8"/>
  <c r="AU227" i="8"/>
  <c r="AU226" i="8"/>
  <c r="AU225" i="8"/>
  <c r="AU224" i="8"/>
  <c r="AU223" i="8"/>
  <c r="AU222" i="8"/>
  <c r="AU221" i="8"/>
  <c r="AU220" i="8"/>
  <c r="AU219" i="8"/>
  <c r="AU218" i="8"/>
  <c r="AU217" i="8"/>
  <c r="AU216" i="8"/>
  <c r="AU215" i="8"/>
  <c r="AU214" i="8"/>
  <c r="AU213" i="8"/>
  <c r="AU212" i="8"/>
  <c r="AU211" i="8"/>
  <c r="AU210" i="8"/>
  <c r="AU209" i="8"/>
  <c r="AU208" i="8"/>
  <c r="AU207" i="8"/>
  <c r="AU206" i="8"/>
  <c r="AU205" i="8"/>
  <c r="AU204" i="8"/>
  <c r="AU203" i="8"/>
  <c r="AU202" i="8"/>
  <c r="AU201" i="8"/>
  <c r="AU200" i="8"/>
  <c r="AU199" i="8"/>
  <c r="AU198" i="8"/>
  <c r="AU197" i="8"/>
  <c r="AU196" i="8"/>
  <c r="AU195" i="8"/>
  <c r="AU194" i="8"/>
  <c r="AU193" i="8"/>
  <c r="AU192" i="8"/>
  <c r="AU191" i="8"/>
  <c r="AU190" i="8"/>
  <c r="AU189" i="8"/>
  <c r="AU188" i="8"/>
  <c r="AU187" i="8"/>
  <c r="AU186" i="8"/>
  <c r="AU185" i="8"/>
  <c r="AU184" i="8"/>
  <c r="AU183" i="8"/>
  <c r="AU182" i="8"/>
  <c r="AU181" i="8"/>
  <c r="AU180" i="8"/>
  <c r="AU179" i="8"/>
  <c r="AU178" i="8"/>
  <c r="AU177" i="8"/>
  <c r="AU176" i="8"/>
  <c r="AU175" i="8"/>
  <c r="AU174" i="8"/>
  <c r="AU173" i="8"/>
  <c r="AU172" i="8"/>
  <c r="AU171" i="8"/>
  <c r="AU170" i="8"/>
  <c r="AU169" i="8"/>
  <c r="AU168" i="8"/>
  <c r="AU167" i="8"/>
  <c r="AU166" i="8"/>
  <c r="AU165" i="8"/>
  <c r="AU164" i="8"/>
  <c r="AU163" i="8"/>
  <c r="AU162" i="8"/>
  <c r="AU161" i="8"/>
  <c r="AU160" i="8"/>
  <c r="AU159" i="8"/>
  <c r="AU158" i="8"/>
  <c r="AU157" i="8"/>
  <c r="AU156" i="8"/>
  <c r="AU155" i="8"/>
  <c r="AU154" i="8"/>
  <c r="AU153" i="8"/>
  <c r="AU152" i="8"/>
  <c r="AU151" i="8"/>
  <c r="AU150" i="8"/>
  <c r="AU149" i="8"/>
  <c r="AU148" i="8"/>
  <c r="AU147" i="8"/>
  <c r="AU146" i="8"/>
  <c r="AU145" i="8"/>
  <c r="AU144" i="8"/>
  <c r="AU143" i="8"/>
  <c r="AU142" i="8"/>
  <c r="AU141" i="8"/>
  <c r="AU140" i="8"/>
  <c r="AU139" i="8"/>
  <c r="AU138" i="8"/>
  <c r="AU137" i="8"/>
  <c r="AU136" i="8"/>
  <c r="AU135" i="8"/>
  <c r="AU134" i="8"/>
  <c r="AU133" i="8"/>
  <c r="AU132" i="8"/>
  <c r="AU131" i="8"/>
  <c r="AU130" i="8"/>
  <c r="AU129" i="8"/>
  <c r="AU128" i="8"/>
  <c r="AU127" i="8"/>
  <c r="AU126" i="8"/>
  <c r="AU125" i="8"/>
  <c r="AU124" i="8"/>
  <c r="AU123" i="8"/>
  <c r="AU122" i="8"/>
  <c r="AU121" i="8"/>
  <c r="AU120" i="8"/>
  <c r="AU119" i="8"/>
  <c r="AU118" i="8"/>
  <c r="AU117" i="8"/>
  <c r="AU116" i="8"/>
  <c r="AU115" i="8"/>
  <c r="AU114" i="8"/>
  <c r="AU113" i="8"/>
  <c r="AU112" i="8"/>
  <c r="AU111" i="8"/>
  <c r="AU110" i="8"/>
  <c r="AU109" i="8"/>
  <c r="AU108" i="8"/>
  <c r="AU107" i="8"/>
  <c r="AU106" i="8"/>
  <c r="AU105" i="8"/>
  <c r="AU104" i="8"/>
  <c r="AU103" i="8"/>
  <c r="AU102" i="8"/>
  <c r="AU101" i="8"/>
  <c r="AU100" i="8"/>
  <c r="AU99" i="8"/>
  <c r="AU98" i="8"/>
  <c r="AU97" i="8"/>
  <c r="AU96" i="8"/>
  <c r="AU95" i="8"/>
  <c r="AU94" i="8"/>
  <c r="AU93" i="8"/>
  <c r="AU92" i="8"/>
  <c r="AU91" i="8"/>
  <c r="AU90" i="8"/>
  <c r="AU89" i="8"/>
  <c r="AU88" i="8"/>
  <c r="AU87" i="8"/>
  <c r="AU86" i="8"/>
  <c r="AU85" i="8"/>
  <c r="AU84" i="8"/>
  <c r="AU83" i="8"/>
  <c r="AU82" i="8"/>
  <c r="AU81" i="8"/>
  <c r="AU80" i="8"/>
  <c r="AU79" i="8"/>
  <c r="AU78" i="8"/>
  <c r="AU77" i="8"/>
  <c r="AU76" i="8"/>
  <c r="AU75" i="8"/>
  <c r="AU74" i="8"/>
  <c r="AU73" i="8"/>
  <c r="AU72" i="8"/>
  <c r="AU71" i="8"/>
  <c r="AU70" i="8"/>
  <c r="AU69" i="8"/>
  <c r="AU68" i="8"/>
  <c r="AU67" i="8"/>
  <c r="AU66" i="8"/>
  <c r="AU65" i="8"/>
  <c r="AU64" i="8"/>
  <c r="AU63" i="8"/>
  <c r="AU62" i="8"/>
  <c r="AU61" i="8"/>
  <c r="AU60" i="8"/>
  <c r="AU59" i="8"/>
  <c r="AU58" i="8"/>
  <c r="AU57" i="8"/>
  <c r="AU56" i="8"/>
  <c r="AU55" i="8"/>
  <c r="AU54" i="8"/>
  <c r="AU53" i="8"/>
  <c r="AU52" i="8"/>
  <c r="AU51" i="8"/>
  <c r="AU50" i="8"/>
  <c r="AU49" i="8"/>
  <c r="AU48" i="8"/>
  <c r="AU47" i="8"/>
  <c r="AU46" i="8"/>
  <c r="AU45" i="8"/>
  <c r="AU44" i="8"/>
  <c r="AU43" i="8"/>
  <c r="AU42" i="8"/>
  <c r="AU41" i="8"/>
  <c r="AU40" i="8"/>
  <c r="AU39" i="8"/>
  <c r="AU38" i="8"/>
  <c r="AU37" i="8"/>
  <c r="AU36" i="8"/>
  <c r="AU35" i="8"/>
  <c r="AU34" i="8"/>
  <c r="AU33" i="8"/>
  <c r="AU32" i="8"/>
  <c r="AU31" i="8"/>
  <c r="AU30" i="8"/>
  <c r="AU29" i="8"/>
  <c r="AU28" i="8"/>
  <c r="AU27" i="8"/>
  <c r="AU26" i="8"/>
  <c r="AU25" i="8"/>
  <c r="AU24" i="8"/>
  <c r="AU23" i="8"/>
  <c r="AU22" i="8"/>
  <c r="AU21" i="8"/>
  <c r="AU20" i="8"/>
  <c r="AU19" i="8"/>
  <c r="AU18" i="8"/>
  <c r="AU17" i="8"/>
  <c r="AU16" i="8"/>
  <c r="AU15" i="8"/>
  <c r="AU14" i="8"/>
  <c r="AU13" i="8"/>
  <c r="AU12" i="8"/>
  <c r="AU11" i="8"/>
  <c r="AU10" i="8"/>
  <c r="AU9" i="8"/>
  <c r="AU8" i="8"/>
  <c r="AU7" i="8"/>
  <c r="AU6" i="8"/>
  <c r="AU5" i="8"/>
  <c r="AU4" i="8"/>
  <c r="AU3" i="8"/>
  <c r="AT835" i="8"/>
  <c r="AT834" i="8"/>
  <c r="AT833" i="8"/>
  <c r="AT832" i="8"/>
  <c r="AT831" i="8"/>
  <c r="AT830" i="8"/>
  <c r="AT829" i="8"/>
  <c r="AT828" i="8"/>
  <c r="AT827" i="8"/>
  <c r="AT826" i="8"/>
  <c r="AT825" i="8"/>
  <c r="AT824" i="8"/>
  <c r="AT823" i="8"/>
  <c r="AT822" i="8"/>
  <c r="AT821" i="8"/>
  <c r="AT820" i="8"/>
  <c r="AT819" i="8"/>
  <c r="AT818" i="8"/>
  <c r="AT817" i="8"/>
  <c r="AT816" i="8"/>
  <c r="AT815" i="8"/>
  <c r="AT814" i="8"/>
  <c r="AT813" i="8"/>
  <c r="AT812" i="8"/>
  <c r="AT811" i="8"/>
  <c r="AT810" i="8"/>
  <c r="AT809" i="8"/>
  <c r="AT808" i="8"/>
  <c r="AT807" i="8"/>
  <c r="AT806" i="8"/>
  <c r="AT805" i="8"/>
  <c r="AT804" i="8"/>
  <c r="AT803" i="8"/>
  <c r="AT802" i="8"/>
  <c r="AT801" i="8"/>
  <c r="AT800" i="8"/>
  <c r="AT799" i="8"/>
  <c r="AT798" i="8"/>
  <c r="AT797" i="8"/>
  <c r="AT796" i="8"/>
  <c r="AT795" i="8"/>
  <c r="AT794" i="8"/>
  <c r="AT793" i="8"/>
  <c r="AT792" i="8"/>
  <c r="AT791" i="8"/>
  <c r="AT790" i="8"/>
  <c r="AT789" i="8"/>
  <c r="AT788" i="8"/>
  <c r="AT787" i="8"/>
  <c r="AT786" i="8"/>
  <c r="AT785" i="8"/>
  <c r="AT784" i="8"/>
  <c r="AT783" i="8"/>
  <c r="AT782" i="8"/>
  <c r="AT781" i="8"/>
  <c r="AT780" i="8"/>
  <c r="AT779" i="8"/>
  <c r="AT778" i="8"/>
  <c r="AT777" i="8"/>
  <c r="AT776" i="8"/>
  <c r="AT775" i="8"/>
  <c r="AT774" i="8"/>
  <c r="AT773" i="8"/>
  <c r="AT772" i="8"/>
  <c r="AT771" i="8"/>
  <c r="AT770" i="8"/>
  <c r="AT769" i="8"/>
  <c r="AT768" i="8"/>
  <c r="AT767" i="8"/>
  <c r="AT766" i="8"/>
  <c r="AT765" i="8"/>
  <c r="AT764" i="8"/>
  <c r="AT763" i="8"/>
  <c r="AT762" i="8"/>
  <c r="AT761" i="8"/>
  <c r="AT760" i="8"/>
  <c r="AT759" i="8"/>
  <c r="AT758" i="8"/>
  <c r="AT757" i="8"/>
  <c r="AT756" i="8"/>
  <c r="AT755" i="8"/>
  <c r="AT754" i="8"/>
  <c r="AT753" i="8"/>
  <c r="AT752" i="8"/>
  <c r="AT751" i="8"/>
  <c r="AT750" i="8"/>
  <c r="AT749" i="8"/>
  <c r="AT748" i="8"/>
  <c r="AT747" i="8"/>
  <c r="AT746" i="8"/>
  <c r="AT745" i="8"/>
  <c r="AT744" i="8"/>
  <c r="AT743" i="8"/>
  <c r="AT742" i="8"/>
  <c r="AT741" i="8"/>
  <c r="AT740" i="8"/>
  <c r="AT739" i="8"/>
  <c r="AT738" i="8"/>
  <c r="AT737" i="8"/>
  <c r="AT736" i="8"/>
  <c r="AT735" i="8"/>
  <c r="AT734" i="8"/>
  <c r="AT733" i="8"/>
  <c r="AT732" i="8"/>
  <c r="AT731" i="8"/>
  <c r="AT730" i="8"/>
  <c r="AT729" i="8"/>
  <c r="AT728" i="8"/>
  <c r="AT727" i="8"/>
  <c r="AT726" i="8"/>
  <c r="AT725" i="8"/>
  <c r="AT724" i="8"/>
  <c r="AT723" i="8"/>
  <c r="AT722" i="8"/>
  <c r="AT721" i="8"/>
  <c r="AT720" i="8"/>
  <c r="AT719" i="8"/>
  <c r="AT718" i="8"/>
  <c r="AT717" i="8"/>
  <c r="AT716" i="8"/>
  <c r="AT715" i="8"/>
  <c r="AT714" i="8"/>
  <c r="AT713" i="8"/>
  <c r="AT712" i="8"/>
  <c r="AT711" i="8"/>
  <c r="AT710" i="8"/>
  <c r="AT709" i="8"/>
  <c r="AT708" i="8"/>
  <c r="AT707" i="8"/>
  <c r="AT706" i="8"/>
  <c r="AT705" i="8"/>
  <c r="AT704" i="8"/>
  <c r="AT703" i="8"/>
  <c r="AT702" i="8"/>
  <c r="AT701" i="8"/>
  <c r="AT700" i="8"/>
  <c r="AT699" i="8"/>
  <c r="AT698" i="8"/>
  <c r="AT697" i="8"/>
  <c r="AT696" i="8"/>
  <c r="AT695" i="8"/>
  <c r="AT694" i="8"/>
  <c r="AT693" i="8"/>
  <c r="AT692" i="8"/>
  <c r="AT691" i="8"/>
  <c r="AT690" i="8"/>
  <c r="AT689" i="8"/>
  <c r="AT688" i="8"/>
  <c r="AT687" i="8"/>
  <c r="AT686" i="8"/>
  <c r="AT685" i="8"/>
  <c r="AT684" i="8"/>
  <c r="AT683" i="8"/>
  <c r="AT682" i="8"/>
  <c r="AT681" i="8"/>
  <c r="AT680" i="8"/>
  <c r="AT679" i="8"/>
  <c r="AT678" i="8"/>
  <c r="AT677" i="8"/>
  <c r="AT676" i="8"/>
  <c r="AT675" i="8"/>
  <c r="AT674" i="8"/>
  <c r="AT673" i="8"/>
  <c r="AT672" i="8"/>
  <c r="AT671" i="8"/>
  <c r="AT670" i="8"/>
  <c r="AT669" i="8"/>
  <c r="AT668" i="8"/>
  <c r="AT667" i="8"/>
  <c r="AT666" i="8"/>
  <c r="AT665" i="8"/>
  <c r="AT664" i="8"/>
  <c r="AT663" i="8"/>
  <c r="AT662" i="8"/>
  <c r="AT661" i="8"/>
  <c r="AT660" i="8"/>
  <c r="AT659" i="8"/>
  <c r="AT658" i="8"/>
  <c r="AT657" i="8"/>
  <c r="AT656" i="8"/>
  <c r="AT655" i="8"/>
  <c r="AT654" i="8"/>
  <c r="AT653" i="8"/>
  <c r="AT652" i="8"/>
  <c r="AT651" i="8"/>
  <c r="AT650" i="8"/>
  <c r="AT649" i="8"/>
  <c r="AT648" i="8"/>
  <c r="AT647" i="8"/>
  <c r="AT646" i="8"/>
  <c r="AT645" i="8"/>
  <c r="AT644" i="8"/>
  <c r="AT643" i="8"/>
  <c r="AT642" i="8"/>
  <c r="AT641" i="8"/>
  <c r="AT640" i="8"/>
  <c r="AT639" i="8"/>
  <c r="AT638" i="8"/>
  <c r="AT637" i="8"/>
  <c r="AT636" i="8"/>
  <c r="AT635" i="8"/>
  <c r="AT634" i="8"/>
  <c r="AT633" i="8"/>
  <c r="AT632" i="8"/>
  <c r="AT631" i="8"/>
  <c r="AT630" i="8"/>
  <c r="AT629" i="8"/>
  <c r="AT628" i="8"/>
  <c r="AT627" i="8"/>
  <c r="AT626" i="8"/>
  <c r="AT625" i="8"/>
  <c r="AT624" i="8"/>
  <c r="AT623" i="8"/>
  <c r="AT622" i="8"/>
  <c r="AT621" i="8"/>
  <c r="AT620" i="8"/>
  <c r="AT619" i="8"/>
  <c r="AT618" i="8"/>
  <c r="AT617" i="8"/>
  <c r="AT616" i="8"/>
  <c r="AT615" i="8"/>
  <c r="AT614" i="8"/>
  <c r="AT613" i="8"/>
  <c r="AT612" i="8"/>
  <c r="AT611" i="8"/>
  <c r="AT610" i="8"/>
  <c r="AT609" i="8"/>
  <c r="AT608" i="8"/>
  <c r="AT607" i="8"/>
  <c r="AT606" i="8"/>
  <c r="AT605" i="8"/>
  <c r="AT604" i="8"/>
  <c r="AT603" i="8"/>
  <c r="AT602" i="8"/>
  <c r="AT601" i="8"/>
  <c r="AT600" i="8"/>
  <c r="AT599" i="8"/>
  <c r="AT598" i="8"/>
  <c r="AT597" i="8"/>
  <c r="AT596" i="8"/>
  <c r="AT595" i="8"/>
  <c r="AT594" i="8"/>
  <c r="AT593" i="8"/>
  <c r="AT592" i="8"/>
  <c r="AT591" i="8"/>
  <c r="AT590" i="8"/>
  <c r="AT589" i="8"/>
  <c r="AT588" i="8"/>
  <c r="AT587" i="8"/>
  <c r="AT586" i="8"/>
  <c r="AT585" i="8"/>
  <c r="AT584" i="8"/>
  <c r="AT583" i="8"/>
  <c r="AT582" i="8"/>
  <c r="AT581" i="8"/>
  <c r="AT580" i="8"/>
  <c r="AT579" i="8"/>
  <c r="AT578" i="8"/>
  <c r="AT577" i="8"/>
  <c r="AT576" i="8"/>
  <c r="AT575" i="8"/>
  <c r="AT574" i="8"/>
  <c r="AT573" i="8"/>
  <c r="AT572" i="8"/>
  <c r="AT571" i="8"/>
  <c r="AT570" i="8"/>
  <c r="AT569" i="8"/>
  <c r="AT568" i="8"/>
  <c r="AT567" i="8"/>
  <c r="AT566" i="8"/>
  <c r="AT565" i="8"/>
  <c r="AT564" i="8"/>
  <c r="AT563" i="8"/>
  <c r="AT562" i="8"/>
  <c r="AT561" i="8"/>
  <c r="AT560" i="8"/>
  <c r="AT559" i="8"/>
  <c r="AT558" i="8"/>
  <c r="AT557" i="8"/>
  <c r="AT556" i="8"/>
  <c r="AT555" i="8"/>
  <c r="AT554" i="8"/>
  <c r="AT553" i="8"/>
  <c r="AT552" i="8"/>
  <c r="AT551" i="8"/>
  <c r="AT550" i="8"/>
  <c r="AT549" i="8"/>
  <c r="AT548" i="8"/>
  <c r="AT547" i="8"/>
  <c r="AT546" i="8"/>
  <c r="AT545" i="8"/>
  <c r="AT544" i="8"/>
  <c r="AT543" i="8"/>
  <c r="AT542" i="8"/>
  <c r="AT541" i="8"/>
  <c r="AT540" i="8"/>
  <c r="AT539" i="8"/>
  <c r="AT538" i="8"/>
  <c r="AT537" i="8"/>
  <c r="AT536" i="8"/>
  <c r="AT535" i="8"/>
  <c r="AT534" i="8"/>
  <c r="AT533" i="8"/>
  <c r="AT532" i="8"/>
  <c r="AT531" i="8"/>
  <c r="AT530" i="8"/>
  <c r="AT529" i="8"/>
  <c r="AT528" i="8"/>
  <c r="AT527" i="8"/>
  <c r="AT526" i="8"/>
  <c r="AT525" i="8"/>
  <c r="AT524" i="8"/>
  <c r="AT523" i="8"/>
  <c r="AT522" i="8"/>
  <c r="AT521" i="8"/>
  <c r="AT520" i="8"/>
  <c r="AT519" i="8"/>
  <c r="AT518" i="8"/>
  <c r="AT517" i="8"/>
  <c r="AT516" i="8"/>
  <c r="AT515" i="8"/>
  <c r="AT514" i="8"/>
  <c r="AT513" i="8"/>
  <c r="AT512" i="8"/>
  <c r="AT511" i="8"/>
  <c r="AT510" i="8"/>
  <c r="AT509" i="8"/>
  <c r="AT508" i="8"/>
  <c r="AT507" i="8"/>
  <c r="AT506" i="8"/>
  <c r="AT505" i="8"/>
  <c r="AT504" i="8"/>
  <c r="AT503" i="8"/>
  <c r="AT502" i="8"/>
  <c r="AT501" i="8"/>
  <c r="AT500" i="8"/>
  <c r="AT499" i="8"/>
  <c r="AT498" i="8"/>
  <c r="AT497" i="8"/>
  <c r="AT496" i="8"/>
  <c r="AT495" i="8"/>
  <c r="AT494" i="8"/>
  <c r="AT493" i="8"/>
  <c r="AT492" i="8"/>
  <c r="AT491" i="8"/>
  <c r="AT490" i="8"/>
  <c r="AT489" i="8"/>
  <c r="AT488" i="8"/>
  <c r="AT487" i="8"/>
  <c r="AT486" i="8"/>
  <c r="AT485" i="8"/>
  <c r="AT484" i="8"/>
  <c r="AT483" i="8"/>
  <c r="AT482" i="8"/>
  <c r="AT481" i="8"/>
  <c r="AT480" i="8"/>
  <c r="AT479" i="8"/>
  <c r="AT478" i="8"/>
  <c r="AT477" i="8"/>
  <c r="AT476" i="8"/>
  <c r="AT475" i="8"/>
  <c r="AT474" i="8"/>
  <c r="AT473" i="8"/>
  <c r="AT472" i="8"/>
  <c r="AT471" i="8"/>
  <c r="AT470" i="8"/>
  <c r="AT469" i="8"/>
  <c r="AT468" i="8"/>
  <c r="AT467" i="8"/>
  <c r="AT466" i="8"/>
  <c r="AT465" i="8"/>
  <c r="AT464" i="8"/>
  <c r="AT463" i="8"/>
  <c r="AT462" i="8"/>
  <c r="AT461" i="8"/>
  <c r="AT460" i="8"/>
  <c r="AT459" i="8"/>
  <c r="AT458" i="8"/>
  <c r="AT457" i="8"/>
  <c r="AT456" i="8"/>
  <c r="AT455" i="8"/>
  <c r="AT454" i="8"/>
  <c r="AT453" i="8"/>
  <c r="AT452" i="8"/>
  <c r="AT451" i="8"/>
  <c r="AT450" i="8"/>
  <c r="AT449" i="8"/>
  <c r="AT448" i="8"/>
  <c r="AT447" i="8"/>
  <c r="AT446" i="8"/>
  <c r="AT445" i="8"/>
  <c r="AT444" i="8"/>
  <c r="AT443" i="8"/>
  <c r="AT442" i="8"/>
  <c r="AT441" i="8"/>
  <c r="AT440" i="8"/>
  <c r="AT439" i="8"/>
  <c r="AT438" i="8"/>
  <c r="AT437" i="8"/>
  <c r="AT436" i="8"/>
  <c r="AT435" i="8"/>
  <c r="AT434" i="8"/>
  <c r="AT433" i="8"/>
  <c r="AT432" i="8"/>
  <c r="AT431" i="8"/>
  <c r="AT430" i="8"/>
  <c r="AT429" i="8"/>
  <c r="AT428" i="8"/>
  <c r="AT427" i="8"/>
  <c r="AT426" i="8"/>
  <c r="AT425" i="8"/>
  <c r="AT424" i="8"/>
  <c r="AT423" i="8"/>
  <c r="AT422" i="8"/>
  <c r="AT421" i="8"/>
  <c r="AT420" i="8"/>
  <c r="AT419" i="8"/>
  <c r="AT418" i="8"/>
  <c r="AT417" i="8"/>
  <c r="AT416" i="8"/>
  <c r="AT415" i="8"/>
  <c r="AT414" i="8"/>
  <c r="AT413" i="8"/>
  <c r="AT412" i="8"/>
  <c r="AT411" i="8"/>
  <c r="AT410" i="8"/>
  <c r="AT409" i="8"/>
  <c r="AT408" i="8"/>
  <c r="AT407" i="8"/>
  <c r="AT406" i="8"/>
  <c r="AT405" i="8"/>
  <c r="AT404" i="8"/>
  <c r="AT403" i="8"/>
  <c r="AT402" i="8"/>
  <c r="AT401" i="8"/>
  <c r="AT400" i="8"/>
  <c r="AT399" i="8"/>
  <c r="AT398" i="8"/>
  <c r="AT397" i="8"/>
  <c r="AT396" i="8"/>
  <c r="AT395" i="8"/>
  <c r="AT394" i="8"/>
  <c r="AT393" i="8"/>
  <c r="AT392" i="8"/>
  <c r="AT391" i="8"/>
  <c r="AT390" i="8"/>
  <c r="AT389" i="8"/>
  <c r="AT388" i="8"/>
  <c r="AT387" i="8"/>
  <c r="AT386" i="8"/>
  <c r="AT385" i="8"/>
  <c r="AT384" i="8"/>
  <c r="AT383" i="8"/>
  <c r="AT382" i="8"/>
  <c r="AT381" i="8"/>
  <c r="AT380" i="8"/>
  <c r="AT379" i="8"/>
  <c r="AT378" i="8"/>
  <c r="AT377" i="8"/>
  <c r="AT376" i="8"/>
  <c r="AT375" i="8"/>
  <c r="AT374" i="8"/>
  <c r="AT373" i="8"/>
  <c r="AT372" i="8"/>
  <c r="AT371" i="8"/>
  <c r="AT370" i="8"/>
  <c r="AT369" i="8"/>
  <c r="AT368" i="8"/>
  <c r="AT367" i="8"/>
  <c r="AT366" i="8"/>
  <c r="AT365" i="8"/>
  <c r="AT364" i="8"/>
  <c r="AT363" i="8"/>
  <c r="AT362" i="8"/>
  <c r="AT361" i="8"/>
  <c r="AT360" i="8"/>
  <c r="AT359" i="8"/>
  <c r="AT358" i="8"/>
  <c r="AT357" i="8"/>
  <c r="AT356" i="8"/>
  <c r="AT355" i="8"/>
  <c r="AT354" i="8"/>
  <c r="AT353" i="8"/>
  <c r="AT352" i="8"/>
  <c r="AT351" i="8"/>
  <c r="AT350" i="8"/>
  <c r="AT349" i="8"/>
  <c r="AT348" i="8"/>
  <c r="AT347" i="8"/>
  <c r="AT346" i="8"/>
  <c r="AT345" i="8"/>
  <c r="AT344" i="8"/>
  <c r="AT343" i="8"/>
  <c r="AT342" i="8"/>
  <c r="AT341" i="8"/>
  <c r="AT340" i="8"/>
  <c r="AT339" i="8"/>
  <c r="AT338" i="8"/>
  <c r="AT337" i="8"/>
  <c r="AT336" i="8"/>
  <c r="AT335" i="8"/>
  <c r="AT334" i="8"/>
  <c r="AT333" i="8"/>
  <c r="AT332" i="8"/>
  <c r="AT331" i="8"/>
  <c r="AT330" i="8"/>
  <c r="AT329" i="8"/>
  <c r="AT328" i="8"/>
  <c r="AT327" i="8"/>
  <c r="AT326" i="8"/>
  <c r="AT325" i="8"/>
  <c r="AT324" i="8"/>
  <c r="AT323" i="8"/>
  <c r="AT322" i="8"/>
  <c r="AT321" i="8"/>
  <c r="AT320" i="8"/>
  <c r="AT319" i="8"/>
  <c r="AT318" i="8"/>
  <c r="AT317" i="8"/>
  <c r="AT316" i="8"/>
  <c r="AT315" i="8"/>
  <c r="AT314" i="8"/>
  <c r="AT313" i="8"/>
  <c r="AT312" i="8"/>
  <c r="AT311" i="8"/>
  <c r="AT310" i="8"/>
  <c r="AT309" i="8"/>
  <c r="AT308" i="8"/>
  <c r="AT307" i="8"/>
  <c r="AT306" i="8"/>
  <c r="AT305" i="8"/>
  <c r="AT304" i="8"/>
  <c r="AT303" i="8"/>
  <c r="AT302" i="8"/>
  <c r="AT301" i="8"/>
  <c r="AT300" i="8"/>
  <c r="AT299" i="8"/>
  <c r="AT298" i="8"/>
  <c r="AT297" i="8"/>
  <c r="AT296" i="8"/>
  <c r="AT295" i="8"/>
  <c r="AT294" i="8"/>
  <c r="AT293" i="8"/>
  <c r="AT292" i="8"/>
  <c r="AT291" i="8"/>
  <c r="AT290" i="8"/>
  <c r="AT289" i="8"/>
  <c r="AT288" i="8"/>
  <c r="AT287" i="8"/>
  <c r="AT286" i="8"/>
  <c r="AT285" i="8"/>
  <c r="AT284" i="8"/>
  <c r="AT283" i="8"/>
  <c r="AT282" i="8"/>
  <c r="AT281" i="8"/>
  <c r="AT280" i="8"/>
  <c r="AT279" i="8"/>
  <c r="AT278" i="8"/>
  <c r="AT277" i="8"/>
  <c r="AT276" i="8"/>
  <c r="AT275" i="8"/>
  <c r="AT274" i="8"/>
  <c r="AT273" i="8"/>
  <c r="AT272" i="8"/>
  <c r="AT271" i="8"/>
  <c r="AT270" i="8"/>
  <c r="AT269" i="8"/>
  <c r="AT268" i="8"/>
  <c r="AT267" i="8"/>
  <c r="AT266" i="8"/>
  <c r="AT265" i="8"/>
  <c r="AT264" i="8"/>
  <c r="AT263" i="8"/>
  <c r="AT262" i="8"/>
  <c r="AT261" i="8"/>
  <c r="AT260" i="8"/>
  <c r="AT259" i="8"/>
  <c r="AT258" i="8"/>
  <c r="AT257" i="8"/>
  <c r="AT256" i="8"/>
  <c r="AT255" i="8"/>
  <c r="AT254" i="8"/>
  <c r="AT253" i="8"/>
  <c r="AT252" i="8"/>
  <c r="AT251" i="8"/>
  <c r="AT250" i="8"/>
  <c r="AT249" i="8"/>
  <c r="AT248" i="8"/>
  <c r="AT247" i="8"/>
  <c r="AT246" i="8"/>
  <c r="AT245" i="8"/>
  <c r="AT244" i="8"/>
  <c r="AT243" i="8"/>
  <c r="AT242" i="8"/>
  <c r="AT241" i="8"/>
  <c r="AT240" i="8"/>
  <c r="AT239" i="8"/>
  <c r="AT238" i="8"/>
  <c r="AT237" i="8"/>
  <c r="AT236" i="8"/>
  <c r="AT235" i="8"/>
  <c r="AT234" i="8"/>
  <c r="AT233" i="8"/>
  <c r="AT232" i="8"/>
  <c r="AT231" i="8"/>
  <c r="AT230" i="8"/>
  <c r="AT229" i="8"/>
  <c r="AT228" i="8"/>
  <c r="AT227" i="8"/>
  <c r="AT226" i="8"/>
  <c r="AT225" i="8"/>
  <c r="AT224" i="8"/>
  <c r="AT223" i="8"/>
  <c r="AT222" i="8"/>
  <c r="AT221" i="8"/>
  <c r="AT220" i="8"/>
  <c r="AT219" i="8"/>
  <c r="AT218" i="8"/>
  <c r="AT217" i="8"/>
  <c r="AT216" i="8"/>
  <c r="AT215" i="8"/>
  <c r="AT214" i="8"/>
  <c r="AT213" i="8"/>
  <c r="AT212" i="8"/>
  <c r="AT211" i="8"/>
  <c r="AT210" i="8"/>
  <c r="AT209" i="8"/>
  <c r="AT208" i="8"/>
  <c r="AT207" i="8"/>
  <c r="AT206" i="8"/>
  <c r="AT205" i="8"/>
  <c r="AT204" i="8"/>
  <c r="AT203" i="8"/>
  <c r="AT202" i="8"/>
  <c r="AT201" i="8"/>
  <c r="AT200" i="8"/>
  <c r="AT199" i="8"/>
  <c r="AT198" i="8"/>
  <c r="AT197" i="8"/>
  <c r="AT196" i="8"/>
  <c r="AT195" i="8"/>
  <c r="AT194" i="8"/>
  <c r="AT193" i="8"/>
  <c r="AT192" i="8"/>
  <c r="AT191" i="8"/>
  <c r="AT190" i="8"/>
  <c r="AT189" i="8"/>
  <c r="AT188" i="8"/>
  <c r="AT187" i="8"/>
  <c r="AT186" i="8"/>
  <c r="AT185" i="8"/>
  <c r="AT184" i="8"/>
  <c r="AT183" i="8"/>
  <c r="AT182" i="8"/>
  <c r="AT181" i="8"/>
  <c r="AT180" i="8"/>
  <c r="AT179" i="8"/>
  <c r="AT178" i="8"/>
  <c r="AT177" i="8"/>
  <c r="AT176" i="8"/>
  <c r="AT175" i="8"/>
  <c r="AT174" i="8"/>
  <c r="AT173" i="8"/>
  <c r="AT172" i="8"/>
  <c r="AT171" i="8"/>
  <c r="AT170" i="8"/>
  <c r="AT169" i="8"/>
  <c r="AT168" i="8"/>
  <c r="AT167" i="8"/>
  <c r="AT166" i="8"/>
  <c r="AT165" i="8"/>
  <c r="AT164" i="8"/>
  <c r="AT163" i="8"/>
  <c r="AT162" i="8"/>
  <c r="AT161" i="8"/>
  <c r="AT160" i="8"/>
  <c r="AT159" i="8"/>
  <c r="AT158" i="8"/>
  <c r="AT157" i="8"/>
  <c r="AT156" i="8"/>
  <c r="AT155" i="8"/>
  <c r="AT154" i="8"/>
  <c r="AT153" i="8"/>
  <c r="AT152" i="8"/>
  <c r="AT151" i="8"/>
  <c r="AT150" i="8"/>
  <c r="AT149" i="8"/>
  <c r="AT148" i="8"/>
  <c r="AT147" i="8"/>
  <c r="AT146" i="8"/>
  <c r="AT145" i="8"/>
  <c r="AT144" i="8"/>
  <c r="AT143" i="8"/>
  <c r="AT142" i="8"/>
  <c r="AT141" i="8"/>
  <c r="AT140" i="8"/>
  <c r="AT139" i="8"/>
  <c r="AT138" i="8"/>
  <c r="AT137" i="8"/>
  <c r="AT136" i="8"/>
  <c r="AT135" i="8"/>
  <c r="AT134" i="8"/>
  <c r="AT133" i="8"/>
  <c r="AT132" i="8"/>
  <c r="AT131" i="8"/>
  <c r="AT130" i="8"/>
  <c r="AT129" i="8"/>
  <c r="AT128" i="8"/>
  <c r="AT127" i="8"/>
  <c r="AT126" i="8"/>
  <c r="AT125" i="8"/>
  <c r="AT124" i="8"/>
  <c r="AT123" i="8"/>
  <c r="AT122" i="8"/>
  <c r="AT121" i="8"/>
  <c r="AT120" i="8"/>
  <c r="AT119" i="8"/>
  <c r="AT118" i="8"/>
  <c r="AT117" i="8"/>
  <c r="AT116" i="8"/>
  <c r="AT115" i="8"/>
  <c r="AT114" i="8"/>
  <c r="AT113" i="8"/>
  <c r="AT112" i="8"/>
  <c r="AT111" i="8"/>
  <c r="AT110" i="8"/>
  <c r="AT109" i="8"/>
  <c r="AT108" i="8"/>
  <c r="AT107" i="8"/>
  <c r="AT106" i="8"/>
  <c r="AT105" i="8"/>
  <c r="AT104" i="8"/>
  <c r="AT103" i="8"/>
  <c r="AT102" i="8"/>
  <c r="AT101" i="8"/>
  <c r="AT100" i="8"/>
  <c r="AT99" i="8"/>
  <c r="AT98" i="8"/>
  <c r="AT97" i="8"/>
  <c r="AT96" i="8"/>
  <c r="AT95" i="8"/>
  <c r="AT94" i="8"/>
  <c r="AT93" i="8"/>
  <c r="AT92" i="8"/>
  <c r="AT91" i="8"/>
  <c r="AT90" i="8"/>
  <c r="AT89" i="8"/>
  <c r="AT88" i="8"/>
  <c r="AT87" i="8"/>
  <c r="AT86" i="8"/>
  <c r="AT85" i="8"/>
  <c r="AT84" i="8"/>
  <c r="AT83" i="8"/>
  <c r="AT82" i="8"/>
  <c r="AT81" i="8"/>
  <c r="AT80" i="8"/>
  <c r="AT79" i="8"/>
  <c r="AT78" i="8"/>
  <c r="AT77" i="8"/>
  <c r="AT76" i="8"/>
  <c r="AT75" i="8"/>
  <c r="AT74" i="8"/>
  <c r="AT73" i="8"/>
  <c r="AT72" i="8"/>
  <c r="AT71" i="8"/>
  <c r="AT70" i="8"/>
  <c r="AT69" i="8"/>
  <c r="AT68" i="8"/>
  <c r="AT67" i="8"/>
  <c r="AT66" i="8"/>
  <c r="AT65" i="8"/>
  <c r="AT64" i="8"/>
  <c r="AT63" i="8"/>
  <c r="AT62" i="8"/>
  <c r="AT61" i="8"/>
  <c r="AT60" i="8"/>
  <c r="AT59" i="8"/>
  <c r="AT58" i="8"/>
  <c r="AT57" i="8"/>
  <c r="AT56" i="8"/>
  <c r="AT55" i="8"/>
  <c r="AT54" i="8"/>
  <c r="AT53" i="8"/>
  <c r="AT52" i="8"/>
  <c r="AT51" i="8"/>
  <c r="AT50" i="8"/>
  <c r="AT49" i="8"/>
  <c r="AT48" i="8"/>
  <c r="AT47" i="8"/>
  <c r="AT46" i="8"/>
  <c r="AT45" i="8"/>
  <c r="AT44" i="8"/>
  <c r="AT43" i="8"/>
  <c r="AT42" i="8"/>
  <c r="AT41" i="8"/>
  <c r="AT40" i="8"/>
  <c r="AT39" i="8"/>
  <c r="AT38" i="8"/>
  <c r="AT37" i="8"/>
  <c r="AT36" i="8"/>
  <c r="AT35" i="8"/>
  <c r="AT34" i="8"/>
  <c r="AT33" i="8"/>
  <c r="AT32" i="8"/>
  <c r="AT31" i="8"/>
  <c r="AT30" i="8"/>
  <c r="AT29" i="8"/>
  <c r="AT28" i="8"/>
  <c r="AT27" i="8"/>
  <c r="AT26" i="8"/>
  <c r="AT25" i="8"/>
  <c r="AT24" i="8"/>
  <c r="AT23" i="8"/>
  <c r="AT22" i="8"/>
  <c r="AT21" i="8"/>
  <c r="AT20" i="8"/>
  <c r="AT19" i="8"/>
  <c r="AT18" i="8"/>
  <c r="AT17" i="8"/>
  <c r="AT16" i="8"/>
  <c r="AT15" i="8"/>
  <c r="AT14" i="8"/>
  <c r="AT13" i="8"/>
  <c r="AT12" i="8"/>
  <c r="AT11" i="8"/>
  <c r="AT10" i="8"/>
  <c r="AT9" i="8"/>
  <c r="AT8" i="8"/>
  <c r="AT7" i="8"/>
  <c r="AT6" i="8"/>
  <c r="AT5" i="8"/>
  <c r="AT4" i="8"/>
  <c r="AT3" i="8"/>
  <c r="AS835" i="8"/>
  <c r="AS834" i="8"/>
  <c r="AS833" i="8"/>
  <c r="AS832" i="8"/>
  <c r="AS831" i="8"/>
  <c r="AS830" i="8"/>
  <c r="AS829" i="8"/>
  <c r="AS828" i="8"/>
  <c r="AS827" i="8"/>
  <c r="AS826" i="8"/>
  <c r="AS825" i="8"/>
  <c r="AS824" i="8"/>
  <c r="AS823" i="8"/>
  <c r="AS822" i="8"/>
  <c r="AS821" i="8"/>
  <c r="AS820" i="8"/>
  <c r="AS819" i="8"/>
  <c r="AS818" i="8"/>
  <c r="AS817" i="8"/>
  <c r="AS816" i="8"/>
  <c r="AS815" i="8"/>
  <c r="AS814" i="8"/>
  <c r="AS813" i="8"/>
  <c r="AS812" i="8"/>
  <c r="AS811" i="8"/>
  <c r="AS810" i="8"/>
  <c r="AS809" i="8"/>
  <c r="AS808" i="8"/>
  <c r="AS807" i="8"/>
  <c r="AS806" i="8"/>
  <c r="AS805" i="8"/>
  <c r="AS804" i="8"/>
  <c r="AS803" i="8"/>
  <c r="AS802" i="8"/>
  <c r="AS801" i="8"/>
  <c r="AS800" i="8"/>
  <c r="AS799" i="8"/>
  <c r="AS798" i="8"/>
  <c r="AS797" i="8"/>
  <c r="AS796" i="8"/>
  <c r="AS795" i="8"/>
  <c r="AS794" i="8"/>
  <c r="AS793" i="8"/>
  <c r="AS792" i="8"/>
  <c r="AS791" i="8"/>
  <c r="AS790" i="8"/>
  <c r="AS789" i="8"/>
  <c r="AS788" i="8"/>
  <c r="AS787" i="8"/>
  <c r="AS786" i="8"/>
  <c r="AS785" i="8"/>
  <c r="AS784" i="8"/>
  <c r="AS783" i="8"/>
  <c r="AS782" i="8"/>
  <c r="AS781" i="8"/>
  <c r="AS780" i="8"/>
  <c r="AS779" i="8"/>
  <c r="AS778" i="8"/>
  <c r="AS777" i="8"/>
  <c r="AS776" i="8"/>
  <c r="AS775" i="8"/>
  <c r="AS774" i="8"/>
  <c r="AS773" i="8"/>
  <c r="AS772" i="8"/>
  <c r="AS771" i="8"/>
  <c r="AS770" i="8"/>
  <c r="AS769" i="8"/>
  <c r="AS768" i="8"/>
  <c r="AS767" i="8"/>
  <c r="AS766" i="8"/>
  <c r="AS765" i="8"/>
  <c r="AS764" i="8"/>
  <c r="AS763" i="8"/>
  <c r="AS762" i="8"/>
  <c r="AS761" i="8"/>
  <c r="AS760" i="8"/>
  <c r="AS759" i="8"/>
  <c r="AS758" i="8"/>
  <c r="AS757" i="8"/>
  <c r="AS756" i="8"/>
  <c r="AS755" i="8"/>
  <c r="AS754" i="8"/>
  <c r="AS753" i="8"/>
  <c r="AS752" i="8"/>
  <c r="AS751" i="8"/>
  <c r="AS750" i="8"/>
  <c r="AS749" i="8"/>
  <c r="AS748" i="8"/>
  <c r="AS747" i="8"/>
  <c r="AS746" i="8"/>
  <c r="AS745" i="8"/>
  <c r="AS744" i="8"/>
  <c r="AS743" i="8"/>
  <c r="AS742" i="8"/>
  <c r="AS741" i="8"/>
  <c r="AS740" i="8"/>
  <c r="AS739" i="8"/>
  <c r="AS738" i="8"/>
  <c r="AS737" i="8"/>
  <c r="AS736" i="8"/>
  <c r="AS735" i="8"/>
  <c r="AS734" i="8"/>
  <c r="AS733" i="8"/>
  <c r="AS732" i="8"/>
  <c r="AS731" i="8"/>
  <c r="AS730" i="8"/>
  <c r="AS729" i="8"/>
  <c r="AS728" i="8"/>
  <c r="AS727" i="8"/>
  <c r="AS726" i="8"/>
  <c r="AS725" i="8"/>
  <c r="AS724" i="8"/>
  <c r="AS723" i="8"/>
  <c r="AS722" i="8"/>
  <c r="AS721" i="8"/>
  <c r="AS720" i="8"/>
  <c r="AS719" i="8"/>
  <c r="AS718" i="8"/>
  <c r="AS717" i="8"/>
  <c r="AS716" i="8"/>
  <c r="AS715" i="8"/>
  <c r="AS714" i="8"/>
  <c r="AS713" i="8"/>
  <c r="AS712" i="8"/>
  <c r="AS711" i="8"/>
  <c r="AS710" i="8"/>
  <c r="AS709" i="8"/>
  <c r="AS708" i="8"/>
  <c r="AS707" i="8"/>
  <c r="AS706" i="8"/>
  <c r="AS705" i="8"/>
  <c r="AS704" i="8"/>
  <c r="AS703" i="8"/>
  <c r="AS702" i="8"/>
  <c r="AS701" i="8"/>
  <c r="AS700" i="8"/>
  <c r="AS699" i="8"/>
  <c r="AS698" i="8"/>
  <c r="AS697" i="8"/>
  <c r="AS696" i="8"/>
  <c r="AS695" i="8"/>
  <c r="AS694" i="8"/>
  <c r="AS693" i="8"/>
  <c r="AS692" i="8"/>
  <c r="AS691" i="8"/>
  <c r="AS690" i="8"/>
  <c r="AS689" i="8"/>
  <c r="AS688" i="8"/>
  <c r="AS687" i="8"/>
  <c r="AS686" i="8"/>
  <c r="AS685" i="8"/>
  <c r="AS684" i="8"/>
  <c r="AS683" i="8"/>
  <c r="AS682" i="8"/>
  <c r="AS681" i="8"/>
  <c r="AS680" i="8"/>
  <c r="AS679" i="8"/>
  <c r="AS678" i="8"/>
  <c r="AS677" i="8"/>
  <c r="AS676" i="8"/>
  <c r="AS675" i="8"/>
  <c r="AS674" i="8"/>
  <c r="AS673" i="8"/>
  <c r="AS672" i="8"/>
  <c r="AS671" i="8"/>
  <c r="AS670" i="8"/>
  <c r="AS669" i="8"/>
  <c r="AS668" i="8"/>
  <c r="AS667" i="8"/>
  <c r="AS666" i="8"/>
  <c r="AS665" i="8"/>
  <c r="AS664" i="8"/>
  <c r="AS663" i="8"/>
  <c r="AS662" i="8"/>
  <c r="AS661" i="8"/>
  <c r="AS660" i="8"/>
  <c r="AS659" i="8"/>
  <c r="AS658" i="8"/>
  <c r="AS657" i="8"/>
  <c r="AS656" i="8"/>
  <c r="AS655" i="8"/>
  <c r="AS654" i="8"/>
  <c r="AS653" i="8"/>
  <c r="AS652" i="8"/>
  <c r="AS651" i="8"/>
  <c r="AS650" i="8"/>
  <c r="AS649" i="8"/>
  <c r="AS648" i="8"/>
  <c r="AS647" i="8"/>
  <c r="AS646" i="8"/>
  <c r="AS645" i="8"/>
  <c r="AS644" i="8"/>
  <c r="AS643" i="8"/>
  <c r="AS642" i="8"/>
  <c r="AS641" i="8"/>
  <c r="AS640" i="8"/>
  <c r="AS639" i="8"/>
  <c r="AS638" i="8"/>
  <c r="AS637" i="8"/>
  <c r="AS636" i="8"/>
  <c r="AS635" i="8"/>
  <c r="AS634" i="8"/>
  <c r="AS633" i="8"/>
  <c r="AS632" i="8"/>
  <c r="AS631" i="8"/>
  <c r="AS630" i="8"/>
  <c r="AS629" i="8"/>
  <c r="AS628" i="8"/>
  <c r="AS627" i="8"/>
  <c r="AS626" i="8"/>
  <c r="AS625" i="8"/>
  <c r="AS624" i="8"/>
  <c r="AS623" i="8"/>
  <c r="AS622" i="8"/>
  <c r="AS621" i="8"/>
  <c r="AS620" i="8"/>
  <c r="AS619" i="8"/>
  <c r="AS618" i="8"/>
  <c r="AS617" i="8"/>
  <c r="AS616" i="8"/>
  <c r="AS615" i="8"/>
  <c r="AS614" i="8"/>
  <c r="AS613" i="8"/>
  <c r="AS612" i="8"/>
  <c r="AS611" i="8"/>
  <c r="AS610" i="8"/>
  <c r="AS609" i="8"/>
  <c r="AS608" i="8"/>
  <c r="AS607" i="8"/>
  <c r="AS606" i="8"/>
  <c r="AS605" i="8"/>
  <c r="AS604" i="8"/>
  <c r="AS603" i="8"/>
  <c r="AS602" i="8"/>
  <c r="AS601" i="8"/>
  <c r="AS600" i="8"/>
  <c r="AS599" i="8"/>
  <c r="AS598" i="8"/>
  <c r="AS597" i="8"/>
  <c r="AS596" i="8"/>
  <c r="AS595" i="8"/>
  <c r="AS594" i="8"/>
  <c r="AS593" i="8"/>
  <c r="AS592" i="8"/>
  <c r="AS591" i="8"/>
  <c r="AS590" i="8"/>
  <c r="AS589" i="8"/>
  <c r="AS588" i="8"/>
  <c r="AS587" i="8"/>
  <c r="AS586" i="8"/>
  <c r="AS585" i="8"/>
  <c r="AS584" i="8"/>
  <c r="AS583" i="8"/>
  <c r="AS582" i="8"/>
  <c r="AS581" i="8"/>
  <c r="AS580" i="8"/>
  <c r="AS579" i="8"/>
  <c r="AS578" i="8"/>
  <c r="AS577" i="8"/>
  <c r="AS576" i="8"/>
  <c r="AS575" i="8"/>
  <c r="AS574" i="8"/>
  <c r="AS573" i="8"/>
  <c r="AS572" i="8"/>
  <c r="AS571" i="8"/>
  <c r="AS570" i="8"/>
  <c r="AS569" i="8"/>
  <c r="AS568" i="8"/>
  <c r="AS567" i="8"/>
  <c r="AS566" i="8"/>
  <c r="AS565" i="8"/>
  <c r="AS564" i="8"/>
  <c r="AS563" i="8"/>
  <c r="AS562" i="8"/>
  <c r="AS561" i="8"/>
  <c r="AS560" i="8"/>
  <c r="AS559" i="8"/>
  <c r="AS558" i="8"/>
  <c r="AS557" i="8"/>
  <c r="AS556" i="8"/>
  <c r="AS555" i="8"/>
  <c r="AS554" i="8"/>
  <c r="AS553" i="8"/>
  <c r="AS552" i="8"/>
  <c r="AS551" i="8"/>
  <c r="AS550" i="8"/>
  <c r="AS549" i="8"/>
  <c r="AS548" i="8"/>
  <c r="AS547" i="8"/>
  <c r="AS546" i="8"/>
  <c r="AS545" i="8"/>
  <c r="AS544" i="8"/>
  <c r="AS543" i="8"/>
  <c r="AS542" i="8"/>
  <c r="AS541" i="8"/>
  <c r="AS540" i="8"/>
  <c r="AS539" i="8"/>
  <c r="AS538" i="8"/>
  <c r="AS537" i="8"/>
  <c r="AS536" i="8"/>
  <c r="AS535" i="8"/>
  <c r="AS534" i="8"/>
  <c r="AS533" i="8"/>
  <c r="AS532" i="8"/>
  <c r="AS531" i="8"/>
  <c r="AS530" i="8"/>
  <c r="AS529" i="8"/>
  <c r="AS528" i="8"/>
  <c r="AS527" i="8"/>
  <c r="AS526" i="8"/>
  <c r="AS525" i="8"/>
  <c r="AS524" i="8"/>
  <c r="AS523" i="8"/>
  <c r="AS522" i="8"/>
  <c r="AS521" i="8"/>
  <c r="AS520" i="8"/>
  <c r="AS519" i="8"/>
  <c r="AS518" i="8"/>
  <c r="AS517" i="8"/>
  <c r="AS516" i="8"/>
  <c r="AS515" i="8"/>
  <c r="AS514" i="8"/>
  <c r="AS513" i="8"/>
  <c r="AS512" i="8"/>
  <c r="AS511" i="8"/>
  <c r="AS510" i="8"/>
  <c r="AS509" i="8"/>
  <c r="AS508" i="8"/>
  <c r="AS507" i="8"/>
  <c r="AS506" i="8"/>
  <c r="AS505" i="8"/>
  <c r="AS504" i="8"/>
  <c r="AS503" i="8"/>
  <c r="AS502" i="8"/>
  <c r="AS501" i="8"/>
  <c r="AS500" i="8"/>
  <c r="AS499" i="8"/>
  <c r="AS498" i="8"/>
  <c r="AS497" i="8"/>
  <c r="AS496" i="8"/>
  <c r="AS495" i="8"/>
  <c r="AS494" i="8"/>
  <c r="AS493" i="8"/>
  <c r="AS492" i="8"/>
  <c r="AS491" i="8"/>
  <c r="AS490" i="8"/>
  <c r="AS489" i="8"/>
  <c r="AS488" i="8"/>
  <c r="AS487" i="8"/>
  <c r="AS486" i="8"/>
  <c r="AS485" i="8"/>
  <c r="AS484" i="8"/>
  <c r="AS483" i="8"/>
  <c r="AS482" i="8"/>
  <c r="AS481" i="8"/>
  <c r="AS480" i="8"/>
  <c r="AS479" i="8"/>
  <c r="AS478" i="8"/>
  <c r="AS477" i="8"/>
  <c r="AS476" i="8"/>
  <c r="AS475" i="8"/>
  <c r="AS474" i="8"/>
  <c r="AS473" i="8"/>
  <c r="AS472" i="8"/>
  <c r="AS471" i="8"/>
  <c r="AS470" i="8"/>
  <c r="AS469" i="8"/>
  <c r="AS468" i="8"/>
  <c r="AS467" i="8"/>
  <c r="AS466" i="8"/>
  <c r="AS465" i="8"/>
  <c r="AS464" i="8"/>
  <c r="AS463" i="8"/>
  <c r="AS462" i="8"/>
  <c r="AS461" i="8"/>
  <c r="AS460" i="8"/>
  <c r="AS459" i="8"/>
  <c r="AS458" i="8"/>
  <c r="AS457" i="8"/>
  <c r="AS456" i="8"/>
  <c r="AS455" i="8"/>
  <c r="AS454" i="8"/>
  <c r="AS453" i="8"/>
  <c r="AS452" i="8"/>
  <c r="AS451" i="8"/>
  <c r="AS450" i="8"/>
  <c r="AS449" i="8"/>
  <c r="AS448" i="8"/>
  <c r="AS447" i="8"/>
  <c r="AS446" i="8"/>
  <c r="AS445" i="8"/>
  <c r="AS444" i="8"/>
  <c r="AS443" i="8"/>
  <c r="AS442" i="8"/>
  <c r="AS441" i="8"/>
  <c r="AS440" i="8"/>
  <c r="AS439" i="8"/>
  <c r="AS438" i="8"/>
  <c r="AS437" i="8"/>
  <c r="AS436" i="8"/>
  <c r="AS435" i="8"/>
  <c r="AS434" i="8"/>
  <c r="AS433" i="8"/>
  <c r="AS432" i="8"/>
  <c r="AS431" i="8"/>
  <c r="AS430" i="8"/>
  <c r="AS429" i="8"/>
  <c r="AS428" i="8"/>
  <c r="AS427" i="8"/>
  <c r="AS426" i="8"/>
  <c r="AS425" i="8"/>
  <c r="AS424" i="8"/>
  <c r="AS423" i="8"/>
  <c r="AS422" i="8"/>
  <c r="AS421" i="8"/>
  <c r="AS420" i="8"/>
  <c r="AS419" i="8"/>
  <c r="AS418" i="8"/>
  <c r="AS417" i="8"/>
  <c r="AS416" i="8"/>
  <c r="AS415" i="8"/>
  <c r="AS414" i="8"/>
  <c r="AS413" i="8"/>
  <c r="AS412" i="8"/>
  <c r="AS411" i="8"/>
  <c r="AS410" i="8"/>
  <c r="AS409" i="8"/>
  <c r="AS408" i="8"/>
  <c r="AS407" i="8"/>
  <c r="AS406" i="8"/>
  <c r="AS405" i="8"/>
  <c r="AS404" i="8"/>
  <c r="AS403" i="8"/>
  <c r="AS402" i="8"/>
  <c r="AS401" i="8"/>
  <c r="AS400" i="8"/>
  <c r="AS399" i="8"/>
  <c r="AS398" i="8"/>
  <c r="AS397" i="8"/>
  <c r="AS396" i="8"/>
  <c r="AS395" i="8"/>
  <c r="AS394" i="8"/>
  <c r="AS393" i="8"/>
  <c r="AS392" i="8"/>
  <c r="AS391" i="8"/>
  <c r="AS390" i="8"/>
  <c r="AS389" i="8"/>
  <c r="AS388" i="8"/>
  <c r="AS387" i="8"/>
  <c r="AS386" i="8"/>
  <c r="AS385" i="8"/>
  <c r="AS384" i="8"/>
  <c r="AS383" i="8"/>
  <c r="AS382" i="8"/>
  <c r="AS381" i="8"/>
  <c r="AS380" i="8"/>
  <c r="AS379" i="8"/>
  <c r="AS378" i="8"/>
  <c r="AS377" i="8"/>
  <c r="AS376" i="8"/>
  <c r="AS375" i="8"/>
  <c r="AS374" i="8"/>
  <c r="AS373" i="8"/>
  <c r="AS372" i="8"/>
  <c r="AS371" i="8"/>
  <c r="AS370" i="8"/>
  <c r="AS369" i="8"/>
  <c r="AS368" i="8"/>
  <c r="AS367" i="8"/>
  <c r="AS366" i="8"/>
  <c r="AS365" i="8"/>
  <c r="AS364" i="8"/>
  <c r="AS363" i="8"/>
  <c r="AS362" i="8"/>
  <c r="AS361" i="8"/>
  <c r="AS360" i="8"/>
  <c r="AS359" i="8"/>
  <c r="AS358" i="8"/>
  <c r="AS357" i="8"/>
  <c r="AS356" i="8"/>
  <c r="AS355" i="8"/>
  <c r="AS354" i="8"/>
  <c r="AS353" i="8"/>
  <c r="AS352" i="8"/>
  <c r="AS351" i="8"/>
  <c r="AS350" i="8"/>
  <c r="AS349" i="8"/>
  <c r="AS348" i="8"/>
  <c r="AS347" i="8"/>
  <c r="AS346" i="8"/>
  <c r="AS345" i="8"/>
  <c r="AS344" i="8"/>
  <c r="AS343" i="8"/>
  <c r="AS342" i="8"/>
  <c r="AS341" i="8"/>
  <c r="AS340" i="8"/>
  <c r="AS339" i="8"/>
  <c r="AS338" i="8"/>
  <c r="AS337" i="8"/>
  <c r="AS336" i="8"/>
  <c r="AS335" i="8"/>
  <c r="AS334" i="8"/>
  <c r="AS333" i="8"/>
  <c r="AS332" i="8"/>
  <c r="AS331" i="8"/>
  <c r="AS330" i="8"/>
  <c r="AS329" i="8"/>
  <c r="AS328" i="8"/>
  <c r="AS327" i="8"/>
  <c r="AS326" i="8"/>
  <c r="AS325" i="8"/>
  <c r="AS324" i="8"/>
  <c r="AS323" i="8"/>
  <c r="AS322" i="8"/>
  <c r="AS321" i="8"/>
  <c r="AS320" i="8"/>
  <c r="AS319" i="8"/>
  <c r="AS318" i="8"/>
  <c r="AS317" i="8"/>
  <c r="AS316" i="8"/>
  <c r="AS315" i="8"/>
  <c r="AS314" i="8"/>
  <c r="AS313" i="8"/>
  <c r="AS312" i="8"/>
  <c r="AS311" i="8"/>
  <c r="AS310" i="8"/>
  <c r="AS309" i="8"/>
  <c r="AS308" i="8"/>
  <c r="AS307" i="8"/>
  <c r="AS306" i="8"/>
  <c r="AS305" i="8"/>
  <c r="AS304" i="8"/>
  <c r="AS303" i="8"/>
  <c r="AS302" i="8"/>
  <c r="AS301" i="8"/>
  <c r="AS300" i="8"/>
  <c r="AS299" i="8"/>
  <c r="AS298" i="8"/>
  <c r="AS297" i="8"/>
  <c r="AS296" i="8"/>
  <c r="AS295" i="8"/>
  <c r="AS294" i="8"/>
  <c r="AS293" i="8"/>
  <c r="AS292" i="8"/>
  <c r="AS291" i="8"/>
  <c r="AS290" i="8"/>
  <c r="AS289" i="8"/>
  <c r="AS288" i="8"/>
  <c r="AS287" i="8"/>
  <c r="AS286" i="8"/>
  <c r="AS285" i="8"/>
  <c r="AS284" i="8"/>
  <c r="AS283" i="8"/>
  <c r="AS282" i="8"/>
  <c r="AS281" i="8"/>
  <c r="AS280" i="8"/>
  <c r="AS279" i="8"/>
  <c r="AS278" i="8"/>
  <c r="AS277" i="8"/>
  <c r="AS276" i="8"/>
  <c r="AS275" i="8"/>
  <c r="AS274" i="8"/>
  <c r="AS273" i="8"/>
  <c r="AS272" i="8"/>
  <c r="AS271" i="8"/>
  <c r="AS270" i="8"/>
  <c r="AS269" i="8"/>
  <c r="AS268" i="8"/>
  <c r="AS267" i="8"/>
  <c r="AS266" i="8"/>
  <c r="AS265" i="8"/>
  <c r="AS264" i="8"/>
  <c r="AS263" i="8"/>
  <c r="AS262" i="8"/>
  <c r="AS261" i="8"/>
  <c r="AS260" i="8"/>
  <c r="AS259" i="8"/>
  <c r="AS258" i="8"/>
  <c r="AS257" i="8"/>
  <c r="AS256" i="8"/>
  <c r="AS255" i="8"/>
  <c r="AS254" i="8"/>
  <c r="AS253" i="8"/>
  <c r="AS252" i="8"/>
  <c r="AS251" i="8"/>
  <c r="AS250" i="8"/>
  <c r="AS249" i="8"/>
  <c r="AS248" i="8"/>
  <c r="AS247" i="8"/>
  <c r="AS246" i="8"/>
  <c r="AS245" i="8"/>
  <c r="AS244" i="8"/>
  <c r="AS243" i="8"/>
  <c r="AS242" i="8"/>
  <c r="AS241" i="8"/>
  <c r="AS240" i="8"/>
  <c r="AS239" i="8"/>
  <c r="AS238" i="8"/>
  <c r="AS237" i="8"/>
  <c r="AS236" i="8"/>
  <c r="AS235" i="8"/>
  <c r="AS234" i="8"/>
  <c r="AS233" i="8"/>
  <c r="AS232" i="8"/>
  <c r="AS231" i="8"/>
  <c r="AS230" i="8"/>
  <c r="AS229" i="8"/>
  <c r="AS228" i="8"/>
  <c r="AS227" i="8"/>
  <c r="AS226" i="8"/>
  <c r="AS225" i="8"/>
  <c r="AS224" i="8"/>
  <c r="AS223" i="8"/>
  <c r="AS222" i="8"/>
  <c r="AS221" i="8"/>
  <c r="AS220" i="8"/>
  <c r="AS219" i="8"/>
  <c r="AS218" i="8"/>
  <c r="AS217" i="8"/>
  <c r="AS216" i="8"/>
  <c r="AS215" i="8"/>
  <c r="AS214" i="8"/>
  <c r="AS213" i="8"/>
  <c r="AS212" i="8"/>
  <c r="AS211" i="8"/>
  <c r="AS210" i="8"/>
  <c r="AS209" i="8"/>
  <c r="AS208" i="8"/>
  <c r="AS207" i="8"/>
  <c r="AS206" i="8"/>
  <c r="AS205" i="8"/>
  <c r="AS204" i="8"/>
  <c r="AS203" i="8"/>
  <c r="AS202" i="8"/>
  <c r="AS201" i="8"/>
  <c r="AS200" i="8"/>
  <c r="AS199" i="8"/>
  <c r="AS198" i="8"/>
  <c r="AS197" i="8"/>
  <c r="AS196" i="8"/>
  <c r="AS195" i="8"/>
  <c r="AS194" i="8"/>
  <c r="AS193" i="8"/>
  <c r="AS192" i="8"/>
  <c r="AS191" i="8"/>
  <c r="AS190" i="8"/>
  <c r="AS189" i="8"/>
  <c r="AS188" i="8"/>
  <c r="AS187" i="8"/>
  <c r="AS186" i="8"/>
  <c r="AS185" i="8"/>
  <c r="AS184" i="8"/>
  <c r="AS183" i="8"/>
  <c r="AS182" i="8"/>
  <c r="AS181" i="8"/>
  <c r="AS180" i="8"/>
  <c r="AS179" i="8"/>
  <c r="AS178" i="8"/>
  <c r="AS177" i="8"/>
  <c r="AS176" i="8"/>
  <c r="AS175" i="8"/>
  <c r="AS174" i="8"/>
  <c r="AS173" i="8"/>
  <c r="AS172" i="8"/>
  <c r="AS171" i="8"/>
  <c r="AS170" i="8"/>
  <c r="AS169" i="8"/>
  <c r="AS168" i="8"/>
  <c r="AS167" i="8"/>
  <c r="AS166" i="8"/>
  <c r="AS165" i="8"/>
  <c r="AS164" i="8"/>
  <c r="AS163" i="8"/>
  <c r="AS162" i="8"/>
  <c r="AS161" i="8"/>
  <c r="AS160" i="8"/>
  <c r="AS159" i="8"/>
  <c r="AS158" i="8"/>
  <c r="AS157" i="8"/>
  <c r="AS156" i="8"/>
  <c r="AS155" i="8"/>
  <c r="AS154" i="8"/>
  <c r="AS153" i="8"/>
  <c r="AS152" i="8"/>
  <c r="AS151" i="8"/>
  <c r="AS150" i="8"/>
  <c r="AS149" i="8"/>
  <c r="AS148" i="8"/>
  <c r="AS147" i="8"/>
  <c r="AS146" i="8"/>
  <c r="AS145" i="8"/>
  <c r="AS144" i="8"/>
  <c r="AS143" i="8"/>
  <c r="AS142" i="8"/>
  <c r="AS141" i="8"/>
  <c r="AS140" i="8"/>
  <c r="AS139" i="8"/>
  <c r="AS138" i="8"/>
  <c r="AS137" i="8"/>
  <c r="AS136" i="8"/>
  <c r="AS135" i="8"/>
  <c r="AS134" i="8"/>
  <c r="AS133" i="8"/>
  <c r="AS132" i="8"/>
  <c r="AS131" i="8"/>
  <c r="AS130" i="8"/>
  <c r="AS129" i="8"/>
  <c r="AS128" i="8"/>
  <c r="AS127" i="8"/>
  <c r="AS126" i="8"/>
  <c r="AS125" i="8"/>
  <c r="AS124" i="8"/>
  <c r="AS123" i="8"/>
  <c r="AS122" i="8"/>
  <c r="AS121" i="8"/>
  <c r="AS120" i="8"/>
  <c r="AS119" i="8"/>
  <c r="AS118" i="8"/>
  <c r="AS117" i="8"/>
  <c r="AS116" i="8"/>
  <c r="AS115" i="8"/>
  <c r="AS114" i="8"/>
  <c r="AS113" i="8"/>
  <c r="AS112" i="8"/>
  <c r="AS111" i="8"/>
  <c r="AS110" i="8"/>
  <c r="AS109" i="8"/>
  <c r="AS108" i="8"/>
  <c r="AS107" i="8"/>
  <c r="AS106" i="8"/>
  <c r="AS105" i="8"/>
  <c r="AS104" i="8"/>
  <c r="AS103" i="8"/>
  <c r="AS102" i="8"/>
  <c r="AS101" i="8"/>
  <c r="AS100" i="8"/>
  <c r="AS99" i="8"/>
  <c r="AS98" i="8"/>
  <c r="AS97" i="8"/>
  <c r="AS96" i="8"/>
  <c r="AS95" i="8"/>
  <c r="AS94" i="8"/>
  <c r="AS93" i="8"/>
  <c r="AS92" i="8"/>
  <c r="AS91" i="8"/>
  <c r="AS90" i="8"/>
  <c r="AS89" i="8"/>
  <c r="AS88" i="8"/>
  <c r="AS87" i="8"/>
  <c r="AS86" i="8"/>
  <c r="AS85" i="8"/>
  <c r="AS84" i="8"/>
  <c r="AS83" i="8"/>
  <c r="AS82" i="8"/>
  <c r="AS81" i="8"/>
  <c r="AS80" i="8"/>
  <c r="AS79" i="8"/>
  <c r="AS78" i="8"/>
  <c r="AS77" i="8"/>
  <c r="AS76" i="8"/>
  <c r="AS75" i="8"/>
  <c r="AS74" i="8"/>
  <c r="AS73" i="8"/>
  <c r="AS72" i="8"/>
  <c r="AS71" i="8"/>
  <c r="AS70" i="8"/>
  <c r="AS69" i="8"/>
  <c r="AS68" i="8"/>
  <c r="AS67" i="8"/>
  <c r="AS66" i="8"/>
  <c r="AS65" i="8"/>
  <c r="AS64" i="8"/>
  <c r="AS63" i="8"/>
  <c r="AS62" i="8"/>
  <c r="AS61" i="8"/>
  <c r="AS60" i="8"/>
  <c r="AS59" i="8"/>
  <c r="AS58" i="8"/>
  <c r="AS57" i="8"/>
  <c r="AS56" i="8"/>
  <c r="AS55" i="8"/>
  <c r="AS54" i="8"/>
  <c r="AS53" i="8"/>
  <c r="AS52" i="8"/>
  <c r="AS51" i="8"/>
  <c r="AS50" i="8"/>
  <c r="AS49" i="8"/>
  <c r="AS48" i="8"/>
  <c r="AS47" i="8"/>
  <c r="AS46" i="8"/>
  <c r="AS45" i="8"/>
  <c r="AS44" i="8"/>
  <c r="AS43" i="8"/>
  <c r="AS42" i="8"/>
  <c r="AS41" i="8"/>
  <c r="AS40" i="8"/>
  <c r="AS39" i="8"/>
  <c r="AS38" i="8"/>
  <c r="AS37" i="8"/>
  <c r="AS36" i="8"/>
  <c r="AS35" i="8"/>
  <c r="AS34" i="8"/>
  <c r="AS33" i="8"/>
  <c r="AS32" i="8"/>
  <c r="AS31" i="8"/>
  <c r="AS30" i="8"/>
  <c r="AS29" i="8"/>
  <c r="AS28" i="8"/>
  <c r="AS27" i="8"/>
  <c r="AS26" i="8"/>
  <c r="AS25" i="8"/>
  <c r="AS24" i="8"/>
  <c r="AS23" i="8"/>
  <c r="AS22" i="8"/>
  <c r="AS21" i="8"/>
  <c r="AS20" i="8"/>
  <c r="AS19" i="8"/>
  <c r="AS18" i="8"/>
  <c r="AS17" i="8"/>
  <c r="AS16" i="8"/>
  <c r="AS15" i="8"/>
  <c r="AS14" i="8"/>
  <c r="AS13" i="8"/>
  <c r="AS12" i="8"/>
  <c r="AS11" i="8"/>
  <c r="AS10" i="8"/>
  <c r="AS9" i="8"/>
  <c r="AS8" i="8"/>
  <c r="AS7" i="8"/>
  <c r="AS6" i="8"/>
  <c r="AS5" i="8"/>
  <c r="AS4" i="8"/>
  <c r="AS3" i="8"/>
  <c r="AY2" i="8"/>
  <c r="AX2" i="8"/>
  <c r="AW2" i="8"/>
  <c r="AV2" i="8"/>
  <c r="AU2" i="8"/>
  <c r="AT2" i="8"/>
  <c r="AS2" i="8"/>
  <c r="BR835" i="7"/>
  <c r="BS835" i="7" s="1"/>
  <c r="BR834" i="7"/>
  <c r="BS834" i="7" s="1"/>
  <c r="BR833" i="7"/>
  <c r="BS833" i="7" s="1"/>
  <c r="BR832" i="7"/>
  <c r="BS832" i="7" s="1"/>
  <c r="BR831" i="7"/>
  <c r="BS831" i="7" s="1"/>
  <c r="BR830" i="7"/>
  <c r="BS830" i="7" s="1"/>
  <c r="BR829" i="7"/>
  <c r="BS829" i="7" s="1"/>
  <c r="BR828" i="7"/>
  <c r="BS828" i="7" s="1"/>
  <c r="BR827" i="7"/>
  <c r="BS827" i="7" s="1"/>
  <c r="BR826" i="7"/>
  <c r="BS826" i="7" s="1"/>
  <c r="BR825" i="7"/>
  <c r="BS825" i="7" s="1"/>
  <c r="BR824" i="7"/>
  <c r="BS824" i="7" s="1"/>
  <c r="BR823" i="7"/>
  <c r="BS823" i="7" s="1"/>
  <c r="BR822" i="7"/>
  <c r="BS822" i="7" s="1"/>
  <c r="BR821" i="7"/>
  <c r="BS821" i="7" s="1"/>
  <c r="BR820" i="7"/>
  <c r="BS820" i="7" s="1"/>
  <c r="BR819" i="7"/>
  <c r="BS819" i="7" s="1"/>
  <c r="BR818" i="7"/>
  <c r="BS818" i="7" s="1"/>
  <c r="BR817" i="7"/>
  <c r="BS817" i="7" s="1"/>
  <c r="BR816" i="7"/>
  <c r="BS816" i="7" s="1"/>
  <c r="BR815" i="7"/>
  <c r="BS815" i="7" s="1"/>
  <c r="BR814" i="7"/>
  <c r="BS814" i="7" s="1"/>
  <c r="BR813" i="7"/>
  <c r="BS813" i="7" s="1"/>
  <c r="BR812" i="7"/>
  <c r="BS812" i="7" s="1"/>
  <c r="BR811" i="7"/>
  <c r="BS811" i="7" s="1"/>
  <c r="BR810" i="7"/>
  <c r="BS810" i="7" s="1"/>
  <c r="BR809" i="7"/>
  <c r="BS809" i="7" s="1"/>
  <c r="BR808" i="7"/>
  <c r="BS808" i="7" s="1"/>
  <c r="BR807" i="7"/>
  <c r="BS807" i="7" s="1"/>
  <c r="BR806" i="7"/>
  <c r="BS806" i="7" s="1"/>
  <c r="BR805" i="7"/>
  <c r="BS805" i="7" s="1"/>
  <c r="BR804" i="7"/>
  <c r="BS804" i="7" s="1"/>
  <c r="BR803" i="7"/>
  <c r="BS803" i="7" s="1"/>
  <c r="BR802" i="7"/>
  <c r="BS802" i="7" s="1"/>
  <c r="BR801" i="7"/>
  <c r="BS801" i="7" s="1"/>
  <c r="BR800" i="7"/>
  <c r="BS800" i="7" s="1"/>
  <c r="BR799" i="7"/>
  <c r="BS799" i="7" s="1"/>
  <c r="BR798" i="7"/>
  <c r="BS798" i="7" s="1"/>
  <c r="BR797" i="7"/>
  <c r="BS797" i="7" s="1"/>
  <c r="BR796" i="7"/>
  <c r="BS796" i="7" s="1"/>
  <c r="BR795" i="7"/>
  <c r="BS795" i="7" s="1"/>
  <c r="BR794" i="7"/>
  <c r="BS794" i="7" s="1"/>
  <c r="BR793" i="7"/>
  <c r="BS793" i="7" s="1"/>
  <c r="BR792" i="7"/>
  <c r="BS792" i="7" s="1"/>
  <c r="BR791" i="7"/>
  <c r="BS791" i="7" s="1"/>
  <c r="BR790" i="7"/>
  <c r="BS790" i="7" s="1"/>
  <c r="BR789" i="7"/>
  <c r="BS789" i="7" s="1"/>
  <c r="BR788" i="7"/>
  <c r="BS788" i="7" s="1"/>
  <c r="BR787" i="7"/>
  <c r="BS787" i="7" s="1"/>
  <c r="BR786" i="7"/>
  <c r="BS786" i="7" s="1"/>
  <c r="BR785" i="7"/>
  <c r="BS785" i="7" s="1"/>
  <c r="BR784" i="7"/>
  <c r="BS784" i="7" s="1"/>
  <c r="BR783" i="7"/>
  <c r="BS783" i="7" s="1"/>
  <c r="BR782" i="7"/>
  <c r="BS782" i="7" s="1"/>
  <c r="BR781" i="7"/>
  <c r="BS781" i="7" s="1"/>
  <c r="BR780" i="7"/>
  <c r="BS780" i="7" s="1"/>
  <c r="BR779" i="7"/>
  <c r="BS779" i="7" s="1"/>
  <c r="BR778" i="7"/>
  <c r="BS778" i="7" s="1"/>
  <c r="BR777" i="7"/>
  <c r="BS777" i="7" s="1"/>
  <c r="BR776" i="7"/>
  <c r="BS776" i="7" s="1"/>
  <c r="BR775" i="7"/>
  <c r="BS775" i="7" s="1"/>
  <c r="BR774" i="7"/>
  <c r="BS774" i="7" s="1"/>
  <c r="BR773" i="7"/>
  <c r="BS773" i="7" s="1"/>
  <c r="BR772" i="7"/>
  <c r="BS772" i="7" s="1"/>
  <c r="BR771" i="7"/>
  <c r="BS771" i="7" s="1"/>
  <c r="BR770" i="7"/>
  <c r="BS770" i="7" s="1"/>
  <c r="BR769" i="7"/>
  <c r="BS769" i="7" s="1"/>
  <c r="BR768" i="7"/>
  <c r="BS768" i="7" s="1"/>
  <c r="BR767" i="7"/>
  <c r="BS767" i="7" s="1"/>
  <c r="BR766" i="7"/>
  <c r="BS766" i="7" s="1"/>
  <c r="BR765" i="7"/>
  <c r="BS765" i="7" s="1"/>
  <c r="BR764" i="7"/>
  <c r="BS764" i="7" s="1"/>
  <c r="BR763" i="7"/>
  <c r="BS763" i="7" s="1"/>
  <c r="BR762" i="7"/>
  <c r="BS762" i="7" s="1"/>
  <c r="BR761" i="7"/>
  <c r="BS761" i="7" s="1"/>
  <c r="BR760" i="7"/>
  <c r="BS760" i="7" s="1"/>
  <c r="BR759" i="7"/>
  <c r="BR758" i="7"/>
  <c r="BR757" i="7"/>
  <c r="BS757" i="7" s="1"/>
  <c r="BR756" i="7"/>
  <c r="BS756" i="7" s="1"/>
  <c r="BR755" i="7"/>
  <c r="BS755" i="7" s="1"/>
  <c r="BR754" i="7"/>
  <c r="BS754" i="7" s="1"/>
  <c r="BR753" i="7"/>
  <c r="BS753" i="7" s="1"/>
  <c r="BR752" i="7"/>
  <c r="BS752" i="7" s="1"/>
  <c r="BR751" i="7"/>
  <c r="BR750" i="7"/>
  <c r="BR749" i="7"/>
  <c r="BS749" i="7" s="1"/>
  <c r="BR748" i="7"/>
  <c r="BS748" i="7" s="1"/>
  <c r="BR747" i="7"/>
  <c r="BS747" i="7" s="1"/>
  <c r="BR746" i="7"/>
  <c r="BS746" i="7" s="1"/>
  <c r="BR745" i="7"/>
  <c r="BS745" i="7" s="1"/>
  <c r="BR744" i="7"/>
  <c r="BS744" i="7" s="1"/>
  <c r="BR743" i="7"/>
  <c r="BS743" i="7" s="1"/>
  <c r="BR742" i="7"/>
  <c r="BS742" i="7" s="1"/>
  <c r="BR741" i="7"/>
  <c r="BS741" i="7" s="1"/>
  <c r="BR740" i="7"/>
  <c r="BS740" i="7" s="1"/>
  <c r="BR739" i="7"/>
  <c r="BS739" i="7" s="1"/>
  <c r="BR738" i="7"/>
  <c r="BS738" i="7" s="1"/>
  <c r="BR737" i="7"/>
  <c r="BS737" i="7" s="1"/>
  <c r="BR736" i="7"/>
  <c r="BS736" i="7" s="1"/>
  <c r="BR735" i="7"/>
  <c r="BS735" i="7" s="1"/>
  <c r="BR734" i="7"/>
  <c r="BS734" i="7" s="1"/>
  <c r="BR733" i="7"/>
  <c r="BS733" i="7" s="1"/>
  <c r="BR732" i="7"/>
  <c r="BS732" i="7" s="1"/>
  <c r="BR731" i="7"/>
  <c r="BS731" i="7" s="1"/>
  <c r="BR730" i="7"/>
  <c r="BS730" i="7" s="1"/>
  <c r="BR729" i="7"/>
  <c r="BS729" i="7" s="1"/>
  <c r="BR728" i="7"/>
  <c r="BS728" i="7" s="1"/>
  <c r="BR727" i="7"/>
  <c r="BS727" i="7" s="1"/>
  <c r="BR726" i="7"/>
  <c r="BS726" i="7" s="1"/>
  <c r="BR725" i="7"/>
  <c r="BS725" i="7" s="1"/>
  <c r="BR724" i="7"/>
  <c r="BS724" i="7" s="1"/>
  <c r="BR723" i="7"/>
  <c r="BS723" i="7" s="1"/>
  <c r="BR722" i="7"/>
  <c r="BS722" i="7" s="1"/>
  <c r="BR721" i="7"/>
  <c r="BS721" i="7" s="1"/>
  <c r="BR720" i="7"/>
  <c r="BS720" i="7" s="1"/>
  <c r="BR719" i="7"/>
  <c r="BS719" i="7" s="1"/>
  <c r="BR718" i="7"/>
  <c r="BS718" i="7" s="1"/>
  <c r="BR717" i="7"/>
  <c r="BS717" i="7" s="1"/>
  <c r="BR716" i="7"/>
  <c r="BS716" i="7" s="1"/>
  <c r="BR715" i="7"/>
  <c r="BS715" i="7" s="1"/>
  <c r="BR714" i="7"/>
  <c r="BS714" i="7" s="1"/>
  <c r="BR713" i="7"/>
  <c r="BS713" i="7" s="1"/>
  <c r="BR712" i="7"/>
  <c r="BS712" i="7" s="1"/>
  <c r="BR711" i="7"/>
  <c r="BS711" i="7" s="1"/>
  <c r="BR710" i="7"/>
  <c r="BS710" i="7" s="1"/>
  <c r="BR709" i="7"/>
  <c r="BS709" i="7" s="1"/>
  <c r="BR708" i="7"/>
  <c r="BS708" i="7" s="1"/>
  <c r="BR707" i="7"/>
  <c r="BS707" i="7" s="1"/>
  <c r="BR706" i="7"/>
  <c r="BS706" i="7" s="1"/>
  <c r="BR705" i="7"/>
  <c r="BS705" i="7" s="1"/>
  <c r="BR704" i="7"/>
  <c r="BS704" i="7" s="1"/>
  <c r="BR703" i="7"/>
  <c r="BS703" i="7" s="1"/>
  <c r="BR702" i="7"/>
  <c r="BS702" i="7" s="1"/>
  <c r="BR701" i="7"/>
  <c r="BS701" i="7" s="1"/>
  <c r="BR700" i="7"/>
  <c r="BS700" i="7" s="1"/>
  <c r="BR699" i="7"/>
  <c r="BS699" i="7" s="1"/>
  <c r="BR698" i="7"/>
  <c r="BS698" i="7" s="1"/>
  <c r="BR697" i="7"/>
  <c r="BS697" i="7" s="1"/>
  <c r="BR696" i="7"/>
  <c r="BS696" i="7" s="1"/>
  <c r="BR695" i="7"/>
  <c r="BS695" i="7" s="1"/>
  <c r="BR694" i="7"/>
  <c r="BS694" i="7" s="1"/>
  <c r="BR693" i="7"/>
  <c r="BS693" i="7" s="1"/>
  <c r="BR692" i="7"/>
  <c r="BS692" i="7" s="1"/>
  <c r="BR691" i="7"/>
  <c r="BS691" i="7" s="1"/>
  <c r="BR690" i="7"/>
  <c r="BS690" i="7" s="1"/>
  <c r="BR689" i="7"/>
  <c r="BS689" i="7" s="1"/>
  <c r="BR688" i="7"/>
  <c r="BS688" i="7" s="1"/>
  <c r="BR687" i="7"/>
  <c r="BS687" i="7" s="1"/>
  <c r="BR686" i="7"/>
  <c r="BS686" i="7" s="1"/>
  <c r="BR685" i="7"/>
  <c r="BS685" i="7" s="1"/>
  <c r="BR684" i="7"/>
  <c r="BS684" i="7" s="1"/>
  <c r="BR683" i="7"/>
  <c r="BS683" i="7" s="1"/>
  <c r="BR682" i="7"/>
  <c r="BS682" i="7" s="1"/>
  <c r="BR681" i="7"/>
  <c r="BS681" i="7" s="1"/>
  <c r="BR680" i="7"/>
  <c r="BS680" i="7" s="1"/>
  <c r="BR679" i="7"/>
  <c r="BS679" i="7" s="1"/>
  <c r="BR678" i="7"/>
  <c r="BS678" i="7" s="1"/>
  <c r="BR677" i="7"/>
  <c r="BS677" i="7" s="1"/>
  <c r="BR676" i="7"/>
  <c r="BS676" i="7" s="1"/>
  <c r="BR675" i="7"/>
  <c r="BS675" i="7" s="1"/>
  <c r="BR674" i="7"/>
  <c r="BS674" i="7" s="1"/>
  <c r="BR673" i="7"/>
  <c r="BS673" i="7" s="1"/>
  <c r="BR672" i="7"/>
  <c r="BS672" i="7" s="1"/>
  <c r="BR671" i="7"/>
  <c r="BS671" i="7" s="1"/>
  <c r="BR670" i="7"/>
  <c r="BS670" i="7" s="1"/>
  <c r="BR669" i="7"/>
  <c r="BS669" i="7" s="1"/>
  <c r="BR668" i="7"/>
  <c r="BS668" i="7" s="1"/>
  <c r="BR667" i="7"/>
  <c r="BS667" i="7" s="1"/>
  <c r="BR666" i="7"/>
  <c r="BS666" i="7" s="1"/>
  <c r="BR665" i="7"/>
  <c r="BS665" i="7" s="1"/>
  <c r="BR664" i="7"/>
  <c r="BS664" i="7" s="1"/>
  <c r="BR663" i="7"/>
  <c r="BS663" i="7" s="1"/>
  <c r="BR662" i="7"/>
  <c r="BS662" i="7" s="1"/>
  <c r="BR661" i="7"/>
  <c r="BS661" i="7" s="1"/>
  <c r="BR660" i="7"/>
  <c r="BS660" i="7" s="1"/>
  <c r="BR659" i="7"/>
  <c r="BS659" i="7" s="1"/>
  <c r="BR658" i="7"/>
  <c r="BS658" i="7" s="1"/>
  <c r="BR657" i="7"/>
  <c r="BS657" i="7" s="1"/>
  <c r="BR656" i="7"/>
  <c r="BS656" i="7" s="1"/>
  <c r="BR655" i="7"/>
  <c r="BS655" i="7" s="1"/>
  <c r="BR654" i="7"/>
  <c r="BS654" i="7" s="1"/>
  <c r="BR653" i="7"/>
  <c r="BS653" i="7" s="1"/>
  <c r="BR652" i="7"/>
  <c r="BS652" i="7" s="1"/>
  <c r="BR651" i="7"/>
  <c r="BS651" i="7" s="1"/>
  <c r="BR650" i="7"/>
  <c r="BS650" i="7" s="1"/>
  <c r="BR649" i="7"/>
  <c r="BS649" i="7" s="1"/>
  <c r="BR648" i="7"/>
  <c r="BS648" i="7" s="1"/>
  <c r="BR647" i="7"/>
  <c r="BS647" i="7" s="1"/>
  <c r="BR646" i="7"/>
  <c r="BS646" i="7" s="1"/>
  <c r="BR645" i="7"/>
  <c r="BS645" i="7" s="1"/>
  <c r="BR644" i="7"/>
  <c r="BS644" i="7" s="1"/>
  <c r="BR643" i="7"/>
  <c r="BS643" i="7" s="1"/>
  <c r="BR642" i="7"/>
  <c r="BS642" i="7" s="1"/>
  <c r="BR641" i="7"/>
  <c r="BS641" i="7" s="1"/>
  <c r="BR640" i="7"/>
  <c r="BS640" i="7" s="1"/>
  <c r="BR639" i="7"/>
  <c r="BS639" i="7" s="1"/>
  <c r="BR638" i="7"/>
  <c r="BS638" i="7" s="1"/>
  <c r="BR637" i="7"/>
  <c r="BS637" i="7" s="1"/>
  <c r="BR636" i="7"/>
  <c r="BS636" i="7" s="1"/>
  <c r="BR635" i="7"/>
  <c r="BS635" i="7" s="1"/>
  <c r="BR634" i="7"/>
  <c r="BS634" i="7" s="1"/>
  <c r="BR633" i="7"/>
  <c r="BS633" i="7" s="1"/>
  <c r="BR632" i="7"/>
  <c r="BS632" i="7" s="1"/>
  <c r="BR631" i="7"/>
  <c r="BS631" i="7" s="1"/>
  <c r="BR630" i="7"/>
  <c r="BS630" i="7" s="1"/>
  <c r="BR629" i="7"/>
  <c r="BS629" i="7" s="1"/>
  <c r="BR628" i="7"/>
  <c r="BS628" i="7" s="1"/>
  <c r="BR627" i="7"/>
  <c r="BS627" i="7" s="1"/>
  <c r="BR626" i="7"/>
  <c r="BS626" i="7" s="1"/>
  <c r="BR625" i="7"/>
  <c r="BS625" i="7" s="1"/>
  <c r="BR624" i="7"/>
  <c r="BS624" i="7" s="1"/>
  <c r="BR623" i="7"/>
  <c r="BS623" i="7" s="1"/>
  <c r="BR622" i="7"/>
  <c r="BS622" i="7" s="1"/>
  <c r="BR621" i="7"/>
  <c r="BS621" i="7" s="1"/>
  <c r="BR620" i="7"/>
  <c r="BS620" i="7" s="1"/>
  <c r="BR619" i="7"/>
  <c r="BS619" i="7" s="1"/>
  <c r="BR618" i="7"/>
  <c r="BS618" i="7" s="1"/>
  <c r="BR617" i="7"/>
  <c r="BS617" i="7" s="1"/>
  <c r="BR616" i="7"/>
  <c r="BS616" i="7" s="1"/>
  <c r="BR615" i="7"/>
  <c r="BS615" i="7" s="1"/>
  <c r="BR614" i="7"/>
  <c r="BS614" i="7" s="1"/>
  <c r="BR613" i="7"/>
  <c r="BS613" i="7" s="1"/>
  <c r="BR612" i="7"/>
  <c r="BS612" i="7" s="1"/>
  <c r="BR611" i="7"/>
  <c r="BS611" i="7" s="1"/>
  <c r="BR610" i="7"/>
  <c r="BS610" i="7" s="1"/>
  <c r="BR609" i="7"/>
  <c r="BS609" i="7" s="1"/>
  <c r="BR608" i="7"/>
  <c r="BS608" i="7" s="1"/>
  <c r="BR607" i="7"/>
  <c r="BS607" i="7" s="1"/>
  <c r="BR606" i="7"/>
  <c r="BS606" i="7" s="1"/>
  <c r="BR605" i="7"/>
  <c r="BS605" i="7" s="1"/>
  <c r="BR604" i="7"/>
  <c r="BS604" i="7" s="1"/>
  <c r="BR603" i="7"/>
  <c r="BS603" i="7" s="1"/>
  <c r="BR602" i="7"/>
  <c r="BS602" i="7" s="1"/>
  <c r="BR601" i="7"/>
  <c r="BS601" i="7" s="1"/>
  <c r="BR600" i="7"/>
  <c r="BS600" i="7" s="1"/>
  <c r="BR599" i="7"/>
  <c r="BS599" i="7" s="1"/>
  <c r="BR598" i="7"/>
  <c r="BS598" i="7" s="1"/>
  <c r="BR597" i="7"/>
  <c r="BS597" i="7" s="1"/>
  <c r="BR596" i="7"/>
  <c r="BS596" i="7" s="1"/>
  <c r="BR595" i="7"/>
  <c r="BS595" i="7" s="1"/>
  <c r="BR594" i="7"/>
  <c r="BS594" i="7" s="1"/>
  <c r="BR593" i="7"/>
  <c r="BS593" i="7" s="1"/>
  <c r="BR592" i="7"/>
  <c r="BS592" i="7" s="1"/>
  <c r="BR591" i="7"/>
  <c r="BS591" i="7" s="1"/>
  <c r="BR590" i="7"/>
  <c r="BS590" i="7" s="1"/>
  <c r="BR589" i="7"/>
  <c r="BS589" i="7" s="1"/>
  <c r="BR588" i="7"/>
  <c r="BS588" i="7" s="1"/>
  <c r="BR587" i="7"/>
  <c r="BS587" i="7" s="1"/>
  <c r="BR586" i="7"/>
  <c r="BS586" i="7" s="1"/>
  <c r="BR585" i="7"/>
  <c r="BS585" i="7" s="1"/>
  <c r="BR584" i="7"/>
  <c r="BS584" i="7" s="1"/>
  <c r="BR583" i="7"/>
  <c r="BS583" i="7" s="1"/>
  <c r="BR582" i="7"/>
  <c r="BS582" i="7" s="1"/>
  <c r="BR581" i="7"/>
  <c r="BS581" i="7" s="1"/>
  <c r="BR580" i="7"/>
  <c r="BS580" i="7" s="1"/>
  <c r="BR579" i="7"/>
  <c r="BS579" i="7" s="1"/>
  <c r="BR578" i="7"/>
  <c r="BS578" i="7" s="1"/>
  <c r="BR577" i="7"/>
  <c r="BS577" i="7" s="1"/>
  <c r="BR576" i="7"/>
  <c r="BS576" i="7" s="1"/>
  <c r="BR575" i="7"/>
  <c r="BS575" i="7" s="1"/>
  <c r="BR574" i="7"/>
  <c r="BS574" i="7" s="1"/>
  <c r="BR573" i="7"/>
  <c r="BS573" i="7" s="1"/>
  <c r="BR572" i="7"/>
  <c r="BS572" i="7" s="1"/>
  <c r="BR571" i="7"/>
  <c r="BS571" i="7" s="1"/>
  <c r="BR570" i="7"/>
  <c r="BS570" i="7" s="1"/>
  <c r="BR569" i="7"/>
  <c r="BS569" i="7" s="1"/>
  <c r="BR568" i="7"/>
  <c r="BS568" i="7" s="1"/>
  <c r="BR567" i="7"/>
  <c r="BS567" i="7" s="1"/>
  <c r="BR566" i="7"/>
  <c r="BS566" i="7" s="1"/>
  <c r="BR565" i="7"/>
  <c r="BS565" i="7" s="1"/>
  <c r="BR564" i="7"/>
  <c r="BS564" i="7" s="1"/>
  <c r="BR563" i="7"/>
  <c r="BS563" i="7" s="1"/>
  <c r="BR562" i="7"/>
  <c r="BS562" i="7" s="1"/>
  <c r="BR561" i="7"/>
  <c r="BS561" i="7" s="1"/>
  <c r="BR560" i="7"/>
  <c r="BS560" i="7" s="1"/>
  <c r="BR559" i="7"/>
  <c r="BS559" i="7" s="1"/>
  <c r="BR558" i="7"/>
  <c r="BS558" i="7" s="1"/>
  <c r="BR557" i="7"/>
  <c r="BS557" i="7" s="1"/>
  <c r="BR556" i="7"/>
  <c r="BS556" i="7" s="1"/>
  <c r="BR555" i="7"/>
  <c r="BS555" i="7" s="1"/>
  <c r="BR554" i="7"/>
  <c r="BS554" i="7" s="1"/>
  <c r="BR553" i="7"/>
  <c r="BS553" i="7" s="1"/>
  <c r="BR552" i="7"/>
  <c r="BS552" i="7" s="1"/>
  <c r="BR551" i="7"/>
  <c r="BS551" i="7" s="1"/>
  <c r="BR550" i="7"/>
  <c r="BS550" i="7" s="1"/>
  <c r="BR549" i="7"/>
  <c r="BS549" i="7" s="1"/>
  <c r="BR548" i="7"/>
  <c r="BS548" i="7" s="1"/>
  <c r="BR547" i="7"/>
  <c r="BS547" i="7" s="1"/>
  <c r="BR546" i="7"/>
  <c r="BS546" i="7" s="1"/>
  <c r="BR545" i="7"/>
  <c r="BS545" i="7" s="1"/>
  <c r="BR544" i="7"/>
  <c r="BS544" i="7" s="1"/>
  <c r="BR543" i="7"/>
  <c r="BS543" i="7" s="1"/>
  <c r="BR542" i="7"/>
  <c r="BS542" i="7" s="1"/>
  <c r="BR541" i="7"/>
  <c r="BS541" i="7" s="1"/>
  <c r="BR540" i="7"/>
  <c r="BS540" i="7" s="1"/>
  <c r="BR539" i="7"/>
  <c r="BS539" i="7" s="1"/>
  <c r="BR538" i="7"/>
  <c r="BS538" i="7" s="1"/>
  <c r="BR537" i="7"/>
  <c r="BS537" i="7" s="1"/>
  <c r="BR536" i="7"/>
  <c r="BS536" i="7" s="1"/>
  <c r="BR535" i="7"/>
  <c r="BS535" i="7" s="1"/>
  <c r="BR534" i="7"/>
  <c r="BS534" i="7" s="1"/>
  <c r="BR533" i="7"/>
  <c r="BS533" i="7" s="1"/>
  <c r="BR532" i="7"/>
  <c r="BS532" i="7" s="1"/>
  <c r="BR531" i="7"/>
  <c r="BS531" i="7" s="1"/>
  <c r="BR530" i="7"/>
  <c r="BS530" i="7" s="1"/>
  <c r="BR529" i="7"/>
  <c r="BS529" i="7" s="1"/>
  <c r="BR528" i="7"/>
  <c r="BS528" i="7" s="1"/>
  <c r="BR527" i="7"/>
  <c r="BS527" i="7" s="1"/>
  <c r="BR526" i="7"/>
  <c r="BS526" i="7" s="1"/>
  <c r="BR525" i="7"/>
  <c r="BS525" i="7" s="1"/>
  <c r="BR524" i="7"/>
  <c r="BS524" i="7" s="1"/>
  <c r="BR523" i="7"/>
  <c r="BS523" i="7" s="1"/>
  <c r="BR522" i="7"/>
  <c r="BS522" i="7" s="1"/>
  <c r="BR521" i="7"/>
  <c r="BS521" i="7" s="1"/>
  <c r="BR520" i="7"/>
  <c r="BS520" i="7" s="1"/>
  <c r="BR519" i="7"/>
  <c r="BS519" i="7" s="1"/>
  <c r="BR518" i="7"/>
  <c r="BS518" i="7" s="1"/>
  <c r="BR517" i="7"/>
  <c r="BS517" i="7" s="1"/>
  <c r="BR516" i="7"/>
  <c r="BS516" i="7" s="1"/>
  <c r="BR515" i="7"/>
  <c r="BS515" i="7" s="1"/>
  <c r="BR514" i="7"/>
  <c r="BS514" i="7" s="1"/>
  <c r="BR513" i="7"/>
  <c r="BS513" i="7" s="1"/>
  <c r="BR512" i="7"/>
  <c r="BS512" i="7" s="1"/>
  <c r="BR511" i="7"/>
  <c r="BS511" i="7" s="1"/>
  <c r="BR510" i="7"/>
  <c r="BS510" i="7" s="1"/>
  <c r="BR509" i="7"/>
  <c r="BS509" i="7" s="1"/>
  <c r="BR508" i="7"/>
  <c r="BS508" i="7" s="1"/>
  <c r="BR507" i="7"/>
  <c r="BS507" i="7" s="1"/>
  <c r="BR506" i="7"/>
  <c r="BS506" i="7" s="1"/>
  <c r="BR505" i="7"/>
  <c r="BS505" i="7" s="1"/>
  <c r="BR504" i="7"/>
  <c r="BS504" i="7" s="1"/>
  <c r="BR503" i="7"/>
  <c r="BS503" i="7" s="1"/>
  <c r="BR502" i="7"/>
  <c r="BS502" i="7" s="1"/>
  <c r="BR501" i="7"/>
  <c r="BS501" i="7" s="1"/>
  <c r="BR500" i="7"/>
  <c r="BS500" i="7" s="1"/>
  <c r="BR499" i="7"/>
  <c r="BS499" i="7" s="1"/>
  <c r="BR498" i="7"/>
  <c r="BS498" i="7" s="1"/>
  <c r="BR497" i="7"/>
  <c r="BS497" i="7" s="1"/>
  <c r="BR496" i="7"/>
  <c r="BS496" i="7" s="1"/>
  <c r="BR495" i="7"/>
  <c r="BS495" i="7" s="1"/>
  <c r="BR494" i="7"/>
  <c r="BS494" i="7" s="1"/>
  <c r="BR493" i="7"/>
  <c r="BS493" i="7" s="1"/>
  <c r="BR492" i="7"/>
  <c r="BS492" i="7" s="1"/>
  <c r="BR491" i="7"/>
  <c r="BS491" i="7" s="1"/>
  <c r="BR490" i="7"/>
  <c r="BS490" i="7" s="1"/>
  <c r="BR489" i="7"/>
  <c r="BS489" i="7" s="1"/>
  <c r="BR488" i="7"/>
  <c r="BS488" i="7" s="1"/>
  <c r="BR487" i="7"/>
  <c r="BS487" i="7" s="1"/>
  <c r="BR486" i="7"/>
  <c r="BS486" i="7" s="1"/>
  <c r="BR485" i="7"/>
  <c r="BS485" i="7" s="1"/>
  <c r="BR484" i="7"/>
  <c r="BS484" i="7" s="1"/>
  <c r="BR483" i="7"/>
  <c r="BS483" i="7" s="1"/>
  <c r="BR482" i="7"/>
  <c r="BS482" i="7" s="1"/>
  <c r="BR481" i="7"/>
  <c r="BS481" i="7" s="1"/>
  <c r="BR480" i="7"/>
  <c r="BS480" i="7" s="1"/>
  <c r="BR479" i="7"/>
  <c r="BS479" i="7" s="1"/>
  <c r="BR478" i="7"/>
  <c r="BS478" i="7" s="1"/>
  <c r="BR477" i="7"/>
  <c r="BS477" i="7" s="1"/>
  <c r="BR476" i="7"/>
  <c r="BS476" i="7" s="1"/>
  <c r="BR475" i="7"/>
  <c r="BS475" i="7" s="1"/>
  <c r="BR474" i="7"/>
  <c r="BS474" i="7" s="1"/>
  <c r="BR473" i="7"/>
  <c r="BS473" i="7" s="1"/>
  <c r="BR472" i="7"/>
  <c r="BS472" i="7" s="1"/>
  <c r="BR471" i="7"/>
  <c r="BS471" i="7" s="1"/>
  <c r="BR470" i="7"/>
  <c r="BS470" i="7" s="1"/>
  <c r="BR469" i="7"/>
  <c r="BS469" i="7" s="1"/>
  <c r="BR468" i="7"/>
  <c r="BS468" i="7" s="1"/>
  <c r="BR467" i="7"/>
  <c r="BS467" i="7" s="1"/>
  <c r="BR466" i="7"/>
  <c r="BS466" i="7" s="1"/>
  <c r="BR465" i="7"/>
  <c r="BS465" i="7" s="1"/>
  <c r="BR464" i="7"/>
  <c r="BS464" i="7" s="1"/>
  <c r="BR463" i="7"/>
  <c r="BS463" i="7" s="1"/>
  <c r="BR462" i="7"/>
  <c r="BS462" i="7" s="1"/>
  <c r="BR461" i="7"/>
  <c r="BS461" i="7" s="1"/>
  <c r="BR460" i="7"/>
  <c r="BS460" i="7" s="1"/>
  <c r="BR459" i="7"/>
  <c r="BS459" i="7" s="1"/>
  <c r="BR458" i="7"/>
  <c r="BS458" i="7" s="1"/>
  <c r="BR457" i="7"/>
  <c r="BS457" i="7" s="1"/>
  <c r="BR456" i="7"/>
  <c r="BS456" i="7" s="1"/>
  <c r="BR455" i="7"/>
  <c r="BS455" i="7" s="1"/>
  <c r="BR454" i="7"/>
  <c r="BS454" i="7" s="1"/>
  <c r="BR453" i="7"/>
  <c r="BS453" i="7" s="1"/>
  <c r="BR452" i="7"/>
  <c r="BS452" i="7" s="1"/>
  <c r="BR451" i="7"/>
  <c r="BS451" i="7" s="1"/>
  <c r="BR450" i="7"/>
  <c r="BS450" i="7" s="1"/>
  <c r="BR449" i="7"/>
  <c r="BS449" i="7" s="1"/>
  <c r="BR448" i="7"/>
  <c r="BS448" i="7" s="1"/>
  <c r="BR447" i="7"/>
  <c r="BS447" i="7" s="1"/>
  <c r="BR446" i="7"/>
  <c r="BS446" i="7" s="1"/>
  <c r="BR445" i="7"/>
  <c r="BS445" i="7" s="1"/>
  <c r="BR444" i="7"/>
  <c r="BS444" i="7" s="1"/>
  <c r="BR443" i="7"/>
  <c r="BS443" i="7" s="1"/>
  <c r="BR442" i="7"/>
  <c r="BS442" i="7" s="1"/>
  <c r="BR441" i="7"/>
  <c r="BS441" i="7" s="1"/>
  <c r="BR440" i="7"/>
  <c r="BS440" i="7" s="1"/>
  <c r="BR439" i="7"/>
  <c r="BS439" i="7" s="1"/>
  <c r="BR438" i="7"/>
  <c r="BS438" i="7" s="1"/>
  <c r="BR437" i="7"/>
  <c r="BS437" i="7" s="1"/>
  <c r="BR436" i="7"/>
  <c r="BS436" i="7" s="1"/>
  <c r="BR435" i="7"/>
  <c r="BS435" i="7" s="1"/>
  <c r="BR434" i="7"/>
  <c r="BS434" i="7" s="1"/>
  <c r="BR433" i="7"/>
  <c r="BS433" i="7" s="1"/>
  <c r="BR432" i="7"/>
  <c r="BS432" i="7" s="1"/>
  <c r="BR431" i="7"/>
  <c r="BS431" i="7" s="1"/>
  <c r="BR430" i="7"/>
  <c r="BS430" i="7" s="1"/>
  <c r="BR429" i="7"/>
  <c r="BS429" i="7" s="1"/>
  <c r="BR428" i="7"/>
  <c r="BS428" i="7" s="1"/>
  <c r="BR427" i="7"/>
  <c r="BS427" i="7" s="1"/>
  <c r="BR426" i="7"/>
  <c r="BS426" i="7" s="1"/>
  <c r="BR425" i="7"/>
  <c r="BS425" i="7" s="1"/>
  <c r="BR424" i="7"/>
  <c r="BS424" i="7" s="1"/>
  <c r="BR423" i="7"/>
  <c r="BS423" i="7" s="1"/>
  <c r="BR422" i="7"/>
  <c r="BS422" i="7" s="1"/>
  <c r="BR421" i="7"/>
  <c r="BS421" i="7" s="1"/>
  <c r="BR420" i="7"/>
  <c r="BS420" i="7" s="1"/>
  <c r="BR419" i="7"/>
  <c r="BS419" i="7" s="1"/>
  <c r="BR418" i="7"/>
  <c r="BS418" i="7" s="1"/>
  <c r="BR417" i="7"/>
  <c r="BS417" i="7" s="1"/>
  <c r="BR416" i="7"/>
  <c r="BS416" i="7" s="1"/>
  <c r="BR415" i="7"/>
  <c r="BS415" i="7" s="1"/>
  <c r="BR414" i="7"/>
  <c r="BS414" i="7" s="1"/>
  <c r="BR413" i="7"/>
  <c r="BS413" i="7" s="1"/>
  <c r="BR412" i="7"/>
  <c r="BS412" i="7" s="1"/>
  <c r="BR411" i="7"/>
  <c r="BS411" i="7" s="1"/>
  <c r="BR410" i="7"/>
  <c r="BS410" i="7" s="1"/>
  <c r="BR409" i="7"/>
  <c r="BS409" i="7" s="1"/>
  <c r="BR408" i="7"/>
  <c r="BS408" i="7" s="1"/>
  <c r="BR407" i="7"/>
  <c r="BS407" i="7" s="1"/>
  <c r="BR406" i="7"/>
  <c r="BS406" i="7" s="1"/>
  <c r="BR405" i="7"/>
  <c r="BS405" i="7" s="1"/>
  <c r="BR404" i="7"/>
  <c r="BS404" i="7" s="1"/>
  <c r="BR403" i="7"/>
  <c r="BS403" i="7" s="1"/>
  <c r="BR402" i="7"/>
  <c r="BS402" i="7" s="1"/>
  <c r="BR401" i="7"/>
  <c r="BS401" i="7" s="1"/>
  <c r="BR400" i="7"/>
  <c r="BS400" i="7" s="1"/>
  <c r="BR399" i="7"/>
  <c r="BS399" i="7" s="1"/>
  <c r="BR398" i="7"/>
  <c r="BS398" i="7" s="1"/>
  <c r="BR397" i="7"/>
  <c r="BS397" i="7" s="1"/>
  <c r="BR396" i="7"/>
  <c r="BS396" i="7" s="1"/>
  <c r="BR395" i="7"/>
  <c r="BS395" i="7" s="1"/>
  <c r="BR394" i="7"/>
  <c r="BS394" i="7" s="1"/>
  <c r="BR393" i="7"/>
  <c r="BS393" i="7" s="1"/>
  <c r="BR392" i="7"/>
  <c r="BS392" i="7" s="1"/>
  <c r="BR391" i="7"/>
  <c r="BS391" i="7" s="1"/>
  <c r="BR390" i="7"/>
  <c r="BS390" i="7" s="1"/>
  <c r="BR389" i="7"/>
  <c r="BS389" i="7" s="1"/>
  <c r="BR388" i="7"/>
  <c r="BS388" i="7" s="1"/>
  <c r="BR387" i="7"/>
  <c r="BS387" i="7" s="1"/>
  <c r="BR386" i="7"/>
  <c r="BS386" i="7" s="1"/>
  <c r="BR385" i="7"/>
  <c r="BS385" i="7" s="1"/>
  <c r="BR384" i="7"/>
  <c r="BS384" i="7" s="1"/>
  <c r="BR383" i="7"/>
  <c r="BS383" i="7" s="1"/>
  <c r="BR382" i="7"/>
  <c r="BS382" i="7" s="1"/>
  <c r="BR381" i="7"/>
  <c r="BS381" i="7" s="1"/>
  <c r="BR380" i="7"/>
  <c r="BS380" i="7" s="1"/>
  <c r="BR379" i="7"/>
  <c r="BS379" i="7" s="1"/>
  <c r="BR378" i="7"/>
  <c r="BS378" i="7" s="1"/>
  <c r="BR377" i="7"/>
  <c r="BS377" i="7" s="1"/>
  <c r="BR376" i="7"/>
  <c r="BS376" i="7" s="1"/>
  <c r="BR375" i="7"/>
  <c r="BS375" i="7" s="1"/>
  <c r="BR374" i="7"/>
  <c r="BS374" i="7" s="1"/>
  <c r="BR373" i="7"/>
  <c r="BS373" i="7" s="1"/>
  <c r="BR372" i="7"/>
  <c r="BS372" i="7" s="1"/>
  <c r="BR371" i="7"/>
  <c r="BS371" i="7" s="1"/>
  <c r="BR370" i="7"/>
  <c r="BS370" i="7" s="1"/>
  <c r="BR369" i="7"/>
  <c r="BS369" i="7" s="1"/>
  <c r="BR368" i="7"/>
  <c r="BS368" i="7" s="1"/>
  <c r="BR367" i="7"/>
  <c r="BS367" i="7" s="1"/>
  <c r="BR366" i="7"/>
  <c r="BS366" i="7" s="1"/>
  <c r="BR365" i="7"/>
  <c r="BS365" i="7" s="1"/>
  <c r="BR364" i="7"/>
  <c r="BS364" i="7" s="1"/>
  <c r="BR363" i="7"/>
  <c r="BS363" i="7" s="1"/>
  <c r="BR362" i="7"/>
  <c r="BS362" i="7" s="1"/>
  <c r="BR361" i="7"/>
  <c r="BS361" i="7" s="1"/>
  <c r="BR360" i="7"/>
  <c r="BS360" i="7" s="1"/>
  <c r="BR359" i="7"/>
  <c r="BS359" i="7" s="1"/>
  <c r="BR358" i="7"/>
  <c r="BS358" i="7" s="1"/>
  <c r="BR357" i="7"/>
  <c r="BS357" i="7" s="1"/>
  <c r="BR356" i="7"/>
  <c r="BS356" i="7" s="1"/>
  <c r="BR355" i="7"/>
  <c r="BS355" i="7" s="1"/>
  <c r="BR354" i="7"/>
  <c r="BS354" i="7" s="1"/>
  <c r="BR353" i="7"/>
  <c r="BS353" i="7" s="1"/>
  <c r="BR352" i="7"/>
  <c r="BS352" i="7" s="1"/>
  <c r="BR351" i="7"/>
  <c r="BS351" i="7" s="1"/>
  <c r="BR350" i="7"/>
  <c r="BS350" i="7" s="1"/>
  <c r="BR349" i="7"/>
  <c r="BS349" i="7" s="1"/>
  <c r="BR348" i="7"/>
  <c r="BS348" i="7" s="1"/>
  <c r="BR347" i="7"/>
  <c r="BS347" i="7" s="1"/>
  <c r="BR346" i="7"/>
  <c r="BS346" i="7" s="1"/>
  <c r="BR345" i="7"/>
  <c r="BS345" i="7" s="1"/>
  <c r="BR344" i="7"/>
  <c r="BS344" i="7" s="1"/>
  <c r="BR343" i="7"/>
  <c r="BS343" i="7" s="1"/>
  <c r="BR342" i="7"/>
  <c r="BS342" i="7" s="1"/>
  <c r="BR341" i="7"/>
  <c r="BS341" i="7" s="1"/>
  <c r="BR340" i="7"/>
  <c r="BS340" i="7" s="1"/>
  <c r="BR339" i="7"/>
  <c r="BS339" i="7" s="1"/>
  <c r="BR338" i="7"/>
  <c r="BS338" i="7" s="1"/>
  <c r="BR337" i="7"/>
  <c r="BS337" i="7" s="1"/>
  <c r="BR336" i="7"/>
  <c r="BS336" i="7" s="1"/>
  <c r="BR335" i="7"/>
  <c r="BS335" i="7" s="1"/>
  <c r="BR334" i="7"/>
  <c r="BS334" i="7" s="1"/>
  <c r="BR333" i="7"/>
  <c r="BS333" i="7" s="1"/>
  <c r="BR332" i="7"/>
  <c r="BS332" i="7" s="1"/>
  <c r="BR331" i="7"/>
  <c r="BS331" i="7" s="1"/>
  <c r="BR330" i="7"/>
  <c r="BS330" i="7" s="1"/>
  <c r="BR329" i="7"/>
  <c r="BS329" i="7" s="1"/>
  <c r="BR328" i="7"/>
  <c r="BS328" i="7" s="1"/>
  <c r="BR327" i="7"/>
  <c r="BS327" i="7" s="1"/>
  <c r="BR326" i="7"/>
  <c r="BS326" i="7" s="1"/>
  <c r="BR325" i="7"/>
  <c r="BS325" i="7" s="1"/>
  <c r="BR324" i="7"/>
  <c r="BS324" i="7" s="1"/>
  <c r="BR323" i="7"/>
  <c r="BS323" i="7" s="1"/>
  <c r="BR322" i="7"/>
  <c r="BS322" i="7" s="1"/>
  <c r="BR321" i="7"/>
  <c r="BS321" i="7" s="1"/>
  <c r="BR320" i="7"/>
  <c r="BS320" i="7" s="1"/>
  <c r="BR319" i="7"/>
  <c r="BS319" i="7" s="1"/>
  <c r="BR318" i="7"/>
  <c r="BR317" i="7"/>
  <c r="BS317" i="7" s="1"/>
  <c r="BR316" i="7"/>
  <c r="BS316" i="7" s="1"/>
  <c r="BR315" i="7"/>
  <c r="BS315" i="7" s="1"/>
  <c r="BR314" i="7"/>
  <c r="BS314" i="7" s="1"/>
  <c r="BR313" i="7"/>
  <c r="BR312" i="7"/>
  <c r="BR311" i="7"/>
  <c r="BS311" i="7" s="1"/>
  <c r="BR310" i="7"/>
  <c r="BS310" i="7" s="1"/>
  <c r="BR309" i="7"/>
  <c r="BS309" i="7" s="1"/>
  <c r="BR308" i="7"/>
  <c r="BS308" i="7" s="1"/>
  <c r="BR307" i="7"/>
  <c r="BS307" i="7" s="1"/>
  <c r="BR306" i="7"/>
  <c r="BS306" i="7" s="1"/>
  <c r="BR305" i="7"/>
  <c r="BS305" i="7" s="1"/>
  <c r="BR304" i="7"/>
  <c r="BS304" i="7" s="1"/>
  <c r="BR303" i="7"/>
  <c r="BS303" i="7" s="1"/>
  <c r="BR302" i="7"/>
  <c r="BS302" i="7" s="1"/>
  <c r="BR301" i="7"/>
  <c r="BS301" i="7" s="1"/>
  <c r="BR300" i="7"/>
  <c r="BS300" i="7" s="1"/>
  <c r="BR299" i="7"/>
  <c r="BS299" i="7" s="1"/>
  <c r="BR298" i="7"/>
  <c r="BS298" i="7" s="1"/>
  <c r="BR297" i="7"/>
  <c r="BS297" i="7" s="1"/>
  <c r="BR296" i="7"/>
  <c r="BS296" i="7" s="1"/>
  <c r="BR295" i="7"/>
  <c r="BS295" i="7" s="1"/>
  <c r="BR294" i="7"/>
  <c r="BS294" i="7" s="1"/>
  <c r="BR293" i="7"/>
  <c r="BS293" i="7" s="1"/>
  <c r="BR292" i="7"/>
  <c r="BS292" i="7" s="1"/>
  <c r="BR291" i="7"/>
  <c r="BS291" i="7" s="1"/>
  <c r="BR290" i="7"/>
  <c r="BS290" i="7" s="1"/>
  <c r="BR289" i="7"/>
  <c r="BS289" i="7" s="1"/>
  <c r="BR288" i="7"/>
  <c r="BS288" i="7" s="1"/>
  <c r="BR287" i="7"/>
  <c r="BS287" i="7" s="1"/>
  <c r="BR286" i="7"/>
  <c r="BS286" i="7" s="1"/>
  <c r="BR285" i="7"/>
  <c r="BS285" i="7" s="1"/>
  <c r="BR284" i="7"/>
  <c r="BS284" i="7" s="1"/>
  <c r="BR283" i="7"/>
  <c r="BS283" i="7" s="1"/>
  <c r="BR282" i="7"/>
  <c r="BS282" i="7" s="1"/>
  <c r="BR281" i="7"/>
  <c r="BS281" i="7" s="1"/>
  <c r="BR280" i="7"/>
  <c r="BS280" i="7" s="1"/>
  <c r="BR279" i="7"/>
  <c r="BS279" i="7" s="1"/>
  <c r="BR278" i="7"/>
  <c r="BS278" i="7" s="1"/>
  <c r="BR277" i="7"/>
  <c r="BS277" i="7" s="1"/>
  <c r="BR276" i="7"/>
  <c r="BS276" i="7" s="1"/>
  <c r="BR275" i="7"/>
  <c r="BS275" i="7" s="1"/>
  <c r="BR274" i="7"/>
  <c r="BS274" i="7" s="1"/>
  <c r="BR273" i="7"/>
  <c r="BS273" i="7" s="1"/>
  <c r="BR272" i="7"/>
  <c r="BS272" i="7" s="1"/>
  <c r="BR271" i="7"/>
  <c r="BS271" i="7" s="1"/>
  <c r="BR270" i="7"/>
  <c r="BS270" i="7" s="1"/>
  <c r="BR269" i="7"/>
  <c r="BS269" i="7" s="1"/>
  <c r="BR268" i="7"/>
  <c r="BS268" i="7" s="1"/>
  <c r="BR267" i="7"/>
  <c r="BS267" i="7" s="1"/>
  <c r="BR266" i="7"/>
  <c r="BS266" i="7" s="1"/>
  <c r="BR265" i="7"/>
  <c r="BS265" i="7" s="1"/>
  <c r="BR264" i="7"/>
  <c r="BS264" i="7" s="1"/>
  <c r="BR263" i="7"/>
  <c r="BS263" i="7" s="1"/>
  <c r="BR262" i="7"/>
  <c r="BS262" i="7" s="1"/>
  <c r="BR261" i="7"/>
  <c r="BS261" i="7" s="1"/>
  <c r="BR260" i="7"/>
  <c r="BS260" i="7" s="1"/>
  <c r="BR259" i="7"/>
  <c r="BS259" i="7" s="1"/>
  <c r="BR258" i="7"/>
  <c r="BS258" i="7" s="1"/>
  <c r="BR257" i="7"/>
  <c r="BS257" i="7" s="1"/>
  <c r="BR256" i="7"/>
  <c r="BS256" i="7" s="1"/>
  <c r="BR255" i="7"/>
  <c r="BS255" i="7" s="1"/>
  <c r="BR254" i="7"/>
  <c r="BS254" i="7" s="1"/>
  <c r="BR253" i="7"/>
  <c r="BS253" i="7" s="1"/>
  <c r="BR252" i="7"/>
  <c r="BS252" i="7" s="1"/>
  <c r="BR251" i="7"/>
  <c r="BS251" i="7" s="1"/>
  <c r="BR250" i="7"/>
  <c r="BS250" i="7" s="1"/>
  <c r="BR249" i="7"/>
  <c r="BS249" i="7" s="1"/>
  <c r="BR248" i="7"/>
  <c r="BS248" i="7" s="1"/>
  <c r="BR247" i="7"/>
  <c r="BS247" i="7" s="1"/>
  <c r="BR246" i="7"/>
  <c r="BS246" i="7" s="1"/>
  <c r="BR245" i="7"/>
  <c r="BS245" i="7" s="1"/>
  <c r="BR244" i="7"/>
  <c r="BS244" i="7" s="1"/>
  <c r="BR243" i="7"/>
  <c r="BS243" i="7" s="1"/>
  <c r="BR242" i="7"/>
  <c r="BS242" i="7" s="1"/>
  <c r="BR241" i="7"/>
  <c r="BS241" i="7" s="1"/>
  <c r="BR240" i="7"/>
  <c r="BS240" i="7" s="1"/>
  <c r="BR239" i="7"/>
  <c r="BS239" i="7" s="1"/>
  <c r="BR238" i="7"/>
  <c r="BS238" i="7" s="1"/>
  <c r="BR237" i="7"/>
  <c r="BS237" i="7" s="1"/>
  <c r="BR236" i="7"/>
  <c r="BS236" i="7" s="1"/>
  <c r="BR235" i="7"/>
  <c r="BS235" i="7" s="1"/>
  <c r="BR234" i="7"/>
  <c r="BS234" i="7" s="1"/>
  <c r="BR233" i="7"/>
  <c r="BS233" i="7" s="1"/>
  <c r="BR232" i="7"/>
  <c r="BS232" i="7" s="1"/>
  <c r="BR231" i="7"/>
  <c r="BS231" i="7" s="1"/>
  <c r="BR230" i="7"/>
  <c r="BS230" i="7" s="1"/>
  <c r="BR229" i="7"/>
  <c r="BS229" i="7" s="1"/>
  <c r="BR228" i="7"/>
  <c r="BS228" i="7" s="1"/>
  <c r="BR227" i="7"/>
  <c r="BS227" i="7" s="1"/>
  <c r="BR226" i="7"/>
  <c r="BS226" i="7" s="1"/>
  <c r="BR225" i="7"/>
  <c r="BS225" i="7" s="1"/>
  <c r="BR224" i="7"/>
  <c r="BS224" i="7" s="1"/>
  <c r="BR223" i="7"/>
  <c r="BS223" i="7" s="1"/>
  <c r="BR222" i="7"/>
  <c r="BS222" i="7" s="1"/>
  <c r="BR221" i="7"/>
  <c r="BS221" i="7" s="1"/>
  <c r="BR220" i="7"/>
  <c r="BS220" i="7" s="1"/>
  <c r="BR219" i="7"/>
  <c r="BS219" i="7" s="1"/>
  <c r="BR218" i="7"/>
  <c r="BS218" i="7" s="1"/>
  <c r="BR217" i="7"/>
  <c r="BS217" i="7" s="1"/>
  <c r="BR216" i="7"/>
  <c r="BS216" i="7" s="1"/>
  <c r="BR215" i="7"/>
  <c r="BS215" i="7" s="1"/>
  <c r="BR214" i="7"/>
  <c r="BS214" i="7" s="1"/>
  <c r="BR213" i="7"/>
  <c r="BS213" i="7" s="1"/>
  <c r="BR212" i="7"/>
  <c r="BS212" i="7" s="1"/>
  <c r="BR211" i="7"/>
  <c r="BS211" i="7" s="1"/>
  <c r="BR210" i="7"/>
  <c r="BS210" i="7" s="1"/>
  <c r="BR209" i="7"/>
  <c r="BS209" i="7" s="1"/>
  <c r="BR208" i="7"/>
  <c r="BS208" i="7" s="1"/>
  <c r="BR207" i="7"/>
  <c r="BS207" i="7" s="1"/>
  <c r="BR206" i="7"/>
  <c r="BS206" i="7" s="1"/>
  <c r="BR205" i="7"/>
  <c r="BS205" i="7" s="1"/>
  <c r="BR204" i="7"/>
  <c r="BS204" i="7" s="1"/>
  <c r="BR203" i="7"/>
  <c r="BS203" i="7" s="1"/>
  <c r="BR202" i="7"/>
  <c r="BS202" i="7" s="1"/>
  <c r="BR201" i="7"/>
  <c r="BS201" i="7" s="1"/>
  <c r="BR200" i="7"/>
  <c r="BS200" i="7" s="1"/>
  <c r="BR199" i="7"/>
  <c r="BS199" i="7" s="1"/>
  <c r="BR198" i="7"/>
  <c r="BS198" i="7" s="1"/>
  <c r="BR197" i="7"/>
  <c r="BS197" i="7" s="1"/>
  <c r="BR196" i="7"/>
  <c r="BS196" i="7" s="1"/>
  <c r="BR195" i="7"/>
  <c r="BR194" i="7"/>
  <c r="BR193" i="7"/>
  <c r="BR192" i="7"/>
  <c r="BR191" i="7"/>
  <c r="BS191" i="7" s="1"/>
  <c r="BR190" i="7"/>
  <c r="BS190" i="7" s="1"/>
  <c r="BR189" i="7"/>
  <c r="BS189" i="7" s="1"/>
  <c r="BR188" i="7"/>
  <c r="BS188" i="7" s="1"/>
  <c r="BR187" i="7"/>
  <c r="BS187" i="7" s="1"/>
  <c r="BR186" i="7"/>
  <c r="BS186" i="7" s="1"/>
  <c r="BR185" i="7"/>
  <c r="BS185" i="7" s="1"/>
  <c r="BR184" i="7"/>
  <c r="BS184" i="7" s="1"/>
  <c r="BR183" i="7"/>
  <c r="BS183" i="7" s="1"/>
  <c r="BR182" i="7"/>
  <c r="BS182" i="7" s="1"/>
  <c r="BR181" i="7"/>
  <c r="BS181" i="7" s="1"/>
  <c r="BR180" i="7"/>
  <c r="BS180" i="7" s="1"/>
  <c r="BR179" i="7"/>
  <c r="BS179" i="7" s="1"/>
  <c r="BR178" i="7"/>
  <c r="BS178" i="7" s="1"/>
  <c r="BR177" i="7"/>
  <c r="BS177" i="7" s="1"/>
  <c r="BR176" i="7"/>
  <c r="BS176" i="7" s="1"/>
  <c r="BR175" i="7"/>
  <c r="BS175" i="7" s="1"/>
  <c r="BR174" i="7"/>
  <c r="BS174" i="7" s="1"/>
  <c r="BR173" i="7"/>
  <c r="BS173" i="7" s="1"/>
  <c r="BR172" i="7"/>
  <c r="BS172" i="7" s="1"/>
  <c r="BR171" i="7"/>
  <c r="BS171" i="7" s="1"/>
  <c r="BR170" i="7"/>
  <c r="BS170" i="7" s="1"/>
  <c r="BR169" i="7"/>
  <c r="BS169" i="7" s="1"/>
  <c r="BR168" i="7"/>
  <c r="BS168" i="7" s="1"/>
  <c r="BR167" i="7"/>
  <c r="BS167" i="7" s="1"/>
  <c r="BR166" i="7"/>
  <c r="BS166" i="7" s="1"/>
  <c r="BR165" i="7"/>
  <c r="BS165" i="7" s="1"/>
  <c r="BR164" i="7"/>
  <c r="BS164" i="7" s="1"/>
  <c r="BR163" i="7"/>
  <c r="BS163" i="7" s="1"/>
  <c r="BR162" i="7"/>
  <c r="BS162" i="7" s="1"/>
  <c r="BR161" i="7"/>
  <c r="BS161" i="7" s="1"/>
  <c r="BR160" i="7"/>
  <c r="BS160" i="7" s="1"/>
  <c r="BR159" i="7"/>
  <c r="BS159" i="7" s="1"/>
  <c r="BR158" i="7"/>
  <c r="BS158" i="7" s="1"/>
  <c r="BR157" i="7"/>
  <c r="BS157" i="7" s="1"/>
  <c r="BR156" i="7"/>
  <c r="BS156" i="7" s="1"/>
  <c r="BR155" i="7"/>
  <c r="BS155" i="7" s="1"/>
  <c r="BR154" i="7"/>
  <c r="BS154" i="7" s="1"/>
  <c r="BR153" i="7"/>
  <c r="BS153" i="7" s="1"/>
  <c r="BR152" i="7"/>
  <c r="BS152" i="7" s="1"/>
  <c r="BR151" i="7"/>
  <c r="BS151" i="7" s="1"/>
  <c r="BR150" i="7"/>
  <c r="BS150" i="7" s="1"/>
  <c r="BR149" i="7"/>
  <c r="BS149" i="7" s="1"/>
  <c r="BR148" i="7"/>
  <c r="BS148" i="7" s="1"/>
  <c r="BR147" i="7"/>
  <c r="BS147" i="7" s="1"/>
  <c r="BR146" i="7"/>
  <c r="BS146" i="7" s="1"/>
  <c r="BR145" i="7"/>
  <c r="BS145" i="7" s="1"/>
  <c r="BR144" i="7"/>
  <c r="BS144" i="7" s="1"/>
  <c r="BR143" i="7"/>
  <c r="BS143" i="7" s="1"/>
  <c r="BR142" i="7"/>
  <c r="BS142" i="7" s="1"/>
  <c r="BR141" i="7"/>
  <c r="BS141" i="7" s="1"/>
  <c r="BR140" i="7"/>
  <c r="BS140" i="7" s="1"/>
  <c r="BR139" i="7"/>
  <c r="BS139" i="7" s="1"/>
  <c r="BR138" i="7"/>
  <c r="BS138" i="7" s="1"/>
  <c r="BR137" i="7"/>
  <c r="BS137" i="7" s="1"/>
  <c r="BR136" i="7"/>
  <c r="BS136" i="7" s="1"/>
  <c r="BR135" i="7"/>
  <c r="BS135" i="7" s="1"/>
  <c r="BR134" i="7"/>
  <c r="BS134" i="7" s="1"/>
  <c r="BR133" i="7"/>
  <c r="BS133" i="7" s="1"/>
  <c r="BR132" i="7"/>
  <c r="BS132" i="7" s="1"/>
  <c r="BR131" i="7"/>
  <c r="BS131" i="7" s="1"/>
  <c r="BR130" i="7"/>
  <c r="BS130" i="7" s="1"/>
  <c r="BR129" i="7"/>
  <c r="BS129" i="7" s="1"/>
  <c r="BR128" i="7"/>
  <c r="BS128" i="7" s="1"/>
  <c r="BR127" i="7"/>
  <c r="BS127" i="7" s="1"/>
  <c r="BR126" i="7"/>
  <c r="BS126" i="7" s="1"/>
  <c r="BR125" i="7"/>
  <c r="BS125" i="7" s="1"/>
  <c r="BR124" i="7"/>
  <c r="BS124" i="7" s="1"/>
  <c r="BR123" i="7"/>
  <c r="BS123" i="7" s="1"/>
  <c r="BR122" i="7"/>
  <c r="BS122" i="7" s="1"/>
  <c r="BR121" i="7"/>
  <c r="BS121" i="7" s="1"/>
  <c r="BR120" i="7"/>
  <c r="BS120" i="7" s="1"/>
  <c r="BR119" i="7"/>
  <c r="BR118" i="7"/>
  <c r="BR117" i="7"/>
  <c r="BS117" i="7" s="1"/>
  <c r="BR116" i="7"/>
  <c r="BS116" i="7" s="1"/>
  <c r="BR115" i="7"/>
  <c r="BS115" i="7" s="1"/>
  <c r="BR114" i="7"/>
  <c r="BS114" i="7" s="1"/>
  <c r="BR113" i="7"/>
  <c r="BS113" i="7" s="1"/>
  <c r="BR112" i="7"/>
  <c r="BS112" i="7" s="1"/>
  <c r="BR111" i="7"/>
  <c r="BS111" i="7" s="1"/>
  <c r="BR110" i="7"/>
  <c r="BS110" i="7" s="1"/>
  <c r="BR109" i="7"/>
  <c r="BS109" i="7" s="1"/>
  <c r="BR108" i="7"/>
  <c r="BS108" i="7" s="1"/>
  <c r="BR107" i="7"/>
  <c r="BS107" i="7" s="1"/>
  <c r="BR106" i="7"/>
  <c r="BS106" i="7" s="1"/>
  <c r="BR105" i="7"/>
  <c r="BS105" i="7" s="1"/>
  <c r="BR104" i="7"/>
  <c r="BS104" i="7" s="1"/>
  <c r="BR103" i="7"/>
  <c r="BS103" i="7" s="1"/>
  <c r="BR102" i="7"/>
  <c r="BS102" i="7" s="1"/>
  <c r="BR101" i="7"/>
  <c r="BS101" i="7" s="1"/>
  <c r="BR100" i="7"/>
  <c r="BS100" i="7" s="1"/>
  <c r="BR99" i="7"/>
  <c r="BS99" i="7" s="1"/>
  <c r="BR98" i="7"/>
  <c r="BS98" i="7" s="1"/>
  <c r="BR97" i="7"/>
  <c r="BS97" i="7" s="1"/>
  <c r="BR96" i="7"/>
  <c r="BS96" i="7" s="1"/>
  <c r="BR95" i="7"/>
  <c r="BS95" i="7" s="1"/>
  <c r="BR94" i="7"/>
  <c r="BS94" i="7" s="1"/>
  <c r="BR93" i="7"/>
  <c r="BS93" i="7" s="1"/>
  <c r="BR92" i="7"/>
  <c r="BS92" i="7" s="1"/>
  <c r="BR91" i="7"/>
  <c r="BR90" i="7"/>
  <c r="BR89" i="7"/>
  <c r="BS89" i="7" s="1"/>
  <c r="BR88" i="7"/>
  <c r="BS88" i="7" s="1"/>
  <c r="BR87" i="7"/>
  <c r="BS87" i="7" s="1"/>
  <c r="BR86" i="7"/>
  <c r="BS86" i="7" s="1"/>
  <c r="BR85" i="7"/>
  <c r="BS85" i="7" s="1"/>
  <c r="BR84" i="7"/>
  <c r="BS84" i="7" s="1"/>
  <c r="BR83" i="7"/>
  <c r="BS83" i="7" s="1"/>
  <c r="BR82" i="7"/>
  <c r="BS82" i="7" s="1"/>
  <c r="BR81" i="7"/>
  <c r="BS81" i="7" s="1"/>
  <c r="BR80" i="7"/>
  <c r="BS80" i="7" s="1"/>
  <c r="BR79" i="7"/>
  <c r="BR78" i="7"/>
  <c r="BR77" i="7"/>
  <c r="BS77" i="7" s="1"/>
  <c r="BR76" i="7"/>
  <c r="BS76" i="7" s="1"/>
  <c r="BR75" i="7"/>
  <c r="BS75" i="7" s="1"/>
  <c r="BR74" i="7"/>
  <c r="BS74" i="7" s="1"/>
  <c r="BR73" i="7"/>
  <c r="BS73" i="7" s="1"/>
  <c r="BR72" i="7"/>
  <c r="BS72" i="7" s="1"/>
  <c r="BR71" i="7"/>
  <c r="BS71" i="7" s="1"/>
  <c r="BR70" i="7"/>
  <c r="BS70" i="7" s="1"/>
  <c r="BR69" i="7"/>
  <c r="BR68" i="7"/>
  <c r="BR67" i="7"/>
  <c r="BS67" i="7" s="1"/>
  <c r="BR66" i="7"/>
  <c r="BS66" i="7" s="1"/>
  <c r="BR65" i="7"/>
  <c r="BS65" i="7" s="1"/>
  <c r="BR64" i="7"/>
  <c r="BS64" i="7" s="1"/>
  <c r="BR63" i="7"/>
  <c r="BS63" i="7" s="1"/>
  <c r="BR62" i="7"/>
  <c r="BS62" i="7" s="1"/>
  <c r="BR61" i="7"/>
  <c r="BS61" i="7" s="1"/>
  <c r="BR60" i="7"/>
  <c r="BS60" i="7" s="1"/>
  <c r="BR59" i="7"/>
  <c r="BS59" i="7" s="1"/>
  <c r="BR58" i="7"/>
  <c r="BS58" i="7" s="1"/>
  <c r="BR57" i="7"/>
  <c r="BS57" i="7" s="1"/>
  <c r="BR56" i="7"/>
  <c r="BS56" i="7" s="1"/>
  <c r="BR55" i="7"/>
  <c r="BS55" i="7" s="1"/>
  <c r="BR54" i="7"/>
  <c r="BS54" i="7" s="1"/>
  <c r="BR53" i="7"/>
  <c r="BS53" i="7" s="1"/>
  <c r="BR52" i="7"/>
  <c r="BS52" i="7" s="1"/>
  <c r="BR51" i="7"/>
  <c r="BS51" i="7" s="1"/>
  <c r="BR50" i="7"/>
  <c r="BS50" i="7" s="1"/>
  <c r="BR49" i="7"/>
  <c r="BS49" i="7" s="1"/>
  <c r="BR48" i="7"/>
  <c r="BS48" i="7" s="1"/>
  <c r="BR47" i="7"/>
  <c r="BS47" i="7" s="1"/>
  <c r="BR46" i="7"/>
  <c r="BS46" i="7" s="1"/>
  <c r="BR45" i="7"/>
  <c r="BS45" i="7" s="1"/>
  <c r="BR44" i="7"/>
  <c r="BS44" i="7" s="1"/>
  <c r="BR43" i="7"/>
  <c r="BS43" i="7" s="1"/>
  <c r="BR42" i="7"/>
  <c r="BS42" i="7" s="1"/>
  <c r="BR41" i="7"/>
  <c r="BS41" i="7" s="1"/>
  <c r="BR40" i="7"/>
  <c r="BS40" i="7" s="1"/>
  <c r="BR39" i="7"/>
  <c r="BS39" i="7" s="1"/>
  <c r="BR38" i="7"/>
  <c r="BS38" i="7" s="1"/>
  <c r="BR37" i="7"/>
  <c r="BS37" i="7" s="1"/>
  <c r="BR36" i="7"/>
  <c r="BS36" i="7" s="1"/>
  <c r="BR35" i="7"/>
  <c r="BS35" i="7" s="1"/>
  <c r="BR34" i="7"/>
  <c r="BS34" i="7" s="1"/>
  <c r="BR33" i="7"/>
  <c r="BR32" i="7"/>
  <c r="BR31" i="7"/>
  <c r="BS31" i="7" s="1"/>
  <c r="BR30" i="7"/>
  <c r="BR29" i="7"/>
  <c r="BS29" i="7" s="1"/>
  <c r="BR28" i="7"/>
  <c r="BS28" i="7" s="1"/>
  <c r="BR27" i="7"/>
  <c r="BS27" i="7" s="1"/>
  <c r="BR26" i="7"/>
  <c r="BS26" i="7" s="1"/>
  <c r="BR25" i="7"/>
  <c r="BR24" i="7"/>
  <c r="BR23" i="7"/>
  <c r="BS23" i="7" s="1"/>
  <c r="BR22" i="7"/>
  <c r="BS22" i="7" s="1"/>
  <c r="BR21" i="7"/>
  <c r="BS21" i="7" s="1"/>
  <c r="BR20" i="7"/>
  <c r="BS20" i="7" s="1"/>
  <c r="BR19" i="7"/>
  <c r="BS19" i="7" s="1"/>
  <c r="BR18" i="7"/>
  <c r="BS18" i="7" s="1"/>
  <c r="BR17" i="7"/>
  <c r="BR16" i="7"/>
  <c r="BR15" i="7"/>
  <c r="BS15" i="7" s="1"/>
  <c r="BR14" i="7"/>
  <c r="BS14" i="7" s="1"/>
  <c r="BR13" i="7"/>
  <c r="BS13" i="7" s="1"/>
  <c r="BR12" i="7"/>
  <c r="BS12" i="7" s="1"/>
  <c r="BR11" i="7"/>
  <c r="BS11" i="7" s="1"/>
  <c r="BR10" i="7"/>
  <c r="BS10" i="7" s="1"/>
  <c r="BR9" i="7"/>
  <c r="BS9" i="7" s="1"/>
  <c r="BR8" i="7"/>
  <c r="BS8" i="7" s="1"/>
  <c r="BR7" i="7"/>
  <c r="BS7" i="7" s="1"/>
  <c r="BR6" i="7"/>
  <c r="BS6" i="7" s="1"/>
  <c r="BR5" i="7"/>
  <c r="BR4" i="7"/>
  <c r="BR3" i="7"/>
  <c r="BS3" i="7" s="1"/>
  <c r="BI835" i="7"/>
  <c r="BJ835" i="7" s="1"/>
  <c r="BI834" i="7"/>
  <c r="BJ834" i="7" s="1"/>
  <c r="BI833" i="7"/>
  <c r="BJ833" i="7" s="1"/>
  <c r="BI832" i="7"/>
  <c r="BJ832" i="7" s="1"/>
  <c r="BI831" i="7"/>
  <c r="BJ831" i="7" s="1"/>
  <c r="BI830" i="7"/>
  <c r="BJ830" i="7" s="1"/>
  <c r="BI829" i="7"/>
  <c r="BJ829" i="7" s="1"/>
  <c r="BI828" i="7"/>
  <c r="BJ828" i="7" s="1"/>
  <c r="BI827" i="7"/>
  <c r="BJ827" i="7" s="1"/>
  <c r="BI826" i="7"/>
  <c r="BJ826" i="7" s="1"/>
  <c r="BI825" i="7"/>
  <c r="BJ825" i="7" s="1"/>
  <c r="BI824" i="7"/>
  <c r="BJ824" i="7" s="1"/>
  <c r="BI823" i="7"/>
  <c r="BJ823" i="7" s="1"/>
  <c r="BI822" i="7"/>
  <c r="BJ822" i="7" s="1"/>
  <c r="BI821" i="7"/>
  <c r="BJ821" i="7" s="1"/>
  <c r="BI820" i="7"/>
  <c r="BJ820" i="7" s="1"/>
  <c r="BI819" i="7"/>
  <c r="BJ819" i="7" s="1"/>
  <c r="BI818" i="7"/>
  <c r="BJ818" i="7" s="1"/>
  <c r="BI817" i="7"/>
  <c r="BJ817" i="7" s="1"/>
  <c r="BI816" i="7"/>
  <c r="BJ816" i="7" s="1"/>
  <c r="BI815" i="7"/>
  <c r="BJ815" i="7" s="1"/>
  <c r="BI814" i="7"/>
  <c r="BJ814" i="7" s="1"/>
  <c r="BI813" i="7"/>
  <c r="BJ813" i="7" s="1"/>
  <c r="BI812" i="7"/>
  <c r="BJ812" i="7" s="1"/>
  <c r="BI811" i="7"/>
  <c r="BJ811" i="7" s="1"/>
  <c r="BI810" i="7"/>
  <c r="BJ810" i="7" s="1"/>
  <c r="BI809" i="7"/>
  <c r="BJ809" i="7" s="1"/>
  <c r="BI808" i="7"/>
  <c r="BJ808" i="7" s="1"/>
  <c r="BI807" i="7"/>
  <c r="BJ807" i="7" s="1"/>
  <c r="BI806" i="7"/>
  <c r="BJ806" i="7" s="1"/>
  <c r="BI805" i="7"/>
  <c r="BJ805" i="7" s="1"/>
  <c r="BI804" i="7"/>
  <c r="BJ804" i="7" s="1"/>
  <c r="BI803" i="7"/>
  <c r="BJ803" i="7" s="1"/>
  <c r="BI802" i="7"/>
  <c r="BJ802" i="7" s="1"/>
  <c r="BI801" i="7"/>
  <c r="BJ801" i="7" s="1"/>
  <c r="BI800" i="7"/>
  <c r="BJ800" i="7" s="1"/>
  <c r="BI799" i="7"/>
  <c r="BI798" i="7"/>
  <c r="BI797" i="7"/>
  <c r="BJ797" i="7" s="1"/>
  <c r="BI796" i="7"/>
  <c r="BJ796" i="7" s="1"/>
  <c r="BI795" i="7"/>
  <c r="BJ795" i="7" s="1"/>
  <c r="BI794" i="7"/>
  <c r="BJ794" i="7" s="1"/>
  <c r="BI793" i="7"/>
  <c r="BJ793" i="7" s="1"/>
  <c r="BI792" i="7"/>
  <c r="BJ792" i="7" s="1"/>
  <c r="BI791" i="7"/>
  <c r="BJ791" i="7" s="1"/>
  <c r="BI790" i="7"/>
  <c r="BJ790" i="7" s="1"/>
  <c r="BI789" i="7"/>
  <c r="BJ789" i="7" s="1"/>
  <c r="BI788" i="7"/>
  <c r="BJ788" i="7" s="1"/>
  <c r="BI787" i="7"/>
  <c r="BJ787" i="7" s="1"/>
  <c r="BI786" i="7"/>
  <c r="BJ786" i="7" s="1"/>
  <c r="BI785" i="7"/>
  <c r="BI784" i="7"/>
  <c r="BI783" i="7"/>
  <c r="BJ783" i="7" s="1"/>
  <c r="BI782" i="7"/>
  <c r="BJ782" i="7" s="1"/>
  <c r="BI781" i="7"/>
  <c r="BJ781" i="7" s="1"/>
  <c r="BI780" i="7"/>
  <c r="BJ780" i="7" s="1"/>
  <c r="BI779" i="7"/>
  <c r="BJ779" i="7" s="1"/>
  <c r="BI778" i="7"/>
  <c r="BJ778" i="7" s="1"/>
  <c r="BI777" i="7"/>
  <c r="BI776" i="7"/>
  <c r="BI775" i="7"/>
  <c r="BJ775" i="7" s="1"/>
  <c r="BI774" i="7"/>
  <c r="BJ774" i="7" s="1"/>
  <c r="BI773" i="7"/>
  <c r="BJ773" i="7" s="1"/>
  <c r="BI772" i="7"/>
  <c r="BJ772" i="7" s="1"/>
  <c r="BI771" i="7"/>
  <c r="BJ771" i="7" s="1"/>
  <c r="BI770" i="7"/>
  <c r="BJ770" i="7" s="1"/>
  <c r="BI769" i="7"/>
  <c r="BJ769" i="7" s="1"/>
  <c r="BI768" i="7"/>
  <c r="BJ768" i="7" s="1"/>
  <c r="BI767" i="7"/>
  <c r="BJ767" i="7" s="1"/>
  <c r="BI766" i="7"/>
  <c r="BJ766" i="7" s="1"/>
  <c r="BI765" i="7"/>
  <c r="BJ765" i="7" s="1"/>
  <c r="BI764" i="7"/>
  <c r="BJ764" i="7" s="1"/>
  <c r="BI763" i="7"/>
  <c r="BJ763" i="7" s="1"/>
  <c r="BI762" i="7"/>
  <c r="BJ762" i="7" s="1"/>
  <c r="BI761" i="7"/>
  <c r="BJ761" i="7" s="1"/>
  <c r="BI760" i="7"/>
  <c r="BJ760" i="7" s="1"/>
  <c r="BI759" i="7"/>
  <c r="BI758" i="7"/>
  <c r="BI757" i="7"/>
  <c r="BJ757" i="7" s="1"/>
  <c r="BI756" i="7"/>
  <c r="BJ756" i="7" s="1"/>
  <c r="BI755" i="7"/>
  <c r="BJ755" i="7" s="1"/>
  <c r="BI754" i="7"/>
  <c r="BJ754" i="7" s="1"/>
  <c r="BI753" i="7"/>
  <c r="BJ753" i="7" s="1"/>
  <c r="BI752" i="7"/>
  <c r="BJ752" i="7" s="1"/>
  <c r="BI751" i="7"/>
  <c r="BI750" i="7"/>
  <c r="BI749" i="7"/>
  <c r="BJ749" i="7" s="1"/>
  <c r="BI748" i="7"/>
  <c r="BJ748" i="7" s="1"/>
  <c r="BI747" i="7"/>
  <c r="BJ747" i="7" s="1"/>
  <c r="BI746" i="7"/>
  <c r="BJ746" i="7" s="1"/>
  <c r="BI745" i="7"/>
  <c r="BJ745" i="7" s="1"/>
  <c r="BI744" i="7"/>
  <c r="BJ744" i="7" s="1"/>
  <c r="BI743" i="7"/>
  <c r="BJ743" i="7" s="1"/>
  <c r="BI742" i="7"/>
  <c r="BJ742" i="7" s="1"/>
  <c r="BI741" i="7"/>
  <c r="BJ741" i="7" s="1"/>
  <c r="BI740" i="7"/>
  <c r="BJ740" i="7" s="1"/>
  <c r="BI739" i="7"/>
  <c r="BI738" i="7"/>
  <c r="BI737" i="7"/>
  <c r="BJ737" i="7" s="1"/>
  <c r="BI736" i="7"/>
  <c r="BJ736" i="7" s="1"/>
  <c r="BI735" i="7"/>
  <c r="BJ735" i="7" s="1"/>
  <c r="BI734" i="7"/>
  <c r="BJ734" i="7" s="1"/>
  <c r="BI733" i="7"/>
  <c r="BI732" i="7"/>
  <c r="BI731" i="7"/>
  <c r="BJ731" i="7" s="1"/>
  <c r="BI730" i="7"/>
  <c r="BJ730" i="7" s="1"/>
  <c r="BI729" i="7"/>
  <c r="BJ729" i="7" s="1"/>
  <c r="BI728" i="7"/>
  <c r="BJ728" i="7" s="1"/>
  <c r="BI727" i="7"/>
  <c r="BI726" i="7"/>
  <c r="BI725" i="7"/>
  <c r="BJ725" i="7" s="1"/>
  <c r="BI724" i="7"/>
  <c r="BI723" i="7"/>
  <c r="BI722" i="7"/>
  <c r="BI721" i="7"/>
  <c r="BJ721" i="7" s="1"/>
  <c r="BI720" i="7"/>
  <c r="BJ720" i="7" s="1"/>
  <c r="BI719" i="7"/>
  <c r="BJ719" i="7" s="1"/>
  <c r="BI718" i="7"/>
  <c r="BI717" i="7"/>
  <c r="BJ717" i="7" s="1"/>
  <c r="BI716" i="7"/>
  <c r="BJ716" i="7" s="1"/>
  <c r="BI715" i="7"/>
  <c r="BJ715" i="7" s="1"/>
  <c r="BI714" i="7"/>
  <c r="BI713" i="7"/>
  <c r="BI712" i="7"/>
  <c r="BI711" i="7"/>
  <c r="BJ711" i="7" s="1"/>
  <c r="BI710" i="7"/>
  <c r="BJ710" i="7" s="1"/>
  <c r="BI709" i="7"/>
  <c r="BJ709" i="7" s="1"/>
  <c r="BI708" i="7"/>
  <c r="BJ708" i="7" s="1"/>
  <c r="BI707" i="7"/>
  <c r="BI706" i="7"/>
  <c r="BI705" i="7"/>
  <c r="BJ705" i="7" s="1"/>
  <c r="BI704" i="7"/>
  <c r="BJ704" i="7" s="1"/>
  <c r="BI703" i="7"/>
  <c r="BI702" i="7"/>
  <c r="BI701" i="7"/>
  <c r="BI700" i="7"/>
  <c r="BI699" i="7"/>
  <c r="BJ699" i="7" s="1"/>
  <c r="BI698" i="7"/>
  <c r="BJ698" i="7" s="1"/>
  <c r="BI697" i="7"/>
  <c r="BI696" i="7"/>
  <c r="BI695" i="7"/>
  <c r="BJ695" i="7" s="1"/>
  <c r="BI694" i="7"/>
  <c r="BJ694" i="7" s="1"/>
  <c r="BI693" i="7"/>
  <c r="BI692" i="7"/>
  <c r="BI691" i="7"/>
  <c r="BJ691" i="7" s="1"/>
  <c r="BI690" i="7"/>
  <c r="BJ690" i="7" s="1"/>
  <c r="BI689" i="7"/>
  <c r="BI688" i="7"/>
  <c r="BI687" i="7"/>
  <c r="BJ687" i="7" s="1"/>
  <c r="BI686" i="7"/>
  <c r="BJ686" i="7" s="1"/>
  <c r="BI685" i="7"/>
  <c r="BI684" i="7"/>
  <c r="BI683" i="7"/>
  <c r="BI682" i="7"/>
  <c r="BI681" i="7"/>
  <c r="BJ681" i="7" s="1"/>
  <c r="BI680" i="7"/>
  <c r="BI679" i="7"/>
  <c r="BI678" i="7"/>
  <c r="BI677" i="7"/>
  <c r="BJ677" i="7" s="1"/>
  <c r="BI676" i="7"/>
  <c r="BJ676" i="7" s="1"/>
  <c r="BI675" i="7"/>
  <c r="BI674" i="7"/>
  <c r="BI673" i="7"/>
  <c r="BI672" i="7"/>
  <c r="BI671" i="7"/>
  <c r="BJ671" i="7" s="1"/>
  <c r="BI670" i="7"/>
  <c r="BJ670" i="7" s="1"/>
  <c r="BI669" i="7"/>
  <c r="BJ669" i="7" s="1"/>
  <c r="BI668" i="7"/>
  <c r="BJ668" i="7" s="1"/>
  <c r="BI667" i="7"/>
  <c r="BI666" i="7"/>
  <c r="BI665" i="7"/>
  <c r="BJ665" i="7" s="1"/>
  <c r="BI664" i="7"/>
  <c r="BJ664" i="7" s="1"/>
  <c r="BI663" i="7"/>
  <c r="BJ663" i="7" s="1"/>
  <c r="BI662" i="7"/>
  <c r="BJ662" i="7" s="1"/>
  <c r="BI661" i="7"/>
  <c r="BI660" i="7"/>
  <c r="BI659" i="7"/>
  <c r="BI658" i="7"/>
  <c r="BI657" i="7"/>
  <c r="BJ657" i="7" s="1"/>
  <c r="BI656" i="7"/>
  <c r="BJ656" i="7" s="1"/>
  <c r="BI655" i="7"/>
  <c r="BJ655" i="7" s="1"/>
  <c r="BI654" i="7"/>
  <c r="BJ654" i="7" s="1"/>
  <c r="BI653" i="7"/>
  <c r="BI652" i="7"/>
  <c r="BI651" i="7"/>
  <c r="BJ651" i="7" s="1"/>
  <c r="BI650" i="7"/>
  <c r="BI649" i="7"/>
  <c r="BJ649" i="7" s="1"/>
  <c r="BI648" i="7"/>
  <c r="BJ648" i="7" s="1"/>
  <c r="BI647" i="7"/>
  <c r="BI646" i="7"/>
  <c r="BI645" i="7"/>
  <c r="BI644" i="7"/>
  <c r="BI643" i="7"/>
  <c r="BI642" i="7"/>
  <c r="BI641" i="7"/>
  <c r="BI640" i="7"/>
  <c r="BI639" i="7"/>
  <c r="BJ639" i="7" s="1"/>
  <c r="BI638" i="7"/>
  <c r="BJ638" i="7" s="1"/>
  <c r="BI637" i="7"/>
  <c r="BI636" i="7"/>
  <c r="BI635" i="7"/>
  <c r="BJ635" i="7" s="1"/>
  <c r="BI634" i="7"/>
  <c r="BJ634" i="7" s="1"/>
  <c r="BI633" i="7"/>
  <c r="BJ633" i="7" s="1"/>
  <c r="BI632" i="7"/>
  <c r="BJ632" i="7" s="1"/>
  <c r="BI631" i="7"/>
  <c r="BJ631" i="7" s="1"/>
  <c r="BI630" i="7"/>
  <c r="BJ630" i="7" s="1"/>
  <c r="BI629" i="7"/>
  <c r="BJ629" i="7" s="1"/>
  <c r="BI628" i="7"/>
  <c r="BI627" i="7"/>
  <c r="BJ627" i="7" s="1"/>
  <c r="BI626" i="7"/>
  <c r="BJ626" i="7" s="1"/>
  <c r="BI625" i="7"/>
  <c r="BJ625" i="7" s="1"/>
  <c r="BI624" i="7"/>
  <c r="BJ624" i="7" s="1"/>
  <c r="BI623" i="7"/>
  <c r="BJ623" i="7" s="1"/>
  <c r="BI622" i="7"/>
  <c r="BJ622" i="7" s="1"/>
  <c r="BI621" i="7"/>
  <c r="BJ621" i="7" s="1"/>
  <c r="BI620" i="7"/>
  <c r="BJ620" i="7" s="1"/>
  <c r="BI619" i="7"/>
  <c r="BI618" i="7"/>
  <c r="BI617" i="7"/>
  <c r="BI616" i="7"/>
  <c r="BI615" i="7"/>
  <c r="BJ615" i="7" s="1"/>
  <c r="BI614" i="7"/>
  <c r="BJ614" i="7" s="1"/>
  <c r="BI613" i="7"/>
  <c r="BJ613" i="7" s="1"/>
  <c r="BI612" i="7"/>
  <c r="BJ612" i="7" s="1"/>
  <c r="BI611" i="7"/>
  <c r="BI610" i="7"/>
  <c r="BI609" i="7"/>
  <c r="BJ609" i="7" s="1"/>
  <c r="BI608" i="7"/>
  <c r="BJ608" i="7" s="1"/>
  <c r="BI607" i="7"/>
  <c r="BI606" i="7"/>
  <c r="BI605" i="7"/>
  <c r="BI604" i="7"/>
  <c r="BI603" i="7"/>
  <c r="BJ603" i="7" s="1"/>
  <c r="BI602" i="7"/>
  <c r="BJ602" i="7" s="1"/>
  <c r="BI601" i="7"/>
  <c r="BJ601" i="7" s="1"/>
  <c r="BI600" i="7"/>
  <c r="BJ600" i="7" s="1"/>
  <c r="BI599" i="7"/>
  <c r="BJ599" i="7" s="1"/>
  <c r="BI598" i="7"/>
  <c r="BJ598" i="7" s="1"/>
  <c r="BI597" i="7"/>
  <c r="BJ597" i="7" s="1"/>
  <c r="BI596" i="7"/>
  <c r="BJ596" i="7" s="1"/>
  <c r="BI595" i="7"/>
  <c r="BJ595" i="7" s="1"/>
  <c r="BI594" i="7"/>
  <c r="BJ594" i="7" s="1"/>
  <c r="BI593" i="7"/>
  <c r="BJ593" i="7" s="1"/>
  <c r="BI592" i="7"/>
  <c r="BJ592" i="7" s="1"/>
  <c r="BI591" i="7"/>
  <c r="BJ591" i="7" s="1"/>
  <c r="BI590" i="7"/>
  <c r="BJ590" i="7" s="1"/>
  <c r="BI589" i="7"/>
  <c r="BJ589" i="7" s="1"/>
  <c r="BI588" i="7"/>
  <c r="BJ588" i="7" s="1"/>
  <c r="BI587" i="7"/>
  <c r="BJ587" i="7" s="1"/>
  <c r="BI586" i="7"/>
  <c r="BJ586" i="7" s="1"/>
  <c r="BI585" i="7"/>
  <c r="BI584" i="7"/>
  <c r="BI583" i="7"/>
  <c r="BJ583" i="7" s="1"/>
  <c r="BI582" i="7"/>
  <c r="BJ582" i="7" s="1"/>
  <c r="BI581" i="7"/>
  <c r="BJ581" i="7" s="1"/>
  <c r="BI580" i="7"/>
  <c r="BJ580" i="7" s="1"/>
  <c r="BI579" i="7"/>
  <c r="BJ579" i="7" s="1"/>
  <c r="BI578" i="7"/>
  <c r="BJ578" i="7" s="1"/>
  <c r="BI577" i="7"/>
  <c r="BJ577" i="7" s="1"/>
  <c r="BI576" i="7"/>
  <c r="BJ576" i="7" s="1"/>
  <c r="BI575" i="7"/>
  <c r="BI574" i="7"/>
  <c r="BI573" i="7"/>
  <c r="BI572" i="7"/>
  <c r="BI571" i="7"/>
  <c r="BI570" i="7"/>
  <c r="BI569" i="7"/>
  <c r="BI568" i="7"/>
  <c r="BI567" i="7"/>
  <c r="BJ567" i="7" s="1"/>
  <c r="BI566" i="7"/>
  <c r="BJ566" i="7" s="1"/>
  <c r="BI565" i="7"/>
  <c r="BJ565" i="7" s="1"/>
  <c r="BI564" i="7"/>
  <c r="BJ564" i="7" s="1"/>
  <c r="BI563" i="7"/>
  <c r="BJ563" i="7" s="1"/>
  <c r="BI562" i="7"/>
  <c r="BJ562" i="7" s="1"/>
  <c r="BI561" i="7"/>
  <c r="BJ561" i="7" s="1"/>
  <c r="BI560" i="7"/>
  <c r="BJ560" i="7" s="1"/>
  <c r="BI559" i="7"/>
  <c r="BJ559" i="7" s="1"/>
  <c r="BI558" i="7"/>
  <c r="BJ558" i="7" s="1"/>
  <c r="BI557" i="7"/>
  <c r="BJ557" i="7" s="1"/>
  <c r="BI556" i="7"/>
  <c r="BJ556" i="7" s="1"/>
  <c r="BI555" i="7"/>
  <c r="BJ555" i="7" s="1"/>
  <c r="BI554" i="7"/>
  <c r="BJ554" i="7" s="1"/>
  <c r="BI553" i="7"/>
  <c r="BJ553" i="7" s="1"/>
  <c r="BI552" i="7"/>
  <c r="BJ552" i="7" s="1"/>
  <c r="BI551" i="7"/>
  <c r="BJ551" i="7" s="1"/>
  <c r="BI550" i="7"/>
  <c r="BJ550" i="7" s="1"/>
  <c r="BI549" i="7"/>
  <c r="BJ549" i="7" s="1"/>
  <c r="BI548" i="7"/>
  <c r="BJ548" i="7" s="1"/>
  <c r="BI547" i="7"/>
  <c r="BJ547" i="7" s="1"/>
  <c r="BI546" i="7"/>
  <c r="BJ546" i="7" s="1"/>
  <c r="BI545" i="7"/>
  <c r="BJ545" i="7" s="1"/>
  <c r="BI544" i="7"/>
  <c r="BJ544" i="7" s="1"/>
  <c r="BI543" i="7"/>
  <c r="BJ543" i="7" s="1"/>
  <c r="BI542" i="7"/>
  <c r="BJ542" i="7" s="1"/>
  <c r="BI541" i="7"/>
  <c r="BJ541" i="7" s="1"/>
  <c r="BI540" i="7"/>
  <c r="BJ540" i="7" s="1"/>
  <c r="BI539" i="7"/>
  <c r="BJ539" i="7" s="1"/>
  <c r="BI538" i="7"/>
  <c r="BJ538" i="7" s="1"/>
  <c r="BI537" i="7"/>
  <c r="BJ537" i="7" s="1"/>
  <c r="BI536" i="7"/>
  <c r="BJ536" i="7" s="1"/>
  <c r="BI535" i="7"/>
  <c r="BJ535" i="7" s="1"/>
  <c r="BI534" i="7"/>
  <c r="BJ534" i="7" s="1"/>
  <c r="BI533" i="7"/>
  <c r="BJ533" i="7" s="1"/>
  <c r="BI532" i="7"/>
  <c r="BJ532" i="7" s="1"/>
  <c r="BI531" i="7"/>
  <c r="BJ531" i="7" s="1"/>
  <c r="BI530" i="7"/>
  <c r="BJ530" i="7" s="1"/>
  <c r="BI529" i="7"/>
  <c r="BJ529" i="7" s="1"/>
  <c r="BI528" i="7"/>
  <c r="BJ528" i="7" s="1"/>
  <c r="BI527" i="7"/>
  <c r="BJ527" i="7" s="1"/>
  <c r="BI526" i="7"/>
  <c r="BJ526" i="7" s="1"/>
  <c r="BI525" i="7"/>
  <c r="BJ525" i="7" s="1"/>
  <c r="BI524" i="7"/>
  <c r="BJ524" i="7" s="1"/>
  <c r="BI523" i="7"/>
  <c r="BJ523" i="7" s="1"/>
  <c r="BI522" i="7"/>
  <c r="BJ522" i="7" s="1"/>
  <c r="BI521" i="7"/>
  <c r="BJ521" i="7" s="1"/>
  <c r="BI520" i="7"/>
  <c r="BJ520" i="7" s="1"/>
  <c r="BI519" i="7"/>
  <c r="BJ519" i="7" s="1"/>
  <c r="BI518" i="7"/>
  <c r="BJ518" i="7" s="1"/>
  <c r="BI517" i="7"/>
  <c r="BJ517" i="7" s="1"/>
  <c r="BI516" i="7"/>
  <c r="BJ516" i="7" s="1"/>
  <c r="BI515" i="7"/>
  <c r="BJ515" i="7" s="1"/>
  <c r="BI514" i="7"/>
  <c r="BJ514" i="7" s="1"/>
  <c r="BI513" i="7"/>
  <c r="BJ513" i="7" s="1"/>
  <c r="BI512" i="7"/>
  <c r="BJ512" i="7" s="1"/>
  <c r="BI511" i="7"/>
  <c r="BJ511" i="7" s="1"/>
  <c r="BI510" i="7"/>
  <c r="BJ510" i="7" s="1"/>
  <c r="BI509" i="7"/>
  <c r="BJ509" i="7" s="1"/>
  <c r="BI508" i="7"/>
  <c r="BJ508" i="7" s="1"/>
  <c r="BI507" i="7"/>
  <c r="BJ507" i="7" s="1"/>
  <c r="BI506" i="7"/>
  <c r="BJ506" i="7" s="1"/>
  <c r="BI505" i="7"/>
  <c r="BJ505" i="7" s="1"/>
  <c r="BI504" i="7"/>
  <c r="BJ504" i="7" s="1"/>
  <c r="BI503" i="7"/>
  <c r="BJ503" i="7" s="1"/>
  <c r="BI502" i="7"/>
  <c r="BJ502" i="7" s="1"/>
  <c r="BI501" i="7"/>
  <c r="BJ501" i="7" s="1"/>
  <c r="BI500" i="7"/>
  <c r="BJ500" i="7" s="1"/>
  <c r="BI499" i="7"/>
  <c r="BJ499" i="7" s="1"/>
  <c r="BI498" i="7"/>
  <c r="BJ498" i="7" s="1"/>
  <c r="BI497" i="7"/>
  <c r="BJ497" i="7" s="1"/>
  <c r="BI496" i="7"/>
  <c r="BJ496" i="7" s="1"/>
  <c r="BI495" i="7"/>
  <c r="BJ495" i="7" s="1"/>
  <c r="BI494" i="7"/>
  <c r="BJ494" i="7" s="1"/>
  <c r="BI493" i="7"/>
  <c r="BJ493" i="7" s="1"/>
  <c r="BI492" i="7"/>
  <c r="BJ492" i="7" s="1"/>
  <c r="BI491" i="7"/>
  <c r="BJ491" i="7" s="1"/>
  <c r="BI490" i="7"/>
  <c r="BJ490" i="7" s="1"/>
  <c r="BI489" i="7"/>
  <c r="BJ489" i="7" s="1"/>
  <c r="BI488" i="7"/>
  <c r="BJ488" i="7" s="1"/>
  <c r="BI487" i="7"/>
  <c r="BJ487" i="7" s="1"/>
  <c r="BI486" i="7"/>
  <c r="BJ486" i="7" s="1"/>
  <c r="BI485" i="7"/>
  <c r="BJ485" i="7" s="1"/>
  <c r="BI484" i="7"/>
  <c r="BJ484" i="7" s="1"/>
  <c r="BI483" i="7"/>
  <c r="BJ483" i="7" s="1"/>
  <c r="BI482" i="7"/>
  <c r="BJ482" i="7" s="1"/>
  <c r="BI481" i="7"/>
  <c r="BI480" i="7"/>
  <c r="BI479" i="7"/>
  <c r="BJ479" i="7" s="1"/>
  <c r="BI478" i="7"/>
  <c r="BJ478" i="7" s="1"/>
  <c r="BI477" i="7"/>
  <c r="BJ477" i="7" s="1"/>
  <c r="BI476" i="7"/>
  <c r="BJ476" i="7" s="1"/>
  <c r="BI475" i="7"/>
  <c r="BJ475" i="7" s="1"/>
  <c r="BI474" i="7"/>
  <c r="BJ474" i="7" s="1"/>
  <c r="BI473" i="7"/>
  <c r="BJ473" i="7" s="1"/>
  <c r="BI472" i="7"/>
  <c r="BJ472" i="7" s="1"/>
  <c r="BI471" i="7"/>
  <c r="BJ471" i="7" s="1"/>
  <c r="BI470" i="7"/>
  <c r="BJ470" i="7" s="1"/>
  <c r="BI469" i="7"/>
  <c r="BJ469" i="7" s="1"/>
  <c r="BI468" i="7"/>
  <c r="BI467" i="7"/>
  <c r="BJ467" i="7" s="1"/>
  <c r="BI466" i="7"/>
  <c r="BI465" i="7"/>
  <c r="BJ465" i="7" s="1"/>
  <c r="BI464" i="7"/>
  <c r="BJ464" i="7" s="1"/>
  <c r="BI463" i="7"/>
  <c r="BJ463" i="7" s="1"/>
  <c r="BI462" i="7"/>
  <c r="BJ462" i="7" s="1"/>
  <c r="BI461" i="7"/>
  <c r="BJ461" i="7" s="1"/>
  <c r="BI460" i="7"/>
  <c r="BJ460" i="7" s="1"/>
  <c r="BI459" i="7"/>
  <c r="BI458" i="7"/>
  <c r="BI457" i="7"/>
  <c r="BJ457" i="7" s="1"/>
  <c r="BI456" i="7"/>
  <c r="BJ456" i="7" s="1"/>
  <c r="BI455" i="7"/>
  <c r="BJ455" i="7" s="1"/>
  <c r="BI454" i="7"/>
  <c r="BJ454" i="7" s="1"/>
  <c r="BI453" i="7"/>
  <c r="BJ453" i="7" s="1"/>
  <c r="BI452" i="7"/>
  <c r="BJ452" i="7" s="1"/>
  <c r="BI451" i="7"/>
  <c r="BJ451" i="7" s="1"/>
  <c r="BI450" i="7"/>
  <c r="BJ450" i="7" s="1"/>
  <c r="BI449" i="7"/>
  <c r="BJ449" i="7" s="1"/>
  <c r="BI448" i="7"/>
  <c r="BJ448" i="7" s="1"/>
  <c r="BI447" i="7"/>
  <c r="BJ447" i="7" s="1"/>
  <c r="BI446" i="7"/>
  <c r="BJ446" i="7" s="1"/>
  <c r="BI445" i="7"/>
  <c r="BJ445" i="7" s="1"/>
  <c r="BI444" i="7"/>
  <c r="BJ444" i="7" s="1"/>
  <c r="BI443" i="7"/>
  <c r="BI442" i="7"/>
  <c r="BI441" i="7"/>
  <c r="BJ441" i="7" s="1"/>
  <c r="BI440" i="7"/>
  <c r="BJ440" i="7" s="1"/>
  <c r="BI439" i="7"/>
  <c r="BJ439" i="7" s="1"/>
  <c r="BI438" i="7"/>
  <c r="BJ438" i="7" s="1"/>
  <c r="BI437" i="7"/>
  <c r="BJ437" i="7" s="1"/>
  <c r="BI436" i="7"/>
  <c r="BJ436" i="7" s="1"/>
  <c r="BI435" i="7"/>
  <c r="BJ435" i="7" s="1"/>
  <c r="BI434" i="7"/>
  <c r="BJ434" i="7" s="1"/>
  <c r="BI433" i="7"/>
  <c r="BJ433" i="7" s="1"/>
  <c r="BI432" i="7"/>
  <c r="BJ432" i="7" s="1"/>
  <c r="BI431" i="7"/>
  <c r="BJ431" i="7" s="1"/>
  <c r="BI430" i="7"/>
  <c r="BI429" i="7"/>
  <c r="BJ429" i="7" s="1"/>
  <c r="BI428" i="7"/>
  <c r="BJ428" i="7" s="1"/>
  <c r="BI427" i="7"/>
  <c r="BJ427" i="7" s="1"/>
  <c r="BI426" i="7"/>
  <c r="BJ426" i="7" s="1"/>
  <c r="BI425" i="7"/>
  <c r="BJ425" i="7" s="1"/>
  <c r="BI424" i="7"/>
  <c r="BJ424" i="7" s="1"/>
  <c r="BI423" i="7"/>
  <c r="BJ423" i="7" s="1"/>
  <c r="BI422" i="7"/>
  <c r="BJ422" i="7" s="1"/>
  <c r="BI421" i="7"/>
  <c r="BI420" i="7"/>
  <c r="BI419" i="7"/>
  <c r="BI418" i="7"/>
  <c r="BI417" i="7"/>
  <c r="BJ417" i="7" s="1"/>
  <c r="BI416" i="7"/>
  <c r="BJ416" i="7" s="1"/>
  <c r="BI415" i="7"/>
  <c r="BJ415" i="7" s="1"/>
  <c r="BI414" i="7"/>
  <c r="BJ414" i="7" s="1"/>
  <c r="BI413" i="7"/>
  <c r="BJ413" i="7" s="1"/>
  <c r="BI412" i="7"/>
  <c r="BJ412" i="7" s="1"/>
  <c r="BI411" i="7"/>
  <c r="BI410" i="7"/>
  <c r="BI409" i="7"/>
  <c r="BJ409" i="7" s="1"/>
  <c r="BI408" i="7"/>
  <c r="BJ408" i="7" s="1"/>
  <c r="BI407" i="7"/>
  <c r="BJ407" i="7" s="1"/>
  <c r="BI406" i="7"/>
  <c r="BJ406" i="7" s="1"/>
  <c r="BI405" i="7"/>
  <c r="BJ405" i="7" s="1"/>
  <c r="BI404" i="7"/>
  <c r="BJ404" i="7" s="1"/>
  <c r="BI403" i="7"/>
  <c r="BJ403" i="7" s="1"/>
  <c r="BI402" i="7"/>
  <c r="BJ402" i="7" s="1"/>
  <c r="BI401" i="7"/>
  <c r="BJ401" i="7" s="1"/>
  <c r="BI400" i="7"/>
  <c r="BJ400" i="7" s="1"/>
  <c r="BI399" i="7"/>
  <c r="BI398" i="7"/>
  <c r="BI397" i="7"/>
  <c r="BJ397" i="7" s="1"/>
  <c r="BI396" i="7"/>
  <c r="BJ396" i="7" s="1"/>
  <c r="BI395" i="7"/>
  <c r="BJ395" i="7" s="1"/>
  <c r="BI394" i="7"/>
  <c r="BJ394" i="7" s="1"/>
  <c r="BI393" i="7"/>
  <c r="BI392" i="7"/>
  <c r="BI391" i="7"/>
  <c r="BJ391" i="7" s="1"/>
  <c r="BI390" i="7"/>
  <c r="BJ390" i="7" s="1"/>
  <c r="BI389" i="7"/>
  <c r="BJ389" i="7" s="1"/>
  <c r="BI388" i="7"/>
  <c r="BJ388" i="7" s="1"/>
  <c r="BI387" i="7"/>
  <c r="BI386" i="7"/>
  <c r="BI385" i="7"/>
  <c r="BJ385" i="7" s="1"/>
  <c r="BI384" i="7"/>
  <c r="BJ384" i="7" s="1"/>
  <c r="BI383" i="7"/>
  <c r="BJ383" i="7" s="1"/>
  <c r="BI382" i="7"/>
  <c r="BJ382" i="7" s="1"/>
  <c r="BI381" i="7"/>
  <c r="BJ381" i="7" s="1"/>
  <c r="BI380" i="7"/>
  <c r="BJ380" i="7" s="1"/>
  <c r="BI379" i="7"/>
  <c r="BJ379" i="7" s="1"/>
  <c r="BI378" i="7"/>
  <c r="BJ378" i="7" s="1"/>
  <c r="BI377" i="7"/>
  <c r="BJ377" i="7" s="1"/>
  <c r="BI376" i="7"/>
  <c r="BJ376" i="7" s="1"/>
  <c r="BI375" i="7"/>
  <c r="BJ375" i="7" s="1"/>
  <c r="BI374" i="7"/>
  <c r="BJ374" i="7" s="1"/>
  <c r="BI373" i="7"/>
  <c r="BJ373" i="7" s="1"/>
  <c r="BI372" i="7"/>
  <c r="BJ372" i="7" s="1"/>
  <c r="BI371" i="7"/>
  <c r="BJ371" i="7" s="1"/>
  <c r="BI370" i="7"/>
  <c r="BJ370" i="7" s="1"/>
  <c r="BI369" i="7"/>
  <c r="BJ369" i="7" s="1"/>
  <c r="BI368" i="7"/>
  <c r="BJ368" i="7" s="1"/>
  <c r="BI367" i="7"/>
  <c r="BJ367" i="7" s="1"/>
  <c r="BI366" i="7"/>
  <c r="BJ366" i="7" s="1"/>
  <c r="BI365" i="7"/>
  <c r="BJ365" i="7" s="1"/>
  <c r="BI364" i="7"/>
  <c r="BJ364" i="7" s="1"/>
  <c r="BI363" i="7"/>
  <c r="BJ363" i="7" s="1"/>
  <c r="BI362" i="7"/>
  <c r="BJ362" i="7" s="1"/>
  <c r="BI361" i="7"/>
  <c r="BJ361" i="7" s="1"/>
  <c r="BI360" i="7"/>
  <c r="BJ360" i="7" s="1"/>
  <c r="BI359" i="7"/>
  <c r="BJ359" i="7" s="1"/>
  <c r="BI358" i="7"/>
  <c r="BJ358" i="7" s="1"/>
  <c r="BI357" i="7"/>
  <c r="BJ357" i="7" s="1"/>
  <c r="BI356" i="7"/>
  <c r="BJ356" i="7" s="1"/>
  <c r="BI355" i="7"/>
  <c r="BJ355" i="7" s="1"/>
  <c r="BI354" i="7"/>
  <c r="BJ354" i="7" s="1"/>
  <c r="BI353" i="7"/>
  <c r="BJ353" i="7" s="1"/>
  <c r="BI352" i="7"/>
  <c r="BJ352" i="7" s="1"/>
  <c r="BI351" i="7"/>
  <c r="BI350" i="7"/>
  <c r="BI349" i="7"/>
  <c r="BJ349" i="7" s="1"/>
  <c r="BI348" i="7"/>
  <c r="BJ348" i="7" s="1"/>
  <c r="BI347" i="7"/>
  <c r="BJ347" i="7" s="1"/>
  <c r="BI346" i="7"/>
  <c r="BJ346" i="7" s="1"/>
  <c r="BI345" i="7"/>
  <c r="BJ345" i="7" s="1"/>
  <c r="BI344" i="7"/>
  <c r="BJ344" i="7" s="1"/>
  <c r="BI343" i="7"/>
  <c r="BI342" i="7"/>
  <c r="BI341" i="7"/>
  <c r="BI340" i="7"/>
  <c r="BI339" i="7"/>
  <c r="BI338" i="7"/>
  <c r="BI337" i="7"/>
  <c r="BI336" i="7"/>
  <c r="BI335" i="7"/>
  <c r="BJ335" i="7" s="1"/>
  <c r="BI334" i="7"/>
  <c r="BJ334" i="7" s="1"/>
  <c r="BI333" i="7"/>
  <c r="BJ333" i="7" s="1"/>
  <c r="BI332" i="7"/>
  <c r="BJ332" i="7" s="1"/>
  <c r="BI331" i="7"/>
  <c r="BJ331" i="7" s="1"/>
  <c r="BI330" i="7"/>
  <c r="BJ330" i="7" s="1"/>
  <c r="BI329" i="7"/>
  <c r="BJ329" i="7" s="1"/>
  <c r="BI328" i="7"/>
  <c r="BJ328" i="7" s="1"/>
  <c r="BI327" i="7"/>
  <c r="BI326" i="7"/>
  <c r="BI325" i="7"/>
  <c r="BJ325" i="7" s="1"/>
  <c r="BI324" i="7"/>
  <c r="BJ324" i="7" s="1"/>
  <c r="BI323" i="7"/>
  <c r="BI322" i="7"/>
  <c r="BI321" i="7"/>
  <c r="BJ321" i="7" s="1"/>
  <c r="BI320" i="7"/>
  <c r="BJ320" i="7" s="1"/>
  <c r="BI319" i="7"/>
  <c r="BI318" i="7"/>
  <c r="BI317" i="7"/>
  <c r="BJ317" i="7" s="1"/>
  <c r="BI316" i="7"/>
  <c r="BJ316" i="7" s="1"/>
  <c r="BI315" i="7"/>
  <c r="BJ315" i="7" s="1"/>
  <c r="BI314" i="7"/>
  <c r="BJ314" i="7" s="1"/>
  <c r="BI313" i="7"/>
  <c r="BI312" i="7"/>
  <c r="BI311" i="7"/>
  <c r="BJ311" i="7" s="1"/>
  <c r="BI310" i="7"/>
  <c r="BJ310" i="7" s="1"/>
  <c r="BI309" i="7"/>
  <c r="BJ309" i="7" s="1"/>
  <c r="BI308" i="7"/>
  <c r="BJ308" i="7" s="1"/>
  <c r="BI307" i="7"/>
  <c r="BJ307" i="7" s="1"/>
  <c r="BI306" i="7"/>
  <c r="BJ306" i="7" s="1"/>
  <c r="BI305" i="7"/>
  <c r="BJ305" i="7" s="1"/>
  <c r="BI304" i="7"/>
  <c r="BJ304" i="7" s="1"/>
  <c r="BI303" i="7"/>
  <c r="BJ303" i="7" s="1"/>
  <c r="BI302" i="7"/>
  <c r="BJ302" i="7" s="1"/>
  <c r="BI301" i="7"/>
  <c r="BJ301" i="7" s="1"/>
  <c r="BI300" i="7"/>
  <c r="BJ300" i="7" s="1"/>
  <c r="BI299" i="7"/>
  <c r="BJ299" i="7" s="1"/>
  <c r="BI298" i="7"/>
  <c r="BJ298" i="7" s="1"/>
  <c r="BI297" i="7"/>
  <c r="BJ297" i="7" s="1"/>
  <c r="BI296" i="7"/>
  <c r="BJ296" i="7" s="1"/>
  <c r="BI295" i="7"/>
  <c r="BJ295" i="7" s="1"/>
  <c r="BI294" i="7"/>
  <c r="BJ294" i="7" s="1"/>
  <c r="BI293" i="7"/>
  <c r="BJ293" i="7" s="1"/>
  <c r="BI292" i="7"/>
  <c r="BJ292" i="7" s="1"/>
  <c r="BI291" i="7"/>
  <c r="BJ291" i="7" s="1"/>
  <c r="BI290" i="7"/>
  <c r="BJ290" i="7" s="1"/>
  <c r="BI289" i="7"/>
  <c r="BJ289" i="7" s="1"/>
  <c r="BI288" i="7"/>
  <c r="BJ288" i="7" s="1"/>
  <c r="BI287" i="7"/>
  <c r="BJ287" i="7" s="1"/>
  <c r="BI286" i="7"/>
  <c r="BJ286" i="7" s="1"/>
  <c r="BI285" i="7"/>
  <c r="BJ285" i="7" s="1"/>
  <c r="BI284" i="7"/>
  <c r="BJ284" i="7" s="1"/>
  <c r="BI283" i="7"/>
  <c r="BI282" i="7"/>
  <c r="BI281" i="7"/>
  <c r="BJ281" i="7" s="1"/>
  <c r="BI280" i="7"/>
  <c r="BJ280" i="7" s="1"/>
  <c r="BI279" i="7"/>
  <c r="BJ279" i="7" s="1"/>
  <c r="BI278" i="7"/>
  <c r="BJ278" i="7" s="1"/>
  <c r="BI277" i="7"/>
  <c r="BJ277" i="7" s="1"/>
  <c r="BI276" i="7"/>
  <c r="BJ276" i="7" s="1"/>
  <c r="BI275" i="7"/>
  <c r="BJ275" i="7" s="1"/>
  <c r="BI274" i="7"/>
  <c r="BJ274" i="7" s="1"/>
  <c r="BI273" i="7"/>
  <c r="BJ273" i="7" s="1"/>
  <c r="BI272" i="7"/>
  <c r="BJ272" i="7" s="1"/>
  <c r="BI271" i="7"/>
  <c r="BJ271" i="7" s="1"/>
  <c r="BI270" i="7"/>
  <c r="BJ270" i="7" s="1"/>
  <c r="BI269" i="7"/>
  <c r="BJ269" i="7" s="1"/>
  <c r="BI268" i="7"/>
  <c r="BJ268" i="7" s="1"/>
  <c r="BI267" i="7"/>
  <c r="BJ267" i="7" s="1"/>
  <c r="BI266" i="7"/>
  <c r="BJ266" i="7" s="1"/>
  <c r="BI265" i="7"/>
  <c r="BJ265" i="7" s="1"/>
  <c r="BI264" i="7"/>
  <c r="BJ264" i="7" s="1"/>
  <c r="BI263" i="7"/>
  <c r="BJ263" i="7" s="1"/>
  <c r="BI262" i="7"/>
  <c r="BJ262" i="7" s="1"/>
  <c r="BI261" i="7"/>
  <c r="BJ261" i="7" s="1"/>
  <c r="BI260" i="7"/>
  <c r="BJ260" i="7" s="1"/>
  <c r="BI259" i="7"/>
  <c r="BJ259" i="7" s="1"/>
  <c r="BI258" i="7"/>
  <c r="BJ258" i="7" s="1"/>
  <c r="BI257" i="7"/>
  <c r="BJ257" i="7" s="1"/>
  <c r="BI256" i="7"/>
  <c r="BJ256" i="7" s="1"/>
  <c r="BI255" i="7"/>
  <c r="BJ255" i="7" s="1"/>
  <c r="BI254" i="7"/>
  <c r="BJ254" i="7" s="1"/>
  <c r="BI253" i="7"/>
  <c r="BJ253" i="7" s="1"/>
  <c r="BI252" i="7"/>
  <c r="BJ252" i="7" s="1"/>
  <c r="BI251" i="7"/>
  <c r="BJ251" i="7" s="1"/>
  <c r="BI250" i="7"/>
  <c r="BJ250" i="7" s="1"/>
  <c r="BI249" i="7"/>
  <c r="BJ249" i="7" s="1"/>
  <c r="BI248" i="7"/>
  <c r="BJ248" i="7" s="1"/>
  <c r="BI247" i="7"/>
  <c r="BJ247" i="7" s="1"/>
  <c r="BI246" i="7"/>
  <c r="BJ246" i="7" s="1"/>
  <c r="BI245" i="7"/>
  <c r="BJ245" i="7" s="1"/>
  <c r="BI244" i="7"/>
  <c r="BJ244" i="7" s="1"/>
  <c r="BI243" i="7"/>
  <c r="BJ243" i="7" s="1"/>
  <c r="BI242" i="7"/>
  <c r="BJ242" i="7" s="1"/>
  <c r="BI241" i="7"/>
  <c r="BI240" i="7"/>
  <c r="BI239" i="7"/>
  <c r="BI238" i="7"/>
  <c r="BI237" i="7"/>
  <c r="BI236" i="7"/>
  <c r="BI235" i="7"/>
  <c r="BI234" i="7"/>
  <c r="BI233" i="7"/>
  <c r="BJ233" i="7" s="1"/>
  <c r="BI232" i="7"/>
  <c r="BJ232" i="7" s="1"/>
  <c r="BI231" i="7"/>
  <c r="BI230" i="7"/>
  <c r="BI229" i="7"/>
  <c r="BJ229" i="7" s="1"/>
  <c r="BI228" i="7"/>
  <c r="BJ228" i="7" s="1"/>
  <c r="BI227" i="7"/>
  <c r="BJ227" i="7" s="1"/>
  <c r="BI226" i="7"/>
  <c r="BJ226" i="7" s="1"/>
  <c r="BI225" i="7"/>
  <c r="BJ225" i="7" s="1"/>
  <c r="BI224" i="7"/>
  <c r="BJ224" i="7" s="1"/>
  <c r="BI223" i="7"/>
  <c r="BJ223" i="7" s="1"/>
  <c r="BI222" i="7"/>
  <c r="BJ222" i="7" s="1"/>
  <c r="BI221" i="7"/>
  <c r="BJ221" i="7" s="1"/>
  <c r="BI220" i="7"/>
  <c r="BJ220" i="7" s="1"/>
  <c r="BI219" i="7"/>
  <c r="BJ219" i="7" s="1"/>
  <c r="BI218" i="7"/>
  <c r="BJ218" i="7" s="1"/>
  <c r="BI217" i="7"/>
  <c r="BJ217" i="7" s="1"/>
  <c r="BI216" i="7"/>
  <c r="BJ216" i="7" s="1"/>
  <c r="BI215" i="7"/>
  <c r="BJ215" i="7" s="1"/>
  <c r="BI214" i="7"/>
  <c r="BJ214" i="7" s="1"/>
  <c r="BI213" i="7"/>
  <c r="BJ213" i="7" s="1"/>
  <c r="BI212" i="7"/>
  <c r="BJ212" i="7" s="1"/>
  <c r="BI211" i="7"/>
  <c r="BJ211" i="7" s="1"/>
  <c r="BI210" i="7"/>
  <c r="BJ210" i="7" s="1"/>
  <c r="BI209" i="7"/>
  <c r="BI208" i="7"/>
  <c r="BI207" i="7"/>
  <c r="BJ207" i="7" s="1"/>
  <c r="BI206" i="7"/>
  <c r="BJ206" i="7" s="1"/>
  <c r="BI205" i="7"/>
  <c r="BJ205" i="7" s="1"/>
  <c r="BI204" i="7"/>
  <c r="BJ204" i="7" s="1"/>
  <c r="BI203" i="7"/>
  <c r="BJ203" i="7" s="1"/>
  <c r="BI202" i="7"/>
  <c r="BJ202" i="7" s="1"/>
  <c r="BI201" i="7"/>
  <c r="BI200" i="7"/>
  <c r="BI199" i="7"/>
  <c r="BJ199" i="7" s="1"/>
  <c r="BI198" i="7"/>
  <c r="BJ198" i="7" s="1"/>
  <c r="BI197" i="7"/>
  <c r="BI196" i="7"/>
  <c r="BI195" i="7"/>
  <c r="BI194" i="7"/>
  <c r="BI193" i="7"/>
  <c r="BI192" i="7"/>
  <c r="BI191" i="7"/>
  <c r="BJ191" i="7" s="1"/>
  <c r="BI190" i="7"/>
  <c r="BJ190" i="7" s="1"/>
  <c r="BI189" i="7"/>
  <c r="BJ189" i="7" s="1"/>
  <c r="BI188" i="7"/>
  <c r="BJ188" i="7" s="1"/>
  <c r="BI187" i="7"/>
  <c r="BI186" i="7"/>
  <c r="BI185" i="7"/>
  <c r="BI184" i="7"/>
  <c r="BI183" i="7"/>
  <c r="BJ183" i="7" s="1"/>
  <c r="BI182" i="7"/>
  <c r="BJ182" i="7" s="1"/>
  <c r="BI181" i="7"/>
  <c r="BJ181" i="7" s="1"/>
  <c r="BI180" i="7"/>
  <c r="BJ180" i="7" s="1"/>
  <c r="BI179" i="7"/>
  <c r="BJ179" i="7" s="1"/>
  <c r="BI178" i="7"/>
  <c r="BJ178" i="7" s="1"/>
  <c r="BI177" i="7"/>
  <c r="BJ177" i="7" s="1"/>
  <c r="BI176" i="7"/>
  <c r="BJ176" i="7" s="1"/>
  <c r="BI175" i="7"/>
  <c r="BJ175" i="7" s="1"/>
  <c r="BI174" i="7"/>
  <c r="BJ174" i="7" s="1"/>
  <c r="BI173" i="7"/>
  <c r="BJ173" i="7" s="1"/>
  <c r="BI172" i="7"/>
  <c r="BJ172" i="7" s="1"/>
  <c r="BI171" i="7"/>
  <c r="BJ171" i="7" s="1"/>
  <c r="BI170" i="7"/>
  <c r="BJ170" i="7" s="1"/>
  <c r="BI169" i="7"/>
  <c r="BJ169" i="7" s="1"/>
  <c r="BI168" i="7"/>
  <c r="BJ168" i="7" s="1"/>
  <c r="BI167" i="7"/>
  <c r="BJ167" i="7" s="1"/>
  <c r="BI166" i="7"/>
  <c r="BJ166" i="7" s="1"/>
  <c r="BI165" i="7"/>
  <c r="BJ165" i="7" s="1"/>
  <c r="BI164" i="7"/>
  <c r="BJ164" i="7" s="1"/>
  <c r="BI163" i="7"/>
  <c r="BJ163" i="7" s="1"/>
  <c r="BI162" i="7"/>
  <c r="BJ162" i="7" s="1"/>
  <c r="BI161" i="7"/>
  <c r="BI160" i="7"/>
  <c r="BI159" i="7"/>
  <c r="BJ159" i="7" s="1"/>
  <c r="BI158" i="7"/>
  <c r="BJ158" i="7" s="1"/>
  <c r="BI157" i="7"/>
  <c r="BJ157" i="7" s="1"/>
  <c r="BI156" i="7"/>
  <c r="BJ156" i="7" s="1"/>
  <c r="BI155" i="7"/>
  <c r="BJ155" i="7" s="1"/>
  <c r="BI154" i="7"/>
  <c r="BJ154" i="7" s="1"/>
  <c r="BI153" i="7"/>
  <c r="BJ153" i="7" s="1"/>
  <c r="BI152" i="7"/>
  <c r="BJ152" i="7" s="1"/>
  <c r="BI151" i="7"/>
  <c r="BI150" i="7"/>
  <c r="BI149" i="7"/>
  <c r="BJ149" i="7" s="1"/>
  <c r="BI148" i="7"/>
  <c r="BJ148" i="7" s="1"/>
  <c r="BI147" i="7"/>
  <c r="BJ147" i="7" s="1"/>
  <c r="BI146" i="7"/>
  <c r="BJ146" i="7" s="1"/>
  <c r="BI145" i="7"/>
  <c r="BI144" i="7"/>
  <c r="BI143" i="7"/>
  <c r="BJ143" i="7" s="1"/>
  <c r="BI142" i="7"/>
  <c r="BJ142" i="7" s="1"/>
  <c r="BI141" i="7"/>
  <c r="BI140" i="7"/>
  <c r="BI139" i="7"/>
  <c r="BJ139" i="7" s="1"/>
  <c r="BI138" i="7"/>
  <c r="BJ138" i="7" s="1"/>
  <c r="BI137" i="7"/>
  <c r="BJ137" i="7" s="1"/>
  <c r="BI136" i="7"/>
  <c r="BJ136" i="7" s="1"/>
  <c r="BI135" i="7"/>
  <c r="BJ135" i="7" s="1"/>
  <c r="BI134" i="7"/>
  <c r="BJ134" i="7" s="1"/>
  <c r="BI133" i="7"/>
  <c r="BJ133" i="7" s="1"/>
  <c r="BI132" i="7"/>
  <c r="BJ132" i="7" s="1"/>
  <c r="BI131" i="7"/>
  <c r="BI130" i="7"/>
  <c r="BI129" i="7"/>
  <c r="BJ129" i="7" s="1"/>
  <c r="BI128" i="7"/>
  <c r="BJ128" i="7" s="1"/>
  <c r="BI127" i="7"/>
  <c r="BJ127" i="7" s="1"/>
  <c r="BI126" i="7"/>
  <c r="BJ126" i="7" s="1"/>
  <c r="BI125" i="7"/>
  <c r="BJ125" i="7" s="1"/>
  <c r="BI124" i="7"/>
  <c r="BJ124" i="7" s="1"/>
  <c r="BI123" i="7"/>
  <c r="BJ123" i="7" s="1"/>
  <c r="BI122" i="7"/>
  <c r="BJ122" i="7" s="1"/>
  <c r="BI121" i="7"/>
  <c r="BI120" i="7"/>
  <c r="BI119" i="7"/>
  <c r="BI118" i="7"/>
  <c r="BI117" i="7"/>
  <c r="BJ117" i="7" s="1"/>
  <c r="BI116" i="7"/>
  <c r="BJ116" i="7" s="1"/>
  <c r="BI115" i="7"/>
  <c r="BI114" i="7"/>
  <c r="BI113" i="7"/>
  <c r="BJ113" i="7" s="1"/>
  <c r="BI112" i="7"/>
  <c r="BJ112" i="7" s="1"/>
  <c r="BI111" i="7"/>
  <c r="BJ111" i="7" s="1"/>
  <c r="BI110" i="7"/>
  <c r="BJ110" i="7" s="1"/>
  <c r="BI109" i="7"/>
  <c r="BJ109" i="7" s="1"/>
  <c r="BI108" i="7"/>
  <c r="BJ108" i="7" s="1"/>
  <c r="BI107" i="7"/>
  <c r="BJ107" i="7" s="1"/>
  <c r="BI106" i="7"/>
  <c r="BJ106" i="7" s="1"/>
  <c r="BI105" i="7"/>
  <c r="BJ105" i="7" s="1"/>
  <c r="BI104" i="7"/>
  <c r="BJ104" i="7" s="1"/>
  <c r="BI103" i="7"/>
  <c r="BJ103" i="7" s="1"/>
  <c r="BI102" i="7"/>
  <c r="BJ102" i="7" s="1"/>
  <c r="BI101" i="7"/>
  <c r="BJ101" i="7" s="1"/>
  <c r="BI100" i="7"/>
  <c r="BJ100" i="7" s="1"/>
  <c r="BI99" i="7"/>
  <c r="BJ99" i="7" s="1"/>
  <c r="BI98" i="7"/>
  <c r="BJ98" i="7" s="1"/>
  <c r="BI97" i="7"/>
  <c r="BJ97" i="7" s="1"/>
  <c r="BI96" i="7"/>
  <c r="BJ96" i="7" s="1"/>
  <c r="BI95" i="7"/>
  <c r="BI94" i="7"/>
  <c r="BI93" i="7"/>
  <c r="BI92" i="7"/>
  <c r="BI91" i="7"/>
  <c r="BI90" i="7"/>
  <c r="BI89" i="7"/>
  <c r="BJ89" i="7" s="1"/>
  <c r="BI88" i="7"/>
  <c r="BI87" i="7"/>
  <c r="BJ87" i="7" s="1"/>
  <c r="BI86" i="7"/>
  <c r="BJ86" i="7" s="1"/>
  <c r="BI85" i="7"/>
  <c r="BJ85" i="7" s="1"/>
  <c r="BI84" i="7"/>
  <c r="BJ84" i="7" s="1"/>
  <c r="BI83" i="7"/>
  <c r="BJ83" i="7" s="1"/>
  <c r="BI82" i="7"/>
  <c r="BJ82" i="7" s="1"/>
  <c r="BI81" i="7"/>
  <c r="BJ81" i="7" s="1"/>
  <c r="BI80" i="7"/>
  <c r="BJ80" i="7" s="1"/>
  <c r="BI79" i="7"/>
  <c r="BI78" i="7"/>
  <c r="BI77" i="7"/>
  <c r="BI76" i="7"/>
  <c r="BI75" i="7"/>
  <c r="BJ75" i="7" s="1"/>
  <c r="BI74" i="7"/>
  <c r="BJ74" i="7" s="1"/>
  <c r="BI73" i="7"/>
  <c r="BI72" i="7"/>
  <c r="BI71" i="7"/>
  <c r="BI70" i="7"/>
  <c r="BI69" i="7"/>
  <c r="BI68" i="7"/>
  <c r="BI67" i="7"/>
  <c r="BJ67" i="7" s="1"/>
  <c r="BI66" i="7"/>
  <c r="BJ66" i="7" s="1"/>
  <c r="BI65" i="7"/>
  <c r="BJ65" i="7" s="1"/>
  <c r="BI64" i="7"/>
  <c r="BJ64" i="7" s="1"/>
  <c r="BI63" i="7"/>
  <c r="BJ63" i="7" s="1"/>
  <c r="BI62" i="7"/>
  <c r="BJ62" i="7" s="1"/>
  <c r="BI61" i="7"/>
  <c r="BI60" i="7"/>
  <c r="BI59" i="7"/>
  <c r="BJ59" i="7" s="1"/>
  <c r="BI58" i="7"/>
  <c r="BJ58" i="7" s="1"/>
  <c r="BI57" i="7"/>
  <c r="BI56" i="7"/>
  <c r="BI55" i="7"/>
  <c r="BJ55" i="7" s="1"/>
  <c r="BI54" i="7"/>
  <c r="BJ54" i="7" s="1"/>
  <c r="BI53" i="7"/>
  <c r="BJ53" i="7" s="1"/>
  <c r="BI52" i="7"/>
  <c r="BJ52" i="7" s="1"/>
  <c r="BI51" i="7"/>
  <c r="BI50" i="7"/>
  <c r="BI49" i="7"/>
  <c r="BJ49" i="7" s="1"/>
  <c r="BI48" i="7"/>
  <c r="BJ48" i="7" s="1"/>
  <c r="BI47" i="7"/>
  <c r="BJ47" i="7" s="1"/>
  <c r="BI46" i="7"/>
  <c r="BJ46" i="7" s="1"/>
  <c r="BI45" i="7"/>
  <c r="BJ45" i="7" s="1"/>
  <c r="BI44" i="7"/>
  <c r="BJ44" i="7" s="1"/>
  <c r="BI43" i="7"/>
  <c r="BJ43" i="7" s="1"/>
  <c r="BI42" i="7"/>
  <c r="BJ42" i="7" s="1"/>
  <c r="BI41" i="7"/>
  <c r="BJ41" i="7" s="1"/>
  <c r="BI40" i="7"/>
  <c r="BJ40" i="7" s="1"/>
  <c r="BI39" i="7"/>
  <c r="BJ39" i="7" s="1"/>
  <c r="BI38" i="7"/>
  <c r="BJ38" i="7" s="1"/>
  <c r="BI37" i="7"/>
  <c r="BI36" i="7"/>
  <c r="BI35" i="7"/>
  <c r="BI34" i="7"/>
  <c r="BI33" i="7"/>
  <c r="BI32" i="7"/>
  <c r="BI31" i="7"/>
  <c r="BI30" i="7"/>
  <c r="BI29" i="7"/>
  <c r="BJ29" i="7" s="1"/>
  <c r="BI28" i="7"/>
  <c r="BJ28" i="7" s="1"/>
  <c r="BI27" i="7"/>
  <c r="BI26" i="7"/>
  <c r="BI25" i="7"/>
  <c r="BI24" i="7"/>
  <c r="BI23" i="7"/>
  <c r="BJ23" i="7" s="1"/>
  <c r="BI22" i="7"/>
  <c r="BJ22" i="7" s="1"/>
  <c r="BI21" i="7"/>
  <c r="BJ21" i="7" s="1"/>
  <c r="BI20" i="7"/>
  <c r="BJ20" i="7" s="1"/>
  <c r="BI19" i="7"/>
  <c r="BJ19" i="7" s="1"/>
  <c r="BI18" i="7"/>
  <c r="BJ18" i="7" s="1"/>
  <c r="BI17" i="7"/>
  <c r="BI16" i="7"/>
  <c r="BI15" i="7"/>
  <c r="BI14" i="7"/>
  <c r="BI13" i="7"/>
  <c r="BI12" i="7"/>
  <c r="BI11" i="7"/>
  <c r="BJ11" i="7" s="1"/>
  <c r="BI10" i="7"/>
  <c r="BJ10" i="7" s="1"/>
  <c r="BI9" i="7"/>
  <c r="BJ9" i="7" s="1"/>
  <c r="BI8" i="7"/>
  <c r="BJ8" i="7" s="1"/>
  <c r="BI7" i="7"/>
  <c r="BI6" i="7"/>
  <c r="BI5" i="7"/>
  <c r="BI4" i="7"/>
  <c r="BI3" i="7"/>
  <c r="BJ3" i="7" s="1"/>
  <c r="BR2" i="7"/>
  <c r="BS2" i="7" s="1"/>
  <c r="BI2" i="7"/>
  <c r="BJ2" i="7" s="1"/>
  <c r="AR2" i="7"/>
  <c r="AR7" i="7"/>
  <c r="AR835" i="7"/>
  <c r="AR834" i="7"/>
  <c r="AR833" i="7"/>
  <c r="AR832" i="7"/>
  <c r="AR831" i="7"/>
  <c r="AR830" i="7"/>
  <c r="AR829" i="7"/>
  <c r="AR828" i="7"/>
  <c r="AR827" i="7"/>
  <c r="AR826" i="7"/>
  <c r="AR825" i="7"/>
  <c r="AR824" i="7"/>
  <c r="AR823" i="7"/>
  <c r="AR822" i="7"/>
  <c r="AR821" i="7"/>
  <c r="AR820" i="7"/>
  <c r="AR819" i="7"/>
  <c r="AR818" i="7"/>
  <c r="AR817" i="7"/>
  <c r="AR816" i="7"/>
  <c r="AR815" i="7"/>
  <c r="AR814" i="7"/>
  <c r="AR813" i="7"/>
  <c r="AR812" i="7"/>
  <c r="AR811" i="7"/>
  <c r="AR810" i="7"/>
  <c r="AR809" i="7"/>
  <c r="AR808" i="7"/>
  <c r="AR807" i="7"/>
  <c r="AR806" i="7"/>
  <c r="AR805" i="7"/>
  <c r="AR804" i="7"/>
  <c r="AR803" i="7"/>
  <c r="AR802" i="7"/>
  <c r="AR801" i="7"/>
  <c r="AR800" i="7"/>
  <c r="AR799" i="7"/>
  <c r="AR798" i="7"/>
  <c r="AR797" i="7"/>
  <c r="AR796" i="7"/>
  <c r="AR795" i="7"/>
  <c r="AR794" i="7"/>
  <c r="AR793" i="7"/>
  <c r="AR792" i="7"/>
  <c r="AR791" i="7"/>
  <c r="AR790" i="7"/>
  <c r="AR789" i="7"/>
  <c r="AR788" i="7"/>
  <c r="AR787" i="7"/>
  <c r="AR786" i="7"/>
  <c r="AR785" i="7"/>
  <c r="AR784" i="7"/>
  <c r="AR783" i="7"/>
  <c r="AR782" i="7"/>
  <c r="AR781" i="7"/>
  <c r="AR780" i="7"/>
  <c r="AR779" i="7"/>
  <c r="AR778" i="7"/>
  <c r="AR777" i="7"/>
  <c r="AR776" i="7"/>
  <c r="AR775" i="7"/>
  <c r="AR774" i="7"/>
  <c r="AR773" i="7"/>
  <c r="AR772" i="7"/>
  <c r="AR771" i="7"/>
  <c r="AR770" i="7"/>
  <c r="AR769" i="7"/>
  <c r="AR768" i="7"/>
  <c r="AR767" i="7"/>
  <c r="AR766" i="7"/>
  <c r="AR765" i="7"/>
  <c r="AR764" i="7"/>
  <c r="AR763" i="7"/>
  <c r="AR762" i="7"/>
  <c r="AR761" i="7"/>
  <c r="AR760" i="7"/>
  <c r="AR759" i="7"/>
  <c r="AR758" i="7"/>
  <c r="AR757" i="7"/>
  <c r="AR756" i="7"/>
  <c r="AR755" i="7"/>
  <c r="AR754" i="7"/>
  <c r="AR753" i="7"/>
  <c r="AR752" i="7"/>
  <c r="AR751" i="7"/>
  <c r="AR750" i="7"/>
  <c r="AR749" i="7"/>
  <c r="AR748" i="7"/>
  <c r="AR747" i="7"/>
  <c r="AR746" i="7"/>
  <c r="AR745" i="7"/>
  <c r="AR744" i="7"/>
  <c r="AR743" i="7"/>
  <c r="AR742" i="7"/>
  <c r="AR741" i="7"/>
  <c r="AR740" i="7"/>
  <c r="AR739" i="7"/>
  <c r="AR738" i="7"/>
  <c r="AR737" i="7"/>
  <c r="AR736" i="7"/>
  <c r="AR735" i="7"/>
  <c r="AR734" i="7"/>
  <c r="AR733" i="7"/>
  <c r="AR732" i="7"/>
  <c r="AR731" i="7"/>
  <c r="AR730" i="7"/>
  <c r="AR729" i="7"/>
  <c r="AR728" i="7"/>
  <c r="AR727" i="7"/>
  <c r="AR726" i="7"/>
  <c r="AR725" i="7"/>
  <c r="AR724" i="7"/>
  <c r="AR723" i="7"/>
  <c r="AR722" i="7"/>
  <c r="AR721" i="7"/>
  <c r="AR720" i="7"/>
  <c r="AR719" i="7"/>
  <c r="AR718" i="7"/>
  <c r="AR717" i="7"/>
  <c r="AR716" i="7"/>
  <c r="AR715" i="7"/>
  <c r="AR714" i="7"/>
  <c r="AR713" i="7"/>
  <c r="AR712" i="7"/>
  <c r="AR711" i="7"/>
  <c r="AR710" i="7"/>
  <c r="AR709" i="7"/>
  <c r="AR708" i="7"/>
  <c r="AR707" i="7"/>
  <c r="AR706" i="7"/>
  <c r="AR705" i="7"/>
  <c r="AR704" i="7"/>
  <c r="AR703" i="7"/>
  <c r="AR702" i="7"/>
  <c r="AR701" i="7"/>
  <c r="AR700" i="7"/>
  <c r="AR699" i="7"/>
  <c r="AR698" i="7"/>
  <c r="AR697" i="7"/>
  <c r="AR696" i="7"/>
  <c r="AR695" i="7"/>
  <c r="AR694" i="7"/>
  <c r="AR693" i="7"/>
  <c r="AR692" i="7"/>
  <c r="AR691" i="7"/>
  <c r="AR690" i="7"/>
  <c r="AR689" i="7"/>
  <c r="AR688" i="7"/>
  <c r="AR687" i="7"/>
  <c r="AR686" i="7"/>
  <c r="AR685" i="7"/>
  <c r="AR684" i="7"/>
  <c r="AR683" i="7"/>
  <c r="AR682" i="7"/>
  <c r="AR681" i="7"/>
  <c r="AR680" i="7"/>
  <c r="AR679" i="7"/>
  <c r="AR678" i="7"/>
  <c r="AR677" i="7"/>
  <c r="AR676" i="7"/>
  <c r="AR675" i="7"/>
  <c r="AR674" i="7"/>
  <c r="AR673" i="7"/>
  <c r="AR672" i="7"/>
  <c r="AR671" i="7"/>
  <c r="AR670" i="7"/>
  <c r="AR669" i="7"/>
  <c r="AR668" i="7"/>
  <c r="AR667" i="7"/>
  <c r="AR666" i="7"/>
  <c r="AR665" i="7"/>
  <c r="AR664" i="7"/>
  <c r="AR663" i="7"/>
  <c r="AR662" i="7"/>
  <c r="AR661" i="7"/>
  <c r="AR660" i="7"/>
  <c r="AR659" i="7"/>
  <c r="AR658" i="7"/>
  <c r="AR657" i="7"/>
  <c r="AR656" i="7"/>
  <c r="AR655" i="7"/>
  <c r="AR654" i="7"/>
  <c r="AR653" i="7"/>
  <c r="AR652" i="7"/>
  <c r="AR651" i="7"/>
  <c r="AR650" i="7"/>
  <c r="AR649" i="7"/>
  <c r="AR648" i="7"/>
  <c r="AR647" i="7"/>
  <c r="AR646" i="7"/>
  <c r="AR645" i="7"/>
  <c r="AR644" i="7"/>
  <c r="AR643" i="7"/>
  <c r="AR642" i="7"/>
  <c r="AR641" i="7"/>
  <c r="AR640" i="7"/>
  <c r="AR639" i="7"/>
  <c r="AR638" i="7"/>
  <c r="AR637" i="7"/>
  <c r="AR636" i="7"/>
  <c r="AR635" i="7"/>
  <c r="AR634" i="7"/>
  <c r="AR633" i="7"/>
  <c r="AR632" i="7"/>
  <c r="AR631" i="7"/>
  <c r="AR630" i="7"/>
  <c r="AR629" i="7"/>
  <c r="AR628" i="7"/>
  <c r="AR627" i="7"/>
  <c r="AR626" i="7"/>
  <c r="AR625" i="7"/>
  <c r="AR624" i="7"/>
  <c r="AR623" i="7"/>
  <c r="AR622" i="7"/>
  <c r="AR621" i="7"/>
  <c r="AR620" i="7"/>
  <c r="AR619" i="7"/>
  <c r="AR618" i="7"/>
  <c r="AR617" i="7"/>
  <c r="AR616" i="7"/>
  <c r="AR615" i="7"/>
  <c r="AR614" i="7"/>
  <c r="AR613" i="7"/>
  <c r="AR612" i="7"/>
  <c r="AR611" i="7"/>
  <c r="AR610" i="7"/>
  <c r="AR609" i="7"/>
  <c r="AR608" i="7"/>
  <c r="AR607" i="7"/>
  <c r="AR606" i="7"/>
  <c r="AR605" i="7"/>
  <c r="AR604" i="7"/>
  <c r="AR603" i="7"/>
  <c r="AR602" i="7"/>
  <c r="AR601" i="7"/>
  <c r="AR600" i="7"/>
  <c r="AR599" i="7"/>
  <c r="AR598" i="7"/>
  <c r="AR597" i="7"/>
  <c r="AR596" i="7"/>
  <c r="AR595" i="7"/>
  <c r="AR594" i="7"/>
  <c r="AR593" i="7"/>
  <c r="AR592" i="7"/>
  <c r="AR591" i="7"/>
  <c r="AR590" i="7"/>
  <c r="AR589" i="7"/>
  <c r="AR588" i="7"/>
  <c r="AR587" i="7"/>
  <c r="AR586" i="7"/>
  <c r="AR585" i="7"/>
  <c r="AR584" i="7"/>
  <c r="AR583" i="7"/>
  <c r="AR582" i="7"/>
  <c r="AR581" i="7"/>
  <c r="AR580" i="7"/>
  <c r="AR579" i="7"/>
  <c r="AR578" i="7"/>
  <c r="AR577" i="7"/>
  <c r="AR576" i="7"/>
  <c r="AR575" i="7"/>
  <c r="AR574" i="7"/>
  <c r="AR573" i="7"/>
  <c r="AR572" i="7"/>
  <c r="AR571" i="7"/>
  <c r="AR570" i="7"/>
  <c r="AR569" i="7"/>
  <c r="AR568" i="7"/>
  <c r="AR567" i="7"/>
  <c r="AR566" i="7"/>
  <c r="AR565" i="7"/>
  <c r="AR564" i="7"/>
  <c r="AR563" i="7"/>
  <c r="AR562" i="7"/>
  <c r="AR561" i="7"/>
  <c r="AR560" i="7"/>
  <c r="AR559" i="7"/>
  <c r="AR558" i="7"/>
  <c r="AR557" i="7"/>
  <c r="AR556" i="7"/>
  <c r="AR555" i="7"/>
  <c r="AR554" i="7"/>
  <c r="AR553" i="7"/>
  <c r="AR552" i="7"/>
  <c r="AR551" i="7"/>
  <c r="AR550" i="7"/>
  <c r="AR549" i="7"/>
  <c r="AR548" i="7"/>
  <c r="AR547" i="7"/>
  <c r="AR546" i="7"/>
  <c r="AR545" i="7"/>
  <c r="AR544" i="7"/>
  <c r="AR543" i="7"/>
  <c r="AR542" i="7"/>
  <c r="AR541" i="7"/>
  <c r="AR540" i="7"/>
  <c r="AR539" i="7"/>
  <c r="AR538" i="7"/>
  <c r="AR537" i="7"/>
  <c r="AR536" i="7"/>
  <c r="AR535" i="7"/>
  <c r="AR534" i="7"/>
  <c r="AR533" i="7"/>
  <c r="AR532" i="7"/>
  <c r="AR531" i="7"/>
  <c r="AR530" i="7"/>
  <c r="AR529" i="7"/>
  <c r="AR528" i="7"/>
  <c r="AR527" i="7"/>
  <c r="AR526" i="7"/>
  <c r="AR525" i="7"/>
  <c r="AR524" i="7"/>
  <c r="AR523" i="7"/>
  <c r="AR522" i="7"/>
  <c r="AR521" i="7"/>
  <c r="AR520" i="7"/>
  <c r="AR519" i="7"/>
  <c r="AR518" i="7"/>
  <c r="AR517" i="7"/>
  <c r="AR516" i="7"/>
  <c r="AR515" i="7"/>
  <c r="AR514" i="7"/>
  <c r="AR513" i="7"/>
  <c r="AR512" i="7"/>
  <c r="AR511" i="7"/>
  <c r="AR510" i="7"/>
  <c r="AR509" i="7"/>
  <c r="AR508" i="7"/>
  <c r="AR507" i="7"/>
  <c r="AR506" i="7"/>
  <c r="AR505" i="7"/>
  <c r="AR504" i="7"/>
  <c r="AR503" i="7"/>
  <c r="AR502" i="7"/>
  <c r="AR501" i="7"/>
  <c r="AR500" i="7"/>
  <c r="AR499" i="7"/>
  <c r="AR498" i="7"/>
  <c r="AR497" i="7"/>
  <c r="AR496" i="7"/>
  <c r="AR495" i="7"/>
  <c r="AR494" i="7"/>
  <c r="AR493" i="7"/>
  <c r="AR492" i="7"/>
  <c r="AR491" i="7"/>
  <c r="AR490" i="7"/>
  <c r="AR489" i="7"/>
  <c r="AR488" i="7"/>
  <c r="AR487" i="7"/>
  <c r="AR486" i="7"/>
  <c r="AR485" i="7"/>
  <c r="AR484" i="7"/>
  <c r="AR483" i="7"/>
  <c r="AR482" i="7"/>
  <c r="AR481" i="7"/>
  <c r="AR480" i="7"/>
  <c r="AR479" i="7"/>
  <c r="AR478" i="7"/>
  <c r="AR477" i="7"/>
  <c r="AR476" i="7"/>
  <c r="AR475" i="7"/>
  <c r="AR474" i="7"/>
  <c r="AR473" i="7"/>
  <c r="AR472" i="7"/>
  <c r="AR471" i="7"/>
  <c r="AR470" i="7"/>
  <c r="AR469" i="7"/>
  <c r="AR468" i="7"/>
  <c r="AR467" i="7"/>
  <c r="AR466" i="7"/>
  <c r="AR465" i="7"/>
  <c r="AR464" i="7"/>
  <c r="AR463" i="7"/>
  <c r="AR462" i="7"/>
  <c r="AR461" i="7"/>
  <c r="AR460" i="7"/>
  <c r="AR459" i="7"/>
  <c r="AR458" i="7"/>
  <c r="AR457" i="7"/>
  <c r="AR456" i="7"/>
  <c r="AR455" i="7"/>
  <c r="AR454" i="7"/>
  <c r="AR453" i="7"/>
  <c r="AR452" i="7"/>
  <c r="AR451" i="7"/>
  <c r="AR450" i="7"/>
  <c r="AR449" i="7"/>
  <c r="AR448" i="7"/>
  <c r="AR447" i="7"/>
  <c r="AR446" i="7"/>
  <c r="AR445" i="7"/>
  <c r="AR444" i="7"/>
  <c r="AR443" i="7"/>
  <c r="AR442" i="7"/>
  <c r="AR441" i="7"/>
  <c r="AR440" i="7"/>
  <c r="AR439" i="7"/>
  <c r="AR438" i="7"/>
  <c r="AR437" i="7"/>
  <c r="AR436" i="7"/>
  <c r="AR435" i="7"/>
  <c r="AR434" i="7"/>
  <c r="AR433" i="7"/>
  <c r="AR432" i="7"/>
  <c r="AR431" i="7"/>
  <c r="AR430" i="7"/>
  <c r="AR429" i="7"/>
  <c r="AR428" i="7"/>
  <c r="AR427" i="7"/>
  <c r="AR426" i="7"/>
  <c r="AR425" i="7"/>
  <c r="AR424" i="7"/>
  <c r="AR423" i="7"/>
  <c r="AR422" i="7"/>
  <c r="AR421" i="7"/>
  <c r="AR420" i="7"/>
  <c r="AR419" i="7"/>
  <c r="AR418" i="7"/>
  <c r="AR417" i="7"/>
  <c r="AR416" i="7"/>
  <c r="AR415" i="7"/>
  <c r="AR414" i="7"/>
  <c r="AR413" i="7"/>
  <c r="AR412" i="7"/>
  <c r="AR411" i="7"/>
  <c r="AR410" i="7"/>
  <c r="AR409" i="7"/>
  <c r="AR408" i="7"/>
  <c r="AR407" i="7"/>
  <c r="AR406" i="7"/>
  <c r="AR405" i="7"/>
  <c r="AR404" i="7"/>
  <c r="AR403" i="7"/>
  <c r="AR402" i="7"/>
  <c r="AR401" i="7"/>
  <c r="AR400" i="7"/>
  <c r="AR399" i="7"/>
  <c r="AR398" i="7"/>
  <c r="AR397" i="7"/>
  <c r="AR396" i="7"/>
  <c r="AR395" i="7"/>
  <c r="AR394" i="7"/>
  <c r="AR393" i="7"/>
  <c r="AR392" i="7"/>
  <c r="AR391" i="7"/>
  <c r="AR390" i="7"/>
  <c r="AR389" i="7"/>
  <c r="AR388" i="7"/>
  <c r="AR387" i="7"/>
  <c r="AR386" i="7"/>
  <c r="AR385" i="7"/>
  <c r="AR384" i="7"/>
  <c r="AR383" i="7"/>
  <c r="AR382" i="7"/>
  <c r="AR381" i="7"/>
  <c r="AR380" i="7"/>
  <c r="AR379" i="7"/>
  <c r="AR378" i="7"/>
  <c r="AR377" i="7"/>
  <c r="AR376" i="7"/>
  <c r="AR375" i="7"/>
  <c r="AR374" i="7"/>
  <c r="AR373" i="7"/>
  <c r="AR372" i="7"/>
  <c r="AR371" i="7"/>
  <c r="AR370" i="7"/>
  <c r="AR369" i="7"/>
  <c r="AR368" i="7"/>
  <c r="AR367" i="7"/>
  <c r="AR366" i="7"/>
  <c r="AR365" i="7"/>
  <c r="AR364" i="7"/>
  <c r="AR363" i="7"/>
  <c r="AR362" i="7"/>
  <c r="AR361" i="7"/>
  <c r="AR360" i="7"/>
  <c r="AR359" i="7"/>
  <c r="AR358" i="7"/>
  <c r="AR357" i="7"/>
  <c r="AR356" i="7"/>
  <c r="AR355" i="7"/>
  <c r="AR354" i="7"/>
  <c r="AR353" i="7"/>
  <c r="AR352" i="7"/>
  <c r="AR351" i="7"/>
  <c r="AR350" i="7"/>
  <c r="AR349" i="7"/>
  <c r="AR348" i="7"/>
  <c r="AR347" i="7"/>
  <c r="AR346" i="7"/>
  <c r="AR345" i="7"/>
  <c r="AR344" i="7"/>
  <c r="AR343" i="7"/>
  <c r="AR342" i="7"/>
  <c r="AR341" i="7"/>
  <c r="AR340" i="7"/>
  <c r="AR339" i="7"/>
  <c r="AR338" i="7"/>
  <c r="AR337" i="7"/>
  <c r="AR336" i="7"/>
  <c r="AR335" i="7"/>
  <c r="AR334" i="7"/>
  <c r="AR333" i="7"/>
  <c r="AR332" i="7"/>
  <c r="AR331" i="7"/>
  <c r="AR330" i="7"/>
  <c r="AR329" i="7"/>
  <c r="AR328" i="7"/>
  <c r="AR327" i="7"/>
  <c r="AR326" i="7"/>
  <c r="AR325" i="7"/>
  <c r="AR324" i="7"/>
  <c r="AR323" i="7"/>
  <c r="AR322" i="7"/>
  <c r="AR321" i="7"/>
  <c r="AR320" i="7"/>
  <c r="AR319" i="7"/>
  <c r="AR318" i="7"/>
  <c r="AR317" i="7"/>
  <c r="AR316" i="7"/>
  <c r="AR315" i="7"/>
  <c r="AR314" i="7"/>
  <c r="AR313" i="7"/>
  <c r="AR312" i="7"/>
  <c r="AR311" i="7"/>
  <c r="AR310" i="7"/>
  <c r="AR309" i="7"/>
  <c r="AR308" i="7"/>
  <c r="AR307" i="7"/>
  <c r="AR306" i="7"/>
  <c r="AR305" i="7"/>
  <c r="AR304" i="7"/>
  <c r="AR303" i="7"/>
  <c r="AR302" i="7"/>
  <c r="AR301" i="7"/>
  <c r="AR300" i="7"/>
  <c r="AR299" i="7"/>
  <c r="AR298" i="7"/>
  <c r="AR297" i="7"/>
  <c r="AR296" i="7"/>
  <c r="AR295" i="7"/>
  <c r="AR294" i="7"/>
  <c r="AR293" i="7"/>
  <c r="AR292" i="7"/>
  <c r="AR291" i="7"/>
  <c r="AR290" i="7"/>
  <c r="AR289" i="7"/>
  <c r="AR288" i="7"/>
  <c r="AR287" i="7"/>
  <c r="AR286" i="7"/>
  <c r="AR285" i="7"/>
  <c r="AR284" i="7"/>
  <c r="AR283" i="7"/>
  <c r="AR282" i="7"/>
  <c r="AR281" i="7"/>
  <c r="AR280" i="7"/>
  <c r="AR279" i="7"/>
  <c r="AR278" i="7"/>
  <c r="AR277" i="7"/>
  <c r="AR276" i="7"/>
  <c r="AR275" i="7"/>
  <c r="AR274" i="7"/>
  <c r="AR273" i="7"/>
  <c r="AR272" i="7"/>
  <c r="AR271" i="7"/>
  <c r="AR270" i="7"/>
  <c r="AR269" i="7"/>
  <c r="AR268" i="7"/>
  <c r="AR267" i="7"/>
  <c r="AR266" i="7"/>
  <c r="AR265" i="7"/>
  <c r="AR264" i="7"/>
  <c r="AR263" i="7"/>
  <c r="AR262" i="7"/>
  <c r="AR261" i="7"/>
  <c r="AR260" i="7"/>
  <c r="AR259" i="7"/>
  <c r="AR258" i="7"/>
  <c r="AR257" i="7"/>
  <c r="AR256" i="7"/>
  <c r="AR255" i="7"/>
  <c r="AR254" i="7"/>
  <c r="AR253" i="7"/>
  <c r="AR252" i="7"/>
  <c r="AR251" i="7"/>
  <c r="AR250" i="7"/>
  <c r="AR249" i="7"/>
  <c r="AR248" i="7"/>
  <c r="AR247" i="7"/>
  <c r="AR246" i="7"/>
  <c r="AR245" i="7"/>
  <c r="AR244" i="7"/>
  <c r="AR243" i="7"/>
  <c r="AR242" i="7"/>
  <c r="AR241" i="7"/>
  <c r="AR240" i="7"/>
  <c r="AR239" i="7"/>
  <c r="AR238" i="7"/>
  <c r="AR237" i="7"/>
  <c r="AR236" i="7"/>
  <c r="AR235" i="7"/>
  <c r="AR234" i="7"/>
  <c r="AR233" i="7"/>
  <c r="AR232" i="7"/>
  <c r="AR231" i="7"/>
  <c r="AR230" i="7"/>
  <c r="AR229" i="7"/>
  <c r="AR228" i="7"/>
  <c r="AR227" i="7"/>
  <c r="AR226" i="7"/>
  <c r="AR225" i="7"/>
  <c r="AR224" i="7"/>
  <c r="AR223" i="7"/>
  <c r="AR222" i="7"/>
  <c r="AR221" i="7"/>
  <c r="AR220" i="7"/>
  <c r="AR219" i="7"/>
  <c r="AR218" i="7"/>
  <c r="AR217" i="7"/>
  <c r="AR216" i="7"/>
  <c r="AR215" i="7"/>
  <c r="AR214" i="7"/>
  <c r="AR213" i="7"/>
  <c r="AR212" i="7"/>
  <c r="AR211" i="7"/>
  <c r="AR210" i="7"/>
  <c r="AR209" i="7"/>
  <c r="AR208" i="7"/>
  <c r="AR207" i="7"/>
  <c r="AR206" i="7"/>
  <c r="AR205" i="7"/>
  <c r="AR204" i="7"/>
  <c r="AR203" i="7"/>
  <c r="AR202" i="7"/>
  <c r="AR201" i="7"/>
  <c r="AR200" i="7"/>
  <c r="AR199" i="7"/>
  <c r="AR198" i="7"/>
  <c r="AR197" i="7"/>
  <c r="AR196" i="7"/>
  <c r="AR195" i="7"/>
  <c r="AR194" i="7"/>
  <c r="AR193" i="7"/>
  <c r="AR192" i="7"/>
  <c r="AR191" i="7"/>
  <c r="AR190" i="7"/>
  <c r="AR189" i="7"/>
  <c r="AR188" i="7"/>
  <c r="AR187" i="7"/>
  <c r="AR186" i="7"/>
  <c r="AR185" i="7"/>
  <c r="AR184" i="7"/>
  <c r="AR183" i="7"/>
  <c r="AR182" i="7"/>
  <c r="AR181" i="7"/>
  <c r="AR180" i="7"/>
  <c r="AR179" i="7"/>
  <c r="AR178" i="7"/>
  <c r="AR177" i="7"/>
  <c r="AR176" i="7"/>
  <c r="AR175" i="7"/>
  <c r="AR174" i="7"/>
  <c r="AR173" i="7"/>
  <c r="AR172" i="7"/>
  <c r="AR171" i="7"/>
  <c r="AR170" i="7"/>
  <c r="AR169" i="7"/>
  <c r="AR168" i="7"/>
  <c r="AR167" i="7"/>
  <c r="AR166" i="7"/>
  <c r="AR165" i="7"/>
  <c r="AR164" i="7"/>
  <c r="AR163" i="7"/>
  <c r="AR162" i="7"/>
  <c r="AR161" i="7"/>
  <c r="AR160" i="7"/>
  <c r="AR159" i="7"/>
  <c r="AR158" i="7"/>
  <c r="AR157" i="7"/>
  <c r="AR156" i="7"/>
  <c r="AR155" i="7"/>
  <c r="AR154" i="7"/>
  <c r="AR153" i="7"/>
  <c r="AR152" i="7"/>
  <c r="AR151" i="7"/>
  <c r="AR150" i="7"/>
  <c r="AR149" i="7"/>
  <c r="AR148" i="7"/>
  <c r="AR147" i="7"/>
  <c r="AR146" i="7"/>
  <c r="AR145" i="7"/>
  <c r="AR144" i="7"/>
  <c r="AR143" i="7"/>
  <c r="AR142" i="7"/>
  <c r="AR141" i="7"/>
  <c r="AR140" i="7"/>
  <c r="AR139" i="7"/>
  <c r="AR138" i="7"/>
  <c r="AR137" i="7"/>
  <c r="AR136" i="7"/>
  <c r="AR135" i="7"/>
  <c r="AR134" i="7"/>
  <c r="AR133" i="7"/>
  <c r="AR132" i="7"/>
  <c r="AR131" i="7"/>
  <c r="AR130" i="7"/>
  <c r="AR129" i="7"/>
  <c r="AR128" i="7"/>
  <c r="AR127" i="7"/>
  <c r="AR126" i="7"/>
  <c r="AR125" i="7"/>
  <c r="AR124" i="7"/>
  <c r="AR123" i="7"/>
  <c r="AR122" i="7"/>
  <c r="AR121" i="7"/>
  <c r="AR120" i="7"/>
  <c r="AR119" i="7"/>
  <c r="AR118" i="7"/>
  <c r="AR117" i="7"/>
  <c r="AR116" i="7"/>
  <c r="AR115" i="7"/>
  <c r="AR114" i="7"/>
  <c r="AR113" i="7"/>
  <c r="AR112" i="7"/>
  <c r="AR111" i="7"/>
  <c r="AR110" i="7"/>
  <c r="AR109" i="7"/>
  <c r="AR108" i="7"/>
  <c r="AR107" i="7"/>
  <c r="AR106" i="7"/>
  <c r="AR105" i="7"/>
  <c r="AR104" i="7"/>
  <c r="AR103" i="7"/>
  <c r="AR102" i="7"/>
  <c r="AR101" i="7"/>
  <c r="AR100" i="7"/>
  <c r="AR99" i="7"/>
  <c r="AR98" i="7"/>
  <c r="AR97" i="7"/>
  <c r="AR96" i="7"/>
  <c r="AR95" i="7"/>
  <c r="AR94" i="7"/>
  <c r="AR93" i="7"/>
  <c r="AR92" i="7"/>
  <c r="AR91" i="7"/>
  <c r="AR90" i="7"/>
  <c r="AR89" i="7"/>
  <c r="AR88" i="7"/>
  <c r="AR87" i="7"/>
  <c r="AR86" i="7"/>
  <c r="AR85" i="7"/>
  <c r="AR84" i="7"/>
  <c r="AR83" i="7"/>
  <c r="AR82" i="7"/>
  <c r="AR81" i="7"/>
  <c r="AR80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R41" i="7"/>
  <c r="AR40" i="7"/>
  <c r="AR39" i="7"/>
  <c r="AR38" i="7"/>
  <c r="AR37" i="7"/>
  <c r="AR36" i="7"/>
  <c r="AR35" i="7"/>
  <c r="AR34" i="7"/>
  <c r="AR33" i="7"/>
  <c r="AR32" i="7"/>
  <c r="AR31" i="7"/>
  <c r="AR30" i="7"/>
  <c r="AR29" i="7"/>
  <c r="AR28" i="7"/>
  <c r="AR27" i="7"/>
  <c r="AR26" i="7"/>
  <c r="AR25" i="7"/>
  <c r="AR24" i="7"/>
  <c r="AR23" i="7"/>
  <c r="AR22" i="7"/>
  <c r="AR21" i="7"/>
  <c r="AR20" i="7"/>
  <c r="AR19" i="7"/>
  <c r="AR18" i="7"/>
  <c r="AR17" i="7"/>
  <c r="AR16" i="7"/>
  <c r="AR15" i="7"/>
  <c r="AR14" i="7"/>
  <c r="AR13" i="7"/>
  <c r="AR12" i="7"/>
  <c r="AR11" i="7"/>
  <c r="AR10" i="7"/>
  <c r="AR9" i="7"/>
  <c r="AR8" i="7"/>
  <c r="AR6" i="7"/>
  <c r="AR5" i="7"/>
  <c r="AR4" i="7"/>
  <c r="AR3" i="7"/>
  <c r="AA835" i="7" l="1"/>
  <c r="AA834" i="7"/>
  <c r="AA833" i="7"/>
  <c r="AA832" i="7"/>
  <c r="AA831" i="7"/>
  <c r="AA830" i="7"/>
  <c r="AA829" i="7"/>
  <c r="AA828" i="7"/>
  <c r="AA827" i="7"/>
  <c r="AA826" i="7"/>
  <c r="AA825" i="7"/>
  <c r="AA824" i="7"/>
  <c r="AA823" i="7"/>
  <c r="AA822" i="7"/>
  <c r="AA821" i="7"/>
  <c r="AA820" i="7"/>
  <c r="AA819" i="7"/>
  <c r="AA818" i="7"/>
  <c r="AA817" i="7"/>
  <c r="AA816" i="7"/>
  <c r="AA815" i="7"/>
  <c r="AA814" i="7"/>
  <c r="AA813" i="7"/>
  <c r="AA812" i="7"/>
  <c r="AA811" i="7"/>
  <c r="AA810" i="7"/>
  <c r="AA809" i="7"/>
  <c r="AA808" i="7"/>
  <c r="AA807" i="7"/>
  <c r="AA806" i="7"/>
  <c r="AA805" i="7"/>
  <c r="AA804" i="7"/>
  <c r="AA803" i="7"/>
  <c r="AA802" i="7"/>
  <c r="AA801" i="7"/>
  <c r="AA800" i="7"/>
  <c r="AA799" i="7"/>
  <c r="AA798" i="7"/>
  <c r="AA797" i="7"/>
  <c r="AA796" i="7"/>
  <c r="AA795" i="7"/>
  <c r="AA794" i="7"/>
  <c r="AA793" i="7"/>
  <c r="AA792" i="7"/>
  <c r="AA791" i="7"/>
  <c r="AA790" i="7"/>
  <c r="AA789" i="7"/>
  <c r="AA788" i="7"/>
  <c r="AA787" i="7"/>
  <c r="AA786" i="7"/>
  <c r="AA785" i="7"/>
  <c r="AA784" i="7"/>
  <c r="AA783" i="7"/>
  <c r="AA782" i="7"/>
  <c r="AA781" i="7"/>
  <c r="AA780" i="7"/>
  <c r="AA779" i="7"/>
  <c r="AA778" i="7"/>
  <c r="AA77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AA752" i="7"/>
  <c r="AA751" i="7"/>
  <c r="AA750" i="7"/>
  <c r="AA749" i="7"/>
  <c r="AA748" i="7"/>
  <c r="AA747" i="7"/>
  <c r="AA746" i="7"/>
  <c r="AA745" i="7"/>
  <c r="AA744" i="7"/>
  <c r="AA743" i="7"/>
  <c r="AA742" i="7"/>
  <c r="AA741" i="7"/>
  <c r="AA740" i="7"/>
  <c r="AA739" i="7"/>
  <c r="AA738" i="7"/>
  <c r="AA737" i="7"/>
  <c r="AA736" i="7"/>
  <c r="AA735" i="7"/>
  <c r="AA734" i="7"/>
  <c r="AA733" i="7"/>
  <c r="AA732" i="7"/>
  <c r="AA731" i="7"/>
  <c r="AA730" i="7"/>
  <c r="AA729" i="7"/>
  <c r="AA728" i="7"/>
  <c r="AA727" i="7"/>
  <c r="AA726" i="7"/>
  <c r="AA725" i="7"/>
  <c r="AA724" i="7"/>
  <c r="AA723" i="7"/>
  <c r="AA722" i="7"/>
  <c r="AA721" i="7"/>
  <c r="AA720" i="7"/>
  <c r="AA719" i="7"/>
  <c r="AA718" i="7"/>
  <c r="AA717" i="7"/>
  <c r="AA716" i="7"/>
  <c r="AA715" i="7"/>
  <c r="AA714" i="7"/>
  <c r="AA713" i="7"/>
  <c r="AA712" i="7"/>
  <c r="AA711" i="7"/>
  <c r="AA710" i="7"/>
  <c r="AA709" i="7"/>
  <c r="AA708" i="7"/>
  <c r="AA707" i="7"/>
  <c r="AA706" i="7"/>
  <c r="AA705" i="7"/>
  <c r="AA704" i="7"/>
  <c r="AA703" i="7"/>
  <c r="AA702" i="7"/>
  <c r="AA701" i="7"/>
  <c r="AA700" i="7"/>
  <c r="AA699" i="7"/>
  <c r="AA698" i="7"/>
  <c r="AA697" i="7"/>
  <c r="AA696" i="7"/>
  <c r="AA695" i="7"/>
  <c r="AA694" i="7"/>
  <c r="AA693" i="7"/>
  <c r="AA692" i="7"/>
  <c r="AA691" i="7"/>
  <c r="AA690" i="7"/>
  <c r="AA689" i="7"/>
  <c r="AA688" i="7"/>
  <c r="AA687" i="7"/>
  <c r="AA686" i="7"/>
  <c r="AA685" i="7"/>
  <c r="AA684" i="7"/>
  <c r="AA683" i="7"/>
  <c r="AA682" i="7"/>
  <c r="AA681" i="7"/>
  <c r="AA680" i="7"/>
  <c r="AA679" i="7"/>
  <c r="AA678" i="7"/>
  <c r="AA677" i="7"/>
  <c r="AA676" i="7"/>
  <c r="AA675" i="7"/>
  <c r="AA674" i="7"/>
  <c r="AA673" i="7"/>
  <c r="AA672" i="7"/>
  <c r="AA671" i="7"/>
  <c r="AA670" i="7"/>
  <c r="AA669" i="7"/>
  <c r="AA668" i="7"/>
  <c r="AA667" i="7"/>
  <c r="AA666" i="7"/>
  <c r="AA665" i="7"/>
  <c r="AA664" i="7"/>
  <c r="AA663" i="7"/>
  <c r="AA662" i="7"/>
  <c r="AA661" i="7"/>
  <c r="AA660" i="7"/>
  <c r="AA659" i="7"/>
  <c r="AA658" i="7"/>
  <c r="AA657" i="7"/>
  <c r="AA656" i="7"/>
  <c r="AA655" i="7"/>
  <c r="AA654" i="7"/>
  <c r="AA653" i="7"/>
  <c r="AA652" i="7"/>
  <c r="AA651" i="7"/>
  <c r="AA650" i="7"/>
  <c r="AA649" i="7"/>
  <c r="AA648" i="7"/>
  <c r="AA647" i="7"/>
  <c r="AA646" i="7"/>
  <c r="AA645" i="7"/>
  <c r="AA644" i="7"/>
  <c r="AA643" i="7"/>
  <c r="AA642" i="7"/>
  <c r="AA641" i="7"/>
  <c r="AA640" i="7"/>
  <c r="AA639" i="7"/>
  <c r="AA638" i="7"/>
  <c r="AA637" i="7"/>
  <c r="AA636" i="7"/>
  <c r="AA635" i="7"/>
  <c r="AA634" i="7"/>
  <c r="AA633" i="7"/>
  <c r="AA632" i="7"/>
  <c r="AA631" i="7"/>
  <c r="AA630" i="7"/>
  <c r="AA629" i="7"/>
  <c r="AA628" i="7"/>
  <c r="AA627" i="7"/>
  <c r="AA626" i="7"/>
  <c r="AA625" i="7"/>
  <c r="AA624" i="7"/>
  <c r="AA623" i="7"/>
  <c r="AA622" i="7"/>
  <c r="AA621" i="7"/>
  <c r="AA620" i="7"/>
  <c r="AA619" i="7"/>
  <c r="AA618" i="7"/>
  <c r="AA617" i="7"/>
  <c r="AA616" i="7"/>
  <c r="AA615" i="7"/>
  <c r="AA614" i="7"/>
  <c r="AA613" i="7"/>
  <c r="AA612" i="7"/>
  <c r="AA611" i="7"/>
  <c r="AA610" i="7"/>
  <c r="AA609" i="7"/>
  <c r="AA608" i="7"/>
  <c r="AA607" i="7"/>
  <c r="AA606" i="7"/>
  <c r="AA605" i="7"/>
  <c r="AA604" i="7"/>
  <c r="AA603" i="7"/>
  <c r="AA602" i="7"/>
  <c r="AA601" i="7"/>
  <c r="AA600" i="7"/>
  <c r="AA599" i="7"/>
  <c r="AA598" i="7"/>
  <c r="AA597" i="7"/>
  <c r="AA596" i="7"/>
  <c r="AA595" i="7"/>
  <c r="AA594" i="7"/>
  <c r="AA593" i="7"/>
  <c r="AA592" i="7"/>
  <c r="AA591" i="7"/>
  <c r="AA590" i="7"/>
  <c r="AA589" i="7"/>
  <c r="AA588" i="7"/>
  <c r="AA587" i="7"/>
  <c r="AA586" i="7"/>
  <c r="AA585" i="7"/>
  <c r="AA584" i="7"/>
  <c r="AA583" i="7"/>
  <c r="AA582" i="7"/>
  <c r="AA581" i="7"/>
  <c r="AA580" i="7"/>
  <c r="AA579" i="7"/>
  <c r="AA578" i="7"/>
  <c r="AA577" i="7"/>
  <c r="AA576" i="7"/>
  <c r="AA575" i="7"/>
  <c r="AA574" i="7"/>
  <c r="AA573" i="7"/>
  <c r="AA572" i="7"/>
  <c r="AA571" i="7"/>
  <c r="AA570" i="7"/>
  <c r="AA569" i="7"/>
  <c r="AA568" i="7"/>
  <c r="AA567" i="7"/>
  <c r="AA566" i="7"/>
  <c r="AA565" i="7"/>
  <c r="AA564" i="7"/>
  <c r="AA563" i="7"/>
  <c r="AA562" i="7"/>
  <c r="AA561" i="7"/>
  <c r="AA560" i="7"/>
  <c r="AA559" i="7"/>
  <c r="AA558" i="7"/>
  <c r="AA557" i="7"/>
  <c r="AA556" i="7"/>
  <c r="AA555" i="7"/>
  <c r="AA554" i="7"/>
  <c r="AA553" i="7"/>
  <c r="AA552" i="7"/>
  <c r="AA551" i="7"/>
  <c r="AA550" i="7"/>
  <c r="AA549" i="7"/>
  <c r="AA548" i="7"/>
  <c r="AA547" i="7"/>
  <c r="AA546" i="7"/>
  <c r="AA545" i="7"/>
  <c r="AA544" i="7"/>
  <c r="AA543" i="7"/>
  <c r="AA542" i="7"/>
  <c r="AA541" i="7"/>
  <c r="AA540" i="7"/>
  <c r="AA539" i="7"/>
  <c r="AA538" i="7"/>
  <c r="AA537" i="7"/>
  <c r="AA536" i="7"/>
  <c r="AA535" i="7"/>
  <c r="AA534" i="7"/>
  <c r="AA533" i="7"/>
  <c r="AA532" i="7"/>
  <c r="AA531" i="7"/>
  <c r="AA530" i="7"/>
  <c r="AA529" i="7"/>
  <c r="AA528" i="7"/>
  <c r="AA527" i="7"/>
  <c r="AA526" i="7"/>
  <c r="AA525" i="7"/>
  <c r="AA524" i="7"/>
  <c r="AA523" i="7"/>
  <c r="AA522" i="7"/>
  <c r="AA521" i="7"/>
  <c r="AA520" i="7"/>
  <c r="AA519" i="7"/>
  <c r="AA518" i="7"/>
  <c r="AA517" i="7"/>
  <c r="AA516" i="7"/>
  <c r="AA515" i="7"/>
  <c r="AA514" i="7"/>
  <c r="AA513" i="7"/>
  <c r="AA512" i="7"/>
  <c r="AA511" i="7"/>
  <c r="AA510" i="7"/>
  <c r="AA509" i="7"/>
  <c r="AA508" i="7"/>
  <c r="AA507" i="7"/>
  <c r="AA506" i="7"/>
  <c r="AA505" i="7"/>
  <c r="AA504" i="7"/>
  <c r="AA503" i="7"/>
  <c r="AA502" i="7"/>
  <c r="AA501" i="7"/>
  <c r="AA500" i="7"/>
  <c r="AA499" i="7"/>
  <c r="AA498" i="7"/>
  <c r="AA497" i="7"/>
  <c r="AA496" i="7"/>
  <c r="AA495" i="7"/>
  <c r="AA494" i="7"/>
  <c r="AA493" i="7"/>
  <c r="AA492" i="7"/>
  <c r="AA491" i="7"/>
  <c r="AA490" i="7"/>
  <c r="AA489" i="7"/>
  <c r="AA488" i="7"/>
  <c r="AA487" i="7"/>
  <c r="AA486" i="7"/>
  <c r="AA485" i="7"/>
  <c r="AA484" i="7"/>
  <c r="AA483" i="7"/>
  <c r="AA482" i="7"/>
  <c r="AA481" i="7"/>
  <c r="AA480" i="7"/>
  <c r="AA479" i="7"/>
  <c r="AA478" i="7"/>
  <c r="AA477" i="7"/>
  <c r="AA476" i="7"/>
  <c r="AA475" i="7"/>
  <c r="AA474" i="7"/>
  <c r="AA473" i="7"/>
  <c r="AA472" i="7"/>
  <c r="AA471" i="7"/>
  <c r="AA470" i="7"/>
  <c r="AA469" i="7"/>
  <c r="AA468" i="7"/>
  <c r="AA467" i="7"/>
  <c r="AA466" i="7"/>
  <c r="AA465" i="7"/>
  <c r="AA464" i="7"/>
  <c r="AA463" i="7"/>
  <c r="AA462" i="7"/>
  <c r="AA461" i="7"/>
  <c r="AA460" i="7"/>
  <c r="AA459" i="7"/>
  <c r="AA458" i="7"/>
  <c r="AA457" i="7"/>
  <c r="AA456" i="7"/>
  <c r="AA455" i="7"/>
  <c r="AA454" i="7"/>
  <c r="AA453" i="7"/>
  <c r="AA452" i="7"/>
  <c r="AA451" i="7"/>
  <c r="AA450" i="7"/>
  <c r="AA449" i="7"/>
  <c r="AA448" i="7"/>
  <c r="AA447" i="7"/>
  <c r="AA446" i="7"/>
  <c r="AA445" i="7"/>
  <c r="AA444" i="7"/>
  <c r="AA443" i="7"/>
  <c r="AA442" i="7"/>
  <c r="AA441" i="7"/>
  <c r="AA440" i="7"/>
  <c r="AA439" i="7"/>
  <c r="AA438" i="7"/>
  <c r="AA437" i="7"/>
  <c r="AA436" i="7"/>
  <c r="AA435" i="7"/>
  <c r="AA434" i="7"/>
  <c r="AA433" i="7"/>
  <c r="AA432" i="7"/>
  <c r="AA431" i="7"/>
  <c r="AA430" i="7"/>
  <c r="AA429" i="7"/>
  <c r="AA428" i="7"/>
  <c r="AA427" i="7"/>
  <c r="AA426" i="7"/>
  <c r="AA425" i="7"/>
  <c r="AA424" i="7"/>
  <c r="AA423" i="7"/>
  <c r="AA422" i="7"/>
  <c r="AA421" i="7"/>
  <c r="AA420" i="7"/>
  <c r="AA419" i="7"/>
  <c r="AA418" i="7"/>
  <c r="AA417" i="7"/>
  <c r="AA416" i="7"/>
  <c r="AA415" i="7"/>
  <c r="AA414" i="7"/>
  <c r="AA413" i="7"/>
  <c r="AA412" i="7"/>
  <c r="AA411" i="7"/>
  <c r="AA410" i="7"/>
  <c r="AA409" i="7"/>
  <c r="AA408" i="7"/>
  <c r="AA407" i="7"/>
  <c r="AA406" i="7"/>
  <c r="AA405" i="7"/>
  <c r="AA404" i="7"/>
  <c r="AA403" i="7"/>
  <c r="AA402" i="7"/>
  <c r="AA401" i="7"/>
  <c r="AA400" i="7"/>
  <c r="AA399" i="7"/>
  <c r="AA398" i="7"/>
  <c r="AA397" i="7"/>
  <c r="AA396" i="7"/>
  <c r="AA395" i="7"/>
  <c r="AA394" i="7"/>
  <c r="AA393" i="7"/>
  <c r="AA392" i="7"/>
  <c r="AA391" i="7"/>
  <c r="AA390" i="7"/>
  <c r="AA389" i="7"/>
  <c r="AA388" i="7"/>
  <c r="AA387" i="7"/>
  <c r="AA386" i="7"/>
  <c r="AA385" i="7"/>
  <c r="AA384" i="7"/>
  <c r="AA383" i="7"/>
  <c r="AA382" i="7"/>
  <c r="AA381" i="7"/>
  <c r="AA380" i="7"/>
  <c r="AA379" i="7"/>
  <c r="AA378" i="7"/>
  <c r="AA377" i="7"/>
  <c r="AA376" i="7"/>
  <c r="AA375" i="7"/>
  <c r="AA374" i="7"/>
  <c r="AA373" i="7"/>
  <c r="AA372" i="7"/>
  <c r="AA371" i="7"/>
  <c r="AA370" i="7"/>
  <c r="AA369" i="7"/>
  <c r="AA368" i="7"/>
  <c r="AA367" i="7"/>
  <c r="AA366" i="7"/>
  <c r="AA365" i="7"/>
  <c r="AA364" i="7"/>
  <c r="AA363" i="7"/>
  <c r="AA362" i="7"/>
  <c r="AA361" i="7"/>
  <c r="AA360" i="7"/>
  <c r="AA359" i="7"/>
  <c r="AA358" i="7"/>
  <c r="AA357" i="7"/>
  <c r="AA356" i="7"/>
  <c r="AA355" i="7"/>
  <c r="AA354" i="7"/>
  <c r="AA353" i="7"/>
  <c r="AA352" i="7"/>
  <c r="AA351" i="7"/>
  <c r="AA350" i="7"/>
  <c r="AA349" i="7"/>
  <c r="AA348" i="7"/>
  <c r="AA347" i="7"/>
  <c r="AA346" i="7"/>
  <c r="AA345" i="7"/>
  <c r="AA344" i="7"/>
  <c r="AA343" i="7"/>
  <c r="AA342" i="7"/>
  <c r="AA341" i="7"/>
  <c r="AA340" i="7"/>
  <c r="AA339" i="7"/>
  <c r="AA338" i="7"/>
  <c r="AA337" i="7"/>
  <c r="AA336" i="7"/>
  <c r="AA335" i="7"/>
  <c r="AA334" i="7"/>
  <c r="AA333" i="7"/>
  <c r="AA332" i="7"/>
  <c r="AA331" i="7"/>
  <c r="AA330" i="7"/>
  <c r="AA329" i="7"/>
  <c r="AA328" i="7"/>
  <c r="AA327" i="7"/>
  <c r="AA326" i="7"/>
  <c r="AA325" i="7"/>
  <c r="AA324" i="7"/>
  <c r="AA323" i="7"/>
  <c r="AA322" i="7"/>
  <c r="AA321" i="7"/>
  <c r="AA320" i="7"/>
  <c r="AA319" i="7"/>
  <c r="AA318" i="7"/>
  <c r="AA317" i="7"/>
  <c r="AA316" i="7"/>
  <c r="AA315" i="7"/>
  <c r="AA314" i="7"/>
  <c r="AA313" i="7"/>
  <c r="AA312" i="7"/>
  <c r="AA311" i="7"/>
  <c r="AA310" i="7"/>
  <c r="AA309" i="7"/>
  <c r="AA308" i="7"/>
  <c r="AA307" i="7"/>
  <c r="AA306" i="7"/>
  <c r="AA305" i="7"/>
  <c r="AA304" i="7"/>
  <c r="AA303" i="7"/>
  <c r="AA302" i="7"/>
  <c r="AA301" i="7"/>
  <c r="AA300" i="7"/>
  <c r="AA299" i="7"/>
  <c r="AA298" i="7"/>
  <c r="AA297" i="7"/>
  <c r="AA296" i="7"/>
  <c r="AA295" i="7"/>
  <c r="AA294" i="7"/>
  <c r="AA293" i="7"/>
  <c r="AA292" i="7"/>
  <c r="AA291" i="7"/>
  <c r="AA290" i="7"/>
  <c r="AA289" i="7"/>
  <c r="AA288" i="7"/>
  <c r="AA287" i="7"/>
  <c r="AA286" i="7"/>
  <c r="AA285" i="7"/>
  <c r="AA284" i="7"/>
  <c r="AA283" i="7"/>
  <c r="AA282" i="7"/>
  <c r="AA281" i="7"/>
  <c r="AA280" i="7"/>
  <c r="AA279" i="7"/>
  <c r="AA278" i="7"/>
  <c r="AA277" i="7"/>
  <c r="AA276" i="7"/>
  <c r="AA275" i="7"/>
  <c r="AA274" i="7"/>
  <c r="AA273" i="7"/>
  <c r="AA272" i="7"/>
  <c r="AA271" i="7"/>
  <c r="AA270" i="7"/>
  <c r="AA269" i="7"/>
  <c r="AA268" i="7"/>
  <c r="AA267" i="7"/>
  <c r="AA266" i="7"/>
  <c r="AA265" i="7"/>
  <c r="AA264" i="7"/>
  <c r="AA263" i="7"/>
  <c r="AA262" i="7"/>
  <c r="AA261" i="7"/>
  <c r="AA260" i="7"/>
  <c r="AA259" i="7"/>
  <c r="AA258" i="7"/>
  <c r="AA257" i="7"/>
  <c r="AA256" i="7"/>
  <c r="AA255" i="7"/>
  <c r="AA254" i="7"/>
  <c r="AA253" i="7"/>
  <c r="AA252" i="7"/>
  <c r="AA251" i="7"/>
  <c r="AA250" i="7"/>
  <c r="AA249" i="7"/>
  <c r="AA248" i="7"/>
  <c r="AA247" i="7"/>
  <c r="AA246" i="7"/>
  <c r="AA245" i="7"/>
  <c r="AA244" i="7"/>
  <c r="AA243" i="7"/>
  <c r="AA242" i="7"/>
  <c r="AA241" i="7"/>
  <c r="AA240" i="7"/>
  <c r="AA239" i="7"/>
  <c r="AA238" i="7"/>
  <c r="AA237" i="7"/>
  <c r="AA236" i="7"/>
  <c r="AA235" i="7"/>
  <c r="AA234" i="7"/>
  <c r="AA233" i="7"/>
  <c r="AA232" i="7"/>
  <c r="AA231" i="7"/>
  <c r="AA230" i="7"/>
  <c r="AA229" i="7"/>
  <c r="AA228" i="7"/>
  <c r="AA227" i="7"/>
  <c r="AA226" i="7"/>
  <c r="AA225" i="7"/>
  <c r="AA224" i="7"/>
  <c r="AA223" i="7"/>
  <c r="AA222" i="7"/>
  <c r="AA221" i="7"/>
  <c r="AA220" i="7"/>
  <c r="AA219" i="7"/>
  <c r="AA218" i="7"/>
  <c r="AA217" i="7"/>
  <c r="AA216" i="7"/>
  <c r="AA215" i="7"/>
  <c r="AA214" i="7"/>
  <c r="AA213" i="7"/>
  <c r="AA212" i="7"/>
  <c r="AA211" i="7"/>
  <c r="AA210" i="7"/>
  <c r="AA209" i="7"/>
  <c r="AA208" i="7"/>
  <c r="AA207" i="7"/>
  <c r="AA206" i="7"/>
  <c r="AA205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4" i="7"/>
  <c r="AA183" i="7"/>
  <c r="AA182" i="7"/>
  <c r="AA181" i="7"/>
  <c r="AA180" i="7"/>
  <c r="AA179" i="7"/>
  <c r="AA178" i="7"/>
  <c r="AA177" i="7"/>
  <c r="AA176" i="7"/>
  <c r="AA175" i="7"/>
  <c r="AA174" i="7"/>
  <c r="AA173" i="7"/>
  <c r="AA172" i="7"/>
  <c r="AA171" i="7"/>
  <c r="AA170" i="7"/>
  <c r="AA169" i="7"/>
  <c r="AA168" i="7"/>
  <c r="AA167" i="7"/>
  <c r="AA166" i="7"/>
  <c r="AA165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52" i="7"/>
  <c r="AA151" i="7"/>
  <c r="AA150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94" i="7"/>
  <c r="AA93" i="7"/>
  <c r="AA92" i="7"/>
  <c r="AA91" i="7"/>
  <c r="AA90" i="7"/>
  <c r="AA89" i="7"/>
  <c r="AA88" i="7"/>
  <c r="AA87" i="7"/>
  <c r="AA86" i="7"/>
  <c r="AA85" i="7"/>
  <c r="AA84" i="7"/>
  <c r="AA83" i="7"/>
  <c r="AA82" i="7"/>
  <c r="AA81" i="7"/>
  <c r="AA80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BO312" i="7"/>
  <c r="BQ312" i="7" s="1"/>
  <c r="BS312" i="7" s="1"/>
  <c r="AM328" i="7"/>
  <c r="AG80" i="7"/>
  <c r="CD833" i="7"/>
  <c r="CD832" i="7"/>
  <c r="CD811" i="7"/>
  <c r="CD810" i="7"/>
  <c r="CD809" i="7"/>
  <c r="CD808" i="7"/>
  <c r="CD807" i="7"/>
  <c r="CD806" i="7"/>
  <c r="CD805" i="7"/>
  <c r="CD804" i="7"/>
  <c r="CD803" i="7"/>
  <c r="CD802" i="7"/>
  <c r="CD801" i="7"/>
  <c r="CD800" i="7"/>
  <c r="CD799" i="7"/>
  <c r="CD798" i="7"/>
  <c r="CD795" i="7"/>
  <c r="CD794" i="7"/>
  <c r="CD793" i="7"/>
  <c r="CD792" i="7"/>
  <c r="CD785" i="7"/>
  <c r="CD784" i="7"/>
  <c r="CD783" i="7"/>
  <c r="CD782" i="7"/>
  <c r="CD779" i="7"/>
  <c r="CD778" i="7"/>
  <c r="CD773" i="7"/>
  <c r="CD772" i="7"/>
  <c r="CD769" i="7"/>
  <c r="CD768" i="7"/>
  <c r="CD767" i="7"/>
  <c r="CD766" i="7"/>
  <c r="CD765" i="7"/>
  <c r="CD764" i="7"/>
  <c r="CD763" i="7"/>
  <c r="CD762" i="7"/>
  <c r="CD759" i="7"/>
  <c r="CD758" i="7"/>
  <c r="CD757" i="7"/>
  <c r="CD756" i="7"/>
  <c r="CD755" i="7"/>
  <c r="CD754" i="7"/>
  <c r="CD747" i="7"/>
  <c r="CD746" i="7"/>
  <c r="CD745" i="7"/>
  <c r="CD744" i="7"/>
  <c r="CD743" i="7"/>
  <c r="CD742" i="7"/>
  <c r="CD739" i="7"/>
  <c r="CD738" i="7"/>
  <c r="CD737" i="7"/>
  <c r="CD736" i="7"/>
  <c r="CD735" i="7"/>
  <c r="CD734" i="7"/>
  <c r="CD729" i="7"/>
  <c r="CD728" i="7"/>
  <c r="CD725" i="7"/>
  <c r="CD724" i="7"/>
  <c r="CD723" i="7"/>
  <c r="CD722" i="7"/>
  <c r="CD719" i="7"/>
  <c r="CD718" i="7"/>
  <c r="CD715" i="7"/>
  <c r="CD714" i="7"/>
  <c r="CD713" i="7"/>
  <c r="CD712" i="7"/>
  <c r="CD711" i="7"/>
  <c r="CD710" i="7"/>
  <c r="CD709" i="7"/>
  <c r="CD708" i="7"/>
  <c r="CD707" i="7"/>
  <c r="CD706" i="7"/>
  <c r="CD705" i="7"/>
  <c r="CD704" i="7"/>
  <c r="CD703" i="7"/>
  <c r="CD702" i="7"/>
  <c r="CD701" i="7"/>
  <c r="CD700" i="7"/>
  <c r="CD699" i="7"/>
  <c r="CD698" i="7"/>
  <c r="CD697" i="7"/>
  <c r="CD696" i="7"/>
  <c r="CD695" i="7"/>
  <c r="CD694" i="7"/>
  <c r="CD691" i="7"/>
  <c r="CD690" i="7"/>
  <c r="CD689" i="7"/>
  <c r="CD688" i="7"/>
  <c r="CD687" i="7"/>
  <c r="CD686" i="7"/>
  <c r="CD685" i="7"/>
  <c r="CD684" i="7"/>
  <c r="CD683" i="7"/>
  <c r="CD682" i="7"/>
  <c r="CD681" i="7"/>
  <c r="CD680" i="7"/>
  <c r="CD677" i="7"/>
  <c r="CD676" i="7"/>
  <c r="CD665" i="7"/>
  <c r="CD664" i="7"/>
  <c r="CD653" i="7"/>
  <c r="CD652" i="7"/>
  <c r="CD651" i="7"/>
  <c r="CD650" i="7"/>
  <c r="CD647" i="7"/>
  <c r="CD646" i="7"/>
  <c r="CD643" i="7"/>
  <c r="CD642" i="7"/>
  <c r="CD641" i="7"/>
  <c r="CD640" i="7"/>
  <c r="CD639" i="7"/>
  <c r="CD638" i="7"/>
  <c r="CD637" i="7"/>
  <c r="CD636" i="7"/>
  <c r="CD627" i="7"/>
  <c r="CD626" i="7"/>
  <c r="CD625" i="7"/>
  <c r="CD624" i="7"/>
  <c r="CD621" i="7"/>
  <c r="CD620" i="7"/>
  <c r="CD617" i="7"/>
  <c r="CD616" i="7"/>
  <c r="CD615" i="7"/>
  <c r="CD614" i="7"/>
  <c r="CD613" i="7"/>
  <c r="CD612" i="7"/>
  <c r="CD607" i="7"/>
  <c r="CD606" i="7"/>
  <c r="CD605" i="7"/>
  <c r="CD604" i="7"/>
  <c r="CD599" i="7"/>
  <c r="CD598" i="7"/>
  <c r="CD597" i="7"/>
  <c r="CD596" i="7"/>
  <c r="CD595" i="7"/>
  <c r="CD594" i="7"/>
  <c r="CD591" i="7"/>
  <c r="CD590" i="7"/>
  <c r="CD585" i="7"/>
  <c r="CD584" i="7"/>
  <c r="CD583" i="7"/>
  <c r="CD582" i="7"/>
  <c r="CD581" i="7"/>
  <c r="CD580" i="7"/>
  <c r="CD579" i="7"/>
  <c r="CD578" i="7"/>
  <c r="CD575" i="7"/>
  <c r="CD574" i="7"/>
  <c r="CD571" i="7"/>
  <c r="CD570" i="7"/>
  <c r="CD569" i="7"/>
  <c r="CD568" i="7"/>
  <c r="CD567" i="7"/>
  <c r="CD566" i="7"/>
  <c r="CD565" i="7"/>
  <c r="CD564" i="7"/>
  <c r="CD563" i="7"/>
  <c r="CD562" i="7"/>
  <c r="CD561" i="7"/>
  <c r="CD560" i="7"/>
  <c r="CD559" i="7"/>
  <c r="CD558" i="7"/>
  <c r="CD557" i="7"/>
  <c r="CD556" i="7"/>
  <c r="CD555" i="7"/>
  <c r="CD554" i="7"/>
  <c r="CD553" i="7"/>
  <c r="CD552" i="7"/>
  <c r="CD551" i="7"/>
  <c r="CD550" i="7"/>
  <c r="CD549" i="7"/>
  <c r="CD548" i="7"/>
  <c r="CD547" i="7"/>
  <c r="CD546" i="7"/>
  <c r="CD545" i="7"/>
  <c r="CD544" i="7"/>
  <c r="CD543" i="7"/>
  <c r="CD542" i="7"/>
  <c r="CD541" i="7"/>
  <c r="CD540" i="7"/>
  <c r="CD539" i="7"/>
  <c r="CD538" i="7"/>
  <c r="CD537" i="7"/>
  <c r="CD536" i="7"/>
  <c r="CD535" i="7"/>
  <c r="CD534" i="7"/>
  <c r="CD533" i="7"/>
  <c r="CD532" i="7"/>
  <c r="CD531" i="7"/>
  <c r="CD530" i="7"/>
  <c r="CD527" i="7"/>
  <c r="CD526" i="7"/>
  <c r="CD525" i="7"/>
  <c r="CD524" i="7"/>
  <c r="CD523" i="7"/>
  <c r="CD522" i="7"/>
  <c r="CD519" i="7"/>
  <c r="CD518" i="7"/>
  <c r="CD517" i="7"/>
  <c r="CD516" i="7"/>
  <c r="CD511" i="7"/>
  <c r="CD510" i="7"/>
  <c r="CD507" i="7"/>
  <c r="CD506" i="7"/>
  <c r="CD505" i="7"/>
  <c r="CD504" i="7"/>
  <c r="CD501" i="7"/>
  <c r="CD500" i="7"/>
  <c r="CD499" i="7"/>
  <c r="CD498" i="7"/>
  <c r="CD495" i="7"/>
  <c r="CD494" i="7"/>
  <c r="CD491" i="7"/>
  <c r="CD490" i="7"/>
  <c r="CD489" i="7"/>
  <c r="CD488" i="7"/>
  <c r="CD487" i="7"/>
  <c r="CD486" i="7"/>
  <c r="CD485" i="7"/>
  <c r="CD484" i="7"/>
  <c r="CD483" i="7"/>
  <c r="CD482" i="7"/>
  <c r="CD481" i="7"/>
  <c r="CD480" i="7"/>
  <c r="CD479" i="7"/>
  <c r="CD478" i="7"/>
  <c r="CD477" i="7"/>
  <c r="CD476" i="7"/>
  <c r="CD475" i="7"/>
  <c r="CD474" i="7"/>
  <c r="CD473" i="7"/>
  <c r="CD472" i="7"/>
  <c r="CD471" i="7"/>
  <c r="CD470" i="7"/>
  <c r="CD461" i="7"/>
  <c r="CD460" i="7"/>
  <c r="CD455" i="7"/>
  <c r="CD454" i="7"/>
  <c r="CD451" i="7"/>
  <c r="CD450" i="7"/>
  <c r="CD449" i="7"/>
  <c r="CD448" i="7"/>
  <c r="CD447" i="7"/>
  <c r="CD446" i="7"/>
  <c r="CD443" i="7"/>
  <c r="CD442" i="7"/>
  <c r="CD441" i="7"/>
  <c r="CD440" i="7"/>
  <c r="CD439" i="7"/>
  <c r="CD438" i="7"/>
  <c r="CD437" i="7"/>
  <c r="CD436" i="7"/>
  <c r="CD435" i="7"/>
  <c r="CD434" i="7"/>
  <c r="CD433" i="7"/>
  <c r="CD432" i="7"/>
  <c r="CD431" i="7"/>
  <c r="CD430" i="7"/>
  <c r="CD429" i="7"/>
  <c r="CD428" i="7"/>
  <c r="CD427" i="7"/>
  <c r="CD426" i="7"/>
  <c r="CD425" i="7"/>
  <c r="CD424" i="7"/>
  <c r="CD421" i="7"/>
  <c r="CD420" i="7"/>
  <c r="CD417" i="7"/>
  <c r="CD416" i="7"/>
  <c r="CD407" i="7"/>
  <c r="CD406" i="7"/>
  <c r="CD405" i="7"/>
  <c r="CD404" i="7"/>
  <c r="CD393" i="7"/>
  <c r="CD392" i="7"/>
  <c r="CD389" i="7"/>
  <c r="CD388" i="7"/>
  <c r="CD383" i="7"/>
  <c r="CD382" i="7"/>
  <c r="CD379" i="7"/>
  <c r="CD378" i="7"/>
  <c r="CD363" i="7"/>
  <c r="CD362" i="7"/>
  <c r="CD359" i="7"/>
  <c r="CD358" i="7"/>
  <c r="CD357" i="7"/>
  <c r="CD356" i="7"/>
  <c r="CD355" i="7"/>
  <c r="CD354" i="7"/>
  <c r="CD353" i="7"/>
  <c r="CD352" i="7"/>
  <c r="CD351" i="7"/>
  <c r="CD350" i="7"/>
  <c r="CD347" i="7"/>
  <c r="CD346" i="7"/>
  <c r="CD339" i="7"/>
  <c r="CD338" i="7"/>
  <c r="CD337" i="7"/>
  <c r="CD336" i="7"/>
  <c r="CD335" i="7"/>
  <c r="CD334" i="7"/>
  <c r="CD333" i="7"/>
  <c r="CD332" i="7"/>
  <c r="CD331" i="7"/>
  <c r="CD330" i="7"/>
  <c r="CD329" i="7"/>
  <c r="CD328" i="7"/>
  <c r="CD327" i="7"/>
  <c r="CD326" i="7"/>
  <c r="CD325" i="7"/>
  <c r="CD324" i="7"/>
  <c r="CD323" i="7"/>
  <c r="CD322" i="7"/>
  <c r="CD321" i="7"/>
  <c r="CD320" i="7"/>
  <c r="CD319" i="7"/>
  <c r="CD318" i="7"/>
  <c r="CD317" i="7"/>
  <c r="CD316" i="7"/>
  <c r="CD315" i="7"/>
  <c r="CD314" i="7"/>
  <c r="CD311" i="7"/>
  <c r="CD310" i="7"/>
  <c r="CD289" i="7"/>
  <c r="CD288" i="7"/>
  <c r="CD277" i="7"/>
  <c r="CD276" i="7"/>
  <c r="CD275" i="7"/>
  <c r="CD274" i="7"/>
  <c r="CD271" i="7"/>
  <c r="CD270" i="7"/>
  <c r="CD269" i="7"/>
  <c r="CD268" i="7"/>
  <c r="CD267" i="7"/>
  <c r="CD266" i="7"/>
  <c r="CD259" i="7"/>
  <c r="CD258" i="7"/>
  <c r="CD253" i="7"/>
  <c r="CD252" i="7"/>
  <c r="CD251" i="7"/>
  <c r="CD250" i="7"/>
  <c r="CD247" i="7"/>
  <c r="CD246" i="7"/>
  <c r="CD245" i="7"/>
  <c r="CD244" i="7"/>
  <c r="CD239" i="7"/>
  <c r="CD238" i="7"/>
  <c r="CD237" i="7"/>
  <c r="CD236" i="7"/>
  <c r="CD235" i="7"/>
  <c r="CD234" i="7"/>
  <c r="CD233" i="7"/>
  <c r="CD232" i="7"/>
  <c r="CD221" i="7"/>
  <c r="CD220" i="7"/>
  <c r="CD219" i="7"/>
  <c r="CD218" i="7"/>
  <c r="CD213" i="7"/>
  <c r="CD212" i="7"/>
  <c r="CD211" i="7"/>
  <c r="CD210" i="7"/>
  <c r="CD209" i="7"/>
  <c r="CD208" i="7"/>
  <c r="CD207" i="7"/>
  <c r="CD206" i="7"/>
  <c r="CD205" i="7"/>
  <c r="CD204" i="7"/>
  <c r="CD203" i="7"/>
  <c r="CD202" i="7"/>
  <c r="CD201" i="7"/>
  <c r="CD200" i="7"/>
  <c r="CD195" i="7"/>
  <c r="CD194" i="7"/>
  <c r="CD191" i="7"/>
  <c r="CD190" i="7"/>
  <c r="CD189" i="7"/>
  <c r="CD188" i="7"/>
  <c r="CD181" i="7"/>
  <c r="CD180" i="7"/>
  <c r="CD175" i="7"/>
  <c r="CD174" i="7"/>
  <c r="CD167" i="7"/>
  <c r="CD166" i="7"/>
  <c r="CD163" i="7"/>
  <c r="CD162" i="7"/>
  <c r="CD161" i="7"/>
  <c r="CD160" i="7"/>
  <c r="CD157" i="7"/>
  <c r="CD156" i="7"/>
  <c r="CD151" i="7"/>
  <c r="CD150" i="7"/>
  <c r="CD149" i="7"/>
  <c r="CD148" i="7"/>
  <c r="CD143" i="7"/>
  <c r="CD142" i="7"/>
  <c r="CD141" i="7"/>
  <c r="CD140" i="7"/>
  <c r="CD137" i="7"/>
  <c r="CD136" i="7"/>
  <c r="CD131" i="7"/>
  <c r="CD130" i="7"/>
  <c r="CD125" i="7"/>
  <c r="CD124" i="7"/>
  <c r="CD119" i="7"/>
  <c r="CD118" i="7"/>
  <c r="CD113" i="7"/>
  <c r="CD112" i="7"/>
  <c r="CD107" i="7"/>
  <c r="CD106" i="7"/>
  <c r="CD105" i="7"/>
  <c r="CD104" i="7"/>
  <c r="CD99" i="7"/>
  <c r="CD98" i="7"/>
  <c r="CD97" i="7"/>
  <c r="CD96" i="7"/>
  <c r="CD95" i="7"/>
  <c r="CD94" i="7"/>
  <c r="CD93" i="7"/>
  <c r="CD92" i="7"/>
  <c r="CD91" i="7"/>
  <c r="CD90" i="7"/>
  <c r="CD87" i="7"/>
  <c r="CD86" i="7"/>
  <c r="CD83" i="7"/>
  <c r="CD82" i="7"/>
  <c r="CD81" i="7"/>
  <c r="CD80" i="7"/>
  <c r="CD75" i="7"/>
  <c r="CD74" i="7"/>
  <c r="CD65" i="7"/>
  <c r="CD64" i="7"/>
  <c r="CD59" i="7"/>
  <c r="CD58" i="7"/>
  <c r="CD55" i="7"/>
  <c r="CD54" i="7"/>
  <c r="CD43" i="7"/>
  <c r="CD42" i="7"/>
  <c r="CD39" i="7"/>
  <c r="CD38" i="7"/>
  <c r="CD37" i="7"/>
  <c r="CD36" i="7"/>
  <c r="CD33" i="7"/>
  <c r="CD32" i="7"/>
  <c r="CD23" i="7"/>
  <c r="CD22" i="7"/>
  <c r="CD19" i="7"/>
  <c r="CD18" i="7"/>
  <c r="CD13" i="7"/>
  <c r="CD12" i="7"/>
  <c r="CD3" i="7"/>
  <c r="CC833" i="7"/>
  <c r="CC832" i="7"/>
  <c r="CC811" i="7"/>
  <c r="CC810" i="7"/>
  <c r="CC809" i="7"/>
  <c r="CC808" i="7"/>
  <c r="CC807" i="7"/>
  <c r="CC806" i="7"/>
  <c r="CC805" i="7"/>
  <c r="CC804" i="7"/>
  <c r="CC803" i="7"/>
  <c r="CC802" i="7"/>
  <c r="CC801" i="7"/>
  <c r="CC800" i="7"/>
  <c r="CC799" i="7"/>
  <c r="CC798" i="7"/>
  <c r="CC795" i="7"/>
  <c r="CC794" i="7"/>
  <c r="CC793" i="7"/>
  <c r="CC792" i="7"/>
  <c r="CC785" i="7"/>
  <c r="CC784" i="7"/>
  <c r="CC783" i="7"/>
  <c r="CC782" i="7"/>
  <c r="CC779" i="7"/>
  <c r="CC778" i="7"/>
  <c r="CC773" i="7"/>
  <c r="CC772" i="7"/>
  <c r="CC769" i="7"/>
  <c r="CC768" i="7"/>
  <c r="CC767" i="7"/>
  <c r="CC766" i="7"/>
  <c r="CC765" i="7"/>
  <c r="CC764" i="7"/>
  <c r="CC763" i="7"/>
  <c r="CC762" i="7"/>
  <c r="CC759" i="7"/>
  <c r="CC758" i="7"/>
  <c r="CC757" i="7"/>
  <c r="CC756" i="7"/>
  <c r="CC755" i="7"/>
  <c r="CC754" i="7"/>
  <c r="CC747" i="7"/>
  <c r="CC746" i="7"/>
  <c r="CC745" i="7"/>
  <c r="CC744" i="7"/>
  <c r="CC743" i="7"/>
  <c r="CC742" i="7"/>
  <c r="CC739" i="7"/>
  <c r="CC738" i="7"/>
  <c r="CC737" i="7"/>
  <c r="CC736" i="7"/>
  <c r="CC735" i="7"/>
  <c r="CC734" i="7"/>
  <c r="CC729" i="7"/>
  <c r="CC728" i="7"/>
  <c r="CC725" i="7"/>
  <c r="CC724" i="7"/>
  <c r="CC723" i="7"/>
  <c r="CC722" i="7"/>
  <c r="CC719" i="7"/>
  <c r="CC718" i="7"/>
  <c r="CC715" i="7"/>
  <c r="CC714" i="7"/>
  <c r="CC713" i="7"/>
  <c r="CC712" i="7"/>
  <c r="CC711" i="7"/>
  <c r="CC710" i="7"/>
  <c r="CC709" i="7"/>
  <c r="CC708" i="7"/>
  <c r="CC707" i="7"/>
  <c r="CC706" i="7"/>
  <c r="CC705" i="7"/>
  <c r="CC704" i="7"/>
  <c r="CC703" i="7"/>
  <c r="CC702" i="7"/>
  <c r="CC701" i="7"/>
  <c r="CC700" i="7"/>
  <c r="CC699" i="7"/>
  <c r="CC698" i="7"/>
  <c r="CC697" i="7"/>
  <c r="CC696" i="7"/>
  <c r="CC695" i="7"/>
  <c r="CC694" i="7"/>
  <c r="CC691" i="7"/>
  <c r="CC690" i="7"/>
  <c r="CC689" i="7"/>
  <c r="CC688" i="7"/>
  <c r="CC687" i="7"/>
  <c r="CC686" i="7"/>
  <c r="CC685" i="7"/>
  <c r="CC684" i="7"/>
  <c r="CC683" i="7"/>
  <c r="CC682" i="7"/>
  <c r="CC681" i="7"/>
  <c r="CC680" i="7"/>
  <c r="CC677" i="7"/>
  <c r="CC676" i="7"/>
  <c r="CC665" i="7"/>
  <c r="CC664" i="7"/>
  <c r="CC653" i="7"/>
  <c r="CC652" i="7"/>
  <c r="CC651" i="7"/>
  <c r="CC650" i="7"/>
  <c r="CC647" i="7"/>
  <c r="CC646" i="7"/>
  <c r="CC643" i="7"/>
  <c r="CC642" i="7"/>
  <c r="CC641" i="7"/>
  <c r="CC640" i="7"/>
  <c r="CC639" i="7"/>
  <c r="CC638" i="7"/>
  <c r="CC637" i="7"/>
  <c r="CC636" i="7"/>
  <c r="CC627" i="7"/>
  <c r="CC626" i="7"/>
  <c r="CC625" i="7"/>
  <c r="CC624" i="7"/>
  <c r="CC621" i="7"/>
  <c r="CC620" i="7"/>
  <c r="CC617" i="7"/>
  <c r="CC616" i="7"/>
  <c r="CC615" i="7"/>
  <c r="CC614" i="7"/>
  <c r="CC613" i="7"/>
  <c r="CC612" i="7"/>
  <c r="CC607" i="7"/>
  <c r="CC606" i="7"/>
  <c r="CC605" i="7"/>
  <c r="CC604" i="7"/>
  <c r="CC599" i="7"/>
  <c r="CC598" i="7"/>
  <c r="CC597" i="7"/>
  <c r="CC596" i="7"/>
  <c r="CC595" i="7"/>
  <c r="CC594" i="7"/>
  <c r="CC591" i="7"/>
  <c r="CC590" i="7"/>
  <c r="CC585" i="7"/>
  <c r="CC584" i="7"/>
  <c r="CC583" i="7"/>
  <c r="CC582" i="7"/>
  <c r="CC581" i="7"/>
  <c r="CC580" i="7"/>
  <c r="CC579" i="7"/>
  <c r="CC578" i="7"/>
  <c r="CC575" i="7"/>
  <c r="CC574" i="7"/>
  <c r="CC571" i="7"/>
  <c r="CC570" i="7"/>
  <c r="CC569" i="7"/>
  <c r="CC568" i="7"/>
  <c r="CC567" i="7"/>
  <c r="CC566" i="7"/>
  <c r="CC565" i="7"/>
  <c r="CC564" i="7"/>
  <c r="CC563" i="7"/>
  <c r="CC562" i="7"/>
  <c r="CC561" i="7"/>
  <c r="CC560" i="7"/>
  <c r="CC559" i="7"/>
  <c r="CC558" i="7"/>
  <c r="CC557" i="7"/>
  <c r="CC556" i="7"/>
  <c r="CC555" i="7"/>
  <c r="CC554" i="7"/>
  <c r="CC553" i="7"/>
  <c r="CC552" i="7"/>
  <c r="CC551" i="7"/>
  <c r="CC550" i="7"/>
  <c r="CC549" i="7"/>
  <c r="CC548" i="7"/>
  <c r="CC547" i="7"/>
  <c r="CC546" i="7"/>
  <c r="CC545" i="7"/>
  <c r="CC544" i="7"/>
  <c r="CC543" i="7"/>
  <c r="CC542" i="7"/>
  <c r="CC541" i="7"/>
  <c r="CC540" i="7"/>
  <c r="CC539" i="7"/>
  <c r="CC538" i="7"/>
  <c r="CC537" i="7"/>
  <c r="CC536" i="7"/>
  <c r="CC535" i="7"/>
  <c r="CC534" i="7"/>
  <c r="CC533" i="7"/>
  <c r="CC532" i="7"/>
  <c r="CC531" i="7"/>
  <c r="CC530" i="7"/>
  <c r="CC527" i="7"/>
  <c r="CC526" i="7"/>
  <c r="CC525" i="7"/>
  <c r="CC524" i="7"/>
  <c r="CC523" i="7"/>
  <c r="CC522" i="7"/>
  <c r="CC519" i="7"/>
  <c r="CC518" i="7"/>
  <c r="CC517" i="7"/>
  <c r="CC516" i="7"/>
  <c r="CC511" i="7"/>
  <c r="CC510" i="7"/>
  <c r="CC507" i="7"/>
  <c r="CC506" i="7"/>
  <c r="CC505" i="7"/>
  <c r="CC504" i="7"/>
  <c r="CC501" i="7"/>
  <c r="CC500" i="7"/>
  <c r="CC499" i="7"/>
  <c r="CC498" i="7"/>
  <c r="CC495" i="7"/>
  <c r="CC494" i="7"/>
  <c r="CC491" i="7"/>
  <c r="CC490" i="7"/>
  <c r="CC489" i="7"/>
  <c r="CC488" i="7"/>
  <c r="CC487" i="7"/>
  <c r="CC486" i="7"/>
  <c r="CC485" i="7"/>
  <c r="CC484" i="7"/>
  <c r="CC483" i="7"/>
  <c r="CC482" i="7"/>
  <c r="CC481" i="7"/>
  <c r="CC480" i="7"/>
  <c r="CC479" i="7"/>
  <c r="CC478" i="7"/>
  <c r="CC477" i="7"/>
  <c r="CC476" i="7"/>
  <c r="CC475" i="7"/>
  <c r="CC474" i="7"/>
  <c r="CC473" i="7"/>
  <c r="CC472" i="7"/>
  <c r="CC471" i="7"/>
  <c r="CC470" i="7"/>
  <c r="CC461" i="7"/>
  <c r="CC460" i="7"/>
  <c r="CC455" i="7"/>
  <c r="CC454" i="7"/>
  <c r="CC451" i="7"/>
  <c r="CC450" i="7"/>
  <c r="CC449" i="7"/>
  <c r="CC448" i="7"/>
  <c r="CC447" i="7"/>
  <c r="CC446" i="7"/>
  <c r="CC443" i="7"/>
  <c r="CC442" i="7"/>
  <c r="CC441" i="7"/>
  <c r="CC440" i="7"/>
  <c r="CC439" i="7"/>
  <c r="CC438" i="7"/>
  <c r="CC437" i="7"/>
  <c r="CC436" i="7"/>
  <c r="CC435" i="7"/>
  <c r="CC434" i="7"/>
  <c r="CC433" i="7"/>
  <c r="CC432" i="7"/>
  <c r="CC431" i="7"/>
  <c r="CC430" i="7"/>
  <c r="CC429" i="7"/>
  <c r="CC428" i="7"/>
  <c r="CC427" i="7"/>
  <c r="CC426" i="7"/>
  <c r="CC425" i="7"/>
  <c r="CC424" i="7"/>
  <c r="CC421" i="7"/>
  <c r="CC420" i="7"/>
  <c r="CC417" i="7"/>
  <c r="CC416" i="7"/>
  <c r="CC407" i="7"/>
  <c r="CC406" i="7"/>
  <c r="CC405" i="7"/>
  <c r="CC404" i="7"/>
  <c r="CC393" i="7"/>
  <c r="CC392" i="7"/>
  <c r="CC389" i="7"/>
  <c r="CC388" i="7"/>
  <c r="CC383" i="7"/>
  <c r="CC382" i="7"/>
  <c r="CC379" i="7"/>
  <c r="CC378" i="7"/>
  <c r="CC363" i="7"/>
  <c r="CC362" i="7"/>
  <c r="CC359" i="7"/>
  <c r="CC358" i="7"/>
  <c r="CC357" i="7"/>
  <c r="CC356" i="7"/>
  <c r="CC355" i="7"/>
  <c r="CC354" i="7"/>
  <c r="CC353" i="7"/>
  <c r="CC352" i="7"/>
  <c r="CC351" i="7"/>
  <c r="CC350" i="7"/>
  <c r="CC347" i="7"/>
  <c r="CC346" i="7"/>
  <c r="CC339" i="7"/>
  <c r="CC338" i="7"/>
  <c r="CC337" i="7"/>
  <c r="CC336" i="7"/>
  <c r="CC335" i="7"/>
  <c r="CC334" i="7"/>
  <c r="CC333" i="7"/>
  <c r="CC332" i="7"/>
  <c r="CC331" i="7"/>
  <c r="CC330" i="7"/>
  <c r="CC329" i="7"/>
  <c r="CC328" i="7"/>
  <c r="CC327" i="7"/>
  <c r="CC326" i="7"/>
  <c r="CC325" i="7"/>
  <c r="CC324" i="7"/>
  <c r="CC323" i="7"/>
  <c r="CC322" i="7"/>
  <c r="CC321" i="7"/>
  <c r="CC320" i="7"/>
  <c r="CC319" i="7"/>
  <c r="CC318" i="7"/>
  <c r="CC317" i="7"/>
  <c r="CC316" i="7"/>
  <c r="CC315" i="7"/>
  <c r="CC314" i="7"/>
  <c r="CC311" i="7"/>
  <c r="CC310" i="7"/>
  <c r="CC289" i="7"/>
  <c r="CC288" i="7"/>
  <c r="CC277" i="7"/>
  <c r="CC276" i="7"/>
  <c r="CC275" i="7"/>
  <c r="CC274" i="7"/>
  <c r="CC271" i="7"/>
  <c r="CC270" i="7"/>
  <c r="CC269" i="7"/>
  <c r="CC268" i="7"/>
  <c r="CC267" i="7"/>
  <c r="CC266" i="7"/>
  <c r="CC259" i="7"/>
  <c r="CC258" i="7"/>
  <c r="CC253" i="7"/>
  <c r="CC252" i="7"/>
  <c r="CC251" i="7"/>
  <c r="CC250" i="7"/>
  <c r="CC247" i="7"/>
  <c r="CC246" i="7"/>
  <c r="CC245" i="7"/>
  <c r="CC244" i="7"/>
  <c r="CC239" i="7"/>
  <c r="CC238" i="7"/>
  <c r="CC237" i="7"/>
  <c r="CC236" i="7"/>
  <c r="CC235" i="7"/>
  <c r="CC234" i="7"/>
  <c r="CC233" i="7"/>
  <c r="CC232" i="7"/>
  <c r="CC221" i="7"/>
  <c r="CC220" i="7"/>
  <c r="CC219" i="7"/>
  <c r="CC218" i="7"/>
  <c r="CC213" i="7"/>
  <c r="CC212" i="7"/>
  <c r="CC211" i="7"/>
  <c r="CC210" i="7"/>
  <c r="CC209" i="7"/>
  <c r="CC208" i="7"/>
  <c r="CC207" i="7"/>
  <c r="CC206" i="7"/>
  <c r="CC205" i="7"/>
  <c r="CC204" i="7"/>
  <c r="CC203" i="7"/>
  <c r="CC202" i="7"/>
  <c r="CC201" i="7"/>
  <c r="CC200" i="7"/>
  <c r="CC195" i="7"/>
  <c r="CC194" i="7"/>
  <c r="CC191" i="7"/>
  <c r="CC190" i="7"/>
  <c r="CC189" i="7"/>
  <c r="CC188" i="7"/>
  <c r="CC181" i="7"/>
  <c r="CC180" i="7"/>
  <c r="CC175" i="7"/>
  <c r="CC174" i="7"/>
  <c r="CC167" i="7"/>
  <c r="CC166" i="7"/>
  <c r="CC163" i="7"/>
  <c r="CC162" i="7"/>
  <c r="CC161" i="7"/>
  <c r="CC160" i="7"/>
  <c r="CC157" i="7"/>
  <c r="CC156" i="7"/>
  <c r="CC151" i="7"/>
  <c r="CC150" i="7"/>
  <c r="CC149" i="7"/>
  <c r="CC148" i="7"/>
  <c r="CC143" i="7"/>
  <c r="CC142" i="7"/>
  <c r="CC141" i="7"/>
  <c r="CC140" i="7"/>
  <c r="CC137" i="7"/>
  <c r="CC136" i="7"/>
  <c r="CC131" i="7"/>
  <c r="CC130" i="7"/>
  <c r="CC125" i="7"/>
  <c r="CC124" i="7"/>
  <c r="CC119" i="7"/>
  <c r="CC118" i="7"/>
  <c r="CC113" i="7"/>
  <c r="CC112" i="7"/>
  <c r="CC107" i="7"/>
  <c r="CC106" i="7"/>
  <c r="CC105" i="7"/>
  <c r="CC104" i="7"/>
  <c r="CC99" i="7"/>
  <c r="CC98" i="7"/>
  <c r="CC97" i="7"/>
  <c r="CC96" i="7"/>
  <c r="CC95" i="7"/>
  <c r="CC94" i="7"/>
  <c r="CC93" i="7"/>
  <c r="CC92" i="7"/>
  <c r="CC91" i="7"/>
  <c r="CC90" i="7"/>
  <c r="CC87" i="7"/>
  <c r="CC86" i="7"/>
  <c r="CC83" i="7"/>
  <c r="CC82" i="7"/>
  <c r="CC81" i="7"/>
  <c r="CC80" i="7"/>
  <c r="CC75" i="7"/>
  <c r="CC74" i="7"/>
  <c r="CC65" i="7"/>
  <c r="CC64" i="7"/>
  <c r="CC59" i="7"/>
  <c r="CC58" i="7"/>
  <c r="CC55" i="7"/>
  <c r="CC54" i="7"/>
  <c r="CC43" i="7"/>
  <c r="CC42" i="7"/>
  <c r="CC39" i="7"/>
  <c r="CC38" i="7"/>
  <c r="CC37" i="7"/>
  <c r="CC36" i="7"/>
  <c r="CC33" i="7"/>
  <c r="CC32" i="7"/>
  <c r="CC23" i="7"/>
  <c r="CC22" i="7"/>
  <c r="CC19" i="7"/>
  <c r="CC18" i="7"/>
  <c r="CC13" i="7"/>
  <c r="CC12" i="7"/>
  <c r="CC3" i="7"/>
  <c r="CD2" i="7"/>
  <c r="CC2" i="7"/>
  <c r="CA835" i="7"/>
  <c r="CA834" i="7"/>
  <c r="CA833" i="7"/>
  <c r="CA832" i="7"/>
  <c r="CA831" i="7"/>
  <c r="CA830" i="7"/>
  <c r="CA829" i="7"/>
  <c r="CA828" i="7"/>
  <c r="CA827" i="7"/>
  <c r="CA826" i="7"/>
  <c r="CA825" i="7"/>
  <c r="CA824" i="7"/>
  <c r="CA823" i="7"/>
  <c r="CA822" i="7"/>
  <c r="CA821" i="7"/>
  <c r="CA820" i="7"/>
  <c r="CA819" i="7"/>
  <c r="CA818" i="7"/>
  <c r="CA817" i="7"/>
  <c r="CA816" i="7"/>
  <c r="CA815" i="7"/>
  <c r="CA814" i="7"/>
  <c r="CA813" i="7"/>
  <c r="CA812" i="7"/>
  <c r="CA811" i="7"/>
  <c r="CA810" i="7"/>
  <c r="CA809" i="7"/>
  <c r="CA808" i="7"/>
  <c r="CA807" i="7"/>
  <c r="CA806" i="7"/>
  <c r="CA805" i="7"/>
  <c r="CA804" i="7"/>
  <c r="CA803" i="7"/>
  <c r="CA802" i="7"/>
  <c r="CA801" i="7"/>
  <c r="CA800" i="7"/>
  <c r="CA799" i="7"/>
  <c r="CA798" i="7"/>
  <c r="CA797" i="7"/>
  <c r="CA796" i="7"/>
  <c r="CA795" i="7"/>
  <c r="CA794" i="7"/>
  <c r="CA793" i="7"/>
  <c r="CA792" i="7"/>
  <c r="CA791" i="7"/>
  <c r="CA790" i="7"/>
  <c r="CA789" i="7"/>
  <c r="CA788" i="7"/>
  <c r="CA787" i="7"/>
  <c r="CA786" i="7"/>
  <c r="CA785" i="7"/>
  <c r="CA784" i="7"/>
  <c r="CA783" i="7"/>
  <c r="CA782" i="7"/>
  <c r="CA781" i="7"/>
  <c r="CA780" i="7"/>
  <c r="CA779" i="7"/>
  <c r="CA778" i="7"/>
  <c r="CA777" i="7"/>
  <c r="CA776" i="7"/>
  <c r="CA775" i="7"/>
  <c r="CA774" i="7"/>
  <c r="CA773" i="7"/>
  <c r="CA772" i="7"/>
  <c r="CA771" i="7"/>
  <c r="CA770" i="7"/>
  <c r="CA769" i="7"/>
  <c r="CA768" i="7"/>
  <c r="CA767" i="7"/>
  <c r="CA766" i="7"/>
  <c r="CA765" i="7"/>
  <c r="CA764" i="7"/>
  <c r="CA763" i="7"/>
  <c r="CA762" i="7"/>
  <c r="CA761" i="7"/>
  <c r="CA760" i="7"/>
  <c r="CA759" i="7"/>
  <c r="CA758" i="7"/>
  <c r="CA757" i="7"/>
  <c r="CA756" i="7"/>
  <c r="CA755" i="7"/>
  <c r="CA754" i="7"/>
  <c r="CA753" i="7"/>
  <c r="CA752" i="7"/>
  <c r="CA751" i="7"/>
  <c r="CA750" i="7"/>
  <c r="CA749" i="7"/>
  <c r="CA748" i="7"/>
  <c r="CA747" i="7"/>
  <c r="CA746" i="7"/>
  <c r="CA745" i="7"/>
  <c r="CA744" i="7"/>
  <c r="CA743" i="7"/>
  <c r="CA742" i="7"/>
  <c r="CA741" i="7"/>
  <c r="CA740" i="7"/>
  <c r="CA739" i="7"/>
  <c r="CA738" i="7"/>
  <c r="CA737" i="7"/>
  <c r="CA736" i="7"/>
  <c r="CA735" i="7"/>
  <c r="CA734" i="7"/>
  <c r="CA733" i="7"/>
  <c r="CA732" i="7"/>
  <c r="CA731" i="7"/>
  <c r="CA730" i="7"/>
  <c r="CA729" i="7"/>
  <c r="CA728" i="7"/>
  <c r="CA727" i="7"/>
  <c r="CA726" i="7"/>
  <c r="CA725" i="7"/>
  <c r="CA724" i="7"/>
  <c r="CA723" i="7"/>
  <c r="CA722" i="7"/>
  <c r="CA721" i="7"/>
  <c r="CA720" i="7"/>
  <c r="CA719" i="7"/>
  <c r="CA718" i="7"/>
  <c r="CA717" i="7"/>
  <c r="CA716" i="7"/>
  <c r="CA715" i="7"/>
  <c r="CA714" i="7"/>
  <c r="CA713" i="7"/>
  <c r="CA712" i="7"/>
  <c r="CA711" i="7"/>
  <c r="CA710" i="7"/>
  <c r="CA709" i="7"/>
  <c r="CA708" i="7"/>
  <c r="CA707" i="7"/>
  <c r="CA706" i="7"/>
  <c r="CA705" i="7"/>
  <c r="CA704" i="7"/>
  <c r="CA703" i="7"/>
  <c r="CA702" i="7"/>
  <c r="CA701" i="7"/>
  <c r="CA700" i="7"/>
  <c r="CA699" i="7"/>
  <c r="CA698" i="7"/>
  <c r="CA697" i="7"/>
  <c r="CA696" i="7"/>
  <c r="CA695" i="7"/>
  <c r="CA694" i="7"/>
  <c r="CA693" i="7"/>
  <c r="CA692" i="7"/>
  <c r="CA691" i="7"/>
  <c r="CA690" i="7"/>
  <c r="CA689" i="7"/>
  <c r="CA688" i="7"/>
  <c r="CA687" i="7"/>
  <c r="CA686" i="7"/>
  <c r="CA685" i="7"/>
  <c r="CA684" i="7"/>
  <c r="CA683" i="7"/>
  <c r="CA682" i="7"/>
  <c r="CA681" i="7"/>
  <c r="CA680" i="7"/>
  <c r="CA679" i="7"/>
  <c r="CA678" i="7"/>
  <c r="CA677" i="7"/>
  <c r="CA676" i="7"/>
  <c r="CA675" i="7"/>
  <c r="CA674" i="7"/>
  <c r="CA673" i="7"/>
  <c r="CA672" i="7"/>
  <c r="CA671" i="7"/>
  <c r="CA670" i="7"/>
  <c r="CA669" i="7"/>
  <c r="CA668" i="7"/>
  <c r="CA667" i="7"/>
  <c r="CA666" i="7"/>
  <c r="CA665" i="7"/>
  <c r="CA664" i="7"/>
  <c r="CA663" i="7"/>
  <c r="CA662" i="7"/>
  <c r="CA661" i="7"/>
  <c r="CA660" i="7"/>
  <c r="CA659" i="7"/>
  <c r="CA658" i="7"/>
  <c r="CA657" i="7"/>
  <c r="CA656" i="7"/>
  <c r="CA655" i="7"/>
  <c r="CA654" i="7"/>
  <c r="CA653" i="7"/>
  <c r="CA652" i="7"/>
  <c r="CA651" i="7"/>
  <c r="CA650" i="7"/>
  <c r="CA649" i="7"/>
  <c r="CA648" i="7"/>
  <c r="CA647" i="7"/>
  <c r="CA646" i="7"/>
  <c r="CA645" i="7"/>
  <c r="CA644" i="7"/>
  <c r="CA643" i="7"/>
  <c r="CA642" i="7"/>
  <c r="CA641" i="7"/>
  <c r="CA640" i="7"/>
  <c r="CA639" i="7"/>
  <c r="CA638" i="7"/>
  <c r="CA637" i="7"/>
  <c r="CA636" i="7"/>
  <c r="CA635" i="7"/>
  <c r="CA634" i="7"/>
  <c r="CA633" i="7"/>
  <c r="CA632" i="7"/>
  <c r="CA631" i="7"/>
  <c r="CA630" i="7"/>
  <c r="CA629" i="7"/>
  <c r="CA628" i="7"/>
  <c r="CA627" i="7"/>
  <c r="CA626" i="7"/>
  <c r="CA625" i="7"/>
  <c r="CA624" i="7"/>
  <c r="CA623" i="7"/>
  <c r="CA622" i="7"/>
  <c r="CA621" i="7"/>
  <c r="CA620" i="7"/>
  <c r="CA619" i="7"/>
  <c r="CA618" i="7"/>
  <c r="CA617" i="7"/>
  <c r="CA616" i="7"/>
  <c r="CA615" i="7"/>
  <c r="CA614" i="7"/>
  <c r="CA613" i="7"/>
  <c r="CA612" i="7"/>
  <c r="CA611" i="7"/>
  <c r="CA610" i="7"/>
  <c r="CA609" i="7"/>
  <c r="CA608" i="7"/>
  <c r="CA607" i="7"/>
  <c r="CA606" i="7"/>
  <c r="CA605" i="7"/>
  <c r="CA604" i="7"/>
  <c r="CA603" i="7"/>
  <c r="CA602" i="7"/>
  <c r="CA601" i="7"/>
  <c r="CA600" i="7"/>
  <c r="CA599" i="7"/>
  <c r="CA598" i="7"/>
  <c r="CA597" i="7"/>
  <c r="CA596" i="7"/>
  <c r="CA595" i="7"/>
  <c r="CA594" i="7"/>
  <c r="CA593" i="7"/>
  <c r="CA592" i="7"/>
  <c r="CA591" i="7"/>
  <c r="CA590" i="7"/>
  <c r="CA589" i="7"/>
  <c r="CA588" i="7"/>
  <c r="CA587" i="7"/>
  <c r="CA586" i="7"/>
  <c r="CA585" i="7"/>
  <c r="CA584" i="7"/>
  <c r="CA583" i="7"/>
  <c r="CA582" i="7"/>
  <c r="CA581" i="7"/>
  <c r="CA580" i="7"/>
  <c r="CA579" i="7"/>
  <c r="CA578" i="7"/>
  <c r="CA577" i="7"/>
  <c r="CA576" i="7"/>
  <c r="CA575" i="7"/>
  <c r="CA574" i="7"/>
  <c r="CA573" i="7"/>
  <c r="CA572" i="7"/>
  <c r="CA571" i="7"/>
  <c r="CA570" i="7"/>
  <c r="CA569" i="7"/>
  <c r="CA568" i="7"/>
  <c r="CA567" i="7"/>
  <c r="CA566" i="7"/>
  <c r="CA565" i="7"/>
  <c r="CA564" i="7"/>
  <c r="CA563" i="7"/>
  <c r="CA562" i="7"/>
  <c r="CA561" i="7"/>
  <c r="CA560" i="7"/>
  <c r="CA559" i="7"/>
  <c r="CA558" i="7"/>
  <c r="CA557" i="7"/>
  <c r="CA556" i="7"/>
  <c r="CA555" i="7"/>
  <c r="CA554" i="7"/>
  <c r="CA553" i="7"/>
  <c r="CA552" i="7"/>
  <c r="CA551" i="7"/>
  <c r="CA550" i="7"/>
  <c r="CA549" i="7"/>
  <c r="CA548" i="7"/>
  <c r="CA547" i="7"/>
  <c r="CA546" i="7"/>
  <c r="CA545" i="7"/>
  <c r="CA544" i="7"/>
  <c r="CA543" i="7"/>
  <c r="CA542" i="7"/>
  <c r="CA541" i="7"/>
  <c r="CA540" i="7"/>
  <c r="CA539" i="7"/>
  <c r="CA538" i="7"/>
  <c r="CA537" i="7"/>
  <c r="CA536" i="7"/>
  <c r="CA535" i="7"/>
  <c r="CA534" i="7"/>
  <c r="CA533" i="7"/>
  <c r="CA532" i="7"/>
  <c r="CA531" i="7"/>
  <c r="CA530" i="7"/>
  <c r="CA529" i="7"/>
  <c r="CA528" i="7"/>
  <c r="CA527" i="7"/>
  <c r="CA526" i="7"/>
  <c r="CA525" i="7"/>
  <c r="CA524" i="7"/>
  <c r="CA523" i="7"/>
  <c r="CA522" i="7"/>
  <c r="CA521" i="7"/>
  <c r="CA520" i="7"/>
  <c r="CA519" i="7"/>
  <c r="CA518" i="7"/>
  <c r="CA517" i="7"/>
  <c r="CA516" i="7"/>
  <c r="CA515" i="7"/>
  <c r="CA514" i="7"/>
  <c r="CA513" i="7"/>
  <c r="CA512" i="7"/>
  <c r="CA511" i="7"/>
  <c r="CA510" i="7"/>
  <c r="CA509" i="7"/>
  <c r="CA508" i="7"/>
  <c r="CA507" i="7"/>
  <c r="CA506" i="7"/>
  <c r="CA505" i="7"/>
  <c r="CA504" i="7"/>
  <c r="CA503" i="7"/>
  <c r="CA502" i="7"/>
  <c r="CA501" i="7"/>
  <c r="CA500" i="7"/>
  <c r="CA499" i="7"/>
  <c r="CA498" i="7"/>
  <c r="CA497" i="7"/>
  <c r="CA496" i="7"/>
  <c r="CA495" i="7"/>
  <c r="CA494" i="7"/>
  <c r="CA493" i="7"/>
  <c r="CA492" i="7"/>
  <c r="CA491" i="7"/>
  <c r="CA490" i="7"/>
  <c r="CA489" i="7"/>
  <c r="CA488" i="7"/>
  <c r="CA487" i="7"/>
  <c r="CA486" i="7"/>
  <c r="CA485" i="7"/>
  <c r="CA484" i="7"/>
  <c r="CA483" i="7"/>
  <c r="CA482" i="7"/>
  <c r="CA481" i="7"/>
  <c r="CA480" i="7"/>
  <c r="CA479" i="7"/>
  <c r="CA478" i="7"/>
  <c r="CA477" i="7"/>
  <c r="CA476" i="7"/>
  <c r="CA475" i="7"/>
  <c r="CA474" i="7"/>
  <c r="CA473" i="7"/>
  <c r="CA472" i="7"/>
  <c r="CA471" i="7"/>
  <c r="CA470" i="7"/>
  <c r="CA469" i="7"/>
  <c r="CA468" i="7"/>
  <c r="CA467" i="7"/>
  <c r="CA466" i="7"/>
  <c r="CA465" i="7"/>
  <c r="CA464" i="7"/>
  <c r="CA463" i="7"/>
  <c r="CA462" i="7"/>
  <c r="CA461" i="7"/>
  <c r="CA460" i="7"/>
  <c r="CA459" i="7"/>
  <c r="CA458" i="7"/>
  <c r="CA457" i="7"/>
  <c r="CA456" i="7"/>
  <c r="CA455" i="7"/>
  <c r="CA454" i="7"/>
  <c r="CA453" i="7"/>
  <c r="CA452" i="7"/>
  <c r="CA451" i="7"/>
  <c r="CA450" i="7"/>
  <c r="CA449" i="7"/>
  <c r="CA448" i="7"/>
  <c r="CA447" i="7"/>
  <c r="CA446" i="7"/>
  <c r="CA445" i="7"/>
  <c r="CA444" i="7"/>
  <c r="CA443" i="7"/>
  <c r="CA442" i="7"/>
  <c r="CA441" i="7"/>
  <c r="CA440" i="7"/>
  <c r="CA439" i="7"/>
  <c r="CA438" i="7"/>
  <c r="CA437" i="7"/>
  <c r="CA436" i="7"/>
  <c r="CA435" i="7"/>
  <c r="CA434" i="7"/>
  <c r="CA433" i="7"/>
  <c r="CA432" i="7"/>
  <c r="CA431" i="7"/>
  <c r="CA430" i="7"/>
  <c r="CA429" i="7"/>
  <c r="CA428" i="7"/>
  <c r="CA427" i="7"/>
  <c r="CA426" i="7"/>
  <c r="CA425" i="7"/>
  <c r="CA424" i="7"/>
  <c r="CA423" i="7"/>
  <c r="CA422" i="7"/>
  <c r="CA421" i="7"/>
  <c r="CA420" i="7"/>
  <c r="CA419" i="7"/>
  <c r="CA418" i="7"/>
  <c r="CA417" i="7"/>
  <c r="CA416" i="7"/>
  <c r="CA415" i="7"/>
  <c r="CA414" i="7"/>
  <c r="CA413" i="7"/>
  <c r="CA412" i="7"/>
  <c r="CA411" i="7"/>
  <c r="CA410" i="7"/>
  <c r="CA409" i="7"/>
  <c r="CA408" i="7"/>
  <c r="CA407" i="7"/>
  <c r="CA406" i="7"/>
  <c r="CA405" i="7"/>
  <c r="CA404" i="7"/>
  <c r="CA403" i="7"/>
  <c r="CA402" i="7"/>
  <c r="CA401" i="7"/>
  <c r="CA400" i="7"/>
  <c r="CA399" i="7"/>
  <c r="CA398" i="7"/>
  <c r="CA397" i="7"/>
  <c r="CA396" i="7"/>
  <c r="CA395" i="7"/>
  <c r="CA394" i="7"/>
  <c r="CA393" i="7"/>
  <c r="CA392" i="7"/>
  <c r="CA391" i="7"/>
  <c r="CA390" i="7"/>
  <c r="CA389" i="7"/>
  <c r="CA388" i="7"/>
  <c r="CA387" i="7"/>
  <c r="CA386" i="7"/>
  <c r="CA385" i="7"/>
  <c r="CA384" i="7"/>
  <c r="CA383" i="7"/>
  <c r="CA382" i="7"/>
  <c r="CA381" i="7"/>
  <c r="CA380" i="7"/>
  <c r="CA379" i="7"/>
  <c r="CA378" i="7"/>
  <c r="CA377" i="7"/>
  <c r="CA376" i="7"/>
  <c r="CA375" i="7"/>
  <c r="CA374" i="7"/>
  <c r="CA373" i="7"/>
  <c r="CA372" i="7"/>
  <c r="CA371" i="7"/>
  <c r="CA370" i="7"/>
  <c r="CA369" i="7"/>
  <c r="CA368" i="7"/>
  <c r="CA367" i="7"/>
  <c r="CA366" i="7"/>
  <c r="CA365" i="7"/>
  <c r="CA364" i="7"/>
  <c r="CA363" i="7"/>
  <c r="CA362" i="7"/>
  <c r="CA361" i="7"/>
  <c r="CA360" i="7"/>
  <c r="CA359" i="7"/>
  <c r="CA358" i="7"/>
  <c r="CA357" i="7"/>
  <c r="CA356" i="7"/>
  <c r="CA355" i="7"/>
  <c r="CA354" i="7"/>
  <c r="CA353" i="7"/>
  <c r="CA352" i="7"/>
  <c r="CA351" i="7"/>
  <c r="CA350" i="7"/>
  <c r="CA349" i="7"/>
  <c r="CA348" i="7"/>
  <c r="CA347" i="7"/>
  <c r="CA346" i="7"/>
  <c r="CA345" i="7"/>
  <c r="CA344" i="7"/>
  <c r="CA343" i="7"/>
  <c r="CA342" i="7"/>
  <c r="CA341" i="7"/>
  <c r="CA340" i="7"/>
  <c r="CA339" i="7"/>
  <c r="CA338" i="7"/>
  <c r="CA337" i="7"/>
  <c r="CA336" i="7"/>
  <c r="CA335" i="7"/>
  <c r="CA334" i="7"/>
  <c r="CA333" i="7"/>
  <c r="CA332" i="7"/>
  <c r="CA331" i="7"/>
  <c r="CA330" i="7"/>
  <c r="CA329" i="7"/>
  <c r="CA328" i="7"/>
  <c r="CA327" i="7"/>
  <c r="CA326" i="7"/>
  <c r="CA325" i="7"/>
  <c r="CA324" i="7"/>
  <c r="CA323" i="7"/>
  <c r="CA322" i="7"/>
  <c r="CA321" i="7"/>
  <c r="CA320" i="7"/>
  <c r="CA319" i="7"/>
  <c r="CA318" i="7"/>
  <c r="CA317" i="7"/>
  <c r="CA316" i="7"/>
  <c r="CA315" i="7"/>
  <c r="CA314" i="7"/>
  <c r="CA313" i="7"/>
  <c r="CA312" i="7"/>
  <c r="CA311" i="7"/>
  <c r="CA310" i="7"/>
  <c r="CA309" i="7"/>
  <c r="CA308" i="7"/>
  <c r="CA307" i="7"/>
  <c r="CA306" i="7"/>
  <c r="CA305" i="7"/>
  <c r="CA304" i="7"/>
  <c r="CA303" i="7"/>
  <c r="CA302" i="7"/>
  <c r="CA301" i="7"/>
  <c r="CA300" i="7"/>
  <c r="CA299" i="7"/>
  <c r="CA298" i="7"/>
  <c r="CA297" i="7"/>
  <c r="CA296" i="7"/>
  <c r="CA295" i="7"/>
  <c r="CA294" i="7"/>
  <c r="CA293" i="7"/>
  <c r="CA292" i="7"/>
  <c r="CA291" i="7"/>
  <c r="CA290" i="7"/>
  <c r="CA289" i="7"/>
  <c r="CA288" i="7"/>
  <c r="CA287" i="7"/>
  <c r="CA286" i="7"/>
  <c r="CA285" i="7"/>
  <c r="CA284" i="7"/>
  <c r="CA283" i="7"/>
  <c r="CA282" i="7"/>
  <c r="CA281" i="7"/>
  <c r="CA280" i="7"/>
  <c r="CA279" i="7"/>
  <c r="CA278" i="7"/>
  <c r="CA277" i="7"/>
  <c r="CA276" i="7"/>
  <c r="CA275" i="7"/>
  <c r="CA274" i="7"/>
  <c r="CA273" i="7"/>
  <c r="CA272" i="7"/>
  <c r="CA271" i="7"/>
  <c r="CA270" i="7"/>
  <c r="CA269" i="7"/>
  <c r="CA268" i="7"/>
  <c r="CA267" i="7"/>
  <c r="CA266" i="7"/>
  <c r="CA265" i="7"/>
  <c r="CA264" i="7"/>
  <c r="CA263" i="7"/>
  <c r="CA262" i="7"/>
  <c r="CA261" i="7"/>
  <c r="CA260" i="7"/>
  <c r="CA259" i="7"/>
  <c r="CA258" i="7"/>
  <c r="CA257" i="7"/>
  <c r="CA256" i="7"/>
  <c r="CA255" i="7"/>
  <c r="CA254" i="7"/>
  <c r="CA253" i="7"/>
  <c r="CA252" i="7"/>
  <c r="CA251" i="7"/>
  <c r="CA250" i="7"/>
  <c r="CA249" i="7"/>
  <c r="CA248" i="7"/>
  <c r="CA247" i="7"/>
  <c r="CA246" i="7"/>
  <c r="CA245" i="7"/>
  <c r="CA244" i="7"/>
  <c r="CA243" i="7"/>
  <c r="CA242" i="7"/>
  <c r="CA241" i="7"/>
  <c r="CA240" i="7"/>
  <c r="CA239" i="7"/>
  <c r="CA238" i="7"/>
  <c r="CA237" i="7"/>
  <c r="CA236" i="7"/>
  <c r="CA235" i="7"/>
  <c r="CA234" i="7"/>
  <c r="CA233" i="7"/>
  <c r="CA232" i="7"/>
  <c r="CA231" i="7"/>
  <c r="CA230" i="7"/>
  <c r="CA229" i="7"/>
  <c r="CA228" i="7"/>
  <c r="CA227" i="7"/>
  <c r="CA226" i="7"/>
  <c r="CA225" i="7"/>
  <c r="CA224" i="7"/>
  <c r="CA223" i="7"/>
  <c r="CA222" i="7"/>
  <c r="CA221" i="7"/>
  <c r="CA220" i="7"/>
  <c r="CA219" i="7"/>
  <c r="CA218" i="7"/>
  <c r="CA217" i="7"/>
  <c r="CA216" i="7"/>
  <c r="CA215" i="7"/>
  <c r="CA214" i="7"/>
  <c r="CA213" i="7"/>
  <c r="CA212" i="7"/>
  <c r="CA211" i="7"/>
  <c r="CA210" i="7"/>
  <c r="CA209" i="7"/>
  <c r="CA208" i="7"/>
  <c r="CA207" i="7"/>
  <c r="CA206" i="7"/>
  <c r="CA205" i="7"/>
  <c r="CA204" i="7"/>
  <c r="CA203" i="7"/>
  <c r="CA202" i="7"/>
  <c r="CA201" i="7"/>
  <c r="CA200" i="7"/>
  <c r="CA199" i="7"/>
  <c r="CA198" i="7"/>
  <c r="CA197" i="7"/>
  <c r="CA196" i="7"/>
  <c r="CA195" i="7"/>
  <c r="CA194" i="7"/>
  <c r="CA193" i="7"/>
  <c r="CA192" i="7"/>
  <c r="CA191" i="7"/>
  <c r="CA190" i="7"/>
  <c r="CA189" i="7"/>
  <c r="CA188" i="7"/>
  <c r="CA187" i="7"/>
  <c r="CA186" i="7"/>
  <c r="CA185" i="7"/>
  <c r="CA184" i="7"/>
  <c r="CA183" i="7"/>
  <c r="CA182" i="7"/>
  <c r="CA181" i="7"/>
  <c r="CA180" i="7"/>
  <c r="CA179" i="7"/>
  <c r="CA178" i="7"/>
  <c r="CA177" i="7"/>
  <c r="CA176" i="7"/>
  <c r="CA175" i="7"/>
  <c r="CA174" i="7"/>
  <c r="CA173" i="7"/>
  <c r="CA172" i="7"/>
  <c r="CA171" i="7"/>
  <c r="CA170" i="7"/>
  <c r="CA169" i="7"/>
  <c r="CA168" i="7"/>
  <c r="CA167" i="7"/>
  <c r="CA166" i="7"/>
  <c r="CA165" i="7"/>
  <c r="CA164" i="7"/>
  <c r="CA163" i="7"/>
  <c r="CA162" i="7"/>
  <c r="CA161" i="7"/>
  <c r="CA160" i="7"/>
  <c r="CA159" i="7"/>
  <c r="CA158" i="7"/>
  <c r="CA157" i="7"/>
  <c r="CA156" i="7"/>
  <c r="CA155" i="7"/>
  <c r="CA154" i="7"/>
  <c r="CA153" i="7"/>
  <c r="CA152" i="7"/>
  <c r="CA151" i="7"/>
  <c r="CA150" i="7"/>
  <c r="CA149" i="7"/>
  <c r="CA148" i="7"/>
  <c r="CA147" i="7"/>
  <c r="CA146" i="7"/>
  <c r="CA145" i="7"/>
  <c r="CA144" i="7"/>
  <c r="CA143" i="7"/>
  <c r="CA142" i="7"/>
  <c r="CA141" i="7"/>
  <c r="CA140" i="7"/>
  <c r="CA139" i="7"/>
  <c r="CA138" i="7"/>
  <c r="CA137" i="7"/>
  <c r="CA136" i="7"/>
  <c r="CA135" i="7"/>
  <c r="CA134" i="7"/>
  <c r="CA133" i="7"/>
  <c r="CA132" i="7"/>
  <c r="CA131" i="7"/>
  <c r="CA130" i="7"/>
  <c r="CA129" i="7"/>
  <c r="CA128" i="7"/>
  <c r="CA127" i="7"/>
  <c r="CA126" i="7"/>
  <c r="CA125" i="7"/>
  <c r="CA124" i="7"/>
  <c r="CA123" i="7"/>
  <c r="CA122" i="7"/>
  <c r="CA121" i="7"/>
  <c r="CA120" i="7"/>
  <c r="CA119" i="7"/>
  <c r="CA118" i="7"/>
  <c r="CA117" i="7"/>
  <c r="CA116" i="7"/>
  <c r="CA115" i="7"/>
  <c r="CA114" i="7"/>
  <c r="CA113" i="7"/>
  <c r="CA112" i="7"/>
  <c r="CA111" i="7"/>
  <c r="CA110" i="7"/>
  <c r="CA109" i="7"/>
  <c r="CA108" i="7"/>
  <c r="CA107" i="7"/>
  <c r="CA106" i="7"/>
  <c r="CA105" i="7"/>
  <c r="CA104" i="7"/>
  <c r="CA103" i="7"/>
  <c r="CA102" i="7"/>
  <c r="CA101" i="7"/>
  <c r="CA100" i="7"/>
  <c r="CA99" i="7"/>
  <c r="CA98" i="7"/>
  <c r="CA97" i="7"/>
  <c r="CA96" i="7"/>
  <c r="CA95" i="7"/>
  <c r="CA94" i="7"/>
  <c r="CA93" i="7"/>
  <c r="CA92" i="7"/>
  <c r="CA91" i="7"/>
  <c r="CA90" i="7"/>
  <c r="CA89" i="7"/>
  <c r="CA88" i="7"/>
  <c r="CA87" i="7"/>
  <c r="CA86" i="7"/>
  <c r="CA85" i="7"/>
  <c r="CA84" i="7"/>
  <c r="CA83" i="7"/>
  <c r="CA82" i="7"/>
  <c r="CA81" i="7"/>
  <c r="CA80" i="7"/>
  <c r="CA79" i="7"/>
  <c r="CA78" i="7"/>
  <c r="CA77" i="7"/>
  <c r="CA76" i="7"/>
  <c r="CA75" i="7"/>
  <c r="CA74" i="7"/>
  <c r="CA73" i="7"/>
  <c r="CA72" i="7"/>
  <c r="CA71" i="7"/>
  <c r="CA70" i="7"/>
  <c r="CA69" i="7"/>
  <c r="CA68" i="7"/>
  <c r="CA67" i="7"/>
  <c r="CA66" i="7"/>
  <c r="CA65" i="7"/>
  <c r="CA64" i="7"/>
  <c r="CA63" i="7"/>
  <c r="CA62" i="7"/>
  <c r="CA61" i="7"/>
  <c r="CA60" i="7"/>
  <c r="CA59" i="7"/>
  <c r="CA58" i="7"/>
  <c r="CA57" i="7"/>
  <c r="CA56" i="7"/>
  <c r="CA55" i="7"/>
  <c r="CA54" i="7"/>
  <c r="CA53" i="7"/>
  <c r="CA52" i="7"/>
  <c r="CA51" i="7"/>
  <c r="CA50" i="7"/>
  <c r="CA49" i="7"/>
  <c r="CA48" i="7"/>
  <c r="CA47" i="7"/>
  <c r="CA46" i="7"/>
  <c r="CA45" i="7"/>
  <c r="CA44" i="7"/>
  <c r="CA43" i="7"/>
  <c r="CA42" i="7"/>
  <c r="CA41" i="7"/>
  <c r="CA40" i="7"/>
  <c r="CA39" i="7"/>
  <c r="CA38" i="7"/>
  <c r="CA37" i="7"/>
  <c r="CA36" i="7"/>
  <c r="CA35" i="7"/>
  <c r="CA34" i="7"/>
  <c r="CA33" i="7"/>
  <c r="CA32" i="7"/>
  <c r="CA31" i="7"/>
  <c r="CA30" i="7"/>
  <c r="CA29" i="7"/>
  <c r="CA28" i="7"/>
  <c r="CA27" i="7"/>
  <c r="CA26" i="7"/>
  <c r="CA25" i="7"/>
  <c r="CA24" i="7"/>
  <c r="CA23" i="7"/>
  <c r="CA22" i="7"/>
  <c r="CA21" i="7"/>
  <c r="CA20" i="7"/>
  <c r="CA19" i="7"/>
  <c r="CA18" i="7"/>
  <c r="CA17" i="7"/>
  <c r="CA16" i="7"/>
  <c r="CA15" i="7"/>
  <c r="CA14" i="7"/>
  <c r="CA13" i="7"/>
  <c r="CA12" i="7"/>
  <c r="CA11" i="7"/>
  <c r="CA10" i="7"/>
  <c r="CA9" i="7"/>
  <c r="CA8" i="7"/>
  <c r="CA7" i="7"/>
  <c r="CA6" i="7"/>
  <c r="CA5" i="7"/>
  <c r="CA4" i="7"/>
  <c r="CA3" i="7"/>
  <c r="CA2" i="7"/>
  <c r="P835" i="7"/>
  <c r="P834" i="7"/>
  <c r="P833" i="7"/>
  <c r="P832" i="7"/>
  <c r="P831" i="7"/>
  <c r="P830" i="7"/>
  <c r="P829" i="7"/>
  <c r="P828" i="7"/>
  <c r="P827" i="7"/>
  <c r="P826" i="7"/>
  <c r="P825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809" i="7"/>
  <c r="P808" i="7"/>
  <c r="P807" i="7"/>
  <c r="P806" i="7"/>
  <c r="P805" i="7"/>
  <c r="P804" i="7"/>
  <c r="P803" i="7"/>
  <c r="P802" i="7"/>
  <c r="P801" i="7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P774" i="7"/>
  <c r="P773" i="7"/>
  <c r="P772" i="7"/>
  <c r="P771" i="7"/>
  <c r="P770" i="7"/>
  <c r="P769" i="7"/>
  <c r="P768" i="7"/>
  <c r="P767" i="7"/>
  <c r="P766" i="7"/>
  <c r="P765" i="7"/>
  <c r="P764" i="7"/>
  <c r="P763" i="7"/>
  <c r="P762" i="7"/>
  <c r="P761" i="7"/>
  <c r="P760" i="7"/>
  <c r="P759" i="7"/>
  <c r="P758" i="7"/>
  <c r="P757" i="7"/>
  <c r="P756" i="7"/>
  <c r="P755" i="7"/>
  <c r="P754" i="7"/>
  <c r="P753" i="7"/>
  <c r="P752" i="7"/>
  <c r="P751" i="7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P698" i="7"/>
  <c r="P697" i="7"/>
  <c r="P696" i="7"/>
  <c r="P695" i="7"/>
  <c r="P694" i="7"/>
  <c r="P693" i="7"/>
  <c r="P692" i="7"/>
  <c r="P691" i="7"/>
  <c r="P690" i="7"/>
  <c r="P689" i="7"/>
  <c r="P688" i="7"/>
  <c r="P687" i="7"/>
  <c r="P686" i="7"/>
  <c r="P685" i="7"/>
  <c r="P684" i="7"/>
  <c r="P683" i="7"/>
  <c r="P682" i="7"/>
  <c r="P681" i="7"/>
  <c r="P680" i="7"/>
  <c r="P679" i="7"/>
  <c r="P678" i="7"/>
  <c r="P677" i="7"/>
  <c r="P676" i="7"/>
  <c r="P675" i="7"/>
  <c r="P674" i="7"/>
  <c r="P673" i="7"/>
  <c r="P672" i="7"/>
  <c r="P671" i="7"/>
  <c r="P670" i="7"/>
  <c r="P669" i="7"/>
  <c r="P668" i="7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9" i="7"/>
  <c r="P648" i="7"/>
  <c r="P647" i="7"/>
  <c r="P646" i="7"/>
  <c r="P645" i="7"/>
  <c r="P644" i="7"/>
  <c r="P643" i="7"/>
  <c r="P642" i="7"/>
  <c r="P641" i="7"/>
  <c r="P640" i="7"/>
  <c r="P639" i="7"/>
  <c r="P638" i="7"/>
  <c r="P637" i="7"/>
  <c r="P636" i="7"/>
  <c r="P635" i="7"/>
  <c r="P634" i="7"/>
  <c r="P633" i="7"/>
  <c r="P632" i="7"/>
  <c r="P631" i="7"/>
  <c r="P630" i="7"/>
  <c r="P629" i="7"/>
  <c r="P628" i="7"/>
  <c r="P627" i="7"/>
  <c r="P626" i="7"/>
  <c r="P625" i="7"/>
  <c r="P624" i="7"/>
  <c r="P623" i="7"/>
  <c r="P622" i="7"/>
  <c r="P621" i="7"/>
  <c r="P620" i="7"/>
  <c r="P619" i="7"/>
  <c r="P618" i="7"/>
  <c r="P617" i="7"/>
  <c r="P616" i="7"/>
  <c r="P615" i="7"/>
  <c r="P614" i="7"/>
  <c r="P613" i="7"/>
  <c r="P612" i="7"/>
  <c r="P611" i="7"/>
  <c r="P610" i="7"/>
  <c r="P609" i="7"/>
  <c r="P608" i="7"/>
  <c r="P607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P581" i="7"/>
  <c r="P580" i="7"/>
  <c r="P579" i="7"/>
  <c r="P578" i="7"/>
  <c r="P577" i="7"/>
  <c r="P576" i="7"/>
  <c r="P575" i="7"/>
  <c r="P574" i="7"/>
  <c r="P573" i="7"/>
  <c r="P572" i="7"/>
  <c r="P571" i="7"/>
  <c r="P570" i="7"/>
  <c r="P569" i="7"/>
  <c r="P568" i="7"/>
  <c r="P567" i="7"/>
  <c r="P566" i="7"/>
  <c r="P565" i="7"/>
  <c r="P564" i="7"/>
  <c r="P563" i="7"/>
  <c r="P562" i="7"/>
  <c r="P561" i="7"/>
  <c r="P560" i="7"/>
  <c r="P559" i="7"/>
  <c r="P558" i="7"/>
  <c r="P557" i="7"/>
  <c r="P556" i="7"/>
  <c r="P555" i="7"/>
  <c r="P554" i="7"/>
  <c r="P553" i="7"/>
  <c r="P552" i="7"/>
  <c r="P551" i="7"/>
  <c r="P550" i="7"/>
  <c r="P549" i="7"/>
  <c r="P548" i="7"/>
  <c r="P547" i="7"/>
  <c r="P546" i="7"/>
  <c r="P545" i="7"/>
  <c r="P544" i="7"/>
  <c r="P543" i="7"/>
  <c r="P542" i="7"/>
  <c r="P541" i="7"/>
  <c r="P540" i="7"/>
  <c r="P539" i="7"/>
  <c r="P538" i="7"/>
  <c r="P537" i="7"/>
  <c r="P536" i="7"/>
  <c r="P535" i="7"/>
  <c r="P534" i="7"/>
  <c r="P533" i="7"/>
  <c r="P532" i="7"/>
  <c r="P531" i="7"/>
  <c r="P530" i="7"/>
  <c r="P529" i="7"/>
  <c r="P528" i="7"/>
  <c r="P527" i="7"/>
  <c r="P526" i="7"/>
  <c r="P525" i="7"/>
  <c r="P524" i="7"/>
  <c r="P523" i="7"/>
  <c r="P522" i="7"/>
  <c r="P521" i="7"/>
  <c r="P520" i="7"/>
  <c r="P519" i="7"/>
  <c r="P518" i="7"/>
  <c r="P517" i="7"/>
  <c r="P516" i="7"/>
  <c r="P515" i="7"/>
  <c r="P514" i="7"/>
  <c r="P513" i="7"/>
  <c r="P512" i="7"/>
  <c r="P511" i="7"/>
  <c r="P510" i="7"/>
  <c r="P509" i="7"/>
  <c r="P508" i="7"/>
  <c r="P507" i="7"/>
  <c r="P506" i="7"/>
  <c r="P505" i="7"/>
  <c r="P504" i="7"/>
  <c r="P503" i="7"/>
  <c r="P502" i="7"/>
  <c r="P501" i="7"/>
  <c r="P500" i="7"/>
  <c r="P499" i="7"/>
  <c r="P498" i="7"/>
  <c r="P497" i="7"/>
  <c r="P496" i="7"/>
  <c r="P495" i="7"/>
  <c r="P494" i="7"/>
  <c r="P493" i="7"/>
  <c r="P492" i="7"/>
  <c r="P491" i="7"/>
  <c r="P490" i="7"/>
  <c r="P489" i="7"/>
  <c r="P488" i="7"/>
  <c r="P487" i="7"/>
  <c r="P486" i="7"/>
  <c r="P485" i="7"/>
  <c r="P484" i="7"/>
  <c r="P483" i="7"/>
  <c r="P482" i="7"/>
  <c r="P481" i="7"/>
  <c r="P480" i="7"/>
  <c r="P479" i="7"/>
  <c r="P478" i="7"/>
  <c r="P477" i="7"/>
  <c r="P476" i="7"/>
  <c r="P475" i="7"/>
  <c r="P474" i="7"/>
  <c r="P473" i="7"/>
  <c r="P472" i="7"/>
  <c r="P471" i="7"/>
  <c r="P470" i="7"/>
  <c r="P469" i="7"/>
  <c r="P468" i="7"/>
  <c r="P467" i="7"/>
  <c r="P466" i="7"/>
  <c r="P465" i="7"/>
  <c r="P464" i="7"/>
  <c r="P463" i="7"/>
  <c r="P462" i="7"/>
  <c r="P461" i="7"/>
  <c r="P460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P440" i="7"/>
  <c r="P439" i="7"/>
  <c r="P438" i="7"/>
  <c r="P437" i="7"/>
  <c r="P436" i="7"/>
  <c r="P435" i="7"/>
  <c r="P434" i="7"/>
  <c r="P433" i="7"/>
  <c r="P432" i="7"/>
  <c r="P431" i="7"/>
  <c r="P430" i="7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P411" i="7"/>
  <c r="P410" i="7"/>
  <c r="P409" i="7"/>
  <c r="P408" i="7"/>
  <c r="P407" i="7"/>
  <c r="P406" i="7"/>
  <c r="P405" i="7"/>
  <c r="P404" i="7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P2" i="7"/>
  <c r="O2" i="7"/>
  <c r="N2" i="7"/>
  <c r="M2" i="7"/>
  <c r="L2" i="7"/>
  <c r="H2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G2" i="7"/>
  <c r="F2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R835" i="7"/>
  <c r="DS835" i="7" s="1"/>
  <c r="BY835" i="7"/>
  <c r="AM835" i="7"/>
  <c r="AG835" i="7"/>
  <c r="DR834" i="7"/>
  <c r="BY834" i="7"/>
  <c r="AM834" i="7"/>
  <c r="AG834" i="7"/>
  <c r="DR833" i="7"/>
  <c r="BY833" i="7"/>
  <c r="AM833" i="7"/>
  <c r="AG833" i="7"/>
  <c r="DR832" i="7"/>
  <c r="BY832" i="7"/>
  <c r="AM832" i="7"/>
  <c r="AG832" i="7"/>
  <c r="AI832" i="7" s="1"/>
  <c r="DR831" i="7"/>
  <c r="BY831" i="7"/>
  <c r="AM831" i="7"/>
  <c r="AG831" i="7"/>
  <c r="DR830" i="7"/>
  <c r="BY830" i="7"/>
  <c r="AM830" i="7"/>
  <c r="AG830" i="7"/>
  <c r="AI830" i="7" s="1"/>
  <c r="DR829" i="7"/>
  <c r="BY829" i="7"/>
  <c r="AM829" i="7"/>
  <c r="AG829" i="7"/>
  <c r="AI829" i="7" s="1"/>
  <c r="DR828" i="7"/>
  <c r="BY828" i="7"/>
  <c r="AM828" i="7"/>
  <c r="AG828" i="7"/>
  <c r="DR827" i="7"/>
  <c r="BY827" i="7"/>
  <c r="AM827" i="7"/>
  <c r="AG827" i="7"/>
  <c r="DR826" i="7"/>
  <c r="BY826" i="7"/>
  <c r="AM826" i="7"/>
  <c r="AG826" i="7"/>
  <c r="DR825" i="7"/>
  <c r="BY825" i="7"/>
  <c r="AM825" i="7"/>
  <c r="AG825" i="7"/>
  <c r="DR824" i="7"/>
  <c r="BY824" i="7"/>
  <c r="AM824" i="7"/>
  <c r="AG824" i="7"/>
  <c r="DR823" i="7"/>
  <c r="BY823" i="7"/>
  <c r="AM823" i="7"/>
  <c r="AG823" i="7"/>
  <c r="DR822" i="7"/>
  <c r="BY822" i="7"/>
  <c r="AM822" i="7"/>
  <c r="AG822" i="7"/>
  <c r="DR821" i="7"/>
  <c r="BY821" i="7"/>
  <c r="AM821" i="7"/>
  <c r="AG821" i="7"/>
  <c r="DR820" i="7"/>
  <c r="BY820" i="7"/>
  <c r="AM820" i="7"/>
  <c r="AG820" i="7"/>
  <c r="AI820" i="7" s="1"/>
  <c r="DR819" i="7"/>
  <c r="BY819" i="7"/>
  <c r="AM819" i="7"/>
  <c r="AG819" i="7"/>
  <c r="DR818" i="7"/>
  <c r="BY818" i="7"/>
  <c r="AM818" i="7"/>
  <c r="AG818" i="7"/>
  <c r="DR817" i="7"/>
  <c r="BY817" i="7"/>
  <c r="AM817" i="7"/>
  <c r="AG817" i="7"/>
  <c r="DR816" i="7"/>
  <c r="BY816" i="7"/>
  <c r="AM816" i="7"/>
  <c r="AG816" i="7"/>
  <c r="DR815" i="7"/>
  <c r="BY815" i="7"/>
  <c r="AM815" i="7"/>
  <c r="AG815" i="7"/>
  <c r="AI815" i="7" s="1"/>
  <c r="DR814" i="7"/>
  <c r="BY814" i="7"/>
  <c r="AM814" i="7"/>
  <c r="AG814" i="7"/>
  <c r="DR813" i="7"/>
  <c r="BY813" i="7"/>
  <c r="AM813" i="7"/>
  <c r="AG813" i="7"/>
  <c r="DR812" i="7"/>
  <c r="BY812" i="7"/>
  <c r="AM812" i="7"/>
  <c r="AG812" i="7"/>
  <c r="DR811" i="7"/>
  <c r="BY811" i="7"/>
  <c r="AM811" i="7"/>
  <c r="AG811" i="7"/>
  <c r="DR810" i="7"/>
  <c r="BY810" i="7"/>
  <c r="AM810" i="7"/>
  <c r="AG810" i="7"/>
  <c r="DR809" i="7"/>
  <c r="BY809" i="7"/>
  <c r="AM809" i="7"/>
  <c r="AG809" i="7"/>
  <c r="DR808" i="7"/>
  <c r="BY808" i="7"/>
  <c r="AM808" i="7"/>
  <c r="AG808" i="7"/>
  <c r="AI808" i="7" s="1"/>
  <c r="DR807" i="7"/>
  <c r="BY807" i="7"/>
  <c r="AM807" i="7"/>
  <c r="AG807" i="7"/>
  <c r="DR806" i="7"/>
  <c r="BY806" i="7"/>
  <c r="AM806" i="7"/>
  <c r="AG806" i="7"/>
  <c r="AI806" i="7" s="1"/>
  <c r="DR805" i="7"/>
  <c r="BY805" i="7"/>
  <c r="AM805" i="7"/>
  <c r="AG805" i="7"/>
  <c r="DR804" i="7"/>
  <c r="BY804" i="7"/>
  <c r="AM804" i="7"/>
  <c r="AG804" i="7"/>
  <c r="DR803" i="7"/>
  <c r="BY803" i="7"/>
  <c r="AM803" i="7"/>
  <c r="AG803" i="7"/>
  <c r="DR802" i="7"/>
  <c r="BY802" i="7"/>
  <c r="AM802" i="7"/>
  <c r="AG802" i="7"/>
  <c r="AI802" i="7" s="1"/>
  <c r="DR801" i="7"/>
  <c r="BY801" i="7"/>
  <c r="AM801" i="7"/>
  <c r="AG801" i="7"/>
  <c r="DR800" i="7"/>
  <c r="BY800" i="7"/>
  <c r="AM800" i="7"/>
  <c r="AG800" i="7"/>
  <c r="DR799" i="7"/>
  <c r="BY799" i="7"/>
  <c r="AX799" i="7"/>
  <c r="BG799" i="7" s="1"/>
  <c r="BH799" i="7" s="1"/>
  <c r="BJ799" i="7" s="1"/>
  <c r="AM799" i="7"/>
  <c r="AG799" i="7"/>
  <c r="AI799" i="7" s="1"/>
  <c r="DR798" i="7"/>
  <c r="BY798" i="7"/>
  <c r="AX798" i="7"/>
  <c r="BG798" i="7" s="1"/>
  <c r="BH798" i="7" s="1"/>
  <c r="BJ798" i="7" s="1"/>
  <c r="AM798" i="7"/>
  <c r="AG798" i="7"/>
  <c r="AI798" i="7" s="1"/>
  <c r="DR797" i="7"/>
  <c r="BY797" i="7"/>
  <c r="AX797" i="7"/>
  <c r="AM797" i="7"/>
  <c r="AG797" i="7"/>
  <c r="DR796" i="7"/>
  <c r="BY796" i="7"/>
  <c r="AX796" i="7"/>
  <c r="AM796" i="7"/>
  <c r="AG796" i="7"/>
  <c r="DR795" i="7"/>
  <c r="BY795" i="7"/>
  <c r="AX795" i="7"/>
  <c r="AM795" i="7"/>
  <c r="AG795" i="7"/>
  <c r="AI795" i="7" s="1"/>
  <c r="DR794" i="7"/>
  <c r="BY794" i="7"/>
  <c r="AX794" i="7"/>
  <c r="AM794" i="7"/>
  <c r="AG794" i="7"/>
  <c r="AI794" i="7" s="1"/>
  <c r="DR793" i="7"/>
  <c r="BY793" i="7"/>
  <c r="AX793" i="7"/>
  <c r="AM793" i="7"/>
  <c r="AG793" i="7"/>
  <c r="DR792" i="7"/>
  <c r="BY792" i="7"/>
  <c r="AX792" i="7"/>
  <c r="AM792" i="7"/>
  <c r="AG792" i="7"/>
  <c r="DR791" i="7"/>
  <c r="BY791" i="7"/>
  <c r="AX791" i="7"/>
  <c r="AM791" i="7"/>
  <c r="AG791" i="7"/>
  <c r="AI791" i="7" s="1"/>
  <c r="DR790" i="7"/>
  <c r="BY790" i="7"/>
  <c r="AX790" i="7"/>
  <c r="AM790" i="7"/>
  <c r="AG790" i="7"/>
  <c r="DR789" i="7"/>
  <c r="BY789" i="7"/>
  <c r="AX789" i="7"/>
  <c r="AM789" i="7"/>
  <c r="AG789" i="7"/>
  <c r="DR788" i="7"/>
  <c r="BY788" i="7"/>
  <c r="AX788" i="7"/>
  <c r="AM788" i="7"/>
  <c r="AG788" i="7"/>
  <c r="DR787" i="7"/>
  <c r="BY787" i="7"/>
  <c r="AX787" i="7"/>
  <c r="AM787" i="7"/>
  <c r="AG787" i="7"/>
  <c r="AI787" i="7" s="1"/>
  <c r="DR786" i="7"/>
  <c r="BY786" i="7"/>
  <c r="AX786" i="7"/>
  <c r="AM786" i="7"/>
  <c r="AG786" i="7"/>
  <c r="DR785" i="7"/>
  <c r="BY785" i="7"/>
  <c r="AX785" i="7"/>
  <c r="BG785" i="7" s="1"/>
  <c r="BH785" i="7" s="1"/>
  <c r="BJ785" i="7" s="1"/>
  <c r="AM785" i="7"/>
  <c r="AG785" i="7"/>
  <c r="AI785" i="7" s="1"/>
  <c r="DR784" i="7"/>
  <c r="BY784" i="7"/>
  <c r="AX784" i="7"/>
  <c r="BG784" i="7" s="1"/>
  <c r="BH784" i="7" s="1"/>
  <c r="BJ784" i="7" s="1"/>
  <c r="AM784" i="7"/>
  <c r="AG784" i="7"/>
  <c r="AI784" i="7" s="1"/>
  <c r="DR783" i="7"/>
  <c r="BY783" i="7"/>
  <c r="AX783" i="7"/>
  <c r="AM783" i="7"/>
  <c r="AG783" i="7"/>
  <c r="DR782" i="7"/>
  <c r="BY782" i="7"/>
  <c r="AX782" i="7"/>
  <c r="AM782" i="7"/>
  <c r="AG782" i="7"/>
  <c r="DR781" i="7"/>
  <c r="BY781" i="7"/>
  <c r="AX781" i="7"/>
  <c r="AM781" i="7"/>
  <c r="AG781" i="7"/>
  <c r="DR780" i="7"/>
  <c r="BY780" i="7"/>
  <c r="AX780" i="7"/>
  <c r="AM780" i="7"/>
  <c r="AG780" i="7"/>
  <c r="DR779" i="7"/>
  <c r="BY779" i="7"/>
  <c r="AX779" i="7"/>
  <c r="AM779" i="7"/>
  <c r="AG779" i="7"/>
  <c r="DR778" i="7"/>
  <c r="BY778" i="7"/>
  <c r="AX778" i="7"/>
  <c r="AM778" i="7"/>
  <c r="AG778" i="7"/>
  <c r="DR777" i="7"/>
  <c r="BY777" i="7"/>
  <c r="AX777" i="7"/>
  <c r="BG777" i="7" s="1"/>
  <c r="BH777" i="7" s="1"/>
  <c r="BJ777" i="7" s="1"/>
  <c r="AM777" i="7"/>
  <c r="AG777" i="7"/>
  <c r="DR776" i="7"/>
  <c r="BY776" i="7"/>
  <c r="AX776" i="7"/>
  <c r="BG776" i="7" s="1"/>
  <c r="BH776" i="7" s="1"/>
  <c r="BJ776" i="7" s="1"/>
  <c r="AM776" i="7"/>
  <c r="AG776" i="7"/>
  <c r="DR775" i="7"/>
  <c r="BY775" i="7"/>
  <c r="AX775" i="7"/>
  <c r="AM775" i="7"/>
  <c r="AG775" i="7"/>
  <c r="DR774" i="7"/>
  <c r="BY774" i="7"/>
  <c r="AX774" i="7"/>
  <c r="AM774" i="7"/>
  <c r="AG774" i="7"/>
  <c r="AI774" i="7" s="1"/>
  <c r="DR773" i="7"/>
  <c r="BY773" i="7"/>
  <c r="AX773" i="7"/>
  <c r="AM773" i="7"/>
  <c r="AG773" i="7"/>
  <c r="DR772" i="7"/>
  <c r="BY772" i="7"/>
  <c r="AX772" i="7"/>
  <c r="AM772" i="7"/>
  <c r="AG772" i="7"/>
  <c r="AI772" i="7" s="1"/>
  <c r="DR771" i="7"/>
  <c r="BY771" i="7"/>
  <c r="AX771" i="7"/>
  <c r="AM771" i="7"/>
  <c r="AG771" i="7"/>
  <c r="AI771" i="7" s="1"/>
  <c r="DR770" i="7"/>
  <c r="BY770" i="7"/>
  <c r="AX770" i="7"/>
  <c r="AM770" i="7"/>
  <c r="AG770" i="7"/>
  <c r="DR769" i="7"/>
  <c r="BY769" i="7"/>
  <c r="AX769" i="7"/>
  <c r="AM769" i="7"/>
  <c r="AG769" i="7"/>
  <c r="AI769" i="7" s="1"/>
  <c r="DR768" i="7"/>
  <c r="BY768" i="7"/>
  <c r="AX768" i="7"/>
  <c r="AM768" i="7"/>
  <c r="AG768" i="7"/>
  <c r="AI768" i="7" s="1"/>
  <c r="DR767" i="7"/>
  <c r="BY767" i="7"/>
  <c r="AX767" i="7"/>
  <c r="AM767" i="7"/>
  <c r="AG767" i="7"/>
  <c r="AI767" i="7" s="1"/>
  <c r="DR766" i="7"/>
  <c r="BY766" i="7"/>
  <c r="AX766" i="7"/>
  <c r="AM766" i="7"/>
  <c r="AG766" i="7"/>
  <c r="DR765" i="7"/>
  <c r="BY765" i="7"/>
  <c r="AX765" i="7"/>
  <c r="AM765" i="7"/>
  <c r="AG765" i="7"/>
  <c r="AI765" i="7" s="1"/>
  <c r="DR764" i="7"/>
  <c r="BY764" i="7"/>
  <c r="AX764" i="7"/>
  <c r="AM764" i="7"/>
  <c r="AG764" i="7"/>
  <c r="AI764" i="7" s="1"/>
  <c r="DR763" i="7"/>
  <c r="BY763" i="7"/>
  <c r="AX763" i="7"/>
  <c r="AM763" i="7"/>
  <c r="AG763" i="7"/>
  <c r="DR762" i="7"/>
  <c r="BY762" i="7"/>
  <c r="AX762" i="7"/>
  <c r="AM762" i="7"/>
  <c r="AG762" i="7"/>
  <c r="AI762" i="7" s="1"/>
  <c r="DR761" i="7"/>
  <c r="BY761" i="7"/>
  <c r="AX761" i="7"/>
  <c r="AM761" i="7"/>
  <c r="AG761" i="7"/>
  <c r="DR760" i="7"/>
  <c r="BY760" i="7"/>
  <c r="AX760" i="7"/>
  <c r="AM760" i="7"/>
  <c r="AG760" i="7"/>
  <c r="AI760" i="7" s="1"/>
  <c r="DR759" i="7"/>
  <c r="BY759" i="7"/>
  <c r="BO759" i="7"/>
  <c r="BQ759" i="7" s="1"/>
  <c r="BS759" i="7" s="1"/>
  <c r="AX759" i="7"/>
  <c r="BG759" i="7" s="1"/>
  <c r="BH759" i="7" s="1"/>
  <c r="BJ759" i="7" s="1"/>
  <c r="AM759" i="7"/>
  <c r="AG759" i="7"/>
  <c r="DR758" i="7"/>
  <c r="BY758" i="7"/>
  <c r="BO758" i="7"/>
  <c r="BQ758" i="7" s="1"/>
  <c r="BS758" i="7" s="1"/>
  <c r="AX758" i="7"/>
  <c r="BG758" i="7" s="1"/>
  <c r="BH758" i="7" s="1"/>
  <c r="BJ758" i="7" s="1"/>
  <c r="AM758" i="7"/>
  <c r="AG758" i="7"/>
  <c r="DR757" i="7"/>
  <c r="BY757" i="7"/>
  <c r="AX757" i="7"/>
  <c r="AM757" i="7"/>
  <c r="AG757" i="7"/>
  <c r="AI757" i="7" s="1"/>
  <c r="DR756" i="7"/>
  <c r="BY756" i="7"/>
  <c r="AX756" i="7"/>
  <c r="AM756" i="7"/>
  <c r="AG756" i="7"/>
  <c r="DR755" i="7"/>
  <c r="BY755" i="7"/>
  <c r="AX755" i="7"/>
  <c r="AM755" i="7"/>
  <c r="AG755" i="7"/>
  <c r="AI755" i="7" s="1"/>
  <c r="DR754" i="7"/>
  <c r="BY754" i="7"/>
  <c r="AX754" i="7"/>
  <c r="AM754" i="7"/>
  <c r="AG754" i="7"/>
  <c r="DR753" i="7"/>
  <c r="BY753" i="7"/>
  <c r="AX753" i="7"/>
  <c r="AM753" i="7"/>
  <c r="AG753" i="7"/>
  <c r="DR752" i="7"/>
  <c r="BY752" i="7"/>
  <c r="AX752" i="7"/>
  <c r="AM752" i="7"/>
  <c r="AG752" i="7"/>
  <c r="DR751" i="7"/>
  <c r="BY751" i="7"/>
  <c r="BO751" i="7"/>
  <c r="BQ751" i="7" s="1"/>
  <c r="BS751" i="7" s="1"/>
  <c r="AX751" i="7"/>
  <c r="BG751" i="7" s="1"/>
  <c r="BH751" i="7" s="1"/>
  <c r="BJ751" i="7" s="1"/>
  <c r="AM751" i="7"/>
  <c r="AG751" i="7"/>
  <c r="AI751" i="7" s="1"/>
  <c r="DR750" i="7"/>
  <c r="BY750" i="7"/>
  <c r="BO750" i="7"/>
  <c r="BQ750" i="7" s="1"/>
  <c r="BS750" i="7" s="1"/>
  <c r="AX750" i="7"/>
  <c r="BG750" i="7" s="1"/>
  <c r="BH750" i="7" s="1"/>
  <c r="BJ750" i="7" s="1"/>
  <c r="AM750" i="7"/>
  <c r="AG750" i="7"/>
  <c r="DR749" i="7"/>
  <c r="BY749" i="7"/>
  <c r="AX749" i="7"/>
  <c r="AM749" i="7"/>
  <c r="AG749" i="7"/>
  <c r="DR748" i="7"/>
  <c r="BY748" i="7"/>
  <c r="AX748" i="7"/>
  <c r="AM748" i="7"/>
  <c r="AG748" i="7"/>
  <c r="AI748" i="7" s="1"/>
  <c r="DR747" i="7"/>
  <c r="BY747" i="7"/>
  <c r="AX747" i="7"/>
  <c r="AM747" i="7"/>
  <c r="AG747" i="7"/>
  <c r="DR746" i="7"/>
  <c r="BY746" i="7"/>
  <c r="AX746" i="7"/>
  <c r="AM746" i="7"/>
  <c r="AG746" i="7"/>
  <c r="AI746" i="7" s="1"/>
  <c r="DR745" i="7"/>
  <c r="BY745" i="7"/>
  <c r="AX745" i="7"/>
  <c r="AM745" i="7"/>
  <c r="AG745" i="7"/>
  <c r="AI745" i="7" s="1"/>
  <c r="DR744" i="7"/>
  <c r="BY744" i="7"/>
  <c r="AX744" i="7"/>
  <c r="AM744" i="7"/>
  <c r="AG744" i="7"/>
  <c r="DR743" i="7"/>
  <c r="BY743" i="7"/>
  <c r="AX743" i="7"/>
  <c r="AM743" i="7"/>
  <c r="AG743" i="7"/>
  <c r="DR742" i="7"/>
  <c r="BY742" i="7"/>
  <c r="AX742" i="7"/>
  <c r="AM742" i="7"/>
  <c r="AG742" i="7"/>
  <c r="AI742" i="7" s="1"/>
  <c r="DR741" i="7"/>
  <c r="BY741" i="7"/>
  <c r="AX741" i="7"/>
  <c r="AM741" i="7"/>
  <c r="AG741" i="7"/>
  <c r="DR740" i="7"/>
  <c r="BY740" i="7"/>
  <c r="AX740" i="7"/>
  <c r="AM740" i="7"/>
  <c r="AG740" i="7"/>
  <c r="AI740" i="7" s="1"/>
  <c r="DR739" i="7"/>
  <c r="BY739" i="7"/>
  <c r="AX739" i="7"/>
  <c r="BG739" i="7" s="1"/>
  <c r="BH739" i="7" s="1"/>
  <c r="BJ739" i="7" s="1"/>
  <c r="AM739" i="7"/>
  <c r="AG739" i="7"/>
  <c r="DR738" i="7"/>
  <c r="BY738" i="7"/>
  <c r="AX738" i="7"/>
  <c r="BG738" i="7" s="1"/>
  <c r="BH738" i="7" s="1"/>
  <c r="BJ738" i="7" s="1"/>
  <c r="AM738" i="7"/>
  <c r="AG738" i="7"/>
  <c r="DR737" i="7"/>
  <c r="BY737" i="7"/>
  <c r="AX737" i="7"/>
  <c r="AM737" i="7"/>
  <c r="AG737" i="7"/>
  <c r="DR736" i="7"/>
  <c r="BY736" i="7"/>
  <c r="AX736" i="7"/>
  <c r="AM736" i="7"/>
  <c r="AG736" i="7"/>
  <c r="AI736" i="7" s="1"/>
  <c r="DR735" i="7"/>
  <c r="BY735" i="7"/>
  <c r="AX735" i="7"/>
  <c r="AM735" i="7"/>
  <c r="AG735" i="7"/>
  <c r="DR734" i="7"/>
  <c r="BY734" i="7"/>
  <c r="AX734" i="7"/>
  <c r="AM734" i="7"/>
  <c r="AG734" i="7"/>
  <c r="DR733" i="7"/>
  <c r="BY733" i="7"/>
  <c r="AX733" i="7"/>
  <c r="BG733" i="7" s="1"/>
  <c r="BH733" i="7" s="1"/>
  <c r="BJ733" i="7" s="1"/>
  <c r="AM733" i="7"/>
  <c r="AG733" i="7"/>
  <c r="AI733" i="7" s="1"/>
  <c r="DR732" i="7"/>
  <c r="BY732" i="7"/>
  <c r="AX732" i="7"/>
  <c r="BG732" i="7" s="1"/>
  <c r="BH732" i="7" s="1"/>
  <c r="BJ732" i="7" s="1"/>
  <c r="AM732" i="7"/>
  <c r="AG732" i="7"/>
  <c r="AI732" i="7" s="1"/>
  <c r="DR731" i="7"/>
  <c r="BY731" i="7"/>
  <c r="AX731" i="7"/>
  <c r="AM731" i="7"/>
  <c r="AG731" i="7"/>
  <c r="DR730" i="7"/>
  <c r="BY730" i="7"/>
  <c r="AX730" i="7"/>
  <c r="AM730" i="7"/>
  <c r="AG730" i="7"/>
  <c r="AI730" i="7" s="1"/>
  <c r="DR729" i="7"/>
  <c r="BY729" i="7"/>
  <c r="AX729" i="7"/>
  <c r="AM729" i="7"/>
  <c r="AG729" i="7"/>
  <c r="AI729" i="7" s="1"/>
  <c r="DR728" i="7"/>
  <c r="BY728" i="7"/>
  <c r="AX728" i="7"/>
  <c r="AM728" i="7"/>
  <c r="AG728" i="7"/>
  <c r="DR727" i="7"/>
  <c r="BY727" i="7"/>
  <c r="AX727" i="7"/>
  <c r="BG727" i="7" s="1"/>
  <c r="BH727" i="7" s="1"/>
  <c r="BJ727" i="7" s="1"/>
  <c r="AM727" i="7"/>
  <c r="AG727" i="7"/>
  <c r="AI727" i="7" s="1"/>
  <c r="DR726" i="7"/>
  <c r="BY726" i="7"/>
  <c r="AX726" i="7"/>
  <c r="BG726" i="7" s="1"/>
  <c r="BH726" i="7" s="1"/>
  <c r="BJ726" i="7" s="1"/>
  <c r="AM726" i="7"/>
  <c r="AG726" i="7"/>
  <c r="DR725" i="7"/>
  <c r="BY725" i="7"/>
  <c r="AX725" i="7"/>
  <c r="AM725" i="7"/>
  <c r="AG725" i="7"/>
  <c r="AI725" i="7" s="1"/>
  <c r="DR724" i="7"/>
  <c r="BY724" i="7"/>
  <c r="AX724" i="7"/>
  <c r="BG724" i="7" s="1"/>
  <c r="BH724" i="7" s="1"/>
  <c r="BJ724" i="7" s="1"/>
  <c r="AM724" i="7"/>
  <c r="AG724" i="7"/>
  <c r="AI724" i="7" s="1"/>
  <c r="DR723" i="7"/>
  <c r="BY723" i="7"/>
  <c r="AX723" i="7"/>
  <c r="BG723" i="7" s="1"/>
  <c r="BH723" i="7" s="1"/>
  <c r="BJ723" i="7" s="1"/>
  <c r="AM723" i="7"/>
  <c r="AG723" i="7"/>
  <c r="DR722" i="7"/>
  <c r="BY722" i="7"/>
  <c r="AX722" i="7"/>
  <c r="BG722" i="7" s="1"/>
  <c r="BH722" i="7" s="1"/>
  <c r="BJ722" i="7" s="1"/>
  <c r="AM722" i="7"/>
  <c r="AG722" i="7"/>
  <c r="AI722" i="7" s="1"/>
  <c r="DR721" i="7"/>
  <c r="BY721" i="7"/>
  <c r="AX721" i="7"/>
  <c r="AM721" i="7"/>
  <c r="AG721" i="7"/>
  <c r="AI721" i="7" s="1"/>
  <c r="DR720" i="7"/>
  <c r="BY720" i="7"/>
  <c r="AX720" i="7"/>
  <c r="AM720" i="7"/>
  <c r="AG720" i="7"/>
  <c r="DR719" i="7"/>
  <c r="BY719" i="7"/>
  <c r="AX719" i="7"/>
  <c r="AM719" i="7"/>
  <c r="AG719" i="7"/>
  <c r="DR718" i="7"/>
  <c r="BY718" i="7"/>
  <c r="AX718" i="7"/>
  <c r="BG718" i="7" s="1"/>
  <c r="BH718" i="7" s="1"/>
  <c r="BJ718" i="7" s="1"/>
  <c r="AM718" i="7"/>
  <c r="AG718" i="7"/>
  <c r="AI718" i="7" s="1"/>
  <c r="DR717" i="7"/>
  <c r="BY717" i="7"/>
  <c r="AX717" i="7"/>
  <c r="AM717" i="7"/>
  <c r="AG717" i="7"/>
  <c r="AI717" i="7" s="1"/>
  <c r="DR716" i="7"/>
  <c r="BY716" i="7"/>
  <c r="AX716" i="7"/>
  <c r="AM716" i="7"/>
  <c r="AG716" i="7"/>
  <c r="AI716" i="7" s="1"/>
  <c r="DR715" i="7"/>
  <c r="BY715" i="7"/>
  <c r="AX715" i="7"/>
  <c r="AM715" i="7"/>
  <c r="AG715" i="7"/>
  <c r="DR714" i="7"/>
  <c r="BY714" i="7"/>
  <c r="AX714" i="7"/>
  <c r="BG714" i="7" s="1"/>
  <c r="BH714" i="7" s="1"/>
  <c r="BJ714" i="7" s="1"/>
  <c r="AM714" i="7"/>
  <c r="AG714" i="7"/>
  <c r="DR713" i="7"/>
  <c r="BY713" i="7"/>
  <c r="AX713" i="7"/>
  <c r="BG713" i="7" s="1"/>
  <c r="BH713" i="7" s="1"/>
  <c r="BJ713" i="7" s="1"/>
  <c r="AM713" i="7"/>
  <c r="AG713" i="7"/>
  <c r="DR712" i="7"/>
  <c r="BY712" i="7"/>
  <c r="AX712" i="7"/>
  <c r="BG712" i="7" s="1"/>
  <c r="BH712" i="7" s="1"/>
  <c r="BJ712" i="7" s="1"/>
  <c r="AM712" i="7"/>
  <c r="AG712" i="7"/>
  <c r="DR711" i="7"/>
  <c r="BY711" i="7"/>
  <c r="AX711" i="7"/>
  <c r="AM711" i="7"/>
  <c r="AG711" i="7"/>
  <c r="DR710" i="7"/>
  <c r="BY710" i="7"/>
  <c r="AX710" i="7"/>
  <c r="AM710" i="7"/>
  <c r="AG710" i="7"/>
  <c r="AI710" i="7" s="1"/>
  <c r="DR709" i="7"/>
  <c r="BY709" i="7"/>
  <c r="AX709" i="7"/>
  <c r="AM709" i="7"/>
  <c r="AG709" i="7"/>
  <c r="DR708" i="7"/>
  <c r="BY708" i="7"/>
  <c r="AX708" i="7"/>
  <c r="AM708" i="7"/>
  <c r="AG708" i="7"/>
  <c r="DR707" i="7"/>
  <c r="BY707" i="7"/>
  <c r="AX707" i="7"/>
  <c r="BG707" i="7" s="1"/>
  <c r="BH707" i="7" s="1"/>
  <c r="BJ707" i="7" s="1"/>
  <c r="AM707" i="7"/>
  <c r="AG707" i="7"/>
  <c r="AI707" i="7" s="1"/>
  <c r="DR706" i="7"/>
  <c r="BY706" i="7"/>
  <c r="AX706" i="7"/>
  <c r="BG706" i="7" s="1"/>
  <c r="BH706" i="7" s="1"/>
  <c r="BJ706" i="7" s="1"/>
  <c r="AM706" i="7"/>
  <c r="AG706" i="7"/>
  <c r="AI706" i="7" s="1"/>
  <c r="DR705" i="7"/>
  <c r="BY705" i="7"/>
  <c r="AX705" i="7"/>
  <c r="AM705" i="7"/>
  <c r="AG705" i="7"/>
  <c r="DR704" i="7"/>
  <c r="BY704" i="7"/>
  <c r="AX704" i="7"/>
  <c r="AM704" i="7"/>
  <c r="AG704" i="7"/>
  <c r="DR703" i="7"/>
  <c r="BY703" i="7"/>
  <c r="AX703" i="7"/>
  <c r="BG703" i="7" s="1"/>
  <c r="BH703" i="7" s="1"/>
  <c r="BJ703" i="7" s="1"/>
  <c r="AM703" i="7"/>
  <c r="AG703" i="7"/>
  <c r="DR702" i="7"/>
  <c r="BY702" i="7"/>
  <c r="AX702" i="7"/>
  <c r="BG702" i="7" s="1"/>
  <c r="BH702" i="7" s="1"/>
  <c r="BJ702" i="7" s="1"/>
  <c r="AM702" i="7"/>
  <c r="AG702" i="7"/>
  <c r="DR701" i="7"/>
  <c r="BY701" i="7"/>
  <c r="AX701" i="7"/>
  <c r="BG701" i="7" s="1"/>
  <c r="BH701" i="7" s="1"/>
  <c r="BJ701" i="7" s="1"/>
  <c r="AM701" i="7"/>
  <c r="AG701" i="7"/>
  <c r="AI701" i="7" s="1"/>
  <c r="DR700" i="7"/>
  <c r="BY700" i="7"/>
  <c r="AX700" i="7"/>
  <c r="BG700" i="7" s="1"/>
  <c r="BH700" i="7" s="1"/>
  <c r="BJ700" i="7" s="1"/>
  <c r="AM700" i="7"/>
  <c r="AG700" i="7"/>
  <c r="DR699" i="7"/>
  <c r="BY699" i="7"/>
  <c r="AX699" i="7"/>
  <c r="AM699" i="7"/>
  <c r="AG699" i="7"/>
  <c r="DR698" i="7"/>
  <c r="BY698" i="7"/>
  <c r="AX698" i="7"/>
  <c r="AM698" i="7"/>
  <c r="AG698" i="7"/>
  <c r="DR697" i="7"/>
  <c r="BY697" i="7"/>
  <c r="AX697" i="7"/>
  <c r="BG697" i="7" s="1"/>
  <c r="BH697" i="7" s="1"/>
  <c r="BJ697" i="7" s="1"/>
  <c r="AM697" i="7"/>
  <c r="AG697" i="7"/>
  <c r="DR696" i="7"/>
  <c r="BY696" i="7"/>
  <c r="AX696" i="7"/>
  <c r="BG696" i="7" s="1"/>
  <c r="BH696" i="7" s="1"/>
  <c r="BJ696" i="7" s="1"/>
  <c r="AM696" i="7"/>
  <c r="AG696" i="7"/>
  <c r="DR695" i="7"/>
  <c r="BY695" i="7"/>
  <c r="AX695" i="7"/>
  <c r="AM695" i="7"/>
  <c r="AG695" i="7"/>
  <c r="AI695" i="7" s="1"/>
  <c r="DR694" i="7"/>
  <c r="BY694" i="7"/>
  <c r="AX694" i="7"/>
  <c r="AM694" i="7"/>
  <c r="AG694" i="7"/>
  <c r="AI694" i="7" s="1"/>
  <c r="DR693" i="7"/>
  <c r="BY693" i="7"/>
  <c r="AX693" i="7"/>
  <c r="BG693" i="7" s="1"/>
  <c r="BH693" i="7" s="1"/>
  <c r="BJ693" i="7" s="1"/>
  <c r="AM693" i="7"/>
  <c r="AG693" i="7"/>
  <c r="DR692" i="7"/>
  <c r="BY692" i="7"/>
  <c r="AX692" i="7"/>
  <c r="BG692" i="7" s="1"/>
  <c r="BH692" i="7" s="1"/>
  <c r="BJ692" i="7" s="1"/>
  <c r="AM692" i="7"/>
  <c r="AG692" i="7"/>
  <c r="DR691" i="7"/>
  <c r="BY691" i="7"/>
  <c r="AX691" i="7"/>
  <c r="AM691" i="7"/>
  <c r="AG691" i="7"/>
  <c r="DR690" i="7"/>
  <c r="BY690" i="7"/>
  <c r="AX690" i="7"/>
  <c r="AM690" i="7"/>
  <c r="AG690" i="7"/>
  <c r="DR689" i="7"/>
  <c r="BY689" i="7"/>
  <c r="AX689" i="7"/>
  <c r="BG689" i="7" s="1"/>
  <c r="BH689" i="7" s="1"/>
  <c r="BJ689" i="7" s="1"/>
  <c r="AM689" i="7"/>
  <c r="AG689" i="7"/>
  <c r="DR688" i="7"/>
  <c r="BY688" i="7"/>
  <c r="AX688" i="7"/>
  <c r="BG688" i="7" s="1"/>
  <c r="BH688" i="7" s="1"/>
  <c r="BJ688" i="7" s="1"/>
  <c r="AM688" i="7"/>
  <c r="AG688" i="7"/>
  <c r="AI688" i="7" s="1"/>
  <c r="DR687" i="7"/>
  <c r="BY687" i="7"/>
  <c r="AX687" i="7"/>
  <c r="AM687" i="7"/>
  <c r="AG687" i="7"/>
  <c r="AI687" i="7" s="1"/>
  <c r="DR686" i="7"/>
  <c r="BY686" i="7"/>
  <c r="AX686" i="7"/>
  <c r="AM686" i="7"/>
  <c r="AG686" i="7"/>
  <c r="DR685" i="7"/>
  <c r="BY685" i="7"/>
  <c r="AX685" i="7"/>
  <c r="BG685" i="7" s="1"/>
  <c r="BH685" i="7" s="1"/>
  <c r="BJ685" i="7" s="1"/>
  <c r="AM685" i="7"/>
  <c r="AG685" i="7"/>
  <c r="DR684" i="7"/>
  <c r="BY684" i="7"/>
  <c r="AX684" i="7"/>
  <c r="BG684" i="7" s="1"/>
  <c r="BH684" i="7" s="1"/>
  <c r="BJ684" i="7" s="1"/>
  <c r="AM684" i="7"/>
  <c r="AG684" i="7"/>
  <c r="AI684" i="7" s="1"/>
  <c r="DR683" i="7"/>
  <c r="BY683" i="7"/>
  <c r="AX683" i="7"/>
  <c r="BG683" i="7" s="1"/>
  <c r="BH683" i="7" s="1"/>
  <c r="BJ683" i="7" s="1"/>
  <c r="AM683" i="7"/>
  <c r="AG683" i="7"/>
  <c r="AI683" i="7" s="1"/>
  <c r="DR682" i="7"/>
  <c r="BY682" i="7"/>
  <c r="AX682" i="7"/>
  <c r="BG682" i="7" s="1"/>
  <c r="BH682" i="7" s="1"/>
  <c r="BJ682" i="7" s="1"/>
  <c r="AM682" i="7"/>
  <c r="AG682" i="7"/>
  <c r="DR681" i="7"/>
  <c r="BY681" i="7"/>
  <c r="AX681" i="7"/>
  <c r="AM681" i="7"/>
  <c r="AG681" i="7"/>
  <c r="DR680" i="7"/>
  <c r="BY680" i="7"/>
  <c r="AX680" i="7"/>
  <c r="BG680" i="7" s="1"/>
  <c r="BH680" i="7" s="1"/>
  <c r="BJ680" i="7" s="1"/>
  <c r="AM680" i="7"/>
  <c r="AG680" i="7"/>
  <c r="AI680" i="7" s="1"/>
  <c r="DR679" i="7"/>
  <c r="BY679" i="7"/>
  <c r="AX679" i="7"/>
  <c r="BG679" i="7" s="1"/>
  <c r="BH679" i="7" s="1"/>
  <c r="BJ679" i="7" s="1"/>
  <c r="AM679" i="7"/>
  <c r="AG679" i="7"/>
  <c r="DR678" i="7"/>
  <c r="BY678" i="7"/>
  <c r="AX678" i="7"/>
  <c r="BG678" i="7" s="1"/>
  <c r="BH678" i="7" s="1"/>
  <c r="BJ678" i="7" s="1"/>
  <c r="AM678" i="7"/>
  <c r="AG678" i="7"/>
  <c r="DR677" i="7"/>
  <c r="BY677" i="7"/>
  <c r="AX677" i="7"/>
  <c r="AM677" i="7"/>
  <c r="AG677" i="7"/>
  <c r="AI677" i="7" s="1"/>
  <c r="DR676" i="7"/>
  <c r="BY676" i="7"/>
  <c r="AX676" i="7"/>
  <c r="AM676" i="7"/>
  <c r="AG676" i="7"/>
  <c r="DR675" i="7"/>
  <c r="BY675" i="7"/>
  <c r="AX675" i="7"/>
  <c r="BG675" i="7" s="1"/>
  <c r="BH675" i="7" s="1"/>
  <c r="BJ675" i="7" s="1"/>
  <c r="AM675" i="7"/>
  <c r="AG675" i="7"/>
  <c r="AI675" i="7" s="1"/>
  <c r="DR674" i="7"/>
  <c r="BY674" i="7"/>
  <c r="AX674" i="7"/>
  <c r="BG674" i="7" s="1"/>
  <c r="BH674" i="7" s="1"/>
  <c r="BJ674" i="7" s="1"/>
  <c r="AM674" i="7"/>
  <c r="AG674" i="7"/>
  <c r="AI674" i="7" s="1"/>
  <c r="DR673" i="7"/>
  <c r="BY673" i="7"/>
  <c r="AX673" i="7"/>
  <c r="BG673" i="7" s="1"/>
  <c r="BH673" i="7" s="1"/>
  <c r="BJ673" i="7" s="1"/>
  <c r="AM673" i="7"/>
  <c r="AG673" i="7"/>
  <c r="AI673" i="7" s="1"/>
  <c r="DR672" i="7"/>
  <c r="BY672" i="7"/>
  <c r="AX672" i="7"/>
  <c r="BG672" i="7" s="1"/>
  <c r="BH672" i="7" s="1"/>
  <c r="BJ672" i="7" s="1"/>
  <c r="AM672" i="7"/>
  <c r="AG672" i="7"/>
  <c r="DR671" i="7"/>
  <c r="BY671" i="7"/>
  <c r="AX671" i="7"/>
  <c r="AM671" i="7"/>
  <c r="AG671" i="7"/>
  <c r="DR670" i="7"/>
  <c r="BY670" i="7"/>
  <c r="AX670" i="7"/>
  <c r="AM670" i="7"/>
  <c r="AG670" i="7"/>
  <c r="DR669" i="7"/>
  <c r="BY669" i="7"/>
  <c r="AX669" i="7"/>
  <c r="AM669" i="7"/>
  <c r="AG669" i="7"/>
  <c r="DR668" i="7"/>
  <c r="BY668" i="7"/>
  <c r="AX668" i="7"/>
  <c r="AM668" i="7"/>
  <c r="AG668" i="7"/>
  <c r="AI668" i="7" s="1"/>
  <c r="DR667" i="7"/>
  <c r="BY667" i="7"/>
  <c r="AX667" i="7"/>
  <c r="BG667" i="7" s="1"/>
  <c r="BH667" i="7" s="1"/>
  <c r="BJ667" i="7" s="1"/>
  <c r="AM667" i="7"/>
  <c r="AG667" i="7"/>
  <c r="DR666" i="7"/>
  <c r="BY666" i="7"/>
  <c r="AX666" i="7"/>
  <c r="BG666" i="7" s="1"/>
  <c r="BH666" i="7" s="1"/>
  <c r="BJ666" i="7" s="1"/>
  <c r="AM666" i="7"/>
  <c r="AG666" i="7"/>
  <c r="DR665" i="7"/>
  <c r="BY665" i="7"/>
  <c r="AX665" i="7"/>
  <c r="AM665" i="7"/>
  <c r="AG665" i="7"/>
  <c r="DR664" i="7"/>
  <c r="BY664" i="7"/>
  <c r="AX664" i="7"/>
  <c r="AM664" i="7"/>
  <c r="AG664" i="7"/>
  <c r="AI664" i="7" s="1"/>
  <c r="DR663" i="7"/>
  <c r="BY663" i="7"/>
  <c r="AX663" i="7"/>
  <c r="AM663" i="7"/>
  <c r="AG663" i="7"/>
  <c r="AI663" i="7" s="1"/>
  <c r="DR662" i="7"/>
  <c r="BY662" i="7"/>
  <c r="AX662" i="7"/>
  <c r="AM662" i="7"/>
  <c r="AG662" i="7"/>
  <c r="AI662" i="7" s="1"/>
  <c r="DR661" i="7"/>
  <c r="BY661" i="7"/>
  <c r="AX661" i="7"/>
  <c r="BG661" i="7" s="1"/>
  <c r="BH661" i="7" s="1"/>
  <c r="BJ661" i="7" s="1"/>
  <c r="AM661" i="7"/>
  <c r="AG661" i="7"/>
  <c r="AI661" i="7" s="1"/>
  <c r="DR660" i="7"/>
  <c r="BY660" i="7"/>
  <c r="AX660" i="7"/>
  <c r="BG660" i="7" s="1"/>
  <c r="BH660" i="7" s="1"/>
  <c r="BJ660" i="7" s="1"/>
  <c r="AM660" i="7"/>
  <c r="AG660" i="7"/>
  <c r="DR659" i="7"/>
  <c r="BY659" i="7"/>
  <c r="AX659" i="7"/>
  <c r="BG659" i="7" s="1"/>
  <c r="BH659" i="7" s="1"/>
  <c r="BJ659" i="7" s="1"/>
  <c r="AM659" i="7"/>
  <c r="AG659" i="7"/>
  <c r="DR658" i="7"/>
  <c r="BY658" i="7"/>
  <c r="AX658" i="7"/>
  <c r="BG658" i="7" s="1"/>
  <c r="BH658" i="7" s="1"/>
  <c r="BJ658" i="7" s="1"/>
  <c r="AM658" i="7"/>
  <c r="AG658" i="7"/>
  <c r="AI658" i="7" s="1"/>
  <c r="DR657" i="7"/>
  <c r="BY657" i="7"/>
  <c r="AX657" i="7"/>
  <c r="AM657" i="7"/>
  <c r="AG657" i="7"/>
  <c r="DR656" i="7"/>
  <c r="BY656" i="7"/>
  <c r="AX656" i="7"/>
  <c r="AM656" i="7"/>
  <c r="AG656" i="7"/>
  <c r="DR655" i="7"/>
  <c r="BY655" i="7"/>
  <c r="AX655" i="7"/>
  <c r="AM655" i="7"/>
  <c r="AG655" i="7"/>
  <c r="AI655" i="7" s="1"/>
  <c r="DR654" i="7"/>
  <c r="BY654" i="7"/>
  <c r="AX654" i="7"/>
  <c r="AM654" i="7"/>
  <c r="AG654" i="7"/>
  <c r="DR653" i="7"/>
  <c r="BY653" i="7"/>
  <c r="AX653" i="7"/>
  <c r="BG653" i="7" s="1"/>
  <c r="BH653" i="7" s="1"/>
  <c r="BJ653" i="7" s="1"/>
  <c r="AM653" i="7"/>
  <c r="AG653" i="7"/>
  <c r="AI653" i="7" s="1"/>
  <c r="DR652" i="7"/>
  <c r="BY652" i="7"/>
  <c r="AX652" i="7"/>
  <c r="BG652" i="7" s="1"/>
  <c r="BH652" i="7" s="1"/>
  <c r="BJ652" i="7" s="1"/>
  <c r="AM652" i="7"/>
  <c r="AG652" i="7"/>
  <c r="DR651" i="7"/>
  <c r="BY651" i="7"/>
  <c r="AX651" i="7"/>
  <c r="AM651" i="7"/>
  <c r="AG651" i="7"/>
  <c r="DR650" i="7"/>
  <c r="BY650" i="7"/>
  <c r="BD650" i="7"/>
  <c r="AX650" i="7"/>
  <c r="AM650" i="7"/>
  <c r="AG650" i="7"/>
  <c r="DR649" i="7"/>
  <c r="BY649" i="7"/>
  <c r="AX649" i="7"/>
  <c r="AM649" i="7"/>
  <c r="AG649" i="7"/>
  <c r="DR648" i="7"/>
  <c r="BY648" i="7"/>
  <c r="AX648" i="7"/>
  <c r="AM648" i="7"/>
  <c r="AG648" i="7"/>
  <c r="DR647" i="7"/>
  <c r="BY647" i="7"/>
  <c r="AX647" i="7"/>
  <c r="BG647" i="7" s="1"/>
  <c r="BH647" i="7" s="1"/>
  <c r="BJ647" i="7" s="1"/>
  <c r="AM647" i="7"/>
  <c r="AG647" i="7"/>
  <c r="AI647" i="7" s="1"/>
  <c r="DR646" i="7"/>
  <c r="BY646" i="7"/>
  <c r="AX646" i="7"/>
  <c r="BG646" i="7" s="1"/>
  <c r="BH646" i="7" s="1"/>
  <c r="BJ646" i="7" s="1"/>
  <c r="AM646" i="7"/>
  <c r="AG646" i="7"/>
  <c r="DR645" i="7"/>
  <c r="BY645" i="7"/>
  <c r="AX645" i="7"/>
  <c r="BG645" i="7" s="1"/>
  <c r="BH645" i="7" s="1"/>
  <c r="BJ645" i="7" s="1"/>
  <c r="AM645" i="7"/>
  <c r="AG645" i="7"/>
  <c r="DR644" i="7"/>
  <c r="BY644" i="7"/>
  <c r="AX644" i="7"/>
  <c r="BG644" i="7" s="1"/>
  <c r="BH644" i="7" s="1"/>
  <c r="BJ644" i="7" s="1"/>
  <c r="AM644" i="7"/>
  <c r="AG644" i="7"/>
  <c r="DR643" i="7"/>
  <c r="BY643" i="7"/>
  <c r="AX643" i="7"/>
  <c r="BG643" i="7" s="1"/>
  <c r="BH643" i="7" s="1"/>
  <c r="BJ643" i="7" s="1"/>
  <c r="AM643" i="7"/>
  <c r="AG643" i="7"/>
  <c r="DR642" i="7"/>
  <c r="BY642" i="7"/>
  <c r="AX642" i="7"/>
  <c r="BG642" i="7" s="1"/>
  <c r="BH642" i="7" s="1"/>
  <c r="BJ642" i="7" s="1"/>
  <c r="AM642" i="7"/>
  <c r="AG642" i="7"/>
  <c r="AI642" i="7" s="1"/>
  <c r="DR641" i="7"/>
  <c r="BY641" i="7"/>
  <c r="AX641" i="7"/>
  <c r="BG641" i="7" s="1"/>
  <c r="BH641" i="7" s="1"/>
  <c r="BJ641" i="7" s="1"/>
  <c r="AM641" i="7"/>
  <c r="AG641" i="7"/>
  <c r="DR640" i="7"/>
  <c r="BY640" i="7"/>
  <c r="AX640" i="7"/>
  <c r="BG640" i="7" s="1"/>
  <c r="BH640" i="7" s="1"/>
  <c r="BJ640" i="7" s="1"/>
  <c r="AM640" i="7"/>
  <c r="AG640" i="7"/>
  <c r="DR639" i="7"/>
  <c r="BY639" i="7"/>
  <c r="AX639" i="7"/>
  <c r="AM639" i="7"/>
  <c r="AG639" i="7"/>
  <c r="AI639" i="7" s="1"/>
  <c r="DR638" i="7"/>
  <c r="BY638" i="7"/>
  <c r="AX638" i="7"/>
  <c r="AM638" i="7"/>
  <c r="AG638" i="7"/>
  <c r="AI638" i="7" s="1"/>
  <c r="DR637" i="7"/>
  <c r="BY637" i="7"/>
  <c r="AX637" i="7"/>
  <c r="BG637" i="7" s="1"/>
  <c r="BH637" i="7" s="1"/>
  <c r="BJ637" i="7" s="1"/>
  <c r="AM637" i="7"/>
  <c r="AG637" i="7"/>
  <c r="AI637" i="7" s="1"/>
  <c r="DR636" i="7"/>
  <c r="BY636" i="7"/>
  <c r="AX636" i="7"/>
  <c r="BG636" i="7" s="1"/>
  <c r="BH636" i="7" s="1"/>
  <c r="BJ636" i="7" s="1"/>
  <c r="AM636" i="7"/>
  <c r="AG636" i="7"/>
  <c r="AI636" i="7" s="1"/>
  <c r="DR635" i="7"/>
  <c r="BY635" i="7"/>
  <c r="AX635" i="7"/>
  <c r="AM635" i="7"/>
  <c r="AG635" i="7"/>
  <c r="AI635" i="7" s="1"/>
  <c r="DR634" i="7"/>
  <c r="BY634" i="7"/>
  <c r="AX634" i="7"/>
  <c r="AM634" i="7"/>
  <c r="AG634" i="7"/>
  <c r="DR633" i="7"/>
  <c r="BY633" i="7"/>
  <c r="AX633" i="7"/>
  <c r="AM633" i="7"/>
  <c r="AG633" i="7"/>
  <c r="DR632" i="7"/>
  <c r="BY632" i="7"/>
  <c r="AX632" i="7"/>
  <c r="AM632" i="7"/>
  <c r="AG632" i="7"/>
  <c r="AI632" i="7" s="1"/>
  <c r="DR631" i="7"/>
  <c r="BY631" i="7"/>
  <c r="AX631" i="7"/>
  <c r="AM631" i="7"/>
  <c r="AG631" i="7"/>
  <c r="AI631" i="7" s="1"/>
  <c r="DR630" i="7"/>
  <c r="BY630" i="7"/>
  <c r="AX630" i="7"/>
  <c r="AM630" i="7"/>
  <c r="AG630" i="7"/>
  <c r="DR629" i="7"/>
  <c r="BY629" i="7"/>
  <c r="AX629" i="7"/>
  <c r="AM629" i="7"/>
  <c r="AG629" i="7"/>
  <c r="DR628" i="7"/>
  <c r="BY628" i="7"/>
  <c r="AX628" i="7"/>
  <c r="BG628" i="7" s="1"/>
  <c r="BH628" i="7" s="1"/>
  <c r="BJ628" i="7" s="1"/>
  <c r="AM628" i="7"/>
  <c r="AG628" i="7"/>
  <c r="AI628" i="7" s="1"/>
  <c r="DR627" i="7"/>
  <c r="BY627" i="7"/>
  <c r="AX627" i="7"/>
  <c r="AM627" i="7"/>
  <c r="AG627" i="7"/>
  <c r="AI627" i="7" s="1"/>
  <c r="DR626" i="7"/>
  <c r="BY626" i="7"/>
  <c r="AX626" i="7"/>
  <c r="AM626" i="7"/>
  <c r="AG626" i="7"/>
  <c r="DR625" i="7"/>
  <c r="BY625" i="7"/>
  <c r="AX625" i="7"/>
  <c r="AM625" i="7"/>
  <c r="AG625" i="7"/>
  <c r="AI625" i="7" s="1"/>
  <c r="DR624" i="7"/>
  <c r="BY624" i="7"/>
  <c r="AX624" i="7"/>
  <c r="AM624" i="7"/>
  <c r="AG624" i="7"/>
  <c r="AI624" i="7" s="1"/>
  <c r="DR623" i="7"/>
  <c r="BY623" i="7"/>
  <c r="AX623" i="7"/>
  <c r="AM623" i="7"/>
  <c r="AG623" i="7"/>
  <c r="DR622" i="7"/>
  <c r="BY622" i="7"/>
  <c r="AX622" i="7"/>
  <c r="AM622" i="7"/>
  <c r="AG622" i="7"/>
  <c r="DR621" i="7"/>
  <c r="BY621" i="7"/>
  <c r="AX621" i="7"/>
  <c r="AM621" i="7"/>
  <c r="AG621" i="7"/>
  <c r="DR620" i="7"/>
  <c r="BY620" i="7"/>
  <c r="AX620" i="7"/>
  <c r="AM620" i="7"/>
  <c r="AG620" i="7"/>
  <c r="DR619" i="7"/>
  <c r="BY619" i="7"/>
  <c r="AX619" i="7"/>
  <c r="BG619" i="7" s="1"/>
  <c r="BH619" i="7" s="1"/>
  <c r="BJ619" i="7" s="1"/>
  <c r="AM619" i="7"/>
  <c r="AG619" i="7"/>
  <c r="DR618" i="7"/>
  <c r="BY618" i="7"/>
  <c r="AX618" i="7"/>
  <c r="BG618" i="7" s="1"/>
  <c r="BH618" i="7" s="1"/>
  <c r="BJ618" i="7" s="1"/>
  <c r="AM618" i="7"/>
  <c r="AG618" i="7"/>
  <c r="DR617" i="7"/>
  <c r="BY617" i="7"/>
  <c r="AX617" i="7"/>
  <c r="BG617" i="7" s="1"/>
  <c r="BH617" i="7" s="1"/>
  <c r="BJ617" i="7" s="1"/>
  <c r="AM617" i="7"/>
  <c r="AG617" i="7"/>
  <c r="DR616" i="7"/>
  <c r="BY616" i="7"/>
  <c r="AX616" i="7"/>
  <c r="BG616" i="7" s="1"/>
  <c r="BH616" i="7" s="1"/>
  <c r="BJ616" i="7" s="1"/>
  <c r="AM616" i="7"/>
  <c r="AG616" i="7"/>
  <c r="DR615" i="7"/>
  <c r="BY615" i="7"/>
  <c r="AX615" i="7"/>
  <c r="AM615" i="7"/>
  <c r="AG615" i="7"/>
  <c r="AI615" i="7" s="1"/>
  <c r="DR614" i="7"/>
  <c r="BY614" i="7"/>
  <c r="AX614" i="7"/>
  <c r="AM614" i="7"/>
  <c r="AG614" i="7"/>
  <c r="AI614" i="7" s="1"/>
  <c r="DR613" i="7"/>
  <c r="BY613" i="7"/>
  <c r="AX613" i="7"/>
  <c r="AM613" i="7"/>
  <c r="AG613" i="7"/>
  <c r="DR612" i="7"/>
  <c r="BY612" i="7"/>
  <c r="AX612" i="7"/>
  <c r="AM612" i="7"/>
  <c r="AG612" i="7"/>
  <c r="AI612" i="7" s="1"/>
  <c r="DR611" i="7"/>
  <c r="BY611" i="7"/>
  <c r="AX611" i="7"/>
  <c r="BG611" i="7" s="1"/>
  <c r="BH611" i="7" s="1"/>
  <c r="BJ611" i="7" s="1"/>
  <c r="AM611" i="7"/>
  <c r="AG611" i="7"/>
  <c r="DR610" i="7"/>
  <c r="BY610" i="7"/>
  <c r="AX610" i="7"/>
  <c r="BG610" i="7" s="1"/>
  <c r="BH610" i="7" s="1"/>
  <c r="BJ610" i="7" s="1"/>
  <c r="AM610" i="7"/>
  <c r="AG610" i="7"/>
  <c r="DR609" i="7"/>
  <c r="BY609" i="7"/>
  <c r="AX609" i="7"/>
  <c r="AM609" i="7"/>
  <c r="AG609" i="7"/>
  <c r="DR608" i="7"/>
  <c r="BY608" i="7"/>
  <c r="AX608" i="7"/>
  <c r="AM608" i="7"/>
  <c r="AG608" i="7"/>
  <c r="AI608" i="7" s="1"/>
  <c r="DR607" i="7"/>
  <c r="BY607" i="7"/>
  <c r="AX607" i="7"/>
  <c r="BG607" i="7" s="1"/>
  <c r="BH607" i="7" s="1"/>
  <c r="BJ607" i="7" s="1"/>
  <c r="AM607" i="7"/>
  <c r="AG607" i="7"/>
  <c r="DR606" i="7"/>
  <c r="BY606" i="7"/>
  <c r="AX606" i="7"/>
  <c r="BG606" i="7" s="1"/>
  <c r="BH606" i="7" s="1"/>
  <c r="BJ606" i="7" s="1"/>
  <c r="AM606" i="7"/>
  <c r="AG606" i="7"/>
  <c r="AI606" i="7" s="1"/>
  <c r="DR605" i="7"/>
  <c r="BY605" i="7"/>
  <c r="AX605" i="7"/>
  <c r="BG605" i="7" s="1"/>
  <c r="BH605" i="7" s="1"/>
  <c r="BJ605" i="7" s="1"/>
  <c r="AM605" i="7"/>
  <c r="AG605" i="7"/>
  <c r="DR604" i="7"/>
  <c r="BY604" i="7"/>
  <c r="AZ604" i="7"/>
  <c r="AX604" i="7"/>
  <c r="BG604" i="7" s="1"/>
  <c r="BH604" i="7" s="1"/>
  <c r="BJ604" i="7" s="1"/>
  <c r="AM604" i="7"/>
  <c r="AG604" i="7"/>
  <c r="DR603" i="7"/>
  <c r="BY603" i="7"/>
  <c r="AX603" i="7"/>
  <c r="AM603" i="7"/>
  <c r="AG603" i="7"/>
  <c r="DR602" i="7"/>
  <c r="BY602" i="7"/>
  <c r="AX602" i="7"/>
  <c r="AM602" i="7"/>
  <c r="AG602" i="7"/>
  <c r="AI602" i="7" s="1"/>
  <c r="DR601" i="7"/>
  <c r="BY601" i="7"/>
  <c r="AX601" i="7"/>
  <c r="AM601" i="7"/>
  <c r="AG601" i="7"/>
  <c r="DR600" i="7"/>
  <c r="BY600" i="7"/>
  <c r="AX600" i="7"/>
  <c r="AM600" i="7"/>
  <c r="AG600" i="7"/>
  <c r="DR599" i="7"/>
  <c r="BY599" i="7"/>
  <c r="AX599" i="7"/>
  <c r="AM599" i="7"/>
  <c r="AG599" i="7"/>
  <c r="DR598" i="7"/>
  <c r="BY598" i="7"/>
  <c r="AX598" i="7"/>
  <c r="AM598" i="7"/>
  <c r="AG598" i="7"/>
  <c r="DR597" i="7"/>
  <c r="BY597" i="7"/>
  <c r="AX597" i="7"/>
  <c r="AM597" i="7"/>
  <c r="AG597" i="7"/>
  <c r="AI597" i="7" s="1"/>
  <c r="DR596" i="7"/>
  <c r="BY596" i="7"/>
  <c r="AX596" i="7"/>
  <c r="AM596" i="7"/>
  <c r="AG596" i="7"/>
  <c r="AI596" i="7" s="1"/>
  <c r="DR595" i="7"/>
  <c r="BY595" i="7"/>
  <c r="AX595" i="7"/>
  <c r="AM595" i="7"/>
  <c r="AG595" i="7"/>
  <c r="DR594" i="7"/>
  <c r="BY594" i="7"/>
  <c r="AX594" i="7"/>
  <c r="AM594" i="7"/>
  <c r="AG594" i="7"/>
  <c r="AI594" i="7" s="1"/>
  <c r="DR593" i="7"/>
  <c r="BY593" i="7"/>
  <c r="AX593" i="7"/>
  <c r="AM593" i="7"/>
  <c r="AG593" i="7"/>
  <c r="DR592" i="7"/>
  <c r="BY592" i="7"/>
  <c r="AX592" i="7"/>
  <c r="AM592" i="7"/>
  <c r="AG592" i="7"/>
  <c r="AI592" i="7" s="1"/>
  <c r="DR591" i="7"/>
  <c r="BY591" i="7"/>
  <c r="AX591" i="7"/>
  <c r="AM591" i="7"/>
  <c r="AG591" i="7"/>
  <c r="AI591" i="7" s="1"/>
  <c r="DR590" i="7"/>
  <c r="BY590" i="7"/>
  <c r="AX590" i="7"/>
  <c r="AM590" i="7"/>
  <c r="AG590" i="7"/>
  <c r="DR589" i="7"/>
  <c r="BY589" i="7"/>
  <c r="AX589" i="7"/>
  <c r="AM589" i="7"/>
  <c r="AG589" i="7"/>
  <c r="DR588" i="7"/>
  <c r="BY588" i="7"/>
  <c r="AX588" i="7"/>
  <c r="AM588" i="7"/>
  <c r="AG588" i="7"/>
  <c r="AI588" i="7" s="1"/>
  <c r="DR587" i="7"/>
  <c r="BY587" i="7"/>
  <c r="AX587" i="7"/>
  <c r="AM587" i="7"/>
  <c r="AG587" i="7"/>
  <c r="AI587" i="7" s="1"/>
  <c r="DR586" i="7"/>
  <c r="BY586" i="7"/>
  <c r="AX586" i="7"/>
  <c r="AM586" i="7"/>
  <c r="AG586" i="7"/>
  <c r="DR585" i="7"/>
  <c r="BY585" i="7"/>
  <c r="AX585" i="7"/>
  <c r="BG585" i="7" s="1"/>
  <c r="BH585" i="7" s="1"/>
  <c r="BJ585" i="7" s="1"/>
  <c r="AM585" i="7"/>
  <c r="AG585" i="7"/>
  <c r="AI585" i="7" s="1"/>
  <c r="DR584" i="7"/>
  <c r="BY584" i="7"/>
  <c r="AX584" i="7"/>
  <c r="BG584" i="7" s="1"/>
  <c r="BH584" i="7" s="1"/>
  <c r="BJ584" i="7" s="1"/>
  <c r="AM584" i="7"/>
  <c r="AG584" i="7"/>
  <c r="DR583" i="7"/>
  <c r="BY583" i="7"/>
  <c r="AX583" i="7"/>
  <c r="AM583" i="7"/>
  <c r="AG583" i="7"/>
  <c r="AI583" i="7" s="1"/>
  <c r="DR582" i="7"/>
  <c r="BY582" i="7"/>
  <c r="AX582" i="7"/>
  <c r="AM582" i="7"/>
  <c r="AG582" i="7"/>
  <c r="DR581" i="7"/>
  <c r="BY581" i="7"/>
  <c r="AX581" i="7"/>
  <c r="AM581" i="7"/>
  <c r="AG581" i="7"/>
  <c r="AI581" i="7" s="1"/>
  <c r="DR580" i="7"/>
  <c r="BY580" i="7"/>
  <c r="AX580" i="7"/>
  <c r="AM580" i="7"/>
  <c r="AG580" i="7"/>
  <c r="DR579" i="7"/>
  <c r="BY579" i="7"/>
  <c r="AX579" i="7"/>
  <c r="AM579" i="7"/>
  <c r="AG579" i="7"/>
  <c r="DR578" i="7"/>
  <c r="BY578" i="7"/>
  <c r="AX578" i="7"/>
  <c r="AM578" i="7"/>
  <c r="AG578" i="7"/>
  <c r="DR577" i="7"/>
  <c r="BY577" i="7"/>
  <c r="AX577" i="7"/>
  <c r="AM577" i="7"/>
  <c r="AG577" i="7"/>
  <c r="DR576" i="7"/>
  <c r="BY576" i="7"/>
  <c r="AX576" i="7"/>
  <c r="AM576" i="7"/>
  <c r="AG576" i="7"/>
  <c r="DR575" i="7"/>
  <c r="BY575" i="7"/>
  <c r="AX575" i="7"/>
  <c r="BG575" i="7" s="1"/>
  <c r="BH575" i="7" s="1"/>
  <c r="BJ575" i="7" s="1"/>
  <c r="AM575" i="7"/>
  <c r="AG575" i="7"/>
  <c r="DR574" i="7"/>
  <c r="BY574" i="7"/>
  <c r="AX574" i="7"/>
  <c r="BG574" i="7" s="1"/>
  <c r="BH574" i="7" s="1"/>
  <c r="BJ574" i="7" s="1"/>
  <c r="AM574" i="7"/>
  <c r="AG574" i="7"/>
  <c r="DR573" i="7"/>
  <c r="BY573" i="7"/>
  <c r="AX573" i="7"/>
  <c r="BG573" i="7" s="1"/>
  <c r="BH573" i="7" s="1"/>
  <c r="BJ573" i="7" s="1"/>
  <c r="AM573" i="7"/>
  <c r="AG573" i="7"/>
  <c r="DR572" i="7"/>
  <c r="BY572" i="7"/>
  <c r="AX572" i="7"/>
  <c r="BG572" i="7" s="1"/>
  <c r="BH572" i="7" s="1"/>
  <c r="BJ572" i="7" s="1"/>
  <c r="AM572" i="7"/>
  <c r="AG572" i="7"/>
  <c r="DR571" i="7"/>
  <c r="BY571" i="7"/>
  <c r="AX571" i="7"/>
  <c r="BG571" i="7" s="1"/>
  <c r="BH571" i="7" s="1"/>
  <c r="BJ571" i="7" s="1"/>
  <c r="AM571" i="7"/>
  <c r="AG571" i="7"/>
  <c r="DR570" i="7"/>
  <c r="BY570" i="7"/>
  <c r="AX570" i="7"/>
  <c r="BG570" i="7" s="1"/>
  <c r="BH570" i="7" s="1"/>
  <c r="BJ570" i="7" s="1"/>
  <c r="AM570" i="7"/>
  <c r="AG570" i="7"/>
  <c r="DR569" i="7"/>
  <c r="BY569" i="7"/>
  <c r="AX569" i="7"/>
  <c r="BG569" i="7" s="1"/>
  <c r="BH569" i="7" s="1"/>
  <c r="BJ569" i="7" s="1"/>
  <c r="AM569" i="7"/>
  <c r="AG569" i="7"/>
  <c r="AI569" i="7" s="1"/>
  <c r="DR568" i="7"/>
  <c r="BY568" i="7"/>
  <c r="AX568" i="7"/>
  <c r="BG568" i="7" s="1"/>
  <c r="BH568" i="7" s="1"/>
  <c r="BJ568" i="7" s="1"/>
  <c r="AM568" i="7"/>
  <c r="AG568" i="7"/>
  <c r="DR567" i="7"/>
  <c r="BY567" i="7"/>
  <c r="AX567" i="7"/>
  <c r="AM567" i="7"/>
  <c r="AG567" i="7"/>
  <c r="AI567" i="7" s="1"/>
  <c r="DR566" i="7"/>
  <c r="BY566" i="7"/>
  <c r="AX566" i="7"/>
  <c r="AM566" i="7"/>
  <c r="AG566" i="7"/>
  <c r="AI566" i="7" s="1"/>
  <c r="DR565" i="7"/>
  <c r="BY565" i="7"/>
  <c r="AX565" i="7"/>
  <c r="AM565" i="7"/>
  <c r="AG565" i="7"/>
  <c r="DR564" i="7"/>
  <c r="BY564" i="7"/>
  <c r="AX564" i="7"/>
  <c r="AM564" i="7"/>
  <c r="AG564" i="7"/>
  <c r="DR563" i="7"/>
  <c r="BY563" i="7"/>
  <c r="AX563" i="7"/>
  <c r="AM563" i="7"/>
  <c r="AG563" i="7"/>
  <c r="AI563" i="7" s="1"/>
  <c r="DR562" i="7"/>
  <c r="BY562" i="7"/>
  <c r="AX562" i="7"/>
  <c r="AM562" i="7"/>
  <c r="AG562" i="7"/>
  <c r="AI562" i="7" s="1"/>
  <c r="DR561" i="7"/>
  <c r="BY561" i="7"/>
  <c r="AX561" i="7"/>
  <c r="AM561" i="7"/>
  <c r="AG561" i="7"/>
  <c r="DR560" i="7"/>
  <c r="BY560" i="7"/>
  <c r="AX560" i="7"/>
  <c r="AM560" i="7"/>
  <c r="AG560" i="7"/>
  <c r="DR559" i="7"/>
  <c r="BY559" i="7"/>
  <c r="AX559" i="7"/>
  <c r="AM559" i="7"/>
  <c r="AG559" i="7"/>
  <c r="AI559" i="7" s="1"/>
  <c r="DR558" i="7"/>
  <c r="BY558" i="7"/>
  <c r="AX558" i="7"/>
  <c r="AM558" i="7"/>
  <c r="AG558" i="7"/>
  <c r="DR557" i="7"/>
  <c r="BY557" i="7"/>
  <c r="AX557" i="7"/>
  <c r="AM557" i="7"/>
  <c r="AG557" i="7"/>
  <c r="AI557" i="7" s="1"/>
  <c r="DR556" i="7"/>
  <c r="BY556" i="7"/>
  <c r="AX556" i="7"/>
  <c r="AM556" i="7"/>
  <c r="AG556" i="7"/>
  <c r="DR555" i="7"/>
  <c r="BY555" i="7"/>
  <c r="AX555" i="7"/>
  <c r="AM555" i="7"/>
  <c r="AG555" i="7"/>
  <c r="AI555" i="7" s="1"/>
  <c r="DR554" i="7"/>
  <c r="BY554" i="7"/>
  <c r="AX554" i="7"/>
  <c r="AM554" i="7"/>
  <c r="AG554" i="7"/>
  <c r="DR553" i="7"/>
  <c r="BY553" i="7"/>
  <c r="AX553" i="7"/>
  <c r="AM553" i="7"/>
  <c r="AG553" i="7"/>
  <c r="AI553" i="7" s="1"/>
  <c r="DR552" i="7"/>
  <c r="BY552" i="7"/>
  <c r="AX552" i="7"/>
  <c r="AM552" i="7"/>
  <c r="AG552" i="7"/>
  <c r="DR551" i="7"/>
  <c r="BY551" i="7"/>
  <c r="AX551" i="7"/>
  <c r="AM551" i="7"/>
  <c r="AG551" i="7"/>
  <c r="AI551" i="7" s="1"/>
  <c r="DR550" i="7"/>
  <c r="BY550" i="7"/>
  <c r="AX550" i="7"/>
  <c r="AM550" i="7"/>
  <c r="AG550" i="7"/>
  <c r="AI550" i="7" s="1"/>
  <c r="DR549" i="7"/>
  <c r="BY549" i="7"/>
  <c r="AX549" i="7"/>
  <c r="AM549" i="7"/>
  <c r="AG549" i="7"/>
  <c r="DR548" i="7"/>
  <c r="BY548" i="7"/>
  <c r="AX548" i="7"/>
  <c r="AM548" i="7"/>
  <c r="AG548" i="7"/>
  <c r="DR547" i="7"/>
  <c r="BY547" i="7"/>
  <c r="AX547" i="7"/>
  <c r="AM547" i="7"/>
  <c r="AG547" i="7"/>
  <c r="AI547" i="7" s="1"/>
  <c r="DR546" i="7"/>
  <c r="BY546" i="7"/>
  <c r="AX546" i="7"/>
  <c r="AM546" i="7"/>
  <c r="AG546" i="7"/>
  <c r="DR545" i="7"/>
  <c r="BY545" i="7"/>
  <c r="AX545" i="7"/>
  <c r="AM545" i="7"/>
  <c r="AG545" i="7"/>
  <c r="DR544" i="7"/>
  <c r="BY544" i="7"/>
  <c r="AX544" i="7"/>
  <c r="AM544" i="7"/>
  <c r="AG544" i="7"/>
  <c r="DR543" i="7"/>
  <c r="BY543" i="7"/>
  <c r="AX543" i="7"/>
  <c r="AM543" i="7"/>
  <c r="AG543" i="7"/>
  <c r="AI543" i="7" s="1"/>
  <c r="DR542" i="7"/>
  <c r="BY542" i="7"/>
  <c r="AX542" i="7"/>
  <c r="AM542" i="7"/>
  <c r="AG542" i="7"/>
  <c r="DR541" i="7"/>
  <c r="BY541" i="7"/>
  <c r="AX541" i="7"/>
  <c r="AM541" i="7"/>
  <c r="AG541" i="7"/>
  <c r="AI541" i="7" s="1"/>
  <c r="DR540" i="7"/>
  <c r="BY540" i="7"/>
  <c r="AX540" i="7"/>
  <c r="AM540" i="7"/>
  <c r="AG540" i="7"/>
  <c r="DR539" i="7"/>
  <c r="BY539" i="7"/>
  <c r="AX539" i="7"/>
  <c r="AM539" i="7"/>
  <c r="AG539" i="7"/>
  <c r="DR538" i="7"/>
  <c r="BY538" i="7"/>
  <c r="AX538" i="7"/>
  <c r="AM538" i="7"/>
  <c r="AG538" i="7"/>
  <c r="AI538" i="7" s="1"/>
  <c r="DR537" i="7"/>
  <c r="BY537" i="7"/>
  <c r="AX537" i="7"/>
  <c r="AM537" i="7"/>
  <c r="AG537" i="7"/>
  <c r="DR536" i="7"/>
  <c r="BY536" i="7"/>
  <c r="AX536" i="7"/>
  <c r="AM536" i="7"/>
  <c r="AG536" i="7"/>
  <c r="AI536" i="7" s="1"/>
  <c r="DR535" i="7"/>
  <c r="BY535" i="7"/>
  <c r="AX535" i="7"/>
  <c r="AM535" i="7"/>
  <c r="AG535" i="7"/>
  <c r="AI535" i="7" s="1"/>
  <c r="DR534" i="7"/>
  <c r="BY534" i="7"/>
  <c r="AX534" i="7"/>
  <c r="AM534" i="7"/>
  <c r="AG534" i="7"/>
  <c r="AI534" i="7" s="1"/>
  <c r="DR533" i="7"/>
  <c r="BY533" i="7"/>
  <c r="AX533" i="7"/>
  <c r="AM533" i="7"/>
  <c r="AG533" i="7"/>
  <c r="DR532" i="7"/>
  <c r="BY532" i="7"/>
  <c r="AX532" i="7"/>
  <c r="AM532" i="7"/>
  <c r="AG532" i="7"/>
  <c r="DR531" i="7"/>
  <c r="BY531" i="7"/>
  <c r="AX531" i="7"/>
  <c r="AM531" i="7"/>
  <c r="AG531" i="7"/>
  <c r="AI531" i="7" s="1"/>
  <c r="DR530" i="7"/>
  <c r="BY530" i="7"/>
  <c r="AX530" i="7"/>
  <c r="AM530" i="7"/>
  <c r="AG530" i="7"/>
  <c r="DR529" i="7"/>
  <c r="BY529" i="7"/>
  <c r="AX529" i="7"/>
  <c r="AM529" i="7"/>
  <c r="AG529" i="7"/>
  <c r="AI529" i="7" s="1"/>
  <c r="DR528" i="7"/>
  <c r="BY528" i="7"/>
  <c r="AX528" i="7"/>
  <c r="AM528" i="7"/>
  <c r="AG528" i="7"/>
  <c r="DR527" i="7"/>
  <c r="BY527" i="7"/>
  <c r="AX527" i="7"/>
  <c r="AM527" i="7"/>
  <c r="AG527" i="7"/>
  <c r="DR526" i="7"/>
  <c r="BY526" i="7"/>
  <c r="AX526" i="7"/>
  <c r="AM526" i="7"/>
  <c r="AG526" i="7"/>
  <c r="DR525" i="7"/>
  <c r="BY525" i="7"/>
  <c r="AX525" i="7"/>
  <c r="AM525" i="7"/>
  <c r="AG525" i="7"/>
  <c r="DR524" i="7"/>
  <c r="BY524" i="7"/>
  <c r="AX524" i="7"/>
  <c r="AM524" i="7"/>
  <c r="AG524" i="7"/>
  <c r="DR523" i="7"/>
  <c r="BY523" i="7"/>
  <c r="AX523" i="7"/>
  <c r="AM523" i="7"/>
  <c r="AG523" i="7"/>
  <c r="AI523" i="7" s="1"/>
  <c r="DR522" i="7"/>
  <c r="BY522" i="7"/>
  <c r="AX522" i="7"/>
  <c r="AM522" i="7"/>
  <c r="AG522" i="7"/>
  <c r="DR521" i="7"/>
  <c r="BY521" i="7"/>
  <c r="AX521" i="7"/>
  <c r="AM521" i="7"/>
  <c r="AG521" i="7"/>
  <c r="AI521" i="7" s="1"/>
  <c r="DR520" i="7"/>
  <c r="BY520" i="7"/>
  <c r="AX520" i="7"/>
  <c r="AM520" i="7"/>
  <c r="AG520" i="7"/>
  <c r="DR519" i="7"/>
  <c r="BY519" i="7"/>
  <c r="AX519" i="7"/>
  <c r="AM519" i="7"/>
  <c r="AG519" i="7"/>
  <c r="AI519" i="7" s="1"/>
  <c r="DR518" i="7"/>
  <c r="BY518" i="7"/>
  <c r="AX518" i="7"/>
  <c r="AM518" i="7"/>
  <c r="AG518" i="7"/>
  <c r="DR517" i="7"/>
  <c r="BY517" i="7"/>
  <c r="AX517" i="7"/>
  <c r="AM517" i="7"/>
  <c r="AG517" i="7"/>
  <c r="AI517" i="7" s="1"/>
  <c r="DR516" i="7"/>
  <c r="BY516" i="7"/>
  <c r="AX516" i="7"/>
  <c r="AM516" i="7"/>
  <c r="AG516" i="7"/>
  <c r="DR515" i="7"/>
  <c r="BY515" i="7"/>
  <c r="AX515" i="7"/>
  <c r="AM515" i="7"/>
  <c r="AG515" i="7"/>
  <c r="DR514" i="7"/>
  <c r="BY514" i="7"/>
  <c r="AX514" i="7"/>
  <c r="AM514" i="7"/>
  <c r="AG514" i="7"/>
  <c r="AI514" i="7" s="1"/>
  <c r="DR513" i="7"/>
  <c r="BY513" i="7"/>
  <c r="AX513" i="7"/>
  <c r="AM513" i="7"/>
  <c r="AG513" i="7"/>
  <c r="DR512" i="7"/>
  <c r="BY512" i="7"/>
  <c r="AX512" i="7"/>
  <c r="AM512" i="7"/>
  <c r="AG512" i="7"/>
  <c r="DR511" i="7"/>
  <c r="BY511" i="7"/>
  <c r="AX511" i="7"/>
  <c r="AM511" i="7"/>
  <c r="AG511" i="7"/>
  <c r="AI511" i="7" s="1"/>
  <c r="DR510" i="7"/>
  <c r="BY510" i="7"/>
  <c r="AX510" i="7"/>
  <c r="AM510" i="7"/>
  <c r="AG510" i="7"/>
  <c r="AI510" i="7" s="1"/>
  <c r="DR509" i="7"/>
  <c r="BY509" i="7"/>
  <c r="AX509" i="7"/>
  <c r="AM509" i="7"/>
  <c r="AG509" i="7"/>
  <c r="DR508" i="7"/>
  <c r="BY508" i="7"/>
  <c r="AX508" i="7"/>
  <c r="AM508" i="7"/>
  <c r="AG508" i="7"/>
  <c r="DR507" i="7"/>
  <c r="BY507" i="7"/>
  <c r="AX507" i="7"/>
  <c r="AM507" i="7"/>
  <c r="AG507" i="7"/>
  <c r="AI507" i="7" s="1"/>
  <c r="DR506" i="7"/>
  <c r="BY506" i="7"/>
  <c r="AX506" i="7"/>
  <c r="AM506" i="7"/>
  <c r="AG506" i="7"/>
  <c r="DR505" i="7"/>
  <c r="BY505" i="7"/>
  <c r="AX505" i="7"/>
  <c r="AM505" i="7"/>
  <c r="AG505" i="7"/>
  <c r="AI505" i="7" s="1"/>
  <c r="DR504" i="7"/>
  <c r="BY504" i="7"/>
  <c r="AX504" i="7"/>
  <c r="AM504" i="7"/>
  <c r="AG504" i="7"/>
  <c r="DR503" i="7"/>
  <c r="BY503" i="7"/>
  <c r="AX503" i="7"/>
  <c r="AM503" i="7"/>
  <c r="AG503" i="7"/>
  <c r="DR502" i="7"/>
  <c r="BY502" i="7"/>
  <c r="AX502" i="7"/>
  <c r="AM502" i="7"/>
  <c r="AG502" i="7"/>
  <c r="AI502" i="7" s="1"/>
  <c r="DR501" i="7"/>
  <c r="BY501" i="7"/>
  <c r="AX501" i="7"/>
  <c r="AM501" i="7"/>
  <c r="AG501" i="7"/>
  <c r="DR500" i="7"/>
  <c r="BY500" i="7"/>
  <c r="AX500" i="7"/>
  <c r="AM500" i="7"/>
  <c r="AG500" i="7"/>
  <c r="AI500" i="7" s="1"/>
  <c r="DR499" i="7"/>
  <c r="BY499" i="7"/>
  <c r="AX499" i="7"/>
  <c r="AM499" i="7"/>
  <c r="AG499" i="7"/>
  <c r="AI499" i="7" s="1"/>
  <c r="DR498" i="7"/>
  <c r="BY498" i="7"/>
  <c r="AX498" i="7"/>
  <c r="AM498" i="7"/>
  <c r="AG498" i="7"/>
  <c r="AI498" i="7" s="1"/>
  <c r="DR497" i="7"/>
  <c r="BY497" i="7"/>
  <c r="AX497" i="7"/>
  <c r="AM497" i="7"/>
  <c r="AG497" i="7"/>
  <c r="DR496" i="7"/>
  <c r="BY496" i="7"/>
  <c r="AX496" i="7"/>
  <c r="AM496" i="7"/>
  <c r="AG496" i="7"/>
  <c r="DR495" i="7"/>
  <c r="BY495" i="7"/>
  <c r="AX495" i="7"/>
  <c r="AM495" i="7"/>
  <c r="AG495" i="7"/>
  <c r="AI495" i="7" s="1"/>
  <c r="DR494" i="7"/>
  <c r="BY494" i="7"/>
  <c r="AX494" i="7"/>
  <c r="AM494" i="7"/>
  <c r="AG494" i="7"/>
  <c r="DR493" i="7"/>
  <c r="BY493" i="7"/>
  <c r="AX493" i="7"/>
  <c r="AM493" i="7"/>
  <c r="AG493" i="7"/>
  <c r="AI493" i="7" s="1"/>
  <c r="DR492" i="7"/>
  <c r="BY492" i="7"/>
  <c r="AX492" i="7"/>
  <c r="AM492" i="7"/>
  <c r="AG492" i="7"/>
  <c r="DR491" i="7"/>
  <c r="BY491" i="7"/>
  <c r="AX491" i="7"/>
  <c r="AM491" i="7"/>
  <c r="AG491" i="7"/>
  <c r="DR490" i="7"/>
  <c r="BY490" i="7"/>
  <c r="AX490" i="7"/>
  <c r="AM490" i="7"/>
  <c r="AG490" i="7"/>
  <c r="AI490" i="7" s="1"/>
  <c r="DR489" i="7"/>
  <c r="BY489" i="7"/>
  <c r="AX489" i="7"/>
  <c r="AM489" i="7"/>
  <c r="AG489" i="7"/>
  <c r="DR488" i="7"/>
  <c r="BY488" i="7"/>
  <c r="AX488" i="7"/>
  <c r="AM488" i="7"/>
  <c r="AG488" i="7"/>
  <c r="DR487" i="7"/>
  <c r="BY487" i="7"/>
  <c r="AX487" i="7"/>
  <c r="AM487" i="7"/>
  <c r="AG487" i="7"/>
  <c r="DR486" i="7"/>
  <c r="BY486" i="7"/>
  <c r="AX486" i="7"/>
  <c r="AM486" i="7"/>
  <c r="AG486" i="7"/>
  <c r="AI486" i="7" s="1"/>
  <c r="DR485" i="7"/>
  <c r="BY485" i="7"/>
  <c r="AX485" i="7"/>
  <c r="AM485" i="7"/>
  <c r="AG485" i="7"/>
  <c r="DR484" i="7"/>
  <c r="BY484" i="7"/>
  <c r="AX484" i="7"/>
  <c r="AM484" i="7"/>
  <c r="AG484" i="7"/>
  <c r="DR483" i="7"/>
  <c r="BY483" i="7"/>
  <c r="AX483" i="7"/>
  <c r="AM483" i="7"/>
  <c r="AG483" i="7"/>
  <c r="AI483" i="7" s="1"/>
  <c r="DR482" i="7"/>
  <c r="BY482" i="7"/>
  <c r="AX482" i="7"/>
  <c r="AM482" i="7"/>
  <c r="AG482" i="7"/>
  <c r="DR481" i="7"/>
  <c r="BY481" i="7"/>
  <c r="AX481" i="7"/>
  <c r="BG481" i="7" s="1"/>
  <c r="BH481" i="7" s="1"/>
  <c r="BJ481" i="7" s="1"/>
  <c r="AM481" i="7"/>
  <c r="AG481" i="7"/>
  <c r="AI481" i="7" s="1"/>
  <c r="DR480" i="7"/>
  <c r="BY480" i="7"/>
  <c r="AX480" i="7"/>
  <c r="BG480" i="7" s="1"/>
  <c r="BH480" i="7" s="1"/>
  <c r="BJ480" i="7" s="1"/>
  <c r="AM480" i="7"/>
  <c r="AG480" i="7"/>
  <c r="AI480" i="7" s="1"/>
  <c r="DR479" i="7"/>
  <c r="BY479" i="7"/>
  <c r="AX479" i="7"/>
  <c r="AM479" i="7"/>
  <c r="AG479" i="7"/>
  <c r="DR478" i="7"/>
  <c r="BY478" i="7"/>
  <c r="AX478" i="7"/>
  <c r="AM478" i="7"/>
  <c r="AG478" i="7"/>
  <c r="DR477" i="7"/>
  <c r="BY477" i="7"/>
  <c r="AX477" i="7"/>
  <c r="AM477" i="7"/>
  <c r="AG477" i="7"/>
  <c r="AI477" i="7" s="1"/>
  <c r="DR476" i="7"/>
  <c r="BY476" i="7"/>
  <c r="AX476" i="7"/>
  <c r="AM476" i="7"/>
  <c r="AG476" i="7"/>
  <c r="AI476" i="7" s="1"/>
  <c r="DR475" i="7"/>
  <c r="BY475" i="7"/>
  <c r="AX475" i="7"/>
  <c r="AM475" i="7"/>
  <c r="AG475" i="7"/>
  <c r="DR474" i="7"/>
  <c r="BY474" i="7"/>
  <c r="AX474" i="7"/>
  <c r="AM474" i="7"/>
  <c r="AG474" i="7"/>
  <c r="AI474" i="7" s="1"/>
  <c r="DR473" i="7"/>
  <c r="BY473" i="7"/>
  <c r="AX473" i="7"/>
  <c r="AM473" i="7"/>
  <c r="AG473" i="7"/>
  <c r="AI473" i="7" s="1"/>
  <c r="DR472" i="7"/>
  <c r="BY472" i="7"/>
  <c r="AX472" i="7"/>
  <c r="AM472" i="7"/>
  <c r="AG472" i="7"/>
  <c r="DR471" i="7"/>
  <c r="BY471" i="7"/>
  <c r="AX471" i="7"/>
  <c r="AM471" i="7"/>
  <c r="AG471" i="7"/>
  <c r="AI471" i="7" s="1"/>
  <c r="DR470" i="7"/>
  <c r="BY470" i="7"/>
  <c r="AX470" i="7"/>
  <c r="AM470" i="7"/>
  <c r="AG470" i="7"/>
  <c r="DR469" i="7"/>
  <c r="BY469" i="7"/>
  <c r="AX469" i="7"/>
  <c r="AM469" i="7"/>
  <c r="AG469" i="7"/>
  <c r="DR468" i="7"/>
  <c r="BY468" i="7"/>
  <c r="AX468" i="7"/>
  <c r="BG468" i="7" s="1"/>
  <c r="BH468" i="7" s="1"/>
  <c r="BJ468" i="7" s="1"/>
  <c r="AM468" i="7"/>
  <c r="AG468" i="7"/>
  <c r="AI468" i="7" s="1"/>
  <c r="DR467" i="7"/>
  <c r="BY467" i="7"/>
  <c r="AX467" i="7"/>
  <c r="AM467" i="7"/>
  <c r="AG467" i="7"/>
  <c r="DR466" i="7"/>
  <c r="BY466" i="7"/>
  <c r="AX466" i="7"/>
  <c r="BG466" i="7" s="1"/>
  <c r="BH466" i="7" s="1"/>
  <c r="BJ466" i="7" s="1"/>
  <c r="AM466" i="7"/>
  <c r="AG466" i="7"/>
  <c r="DR465" i="7"/>
  <c r="BY465" i="7"/>
  <c r="AX465" i="7"/>
  <c r="AM465" i="7"/>
  <c r="AG465" i="7"/>
  <c r="DR464" i="7"/>
  <c r="BY464" i="7"/>
  <c r="AX464" i="7"/>
  <c r="AM464" i="7"/>
  <c r="AG464" i="7"/>
  <c r="AI464" i="7" s="1"/>
  <c r="DR463" i="7"/>
  <c r="BY463" i="7"/>
  <c r="AX463" i="7"/>
  <c r="AM463" i="7"/>
  <c r="AG463" i="7"/>
  <c r="DR462" i="7"/>
  <c r="BY462" i="7"/>
  <c r="AX462" i="7"/>
  <c r="AM462" i="7"/>
  <c r="AG462" i="7"/>
  <c r="DR461" i="7"/>
  <c r="BY461" i="7"/>
  <c r="AX461" i="7"/>
  <c r="AM461" i="7"/>
  <c r="AG461" i="7"/>
  <c r="DR460" i="7"/>
  <c r="BY460" i="7"/>
  <c r="AX460" i="7"/>
  <c r="AM460" i="7"/>
  <c r="AG460" i="7"/>
  <c r="AI460" i="7" s="1"/>
  <c r="DR459" i="7"/>
  <c r="BY459" i="7"/>
  <c r="AX459" i="7"/>
  <c r="BG459" i="7" s="1"/>
  <c r="BH459" i="7" s="1"/>
  <c r="BJ459" i="7" s="1"/>
  <c r="AM459" i="7"/>
  <c r="AG459" i="7"/>
  <c r="DR458" i="7"/>
  <c r="BY458" i="7"/>
  <c r="AX458" i="7"/>
  <c r="BG458" i="7" s="1"/>
  <c r="BH458" i="7" s="1"/>
  <c r="BJ458" i="7" s="1"/>
  <c r="AM458" i="7"/>
  <c r="AG458" i="7"/>
  <c r="DR457" i="7"/>
  <c r="BY457" i="7"/>
  <c r="AX457" i="7"/>
  <c r="AM457" i="7"/>
  <c r="AG457" i="7"/>
  <c r="AI457" i="7" s="1"/>
  <c r="DR456" i="7"/>
  <c r="BY456" i="7"/>
  <c r="AX456" i="7"/>
  <c r="AM456" i="7"/>
  <c r="AG456" i="7"/>
  <c r="DR455" i="7"/>
  <c r="BY455" i="7"/>
  <c r="AX455" i="7"/>
  <c r="AM455" i="7"/>
  <c r="AG455" i="7"/>
  <c r="DR454" i="7"/>
  <c r="BY454" i="7"/>
  <c r="AX454" i="7"/>
  <c r="AM454" i="7"/>
  <c r="AG454" i="7"/>
  <c r="AI454" i="7" s="1"/>
  <c r="DR453" i="7"/>
  <c r="BY453" i="7"/>
  <c r="AX453" i="7"/>
  <c r="AM453" i="7"/>
  <c r="AG453" i="7"/>
  <c r="DR452" i="7"/>
  <c r="BY452" i="7"/>
  <c r="AX452" i="7"/>
  <c r="AM452" i="7"/>
  <c r="AG452" i="7"/>
  <c r="DR451" i="7"/>
  <c r="BY451" i="7"/>
  <c r="AX451" i="7"/>
  <c r="AM451" i="7"/>
  <c r="AG451" i="7"/>
  <c r="AI451" i="7" s="1"/>
  <c r="DR450" i="7"/>
  <c r="BY450" i="7"/>
  <c r="AX450" i="7"/>
  <c r="AM450" i="7"/>
  <c r="AG450" i="7"/>
  <c r="AI450" i="7" s="1"/>
  <c r="DR449" i="7"/>
  <c r="BY449" i="7"/>
  <c r="AX449" i="7"/>
  <c r="AM449" i="7"/>
  <c r="AG449" i="7"/>
  <c r="AI449" i="7" s="1"/>
  <c r="DR448" i="7"/>
  <c r="BY448" i="7"/>
  <c r="AX448" i="7"/>
  <c r="AM448" i="7"/>
  <c r="AG448" i="7"/>
  <c r="DR447" i="7"/>
  <c r="BY447" i="7"/>
  <c r="AX447" i="7"/>
  <c r="AM447" i="7"/>
  <c r="AG447" i="7"/>
  <c r="AI447" i="7" s="1"/>
  <c r="DR446" i="7"/>
  <c r="BY446" i="7"/>
  <c r="AX446" i="7"/>
  <c r="AM446" i="7"/>
  <c r="AG446" i="7"/>
  <c r="DR445" i="7"/>
  <c r="BY445" i="7"/>
  <c r="AX445" i="7"/>
  <c r="AM445" i="7"/>
  <c r="AG445" i="7"/>
  <c r="AI445" i="7" s="1"/>
  <c r="DR444" i="7"/>
  <c r="BY444" i="7"/>
  <c r="AX444" i="7"/>
  <c r="AM444" i="7"/>
  <c r="AG444" i="7"/>
  <c r="DR443" i="7"/>
  <c r="BY443" i="7"/>
  <c r="AX443" i="7"/>
  <c r="BG443" i="7" s="1"/>
  <c r="BH443" i="7" s="1"/>
  <c r="BJ443" i="7" s="1"/>
  <c r="AM443" i="7"/>
  <c r="AG443" i="7"/>
  <c r="DR442" i="7"/>
  <c r="BY442" i="7"/>
  <c r="AX442" i="7"/>
  <c r="BG442" i="7" s="1"/>
  <c r="BH442" i="7" s="1"/>
  <c r="BJ442" i="7" s="1"/>
  <c r="AM442" i="7"/>
  <c r="AG442" i="7"/>
  <c r="DR441" i="7"/>
  <c r="BY441" i="7"/>
  <c r="AX441" i="7"/>
  <c r="AM441" i="7"/>
  <c r="AG441" i="7"/>
  <c r="AI441" i="7" s="1"/>
  <c r="DR440" i="7"/>
  <c r="BY440" i="7"/>
  <c r="AX440" i="7"/>
  <c r="AM440" i="7"/>
  <c r="AG440" i="7"/>
  <c r="DR439" i="7"/>
  <c r="BY439" i="7"/>
  <c r="AX439" i="7"/>
  <c r="AM439" i="7"/>
  <c r="AG439" i="7"/>
  <c r="DR438" i="7"/>
  <c r="BY438" i="7"/>
  <c r="AX438" i="7"/>
  <c r="AM438" i="7"/>
  <c r="AG438" i="7"/>
  <c r="AI438" i="7" s="1"/>
  <c r="DR437" i="7"/>
  <c r="BY437" i="7"/>
  <c r="AX437" i="7"/>
  <c r="AM437" i="7"/>
  <c r="AG437" i="7"/>
  <c r="AI437" i="7" s="1"/>
  <c r="DR436" i="7"/>
  <c r="BY436" i="7"/>
  <c r="AX436" i="7"/>
  <c r="AM436" i="7"/>
  <c r="AG436" i="7"/>
  <c r="DR435" i="7"/>
  <c r="BY435" i="7"/>
  <c r="AX435" i="7"/>
  <c r="AM435" i="7"/>
  <c r="AG435" i="7"/>
  <c r="AI435" i="7" s="1"/>
  <c r="DR434" i="7"/>
  <c r="BY434" i="7"/>
  <c r="AX434" i="7"/>
  <c r="AM434" i="7"/>
  <c r="AG434" i="7"/>
  <c r="AI434" i="7" s="1"/>
  <c r="DR433" i="7"/>
  <c r="BY433" i="7"/>
  <c r="AX433" i="7"/>
  <c r="AM433" i="7"/>
  <c r="AG433" i="7"/>
  <c r="DR432" i="7"/>
  <c r="BY432" i="7"/>
  <c r="AX432" i="7"/>
  <c r="AM432" i="7"/>
  <c r="AG432" i="7"/>
  <c r="AI432" i="7" s="1"/>
  <c r="DR431" i="7"/>
  <c r="BY431" i="7"/>
  <c r="AX431" i="7"/>
  <c r="AM431" i="7"/>
  <c r="AG431" i="7"/>
  <c r="DR430" i="7"/>
  <c r="BY430" i="7"/>
  <c r="AX430" i="7"/>
  <c r="BG430" i="7" s="1"/>
  <c r="BH430" i="7" s="1"/>
  <c r="BJ430" i="7" s="1"/>
  <c r="AM430" i="7"/>
  <c r="AG430" i="7"/>
  <c r="DR429" i="7"/>
  <c r="BY429" i="7"/>
  <c r="AX429" i="7"/>
  <c r="AM429" i="7"/>
  <c r="AG429" i="7"/>
  <c r="AI429" i="7" s="1"/>
  <c r="DR428" i="7"/>
  <c r="BY428" i="7"/>
  <c r="AX428" i="7"/>
  <c r="AM428" i="7"/>
  <c r="AG428" i="7"/>
  <c r="DR427" i="7"/>
  <c r="BY427" i="7"/>
  <c r="AX427" i="7"/>
  <c r="AM427" i="7"/>
  <c r="AG427" i="7"/>
  <c r="DR426" i="7"/>
  <c r="BY426" i="7"/>
  <c r="AX426" i="7"/>
  <c r="AM426" i="7"/>
  <c r="AG426" i="7"/>
  <c r="DR425" i="7"/>
  <c r="BY425" i="7"/>
  <c r="AX425" i="7"/>
  <c r="AM425" i="7"/>
  <c r="AG425" i="7"/>
  <c r="DR424" i="7"/>
  <c r="BY424" i="7"/>
  <c r="AX424" i="7"/>
  <c r="AM424" i="7"/>
  <c r="AG424" i="7"/>
  <c r="DR423" i="7"/>
  <c r="BY423" i="7"/>
  <c r="AX423" i="7"/>
  <c r="AM423" i="7"/>
  <c r="AG423" i="7"/>
  <c r="DR422" i="7"/>
  <c r="BY422" i="7"/>
  <c r="AX422" i="7"/>
  <c r="AM422" i="7"/>
  <c r="AG422" i="7"/>
  <c r="DR421" i="7"/>
  <c r="BY421" i="7"/>
  <c r="AX421" i="7"/>
  <c r="BG421" i="7" s="1"/>
  <c r="BH421" i="7" s="1"/>
  <c r="BJ421" i="7" s="1"/>
  <c r="AM421" i="7"/>
  <c r="AG421" i="7"/>
  <c r="DR420" i="7"/>
  <c r="BY420" i="7"/>
  <c r="AX420" i="7"/>
  <c r="BG420" i="7" s="1"/>
  <c r="BH420" i="7" s="1"/>
  <c r="BJ420" i="7" s="1"/>
  <c r="AM420" i="7"/>
  <c r="AG420" i="7"/>
  <c r="AI420" i="7" s="1"/>
  <c r="DR419" i="7"/>
  <c r="BY419" i="7"/>
  <c r="AX419" i="7"/>
  <c r="BG419" i="7" s="1"/>
  <c r="BH419" i="7" s="1"/>
  <c r="BJ419" i="7" s="1"/>
  <c r="AM419" i="7"/>
  <c r="AG419" i="7"/>
  <c r="AI419" i="7" s="1"/>
  <c r="DR418" i="7"/>
  <c r="BY418" i="7"/>
  <c r="AX418" i="7"/>
  <c r="BG418" i="7" s="1"/>
  <c r="BH418" i="7" s="1"/>
  <c r="BJ418" i="7" s="1"/>
  <c r="AM418" i="7"/>
  <c r="AG418" i="7"/>
  <c r="AI418" i="7" s="1"/>
  <c r="DR417" i="7"/>
  <c r="BY417" i="7"/>
  <c r="AX417" i="7"/>
  <c r="AM417" i="7"/>
  <c r="AG417" i="7"/>
  <c r="DR416" i="7"/>
  <c r="BY416" i="7"/>
  <c r="AX416" i="7"/>
  <c r="AM416" i="7"/>
  <c r="AG416" i="7"/>
  <c r="DR415" i="7"/>
  <c r="BY415" i="7"/>
  <c r="AX415" i="7"/>
  <c r="AM415" i="7"/>
  <c r="AG415" i="7"/>
  <c r="DR414" i="7"/>
  <c r="BY414" i="7"/>
  <c r="AX414" i="7"/>
  <c r="AM414" i="7"/>
  <c r="AG414" i="7"/>
  <c r="AI414" i="7" s="1"/>
  <c r="DR413" i="7"/>
  <c r="BY413" i="7"/>
  <c r="AX413" i="7"/>
  <c r="AM413" i="7"/>
  <c r="AG413" i="7"/>
  <c r="DR412" i="7"/>
  <c r="BY412" i="7"/>
  <c r="AX412" i="7"/>
  <c r="AM412" i="7"/>
  <c r="AG412" i="7"/>
  <c r="DR411" i="7"/>
  <c r="BY411" i="7"/>
  <c r="AX411" i="7"/>
  <c r="BG411" i="7" s="1"/>
  <c r="BH411" i="7" s="1"/>
  <c r="BJ411" i="7" s="1"/>
  <c r="AM411" i="7"/>
  <c r="AG411" i="7"/>
  <c r="DR410" i="7"/>
  <c r="BY410" i="7"/>
  <c r="AX410" i="7"/>
  <c r="BG410" i="7" s="1"/>
  <c r="BH410" i="7" s="1"/>
  <c r="BJ410" i="7" s="1"/>
  <c r="AM410" i="7"/>
  <c r="AG410" i="7"/>
  <c r="DR409" i="7"/>
  <c r="BY409" i="7"/>
  <c r="AX409" i="7"/>
  <c r="AM409" i="7"/>
  <c r="AG409" i="7"/>
  <c r="AI409" i="7" s="1"/>
  <c r="DR408" i="7"/>
  <c r="BY408" i="7"/>
  <c r="AX408" i="7"/>
  <c r="AM408" i="7"/>
  <c r="AG408" i="7"/>
  <c r="DR407" i="7"/>
  <c r="BY407" i="7"/>
  <c r="AX407" i="7"/>
  <c r="AM407" i="7"/>
  <c r="AG407" i="7"/>
  <c r="DR406" i="7"/>
  <c r="BY406" i="7"/>
  <c r="AX406" i="7"/>
  <c r="AM406" i="7"/>
  <c r="AG406" i="7"/>
  <c r="DR405" i="7"/>
  <c r="BY405" i="7"/>
  <c r="AX405" i="7"/>
  <c r="AM405" i="7"/>
  <c r="AG405" i="7"/>
  <c r="AI405" i="7" s="1"/>
  <c r="DR404" i="7"/>
  <c r="BY404" i="7"/>
  <c r="AX404" i="7"/>
  <c r="AM404" i="7"/>
  <c r="AG404" i="7"/>
  <c r="DR403" i="7"/>
  <c r="BY403" i="7"/>
  <c r="AX403" i="7"/>
  <c r="AM403" i="7"/>
  <c r="AG403" i="7"/>
  <c r="AI403" i="7" s="1"/>
  <c r="DR402" i="7"/>
  <c r="BY402" i="7"/>
  <c r="AX402" i="7"/>
  <c r="AM402" i="7"/>
  <c r="AG402" i="7"/>
  <c r="DR401" i="7"/>
  <c r="BY401" i="7"/>
  <c r="AX401" i="7"/>
  <c r="AM401" i="7"/>
  <c r="AG401" i="7"/>
  <c r="AI401" i="7" s="1"/>
  <c r="DR400" i="7"/>
  <c r="BY400" i="7"/>
  <c r="AX400" i="7"/>
  <c r="AM400" i="7"/>
  <c r="AG400" i="7"/>
  <c r="DR399" i="7"/>
  <c r="BY399" i="7"/>
  <c r="AX399" i="7"/>
  <c r="BG399" i="7" s="1"/>
  <c r="BH399" i="7" s="1"/>
  <c r="BJ399" i="7" s="1"/>
  <c r="AM399" i="7"/>
  <c r="AG399" i="7"/>
  <c r="DR398" i="7"/>
  <c r="BY398" i="7"/>
  <c r="AX398" i="7"/>
  <c r="BG398" i="7" s="1"/>
  <c r="BH398" i="7" s="1"/>
  <c r="BJ398" i="7" s="1"/>
  <c r="AM398" i="7"/>
  <c r="AG398" i="7"/>
  <c r="DR397" i="7"/>
  <c r="BY397" i="7"/>
  <c r="AX397" i="7"/>
  <c r="AM397" i="7"/>
  <c r="AG397" i="7"/>
  <c r="DR396" i="7"/>
  <c r="BY396" i="7"/>
  <c r="AX396" i="7"/>
  <c r="AM396" i="7"/>
  <c r="AG396" i="7"/>
  <c r="DR395" i="7"/>
  <c r="BY395" i="7"/>
  <c r="AX395" i="7"/>
  <c r="AM395" i="7"/>
  <c r="AG395" i="7"/>
  <c r="DR394" i="7"/>
  <c r="BY394" i="7"/>
  <c r="AX394" i="7"/>
  <c r="AM394" i="7"/>
  <c r="AG394" i="7"/>
  <c r="DR393" i="7"/>
  <c r="BY393" i="7"/>
  <c r="AX393" i="7"/>
  <c r="BG393" i="7" s="1"/>
  <c r="BH393" i="7" s="1"/>
  <c r="BJ393" i="7" s="1"/>
  <c r="AM393" i="7"/>
  <c r="AG393" i="7"/>
  <c r="DR392" i="7"/>
  <c r="BY392" i="7"/>
  <c r="AX392" i="7"/>
  <c r="BG392" i="7" s="1"/>
  <c r="BH392" i="7" s="1"/>
  <c r="BJ392" i="7" s="1"/>
  <c r="AM392" i="7"/>
  <c r="AG392" i="7"/>
  <c r="DR391" i="7"/>
  <c r="BY391" i="7"/>
  <c r="AX391" i="7"/>
  <c r="AM391" i="7"/>
  <c r="AG391" i="7"/>
  <c r="DR390" i="7"/>
  <c r="BY390" i="7"/>
  <c r="AX390" i="7"/>
  <c r="AM390" i="7"/>
  <c r="AG390" i="7"/>
  <c r="DR389" i="7"/>
  <c r="BY389" i="7"/>
  <c r="AX389" i="7"/>
  <c r="AM389" i="7"/>
  <c r="AG389" i="7"/>
  <c r="DR388" i="7"/>
  <c r="BY388" i="7"/>
  <c r="AX388" i="7"/>
  <c r="AM388" i="7"/>
  <c r="AG388" i="7"/>
  <c r="DR387" i="7"/>
  <c r="BY387" i="7"/>
  <c r="AX387" i="7"/>
  <c r="BG387" i="7" s="1"/>
  <c r="BH387" i="7" s="1"/>
  <c r="BJ387" i="7" s="1"/>
  <c r="AM387" i="7"/>
  <c r="AG387" i="7"/>
  <c r="AI387" i="7" s="1"/>
  <c r="DR386" i="7"/>
  <c r="BY386" i="7"/>
  <c r="AX386" i="7"/>
  <c r="BG386" i="7" s="1"/>
  <c r="BH386" i="7" s="1"/>
  <c r="BJ386" i="7" s="1"/>
  <c r="AM386" i="7"/>
  <c r="AG386" i="7"/>
  <c r="DR385" i="7"/>
  <c r="BY385" i="7"/>
  <c r="AX385" i="7"/>
  <c r="AM385" i="7"/>
  <c r="AG385" i="7"/>
  <c r="DR384" i="7"/>
  <c r="BY384" i="7"/>
  <c r="AX384" i="7"/>
  <c r="AM384" i="7"/>
  <c r="AG384" i="7"/>
  <c r="AI384" i="7" s="1"/>
  <c r="DR383" i="7"/>
  <c r="BY383" i="7"/>
  <c r="AX383" i="7"/>
  <c r="AM383" i="7"/>
  <c r="AG383" i="7"/>
  <c r="DR382" i="7"/>
  <c r="BY382" i="7"/>
  <c r="AX382" i="7"/>
  <c r="AM382" i="7"/>
  <c r="AG382" i="7"/>
  <c r="AI382" i="7" s="1"/>
  <c r="DR381" i="7"/>
  <c r="BY381" i="7"/>
  <c r="AX381" i="7"/>
  <c r="AM381" i="7"/>
  <c r="AG381" i="7"/>
  <c r="DR380" i="7"/>
  <c r="BY380" i="7"/>
  <c r="AX380" i="7"/>
  <c r="AM380" i="7"/>
  <c r="AG380" i="7"/>
  <c r="DR379" i="7"/>
  <c r="BY379" i="7"/>
  <c r="AX379" i="7"/>
  <c r="AM379" i="7"/>
  <c r="AG379" i="7"/>
  <c r="DR378" i="7"/>
  <c r="BY378" i="7"/>
  <c r="AX378" i="7"/>
  <c r="AM378" i="7"/>
  <c r="AG378" i="7"/>
  <c r="AI378" i="7" s="1"/>
  <c r="DR377" i="7"/>
  <c r="BY377" i="7"/>
  <c r="AX377" i="7"/>
  <c r="AM377" i="7"/>
  <c r="AG377" i="7"/>
  <c r="DR376" i="7"/>
  <c r="BY376" i="7"/>
  <c r="AX376" i="7"/>
  <c r="AM376" i="7"/>
  <c r="AG376" i="7"/>
  <c r="AI376" i="7" s="1"/>
  <c r="DR375" i="7"/>
  <c r="BY375" i="7"/>
  <c r="AX375" i="7"/>
  <c r="AM375" i="7"/>
  <c r="AG375" i="7"/>
  <c r="DR374" i="7"/>
  <c r="BY374" i="7"/>
  <c r="AX374" i="7"/>
  <c r="AM374" i="7"/>
  <c r="AG374" i="7"/>
  <c r="AI374" i="7" s="1"/>
  <c r="DR373" i="7"/>
  <c r="BY373" i="7"/>
  <c r="AX373" i="7"/>
  <c r="AM373" i="7"/>
  <c r="AG373" i="7"/>
  <c r="DR372" i="7"/>
  <c r="BY372" i="7"/>
  <c r="AX372" i="7"/>
  <c r="AM372" i="7"/>
  <c r="AG372" i="7"/>
  <c r="AI372" i="7" s="1"/>
  <c r="DR371" i="7"/>
  <c r="BY371" i="7"/>
  <c r="AX371" i="7"/>
  <c r="AM371" i="7"/>
  <c r="AG371" i="7"/>
  <c r="DR370" i="7"/>
  <c r="BY370" i="7"/>
  <c r="AX370" i="7"/>
  <c r="AM370" i="7"/>
  <c r="AG370" i="7"/>
  <c r="AI370" i="7" s="1"/>
  <c r="DR369" i="7"/>
  <c r="BY369" i="7"/>
  <c r="AX369" i="7"/>
  <c r="AM369" i="7"/>
  <c r="AG369" i="7"/>
  <c r="DR368" i="7"/>
  <c r="BY368" i="7"/>
  <c r="AX368" i="7"/>
  <c r="AM368" i="7"/>
  <c r="AG368" i="7"/>
  <c r="AI368" i="7" s="1"/>
  <c r="DR367" i="7"/>
  <c r="BY367" i="7"/>
  <c r="AX367" i="7"/>
  <c r="AM367" i="7"/>
  <c r="AG367" i="7"/>
  <c r="DR366" i="7"/>
  <c r="BY366" i="7"/>
  <c r="AX366" i="7"/>
  <c r="AM366" i="7"/>
  <c r="AG366" i="7"/>
  <c r="DR365" i="7"/>
  <c r="BY365" i="7"/>
  <c r="AX365" i="7"/>
  <c r="AM365" i="7"/>
  <c r="AG365" i="7"/>
  <c r="DR364" i="7"/>
  <c r="BY364" i="7"/>
  <c r="AX364" i="7"/>
  <c r="AM364" i="7"/>
  <c r="AG364" i="7"/>
  <c r="AI364" i="7" s="1"/>
  <c r="DR363" i="7"/>
  <c r="BY363" i="7"/>
  <c r="AX363" i="7"/>
  <c r="AM363" i="7"/>
  <c r="AG363" i="7"/>
  <c r="DR362" i="7"/>
  <c r="BY362" i="7"/>
  <c r="AX362" i="7"/>
  <c r="AM362" i="7"/>
  <c r="AG362" i="7"/>
  <c r="DR361" i="7"/>
  <c r="BY361" i="7"/>
  <c r="AX361" i="7"/>
  <c r="AM361" i="7"/>
  <c r="AG361" i="7"/>
  <c r="DR360" i="7"/>
  <c r="BY360" i="7"/>
  <c r="AX360" i="7"/>
  <c r="AM360" i="7"/>
  <c r="AG360" i="7"/>
  <c r="AI360" i="7" s="1"/>
  <c r="DR359" i="7"/>
  <c r="BY359" i="7"/>
  <c r="AX359" i="7"/>
  <c r="AM359" i="7"/>
  <c r="AG359" i="7"/>
  <c r="DR358" i="7"/>
  <c r="BY358" i="7"/>
  <c r="AX358" i="7"/>
  <c r="AM358" i="7"/>
  <c r="AG358" i="7"/>
  <c r="DR357" i="7"/>
  <c r="BY357" i="7"/>
  <c r="AX357" i="7"/>
  <c r="AM357" i="7"/>
  <c r="AG357" i="7"/>
  <c r="DR356" i="7"/>
  <c r="BY356" i="7"/>
  <c r="AX356" i="7"/>
  <c r="AM356" i="7"/>
  <c r="AG356" i="7"/>
  <c r="AI356" i="7" s="1"/>
  <c r="DR355" i="7"/>
  <c r="BY355" i="7"/>
  <c r="AX355" i="7"/>
  <c r="AM355" i="7"/>
  <c r="AG355" i="7"/>
  <c r="DR354" i="7"/>
  <c r="BY354" i="7"/>
  <c r="AX354" i="7"/>
  <c r="AM354" i="7"/>
  <c r="AG354" i="7"/>
  <c r="AI354" i="7" s="1"/>
  <c r="DR353" i="7"/>
  <c r="BY353" i="7"/>
  <c r="AX353" i="7"/>
  <c r="AM353" i="7"/>
  <c r="AG353" i="7"/>
  <c r="DR352" i="7"/>
  <c r="BY352" i="7"/>
  <c r="AX352" i="7"/>
  <c r="AM352" i="7"/>
  <c r="AG352" i="7"/>
  <c r="AI352" i="7" s="1"/>
  <c r="DR351" i="7"/>
  <c r="BY351" i="7"/>
  <c r="AX351" i="7"/>
  <c r="BG351" i="7" s="1"/>
  <c r="BH351" i="7" s="1"/>
  <c r="BJ351" i="7" s="1"/>
  <c r="AM351" i="7"/>
  <c r="AG351" i="7"/>
  <c r="AI351" i="7" s="1"/>
  <c r="DR350" i="7"/>
  <c r="BY350" i="7"/>
  <c r="AX350" i="7"/>
  <c r="BG350" i="7" s="1"/>
  <c r="BH350" i="7" s="1"/>
  <c r="BJ350" i="7" s="1"/>
  <c r="AM350" i="7"/>
  <c r="AG350" i="7"/>
  <c r="AI350" i="7" s="1"/>
  <c r="DR349" i="7"/>
  <c r="BY349" i="7"/>
  <c r="AX349" i="7"/>
  <c r="AM349" i="7"/>
  <c r="AG349" i="7"/>
  <c r="DR348" i="7"/>
  <c r="BY348" i="7"/>
  <c r="AX348" i="7"/>
  <c r="AM348" i="7"/>
  <c r="AG348" i="7"/>
  <c r="DR347" i="7"/>
  <c r="BY347" i="7"/>
  <c r="AX347" i="7"/>
  <c r="AM347" i="7"/>
  <c r="AG347" i="7"/>
  <c r="AI347" i="7" s="1"/>
  <c r="DR346" i="7"/>
  <c r="BY346" i="7"/>
  <c r="AX346" i="7"/>
  <c r="AM346" i="7"/>
  <c r="AG346" i="7"/>
  <c r="AI346" i="7" s="1"/>
  <c r="DR345" i="7"/>
  <c r="BY345" i="7"/>
  <c r="AX345" i="7"/>
  <c r="AM345" i="7"/>
  <c r="AG345" i="7"/>
  <c r="DR344" i="7"/>
  <c r="BY344" i="7"/>
  <c r="AX344" i="7"/>
  <c r="AM344" i="7"/>
  <c r="AG344" i="7"/>
  <c r="DR343" i="7"/>
  <c r="BY343" i="7"/>
  <c r="AX343" i="7"/>
  <c r="BG343" i="7" s="1"/>
  <c r="BH343" i="7" s="1"/>
  <c r="BJ343" i="7" s="1"/>
  <c r="AM343" i="7"/>
  <c r="AG343" i="7"/>
  <c r="DR342" i="7"/>
  <c r="BY342" i="7"/>
  <c r="AX342" i="7"/>
  <c r="BG342" i="7" s="1"/>
  <c r="BH342" i="7" s="1"/>
  <c r="BJ342" i="7" s="1"/>
  <c r="AM342" i="7"/>
  <c r="AG342" i="7"/>
  <c r="AI342" i="7" s="1"/>
  <c r="DR341" i="7"/>
  <c r="BY341" i="7"/>
  <c r="AX341" i="7"/>
  <c r="BG341" i="7" s="1"/>
  <c r="BH341" i="7" s="1"/>
  <c r="BJ341" i="7" s="1"/>
  <c r="AM341" i="7"/>
  <c r="AG341" i="7"/>
  <c r="AI341" i="7" s="1"/>
  <c r="DR340" i="7"/>
  <c r="BY340" i="7"/>
  <c r="AX340" i="7"/>
  <c r="BG340" i="7" s="1"/>
  <c r="BH340" i="7" s="1"/>
  <c r="BJ340" i="7" s="1"/>
  <c r="AM340" i="7"/>
  <c r="AG340" i="7"/>
  <c r="AI340" i="7" s="1"/>
  <c r="DR339" i="7"/>
  <c r="BY339" i="7"/>
  <c r="AX339" i="7"/>
  <c r="BG339" i="7" s="1"/>
  <c r="BH339" i="7" s="1"/>
  <c r="BJ339" i="7" s="1"/>
  <c r="AM339" i="7"/>
  <c r="AG339" i="7"/>
  <c r="DR338" i="7"/>
  <c r="BY338" i="7"/>
  <c r="AX338" i="7"/>
  <c r="BG338" i="7" s="1"/>
  <c r="BH338" i="7" s="1"/>
  <c r="BJ338" i="7" s="1"/>
  <c r="AM338" i="7"/>
  <c r="AG338" i="7"/>
  <c r="AI338" i="7" s="1"/>
  <c r="DR337" i="7"/>
  <c r="BY337" i="7"/>
  <c r="AX337" i="7"/>
  <c r="BG337" i="7" s="1"/>
  <c r="BH337" i="7" s="1"/>
  <c r="BJ337" i="7" s="1"/>
  <c r="AM337" i="7"/>
  <c r="AG337" i="7"/>
  <c r="DR336" i="7"/>
  <c r="BY336" i="7"/>
  <c r="AX336" i="7"/>
  <c r="BG336" i="7" s="1"/>
  <c r="BH336" i="7" s="1"/>
  <c r="BJ336" i="7" s="1"/>
  <c r="AM336" i="7"/>
  <c r="AG336" i="7"/>
  <c r="DR335" i="7"/>
  <c r="BY335" i="7"/>
  <c r="AX335" i="7"/>
  <c r="AM335" i="7"/>
  <c r="AG335" i="7"/>
  <c r="DR334" i="7"/>
  <c r="BY334" i="7"/>
  <c r="AX334" i="7"/>
  <c r="AM334" i="7"/>
  <c r="AG334" i="7"/>
  <c r="DR333" i="7"/>
  <c r="BY333" i="7"/>
  <c r="AX333" i="7"/>
  <c r="AM333" i="7"/>
  <c r="AG333" i="7"/>
  <c r="DR332" i="7"/>
  <c r="BY332" i="7"/>
  <c r="AX332" i="7"/>
  <c r="AM332" i="7"/>
  <c r="AG332" i="7"/>
  <c r="AI332" i="7" s="1"/>
  <c r="DR331" i="7"/>
  <c r="BY331" i="7"/>
  <c r="AX331" i="7"/>
  <c r="AM331" i="7"/>
  <c r="AG331" i="7"/>
  <c r="DR330" i="7"/>
  <c r="BY330" i="7"/>
  <c r="AX330" i="7"/>
  <c r="AM330" i="7"/>
  <c r="AG330" i="7"/>
  <c r="AI330" i="7" s="1"/>
  <c r="DR329" i="7"/>
  <c r="BY329" i="7"/>
  <c r="AX329" i="7"/>
  <c r="AM329" i="7"/>
  <c r="AG329" i="7"/>
  <c r="AI329" i="7" s="1"/>
  <c r="DR328" i="7"/>
  <c r="BY328" i="7"/>
  <c r="AX328" i="7"/>
  <c r="AG328" i="7"/>
  <c r="DR327" i="7"/>
  <c r="BY327" i="7"/>
  <c r="AX327" i="7"/>
  <c r="BG327" i="7" s="1"/>
  <c r="BH327" i="7" s="1"/>
  <c r="BJ327" i="7" s="1"/>
  <c r="AM327" i="7"/>
  <c r="AG327" i="7"/>
  <c r="AI327" i="7" s="1"/>
  <c r="DR326" i="7"/>
  <c r="BY326" i="7"/>
  <c r="AX326" i="7"/>
  <c r="BG326" i="7" s="1"/>
  <c r="BH326" i="7" s="1"/>
  <c r="BJ326" i="7" s="1"/>
  <c r="AM326" i="7"/>
  <c r="AG326" i="7"/>
  <c r="DR325" i="7"/>
  <c r="BY325" i="7"/>
  <c r="AX325" i="7"/>
  <c r="AM325" i="7"/>
  <c r="AG325" i="7"/>
  <c r="DR324" i="7"/>
  <c r="BY324" i="7"/>
  <c r="AX324" i="7"/>
  <c r="AM324" i="7"/>
  <c r="AG324" i="7"/>
  <c r="AI324" i="7" s="1"/>
  <c r="DR323" i="7"/>
  <c r="BY323" i="7"/>
  <c r="AX323" i="7"/>
  <c r="BG323" i="7" s="1"/>
  <c r="BH323" i="7" s="1"/>
  <c r="BJ323" i="7" s="1"/>
  <c r="AM323" i="7"/>
  <c r="AG323" i="7"/>
  <c r="DR322" i="7"/>
  <c r="BY322" i="7"/>
  <c r="AX322" i="7"/>
  <c r="BG322" i="7" s="1"/>
  <c r="BH322" i="7" s="1"/>
  <c r="BJ322" i="7" s="1"/>
  <c r="AM322" i="7"/>
  <c r="AG322" i="7"/>
  <c r="DR321" i="7"/>
  <c r="BY321" i="7"/>
  <c r="AX321" i="7"/>
  <c r="AM321" i="7"/>
  <c r="AG321" i="7"/>
  <c r="AI321" i="7" s="1"/>
  <c r="DR320" i="7"/>
  <c r="BY320" i="7"/>
  <c r="AX320" i="7"/>
  <c r="AM320" i="7"/>
  <c r="AG320" i="7"/>
  <c r="DR319" i="7"/>
  <c r="BY319" i="7"/>
  <c r="BO319" i="7"/>
  <c r="AX319" i="7"/>
  <c r="BG319" i="7" s="1"/>
  <c r="BH319" i="7" s="1"/>
  <c r="BJ319" i="7" s="1"/>
  <c r="AM319" i="7"/>
  <c r="AG319" i="7"/>
  <c r="DR318" i="7"/>
  <c r="BY318" i="7"/>
  <c r="BO318" i="7"/>
  <c r="BQ318" i="7" s="1"/>
  <c r="BS318" i="7" s="1"/>
  <c r="AX318" i="7"/>
  <c r="BG318" i="7" s="1"/>
  <c r="BH318" i="7" s="1"/>
  <c r="BJ318" i="7" s="1"/>
  <c r="AM318" i="7"/>
  <c r="AG318" i="7"/>
  <c r="AI318" i="7" s="1"/>
  <c r="DR317" i="7"/>
  <c r="BY317" i="7"/>
  <c r="AX317" i="7"/>
  <c r="AM317" i="7"/>
  <c r="AG317" i="7"/>
  <c r="AI317" i="7" s="1"/>
  <c r="DR316" i="7"/>
  <c r="BY316" i="7"/>
  <c r="AX316" i="7"/>
  <c r="AM316" i="7"/>
  <c r="AG316" i="7"/>
  <c r="AI316" i="7" s="1"/>
  <c r="DR315" i="7"/>
  <c r="BY315" i="7"/>
  <c r="AX315" i="7"/>
  <c r="AM315" i="7"/>
  <c r="AG315" i="7"/>
  <c r="AI315" i="7" s="1"/>
  <c r="DR314" i="7"/>
  <c r="BY314" i="7"/>
  <c r="AX314" i="7"/>
  <c r="AM314" i="7"/>
  <c r="AG314" i="7"/>
  <c r="DR313" i="7"/>
  <c r="BY313" i="7"/>
  <c r="BO313" i="7"/>
  <c r="BQ313" i="7" s="1"/>
  <c r="BS313" i="7" s="1"/>
  <c r="AX313" i="7"/>
  <c r="BG313" i="7" s="1"/>
  <c r="BH313" i="7" s="1"/>
  <c r="BJ313" i="7" s="1"/>
  <c r="AM313" i="7"/>
  <c r="AG313" i="7"/>
  <c r="AI313" i="7" s="1"/>
  <c r="DR312" i="7"/>
  <c r="BY312" i="7"/>
  <c r="AX312" i="7"/>
  <c r="BG312" i="7" s="1"/>
  <c r="BH312" i="7" s="1"/>
  <c r="BJ312" i="7" s="1"/>
  <c r="AM312" i="7"/>
  <c r="AG312" i="7"/>
  <c r="AI312" i="7" s="1"/>
  <c r="DR311" i="7"/>
  <c r="BY311" i="7"/>
  <c r="AX311" i="7"/>
  <c r="AM311" i="7"/>
  <c r="AG311" i="7"/>
  <c r="DR310" i="7"/>
  <c r="BY310" i="7"/>
  <c r="AX310" i="7"/>
  <c r="AM310" i="7"/>
  <c r="AG310" i="7"/>
  <c r="AI310" i="7" s="1"/>
  <c r="DR309" i="7"/>
  <c r="BY309" i="7"/>
  <c r="AX309" i="7"/>
  <c r="AM309" i="7"/>
  <c r="AG309" i="7"/>
  <c r="AI309" i="7" s="1"/>
  <c r="DR308" i="7"/>
  <c r="BY308" i="7"/>
  <c r="AX308" i="7"/>
  <c r="AM308" i="7"/>
  <c r="AG308" i="7"/>
  <c r="AI308" i="7" s="1"/>
  <c r="DR307" i="7"/>
  <c r="BY307" i="7"/>
  <c r="AX307" i="7"/>
  <c r="AM307" i="7"/>
  <c r="AG307" i="7"/>
  <c r="DR306" i="7"/>
  <c r="BY306" i="7"/>
  <c r="AX306" i="7"/>
  <c r="AM306" i="7"/>
  <c r="AG306" i="7"/>
  <c r="DR305" i="7"/>
  <c r="BY305" i="7"/>
  <c r="AX305" i="7"/>
  <c r="AM305" i="7"/>
  <c r="AG305" i="7"/>
  <c r="AI305" i="7" s="1"/>
  <c r="DR304" i="7"/>
  <c r="BY304" i="7"/>
  <c r="AX304" i="7"/>
  <c r="AM304" i="7"/>
  <c r="AG304" i="7"/>
  <c r="AI304" i="7" s="1"/>
  <c r="DR303" i="7"/>
  <c r="BY303" i="7"/>
  <c r="AX303" i="7"/>
  <c r="AM303" i="7"/>
  <c r="AG303" i="7"/>
  <c r="AI303" i="7" s="1"/>
  <c r="DR302" i="7"/>
  <c r="BY302" i="7"/>
  <c r="AX302" i="7"/>
  <c r="AM302" i="7"/>
  <c r="AG302" i="7"/>
  <c r="AI302" i="7" s="1"/>
  <c r="DR301" i="7"/>
  <c r="BY301" i="7"/>
  <c r="AX301" i="7"/>
  <c r="AM301" i="7"/>
  <c r="AG301" i="7"/>
  <c r="DR300" i="7"/>
  <c r="BY300" i="7"/>
  <c r="AX300" i="7"/>
  <c r="AM300" i="7"/>
  <c r="AG300" i="7"/>
  <c r="AI300" i="7" s="1"/>
  <c r="DR299" i="7"/>
  <c r="BY299" i="7"/>
  <c r="AX299" i="7"/>
  <c r="AM299" i="7"/>
  <c r="AG299" i="7"/>
  <c r="DR298" i="7"/>
  <c r="BY298" i="7"/>
  <c r="AX298" i="7"/>
  <c r="AM298" i="7"/>
  <c r="AG298" i="7"/>
  <c r="AI298" i="7" s="1"/>
  <c r="DR297" i="7"/>
  <c r="BY297" i="7"/>
  <c r="AX297" i="7"/>
  <c r="AM297" i="7"/>
  <c r="AG297" i="7"/>
  <c r="AI297" i="7" s="1"/>
  <c r="DR296" i="7"/>
  <c r="BY296" i="7"/>
  <c r="AX296" i="7"/>
  <c r="AM296" i="7"/>
  <c r="AG296" i="7"/>
  <c r="DR295" i="7"/>
  <c r="BY295" i="7"/>
  <c r="AX295" i="7"/>
  <c r="AM295" i="7"/>
  <c r="AG295" i="7"/>
  <c r="DR294" i="7"/>
  <c r="BY294" i="7"/>
  <c r="AX294" i="7"/>
  <c r="AM294" i="7"/>
  <c r="AG294" i="7"/>
  <c r="AI294" i="7" s="1"/>
  <c r="DR293" i="7"/>
  <c r="BY293" i="7"/>
  <c r="AX293" i="7"/>
  <c r="AM293" i="7"/>
  <c r="AG293" i="7"/>
  <c r="DR292" i="7"/>
  <c r="BY292" i="7"/>
  <c r="AX292" i="7"/>
  <c r="AM292" i="7"/>
  <c r="AG292" i="7"/>
  <c r="DR291" i="7"/>
  <c r="BY291" i="7"/>
  <c r="AX291" i="7"/>
  <c r="AM291" i="7"/>
  <c r="AG291" i="7"/>
  <c r="AI291" i="7" s="1"/>
  <c r="DR290" i="7"/>
  <c r="BY290" i="7"/>
  <c r="AX290" i="7"/>
  <c r="AM290" i="7"/>
  <c r="AG290" i="7"/>
  <c r="AI290" i="7" s="1"/>
  <c r="DR289" i="7"/>
  <c r="BY289" i="7"/>
  <c r="AX289" i="7"/>
  <c r="AM289" i="7"/>
  <c r="AG289" i="7"/>
  <c r="DR288" i="7"/>
  <c r="BY288" i="7"/>
  <c r="AX288" i="7"/>
  <c r="AM288" i="7"/>
  <c r="AG288" i="7"/>
  <c r="AI288" i="7" s="1"/>
  <c r="DR287" i="7"/>
  <c r="BY287" i="7"/>
  <c r="AX287" i="7"/>
  <c r="AM287" i="7"/>
  <c r="AG287" i="7"/>
  <c r="DR286" i="7"/>
  <c r="BY286" i="7"/>
  <c r="AX286" i="7"/>
  <c r="AM286" i="7"/>
  <c r="AG286" i="7"/>
  <c r="AI286" i="7" s="1"/>
  <c r="DR285" i="7"/>
  <c r="BY285" i="7"/>
  <c r="AX285" i="7"/>
  <c r="AM285" i="7"/>
  <c r="AG285" i="7"/>
  <c r="AI285" i="7" s="1"/>
  <c r="DR284" i="7"/>
  <c r="BY284" i="7"/>
  <c r="AX284" i="7"/>
  <c r="AM284" i="7"/>
  <c r="AG284" i="7"/>
  <c r="DR283" i="7"/>
  <c r="BY283" i="7"/>
  <c r="AX283" i="7"/>
  <c r="BG283" i="7" s="1"/>
  <c r="BH283" i="7" s="1"/>
  <c r="BJ283" i="7" s="1"/>
  <c r="AM283" i="7"/>
  <c r="AG283" i="7"/>
  <c r="AI283" i="7" s="1"/>
  <c r="DR282" i="7"/>
  <c r="BY282" i="7"/>
  <c r="AX282" i="7"/>
  <c r="BG282" i="7" s="1"/>
  <c r="BH282" i="7" s="1"/>
  <c r="BJ282" i="7" s="1"/>
  <c r="AM282" i="7"/>
  <c r="AG282" i="7"/>
  <c r="AI282" i="7" s="1"/>
  <c r="DR281" i="7"/>
  <c r="BY281" i="7"/>
  <c r="AX281" i="7"/>
  <c r="AM281" i="7"/>
  <c r="AG281" i="7"/>
  <c r="AI281" i="7" s="1"/>
  <c r="DR280" i="7"/>
  <c r="BY280" i="7"/>
  <c r="AX280" i="7"/>
  <c r="AM280" i="7"/>
  <c r="AG280" i="7"/>
  <c r="AI280" i="7" s="1"/>
  <c r="DR279" i="7"/>
  <c r="BY279" i="7"/>
  <c r="AX279" i="7"/>
  <c r="AM279" i="7"/>
  <c r="AG279" i="7"/>
  <c r="DR278" i="7"/>
  <c r="BY278" i="7"/>
  <c r="AX278" i="7"/>
  <c r="AM278" i="7"/>
  <c r="AG278" i="7"/>
  <c r="DR277" i="7"/>
  <c r="BY277" i="7"/>
  <c r="AX277" i="7"/>
  <c r="AM277" i="7"/>
  <c r="AG277" i="7"/>
  <c r="AI277" i="7" s="1"/>
  <c r="DR276" i="7"/>
  <c r="BY276" i="7"/>
  <c r="AX276" i="7"/>
  <c r="AM276" i="7"/>
  <c r="AG276" i="7"/>
  <c r="DR275" i="7"/>
  <c r="BY275" i="7"/>
  <c r="AX275" i="7"/>
  <c r="AM275" i="7"/>
  <c r="AG275" i="7"/>
  <c r="DR274" i="7"/>
  <c r="BY274" i="7"/>
  <c r="AX274" i="7"/>
  <c r="AM274" i="7"/>
  <c r="AG274" i="7"/>
  <c r="DR273" i="7"/>
  <c r="BY273" i="7"/>
  <c r="AX273" i="7"/>
  <c r="AM273" i="7"/>
  <c r="AG273" i="7"/>
  <c r="AI273" i="7" s="1"/>
  <c r="DR272" i="7"/>
  <c r="BY272" i="7"/>
  <c r="AX272" i="7"/>
  <c r="AM272" i="7"/>
  <c r="AG272" i="7"/>
  <c r="AI272" i="7" s="1"/>
  <c r="DR271" i="7"/>
  <c r="BY271" i="7"/>
  <c r="AX271" i="7"/>
  <c r="AM271" i="7"/>
  <c r="AG271" i="7"/>
  <c r="AI271" i="7" s="1"/>
  <c r="DR270" i="7"/>
  <c r="BY270" i="7"/>
  <c r="AX270" i="7"/>
  <c r="AM270" i="7"/>
  <c r="AG270" i="7"/>
  <c r="DR269" i="7"/>
  <c r="BY269" i="7"/>
  <c r="AX269" i="7"/>
  <c r="AM269" i="7"/>
  <c r="AG269" i="7"/>
  <c r="AI269" i="7" s="1"/>
  <c r="DR268" i="7"/>
  <c r="BY268" i="7"/>
  <c r="AX268" i="7"/>
  <c r="AM268" i="7"/>
  <c r="AG268" i="7"/>
  <c r="AI268" i="7" s="1"/>
  <c r="DR267" i="7"/>
  <c r="BY267" i="7"/>
  <c r="AX267" i="7"/>
  <c r="AM267" i="7"/>
  <c r="AG267" i="7"/>
  <c r="DR266" i="7"/>
  <c r="BY266" i="7"/>
  <c r="AX266" i="7"/>
  <c r="AM266" i="7"/>
  <c r="AG266" i="7"/>
  <c r="DR265" i="7"/>
  <c r="BY265" i="7"/>
  <c r="AX265" i="7"/>
  <c r="AM265" i="7"/>
  <c r="AG265" i="7"/>
  <c r="AI265" i="7" s="1"/>
  <c r="DR264" i="7"/>
  <c r="BY264" i="7"/>
  <c r="AX264" i="7"/>
  <c r="AM264" i="7"/>
  <c r="AG264" i="7"/>
  <c r="DR263" i="7"/>
  <c r="BY263" i="7"/>
  <c r="AX263" i="7"/>
  <c r="AM263" i="7"/>
  <c r="AG263" i="7"/>
  <c r="AI263" i="7" s="1"/>
  <c r="DR262" i="7"/>
  <c r="BY262" i="7"/>
  <c r="AX262" i="7"/>
  <c r="AM262" i="7"/>
  <c r="AG262" i="7"/>
  <c r="DR261" i="7"/>
  <c r="BY261" i="7"/>
  <c r="AX261" i="7"/>
  <c r="AM261" i="7"/>
  <c r="AG261" i="7"/>
  <c r="AI261" i="7" s="1"/>
  <c r="DR260" i="7"/>
  <c r="BY260" i="7"/>
  <c r="AX260" i="7"/>
  <c r="AM260" i="7"/>
  <c r="AG260" i="7"/>
  <c r="AI260" i="7" s="1"/>
  <c r="DR259" i="7"/>
  <c r="BY259" i="7"/>
  <c r="AX259" i="7"/>
  <c r="AM259" i="7"/>
  <c r="AG259" i="7"/>
  <c r="DR258" i="7"/>
  <c r="BY258" i="7"/>
  <c r="AX258" i="7"/>
  <c r="AM258" i="7"/>
  <c r="AG258" i="7"/>
  <c r="DR257" i="7"/>
  <c r="BY257" i="7"/>
  <c r="AX257" i="7"/>
  <c r="AM257" i="7"/>
  <c r="AG257" i="7"/>
  <c r="AI257" i="7" s="1"/>
  <c r="DR256" i="7"/>
  <c r="BY256" i="7"/>
  <c r="AX256" i="7"/>
  <c r="AM256" i="7"/>
  <c r="AG256" i="7"/>
  <c r="DR255" i="7"/>
  <c r="BY255" i="7"/>
  <c r="AX255" i="7"/>
  <c r="AM255" i="7"/>
  <c r="AG255" i="7"/>
  <c r="DR254" i="7"/>
  <c r="BY254" i="7"/>
  <c r="AX254" i="7"/>
  <c r="AM254" i="7"/>
  <c r="AG254" i="7"/>
  <c r="DR253" i="7"/>
  <c r="BY253" i="7"/>
  <c r="AX253" i="7"/>
  <c r="AM253" i="7"/>
  <c r="AG253" i="7"/>
  <c r="AI253" i="7" s="1"/>
  <c r="DR252" i="7"/>
  <c r="BY252" i="7"/>
  <c r="AX252" i="7"/>
  <c r="AM252" i="7"/>
  <c r="AG252" i="7"/>
  <c r="AI252" i="7" s="1"/>
  <c r="DR251" i="7"/>
  <c r="BY251" i="7"/>
  <c r="AX251" i="7"/>
  <c r="AM251" i="7"/>
  <c r="AG251" i="7"/>
  <c r="DR250" i="7"/>
  <c r="BY250" i="7"/>
  <c r="AX250" i="7"/>
  <c r="AM250" i="7"/>
  <c r="AG250" i="7"/>
  <c r="DR249" i="7"/>
  <c r="BY249" i="7"/>
  <c r="AX249" i="7"/>
  <c r="AM249" i="7"/>
  <c r="AG249" i="7"/>
  <c r="AI249" i="7" s="1"/>
  <c r="DR248" i="7"/>
  <c r="BY248" i="7"/>
  <c r="AX248" i="7"/>
  <c r="AM248" i="7"/>
  <c r="AG248" i="7"/>
  <c r="AI248" i="7" s="1"/>
  <c r="DR247" i="7"/>
  <c r="BY247" i="7"/>
  <c r="AX247" i="7"/>
  <c r="AM247" i="7"/>
  <c r="AG247" i="7"/>
  <c r="DR246" i="7"/>
  <c r="BY246" i="7"/>
  <c r="AX246" i="7"/>
  <c r="AM246" i="7"/>
  <c r="AG246" i="7"/>
  <c r="DR245" i="7"/>
  <c r="BY245" i="7"/>
  <c r="AX245" i="7"/>
  <c r="AM245" i="7"/>
  <c r="AG245" i="7"/>
  <c r="DR244" i="7"/>
  <c r="BY244" i="7"/>
  <c r="AX244" i="7"/>
  <c r="AM244" i="7"/>
  <c r="AG244" i="7"/>
  <c r="DR243" i="7"/>
  <c r="BY243" i="7"/>
  <c r="AX243" i="7"/>
  <c r="AM243" i="7"/>
  <c r="AG243" i="7"/>
  <c r="AI243" i="7" s="1"/>
  <c r="DR242" i="7"/>
  <c r="BY242" i="7"/>
  <c r="AX242" i="7"/>
  <c r="AM242" i="7"/>
  <c r="AG242" i="7"/>
  <c r="DR241" i="7"/>
  <c r="BY241" i="7"/>
  <c r="AX241" i="7"/>
  <c r="BG241" i="7" s="1"/>
  <c r="BH241" i="7" s="1"/>
  <c r="BJ241" i="7" s="1"/>
  <c r="AM241" i="7"/>
  <c r="AG241" i="7"/>
  <c r="AI241" i="7" s="1"/>
  <c r="DR240" i="7"/>
  <c r="BY240" i="7"/>
  <c r="AX240" i="7"/>
  <c r="BG240" i="7" s="1"/>
  <c r="BH240" i="7" s="1"/>
  <c r="BJ240" i="7" s="1"/>
  <c r="AM240" i="7"/>
  <c r="AG240" i="7"/>
  <c r="AI240" i="7" s="1"/>
  <c r="DR239" i="7"/>
  <c r="BY239" i="7"/>
  <c r="AX239" i="7"/>
  <c r="BG239" i="7" s="1"/>
  <c r="BH239" i="7" s="1"/>
  <c r="BJ239" i="7" s="1"/>
  <c r="AM239" i="7"/>
  <c r="AG239" i="7"/>
  <c r="DR238" i="7"/>
  <c r="BY238" i="7"/>
  <c r="AX238" i="7"/>
  <c r="BG238" i="7" s="1"/>
  <c r="BH238" i="7" s="1"/>
  <c r="BJ238" i="7" s="1"/>
  <c r="AM238" i="7"/>
  <c r="AG238" i="7"/>
  <c r="AI238" i="7" s="1"/>
  <c r="DR237" i="7"/>
  <c r="BY237" i="7"/>
  <c r="AX237" i="7"/>
  <c r="BG237" i="7" s="1"/>
  <c r="BH237" i="7" s="1"/>
  <c r="BJ237" i="7" s="1"/>
  <c r="AM237" i="7"/>
  <c r="AG237" i="7"/>
  <c r="DR236" i="7"/>
  <c r="BY236" i="7"/>
  <c r="AX236" i="7"/>
  <c r="BG236" i="7" s="1"/>
  <c r="BH236" i="7" s="1"/>
  <c r="BJ236" i="7" s="1"/>
  <c r="AM236" i="7"/>
  <c r="AG236" i="7"/>
  <c r="AI236" i="7" s="1"/>
  <c r="DR235" i="7"/>
  <c r="BY235" i="7"/>
  <c r="AX235" i="7"/>
  <c r="BG235" i="7" s="1"/>
  <c r="BH235" i="7" s="1"/>
  <c r="BJ235" i="7" s="1"/>
  <c r="AM235" i="7"/>
  <c r="AG235" i="7"/>
  <c r="DR234" i="7"/>
  <c r="BY234" i="7"/>
  <c r="AX234" i="7"/>
  <c r="BG234" i="7" s="1"/>
  <c r="BH234" i="7" s="1"/>
  <c r="BJ234" i="7" s="1"/>
  <c r="AM234" i="7"/>
  <c r="AG234" i="7"/>
  <c r="DR233" i="7"/>
  <c r="BY233" i="7"/>
  <c r="AX233" i="7"/>
  <c r="AM233" i="7"/>
  <c r="AG233" i="7"/>
  <c r="DR232" i="7"/>
  <c r="BY232" i="7"/>
  <c r="AX232" i="7"/>
  <c r="AM232" i="7"/>
  <c r="AG232" i="7"/>
  <c r="AI232" i="7" s="1"/>
  <c r="DR231" i="7"/>
  <c r="BY231" i="7"/>
  <c r="AX231" i="7"/>
  <c r="BG231" i="7" s="1"/>
  <c r="BH231" i="7" s="1"/>
  <c r="BJ231" i="7" s="1"/>
  <c r="AM231" i="7"/>
  <c r="AG231" i="7"/>
  <c r="AI231" i="7" s="1"/>
  <c r="DR230" i="7"/>
  <c r="BY230" i="7"/>
  <c r="AX230" i="7"/>
  <c r="BG230" i="7" s="1"/>
  <c r="BH230" i="7" s="1"/>
  <c r="BJ230" i="7" s="1"/>
  <c r="AM230" i="7"/>
  <c r="AG230" i="7"/>
  <c r="DR229" i="7"/>
  <c r="BY229" i="7"/>
  <c r="AX229" i="7"/>
  <c r="AM229" i="7"/>
  <c r="AG229" i="7"/>
  <c r="DR228" i="7"/>
  <c r="BY228" i="7"/>
  <c r="AX228" i="7"/>
  <c r="AM228" i="7"/>
  <c r="AG228" i="7"/>
  <c r="AI228" i="7" s="1"/>
  <c r="DR227" i="7"/>
  <c r="BY227" i="7"/>
  <c r="AX227" i="7"/>
  <c r="AM227" i="7"/>
  <c r="AG227" i="7"/>
  <c r="DR226" i="7"/>
  <c r="BY226" i="7"/>
  <c r="AX226" i="7"/>
  <c r="AM226" i="7"/>
  <c r="AG226" i="7"/>
  <c r="AI226" i="7" s="1"/>
  <c r="DR225" i="7"/>
  <c r="BY225" i="7"/>
  <c r="AX225" i="7"/>
  <c r="AM225" i="7"/>
  <c r="AG225" i="7"/>
  <c r="DR224" i="7"/>
  <c r="BY224" i="7"/>
  <c r="AX224" i="7"/>
  <c r="AM224" i="7"/>
  <c r="AG224" i="7"/>
  <c r="AI224" i="7" s="1"/>
  <c r="DR223" i="7"/>
  <c r="BY223" i="7"/>
  <c r="AX223" i="7"/>
  <c r="AM223" i="7"/>
  <c r="AG223" i="7"/>
  <c r="AI223" i="7" s="1"/>
  <c r="DR222" i="7"/>
  <c r="BY222" i="7"/>
  <c r="AX222" i="7"/>
  <c r="AM222" i="7"/>
  <c r="AG222" i="7"/>
  <c r="DR221" i="7"/>
  <c r="BY221" i="7"/>
  <c r="AX221" i="7"/>
  <c r="AM221" i="7"/>
  <c r="AG221" i="7"/>
  <c r="DR220" i="7"/>
  <c r="BY220" i="7"/>
  <c r="AX220" i="7"/>
  <c r="AM220" i="7"/>
  <c r="AG220" i="7"/>
  <c r="AI220" i="7" s="1"/>
  <c r="DR219" i="7"/>
  <c r="BY219" i="7"/>
  <c r="AX219" i="7"/>
  <c r="AM219" i="7"/>
  <c r="AG219" i="7"/>
  <c r="AI219" i="7" s="1"/>
  <c r="DR218" i="7"/>
  <c r="BY218" i="7"/>
  <c r="AX218" i="7"/>
  <c r="AM218" i="7"/>
  <c r="AG218" i="7"/>
  <c r="AI218" i="7" s="1"/>
  <c r="DR217" i="7"/>
  <c r="BY217" i="7"/>
  <c r="AX217" i="7"/>
  <c r="AM217" i="7"/>
  <c r="AG217" i="7"/>
  <c r="DR216" i="7"/>
  <c r="BY216" i="7"/>
  <c r="AX216" i="7"/>
  <c r="AM216" i="7"/>
  <c r="AG216" i="7"/>
  <c r="AI216" i="7" s="1"/>
  <c r="DR215" i="7"/>
  <c r="BY215" i="7"/>
  <c r="AX215" i="7"/>
  <c r="AM215" i="7"/>
  <c r="AG215" i="7"/>
  <c r="DR214" i="7"/>
  <c r="BY214" i="7"/>
  <c r="AX214" i="7"/>
  <c r="AM214" i="7"/>
  <c r="AG214" i="7"/>
  <c r="AI214" i="7" s="1"/>
  <c r="DR213" i="7"/>
  <c r="BY213" i="7"/>
  <c r="AX213" i="7"/>
  <c r="AM213" i="7"/>
  <c r="AG213" i="7"/>
  <c r="DR212" i="7"/>
  <c r="BY212" i="7"/>
  <c r="AX212" i="7"/>
  <c r="AM212" i="7"/>
  <c r="AG212" i="7"/>
  <c r="DR211" i="7"/>
  <c r="BY211" i="7"/>
  <c r="AX211" i="7"/>
  <c r="AM211" i="7"/>
  <c r="AG211" i="7"/>
  <c r="AI211" i="7" s="1"/>
  <c r="DR210" i="7"/>
  <c r="BY210" i="7"/>
  <c r="AX210" i="7"/>
  <c r="AM210" i="7"/>
  <c r="AG210" i="7"/>
  <c r="AI210" i="7" s="1"/>
  <c r="DR209" i="7"/>
  <c r="BY209" i="7"/>
  <c r="AX209" i="7"/>
  <c r="BG209" i="7" s="1"/>
  <c r="BH209" i="7" s="1"/>
  <c r="BJ209" i="7" s="1"/>
  <c r="AM209" i="7"/>
  <c r="AG209" i="7"/>
  <c r="AI209" i="7" s="1"/>
  <c r="DR208" i="7"/>
  <c r="BY208" i="7"/>
  <c r="AX208" i="7"/>
  <c r="BG208" i="7" s="1"/>
  <c r="BH208" i="7" s="1"/>
  <c r="BJ208" i="7" s="1"/>
  <c r="AM208" i="7"/>
  <c r="AG208" i="7"/>
  <c r="AI208" i="7" s="1"/>
  <c r="DR207" i="7"/>
  <c r="BY207" i="7"/>
  <c r="AX207" i="7"/>
  <c r="AM207" i="7"/>
  <c r="AG207" i="7"/>
  <c r="AI207" i="7" s="1"/>
  <c r="DR206" i="7"/>
  <c r="BY206" i="7"/>
  <c r="AX206" i="7"/>
  <c r="AM206" i="7"/>
  <c r="AG206" i="7"/>
  <c r="AI206" i="7" s="1"/>
  <c r="DR205" i="7"/>
  <c r="BY205" i="7"/>
  <c r="AX205" i="7"/>
  <c r="AM205" i="7"/>
  <c r="AG205" i="7"/>
  <c r="DR204" i="7"/>
  <c r="BY204" i="7"/>
  <c r="AX204" i="7"/>
  <c r="AM204" i="7"/>
  <c r="AG204" i="7"/>
  <c r="AI204" i="7" s="1"/>
  <c r="DR203" i="7"/>
  <c r="BY203" i="7"/>
  <c r="AX203" i="7"/>
  <c r="AM203" i="7"/>
  <c r="AG203" i="7"/>
  <c r="AI203" i="7" s="1"/>
  <c r="DR202" i="7"/>
  <c r="BY202" i="7"/>
  <c r="AX202" i="7"/>
  <c r="AM202" i="7"/>
  <c r="AG202" i="7"/>
  <c r="DR201" i="7"/>
  <c r="BY201" i="7"/>
  <c r="AX201" i="7"/>
  <c r="BG201" i="7" s="1"/>
  <c r="BH201" i="7" s="1"/>
  <c r="BJ201" i="7" s="1"/>
  <c r="AM201" i="7"/>
  <c r="AG201" i="7"/>
  <c r="AI201" i="7" s="1"/>
  <c r="DR200" i="7"/>
  <c r="BY200" i="7"/>
  <c r="AX200" i="7"/>
  <c r="BG200" i="7" s="1"/>
  <c r="BH200" i="7" s="1"/>
  <c r="BJ200" i="7" s="1"/>
  <c r="AM200" i="7"/>
  <c r="AG200" i="7"/>
  <c r="DR199" i="7"/>
  <c r="BY199" i="7"/>
  <c r="AX199" i="7"/>
  <c r="AM199" i="7"/>
  <c r="AG199" i="7"/>
  <c r="AI199" i="7" s="1"/>
  <c r="DR198" i="7"/>
  <c r="BY198" i="7"/>
  <c r="AX198" i="7"/>
  <c r="AM198" i="7"/>
  <c r="AG198" i="7"/>
  <c r="DR197" i="7"/>
  <c r="BY197" i="7"/>
  <c r="AX197" i="7"/>
  <c r="BG197" i="7" s="1"/>
  <c r="BH197" i="7" s="1"/>
  <c r="BJ197" i="7" s="1"/>
  <c r="AM197" i="7"/>
  <c r="AG197" i="7"/>
  <c r="DR196" i="7"/>
  <c r="BY196" i="7"/>
  <c r="AX196" i="7"/>
  <c r="BG196" i="7" s="1"/>
  <c r="BH196" i="7" s="1"/>
  <c r="BJ196" i="7" s="1"/>
  <c r="AM196" i="7"/>
  <c r="AG196" i="7"/>
  <c r="AI196" i="7" s="1"/>
  <c r="DR195" i="7"/>
  <c r="BY195" i="7"/>
  <c r="BO195" i="7"/>
  <c r="BQ195" i="7" s="1"/>
  <c r="BS195" i="7" s="1"/>
  <c r="AX195" i="7"/>
  <c r="BG195" i="7" s="1"/>
  <c r="BH195" i="7" s="1"/>
  <c r="BJ195" i="7" s="1"/>
  <c r="AM195" i="7"/>
  <c r="AG195" i="7"/>
  <c r="AI195" i="7" s="1"/>
  <c r="DR194" i="7"/>
  <c r="BY194" i="7"/>
  <c r="BO194" i="7"/>
  <c r="BQ194" i="7" s="1"/>
  <c r="BS194" i="7" s="1"/>
  <c r="AX194" i="7"/>
  <c r="BG194" i="7" s="1"/>
  <c r="BH194" i="7" s="1"/>
  <c r="BJ194" i="7" s="1"/>
  <c r="AM194" i="7"/>
  <c r="AG194" i="7"/>
  <c r="AI194" i="7" s="1"/>
  <c r="DR193" i="7"/>
  <c r="BY193" i="7"/>
  <c r="BO193" i="7"/>
  <c r="BQ193" i="7" s="1"/>
  <c r="BS193" i="7" s="1"/>
  <c r="AX193" i="7"/>
  <c r="BG193" i="7" s="1"/>
  <c r="BH193" i="7" s="1"/>
  <c r="BJ193" i="7" s="1"/>
  <c r="AM193" i="7"/>
  <c r="AG193" i="7"/>
  <c r="DR192" i="7"/>
  <c r="BY192" i="7"/>
  <c r="BO192" i="7"/>
  <c r="BQ192" i="7" s="1"/>
  <c r="BS192" i="7" s="1"/>
  <c r="AX192" i="7"/>
  <c r="BG192" i="7" s="1"/>
  <c r="BH192" i="7" s="1"/>
  <c r="BJ192" i="7" s="1"/>
  <c r="AM192" i="7"/>
  <c r="AG192" i="7"/>
  <c r="DR191" i="7"/>
  <c r="BY191" i="7"/>
  <c r="AX191" i="7"/>
  <c r="AM191" i="7"/>
  <c r="AG191" i="7"/>
  <c r="DR190" i="7"/>
  <c r="BY190" i="7"/>
  <c r="AX190" i="7"/>
  <c r="AM190" i="7"/>
  <c r="AG190" i="7"/>
  <c r="DR189" i="7"/>
  <c r="BY189" i="7"/>
  <c r="AX189" i="7"/>
  <c r="AM189" i="7"/>
  <c r="AG189" i="7"/>
  <c r="DR188" i="7"/>
  <c r="BY188" i="7"/>
  <c r="AX188" i="7"/>
  <c r="AM188" i="7"/>
  <c r="AG188" i="7"/>
  <c r="AI188" i="7" s="1"/>
  <c r="DR187" i="7"/>
  <c r="BY187" i="7"/>
  <c r="AX187" i="7"/>
  <c r="BG187" i="7" s="1"/>
  <c r="BH187" i="7" s="1"/>
  <c r="BJ187" i="7" s="1"/>
  <c r="AM187" i="7"/>
  <c r="AG187" i="7"/>
  <c r="DR186" i="7"/>
  <c r="BY186" i="7"/>
  <c r="AX186" i="7"/>
  <c r="BG186" i="7" s="1"/>
  <c r="BH186" i="7" s="1"/>
  <c r="BJ186" i="7" s="1"/>
  <c r="AM186" i="7"/>
  <c r="AG186" i="7"/>
  <c r="AI186" i="7" s="1"/>
  <c r="DR185" i="7"/>
  <c r="BY185" i="7"/>
  <c r="AX185" i="7"/>
  <c r="BG185" i="7" s="1"/>
  <c r="BH185" i="7" s="1"/>
  <c r="BJ185" i="7" s="1"/>
  <c r="AM185" i="7"/>
  <c r="AG185" i="7"/>
  <c r="DR184" i="7"/>
  <c r="BY184" i="7"/>
  <c r="AX184" i="7"/>
  <c r="BG184" i="7" s="1"/>
  <c r="BH184" i="7" s="1"/>
  <c r="BJ184" i="7" s="1"/>
  <c r="AM184" i="7"/>
  <c r="AG184" i="7"/>
  <c r="AI184" i="7" s="1"/>
  <c r="DR183" i="7"/>
  <c r="BY183" i="7"/>
  <c r="AX183" i="7"/>
  <c r="AM183" i="7"/>
  <c r="AG183" i="7"/>
  <c r="DR182" i="7"/>
  <c r="BY182" i="7"/>
  <c r="AX182" i="7"/>
  <c r="AM182" i="7"/>
  <c r="AG182" i="7"/>
  <c r="DR181" i="7"/>
  <c r="BY181" i="7"/>
  <c r="AX181" i="7"/>
  <c r="AM181" i="7"/>
  <c r="AG181" i="7"/>
  <c r="DR180" i="7"/>
  <c r="BY180" i="7"/>
  <c r="AX180" i="7"/>
  <c r="AM180" i="7"/>
  <c r="AG180" i="7"/>
  <c r="AI180" i="7" s="1"/>
  <c r="DR179" i="7"/>
  <c r="BY179" i="7"/>
  <c r="AX179" i="7"/>
  <c r="AM179" i="7"/>
  <c r="AG179" i="7"/>
  <c r="DR178" i="7"/>
  <c r="BY178" i="7"/>
  <c r="AX178" i="7"/>
  <c r="AM178" i="7"/>
  <c r="AG178" i="7"/>
  <c r="DR177" i="7"/>
  <c r="BY177" i="7"/>
  <c r="AX177" i="7"/>
  <c r="AM177" i="7"/>
  <c r="AG177" i="7"/>
  <c r="AI177" i="7" s="1"/>
  <c r="DR176" i="7"/>
  <c r="BY176" i="7"/>
  <c r="AX176" i="7"/>
  <c r="AM176" i="7"/>
  <c r="AG176" i="7"/>
  <c r="AI176" i="7" s="1"/>
  <c r="DR175" i="7"/>
  <c r="BY175" i="7"/>
  <c r="AX175" i="7"/>
  <c r="AM175" i="7"/>
  <c r="AG175" i="7"/>
  <c r="DR174" i="7"/>
  <c r="BY174" i="7"/>
  <c r="AX174" i="7"/>
  <c r="AM174" i="7"/>
  <c r="AG174" i="7"/>
  <c r="DR173" i="7"/>
  <c r="BY173" i="7"/>
  <c r="AX173" i="7"/>
  <c r="AM173" i="7"/>
  <c r="AG173" i="7"/>
  <c r="AI173" i="7" s="1"/>
  <c r="DR172" i="7"/>
  <c r="BY172" i="7"/>
  <c r="AX172" i="7"/>
  <c r="AM172" i="7"/>
  <c r="AG172" i="7"/>
  <c r="AI172" i="7" s="1"/>
  <c r="DR171" i="7"/>
  <c r="BY171" i="7"/>
  <c r="AX171" i="7"/>
  <c r="AM171" i="7"/>
  <c r="AG171" i="7"/>
  <c r="DR170" i="7"/>
  <c r="BY170" i="7"/>
  <c r="AX170" i="7"/>
  <c r="AM170" i="7"/>
  <c r="AG170" i="7"/>
  <c r="DR169" i="7"/>
  <c r="BY169" i="7"/>
  <c r="AX169" i="7"/>
  <c r="AM169" i="7"/>
  <c r="AG169" i="7"/>
  <c r="AI169" i="7" s="1"/>
  <c r="DR168" i="7"/>
  <c r="BY168" i="7"/>
  <c r="AX168" i="7"/>
  <c r="AM168" i="7"/>
  <c r="AG168" i="7"/>
  <c r="AI168" i="7" s="1"/>
  <c r="DR167" i="7"/>
  <c r="BY167" i="7"/>
  <c r="AX167" i="7"/>
  <c r="AM167" i="7"/>
  <c r="AG167" i="7"/>
  <c r="AI167" i="7" s="1"/>
  <c r="DR166" i="7"/>
  <c r="BY166" i="7"/>
  <c r="AX166" i="7"/>
  <c r="AM166" i="7"/>
  <c r="AG166" i="7"/>
  <c r="DR165" i="7"/>
  <c r="BY165" i="7"/>
  <c r="AX165" i="7"/>
  <c r="AM165" i="7"/>
  <c r="AG165" i="7"/>
  <c r="DR164" i="7"/>
  <c r="BY164" i="7"/>
  <c r="AX164" i="7"/>
  <c r="AM164" i="7"/>
  <c r="AG164" i="7"/>
  <c r="AI164" i="7" s="1"/>
  <c r="DR163" i="7"/>
  <c r="BY163" i="7"/>
  <c r="AX163" i="7"/>
  <c r="AM163" i="7"/>
  <c r="AG163" i="7"/>
  <c r="AI163" i="7" s="1"/>
  <c r="DR162" i="7"/>
  <c r="BY162" i="7"/>
  <c r="AX162" i="7"/>
  <c r="AM162" i="7"/>
  <c r="AG162" i="7"/>
  <c r="DR161" i="7"/>
  <c r="BY161" i="7"/>
  <c r="AX161" i="7"/>
  <c r="BG161" i="7" s="1"/>
  <c r="BH161" i="7" s="1"/>
  <c r="BJ161" i="7" s="1"/>
  <c r="AM161" i="7"/>
  <c r="AG161" i="7"/>
  <c r="AI161" i="7" s="1"/>
  <c r="DR160" i="7"/>
  <c r="BY160" i="7"/>
  <c r="AX160" i="7"/>
  <c r="BG160" i="7" s="1"/>
  <c r="BH160" i="7" s="1"/>
  <c r="BJ160" i="7" s="1"/>
  <c r="AM160" i="7"/>
  <c r="AG160" i="7"/>
  <c r="DR159" i="7"/>
  <c r="BY159" i="7"/>
  <c r="AX159" i="7"/>
  <c r="AM159" i="7"/>
  <c r="AG159" i="7"/>
  <c r="DR158" i="7"/>
  <c r="BY158" i="7"/>
  <c r="AX158" i="7"/>
  <c r="AM158" i="7"/>
  <c r="AG158" i="7"/>
  <c r="AI158" i="7" s="1"/>
  <c r="DR157" i="7"/>
  <c r="BY157" i="7"/>
  <c r="AX157" i="7"/>
  <c r="AM157" i="7"/>
  <c r="AG157" i="7"/>
  <c r="DR156" i="7"/>
  <c r="BY156" i="7"/>
  <c r="AX156" i="7"/>
  <c r="AM156" i="7"/>
  <c r="AG156" i="7"/>
  <c r="AI156" i="7" s="1"/>
  <c r="DR155" i="7"/>
  <c r="BY155" i="7"/>
  <c r="AX155" i="7"/>
  <c r="AM155" i="7"/>
  <c r="AG155" i="7"/>
  <c r="AI155" i="7" s="1"/>
  <c r="DR154" i="7"/>
  <c r="BY154" i="7"/>
  <c r="AX154" i="7"/>
  <c r="AM154" i="7"/>
  <c r="AG154" i="7"/>
  <c r="DR153" i="7"/>
  <c r="BY153" i="7"/>
  <c r="AX153" i="7"/>
  <c r="AM153" i="7"/>
  <c r="AG153" i="7"/>
  <c r="DR152" i="7"/>
  <c r="BY152" i="7"/>
  <c r="AX152" i="7"/>
  <c r="AM152" i="7"/>
  <c r="AG152" i="7"/>
  <c r="AI152" i="7" s="1"/>
  <c r="DR151" i="7"/>
  <c r="BY151" i="7"/>
  <c r="AX151" i="7"/>
  <c r="BG151" i="7" s="1"/>
  <c r="BH151" i="7" s="1"/>
  <c r="BJ151" i="7" s="1"/>
  <c r="AM151" i="7"/>
  <c r="AG151" i="7"/>
  <c r="AI151" i="7" s="1"/>
  <c r="DR150" i="7"/>
  <c r="BY150" i="7"/>
  <c r="AX150" i="7"/>
  <c r="BG150" i="7" s="1"/>
  <c r="BH150" i="7" s="1"/>
  <c r="BJ150" i="7" s="1"/>
  <c r="AM150" i="7"/>
  <c r="AG150" i="7"/>
  <c r="AI150" i="7" s="1"/>
  <c r="DR149" i="7"/>
  <c r="BY149" i="7"/>
  <c r="AX149" i="7"/>
  <c r="AM149" i="7"/>
  <c r="AG149" i="7"/>
  <c r="AI149" i="7" s="1"/>
  <c r="DR148" i="7"/>
  <c r="BY148" i="7"/>
  <c r="AX148" i="7"/>
  <c r="AM148" i="7"/>
  <c r="AG148" i="7"/>
  <c r="DR147" i="7"/>
  <c r="BY147" i="7"/>
  <c r="AX147" i="7"/>
  <c r="AM147" i="7"/>
  <c r="AG147" i="7"/>
  <c r="DR146" i="7"/>
  <c r="BY146" i="7"/>
  <c r="AX146" i="7"/>
  <c r="AM146" i="7"/>
  <c r="AG146" i="7"/>
  <c r="DR145" i="7"/>
  <c r="BY145" i="7"/>
  <c r="AX145" i="7"/>
  <c r="BG145" i="7" s="1"/>
  <c r="BH145" i="7" s="1"/>
  <c r="BJ145" i="7" s="1"/>
  <c r="AM145" i="7"/>
  <c r="AG145" i="7"/>
  <c r="AI145" i="7" s="1"/>
  <c r="DR144" i="7"/>
  <c r="BY144" i="7"/>
  <c r="AX144" i="7"/>
  <c r="BG144" i="7" s="1"/>
  <c r="BH144" i="7" s="1"/>
  <c r="BJ144" i="7" s="1"/>
  <c r="AM144" i="7"/>
  <c r="AG144" i="7"/>
  <c r="AI144" i="7" s="1"/>
  <c r="DR143" i="7"/>
  <c r="BY143" i="7"/>
  <c r="AX143" i="7"/>
  <c r="AM143" i="7"/>
  <c r="AG143" i="7"/>
  <c r="DR142" i="7"/>
  <c r="BY142" i="7"/>
  <c r="AX142" i="7"/>
  <c r="AM142" i="7"/>
  <c r="AG142" i="7"/>
  <c r="DR141" i="7"/>
  <c r="BY141" i="7"/>
  <c r="AX141" i="7"/>
  <c r="BG141" i="7" s="1"/>
  <c r="BH141" i="7" s="1"/>
  <c r="BJ141" i="7" s="1"/>
  <c r="AM141" i="7"/>
  <c r="AG141" i="7"/>
  <c r="DR140" i="7"/>
  <c r="BY140" i="7"/>
  <c r="AX140" i="7"/>
  <c r="BG140" i="7" s="1"/>
  <c r="BH140" i="7" s="1"/>
  <c r="BJ140" i="7" s="1"/>
  <c r="AM140" i="7"/>
  <c r="AG140" i="7"/>
  <c r="AI140" i="7" s="1"/>
  <c r="DR139" i="7"/>
  <c r="BY139" i="7"/>
  <c r="AX139" i="7"/>
  <c r="AM139" i="7"/>
  <c r="AG139" i="7"/>
  <c r="DR138" i="7"/>
  <c r="BY138" i="7"/>
  <c r="AX138" i="7"/>
  <c r="AM138" i="7"/>
  <c r="AG138" i="7"/>
  <c r="DR137" i="7"/>
  <c r="BY137" i="7"/>
  <c r="AX137" i="7"/>
  <c r="AM137" i="7"/>
  <c r="AG137" i="7"/>
  <c r="DR136" i="7"/>
  <c r="BY136" i="7"/>
  <c r="AX136" i="7"/>
  <c r="AM136" i="7"/>
  <c r="AG136" i="7"/>
  <c r="AI136" i="7" s="1"/>
  <c r="DR135" i="7"/>
  <c r="BY135" i="7"/>
  <c r="AX135" i="7"/>
  <c r="AM135" i="7"/>
  <c r="AG135" i="7"/>
  <c r="AI135" i="7" s="1"/>
  <c r="DR134" i="7"/>
  <c r="BY134" i="7"/>
  <c r="AX134" i="7"/>
  <c r="AM134" i="7"/>
  <c r="AG134" i="7"/>
  <c r="DR133" i="7"/>
  <c r="BY133" i="7"/>
  <c r="AX133" i="7"/>
  <c r="AM133" i="7"/>
  <c r="AG133" i="7"/>
  <c r="DR132" i="7"/>
  <c r="BY132" i="7"/>
  <c r="AX132" i="7"/>
  <c r="AM132" i="7"/>
  <c r="AG132" i="7"/>
  <c r="AI132" i="7" s="1"/>
  <c r="DR131" i="7"/>
  <c r="BY131" i="7"/>
  <c r="AX131" i="7"/>
  <c r="BG131" i="7" s="1"/>
  <c r="BH131" i="7" s="1"/>
  <c r="BJ131" i="7" s="1"/>
  <c r="AM131" i="7"/>
  <c r="AG131" i="7"/>
  <c r="AI131" i="7" s="1"/>
  <c r="DR130" i="7"/>
  <c r="BY130" i="7"/>
  <c r="AX130" i="7"/>
  <c r="BG130" i="7" s="1"/>
  <c r="BH130" i="7" s="1"/>
  <c r="BJ130" i="7" s="1"/>
  <c r="AM130" i="7"/>
  <c r="AG130" i="7"/>
  <c r="DR129" i="7"/>
  <c r="BY129" i="7"/>
  <c r="AX129" i="7"/>
  <c r="AM129" i="7"/>
  <c r="AG129" i="7"/>
  <c r="AI129" i="7" s="1"/>
  <c r="DR128" i="7"/>
  <c r="BY128" i="7"/>
  <c r="AX128" i="7"/>
  <c r="AM128" i="7"/>
  <c r="AG128" i="7"/>
  <c r="DR127" i="7"/>
  <c r="BY127" i="7"/>
  <c r="AX127" i="7"/>
  <c r="AM127" i="7"/>
  <c r="AG127" i="7"/>
  <c r="AI127" i="7" s="1"/>
  <c r="DR126" i="7"/>
  <c r="BY126" i="7"/>
  <c r="AX126" i="7"/>
  <c r="AM126" i="7"/>
  <c r="AG126" i="7"/>
  <c r="DR125" i="7"/>
  <c r="BY125" i="7"/>
  <c r="AX125" i="7"/>
  <c r="AM125" i="7"/>
  <c r="AG125" i="7"/>
  <c r="AI125" i="7" s="1"/>
  <c r="DR124" i="7"/>
  <c r="BY124" i="7"/>
  <c r="AX124" i="7"/>
  <c r="AM124" i="7"/>
  <c r="AG124" i="7"/>
  <c r="AI124" i="7" s="1"/>
  <c r="DR123" i="7"/>
  <c r="BY123" i="7"/>
  <c r="AX123" i="7"/>
  <c r="AM123" i="7"/>
  <c r="AG123" i="7"/>
  <c r="AI123" i="7" s="1"/>
  <c r="DR122" i="7"/>
  <c r="BY122" i="7"/>
  <c r="AX122" i="7"/>
  <c r="AM122" i="7"/>
  <c r="AG122" i="7"/>
  <c r="DR121" i="7"/>
  <c r="BY121" i="7"/>
  <c r="AX121" i="7"/>
  <c r="BG121" i="7" s="1"/>
  <c r="BH121" i="7" s="1"/>
  <c r="BJ121" i="7" s="1"/>
  <c r="AM121" i="7"/>
  <c r="AG121" i="7"/>
  <c r="AI121" i="7" s="1"/>
  <c r="DR120" i="7"/>
  <c r="BY120" i="7"/>
  <c r="AX120" i="7"/>
  <c r="BG120" i="7" s="1"/>
  <c r="BH120" i="7" s="1"/>
  <c r="BJ120" i="7" s="1"/>
  <c r="AM120" i="7"/>
  <c r="AG120" i="7"/>
  <c r="AI120" i="7" s="1"/>
  <c r="DR119" i="7"/>
  <c r="BY119" i="7"/>
  <c r="BO119" i="7"/>
  <c r="BQ119" i="7" s="1"/>
  <c r="BS119" i="7" s="1"/>
  <c r="AX119" i="7"/>
  <c r="BG119" i="7" s="1"/>
  <c r="BH119" i="7" s="1"/>
  <c r="BJ119" i="7" s="1"/>
  <c r="AM119" i="7"/>
  <c r="AG119" i="7"/>
  <c r="AI119" i="7" s="1"/>
  <c r="DR118" i="7"/>
  <c r="BY118" i="7"/>
  <c r="BO118" i="7"/>
  <c r="BQ118" i="7" s="1"/>
  <c r="BS118" i="7" s="1"/>
  <c r="AX118" i="7"/>
  <c r="BG118" i="7" s="1"/>
  <c r="BH118" i="7" s="1"/>
  <c r="BJ118" i="7" s="1"/>
  <c r="AM118" i="7"/>
  <c r="AG118" i="7"/>
  <c r="DR117" i="7"/>
  <c r="BY117" i="7"/>
  <c r="AX117" i="7"/>
  <c r="AM117" i="7"/>
  <c r="AG117" i="7"/>
  <c r="AI117" i="7" s="1"/>
  <c r="DR116" i="7"/>
  <c r="BY116" i="7"/>
  <c r="AX116" i="7"/>
  <c r="AM116" i="7"/>
  <c r="AG116" i="7"/>
  <c r="DR115" i="7"/>
  <c r="BY115" i="7"/>
  <c r="AX115" i="7"/>
  <c r="BG115" i="7" s="1"/>
  <c r="BH115" i="7" s="1"/>
  <c r="BJ115" i="7" s="1"/>
  <c r="AM115" i="7"/>
  <c r="AG115" i="7"/>
  <c r="AI115" i="7" s="1"/>
  <c r="DR114" i="7"/>
  <c r="BY114" i="7"/>
  <c r="AX114" i="7"/>
  <c r="AM114" i="7"/>
  <c r="AG114" i="7"/>
  <c r="DR113" i="7"/>
  <c r="BY113" i="7"/>
  <c r="AX113" i="7"/>
  <c r="AM113" i="7"/>
  <c r="AG113" i="7"/>
  <c r="AI113" i="7" s="1"/>
  <c r="DR112" i="7"/>
  <c r="BY112" i="7"/>
  <c r="AX112" i="7"/>
  <c r="AM112" i="7"/>
  <c r="AG112" i="7"/>
  <c r="AI112" i="7" s="1"/>
  <c r="DR111" i="7"/>
  <c r="BY111" i="7"/>
  <c r="AX111" i="7"/>
  <c r="AM111" i="7"/>
  <c r="AG111" i="7"/>
  <c r="AI111" i="7" s="1"/>
  <c r="DR110" i="7"/>
  <c r="BY110" i="7"/>
  <c r="AX110" i="7"/>
  <c r="AM110" i="7"/>
  <c r="AG110" i="7"/>
  <c r="DR109" i="7"/>
  <c r="BY109" i="7"/>
  <c r="AX109" i="7"/>
  <c r="AM109" i="7"/>
  <c r="AG109" i="7"/>
  <c r="AI109" i="7" s="1"/>
  <c r="DR108" i="7"/>
  <c r="BY108" i="7"/>
  <c r="AX108" i="7"/>
  <c r="AM108" i="7"/>
  <c r="AG108" i="7"/>
  <c r="AI108" i="7" s="1"/>
  <c r="DR107" i="7"/>
  <c r="BY107" i="7"/>
  <c r="AX107" i="7"/>
  <c r="AM107" i="7"/>
  <c r="AG107" i="7"/>
  <c r="DR106" i="7"/>
  <c r="BY106" i="7"/>
  <c r="AX106" i="7"/>
  <c r="AM106" i="7"/>
  <c r="AG106" i="7"/>
  <c r="DR105" i="7"/>
  <c r="BY105" i="7"/>
  <c r="AX105" i="7"/>
  <c r="AM105" i="7"/>
  <c r="AG105" i="7"/>
  <c r="AI105" i="7" s="1"/>
  <c r="DR104" i="7"/>
  <c r="BY104" i="7"/>
  <c r="AX104" i="7"/>
  <c r="AM104" i="7"/>
  <c r="AG104" i="7"/>
  <c r="AI104" i="7" s="1"/>
  <c r="DR103" i="7"/>
  <c r="BY103" i="7"/>
  <c r="AX103" i="7"/>
  <c r="AM103" i="7"/>
  <c r="AG103" i="7"/>
  <c r="DR102" i="7"/>
  <c r="BY102" i="7"/>
  <c r="AX102" i="7"/>
  <c r="AM102" i="7"/>
  <c r="AG102" i="7"/>
  <c r="DR101" i="7"/>
  <c r="BY101" i="7"/>
  <c r="AX101" i="7"/>
  <c r="AM101" i="7"/>
  <c r="AG101" i="7"/>
  <c r="AI101" i="7" s="1"/>
  <c r="DR100" i="7"/>
  <c r="BY100" i="7"/>
  <c r="AX100" i="7"/>
  <c r="AM100" i="7"/>
  <c r="AG100" i="7"/>
  <c r="DR99" i="7"/>
  <c r="BY99" i="7"/>
  <c r="AX99" i="7"/>
  <c r="AM99" i="7"/>
  <c r="AG99" i="7"/>
  <c r="DR98" i="7"/>
  <c r="BY98" i="7"/>
  <c r="AX98" i="7"/>
  <c r="AM98" i="7"/>
  <c r="AG98" i="7"/>
  <c r="DR97" i="7"/>
  <c r="BY97" i="7"/>
  <c r="AX97" i="7"/>
  <c r="AM97" i="7"/>
  <c r="AG97" i="7"/>
  <c r="DR96" i="7"/>
  <c r="BY96" i="7"/>
  <c r="AX96" i="7"/>
  <c r="AM96" i="7"/>
  <c r="AG96" i="7"/>
  <c r="AI96" i="7" s="1"/>
  <c r="DR95" i="7"/>
  <c r="BY95" i="7"/>
  <c r="AX95" i="7"/>
  <c r="BG95" i="7" s="1"/>
  <c r="BH95" i="7" s="1"/>
  <c r="BJ95" i="7" s="1"/>
  <c r="AM95" i="7"/>
  <c r="AG95" i="7"/>
  <c r="DR94" i="7"/>
  <c r="BY94" i="7"/>
  <c r="AX94" i="7"/>
  <c r="BG94" i="7" s="1"/>
  <c r="BH94" i="7" s="1"/>
  <c r="BJ94" i="7" s="1"/>
  <c r="AM94" i="7"/>
  <c r="AG94" i="7"/>
  <c r="DR93" i="7"/>
  <c r="BY93" i="7"/>
  <c r="AX93" i="7"/>
  <c r="BG93" i="7" s="1"/>
  <c r="BH93" i="7" s="1"/>
  <c r="BJ93" i="7" s="1"/>
  <c r="AM93" i="7"/>
  <c r="AG93" i="7"/>
  <c r="DR92" i="7"/>
  <c r="BY92" i="7"/>
  <c r="AX92" i="7"/>
  <c r="BG92" i="7" s="1"/>
  <c r="BH92" i="7" s="1"/>
  <c r="BJ92" i="7" s="1"/>
  <c r="AM92" i="7"/>
  <c r="AG92" i="7"/>
  <c r="AI92" i="7" s="1"/>
  <c r="DR91" i="7"/>
  <c r="BY91" i="7"/>
  <c r="BO91" i="7"/>
  <c r="BQ91" i="7" s="1"/>
  <c r="BS91" i="7" s="1"/>
  <c r="AX91" i="7"/>
  <c r="BG91" i="7" s="1"/>
  <c r="BH91" i="7" s="1"/>
  <c r="BJ91" i="7" s="1"/>
  <c r="AM91" i="7"/>
  <c r="AG91" i="7"/>
  <c r="DR90" i="7"/>
  <c r="BY90" i="7"/>
  <c r="BO90" i="7"/>
  <c r="BQ90" i="7" s="1"/>
  <c r="BS90" i="7" s="1"/>
  <c r="AX90" i="7"/>
  <c r="BG90" i="7" s="1"/>
  <c r="BH90" i="7" s="1"/>
  <c r="BJ90" i="7" s="1"/>
  <c r="AM90" i="7"/>
  <c r="AG90" i="7"/>
  <c r="DR89" i="7"/>
  <c r="BY89" i="7"/>
  <c r="AX89" i="7"/>
  <c r="AM89" i="7"/>
  <c r="AG89" i="7"/>
  <c r="AI89" i="7" s="1"/>
  <c r="DR88" i="7"/>
  <c r="BY88" i="7"/>
  <c r="AX88" i="7"/>
  <c r="BG88" i="7" s="1"/>
  <c r="BH88" i="7" s="1"/>
  <c r="BJ88" i="7" s="1"/>
  <c r="AM88" i="7"/>
  <c r="AG88" i="7"/>
  <c r="DR87" i="7"/>
  <c r="BY87" i="7"/>
  <c r="AX87" i="7"/>
  <c r="AM87" i="7"/>
  <c r="AG87" i="7"/>
  <c r="AI87" i="7" s="1"/>
  <c r="DR86" i="7"/>
  <c r="BY86" i="7"/>
  <c r="AX86" i="7"/>
  <c r="AM86" i="7"/>
  <c r="AG86" i="7"/>
  <c r="DR85" i="7"/>
  <c r="BY85" i="7"/>
  <c r="AX85" i="7"/>
  <c r="AM85" i="7"/>
  <c r="AG85" i="7"/>
  <c r="AI85" i="7" s="1"/>
  <c r="DR84" i="7"/>
  <c r="BY84" i="7"/>
  <c r="AX84" i="7"/>
  <c r="AM84" i="7"/>
  <c r="AG84" i="7"/>
  <c r="AI84" i="7" s="1"/>
  <c r="DR83" i="7"/>
  <c r="BY83" i="7"/>
  <c r="AX83" i="7"/>
  <c r="AM83" i="7"/>
  <c r="AG83" i="7"/>
  <c r="AI83" i="7" s="1"/>
  <c r="DR82" i="7"/>
  <c r="BY82" i="7"/>
  <c r="AX82" i="7"/>
  <c r="AM82" i="7"/>
  <c r="AG82" i="7"/>
  <c r="DR81" i="7"/>
  <c r="BY81" i="7"/>
  <c r="AX81" i="7"/>
  <c r="AM81" i="7"/>
  <c r="AG81" i="7"/>
  <c r="DR80" i="7"/>
  <c r="BY80" i="7"/>
  <c r="AX80" i="7"/>
  <c r="AM80" i="7"/>
  <c r="AP80" i="7" s="1"/>
  <c r="AQ80" i="7" s="1"/>
  <c r="AS80" i="7" s="1"/>
  <c r="AB80" i="7" s="1"/>
  <c r="DR79" i="7"/>
  <c r="BY79" i="7"/>
  <c r="BO79" i="7"/>
  <c r="BQ79" i="7" s="1"/>
  <c r="BS79" i="7" s="1"/>
  <c r="AX79" i="7"/>
  <c r="BG79" i="7" s="1"/>
  <c r="BH79" i="7" s="1"/>
  <c r="BJ79" i="7" s="1"/>
  <c r="AM79" i="7"/>
  <c r="AG79" i="7"/>
  <c r="AI79" i="7" s="1"/>
  <c r="DR78" i="7"/>
  <c r="BY78" i="7"/>
  <c r="BO78" i="7"/>
  <c r="BQ78" i="7" s="1"/>
  <c r="BS78" i="7" s="1"/>
  <c r="AX78" i="7"/>
  <c r="BG78" i="7" s="1"/>
  <c r="BH78" i="7" s="1"/>
  <c r="BJ78" i="7" s="1"/>
  <c r="AM78" i="7"/>
  <c r="AG78" i="7"/>
  <c r="AI78" i="7" s="1"/>
  <c r="DR77" i="7"/>
  <c r="BY77" i="7"/>
  <c r="AX77" i="7"/>
  <c r="BG77" i="7" s="1"/>
  <c r="BH77" i="7" s="1"/>
  <c r="BJ77" i="7" s="1"/>
  <c r="AM77" i="7"/>
  <c r="AG77" i="7"/>
  <c r="AI77" i="7" s="1"/>
  <c r="DR76" i="7"/>
  <c r="BY76" i="7"/>
  <c r="AX76" i="7"/>
  <c r="BG76" i="7" s="1"/>
  <c r="BH76" i="7" s="1"/>
  <c r="BJ76" i="7" s="1"/>
  <c r="AM76" i="7"/>
  <c r="AG76" i="7"/>
  <c r="AI76" i="7" s="1"/>
  <c r="DR75" i="7"/>
  <c r="BY75" i="7"/>
  <c r="AX75" i="7"/>
  <c r="AM75" i="7"/>
  <c r="AG75" i="7"/>
  <c r="DR74" i="7"/>
  <c r="BY74" i="7"/>
  <c r="AX74" i="7"/>
  <c r="AM74" i="7"/>
  <c r="AG74" i="7"/>
  <c r="DR73" i="7"/>
  <c r="BY73" i="7"/>
  <c r="AX73" i="7"/>
  <c r="BG73" i="7" s="1"/>
  <c r="BH73" i="7" s="1"/>
  <c r="BJ73" i="7" s="1"/>
  <c r="AM73" i="7"/>
  <c r="AG73" i="7"/>
  <c r="DR72" i="7"/>
  <c r="BY72" i="7"/>
  <c r="AX72" i="7"/>
  <c r="BG72" i="7" s="1"/>
  <c r="BH72" i="7" s="1"/>
  <c r="BJ72" i="7" s="1"/>
  <c r="AM72" i="7"/>
  <c r="AG72" i="7"/>
  <c r="DR71" i="7"/>
  <c r="BY71" i="7"/>
  <c r="AX71" i="7"/>
  <c r="BG71" i="7" s="1"/>
  <c r="BH71" i="7" s="1"/>
  <c r="BJ71" i="7" s="1"/>
  <c r="AM71" i="7"/>
  <c r="AG71" i="7"/>
  <c r="DR70" i="7"/>
  <c r="BY70" i="7"/>
  <c r="AX70" i="7"/>
  <c r="BG70" i="7" s="1"/>
  <c r="BH70" i="7" s="1"/>
  <c r="BJ70" i="7" s="1"/>
  <c r="AM70" i="7"/>
  <c r="AG70" i="7"/>
  <c r="DR69" i="7"/>
  <c r="BY69" i="7"/>
  <c r="BO69" i="7"/>
  <c r="BQ69" i="7" s="1"/>
  <c r="BS69" i="7" s="1"/>
  <c r="AX69" i="7"/>
  <c r="BG69" i="7" s="1"/>
  <c r="BH69" i="7" s="1"/>
  <c r="BJ69" i="7" s="1"/>
  <c r="AM69" i="7"/>
  <c r="AG69" i="7"/>
  <c r="DR68" i="7"/>
  <c r="BY68" i="7"/>
  <c r="BO68" i="7"/>
  <c r="BQ68" i="7" s="1"/>
  <c r="BS68" i="7" s="1"/>
  <c r="AX68" i="7"/>
  <c r="BG68" i="7" s="1"/>
  <c r="BH68" i="7" s="1"/>
  <c r="BJ68" i="7" s="1"/>
  <c r="AM68" i="7"/>
  <c r="AG68" i="7"/>
  <c r="DR67" i="7"/>
  <c r="BY67" i="7"/>
  <c r="AX67" i="7"/>
  <c r="AM67" i="7"/>
  <c r="AG67" i="7"/>
  <c r="AI67" i="7" s="1"/>
  <c r="DR66" i="7"/>
  <c r="BY66" i="7"/>
  <c r="AX66" i="7"/>
  <c r="AM66" i="7"/>
  <c r="AG66" i="7"/>
  <c r="AI66" i="7" s="1"/>
  <c r="DR65" i="7"/>
  <c r="BY65" i="7"/>
  <c r="AX65" i="7"/>
  <c r="AM65" i="7"/>
  <c r="AG65" i="7"/>
  <c r="AI65" i="7" s="1"/>
  <c r="DR64" i="7"/>
  <c r="BY64" i="7"/>
  <c r="AX64" i="7"/>
  <c r="AM64" i="7"/>
  <c r="AG64" i="7"/>
  <c r="DR63" i="7"/>
  <c r="BY63" i="7"/>
  <c r="AX63" i="7"/>
  <c r="AM63" i="7"/>
  <c r="AG63" i="7"/>
  <c r="AI63" i="7" s="1"/>
  <c r="DR62" i="7"/>
  <c r="BY62" i="7"/>
  <c r="AX62" i="7"/>
  <c r="AM62" i="7"/>
  <c r="AG62" i="7"/>
  <c r="DR61" i="7"/>
  <c r="BY61" i="7"/>
  <c r="AX61" i="7"/>
  <c r="BG61" i="7" s="1"/>
  <c r="BH61" i="7" s="1"/>
  <c r="BJ61" i="7" s="1"/>
  <c r="AM61" i="7"/>
  <c r="AG61" i="7"/>
  <c r="AI61" i="7" s="1"/>
  <c r="DR60" i="7"/>
  <c r="BY60" i="7"/>
  <c r="AX60" i="7"/>
  <c r="BG60" i="7" s="1"/>
  <c r="BH60" i="7" s="1"/>
  <c r="BJ60" i="7" s="1"/>
  <c r="AM60" i="7"/>
  <c r="AG60" i="7"/>
  <c r="AI60" i="7" s="1"/>
  <c r="DR59" i="7"/>
  <c r="BY59" i="7"/>
  <c r="AX59" i="7"/>
  <c r="AM59" i="7"/>
  <c r="AG59" i="7"/>
  <c r="AI59" i="7" s="1"/>
  <c r="DR58" i="7"/>
  <c r="BY58" i="7"/>
  <c r="AX58" i="7"/>
  <c r="AM58" i="7"/>
  <c r="AG58" i="7"/>
  <c r="AI58" i="7" s="1"/>
  <c r="DR57" i="7"/>
  <c r="BY57" i="7"/>
  <c r="AX57" i="7"/>
  <c r="BG57" i="7" s="1"/>
  <c r="BH57" i="7" s="1"/>
  <c r="BJ57" i="7" s="1"/>
  <c r="AM57" i="7"/>
  <c r="AG57" i="7"/>
  <c r="AI57" i="7" s="1"/>
  <c r="DR56" i="7"/>
  <c r="BY56" i="7"/>
  <c r="AX56" i="7"/>
  <c r="BG56" i="7" s="1"/>
  <c r="BH56" i="7" s="1"/>
  <c r="BJ56" i="7" s="1"/>
  <c r="AM56" i="7"/>
  <c r="AG56" i="7"/>
  <c r="DR55" i="7"/>
  <c r="BY55" i="7"/>
  <c r="AX55" i="7"/>
  <c r="AM55" i="7"/>
  <c r="AG55" i="7"/>
  <c r="AI55" i="7" s="1"/>
  <c r="DR54" i="7"/>
  <c r="BY54" i="7"/>
  <c r="AX54" i="7"/>
  <c r="AM54" i="7"/>
  <c r="AG54" i="7"/>
  <c r="DR53" i="7"/>
  <c r="BY53" i="7"/>
  <c r="AX53" i="7"/>
  <c r="AM53" i="7"/>
  <c r="AG53" i="7"/>
  <c r="DR52" i="7"/>
  <c r="BY52" i="7"/>
  <c r="AX52" i="7"/>
  <c r="AM52" i="7"/>
  <c r="AG52" i="7"/>
  <c r="DR51" i="7"/>
  <c r="BY51" i="7"/>
  <c r="AX51" i="7"/>
  <c r="BG51" i="7" s="1"/>
  <c r="BH51" i="7" s="1"/>
  <c r="BJ51" i="7" s="1"/>
  <c r="AM51" i="7"/>
  <c r="AG51" i="7"/>
  <c r="AI51" i="7" s="1"/>
  <c r="DR50" i="7"/>
  <c r="BY50" i="7"/>
  <c r="AX50" i="7"/>
  <c r="BG50" i="7" s="1"/>
  <c r="BH50" i="7" s="1"/>
  <c r="BJ50" i="7" s="1"/>
  <c r="AM50" i="7"/>
  <c r="AG50" i="7"/>
  <c r="AI50" i="7" s="1"/>
  <c r="DR49" i="7"/>
  <c r="BY49" i="7"/>
  <c r="AX49" i="7"/>
  <c r="AM49" i="7"/>
  <c r="AG49" i="7"/>
  <c r="DR48" i="7"/>
  <c r="BY48" i="7"/>
  <c r="AX48" i="7"/>
  <c r="AM48" i="7"/>
  <c r="AG48" i="7"/>
  <c r="AI48" i="7" s="1"/>
  <c r="DR47" i="7"/>
  <c r="BY47" i="7"/>
  <c r="AX47" i="7"/>
  <c r="AM47" i="7"/>
  <c r="AG47" i="7"/>
  <c r="AI47" i="7" s="1"/>
  <c r="DR46" i="7"/>
  <c r="BY46" i="7"/>
  <c r="AX46" i="7"/>
  <c r="AM46" i="7"/>
  <c r="AG46" i="7"/>
  <c r="DR45" i="7"/>
  <c r="BY45" i="7"/>
  <c r="AX45" i="7"/>
  <c r="AM45" i="7"/>
  <c r="AG45" i="7"/>
  <c r="AI45" i="7" s="1"/>
  <c r="DR44" i="7"/>
  <c r="BY44" i="7"/>
  <c r="AX44" i="7"/>
  <c r="AM44" i="7"/>
  <c r="AG44" i="7"/>
  <c r="AI44" i="7" s="1"/>
  <c r="DR43" i="7"/>
  <c r="BY43" i="7"/>
  <c r="AX43" i="7"/>
  <c r="AM43" i="7"/>
  <c r="AG43" i="7"/>
  <c r="AI43" i="7" s="1"/>
  <c r="DR42" i="7"/>
  <c r="BY42" i="7"/>
  <c r="AX42" i="7"/>
  <c r="AM42" i="7"/>
  <c r="AG42" i="7"/>
  <c r="AI42" i="7" s="1"/>
  <c r="DR41" i="7"/>
  <c r="BY41" i="7"/>
  <c r="AX41" i="7"/>
  <c r="AM41" i="7"/>
  <c r="AG41" i="7"/>
  <c r="DR40" i="7"/>
  <c r="BY40" i="7"/>
  <c r="AX40" i="7"/>
  <c r="AM40" i="7"/>
  <c r="AG40" i="7"/>
  <c r="AI40" i="7" s="1"/>
  <c r="DR39" i="7"/>
  <c r="BY39" i="7"/>
  <c r="AX39" i="7"/>
  <c r="AM39" i="7"/>
  <c r="AG39" i="7"/>
  <c r="AI39" i="7" s="1"/>
  <c r="DR38" i="7"/>
  <c r="BY38" i="7"/>
  <c r="AX38" i="7"/>
  <c r="AM38" i="7"/>
  <c r="AG38" i="7"/>
  <c r="AI38" i="7" s="1"/>
  <c r="DR37" i="7"/>
  <c r="BY37" i="7"/>
  <c r="AX37" i="7"/>
  <c r="BG37" i="7" s="1"/>
  <c r="BH37" i="7" s="1"/>
  <c r="BJ37" i="7" s="1"/>
  <c r="AM37" i="7"/>
  <c r="AG37" i="7"/>
  <c r="DR36" i="7"/>
  <c r="BY36" i="7"/>
  <c r="AX36" i="7"/>
  <c r="BG36" i="7" s="1"/>
  <c r="BH36" i="7" s="1"/>
  <c r="BJ36" i="7" s="1"/>
  <c r="AM36" i="7"/>
  <c r="AG36" i="7"/>
  <c r="AI36" i="7" s="1"/>
  <c r="DR35" i="7"/>
  <c r="BY35" i="7"/>
  <c r="AX35" i="7"/>
  <c r="BG35" i="7" s="1"/>
  <c r="BH35" i="7" s="1"/>
  <c r="BJ35" i="7" s="1"/>
  <c r="AM35" i="7"/>
  <c r="AG35" i="7"/>
  <c r="DR34" i="7"/>
  <c r="BY34" i="7"/>
  <c r="AX34" i="7"/>
  <c r="BG34" i="7" s="1"/>
  <c r="BH34" i="7" s="1"/>
  <c r="BJ34" i="7" s="1"/>
  <c r="AM34" i="7"/>
  <c r="AG34" i="7"/>
  <c r="DR33" i="7"/>
  <c r="BY33" i="7"/>
  <c r="BO33" i="7"/>
  <c r="BQ33" i="7" s="1"/>
  <c r="BS33" i="7" s="1"/>
  <c r="AX33" i="7"/>
  <c r="BG33" i="7" s="1"/>
  <c r="BH33" i="7" s="1"/>
  <c r="BJ33" i="7" s="1"/>
  <c r="AM33" i="7"/>
  <c r="AG33" i="7"/>
  <c r="DR32" i="7"/>
  <c r="BY32" i="7"/>
  <c r="BO32" i="7"/>
  <c r="BQ32" i="7" s="1"/>
  <c r="BS32" i="7" s="1"/>
  <c r="AX32" i="7"/>
  <c r="BG32" i="7" s="1"/>
  <c r="BH32" i="7" s="1"/>
  <c r="BJ32" i="7" s="1"/>
  <c r="AM32" i="7"/>
  <c r="AG32" i="7"/>
  <c r="AI32" i="7" s="1"/>
  <c r="DR31" i="7"/>
  <c r="BY31" i="7"/>
  <c r="AX31" i="7"/>
  <c r="BG31" i="7" s="1"/>
  <c r="BH31" i="7" s="1"/>
  <c r="BJ31" i="7" s="1"/>
  <c r="AM31" i="7"/>
  <c r="AG31" i="7"/>
  <c r="DR30" i="7"/>
  <c r="BY30" i="7"/>
  <c r="BO30" i="7"/>
  <c r="BQ30" i="7" s="1"/>
  <c r="BS30" i="7" s="1"/>
  <c r="AX30" i="7"/>
  <c r="BG30" i="7" s="1"/>
  <c r="BH30" i="7" s="1"/>
  <c r="BJ30" i="7" s="1"/>
  <c r="AM30" i="7"/>
  <c r="AG30" i="7"/>
  <c r="DR29" i="7"/>
  <c r="BY29" i="7"/>
  <c r="AX29" i="7"/>
  <c r="AM29" i="7"/>
  <c r="AG29" i="7"/>
  <c r="AI29" i="7" s="1"/>
  <c r="DR28" i="7"/>
  <c r="BY28" i="7"/>
  <c r="AX28" i="7"/>
  <c r="AM28" i="7"/>
  <c r="AG28" i="7"/>
  <c r="AI28" i="7" s="1"/>
  <c r="DR27" i="7"/>
  <c r="BY27" i="7"/>
  <c r="AX27" i="7"/>
  <c r="BG27" i="7" s="1"/>
  <c r="BH27" i="7" s="1"/>
  <c r="BJ27" i="7" s="1"/>
  <c r="AM27" i="7"/>
  <c r="AG27" i="7"/>
  <c r="AI27" i="7" s="1"/>
  <c r="DR26" i="7"/>
  <c r="BY26" i="7"/>
  <c r="AX26" i="7"/>
  <c r="BG26" i="7" s="1"/>
  <c r="BH26" i="7" s="1"/>
  <c r="BJ26" i="7" s="1"/>
  <c r="AM26" i="7"/>
  <c r="AG26" i="7"/>
  <c r="DR25" i="7"/>
  <c r="BY25" i="7"/>
  <c r="BO25" i="7"/>
  <c r="BQ25" i="7" s="1"/>
  <c r="BS25" i="7" s="1"/>
  <c r="AX25" i="7"/>
  <c r="BG25" i="7" s="1"/>
  <c r="BH25" i="7" s="1"/>
  <c r="BJ25" i="7" s="1"/>
  <c r="AM25" i="7"/>
  <c r="AG25" i="7"/>
  <c r="AI25" i="7" s="1"/>
  <c r="DR24" i="7"/>
  <c r="BY24" i="7"/>
  <c r="BO24" i="7"/>
  <c r="BQ24" i="7" s="1"/>
  <c r="BS24" i="7" s="1"/>
  <c r="AX24" i="7"/>
  <c r="BG24" i="7" s="1"/>
  <c r="BH24" i="7" s="1"/>
  <c r="BJ24" i="7" s="1"/>
  <c r="AM24" i="7"/>
  <c r="AG24" i="7"/>
  <c r="AI24" i="7" s="1"/>
  <c r="DR23" i="7"/>
  <c r="BY23" i="7"/>
  <c r="AX23" i="7"/>
  <c r="AM23" i="7"/>
  <c r="AG23" i="7"/>
  <c r="AI23" i="7" s="1"/>
  <c r="DR22" i="7"/>
  <c r="BY22" i="7"/>
  <c r="AX22" i="7"/>
  <c r="AM22" i="7"/>
  <c r="AG22" i="7"/>
  <c r="DR21" i="7"/>
  <c r="BY21" i="7"/>
  <c r="AX21" i="7"/>
  <c r="AM21" i="7"/>
  <c r="AG21" i="7"/>
  <c r="AI21" i="7" s="1"/>
  <c r="DR20" i="7"/>
  <c r="BY20" i="7"/>
  <c r="AX20" i="7"/>
  <c r="AM20" i="7"/>
  <c r="AG20" i="7"/>
  <c r="AI20" i="7" s="1"/>
  <c r="DR19" i="7"/>
  <c r="BY19" i="7"/>
  <c r="AX19" i="7"/>
  <c r="AM19" i="7"/>
  <c r="AG19" i="7"/>
  <c r="AI19" i="7" s="1"/>
  <c r="DR18" i="7"/>
  <c r="BY18" i="7"/>
  <c r="AX18" i="7"/>
  <c r="AM18" i="7"/>
  <c r="AG18" i="7"/>
  <c r="DR17" i="7"/>
  <c r="BY17" i="7"/>
  <c r="BO17" i="7"/>
  <c r="BQ17" i="7" s="1"/>
  <c r="BS17" i="7" s="1"/>
  <c r="AX17" i="7"/>
  <c r="BG17" i="7" s="1"/>
  <c r="BH17" i="7" s="1"/>
  <c r="BJ17" i="7" s="1"/>
  <c r="AM17" i="7"/>
  <c r="AG17" i="7"/>
  <c r="DR16" i="7"/>
  <c r="BY16" i="7"/>
  <c r="BO16" i="7"/>
  <c r="BQ16" i="7" s="1"/>
  <c r="BS16" i="7" s="1"/>
  <c r="AX16" i="7"/>
  <c r="BG16" i="7" s="1"/>
  <c r="BH16" i="7" s="1"/>
  <c r="BJ16" i="7" s="1"/>
  <c r="AM16" i="7"/>
  <c r="AG16" i="7"/>
  <c r="DR15" i="7"/>
  <c r="BY15" i="7"/>
  <c r="AX15" i="7"/>
  <c r="BG15" i="7" s="1"/>
  <c r="BH15" i="7" s="1"/>
  <c r="BJ15" i="7" s="1"/>
  <c r="AM15" i="7"/>
  <c r="AG15" i="7"/>
  <c r="DR14" i="7"/>
  <c r="BY14" i="7"/>
  <c r="AX14" i="7"/>
  <c r="BG14" i="7" s="1"/>
  <c r="BH14" i="7" s="1"/>
  <c r="BJ14" i="7" s="1"/>
  <c r="AM14" i="7"/>
  <c r="AG14" i="7"/>
  <c r="DR13" i="7"/>
  <c r="BY13" i="7"/>
  <c r="AX13" i="7"/>
  <c r="BG13" i="7" s="1"/>
  <c r="BH13" i="7" s="1"/>
  <c r="BJ13" i="7" s="1"/>
  <c r="AM13" i="7"/>
  <c r="AG13" i="7"/>
  <c r="DR12" i="7"/>
  <c r="BY12" i="7"/>
  <c r="AX12" i="7"/>
  <c r="BG12" i="7" s="1"/>
  <c r="BH12" i="7" s="1"/>
  <c r="BJ12" i="7" s="1"/>
  <c r="AM12" i="7"/>
  <c r="AG12" i="7"/>
  <c r="DR11" i="7"/>
  <c r="BY11" i="7"/>
  <c r="AX11" i="7"/>
  <c r="AM11" i="7"/>
  <c r="AG11" i="7"/>
  <c r="AI11" i="7" s="1"/>
  <c r="DR10" i="7"/>
  <c r="BY10" i="7"/>
  <c r="AX10" i="7"/>
  <c r="AM10" i="7"/>
  <c r="AG10" i="7"/>
  <c r="DR9" i="7"/>
  <c r="BY9" i="7"/>
  <c r="AX9" i="7"/>
  <c r="AM9" i="7"/>
  <c r="AG9" i="7"/>
  <c r="DR8" i="7"/>
  <c r="BY8" i="7"/>
  <c r="AX8" i="7"/>
  <c r="AM8" i="7"/>
  <c r="AG8" i="7"/>
  <c r="DR7" i="7"/>
  <c r="BY7" i="7"/>
  <c r="AX7" i="7"/>
  <c r="BG7" i="7" s="1"/>
  <c r="BH7" i="7" s="1"/>
  <c r="BJ7" i="7" s="1"/>
  <c r="AM7" i="7"/>
  <c r="AG7" i="7"/>
  <c r="AI7" i="7" s="1"/>
  <c r="DR6" i="7"/>
  <c r="DS5" i="7" s="1"/>
  <c r="BY6" i="7"/>
  <c r="AX6" i="7"/>
  <c r="BG6" i="7" s="1"/>
  <c r="BH6" i="7" s="1"/>
  <c r="BJ6" i="7" s="1"/>
  <c r="AM6" i="7"/>
  <c r="AG6" i="7"/>
  <c r="AI6" i="7" s="1"/>
  <c r="DR5" i="7"/>
  <c r="BY5" i="7"/>
  <c r="BO5" i="7"/>
  <c r="BQ5" i="7" s="1"/>
  <c r="BS5" i="7" s="1"/>
  <c r="AX5" i="7"/>
  <c r="BG5" i="7" s="1"/>
  <c r="BH5" i="7" s="1"/>
  <c r="BJ5" i="7" s="1"/>
  <c r="AM5" i="7"/>
  <c r="AG5" i="7"/>
  <c r="AI5" i="7" s="1"/>
  <c r="DR4" i="7"/>
  <c r="BY4" i="7"/>
  <c r="BO4" i="7"/>
  <c r="BQ4" i="7" s="1"/>
  <c r="BS4" i="7" s="1"/>
  <c r="AX4" i="7"/>
  <c r="BG4" i="7" s="1"/>
  <c r="BH4" i="7" s="1"/>
  <c r="BJ4" i="7" s="1"/>
  <c r="AM4" i="7"/>
  <c r="AG4" i="7"/>
  <c r="DR3" i="7"/>
  <c r="BY3" i="7"/>
  <c r="AM3" i="7"/>
  <c r="AG3" i="7"/>
  <c r="DR2" i="7"/>
  <c r="BY2" i="7"/>
  <c r="AM2" i="7"/>
  <c r="AG2" i="7"/>
  <c r="BX835" i="6"/>
  <c r="BX834" i="6"/>
  <c r="BX833" i="6"/>
  <c r="BX832" i="6"/>
  <c r="BX831" i="6"/>
  <c r="BX830" i="6"/>
  <c r="BX829" i="6"/>
  <c r="BX828" i="6"/>
  <c r="BX827" i="6"/>
  <c r="BX826" i="6"/>
  <c r="BX825" i="6"/>
  <c r="BX824" i="6"/>
  <c r="BX823" i="6"/>
  <c r="BX822" i="6"/>
  <c r="BX821" i="6"/>
  <c r="BX820" i="6"/>
  <c r="BX819" i="6"/>
  <c r="BX818" i="6"/>
  <c r="BX817" i="6"/>
  <c r="BX816" i="6"/>
  <c r="BX815" i="6"/>
  <c r="BX814" i="6"/>
  <c r="BX813" i="6"/>
  <c r="BX812" i="6"/>
  <c r="BX811" i="6"/>
  <c r="BX810" i="6"/>
  <c r="BX809" i="6"/>
  <c r="BX808" i="6"/>
  <c r="BX807" i="6"/>
  <c r="BX806" i="6"/>
  <c r="BX805" i="6"/>
  <c r="BX804" i="6"/>
  <c r="BX803" i="6"/>
  <c r="BX802" i="6"/>
  <c r="BX801" i="6"/>
  <c r="BX800" i="6"/>
  <c r="BX799" i="6"/>
  <c r="BX798" i="6"/>
  <c r="BX797" i="6"/>
  <c r="BX796" i="6"/>
  <c r="BX795" i="6"/>
  <c r="BX794" i="6"/>
  <c r="BX793" i="6"/>
  <c r="BX792" i="6"/>
  <c r="BX791" i="6"/>
  <c r="BX790" i="6"/>
  <c r="BX789" i="6"/>
  <c r="BX788" i="6"/>
  <c r="BX787" i="6"/>
  <c r="BX786" i="6"/>
  <c r="BX785" i="6"/>
  <c r="BX784" i="6"/>
  <c r="BX783" i="6"/>
  <c r="BX782" i="6"/>
  <c r="BX781" i="6"/>
  <c r="BX780" i="6"/>
  <c r="BX779" i="6"/>
  <c r="BX778" i="6"/>
  <c r="BX777" i="6"/>
  <c r="BX776" i="6"/>
  <c r="BX775" i="6"/>
  <c r="BX774" i="6"/>
  <c r="BX773" i="6"/>
  <c r="BX772" i="6"/>
  <c r="BX771" i="6"/>
  <c r="BX770" i="6"/>
  <c r="BX769" i="6"/>
  <c r="BX768" i="6"/>
  <c r="BX767" i="6"/>
  <c r="BX766" i="6"/>
  <c r="BX765" i="6"/>
  <c r="BX764" i="6"/>
  <c r="BX763" i="6"/>
  <c r="BX762" i="6"/>
  <c r="BX761" i="6"/>
  <c r="BX760" i="6"/>
  <c r="BX759" i="6"/>
  <c r="BX758" i="6"/>
  <c r="BX757" i="6"/>
  <c r="BX756" i="6"/>
  <c r="BX755" i="6"/>
  <c r="BX754" i="6"/>
  <c r="BX753" i="6"/>
  <c r="BX752" i="6"/>
  <c r="BX751" i="6"/>
  <c r="BX750" i="6"/>
  <c r="BX749" i="6"/>
  <c r="BX748" i="6"/>
  <c r="BX747" i="6"/>
  <c r="BX746" i="6"/>
  <c r="BX745" i="6"/>
  <c r="BX744" i="6"/>
  <c r="BX743" i="6"/>
  <c r="BX742" i="6"/>
  <c r="BX741" i="6"/>
  <c r="BX740" i="6"/>
  <c r="BX739" i="6"/>
  <c r="BX738" i="6"/>
  <c r="BX737" i="6"/>
  <c r="BX736" i="6"/>
  <c r="BX735" i="6"/>
  <c r="BX734" i="6"/>
  <c r="BX733" i="6"/>
  <c r="BX732" i="6"/>
  <c r="BX731" i="6"/>
  <c r="BX730" i="6"/>
  <c r="BX729" i="6"/>
  <c r="BX728" i="6"/>
  <c r="BX727" i="6"/>
  <c r="BX726" i="6"/>
  <c r="BX725" i="6"/>
  <c r="BX724" i="6"/>
  <c r="BX723" i="6"/>
  <c r="BX722" i="6"/>
  <c r="BX721" i="6"/>
  <c r="BX720" i="6"/>
  <c r="BX719" i="6"/>
  <c r="BX718" i="6"/>
  <c r="BX717" i="6"/>
  <c r="BX716" i="6"/>
  <c r="BX715" i="6"/>
  <c r="BX714" i="6"/>
  <c r="BX713" i="6"/>
  <c r="BX712" i="6"/>
  <c r="BX711" i="6"/>
  <c r="BX710" i="6"/>
  <c r="BX709" i="6"/>
  <c r="BX708" i="6"/>
  <c r="BX707" i="6"/>
  <c r="BX706" i="6"/>
  <c r="BX705" i="6"/>
  <c r="BX704" i="6"/>
  <c r="BX703" i="6"/>
  <c r="BX702" i="6"/>
  <c r="BX701" i="6"/>
  <c r="BX700" i="6"/>
  <c r="BX699" i="6"/>
  <c r="BX698" i="6"/>
  <c r="BX697" i="6"/>
  <c r="BX696" i="6"/>
  <c r="BX695" i="6"/>
  <c r="BX694" i="6"/>
  <c r="BX693" i="6"/>
  <c r="BX692" i="6"/>
  <c r="BX691" i="6"/>
  <c r="BX690" i="6"/>
  <c r="BX689" i="6"/>
  <c r="BX688" i="6"/>
  <c r="BX687" i="6"/>
  <c r="BX686" i="6"/>
  <c r="BX685" i="6"/>
  <c r="BX684" i="6"/>
  <c r="BX683" i="6"/>
  <c r="BX682" i="6"/>
  <c r="BX681" i="6"/>
  <c r="BX680" i="6"/>
  <c r="BX679" i="6"/>
  <c r="BX678" i="6"/>
  <c r="BX677" i="6"/>
  <c r="BX676" i="6"/>
  <c r="BX675" i="6"/>
  <c r="BX674" i="6"/>
  <c r="BX673" i="6"/>
  <c r="BX672" i="6"/>
  <c r="BX671" i="6"/>
  <c r="BX670" i="6"/>
  <c r="BX669" i="6"/>
  <c r="BX668" i="6"/>
  <c r="BX667" i="6"/>
  <c r="BX666" i="6"/>
  <c r="BX665" i="6"/>
  <c r="BX664" i="6"/>
  <c r="BX663" i="6"/>
  <c r="BX662" i="6"/>
  <c r="BX661" i="6"/>
  <c r="BX660" i="6"/>
  <c r="BX659" i="6"/>
  <c r="BX658" i="6"/>
  <c r="BX657" i="6"/>
  <c r="BX656" i="6"/>
  <c r="BX655" i="6"/>
  <c r="BX654" i="6"/>
  <c r="BX653" i="6"/>
  <c r="BX652" i="6"/>
  <c r="BX651" i="6"/>
  <c r="BX650" i="6"/>
  <c r="BX649" i="6"/>
  <c r="BX648" i="6"/>
  <c r="BX647" i="6"/>
  <c r="BX646" i="6"/>
  <c r="BX645" i="6"/>
  <c r="BX644" i="6"/>
  <c r="BX643" i="6"/>
  <c r="BX642" i="6"/>
  <c r="BX641" i="6"/>
  <c r="BX640" i="6"/>
  <c r="BX639" i="6"/>
  <c r="BX638" i="6"/>
  <c r="BX637" i="6"/>
  <c r="BX636" i="6"/>
  <c r="BX635" i="6"/>
  <c r="BX634" i="6"/>
  <c r="BX633" i="6"/>
  <c r="BX632" i="6"/>
  <c r="BX631" i="6"/>
  <c r="BX630" i="6"/>
  <c r="BX629" i="6"/>
  <c r="BX628" i="6"/>
  <c r="BX627" i="6"/>
  <c r="BX626" i="6"/>
  <c r="BX625" i="6"/>
  <c r="BX624" i="6"/>
  <c r="BX623" i="6"/>
  <c r="BX622" i="6"/>
  <c r="BX621" i="6"/>
  <c r="BX620" i="6"/>
  <c r="BX619" i="6"/>
  <c r="BX618" i="6"/>
  <c r="BX617" i="6"/>
  <c r="BX616" i="6"/>
  <c r="BX615" i="6"/>
  <c r="BX614" i="6"/>
  <c r="BX613" i="6"/>
  <c r="BX612" i="6"/>
  <c r="BX611" i="6"/>
  <c r="BX610" i="6"/>
  <c r="BX609" i="6"/>
  <c r="BX608" i="6"/>
  <c r="BX607" i="6"/>
  <c r="BX606" i="6"/>
  <c r="BX605" i="6"/>
  <c r="BX604" i="6"/>
  <c r="BX603" i="6"/>
  <c r="BX602" i="6"/>
  <c r="BX601" i="6"/>
  <c r="BX600" i="6"/>
  <c r="BX599" i="6"/>
  <c r="BX598" i="6"/>
  <c r="BX597" i="6"/>
  <c r="BX596" i="6"/>
  <c r="BX595" i="6"/>
  <c r="BX594" i="6"/>
  <c r="BX593" i="6"/>
  <c r="BX592" i="6"/>
  <c r="BX591" i="6"/>
  <c r="BX590" i="6"/>
  <c r="BX589" i="6"/>
  <c r="BX588" i="6"/>
  <c r="BX587" i="6"/>
  <c r="BX586" i="6"/>
  <c r="BX585" i="6"/>
  <c r="BX584" i="6"/>
  <c r="BX583" i="6"/>
  <c r="BX582" i="6"/>
  <c r="BX581" i="6"/>
  <c r="BX580" i="6"/>
  <c r="BX579" i="6"/>
  <c r="BX578" i="6"/>
  <c r="BX577" i="6"/>
  <c r="BX576" i="6"/>
  <c r="BX575" i="6"/>
  <c r="BX574" i="6"/>
  <c r="BX573" i="6"/>
  <c r="BX572" i="6"/>
  <c r="BX571" i="6"/>
  <c r="BX570" i="6"/>
  <c r="BX569" i="6"/>
  <c r="BX568" i="6"/>
  <c r="BX567" i="6"/>
  <c r="BX566" i="6"/>
  <c r="BX565" i="6"/>
  <c r="BX564" i="6"/>
  <c r="BX563" i="6"/>
  <c r="BX562" i="6"/>
  <c r="BX561" i="6"/>
  <c r="BX560" i="6"/>
  <c r="BX559" i="6"/>
  <c r="BX558" i="6"/>
  <c r="BX557" i="6"/>
  <c r="BX556" i="6"/>
  <c r="BX555" i="6"/>
  <c r="BX554" i="6"/>
  <c r="BX553" i="6"/>
  <c r="BX552" i="6"/>
  <c r="BX551" i="6"/>
  <c r="BX550" i="6"/>
  <c r="BX549" i="6"/>
  <c r="BX548" i="6"/>
  <c r="BX547" i="6"/>
  <c r="BX546" i="6"/>
  <c r="BX545" i="6"/>
  <c r="BX544" i="6"/>
  <c r="BX543" i="6"/>
  <c r="BX542" i="6"/>
  <c r="BX541" i="6"/>
  <c r="BX540" i="6"/>
  <c r="BX539" i="6"/>
  <c r="BX538" i="6"/>
  <c r="BX537" i="6"/>
  <c r="BX536" i="6"/>
  <c r="BX535" i="6"/>
  <c r="BX534" i="6"/>
  <c r="BX533" i="6"/>
  <c r="BX532" i="6"/>
  <c r="BX531" i="6"/>
  <c r="BX530" i="6"/>
  <c r="BX529" i="6"/>
  <c r="BX528" i="6"/>
  <c r="BX527" i="6"/>
  <c r="BX526" i="6"/>
  <c r="BX525" i="6"/>
  <c r="BX524" i="6"/>
  <c r="BX523" i="6"/>
  <c r="BX522" i="6"/>
  <c r="BX521" i="6"/>
  <c r="BX520" i="6"/>
  <c r="BX519" i="6"/>
  <c r="BX518" i="6"/>
  <c r="BX517" i="6"/>
  <c r="BX516" i="6"/>
  <c r="BX515" i="6"/>
  <c r="BX514" i="6"/>
  <c r="BX513" i="6"/>
  <c r="BX512" i="6"/>
  <c r="BX511" i="6"/>
  <c r="BX510" i="6"/>
  <c r="BX509" i="6"/>
  <c r="BX508" i="6"/>
  <c r="BX507" i="6"/>
  <c r="BX506" i="6"/>
  <c r="BX505" i="6"/>
  <c r="BX504" i="6"/>
  <c r="BX503" i="6"/>
  <c r="BX502" i="6"/>
  <c r="BX501" i="6"/>
  <c r="BX500" i="6"/>
  <c r="BX499" i="6"/>
  <c r="BX498" i="6"/>
  <c r="BX497" i="6"/>
  <c r="BX496" i="6"/>
  <c r="BX495" i="6"/>
  <c r="BX494" i="6"/>
  <c r="BX493" i="6"/>
  <c r="BX492" i="6"/>
  <c r="BX491" i="6"/>
  <c r="BX490" i="6"/>
  <c r="BX489" i="6"/>
  <c r="BX488" i="6"/>
  <c r="BX487" i="6"/>
  <c r="BX486" i="6"/>
  <c r="BX485" i="6"/>
  <c r="BX484" i="6"/>
  <c r="BX483" i="6"/>
  <c r="BX482" i="6"/>
  <c r="BX481" i="6"/>
  <c r="BX480" i="6"/>
  <c r="BX479" i="6"/>
  <c r="BX478" i="6"/>
  <c r="BX477" i="6"/>
  <c r="BX476" i="6"/>
  <c r="BX475" i="6"/>
  <c r="BX474" i="6"/>
  <c r="BX473" i="6"/>
  <c r="BX472" i="6"/>
  <c r="BX471" i="6"/>
  <c r="BX470" i="6"/>
  <c r="BX469" i="6"/>
  <c r="BX468" i="6"/>
  <c r="BX467" i="6"/>
  <c r="BX466" i="6"/>
  <c r="BX465" i="6"/>
  <c r="BX464" i="6"/>
  <c r="BX463" i="6"/>
  <c r="BX462" i="6"/>
  <c r="BX461" i="6"/>
  <c r="BX460" i="6"/>
  <c r="BX459" i="6"/>
  <c r="BX458" i="6"/>
  <c r="BX457" i="6"/>
  <c r="BX456" i="6"/>
  <c r="BX455" i="6"/>
  <c r="BX454" i="6"/>
  <c r="BX453" i="6"/>
  <c r="BX452" i="6"/>
  <c r="BX451" i="6"/>
  <c r="BX450" i="6"/>
  <c r="BX449" i="6"/>
  <c r="BX448" i="6"/>
  <c r="BX447" i="6"/>
  <c r="BX446" i="6"/>
  <c r="BX445" i="6"/>
  <c r="BX444" i="6"/>
  <c r="BX443" i="6"/>
  <c r="BX442" i="6"/>
  <c r="BX441" i="6"/>
  <c r="BX440" i="6"/>
  <c r="BX439" i="6"/>
  <c r="BX438" i="6"/>
  <c r="BX437" i="6"/>
  <c r="BX436" i="6"/>
  <c r="BX435" i="6"/>
  <c r="BX434" i="6"/>
  <c r="BX433" i="6"/>
  <c r="BX432" i="6"/>
  <c r="BX431" i="6"/>
  <c r="BX430" i="6"/>
  <c r="BX429" i="6"/>
  <c r="BX428" i="6"/>
  <c r="BX427" i="6"/>
  <c r="BX426" i="6"/>
  <c r="BX425" i="6"/>
  <c r="BX424" i="6"/>
  <c r="BX423" i="6"/>
  <c r="BX422" i="6"/>
  <c r="BX421" i="6"/>
  <c r="BX420" i="6"/>
  <c r="BX419" i="6"/>
  <c r="BX418" i="6"/>
  <c r="BX417" i="6"/>
  <c r="BX416" i="6"/>
  <c r="BX415" i="6"/>
  <c r="BX414" i="6"/>
  <c r="BX413" i="6"/>
  <c r="BX412" i="6"/>
  <c r="BX411" i="6"/>
  <c r="BX410" i="6"/>
  <c r="BX409" i="6"/>
  <c r="BX408" i="6"/>
  <c r="BX407" i="6"/>
  <c r="BX406" i="6"/>
  <c r="BX405" i="6"/>
  <c r="BX404" i="6"/>
  <c r="BX403" i="6"/>
  <c r="BX402" i="6"/>
  <c r="BX401" i="6"/>
  <c r="BX400" i="6"/>
  <c r="BX399" i="6"/>
  <c r="BX398" i="6"/>
  <c r="BX397" i="6"/>
  <c r="BX396" i="6"/>
  <c r="BX395" i="6"/>
  <c r="BX394" i="6"/>
  <c r="BX393" i="6"/>
  <c r="BX392" i="6"/>
  <c r="BX391" i="6"/>
  <c r="BX390" i="6"/>
  <c r="BX389" i="6"/>
  <c r="BX388" i="6"/>
  <c r="BX387" i="6"/>
  <c r="BX386" i="6"/>
  <c r="BX385" i="6"/>
  <c r="BX384" i="6"/>
  <c r="BX383" i="6"/>
  <c r="BX382" i="6"/>
  <c r="BX381" i="6"/>
  <c r="BX380" i="6"/>
  <c r="BX379" i="6"/>
  <c r="BX378" i="6"/>
  <c r="BX377" i="6"/>
  <c r="BX376" i="6"/>
  <c r="BX375" i="6"/>
  <c r="BX374" i="6"/>
  <c r="BX373" i="6"/>
  <c r="BX372" i="6"/>
  <c r="BX371" i="6"/>
  <c r="BX370" i="6"/>
  <c r="BX369" i="6"/>
  <c r="BX368" i="6"/>
  <c r="BX367" i="6"/>
  <c r="BX366" i="6"/>
  <c r="BX365" i="6"/>
  <c r="BX364" i="6"/>
  <c r="BX363" i="6"/>
  <c r="BX362" i="6"/>
  <c r="BX361" i="6"/>
  <c r="BX360" i="6"/>
  <c r="BX359" i="6"/>
  <c r="BX358" i="6"/>
  <c r="BX357" i="6"/>
  <c r="BX356" i="6"/>
  <c r="BX355" i="6"/>
  <c r="BX354" i="6"/>
  <c r="BX353" i="6"/>
  <c r="BX352" i="6"/>
  <c r="BX351" i="6"/>
  <c r="BX350" i="6"/>
  <c r="BX349" i="6"/>
  <c r="BX348" i="6"/>
  <c r="BX347" i="6"/>
  <c r="BX346" i="6"/>
  <c r="BX345" i="6"/>
  <c r="BX344" i="6"/>
  <c r="BX343" i="6"/>
  <c r="BX342" i="6"/>
  <c r="BX341" i="6"/>
  <c r="BX340" i="6"/>
  <c r="BX339" i="6"/>
  <c r="BX338" i="6"/>
  <c r="BX337" i="6"/>
  <c r="BX336" i="6"/>
  <c r="BX335" i="6"/>
  <c r="BX334" i="6"/>
  <c r="BX333" i="6"/>
  <c r="BX332" i="6"/>
  <c r="BX331" i="6"/>
  <c r="BX330" i="6"/>
  <c r="BX329" i="6"/>
  <c r="BX328" i="6"/>
  <c r="BX327" i="6"/>
  <c r="BX326" i="6"/>
  <c r="BX325" i="6"/>
  <c r="BX324" i="6"/>
  <c r="BX323" i="6"/>
  <c r="BX322" i="6"/>
  <c r="BX321" i="6"/>
  <c r="BX320" i="6"/>
  <c r="BX319" i="6"/>
  <c r="BX318" i="6"/>
  <c r="BX317" i="6"/>
  <c r="BX316" i="6"/>
  <c r="BX315" i="6"/>
  <c r="BX314" i="6"/>
  <c r="BX313" i="6"/>
  <c r="BX312" i="6"/>
  <c r="BX311" i="6"/>
  <c r="BX310" i="6"/>
  <c r="BX309" i="6"/>
  <c r="BX308" i="6"/>
  <c r="BX307" i="6"/>
  <c r="BX306" i="6"/>
  <c r="BX305" i="6"/>
  <c r="BX304" i="6"/>
  <c r="BX303" i="6"/>
  <c r="BX302" i="6"/>
  <c r="BX301" i="6"/>
  <c r="BX300" i="6"/>
  <c r="BX299" i="6"/>
  <c r="BX298" i="6"/>
  <c r="BX297" i="6"/>
  <c r="BX296" i="6"/>
  <c r="BX295" i="6"/>
  <c r="BX294" i="6"/>
  <c r="BX293" i="6"/>
  <c r="BX292" i="6"/>
  <c r="BX291" i="6"/>
  <c r="BX290" i="6"/>
  <c r="BX289" i="6"/>
  <c r="BX288" i="6"/>
  <c r="BX287" i="6"/>
  <c r="BX286" i="6"/>
  <c r="BX285" i="6"/>
  <c r="BX284" i="6"/>
  <c r="BX283" i="6"/>
  <c r="BX282" i="6"/>
  <c r="BX281" i="6"/>
  <c r="BX280" i="6"/>
  <c r="BX279" i="6"/>
  <c r="BX278" i="6"/>
  <c r="BX277" i="6"/>
  <c r="BX276" i="6"/>
  <c r="BX275" i="6"/>
  <c r="BX274" i="6"/>
  <c r="BX273" i="6"/>
  <c r="BX272" i="6"/>
  <c r="BX271" i="6"/>
  <c r="BX270" i="6"/>
  <c r="BX269" i="6"/>
  <c r="BX268" i="6"/>
  <c r="BX267" i="6"/>
  <c r="BX266" i="6"/>
  <c r="BX265" i="6"/>
  <c r="BX264" i="6"/>
  <c r="BX263" i="6"/>
  <c r="BX262" i="6"/>
  <c r="BX261" i="6"/>
  <c r="BX260" i="6"/>
  <c r="BX259" i="6"/>
  <c r="BX258" i="6"/>
  <c r="BX257" i="6"/>
  <c r="BX256" i="6"/>
  <c r="BX255" i="6"/>
  <c r="BX254" i="6"/>
  <c r="BX253" i="6"/>
  <c r="BX252" i="6"/>
  <c r="BX251" i="6"/>
  <c r="BX250" i="6"/>
  <c r="BX249" i="6"/>
  <c r="BX248" i="6"/>
  <c r="BX247" i="6"/>
  <c r="BX246" i="6"/>
  <c r="BX245" i="6"/>
  <c r="BX244" i="6"/>
  <c r="BX243" i="6"/>
  <c r="BX242" i="6"/>
  <c r="BX241" i="6"/>
  <c r="BX240" i="6"/>
  <c r="BX239" i="6"/>
  <c r="BX238" i="6"/>
  <c r="BX237" i="6"/>
  <c r="BX236" i="6"/>
  <c r="BX235" i="6"/>
  <c r="BX234" i="6"/>
  <c r="BX233" i="6"/>
  <c r="BX232" i="6"/>
  <c r="BX231" i="6"/>
  <c r="BX230" i="6"/>
  <c r="BX229" i="6"/>
  <c r="BX228" i="6"/>
  <c r="BX227" i="6"/>
  <c r="BX226" i="6"/>
  <c r="BX225" i="6"/>
  <c r="BX224" i="6"/>
  <c r="BX223" i="6"/>
  <c r="BX222" i="6"/>
  <c r="BX221" i="6"/>
  <c r="BX220" i="6"/>
  <c r="BX219" i="6"/>
  <c r="BX218" i="6"/>
  <c r="BX217" i="6"/>
  <c r="BX216" i="6"/>
  <c r="BX215" i="6"/>
  <c r="BX214" i="6"/>
  <c r="BX213" i="6"/>
  <c r="BX212" i="6"/>
  <c r="BX211" i="6"/>
  <c r="BX210" i="6"/>
  <c r="BX209" i="6"/>
  <c r="BX208" i="6"/>
  <c r="BX207" i="6"/>
  <c r="BX206" i="6"/>
  <c r="BX205" i="6"/>
  <c r="BX204" i="6"/>
  <c r="BX203" i="6"/>
  <c r="BX202" i="6"/>
  <c r="BX201" i="6"/>
  <c r="BX200" i="6"/>
  <c r="BX199" i="6"/>
  <c r="BX198" i="6"/>
  <c r="BX197" i="6"/>
  <c r="BX196" i="6"/>
  <c r="BX195" i="6"/>
  <c r="BX194" i="6"/>
  <c r="BX193" i="6"/>
  <c r="BX192" i="6"/>
  <c r="BX191" i="6"/>
  <c r="BX190" i="6"/>
  <c r="BX189" i="6"/>
  <c r="BX188" i="6"/>
  <c r="BX187" i="6"/>
  <c r="BX186" i="6"/>
  <c r="BX185" i="6"/>
  <c r="BX184" i="6"/>
  <c r="BX183" i="6"/>
  <c r="BX182" i="6"/>
  <c r="BX181" i="6"/>
  <c r="BX180" i="6"/>
  <c r="BX179" i="6"/>
  <c r="BX178" i="6"/>
  <c r="BX177" i="6"/>
  <c r="BX176" i="6"/>
  <c r="BX175" i="6"/>
  <c r="BX174" i="6"/>
  <c r="BX173" i="6"/>
  <c r="BX172" i="6"/>
  <c r="BX171" i="6"/>
  <c r="BX170" i="6"/>
  <c r="BX169" i="6"/>
  <c r="BX168" i="6"/>
  <c r="BX167" i="6"/>
  <c r="BX166" i="6"/>
  <c r="BX165" i="6"/>
  <c r="BX164" i="6"/>
  <c r="BX163" i="6"/>
  <c r="BX162" i="6"/>
  <c r="BX161" i="6"/>
  <c r="BX160" i="6"/>
  <c r="BX159" i="6"/>
  <c r="BX158" i="6"/>
  <c r="BX157" i="6"/>
  <c r="BX156" i="6"/>
  <c r="BX155" i="6"/>
  <c r="BX154" i="6"/>
  <c r="BX153" i="6"/>
  <c r="BX152" i="6"/>
  <c r="BX151" i="6"/>
  <c r="BX150" i="6"/>
  <c r="BX149" i="6"/>
  <c r="BX148" i="6"/>
  <c r="BX147" i="6"/>
  <c r="BX146" i="6"/>
  <c r="BX145" i="6"/>
  <c r="BX144" i="6"/>
  <c r="BX143" i="6"/>
  <c r="BX142" i="6"/>
  <c r="BX141" i="6"/>
  <c r="BX140" i="6"/>
  <c r="BX139" i="6"/>
  <c r="BX138" i="6"/>
  <c r="BX137" i="6"/>
  <c r="BX136" i="6"/>
  <c r="BX135" i="6"/>
  <c r="BX134" i="6"/>
  <c r="BX133" i="6"/>
  <c r="BX132" i="6"/>
  <c r="BX131" i="6"/>
  <c r="BX130" i="6"/>
  <c r="BX129" i="6"/>
  <c r="BX128" i="6"/>
  <c r="BX127" i="6"/>
  <c r="BX126" i="6"/>
  <c r="BX125" i="6"/>
  <c r="BX124" i="6"/>
  <c r="BX123" i="6"/>
  <c r="BX122" i="6"/>
  <c r="BX121" i="6"/>
  <c r="BX120" i="6"/>
  <c r="BX119" i="6"/>
  <c r="BX118" i="6"/>
  <c r="BX117" i="6"/>
  <c r="BX116" i="6"/>
  <c r="BX115" i="6"/>
  <c r="BX114" i="6"/>
  <c r="BX113" i="6"/>
  <c r="BX112" i="6"/>
  <c r="BX111" i="6"/>
  <c r="BX110" i="6"/>
  <c r="BX109" i="6"/>
  <c r="BX108" i="6"/>
  <c r="BX107" i="6"/>
  <c r="BX106" i="6"/>
  <c r="BX105" i="6"/>
  <c r="BX104" i="6"/>
  <c r="BX103" i="6"/>
  <c r="BX102" i="6"/>
  <c r="BX101" i="6"/>
  <c r="BX100" i="6"/>
  <c r="BX99" i="6"/>
  <c r="BX98" i="6"/>
  <c r="BX97" i="6"/>
  <c r="BX96" i="6"/>
  <c r="BX95" i="6"/>
  <c r="BX94" i="6"/>
  <c r="BX93" i="6"/>
  <c r="BX92" i="6"/>
  <c r="BX91" i="6"/>
  <c r="BX90" i="6"/>
  <c r="BX89" i="6"/>
  <c r="BX88" i="6"/>
  <c r="BX87" i="6"/>
  <c r="BX86" i="6"/>
  <c r="BX85" i="6"/>
  <c r="BX84" i="6"/>
  <c r="BX83" i="6"/>
  <c r="BX82" i="6"/>
  <c r="BX81" i="6"/>
  <c r="BX80" i="6"/>
  <c r="BX79" i="6"/>
  <c r="BX78" i="6"/>
  <c r="BX77" i="6"/>
  <c r="BX76" i="6"/>
  <c r="BX75" i="6"/>
  <c r="BX74" i="6"/>
  <c r="BX73" i="6"/>
  <c r="BX72" i="6"/>
  <c r="BX71" i="6"/>
  <c r="BX70" i="6"/>
  <c r="BX69" i="6"/>
  <c r="BX68" i="6"/>
  <c r="BX67" i="6"/>
  <c r="BX66" i="6"/>
  <c r="BX65" i="6"/>
  <c r="BX64" i="6"/>
  <c r="BX63" i="6"/>
  <c r="BX62" i="6"/>
  <c r="BX61" i="6"/>
  <c r="BX60" i="6"/>
  <c r="BX59" i="6"/>
  <c r="BX58" i="6"/>
  <c r="BX57" i="6"/>
  <c r="BX56" i="6"/>
  <c r="BX55" i="6"/>
  <c r="BX54" i="6"/>
  <c r="BX53" i="6"/>
  <c r="BX52" i="6"/>
  <c r="BX51" i="6"/>
  <c r="BX50" i="6"/>
  <c r="BX49" i="6"/>
  <c r="BX48" i="6"/>
  <c r="BX47" i="6"/>
  <c r="BX46" i="6"/>
  <c r="BX45" i="6"/>
  <c r="BX44" i="6"/>
  <c r="BX43" i="6"/>
  <c r="BX42" i="6"/>
  <c r="BX41" i="6"/>
  <c r="BX40" i="6"/>
  <c r="BX39" i="6"/>
  <c r="BX38" i="6"/>
  <c r="BX37" i="6"/>
  <c r="BX36" i="6"/>
  <c r="BX35" i="6"/>
  <c r="BX34" i="6"/>
  <c r="BX33" i="6"/>
  <c r="BX32" i="6"/>
  <c r="BX31" i="6"/>
  <c r="BX30" i="6"/>
  <c r="BX29" i="6"/>
  <c r="BX28" i="6"/>
  <c r="BX27" i="6"/>
  <c r="BX26" i="6"/>
  <c r="BX25" i="6"/>
  <c r="BX24" i="6"/>
  <c r="BX23" i="6"/>
  <c r="BX22" i="6"/>
  <c r="BX21" i="6"/>
  <c r="BX20" i="6"/>
  <c r="BX19" i="6"/>
  <c r="BX18" i="6"/>
  <c r="BX17" i="6"/>
  <c r="BX16" i="6"/>
  <c r="BX15" i="6"/>
  <c r="BX14" i="6"/>
  <c r="BX13" i="6"/>
  <c r="BX12" i="6"/>
  <c r="BX11" i="6"/>
  <c r="BX10" i="6"/>
  <c r="BX9" i="6"/>
  <c r="BX8" i="6"/>
  <c r="BX7" i="6"/>
  <c r="BX6" i="6"/>
  <c r="BX5" i="6"/>
  <c r="BX4" i="6"/>
  <c r="BX3" i="6"/>
  <c r="BW835" i="6"/>
  <c r="BW834" i="6"/>
  <c r="BW833" i="6"/>
  <c r="BW832" i="6"/>
  <c r="BW831" i="6"/>
  <c r="BW830" i="6"/>
  <c r="BW829" i="6"/>
  <c r="BW828" i="6"/>
  <c r="BW827" i="6"/>
  <c r="BW826" i="6"/>
  <c r="BW825" i="6"/>
  <c r="BW824" i="6"/>
  <c r="BW823" i="6"/>
  <c r="BW822" i="6"/>
  <c r="BW821" i="6"/>
  <c r="BW820" i="6"/>
  <c r="BW819" i="6"/>
  <c r="BW818" i="6"/>
  <c r="BW817" i="6"/>
  <c r="BW816" i="6"/>
  <c r="BW815" i="6"/>
  <c r="BW814" i="6"/>
  <c r="BW813" i="6"/>
  <c r="BW812" i="6"/>
  <c r="BW811" i="6"/>
  <c r="BW810" i="6"/>
  <c r="BW809" i="6"/>
  <c r="BW808" i="6"/>
  <c r="BW807" i="6"/>
  <c r="BW806" i="6"/>
  <c r="BW805" i="6"/>
  <c r="BW804" i="6"/>
  <c r="BW803" i="6"/>
  <c r="BW802" i="6"/>
  <c r="BW801" i="6"/>
  <c r="BW800" i="6"/>
  <c r="BW799" i="6"/>
  <c r="BW798" i="6"/>
  <c r="BW797" i="6"/>
  <c r="BW796" i="6"/>
  <c r="BW795" i="6"/>
  <c r="BW794" i="6"/>
  <c r="BW793" i="6"/>
  <c r="BW792" i="6"/>
  <c r="BW791" i="6"/>
  <c r="BW790" i="6"/>
  <c r="BW789" i="6"/>
  <c r="BW788" i="6"/>
  <c r="BW787" i="6"/>
  <c r="BW786" i="6"/>
  <c r="BW785" i="6"/>
  <c r="BW784" i="6"/>
  <c r="BW783" i="6"/>
  <c r="BW782" i="6"/>
  <c r="BW781" i="6"/>
  <c r="BW780" i="6"/>
  <c r="BW779" i="6"/>
  <c r="BW778" i="6"/>
  <c r="BW777" i="6"/>
  <c r="BW776" i="6"/>
  <c r="BW775" i="6"/>
  <c r="BW774" i="6"/>
  <c r="BW773" i="6"/>
  <c r="BW772" i="6"/>
  <c r="BW771" i="6"/>
  <c r="BW770" i="6"/>
  <c r="BW769" i="6"/>
  <c r="BW768" i="6"/>
  <c r="BW767" i="6"/>
  <c r="BW766" i="6"/>
  <c r="BW765" i="6"/>
  <c r="BW764" i="6"/>
  <c r="BW763" i="6"/>
  <c r="BW762" i="6"/>
  <c r="BW761" i="6"/>
  <c r="BW760" i="6"/>
  <c r="BW759" i="6"/>
  <c r="BW758" i="6"/>
  <c r="BW757" i="6"/>
  <c r="BW756" i="6"/>
  <c r="BW755" i="6"/>
  <c r="BW754" i="6"/>
  <c r="BW753" i="6"/>
  <c r="BW752" i="6"/>
  <c r="BW751" i="6"/>
  <c r="BW750" i="6"/>
  <c r="BW749" i="6"/>
  <c r="BW748" i="6"/>
  <c r="BW747" i="6"/>
  <c r="BW746" i="6"/>
  <c r="BW745" i="6"/>
  <c r="BW744" i="6"/>
  <c r="BW743" i="6"/>
  <c r="BW742" i="6"/>
  <c r="BW741" i="6"/>
  <c r="BW740" i="6"/>
  <c r="BW739" i="6"/>
  <c r="BW738" i="6"/>
  <c r="BW737" i="6"/>
  <c r="BW736" i="6"/>
  <c r="BW735" i="6"/>
  <c r="BW734" i="6"/>
  <c r="BW733" i="6"/>
  <c r="BW732" i="6"/>
  <c r="BW731" i="6"/>
  <c r="BW730" i="6"/>
  <c r="BW729" i="6"/>
  <c r="BW728" i="6"/>
  <c r="BW727" i="6"/>
  <c r="BW726" i="6"/>
  <c r="BW725" i="6"/>
  <c r="BW724" i="6"/>
  <c r="BW723" i="6"/>
  <c r="BW722" i="6"/>
  <c r="BW721" i="6"/>
  <c r="BW720" i="6"/>
  <c r="BW719" i="6"/>
  <c r="BW718" i="6"/>
  <c r="BW717" i="6"/>
  <c r="BW716" i="6"/>
  <c r="BW715" i="6"/>
  <c r="BW714" i="6"/>
  <c r="BW713" i="6"/>
  <c r="BW712" i="6"/>
  <c r="BW711" i="6"/>
  <c r="BW710" i="6"/>
  <c r="BW709" i="6"/>
  <c r="BW708" i="6"/>
  <c r="BW707" i="6"/>
  <c r="BW706" i="6"/>
  <c r="BW705" i="6"/>
  <c r="BW704" i="6"/>
  <c r="BW703" i="6"/>
  <c r="BW702" i="6"/>
  <c r="BW701" i="6"/>
  <c r="BW700" i="6"/>
  <c r="BW699" i="6"/>
  <c r="BW698" i="6"/>
  <c r="BW697" i="6"/>
  <c r="BW696" i="6"/>
  <c r="BW695" i="6"/>
  <c r="BW694" i="6"/>
  <c r="BW693" i="6"/>
  <c r="BW692" i="6"/>
  <c r="BW691" i="6"/>
  <c r="BW690" i="6"/>
  <c r="BW689" i="6"/>
  <c r="BW688" i="6"/>
  <c r="BW687" i="6"/>
  <c r="BW686" i="6"/>
  <c r="BW685" i="6"/>
  <c r="BW684" i="6"/>
  <c r="BW683" i="6"/>
  <c r="BW682" i="6"/>
  <c r="BW681" i="6"/>
  <c r="BW680" i="6"/>
  <c r="BW679" i="6"/>
  <c r="BW678" i="6"/>
  <c r="BW677" i="6"/>
  <c r="BW676" i="6"/>
  <c r="BW675" i="6"/>
  <c r="BW674" i="6"/>
  <c r="BW673" i="6"/>
  <c r="BW672" i="6"/>
  <c r="BW671" i="6"/>
  <c r="BW670" i="6"/>
  <c r="BW669" i="6"/>
  <c r="BW668" i="6"/>
  <c r="BW667" i="6"/>
  <c r="BW666" i="6"/>
  <c r="BW665" i="6"/>
  <c r="BW664" i="6"/>
  <c r="BW663" i="6"/>
  <c r="BW662" i="6"/>
  <c r="BW661" i="6"/>
  <c r="BW660" i="6"/>
  <c r="BW659" i="6"/>
  <c r="BW658" i="6"/>
  <c r="BW657" i="6"/>
  <c r="BW656" i="6"/>
  <c r="BW655" i="6"/>
  <c r="BW654" i="6"/>
  <c r="BW653" i="6"/>
  <c r="BW652" i="6"/>
  <c r="BW651" i="6"/>
  <c r="BW650" i="6"/>
  <c r="BW649" i="6"/>
  <c r="BW648" i="6"/>
  <c r="BW647" i="6"/>
  <c r="BW646" i="6"/>
  <c r="BW645" i="6"/>
  <c r="BW644" i="6"/>
  <c r="BW643" i="6"/>
  <c r="BW642" i="6"/>
  <c r="BW641" i="6"/>
  <c r="BW640" i="6"/>
  <c r="BW639" i="6"/>
  <c r="BW638" i="6"/>
  <c r="BW637" i="6"/>
  <c r="BW636" i="6"/>
  <c r="BW635" i="6"/>
  <c r="BW634" i="6"/>
  <c r="BW633" i="6"/>
  <c r="BW632" i="6"/>
  <c r="BW631" i="6"/>
  <c r="BW630" i="6"/>
  <c r="BW629" i="6"/>
  <c r="BW628" i="6"/>
  <c r="BW627" i="6"/>
  <c r="BW626" i="6"/>
  <c r="BW625" i="6"/>
  <c r="BW624" i="6"/>
  <c r="BW623" i="6"/>
  <c r="BW622" i="6"/>
  <c r="BW621" i="6"/>
  <c r="BW620" i="6"/>
  <c r="BW619" i="6"/>
  <c r="BW618" i="6"/>
  <c r="BW617" i="6"/>
  <c r="BW616" i="6"/>
  <c r="BW615" i="6"/>
  <c r="BW614" i="6"/>
  <c r="BW613" i="6"/>
  <c r="BW612" i="6"/>
  <c r="BW611" i="6"/>
  <c r="BW610" i="6"/>
  <c r="BW609" i="6"/>
  <c r="BW608" i="6"/>
  <c r="BW607" i="6"/>
  <c r="BW606" i="6"/>
  <c r="BW605" i="6"/>
  <c r="BW604" i="6"/>
  <c r="BW603" i="6"/>
  <c r="BW602" i="6"/>
  <c r="BW601" i="6"/>
  <c r="BW600" i="6"/>
  <c r="BW599" i="6"/>
  <c r="BW598" i="6"/>
  <c r="BW597" i="6"/>
  <c r="BW596" i="6"/>
  <c r="BW595" i="6"/>
  <c r="BW594" i="6"/>
  <c r="BW593" i="6"/>
  <c r="BW592" i="6"/>
  <c r="BW591" i="6"/>
  <c r="BW590" i="6"/>
  <c r="BW589" i="6"/>
  <c r="BW588" i="6"/>
  <c r="BW587" i="6"/>
  <c r="BW586" i="6"/>
  <c r="BW585" i="6"/>
  <c r="BW584" i="6"/>
  <c r="BW583" i="6"/>
  <c r="BW582" i="6"/>
  <c r="BW581" i="6"/>
  <c r="BW580" i="6"/>
  <c r="BW579" i="6"/>
  <c r="BW578" i="6"/>
  <c r="BW577" i="6"/>
  <c r="BW576" i="6"/>
  <c r="BW575" i="6"/>
  <c r="BW574" i="6"/>
  <c r="BW573" i="6"/>
  <c r="BW572" i="6"/>
  <c r="BW571" i="6"/>
  <c r="BW570" i="6"/>
  <c r="BW569" i="6"/>
  <c r="BW568" i="6"/>
  <c r="BW567" i="6"/>
  <c r="BW566" i="6"/>
  <c r="BW565" i="6"/>
  <c r="BW564" i="6"/>
  <c r="BW563" i="6"/>
  <c r="BW562" i="6"/>
  <c r="BW561" i="6"/>
  <c r="BW560" i="6"/>
  <c r="BW559" i="6"/>
  <c r="BW558" i="6"/>
  <c r="BW557" i="6"/>
  <c r="BW556" i="6"/>
  <c r="BW555" i="6"/>
  <c r="BW554" i="6"/>
  <c r="BW553" i="6"/>
  <c r="BW552" i="6"/>
  <c r="BW551" i="6"/>
  <c r="BW550" i="6"/>
  <c r="BW549" i="6"/>
  <c r="BW548" i="6"/>
  <c r="BW547" i="6"/>
  <c r="BW546" i="6"/>
  <c r="BW545" i="6"/>
  <c r="BW544" i="6"/>
  <c r="BW543" i="6"/>
  <c r="BW542" i="6"/>
  <c r="BW541" i="6"/>
  <c r="BW540" i="6"/>
  <c r="BW539" i="6"/>
  <c r="BW538" i="6"/>
  <c r="BW537" i="6"/>
  <c r="BW536" i="6"/>
  <c r="BW535" i="6"/>
  <c r="BW534" i="6"/>
  <c r="BW533" i="6"/>
  <c r="BW532" i="6"/>
  <c r="BW531" i="6"/>
  <c r="BW530" i="6"/>
  <c r="BW529" i="6"/>
  <c r="BW528" i="6"/>
  <c r="BW527" i="6"/>
  <c r="BW526" i="6"/>
  <c r="BW525" i="6"/>
  <c r="BW524" i="6"/>
  <c r="BW523" i="6"/>
  <c r="BW522" i="6"/>
  <c r="BW521" i="6"/>
  <c r="BW520" i="6"/>
  <c r="BW519" i="6"/>
  <c r="BW518" i="6"/>
  <c r="BW517" i="6"/>
  <c r="BW516" i="6"/>
  <c r="BW515" i="6"/>
  <c r="BW514" i="6"/>
  <c r="BW513" i="6"/>
  <c r="BW512" i="6"/>
  <c r="BW511" i="6"/>
  <c r="BW510" i="6"/>
  <c r="BW509" i="6"/>
  <c r="BW508" i="6"/>
  <c r="BW507" i="6"/>
  <c r="BW506" i="6"/>
  <c r="BW505" i="6"/>
  <c r="BW504" i="6"/>
  <c r="BW503" i="6"/>
  <c r="BW502" i="6"/>
  <c r="BW501" i="6"/>
  <c r="BW500" i="6"/>
  <c r="BW499" i="6"/>
  <c r="BW498" i="6"/>
  <c r="BW497" i="6"/>
  <c r="BW496" i="6"/>
  <c r="BW495" i="6"/>
  <c r="BW494" i="6"/>
  <c r="BW493" i="6"/>
  <c r="BW492" i="6"/>
  <c r="BW491" i="6"/>
  <c r="BW490" i="6"/>
  <c r="BW489" i="6"/>
  <c r="BW488" i="6"/>
  <c r="BW487" i="6"/>
  <c r="BW486" i="6"/>
  <c r="BW485" i="6"/>
  <c r="BW484" i="6"/>
  <c r="BW483" i="6"/>
  <c r="BW482" i="6"/>
  <c r="BW481" i="6"/>
  <c r="BW480" i="6"/>
  <c r="BW479" i="6"/>
  <c r="BW478" i="6"/>
  <c r="BW477" i="6"/>
  <c r="BW476" i="6"/>
  <c r="BW475" i="6"/>
  <c r="BW474" i="6"/>
  <c r="BW473" i="6"/>
  <c r="BW472" i="6"/>
  <c r="BW471" i="6"/>
  <c r="BW470" i="6"/>
  <c r="BW469" i="6"/>
  <c r="BW468" i="6"/>
  <c r="BW467" i="6"/>
  <c r="BW466" i="6"/>
  <c r="BW465" i="6"/>
  <c r="BW464" i="6"/>
  <c r="BW463" i="6"/>
  <c r="BW462" i="6"/>
  <c r="BW461" i="6"/>
  <c r="BW460" i="6"/>
  <c r="BW459" i="6"/>
  <c r="BW458" i="6"/>
  <c r="BW457" i="6"/>
  <c r="BW456" i="6"/>
  <c r="BW455" i="6"/>
  <c r="BW454" i="6"/>
  <c r="BW453" i="6"/>
  <c r="BW452" i="6"/>
  <c r="BW451" i="6"/>
  <c r="BW450" i="6"/>
  <c r="BW449" i="6"/>
  <c r="BW448" i="6"/>
  <c r="BW447" i="6"/>
  <c r="BW446" i="6"/>
  <c r="BW445" i="6"/>
  <c r="BW444" i="6"/>
  <c r="BW443" i="6"/>
  <c r="BW442" i="6"/>
  <c r="BW441" i="6"/>
  <c r="BW440" i="6"/>
  <c r="BW439" i="6"/>
  <c r="BW438" i="6"/>
  <c r="BW437" i="6"/>
  <c r="BW436" i="6"/>
  <c r="BW435" i="6"/>
  <c r="BW434" i="6"/>
  <c r="BW433" i="6"/>
  <c r="BW432" i="6"/>
  <c r="BW431" i="6"/>
  <c r="BW430" i="6"/>
  <c r="BW429" i="6"/>
  <c r="BW428" i="6"/>
  <c r="BW427" i="6"/>
  <c r="BW426" i="6"/>
  <c r="BW425" i="6"/>
  <c r="BW424" i="6"/>
  <c r="BW423" i="6"/>
  <c r="BW422" i="6"/>
  <c r="BW421" i="6"/>
  <c r="BW420" i="6"/>
  <c r="BW419" i="6"/>
  <c r="BW418" i="6"/>
  <c r="BW417" i="6"/>
  <c r="BW416" i="6"/>
  <c r="BW415" i="6"/>
  <c r="BW414" i="6"/>
  <c r="BW413" i="6"/>
  <c r="BW412" i="6"/>
  <c r="BW411" i="6"/>
  <c r="BW410" i="6"/>
  <c r="BW409" i="6"/>
  <c r="BW408" i="6"/>
  <c r="BW407" i="6"/>
  <c r="BW406" i="6"/>
  <c r="BW405" i="6"/>
  <c r="BW404" i="6"/>
  <c r="BW403" i="6"/>
  <c r="BW402" i="6"/>
  <c r="BW401" i="6"/>
  <c r="BW400" i="6"/>
  <c r="BW399" i="6"/>
  <c r="BW398" i="6"/>
  <c r="BW397" i="6"/>
  <c r="BW396" i="6"/>
  <c r="BW395" i="6"/>
  <c r="BW394" i="6"/>
  <c r="BW393" i="6"/>
  <c r="BW392" i="6"/>
  <c r="BW391" i="6"/>
  <c r="BW390" i="6"/>
  <c r="BW389" i="6"/>
  <c r="BW388" i="6"/>
  <c r="BW387" i="6"/>
  <c r="BW386" i="6"/>
  <c r="BW385" i="6"/>
  <c r="BW384" i="6"/>
  <c r="BW383" i="6"/>
  <c r="BW382" i="6"/>
  <c r="BW381" i="6"/>
  <c r="BW380" i="6"/>
  <c r="BW379" i="6"/>
  <c r="BW378" i="6"/>
  <c r="BW377" i="6"/>
  <c r="BW376" i="6"/>
  <c r="BW375" i="6"/>
  <c r="BW374" i="6"/>
  <c r="BW373" i="6"/>
  <c r="BW372" i="6"/>
  <c r="BW371" i="6"/>
  <c r="BW370" i="6"/>
  <c r="BW369" i="6"/>
  <c r="BW368" i="6"/>
  <c r="BW367" i="6"/>
  <c r="BW366" i="6"/>
  <c r="BW365" i="6"/>
  <c r="BW364" i="6"/>
  <c r="BW363" i="6"/>
  <c r="BW362" i="6"/>
  <c r="BW361" i="6"/>
  <c r="BW360" i="6"/>
  <c r="BW359" i="6"/>
  <c r="BW358" i="6"/>
  <c r="BW357" i="6"/>
  <c r="BW356" i="6"/>
  <c r="BW355" i="6"/>
  <c r="BW354" i="6"/>
  <c r="BW353" i="6"/>
  <c r="BW352" i="6"/>
  <c r="BW351" i="6"/>
  <c r="BW350" i="6"/>
  <c r="BW349" i="6"/>
  <c r="BW348" i="6"/>
  <c r="BW347" i="6"/>
  <c r="BW346" i="6"/>
  <c r="BW345" i="6"/>
  <c r="BW344" i="6"/>
  <c r="BW343" i="6"/>
  <c r="BW342" i="6"/>
  <c r="BW341" i="6"/>
  <c r="BW340" i="6"/>
  <c r="BW339" i="6"/>
  <c r="BW338" i="6"/>
  <c r="BW337" i="6"/>
  <c r="BW336" i="6"/>
  <c r="BW335" i="6"/>
  <c r="BW334" i="6"/>
  <c r="BW333" i="6"/>
  <c r="BW332" i="6"/>
  <c r="BW331" i="6"/>
  <c r="BW330" i="6"/>
  <c r="BW329" i="6"/>
  <c r="BW328" i="6"/>
  <c r="BW327" i="6"/>
  <c r="BW326" i="6"/>
  <c r="BW325" i="6"/>
  <c r="BW324" i="6"/>
  <c r="BW323" i="6"/>
  <c r="BW322" i="6"/>
  <c r="BW321" i="6"/>
  <c r="BW320" i="6"/>
  <c r="BW319" i="6"/>
  <c r="BW318" i="6"/>
  <c r="BW317" i="6"/>
  <c r="BW316" i="6"/>
  <c r="BW315" i="6"/>
  <c r="BW314" i="6"/>
  <c r="BW313" i="6"/>
  <c r="BW312" i="6"/>
  <c r="BW311" i="6"/>
  <c r="BW310" i="6"/>
  <c r="BW309" i="6"/>
  <c r="BW308" i="6"/>
  <c r="BW307" i="6"/>
  <c r="BW306" i="6"/>
  <c r="BW305" i="6"/>
  <c r="BW304" i="6"/>
  <c r="BW303" i="6"/>
  <c r="BW302" i="6"/>
  <c r="BW301" i="6"/>
  <c r="BW300" i="6"/>
  <c r="BW299" i="6"/>
  <c r="BW298" i="6"/>
  <c r="BW297" i="6"/>
  <c r="BW296" i="6"/>
  <c r="BW295" i="6"/>
  <c r="BW294" i="6"/>
  <c r="BW293" i="6"/>
  <c r="BW292" i="6"/>
  <c r="BW291" i="6"/>
  <c r="BW290" i="6"/>
  <c r="BW289" i="6"/>
  <c r="BW288" i="6"/>
  <c r="BW287" i="6"/>
  <c r="BW286" i="6"/>
  <c r="BW285" i="6"/>
  <c r="BW284" i="6"/>
  <c r="BW283" i="6"/>
  <c r="BW282" i="6"/>
  <c r="BW281" i="6"/>
  <c r="BW280" i="6"/>
  <c r="BW279" i="6"/>
  <c r="BW278" i="6"/>
  <c r="BW277" i="6"/>
  <c r="BW276" i="6"/>
  <c r="BW275" i="6"/>
  <c r="BW274" i="6"/>
  <c r="BW273" i="6"/>
  <c r="BW272" i="6"/>
  <c r="BW271" i="6"/>
  <c r="BW270" i="6"/>
  <c r="BW269" i="6"/>
  <c r="BW268" i="6"/>
  <c r="BW267" i="6"/>
  <c r="BW266" i="6"/>
  <c r="BW265" i="6"/>
  <c r="BW264" i="6"/>
  <c r="BW263" i="6"/>
  <c r="BW262" i="6"/>
  <c r="BW261" i="6"/>
  <c r="BW260" i="6"/>
  <c r="BW259" i="6"/>
  <c r="BW258" i="6"/>
  <c r="BW257" i="6"/>
  <c r="BW256" i="6"/>
  <c r="BW255" i="6"/>
  <c r="BW254" i="6"/>
  <c r="BW253" i="6"/>
  <c r="BW252" i="6"/>
  <c r="BW251" i="6"/>
  <c r="BW250" i="6"/>
  <c r="BW249" i="6"/>
  <c r="BW248" i="6"/>
  <c r="BW247" i="6"/>
  <c r="BW246" i="6"/>
  <c r="BW245" i="6"/>
  <c r="BW244" i="6"/>
  <c r="BW243" i="6"/>
  <c r="BW242" i="6"/>
  <c r="BW241" i="6"/>
  <c r="BW240" i="6"/>
  <c r="BW239" i="6"/>
  <c r="BW238" i="6"/>
  <c r="BW237" i="6"/>
  <c r="BW236" i="6"/>
  <c r="BW235" i="6"/>
  <c r="BW234" i="6"/>
  <c r="BW233" i="6"/>
  <c r="BW232" i="6"/>
  <c r="BW231" i="6"/>
  <c r="BW230" i="6"/>
  <c r="BW229" i="6"/>
  <c r="BW228" i="6"/>
  <c r="BW227" i="6"/>
  <c r="BW226" i="6"/>
  <c r="BW225" i="6"/>
  <c r="BW224" i="6"/>
  <c r="BW223" i="6"/>
  <c r="BW222" i="6"/>
  <c r="BW221" i="6"/>
  <c r="BW220" i="6"/>
  <c r="BW219" i="6"/>
  <c r="BW218" i="6"/>
  <c r="BW217" i="6"/>
  <c r="BW216" i="6"/>
  <c r="BW215" i="6"/>
  <c r="BW214" i="6"/>
  <c r="BW213" i="6"/>
  <c r="BW212" i="6"/>
  <c r="BW211" i="6"/>
  <c r="BW210" i="6"/>
  <c r="BW209" i="6"/>
  <c r="BW208" i="6"/>
  <c r="BW207" i="6"/>
  <c r="BW206" i="6"/>
  <c r="BW205" i="6"/>
  <c r="BW204" i="6"/>
  <c r="BW203" i="6"/>
  <c r="BW202" i="6"/>
  <c r="BW201" i="6"/>
  <c r="BW200" i="6"/>
  <c r="BW199" i="6"/>
  <c r="BW198" i="6"/>
  <c r="BW197" i="6"/>
  <c r="BW196" i="6"/>
  <c r="BW195" i="6"/>
  <c r="BW194" i="6"/>
  <c r="BW193" i="6"/>
  <c r="BW192" i="6"/>
  <c r="BW191" i="6"/>
  <c r="BW190" i="6"/>
  <c r="BW189" i="6"/>
  <c r="BW188" i="6"/>
  <c r="BW187" i="6"/>
  <c r="BW186" i="6"/>
  <c r="BW185" i="6"/>
  <c r="BW184" i="6"/>
  <c r="BW183" i="6"/>
  <c r="BW182" i="6"/>
  <c r="BW181" i="6"/>
  <c r="BW180" i="6"/>
  <c r="BW179" i="6"/>
  <c r="BW178" i="6"/>
  <c r="BW177" i="6"/>
  <c r="BW176" i="6"/>
  <c r="BW175" i="6"/>
  <c r="BW174" i="6"/>
  <c r="BW173" i="6"/>
  <c r="BW172" i="6"/>
  <c r="BW171" i="6"/>
  <c r="BW170" i="6"/>
  <c r="BW169" i="6"/>
  <c r="BW168" i="6"/>
  <c r="BW167" i="6"/>
  <c r="BW166" i="6"/>
  <c r="BW165" i="6"/>
  <c r="BW164" i="6"/>
  <c r="BW163" i="6"/>
  <c r="BW162" i="6"/>
  <c r="BW161" i="6"/>
  <c r="BW160" i="6"/>
  <c r="BW159" i="6"/>
  <c r="BW158" i="6"/>
  <c r="BW157" i="6"/>
  <c r="BW156" i="6"/>
  <c r="BW155" i="6"/>
  <c r="BW154" i="6"/>
  <c r="BW153" i="6"/>
  <c r="BW152" i="6"/>
  <c r="BW151" i="6"/>
  <c r="BW150" i="6"/>
  <c r="BW149" i="6"/>
  <c r="BW148" i="6"/>
  <c r="BW147" i="6"/>
  <c r="BW146" i="6"/>
  <c r="BW145" i="6"/>
  <c r="BW144" i="6"/>
  <c r="BW143" i="6"/>
  <c r="BW142" i="6"/>
  <c r="BW141" i="6"/>
  <c r="BW140" i="6"/>
  <c r="BW139" i="6"/>
  <c r="BW138" i="6"/>
  <c r="BW137" i="6"/>
  <c r="BW136" i="6"/>
  <c r="BW135" i="6"/>
  <c r="BW134" i="6"/>
  <c r="BW133" i="6"/>
  <c r="BW132" i="6"/>
  <c r="BW131" i="6"/>
  <c r="BW130" i="6"/>
  <c r="BW129" i="6"/>
  <c r="BW128" i="6"/>
  <c r="BW127" i="6"/>
  <c r="BW126" i="6"/>
  <c r="BW125" i="6"/>
  <c r="BW124" i="6"/>
  <c r="BW123" i="6"/>
  <c r="BW122" i="6"/>
  <c r="BW121" i="6"/>
  <c r="BW120" i="6"/>
  <c r="BW119" i="6"/>
  <c r="BW118" i="6"/>
  <c r="BW117" i="6"/>
  <c r="BW116" i="6"/>
  <c r="BW115" i="6"/>
  <c r="BW114" i="6"/>
  <c r="BW113" i="6"/>
  <c r="BW112" i="6"/>
  <c r="BW111" i="6"/>
  <c r="BW110" i="6"/>
  <c r="BW109" i="6"/>
  <c r="BW108" i="6"/>
  <c r="BW107" i="6"/>
  <c r="BW106" i="6"/>
  <c r="BW105" i="6"/>
  <c r="BW104" i="6"/>
  <c r="BW103" i="6"/>
  <c r="BW102" i="6"/>
  <c r="BW101" i="6"/>
  <c r="BW100" i="6"/>
  <c r="BW99" i="6"/>
  <c r="BW98" i="6"/>
  <c r="BW97" i="6"/>
  <c r="BW96" i="6"/>
  <c r="BW95" i="6"/>
  <c r="BW94" i="6"/>
  <c r="BW93" i="6"/>
  <c r="BW92" i="6"/>
  <c r="BW91" i="6"/>
  <c r="BW90" i="6"/>
  <c r="BW89" i="6"/>
  <c r="BW88" i="6"/>
  <c r="BW87" i="6"/>
  <c r="BW86" i="6"/>
  <c r="BW85" i="6"/>
  <c r="BW84" i="6"/>
  <c r="BW83" i="6"/>
  <c r="BW82" i="6"/>
  <c r="BW81" i="6"/>
  <c r="BW80" i="6"/>
  <c r="BW79" i="6"/>
  <c r="BW78" i="6"/>
  <c r="BW77" i="6"/>
  <c r="BW76" i="6"/>
  <c r="BW75" i="6"/>
  <c r="BW74" i="6"/>
  <c r="BW73" i="6"/>
  <c r="BW72" i="6"/>
  <c r="BW71" i="6"/>
  <c r="BW70" i="6"/>
  <c r="BW69" i="6"/>
  <c r="BW68" i="6"/>
  <c r="BW67" i="6"/>
  <c r="BW66" i="6"/>
  <c r="BW65" i="6"/>
  <c r="BW64" i="6"/>
  <c r="BW63" i="6"/>
  <c r="BW62" i="6"/>
  <c r="BW61" i="6"/>
  <c r="BW60" i="6"/>
  <c r="BW59" i="6"/>
  <c r="BW58" i="6"/>
  <c r="BW57" i="6"/>
  <c r="BW56" i="6"/>
  <c r="BW55" i="6"/>
  <c r="BW54" i="6"/>
  <c r="BW53" i="6"/>
  <c r="BW52" i="6"/>
  <c r="BW51" i="6"/>
  <c r="BW50" i="6"/>
  <c r="BW49" i="6"/>
  <c r="BW48" i="6"/>
  <c r="BW47" i="6"/>
  <c r="BW46" i="6"/>
  <c r="BW45" i="6"/>
  <c r="BW44" i="6"/>
  <c r="BW43" i="6"/>
  <c r="BW42" i="6"/>
  <c r="BW41" i="6"/>
  <c r="BW40" i="6"/>
  <c r="BW39" i="6"/>
  <c r="BW38" i="6"/>
  <c r="BW37" i="6"/>
  <c r="BW36" i="6"/>
  <c r="BW35" i="6"/>
  <c r="BW34" i="6"/>
  <c r="BW33" i="6"/>
  <c r="BW32" i="6"/>
  <c r="BW31" i="6"/>
  <c r="BW30" i="6"/>
  <c r="BW29" i="6"/>
  <c r="BW28" i="6"/>
  <c r="BW27" i="6"/>
  <c r="BW26" i="6"/>
  <c r="BW25" i="6"/>
  <c r="BW24" i="6"/>
  <c r="BW23" i="6"/>
  <c r="BW22" i="6"/>
  <c r="BW21" i="6"/>
  <c r="BW20" i="6"/>
  <c r="BW19" i="6"/>
  <c r="BW18" i="6"/>
  <c r="BW17" i="6"/>
  <c r="BW16" i="6"/>
  <c r="BW15" i="6"/>
  <c r="BW14" i="6"/>
  <c r="BW13" i="6"/>
  <c r="BW12" i="6"/>
  <c r="BW11" i="6"/>
  <c r="BW10" i="6"/>
  <c r="BW9" i="6"/>
  <c r="BW8" i="6"/>
  <c r="BW7" i="6"/>
  <c r="BW6" i="6"/>
  <c r="BW5" i="6"/>
  <c r="BW4" i="6"/>
  <c r="BW3" i="6"/>
  <c r="BV835" i="6"/>
  <c r="BV834" i="6"/>
  <c r="BV833" i="6"/>
  <c r="BV832" i="6"/>
  <c r="BV831" i="6"/>
  <c r="BV830" i="6"/>
  <c r="BV829" i="6"/>
  <c r="BV828" i="6"/>
  <c r="BV827" i="6"/>
  <c r="BV826" i="6"/>
  <c r="BV825" i="6"/>
  <c r="BV824" i="6"/>
  <c r="BV823" i="6"/>
  <c r="BV822" i="6"/>
  <c r="BV821" i="6"/>
  <c r="BV820" i="6"/>
  <c r="BV819" i="6"/>
  <c r="BV818" i="6"/>
  <c r="BV817" i="6"/>
  <c r="BV816" i="6"/>
  <c r="BV815" i="6"/>
  <c r="BV814" i="6"/>
  <c r="BV813" i="6"/>
  <c r="BV812" i="6"/>
  <c r="BV811" i="6"/>
  <c r="BV810" i="6"/>
  <c r="BV809" i="6"/>
  <c r="BV808" i="6"/>
  <c r="BV807" i="6"/>
  <c r="BV806" i="6"/>
  <c r="BV805" i="6"/>
  <c r="BV804" i="6"/>
  <c r="BV803" i="6"/>
  <c r="BV802" i="6"/>
  <c r="BV801" i="6"/>
  <c r="BV800" i="6"/>
  <c r="BV799" i="6"/>
  <c r="BV798" i="6"/>
  <c r="BV797" i="6"/>
  <c r="BV796" i="6"/>
  <c r="BV795" i="6"/>
  <c r="BV794" i="6"/>
  <c r="BV793" i="6"/>
  <c r="BV792" i="6"/>
  <c r="BV791" i="6"/>
  <c r="BV790" i="6"/>
  <c r="BV789" i="6"/>
  <c r="BV788" i="6"/>
  <c r="BV787" i="6"/>
  <c r="BV786" i="6"/>
  <c r="BV785" i="6"/>
  <c r="BV784" i="6"/>
  <c r="BV783" i="6"/>
  <c r="BV782" i="6"/>
  <c r="BV781" i="6"/>
  <c r="BV780" i="6"/>
  <c r="BV779" i="6"/>
  <c r="BV778" i="6"/>
  <c r="BV777" i="6"/>
  <c r="BV776" i="6"/>
  <c r="BV775" i="6"/>
  <c r="BV774" i="6"/>
  <c r="BV773" i="6"/>
  <c r="BV772" i="6"/>
  <c r="BV771" i="6"/>
  <c r="BV770" i="6"/>
  <c r="BV769" i="6"/>
  <c r="BV768" i="6"/>
  <c r="BV767" i="6"/>
  <c r="BV766" i="6"/>
  <c r="BV765" i="6"/>
  <c r="BV764" i="6"/>
  <c r="BV763" i="6"/>
  <c r="BV762" i="6"/>
  <c r="BV761" i="6"/>
  <c r="BV760" i="6"/>
  <c r="BV759" i="6"/>
  <c r="BV758" i="6"/>
  <c r="BV757" i="6"/>
  <c r="BV756" i="6"/>
  <c r="BV755" i="6"/>
  <c r="BV754" i="6"/>
  <c r="BV753" i="6"/>
  <c r="BV752" i="6"/>
  <c r="BV751" i="6"/>
  <c r="BV750" i="6"/>
  <c r="BV749" i="6"/>
  <c r="BV748" i="6"/>
  <c r="BV747" i="6"/>
  <c r="BV746" i="6"/>
  <c r="BV745" i="6"/>
  <c r="BV744" i="6"/>
  <c r="BV743" i="6"/>
  <c r="BV742" i="6"/>
  <c r="BV741" i="6"/>
  <c r="BV740" i="6"/>
  <c r="BV739" i="6"/>
  <c r="BV738" i="6"/>
  <c r="BV737" i="6"/>
  <c r="BV736" i="6"/>
  <c r="BV735" i="6"/>
  <c r="BV734" i="6"/>
  <c r="BV733" i="6"/>
  <c r="BV732" i="6"/>
  <c r="BV731" i="6"/>
  <c r="BV730" i="6"/>
  <c r="BV729" i="6"/>
  <c r="BV728" i="6"/>
  <c r="BV727" i="6"/>
  <c r="BV726" i="6"/>
  <c r="BV725" i="6"/>
  <c r="BV724" i="6"/>
  <c r="BV723" i="6"/>
  <c r="BV722" i="6"/>
  <c r="BV721" i="6"/>
  <c r="BV720" i="6"/>
  <c r="BV719" i="6"/>
  <c r="BV718" i="6"/>
  <c r="BV717" i="6"/>
  <c r="BV716" i="6"/>
  <c r="BV715" i="6"/>
  <c r="BV714" i="6"/>
  <c r="BV713" i="6"/>
  <c r="BV712" i="6"/>
  <c r="BV711" i="6"/>
  <c r="BV710" i="6"/>
  <c r="BV709" i="6"/>
  <c r="BV708" i="6"/>
  <c r="BV707" i="6"/>
  <c r="BV706" i="6"/>
  <c r="BV705" i="6"/>
  <c r="BV704" i="6"/>
  <c r="BV703" i="6"/>
  <c r="BV702" i="6"/>
  <c r="BV701" i="6"/>
  <c r="BV700" i="6"/>
  <c r="BV699" i="6"/>
  <c r="BV698" i="6"/>
  <c r="BV697" i="6"/>
  <c r="BV696" i="6"/>
  <c r="BV695" i="6"/>
  <c r="BV694" i="6"/>
  <c r="BV693" i="6"/>
  <c r="BV692" i="6"/>
  <c r="BV691" i="6"/>
  <c r="BV690" i="6"/>
  <c r="BV689" i="6"/>
  <c r="BV688" i="6"/>
  <c r="BV687" i="6"/>
  <c r="BV686" i="6"/>
  <c r="BV685" i="6"/>
  <c r="BV684" i="6"/>
  <c r="BV683" i="6"/>
  <c r="BV682" i="6"/>
  <c r="BV681" i="6"/>
  <c r="BV680" i="6"/>
  <c r="BV679" i="6"/>
  <c r="BV678" i="6"/>
  <c r="BV677" i="6"/>
  <c r="BV676" i="6"/>
  <c r="BV675" i="6"/>
  <c r="BV674" i="6"/>
  <c r="BV673" i="6"/>
  <c r="BV672" i="6"/>
  <c r="BV671" i="6"/>
  <c r="BV670" i="6"/>
  <c r="BV669" i="6"/>
  <c r="BV668" i="6"/>
  <c r="BV667" i="6"/>
  <c r="BV666" i="6"/>
  <c r="BV665" i="6"/>
  <c r="BV664" i="6"/>
  <c r="BV663" i="6"/>
  <c r="BV662" i="6"/>
  <c r="BV661" i="6"/>
  <c r="BV660" i="6"/>
  <c r="BV659" i="6"/>
  <c r="BV658" i="6"/>
  <c r="BV657" i="6"/>
  <c r="BV656" i="6"/>
  <c r="BV655" i="6"/>
  <c r="BV654" i="6"/>
  <c r="BV653" i="6"/>
  <c r="BV652" i="6"/>
  <c r="BV651" i="6"/>
  <c r="BV650" i="6"/>
  <c r="BV649" i="6"/>
  <c r="BV648" i="6"/>
  <c r="BV647" i="6"/>
  <c r="BV646" i="6"/>
  <c r="BV645" i="6"/>
  <c r="BV644" i="6"/>
  <c r="BV643" i="6"/>
  <c r="BV642" i="6"/>
  <c r="BV641" i="6"/>
  <c r="BV640" i="6"/>
  <c r="BV639" i="6"/>
  <c r="BV638" i="6"/>
  <c r="BV637" i="6"/>
  <c r="BV636" i="6"/>
  <c r="BV635" i="6"/>
  <c r="BV634" i="6"/>
  <c r="BV633" i="6"/>
  <c r="BV632" i="6"/>
  <c r="BV631" i="6"/>
  <c r="BV630" i="6"/>
  <c r="BV629" i="6"/>
  <c r="BV628" i="6"/>
  <c r="BV627" i="6"/>
  <c r="BV626" i="6"/>
  <c r="BV625" i="6"/>
  <c r="BV624" i="6"/>
  <c r="BV623" i="6"/>
  <c r="BV622" i="6"/>
  <c r="BV621" i="6"/>
  <c r="BV620" i="6"/>
  <c r="BV619" i="6"/>
  <c r="BV618" i="6"/>
  <c r="BV617" i="6"/>
  <c r="BV616" i="6"/>
  <c r="BV615" i="6"/>
  <c r="BV614" i="6"/>
  <c r="BV613" i="6"/>
  <c r="BV612" i="6"/>
  <c r="BV611" i="6"/>
  <c r="BV610" i="6"/>
  <c r="BV609" i="6"/>
  <c r="BV608" i="6"/>
  <c r="BV607" i="6"/>
  <c r="BV606" i="6"/>
  <c r="BV605" i="6"/>
  <c r="BV604" i="6"/>
  <c r="BV603" i="6"/>
  <c r="BV602" i="6"/>
  <c r="BV601" i="6"/>
  <c r="BV600" i="6"/>
  <c r="BV599" i="6"/>
  <c r="BV598" i="6"/>
  <c r="BV597" i="6"/>
  <c r="BV596" i="6"/>
  <c r="BV595" i="6"/>
  <c r="BV594" i="6"/>
  <c r="BV593" i="6"/>
  <c r="BV592" i="6"/>
  <c r="BV591" i="6"/>
  <c r="BV590" i="6"/>
  <c r="BV589" i="6"/>
  <c r="BV588" i="6"/>
  <c r="BV587" i="6"/>
  <c r="BV586" i="6"/>
  <c r="BV585" i="6"/>
  <c r="BV584" i="6"/>
  <c r="BV583" i="6"/>
  <c r="BV582" i="6"/>
  <c r="BV581" i="6"/>
  <c r="BV580" i="6"/>
  <c r="BV579" i="6"/>
  <c r="BV578" i="6"/>
  <c r="BV577" i="6"/>
  <c r="BV576" i="6"/>
  <c r="BV575" i="6"/>
  <c r="BV574" i="6"/>
  <c r="BV573" i="6"/>
  <c r="BV572" i="6"/>
  <c r="BV571" i="6"/>
  <c r="BV570" i="6"/>
  <c r="BV569" i="6"/>
  <c r="BV568" i="6"/>
  <c r="BV567" i="6"/>
  <c r="BV566" i="6"/>
  <c r="BV565" i="6"/>
  <c r="BV564" i="6"/>
  <c r="BV563" i="6"/>
  <c r="BV562" i="6"/>
  <c r="BV561" i="6"/>
  <c r="BV560" i="6"/>
  <c r="BV559" i="6"/>
  <c r="BV558" i="6"/>
  <c r="BV557" i="6"/>
  <c r="BV556" i="6"/>
  <c r="BV555" i="6"/>
  <c r="BV554" i="6"/>
  <c r="BV553" i="6"/>
  <c r="BV552" i="6"/>
  <c r="BV551" i="6"/>
  <c r="BV550" i="6"/>
  <c r="BV549" i="6"/>
  <c r="BV548" i="6"/>
  <c r="BV547" i="6"/>
  <c r="BV546" i="6"/>
  <c r="BV545" i="6"/>
  <c r="BV544" i="6"/>
  <c r="BV543" i="6"/>
  <c r="BV542" i="6"/>
  <c r="BV541" i="6"/>
  <c r="BV540" i="6"/>
  <c r="BV539" i="6"/>
  <c r="BV538" i="6"/>
  <c r="BV537" i="6"/>
  <c r="BV536" i="6"/>
  <c r="BV535" i="6"/>
  <c r="BV534" i="6"/>
  <c r="BV533" i="6"/>
  <c r="BV532" i="6"/>
  <c r="BV531" i="6"/>
  <c r="BV530" i="6"/>
  <c r="BV529" i="6"/>
  <c r="BV528" i="6"/>
  <c r="BV527" i="6"/>
  <c r="BV526" i="6"/>
  <c r="BV525" i="6"/>
  <c r="BV524" i="6"/>
  <c r="BV523" i="6"/>
  <c r="BV522" i="6"/>
  <c r="BV521" i="6"/>
  <c r="BV520" i="6"/>
  <c r="BV519" i="6"/>
  <c r="BV518" i="6"/>
  <c r="BV517" i="6"/>
  <c r="BV516" i="6"/>
  <c r="BV515" i="6"/>
  <c r="BV514" i="6"/>
  <c r="BV513" i="6"/>
  <c r="BV512" i="6"/>
  <c r="BV511" i="6"/>
  <c r="BV510" i="6"/>
  <c r="BV509" i="6"/>
  <c r="BV508" i="6"/>
  <c r="BV507" i="6"/>
  <c r="BV506" i="6"/>
  <c r="BV505" i="6"/>
  <c r="BV504" i="6"/>
  <c r="BV503" i="6"/>
  <c r="BV502" i="6"/>
  <c r="BV501" i="6"/>
  <c r="BV500" i="6"/>
  <c r="BV499" i="6"/>
  <c r="BV498" i="6"/>
  <c r="BV497" i="6"/>
  <c r="BV496" i="6"/>
  <c r="BV495" i="6"/>
  <c r="BV494" i="6"/>
  <c r="BV493" i="6"/>
  <c r="BV492" i="6"/>
  <c r="BV491" i="6"/>
  <c r="BV490" i="6"/>
  <c r="BV489" i="6"/>
  <c r="BV488" i="6"/>
  <c r="BV487" i="6"/>
  <c r="BV486" i="6"/>
  <c r="BV485" i="6"/>
  <c r="BV484" i="6"/>
  <c r="BV483" i="6"/>
  <c r="BV482" i="6"/>
  <c r="BV481" i="6"/>
  <c r="BV480" i="6"/>
  <c r="BV479" i="6"/>
  <c r="BV478" i="6"/>
  <c r="BV477" i="6"/>
  <c r="BV476" i="6"/>
  <c r="BV475" i="6"/>
  <c r="BV474" i="6"/>
  <c r="BV473" i="6"/>
  <c r="BV472" i="6"/>
  <c r="BV471" i="6"/>
  <c r="BV470" i="6"/>
  <c r="BV469" i="6"/>
  <c r="BV468" i="6"/>
  <c r="BV467" i="6"/>
  <c r="BV466" i="6"/>
  <c r="BV465" i="6"/>
  <c r="BV464" i="6"/>
  <c r="BV463" i="6"/>
  <c r="BV462" i="6"/>
  <c r="BV461" i="6"/>
  <c r="BV460" i="6"/>
  <c r="BV459" i="6"/>
  <c r="BV458" i="6"/>
  <c r="BV457" i="6"/>
  <c r="BV456" i="6"/>
  <c r="BV455" i="6"/>
  <c r="BV454" i="6"/>
  <c r="BV453" i="6"/>
  <c r="BV452" i="6"/>
  <c r="BV451" i="6"/>
  <c r="BV450" i="6"/>
  <c r="BV449" i="6"/>
  <c r="BV448" i="6"/>
  <c r="BV447" i="6"/>
  <c r="BV446" i="6"/>
  <c r="BV445" i="6"/>
  <c r="BV444" i="6"/>
  <c r="BV443" i="6"/>
  <c r="BV442" i="6"/>
  <c r="BV441" i="6"/>
  <c r="BV440" i="6"/>
  <c r="BV439" i="6"/>
  <c r="BV438" i="6"/>
  <c r="BV437" i="6"/>
  <c r="BV436" i="6"/>
  <c r="BV435" i="6"/>
  <c r="BV434" i="6"/>
  <c r="BV433" i="6"/>
  <c r="BV432" i="6"/>
  <c r="BV431" i="6"/>
  <c r="BV430" i="6"/>
  <c r="BV429" i="6"/>
  <c r="BV428" i="6"/>
  <c r="BV427" i="6"/>
  <c r="BV426" i="6"/>
  <c r="BV425" i="6"/>
  <c r="BV424" i="6"/>
  <c r="BV423" i="6"/>
  <c r="BV422" i="6"/>
  <c r="BV421" i="6"/>
  <c r="BV420" i="6"/>
  <c r="BV419" i="6"/>
  <c r="BV418" i="6"/>
  <c r="BV417" i="6"/>
  <c r="BV416" i="6"/>
  <c r="BV415" i="6"/>
  <c r="BV414" i="6"/>
  <c r="BV413" i="6"/>
  <c r="BV412" i="6"/>
  <c r="BV411" i="6"/>
  <c r="BV410" i="6"/>
  <c r="BV409" i="6"/>
  <c r="BV408" i="6"/>
  <c r="BV407" i="6"/>
  <c r="BV406" i="6"/>
  <c r="BV405" i="6"/>
  <c r="BV404" i="6"/>
  <c r="BV403" i="6"/>
  <c r="BV402" i="6"/>
  <c r="BV401" i="6"/>
  <c r="BV400" i="6"/>
  <c r="BV399" i="6"/>
  <c r="BV398" i="6"/>
  <c r="BV397" i="6"/>
  <c r="BV396" i="6"/>
  <c r="BV395" i="6"/>
  <c r="BV394" i="6"/>
  <c r="BV393" i="6"/>
  <c r="BV392" i="6"/>
  <c r="BV391" i="6"/>
  <c r="BV390" i="6"/>
  <c r="BV389" i="6"/>
  <c r="BV388" i="6"/>
  <c r="BV387" i="6"/>
  <c r="BV386" i="6"/>
  <c r="BV385" i="6"/>
  <c r="BV384" i="6"/>
  <c r="BV383" i="6"/>
  <c r="BV382" i="6"/>
  <c r="BV381" i="6"/>
  <c r="BV380" i="6"/>
  <c r="BV379" i="6"/>
  <c r="BV378" i="6"/>
  <c r="BV377" i="6"/>
  <c r="BV376" i="6"/>
  <c r="BV375" i="6"/>
  <c r="BV374" i="6"/>
  <c r="BV373" i="6"/>
  <c r="BV372" i="6"/>
  <c r="BV371" i="6"/>
  <c r="BV370" i="6"/>
  <c r="BV369" i="6"/>
  <c r="BV368" i="6"/>
  <c r="BV367" i="6"/>
  <c r="BV366" i="6"/>
  <c r="BV365" i="6"/>
  <c r="BV364" i="6"/>
  <c r="BV363" i="6"/>
  <c r="BV362" i="6"/>
  <c r="BV361" i="6"/>
  <c r="BV360" i="6"/>
  <c r="BV359" i="6"/>
  <c r="BV358" i="6"/>
  <c r="BV357" i="6"/>
  <c r="BV356" i="6"/>
  <c r="BV355" i="6"/>
  <c r="BV354" i="6"/>
  <c r="BV353" i="6"/>
  <c r="BV352" i="6"/>
  <c r="BV351" i="6"/>
  <c r="BV350" i="6"/>
  <c r="BV349" i="6"/>
  <c r="BV348" i="6"/>
  <c r="BV347" i="6"/>
  <c r="BV346" i="6"/>
  <c r="BV345" i="6"/>
  <c r="BV344" i="6"/>
  <c r="BV343" i="6"/>
  <c r="BV342" i="6"/>
  <c r="BV341" i="6"/>
  <c r="BV340" i="6"/>
  <c r="BV339" i="6"/>
  <c r="BV338" i="6"/>
  <c r="BV337" i="6"/>
  <c r="BV336" i="6"/>
  <c r="BV335" i="6"/>
  <c r="BV334" i="6"/>
  <c r="BV333" i="6"/>
  <c r="BV332" i="6"/>
  <c r="BV331" i="6"/>
  <c r="BV330" i="6"/>
  <c r="BV329" i="6"/>
  <c r="BV328" i="6"/>
  <c r="BV327" i="6"/>
  <c r="BV326" i="6"/>
  <c r="BV325" i="6"/>
  <c r="BV324" i="6"/>
  <c r="BV323" i="6"/>
  <c r="BV322" i="6"/>
  <c r="BV321" i="6"/>
  <c r="BV320" i="6"/>
  <c r="BV319" i="6"/>
  <c r="BV318" i="6"/>
  <c r="BV317" i="6"/>
  <c r="BV316" i="6"/>
  <c r="BV315" i="6"/>
  <c r="BV314" i="6"/>
  <c r="BV313" i="6"/>
  <c r="BV312" i="6"/>
  <c r="BV311" i="6"/>
  <c r="BV310" i="6"/>
  <c r="BV309" i="6"/>
  <c r="BV308" i="6"/>
  <c r="BV307" i="6"/>
  <c r="BV306" i="6"/>
  <c r="BV305" i="6"/>
  <c r="BV304" i="6"/>
  <c r="BV303" i="6"/>
  <c r="BV302" i="6"/>
  <c r="BV301" i="6"/>
  <c r="BV300" i="6"/>
  <c r="BV299" i="6"/>
  <c r="BV298" i="6"/>
  <c r="BV297" i="6"/>
  <c r="BV296" i="6"/>
  <c r="BV295" i="6"/>
  <c r="BV294" i="6"/>
  <c r="BV293" i="6"/>
  <c r="BV292" i="6"/>
  <c r="BV291" i="6"/>
  <c r="BV290" i="6"/>
  <c r="BV289" i="6"/>
  <c r="BV288" i="6"/>
  <c r="BV287" i="6"/>
  <c r="BV286" i="6"/>
  <c r="BV285" i="6"/>
  <c r="BV284" i="6"/>
  <c r="BV283" i="6"/>
  <c r="BV282" i="6"/>
  <c r="BV281" i="6"/>
  <c r="BV280" i="6"/>
  <c r="BV279" i="6"/>
  <c r="BV278" i="6"/>
  <c r="BV277" i="6"/>
  <c r="BV276" i="6"/>
  <c r="BV275" i="6"/>
  <c r="BV274" i="6"/>
  <c r="BV273" i="6"/>
  <c r="BV272" i="6"/>
  <c r="BV271" i="6"/>
  <c r="BV270" i="6"/>
  <c r="BV269" i="6"/>
  <c r="BV268" i="6"/>
  <c r="BV267" i="6"/>
  <c r="BV266" i="6"/>
  <c r="BV265" i="6"/>
  <c r="BV264" i="6"/>
  <c r="BV263" i="6"/>
  <c r="BV262" i="6"/>
  <c r="BV261" i="6"/>
  <c r="BV260" i="6"/>
  <c r="BV259" i="6"/>
  <c r="BV258" i="6"/>
  <c r="BV257" i="6"/>
  <c r="BV256" i="6"/>
  <c r="BV255" i="6"/>
  <c r="BV254" i="6"/>
  <c r="BV253" i="6"/>
  <c r="BV252" i="6"/>
  <c r="BV251" i="6"/>
  <c r="BV250" i="6"/>
  <c r="BV249" i="6"/>
  <c r="BV248" i="6"/>
  <c r="BV247" i="6"/>
  <c r="BV246" i="6"/>
  <c r="BV245" i="6"/>
  <c r="BV244" i="6"/>
  <c r="BV243" i="6"/>
  <c r="BV242" i="6"/>
  <c r="BV241" i="6"/>
  <c r="BV240" i="6"/>
  <c r="BV239" i="6"/>
  <c r="BV238" i="6"/>
  <c r="BV237" i="6"/>
  <c r="BV236" i="6"/>
  <c r="BV235" i="6"/>
  <c r="BV234" i="6"/>
  <c r="BV233" i="6"/>
  <c r="BV232" i="6"/>
  <c r="BV231" i="6"/>
  <c r="BV230" i="6"/>
  <c r="BV229" i="6"/>
  <c r="BV228" i="6"/>
  <c r="BV227" i="6"/>
  <c r="BV226" i="6"/>
  <c r="BV225" i="6"/>
  <c r="BV224" i="6"/>
  <c r="BV223" i="6"/>
  <c r="BV222" i="6"/>
  <c r="BV221" i="6"/>
  <c r="BV220" i="6"/>
  <c r="BV219" i="6"/>
  <c r="BV218" i="6"/>
  <c r="BV217" i="6"/>
  <c r="BV216" i="6"/>
  <c r="BV215" i="6"/>
  <c r="BV214" i="6"/>
  <c r="BV213" i="6"/>
  <c r="BV212" i="6"/>
  <c r="BV211" i="6"/>
  <c r="BV210" i="6"/>
  <c r="BV209" i="6"/>
  <c r="BV208" i="6"/>
  <c r="BV207" i="6"/>
  <c r="BV206" i="6"/>
  <c r="BV205" i="6"/>
  <c r="BV204" i="6"/>
  <c r="BV203" i="6"/>
  <c r="BV202" i="6"/>
  <c r="BV201" i="6"/>
  <c r="BV200" i="6"/>
  <c r="BV199" i="6"/>
  <c r="BV198" i="6"/>
  <c r="BV197" i="6"/>
  <c r="BV196" i="6"/>
  <c r="BV195" i="6"/>
  <c r="BV194" i="6"/>
  <c r="BV193" i="6"/>
  <c r="BV192" i="6"/>
  <c r="BV191" i="6"/>
  <c r="BV190" i="6"/>
  <c r="BV189" i="6"/>
  <c r="BV188" i="6"/>
  <c r="BV187" i="6"/>
  <c r="BV186" i="6"/>
  <c r="BV185" i="6"/>
  <c r="BV184" i="6"/>
  <c r="BV183" i="6"/>
  <c r="BV182" i="6"/>
  <c r="BV181" i="6"/>
  <c r="BV180" i="6"/>
  <c r="BV179" i="6"/>
  <c r="BV178" i="6"/>
  <c r="BV177" i="6"/>
  <c r="BV176" i="6"/>
  <c r="BV175" i="6"/>
  <c r="BV174" i="6"/>
  <c r="BV173" i="6"/>
  <c r="BV172" i="6"/>
  <c r="BV171" i="6"/>
  <c r="BV170" i="6"/>
  <c r="BV169" i="6"/>
  <c r="BV168" i="6"/>
  <c r="BV167" i="6"/>
  <c r="BV166" i="6"/>
  <c r="BV165" i="6"/>
  <c r="BV164" i="6"/>
  <c r="BV163" i="6"/>
  <c r="BV162" i="6"/>
  <c r="BV161" i="6"/>
  <c r="BV160" i="6"/>
  <c r="BV159" i="6"/>
  <c r="BV158" i="6"/>
  <c r="BV157" i="6"/>
  <c r="BV156" i="6"/>
  <c r="BV155" i="6"/>
  <c r="BV154" i="6"/>
  <c r="BV153" i="6"/>
  <c r="BV152" i="6"/>
  <c r="BV151" i="6"/>
  <c r="BV150" i="6"/>
  <c r="BV149" i="6"/>
  <c r="BV148" i="6"/>
  <c r="BV147" i="6"/>
  <c r="BV146" i="6"/>
  <c r="BV145" i="6"/>
  <c r="BV144" i="6"/>
  <c r="BV143" i="6"/>
  <c r="BV142" i="6"/>
  <c r="BV141" i="6"/>
  <c r="BV140" i="6"/>
  <c r="BV139" i="6"/>
  <c r="BV138" i="6"/>
  <c r="BV137" i="6"/>
  <c r="BV136" i="6"/>
  <c r="BV135" i="6"/>
  <c r="BV134" i="6"/>
  <c r="BV133" i="6"/>
  <c r="BV132" i="6"/>
  <c r="BV131" i="6"/>
  <c r="BV130" i="6"/>
  <c r="BV129" i="6"/>
  <c r="BV128" i="6"/>
  <c r="BV127" i="6"/>
  <c r="BV126" i="6"/>
  <c r="BV125" i="6"/>
  <c r="BV124" i="6"/>
  <c r="BV123" i="6"/>
  <c r="BV122" i="6"/>
  <c r="BV121" i="6"/>
  <c r="BV120" i="6"/>
  <c r="BV119" i="6"/>
  <c r="BV118" i="6"/>
  <c r="BV117" i="6"/>
  <c r="BV116" i="6"/>
  <c r="BV115" i="6"/>
  <c r="BV114" i="6"/>
  <c r="BV113" i="6"/>
  <c r="BV112" i="6"/>
  <c r="BV111" i="6"/>
  <c r="BV110" i="6"/>
  <c r="BV109" i="6"/>
  <c r="BV108" i="6"/>
  <c r="BV107" i="6"/>
  <c r="BV106" i="6"/>
  <c r="BV105" i="6"/>
  <c r="BV104" i="6"/>
  <c r="BV103" i="6"/>
  <c r="BV102" i="6"/>
  <c r="BV101" i="6"/>
  <c r="BV100" i="6"/>
  <c r="BV99" i="6"/>
  <c r="BV98" i="6"/>
  <c r="BV97" i="6"/>
  <c r="BV96" i="6"/>
  <c r="BV95" i="6"/>
  <c r="BV94" i="6"/>
  <c r="BV93" i="6"/>
  <c r="BV92" i="6"/>
  <c r="BV91" i="6"/>
  <c r="BV90" i="6"/>
  <c r="BV89" i="6"/>
  <c r="BV88" i="6"/>
  <c r="BV87" i="6"/>
  <c r="BV86" i="6"/>
  <c r="BV85" i="6"/>
  <c r="BV84" i="6"/>
  <c r="BV83" i="6"/>
  <c r="BV82" i="6"/>
  <c r="BV81" i="6"/>
  <c r="BV80" i="6"/>
  <c r="BV79" i="6"/>
  <c r="BV78" i="6"/>
  <c r="BV77" i="6"/>
  <c r="BV76" i="6"/>
  <c r="BV75" i="6"/>
  <c r="BV74" i="6"/>
  <c r="BV73" i="6"/>
  <c r="BV72" i="6"/>
  <c r="BV71" i="6"/>
  <c r="BV70" i="6"/>
  <c r="BV69" i="6"/>
  <c r="BV68" i="6"/>
  <c r="BV67" i="6"/>
  <c r="BV66" i="6"/>
  <c r="BV65" i="6"/>
  <c r="BV64" i="6"/>
  <c r="BV63" i="6"/>
  <c r="BV62" i="6"/>
  <c r="BV61" i="6"/>
  <c r="BV60" i="6"/>
  <c r="BV59" i="6"/>
  <c r="BV58" i="6"/>
  <c r="BV57" i="6"/>
  <c r="BV56" i="6"/>
  <c r="BV55" i="6"/>
  <c r="BV54" i="6"/>
  <c r="BV53" i="6"/>
  <c r="BV52" i="6"/>
  <c r="BV51" i="6"/>
  <c r="BV50" i="6"/>
  <c r="BV49" i="6"/>
  <c r="BV48" i="6"/>
  <c r="BV47" i="6"/>
  <c r="BV46" i="6"/>
  <c r="BV45" i="6"/>
  <c r="BV44" i="6"/>
  <c r="BV43" i="6"/>
  <c r="BV42" i="6"/>
  <c r="BV41" i="6"/>
  <c r="BV40" i="6"/>
  <c r="BV39" i="6"/>
  <c r="BV38" i="6"/>
  <c r="BV37" i="6"/>
  <c r="BV36" i="6"/>
  <c r="BV35" i="6"/>
  <c r="BV34" i="6"/>
  <c r="BV33" i="6"/>
  <c r="BV32" i="6"/>
  <c r="BV31" i="6"/>
  <c r="BV30" i="6"/>
  <c r="BV29" i="6"/>
  <c r="BV28" i="6"/>
  <c r="BV27" i="6"/>
  <c r="BV26" i="6"/>
  <c r="BV25" i="6"/>
  <c r="BV24" i="6"/>
  <c r="BV23" i="6"/>
  <c r="BV22" i="6"/>
  <c r="BV21" i="6"/>
  <c r="BV20" i="6"/>
  <c r="BV19" i="6"/>
  <c r="BV18" i="6"/>
  <c r="BV17" i="6"/>
  <c r="BV16" i="6"/>
  <c r="BV15" i="6"/>
  <c r="BV14" i="6"/>
  <c r="BV13" i="6"/>
  <c r="BV12" i="6"/>
  <c r="BV11" i="6"/>
  <c r="BV10" i="6"/>
  <c r="BV9" i="6"/>
  <c r="BV8" i="6"/>
  <c r="BV7" i="6"/>
  <c r="BV6" i="6"/>
  <c r="BV5" i="6"/>
  <c r="BV4" i="6"/>
  <c r="BV3" i="6"/>
  <c r="BU835" i="6"/>
  <c r="BU834" i="6"/>
  <c r="BU833" i="6"/>
  <c r="BU832" i="6"/>
  <c r="BU831" i="6"/>
  <c r="BU830" i="6"/>
  <c r="BU829" i="6"/>
  <c r="BU828" i="6"/>
  <c r="BU827" i="6"/>
  <c r="BU826" i="6"/>
  <c r="BU825" i="6"/>
  <c r="BU824" i="6"/>
  <c r="BU823" i="6"/>
  <c r="BU822" i="6"/>
  <c r="BU821" i="6"/>
  <c r="BU820" i="6"/>
  <c r="BU819" i="6"/>
  <c r="BU818" i="6"/>
  <c r="BU817" i="6"/>
  <c r="BU816" i="6"/>
  <c r="BU815" i="6"/>
  <c r="BU814" i="6"/>
  <c r="BU813" i="6"/>
  <c r="BU812" i="6"/>
  <c r="BU811" i="6"/>
  <c r="BU810" i="6"/>
  <c r="BU809" i="6"/>
  <c r="BU808" i="6"/>
  <c r="BU807" i="6"/>
  <c r="BU806" i="6"/>
  <c r="BU805" i="6"/>
  <c r="BU804" i="6"/>
  <c r="BU803" i="6"/>
  <c r="BU802" i="6"/>
  <c r="BU801" i="6"/>
  <c r="BU800" i="6"/>
  <c r="BU799" i="6"/>
  <c r="BU798" i="6"/>
  <c r="BU797" i="6"/>
  <c r="BU796" i="6"/>
  <c r="BU795" i="6"/>
  <c r="BU794" i="6"/>
  <c r="BU793" i="6"/>
  <c r="BU792" i="6"/>
  <c r="BU791" i="6"/>
  <c r="BU790" i="6"/>
  <c r="BU789" i="6"/>
  <c r="BU788" i="6"/>
  <c r="BU787" i="6"/>
  <c r="BU786" i="6"/>
  <c r="BU785" i="6"/>
  <c r="BU784" i="6"/>
  <c r="BU783" i="6"/>
  <c r="BU782" i="6"/>
  <c r="BU781" i="6"/>
  <c r="BU780" i="6"/>
  <c r="BU779" i="6"/>
  <c r="BU778" i="6"/>
  <c r="BU777" i="6"/>
  <c r="BU776" i="6"/>
  <c r="BU775" i="6"/>
  <c r="BU774" i="6"/>
  <c r="BU773" i="6"/>
  <c r="BU772" i="6"/>
  <c r="BU771" i="6"/>
  <c r="BU770" i="6"/>
  <c r="BU769" i="6"/>
  <c r="BU768" i="6"/>
  <c r="BU767" i="6"/>
  <c r="BU766" i="6"/>
  <c r="BU765" i="6"/>
  <c r="BU764" i="6"/>
  <c r="BU763" i="6"/>
  <c r="BU762" i="6"/>
  <c r="BU761" i="6"/>
  <c r="BU760" i="6"/>
  <c r="BU759" i="6"/>
  <c r="BU758" i="6"/>
  <c r="BU757" i="6"/>
  <c r="BU756" i="6"/>
  <c r="BU755" i="6"/>
  <c r="BU754" i="6"/>
  <c r="BU753" i="6"/>
  <c r="BU752" i="6"/>
  <c r="BU751" i="6"/>
  <c r="BU750" i="6"/>
  <c r="BU749" i="6"/>
  <c r="BU748" i="6"/>
  <c r="BU747" i="6"/>
  <c r="BU746" i="6"/>
  <c r="BU745" i="6"/>
  <c r="BU744" i="6"/>
  <c r="BU743" i="6"/>
  <c r="BU742" i="6"/>
  <c r="BU741" i="6"/>
  <c r="BU740" i="6"/>
  <c r="BU739" i="6"/>
  <c r="BU738" i="6"/>
  <c r="BU737" i="6"/>
  <c r="BU736" i="6"/>
  <c r="BU735" i="6"/>
  <c r="BU734" i="6"/>
  <c r="BU733" i="6"/>
  <c r="BU732" i="6"/>
  <c r="BU731" i="6"/>
  <c r="BU730" i="6"/>
  <c r="BU729" i="6"/>
  <c r="BU728" i="6"/>
  <c r="BU727" i="6"/>
  <c r="BU726" i="6"/>
  <c r="BU725" i="6"/>
  <c r="BU724" i="6"/>
  <c r="BU723" i="6"/>
  <c r="BU722" i="6"/>
  <c r="BU721" i="6"/>
  <c r="BU720" i="6"/>
  <c r="BU719" i="6"/>
  <c r="BU718" i="6"/>
  <c r="BU717" i="6"/>
  <c r="BU716" i="6"/>
  <c r="BU715" i="6"/>
  <c r="BU714" i="6"/>
  <c r="BU713" i="6"/>
  <c r="BU712" i="6"/>
  <c r="BU711" i="6"/>
  <c r="BU710" i="6"/>
  <c r="BU709" i="6"/>
  <c r="BU708" i="6"/>
  <c r="BU707" i="6"/>
  <c r="BU706" i="6"/>
  <c r="BU705" i="6"/>
  <c r="BU704" i="6"/>
  <c r="BU703" i="6"/>
  <c r="BU702" i="6"/>
  <c r="BU701" i="6"/>
  <c r="BU700" i="6"/>
  <c r="BU699" i="6"/>
  <c r="BU698" i="6"/>
  <c r="BU697" i="6"/>
  <c r="BU696" i="6"/>
  <c r="BU695" i="6"/>
  <c r="BU694" i="6"/>
  <c r="BU693" i="6"/>
  <c r="BU692" i="6"/>
  <c r="BU691" i="6"/>
  <c r="BU690" i="6"/>
  <c r="BU689" i="6"/>
  <c r="BU688" i="6"/>
  <c r="BU687" i="6"/>
  <c r="BU686" i="6"/>
  <c r="BU685" i="6"/>
  <c r="BU684" i="6"/>
  <c r="BU683" i="6"/>
  <c r="BU682" i="6"/>
  <c r="BU681" i="6"/>
  <c r="BU680" i="6"/>
  <c r="BU679" i="6"/>
  <c r="BU678" i="6"/>
  <c r="BU677" i="6"/>
  <c r="BU676" i="6"/>
  <c r="BU675" i="6"/>
  <c r="BU674" i="6"/>
  <c r="BU673" i="6"/>
  <c r="BU672" i="6"/>
  <c r="BU671" i="6"/>
  <c r="BU670" i="6"/>
  <c r="BU669" i="6"/>
  <c r="BU668" i="6"/>
  <c r="BU667" i="6"/>
  <c r="BU666" i="6"/>
  <c r="BU665" i="6"/>
  <c r="BU664" i="6"/>
  <c r="BU663" i="6"/>
  <c r="BU662" i="6"/>
  <c r="BU661" i="6"/>
  <c r="BU660" i="6"/>
  <c r="BU659" i="6"/>
  <c r="BU658" i="6"/>
  <c r="BU657" i="6"/>
  <c r="BU656" i="6"/>
  <c r="BU655" i="6"/>
  <c r="BU654" i="6"/>
  <c r="BU653" i="6"/>
  <c r="BU652" i="6"/>
  <c r="BU651" i="6"/>
  <c r="BU650" i="6"/>
  <c r="BU649" i="6"/>
  <c r="BU648" i="6"/>
  <c r="BU647" i="6"/>
  <c r="BU646" i="6"/>
  <c r="BU645" i="6"/>
  <c r="BU644" i="6"/>
  <c r="BU643" i="6"/>
  <c r="BU642" i="6"/>
  <c r="BU641" i="6"/>
  <c r="BU640" i="6"/>
  <c r="BU639" i="6"/>
  <c r="BU638" i="6"/>
  <c r="BU637" i="6"/>
  <c r="BU636" i="6"/>
  <c r="BU635" i="6"/>
  <c r="BU634" i="6"/>
  <c r="BU633" i="6"/>
  <c r="BU632" i="6"/>
  <c r="BU631" i="6"/>
  <c r="BU630" i="6"/>
  <c r="BU629" i="6"/>
  <c r="BU628" i="6"/>
  <c r="BU627" i="6"/>
  <c r="BU626" i="6"/>
  <c r="BU625" i="6"/>
  <c r="BU624" i="6"/>
  <c r="BU623" i="6"/>
  <c r="BU622" i="6"/>
  <c r="BU621" i="6"/>
  <c r="BU620" i="6"/>
  <c r="BU619" i="6"/>
  <c r="BU618" i="6"/>
  <c r="BU617" i="6"/>
  <c r="BU616" i="6"/>
  <c r="BU615" i="6"/>
  <c r="BU614" i="6"/>
  <c r="BU613" i="6"/>
  <c r="BU612" i="6"/>
  <c r="BU611" i="6"/>
  <c r="BU610" i="6"/>
  <c r="BU609" i="6"/>
  <c r="BU608" i="6"/>
  <c r="BU607" i="6"/>
  <c r="BU606" i="6"/>
  <c r="BU605" i="6"/>
  <c r="BU604" i="6"/>
  <c r="BU603" i="6"/>
  <c r="BU602" i="6"/>
  <c r="BU601" i="6"/>
  <c r="BU600" i="6"/>
  <c r="BU599" i="6"/>
  <c r="BU598" i="6"/>
  <c r="BU597" i="6"/>
  <c r="BU596" i="6"/>
  <c r="BU595" i="6"/>
  <c r="BU594" i="6"/>
  <c r="BU593" i="6"/>
  <c r="BU592" i="6"/>
  <c r="BU591" i="6"/>
  <c r="BU590" i="6"/>
  <c r="BU589" i="6"/>
  <c r="BU588" i="6"/>
  <c r="BU587" i="6"/>
  <c r="BU586" i="6"/>
  <c r="BU585" i="6"/>
  <c r="BU584" i="6"/>
  <c r="BU583" i="6"/>
  <c r="BU582" i="6"/>
  <c r="BU581" i="6"/>
  <c r="BU580" i="6"/>
  <c r="BU579" i="6"/>
  <c r="BU578" i="6"/>
  <c r="BU577" i="6"/>
  <c r="BU576" i="6"/>
  <c r="BU575" i="6"/>
  <c r="BU574" i="6"/>
  <c r="BU573" i="6"/>
  <c r="BU572" i="6"/>
  <c r="BU571" i="6"/>
  <c r="BU570" i="6"/>
  <c r="BU569" i="6"/>
  <c r="BU568" i="6"/>
  <c r="BU567" i="6"/>
  <c r="BU566" i="6"/>
  <c r="BU565" i="6"/>
  <c r="BU564" i="6"/>
  <c r="BU563" i="6"/>
  <c r="BU562" i="6"/>
  <c r="BU561" i="6"/>
  <c r="BU560" i="6"/>
  <c r="BU559" i="6"/>
  <c r="BU558" i="6"/>
  <c r="BU557" i="6"/>
  <c r="BU556" i="6"/>
  <c r="BU555" i="6"/>
  <c r="BU554" i="6"/>
  <c r="BU553" i="6"/>
  <c r="BU552" i="6"/>
  <c r="BU551" i="6"/>
  <c r="BU550" i="6"/>
  <c r="BU549" i="6"/>
  <c r="BU548" i="6"/>
  <c r="BU547" i="6"/>
  <c r="BU546" i="6"/>
  <c r="BU545" i="6"/>
  <c r="BU544" i="6"/>
  <c r="BU543" i="6"/>
  <c r="BU542" i="6"/>
  <c r="BU541" i="6"/>
  <c r="BU540" i="6"/>
  <c r="BU539" i="6"/>
  <c r="BU538" i="6"/>
  <c r="BU537" i="6"/>
  <c r="BU536" i="6"/>
  <c r="BU535" i="6"/>
  <c r="BU534" i="6"/>
  <c r="BU533" i="6"/>
  <c r="BU532" i="6"/>
  <c r="BU531" i="6"/>
  <c r="BU530" i="6"/>
  <c r="BU529" i="6"/>
  <c r="BU528" i="6"/>
  <c r="BU527" i="6"/>
  <c r="BU526" i="6"/>
  <c r="BU525" i="6"/>
  <c r="BU524" i="6"/>
  <c r="BU523" i="6"/>
  <c r="BU522" i="6"/>
  <c r="BU521" i="6"/>
  <c r="BU520" i="6"/>
  <c r="BU519" i="6"/>
  <c r="BU518" i="6"/>
  <c r="BU517" i="6"/>
  <c r="BU516" i="6"/>
  <c r="BU515" i="6"/>
  <c r="BU514" i="6"/>
  <c r="BU513" i="6"/>
  <c r="BU512" i="6"/>
  <c r="BU511" i="6"/>
  <c r="BU510" i="6"/>
  <c r="BU509" i="6"/>
  <c r="BU508" i="6"/>
  <c r="BU507" i="6"/>
  <c r="BU506" i="6"/>
  <c r="BU505" i="6"/>
  <c r="BU504" i="6"/>
  <c r="BU503" i="6"/>
  <c r="BU502" i="6"/>
  <c r="BU501" i="6"/>
  <c r="BU500" i="6"/>
  <c r="BU499" i="6"/>
  <c r="BU498" i="6"/>
  <c r="BU497" i="6"/>
  <c r="BU496" i="6"/>
  <c r="BU495" i="6"/>
  <c r="BU494" i="6"/>
  <c r="BU493" i="6"/>
  <c r="BU492" i="6"/>
  <c r="BU491" i="6"/>
  <c r="BU490" i="6"/>
  <c r="BU489" i="6"/>
  <c r="BU488" i="6"/>
  <c r="BU487" i="6"/>
  <c r="BU486" i="6"/>
  <c r="BU485" i="6"/>
  <c r="BU484" i="6"/>
  <c r="BU483" i="6"/>
  <c r="BU482" i="6"/>
  <c r="BU481" i="6"/>
  <c r="BU480" i="6"/>
  <c r="BU479" i="6"/>
  <c r="BU478" i="6"/>
  <c r="BU477" i="6"/>
  <c r="BU476" i="6"/>
  <c r="BU475" i="6"/>
  <c r="BU474" i="6"/>
  <c r="BU473" i="6"/>
  <c r="BU472" i="6"/>
  <c r="BU471" i="6"/>
  <c r="BU470" i="6"/>
  <c r="BU469" i="6"/>
  <c r="BU468" i="6"/>
  <c r="BU467" i="6"/>
  <c r="BU466" i="6"/>
  <c r="BU465" i="6"/>
  <c r="BU464" i="6"/>
  <c r="BU463" i="6"/>
  <c r="BU462" i="6"/>
  <c r="BU461" i="6"/>
  <c r="BU460" i="6"/>
  <c r="BU459" i="6"/>
  <c r="BU458" i="6"/>
  <c r="BU457" i="6"/>
  <c r="BU456" i="6"/>
  <c r="BU455" i="6"/>
  <c r="BU454" i="6"/>
  <c r="BU453" i="6"/>
  <c r="BU452" i="6"/>
  <c r="BU451" i="6"/>
  <c r="BU450" i="6"/>
  <c r="BU449" i="6"/>
  <c r="BU448" i="6"/>
  <c r="BU447" i="6"/>
  <c r="BU446" i="6"/>
  <c r="BU445" i="6"/>
  <c r="BU444" i="6"/>
  <c r="BU443" i="6"/>
  <c r="BU442" i="6"/>
  <c r="BU441" i="6"/>
  <c r="BU440" i="6"/>
  <c r="BU439" i="6"/>
  <c r="BU438" i="6"/>
  <c r="BU437" i="6"/>
  <c r="BU436" i="6"/>
  <c r="BU435" i="6"/>
  <c r="BU434" i="6"/>
  <c r="BU433" i="6"/>
  <c r="BU432" i="6"/>
  <c r="BU431" i="6"/>
  <c r="BU430" i="6"/>
  <c r="BU429" i="6"/>
  <c r="BU428" i="6"/>
  <c r="BU427" i="6"/>
  <c r="BU426" i="6"/>
  <c r="BU425" i="6"/>
  <c r="BU424" i="6"/>
  <c r="BU423" i="6"/>
  <c r="BU422" i="6"/>
  <c r="BU421" i="6"/>
  <c r="BU420" i="6"/>
  <c r="BU419" i="6"/>
  <c r="BU418" i="6"/>
  <c r="BU417" i="6"/>
  <c r="BU416" i="6"/>
  <c r="BU415" i="6"/>
  <c r="BU414" i="6"/>
  <c r="BU413" i="6"/>
  <c r="BU412" i="6"/>
  <c r="BU411" i="6"/>
  <c r="BU410" i="6"/>
  <c r="BU409" i="6"/>
  <c r="BU408" i="6"/>
  <c r="BU407" i="6"/>
  <c r="BU406" i="6"/>
  <c r="BU405" i="6"/>
  <c r="BU404" i="6"/>
  <c r="BU403" i="6"/>
  <c r="BU402" i="6"/>
  <c r="BU401" i="6"/>
  <c r="BU400" i="6"/>
  <c r="BU399" i="6"/>
  <c r="BU398" i="6"/>
  <c r="BU397" i="6"/>
  <c r="BU396" i="6"/>
  <c r="BU395" i="6"/>
  <c r="BU394" i="6"/>
  <c r="BU393" i="6"/>
  <c r="BU392" i="6"/>
  <c r="BU391" i="6"/>
  <c r="BU390" i="6"/>
  <c r="BU389" i="6"/>
  <c r="BU388" i="6"/>
  <c r="BU387" i="6"/>
  <c r="BU386" i="6"/>
  <c r="BU385" i="6"/>
  <c r="BU384" i="6"/>
  <c r="BU383" i="6"/>
  <c r="BU382" i="6"/>
  <c r="BU381" i="6"/>
  <c r="BU380" i="6"/>
  <c r="BU379" i="6"/>
  <c r="BU378" i="6"/>
  <c r="BU377" i="6"/>
  <c r="BU376" i="6"/>
  <c r="BU375" i="6"/>
  <c r="BU374" i="6"/>
  <c r="BU373" i="6"/>
  <c r="BU372" i="6"/>
  <c r="BU371" i="6"/>
  <c r="BU370" i="6"/>
  <c r="BU369" i="6"/>
  <c r="BU368" i="6"/>
  <c r="BU367" i="6"/>
  <c r="BU366" i="6"/>
  <c r="BU365" i="6"/>
  <c r="BU364" i="6"/>
  <c r="BU363" i="6"/>
  <c r="BU362" i="6"/>
  <c r="BU361" i="6"/>
  <c r="BU360" i="6"/>
  <c r="BU359" i="6"/>
  <c r="BU358" i="6"/>
  <c r="BU357" i="6"/>
  <c r="BU356" i="6"/>
  <c r="BU355" i="6"/>
  <c r="BU354" i="6"/>
  <c r="BU353" i="6"/>
  <c r="BU352" i="6"/>
  <c r="BU351" i="6"/>
  <c r="BU350" i="6"/>
  <c r="BU349" i="6"/>
  <c r="BU348" i="6"/>
  <c r="BU347" i="6"/>
  <c r="BU346" i="6"/>
  <c r="BU345" i="6"/>
  <c r="BU344" i="6"/>
  <c r="BU343" i="6"/>
  <c r="BU342" i="6"/>
  <c r="BU341" i="6"/>
  <c r="BU340" i="6"/>
  <c r="BU339" i="6"/>
  <c r="BU338" i="6"/>
  <c r="BU337" i="6"/>
  <c r="BU336" i="6"/>
  <c r="BU335" i="6"/>
  <c r="BU334" i="6"/>
  <c r="BU333" i="6"/>
  <c r="BU332" i="6"/>
  <c r="BU331" i="6"/>
  <c r="BU330" i="6"/>
  <c r="BU329" i="6"/>
  <c r="BU328" i="6"/>
  <c r="BU327" i="6"/>
  <c r="BU326" i="6"/>
  <c r="BU325" i="6"/>
  <c r="BU324" i="6"/>
  <c r="BU323" i="6"/>
  <c r="BU322" i="6"/>
  <c r="BU321" i="6"/>
  <c r="BU320" i="6"/>
  <c r="BU319" i="6"/>
  <c r="BU318" i="6"/>
  <c r="BU317" i="6"/>
  <c r="BU316" i="6"/>
  <c r="BU315" i="6"/>
  <c r="BU314" i="6"/>
  <c r="BU313" i="6"/>
  <c r="BU312" i="6"/>
  <c r="BU311" i="6"/>
  <c r="BU310" i="6"/>
  <c r="BU309" i="6"/>
  <c r="BU308" i="6"/>
  <c r="BU307" i="6"/>
  <c r="BU306" i="6"/>
  <c r="BU305" i="6"/>
  <c r="BU304" i="6"/>
  <c r="BU303" i="6"/>
  <c r="BU302" i="6"/>
  <c r="BU301" i="6"/>
  <c r="BU300" i="6"/>
  <c r="BU299" i="6"/>
  <c r="BU298" i="6"/>
  <c r="BU297" i="6"/>
  <c r="BU296" i="6"/>
  <c r="BU295" i="6"/>
  <c r="BU294" i="6"/>
  <c r="BU293" i="6"/>
  <c r="BU292" i="6"/>
  <c r="BU291" i="6"/>
  <c r="BU290" i="6"/>
  <c r="BU289" i="6"/>
  <c r="BU288" i="6"/>
  <c r="BU287" i="6"/>
  <c r="BU286" i="6"/>
  <c r="BU285" i="6"/>
  <c r="BU284" i="6"/>
  <c r="BU283" i="6"/>
  <c r="BU282" i="6"/>
  <c r="BU281" i="6"/>
  <c r="BU280" i="6"/>
  <c r="BU279" i="6"/>
  <c r="BU278" i="6"/>
  <c r="BU277" i="6"/>
  <c r="BU276" i="6"/>
  <c r="BU275" i="6"/>
  <c r="BU274" i="6"/>
  <c r="BU273" i="6"/>
  <c r="BU272" i="6"/>
  <c r="BU271" i="6"/>
  <c r="BU270" i="6"/>
  <c r="BU269" i="6"/>
  <c r="BU268" i="6"/>
  <c r="BU267" i="6"/>
  <c r="BU266" i="6"/>
  <c r="BU265" i="6"/>
  <c r="BU264" i="6"/>
  <c r="BU263" i="6"/>
  <c r="BU262" i="6"/>
  <c r="BU261" i="6"/>
  <c r="BU260" i="6"/>
  <c r="BU259" i="6"/>
  <c r="BU258" i="6"/>
  <c r="BU257" i="6"/>
  <c r="BU256" i="6"/>
  <c r="BU255" i="6"/>
  <c r="BU254" i="6"/>
  <c r="BU253" i="6"/>
  <c r="BU252" i="6"/>
  <c r="BU251" i="6"/>
  <c r="BU250" i="6"/>
  <c r="BU249" i="6"/>
  <c r="BU248" i="6"/>
  <c r="BU247" i="6"/>
  <c r="BU246" i="6"/>
  <c r="BU245" i="6"/>
  <c r="BU244" i="6"/>
  <c r="BU243" i="6"/>
  <c r="BU242" i="6"/>
  <c r="BU241" i="6"/>
  <c r="BU240" i="6"/>
  <c r="BU239" i="6"/>
  <c r="BU238" i="6"/>
  <c r="BU237" i="6"/>
  <c r="BU236" i="6"/>
  <c r="BU235" i="6"/>
  <c r="BU234" i="6"/>
  <c r="BU233" i="6"/>
  <c r="BU232" i="6"/>
  <c r="BU231" i="6"/>
  <c r="BU230" i="6"/>
  <c r="BU229" i="6"/>
  <c r="BU228" i="6"/>
  <c r="BU227" i="6"/>
  <c r="BU226" i="6"/>
  <c r="BU225" i="6"/>
  <c r="BU224" i="6"/>
  <c r="BU223" i="6"/>
  <c r="BU222" i="6"/>
  <c r="BU221" i="6"/>
  <c r="BU220" i="6"/>
  <c r="BU219" i="6"/>
  <c r="BU218" i="6"/>
  <c r="BU217" i="6"/>
  <c r="BU216" i="6"/>
  <c r="BU215" i="6"/>
  <c r="BU214" i="6"/>
  <c r="BU213" i="6"/>
  <c r="BU212" i="6"/>
  <c r="BU211" i="6"/>
  <c r="BU210" i="6"/>
  <c r="BU209" i="6"/>
  <c r="BU208" i="6"/>
  <c r="BU207" i="6"/>
  <c r="BU206" i="6"/>
  <c r="BU205" i="6"/>
  <c r="BU204" i="6"/>
  <c r="BU203" i="6"/>
  <c r="BU202" i="6"/>
  <c r="BU201" i="6"/>
  <c r="BU200" i="6"/>
  <c r="BU199" i="6"/>
  <c r="BU198" i="6"/>
  <c r="BU197" i="6"/>
  <c r="BU196" i="6"/>
  <c r="BU195" i="6"/>
  <c r="BU194" i="6"/>
  <c r="BU193" i="6"/>
  <c r="BU192" i="6"/>
  <c r="BU191" i="6"/>
  <c r="BU190" i="6"/>
  <c r="BU189" i="6"/>
  <c r="BU188" i="6"/>
  <c r="BU187" i="6"/>
  <c r="BU186" i="6"/>
  <c r="BU185" i="6"/>
  <c r="BU184" i="6"/>
  <c r="BU183" i="6"/>
  <c r="BU182" i="6"/>
  <c r="BU181" i="6"/>
  <c r="BU180" i="6"/>
  <c r="BU179" i="6"/>
  <c r="BU178" i="6"/>
  <c r="BU177" i="6"/>
  <c r="BU176" i="6"/>
  <c r="BU175" i="6"/>
  <c r="BU174" i="6"/>
  <c r="BU173" i="6"/>
  <c r="BU172" i="6"/>
  <c r="BU171" i="6"/>
  <c r="BU170" i="6"/>
  <c r="BU169" i="6"/>
  <c r="BU168" i="6"/>
  <c r="BU167" i="6"/>
  <c r="BU166" i="6"/>
  <c r="BU165" i="6"/>
  <c r="BU164" i="6"/>
  <c r="BU163" i="6"/>
  <c r="BU162" i="6"/>
  <c r="BU161" i="6"/>
  <c r="BU160" i="6"/>
  <c r="BU159" i="6"/>
  <c r="BU158" i="6"/>
  <c r="BU157" i="6"/>
  <c r="BU156" i="6"/>
  <c r="BU155" i="6"/>
  <c r="BU154" i="6"/>
  <c r="BU153" i="6"/>
  <c r="BU152" i="6"/>
  <c r="BU151" i="6"/>
  <c r="BU150" i="6"/>
  <c r="BU149" i="6"/>
  <c r="BU148" i="6"/>
  <c r="BU147" i="6"/>
  <c r="BU146" i="6"/>
  <c r="BU145" i="6"/>
  <c r="BU144" i="6"/>
  <c r="BU143" i="6"/>
  <c r="BU142" i="6"/>
  <c r="BU141" i="6"/>
  <c r="BU140" i="6"/>
  <c r="BU139" i="6"/>
  <c r="BU138" i="6"/>
  <c r="BU137" i="6"/>
  <c r="BU136" i="6"/>
  <c r="BU135" i="6"/>
  <c r="BU134" i="6"/>
  <c r="BU133" i="6"/>
  <c r="BU132" i="6"/>
  <c r="BU131" i="6"/>
  <c r="BU130" i="6"/>
  <c r="BU129" i="6"/>
  <c r="BU128" i="6"/>
  <c r="BU127" i="6"/>
  <c r="BU126" i="6"/>
  <c r="BU125" i="6"/>
  <c r="BU124" i="6"/>
  <c r="BU123" i="6"/>
  <c r="BU122" i="6"/>
  <c r="BU121" i="6"/>
  <c r="BU120" i="6"/>
  <c r="BU119" i="6"/>
  <c r="BU118" i="6"/>
  <c r="BU117" i="6"/>
  <c r="BU116" i="6"/>
  <c r="BU115" i="6"/>
  <c r="BU114" i="6"/>
  <c r="BU113" i="6"/>
  <c r="BU112" i="6"/>
  <c r="BU111" i="6"/>
  <c r="BU110" i="6"/>
  <c r="BU109" i="6"/>
  <c r="BU108" i="6"/>
  <c r="BU107" i="6"/>
  <c r="BU106" i="6"/>
  <c r="BU105" i="6"/>
  <c r="BU104" i="6"/>
  <c r="BU103" i="6"/>
  <c r="BU102" i="6"/>
  <c r="BU101" i="6"/>
  <c r="BU100" i="6"/>
  <c r="BU99" i="6"/>
  <c r="BU98" i="6"/>
  <c r="BU97" i="6"/>
  <c r="BU96" i="6"/>
  <c r="BU95" i="6"/>
  <c r="BU94" i="6"/>
  <c r="BU93" i="6"/>
  <c r="BU92" i="6"/>
  <c r="BU91" i="6"/>
  <c r="BU90" i="6"/>
  <c r="BU89" i="6"/>
  <c r="BU88" i="6"/>
  <c r="BU87" i="6"/>
  <c r="BU86" i="6"/>
  <c r="BU85" i="6"/>
  <c r="BU84" i="6"/>
  <c r="BU83" i="6"/>
  <c r="BU82" i="6"/>
  <c r="BU81" i="6"/>
  <c r="BU80" i="6"/>
  <c r="BU79" i="6"/>
  <c r="BU78" i="6"/>
  <c r="BU77" i="6"/>
  <c r="BU76" i="6"/>
  <c r="BU75" i="6"/>
  <c r="BU74" i="6"/>
  <c r="BU73" i="6"/>
  <c r="BU72" i="6"/>
  <c r="BU71" i="6"/>
  <c r="BU70" i="6"/>
  <c r="BU69" i="6"/>
  <c r="BU68" i="6"/>
  <c r="BU67" i="6"/>
  <c r="BU66" i="6"/>
  <c r="BU65" i="6"/>
  <c r="BU64" i="6"/>
  <c r="BU63" i="6"/>
  <c r="BU62" i="6"/>
  <c r="BU61" i="6"/>
  <c r="BU60" i="6"/>
  <c r="BU59" i="6"/>
  <c r="BU58" i="6"/>
  <c r="BU57" i="6"/>
  <c r="BU56" i="6"/>
  <c r="BU55" i="6"/>
  <c r="BU54" i="6"/>
  <c r="BU53" i="6"/>
  <c r="BU52" i="6"/>
  <c r="BU51" i="6"/>
  <c r="BU50" i="6"/>
  <c r="BU49" i="6"/>
  <c r="BU48" i="6"/>
  <c r="BU47" i="6"/>
  <c r="BU46" i="6"/>
  <c r="BU45" i="6"/>
  <c r="BU44" i="6"/>
  <c r="BU43" i="6"/>
  <c r="BU42" i="6"/>
  <c r="BU41" i="6"/>
  <c r="BU40" i="6"/>
  <c r="BU39" i="6"/>
  <c r="BU38" i="6"/>
  <c r="BU37" i="6"/>
  <c r="BU36" i="6"/>
  <c r="BU35" i="6"/>
  <c r="BU34" i="6"/>
  <c r="BU33" i="6"/>
  <c r="BU32" i="6"/>
  <c r="BU31" i="6"/>
  <c r="BU30" i="6"/>
  <c r="BU29" i="6"/>
  <c r="BU28" i="6"/>
  <c r="BU27" i="6"/>
  <c r="BU26" i="6"/>
  <c r="BU25" i="6"/>
  <c r="BU24" i="6"/>
  <c r="BU23" i="6"/>
  <c r="BU22" i="6"/>
  <c r="BU21" i="6"/>
  <c r="BU20" i="6"/>
  <c r="BU19" i="6"/>
  <c r="BU18" i="6"/>
  <c r="BU17" i="6"/>
  <c r="BU16" i="6"/>
  <c r="BU15" i="6"/>
  <c r="BU14" i="6"/>
  <c r="BU13" i="6"/>
  <c r="BU12" i="6"/>
  <c r="BU11" i="6"/>
  <c r="BU10" i="6"/>
  <c r="BU9" i="6"/>
  <c r="BU8" i="6"/>
  <c r="BU7" i="6"/>
  <c r="BU6" i="6"/>
  <c r="BU5" i="6"/>
  <c r="BU4" i="6"/>
  <c r="BU3" i="6"/>
  <c r="BX2" i="6"/>
  <c r="BW2" i="6"/>
  <c r="BV2" i="6"/>
  <c r="BU2" i="6"/>
  <c r="BR835" i="6"/>
  <c r="BR834" i="6"/>
  <c r="BR833" i="6"/>
  <c r="BR832" i="6"/>
  <c r="BR831" i="6"/>
  <c r="BR830" i="6"/>
  <c r="BR829" i="6"/>
  <c r="BR828" i="6"/>
  <c r="BR827" i="6"/>
  <c r="BR826" i="6"/>
  <c r="BR825" i="6"/>
  <c r="BR824" i="6"/>
  <c r="BR823" i="6"/>
  <c r="BR822" i="6"/>
  <c r="BR821" i="6"/>
  <c r="BR820" i="6"/>
  <c r="BR819" i="6"/>
  <c r="BR818" i="6"/>
  <c r="BR817" i="6"/>
  <c r="BR816" i="6"/>
  <c r="BR815" i="6"/>
  <c r="BR814" i="6"/>
  <c r="BR813" i="6"/>
  <c r="BR812" i="6"/>
  <c r="BR811" i="6"/>
  <c r="BR810" i="6"/>
  <c r="BR809" i="6"/>
  <c r="BR808" i="6"/>
  <c r="BR807" i="6"/>
  <c r="BR806" i="6"/>
  <c r="BR805" i="6"/>
  <c r="BR804" i="6"/>
  <c r="BR803" i="6"/>
  <c r="BR802" i="6"/>
  <c r="BR801" i="6"/>
  <c r="BR800" i="6"/>
  <c r="BR799" i="6"/>
  <c r="BR798" i="6"/>
  <c r="BR797" i="6"/>
  <c r="BR796" i="6"/>
  <c r="BR795" i="6"/>
  <c r="BR794" i="6"/>
  <c r="BR793" i="6"/>
  <c r="BR792" i="6"/>
  <c r="BR791" i="6"/>
  <c r="BR790" i="6"/>
  <c r="BR789" i="6"/>
  <c r="BR788" i="6"/>
  <c r="BR787" i="6"/>
  <c r="BR786" i="6"/>
  <c r="BR785" i="6"/>
  <c r="BR784" i="6"/>
  <c r="BR783" i="6"/>
  <c r="BR782" i="6"/>
  <c r="BR781" i="6"/>
  <c r="BR780" i="6"/>
  <c r="BR779" i="6"/>
  <c r="BR778" i="6"/>
  <c r="BR777" i="6"/>
  <c r="BR776" i="6"/>
  <c r="BR775" i="6"/>
  <c r="BR774" i="6"/>
  <c r="BR773" i="6"/>
  <c r="BR772" i="6"/>
  <c r="BR771" i="6"/>
  <c r="BR770" i="6"/>
  <c r="BR769" i="6"/>
  <c r="BR768" i="6"/>
  <c r="BR767" i="6"/>
  <c r="BR766" i="6"/>
  <c r="BR765" i="6"/>
  <c r="BR764" i="6"/>
  <c r="BR763" i="6"/>
  <c r="BR762" i="6"/>
  <c r="BR761" i="6"/>
  <c r="BR760" i="6"/>
  <c r="BR759" i="6"/>
  <c r="BR758" i="6"/>
  <c r="BR757" i="6"/>
  <c r="BR756" i="6"/>
  <c r="BR755" i="6"/>
  <c r="BR754" i="6"/>
  <c r="BR753" i="6"/>
  <c r="BR752" i="6"/>
  <c r="BR751" i="6"/>
  <c r="BR750" i="6"/>
  <c r="BR749" i="6"/>
  <c r="BR748" i="6"/>
  <c r="BR747" i="6"/>
  <c r="BR746" i="6"/>
  <c r="BR745" i="6"/>
  <c r="BR744" i="6"/>
  <c r="BR743" i="6"/>
  <c r="BR742" i="6"/>
  <c r="BR741" i="6"/>
  <c r="BR740" i="6"/>
  <c r="BR739" i="6"/>
  <c r="BR738" i="6"/>
  <c r="BR737" i="6"/>
  <c r="BR736" i="6"/>
  <c r="BR735" i="6"/>
  <c r="BR734" i="6"/>
  <c r="BR733" i="6"/>
  <c r="BR732" i="6"/>
  <c r="BR731" i="6"/>
  <c r="BR730" i="6"/>
  <c r="BR729" i="6"/>
  <c r="BR728" i="6"/>
  <c r="BR727" i="6"/>
  <c r="BR726" i="6"/>
  <c r="BR725" i="6"/>
  <c r="BR724" i="6"/>
  <c r="BR723" i="6"/>
  <c r="BR722" i="6"/>
  <c r="BR721" i="6"/>
  <c r="BR720" i="6"/>
  <c r="BR719" i="6"/>
  <c r="BR718" i="6"/>
  <c r="BR717" i="6"/>
  <c r="BR716" i="6"/>
  <c r="BR715" i="6"/>
  <c r="BR714" i="6"/>
  <c r="BR713" i="6"/>
  <c r="BR712" i="6"/>
  <c r="BR711" i="6"/>
  <c r="BR710" i="6"/>
  <c r="BR709" i="6"/>
  <c r="BR708" i="6"/>
  <c r="BR707" i="6"/>
  <c r="BR706" i="6"/>
  <c r="BR705" i="6"/>
  <c r="BR704" i="6"/>
  <c r="BR703" i="6"/>
  <c r="BR702" i="6"/>
  <c r="BR701" i="6"/>
  <c r="BR700" i="6"/>
  <c r="BR699" i="6"/>
  <c r="BR698" i="6"/>
  <c r="BR697" i="6"/>
  <c r="BR696" i="6"/>
  <c r="BR695" i="6"/>
  <c r="BR694" i="6"/>
  <c r="BR693" i="6"/>
  <c r="BR692" i="6"/>
  <c r="BR691" i="6"/>
  <c r="BR690" i="6"/>
  <c r="BR689" i="6"/>
  <c r="BR688" i="6"/>
  <c r="BR687" i="6"/>
  <c r="BR686" i="6"/>
  <c r="BR685" i="6"/>
  <c r="BR684" i="6"/>
  <c r="BR683" i="6"/>
  <c r="BR682" i="6"/>
  <c r="BR681" i="6"/>
  <c r="BR680" i="6"/>
  <c r="BR679" i="6"/>
  <c r="BR678" i="6"/>
  <c r="BR677" i="6"/>
  <c r="BR676" i="6"/>
  <c r="BR675" i="6"/>
  <c r="BR674" i="6"/>
  <c r="BR673" i="6"/>
  <c r="BR672" i="6"/>
  <c r="BR671" i="6"/>
  <c r="BR670" i="6"/>
  <c r="BR669" i="6"/>
  <c r="BR668" i="6"/>
  <c r="BR667" i="6"/>
  <c r="BR666" i="6"/>
  <c r="BR665" i="6"/>
  <c r="BR664" i="6"/>
  <c r="BR663" i="6"/>
  <c r="BR662" i="6"/>
  <c r="BR661" i="6"/>
  <c r="BR660" i="6"/>
  <c r="BR659" i="6"/>
  <c r="BR658" i="6"/>
  <c r="BR657" i="6"/>
  <c r="BR656" i="6"/>
  <c r="BR655" i="6"/>
  <c r="BR654" i="6"/>
  <c r="BR653" i="6"/>
  <c r="BR652" i="6"/>
  <c r="BR651" i="6"/>
  <c r="BR650" i="6"/>
  <c r="BR649" i="6"/>
  <c r="BR648" i="6"/>
  <c r="BR647" i="6"/>
  <c r="BR646" i="6"/>
  <c r="BR645" i="6"/>
  <c r="BR644" i="6"/>
  <c r="BR643" i="6"/>
  <c r="BR642" i="6"/>
  <c r="BR641" i="6"/>
  <c r="BR640" i="6"/>
  <c r="BR639" i="6"/>
  <c r="BR638" i="6"/>
  <c r="BR637" i="6"/>
  <c r="BR636" i="6"/>
  <c r="BR635" i="6"/>
  <c r="BR634" i="6"/>
  <c r="BR633" i="6"/>
  <c r="BR632" i="6"/>
  <c r="BR631" i="6"/>
  <c r="BR630" i="6"/>
  <c r="BR629" i="6"/>
  <c r="BR628" i="6"/>
  <c r="BR627" i="6"/>
  <c r="BR626" i="6"/>
  <c r="BR625" i="6"/>
  <c r="BR624" i="6"/>
  <c r="BR623" i="6"/>
  <c r="BR622" i="6"/>
  <c r="BR621" i="6"/>
  <c r="BR620" i="6"/>
  <c r="BR619" i="6"/>
  <c r="BR618" i="6"/>
  <c r="BR617" i="6"/>
  <c r="BR616" i="6"/>
  <c r="BR615" i="6"/>
  <c r="BR614" i="6"/>
  <c r="BR613" i="6"/>
  <c r="BR612" i="6"/>
  <c r="BR611" i="6"/>
  <c r="BR610" i="6"/>
  <c r="BR609" i="6"/>
  <c r="BR608" i="6"/>
  <c r="BR607" i="6"/>
  <c r="BR606" i="6"/>
  <c r="BR605" i="6"/>
  <c r="BR604" i="6"/>
  <c r="BR603" i="6"/>
  <c r="BR602" i="6"/>
  <c r="BR601" i="6"/>
  <c r="BR600" i="6"/>
  <c r="BR599" i="6"/>
  <c r="BR598" i="6"/>
  <c r="BR597" i="6"/>
  <c r="BR596" i="6"/>
  <c r="BR595" i="6"/>
  <c r="BR594" i="6"/>
  <c r="BR593" i="6"/>
  <c r="BR592" i="6"/>
  <c r="BR591" i="6"/>
  <c r="BR590" i="6"/>
  <c r="BR589" i="6"/>
  <c r="BR588" i="6"/>
  <c r="BR587" i="6"/>
  <c r="BR586" i="6"/>
  <c r="BR585" i="6"/>
  <c r="BR584" i="6"/>
  <c r="BR583" i="6"/>
  <c r="BR582" i="6"/>
  <c r="BR581" i="6"/>
  <c r="BR580" i="6"/>
  <c r="BR579" i="6"/>
  <c r="BR578" i="6"/>
  <c r="BR577" i="6"/>
  <c r="BR576" i="6"/>
  <c r="BR575" i="6"/>
  <c r="BR574" i="6"/>
  <c r="BR573" i="6"/>
  <c r="BR572" i="6"/>
  <c r="BR571" i="6"/>
  <c r="BR570" i="6"/>
  <c r="BR569" i="6"/>
  <c r="BR568" i="6"/>
  <c r="BR567" i="6"/>
  <c r="BR566" i="6"/>
  <c r="BR565" i="6"/>
  <c r="BR564" i="6"/>
  <c r="BR563" i="6"/>
  <c r="BR562" i="6"/>
  <c r="BR561" i="6"/>
  <c r="BR560" i="6"/>
  <c r="BR559" i="6"/>
  <c r="BR558" i="6"/>
  <c r="BR557" i="6"/>
  <c r="BR556" i="6"/>
  <c r="BR555" i="6"/>
  <c r="BR554" i="6"/>
  <c r="BR553" i="6"/>
  <c r="BR552" i="6"/>
  <c r="BR551" i="6"/>
  <c r="BR550" i="6"/>
  <c r="BR549" i="6"/>
  <c r="BR548" i="6"/>
  <c r="BR547" i="6"/>
  <c r="BR546" i="6"/>
  <c r="BR545" i="6"/>
  <c r="BR544" i="6"/>
  <c r="BR543" i="6"/>
  <c r="BR542" i="6"/>
  <c r="BR541" i="6"/>
  <c r="BR540" i="6"/>
  <c r="BR539" i="6"/>
  <c r="BR538" i="6"/>
  <c r="BR537" i="6"/>
  <c r="BR536" i="6"/>
  <c r="BR535" i="6"/>
  <c r="BR534" i="6"/>
  <c r="BR533" i="6"/>
  <c r="BR532" i="6"/>
  <c r="BR531" i="6"/>
  <c r="BR530" i="6"/>
  <c r="BR529" i="6"/>
  <c r="BR528" i="6"/>
  <c r="BR527" i="6"/>
  <c r="BR526" i="6"/>
  <c r="BR525" i="6"/>
  <c r="BR524" i="6"/>
  <c r="BR523" i="6"/>
  <c r="BR522" i="6"/>
  <c r="BR521" i="6"/>
  <c r="BR520" i="6"/>
  <c r="BR519" i="6"/>
  <c r="BR518" i="6"/>
  <c r="BR517" i="6"/>
  <c r="BR516" i="6"/>
  <c r="BR515" i="6"/>
  <c r="BR514" i="6"/>
  <c r="BR513" i="6"/>
  <c r="BR512" i="6"/>
  <c r="BR511" i="6"/>
  <c r="BR510" i="6"/>
  <c r="BR509" i="6"/>
  <c r="BR508" i="6"/>
  <c r="BR507" i="6"/>
  <c r="BR506" i="6"/>
  <c r="BR505" i="6"/>
  <c r="BR504" i="6"/>
  <c r="BR503" i="6"/>
  <c r="BR502" i="6"/>
  <c r="BR501" i="6"/>
  <c r="BR500" i="6"/>
  <c r="BR499" i="6"/>
  <c r="BR498" i="6"/>
  <c r="BR497" i="6"/>
  <c r="BR496" i="6"/>
  <c r="BR495" i="6"/>
  <c r="BR494" i="6"/>
  <c r="BR493" i="6"/>
  <c r="BR492" i="6"/>
  <c r="BR491" i="6"/>
  <c r="BR490" i="6"/>
  <c r="BR489" i="6"/>
  <c r="BR488" i="6"/>
  <c r="BR487" i="6"/>
  <c r="BR486" i="6"/>
  <c r="BR485" i="6"/>
  <c r="BR484" i="6"/>
  <c r="BR483" i="6"/>
  <c r="BR482" i="6"/>
  <c r="BR481" i="6"/>
  <c r="BR480" i="6"/>
  <c r="BR479" i="6"/>
  <c r="BR478" i="6"/>
  <c r="BR477" i="6"/>
  <c r="BR476" i="6"/>
  <c r="BR475" i="6"/>
  <c r="BR474" i="6"/>
  <c r="BR473" i="6"/>
  <c r="BR472" i="6"/>
  <c r="BR471" i="6"/>
  <c r="BR470" i="6"/>
  <c r="BR469" i="6"/>
  <c r="BR468" i="6"/>
  <c r="BR467" i="6"/>
  <c r="BR466" i="6"/>
  <c r="BR465" i="6"/>
  <c r="BR464" i="6"/>
  <c r="BR463" i="6"/>
  <c r="BR462" i="6"/>
  <c r="BR461" i="6"/>
  <c r="BR460" i="6"/>
  <c r="BR459" i="6"/>
  <c r="BR458" i="6"/>
  <c r="BR457" i="6"/>
  <c r="BR456" i="6"/>
  <c r="BR455" i="6"/>
  <c r="BR454" i="6"/>
  <c r="BR453" i="6"/>
  <c r="BR452" i="6"/>
  <c r="BR451" i="6"/>
  <c r="BR450" i="6"/>
  <c r="BR449" i="6"/>
  <c r="BR448" i="6"/>
  <c r="BR447" i="6"/>
  <c r="BR446" i="6"/>
  <c r="BR445" i="6"/>
  <c r="BR444" i="6"/>
  <c r="BR443" i="6"/>
  <c r="BR442" i="6"/>
  <c r="BR441" i="6"/>
  <c r="BR440" i="6"/>
  <c r="BR439" i="6"/>
  <c r="BR438" i="6"/>
  <c r="BR437" i="6"/>
  <c r="BR436" i="6"/>
  <c r="BR435" i="6"/>
  <c r="BR434" i="6"/>
  <c r="BR433" i="6"/>
  <c r="BR432" i="6"/>
  <c r="BR431" i="6"/>
  <c r="BR430" i="6"/>
  <c r="BR429" i="6"/>
  <c r="BR428" i="6"/>
  <c r="BR427" i="6"/>
  <c r="BR426" i="6"/>
  <c r="BR425" i="6"/>
  <c r="BR424" i="6"/>
  <c r="BR423" i="6"/>
  <c r="BR422" i="6"/>
  <c r="BR421" i="6"/>
  <c r="BR420" i="6"/>
  <c r="BR419" i="6"/>
  <c r="BR418" i="6"/>
  <c r="BR417" i="6"/>
  <c r="BR416" i="6"/>
  <c r="BR415" i="6"/>
  <c r="BR414" i="6"/>
  <c r="BR413" i="6"/>
  <c r="BR412" i="6"/>
  <c r="BR411" i="6"/>
  <c r="BR410" i="6"/>
  <c r="BR409" i="6"/>
  <c r="BR408" i="6"/>
  <c r="BR407" i="6"/>
  <c r="BR406" i="6"/>
  <c r="BR405" i="6"/>
  <c r="BR404" i="6"/>
  <c r="BR403" i="6"/>
  <c r="BR402" i="6"/>
  <c r="BR401" i="6"/>
  <c r="BR400" i="6"/>
  <c r="BR399" i="6"/>
  <c r="BR398" i="6"/>
  <c r="BR397" i="6"/>
  <c r="BR396" i="6"/>
  <c r="BR395" i="6"/>
  <c r="BR394" i="6"/>
  <c r="BR393" i="6"/>
  <c r="BR392" i="6"/>
  <c r="BR391" i="6"/>
  <c r="BR390" i="6"/>
  <c r="BR389" i="6"/>
  <c r="BR388" i="6"/>
  <c r="BR387" i="6"/>
  <c r="BR386" i="6"/>
  <c r="BR385" i="6"/>
  <c r="BR384" i="6"/>
  <c r="BR383" i="6"/>
  <c r="BR382" i="6"/>
  <c r="BR381" i="6"/>
  <c r="BR380" i="6"/>
  <c r="BR379" i="6"/>
  <c r="BR378" i="6"/>
  <c r="BR377" i="6"/>
  <c r="BR376" i="6"/>
  <c r="BR375" i="6"/>
  <c r="BR374" i="6"/>
  <c r="BR373" i="6"/>
  <c r="BR372" i="6"/>
  <c r="BR371" i="6"/>
  <c r="BR370" i="6"/>
  <c r="BR369" i="6"/>
  <c r="BR368" i="6"/>
  <c r="BR367" i="6"/>
  <c r="BR366" i="6"/>
  <c r="BR365" i="6"/>
  <c r="BR364" i="6"/>
  <c r="BR363" i="6"/>
  <c r="BR362" i="6"/>
  <c r="BR361" i="6"/>
  <c r="BR360" i="6"/>
  <c r="BR359" i="6"/>
  <c r="BR358" i="6"/>
  <c r="BR357" i="6"/>
  <c r="BR356" i="6"/>
  <c r="BR355" i="6"/>
  <c r="BR354" i="6"/>
  <c r="BR353" i="6"/>
  <c r="BR352" i="6"/>
  <c r="BR351" i="6"/>
  <c r="BR350" i="6"/>
  <c r="BR349" i="6"/>
  <c r="BR348" i="6"/>
  <c r="BR347" i="6"/>
  <c r="BR346" i="6"/>
  <c r="BR345" i="6"/>
  <c r="BR344" i="6"/>
  <c r="BR343" i="6"/>
  <c r="BR342" i="6"/>
  <c r="BR341" i="6"/>
  <c r="BR340" i="6"/>
  <c r="BR339" i="6"/>
  <c r="BR338" i="6"/>
  <c r="BR337" i="6"/>
  <c r="BR336" i="6"/>
  <c r="BR335" i="6"/>
  <c r="BR334" i="6"/>
  <c r="BR333" i="6"/>
  <c r="BR332" i="6"/>
  <c r="BR331" i="6"/>
  <c r="BR330" i="6"/>
  <c r="BR329" i="6"/>
  <c r="BR328" i="6"/>
  <c r="BR327" i="6"/>
  <c r="BR326" i="6"/>
  <c r="BR325" i="6"/>
  <c r="BR324" i="6"/>
  <c r="BR323" i="6"/>
  <c r="BR322" i="6"/>
  <c r="BR321" i="6"/>
  <c r="BR320" i="6"/>
  <c r="BR319" i="6"/>
  <c r="BR318" i="6"/>
  <c r="BR317" i="6"/>
  <c r="BR316" i="6"/>
  <c r="BR315" i="6"/>
  <c r="BR314" i="6"/>
  <c r="BR313" i="6"/>
  <c r="BR312" i="6"/>
  <c r="BR311" i="6"/>
  <c r="BR310" i="6"/>
  <c r="BR309" i="6"/>
  <c r="BR308" i="6"/>
  <c r="BR307" i="6"/>
  <c r="BR306" i="6"/>
  <c r="BR305" i="6"/>
  <c r="BR304" i="6"/>
  <c r="BR303" i="6"/>
  <c r="BR302" i="6"/>
  <c r="BR301" i="6"/>
  <c r="BR300" i="6"/>
  <c r="BR299" i="6"/>
  <c r="BR298" i="6"/>
  <c r="BR297" i="6"/>
  <c r="BR296" i="6"/>
  <c r="BR295" i="6"/>
  <c r="BR294" i="6"/>
  <c r="BR293" i="6"/>
  <c r="BR292" i="6"/>
  <c r="BR291" i="6"/>
  <c r="BR290" i="6"/>
  <c r="BR289" i="6"/>
  <c r="BR288" i="6"/>
  <c r="BR287" i="6"/>
  <c r="BR286" i="6"/>
  <c r="BR285" i="6"/>
  <c r="BR284" i="6"/>
  <c r="BR283" i="6"/>
  <c r="BR282" i="6"/>
  <c r="BR281" i="6"/>
  <c r="BR280" i="6"/>
  <c r="BR279" i="6"/>
  <c r="BR278" i="6"/>
  <c r="BR277" i="6"/>
  <c r="BR276" i="6"/>
  <c r="BR275" i="6"/>
  <c r="BR274" i="6"/>
  <c r="BR273" i="6"/>
  <c r="BR272" i="6"/>
  <c r="BR271" i="6"/>
  <c r="BR270" i="6"/>
  <c r="BR269" i="6"/>
  <c r="BR268" i="6"/>
  <c r="BR267" i="6"/>
  <c r="BR266" i="6"/>
  <c r="BR265" i="6"/>
  <c r="BR264" i="6"/>
  <c r="BR263" i="6"/>
  <c r="BR262" i="6"/>
  <c r="BR261" i="6"/>
  <c r="BR260" i="6"/>
  <c r="BR259" i="6"/>
  <c r="BR258" i="6"/>
  <c r="BR257" i="6"/>
  <c r="BR256" i="6"/>
  <c r="BR255" i="6"/>
  <c r="BR254" i="6"/>
  <c r="BR253" i="6"/>
  <c r="BR252" i="6"/>
  <c r="BR251" i="6"/>
  <c r="BR250" i="6"/>
  <c r="BR249" i="6"/>
  <c r="BR248" i="6"/>
  <c r="BR247" i="6"/>
  <c r="BR246" i="6"/>
  <c r="BR245" i="6"/>
  <c r="BR244" i="6"/>
  <c r="BR243" i="6"/>
  <c r="BR242" i="6"/>
  <c r="BR241" i="6"/>
  <c r="BR240" i="6"/>
  <c r="BR239" i="6"/>
  <c r="BR238" i="6"/>
  <c r="BR237" i="6"/>
  <c r="BR236" i="6"/>
  <c r="BR235" i="6"/>
  <c r="BR234" i="6"/>
  <c r="BR233" i="6"/>
  <c r="BR232" i="6"/>
  <c r="BR231" i="6"/>
  <c r="BR230" i="6"/>
  <c r="BR229" i="6"/>
  <c r="BR228" i="6"/>
  <c r="BR227" i="6"/>
  <c r="BR226" i="6"/>
  <c r="BR225" i="6"/>
  <c r="BR224" i="6"/>
  <c r="BR223" i="6"/>
  <c r="BR222" i="6"/>
  <c r="BR221" i="6"/>
  <c r="BR220" i="6"/>
  <c r="BR219" i="6"/>
  <c r="BR218" i="6"/>
  <c r="BR217" i="6"/>
  <c r="BR216" i="6"/>
  <c r="BR215" i="6"/>
  <c r="BR214" i="6"/>
  <c r="BR213" i="6"/>
  <c r="BR212" i="6"/>
  <c r="BR211" i="6"/>
  <c r="BR210" i="6"/>
  <c r="BR209" i="6"/>
  <c r="BR208" i="6"/>
  <c r="BR207" i="6"/>
  <c r="BR206" i="6"/>
  <c r="BR205" i="6"/>
  <c r="BR204" i="6"/>
  <c r="BR203" i="6"/>
  <c r="BR202" i="6"/>
  <c r="BR201" i="6"/>
  <c r="BR200" i="6"/>
  <c r="BR199" i="6"/>
  <c r="BR198" i="6"/>
  <c r="BR197" i="6"/>
  <c r="BR196" i="6"/>
  <c r="BR195" i="6"/>
  <c r="BR194" i="6"/>
  <c r="BR193" i="6"/>
  <c r="BR192" i="6"/>
  <c r="BR191" i="6"/>
  <c r="BR190" i="6"/>
  <c r="BR189" i="6"/>
  <c r="BR188" i="6"/>
  <c r="BR187" i="6"/>
  <c r="BR186" i="6"/>
  <c r="BR185" i="6"/>
  <c r="BR184" i="6"/>
  <c r="BR183" i="6"/>
  <c r="BR182" i="6"/>
  <c r="BR181" i="6"/>
  <c r="BR180" i="6"/>
  <c r="BR179" i="6"/>
  <c r="BR178" i="6"/>
  <c r="BR177" i="6"/>
  <c r="BR176" i="6"/>
  <c r="BR175" i="6"/>
  <c r="BR174" i="6"/>
  <c r="BR173" i="6"/>
  <c r="BR172" i="6"/>
  <c r="BR171" i="6"/>
  <c r="BR170" i="6"/>
  <c r="BR169" i="6"/>
  <c r="BR168" i="6"/>
  <c r="BR167" i="6"/>
  <c r="BR166" i="6"/>
  <c r="BR165" i="6"/>
  <c r="BR164" i="6"/>
  <c r="BR163" i="6"/>
  <c r="BR162" i="6"/>
  <c r="BR161" i="6"/>
  <c r="BR160" i="6"/>
  <c r="BR159" i="6"/>
  <c r="BR158" i="6"/>
  <c r="BR157" i="6"/>
  <c r="BR156" i="6"/>
  <c r="BR155" i="6"/>
  <c r="BR154" i="6"/>
  <c r="BR153" i="6"/>
  <c r="BR152" i="6"/>
  <c r="BR151" i="6"/>
  <c r="BR150" i="6"/>
  <c r="BR149" i="6"/>
  <c r="BR148" i="6"/>
  <c r="BR147" i="6"/>
  <c r="BR146" i="6"/>
  <c r="BR145" i="6"/>
  <c r="BR144" i="6"/>
  <c r="BR143" i="6"/>
  <c r="BR142" i="6"/>
  <c r="BR141" i="6"/>
  <c r="BR140" i="6"/>
  <c r="BR139" i="6"/>
  <c r="BR138" i="6"/>
  <c r="BR137" i="6"/>
  <c r="BR136" i="6"/>
  <c r="BR135" i="6"/>
  <c r="BR134" i="6"/>
  <c r="BR133" i="6"/>
  <c r="BR132" i="6"/>
  <c r="BR131" i="6"/>
  <c r="BR130" i="6"/>
  <c r="BR129" i="6"/>
  <c r="BR128" i="6"/>
  <c r="BR127" i="6"/>
  <c r="BR126" i="6"/>
  <c r="BR125" i="6"/>
  <c r="BR124" i="6"/>
  <c r="BR123" i="6"/>
  <c r="BR122" i="6"/>
  <c r="BR121" i="6"/>
  <c r="BR120" i="6"/>
  <c r="BR119" i="6"/>
  <c r="BR118" i="6"/>
  <c r="BR117" i="6"/>
  <c r="BR116" i="6"/>
  <c r="BR115" i="6"/>
  <c r="BR114" i="6"/>
  <c r="BR113" i="6"/>
  <c r="BR112" i="6"/>
  <c r="BR111" i="6"/>
  <c r="BR110" i="6"/>
  <c r="BR109" i="6"/>
  <c r="BR108" i="6"/>
  <c r="BR107" i="6"/>
  <c r="BR106" i="6"/>
  <c r="BR105" i="6"/>
  <c r="BR104" i="6"/>
  <c r="BR103" i="6"/>
  <c r="BR102" i="6"/>
  <c r="BR101" i="6"/>
  <c r="BR100" i="6"/>
  <c r="BR99" i="6"/>
  <c r="BR98" i="6"/>
  <c r="BR97" i="6"/>
  <c r="BR96" i="6"/>
  <c r="BR95" i="6"/>
  <c r="BR94" i="6"/>
  <c r="BR93" i="6"/>
  <c r="BR92" i="6"/>
  <c r="BR91" i="6"/>
  <c r="BR90" i="6"/>
  <c r="BR89" i="6"/>
  <c r="BR88" i="6"/>
  <c r="BR87" i="6"/>
  <c r="BR86" i="6"/>
  <c r="BR85" i="6"/>
  <c r="BR84" i="6"/>
  <c r="BR83" i="6"/>
  <c r="BR82" i="6"/>
  <c r="BR81" i="6"/>
  <c r="BR80" i="6"/>
  <c r="BR79" i="6"/>
  <c r="BR78" i="6"/>
  <c r="BR77" i="6"/>
  <c r="BR76" i="6"/>
  <c r="BR75" i="6"/>
  <c r="BR74" i="6"/>
  <c r="BR73" i="6"/>
  <c r="BR72" i="6"/>
  <c r="BR71" i="6"/>
  <c r="BR70" i="6"/>
  <c r="BR69" i="6"/>
  <c r="BR68" i="6"/>
  <c r="BR67" i="6"/>
  <c r="BR66" i="6"/>
  <c r="BR65" i="6"/>
  <c r="BR64" i="6"/>
  <c r="BR63" i="6"/>
  <c r="BR62" i="6"/>
  <c r="BR61" i="6"/>
  <c r="BR60" i="6"/>
  <c r="BR59" i="6"/>
  <c r="BR58" i="6"/>
  <c r="BR57" i="6"/>
  <c r="BR56" i="6"/>
  <c r="BR55" i="6"/>
  <c r="BR54" i="6"/>
  <c r="BR53" i="6"/>
  <c r="BR52" i="6"/>
  <c r="BR51" i="6"/>
  <c r="BR50" i="6"/>
  <c r="BR49" i="6"/>
  <c r="BR48" i="6"/>
  <c r="BR47" i="6"/>
  <c r="BR46" i="6"/>
  <c r="BR45" i="6"/>
  <c r="BR44" i="6"/>
  <c r="BR43" i="6"/>
  <c r="BR42" i="6"/>
  <c r="BR41" i="6"/>
  <c r="BR40" i="6"/>
  <c r="BR39" i="6"/>
  <c r="BR38" i="6"/>
  <c r="BR37" i="6"/>
  <c r="BR36" i="6"/>
  <c r="BR35" i="6"/>
  <c r="BR34" i="6"/>
  <c r="BR33" i="6"/>
  <c r="BR32" i="6"/>
  <c r="BR31" i="6"/>
  <c r="BR30" i="6"/>
  <c r="BR29" i="6"/>
  <c r="BR28" i="6"/>
  <c r="BR27" i="6"/>
  <c r="BR26" i="6"/>
  <c r="BR25" i="6"/>
  <c r="BR24" i="6"/>
  <c r="BR23" i="6"/>
  <c r="BR22" i="6"/>
  <c r="BR21" i="6"/>
  <c r="BR20" i="6"/>
  <c r="BR19" i="6"/>
  <c r="BR18" i="6"/>
  <c r="BR17" i="6"/>
  <c r="BR16" i="6"/>
  <c r="BR15" i="6"/>
  <c r="BR14" i="6"/>
  <c r="BR13" i="6"/>
  <c r="BR12" i="6"/>
  <c r="BR11" i="6"/>
  <c r="BR10" i="6"/>
  <c r="BR9" i="6"/>
  <c r="BR8" i="6"/>
  <c r="BR7" i="6"/>
  <c r="BR6" i="6"/>
  <c r="BR5" i="6"/>
  <c r="BR4" i="6"/>
  <c r="BR3" i="6"/>
  <c r="BQ835" i="6"/>
  <c r="BQ834" i="6"/>
  <c r="BQ833" i="6"/>
  <c r="BQ832" i="6"/>
  <c r="BQ831" i="6"/>
  <c r="BQ830" i="6"/>
  <c r="BQ829" i="6"/>
  <c r="BQ828" i="6"/>
  <c r="BQ827" i="6"/>
  <c r="BQ826" i="6"/>
  <c r="BQ825" i="6"/>
  <c r="BQ824" i="6"/>
  <c r="BQ823" i="6"/>
  <c r="BQ822" i="6"/>
  <c r="BQ821" i="6"/>
  <c r="BQ820" i="6"/>
  <c r="BQ819" i="6"/>
  <c r="BQ818" i="6"/>
  <c r="BQ817" i="6"/>
  <c r="BQ816" i="6"/>
  <c r="BQ815" i="6"/>
  <c r="BQ814" i="6"/>
  <c r="BQ813" i="6"/>
  <c r="BQ812" i="6"/>
  <c r="BQ811" i="6"/>
  <c r="BQ810" i="6"/>
  <c r="BQ809" i="6"/>
  <c r="BQ808" i="6"/>
  <c r="BQ807" i="6"/>
  <c r="BQ806" i="6"/>
  <c r="BQ805" i="6"/>
  <c r="BQ804" i="6"/>
  <c r="BQ803" i="6"/>
  <c r="BQ802" i="6"/>
  <c r="BQ801" i="6"/>
  <c r="BQ800" i="6"/>
  <c r="BQ799" i="6"/>
  <c r="BQ798" i="6"/>
  <c r="BQ797" i="6"/>
  <c r="BQ796" i="6"/>
  <c r="BQ795" i="6"/>
  <c r="BQ794" i="6"/>
  <c r="BQ793" i="6"/>
  <c r="BQ792" i="6"/>
  <c r="BQ791" i="6"/>
  <c r="BQ790" i="6"/>
  <c r="BQ789" i="6"/>
  <c r="BQ788" i="6"/>
  <c r="BQ787" i="6"/>
  <c r="BQ786" i="6"/>
  <c r="BQ785" i="6"/>
  <c r="BQ784" i="6"/>
  <c r="BQ783" i="6"/>
  <c r="BQ782" i="6"/>
  <c r="BQ781" i="6"/>
  <c r="BQ780" i="6"/>
  <c r="BQ779" i="6"/>
  <c r="BQ778" i="6"/>
  <c r="BQ777" i="6"/>
  <c r="BQ776" i="6"/>
  <c r="BQ775" i="6"/>
  <c r="BQ774" i="6"/>
  <c r="BQ773" i="6"/>
  <c r="BQ772" i="6"/>
  <c r="BQ771" i="6"/>
  <c r="BQ770" i="6"/>
  <c r="BQ769" i="6"/>
  <c r="BQ768" i="6"/>
  <c r="BQ767" i="6"/>
  <c r="BQ766" i="6"/>
  <c r="BQ765" i="6"/>
  <c r="BQ764" i="6"/>
  <c r="BQ763" i="6"/>
  <c r="BQ762" i="6"/>
  <c r="BQ761" i="6"/>
  <c r="BQ760" i="6"/>
  <c r="BQ759" i="6"/>
  <c r="BQ758" i="6"/>
  <c r="BQ757" i="6"/>
  <c r="BQ756" i="6"/>
  <c r="BQ755" i="6"/>
  <c r="BQ754" i="6"/>
  <c r="BQ753" i="6"/>
  <c r="BQ752" i="6"/>
  <c r="BQ751" i="6"/>
  <c r="BQ750" i="6"/>
  <c r="BQ749" i="6"/>
  <c r="BQ748" i="6"/>
  <c r="BQ747" i="6"/>
  <c r="BQ746" i="6"/>
  <c r="BQ745" i="6"/>
  <c r="BQ744" i="6"/>
  <c r="BQ743" i="6"/>
  <c r="BQ742" i="6"/>
  <c r="BQ741" i="6"/>
  <c r="BQ740" i="6"/>
  <c r="BQ739" i="6"/>
  <c r="BQ738" i="6"/>
  <c r="BQ737" i="6"/>
  <c r="BQ736" i="6"/>
  <c r="BQ735" i="6"/>
  <c r="BQ734" i="6"/>
  <c r="BQ733" i="6"/>
  <c r="BQ732" i="6"/>
  <c r="BQ731" i="6"/>
  <c r="BQ730" i="6"/>
  <c r="BQ729" i="6"/>
  <c r="BQ728" i="6"/>
  <c r="BQ727" i="6"/>
  <c r="BQ726" i="6"/>
  <c r="BQ725" i="6"/>
  <c r="BQ724" i="6"/>
  <c r="BQ723" i="6"/>
  <c r="BQ722" i="6"/>
  <c r="BQ721" i="6"/>
  <c r="BQ720" i="6"/>
  <c r="BQ719" i="6"/>
  <c r="BQ718" i="6"/>
  <c r="BQ717" i="6"/>
  <c r="BQ716" i="6"/>
  <c r="BQ715" i="6"/>
  <c r="BQ714" i="6"/>
  <c r="BQ713" i="6"/>
  <c r="BQ712" i="6"/>
  <c r="BQ711" i="6"/>
  <c r="BQ710" i="6"/>
  <c r="BQ709" i="6"/>
  <c r="BQ708" i="6"/>
  <c r="BQ707" i="6"/>
  <c r="BQ706" i="6"/>
  <c r="BQ705" i="6"/>
  <c r="BQ704" i="6"/>
  <c r="BQ703" i="6"/>
  <c r="BQ702" i="6"/>
  <c r="BQ701" i="6"/>
  <c r="BQ700" i="6"/>
  <c r="BQ699" i="6"/>
  <c r="BQ698" i="6"/>
  <c r="BQ697" i="6"/>
  <c r="BQ696" i="6"/>
  <c r="BQ695" i="6"/>
  <c r="BQ694" i="6"/>
  <c r="BQ693" i="6"/>
  <c r="BQ692" i="6"/>
  <c r="BQ691" i="6"/>
  <c r="BQ690" i="6"/>
  <c r="BQ689" i="6"/>
  <c r="BQ688" i="6"/>
  <c r="BQ687" i="6"/>
  <c r="BQ686" i="6"/>
  <c r="BQ685" i="6"/>
  <c r="BQ684" i="6"/>
  <c r="BQ683" i="6"/>
  <c r="BQ682" i="6"/>
  <c r="BQ681" i="6"/>
  <c r="BQ680" i="6"/>
  <c r="BQ679" i="6"/>
  <c r="BQ678" i="6"/>
  <c r="BQ677" i="6"/>
  <c r="BQ676" i="6"/>
  <c r="BQ675" i="6"/>
  <c r="BQ674" i="6"/>
  <c r="BQ673" i="6"/>
  <c r="BQ672" i="6"/>
  <c r="BQ671" i="6"/>
  <c r="BQ670" i="6"/>
  <c r="BQ669" i="6"/>
  <c r="BQ668" i="6"/>
  <c r="BQ667" i="6"/>
  <c r="BQ666" i="6"/>
  <c r="BQ665" i="6"/>
  <c r="BQ664" i="6"/>
  <c r="BQ663" i="6"/>
  <c r="BQ662" i="6"/>
  <c r="BQ661" i="6"/>
  <c r="BQ660" i="6"/>
  <c r="BQ659" i="6"/>
  <c r="BQ658" i="6"/>
  <c r="BQ657" i="6"/>
  <c r="BQ656" i="6"/>
  <c r="BQ655" i="6"/>
  <c r="BQ654" i="6"/>
  <c r="BQ653" i="6"/>
  <c r="BQ652" i="6"/>
  <c r="BQ651" i="6"/>
  <c r="BQ650" i="6"/>
  <c r="BQ649" i="6"/>
  <c r="BQ648" i="6"/>
  <c r="BQ647" i="6"/>
  <c r="BQ646" i="6"/>
  <c r="BQ645" i="6"/>
  <c r="BQ644" i="6"/>
  <c r="BQ643" i="6"/>
  <c r="BQ642" i="6"/>
  <c r="BQ641" i="6"/>
  <c r="BQ640" i="6"/>
  <c r="BQ639" i="6"/>
  <c r="BQ638" i="6"/>
  <c r="BQ637" i="6"/>
  <c r="BQ636" i="6"/>
  <c r="BQ635" i="6"/>
  <c r="BQ634" i="6"/>
  <c r="BQ633" i="6"/>
  <c r="BQ632" i="6"/>
  <c r="BQ631" i="6"/>
  <c r="BQ630" i="6"/>
  <c r="BQ629" i="6"/>
  <c r="BQ628" i="6"/>
  <c r="BQ627" i="6"/>
  <c r="BQ626" i="6"/>
  <c r="BQ625" i="6"/>
  <c r="BQ624" i="6"/>
  <c r="BQ623" i="6"/>
  <c r="BQ622" i="6"/>
  <c r="BQ621" i="6"/>
  <c r="BQ620" i="6"/>
  <c r="BQ619" i="6"/>
  <c r="BQ618" i="6"/>
  <c r="BQ617" i="6"/>
  <c r="BQ616" i="6"/>
  <c r="BQ615" i="6"/>
  <c r="BQ614" i="6"/>
  <c r="BQ613" i="6"/>
  <c r="BQ612" i="6"/>
  <c r="BQ611" i="6"/>
  <c r="BQ610" i="6"/>
  <c r="BQ609" i="6"/>
  <c r="BQ608" i="6"/>
  <c r="BQ607" i="6"/>
  <c r="BQ606" i="6"/>
  <c r="BQ605" i="6"/>
  <c r="BQ604" i="6"/>
  <c r="BQ603" i="6"/>
  <c r="BQ602" i="6"/>
  <c r="BQ601" i="6"/>
  <c r="BQ600" i="6"/>
  <c r="BQ599" i="6"/>
  <c r="BQ598" i="6"/>
  <c r="BQ597" i="6"/>
  <c r="BQ596" i="6"/>
  <c r="BQ595" i="6"/>
  <c r="BQ594" i="6"/>
  <c r="BQ593" i="6"/>
  <c r="BQ592" i="6"/>
  <c r="BQ591" i="6"/>
  <c r="BQ590" i="6"/>
  <c r="BQ589" i="6"/>
  <c r="BQ588" i="6"/>
  <c r="BQ587" i="6"/>
  <c r="BQ586" i="6"/>
  <c r="BQ585" i="6"/>
  <c r="BQ584" i="6"/>
  <c r="BQ583" i="6"/>
  <c r="BQ582" i="6"/>
  <c r="BQ581" i="6"/>
  <c r="BQ580" i="6"/>
  <c r="BQ579" i="6"/>
  <c r="BQ578" i="6"/>
  <c r="BQ577" i="6"/>
  <c r="BQ576" i="6"/>
  <c r="BQ575" i="6"/>
  <c r="BQ574" i="6"/>
  <c r="BQ573" i="6"/>
  <c r="BQ572" i="6"/>
  <c r="BQ571" i="6"/>
  <c r="BQ570" i="6"/>
  <c r="BQ569" i="6"/>
  <c r="BQ568" i="6"/>
  <c r="BQ567" i="6"/>
  <c r="BQ566" i="6"/>
  <c r="BQ565" i="6"/>
  <c r="BQ564" i="6"/>
  <c r="BQ563" i="6"/>
  <c r="BQ562" i="6"/>
  <c r="BQ561" i="6"/>
  <c r="BQ560" i="6"/>
  <c r="BQ559" i="6"/>
  <c r="BQ558" i="6"/>
  <c r="BQ557" i="6"/>
  <c r="BQ556" i="6"/>
  <c r="BQ555" i="6"/>
  <c r="BQ554" i="6"/>
  <c r="BQ553" i="6"/>
  <c r="BQ552" i="6"/>
  <c r="BQ551" i="6"/>
  <c r="BQ550" i="6"/>
  <c r="BQ549" i="6"/>
  <c r="BQ548" i="6"/>
  <c r="BQ547" i="6"/>
  <c r="BQ546" i="6"/>
  <c r="BQ545" i="6"/>
  <c r="BQ544" i="6"/>
  <c r="BQ543" i="6"/>
  <c r="BQ542" i="6"/>
  <c r="BQ541" i="6"/>
  <c r="BQ540" i="6"/>
  <c r="BQ539" i="6"/>
  <c r="BQ538" i="6"/>
  <c r="BQ537" i="6"/>
  <c r="BQ536" i="6"/>
  <c r="BQ535" i="6"/>
  <c r="BQ534" i="6"/>
  <c r="BQ533" i="6"/>
  <c r="BQ532" i="6"/>
  <c r="BQ531" i="6"/>
  <c r="BQ530" i="6"/>
  <c r="BQ529" i="6"/>
  <c r="BQ528" i="6"/>
  <c r="BQ527" i="6"/>
  <c r="BQ526" i="6"/>
  <c r="BQ525" i="6"/>
  <c r="BQ524" i="6"/>
  <c r="BQ523" i="6"/>
  <c r="BQ522" i="6"/>
  <c r="BQ521" i="6"/>
  <c r="BQ520" i="6"/>
  <c r="BQ519" i="6"/>
  <c r="BQ518" i="6"/>
  <c r="BQ517" i="6"/>
  <c r="BQ516" i="6"/>
  <c r="BQ515" i="6"/>
  <c r="BQ514" i="6"/>
  <c r="BQ513" i="6"/>
  <c r="BQ512" i="6"/>
  <c r="BQ511" i="6"/>
  <c r="BQ510" i="6"/>
  <c r="BQ509" i="6"/>
  <c r="BQ508" i="6"/>
  <c r="BQ507" i="6"/>
  <c r="BQ506" i="6"/>
  <c r="BQ505" i="6"/>
  <c r="BQ504" i="6"/>
  <c r="BQ503" i="6"/>
  <c r="BQ502" i="6"/>
  <c r="BQ501" i="6"/>
  <c r="BQ500" i="6"/>
  <c r="BQ499" i="6"/>
  <c r="BQ498" i="6"/>
  <c r="BQ497" i="6"/>
  <c r="BQ496" i="6"/>
  <c r="BQ495" i="6"/>
  <c r="BQ494" i="6"/>
  <c r="BQ493" i="6"/>
  <c r="BQ492" i="6"/>
  <c r="BQ491" i="6"/>
  <c r="BQ490" i="6"/>
  <c r="BQ489" i="6"/>
  <c r="BQ488" i="6"/>
  <c r="BQ487" i="6"/>
  <c r="BQ486" i="6"/>
  <c r="BQ485" i="6"/>
  <c r="BQ484" i="6"/>
  <c r="BQ483" i="6"/>
  <c r="BQ482" i="6"/>
  <c r="BQ481" i="6"/>
  <c r="BQ480" i="6"/>
  <c r="BQ479" i="6"/>
  <c r="BQ478" i="6"/>
  <c r="BQ477" i="6"/>
  <c r="BQ476" i="6"/>
  <c r="BQ475" i="6"/>
  <c r="BQ474" i="6"/>
  <c r="BQ473" i="6"/>
  <c r="BQ472" i="6"/>
  <c r="BQ471" i="6"/>
  <c r="BQ470" i="6"/>
  <c r="BQ469" i="6"/>
  <c r="BQ468" i="6"/>
  <c r="BQ467" i="6"/>
  <c r="BQ466" i="6"/>
  <c r="BQ465" i="6"/>
  <c r="BQ464" i="6"/>
  <c r="BQ463" i="6"/>
  <c r="BQ462" i="6"/>
  <c r="BQ461" i="6"/>
  <c r="BQ460" i="6"/>
  <c r="BQ459" i="6"/>
  <c r="BQ458" i="6"/>
  <c r="BQ457" i="6"/>
  <c r="BQ456" i="6"/>
  <c r="BQ455" i="6"/>
  <c r="BQ454" i="6"/>
  <c r="BQ453" i="6"/>
  <c r="BQ452" i="6"/>
  <c r="BQ451" i="6"/>
  <c r="BQ450" i="6"/>
  <c r="BQ449" i="6"/>
  <c r="BQ448" i="6"/>
  <c r="BQ447" i="6"/>
  <c r="BQ446" i="6"/>
  <c r="BQ445" i="6"/>
  <c r="BQ444" i="6"/>
  <c r="BQ443" i="6"/>
  <c r="BQ442" i="6"/>
  <c r="BQ441" i="6"/>
  <c r="BQ440" i="6"/>
  <c r="BQ439" i="6"/>
  <c r="BQ438" i="6"/>
  <c r="BQ437" i="6"/>
  <c r="BQ436" i="6"/>
  <c r="BQ435" i="6"/>
  <c r="BQ434" i="6"/>
  <c r="BQ433" i="6"/>
  <c r="BQ432" i="6"/>
  <c r="BQ431" i="6"/>
  <c r="BQ430" i="6"/>
  <c r="BQ429" i="6"/>
  <c r="BQ428" i="6"/>
  <c r="BQ427" i="6"/>
  <c r="BQ426" i="6"/>
  <c r="BQ425" i="6"/>
  <c r="BQ424" i="6"/>
  <c r="BQ423" i="6"/>
  <c r="BQ422" i="6"/>
  <c r="BQ421" i="6"/>
  <c r="BQ420" i="6"/>
  <c r="BQ419" i="6"/>
  <c r="BQ418" i="6"/>
  <c r="BQ417" i="6"/>
  <c r="BQ416" i="6"/>
  <c r="BQ415" i="6"/>
  <c r="BQ414" i="6"/>
  <c r="BQ413" i="6"/>
  <c r="BQ412" i="6"/>
  <c r="BQ411" i="6"/>
  <c r="BQ410" i="6"/>
  <c r="BQ409" i="6"/>
  <c r="BQ408" i="6"/>
  <c r="BQ407" i="6"/>
  <c r="BQ406" i="6"/>
  <c r="BQ405" i="6"/>
  <c r="BQ404" i="6"/>
  <c r="BQ403" i="6"/>
  <c r="BQ402" i="6"/>
  <c r="BQ401" i="6"/>
  <c r="BQ400" i="6"/>
  <c r="BQ399" i="6"/>
  <c r="BQ398" i="6"/>
  <c r="BQ397" i="6"/>
  <c r="BQ396" i="6"/>
  <c r="BQ395" i="6"/>
  <c r="BQ394" i="6"/>
  <c r="BQ393" i="6"/>
  <c r="BQ392" i="6"/>
  <c r="BQ391" i="6"/>
  <c r="BQ390" i="6"/>
  <c r="BQ389" i="6"/>
  <c r="BQ388" i="6"/>
  <c r="BQ387" i="6"/>
  <c r="BQ386" i="6"/>
  <c r="BQ385" i="6"/>
  <c r="BQ384" i="6"/>
  <c r="BQ383" i="6"/>
  <c r="BQ382" i="6"/>
  <c r="BQ381" i="6"/>
  <c r="BQ380" i="6"/>
  <c r="BQ379" i="6"/>
  <c r="BQ378" i="6"/>
  <c r="BQ377" i="6"/>
  <c r="BQ376" i="6"/>
  <c r="BQ375" i="6"/>
  <c r="BQ374" i="6"/>
  <c r="BQ373" i="6"/>
  <c r="BQ372" i="6"/>
  <c r="BQ371" i="6"/>
  <c r="BQ370" i="6"/>
  <c r="BQ369" i="6"/>
  <c r="BQ368" i="6"/>
  <c r="BQ367" i="6"/>
  <c r="BQ366" i="6"/>
  <c r="BQ365" i="6"/>
  <c r="BQ364" i="6"/>
  <c r="BQ363" i="6"/>
  <c r="BQ362" i="6"/>
  <c r="BQ361" i="6"/>
  <c r="BQ360" i="6"/>
  <c r="BQ359" i="6"/>
  <c r="BQ358" i="6"/>
  <c r="BQ357" i="6"/>
  <c r="BQ356" i="6"/>
  <c r="BQ355" i="6"/>
  <c r="BQ354" i="6"/>
  <c r="BQ353" i="6"/>
  <c r="BQ352" i="6"/>
  <c r="BQ351" i="6"/>
  <c r="BQ350" i="6"/>
  <c r="BQ349" i="6"/>
  <c r="BQ348" i="6"/>
  <c r="BQ347" i="6"/>
  <c r="BQ346" i="6"/>
  <c r="BQ345" i="6"/>
  <c r="BQ344" i="6"/>
  <c r="BQ343" i="6"/>
  <c r="BQ342" i="6"/>
  <c r="BQ341" i="6"/>
  <c r="BQ340" i="6"/>
  <c r="BQ339" i="6"/>
  <c r="BQ338" i="6"/>
  <c r="BQ337" i="6"/>
  <c r="BQ336" i="6"/>
  <c r="BQ335" i="6"/>
  <c r="BQ334" i="6"/>
  <c r="BQ333" i="6"/>
  <c r="BQ332" i="6"/>
  <c r="BQ331" i="6"/>
  <c r="BQ330" i="6"/>
  <c r="BQ329" i="6"/>
  <c r="BQ328" i="6"/>
  <c r="BQ327" i="6"/>
  <c r="BQ326" i="6"/>
  <c r="BQ325" i="6"/>
  <c r="BQ324" i="6"/>
  <c r="BQ323" i="6"/>
  <c r="BQ322" i="6"/>
  <c r="BQ321" i="6"/>
  <c r="BQ320" i="6"/>
  <c r="BQ319" i="6"/>
  <c r="BQ318" i="6"/>
  <c r="BQ317" i="6"/>
  <c r="BQ316" i="6"/>
  <c r="BQ315" i="6"/>
  <c r="BQ314" i="6"/>
  <c r="BQ313" i="6"/>
  <c r="BQ312" i="6"/>
  <c r="BQ311" i="6"/>
  <c r="BQ310" i="6"/>
  <c r="BQ309" i="6"/>
  <c r="BQ308" i="6"/>
  <c r="BQ307" i="6"/>
  <c r="BQ306" i="6"/>
  <c r="BQ305" i="6"/>
  <c r="BQ304" i="6"/>
  <c r="BQ303" i="6"/>
  <c r="BQ302" i="6"/>
  <c r="BQ301" i="6"/>
  <c r="BQ300" i="6"/>
  <c r="BQ299" i="6"/>
  <c r="BQ298" i="6"/>
  <c r="BQ297" i="6"/>
  <c r="BQ296" i="6"/>
  <c r="BQ295" i="6"/>
  <c r="BQ294" i="6"/>
  <c r="BQ293" i="6"/>
  <c r="BQ292" i="6"/>
  <c r="BQ291" i="6"/>
  <c r="BQ290" i="6"/>
  <c r="BQ289" i="6"/>
  <c r="BQ288" i="6"/>
  <c r="BQ287" i="6"/>
  <c r="BQ286" i="6"/>
  <c r="BQ285" i="6"/>
  <c r="BQ284" i="6"/>
  <c r="BQ283" i="6"/>
  <c r="BQ282" i="6"/>
  <c r="BQ281" i="6"/>
  <c r="BQ280" i="6"/>
  <c r="BQ279" i="6"/>
  <c r="BQ278" i="6"/>
  <c r="BQ277" i="6"/>
  <c r="BQ276" i="6"/>
  <c r="BQ275" i="6"/>
  <c r="BQ274" i="6"/>
  <c r="BQ273" i="6"/>
  <c r="BQ272" i="6"/>
  <c r="BQ271" i="6"/>
  <c r="BQ270" i="6"/>
  <c r="BQ269" i="6"/>
  <c r="BQ268" i="6"/>
  <c r="BQ267" i="6"/>
  <c r="BQ266" i="6"/>
  <c r="BQ265" i="6"/>
  <c r="BQ264" i="6"/>
  <c r="BQ263" i="6"/>
  <c r="BQ262" i="6"/>
  <c r="BQ261" i="6"/>
  <c r="BQ260" i="6"/>
  <c r="BQ259" i="6"/>
  <c r="BQ258" i="6"/>
  <c r="BQ257" i="6"/>
  <c r="BQ256" i="6"/>
  <c r="BQ255" i="6"/>
  <c r="BQ254" i="6"/>
  <c r="BQ253" i="6"/>
  <c r="BQ252" i="6"/>
  <c r="BQ251" i="6"/>
  <c r="BQ250" i="6"/>
  <c r="BQ249" i="6"/>
  <c r="BQ248" i="6"/>
  <c r="BQ247" i="6"/>
  <c r="BQ246" i="6"/>
  <c r="BQ245" i="6"/>
  <c r="BQ244" i="6"/>
  <c r="BQ243" i="6"/>
  <c r="BQ242" i="6"/>
  <c r="BQ241" i="6"/>
  <c r="BQ240" i="6"/>
  <c r="BQ239" i="6"/>
  <c r="BQ238" i="6"/>
  <c r="BQ237" i="6"/>
  <c r="BQ236" i="6"/>
  <c r="BQ235" i="6"/>
  <c r="BQ234" i="6"/>
  <c r="BQ233" i="6"/>
  <c r="BQ232" i="6"/>
  <c r="BQ231" i="6"/>
  <c r="BQ230" i="6"/>
  <c r="BQ229" i="6"/>
  <c r="BQ228" i="6"/>
  <c r="BQ227" i="6"/>
  <c r="BQ226" i="6"/>
  <c r="BQ225" i="6"/>
  <c r="BQ224" i="6"/>
  <c r="BQ223" i="6"/>
  <c r="BQ222" i="6"/>
  <c r="BQ221" i="6"/>
  <c r="BQ220" i="6"/>
  <c r="BQ219" i="6"/>
  <c r="BQ218" i="6"/>
  <c r="BQ217" i="6"/>
  <c r="BQ216" i="6"/>
  <c r="BQ215" i="6"/>
  <c r="BQ214" i="6"/>
  <c r="BQ213" i="6"/>
  <c r="BQ212" i="6"/>
  <c r="BQ211" i="6"/>
  <c r="BQ210" i="6"/>
  <c r="BQ209" i="6"/>
  <c r="BQ208" i="6"/>
  <c r="BQ207" i="6"/>
  <c r="BQ206" i="6"/>
  <c r="BQ205" i="6"/>
  <c r="BQ204" i="6"/>
  <c r="BQ203" i="6"/>
  <c r="BQ202" i="6"/>
  <c r="BQ201" i="6"/>
  <c r="BQ200" i="6"/>
  <c r="BQ199" i="6"/>
  <c r="BQ198" i="6"/>
  <c r="BQ197" i="6"/>
  <c r="BQ196" i="6"/>
  <c r="BQ195" i="6"/>
  <c r="BQ194" i="6"/>
  <c r="BQ193" i="6"/>
  <c r="BQ192" i="6"/>
  <c r="BQ191" i="6"/>
  <c r="BQ190" i="6"/>
  <c r="BQ189" i="6"/>
  <c r="BQ188" i="6"/>
  <c r="BQ187" i="6"/>
  <c r="BQ186" i="6"/>
  <c r="BQ185" i="6"/>
  <c r="BQ184" i="6"/>
  <c r="BQ183" i="6"/>
  <c r="BQ182" i="6"/>
  <c r="BQ181" i="6"/>
  <c r="BQ180" i="6"/>
  <c r="BQ179" i="6"/>
  <c r="BQ178" i="6"/>
  <c r="BQ177" i="6"/>
  <c r="BQ176" i="6"/>
  <c r="BQ175" i="6"/>
  <c r="BQ174" i="6"/>
  <c r="BQ173" i="6"/>
  <c r="BQ172" i="6"/>
  <c r="BQ171" i="6"/>
  <c r="BQ170" i="6"/>
  <c r="BQ169" i="6"/>
  <c r="BQ168" i="6"/>
  <c r="BQ167" i="6"/>
  <c r="BQ166" i="6"/>
  <c r="BQ165" i="6"/>
  <c r="BQ164" i="6"/>
  <c r="BQ163" i="6"/>
  <c r="BQ162" i="6"/>
  <c r="BQ161" i="6"/>
  <c r="BQ160" i="6"/>
  <c r="BQ159" i="6"/>
  <c r="BQ158" i="6"/>
  <c r="BQ157" i="6"/>
  <c r="BQ156" i="6"/>
  <c r="BQ155" i="6"/>
  <c r="BQ154" i="6"/>
  <c r="BQ153" i="6"/>
  <c r="BQ152" i="6"/>
  <c r="BQ151" i="6"/>
  <c r="BQ150" i="6"/>
  <c r="BQ149" i="6"/>
  <c r="BQ148" i="6"/>
  <c r="BQ147" i="6"/>
  <c r="BQ146" i="6"/>
  <c r="BQ145" i="6"/>
  <c r="BQ144" i="6"/>
  <c r="BQ143" i="6"/>
  <c r="BQ142" i="6"/>
  <c r="BQ141" i="6"/>
  <c r="BQ140" i="6"/>
  <c r="BQ139" i="6"/>
  <c r="BQ138" i="6"/>
  <c r="BQ137" i="6"/>
  <c r="BQ136" i="6"/>
  <c r="BQ135" i="6"/>
  <c r="BQ134" i="6"/>
  <c r="BQ133" i="6"/>
  <c r="BQ132" i="6"/>
  <c r="BQ131" i="6"/>
  <c r="BQ130" i="6"/>
  <c r="BQ129" i="6"/>
  <c r="BQ128" i="6"/>
  <c r="BQ127" i="6"/>
  <c r="BQ126" i="6"/>
  <c r="BQ125" i="6"/>
  <c r="BQ124" i="6"/>
  <c r="BQ123" i="6"/>
  <c r="BQ122" i="6"/>
  <c r="BQ121" i="6"/>
  <c r="BQ120" i="6"/>
  <c r="BQ119" i="6"/>
  <c r="BQ118" i="6"/>
  <c r="BQ117" i="6"/>
  <c r="BQ116" i="6"/>
  <c r="BQ115" i="6"/>
  <c r="BQ114" i="6"/>
  <c r="BQ113" i="6"/>
  <c r="BQ112" i="6"/>
  <c r="BQ111" i="6"/>
  <c r="BQ110" i="6"/>
  <c r="BQ109" i="6"/>
  <c r="BQ108" i="6"/>
  <c r="BQ107" i="6"/>
  <c r="BQ106" i="6"/>
  <c r="BQ105" i="6"/>
  <c r="BQ104" i="6"/>
  <c r="BQ103" i="6"/>
  <c r="BQ102" i="6"/>
  <c r="BQ101" i="6"/>
  <c r="BQ100" i="6"/>
  <c r="BQ99" i="6"/>
  <c r="BQ98" i="6"/>
  <c r="BQ97" i="6"/>
  <c r="BQ96" i="6"/>
  <c r="BQ95" i="6"/>
  <c r="BQ94" i="6"/>
  <c r="BQ93" i="6"/>
  <c r="BQ92" i="6"/>
  <c r="BQ91" i="6"/>
  <c r="BQ90" i="6"/>
  <c r="BQ89" i="6"/>
  <c r="BQ88" i="6"/>
  <c r="BQ87" i="6"/>
  <c r="BQ86" i="6"/>
  <c r="BQ85" i="6"/>
  <c r="BQ84" i="6"/>
  <c r="BQ83" i="6"/>
  <c r="BQ82" i="6"/>
  <c r="BQ81" i="6"/>
  <c r="BQ80" i="6"/>
  <c r="BQ79" i="6"/>
  <c r="BQ78" i="6"/>
  <c r="BQ77" i="6"/>
  <c r="BQ76" i="6"/>
  <c r="BQ75" i="6"/>
  <c r="BQ74" i="6"/>
  <c r="BQ73" i="6"/>
  <c r="BQ72" i="6"/>
  <c r="BQ71" i="6"/>
  <c r="BQ70" i="6"/>
  <c r="BQ69" i="6"/>
  <c r="BQ68" i="6"/>
  <c r="BQ67" i="6"/>
  <c r="BQ66" i="6"/>
  <c r="BQ65" i="6"/>
  <c r="BQ64" i="6"/>
  <c r="BQ63" i="6"/>
  <c r="BQ62" i="6"/>
  <c r="BQ61" i="6"/>
  <c r="BQ60" i="6"/>
  <c r="BQ59" i="6"/>
  <c r="BQ58" i="6"/>
  <c r="BQ57" i="6"/>
  <c r="BQ56" i="6"/>
  <c r="BQ55" i="6"/>
  <c r="BQ54" i="6"/>
  <c r="BQ53" i="6"/>
  <c r="BQ52" i="6"/>
  <c r="BQ51" i="6"/>
  <c r="BQ50" i="6"/>
  <c r="BQ49" i="6"/>
  <c r="BQ48" i="6"/>
  <c r="BQ47" i="6"/>
  <c r="BQ46" i="6"/>
  <c r="BQ45" i="6"/>
  <c r="BQ44" i="6"/>
  <c r="BQ43" i="6"/>
  <c r="BQ42" i="6"/>
  <c r="BQ41" i="6"/>
  <c r="BQ40" i="6"/>
  <c r="BQ39" i="6"/>
  <c r="BQ38" i="6"/>
  <c r="BQ37" i="6"/>
  <c r="BQ36" i="6"/>
  <c r="BQ35" i="6"/>
  <c r="BQ34" i="6"/>
  <c r="BQ33" i="6"/>
  <c r="BQ32" i="6"/>
  <c r="BQ31" i="6"/>
  <c r="BQ30" i="6"/>
  <c r="BQ29" i="6"/>
  <c r="BQ28" i="6"/>
  <c r="BQ27" i="6"/>
  <c r="BQ26" i="6"/>
  <c r="BQ25" i="6"/>
  <c r="BQ24" i="6"/>
  <c r="BQ23" i="6"/>
  <c r="BQ22" i="6"/>
  <c r="BQ21" i="6"/>
  <c r="BQ20" i="6"/>
  <c r="BQ19" i="6"/>
  <c r="BQ18" i="6"/>
  <c r="BQ17" i="6"/>
  <c r="BQ16" i="6"/>
  <c r="BQ15" i="6"/>
  <c r="BQ14" i="6"/>
  <c r="BQ13" i="6"/>
  <c r="BQ12" i="6"/>
  <c r="BQ11" i="6"/>
  <c r="BQ10" i="6"/>
  <c r="BQ9" i="6"/>
  <c r="BQ8" i="6"/>
  <c r="BQ7" i="6"/>
  <c r="BQ6" i="6"/>
  <c r="BQ5" i="6"/>
  <c r="BQ4" i="6"/>
  <c r="BQ3" i="6"/>
  <c r="BP835" i="6"/>
  <c r="BP834" i="6"/>
  <c r="BP833" i="6"/>
  <c r="BP832" i="6"/>
  <c r="BP831" i="6"/>
  <c r="BP830" i="6"/>
  <c r="BP829" i="6"/>
  <c r="BP828" i="6"/>
  <c r="BP827" i="6"/>
  <c r="BP826" i="6"/>
  <c r="BP825" i="6"/>
  <c r="BP824" i="6"/>
  <c r="BP823" i="6"/>
  <c r="BP822" i="6"/>
  <c r="BP821" i="6"/>
  <c r="BP820" i="6"/>
  <c r="BP819" i="6"/>
  <c r="BP818" i="6"/>
  <c r="BP817" i="6"/>
  <c r="BP816" i="6"/>
  <c r="BP815" i="6"/>
  <c r="BP814" i="6"/>
  <c r="BP813" i="6"/>
  <c r="BP812" i="6"/>
  <c r="BP811" i="6"/>
  <c r="BP810" i="6"/>
  <c r="BP809" i="6"/>
  <c r="BP808" i="6"/>
  <c r="BP807" i="6"/>
  <c r="BP806" i="6"/>
  <c r="BP805" i="6"/>
  <c r="BP804" i="6"/>
  <c r="BP803" i="6"/>
  <c r="BP802" i="6"/>
  <c r="BP801" i="6"/>
  <c r="BP800" i="6"/>
  <c r="BP799" i="6"/>
  <c r="BP798" i="6"/>
  <c r="BP797" i="6"/>
  <c r="BP796" i="6"/>
  <c r="BP795" i="6"/>
  <c r="BP794" i="6"/>
  <c r="BP793" i="6"/>
  <c r="BP792" i="6"/>
  <c r="BP791" i="6"/>
  <c r="BP790" i="6"/>
  <c r="BP789" i="6"/>
  <c r="BP788" i="6"/>
  <c r="BP787" i="6"/>
  <c r="BP786" i="6"/>
  <c r="BP785" i="6"/>
  <c r="BP784" i="6"/>
  <c r="BP783" i="6"/>
  <c r="BP782" i="6"/>
  <c r="BP781" i="6"/>
  <c r="BP780" i="6"/>
  <c r="BP779" i="6"/>
  <c r="BP778" i="6"/>
  <c r="BP777" i="6"/>
  <c r="BP776" i="6"/>
  <c r="BP775" i="6"/>
  <c r="BP774" i="6"/>
  <c r="BP773" i="6"/>
  <c r="BP772" i="6"/>
  <c r="BP771" i="6"/>
  <c r="BP770" i="6"/>
  <c r="BP769" i="6"/>
  <c r="BP768" i="6"/>
  <c r="BP767" i="6"/>
  <c r="BP766" i="6"/>
  <c r="BP765" i="6"/>
  <c r="BP764" i="6"/>
  <c r="BP763" i="6"/>
  <c r="BP762" i="6"/>
  <c r="BP761" i="6"/>
  <c r="BP760" i="6"/>
  <c r="BP759" i="6"/>
  <c r="BP758" i="6"/>
  <c r="BP757" i="6"/>
  <c r="BP756" i="6"/>
  <c r="BP755" i="6"/>
  <c r="BP754" i="6"/>
  <c r="BP753" i="6"/>
  <c r="BP752" i="6"/>
  <c r="BP751" i="6"/>
  <c r="BP750" i="6"/>
  <c r="BP749" i="6"/>
  <c r="BP748" i="6"/>
  <c r="BP747" i="6"/>
  <c r="BP746" i="6"/>
  <c r="BP745" i="6"/>
  <c r="BP744" i="6"/>
  <c r="BP743" i="6"/>
  <c r="BP742" i="6"/>
  <c r="BP741" i="6"/>
  <c r="BP740" i="6"/>
  <c r="BP739" i="6"/>
  <c r="BP738" i="6"/>
  <c r="BP737" i="6"/>
  <c r="BP736" i="6"/>
  <c r="BP735" i="6"/>
  <c r="BP734" i="6"/>
  <c r="BP733" i="6"/>
  <c r="BP732" i="6"/>
  <c r="BP731" i="6"/>
  <c r="BP730" i="6"/>
  <c r="BP729" i="6"/>
  <c r="BP728" i="6"/>
  <c r="BP727" i="6"/>
  <c r="BP726" i="6"/>
  <c r="BP725" i="6"/>
  <c r="BP724" i="6"/>
  <c r="BP723" i="6"/>
  <c r="BP722" i="6"/>
  <c r="BP721" i="6"/>
  <c r="BP720" i="6"/>
  <c r="BP719" i="6"/>
  <c r="BP718" i="6"/>
  <c r="BP717" i="6"/>
  <c r="BP716" i="6"/>
  <c r="BP715" i="6"/>
  <c r="BP714" i="6"/>
  <c r="BP713" i="6"/>
  <c r="BP712" i="6"/>
  <c r="BP711" i="6"/>
  <c r="BP710" i="6"/>
  <c r="BP709" i="6"/>
  <c r="BP708" i="6"/>
  <c r="BP707" i="6"/>
  <c r="BP706" i="6"/>
  <c r="BP705" i="6"/>
  <c r="BP704" i="6"/>
  <c r="BP703" i="6"/>
  <c r="BP702" i="6"/>
  <c r="BP701" i="6"/>
  <c r="BP700" i="6"/>
  <c r="BP699" i="6"/>
  <c r="BP698" i="6"/>
  <c r="BP697" i="6"/>
  <c r="BP696" i="6"/>
  <c r="BP695" i="6"/>
  <c r="BP694" i="6"/>
  <c r="BP693" i="6"/>
  <c r="BP692" i="6"/>
  <c r="BP691" i="6"/>
  <c r="BP690" i="6"/>
  <c r="BP689" i="6"/>
  <c r="BP688" i="6"/>
  <c r="BP687" i="6"/>
  <c r="BP686" i="6"/>
  <c r="BP685" i="6"/>
  <c r="BP684" i="6"/>
  <c r="BP683" i="6"/>
  <c r="BP682" i="6"/>
  <c r="BP681" i="6"/>
  <c r="BP680" i="6"/>
  <c r="BP679" i="6"/>
  <c r="BP678" i="6"/>
  <c r="BP677" i="6"/>
  <c r="BP676" i="6"/>
  <c r="BP675" i="6"/>
  <c r="BP674" i="6"/>
  <c r="BP673" i="6"/>
  <c r="BP672" i="6"/>
  <c r="BP671" i="6"/>
  <c r="BP670" i="6"/>
  <c r="BP669" i="6"/>
  <c r="BP668" i="6"/>
  <c r="BP667" i="6"/>
  <c r="BP666" i="6"/>
  <c r="BP665" i="6"/>
  <c r="BP664" i="6"/>
  <c r="BP663" i="6"/>
  <c r="BP662" i="6"/>
  <c r="BP661" i="6"/>
  <c r="BP660" i="6"/>
  <c r="BP659" i="6"/>
  <c r="BP658" i="6"/>
  <c r="BP657" i="6"/>
  <c r="BP656" i="6"/>
  <c r="BP655" i="6"/>
  <c r="BP654" i="6"/>
  <c r="BP653" i="6"/>
  <c r="BP652" i="6"/>
  <c r="BP651" i="6"/>
  <c r="BP650" i="6"/>
  <c r="BP649" i="6"/>
  <c r="BP648" i="6"/>
  <c r="BP647" i="6"/>
  <c r="BP646" i="6"/>
  <c r="BP645" i="6"/>
  <c r="BP644" i="6"/>
  <c r="BP643" i="6"/>
  <c r="BP642" i="6"/>
  <c r="BP641" i="6"/>
  <c r="BP640" i="6"/>
  <c r="BP639" i="6"/>
  <c r="BP638" i="6"/>
  <c r="BP637" i="6"/>
  <c r="BP636" i="6"/>
  <c r="BP635" i="6"/>
  <c r="BP634" i="6"/>
  <c r="BP633" i="6"/>
  <c r="BP632" i="6"/>
  <c r="BP631" i="6"/>
  <c r="BP630" i="6"/>
  <c r="BP629" i="6"/>
  <c r="BP628" i="6"/>
  <c r="BP627" i="6"/>
  <c r="BP626" i="6"/>
  <c r="BP625" i="6"/>
  <c r="BP624" i="6"/>
  <c r="BP623" i="6"/>
  <c r="BP622" i="6"/>
  <c r="BP621" i="6"/>
  <c r="BP620" i="6"/>
  <c r="BP619" i="6"/>
  <c r="BP618" i="6"/>
  <c r="BP617" i="6"/>
  <c r="BP616" i="6"/>
  <c r="BP615" i="6"/>
  <c r="BP614" i="6"/>
  <c r="BP613" i="6"/>
  <c r="BP612" i="6"/>
  <c r="BP611" i="6"/>
  <c r="BP610" i="6"/>
  <c r="BP609" i="6"/>
  <c r="BP608" i="6"/>
  <c r="BP607" i="6"/>
  <c r="BP606" i="6"/>
  <c r="BP605" i="6"/>
  <c r="BP604" i="6"/>
  <c r="BP603" i="6"/>
  <c r="BP602" i="6"/>
  <c r="BP601" i="6"/>
  <c r="BP600" i="6"/>
  <c r="BP599" i="6"/>
  <c r="BP598" i="6"/>
  <c r="BP597" i="6"/>
  <c r="BP596" i="6"/>
  <c r="BP595" i="6"/>
  <c r="BP594" i="6"/>
  <c r="BP593" i="6"/>
  <c r="BP592" i="6"/>
  <c r="BP591" i="6"/>
  <c r="BP590" i="6"/>
  <c r="BP589" i="6"/>
  <c r="BP588" i="6"/>
  <c r="BP587" i="6"/>
  <c r="BP586" i="6"/>
  <c r="BP585" i="6"/>
  <c r="BP584" i="6"/>
  <c r="BP583" i="6"/>
  <c r="BP582" i="6"/>
  <c r="BP581" i="6"/>
  <c r="BP580" i="6"/>
  <c r="BP579" i="6"/>
  <c r="BP578" i="6"/>
  <c r="BP577" i="6"/>
  <c r="BP576" i="6"/>
  <c r="BP575" i="6"/>
  <c r="BP574" i="6"/>
  <c r="BP573" i="6"/>
  <c r="BP572" i="6"/>
  <c r="BP571" i="6"/>
  <c r="BP570" i="6"/>
  <c r="BP569" i="6"/>
  <c r="BP568" i="6"/>
  <c r="BP567" i="6"/>
  <c r="BP566" i="6"/>
  <c r="BP565" i="6"/>
  <c r="BP564" i="6"/>
  <c r="BP563" i="6"/>
  <c r="BP562" i="6"/>
  <c r="BP561" i="6"/>
  <c r="BP560" i="6"/>
  <c r="BP559" i="6"/>
  <c r="BP558" i="6"/>
  <c r="BP557" i="6"/>
  <c r="BP556" i="6"/>
  <c r="BP555" i="6"/>
  <c r="BP554" i="6"/>
  <c r="BP553" i="6"/>
  <c r="BP552" i="6"/>
  <c r="BP551" i="6"/>
  <c r="BP550" i="6"/>
  <c r="BP549" i="6"/>
  <c r="BP548" i="6"/>
  <c r="BP547" i="6"/>
  <c r="BP546" i="6"/>
  <c r="BP545" i="6"/>
  <c r="BP544" i="6"/>
  <c r="BP543" i="6"/>
  <c r="BP542" i="6"/>
  <c r="BP541" i="6"/>
  <c r="BP540" i="6"/>
  <c r="BP539" i="6"/>
  <c r="BP538" i="6"/>
  <c r="BP537" i="6"/>
  <c r="BP536" i="6"/>
  <c r="BP535" i="6"/>
  <c r="BP534" i="6"/>
  <c r="BP533" i="6"/>
  <c r="BP532" i="6"/>
  <c r="BP531" i="6"/>
  <c r="BP530" i="6"/>
  <c r="BP529" i="6"/>
  <c r="BP528" i="6"/>
  <c r="BP527" i="6"/>
  <c r="BP526" i="6"/>
  <c r="BP525" i="6"/>
  <c r="BP524" i="6"/>
  <c r="BP523" i="6"/>
  <c r="BP522" i="6"/>
  <c r="BP521" i="6"/>
  <c r="BP520" i="6"/>
  <c r="BP519" i="6"/>
  <c r="BP518" i="6"/>
  <c r="BP517" i="6"/>
  <c r="BP516" i="6"/>
  <c r="BP515" i="6"/>
  <c r="BP514" i="6"/>
  <c r="BP513" i="6"/>
  <c r="BP512" i="6"/>
  <c r="BP511" i="6"/>
  <c r="BP510" i="6"/>
  <c r="BP509" i="6"/>
  <c r="BP508" i="6"/>
  <c r="BP507" i="6"/>
  <c r="BP506" i="6"/>
  <c r="BP505" i="6"/>
  <c r="BP504" i="6"/>
  <c r="BP503" i="6"/>
  <c r="BP502" i="6"/>
  <c r="BP501" i="6"/>
  <c r="BP500" i="6"/>
  <c r="BP499" i="6"/>
  <c r="BP498" i="6"/>
  <c r="BP497" i="6"/>
  <c r="BP496" i="6"/>
  <c r="BP495" i="6"/>
  <c r="BP494" i="6"/>
  <c r="BP493" i="6"/>
  <c r="BP492" i="6"/>
  <c r="BP491" i="6"/>
  <c r="BP490" i="6"/>
  <c r="BP489" i="6"/>
  <c r="BP488" i="6"/>
  <c r="BP487" i="6"/>
  <c r="BP486" i="6"/>
  <c r="BP485" i="6"/>
  <c r="BP484" i="6"/>
  <c r="BP483" i="6"/>
  <c r="BP482" i="6"/>
  <c r="BP481" i="6"/>
  <c r="BP480" i="6"/>
  <c r="BP479" i="6"/>
  <c r="BP478" i="6"/>
  <c r="BP477" i="6"/>
  <c r="BP476" i="6"/>
  <c r="BP475" i="6"/>
  <c r="BP474" i="6"/>
  <c r="BP473" i="6"/>
  <c r="BP472" i="6"/>
  <c r="BP471" i="6"/>
  <c r="BP470" i="6"/>
  <c r="BP469" i="6"/>
  <c r="BP468" i="6"/>
  <c r="BP467" i="6"/>
  <c r="BP466" i="6"/>
  <c r="BP465" i="6"/>
  <c r="BP464" i="6"/>
  <c r="BP463" i="6"/>
  <c r="BP462" i="6"/>
  <c r="BP461" i="6"/>
  <c r="BP460" i="6"/>
  <c r="BP459" i="6"/>
  <c r="BP458" i="6"/>
  <c r="BP457" i="6"/>
  <c r="BP456" i="6"/>
  <c r="BP455" i="6"/>
  <c r="BP454" i="6"/>
  <c r="BP453" i="6"/>
  <c r="BP452" i="6"/>
  <c r="BP451" i="6"/>
  <c r="BP450" i="6"/>
  <c r="BP449" i="6"/>
  <c r="BP448" i="6"/>
  <c r="BP447" i="6"/>
  <c r="BP446" i="6"/>
  <c r="BP445" i="6"/>
  <c r="BP444" i="6"/>
  <c r="BP443" i="6"/>
  <c r="BP442" i="6"/>
  <c r="BP441" i="6"/>
  <c r="BP440" i="6"/>
  <c r="BP439" i="6"/>
  <c r="BP438" i="6"/>
  <c r="BP437" i="6"/>
  <c r="BP436" i="6"/>
  <c r="BP435" i="6"/>
  <c r="BP434" i="6"/>
  <c r="BP433" i="6"/>
  <c r="BP432" i="6"/>
  <c r="BP431" i="6"/>
  <c r="BP430" i="6"/>
  <c r="BP429" i="6"/>
  <c r="BP428" i="6"/>
  <c r="BP427" i="6"/>
  <c r="BP426" i="6"/>
  <c r="BP425" i="6"/>
  <c r="BP424" i="6"/>
  <c r="BP423" i="6"/>
  <c r="BP422" i="6"/>
  <c r="BP421" i="6"/>
  <c r="BP420" i="6"/>
  <c r="BP419" i="6"/>
  <c r="BP418" i="6"/>
  <c r="BP417" i="6"/>
  <c r="BP416" i="6"/>
  <c r="BP415" i="6"/>
  <c r="BP414" i="6"/>
  <c r="BP413" i="6"/>
  <c r="BP412" i="6"/>
  <c r="BP411" i="6"/>
  <c r="BP410" i="6"/>
  <c r="BP409" i="6"/>
  <c r="BP408" i="6"/>
  <c r="BP407" i="6"/>
  <c r="BP406" i="6"/>
  <c r="BP405" i="6"/>
  <c r="BP404" i="6"/>
  <c r="BP403" i="6"/>
  <c r="BP402" i="6"/>
  <c r="BP401" i="6"/>
  <c r="BP400" i="6"/>
  <c r="BP399" i="6"/>
  <c r="BP398" i="6"/>
  <c r="BP397" i="6"/>
  <c r="BP396" i="6"/>
  <c r="BP395" i="6"/>
  <c r="BP394" i="6"/>
  <c r="BP393" i="6"/>
  <c r="BP392" i="6"/>
  <c r="BP391" i="6"/>
  <c r="BP390" i="6"/>
  <c r="BP389" i="6"/>
  <c r="BP388" i="6"/>
  <c r="BP387" i="6"/>
  <c r="BP386" i="6"/>
  <c r="BP385" i="6"/>
  <c r="BP384" i="6"/>
  <c r="BP383" i="6"/>
  <c r="BP382" i="6"/>
  <c r="BP381" i="6"/>
  <c r="BP380" i="6"/>
  <c r="BP379" i="6"/>
  <c r="BP378" i="6"/>
  <c r="BP377" i="6"/>
  <c r="BP376" i="6"/>
  <c r="BP375" i="6"/>
  <c r="BP374" i="6"/>
  <c r="BP373" i="6"/>
  <c r="BP372" i="6"/>
  <c r="BP371" i="6"/>
  <c r="BP370" i="6"/>
  <c r="BP369" i="6"/>
  <c r="BP368" i="6"/>
  <c r="BP367" i="6"/>
  <c r="BP366" i="6"/>
  <c r="BP365" i="6"/>
  <c r="BP364" i="6"/>
  <c r="BP363" i="6"/>
  <c r="BP362" i="6"/>
  <c r="BP361" i="6"/>
  <c r="BP360" i="6"/>
  <c r="BP359" i="6"/>
  <c r="BP358" i="6"/>
  <c r="BP357" i="6"/>
  <c r="BP356" i="6"/>
  <c r="BP355" i="6"/>
  <c r="BP354" i="6"/>
  <c r="BP353" i="6"/>
  <c r="BP352" i="6"/>
  <c r="BP351" i="6"/>
  <c r="BP350" i="6"/>
  <c r="BP349" i="6"/>
  <c r="BP348" i="6"/>
  <c r="BP347" i="6"/>
  <c r="BP346" i="6"/>
  <c r="BP345" i="6"/>
  <c r="BP344" i="6"/>
  <c r="BP343" i="6"/>
  <c r="BP342" i="6"/>
  <c r="BP341" i="6"/>
  <c r="BP340" i="6"/>
  <c r="BP339" i="6"/>
  <c r="BP338" i="6"/>
  <c r="BP337" i="6"/>
  <c r="BP336" i="6"/>
  <c r="BP335" i="6"/>
  <c r="BP334" i="6"/>
  <c r="BP333" i="6"/>
  <c r="BP332" i="6"/>
  <c r="BP331" i="6"/>
  <c r="BP330" i="6"/>
  <c r="BP329" i="6"/>
  <c r="BP328" i="6"/>
  <c r="BP327" i="6"/>
  <c r="BP326" i="6"/>
  <c r="BP325" i="6"/>
  <c r="BP324" i="6"/>
  <c r="BP323" i="6"/>
  <c r="BP322" i="6"/>
  <c r="BP321" i="6"/>
  <c r="BP320" i="6"/>
  <c r="BP319" i="6"/>
  <c r="BP318" i="6"/>
  <c r="BP317" i="6"/>
  <c r="BP316" i="6"/>
  <c r="BP315" i="6"/>
  <c r="BP314" i="6"/>
  <c r="BP313" i="6"/>
  <c r="BP312" i="6"/>
  <c r="BP311" i="6"/>
  <c r="BP310" i="6"/>
  <c r="BP309" i="6"/>
  <c r="BP308" i="6"/>
  <c r="BP307" i="6"/>
  <c r="BP306" i="6"/>
  <c r="BP305" i="6"/>
  <c r="BP304" i="6"/>
  <c r="BP303" i="6"/>
  <c r="BP302" i="6"/>
  <c r="BP301" i="6"/>
  <c r="BP300" i="6"/>
  <c r="BP299" i="6"/>
  <c r="BP298" i="6"/>
  <c r="BP297" i="6"/>
  <c r="BP296" i="6"/>
  <c r="BP295" i="6"/>
  <c r="BP294" i="6"/>
  <c r="BP293" i="6"/>
  <c r="BP292" i="6"/>
  <c r="BP291" i="6"/>
  <c r="BP290" i="6"/>
  <c r="BP289" i="6"/>
  <c r="BP288" i="6"/>
  <c r="BP287" i="6"/>
  <c r="BP286" i="6"/>
  <c r="BP285" i="6"/>
  <c r="BP284" i="6"/>
  <c r="BP283" i="6"/>
  <c r="BP282" i="6"/>
  <c r="BP281" i="6"/>
  <c r="BP280" i="6"/>
  <c r="BP279" i="6"/>
  <c r="BP278" i="6"/>
  <c r="BP277" i="6"/>
  <c r="BP276" i="6"/>
  <c r="BP275" i="6"/>
  <c r="BP274" i="6"/>
  <c r="BP273" i="6"/>
  <c r="BP272" i="6"/>
  <c r="BP271" i="6"/>
  <c r="BP270" i="6"/>
  <c r="BP269" i="6"/>
  <c r="BP268" i="6"/>
  <c r="BP267" i="6"/>
  <c r="BP266" i="6"/>
  <c r="BP265" i="6"/>
  <c r="BP264" i="6"/>
  <c r="BP263" i="6"/>
  <c r="BP262" i="6"/>
  <c r="BP261" i="6"/>
  <c r="BP260" i="6"/>
  <c r="BP259" i="6"/>
  <c r="BP258" i="6"/>
  <c r="BP257" i="6"/>
  <c r="BP256" i="6"/>
  <c r="BP255" i="6"/>
  <c r="BP254" i="6"/>
  <c r="BP253" i="6"/>
  <c r="BP252" i="6"/>
  <c r="BP251" i="6"/>
  <c r="BP250" i="6"/>
  <c r="BP249" i="6"/>
  <c r="BP248" i="6"/>
  <c r="BP247" i="6"/>
  <c r="BP246" i="6"/>
  <c r="BP245" i="6"/>
  <c r="BP244" i="6"/>
  <c r="BP243" i="6"/>
  <c r="BP242" i="6"/>
  <c r="BP241" i="6"/>
  <c r="BP240" i="6"/>
  <c r="BP239" i="6"/>
  <c r="BP238" i="6"/>
  <c r="BP237" i="6"/>
  <c r="BP236" i="6"/>
  <c r="BP235" i="6"/>
  <c r="BP234" i="6"/>
  <c r="BP233" i="6"/>
  <c r="BP232" i="6"/>
  <c r="BP231" i="6"/>
  <c r="BP230" i="6"/>
  <c r="BP229" i="6"/>
  <c r="BP228" i="6"/>
  <c r="BP227" i="6"/>
  <c r="BP226" i="6"/>
  <c r="BP225" i="6"/>
  <c r="BP224" i="6"/>
  <c r="BP223" i="6"/>
  <c r="BP222" i="6"/>
  <c r="BP221" i="6"/>
  <c r="BP220" i="6"/>
  <c r="BP219" i="6"/>
  <c r="BP218" i="6"/>
  <c r="BP217" i="6"/>
  <c r="BP216" i="6"/>
  <c r="BP215" i="6"/>
  <c r="BP214" i="6"/>
  <c r="BP213" i="6"/>
  <c r="BP212" i="6"/>
  <c r="BP211" i="6"/>
  <c r="BP210" i="6"/>
  <c r="BP209" i="6"/>
  <c r="BP208" i="6"/>
  <c r="BP207" i="6"/>
  <c r="BP206" i="6"/>
  <c r="BP205" i="6"/>
  <c r="BP204" i="6"/>
  <c r="BP203" i="6"/>
  <c r="BP202" i="6"/>
  <c r="BP201" i="6"/>
  <c r="BP200" i="6"/>
  <c r="BP199" i="6"/>
  <c r="BP198" i="6"/>
  <c r="BP197" i="6"/>
  <c r="BP196" i="6"/>
  <c r="BP195" i="6"/>
  <c r="BP194" i="6"/>
  <c r="BP193" i="6"/>
  <c r="BP192" i="6"/>
  <c r="BP191" i="6"/>
  <c r="BP190" i="6"/>
  <c r="BP189" i="6"/>
  <c r="BP188" i="6"/>
  <c r="BP187" i="6"/>
  <c r="BP186" i="6"/>
  <c r="BP185" i="6"/>
  <c r="BP184" i="6"/>
  <c r="BP183" i="6"/>
  <c r="BP182" i="6"/>
  <c r="BP181" i="6"/>
  <c r="BP180" i="6"/>
  <c r="BP179" i="6"/>
  <c r="BP178" i="6"/>
  <c r="BP177" i="6"/>
  <c r="BP176" i="6"/>
  <c r="BP175" i="6"/>
  <c r="BP174" i="6"/>
  <c r="BP173" i="6"/>
  <c r="BP172" i="6"/>
  <c r="BP171" i="6"/>
  <c r="BP170" i="6"/>
  <c r="BP169" i="6"/>
  <c r="BP168" i="6"/>
  <c r="BP167" i="6"/>
  <c r="BP166" i="6"/>
  <c r="BP165" i="6"/>
  <c r="BP164" i="6"/>
  <c r="BP163" i="6"/>
  <c r="BP162" i="6"/>
  <c r="BP161" i="6"/>
  <c r="BP160" i="6"/>
  <c r="BP159" i="6"/>
  <c r="BP158" i="6"/>
  <c r="BP157" i="6"/>
  <c r="BP156" i="6"/>
  <c r="BP155" i="6"/>
  <c r="BP154" i="6"/>
  <c r="BP153" i="6"/>
  <c r="BP152" i="6"/>
  <c r="BP151" i="6"/>
  <c r="BP150" i="6"/>
  <c r="BP149" i="6"/>
  <c r="BP148" i="6"/>
  <c r="BP147" i="6"/>
  <c r="BP146" i="6"/>
  <c r="BP145" i="6"/>
  <c r="BP144" i="6"/>
  <c r="BP143" i="6"/>
  <c r="BP142" i="6"/>
  <c r="BP141" i="6"/>
  <c r="BP140" i="6"/>
  <c r="BP139" i="6"/>
  <c r="BP138" i="6"/>
  <c r="BP137" i="6"/>
  <c r="BP136" i="6"/>
  <c r="BP135" i="6"/>
  <c r="BP134" i="6"/>
  <c r="BP133" i="6"/>
  <c r="BP132" i="6"/>
  <c r="BP131" i="6"/>
  <c r="BP130" i="6"/>
  <c r="BP129" i="6"/>
  <c r="BP128" i="6"/>
  <c r="BP127" i="6"/>
  <c r="BP126" i="6"/>
  <c r="BP125" i="6"/>
  <c r="BP124" i="6"/>
  <c r="BP123" i="6"/>
  <c r="BP122" i="6"/>
  <c r="BP121" i="6"/>
  <c r="BP120" i="6"/>
  <c r="BP119" i="6"/>
  <c r="BP118" i="6"/>
  <c r="BP117" i="6"/>
  <c r="BP116" i="6"/>
  <c r="BP115" i="6"/>
  <c r="BP114" i="6"/>
  <c r="BP113" i="6"/>
  <c r="BP112" i="6"/>
  <c r="BP111" i="6"/>
  <c r="BP110" i="6"/>
  <c r="BP109" i="6"/>
  <c r="BP108" i="6"/>
  <c r="BP107" i="6"/>
  <c r="BP106" i="6"/>
  <c r="BP105" i="6"/>
  <c r="BP104" i="6"/>
  <c r="BP103" i="6"/>
  <c r="BP102" i="6"/>
  <c r="BP101" i="6"/>
  <c r="BP100" i="6"/>
  <c r="BP99" i="6"/>
  <c r="BP98" i="6"/>
  <c r="BP97" i="6"/>
  <c r="BP96" i="6"/>
  <c r="BP95" i="6"/>
  <c r="BP94" i="6"/>
  <c r="BP93" i="6"/>
  <c r="BP92" i="6"/>
  <c r="BP91" i="6"/>
  <c r="BP90" i="6"/>
  <c r="BP89" i="6"/>
  <c r="BP88" i="6"/>
  <c r="BP87" i="6"/>
  <c r="BP86" i="6"/>
  <c r="BP85" i="6"/>
  <c r="BP84" i="6"/>
  <c r="BP83" i="6"/>
  <c r="BP82" i="6"/>
  <c r="BP81" i="6"/>
  <c r="BP80" i="6"/>
  <c r="BP79" i="6"/>
  <c r="BP78" i="6"/>
  <c r="BP77" i="6"/>
  <c r="BP76" i="6"/>
  <c r="BP75" i="6"/>
  <c r="BP74" i="6"/>
  <c r="BP73" i="6"/>
  <c r="BP72" i="6"/>
  <c r="BP71" i="6"/>
  <c r="BP70" i="6"/>
  <c r="BP69" i="6"/>
  <c r="BP68" i="6"/>
  <c r="BP67" i="6"/>
  <c r="BP66" i="6"/>
  <c r="BP65" i="6"/>
  <c r="BP64" i="6"/>
  <c r="BP63" i="6"/>
  <c r="BP62" i="6"/>
  <c r="BP61" i="6"/>
  <c r="BP60" i="6"/>
  <c r="BP59" i="6"/>
  <c r="BP58" i="6"/>
  <c r="BP57" i="6"/>
  <c r="BP56" i="6"/>
  <c r="BP55" i="6"/>
  <c r="BP54" i="6"/>
  <c r="BP53" i="6"/>
  <c r="BP52" i="6"/>
  <c r="BP51" i="6"/>
  <c r="BP50" i="6"/>
  <c r="BP49" i="6"/>
  <c r="BP48" i="6"/>
  <c r="BP47" i="6"/>
  <c r="BP46" i="6"/>
  <c r="BP45" i="6"/>
  <c r="BP44" i="6"/>
  <c r="BP43" i="6"/>
  <c r="BP42" i="6"/>
  <c r="BP41" i="6"/>
  <c r="BP40" i="6"/>
  <c r="BP39" i="6"/>
  <c r="BP38" i="6"/>
  <c r="BP37" i="6"/>
  <c r="BP36" i="6"/>
  <c r="BP35" i="6"/>
  <c r="BP34" i="6"/>
  <c r="BP33" i="6"/>
  <c r="BP32" i="6"/>
  <c r="BP31" i="6"/>
  <c r="BP30" i="6"/>
  <c r="BP29" i="6"/>
  <c r="BP28" i="6"/>
  <c r="BP27" i="6"/>
  <c r="BP26" i="6"/>
  <c r="BP25" i="6"/>
  <c r="BP24" i="6"/>
  <c r="BP23" i="6"/>
  <c r="BP22" i="6"/>
  <c r="BP21" i="6"/>
  <c r="BP20" i="6"/>
  <c r="BP19" i="6"/>
  <c r="BP18" i="6"/>
  <c r="BP17" i="6"/>
  <c r="BP16" i="6"/>
  <c r="BP15" i="6"/>
  <c r="BP14" i="6"/>
  <c r="BP13" i="6"/>
  <c r="BP12" i="6"/>
  <c r="BP11" i="6"/>
  <c r="BP10" i="6"/>
  <c r="BP9" i="6"/>
  <c r="BP8" i="6"/>
  <c r="BP7" i="6"/>
  <c r="BP6" i="6"/>
  <c r="BP5" i="6"/>
  <c r="BP4" i="6"/>
  <c r="BP3" i="6"/>
  <c r="BO835" i="6"/>
  <c r="BO834" i="6"/>
  <c r="BO833" i="6"/>
  <c r="BO832" i="6"/>
  <c r="BO831" i="6"/>
  <c r="BO830" i="6"/>
  <c r="BO829" i="6"/>
  <c r="BO828" i="6"/>
  <c r="BO827" i="6"/>
  <c r="BO826" i="6"/>
  <c r="BO825" i="6"/>
  <c r="BO824" i="6"/>
  <c r="BO823" i="6"/>
  <c r="BO822" i="6"/>
  <c r="BO821" i="6"/>
  <c r="BO820" i="6"/>
  <c r="BO819" i="6"/>
  <c r="BO818" i="6"/>
  <c r="BO817" i="6"/>
  <c r="BO816" i="6"/>
  <c r="BO815" i="6"/>
  <c r="BO814" i="6"/>
  <c r="BO813" i="6"/>
  <c r="BO812" i="6"/>
  <c r="BO811" i="6"/>
  <c r="BO810" i="6"/>
  <c r="BO809" i="6"/>
  <c r="BO808" i="6"/>
  <c r="BO807" i="6"/>
  <c r="BO806" i="6"/>
  <c r="BO805" i="6"/>
  <c r="BO804" i="6"/>
  <c r="BO803" i="6"/>
  <c r="BO802" i="6"/>
  <c r="BO801" i="6"/>
  <c r="BO800" i="6"/>
  <c r="BO799" i="6"/>
  <c r="BO798" i="6"/>
  <c r="BO797" i="6"/>
  <c r="BO796" i="6"/>
  <c r="BO795" i="6"/>
  <c r="BO794" i="6"/>
  <c r="BO793" i="6"/>
  <c r="BO792" i="6"/>
  <c r="BO791" i="6"/>
  <c r="BO790" i="6"/>
  <c r="BO789" i="6"/>
  <c r="BO788" i="6"/>
  <c r="BO787" i="6"/>
  <c r="BO786" i="6"/>
  <c r="BO785" i="6"/>
  <c r="BO784" i="6"/>
  <c r="BO783" i="6"/>
  <c r="BO782" i="6"/>
  <c r="BO781" i="6"/>
  <c r="BO780" i="6"/>
  <c r="BO779" i="6"/>
  <c r="BO778" i="6"/>
  <c r="BO777" i="6"/>
  <c r="BO776" i="6"/>
  <c r="BO775" i="6"/>
  <c r="BO774" i="6"/>
  <c r="BO773" i="6"/>
  <c r="BO772" i="6"/>
  <c r="BO771" i="6"/>
  <c r="BO770" i="6"/>
  <c r="BO769" i="6"/>
  <c r="BO768" i="6"/>
  <c r="BO767" i="6"/>
  <c r="BO766" i="6"/>
  <c r="BO765" i="6"/>
  <c r="BO764" i="6"/>
  <c r="BO763" i="6"/>
  <c r="BO762" i="6"/>
  <c r="BO761" i="6"/>
  <c r="BO760" i="6"/>
  <c r="BO759" i="6"/>
  <c r="BO758" i="6"/>
  <c r="BO757" i="6"/>
  <c r="BO756" i="6"/>
  <c r="BO755" i="6"/>
  <c r="BO754" i="6"/>
  <c r="BO753" i="6"/>
  <c r="BO752" i="6"/>
  <c r="BO751" i="6"/>
  <c r="BO750" i="6"/>
  <c r="BO749" i="6"/>
  <c r="BO748" i="6"/>
  <c r="BO747" i="6"/>
  <c r="BO746" i="6"/>
  <c r="BO745" i="6"/>
  <c r="BO744" i="6"/>
  <c r="BO743" i="6"/>
  <c r="BO742" i="6"/>
  <c r="BO741" i="6"/>
  <c r="BO740" i="6"/>
  <c r="BO739" i="6"/>
  <c r="BO738" i="6"/>
  <c r="BO737" i="6"/>
  <c r="BO736" i="6"/>
  <c r="BO735" i="6"/>
  <c r="BO734" i="6"/>
  <c r="BO733" i="6"/>
  <c r="BO732" i="6"/>
  <c r="BO731" i="6"/>
  <c r="BO730" i="6"/>
  <c r="BO729" i="6"/>
  <c r="BO728" i="6"/>
  <c r="BO727" i="6"/>
  <c r="BO726" i="6"/>
  <c r="BO725" i="6"/>
  <c r="BO724" i="6"/>
  <c r="BO723" i="6"/>
  <c r="BO722" i="6"/>
  <c r="BO721" i="6"/>
  <c r="BO720" i="6"/>
  <c r="BO719" i="6"/>
  <c r="BO718" i="6"/>
  <c r="BO717" i="6"/>
  <c r="BO716" i="6"/>
  <c r="BO715" i="6"/>
  <c r="BO714" i="6"/>
  <c r="BO713" i="6"/>
  <c r="BO712" i="6"/>
  <c r="BO711" i="6"/>
  <c r="BO710" i="6"/>
  <c r="BO709" i="6"/>
  <c r="BO708" i="6"/>
  <c r="BO707" i="6"/>
  <c r="BO706" i="6"/>
  <c r="BO705" i="6"/>
  <c r="BO704" i="6"/>
  <c r="BO703" i="6"/>
  <c r="BO702" i="6"/>
  <c r="BO701" i="6"/>
  <c r="BO700" i="6"/>
  <c r="BO699" i="6"/>
  <c r="BO698" i="6"/>
  <c r="BO697" i="6"/>
  <c r="BO696" i="6"/>
  <c r="BO695" i="6"/>
  <c r="BO694" i="6"/>
  <c r="BO693" i="6"/>
  <c r="BO692" i="6"/>
  <c r="BO691" i="6"/>
  <c r="BO690" i="6"/>
  <c r="BO689" i="6"/>
  <c r="BO688" i="6"/>
  <c r="BO687" i="6"/>
  <c r="BO686" i="6"/>
  <c r="BO685" i="6"/>
  <c r="BO684" i="6"/>
  <c r="BO683" i="6"/>
  <c r="BO682" i="6"/>
  <c r="BO681" i="6"/>
  <c r="BO680" i="6"/>
  <c r="BO679" i="6"/>
  <c r="BO678" i="6"/>
  <c r="BO677" i="6"/>
  <c r="BO676" i="6"/>
  <c r="BO675" i="6"/>
  <c r="BO674" i="6"/>
  <c r="BO673" i="6"/>
  <c r="BO672" i="6"/>
  <c r="BO671" i="6"/>
  <c r="BO670" i="6"/>
  <c r="BO669" i="6"/>
  <c r="BO668" i="6"/>
  <c r="BO667" i="6"/>
  <c r="BO666" i="6"/>
  <c r="BO665" i="6"/>
  <c r="BO664" i="6"/>
  <c r="BO663" i="6"/>
  <c r="BO662" i="6"/>
  <c r="BO661" i="6"/>
  <c r="BO660" i="6"/>
  <c r="BO659" i="6"/>
  <c r="BO658" i="6"/>
  <c r="BO657" i="6"/>
  <c r="BO656" i="6"/>
  <c r="BO655" i="6"/>
  <c r="BO654" i="6"/>
  <c r="BO653" i="6"/>
  <c r="BO652" i="6"/>
  <c r="BO651" i="6"/>
  <c r="BO650" i="6"/>
  <c r="BO649" i="6"/>
  <c r="BO648" i="6"/>
  <c r="BO647" i="6"/>
  <c r="BO646" i="6"/>
  <c r="BO645" i="6"/>
  <c r="BO644" i="6"/>
  <c r="BO643" i="6"/>
  <c r="BO642" i="6"/>
  <c r="BO641" i="6"/>
  <c r="BO640" i="6"/>
  <c r="BO639" i="6"/>
  <c r="BO638" i="6"/>
  <c r="BO637" i="6"/>
  <c r="BO636" i="6"/>
  <c r="BO635" i="6"/>
  <c r="BO634" i="6"/>
  <c r="BO633" i="6"/>
  <c r="BO632" i="6"/>
  <c r="BO631" i="6"/>
  <c r="BO630" i="6"/>
  <c r="BO629" i="6"/>
  <c r="BO628" i="6"/>
  <c r="BO627" i="6"/>
  <c r="BO626" i="6"/>
  <c r="BO625" i="6"/>
  <c r="BO624" i="6"/>
  <c r="BO623" i="6"/>
  <c r="BO622" i="6"/>
  <c r="BO621" i="6"/>
  <c r="BO620" i="6"/>
  <c r="BO619" i="6"/>
  <c r="BO618" i="6"/>
  <c r="BO617" i="6"/>
  <c r="BO616" i="6"/>
  <c r="BO615" i="6"/>
  <c r="BO614" i="6"/>
  <c r="BO613" i="6"/>
  <c r="BO612" i="6"/>
  <c r="BO611" i="6"/>
  <c r="BO610" i="6"/>
  <c r="BO609" i="6"/>
  <c r="BO608" i="6"/>
  <c r="BO607" i="6"/>
  <c r="BO606" i="6"/>
  <c r="BO605" i="6"/>
  <c r="BO604" i="6"/>
  <c r="BO603" i="6"/>
  <c r="BO602" i="6"/>
  <c r="BO601" i="6"/>
  <c r="BO600" i="6"/>
  <c r="BO599" i="6"/>
  <c r="BO598" i="6"/>
  <c r="BO597" i="6"/>
  <c r="BO596" i="6"/>
  <c r="BO595" i="6"/>
  <c r="BO594" i="6"/>
  <c r="BO593" i="6"/>
  <c r="BO592" i="6"/>
  <c r="BO591" i="6"/>
  <c r="BO590" i="6"/>
  <c r="BO589" i="6"/>
  <c r="BO588" i="6"/>
  <c r="BO587" i="6"/>
  <c r="BO586" i="6"/>
  <c r="BO585" i="6"/>
  <c r="BO584" i="6"/>
  <c r="BO583" i="6"/>
  <c r="BO582" i="6"/>
  <c r="BO581" i="6"/>
  <c r="BO580" i="6"/>
  <c r="BO579" i="6"/>
  <c r="BO578" i="6"/>
  <c r="BO577" i="6"/>
  <c r="BO576" i="6"/>
  <c r="BO575" i="6"/>
  <c r="BO574" i="6"/>
  <c r="BO573" i="6"/>
  <c r="BO572" i="6"/>
  <c r="BO571" i="6"/>
  <c r="BO570" i="6"/>
  <c r="BO569" i="6"/>
  <c r="BO568" i="6"/>
  <c r="BO567" i="6"/>
  <c r="BO566" i="6"/>
  <c r="BO565" i="6"/>
  <c r="BO564" i="6"/>
  <c r="BO563" i="6"/>
  <c r="BO562" i="6"/>
  <c r="BO561" i="6"/>
  <c r="BO560" i="6"/>
  <c r="BO559" i="6"/>
  <c r="BO558" i="6"/>
  <c r="BO557" i="6"/>
  <c r="BO556" i="6"/>
  <c r="BO555" i="6"/>
  <c r="BO554" i="6"/>
  <c r="BO553" i="6"/>
  <c r="BO552" i="6"/>
  <c r="BO551" i="6"/>
  <c r="BO550" i="6"/>
  <c r="BO549" i="6"/>
  <c r="BO548" i="6"/>
  <c r="BO547" i="6"/>
  <c r="BO546" i="6"/>
  <c r="BO545" i="6"/>
  <c r="BO544" i="6"/>
  <c r="BO543" i="6"/>
  <c r="BO542" i="6"/>
  <c r="BO541" i="6"/>
  <c r="BO540" i="6"/>
  <c r="BO539" i="6"/>
  <c r="BO538" i="6"/>
  <c r="BO537" i="6"/>
  <c r="BO536" i="6"/>
  <c r="BO535" i="6"/>
  <c r="BO534" i="6"/>
  <c r="BO533" i="6"/>
  <c r="BO532" i="6"/>
  <c r="BO531" i="6"/>
  <c r="BO530" i="6"/>
  <c r="BO529" i="6"/>
  <c r="BO528" i="6"/>
  <c r="BO527" i="6"/>
  <c r="BO526" i="6"/>
  <c r="BO525" i="6"/>
  <c r="BO524" i="6"/>
  <c r="BO523" i="6"/>
  <c r="BO522" i="6"/>
  <c r="BO521" i="6"/>
  <c r="BO520" i="6"/>
  <c r="BO519" i="6"/>
  <c r="BO518" i="6"/>
  <c r="BO517" i="6"/>
  <c r="BO516" i="6"/>
  <c r="BO515" i="6"/>
  <c r="BO514" i="6"/>
  <c r="BO513" i="6"/>
  <c r="BO512" i="6"/>
  <c r="BO511" i="6"/>
  <c r="BO510" i="6"/>
  <c r="BO509" i="6"/>
  <c r="BO508" i="6"/>
  <c r="BO507" i="6"/>
  <c r="BO506" i="6"/>
  <c r="BO505" i="6"/>
  <c r="BO504" i="6"/>
  <c r="BO503" i="6"/>
  <c r="BO502" i="6"/>
  <c r="BO501" i="6"/>
  <c r="BO500" i="6"/>
  <c r="BO499" i="6"/>
  <c r="BO498" i="6"/>
  <c r="BO497" i="6"/>
  <c r="BO496" i="6"/>
  <c r="BO495" i="6"/>
  <c r="BO494" i="6"/>
  <c r="BO493" i="6"/>
  <c r="BO492" i="6"/>
  <c r="BO491" i="6"/>
  <c r="BO490" i="6"/>
  <c r="BO489" i="6"/>
  <c r="BO488" i="6"/>
  <c r="BO487" i="6"/>
  <c r="BO486" i="6"/>
  <c r="BO485" i="6"/>
  <c r="BO484" i="6"/>
  <c r="BO483" i="6"/>
  <c r="BO482" i="6"/>
  <c r="BO481" i="6"/>
  <c r="BO480" i="6"/>
  <c r="BO479" i="6"/>
  <c r="BO478" i="6"/>
  <c r="BO477" i="6"/>
  <c r="BO476" i="6"/>
  <c r="BO475" i="6"/>
  <c r="BO474" i="6"/>
  <c r="BO473" i="6"/>
  <c r="BO472" i="6"/>
  <c r="BO471" i="6"/>
  <c r="BO470" i="6"/>
  <c r="BO469" i="6"/>
  <c r="BO468" i="6"/>
  <c r="BO467" i="6"/>
  <c r="BO466" i="6"/>
  <c r="BO465" i="6"/>
  <c r="BO464" i="6"/>
  <c r="BO463" i="6"/>
  <c r="BO462" i="6"/>
  <c r="BO461" i="6"/>
  <c r="BO460" i="6"/>
  <c r="BO459" i="6"/>
  <c r="BO458" i="6"/>
  <c r="BO457" i="6"/>
  <c r="BO456" i="6"/>
  <c r="BO455" i="6"/>
  <c r="BO454" i="6"/>
  <c r="BO453" i="6"/>
  <c r="BO452" i="6"/>
  <c r="BO451" i="6"/>
  <c r="BO450" i="6"/>
  <c r="BO449" i="6"/>
  <c r="BO448" i="6"/>
  <c r="BO447" i="6"/>
  <c r="BO446" i="6"/>
  <c r="BO445" i="6"/>
  <c r="BO444" i="6"/>
  <c r="BO443" i="6"/>
  <c r="BO442" i="6"/>
  <c r="BO441" i="6"/>
  <c r="BO440" i="6"/>
  <c r="BO439" i="6"/>
  <c r="BO438" i="6"/>
  <c r="BO437" i="6"/>
  <c r="BO436" i="6"/>
  <c r="BO435" i="6"/>
  <c r="BO434" i="6"/>
  <c r="BO433" i="6"/>
  <c r="BO432" i="6"/>
  <c r="BO431" i="6"/>
  <c r="BO430" i="6"/>
  <c r="BO429" i="6"/>
  <c r="BO428" i="6"/>
  <c r="BO427" i="6"/>
  <c r="BO426" i="6"/>
  <c r="BO425" i="6"/>
  <c r="BO424" i="6"/>
  <c r="BO423" i="6"/>
  <c r="BO422" i="6"/>
  <c r="BO421" i="6"/>
  <c r="BO420" i="6"/>
  <c r="BO419" i="6"/>
  <c r="BO418" i="6"/>
  <c r="BO417" i="6"/>
  <c r="BO416" i="6"/>
  <c r="BO415" i="6"/>
  <c r="BO414" i="6"/>
  <c r="BO413" i="6"/>
  <c r="BO412" i="6"/>
  <c r="BO411" i="6"/>
  <c r="BO410" i="6"/>
  <c r="BO409" i="6"/>
  <c r="BO408" i="6"/>
  <c r="BO407" i="6"/>
  <c r="BO406" i="6"/>
  <c r="BO405" i="6"/>
  <c r="BO404" i="6"/>
  <c r="BO403" i="6"/>
  <c r="BO402" i="6"/>
  <c r="BO401" i="6"/>
  <c r="BO400" i="6"/>
  <c r="BO399" i="6"/>
  <c r="BO398" i="6"/>
  <c r="BO397" i="6"/>
  <c r="BO396" i="6"/>
  <c r="BO395" i="6"/>
  <c r="BO394" i="6"/>
  <c r="BO393" i="6"/>
  <c r="BO392" i="6"/>
  <c r="BO391" i="6"/>
  <c r="BO390" i="6"/>
  <c r="BO389" i="6"/>
  <c r="BO388" i="6"/>
  <c r="BO387" i="6"/>
  <c r="BO386" i="6"/>
  <c r="BO385" i="6"/>
  <c r="BO384" i="6"/>
  <c r="BO383" i="6"/>
  <c r="BO382" i="6"/>
  <c r="BO381" i="6"/>
  <c r="BO380" i="6"/>
  <c r="BO379" i="6"/>
  <c r="BO378" i="6"/>
  <c r="BO377" i="6"/>
  <c r="BO376" i="6"/>
  <c r="BO375" i="6"/>
  <c r="BO374" i="6"/>
  <c r="BO373" i="6"/>
  <c r="BO372" i="6"/>
  <c r="BO371" i="6"/>
  <c r="BO370" i="6"/>
  <c r="BO369" i="6"/>
  <c r="BO368" i="6"/>
  <c r="BO367" i="6"/>
  <c r="BO366" i="6"/>
  <c r="BO365" i="6"/>
  <c r="BO364" i="6"/>
  <c r="BO363" i="6"/>
  <c r="BO362" i="6"/>
  <c r="BO361" i="6"/>
  <c r="BO360" i="6"/>
  <c r="BO359" i="6"/>
  <c r="BO358" i="6"/>
  <c r="BO357" i="6"/>
  <c r="BO356" i="6"/>
  <c r="BO355" i="6"/>
  <c r="BO354" i="6"/>
  <c r="BO353" i="6"/>
  <c r="BO352" i="6"/>
  <c r="BO351" i="6"/>
  <c r="BO350" i="6"/>
  <c r="BO349" i="6"/>
  <c r="BO348" i="6"/>
  <c r="BO347" i="6"/>
  <c r="BO346" i="6"/>
  <c r="BO345" i="6"/>
  <c r="BO344" i="6"/>
  <c r="BO343" i="6"/>
  <c r="BO342" i="6"/>
  <c r="BO341" i="6"/>
  <c r="BO340" i="6"/>
  <c r="BO339" i="6"/>
  <c r="BO338" i="6"/>
  <c r="BO337" i="6"/>
  <c r="BO336" i="6"/>
  <c r="BO335" i="6"/>
  <c r="BO334" i="6"/>
  <c r="BO333" i="6"/>
  <c r="BO332" i="6"/>
  <c r="BO331" i="6"/>
  <c r="BO330" i="6"/>
  <c r="BO329" i="6"/>
  <c r="BO328" i="6"/>
  <c r="BO327" i="6"/>
  <c r="BO326" i="6"/>
  <c r="BO325" i="6"/>
  <c r="BO324" i="6"/>
  <c r="BO323" i="6"/>
  <c r="BO322" i="6"/>
  <c r="BO321" i="6"/>
  <c r="BO320" i="6"/>
  <c r="BO319" i="6"/>
  <c r="BO318" i="6"/>
  <c r="BO317" i="6"/>
  <c r="BO316" i="6"/>
  <c r="BO315" i="6"/>
  <c r="BO314" i="6"/>
  <c r="BO313" i="6"/>
  <c r="BO312" i="6"/>
  <c r="BO311" i="6"/>
  <c r="BO310" i="6"/>
  <c r="BO309" i="6"/>
  <c r="BO308" i="6"/>
  <c r="BO307" i="6"/>
  <c r="BO306" i="6"/>
  <c r="BO305" i="6"/>
  <c r="BO304" i="6"/>
  <c r="BO303" i="6"/>
  <c r="BO302" i="6"/>
  <c r="BO301" i="6"/>
  <c r="BO300" i="6"/>
  <c r="BO299" i="6"/>
  <c r="BO298" i="6"/>
  <c r="BO297" i="6"/>
  <c r="BO296" i="6"/>
  <c r="BO295" i="6"/>
  <c r="BO294" i="6"/>
  <c r="BO293" i="6"/>
  <c r="BO292" i="6"/>
  <c r="BO291" i="6"/>
  <c r="BO290" i="6"/>
  <c r="BO289" i="6"/>
  <c r="BO288" i="6"/>
  <c r="BO287" i="6"/>
  <c r="BO286" i="6"/>
  <c r="BO285" i="6"/>
  <c r="BO284" i="6"/>
  <c r="BO283" i="6"/>
  <c r="BO282" i="6"/>
  <c r="BO281" i="6"/>
  <c r="BO280" i="6"/>
  <c r="BO279" i="6"/>
  <c r="BO278" i="6"/>
  <c r="BO277" i="6"/>
  <c r="BO276" i="6"/>
  <c r="BO275" i="6"/>
  <c r="BO274" i="6"/>
  <c r="BO273" i="6"/>
  <c r="BO272" i="6"/>
  <c r="BO271" i="6"/>
  <c r="BO270" i="6"/>
  <c r="BO269" i="6"/>
  <c r="BO268" i="6"/>
  <c r="BO267" i="6"/>
  <c r="BO266" i="6"/>
  <c r="BO265" i="6"/>
  <c r="BO264" i="6"/>
  <c r="BO263" i="6"/>
  <c r="BO262" i="6"/>
  <c r="BO261" i="6"/>
  <c r="BO260" i="6"/>
  <c r="BO259" i="6"/>
  <c r="BO258" i="6"/>
  <c r="BO257" i="6"/>
  <c r="BO256" i="6"/>
  <c r="BO255" i="6"/>
  <c r="BO254" i="6"/>
  <c r="BO253" i="6"/>
  <c r="BO252" i="6"/>
  <c r="BO251" i="6"/>
  <c r="BO250" i="6"/>
  <c r="BO249" i="6"/>
  <c r="BO248" i="6"/>
  <c r="BO247" i="6"/>
  <c r="BO246" i="6"/>
  <c r="BO245" i="6"/>
  <c r="BO244" i="6"/>
  <c r="BO243" i="6"/>
  <c r="BO242" i="6"/>
  <c r="BO241" i="6"/>
  <c r="BO240" i="6"/>
  <c r="BO239" i="6"/>
  <c r="BO238" i="6"/>
  <c r="BO237" i="6"/>
  <c r="BO236" i="6"/>
  <c r="BO235" i="6"/>
  <c r="BO234" i="6"/>
  <c r="BO233" i="6"/>
  <c r="BO232" i="6"/>
  <c r="BO231" i="6"/>
  <c r="BO230" i="6"/>
  <c r="BO229" i="6"/>
  <c r="BO228" i="6"/>
  <c r="BO227" i="6"/>
  <c r="BO226" i="6"/>
  <c r="BO225" i="6"/>
  <c r="BO224" i="6"/>
  <c r="BO223" i="6"/>
  <c r="BO222" i="6"/>
  <c r="BO221" i="6"/>
  <c r="BO220" i="6"/>
  <c r="BO219" i="6"/>
  <c r="BO218" i="6"/>
  <c r="BO217" i="6"/>
  <c r="BO216" i="6"/>
  <c r="BO215" i="6"/>
  <c r="BO214" i="6"/>
  <c r="BO213" i="6"/>
  <c r="BO212" i="6"/>
  <c r="BO211" i="6"/>
  <c r="BO210" i="6"/>
  <c r="BO209" i="6"/>
  <c r="BO208" i="6"/>
  <c r="BO207" i="6"/>
  <c r="BO206" i="6"/>
  <c r="BO205" i="6"/>
  <c r="BO204" i="6"/>
  <c r="BO203" i="6"/>
  <c r="BO202" i="6"/>
  <c r="BO201" i="6"/>
  <c r="BO200" i="6"/>
  <c r="BO199" i="6"/>
  <c r="BO198" i="6"/>
  <c r="BO197" i="6"/>
  <c r="BO196" i="6"/>
  <c r="BO195" i="6"/>
  <c r="BO194" i="6"/>
  <c r="BO193" i="6"/>
  <c r="BO192" i="6"/>
  <c r="BO191" i="6"/>
  <c r="BO190" i="6"/>
  <c r="BO189" i="6"/>
  <c r="BO188" i="6"/>
  <c r="BO187" i="6"/>
  <c r="BO186" i="6"/>
  <c r="BO185" i="6"/>
  <c r="BO184" i="6"/>
  <c r="BO183" i="6"/>
  <c r="BO182" i="6"/>
  <c r="BO181" i="6"/>
  <c r="BO180" i="6"/>
  <c r="BO179" i="6"/>
  <c r="BO178" i="6"/>
  <c r="BO177" i="6"/>
  <c r="BO176" i="6"/>
  <c r="BO175" i="6"/>
  <c r="BO174" i="6"/>
  <c r="BO173" i="6"/>
  <c r="BO172" i="6"/>
  <c r="BO171" i="6"/>
  <c r="BO170" i="6"/>
  <c r="BO169" i="6"/>
  <c r="BO168" i="6"/>
  <c r="BO167" i="6"/>
  <c r="BO166" i="6"/>
  <c r="BO165" i="6"/>
  <c r="BO164" i="6"/>
  <c r="BO163" i="6"/>
  <c r="BO162" i="6"/>
  <c r="BO161" i="6"/>
  <c r="BO160" i="6"/>
  <c r="BO159" i="6"/>
  <c r="BO158" i="6"/>
  <c r="BO157" i="6"/>
  <c r="BO156" i="6"/>
  <c r="BO155" i="6"/>
  <c r="BO154" i="6"/>
  <c r="BO153" i="6"/>
  <c r="BO152" i="6"/>
  <c r="BO151" i="6"/>
  <c r="BO150" i="6"/>
  <c r="BO149" i="6"/>
  <c r="BO148" i="6"/>
  <c r="BO147" i="6"/>
  <c r="BO146" i="6"/>
  <c r="BO145" i="6"/>
  <c r="BO144" i="6"/>
  <c r="BO143" i="6"/>
  <c r="BO142" i="6"/>
  <c r="BO141" i="6"/>
  <c r="BO140" i="6"/>
  <c r="BO139" i="6"/>
  <c r="BO138" i="6"/>
  <c r="BO137" i="6"/>
  <c r="BO136" i="6"/>
  <c r="BO135" i="6"/>
  <c r="BO134" i="6"/>
  <c r="BO133" i="6"/>
  <c r="BO132" i="6"/>
  <c r="BO131" i="6"/>
  <c r="BO130" i="6"/>
  <c r="BO129" i="6"/>
  <c r="BO128" i="6"/>
  <c r="BO127" i="6"/>
  <c r="BO126" i="6"/>
  <c r="BO125" i="6"/>
  <c r="BO124" i="6"/>
  <c r="BO123" i="6"/>
  <c r="BO122" i="6"/>
  <c r="BO121" i="6"/>
  <c r="BO120" i="6"/>
  <c r="BO119" i="6"/>
  <c r="BO118" i="6"/>
  <c r="BO117" i="6"/>
  <c r="BO116" i="6"/>
  <c r="BO115" i="6"/>
  <c r="BO114" i="6"/>
  <c r="BO113" i="6"/>
  <c r="BO112" i="6"/>
  <c r="BO111" i="6"/>
  <c r="BO110" i="6"/>
  <c r="BO109" i="6"/>
  <c r="BO108" i="6"/>
  <c r="BO107" i="6"/>
  <c r="BO106" i="6"/>
  <c r="BO105" i="6"/>
  <c r="BO104" i="6"/>
  <c r="BO103" i="6"/>
  <c r="BO102" i="6"/>
  <c r="BO101" i="6"/>
  <c r="BO100" i="6"/>
  <c r="BO99" i="6"/>
  <c r="BO98" i="6"/>
  <c r="BO97" i="6"/>
  <c r="BO96" i="6"/>
  <c r="BO95" i="6"/>
  <c r="BO94" i="6"/>
  <c r="BO93" i="6"/>
  <c r="BO92" i="6"/>
  <c r="BO91" i="6"/>
  <c r="BO90" i="6"/>
  <c r="BO89" i="6"/>
  <c r="BO88" i="6"/>
  <c r="BO87" i="6"/>
  <c r="BO86" i="6"/>
  <c r="BO85" i="6"/>
  <c r="BO84" i="6"/>
  <c r="BO83" i="6"/>
  <c r="BO82" i="6"/>
  <c r="BO81" i="6"/>
  <c r="BO80" i="6"/>
  <c r="BO79" i="6"/>
  <c r="BO78" i="6"/>
  <c r="BO77" i="6"/>
  <c r="BO76" i="6"/>
  <c r="BO75" i="6"/>
  <c r="BO74" i="6"/>
  <c r="BO73" i="6"/>
  <c r="BO72" i="6"/>
  <c r="BO71" i="6"/>
  <c r="BO70" i="6"/>
  <c r="BO69" i="6"/>
  <c r="BO68" i="6"/>
  <c r="BO67" i="6"/>
  <c r="BO66" i="6"/>
  <c r="BO65" i="6"/>
  <c r="BO64" i="6"/>
  <c r="BO63" i="6"/>
  <c r="BO62" i="6"/>
  <c r="BO61" i="6"/>
  <c r="BO60" i="6"/>
  <c r="BO59" i="6"/>
  <c r="BO58" i="6"/>
  <c r="BO57" i="6"/>
  <c r="BO56" i="6"/>
  <c r="BO55" i="6"/>
  <c r="BO54" i="6"/>
  <c r="BO53" i="6"/>
  <c r="BO52" i="6"/>
  <c r="BO51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1" i="6"/>
  <c r="BO30" i="6"/>
  <c r="BO29" i="6"/>
  <c r="BO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BR2" i="6"/>
  <c r="BQ2" i="6"/>
  <c r="BP2" i="6"/>
  <c r="BO2" i="6"/>
  <c r="BM835" i="6"/>
  <c r="BM834" i="6"/>
  <c r="BM833" i="6"/>
  <c r="BM832" i="6"/>
  <c r="BM831" i="6"/>
  <c r="BM830" i="6"/>
  <c r="BM829" i="6"/>
  <c r="BM828" i="6"/>
  <c r="BM827" i="6"/>
  <c r="BM826" i="6"/>
  <c r="BM825" i="6"/>
  <c r="BM824" i="6"/>
  <c r="BM823" i="6"/>
  <c r="BM822" i="6"/>
  <c r="BM821" i="6"/>
  <c r="BM820" i="6"/>
  <c r="BM819" i="6"/>
  <c r="BM818" i="6"/>
  <c r="BM817" i="6"/>
  <c r="BM816" i="6"/>
  <c r="BM815" i="6"/>
  <c r="BM814" i="6"/>
  <c r="BM813" i="6"/>
  <c r="BM812" i="6"/>
  <c r="BM811" i="6"/>
  <c r="BM810" i="6"/>
  <c r="BM809" i="6"/>
  <c r="BM808" i="6"/>
  <c r="BM807" i="6"/>
  <c r="BM806" i="6"/>
  <c r="BM805" i="6"/>
  <c r="BM804" i="6"/>
  <c r="BM803" i="6"/>
  <c r="BM802" i="6"/>
  <c r="BM801" i="6"/>
  <c r="BM800" i="6"/>
  <c r="BM799" i="6"/>
  <c r="BM798" i="6"/>
  <c r="BM797" i="6"/>
  <c r="BM796" i="6"/>
  <c r="BM795" i="6"/>
  <c r="BM794" i="6"/>
  <c r="BM793" i="6"/>
  <c r="BM792" i="6"/>
  <c r="BM791" i="6"/>
  <c r="BM790" i="6"/>
  <c r="BM789" i="6"/>
  <c r="BM788" i="6"/>
  <c r="BM787" i="6"/>
  <c r="BM786" i="6"/>
  <c r="BM785" i="6"/>
  <c r="BM784" i="6"/>
  <c r="BM783" i="6"/>
  <c r="BM782" i="6"/>
  <c r="BM781" i="6"/>
  <c r="BM780" i="6"/>
  <c r="BM779" i="6"/>
  <c r="BM778" i="6"/>
  <c r="BM777" i="6"/>
  <c r="BM776" i="6"/>
  <c r="BM775" i="6"/>
  <c r="BM774" i="6"/>
  <c r="BM773" i="6"/>
  <c r="BM772" i="6"/>
  <c r="BM771" i="6"/>
  <c r="BM770" i="6"/>
  <c r="BM769" i="6"/>
  <c r="BM768" i="6"/>
  <c r="BM767" i="6"/>
  <c r="BM766" i="6"/>
  <c r="BM765" i="6"/>
  <c r="BM764" i="6"/>
  <c r="BM763" i="6"/>
  <c r="BM762" i="6"/>
  <c r="BM761" i="6"/>
  <c r="BM760" i="6"/>
  <c r="BM759" i="6"/>
  <c r="BM758" i="6"/>
  <c r="BM757" i="6"/>
  <c r="BM756" i="6"/>
  <c r="BM755" i="6"/>
  <c r="BM754" i="6"/>
  <c r="BM753" i="6"/>
  <c r="BM752" i="6"/>
  <c r="BM751" i="6"/>
  <c r="BM750" i="6"/>
  <c r="BM749" i="6"/>
  <c r="BM748" i="6"/>
  <c r="BM747" i="6"/>
  <c r="BM746" i="6"/>
  <c r="BM745" i="6"/>
  <c r="BM744" i="6"/>
  <c r="BM743" i="6"/>
  <c r="BM742" i="6"/>
  <c r="BM741" i="6"/>
  <c r="BM740" i="6"/>
  <c r="BM739" i="6"/>
  <c r="BM738" i="6"/>
  <c r="BM737" i="6"/>
  <c r="BM736" i="6"/>
  <c r="BM735" i="6"/>
  <c r="BM734" i="6"/>
  <c r="BM733" i="6"/>
  <c r="BM732" i="6"/>
  <c r="BM731" i="6"/>
  <c r="BM730" i="6"/>
  <c r="BM729" i="6"/>
  <c r="BM728" i="6"/>
  <c r="BM727" i="6"/>
  <c r="BM726" i="6"/>
  <c r="BM725" i="6"/>
  <c r="BM724" i="6"/>
  <c r="BM723" i="6"/>
  <c r="BM722" i="6"/>
  <c r="BM721" i="6"/>
  <c r="BM720" i="6"/>
  <c r="BM719" i="6"/>
  <c r="BM718" i="6"/>
  <c r="BM717" i="6"/>
  <c r="BM716" i="6"/>
  <c r="BM715" i="6"/>
  <c r="BM714" i="6"/>
  <c r="BM713" i="6"/>
  <c r="BM712" i="6"/>
  <c r="BM711" i="6"/>
  <c r="BM710" i="6"/>
  <c r="BM709" i="6"/>
  <c r="BM708" i="6"/>
  <c r="BM707" i="6"/>
  <c r="BM706" i="6"/>
  <c r="BM705" i="6"/>
  <c r="BM704" i="6"/>
  <c r="BM703" i="6"/>
  <c r="BM702" i="6"/>
  <c r="BM701" i="6"/>
  <c r="BM700" i="6"/>
  <c r="BM699" i="6"/>
  <c r="BM698" i="6"/>
  <c r="BM697" i="6"/>
  <c r="BM696" i="6"/>
  <c r="BM695" i="6"/>
  <c r="BM694" i="6"/>
  <c r="BM693" i="6"/>
  <c r="BM692" i="6"/>
  <c r="BM691" i="6"/>
  <c r="BM690" i="6"/>
  <c r="BM689" i="6"/>
  <c r="BM688" i="6"/>
  <c r="BM687" i="6"/>
  <c r="BM686" i="6"/>
  <c r="BM685" i="6"/>
  <c r="BM684" i="6"/>
  <c r="BM683" i="6"/>
  <c r="BM682" i="6"/>
  <c r="BM681" i="6"/>
  <c r="BM680" i="6"/>
  <c r="BM679" i="6"/>
  <c r="BM678" i="6"/>
  <c r="BM677" i="6"/>
  <c r="BM676" i="6"/>
  <c r="BM675" i="6"/>
  <c r="BM674" i="6"/>
  <c r="BM673" i="6"/>
  <c r="BM672" i="6"/>
  <c r="BM671" i="6"/>
  <c r="BM670" i="6"/>
  <c r="BM669" i="6"/>
  <c r="BM668" i="6"/>
  <c r="BM667" i="6"/>
  <c r="BM666" i="6"/>
  <c r="BM665" i="6"/>
  <c r="BM664" i="6"/>
  <c r="BM663" i="6"/>
  <c r="BM662" i="6"/>
  <c r="BM661" i="6"/>
  <c r="BM660" i="6"/>
  <c r="BM659" i="6"/>
  <c r="BM658" i="6"/>
  <c r="BM657" i="6"/>
  <c r="BM656" i="6"/>
  <c r="BM655" i="6"/>
  <c r="BM654" i="6"/>
  <c r="BM653" i="6"/>
  <c r="BM652" i="6"/>
  <c r="BM651" i="6"/>
  <c r="BM650" i="6"/>
  <c r="BM649" i="6"/>
  <c r="BM648" i="6"/>
  <c r="BM647" i="6"/>
  <c r="BM646" i="6"/>
  <c r="BM645" i="6"/>
  <c r="BM644" i="6"/>
  <c r="BM643" i="6"/>
  <c r="BM642" i="6"/>
  <c r="BM641" i="6"/>
  <c r="BM640" i="6"/>
  <c r="BM639" i="6"/>
  <c r="BM638" i="6"/>
  <c r="BM637" i="6"/>
  <c r="BM636" i="6"/>
  <c r="BM635" i="6"/>
  <c r="BM634" i="6"/>
  <c r="BM633" i="6"/>
  <c r="BM632" i="6"/>
  <c r="BM631" i="6"/>
  <c r="BM630" i="6"/>
  <c r="BM629" i="6"/>
  <c r="BM628" i="6"/>
  <c r="BM627" i="6"/>
  <c r="BM626" i="6"/>
  <c r="BM625" i="6"/>
  <c r="BM624" i="6"/>
  <c r="BM623" i="6"/>
  <c r="BM622" i="6"/>
  <c r="BM621" i="6"/>
  <c r="BM620" i="6"/>
  <c r="BM619" i="6"/>
  <c r="BM618" i="6"/>
  <c r="BM617" i="6"/>
  <c r="BM616" i="6"/>
  <c r="BM615" i="6"/>
  <c r="BM614" i="6"/>
  <c r="BM613" i="6"/>
  <c r="BM612" i="6"/>
  <c r="BM611" i="6"/>
  <c r="BM610" i="6"/>
  <c r="BM609" i="6"/>
  <c r="BM608" i="6"/>
  <c r="BM607" i="6"/>
  <c r="BM606" i="6"/>
  <c r="BM605" i="6"/>
  <c r="BM604" i="6"/>
  <c r="BM603" i="6"/>
  <c r="BM602" i="6"/>
  <c r="BM601" i="6"/>
  <c r="BM600" i="6"/>
  <c r="BM599" i="6"/>
  <c r="BM598" i="6"/>
  <c r="BM597" i="6"/>
  <c r="BM596" i="6"/>
  <c r="BM595" i="6"/>
  <c r="BM594" i="6"/>
  <c r="BM593" i="6"/>
  <c r="BM592" i="6"/>
  <c r="BM591" i="6"/>
  <c r="BM590" i="6"/>
  <c r="BM589" i="6"/>
  <c r="BM588" i="6"/>
  <c r="BM587" i="6"/>
  <c r="BM586" i="6"/>
  <c r="BM585" i="6"/>
  <c r="BM584" i="6"/>
  <c r="BM583" i="6"/>
  <c r="BM582" i="6"/>
  <c r="BM581" i="6"/>
  <c r="BM580" i="6"/>
  <c r="BM579" i="6"/>
  <c r="BM578" i="6"/>
  <c r="BM577" i="6"/>
  <c r="BM576" i="6"/>
  <c r="BM575" i="6"/>
  <c r="BM574" i="6"/>
  <c r="BM573" i="6"/>
  <c r="BM572" i="6"/>
  <c r="BM571" i="6"/>
  <c r="BM570" i="6"/>
  <c r="BM569" i="6"/>
  <c r="BM568" i="6"/>
  <c r="BM567" i="6"/>
  <c r="BM566" i="6"/>
  <c r="BM565" i="6"/>
  <c r="BM564" i="6"/>
  <c r="BM563" i="6"/>
  <c r="BM562" i="6"/>
  <c r="BM561" i="6"/>
  <c r="BM560" i="6"/>
  <c r="BM559" i="6"/>
  <c r="BM558" i="6"/>
  <c r="BM557" i="6"/>
  <c r="BM556" i="6"/>
  <c r="BM555" i="6"/>
  <c r="BM554" i="6"/>
  <c r="BM553" i="6"/>
  <c r="BM552" i="6"/>
  <c r="BM551" i="6"/>
  <c r="BM550" i="6"/>
  <c r="BM549" i="6"/>
  <c r="BM548" i="6"/>
  <c r="BM547" i="6"/>
  <c r="BM546" i="6"/>
  <c r="BM545" i="6"/>
  <c r="BM544" i="6"/>
  <c r="BM543" i="6"/>
  <c r="BM542" i="6"/>
  <c r="BM541" i="6"/>
  <c r="BM540" i="6"/>
  <c r="BM539" i="6"/>
  <c r="BM538" i="6"/>
  <c r="BM537" i="6"/>
  <c r="BM536" i="6"/>
  <c r="BM535" i="6"/>
  <c r="BM534" i="6"/>
  <c r="BM533" i="6"/>
  <c r="BM532" i="6"/>
  <c r="BM531" i="6"/>
  <c r="BM530" i="6"/>
  <c r="BM529" i="6"/>
  <c r="BM528" i="6"/>
  <c r="BM527" i="6"/>
  <c r="BM526" i="6"/>
  <c r="BM525" i="6"/>
  <c r="BM524" i="6"/>
  <c r="BM523" i="6"/>
  <c r="BM522" i="6"/>
  <c r="BM521" i="6"/>
  <c r="BM520" i="6"/>
  <c r="BM519" i="6"/>
  <c r="BM518" i="6"/>
  <c r="BM517" i="6"/>
  <c r="BM516" i="6"/>
  <c r="BM515" i="6"/>
  <c r="BM514" i="6"/>
  <c r="BM513" i="6"/>
  <c r="BM512" i="6"/>
  <c r="BM511" i="6"/>
  <c r="BM510" i="6"/>
  <c r="BM509" i="6"/>
  <c r="BM508" i="6"/>
  <c r="BM507" i="6"/>
  <c r="BM506" i="6"/>
  <c r="BM505" i="6"/>
  <c r="BM504" i="6"/>
  <c r="BM503" i="6"/>
  <c r="BM502" i="6"/>
  <c r="BM501" i="6"/>
  <c r="BM500" i="6"/>
  <c r="BM499" i="6"/>
  <c r="BM498" i="6"/>
  <c r="BM497" i="6"/>
  <c r="BM496" i="6"/>
  <c r="BM495" i="6"/>
  <c r="BM494" i="6"/>
  <c r="BM493" i="6"/>
  <c r="BM492" i="6"/>
  <c r="BM491" i="6"/>
  <c r="BM490" i="6"/>
  <c r="BM489" i="6"/>
  <c r="BM488" i="6"/>
  <c r="BM487" i="6"/>
  <c r="BM486" i="6"/>
  <c r="BM485" i="6"/>
  <c r="BM484" i="6"/>
  <c r="BM483" i="6"/>
  <c r="BM482" i="6"/>
  <c r="BM481" i="6"/>
  <c r="BM480" i="6"/>
  <c r="BM479" i="6"/>
  <c r="BM478" i="6"/>
  <c r="BM477" i="6"/>
  <c r="BM476" i="6"/>
  <c r="BM475" i="6"/>
  <c r="BM474" i="6"/>
  <c r="BM473" i="6"/>
  <c r="BM472" i="6"/>
  <c r="BM471" i="6"/>
  <c r="BM470" i="6"/>
  <c r="BM469" i="6"/>
  <c r="BM468" i="6"/>
  <c r="BM467" i="6"/>
  <c r="BM466" i="6"/>
  <c r="BM465" i="6"/>
  <c r="BM464" i="6"/>
  <c r="BM463" i="6"/>
  <c r="BM462" i="6"/>
  <c r="BM461" i="6"/>
  <c r="BM460" i="6"/>
  <c r="BM459" i="6"/>
  <c r="BM458" i="6"/>
  <c r="BM457" i="6"/>
  <c r="BM456" i="6"/>
  <c r="BM455" i="6"/>
  <c r="BM454" i="6"/>
  <c r="BM453" i="6"/>
  <c r="BM452" i="6"/>
  <c r="BM451" i="6"/>
  <c r="BM450" i="6"/>
  <c r="BM449" i="6"/>
  <c r="BM448" i="6"/>
  <c r="BM447" i="6"/>
  <c r="BM446" i="6"/>
  <c r="BM445" i="6"/>
  <c r="BM444" i="6"/>
  <c r="BM443" i="6"/>
  <c r="BM442" i="6"/>
  <c r="BM441" i="6"/>
  <c r="BM440" i="6"/>
  <c r="BM439" i="6"/>
  <c r="BM438" i="6"/>
  <c r="BM437" i="6"/>
  <c r="BM436" i="6"/>
  <c r="BM435" i="6"/>
  <c r="BM434" i="6"/>
  <c r="BM433" i="6"/>
  <c r="BM432" i="6"/>
  <c r="BM431" i="6"/>
  <c r="BM430" i="6"/>
  <c r="BM429" i="6"/>
  <c r="BM428" i="6"/>
  <c r="BM427" i="6"/>
  <c r="BM426" i="6"/>
  <c r="BM425" i="6"/>
  <c r="BM424" i="6"/>
  <c r="BM423" i="6"/>
  <c r="BM422" i="6"/>
  <c r="BM421" i="6"/>
  <c r="BM420" i="6"/>
  <c r="BM419" i="6"/>
  <c r="BM418" i="6"/>
  <c r="BM417" i="6"/>
  <c r="BM416" i="6"/>
  <c r="BM415" i="6"/>
  <c r="BM414" i="6"/>
  <c r="BM413" i="6"/>
  <c r="BM412" i="6"/>
  <c r="BM411" i="6"/>
  <c r="BM410" i="6"/>
  <c r="BM409" i="6"/>
  <c r="BM408" i="6"/>
  <c r="BM407" i="6"/>
  <c r="BM406" i="6"/>
  <c r="BM405" i="6"/>
  <c r="BM404" i="6"/>
  <c r="BM403" i="6"/>
  <c r="BM402" i="6"/>
  <c r="BM401" i="6"/>
  <c r="BM400" i="6"/>
  <c r="BM399" i="6"/>
  <c r="BM398" i="6"/>
  <c r="BM397" i="6"/>
  <c r="BM396" i="6"/>
  <c r="BM395" i="6"/>
  <c r="BM394" i="6"/>
  <c r="BM393" i="6"/>
  <c r="BM392" i="6"/>
  <c r="BM391" i="6"/>
  <c r="BM390" i="6"/>
  <c r="BM389" i="6"/>
  <c r="BM388" i="6"/>
  <c r="BM387" i="6"/>
  <c r="BM386" i="6"/>
  <c r="BM385" i="6"/>
  <c r="BM384" i="6"/>
  <c r="BM383" i="6"/>
  <c r="BM382" i="6"/>
  <c r="BM381" i="6"/>
  <c r="BM380" i="6"/>
  <c r="BM379" i="6"/>
  <c r="BM378" i="6"/>
  <c r="BM377" i="6"/>
  <c r="BM376" i="6"/>
  <c r="BM375" i="6"/>
  <c r="BM374" i="6"/>
  <c r="BM373" i="6"/>
  <c r="BM372" i="6"/>
  <c r="BM371" i="6"/>
  <c r="BM370" i="6"/>
  <c r="BM369" i="6"/>
  <c r="BM368" i="6"/>
  <c r="BM367" i="6"/>
  <c r="BM366" i="6"/>
  <c r="BM365" i="6"/>
  <c r="BM364" i="6"/>
  <c r="BM363" i="6"/>
  <c r="BM362" i="6"/>
  <c r="BM361" i="6"/>
  <c r="BM360" i="6"/>
  <c r="BM359" i="6"/>
  <c r="BM358" i="6"/>
  <c r="BM357" i="6"/>
  <c r="BM356" i="6"/>
  <c r="BM355" i="6"/>
  <c r="BM354" i="6"/>
  <c r="BM353" i="6"/>
  <c r="BM352" i="6"/>
  <c r="BM351" i="6"/>
  <c r="BM350" i="6"/>
  <c r="BM349" i="6"/>
  <c r="BM348" i="6"/>
  <c r="BM347" i="6"/>
  <c r="BM346" i="6"/>
  <c r="BM345" i="6"/>
  <c r="BM344" i="6"/>
  <c r="BM343" i="6"/>
  <c r="BM342" i="6"/>
  <c r="BM341" i="6"/>
  <c r="BM340" i="6"/>
  <c r="BM339" i="6"/>
  <c r="BM338" i="6"/>
  <c r="BM337" i="6"/>
  <c r="BM336" i="6"/>
  <c r="BM335" i="6"/>
  <c r="BM334" i="6"/>
  <c r="BM333" i="6"/>
  <c r="BM332" i="6"/>
  <c r="BM331" i="6"/>
  <c r="BM330" i="6"/>
  <c r="BM329" i="6"/>
  <c r="BM328" i="6"/>
  <c r="BM327" i="6"/>
  <c r="BM326" i="6"/>
  <c r="BM325" i="6"/>
  <c r="BM324" i="6"/>
  <c r="BM323" i="6"/>
  <c r="BM322" i="6"/>
  <c r="BM321" i="6"/>
  <c r="BM320" i="6"/>
  <c r="BM319" i="6"/>
  <c r="BM318" i="6"/>
  <c r="BM317" i="6"/>
  <c r="BM316" i="6"/>
  <c r="BM315" i="6"/>
  <c r="BM314" i="6"/>
  <c r="BM313" i="6"/>
  <c r="BM312" i="6"/>
  <c r="BM311" i="6"/>
  <c r="BM310" i="6"/>
  <c r="BM309" i="6"/>
  <c r="BM308" i="6"/>
  <c r="BM307" i="6"/>
  <c r="BM306" i="6"/>
  <c r="BM305" i="6"/>
  <c r="BM304" i="6"/>
  <c r="BM303" i="6"/>
  <c r="BM302" i="6"/>
  <c r="BM301" i="6"/>
  <c r="BM300" i="6"/>
  <c r="BM299" i="6"/>
  <c r="BM298" i="6"/>
  <c r="BM297" i="6"/>
  <c r="BM296" i="6"/>
  <c r="BM295" i="6"/>
  <c r="BM294" i="6"/>
  <c r="BM293" i="6"/>
  <c r="BM292" i="6"/>
  <c r="BM291" i="6"/>
  <c r="BM290" i="6"/>
  <c r="BM289" i="6"/>
  <c r="BM288" i="6"/>
  <c r="BM287" i="6"/>
  <c r="BM286" i="6"/>
  <c r="BM285" i="6"/>
  <c r="BM284" i="6"/>
  <c r="BM283" i="6"/>
  <c r="BM282" i="6"/>
  <c r="BM281" i="6"/>
  <c r="BM280" i="6"/>
  <c r="BM279" i="6"/>
  <c r="BM278" i="6"/>
  <c r="BM277" i="6"/>
  <c r="BM276" i="6"/>
  <c r="BM275" i="6"/>
  <c r="BM274" i="6"/>
  <c r="BM273" i="6"/>
  <c r="BM272" i="6"/>
  <c r="BM271" i="6"/>
  <c r="BM270" i="6"/>
  <c r="BM269" i="6"/>
  <c r="BM268" i="6"/>
  <c r="BM267" i="6"/>
  <c r="BM266" i="6"/>
  <c r="BM265" i="6"/>
  <c r="BM264" i="6"/>
  <c r="BM263" i="6"/>
  <c r="BM262" i="6"/>
  <c r="BM261" i="6"/>
  <c r="BM260" i="6"/>
  <c r="BM259" i="6"/>
  <c r="BM258" i="6"/>
  <c r="BM257" i="6"/>
  <c r="BM256" i="6"/>
  <c r="BM255" i="6"/>
  <c r="BM254" i="6"/>
  <c r="BM253" i="6"/>
  <c r="BM252" i="6"/>
  <c r="BM251" i="6"/>
  <c r="BM250" i="6"/>
  <c r="BM249" i="6"/>
  <c r="BM248" i="6"/>
  <c r="BM247" i="6"/>
  <c r="BM246" i="6"/>
  <c r="BM245" i="6"/>
  <c r="BM244" i="6"/>
  <c r="BM243" i="6"/>
  <c r="BM242" i="6"/>
  <c r="BM241" i="6"/>
  <c r="BM240" i="6"/>
  <c r="BM239" i="6"/>
  <c r="BM238" i="6"/>
  <c r="BM237" i="6"/>
  <c r="BM236" i="6"/>
  <c r="BM235" i="6"/>
  <c r="BM234" i="6"/>
  <c r="BM233" i="6"/>
  <c r="BM232" i="6"/>
  <c r="BM231" i="6"/>
  <c r="BM230" i="6"/>
  <c r="BM229" i="6"/>
  <c r="BM228" i="6"/>
  <c r="BM227" i="6"/>
  <c r="BM226" i="6"/>
  <c r="BM225" i="6"/>
  <c r="BM224" i="6"/>
  <c r="BM223" i="6"/>
  <c r="BM222" i="6"/>
  <c r="BM221" i="6"/>
  <c r="BM220" i="6"/>
  <c r="BM219" i="6"/>
  <c r="BM218" i="6"/>
  <c r="BM217" i="6"/>
  <c r="BM216" i="6"/>
  <c r="BM215" i="6"/>
  <c r="BM214" i="6"/>
  <c r="BM213" i="6"/>
  <c r="BM212" i="6"/>
  <c r="BM211" i="6"/>
  <c r="BM210" i="6"/>
  <c r="BM209" i="6"/>
  <c r="BM208" i="6"/>
  <c r="BM207" i="6"/>
  <c r="BM206" i="6"/>
  <c r="BM205" i="6"/>
  <c r="BM204" i="6"/>
  <c r="BM203" i="6"/>
  <c r="BM202" i="6"/>
  <c r="BM201" i="6"/>
  <c r="BM200" i="6"/>
  <c r="BM199" i="6"/>
  <c r="BM198" i="6"/>
  <c r="BM197" i="6"/>
  <c r="BM196" i="6"/>
  <c r="BM195" i="6"/>
  <c r="BM194" i="6"/>
  <c r="BM193" i="6"/>
  <c r="BM192" i="6"/>
  <c r="BM191" i="6"/>
  <c r="BM190" i="6"/>
  <c r="BM189" i="6"/>
  <c r="BM188" i="6"/>
  <c r="BM187" i="6"/>
  <c r="BM186" i="6"/>
  <c r="BM185" i="6"/>
  <c r="BM184" i="6"/>
  <c r="BM183" i="6"/>
  <c r="BM182" i="6"/>
  <c r="BM181" i="6"/>
  <c r="BM180" i="6"/>
  <c r="BM179" i="6"/>
  <c r="BM178" i="6"/>
  <c r="BM177" i="6"/>
  <c r="BM176" i="6"/>
  <c r="BM175" i="6"/>
  <c r="BM174" i="6"/>
  <c r="BM173" i="6"/>
  <c r="BM172" i="6"/>
  <c r="BM171" i="6"/>
  <c r="BM170" i="6"/>
  <c r="BM169" i="6"/>
  <c r="BM168" i="6"/>
  <c r="BM167" i="6"/>
  <c r="BM166" i="6"/>
  <c r="BM165" i="6"/>
  <c r="BM164" i="6"/>
  <c r="BM163" i="6"/>
  <c r="BM162" i="6"/>
  <c r="BM161" i="6"/>
  <c r="BM160" i="6"/>
  <c r="BM159" i="6"/>
  <c r="BM158" i="6"/>
  <c r="BM157" i="6"/>
  <c r="BM156" i="6"/>
  <c r="BM155" i="6"/>
  <c r="BM154" i="6"/>
  <c r="BM153" i="6"/>
  <c r="BM152" i="6"/>
  <c r="BM151" i="6"/>
  <c r="BM150" i="6"/>
  <c r="BM149" i="6"/>
  <c r="BM148" i="6"/>
  <c r="BM147" i="6"/>
  <c r="BM146" i="6"/>
  <c r="BM145" i="6"/>
  <c r="BM144" i="6"/>
  <c r="BM143" i="6"/>
  <c r="BM142" i="6"/>
  <c r="BM141" i="6"/>
  <c r="BM140" i="6"/>
  <c r="BM139" i="6"/>
  <c r="BM138" i="6"/>
  <c r="BM137" i="6"/>
  <c r="BM136" i="6"/>
  <c r="BM135" i="6"/>
  <c r="BM134" i="6"/>
  <c r="BM133" i="6"/>
  <c r="BM132" i="6"/>
  <c r="BM131" i="6"/>
  <c r="BM130" i="6"/>
  <c r="BM129" i="6"/>
  <c r="BM128" i="6"/>
  <c r="BM127" i="6"/>
  <c r="BM126" i="6"/>
  <c r="BM125" i="6"/>
  <c r="BM124" i="6"/>
  <c r="BM123" i="6"/>
  <c r="BM122" i="6"/>
  <c r="BM121" i="6"/>
  <c r="BM120" i="6"/>
  <c r="BM119" i="6"/>
  <c r="BM118" i="6"/>
  <c r="BM117" i="6"/>
  <c r="BM116" i="6"/>
  <c r="BM115" i="6"/>
  <c r="BM114" i="6"/>
  <c r="BM113" i="6"/>
  <c r="BM112" i="6"/>
  <c r="BM111" i="6"/>
  <c r="BM110" i="6"/>
  <c r="BM109" i="6"/>
  <c r="BM108" i="6"/>
  <c r="BM107" i="6"/>
  <c r="BM106" i="6"/>
  <c r="BM105" i="6"/>
  <c r="BM104" i="6"/>
  <c r="BM103" i="6"/>
  <c r="BM102" i="6"/>
  <c r="BM101" i="6"/>
  <c r="BM100" i="6"/>
  <c r="BM99" i="6"/>
  <c r="BM98" i="6"/>
  <c r="BM97" i="6"/>
  <c r="BM96" i="6"/>
  <c r="BM95" i="6"/>
  <c r="BM94" i="6"/>
  <c r="BM93" i="6"/>
  <c r="BM92" i="6"/>
  <c r="BM91" i="6"/>
  <c r="BM90" i="6"/>
  <c r="BM89" i="6"/>
  <c r="BM88" i="6"/>
  <c r="BM87" i="6"/>
  <c r="BM86" i="6"/>
  <c r="BM85" i="6"/>
  <c r="BM84" i="6"/>
  <c r="BM83" i="6"/>
  <c r="BM82" i="6"/>
  <c r="BM81" i="6"/>
  <c r="BM80" i="6"/>
  <c r="BM79" i="6"/>
  <c r="BM78" i="6"/>
  <c r="BM77" i="6"/>
  <c r="BM76" i="6"/>
  <c r="BM75" i="6"/>
  <c r="BM74" i="6"/>
  <c r="BM73" i="6"/>
  <c r="BM72" i="6"/>
  <c r="BM71" i="6"/>
  <c r="BM70" i="6"/>
  <c r="BM69" i="6"/>
  <c r="BM68" i="6"/>
  <c r="BM67" i="6"/>
  <c r="BM66" i="6"/>
  <c r="BM65" i="6"/>
  <c r="BM64" i="6"/>
  <c r="BM63" i="6"/>
  <c r="BM62" i="6"/>
  <c r="BM61" i="6"/>
  <c r="BM60" i="6"/>
  <c r="BM59" i="6"/>
  <c r="BM58" i="6"/>
  <c r="BM57" i="6"/>
  <c r="BM56" i="6"/>
  <c r="BM55" i="6"/>
  <c r="BM54" i="6"/>
  <c r="BM53" i="6"/>
  <c r="BM52" i="6"/>
  <c r="BM51" i="6"/>
  <c r="BM50" i="6"/>
  <c r="BM49" i="6"/>
  <c r="BM48" i="6"/>
  <c r="BM47" i="6"/>
  <c r="BM46" i="6"/>
  <c r="BM45" i="6"/>
  <c r="BM44" i="6"/>
  <c r="BM43" i="6"/>
  <c r="BM42" i="6"/>
  <c r="BM41" i="6"/>
  <c r="BM40" i="6"/>
  <c r="BM39" i="6"/>
  <c r="BM38" i="6"/>
  <c r="BM37" i="6"/>
  <c r="BM36" i="6"/>
  <c r="BM35" i="6"/>
  <c r="BM34" i="6"/>
  <c r="BM33" i="6"/>
  <c r="BM32" i="6"/>
  <c r="BM31" i="6"/>
  <c r="BM30" i="6"/>
  <c r="BM29" i="6"/>
  <c r="BM28" i="6"/>
  <c r="BM27" i="6"/>
  <c r="BM26" i="6"/>
  <c r="BM25" i="6"/>
  <c r="BM24" i="6"/>
  <c r="BM23" i="6"/>
  <c r="BM22" i="6"/>
  <c r="BM21" i="6"/>
  <c r="BM20" i="6"/>
  <c r="BM19" i="6"/>
  <c r="BM18" i="6"/>
  <c r="BM17" i="6"/>
  <c r="BM16" i="6"/>
  <c r="BM15" i="6"/>
  <c r="BM14" i="6"/>
  <c r="BM13" i="6"/>
  <c r="BM12" i="6"/>
  <c r="BM11" i="6"/>
  <c r="BM10" i="6"/>
  <c r="BM9" i="6"/>
  <c r="BM8" i="6"/>
  <c r="BM7" i="6"/>
  <c r="BM6" i="6"/>
  <c r="BM5" i="6"/>
  <c r="BM4" i="6"/>
  <c r="BM3" i="6"/>
  <c r="BL835" i="6"/>
  <c r="BL834" i="6"/>
  <c r="BL833" i="6"/>
  <c r="BL832" i="6"/>
  <c r="BL831" i="6"/>
  <c r="BL830" i="6"/>
  <c r="BL829" i="6"/>
  <c r="BL828" i="6"/>
  <c r="BL827" i="6"/>
  <c r="BL826" i="6"/>
  <c r="BL825" i="6"/>
  <c r="BL824" i="6"/>
  <c r="BL823" i="6"/>
  <c r="BL822" i="6"/>
  <c r="BL821" i="6"/>
  <c r="BL820" i="6"/>
  <c r="BL819" i="6"/>
  <c r="BL818" i="6"/>
  <c r="BL817" i="6"/>
  <c r="BL816" i="6"/>
  <c r="BL815" i="6"/>
  <c r="BL814" i="6"/>
  <c r="BL813" i="6"/>
  <c r="BL812" i="6"/>
  <c r="BL811" i="6"/>
  <c r="BL810" i="6"/>
  <c r="BL809" i="6"/>
  <c r="BL808" i="6"/>
  <c r="BL807" i="6"/>
  <c r="BL806" i="6"/>
  <c r="BL805" i="6"/>
  <c r="BL804" i="6"/>
  <c r="BL803" i="6"/>
  <c r="BL802" i="6"/>
  <c r="BL801" i="6"/>
  <c r="BL800" i="6"/>
  <c r="BL799" i="6"/>
  <c r="BL798" i="6"/>
  <c r="BL797" i="6"/>
  <c r="BL796" i="6"/>
  <c r="BL795" i="6"/>
  <c r="BL794" i="6"/>
  <c r="BL793" i="6"/>
  <c r="BL792" i="6"/>
  <c r="BL791" i="6"/>
  <c r="BL790" i="6"/>
  <c r="BL789" i="6"/>
  <c r="BL788" i="6"/>
  <c r="BL787" i="6"/>
  <c r="BL786" i="6"/>
  <c r="BL785" i="6"/>
  <c r="BL784" i="6"/>
  <c r="BL783" i="6"/>
  <c r="BL782" i="6"/>
  <c r="BL781" i="6"/>
  <c r="BL780" i="6"/>
  <c r="BL779" i="6"/>
  <c r="BL778" i="6"/>
  <c r="BL777" i="6"/>
  <c r="BL776" i="6"/>
  <c r="BL775" i="6"/>
  <c r="BL774" i="6"/>
  <c r="BL773" i="6"/>
  <c r="BL772" i="6"/>
  <c r="BL771" i="6"/>
  <c r="BL770" i="6"/>
  <c r="BL769" i="6"/>
  <c r="BL768" i="6"/>
  <c r="BL767" i="6"/>
  <c r="BL766" i="6"/>
  <c r="BL765" i="6"/>
  <c r="BL764" i="6"/>
  <c r="BL763" i="6"/>
  <c r="BL762" i="6"/>
  <c r="BL761" i="6"/>
  <c r="BL760" i="6"/>
  <c r="BL759" i="6"/>
  <c r="BL758" i="6"/>
  <c r="BL757" i="6"/>
  <c r="BL756" i="6"/>
  <c r="BL755" i="6"/>
  <c r="BL754" i="6"/>
  <c r="BL753" i="6"/>
  <c r="BL752" i="6"/>
  <c r="BL751" i="6"/>
  <c r="BL750" i="6"/>
  <c r="BL749" i="6"/>
  <c r="BL748" i="6"/>
  <c r="BL747" i="6"/>
  <c r="BL746" i="6"/>
  <c r="BL745" i="6"/>
  <c r="BL744" i="6"/>
  <c r="BL743" i="6"/>
  <c r="BL742" i="6"/>
  <c r="BL741" i="6"/>
  <c r="BL740" i="6"/>
  <c r="BL739" i="6"/>
  <c r="BL738" i="6"/>
  <c r="BL737" i="6"/>
  <c r="BL736" i="6"/>
  <c r="BL735" i="6"/>
  <c r="BL734" i="6"/>
  <c r="BL733" i="6"/>
  <c r="BL732" i="6"/>
  <c r="BL731" i="6"/>
  <c r="BL730" i="6"/>
  <c r="BL729" i="6"/>
  <c r="BL728" i="6"/>
  <c r="BL727" i="6"/>
  <c r="BL726" i="6"/>
  <c r="BL725" i="6"/>
  <c r="BL724" i="6"/>
  <c r="BL723" i="6"/>
  <c r="BL722" i="6"/>
  <c r="BL721" i="6"/>
  <c r="BL720" i="6"/>
  <c r="BL719" i="6"/>
  <c r="BL718" i="6"/>
  <c r="BL717" i="6"/>
  <c r="BL716" i="6"/>
  <c r="BL715" i="6"/>
  <c r="BL714" i="6"/>
  <c r="BL713" i="6"/>
  <c r="BL712" i="6"/>
  <c r="BL711" i="6"/>
  <c r="BL710" i="6"/>
  <c r="BL709" i="6"/>
  <c r="BL708" i="6"/>
  <c r="BL707" i="6"/>
  <c r="BL706" i="6"/>
  <c r="BL705" i="6"/>
  <c r="BL704" i="6"/>
  <c r="BL703" i="6"/>
  <c r="BL702" i="6"/>
  <c r="BL701" i="6"/>
  <c r="BL700" i="6"/>
  <c r="BL699" i="6"/>
  <c r="BL698" i="6"/>
  <c r="BL697" i="6"/>
  <c r="BL696" i="6"/>
  <c r="BL695" i="6"/>
  <c r="BL694" i="6"/>
  <c r="BL693" i="6"/>
  <c r="BL692" i="6"/>
  <c r="BL691" i="6"/>
  <c r="BL690" i="6"/>
  <c r="BL689" i="6"/>
  <c r="BL688" i="6"/>
  <c r="BL687" i="6"/>
  <c r="BL686" i="6"/>
  <c r="BL685" i="6"/>
  <c r="BL684" i="6"/>
  <c r="BL683" i="6"/>
  <c r="BL682" i="6"/>
  <c r="BL681" i="6"/>
  <c r="BL680" i="6"/>
  <c r="BL679" i="6"/>
  <c r="BL678" i="6"/>
  <c r="BL677" i="6"/>
  <c r="BL676" i="6"/>
  <c r="BL675" i="6"/>
  <c r="BL674" i="6"/>
  <c r="BL673" i="6"/>
  <c r="BL672" i="6"/>
  <c r="BL671" i="6"/>
  <c r="BL670" i="6"/>
  <c r="BL669" i="6"/>
  <c r="BL668" i="6"/>
  <c r="BL667" i="6"/>
  <c r="BL666" i="6"/>
  <c r="BL665" i="6"/>
  <c r="BL664" i="6"/>
  <c r="BL663" i="6"/>
  <c r="BL662" i="6"/>
  <c r="BL661" i="6"/>
  <c r="BL660" i="6"/>
  <c r="BL659" i="6"/>
  <c r="BL658" i="6"/>
  <c r="BL657" i="6"/>
  <c r="BL656" i="6"/>
  <c r="BL655" i="6"/>
  <c r="BL654" i="6"/>
  <c r="BL653" i="6"/>
  <c r="BL652" i="6"/>
  <c r="BL651" i="6"/>
  <c r="BL650" i="6"/>
  <c r="BL649" i="6"/>
  <c r="BL648" i="6"/>
  <c r="BL647" i="6"/>
  <c r="BL646" i="6"/>
  <c r="BL645" i="6"/>
  <c r="BL644" i="6"/>
  <c r="BL643" i="6"/>
  <c r="BL642" i="6"/>
  <c r="BL641" i="6"/>
  <c r="BL640" i="6"/>
  <c r="BL639" i="6"/>
  <c r="BL638" i="6"/>
  <c r="BL637" i="6"/>
  <c r="BL636" i="6"/>
  <c r="BL635" i="6"/>
  <c r="BL634" i="6"/>
  <c r="BL633" i="6"/>
  <c r="BL632" i="6"/>
  <c r="BL631" i="6"/>
  <c r="BL630" i="6"/>
  <c r="BL629" i="6"/>
  <c r="BL628" i="6"/>
  <c r="BL627" i="6"/>
  <c r="BL626" i="6"/>
  <c r="BL625" i="6"/>
  <c r="BL624" i="6"/>
  <c r="BL623" i="6"/>
  <c r="BL622" i="6"/>
  <c r="BL621" i="6"/>
  <c r="BL620" i="6"/>
  <c r="BL619" i="6"/>
  <c r="BL618" i="6"/>
  <c r="BL617" i="6"/>
  <c r="BL616" i="6"/>
  <c r="BL615" i="6"/>
  <c r="BL614" i="6"/>
  <c r="BL613" i="6"/>
  <c r="BL612" i="6"/>
  <c r="BL611" i="6"/>
  <c r="BL610" i="6"/>
  <c r="BL609" i="6"/>
  <c r="BL608" i="6"/>
  <c r="BL607" i="6"/>
  <c r="BL606" i="6"/>
  <c r="BL605" i="6"/>
  <c r="BL604" i="6"/>
  <c r="BL603" i="6"/>
  <c r="BL602" i="6"/>
  <c r="BL601" i="6"/>
  <c r="BL600" i="6"/>
  <c r="BL599" i="6"/>
  <c r="BL598" i="6"/>
  <c r="BL597" i="6"/>
  <c r="BL596" i="6"/>
  <c r="BL595" i="6"/>
  <c r="BL594" i="6"/>
  <c r="BL593" i="6"/>
  <c r="BL592" i="6"/>
  <c r="BL591" i="6"/>
  <c r="BL590" i="6"/>
  <c r="BL589" i="6"/>
  <c r="BL588" i="6"/>
  <c r="BL587" i="6"/>
  <c r="BL586" i="6"/>
  <c r="BL585" i="6"/>
  <c r="BL584" i="6"/>
  <c r="BL583" i="6"/>
  <c r="BL582" i="6"/>
  <c r="BL581" i="6"/>
  <c r="BL580" i="6"/>
  <c r="BL579" i="6"/>
  <c r="BL578" i="6"/>
  <c r="BL577" i="6"/>
  <c r="BL576" i="6"/>
  <c r="BL575" i="6"/>
  <c r="BL574" i="6"/>
  <c r="BL573" i="6"/>
  <c r="BL572" i="6"/>
  <c r="BL571" i="6"/>
  <c r="BL570" i="6"/>
  <c r="BL569" i="6"/>
  <c r="BL568" i="6"/>
  <c r="BL567" i="6"/>
  <c r="BL566" i="6"/>
  <c r="BL565" i="6"/>
  <c r="BL564" i="6"/>
  <c r="BL563" i="6"/>
  <c r="BL562" i="6"/>
  <c r="BL561" i="6"/>
  <c r="BL560" i="6"/>
  <c r="BL559" i="6"/>
  <c r="BL558" i="6"/>
  <c r="BL557" i="6"/>
  <c r="BL556" i="6"/>
  <c r="BL555" i="6"/>
  <c r="BL554" i="6"/>
  <c r="BL553" i="6"/>
  <c r="BL552" i="6"/>
  <c r="BL551" i="6"/>
  <c r="BL550" i="6"/>
  <c r="BL549" i="6"/>
  <c r="BL548" i="6"/>
  <c r="BL547" i="6"/>
  <c r="BL546" i="6"/>
  <c r="BL545" i="6"/>
  <c r="BL544" i="6"/>
  <c r="BL543" i="6"/>
  <c r="BL542" i="6"/>
  <c r="BL541" i="6"/>
  <c r="BL540" i="6"/>
  <c r="BL539" i="6"/>
  <c r="BL538" i="6"/>
  <c r="BL537" i="6"/>
  <c r="BL536" i="6"/>
  <c r="BL535" i="6"/>
  <c r="BL534" i="6"/>
  <c r="BL533" i="6"/>
  <c r="BL532" i="6"/>
  <c r="BL531" i="6"/>
  <c r="BL530" i="6"/>
  <c r="BL529" i="6"/>
  <c r="BL528" i="6"/>
  <c r="BL527" i="6"/>
  <c r="BL526" i="6"/>
  <c r="BL525" i="6"/>
  <c r="BL524" i="6"/>
  <c r="BL523" i="6"/>
  <c r="BL522" i="6"/>
  <c r="BL521" i="6"/>
  <c r="BL520" i="6"/>
  <c r="BL519" i="6"/>
  <c r="BL518" i="6"/>
  <c r="BL517" i="6"/>
  <c r="BL516" i="6"/>
  <c r="BL515" i="6"/>
  <c r="BL514" i="6"/>
  <c r="BL513" i="6"/>
  <c r="BL512" i="6"/>
  <c r="BL511" i="6"/>
  <c r="BL510" i="6"/>
  <c r="BL509" i="6"/>
  <c r="BL508" i="6"/>
  <c r="BL507" i="6"/>
  <c r="BL506" i="6"/>
  <c r="BL505" i="6"/>
  <c r="BL504" i="6"/>
  <c r="BL503" i="6"/>
  <c r="BL502" i="6"/>
  <c r="BL501" i="6"/>
  <c r="BL500" i="6"/>
  <c r="BL499" i="6"/>
  <c r="BL498" i="6"/>
  <c r="BL497" i="6"/>
  <c r="BL496" i="6"/>
  <c r="BL495" i="6"/>
  <c r="BL494" i="6"/>
  <c r="BL493" i="6"/>
  <c r="BL492" i="6"/>
  <c r="BL491" i="6"/>
  <c r="BL490" i="6"/>
  <c r="BL489" i="6"/>
  <c r="BL488" i="6"/>
  <c r="BL487" i="6"/>
  <c r="BL486" i="6"/>
  <c r="BL485" i="6"/>
  <c r="BL484" i="6"/>
  <c r="BL483" i="6"/>
  <c r="BL482" i="6"/>
  <c r="BL481" i="6"/>
  <c r="BL480" i="6"/>
  <c r="BL479" i="6"/>
  <c r="BL478" i="6"/>
  <c r="BL477" i="6"/>
  <c r="BL476" i="6"/>
  <c r="BL475" i="6"/>
  <c r="BL474" i="6"/>
  <c r="BL473" i="6"/>
  <c r="BL472" i="6"/>
  <c r="BL471" i="6"/>
  <c r="BL470" i="6"/>
  <c r="BL469" i="6"/>
  <c r="BL468" i="6"/>
  <c r="BL467" i="6"/>
  <c r="BL466" i="6"/>
  <c r="BL465" i="6"/>
  <c r="BL464" i="6"/>
  <c r="BL463" i="6"/>
  <c r="BL462" i="6"/>
  <c r="BL461" i="6"/>
  <c r="BL460" i="6"/>
  <c r="BL459" i="6"/>
  <c r="BL458" i="6"/>
  <c r="BL457" i="6"/>
  <c r="BL456" i="6"/>
  <c r="BL455" i="6"/>
  <c r="BL454" i="6"/>
  <c r="BL453" i="6"/>
  <c r="BL452" i="6"/>
  <c r="BL451" i="6"/>
  <c r="BL450" i="6"/>
  <c r="BL449" i="6"/>
  <c r="BL448" i="6"/>
  <c r="BL447" i="6"/>
  <c r="BL446" i="6"/>
  <c r="BL445" i="6"/>
  <c r="BL444" i="6"/>
  <c r="BL443" i="6"/>
  <c r="BL442" i="6"/>
  <c r="BL441" i="6"/>
  <c r="BL440" i="6"/>
  <c r="BL439" i="6"/>
  <c r="BL438" i="6"/>
  <c r="BL437" i="6"/>
  <c r="BL436" i="6"/>
  <c r="BL435" i="6"/>
  <c r="BL434" i="6"/>
  <c r="BL433" i="6"/>
  <c r="BL432" i="6"/>
  <c r="BL431" i="6"/>
  <c r="BL430" i="6"/>
  <c r="BL429" i="6"/>
  <c r="BL428" i="6"/>
  <c r="BL427" i="6"/>
  <c r="BL426" i="6"/>
  <c r="BL425" i="6"/>
  <c r="BL424" i="6"/>
  <c r="BL423" i="6"/>
  <c r="BL422" i="6"/>
  <c r="BL421" i="6"/>
  <c r="BL420" i="6"/>
  <c r="BL419" i="6"/>
  <c r="BL418" i="6"/>
  <c r="BL417" i="6"/>
  <c r="BL416" i="6"/>
  <c r="BL415" i="6"/>
  <c r="BL414" i="6"/>
  <c r="BL413" i="6"/>
  <c r="BL412" i="6"/>
  <c r="BL411" i="6"/>
  <c r="BL410" i="6"/>
  <c r="BL409" i="6"/>
  <c r="BL408" i="6"/>
  <c r="BL407" i="6"/>
  <c r="BL406" i="6"/>
  <c r="BL405" i="6"/>
  <c r="BL404" i="6"/>
  <c r="BL403" i="6"/>
  <c r="BL402" i="6"/>
  <c r="BL401" i="6"/>
  <c r="BL400" i="6"/>
  <c r="BL399" i="6"/>
  <c r="BL398" i="6"/>
  <c r="BL397" i="6"/>
  <c r="BL396" i="6"/>
  <c r="BL395" i="6"/>
  <c r="BL394" i="6"/>
  <c r="BL393" i="6"/>
  <c r="BL392" i="6"/>
  <c r="BL391" i="6"/>
  <c r="BL390" i="6"/>
  <c r="BL389" i="6"/>
  <c r="BL388" i="6"/>
  <c r="BL387" i="6"/>
  <c r="BL386" i="6"/>
  <c r="BL385" i="6"/>
  <c r="BL384" i="6"/>
  <c r="BL383" i="6"/>
  <c r="BL382" i="6"/>
  <c r="BL381" i="6"/>
  <c r="BL380" i="6"/>
  <c r="BL379" i="6"/>
  <c r="BL378" i="6"/>
  <c r="BL377" i="6"/>
  <c r="BL376" i="6"/>
  <c r="BL375" i="6"/>
  <c r="BL374" i="6"/>
  <c r="BL373" i="6"/>
  <c r="BL372" i="6"/>
  <c r="BL371" i="6"/>
  <c r="BL370" i="6"/>
  <c r="BL369" i="6"/>
  <c r="BL368" i="6"/>
  <c r="BL367" i="6"/>
  <c r="BL366" i="6"/>
  <c r="BL365" i="6"/>
  <c r="BL364" i="6"/>
  <c r="BL363" i="6"/>
  <c r="BL362" i="6"/>
  <c r="BL361" i="6"/>
  <c r="BL360" i="6"/>
  <c r="BL359" i="6"/>
  <c r="BL358" i="6"/>
  <c r="BL357" i="6"/>
  <c r="BL356" i="6"/>
  <c r="BL355" i="6"/>
  <c r="BL354" i="6"/>
  <c r="BL353" i="6"/>
  <c r="BL352" i="6"/>
  <c r="BL351" i="6"/>
  <c r="BL350" i="6"/>
  <c r="BL349" i="6"/>
  <c r="BL348" i="6"/>
  <c r="BL347" i="6"/>
  <c r="BL346" i="6"/>
  <c r="BL345" i="6"/>
  <c r="BL344" i="6"/>
  <c r="BL343" i="6"/>
  <c r="BL342" i="6"/>
  <c r="BL341" i="6"/>
  <c r="BL340" i="6"/>
  <c r="BL339" i="6"/>
  <c r="BL338" i="6"/>
  <c r="BL337" i="6"/>
  <c r="BL336" i="6"/>
  <c r="BL335" i="6"/>
  <c r="BL334" i="6"/>
  <c r="BL333" i="6"/>
  <c r="BL332" i="6"/>
  <c r="BL331" i="6"/>
  <c r="BL330" i="6"/>
  <c r="BL329" i="6"/>
  <c r="BL328" i="6"/>
  <c r="BL327" i="6"/>
  <c r="BL326" i="6"/>
  <c r="BL325" i="6"/>
  <c r="BL324" i="6"/>
  <c r="BL323" i="6"/>
  <c r="BL322" i="6"/>
  <c r="BL321" i="6"/>
  <c r="BL320" i="6"/>
  <c r="BL319" i="6"/>
  <c r="BL318" i="6"/>
  <c r="BL317" i="6"/>
  <c r="BL316" i="6"/>
  <c r="BL315" i="6"/>
  <c r="BL314" i="6"/>
  <c r="BL313" i="6"/>
  <c r="BL312" i="6"/>
  <c r="BL311" i="6"/>
  <c r="BL310" i="6"/>
  <c r="BL309" i="6"/>
  <c r="BL308" i="6"/>
  <c r="BL307" i="6"/>
  <c r="BL306" i="6"/>
  <c r="BL305" i="6"/>
  <c r="BL304" i="6"/>
  <c r="BL303" i="6"/>
  <c r="BL302" i="6"/>
  <c r="BL301" i="6"/>
  <c r="BL300" i="6"/>
  <c r="BL299" i="6"/>
  <c r="BL298" i="6"/>
  <c r="BL297" i="6"/>
  <c r="BL296" i="6"/>
  <c r="BL295" i="6"/>
  <c r="BL294" i="6"/>
  <c r="BL293" i="6"/>
  <c r="BL292" i="6"/>
  <c r="BL291" i="6"/>
  <c r="BL290" i="6"/>
  <c r="BL289" i="6"/>
  <c r="BL288" i="6"/>
  <c r="BL287" i="6"/>
  <c r="BL286" i="6"/>
  <c r="BL285" i="6"/>
  <c r="BL284" i="6"/>
  <c r="BL283" i="6"/>
  <c r="BL282" i="6"/>
  <c r="BL281" i="6"/>
  <c r="BL280" i="6"/>
  <c r="BL279" i="6"/>
  <c r="BL278" i="6"/>
  <c r="BL277" i="6"/>
  <c r="BL276" i="6"/>
  <c r="BL275" i="6"/>
  <c r="BL274" i="6"/>
  <c r="BL273" i="6"/>
  <c r="BL272" i="6"/>
  <c r="BL271" i="6"/>
  <c r="BL270" i="6"/>
  <c r="BL269" i="6"/>
  <c r="BL268" i="6"/>
  <c r="BL267" i="6"/>
  <c r="BL266" i="6"/>
  <c r="BL265" i="6"/>
  <c r="BL264" i="6"/>
  <c r="BL263" i="6"/>
  <c r="BL262" i="6"/>
  <c r="BL261" i="6"/>
  <c r="BL260" i="6"/>
  <c r="BL259" i="6"/>
  <c r="BL258" i="6"/>
  <c r="BL257" i="6"/>
  <c r="BL256" i="6"/>
  <c r="BL255" i="6"/>
  <c r="BL254" i="6"/>
  <c r="BL253" i="6"/>
  <c r="BL252" i="6"/>
  <c r="BL251" i="6"/>
  <c r="BL250" i="6"/>
  <c r="BL249" i="6"/>
  <c r="BL248" i="6"/>
  <c r="BL247" i="6"/>
  <c r="BL246" i="6"/>
  <c r="BL245" i="6"/>
  <c r="BL244" i="6"/>
  <c r="BL243" i="6"/>
  <c r="BL242" i="6"/>
  <c r="BL241" i="6"/>
  <c r="BL240" i="6"/>
  <c r="BL239" i="6"/>
  <c r="BL238" i="6"/>
  <c r="BL237" i="6"/>
  <c r="BL236" i="6"/>
  <c r="BL235" i="6"/>
  <c r="BL234" i="6"/>
  <c r="BL233" i="6"/>
  <c r="BL232" i="6"/>
  <c r="BL231" i="6"/>
  <c r="BL230" i="6"/>
  <c r="BL229" i="6"/>
  <c r="BL228" i="6"/>
  <c r="BL227" i="6"/>
  <c r="BL226" i="6"/>
  <c r="BL225" i="6"/>
  <c r="BL224" i="6"/>
  <c r="BL223" i="6"/>
  <c r="BL222" i="6"/>
  <c r="BL221" i="6"/>
  <c r="BL220" i="6"/>
  <c r="BL219" i="6"/>
  <c r="BL218" i="6"/>
  <c r="BL217" i="6"/>
  <c r="BL216" i="6"/>
  <c r="BL215" i="6"/>
  <c r="BL214" i="6"/>
  <c r="BL213" i="6"/>
  <c r="BL212" i="6"/>
  <c r="BL211" i="6"/>
  <c r="BL210" i="6"/>
  <c r="BL209" i="6"/>
  <c r="BL208" i="6"/>
  <c r="BL207" i="6"/>
  <c r="BL206" i="6"/>
  <c r="BL205" i="6"/>
  <c r="BL204" i="6"/>
  <c r="BL203" i="6"/>
  <c r="BL202" i="6"/>
  <c r="BL201" i="6"/>
  <c r="BL200" i="6"/>
  <c r="BL199" i="6"/>
  <c r="BL198" i="6"/>
  <c r="BL197" i="6"/>
  <c r="BL196" i="6"/>
  <c r="BL195" i="6"/>
  <c r="BL194" i="6"/>
  <c r="BL193" i="6"/>
  <c r="BL192" i="6"/>
  <c r="BL191" i="6"/>
  <c r="BL190" i="6"/>
  <c r="BL189" i="6"/>
  <c r="BL188" i="6"/>
  <c r="BL187" i="6"/>
  <c r="BL186" i="6"/>
  <c r="BL185" i="6"/>
  <c r="BL184" i="6"/>
  <c r="BL183" i="6"/>
  <c r="BL182" i="6"/>
  <c r="BL181" i="6"/>
  <c r="BL180" i="6"/>
  <c r="BL179" i="6"/>
  <c r="BL178" i="6"/>
  <c r="BL177" i="6"/>
  <c r="BL176" i="6"/>
  <c r="BL175" i="6"/>
  <c r="BL174" i="6"/>
  <c r="BL173" i="6"/>
  <c r="BL172" i="6"/>
  <c r="BL171" i="6"/>
  <c r="BL170" i="6"/>
  <c r="BL169" i="6"/>
  <c r="BL168" i="6"/>
  <c r="BL167" i="6"/>
  <c r="BL166" i="6"/>
  <c r="BL165" i="6"/>
  <c r="BL164" i="6"/>
  <c r="BL163" i="6"/>
  <c r="BL162" i="6"/>
  <c r="BL161" i="6"/>
  <c r="BL160" i="6"/>
  <c r="BL159" i="6"/>
  <c r="BL158" i="6"/>
  <c r="BL157" i="6"/>
  <c r="BL156" i="6"/>
  <c r="BL155" i="6"/>
  <c r="BL154" i="6"/>
  <c r="BL153" i="6"/>
  <c r="BL152" i="6"/>
  <c r="BL151" i="6"/>
  <c r="BL150" i="6"/>
  <c r="BL149" i="6"/>
  <c r="BL148" i="6"/>
  <c r="BL147" i="6"/>
  <c r="BL146" i="6"/>
  <c r="BL145" i="6"/>
  <c r="BL144" i="6"/>
  <c r="BL143" i="6"/>
  <c r="BL142" i="6"/>
  <c r="BL141" i="6"/>
  <c r="BL140" i="6"/>
  <c r="BL139" i="6"/>
  <c r="BL138" i="6"/>
  <c r="BL137" i="6"/>
  <c r="BL136" i="6"/>
  <c r="BL135" i="6"/>
  <c r="BL134" i="6"/>
  <c r="BL133" i="6"/>
  <c r="BL132" i="6"/>
  <c r="BL131" i="6"/>
  <c r="BL130" i="6"/>
  <c r="BL129" i="6"/>
  <c r="BL128" i="6"/>
  <c r="BL127" i="6"/>
  <c r="BL126" i="6"/>
  <c r="BL125" i="6"/>
  <c r="BL124" i="6"/>
  <c r="BL123" i="6"/>
  <c r="BL122" i="6"/>
  <c r="BL121" i="6"/>
  <c r="BL120" i="6"/>
  <c r="BL119" i="6"/>
  <c r="BL118" i="6"/>
  <c r="BL117" i="6"/>
  <c r="BL116" i="6"/>
  <c r="BL115" i="6"/>
  <c r="BL114" i="6"/>
  <c r="BL113" i="6"/>
  <c r="BL112" i="6"/>
  <c r="BL111" i="6"/>
  <c r="BL110" i="6"/>
  <c r="BL109" i="6"/>
  <c r="BL108" i="6"/>
  <c r="BL107" i="6"/>
  <c r="BL106" i="6"/>
  <c r="BL105" i="6"/>
  <c r="BL104" i="6"/>
  <c r="BL103" i="6"/>
  <c r="BL102" i="6"/>
  <c r="BL101" i="6"/>
  <c r="BL100" i="6"/>
  <c r="BL99" i="6"/>
  <c r="BL98" i="6"/>
  <c r="BL97" i="6"/>
  <c r="BL96" i="6"/>
  <c r="BL95" i="6"/>
  <c r="BL94" i="6"/>
  <c r="BL93" i="6"/>
  <c r="BL92" i="6"/>
  <c r="BL91" i="6"/>
  <c r="BL90" i="6"/>
  <c r="BL89" i="6"/>
  <c r="BL88" i="6"/>
  <c r="BL87" i="6"/>
  <c r="BL86" i="6"/>
  <c r="BL85" i="6"/>
  <c r="BL84" i="6"/>
  <c r="BL83" i="6"/>
  <c r="BL82" i="6"/>
  <c r="BL81" i="6"/>
  <c r="BL80" i="6"/>
  <c r="BL79" i="6"/>
  <c r="BL78" i="6"/>
  <c r="BL77" i="6"/>
  <c r="BL76" i="6"/>
  <c r="BL75" i="6"/>
  <c r="BL74" i="6"/>
  <c r="BL73" i="6"/>
  <c r="BL72" i="6"/>
  <c r="BL71" i="6"/>
  <c r="BL70" i="6"/>
  <c r="BL69" i="6"/>
  <c r="BL68" i="6"/>
  <c r="BL67" i="6"/>
  <c r="BL66" i="6"/>
  <c r="BL65" i="6"/>
  <c r="BL64" i="6"/>
  <c r="BL63" i="6"/>
  <c r="BL62" i="6"/>
  <c r="BL61" i="6"/>
  <c r="BL60" i="6"/>
  <c r="BL59" i="6"/>
  <c r="BL58" i="6"/>
  <c r="BL57" i="6"/>
  <c r="BL56" i="6"/>
  <c r="BL55" i="6"/>
  <c r="BL54" i="6"/>
  <c r="BL53" i="6"/>
  <c r="BL52" i="6"/>
  <c r="BL51" i="6"/>
  <c r="BL50" i="6"/>
  <c r="BL49" i="6"/>
  <c r="BL48" i="6"/>
  <c r="BL47" i="6"/>
  <c r="BL46" i="6"/>
  <c r="BL45" i="6"/>
  <c r="BL44" i="6"/>
  <c r="BL43" i="6"/>
  <c r="BL42" i="6"/>
  <c r="BL41" i="6"/>
  <c r="BL40" i="6"/>
  <c r="BL39" i="6"/>
  <c r="BL38" i="6"/>
  <c r="BL37" i="6"/>
  <c r="BL36" i="6"/>
  <c r="BL35" i="6"/>
  <c r="BL34" i="6"/>
  <c r="BL33" i="6"/>
  <c r="BL32" i="6"/>
  <c r="BL31" i="6"/>
  <c r="BL30" i="6"/>
  <c r="BL29" i="6"/>
  <c r="BL28" i="6"/>
  <c r="BL27" i="6"/>
  <c r="BL26" i="6"/>
  <c r="BL25" i="6"/>
  <c r="BL24" i="6"/>
  <c r="BL23" i="6"/>
  <c r="BL22" i="6"/>
  <c r="BL21" i="6"/>
  <c r="BL20" i="6"/>
  <c r="BL19" i="6"/>
  <c r="BL18" i="6"/>
  <c r="BL17" i="6"/>
  <c r="BL16" i="6"/>
  <c r="BL15" i="6"/>
  <c r="BL14" i="6"/>
  <c r="BL13" i="6"/>
  <c r="BL12" i="6"/>
  <c r="BL11" i="6"/>
  <c r="BL10" i="6"/>
  <c r="BL9" i="6"/>
  <c r="BL8" i="6"/>
  <c r="BL7" i="6"/>
  <c r="BL6" i="6"/>
  <c r="BL5" i="6"/>
  <c r="BL4" i="6"/>
  <c r="BL3" i="6"/>
  <c r="BM2" i="6"/>
  <c r="BL2" i="6"/>
  <c r="BK835" i="6"/>
  <c r="BK834" i="6"/>
  <c r="BK833" i="6"/>
  <c r="BK832" i="6"/>
  <c r="BK831" i="6"/>
  <c r="BK830" i="6"/>
  <c r="BK829" i="6"/>
  <c r="BK828" i="6"/>
  <c r="BK827" i="6"/>
  <c r="BK826" i="6"/>
  <c r="BK825" i="6"/>
  <c r="BK824" i="6"/>
  <c r="BK823" i="6"/>
  <c r="BK822" i="6"/>
  <c r="BK821" i="6"/>
  <c r="BK820" i="6"/>
  <c r="BK819" i="6"/>
  <c r="BK818" i="6"/>
  <c r="BK817" i="6"/>
  <c r="BK816" i="6"/>
  <c r="BK815" i="6"/>
  <c r="BK814" i="6"/>
  <c r="BK813" i="6"/>
  <c r="BK812" i="6"/>
  <c r="BK811" i="6"/>
  <c r="BK810" i="6"/>
  <c r="BK809" i="6"/>
  <c r="BK808" i="6"/>
  <c r="BK807" i="6"/>
  <c r="BK806" i="6"/>
  <c r="BK805" i="6"/>
  <c r="BK804" i="6"/>
  <c r="BK803" i="6"/>
  <c r="BK802" i="6"/>
  <c r="BK801" i="6"/>
  <c r="BK800" i="6"/>
  <c r="BK799" i="6"/>
  <c r="BK798" i="6"/>
  <c r="BK797" i="6"/>
  <c r="BK796" i="6"/>
  <c r="BK795" i="6"/>
  <c r="BK794" i="6"/>
  <c r="BK793" i="6"/>
  <c r="BK792" i="6"/>
  <c r="BK791" i="6"/>
  <c r="BK790" i="6"/>
  <c r="BK789" i="6"/>
  <c r="BK788" i="6"/>
  <c r="BK787" i="6"/>
  <c r="BK786" i="6"/>
  <c r="BK785" i="6"/>
  <c r="BK784" i="6"/>
  <c r="BK783" i="6"/>
  <c r="BK782" i="6"/>
  <c r="BK781" i="6"/>
  <c r="BK780" i="6"/>
  <c r="BK779" i="6"/>
  <c r="BK778" i="6"/>
  <c r="BK777" i="6"/>
  <c r="BK776" i="6"/>
  <c r="BK775" i="6"/>
  <c r="BK774" i="6"/>
  <c r="BK773" i="6"/>
  <c r="BK772" i="6"/>
  <c r="BK771" i="6"/>
  <c r="BK770" i="6"/>
  <c r="BK769" i="6"/>
  <c r="BK768" i="6"/>
  <c r="BK767" i="6"/>
  <c r="BK766" i="6"/>
  <c r="BK765" i="6"/>
  <c r="BK764" i="6"/>
  <c r="BK763" i="6"/>
  <c r="BK762" i="6"/>
  <c r="BK761" i="6"/>
  <c r="BK760" i="6"/>
  <c r="BK759" i="6"/>
  <c r="BK758" i="6"/>
  <c r="BK757" i="6"/>
  <c r="BK756" i="6"/>
  <c r="BK755" i="6"/>
  <c r="BK754" i="6"/>
  <c r="BK753" i="6"/>
  <c r="BK752" i="6"/>
  <c r="BK751" i="6"/>
  <c r="BK750" i="6"/>
  <c r="BK749" i="6"/>
  <c r="BK748" i="6"/>
  <c r="BK747" i="6"/>
  <c r="BK746" i="6"/>
  <c r="BK745" i="6"/>
  <c r="BK744" i="6"/>
  <c r="BK743" i="6"/>
  <c r="BK742" i="6"/>
  <c r="BK741" i="6"/>
  <c r="BK740" i="6"/>
  <c r="BK739" i="6"/>
  <c r="BK738" i="6"/>
  <c r="BK737" i="6"/>
  <c r="BK736" i="6"/>
  <c r="BK735" i="6"/>
  <c r="BK734" i="6"/>
  <c r="BK733" i="6"/>
  <c r="BK732" i="6"/>
  <c r="BK731" i="6"/>
  <c r="BK730" i="6"/>
  <c r="BK729" i="6"/>
  <c r="BK728" i="6"/>
  <c r="BK727" i="6"/>
  <c r="BK726" i="6"/>
  <c r="BK725" i="6"/>
  <c r="BK724" i="6"/>
  <c r="BK723" i="6"/>
  <c r="BK722" i="6"/>
  <c r="BK721" i="6"/>
  <c r="BK720" i="6"/>
  <c r="BK719" i="6"/>
  <c r="BK718" i="6"/>
  <c r="BK717" i="6"/>
  <c r="BK716" i="6"/>
  <c r="BK715" i="6"/>
  <c r="BK714" i="6"/>
  <c r="BK713" i="6"/>
  <c r="BK712" i="6"/>
  <c r="BK711" i="6"/>
  <c r="BK710" i="6"/>
  <c r="BK709" i="6"/>
  <c r="BK708" i="6"/>
  <c r="BK707" i="6"/>
  <c r="BK706" i="6"/>
  <c r="BK705" i="6"/>
  <c r="BK704" i="6"/>
  <c r="BK703" i="6"/>
  <c r="BK702" i="6"/>
  <c r="BK701" i="6"/>
  <c r="BK700" i="6"/>
  <c r="BK699" i="6"/>
  <c r="BK698" i="6"/>
  <c r="BK697" i="6"/>
  <c r="BK696" i="6"/>
  <c r="BK695" i="6"/>
  <c r="BK694" i="6"/>
  <c r="BK693" i="6"/>
  <c r="BK692" i="6"/>
  <c r="BK691" i="6"/>
  <c r="BK690" i="6"/>
  <c r="BK689" i="6"/>
  <c r="BK688" i="6"/>
  <c r="BK687" i="6"/>
  <c r="BK686" i="6"/>
  <c r="BK685" i="6"/>
  <c r="BK684" i="6"/>
  <c r="BK683" i="6"/>
  <c r="BK682" i="6"/>
  <c r="BK681" i="6"/>
  <c r="BK680" i="6"/>
  <c r="BK679" i="6"/>
  <c r="BK678" i="6"/>
  <c r="BK677" i="6"/>
  <c r="BK676" i="6"/>
  <c r="BK675" i="6"/>
  <c r="BK674" i="6"/>
  <c r="BK673" i="6"/>
  <c r="BK672" i="6"/>
  <c r="BK671" i="6"/>
  <c r="BK670" i="6"/>
  <c r="BK669" i="6"/>
  <c r="BK668" i="6"/>
  <c r="BK667" i="6"/>
  <c r="BK666" i="6"/>
  <c r="BK665" i="6"/>
  <c r="BK664" i="6"/>
  <c r="BK663" i="6"/>
  <c r="BK662" i="6"/>
  <c r="BK661" i="6"/>
  <c r="BK660" i="6"/>
  <c r="BK659" i="6"/>
  <c r="BK658" i="6"/>
  <c r="BK657" i="6"/>
  <c r="BK656" i="6"/>
  <c r="BK655" i="6"/>
  <c r="BK654" i="6"/>
  <c r="BK653" i="6"/>
  <c r="BK652" i="6"/>
  <c r="BK651" i="6"/>
  <c r="BK650" i="6"/>
  <c r="BK649" i="6"/>
  <c r="BK648" i="6"/>
  <c r="BK647" i="6"/>
  <c r="BK646" i="6"/>
  <c r="BK645" i="6"/>
  <c r="BK644" i="6"/>
  <c r="BK643" i="6"/>
  <c r="BK642" i="6"/>
  <c r="BK641" i="6"/>
  <c r="BK640" i="6"/>
  <c r="BK639" i="6"/>
  <c r="BK638" i="6"/>
  <c r="BK637" i="6"/>
  <c r="BK636" i="6"/>
  <c r="BK635" i="6"/>
  <c r="BK634" i="6"/>
  <c r="BK633" i="6"/>
  <c r="BK632" i="6"/>
  <c r="BK631" i="6"/>
  <c r="BK630" i="6"/>
  <c r="BK629" i="6"/>
  <c r="BK628" i="6"/>
  <c r="BK627" i="6"/>
  <c r="BK626" i="6"/>
  <c r="BK625" i="6"/>
  <c r="BK624" i="6"/>
  <c r="BK623" i="6"/>
  <c r="BK622" i="6"/>
  <c r="BK621" i="6"/>
  <c r="BK620" i="6"/>
  <c r="BK619" i="6"/>
  <c r="BK618" i="6"/>
  <c r="BK617" i="6"/>
  <c r="BK616" i="6"/>
  <c r="BK615" i="6"/>
  <c r="BK614" i="6"/>
  <c r="BK613" i="6"/>
  <c r="BK612" i="6"/>
  <c r="BK611" i="6"/>
  <c r="BK610" i="6"/>
  <c r="BK609" i="6"/>
  <c r="BK608" i="6"/>
  <c r="BK607" i="6"/>
  <c r="BK606" i="6"/>
  <c r="BK605" i="6"/>
  <c r="BK604" i="6"/>
  <c r="BK603" i="6"/>
  <c r="BK602" i="6"/>
  <c r="BK601" i="6"/>
  <c r="BK600" i="6"/>
  <c r="BK599" i="6"/>
  <c r="BK598" i="6"/>
  <c r="BK597" i="6"/>
  <c r="BK596" i="6"/>
  <c r="BK595" i="6"/>
  <c r="BK594" i="6"/>
  <c r="BK593" i="6"/>
  <c r="BK592" i="6"/>
  <c r="BK591" i="6"/>
  <c r="BK590" i="6"/>
  <c r="BK589" i="6"/>
  <c r="BK588" i="6"/>
  <c r="BK587" i="6"/>
  <c r="BK586" i="6"/>
  <c r="BK585" i="6"/>
  <c r="BK584" i="6"/>
  <c r="BK583" i="6"/>
  <c r="BK582" i="6"/>
  <c r="BK581" i="6"/>
  <c r="BK580" i="6"/>
  <c r="BK579" i="6"/>
  <c r="BK578" i="6"/>
  <c r="BK577" i="6"/>
  <c r="BK576" i="6"/>
  <c r="BK575" i="6"/>
  <c r="BK574" i="6"/>
  <c r="BK573" i="6"/>
  <c r="BK572" i="6"/>
  <c r="BK571" i="6"/>
  <c r="BK570" i="6"/>
  <c r="BK569" i="6"/>
  <c r="BK568" i="6"/>
  <c r="BK567" i="6"/>
  <c r="BK566" i="6"/>
  <c r="BK565" i="6"/>
  <c r="BK564" i="6"/>
  <c r="BK563" i="6"/>
  <c r="BK562" i="6"/>
  <c r="BK561" i="6"/>
  <c r="BK560" i="6"/>
  <c r="BK559" i="6"/>
  <c r="BK558" i="6"/>
  <c r="BK557" i="6"/>
  <c r="BK556" i="6"/>
  <c r="BK555" i="6"/>
  <c r="BK554" i="6"/>
  <c r="BK553" i="6"/>
  <c r="BK552" i="6"/>
  <c r="BK551" i="6"/>
  <c r="BK550" i="6"/>
  <c r="BK549" i="6"/>
  <c r="BK548" i="6"/>
  <c r="BK547" i="6"/>
  <c r="BK546" i="6"/>
  <c r="BK545" i="6"/>
  <c r="BK544" i="6"/>
  <c r="BK543" i="6"/>
  <c r="BK542" i="6"/>
  <c r="BK541" i="6"/>
  <c r="BK540" i="6"/>
  <c r="BK539" i="6"/>
  <c r="BK538" i="6"/>
  <c r="BK537" i="6"/>
  <c r="BK536" i="6"/>
  <c r="BK535" i="6"/>
  <c r="BK534" i="6"/>
  <c r="BK533" i="6"/>
  <c r="BK532" i="6"/>
  <c r="BK531" i="6"/>
  <c r="BK530" i="6"/>
  <c r="BK529" i="6"/>
  <c r="BK528" i="6"/>
  <c r="BK527" i="6"/>
  <c r="BK526" i="6"/>
  <c r="BK525" i="6"/>
  <c r="BK524" i="6"/>
  <c r="BK523" i="6"/>
  <c r="BK522" i="6"/>
  <c r="BK521" i="6"/>
  <c r="BK520" i="6"/>
  <c r="BK519" i="6"/>
  <c r="BK518" i="6"/>
  <c r="BK517" i="6"/>
  <c r="BK516" i="6"/>
  <c r="BK515" i="6"/>
  <c r="BK514" i="6"/>
  <c r="BK513" i="6"/>
  <c r="BK512" i="6"/>
  <c r="BK511" i="6"/>
  <c r="BK510" i="6"/>
  <c r="BK509" i="6"/>
  <c r="BK508" i="6"/>
  <c r="BK507" i="6"/>
  <c r="BK506" i="6"/>
  <c r="BK505" i="6"/>
  <c r="BK504" i="6"/>
  <c r="BK503" i="6"/>
  <c r="BK502" i="6"/>
  <c r="BK501" i="6"/>
  <c r="BK500" i="6"/>
  <c r="BK499" i="6"/>
  <c r="BK498" i="6"/>
  <c r="BK497" i="6"/>
  <c r="BK496" i="6"/>
  <c r="BK495" i="6"/>
  <c r="BK494" i="6"/>
  <c r="BK493" i="6"/>
  <c r="BK492" i="6"/>
  <c r="BK491" i="6"/>
  <c r="BK490" i="6"/>
  <c r="BK489" i="6"/>
  <c r="BK488" i="6"/>
  <c r="BK487" i="6"/>
  <c r="BK486" i="6"/>
  <c r="BK485" i="6"/>
  <c r="BK484" i="6"/>
  <c r="BK483" i="6"/>
  <c r="BK482" i="6"/>
  <c r="BK481" i="6"/>
  <c r="BK480" i="6"/>
  <c r="BK479" i="6"/>
  <c r="BK478" i="6"/>
  <c r="BK477" i="6"/>
  <c r="BK476" i="6"/>
  <c r="BK475" i="6"/>
  <c r="BK474" i="6"/>
  <c r="BK473" i="6"/>
  <c r="BK472" i="6"/>
  <c r="BK471" i="6"/>
  <c r="BK470" i="6"/>
  <c r="BK469" i="6"/>
  <c r="BK468" i="6"/>
  <c r="BK467" i="6"/>
  <c r="BK466" i="6"/>
  <c r="BK465" i="6"/>
  <c r="BK464" i="6"/>
  <c r="BK463" i="6"/>
  <c r="BK462" i="6"/>
  <c r="BK461" i="6"/>
  <c r="BK460" i="6"/>
  <c r="BK459" i="6"/>
  <c r="BK458" i="6"/>
  <c r="BK457" i="6"/>
  <c r="BK456" i="6"/>
  <c r="BK455" i="6"/>
  <c r="BK454" i="6"/>
  <c r="BK453" i="6"/>
  <c r="BK452" i="6"/>
  <c r="BK451" i="6"/>
  <c r="BK450" i="6"/>
  <c r="BK449" i="6"/>
  <c r="BK448" i="6"/>
  <c r="BK447" i="6"/>
  <c r="BK446" i="6"/>
  <c r="BK445" i="6"/>
  <c r="BK444" i="6"/>
  <c r="BK443" i="6"/>
  <c r="BK442" i="6"/>
  <c r="BK441" i="6"/>
  <c r="BK440" i="6"/>
  <c r="BK439" i="6"/>
  <c r="BK438" i="6"/>
  <c r="BK437" i="6"/>
  <c r="BK436" i="6"/>
  <c r="BK435" i="6"/>
  <c r="BK434" i="6"/>
  <c r="BK433" i="6"/>
  <c r="BK432" i="6"/>
  <c r="BK431" i="6"/>
  <c r="BK430" i="6"/>
  <c r="BK429" i="6"/>
  <c r="BK428" i="6"/>
  <c r="BK427" i="6"/>
  <c r="BK426" i="6"/>
  <c r="BK425" i="6"/>
  <c r="BK424" i="6"/>
  <c r="BK423" i="6"/>
  <c r="BK422" i="6"/>
  <c r="BK421" i="6"/>
  <c r="BK420" i="6"/>
  <c r="BK419" i="6"/>
  <c r="BK418" i="6"/>
  <c r="BK417" i="6"/>
  <c r="BK416" i="6"/>
  <c r="BK415" i="6"/>
  <c r="BK414" i="6"/>
  <c r="BK413" i="6"/>
  <c r="BK412" i="6"/>
  <c r="BK411" i="6"/>
  <c r="BK410" i="6"/>
  <c r="BK409" i="6"/>
  <c r="BK408" i="6"/>
  <c r="BK407" i="6"/>
  <c r="BK406" i="6"/>
  <c r="BK405" i="6"/>
  <c r="BK404" i="6"/>
  <c r="BK403" i="6"/>
  <c r="BK402" i="6"/>
  <c r="BK401" i="6"/>
  <c r="BK400" i="6"/>
  <c r="BK399" i="6"/>
  <c r="BK398" i="6"/>
  <c r="BK397" i="6"/>
  <c r="BK396" i="6"/>
  <c r="BK395" i="6"/>
  <c r="BK394" i="6"/>
  <c r="BK393" i="6"/>
  <c r="BK392" i="6"/>
  <c r="BK391" i="6"/>
  <c r="BK390" i="6"/>
  <c r="BK389" i="6"/>
  <c r="BK388" i="6"/>
  <c r="BK387" i="6"/>
  <c r="BK386" i="6"/>
  <c r="BK385" i="6"/>
  <c r="BK384" i="6"/>
  <c r="BK383" i="6"/>
  <c r="BK382" i="6"/>
  <c r="BK381" i="6"/>
  <c r="BK380" i="6"/>
  <c r="BK379" i="6"/>
  <c r="BK378" i="6"/>
  <c r="BK377" i="6"/>
  <c r="BK376" i="6"/>
  <c r="BK375" i="6"/>
  <c r="BK374" i="6"/>
  <c r="BK373" i="6"/>
  <c r="BK372" i="6"/>
  <c r="BK371" i="6"/>
  <c r="BK370" i="6"/>
  <c r="BK369" i="6"/>
  <c r="BK368" i="6"/>
  <c r="BK367" i="6"/>
  <c r="BK366" i="6"/>
  <c r="BK365" i="6"/>
  <c r="BK364" i="6"/>
  <c r="BK363" i="6"/>
  <c r="BK362" i="6"/>
  <c r="BK361" i="6"/>
  <c r="BK360" i="6"/>
  <c r="BK359" i="6"/>
  <c r="BK358" i="6"/>
  <c r="BK357" i="6"/>
  <c r="BK356" i="6"/>
  <c r="BK355" i="6"/>
  <c r="BK354" i="6"/>
  <c r="BK353" i="6"/>
  <c r="BK352" i="6"/>
  <c r="BK351" i="6"/>
  <c r="BK350" i="6"/>
  <c r="BK349" i="6"/>
  <c r="BK348" i="6"/>
  <c r="BK347" i="6"/>
  <c r="BK346" i="6"/>
  <c r="BK345" i="6"/>
  <c r="BK344" i="6"/>
  <c r="BK343" i="6"/>
  <c r="BK342" i="6"/>
  <c r="BK341" i="6"/>
  <c r="BK340" i="6"/>
  <c r="BK339" i="6"/>
  <c r="BK338" i="6"/>
  <c r="BK337" i="6"/>
  <c r="BK336" i="6"/>
  <c r="BK335" i="6"/>
  <c r="BK334" i="6"/>
  <c r="BK333" i="6"/>
  <c r="BK332" i="6"/>
  <c r="BK331" i="6"/>
  <c r="BK330" i="6"/>
  <c r="BK329" i="6"/>
  <c r="BK328" i="6"/>
  <c r="BK327" i="6"/>
  <c r="BK326" i="6"/>
  <c r="BK325" i="6"/>
  <c r="BK324" i="6"/>
  <c r="BK323" i="6"/>
  <c r="BK322" i="6"/>
  <c r="BK321" i="6"/>
  <c r="BK320" i="6"/>
  <c r="BK319" i="6"/>
  <c r="BK318" i="6"/>
  <c r="BK317" i="6"/>
  <c r="BK316" i="6"/>
  <c r="BK315" i="6"/>
  <c r="BK314" i="6"/>
  <c r="BK313" i="6"/>
  <c r="BK312" i="6"/>
  <c r="BK311" i="6"/>
  <c r="BK310" i="6"/>
  <c r="BK309" i="6"/>
  <c r="BK308" i="6"/>
  <c r="BK307" i="6"/>
  <c r="BK306" i="6"/>
  <c r="BK305" i="6"/>
  <c r="BK304" i="6"/>
  <c r="BK303" i="6"/>
  <c r="BK302" i="6"/>
  <c r="BK301" i="6"/>
  <c r="BK300" i="6"/>
  <c r="BK299" i="6"/>
  <c r="BK298" i="6"/>
  <c r="BK297" i="6"/>
  <c r="BK296" i="6"/>
  <c r="BK295" i="6"/>
  <c r="BK294" i="6"/>
  <c r="BK293" i="6"/>
  <c r="BK292" i="6"/>
  <c r="BK291" i="6"/>
  <c r="BK290" i="6"/>
  <c r="BK289" i="6"/>
  <c r="BK288" i="6"/>
  <c r="BK287" i="6"/>
  <c r="BK286" i="6"/>
  <c r="BK285" i="6"/>
  <c r="BK284" i="6"/>
  <c r="BK283" i="6"/>
  <c r="BK282" i="6"/>
  <c r="BK281" i="6"/>
  <c r="BK280" i="6"/>
  <c r="BK279" i="6"/>
  <c r="BK278" i="6"/>
  <c r="BK277" i="6"/>
  <c r="BK276" i="6"/>
  <c r="BK275" i="6"/>
  <c r="BK274" i="6"/>
  <c r="BK273" i="6"/>
  <c r="BK272" i="6"/>
  <c r="BK271" i="6"/>
  <c r="BK270" i="6"/>
  <c r="BK269" i="6"/>
  <c r="BK268" i="6"/>
  <c r="BK267" i="6"/>
  <c r="BK266" i="6"/>
  <c r="BK265" i="6"/>
  <c r="BK264" i="6"/>
  <c r="BK263" i="6"/>
  <c r="BK262" i="6"/>
  <c r="BK261" i="6"/>
  <c r="BK260" i="6"/>
  <c r="BK259" i="6"/>
  <c r="BK258" i="6"/>
  <c r="BK257" i="6"/>
  <c r="BK256" i="6"/>
  <c r="BK255" i="6"/>
  <c r="BK254" i="6"/>
  <c r="BK253" i="6"/>
  <c r="BK252" i="6"/>
  <c r="BK251" i="6"/>
  <c r="BK250" i="6"/>
  <c r="BK249" i="6"/>
  <c r="BK248" i="6"/>
  <c r="BK247" i="6"/>
  <c r="BK246" i="6"/>
  <c r="BK245" i="6"/>
  <c r="BK244" i="6"/>
  <c r="BK243" i="6"/>
  <c r="BK242" i="6"/>
  <c r="BK241" i="6"/>
  <c r="BK240" i="6"/>
  <c r="BK239" i="6"/>
  <c r="BK238" i="6"/>
  <c r="BK237" i="6"/>
  <c r="BK236" i="6"/>
  <c r="BK235" i="6"/>
  <c r="BK234" i="6"/>
  <c r="BK233" i="6"/>
  <c r="BK232" i="6"/>
  <c r="BK231" i="6"/>
  <c r="BK230" i="6"/>
  <c r="BK229" i="6"/>
  <c r="BK228" i="6"/>
  <c r="BK227" i="6"/>
  <c r="BK226" i="6"/>
  <c r="BK225" i="6"/>
  <c r="BK224" i="6"/>
  <c r="BK223" i="6"/>
  <c r="BK222" i="6"/>
  <c r="BK221" i="6"/>
  <c r="BK220" i="6"/>
  <c r="BK219" i="6"/>
  <c r="BK218" i="6"/>
  <c r="BK217" i="6"/>
  <c r="BK216" i="6"/>
  <c r="BK215" i="6"/>
  <c r="BK214" i="6"/>
  <c r="BK213" i="6"/>
  <c r="BK212" i="6"/>
  <c r="BK211" i="6"/>
  <c r="BK210" i="6"/>
  <c r="BK209" i="6"/>
  <c r="BK208" i="6"/>
  <c r="BK207" i="6"/>
  <c r="BK206" i="6"/>
  <c r="BK205" i="6"/>
  <c r="BK204" i="6"/>
  <c r="BK203" i="6"/>
  <c r="BK202" i="6"/>
  <c r="BK201" i="6"/>
  <c r="BK200" i="6"/>
  <c r="BK199" i="6"/>
  <c r="BK198" i="6"/>
  <c r="BK197" i="6"/>
  <c r="BK196" i="6"/>
  <c r="BK195" i="6"/>
  <c r="BK194" i="6"/>
  <c r="BK193" i="6"/>
  <c r="BK192" i="6"/>
  <c r="BK191" i="6"/>
  <c r="BK190" i="6"/>
  <c r="BK189" i="6"/>
  <c r="BK188" i="6"/>
  <c r="BK187" i="6"/>
  <c r="BK186" i="6"/>
  <c r="BK185" i="6"/>
  <c r="BK184" i="6"/>
  <c r="BK183" i="6"/>
  <c r="BK182" i="6"/>
  <c r="BK181" i="6"/>
  <c r="BK180" i="6"/>
  <c r="BK179" i="6"/>
  <c r="BK178" i="6"/>
  <c r="BK177" i="6"/>
  <c r="BK176" i="6"/>
  <c r="BK175" i="6"/>
  <c r="BK174" i="6"/>
  <c r="BK173" i="6"/>
  <c r="BK172" i="6"/>
  <c r="BK171" i="6"/>
  <c r="BK170" i="6"/>
  <c r="BK169" i="6"/>
  <c r="BK168" i="6"/>
  <c r="BK167" i="6"/>
  <c r="BK166" i="6"/>
  <c r="BK165" i="6"/>
  <c r="BK164" i="6"/>
  <c r="BK163" i="6"/>
  <c r="BK162" i="6"/>
  <c r="BK161" i="6"/>
  <c r="BK160" i="6"/>
  <c r="BK159" i="6"/>
  <c r="BK158" i="6"/>
  <c r="BK157" i="6"/>
  <c r="BK156" i="6"/>
  <c r="BK155" i="6"/>
  <c r="BK154" i="6"/>
  <c r="BK153" i="6"/>
  <c r="BK152" i="6"/>
  <c r="BK151" i="6"/>
  <c r="BK150" i="6"/>
  <c r="BK149" i="6"/>
  <c r="BK148" i="6"/>
  <c r="BK147" i="6"/>
  <c r="BK146" i="6"/>
  <c r="BK145" i="6"/>
  <c r="BK144" i="6"/>
  <c r="BK143" i="6"/>
  <c r="BK142" i="6"/>
  <c r="BK141" i="6"/>
  <c r="BK140" i="6"/>
  <c r="BK139" i="6"/>
  <c r="BK138" i="6"/>
  <c r="BK137" i="6"/>
  <c r="BK136" i="6"/>
  <c r="BK135" i="6"/>
  <c r="BK134" i="6"/>
  <c r="BK133" i="6"/>
  <c r="BK132" i="6"/>
  <c r="BK131" i="6"/>
  <c r="BK130" i="6"/>
  <c r="BK129" i="6"/>
  <c r="BK128" i="6"/>
  <c r="BK127" i="6"/>
  <c r="BK126" i="6"/>
  <c r="BK125" i="6"/>
  <c r="BK124" i="6"/>
  <c r="BK123" i="6"/>
  <c r="BK122" i="6"/>
  <c r="BK121" i="6"/>
  <c r="BK120" i="6"/>
  <c r="BK119" i="6"/>
  <c r="BK118" i="6"/>
  <c r="BK117" i="6"/>
  <c r="BK116" i="6"/>
  <c r="BK115" i="6"/>
  <c r="BK114" i="6"/>
  <c r="BK113" i="6"/>
  <c r="BK112" i="6"/>
  <c r="BK111" i="6"/>
  <c r="BK110" i="6"/>
  <c r="BK109" i="6"/>
  <c r="BK108" i="6"/>
  <c r="BK107" i="6"/>
  <c r="BK106" i="6"/>
  <c r="BK105" i="6"/>
  <c r="BK104" i="6"/>
  <c r="BK103" i="6"/>
  <c r="BK102" i="6"/>
  <c r="BK101" i="6"/>
  <c r="BK100" i="6"/>
  <c r="BK99" i="6"/>
  <c r="BK98" i="6"/>
  <c r="BK97" i="6"/>
  <c r="BK96" i="6"/>
  <c r="BK95" i="6"/>
  <c r="BK94" i="6"/>
  <c r="BK93" i="6"/>
  <c r="BK92" i="6"/>
  <c r="BK91" i="6"/>
  <c r="BK90" i="6"/>
  <c r="BK89" i="6"/>
  <c r="BK88" i="6"/>
  <c r="BK87" i="6"/>
  <c r="BK86" i="6"/>
  <c r="BK85" i="6"/>
  <c r="BK84" i="6"/>
  <c r="BK83" i="6"/>
  <c r="BK82" i="6"/>
  <c r="BK81" i="6"/>
  <c r="BK80" i="6"/>
  <c r="BK79" i="6"/>
  <c r="BK78" i="6"/>
  <c r="BK77" i="6"/>
  <c r="BK76" i="6"/>
  <c r="BK75" i="6"/>
  <c r="BK74" i="6"/>
  <c r="BK73" i="6"/>
  <c r="BK72" i="6"/>
  <c r="BK71" i="6"/>
  <c r="BK70" i="6"/>
  <c r="BK69" i="6"/>
  <c r="BK68" i="6"/>
  <c r="BK67" i="6"/>
  <c r="BK66" i="6"/>
  <c r="BK65" i="6"/>
  <c r="BK64" i="6"/>
  <c r="BK63" i="6"/>
  <c r="BK62" i="6"/>
  <c r="BK61" i="6"/>
  <c r="BK60" i="6"/>
  <c r="BK59" i="6"/>
  <c r="BK58" i="6"/>
  <c r="BK57" i="6"/>
  <c r="BK56" i="6"/>
  <c r="BK55" i="6"/>
  <c r="BK54" i="6"/>
  <c r="BK53" i="6"/>
  <c r="BK52" i="6"/>
  <c r="BK51" i="6"/>
  <c r="BK50" i="6"/>
  <c r="BK49" i="6"/>
  <c r="BK48" i="6"/>
  <c r="BK47" i="6"/>
  <c r="BK46" i="6"/>
  <c r="BK45" i="6"/>
  <c r="BK44" i="6"/>
  <c r="BK43" i="6"/>
  <c r="BK42" i="6"/>
  <c r="BK41" i="6"/>
  <c r="BK40" i="6"/>
  <c r="BK39" i="6"/>
  <c r="BK38" i="6"/>
  <c r="BK37" i="6"/>
  <c r="BK36" i="6"/>
  <c r="BK35" i="6"/>
  <c r="BK34" i="6"/>
  <c r="BK33" i="6"/>
  <c r="BK32" i="6"/>
  <c r="BK31" i="6"/>
  <c r="BK30" i="6"/>
  <c r="BK29" i="6"/>
  <c r="BK28" i="6"/>
  <c r="BK27" i="6"/>
  <c r="BK26" i="6"/>
  <c r="BK25" i="6"/>
  <c r="BK24" i="6"/>
  <c r="BK23" i="6"/>
  <c r="BK22" i="6"/>
  <c r="BK21" i="6"/>
  <c r="BK20" i="6"/>
  <c r="BK19" i="6"/>
  <c r="BK18" i="6"/>
  <c r="BK17" i="6"/>
  <c r="BK16" i="6"/>
  <c r="BK15" i="6"/>
  <c r="BK14" i="6"/>
  <c r="BK13" i="6"/>
  <c r="BK12" i="6"/>
  <c r="BK11" i="6"/>
  <c r="BK10" i="6"/>
  <c r="BK9" i="6"/>
  <c r="BK8" i="6"/>
  <c r="BK7" i="6"/>
  <c r="BK6" i="6"/>
  <c r="BK5" i="6"/>
  <c r="BK4" i="6"/>
  <c r="BK3" i="6"/>
  <c r="BK2" i="6"/>
  <c r="AB835" i="6"/>
  <c r="AB834" i="6"/>
  <c r="AB833" i="6"/>
  <c r="AB832" i="6"/>
  <c r="AB831" i="6"/>
  <c r="AB830" i="6"/>
  <c r="AB829" i="6"/>
  <c r="AB828" i="6"/>
  <c r="AB827" i="6"/>
  <c r="AB826" i="6"/>
  <c r="AB825" i="6"/>
  <c r="AB824" i="6"/>
  <c r="AB823" i="6"/>
  <c r="AB822" i="6"/>
  <c r="AB821" i="6"/>
  <c r="AB820" i="6"/>
  <c r="AB819" i="6"/>
  <c r="AB818" i="6"/>
  <c r="AB817" i="6"/>
  <c r="AB816" i="6"/>
  <c r="AB815" i="6"/>
  <c r="AB814" i="6"/>
  <c r="AB813" i="6"/>
  <c r="AB812" i="6"/>
  <c r="AB811" i="6"/>
  <c r="AB810" i="6"/>
  <c r="AB809" i="6"/>
  <c r="AB808" i="6"/>
  <c r="AB807" i="6"/>
  <c r="AB806" i="6"/>
  <c r="AB805" i="6"/>
  <c r="AB804" i="6"/>
  <c r="AB803" i="6"/>
  <c r="AB802" i="6"/>
  <c r="AB801" i="6"/>
  <c r="AB800" i="6"/>
  <c r="AB799" i="6"/>
  <c r="AB798" i="6"/>
  <c r="AB797" i="6"/>
  <c r="AB796" i="6"/>
  <c r="AB795" i="6"/>
  <c r="AB794" i="6"/>
  <c r="AB793" i="6"/>
  <c r="AB792" i="6"/>
  <c r="AB791" i="6"/>
  <c r="AB790" i="6"/>
  <c r="AB789" i="6"/>
  <c r="AB788" i="6"/>
  <c r="AB787" i="6"/>
  <c r="AB786" i="6"/>
  <c r="AB785" i="6"/>
  <c r="AB784" i="6"/>
  <c r="AB783" i="6"/>
  <c r="AB782" i="6"/>
  <c r="AB781" i="6"/>
  <c r="AB780" i="6"/>
  <c r="AB779" i="6"/>
  <c r="AB778" i="6"/>
  <c r="AB777" i="6"/>
  <c r="AB776" i="6"/>
  <c r="AB775" i="6"/>
  <c r="AB774" i="6"/>
  <c r="AB773" i="6"/>
  <c r="AB772" i="6"/>
  <c r="AB771" i="6"/>
  <c r="AB770" i="6"/>
  <c r="AB769" i="6"/>
  <c r="AB768" i="6"/>
  <c r="AB767" i="6"/>
  <c r="AB766" i="6"/>
  <c r="AB765" i="6"/>
  <c r="AB764" i="6"/>
  <c r="AB763" i="6"/>
  <c r="AB762" i="6"/>
  <c r="AB761" i="6"/>
  <c r="AB760" i="6"/>
  <c r="AB759" i="6"/>
  <c r="AB758" i="6"/>
  <c r="AB757" i="6"/>
  <c r="AB756" i="6"/>
  <c r="AB755" i="6"/>
  <c r="AB754" i="6"/>
  <c r="AB753" i="6"/>
  <c r="AB752" i="6"/>
  <c r="AB751" i="6"/>
  <c r="AB750" i="6"/>
  <c r="AB749" i="6"/>
  <c r="AB748" i="6"/>
  <c r="AB747" i="6"/>
  <c r="AB746" i="6"/>
  <c r="AB745" i="6"/>
  <c r="AB744" i="6"/>
  <c r="AB743" i="6"/>
  <c r="AB742" i="6"/>
  <c r="AB741" i="6"/>
  <c r="AB740" i="6"/>
  <c r="AB739" i="6"/>
  <c r="AB738" i="6"/>
  <c r="AB737" i="6"/>
  <c r="AB736" i="6"/>
  <c r="AB735" i="6"/>
  <c r="AB734" i="6"/>
  <c r="AB733" i="6"/>
  <c r="AB732" i="6"/>
  <c r="AB731" i="6"/>
  <c r="AB730" i="6"/>
  <c r="AB729" i="6"/>
  <c r="AB728" i="6"/>
  <c r="AB727" i="6"/>
  <c r="AB726" i="6"/>
  <c r="AB725" i="6"/>
  <c r="AB724" i="6"/>
  <c r="AB723" i="6"/>
  <c r="AB722" i="6"/>
  <c r="AB721" i="6"/>
  <c r="AB720" i="6"/>
  <c r="AB719" i="6"/>
  <c r="AB718" i="6"/>
  <c r="AB717" i="6"/>
  <c r="AB716" i="6"/>
  <c r="AB715" i="6"/>
  <c r="AB714" i="6"/>
  <c r="AB713" i="6"/>
  <c r="AB712" i="6"/>
  <c r="AB711" i="6"/>
  <c r="AB710" i="6"/>
  <c r="AB709" i="6"/>
  <c r="AB708" i="6"/>
  <c r="AB707" i="6"/>
  <c r="AB706" i="6"/>
  <c r="AB705" i="6"/>
  <c r="AB704" i="6"/>
  <c r="AB703" i="6"/>
  <c r="AB702" i="6"/>
  <c r="AB701" i="6"/>
  <c r="AB700" i="6"/>
  <c r="AB699" i="6"/>
  <c r="AB698" i="6"/>
  <c r="AB697" i="6"/>
  <c r="AB696" i="6"/>
  <c r="AB695" i="6"/>
  <c r="AB694" i="6"/>
  <c r="AB693" i="6"/>
  <c r="AB692" i="6"/>
  <c r="AB691" i="6"/>
  <c r="AB690" i="6"/>
  <c r="AB689" i="6"/>
  <c r="AB688" i="6"/>
  <c r="AB687" i="6"/>
  <c r="AB686" i="6"/>
  <c r="AB685" i="6"/>
  <c r="AB684" i="6"/>
  <c r="AB683" i="6"/>
  <c r="AB682" i="6"/>
  <c r="AB681" i="6"/>
  <c r="AB680" i="6"/>
  <c r="AB679" i="6"/>
  <c r="AB678" i="6"/>
  <c r="AB677" i="6"/>
  <c r="AB676" i="6"/>
  <c r="AB675" i="6"/>
  <c r="AB674" i="6"/>
  <c r="AB673" i="6"/>
  <c r="AB672" i="6"/>
  <c r="AB671" i="6"/>
  <c r="AB670" i="6"/>
  <c r="AB669" i="6"/>
  <c r="AB668" i="6"/>
  <c r="AB667" i="6"/>
  <c r="AB666" i="6"/>
  <c r="AB665" i="6"/>
  <c r="AB664" i="6"/>
  <c r="AB663" i="6"/>
  <c r="AB662" i="6"/>
  <c r="AB661" i="6"/>
  <c r="AB660" i="6"/>
  <c r="AB659" i="6"/>
  <c r="AB658" i="6"/>
  <c r="AB657" i="6"/>
  <c r="AB656" i="6"/>
  <c r="AB655" i="6"/>
  <c r="AB654" i="6"/>
  <c r="AB653" i="6"/>
  <c r="AB652" i="6"/>
  <c r="AB651" i="6"/>
  <c r="AB650" i="6"/>
  <c r="AB649" i="6"/>
  <c r="AB648" i="6"/>
  <c r="AB647" i="6"/>
  <c r="AB646" i="6"/>
  <c r="AB645" i="6"/>
  <c r="AB644" i="6"/>
  <c r="AB643" i="6"/>
  <c r="AB642" i="6"/>
  <c r="AB641" i="6"/>
  <c r="AB640" i="6"/>
  <c r="AB639" i="6"/>
  <c r="AB638" i="6"/>
  <c r="AB637" i="6"/>
  <c r="AB636" i="6"/>
  <c r="AB635" i="6"/>
  <c r="AB634" i="6"/>
  <c r="AB633" i="6"/>
  <c r="AB632" i="6"/>
  <c r="AB631" i="6"/>
  <c r="AB630" i="6"/>
  <c r="AB629" i="6"/>
  <c r="AB628" i="6"/>
  <c r="AB627" i="6"/>
  <c r="AB626" i="6"/>
  <c r="AB625" i="6"/>
  <c r="AB624" i="6"/>
  <c r="AB623" i="6"/>
  <c r="AB622" i="6"/>
  <c r="AB621" i="6"/>
  <c r="AB620" i="6"/>
  <c r="AB619" i="6"/>
  <c r="AB618" i="6"/>
  <c r="AB617" i="6"/>
  <c r="AB616" i="6"/>
  <c r="AB615" i="6"/>
  <c r="AB614" i="6"/>
  <c r="AB613" i="6"/>
  <c r="AB612" i="6"/>
  <c r="AB611" i="6"/>
  <c r="AB610" i="6"/>
  <c r="AB609" i="6"/>
  <c r="AB608" i="6"/>
  <c r="AB607" i="6"/>
  <c r="AB606" i="6"/>
  <c r="AB605" i="6"/>
  <c r="AB604" i="6"/>
  <c r="AB603" i="6"/>
  <c r="AB602" i="6"/>
  <c r="AB601" i="6"/>
  <c r="AB600" i="6"/>
  <c r="AB599" i="6"/>
  <c r="AB598" i="6"/>
  <c r="AB597" i="6"/>
  <c r="AB596" i="6"/>
  <c r="AB595" i="6"/>
  <c r="AB594" i="6"/>
  <c r="AB593" i="6"/>
  <c r="AB592" i="6"/>
  <c r="AB591" i="6"/>
  <c r="AB590" i="6"/>
  <c r="AB589" i="6"/>
  <c r="AB588" i="6"/>
  <c r="AB587" i="6"/>
  <c r="AB586" i="6"/>
  <c r="AB585" i="6"/>
  <c r="AB584" i="6"/>
  <c r="AB583" i="6"/>
  <c r="AB582" i="6"/>
  <c r="AB581" i="6"/>
  <c r="AB580" i="6"/>
  <c r="AB579" i="6"/>
  <c r="AB578" i="6"/>
  <c r="AB577" i="6"/>
  <c r="AB576" i="6"/>
  <c r="AB575" i="6"/>
  <c r="AB574" i="6"/>
  <c r="AB573" i="6"/>
  <c r="AB572" i="6"/>
  <c r="AB571" i="6"/>
  <c r="AB570" i="6"/>
  <c r="AB569" i="6"/>
  <c r="AB568" i="6"/>
  <c r="AB567" i="6"/>
  <c r="AB566" i="6"/>
  <c r="AB565" i="6"/>
  <c r="AB564" i="6"/>
  <c r="AB563" i="6"/>
  <c r="AB562" i="6"/>
  <c r="AB561" i="6"/>
  <c r="AB560" i="6"/>
  <c r="AB559" i="6"/>
  <c r="AB558" i="6"/>
  <c r="AB557" i="6"/>
  <c r="AB556" i="6"/>
  <c r="AB555" i="6"/>
  <c r="AB554" i="6"/>
  <c r="AB553" i="6"/>
  <c r="AB552" i="6"/>
  <c r="AB551" i="6"/>
  <c r="AB550" i="6"/>
  <c r="AB549" i="6"/>
  <c r="AB548" i="6"/>
  <c r="AB547" i="6"/>
  <c r="AB546" i="6"/>
  <c r="AB545" i="6"/>
  <c r="AB544" i="6"/>
  <c r="AB543" i="6"/>
  <c r="AB542" i="6"/>
  <c r="AB541" i="6"/>
  <c r="AB540" i="6"/>
  <c r="AB539" i="6"/>
  <c r="AB538" i="6"/>
  <c r="AB537" i="6"/>
  <c r="AB536" i="6"/>
  <c r="AB535" i="6"/>
  <c r="AB534" i="6"/>
  <c r="AB533" i="6"/>
  <c r="AB532" i="6"/>
  <c r="AB531" i="6"/>
  <c r="AB530" i="6"/>
  <c r="AB529" i="6"/>
  <c r="AB528" i="6"/>
  <c r="AB527" i="6"/>
  <c r="AB526" i="6"/>
  <c r="AB525" i="6"/>
  <c r="AB524" i="6"/>
  <c r="AB523" i="6"/>
  <c r="AB522" i="6"/>
  <c r="AB521" i="6"/>
  <c r="AB520" i="6"/>
  <c r="AB519" i="6"/>
  <c r="AB518" i="6"/>
  <c r="AB517" i="6"/>
  <c r="AB516" i="6"/>
  <c r="AB515" i="6"/>
  <c r="AB514" i="6"/>
  <c r="AB513" i="6"/>
  <c r="AB512" i="6"/>
  <c r="AB511" i="6"/>
  <c r="AB510" i="6"/>
  <c r="AB509" i="6"/>
  <c r="AB508" i="6"/>
  <c r="AB507" i="6"/>
  <c r="AB506" i="6"/>
  <c r="AB505" i="6"/>
  <c r="AB504" i="6"/>
  <c r="AB503" i="6"/>
  <c r="AB502" i="6"/>
  <c r="AB501" i="6"/>
  <c r="AB500" i="6"/>
  <c r="AB499" i="6"/>
  <c r="AB498" i="6"/>
  <c r="AB497" i="6"/>
  <c r="AB496" i="6"/>
  <c r="AB495" i="6"/>
  <c r="AB494" i="6"/>
  <c r="AB493" i="6"/>
  <c r="AB492" i="6"/>
  <c r="AB491" i="6"/>
  <c r="AB490" i="6"/>
  <c r="AB489" i="6"/>
  <c r="AB488" i="6"/>
  <c r="AB487" i="6"/>
  <c r="AB486" i="6"/>
  <c r="AB485" i="6"/>
  <c r="AB484" i="6"/>
  <c r="AB483" i="6"/>
  <c r="AB482" i="6"/>
  <c r="AB481" i="6"/>
  <c r="AB480" i="6"/>
  <c r="AB479" i="6"/>
  <c r="AB478" i="6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23" i="6"/>
  <c r="AB322" i="6"/>
  <c r="AB321" i="6"/>
  <c r="AB320" i="6"/>
  <c r="AB319" i="6"/>
  <c r="AB318" i="6"/>
  <c r="AB317" i="6"/>
  <c r="AB316" i="6"/>
  <c r="AB315" i="6"/>
  <c r="AB314" i="6"/>
  <c r="AB313" i="6"/>
  <c r="AB312" i="6"/>
  <c r="AB311" i="6"/>
  <c r="AB310" i="6"/>
  <c r="AB309" i="6"/>
  <c r="AB308" i="6"/>
  <c r="AB307" i="6"/>
  <c r="AB306" i="6"/>
  <c r="AB305" i="6"/>
  <c r="AB304" i="6"/>
  <c r="AB303" i="6"/>
  <c r="AB302" i="6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AB2" i="6"/>
  <c r="Z835" i="6"/>
  <c r="AA835" i="6"/>
  <c r="AA834" i="6"/>
  <c r="AA833" i="6"/>
  <c r="AA832" i="6"/>
  <c r="AA831" i="6"/>
  <c r="AA830" i="6"/>
  <c r="AA829" i="6"/>
  <c r="AA828" i="6"/>
  <c r="AA827" i="6"/>
  <c r="AA826" i="6"/>
  <c r="AA825" i="6"/>
  <c r="AA824" i="6"/>
  <c r="AA823" i="6"/>
  <c r="AA822" i="6"/>
  <c r="AA821" i="6"/>
  <c r="AA820" i="6"/>
  <c r="AA819" i="6"/>
  <c r="AA818" i="6"/>
  <c r="AA817" i="6"/>
  <c r="AA816" i="6"/>
  <c r="AA815" i="6"/>
  <c r="AA814" i="6"/>
  <c r="AA813" i="6"/>
  <c r="AA812" i="6"/>
  <c r="AA811" i="6"/>
  <c r="AA810" i="6"/>
  <c r="AA809" i="6"/>
  <c r="AA808" i="6"/>
  <c r="AA807" i="6"/>
  <c r="AA806" i="6"/>
  <c r="AA805" i="6"/>
  <c r="AA804" i="6"/>
  <c r="AA803" i="6"/>
  <c r="AA802" i="6"/>
  <c r="AA801" i="6"/>
  <c r="AA800" i="6"/>
  <c r="AA799" i="6"/>
  <c r="AA798" i="6"/>
  <c r="AA797" i="6"/>
  <c r="AA796" i="6"/>
  <c r="AA795" i="6"/>
  <c r="AA794" i="6"/>
  <c r="AA793" i="6"/>
  <c r="AA792" i="6"/>
  <c r="AA791" i="6"/>
  <c r="AA790" i="6"/>
  <c r="AA789" i="6"/>
  <c r="AA788" i="6"/>
  <c r="AA787" i="6"/>
  <c r="AA786" i="6"/>
  <c r="AA785" i="6"/>
  <c r="AA784" i="6"/>
  <c r="AA783" i="6"/>
  <c r="AA782" i="6"/>
  <c r="AA781" i="6"/>
  <c r="AA780" i="6"/>
  <c r="AA779" i="6"/>
  <c r="AA778" i="6"/>
  <c r="AA777" i="6"/>
  <c r="AA776" i="6"/>
  <c r="AA775" i="6"/>
  <c r="AA774" i="6"/>
  <c r="AA773" i="6"/>
  <c r="AA772" i="6"/>
  <c r="AA771" i="6"/>
  <c r="AA770" i="6"/>
  <c r="AA769" i="6"/>
  <c r="AA768" i="6"/>
  <c r="AA767" i="6"/>
  <c r="AA766" i="6"/>
  <c r="AA765" i="6"/>
  <c r="AA764" i="6"/>
  <c r="AA763" i="6"/>
  <c r="AA762" i="6"/>
  <c r="AA761" i="6"/>
  <c r="AA760" i="6"/>
  <c r="AA759" i="6"/>
  <c r="AA758" i="6"/>
  <c r="AA757" i="6"/>
  <c r="AA756" i="6"/>
  <c r="AA755" i="6"/>
  <c r="AA754" i="6"/>
  <c r="AA753" i="6"/>
  <c r="AA752" i="6"/>
  <c r="AA751" i="6"/>
  <c r="AA750" i="6"/>
  <c r="AA749" i="6"/>
  <c r="AA748" i="6"/>
  <c r="AA747" i="6"/>
  <c r="AA746" i="6"/>
  <c r="AA745" i="6"/>
  <c r="AA744" i="6"/>
  <c r="AA743" i="6"/>
  <c r="AA742" i="6"/>
  <c r="AA741" i="6"/>
  <c r="AA740" i="6"/>
  <c r="AA739" i="6"/>
  <c r="AA738" i="6"/>
  <c r="AA737" i="6"/>
  <c r="AA736" i="6"/>
  <c r="AA735" i="6"/>
  <c r="AA734" i="6"/>
  <c r="AA733" i="6"/>
  <c r="AA732" i="6"/>
  <c r="AA731" i="6"/>
  <c r="AA730" i="6"/>
  <c r="AA729" i="6"/>
  <c r="AA728" i="6"/>
  <c r="AA727" i="6"/>
  <c r="AA726" i="6"/>
  <c r="AA725" i="6"/>
  <c r="AA724" i="6"/>
  <c r="AA723" i="6"/>
  <c r="AA722" i="6"/>
  <c r="AA721" i="6"/>
  <c r="AA720" i="6"/>
  <c r="AA719" i="6"/>
  <c r="AA718" i="6"/>
  <c r="AA717" i="6"/>
  <c r="AA716" i="6"/>
  <c r="AA715" i="6"/>
  <c r="AA714" i="6"/>
  <c r="AA713" i="6"/>
  <c r="AA712" i="6"/>
  <c r="AA711" i="6"/>
  <c r="AA710" i="6"/>
  <c r="AA709" i="6"/>
  <c r="AA708" i="6"/>
  <c r="AA707" i="6"/>
  <c r="AA706" i="6"/>
  <c r="AA705" i="6"/>
  <c r="AA704" i="6"/>
  <c r="AA703" i="6"/>
  <c r="AA702" i="6"/>
  <c r="AA701" i="6"/>
  <c r="AA700" i="6"/>
  <c r="AA699" i="6"/>
  <c r="AA698" i="6"/>
  <c r="AA697" i="6"/>
  <c r="AA696" i="6"/>
  <c r="AA695" i="6"/>
  <c r="AA694" i="6"/>
  <c r="AA693" i="6"/>
  <c r="AA692" i="6"/>
  <c r="AA691" i="6"/>
  <c r="AA690" i="6"/>
  <c r="AA689" i="6"/>
  <c r="AA688" i="6"/>
  <c r="AA687" i="6"/>
  <c r="AA686" i="6"/>
  <c r="AA685" i="6"/>
  <c r="AA684" i="6"/>
  <c r="AA683" i="6"/>
  <c r="AA682" i="6"/>
  <c r="AA681" i="6"/>
  <c r="AA680" i="6"/>
  <c r="AA679" i="6"/>
  <c r="AA678" i="6"/>
  <c r="AA677" i="6"/>
  <c r="AA676" i="6"/>
  <c r="AA675" i="6"/>
  <c r="AA674" i="6"/>
  <c r="AA673" i="6"/>
  <c r="AA672" i="6"/>
  <c r="AA671" i="6"/>
  <c r="AA670" i="6"/>
  <c r="AA669" i="6"/>
  <c r="AA668" i="6"/>
  <c r="AA667" i="6"/>
  <c r="AA666" i="6"/>
  <c r="AA665" i="6"/>
  <c r="AA664" i="6"/>
  <c r="AA663" i="6"/>
  <c r="AA662" i="6"/>
  <c r="AA661" i="6"/>
  <c r="AA660" i="6"/>
  <c r="AA659" i="6"/>
  <c r="AA658" i="6"/>
  <c r="AA657" i="6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AA621" i="6"/>
  <c r="AA620" i="6"/>
  <c r="AA619" i="6"/>
  <c r="AA618" i="6"/>
  <c r="AA617" i="6"/>
  <c r="AA616" i="6"/>
  <c r="AA615" i="6"/>
  <c r="AA614" i="6"/>
  <c r="AA613" i="6"/>
  <c r="AA612" i="6"/>
  <c r="AA611" i="6"/>
  <c r="AA610" i="6"/>
  <c r="AA609" i="6"/>
  <c r="AA608" i="6"/>
  <c r="AA607" i="6"/>
  <c r="AA606" i="6"/>
  <c r="AA605" i="6"/>
  <c r="AA604" i="6"/>
  <c r="AA603" i="6"/>
  <c r="AA602" i="6"/>
  <c r="AA601" i="6"/>
  <c r="AA600" i="6"/>
  <c r="AA599" i="6"/>
  <c r="AA598" i="6"/>
  <c r="AA597" i="6"/>
  <c r="AA596" i="6"/>
  <c r="AA595" i="6"/>
  <c r="AA594" i="6"/>
  <c r="AA593" i="6"/>
  <c r="AA592" i="6"/>
  <c r="AA591" i="6"/>
  <c r="AA590" i="6"/>
  <c r="AA589" i="6"/>
  <c r="AA588" i="6"/>
  <c r="AA587" i="6"/>
  <c r="AA586" i="6"/>
  <c r="AA585" i="6"/>
  <c r="AA584" i="6"/>
  <c r="AA583" i="6"/>
  <c r="AA582" i="6"/>
  <c r="AA581" i="6"/>
  <c r="AA580" i="6"/>
  <c r="AA579" i="6"/>
  <c r="AA578" i="6"/>
  <c r="AA577" i="6"/>
  <c r="AA576" i="6"/>
  <c r="AA575" i="6"/>
  <c r="AA574" i="6"/>
  <c r="AA573" i="6"/>
  <c r="AA572" i="6"/>
  <c r="AA571" i="6"/>
  <c r="AA570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AA534" i="6"/>
  <c r="AA533" i="6"/>
  <c r="AA532" i="6"/>
  <c r="AA531" i="6"/>
  <c r="AA530" i="6"/>
  <c r="AA529" i="6"/>
  <c r="AA528" i="6"/>
  <c r="AA527" i="6"/>
  <c r="AA526" i="6"/>
  <c r="AA525" i="6"/>
  <c r="AA524" i="6"/>
  <c r="AA523" i="6"/>
  <c r="AA522" i="6"/>
  <c r="AA521" i="6"/>
  <c r="AA520" i="6"/>
  <c r="AA519" i="6"/>
  <c r="AA518" i="6"/>
  <c r="AA517" i="6"/>
  <c r="AA516" i="6"/>
  <c r="AA515" i="6"/>
  <c r="AA514" i="6"/>
  <c r="AA513" i="6"/>
  <c r="AA512" i="6"/>
  <c r="AA511" i="6"/>
  <c r="AA510" i="6"/>
  <c r="AA509" i="6"/>
  <c r="AA508" i="6"/>
  <c r="AA507" i="6"/>
  <c r="AA506" i="6"/>
  <c r="AA505" i="6"/>
  <c r="AA504" i="6"/>
  <c r="AA503" i="6"/>
  <c r="AA502" i="6"/>
  <c r="AA501" i="6"/>
  <c r="AA500" i="6"/>
  <c r="AA499" i="6"/>
  <c r="AA498" i="6"/>
  <c r="AA497" i="6"/>
  <c r="AA496" i="6"/>
  <c r="AA495" i="6"/>
  <c r="AA494" i="6"/>
  <c r="AA493" i="6"/>
  <c r="AA492" i="6"/>
  <c r="AA491" i="6"/>
  <c r="AA490" i="6"/>
  <c r="AA489" i="6"/>
  <c r="AA488" i="6"/>
  <c r="AA487" i="6"/>
  <c r="AA486" i="6"/>
  <c r="AA485" i="6"/>
  <c r="AA484" i="6"/>
  <c r="AA483" i="6"/>
  <c r="AA482" i="6"/>
  <c r="AA481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AA445" i="6"/>
  <c r="AA444" i="6"/>
  <c r="AA443" i="6"/>
  <c r="AA442" i="6"/>
  <c r="AA441" i="6"/>
  <c r="AA440" i="6"/>
  <c r="AA439" i="6"/>
  <c r="AA438" i="6"/>
  <c r="AA437" i="6"/>
  <c r="AA436" i="6"/>
  <c r="AA435" i="6"/>
  <c r="AA434" i="6"/>
  <c r="AA433" i="6"/>
  <c r="AA432" i="6"/>
  <c r="AA431" i="6"/>
  <c r="AA430" i="6"/>
  <c r="AA429" i="6"/>
  <c r="AA428" i="6"/>
  <c r="AA427" i="6"/>
  <c r="AA426" i="6"/>
  <c r="AA425" i="6"/>
  <c r="AA424" i="6"/>
  <c r="AA423" i="6"/>
  <c r="AA422" i="6"/>
  <c r="AA421" i="6"/>
  <c r="AA420" i="6"/>
  <c r="AA419" i="6"/>
  <c r="AA418" i="6"/>
  <c r="AA417" i="6"/>
  <c r="AA416" i="6"/>
  <c r="AA415" i="6"/>
  <c r="AA414" i="6"/>
  <c r="AA413" i="6"/>
  <c r="AA412" i="6"/>
  <c r="AA411" i="6"/>
  <c r="AA410" i="6"/>
  <c r="AA409" i="6"/>
  <c r="AA408" i="6"/>
  <c r="AA407" i="6"/>
  <c r="AA406" i="6"/>
  <c r="AA405" i="6"/>
  <c r="AA404" i="6"/>
  <c r="AA403" i="6"/>
  <c r="AA402" i="6"/>
  <c r="AA401" i="6"/>
  <c r="AA400" i="6"/>
  <c r="AA399" i="6"/>
  <c r="AA398" i="6"/>
  <c r="AA397" i="6"/>
  <c r="AA396" i="6"/>
  <c r="AA395" i="6"/>
  <c r="AA394" i="6"/>
  <c r="AA393" i="6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AA357" i="6"/>
  <c r="AA356" i="6"/>
  <c r="AA355" i="6"/>
  <c r="AA354" i="6"/>
  <c r="AA353" i="6"/>
  <c r="AA352" i="6"/>
  <c r="AA351" i="6"/>
  <c r="AA350" i="6"/>
  <c r="AA349" i="6"/>
  <c r="AA348" i="6"/>
  <c r="AA347" i="6"/>
  <c r="AA346" i="6"/>
  <c r="AA345" i="6"/>
  <c r="AA344" i="6"/>
  <c r="AA343" i="6"/>
  <c r="AA342" i="6"/>
  <c r="AA341" i="6"/>
  <c r="AA340" i="6"/>
  <c r="AA339" i="6"/>
  <c r="AA338" i="6"/>
  <c r="AA337" i="6"/>
  <c r="AA336" i="6"/>
  <c r="AA335" i="6"/>
  <c r="AA334" i="6"/>
  <c r="AA333" i="6"/>
  <c r="AA332" i="6"/>
  <c r="AA331" i="6"/>
  <c r="AA330" i="6"/>
  <c r="AA329" i="6"/>
  <c r="AA328" i="6"/>
  <c r="AA327" i="6"/>
  <c r="AA326" i="6"/>
  <c r="AA325" i="6"/>
  <c r="AA324" i="6"/>
  <c r="AA323" i="6"/>
  <c r="AA322" i="6"/>
  <c r="AA321" i="6"/>
  <c r="AA320" i="6"/>
  <c r="AA319" i="6"/>
  <c r="AA318" i="6"/>
  <c r="AA317" i="6"/>
  <c r="AA316" i="6"/>
  <c r="AA315" i="6"/>
  <c r="AA314" i="6"/>
  <c r="AA313" i="6"/>
  <c r="AA312" i="6"/>
  <c r="AA311" i="6"/>
  <c r="AA310" i="6"/>
  <c r="AA309" i="6"/>
  <c r="AA308" i="6"/>
  <c r="AA307" i="6"/>
  <c r="AA306" i="6"/>
  <c r="AA305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A2" i="6"/>
  <c r="Z3" i="6"/>
  <c r="Z834" i="6"/>
  <c r="Z833" i="6"/>
  <c r="Z832" i="6"/>
  <c r="Z831" i="6"/>
  <c r="Z830" i="6"/>
  <c r="Z829" i="6"/>
  <c r="Z828" i="6"/>
  <c r="Z827" i="6"/>
  <c r="Z826" i="6"/>
  <c r="Z825" i="6"/>
  <c r="Z824" i="6"/>
  <c r="Z823" i="6"/>
  <c r="Z822" i="6"/>
  <c r="Z821" i="6"/>
  <c r="Z820" i="6"/>
  <c r="Z819" i="6"/>
  <c r="Z818" i="6"/>
  <c r="Z817" i="6"/>
  <c r="Z816" i="6"/>
  <c r="Z815" i="6"/>
  <c r="Z814" i="6"/>
  <c r="Z813" i="6"/>
  <c r="Z812" i="6"/>
  <c r="Z811" i="6"/>
  <c r="Z810" i="6"/>
  <c r="Z809" i="6"/>
  <c r="Z808" i="6"/>
  <c r="Z807" i="6"/>
  <c r="Z806" i="6"/>
  <c r="Z805" i="6"/>
  <c r="Z804" i="6"/>
  <c r="Z803" i="6"/>
  <c r="Z802" i="6"/>
  <c r="Z801" i="6"/>
  <c r="Z800" i="6"/>
  <c r="Z799" i="6"/>
  <c r="Z798" i="6"/>
  <c r="Z797" i="6"/>
  <c r="Z796" i="6"/>
  <c r="Z795" i="6"/>
  <c r="Z794" i="6"/>
  <c r="Z793" i="6"/>
  <c r="Z792" i="6"/>
  <c r="Z791" i="6"/>
  <c r="Z790" i="6"/>
  <c r="Z789" i="6"/>
  <c r="Z788" i="6"/>
  <c r="Z787" i="6"/>
  <c r="Z786" i="6"/>
  <c r="Z785" i="6"/>
  <c r="Z784" i="6"/>
  <c r="Z783" i="6"/>
  <c r="Z782" i="6"/>
  <c r="Z781" i="6"/>
  <c r="Z780" i="6"/>
  <c r="Z779" i="6"/>
  <c r="Z778" i="6"/>
  <c r="Z777" i="6"/>
  <c r="Z776" i="6"/>
  <c r="Z775" i="6"/>
  <c r="Z774" i="6"/>
  <c r="Z773" i="6"/>
  <c r="Z772" i="6"/>
  <c r="Z771" i="6"/>
  <c r="Z770" i="6"/>
  <c r="Z769" i="6"/>
  <c r="Z768" i="6"/>
  <c r="Z767" i="6"/>
  <c r="Z766" i="6"/>
  <c r="Z765" i="6"/>
  <c r="Z764" i="6"/>
  <c r="Z763" i="6"/>
  <c r="Z762" i="6"/>
  <c r="Z761" i="6"/>
  <c r="Z760" i="6"/>
  <c r="Z759" i="6"/>
  <c r="Z758" i="6"/>
  <c r="Z757" i="6"/>
  <c r="Z756" i="6"/>
  <c r="Z755" i="6"/>
  <c r="Z754" i="6"/>
  <c r="Z753" i="6"/>
  <c r="Z752" i="6"/>
  <c r="Z751" i="6"/>
  <c r="Z750" i="6"/>
  <c r="Z749" i="6"/>
  <c r="Z748" i="6"/>
  <c r="Z747" i="6"/>
  <c r="Z746" i="6"/>
  <c r="Z745" i="6"/>
  <c r="Z744" i="6"/>
  <c r="Z743" i="6"/>
  <c r="Z742" i="6"/>
  <c r="Z741" i="6"/>
  <c r="Z740" i="6"/>
  <c r="Z739" i="6"/>
  <c r="Z738" i="6"/>
  <c r="Z737" i="6"/>
  <c r="Z736" i="6"/>
  <c r="Z735" i="6"/>
  <c r="Z734" i="6"/>
  <c r="Z733" i="6"/>
  <c r="Z732" i="6"/>
  <c r="Z731" i="6"/>
  <c r="Z730" i="6"/>
  <c r="Z729" i="6"/>
  <c r="Z728" i="6"/>
  <c r="Z727" i="6"/>
  <c r="Z726" i="6"/>
  <c r="Z725" i="6"/>
  <c r="Z724" i="6"/>
  <c r="Z723" i="6"/>
  <c r="Z722" i="6"/>
  <c r="Z721" i="6"/>
  <c r="Z720" i="6"/>
  <c r="Z719" i="6"/>
  <c r="Z718" i="6"/>
  <c r="Z717" i="6"/>
  <c r="Z716" i="6"/>
  <c r="Z715" i="6"/>
  <c r="Z714" i="6"/>
  <c r="Z713" i="6"/>
  <c r="Z712" i="6"/>
  <c r="Z711" i="6"/>
  <c r="Z710" i="6"/>
  <c r="Z709" i="6"/>
  <c r="Z708" i="6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Z2" i="6"/>
  <c r="P835" i="6"/>
  <c r="P834" i="6"/>
  <c r="P833" i="6"/>
  <c r="P832" i="6"/>
  <c r="P831" i="6"/>
  <c r="P830" i="6"/>
  <c r="P829" i="6"/>
  <c r="P828" i="6"/>
  <c r="P827" i="6"/>
  <c r="P826" i="6"/>
  <c r="P825" i="6"/>
  <c r="P824" i="6"/>
  <c r="P823" i="6"/>
  <c r="P822" i="6"/>
  <c r="P821" i="6"/>
  <c r="P820" i="6"/>
  <c r="P819" i="6"/>
  <c r="P818" i="6"/>
  <c r="P817" i="6"/>
  <c r="P816" i="6"/>
  <c r="P815" i="6"/>
  <c r="P814" i="6"/>
  <c r="P813" i="6"/>
  <c r="P812" i="6"/>
  <c r="P811" i="6"/>
  <c r="P810" i="6"/>
  <c r="P809" i="6"/>
  <c r="P808" i="6"/>
  <c r="P807" i="6"/>
  <c r="P806" i="6"/>
  <c r="P805" i="6"/>
  <c r="P804" i="6"/>
  <c r="P803" i="6"/>
  <c r="P802" i="6"/>
  <c r="P801" i="6"/>
  <c r="P800" i="6"/>
  <c r="P799" i="6"/>
  <c r="P798" i="6"/>
  <c r="P797" i="6"/>
  <c r="P796" i="6"/>
  <c r="P795" i="6"/>
  <c r="P794" i="6"/>
  <c r="P793" i="6"/>
  <c r="P792" i="6"/>
  <c r="P791" i="6"/>
  <c r="P790" i="6"/>
  <c r="P789" i="6"/>
  <c r="P788" i="6"/>
  <c r="P787" i="6"/>
  <c r="P786" i="6"/>
  <c r="P785" i="6"/>
  <c r="P784" i="6"/>
  <c r="P783" i="6"/>
  <c r="P782" i="6"/>
  <c r="P781" i="6"/>
  <c r="P780" i="6"/>
  <c r="P779" i="6"/>
  <c r="P778" i="6"/>
  <c r="P777" i="6"/>
  <c r="P776" i="6"/>
  <c r="P775" i="6"/>
  <c r="P774" i="6"/>
  <c r="P773" i="6"/>
  <c r="P772" i="6"/>
  <c r="P771" i="6"/>
  <c r="P770" i="6"/>
  <c r="P769" i="6"/>
  <c r="P768" i="6"/>
  <c r="P767" i="6"/>
  <c r="P766" i="6"/>
  <c r="P765" i="6"/>
  <c r="P764" i="6"/>
  <c r="P763" i="6"/>
  <c r="P762" i="6"/>
  <c r="P761" i="6"/>
  <c r="P760" i="6"/>
  <c r="P759" i="6"/>
  <c r="P758" i="6"/>
  <c r="P757" i="6"/>
  <c r="P756" i="6"/>
  <c r="P755" i="6"/>
  <c r="P754" i="6"/>
  <c r="P753" i="6"/>
  <c r="P752" i="6"/>
  <c r="P751" i="6"/>
  <c r="P750" i="6"/>
  <c r="P749" i="6"/>
  <c r="P748" i="6"/>
  <c r="P747" i="6"/>
  <c r="P746" i="6"/>
  <c r="P745" i="6"/>
  <c r="P744" i="6"/>
  <c r="P743" i="6"/>
  <c r="P742" i="6"/>
  <c r="P741" i="6"/>
  <c r="P740" i="6"/>
  <c r="P739" i="6"/>
  <c r="P738" i="6"/>
  <c r="P737" i="6"/>
  <c r="P736" i="6"/>
  <c r="P735" i="6"/>
  <c r="P734" i="6"/>
  <c r="P733" i="6"/>
  <c r="P732" i="6"/>
  <c r="P731" i="6"/>
  <c r="P730" i="6"/>
  <c r="P729" i="6"/>
  <c r="P728" i="6"/>
  <c r="P727" i="6"/>
  <c r="P726" i="6"/>
  <c r="P725" i="6"/>
  <c r="P724" i="6"/>
  <c r="P723" i="6"/>
  <c r="P722" i="6"/>
  <c r="P721" i="6"/>
  <c r="P720" i="6"/>
  <c r="P719" i="6"/>
  <c r="P718" i="6"/>
  <c r="P717" i="6"/>
  <c r="P716" i="6"/>
  <c r="P715" i="6"/>
  <c r="P714" i="6"/>
  <c r="P713" i="6"/>
  <c r="P712" i="6"/>
  <c r="P711" i="6"/>
  <c r="P710" i="6"/>
  <c r="P709" i="6"/>
  <c r="P708" i="6"/>
  <c r="P707" i="6"/>
  <c r="P706" i="6"/>
  <c r="P705" i="6"/>
  <c r="P704" i="6"/>
  <c r="P703" i="6"/>
  <c r="P702" i="6"/>
  <c r="P701" i="6"/>
  <c r="P700" i="6"/>
  <c r="P699" i="6"/>
  <c r="P698" i="6"/>
  <c r="P697" i="6"/>
  <c r="P696" i="6"/>
  <c r="P695" i="6"/>
  <c r="P694" i="6"/>
  <c r="P693" i="6"/>
  <c r="P692" i="6"/>
  <c r="P691" i="6"/>
  <c r="P690" i="6"/>
  <c r="P689" i="6"/>
  <c r="P688" i="6"/>
  <c r="P687" i="6"/>
  <c r="P686" i="6"/>
  <c r="P685" i="6"/>
  <c r="P684" i="6"/>
  <c r="P683" i="6"/>
  <c r="P682" i="6"/>
  <c r="P681" i="6"/>
  <c r="P680" i="6"/>
  <c r="P679" i="6"/>
  <c r="P678" i="6"/>
  <c r="P677" i="6"/>
  <c r="P676" i="6"/>
  <c r="P675" i="6"/>
  <c r="P674" i="6"/>
  <c r="P673" i="6"/>
  <c r="P672" i="6"/>
  <c r="P671" i="6"/>
  <c r="P670" i="6"/>
  <c r="P669" i="6"/>
  <c r="P668" i="6"/>
  <c r="P667" i="6"/>
  <c r="P666" i="6"/>
  <c r="P665" i="6"/>
  <c r="P664" i="6"/>
  <c r="P663" i="6"/>
  <c r="P662" i="6"/>
  <c r="P661" i="6"/>
  <c r="P660" i="6"/>
  <c r="P659" i="6"/>
  <c r="P658" i="6"/>
  <c r="P657" i="6"/>
  <c r="P656" i="6"/>
  <c r="P655" i="6"/>
  <c r="P654" i="6"/>
  <c r="P653" i="6"/>
  <c r="P652" i="6"/>
  <c r="P651" i="6"/>
  <c r="P650" i="6"/>
  <c r="P649" i="6"/>
  <c r="P648" i="6"/>
  <c r="P647" i="6"/>
  <c r="P646" i="6"/>
  <c r="P645" i="6"/>
  <c r="P644" i="6"/>
  <c r="P643" i="6"/>
  <c r="P642" i="6"/>
  <c r="P641" i="6"/>
  <c r="P640" i="6"/>
  <c r="P639" i="6"/>
  <c r="P638" i="6"/>
  <c r="P637" i="6"/>
  <c r="P636" i="6"/>
  <c r="P635" i="6"/>
  <c r="P634" i="6"/>
  <c r="P633" i="6"/>
  <c r="P632" i="6"/>
  <c r="P631" i="6"/>
  <c r="P630" i="6"/>
  <c r="P629" i="6"/>
  <c r="P628" i="6"/>
  <c r="P627" i="6"/>
  <c r="P626" i="6"/>
  <c r="P625" i="6"/>
  <c r="P624" i="6"/>
  <c r="P623" i="6"/>
  <c r="P622" i="6"/>
  <c r="P621" i="6"/>
  <c r="P620" i="6"/>
  <c r="P619" i="6"/>
  <c r="P618" i="6"/>
  <c r="P617" i="6"/>
  <c r="P616" i="6"/>
  <c r="P615" i="6"/>
  <c r="P614" i="6"/>
  <c r="P613" i="6"/>
  <c r="P612" i="6"/>
  <c r="P611" i="6"/>
  <c r="P610" i="6"/>
  <c r="P609" i="6"/>
  <c r="P608" i="6"/>
  <c r="P607" i="6"/>
  <c r="P606" i="6"/>
  <c r="P605" i="6"/>
  <c r="P604" i="6"/>
  <c r="P603" i="6"/>
  <c r="P602" i="6"/>
  <c r="P601" i="6"/>
  <c r="P600" i="6"/>
  <c r="P599" i="6"/>
  <c r="P598" i="6"/>
  <c r="P597" i="6"/>
  <c r="P596" i="6"/>
  <c r="P595" i="6"/>
  <c r="P594" i="6"/>
  <c r="P593" i="6"/>
  <c r="P592" i="6"/>
  <c r="P591" i="6"/>
  <c r="P590" i="6"/>
  <c r="P589" i="6"/>
  <c r="P588" i="6"/>
  <c r="P587" i="6"/>
  <c r="P586" i="6"/>
  <c r="P585" i="6"/>
  <c r="P584" i="6"/>
  <c r="P583" i="6"/>
  <c r="P582" i="6"/>
  <c r="P581" i="6"/>
  <c r="P580" i="6"/>
  <c r="P579" i="6"/>
  <c r="P578" i="6"/>
  <c r="P577" i="6"/>
  <c r="P576" i="6"/>
  <c r="P575" i="6"/>
  <c r="P574" i="6"/>
  <c r="P573" i="6"/>
  <c r="P572" i="6"/>
  <c r="P571" i="6"/>
  <c r="P570" i="6"/>
  <c r="P569" i="6"/>
  <c r="P568" i="6"/>
  <c r="P567" i="6"/>
  <c r="P566" i="6"/>
  <c r="P565" i="6"/>
  <c r="P564" i="6"/>
  <c r="P563" i="6"/>
  <c r="P562" i="6"/>
  <c r="P561" i="6"/>
  <c r="P560" i="6"/>
  <c r="P559" i="6"/>
  <c r="P558" i="6"/>
  <c r="P557" i="6"/>
  <c r="P556" i="6"/>
  <c r="P555" i="6"/>
  <c r="P554" i="6"/>
  <c r="P553" i="6"/>
  <c r="P552" i="6"/>
  <c r="P551" i="6"/>
  <c r="P550" i="6"/>
  <c r="P549" i="6"/>
  <c r="P548" i="6"/>
  <c r="P547" i="6"/>
  <c r="P546" i="6"/>
  <c r="P545" i="6"/>
  <c r="P544" i="6"/>
  <c r="P543" i="6"/>
  <c r="P542" i="6"/>
  <c r="P541" i="6"/>
  <c r="P540" i="6"/>
  <c r="P539" i="6"/>
  <c r="P538" i="6"/>
  <c r="P537" i="6"/>
  <c r="P536" i="6"/>
  <c r="P535" i="6"/>
  <c r="P534" i="6"/>
  <c r="P533" i="6"/>
  <c r="P532" i="6"/>
  <c r="P531" i="6"/>
  <c r="P530" i="6"/>
  <c r="P529" i="6"/>
  <c r="P528" i="6"/>
  <c r="P527" i="6"/>
  <c r="P526" i="6"/>
  <c r="P525" i="6"/>
  <c r="P524" i="6"/>
  <c r="P523" i="6"/>
  <c r="P522" i="6"/>
  <c r="P521" i="6"/>
  <c r="P520" i="6"/>
  <c r="P519" i="6"/>
  <c r="P518" i="6"/>
  <c r="P517" i="6"/>
  <c r="P516" i="6"/>
  <c r="P515" i="6"/>
  <c r="P514" i="6"/>
  <c r="P513" i="6"/>
  <c r="P512" i="6"/>
  <c r="P511" i="6"/>
  <c r="P510" i="6"/>
  <c r="P509" i="6"/>
  <c r="P508" i="6"/>
  <c r="P507" i="6"/>
  <c r="P506" i="6"/>
  <c r="P505" i="6"/>
  <c r="P504" i="6"/>
  <c r="P503" i="6"/>
  <c r="P502" i="6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P2" i="6"/>
  <c r="O2" i="6"/>
  <c r="N2" i="6"/>
  <c r="M2" i="6"/>
  <c r="L2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H28" i="6"/>
  <c r="G28" i="6"/>
  <c r="F28" i="6"/>
  <c r="E28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AP14" i="6"/>
  <c r="AI193" i="6"/>
  <c r="AO121" i="6"/>
  <c r="AP120" i="6" s="1"/>
  <c r="AZ835" i="6"/>
  <c r="BA835" i="6" s="1"/>
  <c r="AZ834" i="6"/>
  <c r="BA834" i="6" s="1"/>
  <c r="AZ833" i="6"/>
  <c r="BA833" i="6" s="1"/>
  <c r="AZ832" i="6"/>
  <c r="BA832" i="6" s="1"/>
  <c r="AZ831" i="6"/>
  <c r="BA831" i="6" s="1"/>
  <c r="AZ830" i="6"/>
  <c r="BA830" i="6" s="1"/>
  <c r="AZ829" i="6"/>
  <c r="BA829" i="6" s="1"/>
  <c r="AZ828" i="6"/>
  <c r="BA828" i="6" s="1"/>
  <c r="AZ827" i="6"/>
  <c r="BA827" i="6" s="1"/>
  <c r="AZ826" i="6"/>
  <c r="BA826" i="6" s="1"/>
  <c r="AZ825" i="6"/>
  <c r="BA825" i="6" s="1"/>
  <c r="AZ824" i="6"/>
  <c r="BA824" i="6" s="1"/>
  <c r="AZ823" i="6"/>
  <c r="BA823" i="6" s="1"/>
  <c r="AZ822" i="6"/>
  <c r="BA822" i="6" s="1"/>
  <c r="AZ821" i="6"/>
  <c r="BA821" i="6" s="1"/>
  <c r="AZ820" i="6"/>
  <c r="BA820" i="6" s="1"/>
  <c r="AZ819" i="6"/>
  <c r="BA819" i="6" s="1"/>
  <c r="AZ818" i="6"/>
  <c r="BA818" i="6" s="1"/>
  <c r="AZ817" i="6"/>
  <c r="BA817" i="6" s="1"/>
  <c r="AZ816" i="6"/>
  <c r="BA816" i="6" s="1"/>
  <c r="AZ815" i="6"/>
  <c r="BA815" i="6" s="1"/>
  <c r="AZ814" i="6"/>
  <c r="BA814" i="6" s="1"/>
  <c r="AZ813" i="6"/>
  <c r="BA813" i="6" s="1"/>
  <c r="AZ812" i="6"/>
  <c r="BA812" i="6" s="1"/>
  <c r="AZ811" i="6"/>
  <c r="BA811" i="6" s="1"/>
  <c r="AZ810" i="6"/>
  <c r="BA810" i="6" s="1"/>
  <c r="AZ809" i="6"/>
  <c r="BA809" i="6" s="1"/>
  <c r="AZ808" i="6"/>
  <c r="BA808" i="6" s="1"/>
  <c r="AZ807" i="6"/>
  <c r="BA807" i="6" s="1"/>
  <c r="AZ806" i="6"/>
  <c r="BA806" i="6" s="1"/>
  <c r="AZ805" i="6"/>
  <c r="BA805" i="6" s="1"/>
  <c r="AZ804" i="6"/>
  <c r="BA804" i="6" s="1"/>
  <c r="AZ803" i="6"/>
  <c r="BA803" i="6" s="1"/>
  <c r="AZ802" i="6"/>
  <c r="BA802" i="6" s="1"/>
  <c r="AZ801" i="6"/>
  <c r="BA801" i="6" s="1"/>
  <c r="AZ800" i="6"/>
  <c r="BA800" i="6" s="1"/>
  <c r="AZ799" i="6"/>
  <c r="BA799" i="6" s="1"/>
  <c r="AZ798" i="6"/>
  <c r="BA798" i="6" s="1"/>
  <c r="AZ797" i="6"/>
  <c r="BA797" i="6" s="1"/>
  <c r="AZ796" i="6"/>
  <c r="BA796" i="6" s="1"/>
  <c r="AZ795" i="6"/>
  <c r="BA795" i="6" s="1"/>
  <c r="AZ794" i="6"/>
  <c r="BA794" i="6" s="1"/>
  <c r="AZ793" i="6"/>
  <c r="BA793" i="6" s="1"/>
  <c r="AZ792" i="6"/>
  <c r="BA792" i="6" s="1"/>
  <c r="AZ791" i="6"/>
  <c r="BA791" i="6" s="1"/>
  <c r="AZ790" i="6"/>
  <c r="BA790" i="6" s="1"/>
  <c r="AZ789" i="6"/>
  <c r="BA789" i="6" s="1"/>
  <c r="AZ788" i="6"/>
  <c r="BA788" i="6" s="1"/>
  <c r="AZ787" i="6"/>
  <c r="BA787" i="6" s="1"/>
  <c r="AZ786" i="6"/>
  <c r="BA786" i="6" s="1"/>
  <c r="AZ785" i="6"/>
  <c r="BA785" i="6" s="1"/>
  <c r="AZ784" i="6"/>
  <c r="BA784" i="6" s="1"/>
  <c r="AZ783" i="6"/>
  <c r="BA783" i="6" s="1"/>
  <c r="AZ782" i="6"/>
  <c r="BA782" i="6" s="1"/>
  <c r="AZ781" i="6"/>
  <c r="BA781" i="6" s="1"/>
  <c r="AZ780" i="6"/>
  <c r="BA780" i="6" s="1"/>
  <c r="AZ779" i="6"/>
  <c r="BA779" i="6" s="1"/>
  <c r="AZ778" i="6"/>
  <c r="BA778" i="6" s="1"/>
  <c r="AZ777" i="6"/>
  <c r="BA777" i="6" s="1"/>
  <c r="AZ776" i="6"/>
  <c r="BA776" i="6" s="1"/>
  <c r="AZ775" i="6"/>
  <c r="BA775" i="6" s="1"/>
  <c r="AZ774" i="6"/>
  <c r="BA774" i="6" s="1"/>
  <c r="AZ773" i="6"/>
  <c r="BA773" i="6" s="1"/>
  <c r="AZ772" i="6"/>
  <c r="BA772" i="6" s="1"/>
  <c r="AZ771" i="6"/>
  <c r="BA771" i="6" s="1"/>
  <c r="AZ770" i="6"/>
  <c r="BA770" i="6" s="1"/>
  <c r="AZ769" i="6"/>
  <c r="BA769" i="6" s="1"/>
  <c r="AZ768" i="6"/>
  <c r="BA768" i="6" s="1"/>
  <c r="AZ767" i="6"/>
  <c r="BA767" i="6" s="1"/>
  <c r="AZ766" i="6"/>
  <c r="BA766" i="6" s="1"/>
  <c r="AZ765" i="6"/>
  <c r="BA765" i="6" s="1"/>
  <c r="AZ764" i="6"/>
  <c r="BA764" i="6" s="1"/>
  <c r="AZ763" i="6"/>
  <c r="BA763" i="6" s="1"/>
  <c r="AZ762" i="6"/>
  <c r="BA762" i="6" s="1"/>
  <c r="AZ761" i="6"/>
  <c r="BA761" i="6" s="1"/>
  <c r="AZ760" i="6"/>
  <c r="BA760" i="6" s="1"/>
  <c r="AZ759" i="6"/>
  <c r="BA759" i="6" s="1"/>
  <c r="AZ758" i="6"/>
  <c r="AZ757" i="6"/>
  <c r="BA757" i="6" s="1"/>
  <c r="AZ756" i="6"/>
  <c r="BA756" i="6" s="1"/>
  <c r="AZ755" i="6"/>
  <c r="BA755" i="6" s="1"/>
  <c r="AZ754" i="6"/>
  <c r="BA754" i="6" s="1"/>
  <c r="AZ753" i="6"/>
  <c r="BA753" i="6" s="1"/>
  <c r="AZ752" i="6"/>
  <c r="BA752" i="6" s="1"/>
  <c r="AZ751" i="6"/>
  <c r="BA751" i="6" s="1"/>
  <c r="AZ750" i="6"/>
  <c r="AZ749" i="6"/>
  <c r="BA749" i="6" s="1"/>
  <c r="AZ748" i="6"/>
  <c r="BA748" i="6" s="1"/>
  <c r="AZ747" i="6"/>
  <c r="BA747" i="6" s="1"/>
  <c r="AZ746" i="6"/>
  <c r="BA746" i="6" s="1"/>
  <c r="AZ745" i="6"/>
  <c r="BA745" i="6" s="1"/>
  <c r="AZ744" i="6"/>
  <c r="BA744" i="6" s="1"/>
  <c r="AZ743" i="6"/>
  <c r="BA743" i="6" s="1"/>
  <c r="AZ742" i="6"/>
  <c r="BA742" i="6" s="1"/>
  <c r="AZ741" i="6"/>
  <c r="BA741" i="6" s="1"/>
  <c r="AZ740" i="6"/>
  <c r="BA740" i="6" s="1"/>
  <c r="AZ739" i="6"/>
  <c r="BA739" i="6" s="1"/>
  <c r="AZ738" i="6"/>
  <c r="BA738" i="6" s="1"/>
  <c r="AZ737" i="6"/>
  <c r="BA737" i="6" s="1"/>
  <c r="AZ736" i="6"/>
  <c r="BA736" i="6" s="1"/>
  <c r="AZ735" i="6"/>
  <c r="BA735" i="6" s="1"/>
  <c r="AZ734" i="6"/>
  <c r="BA734" i="6" s="1"/>
  <c r="AZ733" i="6"/>
  <c r="BA733" i="6" s="1"/>
  <c r="AZ732" i="6"/>
  <c r="BA732" i="6" s="1"/>
  <c r="AZ731" i="6"/>
  <c r="BA731" i="6" s="1"/>
  <c r="AZ730" i="6"/>
  <c r="BA730" i="6" s="1"/>
  <c r="AZ729" i="6"/>
  <c r="BA729" i="6" s="1"/>
  <c r="AZ728" i="6"/>
  <c r="BA728" i="6" s="1"/>
  <c r="AZ727" i="6"/>
  <c r="BA727" i="6" s="1"/>
  <c r="AZ726" i="6"/>
  <c r="BA726" i="6" s="1"/>
  <c r="AZ725" i="6"/>
  <c r="BA725" i="6" s="1"/>
  <c r="AZ724" i="6"/>
  <c r="BA724" i="6" s="1"/>
  <c r="AZ723" i="6"/>
  <c r="BA723" i="6" s="1"/>
  <c r="AZ722" i="6"/>
  <c r="BA722" i="6" s="1"/>
  <c r="AZ721" i="6"/>
  <c r="BA721" i="6" s="1"/>
  <c r="AZ720" i="6"/>
  <c r="BA720" i="6" s="1"/>
  <c r="AZ719" i="6"/>
  <c r="BA719" i="6" s="1"/>
  <c r="AZ718" i="6"/>
  <c r="BA718" i="6" s="1"/>
  <c r="AZ717" i="6"/>
  <c r="BA717" i="6" s="1"/>
  <c r="AZ716" i="6"/>
  <c r="BA716" i="6" s="1"/>
  <c r="AZ715" i="6"/>
  <c r="BA715" i="6" s="1"/>
  <c r="AZ714" i="6"/>
  <c r="BA714" i="6" s="1"/>
  <c r="AZ713" i="6"/>
  <c r="BA713" i="6" s="1"/>
  <c r="AZ712" i="6"/>
  <c r="BA712" i="6" s="1"/>
  <c r="AZ711" i="6"/>
  <c r="BA711" i="6" s="1"/>
  <c r="AZ710" i="6"/>
  <c r="BA710" i="6" s="1"/>
  <c r="AZ709" i="6"/>
  <c r="BA709" i="6" s="1"/>
  <c r="AZ708" i="6"/>
  <c r="BA708" i="6" s="1"/>
  <c r="AZ707" i="6"/>
  <c r="BA707" i="6" s="1"/>
  <c r="AZ706" i="6"/>
  <c r="BA706" i="6" s="1"/>
  <c r="AZ705" i="6"/>
  <c r="BA705" i="6" s="1"/>
  <c r="AZ704" i="6"/>
  <c r="BA704" i="6" s="1"/>
  <c r="AZ703" i="6"/>
  <c r="BA703" i="6" s="1"/>
  <c r="AZ702" i="6"/>
  <c r="BA702" i="6" s="1"/>
  <c r="AZ701" i="6"/>
  <c r="BA701" i="6" s="1"/>
  <c r="AZ700" i="6"/>
  <c r="BA700" i="6" s="1"/>
  <c r="AZ699" i="6"/>
  <c r="BA699" i="6" s="1"/>
  <c r="AZ698" i="6"/>
  <c r="BA698" i="6" s="1"/>
  <c r="AZ697" i="6"/>
  <c r="BA697" i="6" s="1"/>
  <c r="AZ696" i="6"/>
  <c r="BA696" i="6" s="1"/>
  <c r="AZ695" i="6"/>
  <c r="BA695" i="6" s="1"/>
  <c r="AZ694" i="6"/>
  <c r="BA694" i="6" s="1"/>
  <c r="AZ693" i="6"/>
  <c r="BA693" i="6" s="1"/>
  <c r="AZ692" i="6"/>
  <c r="BA692" i="6" s="1"/>
  <c r="AZ691" i="6"/>
  <c r="BA691" i="6" s="1"/>
  <c r="AZ690" i="6"/>
  <c r="BA690" i="6" s="1"/>
  <c r="AZ689" i="6"/>
  <c r="BA689" i="6" s="1"/>
  <c r="AZ688" i="6"/>
  <c r="BA688" i="6" s="1"/>
  <c r="AZ687" i="6"/>
  <c r="BA687" i="6" s="1"/>
  <c r="AZ686" i="6"/>
  <c r="BA686" i="6" s="1"/>
  <c r="AZ685" i="6"/>
  <c r="BA685" i="6" s="1"/>
  <c r="AZ684" i="6"/>
  <c r="BA684" i="6" s="1"/>
  <c r="AZ683" i="6"/>
  <c r="BA683" i="6" s="1"/>
  <c r="AZ682" i="6"/>
  <c r="BA682" i="6" s="1"/>
  <c r="AZ681" i="6"/>
  <c r="BA681" i="6" s="1"/>
  <c r="AZ680" i="6"/>
  <c r="BA680" i="6" s="1"/>
  <c r="AZ679" i="6"/>
  <c r="BA679" i="6" s="1"/>
  <c r="AZ678" i="6"/>
  <c r="BA678" i="6" s="1"/>
  <c r="AZ677" i="6"/>
  <c r="BA677" i="6" s="1"/>
  <c r="AZ676" i="6"/>
  <c r="BA676" i="6" s="1"/>
  <c r="AZ675" i="6"/>
  <c r="BA675" i="6" s="1"/>
  <c r="AZ674" i="6"/>
  <c r="BA674" i="6" s="1"/>
  <c r="AZ673" i="6"/>
  <c r="BA673" i="6" s="1"/>
  <c r="AZ672" i="6"/>
  <c r="BA672" i="6" s="1"/>
  <c r="AZ671" i="6"/>
  <c r="BA671" i="6" s="1"/>
  <c r="AZ670" i="6"/>
  <c r="BA670" i="6" s="1"/>
  <c r="AZ669" i="6"/>
  <c r="BA669" i="6" s="1"/>
  <c r="AZ668" i="6"/>
  <c r="BA668" i="6" s="1"/>
  <c r="AZ667" i="6"/>
  <c r="BA667" i="6" s="1"/>
  <c r="AZ666" i="6"/>
  <c r="BA666" i="6" s="1"/>
  <c r="AZ665" i="6"/>
  <c r="BA665" i="6" s="1"/>
  <c r="AZ664" i="6"/>
  <c r="BA664" i="6" s="1"/>
  <c r="AZ663" i="6"/>
  <c r="BA663" i="6" s="1"/>
  <c r="AZ662" i="6"/>
  <c r="BA662" i="6" s="1"/>
  <c r="AZ661" i="6"/>
  <c r="BA661" i="6" s="1"/>
  <c r="AZ660" i="6"/>
  <c r="BA660" i="6" s="1"/>
  <c r="AZ659" i="6"/>
  <c r="BA659" i="6" s="1"/>
  <c r="AZ658" i="6"/>
  <c r="BA658" i="6" s="1"/>
  <c r="AZ657" i="6"/>
  <c r="BA657" i="6" s="1"/>
  <c r="AZ656" i="6"/>
  <c r="BA656" i="6" s="1"/>
  <c r="AZ655" i="6"/>
  <c r="BA655" i="6" s="1"/>
  <c r="AZ654" i="6"/>
  <c r="BA654" i="6" s="1"/>
  <c r="AZ653" i="6"/>
  <c r="BA653" i="6" s="1"/>
  <c r="AZ652" i="6"/>
  <c r="BA652" i="6" s="1"/>
  <c r="AZ651" i="6"/>
  <c r="BA651" i="6" s="1"/>
  <c r="AZ650" i="6"/>
  <c r="BA650" i="6" s="1"/>
  <c r="AZ649" i="6"/>
  <c r="BA649" i="6" s="1"/>
  <c r="AZ648" i="6"/>
  <c r="BA648" i="6" s="1"/>
  <c r="AZ647" i="6"/>
  <c r="BA647" i="6" s="1"/>
  <c r="AZ646" i="6"/>
  <c r="BA646" i="6" s="1"/>
  <c r="AZ645" i="6"/>
  <c r="BA645" i="6" s="1"/>
  <c r="AZ644" i="6"/>
  <c r="BA644" i="6" s="1"/>
  <c r="AZ643" i="6"/>
  <c r="BA643" i="6" s="1"/>
  <c r="AZ642" i="6"/>
  <c r="BA642" i="6" s="1"/>
  <c r="AZ641" i="6"/>
  <c r="BA641" i="6" s="1"/>
  <c r="AZ640" i="6"/>
  <c r="BA640" i="6" s="1"/>
  <c r="AZ639" i="6"/>
  <c r="BA639" i="6" s="1"/>
  <c r="AZ638" i="6"/>
  <c r="BA638" i="6" s="1"/>
  <c r="AZ637" i="6"/>
  <c r="BA637" i="6" s="1"/>
  <c r="AZ636" i="6"/>
  <c r="BA636" i="6" s="1"/>
  <c r="AZ635" i="6"/>
  <c r="BA635" i="6" s="1"/>
  <c r="AZ634" i="6"/>
  <c r="BA634" i="6" s="1"/>
  <c r="AZ633" i="6"/>
  <c r="BA633" i="6" s="1"/>
  <c r="AZ632" i="6"/>
  <c r="BA632" i="6" s="1"/>
  <c r="AZ631" i="6"/>
  <c r="BA631" i="6" s="1"/>
  <c r="AZ630" i="6"/>
  <c r="BA630" i="6" s="1"/>
  <c r="AZ629" i="6"/>
  <c r="BA629" i="6" s="1"/>
  <c r="AZ628" i="6"/>
  <c r="BA628" i="6" s="1"/>
  <c r="AZ627" i="6"/>
  <c r="BA627" i="6" s="1"/>
  <c r="AZ626" i="6"/>
  <c r="BA626" i="6" s="1"/>
  <c r="AZ625" i="6"/>
  <c r="BA625" i="6" s="1"/>
  <c r="AZ624" i="6"/>
  <c r="BA624" i="6" s="1"/>
  <c r="AZ623" i="6"/>
  <c r="BA623" i="6" s="1"/>
  <c r="AZ622" i="6"/>
  <c r="BA622" i="6" s="1"/>
  <c r="AZ621" i="6"/>
  <c r="BA621" i="6" s="1"/>
  <c r="AZ620" i="6"/>
  <c r="BA620" i="6" s="1"/>
  <c r="AZ619" i="6"/>
  <c r="BA619" i="6" s="1"/>
  <c r="AZ618" i="6"/>
  <c r="BA618" i="6" s="1"/>
  <c r="AZ617" i="6"/>
  <c r="BA617" i="6" s="1"/>
  <c r="AZ616" i="6"/>
  <c r="BA616" i="6" s="1"/>
  <c r="AZ615" i="6"/>
  <c r="BA615" i="6" s="1"/>
  <c r="AZ614" i="6"/>
  <c r="BA614" i="6" s="1"/>
  <c r="AZ613" i="6"/>
  <c r="BA613" i="6" s="1"/>
  <c r="AZ612" i="6"/>
  <c r="BA612" i="6" s="1"/>
  <c r="AZ611" i="6"/>
  <c r="BA611" i="6" s="1"/>
  <c r="AZ610" i="6"/>
  <c r="BA610" i="6" s="1"/>
  <c r="AZ609" i="6"/>
  <c r="BA609" i="6" s="1"/>
  <c r="AZ608" i="6"/>
  <c r="BA608" i="6" s="1"/>
  <c r="AZ607" i="6"/>
  <c r="BA607" i="6" s="1"/>
  <c r="AZ606" i="6"/>
  <c r="BA606" i="6" s="1"/>
  <c r="AZ605" i="6"/>
  <c r="BA605" i="6" s="1"/>
  <c r="AZ604" i="6"/>
  <c r="BA604" i="6" s="1"/>
  <c r="AZ603" i="6"/>
  <c r="BA603" i="6" s="1"/>
  <c r="AZ602" i="6"/>
  <c r="BA602" i="6" s="1"/>
  <c r="AZ601" i="6"/>
  <c r="BA601" i="6" s="1"/>
  <c r="AZ600" i="6"/>
  <c r="BA600" i="6" s="1"/>
  <c r="AZ599" i="6"/>
  <c r="BA599" i="6" s="1"/>
  <c r="AZ598" i="6"/>
  <c r="BA598" i="6" s="1"/>
  <c r="AZ597" i="6"/>
  <c r="BA597" i="6" s="1"/>
  <c r="AZ596" i="6"/>
  <c r="BA596" i="6" s="1"/>
  <c r="AZ595" i="6"/>
  <c r="BA595" i="6" s="1"/>
  <c r="AZ594" i="6"/>
  <c r="BA594" i="6" s="1"/>
  <c r="AZ593" i="6"/>
  <c r="BA593" i="6" s="1"/>
  <c r="AZ592" i="6"/>
  <c r="BA592" i="6" s="1"/>
  <c r="AZ591" i="6"/>
  <c r="BA591" i="6" s="1"/>
  <c r="AZ590" i="6"/>
  <c r="BA590" i="6" s="1"/>
  <c r="AZ589" i="6"/>
  <c r="BA589" i="6" s="1"/>
  <c r="AZ588" i="6"/>
  <c r="BA588" i="6" s="1"/>
  <c r="AZ587" i="6"/>
  <c r="BA587" i="6" s="1"/>
  <c r="AZ586" i="6"/>
  <c r="BA586" i="6" s="1"/>
  <c r="AZ585" i="6"/>
  <c r="BA585" i="6" s="1"/>
  <c r="AZ584" i="6"/>
  <c r="BA584" i="6" s="1"/>
  <c r="AZ583" i="6"/>
  <c r="BA583" i="6" s="1"/>
  <c r="AZ582" i="6"/>
  <c r="BA582" i="6" s="1"/>
  <c r="AZ581" i="6"/>
  <c r="BA581" i="6" s="1"/>
  <c r="AZ580" i="6"/>
  <c r="BA580" i="6" s="1"/>
  <c r="AZ579" i="6"/>
  <c r="BA579" i="6" s="1"/>
  <c r="AZ578" i="6"/>
  <c r="BA578" i="6" s="1"/>
  <c r="AZ577" i="6"/>
  <c r="BA577" i="6" s="1"/>
  <c r="AZ576" i="6"/>
  <c r="BA576" i="6" s="1"/>
  <c r="AZ575" i="6"/>
  <c r="BA575" i="6" s="1"/>
  <c r="AZ574" i="6"/>
  <c r="BA574" i="6" s="1"/>
  <c r="AZ573" i="6"/>
  <c r="BA573" i="6" s="1"/>
  <c r="AZ572" i="6"/>
  <c r="BA572" i="6" s="1"/>
  <c r="AZ571" i="6"/>
  <c r="BA571" i="6" s="1"/>
  <c r="AZ570" i="6"/>
  <c r="BA570" i="6" s="1"/>
  <c r="AZ569" i="6"/>
  <c r="BA569" i="6" s="1"/>
  <c r="AZ568" i="6"/>
  <c r="BA568" i="6" s="1"/>
  <c r="AZ567" i="6"/>
  <c r="BA567" i="6" s="1"/>
  <c r="AZ566" i="6"/>
  <c r="BA566" i="6" s="1"/>
  <c r="AZ565" i="6"/>
  <c r="BA565" i="6" s="1"/>
  <c r="AZ564" i="6"/>
  <c r="BA564" i="6" s="1"/>
  <c r="AZ563" i="6"/>
  <c r="BA563" i="6" s="1"/>
  <c r="AZ562" i="6"/>
  <c r="BA562" i="6" s="1"/>
  <c r="AZ561" i="6"/>
  <c r="BA561" i="6" s="1"/>
  <c r="AZ560" i="6"/>
  <c r="BA560" i="6" s="1"/>
  <c r="AZ559" i="6"/>
  <c r="BA559" i="6" s="1"/>
  <c r="AZ558" i="6"/>
  <c r="BA558" i="6" s="1"/>
  <c r="AZ557" i="6"/>
  <c r="BA557" i="6" s="1"/>
  <c r="AZ556" i="6"/>
  <c r="BA556" i="6" s="1"/>
  <c r="AZ555" i="6"/>
  <c r="BA555" i="6" s="1"/>
  <c r="AZ554" i="6"/>
  <c r="BA554" i="6" s="1"/>
  <c r="AZ553" i="6"/>
  <c r="BA553" i="6" s="1"/>
  <c r="AZ552" i="6"/>
  <c r="BA552" i="6" s="1"/>
  <c r="AZ551" i="6"/>
  <c r="BA551" i="6" s="1"/>
  <c r="AZ550" i="6"/>
  <c r="BA550" i="6" s="1"/>
  <c r="AZ549" i="6"/>
  <c r="BA549" i="6" s="1"/>
  <c r="AZ548" i="6"/>
  <c r="BA548" i="6" s="1"/>
  <c r="AZ547" i="6"/>
  <c r="BA547" i="6" s="1"/>
  <c r="AZ546" i="6"/>
  <c r="BA546" i="6" s="1"/>
  <c r="AZ545" i="6"/>
  <c r="BA545" i="6" s="1"/>
  <c r="AZ544" i="6"/>
  <c r="BA544" i="6" s="1"/>
  <c r="AZ543" i="6"/>
  <c r="BA543" i="6" s="1"/>
  <c r="AZ542" i="6"/>
  <c r="BA542" i="6" s="1"/>
  <c r="AZ541" i="6"/>
  <c r="BA541" i="6" s="1"/>
  <c r="AZ540" i="6"/>
  <c r="BA540" i="6" s="1"/>
  <c r="AZ539" i="6"/>
  <c r="BA539" i="6" s="1"/>
  <c r="AZ538" i="6"/>
  <c r="BA538" i="6" s="1"/>
  <c r="AZ537" i="6"/>
  <c r="BA537" i="6" s="1"/>
  <c r="AZ536" i="6"/>
  <c r="BA536" i="6" s="1"/>
  <c r="AZ535" i="6"/>
  <c r="BA535" i="6" s="1"/>
  <c r="AZ534" i="6"/>
  <c r="BA534" i="6" s="1"/>
  <c r="AZ533" i="6"/>
  <c r="BA533" i="6" s="1"/>
  <c r="AZ532" i="6"/>
  <c r="BA532" i="6" s="1"/>
  <c r="AZ531" i="6"/>
  <c r="BA531" i="6" s="1"/>
  <c r="AZ530" i="6"/>
  <c r="BA530" i="6" s="1"/>
  <c r="AZ529" i="6"/>
  <c r="BA529" i="6" s="1"/>
  <c r="AZ528" i="6"/>
  <c r="BA528" i="6" s="1"/>
  <c r="AZ527" i="6"/>
  <c r="BA527" i="6" s="1"/>
  <c r="AZ526" i="6"/>
  <c r="BA526" i="6" s="1"/>
  <c r="AZ525" i="6"/>
  <c r="BA525" i="6" s="1"/>
  <c r="AZ524" i="6"/>
  <c r="BA524" i="6" s="1"/>
  <c r="AZ523" i="6"/>
  <c r="BA523" i="6" s="1"/>
  <c r="AZ522" i="6"/>
  <c r="BA522" i="6" s="1"/>
  <c r="AZ521" i="6"/>
  <c r="BA521" i="6" s="1"/>
  <c r="AZ520" i="6"/>
  <c r="BA520" i="6" s="1"/>
  <c r="AZ519" i="6"/>
  <c r="BA519" i="6" s="1"/>
  <c r="AZ518" i="6"/>
  <c r="BA518" i="6" s="1"/>
  <c r="AZ517" i="6"/>
  <c r="BA517" i="6" s="1"/>
  <c r="AZ516" i="6"/>
  <c r="BA516" i="6" s="1"/>
  <c r="AZ515" i="6"/>
  <c r="BA515" i="6" s="1"/>
  <c r="AZ514" i="6"/>
  <c r="BA514" i="6" s="1"/>
  <c r="AZ513" i="6"/>
  <c r="BA513" i="6" s="1"/>
  <c r="AZ512" i="6"/>
  <c r="BA512" i="6" s="1"/>
  <c r="AZ511" i="6"/>
  <c r="BA511" i="6" s="1"/>
  <c r="AZ510" i="6"/>
  <c r="BA510" i="6" s="1"/>
  <c r="AZ509" i="6"/>
  <c r="BA509" i="6" s="1"/>
  <c r="AZ508" i="6"/>
  <c r="BA508" i="6" s="1"/>
  <c r="AZ507" i="6"/>
  <c r="BA507" i="6" s="1"/>
  <c r="AZ506" i="6"/>
  <c r="BA506" i="6" s="1"/>
  <c r="AZ505" i="6"/>
  <c r="BA505" i="6" s="1"/>
  <c r="AZ504" i="6"/>
  <c r="BA504" i="6" s="1"/>
  <c r="AZ503" i="6"/>
  <c r="BA503" i="6" s="1"/>
  <c r="AZ502" i="6"/>
  <c r="BA502" i="6" s="1"/>
  <c r="AZ501" i="6"/>
  <c r="BA501" i="6" s="1"/>
  <c r="AZ500" i="6"/>
  <c r="BA500" i="6" s="1"/>
  <c r="AZ499" i="6"/>
  <c r="BA499" i="6" s="1"/>
  <c r="AZ498" i="6"/>
  <c r="BA498" i="6" s="1"/>
  <c r="AZ497" i="6"/>
  <c r="BA497" i="6" s="1"/>
  <c r="AZ496" i="6"/>
  <c r="BA496" i="6" s="1"/>
  <c r="AZ495" i="6"/>
  <c r="BA495" i="6" s="1"/>
  <c r="AZ494" i="6"/>
  <c r="BA494" i="6" s="1"/>
  <c r="AZ493" i="6"/>
  <c r="BA493" i="6" s="1"/>
  <c r="AZ492" i="6"/>
  <c r="BA492" i="6" s="1"/>
  <c r="AZ491" i="6"/>
  <c r="BA491" i="6" s="1"/>
  <c r="AZ490" i="6"/>
  <c r="BA490" i="6" s="1"/>
  <c r="AZ489" i="6"/>
  <c r="BA489" i="6" s="1"/>
  <c r="AZ488" i="6"/>
  <c r="BA488" i="6" s="1"/>
  <c r="AZ487" i="6"/>
  <c r="BA487" i="6" s="1"/>
  <c r="AZ486" i="6"/>
  <c r="BA486" i="6" s="1"/>
  <c r="AZ485" i="6"/>
  <c r="BA485" i="6" s="1"/>
  <c r="AZ484" i="6"/>
  <c r="BA484" i="6" s="1"/>
  <c r="AZ483" i="6"/>
  <c r="BA483" i="6" s="1"/>
  <c r="AZ482" i="6"/>
  <c r="BA482" i="6" s="1"/>
  <c r="AZ481" i="6"/>
  <c r="BA481" i="6" s="1"/>
  <c r="AZ480" i="6"/>
  <c r="BA480" i="6" s="1"/>
  <c r="AZ479" i="6"/>
  <c r="BA479" i="6" s="1"/>
  <c r="AZ478" i="6"/>
  <c r="BA478" i="6" s="1"/>
  <c r="AZ477" i="6"/>
  <c r="BA477" i="6" s="1"/>
  <c r="AZ476" i="6"/>
  <c r="BA476" i="6" s="1"/>
  <c r="AZ475" i="6"/>
  <c r="BA475" i="6" s="1"/>
  <c r="AZ474" i="6"/>
  <c r="BA474" i="6" s="1"/>
  <c r="AZ473" i="6"/>
  <c r="BA473" i="6" s="1"/>
  <c r="AZ472" i="6"/>
  <c r="BA472" i="6" s="1"/>
  <c r="AZ471" i="6"/>
  <c r="BA471" i="6" s="1"/>
  <c r="AZ470" i="6"/>
  <c r="BA470" i="6" s="1"/>
  <c r="AZ469" i="6"/>
  <c r="BA469" i="6" s="1"/>
  <c r="AZ468" i="6"/>
  <c r="BA468" i="6" s="1"/>
  <c r="AZ467" i="6"/>
  <c r="BA467" i="6" s="1"/>
  <c r="AZ466" i="6"/>
  <c r="BA466" i="6" s="1"/>
  <c r="AZ465" i="6"/>
  <c r="BA465" i="6" s="1"/>
  <c r="AZ464" i="6"/>
  <c r="BA464" i="6" s="1"/>
  <c r="AZ463" i="6"/>
  <c r="BA463" i="6" s="1"/>
  <c r="AZ462" i="6"/>
  <c r="BA462" i="6" s="1"/>
  <c r="AZ461" i="6"/>
  <c r="BA461" i="6" s="1"/>
  <c r="AZ460" i="6"/>
  <c r="BA460" i="6" s="1"/>
  <c r="AZ459" i="6"/>
  <c r="BA459" i="6" s="1"/>
  <c r="AZ458" i="6"/>
  <c r="BA458" i="6" s="1"/>
  <c r="AZ457" i="6"/>
  <c r="BA457" i="6" s="1"/>
  <c r="AZ456" i="6"/>
  <c r="BA456" i="6" s="1"/>
  <c r="AZ455" i="6"/>
  <c r="BA455" i="6" s="1"/>
  <c r="AZ454" i="6"/>
  <c r="BA454" i="6" s="1"/>
  <c r="AZ453" i="6"/>
  <c r="BA453" i="6" s="1"/>
  <c r="AZ452" i="6"/>
  <c r="BA452" i="6" s="1"/>
  <c r="AZ451" i="6"/>
  <c r="BA451" i="6" s="1"/>
  <c r="AZ450" i="6"/>
  <c r="BA450" i="6" s="1"/>
  <c r="AZ449" i="6"/>
  <c r="BA449" i="6" s="1"/>
  <c r="AZ448" i="6"/>
  <c r="BA448" i="6" s="1"/>
  <c r="AZ447" i="6"/>
  <c r="BA447" i="6" s="1"/>
  <c r="AZ446" i="6"/>
  <c r="BA446" i="6" s="1"/>
  <c r="AZ445" i="6"/>
  <c r="BA445" i="6" s="1"/>
  <c r="AZ444" i="6"/>
  <c r="BA444" i="6" s="1"/>
  <c r="AZ443" i="6"/>
  <c r="BA443" i="6" s="1"/>
  <c r="AZ442" i="6"/>
  <c r="BA442" i="6" s="1"/>
  <c r="AZ441" i="6"/>
  <c r="BA441" i="6" s="1"/>
  <c r="AZ440" i="6"/>
  <c r="BA440" i="6" s="1"/>
  <c r="AZ439" i="6"/>
  <c r="BA439" i="6" s="1"/>
  <c r="AZ438" i="6"/>
  <c r="BA438" i="6" s="1"/>
  <c r="AZ437" i="6"/>
  <c r="BA437" i="6" s="1"/>
  <c r="AZ436" i="6"/>
  <c r="BA436" i="6" s="1"/>
  <c r="AZ435" i="6"/>
  <c r="BA435" i="6" s="1"/>
  <c r="AZ434" i="6"/>
  <c r="BA434" i="6" s="1"/>
  <c r="AZ433" i="6"/>
  <c r="BA433" i="6" s="1"/>
  <c r="AZ432" i="6"/>
  <c r="BA432" i="6" s="1"/>
  <c r="AZ431" i="6"/>
  <c r="BA431" i="6" s="1"/>
  <c r="AZ430" i="6"/>
  <c r="BA430" i="6" s="1"/>
  <c r="AZ429" i="6"/>
  <c r="BA429" i="6" s="1"/>
  <c r="AZ428" i="6"/>
  <c r="BA428" i="6" s="1"/>
  <c r="AZ427" i="6"/>
  <c r="BA427" i="6" s="1"/>
  <c r="AZ426" i="6"/>
  <c r="BA426" i="6" s="1"/>
  <c r="AZ425" i="6"/>
  <c r="BA425" i="6" s="1"/>
  <c r="AZ424" i="6"/>
  <c r="BA424" i="6" s="1"/>
  <c r="AZ423" i="6"/>
  <c r="BA423" i="6" s="1"/>
  <c r="AZ422" i="6"/>
  <c r="BA422" i="6" s="1"/>
  <c r="AZ421" i="6"/>
  <c r="BA421" i="6" s="1"/>
  <c r="AZ420" i="6"/>
  <c r="BA420" i="6" s="1"/>
  <c r="AZ419" i="6"/>
  <c r="BA419" i="6" s="1"/>
  <c r="AZ418" i="6"/>
  <c r="BA418" i="6" s="1"/>
  <c r="AZ417" i="6"/>
  <c r="BA417" i="6" s="1"/>
  <c r="AZ416" i="6"/>
  <c r="BA416" i="6" s="1"/>
  <c r="AZ415" i="6"/>
  <c r="BA415" i="6" s="1"/>
  <c r="AZ414" i="6"/>
  <c r="BA414" i="6" s="1"/>
  <c r="AZ413" i="6"/>
  <c r="BA413" i="6" s="1"/>
  <c r="AZ412" i="6"/>
  <c r="BA412" i="6" s="1"/>
  <c r="AZ411" i="6"/>
  <c r="BA411" i="6" s="1"/>
  <c r="AZ410" i="6"/>
  <c r="BA410" i="6" s="1"/>
  <c r="AZ409" i="6"/>
  <c r="BA409" i="6" s="1"/>
  <c r="AZ408" i="6"/>
  <c r="BA408" i="6" s="1"/>
  <c r="AZ407" i="6"/>
  <c r="BA407" i="6" s="1"/>
  <c r="AZ406" i="6"/>
  <c r="BA406" i="6" s="1"/>
  <c r="AZ405" i="6"/>
  <c r="BA405" i="6" s="1"/>
  <c r="AZ404" i="6"/>
  <c r="BA404" i="6" s="1"/>
  <c r="AZ403" i="6"/>
  <c r="BA403" i="6" s="1"/>
  <c r="AZ402" i="6"/>
  <c r="BA402" i="6" s="1"/>
  <c r="AZ401" i="6"/>
  <c r="BA401" i="6" s="1"/>
  <c r="AZ400" i="6"/>
  <c r="BA400" i="6" s="1"/>
  <c r="AZ399" i="6"/>
  <c r="BA399" i="6" s="1"/>
  <c r="AZ398" i="6"/>
  <c r="BA398" i="6" s="1"/>
  <c r="AZ397" i="6"/>
  <c r="BA397" i="6" s="1"/>
  <c r="AZ396" i="6"/>
  <c r="BA396" i="6" s="1"/>
  <c r="AZ395" i="6"/>
  <c r="BA395" i="6" s="1"/>
  <c r="AZ394" i="6"/>
  <c r="BA394" i="6" s="1"/>
  <c r="AZ393" i="6"/>
  <c r="BA393" i="6" s="1"/>
  <c r="AZ392" i="6"/>
  <c r="BA392" i="6" s="1"/>
  <c r="AZ391" i="6"/>
  <c r="BA391" i="6" s="1"/>
  <c r="AZ390" i="6"/>
  <c r="BA390" i="6" s="1"/>
  <c r="AZ389" i="6"/>
  <c r="BA389" i="6" s="1"/>
  <c r="AZ388" i="6"/>
  <c r="BA388" i="6" s="1"/>
  <c r="AZ387" i="6"/>
  <c r="BA387" i="6" s="1"/>
  <c r="AZ386" i="6"/>
  <c r="BA386" i="6" s="1"/>
  <c r="AZ385" i="6"/>
  <c r="BA385" i="6" s="1"/>
  <c r="AZ384" i="6"/>
  <c r="BA384" i="6" s="1"/>
  <c r="AZ383" i="6"/>
  <c r="BA383" i="6" s="1"/>
  <c r="AZ382" i="6"/>
  <c r="BA382" i="6" s="1"/>
  <c r="AZ381" i="6"/>
  <c r="BA381" i="6" s="1"/>
  <c r="AZ380" i="6"/>
  <c r="BA380" i="6" s="1"/>
  <c r="AZ379" i="6"/>
  <c r="BA379" i="6" s="1"/>
  <c r="AZ378" i="6"/>
  <c r="BA378" i="6" s="1"/>
  <c r="AZ377" i="6"/>
  <c r="BA377" i="6" s="1"/>
  <c r="AZ376" i="6"/>
  <c r="BA376" i="6" s="1"/>
  <c r="AZ375" i="6"/>
  <c r="BA375" i="6" s="1"/>
  <c r="AZ374" i="6"/>
  <c r="BA374" i="6" s="1"/>
  <c r="AZ373" i="6"/>
  <c r="BA373" i="6" s="1"/>
  <c r="AZ372" i="6"/>
  <c r="BA372" i="6" s="1"/>
  <c r="AZ371" i="6"/>
  <c r="BA371" i="6" s="1"/>
  <c r="AZ370" i="6"/>
  <c r="BA370" i="6" s="1"/>
  <c r="AZ369" i="6"/>
  <c r="BA369" i="6" s="1"/>
  <c r="AZ368" i="6"/>
  <c r="BA368" i="6" s="1"/>
  <c r="AZ367" i="6"/>
  <c r="BA367" i="6" s="1"/>
  <c r="AZ366" i="6"/>
  <c r="BA366" i="6" s="1"/>
  <c r="AZ365" i="6"/>
  <c r="BA365" i="6" s="1"/>
  <c r="AZ364" i="6"/>
  <c r="BA364" i="6" s="1"/>
  <c r="AZ363" i="6"/>
  <c r="BA363" i="6" s="1"/>
  <c r="AZ362" i="6"/>
  <c r="BA362" i="6" s="1"/>
  <c r="AZ361" i="6"/>
  <c r="BA361" i="6" s="1"/>
  <c r="AZ360" i="6"/>
  <c r="BA360" i="6" s="1"/>
  <c r="AZ359" i="6"/>
  <c r="BA359" i="6" s="1"/>
  <c r="AZ358" i="6"/>
  <c r="BA358" i="6" s="1"/>
  <c r="AZ357" i="6"/>
  <c r="BA357" i="6" s="1"/>
  <c r="AZ356" i="6"/>
  <c r="BA356" i="6" s="1"/>
  <c r="AZ355" i="6"/>
  <c r="BA355" i="6" s="1"/>
  <c r="AZ354" i="6"/>
  <c r="BA354" i="6" s="1"/>
  <c r="AZ353" i="6"/>
  <c r="BA353" i="6" s="1"/>
  <c r="AZ352" i="6"/>
  <c r="BA352" i="6" s="1"/>
  <c r="AZ351" i="6"/>
  <c r="BA351" i="6" s="1"/>
  <c r="AZ350" i="6"/>
  <c r="BA350" i="6" s="1"/>
  <c r="AZ349" i="6"/>
  <c r="BA349" i="6" s="1"/>
  <c r="AZ348" i="6"/>
  <c r="BA348" i="6" s="1"/>
  <c r="AZ347" i="6"/>
  <c r="BA347" i="6" s="1"/>
  <c r="AZ346" i="6"/>
  <c r="BA346" i="6" s="1"/>
  <c r="AZ345" i="6"/>
  <c r="BA345" i="6" s="1"/>
  <c r="AZ344" i="6"/>
  <c r="BA344" i="6" s="1"/>
  <c r="AZ343" i="6"/>
  <c r="BA343" i="6" s="1"/>
  <c r="AZ342" i="6"/>
  <c r="BA342" i="6" s="1"/>
  <c r="AZ341" i="6"/>
  <c r="BA341" i="6" s="1"/>
  <c r="AZ340" i="6"/>
  <c r="BA340" i="6" s="1"/>
  <c r="AZ339" i="6"/>
  <c r="BA339" i="6" s="1"/>
  <c r="AZ338" i="6"/>
  <c r="BA338" i="6" s="1"/>
  <c r="AZ337" i="6"/>
  <c r="BA337" i="6" s="1"/>
  <c r="AZ336" i="6"/>
  <c r="BA336" i="6" s="1"/>
  <c r="AZ335" i="6"/>
  <c r="BA335" i="6" s="1"/>
  <c r="AZ334" i="6"/>
  <c r="BA334" i="6" s="1"/>
  <c r="AZ333" i="6"/>
  <c r="BA333" i="6" s="1"/>
  <c r="AZ332" i="6"/>
  <c r="BA332" i="6" s="1"/>
  <c r="AZ331" i="6"/>
  <c r="BA331" i="6" s="1"/>
  <c r="AZ330" i="6"/>
  <c r="BA330" i="6" s="1"/>
  <c r="AZ329" i="6"/>
  <c r="BA329" i="6" s="1"/>
  <c r="AZ328" i="6"/>
  <c r="BA328" i="6" s="1"/>
  <c r="AZ327" i="6"/>
  <c r="BA327" i="6" s="1"/>
  <c r="AZ326" i="6"/>
  <c r="BA326" i="6" s="1"/>
  <c r="AZ325" i="6"/>
  <c r="BA325" i="6" s="1"/>
  <c r="AZ324" i="6"/>
  <c r="BA324" i="6" s="1"/>
  <c r="AZ323" i="6"/>
  <c r="BA323" i="6" s="1"/>
  <c r="AZ322" i="6"/>
  <c r="BA322" i="6" s="1"/>
  <c r="AZ321" i="6"/>
  <c r="BA321" i="6" s="1"/>
  <c r="AZ320" i="6"/>
  <c r="BA320" i="6" s="1"/>
  <c r="AZ319" i="6"/>
  <c r="BA319" i="6" s="1"/>
  <c r="AZ318" i="6"/>
  <c r="BA318" i="6" s="1"/>
  <c r="AZ317" i="6"/>
  <c r="BA317" i="6" s="1"/>
  <c r="AZ316" i="6"/>
  <c r="BA316" i="6" s="1"/>
  <c r="AZ315" i="6"/>
  <c r="BA315" i="6" s="1"/>
  <c r="AZ314" i="6"/>
  <c r="BA314" i="6" s="1"/>
  <c r="AZ313" i="6"/>
  <c r="BA313" i="6" s="1"/>
  <c r="AZ312" i="6"/>
  <c r="AZ311" i="6"/>
  <c r="BA311" i="6" s="1"/>
  <c r="AZ310" i="6"/>
  <c r="BA310" i="6" s="1"/>
  <c r="AZ309" i="6"/>
  <c r="BA309" i="6" s="1"/>
  <c r="AZ308" i="6"/>
  <c r="BA308" i="6" s="1"/>
  <c r="AZ307" i="6"/>
  <c r="BA307" i="6" s="1"/>
  <c r="AZ306" i="6"/>
  <c r="BA306" i="6" s="1"/>
  <c r="AZ305" i="6"/>
  <c r="BA305" i="6" s="1"/>
  <c r="AZ304" i="6"/>
  <c r="BA304" i="6" s="1"/>
  <c r="AZ303" i="6"/>
  <c r="BA303" i="6" s="1"/>
  <c r="AZ302" i="6"/>
  <c r="BA302" i="6" s="1"/>
  <c r="AZ301" i="6"/>
  <c r="BA301" i="6" s="1"/>
  <c r="AZ300" i="6"/>
  <c r="BA300" i="6" s="1"/>
  <c r="AZ299" i="6"/>
  <c r="BA299" i="6" s="1"/>
  <c r="AZ298" i="6"/>
  <c r="BA298" i="6" s="1"/>
  <c r="AZ297" i="6"/>
  <c r="BA297" i="6" s="1"/>
  <c r="AZ296" i="6"/>
  <c r="BA296" i="6" s="1"/>
  <c r="AZ295" i="6"/>
  <c r="BA295" i="6" s="1"/>
  <c r="AZ294" i="6"/>
  <c r="BA294" i="6" s="1"/>
  <c r="AZ293" i="6"/>
  <c r="BA293" i="6" s="1"/>
  <c r="AZ292" i="6"/>
  <c r="BA292" i="6" s="1"/>
  <c r="AZ291" i="6"/>
  <c r="BA291" i="6" s="1"/>
  <c r="AZ290" i="6"/>
  <c r="BA290" i="6" s="1"/>
  <c r="AZ289" i="6"/>
  <c r="BA289" i="6" s="1"/>
  <c r="AZ288" i="6"/>
  <c r="BA288" i="6" s="1"/>
  <c r="AZ287" i="6"/>
  <c r="BA287" i="6" s="1"/>
  <c r="AZ286" i="6"/>
  <c r="BA286" i="6" s="1"/>
  <c r="AZ285" i="6"/>
  <c r="BA285" i="6" s="1"/>
  <c r="AZ284" i="6"/>
  <c r="BA284" i="6" s="1"/>
  <c r="AZ283" i="6"/>
  <c r="BA283" i="6" s="1"/>
  <c r="AZ282" i="6"/>
  <c r="BA282" i="6" s="1"/>
  <c r="AZ281" i="6"/>
  <c r="BA281" i="6" s="1"/>
  <c r="AZ280" i="6"/>
  <c r="BA280" i="6" s="1"/>
  <c r="AZ279" i="6"/>
  <c r="BA279" i="6" s="1"/>
  <c r="AZ278" i="6"/>
  <c r="BA278" i="6" s="1"/>
  <c r="AZ277" i="6"/>
  <c r="BA277" i="6" s="1"/>
  <c r="AZ276" i="6"/>
  <c r="BA276" i="6" s="1"/>
  <c r="AZ275" i="6"/>
  <c r="BA275" i="6" s="1"/>
  <c r="AZ274" i="6"/>
  <c r="BA274" i="6" s="1"/>
  <c r="AZ273" i="6"/>
  <c r="BA273" i="6" s="1"/>
  <c r="AZ272" i="6"/>
  <c r="BA272" i="6" s="1"/>
  <c r="AZ271" i="6"/>
  <c r="BA271" i="6" s="1"/>
  <c r="AZ270" i="6"/>
  <c r="BA270" i="6" s="1"/>
  <c r="AZ269" i="6"/>
  <c r="BA269" i="6" s="1"/>
  <c r="AZ268" i="6"/>
  <c r="BA268" i="6" s="1"/>
  <c r="AZ267" i="6"/>
  <c r="BA267" i="6" s="1"/>
  <c r="AZ266" i="6"/>
  <c r="BA266" i="6" s="1"/>
  <c r="AZ265" i="6"/>
  <c r="BA265" i="6" s="1"/>
  <c r="AZ264" i="6"/>
  <c r="BA264" i="6" s="1"/>
  <c r="AZ263" i="6"/>
  <c r="BA263" i="6" s="1"/>
  <c r="AZ262" i="6"/>
  <c r="BA262" i="6" s="1"/>
  <c r="AZ261" i="6"/>
  <c r="BA261" i="6" s="1"/>
  <c r="AZ260" i="6"/>
  <c r="BA260" i="6" s="1"/>
  <c r="AZ259" i="6"/>
  <c r="BA259" i="6" s="1"/>
  <c r="AZ258" i="6"/>
  <c r="BA258" i="6" s="1"/>
  <c r="AZ257" i="6"/>
  <c r="BA257" i="6" s="1"/>
  <c r="AZ256" i="6"/>
  <c r="BA256" i="6" s="1"/>
  <c r="AZ255" i="6"/>
  <c r="BA255" i="6" s="1"/>
  <c r="AZ254" i="6"/>
  <c r="BA254" i="6" s="1"/>
  <c r="AZ253" i="6"/>
  <c r="BA253" i="6" s="1"/>
  <c r="AZ252" i="6"/>
  <c r="BA252" i="6" s="1"/>
  <c r="AZ251" i="6"/>
  <c r="BA251" i="6" s="1"/>
  <c r="AZ250" i="6"/>
  <c r="BA250" i="6" s="1"/>
  <c r="AZ249" i="6"/>
  <c r="BA249" i="6" s="1"/>
  <c r="AZ248" i="6"/>
  <c r="BA248" i="6" s="1"/>
  <c r="AZ247" i="6"/>
  <c r="BA247" i="6" s="1"/>
  <c r="AZ246" i="6"/>
  <c r="BA246" i="6" s="1"/>
  <c r="AZ245" i="6"/>
  <c r="BA245" i="6" s="1"/>
  <c r="AZ244" i="6"/>
  <c r="BA244" i="6" s="1"/>
  <c r="AZ243" i="6"/>
  <c r="BA243" i="6" s="1"/>
  <c r="AZ242" i="6"/>
  <c r="BA242" i="6" s="1"/>
  <c r="AZ241" i="6"/>
  <c r="BA241" i="6" s="1"/>
  <c r="AZ240" i="6"/>
  <c r="BA240" i="6" s="1"/>
  <c r="AZ239" i="6"/>
  <c r="BA239" i="6" s="1"/>
  <c r="AZ238" i="6"/>
  <c r="BA238" i="6" s="1"/>
  <c r="AZ237" i="6"/>
  <c r="BA237" i="6" s="1"/>
  <c r="AZ236" i="6"/>
  <c r="BA236" i="6" s="1"/>
  <c r="AZ235" i="6"/>
  <c r="BA235" i="6" s="1"/>
  <c r="AZ234" i="6"/>
  <c r="BA234" i="6" s="1"/>
  <c r="AZ233" i="6"/>
  <c r="BA233" i="6" s="1"/>
  <c r="AZ232" i="6"/>
  <c r="BA232" i="6" s="1"/>
  <c r="AZ231" i="6"/>
  <c r="BA231" i="6" s="1"/>
  <c r="AZ230" i="6"/>
  <c r="BA230" i="6" s="1"/>
  <c r="AZ229" i="6"/>
  <c r="BA229" i="6" s="1"/>
  <c r="AZ228" i="6"/>
  <c r="BA228" i="6" s="1"/>
  <c r="AZ227" i="6"/>
  <c r="BA227" i="6" s="1"/>
  <c r="AZ226" i="6"/>
  <c r="BA226" i="6" s="1"/>
  <c r="AZ225" i="6"/>
  <c r="BA225" i="6" s="1"/>
  <c r="AZ224" i="6"/>
  <c r="BA224" i="6" s="1"/>
  <c r="AZ223" i="6"/>
  <c r="BA223" i="6" s="1"/>
  <c r="AZ222" i="6"/>
  <c r="BA222" i="6" s="1"/>
  <c r="AZ221" i="6"/>
  <c r="BA221" i="6" s="1"/>
  <c r="AZ220" i="6"/>
  <c r="BA220" i="6" s="1"/>
  <c r="AZ219" i="6"/>
  <c r="BA219" i="6" s="1"/>
  <c r="AZ218" i="6"/>
  <c r="BA218" i="6" s="1"/>
  <c r="AZ217" i="6"/>
  <c r="BA217" i="6" s="1"/>
  <c r="AZ216" i="6"/>
  <c r="BA216" i="6" s="1"/>
  <c r="AZ215" i="6"/>
  <c r="BA215" i="6" s="1"/>
  <c r="AZ214" i="6"/>
  <c r="BA214" i="6" s="1"/>
  <c r="AZ213" i="6"/>
  <c r="BA213" i="6" s="1"/>
  <c r="AZ212" i="6"/>
  <c r="BA212" i="6" s="1"/>
  <c r="AZ211" i="6"/>
  <c r="BA211" i="6" s="1"/>
  <c r="AZ210" i="6"/>
  <c r="BA210" i="6" s="1"/>
  <c r="AZ209" i="6"/>
  <c r="BA209" i="6" s="1"/>
  <c r="AZ208" i="6"/>
  <c r="BA208" i="6" s="1"/>
  <c r="AZ207" i="6"/>
  <c r="BA207" i="6" s="1"/>
  <c r="AZ206" i="6"/>
  <c r="BA206" i="6" s="1"/>
  <c r="AZ205" i="6"/>
  <c r="BA205" i="6" s="1"/>
  <c r="AZ204" i="6"/>
  <c r="BA204" i="6" s="1"/>
  <c r="AZ203" i="6"/>
  <c r="BA203" i="6" s="1"/>
  <c r="AZ202" i="6"/>
  <c r="BA202" i="6" s="1"/>
  <c r="AZ201" i="6"/>
  <c r="BA201" i="6" s="1"/>
  <c r="AZ200" i="6"/>
  <c r="BA200" i="6" s="1"/>
  <c r="AZ199" i="6"/>
  <c r="BA199" i="6" s="1"/>
  <c r="AZ198" i="6"/>
  <c r="BA198" i="6" s="1"/>
  <c r="AZ197" i="6"/>
  <c r="BA197" i="6" s="1"/>
  <c r="AZ196" i="6"/>
  <c r="BA196" i="6" s="1"/>
  <c r="AZ195" i="6"/>
  <c r="BA195" i="6" s="1"/>
  <c r="AZ194" i="6"/>
  <c r="AZ193" i="6"/>
  <c r="AZ192" i="6"/>
  <c r="AZ191" i="6"/>
  <c r="BA191" i="6" s="1"/>
  <c r="AZ190" i="6"/>
  <c r="BA190" i="6" s="1"/>
  <c r="AZ189" i="6"/>
  <c r="BA189" i="6" s="1"/>
  <c r="AZ188" i="6"/>
  <c r="BA188" i="6" s="1"/>
  <c r="AZ187" i="6"/>
  <c r="BA187" i="6" s="1"/>
  <c r="AZ186" i="6"/>
  <c r="BA186" i="6" s="1"/>
  <c r="AZ185" i="6"/>
  <c r="BA185" i="6" s="1"/>
  <c r="AZ184" i="6"/>
  <c r="BA184" i="6" s="1"/>
  <c r="AZ183" i="6"/>
  <c r="BA183" i="6" s="1"/>
  <c r="AZ182" i="6"/>
  <c r="BA182" i="6" s="1"/>
  <c r="AZ181" i="6"/>
  <c r="BA181" i="6" s="1"/>
  <c r="AZ180" i="6"/>
  <c r="BA180" i="6" s="1"/>
  <c r="AZ179" i="6"/>
  <c r="BA179" i="6" s="1"/>
  <c r="AZ178" i="6"/>
  <c r="BA178" i="6" s="1"/>
  <c r="AZ177" i="6"/>
  <c r="BA177" i="6" s="1"/>
  <c r="AZ176" i="6"/>
  <c r="BA176" i="6" s="1"/>
  <c r="AZ175" i="6"/>
  <c r="BA175" i="6" s="1"/>
  <c r="AZ174" i="6"/>
  <c r="BA174" i="6" s="1"/>
  <c r="AZ173" i="6"/>
  <c r="BA173" i="6" s="1"/>
  <c r="AZ172" i="6"/>
  <c r="BA172" i="6" s="1"/>
  <c r="AZ171" i="6"/>
  <c r="BA171" i="6" s="1"/>
  <c r="AZ170" i="6"/>
  <c r="BA170" i="6" s="1"/>
  <c r="AZ169" i="6"/>
  <c r="BA169" i="6" s="1"/>
  <c r="AZ168" i="6"/>
  <c r="BA168" i="6" s="1"/>
  <c r="AZ167" i="6"/>
  <c r="BA167" i="6" s="1"/>
  <c r="AZ166" i="6"/>
  <c r="BA166" i="6" s="1"/>
  <c r="AZ165" i="6"/>
  <c r="BA165" i="6" s="1"/>
  <c r="AZ164" i="6"/>
  <c r="BA164" i="6" s="1"/>
  <c r="AZ163" i="6"/>
  <c r="BA163" i="6" s="1"/>
  <c r="AZ162" i="6"/>
  <c r="BA162" i="6" s="1"/>
  <c r="AZ161" i="6"/>
  <c r="BA161" i="6" s="1"/>
  <c r="AZ160" i="6"/>
  <c r="BA160" i="6" s="1"/>
  <c r="AZ159" i="6"/>
  <c r="BA159" i="6" s="1"/>
  <c r="AZ158" i="6"/>
  <c r="BA158" i="6" s="1"/>
  <c r="AZ157" i="6"/>
  <c r="BA157" i="6" s="1"/>
  <c r="AZ156" i="6"/>
  <c r="BA156" i="6" s="1"/>
  <c r="AZ155" i="6"/>
  <c r="BA155" i="6" s="1"/>
  <c r="AZ154" i="6"/>
  <c r="BA154" i="6" s="1"/>
  <c r="AZ153" i="6"/>
  <c r="BA153" i="6" s="1"/>
  <c r="AZ152" i="6"/>
  <c r="BA152" i="6" s="1"/>
  <c r="AZ151" i="6"/>
  <c r="BA151" i="6" s="1"/>
  <c r="AZ150" i="6"/>
  <c r="BA150" i="6" s="1"/>
  <c r="AZ149" i="6"/>
  <c r="BA149" i="6" s="1"/>
  <c r="AZ148" i="6"/>
  <c r="BA148" i="6" s="1"/>
  <c r="AZ147" i="6"/>
  <c r="BA147" i="6" s="1"/>
  <c r="AZ146" i="6"/>
  <c r="BA146" i="6" s="1"/>
  <c r="AZ145" i="6"/>
  <c r="BA145" i="6" s="1"/>
  <c r="AZ144" i="6"/>
  <c r="BA144" i="6" s="1"/>
  <c r="AZ143" i="6"/>
  <c r="BA143" i="6" s="1"/>
  <c r="AZ142" i="6"/>
  <c r="BA142" i="6" s="1"/>
  <c r="AZ141" i="6"/>
  <c r="BA141" i="6" s="1"/>
  <c r="AZ140" i="6"/>
  <c r="BA140" i="6" s="1"/>
  <c r="AZ139" i="6"/>
  <c r="BA139" i="6" s="1"/>
  <c r="AZ138" i="6"/>
  <c r="BA138" i="6" s="1"/>
  <c r="AZ137" i="6"/>
  <c r="BA137" i="6" s="1"/>
  <c r="AZ136" i="6"/>
  <c r="BA136" i="6" s="1"/>
  <c r="AZ135" i="6"/>
  <c r="BA135" i="6" s="1"/>
  <c r="AZ134" i="6"/>
  <c r="BA134" i="6" s="1"/>
  <c r="AZ133" i="6"/>
  <c r="BA133" i="6" s="1"/>
  <c r="AZ132" i="6"/>
  <c r="BA132" i="6" s="1"/>
  <c r="AZ131" i="6"/>
  <c r="BA131" i="6" s="1"/>
  <c r="AZ130" i="6"/>
  <c r="BA130" i="6" s="1"/>
  <c r="AZ129" i="6"/>
  <c r="BA129" i="6" s="1"/>
  <c r="AZ128" i="6"/>
  <c r="BA128" i="6" s="1"/>
  <c r="AZ127" i="6"/>
  <c r="BA127" i="6" s="1"/>
  <c r="AZ126" i="6"/>
  <c r="BA126" i="6" s="1"/>
  <c r="AZ125" i="6"/>
  <c r="BA125" i="6" s="1"/>
  <c r="AZ124" i="6"/>
  <c r="BA124" i="6" s="1"/>
  <c r="AZ123" i="6"/>
  <c r="BA123" i="6" s="1"/>
  <c r="AZ122" i="6"/>
  <c r="BA122" i="6" s="1"/>
  <c r="AZ121" i="6"/>
  <c r="BA121" i="6" s="1"/>
  <c r="AZ120" i="6"/>
  <c r="BA120" i="6" s="1"/>
  <c r="AZ119" i="6"/>
  <c r="BA119" i="6" s="1"/>
  <c r="AZ118" i="6"/>
  <c r="AZ117" i="6"/>
  <c r="BA117" i="6" s="1"/>
  <c r="AZ116" i="6"/>
  <c r="BA116" i="6" s="1"/>
  <c r="AZ115" i="6"/>
  <c r="BA115" i="6" s="1"/>
  <c r="AZ114" i="6"/>
  <c r="BA114" i="6" s="1"/>
  <c r="AZ113" i="6"/>
  <c r="BA113" i="6" s="1"/>
  <c r="AZ112" i="6"/>
  <c r="BA112" i="6" s="1"/>
  <c r="AZ111" i="6"/>
  <c r="BA111" i="6" s="1"/>
  <c r="AZ110" i="6"/>
  <c r="BA110" i="6" s="1"/>
  <c r="AZ109" i="6"/>
  <c r="BA109" i="6" s="1"/>
  <c r="AZ108" i="6"/>
  <c r="BA108" i="6" s="1"/>
  <c r="AZ107" i="6"/>
  <c r="BA107" i="6" s="1"/>
  <c r="AZ106" i="6"/>
  <c r="BA106" i="6" s="1"/>
  <c r="AZ105" i="6"/>
  <c r="BA105" i="6" s="1"/>
  <c r="AZ104" i="6"/>
  <c r="BA104" i="6" s="1"/>
  <c r="AZ103" i="6"/>
  <c r="BA103" i="6" s="1"/>
  <c r="AZ102" i="6"/>
  <c r="BA102" i="6" s="1"/>
  <c r="AZ101" i="6"/>
  <c r="BA101" i="6" s="1"/>
  <c r="AZ100" i="6"/>
  <c r="BA100" i="6" s="1"/>
  <c r="AZ99" i="6"/>
  <c r="BA99" i="6" s="1"/>
  <c r="AZ98" i="6"/>
  <c r="BA98" i="6" s="1"/>
  <c r="AZ97" i="6"/>
  <c r="BA97" i="6" s="1"/>
  <c r="AZ96" i="6"/>
  <c r="BA96" i="6" s="1"/>
  <c r="AZ95" i="6"/>
  <c r="BA95" i="6" s="1"/>
  <c r="AZ94" i="6"/>
  <c r="BA94" i="6" s="1"/>
  <c r="AZ93" i="6"/>
  <c r="BA93" i="6" s="1"/>
  <c r="AZ92" i="6"/>
  <c r="BA92" i="6" s="1"/>
  <c r="AZ91" i="6"/>
  <c r="BA91" i="6" s="1"/>
  <c r="AZ90" i="6"/>
  <c r="AZ89" i="6"/>
  <c r="BA89" i="6" s="1"/>
  <c r="AZ88" i="6"/>
  <c r="BA88" i="6" s="1"/>
  <c r="AZ87" i="6"/>
  <c r="BA87" i="6" s="1"/>
  <c r="AZ86" i="6"/>
  <c r="BA86" i="6" s="1"/>
  <c r="AZ85" i="6"/>
  <c r="BA85" i="6" s="1"/>
  <c r="AZ84" i="6"/>
  <c r="BA84" i="6" s="1"/>
  <c r="AZ83" i="6"/>
  <c r="BA83" i="6" s="1"/>
  <c r="AZ82" i="6"/>
  <c r="BA82" i="6" s="1"/>
  <c r="AZ81" i="6"/>
  <c r="BA81" i="6" s="1"/>
  <c r="AZ80" i="6"/>
  <c r="BA80" i="6" s="1"/>
  <c r="AZ79" i="6"/>
  <c r="BA79" i="6" s="1"/>
  <c r="AZ78" i="6"/>
  <c r="AZ77" i="6"/>
  <c r="BA77" i="6" s="1"/>
  <c r="AZ76" i="6"/>
  <c r="BA76" i="6" s="1"/>
  <c r="AZ75" i="6"/>
  <c r="BA75" i="6" s="1"/>
  <c r="AZ74" i="6"/>
  <c r="BA74" i="6" s="1"/>
  <c r="AZ73" i="6"/>
  <c r="BA73" i="6" s="1"/>
  <c r="AZ72" i="6"/>
  <c r="BA72" i="6" s="1"/>
  <c r="AZ71" i="6"/>
  <c r="BA71" i="6" s="1"/>
  <c r="AZ70" i="6"/>
  <c r="BA70" i="6" s="1"/>
  <c r="AZ69" i="6"/>
  <c r="BA69" i="6" s="1"/>
  <c r="AZ68" i="6"/>
  <c r="AZ67" i="6"/>
  <c r="BA67" i="6" s="1"/>
  <c r="AZ66" i="6"/>
  <c r="BA66" i="6" s="1"/>
  <c r="AZ65" i="6"/>
  <c r="BA65" i="6" s="1"/>
  <c r="AZ64" i="6"/>
  <c r="BA64" i="6" s="1"/>
  <c r="AZ63" i="6"/>
  <c r="BA63" i="6" s="1"/>
  <c r="AZ62" i="6"/>
  <c r="BA62" i="6" s="1"/>
  <c r="AZ61" i="6"/>
  <c r="BA61" i="6" s="1"/>
  <c r="AZ60" i="6"/>
  <c r="BA60" i="6" s="1"/>
  <c r="AZ59" i="6"/>
  <c r="BA59" i="6" s="1"/>
  <c r="AZ58" i="6"/>
  <c r="BA58" i="6" s="1"/>
  <c r="AZ57" i="6"/>
  <c r="BA57" i="6" s="1"/>
  <c r="AZ56" i="6"/>
  <c r="BA56" i="6" s="1"/>
  <c r="AZ55" i="6"/>
  <c r="BA55" i="6" s="1"/>
  <c r="AZ54" i="6"/>
  <c r="BA54" i="6" s="1"/>
  <c r="AZ53" i="6"/>
  <c r="BA53" i="6" s="1"/>
  <c r="AZ52" i="6"/>
  <c r="BA52" i="6" s="1"/>
  <c r="AZ51" i="6"/>
  <c r="BA51" i="6" s="1"/>
  <c r="AZ50" i="6"/>
  <c r="BA50" i="6" s="1"/>
  <c r="AZ49" i="6"/>
  <c r="BA49" i="6" s="1"/>
  <c r="AZ48" i="6"/>
  <c r="BA48" i="6" s="1"/>
  <c r="AZ47" i="6"/>
  <c r="BA47" i="6" s="1"/>
  <c r="AZ46" i="6"/>
  <c r="BA46" i="6" s="1"/>
  <c r="AZ45" i="6"/>
  <c r="BA45" i="6" s="1"/>
  <c r="AZ44" i="6"/>
  <c r="BA44" i="6" s="1"/>
  <c r="AZ43" i="6"/>
  <c r="BA43" i="6" s="1"/>
  <c r="AZ42" i="6"/>
  <c r="BA42" i="6" s="1"/>
  <c r="AZ41" i="6"/>
  <c r="BA41" i="6" s="1"/>
  <c r="AZ40" i="6"/>
  <c r="BA40" i="6" s="1"/>
  <c r="AZ39" i="6"/>
  <c r="BA39" i="6" s="1"/>
  <c r="AZ38" i="6"/>
  <c r="BA38" i="6" s="1"/>
  <c r="AZ37" i="6"/>
  <c r="BA37" i="6" s="1"/>
  <c r="AZ36" i="6"/>
  <c r="BA36" i="6" s="1"/>
  <c r="AZ35" i="6"/>
  <c r="BA35" i="6" s="1"/>
  <c r="AZ34" i="6"/>
  <c r="BA34" i="6" s="1"/>
  <c r="AZ33" i="6"/>
  <c r="BA33" i="6" s="1"/>
  <c r="AZ32" i="6"/>
  <c r="AZ31" i="6"/>
  <c r="BA31" i="6" s="1"/>
  <c r="AZ30" i="6"/>
  <c r="BA30" i="6" s="1"/>
  <c r="AZ29" i="6"/>
  <c r="BA29" i="6" s="1"/>
  <c r="AZ28" i="6"/>
  <c r="BA28" i="6" s="1"/>
  <c r="AZ27" i="6"/>
  <c r="BA27" i="6" s="1"/>
  <c r="AZ26" i="6"/>
  <c r="BA26" i="6" s="1"/>
  <c r="AZ25" i="6"/>
  <c r="BA25" i="6" s="1"/>
  <c r="AZ24" i="6"/>
  <c r="AZ23" i="6"/>
  <c r="BA23" i="6" s="1"/>
  <c r="AZ22" i="6"/>
  <c r="BA22" i="6" s="1"/>
  <c r="AZ21" i="6"/>
  <c r="BA21" i="6" s="1"/>
  <c r="AZ20" i="6"/>
  <c r="BA20" i="6" s="1"/>
  <c r="AZ19" i="6"/>
  <c r="BA19" i="6" s="1"/>
  <c r="AZ18" i="6"/>
  <c r="BA18" i="6" s="1"/>
  <c r="AZ17" i="6"/>
  <c r="BA17" i="6" s="1"/>
  <c r="AZ16" i="6"/>
  <c r="AZ15" i="6"/>
  <c r="BA15" i="6" s="1"/>
  <c r="AZ14" i="6"/>
  <c r="BA14" i="6" s="1"/>
  <c r="AZ13" i="6"/>
  <c r="BA13" i="6" s="1"/>
  <c r="AZ12" i="6"/>
  <c r="BA12" i="6" s="1"/>
  <c r="AZ11" i="6"/>
  <c r="BA11" i="6" s="1"/>
  <c r="AZ10" i="6"/>
  <c r="BA10" i="6" s="1"/>
  <c r="AZ9" i="6"/>
  <c r="BA9" i="6" s="1"/>
  <c r="AZ8" i="6"/>
  <c r="BA8" i="6" s="1"/>
  <c r="AZ7" i="6"/>
  <c r="BA7" i="6" s="1"/>
  <c r="AZ6" i="6"/>
  <c r="BA6" i="6" s="1"/>
  <c r="AZ5" i="6"/>
  <c r="BA5" i="6" s="1"/>
  <c r="AZ4" i="6"/>
  <c r="AZ3" i="6"/>
  <c r="BA3" i="6" s="1"/>
  <c r="AZ2" i="6"/>
  <c r="BA2" i="6" s="1"/>
  <c r="AQ835" i="6"/>
  <c r="AR835" i="6" s="1"/>
  <c r="AQ834" i="6"/>
  <c r="AR834" i="6" s="1"/>
  <c r="AQ833" i="6"/>
  <c r="AR833" i="6" s="1"/>
  <c r="AQ832" i="6"/>
  <c r="AR832" i="6" s="1"/>
  <c r="AQ831" i="6"/>
  <c r="AR831" i="6" s="1"/>
  <c r="AQ830" i="6"/>
  <c r="AR830" i="6" s="1"/>
  <c r="AQ829" i="6"/>
  <c r="AR829" i="6" s="1"/>
  <c r="AQ828" i="6"/>
  <c r="AR828" i="6" s="1"/>
  <c r="AQ827" i="6"/>
  <c r="AR827" i="6" s="1"/>
  <c r="AQ826" i="6"/>
  <c r="AR826" i="6" s="1"/>
  <c r="AQ825" i="6"/>
  <c r="AR825" i="6" s="1"/>
  <c r="AQ824" i="6"/>
  <c r="AR824" i="6" s="1"/>
  <c r="AQ823" i="6"/>
  <c r="AR823" i="6" s="1"/>
  <c r="AQ822" i="6"/>
  <c r="AR822" i="6" s="1"/>
  <c r="AQ821" i="6"/>
  <c r="AR821" i="6" s="1"/>
  <c r="AQ820" i="6"/>
  <c r="AR820" i="6" s="1"/>
  <c r="AQ819" i="6"/>
  <c r="AR819" i="6" s="1"/>
  <c r="AQ818" i="6"/>
  <c r="AR818" i="6" s="1"/>
  <c r="AQ817" i="6"/>
  <c r="AR817" i="6" s="1"/>
  <c r="AQ816" i="6"/>
  <c r="AR816" i="6" s="1"/>
  <c r="AQ815" i="6"/>
  <c r="AR815" i="6" s="1"/>
  <c r="AQ814" i="6"/>
  <c r="AR814" i="6" s="1"/>
  <c r="AQ813" i="6"/>
  <c r="AR813" i="6" s="1"/>
  <c r="AQ812" i="6"/>
  <c r="AR812" i="6" s="1"/>
  <c r="AQ811" i="6"/>
  <c r="AR811" i="6" s="1"/>
  <c r="AQ810" i="6"/>
  <c r="AR810" i="6" s="1"/>
  <c r="AQ809" i="6"/>
  <c r="AR809" i="6" s="1"/>
  <c r="AQ808" i="6"/>
  <c r="AR808" i="6" s="1"/>
  <c r="AQ807" i="6"/>
  <c r="AR807" i="6" s="1"/>
  <c r="AQ806" i="6"/>
  <c r="AR806" i="6" s="1"/>
  <c r="AQ805" i="6"/>
  <c r="AR805" i="6" s="1"/>
  <c r="AQ804" i="6"/>
  <c r="AR804" i="6" s="1"/>
  <c r="AQ803" i="6"/>
  <c r="AR803" i="6" s="1"/>
  <c r="AQ802" i="6"/>
  <c r="AR802" i="6" s="1"/>
  <c r="AQ801" i="6"/>
  <c r="AR801" i="6" s="1"/>
  <c r="AQ800" i="6"/>
  <c r="AR800" i="6" s="1"/>
  <c r="AQ799" i="6"/>
  <c r="AR799" i="6" s="1"/>
  <c r="AQ798" i="6"/>
  <c r="AQ797" i="6"/>
  <c r="AR797" i="6" s="1"/>
  <c r="AQ796" i="6"/>
  <c r="AR796" i="6" s="1"/>
  <c r="AQ795" i="6"/>
  <c r="AR795" i="6" s="1"/>
  <c r="AQ794" i="6"/>
  <c r="AR794" i="6" s="1"/>
  <c r="AQ793" i="6"/>
  <c r="AR793" i="6" s="1"/>
  <c r="AQ792" i="6"/>
  <c r="AR792" i="6" s="1"/>
  <c r="AQ791" i="6"/>
  <c r="AR791" i="6" s="1"/>
  <c r="AQ790" i="6"/>
  <c r="AR790" i="6" s="1"/>
  <c r="AQ789" i="6"/>
  <c r="AR789" i="6" s="1"/>
  <c r="AQ788" i="6"/>
  <c r="AR788" i="6" s="1"/>
  <c r="AQ787" i="6"/>
  <c r="AR787" i="6" s="1"/>
  <c r="AQ786" i="6"/>
  <c r="AR786" i="6" s="1"/>
  <c r="AQ785" i="6"/>
  <c r="AR785" i="6" s="1"/>
  <c r="AQ784" i="6"/>
  <c r="AQ783" i="6"/>
  <c r="AR783" i="6" s="1"/>
  <c r="AQ782" i="6"/>
  <c r="AR782" i="6" s="1"/>
  <c r="AQ781" i="6"/>
  <c r="AR781" i="6" s="1"/>
  <c r="AQ780" i="6"/>
  <c r="AR780" i="6" s="1"/>
  <c r="AQ779" i="6"/>
  <c r="AR779" i="6" s="1"/>
  <c r="AQ778" i="6"/>
  <c r="AR778" i="6" s="1"/>
  <c r="AQ777" i="6"/>
  <c r="AR777" i="6" s="1"/>
  <c r="AQ776" i="6"/>
  <c r="AQ775" i="6"/>
  <c r="AR775" i="6" s="1"/>
  <c r="AQ774" i="6"/>
  <c r="AR774" i="6" s="1"/>
  <c r="AQ773" i="6"/>
  <c r="AR773" i="6" s="1"/>
  <c r="AQ772" i="6"/>
  <c r="AR772" i="6" s="1"/>
  <c r="AQ771" i="6"/>
  <c r="AR771" i="6" s="1"/>
  <c r="AQ770" i="6"/>
  <c r="AR770" i="6" s="1"/>
  <c r="AQ769" i="6"/>
  <c r="AR769" i="6" s="1"/>
  <c r="AQ768" i="6"/>
  <c r="AR768" i="6" s="1"/>
  <c r="AQ767" i="6"/>
  <c r="AR767" i="6" s="1"/>
  <c r="AQ766" i="6"/>
  <c r="AR766" i="6" s="1"/>
  <c r="AQ765" i="6"/>
  <c r="AR765" i="6" s="1"/>
  <c r="AQ764" i="6"/>
  <c r="AR764" i="6" s="1"/>
  <c r="AQ763" i="6"/>
  <c r="AR763" i="6" s="1"/>
  <c r="AQ762" i="6"/>
  <c r="AR762" i="6" s="1"/>
  <c r="AQ761" i="6"/>
  <c r="AR761" i="6" s="1"/>
  <c r="AQ760" i="6"/>
  <c r="AR760" i="6" s="1"/>
  <c r="AQ759" i="6"/>
  <c r="AR759" i="6" s="1"/>
  <c r="AQ758" i="6"/>
  <c r="AQ757" i="6"/>
  <c r="AR757" i="6" s="1"/>
  <c r="AQ756" i="6"/>
  <c r="AR756" i="6" s="1"/>
  <c r="AQ755" i="6"/>
  <c r="AR755" i="6" s="1"/>
  <c r="AQ754" i="6"/>
  <c r="AR754" i="6" s="1"/>
  <c r="AQ753" i="6"/>
  <c r="AR753" i="6" s="1"/>
  <c r="AQ752" i="6"/>
  <c r="AR752" i="6" s="1"/>
  <c r="AQ751" i="6"/>
  <c r="AR751" i="6" s="1"/>
  <c r="AQ750" i="6"/>
  <c r="AQ749" i="6"/>
  <c r="AR749" i="6" s="1"/>
  <c r="AQ748" i="6"/>
  <c r="AR748" i="6" s="1"/>
  <c r="AQ747" i="6"/>
  <c r="AR747" i="6" s="1"/>
  <c r="AQ746" i="6"/>
  <c r="AR746" i="6" s="1"/>
  <c r="AQ745" i="6"/>
  <c r="AR745" i="6" s="1"/>
  <c r="AQ744" i="6"/>
  <c r="AR744" i="6" s="1"/>
  <c r="AQ743" i="6"/>
  <c r="AR743" i="6" s="1"/>
  <c r="AQ742" i="6"/>
  <c r="AR742" i="6" s="1"/>
  <c r="AQ741" i="6"/>
  <c r="AR741" i="6" s="1"/>
  <c r="AQ740" i="6"/>
  <c r="AR740" i="6" s="1"/>
  <c r="AQ739" i="6"/>
  <c r="AR739" i="6" s="1"/>
  <c r="AQ738" i="6"/>
  <c r="AQ737" i="6"/>
  <c r="AR737" i="6" s="1"/>
  <c r="AQ736" i="6"/>
  <c r="AR736" i="6" s="1"/>
  <c r="AQ735" i="6"/>
  <c r="AR735" i="6" s="1"/>
  <c r="AQ734" i="6"/>
  <c r="AR734" i="6" s="1"/>
  <c r="AQ733" i="6"/>
  <c r="AR733" i="6" s="1"/>
  <c r="AQ732" i="6"/>
  <c r="AQ731" i="6"/>
  <c r="AR731" i="6" s="1"/>
  <c r="AQ730" i="6"/>
  <c r="AR730" i="6" s="1"/>
  <c r="AQ729" i="6"/>
  <c r="AR729" i="6" s="1"/>
  <c r="AQ728" i="6"/>
  <c r="AR728" i="6" s="1"/>
  <c r="AQ727" i="6"/>
  <c r="AR727" i="6" s="1"/>
  <c r="AQ726" i="6"/>
  <c r="AQ725" i="6"/>
  <c r="AR725" i="6" s="1"/>
  <c r="AQ724" i="6"/>
  <c r="AQ723" i="6"/>
  <c r="AR723" i="6" s="1"/>
  <c r="AQ722" i="6"/>
  <c r="AQ721" i="6"/>
  <c r="AR721" i="6" s="1"/>
  <c r="AQ720" i="6"/>
  <c r="AR720" i="6" s="1"/>
  <c r="AQ719" i="6"/>
  <c r="AR719" i="6" s="1"/>
  <c r="AQ718" i="6"/>
  <c r="AR718" i="6" s="1"/>
  <c r="AQ717" i="6"/>
  <c r="AR717" i="6" s="1"/>
  <c r="AQ716" i="6"/>
  <c r="AR716" i="6" s="1"/>
  <c r="AQ715" i="6"/>
  <c r="AR715" i="6" s="1"/>
  <c r="AQ714" i="6"/>
  <c r="AR714" i="6" s="1"/>
  <c r="AQ713" i="6"/>
  <c r="AR713" i="6" s="1"/>
  <c r="AQ712" i="6"/>
  <c r="AQ711" i="6"/>
  <c r="AR711" i="6" s="1"/>
  <c r="AQ710" i="6"/>
  <c r="AR710" i="6" s="1"/>
  <c r="AQ709" i="6"/>
  <c r="AR709" i="6" s="1"/>
  <c r="AQ708" i="6"/>
  <c r="AR708" i="6" s="1"/>
  <c r="AQ707" i="6"/>
  <c r="AR707" i="6" s="1"/>
  <c r="AQ706" i="6"/>
  <c r="AQ705" i="6"/>
  <c r="AR705" i="6" s="1"/>
  <c r="AQ704" i="6"/>
  <c r="AR704" i="6" s="1"/>
  <c r="AQ703" i="6"/>
  <c r="AR703" i="6" s="1"/>
  <c r="AQ702" i="6"/>
  <c r="AQ701" i="6"/>
  <c r="AR701" i="6" s="1"/>
  <c r="AQ700" i="6"/>
  <c r="AQ699" i="6"/>
  <c r="AR699" i="6" s="1"/>
  <c r="AQ698" i="6"/>
  <c r="AR698" i="6" s="1"/>
  <c r="AQ697" i="6"/>
  <c r="AR697" i="6" s="1"/>
  <c r="AQ696" i="6"/>
  <c r="AQ695" i="6"/>
  <c r="AR695" i="6" s="1"/>
  <c r="AQ694" i="6"/>
  <c r="AR694" i="6" s="1"/>
  <c r="AQ693" i="6"/>
  <c r="AR693" i="6" s="1"/>
  <c r="AQ692" i="6"/>
  <c r="AQ691" i="6"/>
  <c r="AR691" i="6" s="1"/>
  <c r="AQ690" i="6"/>
  <c r="AR690" i="6" s="1"/>
  <c r="AQ689" i="6"/>
  <c r="AR689" i="6" s="1"/>
  <c r="AQ688" i="6"/>
  <c r="AQ687" i="6"/>
  <c r="AR687" i="6" s="1"/>
  <c r="AQ686" i="6"/>
  <c r="AR686" i="6" s="1"/>
  <c r="AQ685" i="6"/>
  <c r="AR685" i="6" s="1"/>
  <c r="AQ684" i="6"/>
  <c r="AQ683" i="6"/>
  <c r="AR683" i="6" s="1"/>
  <c r="AQ682" i="6"/>
  <c r="AQ681" i="6"/>
  <c r="AR681" i="6" s="1"/>
  <c r="AQ680" i="6"/>
  <c r="AR680" i="6" s="1"/>
  <c r="AQ679" i="6"/>
  <c r="AR679" i="6" s="1"/>
  <c r="AQ678" i="6"/>
  <c r="AQ677" i="6"/>
  <c r="AR677" i="6" s="1"/>
  <c r="AQ676" i="6"/>
  <c r="AR676" i="6" s="1"/>
  <c r="AQ675" i="6"/>
  <c r="AR675" i="6" s="1"/>
  <c r="AQ674" i="6"/>
  <c r="AQ673" i="6"/>
  <c r="AR673" i="6" s="1"/>
  <c r="AQ672" i="6"/>
  <c r="AQ671" i="6"/>
  <c r="AR671" i="6" s="1"/>
  <c r="AQ670" i="6"/>
  <c r="AR670" i="6" s="1"/>
  <c r="AQ669" i="6"/>
  <c r="AR669" i="6" s="1"/>
  <c r="AQ668" i="6"/>
  <c r="AR668" i="6" s="1"/>
  <c r="AQ667" i="6"/>
  <c r="AR667" i="6" s="1"/>
  <c r="AQ666" i="6"/>
  <c r="AQ665" i="6"/>
  <c r="AR665" i="6" s="1"/>
  <c r="AQ664" i="6"/>
  <c r="AR664" i="6" s="1"/>
  <c r="AQ663" i="6"/>
  <c r="AR663" i="6" s="1"/>
  <c r="AQ662" i="6"/>
  <c r="AR662" i="6" s="1"/>
  <c r="AQ661" i="6"/>
  <c r="AR661" i="6" s="1"/>
  <c r="AQ660" i="6"/>
  <c r="AQ659" i="6"/>
  <c r="AR659" i="6" s="1"/>
  <c r="AQ658" i="6"/>
  <c r="AQ657" i="6"/>
  <c r="AR657" i="6" s="1"/>
  <c r="AQ656" i="6"/>
  <c r="AR656" i="6" s="1"/>
  <c r="AQ655" i="6"/>
  <c r="AR655" i="6" s="1"/>
  <c r="AQ654" i="6"/>
  <c r="AR654" i="6" s="1"/>
  <c r="AQ653" i="6"/>
  <c r="AR653" i="6" s="1"/>
  <c r="AQ652" i="6"/>
  <c r="AQ651" i="6"/>
  <c r="AR651" i="6" s="1"/>
  <c r="AQ650" i="6"/>
  <c r="AR650" i="6" s="1"/>
  <c r="AQ649" i="6"/>
  <c r="AR649" i="6" s="1"/>
  <c r="AQ648" i="6"/>
  <c r="AR648" i="6" s="1"/>
  <c r="AQ647" i="6"/>
  <c r="AR647" i="6" s="1"/>
  <c r="AQ646" i="6"/>
  <c r="AQ645" i="6"/>
  <c r="AR645" i="6" s="1"/>
  <c r="AQ644" i="6"/>
  <c r="AQ643" i="6"/>
  <c r="AR643" i="6" s="1"/>
  <c r="AQ642" i="6"/>
  <c r="AQ641" i="6"/>
  <c r="AR641" i="6" s="1"/>
  <c r="AQ640" i="6"/>
  <c r="AQ639" i="6"/>
  <c r="AR639" i="6" s="1"/>
  <c r="AQ638" i="6"/>
  <c r="AR638" i="6" s="1"/>
  <c r="AQ637" i="6"/>
  <c r="AR637" i="6" s="1"/>
  <c r="AQ636" i="6"/>
  <c r="AQ635" i="6"/>
  <c r="AR635" i="6" s="1"/>
  <c r="AQ634" i="6"/>
  <c r="AR634" i="6" s="1"/>
  <c r="AQ633" i="6"/>
  <c r="AR633" i="6" s="1"/>
  <c r="AQ632" i="6"/>
  <c r="AR632" i="6" s="1"/>
  <c r="AQ631" i="6"/>
  <c r="AR631" i="6" s="1"/>
  <c r="AQ630" i="6"/>
  <c r="AR630" i="6" s="1"/>
  <c r="AQ629" i="6"/>
  <c r="AR629" i="6" s="1"/>
  <c r="AQ628" i="6"/>
  <c r="AR628" i="6" s="1"/>
  <c r="AQ627" i="6"/>
  <c r="AR627" i="6" s="1"/>
  <c r="AQ626" i="6"/>
  <c r="AR626" i="6" s="1"/>
  <c r="AQ625" i="6"/>
  <c r="AR625" i="6" s="1"/>
  <c r="AQ624" i="6"/>
  <c r="AR624" i="6" s="1"/>
  <c r="AQ623" i="6"/>
  <c r="AR623" i="6" s="1"/>
  <c r="AQ622" i="6"/>
  <c r="AR622" i="6" s="1"/>
  <c r="AQ621" i="6"/>
  <c r="AR621" i="6" s="1"/>
  <c r="AQ620" i="6"/>
  <c r="AR620" i="6" s="1"/>
  <c r="AQ619" i="6"/>
  <c r="AR619" i="6" s="1"/>
  <c r="AQ618" i="6"/>
  <c r="AQ617" i="6"/>
  <c r="AR617" i="6" s="1"/>
  <c r="AQ616" i="6"/>
  <c r="AQ615" i="6"/>
  <c r="AR615" i="6" s="1"/>
  <c r="AQ614" i="6"/>
  <c r="AR614" i="6" s="1"/>
  <c r="AQ613" i="6"/>
  <c r="AR613" i="6" s="1"/>
  <c r="AQ612" i="6"/>
  <c r="AR612" i="6" s="1"/>
  <c r="AQ611" i="6"/>
  <c r="AR611" i="6" s="1"/>
  <c r="AQ610" i="6"/>
  <c r="AQ609" i="6"/>
  <c r="AR609" i="6" s="1"/>
  <c r="AQ608" i="6"/>
  <c r="AR608" i="6" s="1"/>
  <c r="AQ607" i="6"/>
  <c r="AR607" i="6" s="1"/>
  <c r="AQ606" i="6"/>
  <c r="AQ605" i="6"/>
  <c r="AR605" i="6" s="1"/>
  <c r="AQ604" i="6"/>
  <c r="AQ603" i="6"/>
  <c r="AR603" i="6" s="1"/>
  <c r="AQ602" i="6"/>
  <c r="AR602" i="6" s="1"/>
  <c r="AQ601" i="6"/>
  <c r="AR601" i="6" s="1"/>
  <c r="AQ600" i="6"/>
  <c r="AR600" i="6" s="1"/>
  <c r="AQ599" i="6"/>
  <c r="AR599" i="6" s="1"/>
  <c r="AQ598" i="6"/>
  <c r="AR598" i="6" s="1"/>
  <c r="AQ597" i="6"/>
  <c r="AR597" i="6" s="1"/>
  <c r="AQ596" i="6"/>
  <c r="AR596" i="6" s="1"/>
  <c r="AQ595" i="6"/>
  <c r="AR595" i="6" s="1"/>
  <c r="AQ594" i="6"/>
  <c r="AR594" i="6" s="1"/>
  <c r="AQ593" i="6"/>
  <c r="AR593" i="6" s="1"/>
  <c r="AQ592" i="6"/>
  <c r="AR592" i="6" s="1"/>
  <c r="AQ591" i="6"/>
  <c r="AR591" i="6" s="1"/>
  <c r="AQ590" i="6"/>
  <c r="AR590" i="6" s="1"/>
  <c r="AQ589" i="6"/>
  <c r="AR589" i="6" s="1"/>
  <c r="AQ588" i="6"/>
  <c r="AR588" i="6" s="1"/>
  <c r="AQ587" i="6"/>
  <c r="AR587" i="6" s="1"/>
  <c r="AQ586" i="6"/>
  <c r="AR586" i="6" s="1"/>
  <c r="AQ585" i="6"/>
  <c r="AR585" i="6" s="1"/>
  <c r="AQ584" i="6"/>
  <c r="AQ583" i="6"/>
  <c r="AR583" i="6" s="1"/>
  <c r="AQ582" i="6"/>
  <c r="AR582" i="6" s="1"/>
  <c r="AQ581" i="6"/>
  <c r="AR581" i="6" s="1"/>
  <c r="AQ580" i="6"/>
  <c r="AR580" i="6" s="1"/>
  <c r="AQ579" i="6"/>
  <c r="AR579" i="6" s="1"/>
  <c r="AQ578" i="6"/>
  <c r="AR578" i="6" s="1"/>
  <c r="AQ577" i="6"/>
  <c r="AR577" i="6" s="1"/>
  <c r="AQ576" i="6"/>
  <c r="AR576" i="6" s="1"/>
  <c r="AQ575" i="6"/>
  <c r="AR575" i="6" s="1"/>
  <c r="AQ574" i="6"/>
  <c r="AQ573" i="6"/>
  <c r="AR573" i="6" s="1"/>
  <c r="AQ572" i="6"/>
  <c r="AQ571" i="6"/>
  <c r="AR571" i="6" s="1"/>
  <c r="AQ570" i="6"/>
  <c r="AQ569" i="6"/>
  <c r="AR569" i="6" s="1"/>
  <c r="AQ568" i="6"/>
  <c r="AQ567" i="6"/>
  <c r="AR567" i="6" s="1"/>
  <c r="AQ566" i="6"/>
  <c r="AR566" i="6" s="1"/>
  <c r="AQ565" i="6"/>
  <c r="AR565" i="6" s="1"/>
  <c r="AQ564" i="6"/>
  <c r="AR564" i="6" s="1"/>
  <c r="AQ563" i="6"/>
  <c r="AR563" i="6" s="1"/>
  <c r="AQ562" i="6"/>
  <c r="AR562" i="6" s="1"/>
  <c r="AQ561" i="6"/>
  <c r="AR561" i="6" s="1"/>
  <c r="AQ560" i="6"/>
  <c r="AR560" i="6" s="1"/>
  <c r="AQ559" i="6"/>
  <c r="AR559" i="6" s="1"/>
  <c r="AQ558" i="6"/>
  <c r="AR558" i="6" s="1"/>
  <c r="AQ557" i="6"/>
  <c r="AR557" i="6" s="1"/>
  <c r="AQ556" i="6"/>
  <c r="AR556" i="6" s="1"/>
  <c r="AQ555" i="6"/>
  <c r="AR555" i="6" s="1"/>
  <c r="AQ554" i="6"/>
  <c r="AR554" i="6" s="1"/>
  <c r="AQ553" i="6"/>
  <c r="AR553" i="6" s="1"/>
  <c r="AQ552" i="6"/>
  <c r="AR552" i="6" s="1"/>
  <c r="AQ551" i="6"/>
  <c r="AR551" i="6" s="1"/>
  <c r="AQ550" i="6"/>
  <c r="AR550" i="6" s="1"/>
  <c r="AQ549" i="6"/>
  <c r="AR549" i="6" s="1"/>
  <c r="AQ548" i="6"/>
  <c r="AR548" i="6" s="1"/>
  <c r="AQ547" i="6"/>
  <c r="AR547" i="6" s="1"/>
  <c r="AQ546" i="6"/>
  <c r="AR546" i="6" s="1"/>
  <c r="AQ545" i="6"/>
  <c r="AR545" i="6" s="1"/>
  <c r="AQ544" i="6"/>
  <c r="AR544" i="6" s="1"/>
  <c r="AQ543" i="6"/>
  <c r="AR543" i="6" s="1"/>
  <c r="AQ542" i="6"/>
  <c r="AR542" i="6" s="1"/>
  <c r="AQ541" i="6"/>
  <c r="AR541" i="6" s="1"/>
  <c r="AQ540" i="6"/>
  <c r="AR540" i="6" s="1"/>
  <c r="AQ539" i="6"/>
  <c r="AR539" i="6" s="1"/>
  <c r="AQ538" i="6"/>
  <c r="AR538" i="6" s="1"/>
  <c r="AQ537" i="6"/>
  <c r="AR537" i="6" s="1"/>
  <c r="AQ536" i="6"/>
  <c r="AR536" i="6" s="1"/>
  <c r="AQ535" i="6"/>
  <c r="AR535" i="6" s="1"/>
  <c r="AQ534" i="6"/>
  <c r="AR534" i="6" s="1"/>
  <c r="AQ533" i="6"/>
  <c r="AR533" i="6" s="1"/>
  <c r="AQ532" i="6"/>
  <c r="AR532" i="6" s="1"/>
  <c r="AQ531" i="6"/>
  <c r="AR531" i="6" s="1"/>
  <c r="AQ530" i="6"/>
  <c r="AR530" i="6" s="1"/>
  <c r="AQ529" i="6"/>
  <c r="AR529" i="6" s="1"/>
  <c r="AQ528" i="6"/>
  <c r="AR528" i="6" s="1"/>
  <c r="AQ527" i="6"/>
  <c r="AR527" i="6" s="1"/>
  <c r="AQ526" i="6"/>
  <c r="AR526" i="6" s="1"/>
  <c r="AQ525" i="6"/>
  <c r="AR525" i="6" s="1"/>
  <c r="AQ524" i="6"/>
  <c r="AR524" i="6" s="1"/>
  <c r="AQ523" i="6"/>
  <c r="AR523" i="6" s="1"/>
  <c r="AQ522" i="6"/>
  <c r="AR522" i="6" s="1"/>
  <c r="AQ521" i="6"/>
  <c r="AR521" i="6" s="1"/>
  <c r="AQ520" i="6"/>
  <c r="AR520" i="6" s="1"/>
  <c r="AQ519" i="6"/>
  <c r="AR519" i="6" s="1"/>
  <c r="AQ518" i="6"/>
  <c r="AR518" i="6" s="1"/>
  <c r="AQ517" i="6"/>
  <c r="AR517" i="6" s="1"/>
  <c r="AQ516" i="6"/>
  <c r="AR516" i="6" s="1"/>
  <c r="AQ515" i="6"/>
  <c r="AR515" i="6" s="1"/>
  <c r="AQ514" i="6"/>
  <c r="AR514" i="6" s="1"/>
  <c r="AQ513" i="6"/>
  <c r="AR513" i="6" s="1"/>
  <c r="AQ512" i="6"/>
  <c r="AR512" i="6" s="1"/>
  <c r="AQ511" i="6"/>
  <c r="AR511" i="6" s="1"/>
  <c r="AQ510" i="6"/>
  <c r="AR510" i="6" s="1"/>
  <c r="AQ509" i="6"/>
  <c r="AR509" i="6" s="1"/>
  <c r="AQ508" i="6"/>
  <c r="AR508" i="6" s="1"/>
  <c r="AQ507" i="6"/>
  <c r="AR507" i="6" s="1"/>
  <c r="AQ506" i="6"/>
  <c r="AR506" i="6" s="1"/>
  <c r="AQ505" i="6"/>
  <c r="AR505" i="6" s="1"/>
  <c r="AQ504" i="6"/>
  <c r="AR504" i="6" s="1"/>
  <c r="AQ503" i="6"/>
  <c r="AR503" i="6" s="1"/>
  <c r="AQ502" i="6"/>
  <c r="AR502" i="6" s="1"/>
  <c r="AQ501" i="6"/>
  <c r="AR501" i="6" s="1"/>
  <c r="AQ500" i="6"/>
  <c r="AR500" i="6" s="1"/>
  <c r="AQ499" i="6"/>
  <c r="AR499" i="6" s="1"/>
  <c r="AQ498" i="6"/>
  <c r="AR498" i="6" s="1"/>
  <c r="AQ497" i="6"/>
  <c r="AR497" i="6" s="1"/>
  <c r="AQ496" i="6"/>
  <c r="AR496" i="6" s="1"/>
  <c r="AQ495" i="6"/>
  <c r="AR495" i="6" s="1"/>
  <c r="AQ494" i="6"/>
  <c r="AR494" i="6" s="1"/>
  <c r="AQ493" i="6"/>
  <c r="AR493" i="6" s="1"/>
  <c r="AQ492" i="6"/>
  <c r="AR492" i="6" s="1"/>
  <c r="AQ491" i="6"/>
  <c r="AR491" i="6" s="1"/>
  <c r="AQ490" i="6"/>
  <c r="AR490" i="6" s="1"/>
  <c r="AQ489" i="6"/>
  <c r="AR489" i="6" s="1"/>
  <c r="AQ488" i="6"/>
  <c r="AR488" i="6" s="1"/>
  <c r="AQ487" i="6"/>
  <c r="AR487" i="6" s="1"/>
  <c r="AQ486" i="6"/>
  <c r="AR486" i="6" s="1"/>
  <c r="AQ485" i="6"/>
  <c r="AR485" i="6" s="1"/>
  <c r="AQ484" i="6"/>
  <c r="AR484" i="6" s="1"/>
  <c r="AQ483" i="6"/>
  <c r="AR483" i="6" s="1"/>
  <c r="AQ482" i="6"/>
  <c r="AR482" i="6" s="1"/>
  <c r="AQ481" i="6"/>
  <c r="AR481" i="6" s="1"/>
  <c r="AQ480" i="6"/>
  <c r="AQ479" i="6"/>
  <c r="AR479" i="6" s="1"/>
  <c r="AQ478" i="6"/>
  <c r="AR478" i="6" s="1"/>
  <c r="AQ477" i="6"/>
  <c r="AR477" i="6" s="1"/>
  <c r="AQ476" i="6"/>
  <c r="AR476" i="6" s="1"/>
  <c r="AQ475" i="6"/>
  <c r="AR475" i="6" s="1"/>
  <c r="AQ474" i="6"/>
  <c r="AR474" i="6" s="1"/>
  <c r="AQ473" i="6"/>
  <c r="AR473" i="6" s="1"/>
  <c r="AQ472" i="6"/>
  <c r="AR472" i="6" s="1"/>
  <c r="AQ471" i="6"/>
  <c r="AR471" i="6" s="1"/>
  <c r="AQ470" i="6"/>
  <c r="AR470" i="6" s="1"/>
  <c r="AQ469" i="6"/>
  <c r="AR469" i="6" s="1"/>
  <c r="AQ468" i="6"/>
  <c r="AR468" i="6" s="1"/>
  <c r="AQ467" i="6"/>
  <c r="AR467" i="6" s="1"/>
  <c r="AQ466" i="6"/>
  <c r="AR466" i="6" s="1"/>
  <c r="AQ465" i="6"/>
  <c r="AR465" i="6" s="1"/>
  <c r="AQ464" i="6"/>
  <c r="AR464" i="6" s="1"/>
  <c r="AQ463" i="6"/>
  <c r="AR463" i="6" s="1"/>
  <c r="AQ462" i="6"/>
  <c r="AR462" i="6" s="1"/>
  <c r="AQ461" i="6"/>
  <c r="AR461" i="6" s="1"/>
  <c r="AQ460" i="6"/>
  <c r="AR460" i="6" s="1"/>
  <c r="AQ459" i="6"/>
  <c r="AR459" i="6" s="1"/>
  <c r="AQ458" i="6"/>
  <c r="AQ457" i="6"/>
  <c r="AR457" i="6" s="1"/>
  <c r="AQ456" i="6"/>
  <c r="AR456" i="6" s="1"/>
  <c r="AQ455" i="6"/>
  <c r="AR455" i="6" s="1"/>
  <c r="AQ454" i="6"/>
  <c r="AR454" i="6" s="1"/>
  <c r="AQ453" i="6"/>
  <c r="AR453" i="6" s="1"/>
  <c r="AQ452" i="6"/>
  <c r="AR452" i="6" s="1"/>
  <c r="AQ451" i="6"/>
  <c r="AR451" i="6" s="1"/>
  <c r="AQ450" i="6"/>
  <c r="AR450" i="6" s="1"/>
  <c r="AQ449" i="6"/>
  <c r="AR449" i="6" s="1"/>
  <c r="AQ448" i="6"/>
  <c r="AR448" i="6" s="1"/>
  <c r="AQ447" i="6"/>
  <c r="AR447" i="6" s="1"/>
  <c r="AQ446" i="6"/>
  <c r="AR446" i="6" s="1"/>
  <c r="AQ445" i="6"/>
  <c r="AR445" i="6" s="1"/>
  <c r="AQ444" i="6"/>
  <c r="AR444" i="6" s="1"/>
  <c r="AQ443" i="6"/>
  <c r="AR443" i="6" s="1"/>
  <c r="AQ442" i="6"/>
  <c r="AQ441" i="6"/>
  <c r="AR441" i="6" s="1"/>
  <c r="AQ440" i="6"/>
  <c r="AR440" i="6" s="1"/>
  <c r="AQ439" i="6"/>
  <c r="AR439" i="6" s="1"/>
  <c r="AQ438" i="6"/>
  <c r="AR438" i="6" s="1"/>
  <c r="AQ437" i="6"/>
  <c r="AR437" i="6" s="1"/>
  <c r="AQ436" i="6"/>
  <c r="AR436" i="6" s="1"/>
  <c r="AQ435" i="6"/>
  <c r="AR435" i="6" s="1"/>
  <c r="AQ434" i="6"/>
  <c r="AR434" i="6" s="1"/>
  <c r="AQ433" i="6"/>
  <c r="AR433" i="6" s="1"/>
  <c r="AQ432" i="6"/>
  <c r="AR432" i="6" s="1"/>
  <c r="AQ431" i="6"/>
  <c r="AR431" i="6" s="1"/>
  <c r="AQ430" i="6"/>
  <c r="AR430" i="6" s="1"/>
  <c r="AQ429" i="6"/>
  <c r="AR429" i="6" s="1"/>
  <c r="AQ428" i="6"/>
  <c r="AR428" i="6" s="1"/>
  <c r="AQ427" i="6"/>
  <c r="AR427" i="6" s="1"/>
  <c r="AQ426" i="6"/>
  <c r="AR426" i="6" s="1"/>
  <c r="AQ425" i="6"/>
  <c r="AR425" i="6" s="1"/>
  <c r="AQ424" i="6"/>
  <c r="AR424" i="6" s="1"/>
  <c r="AQ423" i="6"/>
  <c r="AR423" i="6" s="1"/>
  <c r="AQ422" i="6"/>
  <c r="AR422" i="6" s="1"/>
  <c r="AQ421" i="6"/>
  <c r="AR421" i="6" s="1"/>
  <c r="AQ420" i="6"/>
  <c r="AQ419" i="6"/>
  <c r="AR419" i="6" s="1"/>
  <c r="AQ418" i="6"/>
  <c r="AQ417" i="6"/>
  <c r="AR417" i="6" s="1"/>
  <c r="AQ416" i="6"/>
  <c r="AR416" i="6" s="1"/>
  <c r="AQ415" i="6"/>
  <c r="AR415" i="6" s="1"/>
  <c r="AQ414" i="6"/>
  <c r="AR414" i="6" s="1"/>
  <c r="AQ413" i="6"/>
  <c r="AR413" i="6" s="1"/>
  <c r="AQ412" i="6"/>
  <c r="AR412" i="6" s="1"/>
  <c r="AQ411" i="6"/>
  <c r="AR411" i="6" s="1"/>
  <c r="AQ410" i="6"/>
  <c r="AQ409" i="6"/>
  <c r="AR409" i="6" s="1"/>
  <c r="AQ408" i="6"/>
  <c r="AR408" i="6" s="1"/>
  <c r="AQ407" i="6"/>
  <c r="AR407" i="6" s="1"/>
  <c r="AQ406" i="6"/>
  <c r="AR406" i="6" s="1"/>
  <c r="AQ405" i="6"/>
  <c r="AR405" i="6" s="1"/>
  <c r="AQ404" i="6"/>
  <c r="AR404" i="6" s="1"/>
  <c r="AQ403" i="6"/>
  <c r="AR403" i="6" s="1"/>
  <c r="AQ402" i="6"/>
  <c r="AR402" i="6" s="1"/>
  <c r="AQ401" i="6"/>
  <c r="AR401" i="6" s="1"/>
  <c r="AQ400" i="6"/>
  <c r="AR400" i="6" s="1"/>
  <c r="AQ399" i="6"/>
  <c r="AR399" i="6" s="1"/>
  <c r="AQ398" i="6"/>
  <c r="AQ397" i="6"/>
  <c r="AR397" i="6" s="1"/>
  <c r="AQ396" i="6"/>
  <c r="AR396" i="6" s="1"/>
  <c r="AQ395" i="6"/>
  <c r="AR395" i="6" s="1"/>
  <c r="AQ394" i="6"/>
  <c r="AR394" i="6" s="1"/>
  <c r="AQ393" i="6"/>
  <c r="AR393" i="6" s="1"/>
  <c r="AQ392" i="6"/>
  <c r="AQ391" i="6"/>
  <c r="AR391" i="6" s="1"/>
  <c r="AQ390" i="6"/>
  <c r="AR390" i="6" s="1"/>
  <c r="AQ389" i="6"/>
  <c r="AR389" i="6" s="1"/>
  <c r="AQ388" i="6"/>
  <c r="AR388" i="6" s="1"/>
  <c r="AQ387" i="6"/>
  <c r="AR387" i="6" s="1"/>
  <c r="AQ386" i="6"/>
  <c r="AQ385" i="6"/>
  <c r="AR385" i="6" s="1"/>
  <c r="AQ384" i="6"/>
  <c r="AR384" i="6" s="1"/>
  <c r="AQ383" i="6"/>
  <c r="AR383" i="6" s="1"/>
  <c r="AQ382" i="6"/>
  <c r="AR382" i="6" s="1"/>
  <c r="AQ381" i="6"/>
  <c r="AR381" i="6" s="1"/>
  <c r="AQ380" i="6"/>
  <c r="AR380" i="6" s="1"/>
  <c r="AQ379" i="6"/>
  <c r="AR379" i="6" s="1"/>
  <c r="AQ378" i="6"/>
  <c r="AR378" i="6" s="1"/>
  <c r="AQ377" i="6"/>
  <c r="AR377" i="6" s="1"/>
  <c r="AQ376" i="6"/>
  <c r="AR376" i="6" s="1"/>
  <c r="AQ375" i="6"/>
  <c r="AR375" i="6" s="1"/>
  <c r="AQ374" i="6"/>
  <c r="AR374" i="6" s="1"/>
  <c r="AQ373" i="6"/>
  <c r="AR373" i="6" s="1"/>
  <c r="AQ372" i="6"/>
  <c r="AR372" i="6" s="1"/>
  <c r="AQ371" i="6"/>
  <c r="AR371" i="6" s="1"/>
  <c r="AQ370" i="6"/>
  <c r="AR370" i="6" s="1"/>
  <c r="AQ369" i="6"/>
  <c r="AR369" i="6" s="1"/>
  <c r="AQ368" i="6"/>
  <c r="AR368" i="6" s="1"/>
  <c r="AQ367" i="6"/>
  <c r="AR367" i="6" s="1"/>
  <c r="AQ366" i="6"/>
  <c r="AR366" i="6" s="1"/>
  <c r="AQ365" i="6"/>
  <c r="AR365" i="6" s="1"/>
  <c r="AQ364" i="6"/>
  <c r="AR364" i="6" s="1"/>
  <c r="AQ363" i="6"/>
  <c r="AR363" i="6" s="1"/>
  <c r="AQ362" i="6"/>
  <c r="AR362" i="6" s="1"/>
  <c r="AQ361" i="6"/>
  <c r="AR361" i="6" s="1"/>
  <c r="AQ360" i="6"/>
  <c r="AR360" i="6" s="1"/>
  <c r="AQ359" i="6"/>
  <c r="AR359" i="6" s="1"/>
  <c r="AQ358" i="6"/>
  <c r="AR358" i="6" s="1"/>
  <c r="AQ357" i="6"/>
  <c r="AR357" i="6" s="1"/>
  <c r="AQ356" i="6"/>
  <c r="AR356" i="6" s="1"/>
  <c r="AQ355" i="6"/>
  <c r="AR355" i="6" s="1"/>
  <c r="AQ354" i="6"/>
  <c r="AR354" i="6" s="1"/>
  <c r="AQ353" i="6"/>
  <c r="AR353" i="6" s="1"/>
  <c r="AQ352" i="6"/>
  <c r="AR352" i="6" s="1"/>
  <c r="AQ351" i="6"/>
  <c r="AR351" i="6" s="1"/>
  <c r="AQ350" i="6"/>
  <c r="AQ349" i="6"/>
  <c r="AR349" i="6" s="1"/>
  <c r="AQ348" i="6"/>
  <c r="AR348" i="6" s="1"/>
  <c r="AQ347" i="6"/>
  <c r="AR347" i="6" s="1"/>
  <c r="AQ346" i="6"/>
  <c r="AR346" i="6" s="1"/>
  <c r="AQ345" i="6"/>
  <c r="AR345" i="6" s="1"/>
  <c r="AQ344" i="6"/>
  <c r="AR344" i="6" s="1"/>
  <c r="AQ343" i="6"/>
  <c r="AR343" i="6" s="1"/>
  <c r="AQ342" i="6"/>
  <c r="AQ341" i="6"/>
  <c r="AR341" i="6" s="1"/>
  <c r="AQ340" i="6"/>
  <c r="AQ339" i="6"/>
  <c r="AR339" i="6" s="1"/>
  <c r="AQ338" i="6"/>
  <c r="AQ337" i="6"/>
  <c r="AR337" i="6" s="1"/>
  <c r="AQ336" i="6"/>
  <c r="AQ335" i="6"/>
  <c r="AR335" i="6" s="1"/>
  <c r="AQ334" i="6"/>
  <c r="AR334" i="6" s="1"/>
  <c r="AQ333" i="6"/>
  <c r="AR333" i="6" s="1"/>
  <c r="AQ332" i="6"/>
  <c r="AR332" i="6" s="1"/>
  <c r="AQ331" i="6"/>
  <c r="AR331" i="6" s="1"/>
  <c r="AQ330" i="6"/>
  <c r="AR330" i="6" s="1"/>
  <c r="AQ329" i="6"/>
  <c r="AR329" i="6" s="1"/>
  <c r="AQ328" i="6"/>
  <c r="AR328" i="6" s="1"/>
  <c r="AQ327" i="6"/>
  <c r="AR327" i="6" s="1"/>
  <c r="AQ326" i="6"/>
  <c r="AQ325" i="6"/>
  <c r="AR325" i="6" s="1"/>
  <c r="AQ324" i="6"/>
  <c r="AR324" i="6" s="1"/>
  <c r="AQ323" i="6"/>
  <c r="AR323" i="6" s="1"/>
  <c r="AQ322" i="6"/>
  <c r="AQ321" i="6"/>
  <c r="AR321" i="6" s="1"/>
  <c r="AQ320" i="6"/>
  <c r="AR320" i="6" s="1"/>
  <c r="AQ319" i="6"/>
  <c r="AR319" i="6" s="1"/>
  <c r="AQ318" i="6"/>
  <c r="AQ317" i="6"/>
  <c r="AR317" i="6" s="1"/>
  <c r="AQ316" i="6"/>
  <c r="AR316" i="6" s="1"/>
  <c r="AQ315" i="6"/>
  <c r="AR315" i="6" s="1"/>
  <c r="AQ314" i="6"/>
  <c r="AR314" i="6" s="1"/>
  <c r="AQ313" i="6"/>
  <c r="AR313" i="6" s="1"/>
  <c r="AQ312" i="6"/>
  <c r="AQ311" i="6"/>
  <c r="AR311" i="6" s="1"/>
  <c r="AQ310" i="6"/>
  <c r="AR310" i="6" s="1"/>
  <c r="AQ309" i="6"/>
  <c r="AR309" i="6" s="1"/>
  <c r="AQ308" i="6"/>
  <c r="AR308" i="6" s="1"/>
  <c r="AQ307" i="6"/>
  <c r="AR307" i="6" s="1"/>
  <c r="AQ306" i="6"/>
  <c r="AR306" i="6" s="1"/>
  <c r="AQ305" i="6"/>
  <c r="AR305" i="6" s="1"/>
  <c r="AQ304" i="6"/>
  <c r="AR304" i="6" s="1"/>
  <c r="AQ303" i="6"/>
  <c r="AR303" i="6" s="1"/>
  <c r="AQ302" i="6"/>
  <c r="AR302" i="6" s="1"/>
  <c r="AQ301" i="6"/>
  <c r="AR301" i="6" s="1"/>
  <c r="AQ300" i="6"/>
  <c r="AR300" i="6" s="1"/>
  <c r="AQ299" i="6"/>
  <c r="AR299" i="6" s="1"/>
  <c r="AQ298" i="6"/>
  <c r="AR298" i="6" s="1"/>
  <c r="AQ297" i="6"/>
  <c r="AR297" i="6" s="1"/>
  <c r="AQ296" i="6"/>
  <c r="AR296" i="6" s="1"/>
  <c r="AQ295" i="6"/>
  <c r="AR295" i="6" s="1"/>
  <c r="AQ294" i="6"/>
  <c r="AR294" i="6" s="1"/>
  <c r="AQ293" i="6"/>
  <c r="AR293" i="6" s="1"/>
  <c r="AQ292" i="6"/>
  <c r="AR292" i="6" s="1"/>
  <c r="AQ291" i="6"/>
  <c r="AR291" i="6" s="1"/>
  <c r="AQ290" i="6"/>
  <c r="AR290" i="6" s="1"/>
  <c r="AQ289" i="6"/>
  <c r="AR289" i="6" s="1"/>
  <c r="AQ288" i="6"/>
  <c r="AR288" i="6" s="1"/>
  <c r="AQ287" i="6"/>
  <c r="AR287" i="6" s="1"/>
  <c r="AQ286" i="6"/>
  <c r="AR286" i="6" s="1"/>
  <c r="AQ285" i="6"/>
  <c r="AR285" i="6" s="1"/>
  <c r="AQ284" i="6"/>
  <c r="AR284" i="6" s="1"/>
  <c r="AQ283" i="6"/>
  <c r="AR283" i="6" s="1"/>
  <c r="AQ282" i="6"/>
  <c r="AQ281" i="6"/>
  <c r="AR281" i="6" s="1"/>
  <c r="AQ280" i="6"/>
  <c r="AR280" i="6" s="1"/>
  <c r="AQ279" i="6"/>
  <c r="AR279" i="6" s="1"/>
  <c r="AQ278" i="6"/>
  <c r="AR278" i="6" s="1"/>
  <c r="AQ277" i="6"/>
  <c r="AR277" i="6" s="1"/>
  <c r="AQ276" i="6"/>
  <c r="AR276" i="6" s="1"/>
  <c r="AQ275" i="6"/>
  <c r="AR275" i="6" s="1"/>
  <c r="AQ274" i="6"/>
  <c r="AR274" i="6" s="1"/>
  <c r="AQ273" i="6"/>
  <c r="AR273" i="6" s="1"/>
  <c r="AQ272" i="6"/>
  <c r="AR272" i="6" s="1"/>
  <c r="AQ271" i="6"/>
  <c r="AR271" i="6" s="1"/>
  <c r="AQ270" i="6"/>
  <c r="AR270" i="6" s="1"/>
  <c r="AQ269" i="6"/>
  <c r="AR269" i="6" s="1"/>
  <c r="AQ268" i="6"/>
  <c r="AR268" i="6" s="1"/>
  <c r="AQ267" i="6"/>
  <c r="AR267" i="6" s="1"/>
  <c r="AQ266" i="6"/>
  <c r="AR266" i="6" s="1"/>
  <c r="AQ265" i="6"/>
  <c r="AR265" i="6" s="1"/>
  <c r="AQ264" i="6"/>
  <c r="AR264" i="6" s="1"/>
  <c r="AQ263" i="6"/>
  <c r="AR263" i="6" s="1"/>
  <c r="AQ262" i="6"/>
  <c r="AR262" i="6" s="1"/>
  <c r="AQ261" i="6"/>
  <c r="AR261" i="6" s="1"/>
  <c r="AQ260" i="6"/>
  <c r="AR260" i="6" s="1"/>
  <c r="AQ259" i="6"/>
  <c r="AR259" i="6" s="1"/>
  <c r="AQ258" i="6"/>
  <c r="AR258" i="6" s="1"/>
  <c r="AQ257" i="6"/>
  <c r="AR257" i="6" s="1"/>
  <c r="AQ256" i="6"/>
  <c r="AR256" i="6" s="1"/>
  <c r="AQ255" i="6"/>
  <c r="AR255" i="6" s="1"/>
  <c r="AQ254" i="6"/>
  <c r="AR254" i="6" s="1"/>
  <c r="AQ253" i="6"/>
  <c r="AR253" i="6" s="1"/>
  <c r="AQ252" i="6"/>
  <c r="AR252" i="6" s="1"/>
  <c r="AQ251" i="6"/>
  <c r="AR251" i="6" s="1"/>
  <c r="AQ250" i="6"/>
  <c r="AR250" i="6" s="1"/>
  <c r="AQ249" i="6"/>
  <c r="AR249" i="6" s="1"/>
  <c r="AQ248" i="6"/>
  <c r="AR248" i="6" s="1"/>
  <c r="AQ247" i="6"/>
  <c r="AR247" i="6" s="1"/>
  <c r="AQ246" i="6"/>
  <c r="AR246" i="6" s="1"/>
  <c r="AQ245" i="6"/>
  <c r="AR245" i="6" s="1"/>
  <c r="AQ244" i="6"/>
  <c r="AR244" i="6" s="1"/>
  <c r="AQ243" i="6"/>
  <c r="AR243" i="6" s="1"/>
  <c r="AQ242" i="6"/>
  <c r="AR242" i="6" s="1"/>
  <c r="AQ241" i="6"/>
  <c r="AR241" i="6" s="1"/>
  <c r="AQ240" i="6"/>
  <c r="AQ239" i="6"/>
  <c r="AR239" i="6" s="1"/>
  <c r="AQ238" i="6"/>
  <c r="AQ237" i="6"/>
  <c r="AQ236" i="6"/>
  <c r="AQ235" i="6"/>
  <c r="AQ234" i="6"/>
  <c r="AQ233" i="6"/>
  <c r="AR233" i="6" s="1"/>
  <c r="AQ232" i="6"/>
  <c r="AR232" i="6" s="1"/>
  <c r="AQ231" i="6"/>
  <c r="AR231" i="6" s="1"/>
  <c r="AQ230" i="6"/>
  <c r="AQ229" i="6"/>
  <c r="AR229" i="6" s="1"/>
  <c r="AQ228" i="6"/>
  <c r="AR228" i="6" s="1"/>
  <c r="AQ227" i="6"/>
  <c r="AR227" i="6" s="1"/>
  <c r="AQ226" i="6"/>
  <c r="AR226" i="6" s="1"/>
  <c r="AQ225" i="6"/>
  <c r="AR225" i="6" s="1"/>
  <c r="AQ224" i="6"/>
  <c r="AR224" i="6" s="1"/>
  <c r="AQ223" i="6"/>
  <c r="AR223" i="6" s="1"/>
  <c r="AQ222" i="6"/>
  <c r="AR222" i="6" s="1"/>
  <c r="AQ221" i="6"/>
  <c r="AR221" i="6" s="1"/>
  <c r="AQ220" i="6"/>
  <c r="AR220" i="6" s="1"/>
  <c r="AQ219" i="6"/>
  <c r="AR219" i="6" s="1"/>
  <c r="AQ218" i="6"/>
  <c r="AR218" i="6" s="1"/>
  <c r="AQ217" i="6"/>
  <c r="AR217" i="6" s="1"/>
  <c r="AQ216" i="6"/>
  <c r="AR216" i="6" s="1"/>
  <c r="AQ215" i="6"/>
  <c r="AR215" i="6" s="1"/>
  <c r="AQ214" i="6"/>
  <c r="AR214" i="6" s="1"/>
  <c r="AQ213" i="6"/>
  <c r="AR213" i="6" s="1"/>
  <c r="AQ212" i="6"/>
  <c r="AR212" i="6" s="1"/>
  <c r="AQ211" i="6"/>
  <c r="AR211" i="6" s="1"/>
  <c r="AQ210" i="6"/>
  <c r="AR210" i="6" s="1"/>
  <c r="AQ209" i="6"/>
  <c r="AR209" i="6" s="1"/>
  <c r="AQ208" i="6"/>
  <c r="AQ207" i="6"/>
  <c r="AR207" i="6" s="1"/>
  <c r="AQ206" i="6"/>
  <c r="AR206" i="6" s="1"/>
  <c r="AQ205" i="6"/>
  <c r="AR205" i="6" s="1"/>
  <c r="AQ204" i="6"/>
  <c r="AR204" i="6" s="1"/>
  <c r="AQ203" i="6"/>
  <c r="AR203" i="6" s="1"/>
  <c r="AQ202" i="6"/>
  <c r="AR202" i="6" s="1"/>
  <c r="AQ201" i="6"/>
  <c r="AR201" i="6" s="1"/>
  <c r="AQ200" i="6"/>
  <c r="AQ199" i="6"/>
  <c r="AR199" i="6" s="1"/>
  <c r="AQ198" i="6"/>
  <c r="AR198" i="6" s="1"/>
  <c r="AQ197" i="6"/>
  <c r="AR197" i="6" s="1"/>
  <c r="AQ196" i="6"/>
  <c r="AQ195" i="6"/>
  <c r="AQ194" i="6"/>
  <c r="AQ193" i="6"/>
  <c r="AQ192" i="6"/>
  <c r="AQ191" i="6"/>
  <c r="AR191" i="6" s="1"/>
  <c r="AQ190" i="6"/>
  <c r="AR190" i="6" s="1"/>
  <c r="AQ189" i="6"/>
  <c r="AR189" i="6" s="1"/>
  <c r="AQ188" i="6"/>
  <c r="AR188" i="6" s="1"/>
  <c r="AQ187" i="6"/>
  <c r="AR187" i="6" s="1"/>
  <c r="AQ186" i="6"/>
  <c r="AQ185" i="6"/>
  <c r="AQ184" i="6"/>
  <c r="AQ183" i="6"/>
  <c r="AR183" i="6" s="1"/>
  <c r="AQ182" i="6"/>
  <c r="AR182" i="6" s="1"/>
  <c r="AQ181" i="6"/>
  <c r="AR181" i="6" s="1"/>
  <c r="AQ180" i="6"/>
  <c r="AR180" i="6" s="1"/>
  <c r="AQ179" i="6"/>
  <c r="AR179" i="6" s="1"/>
  <c r="AQ178" i="6"/>
  <c r="AR178" i="6" s="1"/>
  <c r="AQ177" i="6"/>
  <c r="AR177" i="6" s="1"/>
  <c r="AQ176" i="6"/>
  <c r="AR176" i="6" s="1"/>
  <c r="AQ175" i="6"/>
  <c r="AR175" i="6" s="1"/>
  <c r="AQ174" i="6"/>
  <c r="AR174" i="6" s="1"/>
  <c r="AQ173" i="6"/>
  <c r="AR173" i="6" s="1"/>
  <c r="AQ172" i="6"/>
  <c r="AR172" i="6" s="1"/>
  <c r="AQ171" i="6"/>
  <c r="AR171" i="6" s="1"/>
  <c r="AQ170" i="6"/>
  <c r="AR170" i="6" s="1"/>
  <c r="AQ169" i="6"/>
  <c r="AR169" i="6" s="1"/>
  <c r="AQ168" i="6"/>
  <c r="AR168" i="6" s="1"/>
  <c r="AQ167" i="6"/>
  <c r="AR167" i="6" s="1"/>
  <c r="AQ166" i="6"/>
  <c r="AR166" i="6" s="1"/>
  <c r="AQ165" i="6"/>
  <c r="AR165" i="6" s="1"/>
  <c r="AQ164" i="6"/>
  <c r="AR164" i="6" s="1"/>
  <c r="AQ163" i="6"/>
  <c r="AR163" i="6" s="1"/>
  <c r="AQ162" i="6"/>
  <c r="AR162" i="6" s="1"/>
  <c r="AQ161" i="6"/>
  <c r="AR161" i="6" s="1"/>
  <c r="AQ160" i="6"/>
  <c r="AQ159" i="6"/>
  <c r="AR159" i="6" s="1"/>
  <c r="AQ158" i="6"/>
  <c r="AR158" i="6" s="1"/>
  <c r="AQ157" i="6"/>
  <c r="AR157" i="6" s="1"/>
  <c r="AQ156" i="6"/>
  <c r="AR156" i="6" s="1"/>
  <c r="AQ155" i="6"/>
  <c r="AR155" i="6" s="1"/>
  <c r="AQ154" i="6"/>
  <c r="AR154" i="6" s="1"/>
  <c r="AQ153" i="6"/>
  <c r="AR153" i="6" s="1"/>
  <c r="AQ152" i="6"/>
  <c r="AR152" i="6" s="1"/>
  <c r="AQ151" i="6"/>
  <c r="AR151" i="6" s="1"/>
  <c r="AQ150" i="6"/>
  <c r="AQ149" i="6"/>
  <c r="AR149" i="6" s="1"/>
  <c r="AQ148" i="6"/>
  <c r="AR148" i="6" s="1"/>
  <c r="AQ147" i="6"/>
  <c r="AR147" i="6" s="1"/>
  <c r="AQ146" i="6"/>
  <c r="AR146" i="6" s="1"/>
  <c r="AQ145" i="6"/>
  <c r="AR145" i="6" s="1"/>
  <c r="AQ144" i="6"/>
  <c r="AQ143" i="6"/>
  <c r="AR143" i="6" s="1"/>
  <c r="AQ142" i="6"/>
  <c r="AR142" i="6" s="1"/>
  <c r="AQ141" i="6"/>
  <c r="AR141" i="6" s="1"/>
  <c r="AQ140" i="6"/>
  <c r="AQ139" i="6"/>
  <c r="AR139" i="6" s="1"/>
  <c r="AQ138" i="6"/>
  <c r="AR138" i="6" s="1"/>
  <c r="AQ137" i="6"/>
  <c r="AR137" i="6" s="1"/>
  <c r="AQ136" i="6"/>
  <c r="AR136" i="6" s="1"/>
  <c r="AQ135" i="6"/>
  <c r="AR135" i="6" s="1"/>
  <c r="AQ134" i="6"/>
  <c r="AR134" i="6" s="1"/>
  <c r="AQ133" i="6"/>
  <c r="AR133" i="6" s="1"/>
  <c r="AQ132" i="6"/>
  <c r="AR132" i="6" s="1"/>
  <c r="AQ131" i="6"/>
  <c r="AR131" i="6" s="1"/>
  <c r="AQ130" i="6"/>
  <c r="AQ129" i="6"/>
  <c r="AR129" i="6" s="1"/>
  <c r="AQ128" i="6"/>
  <c r="AR128" i="6" s="1"/>
  <c r="AQ127" i="6"/>
  <c r="AR127" i="6" s="1"/>
  <c r="AQ126" i="6"/>
  <c r="AR126" i="6" s="1"/>
  <c r="AQ125" i="6"/>
  <c r="AR125" i="6" s="1"/>
  <c r="AQ124" i="6"/>
  <c r="AR124" i="6" s="1"/>
  <c r="AQ123" i="6"/>
  <c r="AR123" i="6" s="1"/>
  <c r="AQ122" i="6"/>
  <c r="AR122" i="6" s="1"/>
  <c r="AQ121" i="6"/>
  <c r="AR121" i="6" s="1"/>
  <c r="AQ120" i="6"/>
  <c r="AQ119" i="6"/>
  <c r="AQ118" i="6"/>
  <c r="AQ117" i="6"/>
  <c r="AR117" i="6" s="1"/>
  <c r="AQ116" i="6"/>
  <c r="AR116" i="6" s="1"/>
  <c r="AQ115" i="6"/>
  <c r="AR115" i="6" s="1"/>
  <c r="AQ114" i="6"/>
  <c r="AQ113" i="6"/>
  <c r="AR113" i="6" s="1"/>
  <c r="AQ112" i="6"/>
  <c r="AR112" i="6" s="1"/>
  <c r="AQ111" i="6"/>
  <c r="AR111" i="6" s="1"/>
  <c r="AQ110" i="6"/>
  <c r="AR110" i="6" s="1"/>
  <c r="AQ109" i="6"/>
  <c r="AR109" i="6" s="1"/>
  <c r="AQ108" i="6"/>
  <c r="AR108" i="6" s="1"/>
  <c r="AQ107" i="6"/>
  <c r="AR107" i="6" s="1"/>
  <c r="AQ106" i="6"/>
  <c r="AR106" i="6" s="1"/>
  <c r="AQ105" i="6"/>
  <c r="AR105" i="6" s="1"/>
  <c r="AQ104" i="6"/>
  <c r="AR104" i="6" s="1"/>
  <c r="AQ103" i="6"/>
  <c r="AR103" i="6" s="1"/>
  <c r="AQ102" i="6"/>
  <c r="AR102" i="6" s="1"/>
  <c r="AQ101" i="6"/>
  <c r="AR101" i="6" s="1"/>
  <c r="AQ100" i="6"/>
  <c r="AR100" i="6" s="1"/>
  <c r="AQ99" i="6"/>
  <c r="AR99" i="6" s="1"/>
  <c r="AQ98" i="6"/>
  <c r="AR98" i="6" s="1"/>
  <c r="AQ97" i="6"/>
  <c r="AR97" i="6" s="1"/>
  <c r="AQ96" i="6"/>
  <c r="AR96" i="6" s="1"/>
  <c r="AQ95" i="6"/>
  <c r="AR95" i="6" s="1"/>
  <c r="AQ94" i="6"/>
  <c r="AQ93" i="6"/>
  <c r="AQ92" i="6"/>
  <c r="AQ91" i="6"/>
  <c r="AQ90" i="6"/>
  <c r="AQ89" i="6"/>
  <c r="AR89" i="6" s="1"/>
  <c r="AQ88" i="6"/>
  <c r="AR88" i="6" s="1"/>
  <c r="AQ87" i="6"/>
  <c r="AR87" i="6" s="1"/>
  <c r="AQ86" i="6"/>
  <c r="AR86" i="6" s="1"/>
  <c r="AQ85" i="6"/>
  <c r="AR85" i="6" s="1"/>
  <c r="AQ84" i="6"/>
  <c r="AR84" i="6" s="1"/>
  <c r="AQ83" i="6"/>
  <c r="AR83" i="6" s="1"/>
  <c r="AQ82" i="6"/>
  <c r="AR82" i="6" s="1"/>
  <c r="AQ81" i="6"/>
  <c r="AR81" i="6" s="1"/>
  <c r="AQ80" i="6"/>
  <c r="AR80" i="6" s="1"/>
  <c r="AQ79" i="6"/>
  <c r="AR79" i="6" s="1"/>
  <c r="AQ78" i="6"/>
  <c r="AQ77" i="6"/>
  <c r="AQ76" i="6"/>
  <c r="AQ75" i="6"/>
  <c r="AR75" i="6" s="1"/>
  <c r="AQ74" i="6"/>
  <c r="AR74" i="6" s="1"/>
  <c r="AQ73" i="6"/>
  <c r="AR73" i="6" s="1"/>
  <c r="AQ72" i="6"/>
  <c r="AQ71" i="6"/>
  <c r="AQ70" i="6"/>
  <c r="AQ69" i="6"/>
  <c r="AQ68" i="6"/>
  <c r="AQ67" i="6"/>
  <c r="AR67" i="6" s="1"/>
  <c r="AQ66" i="6"/>
  <c r="AR66" i="6" s="1"/>
  <c r="AQ65" i="6"/>
  <c r="AR65" i="6" s="1"/>
  <c r="AQ64" i="6"/>
  <c r="AR64" i="6" s="1"/>
  <c r="AQ63" i="6"/>
  <c r="AR63" i="6" s="1"/>
  <c r="AQ62" i="6"/>
  <c r="AR62" i="6" s="1"/>
  <c r="AQ61" i="6"/>
  <c r="AR61" i="6" s="1"/>
  <c r="AQ60" i="6"/>
  <c r="AQ59" i="6"/>
  <c r="AR59" i="6" s="1"/>
  <c r="AQ58" i="6"/>
  <c r="AR58" i="6" s="1"/>
  <c r="AQ57" i="6"/>
  <c r="AR57" i="6" s="1"/>
  <c r="AQ56" i="6"/>
  <c r="AQ55" i="6"/>
  <c r="AR55" i="6" s="1"/>
  <c r="AQ54" i="6"/>
  <c r="AR54" i="6" s="1"/>
  <c r="AQ53" i="6"/>
  <c r="AR53" i="6" s="1"/>
  <c r="AQ52" i="6"/>
  <c r="AR52" i="6" s="1"/>
  <c r="AQ51" i="6"/>
  <c r="AR51" i="6" s="1"/>
  <c r="AQ50" i="6"/>
  <c r="AQ49" i="6"/>
  <c r="AR49" i="6" s="1"/>
  <c r="AQ48" i="6"/>
  <c r="AR48" i="6" s="1"/>
  <c r="AQ47" i="6"/>
  <c r="AR47" i="6" s="1"/>
  <c r="AQ46" i="6"/>
  <c r="AR46" i="6" s="1"/>
  <c r="AQ45" i="6"/>
  <c r="AR45" i="6" s="1"/>
  <c r="AQ44" i="6"/>
  <c r="AR44" i="6" s="1"/>
  <c r="AQ43" i="6"/>
  <c r="AR43" i="6" s="1"/>
  <c r="AQ42" i="6"/>
  <c r="AR42" i="6" s="1"/>
  <c r="AQ41" i="6"/>
  <c r="AR41" i="6" s="1"/>
  <c r="AQ40" i="6"/>
  <c r="AR40" i="6" s="1"/>
  <c r="AQ39" i="6"/>
  <c r="AR39" i="6" s="1"/>
  <c r="AQ38" i="6"/>
  <c r="AR38" i="6" s="1"/>
  <c r="AQ37" i="6"/>
  <c r="AR37" i="6" s="1"/>
  <c r="AQ36" i="6"/>
  <c r="AQ35" i="6"/>
  <c r="AQ34" i="6"/>
  <c r="AQ33" i="6"/>
  <c r="AQ32" i="6"/>
  <c r="AQ31" i="6"/>
  <c r="AQ30" i="6"/>
  <c r="AQ29" i="6"/>
  <c r="AR29" i="6" s="1"/>
  <c r="AQ28" i="6"/>
  <c r="AR28" i="6" s="1"/>
  <c r="AQ27" i="6"/>
  <c r="AR27" i="6" s="1"/>
  <c r="AQ26" i="6"/>
  <c r="AQ25" i="6"/>
  <c r="AQ24" i="6"/>
  <c r="AQ23" i="6"/>
  <c r="AR23" i="6" s="1"/>
  <c r="AQ22" i="6"/>
  <c r="AR22" i="6" s="1"/>
  <c r="AQ21" i="6"/>
  <c r="AR21" i="6" s="1"/>
  <c r="AQ20" i="6"/>
  <c r="AR20" i="6" s="1"/>
  <c r="AQ19" i="6"/>
  <c r="AR19" i="6" s="1"/>
  <c r="AQ18" i="6"/>
  <c r="AR18" i="6" s="1"/>
  <c r="AQ17" i="6"/>
  <c r="AR17" i="6" s="1"/>
  <c r="AQ16" i="6"/>
  <c r="AQ15" i="6"/>
  <c r="AQ14" i="6"/>
  <c r="AQ13" i="6"/>
  <c r="AQ12" i="6"/>
  <c r="AQ11" i="6"/>
  <c r="AR11" i="6" s="1"/>
  <c r="AQ10" i="6"/>
  <c r="AR10" i="6" s="1"/>
  <c r="AQ9" i="6"/>
  <c r="AR9" i="6" s="1"/>
  <c r="AQ8" i="6"/>
  <c r="AR8" i="6" s="1"/>
  <c r="AQ7" i="6"/>
  <c r="AR7" i="6" s="1"/>
  <c r="AQ6" i="6"/>
  <c r="AQ5" i="6"/>
  <c r="AQ4" i="6"/>
  <c r="AQ3" i="6"/>
  <c r="AR3" i="6" s="1"/>
  <c r="AQ2" i="6"/>
  <c r="AR2" i="6" s="1"/>
  <c r="AI835" i="6"/>
  <c r="AI834" i="6"/>
  <c r="AI833" i="6"/>
  <c r="AI832" i="6"/>
  <c r="AI831" i="6"/>
  <c r="AI830" i="6"/>
  <c r="AI829" i="6"/>
  <c r="AI828" i="6"/>
  <c r="AI827" i="6"/>
  <c r="AI826" i="6"/>
  <c r="AI825" i="6"/>
  <c r="AI824" i="6"/>
  <c r="AI823" i="6"/>
  <c r="AI822" i="6"/>
  <c r="AI821" i="6"/>
  <c r="AI820" i="6"/>
  <c r="AI819" i="6"/>
  <c r="AI818" i="6"/>
  <c r="AI817" i="6"/>
  <c r="AI816" i="6"/>
  <c r="AI815" i="6"/>
  <c r="AI814" i="6"/>
  <c r="AI813" i="6"/>
  <c r="AI812" i="6"/>
  <c r="AI811" i="6"/>
  <c r="AI810" i="6"/>
  <c r="AI809" i="6"/>
  <c r="AI808" i="6"/>
  <c r="AI807" i="6"/>
  <c r="AI806" i="6"/>
  <c r="AI805" i="6"/>
  <c r="AI804" i="6"/>
  <c r="AI803" i="6"/>
  <c r="AI802" i="6"/>
  <c r="AI801" i="6"/>
  <c r="AI800" i="6"/>
  <c r="AI799" i="6"/>
  <c r="AI798" i="6"/>
  <c r="AI797" i="6"/>
  <c r="AI796" i="6"/>
  <c r="AI795" i="6"/>
  <c r="AI794" i="6"/>
  <c r="AI793" i="6"/>
  <c r="AI792" i="6"/>
  <c r="AI791" i="6"/>
  <c r="AI790" i="6"/>
  <c r="AI789" i="6"/>
  <c r="AI788" i="6"/>
  <c r="AI787" i="6"/>
  <c r="AI786" i="6"/>
  <c r="AI785" i="6"/>
  <c r="AI784" i="6"/>
  <c r="AI783" i="6"/>
  <c r="AI782" i="6"/>
  <c r="AI781" i="6"/>
  <c r="AI780" i="6"/>
  <c r="AI779" i="6"/>
  <c r="AI778" i="6"/>
  <c r="AI777" i="6"/>
  <c r="AI776" i="6"/>
  <c r="AI775" i="6"/>
  <c r="AI774" i="6"/>
  <c r="AI773" i="6"/>
  <c r="AI772" i="6"/>
  <c r="AI771" i="6"/>
  <c r="AI770" i="6"/>
  <c r="AI769" i="6"/>
  <c r="AI768" i="6"/>
  <c r="AI767" i="6"/>
  <c r="AI766" i="6"/>
  <c r="AI765" i="6"/>
  <c r="AI764" i="6"/>
  <c r="AI763" i="6"/>
  <c r="AI762" i="6"/>
  <c r="AI761" i="6"/>
  <c r="AI760" i="6"/>
  <c r="AI759" i="6"/>
  <c r="AI758" i="6"/>
  <c r="AI757" i="6"/>
  <c r="AI756" i="6"/>
  <c r="AI755" i="6"/>
  <c r="AI754" i="6"/>
  <c r="AI753" i="6"/>
  <c r="AI752" i="6"/>
  <c r="AI751" i="6"/>
  <c r="AI750" i="6"/>
  <c r="AI749" i="6"/>
  <c r="AI748" i="6"/>
  <c r="AI747" i="6"/>
  <c r="AI746" i="6"/>
  <c r="AI745" i="6"/>
  <c r="AI744" i="6"/>
  <c r="AI743" i="6"/>
  <c r="AI742" i="6"/>
  <c r="AI741" i="6"/>
  <c r="AI740" i="6"/>
  <c r="AI739" i="6"/>
  <c r="AI738" i="6"/>
  <c r="AI737" i="6"/>
  <c r="AI736" i="6"/>
  <c r="AI735" i="6"/>
  <c r="AI734" i="6"/>
  <c r="AI733" i="6"/>
  <c r="AI732" i="6"/>
  <c r="AI731" i="6"/>
  <c r="AI730" i="6"/>
  <c r="AI729" i="6"/>
  <c r="AI728" i="6"/>
  <c r="AI727" i="6"/>
  <c r="AI726" i="6"/>
  <c r="AI725" i="6"/>
  <c r="AI724" i="6"/>
  <c r="AI723" i="6"/>
  <c r="AI722" i="6"/>
  <c r="AI721" i="6"/>
  <c r="AI720" i="6"/>
  <c r="AI719" i="6"/>
  <c r="AI718" i="6"/>
  <c r="AI717" i="6"/>
  <c r="AI716" i="6"/>
  <c r="AI715" i="6"/>
  <c r="AI714" i="6"/>
  <c r="AI713" i="6"/>
  <c r="AI712" i="6"/>
  <c r="AI711" i="6"/>
  <c r="AI710" i="6"/>
  <c r="AI709" i="6"/>
  <c r="AI708" i="6"/>
  <c r="AI707" i="6"/>
  <c r="AI706" i="6"/>
  <c r="AI705" i="6"/>
  <c r="AI704" i="6"/>
  <c r="AI703" i="6"/>
  <c r="AI702" i="6"/>
  <c r="AI701" i="6"/>
  <c r="AI700" i="6"/>
  <c r="AI699" i="6"/>
  <c r="AI698" i="6"/>
  <c r="AI697" i="6"/>
  <c r="AI696" i="6"/>
  <c r="AI695" i="6"/>
  <c r="AI694" i="6"/>
  <c r="AI693" i="6"/>
  <c r="AI692" i="6"/>
  <c r="AI691" i="6"/>
  <c r="AI690" i="6"/>
  <c r="AI689" i="6"/>
  <c r="AI688" i="6"/>
  <c r="AI687" i="6"/>
  <c r="AI686" i="6"/>
  <c r="AI685" i="6"/>
  <c r="AI684" i="6"/>
  <c r="AI683" i="6"/>
  <c r="AI682" i="6"/>
  <c r="AI681" i="6"/>
  <c r="AI680" i="6"/>
  <c r="AI679" i="6"/>
  <c r="AI678" i="6"/>
  <c r="AI677" i="6"/>
  <c r="AI676" i="6"/>
  <c r="AI675" i="6"/>
  <c r="AI674" i="6"/>
  <c r="AI673" i="6"/>
  <c r="AI672" i="6"/>
  <c r="AI671" i="6"/>
  <c r="AI670" i="6"/>
  <c r="AI669" i="6"/>
  <c r="AI668" i="6"/>
  <c r="AI667" i="6"/>
  <c r="AI666" i="6"/>
  <c r="AI665" i="6"/>
  <c r="AI664" i="6"/>
  <c r="AI663" i="6"/>
  <c r="AI662" i="6"/>
  <c r="AI661" i="6"/>
  <c r="AI660" i="6"/>
  <c r="AI659" i="6"/>
  <c r="AI658" i="6"/>
  <c r="AI657" i="6"/>
  <c r="AI656" i="6"/>
  <c r="AI655" i="6"/>
  <c r="AI654" i="6"/>
  <c r="AI653" i="6"/>
  <c r="AI652" i="6"/>
  <c r="AI651" i="6"/>
  <c r="AI650" i="6"/>
  <c r="AI649" i="6"/>
  <c r="AI648" i="6"/>
  <c r="AI647" i="6"/>
  <c r="AI646" i="6"/>
  <c r="AI645" i="6"/>
  <c r="AI644" i="6"/>
  <c r="AI643" i="6"/>
  <c r="AI642" i="6"/>
  <c r="AI641" i="6"/>
  <c r="AI640" i="6"/>
  <c r="AI639" i="6"/>
  <c r="AI638" i="6"/>
  <c r="AI637" i="6"/>
  <c r="AI636" i="6"/>
  <c r="AI635" i="6"/>
  <c r="AI634" i="6"/>
  <c r="AI633" i="6"/>
  <c r="AI632" i="6"/>
  <c r="AI631" i="6"/>
  <c r="AI630" i="6"/>
  <c r="AI629" i="6"/>
  <c r="AI628" i="6"/>
  <c r="AI627" i="6"/>
  <c r="AI626" i="6"/>
  <c r="AI625" i="6"/>
  <c r="AI624" i="6"/>
  <c r="AI623" i="6"/>
  <c r="AI622" i="6"/>
  <c r="AI621" i="6"/>
  <c r="AI620" i="6"/>
  <c r="AI619" i="6"/>
  <c r="AI618" i="6"/>
  <c r="AI617" i="6"/>
  <c r="AI616" i="6"/>
  <c r="AI615" i="6"/>
  <c r="AI614" i="6"/>
  <c r="AI613" i="6"/>
  <c r="AI612" i="6"/>
  <c r="AI611" i="6"/>
  <c r="AI610" i="6"/>
  <c r="AI609" i="6"/>
  <c r="AI608" i="6"/>
  <c r="AI607" i="6"/>
  <c r="AI606" i="6"/>
  <c r="AI605" i="6"/>
  <c r="AI604" i="6"/>
  <c r="AI603" i="6"/>
  <c r="AI602" i="6"/>
  <c r="AI601" i="6"/>
  <c r="AI600" i="6"/>
  <c r="AI599" i="6"/>
  <c r="AI598" i="6"/>
  <c r="AI597" i="6"/>
  <c r="AI596" i="6"/>
  <c r="AI595" i="6"/>
  <c r="AI594" i="6"/>
  <c r="AI593" i="6"/>
  <c r="AI592" i="6"/>
  <c r="AI591" i="6"/>
  <c r="AI590" i="6"/>
  <c r="AI589" i="6"/>
  <c r="AI588" i="6"/>
  <c r="AI587" i="6"/>
  <c r="AI586" i="6"/>
  <c r="AI585" i="6"/>
  <c r="AI584" i="6"/>
  <c r="AI583" i="6"/>
  <c r="AI582" i="6"/>
  <c r="AI581" i="6"/>
  <c r="AI580" i="6"/>
  <c r="AI579" i="6"/>
  <c r="AI578" i="6"/>
  <c r="AI577" i="6"/>
  <c r="AI576" i="6"/>
  <c r="AI575" i="6"/>
  <c r="AI574" i="6"/>
  <c r="AI573" i="6"/>
  <c r="AI572" i="6"/>
  <c r="AI571" i="6"/>
  <c r="AI570" i="6"/>
  <c r="AI569" i="6"/>
  <c r="AI568" i="6"/>
  <c r="AI567" i="6"/>
  <c r="AI566" i="6"/>
  <c r="AI565" i="6"/>
  <c r="AI564" i="6"/>
  <c r="AI563" i="6"/>
  <c r="AI562" i="6"/>
  <c r="AI561" i="6"/>
  <c r="AI560" i="6"/>
  <c r="AI559" i="6"/>
  <c r="AI558" i="6"/>
  <c r="AI557" i="6"/>
  <c r="AI556" i="6"/>
  <c r="AI555" i="6"/>
  <c r="AI554" i="6"/>
  <c r="AI553" i="6"/>
  <c r="AI552" i="6"/>
  <c r="AI551" i="6"/>
  <c r="AI550" i="6"/>
  <c r="AI549" i="6"/>
  <c r="AI548" i="6"/>
  <c r="AI547" i="6"/>
  <c r="AI546" i="6"/>
  <c r="AI545" i="6"/>
  <c r="AI544" i="6"/>
  <c r="AI543" i="6"/>
  <c r="AI542" i="6"/>
  <c r="AI541" i="6"/>
  <c r="AI540" i="6"/>
  <c r="AI539" i="6"/>
  <c r="AI538" i="6"/>
  <c r="AI537" i="6"/>
  <c r="AI536" i="6"/>
  <c r="AI535" i="6"/>
  <c r="AI534" i="6"/>
  <c r="AI533" i="6"/>
  <c r="AI532" i="6"/>
  <c r="AI531" i="6"/>
  <c r="AI530" i="6"/>
  <c r="AI529" i="6"/>
  <c r="AI528" i="6"/>
  <c r="AI527" i="6"/>
  <c r="AI526" i="6"/>
  <c r="AI525" i="6"/>
  <c r="AI524" i="6"/>
  <c r="AI523" i="6"/>
  <c r="AI522" i="6"/>
  <c r="AI521" i="6"/>
  <c r="AI520" i="6"/>
  <c r="AI519" i="6"/>
  <c r="AI518" i="6"/>
  <c r="AI517" i="6"/>
  <c r="AI516" i="6"/>
  <c r="AI515" i="6"/>
  <c r="AI514" i="6"/>
  <c r="AI513" i="6"/>
  <c r="AI512" i="6"/>
  <c r="AI511" i="6"/>
  <c r="AI510" i="6"/>
  <c r="AI509" i="6"/>
  <c r="AI508" i="6"/>
  <c r="AI507" i="6"/>
  <c r="AI506" i="6"/>
  <c r="AI505" i="6"/>
  <c r="AI504" i="6"/>
  <c r="AI503" i="6"/>
  <c r="AI502" i="6"/>
  <c r="AI501" i="6"/>
  <c r="AI500" i="6"/>
  <c r="AI499" i="6"/>
  <c r="AI498" i="6"/>
  <c r="AI497" i="6"/>
  <c r="AI496" i="6"/>
  <c r="AI495" i="6"/>
  <c r="AI494" i="6"/>
  <c r="AI493" i="6"/>
  <c r="AI492" i="6"/>
  <c r="AI491" i="6"/>
  <c r="AI490" i="6"/>
  <c r="AI489" i="6"/>
  <c r="AI488" i="6"/>
  <c r="AI487" i="6"/>
  <c r="AI486" i="6"/>
  <c r="AI485" i="6"/>
  <c r="AI484" i="6"/>
  <c r="AI483" i="6"/>
  <c r="AI482" i="6"/>
  <c r="AI481" i="6"/>
  <c r="AI480" i="6"/>
  <c r="AI479" i="6"/>
  <c r="AI478" i="6"/>
  <c r="AI477" i="6"/>
  <c r="AI476" i="6"/>
  <c r="AI475" i="6"/>
  <c r="AI474" i="6"/>
  <c r="AI473" i="6"/>
  <c r="AI472" i="6"/>
  <c r="AI471" i="6"/>
  <c r="AI470" i="6"/>
  <c r="AI469" i="6"/>
  <c r="AI468" i="6"/>
  <c r="AI467" i="6"/>
  <c r="AI466" i="6"/>
  <c r="AI465" i="6"/>
  <c r="AI464" i="6"/>
  <c r="AI463" i="6"/>
  <c r="AI462" i="6"/>
  <c r="AI461" i="6"/>
  <c r="AI460" i="6"/>
  <c r="AI459" i="6"/>
  <c r="AI458" i="6"/>
  <c r="AI457" i="6"/>
  <c r="AI456" i="6"/>
  <c r="AI455" i="6"/>
  <c r="AI454" i="6"/>
  <c r="AI453" i="6"/>
  <c r="AI452" i="6"/>
  <c r="AI451" i="6"/>
  <c r="AI450" i="6"/>
  <c r="AI449" i="6"/>
  <c r="AI448" i="6"/>
  <c r="AI447" i="6"/>
  <c r="AI446" i="6"/>
  <c r="AI445" i="6"/>
  <c r="AI444" i="6"/>
  <c r="AI443" i="6"/>
  <c r="AI442" i="6"/>
  <c r="AI441" i="6"/>
  <c r="AI440" i="6"/>
  <c r="AI439" i="6"/>
  <c r="AI438" i="6"/>
  <c r="AI437" i="6"/>
  <c r="AI436" i="6"/>
  <c r="AI435" i="6"/>
  <c r="AI434" i="6"/>
  <c r="AI433" i="6"/>
  <c r="AI432" i="6"/>
  <c r="AI431" i="6"/>
  <c r="AI430" i="6"/>
  <c r="AI429" i="6"/>
  <c r="AI428" i="6"/>
  <c r="AI427" i="6"/>
  <c r="AI426" i="6"/>
  <c r="AI425" i="6"/>
  <c r="AI424" i="6"/>
  <c r="AI423" i="6"/>
  <c r="AI422" i="6"/>
  <c r="AI421" i="6"/>
  <c r="AI420" i="6"/>
  <c r="AI419" i="6"/>
  <c r="AI418" i="6"/>
  <c r="AI417" i="6"/>
  <c r="AI416" i="6"/>
  <c r="AI415" i="6"/>
  <c r="AI414" i="6"/>
  <c r="AI413" i="6"/>
  <c r="AI412" i="6"/>
  <c r="AI411" i="6"/>
  <c r="AI410" i="6"/>
  <c r="AI409" i="6"/>
  <c r="AI408" i="6"/>
  <c r="AI407" i="6"/>
  <c r="AI406" i="6"/>
  <c r="AI405" i="6"/>
  <c r="AI404" i="6"/>
  <c r="AI403" i="6"/>
  <c r="AI402" i="6"/>
  <c r="AI401" i="6"/>
  <c r="AI400" i="6"/>
  <c r="AI399" i="6"/>
  <c r="AI398" i="6"/>
  <c r="AI397" i="6"/>
  <c r="AI396" i="6"/>
  <c r="AI395" i="6"/>
  <c r="AI394" i="6"/>
  <c r="AI393" i="6"/>
  <c r="AI392" i="6"/>
  <c r="AI391" i="6"/>
  <c r="AI390" i="6"/>
  <c r="AI389" i="6"/>
  <c r="AI388" i="6"/>
  <c r="AI387" i="6"/>
  <c r="AI386" i="6"/>
  <c r="AI385" i="6"/>
  <c r="AI384" i="6"/>
  <c r="AI383" i="6"/>
  <c r="AI382" i="6"/>
  <c r="AI381" i="6"/>
  <c r="AI380" i="6"/>
  <c r="AI379" i="6"/>
  <c r="AI378" i="6"/>
  <c r="AI377" i="6"/>
  <c r="AI376" i="6"/>
  <c r="AI375" i="6"/>
  <c r="AI374" i="6"/>
  <c r="AI373" i="6"/>
  <c r="AI372" i="6"/>
  <c r="AI371" i="6"/>
  <c r="AI370" i="6"/>
  <c r="AI369" i="6"/>
  <c r="AI368" i="6"/>
  <c r="AI367" i="6"/>
  <c r="AI366" i="6"/>
  <c r="AI365" i="6"/>
  <c r="AI364" i="6"/>
  <c r="AI363" i="6"/>
  <c r="AI362" i="6"/>
  <c r="AI361" i="6"/>
  <c r="AI360" i="6"/>
  <c r="AI359" i="6"/>
  <c r="AI358" i="6"/>
  <c r="AI357" i="6"/>
  <c r="AI356" i="6"/>
  <c r="AI355" i="6"/>
  <c r="AI354" i="6"/>
  <c r="AI353" i="6"/>
  <c r="AI352" i="6"/>
  <c r="AI351" i="6"/>
  <c r="AI350" i="6"/>
  <c r="AI349" i="6"/>
  <c r="AI348" i="6"/>
  <c r="AI347" i="6"/>
  <c r="AI346" i="6"/>
  <c r="AI345" i="6"/>
  <c r="AI344" i="6"/>
  <c r="AI343" i="6"/>
  <c r="AI342" i="6"/>
  <c r="AI341" i="6"/>
  <c r="AI340" i="6"/>
  <c r="AI339" i="6"/>
  <c r="AI338" i="6"/>
  <c r="AI337" i="6"/>
  <c r="AI336" i="6"/>
  <c r="AI335" i="6"/>
  <c r="AI334" i="6"/>
  <c r="AI333" i="6"/>
  <c r="AI332" i="6"/>
  <c r="AI331" i="6"/>
  <c r="AI330" i="6"/>
  <c r="AI329" i="6"/>
  <c r="AI328" i="6"/>
  <c r="AI327" i="6"/>
  <c r="AI326" i="6"/>
  <c r="AI325" i="6"/>
  <c r="AI324" i="6"/>
  <c r="AI323" i="6"/>
  <c r="AI322" i="6"/>
  <c r="AI321" i="6"/>
  <c r="AI320" i="6"/>
  <c r="AI319" i="6"/>
  <c r="AI318" i="6"/>
  <c r="AI317" i="6"/>
  <c r="AI316" i="6"/>
  <c r="AI315" i="6"/>
  <c r="AI314" i="6"/>
  <c r="AI313" i="6"/>
  <c r="AI312" i="6"/>
  <c r="AI311" i="6"/>
  <c r="AI310" i="6"/>
  <c r="AI309" i="6"/>
  <c r="AI308" i="6"/>
  <c r="AI307" i="6"/>
  <c r="AI306" i="6"/>
  <c r="AI305" i="6"/>
  <c r="AI304" i="6"/>
  <c r="AI303" i="6"/>
  <c r="AI302" i="6"/>
  <c r="AI301" i="6"/>
  <c r="AI300" i="6"/>
  <c r="AI299" i="6"/>
  <c r="AI298" i="6"/>
  <c r="AI297" i="6"/>
  <c r="AI296" i="6"/>
  <c r="AI295" i="6"/>
  <c r="AI294" i="6"/>
  <c r="AI293" i="6"/>
  <c r="AI292" i="6"/>
  <c r="AI291" i="6"/>
  <c r="AI290" i="6"/>
  <c r="AI289" i="6"/>
  <c r="AI288" i="6"/>
  <c r="AI287" i="6"/>
  <c r="AI286" i="6"/>
  <c r="AI285" i="6"/>
  <c r="AI284" i="6"/>
  <c r="AI283" i="6"/>
  <c r="AI282" i="6"/>
  <c r="AI281" i="6"/>
  <c r="AI280" i="6"/>
  <c r="AI279" i="6"/>
  <c r="AI278" i="6"/>
  <c r="AI277" i="6"/>
  <c r="AI276" i="6"/>
  <c r="AI275" i="6"/>
  <c r="AI274" i="6"/>
  <c r="AI273" i="6"/>
  <c r="AI272" i="6"/>
  <c r="AI271" i="6"/>
  <c r="AI270" i="6"/>
  <c r="AI269" i="6"/>
  <c r="AI268" i="6"/>
  <c r="AI267" i="6"/>
  <c r="AI266" i="6"/>
  <c r="AI265" i="6"/>
  <c r="AI264" i="6"/>
  <c r="AI263" i="6"/>
  <c r="AI262" i="6"/>
  <c r="AI261" i="6"/>
  <c r="AI260" i="6"/>
  <c r="AI259" i="6"/>
  <c r="AI258" i="6"/>
  <c r="AI257" i="6"/>
  <c r="AI256" i="6"/>
  <c r="AI255" i="6"/>
  <c r="AI254" i="6"/>
  <c r="AI253" i="6"/>
  <c r="AI252" i="6"/>
  <c r="AI251" i="6"/>
  <c r="AI250" i="6"/>
  <c r="AI249" i="6"/>
  <c r="AI248" i="6"/>
  <c r="AI247" i="6"/>
  <c r="AI246" i="6"/>
  <c r="AI245" i="6"/>
  <c r="AI244" i="6"/>
  <c r="AI243" i="6"/>
  <c r="AI242" i="6"/>
  <c r="AI241" i="6"/>
  <c r="AI240" i="6"/>
  <c r="AI239" i="6"/>
  <c r="AI238" i="6"/>
  <c r="AI237" i="6"/>
  <c r="AI236" i="6"/>
  <c r="AI235" i="6"/>
  <c r="AI234" i="6"/>
  <c r="AI233" i="6"/>
  <c r="AI232" i="6"/>
  <c r="AI231" i="6"/>
  <c r="AI230" i="6"/>
  <c r="AI229" i="6"/>
  <c r="AI228" i="6"/>
  <c r="AI227" i="6"/>
  <c r="AI226" i="6"/>
  <c r="AI225" i="6"/>
  <c r="AI224" i="6"/>
  <c r="AI223" i="6"/>
  <c r="AI222" i="6"/>
  <c r="AI221" i="6"/>
  <c r="AI220" i="6"/>
  <c r="AI219" i="6"/>
  <c r="AI218" i="6"/>
  <c r="AI217" i="6"/>
  <c r="AI216" i="6"/>
  <c r="AI215" i="6"/>
  <c r="AI214" i="6"/>
  <c r="AI213" i="6"/>
  <c r="AI212" i="6"/>
  <c r="AI211" i="6"/>
  <c r="AI210" i="6"/>
  <c r="AI209" i="6"/>
  <c r="AI208" i="6"/>
  <c r="AI207" i="6"/>
  <c r="AI206" i="6"/>
  <c r="AI205" i="6"/>
  <c r="AI204" i="6"/>
  <c r="AI203" i="6"/>
  <c r="AI202" i="6"/>
  <c r="AI201" i="6"/>
  <c r="AI200" i="6"/>
  <c r="AI199" i="6"/>
  <c r="AI198" i="6"/>
  <c r="AI197" i="6"/>
  <c r="AI196" i="6"/>
  <c r="AI195" i="6"/>
  <c r="AI194" i="6"/>
  <c r="AI192" i="6"/>
  <c r="AI191" i="6"/>
  <c r="AI190" i="6"/>
  <c r="AI189" i="6"/>
  <c r="AI188" i="6"/>
  <c r="AI187" i="6"/>
  <c r="AI186" i="6"/>
  <c r="AI185" i="6"/>
  <c r="AI184" i="6"/>
  <c r="AI183" i="6"/>
  <c r="AI182" i="6"/>
  <c r="AI181" i="6"/>
  <c r="AI180" i="6"/>
  <c r="AI179" i="6"/>
  <c r="AI178" i="6"/>
  <c r="AI177" i="6"/>
  <c r="AI176" i="6"/>
  <c r="AI175" i="6"/>
  <c r="AI174" i="6"/>
  <c r="AI173" i="6"/>
  <c r="AI172" i="6"/>
  <c r="AI171" i="6"/>
  <c r="AI170" i="6"/>
  <c r="AI169" i="6"/>
  <c r="AI168" i="6"/>
  <c r="AI167" i="6"/>
  <c r="AI166" i="6"/>
  <c r="AI165" i="6"/>
  <c r="AI164" i="6"/>
  <c r="AI163" i="6"/>
  <c r="AI162" i="6"/>
  <c r="AI161" i="6"/>
  <c r="AI160" i="6"/>
  <c r="AI159" i="6"/>
  <c r="AI158" i="6"/>
  <c r="AI157" i="6"/>
  <c r="AI156" i="6"/>
  <c r="AI155" i="6"/>
  <c r="AI154" i="6"/>
  <c r="AI153" i="6"/>
  <c r="AI152" i="6"/>
  <c r="AI151" i="6"/>
  <c r="AI150" i="6"/>
  <c r="AI149" i="6"/>
  <c r="AI148" i="6"/>
  <c r="AI147" i="6"/>
  <c r="AI146" i="6"/>
  <c r="AI145" i="6"/>
  <c r="AI144" i="6"/>
  <c r="AI143" i="6"/>
  <c r="AI142" i="6"/>
  <c r="AI141" i="6"/>
  <c r="AI140" i="6"/>
  <c r="AI139" i="6"/>
  <c r="AI138" i="6"/>
  <c r="AI137" i="6"/>
  <c r="AI136" i="6"/>
  <c r="AI135" i="6"/>
  <c r="AI134" i="6"/>
  <c r="AI133" i="6"/>
  <c r="AI132" i="6"/>
  <c r="AI131" i="6"/>
  <c r="AI130" i="6"/>
  <c r="AI129" i="6"/>
  <c r="AI128" i="6"/>
  <c r="AI127" i="6"/>
  <c r="AI126" i="6"/>
  <c r="AI125" i="6"/>
  <c r="AI124" i="6"/>
  <c r="AI123" i="6"/>
  <c r="AI122" i="6"/>
  <c r="AI121" i="6"/>
  <c r="AI120" i="6"/>
  <c r="AI119" i="6"/>
  <c r="AI118" i="6"/>
  <c r="AI117" i="6"/>
  <c r="AI116" i="6"/>
  <c r="AI115" i="6"/>
  <c r="AI114" i="6"/>
  <c r="AI113" i="6"/>
  <c r="AI112" i="6"/>
  <c r="AI111" i="6"/>
  <c r="AI110" i="6"/>
  <c r="AI109" i="6"/>
  <c r="AI108" i="6"/>
  <c r="AI107" i="6"/>
  <c r="AI106" i="6"/>
  <c r="AI105" i="6"/>
  <c r="AI104" i="6"/>
  <c r="AI103" i="6"/>
  <c r="AI102" i="6"/>
  <c r="AI101" i="6"/>
  <c r="AI100" i="6"/>
  <c r="AI99" i="6"/>
  <c r="AI98" i="6"/>
  <c r="AI97" i="6"/>
  <c r="AI96" i="6"/>
  <c r="AI95" i="6"/>
  <c r="AI94" i="6"/>
  <c r="AI93" i="6"/>
  <c r="AI92" i="6"/>
  <c r="AI91" i="6"/>
  <c r="AI90" i="6"/>
  <c r="AI89" i="6"/>
  <c r="AI88" i="6"/>
  <c r="AI87" i="6"/>
  <c r="AI86" i="6"/>
  <c r="AI85" i="6"/>
  <c r="AI84" i="6"/>
  <c r="AI83" i="6"/>
  <c r="AI82" i="6"/>
  <c r="AI81" i="6"/>
  <c r="AI80" i="6"/>
  <c r="AI79" i="6"/>
  <c r="AI78" i="6"/>
  <c r="AI77" i="6"/>
  <c r="AI76" i="6"/>
  <c r="AI75" i="6"/>
  <c r="AI74" i="6"/>
  <c r="AI73" i="6"/>
  <c r="AI72" i="6"/>
  <c r="AI71" i="6"/>
  <c r="AI70" i="6"/>
  <c r="AI69" i="6"/>
  <c r="AI68" i="6"/>
  <c r="AI67" i="6"/>
  <c r="AI66" i="6"/>
  <c r="AI65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I3" i="6"/>
  <c r="AI2" i="6"/>
  <c r="CP834" i="6"/>
  <c r="CP833" i="6"/>
  <c r="CP832" i="6"/>
  <c r="CP831" i="6"/>
  <c r="CP830" i="6"/>
  <c r="CP829" i="6"/>
  <c r="CP828" i="6"/>
  <c r="CP827" i="6"/>
  <c r="CP826" i="6"/>
  <c r="CP825" i="6"/>
  <c r="CP824" i="6"/>
  <c r="CP823" i="6"/>
  <c r="CP822" i="6"/>
  <c r="CP821" i="6"/>
  <c r="CP820" i="6"/>
  <c r="CP819" i="6"/>
  <c r="CP818" i="6"/>
  <c r="CP817" i="6"/>
  <c r="CP816" i="6"/>
  <c r="CP815" i="6"/>
  <c r="CP814" i="6"/>
  <c r="CP813" i="6"/>
  <c r="CP812" i="6"/>
  <c r="CP811" i="6"/>
  <c r="CP810" i="6"/>
  <c r="CP809" i="6"/>
  <c r="CP808" i="6"/>
  <c r="CP807" i="6"/>
  <c r="CP806" i="6"/>
  <c r="CP805" i="6"/>
  <c r="CP804" i="6"/>
  <c r="CP803" i="6"/>
  <c r="CP802" i="6"/>
  <c r="CP801" i="6"/>
  <c r="CP800" i="6"/>
  <c r="CP799" i="6"/>
  <c r="CP798" i="6"/>
  <c r="CP797" i="6"/>
  <c r="CP796" i="6"/>
  <c r="CP795" i="6"/>
  <c r="CP794" i="6"/>
  <c r="CP793" i="6"/>
  <c r="CP792" i="6"/>
  <c r="CP791" i="6"/>
  <c r="CP790" i="6"/>
  <c r="CP789" i="6"/>
  <c r="CP788" i="6"/>
  <c r="CP787" i="6"/>
  <c r="CP786" i="6"/>
  <c r="CP785" i="6"/>
  <c r="CP784" i="6"/>
  <c r="CP783" i="6"/>
  <c r="CP782" i="6"/>
  <c r="CP781" i="6"/>
  <c r="CP780" i="6"/>
  <c r="CP779" i="6"/>
  <c r="CP778" i="6"/>
  <c r="CP777" i="6"/>
  <c r="CP776" i="6"/>
  <c r="CP775" i="6"/>
  <c r="CP774" i="6"/>
  <c r="CP773" i="6"/>
  <c r="CP772" i="6"/>
  <c r="CP771" i="6"/>
  <c r="CP770" i="6"/>
  <c r="CP769" i="6"/>
  <c r="CP768" i="6"/>
  <c r="CP767" i="6"/>
  <c r="CP766" i="6"/>
  <c r="CP765" i="6"/>
  <c r="CP764" i="6"/>
  <c r="CP763" i="6"/>
  <c r="CP762" i="6"/>
  <c r="CP761" i="6"/>
  <c r="CP760" i="6"/>
  <c r="CP759" i="6"/>
  <c r="CP758" i="6"/>
  <c r="CP757" i="6"/>
  <c r="CP756" i="6"/>
  <c r="CP755" i="6"/>
  <c r="CP754" i="6"/>
  <c r="CP753" i="6"/>
  <c r="CP752" i="6"/>
  <c r="CP751" i="6"/>
  <c r="CP750" i="6"/>
  <c r="CP749" i="6"/>
  <c r="CP748" i="6"/>
  <c r="CP747" i="6"/>
  <c r="CP746" i="6"/>
  <c r="CP745" i="6"/>
  <c r="CP744" i="6"/>
  <c r="CP743" i="6"/>
  <c r="CP742" i="6"/>
  <c r="CP741" i="6"/>
  <c r="CP740" i="6"/>
  <c r="CP739" i="6"/>
  <c r="CP738" i="6"/>
  <c r="CP737" i="6"/>
  <c r="CP736" i="6"/>
  <c r="CP735" i="6"/>
  <c r="CP734" i="6"/>
  <c r="CP733" i="6"/>
  <c r="CP732" i="6"/>
  <c r="CP731" i="6"/>
  <c r="CP730" i="6"/>
  <c r="CP729" i="6"/>
  <c r="CP728" i="6"/>
  <c r="CP727" i="6"/>
  <c r="CP726" i="6"/>
  <c r="CP725" i="6"/>
  <c r="CP724" i="6"/>
  <c r="CP723" i="6"/>
  <c r="CP722" i="6"/>
  <c r="CP721" i="6"/>
  <c r="CP720" i="6"/>
  <c r="CP719" i="6"/>
  <c r="CP718" i="6"/>
  <c r="CP717" i="6"/>
  <c r="CP716" i="6"/>
  <c r="CP715" i="6"/>
  <c r="CP714" i="6"/>
  <c r="CP713" i="6"/>
  <c r="CP712" i="6"/>
  <c r="CP711" i="6"/>
  <c r="CP710" i="6"/>
  <c r="CP709" i="6"/>
  <c r="CP708" i="6"/>
  <c r="CP707" i="6"/>
  <c r="CP706" i="6"/>
  <c r="CP705" i="6"/>
  <c r="CP704" i="6"/>
  <c r="CP703" i="6"/>
  <c r="CP702" i="6"/>
  <c r="CP701" i="6"/>
  <c r="CP700" i="6"/>
  <c r="CP699" i="6"/>
  <c r="CP698" i="6"/>
  <c r="CP697" i="6"/>
  <c r="CP696" i="6"/>
  <c r="CP695" i="6"/>
  <c r="CP694" i="6"/>
  <c r="CP693" i="6"/>
  <c r="CP692" i="6"/>
  <c r="CP691" i="6"/>
  <c r="CP690" i="6"/>
  <c r="CP689" i="6"/>
  <c r="CP688" i="6"/>
  <c r="CP687" i="6"/>
  <c r="CP686" i="6"/>
  <c r="CP685" i="6"/>
  <c r="CP684" i="6"/>
  <c r="CP683" i="6"/>
  <c r="CP682" i="6"/>
  <c r="CP681" i="6"/>
  <c r="CP680" i="6"/>
  <c r="CP679" i="6"/>
  <c r="CP678" i="6"/>
  <c r="CP677" i="6"/>
  <c r="CP676" i="6"/>
  <c r="CP675" i="6"/>
  <c r="CP674" i="6"/>
  <c r="CP673" i="6"/>
  <c r="CP672" i="6"/>
  <c r="CP671" i="6"/>
  <c r="CP670" i="6"/>
  <c r="CP669" i="6"/>
  <c r="CP668" i="6"/>
  <c r="CP667" i="6"/>
  <c r="CP666" i="6"/>
  <c r="CP665" i="6"/>
  <c r="CP664" i="6"/>
  <c r="CP663" i="6"/>
  <c r="CP662" i="6"/>
  <c r="CP661" i="6"/>
  <c r="CP660" i="6"/>
  <c r="CP659" i="6"/>
  <c r="CP658" i="6"/>
  <c r="CP657" i="6"/>
  <c r="CP656" i="6"/>
  <c r="CP655" i="6"/>
  <c r="CP654" i="6"/>
  <c r="CP653" i="6"/>
  <c r="CP652" i="6"/>
  <c r="CP651" i="6"/>
  <c r="CP650" i="6"/>
  <c r="CP649" i="6"/>
  <c r="CP648" i="6"/>
  <c r="CP647" i="6"/>
  <c r="CP646" i="6"/>
  <c r="CP645" i="6"/>
  <c r="CP644" i="6"/>
  <c r="CP643" i="6"/>
  <c r="CP642" i="6"/>
  <c r="CP641" i="6"/>
  <c r="CP640" i="6"/>
  <c r="CP639" i="6"/>
  <c r="CP638" i="6"/>
  <c r="CP637" i="6"/>
  <c r="CP636" i="6"/>
  <c r="CP635" i="6"/>
  <c r="CP634" i="6"/>
  <c r="CP633" i="6"/>
  <c r="CP632" i="6"/>
  <c r="CP631" i="6"/>
  <c r="CP630" i="6"/>
  <c r="CP629" i="6"/>
  <c r="CP628" i="6"/>
  <c r="CP627" i="6"/>
  <c r="CP626" i="6"/>
  <c r="CP625" i="6"/>
  <c r="CP624" i="6"/>
  <c r="CP623" i="6"/>
  <c r="CP622" i="6"/>
  <c r="CP621" i="6"/>
  <c r="CP620" i="6"/>
  <c r="CP619" i="6"/>
  <c r="CP618" i="6"/>
  <c r="CP617" i="6"/>
  <c r="CP616" i="6"/>
  <c r="CP615" i="6"/>
  <c r="CP614" i="6"/>
  <c r="CP613" i="6"/>
  <c r="CP612" i="6"/>
  <c r="CP611" i="6"/>
  <c r="CP610" i="6"/>
  <c r="CP609" i="6"/>
  <c r="CP608" i="6"/>
  <c r="CP607" i="6"/>
  <c r="CP606" i="6"/>
  <c r="CP605" i="6"/>
  <c r="CP604" i="6"/>
  <c r="CP603" i="6"/>
  <c r="CP602" i="6"/>
  <c r="CP601" i="6"/>
  <c r="CP600" i="6"/>
  <c r="CP599" i="6"/>
  <c r="CP598" i="6"/>
  <c r="CP597" i="6"/>
  <c r="CP596" i="6"/>
  <c r="CP595" i="6"/>
  <c r="CP594" i="6"/>
  <c r="CP593" i="6"/>
  <c r="CP592" i="6"/>
  <c r="CP591" i="6"/>
  <c r="CP590" i="6"/>
  <c r="CP589" i="6"/>
  <c r="CP588" i="6"/>
  <c r="CP587" i="6"/>
  <c r="CP586" i="6"/>
  <c r="CP585" i="6"/>
  <c r="CP584" i="6"/>
  <c r="CP583" i="6"/>
  <c r="CP582" i="6"/>
  <c r="CP581" i="6"/>
  <c r="CP580" i="6"/>
  <c r="CP579" i="6"/>
  <c r="CP578" i="6"/>
  <c r="CP577" i="6"/>
  <c r="CP576" i="6"/>
  <c r="CP575" i="6"/>
  <c r="CP574" i="6"/>
  <c r="CP573" i="6"/>
  <c r="CP572" i="6"/>
  <c r="CP571" i="6"/>
  <c r="CP570" i="6"/>
  <c r="CP569" i="6"/>
  <c r="CP568" i="6"/>
  <c r="CP567" i="6"/>
  <c r="CP566" i="6"/>
  <c r="CP565" i="6"/>
  <c r="CP564" i="6"/>
  <c r="CP563" i="6"/>
  <c r="CP562" i="6"/>
  <c r="CP561" i="6"/>
  <c r="CP560" i="6"/>
  <c r="CP559" i="6"/>
  <c r="CP558" i="6"/>
  <c r="CP557" i="6"/>
  <c r="CP556" i="6"/>
  <c r="CP555" i="6"/>
  <c r="CP554" i="6"/>
  <c r="CP553" i="6"/>
  <c r="CP552" i="6"/>
  <c r="CP551" i="6"/>
  <c r="CP550" i="6"/>
  <c r="CP549" i="6"/>
  <c r="CP548" i="6"/>
  <c r="CP547" i="6"/>
  <c r="CP546" i="6"/>
  <c r="CP545" i="6"/>
  <c r="CP544" i="6"/>
  <c r="CP543" i="6"/>
  <c r="CP542" i="6"/>
  <c r="CP541" i="6"/>
  <c r="CP540" i="6"/>
  <c r="CP539" i="6"/>
  <c r="CP538" i="6"/>
  <c r="CP537" i="6"/>
  <c r="CP536" i="6"/>
  <c r="CP535" i="6"/>
  <c r="CP534" i="6"/>
  <c r="CP533" i="6"/>
  <c r="CP532" i="6"/>
  <c r="CP531" i="6"/>
  <c r="CP530" i="6"/>
  <c r="CP529" i="6"/>
  <c r="CP528" i="6"/>
  <c r="CP527" i="6"/>
  <c r="CP526" i="6"/>
  <c r="CP525" i="6"/>
  <c r="CP524" i="6"/>
  <c r="CP523" i="6"/>
  <c r="CP522" i="6"/>
  <c r="CP521" i="6"/>
  <c r="CP520" i="6"/>
  <c r="CP519" i="6"/>
  <c r="CP518" i="6"/>
  <c r="CP517" i="6"/>
  <c r="CP516" i="6"/>
  <c r="CP515" i="6"/>
  <c r="CP514" i="6"/>
  <c r="CP513" i="6"/>
  <c r="CP512" i="6"/>
  <c r="CP511" i="6"/>
  <c r="CP510" i="6"/>
  <c r="CP509" i="6"/>
  <c r="CP508" i="6"/>
  <c r="CP507" i="6"/>
  <c r="CP506" i="6"/>
  <c r="CP505" i="6"/>
  <c r="CP504" i="6"/>
  <c r="CP503" i="6"/>
  <c r="CP502" i="6"/>
  <c r="CP501" i="6"/>
  <c r="CP500" i="6"/>
  <c r="CP499" i="6"/>
  <c r="CP498" i="6"/>
  <c r="CP497" i="6"/>
  <c r="CP496" i="6"/>
  <c r="CP495" i="6"/>
  <c r="CP494" i="6"/>
  <c r="CP493" i="6"/>
  <c r="CP492" i="6"/>
  <c r="CP491" i="6"/>
  <c r="CP490" i="6"/>
  <c r="CP489" i="6"/>
  <c r="CP488" i="6"/>
  <c r="CP487" i="6"/>
  <c r="CP486" i="6"/>
  <c r="CP485" i="6"/>
  <c r="CP484" i="6"/>
  <c r="CP483" i="6"/>
  <c r="CP482" i="6"/>
  <c r="CP481" i="6"/>
  <c r="CP480" i="6"/>
  <c r="CP479" i="6"/>
  <c r="CP478" i="6"/>
  <c r="CP477" i="6"/>
  <c r="CP476" i="6"/>
  <c r="CP475" i="6"/>
  <c r="CP474" i="6"/>
  <c r="CP473" i="6"/>
  <c r="CP472" i="6"/>
  <c r="CP471" i="6"/>
  <c r="CP470" i="6"/>
  <c r="CP469" i="6"/>
  <c r="CP468" i="6"/>
  <c r="CP467" i="6"/>
  <c r="CP466" i="6"/>
  <c r="CP465" i="6"/>
  <c r="CP464" i="6"/>
  <c r="CP463" i="6"/>
  <c r="CP462" i="6"/>
  <c r="CP461" i="6"/>
  <c r="CP460" i="6"/>
  <c r="CP459" i="6"/>
  <c r="CP458" i="6"/>
  <c r="CP457" i="6"/>
  <c r="CP456" i="6"/>
  <c r="CP455" i="6"/>
  <c r="CP454" i="6"/>
  <c r="CP453" i="6"/>
  <c r="CP452" i="6"/>
  <c r="CP451" i="6"/>
  <c r="CP450" i="6"/>
  <c r="CP449" i="6"/>
  <c r="CP448" i="6"/>
  <c r="CP447" i="6"/>
  <c r="CP446" i="6"/>
  <c r="CP445" i="6"/>
  <c r="CP444" i="6"/>
  <c r="CP443" i="6"/>
  <c r="CP442" i="6"/>
  <c r="CP441" i="6"/>
  <c r="CP440" i="6"/>
  <c r="CP439" i="6"/>
  <c r="CP438" i="6"/>
  <c r="CP437" i="6"/>
  <c r="CP436" i="6"/>
  <c r="CP435" i="6"/>
  <c r="CP434" i="6"/>
  <c r="CP433" i="6"/>
  <c r="CP432" i="6"/>
  <c r="CP431" i="6"/>
  <c r="CP430" i="6"/>
  <c r="CP429" i="6"/>
  <c r="CP428" i="6"/>
  <c r="CP427" i="6"/>
  <c r="CP426" i="6"/>
  <c r="CP425" i="6"/>
  <c r="CP424" i="6"/>
  <c r="CP423" i="6"/>
  <c r="CP422" i="6"/>
  <c r="CP421" i="6"/>
  <c r="CP420" i="6"/>
  <c r="CP419" i="6"/>
  <c r="CP418" i="6"/>
  <c r="CP417" i="6"/>
  <c r="CP416" i="6"/>
  <c r="CP415" i="6"/>
  <c r="CP414" i="6"/>
  <c r="CP413" i="6"/>
  <c r="CP412" i="6"/>
  <c r="CP411" i="6"/>
  <c r="CP410" i="6"/>
  <c r="CP409" i="6"/>
  <c r="CP408" i="6"/>
  <c r="CP407" i="6"/>
  <c r="CP406" i="6"/>
  <c r="CP405" i="6"/>
  <c r="CP404" i="6"/>
  <c r="CP403" i="6"/>
  <c r="CP402" i="6"/>
  <c r="CP401" i="6"/>
  <c r="CP400" i="6"/>
  <c r="CP399" i="6"/>
  <c r="CP398" i="6"/>
  <c r="CP397" i="6"/>
  <c r="CP396" i="6"/>
  <c r="CP395" i="6"/>
  <c r="CP394" i="6"/>
  <c r="CP393" i="6"/>
  <c r="CP392" i="6"/>
  <c r="CP391" i="6"/>
  <c r="CP390" i="6"/>
  <c r="CP389" i="6"/>
  <c r="CP388" i="6"/>
  <c r="CP387" i="6"/>
  <c r="CP386" i="6"/>
  <c r="CP385" i="6"/>
  <c r="CP384" i="6"/>
  <c r="CP383" i="6"/>
  <c r="CP382" i="6"/>
  <c r="CP381" i="6"/>
  <c r="CP380" i="6"/>
  <c r="CP379" i="6"/>
  <c r="CP378" i="6"/>
  <c r="CP377" i="6"/>
  <c r="CP376" i="6"/>
  <c r="CP375" i="6"/>
  <c r="CP374" i="6"/>
  <c r="CP373" i="6"/>
  <c r="CP372" i="6"/>
  <c r="CP371" i="6"/>
  <c r="CP370" i="6"/>
  <c r="CP369" i="6"/>
  <c r="CP368" i="6"/>
  <c r="CP367" i="6"/>
  <c r="CP366" i="6"/>
  <c r="CP365" i="6"/>
  <c r="CP364" i="6"/>
  <c r="CP363" i="6"/>
  <c r="CP362" i="6"/>
  <c r="CP361" i="6"/>
  <c r="CP360" i="6"/>
  <c r="CP359" i="6"/>
  <c r="CP358" i="6"/>
  <c r="CP357" i="6"/>
  <c r="CP356" i="6"/>
  <c r="CP355" i="6"/>
  <c r="CP354" i="6"/>
  <c r="CP353" i="6"/>
  <c r="CP352" i="6"/>
  <c r="CP351" i="6"/>
  <c r="CP350" i="6"/>
  <c r="CP349" i="6"/>
  <c r="CP348" i="6"/>
  <c r="CP347" i="6"/>
  <c r="CP346" i="6"/>
  <c r="CP345" i="6"/>
  <c r="CP344" i="6"/>
  <c r="CP343" i="6"/>
  <c r="CP342" i="6"/>
  <c r="CP341" i="6"/>
  <c r="CP340" i="6"/>
  <c r="CP339" i="6"/>
  <c r="CP338" i="6"/>
  <c r="CP337" i="6"/>
  <c r="CP336" i="6"/>
  <c r="CP335" i="6"/>
  <c r="CP334" i="6"/>
  <c r="CP333" i="6"/>
  <c r="CP332" i="6"/>
  <c r="CP331" i="6"/>
  <c r="CP330" i="6"/>
  <c r="CP329" i="6"/>
  <c r="CP328" i="6"/>
  <c r="CP327" i="6"/>
  <c r="CP326" i="6"/>
  <c r="CP325" i="6"/>
  <c r="CP324" i="6"/>
  <c r="CP323" i="6"/>
  <c r="CP322" i="6"/>
  <c r="CP321" i="6"/>
  <c r="CP320" i="6"/>
  <c r="CP319" i="6"/>
  <c r="CP318" i="6"/>
  <c r="CP317" i="6"/>
  <c r="CP316" i="6"/>
  <c r="CP315" i="6"/>
  <c r="CP314" i="6"/>
  <c r="CP313" i="6"/>
  <c r="CP312" i="6"/>
  <c r="CP311" i="6"/>
  <c r="CP310" i="6"/>
  <c r="CP309" i="6"/>
  <c r="CP308" i="6"/>
  <c r="CP307" i="6"/>
  <c r="CP306" i="6"/>
  <c r="CP305" i="6"/>
  <c r="CP304" i="6"/>
  <c r="CP303" i="6"/>
  <c r="CP302" i="6"/>
  <c r="CP301" i="6"/>
  <c r="CP300" i="6"/>
  <c r="CP299" i="6"/>
  <c r="CP298" i="6"/>
  <c r="CP297" i="6"/>
  <c r="CP296" i="6"/>
  <c r="CP295" i="6"/>
  <c r="CP294" i="6"/>
  <c r="CP293" i="6"/>
  <c r="CP292" i="6"/>
  <c r="CP291" i="6"/>
  <c r="CP290" i="6"/>
  <c r="CP289" i="6"/>
  <c r="CP288" i="6"/>
  <c r="CP287" i="6"/>
  <c r="CP286" i="6"/>
  <c r="CP285" i="6"/>
  <c r="CP284" i="6"/>
  <c r="CP283" i="6"/>
  <c r="CP282" i="6"/>
  <c r="CP281" i="6"/>
  <c r="CP280" i="6"/>
  <c r="CP279" i="6"/>
  <c r="CP278" i="6"/>
  <c r="CP277" i="6"/>
  <c r="CP276" i="6"/>
  <c r="CP275" i="6"/>
  <c r="CP274" i="6"/>
  <c r="CP273" i="6"/>
  <c r="CP272" i="6"/>
  <c r="CP271" i="6"/>
  <c r="CP270" i="6"/>
  <c r="CP269" i="6"/>
  <c r="CP268" i="6"/>
  <c r="CP267" i="6"/>
  <c r="CP266" i="6"/>
  <c r="CP265" i="6"/>
  <c r="CP264" i="6"/>
  <c r="CP263" i="6"/>
  <c r="CP262" i="6"/>
  <c r="CP261" i="6"/>
  <c r="CP260" i="6"/>
  <c r="CP259" i="6"/>
  <c r="CP258" i="6"/>
  <c r="CP257" i="6"/>
  <c r="CP256" i="6"/>
  <c r="CP255" i="6"/>
  <c r="CP254" i="6"/>
  <c r="CP253" i="6"/>
  <c r="CP252" i="6"/>
  <c r="CP251" i="6"/>
  <c r="CP250" i="6"/>
  <c r="CP249" i="6"/>
  <c r="CP248" i="6"/>
  <c r="CP247" i="6"/>
  <c r="CP246" i="6"/>
  <c r="CP245" i="6"/>
  <c r="CP244" i="6"/>
  <c r="CP243" i="6"/>
  <c r="CP242" i="6"/>
  <c r="CP241" i="6"/>
  <c r="CP240" i="6"/>
  <c r="CP239" i="6"/>
  <c r="CP238" i="6"/>
  <c r="CP237" i="6"/>
  <c r="CP236" i="6"/>
  <c r="CP235" i="6"/>
  <c r="CP234" i="6"/>
  <c r="CP233" i="6"/>
  <c r="CP232" i="6"/>
  <c r="CP231" i="6"/>
  <c r="CP230" i="6"/>
  <c r="CP229" i="6"/>
  <c r="CP228" i="6"/>
  <c r="CP227" i="6"/>
  <c r="CP226" i="6"/>
  <c r="CP225" i="6"/>
  <c r="CP224" i="6"/>
  <c r="CP223" i="6"/>
  <c r="CP222" i="6"/>
  <c r="CP221" i="6"/>
  <c r="CP220" i="6"/>
  <c r="CP219" i="6"/>
  <c r="CP218" i="6"/>
  <c r="CP217" i="6"/>
  <c r="CP216" i="6"/>
  <c r="CP215" i="6"/>
  <c r="CP214" i="6"/>
  <c r="CP213" i="6"/>
  <c r="CP212" i="6"/>
  <c r="CP211" i="6"/>
  <c r="CP210" i="6"/>
  <c r="CP209" i="6"/>
  <c r="CP208" i="6"/>
  <c r="CP207" i="6"/>
  <c r="CP206" i="6"/>
  <c r="CP205" i="6"/>
  <c r="CP204" i="6"/>
  <c r="CP203" i="6"/>
  <c r="CP202" i="6"/>
  <c r="CP201" i="6"/>
  <c r="CP200" i="6"/>
  <c r="CP199" i="6"/>
  <c r="CP198" i="6"/>
  <c r="CP197" i="6"/>
  <c r="CP196" i="6"/>
  <c r="CP195" i="6"/>
  <c r="CP194" i="6"/>
  <c r="CP193" i="6"/>
  <c r="CP192" i="6"/>
  <c r="CP191" i="6"/>
  <c r="CP190" i="6"/>
  <c r="CP189" i="6"/>
  <c r="CP188" i="6"/>
  <c r="CP187" i="6"/>
  <c r="CP186" i="6"/>
  <c r="CP185" i="6"/>
  <c r="CP184" i="6"/>
  <c r="CP183" i="6"/>
  <c r="CP182" i="6"/>
  <c r="CP181" i="6"/>
  <c r="CP180" i="6"/>
  <c r="CP179" i="6"/>
  <c r="CP178" i="6"/>
  <c r="CP177" i="6"/>
  <c r="CP176" i="6"/>
  <c r="CP175" i="6"/>
  <c r="CP174" i="6"/>
  <c r="CP173" i="6"/>
  <c r="CP172" i="6"/>
  <c r="CP171" i="6"/>
  <c r="CP170" i="6"/>
  <c r="CP169" i="6"/>
  <c r="CP168" i="6"/>
  <c r="CP167" i="6"/>
  <c r="CP166" i="6"/>
  <c r="CP165" i="6"/>
  <c r="CP164" i="6"/>
  <c r="CP163" i="6"/>
  <c r="CP162" i="6"/>
  <c r="CP161" i="6"/>
  <c r="CP160" i="6"/>
  <c r="CP159" i="6"/>
  <c r="CP158" i="6"/>
  <c r="CP157" i="6"/>
  <c r="CP156" i="6"/>
  <c r="CP155" i="6"/>
  <c r="CP154" i="6"/>
  <c r="CP153" i="6"/>
  <c r="CP152" i="6"/>
  <c r="CP151" i="6"/>
  <c r="CP150" i="6"/>
  <c r="CP149" i="6"/>
  <c r="CP148" i="6"/>
  <c r="CP147" i="6"/>
  <c r="CP146" i="6"/>
  <c r="CP145" i="6"/>
  <c r="CP144" i="6"/>
  <c r="CP143" i="6"/>
  <c r="CP142" i="6"/>
  <c r="CP141" i="6"/>
  <c r="CP140" i="6"/>
  <c r="CP139" i="6"/>
  <c r="CP138" i="6"/>
  <c r="CP137" i="6"/>
  <c r="CP136" i="6"/>
  <c r="CP135" i="6"/>
  <c r="CP134" i="6"/>
  <c r="CP133" i="6"/>
  <c r="CP132" i="6"/>
  <c r="CP131" i="6"/>
  <c r="CP130" i="6"/>
  <c r="CP129" i="6"/>
  <c r="CP128" i="6"/>
  <c r="CP127" i="6"/>
  <c r="CP126" i="6"/>
  <c r="CP125" i="6"/>
  <c r="CP124" i="6"/>
  <c r="CP123" i="6"/>
  <c r="CP122" i="6"/>
  <c r="CP121" i="6"/>
  <c r="CP120" i="6"/>
  <c r="CP119" i="6"/>
  <c r="CP118" i="6"/>
  <c r="CP117" i="6"/>
  <c r="CP116" i="6"/>
  <c r="CP115" i="6"/>
  <c r="CP114" i="6"/>
  <c r="CP113" i="6"/>
  <c r="CP112" i="6"/>
  <c r="CP111" i="6"/>
  <c r="CP110" i="6"/>
  <c r="CP109" i="6"/>
  <c r="CP108" i="6"/>
  <c r="CP107" i="6"/>
  <c r="CP106" i="6"/>
  <c r="CP105" i="6"/>
  <c r="CP104" i="6"/>
  <c r="CP103" i="6"/>
  <c r="CP102" i="6"/>
  <c r="CP101" i="6"/>
  <c r="CP100" i="6"/>
  <c r="CP99" i="6"/>
  <c r="CP98" i="6"/>
  <c r="CP97" i="6"/>
  <c r="CP96" i="6"/>
  <c r="CP95" i="6"/>
  <c r="CP94" i="6"/>
  <c r="CP93" i="6"/>
  <c r="CP92" i="6"/>
  <c r="CP91" i="6"/>
  <c r="CP90" i="6"/>
  <c r="CP89" i="6"/>
  <c r="CP88" i="6"/>
  <c r="CP87" i="6"/>
  <c r="CP86" i="6"/>
  <c r="CP85" i="6"/>
  <c r="CP84" i="6"/>
  <c r="CP83" i="6"/>
  <c r="CP82" i="6"/>
  <c r="CP81" i="6"/>
  <c r="CP80" i="6"/>
  <c r="CP79" i="6"/>
  <c r="CP78" i="6"/>
  <c r="CP77" i="6"/>
  <c r="CP76" i="6"/>
  <c r="CP75" i="6"/>
  <c r="CP74" i="6"/>
  <c r="CP73" i="6"/>
  <c r="CP72" i="6"/>
  <c r="CP71" i="6"/>
  <c r="CP70" i="6"/>
  <c r="CP69" i="6"/>
  <c r="CP68" i="6"/>
  <c r="CP67" i="6"/>
  <c r="CP66" i="6"/>
  <c r="CP65" i="6"/>
  <c r="CP64" i="6"/>
  <c r="CP63" i="6"/>
  <c r="CP62" i="6"/>
  <c r="CP61" i="6"/>
  <c r="CP60" i="6"/>
  <c r="CP59" i="6"/>
  <c r="CP58" i="6"/>
  <c r="CP57" i="6"/>
  <c r="CP56" i="6"/>
  <c r="CP55" i="6"/>
  <c r="CP54" i="6"/>
  <c r="CP53" i="6"/>
  <c r="CP52" i="6"/>
  <c r="CP51" i="6"/>
  <c r="CP50" i="6"/>
  <c r="CP49" i="6"/>
  <c r="CP48" i="6"/>
  <c r="CP47" i="6"/>
  <c r="CP46" i="6"/>
  <c r="CP45" i="6"/>
  <c r="CP44" i="6"/>
  <c r="CP43" i="6"/>
  <c r="CP42" i="6"/>
  <c r="CP41" i="6"/>
  <c r="CP40" i="6"/>
  <c r="CP39" i="6"/>
  <c r="CP38" i="6"/>
  <c r="CP37" i="6"/>
  <c r="CP36" i="6"/>
  <c r="CP35" i="6"/>
  <c r="CP34" i="6"/>
  <c r="CP33" i="6"/>
  <c r="CP32" i="6"/>
  <c r="CP31" i="6"/>
  <c r="CP30" i="6"/>
  <c r="CP29" i="6"/>
  <c r="CP28" i="6"/>
  <c r="CP27" i="6"/>
  <c r="CP26" i="6"/>
  <c r="CP25" i="6"/>
  <c r="CP24" i="6"/>
  <c r="CP23" i="6"/>
  <c r="CP22" i="6"/>
  <c r="CP21" i="6"/>
  <c r="CP20" i="6"/>
  <c r="CP19" i="6"/>
  <c r="CP18" i="6"/>
  <c r="CP17" i="6"/>
  <c r="CP16" i="6"/>
  <c r="CP15" i="6"/>
  <c r="CP14" i="6"/>
  <c r="CP13" i="6"/>
  <c r="CP12" i="6"/>
  <c r="CP11" i="6"/>
  <c r="CP10" i="6"/>
  <c r="CP9" i="6"/>
  <c r="CP8" i="6"/>
  <c r="CP7" i="6"/>
  <c r="CP6" i="6"/>
  <c r="CP5" i="6"/>
  <c r="CP4" i="6"/>
  <c r="CP3" i="6"/>
  <c r="CO834" i="6"/>
  <c r="CO833" i="6"/>
  <c r="CO832" i="6"/>
  <c r="CO831" i="6"/>
  <c r="CO830" i="6"/>
  <c r="CO829" i="6"/>
  <c r="CO828" i="6"/>
  <c r="CO827" i="6"/>
  <c r="CO826" i="6"/>
  <c r="CO825" i="6"/>
  <c r="CO824" i="6"/>
  <c r="CO823" i="6"/>
  <c r="CO822" i="6"/>
  <c r="CO821" i="6"/>
  <c r="CO820" i="6"/>
  <c r="CO819" i="6"/>
  <c r="CO818" i="6"/>
  <c r="CO817" i="6"/>
  <c r="CO816" i="6"/>
  <c r="CO815" i="6"/>
  <c r="CO814" i="6"/>
  <c r="CO813" i="6"/>
  <c r="CO812" i="6"/>
  <c r="CO811" i="6"/>
  <c r="CO810" i="6"/>
  <c r="CO809" i="6"/>
  <c r="CO808" i="6"/>
  <c r="CO807" i="6"/>
  <c r="CO806" i="6"/>
  <c r="CO805" i="6"/>
  <c r="CO804" i="6"/>
  <c r="CO803" i="6"/>
  <c r="CO802" i="6"/>
  <c r="CO801" i="6"/>
  <c r="CO800" i="6"/>
  <c r="CO799" i="6"/>
  <c r="CO798" i="6"/>
  <c r="CO797" i="6"/>
  <c r="CO796" i="6"/>
  <c r="CO795" i="6"/>
  <c r="CO794" i="6"/>
  <c r="CO793" i="6"/>
  <c r="CO792" i="6"/>
  <c r="CO791" i="6"/>
  <c r="CO790" i="6"/>
  <c r="CO789" i="6"/>
  <c r="CO788" i="6"/>
  <c r="CO787" i="6"/>
  <c r="CO786" i="6"/>
  <c r="CO785" i="6"/>
  <c r="CO784" i="6"/>
  <c r="CO783" i="6"/>
  <c r="CO782" i="6"/>
  <c r="CO781" i="6"/>
  <c r="CO780" i="6"/>
  <c r="CO779" i="6"/>
  <c r="CO778" i="6"/>
  <c r="CO777" i="6"/>
  <c r="CO776" i="6"/>
  <c r="CO775" i="6"/>
  <c r="CO774" i="6"/>
  <c r="CO773" i="6"/>
  <c r="CO772" i="6"/>
  <c r="CO771" i="6"/>
  <c r="CO770" i="6"/>
  <c r="CO769" i="6"/>
  <c r="CO768" i="6"/>
  <c r="CO767" i="6"/>
  <c r="CO766" i="6"/>
  <c r="CO765" i="6"/>
  <c r="CO764" i="6"/>
  <c r="CO763" i="6"/>
  <c r="CO762" i="6"/>
  <c r="CO761" i="6"/>
  <c r="CO760" i="6"/>
  <c r="CO759" i="6"/>
  <c r="CO758" i="6"/>
  <c r="CO757" i="6"/>
  <c r="CO756" i="6"/>
  <c r="CO755" i="6"/>
  <c r="CO754" i="6"/>
  <c r="CO753" i="6"/>
  <c r="CO752" i="6"/>
  <c r="CO751" i="6"/>
  <c r="CO750" i="6"/>
  <c r="CO749" i="6"/>
  <c r="CO748" i="6"/>
  <c r="CO747" i="6"/>
  <c r="CO746" i="6"/>
  <c r="CO745" i="6"/>
  <c r="CO744" i="6"/>
  <c r="CO743" i="6"/>
  <c r="CO742" i="6"/>
  <c r="CO741" i="6"/>
  <c r="CO740" i="6"/>
  <c r="CO739" i="6"/>
  <c r="CO738" i="6"/>
  <c r="CO737" i="6"/>
  <c r="CO736" i="6"/>
  <c r="CO735" i="6"/>
  <c r="CO734" i="6"/>
  <c r="CO733" i="6"/>
  <c r="CO732" i="6"/>
  <c r="CO731" i="6"/>
  <c r="CO730" i="6"/>
  <c r="CO729" i="6"/>
  <c r="CO728" i="6"/>
  <c r="CO727" i="6"/>
  <c r="CO726" i="6"/>
  <c r="CO725" i="6"/>
  <c r="CO724" i="6"/>
  <c r="CO723" i="6"/>
  <c r="CO722" i="6"/>
  <c r="CO721" i="6"/>
  <c r="CO720" i="6"/>
  <c r="CO719" i="6"/>
  <c r="CO718" i="6"/>
  <c r="CO717" i="6"/>
  <c r="CO716" i="6"/>
  <c r="CO715" i="6"/>
  <c r="CO714" i="6"/>
  <c r="CO713" i="6"/>
  <c r="CO712" i="6"/>
  <c r="CO711" i="6"/>
  <c r="CO710" i="6"/>
  <c r="CO709" i="6"/>
  <c r="CO708" i="6"/>
  <c r="CO707" i="6"/>
  <c r="CO706" i="6"/>
  <c r="CO705" i="6"/>
  <c r="CO704" i="6"/>
  <c r="CO703" i="6"/>
  <c r="CO702" i="6"/>
  <c r="CO701" i="6"/>
  <c r="CO700" i="6"/>
  <c r="CO699" i="6"/>
  <c r="CO698" i="6"/>
  <c r="CO697" i="6"/>
  <c r="CO696" i="6"/>
  <c r="CO695" i="6"/>
  <c r="CO694" i="6"/>
  <c r="CO693" i="6"/>
  <c r="CO692" i="6"/>
  <c r="CO691" i="6"/>
  <c r="CO690" i="6"/>
  <c r="CO689" i="6"/>
  <c r="CO688" i="6"/>
  <c r="CO687" i="6"/>
  <c r="CO686" i="6"/>
  <c r="CO685" i="6"/>
  <c r="CO684" i="6"/>
  <c r="CO683" i="6"/>
  <c r="CO682" i="6"/>
  <c r="CO681" i="6"/>
  <c r="CO680" i="6"/>
  <c r="CO679" i="6"/>
  <c r="CO678" i="6"/>
  <c r="CO677" i="6"/>
  <c r="CO676" i="6"/>
  <c r="CO675" i="6"/>
  <c r="CO674" i="6"/>
  <c r="CO673" i="6"/>
  <c r="CO672" i="6"/>
  <c r="CO671" i="6"/>
  <c r="CO670" i="6"/>
  <c r="CO669" i="6"/>
  <c r="CO668" i="6"/>
  <c r="CO667" i="6"/>
  <c r="CO666" i="6"/>
  <c r="CO665" i="6"/>
  <c r="CO664" i="6"/>
  <c r="CO663" i="6"/>
  <c r="CO662" i="6"/>
  <c r="CO661" i="6"/>
  <c r="CO660" i="6"/>
  <c r="CO659" i="6"/>
  <c r="CO658" i="6"/>
  <c r="CO657" i="6"/>
  <c r="CO656" i="6"/>
  <c r="CO655" i="6"/>
  <c r="CO654" i="6"/>
  <c r="CO653" i="6"/>
  <c r="CO652" i="6"/>
  <c r="CO651" i="6"/>
  <c r="CO650" i="6"/>
  <c r="CO649" i="6"/>
  <c r="CO648" i="6"/>
  <c r="CO647" i="6"/>
  <c r="CO646" i="6"/>
  <c r="CO645" i="6"/>
  <c r="CO644" i="6"/>
  <c r="CO643" i="6"/>
  <c r="CO642" i="6"/>
  <c r="CO641" i="6"/>
  <c r="CO640" i="6"/>
  <c r="CO639" i="6"/>
  <c r="CO638" i="6"/>
  <c r="CO637" i="6"/>
  <c r="CO636" i="6"/>
  <c r="CO635" i="6"/>
  <c r="CO634" i="6"/>
  <c r="CO633" i="6"/>
  <c r="CO632" i="6"/>
  <c r="CO631" i="6"/>
  <c r="CO630" i="6"/>
  <c r="CO629" i="6"/>
  <c r="CO628" i="6"/>
  <c r="CO627" i="6"/>
  <c r="CO626" i="6"/>
  <c r="CO625" i="6"/>
  <c r="CO624" i="6"/>
  <c r="CO623" i="6"/>
  <c r="CO622" i="6"/>
  <c r="CO621" i="6"/>
  <c r="CO620" i="6"/>
  <c r="CO619" i="6"/>
  <c r="CO618" i="6"/>
  <c r="CO617" i="6"/>
  <c r="CO616" i="6"/>
  <c r="CO615" i="6"/>
  <c r="CO614" i="6"/>
  <c r="CO613" i="6"/>
  <c r="CO612" i="6"/>
  <c r="CO611" i="6"/>
  <c r="CO610" i="6"/>
  <c r="CO609" i="6"/>
  <c r="CO608" i="6"/>
  <c r="CO607" i="6"/>
  <c r="CO606" i="6"/>
  <c r="CO605" i="6"/>
  <c r="CO604" i="6"/>
  <c r="CO603" i="6"/>
  <c r="CO602" i="6"/>
  <c r="CO601" i="6"/>
  <c r="CO600" i="6"/>
  <c r="CO599" i="6"/>
  <c r="CO598" i="6"/>
  <c r="CO597" i="6"/>
  <c r="CO596" i="6"/>
  <c r="CO595" i="6"/>
  <c r="CO594" i="6"/>
  <c r="CO593" i="6"/>
  <c r="CO592" i="6"/>
  <c r="CO591" i="6"/>
  <c r="CO590" i="6"/>
  <c r="CO589" i="6"/>
  <c r="CO588" i="6"/>
  <c r="CO587" i="6"/>
  <c r="CO586" i="6"/>
  <c r="CO585" i="6"/>
  <c r="CO584" i="6"/>
  <c r="CO583" i="6"/>
  <c r="CO582" i="6"/>
  <c r="CO581" i="6"/>
  <c r="CO580" i="6"/>
  <c r="CO579" i="6"/>
  <c r="CO578" i="6"/>
  <c r="CO577" i="6"/>
  <c r="CO576" i="6"/>
  <c r="CO575" i="6"/>
  <c r="CO574" i="6"/>
  <c r="CO573" i="6"/>
  <c r="CO572" i="6"/>
  <c r="CO571" i="6"/>
  <c r="CO570" i="6"/>
  <c r="CO569" i="6"/>
  <c r="CO568" i="6"/>
  <c r="CO567" i="6"/>
  <c r="CO566" i="6"/>
  <c r="CO565" i="6"/>
  <c r="CO564" i="6"/>
  <c r="CO563" i="6"/>
  <c r="CO562" i="6"/>
  <c r="CO561" i="6"/>
  <c r="CO560" i="6"/>
  <c r="CO559" i="6"/>
  <c r="CO558" i="6"/>
  <c r="CO557" i="6"/>
  <c r="CO556" i="6"/>
  <c r="CO555" i="6"/>
  <c r="CO554" i="6"/>
  <c r="CO553" i="6"/>
  <c r="CO552" i="6"/>
  <c r="CO551" i="6"/>
  <c r="CO550" i="6"/>
  <c r="CO549" i="6"/>
  <c r="CO548" i="6"/>
  <c r="CO547" i="6"/>
  <c r="CO546" i="6"/>
  <c r="CO545" i="6"/>
  <c r="CO544" i="6"/>
  <c r="CO543" i="6"/>
  <c r="CO542" i="6"/>
  <c r="CO541" i="6"/>
  <c r="CO540" i="6"/>
  <c r="CO539" i="6"/>
  <c r="CO538" i="6"/>
  <c r="CO537" i="6"/>
  <c r="CO536" i="6"/>
  <c r="CO535" i="6"/>
  <c r="CO534" i="6"/>
  <c r="CO533" i="6"/>
  <c r="CO532" i="6"/>
  <c r="CO531" i="6"/>
  <c r="CO530" i="6"/>
  <c r="CO529" i="6"/>
  <c r="CO528" i="6"/>
  <c r="CO527" i="6"/>
  <c r="CO526" i="6"/>
  <c r="CO525" i="6"/>
  <c r="CO524" i="6"/>
  <c r="CO523" i="6"/>
  <c r="CO522" i="6"/>
  <c r="CO521" i="6"/>
  <c r="CO520" i="6"/>
  <c r="CO519" i="6"/>
  <c r="CO518" i="6"/>
  <c r="CO517" i="6"/>
  <c r="CO516" i="6"/>
  <c r="CO515" i="6"/>
  <c r="CO514" i="6"/>
  <c r="CO513" i="6"/>
  <c r="CO512" i="6"/>
  <c r="CO511" i="6"/>
  <c r="CO510" i="6"/>
  <c r="CO509" i="6"/>
  <c r="CO508" i="6"/>
  <c r="CO507" i="6"/>
  <c r="CO506" i="6"/>
  <c r="CO505" i="6"/>
  <c r="CO504" i="6"/>
  <c r="CO503" i="6"/>
  <c r="CO502" i="6"/>
  <c r="CO501" i="6"/>
  <c r="CO500" i="6"/>
  <c r="CO499" i="6"/>
  <c r="CO498" i="6"/>
  <c r="CO497" i="6"/>
  <c r="CO496" i="6"/>
  <c r="CO495" i="6"/>
  <c r="CO494" i="6"/>
  <c r="CO493" i="6"/>
  <c r="CO492" i="6"/>
  <c r="CO491" i="6"/>
  <c r="CO490" i="6"/>
  <c r="CO489" i="6"/>
  <c r="CO488" i="6"/>
  <c r="CO487" i="6"/>
  <c r="CO486" i="6"/>
  <c r="CO485" i="6"/>
  <c r="CO484" i="6"/>
  <c r="CO483" i="6"/>
  <c r="CO482" i="6"/>
  <c r="CO481" i="6"/>
  <c r="CO480" i="6"/>
  <c r="CO479" i="6"/>
  <c r="CO478" i="6"/>
  <c r="CO477" i="6"/>
  <c r="CO476" i="6"/>
  <c r="CO475" i="6"/>
  <c r="CO474" i="6"/>
  <c r="CO473" i="6"/>
  <c r="CO472" i="6"/>
  <c r="CO471" i="6"/>
  <c r="CO470" i="6"/>
  <c r="CO469" i="6"/>
  <c r="CO468" i="6"/>
  <c r="CO467" i="6"/>
  <c r="CO466" i="6"/>
  <c r="CO465" i="6"/>
  <c r="CO464" i="6"/>
  <c r="CO463" i="6"/>
  <c r="CO462" i="6"/>
  <c r="CO461" i="6"/>
  <c r="CO460" i="6"/>
  <c r="CO459" i="6"/>
  <c r="CO458" i="6"/>
  <c r="CO457" i="6"/>
  <c r="CO456" i="6"/>
  <c r="CO455" i="6"/>
  <c r="CO454" i="6"/>
  <c r="CO453" i="6"/>
  <c r="CO452" i="6"/>
  <c r="CO451" i="6"/>
  <c r="CO450" i="6"/>
  <c r="CO449" i="6"/>
  <c r="CO448" i="6"/>
  <c r="CO447" i="6"/>
  <c r="CO446" i="6"/>
  <c r="CO445" i="6"/>
  <c r="CO444" i="6"/>
  <c r="CO443" i="6"/>
  <c r="CO442" i="6"/>
  <c r="CO441" i="6"/>
  <c r="CO440" i="6"/>
  <c r="CO439" i="6"/>
  <c r="CO438" i="6"/>
  <c r="CO437" i="6"/>
  <c r="CO436" i="6"/>
  <c r="CO435" i="6"/>
  <c r="CO434" i="6"/>
  <c r="CO433" i="6"/>
  <c r="CO432" i="6"/>
  <c r="CO431" i="6"/>
  <c r="CO430" i="6"/>
  <c r="CO429" i="6"/>
  <c r="CO428" i="6"/>
  <c r="CO427" i="6"/>
  <c r="CO426" i="6"/>
  <c r="CO425" i="6"/>
  <c r="CO424" i="6"/>
  <c r="CO423" i="6"/>
  <c r="CO422" i="6"/>
  <c r="CO421" i="6"/>
  <c r="CO420" i="6"/>
  <c r="CO419" i="6"/>
  <c r="CO418" i="6"/>
  <c r="CO417" i="6"/>
  <c r="CO416" i="6"/>
  <c r="CO415" i="6"/>
  <c r="CO414" i="6"/>
  <c r="CO413" i="6"/>
  <c r="CO412" i="6"/>
  <c r="CO411" i="6"/>
  <c r="CO410" i="6"/>
  <c r="CO409" i="6"/>
  <c r="CO408" i="6"/>
  <c r="CO407" i="6"/>
  <c r="CO406" i="6"/>
  <c r="CO405" i="6"/>
  <c r="CO404" i="6"/>
  <c r="CO403" i="6"/>
  <c r="CO402" i="6"/>
  <c r="CO401" i="6"/>
  <c r="CO400" i="6"/>
  <c r="CO399" i="6"/>
  <c r="CO398" i="6"/>
  <c r="CO397" i="6"/>
  <c r="CO396" i="6"/>
  <c r="CO395" i="6"/>
  <c r="CO394" i="6"/>
  <c r="CO393" i="6"/>
  <c r="CO392" i="6"/>
  <c r="CO391" i="6"/>
  <c r="CO390" i="6"/>
  <c r="CO389" i="6"/>
  <c r="CO388" i="6"/>
  <c r="CO387" i="6"/>
  <c r="CO386" i="6"/>
  <c r="CO385" i="6"/>
  <c r="CO384" i="6"/>
  <c r="CO383" i="6"/>
  <c r="CO382" i="6"/>
  <c r="CO381" i="6"/>
  <c r="CO380" i="6"/>
  <c r="CO379" i="6"/>
  <c r="CO378" i="6"/>
  <c r="CO377" i="6"/>
  <c r="CO376" i="6"/>
  <c r="CO375" i="6"/>
  <c r="CO374" i="6"/>
  <c r="CO373" i="6"/>
  <c r="CO372" i="6"/>
  <c r="CO371" i="6"/>
  <c r="CO370" i="6"/>
  <c r="CO369" i="6"/>
  <c r="CO368" i="6"/>
  <c r="CO367" i="6"/>
  <c r="CO366" i="6"/>
  <c r="CO365" i="6"/>
  <c r="CO364" i="6"/>
  <c r="CO363" i="6"/>
  <c r="CO362" i="6"/>
  <c r="CO361" i="6"/>
  <c r="CO360" i="6"/>
  <c r="CO359" i="6"/>
  <c r="CO358" i="6"/>
  <c r="CO357" i="6"/>
  <c r="CO356" i="6"/>
  <c r="CO355" i="6"/>
  <c r="CO354" i="6"/>
  <c r="CO353" i="6"/>
  <c r="CO352" i="6"/>
  <c r="CO351" i="6"/>
  <c r="CO350" i="6"/>
  <c r="CO349" i="6"/>
  <c r="CO348" i="6"/>
  <c r="CO347" i="6"/>
  <c r="CO346" i="6"/>
  <c r="CO345" i="6"/>
  <c r="CO344" i="6"/>
  <c r="CO343" i="6"/>
  <c r="CO342" i="6"/>
  <c r="CO341" i="6"/>
  <c r="CO340" i="6"/>
  <c r="CO339" i="6"/>
  <c r="CO338" i="6"/>
  <c r="CO337" i="6"/>
  <c r="CO336" i="6"/>
  <c r="CO335" i="6"/>
  <c r="CO334" i="6"/>
  <c r="CO333" i="6"/>
  <c r="CO332" i="6"/>
  <c r="CO331" i="6"/>
  <c r="CO330" i="6"/>
  <c r="CO329" i="6"/>
  <c r="CO328" i="6"/>
  <c r="CO327" i="6"/>
  <c r="CO326" i="6"/>
  <c r="CO325" i="6"/>
  <c r="CO324" i="6"/>
  <c r="CO323" i="6"/>
  <c r="CO322" i="6"/>
  <c r="CO321" i="6"/>
  <c r="CO320" i="6"/>
  <c r="CO319" i="6"/>
  <c r="CO318" i="6"/>
  <c r="CO317" i="6"/>
  <c r="CO316" i="6"/>
  <c r="CO315" i="6"/>
  <c r="CO314" i="6"/>
  <c r="CO313" i="6"/>
  <c r="CO312" i="6"/>
  <c r="CO311" i="6"/>
  <c r="CO310" i="6"/>
  <c r="CO309" i="6"/>
  <c r="CO308" i="6"/>
  <c r="CO307" i="6"/>
  <c r="CO306" i="6"/>
  <c r="CO305" i="6"/>
  <c r="CO304" i="6"/>
  <c r="CO303" i="6"/>
  <c r="CO302" i="6"/>
  <c r="CO301" i="6"/>
  <c r="CO300" i="6"/>
  <c r="CO299" i="6"/>
  <c r="CO298" i="6"/>
  <c r="CO297" i="6"/>
  <c r="CO296" i="6"/>
  <c r="CO295" i="6"/>
  <c r="CO294" i="6"/>
  <c r="CO293" i="6"/>
  <c r="CO292" i="6"/>
  <c r="CO291" i="6"/>
  <c r="CO290" i="6"/>
  <c r="CO289" i="6"/>
  <c r="CO288" i="6"/>
  <c r="CO287" i="6"/>
  <c r="CO286" i="6"/>
  <c r="CO285" i="6"/>
  <c r="CO284" i="6"/>
  <c r="CO283" i="6"/>
  <c r="CO282" i="6"/>
  <c r="CO281" i="6"/>
  <c r="CO280" i="6"/>
  <c r="CO279" i="6"/>
  <c r="CO278" i="6"/>
  <c r="CO277" i="6"/>
  <c r="CO276" i="6"/>
  <c r="CO275" i="6"/>
  <c r="CO274" i="6"/>
  <c r="CO273" i="6"/>
  <c r="CO272" i="6"/>
  <c r="CO271" i="6"/>
  <c r="CO270" i="6"/>
  <c r="CO269" i="6"/>
  <c r="CO268" i="6"/>
  <c r="CO267" i="6"/>
  <c r="CO266" i="6"/>
  <c r="CO265" i="6"/>
  <c r="CO264" i="6"/>
  <c r="CO263" i="6"/>
  <c r="CO262" i="6"/>
  <c r="CO261" i="6"/>
  <c r="CO260" i="6"/>
  <c r="CO259" i="6"/>
  <c r="CO258" i="6"/>
  <c r="CO257" i="6"/>
  <c r="CO256" i="6"/>
  <c r="CO255" i="6"/>
  <c r="CO254" i="6"/>
  <c r="CO253" i="6"/>
  <c r="CO252" i="6"/>
  <c r="CO251" i="6"/>
  <c r="CO250" i="6"/>
  <c r="CO249" i="6"/>
  <c r="CO248" i="6"/>
  <c r="CO247" i="6"/>
  <c r="CO246" i="6"/>
  <c r="CO245" i="6"/>
  <c r="CO244" i="6"/>
  <c r="CO243" i="6"/>
  <c r="CO242" i="6"/>
  <c r="CO241" i="6"/>
  <c r="CO240" i="6"/>
  <c r="CO239" i="6"/>
  <c r="CO238" i="6"/>
  <c r="CO237" i="6"/>
  <c r="CO236" i="6"/>
  <c r="CO235" i="6"/>
  <c r="CO234" i="6"/>
  <c r="CO233" i="6"/>
  <c r="CO232" i="6"/>
  <c r="CO231" i="6"/>
  <c r="CO230" i="6"/>
  <c r="CO229" i="6"/>
  <c r="CO228" i="6"/>
  <c r="CO227" i="6"/>
  <c r="CO226" i="6"/>
  <c r="CO225" i="6"/>
  <c r="CO224" i="6"/>
  <c r="CO223" i="6"/>
  <c r="CO222" i="6"/>
  <c r="CO221" i="6"/>
  <c r="CO220" i="6"/>
  <c r="CO219" i="6"/>
  <c r="CO218" i="6"/>
  <c r="CO217" i="6"/>
  <c r="CO216" i="6"/>
  <c r="CO215" i="6"/>
  <c r="CO214" i="6"/>
  <c r="CO213" i="6"/>
  <c r="CO212" i="6"/>
  <c r="CO211" i="6"/>
  <c r="CO210" i="6"/>
  <c r="CO209" i="6"/>
  <c r="CO208" i="6"/>
  <c r="CO207" i="6"/>
  <c r="CO206" i="6"/>
  <c r="CO205" i="6"/>
  <c r="CO204" i="6"/>
  <c r="CO203" i="6"/>
  <c r="CO202" i="6"/>
  <c r="CO201" i="6"/>
  <c r="CO200" i="6"/>
  <c r="CO199" i="6"/>
  <c r="CO198" i="6"/>
  <c r="CO197" i="6"/>
  <c r="CO196" i="6"/>
  <c r="CO195" i="6"/>
  <c r="CO194" i="6"/>
  <c r="CO193" i="6"/>
  <c r="CO192" i="6"/>
  <c r="CO191" i="6"/>
  <c r="CO190" i="6"/>
  <c r="CO189" i="6"/>
  <c r="CO188" i="6"/>
  <c r="CO187" i="6"/>
  <c r="CO186" i="6"/>
  <c r="CO185" i="6"/>
  <c r="CO184" i="6"/>
  <c r="CO183" i="6"/>
  <c r="CO182" i="6"/>
  <c r="CO181" i="6"/>
  <c r="CO180" i="6"/>
  <c r="CO179" i="6"/>
  <c r="CO178" i="6"/>
  <c r="CO177" i="6"/>
  <c r="CO176" i="6"/>
  <c r="CO175" i="6"/>
  <c r="CO174" i="6"/>
  <c r="CO173" i="6"/>
  <c r="CO172" i="6"/>
  <c r="CO171" i="6"/>
  <c r="CO170" i="6"/>
  <c r="CO169" i="6"/>
  <c r="CO168" i="6"/>
  <c r="CO167" i="6"/>
  <c r="CO166" i="6"/>
  <c r="CO165" i="6"/>
  <c r="CO164" i="6"/>
  <c r="CO163" i="6"/>
  <c r="CO162" i="6"/>
  <c r="CO161" i="6"/>
  <c r="CO160" i="6"/>
  <c r="CO159" i="6"/>
  <c r="CO158" i="6"/>
  <c r="CO157" i="6"/>
  <c r="CO156" i="6"/>
  <c r="CO155" i="6"/>
  <c r="CO154" i="6"/>
  <c r="CO153" i="6"/>
  <c r="CO152" i="6"/>
  <c r="CO151" i="6"/>
  <c r="CO150" i="6"/>
  <c r="CO149" i="6"/>
  <c r="CO148" i="6"/>
  <c r="CO147" i="6"/>
  <c r="CO146" i="6"/>
  <c r="CO145" i="6"/>
  <c r="CO144" i="6"/>
  <c r="CO143" i="6"/>
  <c r="CO142" i="6"/>
  <c r="CO141" i="6"/>
  <c r="CO140" i="6"/>
  <c r="CO139" i="6"/>
  <c r="CO138" i="6"/>
  <c r="CO137" i="6"/>
  <c r="CO136" i="6"/>
  <c r="CO135" i="6"/>
  <c r="CO134" i="6"/>
  <c r="CO133" i="6"/>
  <c r="CO132" i="6"/>
  <c r="CO131" i="6"/>
  <c r="CO130" i="6"/>
  <c r="CO129" i="6"/>
  <c r="CO128" i="6"/>
  <c r="CO127" i="6"/>
  <c r="CO126" i="6"/>
  <c r="CO125" i="6"/>
  <c r="CO124" i="6"/>
  <c r="CO123" i="6"/>
  <c r="CO122" i="6"/>
  <c r="CO121" i="6"/>
  <c r="CO120" i="6"/>
  <c r="CO119" i="6"/>
  <c r="CO118" i="6"/>
  <c r="CO117" i="6"/>
  <c r="CO116" i="6"/>
  <c r="CO115" i="6"/>
  <c r="CO114" i="6"/>
  <c r="CO113" i="6"/>
  <c r="CO112" i="6"/>
  <c r="CO111" i="6"/>
  <c r="CO110" i="6"/>
  <c r="CO109" i="6"/>
  <c r="CO108" i="6"/>
  <c r="CO107" i="6"/>
  <c r="CO106" i="6"/>
  <c r="CO105" i="6"/>
  <c r="CO104" i="6"/>
  <c r="CO103" i="6"/>
  <c r="CO102" i="6"/>
  <c r="CO101" i="6"/>
  <c r="CO100" i="6"/>
  <c r="CO99" i="6"/>
  <c r="CO98" i="6"/>
  <c r="CO97" i="6"/>
  <c r="CO96" i="6"/>
  <c r="CO95" i="6"/>
  <c r="CO94" i="6"/>
  <c r="CO93" i="6"/>
  <c r="CO92" i="6"/>
  <c r="CO91" i="6"/>
  <c r="CO90" i="6"/>
  <c r="CO89" i="6"/>
  <c r="CO88" i="6"/>
  <c r="CO87" i="6"/>
  <c r="CO86" i="6"/>
  <c r="CO85" i="6"/>
  <c r="CO84" i="6"/>
  <c r="CO83" i="6"/>
  <c r="CO82" i="6"/>
  <c r="CO81" i="6"/>
  <c r="CO80" i="6"/>
  <c r="CO79" i="6"/>
  <c r="CO78" i="6"/>
  <c r="CO77" i="6"/>
  <c r="CO76" i="6"/>
  <c r="CO75" i="6"/>
  <c r="CO74" i="6"/>
  <c r="CO73" i="6"/>
  <c r="CO72" i="6"/>
  <c r="CO71" i="6"/>
  <c r="CO70" i="6"/>
  <c r="CO69" i="6"/>
  <c r="CO68" i="6"/>
  <c r="CO67" i="6"/>
  <c r="CO66" i="6"/>
  <c r="CO65" i="6"/>
  <c r="CO64" i="6"/>
  <c r="CO63" i="6"/>
  <c r="CO62" i="6"/>
  <c r="CO61" i="6"/>
  <c r="CO60" i="6"/>
  <c r="CO59" i="6"/>
  <c r="CO58" i="6"/>
  <c r="CO57" i="6"/>
  <c r="CO56" i="6"/>
  <c r="CO55" i="6"/>
  <c r="CO54" i="6"/>
  <c r="CO53" i="6"/>
  <c r="CO52" i="6"/>
  <c r="CO51" i="6"/>
  <c r="CO50" i="6"/>
  <c r="CO49" i="6"/>
  <c r="CO48" i="6"/>
  <c r="CO47" i="6"/>
  <c r="CO46" i="6"/>
  <c r="CO45" i="6"/>
  <c r="CO44" i="6"/>
  <c r="CO43" i="6"/>
  <c r="CO42" i="6"/>
  <c r="CO41" i="6"/>
  <c r="CO40" i="6"/>
  <c r="CO39" i="6"/>
  <c r="CO38" i="6"/>
  <c r="CO37" i="6"/>
  <c r="CO36" i="6"/>
  <c r="CO35" i="6"/>
  <c r="CO34" i="6"/>
  <c r="CO33" i="6"/>
  <c r="CO32" i="6"/>
  <c r="CO31" i="6"/>
  <c r="CO30" i="6"/>
  <c r="CO29" i="6"/>
  <c r="CO28" i="6"/>
  <c r="CO27" i="6"/>
  <c r="CO26" i="6"/>
  <c r="CO25" i="6"/>
  <c r="CO24" i="6"/>
  <c r="CO23" i="6"/>
  <c r="CO22" i="6"/>
  <c r="CO21" i="6"/>
  <c r="CO20" i="6"/>
  <c r="CO19" i="6"/>
  <c r="CO18" i="6"/>
  <c r="CO17" i="6"/>
  <c r="CO16" i="6"/>
  <c r="CO15" i="6"/>
  <c r="CO14" i="6"/>
  <c r="CO13" i="6"/>
  <c r="CO12" i="6"/>
  <c r="CO11" i="6"/>
  <c r="CO10" i="6"/>
  <c r="CO9" i="6"/>
  <c r="CO8" i="6"/>
  <c r="CO7" i="6"/>
  <c r="CO6" i="6"/>
  <c r="CO5" i="6"/>
  <c r="CO4" i="6"/>
  <c r="CO3" i="6"/>
  <c r="CN834" i="6"/>
  <c r="CN833" i="6"/>
  <c r="CN832" i="6"/>
  <c r="CN831" i="6"/>
  <c r="CN830" i="6"/>
  <c r="CN829" i="6"/>
  <c r="CN828" i="6"/>
  <c r="CN827" i="6"/>
  <c r="CN826" i="6"/>
  <c r="CN825" i="6"/>
  <c r="CN824" i="6"/>
  <c r="CN823" i="6"/>
  <c r="CN822" i="6"/>
  <c r="CN821" i="6"/>
  <c r="CN820" i="6"/>
  <c r="CN819" i="6"/>
  <c r="CN818" i="6"/>
  <c r="CN817" i="6"/>
  <c r="CN816" i="6"/>
  <c r="CN815" i="6"/>
  <c r="CN814" i="6"/>
  <c r="CN813" i="6"/>
  <c r="CN812" i="6"/>
  <c r="CN811" i="6"/>
  <c r="CN810" i="6"/>
  <c r="CN809" i="6"/>
  <c r="CN808" i="6"/>
  <c r="CN807" i="6"/>
  <c r="CN806" i="6"/>
  <c r="CN805" i="6"/>
  <c r="CN804" i="6"/>
  <c r="CN803" i="6"/>
  <c r="CN802" i="6"/>
  <c r="CN801" i="6"/>
  <c r="CN800" i="6"/>
  <c r="CN799" i="6"/>
  <c r="CN798" i="6"/>
  <c r="CN797" i="6"/>
  <c r="CN796" i="6"/>
  <c r="CN795" i="6"/>
  <c r="CN794" i="6"/>
  <c r="CN793" i="6"/>
  <c r="CN792" i="6"/>
  <c r="CN791" i="6"/>
  <c r="CN790" i="6"/>
  <c r="CN789" i="6"/>
  <c r="CN788" i="6"/>
  <c r="CN787" i="6"/>
  <c r="CN786" i="6"/>
  <c r="CN785" i="6"/>
  <c r="CN784" i="6"/>
  <c r="CN783" i="6"/>
  <c r="CN782" i="6"/>
  <c r="CN781" i="6"/>
  <c r="CN780" i="6"/>
  <c r="CN779" i="6"/>
  <c r="CN778" i="6"/>
  <c r="CN777" i="6"/>
  <c r="CN776" i="6"/>
  <c r="CN775" i="6"/>
  <c r="CN774" i="6"/>
  <c r="CN773" i="6"/>
  <c r="CN772" i="6"/>
  <c r="CN771" i="6"/>
  <c r="CN770" i="6"/>
  <c r="CN769" i="6"/>
  <c r="CN768" i="6"/>
  <c r="CN767" i="6"/>
  <c r="CN766" i="6"/>
  <c r="CN765" i="6"/>
  <c r="CN764" i="6"/>
  <c r="CN763" i="6"/>
  <c r="CN762" i="6"/>
  <c r="CN761" i="6"/>
  <c r="CN760" i="6"/>
  <c r="CN759" i="6"/>
  <c r="CN758" i="6"/>
  <c r="CN757" i="6"/>
  <c r="CN756" i="6"/>
  <c r="CN755" i="6"/>
  <c r="CN754" i="6"/>
  <c r="CN753" i="6"/>
  <c r="CN752" i="6"/>
  <c r="CN751" i="6"/>
  <c r="CN750" i="6"/>
  <c r="CN749" i="6"/>
  <c r="CN748" i="6"/>
  <c r="CN747" i="6"/>
  <c r="CN746" i="6"/>
  <c r="CN745" i="6"/>
  <c r="CN744" i="6"/>
  <c r="CN743" i="6"/>
  <c r="CN742" i="6"/>
  <c r="CN741" i="6"/>
  <c r="CN740" i="6"/>
  <c r="CN739" i="6"/>
  <c r="CN738" i="6"/>
  <c r="CN737" i="6"/>
  <c r="CN736" i="6"/>
  <c r="CN735" i="6"/>
  <c r="CN734" i="6"/>
  <c r="CN733" i="6"/>
  <c r="CN732" i="6"/>
  <c r="CN731" i="6"/>
  <c r="CN730" i="6"/>
  <c r="CN729" i="6"/>
  <c r="CN728" i="6"/>
  <c r="CN727" i="6"/>
  <c r="CN726" i="6"/>
  <c r="CN725" i="6"/>
  <c r="CN724" i="6"/>
  <c r="CN723" i="6"/>
  <c r="CN722" i="6"/>
  <c r="CN721" i="6"/>
  <c r="CN720" i="6"/>
  <c r="CN719" i="6"/>
  <c r="CN718" i="6"/>
  <c r="CN717" i="6"/>
  <c r="CN716" i="6"/>
  <c r="CN715" i="6"/>
  <c r="CN714" i="6"/>
  <c r="CN713" i="6"/>
  <c r="CN712" i="6"/>
  <c r="CN711" i="6"/>
  <c r="CN710" i="6"/>
  <c r="CN709" i="6"/>
  <c r="CN708" i="6"/>
  <c r="CN707" i="6"/>
  <c r="CN706" i="6"/>
  <c r="CN705" i="6"/>
  <c r="CN704" i="6"/>
  <c r="CN703" i="6"/>
  <c r="CN702" i="6"/>
  <c r="CN701" i="6"/>
  <c r="CN700" i="6"/>
  <c r="CN699" i="6"/>
  <c r="CN698" i="6"/>
  <c r="CN697" i="6"/>
  <c r="CN696" i="6"/>
  <c r="CN695" i="6"/>
  <c r="CN694" i="6"/>
  <c r="CN693" i="6"/>
  <c r="CN692" i="6"/>
  <c r="CN691" i="6"/>
  <c r="CN690" i="6"/>
  <c r="CN689" i="6"/>
  <c r="CN688" i="6"/>
  <c r="CN687" i="6"/>
  <c r="CN686" i="6"/>
  <c r="CN685" i="6"/>
  <c r="CN684" i="6"/>
  <c r="CN683" i="6"/>
  <c r="CN682" i="6"/>
  <c r="CN681" i="6"/>
  <c r="CN680" i="6"/>
  <c r="CN679" i="6"/>
  <c r="CN678" i="6"/>
  <c r="CN677" i="6"/>
  <c r="CN676" i="6"/>
  <c r="CN675" i="6"/>
  <c r="CN674" i="6"/>
  <c r="CN673" i="6"/>
  <c r="CN672" i="6"/>
  <c r="CN671" i="6"/>
  <c r="CN670" i="6"/>
  <c r="CN669" i="6"/>
  <c r="CN668" i="6"/>
  <c r="CN667" i="6"/>
  <c r="CN666" i="6"/>
  <c r="CN665" i="6"/>
  <c r="CN664" i="6"/>
  <c r="CN663" i="6"/>
  <c r="CN662" i="6"/>
  <c r="CN661" i="6"/>
  <c r="CN660" i="6"/>
  <c r="CN659" i="6"/>
  <c r="CN658" i="6"/>
  <c r="CN657" i="6"/>
  <c r="CN656" i="6"/>
  <c r="CN655" i="6"/>
  <c r="CN654" i="6"/>
  <c r="CN653" i="6"/>
  <c r="CN652" i="6"/>
  <c r="CN651" i="6"/>
  <c r="CN650" i="6"/>
  <c r="CN649" i="6"/>
  <c r="CN648" i="6"/>
  <c r="CN647" i="6"/>
  <c r="CN646" i="6"/>
  <c r="CN645" i="6"/>
  <c r="CN644" i="6"/>
  <c r="CN643" i="6"/>
  <c r="CN642" i="6"/>
  <c r="CN641" i="6"/>
  <c r="CN640" i="6"/>
  <c r="CN639" i="6"/>
  <c r="CN638" i="6"/>
  <c r="CN637" i="6"/>
  <c r="CN636" i="6"/>
  <c r="CN635" i="6"/>
  <c r="CN634" i="6"/>
  <c r="CN633" i="6"/>
  <c r="CN632" i="6"/>
  <c r="CN631" i="6"/>
  <c r="CN630" i="6"/>
  <c r="CN629" i="6"/>
  <c r="CN628" i="6"/>
  <c r="CN627" i="6"/>
  <c r="CN626" i="6"/>
  <c r="CN625" i="6"/>
  <c r="CN624" i="6"/>
  <c r="CN623" i="6"/>
  <c r="CN622" i="6"/>
  <c r="CN621" i="6"/>
  <c r="CN620" i="6"/>
  <c r="CN619" i="6"/>
  <c r="CN618" i="6"/>
  <c r="CN617" i="6"/>
  <c r="CN616" i="6"/>
  <c r="CN615" i="6"/>
  <c r="CN614" i="6"/>
  <c r="CN613" i="6"/>
  <c r="CN612" i="6"/>
  <c r="CN611" i="6"/>
  <c r="CN610" i="6"/>
  <c r="CN609" i="6"/>
  <c r="CN608" i="6"/>
  <c r="CN607" i="6"/>
  <c r="CN606" i="6"/>
  <c r="CN605" i="6"/>
  <c r="CN604" i="6"/>
  <c r="CN603" i="6"/>
  <c r="CN602" i="6"/>
  <c r="CN601" i="6"/>
  <c r="CN600" i="6"/>
  <c r="CN599" i="6"/>
  <c r="CN598" i="6"/>
  <c r="CN597" i="6"/>
  <c r="CN596" i="6"/>
  <c r="CN595" i="6"/>
  <c r="CN594" i="6"/>
  <c r="CN593" i="6"/>
  <c r="CN592" i="6"/>
  <c r="CN591" i="6"/>
  <c r="CN590" i="6"/>
  <c r="CN589" i="6"/>
  <c r="CN588" i="6"/>
  <c r="CN587" i="6"/>
  <c r="CN586" i="6"/>
  <c r="CN585" i="6"/>
  <c r="CN584" i="6"/>
  <c r="CN583" i="6"/>
  <c r="CN582" i="6"/>
  <c r="CN581" i="6"/>
  <c r="CN580" i="6"/>
  <c r="CN579" i="6"/>
  <c r="CN578" i="6"/>
  <c r="CN577" i="6"/>
  <c r="CN576" i="6"/>
  <c r="CN575" i="6"/>
  <c r="CN574" i="6"/>
  <c r="CN573" i="6"/>
  <c r="CN572" i="6"/>
  <c r="CN571" i="6"/>
  <c r="CN570" i="6"/>
  <c r="CN569" i="6"/>
  <c r="CN568" i="6"/>
  <c r="CN567" i="6"/>
  <c r="CN566" i="6"/>
  <c r="CN565" i="6"/>
  <c r="CN564" i="6"/>
  <c r="CN563" i="6"/>
  <c r="CN562" i="6"/>
  <c r="CN561" i="6"/>
  <c r="CN560" i="6"/>
  <c r="CN559" i="6"/>
  <c r="CN558" i="6"/>
  <c r="CN557" i="6"/>
  <c r="CN556" i="6"/>
  <c r="CN555" i="6"/>
  <c r="CN554" i="6"/>
  <c r="CN553" i="6"/>
  <c r="CN552" i="6"/>
  <c r="CN551" i="6"/>
  <c r="CN550" i="6"/>
  <c r="CN549" i="6"/>
  <c r="CN548" i="6"/>
  <c r="CN547" i="6"/>
  <c r="CN546" i="6"/>
  <c r="CN545" i="6"/>
  <c r="CN544" i="6"/>
  <c r="CN543" i="6"/>
  <c r="CN542" i="6"/>
  <c r="CN541" i="6"/>
  <c r="CN540" i="6"/>
  <c r="CN539" i="6"/>
  <c r="CN538" i="6"/>
  <c r="CN537" i="6"/>
  <c r="CN536" i="6"/>
  <c r="CN535" i="6"/>
  <c r="CN534" i="6"/>
  <c r="CN533" i="6"/>
  <c r="CN532" i="6"/>
  <c r="CN531" i="6"/>
  <c r="CN530" i="6"/>
  <c r="CN529" i="6"/>
  <c r="CN528" i="6"/>
  <c r="CN527" i="6"/>
  <c r="CN526" i="6"/>
  <c r="CN525" i="6"/>
  <c r="CN524" i="6"/>
  <c r="CN523" i="6"/>
  <c r="CN522" i="6"/>
  <c r="CN521" i="6"/>
  <c r="CN520" i="6"/>
  <c r="CN519" i="6"/>
  <c r="CN518" i="6"/>
  <c r="CN517" i="6"/>
  <c r="CN516" i="6"/>
  <c r="CN515" i="6"/>
  <c r="CN514" i="6"/>
  <c r="CN513" i="6"/>
  <c r="CN512" i="6"/>
  <c r="CN511" i="6"/>
  <c r="CN510" i="6"/>
  <c r="CN509" i="6"/>
  <c r="CN508" i="6"/>
  <c r="CN507" i="6"/>
  <c r="CN506" i="6"/>
  <c r="CN505" i="6"/>
  <c r="CN504" i="6"/>
  <c r="CN503" i="6"/>
  <c r="CN502" i="6"/>
  <c r="CN501" i="6"/>
  <c r="CN500" i="6"/>
  <c r="CN499" i="6"/>
  <c r="CN498" i="6"/>
  <c r="CN497" i="6"/>
  <c r="CN496" i="6"/>
  <c r="CN495" i="6"/>
  <c r="CN494" i="6"/>
  <c r="CN493" i="6"/>
  <c r="CN492" i="6"/>
  <c r="CN491" i="6"/>
  <c r="CN490" i="6"/>
  <c r="CN489" i="6"/>
  <c r="CN488" i="6"/>
  <c r="CN487" i="6"/>
  <c r="CN486" i="6"/>
  <c r="CN485" i="6"/>
  <c r="CN484" i="6"/>
  <c r="CN483" i="6"/>
  <c r="CN482" i="6"/>
  <c r="CN481" i="6"/>
  <c r="CN480" i="6"/>
  <c r="CN479" i="6"/>
  <c r="CN478" i="6"/>
  <c r="CN477" i="6"/>
  <c r="CN476" i="6"/>
  <c r="CN475" i="6"/>
  <c r="CN474" i="6"/>
  <c r="CN473" i="6"/>
  <c r="CN472" i="6"/>
  <c r="CN471" i="6"/>
  <c r="CN470" i="6"/>
  <c r="CN469" i="6"/>
  <c r="CN468" i="6"/>
  <c r="CN467" i="6"/>
  <c r="CN466" i="6"/>
  <c r="CN465" i="6"/>
  <c r="CN464" i="6"/>
  <c r="CN463" i="6"/>
  <c r="CN462" i="6"/>
  <c r="CN461" i="6"/>
  <c r="CN460" i="6"/>
  <c r="CN459" i="6"/>
  <c r="CN458" i="6"/>
  <c r="CN457" i="6"/>
  <c r="CN456" i="6"/>
  <c r="CN455" i="6"/>
  <c r="CN454" i="6"/>
  <c r="CN453" i="6"/>
  <c r="CN452" i="6"/>
  <c r="CN451" i="6"/>
  <c r="CN450" i="6"/>
  <c r="CN449" i="6"/>
  <c r="CN448" i="6"/>
  <c r="CN447" i="6"/>
  <c r="CN446" i="6"/>
  <c r="CN445" i="6"/>
  <c r="CN444" i="6"/>
  <c r="CN443" i="6"/>
  <c r="CN442" i="6"/>
  <c r="CN441" i="6"/>
  <c r="CN440" i="6"/>
  <c r="CN439" i="6"/>
  <c r="CN438" i="6"/>
  <c r="CN437" i="6"/>
  <c r="CN436" i="6"/>
  <c r="CN435" i="6"/>
  <c r="CN434" i="6"/>
  <c r="CN433" i="6"/>
  <c r="CN432" i="6"/>
  <c r="CN431" i="6"/>
  <c r="CN430" i="6"/>
  <c r="CN429" i="6"/>
  <c r="CN428" i="6"/>
  <c r="CN427" i="6"/>
  <c r="CN426" i="6"/>
  <c r="CN425" i="6"/>
  <c r="CN424" i="6"/>
  <c r="CN423" i="6"/>
  <c r="CN422" i="6"/>
  <c r="CN421" i="6"/>
  <c r="CN420" i="6"/>
  <c r="CN419" i="6"/>
  <c r="CN418" i="6"/>
  <c r="CN417" i="6"/>
  <c r="CN416" i="6"/>
  <c r="CN415" i="6"/>
  <c r="CN414" i="6"/>
  <c r="CN413" i="6"/>
  <c r="CN412" i="6"/>
  <c r="CN411" i="6"/>
  <c r="CN410" i="6"/>
  <c r="CN409" i="6"/>
  <c r="CN408" i="6"/>
  <c r="CN407" i="6"/>
  <c r="CN406" i="6"/>
  <c r="CN405" i="6"/>
  <c r="CN404" i="6"/>
  <c r="CN403" i="6"/>
  <c r="CN402" i="6"/>
  <c r="CN401" i="6"/>
  <c r="CN400" i="6"/>
  <c r="CN399" i="6"/>
  <c r="CN398" i="6"/>
  <c r="CN397" i="6"/>
  <c r="CN396" i="6"/>
  <c r="CN395" i="6"/>
  <c r="CN394" i="6"/>
  <c r="CN393" i="6"/>
  <c r="CN392" i="6"/>
  <c r="CN391" i="6"/>
  <c r="CN390" i="6"/>
  <c r="CN389" i="6"/>
  <c r="CN388" i="6"/>
  <c r="CN387" i="6"/>
  <c r="CN386" i="6"/>
  <c r="CN385" i="6"/>
  <c r="CN384" i="6"/>
  <c r="CN383" i="6"/>
  <c r="CN382" i="6"/>
  <c r="CN381" i="6"/>
  <c r="CN380" i="6"/>
  <c r="CN379" i="6"/>
  <c r="CN378" i="6"/>
  <c r="CN377" i="6"/>
  <c r="CN376" i="6"/>
  <c r="CN375" i="6"/>
  <c r="CN374" i="6"/>
  <c r="CN373" i="6"/>
  <c r="CN372" i="6"/>
  <c r="CN371" i="6"/>
  <c r="CN370" i="6"/>
  <c r="CN369" i="6"/>
  <c r="CN368" i="6"/>
  <c r="CN367" i="6"/>
  <c r="CN366" i="6"/>
  <c r="CN365" i="6"/>
  <c r="CN364" i="6"/>
  <c r="CN363" i="6"/>
  <c r="CN362" i="6"/>
  <c r="CN361" i="6"/>
  <c r="CN360" i="6"/>
  <c r="CN359" i="6"/>
  <c r="CN358" i="6"/>
  <c r="CN357" i="6"/>
  <c r="CN356" i="6"/>
  <c r="CN355" i="6"/>
  <c r="CN354" i="6"/>
  <c r="CN353" i="6"/>
  <c r="CN352" i="6"/>
  <c r="CN351" i="6"/>
  <c r="CN350" i="6"/>
  <c r="CN349" i="6"/>
  <c r="CN348" i="6"/>
  <c r="CN347" i="6"/>
  <c r="CN346" i="6"/>
  <c r="CN345" i="6"/>
  <c r="CN344" i="6"/>
  <c r="CN343" i="6"/>
  <c r="CN342" i="6"/>
  <c r="CN341" i="6"/>
  <c r="CN340" i="6"/>
  <c r="CN339" i="6"/>
  <c r="CN338" i="6"/>
  <c r="CN337" i="6"/>
  <c r="CN336" i="6"/>
  <c r="CN335" i="6"/>
  <c r="CN334" i="6"/>
  <c r="CN333" i="6"/>
  <c r="CN332" i="6"/>
  <c r="CN331" i="6"/>
  <c r="CN330" i="6"/>
  <c r="CN329" i="6"/>
  <c r="CN328" i="6"/>
  <c r="CN327" i="6"/>
  <c r="CN326" i="6"/>
  <c r="CN325" i="6"/>
  <c r="CN324" i="6"/>
  <c r="CN323" i="6"/>
  <c r="CN322" i="6"/>
  <c r="CN321" i="6"/>
  <c r="CN320" i="6"/>
  <c r="CN319" i="6"/>
  <c r="CN318" i="6"/>
  <c r="CN317" i="6"/>
  <c r="CN316" i="6"/>
  <c r="CN315" i="6"/>
  <c r="CN314" i="6"/>
  <c r="CN313" i="6"/>
  <c r="CN312" i="6"/>
  <c r="CN311" i="6"/>
  <c r="CN310" i="6"/>
  <c r="CN309" i="6"/>
  <c r="CN308" i="6"/>
  <c r="CN307" i="6"/>
  <c r="CN306" i="6"/>
  <c r="CN305" i="6"/>
  <c r="CN304" i="6"/>
  <c r="CN303" i="6"/>
  <c r="CN302" i="6"/>
  <c r="CN301" i="6"/>
  <c r="CN300" i="6"/>
  <c r="CN299" i="6"/>
  <c r="CN298" i="6"/>
  <c r="CN297" i="6"/>
  <c r="CN296" i="6"/>
  <c r="CN295" i="6"/>
  <c r="CN294" i="6"/>
  <c r="CN293" i="6"/>
  <c r="CN292" i="6"/>
  <c r="CN291" i="6"/>
  <c r="CN290" i="6"/>
  <c r="CN289" i="6"/>
  <c r="CN288" i="6"/>
  <c r="CN287" i="6"/>
  <c r="CN286" i="6"/>
  <c r="CN285" i="6"/>
  <c r="CN284" i="6"/>
  <c r="CN283" i="6"/>
  <c r="CN282" i="6"/>
  <c r="CN281" i="6"/>
  <c r="CN280" i="6"/>
  <c r="CN279" i="6"/>
  <c r="CN278" i="6"/>
  <c r="CN277" i="6"/>
  <c r="CN276" i="6"/>
  <c r="CN275" i="6"/>
  <c r="CN274" i="6"/>
  <c r="CN273" i="6"/>
  <c r="CN272" i="6"/>
  <c r="CN271" i="6"/>
  <c r="CN270" i="6"/>
  <c r="CN269" i="6"/>
  <c r="CN268" i="6"/>
  <c r="CN267" i="6"/>
  <c r="CN266" i="6"/>
  <c r="CN265" i="6"/>
  <c r="CN264" i="6"/>
  <c r="CN263" i="6"/>
  <c r="CN262" i="6"/>
  <c r="CN261" i="6"/>
  <c r="CN260" i="6"/>
  <c r="CN259" i="6"/>
  <c r="CN258" i="6"/>
  <c r="CN257" i="6"/>
  <c r="CN256" i="6"/>
  <c r="CN255" i="6"/>
  <c r="CN254" i="6"/>
  <c r="CN253" i="6"/>
  <c r="CN252" i="6"/>
  <c r="CN251" i="6"/>
  <c r="CN250" i="6"/>
  <c r="CN249" i="6"/>
  <c r="CN248" i="6"/>
  <c r="CN247" i="6"/>
  <c r="CN246" i="6"/>
  <c r="CN245" i="6"/>
  <c r="CN244" i="6"/>
  <c r="CN243" i="6"/>
  <c r="CN242" i="6"/>
  <c r="CN241" i="6"/>
  <c r="CN240" i="6"/>
  <c r="CN239" i="6"/>
  <c r="CN238" i="6"/>
  <c r="CN237" i="6"/>
  <c r="CN236" i="6"/>
  <c r="CN235" i="6"/>
  <c r="CN234" i="6"/>
  <c r="CN233" i="6"/>
  <c r="CN232" i="6"/>
  <c r="CN231" i="6"/>
  <c r="CN230" i="6"/>
  <c r="CN229" i="6"/>
  <c r="CN228" i="6"/>
  <c r="CN227" i="6"/>
  <c r="CN226" i="6"/>
  <c r="CN225" i="6"/>
  <c r="CN224" i="6"/>
  <c r="CN223" i="6"/>
  <c r="CN222" i="6"/>
  <c r="CN221" i="6"/>
  <c r="CN220" i="6"/>
  <c r="CN219" i="6"/>
  <c r="CN218" i="6"/>
  <c r="CN217" i="6"/>
  <c r="CN216" i="6"/>
  <c r="CN215" i="6"/>
  <c r="CN214" i="6"/>
  <c r="CN213" i="6"/>
  <c r="CN212" i="6"/>
  <c r="CN211" i="6"/>
  <c r="CN210" i="6"/>
  <c r="CN209" i="6"/>
  <c r="CN208" i="6"/>
  <c r="CN207" i="6"/>
  <c r="CN206" i="6"/>
  <c r="CN205" i="6"/>
  <c r="CN204" i="6"/>
  <c r="CN203" i="6"/>
  <c r="CN202" i="6"/>
  <c r="CN201" i="6"/>
  <c r="CN200" i="6"/>
  <c r="CN199" i="6"/>
  <c r="CN198" i="6"/>
  <c r="CN197" i="6"/>
  <c r="CN196" i="6"/>
  <c r="CN195" i="6"/>
  <c r="CN194" i="6"/>
  <c r="CN193" i="6"/>
  <c r="CN192" i="6"/>
  <c r="CN191" i="6"/>
  <c r="CN190" i="6"/>
  <c r="CN189" i="6"/>
  <c r="CN188" i="6"/>
  <c r="CN187" i="6"/>
  <c r="CN186" i="6"/>
  <c r="CN185" i="6"/>
  <c r="CN184" i="6"/>
  <c r="CN183" i="6"/>
  <c r="CN182" i="6"/>
  <c r="CN181" i="6"/>
  <c r="CN180" i="6"/>
  <c r="CN179" i="6"/>
  <c r="CN178" i="6"/>
  <c r="CN177" i="6"/>
  <c r="CN176" i="6"/>
  <c r="CN175" i="6"/>
  <c r="CN174" i="6"/>
  <c r="CN173" i="6"/>
  <c r="CN172" i="6"/>
  <c r="CN171" i="6"/>
  <c r="CN170" i="6"/>
  <c r="CN169" i="6"/>
  <c r="CN168" i="6"/>
  <c r="CN167" i="6"/>
  <c r="CN166" i="6"/>
  <c r="CN165" i="6"/>
  <c r="CN164" i="6"/>
  <c r="CN163" i="6"/>
  <c r="CN162" i="6"/>
  <c r="CN161" i="6"/>
  <c r="CN160" i="6"/>
  <c r="CN159" i="6"/>
  <c r="CN158" i="6"/>
  <c r="CN157" i="6"/>
  <c r="CN156" i="6"/>
  <c r="CN155" i="6"/>
  <c r="CN154" i="6"/>
  <c r="CN153" i="6"/>
  <c r="CN152" i="6"/>
  <c r="CN151" i="6"/>
  <c r="CN150" i="6"/>
  <c r="CN149" i="6"/>
  <c r="CN148" i="6"/>
  <c r="CN147" i="6"/>
  <c r="CN146" i="6"/>
  <c r="CN145" i="6"/>
  <c r="CN144" i="6"/>
  <c r="CN143" i="6"/>
  <c r="CN142" i="6"/>
  <c r="CN141" i="6"/>
  <c r="CN140" i="6"/>
  <c r="CN139" i="6"/>
  <c r="CN138" i="6"/>
  <c r="CN137" i="6"/>
  <c r="CN136" i="6"/>
  <c r="CN135" i="6"/>
  <c r="CN134" i="6"/>
  <c r="CN133" i="6"/>
  <c r="CN132" i="6"/>
  <c r="CN131" i="6"/>
  <c r="CN130" i="6"/>
  <c r="CN129" i="6"/>
  <c r="CN128" i="6"/>
  <c r="CN127" i="6"/>
  <c r="CN126" i="6"/>
  <c r="CN125" i="6"/>
  <c r="CN124" i="6"/>
  <c r="CN123" i="6"/>
  <c r="CN122" i="6"/>
  <c r="CN121" i="6"/>
  <c r="CN120" i="6"/>
  <c r="CN119" i="6"/>
  <c r="CN118" i="6"/>
  <c r="CN117" i="6"/>
  <c r="CN116" i="6"/>
  <c r="CN115" i="6"/>
  <c r="CN114" i="6"/>
  <c r="CN113" i="6"/>
  <c r="CN112" i="6"/>
  <c r="CN111" i="6"/>
  <c r="CN110" i="6"/>
  <c r="CN109" i="6"/>
  <c r="CN108" i="6"/>
  <c r="CN107" i="6"/>
  <c r="CN106" i="6"/>
  <c r="CN105" i="6"/>
  <c r="CN104" i="6"/>
  <c r="CN103" i="6"/>
  <c r="CN102" i="6"/>
  <c r="CN101" i="6"/>
  <c r="CN100" i="6"/>
  <c r="CN99" i="6"/>
  <c r="CN98" i="6"/>
  <c r="CN97" i="6"/>
  <c r="CN96" i="6"/>
  <c r="CN95" i="6"/>
  <c r="CN94" i="6"/>
  <c r="CN93" i="6"/>
  <c r="CN92" i="6"/>
  <c r="CN91" i="6"/>
  <c r="CN90" i="6"/>
  <c r="CN89" i="6"/>
  <c r="CN88" i="6"/>
  <c r="CN87" i="6"/>
  <c r="CN86" i="6"/>
  <c r="CN85" i="6"/>
  <c r="CN84" i="6"/>
  <c r="CN83" i="6"/>
  <c r="CN82" i="6"/>
  <c r="CN81" i="6"/>
  <c r="CN80" i="6"/>
  <c r="CN79" i="6"/>
  <c r="CN78" i="6"/>
  <c r="CN77" i="6"/>
  <c r="CN76" i="6"/>
  <c r="CN75" i="6"/>
  <c r="CN74" i="6"/>
  <c r="CN73" i="6"/>
  <c r="CN72" i="6"/>
  <c r="CN71" i="6"/>
  <c r="CN70" i="6"/>
  <c r="CN69" i="6"/>
  <c r="CN68" i="6"/>
  <c r="CN67" i="6"/>
  <c r="CN66" i="6"/>
  <c r="CN65" i="6"/>
  <c r="CN64" i="6"/>
  <c r="CN63" i="6"/>
  <c r="CN62" i="6"/>
  <c r="CN61" i="6"/>
  <c r="CN60" i="6"/>
  <c r="CN59" i="6"/>
  <c r="CN58" i="6"/>
  <c r="CN57" i="6"/>
  <c r="CN56" i="6"/>
  <c r="CN55" i="6"/>
  <c r="CN54" i="6"/>
  <c r="CN53" i="6"/>
  <c r="CN52" i="6"/>
  <c r="CN51" i="6"/>
  <c r="CN50" i="6"/>
  <c r="CN49" i="6"/>
  <c r="CN48" i="6"/>
  <c r="CN47" i="6"/>
  <c r="CN46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N31" i="6"/>
  <c r="CN30" i="6"/>
  <c r="CN29" i="6"/>
  <c r="CN28" i="6"/>
  <c r="CN27" i="6"/>
  <c r="CN26" i="6"/>
  <c r="CN25" i="6"/>
  <c r="CN24" i="6"/>
  <c r="CN23" i="6"/>
  <c r="CN22" i="6"/>
  <c r="CN21" i="6"/>
  <c r="CN20" i="6"/>
  <c r="CN19" i="6"/>
  <c r="CN18" i="6"/>
  <c r="CN17" i="6"/>
  <c r="CN16" i="6"/>
  <c r="CN15" i="6"/>
  <c r="CN14" i="6"/>
  <c r="CN13" i="6"/>
  <c r="CN12" i="6"/>
  <c r="CN11" i="6"/>
  <c r="CN10" i="6"/>
  <c r="CN9" i="6"/>
  <c r="CN8" i="6"/>
  <c r="CN7" i="6"/>
  <c r="CN6" i="6"/>
  <c r="CN5" i="6"/>
  <c r="CN4" i="6"/>
  <c r="CN3" i="6"/>
  <c r="CM834" i="6"/>
  <c r="CM833" i="6"/>
  <c r="CM832" i="6"/>
  <c r="CM831" i="6"/>
  <c r="CM830" i="6"/>
  <c r="CM829" i="6"/>
  <c r="CM828" i="6"/>
  <c r="CM827" i="6"/>
  <c r="CM826" i="6"/>
  <c r="CM825" i="6"/>
  <c r="CM824" i="6"/>
  <c r="CM823" i="6"/>
  <c r="CM822" i="6"/>
  <c r="CM821" i="6"/>
  <c r="CM820" i="6"/>
  <c r="CM819" i="6"/>
  <c r="CM818" i="6"/>
  <c r="CM817" i="6"/>
  <c r="CM816" i="6"/>
  <c r="CM815" i="6"/>
  <c r="CM814" i="6"/>
  <c r="CM813" i="6"/>
  <c r="CM812" i="6"/>
  <c r="CM811" i="6"/>
  <c r="CM810" i="6"/>
  <c r="CM809" i="6"/>
  <c r="CM808" i="6"/>
  <c r="CM807" i="6"/>
  <c r="CM806" i="6"/>
  <c r="CM805" i="6"/>
  <c r="CM804" i="6"/>
  <c r="CM803" i="6"/>
  <c r="CM802" i="6"/>
  <c r="CM801" i="6"/>
  <c r="CM800" i="6"/>
  <c r="CM799" i="6"/>
  <c r="CM798" i="6"/>
  <c r="CM797" i="6"/>
  <c r="CM796" i="6"/>
  <c r="CM795" i="6"/>
  <c r="CM794" i="6"/>
  <c r="CM793" i="6"/>
  <c r="CM792" i="6"/>
  <c r="CM791" i="6"/>
  <c r="CM790" i="6"/>
  <c r="CM789" i="6"/>
  <c r="CM788" i="6"/>
  <c r="CM787" i="6"/>
  <c r="CM786" i="6"/>
  <c r="CM785" i="6"/>
  <c r="CM784" i="6"/>
  <c r="CM783" i="6"/>
  <c r="CM782" i="6"/>
  <c r="CM781" i="6"/>
  <c r="CM780" i="6"/>
  <c r="CM779" i="6"/>
  <c r="CM778" i="6"/>
  <c r="CM777" i="6"/>
  <c r="CM776" i="6"/>
  <c r="CM775" i="6"/>
  <c r="CM774" i="6"/>
  <c r="CM773" i="6"/>
  <c r="CM772" i="6"/>
  <c r="CM771" i="6"/>
  <c r="CM770" i="6"/>
  <c r="CM769" i="6"/>
  <c r="CM768" i="6"/>
  <c r="CM767" i="6"/>
  <c r="CM766" i="6"/>
  <c r="CM765" i="6"/>
  <c r="CM764" i="6"/>
  <c r="CM763" i="6"/>
  <c r="CM762" i="6"/>
  <c r="CM761" i="6"/>
  <c r="CM760" i="6"/>
  <c r="CM759" i="6"/>
  <c r="CM758" i="6"/>
  <c r="CM757" i="6"/>
  <c r="CM756" i="6"/>
  <c r="CM755" i="6"/>
  <c r="CM754" i="6"/>
  <c r="CM753" i="6"/>
  <c r="CM752" i="6"/>
  <c r="CM751" i="6"/>
  <c r="CM750" i="6"/>
  <c r="CM749" i="6"/>
  <c r="CM748" i="6"/>
  <c r="CM747" i="6"/>
  <c r="CM746" i="6"/>
  <c r="CM745" i="6"/>
  <c r="CM744" i="6"/>
  <c r="CM743" i="6"/>
  <c r="CM742" i="6"/>
  <c r="CM741" i="6"/>
  <c r="CM740" i="6"/>
  <c r="CM739" i="6"/>
  <c r="CM738" i="6"/>
  <c r="CM737" i="6"/>
  <c r="CM736" i="6"/>
  <c r="CM735" i="6"/>
  <c r="CM734" i="6"/>
  <c r="CM733" i="6"/>
  <c r="CM732" i="6"/>
  <c r="CM731" i="6"/>
  <c r="CM730" i="6"/>
  <c r="CM729" i="6"/>
  <c r="CM728" i="6"/>
  <c r="CM727" i="6"/>
  <c r="CM726" i="6"/>
  <c r="CM725" i="6"/>
  <c r="CM724" i="6"/>
  <c r="CM723" i="6"/>
  <c r="CM722" i="6"/>
  <c r="CM721" i="6"/>
  <c r="CM720" i="6"/>
  <c r="CM719" i="6"/>
  <c r="CM718" i="6"/>
  <c r="CM717" i="6"/>
  <c r="CM716" i="6"/>
  <c r="CM715" i="6"/>
  <c r="CM714" i="6"/>
  <c r="CM713" i="6"/>
  <c r="CM712" i="6"/>
  <c r="CM711" i="6"/>
  <c r="CM710" i="6"/>
  <c r="CM709" i="6"/>
  <c r="CM708" i="6"/>
  <c r="CM707" i="6"/>
  <c r="CM706" i="6"/>
  <c r="CM705" i="6"/>
  <c r="CM704" i="6"/>
  <c r="CM703" i="6"/>
  <c r="CM702" i="6"/>
  <c r="CM701" i="6"/>
  <c r="CM700" i="6"/>
  <c r="CM699" i="6"/>
  <c r="CM698" i="6"/>
  <c r="CM697" i="6"/>
  <c r="CM696" i="6"/>
  <c r="CM695" i="6"/>
  <c r="CM694" i="6"/>
  <c r="CM693" i="6"/>
  <c r="CM692" i="6"/>
  <c r="CM691" i="6"/>
  <c r="CM690" i="6"/>
  <c r="CM689" i="6"/>
  <c r="CM688" i="6"/>
  <c r="CM687" i="6"/>
  <c r="CM686" i="6"/>
  <c r="CM685" i="6"/>
  <c r="CM684" i="6"/>
  <c r="CM683" i="6"/>
  <c r="CM682" i="6"/>
  <c r="CM681" i="6"/>
  <c r="CM680" i="6"/>
  <c r="CM679" i="6"/>
  <c r="CM678" i="6"/>
  <c r="CM677" i="6"/>
  <c r="CM676" i="6"/>
  <c r="CM675" i="6"/>
  <c r="CM674" i="6"/>
  <c r="CM673" i="6"/>
  <c r="CM672" i="6"/>
  <c r="CM671" i="6"/>
  <c r="CM670" i="6"/>
  <c r="CM669" i="6"/>
  <c r="CM668" i="6"/>
  <c r="CM667" i="6"/>
  <c r="CM666" i="6"/>
  <c r="CM665" i="6"/>
  <c r="CM664" i="6"/>
  <c r="CM663" i="6"/>
  <c r="CM662" i="6"/>
  <c r="CM661" i="6"/>
  <c r="CM660" i="6"/>
  <c r="CM659" i="6"/>
  <c r="CM658" i="6"/>
  <c r="CM657" i="6"/>
  <c r="CM656" i="6"/>
  <c r="CM655" i="6"/>
  <c r="CM654" i="6"/>
  <c r="CM653" i="6"/>
  <c r="CM652" i="6"/>
  <c r="CM651" i="6"/>
  <c r="CM650" i="6"/>
  <c r="CM649" i="6"/>
  <c r="CM648" i="6"/>
  <c r="CM647" i="6"/>
  <c r="CM646" i="6"/>
  <c r="CM645" i="6"/>
  <c r="CM644" i="6"/>
  <c r="CM643" i="6"/>
  <c r="CM642" i="6"/>
  <c r="CM641" i="6"/>
  <c r="CM640" i="6"/>
  <c r="CM639" i="6"/>
  <c r="CM638" i="6"/>
  <c r="CM637" i="6"/>
  <c r="CM636" i="6"/>
  <c r="CM635" i="6"/>
  <c r="CM634" i="6"/>
  <c r="CM633" i="6"/>
  <c r="CM632" i="6"/>
  <c r="CM631" i="6"/>
  <c r="CM630" i="6"/>
  <c r="CM629" i="6"/>
  <c r="CM628" i="6"/>
  <c r="CM627" i="6"/>
  <c r="CM626" i="6"/>
  <c r="CM625" i="6"/>
  <c r="CM624" i="6"/>
  <c r="CM623" i="6"/>
  <c r="CM622" i="6"/>
  <c r="CM621" i="6"/>
  <c r="CM620" i="6"/>
  <c r="CM619" i="6"/>
  <c r="CM618" i="6"/>
  <c r="CM617" i="6"/>
  <c r="CM616" i="6"/>
  <c r="CM615" i="6"/>
  <c r="CM614" i="6"/>
  <c r="CM613" i="6"/>
  <c r="CM612" i="6"/>
  <c r="CM611" i="6"/>
  <c r="CM610" i="6"/>
  <c r="CM609" i="6"/>
  <c r="CM608" i="6"/>
  <c r="CM607" i="6"/>
  <c r="CM606" i="6"/>
  <c r="CM605" i="6"/>
  <c r="CM604" i="6"/>
  <c r="CM603" i="6"/>
  <c r="CM602" i="6"/>
  <c r="CM601" i="6"/>
  <c r="CM600" i="6"/>
  <c r="CM599" i="6"/>
  <c r="CM598" i="6"/>
  <c r="CM597" i="6"/>
  <c r="CM596" i="6"/>
  <c r="CM595" i="6"/>
  <c r="CM594" i="6"/>
  <c r="CM593" i="6"/>
  <c r="CM592" i="6"/>
  <c r="CM591" i="6"/>
  <c r="CM590" i="6"/>
  <c r="CM589" i="6"/>
  <c r="CM588" i="6"/>
  <c r="CM587" i="6"/>
  <c r="CM586" i="6"/>
  <c r="CM585" i="6"/>
  <c r="CM584" i="6"/>
  <c r="CM583" i="6"/>
  <c r="CM582" i="6"/>
  <c r="CM581" i="6"/>
  <c r="CM580" i="6"/>
  <c r="CM579" i="6"/>
  <c r="CM578" i="6"/>
  <c r="CM577" i="6"/>
  <c r="CM576" i="6"/>
  <c r="CM575" i="6"/>
  <c r="CM574" i="6"/>
  <c r="CM573" i="6"/>
  <c r="CM572" i="6"/>
  <c r="CM571" i="6"/>
  <c r="CM570" i="6"/>
  <c r="CM569" i="6"/>
  <c r="CM568" i="6"/>
  <c r="CM567" i="6"/>
  <c r="CM566" i="6"/>
  <c r="CM565" i="6"/>
  <c r="CM564" i="6"/>
  <c r="CM563" i="6"/>
  <c r="CM562" i="6"/>
  <c r="CM561" i="6"/>
  <c r="CM560" i="6"/>
  <c r="CM559" i="6"/>
  <c r="CM558" i="6"/>
  <c r="CM557" i="6"/>
  <c r="CM556" i="6"/>
  <c r="CM555" i="6"/>
  <c r="CM554" i="6"/>
  <c r="CM553" i="6"/>
  <c r="CM552" i="6"/>
  <c r="CM551" i="6"/>
  <c r="CM550" i="6"/>
  <c r="CM549" i="6"/>
  <c r="CM548" i="6"/>
  <c r="CM547" i="6"/>
  <c r="CM546" i="6"/>
  <c r="CM545" i="6"/>
  <c r="CM544" i="6"/>
  <c r="CM543" i="6"/>
  <c r="CM542" i="6"/>
  <c r="CM541" i="6"/>
  <c r="CM540" i="6"/>
  <c r="CM539" i="6"/>
  <c r="CM538" i="6"/>
  <c r="CM537" i="6"/>
  <c r="CM536" i="6"/>
  <c r="CM535" i="6"/>
  <c r="CM534" i="6"/>
  <c r="CM533" i="6"/>
  <c r="CM532" i="6"/>
  <c r="CM531" i="6"/>
  <c r="CM530" i="6"/>
  <c r="CM529" i="6"/>
  <c r="CM528" i="6"/>
  <c r="CM527" i="6"/>
  <c r="CM526" i="6"/>
  <c r="CM525" i="6"/>
  <c r="CM524" i="6"/>
  <c r="CM523" i="6"/>
  <c r="CM522" i="6"/>
  <c r="CM521" i="6"/>
  <c r="CM520" i="6"/>
  <c r="CM519" i="6"/>
  <c r="CM518" i="6"/>
  <c r="CM517" i="6"/>
  <c r="CM516" i="6"/>
  <c r="CM515" i="6"/>
  <c r="CM514" i="6"/>
  <c r="CM513" i="6"/>
  <c r="CM512" i="6"/>
  <c r="CM511" i="6"/>
  <c r="CM510" i="6"/>
  <c r="CM509" i="6"/>
  <c r="CM508" i="6"/>
  <c r="CM507" i="6"/>
  <c r="CM506" i="6"/>
  <c r="CM505" i="6"/>
  <c r="CM504" i="6"/>
  <c r="CM503" i="6"/>
  <c r="CM502" i="6"/>
  <c r="CM501" i="6"/>
  <c r="CM500" i="6"/>
  <c r="CM499" i="6"/>
  <c r="CM498" i="6"/>
  <c r="CM497" i="6"/>
  <c r="CM496" i="6"/>
  <c r="CM495" i="6"/>
  <c r="CM494" i="6"/>
  <c r="CM493" i="6"/>
  <c r="CM492" i="6"/>
  <c r="CM491" i="6"/>
  <c r="CM490" i="6"/>
  <c r="CM489" i="6"/>
  <c r="CM488" i="6"/>
  <c r="CM487" i="6"/>
  <c r="CM486" i="6"/>
  <c r="CM485" i="6"/>
  <c r="CM484" i="6"/>
  <c r="CM483" i="6"/>
  <c r="CM482" i="6"/>
  <c r="CM481" i="6"/>
  <c r="CM480" i="6"/>
  <c r="CM479" i="6"/>
  <c r="CM478" i="6"/>
  <c r="CM477" i="6"/>
  <c r="CM476" i="6"/>
  <c r="CM475" i="6"/>
  <c r="CM474" i="6"/>
  <c r="CM473" i="6"/>
  <c r="CM472" i="6"/>
  <c r="CM471" i="6"/>
  <c r="CM470" i="6"/>
  <c r="CM469" i="6"/>
  <c r="CM468" i="6"/>
  <c r="CM467" i="6"/>
  <c r="CM466" i="6"/>
  <c r="CM465" i="6"/>
  <c r="CM464" i="6"/>
  <c r="CM463" i="6"/>
  <c r="CM462" i="6"/>
  <c r="CM461" i="6"/>
  <c r="CM460" i="6"/>
  <c r="CM459" i="6"/>
  <c r="CM458" i="6"/>
  <c r="CM457" i="6"/>
  <c r="CM456" i="6"/>
  <c r="CM455" i="6"/>
  <c r="CM454" i="6"/>
  <c r="CM453" i="6"/>
  <c r="CM452" i="6"/>
  <c r="CM451" i="6"/>
  <c r="CM450" i="6"/>
  <c r="CM449" i="6"/>
  <c r="CM448" i="6"/>
  <c r="CM447" i="6"/>
  <c r="CM446" i="6"/>
  <c r="CM445" i="6"/>
  <c r="CM444" i="6"/>
  <c r="CM443" i="6"/>
  <c r="CM442" i="6"/>
  <c r="CM441" i="6"/>
  <c r="CM440" i="6"/>
  <c r="CM439" i="6"/>
  <c r="CM438" i="6"/>
  <c r="CM437" i="6"/>
  <c r="CM436" i="6"/>
  <c r="CM435" i="6"/>
  <c r="CM434" i="6"/>
  <c r="CM433" i="6"/>
  <c r="CM432" i="6"/>
  <c r="CM431" i="6"/>
  <c r="CM430" i="6"/>
  <c r="CM429" i="6"/>
  <c r="CM428" i="6"/>
  <c r="CM427" i="6"/>
  <c r="CM426" i="6"/>
  <c r="CM425" i="6"/>
  <c r="CM424" i="6"/>
  <c r="CM423" i="6"/>
  <c r="CM422" i="6"/>
  <c r="CM421" i="6"/>
  <c r="CM420" i="6"/>
  <c r="CM419" i="6"/>
  <c r="CM418" i="6"/>
  <c r="CM417" i="6"/>
  <c r="CM416" i="6"/>
  <c r="CM415" i="6"/>
  <c r="CM414" i="6"/>
  <c r="CM413" i="6"/>
  <c r="CM412" i="6"/>
  <c r="CM411" i="6"/>
  <c r="CM410" i="6"/>
  <c r="CM409" i="6"/>
  <c r="CM408" i="6"/>
  <c r="CM407" i="6"/>
  <c r="CM406" i="6"/>
  <c r="CM405" i="6"/>
  <c r="CM404" i="6"/>
  <c r="CM403" i="6"/>
  <c r="CM402" i="6"/>
  <c r="CM401" i="6"/>
  <c r="CM400" i="6"/>
  <c r="CM399" i="6"/>
  <c r="CM398" i="6"/>
  <c r="CM397" i="6"/>
  <c r="CM396" i="6"/>
  <c r="CM395" i="6"/>
  <c r="CM394" i="6"/>
  <c r="CM393" i="6"/>
  <c r="CM392" i="6"/>
  <c r="CM391" i="6"/>
  <c r="CM390" i="6"/>
  <c r="CM389" i="6"/>
  <c r="CM388" i="6"/>
  <c r="CM387" i="6"/>
  <c r="CM386" i="6"/>
  <c r="CM385" i="6"/>
  <c r="CM384" i="6"/>
  <c r="CM383" i="6"/>
  <c r="CM382" i="6"/>
  <c r="CM381" i="6"/>
  <c r="CM380" i="6"/>
  <c r="CM379" i="6"/>
  <c r="CM378" i="6"/>
  <c r="CM377" i="6"/>
  <c r="CM376" i="6"/>
  <c r="CM375" i="6"/>
  <c r="CM374" i="6"/>
  <c r="CM373" i="6"/>
  <c r="CM372" i="6"/>
  <c r="CM371" i="6"/>
  <c r="CM370" i="6"/>
  <c r="CM369" i="6"/>
  <c r="CM368" i="6"/>
  <c r="CM367" i="6"/>
  <c r="CM366" i="6"/>
  <c r="CM365" i="6"/>
  <c r="CM364" i="6"/>
  <c r="CM363" i="6"/>
  <c r="CM362" i="6"/>
  <c r="CM361" i="6"/>
  <c r="CM360" i="6"/>
  <c r="CM359" i="6"/>
  <c r="CM358" i="6"/>
  <c r="CM357" i="6"/>
  <c r="CM356" i="6"/>
  <c r="CM355" i="6"/>
  <c r="CM354" i="6"/>
  <c r="CM353" i="6"/>
  <c r="CM352" i="6"/>
  <c r="CM351" i="6"/>
  <c r="CM350" i="6"/>
  <c r="CM349" i="6"/>
  <c r="CM348" i="6"/>
  <c r="CM347" i="6"/>
  <c r="CM346" i="6"/>
  <c r="CM345" i="6"/>
  <c r="CM344" i="6"/>
  <c r="CM343" i="6"/>
  <c r="CM342" i="6"/>
  <c r="CM341" i="6"/>
  <c r="CM340" i="6"/>
  <c r="CM339" i="6"/>
  <c r="CM338" i="6"/>
  <c r="CM337" i="6"/>
  <c r="CM336" i="6"/>
  <c r="CM335" i="6"/>
  <c r="CM334" i="6"/>
  <c r="CM333" i="6"/>
  <c r="CM332" i="6"/>
  <c r="CM331" i="6"/>
  <c r="CM330" i="6"/>
  <c r="CM329" i="6"/>
  <c r="CM328" i="6"/>
  <c r="CM327" i="6"/>
  <c r="CM326" i="6"/>
  <c r="CM325" i="6"/>
  <c r="CM324" i="6"/>
  <c r="CM323" i="6"/>
  <c r="CM322" i="6"/>
  <c r="CM321" i="6"/>
  <c r="CM320" i="6"/>
  <c r="CM319" i="6"/>
  <c r="CM318" i="6"/>
  <c r="CM317" i="6"/>
  <c r="CM316" i="6"/>
  <c r="CM315" i="6"/>
  <c r="CM314" i="6"/>
  <c r="CM313" i="6"/>
  <c r="CM312" i="6"/>
  <c r="CM311" i="6"/>
  <c r="CM310" i="6"/>
  <c r="CM309" i="6"/>
  <c r="CM308" i="6"/>
  <c r="CM307" i="6"/>
  <c r="CM306" i="6"/>
  <c r="CM305" i="6"/>
  <c r="CM304" i="6"/>
  <c r="CM303" i="6"/>
  <c r="CM302" i="6"/>
  <c r="CM301" i="6"/>
  <c r="CM300" i="6"/>
  <c r="CM299" i="6"/>
  <c r="CM298" i="6"/>
  <c r="CM297" i="6"/>
  <c r="CM296" i="6"/>
  <c r="CM295" i="6"/>
  <c r="CM294" i="6"/>
  <c r="CM293" i="6"/>
  <c r="CM292" i="6"/>
  <c r="CM291" i="6"/>
  <c r="CM290" i="6"/>
  <c r="CM289" i="6"/>
  <c r="CM288" i="6"/>
  <c r="CM287" i="6"/>
  <c r="CM286" i="6"/>
  <c r="CM285" i="6"/>
  <c r="CM284" i="6"/>
  <c r="CM283" i="6"/>
  <c r="CM282" i="6"/>
  <c r="CM281" i="6"/>
  <c r="CM280" i="6"/>
  <c r="CM279" i="6"/>
  <c r="CM278" i="6"/>
  <c r="CM277" i="6"/>
  <c r="CM276" i="6"/>
  <c r="CM275" i="6"/>
  <c r="CM274" i="6"/>
  <c r="CM273" i="6"/>
  <c r="CM272" i="6"/>
  <c r="CM271" i="6"/>
  <c r="CM270" i="6"/>
  <c r="CM269" i="6"/>
  <c r="CM268" i="6"/>
  <c r="CM267" i="6"/>
  <c r="CM266" i="6"/>
  <c r="CM265" i="6"/>
  <c r="CM264" i="6"/>
  <c r="CM263" i="6"/>
  <c r="CM262" i="6"/>
  <c r="CM261" i="6"/>
  <c r="CM260" i="6"/>
  <c r="CM259" i="6"/>
  <c r="CM258" i="6"/>
  <c r="CM257" i="6"/>
  <c r="CM256" i="6"/>
  <c r="CM255" i="6"/>
  <c r="CM254" i="6"/>
  <c r="CM253" i="6"/>
  <c r="CM252" i="6"/>
  <c r="CM251" i="6"/>
  <c r="CM250" i="6"/>
  <c r="CM249" i="6"/>
  <c r="CM248" i="6"/>
  <c r="CM247" i="6"/>
  <c r="CM246" i="6"/>
  <c r="CM245" i="6"/>
  <c r="CM244" i="6"/>
  <c r="CM243" i="6"/>
  <c r="CM242" i="6"/>
  <c r="CM241" i="6"/>
  <c r="CM240" i="6"/>
  <c r="CM239" i="6"/>
  <c r="CM238" i="6"/>
  <c r="CM237" i="6"/>
  <c r="CM236" i="6"/>
  <c r="CM235" i="6"/>
  <c r="CM234" i="6"/>
  <c r="CM233" i="6"/>
  <c r="CM232" i="6"/>
  <c r="CM231" i="6"/>
  <c r="CM230" i="6"/>
  <c r="CM229" i="6"/>
  <c r="CM228" i="6"/>
  <c r="CM227" i="6"/>
  <c r="CM226" i="6"/>
  <c r="CM225" i="6"/>
  <c r="CM224" i="6"/>
  <c r="CM223" i="6"/>
  <c r="CM222" i="6"/>
  <c r="CM221" i="6"/>
  <c r="CM220" i="6"/>
  <c r="CM219" i="6"/>
  <c r="CM218" i="6"/>
  <c r="CM217" i="6"/>
  <c r="CM216" i="6"/>
  <c r="CM215" i="6"/>
  <c r="CM214" i="6"/>
  <c r="CM213" i="6"/>
  <c r="CM212" i="6"/>
  <c r="CM211" i="6"/>
  <c r="CM210" i="6"/>
  <c r="CM209" i="6"/>
  <c r="CM208" i="6"/>
  <c r="CM207" i="6"/>
  <c r="CM206" i="6"/>
  <c r="CM205" i="6"/>
  <c r="CM204" i="6"/>
  <c r="CM203" i="6"/>
  <c r="CM202" i="6"/>
  <c r="CM201" i="6"/>
  <c r="CM200" i="6"/>
  <c r="CM199" i="6"/>
  <c r="CM198" i="6"/>
  <c r="CM197" i="6"/>
  <c r="CM196" i="6"/>
  <c r="CM195" i="6"/>
  <c r="CM194" i="6"/>
  <c r="CM193" i="6"/>
  <c r="CM192" i="6"/>
  <c r="CM191" i="6"/>
  <c r="CM190" i="6"/>
  <c r="CM189" i="6"/>
  <c r="CM188" i="6"/>
  <c r="CM187" i="6"/>
  <c r="CM186" i="6"/>
  <c r="CM185" i="6"/>
  <c r="CM184" i="6"/>
  <c r="CM183" i="6"/>
  <c r="CM182" i="6"/>
  <c r="CM181" i="6"/>
  <c r="CM180" i="6"/>
  <c r="CM179" i="6"/>
  <c r="CM178" i="6"/>
  <c r="CM177" i="6"/>
  <c r="CM176" i="6"/>
  <c r="CM175" i="6"/>
  <c r="CM174" i="6"/>
  <c r="CM173" i="6"/>
  <c r="CM172" i="6"/>
  <c r="CM171" i="6"/>
  <c r="CM170" i="6"/>
  <c r="CM169" i="6"/>
  <c r="CM168" i="6"/>
  <c r="CM167" i="6"/>
  <c r="CM166" i="6"/>
  <c r="CM165" i="6"/>
  <c r="CM164" i="6"/>
  <c r="CM163" i="6"/>
  <c r="CM162" i="6"/>
  <c r="CM161" i="6"/>
  <c r="CM160" i="6"/>
  <c r="CM159" i="6"/>
  <c r="CM158" i="6"/>
  <c r="CM157" i="6"/>
  <c r="CM156" i="6"/>
  <c r="CM155" i="6"/>
  <c r="CM154" i="6"/>
  <c r="CM153" i="6"/>
  <c r="CM152" i="6"/>
  <c r="CM151" i="6"/>
  <c r="CM150" i="6"/>
  <c r="CM149" i="6"/>
  <c r="CM148" i="6"/>
  <c r="CM147" i="6"/>
  <c r="CM146" i="6"/>
  <c r="CM145" i="6"/>
  <c r="CM144" i="6"/>
  <c r="CM143" i="6"/>
  <c r="CM142" i="6"/>
  <c r="CM141" i="6"/>
  <c r="CM140" i="6"/>
  <c r="CM139" i="6"/>
  <c r="CM138" i="6"/>
  <c r="CM137" i="6"/>
  <c r="CM136" i="6"/>
  <c r="CM135" i="6"/>
  <c r="CM134" i="6"/>
  <c r="CM133" i="6"/>
  <c r="CM132" i="6"/>
  <c r="CM131" i="6"/>
  <c r="CM130" i="6"/>
  <c r="CM129" i="6"/>
  <c r="CM128" i="6"/>
  <c r="CM127" i="6"/>
  <c r="CM126" i="6"/>
  <c r="CM125" i="6"/>
  <c r="CM124" i="6"/>
  <c r="CM123" i="6"/>
  <c r="CM122" i="6"/>
  <c r="CM121" i="6"/>
  <c r="CM120" i="6"/>
  <c r="CM119" i="6"/>
  <c r="CM118" i="6"/>
  <c r="CM117" i="6"/>
  <c r="CM116" i="6"/>
  <c r="CM115" i="6"/>
  <c r="CM114" i="6"/>
  <c r="CM113" i="6"/>
  <c r="CM112" i="6"/>
  <c r="CM111" i="6"/>
  <c r="CM110" i="6"/>
  <c r="CM109" i="6"/>
  <c r="CM108" i="6"/>
  <c r="CM107" i="6"/>
  <c r="CM106" i="6"/>
  <c r="CM105" i="6"/>
  <c r="CM104" i="6"/>
  <c r="CM103" i="6"/>
  <c r="CM102" i="6"/>
  <c r="CM101" i="6"/>
  <c r="CM100" i="6"/>
  <c r="CM99" i="6"/>
  <c r="CM98" i="6"/>
  <c r="CM97" i="6"/>
  <c r="CM96" i="6"/>
  <c r="CM95" i="6"/>
  <c r="CM94" i="6"/>
  <c r="CM93" i="6"/>
  <c r="CM92" i="6"/>
  <c r="CM91" i="6"/>
  <c r="CM90" i="6"/>
  <c r="CM89" i="6"/>
  <c r="CM88" i="6"/>
  <c r="CM87" i="6"/>
  <c r="CM86" i="6"/>
  <c r="CM85" i="6"/>
  <c r="CM84" i="6"/>
  <c r="CM83" i="6"/>
  <c r="CM82" i="6"/>
  <c r="CM81" i="6"/>
  <c r="CM80" i="6"/>
  <c r="CM79" i="6"/>
  <c r="CM78" i="6"/>
  <c r="CM77" i="6"/>
  <c r="CM76" i="6"/>
  <c r="CM75" i="6"/>
  <c r="CM74" i="6"/>
  <c r="CM73" i="6"/>
  <c r="CM72" i="6"/>
  <c r="CM71" i="6"/>
  <c r="CM70" i="6"/>
  <c r="CM69" i="6"/>
  <c r="CM68" i="6"/>
  <c r="CM67" i="6"/>
  <c r="CM66" i="6"/>
  <c r="CM65" i="6"/>
  <c r="CM64" i="6"/>
  <c r="CM63" i="6"/>
  <c r="CM62" i="6"/>
  <c r="CM61" i="6"/>
  <c r="CM60" i="6"/>
  <c r="CM59" i="6"/>
  <c r="CM58" i="6"/>
  <c r="CM57" i="6"/>
  <c r="CM56" i="6"/>
  <c r="CM55" i="6"/>
  <c r="CM54" i="6"/>
  <c r="CM53" i="6"/>
  <c r="CM52" i="6"/>
  <c r="CM51" i="6"/>
  <c r="CM50" i="6"/>
  <c r="CM49" i="6"/>
  <c r="CM48" i="6"/>
  <c r="CM47" i="6"/>
  <c r="CM46" i="6"/>
  <c r="CM45" i="6"/>
  <c r="CM44" i="6"/>
  <c r="CM43" i="6"/>
  <c r="CM42" i="6"/>
  <c r="CM41" i="6"/>
  <c r="CM40" i="6"/>
  <c r="CM39" i="6"/>
  <c r="CM38" i="6"/>
  <c r="CM37" i="6"/>
  <c r="CM36" i="6"/>
  <c r="CM35" i="6"/>
  <c r="CM34" i="6"/>
  <c r="CM33" i="6"/>
  <c r="CM32" i="6"/>
  <c r="CM31" i="6"/>
  <c r="CM30" i="6"/>
  <c r="CM29" i="6"/>
  <c r="CM28" i="6"/>
  <c r="CM27" i="6"/>
  <c r="CM26" i="6"/>
  <c r="CM25" i="6"/>
  <c r="CM24" i="6"/>
  <c r="CM23" i="6"/>
  <c r="CM22" i="6"/>
  <c r="CM21" i="6"/>
  <c r="CM20" i="6"/>
  <c r="CM19" i="6"/>
  <c r="CM18" i="6"/>
  <c r="CM17" i="6"/>
  <c r="CM16" i="6"/>
  <c r="CM15" i="6"/>
  <c r="CM14" i="6"/>
  <c r="CM13" i="6"/>
  <c r="CM12" i="6"/>
  <c r="CM11" i="6"/>
  <c r="CM10" i="6"/>
  <c r="CM9" i="6"/>
  <c r="CM8" i="6"/>
  <c r="CM7" i="6"/>
  <c r="CM6" i="6"/>
  <c r="CM5" i="6"/>
  <c r="CM4" i="6"/>
  <c r="CM3" i="6"/>
  <c r="CL834" i="6"/>
  <c r="CL833" i="6"/>
  <c r="CL832" i="6"/>
  <c r="CL831" i="6"/>
  <c r="CL830" i="6"/>
  <c r="CL829" i="6"/>
  <c r="CL828" i="6"/>
  <c r="CL827" i="6"/>
  <c r="CL826" i="6"/>
  <c r="CL825" i="6"/>
  <c r="CL824" i="6"/>
  <c r="CL823" i="6"/>
  <c r="CL822" i="6"/>
  <c r="CL821" i="6"/>
  <c r="CL820" i="6"/>
  <c r="CL819" i="6"/>
  <c r="CL818" i="6"/>
  <c r="CL817" i="6"/>
  <c r="CL816" i="6"/>
  <c r="CL815" i="6"/>
  <c r="CL814" i="6"/>
  <c r="CL813" i="6"/>
  <c r="CL812" i="6"/>
  <c r="CL811" i="6"/>
  <c r="CL810" i="6"/>
  <c r="CL809" i="6"/>
  <c r="CL808" i="6"/>
  <c r="CL807" i="6"/>
  <c r="CL806" i="6"/>
  <c r="CL805" i="6"/>
  <c r="CL804" i="6"/>
  <c r="CL803" i="6"/>
  <c r="CL802" i="6"/>
  <c r="CL801" i="6"/>
  <c r="CL800" i="6"/>
  <c r="CL799" i="6"/>
  <c r="CL798" i="6"/>
  <c r="CL797" i="6"/>
  <c r="CL796" i="6"/>
  <c r="CL795" i="6"/>
  <c r="CL794" i="6"/>
  <c r="CL793" i="6"/>
  <c r="CL792" i="6"/>
  <c r="CL791" i="6"/>
  <c r="CL790" i="6"/>
  <c r="CL789" i="6"/>
  <c r="CL788" i="6"/>
  <c r="CL787" i="6"/>
  <c r="CL786" i="6"/>
  <c r="CL785" i="6"/>
  <c r="CL784" i="6"/>
  <c r="CL783" i="6"/>
  <c r="CL782" i="6"/>
  <c r="CL781" i="6"/>
  <c r="CL780" i="6"/>
  <c r="CL779" i="6"/>
  <c r="CL778" i="6"/>
  <c r="CL777" i="6"/>
  <c r="CL776" i="6"/>
  <c r="CL775" i="6"/>
  <c r="CL774" i="6"/>
  <c r="CL773" i="6"/>
  <c r="CL772" i="6"/>
  <c r="CL771" i="6"/>
  <c r="CL770" i="6"/>
  <c r="CL769" i="6"/>
  <c r="CL768" i="6"/>
  <c r="CL767" i="6"/>
  <c r="CL766" i="6"/>
  <c r="CL765" i="6"/>
  <c r="CL764" i="6"/>
  <c r="CL763" i="6"/>
  <c r="CL762" i="6"/>
  <c r="CL761" i="6"/>
  <c r="CL760" i="6"/>
  <c r="CL759" i="6"/>
  <c r="CL758" i="6"/>
  <c r="CL757" i="6"/>
  <c r="CL756" i="6"/>
  <c r="CL755" i="6"/>
  <c r="CL754" i="6"/>
  <c r="CL753" i="6"/>
  <c r="CL752" i="6"/>
  <c r="CL751" i="6"/>
  <c r="CL750" i="6"/>
  <c r="CL749" i="6"/>
  <c r="CL748" i="6"/>
  <c r="CL747" i="6"/>
  <c r="CL746" i="6"/>
  <c r="CL745" i="6"/>
  <c r="CL744" i="6"/>
  <c r="CL743" i="6"/>
  <c r="CL742" i="6"/>
  <c r="CL741" i="6"/>
  <c r="CL740" i="6"/>
  <c r="CL739" i="6"/>
  <c r="CL738" i="6"/>
  <c r="CL737" i="6"/>
  <c r="CL736" i="6"/>
  <c r="CL735" i="6"/>
  <c r="CL734" i="6"/>
  <c r="CL733" i="6"/>
  <c r="CL732" i="6"/>
  <c r="CL731" i="6"/>
  <c r="CL730" i="6"/>
  <c r="CL729" i="6"/>
  <c r="CL728" i="6"/>
  <c r="CL727" i="6"/>
  <c r="CL726" i="6"/>
  <c r="CL725" i="6"/>
  <c r="CL724" i="6"/>
  <c r="CL723" i="6"/>
  <c r="CL722" i="6"/>
  <c r="CL721" i="6"/>
  <c r="CL720" i="6"/>
  <c r="CL719" i="6"/>
  <c r="CL718" i="6"/>
  <c r="CL717" i="6"/>
  <c r="CL716" i="6"/>
  <c r="CL715" i="6"/>
  <c r="CL714" i="6"/>
  <c r="CL713" i="6"/>
  <c r="CL712" i="6"/>
  <c r="CL711" i="6"/>
  <c r="CL710" i="6"/>
  <c r="CL709" i="6"/>
  <c r="CL708" i="6"/>
  <c r="CL707" i="6"/>
  <c r="CL706" i="6"/>
  <c r="CL705" i="6"/>
  <c r="CL704" i="6"/>
  <c r="CL703" i="6"/>
  <c r="CL702" i="6"/>
  <c r="CL701" i="6"/>
  <c r="CL700" i="6"/>
  <c r="CL699" i="6"/>
  <c r="CL698" i="6"/>
  <c r="CL697" i="6"/>
  <c r="CL696" i="6"/>
  <c r="CL695" i="6"/>
  <c r="CL694" i="6"/>
  <c r="CL693" i="6"/>
  <c r="CL692" i="6"/>
  <c r="CL691" i="6"/>
  <c r="CL690" i="6"/>
  <c r="CL689" i="6"/>
  <c r="CL688" i="6"/>
  <c r="CL687" i="6"/>
  <c r="CL686" i="6"/>
  <c r="CL685" i="6"/>
  <c r="CL684" i="6"/>
  <c r="CL683" i="6"/>
  <c r="CL682" i="6"/>
  <c r="CL681" i="6"/>
  <c r="CL680" i="6"/>
  <c r="CL679" i="6"/>
  <c r="CL678" i="6"/>
  <c r="CL677" i="6"/>
  <c r="CL676" i="6"/>
  <c r="CL675" i="6"/>
  <c r="CL674" i="6"/>
  <c r="CL673" i="6"/>
  <c r="CL672" i="6"/>
  <c r="CL671" i="6"/>
  <c r="CL670" i="6"/>
  <c r="CL669" i="6"/>
  <c r="CL668" i="6"/>
  <c r="CL667" i="6"/>
  <c r="CL666" i="6"/>
  <c r="CL665" i="6"/>
  <c r="CL664" i="6"/>
  <c r="CL663" i="6"/>
  <c r="CL662" i="6"/>
  <c r="CL661" i="6"/>
  <c r="CL660" i="6"/>
  <c r="CL659" i="6"/>
  <c r="CL658" i="6"/>
  <c r="CL657" i="6"/>
  <c r="CL656" i="6"/>
  <c r="CL655" i="6"/>
  <c r="CL654" i="6"/>
  <c r="CL653" i="6"/>
  <c r="CL652" i="6"/>
  <c r="CL651" i="6"/>
  <c r="CL650" i="6"/>
  <c r="CL649" i="6"/>
  <c r="CL648" i="6"/>
  <c r="CL647" i="6"/>
  <c r="CL646" i="6"/>
  <c r="CL645" i="6"/>
  <c r="CL644" i="6"/>
  <c r="CL643" i="6"/>
  <c r="CL642" i="6"/>
  <c r="CL641" i="6"/>
  <c r="CL640" i="6"/>
  <c r="CL639" i="6"/>
  <c r="CL638" i="6"/>
  <c r="CL637" i="6"/>
  <c r="CL636" i="6"/>
  <c r="CL635" i="6"/>
  <c r="CL634" i="6"/>
  <c r="CL633" i="6"/>
  <c r="CL632" i="6"/>
  <c r="CL631" i="6"/>
  <c r="CL630" i="6"/>
  <c r="CL629" i="6"/>
  <c r="CL628" i="6"/>
  <c r="CL627" i="6"/>
  <c r="CL626" i="6"/>
  <c r="CL625" i="6"/>
  <c r="CL624" i="6"/>
  <c r="CL623" i="6"/>
  <c r="CL622" i="6"/>
  <c r="CL621" i="6"/>
  <c r="CL620" i="6"/>
  <c r="CL619" i="6"/>
  <c r="CL618" i="6"/>
  <c r="CL617" i="6"/>
  <c r="CL616" i="6"/>
  <c r="CL615" i="6"/>
  <c r="CL614" i="6"/>
  <c r="CL613" i="6"/>
  <c r="CL612" i="6"/>
  <c r="CL611" i="6"/>
  <c r="CL610" i="6"/>
  <c r="CL609" i="6"/>
  <c r="CL608" i="6"/>
  <c r="CL607" i="6"/>
  <c r="CL606" i="6"/>
  <c r="CL605" i="6"/>
  <c r="CL604" i="6"/>
  <c r="CL603" i="6"/>
  <c r="CL602" i="6"/>
  <c r="CL601" i="6"/>
  <c r="CL600" i="6"/>
  <c r="CL599" i="6"/>
  <c r="CL598" i="6"/>
  <c r="CL597" i="6"/>
  <c r="CL596" i="6"/>
  <c r="CL595" i="6"/>
  <c r="CL594" i="6"/>
  <c r="CL593" i="6"/>
  <c r="CL592" i="6"/>
  <c r="CL591" i="6"/>
  <c r="CL590" i="6"/>
  <c r="CL589" i="6"/>
  <c r="CL588" i="6"/>
  <c r="CL587" i="6"/>
  <c r="CL586" i="6"/>
  <c r="CL585" i="6"/>
  <c r="CL584" i="6"/>
  <c r="CL583" i="6"/>
  <c r="CL582" i="6"/>
  <c r="CL581" i="6"/>
  <c r="CL580" i="6"/>
  <c r="CL579" i="6"/>
  <c r="CL578" i="6"/>
  <c r="CL577" i="6"/>
  <c r="CL576" i="6"/>
  <c r="CL575" i="6"/>
  <c r="CL574" i="6"/>
  <c r="CL573" i="6"/>
  <c r="CL572" i="6"/>
  <c r="CL571" i="6"/>
  <c r="CL570" i="6"/>
  <c r="CL569" i="6"/>
  <c r="CL568" i="6"/>
  <c r="CL567" i="6"/>
  <c r="CL566" i="6"/>
  <c r="CL565" i="6"/>
  <c r="CL564" i="6"/>
  <c r="CL563" i="6"/>
  <c r="CL562" i="6"/>
  <c r="CL561" i="6"/>
  <c r="CL560" i="6"/>
  <c r="CL559" i="6"/>
  <c r="CL558" i="6"/>
  <c r="CL557" i="6"/>
  <c r="CL556" i="6"/>
  <c r="CL555" i="6"/>
  <c r="CL554" i="6"/>
  <c r="CL553" i="6"/>
  <c r="CL552" i="6"/>
  <c r="CL551" i="6"/>
  <c r="CL550" i="6"/>
  <c r="CL549" i="6"/>
  <c r="CL548" i="6"/>
  <c r="CL547" i="6"/>
  <c r="CL546" i="6"/>
  <c r="CL545" i="6"/>
  <c r="CL544" i="6"/>
  <c r="CL543" i="6"/>
  <c r="CL542" i="6"/>
  <c r="CL541" i="6"/>
  <c r="CL540" i="6"/>
  <c r="CL539" i="6"/>
  <c r="CL538" i="6"/>
  <c r="CL537" i="6"/>
  <c r="CL536" i="6"/>
  <c r="CL535" i="6"/>
  <c r="CL534" i="6"/>
  <c r="CL533" i="6"/>
  <c r="CL532" i="6"/>
  <c r="CL531" i="6"/>
  <c r="CL530" i="6"/>
  <c r="CL529" i="6"/>
  <c r="CL528" i="6"/>
  <c r="CL527" i="6"/>
  <c r="CL526" i="6"/>
  <c r="CL525" i="6"/>
  <c r="CL524" i="6"/>
  <c r="CL523" i="6"/>
  <c r="CL522" i="6"/>
  <c r="CL521" i="6"/>
  <c r="CL520" i="6"/>
  <c r="CL519" i="6"/>
  <c r="CL518" i="6"/>
  <c r="CL517" i="6"/>
  <c r="CL516" i="6"/>
  <c r="CL515" i="6"/>
  <c r="CL514" i="6"/>
  <c r="CL513" i="6"/>
  <c r="CL512" i="6"/>
  <c r="CL511" i="6"/>
  <c r="CL510" i="6"/>
  <c r="CL509" i="6"/>
  <c r="CL508" i="6"/>
  <c r="CL507" i="6"/>
  <c r="CL506" i="6"/>
  <c r="CL505" i="6"/>
  <c r="CL504" i="6"/>
  <c r="CL503" i="6"/>
  <c r="CL502" i="6"/>
  <c r="CL501" i="6"/>
  <c r="CL500" i="6"/>
  <c r="CL499" i="6"/>
  <c r="CL498" i="6"/>
  <c r="CL497" i="6"/>
  <c r="CL496" i="6"/>
  <c r="CL495" i="6"/>
  <c r="CL494" i="6"/>
  <c r="CL493" i="6"/>
  <c r="CL492" i="6"/>
  <c r="CL491" i="6"/>
  <c r="CL490" i="6"/>
  <c r="CL489" i="6"/>
  <c r="CL488" i="6"/>
  <c r="CL487" i="6"/>
  <c r="CL486" i="6"/>
  <c r="CL485" i="6"/>
  <c r="CL484" i="6"/>
  <c r="CL483" i="6"/>
  <c r="CL482" i="6"/>
  <c r="CL481" i="6"/>
  <c r="CL480" i="6"/>
  <c r="CL479" i="6"/>
  <c r="CL478" i="6"/>
  <c r="CL477" i="6"/>
  <c r="CL476" i="6"/>
  <c r="CL475" i="6"/>
  <c r="CL474" i="6"/>
  <c r="CL473" i="6"/>
  <c r="CL472" i="6"/>
  <c r="CL471" i="6"/>
  <c r="CL470" i="6"/>
  <c r="CL469" i="6"/>
  <c r="CL468" i="6"/>
  <c r="CL467" i="6"/>
  <c r="CL466" i="6"/>
  <c r="CL465" i="6"/>
  <c r="CL464" i="6"/>
  <c r="CL463" i="6"/>
  <c r="CL462" i="6"/>
  <c r="CL461" i="6"/>
  <c r="CL460" i="6"/>
  <c r="CL459" i="6"/>
  <c r="CL458" i="6"/>
  <c r="CL457" i="6"/>
  <c r="CL456" i="6"/>
  <c r="CL455" i="6"/>
  <c r="CL454" i="6"/>
  <c r="CL453" i="6"/>
  <c r="CL452" i="6"/>
  <c r="CL451" i="6"/>
  <c r="CL450" i="6"/>
  <c r="CL449" i="6"/>
  <c r="CL448" i="6"/>
  <c r="CL447" i="6"/>
  <c r="CL446" i="6"/>
  <c r="CL445" i="6"/>
  <c r="CL444" i="6"/>
  <c r="CL443" i="6"/>
  <c r="CL442" i="6"/>
  <c r="CL441" i="6"/>
  <c r="CL440" i="6"/>
  <c r="CL439" i="6"/>
  <c r="CL438" i="6"/>
  <c r="CL437" i="6"/>
  <c r="CL436" i="6"/>
  <c r="CL435" i="6"/>
  <c r="CL434" i="6"/>
  <c r="CL433" i="6"/>
  <c r="CL432" i="6"/>
  <c r="CL431" i="6"/>
  <c r="CL430" i="6"/>
  <c r="CL429" i="6"/>
  <c r="CL428" i="6"/>
  <c r="CL427" i="6"/>
  <c r="CL426" i="6"/>
  <c r="CL425" i="6"/>
  <c r="CL424" i="6"/>
  <c r="CL423" i="6"/>
  <c r="CL422" i="6"/>
  <c r="CL421" i="6"/>
  <c r="CL420" i="6"/>
  <c r="CL419" i="6"/>
  <c r="CL418" i="6"/>
  <c r="CL417" i="6"/>
  <c r="CL416" i="6"/>
  <c r="CL415" i="6"/>
  <c r="CL414" i="6"/>
  <c r="CL413" i="6"/>
  <c r="CL412" i="6"/>
  <c r="CL411" i="6"/>
  <c r="CL410" i="6"/>
  <c r="CL409" i="6"/>
  <c r="CL408" i="6"/>
  <c r="CL407" i="6"/>
  <c r="CL406" i="6"/>
  <c r="CL405" i="6"/>
  <c r="CL404" i="6"/>
  <c r="CL403" i="6"/>
  <c r="CL402" i="6"/>
  <c r="CL401" i="6"/>
  <c r="CL400" i="6"/>
  <c r="CL399" i="6"/>
  <c r="CL398" i="6"/>
  <c r="CL397" i="6"/>
  <c r="CL396" i="6"/>
  <c r="CL395" i="6"/>
  <c r="CL394" i="6"/>
  <c r="CL393" i="6"/>
  <c r="CL392" i="6"/>
  <c r="CL391" i="6"/>
  <c r="CL390" i="6"/>
  <c r="CL389" i="6"/>
  <c r="CL388" i="6"/>
  <c r="CL387" i="6"/>
  <c r="CL386" i="6"/>
  <c r="CL385" i="6"/>
  <c r="CL384" i="6"/>
  <c r="CL383" i="6"/>
  <c r="CL382" i="6"/>
  <c r="CL381" i="6"/>
  <c r="CL380" i="6"/>
  <c r="CL379" i="6"/>
  <c r="CL378" i="6"/>
  <c r="CL377" i="6"/>
  <c r="CL376" i="6"/>
  <c r="CL375" i="6"/>
  <c r="CL374" i="6"/>
  <c r="CL373" i="6"/>
  <c r="CL372" i="6"/>
  <c r="CL371" i="6"/>
  <c r="CL370" i="6"/>
  <c r="CL369" i="6"/>
  <c r="CL368" i="6"/>
  <c r="CL367" i="6"/>
  <c r="CL366" i="6"/>
  <c r="CL365" i="6"/>
  <c r="CL364" i="6"/>
  <c r="CL363" i="6"/>
  <c r="CL362" i="6"/>
  <c r="CL361" i="6"/>
  <c r="CL360" i="6"/>
  <c r="CL359" i="6"/>
  <c r="CL358" i="6"/>
  <c r="CL357" i="6"/>
  <c r="CL356" i="6"/>
  <c r="CL355" i="6"/>
  <c r="CL354" i="6"/>
  <c r="CL353" i="6"/>
  <c r="CL352" i="6"/>
  <c r="CL351" i="6"/>
  <c r="CL350" i="6"/>
  <c r="CL349" i="6"/>
  <c r="CL348" i="6"/>
  <c r="CL347" i="6"/>
  <c r="CL346" i="6"/>
  <c r="CL345" i="6"/>
  <c r="CL344" i="6"/>
  <c r="CL343" i="6"/>
  <c r="CL342" i="6"/>
  <c r="CL341" i="6"/>
  <c r="CL340" i="6"/>
  <c r="CL339" i="6"/>
  <c r="CL338" i="6"/>
  <c r="CL337" i="6"/>
  <c r="CL336" i="6"/>
  <c r="CL335" i="6"/>
  <c r="CL334" i="6"/>
  <c r="CL333" i="6"/>
  <c r="CL332" i="6"/>
  <c r="CL331" i="6"/>
  <c r="CL330" i="6"/>
  <c r="CL329" i="6"/>
  <c r="CL328" i="6"/>
  <c r="CL327" i="6"/>
  <c r="CL326" i="6"/>
  <c r="CL325" i="6"/>
  <c r="CL324" i="6"/>
  <c r="CL323" i="6"/>
  <c r="CL322" i="6"/>
  <c r="CL321" i="6"/>
  <c r="CL320" i="6"/>
  <c r="CL319" i="6"/>
  <c r="CL318" i="6"/>
  <c r="CL317" i="6"/>
  <c r="CL316" i="6"/>
  <c r="CL315" i="6"/>
  <c r="CL314" i="6"/>
  <c r="CL313" i="6"/>
  <c r="CL312" i="6"/>
  <c r="CL311" i="6"/>
  <c r="CL310" i="6"/>
  <c r="CL309" i="6"/>
  <c r="CL308" i="6"/>
  <c r="CL307" i="6"/>
  <c r="CL306" i="6"/>
  <c r="CL305" i="6"/>
  <c r="CL304" i="6"/>
  <c r="CL303" i="6"/>
  <c r="CL302" i="6"/>
  <c r="CL301" i="6"/>
  <c r="CL300" i="6"/>
  <c r="CL299" i="6"/>
  <c r="CL298" i="6"/>
  <c r="CL297" i="6"/>
  <c r="CL296" i="6"/>
  <c r="CL295" i="6"/>
  <c r="CL294" i="6"/>
  <c r="CL293" i="6"/>
  <c r="CL292" i="6"/>
  <c r="CL291" i="6"/>
  <c r="CL290" i="6"/>
  <c r="CL289" i="6"/>
  <c r="CL288" i="6"/>
  <c r="CL287" i="6"/>
  <c r="CL286" i="6"/>
  <c r="CL285" i="6"/>
  <c r="CL284" i="6"/>
  <c r="CL283" i="6"/>
  <c r="CL282" i="6"/>
  <c r="CL281" i="6"/>
  <c r="CL280" i="6"/>
  <c r="CL279" i="6"/>
  <c r="CL278" i="6"/>
  <c r="CL277" i="6"/>
  <c r="CL276" i="6"/>
  <c r="CL275" i="6"/>
  <c r="CL274" i="6"/>
  <c r="CL273" i="6"/>
  <c r="CL272" i="6"/>
  <c r="CL271" i="6"/>
  <c r="CL270" i="6"/>
  <c r="CL269" i="6"/>
  <c r="CL268" i="6"/>
  <c r="CL267" i="6"/>
  <c r="CL266" i="6"/>
  <c r="CL265" i="6"/>
  <c r="CL264" i="6"/>
  <c r="CL263" i="6"/>
  <c r="CL262" i="6"/>
  <c r="CL261" i="6"/>
  <c r="CL260" i="6"/>
  <c r="CL259" i="6"/>
  <c r="CL258" i="6"/>
  <c r="CL257" i="6"/>
  <c r="CL256" i="6"/>
  <c r="CL255" i="6"/>
  <c r="CL254" i="6"/>
  <c r="CL253" i="6"/>
  <c r="CL252" i="6"/>
  <c r="CL251" i="6"/>
  <c r="CL250" i="6"/>
  <c r="CL249" i="6"/>
  <c r="CL248" i="6"/>
  <c r="CL247" i="6"/>
  <c r="CL246" i="6"/>
  <c r="CL245" i="6"/>
  <c r="CL244" i="6"/>
  <c r="CL243" i="6"/>
  <c r="CL242" i="6"/>
  <c r="CL241" i="6"/>
  <c r="CL240" i="6"/>
  <c r="CL239" i="6"/>
  <c r="CL238" i="6"/>
  <c r="CL237" i="6"/>
  <c r="CL236" i="6"/>
  <c r="CL235" i="6"/>
  <c r="CL234" i="6"/>
  <c r="CL233" i="6"/>
  <c r="CL232" i="6"/>
  <c r="CL231" i="6"/>
  <c r="CL230" i="6"/>
  <c r="CL229" i="6"/>
  <c r="CL228" i="6"/>
  <c r="CL227" i="6"/>
  <c r="CL226" i="6"/>
  <c r="CL225" i="6"/>
  <c r="CL224" i="6"/>
  <c r="CL223" i="6"/>
  <c r="CL222" i="6"/>
  <c r="CL221" i="6"/>
  <c r="CL220" i="6"/>
  <c r="CL219" i="6"/>
  <c r="CL218" i="6"/>
  <c r="CL217" i="6"/>
  <c r="CL216" i="6"/>
  <c r="CL215" i="6"/>
  <c r="CL214" i="6"/>
  <c r="CL213" i="6"/>
  <c r="CL212" i="6"/>
  <c r="CL211" i="6"/>
  <c r="CL210" i="6"/>
  <c r="CL209" i="6"/>
  <c r="CL208" i="6"/>
  <c r="CL207" i="6"/>
  <c r="CL206" i="6"/>
  <c r="CL205" i="6"/>
  <c r="CL204" i="6"/>
  <c r="CL203" i="6"/>
  <c r="CL202" i="6"/>
  <c r="CL201" i="6"/>
  <c r="CL200" i="6"/>
  <c r="CL199" i="6"/>
  <c r="CL198" i="6"/>
  <c r="CL197" i="6"/>
  <c r="CL196" i="6"/>
  <c r="CL195" i="6"/>
  <c r="CL194" i="6"/>
  <c r="CL193" i="6"/>
  <c r="CL192" i="6"/>
  <c r="CL191" i="6"/>
  <c r="CL190" i="6"/>
  <c r="CL189" i="6"/>
  <c r="CL188" i="6"/>
  <c r="CL187" i="6"/>
  <c r="CL186" i="6"/>
  <c r="CL185" i="6"/>
  <c r="CL184" i="6"/>
  <c r="CL183" i="6"/>
  <c r="CL182" i="6"/>
  <c r="CL181" i="6"/>
  <c r="CL180" i="6"/>
  <c r="CL179" i="6"/>
  <c r="CL178" i="6"/>
  <c r="CL177" i="6"/>
  <c r="CL176" i="6"/>
  <c r="CL175" i="6"/>
  <c r="CL174" i="6"/>
  <c r="CL173" i="6"/>
  <c r="CL172" i="6"/>
  <c r="CL171" i="6"/>
  <c r="CL170" i="6"/>
  <c r="CL169" i="6"/>
  <c r="CL168" i="6"/>
  <c r="CL167" i="6"/>
  <c r="CL166" i="6"/>
  <c r="CL165" i="6"/>
  <c r="CL164" i="6"/>
  <c r="CL163" i="6"/>
  <c r="CL162" i="6"/>
  <c r="CL161" i="6"/>
  <c r="CL160" i="6"/>
  <c r="CL159" i="6"/>
  <c r="CL158" i="6"/>
  <c r="CL157" i="6"/>
  <c r="CL156" i="6"/>
  <c r="CL155" i="6"/>
  <c r="CL154" i="6"/>
  <c r="CL153" i="6"/>
  <c r="CL152" i="6"/>
  <c r="CL151" i="6"/>
  <c r="CL150" i="6"/>
  <c r="CL149" i="6"/>
  <c r="CL148" i="6"/>
  <c r="CL147" i="6"/>
  <c r="CL146" i="6"/>
  <c r="CL145" i="6"/>
  <c r="CL144" i="6"/>
  <c r="CL143" i="6"/>
  <c r="CL142" i="6"/>
  <c r="CL141" i="6"/>
  <c r="CL140" i="6"/>
  <c r="CL139" i="6"/>
  <c r="CL138" i="6"/>
  <c r="CL137" i="6"/>
  <c r="CL136" i="6"/>
  <c r="CL135" i="6"/>
  <c r="CL134" i="6"/>
  <c r="CL133" i="6"/>
  <c r="CL132" i="6"/>
  <c r="CL131" i="6"/>
  <c r="CL130" i="6"/>
  <c r="CL129" i="6"/>
  <c r="CL128" i="6"/>
  <c r="CL127" i="6"/>
  <c r="CL126" i="6"/>
  <c r="CL125" i="6"/>
  <c r="CL124" i="6"/>
  <c r="CL123" i="6"/>
  <c r="CL122" i="6"/>
  <c r="CL121" i="6"/>
  <c r="CL120" i="6"/>
  <c r="CL119" i="6"/>
  <c r="CL118" i="6"/>
  <c r="CL117" i="6"/>
  <c r="CL116" i="6"/>
  <c r="CL115" i="6"/>
  <c r="CL114" i="6"/>
  <c r="CL113" i="6"/>
  <c r="CL112" i="6"/>
  <c r="CL111" i="6"/>
  <c r="CL110" i="6"/>
  <c r="CL109" i="6"/>
  <c r="CL108" i="6"/>
  <c r="CL107" i="6"/>
  <c r="CL106" i="6"/>
  <c r="CL105" i="6"/>
  <c r="CL104" i="6"/>
  <c r="CL103" i="6"/>
  <c r="CL102" i="6"/>
  <c r="CL101" i="6"/>
  <c r="CL100" i="6"/>
  <c r="CL99" i="6"/>
  <c r="CL98" i="6"/>
  <c r="CL97" i="6"/>
  <c r="CL96" i="6"/>
  <c r="CL95" i="6"/>
  <c r="CL94" i="6"/>
  <c r="CL93" i="6"/>
  <c r="CL92" i="6"/>
  <c r="CL91" i="6"/>
  <c r="CL90" i="6"/>
  <c r="CL89" i="6"/>
  <c r="CL88" i="6"/>
  <c r="CL87" i="6"/>
  <c r="CL86" i="6"/>
  <c r="CL85" i="6"/>
  <c r="CL84" i="6"/>
  <c r="CL83" i="6"/>
  <c r="CL82" i="6"/>
  <c r="CL81" i="6"/>
  <c r="CL80" i="6"/>
  <c r="CL79" i="6"/>
  <c r="CL78" i="6"/>
  <c r="CL77" i="6"/>
  <c r="CL76" i="6"/>
  <c r="CL75" i="6"/>
  <c r="CL74" i="6"/>
  <c r="CL73" i="6"/>
  <c r="CL72" i="6"/>
  <c r="CL71" i="6"/>
  <c r="CL70" i="6"/>
  <c r="CL69" i="6"/>
  <c r="CL68" i="6"/>
  <c r="CL67" i="6"/>
  <c r="CL66" i="6"/>
  <c r="CL65" i="6"/>
  <c r="CL64" i="6"/>
  <c r="CL63" i="6"/>
  <c r="CL62" i="6"/>
  <c r="CL61" i="6"/>
  <c r="CL60" i="6"/>
  <c r="CL59" i="6"/>
  <c r="CL58" i="6"/>
  <c r="CL57" i="6"/>
  <c r="CL56" i="6"/>
  <c r="CL55" i="6"/>
  <c r="CL54" i="6"/>
  <c r="CL53" i="6"/>
  <c r="CL52" i="6"/>
  <c r="CL51" i="6"/>
  <c r="CL50" i="6"/>
  <c r="CL49" i="6"/>
  <c r="CL48" i="6"/>
  <c r="CL47" i="6"/>
  <c r="CL46" i="6"/>
  <c r="CL45" i="6"/>
  <c r="CL44" i="6"/>
  <c r="CL43" i="6"/>
  <c r="CL42" i="6"/>
  <c r="CL41" i="6"/>
  <c r="CL40" i="6"/>
  <c r="CL39" i="6"/>
  <c r="CL38" i="6"/>
  <c r="CL37" i="6"/>
  <c r="CL36" i="6"/>
  <c r="CL35" i="6"/>
  <c r="CL34" i="6"/>
  <c r="CL33" i="6"/>
  <c r="CL32" i="6"/>
  <c r="CL31" i="6"/>
  <c r="CL30" i="6"/>
  <c r="CL29" i="6"/>
  <c r="CL28" i="6"/>
  <c r="CL27" i="6"/>
  <c r="CL26" i="6"/>
  <c r="CL25" i="6"/>
  <c r="CL24" i="6"/>
  <c r="CL23" i="6"/>
  <c r="CL22" i="6"/>
  <c r="CL21" i="6"/>
  <c r="CL20" i="6"/>
  <c r="CL19" i="6"/>
  <c r="CL18" i="6"/>
  <c r="CL17" i="6"/>
  <c r="CL16" i="6"/>
  <c r="CL15" i="6"/>
  <c r="CL14" i="6"/>
  <c r="CL13" i="6"/>
  <c r="CL12" i="6"/>
  <c r="CL11" i="6"/>
  <c r="CL10" i="6"/>
  <c r="CL9" i="6"/>
  <c r="CL8" i="6"/>
  <c r="CL7" i="6"/>
  <c r="CL6" i="6"/>
  <c r="CL5" i="6"/>
  <c r="CL4" i="6"/>
  <c r="CL3" i="6"/>
  <c r="CP2" i="6"/>
  <c r="CO2" i="6"/>
  <c r="CN2" i="6"/>
  <c r="CM2" i="6"/>
  <c r="CL2" i="6"/>
  <c r="CK834" i="6"/>
  <c r="CK833" i="6"/>
  <c r="CK832" i="6"/>
  <c r="CK831" i="6"/>
  <c r="CK830" i="6"/>
  <c r="CK829" i="6"/>
  <c r="CK828" i="6"/>
  <c r="CK827" i="6"/>
  <c r="CK826" i="6"/>
  <c r="CK825" i="6"/>
  <c r="CK824" i="6"/>
  <c r="CK823" i="6"/>
  <c r="CK822" i="6"/>
  <c r="CK821" i="6"/>
  <c r="CK820" i="6"/>
  <c r="CK819" i="6"/>
  <c r="CK818" i="6"/>
  <c r="CK817" i="6"/>
  <c r="CK816" i="6"/>
  <c r="CK815" i="6"/>
  <c r="CK814" i="6"/>
  <c r="CK813" i="6"/>
  <c r="CK812" i="6"/>
  <c r="CK811" i="6"/>
  <c r="CK810" i="6"/>
  <c r="CK809" i="6"/>
  <c r="CK808" i="6"/>
  <c r="CK807" i="6"/>
  <c r="CK806" i="6"/>
  <c r="CK805" i="6"/>
  <c r="CK804" i="6"/>
  <c r="CK803" i="6"/>
  <c r="CK802" i="6"/>
  <c r="CK801" i="6"/>
  <c r="CK800" i="6"/>
  <c r="CK799" i="6"/>
  <c r="CK798" i="6"/>
  <c r="CK797" i="6"/>
  <c r="CK796" i="6"/>
  <c r="CK795" i="6"/>
  <c r="CK794" i="6"/>
  <c r="CK793" i="6"/>
  <c r="CK792" i="6"/>
  <c r="CK791" i="6"/>
  <c r="CK790" i="6"/>
  <c r="CK789" i="6"/>
  <c r="CK788" i="6"/>
  <c r="CK787" i="6"/>
  <c r="CK786" i="6"/>
  <c r="CK785" i="6"/>
  <c r="CK784" i="6"/>
  <c r="CK783" i="6"/>
  <c r="CK782" i="6"/>
  <c r="CK781" i="6"/>
  <c r="CK780" i="6"/>
  <c r="CK779" i="6"/>
  <c r="CK778" i="6"/>
  <c r="CK777" i="6"/>
  <c r="CK776" i="6"/>
  <c r="CK775" i="6"/>
  <c r="CK774" i="6"/>
  <c r="CK773" i="6"/>
  <c r="CK772" i="6"/>
  <c r="CK771" i="6"/>
  <c r="CK770" i="6"/>
  <c r="CK769" i="6"/>
  <c r="CK768" i="6"/>
  <c r="CK767" i="6"/>
  <c r="CK766" i="6"/>
  <c r="CK765" i="6"/>
  <c r="CK764" i="6"/>
  <c r="CK763" i="6"/>
  <c r="CK762" i="6"/>
  <c r="CK761" i="6"/>
  <c r="CK760" i="6"/>
  <c r="CK759" i="6"/>
  <c r="CK758" i="6"/>
  <c r="CK757" i="6"/>
  <c r="CK756" i="6"/>
  <c r="CK755" i="6"/>
  <c r="CK754" i="6"/>
  <c r="CK753" i="6"/>
  <c r="CK752" i="6"/>
  <c r="CK751" i="6"/>
  <c r="CK750" i="6"/>
  <c r="CK749" i="6"/>
  <c r="CK748" i="6"/>
  <c r="CK747" i="6"/>
  <c r="CK746" i="6"/>
  <c r="CK745" i="6"/>
  <c r="CK744" i="6"/>
  <c r="CK743" i="6"/>
  <c r="CK742" i="6"/>
  <c r="CK741" i="6"/>
  <c r="CK740" i="6"/>
  <c r="CK739" i="6"/>
  <c r="CK738" i="6"/>
  <c r="CK737" i="6"/>
  <c r="CK736" i="6"/>
  <c r="CK735" i="6"/>
  <c r="CK734" i="6"/>
  <c r="CK733" i="6"/>
  <c r="CK732" i="6"/>
  <c r="CK731" i="6"/>
  <c r="CK730" i="6"/>
  <c r="CK729" i="6"/>
  <c r="CK728" i="6"/>
  <c r="CK727" i="6"/>
  <c r="CK726" i="6"/>
  <c r="CK725" i="6"/>
  <c r="CK724" i="6"/>
  <c r="CK723" i="6"/>
  <c r="CK722" i="6"/>
  <c r="CK721" i="6"/>
  <c r="CK720" i="6"/>
  <c r="CK719" i="6"/>
  <c r="CK718" i="6"/>
  <c r="CK717" i="6"/>
  <c r="CK716" i="6"/>
  <c r="CK715" i="6"/>
  <c r="CK714" i="6"/>
  <c r="CK713" i="6"/>
  <c r="CK712" i="6"/>
  <c r="CK711" i="6"/>
  <c r="CK710" i="6"/>
  <c r="CK709" i="6"/>
  <c r="CK708" i="6"/>
  <c r="CK707" i="6"/>
  <c r="CK706" i="6"/>
  <c r="CK705" i="6"/>
  <c r="CK704" i="6"/>
  <c r="CK703" i="6"/>
  <c r="CK702" i="6"/>
  <c r="CK701" i="6"/>
  <c r="CK700" i="6"/>
  <c r="CK699" i="6"/>
  <c r="CK698" i="6"/>
  <c r="CK697" i="6"/>
  <c r="CK696" i="6"/>
  <c r="CK695" i="6"/>
  <c r="CK694" i="6"/>
  <c r="CK693" i="6"/>
  <c r="CK692" i="6"/>
  <c r="CK691" i="6"/>
  <c r="CK690" i="6"/>
  <c r="CK689" i="6"/>
  <c r="CK688" i="6"/>
  <c r="CK687" i="6"/>
  <c r="CK686" i="6"/>
  <c r="CK685" i="6"/>
  <c r="CK684" i="6"/>
  <c r="CK683" i="6"/>
  <c r="CK682" i="6"/>
  <c r="CK681" i="6"/>
  <c r="CK680" i="6"/>
  <c r="CK679" i="6"/>
  <c r="CK678" i="6"/>
  <c r="CK677" i="6"/>
  <c r="CK676" i="6"/>
  <c r="CK675" i="6"/>
  <c r="CK674" i="6"/>
  <c r="CK673" i="6"/>
  <c r="CK672" i="6"/>
  <c r="CK671" i="6"/>
  <c r="CK670" i="6"/>
  <c r="CK669" i="6"/>
  <c r="CK668" i="6"/>
  <c r="CK667" i="6"/>
  <c r="CK666" i="6"/>
  <c r="CK665" i="6"/>
  <c r="CK664" i="6"/>
  <c r="CK663" i="6"/>
  <c r="CK662" i="6"/>
  <c r="CK661" i="6"/>
  <c r="CK660" i="6"/>
  <c r="CK659" i="6"/>
  <c r="CK658" i="6"/>
  <c r="CK657" i="6"/>
  <c r="CK656" i="6"/>
  <c r="CK655" i="6"/>
  <c r="CK654" i="6"/>
  <c r="CK653" i="6"/>
  <c r="CK652" i="6"/>
  <c r="CK651" i="6"/>
  <c r="CK650" i="6"/>
  <c r="CK649" i="6"/>
  <c r="CK648" i="6"/>
  <c r="CK647" i="6"/>
  <c r="CK646" i="6"/>
  <c r="CK645" i="6"/>
  <c r="CK644" i="6"/>
  <c r="CK643" i="6"/>
  <c r="CK642" i="6"/>
  <c r="CK641" i="6"/>
  <c r="CK640" i="6"/>
  <c r="CK639" i="6"/>
  <c r="CK638" i="6"/>
  <c r="CK637" i="6"/>
  <c r="CK636" i="6"/>
  <c r="CK635" i="6"/>
  <c r="CK634" i="6"/>
  <c r="CK633" i="6"/>
  <c r="CK632" i="6"/>
  <c r="CK631" i="6"/>
  <c r="CK630" i="6"/>
  <c r="CK629" i="6"/>
  <c r="CK628" i="6"/>
  <c r="CK627" i="6"/>
  <c r="CK626" i="6"/>
  <c r="CK625" i="6"/>
  <c r="CK624" i="6"/>
  <c r="CK623" i="6"/>
  <c r="CK622" i="6"/>
  <c r="CK621" i="6"/>
  <c r="CK620" i="6"/>
  <c r="CK619" i="6"/>
  <c r="CK618" i="6"/>
  <c r="CK617" i="6"/>
  <c r="CK616" i="6"/>
  <c r="CK615" i="6"/>
  <c r="CK614" i="6"/>
  <c r="CK613" i="6"/>
  <c r="CK612" i="6"/>
  <c r="CK611" i="6"/>
  <c r="CK610" i="6"/>
  <c r="CK609" i="6"/>
  <c r="CK608" i="6"/>
  <c r="CK607" i="6"/>
  <c r="CK606" i="6"/>
  <c r="CK605" i="6"/>
  <c r="CK604" i="6"/>
  <c r="CK603" i="6"/>
  <c r="CK602" i="6"/>
  <c r="CK601" i="6"/>
  <c r="CK600" i="6"/>
  <c r="CK599" i="6"/>
  <c r="CK598" i="6"/>
  <c r="CK597" i="6"/>
  <c r="CK596" i="6"/>
  <c r="CK595" i="6"/>
  <c r="CK594" i="6"/>
  <c r="CK593" i="6"/>
  <c r="CK592" i="6"/>
  <c r="CK591" i="6"/>
  <c r="CK590" i="6"/>
  <c r="CK589" i="6"/>
  <c r="CK588" i="6"/>
  <c r="CK587" i="6"/>
  <c r="CK586" i="6"/>
  <c r="CK585" i="6"/>
  <c r="CK584" i="6"/>
  <c r="CK583" i="6"/>
  <c r="CK582" i="6"/>
  <c r="CK581" i="6"/>
  <c r="CK580" i="6"/>
  <c r="CK579" i="6"/>
  <c r="CK578" i="6"/>
  <c r="CK577" i="6"/>
  <c r="CK576" i="6"/>
  <c r="CK575" i="6"/>
  <c r="CK574" i="6"/>
  <c r="CK573" i="6"/>
  <c r="CK572" i="6"/>
  <c r="CK571" i="6"/>
  <c r="CK570" i="6"/>
  <c r="CK569" i="6"/>
  <c r="CK568" i="6"/>
  <c r="CK567" i="6"/>
  <c r="CK566" i="6"/>
  <c r="CK565" i="6"/>
  <c r="CK564" i="6"/>
  <c r="CK563" i="6"/>
  <c r="CK562" i="6"/>
  <c r="CK561" i="6"/>
  <c r="CK560" i="6"/>
  <c r="CK559" i="6"/>
  <c r="CK558" i="6"/>
  <c r="CK557" i="6"/>
  <c r="CK556" i="6"/>
  <c r="CK555" i="6"/>
  <c r="CK554" i="6"/>
  <c r="CK553" i="6"/>
  <c r="CK552" i="6"/>
  <c r="CK551" i="6"/>
  <c r="CK550" i="6"/>
  <c r="CK549" i="6"/>
  <c r="CK548" i="6"/>
  <c r="CK547" i="6"/>
  <c r="CK546" i="6"/>
  <c r="CK545" i="6"/>
  <c r="CK544" i="6"/>
  <c r="CK543" i="6"/>
  <c r="CK542" i="6"/>
  <c r="CK541" i="6"/>
  <c r="CK540" i="6"/>
  <c r="CK539" i="6"/>
  <c r="CK538" i="6"/>
  <c r="CK537" i="6"/>
  <c r="CK536" i="6"/>
  <c r="CK535" i="6"/>
  <c r="CK534" i="6"/>
  <c r="CK533" i="6"/>
  <c r="CK532" i="6"/>
  <c r="CK531" i="6"/>
  <c r="CK530" i="6"/>
  <c r="CK529" i="6"/>
  <c r="CK528" i="6"/>
  <c r="CK527" i="6"/>
  <c r="CK526" i="6"/>
  <c r="CK525" i="6"/>
  <c r="CK524" i="6"/>
  <c r="CK523" i="6"/>
  <c r="CK522" i="6"/>
  <c r="CK521" i="6"/>
  <c r="CK520" i="6"/>
  <c r="CK519" i="6"/>
  <c r="CK518" i="6"/>
  <c r="CK517" i="6"/>
  <c r="CK516" i="6"/>
  <c r="CK515" i="6"/>
  <c r="CK514" i="6"/>
  <c r="CK513" i="6"/>
  <c r="CK512" i="6"/>
  <c r="CK511" i="6"/>
  <c r="CK510" i="6"/>
  <c r="CK509" i="6"/>
  <c r="CK508" i="6"/>
  <c r="CK507" i="6"/>
  <c r="CK506" i="6"/>
  <c r="CK505" i="6"/>
  <c r="CK504" i="6"/>
  <c r="CK503" i="6"/>
  <c r="CK502" i="6"/>
  <c r="CK501" i="6"/>
  <c r="CK500" i="6"/>
  <c r="CK499" i="6"/>
  <c r="CK498" i="6"/>
  <c r="CK497" i="6"/>
  <c r="CK496" i="6"/>
  <c r="CK495" i="6"/>
  <c r="CK494" i="6"/>
  <c r="CK493" i="6"/>
  <c r="CK492" i="6"/>
  <c r="CK491" i="6"/>
  <c r="CK490" i="6"/>
  <c r="CK489" i="6"/>
  <c r="CK488" i="6"/>
  <c r="CK487" i="6"/>
  <c r="CK486" i="6"/>
  <c r="CK485" i="6"/>
  <c r="CK484" i="6"/>
  <c r="CK483" i="6"/>
  <c r="CK482" i="6"/>
  <c r="CK481" i="6"/>
  <c r="CK480" i="6"/>
  <c r="CK479" i="6"/>
  <c r="CK478" i="6"/>
  <c r="CK477" i="6"/>
  <c r="CK476" i="6"/>
  <c r="CK475" i="6"/>
  <c r="CK474" i="6"/>
  <c r="CK473" i="6"/>
  <c r="CK472" i="6"/>
  <c r="CK471" i="6"/>
  <c r="CK470" i="6"/>
  <c r="CK469" i="6"/>
  <c r="CK468" i="6"/>
  <c r="CK467" i="6"/>
  <c r="CK466" i="6"/>
  <c r="CK465" i="6"/>
  <c r="CK464" i="6"/>
  <c r="CK463" i="6"/>
  <c r="CK462" i="6"/>
  <c r="CK461" i="6"/>
  <c r="CK460" i="6"/>
  <c r="CK459" i="6"/>
  <c r="CK458" i="6"/>
  <c r="CK457" i="6"/>
  <c r="CK456" i="6"/>
  <c r="CK455" i="6"/>
  <c r="CK454" i="6"/>
  <c r="CK453" i="6"/>
  <c r="CK452" i="6"/>
  <c r="CK451" i="6"/>
  <c r="CK450" i="6"/>
  <c r="CK449" i="6"/>
  <c r="CK448" i="6"/>
  <c r="CK447" i="6"/>
  <c r="CK446" i="6"/>
  <c r="CK445" i="6"/>
  <c r="CK444" i="6"/>
  <c r="CK443" i="6"/>
  <c r="CK442" i="6"/>
  <c r="CK441" i="6"/>
  <c r="CK440" i="6"/>
  <c r="CK439" i="6"/>
  <c r="CK438" i="6"/>
  <c r="CK437" i="6"/>
  <c r="CK436" i="6"/>
  <c r="CK435" i="6"/>
  <c r="CK434" i="6"/>
  <c r="CK433" i="6"/>
  <c r="CK432" i="6"/>
  <c r="CK431" i="6"/>
  <c r="CK430" i="6"/>
  <c r="CK429" i="6"/>
  <c r="CK428" i="6"/>
  <c r="CK427" i="6"/>
  <c r="CK426" i="6"/>
  <c r="CK425" i="6"/>
  <c r="CK424" i="6"/>
  <c r="CK423" i="6"/>
  <c r="CK422" i="6"/>
  <c r="CK421" i="6"/>
  <c r="CK420" i="6"/>
  <c r="CK419" i="6"/>
  <c r="CK418" i="6"/>
  <c r="CK417" i="6"/>
  <c r="CK416" i="6"/>
  <c r="CK415" i="6"/>
  <c r="CK414" i="6"/>
  <c r="CK413" i="6"/>
  <c r="CK412" i="6"/>
  <c r="CK411" i="6"/>
  <c r="CK410" i="6"/>
  <c r="CK409" i="6"/>
  <c r="CK408" i="6"/>
  <c r="CK407" i="6"/>
  <c r="CK406" i="6"/>
  <c r="CK405" i="6"/>
  <c r="CK404" i="6"/>
  <c r="CK403" i="6"/>
  <c r="CK402" i="6"/>
  <c r="CK401" i="6"/>
  <c r="CK400" i="6"/>
  <c r="CK399" i="6"/>
  <c r="CK398" i="6"/>
  <c r="CK397" i="6"/>
  <c r="CK396" i="6"/>
  <c r="CK395" i="6"/>
  <c r="CK394" i="6"/>
  <c r="CK393" i="6"/>
  <c r="CK392" i="6"/>
  <c r="CK391" i="6"/>
  <c r="CK390" i="6"/>
  <c r="CK389" i="6"/>
  <c r="CK388" i="6"/>
  <c r="CK387" i="6"/>
  <c r="CK386" i="6"/>
  <c r="CK385" i="6"/>
  <c r="CK384" i="6"/>
  <c r="CK383" i="6"/>
  <c r="CK382" i="6"/>
  <c r="CK381" i="6"/>
  <c r="CK380" i="6"/>
  <c r="CK379" i="6"/>
  <c r="CK378" i="6"/>
  <c r="CK377" i="6"/>
  <c r="CK376" i="6"/>
  <c r="CK375" i="6"/>
  <c r="CK374" i="6"/>
  <c r="CK373" i="6"/>
  <c r="CK372" i="6"/>
  <c r="CK371" i="6"/>
  <c r="CK370" i="6"/>
  <c r="CK369" i="6"/>
  <c r="CK368" i="6"/>
  <c r="CK367" i="6"/>
  <c r="CK366" i="6"/>
  <c r="CK365" i="6"/>
  <c r="CK364" i="6"/>
  <c r="CK363" i="6"/>
  <c r="CK362" i="6"/>
  <c r="CK361" i="6"/>
  <c r="CK360" i="6"/>
  <c r="CK359" i="6"/>
  <c r="CK358" i="6"/>
  <c r="CK357" i="6"/>
  <c r="CK356" i="6"/>
  <c r="CK355" i="6"/>
  <c r="CK354" i="6"/>
  <c r="CK353" i="6"/>
  <c r="CK352" i="6"/>
  <c r="CK351" i="6"/>
  <c r="CK350" i="6"/>
  <c r="CK349" i="6"/>
  <c r="CK348" i="6"/>
  <c r="CK347" i="6"/>
  <c r="CK346" i="6"/>
  <c r="CK345" i="6"/>
  <c r="CK344" i="6"/>
  <c r="CK343" i="6"/>
  <c r="CK342" i="6"/>
  <c r="CK341" i="6"/>
  <c r="CK340" i="6"/>
  <c r="CK339" i="6"/>
  <c r="CK338" i="6"/>
  <c r="CK337" i="6"/>
  <c r="CK336" i="6"/>
  <c r="CK335" i="6"/>
  <c r="CK334" i="6"/>
  <c r="CK333" i="6"/>
  <c r="CK332" i="6"/>
  <c r="CK331" i="6"/>
  <c r="CK330" i="6"/>
  <c r="CK329" i="6"/>
  <c r="CK328" i="6"/>
  <c r="CK327" i="6"/>
  <c r="CK326" i="6"/>
  <c r="CK325" i="6"/>
  <c r="CK324" i="6"/>
  <c r="CK323" i="6"/>
  <c r="CK322" i="6"/>
  <c r="CK321" i="6"/>
  <c r="CK320" i="6"/>
  <c r="CK319" i="6"/>
  <c r="CK318" i="6"/>
  <c r="CK317" i="6"/>
  <c r="CK316" i="6"/>
  <c r="CK315" i="6"/>
  <c r="CK314" i="6"/>
  <c r="CK313" i="6"/>
  <c r="CK312" i="6"/>
  <c r="CK311" i="6"/>
  <c r="CK310" i="6"/>
  <c r="CK309" i="6"/>
  <c r="CK308" i="6"/>
  <c r="CK307" i="6"/>
  <c r="CK306" i="6"/>
  <c r="CK305" i="6"/>
  <c r="CK304" i="6"/>
  <c r="CK303" i="6"/>
  <c r="CK302" i="6"/>
  <c r="CK301" i="6"/>
  <c r="CK300" i="6"/>
  <c r="CK299" i="6"/>
  <c r="CK298" i="6"/>
  <c r="CK297" i="6"/>
  <c r="CK296" i="6"/>
  <c r="CK295" i="6"/>
  <c r="CK294" i="6"/>
  <c r="CK293" i="6"/>
  <c r="CK292" i="6"/>
  <c r="CK291" i="6"/>
  <c r="CK290" i="6"/>
  <c r="CK289" i="6"/>
  <c r="CK288" i="6"/>
  <c r="CK287" i="6"/>
  <c r="CK286" i="6"/>
  <c r="CK285" i="6"/>
  <c r="CK284" i="6"/>
  <c r="CK283" i="6"/>
  <c r="CK282" i="6"/>
  <c r="CK281" i="6"/>
  <c r="CK280" i="6"/>
  <c r="CK279" i="6"/>
  <c r="CK278" i="6"/>
  <c r="CK277" i="6"/>
  <c r="CK276" i="6"/>
  <c r="CK275" i="6"/>
  <c r="CK274" i="6"/>
  <c r="CK273" i="6"/>
  <c r="CK272" i="6"/>
  <c r="CK271" i="6"/>
  <c r="CK270" i="6"/>
  <c r="CK269" i="6"/>
  <c r="CK268" i="6"/>
  <c r="CK267" i="6"/>
  <c r="CK266" i="6"/>
  <c r="CK265" i="6"/>
  <c r="CK264" i="6"/>
  <c r="CK263" i="6"/>
  <c r="CK262" i="6"/>
  <c r="CK261" i="6"/>
  <c r="CK260" i="6"/>
  <c r="CK259" i="6"/>
  <c r="CK258" i="6"/>
  <c r="CK257" i="6"/>
  <c r="CK256" i="6"/>
  <c r="CK255" i="6"/>
  <c r="CK254" i="6"/>
  <c r="CK253" i="6"/>
  <c r="CK252" i="6"/>
  <c r="CK251" i="6"/>
  <c r="CK250" i="6"/>
  <c r="CK249" i="6"/>
  <c r="CK248" i="6"/>
  <c r="CK247" i="6"/>
  <c r="CK246" i="6"/>
  <c r="CK245" i="6"/>
  <c r="CK244" i="6"/>
  <c r="CK243" i="6"/>
  <c r="CK242" i="6"/>
  <c r="CK241" i="6"/>
  <c r="CK240" i="6"/>
  <c r="CK239" i="6"/>
  <c r="CK238" i="6"/>
  <c r="CK237" i="6"/>
  <c r="CK236" i="6"/>
  <c r="CK235" i="6"/>
  <c r="CK234" i="6"/>
  <c r="CK233" i="6"/>
  <c r="CK232" i="6"/>
  <c r="CK231" i="6"/>
  <c r="CK230" i="6"/>
  <c r="CK229" i="6"/>
  <c r="CK228" i="6"/>
  <c r="CK227" i="6"/>
  <c r="CK226" i="6"/>
  <c r="CK225" i="6"/>
  <c r="CK224" i="6"/>
  <c r="CK223" i="6"/>
  <c r="CK222" i="6"/>
  <c r="CK221" i="6"/>
  <c r="CK220" i="6"/>
  <c r="CK219" i="6"/>
  <c r="CK218" i="6"/>
  <c r="CK217" i="6"/>
  <c r="CK216" i="6"/>
  <c r="CK215" i="6"/>
  <c r="CK214" i="6"/>
  <c r="CK213" i="6"/>
  <c r="CK212" i="6"/>
  <c r="CK211" i="6"/>
  <c r="CK210" i="6"/>
  <c r="CK209" i="6"/>
  <c r="CK208" i="6"/>
  <c r="CK207" i="6"/>
  <c r="CK206" i="6"/>
  <c r="CK205" i="6"/>
  <c r="CK204" i="6"/>
  <c r="CK203" i="6"/>
  <c r="CK202" i="6"/>
  <c r="CK201" i="6"/>
  <c r="CK200" i="6"/>
  <c r="CK199" i="6"/>
  <c r="CK198" i="6"/>
  <c r="CK197" i="6"/>
  <c r="CK196" i="6"/>
  <c r="CK195" i="6"/>
  <c r="CK194" i="6"/>
  <c r="CK193" i="6"/>
  <c r="CK192" i="6"/>
  <c r="CK191" i="6"/>
  <c r="CK190" i="6"/>
  <c r="CK189" i="6"/>
  <c r="CK188" i="6"/>
  <c r="CK187" i="6"/>
  <c r="CK186" i="6"/>
  <c r="CK185" i="6"/>
  <c r="CK184" i="6"/>
  <c r="CK183" i="6"/>
  <c r="CK182" i="6"/>
  <c r="CK181" i="6"/>
  <c r="CK180" i="6"/>
  <c r="CK179" i="6"/>
  <c r="CK178" i="6"/>
  <c r="CK177" i="6"/>
  <c r="CK176" i="6"/>
  <c r="CK175" i="6"/>
  <c r="CK174" i="6"/>
  <c r="CK173" i="6"/>
  <c r="CK172" i="6"/>
  <c r="CK171" i="6"/>
  <c r="CK170" i="6"/>
  <c r="CK169" i="6"/>
  <c r="CK168" i="6"/>
  <c r="CK167" i="6"/>
  <c r="CK166" i="6"/>
  <c r="CK165" i="6"/>
  <c r="CK164" i="6"/>
  <c r="CK163" i="6"/>
  <c r="CK162" i="6"/>
  <c r="CK161" i="6"/>
  <c r="CK160" i="6"/>
  <c r="CK159" i="6"/>
  <c r="CK158" i="6"/>
  <c r="CK157" i="6"/>
  <c r="CK156" i="6"/>
  <c r="CK155" i="6"/>
  <c r="CK154" i="6"/>
  <c r="CK153" i="6"/>
  <c r="CK152" i="6"/>
  <c r="CK151" i="6"/>
  <c r="CK150" i="6"/>
  <c r="CK149" i="6"/>
  <c r="CK148" i="6"/>
  <c r="CK147" i="6"/>
  <c r="CK146" i="6"/>
  <c r="CK145" i="6"/>
  <c r="CK144" i="6"/>
  <c r="CK143" i="6"/>
  <c r="CK142" i="6"/>
  <c r="CK141" i="6"/>
  <c r="CK140" i="6"/>
  <c r="CK139" i="6"/>
  <c r="CK138" i="6"/>
  <c r="CK137" i="6"/>
  <c r="CK136" i="6"/>
  <c r="CK135" i="6"/>
  <c r="CK134" i="6"/>
  <c r="CK133" i="6"/>
  <c r="CK132" i="6"/>
  <c r="CK131" i="6"/>
  <c r="CK130" i="6"/>
  <c r="CK129" i="6"/>
  <c r="CK128" i="6"/>
  <c r="CK127" i="6"/>
  <c r="CK126" i="6"/>
  <c r="CK125" i="6"/>
  <c r="CK124" i="6"/>
  <c r="CK123" i="6"/>
  <c r="CK122" i="6"/>
  <c r="CK121" i="6"/>
  <c r="CK120" i="6"/>
  <c r="CK119" i="6"/>
  <c r="CK118" i="6"/>
  <c r="CK117" i="6"/>
  <c r="CK116" i="6"/>
  <c r="CK115" i="6"/>
  <c r="CK114" i="6"/>
  <c r="CK113" i="6"/>
  <c r="CK112" i="6"/>
  <c r="CK111" i="6"/>
  <c r="CK110" i="6"/>
  <c r="CK109" i="6"/>
  <c r="CK108" i="6"/>
  <c r="CK107" i="6"/>
  <c r="CK106" i="6"/>
  <c r="CK105" i="6"/>
  <c r="CK104" i="6"/>
  <c r="CK103" i="6"/>
  <c r="CK102" i="6"/>
  <c r="CK101" i="6"/>
  <c r="CK100" i="6"/>
  <c r="CK99" i="6"/>
  <c r="CK98" i="6"/>
  <c r="CK97" i="6"/>
  <c r="CK96" i="6"/>
  <c r="CK95" i="6"/>
  <c r="CK94" i="6"/>
  <c r="CK93" i="6"/>
  <c r="CK92" i="6"/>
  <c r="CK91" i="6"/>
  <c r="CK90" i="6"/>
  <c r="CK89" i="6"/>
  <c r="CK88" i="6"/>
  <c r="CK87" i="6"/>
  <c r="CK86" i="6"/>
  <c r="CK85" i="6"/>
  <c r="CK84" i="6"/>
  <c r="CK83" i="6"/>
  <c r="CK82" i="6"/>
  <c r="CK81" i="6"/>
  <c r="CK80" i="6"/>
  <c r="CK79" i="6"/>
  <c r="CK78" i="6"/>
  <c r="CK77" i="6"/>
  <c r="CK76" i="6"/>
  <c r="CK75" i="6"/>
  <c r="CK74" i="6"/>
  <c r="CK73" i="6"/>
  <c r="CK72" i="6"/>
  <c r="CK71" i="6"/>
  <c r="CK70" i="6"/>
  <c r="CK69" i="6"/>
  <c r="CK68" i="6"/>
  <c r="CK67" i="6"/>
  <c r="CK66" i="6"/>
  <c r="CK65" i="6"/>
  <c r="CK64" i="6"/>
  <c r="CK63" i="6"/>
  <c r="CK62" i="6"/>
  <c r="CK61" i="6"/>
  <c r="CK60" i="6"/>
  <c r="CK59" i="6"/>
  <c r="CK58" i="6"/>
  <c r="CK57" i="6"/>
  <c r="CK56" i="6"/>
  <c r="CK55" i="6"/>
  <c r="CK54" i="6"/>
  <c r="CK53" i="6"/>
  <c r="CK52" i="6"/>
  <c r="CK51" i="6"/>
  <c r="CK50" i="6"/>
  <c r="CK49" i="6"/>
  <c r="CK48" i="6"/>
  <c r="CK47" i="6"/>
  <c r="CK46" i="6"/>
  <c r="CK45" i="6"/>
  <c r="CK44" i="6"/>
  <c r="CK43" i="6"/>
  <c r="CK42" i="6"/>
  <c r="CK41" i="6"/>
  <c r="CK40" i="6"/>
  <c r="CK39" i="6"/>
  <c r="CK38" i="6"/>
  <c r="CK37" i="6"/>
  <c r="CK36" i="6"/>
  <c r="CK35" i="6"/>
  <c r="CK34" i="6"/>
  <c r="CK33" i="6"/>
  <c r="CK32" i="6"/>
  <c r="CK31" i="6"/>
  <c r="CK30" i="6"/>
  <c r="CK29" i="6"/>
  <c r="CK28" i="6"/>
  <c r="CK27" i="6"/>
  <c r="CK26" i="6"/>
  <c r="CK25" i="6"/>
  <c r="CK24" i="6"/>
  <c r="CK23" i="6"/>
  <c r="CK22" i="6"/>
  <c r="CK21" i="6"/>
  <c r="CK20" i="6"/>
  <c r="CK19" i="6"/>
  <c r="CK18" i="6"/>
  <c r="CK17" i="6"/>
  <c r="CK16" i="6"/>
  <c r="CK15" i="6"/>
  <c r="CK14" i="6"/>
  <c r="CK13" i="6"/>
  <c r="CK12" i="6"/>
  <c r="CK11" i="6"/>
  <c r="CK10" i="6"/>
  <c r="CK9" i="6"/>
  <c r="CK8" i="6"/>
  <c r="CK7" i="6"/>
  <c r="CK6" i="6"/>
  <c r="CK5" i="6"/>
  <c r="CK4" i="6"/>
  <c r="CK3" i="6"/>
  <c r="CK2" i="6"/>
  <c r="AY758" i="6"/>
  <c r="AY750" i="6"/>
  <c r="BA750" i="6" s="1"/>
  <c r="AY312" i="6"/>
  <c r="AY194" i="6"/>
  <c r="AY193" i="6"/>
  <c r="AY192" i="6"/>
  <c r="AY118" i="6"/>
  <c r="AY90" i="6"/>
  <c r="AY78" i="6"/>
  <c r="AY68" i="6"/>
  <c r="AY32" i="6"/>
  <c r="AY24" i="6"/>
  <c r="AY16" i="6"/>
  <c r="AY4" i="6"/>
  <c r="AP798" i="6"/>
  <c r="AP784" i="6"/>
  <c r="AP776" i="6"/>
  <c r="AP758" i="6"/>
  <c r="AP750" i="6"/>
  <c r="AP738" i="6"/>
  <c r="AP732" i="6"/>
  <c r="AP726" i="6"/>
  <c r="AP722" i="6"/>
  <c r="AP712" i="6"/>
  <c r="AP706" i="6"/>
  <c r="AP702" i="6"/>
  <c r="AP700" i="6"/>
  <c r="AP696" i="6"/>
  <c r="AP692" i="6"/>
  <c r="AP688" i="6"/>
  <c r="AP684" i="6"/>
  <c r="AP682" i="6"/>
  <c r="AP678" i="6"/>
  <c r="AP674" i="6"/>
  <c r="AP672" i="6"/>
  <c r="AP666" i="6"/>
  <c r="AP660" i="6"/>
  <c r="AP658" i="6"/>
  <c r="AP652" i="6"/>
  <c r="AP646" i="6"/>
  <c r="AP644" i="6"/>
  <c r="AP642" i="6"/>
  <c r="AP640" i="6"/>
  <c r="AP636" i="6"/>
  <c r="AP618" i="6"/>
  <c r="AP616" i="6"/>
  <c r="AP610" i="6"/>
  <c r="AP606" i="6"/>
  <c r="AP604" i="6"/>
  <c r="AP584" i="6"/>
  <c r="AP574" i="6"/>
  <c r="AP572" i="6"/>
  <c r="AP570" i="6"/>
  <c r="AP568" i="6"/>
  <c r="AP480" i="6"/>
  <c r="AP458" i="6"/>
  <c r="AP442" i="6"/>
  <c r="AP420" i="6"/>
  <c r="AP418" i="6"/>
  <c r="AP410" i="6"/>
  <c r="AP398" i="6"/>
  <c r="AP392" i="6"/>
  <c r="AP386" i="6"/>
  <c r="AP350" i="6"/>
  <c r="AP342" i="6"/>
  <c r="AP340" i="6"/>
  <c r="AP338" i="6"/>
  <c r="AP336" i="6"/>
  <c r="AP326" i="6"/>
  <c r="AP322" i="6"/>
  <c r="AP318" i="6"/>
  <c r="AP312" i="6"/>
  <c r="AP282" i="6"/>
  <c r="AP240" i="6"/>
  <c r="AP238" i="6"/>
  <c r="AP237" i="6"/>
  <c r="AP236" i="6"/>
  <c r="AP235" i="6"/>
  <c r="AP234" i="6"/>
  <c r="AP230" i="6"/>
  <c r="AP208" i="6"/>
  <c r="AP200" i="6"/>
  <c r="AP196" i="6"/>
  <c r="AP195" i="6"/>
  <c r="AP194" i="6"/>
  <c r="AP193" i="6"/>
  <c r="AP192" i="6"/>
  <c r="AP186" i="6"/>
  <c r="AP185" i="6"/>
  <c r="AP184" i="6"/>
  <c r="AP160" i="6"/>
  <c r="AP150" i="6"/>
  <c r="AP144" i="6"/>
  <c r="AP140" i="6"/>
  <c r="AP130" i="6"/>
  <c r="AP119" i="6"/>
  <c r="AP118" i="6"/>
  <c r="AP114" i="6"/>
  <c r="AP94" i="6"/>
  <c r="AP93" i="6"/>
  <c r="AP92" i="6"/>
  <c r="AP91" i="6"/>
  <c r="AP90" i="6"/>
  <c r="AP78" i="6"/>
  <c r="AP77" i="6"/>
  <c r="AP76" i="6"/>
  <c r="AP72" i="6"/>
  <c r="AP71" i="6"/>
  <c r="AP70" i="6"/>
  <c r="AP69" i="6"/>
  <c r="AP68" i="6"/>
  <c r="AP60" i="6"/>
  <c r="AP56" i="6"/>
  <c r="AP50" i="6"/>
  <c r="AP36" i="6"/>
  <c r="AP35" i="6"/>
  <c r="AP34" i="6"/>
  <c r="AP33" i="6"/>
  <c r="AP32" i="6"/>
  <c r="AP31" i="6"/>
  <c r="AP30" i="6"/>
  <c r="AP26" i="6"/>
  <c r="AP25" i="6"/>
  <c r="AP24" i="6"/>
  <c r="AP16" i="6"/>
  <c r="AP15" i="6"/>
  <c r="AP13" i="6"/>
  <c r="AP12" i="6"/>
  <c r="AP6" i="6"/>
  <c r="AP5" i="6"/>
  <c r="AP4" i="6"/>
  <c r="AH835" i="6"/>
  <c r="AH834" i="6"/>
  <c r="AH833" i="6"/>
  <c r="AH832" i="6"/>
  <c r="AH831" i="6"/>
  <c r="AH830" i="6"/>
  <c r="AH829" i="6"/>
  <c r="AH828" i="6"/>
  <c r="AH827" i="6"/>
  <c r="AH826" i="6"/>
  <c r="AH825" i="6"/>
  <c r="AH824" i="6"/>
  <c r="AH823" i="6"/>
  <c r="AH822" i="6"/>
  <c r="AH821" i="6"/>
  <c r="AH820" i="6"/>
  <c r="AH819" i="6"/>
  <c r="AH818" i="6"/>
  <c r="AH817" i="6"/>
  <c r="AH816" i="6"/>
  <c r="AH815" i="6"/>
  <c r="AH814" i="6"/>
  <c r="AH813" i="6"/>
  <c r="AH812" i="6"/>
  <c r="AH811" i="6"/>
  <c r="AH810" i="6"/>
  <c r="AH809" i="6"/>
  <c r="AH808" i="6"/>
  <c r="AH807" i="6"/>
  <c r="AH806" i="6"/>
  <c r="AH805" i="6"/>
  <c r="AH804" i="6"/>
  <c r="AH803" i="6"/>
  <c r="AH802" i="6"/>
  <c r="AH801" i="6"/>
  <c r="AH800" i="6"/>
  <c r="AH799" i="6"/>
  <c r="AH798" i="6"/>
  <c r="AH797" i="6"/>
  <c r="AH796" i="6"/>
  <c r="AH795" i="6"/>
  <c r="AH794" i="6"/>
  <c r="AH793" i="6"/>
  <c r="AH792" i="6"/>
  <c r="AH791" i="6"/>
  <c r="AH790" i="6"/>
  <c r="AH789" i="6"/>
  <c r="AH788" i="6"/>
  <c r="AH787" i="6"/>
  <c r="AH786" i="6"/>
  <c r="AH785" i="6"/>
  <c r="AH784" i="6"/>
  <c r="AH783" i="6"/>
  <c r="AH782" i="6"/>
  <c r="AH781" i="6"/>
  <c r="AH780" i="6"/>
  <c r="AH779" i="6"/>
  <c r="AH778" i="6"/>
  <c r="AH777" i="6"/>
  <c r="AH776" i="6"/>
  <c r="AH775" i="6"/>
  <c r="AH774" i="6"/>
  <c r="AH773" i="6"/>
  <c r="AH772" i="6"/>
  <c r="AH771" i="6"/>
  <c r="AH770" i="6"/>
  <c r="AH769" i="6"/>
  <c r="AH768" i="6"/>
  <c r="AH767" i="6"/>
  <c r="AH766" i="6"/>
  <c r="AH765" i="6"/>
  <c r="AH764" i="6"/>
  <c r="AH763" i="6"/>
  <c r="AH762" i="6"/>
  <c r="AH761" i="6"/>
  <c r="AH760" i="6"/>
  <c r="AH759" i="6"/>
  <c r="AH758" i="6"/>
  <c r="AH757" i="6"/>
  <c r="AH756" i="6"/>
  <c r="AH755" i="6"/>
  <c r="AH754" i="6"/>
  <c r="AH753" i="6"/>
  <c r="AH752" i="6"/>
  <c r="AH751" i="6"/>
  <c r="AH750" i="6"/>
  <c r="AH749" i="6"/>
  <c r="AH748" i="6"/>
  <c r="AH747" i="6"/>
  <c r="AH746" i="6"/>
  <c r="AH745" i="6"/>
  <c r="AH744" i="6"/>
  <c r="AH743" i="6"/>
  <c r="AH742" i="6"/>
  <c r="AH741" i="6"/>
  <c r="AH740" i="6"/>
  <c r="AH739" i="6"/>
  <c r="AH738" i="6"/>
  <c r="AH737" i="6"/>
  <c r="AH736" i="6"/>
  <c r="AH735" i="6"/>
  <c r="AH734" i="6"/>
  <c r="AH733" i="6"/>
  <c r="AH732" i="6"/>
  <c r="AH731" i="6"/>
  <c r="AH730" i="6"/>
  <c r="AH729" i="6"/>
  <c r="AH728" i="6"/>
  <c r="AH727" i="6"/>
  <c r="AH726" i="6"/>
  <c r="AH725" i="6"/>
  <c r="AH724" i="6"/>
  <c r="AH723" i="6"/>
  <c r="AH722" i="6"/>
  <c r="AH721" i="6"/>
  <c r="AH720" i="6"/>
  <c r="AH719" i="6"/>
  <c r="AH718" i="6"/>
  <c r="AH717" i="6"/>
  <c r="AH716" i="6"/>
  <c r="AH715" i="6"/>
  <c r="AH714" i="6"/>
  <c r="AH713" i="6"/>
  <c r="AH712" i="6"/>
  <c r="AH711" i="6"/>
  <c r="AH710" i="6"/>
  <c r="AH709" i="6"/>
  <c r="AH708" i="6"/>
  <c r="AH707" i="6"/>
  <c r="AH706" i="6"/>
  <c r="AH705" i="6"/>
  <c r="AH704" i="6"/>
  <c r="AH703" i="6"/>
  <c r="AH702" i="6"/>
  <c r="AH701" i="6"/>
  <c r="AH700" i="6"/>
  <c r="AH699" i="6"/>
  <c r="AH698" i="6"/>
  <c r="AH697" i="6"/>
  <c r="AH696" i="6"/>
  <c r="AH695" i="6"/>
  <c r="AH694" i="6"/>
  <c r="AH693" i="6"/>
  <c r="AH692" i="6"/>
  <c r="AH691" i="6"/>
  <c r="AH690" i="6"/>
  <c r="AH689" i="6"/>
  <c r="AH688" i="6"/>
  <c r="AH687" i="6"/>
  <c r="AH686" i="6"/>
  <c r="AH685" i="6"/>
  <c r="AH684" i="6"/>
  <c r="AH683" i="6"/>
  <c r="AH682" i="6"/>
  <c r="AH681" i="6"/>
  <c r="AH680" i="6"/>
  <c r="AH679" i="6"/>
  <c r="AH678" i="6"/>
  <c r="AH677" i="6"/>
  <c r="AH676" i="6"/>
  <c r="AH675" i="6"/>
  <c r="AH674" i="6"/>
  <c r="AH673" i="6"/>
  <c r="AH672" i="6"/>
  <c r="AH671" i="6"/>
  <c r="AH670" i="6"/>
  <c r="AH669" i="6"/>
  <c r="AH668" i="6"/>
  <c r="AH667" i="6"/>
  <c r="AH666" i="6"/>
  <c r="AH665" i="6"/>
  <c r="AH664" i="6"/>
  <c r="AH663" i="6"/>
  <c r="AH662" i="6"/>
  <c r="AH661" i="6"/>
  <c r="AH660" i="6"/>
  <c r="AH659" i="6"/>
  <c r="AH658" i="6"/>
  <c r="AH657" i="6"/>
  <c r="AH656" i="6"/>
  <c r="AH655" i="6"/>
  <c r="AH654" i="6"/>
  <c r="AH653" i="6"/>
  <c r="AH652" i="6"/>
  <c r="AH651" i="6"/>
  <c r="AH650" i="6"/>
  <c r="AH649" i="6"/>
  <c r="AH648" i="6"/>
  <c r="AH647" i="6"/>
  <c r="AH646" i="6"/>
  <c r="AH645" i="6"/>
  <c r="AH644" i="6"/>
  <c r="AH643" i="6"/>
  <c r="AH642" i="6"/>
  <c r="AH641" i="6"/>
  <c r="AH640" i="6"/>
  <c r="AH639" i="6"/>
  <c r="AH638" i="6"/>
  <c r="AH637" i="6"/>
  <c r="AH636" i="6"/>
  <c r="AH635" i="6"/>
  <c r="AH634" i="6"/>
  <c r="AH633" i="6"/>
  <c r="AH632" i="6"/>
  <c r="AH631" i="6"/>
  <c r="AH630" i="6"/>
  <c r="AH629" i="6"/>
  <c r="AH628" i="6"/>
  <c r="AH627" i="6"/>
  <c r="AH626" i="6"/>
  <c r="AH625" i="6"/>
  <c r="AH624" i="6"/>
  <c r="AH623" i="6"/>
  <c r="AH622" i="6"/>
  <c r="AH621" i="6"/>
  <c r="AH620" i="6"/>
  <c r="AH619" i="6"/>
  <c r="AH618" i="6"/>
  <c r="AH617" i="6"/>
  <c r="AH616" i="6"/>
  <c r="AH615" i="6"/>
  <c r="AH614" i="6"/>
  <c r="AH613" i="6"/>
  <c r="AH612" i="6"/>
  <c r="AH611" i="6"/>
  <c r="AH610" i="6"/>
  <c r="AH609" i="6"/>
  <c r="AH608" i="6"/>
  <c r="AH607" i="6"/>
  <c r="AH606" i="6"/>
  <c r="AH605" i="6"/>
  <c r="AH604" i="6"/>
  <c r="AH603" i="6"/>
  <c r="AH602" i="6"/>
  <c r="AH601" i="6"/>
  <c r="AH600" i="6"/>
  <c r="AH599" i="6"/>
  <c r="AH598" i="6"/>
  <c r="AH597" i="6"/>
  <c r="AH596" i="6"/>
  <c r="AH595" i="6"/>
  <c r="AH594" i="6"/>
  <c r="AH593" i="6"/>
  <c r="AH592" i="6"/>
  <c r="AH591" i="6"/>
  <c r="AH590" i="6"/>
  <c r="AH589" i="6"/>
  <c r="AH588" i="6"/>
  <c r="AH587" i="6"/>
  <c r="AH586" i="6"/>
  <c r="AH585" i="6"/>
  <c r="AH584" i="6"/>
  <c r="AH583" i="6"/>
  <c r="AH582" i="6"/>
  <c r="AH581" i="6"/>
  <c r="AH580" i="6"/>
  <c r="AH579" i="6"/>
  <c r="AH578" i="6"/>
  <c r="AH577" i="6"/>
  <c r="AH576" i="6"/>
  <c r="AH575" i="6"/>
  <c r="AH574" i="6"/>
  <c r="AH573" i="6"/>
  <c r="AH572" i="6"/>
  <c r="AH571" i="6"/>
  <c r="AH570" i="6"/>
  <c r="AH569" i="6"/>
  <c r="AH568" i="6"/>
  <c r="AH567" i="6"/>
  <c r="AH566" i="6"/>
  <c r="AH565" i="6"/>
  <c r="AH564" i="6"/>
  <c r="AH563" i="6"/>
  <c r="AH562" i="6"/>
  <c r="AH561" i="6"/>
  <c r="AH560" i="6"/>
  <c r="AH559" i="6"/>
  <c r="AH558" i="6"/>
  <c r="AH557" i="6"/>
  <c r="AH556" i="6"/>
  <c r="AH555" i="6"/>
  <c r="AH554" i="6"/>
  <c r="AH553" i="6"/>
  <c r="AH552" i="6"/>
  <c r="AH551" i="6"/>
  <c r="AH550" i="6"/>
  <c r="AH549" i="6"/>
  <c r="AH548" i="6"/>
  <c r="AH547" i="6"/>
  <c r="AH546" i="6"/>
  <c r="AH545" i="6"/>
  <c r="AH544" i="6"/>
  <c r="AH543" i="6"/>
  <c r="AH542" i="6"/>
  <c r="AH541" i="6"/>
  <c r="AH540" i="6"/>
  <c r="AH539" i="6"/>
  <c r="AH538" i="6"/>
  <c r="AH537" i="6"/>
  <c r="AH536" i="6"/>
  <c r="AH535" i="6"/>
  <c r="AH534" i="6"/>
  <c r="AH533" i="6"/>
  <c r="AH532" i="6"/>
  <c r="AH531" i="6"/>
  <c r="AH530" i="6"/>
  <c r="AH529" i="6"/>
  <c r="AH528" i="6"/>
  <c r="AH527" i="6"/>
  <c r="AH526" i="6"/>
  <c r="AH525" i="6"/>
  <c r="AH524" i="6"/>
  <c r="AH523" i="6"/>
  <c r="AH522" i="6"/>
  <c r="AH521" i="6"/>
  <c r="AH520" i="6"/>
  <c r="AH519" i="6"/>
  <c r="AH518" i="6"/>
  <c r="AH517" i="6"/>
  <c r="AH516" i="6"/>
  <c r="AH515" i="6"/>
  <c r="AH514" i="6"/>
  <c r="AH513" i="6"/>
  <c r="AH512" i="6"/>
  <c r="AH511" i="6"/>
  <c r="AH510" i="6"/>
  <c r="AH509" i="6"/>
  <c r="AH508" i="6"/>
  <c r="AH507" i="6"/>
  <c r="AH506" i="6"/>
  <c r="AH505" i="6"/>
  <c r="AH504" i="6"/>
  <c r="AH503" i="6"/>
  <c r="AH502" i="6"/>
  <c r="AH501" i="6"/>
  <c r="AH500" i="6"/>
  <c r="AH499" i="6"/>
  <c r="AH498" i="6"/>
  <c r="AH497" i="6"/>
  <c r="AH496" i="6"/>
  <c r="AH495" i="6"/>
  <c r="AH494" i="6"/>
  <c r="AH493" i="6"/>
  <c r="AH492" i="6"/>
  <c r="AH491" i="6"/>
  <c r="AH490" i="6"/>
  <c r="AH489" i="6"/>
  <c r="AH488" i="6"/>
  <c r="AH487" i="6"/>
  <c r="AH486" i="6"/>
  <c r="AH485" i="6"/>
  <c r="AH484" i="6"/>
  <c r="AH483" i="6"/>
  <c r="AH482" i="6"/>
  <c r="AH481" i="6"/>
  <c r="AH480" i="6"/>
  <c r="AH479" i="6"/>
  <c r="AH478" i="6"/>
  <c r="AH477" i="6"/>
  <c r="AH476" i="6"/>
  <c r="AH475" i="6"/>
  <c r="AH474" i="6"/>
  <c r="AH473" i="6"/>
  <c r="AH472" i="6"/>
  <c r="AH471" i="6"/>
  <c r="AH470" i="6"/>
  <c r="AH469" i="6"/>
  <c r="AH468" i="6"/>
  <c r="AH467" i="6"/>
  <c r="AH466" i="6"/>
  <c r="AH465" i="6"/>
  <c r="AH464" i="6"/>
  <c r="AH463" i="6"/>
  <c r="AH462" i="6"/>
  <c r="AH461" i="6"/>
  <c r="AH460" i="6"/>
  <c r="AH459" i="6"/>
  <c r="AH458" i="6"/>
  <c r="AH457" i="6"/>
  <c r="AH456" i="6"/>
  <c r="AH455" i="6"/>
  <c r="AH454" i="6"/>
  <c r="AH453" i="6"/>
  <c r="AH452" i="6"/>
  <c r="AH451" i="6"/>
  <c r="AH450" i="6"/>
  <c r="AH449" i="6"/>
  <c r="AH448" i="6"/>
  <c r="AH447" i="6"/>
  <c r="AH446" i="6"/>
  <c r="AH445" i="6"/>
  <c r="AH444" i="6"/>
  <c r="AH443" i="6"/>
  <c r="AH442" i="6"/>
  <c r="AH441" i="6"/>
  <c r="AH440" i="6"/>
  <c r="AH439" i="6"/>
  <c r="AH438" i="6"/>
  <c r="AH437" i="6"/>
  <c r="AH436" i="6"/>
  <c r="AH435" i="6"/>
  <c r="AH434" i="6"/>
  <c r="AH433" i="6"/>
  <c r="AH432" i="6"/>
  <c r="AH431" i="6"/>
  <c r="AH430" i="6"/>
  <c r="AH429" i="6"/>
  <c r="AH428" i="6"/>
  <c r="AH427" i="6"/>
  <c r="AH426" i="6"/>
  <c r="AH425" i="6"/>
  <c r="AH424" i="6"/>
  <c r="AH423" i="6"/>
  <c r="AH422" i="6"/>
  <c r="AH421" i="6"/>
  <c r="AH420" i="6"/>
  <c r="AH419" i="6"/>
  <c r="AH418" i="6"/>
  <c r="AH417" i="6"/>
  <c r="AH416" i="6"/>
  <c r="AH415" i="6"/>
  <c r="AH414" i="6"/>
  <c r="AH413" i="6"/>
  <c r="AH412" i="6"/>
  <c r="AH411" i="6"/>
  <c r="AH410" i="6"/>
  <c r="AH409" i="6"/>
  <c r="AH408" i="6"/>
  <c r="AH407" i="6"/>
  <c r="AH406" i="6"/>
  <c r="AH405" i="6"/>
  <c r="AH404" i="6"/>
  <c r="AH403" i="6"/>
  <c r="AH402" i="6"/>
  <c r="AH401" i="6"/>
  <c r="AH400" i="6"/>
  <c r="AH399" i="6"/>
  <c r="AH398" i="6"/>
  <c r="AH397" i="6"/>
  <c r="AH396" i="6"/>
  <c r="AH395" i="6"/>
  <c r="AH394" i="6"/>
  <c r="AH393" i="6"/>
  <c r="AH392" i="6"/>
  <c r="AH391" i="6"/>
  <c r="AH390" i="6"/>
  <c r="AH389" i="6"/>
  <c r="AH388" i="6"/>
  <c r="AH387" i="6"/>
  <c r="AH386" i="6"/>
  <c r="AH385" i="6"/>
  <c r="AH384" i="6"/>
  <c r="AH383" i="6"/>
  <c r="AH382" i="6"/>
  <c r="AH381" i="6"/>
  <c r="AH380" i="6"/>
  <c r="AH379" i="6"/>
  <c r="AH378" i="6"/>
  <c r="AH377" i="6"/>
  <c r="AH376" i="6"/>
  <c r="AH375" i="6"/>
  <c r="AH374" i="6"/>
  <c r="AH373" i="6"/>
  <c r="AH372" i="6"/>
  <c r="AH371" i="6"/>
  <c r="AH370" i="6"/>
  <c r="AH369" i="6"/>
  <c r="AH368" i="6"/>
  <c r="AH367" i="6"/>
  <c r="AH366" i="6"/>
  <c r="AH365" i="6"/>
  <c r="AH364" i="6"/>
  <c r="AH363" i="6"/>
  <c r="AH362" i="6"/>
  <c r="AH361" i="6"/>
  <c r="AH360" i="6"/>
  <c r="AH359" i="6"/>
  <c r="AH358" i="6"/>
  <c r="AH357" i="6"/>
  <c r="AH356" i="6"/>
  <c r="AH355" i="6"/>
  <c r="AH354" i="6"/>
  <c r="AH353" i="6"/>
  <c r="AH352" i="6"/>
  <c r="AH351" i="6"/>
  <c r="AH350" i="6"/>
  <c r="AH349" i="6"/>
  <c r="AH348" i="6"/>
  <c r="AH347" i="6"/>
  <c r="AH346" i="6"/>
  <c r="AH345" i="6"/>
  <c r="AH344" i="6"/>
  <c r="AH343" i="6"/>
  <c r="AH342" i="6"/>
  <c r="AH341" i="6"/>
  <c r="AH340" i="6"/>
  <c r="AH339" i="6"/>
  <c r="AH338" i="6"/>
  <c r="AH337" i="6"/>
  <c r="AH336" i="6"/>
  <c r="AH335" i="6"/>
  <c r="AH334" i="6"/>
  <c r="AH333" i="6"/>
  <c r="AH332" i="6"/>
  <c r="AH331" i="6"/>
  <c r="AH330" i="6"/>
  <c r="AH329" i="6"/>
  <c r="AH328" i="6"/>
  <c r="AH327" i="6"/>
  <c r="AH326" i="6"/>
  <c r="AH325" i="6"/>
  <c r="AH324" i="6"/>
  <c r="AH323" i="6"/>
  <c r="AH322" i="6"/>
  <c r="AH321" i="6"/>
  <c r="AH320" i="6"/>
  <c r="AH319" i="6"/>
  <c r="AH318" i="6"/>
  <c r="AH317" i="6"/>
  <c r="AH316" i="6"/>
  <c r="AH315" i="6"/>
  <c r="AH314" i="6"/>
  <c r="AH313" i="6"/>
  <c r="AH312" i="6"/>
  <c r="AH311" i="6"/>
  <c r="AH310" i="6"/>
  <c r="AH309" i="6"/>
  <c r="AH308" i="6"/>
  <c r="AH307" i="6"/>
  <c r="AH306" i="6"/>
  <c r="AH305" i="6"/>
  <c r="AH304" i="6"/>
  <c r="AH303" i="6"/>
  <c r="AH302" i="6"/>
  <c r="AH301" i="6"/>
  <c r="AH300" i="6"/>
  <c r="AH299" i="6"/>
  <c r="AH298" i="6"/>
  <c r="AH297" i="6"/>
  <c r="AH296" i="6"/>
  <c r="AH295" i="6"/>
  <c r="AH294" i="6"/>
  <c r="AH293" i="6"/>
  <c r="AH292" i="6"/>
  <c r="AH291" i="6"/>
  <c r="AH290" i="6"/>
  <c r="AH289" i="6"/>
  <c r="AH288" i="6"/>
  <c r="AH287" i="6"/>
  <c r="AH286" i="6"/>
  <c r="AH285" i="6"/>
  <c r="AH284" i="6"/>
  <c r="AH283" i="6"/>
  <c r="AH282" i="6"/>
  <c r="AH281" i="6"/>
  <c r="AH280" i="6"/>
  <c r="AH279" i="6"/>
  <c r="AH278" i="6"/>
  <c r="AH277" i="6"/>
  <c r="AH276" i="6"/>
  <c r="AH275" i="6"/>
  <c r="AH274" i="6"/>
  <c r="AH273" i="6"/>
  <c r="AH272" i="6"/>
  <c r="AH271" i="6"/>
  <c r="AH270" i="6"/>
  <c r="AH269" i="6"/>
  <c r="AH268" i="6"/>
  <c r="AH267" i="6"/>
  <c r="AH266" i="6"/>
  <c r="AH265" i="6"/>
  <c r="AH264" i="6"/>
  <c r="AH263" i="6"/>
  <c r="AH262" i="6"/>
  <c r="AH261" i="6"/>
  <c r="AH260" i="6"/>
  <c r="AH259" i="6"/>
  <c r="AH258" i="6"/>
  <c r="AH257" i="6"/>
  <c r="AH256" i="6"/>
  <c r="AH255" i="6"/>
  <c r="AH254" i="6"/>
  <c r="AH253" i="6"/>
  <c r="AH252" i="6"/>
  <c r="AH251" i="6"/>
  <c r="AH250" i="6"/>
  <c r="AH249" i="6"/>
  <c r="AH248" i="6"/>
  <c r="AH247" i="6"/>
  <c r="AH246" i="6"/>
  <c r="AH245" i="6"/>
  <c r="AH244" i="6"/>
  <c r="AH243" i="6"/>
  <c r="AH242" i="6"/>
  <c r="AH241" i="6"/>
  <c r="AH240" i="6"/>
  <c r="AH239" i="6"/>
  <c r="AH238" i="6"/>
  <c r="AH237" i="6"/>
  <c r="AH236" i="6"/>
  <c r="AH235" i="6"/>
  <c r="AH234" i="6"/>
  <c r="AH233" i="6"/>
  <c r="AH232" i="6"/>
  <c r="AH231" i="6"/>
  <c r="AH230" i="6"/>
  <c r="AH229" i="6"/>
  <c r="AH228" i="6"/>
  <c r="AH227" i="6"/>
  <c r="AH226" i="6"/>
  <c r="AH225" i="6"/>
  <c r="AH224" i="6"/>
  <c r="AH223" i="6"/>
  <c r="AH222" i="6"/>
  <c r="AH221" i="6"/>
  <c r="AH220" i="6"/>
  <c r="AH219" i="6"/>
  <c r="AH218" i="6"/>
  <c r="AH217" i="6"/>
  <c r="AH214" i="6"/>
  <c r="AH213" i="6"/>
  <c r="AH212" i="6"/>
  <c r="AH211" i="6"/>
  <c r="AH210" i="6"/>
  <c r="AH209" i="6"/>
  <c r="AH208" i="6"/>
  <c r="AH207" i="6"/>
  <c r="AH206" i="6"/>
  <c r="AH205" i="6"/>
  <c r="AH204" i="6"/>
  <c r="AH203" i="6"/>
  <c r="AH202" i="6"/>
  <c r="AH201" i="6"/>
  <c r="AH200" i="6"/>
  <c r="AH199" i="6"/>
  <c r="AH198" i="6"/>
  <c r="AH197" i="6"/>
  <c r="AH196" i="6"/>
  <c r="AH195" i="6"/>
  <c r="AH194" i="6"/>
  <c r="AH193" i="6"/>
  <c r="AJ193" i="6" s="1"/>
  <c r="AH192" i="6"/>
  <c r="AH191" i="6"/>
  <c r="AH190" i="6"/>
  <c r="AH189" i="6"/>
  <c r="AH188" i="6"/>
  <c r="AH187" i="6"/>
  <c r="AH185" i="6"/>
  <c r="AH184" i="6"/>
  <c r="AH183" i="6"/>
  <c r="AH182" i="6"/>
  <c r="AH181" i="6"/>
  <c r="AH180" i="6"/>
  <c r="AH179" i="6"/>
  <c r="AH178" i="6"/>
  <c r="AH177" i="6"/>
  <c r="AH176" i="6"/>
  <c r="AH175" i="6"/>
  <c r="AH174" i="6"/>
  <c r="AH173" i="6"/>
  <c r="AH172" i="6"/>
  <c r="AH171" i="6"/>
  <c r="AH170" i="6"/>
  <c r="AH169" i="6"/>
  <c r="AH168" i="6"/>
  <c r="AH167" i="6"/>
  <c r="AH166" i="6"/>
  <c r="AH165" i="6"/>
  <c r="AH164" i="6"/>
  <c r="AH163" i="6"/>
  <c r="AH162" i="6"/>
  <c r="AH161" i="6"/>
  <c r="AH160" i="6"/>
  <c r="AH159" i="6"/>
  <c r="AH158" i="6"/>
  <c r="AH157" i="6"/>
  <c r="AH156" i="6"/>
  <c r="AH155" i="6"/>
  <c r="AH154" i="6"/>
  <c r="AH153" i="6"/>
  <c r="AH152" i="6"/>
  <c r="AH151" i="6"/>
  <c r="AH150" i="6"/>
  <c r="AH149" i="6"/>
  <c r="AH148" i="6"/>
  <c r="AH147" i="6"/>
  <c r="AH146" i="6"/>
  <c r="AH145" i="6"/>
  <c r="AH144" i="6"/>
  <c r="AH143" i="6"/>
  <c r="AH142" i="6"/>
  <c r="AH141" i="6"/>
  <c r="AH140" i="6"/>
  <c r="AH139" i="6"/>
  <c r="AH138" i="6"/>
  <c r="AH137" i="6"/>
  <c r="AH136" i="6"/>
  <c r="AH135" i="6"/>
  <c r="AH134" i="6"/>
  <c r="AH133" i="6"/>
  <c r="AH132" i="6"/>
  <c r="AH131" i="6"/>
  <c r="AH130" i="6"/>
  <c r="AH129" i="6"/>
  <c r="AH128" i="6"/>
  <c r="AH127" i="6"/>
  <c r="AH126" i="6"/>
  <c r="AH125" i="6"/>
  <c r="AH124" i="6"/>
  <c r="AH123" i="6"/>
  <c r="AH122" i="6"/>
  <c r="AH121" i="6"/>
  <c r="AH120" i="6"/>
  <c r="AH119" i="6"/>
  <c r="AH118" i="6"/>
  <c r="AH117" i="6"/>
  <c r="AH116" i="6"/>
  <c r="AH115" i="6"/>
  <c r="AH114" i="6"/>
  <c r="AH113" i="6"/>
  <c r="AH112" i="6"/>
  <c r="AH111" i="6"/>
  <c r="AH110" i="6"/>
  <c r="AH109" i="6"/>
  <c r="AH108" i="6"/>
  <c r="AH107" i="6"/>
  <c r="AH106" i="6"/>
  <c r="AH105" i="6"/>
  <c r="AH104" i="6"/>
  <c r="AH103" i="6"/>
  <c r="AH102" i="6"/>
  <c r="AH101" i="6"/>
  <c r="AH100" i="6"/>
  <c r="AH99" i="6"/>
  <c r="AH98" i="6"/>
  <c r="AH97" i="6"/>
  <c r="AH96" i="6"/>
  <c r="AH95" i="6"/>
  <c r="AH94" i="6"/>
  <c r="AH93" i="6"/>
  <c r="AH92" i="6"/>
  <c r="AH91" i="6"/>
  <c r="AH90" i="6"/>
  <c r="AH89" i="6"/>
  <c r="AH88" i="6"/>
  <c r="AH87" i="6"/>
  <c r="AH86" i="6"/>
  <c r="AH85" i="6"/>
  <c r="AH84" i="6"/>
  <c r="AH83" i="6"/>
  <c r="AH82" i="6"/>
  <c r="AH81" i="6"/>
  <c r="AH80" i="6"/>
  <c r="AH79" i="6"/>
  <c r="AH78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H64" i="6"/>
  <c r="AH63" i="6"/>
  <c r="AH62" i="6"/>
  <c r="AH61" i="6"/>
  <c r="AH60" i="6"/>
  <c r="AH59" i="6"/>
  <c r="AH58" i="6"/>
  <c r="AH57" i="6"/>
  <c r="AH56" i="6"/>
  <c r="AH55" i="6"/>
  <c r="AH54" i="6"/>
  <c r="AH53" i="6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H37" i="6"/>
  <c r="AH36" i="6"/>
  <c r="AH35" i="6"/>
  <c r="AH34" i="6"/>
  <c r="AH33" i="6"/>
  <c r="AH32" i="6"/>
  <c r="AH31" i="6"/>
  <c r="AH30" i="6"/>
  <c r="AH29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  <c r="AH6" i="6"/>
  <c r="AH5" i="6"/>
  <c r="AH4" i="6"/>
  <c r="AH3" i="6"/>
  <c r="AH2" i="6"/>
  <c r="CO835" i="5"/>
  <c r="CO834" i="5"/>
  <c r="CO833" i="5"/>
  <c r="CO832" i="5"/>
  <c r="CO831" i="5"/>
  <c r="CO830" i="5"/>
  <c r="CO829" i="5"/>
  <c r="CO828" i="5"/>
  <c r="CO827" i="5"/>
  <c r="CO826" i="5"/>
  <c r="CO825" i="5"/>
  <c r="CO824" i="5"/>
  <c r="CO823" i="5"/>
  <c r="CO822" i="5"/>
  <c r="CO821" i="5"/>
  <c r="CO820" i="5"/>
  <c r="CO819" i="5"/>
  <c r="CO818" i="5"/>
  <c r="CO817" i="5"/>
  <c r="CO816" i="5"/>
  <c r="CO815" i="5"/>
  <c r="CO814" i="5"/>
  <c r="CO813" i="5"/>
  <c r="CO812" i="5"/>
  <c r="CO811" i="5"/>
  <c r="CO810" i="5"/>
  <c r="CO809" i="5"/>
  <c r="CO808" i="5"/>
  <c r="CO807" i="5"/>
  <c r="CO806" i="5"/>
  <c r="CO805" i="5"/>
  <c r="CO804" i="5"/>
  <c r="CO803" i="5"/>
  <c r="CO802" i="5"/>
  <c r="CO801" i="5"/>
  <c r="CO800" i="5"/>
  <c r="CO799" i="5"/>
  <c r="CO798" i="5"/>
  <c r="CO797" i="5"/>
  <c r="CO796" i="5"/>
  <c r="CO795" i="5"/>
  <c r="CO794" i="5"/>
  <c r="CO793" i="5"/>
  <c r="CO792" i="5"/>
  <c r="CO791" i="5"/>
  <c r="CO790" i="5"/>
  <c r="CO789" i="5"/>
  <c r="CO788" i="5"/>
  <c r="CO787" i="5"/>
  <c r="CO786" i="5"/>
  <c r="CO785" i="5"/>
  <c r="CO784" i="5"/>
  <c r="CO783" i="5"/>
  <c r="CO782" i="5"/>
  <c r="CO781" i="5"/>
  <c r="CO780" i="5"/>
  <c r="CO779" i="5"/>
  <c r="CO778" i="5"/>
  <c r="CO777" i="5"/>
  <c r="CO776" i="5"/>
  <c r="CO775" i="5"/>
  <c r="CO774" i="5"/>
  <c r="CO773" i="5"/>
  <c r="CO772" i="5"/>
  <c r="CO771" i="5"/>
  <c r="CO770" i="5"/>
  <c r="CO769" i="5"/>
  <c r="CO768" i="5"/>
  <c r="CO767" i="5"/>
  <c r="CO766" i="5"/>
  <c r="CO765" i="5"/>
  <c r="CO764" i="5"/>
  <c r="CO763" i="5"/>
  <c r="CO762" i="5"/>
  <c r="CO761" i="5"/>
  <c r="CO760" i="5"/>
  <c r="CO759" i="5"/>
  <c r="CO758" i="5"/>
  <c r="CO757" i="5"/>
  <c r="CO756" i="5"/>
  <c r="CO755" i="5"/>
  <c r="CO754" i="5"/>
  <c r="CO753" i="5"/>
  <c r="CO752" i="5"/>
  <c r="CO751" i="5"/>
  <c r="CO750" i="5"/>
  <c r="CO749" i="5"/>
  <c r="CO748" i="5"/>
  <c r="CO747" i="5"/>
  <c r="CO746" i="5"/>
  <c r="CO745" i="5"/>
  <c r="CO744" i="5"/>
  <c r="CO743" i="5"/>
  <c r="CO742" i="5"/>
  <c r="CO741" i="5"/>
  <c r="CO740" i="5"/>
  <c r="CO739" i="5"/>
  <c r="CO738" i="5"/>
  <c r="CO737" i="5"/>
  <c r="CO736" i="5"/>
  <c r="CO735" i="5"/>
  <c r="CO734" i="5"/>
  <c r="CO733" i="5"/>
  <c r="CO732" i="5"/>
  <c r="CO731" i="5"/>
  <c r="CO730" i="5"/>
  <c r="CO729" i="5"/>
  <c r="CO728" i="5"/>
  <c r="CO727" i="5"/>
  <c r="CO726" i="5"/>
  <c r="CO725" i="5"/>
  <c r="CO724" i="5"/>
  <c r="CO723" i="5"/>
  <c r="CO722" i="5"/>
  <c r="CO721" i="5"/>
  <c r="CO720" i="5"/>
  <c r="CO719" i="5"/>
  <c r="CO718" i="5"/>
  <c r="CO717" i="5"/>
  <c r="CO716" i="5"/>
  <c r="CO715" i="5"/>
  <c r="CO714" i="5"/>
  <c r="CO713" i="5"/>
  <c r="CO712" i="5"/>
  <c r="CO711" i="5"/>
  <c r="CO710" i="5"/>
  <c r="CO709" i="5"/>
  <c r="CO708" i="5"/>
  <c r="CO707" i="5"/>
  <c r="CO706" i="5"/>
  <c r="CO705" i="5"/>
  <c r="CO704" i="5"/>
  <c r="CO703" i="5"/>
  <c r="CO702" i="5"/>
  <c r="CO701" i="5"/>
  <c r="CO700" i="5"/>
  <c r="CO699" i="5"/>
  <c r="CO698" i="5"/>
  <c r="CO697" i="5"/>
  <c r="CO696" i="5"/>
  <c r="CO695" i="5"/>
  <c r="CO694" i="5"/>
  <c r="CO693" i="5"/>
  <c r="CO692" i="5"/>
  <c r="CO691" i="5"/>
  <c r="CO690" i="5"/>
  <c r="CO689" i="5"/>
  <c r="CO688" i="5"/>
  <c r="CO687" i="5"/>
  <c r="CO686" i="5"/>
  <c r="CO685" i="5"/>
  <c r="CO684" i="5"/>
  <c r="CO683" i="5"/>
  <c r="CO682" i="5"/>
  <c r="CO681" i="5"/>
  <c r="CO680" i="5"/>
  <c r="CO679" i="5"/>
  <c r="CO678" i="5"/>
  <c r="CO677" i="5"/>
  <c r="CO676" i="5"/>
  <c r="CO675" i="5"/>
  <c r="CO674" i="5"/>
  <c r="CO673" i="5"/>
  <c r="CO672" i="5"/>
  <c r="CO671" i="5"/>
  <c r="CO670" i="5"/>
  <c r="CO669" i="5"/>
  <c r="CO668" i="5"/>
  <c r="CO667" i="5"/>
  <c r="CO666" i="5"/>
  <c r="CO665" i="5"/>
  <c r="CO664" i="5"/>
  <c r="CO663" i="5"/>
  <c r="CO662" i="5"/>
  <c r="CO661" i="5"/>
  <c r="CO660" i="5"/>
  <c r="CO659" i="5"/>
  <c r="CO658" i="5"/>
  <c r="CO657" i="5"/>
  <c r="CO656" i="5"/>
  <c r="CO655" i="5"/>
  <c r="CO654" i="5"/>
  <c r="CO653" i="5"/>
  <c r="CO652" i="5"/>
  <c r="CO651" i="5"/>
  <c r="CO650" i="5"/>
  <c r="CO649" i="5"/>
  <c r="CO648" i="5"/>
  <c r="CO647" i="5"/>
  <c r="CO646" i="5"/>
  <c r="CO645" i="5"/>
  <c r="CO644" i="5"/>
  <c r="CO643" i="5"/>
  <c r="CO642" i="5"/>
  <c r="CO641" i="5"/>
  <c r="CO640" i="5"/>
  <c r="CO639" i="5"/>
  <c r="CO638" i="5"/>
  <c r="CO637" i="5"/>
  <c r="CO636" i="5"/>
  <c r="CO635" i="5"/>
  <c r="CO634" i="5"/>
  <c r="CO633" i="5"/>
  <c r="CO632" i="5"/>
  <c r="CO631" i="5"/>
  <c r="CO630" i="5"/>
  <c r="CO629" i="5"/>
  <c r="CO628" i="5"/>
  <c r="CO627" i="5"/>
  <c r="CO626" i="5"/>
  <c r="CO625" i="5"/>
  <c r="CO624" i="5"/>
  <c r="CO623" i="5"/>
  <c r="CO622" i="5"/>
  <c r="CO621" i="5"/>
  <c r="CO620" i="5"/>
  <c r="CO619" i="5"/>
  <c r="CO618" i="5"/>
  <c r="CO617" i="5"/>
  <c r="CO616" i="5"/>
  <c r="CO615" i="5"/>
  <c r="CO614" i="5"/>
  <c r="CO613" i="5"/>
  <c r="CO612" i="5"/>
  <c r="CO611" i="5"/>
  <c r="CO610" i="5"/>
  <c r="CO609" i="5"/>
  <c r="CO608" i="5"/>
  <c r="CO607" i="5"/>
  <c r="CO606" i="5"/>
  <c r="CO605" i="5"/>
  <c r="CO604" i="5"/>
  <c r="CO603" i="5"/>
  <c r="CO602" i="5"/>
  <c r="CO601" i="5"/>
  <c r="CO600" i="5"/>
  <c r="CO599" i="5"/>
  <c r="CO598" i="5"/>
  <c r="CO597" i="5"/>
  <c r="CO596" i="5"/>
  <c r="CO595" i="5"/>
  <c r="CO594" i="5"/>
  <c r="CO593" i="5"/>
  <c r="CO592" i="5"/>
  <c r="CO591" i="5"/>
  <c r="CO590" i="5"/>
  <c r="CO589" i="5"/>
  <c r="CO588" i="5"/>
  <c r="CO587" i="5"/>
  <c r="CO586" i="5"/>
  <c r="CO585" i="5"/>
  <c r="CO584" i="5"/>
  <c r="CO583" i="5"/>
  <c r="CO582" i="5"/>
  <c r="CO581" i="5"/>
  <c r="CO580" i="5"/>
  <c r="CO579" i="5"/>
  <c r="CO578" i="5"/>
  <c r="CO577" i="5"/>
  <c r="CO576" i="5"/>
  <c r="CO575" i="5"/>
  <c r="CO574" i="5"/>
  <c r="CO573" i="5"/>
  <c r="CO572" i="5"/>
  <c r="CO571" i="5"/>
  <c r="CO570" i="5"/>
  <c r="CO569" i="5"/>
  <c r="CO568" i="5"/>
  <c r="CO567" i="5"/>
  <c r="CO566" i="5"/>
  <c r="CO565" i="5"/>
  <c r="CO564" i="5"/>
  <c r="CO563" i="5"/>
  <c r="CO562" i="5"/>
  <c r="CO561" i="5"/>
  <c r="CO560" i="5"/>
  <c r="CO559" i="5"/>
  <c r="CO558" i="5"/>
  <c r="CO557" i="5"/>
  <c r="CO556" i="5"/>
  <c r="CO555" i="5"/>
  <c r="CO554" i="5"/>
  <c r="CO553" i="5"/>
  <c r="CO552" i="5"/>
  <c r="CO551" i="5"/>
  <c r="CO550" i="5"/>
  <c r="CO549" i="5"/>
  <c r="CO548" i="5"/>
  <c r="CO547" i="5"/>
  <c r="CO546" i="5"/>
  <c r="CO545" i="5"/>
  <c r="CO544" i="5"/>
  <c r="CO543" i="5"/>
  <c r="CO542" i="5"/>
  <c r="CO541" i="5"/>
  <c r="CO540" i="5"/>
  <c r="CO539" i="5"/>
  <c r="CO538" i="5"/>
  <c r="CO537" i="5"/>
  <c r="CO536" i="5"/>
  <c r="CO535" i="5"/>
  <c r="CO534" i="5"/>
  <c r="CO533" i="5"/>
  <c r="CO532" i="5"/>
  <c r="CO531" i="5"/>
  <c r="CO530" i="5"/>
  <c r="CO529" i="5"/>
  <c r="CO528" i="5"/>
  <c r="CO527" i="5"/>
  <c r="CO526" i="5"/>
  <c r="CO525" i="5"/>
  <c r="CO524" i="5"/>
  <c r="CO523" i="5"/>
  <c r="CO522" i="5"/>
  <c r="CO521" i="5"/>
  <c r="CO520" i="5"/>
  <c r="CO519" i="5"/>
  <c r="CO518" i="5"/>
  <c r="CO517" i="5"/>
  <c r="CO516" i="5"/>
  <c r="CO515" i="5"/>
  <c r="CO514" i="5"/>
  <c r="CO513" i="5"/>
  <c r="CO512" i="5"/>
  <c r="CO511" i="5"/>
  <c r="CO510" i="5"/>
  <c r="CO509" i="5"/>
  <c r="CO508" i="5"/>
  <c r="CO507" i="5"/>
  <c r="CO506" i="5"/>
  <c r="CO505" i="5"/>
  <c r="CO504" i="5"/>
  <c r="CO503" i="5"/>
  <c r="CO502" i="5"/>
  <c r="CO501" i="5"/>
  <c r="CO500" i="5"/>
  <c r="CO499" i="5"/>
  <c r="CO498" i="5"/>
  <c r="CO497" i="5"/>
  <c r="CO496" i="5"/>
  <c r="CO495" i="5"/>
  <c r="CO494" i="5"/>
  <c r="CO493" i="5"/>
  <c r="CO492" i="5"/>
  <c r="CO491" i="5"/>
  <c r="CO490" i="5"/>
  <c r="CO489" i="5"/>
  <c r="CO488" i="5"/>
  <c r="CO487" i="5"/>
  <c r="CO486" i="5"/>
  <c r="CO485" i="5"/>
  <c r="CO484" i="5"/>
  <c r="CO483" i="5"/>
  <c r="CO482" i="5"/>
  <c r="CO481" i="5"/>
  <c r="CO480" i="5"/>
  <c r="CO479" i="5"/>
  <c r="CO478" i="5"/>
  <c r="CO477" i="5"/>
  <c r="CO476" i="5"/>
  <c r="CO475" i="5"/>
  <c r="CO474" i="5"/>
  <c r="CO473" i="5"/>
  <c r="CO472" i="5"/>
  <c r="CO471" i="5"/>
  <c r="CO470" i="5"/>
  <c r="CO469" i="5"/>
  <c r="CO468" i="5"/>
  <c r="CO467" i="5"/>
  <c r="CO466" i="5"/>
  <c r="CO465" i="5"/>
  <c r="CO464" i="5"/>
  <c r="CO463" i="5"/>
  <c r="CO462" i="5"/>
  <c r="CO461" i="5"/>
  <c r="CO460" i="5"/>
  <c r="CO459" i="5"/>
  <c r="CO458" i="5"/>
  <c r="CO457" i="5"/>
  <c r="CO456" i="5"/>
  <c r="CO455" i="5"/>
  <c r="CO454" i="5"/>
  <c r="CO453" i="5"/>
  <c r="CO452" i="5"/>
  <c r="CO451" i="5"/>
  <c r="CO450" i="5"/>
  <c r="CO449" i="5"/>
  <c r="CO448" i="5"/>
  <c r="CO447" i="5"/>
  <c r="CO446" i="5"/>
  <c r="CO445" i="5"/>
  <c r="CO444" i="5"/>
  <c r="CO443" i="5"/>
  <c r="CO442" i="5"/>
  <c r="CO441" i="5"/>
  <c r="CO440" i="5"/>
  <c r="CO439" i="5"/>
  <c r="CO438" i="5"/>
  <c r="CO437" i="5"/>
  <c r="CO436" i="5"/>
  <c r="CO435" i="5"/>
  <c r="CO434" i="5"/>
  <c r="CO433" i="5"/>
  <c r="CO432" i="5"/>
  <c r="CO431" i="5"/>
  <c r="CO430" i="5"/>
  <c r="CO429" i="5"/>
  <c r="CO428" i="5"/>
  <c r="CO427" i="5"/>
  <c r="CO426" i="5"/>
  <c r="CO425" i="5"/>
  <c r="CO424" i="5"/>
  <c r="CO423" i="5"/>
  <c r="CO422" i="5"/>
  <c r="CO421" i="5"/>
  <c r="CO420" i="5"/>
  <c r="CO419" i="5"/>
  <c r="CO418" i="5"/>
  <c r="CO417" i="5"/>
  <c r="CO416" i="5"/>
  <c r="CO415" i="5"/>
  <c r="CO414" i="5"/>
  <c r="CO413" i="5"/>
  <c r="CO412" i="5"/>
  <c r="CO411" i="5"/>
  <c r="CO410" i="5"/>
  <c r="CO409" i="5"/>
  <c r="CO408" i="5"/>
  <c r="CO407" i="5"/>
  <c r="CO406" i="5"/>
  <c r="CO405" i="5"/>
  <c r="CO404" i="5"/>
  <c r="CO403" i="5"/>
  <c r="CO402" i="5"/>
  <c r="CO401" i="5"/>
  <c r="CO400" i="5"/>
  <c r="CO399" i="5"/>
  <c r="CO398" i="5"/>
  <c r="CO397" i="5"/>
  <c r="CO396" i="5"/>
  <c r="CO395" i="5"/>
  <c r="CO394" i="5"/>
  <c r="CO393" i="5"/>
  <c r="CO392" i="5"/>
  <c r="CO391" i="5"/>
  <c r="CO390" i="5"/>
  <c r="CO389" i="5"/>
  <c r="CO388" i="5"/>
  <c r="CO387" i="5"/>
  <c r="CO386" i="5"/>
  <c r="CO385" i="5"/>
  <c r="CO384" i="5"/>
  <c r="CO383" i="5"/>
  <c r="CO382" i="5"/>
  <c r="CO381" i="5"/>
  <c r="CO380" i="5"/>
  <c r="CO379" i="5"/>
  <c r="CO378" i="5"/>
  <c r="CO377" i="5"/>
  <c r="CO376" i="5"/>
  <c r="CO375" i="5"/>
  <c r="CO374" i="5"/>
  <c r="CO373" i="5"/>
  <c r="CO372" i="5"/>
  <c r="CO371" i="5"/>
  <c r="CO370" i="5"/>
  <c r="CO369" i="5"/>
  <c r="CO368" i="5"/>
  <c r="CO367" i="5"/>
  <c r="CO366" i="5"/>
  <c r="CO365" i="5"/>
  <c r="CO364" i="5"/>
  <c r="CO363" i="5"/>
  <c r="CO362" i="5"/>
  <c r="CO361" i="5"/>
  <c r="CO360" i="5"/>
  <c r="CO359" i="5"/>
  <c r="CO358" i="5"/>
  <c r="CO357" i="5"/>
  <c r="CO356" i="5"/>
  <c r="CO355" i="5"/>
  <c r="CO354" i="5"/>
  <c r="CO353" i="5"/>
  <c r="CO352" i="5"/>
  <c r="CO351" i="5"/>
  <c r="CO350" i="5"/>
  <c r="CO349" i="5"/>
  <c r="CO348" i="5"/>
  <c r="CO347" i="5"/>
  <c r="CO346" i="5"/>
  <c r="CO345" i="5"/>
  <c r="CO344" i="5"/>
  <c r="CO343" i="5"/>
  <c r="CO342" i="5"/>
  <c r="CO341" i="5"/>
  <c r="CO340" i="5"/>
  <c r="CO339" i="5"/>
  <c r="CO338" i="5"/>
  <c r="CO337" i="5"/>
  <c r="CO336" i="5"/>
  <c r="CO335" i="5"/>
  <c r="CO334" i="5"/>
  <c r="CO333" i="5"/>
  <c r="CO332" i="5"/>
  <c r="CO331" i="5"/>
  <c r="CO330" i="5"/>
  <c r="CO329" i="5"/>
  <c r="CO328" i="5"/>
  <c r="CO327" i="5"/>
  <c r="CO326" i="5"/>
  <c r="CO325" i="5"/>
  <c r="CO324" i="5"/>
  <c r="CO323" i="5"/>
  <c r="CO322" i="5"/>
  <c r="CO321" i="5"/>
  <c r="CO320" i="5"/>
  <c r="CO319" i="5"/>
  <c r="CO318" i="5"/>
  <c r="CO317" i="5"/>
  <c r="CO316" i="5"/>
  <c r="CO315" i="5"/>
  <c r="CO314" i="5"/>
  <c r="CO313" i="5"/>
  <c r="CO312" i="5"/>
  <c r="CO311" i="5"/>
  <c r="CO310" i="5"/>
  <c r="CO309" i="5"/>
  <c r="CO308" i="5"/>
  <c r="CO307" i="5"/>
  <c r="CO306" i="5"/>
  <c r="CO305" i="5"/>
  <c r="CO304" i="5"/>
  <c r="CO303" i="5"/>
  <c r="CO302" i="5"/>
  <c r="CO301" i="5"/>
  <c r="CO300" i="5"/>
  <c r="CO299" i="5"/>
  <c r="CO298" i="5"/>
  <c r="CO297" i="5"/>
  <c r="CO296" i="5"/>
  <c r="CO295" i="5"/>
  <c r="CO294" i="5"/>
  <c r="CO293" i="5"/>
  <c r="CO292" i="5"/>
  <c r="CO291" i="5"/>
  <c r="CO290" i="5"/>
  <c r="CO289" i="5"/>
  <c r="CO288" i="5"/>
  <c r="CO287" i="5"/>
  <c r="CO286" i="5"/>
  <c r="CO285" i="5"/>
  <c r="CO284" i="5"/>
  <c r="CO283" i="5"/>
  <c r="CO282" i="5"/>
  <c r="CO281" i="5"/>
  <c r="CO280" i="5"/>
  <c r="CO279" i="5"/>
  <c r="CO278" i="5"/>
  <c r="CO277" i="5"/>
  <c r="CO276" i="5"/>
  <c r="CO275" i="5"/>
  <c r="CO274" i="5"/>
  <c r="CO273" i="5"/>
  <c r="CO272" i="5"/>
  <c r="CO271" i="5"/>
  <c r="CO270" i="5"/>
  <c r="CO269" i="5"/>
  <c r="CO268" i="5"/>
  <c r="CO267" i="5"/>
  <c r="CO266" i="5"/>
  <c r="CO265" i="5"/>
  <c r="CO264" i="5"/>
  <c r="CO263" i="5"/>
  <c r="CO262" i="5"/>
  <c r="CO261" i="5"/>
  <c r="CO260" i="5"/>
  <c r="CO259" i="5"/>
  <c r="CO258" i="5"/>
  <c r="CO257" i="5"/>
  <c r="CO256" i="5"/>
  <c r="CO255" i="5"/>
  <c r="CO254" i="5"/>
  <c r="CO253" i="5"/>
  <c r="CO252" i="5"/>
  <c r="CO251" i="5"/>
  <c r="CO250" i="5"/>
  <c r="CO249" i="5"/>
  <c r="CO248" i="5"/>
  <c r="CO247" i="5"/>
  <c r="CO246" i="5"/>
  <c r="CO245" i="5"/>
  <c r="CO244" i="5"/>
  <c r="CO243" i="5"/>
  <c r="CO242" i="5"/>
  <c r="CO241" i="5"/>
  <c r="CO240" i="5"/>
  <c r="CO239" i="5"/>
  <c r="CO238" i="5"/>
  <c r="CO237" i="5"/>
  <c r="CO236" i="5"/>
  <c r="CO235" i="5"/>
  <c r="CO234" i="5"/>
  <c r="CO233" i="5"/>
  <c r="CO232" i="5"/>
  <c r="CO231" i="5"/>
  <c r="CO230" i="5"/>
  <c r="CO229" i="5"/>
  <c r="CO228" i="5"/>
  <c r="CO227" i="5"/>
  <c r="CO226" i="5"/>
  <c r="CO225" i="5"/>
  <c r="CO224" i="5"/>
  <c r="CO223" i="5"/>
  <c r="CO222" i="5"/>
  <c r="CO221" i="5"/>
  <c r="CO220" i="5"/>
  <c r="CO219" i="5"/>
  <c r="CO218" i="5"/>
  <c r="CO217" i="5"/>
  <c r="CO216" i="5"/>
  <c r="CO215" i="5"/>
  <c r="CO214" i="5"/>
  <c r="CO213" i="5"/>
  <c r="CO212" i="5"/>
  <c r="CO211" i="5"/>
  <c r="CO210" i="5"/>
  <c r="CO209" i="5"/>
  <c r="CO208" i="5"/>
  <c r="CO207" i="5"/>
  <c r="CO206" i="5"/>
  <c r="CO205" i="5"/>
  <c r="CO204" i="5"/>
  <c r="CO203" i="5"/>
  <c r="CO202" i="5"/>
  <c r="CO201" i="5"/>
  <c r="CO200" i="5"/>
  <c r="CO199" i="5"/>
  <c r="CO198" i="5"/>
  <c r="CO197" i="5"/>
  <c r="CO196" i="5"/>
  <c r="CO195" i="5"/>
  <c r="CO194" i="5"/>
  <c r="CO193" i="5"/>
  <c r="CO192" i="5"/>
  <c r="CO191" i="5"/>
  <c r="CO190" i="5"/>
  <c r="CO189" i="5"/>
  <c r="CO188" i="5"/>
  <c r="CO187" i="5"/>
  <c r="CO186" i="5"/>
  <c r="CO185" i="5"/>
  <c r="CO184" i="5"/>
  <c r="CO183" i="5"/>
  <c r="CO182" i="5"/>
  <c r="CO181" i="5"/>
  <c r="CO180" i="5"/>
  <c r="CO179" i="5"/>
  <c r="CO178" i="5"/>
  <c r="CO177" i="5"/>
  <c r="CO176" i="5"/>
  <c r="CO175" i="5"/>
  <c r="CO174" i="5"/>
  <c r="CO173" i="5"/>
  <c r="CO172" i="5"/>
  <c r="CO171" i="5"/>
  <c r="CO170" i="5"/>
  <c r="CO169" i="5"/>
  <c r="CO168" i="5"/>
  <c r="CO167" i="5"/>
  <c r="CO166" i="5"/>
  <c r="CO165" i="5"/>
  <c r="CO164" i="5"/>
  <c r="CO163" i="5"/>
  <c r="CO162" i="5"/>
  <c r="CO161" i="5"/>
  <c r="CO160" i="5"/>
  <c r="CO159" i="5"/>
  <c r="CO158" i="5"/>
  <c r="CO157" i="5"/>
  <c r="CO156" i="5"/>
  <c r="CO155" i="5"/>
  <c r="CO154" i="5"/>
  <c r="CO153" i="5"/>
  <c r="CO152" i="5"/>
  <c r="CO151" i="5"/>
  <c r="CO150" i="5"/>
  <c r="CO149" i="5"/>
  <c r="CO148" i="5"/>
  <c r="CO147" i="5"/>
  <c r="CO146" i="5"/>
  <c r="CO145" i="5"/>
  <c r="CO144" i="5"/>
  <c r="CO143" i="5"/>
  <c r="CO142" i="5"/>
  <c r="CO141" i="5"/>
  <c r="CO140" i="5"/>
  <c r="CO139" i="5"/>
  <c r="CO138" i="5"/>
  <c r="CO137" i="5"/>
  <c r="CO136" i="5"/>
  <c r="CO135" i="5"/>
  <c r="CO134" i="5"/>
  <c r="CO133" i="5"/>
  <c r="CO132" i="5"/>
  <c r="CO131" i="5"/>
  <c r="CO130" i="5"/>
  <c r="CO129" i="5"/>
  <c r="CO128" i="5"/>
  <c r="CO127" i="5"/>
  <c r="CO126" i="5"/>
  <c r="CO125" i="5"/>
  <c r="CO124" i="5"/>
  <c r="CO123" i="5"/>
  <c r="CO122" i="5"/>
  <c r="CO121" i="5"/>
  <c r="CO120" i="5"/>
  <c r="CO119" i="5"/>
  <c r="CO118" i="5"/>
  <c r="CO117" i="5"/>
  <c r="CO116" i="5"/>
  <c r="CO115" i="5"/>
  <c r="CO114" i="5"/>
  <c r="CO113" i="5"/>
  <c r="CO112" i="5"/>
  <c r="CO111" i="5"/>
  <c r="CO110" i="5"/>
  <c r="CO109" i="5"/>
  <c r="CO108" i="5"/>
  <c r="CO107" i="5"/>
  <c r="CO106" i="5"/>
  <c r="CO105" i="5"/>
  <c r="CO104" i="5"/>
  <c r="CO103" i="5"/>
  <c r="CO102" i="5"/>
  <c r="CO101" i="5"/>
  <c r="CO100" i="5"/>
  <c r="CO99" i="5"/>
  <c r="CO98" i="5"/>
  <c r="CO97" i="5"/>
  <c r="CO96" i="5"/>
  <c r="CO95" i="5"/>
  <c r="CO94" i="5"/>
  <c r="CO93" i="5"/>
  <c r="CO92" i="5"/>
  <c r="CO91" i="5"/>
  <c r="CO90" i="5"/>
  <c r="CO89" i="5"/>
  <c r="CO88" i="5"/>
  <c r="CO87" i="5"/>
  <c r="CO86" i="5"/>
  <c r="CO85" i="5"/>
  <c r="CO84" i="5"/>
  <c r="CO83" i="5"/>
  <c r="CO82" i="5"/>
  <c r="CO81" i="5"/>
  <c r="CO80" i="5"/>
  <c r="CO79" i="5"/>
  <c r="CO78" i="5"/>
  <c r="CO77" i="5"/>
  <c r="CO76" i="5"/>
  <c r="CO75" i="5"/>
  <c r="CO74" i="5"/>
  <c r="CO73" i="5"/>
  <c r="CO72" i="5"/>
  <c r="CO71" i="5"/>
  <c r="CO70" i="5"/>
  <c r="CO69" i="5"/>
  <c r="CO68" i="5"/>
  <c r="CO67" i="5"/>
  <c r="CO66" i="5"/>
  <c r="CO65" i="5"/>
  <c r="CO64" i="5"/>
  <c r="CO63" i="5"/>
  <c r="CO62" i="5"/>
  <c r="CO61" i="5"/>
  <c r="CO60" i="5"/>
  <c r="CO59" i="5"/>
  <c r="CO58" i="5"/>
  <c r="CO57" i="5"/>
  <c r="CO56" i="5"/>
  <c r="CO55" i="5"/>
  <c r="CO54" i="5"/>
  <c r="CO53" i="5"/>
  <c r="CO52" i="5"/>
  <c r="CO51" i="5"/>
  <c r="CO50" i="5"/>
  <c r="CO49" i="5"/>
  <c r="CO48" i="5"/>
  <c r="CO47" i="5"/>
  <c r="CO46" i="5"/>
  <c r="CO45" i="5"/>
  <c r="CO44" i="5"/>
  <c r="CO43" i="5"/>
  <c r="CO42" i="5"/>
  <c r="CO41" i="5"/>
  <c r="CO40" i="5"/>
  <c r="CO39" i="5"/>
  <c r="CO38" i="5"/>
  <c r="CO37" i="5"/>
  <c r="CO36" i="5"/>
  <c r="CO35" i="5"/>
  <c r="CO34" i="5"/>
  <c r="CO33" i="5"/>
  <c r="CO32" i="5"/>
  <c r="CO31" i="5"/>
  <c r="CO30" i="5"/>
  <c r="CO29" i="5"/>
  <c r="CO28" i="5"/>
  <c r="CO27" i="5"/>
  <c r="CO26" i="5"/>
  <c r="CO25" i="5"/>
  <c r="CO24" i="5"/>
  <c r="CO23" i="5"/>
  <c r="CO22" i="5"/>
  <c r="CO21" i="5"/>
  <c r="CO20" i="5"/>
  <c r="CO19" i="5"/>
  <c r="CO18" i="5"/>
  <c r="CO17" i="5"/>
  <c r="CO16" i="5"/>
  <c r="CO15" i="5"/>
  <c r="CO14" i="5"/>
  <c r="CO13" i="5"/>
  <c r="CO12" i="5"/>
  <c r="CO11" i="5"/>
  <c r="CO10" i="5"/>
  <c r="CO9" i="5"/>
  <c r="CO8" i="5"/>
  <c r="CO7" i="5"/>
  <c r="CO6" i="5"/>
  <c r="CO5" i="5"/>
  <c r="CO4" i="5"/>
  <c r="CO3" i="5"/>
  <c r="CO2" i="5"/>
  <c r="BY759" i="5"/>
  <c r="CA759" i="5" s="1"/>
  <c r="BY758" i="5"/>
  <c r="CA758" i="5" s="1"/>
  <c r="BY751" i="5"/>
  <c r="CA751" i="5" s="1"/>
  <c r="BY750" i="5"/>
  <c r="CA750" i="5" s="1"/>
  <c r="BY319" i="5"/>
  <c r="BY318" i="5"/>
  <c r="CA318" i="5" s="1"/>
  <c r="BY313" i="5"/>
  <c r="CA313" i="5" s="1"/>
  <c r="BY312" i="5"/>
  <c r="CA312" i="5" s="1"/>
  <c r="BY195" i="5"/>
  <c r="CA195" i="5" s="1"/>
  <c r="BY194" i="5"/>
  <c r="CA194" i="5" s="1"/>
  <c r="BY193" i="5"/>
  <c r="CA193" i="5" s="1"/>
  <c r="BY192" i="5"/>
  <c r="CA192" i="5" s="1"/>
  <c r="BY119" i="5"/>
  <c r="CA119" i="5" s="1"/>
  <c r="BY118" i="5"/>
  <c r="CA118" i="5" s="1"/>
  <c r="BY91" i="5"/>
  <c r="CA91" i="5" s="1"/>
  <c r="BY90" i="5"/>
  <c r="CA90" i="5" s="1"/>
  <c r="BY79" i="5"/>
  <c r="CA79" i="5" s="1"/>
  <c r="BY78" i="5"/>
  <c r="CA78" i="5" s="1"/>
  <c r="BY69" i="5"/>
  <c r="CA69" i="5" s="1"/>
  <c r="BY68" i="5"/>
  <c r="CA68" i="5" s="1"/>
  <c r="BY33" i="5"/>
  <c r="CA33" i="5" s="1"/>
  <c r="BY31" i="5"/>
  <c r="BY32" i="5"/>
  <c r="CA32" i="5" s="1"/>
  <c r="BY30" i="5"/>
  <c r="CA30" i="5" s="1"/>
  <c r="BY25" i="5"/>
  <c r="CA25" i="5" s="1"/>
  <c r="BY24" i="5"/>
  <c r="CA24" i="5" s="1"/>
  <c r="BY17" i="5"/>
  <c r="CA17" i="5" s="1"/>
  <c r="BY16" i="5"/>
  <c r="CA16" i="5" s="1"/>
  <c r="BY5" i="5"/>
  <c r="CA5" i="5" s="1"/>
  <c r="BY4" i="5"/>
  <c r="CA4" i="5" s="1"/>
  <c r="BC650" i="5"/>
  <c r="AW799" i="5"/>
  <c r="BF799" i="5" s="1"/>
  <c r="BG799" i="5" s="1"/>
  <c r="AW798" i="5"/>
  <c r="BF798" i="5" s="1"/>
  <c r="BG798" i="5" s="1"/>
  <c r="AW797" i="5"/>
  <c r="AW796" i="5"/>
  <c r="AW795" i="5"/>
  <c r="AW794" i="5"/>
  <c r="AW793" i="5"/>
  <c r="AW792" i="5"/>
  <c r="AW791" i="5"/>
  <c r="AW790" i="5"/>
  <c r="AW789" i="5"/>
  <c r="AW788" i="5"/>
  <c r="AW787" i="5"/>
  <c r="AW786" i="5"/>
  <c r="AW785" i="5"/>
  <c r="BF785" i="5" s="1"/>
  <c r="BG785" i="5" s="1"/>
  <c r="AW784" i="5"/>
  <c r="BF784" i="5" s="1"/>
  <c r="BG784" i="5" s="1"/>
  <c r="AW783" i="5"/>
  <c r="AW782" i="5"/>
  <c r="AW781" i="5"/>
  <c r="AW780" i="5"/>
  <c r="AW779" i="5"/>
  <c r="AW778" i="5"/>
  <c r="AW777" i="5"/>
  <c r="BF777" i="5" s="1"/>
  <c r="BG777" i="5" s="1"/>
  <c r="AW776" i="5"/>
  <c r="BF776" i="5" s="1"/>
  <c r="BG776" i="5" s="1"/>
  <c r="AW775" i="5"/>
  <c r="AW774" i="5"/>
  <c r="AW773" i="5"/>
  <c r="AW772" i="5"/>
  <c r="AW771" i="5"/>
  <c r="AW770" i="5"/>
  <c r="AW769" i="5"/>
  <c r="AW768" i="5"/>
  <c r="AW767" i="5"/>
  <c r="AW766" i="5"/>
  <c r="AW765" i="5"/>
  <c r="AW764" i="5"/>
  <c r="AW763" i="5"/>
  <c r="AW762" i="5"/>
  <c r="AW761" i="5"/>
  <c r="AW760" i="5"/>
  <c r="AW759" i="5"/>
  <c r="BF759" i="5" s="1"/>
  <c r="BG759" i="5" s="1"/>
  <c r="AW758" i="5"/>
  <c r="BF758" i="5" s="1"/>
  <c r="BG758" i="5" s="1"/>
  <c r="AW757" i="5"/>
  <c r="AW756" i="5"/>
  <c r="AW755" i="5"/>
  <c r="AW754" i="5"/>
  <c r="AW753" i="5"/>
  <c r="AW752" i="5"/>
  <c r="AW751" i="5"/>
  <c r="BF751" i="5" s="1"/>
  <c r="BG751" i="5" s="1"/>
  <c r="AW750" i="5"/>
  <c r="BF750" i="5" s="1"/>
  <c r="BG750" i="5" s="1"/>
  <c r="AW749" i="5"/>
  <c r="AW748" i="5"/>
  <c r="AW747" i="5"/>
  <c r="AW746" i="5"/>
  <c r="AW745" i="5"/>
  <c r="AW744" i="5"/>
  <c r="AW743" i="5"/>
  <c r="AW742" i="5"/>
  <c r="AW741" i="5"/>
  <c r="AW740" i="5"/>
  <c r="AW739" i="5"/>
  <c r="BF739" i="5" s="1"/>
  <c r="BG739" i="5" s="1"/>
  <c r="AW738" i="5"/>
  <c r="BF738" i="5" s="1"/>
  <c r="BG738" i="5" s="1"/>
  <c r="AW737" i="5"/>
  <c r="AW736" i="5"/>
  <c r="AW735" i="5"/>
  <c r="AW734" i="5"/>
  <c r="AW733" i="5"/>
  <c r="BF733" i="5" s="1"/>
  <c r="BG733" i="5" s="1"/>
  <c r="AW732" i="5"/>
  <c r="BF732" i="5" s="1"/>
  <c r="BG732" i="5" s="1"/>
  <c r="AW731" i="5"/>
  <c r="AW730" i="5"/>
  <c r="AW729" i="5"/>
  <c r="AW728" i="5"/>
  <c r="AW727" i="5"/>
  <c r="BF727" i="5" s="1"/>
  <c r="BG727" i="5" s="1"/>
  <c r="AW726" i="5"/>
  <c r="BF726" i="5" s="1"/>
  <c r="BG726" i="5" s="1"/>
  <c r="AW725" i="5"/>
  <c r="AW724" i="5"/>
  <c r="BF724" i="5" s="1"/>
  <c r="BG724" i="5" s="1"/>
  <c r="AW723" i="5"/>
  <c r="BF723" i="5" s="1"/>
  <c r="BG723" i="5" s="1"/>
  <c r="AW722" i="5"/>
  <c r="BF722" i="5" s="1"/>
  <c r="BG722" i="5" s="1"/>
  <c r="AW721" i="5"/>
  <c r="AW720" i="5"/>
  <c r="AW719" i="5"/>
  <c r="AW718" i="5"/>
  <c r="BF718" i="5" s="1"/>
  <c r="BG718" i="5" s="1"/>
  <c r="AW717" i="5"/>
  <c r="AW716" i="5"/>
  <c r="AW715" i="5"/>
  <c r="AW714" i="5"/>
  <c r="BF714" i="5" s="1"/>
  <c r="BG714" i="5" s="1"/>
  <c r="AW713" i="5"/>
  <c r="BF713" i="5" s="1"/>
  <c r="BG713" i="5" s="1"/>
  <c r="AW712" i="5"/>
  <c r="BF712" i="5" s="1"/>
  <c r="BG712" i="5" s="1"/>
  <c r="AW711" i="5"/>
  <c r="AW710" i="5"/>
  <c r="AW709" i="5"/>
  <c r="AW708" i="5"/>
  <c r="AW707" i="5"/>
  <c r="BF707" i="5" s="1"/>
  <c r="BG707" i="5" s="1"/>
  <c r="AW706" i="5"/>
  <c r="BF706" i="5" s="1"/>
  <c r="BG706" i="5" s="1"/>
  <c r="AW705" i="5"/>
  <c r="AW704" i="5"/>
  <c r="AW703" i="5"/>
  <c r="BF703" i="5" s="1"/>
  <c r="BG703" i="5" s="1"/>
  <c r="AW702" i="5"/>
  <c r="BF702" i="5" s="1"/>
  <c r="BG702" i="5" s="1"/>
  <c r="AW701" i="5"/>
  <c r="BF701" i="5" s="1"/>
  <c r="BG701" i="5" s="1"/>
  <c r="AW700" i="5"/>
  <c r="BF700" i="5" s="1"/>
  <c r="BG700" i="5" s="1"/>
  <c r="AW699" i="5"/>
  <c r="AW698" i="5"/>
  <c r="AW697" i="5"/>
  <c r="BF697" i="5" s="1"/>
  <c r="BG697" i="5" s="1"/>
  <c r="AW696" i="5"/>
  <c r="BF696" i="5" s="1"/>
  <c r="BG696" i="5" s="1"/>
  <c r="AW695" i="5"/>
  <c r="AW694" i="5"/>
  <c r="AW693" i="5"/>
  <c r="BF693" i="5" s="1"/>
  <c r="BG693" i="5" s="1"/>
  <c r="AW692" i="5"/>
  <c r="BF692" i="5" s="1"/>
  <c r="BG692" i="5" s="1"/>
  <c r="AW691" i="5"/>
  <c r="AW690" i="5"/>
  <c r="AW689" i="5"/>
  <c r="BF689" i="5" s="1"/>
  <c r="BG689" i="5" s="1"/>
  <c r="AW688" i="5"/>
  <c r="BF688" i="5" s="1"/>
  <c r="BG688" i="5" s="1"/>
  <c r="AW687" i="5"/>
  <c r="AW686" i="5"/>
  <c r="AW685" i="5"/>
  <c r="BF685" i="5" s="1"/>
  <c r="BG685" i="5" s="1"/>
  <c r="AW684" i="5"/>
  <c r="BF684" i="5" s="1"/>
  <c r="BG684" i="5" s="1"/>
  <c r="AW683" i="5"/>
  <c r="BF683" i="5" s="1"/>
  <c r="BG683" i="5" s="1"/>
  <c r="AW682" i="5"/>
  <c r="BF682" i="5" s="1"/>
  <c r="BG682" i="5" s="1"/>
  <c r="AW681" i="5"/>
  <c r="AW680" i="5"/>
  <c r="BF680" i="5" s="1"/>
  <c r="BG680" i="5" s="1"/>
  <c r="AW679" i="5"/>
  <c r="BF679" i="5" s="1"/>
  <c r="BG679" i="5" s="1"/>
  <c r="AW678" i="5"/>
  <c r="BF678" i="5" s="1"/>
  <c r="BG678" i="5" s="1"/>
  <c r="AW677" i="5"/>
  <c r="AW676" i="5"/>
  <c r="AW675" i="5"/>
  <c r="BF675" i="5" s="1"/>
  <c r="BG675" i="5" s="1"/>
  <c r="AW674" i="5"/>
  <c r="BF674" i="5" s="1"/>
  <c r="BG674" i="5" s="1"/>
  <c r="AW673" i="5"/>
  <c r="BF673" i="5" s="1"/>
  <c r="BG673" i="5" s="1"/>
  <c r="AW672" i="5"/>
  <c r="BF672" i="5" s="1"/>
  <c r="BG672" i="5" s="1"/>
  <c r="AW671" i="5"/>
  <c r="AW670" i="5"/>
  <c r="AW669" i="5"/>
  <c r="AW668" i="5"/>
  <c r="AW667" i="5"/>
  <c r="BF667" i="5" s="1"/>
  <c r="BG667" i="5" s="1"/>
  <c r="AW666" i="5"/>
  <c r="BF666" i="5" s="1"/>
  <c r="BG666" i="5" s="1"/>
  <c r="AW665" i="5"/>
  <c r="AW664" i="5"/>
  <c r="AW663" i="5"/>
  <c r="AW662" i="5"/>
  <c r="AW661" i="5"/>
  <c r="BF661" i="5" s="1"/>
  <c r="BG661" i="5" s="1"/>
  <c r="AW660" i="5"/>
  <c r="BF660" i="5" s="1"/>
  <c r="BG660" i="5" s="1"/>
  <c r="AW659" i="5"/>
  <c r="BF659" i="5" s="1"/>
  <c r="BG659" i="5" s="1"/>
  <c r="AW658" i="5"/>
  <c r="BF658" i="5" s="1"/>
  <c r="BG658" i="5" s="1"/>
  <c r="AW657" i="5"/>
  <c r="AW656" i="5"/>
  <c r="AW655" i="5"/>
  <c r="AW654" i="5"/>
  <c r="AW653" i="5"/>
  <c r="BF653" i="5" s="1"/>
  <c r="BG653" i="5" s="1"/>
  <c r="AW652" i="5"/>
  <c r="BF652" i="5" s="1"/>
  <c r="BG652" i="5" s="1"/>
  <c r="AW651" i="5"/>
  <c r="AW650" i="5"/>
  <c r="AW649" i="5"/>
  <c r="AW648" i="5"/>
  <c r="AW647" i="5"/>
  <c r="BF647" i="5" s="1"/>
  <c r="BG647" i="5" s="1"/>
  <c r="AW646" i="5"/>
  <c r="BF646" i="5" s="1"/>
  <c r="BG646" i="5" s="1"/>
  <c r="AW645" i="5"/>
  <c r="BF645" i="5" s="1"/>
  <c r="BG645" i="5" s="1"/>
  <c r="AW644" i="5"/>
  <c r="BF644" i="5" s="1"/>
  <c r="BG644" i="5" s="1"/>
  <c r="AW643" i="5"/>
  <c r="BF643" i="5" s="1"/>
  <c r="BG643" i="5" s="1"/>
  <c r="AW642" i="5"/>
  <c r="BF642" i="5" s="1"/>
  <c r="BG642" i="5" s="1"/>
  <c r="AW641" i="5"/>
  <c r="BF641" i="5" s="1"/>
  <c r="BG641" i="5" s="1"/>
  <c r="AW640" i="5"/>
  <c r="BF640" i="5" s="1"/>
  <c r="BG640" i="5" s="1"/>
  <c r="AW639" i="5"/>
  <c r="AW638" i="5"/>
  <c r="AW637" i="5"/>
  <c r="BF637" i="5" s="1"/>
  <c r="BG637" i="5" s="1"/>
  <c r="AW636" i="5"/>
  <c r="BF636" i="5" s="1"/>
  <c r="BG636" i="5" s="1"/>
  <c r="AW635" i="5"/>
  <c r="AW634" i="5"/>
  <c r="AW633" i="5"/>
  <c r="AW632" i="5"/>
  <c r="AW631" i="5"/>
  <c r="AW630" i="5"/>
  <c r="AW629" i="5"/>
  <c r="AW628" i="5"/>
  <c r="BF628" i="5" s="1"/>
  <c r="BG628" i="5" s="1"/>
  <c r="AW627" i="5"/>
  <c r="AW626" i="5"/>
  <c r="AW625" i="5"/>
  <c r="AW624" i="5"/>
  <c r="AW623" i="5"/>
  <c r="AW622" i="5"/>
  <c r="AW621" i="5"/>
  <c r="AW620" i="5"/>
  <c r="AW619" i="5"/>
  <c r="BF619" i="5" s="1"/>
  <c r="BG619" i="5" s="1"/>
  <c r="AW618" i="5"/>
  <c r="BF618" i="5" s="1"/>
  <c r="BG618" i="5" s="1"/>
  <c r="AW617" i="5"/>
  <c r="BF617" i="5" s="1"/>
  <c r="BG617" i="5" s="1"/>
  <c r="AW616" i="5"/>
  <c r="BF616" i="5" s="1"/>
  <c r="BG616" i="5" s="1"/>
  <c r="AW615" i="5"/>
  <c r="AW614" i="5"/>
  <c r="AW613" i="5"/>
  <c r="AW612" i="5"/>
  <c r="AW611" i="5"/>
  <c r="BF611" i="5" s="1"/>
  <c r="BG611" i="5" s="1"/>
  <c r="AW610" i="5"/>
  <c r="BF610" i="5" s="1"/>
  <c r="BG610" i="5" s="1"/>
  <c r="AW609" i="5"/>
  <c r="AW608" i="5"/>
  <c r="AW607" i="5"/>
  <c r="BF607" i="5" s="1"/>
  <c r="BG607" i="5" s="1"/>
  <c r="AW606" i="5"/>
  <c r="BF606" i="5" s="1"/>
  <c r="BG606" i="5" s="1"/>
  <c r="AW605" i="5"/>
  <c r="BF605" i="5" s="1"/>
  <c r="BG605" i="5" s="1"/>
  <c r="AW604" i="5"/>
  <c r="BF604" i="5" s="1"/>
  <c r="BG604" i="5" s="1"/>
  <c r="AW603" i="5"/>
  <c r="AW602" i="5"/>
  <c r="AW601" i="5"/>
  <c r="AW600" i="5"/>
  <c r="AW599" i="5"/>
  <c r="AW598" i="5"/>
  <c r="AW597" i="5"/>
  <c r="AW596" i="5"/>
  <c r="AW595" i="5"/>
  <c r="AW594" i="5"/>
  <c r="AW593" i="5"/>
  <c r="AW592" i="5"/>
  <c r="AW591" i="5"/>
  <c r="AW590" i="5"/>
  <c r="AW589" i="5"/>
  <c r="AW588" i="5"/>
  <c r="AW587" i="5"/>
  <c r="AW586" i="5"/>
  <c r="AW585" i="5"/>
  <c r="BF585" i="5" s="1"/>
  <c r="BG585" i="5" s="1"/>
  <c r="AW584" i="5"/>
  <c r="BF584" i="5" s="1"/>
  <c r="BG584" i="5" s="1"/>
  <c r="AW583" i="5"/>
  <c r="AW582" i="5"/>
  <c r="AW581" i="5"/>
  <c r="AW580" i="5"/>
  <c r="AW579" i="5"/>
  <c r="AW578" i="5"/>
  <c r="AW577" i="5"/>
  <c r="AW576" i="5"/>
  <c r="AW575" i="5"/>
  <c r="BF575" i="5" s="1"/>
  <c r="BG575" i="5" s="1"/>
  <c r="AW574" i="5"/>
  <c r="BF574" i="5" s="1"/>
  <c r="BG574" i="5" s="1"/>
  <c r="AW573" i="5"/>
  <c r="BF573" i="5" s="1"/>
  <c r="BG573" i="5" s="1"/>
  <c r="AW572" i="5"/>
  <c r="BF572" i="5" s="1"/>
  <c r="BG572" i="5" s="1"/>
  <c r="AW571" i="5"/>
  <c r="BF571" i="5" s="1"/>
  <c r="BG571" i="5" s="1"/>
  <c r="AW570" i="5"/>
  <c r="BF570" i="5" s="1"/>
  <c r="BG570" i="5" s="1"/>
  <c r="AW569" i="5"/>
  <c r="BF569" i="5" s="1"/>
  <c r="BG569" i="5" s="1"/>
  <c r="AW568" i="5"/>
  <c r="BF568" i="5" s="1"/>
  <c r="BG568" i="5" s="1"/>
  <c r="AW567" i="5"/>
  <c r="AW566" i="5"/>
  <c r="AW565" i="5"/>
  <c r="AW564" i="5"/>
  <c r="AW563" i="5"/>
  <c r="AW562" i="5"/>
  <c r="AW561" i="5"/>
  <c r="AW560" i="5"/>
  <c r="AW559" i="5"/>
  <c r="AW558" i="5"/>
  <c r="AW557" i="5"/>
  <c r="AW556" i="5"/>
  <c r="AW555" i="5"/>
  <c r="AW554" i="5"/>
  <c r="AW553" i="5"/>
  <c r="AW552" i="5"/>
  <c r="AW551" i="5"/>
  <c r="AW550" i="5"/>
  <c r="AW549" i="5"/>
  <c r="AW548" i="5"/>
  <c r="AW547" i="5"/>
  <c r="AW546" i="5"/>
  <c r="AW545" i="5"/>
  <c r="AW544" i="5"/>
  <c r="AW543" i="5"/>
  <c r="AW542" i="5"/>
  <c r="AW541" i="5"/>
  <c r="AW540" i="5"/>
  <c r="AW539" i="5"/>
  <c r="AW538" i="5"/>
  <c r="AW537" i="5"/>
  <c r="AW536" i="5"/>
  <c r="AW535" i="5"/>
  <c r="AW534" i="5"/>
  <c r="AW533" i="5"/>
  <c r="AW532" i="5"/>
  <c r="AW531" i="5"/>
  <c r="AW530" i="5"/>
  <c r="AW529" i="5"/>
  <c r="AW528" i="5"/>
  <c r="AW527" i="5"/>
  <c r="AW526" i="5"/>
  <c r="AW525" i="5"/>
  <c r="AW524" i="5"/>
  <c r="AW523" i="5"/>
  <c r="AW522" i="5"/>
  <c r="AW521" i="5"/>
  <c r="AW520" i="5"/>
  <c r="AW519" i="5"/>
  <c r="AW518" i="5"/>
  <c r="AW517" i="5"/>
  <c r="AW516" i="5"/>
  <c r="AW515" i="5"/>
  <c r="AW514" i="5"/>
  <c r="AW513" i="5"/>
  <c r="AW512" i="5"/>
  <c r="AW511" i="5"/>
  <c r="AW510" i="5"/>
  <c r="AW509" i="5"/>
  <c r="AW508" i="5"/>
  <c r="AW507" i="5"/>
  <c r="AW506" i="5"/>
  <c r="AW505" i="5"/>
  <c r="AW504" i="5"/>
  <c r="AW503" i="5"/>
  <c r="AW502" i="5"/>
  <c r="AW501" i="5"/>
  <c r="AW500" i="5"/>
  <c r="AW499" i="5"/>
  <c r="AW498" i="5"/>
  <c r="AW497" i="5"/>
  <c r="AW496" i="5"/>
  <c r="AW495" i="5"/>
  <c r="AW494" i="5"/>
  <c r="AW493" i="5"/>
  <c r="AW492" i="5"/>
  <c r="AW491" i="5"/>
  <c r="AW490" i="5"/>
  <c r="AW489" i="5"/>
  <c r="AW488" i="5"/>
  <c r="AW487" i="5"/>
  <c r="AW486" i="5"/>
  <c r="AW485" i="5"/>
  <c r="AW484" i="5"/>
  <c r="AW483" i="5"/>
  <c r="AW482" i="5"/>
  <c r="AW481" i="5"/>
  <c r="BF481" i="5" s="1"/>
  <c r="BG481" i="5" s="1"/>
  <c r="AW480" i="5"/>
  <c r="BF480" i="5" s="1"/>
  <c r="BG480" i="5" s="1"/>
  <c r="AW479" i="5"/>
  <c r="AW478" i="5"/>
  <c r="AW477" i="5"/>
  <c r="AW476" i="5"/>
  <c r="AW475" i="5"/>
  <c r="AW474" i="5"/>
  <c r="AW473" i="5"/>
  <c r="AW472" i="5"/>
  <c r="AW471" i="5"/>
  <c r="AW470" i="5"/>
  <c r="AW469" i="5"/>
  <c r="AW468" i="5"/>
  <c r="BF468" i="5" s="1"/>
  <c r="BG468" i="5" s="1"/>
  <c r="AW467" i="5"/>
  <c r="AW466" i="5"/>
  <c r="BF466" i="5" s="1"/>
  <c r="BG466" i="5" s="1"/>
  <c r="AW465" i="5"/>
  <c r="AW464" i="5"/>
  <c r="AW463" i="5"/>
  <c r="AW462" i="5"/>
  <c r="AW461" i="5"/>
  <c r="AW460" i="5"/>
  <c r="AW459" i="5"/>
  <c r="BF459" i="5" s="1"/>
  <c r="BG459" i="5" s="1"/>
  <c r="AW458" i="5"/>
  <c r="BF458" i="5" s="1"/>
  <c r="BG458" i="5" s="1"/>
  <c r="AW457" i="5"/>
  <c r="AW456" i="5"/>
  <c r="AW455" i="5"/>
  <c r="AW454" i="5"/>
  <c r="AW453" i="5"/>
  <c r="AW452" i="5"/>
  <c r="AW451" i="5"/>
  <c r="AW450" i="5"/>
  <c r="AW449" i="5"/>
  <c r="AW448" i="5"/>
  <c r="AW447" i="5"/>
  <c r="AW446" i="5"/>
  <c r="AW445" i="5"/>
  <c r="AW444" i="5"/>
  <c r="AW443" i="5"/>
  <c r="BF443" i="5" s="1"/>
  <c r="BG443" i="5" s="1"/>
  <c r="AW442" i="5"/>
  <c r="BF442" i="5" s="1"/>
  <c r="BG442" i="5" s="1"/>
  <c r="AW441" i="5"/>
  <c r="AW440" i="5"/>
  <c r="AW439" i="5"/>
  <c r="AW438" i="5"/>
  <c r="AW437" i="5"/>
  <c r="AW436" i="5"/>
  <c r="AW435" i="5"/>
  <c r="AW434" i="5"/>
  <c r="AW433" i="5"/>
  <c r="AW432" i="5"/>
  <c r="AW431" i="5"/>
  <c r="AW430" i="5"/>
  <c r="BF430" i="5" s="1"/>
  <c r="BG430" i="5" s="1"/>
  <c r="AW429" i="5"/>
  <c r="AW428" i="5"/>
  <c r="AW427" i="5"/>
  <c r="AW426" i="5"/>
  <c r="AW425" i="5"/>
  <c r="AW424" i="5"/>
  <c r="AW423" i="5"/>
  <c r="AW422" i="5"/>
  <c r="AW421" i="5"/>
  <c r="BF421" i="5" s="1"/>
  <c r="BG421" i="5" s="1"/>
  <c r="AW420" i="5"/>
  <c r="BF420" i="5" s="1"/>
  <c r="BG420" i="5" s="1"/>
  <c r="AW419" i="5"/>
  <c r="BF419" i="5" s="1"/>
  <c r="BG419" i="5" s="1"/>
  <c r="AW418" i="5"/>
  <c r="BF418" i="5" s="1"/>
  <c r="BG418" i="5" s="1"/>
  <c r="AW417" i="5"/>
  <c r="AW416" i="5"/>
  <c r="AW415" i="5"/>
  <c r="AW414" i="5"/>
  <c r="AW413" i="5"/>
  <c r="AW412" i="5"/>
  <c r="AW411" i="5"/>
  <c r="BF411" i="5" s="1"/>
  <c r="BG411" i="5" s="1"/>
  <c r="AW410" i="5"/>
  <c r="BF410" i="5" s="1"/>
  <c r="BG410" i="5" s="1"/>
  <c r="AW409" i="5"/>
  <c r="AW408" i="5"/>
  <c r="AW407" i="5"/>
  <c r="AW406" i="5"/>
  <c r="AW405" i="5"/>
  <c r="AW404" i="5"/>
  <c r="AW403" i="5"/>
  <c r="AW402" i="5"/>
  <c r="AW401" i="5"/>
  <c r="AW400" i="5"/>
  <c r="AW399" i="5"/>
  <c r="BF399" i="5" s="1"/>
  <c r="BG399" i="5" s="1"/>
  <c r="AW398" i="5"/>
  <c r="BF398" i="5" s="1"/>
  <c r="BG398" i="5" s="1"/>
  <c r="AW397" i="5"/>
  <c r="AW396" i="5"/>
  <c r="AW395" i="5"/>
  <c r="AW394" i="5"/>
  <c r="AW393" i="5"/>
  <c r="BF393" i="5" s="1"/>
  <c r="BG393" i="5" s="1"/>
  <c r="AW392" i="5"/>
  <c r="BF392" i="5" s="1"/>
  <c r="BG392" i="5" s="1"/>
  <c r="AW391" i="5"/>
  <c r="AW390" i="5"/>
  <c r="AW389" i="5"/>
  <c r="AW388" i="5"/>
  <c r="AW387" i="5"/>
  <c r="BF387" i="5" s="1"/>
  <c r="BG387" i="5" s="1"/>
  <c r="AW386" i="5"/>
  <c r="BF386" i="5" s="1"/>
  <c r="BG386" i="5" s="1"/>
  <c r="AW385" i="5"/>
  <c r="AW384" i="5"/>
  <c r="AW383" i="5"/>
  <c r="AW382" i="5"/>
  <c r="AW381" i="5"/>
  <c r="AW380" i="5"/>
  <c r="AW379" i="5"/>
  <c r="AW378" i="5"/>
  <c r="AW377" i="5"/>
  <c r="AW376" i="5"/>
  <c r="AW375" i="5"/>
  <c r="AW374" i="5"/>
  <c r="AW373" i="5"/>
  <c r="AW372" i="5"/>
  <c r="AW371" i="5"/>
  <c r="AW370" i="5"/>
  <c r="AW369" i="5"/>
  <c r="AW368" i="5"/>
  <c r="AW367" i="5"/>
  <c r="AW366" i="5"/>
  <c r="AW365" i="5"/>
  <c r="AW364" i="5"/>
  <c r="AW363" i="5"/>
  <c r="AW362" i="5"/>
  <c r="AW361" i="5"/>
  <c r="AW360" i="5"/>
  <c r="AW359" i="5"/>
  <c r="AW358" i="5"/>
  <c r="AW357" i="5"/>
  <c r="AW356" i="5"/>
  <c r="AW355" i="5"/>
  <c r="AW354" i="5"/>
  <c r="AW353" i="5"/>
  <c r="AW352" i="5"/>
  <c r="AW351" i="5"/>
  <c r="BF351" i="5" s="1"/>
  <c r="BG351" i="5" s="1"/>
  <c r="AW350" i="5"/>
  <c r="BF350" i="5" s="1"/>
  <c r="BG350" i="5" s="1"/>
  <c r="AW349" i="5"/>
  <c r="AW348" i="5"/>
  <c r="AW347" i="5"/>
  <c r="AW346" i="5"/>
  <c r="AW345" i="5"/>
  <c r="AW344" i="5"/>
  <c r="AW343" i="5"/>
  <c r="BF343" i="5" s="1"/>
  <c r="BG343" i="5" s="1"/>
  <c r="AW342" i="5"/>
  <c r="BF342" i="5" s="1"/>
  <c r="BG342" i="5" s="1"/>
  <c r="AW341" i="5"/>
  <c r="BF341" i="5" s="1"/>
  <c r="BG341" i="5" s="1"/>
  <c r="AW340" i="5"/>
  <c r="BF340" i="5" s="1"/>
  <c r="BG340" i="5" s="1"/>
  <c r="AW339" i="5"/>
  <c r="BF339" i="5" s="1"/>
  <c r="BG339" i="5" s="1"/>
  <c r="AW338" i="5"/>
  <c r="BF338" i="5" s="1"/>
  <c r="BG338" i="5" s="1"/>
  <c r="AW337" i="5"/>
  <c r="BF337" i="5" s="1"/>
  <c r="BG337" i="5" s="1"/>
  <c r="AW336" i="5"/>
  <c r="BF336" i="5" s="1"/>
  <c r="BG336" i="5" s="1"/>
  <c r="AW335" i="5"/>
  <c r="AW334" i="5"/>
  <c r="AW333" i="5"/>
  <c r="AW332" i="5"/>
  <c r="AW331" i="5"/>
  <c r="AW330" i="5"/>
  <c r="AW329" i="5"/>
  <c r="AW328" i="5"/>
  <c r="AW327" i="5"/>
  <c r="BF327" i="5" s="1"/>
  <c r="BG327" i="5" s="1"/>
  <c r="AW326" i="5"/>
  <c r="BF326" i="5" s="1"/>
  <c r="BG326" i="5" s="1"/>
  <c r="AW325" i="5"/>
  <c r="AW324" i="5"/>
  <c r="AW323" i="5"/>
  <c r="BF323" i="5" s="1"/>
  <c r="BG323" i="5" s="1"/>
  <c r="AW322" i="5"/>
  <c r="BF322" i="5" s="1"/>
  <c r="BG322" i="5" s="1"/>
  <c r="AW321" i="5"/>
  <c r="AW320" i="5"/>
  <c r="AW319" i="5"/>
  <c r="BF319" i="5" s="1"/>
  <c r="BG319" i="5" s="1"/>
  <c r="AW318" i="5"/>
  <c r="BF318" i="5" s="1"/>
  <c r="BG318" i="5" s="1"/>
  <c r="AW317" i="5"/>
  <c r="AW316" i="5"/>
  <c r="AW315" i="5"/>
  <c r="AW314" i="5"/>
  <c r="AW313" i="5"/>
  <c r="BF313" i="5" s="1"/>
  <c r="BG313" i="5" s="1"/>
  <c r="AW312" i="5"/>
  <c r="BF312" i="5" s="1"/>
  <c r="BG312" i="5" s="1"/>
  <c r="AW311" i="5"/>
  <c r="AW310" i="5"/>
  <c r="AW309" i="5"/>
  <c r="AW308" i="5"/>
  <c r="AW307" i="5"/>
  <c r="AW306" i="5"/>
  <c r="AW305" i="5"/>
  <c r="AW304" i="5"/>
  <c r="AW303" i="5"/>
  <c r="AW302" i="5"/>
  <c r="AW301" i="5"/>
  <c r="AW300" i="5"/>
  <c r="AW299" i="5"/>
  <c r="AW298" i="5"/>
  <c r="AW297" i="5"/>
  <c r="AW296" i="5"/>
  <c r="AW295" i="5"/>
  <c r="AW294" i="5"/>
  <c r="AW293" i="5"/>
  <c r="AW292" i="5"/>
  <c r="AW291" i="5"/>
  <c r="AW290" i="5"/>
  <c r="AW289" i="5"/>
  <c r="AW288" i="5"/>
  <c r="AW287" i="5"/>
  <c r="AW286" i="5"/>
  <c r="AW285" i="5"/>
  <c r="AW284" i="5"/>
  <c r="AW283" i="5"/>
  <c r="BF283" i="5" s="1"/>
  <c r="BG283" i="5" s="1"/>
  <c r="AW282" i="5"/>
  <c r="BF282" i="5" s="1"/>
  <c r="BG282" i="5" s="1"/>
  <c r="AW281" i="5"/>
  <c r="AW280" i="5"/>
  <c r="AW279" i="5"/>
  <c r="AW278" i="5"/>
  <c r="AW277" i="5"/>
  <c r="AW276" i="5"/>
  <c r="AW275" i="5"/>
  <c r="AW274" i="5"/>
  <c r="AW273" i="5"/>
  <c r="AW272" i="5"/>
  <c r="AW271" i="5"/>
  <c r="AW270" i="5"/>
  <c r="AW269" i="5"/>
  <c r="AW268" i="5"/>
  <c r="AW267" i="5"/>
  <c r="AW266" i="5"/>
  <c r="AW265" i="5"/>
  <c r="AW264" i="5"/>
  <c r="AW263" i="5"/>
  <c r="AW262" i="5"/>
  <c r="AW261" i="5"/>
  <c r="AW260" i="5"/>
  <c r="AW259" i="5"/>
  <c r="AW258" i="5"/>
  <c r="AW257" i="5"/>
  <c r="AW256" i="5"/>
  <c r="AW255" i="5"/>
  <c r="AW254" i="5"/>
  <c r="AW253" i="5"/>
  <c r="AW252" i="5"/>
  <c r="AW251" i="5"/>
  <c r="AW250" i="5"/>
  <c r="AW249" i="5"/>
  <c r="AW248" i="5"/>
  <c r="AW247" i="5"/>
  <c r="AW246" i="5"/>
  <c r="AW245" i="5"/>
  <c r="AW244" i="5"/>
  <c r="AW243" i="5"/>
  <c r="AW242" i="5"/>
  <c r="AW241" i="5"/>
  <c r="BF241" i="5" s="1"/>
  <c r="BG241" i="5" s="1"/>
  <c r="AW240" i="5"/>
  <c r="BF240" i="5" s="1"/>
  <c r="BG240" i="5" s="1"/>
  <c r="AW239" i="5"/>
  <c r="BF239" i="5" s="1"/>
  <c r="BG239" i="5" s="1"/>
  <c r="AW238" i="5"/>
  <c r="BF238" i="5" s="1"/>
  <c r="BG238" i="5" s="1"/>
  <c r="AW237" i="5"/>
  <c r="BF237" i="5" s="1"/>
  <c r="BG237" i="5" s="1"/>
  <c r="AW236" i="5"/>
  <c r="BF236" i="5" s="1"/>
  <c r="BG236" i="5" s="1"/>
  <c r="AW235" i="5"/>
  <c r="BF235" i="5" s="1"/>
  <c r="BG235" i="5" s="1"/>
  <c r="AW234" i="5"/>
  <c r="BF234" i="5" s="1"/>
  <c r="BG234" i="5" s="1"/>
  <c r="AW233" i="5"/>
  <c r="AW232" i="5"/>
  <c r="AW231" i="5"/>
  <c r="BF231" i="5" s="1"/>
  <c r="BG231" i="5" s="1"/>
  <c r="AW230" i="5"/>
  <c r="BF230" i="5" s="1"/>
  <c r="BG230" i="5" s="1"/>
  <c r="AW229" i="5"/>
  <c r="AW228" i="5"/>
  <c r="AW227" i="5"/>
  <c r="AW226" i="5"/>
  <c r="AW225" i="5"/>
  <c r="AW224" i="5"/>
  <c r="AW223" i="5"/>
  <c r="AW222" i="5"/>
  <c r="AW221" i="5"/>
  <c r="AW220" i="5"/>
  <c r="AW219" i="5"/>
  <c r="AW218" i="5"/>
  <c r="AW217" i="5"/>
  <c r="AW216" i="5"/>
  <c r="AW215" i="5"/>
  <c r="AW214" i="5"/>
  <c r="AW213" i="5"/>
  <c r="AW212" i="5"/>
  <c r="AW211" i="5"/>
  <c r="AW210" i="5"/>
  <c r="AW209" i="5"/>
  <c r="BF209" i="5" s="1"/>
  <c r="BG209" i="5" s="1"/>
  <c r="AW208" i="5"/>
  <c r="BF208" i="5" s="1"/>
  <c r="BG208" i="5" s="1"/>
  <c r="AW207" i="5"/>
  <c r="AW206" i="5"/>
  <c r="AW205" i="5"/>
  <c r="AW204" i="5"/>
  <c r="AW203" i="5"/>
  <c r="AW202" i="5"/>
  <c r="AW201" i="5"/>
  <c r="BF201" i="5" s="1"/>
  <c r="BG201" i="5" s="1"/>
  <c r="AW200" i="5"/>
  <c r="BF200" i="5" s="1"/>
  <c r="BG200" i="5" s="1"/>
  <c r="AW199" i="5"/>
  <c r="AW198" i="5"/>
  <c r="AW197" i="5"/>
  <c r="BF197" i="5" s="1"/>
  <c r="BG197" i="5" s="1"/>
  <c r="AW196" i="5"/>
  <c r="BF196" i="5" s="1"/>
  <c r="BG196" i="5" s="1"/>
  <c r="AW195" i="5"/>
  <c r="BF195" i="5" s="1"/>
  <c r="BG195" i="5" s="1"/>
  <c r="AW194" i="5"/>
  <c r="BF194" i="5" s="1"/>
  <c r="BG194" i="5" s="1"/>
  <c r="AW193" i="5"/>
  <c r="BF193" i="5" s="1"/>
  <c r="BG193" i="5" s="1"/>
  <c r="AW192" i="5"/>
  <c r="BF192" i="5" s="1"/>
  <c r="BG192" i="5" s="1"/>
  <c r="AW191" i="5"/>
  <c r="AW190" i="5"/>
  <c r="AW189" i="5"/>
  <c r="AW188" i="5"/>
  <c r="AW187" i="5"/>
  <c r="BF187" i="5" s="1"/>
  <c r="BG187" i="5" s="1"/>
  <c r="AW186" i="5"/>
  <c r="BF186" i="5" s="1"/>
  <c r="BG186" i="5" s="1"/>
  <c r="AW185" i="5"/>
  <c r="BF185" i="5" s="1"/>
  <c r="BG185" i="5" s="1"/>
  <c r="AW184" i="5"/>
  <c r="BF184" i="5" s="1"/>
  <c r="BG184" i="5" s="1"/>
  <c r="AW183" i="5"/>
  <c r="AW182" i="5"/>
  <c r="AW181" i="5"/>
  <c r="AW180" i="5"/>
  <c r="AW179" i="5"/>
  <c r="AW178" i="5"/>
  <c r="AW177" i="5"/>
  <c r="AW176" i="5"/>
  <c r="AW175" i="5"/>
  <c r="AW174" i="5"/>
  <c r="AW173" i="5"/>
  <c r="AW172" i="5"/>
  <c r="AW171" i="5"/>
  <c r="AW170" i="5"/>
  <c r="AW169" i="5"/>
  <c r="AW168" i="5"/>
  <c r="AW167" i="5"/>
  <c r="AW166" i="5"/>
  <c r="AW165" i="5"/>
  <c r="AW164" i="5"/>
  <c r="AW163" i="5"/>
  <c r="AW162" i="5"/>
  <c r="AW161" i="5"/>
  <c r="BF161" i="5" s="1"/>
  <c r="BG161" i="5" s="1"/>
  <c r="AW160" i="5"/>
  <c r="BF160" i="5" s="1"/>
  <c r="BG160" i="5" s="1"/>
  <c r="AW159" i="5"/>
  <c r="AW158" i="5"/>
  <c r="AW157" i="5"/>
  <c r="AW156" i="5"/>
  <c r="AW155" i="5"/>
  <c r="AW154" i="5"/>
  <c r="AW153" i="5"/>
  <c r="AW152" i="5"/>
  <c r="AW151" i="5"/>
  <c r="BF151" i="5" s="1"/>
  <c r="BG151" i="5" s="1"/>
  <c r="AW150" i="5"/>
  <c r="BF150" i="5" s="1"/>
  <c r="BG150" i="5" s="1"/>
  <c r="AW149" i="5"/>
  <c r="AW148" i="5"/>
  <c r="AW147" i="5"/>
  <c r="AW146" i="5"/>
  <c r="AW145" i="5"/>
  <c r="BF145" i="5" s="1"/>
  <c r="BG145" i="5" s="1"/>
  <c r="AW144" i="5"/>
  <c r="BF144" i="5" s="1"/>
  <c r="BG144" i="5" s="1"/>
  <c r="AW143" i="5"/>
  <c r="AW142" i="5"/>
  <c r="AW141" i="5"/>
  <c r="BF141" i="5" s="1"/>
  <c r="BG141" i="5" s="1"/>
  <c r="AW140" i="5"/>
  <c r="BF140" i="5" s="1"/>
  <c r="BG140" i="5" s="1"/>
  <c r="AW139" i="5"/>
  <c r="AW138" i="5"/>
  <c r="AW137" i="5"/>
  <c r="AW136" i="5"/>
  <c r="AW135" i="5"/>
  <c r="AW134" i="5"/>
  <c r="AW133" i="5"/>
  <c r="AW132" i="5"/>
  <c r="AW131" i="5"/>
  <c r="BF131" i="5" s="1"/>
  <c r="BG131" i="5" s="1"/>
  <c r="AW130" i="5"/>
  <c r="BF130" i="5" s="1"/>
  <c r="BG130" i="5" s="1"/>
  <c r="AW129" i="5"/>
  <c r="AW128" i="5"/>
  <c r="AW127" i="5"/>
  <c r="AW126" i="5"/>
  <c r="AW125" i="5"/>
  <c r="AW124" i="5"/>
  <c r="AW123" i="5"/>
  <c r="AW122" i="5"/>
  <c r="AW121" i="5"/>
  <c r="BF121" i="5" s="1"/>
  <c r="BG121" i="5" s="1"/>
  <c r="AW120" i="5"/>
  <c r="BF120" i="5" s="1"/>
  <c r="BG120" i="5" s="1"/>
  <c r="AW119" i="5"/>
  <c r="BF119" i="5" s="1"/>
  <c r="BG119" i="5" s="1"/>
  <c r="AW118" i="5"/>
  <c r="BF118" i="5" s="1"/>
  <c r="BG118" i="5" s="1"/>
  <c r="AW117" i="5"/>
  <c r="AW116" i="5"/>
  <c r="AW115" i="5"/>
  <c r="BF115" i="5" s="1"/>
  <c r="BG115" i="5" s="1"/>
  <c r="AW114" i="5"/>
  <c r="BF114" i="5" s="1"/>
  <c r="BG114" i="5" s="1"/>
  <c r="AW113" i="5"/>
  <c r="AW112" i="5"/>
  <c r="AW111" i="5"/>
  <c r="AW110" i="5"/>
  <c r="AW109" i="5"/>
  <c r="AW108" i="5"/>
  <c r="AW107" i="5"/>
  <c r="AW106" i="5"/>
  <c r="AW105" i="5"/>
  <c r="AW104" i="5"/>
  <c r="AW103" i="5"/>
  <c r="AW102" i="5"/>
  <c r="AW101" i="5"/>
  <c r="AW100" i="5"/>
  <c r="AW99" i="5"/>
  <c r="AW98" i="5"/>
  <c r="AW97" i="5"/>
  <c r="AW96" i="5"/>
  <c r="AW95" i="5"/>
  <c r="BF95" i="5" s="1"/>
  <c r="BG95" i="5" s="1"/>
  <c r="AW94" i="5"/>
  <c r="BF94" i="5" s="1"/>
  <c r="BG94" i="5" s="1"/>
  <c r="AW93" i="5"/>
  <c r="BF93" i="5" s="1"/>
  <c r="BG93" i="5" s="1"/>
  <c r="AW92" i="5"/>
  <c r="BF92" i="5" s="1"/>
  <c r="BG92" i="5" s="1"/>
  <c r="AW91" i="5"/>
  <c r="BF91" i="5" s="1"/>
  <c r="BG91" i="5" s="1"/>
  <c r="AW90" i="5"/>
  <c r="BF90" i="5" s="1"/>
  <c r="BG90" i="5" s="1"/>
  <c r="AW89" i="5"/>
  <c r="AW88" i="5"/>
  <c r="BF88" i="5" s="1"/>
  <c r="BG88" i="5" s="1"/>
  <c r="AW87" i="5"/>
  <c r="AW86" i="5"/>
  <c r="AW85" i="5"/>
  <c r="AW84" i="5"/>
  <c r="AW83" i="5"/>
  <c r="AW82" i="5"/>
  <c r="AW81" i="5"/>
  <c r="AW80" i="5"/>
  <c r="AW79" i="5"/>
  <c r="BF79" i="5" s="1"/>
  <c r="BG79" i="5" s="1"/>
  <c r="AW78" i="5"/>
  <c r="BF78" i="5" s="1"/>
  <c r="BG78" i="5" s="1"/>
  <c r="AW77" i="5"/>
  <c r="BF77" i="5" s="1"/>
  <c r="BG77" i="5" s="1"/>
  <c r="AW76" i="5"/>
  <c r="BF76" i="5" s="1"/>
  <c r="BG76" i="5" s="1"/>
  <c r="AW75" i="5"/>
  <c r="AW74" i="5"/>
  <c r="AW73" i="5"/>
  <c r="BF73" i="5" s="1"/>
  <c r="BG73" i="5" s="1"/>
  <c r="AW72" i="5"/>
  <c r="BF72" i="5" s="1"/>
  <c r="BG72" i="5" s="1"/>
  <c r="AW71" i="5"/>
  <c r="BF71" i="5" s="1"/>
  <c r="BG71" i="5" s="1"/>
  <c r="AW70" i="5"/>
  <c r="BF70" i="5" s="1"/>
  <c r="BG70" i="5" s="1"/>
  <c r="AW69" i="5"/>
  <c r="BF69" i="5" s="1"/>
  <c r="BG69" i="5" s="1"/>
  <c r="AW68" i="5"/>
  <c r="BF68" i="5" s="1"/>
  <c r="BG68" i="5" s="1"/>
  <c r="AW67" i="5"/>
  <c r="AW66" i="5"/>
  <c r="AW65" i="5"/>
  <c r="AW64" i="5"/>
  <c r="AW63" i="5"/>
  <c r="AW62" i="5"/>
  <c r="AW61" i="5"/>
  <c r="BF61" i="5" s="1"/>
  <c r="BG61" i="5" s="1"/>
  <c r="AW60" i="5"/>
  <c r="BF60" i="5" s="1"/>
  <c r="BG60" i="5" s="1"/>
  <c r="AW59" i="5"/>
  <c r="AW58" i="5"/>
  <c r="AW57" i="5"/>
  <c r="BF57" i="5" s="1"/>
  <c r="BG57" i="5" s="1"/>
  <c r="AW56" i="5"/>
  <c r="BF56" i="5" s="1"/>
  <c r="BG56" i="5" s="1"/>
  <c r="AW55" i="5"/>
  <c r="AW54" i="5"/>
  <c r="AW53" i="5"/>
  <c r="AW52" i="5"/>
  <c r="AW51" i="5"/>
  <c r="BF51" i="5" s="1"/>
  <c r="BG51" i="5" s="1"/>
  <c r="AW50" i="5"/>
  <c r="BF50" i="5" s="1"/>
  <c r="BG50" i="5" s="1"/>
  <c r="AW49" i="5"/>
  <c r="AW48" i="5"/>
  <c r="AW47" i="5"/>
  <c r="AW46" i="5"/>
  <c r="AW45" i="5"/>
  <c r="AW44" i="5"/>
  <c r="AW43" i="5"/>
  <c r="AW42" i="5"/>
  <c r="AW41" i="5"/>
  <c r="AW40" i="5"/>
  <c r="AW39" i="5"/>
  <c r="AW38" i="5"/>
  <c r="AW37" i="5"/>
  <c r="BF37" i="5" s="1"/>
  <c r="BG37" i="5" s="1"/>
  <c r="AW36" i="5"/>
  <c r="BF36" i="5" s="1"/>
  <c r="BG36" i="5" s="1"/>
  <c r="AW35" i="5"/>
  <c r="BF35" i="5" s="1"/>
  <c r="BG35" i="5" s="1"/>
  <c r="AW34" i="5"/>
  <c r="BF34" i="5" s="1"/>
  <c r="BG34" i="5" s="1"/>
  <c r="AW33" i="5"/>
  <c r="BF33" i="5" s="1"/>
  <c r="BG33" i="5" s="1"/>
  <c r="AW32" i="5"/>
  <c r="BF32" i="5" s="1"/>
  <c r="BG32" i="5" s="1"/>
  <c r="AW31" i="5"/>
  <c r="BF31" i="5" s="1"/>
  <c r="BG31" i="5" s="1"/>
  <c r="AW30" i="5"/>
  <c r="BF30" i="5" s="1"/>
  <c r="BG30" i="5" s="1"/>
  <c r="AW29" i="5"/>
  <c r="AW28" i="5"/>
  <c r="AW27" i="5"/>
  <c r="BF27" i="5" s="1"/>
  <c r="BG27" i="5" s="1"/>
  <c r="AW26" i="5"/>
  <c r="BF26" i="5" s="1"/>
  <c r="BG26" i="5" s="1"/>
  <c r="AW25" i="5"/>
  <c r="BF25" i="5" s="1"/>
  <c r="BG25" i="5" s="1"/>
  <c r="AW24" i="5"/>
  <c r="BF24" i="5" s="1"/>
  <c r="BG24" i="5" s="1"/>
  <c r="AW23" i="5"/>
  <c r="AW22" i="5"/>
  <c r="AW21" i="5"/>
  <c r="AW20" i="5"/>
  <c r="AW19" i="5"/>
  <c r="AW18" i="5"/>
  <c r="AW17" i="5"/>
  <c r="BF17" i="5" s="1"/>
  <c r="BG17" i="5" s="1"/>
  <c r="AW16" i="5"/>
  <c r="BF16" i="5" s="1"/>
  <c r="BG16" i="5" s="1"/>
  <c r="AW15" i="5"/>
  <c r="BF15" i="5" s="1"/>
  <c r="BG15" i="5" s="1"/>
  <c r="AW14" i="5"/>
  <c r="BF14" i="5" s="1"/>
  <c r="BG14" i="5" s="1"/>
  <c r="AW13" i="5"/>
  <c r="BF13" i="5" s="1"/>
  <c r="BG13" i="5" s="1"/>
  <c r="AW12" i="5"/>
  <c r="BF12" i="5" s="1"/>
  <c r="BG12" i="5" s="1"/>
  <c r="AW11" i="5"/>
  <c r="AW10" i="5"/>
  <c r="AW9" i="5"/>
  <c r="AW8" i="5"/>
  <c r="AW7" i="5"/>
  <c r="BF7" i="5" s="1"/>
  <c r="BG7" i="5" s="1"/>
  <c r="AW6" i="5"/>
  <c r="BF6" i="5" s="1"/>
  <c r="BG6" i="5" s="1"/>
  <c r="AW5" i="5"/>
  <c r="AW4" i="5"/>
  <c r="AA835" i="5"/>
  <c r="AA834" i="5"/>
  <c r="AA833" i="5"/>
  <c r="AA832" i="5"/>
  <c r="AA831" i="5"/>
  <c r="AA830" i="5"/>
  <c r="AA829" i="5"/>
  <c r="AA828" i="5"/>
  <c r="AA827" i="5"/>
  <c r="AA826" i="5"/>
  <c r="AA825" i="5"/>
  <c r="AA824" i="5"/>
  <c r="AA823" i="5"/>
  <c r="AA822" i="5"/>
  <c r="AA821" i="5"/>
  <c r="AA820" i="5"/>
  <c r="AA819" i="5"/>
  <c r="AA818" i="5"/>
  <c r="AA817" i="5"/>
  <c r="AA816" i="5"/>
  <c r="AA815" i="5"/>
  <c r="AA814" i="5"/>
  <c r="AA813" i="5"/>
  <c r="AA812" i="5"/>
  <c r="AA811" i="5"/>
  <c r="AA810" i="5"/>
  <c r="AA809" i="5"/>
  <c r="AA808" i="5"/>
  <c r="AA807" i="5"/>
  <c r="AA806" i="5"/>
  <c r="AA805" i="5"/>
  <c r="AA804" i="5"/>
  <c r="AA803" i="5"/>
  <c r="AA802" i="5"/>
  <c r="AA801" i="5"/>
  <c r="AA800" i="5"/>
  <c r="AA799" i="5"/>
  <c r="AA798" i="5"/>
  <c r="AA797" i="5"/>
  <c r="AA796" i="5"/>
  <c r="AA795" i="5"/>
  <c r="AA794" i="5"/>
  <c r="AA793" i="5"/>
  <c r="AA792" i="5"/>
  <c r="AA791" i="5"/>
  <c r="AA790" i="5"/>
  <c r="AA789" i="5"/>
  <c r="AA788" i="5"/>
  <c r="AA787" i="5"/>
  <c r="AA786" i="5"/>
  <c r="AA785" i="5"/>
  <c r="AA784" i="5"/>
  <c r="AA783" i="5"/>
  <c r="AA782" i="5"/>
  <c r="AA781" i="5"/>
  <c r="AA780" i="5"/>
  <c r="AA779" i="5"/>
  <c r="AA778" i="5"/>
  <c r="AA777" i="5"/>
  <c r="AA776" i="5"/>
  <c r="AA775" i="5"/>
  <c r="AA774" i="5"/>
  <c r="AA773" i="5"/>
  <c r="AA772" i="5"/>
  <c r="AA771" i="5"/>
  <c r="AA770" i="5"/>
  <c r="AA769" i="5"/>
  <c r="AA768" i="5"/>
  <c r="AA767" i="5"/>
  <c r="AA766" i="5"/>
  <c r="AA765" i="5"/>
  <c r="AA764" i="5"/>
  <c r="AA763" i="5"/>
  <c r="AA762" i="5"/>
  <c r="AA761" i="5"/>
  <c r="AA760" i="5"/>
  <c r="AA759" i="5"/>
  <c r="AA758" i="5"/>
  <c r="AA757" i="5"/>
  <c r="AA756" i="5"/>
  <c r="AA755" i="5"/>
  <c r="AA754" i="5"/>
  <c r="AA753" i="5"/>
  <c r="AA752" i="5"/>
  <c r="AA751" i="5"/>
  <c r="AA750" i="5"/>
  <c r="AA749" i="5"/>
  <c r="AA748" i="5"/>
  <c r="AA747" i="5"/>
  <c r="AA746" i="5"/>
  <c r="AA745" i="5"/>
  <c r="AA744" i="5"/>
  <c r="AA743" i="5"/>
  <c r="AA742" i="5"/>
  <c r="AA741" i="5"/>
  <c r="AA740" i="5"/>
  <c r="AA739" i="5"/>
  <c r="AA738" i="5"/>
  <c r="AA737" i="5"/>
  <c r="AA736" i="5"/>
  <c r="AA735" i="5"/>
  <c r="AA734" i="5"/>
  <c r="AA733" i="5"/>
  <c r="AA732" i="5"/>
  <c r="AA731" i="5"/>
  <c r="AA730" i="5"/>
  <c r="AA729" i="5"/>
  <c r="AA728" i="5"/>
  <c r="AA727" i="5"/>
  <c r="AA726" i="5"/>
  <c r="AA725" i="5"/>
  <c r="AA724" i="5"/>
  <c r="AA723" i="5"/>
  <c r="AA722" i="5"/>
  <c r="AA721" i="5"/>
  <c r="AA720" i="5"/>
  <c r="AA719" i="5"/>
  <c r="AA718" i="5"/>
  <c r="AA717" i="5"/>
  <c r="AA716" i="5"/>
  <c r="AA715" i="5"/>
  <c r="AA714" i="5"/>
  <c r="AA713" i="5"/>
  <c r="AA712" i="5"/>
  <c r="AA711" i="5"/>
  <c r="AA710" i="5"/>
  <c r="AA709" i="5"/>
  <c r="AA708" i="5"/>
  <c r="AA707" i="5"/>
  <c r="AA706" i="5"/>
  <c r="AA705" i="5"/>
  <c r="AA704" i="5"/>
  <c r="AA703" i="5"/>
  <c r="AA702" i="5"/>
  <c r="AA701" i="5"/>
  <c r="AA700" i="5"/>
  <c r="AA699" i="5"/>
  <c r="AA698" i="5"/>
  <c r="AA697" i="5"/>
  <c r="AA696" i="5"/>
  <c r="AA695" i="5"/>
  <c r="AA694" i="5"/>
  <c r="AA693" i="5"/>
  <c r="AA692" i="5"/>
  <c r="AA691" i="5"/>
  <c r="AA690" i="5"/>
  <c r="AA689" i="5"/>
  <c r="AA688" i="5"/>
  <c r="AA687" i="5"/>
  <c r="AA686" i="5"/>
  <c r="AA685" i="5"/>
  <c r="AA684" i="5"/>
  <c r="AA683" i="5"/>
  <c r="AA682" i="5"/>
  <c r="AA681" i="5"/>
  <c r="AA680" i="5"/>
  <c r="AA679" i="5"/>
  <c r="AA678" i="5"/>
  <c r="AA677" i="5"/>
  <c r="AA676" i="5"/>
  <c r="AA675" i="5"/>
  <c r="AA674" i="5"/>
  <c r="AA673" i="5"/>
  <c r="AA672" i="5"/>
  <c r="AA671" i="5"/>
  <c r="AA670" i="5"/>
  <c r="AA669" i="5"/>
  <c r="AA668" i="5"/>
  <c r="AA667" i="5"/>
  <c r="AA666" i="5"/>
  <c r="AA665" i="5"/>
  <c r="AA664" i="5"/>
  <c r="AA663" i="5"/>
  <c r="AA662" i="5"/>
  <c r="AA661" i="5"/>
  <c r="AA660" i="5"/>
  <c r="AA659" i="5"/>
  <c r="AA658" i="5"/>
  <c r="AA657" i="5"/>
  <c r="AA656" i="5"/>
  <c r="AA655" i="5"/>
  <c r="AA654" i="5"/>
  <c r="AA653" i="5"/>
  <c r="AA652" i="5"/>
  <c r="AA651" i="5"/>
  <c r="AA650" i="5"/>
  <c r="AA649" i="5"/>
  <c r="AA648" i="5"/>
  <c r="AA647" i="5"/>
  <c r="AA646" i="5"/>
  <c r="AA645" i="5"/>
  <c r="AA644" i="5"/>
  <c r="AA643" i="5"/>
  <c r="AA642" i="5"/>
  <c r="AA641" i="5"/>
  <c r="AA640" i="5"/>
  <c r="AA639" i="5"/>
  <c r="AA638" i="5"/>
  <c r="AA637" i="5"/>
  <c r="AA636" i="5"/>
  <c r="AA635" i="5"/>
  <c r="AA634" i="5"/>
  <c r="AA633" i="5"/>
  <c r="AA632" i="5"/>
  <c r="AA631" i="5"/>
  <c r="AA630" i="5"/>
  <c r="AA629" i="5"/>
  <c r="AA628" i="5"/>
  <c r="AA627" i="5"/>
  <c r="AA626" i="5"/>
  <c r="AA625" i="5"/>
  <c r="AA624" i="5"/>
  <c r="AA623" i="5"/>
  <c r="AA622" i="5"/>
  <c r="AA621" i="5"/>
  <c r="AA620" i="5"/>
  <c r="AA619" i="5"/>
  <c r="AA618" i="5"/>
  <c r="AA617" i="5"/>
  <c r="AA616" i="5"/>
  <c r="AA615" i="5"/>
  <c r="AA614" i="5"/>
  <c r="AA613" i="5"/>
  <c r="AA612" i="5"/>
  <c r="AA611" i="5"/>
  <c r="AA610" i="5"/>
  <c r="AA609" i="5"/>
  <c r="AA608" i="5"/>
  <c r="AA607" i="5"/>
  <c r="AA606" i="5"/>
  <c r="AA605" i="5"/>
  <c r="AA604" i="5"/>
  <c r="AA603" i="5"/>
  <c r="AA602" i="5"/>
  <c r="AA601" i="5"/>
  <c r="AA600" i="5"/>
  <c r="AA599" i="5"/>
  <c r="AA598" i="5"/>
  <c r="AA597" i="5"/>
  <c r="AA596" i="5"/>
  <c r="AA595" i="5"/>
  <c r="AA594" i="5"/>
  <c r="AA593" i="5"/>
  <c r="AA592" i="5"/>
  <c r="AA591" i="5"/>
  <c r="AA590" i="5"/>
  <c r="AA589" i="5"/>
  <c r="AA588" i="5"/>
  <c r="AA587" i="5"/>
  <c r="AA586" i="5"/>
  <c r="AA585" i="5"/>
  <c r="AA584" i="5"/>
  <c r="AA583" i="5"/>
  <c r="AA582" i="5"/>
  <c r="AA581" i="5"/>
  <c r="AA580" i="5"/>
  <c r="AA579" i="5"/>
  <c r="AA578" i="5"/>
  <c r="AA577" i="5"/>
  <c r="AA576" i="5"/>
  <c r="AA575" i="5"/>
  <c r="AA574" i="5"/>
  <c r="AA573" i="5"/>
  <c r="AA572" i="5"/>
  <c r="AA571" i="5"/>
  <c r="AA570" i="5"/>
  <c r="AA569" i="5"/>
  <c r="AA568" i="5"/>
  <c r="AA567" i="5"/>
  <c r="AA566" i="5"/>
  <c r="AA565" i="5"/>
  <c r="AA564" i="5"/>
  <c r="AA563" i="5"/>
  <c r="AA562" i="5"/>
  <c r="AA561" i="5"/>
  <c r="AA560" i="5"/>
  <c r="AA559" i="5"/>
  <c r="AA558" i="5"/>
  <c r="AA557" i="5"/>
  <c r="AA556" i="5"/>
  <c r="AA555" i="5"/>
  <c r="AA554" i="5"/>
  <c r="AA553" i="5"/>
  <c r="AA552" i="5"/>
  <c r="AA551" i="5"/>
  <c r="AA550" i="5"/>
  <c r="AA549" i="5"/>
  <c r="AA548" i="5"/>
  <c r="AA547" i="5"/>
  <c r="AA546" i="5"/>
  <c r="AA545" i="5"/>
  <c r="AA544" i="5"/>
  <c r="AA543" i="5"/>
  <c r="AA542" i="5"/>
  <c r="AA541" i="5"/>
  <c r="AA540" i="5"/>
  <c r="AA539" i="5"/>
  <c r="AA538" i="5"/>
  <c r="AA537" i="5"/>
  <c r="AA536" i="5"/>
  <c r="AA535" i="5"/>
  <c r="AA534" i="5"/>
  <c r="AA533" i="5"/>
  <c r="AA532" i="5"/>
  <c r="AA531" i="5"/>
  <c r="AA530" i="5"/>
  <c r="AA529" i="5"/>
  <c r="AA528" i="5"/>
  <c r="AA527" i="5"/>
  <c r="AA526" i="5"/>
  <c r="AA525" i="5"/>
  <c r="AA524" i="5"/>
  <c r="AA523" i="5"/>
  <c r="AA522" i="5"/>
  <c r="AA521" i="5"/>
  <c r="AA520" i="5"/>
  <c r="AA519" i="5"/>
  <c r="AA518" i="5"/>
  <c r="AA517" i="5"/>
  <c r="AA516" i="5"/>
  <c r="AA515" i="5"/>
  <c r="AA514" i="5"/>
  <c r="AA513" i="5"/>
  <c r="AA512" i="5"/>
  <c r="AA511" i="5"/>
  <c r="AA510" i="5"/>
  <c r="AA509" i="5"/>
  <c r="AA508" i="5"/>
  <c r="AA507" i="5"/>
  <c r="AA506" i="5"/>
  <c r="AA505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/>
  <c r="AA486" i="5"/>
  <c r="AA485" i="5"/>
  <c r="AA484" i="5"/>
  <c r="AA483" i="5"/>
  <c r="AA482" i="5"/>
  <c r="AA481" i="5"/>
  <c r="AA480" i="5"/>
  <c r="AA479" i="5"/>
  <c r="AA478" i="5"/>
  <c r="AA477" i="5"/>
  <c r="AA476" i="5"/>
  <c r="AA475" i="5"/>
  <c r="AA474" i="5"/>
  <c r="AA473" i="5"/>
  <c r="AA472" i="5"/>
  <c r="AA471" i="5"/>
  <c r="AA470" i="5"/>
  <c r="AA469" i="5"/>
  <c r="AA468" i="5"/>
  <c r="AA467" i="5"/>
  <c r="AA466" i="5"/>
  <c r="AA465" i="5"/>
  <c r="AA464" i="5"/>
  <c r="AA463" i="5"/>
  <c r="AA462" i="5"/>
  <c r="AA461" i="5"/>
  <c r="AA460" i="5"/>
  <c r="AA459" i="5"/>
  <c r="AA458" i="5"/>
  <c r="AA457" i="5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9" i="5"/>
  <c r="AA438" i="5"/>
  <c r="AA437" i="5"/>
  <c r="AA436" i="5"/>
  <c r="AA435" i="5"/>
  <c r="AA434" i="5"/>
  <c r="AA433" i="5"/>
  <c r="AA432" i="5"/>
  <c r="AA431" i="5"/>
  <c r="AA430" i="5"/>
  <c r="AA429" i="5"/>
  <c r="AA428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/>
  <c r="AA392" i="5"/>
  <c r="AA391" i="5"/>
  <c r="AA390" i="5"/>
  <c r="AA389" i="5"/>
  <c r="AA388" i="5"/>
  <c r="AA387" i="5"/>
  <c r="AA386" i="5"/>
  <c r="AA385" i="5"/>
  <c r="AA384" i="5"/>
  <c r="AA383" i="5"/>
  <c r="AA382" i="5"/>
  <c r="AA381" i="5"/>
  <c r="AA380" i="5"/>
  <c r="AA379" i="5"/>
  <c r="AA378" i="5"/>
  <c r="AA377" i="5"/>
  <c r="AA376" i="5"/>
  <c r="AA375" i="5"/>
  <c r="AA374" i="5"/>
  <c r="AA373" i="5"/>
  <c r="AA372" i="5"/>
  <c r="AA371" i="5"/>
  <c r="AA370" i="5"/>
  <c r="AA369" i="5"/>
  <c r="AA368" i="5"/>
  <c r="AA367" i="5"/>
  <c r="AA366" i="5"/>
  <c r="AA365" i="5"/>
  <c r="AA364" i="5"/>
  <c r="AA363" i="5"/>
  <c r="AA362" i="5"/>
  <c r="AA361" i="5"/>
  <c r="AA360" i="5"/>
  <c r="AA359" i="5"/>
  <c r="AA358" i="5"/>
  <c r="AA357" i="5"/>
  <c r="AA356" i="5"/>
  <c r="AA355" i="5"/>
  <c r="AA354" i="5"/>
  <c r="AA353" i="5"/>
  <c r="AA352" i="5"/>
  <c r="AA351" i="5"/>
  <c r="AA350" i="5"/>
  <c r="AA349" i="5"/>
  <c r="AA348" i="5"/>
  <c r="AA347" i="5"/>
  <c r="AA346" i="5"/>
  <c r="AA345" i="5"/>
  <c r="AA344" i="5"/>
  <c r="AA343" i="5"/>
  <c r="AA342" i="5"/>
  <c r="AA341" i="5"/>
  <c r="AA340" i="5"/>
  <c r="AA339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U835" i="5"/>
  <c r="U834" i="5"/>
  <c r="U833" i="5"/>
  <c r="U832" i="5"/>
  <c r="U831" i="5"/>
  <c r="U830" i="5"/>
  <c r="W830" i="5" s="1"/>
  <c r="U829" i="5"/>
  <c r="U828" i="5"/>
  <c r="U827" i="5"/>
  <c r="W827" i="5" s="1"/>
  <c r="U826" i="5"/>
  <c r="U825" i="5"/>
  <c r="U824" i="5"/>
  <c r="U823" i="5"/>
  <c r="U822" i="5"/>
  <c r="U821" i="5"/>
  <c r="U820" i="5"/>
  <c r="U819" i="5"/>
  <c r="U818" i="5"/>
  <c r="U817" i="5"/>
  <c r="U816" i="5"/>
  <c r="U815" i="5"/>
  <c r="U814" i="5"/>
  <c r="U813" i="5"/>
  <c r="U812" i="5"/>
  <c r="U811" i="5"/>
  <c r="U810" i="5"/>
  <c r="U809" i="5"/>
  <c r="W809" i="5" s="1"/>
  <c r="U808" i="5"/>
  <c r="U807" i="5"/>
  <c r="U806" i="5"/>
  <c r="W806" i="5" s="1"/>
  <c r="U805" i="5"/>
  <c r="U804" i="5"/>
  <c r="U803" i="5"/>
  <c r="U802" i="5"/>
  <c r="U801" i="5"/>
  <c r="U800" i="5"/>
  <c r="U799" i="5"/>
  <c r="U798" i="5"/>
  <c r="U797" i="5"/>
  <c r="U796" i="5"/>
  <c r="U795" i="5"/>
  <c r="U794" i="5"/>
  <c r="U793" i="5"/>
  <c r="U792" i="5"/>
  <c r="U791" i="5"/>
  <c r="U790" i="5"/>
  <c r="W790" i="5" s="1"/>
  <c r="U789" i="5"/>
  <c r="U788" i="5"/>
  <c r="U787" i="5"/>
  <c r="U786" i="5"/>
  <c r="U785" i="5"/>
  <c r="W785" i="5" s="1"/>
  <c r="U784" i="5"/>
  <c r="U783" i="5"/>
  <c r="U782" i="5"/>
  <c r="U781" i="5"/>
  <c r="U780" i="5"/>
  <c r="U779" i="5"/>
  <c r="U778" i="5"/>
  <c r="U777" i="5"/>
  <c r="U776" i="5"/>
  <c r="U775" i="5"/>
  <c r="U774" i="5"/>
  <c r="U773" i="5"/>
  <c r="U772" i="5"/>
  <c r="U771" i="5"/>
  <c r="U770" i="5"/>
  <c r="U769" i="5"/>
  <c r="W769" i="5" s="1"/>
  <c r="U768" i="5"/>
  <c r="U767" i="5"/>
  <c r="U766" i="5"/>
  <c r="W766" i="5" s="1"/>
  <c r="U765" i="5"/>
  <c r="U764" i="5"/>
  <c r="U763" i="5"/>
  <c r="U762" i="5"/>
  <c r="U761" i="5"/>
  <c r="U760" i="5"/>
  <c r="U759" i="5"/>
  <c r="U758" i="5"/>
  <c r="U757" i="5"/>
  <c r="U756" i="5"/>
  <c r="U755" i="5"/>
  <c r="U754" i="5"/>
  <c r="U753" i="5"/>
  <c r="U752" i="5"/>
  <c r="U751" i="5"/>
  <c r="U750" i="5"/>
  <c r="U749" i="5"/>
  <c r="U748" i="5"/>
  <c r="W748" i="5" s="1"/>
  <c r="U747" i="5"/>
  <c r="U746" i="5"/>
  <c r="U745" i="5"/>
  <c r="W745" i="5" s="1"/>
  <c r="U744" i="5"/>
  <c r="U743" i="5"/>
  <c r="U742" i="5"/>
  <c r="U741" i="5"/>
  <c r="U740" i="5"/>
  <c r="U739" i="5"/>
  <c r="U738" i="5"/>
  <c r="U737" i="5"/>
  <c r="U736" i="5"/>
  <c r="U735" i="5"/>
  <c r="U734" i="5"/>
  <c r="U733" i="5"/>
  <c r="U732" i="5"/>
  <c r="U731" i="5"/>
  <c r="U730" i="5"/>
  <c r="U729" i="5"/>
  <c r="U728" i="5"/>
  <c r="U727" i="5"/>
  <c r="U726" i="5"/>
  <c r="U725" i="5"/>
  <c r="U724" i="5"/>
  <c r="W724" i="5" s="1"/>
  <c r="U723" i="5"/>
  <c r="U722" i="5"/>
  <c r="U721" i="5"/>
  <c r="U720" i="5"/>
  <c r="U719" i="5"/>
  <c r="U718" i="5"/>
  <c r="U717" i="5"/>
  <c r="U716" i="5"/>
  <c r="U715" i="5"/>
  <c r="U714" i="5"/>
  <c r="U713" i="5"/>
  <c r="U712" i="5"/>
  <c r="U711" i="5"/>
  <c r="U710" i="5"/>
  <c r="U709" i="5"/>
  <c r="U708" i="5"/>
  <c r="U707" i="5"/>
  <c r="W707" i="5" s="1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2" i="5"/>
  <c r="U691" i="5"/>
  <c r="U690" i="5"/>
  <c r="W690" i="5" s="1"/>
  <c r="U689" i="5"/>
  <c r="U688" i="5"/>
  <c r="W688" i="5" s="1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W675" i="5" s="1"/>
  <c r="U674" i="5"/>
  <c r="U673" i="5"/>
  <c r="W673" i="5" s="1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W659" i="5" s="1"/>
  <c r="U658" i="5"/>
  <c r="U657" i="5"/>
  <c r="U656" i="5"/>
  <c r="W656" i="5" s="1"/>
  <c r="U655" i="5"/>
  <c r="U654" i="5"/>
  <c r="U653" i="5"/>
  <c r="U652" i="5"/>
  <c r="U651" i="5"/>
  <c r="U650" i="5"/>
  <c r="U649" i="5"/>
  <c r="U648" i="5"/>
  <c r="U647" i="5"/>
  <c r="U646" i="5"/>
  <c r="U645" i="5"/>
  <c r="W645" i="5" s="1"/>
  <c r="U644" i="5"/>
  <c r="U643" i="5"/>
  <c r="W643" i="5" s="1"/>
  <c r="U642" i="5"/>
  <c r="U641" i="5"/>
  <c r="U640" i="5"/>
  <c r="U639" i="5"/>
  <c r="U638" i="5"/>
  <c r="U637" i="5"/>
  <c r="U636" i="5"/>
  <c r="U635" i="5"/>
  <c r="U634" i="5"/>
  <c r="U633" i="5"/>
  <c r="W633" i="5" s="1"/>
  <c r="U632" i="5"/>
  <c r="U631" i="5"/>
  <c r="W631" i="5" s="1"/>
  <c r="U630" i="5"/>
  <c r="U629" i="5"/>
  <c r="U628" i="5"/>
  <c r="U627" i="5"/>
  <c r="U626" i="5"/>
  <c r="U625" i="5"/>
  <c r="U624" i="5"/>
  <c r="U623" i="5"/>
  <c r="U622" i="5"/>
  <c r="U621" i="5"/>
  <c r="W621" i="5" s="1"/>
  <c r="U620" i="5"/>
  <c r="U619" i="5"/>
  <c r="W619" i="5" s="1"/>
  <c r="U618" i="5"/>
  <c r="U617" i="5"/>
  <c r="U616" i="5"/>
  <c r="U615" i="5"/>
  <c r="U614" i="5"/>
  <c r="U613" i="5"/>
  <c r="U612" i="5"/>
  <c r="U611" i="5"/>
  <c r="U610" i="5"/>
  <c r="U609" i="5"/>
  <c r="W609" i="5" s="1"/>
  <c r="U608" i="5"/>
  <c r="U607" i="5"/>
  <c r="W607" i="5" s="1"/>
  <c r="U606" i="5"/>
  <c r="U605" i="5"/>
  <c r="U604" i="5"/>
  <c r="U603" i="5"/>
  <c r="U602" i="5"/>
  <c r="U601" i="5"/>
  <c r="U600" i="5"/>
  <c r="U599" i="5"/>
  <c r="U598" i="5"/>
  <c r="U597" i="5"/>
  <c r="W597" i="5" s="1"/>
  <c r="U596" i="5"/>
  <c r="U595" i="5"/>
  <c r="W595" i="5" s="1"/>
  <c r="U594" i="5"/>
  <c r="U593" i="5"/>
  <c r="U592" i="5"/>
  <c r="U591" i="5"/>
  <c r="U590" i="5"/>
  <c r="U589" i="5"/>
  <c r="U588" i="5"/>
  <c r="U587" i="5"/>
  <c r="U586" i="5"/>
  <c r="U585" i="5"/>
  <c r="W585" i="5" s="1"/>
  <c r="U584" i="5"/>
  <c r="U583" i="5"/>
  <c r="W583" i="5" s="1"/>
  <c r="U582" i="5"/>
  <c r="U581" i="5"/>
  <c r="U580" i="5"/>
  <c r="U579" i="5"/>
  <c r="U578" i="5"/>
  <c r="U577" i="5"/>
  <c r="U576" i="5"/>
  <c r="U575" i="5"/>
  <c r="U574" i="5"/>
  <c r="U573" i="5"/>
  <c r="W573" i="5" s="1"/>
  <c r="U572" i="5"/>
  <c r="U571" i="5"/>
  <c r="W571" i="5" s="1"/>
  <c r="U570" i="5"/>
  <c r="U569" i="5"/>
  <c r="U568" i="5"/>
  <c r="U567" i="5"/>
  <c r="U566" i="5"/>
  <c r="U565" i="5"/>
  <c r="U564" i="5"/>
  <c r="U563" i="5"/>
  <c r="U562" i="5"/>
  <c r="U561" i="5"/>
  <c r="W561" i="5" s="1"/>
  <c r="U560" i="5"/>
  <c r="U559" i="5"/>
  <c r="W559" i="5" s="1"/>
  <c r="U558" i="5"/>
  <c r="U557" i="5"/>
  <c r="U556" i="5"/>
  <c r="U555" i="5"/>
  <c r="U554" i="5"/>
  <c r="U553" i="5"/>
  <c r="U552" i="5"/>
  <c r="U551" i="5"/>
  <c r="U550" i="5"/>
  <c r="U549" i="5"/>
  <c r="W549" i="5" s="1"/>
  <c r="U548" i="5"/>
  <c r="U547" i="5"/>
  <c r="W547" i="5" s="1"/>
  <c r="U546" i="5"/>
  <c r="U545" i="5"/>
  <c r="U544" i="5"/>
  <c r="U543" i="5"/>
  <c r="U542" i="5"/>
  <c r="U541" i="5"/>
  <c r="U540" i="5"/>
  <c r="U539" i="5"/>
  <c r="U538" i="5"/>
  <c r="U537" i="5"/>
  <c r="W537" i="5" s="1"/>
  <c r="U536" i="5"/>
  <c r="U535" i="5"/>
  <c r="W535" i="5" s="1"/>
  <c r="U534" i="5"/>
  <c r="U533" i="5"/>
  <c r="U532" i="5"/>
  <c r="U531" i="5"/>
  <c r="U530" i="5"/>
  <c r="U529" i="5"/>
  <c r="U528" i="5"/>
  <c r="U527" i="5"/>
  <c r="U526" i="5"/>
  <c r="U525" i="5"/>
  <c r="W525" i="5" s="1"/>
  <c r="U524" i="5"/>
  <c r="U523" i="5"/>
  <c r="W523" i="5" s="1"/>
  <c r="U522" i="5"/>
  <c r="U521" i="5"/>
  <c r="U520" i="5"/>
  <c r="U519" i="5"/>
  <c r="U518" i="5"/>
  <c r="U517" i="5"/>
  <c r="U516" i="5"/>
  <c r="U515" i="5"/>
  <c r="U514" i="5"/>
  <c r="U513" i="5"/>
  <c r="W513" i="5" s="1"/>
  <c r="U512" i="5"/>
  <c r="U511" i="5"/>
  <c r="W511" i="5" s="1"/>
  <c r="U510" i="5"/>
  <c r="U509" i="5"/>
  <c r="U508" i="5"/>
  <c r="U507" i="5"/>
  <c r="U506" i="5"/>
  <c r="U505" i="5"/>
  <c r="U504" i="5"/>
  <c r="U503" i="5"/>
  <c r="U502" i="5"/>
  <c r="U501" i="5"/>
  <c r="W501" i="5" s="1"/>
  <c r="U500" i="5"/>
  <c r="U499" i="5"/>
  <c r="W499" i="5" s="1"/>
  <c r="U498" i="5"/>
  <c r="U497" i="5"/>
  <c r="U496" i="5"/>
  <c r="U495" i="5"/>
  <c r="U494" i="5"/>
  <c r="U493" i="5"/>
  <c r="U492" i="5"/>
  <c r="U491" i="5"/>
  <c r="U490" i="5"/>
  <c r="U489" i="5"/>
  <c r="W489" i="5" s="1"/>
  <c r="U488" i="5"/>
  <c r="U487" i="5"/>
  <c r="W487" i="5" s="1"/>
  <c r="U486" i="5"/>
  <c r="U485" i="5"/>
  <c r="U484" i="5"/>
  <c r="U483" i="5"/>
  <c r="U482" i="5"/>
  <c r="U481" i="5"/>
  <c r="U480" i="5"/>
  <c r="U479" i="5"/>
  <c r="U478" i="5"/>
  <c r="U477" i="5"/>
  <c r="W477" i="5" s="1"/>
  <c r="U476" i="5"/>
  <c r="U475" i="5"/>
  <c r="W475" i="5" s="1"/>
  <c r="U474" i="5"/>
  <c r="U473" i="5"/>
  <c r="U472" i="5"/>
  <c r="U471" i="5"/>
  <c r="U470" i="5"/>
  <c r="U469" i="5"/>
  <c r="U468" i="5"/>
  <c r="U467" i="5"/>
  <c r="U466" i="5"/>
  <c r="U465" i="5"/>
  <c r="W465" i="5" s="1"/>
  <c r="U464" i="5"/>
  <c r="U463" i="5"/>
  <c r="W463" i="5" s="1"/>
  <c r="U462" i="5"/>
  <c r="U461" i="5"/>
  <c r="U460" i="5"/>
  <c r="U459" i="5"/>
  <c r="U458" i="5"/>
  <c r="U457" i="5"/>
  <c r="U456" i="5"/>
  <c r="U455" i="5"/>
  <c r="U454" i="5"/>
  <c r="U453" i="5"/>
  <c r="W453" i="5" s="1"/>
  <c r="U452" i="5"/>
  <c r="U451" i="5"/>
  <c r="W451" i="5" s="1"/>
  <c r="U450" i="5"/>
  <c r="U449" i="5"/>
  <c r="U448" i="5"/>
  <c r="U447" i="5"/>
  <c r="U446" i="5"/>
  <c r="U445" i="5"/>
  <c r="U444" i="5"/>
  <c r="U443" i="5"/>
  <c r="U442" i="5"/>
  <c r="U441" i="5"/>
  <c r="W441" i="5" s="1"/>
  <c r="U440" i="5"/>
  <c r="U439" i="5"/>
  <c r="W439" i="5" s="1"/>
  <c r="U438" i="5"/>
  <c r="U437" i="5"/>
  <c r="U436" i="5"/>
  <c r="U435" i="5"/>
  <c r="U434" i="5"/>
  <c r="U433" i="5"/>
  <c r="U432" i="5"/>
  <c r="U431" i="5"/>
  <c r="U430" i="5"/>
  <c r="U429" i="5"/>
  <c r="W429" i="5" s="1"/>
  <c r="U428" i="5"/>
  <c r="U427" i="5"/>
  <c r="W427" i="5" s="1"/>
  <c r="U426" i="5"/>
  <c r="U425" i="5"/>
  <c r="U424" i="5"/>
  <c r="U423" i="5"/>
  <c r="U422" i="5"/>
  <c r="U421" i="5"/>
  <c r="U420" i="5"/>
  <c r="U419" i="5"/>
  <c r="U418" i="5"/>
  <c r="U417" i="5"/>
  <c r="W417" i="5" s="1"/>
  <c r="U416" i="5"/>
  <c r="U415" i="5"/>
  <c r="W415" i="5" s="1"/>
  <c r="U414" i="5"/>
  <c r="U413" i="5"/>
  <c r="U412" i="5"/>
  <c r="U411" i="5"/>
  <c r="U410" i="5"/>
  <c r="U409" i="5"/>
  <c r="U408" i="5"/>
  <c r="U407" i="5"/>
  <c r="U406" i="5"/>
  <c r="U405" i="5"/>
  <c r="W405" i="5" s="1"/>
  <c r="U404" i="5"/>
  <c r="U403" i="5"/>
  <c r="W403" i="5" s="1"/>
  <c r="U402" i="5"/>
  <c r="U401" i="5"/>
  <c r="U400" i="5"/>
  <c r="U399" i="5"/>
  <c r="U398" i="5"/>
  <c r="U397" i="5"/>
  <c r="U396" i="5"/>
  <c r="U395" i="5"/>
  <c r="U394" i="5"/>
  <c r="U393" i="5"/>
  <c r="W393" i="5" s="1"/>
  <c r="U392" i="5"/>
  <c r="U391" i="5"/>
  <c r="W391" i="5" s="1"/>
  <c r="U390" i="5"/>
  <c r="U389" i="5"/>
  <c r="U388" i="5"/>
  <c r="U387" i="5"/>
  <c r="U386" i="5"/>
  <c r="U385" i="5"/>
  <c r="U384" i="5"/>
  <c r="U383" i="5"/>
  <c r="U382" i="5"/>
  <c r="U381" i="5"/>
  <c r="W381" i="5" s="1"/>
  <c r="U380" i="5"/>
  <c r="U379" i="5"/>
  <c r="W379" i="5" s="1"/>
  <c r="U378" i="5"/>
  <c r="U377" i="5"/>
  <c r="U376" i="5"/>
  <c r="U375" i="5"/>
  <c r="U374" i="5"/>
  <c r="U373" i="5"/>
  <c r="U372" i="5"/>
  <c r="U371" i="5"/>
  <c r="U370" i="5"/>
  <c r="U369" i="5"/>
  <c r="W369" i="5" s="1"/>
  <c r="U368" i="5"/>
  <c r="U367" i="5"/>
  <c r="W367" i="5" s="1"/>
  <c r="U366" i="5"/>
  <c r="U365" i="5"/>
  <c r="U364" i="5"/>
  <c r="U363" i="5"/>
  <c r="U362" i="5"/>
  <c r="U361" i="5"/>
  <c r="U360" i="5"/>
  <c r="U359" i="5"/>
  <c r="U358" i="5"/>
  <c r="U357" i="5"/>
  <c r="W357" i="5" s="1"/>
  <c r="U356" i="5"/>
  <c r="U355" i="5"/>
  <c r="W355" i="5" s="1"/>
  <c r="U354" i="5"/>
  <c r="U353" i="5"/>
  <c r="U352" i="5"/>
  <c r="U351" i="5"/>
  <c r="U350" i="5"/>
  <c r="U349" i="5"/>
  <c r="U348" i="5"/>
  <c r="U347" i="5"/>
  <c r="U346" i="5"/>
  <c r="U345" i="5"/>
  <c r="W345" i="5" s="1"/>
  <c r="U344" i="5"/>
  <c r="U343" i="5"/>
  <c r="W343" i="5" s="1"/>
  <c r="U342" i="5"/>
  <c r="U341" i="5"/>
  <c r="U340" i="5"/>
  <c r="U339" i="5"/>
  <c r="U338" i="5"/>
  <c r="U337" i="5"/>
  <c r="W337" i="5" s="1"/>
  <c r="U336" i="5"/>
  <c r="U335" i="5"/>
  <c r="U334" i="5"/>
  <c r="W334" i="5" s="1"/>
  <c r="U333" i="5"/>
  <c r="W333" i="5" s="1"/>
  <c r="U332" i="5"/>
  <c r="U331" i="5"/>
  <c r="W331" i="5" s="1"/>
  <c r="U330" i="5"/>
  <c r="U329" i="5"/>
  <c r="U328" i="5"/>
  <c r="U327" i="5"/>
  <c r="U326" i="5"/>
  <c r="U325" i="5"/>
  <c r="W325" i="5" s="1"/>
  <c r="U324" i="5"/>
  <c r="U323" i="5"/>
  <c r="U322" i="5"/>
  <c r="W322" i="5" s="1"/>
  <c r="U321" i="5"/>
  <c r="W321" i="5" s="1"/>
  <c r="U320" i="5"/>
  <c r="U319" i="5"/>
  <c r="W319" i="5" s="1"/>
  <c r="U318" i="5"/>
  <c r="U317" i="5"/>
  <c r="U316" i="5"/>
  <c r="U315" i="5"/>
  <c r="U314" i="5"/>
  <c r="U313" i="5"/>
  <c r="W313" i="5" s="1"/>
  <c r="U312" i="5"/>
  <c r="U311" i="5"/>
  <c r="U310" i="5"/>
  <c r="W310" i="5" s="1"/>
  <c r="U309" i="5"/>
  <c r="W309" i="5" s="1"/>
  <c r="U308" i="5"/>
  <c r="U307" i="5"/>
  <c r="W307" i="5" s="1"/>
  <c r="U306" i="5"/>
  <c r="U305" i="5"/>
  <c r="U304" i="5"/>
  <c r="U303" i="5"/>
  <c r="U302" i="5"/>
  <c r="U301" i="5"/>
  <c r="W301" i="5" s="1"/>
  <c r="U300" i="5"/>
  <c r="U299" i="5"/>
  <c r="U298" i="5"/>
  <c r="W298" i="5" s="1"/>
  <c r="U297" i="5"/>
  <c r="W297" i="5" s="1"/>
  <c r="U296" i="5"/>
  <c r="U295" i="5"/>
  <c r="W295" i="5" s="1"/>
  <c r="U294" i="5"/>
  <c r="U293" i="5"/>
  <c r="U292" i="5"/>
  <c r="U291" i="5"/>
  <c r="U290" i="5"/>
  <c r="U289" i="5"/>
  <c r="W289" i="5" s="1"/>
  <c r="U288" i="5"/>
  <c r="U287" i="5"/>
  <c r="U286" i="5"/>
  <c r="W286" i="5" s="1"/>
  <c r="U285" i="5"/>
  <c r="W285" i="5" s="1"/>
  <c r="U284" i="5"/>
  <c r="U283" i="5"/>
  <c r="W283" i="5" s="1"/>
  <c r="U282" i="5"/>
  <c r="U281" i="5"/>
  <c r="U280" i="5"/>
  <c r="U279" i="5"/>
  <c r="U278" i="5"/>
  <c r="U277" i="5"/>
  <c r="W277" i="5" s="1"/>
  <c r="U276" i="5"/>
  <c r="W276" i="5" s="1"/>
  <c r="U275" i="5"/>
  <c r="U274" i="5"/>
  <c r="W274" i="5" s="1"/>
  <c r="U273" i="5"/>
  <c r="W273" i="5" s="1"/>
  <c r="U272" i="5"/>
  <c r="U271" i="5"/>
  <c r="W271" i="5" s="1"/>
  <c r="U270" i="5"/>
  <c r="U269" i="5"/>
  <c r="U268" i="5"/>
  <c r="U267" i="5"/>
  <c r="U266" i="5"/>
  <c r="U265" i="5"/>
  <c r="W265" i="5" s="1"/>
  <c r="U264" i="5"/>
  <c r="W264" i="5" s="1"/>
  <c r="U263" i="5"/>
  <c r="U262" i="5"/>
  <c r="W262" i="5" s="1"/>
  <c r="U261" i="5"/>
  <c r="W261" i="5" s="1"/>
  <c r="U260" i="5"/>
  <c r="W260" i="5" s="1"/>
  <c r="U259" i="5"/>
  <c r="W259" i="5" s="1"/>
  <c r="U258" i="5"/>
  <c r="U257" i="5"/>
  <c r="U256" i="5"/>
  <c r="U255" i="5"/>
  <c r="U254" i="5"/>
  <c r="U253" i="5"/>
  <c r="W253" i="5" s="1"/>
  <c r="U252" i="5"/>
  <c r="W252" i="5" s="1"/>
  <c r="U251" i="5"/>
  <c r="U250" i="5"/>
  <c r="W250" i="5" s="1"/>
  <c r="U249" i="5"/>
  <c r="W249" i="5" s="1"/>
  <c r="U248" i="5"/>
  <c r="U247" i="5"/>
  <c r="W247" i="5" s="1"/>
  <c r="U246" i="5"/>
  <c r="U245" i="5"/>
  <c r="U244" i="5"/>
  <c r="U243" i="5"/>
  <c r="U242" i="5"/>
  <c r="U241" i="5"/>
  <c r="W241" i="5" s="1"/>
  <c r="U240" i="5"/>
  <c r="W240" i="5" s="1"/>
  <c r="U239" i="5"/>
  <c r="U238" i="5"/>
  <c r="W238" i="5" s="1"/>
  <c r="U237" i="5"/>
  <c r="W237" i="5" s="1"/>
  <c r="U236" i="5"/>
  <c r="W236" i="5" s="1"/>
  <c r="U235" i="5"/>
  <c r="W235" i="5" s="1"/>
  <c r="U234" i="5"/>
  <c r="U233" i="5"/>
  <c r="U232" i="5"/>
  <c r="U231" i="5"/>
  <c r="U230" i="5"/>
  <c r="U229" i="5"/>
  <c r="W229" i="5" s="1"/>
  <c r="U228" i="5"/>
  <c r="W228" i="5" s="1"/>
  <c r="U227" i="5"/>
  <c r="U226" i="5"/>
  <c r="W226" i="5" s="1"/>
  <c r="U225" i="5"/>
  <c r="W225" i="5" s="1"/>
  <c r="U224" i="5"/>
  <c r="U223" i="5"/>
  <c r="W223" i="5" s="1"/>
  <c r="U222" i="5"/>
  <c r="U221" i="5"/>
  <c r="U220" i="5"/>
  <c r="U219" i="5"/>
  <c r="U218" i="5"/>
  <c r="U217" i="5"/>
  <c r="W217" i="5" s="1"/>
  <c r="U216" i="5"/>
  <c r="W216" i="5" s="1"/>
  <c r="U215" i="5"/>
  <c r="U214" i="5"/>
  <c r="W214" i="5" s="1"/>
  <c r="U213" i="5"/>
  <c r="W213" i="5" s="1"/>
  <c r="U212" i="5"/>
  <c r="U211" i="5"/>
  <c r="W211" i="5" s="1"/>
  <c r="U210" i="5"/>
  <c r="U209" i="5"/>
  <c r="U208" i="5"/>
  <c r="U207" i="5"/>
  <c r="U206" i="5"/>
  <c r="U205" i="5"/>
  <c r="W205" i="5" s="1"/>
  <c r="U204" i="5"/>
  <c r="W204" i="5" s="1"/>
  <c r="U203" i="5"/>
  <c r="U202" i="5"/>
  <c r="W202" i="5" s="1"/>
  <c r="U201" i="5"/>
  <c r="W201" i="5" s="1"/>
  <c r="U200" i="5"/>
  <c r="U199" i="5"/>
  <c r="W199" i="5" s="1"/>
  <c r="U198" i="5"/>
  <c r="U197" i="5"/>
  <c r="U196" i="5"/>
  <c r="U195" i="5"/>
  <c r="U194" i="5"/>
  <c r="U193" i="5"/>
  <c r="W193" i="5" s="1"/>
  <c r="U192" i="5"/>
  <c r="W192" i="5" s="1"/>
  <c r="U191" i="5"/>
  <c r="U190" i="5"/>
  <c r="W190" i="5" s="1"/>
  <c r="U189" i="5"/>
  <c r="W189" i="5" s="1"/>
  <c r="U188" i="5"/>
  <c r="W188" i="5" s="1"/>
  <c r="U187" i="5"/>
  <c r="W187" i="5" s="1"/>
  <c r="U186" i="5"/>
  <c r="U185" i="5"/>
  <c r="U184" i="5"/>
  <c r="U183" i="5"/>
  <c r="U182" i="5"/>
  <c r="U181" i="5"/>
  <c r="W181" i="5" s="1"/>
  <c r="U180" i="5"/>
  <c r="W180" i="5" s="1"/>
  <c r="U179" i="5"/>
  <c r="U178" i="5"/>
  <c r="W178" i="5" s="1"/>
  <c r="U177" i="5"/>
  <c r="W177" i="5" s="1"/>
  <c r="U176" i="5"/>
  <c r="U175" i="5"/>
  <c r="W175" i="5" s="1"/>
  <c r="U174" i="5"/>
  <c r="U173" i="5"/>
  <c r="U172" i="5"/>
  <c r="U171" i="5"/>
  <c r="U170" i="5"/>
  <c r="U169" i="5"/>
  <c r="W169" i="5" s="1"/>
  <c r="U168" i="5"/>
  <c r="W168" i="5" s="1"/>
  <c r="U167" i="5"/>
  <c r="U166" i="5"/>
  <c r="W166" i="5" s="1"/>
  <c r="U165" i="5"/>
  <c r="W165" i="5" s="1"/>
  <c r="U164" i="5"/>
  <c r="W164" i="5" s="1"/>
  <c r="U163" i="5"/>
  <c r="W163" i="5" s="1"/>
  <c r="U162" i="5"/>
  <c r="U161" i="5"/>
  <c r="U160" i="5"/>
  <c r="U159" i="5"/>
  <c r="U158" i="5"/>
  <c r="U157" i="5"/>
  <c r="W157" i="5" s="1"/>
  <c r="U156" i="5"/>
  <c r="W156" i="5" s="1"/>
  <c r="U155" i="5"/>
  <c r="U154" i="5"/>
  <c r="W154" i="5" s="1"/>
  <c r="U153" i="5"/>
  <c r="W153" i="5" s="1"/>
  <c r="U152" i="5"/>
  <c r="U151" i="5"/>
  <c r="W151" i="5" s="1"/>
  <c r="U150" i="5"/>
  <c r="U149" i="5"/>
  <c r="U148" i="5"/>
  <c r="U147" i="5"/>
  <c r="U146" i="5"/>
  <c r="U145" i="5"/>
  <c r="W145" i="5" s="1"/>
  <c r="U144" i="5"/>
  <c r="W144" i="5" s="1"/>
  <c r="U143" i="5"/>
  <c r="U142" i="5"/>
  <c r="W142" i="5" s="1"/>
  <c r="U141" i="5"/>
  <c r="W141" i="5" s="1"/>
  <c r="U140" i="5"/>
  <c r="W140" i="5" s="1"/>
  <c r="U139" i="5"/>
  <c r="W139" i="5" s="1"/>
  <c r="U138" i="5"/>
  <c r="U137" i="5"/>
  <c r="U136" i="5"/>
  <c r="U135" i="5"/>
  <c r="U134" i="5"/>
  <c r="U133" i="5"/>
  <c r="W133" i="5" s="1"/>
  <c r="U132" i="5"/>
  <c r="W132" i="5" s="1"/>
  <c r="U131" i="5"/>
  <c r="U130" i="5"/>
  <c r="W130" i="5" s="1"/>
  <c r="U129" i="5"/>
  <c r="W129" i="5" s="1"/>
  <c r="U128" i="5"/>
  <c r="W128" i="5" s="1"/>
  <c r="U127" i="5"/>
  <c r="W127" i="5" s="1"/>
  <c r="U126" i="5"/>
  <c r="U125" i="5"/>
  <c r="U124" i="5"/>
  <c r="U123" i="5"/>
  <c r="U122" i="5"/>
  <c r="U121" i="5"/>
  <c r="W121" i="5" s="1"/>
  <c r="U120" i="5"/>
  <c r="W120" i="5" s="1"/>
  <c r="U119" i="5"/>
  <c r="U118" i="5"/>
  <c r="W118" i="5" s="1"/>
  <c r="U117" i="5"/>
  <c r="W117" i="5" s="1"/>
  <c r="U116" i="5"/>
  <c r="W116" i="5" s="1"/>
  <c r="U115" i="5"/>
  <c r="W115" i="5" s="1"/>
  <c r="U114" i="5"/>
  <c r="U113" i="5"/>
  <c r="U112" i="5"/>
  <c r="U111" i="5"/>
  <c r="U110" i="5"/>
  <c r="U109" i="5"/>
  <c r="W109" i="5" s="1"/>
  <c r="U108" i="5"/>
  <c r="W108" i="5" s="1"/>
  <c r="U107" i="5"/>
  <c r="W107" i="5" s="1"/>
  <c r="U106" i="5"/>
  <c r="W106" i="5" s="1"/>
  <c r="U105" i="5"/>
  <c r="W105" i="5" s="1"/>
  <c r="U104" i="5"/>
  <c r="W104" i="5" s="1"/>
  <c r="U103" i="5"/>
  <c r="W103" i="5" s="1"/>
  <c r="U102" i="5"/>
  <c r="U101" i="5"/>
  <c r="U100" i="5"/>
  <c r="U99" i="5"/>
  <c r="U98" i="5"/>
  <c r="U97" i="5"/>
  <c r="W97" i="5" s="1"/>
  <c r="U96" i="5"/>
  <c r="W96" i="5" s="1"/>
  <c r="U95" i="5"/>
  <c r="W95" i="5" s="1"/>
  <c r="U94" i="5"/>
  <c r="W94" i="5" s="1"/>
  <c r="U93" i="5"/>
  <c r="W93" i="5" s="1"/>
  <c r="U92" i="5"/>
  <c r="U91" i="5"/>
  <c r="W91" i="5" s="1"/>
  <c r="U90" i="5"/>
  <c r="U89" i="5"/>
  <c r="U88" i="5"/>
  <c r="U87" i="5"/>
  <c r="U86" i="5"/>
  <c r="U85" i="5"/>
  <c r="W85" i="5" s="1"/>
  <c r="U84" i="5"/>
  <c r="W84" i="5" s="1"/>
  <c r="U83" i="5"/>
  <c r="W83" i="5" s="1"/>
  <c r="U82" i="5"/>
  <c r="W82" i="5" s="1"/>
  <c r="U81" i="5"/>
  <c r="W81" i="5" s="1"/>
  <c r="U80" i="5"/>
  <c r="W80" i="5" s="1"/>
  <c r="U79" i="5"/>
  <c r="W79" i="5" s="1"/>
  <c r="U78" i="5"/>
  <c r="U77" i="5"/>
  <c r="U76" i="5"/>
  <c r="U75" i="5"/>
  <c r="U74" i="5"/>
  <c r="U73" i="5"/>
  <c r="W73" i="5" s="1"/>
  <c r="U72" i="5"/>
  <c r="W72" i="5" s="1"/>
  <c r="U71" i="5"/>
  <c r="W71" i="5" s="1"/>
  <c r="U70" i="5"/>
  <c r="W70" i="5" s="1"/>
  <c r="U69" i="5"/>
  <c r="W69" i="5" s="1"/>
  <c r="U68" i="5"/>
  <c r="U67" i="5"/>
  <c r="W67" i="5" s="1"/>
  <c r="U66" i="5"/>
  <c r="U65" i="5"/>
  <c r="U64" i="5"/>
  <c r="U63" i="5"/>
  <c r="U62" i="5"/>
  <c r="U61" i="5"/>
  <c r="W61" i="5" s="1"/>
  <c r="U60" i="5"/>
  <c r="W60" i="5" s="1"/>
  <c r="U59" i="5"/>
  <c r="W59" i="5" s="1"/>
  <c r="U58" i="5"/>
  <c r="W58" i="5" s="1"/>
  <c r="U57" i="5"/>
  <c r="W57" i="5" s="1"/>
  <c r="U56" i="5"/>
  <c r="U55" i="5"/>
  <c r="W55" i="5" s="1"/>
  <c r="U54" i="5"/>
  <c r="U53" i="5"/>
  <c r="U52" i="5"/>
  <c r="U51" i="5"/>
  <c r="U50" i="5"/>
  <c r="U49" i="5"/>
  <c r="W49" i="5" s="1"/>
  <c r="U48" i="5"/>
  <c r="W48" i="5" s="1"/>
  <c r="U47" i="5"/>
  <c r="W47" i="5" s="1"/>
  <c r="U46" i="5"/>
  <c r="W46" i="5" s="1"/>
  <c r="U45" i="5"/>
  <c r="W45" i="5" s="1"/>
  <c r="U44" i="5"/>
  <c r="W44" i="5" s="1"/>
  <c r="U43" i="5"/>
  <c r="W43" i="5" s="1"/>
  <c r="U42" i="5"/>
  <c r="U41" i="5"/>
  <c r="U40" i="5"/>
  <c r="U39" i="5"/>
  <c r="U38" i="5"/>
  <c r="U37" i="5"/>
  <c r="W37" i="5" s="1"/>
  <c r="U36" i="5"/>
  <c r="W36" i="5" s="1"/>
  <c r="U35" i="5"/>
  <c r="W35" i="5" s="1"/>
  <c r="U34" i="5"/>
  <c r="W34" i="5" s="1"/>
  <c r="U33" i="5"/>
  <c r="W33" i="5" s="1"/>
  <c r="U32" i="5"/>
  <c r="U31" i="5"/>
  <c r="W31" i="5" s="1"/>
  <c r="U30" i="5"/>
  <c r="U29" i="5"/>
  <c r="W29" i="5" s="1"/>
  <c r="U28" i="5"/>
  <c r="U27" i="5"/>
  <c r="U26" i="5"/>
  <c r="U25" i="5"/>
  <c r="W25" i="5" s="1"/>
  <c r="U24" i="5"/>
  <c r="W24" i="5" s="1"/>
  <c r="U23" i="5"/>
  <c r="W23" i="5" s="1"/>
  <c r="U22" i="5"/>
  <c r="W22" i="5" s="1"/>
  <c r="U21" i="5"/>
  <c r="W21" i="5" s="1"/>
  <c r="U20" i="5"/>
  <c r="U19" i="5"/>
  <c r="W19" i="5" s="1"/>
  <c r="U18" i="5"/>
  <c r="U17" i="5"/>
  <c r="W17" i="5" s="1"/>
  <c r="U16" i="5"/>
  <c r="U15" i="5"/>
  <c r="U14" i="5"/>
  <c r="U13" i="5"/>
  <c r="W13" i="5" s="1"/>
  <c r="U12" i="5"/>
  <c r="W12" i="5" s="1"/>
  <c r="U11" i="5"/>
  <c r="W11" i="5" s="1"/>
  <c r="U10" i="5"/>
  <c r="W10" i="5" s="1"/>
  <c r="U9" i="5"/>
  <c r="W9" i="5" s="1"/>
  <c r="U8" i="5"/>
  <c r="U7" i="5"/>
  <c r="W7" i="5" s="1"/>
  <c r="U6" i="5"/>
  <c r="U5" i="5"/>
  <c r="W5" i="5" s="1"/>
  <c r="U4" i="5"/>
  <c r="U3" i="5"/>
  <c r="U2" i="5"/>
  <c r="CJ835" i="6"/>
  <c r="CJ834" i="6"/>
  <c r="CJ833" i="6"/>
  <c r="CJ832" i="6"/>
  <c r="CJ831" i="6"/>
  <c r="CJ830" i="6"/>
  <c r="CJ829" i="6"/>
  <c r="CJ828" i="6"/>
  <c r="CJ827" i="6"/>
  <c r="CJ826" i="6"/>
  <c r="CJ825" i="6"/>
  <c r="CJ824" i="6"/>
  <c r="CJ823" i="6"/>
  <c r="CJ822" i="6"/>
  <c r="CJ821" i="6"/>
  <c r="CJ820" i="6"/>
  <c r="CJ819" i="6"/>
  <c r="CJ818" i="6"/>
  <c r="CJ817" i="6"/>
  <c r="CJ816" i="6"/>
  <c r="CJ815" i="6"/>
  <c r="CJ814" i="6"/>
  <c r="CJ813" i="6"/>
  <c r="CJ812" i="6"/>
  <c r="CJ811" i="6"/>
  <c r="CJ810" i="6"/>
  <c r="CJ809" i="6"/>
  <c r="CJ808" i="6"/>
  <c r="CJ807" i="6"/>
  <c r="CJ806" i="6"/>
  <c r="CJ805" i="6"/>
  <c r="CJ804" i="6"/>
  <c r="CJ803" i="6"/>
  <c r="CJ802" i="6"/>
  <c r="CJ801" i="6"/>
  <c r="CJ800" i="6"/>
  <c r="CJ799" i="6"/>
  <c r="CJ798" i="6"/>
  <c r="CJ797" i="6"/>
  <c r="CJ796" i="6"/>
  <c r="CJ795" i="6"/>
  <c r="CJ794" i="6"/>
  <c r="CJ793" i="6"/>
  <c r="CJ792" i="6"/>
  <c r="CJ791" i="6"/>
  <c r="CJ790" i="6"/>
  <c r="CJ789" i="6"/>
  <c r="CJ788" i="6"/>
  <c r="CJ787" i="6"/>
  <c r="CJ786" i="6"/>
  <c r="CJ785" i="6"/>
  <c r="CJ784" i="6"/>
  <c r="CJ783" i="6"/>
  <c r="CJ782" i="6"/>
  <c r="CJ781" i="6"/>
  <c r="CJ780" i="6"/>
  <c r="CJ779" i="6"/>
  <c r="CJ778" i="6"/>
  <c r="CJ777" i="6"/>
  <c r="CJ776" i="6"/>
  <c r="CJ775" i="6"/>
  <c r="CJ774" i="6"/>
  <c r="CJ773" i="6"/>
  <c r="CJ772" i="6"/>
  <c r="CJ771" i="6"/>
  <c r="CJ770" i="6"/>
  <c r="CJ769" i="6"/>
  <c r="CJ768" i="6"/>
  <c r="CJ767" i="6"/>
  <c r="CJ766" i="6"/>
  <c r="CJ765" i="6"/>
  <c r="CJ764" i="6"/>
  <c r="CJ763" i="6"/>
  <c r="CJ762" i="6"/>
  <c r="CJ761" i="6"/>
  <c r="CJ760" i="6"/>
  <c r="CJ759" i="6"/>
  <c r="CJ758" i="6"/>
  <c r="CJ757" i="6"/>
  <c r="CJ756" i="6"/>
  <c r="CJ755" i="6"/>
  <c r="CJ754" i="6"/>
  <c r="CJ753" i="6"/>
  <c r="CJ752" i="6"/>
  <c r="CJ751" i="6"/>
  <c r="CJ750" i="6"/>
  <c r="CJ749" i="6"/>
  <c r="CJ748" i="6"/>
  <c r="CJ747" i="6"/>
  <c r="CJ746" i="6"/>
  <c r="CJ745" i="6"/>
  <c r="CJ744" i="6"/>
  <c r="CJ743" i="6"/>
  <c r="CJ742" i="6"/>
  <c r="CJ741" i="6"/>
  <c r="CJ740" i="6"/>
  <c r="CJ739" i="6"/>
  <c r="CJ738" i="6"/>
  <c r="CJ737" i="6"/>
  <c r="CJ736" i="6"/>
  <c r="CJ735" i="6"/>
  <c r="CJ734" i="6"/>
  <c r="CJ733" i="6"/>
  <c r="CJ732" i="6"/>
  <c r="CJ731" i="6"/>
  <c r="CJ730" i="6"/>
  <c r="CJ729" i="6"/>
  <c r="CJ728" i="6"/>
  <c r="CJ727" i="6"/>
  <c r="CJ726" i="6"/>
  <c r="CJ725" i="6"/>
  <c r="CJ724" i="6"/>
  <c r="CJ723" i="6"/>
  <c r="CJ722" i="6"/>
  <c r="CJ721" i="6"/>
  <c r="CJ720" i="6"/>
  <c r="CJ719" i="6"/>
  <c r="CJ718" i="6"/>
  <c r="CJ717" i="6"/>
  <c r="CJ716" i="6"/>
  <c r="CJ715" i="6"/>
  <c r="CJ714" i="6"/>
  <c r="CJ713" i="6"/>
  <c r="CJ712" i="6"/>
  <c r="CJ711" i="6"/>
  <c r="CJ710" i="6"/>
  <c r="CJ709" i="6"/>
  <c r="CJ708" i="6"/>
  <c r="CJ707" i="6"/>
  <c r="CJ706" i="6"/>
  <c r="CJ705" i="6"/>
  <c r="CJ704" i="6"/>
  <c r="CJ703" i="6"/>
  <c r="CJ702" i="6"/>
  <c r="CJ701" i="6"/>
  <c r="CJ700" i="6"/>
  <c r="CJ699" i="6"/>
  <c r="CJ698" i="6"/>
  <c r="CJ697" i="6"/>
  <c r="CJ696" i="6"/>
  <c r="CJ695" i="6"/>
  <c r="CJ694" i="6"/>
  <c r="CJ693" i="6"/>
  <c r="CJ692" i="6"/>
  <c r="CJ691" i="6"/>
  <c r="CJ690" i="6"/>
  <c r="CJ689" i="6"/>
  <c r="CJ688" i="6"/>
  <c r="CJ687" i="6"/>
  <c r="CJ686" i="6"/>
  <c r="CJ685" i="6"/>
  <c r="CJ684" i="6"/>
  <c r="CJ683" i="6"/>
  <c r="CJ682" i="6"/>
  <c r="CJ681" i="6"/>
  <c r="CJ680" i="6"/>
  <c r="CJ679" i="6"/>
  <c r="CJ678" i="6"/>
  <c r="CJ677" i="6"/>
  <c r="CJ676" i="6"/>
  <c r="CJ675" i="6"/>
  <c r="CJ674" i="6"/>
  <c r="CJ673" i="6"/>
  <c r="CJ672" i="6"/>
  <c r="CJ671" i="6"/>
  <c r="CJ670" i="6"/>
  <c r="CJ669" i="6"/>
  <c r="CJ668" i="6"/>
  <c r="CJ667" i="6"/>
  <c r="CJ666" i="6"/>
  <c r="CJ665" i="6"/>
  <c r="CJ664" i="6"/>
  <c r="CJ663" i="6"/>
  <c r="CJ662" i="6"/>
  <c r="CJ661" i="6"/>
  <c r="CJ660" i="6"/>
  <c r="CJ659" i="6"/>
  <c r="CJ658" i="6"/>
  <c r="CJ657" i="6"/>
  <c r="CJ656" i="6"/>
  <c r="CJ655" i="6"/>
  <c r="CJ654" i="6"/>
  <c r="CJ653" i="6"/>
  <c r="CJ652" i="6"/>
  <c r="CJ651" i="6"/>
  <c r="CJ650" i="6"/>
  <c r="CJ649" i="6"/>
  <c r="CJ648" i="6"/>
  <c r="CJ647" i="6"/>
  <c r="CJ646" i="6"/>
  <c r="CJ645" i="6"/>
  <c r="CJ644" i="6"/>
  <c r="CJ643" i="6"/>
  <c r="CJ642" i="6"/>
  <c r="CJ641" i="6"/>
  <c r="CJ640" i="6"/>
  <c r="CJ639" i="6"/>
  <c r="CJ638" i="6"/>
  <c r="CJ637" i="6"/>
  <c r="CJ636" i="6"/>
  <c r="CJ635" i="6"/>
  <c r="CJ634" i="6"/>
  <c r="CJ633" i="6"/>
  <c r="CJ632" i="6"/>
  <c r="CJ631" i="6"/>
  <c r="CJ630" i="6"/>
  <c r="CJ629" i="6"/>
  <c r="CJ628" i="6"/>
  <c r="CJ627" i="6"/>
  <c r="CJ626" i="6"/>
  <c r="CJ625" i="6"/>
  <c r="CJ624" i="6"/>
  <c r="CJ623" i="6"/>
  <c r="CJ622" i="6"/>
  <c r="CJ621" i="6"/>
  <c r="CJ620" i="6"/>
  <c r="CJ619" i="6"/>
  <c r="CJ618" i="6"/>
  <c r="CJ617" i="6"/>
  <c r="CJ616" i="6"/>
  <c r="CJ615" i="6"/>
  <c r="CJ614" i="6"/>
  <c r="CJ613" i="6"/>
  <c r="CJ612" i="6"/>
  <c r="CJ611" i="6"/>
  <c r="CJ610" i="6"/>
  <c r="CJ609" i="6"/>
  <c r="CJ608" i="6"/>
  <c r="CJ607" i="6"/>
  <c r="CJ606" i="6"/>
  <c r="CJ605" i="6"/>
  <c r="CJ604" i="6"/>
  <c r="CJ603" i="6"/>
  <c r="CJ602" i="6"/>
  <c r="CJ601" i="6"/>
  <c r="CJ600" i="6"/>
  <c r="CJ599" i="6"/>
  <c r="CJ598" i="6"/>
  <c r="CJ597" i="6"/>
  <c r="CJ596" i="6"/>
  <c r="CJ595" i="6"/>
  <c r="CJ594" i="6"/>
  <c r="CJ593" i="6"/>
  <c r="CJ592" i="6"/>
  <c r="CJ591" i="6"/>
  <c r="CJ590" i="6"/>
  <c r="CJ589" i="6"/>
  <c r="CJ588" i="6"/>
  <c r="CJ587" i="6"/>
  <c r="CJ586" i="6"/>
  <c r="CJ585" i="6"/>
  <c r="CJ584" i="6"/>
  <c r="CJ583" i="6"/>
  <c r="CJ582" i="6"/>
  <c r="CJ581" i="6"/>
  <c r="CJ580" i="6"/>
  <c r="CJ579" i="6"/>
  <c r="CJ578" i="6"/>
  <c r="CJ577" i="6"/>
  <c r="CJ576" i="6"/>
  <c r="CJ575" i="6"/>
  <c r="CJ574" i="6"/>
  <c r="CJ573" i="6"/>
  <c r="CJ572" i="6"/>
  <c r="CJ571" i="6"/>
  <c r="CJ570" i="6"/>
  <c r="CJ569" i="6"/>
  <c r="CJ568" i="6"/>
  <c r="CJ567" i="6"/>
  <c r="CJ566" i="6"/>
  <c r="CJ565" i="6"/>
  <c r="CJ564" i="6"/>
  <c r="CJ563" i="6"/>
  <c r="CJ562" i="6"/>
  <c r="CJ561" i="6"/>
  <c r="CJ560" i="6"/>
  <c r="CJ559" i="6"/>
  <c r="CJ558" i="6"/>
  <c r="CJ557" i="6"/>
  <c r="CJ556" i="6"/>
  <c r="CJ555" i="6"/>
  <c r="CJ554" i="6"/>
  <c r="CJ553" i="6"/>
  <c r="CJ552" i="6"/>
  <c r="CJ551" i="6"/>
  <c r="CJ550" i="6"/>
  <c r="CJ549" i="6"/>
  <c r="CJ548" i="6"/>
  <c r="CJ547" i="6"/>
  <c r="CJ546" i="6"/>
  <c r="CJ545" i="6"/>
  <c r="CJ544" i="6"/>
  <c r="CJ543" i="6"/>
  <c r="CJ542" i="6"/>
  <c r="CJ541" i="6"/>
  <c r="CJ540" i="6"/>
  <c r="CJ539" i="6"/>
  <c r="CJ538" i="6"/>
  <c r="CJ537" i="6"/>
  <c r="CJ536" i="6"/>
  <c r="CJ535" i="6"/>
  <c r="CJ534" i="6"/>
  <c r="CJ533" i="6"/>
  <c r="CJ532" i="6"/>
  <c r="CJ531" i="6"/>
  <c r="CJ530" i="6"/>
  <c r="CJ529" i="6"/>
  <c r="CJ528" i="6"/>
  <c r="CJ527" i="6"/>
  <c r="CJ526" i="6"/>
  <c r="CJ525" i="6"/>
  <c r="CJ524" i="6"/>
  <c r="CJ523" i="6"/>
  <c r="CJ522" i="6"/>
  <c r="CJ521" i="6"/>
  <c r="CJ520" i="6"/>
  <c r="CJ519" i="6"/>
  <c r="CJ518" i="6"/>
  <c r="CJ517" i="6"/>
  <c r="CJ516" i="6"/>
  <c r="CJ515" i="6"/>
  <c r="CJ514" i="6"/>
  <c r="CJ513" i="6"/>
  <c r="CJ512" i="6"/>
  <c r="CJ511" i="6"/>
  <c r="CJ510" i="6"/>
  <c r="CJ509" i="6"/>
  <c r="CJ508" i="6"/>
  <c r="CJ507" i="6"/>
  <c r="CJ506" i="6"/>
  <c r="CJ505" i="6"/>
  <c r="CJ504" i="6"/>
  <c r="CJ503" i="6"/>
  <c r="CJ502" i="6"/>
  <c r="CJ501" i="6"/>
  <c r="CJ500" i="6"/>
  <c r="CJ499" i="6"/>
  <c r="CJ498" i="6"/>
  <c r="CJ497" i="6"/>
  <c r="CJ496" i="6"/>
  <c r="CJ495" i="6"/>
  <c r="CJ494" i="6"/>
  <c r="CJ493" i="6"/>
  <c r="CJ492" i="6"/>
  <c r="CJ491" i="6"/>
  <c r="CJ490" i="6"/>
  <c r="CJ489" i="6"/>
  <c r="CJ488" i="6"/>
  <c r="CJ487" i="6"/>
  <c r="CJ486" i="6"/>
  <c r="CJ485" i="6"/>
  <c r="CJ484" i="6"/>
  <c r="CJ483" i="6"/>
  <c r="CJ482" i="6"/>
  <c r="CJ481" i="6"/>
  <c r="CJ480" i="6"/>
  <c r="CJ479" i="6"/>
  <c r="CJ478" i="6"/>
  <c r="CJ477" i="6"/>
  <c r="CJ476" i="6"/>
  <c r="CJ475" i="6"/>
  <c r="CJ474" i="6"/>
  <c r="CJ473" i="6"/>
  <c r="CJ472" i="6"/>
  <c r="CJ471" i="6"/>
  <c r="CJ470" i="6"/>
  <c r="CJ469" i="6"/>
  <c r="CJ468" i="6"/>
  <c r="CJ467" i="6"/>
  <c r="CJ466" i="6"/>
  <c r="CJ465" i="6"/>
  <c r="CJ464" i="6"/>
  <c r="CJ463" i="6"/>
  <c r="CJ462" i="6"/>
  <c r="CJ461" i="6"/>
  <c r="CJ460" i="6"/>
  <c r="CJ459" i="6"/>
  <c r="CJ458" i="6"/>
  <c r="CJ457" i="6"/>
  <c r="CJ456" i="6"/>
  <c r="CJ455" i="6"/>
  <c r="CJ454" i="6"/>
  <c r="CJ453" i="6"/>
  <c r="CJ452" i="6"/>
  <c r="CJ451" i="6"/>
  <c r="CJ450" i="6"/>
  <c r="CJ449" i="6"/>
  <c r="CJ448" i="6"/>
  <c r="CJ447" i="6"/>
  <c r="CJ446" i="6"/>
  <c r="CJ445" i="6"/>
  <c r="CJ444" i="6"/>
  <c r="CJ443" i="6"/>
  <c r="CJ442" i="6"/>
  <c r="CJ441" i="6"/>
  <c r="CJ440" i="6"/>
  <c r="CJ439" i="6"/>
  <c r="CJ438" i="6"/>
  <c r="CJ437" i="6"/>
  <c r="CJ436" i="6"/>
  <c r="CJ435" i="6"/>
  <c r="CJ434" i="6"/>
  <c r="CJ433" i="6"/>
  <c r="CJ432" i="6"/>
  <c r="CJ431" i="6"/>
  <c r="CJ430" i="6"/>
  <c r="CJ429" i="6"/>
  <c r="CJ428" i="6"/>
  <c r="CJ427" i="6"/>
  <c r="CJ426" i="6"/>
  <c r="CJ425" i="6"/>
  <c r="CJ424" i="6"/>
  <c r="CJ423" i="6"/>
  <c r="CJ422" i="6"/>
  <c r="CJ421" i="6"/>
  <c r="CJ420" i="6"/>
  <c r="CJ419" i="6"/>
  <c r="CJ418" i="6"/>
  <c r="CJ417" i="6"/>
  <c r="CJ416" i="6"/>
  <c r="CJ415" i="6"/>
  <c r="CJ414" i="6"/>
  <c r="CJ413" i="6"/>
  <c r="CJ412" i="6"/>
  <c r="CJ411" i="6"/>
  <c r="CJ410" i="6"/>
  <c r="CJ409" i="6"/>
  <c r="CJ408" i="6"/>
  <c r="CJ407" i="6"/>
  <c r="CJ406" i="6"/>
  <c r="CJ405" i="6"/>
  <c r="CJ404" i="6"/>
  <c r="CJ403" i="6"/>
  <c r="CJ402" i="6"/>
  <c r="CJ401" i="6"/>
  <c r="CJ400" i="6"/>
  <c r="CJ399" i="6"/>
  <c r="CJ398" i="6"/>
  <c r="CJ397" i="6"/>
  <c r="CJ396" i="6"/>
  <c r="CJ395" i="6"/>
  <c r="CJ394" i="6"/>
  <c r="CJ393" i="6"/>
  <c r="CJ392" i="6"/>
  <c r="CJ391" i="6"/>
  <c r="CJ390" i="6"/>
  <c r="CJ389" i="6"/>
  <c r="CJ388" i="6"/>
  <c r="CJ387" i="6"/>
  <c r="CJ386" i="6"/>
  <c r="CJ385" i="6"/>
  <c r="CJ384" i="6"/>
  <c r="CJ383" i="6"/>
  <c r="CJ382" i="6"/>
  <c r="CJ381" i="6"/>
  <c r="CJ380" i="6"/>
  <c r="CJ379" i="6"/>
  <c r="CJ378" i="6"/>
  <c r="CJ377" i="6"/>
  <c r="CJ376" i="6"/>
  <c r="CJ375" i="6"/>
  <c r="CJ374" i="6"/>
  <c r="CJ373" i="6"/>
  <c r="CJ372" i="6"/>
  <c r="CJ371" i="6"/>
  <c r="CJ370" i="6"/>
  <c r="CJ369" i="6"/>
  <c r="CJ368" i="6"/>
  <c r="CJ367" i="6"/>
  <c r="CJ366" i="6"/>
  <c r="CJ365" i="6"/>
  <c r="CJ364" i="6"/>
  <c r="CJ363" i="6"/>
  <c r="CJ362" i="6"/>
  <c r="CJ361" i="6"/>
  <c r="CJ360" i="6"/>
  <c r="CJ359" i="6"/>
  <c r="CJ358" i="6"/>
  <c r="CJ357" i="6"/>
  <c r="CJ356" i="6"/>
  <c r="CJ355" i="6"/>
  <c r="CJ354" i="6"/>
  <c r="CJ353" i="6"/>
  <c r="CJ352" i="6"/>
  <c r="CJ351" i="6"/>
  <c r="CJ350" i="6"/>
  <c r="CJ349" i="6"/>
  <c r="CJ348" i="6"/>
  <c r="CJ347" i="6"/>
  <c r="CJ346" i="6"/>
  <c r="CJ345" i="6"/>
  <c r="CJ344" i="6"/>
  <c r="CJ343" i="6"/>
  <c r="CJ342" i="6"/>
  <c r="CJ341" i="6"/>
  <c r="CJ340" i="6"/>
  <c r="CJ339" i="6"/>
  <c r="CJ338" i="6"/>
  <c r="CJ337" i="6"/>
  <c r="CJ336" i="6"/>
  <c r="CJ335" i="6"/>
  <c r="CJ334" i="6"/>
  <c r="CJ333" i="6"/>
  <c r="CJ332" i="6"/>
  <c r="CJ331" i="6"/>
  <c r="CJ330" i="6"/>
  <c r="CJ329" i="6"/>
  <c r="CJ328" i="6"/>
  <c r="CJ327" i="6"/>
  <c r="CJ326" i="6"/>
  <c r="CJ325" i="6"/>
  <c r="CJ324" i="6"/>
  <c r="CJ323" i="6"/>
  <c r="CJ322" i="6"/>
  <c r="CJ321" i="6"/>
  <c r="CJ320" i="6"/>
  <c r="CJ319" i="6"/>
  <c r="CJ318" i="6"/>
  <c r="CJ317" i="6"/>
  <c r="CJ316" i="6"/>
  <c r="CJ315" i="6"/>
  <c r="CJ314" i="6"/>
  <c r="CJ313" i="6"/>
  <c r="CJ312" i="6"/>
  <c r="CJ311" i="6"/>
  <c r="CJ310" i="6"/>
  <c r="CJ309" i="6"/>
  <c r="CJ308" i="6"/>
  <c r="CJ307" i="6"/>
  <c r="CJ306" i="6"/>
  <c r="CJ305" i="6"/>
  <c r="CJ304" i="6"/>
  <c r="CJ303" i="6"/>
  <c r="CJ302" i="6"/>
  <c r="CJ301" i="6"/>
  <c r="CJ300" i="6"/>
  <c r="CJ299" i="6"/>
  <c r="CJ298" i="6"/>
  <c r="CJ297" i="6"/>
  <c r="CJ296" i="6"/>
  <c r="CJ295" i="6"/>
  <c r="CJ294" i="6"/>
  <c r="CJ293" i="6"/>
  <c r="CJ292" i="6"/>
  <c r="CJ291" i="6"/>
  <c r="CJ290" i="6"/>
  <c r="CJ289" i="6"/>
  <c r="CJ288" i="6"/>
  <c r="CJ287" i="6"/>
  <c r="CJ286" i="6"/>
  <c r="CJ285" i="6"/>
  <c r="CJ284" i="6"/>
  <c r="CJ283" i="6"/>
  <c r="CJ282" i="6"/>
  <c r="CJ281" i="6"/>
  <c r="CJ280" i="6"/>
  <c r="CJ279" i="6"/>
  <c r="CJ278" i="6"/>
  <c r="CJ277" i="6"/>
  <c r="CJ276" i="6"/>
  <c r="CJ275" i="6"/>
  <c r="CJ274" i="6"/>
  <c r="CJ273" i="6"/>
  <c r="CJ272" i="6"/>
  <c r="CJ271" i="6"/>
  <c r="CJ270" i="6"/>
  <c r="CJ269" i="6"/>
  <c r="CJ268" i="6"/>
  <c r="CJ267" i="6"/>
  <c r="CJ266" i="6"/>
  <c r="CJ265" i="6"/>
  <c r="CJ264" i="6"/>
  <c r="CJ263" i="6"/>
  <c r="CJ262" i="6"/>
  <c r="CJ261" i="6"/>
  <c r="CJ260" i="6"/>
  <c r="CJ259" i="6"/>
  <c r="CJ258" i="6"/>
  <c r="CJ257" i="6"/>
  <c r="CJ256" i="6"/>
  <c r="CJ255" i="6"/>
  <c r="CJ254" i="6"/>
  <c r="CJ253" i="6"/>
  <c r="CJ252" i="6"/>
  <c r="CJ251" i="6"/>
  <c r="CJ250" i="6"/>
  <c r="CJ249" i="6"/>
  <c r="CJ248" i="6"/>
  <c r="CJ247" i="6"/>
  <c r="CJ246" i="6"/>
  <c r="CJ245" i="6"/>
  <c r="CJ244" i="6"/>
  <c r="CJ243" i="6"/>
  <c r="CJ242" i="6"/>
  <c r="CJ241" i="6"/>
  <c r="CJ240" i="6"/>
  <c r="CJ239" i="6"/>
  <c r="CJ238" i="6"/>
  <c r="CJ237" i="6"/>
  <c r="CJ236" i="6"/>
  <c r="CJ235" i="6"/>
  <c r="CJ234" i="6"/>
  <c r="CJ233" i="6"/>
  <c r="CJ232" i="6"/>
  <c r="CJ231" i="6"/>
  <c r="CJ230" i="6"/>
  <c r="CJ229" i="6"/>
  <c r="CJ228" i="6"/>
  <c r="CJ227" i="6"/>
  <c r="CJ226" i="6"/>
  <c r="CJ225" i="6"/>
  <c r="CJ224" i="6"/>
  <c r="CJ223" i="6"/>
  <c r="CJ222" i="6"/>
  <c r="CJ221" i="6"/>
  <c r="CJ220" i="6"/>
  <c r="CJ219" i="6"/>
  <c r="CJ218" i="6"/>
  <c r="CJ217" i="6"/>
  <c r="CJ216" i="6"/>
  <c r="CJ215" i="6"/>
  <c r="CJ214" i="6"/>
  <c r="CJ213" i="6"/>
  <c r="CJ212" i="6"/>
  <c r="CJ211" i="6"/>
  <c r="CJ210" i="6"/>
  <c r="CJ209" i="6"/>
  <c r="CJ208" i="6"/>
  <c r="CJ207" i="6"/>
  <c r="CJ206" i="6"/>
  <c r="CJ205" i="6"/>
  <c r="CJ204" i="6"/>
  <c r="CJ203" i="6"/>
  <c r="CJ202" i="6"/>
  <c r="CJ201" i="6"/>
  <c r="CJ200" i="6"/>
  <c r="CJ199" i="6"/>
  <c r="CJ198" i="6"/>
  <c r="CJ197" i="6"/>
  <c r="CJ196" i="6"/>
  <c r="CJ195" i="6"/>
  <c r="CJ194" i="6"/>
  <c r="CJ193" i="6"/>
  <c r="CJ192" i="6"/>
  <c r="CJ191" i="6"/>
  <c r="CJ190" i="6"/>
  <c r="CJ189" i="6"/>
  <c r="CJ188" i="6"/>
  <c r="CJ187" i="6"/>
  <c r="CJ186" i="6"/>
  <c r="CJ185" i="6"/>
  <c r="CJ184" i="6"/>
  <c r="CJ183" i="6"/>
  <c r="CJ182" i="6"/>
  <c r="CJ181" i="6"/>
  <c r="CJ180" i="6"/>
  <c r="CJ179" i="6"/>
  <c r="CJ178" i="6"/>
  <c r="CJ177" i="6"/>
  <c r="CJ176" i="6"/>
  <c r="CJ175" i="6"/>
  <c r="CJ174" i="6"/>
  <c r="CJ173" i="6"/>
  <c r="CJ172" i="6"/>
  <c r="CJ171" i="6"/>
  <c r="CJ170" i="6"/>
  <c r="CJ169" i="6"/>
  <c r="CJ168" i="6"/>
  <c r="CJ167" i="6"/>
  <c r="CJ166" i="6"/>
  <c r="CJ165" i="6"/>
  <c r="CJ164" i="6"/>
  <c r="CJ163" i="6"/>
  <c r="CJ162" i="6"/>
  <c r="CJ161" i="6"/>
  <c r="CJ160" i="6"/>
  <c r="CJ159" i="6"/>
  <c r="CJ158" i="6"/>
  <c r="CJ157" i="6"/>
  <c r="CJ156" i="6"/>
  <c r="CJ155" i="6"/>
  <c r="CJ154" i="6"/>
  <c r="CJ153" i="6"/>
  <c r="CJ152" i="6"/>
  <c r="CJ151" i="6"/>
  <c r="CJ150" i="6"/>
  <c r="CJ149" i="6"/>
  <c r="CJ148" i="6"/>
  <c r="CJ147" i="6"/>
  <c r="CJ146" i="6"/>
  <c r="CJ145" i="6"/>
  <c r="CJ144" i="6"/>
  <c r="CJ143" i="6"/>
  <c r="CJ142" i="6"/>
  <c r="CJ141" i="6"/>
  <c r="CJ140" i="6"/>
  <c r="CJ139" i="6"/>
  <c r="CJ138" i="6"/>
  <c r="CJ137" i="6"/>
  <c r="CJ136" i="6"/>
  <c r="CJ135" i="6"/>
  <c r="CJ134" i="6"/>
  <c r="CJ133" i="6"/>
  <c r="CJ132" i="6"/>
  <c r="CJ131" i="6"/>
  <c r="CJ130" i="6"/>
  <c r="CJ129" i="6"/>
  <c r="CJ128" i="6"/>
  <c r="CJ127" i="6"/>
  <c r="CJ126" i="6"/>
  <c r="CJ125" i="6"/>
  <c r="CJ124" i="6"/>
  <c r="CJ123" i="6"/>
  <c r="CJ122" i="6"/>
  <c r="CJ121" i="6"/>
  <c r="CJ120" i="6"/>
  <c r="CJ119" i="6"/>
  <c r="CJ118" i="6"/>
  <c r="CJ117" i="6"/>
  <c r="CJ116" i="6"/>
  <c r="CJ115" i="6"/>
  <c r="CJ114" i="6"/>
  <c r="CJ113" i="6"/>
  <c r="CJ112" i="6"/>
  <c r="CJ111" i="6"/>
  <c r="CJ110" i="6"/>
  <c r="CJ109" i="6"/>
  <c r="CJ108" i="6"/>
  <c r="CJ107" i="6"/>
  <c r="CJ106" i="6"/>
  <c r="CJ105" i="6"/>
  <c r="CJ104" i="6"/>
  <c r="CJ103" i="6"/>
  <c r="CJ102" i="6"/>
  <c r="CJ101" i="6"/>
  <c r="CJ100" i="6"/>
  <c r="CJ99" i="6"/>
  <c r="CJ98" i="6"/>
  <c r="CJ97" i="6"/>
  <c r="CJ96" i="6"/>
  <c r="CJ95" i="6"/>
  <c r="CJ94" i="6"/>
  <c r="CJ93" i="6"/>
  <c r="CJ92" i="6"/>
  <c r="CJ91" i="6"/>
  <c r="CJ90" i="6"/>
  <c r="CJ89" i="6"/>
  <c r="CJ88" i="6"/>
  <c r="CJ87" i="6"/>
  <c r="CJ86" i="6"/>
  <c r="CJ85" i="6"/>
  <c r="CJ84" i="6"/>
  <c r="CJ83" i="6"/>
  <c r="CJ82" i="6"/>
  <c r="CJ81" i="6"/>
  <c r="CJ80" i="6"/>
  <c r="CJ79" i="6"/>
  <c r="CJ78" i="6"/>
  <c r="CJ77" i="6"/>
  <c r="CJ76" i="6"/>
  <c r="CJ75" i="6"/>
  <c r="CJ74" i="6"/>
  <c r="CJ73" i="6"/>
  <c r="CJ72" i="6"/>
  <c r="CJ71" i="6"/>
  <c r="CJ70" i="6"/>
  <c r="CJ69" i="6"/>
  <c r="CJ68" i="6"/>
  <c r="CJ67" i="6"/>
  <c r="CJ66" i="6"/>
  <c r="CJ65" i="6"/>
  <c r="CJ64" i="6"/>
  <c r="CJ63" i="6"/>
  <c r="CJ62" i="6"/>
  <c r="CJ61" i="6"/>
  <c r="CJ60" i="6"/>
  <c r="CJ59" i="6"/>
  <c r="CJ58" i="6"/>
  <c r="CJ57" i="6"/>
  <c r="CJ56" i="6"/>
  <c r="CJ55" i="6"/>
  <c r="CJ54" i="6"/>
  <c r="CJ53" i="6"/>
  <c r="CJ52" i="6"/>
  <c r="CJ51" i="6"/>
  <c r="CJ50" i="6"/>
  <c r="CJ49" i="6"/>
  <c r="CJ48" i="6"/>
  <c r="CJ47" i="6"/>
  <c r="CJ46" i="6"/>
  <c r="CJ45" i="6"/>
  <c r="CJ44" i="6"/>
  <c r="CJ43" i="6"/>
  <c r="CJ42" i="6"/>
  <c r="CJ41" i="6"/>
  <c r="CJ40" i="6"/>
  <c r="CJ39" i="6"/>
  <c r="CJ38" i="6"/>
  <c r="CJ37" i="6"/>
  <c r="CJ36" i="6"/>
  <c r="CJ35" i="6"/>
  <c r="CJ34" i="6"/>
  <c r="CJ33" i="6"/>
  <c r="CJ32" i="6"/>
  <c r="CJ31" i="6"/>
  <c r="CJ30" i="6"/>
  <c r="CJ29" i="6"/>
  <c r="CJ28" i="6"/>
  <c r="CJ27" i="6"/>
  <c r="CJ26" i="6"/>
  <c r="CJ25" i="6"/>
  <c r="CJ24" i="6"/>
  <c r="CJ23" i="6"/>
  <c r="CJ22" i="6"/>
  <c r="CJ21" i="6"/>
  <c r="CJ20" i="6"/>
  <c r="CJ19" i="6"/>
  <c r="CJ18" i="6"/>
  <c r="CJ17" i="6"/>
  <c r="CJ16" i="6"/>
  <c r="CJ15" i="6"/>
  <c r="CJ14" i="6"/>
  <c r="CJ13" i="6"/>
  <c r="CJ12" i="6"/>
  <c r="CJ11" i="6"/>
  <c r="CJ10" i="6"/>
  <c r="CJ9" i="6"/>
  <c r="CJ8" i="6"/>
  <c r="CJ7" i="6"/>
  <c r="CJ6" i="6"/>
  <c r="CJ5" i="6"/>
  <c r="CJ4" i="6"/>
  <c r="CJ3" i="6"/>
  <c r="CJ2" i="6"/>
  <c r="BT798" i="5"/>
  <c r="BT784" i="5"/>
  <c r="BT776" i="5"/>
  <c r="BT758" i="5"/>
  <c r="BT750" i="5"/>
  <c r="BT738" i="5"/>
  <c r="BT732" i="5"/>
  <c r="BT726" i="5"/>
  <c r="BT722" i="5"/>
  <c r="BT712" i="5"/>
  <c r="BT706" i="5"/>
  <c r="BT702" i="5"/>
  <c r="BT700" i="5"/>
  <c r="BT696" i="5"/>
  <c r="BT692" i="5"/>
  <c r="BT688" i="5"/>
  <c r="BT684" i="5"/>
  <c r="BT682" i="5"/>
  <c r="BT678" i="5"/>
  <c r="BT674" i="5"/>
  <c r="BT672" i="5"/>
  <c r="BT666" i="5"/>
  <c r="BT660" i="5"/>
  <c r="BT658" i="5"/>
  <c r="BT652" i="5"/>
  <c r="BT646" i="5"/>
  <c r="BT644" i="5"/>
  <c r="BT642" i="5"/>
  <c r="BT640" i="5"/>
  <c r="BT636" i="5"/>
  <c r="BT618" i="5"/>
  <c r="BT616" i="5"/>
  <c r="BT610" i="5"/>
  <c r="BT606" i="5"/>
  <c r="BT584" i="5"/>
  <c r="BT574" i="5"/>
  <c r="BT572" i="5"/>
  <c r="BT570" i="5"/>
  <c r="BT568" i="5"/>
  <c r="BT480" i="5"/>
  <c r="BT192" i="5"/>
  <c r="EE175" i="5"/>
  <c r="EE95" i="5"/>
  <c r="EE88" i="5"/>
  <c r="EE89" i="5"/>
  <c r="EE835" i="5"/>
  <c r="EF835" i="5" s="1"/>
  <c r="EE834" i="5"/>
  <c r="EE833" i="5"/>
  <c r="EE832" i="5"/>
  <c r="EE831" i="5"/>
  <c r="EE830" i="5"/>
  <c r="EE829" i="5"/>
  <c r="EE828" i="5"/>
  <c r="EE827" i="5"/>
  <c r="EE826" i="5"/>
  <c r="EE825" i="5"/>
  <c r="EE824" i="5"/>
  <c r="EE823" i="5"/>
  <c r="EE822" i="5"/>
  <c r="EE821" i="5"/>
  <c r="EE820" i="5"/>
  <c r="EE819" i="5"/>
  <c r="EE818" i="5"/>
  <c r="EE817" i="5"/>
  <c r="EE816" i="5"/>
  <c r="EE815" i="5"/>
  <c r="EE814" i="5"/>
  <c r="EE813" i="5"/>
  <c r="EE812" i="5"/>
  <c r="EE811" i="5"/>
  <c r="EE810" i="5"/>
  <c r="EE809" i="5"/>
  <c r="EE808" i="5"/>
  <c r="EE807" i="5"/>
  <c r="EE806" i="5"/>
  <c r="EE805" i="5"/>
  <c r="EE804" i="5"/>
  <c r="EE803" i="5"/>
  <c r="EE802" i="5"/>
  <c r="EE801" i="5"/>
  <c r="EE800" i="5"/>
  <c r="EE799" i="5"/>
  <c r="EE798" i="5"/>
  <c r="EE797" i="5"/>
  <c r="EE796" i="5"/>
  <c r="EE795" i="5"/>
  <c r="EE794" i="5"/>
  <c r="EE793" i="5"/>
  <c r="EE792" i="5"/>
  <c r="EE791" i="5"/>
  <c r="EE790" i="5"/>
  <c r="EE789" i="5"/>
  <c r="EE788" i="5"/>
  <c r="EE787" i="5"/>
  <c r="EE786" i="5"/>
  <c r="EE785" i="5"/>
  <c r="EE784" i="5"/>
  <c r="EE783" i="5"/>
  <c r="EE782" i="5"/>
  <c r="EE781" i="5"/>
  <c r="EE780" i="5"/>
  <c r="EE779" i="5"/>
  <c r="EE778" i="5"/>
  <c r="EE777" i="5"/>
  <c r="EE776" i="5"/>
  <c r="EE775" i="5"/>
  <c r="EE774" i="5"/>
  <c r="EE773" i="5"/>
  <c r="EE772" i="5"/>
  <c r="EE771" i="5"/>
  <c r="EE770" i="5"/>
  <c r="EE769" i="5"/>
  <c r="EE768" i="5"/>
  <c r="EE767" i="5"/>
  <c r="EE766" i="5"/>
  <c r="EE765" i="5"/>
  <c r="EE764" i="5"/>
  <c r="EE763" i="5"/>
  <c r="EE762" i="5"/>
  <c r="EE761" i="5"/>
  <c r="EE760" i="5"/>
  <c r="EE759" i="5"/>
  <c r="EE758" i="5"/>
  <c r="EE757" i="5"/>
  <c r="EE756" i="5"/>
  <c r="EE755" i="5"/>
  <c r="EE754" i="5"/>
  <c r="EE753" i="5"/>
  <c r="EE752" i="5"/>
  <c r="EE751" i="5"/>
  <c r="EE750" i="5"/>
  <c r="EE749" i="5"/>
  <c r="EE748" i="5"/>
  <c r="EE747" i="5"/>
  <c r="EE746" i="5"/>
  <c r="EE745" i="5"/>
  <c r="EE744" i="5"/>
  <c r="EE743" i="5"/>
  <c r="EE742" i="5"/>
  <c r="EE741" i="5"/>
  <c r="EE740" i="5"/>
  <c r="EE739" i="5"/>
  <c r="EE738" i="5"/>
  <c r="EE737" i="5"/>
  <c r="EE736" i="5"/>
  <c r="EE735" i="5"/>
  <c r="EE734" i="5"/>
  <c r="EE733" i="5"/>
  <c r="EE732" i="5"/>
  <c r="EE731" i="5"/>
  <c r="EE730" i="5"/>
  <c r="EE729" i="5"/>
  <c r="EE728" i="5"/>
  <c r="EE727" i="5"/>
  <c r="EE726" i="5"/>
  <c r="EE725" i="5"/>
  <c r="EE724" i="5"/>
  <c r="EE723" i="5"/>
  <c r="EE722" i="5"/>
  <c r="EE721" i="5"/>
  <c r="EE720" i="5"/>
  <c r="EE719" i="5"/>
  <c r="EE718" i="5"/>
  <c r="EE717" i="5"/>
  <c r="EE716" i="5"/>
  <c r="EE715" i="5"/>
  <c r="EE714" i="5"/>
  <c r="EE713" i="5"/>
  <c r="EE712" i="5"/>
  <c r="EE711" i="5"/>
  <c r="EE710" i="5"/>
  <c r="EE709" i="5"/>
  <c r="EE708" i="5"/>
  <c r="EE707" i="5"/>
  <c r="EE706" i="5"/>
  <c r="EE705" i="5"/>
  <c r="EE704" i="5"/>
  <c r="EE703" i="5"/>
  <c r="EE702" i="5"/>
  <c r="EE701" i="5"/>
  <c r="EE700" i="5"/>
  <c r="EE699" i="5"/>
  <c r="EE698" i="5"/>
  <c r="EE697" i="5"/>
  <c r="EE696" i="5"/>
  <c r="EE695" i="5"/>
  <c r="EE694" i="5"/>
  <c r="EE693" i="5"/>
  <c r="EE692" i="5"/>
  <c r="EE691" i="5"/>
  <c r="EE690" i="5"/>
  <c r="EE689" i="5"/>
  <c r="EE688" i="5"/>
  <c r="EE687" i="5"/>
  <c r="EE686" i="5"/>
  <c r="EE685" i="5"/>
  <c r="EE684" i="5"/>
  <c r="EE683" i="5"/>
  <c r="EE682" i="5"/>
  <c r="EE681" i="5"/>
  <c r="EE680" i="5"/>
  <c r="EE679" i="5"/>
  <c r="EE678" i="5"/>
  <c r="EE677" i="5"/>
  <c r="EE676" i="5"/>
  <c r="EE675" i="5"/>
  <c r="EE674" i="5"/>
  <c r="EE673" i="5"/>
  <c r="EE672" i="5"/>
  <c r="EE671" i="5"/>
  <c r="EE670" i="5"/>
  <c r="EE669" i="5"/>
  <c r="EE668" i="5"/>
  <c r="EE667" i="5"/>
  <c r="EE666" i="5"/>
  <c r="EE665" i="5"/>
  <c r="EE664" i="5"/>
  <c r="EE663" i="5"/>
  <c r="EE662" i="5"/>
  <c r="EE661" i="5"/>
  <c r="EE660" i="5"/>
  <c r="EE659" i="5"/>
  <c r="EE658" i="5"/>
  <c r="EE657" i="5"/>
  <c r="EE656" i="5"/>
  <c r="EE655" i="5"/>
  <c r="EE654" i="5"/>
  <c r="EE653" i="5"/>
  <c r="EE652" i="5"/>
  <c r="EE651" i="5"/>
  <c r="EE650" i="5"/>
  <c r="EE649" i="5"/>
  <c r="EE648" i="5"/>
  <c r="EE647" i="5"/>
  <c r="EE646" i="5"/>
  <c r="EE645" i="5"/>
  <c r="EE644" i="5"/>
  <c r="EE643" i="5"/>
  <c r="EE642" i="5"/>
  <c r="EE641" i="5"/>
  <c r="EE640" i="5"/>
  <c r="AK640" i="5"/>
  <c r="EE639" i="5"/>
  <c r="EE638" i="5"/>
  <c r="EE637" i="5"/>
  <c r="EE636" i="5"/>
  <c r="AK636" i="5"/>
  <c r="EE635" i="5"/>
  <c r="EE634" i="5"/>
  <c r="EE633" i="5"/>
  <c r="EE632" i="5"/>
  <c r="EE631" i="5"/>
  <c r="EE630" i="5"/>
  <c r="EE629" i="5"/>
  <c r="EE628" i="5"/>
  <c r="EE627" i="5"/>
  <c r="EE626" i="5"/>
  <c r="EE625" i="5"/>
  <c r="EE624" i="5"/>
  <c r="EE623" i="5"/>
  <c r="EE622" i="5"/>
  <c r="EE621" i="5"/>
  <c r="EE620" i="5"/>
  <c r="EE619" i="5"/>
  <c r="EE618" i="5"/>
  <c r="AK618" i="5"/>
  <c r="EE617" i="5"/>
  <c r="EE616" i="5"/>
  <c r="EE615" i="5"/>
  <c r="EE614" i="5"/>
  <c r="EE613" i="5"/>
  <c r="EE612" i="5"/>
  <c r="EE611" i="5"/>
  <c r="EE610" i="5"/>
  <c r="EE609" i="5"/>
  <c r="EE608" i="5"/>
  <c r="EE607" i="5"/>
  <c r="EE606" i="5"/>
  <c r="EE605" i="5"/>
  <c r="EE604" i="5"/>
  <c r="BS604" i="5"/>
  <c r="BT604" i="5" s="1"/>
  <c r="BL604" i="5"/>
  <c r="AY604" i="5"/>
  <c r="EE603" i="5"/>
  <c r="EE602" i="5"/>
  <c r="EE601" i="5"/>
  <c r="EE600" i="5"/>
  <c r="EE599" i="5"/>
  <c r="EE598" i="5"/>
  <c r="EE597" i="5"/>
  <c r="EE596" i="5"/>
  <c r="EE595" i="5"/>
  <c r="EE594" i="5"/>
  <c r="EE593" i="5"/>
  <c r="EE592" i="5"/>
  <c r="EE591" i="5"/>
  <c r="EE590" i="5"/>
  <c r="EE589" i="5"/>
  <c r="EE588" i="5"/>
  <c r="EE587" i="5"/>
  <c r="EE586" i="5"/>
  <c r="EE585" i="5"/>
  <c r="EE584" i="5"/>
  <c r="EE583" i="5"/>
  <c r="EE582" i="5"/>
  <c r="EE581" i="5"/>
  <c r="EE580" i="5"/>
  <c r="EE579" i="5"/>
  <c r="EE578" i="5"/>
  <c r="EE577" i="5"/>
  <c r="EE576" i="5"/>
  <c r="EE575" i="5"/>
  <c r="EE574" i="5"/>
  <c r="EE573" i="5"/>
  <c r="EE572" i="5"/>
  <c r="EE571" i="5"/>
  <c r="EE570" i="5"/>
  <c r="EE569" i="5"/>
  <c r="EE568" i="5"/>
  <c r="EE567" i="5"/>
  <c r="EE566" i="5"/>
  <c r="EE565" i="5"/>
  <c r="EE564" i="5"/>
  <c r="EE563" i="5"/>
  <c r="EE562" i="5"/>
  <c r="EE561" i="5"/>
  <c r="EE560" i="5"/>
  <c r="EE559" i="5"/>
  <c r="EE558" i="5"/>
  <c r="EE557" i="5"/>
  <c r="EE556" i="5"/>
  <c r="EE555" i="5"/>
  <c r="EE554" i="5"/>
  <c r="EE553" i="5"/>
  <c r="EE552" i="5"/>
  <c r="EE551" i="5"/>
  <c r="EE550" i="5"/>
  <c r="EE549" i="5"/>
  <c r="EE548" i="5"/>
  <c r="EE547" i="5"/>
  <c r="EE546" i="5"/>
  <c r="EE545" i="5"/>
  <c r="EE544" i="5"/>
  <c r="EE543" i="5"/>
  <c r="EE542" i="5"/>
  <c r="EE541" i="5"/>
  <c r="EE540" i="5"/>
  <c r="EE539" i="5"/>
  <c r="EE538" i="5"/>
  <c r="EE537" i="5"/>
  <c r="EE536" i="5"/>
  <c r="EE535" i="5"/>
  <c r="EE534" i="5"/>
  <c r="EE533" i="5"/>
  <c r="EE532" i="5"/>
  <c r="EE531" i="5"/>
  <c r="EE530" i="5"/>
  <c r="EE529" i="5"/>
  <c r="EE528" i="5"/>
  <c r="EE527" i="5"/>
  <c r="EE526" i="5"/>
  <c r="EE525" i="5"/>
  <c r="EE524" i="5"/>
  <c r="EE523" i="5"/>
  <c r="EE522" i="5"/>
  <c r="EE521" i="5"/>
  <c r="EE520" i="5"/>
  <c r="EE519" i="5"/>
  <c r="EE518" i="5"/>
  <c r="EE517" i="5"/>
  <c r="EE516" i="5"/>
  <c r="EE515" i="5"/>
  <c r="EE514" i="5"/>
  <c r="EE513" i="5"/>
  <c r="EE512" i="5"/>
  <c r="EE511" i="5"/>
  <c r="EE510" i="5"/>
  <c r="EE509" i="5"/>
  <c r="EE508" i="5"/>
  <c r="EE507" i="5"/>
  <c r="EE506" i="5"/>
  <c r="EE505" i="5"/>
  <c r="EE504" i="5"/>
  <c r="EE503" i="5"/>
  <c r="EE502" i="5"/>
  <c r="EE501" i="5"/>
  <c r="EE500" i="5"/>
  <c r="EE499" i="5"/>
  <c r="EE498" i="5"/>
  <c r="EE497" i="5"/>
  <c r="EE496" i="5"/>
  <c r="EE495" i="5"/>
  <c r="EE494" i="5"/>
  <c r="EE493" i="5"/>
  <c r="EE492" i="5"/>
  <c r="EE491" i="5"/>
  <c r="EE490" i="5"/>
  <c r="EE489" i="5"/>
  <c r="EE488" i="5"/>
  <c r="EE487" i="5"/>
  <c r="EE486" i="5"/>
  <c r="EE485" i="5"/>
  <c r="EE484" i="5"/>
  <c r="EE483" i="5"/>
  <c r="EE482" i="5"/>
  <c r="EE481" i="5"/>
  <c r="EE480" i="5"/>
  <c r="EE479" i="5"/>
  <c r="EE478" i="5"/>
  <c r="EE477" i="5"/>
  <c r="EE476" i="5"/>
  <c r="EE475" i="5"/>
  <c r="EE474" i="5"/>
  <c r="EE473" i="5"/>
  <c r="EE472" i="5"/>
  <c r="EE471" i="5"/>
  <c r="EE470" i="5"/>
  <c r="EE469" i="5"/>
  <c r="EE468" i="5"/>
  <c r="EE467" i="5"/>
  <c r="EE466" i="5"/>
  <c r="EE465" i="5"/>
  <c r="EE464" i="5"/>
  <c r="EE463" i="5"/>
  <c r="EE462" i="5"/>
  <c r="EE461" i="5"/>
  <c r="EE460" i="5"/>
  <c r="EE459" i="5"/>
  <c r="EE458" i="5"/>
  <c r="EE457" i="5"/>
  <c r="EE456" i="5"/>
  <c r="EE455" i="5"/>
  <c r="EE454" i="5"/>
  <c r="EE453" i="5"/>
  <c r="EE452" i="5"/>
  <c r="EE451" i="5"/>
  <c r="EE450" i="5"/>
  <c r="EE449" i="5"/>
  <c r="EE448" i="5"/>
  <c r="EE447" i="5"/>
  <c r="EE446" i="5"/>
  <c r="EE445" i="5"/>
  <c r="EE444" i="5"/>
  <c r="EE443" i="5"/>
  <c r="EE442" i="5"/>
  <c r="EE441" i="5"/>
  <c r="EE440" i="5"/>
  <c r="EE439" i="5"/>
  <c r="EE438" i="5"/>
  <c r="EE437" i="5"/>
  <c r="EE436" i="5"/>
  <c r="EE435" i="5"/>
  <c r="EE434" i="5"/>
  <c r="EE433" i="5"/>
  <c r="EE432" i="5"/>
  <c r="EE431" i="5"/>
  <c r="EE430" i="5"/>
  <c r="EE429" i="5"/>
  <c r="EE428" i="5"/>
  <c r="EE427" i="5"/>
  <c r="EE426" i="5"/>
  <c r="EE425" i="5"/>
  <c r="EE424" i="5"/>
  <c r="EE423" i="5"/>
  <c r="EE422" i="5"/>
  <c r="EE421" i="5"/>
  <c r="EE420" i="5"/>
  <c r="EE419" i="5"/>
  <c r="EE418" i="5"/>
  <c r="EE417" i="5"/>
  <c r="EE416" i="5"/>
  <c r="EE415" i="5"/>
  <c r="EE414" i="5"/>
  <c r="EE413" i="5"/>
  <c r="EE412" i="5"/>
  <c r="EE411" i="5"/>
  <c r="EE410" i="5"/>
  <c r="EE409" i="5"/>
  <c r="EE408" i="5"/>
  <c r="EE407" i="5"/>
  <c r="EE406" i="5"/>
  <c r="EE405" i="5"/>
  <c r="EE404" i="5"/>
  <c r="EE403" i="5"/>
  <c r="EE402" i="5"/>
  <c r="EE401" i="5"/>
  <c r="EE400" i="5"/>
  <c r="EE399" i="5"/>
  <c r="EE398" i="5"/>
  <c r="EE397" i="5"/>
  <c r="EE396" i="5"/>
  <c r="EE395" i="5"/>
  <c r="EE394" i="5"/>
  <c r="EE393" i="5"/>
  <c r="EE392" i="5"/>
  <c r="EE391" i="5"/>
  <c r="EE390" i="5"/>
  <c r="EE389" i="5"/>
  <c r="EE388" i="5"/>
  <c r="EE387" i="5"/>
  <c r="EE386" i="5"/>
  <c r="EE385" i="5"/>
  <c r="EE384" i="5"/>
  <c r="EE383" i="5"/>
  <c r="EE382" i="5"/>
  <c r="EE381" i="5"/>
  <c r="EE380" i="5"/>
  <c r="EE379" i="5"/>
  <c r="EE378" i="5"/>
  <c r="EE377" i="5"/>
  <c r="EE376" i="5"/>
  <c r="EE375" i="5"/>
  <c r="EE374" i="5"/>
  <c r="EE373" i="5"/>
  <c r="EE372" i="5"/>
  <c r="EE371" i="5"/>
  <c r="EE370" i="5"/>
  <c r="EE369" i="5"/>
  <c r="EE368" i="5"/>
  <c r="EE367" i="5"/>
  <c r="EE366" i="5"/>
  <c r="EE365" i="5"/>
  <c r="EE364" i="5"/>
  <c r="EE363" i="5"/>
  <c r="EE362" i="5"/>
  <c r="EE361" i="5"/>
  <c r="EE360" i="5"/>
  <c r="EE359" i="5"/>
  <c r="EE358" i="5"/>
  <c r="EE357" i="5"/>
  <c r="EE356" i="5"/>
  <c r="EE355" i="5"/>
  <c r="EE354" i="5"/>
  <c r="EE353" i="5"/>
  <c r="EE352" i="5"/>
  <c r="EE351" i="5"/>
  <c r="EE350" i="5"/>
  <c r="EE349" i="5"/>
  <c r="EE348" i="5"/>
  <c r="EE347" i="5"/>
  <c r="EE346" i="5"/>
  <c r="EE345" i="5"/>
  <c r="EE344" i="5"/>
  <c r="EE343" i="5"/>
  <c r="EE342" i="5"/>
  <c r="EE341" i="5"/>
  <c r="EE340" i="5"/>
  <c r="EE339" i="5"/>
  <c r="EE338" i="5"/>
  <c r="EE337" i="5"/>
  <c r="EE336" i="5"/>
  <c r="EE335" i="5"/>
  <c r="EE334" i="5"/>
  <c r="EE333" i="5"/>
  <c r="EE332" i="5"/>
  <c r="EE331" i="5"/>
  <c r="EE330" i="5"/>
  <c r="EE329" i="5"/>
  <c r="EE328" i="5"/>
  <c r="EE327" i="5"/>
  <c r="EE326" i="5"/>
  <c r="EE325" i="5"/>
  <c r="EE324" i="5"/>
  <c r="EE323" i="5"/>
  <c r="EE322" i="5"/>
  <c r="EE321" i="5"/>
  <c r="EE320" i="5"/>
  <c r="EE319" i="5"/>
  <c r="EE318" i="5"/>
  <c r="EE317" i="5"/>
  <c r="EE316" i="5"/>
  <c r="EE315" i="5"/>
  <c r="EE314" i="5"/>
  <c r="EE313" i="5"/>
  <c r="EE312" i="5"/>
  <c r="EE311" i="5"/>
  <c r="EE310" i="5"/>
  <c r="EE309" i="5"/>
  <c r="EE308" i="5"/>
  <c r="EE307" i="5"/>
  <c r="EE306" i="5"/>
  <c r="EE305" i="5"/>
  <c r="EE304" i="5"/>
  <c r="EE303" i="5"/>
  <c r="EE302" i="5"/>
  <c r="EE301" i="5"/>
  <c r="EE300" i="5"/>
  <c r="EE299" i="5"/>
  <c r="EE298" i="5"/>
  <c r="EE297" i="5"/>
  <c r="EE296" i="5"/>
  <c r="EE295" i="5"/>
  <c r="EE294" i="5"/>
  <c r="EE293" i="5"/>
  <c r="EE292" i="5"/>
  <c r="EE291" i="5"/>
  <c r="EE290" i="5"/>
  <c r="EE289" i="5"/>
  <c r="EE288" i="5"/>
  <c r="EE287" i="5"/>
  <c r="EE286" i="5"/>
  <c r="EE285" i="5"/>
  <c r="EE284" i="5"/>
  <c r="EE283" i="5"/>
  <c r="EE282" i="5"/>
  <c r="EE281" i="5"/>
  <c r="EE280" i="5"/>
  <c r="EE279" i="5"/>
  <c r="EE278" i="5"/>
  <c r="EE277" i="5"/>
  <c r="EE276" i="5"/>
  <c r="EE275" i="5"/>
  <c r="EE274" i="5"/>
  <c r="EE273" i="5"/>
  <c r="EE272" i="5"/>
  <c r="EE271" i="5"/>
  <c r="EE270" i="5"/>
  <c r="EE269" i="5"/>
  <c r="EE268" i="5"/>
  <c r="EE267" i="5"/>
  <c r="EE266" i="5"/>
  <c r="EE265" i="5"/>
  <c r="EE264" i="5"/>
  <c r="EE263" i="5"/>
  <c r="EE262" i="5"/>
  <c r="EE261" i="5"/>
  <c r="EE260" i="5"/>
  <c r="EE259" i="5"/>
  <c r="EE258" i="5"/>
  <c r="EE257" i="5"/>
  <c r="EE256" i="5"/>
  <c r="EE255" i="5"/>
  <c r="EE254" i="5"/>
  <c r="EE253" i="5"/>
  <c r="EE252" i="5"/>
  <c r="EE251" i="5"/>
  <c r="EE250" i="5"/>
  <c r="EE249" i="5"/>
  <c r="EE248" i="5"/>
  <c r="EE247" i="5"/>
  <c r="EE246" i="5"/>
  <c r="EE245" i="5"/>
  <c r="EE244" i="5"/>
  <c r="EE243" i="5"/>
  <c r="EE242" i="5"/>
  <c r="EE241" i="5"/>
  <c r="EE240" i="5"/>
  <c r="EE239" i="5"/>
  <c r="EE238" i="5"/>
  <c r="EE237" i="5"/>
  <c r="EE236" i="5"/>
  <c r="EE235" i="5"/>
  <c r="EE234" i="5"/>
  <c r="EE233" i="5"/>
  <c r="EE232" i="5"/>
  <c r="EE231" i="5"/>
  <c r="EE230" i="5"/>
  <c r="EE229" i="5"/>
  <c r="EE228" i="5"/>
  <c r="EE227" i="5"/>
  <c r="EE226" i="5"/>
  <c r="EE225" i="5"/>
  <c r="EE224" i="5"/>
  <c r="EE223" i="5"/>
  <c r="EE222" i="5"/>
  <c r="EE221" i="5"/>
  <c r="EE220" i="5"/>
  <c r="EE219" i="5"/>
  <c r="EE218" i="5"/>
  <c r="EE217" i="5"/>
  <c r="EE216" i="5"/>
  <c r="EE215" i="5"/>
  <c r="EE214" i="5"/>
  <c r="EE213" i="5"/>
  <c r="EE212" i="5"/>
  <c r="EE211" i="5"/>
  <c r="EE210" i="5"/>
  <c r="EE209" i="5"/>
  <c r="EE208" i="5"/>
  <c r="EE207" i="5"/>
  <c r="EE206" i="5"/>
  <c r="EE205" i="5"/>
  <c r="EE204" i="5"/>
  <c r="EE203" i="5"/>
  <c r="EE202" i="5"/>
  <c r="EE201" i="5"/>
  <c r="EE200" i="5"/>
  <c r="EE199" i="5"/>
  <c r="EE198" i="5"/>
  <c r="EE197" i="5"/>
  <c r="EE196" i="5"/>
  <c r="EE195" i="5"/>
  <c r="EE194" i="5"/>
  <c r="EE193" i="5"/>
  <c r="EE192" i="5"/>
  <c r="EE191" i="5"/>
  <c r="EE190" i="5"/>
  <c r="EE189" i="5"/>
  <c r="EE188" i="5"/>
  <c r="EE187" i="5"/>
  <c r="EE186" i="5"/>
  <c r="EE185" i="5"/>
  <c r="EE184" i="5"/>
  <c r="EE183" i="5"/>
  <c r="EE182" i="5"/>
  <c r="EE181" i="5"/>
  <c r="EE180" i="5"/>
  <c r="EE179" i="5"/>
  <c r="EE178" i="5"/>
  <c r="EE177" i="5"/>
  <c r="EE176" i="5"/>
  <c r="EE174" i="5"/>
  <c r="EE173" i="5"/>
  <c r="EE172" i="5"/>
  <c r="EE171" i="5"/>
  <c r="EE170" i="5"/>
  <c r="EE169" i="5"/>
  <c r="EE168" i="5"/>
  <c r="EE167" i="5"/>
  <c r="EE166" i="5"/>
  <c r="EE165" i="5"/>
  <c r="EE164" i="5"/>
  <c r="EE163" i="5"/>
  <c r="EE162" i="5"/>
  <c r="EE161" i="5"/>
  <c r="EE160" i="5"/>
  <c r="EE159" i="5"/>
  <c r="EE158" i="5"/>
  <c r="EE157" i="5"/>
  <c r="EE156" i="5"/>
  <c r="EE155" i="5"/>
  <c r="EE154" i="5"/>
  <c r="EE153" i="5"/>
  <c r="EE152" i="5"/>
  <c r="EE151" i="5"/>
  <c r="EE150" i="5"/>
  <c r="EE149" i="5"/>
  <c r="EE148" i="5"/>
  <c r="EE147" i="5"/>
  <c r="EE146" i="5"/>
  <c r="EE145" i="5"/>
  <c r="EE144" i="5"/>
  <c r="EE143" i="5"/>
  <c r="EE142" i="5"/>
  <c r="EE141" i="5"/>
  <c r="EE140" i="5"/>
  <c r="EE139" i="5"/>
  <c r="EE138" i="5"/>
  <c r="EE137" i="5"/>
  <c r="EE136" i="5"/>
  <c r="EE135" i="5"/>
  <c r="EE134" i="5"/>
  <c r="EE133" i="5"/>
  <c r="EE132" i="5"/>
  <c r="EE131" i="5"/>
  <c r="EE130" i="5"/>
  <c r="EE129" i="5"/>
  <c r="EE128" i="5"/>
  <c r="EE127" i="5"/>
  <c r="EE126" i="5"/>
  <c r="EE125" i="5"/>
  <c r="EE124" i="5"/>
  <c r="EE123" i="5"/>
  <c r="EE122" i="5"/>
  <c r="EE121" i="5"/>
  <c r="EE120" i="5"/>
  <c r="EE119" i="5"/>
  <c r="EE118" i="5"/>
  <c r="EE117" i="5"/>
  <c r="EE116" i="5"/>
  <c r="EE115" i="5"/>
  <c r="EE114" i="5"/>
  <c r="EE113" i="5"/>
  <c r="EE112" i="5"/>
  <c r="EE111" i="5"/>
  <c r="EE110" i="5"/>
  <c r="EE109" i="5"/>
  <c r="EE108" i="5"/>
  <c r="EE107" i="5"/>
  <c r="EE106" i="5"/>
  <c r="EE105" i="5"/>
  <c r="EE104" i="5"/>
  <c r="EE103" i="5"/>
  <c r="EE102" i="5"/>
  <c r="EE101" i="5"/>
  <c r="EE100" i="5"/>
  <c r="EE99" i="5"/>
  <c r="EE98" i="5"/>
  <c r="EE97" i="5"/>
  <c r="EE96" i="5"/>
  <c r="EE94" i="5"/>
  <c r="EE93" i="5"/>
  <c r="EE92" i="5"/>
  <c r="EE91" i="5"/>
  <c r="EE90" i="5"/>
  <c r="EE87" i="5"/>
  <c r="EE86" i="5"/>
  <c r="EE85" i="5"/>
  <c r="EE84" i="5"/>
  <c r="EE83" i="5"/>
  <c r="EE82" i="5"/>
  <c r="EE81" i="5"/>
  <c r="EE80" i="5"/>
  <c r="EE79" i="5"/>
  <c r="EE78" i="5"/>
  <c r="EE77" i="5"/>
  <c r="EE76" i="5"/>
  <c r="EE75" i="5"/>
  <c r="EE74" i="5"/>
  <c r="EE73" i="5"/>
  <c r="EE72" i="5"/>
  <c r="EE71" i="5"/>
  <c r="EE70" i="5"/>
  <c r="EE69" i="5"/>
  <c r="EE68" i="5"/>
  <c r="EE67" i="5"/>
  <c r="EE66" i="5"/>
  <c r="EE65" i="5"/>
  <c r="EE64" i="5"/>
  <c r="EE63" i="5"/>
  <c r="EE62" i="5"/>
  <c r="EE61" i="5"/>
  <c r="EE60" i="5"/>
  <c r="EE59" i="5"/>
  <c r="EE58" i="5"/>
  <c r="EE57" i="5"/>
  <c r="EE56" i="5"/>
  <c r="EE55" i="5"/>
  <c r="EE54" i="5"/>
  <c r="EE53" i="5"/>
  <c r="EE52" i="5"/>
  <c r="EE51" i="5"/>
  <c r="EE50" i="5"/>
  <c r="EE49" i="5"/>
  <c r="EE48" i="5"/>
  <c r="EE47" i="5"/>
  <c r="EE46" i="5"/>
  <c r="EE45" i="5"/>
  <c r="EE44" i="5"/>
  <c r="EE43" i="5"/>
  <c r="EE42" i="5"/>
  <c r="EE41" i="5"/>
  <c r="EE40" i="5"/>
  <c r="EE39" i="5"/>
  <c r="EE38" i="5"/>
  <c r="EE37" i="5"/>
  <c r="EE36" i="5"/>
  <c r="EE35" i="5"/>
  <c r="EE34" i="5"/>
  <c r="EE33" i="5"/>
  <c r="EE32" i="5"/>
  <c r="EE31" i="5"/>
  <c r="EE30" i="5"/>
  <c r="EE29" i="5"/>
  <c r="EE28" i="5"/>
  <c r="EE27" i="5"/>
  <c r="EE26" i="5"/>
  <c r="EE25" i="5"/>
  <c r="EE24" i="5"/>
  <c r="EE23" i="5"/>
  <c r="EE22" i="5"/>
  <c r="EE21" i="5"/>
  <c r="EE20" i="5"/>
  <c r="EE19" i="5"/>
  <c r="EE18" i="5"/>
  <c r="EE17" i="5"/>
  <c r="EE16" i="5"/>
  <c r="EE15" i="5"/>
  <c r="EE14" i="5"/>
  <c r="EE13" i="5"/>
  <c r="EE12" i="5"/>
  <c r="EF12" i="5" s="1"/>
  <c r="EE11" i="5"/>
  <c r="EE10" i="5"/>
  <c r="EE9" i="5"/>
  <c r="EE8" i="5"/>
  <c r="EE7" i="5"/>
  <c r="EE6" i="5"/>
  <c r="EF5" i="5" s="1"/>
  <c r="EE5" i="5"/>
  <c r="EE4" i="5"/>
  <c r="EE3" i="5"/>
  <c r="EE2" i="5"/>
  <c r="CI834" i="3"/>
  <c r="AP834" i="3"/>
  <c r="AQ834" i="3" s="1"/>
  <c r="AJ834" i="3"/>
  <c r="AC834" i="3"/>
  <c r="AD834" i="3" s="1"/>
  <c r="W834" i="3"/>
  <c r="N834" i="3"/>
  <c r="CI833" i="3"/>
  <c r="AP833" i="3"/>
  <c r="AQ833" i="3" s="1"/>
  <c r="AC833" i="3"/>
  <c r="AD833" i="3" s="1"/>
  <c r="CY832" i="3" a="1"/>
  <c r="CY832" i="3" s="1"/>
  <c r="CW832" i="3" a="1"/>
  <c r="CW832" i="3" s="1"/>
  <c r="CU832" i="3" a="1"/>
  <c r="CU832" i="3" s="1"/>
  <c r="CS832" i="3" a="1"/>
  <c r="CS832" i="3" s="1"/>
  <c r="CR832" i="3" a="1"/>
  <c r="CR832" i="3" s="1"/>
  <c r="CO832" i="3" a="1"/>
  <c r="CO832" i="3" s="1"/>
  <c r="CL832" i="3" a="1"/>
  <c r="CL832" i="3" s="1"/>
  <c r="CK832" i="3" a="1"/>
  <c r="CK832" i="3" s="1"/>
  <c r="CI832" i="3"/>
  <c r="AP832" i="3"/>
  <c r="AQ832" i="3" s="1"/>
  <c r="AJ832" i="3"/>
  <c r="AC832" i="3"/>
  <c r="AD832" i="3" s="1"/>
  <c r="W832" i="3"/>
  <c r="P832" i="3" a="1"/>
  <c r="P832" i="3" s="1"/>
  <c r="N832" i="3"/>
  <c r="M832" i="3" a="1"/>
  <c r="M832" i="3" s="1"/>
  <c r="L832" i="3" a="1"/>
  <c r="L832" i="3" s="1"/>
  <c r="I832" i="3" a="1"/>
  <c r="I832" i="3" s="1"/>
  <c r="H832" i="3" a="1"/>
  <c r="H832" i="3" s="1"/>
  <c r="F832" i="3" a="1"/>
  <c r="F832" i="3" s="1"/>
  <c r="D832" i="3" a="1"/>
  <c r="D832" i="3" s="1"/>
  <c r="CI831" i="3"/>
  <c r="AP831" i="3"/>
  <c r="AQ831" i="3" s="1"/>
  <c r="AC831" i="3"/>
  <c r="AD831" i="3" s="1"/>
  <c r="CY830" i="3" a="1"/>
  <c r="CY830" i="3" s="1"/>
  <c r="CW830" i="3" a="1"/>
  <c r="CW830" i="3" s="1"/>
  <c r="CU830" i="3" a="1"/>
  <c r="CU830" i="3" s="1"/>
  <c r="CS830" i="3" a="1"/>
  <c r="CS830" i="3" s="1"/>
  <c r="CR830" i="3" a="1"/>
  <c r="CR830" i="3" s="1"/>
  <c r="CO830" i="3" a="1"/>
  <c r="CO830" i="3" s="1"/>
  <c r="CL830" i="3" a="1"/>
  <c r="CL830" i="3" s="1"/>
  <c r="CK830" i="3" a="1"/>
  <c r="CK830" i="3" s="1"/>
  <c r="CI830" i="3"/>
  <c r="AP830" i="3"/>
  <c r="AQ830" i="3" s="1"/>
  <c r="AJ830" i="3"/>
  <c r="AC830" i="3"/>
  <c r="AD830" i="3" s="1"/>
  <c r="W830" i="3"/>
  <c r="P830" i="3" a="1"/>
  <c r="P830" i="3" s="1"/>
  <c r="N830" i="3"/>
  <c r="M830" i="3" a="1"/>
  <c r="M830" i="3" s="1"/>
  <c r="L830" i="3" a="1"/>
  <c r="L830" i="3" s="1"/>
  <c r="I830" i="3" a="1"/>
  <c r="I830" i="3" s="1"/>
  <c r="H830" i="3" a="1"/>
  <c r="H830" i="3" s="1"/>
  <c r="F830" i="3" a="1"/>
  <c r="F830" i="3" s="1"/>
  <c r="D830" i="3" a="1"/>
  <c r="D830" i="3" s="1"/>
  <c r="CI829" i="3"/>
  <c r="AP829" i="3"/>
  <c r="AQ829" i="3" s="1"/>
  <c r="AC829" i="3"/>
  <c r="AD829" i="3" s="1"/>
  <c r="CY828" i="3" a="1"/>
  <c r="CY828" i="3" s="1"/>
  <c r="CW828" i="3" a="1"/>
  <c r="CW828" i="3" s="1"/>
  <c r="CU828" i="3" a="1"/>
  <c r="CU828" i="3" s="1"/>
  <c r="CS828" i="3" a="1"/>
  <c r="CS828" i="3" s="1"/>
  <c r="CR828" i="3" a="1"/>
  <c r="CR828" i="3" s="1"/>
  <c r="CO828" i="3" a="1"/>
  <c r="CO828" i="3" s="1"/>
  <c r="CL828" i="3" a="1"/>
  <c r="CL828" i="3" s="1"/>
  <c r="CK828" i="3" a="1"/>
  <c r="CK828" i="3" s="1"/>
  <c r="CI828" i="3"/>
  <c r="AP828" i="3"/>
  <c r="AQ828" i="3" s="1"/>
  <c r="AJ828" i="3"/>
  <c r="AC828" i="3"/>
  <c r="AD828" i="3" s="1"/>
  <c r="W828" i="3"/>
  <c r="P828" i="3" a="1"/>
  <c r="P828" i="3" s="1"/>
  <c r="N828" i="3"/>
  <c r="M828" i="3" a="1"/>
  <c r="M828" i="3" s="1"/>
  <c r="L828" i="3" a="1"/>
  <c r="L828" i="3" s="1"/>
  <c r="I828" i="3" a="1"/>
  <c r="I828" i="3" s="1"/>
  <c r="H828" i="3" a="1"/>
  <c r="H828" i="3" s="1"/>
  <c r="F828" i="3" a="1"/>
  <c r="F828" i="3" s="1"/>
  <c r="D828" i="3" a="1"/>
  <c r="D828" i="3" s="1"/>
  <c r="CI827" i="3"/>
  <c r="AP827" i="3"/>
  <c r="AQ827" i="3" s="1"/>
  <c r="AC827" i="3"/>
  <c r="AD827" i="3" s="1"/>
  <c r="CY826" i="3" a="1"/>
  <c r="CY826" i="3" s="1"/>
  <c r="CW826" i="3" a="1"/>
  <c r="CW826" i="3" s="1"/>
  <c r="CU826" i="3" a="1"/>
  <c r="CU826" i="3" s="1"/>
  <c r="CS826" i="3" a="1"/>
  <c r="CS826" i="3" s="1"/>
  <c r="CR826" i="3" a="1"/>
  <c r="CR826" i="3" s="1"/>
  <c r="CO826" i="3" a="1"/>
  <c r="CO826" i="3" s="1"/>
  <c r="CL826" i="3" a="1"/>
  <c r="CL826" i="3" s="1"/>
  <c r="CK826" i="3" a="1"/>
  <c r="CK826" i="3" s="1"/>
  <c r="CI826" i="3"/>
  <c r="AP826" i="3"/>
  <c r="AQ826" i="3" s="1"/>
  <c r="AJ826" i="3"/>
  <c r="AC826" i="3"/>
  <c r="AD826" i="3" s="1"/>
  <c r="W826" i="3"/>
  <c r="P826" i="3" a="1"/>
  <c r="P826" i="3" s="1"/>
  <c r="N826" i="3"/>
  <c r="M826" i="3" a="1"/>
  <c r="M826" i="3" s="1"/>
  <c r="L826" i="3" a="1"/>
  <c r="L826" i="3" s="1"/>
  <c r="I826" i="3" a="1"/>
  <c r="I826" i="3" s="1"/>
  <c r="H826" i="3" a="1"/>
  <c r="H826" i="3" s="1"/>
  <c r="F826" i="3" a="1"/>
  <c r="F826" i="3" s="1"/>
  <c r="D826" i="3" a="1"/>
  <c r="D826" i="3" s="1"/>
  <c r="CI825" i="3"/>
  <c r="AP825" i="3"/>
  <c r="AQ825" i="3" s="1"/>
  <c r="AC825" i="3"/>
  <c r="AD825" i="3" s="1"/>
  <c r="CY824" i="3" a="1"/>
  <c r="CY824" i="3" s="1"/>
  <c r="CW824" i="3" a="1"/>
  <c r="CW824" i="3" s="1"/>
  <c r="CU824" i="3"/>
  <c r="CU824" i="3" a="1"/>
  <c r="CS824" i="3" a="1"/>
  <c r="CS824" i="3" s="1"/>
  <c r="CR824" i="3" a="1"/>
  <c r="CR824" i="3" s="1"/>
  <c r="CO824" i="3" a="1"/>
  <c r="CO824" i="3" s="1"/>
  <c r="CL824" i="3" a="1"/>
  <c r="CL824" i="3" s="1"/>
  <c r="CK824" i="3" a="1"/>
  <c r="CK824" i="3" s="1"/>
  <c r="CI824" i="3"/>
  <c r="AP824" i="3"/>
  <c r="AQ824" i="3" s="1"/>
  <c r="AJ824" i="3"/>
  <c r="AC824" i="3"/>
  <c r="AD824" i="3" s="1"/>
  <c r="W824" i="3"/>
  <c r="P824" i="3" a="1"/>
  <c r="P824" i="3" s="1"/>
  <c r="N824" i="3"/>
  <c r="M824" i="3" a="1"/>
  <c r="M824" i="3" s="1"/>
  <c r="L824" i="3" a="1"/>
  <c r="L824" i="3" s="1"/>
  <c r="I824" i="3" a="1"/>
  <c r="I824" i="3" s="1"/>
  <c r="H824" i="3" a="1"/>
  <c r="H824" i="3" s="1"/>
  <c r="F824" i="3" a="1"/>
  <c r="F824" i="3" s="1"/>
  <c r="D824" i="3" a="1"/>
  <c r="D824" i="3" s="1"/>
  <c r="CI823" i="3"/>
  <c r="AP823" i="3"/>
  <c r="AQ823" i="3" s="1"/>
  <c r="AC823" i="3"/>
  <c r="AD823" i="3" s="1"/>
  <c r="CY822" i="3" a="1"/>
  <c r="CY822" i="3" s="1"/>
  <c r="CW822" i="3" a="1"/>
  <c r="CW822" i="3" s="1"/>
  <c r="CU822" i="3" a="1"/>
  <c r="CU822" i="3" s="1"/>
  <c r="CS822" i="3" a="1"/>
  <c r="CS822" i="3" s="1"/>
  <c r="CR822" i="3" a="1"/>
  <c r="CR822" i="3" s="1"/>
  <c r="CO822" i="3" a="1"/>
  <c r="CO822" i="3" s="1"/>
  <c r="CL822" i="3" a="1"/>
  <c r="CL822" i="3" s="1"/>
  <c r="CK822" i="3" a="1"/>
  <c r="CK822" i="3" s="1"/>
  <c r="CI822" i="3"/>
  <c r="AP822" i="3"/>
  <c r="AQ822" i="3" s="1"/>
  <c r="AJ822" i="3"/>
  <c r="AC822" i="3"/>
  <c r="AD822" i="3" s="1"/>
  <c r="W822" i="3"/>
  <c r="P822" i="3" a="1"/>
  <c r="P822" i="3" s="1"/>
  <c r="N822" i="3"/>
  <c r="M822" i="3" a="1"/>
  <c r="M822" i="3" s="1"/>
  <c r="L822" i="3" a="1"/>
  <c r="L822" i="3" s="1"/>
  <c r="I822" i="3" a="1"/>
  <c r="I822" i="3" s="1"/>
  <c r="H822" i="3" a="1"/>
  <c r="H822" i="3" s="1"/>
  <c r="F822" i="3"/>
  <c r="F822" i="3" a="1"/>
  <c r="D822" i="3" a="1"/>
  <c r="D822" i="3" s="1"/>
  <c r="CI821" i="3"/>
  <c r="AP821" i="3"/>
  <c r="AQ821" i="3" s="1"/>
  <c r="AC821" i="3"/>
  <c r="AD821" i="3" s="1"/>
  <c r="CY820" i="3" a="1"/>
  <c r="CY820" i="3" s="1"/>
  <c r="CW820" i="3" a="1"/>
  <c r="CW820" i="3" s="1"/>
  <c r="CU820" i="3" a="1"/>
  <c r="CU820" i="3" s="1"/>
  <c r="CS820" i="3" a="1"/>
  <c r="CS820" i="3" s="1"/>
  <c r="CR820" i="3" a="1"/>
  <c r="CR820" i="3" s="1"/>
  <c r="CO820" i="3" a="1"/>
  <c r="CO820" i="3" s="1"/>
  <c r="CL820" i="3" a="1"/>
  <c r="CL820" i="3" s="1"/>
  <c r="CK820" i="3" a="1"/>
  <c r="CK820" i="3" s="1"/>
  <c r="CI820" i="3"/>
  <c r="AP820" i="3"/>
  <c r="AQ820" i="3" s="1"/>
  <c r="AJ820" i="3"/>
  <c r="AC820" i="3"/>
  <c r="AD820" i="3" s="1"/>
  <c r="W820" i="3"/>
  <c r="P820" i="3" a="1"/>
  <c r="P820" i="3" s="1"/>
  <c r="N820" i="3"/>
  <c r="M820" i="3" a="1"/>
  <c r="M820" i="3" s="1"/>
  <c r="L820" i="3" a="1"/>
  <c r="L820" i="3" s="1"/>
  <c r="I820" i="3" a="1"/>
  <c r="I820" i="3" s="1"/>
  <c r="H820" i="3" a="1"/>
  <c r="H820" i="3" s="1"/>
  <c r="F820" i="3" a="1"/>
  <c r="F820" i="3" s="1"/>
  <c r="D820" i="3" a="1"/>
  <c r="D820" i="3" s="1"/>
  <c r="CI819" i="3"/>
  <c r="AP819" i="3"/>
  <c r="AQ819" i="3" s="1"/>
  <c r="AC819" i="3"/>
  <c r="AD819" i="3" s="1"/>
  <c r="CY818" i="3" a="1"/>
  <c r="CY818" i="3" s="1"/>
  <c r="CW818" i="3" a="1"/>
  <c r="CW818" i="3" s="1"/>
  <c r="CU818" i="3" a="1"/>
  <c r="CU818" i="3" s="1"/>
  <c r="CS818" i="3" a="1"/>
  <c r="CS818" i="3" s="1"/>
  <c r="CR818" i="3"/>
  <c r="CR818" i="3" a="1"/>
  <c r="CO818" i="3" a="1"/>
  <c r="CO818" i="3" s="1"/>
  <c r="CL818" i="3" a="1"/>
  <c r="CL818" i="3" s="1"/>
  <c r="CK818" i="3" a="1"/>
  <c r="CK818" i="3" s="1"/>
  <c r="CI818" i="3"/>
  <c r="AP818" i="3"/>
  <c r="AQ818" i="3" s="1"/>
  <c r="AJ818" i="3"/>
  <c r="AC818" i="3"/>
  <c r="AD818" i="3" s="1"/>
  <c r="W818" i="3"/>
  <c r="P818" i="3" a="1"/>
  <c r="P818" i="3" s="1"/>
  <c r="N818" i="3"/>
  <c r="M818" i="3" a="1"/>
  <c r="M818" i="3" s="1"/>
  <c r="L818" i="3" a="1"/>
  <c r="L818" i="3" s="1"/>
  <c r="I818" i="3" a="1"/>
  <c r="I818" i="3" s="1"/>
  <c r="H818" i="3" a="1"/>
  <c r="H818" i="3" s="1"/>
  <c r="F818" i="3" a="1"/>
  <c r="F818" i="3" s="1"/>
  <c r="D818" i="3" a="1"/>
  <c r="D818" i="3" s="1"/>
  <c r="CI817" i="3"/>
  <c r="AP817" i="3"/>
  <c r="AQ817" i="3" s="1"/>
  <c r="AC817" i="3"/>
  <c r="AD817" i="3" s="1"/>
  <c r="CY816" i="3" a="1"/>
  <c r="CY816" i="3" s="1"/>
  <c r="CW816" i="3" a="1"/>
  <c r="CW816" i="3" s="1"/>
  <c r="CU816" i="3" a="1"/>
  <c r="CU816" i="3" s="1"/>
  <c r="CS816" i="3" a="1"/>
  <c r="CS816" i="3" s="1"/>
  <c r="CR816" i="3" a="1"/>
  <c r="CR816" i="3" s="1"/>
  <c r="CO816" i="3" a="1"/>
  <c r="CO816" i="3" s="1"/>
  <c r="CL816" i="3" a="1"/>
  <c r="CL816" i="3" s="1"/>
  <c r="CK816" i="3" a="1"/>
  <c r="CK816" i="3" s="1"/>
  <c r="CI816" i="3"/>
  <c r="AP816" i="3"/>
  <c r="AQ816" i="3" s="1"/>
  <c r="AJ816" i="3"/>
  <c r="AC816" i="3"/>
  <c r="AD816" i="3" s="1"/>
  <c r="W816" i="3"/>
  <c r="P816" i="3" a="1"/>
  <c r="P816" i="3" s="1"/>
  <c r="N816" i="3"/>
  <c r="M816" i="3" a="1"/>
  <c r="M816" i="3" s="1"/>
  <c r="L816" i="3" a="1"/>
  <c r="L816" i="3" s="1"/>
  <c r="I816" i="3" a="1"/>
  <c r="I816" i="3" s="1"/>
  <c r="H816" i="3" a="1"/>
  <c r="H816" i="3" s="1"/>
  <c r="F816" i="3" a="1"/>
  <c r="F816" i="3" s="1"/>
  <c r="D816" i="3" a="1"/>
  <c r="D816" i="3" s="1"/>
  <c r="CI815" i="3"/>
  <c r="AP815" i="3"/>
  <c r="AQ815" i="3" s="1"/>
  <c r="AC815" i="3"/>
  <c r="AD815" i="3" s="1"/>
  <c r="CY814" i="3" a="1"/>
  <c r="CY814" i="3" s="1"/>
  <c r="CW814" i="3" a="1"/>
  <c r="CW814" i="3" s="1"/>
  <c r="CU814" i="3" a="1"/>
  <c r="CU814" i="3" s="1"/>
  <c r="CS814" i="3" a="1"/>
  <c r="CS814" i="3" s="1"/>
  <c r="CR814" i="3" a="1"/>
  <c r="CR814" i="3" s="1"/>
  <c r="CO814" i="3" a="1"/>
  <c r="CO814" i="3" s="1"/>
  <c r="CL814" i="3"/>
  <c r="CL814" i="3" a="1"/>
  <c r="CK814" i="3" a="1"/>
  <c r="CK814" i="3" s="1"/>
  <c r="CI814" i="3"/>
  <c r="AP814" i="3"/>
  <c r="AQ814" i="3" s="1"/>
  <c r="AJ814" i="3"/>
  <c r="AD814" i="3"/>
  <c r="AC814" i="3"/>
  <c r="W814" i="3"/>
  <c r="P814" i="3" a="1"/>
  <c r="P814" i="3" s="1"/>
  <c r="N814" i="3"/>
  <c r="M814" i="3" a="1"/>
  <c r="M814" i="3" s="1"/>
  <c r="L814" i="3" a="1"/>
  <c r="L814" i="3" s="1"/>
  <c r="I814" i="3" a="1"/>
  <c r="I814" i="3" s="1"/>
  <c r="H814" i="3" a="1"/>
  <c r="H814" i="3" s="1"/>
  <c r="F814" i="3" a="1"/>
  <c r="F814" i="3" s="1"/>
  <c r="D814" i="3" a="1"/>
  <c r="D814" i="3" s="1"/>
  <c r="CI813" i="3"/>
  <c r="AP813" i="3"/>
  <c r="AQ813" i="3" s="1"/>
  <c r="AC813" i="3"/>
  <c r="AD813" i="3" s="1"/>
  <c r="CY812" i="3" a="1"/>
  <c r="CY812" i="3" s="1"/>
  <c r="CW812" i="3" a="1"/>
  <c r="CW812" i="3" s="1"/>
  <c r="CU812" i="3" a="1"/>
  <c r="CU812" i="3" s="1"/>
  <c r="CS812" i="3" a="1"/>
  <c r="CS812" i="3" s="1"/>
  <c r="CR812" i="3" a="1"/>
  <c r="CR812" i="3" s="1"/>
  <c r="CO812" i="3" a="1"/>
  <c r="CO812" i="3" s="1"/>
  <c r="CL812" i="3" a="1"/>
  <c r="CL812" i="3" s="1"/>
  <c r="CK812" i="3" a="1"/>
  <c r="CK812" i="3" s="1"/>
  <c r="CI812" i="3"/>
  <c r="AP812" i="3"/>
  <c r="AQ812" i="3" s="1"/>
  <c r="AJ812" i="3"/>
  <c r="AC812" i="3"/>
  <c r="AD812" i="3" s="1"/>
  <c r="W812" i="3"/>
  <c r="P812" i="3" a="1"/>
  <c r="P812" i="3" s="1"/>
  <c r="N812" i="3"/>
  <c r="M812" i="3" a="1"/>
  <c r="M812" i="3" s="1"/>
  <c r="L812" i="3" a="1"/>
  <c r="L812" i="3" s="1"/>
  <c r="I812" i="3" a="1"/>
  <c r="I812" i="3" s="1"/>
  <c r="H812" i="3" a="1"/>
  <c r="H812" i="3" s="1"/>
  <c r="F812" i="3" a="1"/>
  <c r="F812" i="3" s="1"/>
  <c r="D812" i="3" a="1"/>
  <c r="D812" i="3" s="1"/>
  <c r="CI811" i="3"/>
  <c r="AP811" i="3"/>
  <c r="AQ811" i="3" s="1"/>
  <c r="AD811" i="3"/>
  <c r="AC811" i="3"/>
  <c r="CY810" i="3" a="1"/>
  <c r="CY810" i="3" s="1"/>
  <c r="CW810" i="3" a="1"/>
  <c r="CW810" i="3" s="1"/>
  <c r="CU810" i="3" a="1"/>
  <c r="CU810" i="3" s="1"/>
  <c r="CS810" i="3" a="1"/>
  <c r="CS810" i="3" s="1"/>
  <c r="CR810" i="3" a="1"/>
  <c r="CR810" i="3" s="1"/>
  <c r="CO810" i="3" a="1"/>
  <c r="CO810" i="3" s="1"/>
  <c r="CL810" i="3" a="1"/>
  <c r="CL810" i="3" s="1"/>
  <c r="CK810" i="3" a="1"/>
  <c r="CK810" i="3" s="1"/>
  <c r="CI810" i="3"/>
  <c r="AP810" i="3"/>
  <c r="AQ810" i="3" s="1"/>
  <c r="AJ810" i="3"/>
  <c r="AC810" i="3"/>
  <c r="AD810" i="3" s="1"/>
  <c r="W810" i="3"/>
  <c r="P810" i="3" a="1"/>
  <c r="P810" i="3" s="1"/>
  <c r="N810" i="3"/>
  <c r="M810" i="3" a="1"/>
  <c r="M810" i="3" s="1"/>
  <c r="L810" i="3" a="1"/>
  <c r="L810" i="3" s="1"/>
  <c r="I810" i="3" a="1"/>
  <c r="I810" i="3" s="1"/>
  <c r="H810" i="3" a="1"/>
  <c r="H810" i="3" s="1"/>
  <c r="F810" i="3"/>
  <c r="F810" i="3" a="1"/>
  <c r="D810" i="3" a="1"/>
  <c r="D810" i="3" s="1"/>
  <c r="CI809" i="3"/>
  <c r="AP809" i="3"/>
  <c r="AQ809" i="3" s="1"/>
  <c r="AD809" i="3"/>
  <c r="AC809" i="3"/>
  <c r="CY808" i="3" a="1"/>
  <c r="CY808" i="3" s="1"/>
  <c r="CW808" i="3" a="1"/>
  <c r="CW808" i="3" s="1"/>
  <c r="CU808" i="3" a="1"/>
  <c r="CU808" i="3" s="1"/>
  <c r="CS808" i="3" a="1"/>
  <c r="CS808" i="3" s="1"/>
  <c r="CR808" i="3"/>
  <c r="CR808" i="3" a="1"/>
  <c r="CO808" i="3" a="1"/>
  <c r="CO808" i="3" s="1"/>
  <c r="CL808" i="3" a="1"/>
  <c r="CL808" i="3" s="1"/>
  <c r="CK808" i="3" a="1"/>
  <c r="CK808" i="3" s="1"/>
  <c r="CI808" i="3"/>
  <c r="AQ808" i="3"/>
  <c r="AP808" i="3"/>
  <c r="AJ808" i="3"/>
  <c r="AC808" i="3"/>
  <c r="AD808" i="3" s="1"/>
  <c r="W808" i="3"/>
  <c r="P808" i="3" a="1"/>
  <c r="P808" i="3" s="1"/>
  <c r="N808" i="3"/>
  <c r="M808" i="3" a="1"/>
  <c r="M808" i="3" s="1"/>
  <c r="L808" i="3" a="1"/>
  <c r="L808" i="3" s="1"/>
  <c r="I808" i="3" a="1"/>
  <c r="I808" i="3" s="1"/>
  <c r="H808" i="3" a="1"/>
  <c r="H808" i="3" s="1"/>
  <c r="F808" i="3" a="1"/>
  <c r="F808" i="3" s="1"/>
  <c r="D808" i="3" a="1"/>
  <c r="D808" i="3" s="1"/>
  <c r="CI807" i="3"/>
  <c r="AP807" i="3"/>
  <c r="AQ807" i="3" s="1"/>
  <c r="AC807" i="3"/>
  <c r="AD807" i="3" s="1"/>
  <c r="CY806" i="3" a="1"/>
  <c r="CY806" i="3" s="1"/>
  <c r="CW806" i="3" a="1"/>
  <c r="CW806" i="3" s="1"/>
  <c r="CU806" i="3" a="1"/>
  <c r="CU806" i="3" s="1"/>
  <c r="CS806" i="3" a="1"/>
  <c r="CS806" i="3" s="1"/>
  <c r="CR806" i="3" a="1"/>
  <c r="CR806" i="3" s="1"/>
  <c r="CO806" i="3" a="1"/>
  <c r="CO806" i="3" s="1"/>
  <c r="CL806" i="3" a="1"/>
  <c r="CL806" i="3" s="1"/>
  <c r="CK806" i="3" a="1"/>
  <c r="CK806" i="3" s="1"/>
  <c r="CI806" i="3"/>
  <c r="AP806" i="3"/>
  <c r="AQ806" i="3" s="1"/>
  <c r="AJ806" i="3"/>
  <c r="AC806" i="3"/>
  <c r="AD806" i="3" s="1"/>
  <c r="W806" i="3"/>
  <c r="P806" i="3" a="1"/>
  <c r="P806" i="3" s="1"/>
  <c r="N806" i="3"/>
  <c r="M806" i="3" a="1"/>
  <c r="M806" i="3" s="1"/>
  <c r="L806" i="3" a="1"/>
  <c r="L806" i="3" s="1"/>
  <c r="I806" i="3" a="1"/>
  <c r="I806" i="3" s="1"/>
  <c r="H806" i="3" a="1"/>
  <c r="H806" i="3" s="1"/>
  <c r="F806" i="3" a="1"/>
  <c r="F806" i="3" s="1"/>
  <c r="D806" i="3" a="1"/>
  <c r="D806" i="3" s="1"/>
  <c r="CI805" i="3"/>
  <c r="AP805" i="3"/>
  <c r="AQ805" i="3" s="1"/>
  <c r="AC805" i="3"/>
  <c r="AD805" i="3" s="1"/>
  <c r="CY804" i="3" a="1"/>
  <c r="CY804" i="3" s="1"/>
  <c r="CW804" i="3" a="1"/>
  <c r="CW804" i="3" s="1"/>
  <c r="CU804" i="3" a="1"/>
  <c r="CU804" i="3" s="1"/>
  <c r="CS804" i="3" a="1"/>
  <c r="CS804" i="3" s="1"/>
  <c r="CR804" i="3" a="1"/>
  <c r="CR804" i="3" s="1"/>
  <c r="CO804" i="3" a="1"/>
  <c r="CO804" i="3" s="1"/>
  <c r="CL804" i="3" a="1"/>
  <c r="CL804" i="3" s="1"/>
  <c r="CK804" i="3" a="1"/>
  <c r="CK804" i="3" s="1"/>
  <c r="CI804" i="3"/>
  <c r="AP804" i="3"/>
  <c r="AQ804" i="3" s="1"/>
  <c r="AJ804" i="3"/>
  <c r="AC804" i="3"/>
  <c r="AD804" i="3" s="1"/>
  <c r="W804" i="3"/>
  <c r="P804" i="3" a="1"/>
  <c r="P804" i="3" s="1"/>
  <c r="N804" i="3"/>
  <c r="M804" i="3" a="1"/>
  <c r="M804" i="3" s="1"/>
  <c r="L804" i="3" a="1"/>
  <c r="L804" i="3" s="1"/>
  <c r="I804" i="3" a="1"/>
  <c r="I804" i="3" s="1"/>
  <c r="H804" i="3" a="1"/>
  <c r="H804" i="3" s="1"/>
  <c r="F804" i="3" a="1"/>
  <c r="F804" i="3" s="1"/>
  <c r="D804" i="3" a="1"/>
  <c r="D804" i="3" s="1"/>
  <c r="CI803" i="3"/>
  <c r="AP803" i="3"/>
  <c r="AQ803" i="3" s="1"/>
  <c r="AC803" i="3"/>
  <c r="AD803" i="3" s="1"/>
  <c r="CY802" i="3" a="1"/>
  <c r="CY802" i="3" s="1"/>
  <c r="CW802" i="3" a="1"/>
  <c r="CW802" i="3" s="1"/>
  <c r="CU802" i="3" a="1"/>
  <c r="CU802" i="3" s="1"/>
  <c r="CS802" i="3" a="1"/>
  <c r="CS802" i="3" s="1"/>
  <c r="CR802" i="3" a="1"/>
  <c r="CR802" i="3" s="1"/>
  <c r="CO802" i="3" a="1"/>
  <c r="CO802" i="3" s="1"/>
  <c r="CL802" i="3" a="1"/>
  <c r="CL802" i="3" s="1"/>
  <c r="CK802" i="3" a="1"/>
  <c r="CK802" i="3" s="1"/>
  <c r="CI802" i="3"/>
  <c r="AP802" i="3"/>
  <c r="AQ802" i="3" s="1"/>
  <c r="AJ802" i="3"/>
  <c r="AC802" i="3"/>
  <c r="AD802" i="3" s="1"/>
  <c r="W802" i="3"/>
  <c r="P802" i="3" a="1"/>
  <c r="P802" i="3" s="1"/>
  <c r="N802" i="3"/>
  <c r="M802" i="3" a="1"/>
  <c r="M802" i="3" s="1"/>
  <c r="L802" i="3" a="1"/>
  <c r="L802" i="3" s="1"/>
  <c r="I802" i="3" a="1"/>
  <c r="I802" i="3" s="1"/>
  <c r="H802" i="3" a="1"/>
  <c r="H802" i="3" s="1"/>
  <c r="F802" i="3" a="1"/>
  <c r="F802" i="3" s="1"/>
  <c r="D802" i="3" a="1"/>
  <c r="D802" i="3" s="1"/>
  <c r="CI801" i="3"/>
  <c r="AP801" i="3"/>
  <c r="AQ801" i="3" s="1"/>
  <c r="AC801" i="3"/>
  <c r="AD801" i="3" s="1"/>
  <c r="CY800" i="3" a="1"/>
  <c r="CY800" i="3" s="1"/>
  <c r="CW800" i="3" a="1"/>
  <c r="CW800" i="3" s="1"/>
  <c r="CU800" i="3" a="1"/>
  <c r="CU800" i="3" s="1"/>
  <c r="CS800" i="3" a="1"/>
  <c r="CS800" i="3" s="1"/>
  <c r="CR800" i="3" a="1"/>
  <c r="CR800" i="3" s="1"/>
  <c r="CO800" i="3" a="1"/>
  <c r="CO800" i="3" s="1"/>
  <c r="CL800" i="3" a="1"/>
  <c r="CL800" i="3" s="1"/>
  <c r="CK800" i="3" a="1"/>
  <c r="CK800" i="3" s="1"/>
  <c r="CI800" i="3"/>
  <c r="AP800" i="3"/>
  <c r="AQ800" i="3" s="1"/>
  <c r="AJ800" i="3"/>
  <c r="AC800" i="3"/>
  <c r="AD800" i="3" s="1"/>
  <c r="W800" i="3"/>
  <c r="P800" i="3"/>
  <c r="P800" i="3" a="1"/>
  <c r="N800" i="3"/>
  <c r="M800" i="3" a="1"/>
  <c r="M800" i="3" s="1"/>
  <c r="L800" i="3" a="1"/>
  <c r="L800" i="3" s="1"/>
  <c r="I800" i="3" a="1"/>
  <c r="I800" i="3" s="1"/>
  <c r="H800" i="3" a="1"/>
  <c r="H800" i="3" s="1"/>
  <c r="F800" i="3" a="1"/>
  <c r="F800" i="3" s="1"/>
  <c r="D800" i="3" a="1"/>
  <c r="D800" i="3" s="1"/>
  <c r="CI799" i="3"/>
  <c r="AP799" i="3"/>
  <c r="AQ799" i="3" s="1"/>
  <c r="AC799" i="3"/>
  <c r="AD799" i="3" s="1"/>
  <c r="CY798" i="3" a="1"/>
  <c r="CY798" i="3" s="1"/>
  <c r="CW798" i="3" a="1"/>
  <c r="CW798" i="3" s="1"/>
  <c r="CU798" i="3" a="1"/>
  <c r="CU798" i="3" s="1"/>
  <c r="CS798" i="3" a="1"/>
  <c r="CS798" i="3" s="1"/>
  <c r="CR798" i="3"/>
  <c r="CR798" i="3" a="1"/>
  <c r="CO798" i="3" a="1"/>
  <c r="CO798" i="3" s="1"/>
  <c r="CL798" i="3" a="1"/>
  <c r="CL798" i="3" s="1"/>
  <c r="CK798" i="3" a="1"/>
  <c r="CK798" i="3" s="1"/>
  <c r="CI798" i="3"/>
  <c r="BP798" i="3"/>
  <c r="BC798" i="3"/>
  <c r="BD798" i="3" s="1"/>
  <c r="AW798" i="3"/>
  <c r="AP798" i="3"/>
  <c r="AQ798" i="3" s="1"/>
  <c r="AJ798" i="3"/>
  <c r="AC798" i="3"/>
  <c r="AD798" i="3" s="1"/>
  <c r="W798" i="3"/>
  <c r="P798" i="3" a="1"/>
  <c r="P798" i="3" s="1"/>
  <c r="N798" i="3"/>
  <c r="M798" i="3" a="1"/>
  <c r="M798" i="3" s="1"/>
  <c r="L798" i="3" a="1"/>
  <c r="L798" i="3" s="1"/>
  <c r="I798" i="3" a="1"/>
  <c r="I798" i="3" s="1"/>
  <c r="H798" i="3" a="1"/>
  <c r="H798" i="3" s="1"/>
  <c r="F798" i="3" a="1"/>
  <c r="F798" i="3" s="1"/>
  <c r="D798" i="3" a="1"/>
  <c r="D798" i="3" s="1"/>
  <c r="CI797" i="3"/>
  <c r="AP797" i="3"/>
  <c r="AQ797" i="3" s="1"/>
  <c r="AC797" i="3"/>
  <c r="AD797" i="3" s="1"/>
  <c r="CY796" i="3" a="1"/>
  <c r="CY796" i="3" s="1"/>
  <c r="CW796" i="3" a="1"/>
  <c r="CW796" i="3" s="1"/>
  <c r="CU796" i="3" a="1"/>
  <c r="CU796" i="3" s="1"/>
  <c r="CS796" i="3" a="1"/>
  <c r="CS796" i="3" s="1"/>
  <c r="CR796" i="3" a="1"/>
  <c r="CR796" i="3" s="1"/>
  <c r="CO796" i="3" a="1"/>
  <c r="CO796" i="3" s="1"/>
  <c r="CL796" i="3" a="1"/>
  <c r="CL796" i="3" s="1"/>
  <c r="CK796" i="3" a="1"/>
  <c r="CK796" i="3" s="1"/>
  <c r="CI796" i="3"/>
  <c r="AP796" i="3"/>
  <c r="AQ796" i="3" s="1"/>
  <c r="AJ796" i="3"/>
  <c r="AC796" i="3"/>
  <c r="AD796" i="3" s="1"/>
  <c r="W796" i="3"/>
  <c r="P796" i="3" a="1"/>
  <c r="P796" i="3" s="1"/>
  <c r="N796" i="3"/>
  <c r="M796" i="3" a="1"/>
  <c r="M796" i="3" s="1"/>
  <c r="L796" i="3" a="1"/>
  <c r="L796" i="3" s="1"/>
  <c r="I796" i="3" a="1"/>
  <c r="I796" i="3" s="1"/>
  <c r="H796" i="3" a="1"/>
  <c r="H796" i="3" s="1"/>
  <c r="F796" i="3" a="1"/>
  <c r="F796" i="3" s="1"/>
  <c r="D796" i="3" a="1"/>
  <c r="D796" i="3" s="1"/>
  <c r="CI795" i="3"/>
  <c r="AP795" i="3"/>
  <c r="AQ795" i="3" s="1"/>
  <c r="AC795" i="3"/>
  <c r="AD795" i="3" s="1"/>
  <c r="CY794" i="3" a="1"/>
  <c r="CY794" i="3" s="1"/>
  <c r="CW794" i="3" a="1"/>
  <c r="CW794" i="3" s="1"/>
  <c r="CU794" i="3" a="1"/>
  <c r="CU794" i="3" s="1"/>
  <c r="CS794" i="3" a="1"/>
  <c r="CS794" i="3" s="1"/>
  <c r="CR794" i="3" a="1"/>
  <c r="CR794" i="3" s="1"/>
  <c r="CO794" i="3" a="1"/>
  <c r="CO794" i="3" s="1"/>
  <c r="CL794" i="3" a="1"/>
  <c r="CL794" i="3" s="1"/>
  <c r="CK794" i="3" a="1"/>
  <c r="CK794" i="3" s="1"/>
  <c r="CI794" i="3"/>
  <c r="AP794" i="3"/>
  <c r="AQ794" i="3" s="1"/>
  <c r="AJ794" i="3"/>
  <c r="AC794" i="3"/>
  <c r="AD794" i="3" s="1"/>
  <c r="W794" i="3"/>
  <c r="P794" i="3" a="1"/>
  <c r="P794" i="3" s="1"/>
  <c r="N794" i="3"/>
  <c r="M794" i="3" a="1"/>
  <c r="M794" i="3" s="1"/>
  <c r="L794" i="3" a="1"/>
  <c r="L794" i="3" s="1"/>
  <c r="I794" i="3" a="1"/>
  <c r="I794" i="3" s="1"/>
  <c r="H794" i="3" a="1"/>
  <c r="H794" i="3" s="1"/>
  <c r="F794" i="3" a="1"/>
  <c r="F794" i="3" s="1"/>
  <c r="D794" i="3" a="1"/>
  <c r="D794" i="3" s="1"/>
  <c r="CI793" i="3"/>
  <c r="AP793" i="3"/>
  <c r="AQ793" i="3" s="1"/>
  <c r="AC793" i="3"/>
  <c r="AD793" i="3" s="1"/>
  <c r="CY792" i="3" a="1"/>
  <c r="CY792" i="3" s="1"/>
  <c r="CW792" i="3" a="1"/>
  <c r="CW792" i="3" s="1"/>
  <c r="CU792" i="3" a="1"/>
  <c r="CU792" i="3" s="1"/>
  <c r="CS792" i="3" a="1"/>
  <c r="CS792" i="3" s="1"/>
  <c r="CR792" i="3" a="1"/>
  <c r="CR792" i="3" s="1"/>
  <c r="CO792" i="3" a="1"/>
  <c r="CO792" i="3" s="1"/>
  <c r="CL792" i="3" a="1"/>
  <c r="CL792" i="3" s="1"/>
  <c r="CK792" i="3" a="1"/>
  <c r="CK792" i="3" s="1"/>
  <c r="CI792" i="3"/>
  <c r="AP792" i="3"/>
  <c r="AQ792" i="3" s="1"/>
  <c r="AJ792" i="3"/>
  <c r="AC792" i="3"/>
  <c r="AD792" i="3" s="1"/>
  <c r="W792" i="3"/>
  <c r="P792" i="3" a="1"/>
  <c r="P792" i="3" s="1"/>
  <c r="N792" i="3"/>
  <c r="M792" i="3" a="1"/>
  <c r="M792" i="3" s="1"/>
  <c r="L792" i="3" a="1"/>
  <c r="L792" i="3" s="1"/>
  <c r="I792" i="3" a="1"/>
  <c r="I792" i="3" s="1"/>
  <c r="H792" i="3" a="1"/>
  <c r="H792" i="3" s="1"/>
  <c r="F792" i="3" a="1"/>
  <c r="F792" i="3" s="1"/>
  <c r="D792" i="3" a="1"/>
  <c r="D792" i="3" s="1"/>
  <c r="CI791" i="3"/>
  <c r="AP791" i="3"/>
  <c r="AQ791" i="3" s="1"/>
  <c r="AC791" i="3"/>
  <c r="AD791" i="3" s="1"/>
  <c r="CY790" i="3" a="1"/>
  <c r="CY790" i="3" s="1"/>
  <c r="CW790" i="3" a="1"/>
  <c r="CW790" i="3" s="1"/>
  <c r="CU790" i="3" a="1"/>
  <c r="CU790" i="3" s="1"/>
  <c r="CS790" i="3" a="1"/>
  <c r="CS790" i="3" s="1"/>
  <c r="CR790" i="3" a="1"/>
  <c r="CR790" i="3" s="1"/>
  <c r="CO790" i="3" a="1"/>
  <c r="CO790" i="3" s="1"/>
  <c r="CL790" i="3" a="1"/>
  <c r="CL790" i="3" s="1"/>
  <c r="CK790" i="3" a="1"/>
  <c r="CK790" i="3" s="1"/>
  <c r="CI790" i="3"/>
  <c r="AQ790" i="3"/>
  <c r="AP790" i="3"/>
  <c r="AJ790" i="3"/>
  <c r="AC790" i="3"/>
  <c r="AD790" i="3" s="1"/>
  <c r="W790" i="3"/>
  <c r="P790" i="3" a="1"/>
  <c r="P790" i="3" s="1"/>
  <c r="N790" i="3"/>
  <c r="M790" i="3" a="1"/>
  <c r="M790" i="3" s="1"/>
  <c r="L790" i="3" a="1"/>
  <c r="L790" i="3" s="1"/>
  <c r="I790" i="3" a="1"/>
  <c r="I790" i="3" s="1"/>
  <c r="H790" i="3" a="1"/>
  <c r="H790" i="3" s="1"/>
  <c r="F790" i="3" a="1"/>
  <c r="F790" i="3" s="1"/>
  <c r="D790" i="3" a="1"/>
  <c r="D790" i="3" s="1"/>
  <c r="CI789" i="3"/>
  <c r="AP789" i="3"/>
  <c r="AQ789" i="3" s="1"/>
  <c r="AC789" i="3"/>
  <c r="AD789" i="3" s="1"/>
  <c r="CY788" i="3" a="1"/>
  <c r="CY788" i="3" s="1"/>
  <c r="CW788" i="3" a="1"/>
  <c r="CW788" i="3" s="1"/>
  <c r="CU788" i="3" a="1"/>
  <c r="CU788" i="3" s="1"/>
  <c r="CS788" i="3" a="1"/>
  <c r="CS788" i="3" s="1"/>
  <c r="CR788" i="3" a="1"/>
  <c r="CR788" i="3" s="1"/>
  <c r="CO788" i="3" a="1"/>
  <c r="CO788" i="3" s="1"/>
  <c r="CL788" i="3" a="1"/>
  <c r="CL788" i="3" s="1"/>
  <c r="CK788" i="3" a="1"/>
  <c r="CK788" i="3" s="1"/>
  <c r="CI788" i="3"/>
  <c r="AP788" i="3"/>
  <c r="AQ788" i="3" s="1"/>
  <c r="AJ788" i="3"/>
  <c r="AC788" i="3"/>
  <c r="AD788" i="3" s="1"/>
  <c r="W788" i="3"/>
  <c r="P788" i="3" a="1"/>
  <c r="P788" i="3" s="1"/>
  <c r="N788" i="3"/>
  <c r="M788" i="3" a="1"/>
  <c r="M788" i="3" s="1"/>
  <c r="L788" i="3" a="1"/>
  <c r="L788" i="3" s="1"/>
  <c r="I788" i="3" a="1"/>
  <c r="I788" i="3" s="1"/>
  <c r="H788" i="3" a="1"/>
  <c r="H788" i="3" s="1"/>
  <c r="F788" i="3" a="1"/>
  <c r="F788" i="3" s="1"/>
  <c r="D788" i="3" a="1"/>
  <c r="D788" i="3" s="1"/>
  <c r="CI787" i="3"/>
  <c r="AP787" i="3"/>
  <c r="AQ787" i="3" s="1"/>
  <c r="AC787" i="3"/>
  <c r="AD787" i="3" s="1"/>
  <c r="CY786" i="3" a="1"/>
  <c r="CY786" i="3" s="1"/>
  <c r="CW786" i="3" a="1"/>
  <c r="CW786" i="3" s="1"/>
  <c r="CU786" i="3" a="1"/>
  <c r="CU786" i="3" s="1"/>
  <c r="CS786" i="3" a="1"/>
  <c r="CS786" i="3" s="1"/>
  <c r="CR786" i="3" a="1"/>
  <c r="CR786" i="3" s="1"/>
  <c r="CO786" i="3" a="1"/>
  <c r="CO786" i="3" s="1"/>
  <c r="CL786" i="3" a="1"/>
  <c r="CL786" i="3" s="1"/>
  <c r="CK786" i="3" a="1"/>
  <c r="CK786" i="3" s="1"/>
  <c r="CI786" i="3"/>
  <c r="AP786" i="3"/>
  <c r="AQ786" i="3" s="1"/>
  <c r="AJ786" i="3"/>
  <c r="AC786" i="3"/>
  <c r="AD786" i="3" s="1"/>
  <c r="W786" i="3"/>
  <c r="P786" i="3" a="1"/>
  <c r="P786" i="3" s="1"/>
  <c r="N786" i="3"/>
  <c r="M786" i="3" a="1"/>
  <c r="M786" i="3" s="1"/>
  <c r="L786" i="3" a="1"/>
  <c r="L786" i="3" s="1"/>
  <c r="I786" i="3" a="1"/>
  <c r="I786" i="3" s="1"/>
  <c r="H786" i="3" a="1"/>
  <c r="H786" i="3" s="1"/>
  <c r="F786" i="3" a="1"/>
  <c r="F786" i="3" s="1"/>
  <c r="D786" i="3" a="1"/>
  <c r="D786" i="3" s="1"/>
  <c r="CI785" i="3"/>
  <c r="AP785" i="3"/>
  <c r="AQ785" i="3" s="1"/>
  <c r="AC785" i="3"/>
  <c r="AD785" i="3" s="1"/>
  <c r="CY784" i="3" a="1"/>
  <c r="CY784" i="3" s="1"/>
  <c r="CW784" i="3" a="1"/>
  <c r="CW784" i="3" s="1"/>
  <c r="CU784" i="3" a="1"/>
  <c r="CU784" i="3" s="1"/>
  <c r="CS784" i="3" a="1"/>
  <c r="CS784" i="3" s="1"/>
  <c r="CR784" i="3" a="1"/>
  <c r="CR784" i="3" s="1"/>
  <c r="CO784" i="3" a="1"/>
  <c r="CO784" i="3" s="1"/>
  <c r="CL784" i="3" a="1"/>
  <c r="CL784" i="3" s="1"/>
  <c r="CK784" i="3" a="1"/>
  <c r="CK784" i="3" s="1"/>
  <c r="CI784" i="3"/>
  <c r="BP784" i="3"/>
  <c r="BC784" i="3"/>
  <c r="BD784" i="3" s="1"/>
  <c r="AW784" i="3"/>
  <c r="AP784" i="3"/>
  <c r="AQ784" i="3" s="1"/>
  <c r="AJ784" i="3"/>
  <c r="AC784" i="3"/>
  <c r="AD784" i="3" s="1"/>
  <c r="W784" i="3"/>
  <c r="P784" i="3" a="1"/>
  <c r="P784" i="3" s="1"/>
  <c r="N784" i="3"/>
  <c r="M784" i="3" a="1"/>
  <c r="M784" i="3" s="1"/>
  <c r="L784" i="3" a="1"/>
  <c r="L784" i="3" s="1"/>
  <c r="I784" i="3" a="1"/>
  <c r="I784" i="3" s="1"/>
  <c r="H784" i="3" a="1"/>
  <c r="H784" i="3" s="1"/>
  <c r="F784" i="3" a="1"/>
  <c r="F784" i="3" s="1"/>
  <c r="D784" i="3" a="1"/>
  <c r="D784" i="3" s="1"/>
  <c r="CI783" i="3"/>
  <c r="AP783" i="3"/>
  <c r="AQ783" i="3" s="1"/>
  <c r="AD783" i="3"/>
  <c r="AC783" i="3"/>
  <c r="CY782" i="3" a="1"/>
  <c r="CY782" i="3" s="1"/>
  <c r="CW782" i="3" a="1"/>
  <c r="CW782" i="3" s="1"/>
  <c r="CU782" i="3" a="1"/>
  <c r="CU782" i="3" s="1"/>
  <c r="CS782" i="3" a="1"/>
  <c r="CS782" i="3" s="1"/>
  <c r="CR782" i="3" a="1"/>
  <c r="CR782" i="3" s="1"/>
  <c r="CO782" i="3" a="1"/>
  <c r="CO782" i="3" s="1"/>
  <c r="CL782" i="3" a="1"/>
  <c r="CL782" i="3" s="1"/>
  <c r="CK782" i="3" a="1"/>
  <c r="CK782" i="3" s="1"/>
  <c r="CI782" i="3"/>
  <c r="AP782" i="3"/>
  <c r="AQ782" i="3" s="1"/>
  <c r="AJ782" i="3"/>
  <c r="AC782" i="3"/>
  <c r="AD782" i="3" s="1"/>
  <c r="W782" i="3"/>
  <c r="P782" i="3" a="1"/>
  <c r="P782" i="3" s="1"/>
  <c r="N782" i="3"/>
  <c r="M782" i="3" a="1"/>
  <c r="M782" i="3" s="1"/>
  <c r="L782" i="3" a="1"/>
  <c r="L782" i="3" s="1"/>
  <c r="I782" i="3" a="1"/>
  <c r="I782" i="3" s="1"/>
  <c r="H782" i="3" a="1"/>
  <c r="H782" i="3" s="1"/>
  <c r="F782" i="3" a="1"/>
  <c r="F782" i="3" s="1"/>
  <c r="D782" i="3" a="1"/>
  <c r="D782" i="3" s="1"/>
  <c r="CI781" i="3"/>
  <c r="AP781" i="3"/>
  <c r="AQ781" i="3" s="1"/>
  <c r="AC781" i="3"/>
  <c r="AD781" i="3" s="1"/>
  <c r="CY780" i="3" a="1"/>
  <c r="CY780" i="3" s="1"/>
  <c r="CW780" i="3" a="1"/>
  <c r="CW780" i="3" s="1"/>
  <c r="CU780" i="3" a="1"/>
  <c r="CU780" i="3" s="1"/>
  <c r="CS780" i="3" a="1"/>
  <c r="CS780" i="3" s="1"/>
  <c r="CR780" i="3" a="1"/>
  <c r="CR780" i="3" s="1"/>
  <c r="CO780" i="3" a="1"/>
  <c r="CO780" i="3" s="1"/>
  <c r="CL780" i="3" a="1"/>
  <c r="CL780" i="3" s="1"/>
  <c r="CK780" i="3" a="1"/>
  <c r="CK780" i="3" s="1"/>
  <c r="CI780" i="3"/>
  <c r="AP780" i="3"/>
  <c r="AQ780" i="3" s="1"/>
  <c r="AJ780" i="3"/>
  <c r="AC780" i="3"/>
  <c r="AD780" i="3" s="1"/>
  <c r="W780" i="3"/>
  <c r="P780" i="3" a="1"/>
  <c r="P780" i="3" s="1"/>
  <c r="N780" i="3"/>
  <c r="M780" i="3" a="1"/>
  <c r="M780" i="3" s="1"/>
  <c r="L780" i="3" a="1"/>
  <c r="L780" i="3" s="1"/>
  <c r="I780" i="3" a="1"/>
  <c r="I780" i="3" s="1"/>
  <c r="H780" i="3" a="1"/>
  <c r="H780" i="3" s="1"/>
  <c r="F780" i="3" a="1"/>
  <c r="F780" i="3" s="1"/>
  <c r="D780" i="3" a="1"/>
  <c r="D780" i="3" s="1"/>
  <c r="CI779" i="3"/>
  <c r="AP779" i="3"/>
  <c r="AQ779" i="3" s="1"/>
  <c r="AC779" i="3"/>
  <c r="AD779" i="3" s="1"/>
  <c r="CY778" i="3" a="1"/>
  <c r="CY778" i="3" s="1"/>
  <c r="CW778" i="3" a="1"/>
  <c r="CW778" i="3" s="1"/>
  <c r="CU778" i="3" a="1"/>
  <c r="CU778" i="3" s="1"/>
  <c r="CS778" i="3" a="1"/>
  <c r="CS778" i="3" s="1"/>
  <c r="CR778" i="3" a="1"/>
  <c r="CR778" i="3" s="1"/>
  <c r="CO778" i="3" a="1"/>
  <c r="CO778" i="3" s="1"/>
  <c r="CL778" i="3" a="1"/>
  <c r="CL778" i="3" s="1"/>
  <c r="CK778" i="3" a="1"/>
  <c r="CK778" i="3" s="1"/>
  <c r="CI778" i="3"/>
  <c r="AP778" i="3"/>
  <c r="AQ778" i="3" s="1"/>
  <c r="AJ778" i="3"/>
  <c r="AC778" i="3"/>
  <c r="AD778" i="3" s="1"/>
  <c r="W778" i="3"/>
  <c r="P778" i="3" a="1"/>
  <c r="P778" i="3" s="1"/>
  <c r="N778" i="3"/>
  <c r="M778" i="3" a="1"/>
  <c r="M778" i="3" s="1"/>
  <c r="L778" i="3" a="1"/>
  <c r="L778" i="3" s="1"/>
  <c r="I778" i="3" a="1"/>
  <c r="I778" i="3" s="1"/>
  <c r="H778" i="3" a="1"/>
  <c r="H778" i="3" s="1"/>
  <c r="F778" i="3" a="1"/>
  <c r="F778" i="3" s="1"/>
  <c r="D778" i="3" a="1"/>
  <c r="D778" i="3" s="1"/>
  <c r="CI777" i="3"/>
  <c r="AP777" i="3"/>
  <c r="AQ777" i="3" s="1"/>
  <c r="AC777" i="3"/>
  <c r="AD777" i="3" s="1"/>
  <c r="CY776" i="3" a="1"/>
  <c r="CY776" i="3" s="1"/>
  <c r="CW776" i="3" a="1"/>
  <c r="CW776" i="3" s="1"/>
  <c r="CU776" i="3" a="1"/>
  <c r="CU776" i="3" s="1"/>
  <c r="CS776" i="3" a="1"/>
  <c r="CS776" i="3" s="1"/>
  <c r="CR776" i="3" a="1"/>
  <c r="CR776" i="3" s="1"/>
  <c r="CO776" i="3" a="1"/>
  <c r="CO776" i="3" s="1"/>
  <c r="CL776" i="3" a="1"/>
  <c r="CL776" i="3" s="1"/>
  <c r="CK776" i="3" a="1"/>
  <c r="CK776" i="3" s="1"/>
  <c r="CI776" i="3"/>
  <c r="BP776" i="3"/>
  <c r="BC776" i="3"/>
  <c r="BD776" i="3" s="1"/>
  <c r="AW776" i="3"/>
  <c r="AP776" i="3"/>
  <c r="AQ776" i="3" s="1"/>
  <c r="AJ776" i="3"/>
  <c r="AC776" i="3"/>
  <c r="AD776" i="3" s="1"/>
  <c r="W776" i="3"/>
  <c r="P776" i="3" a="1"/>
  <c r="P776" i="3" s="1"/>
  <c r="N776" i="3"/>
  <c r="M776" i="3" a="1"/>
  <c r="M776" i="3" s="1"/>
  <c r="L776" i="3" a="1"/>
  <c r="L776" i="3" s="1"/>
  <c r="I776" i="3" a="1"/>
  <c r="I776" i="3" s="1"/>
  <c r="H776" i="3" a="1"/>
  <c r="H776" i="3" s="1"/>
  <c r="F776" i="3" a="1"/>
  <c r="F776" i="3" s="1"/>
  <c r="D776" i="3" a="1"/>
  <c r="D776" i="3" s="1"/>
  <c r="CI775" i="3"/>
  <c r="AP775" i="3"/>
  <c r="AQ775" i="3" s="1"/>
  <c r="AC775" i="3"/>
  <c r="AD775" i="3" s="1"/>
  <c r="CY774" i="3" a="1"/>
  <c r="CY774" i="3" s="1"/>
  <c r="CW774" i="3" a="1"/>
  <c r="CW774" i="3" s="1"/>
  <c r="CU774" i="3" a="1"/>
  <c r="CU774" i="3" s="1"/>
  <c r="CS774" i="3" a="1"/>
  <c r="CS774" i="3" s="1"/>
  <c r="CR774" i="3" a="1"/>
  <c r="CR774" i="3" s="1"/>
  <c r="CO774" i="3" a="1"/>
  <c r="CO774" i="3" s="1"/>
  <c r="CL774" i="3" a="1"/>
  <c r="CL774" i="3" s="1"/>
  <c r="CK774" i="3" a="1"/>
  <c r="CK774" i="3" s="1"/>
  <c r="CI774" i="3"/>
  <c r="AP774" i="3"/>
  <c r="AQ774" i="3" s="1"/>
  <c r="AJ774" i="3"/>
  <c r="AC774" i="3"/>
  <c r="AD774" i="3" s="1"/>
  <c r="W774" i="3"/>
  <c r="P774" i="3" a="1"/>
  <c r="P774" i="3" s="1"/>
  <c r="N774" i="3"/>
  <c r="M774" i="3" a="1"/>
  <c r="M774" i="3" s="1"/>
  <c r="L774" i="3" a="1"/>
  <c r="L774" i="3" s="1"/>
  <c r="I774" i="3" a="1"/>
  <c r="I774" i="3" s="1"/>
  <c r="H774" i="3" a="1"/>
  <c r="H774" i="3" s="1"/>
  <c r="F774" i="3" a="1"/>
  <c r="F774" i="3" s="1"/>
  <c r="D774" i="3" a="1"/>
  <c r="D774" i="3" s="1"/>
  <c r="CI773" i="3"/>
  <c r="AP773" i="3"/>
  <c r="AQ773" i="3" s="1"/>
  <c r="AC773" i="3"/>
  <c r="AD773" i="3" s="1"/>
  <c r="CY772" i="3" a="1"/>
  <c r="CY772" i="3" s="1"/>
  <c r="CW772" i="3" a="1"/>
  <c r="CW772" i="3" s="1"/>
  <c r="CU772" i="3" a="1"/>
  <c r="CU772" i="3" s="1"/>
  <c r="CS772" i="3" a="1"/>
  <c r="CS772" i="3" s="1"/>
  <c r="CR772" i="3" a="1"/>
  <c r="CR772" i="3" s="1"/>
  <c r="CO772" i="3" a="1"/>
  <c r="CO772" i="3" s="1"/>
  <c r="CL772" i="3" a="1"/>
  <c r="CL772" i="3" s="1"/>
  <c r="CK772" i="3" a="1"/>
  <c r="CK772" i="3" s="1"/>
  <c r="CI772" i="3"/>
  <c r="AP772" i="3"/>
  <c r="AQ772" i="3" s="1"/>
  <c r="AJ772" i="3"/>
  <c r="AC772" i="3"/>
  <c r="AD772" i="3" s="1"/>
  <c r="W772" i="3"/>
  <c r="P772" i="3" a="1"/>
  <c r="P772" i="3" s="1"/>
  <c r="N772" i="3"/>
  <c r="M772" i="3" a="1"/>
  <c r="M772" i="3" s="1"/>
  <c r="L772" i="3" a="1"/>
  <c r="L772" i="3" s="1"/>
  <c r="I772" i="3" a="1"/>
  <c r="I772" i="3" s="1"/>
  <c r="H772" i="3" a="1"/>
  <c r="H772" i="3" s="1"/>
  <c r="F772" i="3" a="1"/>
  <c r="F772" i="3" s="1"/>
  <c r="D772" i="3" a="1"/>
  <c r="D772" i="3" s="1"/>
  <c r="CI771" i="3"/>
  <c r="AP771" i="3"/>
  <c r="AQ771" i="3" s="1"/>
  <c r="AC771" i="3"/>
  <c r="AD771" i="3" s="1"/>
  <c r="CY770" i="3" a="1"/>
  <c r="CY770" i="3" s="1"/>
  <c r="CW770" i="3" a="1"/>
  <c r="CW770" i="3" s="1"/>
  <c r="CU770" i="3" a="1"/>
  <c r="CU770" i="3" s="1"/>
  <c r="CS770" i="3" a="1"/>
  <c r="CS770" i="3" s="1"/>
  <c r="CR770" i="3" a="1"/>
  <c r="CR770" i="3" s="1"/>
  <c r="CO770" i="3" a="1"/>
  <c r="CO770" i="3" s="1"/>
  <c r="CL770" i="3" a="1"/>
  <c r="CL770" i="3" s="1"/>
  <c r="CK770" i="3" a="1"/>
  <c r="CK770" i="3" s="1"/>
  <c r="CI770" i="3"/>
  <c r="AP770" i="3"/>
  <c r="AQ770" i="3" s="1"/>
  <c r="AJ770" i="3"/>
  <c r="AC770" i="3"/>
  <c r="AD770" i="3" s="1"/>
  <c r="W770" i="3"/>
  <c r="P770" i="3" a="1"/>
  <c r="P770" i="3" s="1"/>
  <c r="N770" i="3"/>
  <c r="M770" i="3" a="1"/>
  <c r="M770" i="3" s="1"/>
  <c r="I770" i="3" a="1"/>
  <c r="I770" i="3" s="1"/>
  <c r="H770" i="3" a="1"/>
  <c r="H770" i="3" s="1"/>
  <c r="F770" i="3" a="1"/>
  <c r="F770" i="3" s="1"/>
  <c r="D770" i="3" a="1"/>
  <c r="D770" i="3" s="1"/>
  <c r="CI769" i="3"/>
  <c r="AP769" i="3"/>
  <c r="AQ769" i="3" s="1"/>
  <c r="AC769" i="3"/>
  <c r="AD769" i="3" s="1"/>
  <c r="CY768" i="3" a="1"/>
  <c r="CY768" i="3" s="1"/>
  <c r="CW768" i="3" a="1"/>
  <c r="CW768" i="3" s="1"/>
  <c r="CU768" i="3" a="1"/>
  <c r="CU768" i="3" s="1"/>
  <c r="CS768" i="3" a="1"/>
  <c r="CS768" i="3" s="1"/>
  <c r="CR768" i="3" a="1"/>
  <c r="CR768" i="3" s="1"/>
  <c r="CO768" i="3" a="1"/>
  <c r="CO768" i="3" s="1"/>
  <c r="CL768" i="3" a="1"/>
  <c r="CL768" i="3" s="1"/>
  <c r="CK768" i="3" a="1"/>
  <c r="CK768" i="3" s="1"/>
  <c r="CI768" i="3"/>
  <c r="AP768" i="3"/>
  <c r="AQ768" i="3" s="1"/>
  <c r="AJ768" i="3"/>
  <c r="AC768" i="3"/>
  <c r="AD768" i="3" s="1"/>
  <c r="W768" i="3"/>
  <c r="P768" i="3" a="1"/>
  <c r="P768" i="3" s="1"/>
  <c r="N768" i="3"/>
  <c r="M768" i="3" a="1"/>
  <c r="M768" i="3" s="1"/>
  <c r="L768" i="3" a="1"/>
  <c r="L768" i="3" s="1"/>
  <c r="I768" i="3" a="1"/>
  <c r="I768" i="3" s="1"/>
  <c r="H768" i="3" a="1"/>
  <c r="H768" i="3" s="1"/>
  <c r="F768" i="3" a="1"/>
  <c r="F768" i="3" s="1"/>
  <c r="D768" i="3" a="1"/>
  <c r="D768" i="3" s="1"/>
  <c r="CI767" i="3"/>
  <c r="AP767" i="3"/>
  <c r="AQ767" i="3" s="1"/>
  <c r="AD767" i="3"/>
  <c r="AC767" i="3"/>
  <c r="CY766" i="3" a="1"/>
  <c r="CY766" i="3" s="1"/>
  <c r="CW766" i="3" a="1"/>
  <c r="CW766" i="3" s="1"/>
  <c r="CU766" i="3" a="1"/>
  <c r="CU766" i="3" s="1"/>
  <c r="CS766" i="3" a="1"/>
  <c r="CS766" i="3" s="1"/>
  <c r="CR766" i="3" a="1"/>
  <c r="CR766" i="3" s="1"/>
  <c r="CO766" i="3"/>
  <c r="CO766" i="3" a="1"/>
  <c r="CL766" i="3" a="1"/>
  <c r="CL766" i="3" s="1"/>
  <c r="CK766" i="3" a="1"/>
  <c r="CK766" i="3" s="1"/>
  <c r="CI766" i="3"/>
  <c r="AP766" i="3"/>
  <c r="AQ766" i="3" s="1"/>
  <c r="AJ766" i="3"/>
  <c r="AC766" i="3"/>
  <c r="AD766" i="3" s="1"/>
  <c r="W766" i="3"/>
  <c r="P766" i="3" a="1"/>
  <c r="P766" i="3" s="1"/>
  <c r="N766" i="3"/>
  <c r="M766" i="3" a="1"/>
  <c r="M766" i="3" s="1"/>
  <c r="L766" i="3" a="1"/>
  <c r="L766" i="3" s="1"/>
  <c r="I766" i="3" a="1"/>
  <c r="I766" i="3" s="1"/>
  <c r="H766" i="3" a="1"/>
  <c r="H766" i="3" s="1"/>
  <c r="F766" i="3" a="1"/>
  <c r="F766" i="3" s="1"/>
  <c r="D766" i="3" a="1"/>
  <c r="D766" i="3" s="1"/>
  <c r="CI765" i="3"/>
  <c r="AP765" i="3"/>
  <c r="AQ765" i="3" s="1"/>
  <c r="AC765" i="3"/>
  <c r="AD765" i="3" s="1"/>
  <c r="CY764" i="3" a="1"/>
  <c r="CY764" i="3" s="1"/>
  <c r="CW764" i="3" a="1"/>
  <c r="CW764" i="3" s="1"/>
  <c r="CU764" i="3" a="1"/>
  <c r="CU764" i="3" s="1"/>
  <c r="CS764" i="3" a="1"/>
  <c r="CS764" i="3" s="1"/>
  <c r="CR764" i="3" a="1"/>
  <c r="CR764" i="3" s="1"/>
  <c r="CO764" i="3" a="1"/>
  <c r="CO764" i="3" s="1"/>
  <c r="CL764" i="3" a="1"/>
  <c r="CL764" i="3" s="1"/>
  <c r="CK764" i="3" a="1"/>
  <c r="CK764" i="3" s="1"/>
  <c r="CI764" i="3"/>
  <c r="AP764" i="3"/>
  <c r="AQ764" i="3" s="1"/>
  <c r="AJ764" i="3"/>
  <c r="AC764" i="3"/>
  <c r="AD764" i="3" s="1"/>
  <c r="W764" i="3"/>
  <c r="P764" i="3" a="1"/>
  <c r="P764" i="3" s="1"/>
  <c r="N764" i="3"/>
  <c r="M764" i="3" a="1"/>
  <c r="M764" i="3" s="1"/>
  <c r="L764" i="3" a="1"/>
  <c r="L764" i="3" s="1"/>
  <c r="I764" i="3" a="1"/>
  <c r="I764" i="3" s="1"/>
  <c r="H764" i="3" a="1"/>
  <c r="H764" i="3" s="1"/>
  <c r="F764" i="3" a="1"/>
  <c r="F764" i="3" s="1"/>
  <c r="D764" i="3" a="1"/>
  <c r="D764" i="3" s="1"/>
  <c r="CI763" i="3"/>
  <c r="AP763" i="3"/>
  <c r="AQ763" i="3" s="1"/>
  <c r="AC763" i="3"/>
  <c r="AD763" i="3" s="1"/>
  <c r="CY762" i="3" a="1"/>
  <c r="CY762" i="3" s="1"/>
  <c r="CW762" i="3" a="1"/>
  <c r="CW762" i="3" s="1"/>
  <c r="CU762" i="3" a="1"/>
  <c r="CU762" i="3" s="1"/>
  <c r="CS762" i="3" a="1"/>
  <c r="CS762" i="3" s="1"/>
  <c r="CR762" i="3" a="1"/>
  <c r="CR762" i="3" s="1"/>
  <c r="CO762" i="3" a="1"/>
  <c r="CO762" i="3" s="1"/>
  <c r="CL762" i="3" a="1"/>
  <c r="CL762" i="3" s="1"/>
  <c r="CK762" i="3" a="1"/>
  <c r="CK762" i="3" s="1"/>
  <c r="CI762" i="3"/>
  <c r="AP762" i="3"/>
  <c r="AQ762" i="3" s="1"/>
  <c r="AJ762" i="3"/>
  <c r="AC762" i="3"/>
  <c r="AD762" i="3" s="1"/>
  <c r="W762" i="3"/>
  <c r="P762" i="3" a="1"/>
  <c r="P762" i="3" s="1"/>
  <c r="N762" i="3"/>
  <c r="M762" i="3" a="1"/>
  <c r="M762" i="3" s="1"/>
  <c r="L762" i="3" a="1"/>
  <c r="L762" i="3" s="1"/>
  <c r="I762" i="3" a="1"/>
  <c r="I762" i="3" s="1"/>
  <c r="H762" i="3" a="1"/>
  <c r="H762" i="3" s="1"/>
  <c r="F762" i="3" a="1"/>
  <c r="F762" i="3" s="1"/>
  <c r="D762" i="3" a="1"/>
  <c r="D762" i="3" s="1"/>
  <c r="CI761" i="3"/>
  <c r="AP761" i="3"/>
  <c r="AQ761" i="3" s="1"/>
  <c r="AC761" i="3"/>
  <c r="AD761" i="3" s="1"/>
  <c r="CY760" i="3" a="1"/>
  <c r="CY760" i="3" s="1"/>
  <c r="CW760" i="3" a="1"/>
  <c r="CW760" i="3" s="1"/>
  <c r="CU760" i="3" a="1"/>
  <c r="CU760" i="3" s="1"/>
  <c r="CS760" i="3" a="1"/>
  <c r="CS760" i="3" s="1"/>
  <c r="CR760" i="3" a="1"/>
  <c r="CR760" i="3" s="1"/>
  <c r="CO760" i="3" a="1"/>
  <c r="CO760" i="3" s="1"/>
  <c r="CL760" i="3" a="1"/>
  <c r="CL760" i="3" s="1"/>
  <c r="CK760" i="3" a="1"/>
  <c r="CK760" i="3" s="1"/>
  <c r="CI760" i="3"/>
  <c r="AP760" i="3"/>
  <c r="AQ760" i="3" s="1"/>
  <c r="AJ760" i="3"/>
  <c r="AC760" i="3"/>
  <c r="AD760" i="3" s="1"/>
  <c r="W760" i="3"/>
  <c r="P760" i="3" a="1"/>
  <c r="P760" i="3" s="1"/>
  <c r="N760" i="3"/>
  <c r="M760" i="3" a="1"/>
  <c r="M760" i="3" s="1"/>
  <c r="L760" i="3" a="1"/>
  <c r="L760" i="3" s="1"/>
  <c r="I760" i="3" a="1"/>
  <c r="I760" i="3" s="1"/>
  <c r="H760" i="3" a="1"/>
  <c r="H760" i="3" s="1"/>
  <c r="F760" i="3" a="1"/>
  <c r="F760" i="3" s="1"/>
  <c r="D760" i="3" a="1"/>
  <c r="D760" i="3" s="1"/>
  <c r="CI759" i="3"/>
  <c r="AP759" i="3"/>
  <c r="AQ759" i="3" s="1"/>
  <c r="AC759" i="3"/>
  <c r="AD759" i="3" s="1"/>
  <c r="CY758" i="3" a="1"/>
  <c r="CY758" i="3" s="1"/>
  <c r="CW758" i="3" a="1"/>
  <c r="CW758" i="3" s="1"/>
  <c r="CU758" i="3" a="1"/>
  <c r="CU758" i="3" s="1"/>
  <c r="CS758" i="3" a="1"/>
  <c r="CS758" i="3" s="1"/>
  <c r="CR758" i="3" a="1"/>
  <c r="CR758" i="3" s="1"/>
  <c r="CO758" i="3" a="1"/>
  <c r="CO758" i="3" s="1"/>
  <c r="CL758" i="3" a="1"/>
  <c r="CL758" i="3" s="1"/>
  <c r="CK758" i="3" a="1"/>
  <c r="CK758" i="3" s="1"/>
  <c r="CI758" i="3"/>
  <c r="CC758" i="3"/>
  <c r="BP758" i="3"/>
  <c r="BC758" i="3"/>
  <c r="BD758" i="3" s="1"/>
  <c r="AW758" i="3"/>
  <c r="AP758" i="3"/>
  <c r="AQ758" i="3" s="1"/>
  <c r="AJ758" i="3"/>
  <c r="AC758" i="3"/>
  <c r="AD758" i="3" s="1"/>
  <c r="W758" i="3"/>
  <c r="P758" i="3" a="1"/>
  <c r="P758" i="3" s="1"/>
  <c r="N758" i="3"/>
  <c r="M758" i="3" a="1"/>
  <c r="M758" i="3" s="1"/>
  <c r="I758" i="3" a="1"/>
  <c r="I758" i="3" s="1"/>
  <c r="H758" i="3" a="1"/>
  <c r="H758" i="3" s="1"/>
  <c r="F758" i="3" a="1"/>
  <c r="F758" i="3" s="1"/>
  <c r="D758" i="3" a="1"/>
  <c r="D758" i="3" s="1"/>
  <c r="CI757" i="3"/>
  <c r="AP757" i="3"/>
  <c r="AQ757" i="3" s="1"/>
  <c r="AC757" i="3"/>
  <c r="AD757" i="3" s="1"/>
  <c r="CY756" i="3" a="1"/>
  <c r="CY756" i="3" s="1"/>
  <c r="CW756" i="3" a="1"/>
  <c r="CW756" i="3" s="1"/>
  <c r="CU756" i="3" a="1"/>
  <c r="CU756" i="3" s="1"/>
  <c r="CS756" i="3" a="1"/>
  <c r="CS756" i="3" s="1"/>
  <c r="CR756" i="3" a="1"/>
  <c r="CR756" i="3" s="1"/>
  <c r="CO756" i="3" a="1"/>
  <c r="CO756" i="3" s="1"/>
  <c r="CL756" i="3" a="1"/>
  <c r="CL756" i="3" s="1"/>
  <c r="CK756" i="3" a="1"/>
  <c r="CK756" i="3" s="1"/>
  <c r="CI756" i="3"/>
  <c r="AP756" i="3"/>
  <c r="AQ756" i="3" s="1"/>
  <c r="AJ756" i="3"/>
  <c r="AC756" i="3"/>
  <c r="AD756" i="3" s="1"/>
  <c r="W756" i="3"/>
  <c r="P756" i="3" a="1"/>
  <c r="P756" i="3" s="1"/>
  <c r="N756" i="3"/>
  <c r="M756" i="3" a="1"/>
  <c r="M756" i="3" s="1"/>
  <c r="L756" i="3" a="1"/>
  <c r="L756" i="3" s="1"/>
  <c r="I756" i="3" a="1"/>
  <c r="I756" i="3" s="1"/>
  <c r="H756" i="3" a="1"/>
  <c r="H756" i="3" s="1"/>
  <c r="F756" i="3" a="1"/>
  <c r="F756" i="3" s="1"/>
  <c r="D756" i="3" a="1"/>
  <c r="D756" i="3" s="1"/>
  <c r="CI755" i="3"/>
  <c r="AP755" i="3"/>
  <c r="AQ755" i="3" s="1"/>
  <c r="AC755" i="3"/>
  <c r="AD755" i="3" s="1"/>
  <c r="CY754" i="3" a="1"/>
  <c r="CY754" i="3" s="1"/>
  <c r="CW754" i="3" a="1"/>
  <c r="CW754" i="3" s="1"/>
  <c r="CU754" i="3" a="1"/>
  <c r="CU754" i="3" s="1"/>
  <c r="CS754" i="3" a="1"/>
  <c r="CS754" i="3" s="1"/>
  <c r="CR754" i="3" a="1"/>
  <c r="CR754" i="3" s="1"/>
  <c r="CO754" i="3" a="1"/>
  <c r="CO754" i="3" s="1"/>
  <c r="CL754" i="3" a="1"/>
  <c r="CL754" i="3" s="1"/>
  <c r="CK754" i="3" a="1"/>
  <c r="CK754" i="3" s="1"/>
  <c r="CI754" i="3"/>
  <c r="AP754" i="3"/>
  <c r="AQ754" i="3" s="1"/>
  <c r="AJ754" i="3"/>
  <c r="AC754" i="3"/>
  <c r="AD754" i="3" s="1"/>
  <c r="W754" i="3"/>
  <c r="P754" i="3" a="1"/>
  <c r="P754" i="3" s="1"/>
  <c r="N754" i="3"/>
  <c r="M754" i="3" a="1"/>
  <c r="M754" i="3" s="1"/>
  <c r="L754" i="3" a="1"/>
  <c r="L754" i="3" s="1"/>
  <c r="I754" i="3" a="1"/>
  <c r="I754" i="3" s="1"/>
  <c r="H754" i="3" a="1"/>
  <c r="H754" i="3" s="1"/>
  <c r="F754" i="3" a="1"/>
  <c r="F754" i="3" s="1"/>
  <c r="D754" i="3" a="1"/>
  <c r="D754" i="3" s="1"/>
  <c r="CI753" i="3"/>
  <c r="AP753" i="3"/>
  <c r="AQ753" i="3" s="1"/>
  <c r="AC753" i="3"/>
  <c r="AD753" i="3" s="1"/>
  <c r="CY752" i="3" a="1"/>
  <c r="CY752" i="3" s="1"/>
  <c r="CW752" i="3" a="1"/>
  <c r="CW752" i="3" s="1"/>
  <c r="CU752" i="3" a="1"/>
  <c r="CU752" i="3" s="1"/>
  <c r="CS752" i="3"/>
  <c r="CS752" i="3" a="1"/>
  <c r="CR752" i="3" a="1"/>
  <c r="CR752" i="3" s="1"/>
  <c r="CO752" i="3" a="1"/>
  <c r="CO752" i="3" s="1"/>
  <c r="CL752" i="3" a="1"/>
  <c r="CL752" i="3" s="1"/>
  <c r="CK752" i="3" a="1"/>
  <c r="CK752" i="3" s="1"/>
  <c r="CI752" i="3"/>
  <c r="AP752" i="3"/>
  <c r="AQ752" i="3" s="1"/>
  <c r="AJ752" i="3"/>
  <c r="AC752" i="3"/>
  <c r="AD752" i="3" s="1"/>
  <c r="W752" i="3"/>
  <c r="P752" i="3" a="1"/>
  <c r="P752" i="3" s="1"/>
  <c r="N752" i="3"/>
  <c r="M752" i="3" a="1"/>
  <c r="M752" i="3" s="1"/>
  <c r="L752" i="3" a="1"/>
  <c r="L752" i="3" s="1"/>
  <c r="I752" i="3" a="1"/>
  <c r="I752" i="3" s="1"/>
  <c r="H752" i="3" a="1"/>
  <c r="H752" i="3" s="1"/>
  <c r="F752" i="3" a="1"/>
  <c r="F752" i="3" s="1"/>
  <c r="D752" i="3" a="1"/>
  <c r="D752" i="3" s="1"/>
  <c r="CI751" i="3"/>
  <c r="AP751" i="3"/>
  <c r="AQ751" i="3" s="1"/>
  <c r="AC751" i="3"/>
  <c r="AD751" i="3" s="1"/>
  <c r="CY750" i="3" a="1"/>
  <c r="CY750" i="3" s="1"/>
  <c r="CW750" i="3" a="1"/>
  <c r="CW750" i="3" s="1"/>
  <c r="CU750" i="3" a="1"/>
  <c r="CU750" i="3" s="1"/>
  <c r="CS750" i="3" a="1"/>
  <c r="CS750" i="3" s="1"/>
  <c r="CR750" i="3" a="1"/>
  <c r="CR750" i="3" s="1"/>
  <c r="CO750" i="3" a="1"/>
  <c r="CO750" i="3" s="1"/>
  <c r="CL750" i="3" a="1"/>
  <c r="CL750" i="3" s="1"/>
  <c r="CK750" i="3" a="1"/>
  <c r="CK750" i="3" s="1"/>
  <c r="CI750" i="3"/>
  <c r="CC750" i="3"/>
  <c r="BP750" i="3"/>
  <c r="BC750" i="3"/>
  <c r="BD750" i="3" s="1"/>
  <c r="AW750" i="3"/>
  <c r="AP750" i="3"/>
  <c r="AQ750" i="3" s="1"/>
  <c r="AJ750" i="3"/>
  <c r="AC750" i="3"/>
  <c r="AD750" i="3" s="1"/>
  <c r="W750" i="3"/>
  <c r="P750" i="3" a="1"/>
  <c r="P750" i="3" s="1"/>
  <c r="N750" i="3"/>
  <c r="M750" i="3" a="1"/>
  <c r="M750" i="3" s="1"/>
  <c r="I750" i="3" a="1"/>
  <c r="I750" i="3" s="1"/>
  <c r="H750" i="3" a="1"/>
  <c r="H750" i="3" s="1"/>
  <c r="F750" i="3" a="1"/>
  <c r="F750" i="3" s="1"/>
  <c r="D750" i="3" a="1"/>
  <c r="D750" i="3" s="1"/>
  <c r="CI749" i="3"/>
  <c r="AP749" i="3"/>
  <c r="AQ749" i="3" s="1"/>
  <c r="AC749" i="3"/>
  <c r="AD749" i="3" s="1"/>
  <c r="CY748" i="3" a="1"/>
  <c r="CY748" i="3" s="1"/>
  <c r="CW748" i="3" a="1"/>
  <c r="CW748" i="3" s="1"/>
  <c r="CU748" i="3" a="1"/>
  <c r="CU748" i="3" s="1"/>
  <c r="CS748" i="3" a="1"/>
  <c r="CS748" i="3" s="1"/>
  <c r="CR748" i="3" a="1"/>
  <c r="CR748" i="3" s="1"/>
  <c r="CO748" i="3" a="1"/>
  <c r="CO748" i="3" s="1"/>
  <c r="CL748" i="3" a="1"/>
  <c r="CL748" i="3" s="1"/>
  <c r="CK748" i="3" a="1"/>
  <c r="CK748" i="3" s="1"/>
  <c r="CI748" i="3"/>
  <c r="AP748" i="3"/>
  <c r="AQ748" i="3" s="1"/>
  <c r="AJ748" i="3"/>
  <c r="AC748" i="3"/>
  <c r="AD748" i="3" s="1"/>
  <c r="W748" i="3"/>
  <c r="P748" i="3" a="1"/>
  <c r="P748" i="3" s="1"/>
  <c r="N748" i="3"/>
  <c r="M748" i="3" a="1"/>
  <c r="M748" i="3" s="1"/>
  <c r="L748" i="3" a="1"/>
  <c r="L748" i="3" s="1"/>
  <c r="I748" i="3" a="1"/>
  <c r="I748" i="3" s="1"/>
  <c r="H748" i="3" a="1"/>
  <c r="H748" i="3" s="1"/>
  <c r="F748" i="3" a="1"/>
  <c r="F748" i="3" s="1"/>
  <c r="D748" i="3" a="1"/>
  <c r="D748" i="3" s="1"/>
  <c r="CI747" i="3"/>
  <c r="AQ747" i="3"/>
  <c r="AP747" i="3"/>
  <c r="AC747" i="3"/>
  <c r="AD747" i="3" s="1"/>
  <c r="CY746" i="3" a="1"/>
  <c r="CY746" i="3" s="1"/>
  <c r="CW746" i="3" a="1"/>
  <c r="CW746" i="3" s="1"/>
  <c r="CU746" i="3" a="1"/>
  <c r="CU746" i="3" s="1"/>
  <c r="CS746" i="3" a="1"/>
  <c r="CS746" i="3" s="1"/>
  <c r="CR746" i="3" a="1"/>
  <c r="CR746" i="3" s="1"/>
  <c r="CO746" i="3" a="1"/>
  <c r="CO746" i="3" s="1"/>
  <c r="CL746" i="3" a="1"/>
  <c r="CL746" i="3" s="1"/>
  <c r="CK746" i="3" a="1"/>
  <c r="CK746" i="3" s="1"/>
  <c r="CI746" i="3"/>
  <c r="AP746" i="3"/>
  <c r="AQ746" i="3" s="1"/>
  <c r="AJ746" i="3"/>
  <c r="AC746" i="3"/>
  <c r="AD746" i="3" s="1"/>
  <c r="W746" i="3"/>
  <c r="P746" i="3" a="1"/>
  <c r="P746" i="3" s="1"/>
  <c r="N746" i="3"/>
  <c r="M746" i="3" a="1"/>
  <c r="M746" i="3" s="1"/>
  <c r="L746" i="3"/>
  <c r="L746" i="3" a="1"/>
  <c r="I746" i="3" a="1"/>
  <c r="I746" i="3" s="1"/>
  <c r="H746" i="3" a="1"/>
  <c r="H746" i="3" s="1"/>
  <c r="F746" i="3" a="1"/>
  <c r="F746" i="3" s="1"/>
  <c r="D746" i="3" a="1"/>
  <c r="D746" i="3" s="1"/>
  <c r="CI745" i="3"/>
  <c r="AP745" i="3"/>
  <c r="AQ745" i="3" s="1"/>
  <c r="AC745" i="3"/>
  <c r="AD745" i="3" s="1"/>
  <c r="CY744" i="3" a="1"/>
  <c r="CY744" i="3" s="1"/>
  <c r="CW744" i="3" a="1"/>
  <c r="CW744" i="3" s="1"/>
  <c r="CU744" i="3" a="1"/>
  <c r="CU744" i="3" s="1"/>
  <c r="CS744" i="3" a="1"/>
  <c r="CS744" i="3" s="1"/>
  <c r="CR744" i="3" a="1"/>
  <c r="CR744" i="3" s="1"/>
  <c r="CO744" i="3" a="1"/>
  <c r="CO744" i="3" s="1"/>
  <c r="CL744" i="3" a="1"/>
  <c r="CL744" i="3" s="1"/>
  <c r="CK744" i="3" a="1"/>
  <c r="CK744" i="3" s="1"/>
  <c r="CI744" i="3"/>
  <c r="AP744" i="3"/>
  <c r="AQ744" i="3" s="1"/>
  <c r="AJ744" i="3"/>
  <c r="AC744" i="3"/>
  <c r="AD744" i="3" s="1"/>
  <c r="W744" i="3"/>
  <c r="P744" i="3" a="1"/>
  <c r="P744" i="3" s="1"/>
  <c r="N744" i="3"/>
  <c r="M744" i="3" a="1"/>
  <c r="M744" i="3" s="1"/>
  <c r="L744" i="3" a="1"/>
  <c r="L744" i="3" s="1"/>
  <c r="I744" i="3" a="1"/>
  <c r="I744" i="3" s="1"/>
  <c r="H744" i="3" a="1"/>
  <c r="H744" i="3" s="1"/>
  <c r="F744" i="3" a="1"/>
  <c r="F744" i="3" s="1"/>
  <c r="D744" i="3" a="1"/>
  <c r="D744" i="3" s="1"/>
  <c r="CI743" i="3"/>
  <c r="AP743" i="3"/>
  <c r="AQ743" i="3" s="1"/>
  <c r="AC743" i="3"/>
  <c r="AD743" i="3" s="1"/>
  <c r="CY742" i="3" a="1"/>
  <c r="CY742" i="3" s="1"/>
  <c r="CW742" i="3" a="1"/>
  <c r="CW742" i="3" s="1"/>
  <c r="CU742" i="3" a="1"/>
  <c r="CU742" i="3" s="1"/>
  <c r="CS742" i="3" a="1"/>
  <c r="CS742" i="3" s="1"/>
  <c r="CR742" i="3" a="1"/>
  <c r="CR742" i="3" s="1"/>
  <c r="CO742" i="3" a="1"/>
  <c r="CO742" i="3" s="1"/>
  <c r="CL742" i="3" a="1"/>
  <c r="CL742" i="3" s="1"/>
  <c r="CK742" i="3" a="1"/>
  <c r="CK742" i="3" s="1"/>
  <c r="CI742" i="3"/>
  <c r="AP742" i="3"/>
  <c r="AQ742" i="3" s="1"/>
  <c r="AJ742" i="3"/>
  <c r="AC742" i="3"/>
  <c r="AD742" i="3" s="1"/>
  <c r="W742" i="3"/>
  <c r="P742" i="3" a="1"/>
  <c r="P742" i="3" s="1"/>
  <c r="N742" i="3"/>
  <c r="M742" i="3" a="1"/>
  <c r="M742" i="3" s="1"/>
  <c r="L742" i="3" a="1"/>
  <c r="L742" i="3" s="1"/>
  <c r="I742" i="3" a="1"/>
  <c r="I742" i="3" s="1"/>
  <c r="H742" i="3" a="1"/>
  <c r="H742" i="3" s="1"/>
  <c r="F742" i="3" a="1"/>
  <c r="F742" i="3" s="1"/>
  <c r="D742" i="3" a="1"/>
  <c r="D742" i="3" s="1"/>
  <c r="CI741" i="3"/>
  <c r="AP741" i="3"/>
  <c r="AQ741" i="3" s="1"/>
  <c r="AC741" i="3"/>
  <c r="AD741" i="3" s="1"/>
  <c r="CY740" i="3" a="1"/>
  <c r="CY740" i="3" s="1"/>
  <c r="CW740" i="3" a="1"/>
  <c r="CW740" i="3" s="1"/>
  <c r="CU740" i="3" a="1"/>
  <c r="CU740" i="3" s="1"/>
  <c r="CS740" i="3" a="1"/>
  <c r="CS740" i="3" s="1"/>
  <c r="CR740" i="3" a="1"/>
  <c r="CR740" i="3" s="1"/>
  <c r="CO740" i="3" a="1"/>
  <c r="CO740" i="3" s="1"/>
  <c r="CL740" i="3" a="1"/>
  <c r="CL740" i="3" s="1"/>
  <c r="CK740" i="3" a="1"/>
  <c r="CK740" i="3" s="1"/>
  <c r="CI740" i="3"/>
  <c r="AP740" i="3"/>
  <c r="AQ740" i="3" s="1"/>
  <c r="AJ740" i="3"/>
  <c r="AC740" i="3"/>
  <c r="AD740" i="3" s="1"/>
  <c r="W740" i="3"/>
  <c r="P740" i="3" a="1"/>
  <c r="P740" i="3" s="1"/>
  <c r="N740" i="3"/>
  <c r="M740" i="3" a="1"/>
  <c r="M740" i="3" s="1"/>
  <c r="L740" i="3" a="1"/>
  <c r="L740" i="3" s="1"/>
  <c r="I740" i="3" a="1"/>
  <c r="I740" i="3" s="1"/>
  <c r="H740" i="3" a="1"/>
  <c r="H740" i="3" s="1"/>
  <c r="F740" i="3" a="1"/>
  <c r="F740" i="3" s="1"/>
  <c r="D740" i="3" a="1"/>
  <c r="D740" i="3" s="1"/>
  <c r="CI739" i="3"/>
  <c r="AP739" i="3"/>
  <c r="AQ739" i="3" s="1"/>
  <c r="AC739" i="3"/>
  <c r="AD739" i="3" s="1"/>
  <c r="CY738" i="3" a="1"/>
  <c r="CY738" i="3" s="1"/>
  <c r="CW738" i="3" a="1"/>
  <c r="CW738" i="3" s="1"/>
  <c r="CU738" i="3" a="1"/>
  <c r="CU738" i="3" s="1"/>
  <c r="CS738" i="3" a="1"/>
  <c r="CS738" i="3" s="1"/>
  <c r="CR738" i="3" a="1"/>
  <c r="CR738" i="3" s="1"/>
  <c r="CO738" i="3" a="1"/>
  <c r="CO738" i="3" s="1"/>
  <c r="CL738" i="3" a="1"/>
  <c r="CL738" i="3" s="1"/>
  <c r="CK738" i="3" a="1"/>
  <c r="CK738" i="3" s="1"/>
  <c r="CI738" i="3"/>
  <c r="BP738" i="3"/>
  <c r="BC738" i="3"/>
  <c r="BD738" i="3" s="1"/>
  <c r="AW738" i="3"/>
  <c r="AP738" i="3"/>
  <c r="AQ738" i="3" s="1"/>
  <c r="AJ738" i="3"/>
  <c r="AC738" i="3"/>
  <c r="AD738" i="3" s="1"/>
  <c r="W738" i="3"/>
  <c r="P738" i="3" a="1"/>
  <c r="P738" i="3" s="1"/>
  <c r="N738" i="3"/>
  <c r="M738" i="3" a="1"/>
  <c r="M738" i="3" s="1"/>
  <c r="L738" i="3" a="1"/>
  <c r="L738" i="3" s="1"/>
  <c r="I738" i="3" a="1"/>
  <c r="I738" i="3" s="1"/>
  <c r="H738" i="3" a="1"/>
  <c r="H738" i="3" s="1"/>
  <c r="F738" i="3" a="1"/>
  <c r="F738" i="3" s="1"/>
  <c r="D738" i="3" a="1"/>
  <c r="D738" i="3" s="1"/>
  <c r="CI737" i="3"/>
  <c r="AP737" i="3"/>
  <c r="AQ737" i="3" s="1"/>
  <c r="AC737" i="3"/>
  <c r="AD737" i="3" s="1"/>
  <c r="CY736" i="3" a="1"/>
  <c r="CY736" i="3" s="1"/>
  <c r="CW736" i="3" a="1"/>
  <c r="CW736" i="3" s="1"/>
  <c r="CU736" i="3" a="1"/>
  <c r="CU736" i="3" s="1"/>
  <c r="CS736" i="3" a="1"/>
  <c r="CS736" i="3" s="1"/>
  <c r="CR736" i="3" a="1"/>
  <c r="CR736" i="3" s="1"/>
  <c r="CO736" i="3" a="1"/>
  <c r="CO736" i="3" s="1"/>
  <c r="CL736" i="3" a="1"/>
  <c r="CL736" i="3" s="1"/>
  <c r="CK736" i="3" a="1"/>
  <c r="CK736" i="3" s="1"/>
  <c r="CI736" i="3"/>
  <c r="AP736" i="3"/>
  <c r="AQ736" i="3" s="1"/>
  <c r="AJ736" i="3"/>
  <c r="AC736" i="3"/>
  <c r="AD736" i="3" s="1"/>
  <c r="W736" i="3"/>
  <c r="P736" i="3" a="1"/>
  <c r="P736" i="3" s="1"/>
  <c r="N736" i="3"/>
  <c r="M736" i="3" a="1"/>
  <c r="M736" i="3" s="1"/>
  <c r="L736" i="3" a="1"/>
  <c r="L736" i="3" s="1"/>
  <c r="I736" i="3" a="1"/>
  <c r="I736" i="3" s="1"/>
  <c r="H736" i="3" a="1"/>
  <c r="H736" i="3" s="1"/>
  <c r="F736" i="3" a="1"/>
  <c r="F736" i="3" s="1"/>
  <c r="D736" i="3" a="1"/>
  <c r="D736" i="3" s="1"/>
  <c r="CI735" i="3"/>
  <c r="AP735" i="3"/>
  <c r="AQ735" i="3" s="1"/>
  <c r="AC735" i="3"/>
  <c r="AD735" i="3" s="1"/>
  <c r="CY734" i="3" a="1"/>
  <c r="CY734" i="3" s="1"/>
  <c r="CW734" i="3" a="1"/>
  <c r="CW734" i="3" s="1"/>
  <c r="CU734" i="3" a="1"/>
  <c r="CU734" i="3" s="1"/>
  <c r="CS734" i="3" a="1"/>
  <c r="CS734" i="3" s="1"/>
  <c r="CR734" i="3" a="1"/>
  <c r="CR734" i="3" s="1"/>
  <c r="CO734" i="3" a="1"/>
  <c r="CO734" i="3" s="1"/>
  <c r="CL734" i="3" a="1"/>
  <c r="CL734" i="3" s="1"/>
  <c r="CK734" i="3" a="1"/>
  <c r="CK734" i="3" s="1"/>
  <c r="CI734" i="3"/>
  <c r="AP734" i="3"/>
  <c r="AQ734" i="3" s="1"/>
  <c r="AJ734" i="3"/>
  <c r="AC734" i="3"/>
  <c r="AD734" i="3" s="1"/>
  <c r="W734" i="3"/>
  <c r="P734" i="3" a="1"/>
  <c r="P734" i="3" s="1"/>
  <c r="N734" i="3"/>
  <c r="M734" i="3" a="1"/>
  <c r="M734" i="3" s="1"/>
  <c r="L734" i="3"/>
  <c r="L734" i="3" a="1"/>
  <c r="I734" i="3" a="1"/>
  <c r="I734" i="3" s="1"/>
  <c r="H734" i="3" a="1"/>
  <c r="H734" i="3" s="1"/>
  <c r="F734" i="3" a="1"/>
  <c r="F734" i="3" s="1"/>
  <c r="D734" i="3" a="1"/>
  <c r="D734" i="3" s="1"/>
  <c r="CI733" i="3"/>
  <c r="AP733" i="3"/>
  <c r="AQ733" i="3" s="1"/>
  <c r="AC733" i="3"/>
  <c r="AD733" i="3" s="1"/>
  <c r="CY732" i="3" a="1"/>
  <c r="CY732" i="3" s="1"/>
  <c r="CW732" i="3" a="1"/>
  <c r="CW732" i="3" s="1"/>
  <c r="CU732" i="3" a="1"/>
  <c r="CU732" i="3" s="1"/>
  <c r="CS732" i="3" a="1"/>
  <c r="CS732" i="3" s="1"/>
  <c r="CR732" i="3" a="1"/>
  <c r="CR732" i="3" s="1"/>
  <c r="CO732" i="3" a="1"/>
  <c r="CO732" i="3" s="1"/>
  <c r="CL732" i="3" a="1"/>
  <c r="CL732" i="3" s="1"/>
  <c r="CK732" i="3" a="1"/>
  <c r="CK732" i="3" s="1"/>
  <c r="CI732" i="3"/>
  <c r="BP732" i="3"/>
  <c r="BC732" i="3"/>
  <c r="BD732" i="3" s="1"/>
  <c r="AW732" i="3"/>
  <c r="AP732" i="3"/>
  <c r="AQ732" i="3" s="1"/>
  <c r="AJ732" i="3"/>
  <c r="AC732" i="3"/>
  <c r="AD732" i="3" s="1"/>
  <c r="W732" i="3"/>
  <c r="P732" i="3" a="1"/>
  <c r="P732" i="3" s="1"/>
  <c r="N732" i="3"/>
  <c r="M732" i="3" a="1"/>
  <c r="M732" i="3" s="1"/>
  <c r="I732" i="3" a="1"/>
  <c r="I732" i="3" s="1"/>
  <c r="H732" i="3" a="1"/>
  <c r="H732" i="3" s="1"/>
  <c r="D732" i="3" a="1"/>
  <c r="D732" i="3" s="1"/>
  <c r="CI731" i="3"/>
  <c r="AP731" i="3"/>
  <c r="AQ731" i="3" s="1"/>
  <c r="AC731" i="3"/>
  <c r="AD731" i="3" s="1"/>
  <c r="CY730" i="3" a="1"/>
  <c r="CY730" i="3" s="1"/>
  <c r="CW730" i="3" a="1"/>
  <c r="CW730" i="3" s="1"/>
  <c r="CU730" i="3" a="1"/>
  <c r="CU730" i="3" s="1"/>
  <c r="CS730" i="3" a="1"/>
  <c r="CS730" i="3" s="1"/>
  <c r="CR730" i="3" a="1"/>
  <c r="CR730" i="3" s="1"/>
  <c r="CO730" i="3" a="1"/>
  <c r="CO730" i="3" s="1"/>
  <c r="CL730" i="3"/>
  <c r="CL730" i="3" a="1"/>
  <c r="CK730" i="3" a="1"/>
  <c r="CK730" i="3" s="1"/>
  <c r="CI730" i="3"/>
  <c r="AP730" i="3"/>
  <c r="AQ730" i="3" s="1"/>
  <c r="AJ730" i="3"/>
  <c r="AC730" i="3"/>
  <c r="AD730" i="3" s="1"/>
  <c r="W730" i="3"/>
  <c r="P730" i="3" a="1"/>
  <c r="P730" i="3" s="1"/>
  <c r="N730" i="3"/>
  <c r="M730" i="3" a="1"/>
  <c r="M730" i="3" s="1"/>
  <c r="L730" i="3" a="1"/>
  <c r="L730" i="3" s="1"/>
  <c r="I730" i="3" a="1"/>
  <c r="I730" i="3" s="1"/>
  <c r="H730" i="3" a="1"/>
  <c r="H730" i="3" s="1"/>
  <c r="F730" i="3" a="1"/>
  <c r="F730" i="3" s="1"/>
  <c r="D730" i="3" a="1"/>
  <c r="D730" i="3" s="1"/>
  <c r="CI729" i="3"/>
  <c r="AP729" i="3"/>
  <c r="AQ729" i="3" s="1"/>
  <c r="AC729" i="3"/>
  <c r="AD729" i="3" s="1"/>
  <c r="CY728" i="3" a="1"/>
  <c r="CY728" i="3" s="1"/>
  <c r="CW728" i="3" a="1"/>
  <c r="CW728" i="3" s="1"/>
  <c r="CU728" i="3" a="1"/>
  <c r="CU728" i="3" s="1"/>
  <c r="CS728" i="3" a="1"/>
  <c r="CS728" i="3" s="1"/>
  <c r="CR728" i="3" a="1"/>
  <c r="CR728" i="3" s="1"/>
  <c r="CO728" i="3" a="1"/>
  <c r="CO728" i="3" s="1"/>
  <c r="CL728" i="3" a="1"/>
  <c r="CL728" i="3" s="1"/>
  <c r="CK728" i="3" a="1"/>
  <c r="CK728" i="3" s="1"/>
  <c r="CI728" i="3"/>
  <c r="AP728" i="3"/>
  <c r="AQ728" i="3" s="1"/>
  <c r="AJ728" i="3"/>
  <c r="AC728" i="3"/>
  <c r="AD728" i="3" s="1"/>
  <c r="W728" i="3"/>
  <c r="P728" i="3" a="1"/>
  <c r="P728" i="3" s="1"/>
  <c r="N728" i="3"/>
  <c r="M728" i="3" a="1"/>
  <c r="M728" i="3" s="1"/>
  <c r="L728" i="3" a="1"/>
  <c r="L728" i="3" s="1"/>
  <c r="I728" i="3" a="1"/>
  <c r="I728" i="3" s="1"/>
  <c r="H728" i="3" a="1"/>
  <c r="H728" i="3" s="1"/>
  <c r="F728" i="3" a="1"/>
  <c r="F728" i="3" s="1"/>
  <c r="D728" i="3" a="1"/>
  <c r="D728" i="3" s="1"/>
  <c r="CI727" i="3"/>
  <c r="AP727" i="3"/>
  <c r="AQ727" i="3" s="1"/>
  <c r="AC727" i="3"/>
  <c r="AD727" i="3" s="1"/>
  <c r="CY726" i="3" a="1"/>
  <c r="CY726" i="3" s="1"/>
  <c r="CW726" i="3" a="1"/>
  <c r="CW726" i="3" s="1"/>
  <c r="CU726" i="3" a="1"/>
  <c r="CU726" i="3" s="1"/>
  <c r="CS726" i="3" a="1"/>
  <c r="CS726" i="3" s="1"/>
  <c r="CR726" i="3" a="1"/>
  <c r="CR726" i="3" s="1"/>
  <c r="CO726" i="3" a="1"/>
  <c r="CO726" i="3" s="1"/>
  <c r="CL726" i="3" a="1"/>
  <c r="CL726" i="3" s="1"/>
  <c r="CK726" i="3" a="1"/>
  <c r="CK726" i="3" s="1"/>
  <c r="CI726" i="3"/>
  <c r="BP726" i="3"/>
  <c r="BC726" i="3"/>
  <c r="BD726" i="3" s="1"/>
  <c r="AW726" i="3"/>
  <c r="AP726" i="3"/>
  <c r="AQ726" i="3" s="1"/>
  <c r="AJ726" i="3"/>
  <c r="AC726" i="3"/>
  <c r="AD726" i="3" s="1"/>
  <c r="W726" i="3"/>
  <c r="P726" i="3" a="1"/>
  <c r="P726" i="3" s="1"/>
  <c r="N726" i="3"/>
  <c r="M726" i="3" a="1"/>
  <c r="M726" i="3" s="1"/>
  <c r="L726" i="3" a="1"/>
  <c r="L726" i="3" s="1"/>
  <c r="I726" i="3" a="1"/>
  <c r="I726" i="3" s="1"/>
  <c r="H726" i="3" a="1"/>
  <c r="H726" i="3" s="1"/>
  <c r="F726" i="3" a="1"/>
  <c r="F726" i="3" s="1"/>
  <c r="D726" i="3" a="1"/>
  <c r="D726" i="3" s="1"/>
  <c r="CI725" i="3"/>
  <c r="AQ725" i="3"/>
  <c r="AP725" i="3"/>
  <c r="AC725" i="3"/>
  <c r="AD725" i="3" s="1"/>
  <c r="CY724" i="3" a="1"/>
  <c r="CY724" i="3" s="1"/>
  <c r="CW724" i="3" a="1"/>
  <c r="CW724" i="3" s="1"/>
  <c r="CU724" i="3" a="1"/>
  <c r="CU724" i="3" s="1"/>
  <c r="CS724" i="3" a="1"/>
  <c r="CS724" i="3" s="1"/>
  <c r="CR724" i="3" a="1"/>
  <c r="CR724" i="3" s="1"/>
  <c r="CO724" i="3" a="1"/>
  <c r="CO724" i="3" s="1"/>
  <c r="CL724" i="3" a="1"/>
  <c r="CL724" i="3" s="1"/>
  <c r="CK724" i="3" a="1"/>
  <c r="CK724" i="3" s="1"/>
  <c r="CI724" i="3"/>
  <c r="BC724" i="3"/>
  <c r="BD724" i="3" s="1"/>
  <c r="AW724" i="3"/>
  <c r="AP724" i="3"/>
  <c r="AQ724" i="3" s="1"/>
  <c r="AJ724" i="3"/>
  <c r="AC724" i="3"/>
  <c r="AD724" i="3" s="1"/>
  <c r="W724" i="3"/>
  <c r="P724" i="3" a="1"/>
  <c r="P724" i="3" s="1"/>
  <c r="N724" i="3"/>
  <c r="M724" i="3" a="1"/>
  <c r="M724" i="3" s="1"/>
  <c r="L724" i="3" a="1"/>
  <c r="L724" i="3" s="1"/>
  <c r="I724" i="3" a="1"/>
  <c r="I724" i="3" s="1"/>
  <c r="H724" i="3" a="1"/>
  <c r="H724" i="3" s="1"/>
  <c r="D724" i="3" a="1"/>
  <c r="D724" i="3" s="1"/>
  <c r="CI723" i="3"/>
  <c r="AP723" i="3"/>
  <c r="AQ723" i="3" s="1"/>
  <c r="AC723" i="3"/>
  <c r="AD723" i="3" s="1"/>
  <c r="CY722" i="3" a="1"/>
  <c r="CY722" i="3" s="1"/>
  <c r="CW722" i="3" a="1"/>
  <c r="CW722" i="3" s="1"/>
  <c r="CU722" i="3" a="1"/>
  <c r="CU722" i="3" s="1"/>
  <c r="CS722" i="3" a="1"/>
  <c r="CS722" i="3" s="1"/>
  <c r="CR722" i="3" a="1"/>
  <c r="CR722" i="3" s="1"/>
  <c r="CO722" i="3" a="1"/>
  <c r="CO722" i="3" s="1"/>
  <c r="CL722" i="3" a="1"/>
  <c r="CL722" i="3" s="1"/>
  <c r="CK722" i="3" a="1"/>
  <c r="CK722" i="3" s="1"/>
  <c r="CI722" i="3"/>
  <c r="BP722" i="3"/>
  <c r="BC722" i="3"/>
  <c r="BD722" i="3" s="1"/>
  <c r="AW722" i="3"/>
  <c r="AQ722" i="3"/>
  <c r="AP722" i="3"/>
  <c r="AJ722" i="3"/>
  <c r="AC722" i="3"/>
  <c r="AD722" i="3" s="1"/>
  <c r="W722" i="3"/>
  <c r="P722" i="3" a="1"/>
  <c r="P722" i="3" s="1"/>
  <c r="N722" i="3"/>
  <c r="M722" i="3" a="1"/>
  <c r="M722" i="3" s="1"/>
  <c r="L722" i="3" a="1"/>
  <c r="L722" i="3" s="1"/>
  <c r="I722" i="3" a="1"/>
  <c r="I722" i="3" s="1"/>
  <c r="H722" i="3" a="1"/>
  <c r="H722" i="3" s="1"/>
  <c r="F722" i="3" a="1"/>
  <c r="F722" i="3" s="1"/>
  <c r="D722" i="3" a="1"/>
  <c r="D722" i="3" s="1"/>
  <c r="CI721" i="3"/>
  <c r="AP721" i="3"/>
  <c r="AQ721" i="3" s="1"/>
  <c r="AC721" i="3"/>
  <c r="AD721" i="3" s="1"/>
  <c r="CY720" i="3" a="1"/>
  <c r="CY720" i="3" s="1"/>
  <c r="CW720" i="3" a="1"/>
  <c r="CW720" i="3" s="1"/>
  <c r="CU720" i="3" a="1"/>
  <c r="CU720" i="3" s="1"/>
  <c r="CS720" i="3" a="1"/>
  <c r="CS720" i="3" s="1"/>
  <c r="CR720" i="3" a="1"/>
  <c r="CR720" i="3" s="1"/>
  <c r="CO720" i="3" a="1"/>
  <c r="CO720" i="3" s="1"/>
  <c r="CL720" i="3" a="1"/>
  <c r="CL720" i="3" s="1"/>
  <c r="CK720" i="3" a="1"/>
  <c r="CK720" i="3" s="1"/>
  <c r="CI720" i="3"/>
  <c r="AP720" i="3"/>
  <c r="AQ720" i="3" s="1"/>
  <c r="AJ720" i="3"/>
  <c r="AC720" i="3"/>
  <c r="AD720" i="3" s="1"/>
  <c r="W720" i="3"/>
  <c r="P720" i="3" a="1"/>
  <c r="P720" i="3" s="1"/>
  <c r="N720" i="3"/>
  <c r="M720" i="3" a="1"/>
  <c r="M720" i="3" s="1"/>
  <c r="L720" i="3" a="1"/>
  <c r="L720" i="3" s="1"/>
  <c r="I720" i="3" a="1"/>
  <c r="I720" i="3" s="1"/>
  <c r="H720" i="3" a="1"/>
  <c r="H720" i="3" s="1"/>
  <c r="F720" i="3"/>
  <c r="F720" i="3" a="1"/>
  <c r="D720" i="3" a="1"/>
  <c r="D720" i="3" s="1"/>
  <c r="CI719" i="3"/>
  <c r="AP719" i="3"/>
  <c r="AQ719" i="3" s="1"/>
  <c r="AC719" i="3"/>
  <c r="AD719" i="3" s="1"/>
  <c r="CY718" i="3" a="1"/>
  <c r="CY718" i="3" s="1"/>
  <c r="CW718" i="3" a="1"/>
  <c r="CW718" i="3" s="1"/>
  <c r="CU718" i="3" a="1"/>
  <c r="CU718" i="3" s="1"/>
  <c r="CS718" i="3" a="1"/>
  <c r="CS718" i="3" s="1"/>
  <c r="CR718" i="3" a="1"/>
  <c r="CR718" i="3" s="1"/>
  <c r="CO718" i="3" a="1"/>
  <c r="CO718" i="3" s="1"/>
  <c r="CL718" i="3"/>
  <c r="CL718" i="3" a="1"/>
  <c r="CK718" i="3" a="1"/>
  <c r="CK718" i="3" s="1"/>
  <c r="CI718" i="3"/>
  <c r="BC718" i="3"/>
  <c r="BD718" i="3" s="1"/>
  <c r="AW718" i="3"/>
  <c r="AP718" i="3"/>
  <c r="AQ718" i="3" s="1"/>
  <c r="AJ718" i="3"/>
  <c r="AC718" i="3"/>
  <c r="AD718" i="3" s="1"/>
  <c r="W718" i="3"/>
  <c r="P718" i="3" a="1"/>
  <c r="P718" i="3" s="1"/>
  <c r="N718" i="3"/>
  <c r="M718" i="3" a="1"/>
  <c r="M718" i="3" s="1"/>
  <c r="L718" i="3"/>
  <c r="L718" i="3" a="1"/>
  <c r="I718" i="3" a="1"/>
  <c r="I718" i="3" s="1"/>
  <c r="H718" i="3" a="1"/>
  <c r="H718" i="3" s="1"/>
  <c r="F718" i="3" a="1"/>
  <c r="F718" i="3" s="1"/>
  <c r="D718" i="3"/>
  <c r="D718" i="3" a="1"/>
  <c r="CI717" i="3"/>
  <c r="AP717" i="3"/>
  <c r="AQ717" i="3" s="1"/>
  <c r="AC717" i="3"/>
  <c r="AD717" i="3" s="1"/>
  <c r="CY716" i="3" a="1"/>
  <c r="CY716" i="3" s="1"/>
  <c r="CW716" i="3" a="1"/>
  <c r="CW716" i="3" s="1"/>
  <c r="CU716" i="3" a="1"/>
  <c r="CU716" i="3" s="1"/>
  <c r="CS716" i="3" a="1"/>
  <c r="CS716" i="3" s="1"/>
  <c r="CR716" i="3" a="1"/>
  <c r="CR716" i="3" s="1"/>
  <c r="CO716" i="3" a="1"/>
  <c r="CO716" i="3" s="1"/>
  <c r="CL716" i="3" a="1"/>
  <c r="CL716" i="3" s="1"/>
  <c r="CK716" i="3" a="1"/>
  <c r="CK716" i="3" s="1"/>
  <c r="CI716" i="3"/>
  <c r="AP716" i="3"/>
  <c r="AQ716" i="3" s="1"/>
  <c r="AJ716" i="3"/>
  <c r="AC716" i="3"/>
  <c r="AD716" i="3" s="1"/>
  <c r="W716" i="3"/>
  <c r="P716" i="3" a="1"/>
  <c r="P716" i="3" s="1"/>
  <c r="N716" i="3"/>
  <c r="M716" i="3" a="1"/>
  <c r="M716" i="3" s="1"/>
  <c r="L716" i="3" a="1"/>
  <c r="L716" i="3" s="1"/>
  <c r="I716" i="3" a="1"/>
  <c r="I716" i="3" s="1"/>
  <c r="H716" i="3" a="1"/>
  <c r="H716" i="3" s="1"/>
  <c r="F716" i="3" a="1"/>
  <c r="F716" i="3" s="1"/>
  <c r="D716" i="3" a="1"/>
  <c r="D716" i="3" s="1"/>
  <c r="CI715" i="3"/>
  <c r="AP715" i="3"/>
  <c r="AQ715" i="3" s="1"/>
  <c r="AC715" i="3"/>
  <c r="AD715" i="3" s="1"/>
  <c r="CY714" i="3" a="1"/>
  <c r="CY714" i="3" s="1"/>
  <c r="CW714" i="3" a="1"/>
  <c r="CW714" i="3" s="1"/>
  <c r="CU714" i="3" a="1"/>
  <c r="CU714" i="3" s="1"/>
  <c r="CS714" i="3" a="1"/>
  <c r="CS714" i="3" s="1"/>
  <c r="CR714" i="3" a="1"/>
  <c r="CR714" i="3" s="1"/>
  <c r="CO714" i="3" a="1"/>
  <c r="CO714" i="3" s="1"/>
  <c r="CL714" i="3" a="1"/>
  <c r="CL714" i="3" s="1"/>
  <c r="CK714" i="3" a="1"/>
  <c r="CK714" i="3" s="1"/>
  <c r="CI714" i="3"/>
  <c r="BC714" i="3"/>
  <c r="BD714" i="3" s="1"/>
  <c r="AW714" i="3"/>
  <c r="AP714" i="3"/>
  <c r="AQ714" i="3" s="1"/>
  <c r="AJ714" i="3"/>
  <c r="AD714" i="3"/>
  <c r="AC714" i="3"/>
  <c r="W714" i="3"/>
  <c r="P714" i="3" a="1"/>
  <c r="P714" i="3" s="1"/>
  <c r="N714" i="3"/>
  <c r="M714" i="3" a="1"/>
  <c r="M714" i="3" s="1"/>
  <c r="L714" i="3" a="1"/>
  <c r="L714" i="3" s="1"/>
  <c r="I714" i="3" a="1"/>
  <c r="I714" i="3" s="1"/>
  <c r="H714" i="3" a="1"/>
  <c r="H714" i="3" s="1"/>
  <c r="F714" i="3" a="1"/>
  <c r="F714" i="3" s="1"/>
  <c r="D714" i="3" a="1"/>
  <c r="D714" i="3" s="1"/>
  <c r="CI713" i="3"/>
  <c r="AP713" i="3"/>
  <c r="AQ713" i="3" s="1"/>
  <c r="AC713" i="3"/>
  <c r="AD713" i="3" s="1"/>
  <c r="CY712" i="3" a="1"/>
  <c r="CY712" i="3" s="1"/>
  <c r="CW712" i="3" a="1"/>
  <c r="CW712" i="3" s="1"/>
  <c r="CU712" i="3" a="1"/>
  <c r="CU712" i="3" s="1"/>
  <c r="CS712" i="3" a="1"/>
  <c r="CS712" i="3" s="1"/>
  <c r="CR712" i="3" a="1"/>
  <c r="CR712" i="3" s="1"/>
  <c r="CO712" i="3" a="1"/>
  <c r="CO712" i="3" s="1"/>
  <c r="CL712" i="3" a="1"/>
  <c r="CL712" i="3" s="1"/>
  <c r="CK712" i="3" a="1"/>
  <c r="CK712" i="3" s="1"/>
  <c r="CI712" i="3"/>
  <c r="BP712" i="3"/>
  <c r="BC712" i="3"/>
  <c r="BD712" i="3" s="1"/>
  <c r="AW712" i="3"/>
  <c r="AP712" i="3"/>
  <c r="AQ712" i="3" s="1"/>
  <c r="AJ712" i="3"/>
  <c r="AC712" i="3"/>
  <c r="AD712" i="3" s="1"/>
  <c r="W712" i="3"/>
  <c r="P712" i="3" a="1"/>
  <c r="P712" i="3" s="1"/>
  <c r="N712" i="3"/>
  <c r="M712" i="3" a="1"/>
  <c r="M712" i="3" s="1"/>
  <c r="L712" i="3" a="1"/>
  <c r="L712" i="3" s="1"/>
  <c r="I712" i="3" a="1"/>
  <c r="I712" i="3" s="1"/>
  <c r="H712" i="3" a="1"/>
  <c r="H712" i="3" s="1"/>
  <c r="F712" i="3" a="1"/>
  <c r="F712" i="3" s="1"/>
  <c r="D712" i="3" a="1"/>
  <c r="D712" i="3" s="1"/>
  <c r="CI711" i="3"/>
  <c r="AP711" i="3"/>
  <c r="AQ711" i="3" s="1"/>
  <c r="AC711" i="3"/>
  <c r="AD711" i="3" s="1"/>
  <c r="CY710" i="3" a="1"/>
  <c r="CY710" i="3" s="1"/>
  <c r="CW710" i="3" a="1"/>
  <c r="CW710" i="3" s="1"/>
  <c r="CU710" i="3" a="1"/>
  <c r="CU710" i="3" s="1"/>
  <c r="CS710" i="3" a="1"/>
  <c r="CS710" i="3" s="1"/>
  <c r="CR710" i="3" a="1"/>
  <c r="CR710" i="3" s="1"/>
  <c r="CO710" i="3" a="1"/>
  <c r="CO710" i="3" s="1"/>
  <c r="CL710" i="3" a="1"/>
  <c r="CL710" i="3" s="1"/>
  <c r="CK710" i="3" a="1"/>
  <c r="CK710" i="3" s="1"/>
  <c r="CI710" i="3"/>
  <c r="AP710" i="3"/>
  <c r="AQ710" i="3" s="1"/>
  <c r="AJ710" i="3"/>
  <c r="AC710" i="3"/>
  <c r="AD710" i="3" s="1"/>
  <c r="W710" i="3"/>
  <c r="P710" i="3" a="1"/>
  <c r="P710" i="3" s="1"/>
  <c r="N710" i="3"/>
  <c r="M710" i="3" a="1"/>
  <c r="M710" i="3" s="1"/>
  <c r="L710" i="3" a="1"/>
  <c r="L710" i="3" s="1"/>
  <c r="I710" i="3" a="1"/>
  <c r="I710" i="3" s="1"/>
  <c r="H710" i="3" a="1"/>
  <c r="H710" i="3" s="1"/>
  <c r="F710" i="3" a="1"/>
  <c r="F710" i="3" s="1"/>
  <c r="D710" i="3" a="1"/>
  <c r="D710" i="3" s="1"/>
  <c r="CI709" i="3"/>
  <c r="AP709" i="3"/>
  <c r="AQ709" i="3" s="1"/>
  <c r="AC709" i="3"/>
  <c r="AD709" i="3" s="1"/>
  <c r="CY708" i="3" a="1"/>
  <c r="CY708" i="3" s="1"/>
  <c r="CW708" i="3" a="1"/>
  <c r="CW708" i="3" s="1"/>
  <c r="CU708" i="3" a="1"/>
  <c r="CU708" i="3" s="1"/>
  <c r="CS708" i="3" a="1"/>
  <c r="CS708" i="3" s="1"/>
  <c r="CR708" i="3" a="1"/>
  <c r="CR708" i="3" s="1"/>
  <c r="CO708" i="3" a="1"/>
  <c r="CO708" i="3" s="1"/>
  <c r="CL708" i="3" a="1"/>
  <c r="CL708" i="3" s="1"/>
  <c r="CK708" i="3"/>
  <c r="CK708" i="3" a="1"/>
  <c r="CI708" i="3"/>
  <c r="AP708" i="3"/>
  <c r="AQ708" i="3" s="1"/>
  <c r="AJ708" i="3"/>
  <c r="AC708" i="3"/>
  <c r="AD708" i="3" s="1"/>
  <c r="W708" i="3"/>
  <c r="P708" i="3" a="1"/>
  <c r="P708" i="3" s="1"/>
  <c r="N708" i="3"/>
  <c r="M708" i="3" a="1"/>
  <c r="M708" i="3" s="1"/>
  <c r="I708" i="3" a="1"/>
  <c r="I708" i="3" s="1"/>
  <c r="H708" i="3" a="1"/>
  <c r="H708" i="3" s="1"/>
  <c r="F708" i="3" a="1"/>
  <c r="F708" i="3" s="1"/>
  <c r="D708" i="3" a="1"/>
  <c r="D708" i="3" s="1"/>
  <c r="CI707" i="3"/>
  <c r="AP707" i="3"/>
  <c r="AQ707" i="3" s="1"/>
  <c r="AC707" i="3"/>
  <c r="AD707" i="3" s="1"/>
  <c r="CY706" i="3" a="1"/>
  <c r="CY706" i="3" s="1"/>
  <c r="CW706" i="3" a="1"/>
  <c r="CW706" i="3" s="1"/>
  <c r="CU706" i="3" a="1"/>
  <c r="CU706" i="3" s="1"/>
  <c r="CS706" i="3" a="1"/>
  <c r="CS706" i="3" s="1"/>
  <c r="CR706" i="3" a="1"/>
  <c r="CR706" i="3" s="1"/>
  <c r="CO706" i="3" a="1"/>
  <c r="CO706" i="3" s="1"/>
  <c r="CL706" i="3" a="1"/>
  <c r="CL706" i="3" s="1"/>
  <c r="CK706" i="3" a="1"/>
  <c r="CK706" i="3" s="1"/>
  <c r="CI706" i="3"/>
  <c r="BP706" i="3"/>
  <c r="BC706" i="3"/>
  <c r="BD706" i="3" s="1"/>
  <c r="AW706" i="3"/>
  <c r="AP706" i="3"/>
  <c r="AQ706" i="3" s="1"/>
  <c r="AJ706" i="3"/>
  <c r="AC706" i="3"/>
  <c r="AD706" i="3" s="1"/>
  <c r="W706" i="3"/>
  <c r="P706" i="3" a="1"/>
  <c r="P706" i="3" s="1"/>
  <c r="N706" i="3"/>
  <c r="M706" i="3" a="1"/>
  <c r="M706" i="3" s="1"/>
  <c r="L706" i="3" a="1"/>
  <c r="L706" i="3" s="1"/>
  <c r="I706" i="3" a="1"/>
  <c r="I706" i="3" s="1"/>
  <c r="H706" i="3" a="1"/>
  <c r="H706" i="3" s="1"/>
  <c r="F706" i="3" a="1"/>
  <c r="F706" i="3" s="1"/>
  <c r="D706" i="3" a="1"/>
  <c r="D706" i="3" s="1"/>
  <c r="CI705" i="3"/>
  <c r="AP705" i="3"/>
  <c r="AQ705" i="3" s="1"/>
  <c r="AC705" i="3"/>
  <c r="AD705" i="3" s="1"/>
  <c r="CY704" i="3" a="1"/>
  <c r="CY704" i="3" s="1"/>
  <c r="CW704" i="3" a="1"/>
  <c r="CW704" i="3" s="1"/>
  <c r="CU704" i="3" a="1"/>
  <c r="CU704" i="3" s="1"/>
  <c r="CS704" i="3" a="1"/>
  <c r="CS704" i="3" s="1"/>
  <c r="CR704" i="3" a="1"/>
  <c r="CR704" i="3" s="1"/>
  <c r="CO704" i="3" a="1"/>
  <c r="CO704" i="3" s="1"/>
  <c r="CL704" i="3" a="1"/>
  <c r="CL704" i="3" s="1"/>
  <c r="CK704" i="3" a="1"/>
  <c r="CK704" i="3" s="1"/>
  <c r="CI704" i="3"/>
  <c r="AP704" i="3"/>
  <c r="AQ704" i="3" s="1"/>
  <c r="AJ704" i="3"/>
  <c r="AC704" i="3"/>
  <c r="AD704" i="3" s="1"/>
  <c r="W704" i="3"/>
  <c r="P704" i="3" a="1"/>
  <c r="P704" i="3" s="1"/>
  <c r="N704" i="3"/>
  <c r="M704" i="3" a="1"/>
  <c r="M704" i="3" s="1"/>
  <c r="L704" i="3" a="1"/>
  <c r="L704" i="3" s="1"/>
  <c r="I704" i="3" a="1"/>
  <c r="I704" i="3" s="1"/>
  <c r="H704" i="3" a="1"/>
  <c r="H704" i="3" s="1"/>
  <c r="F704" i="3" a="1"/>
  <c r="F704" i="3" s="1"/>
  <c r="D704" i="3" a="1"/>
  <c r="D704" i="3" s="1"/>
  <c r="CI703" i="3"/>
  <c r="AP703" i="3"/>
  <c r="AQ703" i="3" s="1"/>
  <c r="AD703" i="3"/>
  <c r="AC703" i="3"/>
  <c r="CY702" i="3" a="1"/>
  <c r="CY702" i="3" s="1"/>
  <c r="CW702" i="3" a="1"/>
  <c r="CW702" i="3" s="1"/>
  <c r="CU702" i="3" a="1"/>
  <c r="CU702" i="3" s="1"/>
  <c r="CS702" i="3" a="1"/>
  <c r="CS702" i="3" s="1"/>
  <c r="CR702" i="3" a="1"/>
  <c r="CR702" i="3" s="1"/>
  <c r="CO702" i="3" a="1"/>
  <c r="CO702" i="3" s="1"/>
  <c r="CL702" i="3" a="1"/>
  <c r="CL702" i="3" s="1"/>
  <c r="CK702" i="3" a="1"/>
  <c r="CK702" i="3" s="1"/>
  <c r="CI702" i="3"/>
  <c r="BP702" i="3"/>
  <c r="BC702" i="3"/>
  <c r="BD702" i="3" s="1"/>
  <c r="AW702" i="3"/>
  <c r="AP702" i="3"/>
  <c r="AQ702" i="3" s="1"/>
  <c r="AJ702" i="3"/>
  <c r="AC702" i="3"/>
  <c r="AD702" i="3" s="1"/>
  <c r="W702" i="3"/>
  <c r="P702" i="3" a="1"/>
  <c r="P702" i="3" s="1"/>
  <c r="N702" i="3"/>
  <c r="M702" i="3" a="1"/>
  <c r="M702" i="3" s="1"/>
  <c r="L702" i="3" a="1"/>
  <c r="L702" i="3" s="1"/>
  <c r="I702" i="3" a="1"/>
  <c r="I702" i="3" s="1"/>
  <c r="H702" i="3" a="1"/>
  <c r="H702" i="3" s="1"/>
  <c r="F702" i="3" a="1"/>
  <c r="F702" i="3" s="1"/>
  <c r="D702" i="3" a="1"/>
  <c r="D702" i="3" s="1"/>
  <c r="CI701" i="3"/>
  <c r="AQ701" i="3"/>
  <c r="AP701" i="3"/>
  <c r="AC701" i="3"/>
  <c r="AD701" i="3" s="1"/>
  <c r="CY700" i="3" a="1"/>
  <c r="CY700" i="3" s="1"/>
  <c r="CW700" i="3" a="1"/>
  <c r="CW700" i="3" s="1"/>
  <c r="CU700" i="3" a="1"/>
  <c r="CU700" i="3" s="1"/>
  <c r="CS700" i="3" a="1"/>
  <c r="CS700" i="3" s="1"/>
  <c r="CR700" i="3" a="1"/>
  <c r="CR700" i="3" s="1"/>
  <c r="CO700" i="3" a="1"/>
  <c r="CO700" i="3" s="1"/>
  <c r="CL700" i="3" a="1"/>
  <c r="CL700" i="3" s="1"/>
  <c r="CK700" i="3" a="1"/>
  <c r="CK700" i="3" s="1"/>
  <c r="CI700" i="3"/>
  <c r="BP700" i="3"/>
  <c r="BC700" i="3"/>
  <c r="BD700" i="3" s="1"/>
  <c r="AW700" i="3"/>
  <c r="AP700" i="3"/>
  <c r="AQ700" i="3" s="1"/>
  <c r="AJ700" i="3"/>
  <c r="AC700" i="3"/>
  <c r="AD700" i="3" s="1"/>
  <c r="W700" i="3"/>
  <c r="P700" i="3" a="1"/>
  <c r="P700" i="3" s="1"/>
  <c r="N700" i="3"/>
  <c r="M700" i="3" a="1"/>
  <c r="M700" i="3" s="1"/>
  <c r="L700" i="3" a="1"/>
  <c r="L700" i="3" s="1"/>
  <c r="I700" i="3" a="1"/>
  <c r="I700" i="3" s="1"/>
  <c r="H700" i="3" a="1"/>
  <c r="H700" i="3" s="1"/>
  <c r="F700" i="3" a="1"/>
  <c r="F700" i="3" s="1"/>
  <c r="D700" i="3" a="1"/>
  <c r="D700" i="3" s="1"/>
  <c r="CI699" i="3"/>
  <c r="AP699" i="3"/>
  <c r="AQ699" i="3" s="1"/>
  <c r="AC699" i="3"/>
  <c r="AD699" i="3" s="1"/>
  <c r="CY698" i="3" a="1"/>
  <c r="CY698" i="3" s="1"/>
  <c r="CW698" i="3" a="1"/>
  <c r="CW698" i="3" s="1"/>
  <c r="CU698" i="3" a="1"/>
  <c r="CU698" i="3" s="1"/>
  <c r="CS698" i="3" a="1"/>
  <c r="CS698" i="3" s="1"/>
  <c r="CR698" i="3" a="1"/>
  <c r="CR698" i="3" s="1"/>
  <c r="CO698" i="3" a="1"/>
  <c r="CO698" i="3" s="1"/>
  <c r="CL698" i="3" a="1"/>
  <c r="CL698" i="3" s="1"/>
  <c r="CK698" i="3" a="1"/>
  <c r="CK698" i="3" s="1"/>
  <c r="CI698" i="3"/>
  <c r="AP698" i="3"/>
  <c r="AQ698" i="3" s="1"/>
  <c r="AJ698" i="3"/>
  <c r="AC698" i="3"/>
  <c r="AD698" i="3" s="1"/>
  <c r="W698" i="3"/>
  <c r="P698" i="3" a="1"/>
  <c r="P698" i="3" s="1"/>
  <c r="N698" i="3"/>
  <c r="M698" i="3" a="1"/>
  <c r="M698" i="3" s="1"/>
  <c r="L698" i="3" a="1"/>
  <c r="L698" i="3" s="1"/>
  <c r="I698" i="3"/>
  <c r="I698" i="3" a="1"/>
  <c r="H698" i="3" a="1"/>
  <c r="H698" i="3" s="1"/>
  <c r="F698" i="3" a="1"/>
  <c r="F698" i="3" s="1"/>
  <c r="D698" i="3" a="1"/>
  <c r="D698" i="3" s="1"/>
  <c r="CI697" i="3"/>
  <c r="AP697" i="3"/>
  <c r="AQ697" i="3" s="1"/>
  <c r="AC697" i="3"/>
  <c r="AD697" i="3" s="1"/>
  <c r="CY696" i="3" a="1"/>
  <c r="CY696" i="3" s="1"/>
  <c r="CW696" i="3" a="1"/>
  <c r="CW696" i="3" s="1"/>
  <c r="CU696" i="3" a="1"/>
  <c r="CU696" i="3" s="1"/>
  <c r="CS696" i="3" a="1"/>
  <c r="CS696" i="3" s="1"/>
  <c r="CR696" i="3" a="1"/>
  <c r="CR696" i="3" s="1"/>
  <c r="CO696" i="3" a="1"/>
  <c r="CO696" i="3" s="1"/>
  <c r="CL696" i="3" a="1"/>
  <c r="CL696" i="3" s="1"/>
  <c r="CK696" i="3" a="1"/>
  <c r="CK696" i="3" s="1"/>
  <c r="CI696" i="3"/>
  <c r="BP696" i="3"/>
  <c r="BC696" i="3"/>
  <c r="BD696" i="3" s="1"/>
  <c r="AW696" i="3"/>
  <c r="AP696" i="3"/>
  <c r="AQ696" i="3" s="1"/>
  <c r="AJ696" i="3"/>
  <c r="AC696" i="3"/>
  <c r="AD696" i="3" s="1"/>
  <c r="W696" i="3"/>
  <c r="P696" i="3" a="1"/>
  <c r="P696" i="3" s="1"/>
  <c r="N696" i="3"/>
  <c r="M696" i="3" a="1"/>
  <c r="M696" i="3" s="1"/>
  <c r="L696" i="3" a="1"/>
  <c r="L696" i="3" s="1"/>
  <c r="I696" i="3" a="1"/>
  <c r="I696" i="3" s="1"/>
  <c r="H696" i="3" a="1"/>
  <c r="H696" i="3" s="1"/>
  <c r="D696" i="3" a="1"/>
  <c r="D696" i="3" s="1"/>
  <c r="CI695" i="3"/>
  <c r="AP695" i="3"/>
  <c r="AQ695" i="3" s="1"/>
  <c r="AC695" i="3"/>
  <c r="AD695" i="3" s="1"/>
  <c r="CY694" i="3" a="1"/>
  <c r="CY694" i="3" s="1"/>
  <c r="CW694" i="3" a="1"/>
  <c r="CW694" i="3" s="1"/>
  <c r="CU694" i="3" a="1"/>
  <c r="CU694" i="3" s="1"/>
  <c r="CS694" i="3" a="1"/>
  <c r="CS694" i="3" s="1"/>
  <c r="CR694" i="3" a="1"/>
  <c r="CR694" i="3" s="1"/>
  <c r="CO694" i="3" a="1"/>
  <c r="CO694" i="3" s="1"/>
  <c r="CL694" i="3" a="1"/>
  <c r="CL694" i="3" s="1"/>
  <c r="CK694" i="3" a="1"/>
  <c r="CK694" i="3" s="1"/>
  <c r="CI694" i="3"/>
  <c r="AP694" i="3"/>
  <c r="AQ694" i="3" s="1"/>
  <c r="AJ694" i="3"/>
  <c r="AC694" i="3"/>
  <c r="AD694" i="3" s="1"/>
  <c r="W694" i="3"/>
  <c r="P694" i="3" a="1"/>
  <c r="P694" i="3" s="1"/>
  <c r="N694" i="3"/>
  <c r="M694" i="3" a="1"/>
  <c r="M694" i="3" s="1"/>
  <c r="L694" i="3" a="1"/>
  <c r="L694" i="3" s="1"/>
  <c r="I694" i="3" a="1"/>
  <c r="I694" i="3" s="1"/>
  <c r="H694" i="3" a="1"/>
  <c r="H694" i="3" s="1"/>
  <c r="F694" i="3" a="1"/>
  <c r="F694" i="3" s="1"/>
  <c r="D694" i="3" a="1"/>
  <c r="D694" i="3" s="1"/>
  <c r="CI693" i="3"/>
  <c r="AP693" i="3"/>
  <c r="AQ693" i="3" s="1"/>
  <c r="AC693" i="3"/>
  <c r="AD693" i="3" s="1"/>
  <c r="CY692" i="3" a="1"/>
  <c r="CY692" i="3" s="1"/>
  <c r="CW692" i="3" a="1"/>
  <c r="CW692" i="3" s="1"/>
  <c r="CU692" i="3" a="1"/>
  <c r="CU692" i="3" s="1"/>
  <c r="CS692" i="3" a="1"/>
  <c r="CS692" i="3" s="1"/>
  <c r="CR692" i="3" a="1"/>
  <c r="CR692" i="3" s="1"/>
  <c r="CO692" i="3" a="1"/>
  <c r="CO692" i="3" s="1"/>
  <c r="CL692" i="3" a="1"/>
  <c r="CL692" i="3" s="1"/>
  <c r="CK692" i="3" a="1"/>
  <c r="CK692" i="3" s="1"/>
  <c r="CI692" i="3"/>
  <c r="BP692" i="3"/>
  <c r="BC692" i="3"/>
  <c r="BD692" i="3" s="1"/>
  <c r="AW692" i="3"/>
  <c r="AP692" i="3"/>
  <c r="AQ692" i="3" s="1"/>
  <c r="AJ692" i="3"/>
  <c r="AC692" i="3"/>
  <c r="AD692" i="3" s="1"/>
  <c r="W692" i="3"/>
  <c r="P692" i="3" a="1"/>
  <c r="P692" i="3" s="1"/>
  <c r="N692" i="3"/>
  <c r="M692" i="3" a="1"/>
  <c r="M692" i="3" s="1"/>
  <c r="L692" i="3" a="1"/>
  <c r="L692" i="3" s="1"/>
  <c r="I692" i="3" a="1"/>
  <c r="I692" i="3" s="1"/>
  <c r="H692" i="3" a="1"/>
  <c r="H692" i="3" s="1"/>
  <c r="F692" i="3" a="1"/>
  <c r="F692" i="3" s="1"/>
  <c r="D692" i="3" a="1"/>
  <c r="D692" i="3" s="1"/>
  <c r="CI691" i="3"/>
  <c r="AP691" i="3"/>
  <c r="AQ691" i="3" s="1"/>
  <c r="AC691" i="3"/>
  <c r="AD691" i="3" s="1"/>
  <c r="CY690" i="3" a="1"/>
  <c r="CY690" i="3" s="1"/>
  <c r="CW690" i="3" a="1"/>
  <c r="CW690" i="3" s="1"/>
  <c r="CU690" i="3" a="1"/>
  <c r="CU690" i="3" s="1"/>
  <c r="CS690" i="3" a="1"/>
  <c r="CS690" i="3" s="1"/>
  <c r="CR690" i="3" a="1"/>
  <c r="CR690" i="3" s="1"/>
  <c r="CO690" i="3" a="1"/>
  <c r="CO690" i="3" s="1"/>
  <c r="CL690" i="3" a="1"/>
  <c r="CL690" i="3" s="1"/>
  <c r="CK690" i="3" a="1"/>
  <c r="CK690" i="3" s="1"/>
  <c r="CI690" i="3"/>
  <c r="AP690" i="3"/>
  <c r="AQ690" i="3" s="1"/>
  <c r="AJ690" i="3"/>
  <c r="AC690" i="3"/>
  <c r="AD690" i="3" s="1"/>
  <c r="W690" i="3"/>
  <c r="P690" i="3" a="1"/>
  <c r="P690" i="3" s="1"/>
  <c r="N690" i="3"/>
  <c r="M690" i="3" a="1"/>
  <c r="M690" i="3" s="1"/>
  <c r="L690" i="3" a="1"/>
  <c r="L690" i="3" s="1"/>
  <c r="I690" i="3" a="1"/>
  <c r="I690" i="3" s="1"/>
  <c r="H690" i="3" a="1"/>
  <c r="H690" i="3" s="1"/>
  <c r="F690" i="3" a="1"/>
  <c r="F690" i="3" s="1"/>
  <c r="D690" i="3" a="1"/>
  <c r="D690" i="3" s="1"/>
  <c r="CI689" i="3"/>
  <c r="AP689" i="3"/>
  <c r="AQ689" i="3" s="1"/>
  <c r="AC689" i="3"/>
  <c r="AD689" i="3" s="1"/>
  <c r="CY688" i="3" a="1"/>
  <c r="CY688" i="3" s="1"/>
  <c r="CW688" i="3" a="1"/>
  <c r="CW688" i="3" s="1"/>
  <c r="CU688" i="3" a="1"/>
  <c r="CU688" i="3" s="1"/>
  <c r="CS688" i="3" a="1"/>
  <c r="CS688" i="3" s="1"/>
  <c r="CR688" i="3" a="1"/>
  <c r="CR688" i="3" s="1"/>
  <c r="CO688" i="3" a="1"/>
  <c r="CO688" i="3" s="1"/>
  <c r="CL688" i="3" a="1"/>
  <c r="CL688" i="3" s="1"/>
  <c r="CK688" i="3" a="1"/>
  <c r="CK688" i="3" s="1"/>
  <c r="CI688" i="3"/>
  <c r="BP688" i="3"/>
  <c r="BC688" i="3"/>
  <c r="BD688" i="3" s="1"/>
  <c r="AW688" i="3"/>
  <c r="AP688" i="3"/>
  <c r="AQ688" i="3" s="1"/>
  <c r="AJ688" i="3"/>
  <c r="AC688" i="3"/>
  <c r="AD688" i="3" s="1"/>
  <c r="W688" i="3"/>
  <c r="P688" i="3" a="1"/>
  <c r="P688" i="3" s="1"/>
  <c r="N688" i="3"/>
  <c r="M688" i="3" a="1"/>
  <c r="M688" i="3" s="1"/>
  <c r="L688" i="3" a="1"/>
  <c r="L688" i="3" s="1"/>
  <c r="I688" i="3" a="1"/>
  <c r="I688" i="3" s="1"/>
  <c r="H688" i="3" a="1"/>
  <c r="H688" i="3" s="1"/>
  <c r="F688" i="3" a="1"/>
  <c r="F688" i="3" s="1"/>
  <c r="D688" i="3" a="1"/>
  <c r="D688" i="3" s="1"/>
  <c r="CI687" i="3"/>
  <c r="AP687" i="3"/>
  <c r="AQ687" i="3" s="1"/>
  <c r="AC687" i="3"/>
  <c r="AD687" i="3" s="1"/>
  <c r="CY686" i="3" a="1"/>
  <c r="CY686" i="3" s="1"/>
  <c r="CW686" i="3" a="1"/>
  <c r="CW686" i="3" s="1"/>
  <c r="CU686" i="3" a="1"/>
  <c r="CU686" i="3" s="1"/>
  <c r="CS686" i="3" a="1"/>
  <c r="CS686" i="3" s="1"/>
  <c r="CR686" i="3"/>
  <c r="CR686" i="3" a="1"/>
  <c r="CO686" i="3" a="1"/>
  <c r="CO686" i="3" s="1"/>
  <c r="CL686" i="3" a="1"/>
  <c r="CL686" i="3" s="1"/>
  <c r="CK686" i="3" a="1"/>
  <c r="CK686" i="3" s="1"/>
  <c r="CI686" i="3"/>
  <c r="AQ686" i="3"/>
  <c r="AP686" i="3"/>
  <c r="AJ686" i="3"/>
  <c r="AC686" i="3"/>
  <c r="AD686" i="3" s="1"/>
  <c r="W686" i="3"/>
  <c r="P686" i="3" a="1"/>
  <c r="P686" i="3" s="1"/>
  <c r="N686" i="3"/>
  <c r="M686" i="3" a="1"/>
  <c r="M686" i="3" s="1"/>
  <c r="L686" i="3" a="1"/>
  <c r="L686" i="3" s="1"/>
  <c r="I686" i="3" a="1"/>
  <c r="I686" i="3" s="1"/>
  <c r="H686" i="3" a="1"/>
  <c r="H686" i="3" s="1"/>
  <c r="F686" i="3" a="1"/>
  <c r="F686" i="3" s="1"/>
  <c r="D686" i="3" a="1"/>
  <c r="D686" i="3" s="1"/>
  <c r="CI685" i="3"/>
  <c r="AP685" i="3"/>
  <c r="AQ685" i="3" s="1"/>
  <c r="AC685" i="3"/>
  <c r="AD685" i="3" s="1"/>
  <c r="CY684" i="3" a="1"/>
  <c r="CY684" i="3" s="1"/>
  <c r="CW684" i="3" a="1"/>
  <c r="CW684" i="3" s="1"/>
  <c r="CU684" i="3" a="1"/>
  <c r="CU684" i="3" s="1"/>
  <c r="CS684" i="3" a="1"/>
  <c r="CS684" i="3" s="1"/>
  <c r="CR684" i="3" a="1"/>
  <c r="CR684" i="3" s="1"/>
  <c r="CO684" i="3" a="1"/>
  <c r="CO684" i="3" s="1"/>
  <c r="CL684" i="3" a="1"/>
  <c r="CL684" i="3" s="1"/>
  <c r="CK684" i="3" a="1"/>
  <c r="CK684" i="3" s="1"/>
  <c r="CI684" i="3"/>
  <c r="BP684" i="3"/>
  <c r="BC684" i="3"/>
  <c r="BD684" i="3" s="1"/>
  <c r="AW684" i="3"/>
  <c r="AP684" i="3"/>
  <c r="AQ684" i="3" s="1"/>
  <c r="AJ684" i="3"/>
  <c r="AC684" i="3"/>
  <c r="AD684" i="3" s="1"/>
  <c r="W684" i="3"/>
  <c r="P684" i="3" a="1"/>
  <c r="P684" i="3" s="1"/>
  <c r="N684" i="3"/>
  <c r="M684" i="3" a="1"/>
  <c r="M684" i="3" s="1"/>
  <c r="L684" i="3" a="1"/>
  <c r="L684" i="3" s="1"/>
  <c r="I684" i="3" a="1"/>
  <c r="I684" i="3" s="1"/>
  <c r="F684" i="3" a="1"/>
  <c r="F684" i="3" s="1"/>
  <c r="D684" i="3" a="1"/>
  <c r="D684" i="3" s="1"/>
  <c r="CI683" i="3"/>
  <c r="AP683" i="3"/>
  <c r="AQ683" i="3" s="1"/>
  <c r="AC683" i="3"/>
  <c r="AD683" i="3" s="1"/>
  <c r="CY682" i="3" a="1"/>
  <c r="CY682" i="3" s="1"/>
  <c r="CW682" i="3" a="1"/>
  <c r="CW682" i="3" s="1"/>
  <c r="CU682" i="3" a="1"/>
  <c r="CU682" i="3" s="1"/>
  <c r="CS682" i="3" a="1"/>
  <c r="CS682" i="3" s="1"/>
  <c r="CR682" i="3" a="1"/>
  <c r="CR682" i="3" s="1"/>
  <c r="CO682" i="3" a="1"/>
  <c r="CO682" i="3" s="1"/>
  <c r="CL682" i="3" a="1"/>
  <c r="CL682" i="3" s="1"/>
  <c r="CK682" i="3" a="1"/>
  <c r="CK682" i="3" s="1"/>
  <c r="CI682" i="3"/>
  <c r="BP682" i="3"/>
  <c r="BC682" i="3"/>
  <c r="BD682" i="3" s="1"/>
  <c r="AW682" i="3"/>
  <c r="AP682" i="3"/>
  <c r="AQ682" i="3" s="1"/>
  <c r="AJ682" i="3"/>
  <c r="AC682" i="3"/>
  <c r="AD682" i="3" s="1"/>
  <c r="W682" i="3"/>
  <c r="P682" i="3" a="1"/>
  <c r="P682" i="3" s="1"/>
  <c r="N682" i="3"/>
  <c r="M682" i="3" a="1"/>
  <c r="M682" i="3" s="1"/>
  <c r="L682" i="3" a="1"/>
  <c r="L682" i="3" s="1"/>
  <c r="I682" i="3" a="1"/>
  <c r="I682" i="3" s="1"/>
  <c r="H682" i="3" a="1"/>
  <c r="H682" i="3" s="1"/>
  <c r="F682" i="3" a="1"/>
  <c r="F682" i="3" s="1"/>
  <c r="D682" i="3" a="1"/>
  <c r="D682" i="3" s="1"/>
  <c r="CI681" i="3"/>
  <c r="AP681" i="3"/>
  <c r="AQ681" i="3" s="1"/>
  <c r="AC681" i="3"/>
  <c r="AD681" i="3" s="1"/>
  <c r="CY680" i="3" a="1"/>
  <c r="CY680" i="3" s="1"/>
  <c r="CW680" i="3" a="1"/>
  <c r="CW680" i="3" s="1"/>
  <c r="CU680" i="3" a="1"/>
  <c r="CU680" i="3" s="1"/>
  <c r="CS680" i="3" a="1"/>
  <c r="CS680" i="3" s="1"/>
  <c r="CR680" i="3" a="1"/>
  <c r="CR680" i="3" s="1"/>
  <c r="CO680" i="3" a="1"/>
  <c r="CO680" i="3" s="1"/>
  <c r="CL680" i="3" a="1"/>
  <c r="CL680" i="3" s="1"/>
  <c r="CK680" i="3" a="1"/>
  <c r="CK680" i="3" s="1"/>
  <c r="CI680" i="3"/>
  <c r="BC680" i="3"/>
  <c r="BD680" i="3" s="1"/>
  <c r="AW680" i="3"/>
  <c r="AP680" i="3"/>
  <c r="AQ680" i="3" s="1"/>
  <c r="AJ680" i="3"/>
  <c r="AC680" i="3"/>
  <c r="AD680" i="3" s="1"/>
  <c r="W680" i="3"/>
  <c r="P680" i="3" a="1"/>
  <c r="P680" i="3" s="1"/>
  <c r="N680" i="3"/>
  <c r="M680" i="3" a="1"/>
  <c r="M680" i="3" s="1"/>
  <c r="L680" i="3" a="1"/>
  <c r="L680" i="3" s="1"/>
  <c r="I680" i="3" a="1"/>
  <c r="I680" i="3" s="1"/>
  <c r="H680" i="3" a="1"/>
  <c r="H680" i="3" s="1"/>
  <c r="F680" i="3" a="1"/>
  <c r="F680" i="3" s="1"/>
  <c r="D680" i="3" a="1"/>
  <c r="D680" i="3" s="1"/>
  <c r="CI679" i="3"/>
  <c r="AP679" i="3"/>
  <c r="AQ679" i="3" s="1"/>
  <c r="AC679" i="3"/>
  <c r="AD679" i="3" s="1"/>
  <c r="CY678" i="3" a="1"/>
  <c r="CY678" i="3" s="1"/>
  <c r="CW678" i="3" a="1"/>
  <c r="CW678" i="3" s="1"/>
  <c r="CU678" i="3" a="1"/>
  <c r="CU678" i="3" s="1"/>
  <c r="CS678" i="3" a="1"/>
  <c r="CS678" i="3" s="1"/>
  <c r="CR678" i="3" a="1"/>
  <c r="CR678" i="3" s="1"/>
  <c r="CO678" i="3" a="1"/>
  <c r="CO678" i="3" s="1"/>
  <c r="CL678" i="3" a="1"/>
  <c r="CL678" i="3" s="1"/>
  <c r="CK678" i="3" a="1"/>
  <c r="CK678" i="3" s="1"/>
  <c r="CI678" i="3"/>
  <c r="BP678" i="3"/>
  <c r="BC678" i="3"/>
  <c r="BD678" i="3" s="1"/>
  <c r="AW678" i="3"/>
  <c r="AP678" i="3"/>
  <c r="AQ678" i="3" s="1"/>
  <c r="AJ678" i="3"/>
  <c r="AC678" i="3"/>
  <c r="AD678" i="3" s="1"/>
  <c r="W678" i="3"/>
  <c r="P678" i="3" a="1"/>
  <c r="P678" i="3" s="1"/>
  <c r="N678" i="3"/>
  <c r="M678" i="3" a="1"/>
  <c r="M678" i="3" s="1"/>
  <c r="L678" i="3" a="1"/>
  <c r="L678" i="3" s="1"/>
  <c r="I678" i="3" a="1"/>
  <c r="I678" i="3" s="1"/>
  <c r="H678" i="3" a="1"/>
  <c r="H678" i="3" s="1"/>
  <c r="F678" i="3" a="1"/>
  <c r="F678" i="3" s="1"/>
  <c r="D678" i="3" a="1"/>
  <c r="D678" i="3" s="1"/>
  <c r="CI677" i="3"/>
  <c r="AP677" i="3"/>
  <c r="AQ677" i="3" s="1"/>
  <c r="AC677" i="3"/>
  <c r="AD677" i="3" s="1"/>
  <c r="CY676" i="3" a="1"/>
  <c r="CY676" i="3" s="1"/>
  <c r="CW676" i="3" a="1"/>
  <c r="CW676" i="3" s="1"/>
  <c r="CU676" i="3" a="1"/>
  <c r="CU676" i="3" s="1"/>
  <c r="CS676" i="3" a="1"/>
  <c r="CS676" i="3" s="1"/>
  <c r="CR676" i="3" a="1"/>
  <c r="CR676" i="3" s="1"/>
  <c r="CO676" i="3" a="1"/>
  <c r="CO676" i="3" s="1"/>
  <c r="CL676" i="3" a="1"/>
  <c r="CL676" i="3" s="1"/>
  <c r="CK676" i="3" a="1"/>
  <c r="CK676" i="3" s="1"/>
  <c r="CI676" i="3"/>
  <c r="AP676" i="3"/>
  <c r="AQ676" i="3" s="1"/>
  <c r="AJ676" i="3"/>
  <c r="AC676" i="3"/>
  <c r="AD676" i="3" s="1"/>
  <c r="W676" i="3"/>
  <c r="P676" i="3" a="1"/>
  <c r="P676" i="3" s="1"/>
  <c r="N676" i="3"/>
  <c r="M676" i="3" a="1"/>
  <c r="M676" i="3" s="1"/>
  <c r="L676" i="3" a="1"/>
  <c r="L676" i="3" s="1"/>
  <c r="I676" i="3" a="1"/>
  <c r="I676" i="3" s="1"/>
  <c r="H676" i="3" a="1"/>
  <c r="H676" i="3" s="1"/>
  <c r="F676" i="3" a="1"/>
  <c r="F676" i="3" s="1"/>
  <c r="D676" i="3" a="1"/>
  <c r="D676" i="3" s="1"/>
  <c r="CI675" i="3"/>
  <c r="AP675" i="3"/>
  <c r="AQ675" i="3" s="1"/>
  <c r="AC675" i="3"/>
  <c r="AD675" i="3" s="1"/>
  <c r="CY674" i="3" a="1"/>
  <c r="CY674" i="3" s="1"/>
  <c r="CW674" i="3" a="1"/>
  <c r="CW674" i="3" s="1"/>
  <c r="CU674" i="3" a="1"/>
  <c r="CU674" i="3" s="1"/>
  <c r="CS674" i="3" a="1"/>
  <c r="CS674" i="3" s="1"/>
  <c r="CR674" i="3" a="1"/>
  <c r="CR674" i="3" s="1"/>
  <c r="CO674" i="3" a="1"/>
  <c r="CO674" i="3" s="1"/>
  <c r="CL674" i="3" a="1"/>
  <c r="CL674" i="3" s="1"/>
  <c r="CK674" i="3" a="1"/>
  <c r="CK674" i="3" s="1"/>
  <c r="CI674" i="3"/>
  <c r="BP674" i="3"/>
  <c r="BC674" i="3"/>
  <c r="BD674" i="3" s="1"/>
  <c r="AW674" i="3"/>
  <c r="AP674" i="3"/>
  <c r="AQ674" i="3" s="1"/>
  <c r="AJ674" i="3"/>
  <c r="AC674" i="3"/>
  <c r="AD674" i="3" s="1"/>
  <c r="W674" i="3"/>
  <c r="P674" i="3" a="1"/>
  <c r="P674" i="3" s="1"/>
  <c r="N674" i="3"/>
  <c r="M674" i="3" a="1"/>
  <c r="M674" i="3" s="1"/>
  <c r="L674" i="3" a="1"/>
  <c r="L674" i="3" s="1"/>
  <c r="I674" i="3" a="1"/>
  <c r="I674" i="3" s="1"/>
  <c r="H674" i="3" a="1"/>
  <c r="H674" i="3" s="1"/>
  <c r="F674" i="3" a="1"/>
  <c r="F674" i="3" s="1"/>
  <c r="D674" i="3" a="1"/>
  <c r="D674" i="3" s="1"/>
  <c r="CI673" i="3"/>
  <c r="AQ673" i="3"/>
  <c r="AP673" i="3"/>
  <c r="AC673" i="3"/>
  <c r="AD673" i="3" s="1"/>
  <c r="CY672" i="3" a="1"/>
  <c r="CY672" i="3" s="1"/>
  <c r="CW672" i="3" a="1"/>
  <c r="CW672" i="3" s="1"/>
  <c r="CU672" i="3"/>
  <c r="CU672" i="3" a="1"/>
  <c r="CS672" i="3" a="1"/>
  <c r="CS672" i="3" s="1"/>
  <c r="CR672" i="3" a="1"/>
  <c r="CR672" i="3" s="1"/>
  <c r="CO672" i="3" a="1"/>
  <c r="CO672" i="3" s="1"/>
  <c r="CL672" i="3" a="1"/>
  <c r="CL672" i="3" s="1"/>
  <c r="CK672" i="3" a="1"/>
  <c r="CK672" i="3" s="1"/>
  <c r="CI672" i="3"/>
  <c r="BP672" i="3"/>
  <c r="BC672" i="3"/>
  <c r="BD672" i="3" s="1"/>
  <c r="AW672" i="3"/>
  <c r="AP672" i="3"/>
  <c r="AQ672" i="3" s="1"/>
  <c r="AJ672" i="3"/>
  <c r="AC672" i="3"/>
  <c r="AD672" i="3" s="1"/>
  <c r="W672" i="3"/>
  <c r="P672" i="3" a="1"/>
  <c r="P672" i="3" s="1"/>
  <c r="N672" i="3"/>
  <c r="M672" i="3" a="1"/>
  <c r="M672" i="3" s="1"/>
  <c r="I672" i="3" a="1"/>
  <c r="I672" i="3" s="1"/>
  <c r="H672" i="3" a="1"/>
  <c r="H672" i="3" s="1"/>
  <c r="F672" i="3" a="1"/>
  <c r="F672" i="3" s="1"/>
  <c r="D672" i="3" a="1"/>
  <c r="D672" i="3" s="1"/>
  <c r="CI671" i="3"/>
  <c r="AP671" i="3"/>
  <c r="AQ671" i="3" s="1"/>
  <c r="AC671" i="3"/>
  <c r="AD671" i="3" s="1"/>
  <c r="CY670" i="3" a="1"/>
  <c r="CY670" i="3" s="1"/>
  <c r="CW670" i="3" a="1"/>
  <c r="CW670" i="3" s="1"/>
  <c r="CU670" i="3" a="1"/>
  <c r="CU670" i="3" s="1"/>
  <c r="CS670" i="3" a="1"/>
  <c r="CS670" i="3" s="1"/>
  <c r="CR670" i="3" a="1"/>
  <c r="CR670" i="3" s="1"/>
  <c r="CO670" i="3" a="1"/>
  <c r="CO670" i="3" s="1"/>
  <c r="CL670" i="3" a="1"/>
  <c r="CL670" i="3" s="1"/>
  <c r="CK670" i="3" a="1"/>
  <c r="CK670" i="3" s="1"/>
  <c r="CI670" i="3"/>
  <c r="AP670" i="3"/>
  <c r="AQ670" i="3" s="1"/>
  <c r="AJ670" i="3"/>
  <c r="AC670" i="3"/>
  <c r="AD670" i="3" s="1"/>
  <c r="W670" i="3"/>
  <c r="P670" i="3" a="1"/>
  <c r="P670" i="3" s="1"/>
  <c r="N670" i="3"/>
  <c r="M670" i="3" a="1"/>
  <c r="M670" i="3" s="1"/>
  <c r="L670" i="3" a="1"/>
  <c r="L670" i="3" s="1"/>
  <c r="I670" i="3" a="1"/>
  <c r="I670" i="3" s="1"/>
  <c r="H670" i="3" a="1"/>
  <c r="H670" i="3" s="1"/>
  <c r="F670" i="3" a="1"/>
  <c r="F670" i="3" s="1"/>
  <c r="D670" i="3" a="1"/>
  <c r="D670" i="3" s="1"/>
  <c r="CI669" i="3"/>
  <c r="AP669" i="3"/>
  <c r="AQ669" i="3" s="1"/>
  <c r="AC669" i="3"/>
  <c r="AD669" i="3" s="1"/>
  <c r="CY668" i="3" a="1"/>
  <c r="CY668" i="3" s="1"/>
  <c r="CW668" i="3" a="1"/>
  <c r="CW668" i="3" s="1"/>
  <c r="CU668" i="3" a="1"/>
  <c r="CU668" i="3" s="1"/>
  <c r="CS668" i="3" a="1"/>
  <c r="CS668" i="3" s="1"/>
  <c r="CR668" i="3" a="1"/>
  <c r="CR668" i="3" s="1"/>
  <c r="CO668" i="3" a="1"/>
  <c r="CO668" i="3" s="1"/>
  <c r="CL668" i="3" a="1"/>
  <c r="CL668" i="3" s="1"/>
  <c r="CK668" i="3" a="1"/>
  <c r="CK668" i="3" s="1"/>
  <c r="CI668" i="3"/>
  <c r="AP668" i="3"/>
  <c r="AQ668" i="3" s="1"/>
  <c r="AJ668" i="3"/>
  <c r="AC668" i="3"/>
  <c r="AD668" i="3" s="1"/>
  <c r="W668" i="3"/>
  <c r="P668" i="3" a="1"/>
  <c r="P668" i="3" s="1"/>
  <c r="N668" i="3"/>
  <c r="M668" i="3" a="1"/>
  <c r="M668" i="3" s="1"/>
  <c r="L668" i="3" a="1"/>
  <c r="L668" i="3" s="1"/>
  <c r="I668" i="3" a="1"/>
  <c r="I668" i="3" s="1"/>
  <c r="H668" i="3" a="1"/>
  <c r="H668" i="3" s="1"/>
  <c r="F668" i="3" a="1"/>
  <c r="F668" i="3" s="1"/>
  <c r="D668" i="3" a="1"/>
  <c r="D668" i="3" s="1"/>
  <c r="CI667" i="3"/>
  <c r="AP667" i="3"/>
  <c r="AQ667" i="3" s="1"/>
  <c r="AC667" i="3"/>
  <c r="AD667" i="3" s="1"/>
  <c r="CY666" i="3" a="1"/>
  <c r="CY666" i="3" s="1"/>
  <c r="CW666" i="3" a="1"/>
  <c r="CW666" i="3" s="1"/>
  <c r="CU666" i="3" a="1"/>
  <c r="CU666" i="3" s="1"/>
  <c r="CS666" i="3" a="1"/>
  <c r="CS666" i="3" s="1"/>
  <c r="CR666" i="3" a="1"/>
  <c r="CR666" i="3" s="1"/>
  <c r="CO666" i="3" a="1"/>
  <c r="CO666" i="3" s="1"/>
  <c r="CL666" i="3" a="1"/>
  <c r="CL666" i="3" s="1"/>
  <c r="CK666" i="3" a="1"/>
  <c r="CK666" i="3" s="1"/>
  <c r="CI666" i="3"/>
  <c r="BP666" i="3"/>
  <c r="BC666" i="3"/>
  <c r="BD666" i="3" s="1"/>
  <c r="AW666" i="3"/>
  <c r="AP666" i="3"/>
  <c r="AQ666" i="3" s="1"/>
  <c r="AJ666" i="3"/>
  <c r="AC666" i="3"/>
  <c r="AD666" i="3" s="1"/>
  <c r="W666" i="3"/>
  <c r="P666" i="3" a="1"/>
  <c r="P666" i="3" s="1"/>
  <c r="N666" i="3"/>
  <c r="M666" i="3" a="1"/>
  <c r="M666" i="3" s="1"/>
  <c r="L666" i="3" a="1"/>
  <c r="L666" i="3" s="1"/>
  <c r="I666" i="3" a="1"/>
  <c r="I666" i="3" s="1"/>
  <c r="H666" i="3" a="1"/>
  <c r="H666" i="3" s="1"/>
  <c r="F666" i="3" a="1"/>
  <c r="F666" i="3" s="1"/>
  <c r="D666" i="3" a="1"/>
  <c r="D666" i="3" s="1"/>
  <c r="CI665" i="3"/>
  <c r="AP665" i="3"/>
  <c r="AQ665" i="3" s="1"/>
  <c r="AC665" i="3"/>
  <c r="AD665" i="3" s="1"/>
  <c r="CY664" i="3" a="1"/>
  <c r="CY664" i="3" s="1"/>
  <c r="CW664" i="3" a="1"/>
  <c r="CW664" i="3" s="1"/>
  <c r="CU664" i="3" a="1"/>
  <c r="CU664" i="3" s="1"/>
  <c r="CS664" i="3" a="1"/>
  <c r="CS664" i="3" s="1"/>
  <c r="CR664" i="3" a="1"/>
  <c r="CR664" i="3" s="1"/>
  <c r="CO664" i="3" a="1"/>
  <c r="CO664" i="3" s="1"/>
  <c r="CL664" i="3" a="1"/>
  <c r="CL664" i="3" s="1"/>
  <c r="CK664" i="3" a="1"/>
  <c r="CK664" i="3" s="1"/>
  <c r="CI664" i="3"/>
  <c r="AP664" i="3"/>
  <c r="AQ664" i="3" s="1"/>
  <c r="AJ664" i="3"/>
  <c r="AC664" i="3"/>
  <c r="AD664" i="3" s="1"/>
  <c r="W664" i="3"/>
  <c r="P664" i="3" a="1"/>
  <c r="P664" i="3" s="1"/>
  <c r="N664" i="3"/>
  <c r="M664" i="3" a="1"/>
  <c r="M664" i="3" s="1"/>
  <c r="L664" i="3" a="1"/>
  <c r="L664" i="3" s="1"/>
  <c r="I664" i="3"/>
  <c r="I664" i="3" a="1"/>
  <c r="H664" i="3" a="1"/>
  <c r="H664" i="3" s="1"/>
  <c r="F664" i="3" a="1"/>
  <c r="F664" i="3" s="1"/>
  <c r="D664" i="3" a="1"/>
  <c r="D664" i="3" s="1"/>
  <c r="CI663" i="3"/>
  <c r="AP663" i="3"/>
  <c r="AQ663" i="3" s="1"/>
  <c r="AC663" i="3"/>
  <c r="AD663" i="3" s="1"/>
  <c r="CY662" i="3" a="1"/>
  <c r="CY662" i="3" s="1"/>
  <c r="CW662" i="3" a="1"/>
  <c r="CW662" i="3" s="1"/>
  <c r="CU662" i="3" a="1"/>
  <c r="CU662" i="3" s="1"/>
  <c r="CS662" i="3" a="1"/>
  <c r="CS662" i="3" s="1"/>
  <c r="CR662" i="3" a="1"/>
  <c r="CR662" i="3" s="1"/>
  <c r="CO662" i="3" a="1"/>
  <c r="CO662" i="3" s="1"/>
  <c r="CL662" i="3" a="1"/>
  <c r="CL662" i="3" s="1"/>
  <c r="CK662" i="3" a="1"/>
  <c r="CK662" i="3" s="1"/>
  <c r="CI662" i="3"/>
  <c r="AP662" i="3"/>
  <c r="AQ662" i="3" s="1"/>
  <c r="AJ662" i="3"/>
  <c r="AC662" i="3"/>
  <c r="AD662" i="3" s="1"/>
  <c r="W662" i="3"/>
  <c r="P662" i="3" a="1"/>
  <c r="P662" i="3" s="1"/>
  <c r="N662" i="3"/>
  <c r="M662" i="3" a="1"/>
  <c r="M662" i="3" s="1"/>
  <c r="L662" i="3" a="1"/>
  <c r="L662" i="3" s="1"/>
  <c r="I662" i="3" a="1"/>
  <c r="I662" i="3" s="1"/>
  <c r="H662" i="3" a="1"/>
  <c r="H662" i="3" s="1"/>
  <c r="F662" i="3" a="1"/>
  <c r="F662" i="3" s="1"/>
  <c r="D662" i="3" a="1"/>
  <c r="D662" i="3" s="1"/>
  <c r="CI661" i="3"/>
  <c r="AP661" i="3"/>
  <c r="AQ661" i="3" s="1"/>
  <c r="AC661" i="3"/>
  <c r="AD661" i="3" s="1"/>
  <c r="CY660" i="3" a="1"/>
  <c r="CY660" i="3" s="1"/>
  <c r="CW660" i="3" a="1"/>
  <c r="CW660" i="3" s="1"/>
  <c r="CU660" i="3" a="1"/>
  <c r="CU660" i="3" s="1"/>
  <c r="CS660" i="3" a="1"/>
  <c r="CS660" i="3" s="1"/>
  <c r="CR660" i="3" a="1"/>
  <c r="CR660" i="3" s="1"/>
  <c r="CO660" i="3" a="1"/>
  <c r="CO660" i="3" s="1"/>
  <c r="CL660" i="3" a="1"/>
  <c r="CL660" i="3" s="1"/>
  <c r="CK660" i="3" a="1"/>
  <c r="CK660" i="3" s="1"/>
  <c r="CI660" i="3"/>
  <c r="BP660" i="3"/>
  <c r="BC660" i="3"/>
  <c r="BD660" i="3" s="1"/>
  <c r="AW660" i="3"/>
  <c r="AQ660" i="3"/>
  <c r="AP660" i="3"/>
  <c r="AJ660" i="3"/>
  <c r="AC660" i="3"/>
  <c r="AD660" i="3" s="1"/>
  <c r="W660" i="3"/>
  <c r="P660" i="3" a="1"/>
  <c r="P660" i="3" s="1"/>
  <c r="N660" i="3"/>
  <c r="M660" i="3" a="1"/>
  <c r="M660" i="3" s="1"/>
  <c r="L660" i="3" a="1"/>
  <c r="L660" i="3" s="1"/>
  <c r="I660" i="3" a="1"/>
  <c r="I660" i="3" s="1"/>
  <c r="H660" i="3" a="1"/>
  <c r="H660" i="3" s="1"/>
  <c r="F660" i="3" a="1"/>
  <c r="F660" i="3" s="1"/>
  <c r="D660" i="3" a="1"/>
  <c r="D660" i="3" s="1"/>
  <c r="CI659" i="3"/>
  <c r="AP659" i="3"/>
  <c r="AQ659" i="3" s="1"/>
  <c r="AC659" i="3"/>
  <c r="AD659" i="3" s="1"/>
  <c r="CY658" i="3" a="1"/>
  <c r="CY658" i="3" s="1"/>
  <c r="CW658" i="3" a="1"/>
  <c r="CW658" i="3" s="1"/>
  <c r="CU658" i="3" a="1"/>
  <c r="CU658" i="3" s="1"/>
  <c r="CS658" i="3" a="1"/>
  <c r="CS658" i="3" s="1"/>
  <c r="CR658" i="3" a="1"/>
  <c r="CR658" i="3" s="1"/>
  <c r="CO658" i="3" a="1"/>
  <c r="CO658" i="3" s="1"/>
  <c r="CL658" i="3" a="1"/>
  <c r="CL658" i="3" s="1"/>
  <c r="CK658" i="3" a="1"/>
  <c r="CK658" i="3" s="1"/>
  <c r="CI658" i="3"/>
  <c r="BP658" i="3"/>
  <c r="BC658" i="3"/>
  <c r="BD658" i="3" s="1"/>
  <c r="AW658" i="3"/>
  <c r="AP658" i="3"/>
  <c r="AQ658" i="3" s="1"/>
  <c r="AJ658" i="3"/>
  <c r="AC658" i="3"/>
  <c r="AD658" i="3" s="1"/>
  <c r="W658" i="3"/>
  <c r="P658" i="3"/>
  <c r="P658" i="3" a="1"/>
  <c r="N658" i="3"/>
  <c r="M658" i="3" a="1"/>
  <c r="M658" i="3" s="1"/>
  <c r="L658" i="3" a="1"/>
  <c r="L658" i="3" s="1"/>
  <c r="I658" i="3" a="1"/>
  <c r="I658" i="3" s="1"/>
  <c r="H658" i="3" a="1"/>
  <c r="H658" i="3" s="1"/>
  <c r="F658" i="3" a="1"/>
  <c r="F658" i="3" s="1"/>
  <c r="D658" i="3" a="1"/>
  <c r="D658" i="3" s="1"/>
  <c r="CI657" i="3"/>
  <c r="AP657" i="3"/>
  <c r="AQ657" i="3" s="1"/>
  <c r="AC657" i="3"/>
  <c r="AD657" i="3" s="1"/>
  <c r="CY656" i="3" a="1"/>
  <c r="CY656" i="3" s="1"/>
  <c r="CW656" i="3" a="1"/>
  <c r="CW656" i="3" s="1"/>
  <c r="CU656" i="3" a="1"/>
  <c r="CU656" i="3" s="1"/>
  <c r="CS656" i="3" a="1"/>
  <c r="CS656" i="3" s="1"/>
  <c r="CR656" i="3" a="1"/>
  <c r="CR656" i="3" s="1"/>
  <c r="CO656" i="3" a="1"/>
  <c r="CO656" i="3" s="1"/>
  <c r="CL656" i="3" a="1"/>
  <c r="CL656" i="3" s="1"/>
  <c r="CK656" i="3" a="1"/>
  <c r="CK656" i="3" s="1"/>
  <c r="CI656" i="3"/>
  <c r="AP656" i="3"/>
  <c r="AQ656" i="3" s="1"/>
  <c r="AJ656" i="3"/>
  <c r="AC656" i="3"/>
  <c r="AD656" i="3" s="1"/>
  <c r="W656" i="3"/>
  <c r="P656" i="3" a="1"/>
  <c r="P656" i="3" s="1"/>
  <c r="N656" i="3"/>
  <c r="M656" i="3" a="1"/>
  <c r="M656" i="3" s="1"/>
  <c r="L656" i="3" a="1"/>
  <c r="L656" i="3" s="1"/>
  <c r="I656" i="3" a="1"/>
  <c r="I656" i="3" s="1"/>
  <c r="H656" i="3" a="1"/>
  <c r="H656" i="3" s="1"/>
  <c r="F656" i="3" a="1"/>
  <c r="F656" i="3" s="1"/>
  <c r="D656" i="3" a="1"/>
  <c r="D656" i="3" s="1"/>
  <c r="CI655" i="3"/>
  <c r="AP655" i="3"/>
  <c r="AQ655" i="3" s="1"/>
  <c r="AC655" i="3"/>
  <c r="AD655" i="3" s="1"/>
  <c r="CY654" i="3" a="1"/>
  <c r="CY654" i="3" s="1"/>
  <c r="CW654" i="3" a="1"/>
  <c r="CW654" i="3" s="1"/>
  <c r="CU654" i="3" a="1"/>
  <c r="CU654" i="3" s="1"/>
  <c r="CS654" i="3" a="1"/>
  <c r="CS654" i="3" s="1"/>
  <c r="CR654" i="3" a="1"/>
  <c r="CR654" i="3" s="1"/>
  <c r="CO654" i="3" a="1"/>
  <c r="CO654" i="3" s="1"/>
  <c r="CL654" i="3" a="1"/>
  <c r="CL654" i="3" s="1"/>
  <c r="CK654" i="3" a="1"/>
  <c r="CK654" i="3" s="1"/>
  <c r="CI654" i="3"/>
  <c r="AP654" i="3"/>
  <c r="AQ654" i="3" s="1"/>
  <c r="AJ654" i="3"/>
  <c r="AC654" i="3"/>
  <c r="AD654" i="3" s="1"/>
  <c r="W654" i="3"/>
  <c r="P654" i="3" a="1"/>
  <c r="P654" i="3" s="1"/>
  <c r="N654" i="3"/>
  <c r="M654" i="3" a="1"/>
  <c r="M654" i="3" s="1"/>
  <c r="L654" i="3" a="1"/>
  <c r="L654" i="3" s="1"/>
  <c r="I654" i="3" a="1"/>
  <c r="I654" i="3" s="1"/>
  <c r="H654" i="3" a="1"/>
  <c r="H654" i="3" s="1"/>
  <c r="F654" i="3" a="1"/>
  <c r="F654" i="3" s="1"/>
  <c r="D654" i="3" a="1"/>
  <c r="D654" i="3" s="1"/>
  <c r="CI653" i="3"/>
  <c r="AP653" i="3"/>
  <c r="AQ653" i="3" s="1"/>
  <c r="AC653" i="3"/>
  <c r="AD653" i="3" s="1"/>
  <c r="CY652" i="3" a="1"/>
  <c r="CY652" i="3" s="1"/>
  <c r="CW652" i="3" a="1"/>
  <c r="CW652" i="3" s="1"/>
  <c r="CU652" i="3" a="1"/>
  <c r="CU652" i="3" s="1"/>
  <c r="CS652" i="3" a="1"/>
  <c r="CS652" i="3" s="1"/>
  <c r="CR652" i="3" a="1"/>
  <c r="CR652" i="3" s="1"/>
  <c r="CO652" i="3" a="1"/>
  <c r="CO652" i="3" s="1"/>
  <c r="CL652" i="3" a="1"/>
  <c r="CL652" i="3" s="1"/>
  <c r="CK652" i="3" a="1"/>
  <c r="CK652" i="3" s="1"/>
  <c r="CI652" i="3"/>
  <c r="BP652" i="3"/>
  <c r="BC652" i="3"/>
  <c r="BD652" i="3" s="1"/>
  <c r="AW652" i="3"/>
  <c r="AP652" i="3"/>
  <c r="AQ652" i="3" s="1"/>
  <c r="AJ652" i="3"/>
  <c r="AC652" i="3"/>
  <c r="AD652" i="3" s="1"/>
  <c r="W652" i="3"/>
  <c r="P652" i="3" a="1"/>
  <c r="P652" i="3" s="1"/>
  <c r="N652" i="3"/>
  <c r="M652" i="3" a="1"/>
  <c r="M652" i="3" s="1"/>
  <c r="L652" i="3" a="1"/>
  <c r="L652" i="3" s="1"/>
  <c r="I652" i="3" a="1"/>
  <c r="I652" i="3" s="1"/>
  <c r="H652" i="3" a="1"/>
  <c r="H652" i="3" s="1"/>
  <c r="F652" i="3" a="1"/>
  <c r="F652" i="3" s="1"/>
  <c r="D652" i="3" a="1"/>
  <c r="D652" i="3" s="1"/>
  <c r="CI651" i="3"/>
  <c r="AP651" i="3"/>
  <c r="AQ651" i="3" s="1"/>
  <c r="AC651" i="3"/>
  <c r="AD651" i="3" s="1"/>
  <c r="CY650" i="3" a="1"/>
  <c r="CY650" i="3" s="1"/>
  <c r="CW650" i="3" a="1"/>
  <c r="CW650" i="3" s="1"/>
  <c r="CU650" i="3" a="1"/>
  <c r="CU650" i="3" s="1"/>
  <c r="CS650" i="3" a="1"/>
  <c r="CS650" i="3" s="1"/>
  <c r="CR650" i="3" a="1"/>
  <c r="CR650" i="3" s="1"/>
  <c r="CO650" i="3" a="1"/>
  <c r="CO650" i="3" s="1"/>
  <c r="CL650" i="3" a="1"/>
  <c r="CL650" i="3" s="1"/>
  <c r="CK650" i="3" a="1"/>
  <c r="CK650" i="3" s="1"/>
  <c r="CI650" i="3"/>
  <c r="BC650" i="3"/>
  <c r="BD650" i="3" s="1"/>
  <c r="AW650" i="3"/>
  <c r="AP650" i="3"/>
  <c r="AQ650" i="3" s="1"/>
  <c r="AJ650" i="3"/>
  <c r="AC650" i="3"/>
  <c r="AD650" i="3" s="1"/>
  <c r="W650" i="3"/>
  <c r="P650" i="3" a="1"/>
  <c r="P650" i="3" s="1"/>
  <c r="N650" i="3"/>
  <c r="M650" i="3" a="1"/>
  <c r="M650" i="3" s="1"/>
  <c r="L650" i="3" a="1"/>
  <c r="L650" i="3" s="1"/>
  <c r="I650" i="3" a="1"/>
  <c r="I650" i="3" s="1"/>
  <c r="H650" i="3" a="1"/>
  <c r="H650" i="3" s="1"/>
  <c r="F650" i="3" a="1"/>
  <c r="F650" i="3" s="1"/>
  <c r="D650" i="3" a="1"/>
  <c r="D650" i="3" s="1"/>
  <c r="CI649" i="3"/>
  <c r="AP649" i="3"/>
  <c r="AQ649" i="3" s="1"/>
  <c r="AC649" i="3"/>
  <c r="AD649" i="3" s="1"/>
  <c r="CY648" i="3" a="1"/>
  <c r="CY648" i="3" s="1"/>
  <c r="CW648" i="3" a="1"/>
  <c r="CW648" i="3" s="1"/>
  <c r="CU648" i="3" a="1"/>
  <c r="CU648" i="3" s="1"/>
  <c r="CS648" i="3" a="1"/>
  <c r="CS648" i="3" s="1"/>
  <c r="CR648" i="3" a="1"/>
  <c r="CR648" i="3" s="1"/>
  <c r="CO648" i="3" a="1"/>
  <c r="CO648" i="3" s="1"/>
  <c r="CL648" i="3" a="1"/>
  <c r="CL648" i="3" s="1"/>
  <c r="CK648" i="3" a="1"/>
  <c r="CK648" i="3" s="1"/>
  <c r="CI648" i="3"/>
  <c r="AP648" i="3"/>
  <c r="AQ648" i="3" s="1"/>
  <c r="AJ648" i="3"/>
  <c r="AC648" i="3"/>
  <c r="AD648" i="3" s="1"/>
  <c r="W648" i="3"/>
  <c r="P648" i="3" a="1"/>
  <c r="P648" i="3" s="1"/>
  <c r="N648" i="3"/>
  <c r="M648" i="3" a="1"/>
  <c r="M648" i="3" s="1"/>
  <c r="L648" i="3" a="1"/>
  <c r="L648" i="3" s="1"/>
  <c r="I648" i="3" a="1"/>
  <c r="I648" i="3" s="1"/>
  <c r="H648" i="3" a="1"/>
  <c r="H648" i="3" s="1"/>
  <c r="F648" i="3" a="1"/>
  <c r="F648" i="3" s="1"/>
  <c r="D648" i="3" a="1"/>
  <c r="D648" i="3" s="1"/>
  <c r="CI647" i="3"/>
  <c r="AP647" i="3"/>
  <c r="AQ647" i="3" s="1"/>
  <c r="AC647" i="3"/>
  <c r="AD647" i="3" s="1"/>
  <c r="CY646" i="3" a="1"/>
  <c r="CY646" i="3" s="1"/>
  <c r="CW646" i="3" a="1"/>
  <c r="CW646" i="3" s="1"/>
  <c r="CU646" i="3" a="1"/>
  <c r="CU646" i="3" s="1"/>
  <c r="CS646" i="3" a="1"/>
  <c r="CS646" i="3" s="1"/>
  <c r="CR646" i="3" a="1"/>
  <c r="CR646" i="3" s="1"/>
  <c r="CO646" i="3" a="1"/>
  <c r="CO646" i="3" s="1"/>
  <c r="CL646" i="3" a="1"/>
  <c r="CL646" i="3" s="1"/>
  <c r="CK646" i="3" a="1"/>
  <c r="CK646" i="3" s="1"/>
  <c r="CI646" i="3"/>
  <c r="BP646" i="3"/>
  <c r="BC646" i="3"/>
  <c r="BD646" i="3" s="1"/>
  <c r="AW646" i="3"/>
  <c r="AP646" i="3"/>
  <c r="AQ646" i="3" s="1"/>
  <c r="AJ646" i="3"/>
  <c r="AC646" i="3"/>
  <c r="AD646" i="3" s="1"/>
  <c r="W646" i="3"/>
  <c r="P646" i="3" a="1"/>
  <c r="P646" i="3" s="1"/>
  <c r="N646" i="3"/>
  <c r="M646" i="3" a="1"/>
  <c r="M646" i="3" s="1"/>
  <c r="L646" i="3" a="1"/>
  <c r="L646" i="3" s="1"/>
  <c r="I646" i="3" a="1"/>
  <c r="I646" i="3" s="1"/>
  <c r="H646" i="3" a="1"/>
  <c r="H646" i="3" s="1"/>
  <c r="F646" i="3" a="1"/>
  <c r="F646" i="3" s="1"/>
  <c r="D646" i="3" a="1"/>
  <c r="D646" i="3" s="1"/>
  <c r="CI645" i="3"/>
  <c r="AP645" i="3"/>
  <c r="AQ645" i="3" s="1"/>
  <c r="AC645" i="3"/>
  <c r="AD645" i="3" s="1"/>
  <c r="CY644" i="3" a="1"/>
  <c r="CY644" i="3" s="1"/>
  <c r="CW644" i="3" a="1"/>
  <c r="CW644" i="3" s="1"/>
  <c r="CU644" i="3" a="1"/>
  <c r="CU644" i="3" s="1"/>
  <c r="CS644" i="3" a="1"/>
  <c r="CS644" i="3" s="1"/>
  <c r="CR644" i="3" a="1"/>
  <c r="CR644" i="3" s="1"/>
  <c r="CO644" i="3" a="1"/>
  <c r="CO644" i="3" s="1"/>
  <c r="CL644" i="3" a="1"/>
  <c r="CL644" i="3" s="1"/>
  <c r="CK644" i="3" a="1"/>
  <c r="CK644" i="3" s="1"/>
  <c r="CI644" i="3"/>
  <c r="BP644" i="3"/>
  <c r="BC644" i="3"/>
  <c r="BD644" i="3" s="1"/>
  <c r="AW644" i="3"/>
  <c r="AP644" i="3"/>
  <c r="AQ644" i="3" s="1"/>
  <c r="AJ644" i="3"/>
  <c r="AC644" i="3"/>
  <c r="AD644" i="3" s="1"/>
  <c r="W644" i="3"/>
  <c r="P644" i="3" a="1"/>
  <c r="P644" i="3" s="1"/>
  <c r="N644" i="3"/>
  <c r="M644" i="3" a="1"/>
  <c r="M644" i="3" s="1"/>
  <c r="L644" i="3" a="1"/>
  <c r="L644" i="3" s="1"/>
  <c r="I644" i="3" a="1"/>
  <c r="I644" i="3" s="1"/>
  <c r="H644" i="3" a="1"/>
  <c r="H644" i="3" s="1"/>
  <c r="F644" i="3" a="1"/>
  <c r="F644" i="3" s="1"/>
  <c r="D644" i="3" a="1"/>
  <c r="D644" i="3" s="1"/>
  <c r="CI643" i="3"/>
  <c r="AP643" i="3"/>
  <c r="AQ643" i="3" s="1"/>
  <c r="AC643" i="3"/>
  <c r="AD643" i="3" s="1"/>
  <c r="CY642" i="3" a="1"/>
  <c r="CY642" i="3" s="1"/>
  <c r="CW642" i="3" a="1"/>
  <c r="CW642" i="3" s="1"/>
  <c r="CU642" i="3" a="1"/>
  <c r="CU642" i="3" s="1"/>
  <c r="CS642" i="3" a="1"/>
  <c r="CS642" i="3" s="1"/>
  <c r="CR642" i="3" a="1"/>
  <c r="CR642" i="3" s="1"/>
  <c r="CO642" i="3" a="1"/>
  <c r="CO642" i="3" s="1"/>
  <c r="CL642" i="3" a="1"/>
  <c r="CL642" i="3" s="1"/>
  <c r="CK642" i="3" a="1"/>
  <c r="CK642" i="3" s="1"/>
  <c r="CI642" i="3"/>
  <c r="BP642" i="3"/>
  <c r="BC642" i="3"/>
  <c r="BD642" i="3" s="1"/>
  <c r="AW642" i="3"/>
  <c r="AP642" i="3"/>
  <c r="AQ642" i="3" s="1"/>
  <c r="AJ642" i="3"/>
  <c r="AC642" i="3"/>
  <c r="AD642" i="3" s="1"/>
  <c r="W642" i="3"/>
  <c r="P642" i="3" a="1"/>
  <c r="P642" i="3" s="1"/>
  <c r="N642" i="3"/>
  <c r="M642" i="3" a="1"/>
  <c r="M642" i="3" s="1"/>
  <c r="L642" i="3"/>
  <c r="L642" i="3" a="1"/>
  <c r="I642" i="3" a="1"/>
  <c r="I642" i="3" s="1"/>
  <c r="H642" i="3"/>
  <c r="H642" i="3" a="1"/>
  <c r="F642" i="3" a="1"/>
  <c r="F642" i="3" s="1"/>
  <c r="D642" i="3" a="1"/>
  <c r="D642" i="3" s="1"/>
  <c r="CI641" i="3"/>
  <c r="AP641" i="3"/>
  <c r="AQ641" i="3" s="1"/>
  <c r="AC641" i="3"/>
  <c r="AD641" i="3" s="1"/>
  <c r="CY640" i="3" a="1"/>
  <c r="CY640" i="3" s="1"/>
  <c r="CW640" i="3" a="1"/>
  <c r="CW640" i="3" s="1"/>
  <c r="CU640" i="3" a="1"/>
  <c r="CU640" i="3" s="1"/>
  <c r="CS640" i="3" a="1"/>
  <c r="CS640" i="3" s="1"/>
  <c r="CR640" i="3" a="1"/>
  <c r="CR640" i="3" s="1"/>
  <c r="CO640" i="3" a="1"/>
  <c r="CO640" i="3" s="1"/>
  <c r="CL640" i="3" a="1"/>
  <c r="CL640" i="3" s="1"/>
  <c r="CK640" i="3" a="1"/>
  <c r="CK640" i="3" s="1"/>
  <c r="CI640" i="3"/>
  <c r="BP640" i="3"/>
  <c r="BC640" i="3"/>
  <c r="BD640" i="3" s="1"/>
  <c r="AW640" i="3"/>
  <c r="AP640" i="3"/>
  <c r="AQ640" i="3" s="1"/>
  <c r="AJ640" i="3"/>
  <c r="AC640" i="3"/>
  <c r="AD640" i="3" s="1"/>
  <c r="W640" i="3"/>
  <c r="P640" i="3" a="1"/>
  <c r="P640" i="3" s="1"/>
  <c r="N640" i="3"/>
  <c r="L640" i="3" a="1"/>
  <c r="L640" i="3" s="1"/>
  <c r="I640" i="3" a="1"/>
  <c r="I640" i="3" s="1"/>
  <c r="H640" i="3" a="1"/>
  <c r="H640" i="3" s="1"/>
  <c r="F640" i="3" a="1"/>
  <c r="F640" i="3" s="1"/>
  <c r="D640" i="3" a="1"/>
  <c r="D640" i="3" s="1"/>
  <c r="CI639" i="3"/>
  <c r="AP639" i="3"/>
  <c r="AQ639" i="3" s="1"/>
  <c r="AC639" i="3"/>
  <c r="AD639" i="3" s="1"/>
  <c r="CY638" i="3" a="1"/>
  <c r="CY638" i="3" s="1"/>
  <c r="CW638" i="3" a="1"/>
  <c r="CW638" i="3" s="1"/>
  <c r="CU638" i="3" a="1"/>
  <c r="CU638" i="3" s="1"/>
  <c r="CS638" i="3" a="1"/>
  <c r="CS638" i="3" s="1"/>
  <c r="CR638" i="3" a="1"/>
  <c r="CR638" i="3" s="1"/>
  <c r="CO638" i="3" a="1"/>
  <c r="CO638" i="3" s="1"/>
  <c r="CL638" i="3" a="1"/>
  <c r="CL638" i="3" s="1"/>
  <c r="CK638" i="3" a="1"/>
  <c r="CK638" i="3" s="1"/>
  <c r="CI638" i="3"/>
  <c r="AP638" i="3"/>
  <c r="AQ638" i="3" s="1"/>
  <c r="AJ638" i="3"/>
  <c r="AC638" i="3"/>
  <c r="AD638" i="3" s="1"/>
  <c r="W638" i="3"/>
  <c r="P638" i="3" a="1"/>
  <c r="P638" i="3" s="1"/>
  <c r="N638" i="3"/>
  <c r="M638" i="3"/>
  <c r="M638" i="3" a="1"/>
  <c r="L638" i="3" a="1"/>
  <c r="L638" i="3" s="1"/>
  <c r="I638" i="3" a="1"/>
  <c r="I638" i="3" s="1"/>
  <c r="H638" i="3" a="1"/>
  <c r="H638" i="3" s="1"/>
  <c r="F638" i="3" a="1"/>
  <c r="F638" i="3" s="1"/>
  <c r="D638" i="3" a="1"/>
  <c r="D638" i="3" s="1"/>
  <c r="CI637" i="3"/>
  <c r="AP637" i="3"/>
  <c r="AQ637" i="3" s="1"/>
  <c r="AC637" i="3"/>
  <c r="AD637" i="3" s="1"/>
  <c r="CY636" i="3" a="1"/>
  <c r="CY636" i="3" s="1"/>
  <c r="CW636" i="3" a="1"/>
  <c r="CW636" i="3" s="1"/>
  <c r="CU636" i="3" a="1"/>
  <c r="CU636" i="3" s="1"/>
  <c r="CS636" i="3" a="1"/>
  <c r="CS636" i="3" s="1"/>
  <c r="CR636" i="3" a="1"/>
  <c r="CR636" i="3" s="1"/>
  <c r="CO636" i="3" a="1"/>
  <c r="CO636" i="3" s="1"/>
  <c r="CL636" i="3" a="1"/>
  <c r="CL636" i="3" s="1"/>
  <c r="CK636" i="3" a="1"/>
  <c r="CK636" i="3" s="1"/>
  <c r="CI636" i="3"/>
  <c r="BP636" i="3"/>
  <c r="BC636" i="3"/>
  <c r="BD636" i="3" s="1"/>
  <c r="AW636" i="3"/>
  <c r="AP636" i="3"/>
  <c r="AQ636" i="3" s="1"/>
  <c r="AJ636" i="3"/>
  <c r="AC636" i="3"/>
  <c r="AD636" i="3" s="1"/>
  <c r="W636" i="3"/>
  <c r="P636" i="3" a="1"/>
  <c r="P636" i="3" s="1"/>
  <c r="N636" i="3"/>
  <c r="M636" i="3" a="1"/>
  <c r="M636" i="3" s="1"/>
  <c r="L636" i="3" a="1"/>
  <c r="L636" i="3" s="1"/>
  <c r="I636" i="3" a="1"/>
  <c r="I636" i="3" s="1"/>
  <c r="H636" i="3" a="1"/>
  <c r="H636" i="3" s="1"/>
  <c r="F636" i="3" a="1"/>
  <c r="F636" i="3" s="1"/>
  <c r="D636" i="3" a="1"/>
  <c r="D636" i="3" s="1"/>
  <c r="CI635" i="3"/>
  <c r="AP635" i="3"/>
  <c r="AQ635" i="3" s="1"/>
  <c r="AC635" i="3"/>
  <c r="AD635" i="3" s="1"/>
  <c r="CY634" i="3" a="1"/>
  <c r="CY634" i="3" s="1"/>
  <c r="CW634" i="3" a="1"/>
  <c r="CW634" i="3" s="1"/>
  <c r="CU634" i="3" a="1"/>
  <c r="CU634" i="3" s="1"/>
  <c r="CS634" i="3" a="1"/>
  <c r="CS634" i="3" s="1"/>
  <c r="CR634" i="3" a="1"/>
  <c r="CR634" i="3" s="1"/>
  <c r="CO634" i="3" a="1"/>
  <c r="CO634" i="3" s="1"/>
  <c r="CL634" i="3" a="1"/>
  <c r="CL634" i="3" s="1"/>
  <c r="CK634" i="3" a="1"/>
  <c r="CK634" i="3" s="1"/>
  <c r="CI634" i="3"/>
  <c r="AP634" i="3"/>
  <c r="AQ634" i="3" s="1"/>
  <c r="AJ634" i="3"/>
  <c r="AD634" i="3"/>
  <c r="AC634" i="3"/>
  <c r="W634" i="3"/>
  <c r="P634" i="3" a="1"/>
  <c r="P634" i="3" s="1"/>
  <c r="N634" i="3"/>
  <c r="M634" i="3" a="1"/>
  <c r="M634" i="3" s="1"/>
  <c r="I634" i="3" a="1"/>
  <c r="I634" i="3" s="1"/>
  <c r="H634" i="3" a="1"/>
  <c r="H634" i="3" s="1"/>
  <c r="F634" i="3" a="1"/>
  <c r="F634" i="3" s="1"/>
  <c r="D634" i="3" a="1"/>
  <c r="D634" i="3" s="1"/>
  <c r="CI633" i="3"/>
  <c r="AP633" i="3"/>
  <c r="AQ633" i="3" s="1"/>
  <c r="AC633" i="3"/>
  <c r="AD633" i="3" s="1"/>
  <c r="CY632" i="3" a="1"/>
  <c r="CY632" i="3" s="1"/>
  <c r="CW632" i="3" a="1"/>
  <c r="CW632" i="3" s="1"/>
  <c r="CU632" i="3" a="1"/>
  <c r="CU632" i="3" s="1"/>
  <c r="CS632" i="3" a="1"/>
  <c r="CS632" i="3" s="1"/>
  <c r="CR632" i="3" a="1"/>
  <c r="CR632" i="3" s="1"/>
  <c r="CO632" i="3" a="1"/>
  <c r="CO632" i="3" s="1"/>
  <c r="CL632" i="3" a="1"/>
  <c r="CL632" i="3" s="1"/>
  <c r="CK632" i="3" a="1"/>
  <c r="CK632" i="3" s="1"/>
  <c r="CI632" i="3"/>
  <c r="AP632" i="3"/>
  <c r="AQ632" i="3" s="1"/>
  <c r="AJ632" i="3"/>
  <c r="AC632" i="3"/>
  <c r="AD632" i="3" s="1"/>
  <c r="W632" i="3"/>
  <c r="P632" i="3" a="1"/>
  <c r="P632" i="3" s="1"/>
  <c r="N632" i="3"/>
  <c r="M632" i="3" a="1"/>
  <c r="M632" i="3" s="1"/>
  <c r="L632" i="3" a="1"/>
  <c r="L632" i="3" s="1"/>
  <c r="I632" i="3" a="1"/>
  <c r="I632" i="3" s="1"/>
  <c r="H632" i="3" a="1"/>
  <c r="H632" i="3" s="1"/>
  <c r="F632" i="3" a="1"/>
  <c r="F632" i="3" s="1"/>
  <c r="D632" i="3" a="1"/>
  <c r="D632" i="3" s="1"/>
  <c r="CI631" i="3"/>
  <c r="AQ631" i="3"/>
  <c r="AP631" i="3"/>
  <c r="AC631" i="3"/>
  <c r="AD631" i="3" s="1"/>
  <c r="CY630" i="3" a="1"/>
  <c r="CY630" i="3" s="1"/>
  <c r="CW630" i="3" a="1"/>
  <c r="CW630" i="3" s="1"/>
  <c r="CU630" i="3" a="1"/>
  <c r="CU630" i="3" s="1"/>
  <c r="CS630" i="3" a="1"/>
  <c r="CS630" i="3" s="1"/>
  <c r="CR630" i="3" a="1"/>
  <c r="CR630" i="3" s="1"/>
  <c r="CO630" i="3" a="1"/>
  <c r="CO630" i="3" s="1"/>
  <c r="CL630" i="3" a="1"/>
  <c r="CL630" i="3" s="1"/>
  <c r="CK630" i="3" a="1"/>
  <c r="CK630" i="3" s="1"/>
  <c r="CI630" i="3"/>
  <c r="AP630" i="3"/>
  <c r="AQ630" i="3" s="1"/>
  <c r="AJ630" i="3"/>
  <c r="AC630" i="3"/>
  <c r="AD630" i="3" s="1"/>
  <c r="W630" i="3"/>
  <c r="P630" i="3" a="1"/>
  <c r="P630" i="3" s="1"/>
  <c r="N630" i="3"/>
  <c r="M630" i="3" a="1"/>
  <c r="M630" i="3" s="1"/>
  <c r="L630" i="3" a="1"/>
  <c r="L630" i="3" s="1"/>
  <c r="I630" i="3" a="1"/>
  <c r="I630" i="3" s="1"/>
  <c r="H630" i="3" a="1"/>
  <c r="H630" i="3" s="1"/>
  <c r="F630" i="3" a="1"/>
  <c r="F630" i="3" s="1"/>
  <c r="D630" i="3" a="1"/>
  <c r="D630" i="3" s="1"/>
  <c r="CI629" i="3"/>
  <c r="AP629" i="3"/>
  <c r="AQ629" i="3" s="1"/>
  <c r="AC629" i="3"/>
  <c r="AD629" i="3" s="1"/>
  <c r="CY628" i="3" a="1"/>
  <c r="CY628" i="3" s="1"/>
  <c r="CW628" i="3" a="1"/>
  <c r="CW628" i="3" s="1"/>
  <c r="CU628" i="3" a="1"/>
  <c r="CU628" i="3" s="1"/>
  <c r="CS628" i="3" a="1"/>
  <c r="CS628" i="3" s="1"/>
  <c r="CR628" i="3" a="1"/>
  <c r="CR628" i="3" s="1"/>
  <c r="CO628" i="3" a="1"/>
  <c r="CO628" i="3" s="1"/>
  <c r="CL628" i="3" a="1"/>
  <c r="CL628" i="3" s="1"/>
  <c r="CK628" i="3" a="1"/>
  <c r="CK628" i="3" s="1"/>
  <c r="CI628" i="3"/>
  <c r="BC628" i="3"/>
  <c r="BD628" i="3" s="1"/>
  <c r="AW628" i="3"/>
  <c r="AP628" i="3"/>
  <c r="AQ628" i="3" s="1"/>
  <c r="AJ628" i="3"/>
  <c r="AC628" i="3"/>
  <c r="AD628" i="3" s="1"/>
  <c r="W628" i="3"/>
  <c r="P628" i="3" a="1"/>
  <c r="P628" i="3" s="1"/>
  <c r="N628" i="3"/>
  <c r="M628" i="3" a="1"/>
  <c r="M628" i="3" s="1"/>
  <c r="L628" i="3" a="1"/>
  <c r="L628" i="3" s="1"/>
  <c r="I628" i="3" a="1"/>
  <c r="I628" i="3" s="1"/>
  <c r="H628" i="3" a="1"/>
  <c r="H628" i="3" s="1"/>
  <c r="F628" i="3" a="1"/>
  <c r="F628" i="3" s="1"/>
  <c r="D628" i="3" a="1"/>
  <c r="D628" i="3" s="1"/>
  <c r="CI627" i="3"/>
  <c r="AP627" i="3"/>
  <c r="AQ627" i="3" s="1"/>
  <c r="AC627" i="3"/>
  <c r="AD627" i="3" s="1"/>
  <c r="CY626" i="3" a="1"/>
  <c r="CY626" i="3" s="1"/>
  <c r="CW626" i="3" a="1"/>
  <c r="CW626" i="3" s="1"/>
  <c r="CU626" i="3" a="1"/>
  <c r="CU626" i="3" s="1"/>
  <c r="CS626" i="3" a="1"/>
  <c r="CS626" i="3" s="1"/>
  <c r="CR626" i="3" a="1"/>
  <c r="CR626" i="3" s="1"/>
  <c r="CO626" i="3" a="1"/>
  <c r="CO626" i="3" s="1"/>
  <c r="CL626" i="3" a="1"/>
  <c r="CL626" i="3" s="1"/>
  <c r="CK626" i="3" a="1"/>
  <c r="CK626" i="3" s="1"/>
  <c r="AP626" i="3"/>
  <c r="AQ626" i="3" s="1"/>
  <c r="AJ626" i="3"/>
  <c r="AC626" i="3"/>
  <c r="AD626" i="3" s="1"/>
  <c r="W626" i="3"/>
  <c r="P626" i="3" a="1"/>
  <c r="P626" i="3" s="1"/>
  <c r="N626" i="3"/>
  <c r="M626" i="3" a="1"/>
  <c r="M626" i="3" s="1"/>
  <c r="L626" i="3" a="1"/>
  <c r="L626" i="3" s="1"/>
  <c r="I626" i="3" a="1"/>
  <c r="I626" i="3" s="1"/>
  <c r="H626" i="3" a="1"/>
  <c r="H626" i="3" s="1"/>
  <c r="F626" i="3" a="1"/>
  <c r="F626" i="3" s="1"/>
  <c r="D626" i="3" a="1"/>
  <c r="D626" i="3" s="1"/>
  <c r="CI625" i="3"/>
  <c r="AP625" i="3"/>
  <c r="AQ625" i="3" s="1"/>
  <c r="AC625" i="3"/>
  <c r="AD625" i="3" s="1"/>
  <c r="CY624" i="3" a="1"/>
  <c r="CY624" i="3" s="1"/>
  <c r="CW624" i="3" a="1"/>
  <c r="CW624" i="3" s="1"/>
  <c r="CU624" i="3" a="1"/>
  <c r="CU624" i="3" s="1"/>
  <c r="CS624" i="3" a="1"/>
  <c r="CS624" i="3" s="1"/>
  <c r="CR624" i="3" a="1"/>
  <c r="CR624" i="3" s="1"/>
  <c r="CO624" i="3" a="1"/>
  <c r="CO624" i="3" s="1"/>
  <c r="CL624" i="3" a="1"/>
  <c r="CL624" i="3" s="1"/>
  <c r="CK624" i="3" a="1"/>
  <c r="CK624" i="3" s="1"/>
  <c r="CI624" i="3"/>
  <c r="AQ624" i="3"/>
  <c r="AP624" i="3"/>
  <c r="AJ624" i="3"/>
  <c r="AC624" i="3"/>
  <c r="AD624" i="3" s="1"/>
  <c r="W624" i="3"/>
  <c r="P624" i="3" a="1"/>
  <c r="P624" i="3" s="1"/>
  <c r="N624" i="3"/>
  <c r="M624" i="3" a="1"/>
  <c r="M624" i="3" s="1"/>
  <c r="L624" i="3" a="1"/>
  <c r="L624" i="3" s="1"/>
  <c r="I624" i="3" a="1"/>
  <c r="I624" i="3" s="1"/>
  <c r="H624" i="3" a="1"/>
  <c r="H624" i="3" s="1"/>
  <c r="F624" i="3" a="1"/>
  <c r="F624" i="3" s="1"/>
  <c r="D624" i="3" a="1"/>
  <c r="D624" i="3" s="1"/>
  <c r="CI623" i="3"/>
  <c r="AP623" i="3"/>
  <c r="AQ623" i="3" s="1"/>
  <c r="AC623" i="3"/>
  <c r="AD623" i="3" s="1"/>
  <c r="CY622" i="3" a="1"/>
  <c r="CY622" i="3" s="1"/>
  <c r="CW622" i="3" a="1"/>
  <c r="CW622" i="3" s="1"/>
  <c r="CU622" i="3" a="1"/>
  <c r="CU622" i="3" s="1"/>
  <c r="CS622" i="3" a="1"/>
  <c r="CS622" i="3" s="1"/>
  <c r="CR622" i="3" a="1"/>
  <c r="CR622" i="3" s="1"/>
  <c r="CO622" i="3" a="1"/>
  <c r="CO622" i="3" s="1"/>
  <c r="CL622" i="3" a="1"/>
  <c r="CL622" i="3" s="1"/>
  <c r="CK622" i="3" a="1"/>
  <c r="CK622" i="3" s="1"/>
  <c r="CI622" i="3"/>
  <c r="AP622" i="3"/>
  <c r="AQ622" i="3" s="1"/>
  <c r="AJ622" i="3"/>
  <c r="AC622" i="3"/>
  <c r="AD622" i="3" s="1"/>
  <c r="W622" i="3"/>
  <c r="P622" i="3" a="1"/>
  <c r="P622" i="3" s="1"/>
  <c r="N622" i="3"/>
  <c r="M622" i="3" a="1"/>
  <c r="M622" i="3" s="1"/>
  <c r="L622" i="3" a="1"/>
  <c r="L622" i="3" s="1"/>
  <c r="I622" i="3" a="1"/>
  <c r="I622" i="3" s="1"/>
  <c r="H622" i="3" a="1"/>
  <c r="H622" i="3" s="1"/>
  <c r="F622" i="3" a="1"/>
  <c r="F622" i="3" s="1"/>
  <c r="D622" i="3" a="1"/>
  <c r="D622" i="3" s="1"/>
  <c r="CI621" i="3"/>
  <c r="AP621" i="3"/>
  <c r="AQ621" i="3" s="1"/>
  <c r="AC621" i="3"/>
  <c r="AD621" i="3" s="1"/>
  <c r="CY620" i="3" a="1"/>
  <c r="CY620" i="3" s="1"/>
  <c r="CW620" i="3" a="1"/>
  <c r="CW620" i="3" s="1"/>
  <c r="CU620" i="3" a="1"/>
  <c r="CU620" i="3" s="1"/>
  <c r="CS620" i="3" a="1"/>
  <c r="CS620" i="3" s="1"/>
  <c r="CR620" i="3" a="1"/>
  <c r="CR620" i="3" s="1"/>
  <c r="CO620" i="3" a="1"/>
  <c r="CO620" i="3" s="1"/>
  <c r="CL620" i="3" a="1"/>
  <c r="CL620" i="3" s="1"/>
  <c r="CK620" i="3" a="1"/>
  <c r="CK620" i="3" s="1"/>
  <c r="CI620" i="3"/>
  <c r="AP620" i="3"/>
  <c r="AQ620" i="3" s="1"/>
  <c r="AJ620" i="3"/>
  <c r="AC620" i="3"/>
  <c r="AD620" i="3" s="1"/>
  <c r="W620" i="3"/>
  <c r="P620" i="3" a="1"/>
  <c r="P620" i="3" s="1"/>
  <c r="N620" i="3"/>
  <c r="M620" i="3" a="1"/>
  <c r="M620" i="3" s="1"/>
  <c r="I620" i="3" a="1"/>
  <c r="I620" i="3" s="1"/>
  <c r="H620" i="3" a="1"/>
  <c r="H620" i="3" s="1"/>
  <c r="F620" i="3" a="1"/>
  <c r="F620" i="3" s="1"/>
  <c r="D620" i="3" a="1"/>
  <c r="D620" i="3" s="1"/>
  <c r="CI619" i="3"/>
  <c r="AP619" i="3"/>
  <c r="AQ619" i="3" s="1"/>
  <c r="AC619" i="3"/>
  <c r="AD619" i="3" s="1"/>
  <c r="CY618" i="3" a="1"/>
  <c r="CY618" i="3" s="1"/>
  <c r="CW618" i="3" a="1"/>
  <c r="CW618" i="3" s="1"/>
  <c r="CU618" i="3" a="1"/>
  <c r="CU618" i="3" s="1"/>
  <c r="CS618" i="3" a="1"/>
  <c r="CS618" i="3" s="1"/>
  <c r="CR618" i="3" a="1"/>
  <c r="CR618" i="3" s="1"/>
  <c r="CO618" i="3" a="1"/>
  <c r="CO618" i="3" s="1"/>
  <c r="CL618" i="3" a="1"/>
  <c r="CL618" i="3" s="1"/>
  <c r="CK618" i="3" a="1"/>
  <c r="CK618" i="3" s="1"/>
  <c r="CI618" i="3"/>
  <c r="BP618" i="3"/>
  <c r="BC618" i="3"/>
  <c r="BD618" i="3" s="1"/>
  <c r="AW618" i="3"/>
  <c r="AP618" i="3"/>
  <c r="AQ618" i="3" s="1"/>
  <c r="AJ618" i="3"/>
  <c r="AC618" i="3"/>
  <c r="AD618" i="3" s="1"/>
  <c r="W618" i="3"/>
  <c r="P618" i="3" a="1"/>
  <c r="P618" i="3" s="1"/>
  <c r="N618" i="3"/>
  <c r="M618" i="3" a="1"/>
  <c r="M618" i="3" s="1"/>
  <c r="L618" i="3" a="1"/>
  <c r="L618" i="3" s="1"/>
  <c r="I618" i="3" a="1"/>
  <c r="I618" i="3" s="1"/>
  <c r="H618" i="3" a="1"/>
  <c r="H618" i="3" s="1"/>
  <c r="F618" i="3" a="1"/>
  <c r="F618" i="3" s="1"/>
  <c r="D618" i="3" a="1"/>
  <c r="D618" i="3" s="1"/>
  <c r="CI617" i="3"/>
  <c r="AP617" i="3"/>
  <c r="AQ617" i="3" s="1"/>
  <c r="AC617" i="3"/>
  <c r="AD617" i="3" s="1"/>
  <c r="CY616" i="3" a="1"/>
  <c r="CY616" i="3" s="1"/>
  <c r="CW616" i="3" a="1"/>
  <c r="CW616" i="3" s="1"/>
  <c r="CU616" i="3" a="1"/>
  <c r="CU616" i="3" s="1"/>
  <c r="CS616" i="3" a="1"/>
  <c r="CS616" i="3" s="1"/>
  <c r="CR616" i="3" a="1"/>
  <c r="CR616" i="3" s="1"/>
  <c r="CO616" i="3" a="1"/>
  <c r="CO616" i="3" s="1"/>
  <c r="CL616" i="3" a="1"/>
  <c r="CL616" i="3" s="1"/>
  <c r="CK616" i="3" a="1"/>
  <c r="CK616" i="3" s="1"/>
  <c r="CI616" i="3"/>
  <c r="BP616" i="3"/>
  <c r="BC616" i="3"/>
  <c r="BD616" i="3" s="1"/>
  <c r="AW616" i="3"/>
  <c r="AP616" i="3"/>
  <c r="AQ616" i="3" s="1"/>
  <c r="AJ616" i="3"/>
  <c r="AC616" i="3"/>
  <c r="AD616" i="3" s="1"/>
  <c r="W616" i="3"/>
  <c r="P616" i="3" a="1"/>
  <c r="P616" i="3" s="1"/>
  <c r="N616" i="3"/>
  <c r="M616" i="3" a="1"/>
  <c r="M616" i="3" s="1"/>
  <c r="L616" i="3" a="1"/>
  <c r="L616" i="3" s="1"/>
  <c r="I616" i="3" a="1"/>
  <c r="I616" i="3" s="1"/>
  <c r="H616" i="3" a="1"/>
  <c r="H616" i="3" s="1"/>
  <c r="F616" i="3" a="1"/>
  <c r="F616" i="3" s="1"/>
  <c r="D616" i="3" a="1"/>
  <c r="D616" i="3" s="1"/>
  <c r="CI615" i="3"/>
  <c r="AP615" i="3"/>
  <c r="AQ615" i="3" s="1"/>
  <c r="AC615" i="3"/>
  <c r="AD615" i="3" s="1"/>
  <c r="CY614" i="3" a="1"/>
  <c r="CY614" i="3" s="1"/>
  <c r="CW614" i="3" a="1"/>
  <c r="CW614" i="3" s="1"/>
  <c r="CU614" i="3" a="1"/>
  <c r="CU614" i="3" s="1"/>
  <c r="CS614" i="3" a="1"/>
  <c r="CS614" i="3" s="1"/>
  <c r="CR614" i="3" a="1"/>
  <c r="CR614" i="3" s="1"/>
  <c r="CO614" i="3" a="1"/>
  <c r="CO614" i="3" s="1"/>
  <c r="CL614" i="3"/>
  <c r="CL614" i="3" a="1"/>
  <c r="CK614" i="3" a="1"/>
  <c r="CK614" i="3" s="1"/>
  <c r="CI614" i="3"/>
  <c r="AP614" i="3"/>
  <c r="AQ614" i="3" s="1"/>
  <c r="AJ614" i="3"/>
  <c r="AC614" i="3"/>
  <c r="AD614" i="3" s="1"/>
  <c r="W614" i="3"/>
  <c r="P614" i="3" a="1"/>
  <c r="P614" i="3" s="1"/>
  <c r="N614" i="3"/>
  <c r="M614" i="3" a="1"/>
  <c r="M614" i="3" s="1"/>
  <c r="L614" i="3" a="1"/>
  <c r="L614" i="3" s="1"/>
  <c r="I614" i="3" a="1"/>
  <c r="I614" i="3" s="1"/>
  <c r="H614" i="3" a="1"/>
  <c r="H614" i="3" s="1"/>
  <c r="F614" i="3" a="1"/>
  <c r="F614" i="3" s="1"/>
  <c r="D614" i="3" a="1"/>
  <c r="D614" i="3" s="1"/>
  <c r="CI613" i="3"/>
  <c r="AP613" i="3"/>
  <c r="AQ613" i="3" s="1"/>
  <c r="AC613" i="3"/>
  <c r="AD613" i="3" s="1"/>
  <c r="CY612" i="3" a="1"/>
  <c r="CY612" i="3" s="1"/>
  <c r="CW612" i="3" a="1"/>
  <c r="CW612" i="3" s="1"/>
  <c r="CU612" i="3" a="1"/>
  <c r="CU612" i="3" s="1"/>
  <c r="CS612" i="3" a="1"/>
  <c r="CS612" i="3" s="1"/>
  <c r="CR612" i="3" a="1"/>
  <c r="CR612" i="3" s="1"/>
  <c r="CO612" i="3" a="1"/>
  <c r="CO612" i="3" s="1"/>
  <c r="CL612" i="3" a="1"/>
  <c r="CL612" i="3" s="1"/>
  <c r="CK612" i="3" a="1"/>
  <c r="CK612" i="3" s="1"/>
  <c r="CI612" i="3"/>
  <c r="AP612" i="3"/>
  <c r="AQ612" i="3" s="1"/>
  <c r="AJ612" i="3"/>
  <c r="AC612" i="3"/>
  <c r="AD612" i="3" s="1"/>
  <c r="W612" i="3"/>
  <c r="P612" i="3" a="1"/>
  <c r="P612" i="3" s="1"/>
  <c r="N612" i="3"/>
  <c r="M612" i="3" a="1"/>
  <c r="M612" i="3" s="1"/>
  <c r="L612" i="3" a="1"/>
  <c r="L612" i="3" s="1"/>
  <c r="I612" i="3" a="1"/>
  <c r="I612" i="3" s="1"/>
  <c r="H612" i="3" a="1"/>
  <c r="H612" i="3" s="1"/>
  <c r="F612" i="3" a="1"/>
  <c r="F612" i="3" s="1"/>
  <c r="D612" i="3" a="1"/>
  <c r="D612" i="3" s="1"/>
  <c r="CI611" i="3"/>
  <c r="AP611" i="3"/>
  <c r="AQ611" i="3" s="1"/>
  <c r="AC611" i="3"/>
  <c r="AD611" i="3" s="1"/>
  <c r="CY610" i="3" a="1"/>
  <c r="CY610" i="3" s="1"/>
  <c r="CW610" i="3" a="1"/>
  <c r="CW610" i="3" s="1"/>
  <c r="CU610" i="3" a="1"/>
  <c r="CU610" i="3" s="1"/>
  <c r="CS610" i="3" a="1"/>
  <c r="CS610" i="3" s="1"/>
  <c r="CR610" i="3" a="1"/>
  <c r="CR610" i="3" s="1"/>
  <c r="CO610" i="3" a="1"/>
  <c r="CO610" i="3" s="1"/>
  <c r="CL610" i="3" a="1"/>
  <c r="CL610" i="3" s="1"/>
  <c r="CK610" i="3" a="1"/>
  <c r="CK610" i="3" s="1"/>
  <c r="CI610" i="3"/>
  <c r="BP610" i="3"/>
  <c r="BC610" i="3"/>
  <c r="BD610" i="3" s="1"/>
  <c r="AW610" i="3"/>
  <c r="AP610" i="3"/>
  <c r="AQ610" i="3" s="1"/>
  <c r="AJ610" i="3"/>
  <c r="AC610" i="3"/>
  <c r="AD610" i="3" s="1"/>
  <c r="W610" i="3"/>
  <c r="P610" i="3" a="1"/>
  <c r="P610" i="3" s="1"/>
  <c r="N610" i="3"/>
  <c r="M610" i="3" a="1"/>
  <c r="M610" i="3" s="1"/>
  <c r="L610" i="3" a="1"/>
  <c r="L610" i="3" s="1"/>
  <c r="I610" i="3" a="1"/>
  <c r="I610" i="3" s="1"/>
  <c r="H610" i="3" a="1"/>
  <c r="H610" i="3" s="1"/>
  <c r="F610" i="3" a="1"/>
  <c r="F610" i="3" s="1"/>
  <c r="D610" i="3" a="1"/>
  <c r="D610" i="3" s="1"/>
  <c r="CI609" i="3"/>
  <c r="AP609" i="3"/>
  <c r="AQ609" i="3" s="1"/>
  <c r="AC609" i="3"/>
  <c r="AD609" i="3" s="1"/>
  <c r="CY608" i="3" a="1"/>
  <c r="CY608" i="3" s="1"/>
  <c r="CW608" i="3" a="1"/>
  <c r="CW608" i="3" s="1"/>
  <c r="CU608" i="3" a="1"/>
  <c r="CU608" i="3" s="1"/>
  <c r="CS608" i="3" a="1"/>
  <c r="CS608" i="3" s="1"/>
  <c r="CR608" i="3" a="1"/>
  <c r="CR608" i="3" s="1"/>
  <c r="CO608" i="3" a="1"/>
  <c r="CO608" i="3" s="1"/>
  <c r="CL608" i="3" a="1"/>
  <c r="CL608" i="3" s="1"/>
  <c r="CK608" i="3" a="1"/>
  <c r="CK608" i="3" s="1"/>
  <c r="CI608" i="3"/>
  <c r="AP608" i="3"/>
  <c r="AQ608" i="3" s="1"/>
  <c r="AJ608" i="3"/>
  <c r="AC608" i="3"/>
  <c r="AD608" i="3" s="1"/>
  <c r="W608" i="3"/>
  <c r="P608" i="3" a="1"/>
  <c r="P608" i="3" s="1"/>
  <c r="N608" i="3"/>
  <c r="M608" i="3" a="1"/>
  <c r="M608" i="3" s="1"/>
  <c r="L608" i="3" a="1"/>
  <c r="L608" i="3" s="1"/>
  <c r="I608" i="3" a="1"/>
  <c r="I608" i="3" s="1"/>
  <c r="H608" i="3" a="1"/>
  <c r="H608" i="3" s="1"/>
  <c r="F608" i="3" a="1"/>
  <c r="F608" i="3" s="1"/>
  <c r="D608" i="3" a="1"/>
  <c r="D608" i="3" s="1"/>
  <c r="CI607" i="3"/>
  <c r="AP607" i="3"/>
  <c r="AQ607" i="3" s="1"/>
  <c r="AC607" i="3"/>
  <c r="AD607" i="3" s="1"/>
  <c r="CY606" i="3" a="1"/>
  <c r="CY606" i="3" s="1"/>
  <c r="CW606" i="3" a="1"/>
  <c r="CW606" i="3" s="1"/>
  <c r="CU606" i="3" a="1"/>
  <c r="CU606" i="3" s="1"/>
  <c r="CS606" i="3" a="1"/>
  <c r="CS606" i="3" s="1"/>
  <c r="CR606" i="3" a="1"/>
  <c r="CR606" i="3" s="1"/>
  <c r="CO606" i="3" a="1"/>
  <c r="CO606" i="3" s="1"/>
  <c r="CL606" i="3" a="1"/>
  <c r="CL606" i="3" s="1"/>
  <c r="CK606" i="3" a="1"/>
  <c r="CK606" i="3" s="1"/>
  <c r="CI606" i="3"/>
  <c r="BP606" i="3"/>
  <c r="BC606" i="3"/>
  <c r="BD606" i="3" s="1"/>
  <c r="AW606" i="3"/>
  <c r="AP606" i="3"/>
  <c r="AQ606" i="3" s="1"/>
  <c r="AJ606" i="3"/>
  <c r="AC606" i="3"/>
  <c r="AD606" i="3" s="1"/>
  <c r="W606" i="3"/>
  <c r="P606" i="3" a="1"/>
  <c r="P606" i="3" s="1"/>
  <c r="N606" i="3"/>
  <c r="M606" i="3" a="1"/>
  <c r="M606" i="3" s="1"/>
  <c r="L606" i="3" a="1"/>
  <c r="L606" i="3" s="1"/>
  <c r="I606" i="3" a="1"/>
  <c r="I606" i="3" s="1"/>
  <c r="H606" i="3" a="1"/>
  <c r="H606" i="3" s="1"/>
  <c r="F606" i="3" a="1"/>
  <c r="F606" i="3" s="1"/>
  <c r="D606" i="3" a="1"/>
  <c r="D606" i="3" s="1"/>
  <c r="CI605" i="3"/>
  <c r="AP605" i="3"/>
  <c r="AQ605" i="3" s="1"/>
  <c r="AC605" i="3"/>
  <c r="AD605" i="3" s="1"/>
  <c r="CY604" i="3" a="1"/>
  <c r="CY604" i="3" s="1"/>
  <c r="CW604" i="3" a="1"/>
  <c r="CW604" i="3" s="1"/>
  <c r="CU604" i="3" a="1"/>
  <c r="CU604" i="3" s="1"/>
  <c r="CS604" i="3" a="1"/>
  <c r="CS604" i="3" s="1"/>
  <c r="CR604" i="3" a="1"/>
  <c r="CR604" i="3" s="1"/>
  <c r="CO604" i="3" a="1"/>
  <c r="CO604" i="3" s="1"/>
  <c r="CL604" i="3" a="1"/>
  <c r="CL604" i="3" s="1"/>
  <c r="CK604" i="3" a="1"/>
  <c r="CK604" i="3" s="1"/>
  <c r="CI604" i="3"/>
  <c r="AP604" i="3"/>
  <c r="AQ604" i="3" s="1"/>
  <c r="AJ604" i="3"/>
  <c r="AC604" i="3"/>
  <c r="AD604" i="3" s="1"/>
  <c r="W604" i="3"/>
  <c r="P604" i="3" a="1"/>
  <c r="P604" i="3" s="1"/>
  <c r="N604" i="3"/>
  <c r="M604" i="3" a="1"/>
  <c r="M604" i="3" s="1"/>
  <c r="L604" i="3" a="1"/>
  <c r="L604" i="3" s="1"/>
  <c r="I604" i="3" a="1"/>
  <c r="I604" i="3" s="1"/>
  <c r="H604" i="3" a="1"/>
  <c r="H604" i="3" s="1"/>
  <c r="F604" i="3" a="1"/>
  <c r="F604" i="3" s="1"/>
  <c r="D604" i="3" a="1"/>
  <c r="D604" i="3" s="1"/>
  <c r="CI603" i="3"/>
  <c r="AP603" i="3"/>
  <c r="AQ603" i="3" s="1"/>
  <c r="AC603" i="3"/>
  <c r="AD603" i="3" s="1"/>
  <c r="CY602" i="3" a="1"/>
  <c r="CY602" i="3" s="1"/>
  <c r="CW602" i="3" a="1"/>
  <c r="CW602" i="3" s="1"/>
  <c r="CU602" i="3" a="1"/>
  <c r="CU602" i="3" s="1"/>
  <c r="CS602" i="3" a="1"/>
  <c r="CS602" i="3" s="1"/>
  <c r="CR602" i="3" a="1"/>
  <c r="CR602" i="3" s="1"/>
  <c r="CO602" i="3" a="1"/>
  <c r="CO602" i="3" s="1"/>
  <c r="CL602" i="3" a="1"/>
  <c r="CL602" i="3" s="1"/>
  <c r="CK602" i="3" a="1"/>
  <c r="CK602" i="3" s="1"/>
  <c r="CI602" i="3"/>
  <c r="AQ602" i="3"/>
  <c r="AP602" i="3"/>
  <c r="AJ602" i="3"/>
  <c r="AC602" i="3"/>
  <c r="AD602" i="3" s="1"/>
  <c r="W602" i="3"/>
  <c r="P602" i="3" a="1"/>
  <c r="P602" i="3" s="1"/>
  <c r="N602" i="3"/>
  <c r="M602" i="3" a="1"/>
  <c r="M602" i="3" s="1"/>
  <c r="L602" i="3" a="1"/>
  <c r="L602" i="3" s="1"/>
  <c r="I602" i="3" a="1"/>
  <c r="I602" i="3" s="1"/>
  <c r="H602" i="3" a="1"/>
  <c r="H602" i="3" s="1"/>
  <c r="F602" i="3" a="1"/>
  <c r="F602" i="3" s="1"/>
  <c r="D602" i="3" a="1"/>
  <c r="D602" i="3" s="1"/>
  <c r="CI601" i="3"/>
  <c r="AP601" i="3"/>
  <c r="AQ601" i="3" s="1"/>
  <c r="AC601" i="3"/>
  <c r="AD601" i="3" s="1"/>
  <c r="CY600" i="3" a="1"/>
  <c r="CY600" i="3" s="1"/>
  <c r="CW600" i="3" a="1"/>
  <c r="CW600" i="3" s="1"/>
  <c r="CU600" i="3" a="1"/>
  <c r="CU600" i="3" s="1"/>
  <c r="CS600" i="3" a="1"/>
  <c r="CS600" i="3" s="1"/>
  <c r="CR600" i="3" a="1"/>
  <c r="CR600" i="3" s="1"/>
  <c r="CO600" i="3" a="1"/>
  <c r="CO600" i="3" s="1"/>
  <c r="CL600" i="3" a="1"/>
  <c r="CL600" i="3" s="1"/>
  <c r="CK600" i="3" a="1"/>
  <c r="CK600" i="3" s="1"/>
  <c r="CI600" i="3"/>
  <c r="AP600" i="3"/>
  <c r="AQ600" i="3" s="1"/>
  <c r="AJ600" i="3"/>
  <c r="AC600" i="3"/>
  <c r="AD600" i="3" s="1"/>
  <c r="W600" i="3"/>
  <c r="P600" i="3"/>
  <c r="P600" i="3" a="1"/>
  <c r="N600" i="3"/>
  <c r="M600" i="3" a="1"/>
  <c r="M600" i="3" s="1"/>
  <c r="L600" i="3" a="1"/>
  <c r="L600" i="3" s="1"/>
  <c r="I600" i="3" a="1"/>
  <c r="I600" i="3" s="1"/>
  <c r="H600" i="3" a="1"/>
  <c r="H600" i="3" s="1"/>
  <c r="F600" i="3" a="1"/>
  <c r="F600" i="3" s="1"/>
  <c r="D600" i="3" a="1"/>
  <c r="D600" i="3" s="1"/>
  <c r="CI599" i="3"/>
  <c r="AP599" i="3"/>
  <c r="AQ599" i="3" s="1"/>
  <c r="AC599" i="3"/>
  <c r="AD599" i="3" s="1"/>
  <c r="CY598" i="3" a="1"/>
  <c r="CY598" i="3" s="1"/>
  <c r="CW598" i="3" a="1"/>
  <c r="CW598" i="3" s="1"/>
  <c r="CU598" i="3" a="1"/>
  <c r="CU598" i="3" s="1"/>
  <c r="CS598" i="3" a="1"/>
  <c r="CS598" i="3" s="1"/>
  <c r="CR598" i="3" a="1"/>
  <c r="CR598" i="3" s="1"/>
  <c r="CO598" i="3" a="1"/>
  <c r="CO598" i="3" s="1"/>
  <c r="CL598" i="3" a="1"/>
  <c r="CL598" i="3" s="1"/>
  <c r="CK598" i="3" a="1"/>
  <c r="CK598" i="3" s="1"/>
  <c r="CI598" i="3"/>
  <c r="AP598" i="3"/>
  <c r="AQ598" i="3" s="1"/>
  <c r="AJ598" i="3"/>
  <c r="AC598" i="3"/>
  <c r="AD598" i="3" s="1"/>
  <c r="W598" i="3"/>
  <c r="P598" i="3" a="1"/>
  <c r="P598" i="3" s="1"/>
  <c r="N598" i="3"/>
  <c r="M598" i="3" a="1"/>
  <c r="M598" i="3" s="1"/>
  <c r="L598" i="3" a="1"/>
  <c r="L598" i="3" s="1"/>
  <c r="I598" i="3" a="1"/>
  <c r="I598" i="3" s="1"/>
  <c r="H598" i="3" a="1"/>
  <c r="H598" i="3" s="1"/>
  <c r="F598" i="3" a="1"/>
  <c r="F598" i="3" s="1"/>
  <c r="D598" i="3" a="1"/>
  <c r="D598" i="3" s="1"/>
  <c r="CI597" i="3"/>
  <c r="AP597" i="3"/>
  <c r="AQ597" i="3" s="1"/>
  <c r="AC597" i="3"/>
  <c r="AD597" i="3" s="1"/>
  <c r="CY596" i="3" a="1"/>
  <c r="CY596" i="3" s="1"/>
  <c r="CW596" i="3" a="1"/>
  <c r="CW596" i="3" s="1"/>
  <c r="CU596" i="3" a="1"/>
  <c r="CU596" i="3" s="1"/>
  <c r="CS596" i="3" a="1"/>
  <c r="CS596" i="3" s="1"/>
  <c r="CR596" i="3" a="1"/>
  <c r="CR596" i="3" s="1"/>
  <c r="CO596" i="3" a="1"/>
  <c r="CO596" i="3" s="1"/>
  <c r="CL596" i="3" a="1"/>
  <c r="CL596" i="3" s="1"/>
  <c r="CK596" i="3" a="1"/>
  <c r="CK596" i="3" s="1"/>
  <c r="CI596" i="3"/>
  <c r="AP596" i="3"/>
  <c r="AQ596" i="3" s="1"/>
  <c r="AJ596" i="3"/>
  <c r="AD596" i="3"/>
  <c r="AC596" i="3"/>
  <c r="W596" i="3"/>
  <c r="P596" i="3" a="1"/>
  <c r="P596" i="3" s="1"/>
  <c r="N596" i="3"/>
  <c r="M596" i="3" a="1"/>
  <c r="M596" i="3" s="1"/>
  <c r="I596" i="3" a="1"/>
  <c r="I596" i="3" s="1"/>
  <c r="H596" i="3" a="1"/>
  <c r="H596" i="3" s="1"/>
  <c r="F596" i="3" a="1"/>
  <c r="F596" i="3" s="1"/>
  <c r="D596" i="3"/>
  <c r="D596" i="3" a="1"/>
  <c r="CI595" i="3"/>
  <c r="AP595" i="3"/>
  <c r="AQ595" i="3" s="1"/>
  <c r="AC595" i="3"/>
  <c r="AD595" i="3" s="1"/>
  <c r="CY594" i="3" a="1"/>
  <c r="CY594" i="3" s="1"/>
  <c r="CW594" i="3" a="1"/>
  <c r="CW594" i="3" s="1"/>
  <c r="CU594" i="3" a="1"/>
  <c r="CU594" i="3" s="1"/>
  <c r="CS594" i="3" a="1"/>
  <c r="CS594" i="3" s="1"/>
  <c r="CR594" i="3" a="1"/>
  <c r="CR594" i="3" s="1"/>
  <c r="CO594" i="3" a="1"/>
  <c r="CO594" i="3" s="1"/>
  <c r="CL594" i="3" a="1"/>
  <c r="CL594" i="3" s="1"/>
  <c r="CK594" i="3" a="1"/>
  <c r="CK594" i="3" s="1"/>
  <c r="CI594" i="3"/>
  <c r="AP594" i="3"/>
  <c r="AQ594" i="3" s="1"/>
  <c r="AJ594" i="3"/>
  <c r="AC594" i="3"/>
  <c r="AD594" i="3" s="1"/>
  <c r="W594" i="3"/>
  <c r="P594" i="3" a="1"/>
  <c r="P594" i="3" s="1"/>
  <c r="N594" i="3"/>
  <c r="M594" i="3" a="1"/>
  <c r="M594" i="3" s="1"/>
  <c r="L594" i="3" a="1"/>
  <c r="L594" i="3" s="1"/>
  <c r="I594" i="3" a="1"/>
  <c r="I594" i="3" s="1"/>
  <c r="H594" i="3" a="1"/>
  <c r="H594" i="3" s="1"/>
  <c r="F594" i="3" a="1"/>
  <c r="F594" i="3" s="1"/>
  <c r="D594" i="3" a="1"/>
  <c r="D594" i="3" s="1"/>
  <c r="CI593" i="3"/>
  <c r="AP593" i="3"/>
  <c r="AQ593" i="3" s="1"/>
  <c r="AC593" i="3"/>
  <c r="AD593" i="3" s="1"/>
  <c r="CY592" i="3" a="1"/>
  <c r="CY592" i="3" s="1"/>
  <c r="CW592" i="3" a="1"/>
  <c r="CW592" i="3" s="1"/>
  <c r="CU592" i="3" a="1"/>
  <c r="CU592" i="3" s="1"/>
  <c r="CS592" i="3" a="1"/>
  <c r="CS592" i="3" s="1"/>
  <c r="CR592" i="3" a="1"/>
  <c r="CR592" i="3" s="1"/>
  <c r="CO592" i="3" a="1"/>
  <c r="CO592" i="3" s="1"/>
  <c r="CL592" i="3" a="1"/>
  <c r="CL592" i="3" s="1"/>
  <c r="CK592" i="3" a="1"/>
  <c r="CK592" i="3" s="1"/>
  <c r="CI592" i="3"/>
  <c r="AP592" i="3"/>
  <c r="AQ592" i="3" s="1"/>
  <c r="AJ592" i="3"/>
  <c r="AC592" i="3"/>
  <c r="AD592" i="3" s="1"/>
  <c r="W592" i="3"/>
  <c r="P592" i="3" a="1"/>
  <c r="P592" i="3" s="1"/>
  <c r="N592" i="3"/>
  <c r="M592" i="3" a="1"/>
  <c r="M592" i="3" s="1"/>
  <c r="L592" i="3" a="1"/>
  <c r="L592" i="3" s="1"/>
  <c r="I592" i="3" a="1"/>
  <c r="I592" i="3" s="1"/>
  <c r="H592" i="3" a="1"/>
  <c r="H592" i="3" s="1"/>
  <c r="F592" i="3" a="1"/>
  <c r="F592" i="3" s="1"/>
  <c r="D592" i="3" a="1"/>
  <c r="D592" i="3" s="1"/>
  <c r="CI591" i="3"/>
  <c r="AQ591" i="3"/>
  <c r="AP591" i="3"/>
  <c r="AC591" i="3"/>
  <c r="AD591" i="3" s="1"/>
  <c r="CY590" i="3" a="1"/>
  <c r="CY590" i="3" s="1"/>
  <c r="CW590" i="3" a="1"/>
  <c r="CW590" i="3" s="1"/>
  <c r="CU590" i="3" a="1"/>
  <c r="CU590" i="3" s="1"/>
  <c r="CS590" i="3" a="1"/>
  <c r="CS590" i="3" s="1"/>
  <c r="CR590" i="3" a="1"/>
  <c r="CR590" i="3" s="1"/>
  <c r="CO590" i="3" a="1"/>
  <c r="CO590" i="3" s="1"/>
  <c r="CL590" i="3" a="1"/>
  <c r="CL590" i="3" s="1"/>
  <c r="CK590" i="3" a="1"/>
  <c r="CK590" i="3" s="1"/>
  <c r="CI590" i="3"/>
  <c r="AP590" i="3"/>
  <c r="AQ590" i="3" s="1"/>
  <c r="AJ590" i="3"/>
  <c r="AC590" i="3"/>
  <c r="AD590" i="3" s="1"/>
  <c r="W590" i="3"/>
  <c r="P590" i="3" a="1"/>
  <c r="P590" i="3" s="1"/>
  <c r="N590" i="3"/>
  <c r="M590" i="3" a="1"/>
  <c r="M590" i="3" s="1"/>
  <c r="L590" i="3" a="1"/>
  <c r="L590" i="3" s="1"/>
  <c r="I590" i="3" a="1"/>
  <c r="I590" i="3" s="1"/>
  <c r="H590" i="3" a="1"/>
  <c r="H590" i="3" s="1"/>
  <c r="F590" i="3" a="1"/>
  <c r="F590" i="3" s="1"/>
  <c r="D590" i="3" a="1"/>
  <c r="D590" i="3" s="1"/>
  <c r="CI589" i="3"/>
  <c r="AP589" i="3"/>
  <c r="AQ589" i="3" s="1"/>
  <c r="AC589" i="3"/>
  <c r="AD589" i="3" s="1"/>
  <c r="CY588" i="3" a="1"/>
  <c r="CY588" i="3" s="1"/>
  <c r="CW588" i="3" a="1"/>
  <c r="CW588" i="3" s="1"/>
  <c r="CU588" i="3" a="1"/>
  <c r="CU588" i="3" s="1"/>
  <c r="CS588" i="3" a="1"/>
  <c r="CS588" i="3" s="1"/>
  <c r="CR588" i="3" a="1"/>
  <c r="CR588" i="3" s="1"/>
  <c r="CO588" i="3"/>
  <c r="CO588" i="3" a="1"/>
  <c r="CL588" i="3" a="1"/>
  <c r="CL588" i="3" s="1"/>
  <c r="CK588" i="3" a="1"/>
  <c r="CK588" i="3" s="1"/>
  <c r="CI588" i="3"/>
  <c r="AP588" i="3"/>
  <c r="AQ588" i="3" s="1"/>
  <c r="AJ588" i="3"/>
  <c r="AC588" i="3"/>
  <c r="AD588" i="3" s="1"/>
  <c r="W588" i="3"/>
  <c r="P588" i="3" a="1"/>
  <c r="P588" i="3" s="1"/>
  <c r="N588" i="3"/>
  <c r="M588" i="3" a="1"/>
  <c r="M588" i="3" s="1"/>
  <c r="L588" i="3" a="1"/>
  <c r="L588" i="3" s="1"/>
  <c r="I588" i="3" a="1"/>
  <c r="I588" i="3" s="1"/>
  <c r="H588" i="3" a="1"/>
  <c r="H588" i="3" s="1"/>
  <c r="F588" i="3" a="1"/>
  <c r="F588" i="3" s="1"/>
  <c r="D588" i="3" a="1"/>
  <c r="D588" i="3" s="1"/>
  <c r="CI587" i="3"/>
  <c r="AP587" i="3"/>
  <c r="AQ587" i="3" s="1"/>
  <c r="AC587" i="3"/>
  <c r="AD587" i="3" s="1"/>
  <c r="CY586" i="3" a="1"/>
  <c r="CY586" i="3" s="1"/>
  <c r="CW586" i="3" a="1"/>
  <c r="CW586" i="3" s="1"/>
  <c r="CU586" i="3" a="1"/>
  <c r="CU586" i="3" s="1"/>
  <c r="CS586" i="3" a="1"/>
  <c r="CS586" i="3" s="1"/>
  <c r="CR586" i="3" a="1"/>
  <c r="CR586" i="3" s="1"/>
  <c r="CO586" i="3" a="1"/>
  <c r="CO586" i="3" s="1"/>
  <c r="CL586" i="3" a="1"/>
  <c r="CL586" i="3" s="1"/>
  <c r="CK586" i="3" a="1"/>
  <c r="CK586" i="3" s="1"/>
  <c r="CI586" i="3"/>
  <c r="AP586" i="3"/>
  <c r="AQ586" i="3" s="1"/>
  <c r="AJ586" i="3"/>
  <c r="AD586" i="3"/>
  <c r="AC586" i="3"/>
  <c r="W586" i="3"/>
  <c r="P586" i="3" a="1"/>
  <c r="P586" i="3" s="1"/>
  <c r="N586" i="3"/>
  <c r="M586" i="3" a="1"/>
  <c r="M586" i="3" s="1"/>
  <c r="L586" i="3" a="1"/>
  <c r="L586" i="3" s="1"/>
  <c r="I586" i="3" a="1"/>
  <c r="I586" i="3" s="1"/>
  <c r="H586" i="3" a="1"/>
  <c r="H586" i="3" s="1"/>
  <c r="F586" i="3" a="1"/>
  <c r="F586" i="3" s="1"/>
  <c r="D586" i="3" a="1"/>
  <c r="D586" i="3" s="1"/>
  <c r="CI585" i="3"/>
  <c r="AP585" i="3"/>
  <c r="AQ585" i="3" s="1"/>
  <c r="AC585" i="3"/>
  <c r="AD585" i="3" s="1"/>
  <c r="CY584" i="3" a="1"/>
  <c r="CY584" i="3" s="1"/>
  <c r="CW584" i="3" a="1"/>
  <c r="CW584" i="3" s="1"/>
  <c r="CU584" i="3" a="1"/>
  <c r="CU584" i="3" s="1"/>
  <c r="CS584" i="3" a="1"/>
  <c r="CS584" i="3" s="1"/>
  <c r="CR584" i="3" a="1"/>
  <c r="CR584" i="3" s="1"/>
  <c r="CO584" i="3" a="1"/>
  <c r="CO584" i="3" s="1"/>
  <c r="CL584" i="3" a="1"/>
  <c r="CL584" i="3" s="1"/>
  <c r="CK584" i="3" a="1"/>
  <c r="CK584" i="3" s="1"/>
  <c r="CI584" i="3"/>
  <c r="BP584" i="3"/>
  <c r="BC584" i="3"/>
  <c r="BD584" i="3" s="1"/>
  <c r="AW584" i="3"/>
  <c r="AP584" i="3"/>
  <c r="AQ584" i="3" s="1"/>
  <c r="AJ584" i="3"/>
  <c r="AC584" i="3"/>
  <c r="AD584" i="3" s="1"/>
  <c r="W584" i="3"/>
  <c r="P584" i="3" a="1"/>
  <c r="P584" i="3" s="1"/>
  <c r="N584" i="3"/>
  <c r="M584" i="3" a="1"/>
  <c r="M584" i="3" s="1"/>
  <c r="L584" i="3" a="1"/>
  <c r="L584" i="3" s="1"/>
  <c r="I584" i="3" a="1"/>
  <c r="I584" i="3" s="1"/>
  <c r="H584" i="3" a="1"/>
  <c r="H584" i="3" s="1"/>
  <c r="F584" i="3" a="1"/>
  <c r="F584" i="3" s="1"/>
  <c r="D584" i="3" a="1"/>
  <c r="D584" i="3" s="1"/>
  <c r="CI583" i="3"/>
  <c r="AP583" i="3"/>
  <c r="AQ583" i="3" s="1"/>
  <c r="AC583" i="3"/>
  <c r="AD583" i="3" s="1"/>
  <c r="CY582" i="3" a="1"/>
  <c r="CY582" i="3" s="1"/>
  <c r="CW582" i="3" a="1"/>
  <c r="CW582" i="3" s="1"/>
  <c r="CU582" i="3" a="1"/>
  <c r="CU582" i="3" s="1"/>
  <c r="CS582" i="3" a="1"/>
  <c r="CS582" i="3" s="1"/>
  <c r="CR582" i="3" a="1"/>
  <c r="CR582" i="3" s="1"/>
  <c r="CO582" i="3" a="1"/>
  <c r="CO582" i="3" s="1"/>
  <c r="CL582" i="3" a="1"/>
  <c r="CL582" i="3" s="1"/>
  <c r="CK582" i="3" a="1"/>
  <c r="CK582" i="3" s="1"/>
  <c r="CI582" i="3"/>
  <c r="AP582" i="3"/>
  <c r="AQ582" i="3" s="1"/>
  <c r="AJ582" i="3"/>
  <c r="AC582" i="3"/>
  <c r="AD582" i="3" s="1"/>
  <c r="W582" i="3"/>
  <c r="P582" i="3" a="1"/>
  <c r="P582" i="3" s="1"/>
  <c r="N582" i="3"/>
  <c r="M582" i="3" a="1"/>
  <c r="M582" i="3" s="1"/>
  <c r="L582" i="3" a="1"/>
  <c r="L582" i="3" s="1"/>
  <c r="I582" i="3" a="1"/>
  <c r="I582" i="3" s="1"/>
  <c r="H582" i="3" a="1"/>
  <c r="H582" i="3" s="1"/>
  <c r="F582" i="3" a="1"/>
  <c r="F582" i="3" s="1"/>
  <c r="D582" i="3" a="1"/>
  <c r="D582" i="3" s="1"/>
  <c r="CI581" i="3"/>
  <c r="AP581" i="3"/>
  <c r="AQ581" i="3" s="1"/>
  <c r="AD581" i="3"/>
  <c r="AC581" i="3"/>
  <c r="CY580" i="3" a="1"/>
  <c r="CY580" i="3" s="1"/>
  <c r="CW580" i="3" a="1"/>
  <c r="CW580" i="3" s="1"/>
  <c r="CU580" i="3" a="1"/>
  <c r="CU580" i="3" s="1"/>
  <c r="CS580" i="3" a="1"/>
  <c r="CS580" i="3" s="1"/>
  <c r="CR580" i="3" a="1"/>
  <c r="CR580" i="3" s="1"/>
  <c r="CO580" i="3" a="1"/>
  <c r="CO580" i="3" s="1"/>
  <c r="CL580" i="3" a="1"/>
  <c r="CL580" i="3" s="1"/>
  <c r="CK580" i="3" a="1"/>
  <c r="CK580" i="3" s="1"/>
  <c r="CI580" i="3"/>
  <c r="AP580" i="3"/>
  <c r="AQ580" i="3" s="1"/>
  <c r="AJ580" i="3"/>
  <c r="AC580" i="3"/>
  <c r="AD580" i="3" s="1"/>
  <c r="W580" i="3"/>
  <c r="P580" i="3" a="1"/>
  <c r="P580" i="3" s="1"/>
  <c r="N580" i="3"/>
  <c r="M580" i="3" a="1"/>
  <c r="M580" i="3" s="1"/>
  <c r="L580" i="3" a="1"/>
  <c r="L580" i="3" s="1"/>
  <c r="I580" i="3" a="1"/>
  <c r="I580" i="3" s="1"/>
  <c r="H580" i="3" a="1"/>
  <c r="H580" i="3" s="1"/>
  <c r="F580" i="3" a="1"/>
  <c r="F580" i="3" s="1"/>
  <c r="D580" i="3" a="1"/>
  <c r="D580" i="3" s="1"/>
  <c r="CI579" i="3"/>
  <c r="AP579" i="3"/>
  <c r="AQ579" i="3" s="1"/>
  <c r="AC579" i="3"/>
  <c r="AD579" i="3" s="1"/>
  <c r="CY578" i="3" a="1"/>
  <c r="CY578" i="3" s="1"/>
  <c r="CW578" i="3" a="1"/>
  <c r="CW578" i="3" s="1"/>
  <c r="CU578" i="3" a="1"/>
  <c r="CU578" i="3" s="1"/>
  <c r="CS578" i="3" a="1"/>
  <c r="CS578" i="3" s="1"/>
  <c r="CR578" i="3" a="1"/>
  <c r="CR578" i="3" s="1"/>
  <c r="CO578" i="3" a="1"/>
  <c r="CO578" i="3" s="1"/>
  <c r="CL578" i="3" a="1"/>
  <c r="CL578" i="3" s="1"/>
  <c r="CK578" i="3" a="1"/>
  <c r="CK578" i="3" s="1"/>
  <c r="CI578" i="3"/>
  <c r="AP578" i="3"/>
  <c r="AQ578" i="3" s="1"/>
  <c r="AJ578" i="3"/>
  <c r="AD578" i="3"/>
  <c r="AC578" i="3"/>
  <c r="W578" i="3"/>
  <c r="P578" i="3" a="1"/>
  <c r="P578" i="3" s="1"/>
  <c r="N578" i="3"/>
  <c r="M578" i="3" a="1"/>
  <c r="M578" i="3" s="1"/>
  <c r="I578" i="3" a="1"/>
  <c r="I578" i="3" s="1"/>
  <c r="H578" i="3" a="1"/>
  <c r="H578" i="3" s="1"/>
  <c r="F578" i="3" a="1"/>
  <c r="F578" i="3" s="1"/>
  <c r="D578" i="3" a="1"/>
  <c r="D578" i="3" s="1"/>
  <c r="CI577" i="3"/>
  <c r="AP577" i="3"/>
  <c r="AQ577" i="3" s="1"/>
  <c r="AC577" i="3"/>
  <c r="AD577" i="3" s="1"/>
  <c r="CY576" i="3" a="1"/>
  <c r="CY576" i="3" s="1"/>
  <c r="CW576" i="3" a="1"/>
  <c r="CW576" i="3" s="1"/>
  <c r="CU576" i="3" a="1"/>
  <c r="CU576" i="3" s="1"/>
  <c r="CS576" i="3" a="1"/>
  <c r="CS576" i="3" s="1"/>
  <c r="CR576" i="3" a="1"/>
  <c r="CR576" i="3" s="1"/>
  <c r="CO576" i="3" a="1"/>
  <c r="CO576" i="3" s="1"/>
  <c r="CL576" i="3" a="1"/>
  <c r="CL576" i="3" s="1"/>
  <c r="CK576" i="3" a="1"/>
  <c r="CK576" i="3" s="1"/>
  <c r="CI576" i="3"/>
  <c r="AP576" i="3"/>
  <c r="AQ576" i="3" s="1"/>
  <c r="AJ576" i="3"/>
  <c r="AC576" i="3"/>
  <c r="AD576" i="3" s="1"/>
  <c r="W576" i="3"/>
  <c r="P576" i="3" a="1"/>
  <c r="P576" i="3" s="1"/>
  <c r="N576" i="3"/>
  <c r="M576" i="3" a="1"/>
  <c r="M576" i="3" s="1"/>
  <c r="L576" i="3" a="1"/>
  <c r="L576" i="3" s="1"/>
  <c r="I576" i="3" a="1"/>
  <c r="I576" i="3" s="1"/>
  <c r="H576" i="3" a="1"/>
  <c r="H576" i="3" s="1"/>
  <c r="F576" i="3"/>
  <c r="F576" i="3" a="1"/>
  <c r="D576" i="3" a="1"/>
  <c r="D576" i="3" s="1"/>
  <c r="CI575" i="3"/>
  <c r="AP575" i="3"/>
  <c r="AQ575" i="3" s="1"/>
  <c r="AC575" i="3"/>
  <c r="AD575" i="3" s="1"/>
  <c r="CY574" i="3" a="1"/>
  <c r="CY574" i="3" s="1"/>
  <c r="CW574" i="3" a="1"/>
  <c r="CW574" i="3" s="1"/>
  <c r="CU574" i="3" a="1"/>
  <c r="CU574" i="3" s="1"/>
  <c r="CS574" i="3" a="1"/>
  <c r="CS574" i="3" s="1"/>
  <c r="CR574" i="3" a="1"/>
  <c r="CR574" i="3" s="1"/>
  <c r="CO574" i="3" a="1"/>
  <c r="CO574" i="3" s="1"/>
  <c r="CL574" i="3" a="1"/>
  <c r="CL574" i="3" s="1"/>
  <c r="CK574" i="3" a="1"/>
  <c r="CK574" i="3" s="1"/>
  <c r="CI574" i="3"/>
  <c r="BP574" i="3"/>
  <c r="BC574" i="3"/>
  <c r="BD574" i="3" s="1"/>
  <c r="AW574" i="3"/>
  <c r="AP574" i="3"/>
  <c r="AQ574" i="3" s="1"/>
  <c r="AJ574" i="3"/>
  <c r="AC574" i="3"/>
  <c r="AD574" i="3" s="1"/>
  <c r="W574" i="3"/>
  <c r="P574" i="3" a="1"/>
  <c r="P574" i="3" s="1"/>
  <c r="N574" i="3"/>
  <c r="M574" i="3" a="1"/>
  <c r="M574" i="3" s="1"/>
  <c r="I574" i="3" a="1"/>
  <c r="I574" i="3" s="1"/>
  <c r="H574" i="3" a="1"/>
  <c r="H574" i="3" s="1"/>
  <c r="F574" i="3" a="1"/>
  <c r="F574" i="3" s="1"/>
  <c r="CI573" i="3"/>
  <c r="AP573" i="3"/>
  <c r="AQ573" i="3" s="1"/>
  <c r="AC573" i="3"/>
  <c r="AD573" i="3" s="1"/>
  <c r="CY572" i="3" a="1"/>
  <c r="CY572" i="3" s="1"/>
  <c r="CW572" i="3" a="1"/>
  <c r="CW572" i="3" s="1"/>
  <c r="CU572" i="3" a="1"/>
  <c r="CU572" i="3" s="1"/>
  <c r="CS572" i="3" a="1"/>
  <c r="CS572" i="3" s="1"/>
  <c r="CR572" i="3" a="1"/>
  <c r="CR572" i="3" s="1"/>
  <c r="CO572" i="3" a="1"/>
  <c r="CO572" i="3" s="1"/>
  <c r="CL572" i="3"/>
  <c r="CL572" i="3" a="1"/>
  <c r="CK572" i="3" a="1"/>
  <c r="CK572" i="3" s="1"/>
  <c r="CI572" i="3"/>
  <c r="BP572" i="3"/>
  <c r="BC572" i="3"/>
  <c r="BD572" i="3" s="1"/>
  <c r="AW572" i="3"/>
  <c r="AP572" i="3"/>
  <c r="AQ572" i="3" s="1"/>
  <c r="AJ572" i="3"/>
  <c r="AC572" i="3"/>
  <c r="AD572" i="3" s="1"/>
  <c r="W572" i="3"/>
  <c r="P572" i="3" a="1"/>
  <c r="P572" i="3" s="1"/>
  <c r="N572" i="3"/>
  <c r="M572" i="3" a="1"/>
  <c r="M572" i="3" s="1"/>
  <c r="L572" i="3" a="1"/>
  <c r="L572" i="3" s="1"/>
  <c r="I572" i="3" a="1"/>
  <c r="I572" i="3" s="1"/>
  <c r="H572" i="3" a="1"/>
  <c r="H572" i="3" s="1"/>
  <c r="F572" i="3" a="1"/>
  <c r="F572" i="3" s="1"/>
  <c r="CI571" i="3"/>
  <c r="AP571" i="3"/>
  <c r="AQ571" i="3" s="1"/>
  <c r="AC571" i="3"/>
  <c r="AD571" i="3" s="1"/>
  <c r="CY570" i="3" a="1"/>
  <c r="CY570" i="3" s="1"/>
  <c r="CW570" i="3" a="1"/>
  <c r="CW570" i="3" s="1"/>
  <c r="CU570" i="3" a="1"/>
  <c r="CU570" i="3" s="1"/>
  <c r="CS570" i="3" a="1"/>
  <c r="CS570" i="3" s="1"/>
  <c r="CR570" i="3" a="1"/>
  <c r="CR570" i="3" s="1"/>
  <c r="CO570" i="3" a="1"/>
  <c r="CO570" i="3" s="1"/>
  <c r="CL570" i="3" a="1"/>
  <c r="CL570" i="3" s="1"/>
  <c r="CK570" i="3" a="1"/>
  <c r="CK570" i="3" s="1"/>
  <c r="CI570" i="3"/>
  <c r="BP570" i="3"/>
  <c r="BC570" i="3"/>
  <c r="BD570" i="3" s="1"/>
  <c r="AW570" i="3"/>
  <c r="AP570" i="3"/>
  <c r="AQ570" i="3" s="1"/>
  <c r="AJ570" i="3"/>
  <c r="AC570" i="3"/>
  <c r="AD570" i="3" s="1"/>
  <c r="W570" i="3"/>
  <c r="P570" i="3" a="1"/>
  <c r="P570" i="3" s="1"/>
  <c r="N570" i="3"/>
  <c r="M570" i="3" a="1"/>
  <c r="M570" i="3" s="1"/>
  <c r="L570" i="3" a="1"/>
  <c r="L570" i="3" s="1"/>
  <c r="I570" i="3" a="1"/>
  <c r="I570" i="3" s="1"/>
  <c r="H570" i="3" a="1"/>
  <c r="H570" i="3" s="1"/>
  <c r="F570" i="3" a="1"/>
  <c r="F570" i="3" s="1"/>
  <c r="D570" i="3" a="1"/>
  <c r="D570" i="3" s="1"/>
  <c r="CI569" i="3"/>
  <c r="AP569" i="3"/>
  <c r="AQ569" i="3" s="1"/>
  <c r="AC569" i="3"/>
  <c r="AD569" i="3" s="1"/>
  <c r="CY568" i="3" a="1"/>
  <c r="CY568" i="3" s="1"/>
  <c r="CW568" i="3" a="1"/>
  <c r="CW568" i="3" s="1"/>
  <c r="CU568" i="3" a="1"/>
  <c r="CU568" i="3" s="1"/>
  <c r="CS568" i="3" a="1"/>
  <c r="CS568" i="3" s="1"/>
  <c r="CR568" i="3" a="1"/>
  <c r="CR568" i="3" s="1"/>
  <c r="CO568" i="3" a="1"/>
  <c r="CO568" i="3" s="1"/>
  <c r="CL568" i="3" a="1"/>
  <c r="CL568" i="3" s="1"/>
  <c r="CK568" i="3" a="1"/>
  <c r="CK568" i="3" s="1"/>
  <c r="CI568" i="3"/>
  <c r="BP568" i="3"/>
  <c r="BC568" i="3"/>
  <c r="BD568" i="3" s="1"/>
  <c r="AW568" i="3"/>
  <c r="AP568" i="3"/>
  <c r="AQ568" i="3" s="1"/>
  <c r="AJ568" i="3"/>
  <c r="AC568" i="3"/>
  <c r="AD568" i="3" s="1"/>
  <c r="W568" i="3"/>
  <c r="P568" i="3" a="1"/>
  <c r="P568" i="3" s="1"/>
  <c r="N568" i="3"/>
  <c r="M568" i="3" a="1"/>
  <c r="M568" i="3" s="1"/>
  <c r="L568" i="3" a="1"/>
  <c r="L568" i="3" s="1"/>
  <c r="I568" i="3" a="1"/>
  <c r="I568" i="3" s="1"/>
  <c r="H568" i="3" a="1"/>
  <c r="H568" i="3" s="1"/>
  <c r="F568" i="3" a="1"/>
  <c r="F568" i="3" s="1"/>
  <c r="D568" i="3" a="1"/>
  <c r="D568" i="3" s="1"/>
  <c r="CI567" i="3"/>
  <c r="AP567" i="3"/>
  <c r="AQ567" i="3" s="1"/>
  <c r="AC567" i="3"/>
  <c r="AD567" i="3" s="1"/>
  <c r="CY566" i="3" a="1"/>
  <c r="CY566" i="3" s="1"/>
  <c r="CW566" i="3" a="1"/>
  <c r="CW566" i="3" s="1"/>
  <c r="CU566" i="3" a="1"/>
  <c r="CU566" i="3" s="1"/>
  <c r="CS566" i="3" a="1"/>
  <c r="CS566" i="3" s="1"/>
  <c r="CR566" i="3" a="1"/>
  <c r="CR566" i="3" s="1"/>
  <c r="CO566" i="3" a="1"/>
  <c r="CO566" i="3" s="1"/>
  <c r="CL566" i="3" a="1"/>
  <c r="CL566" i="3" s="1"/>
  <c r="CK566" i="3" a="1"/>
  <c r="CK566" i="3" s="1"/>
  <c r="CI566" i="3"/>
  <c r="AP566" i="3"/>
  <c r="AQ566" i="3" s="1"/>
  <c r="AJ566" i="3"/>
  <c r="AC566" i="3"/>
  <c r="AD566" i="3" s="1"/>
  <c r="W566" i="3"/>
  <c r="P566" i="3" a="1"/>
  <c r="P566" i="3" s="1"/>
  <c r="N566" i="3"/>
  <c r="M566" i="3" a="1"/>
  <c r="M566" i="3" s="1"/>
  <c r="L566" i="3" a="1"/>
  <c r="L566" i="3" s="1"/>
  <c r="I566" i="3" a="1"/>
  <c r="I566" i="3" s="1"/>
  <c r="H566" i="3" a="1"/>
  <c r="H566" i="3" s="1"/>
  <c r="F566" i="3" a="1"/>
  <c r="F566" i="3" s="1"/>
  <c r="D566" i="3" a="1"/>
  <c r="D566" i="3" s="1"/>
  <c r="CI565" i="3"/>
  <c r="AP565" i="3"/>
  <c r="AQ565" i="3" s="1"/>
  <c r="AC565" i="3"/>
  <c r="AD565" i="3" s="1"/>
  <c r="CY564" i="3" a="1"/>
  <c r="CY564" i="3" s="1"/>
  <c r="CW564" i="3" a="1"/>
  <c r="CW564" i="3" s="1"/>
  <c r="CU564" i="3" a="1"/>
  <c r="CU564" i="3" s="1"/>
  <c r="CS564" i="3" a="1"/>
  <c r="CS564" i="3" s="1"/>
  <c r="CR564" i="3" a="1"/>
  <c r="CR564" i="3" s="1"/>
  <c r="CO564" i="3" a="1"/>
  <c r="CO564" i="3" s="1"/>
  <c r="CL564" i="3" a="1"/>
  <c r="CL564" i="3" s="1"/>
  <c r="CK564" i="3" a="1"/>
  <c r="CK564" i="3" s="1"/>
  <c r="CI564" i="3"/>
  <c r="AP564" i="3"/>
  <c r="AQ564" i="3" s="1"/>
  <c r="AJ564" i="3"/>
  <c r="AC564" i="3"/>
  <c r="AD564" i="3" s="1"/>
  <c r="W564" i="3"/>
  <c r="P564" i="3" a="1"/>
  <c r="P564" i="3" s="1"/>
  <c r="N564" i="3"/>
  <c r="M564" i="3" a="1"/>
  <c r="M564" i="3" s="1"/>
  <c r="L564" i="3" a="1"/>
  <c r="L564" i="3" s="1"/>
  <c r="I564" i="3" a="1"/>
  <c r="I564" i="3" s="1"/>
  <c r="H564" i="3" a="1"/>
  <c r="H564" i="3" s="1"/>
  <c r="F564" i="3" a="1"/>
  <c r="F564" i="3" s="1"/>
  <c r="D564" i="3" a="1"/>
  <c r="D564" i="3" s="1"/>
  <c r="CI563" i="3"/>
  <c r="AP563" i="3"/>
  <c r="AQ563" i="3" s="1"/>
  <c r="AC563" i="3"/>
  <c r="AD563" i="3" s="1"/>
  <c r="CY562" i="3" a="1"/>
  <c r="CY562" i="3" s="1"/>
  <c r="CW562" i="3" a="1"/>
  <c r="CW562" i="3" s="1"/>
  <c r="CU562" i="3" a="1"/>
  <c r="CU562" i="3" s="1"/>
  <c r="CS562" i="3" a="1"/>
  <c r="CS562" i="3" s="1"/>
  <c r="CR562" i="3" a="1"/>
  <c r="CR562" i="3" s="1"/>
  <c r="CO562" i="3" a="1"/>
  <c r="CO562" i="3" s="1"/>
  <c r="CL562" i="3"/>
  <c r="CL562" i="3" a="1"/>
  <c r="CK562" i="3" a="1"/>
  <c r="CK562" i="3" s="1"/>
  <c r="CI562" i="3"/>
  <c r="AP562" i="3"/>
  <c r="AQ562" i="3" s="1"/>
  <c r="AJ562" i="3"/>
  <c r="AC562" i="3"/>
  <c r="AD562" i="3" s="1"/>
  <c r="W562" i="3"/>
  <c r="P562" i="3" a="1"/>
  <c r="P562" i="3" s="1"/>
  <c r="N562" i="3"/>
  <c r="M562" i="3" a="1"/>
  <c r="M562" i="3" s="1"/>
  <c r="L562" i="3" a="1"/>
  <c r="L562" i="3" s="1"/>
  <c r="I562" i="3" a="1"/>
  <c r="I562" i="3" s="1"/>
  <c r="H562" i="3" a="1"/>
  <c r="H562" i="3" s="1"/>
  <c r="F562" i="3" a="1"/>
  <c r="F562" i="3" s="1"/>
  <c r="D562" i="3" a="1"/>
  <c r="D562" i="3" s="1"/>
  <c r="CI561" i="3"/>
  <c r="AP561" i="3"/>
  <c r="AQ561" i="3" s="1"/>
  <c r="AC561" i="3"/>
  <c r="AD561" i="3" s="1"/>
  <c r="CY560" i="3" a="1"/>
  <c r="CY560" i="3" s="1"/>
  <c r="CW560" i="3" a="1"/>
  <c r="CW560" i="3" s="1"/>
  <c r="CU560" i="3" a="1"/>
  <c r="CU560" i="3" s="1"/>
  <c r="CS560" i="3" a="1"/>
  <c r="CS560" i="3" s="1"/>
  <c r="CR560" i="3"/>
  <c r="CR560" i="3" a="1"/>
  <c r="CO560" i="3" a="1"/>
  <c r="CO560" i="3" s="1"/>
  <c r="CL560" i="3" a="1"/>
  <c r="CL560" i="3" s="1"/>
  <c r="CK560" i="3" a="1"/>
  <c r="CK560" i="3" s="1"/>
  <c r="CI560" i="3"/>
  <c r="AP560" i="3"/>
  <c r="AQ560" i="3" s="1"/>
  <c r="AJ560" i="3"/>
  <c r="AC560" i="3"/>
  <c r="AD560" i="3" s="1"/>
  <c r="W560" i="3"/>
  <c r="P560" i="3" a="1"/>
  <c r="P560" i="3" s="1"/>
  <c r="N560" i="3"/>
  <c r="M560" i="3" a="1"/>
  <c r="M560" i="3" s="1"/>
  <c r="L560" i="3" a="1"/>
  <c r="L560" i="3" s="1"/>
  <c r="I560" i="3" a="1"/>
  <c r="I560" i="3" s="1"/>
  <c r="H560" i="3" a="1"/>
  <c r="H560" i="3" s="1"/>
  <c r="F560" i="3" a="1"/>
  <c r="F560" i="3" s="1"/>
  <c r="D560" i="3" a="1"/>
  <c r="D560" i="3" s="1"/>
  <c r="CI559" i="3"/>
  <c r="AP559" i="3"/>
  <c r="AQ559" i="3" s="1"/>
  <c r="AC559" i="3"/>
  <c r="AD559" i="3" s="1"/>
  <c r="CY558" i="3" a="1"/>
  <c r="CY558" i="3" s="1"/>
  <c r="CW558" i="3" a="1"/>
  <c r="CW558" i="3" s="1"/>
  <c r="CU558" i="3" a="1"/>
  <c r="CU558" i="3" s="1"/>
  <c r="CS558" i="3" a="1"/>
  <c r="CS558" i="3" s="1"/>
  <c r="CR558" i="3" a="1"/>
  <c r="CR558" i="3" s="1"/>
  <c r="CO558" i="3" a="1"/>
  <c r="CO558" i="3" s="1"/>
  <c r="CL558" i="3" a="1"/>
  <c r="CL558" i="3" s="1"/>
  <c r="CK558" i="3" a="1"/>
  <c r="CK558" i="3" s="1"/>
  <c r="CI558" i="3"/>
  <c r="AP558" i="3"/>
  <c r="AQ558" i="3" s="1"/>
  <c r="AJ558" i="3"/>
  <c r="AC558" i="3"/>
  <c r="AD558" i="3" s="1"/>
  <c r="W558" i="3"/>
  <c r="P558" i="3" a="1"/>
  <c r="P558" i="3" s="1"/>
  <c r="N558" i="3"/>
  <c r="M558" i="3" a="1"/>
  <c r="M558" i="3" s="1"/>
  <c r="L558" i="3" a="1"/>
  <c r="L558" i="3" s="1"/>
  <c r="I558" i="3" a="1"/>
  <c r="I558" i="3" s="1"/>
  <c r="H558" i="3" a="1"/>
  <c r="H558" i="3" s="1"/>
  <c r="F558" i="3" a="1"/>
  <c r="F558" i="3" s="1"/>
  <c r="D558" i="3" a="1"/>
  <c r="D558" i="3" s="1"/>
  <c r="CI557" i="3"/>
  <c r="AP557" i="3"/>
  <c r="AQ557" i="3" s="1"/>
  <c r="AC557" i="3"/>
  <c r="AD557" i="3" s="1"/>
  <c r="CY556" i="3" a="1"/>
  <c r="CY556" i="3" s="1"/>
  <c r="CW556" i="3" a="1"/>
  <c r="CW556" i="3" s="1"/>
  <c r="CU556" i="3" a="1"/>
  <c r="CU556" i="3" s="1"/>
  <c r="CS556" i="3" a="1"/>
  <c r="CS556" i="3" s="1"/>
  <c r="CR556" i="3" a="1"/>
  <c r="CR556" i="3" s="1"/>
  <c r="CO556" i="3" a="1"/>
  <c r="CO556" i="3" s="1"/>
  <c r="CL556" i="3" a="1"/>
  <c r="CL556" i="3" s="1"/>
  <c r="CK556" i="3" a="1"/>
  <c r="CK556" i="3" s="1"/>
  <c r="CI556" i="3"/>
  <c r="AP556" i="3"/>
  <c r="AQ556" i="3" s="1"/>
  <c r="AJ556" i="3"/>
  <c r="AC556" i="3"/>
  <c r="AD556" i="3" s="1"/>
  <c r="W556" i="3"/>
  <c r="P556" i="3" a="1"/>
  <c r="P556" i="3" s="1"/>
  <c r="N556" i="3"/>
  <c r="M556" i="3" a="1"/>
  <c r="M556" i="3" s="1"/>
  <c r="L556" i="3" a="1"/>
  <c r="L556" i="3" s="1"/>
  <c r="I556" i="3" a="1"/>
  <c r="I556" i="3" s="1"/>
  <c r="H556" i="3" a="1"/>
  <c r="H556" i="3" s="1"/>
  <c r="F556" i="3" a="1"/>
  <c r="F556" i="3" s="1"/>
  <c r="D556" i="3" a="1"/>
  <c r="D556" i="3" s="1"/>
  <c r="CI555" i="3"/>
  <c r="AP555" i="3"/>
  <c r="AQ555" i="3" s="1"/>
  <c r="AC555" i="3"/>
  <c r="AD555" i="3" s="1"/>
  <c r="CY554" i="3" a="1"/>
  <c r="CY554" i="3" s="1"/>
  <c r="CW554" i="3" a="1"/>
  <c r="CW554" i="3" s="1"/>
  <c r="CU554" i="3" a="1"/>
  <c r="CU554" i="3" s="1"/>
  <c r="CS554" i="3" a="1"/>
  <c r="CS554" i="3" s="1"/>
  <c r="CR554" i="3" a="1"/>
  <c r="CR554" i="3" s="1"/>
  <c r="CO554" i="3" a="1"/>
  <c r="CO554" i="3" s="1"/>
  <c r="CL554" i="3" a="1"/>
  <c r="CL554" i="3" s="1"/>
  <c r="CK554" i="3" a="1"/>
  <c r="CK554" i="3" s="1"/>
  <c r="CI554" i="3"/>
  <c r="AP554" i="3"/>
  <c r="AQ554" i="3" s="1"/>
  <c r="AJ554" i="3"/>
  <c r="AC554" i="3"/>
  <c r="AD554" i="3" s="1"/>
  <c r="W554" i="3"/>
  <c r="P554" i="3"/>
  <c r="P554" i="3" a="1"/>
  <c r="N554" i="3"/>
  <c r="M554" i="3" a="1"/>
  <c r="M554" i="3" s="1"/>
  <c r="L554" i="3" a="1"/>
  <c r="L554" i="3" s="1"/>
  <c r="I554" i="3" a="1"/>
  <c r="I554" i="3" s="1"/>
  <c r="H554" i="3" a="1"/>
  <c r="H554" i="3" s="1"/>
  <c r="F554" i="3" a="1"/>
  <c r="F554" i="3" s="1"/>
  <c r="D554" i="3" a="1"/>
  <c r="D554" i="3" s="1"/>
  <c r="CI553" i="3"/>
  <c r="AP553" i="3"/>
  <c r="AQ553" i="3" s="1"/>
  <c r="AC553" i="3"/>
  <c r="AD553" i="3" s="1"/>
  <c r="CY552" i="3" a="1"/>
  <c r="CY552" i="3" s="1"/>
  <c r="CW552" i="3" a="1"/>
  <c r="CW552" i="3" s="1"/>
  <c r="CU552" i="3" a="1"/>
  <c r="CU552" i="3" s="1"/>
  <c r="CS552" i="3" a="1"/>
  <c r="CS552" i="3" s="1"/>
  <c r="CR552" i="3" a="1"/>
  <c r="CR552" i="3" s="1"/>
  <c r="CO552" i="3" a="1"/>
  <c r="CO552" i="3" s="1"/>
  <c r="CL552" i="3" a="1"/>
  <c r="CL552" i="3" s="1"/>
  <c r="CK552" i="3" a="1"/>
  <c r="CK552" i="3" s="1"/>
  <c r="CI552" i="3"/>
  <c r="AP552" i="3"/>
  <c r="AQ552" i="3" s="1"/>
  <c r="AJ552" i="3"/>
  <c r="AD552" i="3"/>
  <c r="AC552" i="3"/>
  <c r="W552" i="3"/>
  <c r="P552" i="3" a="1"/>
  <c r="P552" i="3" s="1"/>
  <c r="N552" i="3"/>
  <c r="M552" i="3" a="1"/>
  <c r="M552" i="3" s="1"/>
  <c r="L552" i="3" a="1"/>
  <c r="L552" i="3" s="1"/>
  <c r="I552" i="3" a="1"/>
  <c r="I552" i="3" s="1"/>
  <c r="H552" i="3" a="1"/>
  <c r="H552" i="3" s="1"/>
  <c r="F552" i="3" a="1"/>
  <c r="F552" i="3" s="1"/>
  <c r="D552" i="3" a="1"/>
  <c r="D552" i="3" s="1"/>
  <c r="CI551" i="3"/>
  <c r="AP551" i="3"/>
  <c r="AQ551" i="3" s="1"/>
  <c r="AC551" i="3"/>
  <c r="AD551" i="3" s="1"/>
  <c r="CY550" i="3" a="1"/>
  <c r="CY550" i="3" s="1"/>
  <c r="CW550" i="3" a="1"/>
  <c r="CW550" i="3" s="1"/>
  <c r="CU550" i="3" a="1"/>
  <c r="CU550" i="3" s="1"/>
  <c r="CS550" i="3" a="1"/>
  <c r="CS550" i="3" s="1"/>
  <c r="CR550" i="3" a="1"/>
  <c r="CR550" i="3" s="1"/>
  <c r="CO550" i="3" a="1"/>
  <c r="CO550" i="3" s="1"/>
  <c r="CL550" i="3" a="1"/>
  <c r="CL550" i="3" s="1"/>
  <c r="CK550" i="3" a="1"/>
  <c r="CK550" i="3" s="1"/>
  <c r="CI550" i="3"/>
  <c r="AP550" i="3"/>
  <c r="AQ550" i="3" s="1"/>
  <c r="AJ550" i="3"/>
  <c r="AC550" i="3"/>
  <c r="AD550" i="3" s="1"/>
  <c r="W550" i="3"/>
  <c r="P550" i="3" a="1"/>
  <c r="P550" i="3" s="1"/>
  <c r="N550" i="3"/>
  <c r="M550" i="3" a="1"/>
  <c r="M550" i="3" s="1"/>
  <c r="L550" i="3" a="1"/>
  <c r="L550" i="3" s="1"/>
  <c r="I550" i="3" a="1"/>
  <c r="I550" i="3" s="1"/>
  <c r="H550" i="3" a="1"/>
  <c r="H550" i="3" s="1"/>
  <c r="F550" i="3" a="1"/>
  <c r="F550" i="3" s="1"/>
  <c r="D550" i="3" a="1"/>
  <c r="D550" i="3" s="1"/>
  <c r="CI549" i="3"/>
  <c r="AP549" i="3"/>
  <c r="AQ549" i="3" s="1"/>
  <c r="AC549" i="3"/>
  <c r="AD549" i="3" s="1"/>
  <c r="CY548" i="3"/>
  <c r="CY548" i="3" a="1"/>
  <c r="CW548" i="3" a="1"/>
  <c r="CW548" i="3" s="1"/>
  <c r="CU548" i="3" a="1"/>
  <c r="CU548" i="3" s="1"/>
  <c r="CS548" i="3" a="1"/>
  <c r="CS548" i="3" s="1"/>
  <c r="CR548" i="3" a="1"/>
  <c r="CR548" i="3" s="1"/>
  <c r="CO548" i="3" a="1"/>
  <c r="CO548" i="3" s="1"/>
  <c r="CL548" i="3" a="1"/>
  <c r="CL548" i="3" s="1"/>
  <c r="CK548" i="3" a="1"/>
  <c r="CK548" i="3" s="1"/>
  <c r="CI548" i="3"/>
  <c r="AP548" i="3"/>
  <c r="AQ548" i="3" s="1"/>
  <c r="AJ548" i="3"/>
  <c r="AC548" i="3"/>
  <c r="AD548" i="3" s="1"/>
  <c r="W548" i="3"/>
  <c r="P548" i="3" a="1"/>
  <c r="P548" i="3" s="1"/>
  <c r="N548" i="3"/>
  <c r="M548" i="3" a="1"/>
  <c r="M548" i="3" s="1"/>
  <c r="L548" i="3" a="1"/>
  <c r="L548" i="3" s="1"/>
  <c r="I548" i="3" a="1"/>
  <c r="I548" i="3" s="1"/>
  <c r="H548" i="3" a="1"/>
  <c r="H548" i="3" s="1"/>
  <c r="F548" i="3" a="1"/>
  <c r="F548" i="3" s="1"/>
  <c r="D548" i="3" a="1"/>
  <c r="D548" i="3" s="1"/>
  <c r="CI547" i="3"/>
  <c r="AP547" i="3"/>
  <c r="AQ547" i="3" s="1"/>
  <c r="AC547" i="3"/>
  <c r="AD547" i="3" s="1"/>
  <c r="CY546" i="3" a="1"/>
  <c r="CY546" i="3" s="1"/>
  <c r="CW546" i="3" a="1"/>
  <c r="CW546" i="3" s="1"/>
  <c r="CU546" i="3" a="1"/>
  <c r="CU546" i="3" s="1"/>
  <c r="CS546" i="3" a="1"/>
  <c r="CS546" i="3" s="1"/>
  <c r="CR546" i="3" a="1"/>
  <c r="CR546" i="3" s="1"/>
  <c r="CO546" i="3" a="1"/>
  <c r="CO546" i="3" s="1"/>
  <c r="CL546" i="3" a="1"/>
  <c r="CL546" i="3" s="1"/>
  <c r="CK546" i="3" a="1"/>
  <c r="CK546" i="3" s="1"/>
  <c r="CI546" i="3"/>
  <c r="AP546" i="3"/>
  <c r="AQ546" i="3" s="1"/>
  <c r="AJ546" i="3"/>
  <c r="AC546" i="3"/>
  <c r="AD546" i="3" s="1"/>
  <c r="W546" i="3"/>
  <c r="P546" i="3" a="1"/>
  <c r="P546" i="3" s="1"/>
  <c r="N546" i="3"/>
  <c r="M546" i="3" a="1"/>
  <c r="M546" i="3" s="1"/>
  <c r="L546" i="3" a="1"/>
  <c r="L546" i="3" s="1"/>
  <c r="I546" i="3" a="1"/>
  <c r="I546" i="3" s="1"/>
  <c r="H546" i="3" a="1"/>
  <c r="H546" i="3" s="1"/>
  <c r="F546" i="3" a="1"/>
  <c r="F546" i="3" s="1"/>
  <c r="D546" i="3" a="1"/>
  <c r="D546" i="3" s="1"/>
  <c r="CI545" i="3"/>
  <c r="AP545" i="3"/>
  <c r="AQ545" i="3" s="1"/>
  <c r="AC545" i="3"/>
  <c r="AD545" i="3" s="1"/>
  <c r="CY544" i="3" a="1"/>
  <c r="CY544" i="3" s="1"/>
  <c r="CW544" i="3"/>
  <c r="CW544" i="3" a="1"/>
  <c r="CU544" i="3" a="1"/>
  <c r="CU544" i="3" s="1"/>
  <c r="CS544" i="3" a="1"/>
  <c r="CS544" i="3" s="1"/>
  <c r="CR544" i="3" a="1"/>
  <c r="CR544" i="3" s="1"/>
  <c r="CO544" i="3" a="1"/>
  <c r="CO544" i="3" s="1"/>
  <c r="CL544" i="3" a="1"/>
  <c r="CL544" i="3" s="1"/>
  <c r="CK544" i="3" a="1"/>
  <c r="CK544" i="3" s="1"/>
  <c r="CI544" i="3"/>
  <c r="AP544" i="3"/>
  <c r="AQ544" i="3" s="1"/>
  <c r="AJ544" i="3"/>
  <c r="AC544" i="3"/>
  <c r="AD544" i="3" s="1"/>
  <c r="W544" i="3"/>
  <c r="P544" i="3" a="1"/>
  <c r="P544" i="3" s="1"/>
  <c r="N544" i="3"/>
  <c r="M544" i="3" a="1"/>
  <c r="M544" i="3" s="1"/>
  <c r="L544" i="3" a="1"/>
  <c r="L544" i="3" s="1"/>
  <c r="I544" i="3" a="1"/>
  <c r="I544" i="3" s="1"/>
  <c r="H544" i="3" a="1"/>
  <c r="H544" i="3" s="1"/>
  <c r="F544" i="3" a="1"/>
  <c r="F544" i="3" s="1"/>
  <c r="D544" i="3" a="1"/>
  <c r="D544" i="3" s="1"/>
  <c r="CI543" i="3"/>
  <c r="AP543" i="3"/>
  <c r="AQ543" i="3" s="1"/>
  <c r="AC543" i="3"/>
  <c r="AD543" i="3" s="1"/>
  <c r="CY542" i="3" a="1"/>
  <c r="CY542" i="3" s="1"/>
  <c r="CW542" i="3" a="1"/>
  <c r="CW542" i="3" s="1"/>
  <c r="CU542" i="3" a="1"/>
  <c r="CU542" i="3" s="1"/>
  <c r="CS542" i="3" a="1"/>
  <c r="CS542" i="3" s="1"/>
  <c r="CR542" i="3" a="1"/>
  <c r="CR542" i="3" s="1"/>
  <c r="CO542" i="3" a="1"/>
  <c r="CO542" i="3" s="1"/>
  <c r="CL542" i="3" a="1"/>
  <c r="CL542" i="3" s="1"/>
  <c r="CK542" i="3" a="1"/>
  <c r="CK542" i="3" s="1"/>
  <c r="CI542" i="3"/>
  <c r="AP542" i="3"/>
  <c r="AQ542" i="3" s="1"/>
  <c r="AJ542" i="3"/>
  <c r="AC542" i="3"/>
  <c r="AD542" i="3" s="1"/>
  <c r="W542" i="3"/>
  <c r="P542" i="3" a="1"/>
  <c r="P542" i="3" s="1"/>
  <c r="N542" i="3"/>
  <c r="M542" i="3" a="1"/>
  <c r="M542" i="3" s="1"/>
  <c r="L542" i="3" a="1"/>
  <c r="L542" i="3" s="1"/>
  <c r="I542" i="3" a="1"/>
  <c r="I542" i="3" s="1"/>
  <c r="H542" i="3" a="1"/>
  <c r="H542" i="3" s="1"/>
  <c r="F542" i="3" a="1"/>
  <c r="F542" i="3" s="1"/>
  <c r="D542" i="3" a="1"/>
  <c r="D542" i="3" s="1"/>
  <c r="CI541" i="3"/>
  <c r="AP541" i="3"/>
  <c r="AQ541" i="3" s="1"/>
  <c r="AC541" i="3"/>
  <c r="AD541" i="3" s="1"/>
  <c r="CY540" i="3" a="1"/>
  <c r="CY540" i="3" s="1"/>
  <c r="CW540" i="3" a="1"/>
  <c r="CW540" i="3" s="1"/>
  <c r="CU540" i="3" a="1"/>
  <c r="CU540" i="3" s="1"/>
  <c r="CS540" i="3" a="1"/>
  <c r="CS540" i="3" s="1"/>
  <c r="CR540" i="3" a="1"/>
  <c r="CR540" i="3" s="1"/>
  <c r="CO540" i="3" a="1"/>
  <c r="CO540" i="3" s="1"/>
  <c r="CL540" i="3" a="1"/>
  <c r="CL540" i="3" s="1"/>
  <c r="CK540" i="3" a="1"/>
  <c r="CK540" i="3" s="1"/>
  <c r="CI540" i="3"/>
  <c r="AP540" i="3"/>
  <c r="AQ540" i="3" s="1"/>
  <c r="AJ540" i="3"/>
  <c r="AC540" i="3"/>
  <c r="AD540" i="3" s="1"/>
  <c r="W540" i="3"/>
  <c r="P540" i="3" a="1"/>
  <c r="P540" i="3" s="1"/>
  <c r="N540" i="3"/>
  <c r="M540" i="3" a="1"/>
  <c r="M540" i="3" s="1"/>
  <c r="L540" i="3" a="1"/>
  <c r="L540" i="3" s="1"/>
  <c r="I540" i="3"/>
  <c r="I540" i="3" a="1"/>
  <c r="H540" i="3" a="1"/>
  <c r="H540" i="3" s="1"/>
  <c r="F540" i="3" a="1"/>
  <c r="F540" i="3" s="1"/>
  <c r="D540" i="3" a="1"/>
  <c r="D540" i="3" s="1"/>
  <c r="CI539" i="3"/>
  <c r="AP539" i="3"/>
  <c r="AQ539" i="3" s="1"/>
  <c r="AC539" i="3"/>
  <c r="AD539" i="3" s="1"/>
  <c r="CY538" i="3" a="1"/>
  <c r="CY538" i="3" s="1"/>
  <c r="CW538" i="3" a="1"/>
  <c r="CW538" i="3" s="1"/>
  <c r="CU538" i="3" a="1"/>
  <c r="CU538" i="3" s="1"/>
  <c r="CS538" i="3" a="1"/>
  <c r="CS538" i="3" s="1"/>
  <c r="CR538" i="3" a="1"/>
  <c r="CR538" i="3" s="1"/>
  <c r="CO538" i="3" a="1"/>
  <c r="CO538" i="3" s="1"/>
  <c r="CL538" i="3" a="1"/>
  <c r="CL538" i="3" s="1"/>
  <c r="CK538" i="3" a="1"/>
  <c r="CK538" i="3" s="1"/>
  <c r="CI538" i="3"/>
  <c r="AP538" i="3"/>
  <c r="AQ538" i="3" s="1"/>
  <c r="AJ538" i="3"/>
  <c r="AC538" i="3"/>
  <c r="AD538" i="3" s="1"/>
  <c r="W538" i="3"/>
  <c r="P538" i="3" a="1"/>
  <c r="P538" i="3" s="1"/>
  <c r="N538" i="3"/>
  <c r="M538" i="3" a="1"/>
  <c r="M538" i="3" s="1"/>
  <c r="L538" i="3" a="1"/>
  <c r="L538" i="3" s="1"/>
  <c r="I538" i="3" a="1"/>
  <c r="I538" i="3" s="1"/>
  <c r="H538" i="3" a="1"/>
  <c r="H538" i="3" s="1"/>
  <c r="F538" i="3" a="1"/>
  <c r="F538" i="3" s="1"/>
  <c r="D538" i="3" a="1"/>
  <c r="D538" i="3" s="1"/>
  <c r="CI537" i="3"/>
  <c r="AP537" i="3"/>
  <c r="AQ537" i="3" s="1"/>
  <c r="AC537" i="3"/>
  <c r="AD537" i="3" s="1"/>
  <c r="CY536" i="3" a="1"/>
  <c r="CY536" i="3" s="1"/>
  <c r="CW536" i="3" a="1"/>
  <c r="CW536" i="3" s="1"/>
  <c r="CU536" i="3" a="1"/>
  <c r="CU536" i="3" s="1"/>
  <c r="CS536" i="3" a="1"/>
  <c r="CS536" i="3" s="1"/>
  <c r="CR536" i="3" a="1"/>
  <c r="CR536" i="3" s="1"/>
  <c r="CO536" i="3" a="1"/>
  <c r="CO536" i="3" s="1"/>
  <c r="CL536" i="3" a="1"/>
  <c r="CL536" i="3" s="1"/>
  <c r="CK536" i="3" a="1"/>
  <c r="CK536" i="3" s="1"/>
  <c r="CI536" i="3"/>
  <c r="AP536" i="3"/>
  <c r="AQ536" i="3" s="1"/>
  <c r="AJ536" i="3"/>
  <c r="AC536" i="3"/>
  <c r="AD536" i="3" s="1"/>
  <c r="W536" i="3"/>
  <c r="P536" i="3" a="1"/>
  <c r="P536" i="3" s="1"/>
  <c r="N536" i="3"/>
  <c r="M536" i="3" a="1"/>
  <c r="M536" i="3" s="1"/>
  <c r="L536" i="3" a="1"/>
  <c r="L536" i="3" s="1"/>
  <c r="I536" i="3" a="1"/>
  <c r="I536" i="3" s="1"/>
  <c r="H536" i="3" a="1"/>
  <c r="H536" i="3" s="1"/>
  <c r="F536" i="3" a="1"/>
  <c r="F536" i="3" s="1"/>
  <c r="D536" i="3" a="1"/>
  <c r="D536" i="3" s="1"/>
  <c r="CI535" i="3"/>
  <c r="AP535" i="3"/>
  <c r="AQ535" i="3" s="1"/>
  <c r="AC535" i="3"/>
  <c r="AD535" i="3" s="1"/>
  <c r="CY534" i="3" a="1"/>
  <c r="CY534" i="3" s="1"/>
  <c r="CW534" i="3" a="1"/>
  <c r="CW534" i="3" s="1"/>
  <c r="CU534" i="3" a="1"/>
  <c r="CU534" i="3" s="1"/>
  <c r="CS534" i="3" a="1"/>
  <c r="CS534" i="3" s="1"/>
  <c r="CR534" i="3" a="1"/>
  <c r="CR534" i="3" s="1"/>
  <c r="CO534" i="3" a="1"/>
  <c r="CO534" i="3" s="1"/>
  <c r="CL534" i="3" a="1"/>
  <c r="CL534" i="3" s="1"/>
  <c r="CK534" i="3" a="1"/>
  <c r="CK534" i="3" s="1"/>
  <c r="CI534" i="3"/>
  <c r="AP534" i="3"/>
  <c r="AQ534" i="3" s="1"/>
  <c r="AJ534" i="3"/>
  <c r="AC534" i="3"/>
  <c r="AD534" i="3" s="1"/>
  <c r="W534" i="3"/>
  <c r="P534" i="3" a="1"/>
  <c r="P534" i="3" s="1"/>
  <c r="N534" i="3"/>
  <c r="M534" i="3" a="1"/>
  <c r="M534" i="3" s="1"/>
  <c r="L534" i="3" a="1"/>
  <c r="L534" i="3" s="1"/>
  <c r="I534" i="3" a="1"/>
  <c r="I534" i="3" s="1"/>
  <c r="H534" i="3" a="1"/>
  <c r="H534" i="3" s="1"/>
  <c r="F534" i="3" a="1"/>
  <c r="F534" i="3" s="1"/>
  <c r="D534" i="3" a="1"/>
  <c r="D534" i="3" s="1"/>
  <c r="CI533" i="3"/>
  <c r="AP533" i="3"/>
  <c r="AQ533" i="3" s="1"/>
  <c r="AC533" i="3"/>
  <c r="AD533" i="3" s="1"/>
  <c r="CY532" i="3" a="1"/>
  <c r="CY532" i="3" s="1"/>
  <c r="CW532" i="3" a="1"/>
  <c r="CW532" i="3" s="1"/>
  <c r="CU532" i="3" a="1"/>
  <c r="CU532" i="3" s="1"/>
  <c r="CS532" i="3" a="1"/>
  <c r="CS532" i="3" s="1"/>
  <c r="CR532" i="3" a="1"/>
  <c r="CR532" i="3" s="1"/>
  <c r="CO532" i="3" a="1"/>
  <c r="CO532" i="3" s="1"/>
  <c r="CL532" i="3" a="1"/>
  <c r="CL532" i="3" s="1"/>
  <c r="CK532" i="3" a="1"/>
  <c r="CK532" i="3" s="1"/>
  <c r="CI532" i="3"/>
  <c r="AP532" i="3"/>
  <c r="AQ532" i="3" s="1"/>
  <c r="AJ532" i="3"/>
  <c r="AC532" i="3"/>
  <c r="AD532" i="3" s="1"/>
  <c r="W532" i="3"/>
  <c r="P532" i="3" a="1"/>
  <c r="P532" i="3" s="1"/>
  <c r="N532" i="3"/>
  <c r="M532" i="3" a="1"/>
  <c r="M532" i="3" s="1"/>
  <c r="L532" i="3" a="1"/>
  <c r="L532" i="3" s="1"/>
  <c r="I532" i="3" a="1"/>
  <c r="I532" i="3" s="1"/>
  <c r="H532" i="3" a="1"/>
  <c r="H532" i="3" s="1"/>
  <c r="F532" i="3" a="1"/>
  <c r="F532" i="3" s="1"/>
  <c r="D532" i="3" a="1"/>
  <c r="D532" i="3" s="1"/>
  <c r="CI531" i="3"/>
  <c r="AP531" i="3"/>
  <c r="AQ531" i="3" s="1"/>
  <c r="AC531" i="3"/>
  <c r="AD531" i="3" s="1"/>
  <c r="CY530" i="3" a="1"/>
  <c r="CY530" i="3" s="1"/>
  <c r="CW530" i="3" a="1"/>
  <c r="CW530" i="3" s="1"/>
  <c r="CU530" i="3" a="1"/>
  <c r="CU530" i="3" s="1"/>
  <c r="CS530" i="3" a="1"/>
  <c r="CS530" i="3" s="1"/>
  <c r="CR530" i="3" a="1"/>
  <c r="CR530" i="3" s="1"/>
  <c r="CO530" i="3" a="1"/>
  <c r="CO530" i="3" s="1"/>
  <c r="CL530" i="3" a="1"/>
  <c r="CL530" i="3" s="1"/>
  <c r="CK530" i="3" a="1"/>
  <c r="CK530" i="3" s="1"/>
  <c r="CI530" i="3"/>
  <c r="AP530" i="3"/>
  <c r="AQ530" i="3" s="1"/>
  <c r="AJ530" i="3"/>
  <c r="AC530" i="3"/>
  <c r="AD530" i="3" s="1"/>
  <c r="W530" i="3"/>
  <c r="P530" i="3" a="1"/>
  <c r="P530" i="3" s="1"/>
  <c r="N530" i="3"/>
  <c r="M530" i="3" a="1"/>
  <c r="M530" i="3" s="1"/>
  <c r="L530" i="3" a="1"/>
  <c r="L530" i="3" s="1"/>
  <c r="I530" i="3" a="1"/>
  <c r="I530" i="3" s="1"/>
  <c r="H530" i="3" a="1"/>
  <c r="H530" i="3" s="1"/>
  <c r="F530" i="3" a="1"/>
  <c r="F530" i="3" s="1"/>
  <c r="D530" i="3" a="1"/>
  <c r="D530" i="3" s="1"/>
  <c r="CI529" i="3"/>
  <c r="AP529" i="3"/>
  <c r="AQ529" i="3" s="1"/>
  <c r="AC529" i="3"/>
  <c r="AD529" i="3" s="1"/>
  <c r="CY528" i="3" a="1"/>
  <c r="CY528" i="3" s="1"/>
  <c r="CW528" i="3" a="1"/>
  <c r="CW528" i="3" s="1"/>
  <c r="CU528" i="3" a="1"/>
  <c r="CU528" i="3" s="1"/>
  <c r="CS528" i="3" a="1"/>
  <c r="CS528" i="3" s="1"/>
  <c r="CR528" i="3" a="1"/>
  <c r="CR528" i="3" s="1"/>
  <c r="CO528" i="3" a="1"/>
  <c r="CO528" i="3" s="1"/>
  <c r="CL528" i="3" a="1"/>
  <c r="CL528" i="3" s="1"/>
  <c r="CK528" i="3" a="1"/>
  <c r="CK528" i="3" s="1"/>
  <c r="CI528" i="3"/>
  <c r="AP528" i="3"/>
  <c r="AQ528" i="3" s="1"/>
  <c r="AJ528" i="3"/>
  <c r="AC528" i="3"/>
  <c r="AD528" i="3" s="1"/>
  <c r="W528" i="3"/>
  <c r="P528" i="3" a="1"/>
  <c r="P528" i="3" s="1"/>
  <c r="N528" i="3"/>
  <c r="M528" i="3" a="1"/>
  <c r="M528" i="3" s="1"/>
  <c r="L528" i="3" a="1"/>
  <c r="L528" i="3" s="1"/>
  <c r="I528" i="3" a="1"/>
  <c r="I528" i="3" s="1"/>
  <c r="H528" i="3" a="1"/>
  <c r="H528" i="3" s="1"/>
  <c r="F528" i="3" a="1"/>
  <c r="F528" i="3" s="1"/>
  <c r="D528" i="3" a="1"/>
  <c r="D528" i="3" s="1"/>
  <c r="CI527" i="3"/>
  <c r="AP527" i="3"/>
  <c r="AQ527" i="3" s="1"/>
  <c r="AC527" i="3"/>
  <c r="AD527" i="3" s="1"/>
  <c r="CY526" i="3" a="1"/>
  <c r="CY526" i="3" s="1"/>
  <c r="CW526" i="3" a="1"/>
  <c r="CW526" i="3" s="1"/>
  <c r="CU526" i="3" a="1"/>
  <c r="CU526" i="3" s="1"/>
  <c r="CS526" i="3" a="1"/>
  <c r="CS526" i="3" s="1"/>
  <c r="CR526" i="3" a="1"/>
  <c r="CR526" i="3" s="1"/>
  <c r="CO526" i="3" a="1"/>
  <c r="CO526" i="3" s="1"/>
  <c r="CL526" i="3" a="1"/>
  <c r="CL526" i="3" s="1"/>
  <c r="CK526" i="3" a="1"/>
  <c r="CK526" i="3" s="1"/>
  <c r="CI526" i="3"/>
  <c r="AP526" i="3"/>
  <c r="AQ526" i="3" s="1"/>
  <c r="AJ526" i="3"/>
  <c r="AC526" i="3"/>
  <c r="AD526" i="3" s="1"/>
  <c r="W526" i="3"/>
  <c r="P526" i="3" a="1"/>
  <c r="P526" i="3" s="1"/>
  <c r="N526" i="3"/>
  <c r="M526" i="3" a="1"/>
  <c r="M526" i="3" s="1"/>
  <c r="L526" i="3" a="1"/>
  <c r="L526" i="3" s="1"/>
  <c r="I526" i="3" a="1"/>
  <c r="I526" i="3" s="1"/>
  <c r="H526" i="3" a="1"/>
  <c r="H526" i="3" s="1"/>
  <c r="F526" i="3" a="1"/>
  <c r="F526" i="3" s="1"/>
  <c r="D526" i="3" a="1"/>
  <c r="D526" i="3" s="1"/>
  <c r="CI525" i="3"/>
  <c r="AP525" i="3"/>
  <c r="AQ525" i="3" s="1"/>
  <c r="AC525" i="3"/>
  <c r="AD525" i="3" s="1"/>
  <c r="CY524" i="3" a="1"/>
  <c r="CY524" i="3" s="1"/>
  <c r="CW524" i="3" a="1"/>
  <c r="CW524" i="3" s="1"/>
  <c r="CU524" i="3" a="1"/>
  <c r="CU524" i="3" s="1"/>
  <c r="CS524" i="3" a="1"/>
  <c r="CS524" i="3" s="1"/>
  <c r="CR524" i="3" a="1"/>
  <c r="CR524" i="3" s="1"/>
  <c r="CO524" i="3" a="1"/>
  <c r="CO524" i="3" s="1"/>
  <c r="CL524" i="3" a="1"/>
  <c r="CL524" i="3" s="1"/>
  <c r="CK524" i="3" a="1"/>
  <c r="CK524" i="3" s="1"/>
  <c r="CI524" i="3"/>
  <c r="AP524" i="3"/>
  <c r="AQ524" i="3" s="1"/>
  <c r="AJ524" i="3"/>
  <c r="AC524" i="3"/>
  <c r="AD524" i="3" s="1"/>
  <c r="W524" i="3"/>
  <c r="P524" i="3" a="1"/>
  <c r="P524" i="3" s="1"/>
  <c r="N524" i="3"/>
  <c r="M524" i="3" a="1"/>
  <c r="M524" i="3" s="1"/>
  <c r="L524" i="3" a="1"/>
  <c r="L524" i="3" s="1"/>
  <c r="I524" i="3" a="1"/>
  <c r="I524" i="3" s="1"/>
  <c r="H524" i="3" a="1"/>
  <c r="H524" i="3" s="1"/>
  <c r="F524" i="3" a="1"/>
  <c r="F524" i="3" s="1"/>
  <c r="D524" i="3" a="1"/>
  <c r="D524" i="3" s="1"/>
  <c r="CI523" i="3"/>
  <c r="AP523" i="3"/>
  <c r="AQ523" i="3" s="1"/>
  <c r="AC523" i="3"/>
  <c r="AD523" i="3" s="1"/>
  <c r="CY522" i="3" a="1"/>
  <c r="CY522" i="3" s="1"/>
  <c r="CW522" i="3" a="1"/>
  <c r="CW522" i="3" s="1"/>
  <c r="CU522" i="3" a="1"/>
  <c r="CU522" i="3" s="1"/>
  <c r="CS522" i="3" a="1"/>
  <c r="CS522" i="3" s="1"/>
  <c r="CR522" i="3" a="1"/>
  <c r="CR522" i="3" s="1"/>
  <c r="CO522" i="3" a="1"/>
  <c r="CO522" i="3" s="1"/>
  <c r="CL522" i="3" a="1"/>
  <c r="CL522" i="3" s="1"/>
  <c r="CK522" i="3" a="1"/>
  <c r="CK522" i="3" s="1"/>
  <c r="CI522" i="3"/>
  <c r="AP522" i="3"/>
  <c r="AQ522" i="3" s="1"/>
  <c r="AJ522" i="3"/>
  <c r="AC522" i="3"/>
  <c r="AD522" i="3" s="1"/>
  <c r="W522" i="3"/>
  <c r="P522" i="3" a="1"/>
  <c r="P522" i="3" s="1"/>
  <c r="N522" i="3"/>
  <c r="M522" i="3" a="1"/>
  <c r="M522" i="3" s="1"/>
  <c r="L522" i="3" a="1"/>
  <c r="L522" i="3" s="1"/>
  <c r="I522" i="3" a="1"/>
  <c r="I522" i="3" s="1"/>
  <c r="H522" i="3" a="1"/>
  <c r="H522" i="3" s="1"/>
  <c r="F522" i="3" a="1"/>
  <c r="F522" i="3" s="1"/>
  <c r="D522" i="3" a="1"/>
  <c r="D522" i="3" s="1"/>
  <c r="CI521" i="3"/>
  <c r="AP521" i="3"/>
  <c r="AQ521" i="3" s="1"/>
  <c r="AC521" i="3"/>
  <c r="AD521" i="3" s="1"/>
  <c r="CY520" i="3" a="1"/>
  <c r="CY520" i="3" s="1"/>
  <c r="CW520" i="3" a="1"/>
  <c r="CW520" i="3" s="1"/>
  <c r="CU520" i="3" a="1"/>
  <c r="CU520" i="3" s="1"/>
  <c r="CS520" i="3" a="1"/>
  <c r="CS520" i="3" s="1"/>
  <c r="CR520" i="3" a="1"/>
  <c r="CR520" i="3" s="1"/>
  <c r="CO520" i="3" a="1"/>
  <c r="CO520" i="3" s="1"/>
  <c r="CL520" i="3" a="1"/>
  <c r="CL520" i="3" s="1"/>
  <c r="CK520" i="3" a="1"/>
  <c r="CK520" i="3" s="1"/>
  <c r="CI520" i="3"/>
  <c r="AP520" i="3"/>
  <c r="AQ520" i="3" s="1"/>
  <c r="AJ520" i="3"/>
  <c r="AC520" i="3"/>
  <c r="AD520" i="3" s="1"/>
  <c r="W520" i="3"/>
  <c r="P520" i="3" a="1"/>
  <c r="P520" i="3" s="1"/>
  <c r="N520" i="3"/>
  <c r="M520" i="3"/>
  <c r="M520" i="3" a="1"/>
  <c r="L520" i="3" a="1"/>
  <c r="L520" i="3" s="1"/>
  <c r="I520" i="3" a="1"/>
  <c r="I520" i="3" s="1"/>
  <c r="H520" i="3" a="1"/>
  <c r="H520" i="3" s="1"/>
  <c r="F520" i="3" a="1"/>
  <c r="F520" i="3" s="1"/>
  <c r="D520" i="3" a="1"/>
  <c r="D520" i="3" s="1"/>
  <c r="CI519" i="3"/>
  <c r="AP519" i="3"/>
  <c r="AQ519" i="3" s="1"/>
  <c r="AC519" i="3"/>
  <c r="AD519" i="3" s="1"/>
  <c r="CY518" i="3" a="1"/>
  <c r="CY518" i="3" s="1"/>
  <c r="CW518" i="3" a="1"/>
  <c r="CW518" i="3" s="1"/>
  <c r="CU518" i="3" a="1"/>
  <c r="CU518" i="3" s="1"/>
  <c r="CS518" i="3" a="1"/>
  <c r="CS518" i="3" s="1"/>
  <c r="CR518" i="3" a="1"/>
  <c r="CR518" i="3" s="1"/>
  <c r="CO518" i="3" a="1"/>
  <c r="CO518" i="3" s="1"/>
  <c r="CL518" i="3" a="1"/>
  <c r="CL518" i="3" s="1"/>
  <c r="CK518" i="3" a="1"/>
  <c r="CK518" i="3" s="1"/>
  <c r="CI518" i="3"/>
  <c r="AP518" i="3"/>
  <c r="AQ518" i="3" s="1"/>
  <c r="AJ518" i="3"/>
  <c r="AC518" i="3"/>
  <c r="AD518" i="3" s="1"/>
  <c r="W518" i="3"/>
  <c r="P518" i="3" a="1"/>
  <c r="P518" i="3" s="1"/>
  <c r="N518" i="3"/>
  <c r="M518" i="3" a="1"/>
  <c r="M518" i="3" s="1"/>
  <c r="L518" i="3" a="1"/>
  <c r="L518" i="3" s="1"/>
  <c r="I518" i="3" a="1"/>
  <c r="I518" i="3" s="1"/>
  <c r="H518" i="3" a="1"/>
  <c r="H518" i="3" s="1"/>
  <c r="F518" i="3" a="1"/>
  <c r="F518" i="3" s="1"/>
  <c r="D518" i="3" a="1"/>
  <c r="D518" i="3" s="1"/>
  <c r="CI517" i="3"/>
  <c r="AQ517" i="3"/>
  <c r="AP517" i="3"/>
  <c r="AC517" i="3"/>
  <c r="AD517" i="3" s="1"/>
  <c r="CY516" i="3" a="1"/>
  <c r="CY516" i="3" s="1"/>
  <c r="CW516" i="3" a="1"/>
  <c r="CW516" i="3" s="1"/>
  <c r="CU516" i="3" a="1"/>
  <c r="CU516" i="3" s="1"/>
  <c r="CS516" i="3" a="1"/>
  <c r="CS516" i="3" s="1"/>
  <c r="CR516" i="3" a="1"/>
  <c r="CR516" i="3" s="1"/>
  <c r="CO516" i="3" a="1"/>
  <c r="CO516" i="3" s="1"/>
  <c r="CL516" i="3" a="1"/>
  <c r="CL516" i="3" s="1"/>
  <c r="CK516" i="3" a="1"/>
  <c r="CK516" i="3" s="1"/>
  <c r="CI516" i="3"/>
  <c r="AP516" i="3"/>
  <c r="AQ516" i="3" s="1"/>
  <c r="AJ516" i="3"/>
  <c r="AC516" i="3"/>
  <c r="AD516" i="3" s="1"/>
  <c r="W516" i="3"/>
  <c r="P516" i="3" a="1"/>
  <c r="P516" i="3" s="1"/>
  <c r="N516" i="3"/>
  <c r="M516" i="3" a="1"/>
  <c r="M516" i="3" s="1"/>
  <c r="L516" i="3" a="1"/>
  <c r="L516" i="3" s="1"/>
  <c r="I516" i="3" a="1"/>
  <c r="I516" i="3" s="1"/>
  <c r="H516" i="3" a="1"/>
  <c r="H516" i="3" s="1"/>
  <c r="F516" i="3" a="1"/>
  <c r="F516" i="3" s="1"/>
  <c r="D516" i="3" a="1"/>
  <c r="D516" i="3" s="1"/>
  <c r="CI515" i="3"/>
  <c r="AP515" i="3"/>
  <c r="AQ515" i="3" s="1"/>
  <c r="AC515" i="3"/>
  <c r="AD515" i="3" s="1"/>
  <c r="CY514" i="3" a="1"/>
  <c r="CY514" i="3" s="1"/>
  <c r="CW514" i="3" a="1"/>
  <c r="CW514" i="3" s="1"/>
  <c r="CU514" i="3" a="1"/>
  <c r="CU514" i="3" s="1"/>
  <c r="CS514" i="3" a="1"/>
  <c r="CS514" i="3" s="1"/>
  <c r="CR514" i="3" a="1"/>
  <c r="CR514" i="3" s="1"/>
  <c r="CO514" i="3" a="1"/>
  <c r="CO514" i="3" s="1"/>
  <c r="CL514" i="3" a="1"/>
  <c r="CL514" i="3" s="1"/>
  <c r="CK514" i="3" a="1"/>
  <c r="CK514" i="3" s="1"/>
  <c r="CI514" i="3"/>
  <c r="AP514" i="3"/>
  <c r="AQ514" i="3" s="1"/>
  <c r="AJ514" i="3"/>
  <c r="AC514" i="3"/>
  <c r="AD514" i="3" s="1"/>
  <c r="W514" i="3"/>
  <c r="P514" i="3" a="1"/>
  <c r="P514" i="3" s="1"/>
  <c r="N514" i="3"/>
  <c r="M514" i="3" a="1"/>
  <c r="M514" i="3" s="1"/>
  <c r="L514" i="3" a="1"/>
  <c r="L514" i="3" s="1"/>
  <c r="I514" i="3" a="1"/>
  <c r="I514" i="3" s="1"/>
  <c r="H514" i="3" a="1"/>
  <c r="H514" i="3" s="1"/>
  <c r="F514" i="3" a="1"/>
  <c r="F514" i="3" s="1"/>
  <c r="D514" i="3" a="1"/>
  <c r="D514" i="3" s="1"/>
  <c r="CI513" i="3"/>
  <c r="AP513" i="3"/>
  <c r="AQ513" i="3" s="1"/>
  <c r="AC513" i="3"/>
  <c r="AD513" i="3" s="1"/>
  <c r="CY512" i="3" a="1"/>
  <c r="CY512" i="3" s="1"/>
  <c r="CW512" i="3" a="1"/>
  <c r="CW512" i="3" s="1"/>
  <c r="CU512" i="3" a="1"/>
  <c r="CU512" i="3" s="1"/>
  <c r="CS512" i="3" a="1"/>
  <c r="CS512" i="3" s="1"/>
  <c r="CR512" i="3" a="1"/>
  <c r="CR512" i="3" s="1"/>
  <c r="CO512" i="3" a="1"/>
  <c r="CO512" i="3" s="1"/>
  <c r="CL512" i="3" a="1"/>
  <c r="CL512" i="3" s="1"/>
  <c r="CK512" i="3" a="1"/>
  <c r="CK512" i="3" s="1"/>
  <c r="CI512" i="3"/>
  <c r="AP512" i="3"/>
  <c r="AQ512" i="3" s="1"/>
  <c r="AJ512" i="3"/>
  <c r="AC512" i="3"/>
  <c r="AD512" i="3" s="1"/>
  <c r="W512" i="3"/>
  <c r="P512" i="3" a="1"/>
  <c r="P512" i="3" s="1"/>
  <c r="N512" i="3"/>
  <c r="M512" i="3" a="1"/>
  <c r="M512" i="3" s="1"/>
  <c r="L512" i="3" a="1"/>
  <c r="L512" i="3" s="1"/>
  <c r="I512" i="3" a="1"/>
  <c r="I512" i="3" s="1"/>
  <c r="H512" i="3" a="1"/>
  <c r="H512" i="3" s="1"/>
  <c r="F512" i="3" a="1"/>
  <c r="F512" i="3" s="1"/>
  <c r="D512" i="3" a="1"/>
  <c r="D512" i="3" s="1"/>
  <c r="CI511" i="3"/>
  <c r="AP511" i="3"/>
  <c r="AQ511" i="3" s="1"/>
  <c r="AC511" i="3"/>
  <c r="AD511" i="3" s="1"/>
  <c r="CY510" i="3" a="1"/>
  <c r="CY510" i="3" s="1"/>
  <c r="CW510" i="3" a="1"/>
  <c r="CW510" i="3" s="1"/>
  <c r="CU510" i="3" a="1"/>
  <c r="CU510" i="3" s="1"/>
  <c r="CS510" i="3" a="1"/>
  <c r="CS510" i="3" s="1"/>
  <c r="CR510" i="3" a="1"/>
  <c r="CR510" i="3" s="1"/>
  <c r="CO510" i="3" a="1"/>
  <c r="CO510" i="3" s="1"/>
  <c r="CL510" i="3" a="1"/>
  <c r="CL510" i="3" s="1"/>
  <c r="CK510" i="3" a="1"/>
  <c r="CK510" i="3" s="1"/>
  <c r="CI510" i="3"/>
  <c r="AP510" i="3"/>
  <c r="AQ510" i="3" s="1"/>
  <c r="AJ510" i="3"/>
  <c r="AC510" i="3"/>
  <c r="AD510" i="3" s="1"/>
  <c r="W510" i="3"/>
  <c r="P510" i="3" a="1"/>
  <c r="P510" i="3" s="1"/>
  <c r="N510" i="3"/>
  <c r="M510" i="3" a="1"/>
  <c r="M510" i="3" s="1"/>
  <c r="L510" i="3" a="1"/>
  <c r="L510" i="3" s="1"/>
  <c r="I510" i="3" a="1"/>
  <c r="I510" i="3" s="1"/>
  <c r="H510" i="3" a="1"/>
  <c r="H510" i="3" s="1"/>
  <c r="F510" i="3" a="1"/>
  <c r="F510" i="3" s="1"/>
  <c r="D510" i="3" a="1"/>
  <c r="D510" i="3" s="1"/>
  <c r="CI509" i="3"/>
  <c r="AP509" i="3"/>
  <c r="AQ509" i="3" s="1"/>
  <c r="AC509" i="3"/>
  <c r="AD509" i="3" s="1"/>
  <c r="CY508" i="3" a="1"/>
  <c r="CY508" i="3" s="1"/>
  <c r="CW508" i="3" a="1"/>
  <c r="CW508" i="3" s="1"/>
  <c r="CU508" i="3" a="1"/>
  <c r="CU508" i="3" s="1"/>
  <c r="CS508" i="3" a="1"/>
  <c r="CS508" i="3" s="1"/>
  <c r="CR508" i="3" a="1"/>
  <c r="CR508" i="3" s="1"/>
  <c r="CO508" i="3" a="1"/>
  <c r="CO508" i="3" s="1"/>
  <c r="CL508" i="3" a="1"/>
  <c r="CL508" i="3" s="1"/>
  <c r="CK508" i="3" a="1"/>
  <c r="CK508" i="3" s="1"/>
  <c r="CI508" i="3"/>
  <c r="AP508" i="3"/>
  <c r="AQ508" i="3" s="1"/>
  <c r="AJ508" i="3"/>
  <c r="AC508" i="3"/>
  <c r="AD508" i="3" s="1"/>
  <c r="W508" i="3"/>
  <c r="P508" i="3" a="1"/>
  <c r="P508" i="3" s="1"/>
  <c r="N508" i="3"/>
  <c r="M508" i="3" a="1"/>
  <c r="M508" i="3" s="1"/>
  <c r="L508" i="3" a="1"/>
  <c r="L508" i="3" s="1"/>
  <c r="I508" i="3" a="1"/>
  <c r="I508" i="3" s="1"/>
  <c r="H508" i="3" a="1"/>
  <c r="H508" i="3" s="1"/>
  <c r="F508" i="3" a="1"/>
  <c r="F508" i="3" s="1"/>
  <c r="D508" i="3" a="1"/>
  <c r="D508" i="3" s="1"/>
  <c r="CI507" i="3"/>
  <c r="AP507" i="3"/>
  <c r="AQ507" i="3" s="1"/>
  <c r="AC507" i="3"/>
  <c r="AD507" i="3" s="1"/>
  <c r="CY506" i="3" a="1"/>
  <c r="CY506" i="3" s="1"/>
  <c r="CW506" i="3" a="1"/>
  <c r="CW506" i="3" s="1"/>
  <c r="CU506" i="3" a="1"/>
  <c r="CU506" i="3" s="1"/>
  <c r="CS506" i="3" a="1"/>
  <c r="CS506" i="3" s="1"/>
  <c r="CR506" i="3" a="1"/>
  <c r="CR506" i="3" s="1"/>
  <c r="CO506" i="3" a="1"/>
  <c r="CO506" i="3" s="1"/>
  <c r="CL506" i="3" a="1"/>
  <c r="CL506" i="3" s="1"/>
  <c r="CK506" i="3" a="1"/>
  <c r="CK506" i="3" s="1"/>
  <c r="CI506" i="3"/>
  <c r="AP506" i="3"/>
  <c r="AQ506" i="3" s="1"/>
  <c r="AJ506" i="3"/>
  <c r="AC506" i="3"/>
  <c r="AD506" i="3" s="1"/>
  <c r="W506" i="3"/>
  <c r="P506" i="3" a="1"/>
  <c r="P506" i="3" s="1"/>
  <c r="N506" i="3"/>
  <c r="M506" i="3" a="1"/>
  <c r="M506" i="3" s="1"/>
  <c r="L506" i="3" a="1"/>
  <c r="L506" i="3" s="1"/>
  <c r="I506" i="3" a="1"/>
  <c r="I506" i="3" s="1"/>
  <c r="H506" i="3" a="1"/>
  <c r="H506" i="3" s="1"/>
  <c r="F506" i="3" a="1"/>
  <c r="F506" i="3" s="1"/>
  <c r="D506" i="3" a="1"/>
  <c r="D506" i="3" s="1"/>
  <c r="CI505" i="3"/>
  <c r="AP505" i="3"/>
  <c r="AQ505" i="3" s="1"/>
  <c r="AC505" i="3"/>
  <c r="AD505" i="3" s="1"/>
  <c r="CY504" i="3" a="1"/>
  <c r="CY504" i="3" s="1"/>
  <c r="CW504" i="3" a="1"/>
  <c r="CW504" i="3" s="1"/>
  <c r="CU504" i="3" a="1"/>
  <c r="CU504" i="3" s="1"/>
  <c r="CS504" i="3" a="1"/>
  <c r="CS504" i="3" s="1"/>
  <c r="CR504" i="3" a="1"/>
  <c r="CR504" i="3" s="1"/>
  <c r="CO504" i="3" a="1"/>
  <c r="CO504" i="3" s="1"/>
  <c r="CL504" i="3" a="1"/>
  <c r="CL504" i="3" s="1"/>
  <c r="CK504" i="3" a="1"/>
  <c r="CK504" i="3" s="1"/>
  <c r="CI504" i="3"/>
  <c r="AP504" i="3"/>
  <c r="AQ504" i="3" s="1"/>
  <c r="AJ504" i="3"/>
  <c r="AC504" i="3"/>
  <c r="AD504" i="3" s="1"/>
  <c r="W504" i="3"/>
  <c r="P504" i="3" a="1"/>
  <c r="P504" i="3" s="1"/>
  <c r="N504" i="3"/>
  <c r="M504" i="3" a="1"/>
  <c r="M504" i="3" s="1"/>
  <c r="L504" i="3" a="1"/>
  <c r="L504" i="3" s="1"/>
  <c r="I504" i="3" a="1"/>
  <c r="I504" i="3" s="1"/>
  <c r="H504" i="3" a="1"/>
  <c r="H504" i="3" s="1"/>
  <c r="F504" i="3"/>
  <c r="F504" i="3" a="1"/>
  <c r="D504" i="3" a="1"/>
  <c r="D504" i="3" s="1"/>
  <c r="CI503" i="3"/>
  <c r="AP503" i="3"/>
  <c r="AQ503" i="3" s="1"/>
  <c r="AC503" i="3"/>
  <c r="AD503" i="3" s="1"/>
  <c r="CY502" i="3" a="1"/>
  <c r="CY502" i="3" s="1"/>
  <c r="CW502" i="3" a="1"/>
  <c r="CW502" i="3" s="1"/>
  <c r="CU502" i="3" a="1"/>
  <c r="CU502" i="3" s="1"/>
  <c r="CS502" i="3" a="1"/>
  <c r="CS502" i="3" s="1"/>
  <c r="CR502" i="3" a="1"/>
  <c r="CR502" i="3" s="1"/>
  <c r="CO502" i="3" a="1"/>
  <c r="CO502" i="3" s="1"/>
  <c r="CL502" i="3" a="1"/>
  <c r="CL502" i="3" s="1"/>
  <c r="CK502" i="3" a="1"/>
  <c r="CK502" i="3" s="1"/>
  <c r="CI502" i="3"/>
  <c r="AP502" i="3"/>
  <c r="AQ502" i="3" s="1"/>
  <c r="AJ502" i="3"/>
  <c r="AC502" i="3"/>
  <c r="AD502" i="3" s="1"/>
  <c r="W502" i="3"/>
  <c r="P502" i="3" a="1"/>
  <c r="P502" i="3" s="1"/>
  <c r="N502" i="3"/>
  <c r="M502" i="3" a="1"/>
  <c r="M502" i="3" s="1"/>
  <c r="L502" i="3" a="1"/>
  <c r="L502" i="3" s="1"/>
  <c r="I502" i="3" a="1"/>
  <c r="I502" i="3" s="1"/>
  <c r="H502" i="3" a="1"/>
  <c r="H502" i="3" s="1"/>
  <c r="F502" i="3" a="1"/>
  <c r="F502" i="3" s="1"/>
  <c r="D502" i="3" a="1"/>
  <c r="D502" i="3" s="1"/>
  <c r="CI501" i="3"/>
  <c r="AQ501" i="3"/>
  <c r="AP501" i="3"/>
  <c r="AC501" i="3"/>
  <c r="AD501" i="3" s="1"/>
  <c r="CY500" i="3"/>
  <c r="CY500" i="3" a="1"/>
  <c r="CW500" i="3" a="1"/>
  <c r="CW500" i="3" s="1"/>
  <c r="CU500" i="3" a="1"/>
  <c r="CU500" i="3" s="1"/>
  <c r="CS500" i="3" a="1"/>
  <c r="CS500" i="3" s="1"/>
  <c r="CR500" i="3" a="1"/>
  <c r="CR500" i="3" s="1"/>
  <c r="CO500" i="3" a="1"/>
  <c r="CO500" i="3" s="1"/>
  <c r="CL500" i="3" a="1"/>
  <c r="CL500" i="3" s="1"/>
  <c r="CK500" i="3" a="1"/>
  <c r="CK500" i="3" s="1"/>
  <c r="CI500" i="3"/>
  <c r="AP500" i="3"/>
  <c r="AQ500" i="3" s="1"/>
  <c r="AJ500" i="3"/>
  <c r="AC500" i="3"/>
  <c r="AD500" i="3" s="1"/>
  <c r="W500" i="3"/>
  <c r="P500" i="3" a="1"/>
  <c r="P500" i="3" s="1"/>
  <c r="N500" i="3"/>
  <c r="M500" i="3" a="1"/>
  <c r="M500" i="3" s="1"/>
  <c r="L500" i="3" a="1"/>
  <c r="L500" i="3" s="1"/>
  <c r="I500" i="3" a="1"/>
  <c r="I500" i="3" s="1"/>
  <c r="H500" i="3" a="1"/>
  <c r="H500" i="3" s="1"/>
  <c r="F500" i="3" a="1"/>
  <c r="F500" i="3" s="1"/>
  <c r="D500" i="3" a="1"/>
  <c r="D500" i="3" s="1"/>
  <c r="CI499" i="3"/>
  <c r="AP499" i="3"/>
  <c r="AQ499" i="3" s="1"/>
  <c r="AC499" i="3"/>
  <c r="AD499" i="3" s="1"/>
  <c r="CY498" i="3" a="1"/>
  <c r="CY498" i="3" s="1"/>
  <c r="CW498" i="3" a="1"/>
  <c r="CW498" i="3" s="1"/>
  <c r="CU498" i="3" a="1"/>
  <c r="CU498" i="3" s="1"/>
  <c r="CS498" i="3" a="1"/>
  <c r="CS498" i="3" s="1"/>
  <c r="CR498" i="3" a="1"/>
  <c r="CR498" i="3" s="1"/>
  <c r="CO498" i="3" a="1"/>
  <c r="CO498" i="3" s="1"/>
  <c r="CL498" i="3" a="1"/>
  <c r="CL498" i="3" s="1"/>
  <c r="CK498" i="3" a="1"/>
  <c r="CK498" i="3" s="1"/>
  <c r="CI498" i="3"/>
  <c r="AP498" i="3"/>
  <c r="AQ498" i="3" s="1"/>
  <c r="AJ498" i="3"/>
  <c r="AC498" i="3"/>
  <c r="AD498" i="3" s="1"/>
  <c r="W498" i="3"/>
  <c r="P498" i="3" a="1"/>
  <c r="P498" i="3" s="1"/>
  <c r="N498" i="3"/>
  <c r="M498" i="3" a="1"/>
  <c r="M498" i="3" s="1"/>
  <c r="L498" i="3" a="1"/>
  <c r="L498" i="3" s="1"/>
  <c r="I498" i="3" a="1"/>
  <c r="I498" i="3" s="1"/>
  <c r="H498" i="3" a="1"/>
  <c r="H498" i="3" s="1"/>
  <c r="F498" i="3" a="1"/>
  <c r="F498" i="3" s="1"/>
  <c r="D498" i="3"/>
  <c r="D498" i="3" a="1"/>
  <c r="CI497" i="3"/>
  <c r="AP497" i="3"/>
  <c r="AQ497" i="3" s="1"/>
  <c r="AC497" i="3"/>
  <c r="AD497" i="3" s="1"/>
  <c r="CY496" i="3" a="1"/>
  <c r="CY496" i="3" s="1"/>
  <c r="CW496" i="3" a="1"/>
  <c r="CW496" i="3" s="1"/>
  <c r="CU496" i="3" a="1"/>
  <c r="CU496" i="3" s="1"/>
  <c r="CS496" i="3" a="1"/>
  <c r="CS496" i="3" s="1"/>
  <c r="CR496" i="3" a="1"/>
  <c r="CR496" i="3" s="1"/>
  <c r="CO496" i="3" a="1"/>
  <c r="CO496" i="3" s="1"/>
  <c r="CL496" i="3" a="1"/>
  <c r="CL496" i="3" s="1"/>
  <c r="CK496" i="3" a="1"/>
  <c r="CK496" i="3" s="1"/>
  <c r="CI496" i="3"/>
  <c r="AP496" i="3"/>
  <c r="AQ496" i="3" s="1"/>
  <c r="AJ496" i="3"/>
  <c r="AC496" i="3"/>
  <c r="AD496" i="3" s="1"/>
  <c r="W496" i="3"/>
  <c r="P496" i="3" a="1"/>
  <c r="P496" i="3" s="1"/>
  <c r="N496" i="3"/>
  <c r="M496" i="3" a="1"/>
  <c r="M496" i="3" s="1"/>
  <c r="L496" i="3" a="1"/>
  <c r="L496" i="3" s="1"/>
  <c r="I496" i="3" a="1"/>
  <c r="I496" i="3" s="1"/>
  <c r="H496" i="3" a="1"/>
  <c r="H496" i="3" s="1"/>
  <c r="F496" i="3" a="1"/>
  <c r="F496" i="3" s="1"/>
  <c r="D496" i="3" a="1"/>
  <c r="D496" i="3" s="1"/>
  <c r="CI495" i="3"/>
  <c r="AP495" i="3"/>
  <c r="AQ495" i="3" s="1"/>
  <c r="AC495" i="3"/>
  <c r="AD495" i="3" s="1"/>
  <c r="CY494" i="3" a="1"/>
  <c r="CY494" i="3" s="1"/>
  <c r="CW494" i="3" a="1"/>
  <c r="CW494" i="3" s="1"/>
  <c r="CU494" i="3" a="1"/>
  <c r="CU494" i="3" s="1"/>
  <c r="CS494" i="3" a="1"/>
  <c r="CS494" i="3" s="1"/>
  <c r="CR494" i="3" a="1"/>
  <c r="CR494" i="3" s="1"/>
  <c r="CO494" i="3" a="1"/>
  <c r="CO494" i="3" s="1"/>
  <c r="CL494" i="3" a="1"/>
  <c r="CL494" i="3" s="1"/>
  <c r="CK494" i="3" a="1"/>
  <c r="CK494" i="3" s="1"/>
  <c r="CI494" i="3"/>
  <c r="AP494" i="3"/>
  <c r="AQ494" i="3" s="1"/>
  <c r="AJ494" i="3"/>
  <c r="AC494" i="3"/>
  <c r="AD494" i="3" s="1"/>
  <c r="W494" i="3"/>
  <c r="P494" i="3" a="1"/>
  <c r="P494" i="3" s="1"/>
  <c r="N494" i="3"/>
  <c r="M494" i="3" a="1"/>
  <c r="M494" i="3" s="1"/>
  <c r="L494" i="3" a="1"/>
  <c r="L494" i="3" s="1"/>
  <c r="I494" i="3" a="1"/>
  <c r="I494" i="3" s="1"/>
  <c r="H494" i="3" a="1"/>
  <c r="H494" i="3" s="1"/>
  <c r="F494" i="3" a="1"/>
  <c r="F494" i="3" s="1"/>
  <c r="D494" i="3" a="1"/>
  <c r="D494" i="3" s="1"/>
  <c r="CI493" i="3"/>
  <c r="AP493" i="3"/>
  <c r="AQ493" i="3" s="1"/>
  <c r="AC493" i="3"/>
  <c r="AD493" i="3" s="1"/>
  <c r="CY492" i="3" a="1"/>
  <c r="CY492" i="3" s="1"/>
  <c r="CW492" i="3" a="1"/>
  <c r="CW492" i="3" s="1"/>
  <c r="CU492" i="3" a="1"/>
  <c r="CU492" i="3" s="1"/>
  <c r="CS492" i="3" a="1"/>
  <c r="CS492" i="3" s="1"/>
  <c r="CR492" i="3" a="1"/>
  <c r="CR492" i="3" s="1"/>
  <c r="CO492" i="3" a="1"/>
  <c r="CO492" i="3" s="1"/>
  <c r="CL492" i="3" a="1"/>
  <c r="CL492" i="3" s="1"/>
  <c r="CK492" i="3" a="1"/>
  <c r="CK492" i="3" s="1"/>
  <c r="CI492" i="3"/>
  <c r="AP492" i="3"/>
  <c r="AQ492" i="3" s="1"/>
  <c r="AJ492" i="3"/>
  <c r="AC492" i="3"/>
  <c r="AD492" i="3" s="1"/>
  <c r="W492" i="3"/>
  <c r="P492" i="3" a="1"/>
  <c r="P492" i="3" s="1"/>
  <c r="N492" i="3"/>
  <c r="M492" i="3" a="1"/>
  <c r="M492" i="3" s="1"/>
  <c r="L492" i="3" a="1"/>
  <c r="L492" i="3" s="1"/>
  <c r="I492" i="3" a="1"/>
  <c r="I492" i="3" s="1"/>
  <c r="H492" i="3" a="1"/>
  <c r="H492" i="3" s="1"/>
  <c r="F492" i="3" a="1"/>
  <c r="F492" i="3" s="1"/>
  <c r="D492" i="3" a="1"/>
  <c r="D492" i="3" s="1"/>
  <c r="CI491" i="3"/>
  <c r="AP491" i="3"/>
  <c r="AQ491" i="3" s="1"/>
  <c r="AC491" i="3"/>
  <c r="AD491" i="3" s="1"/>
  <c r="CY490" i="3"/>
  <c r="CY490" i="3" a="1"/>
  <c r="CW490" i="3" a="1"/>
  <c r="CW490" i="3" s="1"/>
  <c r="CU490" i="3" a="1"/>
  <c r="CU490" i="3" s="1"/>
  <c r="CS490" i="3" a="1"/>
  <c r="CS490" i="3" s="1"/>
  <c r="CR490" i="3" a="1"/>
  <c r="CR490" i="3" s="1"/>
  <c r="CO490" i="3" a="1"/>
  <c r="CO490" i="3" s="1"/>
  <c r="CL490" i="3" a="1"/>
  <c r="CL490" i="3" s="1"/>
  <c r="CK490" i="3" a="1"/>
  <c r="CK490" i="3" s="1"/>
  <c r="CI490" i="3"/>
  <c r="AP490" i="3"/>
  <c r="AQ490" i="3" s="1"/>
  <c r="AJ490" i="3"/>
  <c r="AC490" i="3"/>
  <c r="AD490" i="3" s="1"/>
  <c r="W490" i="3"/>
  <c r="P490" i="3" a="1"/>
  <c r="P490" i="3" s="1"/>
  <c r="N490" i="3"/>
  <c r="M490" i="3" a="1"/>
  <c r="M490" i="3" s="1"/>
  <c r="L490" i="3" a="1"/>
  <c r="L490" i="3" s="1"/>
  <c r="I490" i="3" a="1"/>
  <c r="I490" i="3" s="1"/>
  <c r="H490" i="3" a="1"/>
  <c r="H490" i="3" s="1"/>
  <c r="F490" i="3" a="1"/>
  <c r="F490" i="3" s="1"/>
  <c r="D490" i="3" a="1"/>
  <c r="D490" i="3" s="1"/>
  <c r="CI489" i="3"/>
  <c r="AP489" i="3"/>
  <c r="AQ489" i="3" s="1"/>
  <c r="AC489" i="3"/>
  <c r="AD489" i="3" s="1"/>
  <c r="CY488" i="3" a="1"/>
  <c r="CY488" i="3" s="1"/>
  <c r="CW488" i="3" a="1"/>
  <c r="CW488" i="3" s="1"/>
  <c r="CU488" i="3" a="1"/>
  <c r="CU488" i="3" s="1"/>
  <c r="CS488" i="3" a="1"/>
  <c r="CS488" i="3" s="1"/>
  <c r="CR488" i="3" a="1"/>
  <c r="CR488" i="3" s="1"/>
  <c r="CO488" i="3" a="1"/>
  <c r="CO488" i="3" s="1"/>
  <c r="CL488" i="3" a="1"/>
  <c r="CL488" i="3" s="1"/>
  <c r="CK488" i="3" a="1"/>
  <c r="CK488" i="3" s="1"/>
  <c r="CI488" i="3"/>
  <c r="AP488" i="3"/>
  <c r="AQ488" i="3" s="1"/>
  <c r="AJ488" i="3"/>
  <c r="AC488" i="3"/>
  <c r="AD488" i="3" s="1"/>
  <c r="W488" i="3"/>
  <c r="P488" i="3" a="1"/>
  <c r="P488" i="3" s="1"/>
  <c r="N488" i="3"/>
  <c r="M488" i="3" a="1"/>
  <c r="M488" i="3" s="1"/>
  <c r="L488" i="3" a="1"/>
  <c r="L488" i="3" s="1"/>
  <c r="I488" i="3" a="1"/>
  <c r="I488" i="3" s="1"/>
  <c r="H488" i="3" a="1"/>
  <c r="H488" i="3" s="1"/>
  <c r="F488" i="3" a="1"/>
  <c r="F488" i="3" s="1"/>
  <c r="D488" i="3" a="1"/>
  <c r="D488" i="3" s="1"/>
  <c r="CI487" i="3"/>
  <c r="AP487" i="3"/>
  <c r="AQ487" i="3" s="1"/>
  <c r="AC487" i="3"/>
  <c r="AD487" i="3" s="1"/>
  <c r="CY486" i="3"/>
  <c r="CY486" i="3" a="1"/>
  <c r="CW486" i="3" a="1"/>
  <c r="CW486" i="3" s="1"/>
  <c r="CU486" i="3" a="1"/>
  <c r="CU486" i="3" s="1"/>
  <c r="CS486" i="3" a="1"/>
  <c r="CS486" i="3" s="1"/>
  <c r="CR486" i="3" a="1"/>
  <c r="CR486" i="3" s="1"/>
  <c r="CO486" i="3" a="1"/>
  <c r="CO486" i="3" s="1"/>
  <c r="CL486" i="3" a="1"/>
  <c r="CL486" i="3" s="1"/>
  <c r="CK486" i="3" a="1"/>
  <c r="CK486" i="3" s="1"/>
  <c r="CI486" i="3"/>
  <c r="AP486" i="3"/>
  <c r="AQ486" i="3" s="1"/>
  <c r="AJ486" i="3"/>
  <c r="AC486" i="3"/>
  <c r="AD486" i="3" s="1"/>
  <c r="W486" i="3"/>
  <c r="P486" i="3" a="1"/>
  <c r="P486" i="3" s="1"/>
  <c r="N486" i="3"/>
  <c r="M486" i="3"/>
  <c r="M486" i="3" a="1"/>
  <c r="L486" i="3" a="1"/>
  <c r="L486" i="3" s="1"/>
  <c r="I486" i="3" a="1"/>
  <c r="I486" i="3" s="1"/>
  <c r="H486" i="3" a="1"/>
  <c r="H486" i="3" s="1"/>
  <c r="F486" i="3" a="1"/>
  <c r="F486" i="3" s="1"/>
  <c r="D486" i="3" a="1"/>
  <c r="D486" i="3" s="1"/>
  <c r="CI485" i="3"/>
  <c r="AP485" i="3"/>
  <c r="AQ485" i="3" s="1"/>
  <c r="AC485" i="3"/>
  <c r="AD485" i="3" s="1"/>
  <c r="CY484" i="3" a="1"/>
  <c r="CY484" i="3" s="1"/>
  <c r="CW484" i="3" a="1"/>
  <c r="CW484" i="3" s="1"/>
  <c r="CU484" i="3" a="1"/>
  <c r="CU484" i="3" s="1"/>
  <c r="CS484" i="3" a="1"/>
  <c r="CS484" i="3" s="1"/>
  <c r="CR484" i="3" a="1"/>
  <c r="CR484" i="3" s="1"/>
  <c r="CO484" i="3" a="1"/>
  <c r="CO484" i="3" s="1"/>
  <c r="CL484" i="3" a="1"/>
  <c r="CL484" i="3" s="1"/>
  <c r="CK484" i="3" a="1"/>
  <c r="CK484" i="3" s="1"/>
  <c r="CI484" i="3"/>
  <c r="AP484" i="3"/>
  <c r="AQ484" i="3" s="1"/>
  <c r="AJ484" i="3"/>
  <c r="AC484" i="3"/>
  <c r="AD484" i="3" s="1"/>
  <c r="W484" i="3"/>
  <c r="P484" i="3" a="1"/>
  <c r="P484" i="3" s="1"/>
  <c r="N484" i="3"/>
  <c r="M484" i="3" a="1"/>
  <c r="M484" i="3" s="1"/>
  <c r="L484" i="3" a="1"/>
  <c r="L484" i="3" s="1"/>
  <c r="I484" i="3" a="1"/>
  <c r="I484" i="3" s="1"/>
  <c r="H484" i="3" a="1"/>
  <c r="H484" i="3" s="1"/>
  <c r="F484" i="3" a="1"/>
  <c r="F484" i="3" s="1"/>
  <c r="D484" i="3" a="1"/>
  <c r="D484" i="3" s="1"/>
  <c r="CI483" i="3"/>
  <c r="AP483" i="3"/>
  <c r="AQ483" i="3" s="1"/>
  <c r="AC483" i="3"/>
  <c r="AD483" i="3" s="1"/>
  <c r="CY482" i="3" a="1"/>
  <c r="CY482" i="3" s="1"/>
  <c r="CW482" i="3" a="1"/>
  <c r="CW482" i="3" s="1"/>
  <c r="CU482" i="3" a="1"/>
  <c r="CU482" i="3" s="1"/>
  <c r="CS482" i="3" a="1"/>
  <c r="CS482" i="3" s="1"/>
  <c r="CR482" i="3" a="1"/>
  <c r="CR482" i="3" s="1"/>
  <c r="CO482" i="3" a="1"/>
  <c r="CO482" i="3" s="1"/>
  <c r="CL482" i="3" a="1"/>
  <c r="CL482" i="3" s="1"/>
  <c r="CK482" i="3" a="1"/>
  <c r="CK482" i="3" s="1"/>
  <c r="CI482" i="3"/>
  <c r="AP482" i="3"/>
  <c r="AQ482" i="3" s="1"/>
  <c r="AJ482" i="3"/>
  <c r="AC482" i="3"/>
  <c r="AD482" i="3" s="1"/>
  <c r="W482" i="3"/>
  <c r="P482" i="3" a="1"/>
  <c r="P482" i="3" s="1"/>
  <c r="N482" i="3"/>
  <c r="M482" i="3" a="1"/>
  <c r="M482" i="3" s="1"/>
  <c r="L482" i="3" a="1"/>
  <c r="L482" i="3" s="1"/>
  <c r="I482" i="3" a="1"/>
  <c r="I482" i="3" s="1"/>
  <c r="H482" i="3" a="1"/>
  <c r="H482" i="3" s="1"/>
  <c r="F482" i="3" a="1"/>
  <c r="F482" i="3" s="1"/>
  <c r="D482" i="3" a="1"/>
  <c r="D482" i="3" s="1"/>
  <c r="CI481" i="3"/>
  <c r="AP481" i="3"/>
  <c r="AQ481" i="3" s="1"/>
  <c r="AC481" i="3"/>
  <c r="AD481" i="3" s="1"/>
  <c r="CY480" i="3" a="1"/>
  <c r="CY480" i="3" s="1"/>
  <c r="CW480" i="3" a="1"/>
  <c r="CW480" i="3" s="1"/>
  <c r="CU480" i="3" a="1"/>
  <c r="CU480" i="3" s="1"/>
  <c r="CS480" i="3" a="1"/>
  <c r="CS480" i="3" s="1"/>
  <c r="CR480" i="3" a="1"/>
  <c r="CR480" i="3" s="1"/>
  <c r="CO480" i="3" a="1"/>
  <c r="CO480" i="3" s="1"/>
  <c r="CL480" i="3" a="1"/>
  <c r="CL480" i="3" s="1"/>
  <c r="CK480" i="3" a="1"/>
  <c r="CK480" i="3" s="1"/>
  <c r="CI480" i="3"/>
  <c r="BP480" i="3"/>
  <c r="BC480" i="3"/>
  <c r="BD480" i="3" s="1"/>
  <c r="AW480" i="3"/>
  <c r="AP480" i="3"/>
  <c r="AQ480" i="3" s="1"/>
  <c r="AJ480" i="3"/>
  <c r="AC480" i="3"/>
  <c r="AD480" i="3" s="1"/>
  <c r="W480" i="3"/>
  <c r="P480" i="3" a="1"/>
  <c r="P480" i="3" s="1"/>
  <c r="N480" i="3"/>
  <c r="M480" i="3" a="1"/>
  <c r="M480" i="3" s="1"/>
  <c r="L480" i="3" a="1"/>
  <c r="L480" i="3" s="1"/>
  <c r="I480" i="3" a="1"/>
  <c r="I480" i="3" s="1"/>
  <c r="H480" i="3" a="1"/>
  <c r="H480" i="3" s="1"/>
  <c r="F480" i="3" a="1"/>
  <c r="F480" i="3" s="1"/>
  <c r="D480" i="3" a="1"/>
  <c r="D480" i="3" s="1"/>
  <c r="CI479" i="3"/>
  <c r="AP479" i="3"/>
  <c r="AQ479" i="3" s="1"/>
  <c r="AC479" i="3"/>
  <c r="AD479" i="3" s="1"/>
  <c r="CY478" i="3" a="1"/>
  <c r="CY478" i="3" s="1"/>
  <c r="CW478" i="3" a="1"/>
  <c r="CW478" i="3" s="1"/>
  <c r="CU478" i="3" a="1"/>
  <c r="CU478" i="3" s="1"/>
  <c r="CS478" i="3" a="1"/>
  <c r="CS478" i="3" s="1"/>
  <c r="CR478" i="3" a="1"/>
  <c r="CR478" i="3" s="1"/>
  <c r="CO478" i="3" a="1"/>
  <c r="CO478" i="3" s="1"/>
  <c r="CL478" i="3" a="1"/>
  <c r="CL478" i="3" s="1"/>
  <c r="CK478" i="3" a="1"/>
  <c r="CK478" i="3" s="1"/>
  <c r="CI478" i="3"/>
  <c r="AP478" i="3"/>
  <c r="AQ478" i="3" s="1"/>
  <c r="AJ478" i="3"/>
  <c r="AD478" i="3"/>
  <c r="AC478" i="3"/>
  <c r="W478" i="3"/>
  <c r="P478" i="3" a="1"/>
  <c r="P478" i="3" s="1"/>
  <c r="N478" i="3"/>
  <c r="M478" i="3" a="1"/>
  <c r="M478" i="3" s="1"/>
  <c r="L478" i="3" a="1"/>
  <c r="L478" i="3" s="1"/>
  <c r="I478" i="3" a="1"/>
  <c r="I478" i="3" s="1"/>
  <c r="H478" i="3" a="1"/>
  <c r="H478" i="3" s="1"/>
  <c r="F478" i="3" a="1"/>
  <c r="F478" i="3" s="1"/>
  <c r="D478" i="3" a="1"/>
  <c r="D478" i="3" s="1"/>
  <c r="CI477" i="3"/>
  <c r="AP477" i="3"/>
  <c r="AQ477" i="3" s="1"/>
  <c r="AC477" i="3"/>
  <c r="AD477" i="3" s="1"/>
  <c r="CY476" i="3" a="1"/>
  <c r="CY476" i="3" s="1"/>
  <c r="CW476" i="3"/>
  <c r="CW476" i="3" a="1"/>
  <c r="CU476" i="3" a="1"/>
  <c r="CU476" i="3" s="1"/>
  <c r="CS476" i="3" a="1"/>
  <c r="CS476" i="3" s="1"/>
  <c r="CR476" i="3" a="1"/>
  <c r="CR476" i="3" s="1"/>
  <c r="CO476" i="3" a="1"/>
  <c r="CO476" i="3" s="1"/>
  <c r="CL476" i="3" a="1"/>
  <c r="CL476" i="3" s="1"/>
  <c r="CK476" i="3" a="1"/>
  <c r="CK476" i="3" s="1"/>
  <c r="CI476" i="3"/>
  <c r="AP476" i="3"/>
  <c r="AQ476" i="3" s="1"/>
  <c r="AJ476" i="3"/>
  <c r="AC476" i="3"/>
  <c r="AD476" i="3" s="1"/>
  <c r="W476" i="3"/>
  <c r="P476" i="3" a="1"/>
  <c r="P476" i="3" s="1"/>
  <c r="N476" i="3"/>
  <c r="M476" i="3" a="1"/>
  <c r="M476" i="3" s="1"/>
  <c r="L476" i="3"/>
  <c r="L476" i="3" a="1"/>
  <c r="I476" i="3" a="1"/>
  <c r="I476" i="3" s="1"/>
  <c r="H476" i="3" a="1"/>
  <c r="H476" i="3" s="1"/>
  <c r="F476" i="3" a="1"/>
  <c r="F476" i="3" s="1"/>
  <c r="D476" i="3" a="1"/>
  <c r="D476" i="3" s="1"/>
  <c r="CI475" i="3"/>
  <c r="AP475" i="3"/>
  <c r="AQ475" i="3" s="1"/>
  <c r="AC475" i="3"/>
  <c r="AD475" i="3" s="1"/>
  <c r="CY474" i="3" a="1"/>
  <c r="CY474" i="3" s="1"/>
  <c r="CW474" i="3" a="1"/>
  <c r="CW474" i="3" s="1"/>
  <c r="CU474" i="3" a="1"/>
  <c r="CU474" i="3" s="1"/>
  <c r="CS474" i="3" a="1"/>
  <c r="CS474" i="3" s="1"/>
  <c r="CR474" i="3" a="1"/>
  <c r="CR474" i="3" s="1"/>
  <c r="CO474" i="3" a="1"/>
  <c r="CO474" i="3" s="1"/>
  <c r="CL474" i="3" a="1"/>
  <c r="CL474" i="3" s="1"/>
  <c r="CK474" i="3" a="1"/>
  <c r="CK474" i="3" s="1"/>
  <c r="CI474" i="3"/>
  <c r="AP474" i="3"/>
  <c r="AQ474" i="3" s="1"/>
  <c r="AJ474" i="3"/>
  <c r="AC474" i="3"/>
  <c r="AD474" i="3" s="1"/>
  <c r="W474" i="3"/>
  <c r="P474" i="3" a="1"/>
  <c r="P474" i="3" s="1"/>
  <c r="N474" i="3"/>
  <c r="M474" i="3" a="1"/>
  <c r="M474" i="3" s="1"/>
  <c r="L474" i="3" a="1"/>
  <c r="L474" i="3" s="1"/>
  <c r="I474" i="3" a="1"/>
  <c r="I474" i="3" s="1"/>
  <c r="H474" i="3" a="1"/>
  <c r="H474" i="3" s="1"/>
  <c r="F474" i="3" a="1"/>
  <c r="F474" i="3" s="1"/>
  <c r="D474" i="3" a="1"/>
  <c r="D474" i="3" s="1"/>
  <c r="CI473" i="3"/>
  <c r="AP473" i="3"/>
  <c r="AQ473" i="3" s="1"/>
  <c r="AC473" i="3"/>
  <c r="AD473" i="3" s="1"/>
  <c r="CY472" i="3" a="1"/>
  <c r="CY472" i="3" s="1"/>
  <c r="CW472" i="3" a="1"/>
  <c r="CW472" i="3" s="1"/>
  <c r="CU472" i="3" a="1"/>
  <c r="CU472" i="3" s="1"/>
  <c r="CS472" i="3" a="1"/>
  <c r="CS472" i="3" s="1"/>
  <c r="CR472" i="3" a="1"/>
  <c r="CR472" i="3" s="1"/>
  <c r="CO472" i="3" a="1"/>
  <c r="CO472" i="3" s="1"/>
  <c r="CL472" i="3" a="1"/>
  <c r="CL472" i="3" s="1"/>
  <c r="CK472" i="3" a="1"/>
  <c r="CK472" i="3" s="1"/>
  <c r="CI472" i="3"/>
  <c r="AP472" i="3"/>
  <c r="AQ472" i="3" s="1"/>
  <c r="AJ472" i="3"/>
  <c r="AC472" i="3"/>
  <c r="AD472" i="3" s="1"/>
  <c r="W472" i="3"/>
  <c r="P472" i="3" a="1"/>
  <c r="P472" i="3" s="1"/>
  <c r="N472" i="3"/>
  <c r="M472" i="3" a="1"/>
  <c r="M472" i="3" s="1"/>
  <c r="L472" i="3" a="1"/>
  <c r="L472" i="3" s="1"/>
  <c r="I472" i="3" a="1"/>
  <c r="I472" i="3" s="1"/>
  <c r="H472" i="3" a="1"/>
  <c r="H472" i="3" s="1"/>
  <c r="F472" i="3" a="1"/>
  <c r="F472" i="3" s="1"/>
  <c r="D472" i="3" a="1"/>
  <c r="D472" i="3" s="1"/>
  <c r="CI471" i="3"/>
  <c r="AP471" i="3"/>
  <c r="AQ471" i="3" s="1"/>
  <c r="AC471" i="3"/>
  <c r="AD471" i="3" s="1"/>
  <c r="CY470" i="3" a="1"/>
  <c r="CY470" i="3" s="1"/>
  <c r="CW470" i="3" a="1"/>
  <c r="CW470" i="3" s="1"/>
  <c r="CU470" i="3" a="1"/>
  <c r="CU470" i="3" s="1"/>
  <c r="CS470" i="3" a="1"/>
  <c r="CS470" i="3" s="1"/>
  <c r="CR470" i="3" a="1"/>
  <c r="CR470" i="3" s="1"/>
  <c r="CO470" i="3" a="1"/>
  <c r="CO470" i="3" s="1"/>
  <c r="CL470" i="3" a="1"/>
  <c r="CL470" i="3" s="1"/>
  <c r="CK470" i="3" a="1"/>
  <c r="CK470" i="3" s="1"/>
  <c r="CI470" i="3"/>
  <c r="AP470" i="3"/>
  <c r="AQ470" i="3" s="1"/>
  <c r="AJ470" i="3"/>
  <c r="AC470" i="3"/>
  <c r="AD470" i="3" s="1"/>
  <c r="W470" i="3"/>
  <c r="P470" i="3" a="1"/>
  <c r="P470" i="3" s="1"/>
  <c r="N470" i="3"/>
  <c r="M470" i="3" a="1"/>
  <c r="M470" i="3" s="1"/>
  <c r="L470" i="3" a="1"/>
  <c r="L470" i="3" s="1"/>
  <c r="I470" i="3" a="1"/>
  <c r="I470" i="3" s="1"/>
  <c r="H470" i="3" a="1"/>
  <c r="H470" i="3" s="1"/>
  <c r="F470" i="3" a="1"/>
  <c r="F470" i="3" s="1"/>
  <c r="D470" i="3" a="1"/>
  <c r="D470" i="3" s="1"/>
  <c r="CI469" i="3"/>
  <c r="AP469" i="3"/>
  <c r="AQ469" i="3" s="1"/>
  <c r="AC469" i="3"/>
  <c r="AD469" i="3" s="1"/>
  <c r="CY468" i="3" a="1"/>
  <c r="CY468" i="3" s="1"/>
  <c r="CW468" i="3" a="1"/>
  <c r="CW468" i="3" s="1"/>
  <c r="CU468" i="3" a="1"/>
  <c r="CU468" i="3" s="1"/>
  <c r="CS468" i="3" a="1"/>
  <c r="CS468" i="3" s="1"/>
  <c r="CR468" i="3" a="1"/>
  <c r="CR468" i="3" s="1"/>
  <c r="CO468" i="3" a="1"/>
  <c r="CO468" i="3" s="1"/>
  <c r="CL468" i="3" a="1"/>
  <c r="CL468" i="3" s="1"/>
  <c r="CK468" i="3" a="1"/>
  <c r="CK468" i="3" s="1"/>
  <c r="CI468" i="3"/>
  <c r="BC468" i="3"/>
  <c r="BD468" i="3" s="1"/>
  <c r="AW468" i="3"/>
  <c r="AP468" i="3"/>
  <c r="AQ468" i="3" s="1"/>
  <c r="AJ468" i="3"/>
  <c r="AC468" i="3"/>
  <c r="AD468" i="3" s="1"/>
  <c r="W468" i="3"/>
  <c r="P468" i="3" a="1"/>
  <c r="P468" i="3" s="1"/>
  <c r="N468" i="3"/>
  <c r="M468" i="3" a="1"/>
  <c r="M468" i="3" s="1"/>
  <c r="L468" i="3" a="1"/>
  <c r="L468" i="3" s="1"/>
  <c r="I468" i="3" a="1"/>
  <c r="I468" i="3" s="1"/>
  <c r="H468" i="3" a="1"/>
  <c r="H468" i="3" s="1"/>
  <c r="F468" i="3" a="1"/>
  <c r="F468" i="3" s="1"/>
  <c r="D468" i="3" a="1"/>
  <c r="D468" i="3" s="1"/>
  <c r="CI467" i="3"/>
  <c r="AP467" i="3"/>
  <c r="AQ467" i="3" s="1"/>
  <c r="AC467" i="3"/>
  <c r="AD467" i="3" s="1"/>
  <c r="CY466" i="3" a="1"/>
  <c r="CY466" i="3" s="1"/>
  <c r="CW466" i="3" a="1"/>
  <c r="CW466" i="3" s="1"/>
  <c r="CU466" i="3"/>
  <c r="CU466" i="3" a="1"/>
  <c r="CS466" i="3" a="1"/>
  <c r="CS466" i="3" s="1"/>
  <c r="CR466" i="3" a="1"/>
  <c r="CR466" i="3" s="1"/>
  <c r="CO466" i="3" a="1"/>
  <c r="CO466" i="3" s="1"/>
  <c r="CL466" i="3" a="1"/>
  <c r="CL466" i="3" s="1"/>
  <c r="CK466" i="3" a="1"/>
  <c r="CK466" i="3" s="1"/>
  <c r="CI466" i="3"/>
  <c r="BC466" i="3"/>
  <c r="BD466" i="3" s="1"/>
  <c r="AW466" i="3"/>
  <c r="AP466" i="3"/>
  <c r="AQ466" i="3" s="1"/>
  <c r="AJ466" i="3"/>
  <c r="AC466" i="3"/>
  <c r="AD466" i="3" s="1"/>
  <c r="W466" i="3"/>
  <c r="P466" i="3" a="1"/>
  <c r="P466" i="3" s="1"/>
  <c r="N466" i="3"/>
  <c r="M466" i="3" a="1"/>
  <c r="M466" i="3" s="1"/>
  <c r="L466" i="3" a="1"/>
  <c r="L466" i="3" s="1"/>
  <c r="I466" i="3" a="1"/>
  <c r="I466" i="3" s="1"/>
  <c r="H466" i="3" a="1"/>
  <c r="H466" i="3" s="1"/>
  <c r="F466" i="3" a="1"/>
  <c r="F466" i="3" s="1"/>
  <c r="D466" i="3" a="1"/>
  <c r="D466" i="3" s="1"/>
  <c r="CI465" i="3"/>
  <c r="AP465" i="3"/>
  <c r="AQ465" i="3" s="1"/>
  <c r="AC465" i="3"/>
  <c r="AD465" i="3" s="1"/>
  <c r="CY464" i="3" a="1"/>
  <c r="CY464" i="3" s="1"/>
  <c r="CW464" i="3" a="1"/>
  <c r="CW464" i="3" s="1"/>
  <c r="CU464" i="3" a="1"/>
  <c r="CU464" i="3" s="1"/>
  <c r="CS464" i="3" a="1"/>
  <c r="CS464" i="3" s="1"/>
  <c r="CR464" i="3" a="1"/>
  <c r="CR464" i="3" s="1"/>
  <c r="CO464" i="3" a="1"/>
  <c r="CO464" i="3" s="1"/>
  <c r="CL464" i="3" a="1"/>
  <c r="CL464" i="3" s="1"/>
  <c r="CK464" i="3" a="1"/>
  <c r="CK464" i="3" s="1"/>
  <c r="CI464" i="3"/>
  <c r="AP464" i="3"/>
  <c r="AQ464" i="3" s="1"/>
  <c r="AJ464" i="3"/>
  <c r="AC464" i="3"/>
  <c r="AD464" i="3" s="1"/>
  <c r="W464" i="3"/>
  <c r="P464" i="3" a="1"/>
  <c r="P464" i="3" s="1"/>
  <c r="N464" i="3"/>
  <c r="M464" i="3" a="1"/>
  <c r="M464" i="3" s="1"/>
  <c r="L464" i="3" a="1"/>
  <c r="L464" i="3" s="1"/>
  <c r="I464" i="3" a="1"/>
  <c r="I464" i="3" s="1"/>
  <c r="H464" i="3" a="1"/>
  <c r="H464" i="3" s="1"/>
  <c r="F464" i="3" a="1"/>
  <c r="F464" i="3" s="1"/>
  <c r="D464" i="3" a="1"/>
  <c r="D464" i="3" s="1"/>
  <c r="CI463" i="3"/>
  <c r="AP463" i="3"/>
  <c r="AQ463" i="3" s="1"/>
  <c r="AC463" i="3"/>
  <c r="AD463" i="3" s="1"/>
  <c r="CY462" i="3" a="1"/>
  <c r="CY462" i="3" s="1"/>
  <c r="CW462" i="3" a="1"/>
  <c r="CW462" i="3" s="1"/>
  <c r="CU462" i="3" a="1"/>
  <c r="CU462" i="3" s="1"/>
  <c r="CS462" i="3" a="1"/>
  <c r="CS462" i="3" s="1"/>
  <c r="CR462" i="3" a="1"/>
  <c r="CR462" i="3" s="1"/>
  <c r="CO462" i="3" a="1"/>
  <c r="CO462" i="3" s="1"/>
  <c r="CL462" i="3" a="1"/>
  <c r="CL462" i="3" s="1"/>
  <c r="CK462" i="3" a="1"/>
  <c r="CK462" i="3" s="1"/>
  <c r="CI462" i="3"/>
  <c r="AP462" i="3"/>
  <c r="AQ462" i="3" s="1"/>
  <c r="AJ462" i="3"/>
  <c r="AC462" i="3"/>
  <c r="AD462" i="3" s="1"/>
  <c r="W462" i="3"/>
  <c r="P462" i="3" a="1"/>
  <c r="P462" i="3" s="1"/>
  <c r="N462" i="3"/>
  <c r="M462" i="3" a="1"/>
  <c r="M462" i="3" s="1"/>
  <c r="L462" i="3" a="1"/>
  <c r="L462" i="3" s="1"/>
  <c r="I462" i="3" a="1"/>
  <c r="I462" i="3" s="1"/>
  <c r="H462" i="3" a="1"/>
  <c r="H462" i="3" s="1"/>
  <c r="F462" i="3" a="1"/>
  <c r="F462" i="3" s="1"/>
  <c r="D462" i="3" a="1"/>
  <c r="D462" i="3" s="1"/>
  <c r="CI461" i="3"/>
  <c r="AP461" i="3"/>
  <c r="AQ461" i="3" s="1"/>
  <c r="AC461" i="3"/>
  <c r="AD461" i="3" s="1"/>
  <c r="CY460" i="3" a="1"/>
  <c r="CY460" i="3" s="1"/>
  <c r="CW460" i="3" a="1"/>
  <c r="CW460" i="3" s="1"/>
  <c r="CU460" i="3" a="1"/>
  <c r="CU460" i="3" s="1"/>
  <c r="CS460" i="3" a="1"/>
  <c r="CS460" i="3" s="1"/>
  <c r="CR460" i="3" a="1"/>
  <c r="CR460" i="3" s="1"/>
  <c r="CO460" i="3" a="1"/>
  <c r="CO460" i="3" s="1"/>
  <c r="CL460" i="3" a="1"/>
  <c r="CL460" i="3" s="1"/>
  <c r="CK460" i="3" a="1"/>
  <c r="CK460" i="3" s="1"/>
  <c r="CI460" i="3"/>
  <c r="AQ460" i="3"/>
  <c r="AP460" i="3"/>
  <c r="AJ460" i="3"/>
  <c r="AC460" i="3"/>
  <c r="AD460" i="3" s="1"/>
  <c r="W460" i="3"/>
  <c r="P460" i="3" a="1"/>
  <c r="P460" i="3" s="1"/>
  <c r="N460" i="3"/>
  <c r="M460" i="3" a="1"/>
  <c r="M460" i="3" s="1"/>
  <c r="L460" i="3" a="1"/>
  <c r="L460" i="3" s="1"/>
  <c r="I460" i="3" a="1"/>
  <c r="I460" i="3" s="1"/>
  <c r="H460" i="3" a="1"/>
  <c r="H460" i="3" s="1"/>
  <c r="F460" i="3" a="1"/>
  <c r="F460" i="3" s="1"/>
  <c r="D460" i="3" a="1"/>
  <c r="D460" i="3" s="1"/>
  <c r="CI459" i="3"/>
  <c r="AP459" i="3"/>
  <c r="AQ459" i="3" s="1"/>
  <c r="AC459" i="3"/>
  <c r="AD459" i="3" s="1"/>
  <c r="CY458" i="3" a="1"/>
  <c r="CY458" i="3" s="1"/>
  <c r="CW458" i="3" a="1"/>
  <c r="CW458" i="3" s="1"/>
  <c r="CU458" i="3" a="1"/>
  <c r="CU458" i="3" s="1"/>
  <c r="CS458" i="3" a="1"/>
  <c r="CS458" i="3" s="1"/>
  <c r="CR458" i="3" a="1"/>
  <c r="CR458" i="3" s="1"/>
  <c r="CO458" i="3" a="1"/>
  <c r="CO458" i="3" s="1"/>
  <c r="CL458" i="3" a="1"/>
  <c r="CL458" i="3" s="1"/>
  <c r="CK458" i="3" a="1"/>
  <c r="CK458" i="3" s="1"/>
  <c r="CI458" i="3"/>
  <c r="BP458" i="3"/>
  <c r="BQ458" i="3" s="1"/>
  <c r="BC458" i="3"/>
  <c r="BD458" i="3" s="1"/>
  <c r="AW458" i="3"/>
  <c r="AP458" i="3"/>
  <c r="AQ458" i="3" s="1"/>
  <c r="AJ458" i="3"/>
  <c r="AC458" i="3"/>
  <c r="AD458" i="3" s="1"/>
  <c r="W458" i="3"/>
  <c r="P458" i="3" a="1"/>
  <c r="P458" i="3" s="1"/>
  <c r="N458" i="3"/>
  <c r="M458" i="3" a="1"/>
  <c r="M458" i="3" s="1"/>
  <c r="L458" i="3" a="1"/>
  <c r="L458" i="3" s="1"/>
  <c r="I458" i="3" a="1"/>
  <c r="I458" i="3" s="1"/>
  <c r="H458" i="3" a="1"/>
  <c r="H458" i="3" s="1"/>
  <c r="F458" i="3" a="1"/>
  <c r="F458" i="3" s="1"/>
  <c r="D458" i="3" a="1"/>
  <c r="D458" i="3" s="1"/>
  <c r="CI457" i="3"/>
  <c r="AP457" i="3"/>
  <c r="AQ457" i="3" s="1"/>
  <c r="AC457" i="3"/>
  <c r="AD457" i="3" s="1"/>
  <c r="CY456" i="3" a="1"/>
  <c r="CY456" i="3" s="1"/>
  <c r="CW456" i="3" a="1"/>
  <c r="CW456" i="3" s="1"/>
  <c r="CU456" i="3" a="1"/>
  <c r="CU456" i="3" s="1"/>
  <c r="CS456" i="3" a="1"/>
  <c r="CS456" i="3" s="1"/>
  <c r="CR456" i="3" a="1"/>
  <c r="CR456" i="3" s="1"/>
  <c r="CO456" i="3" a="1"/>
  <c r="CO456" i="3" s="1"/>
  <c r="CL456" i="3" a="1"/>
  <c r="CL456" i="3" s="1"/>
  <c r="CK456" i="3" a="1"/>
  <c r="CK456" i="3" s="1"/>
  <c r="CI456" i="3"/>
  <c r="AP456" i="3"/>
  <c r="AQ456" i="3" s="1"/>
  <c r="AJ456" i="3"/>
  <c r="AC456" i="3"/>
  <c r="AD456" i="3" s="1"/>
  <c r="W456" i="3"/>
  <c r="P456" i="3" a="1"/>
  <c r="P456" i="3" s="1"/>
  <c r="N456" i="3"/>
  <c r="M456" i="3" a="1"/>
  <c r="M456" i="3" s="1"/>
  <c r="L456" i="3" a="1"/>
  <c r="L456" i="3" s="1"/>
  <c r="I456" i="3" a="1"/>
  <c r="I456" i="3" s="1"/>
  <c r="H456" i="3" a="1"/>
  <c r="H456" i="3" s="1"/>
  <c r="F456" i="3" a="1"/>
  <c r="F456" i="3" s="1"/>
  <c r="D456" i="3" a="1"/>
  <c r="D456" i="3" s="1"/>
  <c r="CI455" i="3"/>
  <c r="AP455" i="3"/>
  <c r="AQ455" i="3" s="1"/>
  <c r="AC455" i="3"/>
  <c r="AD455" i="3" s="1"/>
  <c r="CY454" i="3" a="1"/>
  <c r="CY454" i="3" s="1"/>
  <c r="CW454" i="3" a="1"/>
  <c r="CW454" i="3" s="1"/>
  <c r="CU454" i="3" a="1"/>
  <c r="CU454" i="3" s="1"/>
  <c r="CS454" i="3" a="1"/>
  <c r="CS454" i="3" s="1"/>
  <c r="CR454" i="3" a="1"/>
  <c r="CR454" i="3" s="1"/>
  <c r="CO454" i="3" a="1"/>
  <c r="CO454" i="3" s="1"/>
  <c r="CL454" i="3" a="1"/>
  <c r="CL454" i="3" s="1"/>
  <c r="CK454" i="3" a="1"/>
  <c r="CK454" i="3" s="1"/>
  <c r="CI454" i="3"/>
  <c r="AP454" i="3"/>
  <c r="AQ454" i="3" s="1"/>
  <c r="AJ454" i="3"/>
  <c r="AC454" i="3"/>
  <c r="AD454" i="3" s="1"/>
  <c r="W454" i="3"/>
  <c r="P454" i="3" a="1"/>
  <c r="P454" i="3" s="1"/>
  <c r="N454" i="3"/>
  <c r="M454" i="3" a="1"/>
  <c r="M454" i="3" s="1"/>
  <c r="L454" i="3" a="1"/>
  <c r="L454" i="3" s="1"/>
  <c r="I454" i="3" a="1"/>
  <c r="I454" i="3" s="1"/>
  <c r="H454" i="3" a="1"/>
  <c r="H454" i="3" s="1"/>
  <c r="F454" i="3" a="1"/>
  <c r="F454" i="3" s="1"/>
  <c r="D454" i="3" a="1"/>
  <c r="D454" i="3" s="1"/>
  <c r="CI453" i="3"/>
  <c r="AP453" i="3"/>
  <c r="AQ453" i="3" s="1"/>
  <c r="AD453" i="3"/>
  <c r="AC453" i="3"/>
  <c r="CY452" i="3" a="1"/>
  <c r="CY452" i="3" s="1"/>
  <c r="CW452" i="3" a="1"/>
  <c r="CW452" i="3" s="1"/>
  <c r="CU452" i="3" a="1"/>
  <c r="CU452" i="3" s="1"/>
  <c r="CS452" i="3" a="1"/>
  <c r="CS452" i="3" s="1"/>
  <c r="CR452" i="3" a="1"/>
  <c r="CR452" i="3" s="1"/>
  <c r="CO452" i="3" a="1"/>
  <c r="CO452" i="3" s="1"/>
  <c r="CL452" i="3" a="1"/>
  <c r="CL452" i="3" s="1"/>
  <c r="CK452" i="3" a="1"/>
  <c r="CK452" i="3" s="1"/>
  <c r="CI452" i="3"/>
  <c r="AP452" i="3"/>
  <c r="AQ452" i="3" s="1"/>
  <c r="AJ452" i="3"/>
  <c r="AC452" i="3"/>
  <c r="AD452" i="3" s="1"/>
  <c r="W452" i="3"/>
  <c r="P452" i="3" a="1"/>
  <c r="P452" i="3" s="1"/>
  <c r="N452" i="3"/>
  <c r="M452" i="3" a="1"/>
  <c r="M452" i="3" s="1"/>
  <c r="L452" i="3" a="1"/>
  <c r="L452" i="3" s="1"/>
  <c r="I452" i="3" a="1"/>
  <c r="I452" i="3" s="1"/>
  <c r="H452" i="3" a="1"/>
  <c r="H452" i="3" s="1"/>
  <c r="F452" i="3" a="1"/>
  <c r="F452" i="3" s="1"/>
  <c r="D452" i="3" a="1"/>
  <c r="D452" i="3" s="1"/>
  <c r="CI451" i="3"/>
  <c r="AP451" i="3"/>
  <c r="AQ451" i="3" s="1"/>
  <c r="AC451" i="3"/>
  <c r="AD451" i="3" s="1"/>
  <c r="CY450" i="3" a="1"/>
  <c r="CY450" i="3" s="1"/>
  <c r="CW450" i="3" a="1"/>
  <c r="CW450" i="3" s="1"/>
  <c r="CU450" i="3" a="1"/>
  <c r="CU450" i="3" s="1"/>
  <c r="CS450" i="3" a="1"/>
  <c r="CS450" i="3" s="1"/>
  <c r="CR450" i="3" a="1"/>
  <c r="CR450" i="3" s="1"/>
  <c r="CO450" i="3" a="1"/>
  <c r="CO450" i="3" s="1"/>
  <c r="CL450" i="3" a="1"/>
  <c r="CL450" i="3" s="1"/>
  <c r="CK450" i="3" a="1"/>
  <c r="CK450" i="3" s="1"/>
  <c r="CI450" i="3"/>
  <c r="AP450" i="3"/>
  <c r="AQ450" i="3" s="1"/>
  <c r="AJ450" i="3"/>
  <c r="AC450" i="3"/>
  <c r="AD450" i="3" s="1"/>
  <c r="W450" i="3"/>
  <c r="P450" i="3" a="1"/>
  <c r="P450" i="3" s="1"/>
  <c r="N450" i="3"/>
  <c r="M450" i="3" a="1"/>
  <c r="M450" i="3" s="1"/>
  <c r="L450" i="3" a="1"/>
  <c r="L450" i="3" s="1"/>
  <c r="I450" i="3" a="1"/>
  <c r="I450" i="3" s="1"/>
  <c r="H450" i="3" a="1"/>
  <c r="H450" i="3" s="1"/>
  <c r="F450" i="3" a="1"/>
  <c r="F450" i="3" s="1"/>
  <c r="D450" i="3" a="1"/>
  <c r="D450" i="3" s="1"/>
  <c r="CI449" i="3"/>
  <c r="AP449" i="3"/>
  <c r="AQ449" i="3" s="1"/>
  <c r="AC449" i="3"/>
  <c r="AD449" i="3" s="1"/>
  <c r="CY448" i="3" a="1"/>
  <c r="CY448" i="3" s="1"/>
  <c r="CW448" i="3" a="1"/>
  <c r="CW448" i="3" s="1"/>
  <c r="CU448" i="3" a="1"/>
  <c r="CU448" i="3" s="1"/>
  <c r="CS448" i="3" a="1"/>
  <c r="CS448" i="3" s="1"/>
  <c r="CR448" i="3" a="1"/>
  <c r="CR448" i="3" s="1"/>
  <c r="CO448" i="3" a="1"/>
  <c r="CO448" i="3" s="1"/>
  <c r="CL448" i="3" a="1"/>
  <c r="CL448" i="3" s="1"/>
  <c r="CK448" i="3" a="1"/>
  <c r="CK448" i="3" s="1"/>
  <c r="CI448" i="3"/>
  <c r="AP448" i="3"/>
  <c r="AQ448" i="3" s="1"/>
  <c r="AJ448" i="3"/>
  <c r="AC448" i="3"/>
  <c r="AD448" i="3" s="1"/>
  <c r="W448" i="3"/>
  <c r="P448" i="3" a="1"/>
  <c r="P448" i="3" s="1"/>
  <c r="N448" i="3"/>
  <c r="M448" i="3" a="1"/>
  <c r="M448" i="3" s="1"/>
  <c r="L448" i="3" a="1"/>
  <c r="L448" i="3" s="1"/>
  <c r="I448" i="3" a="1"/>
  <c r="I448" i="3" s="1"/>
  <c r="H448" i="3" a="1"/>
  <c r="H448" i="3" s="1"/>
  <c r="F448" i="3" a="1"/>
  <c r="F448" i="3" s="1"/>
  <c r="D448" i="3" a="1"/>
  <c r="D448" i="3" s="1"/>
  <c r="CI447" i="3"/>
  <c r="AP447" i="3"/>
  <c r="AQ447" i="3" s="1"/>
  <c r="AC447" i="3"/>
  <c r="AD447" i="3" s="1"/>
  <c r="CY446" i="3" a="1"/>
  <c r="CY446" i="3" s="1"/>
  <c r="CW446" i="3" a="1"/>
  <c r="CW446" i="3" s="1"/>
  <c r="CU446" i="3" a="1"/>
  <c r="CU446" i="3" s="1"/>
  <c r="CS446" i="3" a="1"/>
  <c r="CS446" i="3" s="1"/>
  <c r="CR446" i="3" a="1"/>
  <c r="CR446" i="3" s="1"/>
  <c r="CO446" i="3" a="1"/>
  <c r="CO446" i="3" s="1"/>
  <c r="CL446" i="3" a="1"/>
  <c r="CL446" i="3" s="1"/>
  <c r="CK446" i="3" a="1"/>
  <c r="CK446" i="3" s="1"/>
  <c r="CI446" i="3"/>
  <c r="AP446" i="3"/>
  <c r="AQ446" i="3" s="1"/>
  <c r="AJ446" i="3"/>
  <c r="AC446" i="3"/>
  <c r="AD446" i="3" s="1"/>
  <c r="W446" i="3"/>
  <c r="P446" i="3" a="1"/>
  <c r="P446" i="3" s="1"/>
  <c r="N446" i="3"/>
  <c r="M446" i="3" a="1"/>
  <c r="M446" i="3" s="1"/>
  <c r="L446" i="3" a="1"/>
  <c r="L446" i="3" s="1"/>
  <c r="I446" i="3" a="1"/>
  <c r="I446" i="3" s="1"/>
  <c r="H446" i="3" a="1"/>
  <c r="H446" i="3" s="1"/>
  <c r="F446" i="3" a="1"/>
  <c r="F446" i="3" s="1"/>
  <c r="D446" i="3" a="1"/>
  <c r="D446" i="3" s="1"/>
  <c r="CI445" i="3"/>
  <c r="AP445" i="3"/>
  <c r="AQ445" i="3" s="1"/>
  <c r="AC445" i="3"/>
  <c r="AD445" i="3" s="1"/>
  <c r="CY444" i="3" a="1"/>
  <c r="CY444" i="3" s="1"/>
  <c r="CW444" i="3" a="1"/>
  <c r="CW444" i="3" s="1"/>
  <c r="CU444" i="3" a="1"/>
  <c r="CU444" i="3" s="1"/>
  <c r="CS444" i="3" a="1"/>
  <c r="CS444" i="3" s="1"/>
  <c r="CR444" i="3" a="1"/>
  <c r="CR444" i="3" s="1"/>
  <c r="CO444" i="3" a="1"/>
  <c r="CO444" i="3" s="1"/>
  <c r="CL444" i="3" a="1"/>
  <c r="CL444" i="3" s="1"/>
  <c r="CK444" i="3" a="1"/>
  <c r="CK444" i="3" s="1"/>
  <c r="CI444" i="3"/>
  <c r="AP444" i="3"/>
  <c r="AQ444" i="3" s="1"/>
  <c r="AJ444" i="3"/>
  <c r="AC444" i="3"/>
  <c r="AD444" i="3" s="1"/>
  <c r="W444" i="3"/>
  <c r="P444" i="3" a="1"/>
  <c r="P444" i="3" s="1"/>
  <c r="N444" i="3"/>
  <c r="M444" i="3" a="1"/>
  <c r="M444" i="3" s="1"/>
  <c r="L444" i="3" a="1"/>
  <c r="L444" i="3" s="1"/>
  <c r="I444" i="3" a="1"/>
  <c r="I444" i="3" s="1"/>
  <c r="H444" i="3" a="1"/>
  <c r="H444" i="3" s="1"/>
  <c r="F444" i="3" a="1"/>
  <c r="F444" i="3" s="1"/>
  <c r="D444" i="3" a="1"/>
  <c r="D444" i="3" s="1"/>
  <c r="CI443" i="3"/>
  <c r="AP443" i="3"/>
  <c r="AQ443" i="3" s="1"/>
  <c r="AC443" i="3"/>
  <c r="AD443" i="3" s="1"/>
  <c r="CY442" i="3" a="1"/>
  <c r="CY442" i="3" s="1"/>
  <c r="CW442" i="3" a="1"/>
  <c r="CW442" i="3" s="1"/>
  <c r="CU442" i="3" a="1"/>
  <c r="CU442" i="3" s="1"/>
  <c r="CS442" i="3" a="1"/>
  <c r="CS442" i="3" s="1"/>
  <c r="CR442" i="3" a="1"/>
  <c r="CR442" i="3" s="1"/>
  <c r="CO442" i="3" a="1"/>
  <c r="CO442" i="3" s="1"/>
  <c r="CL442" i="3" a="1"/>
  <c r="CL442" i="3" s="1"/>
  <c r="CK442" i="3" a="1"/>
  <c r="CK442" i="3" s="1"/>
  <c r="CI442" i="3"/>
  <c r="BP442" i="3"/>
  <c r="BQ442" i="3" s="1"/>
  <c r="BC442" i="3"/>
  <c r="BD442" i="3" s="1"/>
  <c r="AW442" i="3"/>
  <c r="AP442" i="3"/>
  <c r="AQ442" i="3" s="1"/>
  <c r="AJ442" i="3"/>
  <c r="AC442" i="3"/>
  <c r="AD442" i="3" s="1"/>
  <c r="W442" i="3"/>
  <c r="P442" i="3" a="1"/>
  <c r="P442" i="3" s="1"/>
  <c r="N442" i="3"/>
  <c r="M442" i="3" a="1"/>
  <c r="M442" i="3" s="1"/>
  <c r="L442" i="3" a="1"/>
  <c r="L442" i="3" s="1"/>
  <c r="I442" i="3" a="1"/>
  <c r="I442" i="3" s="1"/>
  <c r="H442" i="3" a="1"/>
  <c r="H442" i="3" s="1"/>
  <c r="F442" i="3" a="1"/>
  <c r="F442" i="3" s="1"/>
  <c r="D442" i="3" a="1"/>
  <c r="D442" i="3" s="1"/>
  <c r="CI441" i="3"/>
  <c r="AP441" i="3"/>
  <c r="AQ441" i="3" s="1"/>
  <c r="AC441" i="3"/>
  <c r="AD441" i="3" s="1"/>
  <c r="CY440" i="3" a="1"/>
  <c r="CY440" i="3" s="1"/>
  <c r="CW440" i="3" a="1"/>
  <c r="CW440" i="3" s="1"/>
  <c r="CU440" i="3" a="1"/>
  <c r="CU440" i="3" s="1"/>
  <c r="CS440" i="3" a="1"/>
  <c r="CS440" i="3" s="1"/>
  <c r="CR440" i="3" a="1"/>
  <c r="CR440" i="3" s="1"/>
  <c r="CO440" i="3" a="1"/>
  <c r="CO440" i="3" s="1"/>
  <c r="CL440" i="3" a="1"/>
  <c r="CL440" i="3" s="1"/>
  <c r="CK440" i="3" a="1"/>
  <c r="CK440" i="3" s="1"/>
  <c r="CI440" i="3"/>
  <c r="AP440" i="3"/>
  <c r="AQ440" i="3" s="1"/>
  <c r="AJ440" i="3"/>
  <c r="AC440" i="3"/>
  <c r="AD440" i="3" s="1"/>
  <c r="W440" i="3"/>
  <c r="P440" i="3" a="1"/>
  <c r="P440" i="3" s="1"/>
  <c r="N440" i="3"/>
  <c r="M440" i="3" a="1"/>
  <c r="M440" i="3" s="1"/>
  <c r="L440" i="3" a="1"/>
  <c r="L440" i="3" s="1"/>
  <c r="I440" i="3" a="1"/>
  <c r="I440" i="3" s="1"/>
  <c r="H440" i="3" a="1"/>
  <c r="H440" i="3" s="1"/>
  <c r="F440" i="3" a="1"/>
  <c r="F440" i="3" s="1"/>
  <c r="D440" i="3" a="1"/>
  <c r="D440" i="3" s="1"/>
  <c r="CI439" i="3"/>
  <c r="AP439" i="3"/>
  <c r="AQ439" i="3" s="1"/>
  <c r="AC439" i="3"/>
  <c r="AD439" i="3" s="1"/>
  <c r="CY438" i="3" a="1"/>
  <c r="CY438" i="3" s="1"/>
  <c r="CW438" i="3" a="1"/>
  <c r="CW438" i="3" s="1"/>
  <c r="CU438" i="3" a="1"/>
  <c r="CU438" i="3" s="1"/>
  <c r="CS438" i="3" a="1"/>
  <c r="CS438" i="3" s="1"/>
  <c r="CR438" i="3" a="1"/>
  <c r="CR438" i="3" s="1"/>
  <c r="CO438" i="3" a="1"/>
  <c r="CO438" i="3" s="1"/>
  <c r="CL438" i="3" a="1"/>
  <c r="CL438" i="3" s="1"/>
  <c r="CK438" i="3" a="1"/>
  <c r="CK438" i="3" s="1"/>
  <c r="CI438" i="3"/>
  <c r="AP438" i="3"/>
  <c r="AQ438" i="3" s="1"/>
  <c r="AJ438" i="3"/>
  <c r="AC438" i="3"/>
  <c r="AD438" i="3" s="1"/>
  <c r="W438" i="3"/>
  <c r="P438" i="3" a="1"/>
  <c r="P438" i="3" s="1"/>
  <c r="N438" i="3"/>
  <c r="M438" i="3" a="1"/>
  <c r="M438" i="3" s="1"/>
  <c r="L438" i="3" a="1"/>
  <c r="L438" i="3" s="1"/>
  <c r="I438" i="3" a="1"/>
  <c r="I438" i="3" s="1"/>
  <c r="H438" i="3" a="1"/>
  <c r="H438" i="3" s="1"/>
  <c r="F438" i="3" a="1"/>
  <c r="F438" i="3" s="1"/>
  <c r="D438" i="3" a="1"/>
  <c r="D438" i="3" s="1"/>
  <c r="CI437" i="3"/>
  <c r="AP437" i="3"/>
  <c r="AQ437" i="3" s="1"/>
  <c r="AC437" i="3"/>
  <c r="AD437" i="3" s="1"/>
  <c r="CY436" i="3" a="1"/>
  <c r="CY436" i="3" s="1"/>
  <c r="CW436" i="3" a="1"/>
  <c r="CW436" i="3" s="1"/>
  <c r="CU436" i="3" a="1"/>
  <c r="CU436" i="3" s="1"/>
  <c r="CS436" i="3" a="1"/>
  <c r="CS436" i="3" s="1"/>
  <c r="CR436" i="3" a="1"/>
  <c r="CR436" i="3" s="1"/>
  <c r="CO436" i="3" a="1"/>
  <c r="CO436" i="3" s="1"/>
  <c r="CL436" i="3" a="1"/>
  <c r="CL436" i="3" s="1"/>
  <c r="CK436" i="3" a="1"/>
  <c r="CK436" i="3" s="1"/>
  <c r="CI436" i="3"/>
  <c r="AP436" i="3"/>
  <c r="AQ436" i="3" s="1"/>
  <c r="AJ436" i="3"/>
  <c r="AC436" i="3"/>
  <c r="AD436" i="3" s="1"/>
  <c r="W436" i="3"/>
  <c r="P436" i="3" a="1"/>
  <c r="P436" i="3" s="1"/>
  <c r="N436" i="3"/>
  <c r="M436" i="3" a="1"/>
  <c r="M436" i="3" s="1"/>
  <c r="L436" i="3" a="1"/>
  <c r="L436" i="3" s="1"/>
  <c r="I436" i="3" a="1"/>
  <c r="I436" i="3" s="1"/>
  <c r="H436" i="3" a="1"/>
  <c r="H436" i="3" s="1"/>
  <c r="F436" i="3" a="1"/>
  <c r="F436" i="3" s="1"/>
  <c r="D436" i="3" a="1"/>
  <c r="D436" i="3" s="1"/>
  <c r="CI435" i="3"/>
  <c r="AP435" i="3"/>
  <c r="AQ435" i="3" s="1"/>
  <c r="AD435" i="3"/>
  <c r="AC435" i="3"/>
  <c r="CY434" i="3" a="1"/>
  <c r="CY434" i="3" s="1"/>
  <c r="CW434" i="3" a="1"/>
  <c r="CW434" i="3" s="1"/>
  <c r="CU434" i="3" a="1"/>
  <c r="CU434" i="3" s="1"/>
  <c r="CS434" i="3" a="1"/>
  <c r="CS434" i="3" s="1"/>
  <c r="CR434" i="3" a="1"/>
  <c r="CR434" i="3" s="1"/>
  <c r="CO434" i="3" a="1"/>
  <c r="CO434" i="3" s="1"/>
  <c r="CL434" i="3" a="1"/>
  <c r="CL434" i="3" s="1"/>
  <c r="CK434" i="3" a="1"/>
  <c r="CK434" i="3" s="1"/>
  <c r="CI434" i="3"/>
  <c r="AP434" i="3"/>
  <c r="AQ434" i="3" s="1"/>
  <c r="AJ434" i="3"/>
  <c r="AC434" i="3"/>
  <c r="AD434" i="3" s="1"/>
  <c r="W434" i="3"/>
  <c r="P434" i="3" a="1"/>
  <c r="P434" i="3" s="1"/>
  <c r="N434" i="3"/>
  <c r="M434" i="3"/>
  <c r="M434" i="3" a="1"/>
  <c r="L434" i="3" a="1"/>
  <c r="L434" i="3" s="1"/>
  <c r="I434" i="3" a="1"/>
  <c r="I434" i="3" s="1"/>
  <c r="H434" i="3" a="1"/>
  <c r="H434" i="3" s="1"/>
  <c r="F434" i="3" a="1"/>
  <c r="F434" i="3" s="1"/>
  <c r="D434" i="3" a="1"/>
  <c r="D434" i="3" s="1"/>
  <c r="CI433" i="3"/>
  <c r="AP433" i="3"/>
  <c r="AQ433" i="3" s="1"/>
  <c r="AC433" i="3"/>
  <c r="AD433" i="3" s="1"/>
  <c r="CY432" i="3" a="1"/>
  <c r="CY432" i="3" s="1"/>
  <c r="CW432" i="3" a="1"/>
  <c r="CW432" i="3" s="1"/>
  <c r="CU432" i="3" a="1"/>
  <c r="CU432" i="3" s="1"/>
  <c r="CS432" i="3" a="1"/>
  <c r="CS432" i="3" s="1"/>
  <c r="CR432" i="3" a="1"/>
  <c r="CR432" i="3" s="1"/>
  <c r="CO432" i="3" a="1"/>
  <c r="CO432" i="3" s="1"/>
  <c r="CL432" i="3" a="1"/>
  <c r="CL432" i="3" s="1"/>
  <c r="CK432" i="3" a="1"/>
  <c r="CK432" i="3" s="1"/>
  <c r="CI432" i="3"/>
  <c r="AP432" i="3"/>
  <c r="AQ432" i="3" s="1"/>
  <c r="AJ432" i="3"/>
  <c r="AC432" i="3"/>
  <c r="AD432" i="3" s="1"/>
  <c r="W432" i="3"/>
  <c r="P432" i="3" a="1"/>
  <c r="P432" i="3" s="1"/>
  <c r="N432" i="3"/>
  <c r="M432" i="3" a="1"/>
  <c r="M432" i="3" s="1"/>
  <c r="L432" i="3" a="1"/>
  <c r="L432" i="3" s="1"/>
  <c r="I432" i="3" a="1"/>
  <c r="I432" i="3" s="1"/>
  <c r="H432" i="3" a="1"/>
  <c r="H432" i="3" s="1"/>
  <c r="F432" i="3" a="1"/>
  <c r="F432" i="3" s="1"/>
  <c r="D432" i="3" a="1"/>
  <c r="D432" i="3" s="1"/>
  <c r="CI431" i="3"/>
  <c r="AP431" i="3"/>
  <c r="AQ431" i="3" s="1"/>
  <c r="AC431" i="3"/>
  <c r="AD431" i="3" s="1"/>
  <c r="CY430" i="3" a="1"/>
  <c r="CY430" i="3" s="1"/>
  <c r="CW430" i="3" a="1"/>
  <c r="CW430" i="3" s="1"/>
  <c r="CU430" i="3" a="1"/>
  <c r="CU430" i="3" s="1"/>
  <c r="CS430" i="3" a="1"/>
  <c r="CS430" i="3" s="1"/>
  <c r="CR430" i="3" a="1"/>
  <c r="CR430" i="3" s="1"/>
  <c r="CO430" i="3" a="1"/>
  <c r="CO430" i="3" s="1"/>
  <c r="CL430" i="3" a="1"/>
  <c r="CL430" i="3" s="1"/>
  <c r="CK430" i="3" a="1"/>
  <c r="CK430" i="3" s="1"/>
  <c r="CI430" i="3"/>
  <c r="BC430" i="3"/>
  <c r="BD430" i="3" s="1"/>
  <c r="AW430" i="3"/>
  <c r="AP430" i="3"/>
  <c r="AQ430" i="3" s="1"/>
  <c r="AJ430" i="3"/>
  <c r="AC430" i="3"/>
  <c r="AD430" i="3" s="1"/>
  <c r="W430" i="3"/>
  <c r="P430" i="3" a="1"/>
  <c r="P430" i="3" s="1"/>
  <c r="N430" i="3"/>
  <c r="M430" i="3" a="1"/>
  <c r="M430" i="3" s="1"/>
  <c r="L430" i="3" a="1"/>
  <c r="L430" i="3" s="1"/>
  <c r="I430" i="3" a="1"/>
  <c r="I430" i="3" s="1"/>
  <c r="H430" i="3" a="1"/>
  <c r="H430" i="3" s="1"/>
  <c r="F430" i="3" a="1"/>
  <c r="F430" i="3" s="1"/>
  <c r="D430" i="3" a="1"/>
  <c r="D430" i="3" s="1"/>
  <c r="CI429" i="3"/>
  <c r="AP429" i="3"/>
  <c r="AQ429" i="3" s="1"/>
  <c r="AC429" i="3"/>
  <c r="AD429" i="3" s="1"/>
  <c r="CY428" i="3" a="1"/>
  <c r="CY428" i="3" s="1"/>
  <c r="CW428" i="3" a="1"/>
  <c r="CW428" i="3" s="1"/>
  <c r="CU428" i="3" a="1"/>
  <c r="CU428" i="3" s="1"/>
  <c r="CS428" i="3" a="1"/>
  <c r="CS428" i="3" s="1"/>
  <c r="CR428" i="3" a="1"/>
  <c r="CR428" i="3" s="1"/>
  <c r="CO428" i="3" a="1"/>
  <c r="CO428" i="3" s="1"/>
  <c r="CL428" i="3" a="1"/>
  <c r="CL428" i="3" s="1"/>
  <c r="CK428" i="3" a="1"/>
  <c r="CK428" i="3" s="1"/>
  <c r="CI428" i="3"/>
  <c r="AP428" i="3"/>
  <c r="AQ428" i="3" s="1"/>
  <c r="AJ428" i="3"/>
  <c r="AC428" i="3"/>
  <c r="AD428" i="3" s="1"/>
  <c r="W428" i="3"/>
  <c r="P428" i="3" a="1"/>
  <c r="P428" i="3" s="1"/>
  <c r="N428" i="3"/>
  <c r="M428" i="3"/>
  <c r="M428" i="3" a="1"/>
  <c r="L428" i="3" a="1"/>
  <c r="L428" i="3" s="1"/>
  <c r="I428" i="3" a="1"/>
  <c r="I428" i="3" s="1"/>
  <c r="H428" i="3" a="1"/>
  <c r="H428" i="3" s="1"/>
  <c r="F428" i="3" a="1"/>
  <c r="F428" i="3" s="1"/>
  <c r="D428" i="3" a="1"/>
  <c r="D428" i="3" s="1"/>
  <c r="CI427" i="3"/>
  <c r="AP427" i="3"/>
  <c r="AQ427" i="3" s="1"/>
  <c r="AC427" i="3"/>
  <c r="AD427" i="3" s="1"/>
  <c r="CY426" i="3" a="1"/>
  <c r="CY426" i="3" s="1"/>
  <c r="CW426" i="3" a="1"/>
  <c r="CW426" i="3" s="1"/>
  <c r="CU426" i="3" a="1"/>
  <c r="CU426" i="3" s="1"/>
  <c r="CS426" i="3" a="1"/>
  <c r="CS426" i="3" s="1"/>
  <c r="CR426" i="3"/>
  <c r="CR426" i="3" a="1"/>
  <c r="CO426" i="3" a="1"/>
  <c r="CO426" i="3" s="1"/>
  <c r="CL426" i="3" a="1"/>
  <c r="CL426" i="3" s="1"/>
  <c r="CK426" i="3" a="1"/>
  <c r="CK426" i="3" s="1"/>
  <c r="CI426" i="3"/>
  <c r="AP426" i="3"/>
  <c r="AQ426" i="3" s="1"/>
  <c r="AJ426" i="3"/>
  <c r="AC426" i="3"/>
  <c r="AD426" i="3" s="1"/>
  <c r="W426" i="3"/>
  <c r="P426" i="3" a="1"/>
  <c r="P426" i="3" s="1"/>
  <c r="N426" i="3"/>
  <c r="M426" i="3" a="1"/>
  <c r="M426" i="3" s="1"/>
  <c r="L426" i="3" a="1"/>
  <c r="L426" i="3" s="1"/>
  <c r="I426" i="3" a="1"/>
  <c r="I426" i="3" s="1"/>
  <c r="H426" i="3" a="1"/>
  <c r="H426" i="3" s="1"/>
  <c r="F426" i="3" a="1"/>
  <c r="F426" i="3" s="1"/>
  <c r="D426" i="3" a="1"/>
  <c r="D426" i="3" s="1"/>
  <c r="CI425" i="3"/>
  <c r="AP425" i="3"/>
  <c r="AQ425" i="3" s="1"/>
  <c r="AC425" i="3"/>
  <c r="AD425" i="3" s="1"/>
  <c r="CY424" i="3" a="1"/>
  <c r="CY424" i="3" s="1"/>
  <c r="CW424" i="3" a="1"/>
  <c r="CW424" i="3" s="1"/>
  <c r="CU424" i="3" a="1"/>
  <c r="CU424" i="3" s="1"/>
  <c r="CS424" i="3" a="1"/>
  <c r="CS424" i="3" s="1"/>
  <c r="CR424" i="3" a="1"/>
  <c r="CR424" i="3" s="1"/>
  <c r="CO424" i="3" a="1"/>
  <c r="CO424" i="3" s="1"/>
  <c r="CL424" i="3" a="1"/>
  <c r="CL424" i="3" s="1"/>
  <c r="CK424" i="3" a="1"/>
  <c r="CK424" i="3" s="1"/>
  <c r="CI424" i="3"/>
  <c r="AP424" i="3"/>
  <c r="AQ424" i="3" s="1"/>
  <c r="AJ424" i="3"/>
  <c r="AC424" i="3"/>
  <c r="AD424" i="3" s="1"/>
  <c r="W424" i="3"/>
  <c r="P424" i="3" a="1"/>
  <c r="P424" i="3" s="1"/>
  <c r="N424" i="3"/>
  <c r="M424" i="3" a="1"/>
  <c r="M424" i="3" s="1"/>
  <c r="L424" i="3" a="1"/>
  <c r="L424" i="3" s="1"/>
  <c r="I424" i="3" a="1"/>
  <c r="I424" i="3" s="1"/>
  <c r="H424" i="3" a="1"/>
  <c r="H424" i="3" s="1"/>
  <c r="F424" i="3" a="1"/>
  <c r="F424" i="3" s="1"/>
  <c r="D424" i="3" a="1"/>
  <c r="D424" i="3" s="1"/>
  <c r="CI423" i="3"/>
  <c r="AP423" i="3"/>
  <c r="AQ423" i="3" s="1"/>
  <c r="AC423" i="3"/>
  <c r="AD423" i="3" s="1"/>
  <c r="CY422" i="3" a="1"/>
  <c r="CY422" i="3" s="1"/>
  <c r="CW422" i="3" a="1"/>
  <c r="CW422" i="3" s="1"/>
  <c r="CU422" i="3" a="1"/>
  <c r="CU422" i="3" s="1"/>
  <c r="CS422" i="3" a="1"/>
  <c r="CS422" i="3" s="1"/>
  <c r="CR422" i="3" a="1"/>
  <c r="CR422" i="3" s="1"/>
  <c r="CO422" i="3" a="1"/>
  <c r="CO422" i="3" s="1"/>
  <c r="CL422" i="3" a="1"/>
  <c r="CL422" i="3" s="1"/>
  <c r="CK422" i="3" a="1"/>
  <c r="CK422" i="3" s="1"/>
  <c r="CI422" i="3"/>
  <c r="AP422" i="3"/>
  <c r="AQ422" i="3" s="1"/>
  <c r="AJ422" i="3"/>
  <c r="AC422" i="3"/>
  <c r="AD422" i="3" s="1"/>
  <c r="W422" i="3"/>
  <c r="P422" i="3" a="1"/>
  <c r="P422" i="3" s="1"/>
  <c r="N422" i="3"/>
  <c r="M422" i="3" a="1"/>
  <c r="M422" i="3" s="1"/>
  <c r="L422" i="3" a="1"/>
  <c r="L422" i="3" s="1"/>
  <c r="I422" i="3" a="1"/>
  <c r="I422" i="3" s="1"/>
  <c r="H422" i="3" a="1"/>
  <c r="H422" i="3" s="1"/>
  <c r="F422" i="3" a="1"/>
  <c r="F422" i="3" s="1"/>
  <c r="D422" i="3" a="1"/>
  <c r="D422" i="3" s="1"/>
  <c r="CI421" i="3"/>
  <c r="AP421" i="3"/>
  <c r="AQ421" i="3" s="1"/>
  <c r="AC421" i="3"/>
  <c r="AD421" i="3" s="1"/>
  <c r="CY420" i="3" a="1"/>
  <c r="CY420" i="3" s="1"/>
  <c r="CW420" i="3" a="1"/>
  <c r="CW420" i="3" s="1"/>
  <c r="CU420" i="3" a="1"/>
  <c r="CU420" i="3" s="1"/>
  <c r="CS420" i="3" a="1"/>
  <c r="CS420" i="3" s="1"/>
  <c r="CR420" i="3" a="1"/>
  <c r="CR420" i="3" s="1"/>
  <c r="CO420" i="3" a="1"/>
  <c r="CO420" i="3" s="1"/>
  <c r="CL420" i="3" a="1"/>
  <c r="CL420" i="3" s="1"/>
  <c r="CK420" i="3" a="1"/>
  <c r="CK420" i="3" s="1"/>
  <c r="CI420" i="3"/>
  <c r="BP420" i="3"/>
  <c r="BQ420" i="3" s="1"/>
  <c r="BC420" i="3"/>
  <c r="BD420" i="3" s="1"/>
  <c r="AW420" i="3"/>
  <c r="AP420" i="3"/>
  <c r="AQ420" i="3" s="1"/>
  <c r="AJ420" i="3"/>
  <c r="AC420" i="3"/>
  <c r="AD420" i="3" s="1"/>
  <c r="W420" i="3"/>
  <c r="P420" i="3" a="1"/>
  <c r="P420" i="3" s="1"/>
  <c r="N420" i="3"/>
  <c r="M420" i="3" a="1"/>
  <c r="M420" i="3" s="1"/>
  <c r="L420" i="3" a="1"/>
  <c r="L420" i="3" s="1"/>
  <c r="I420" i="3" a="1"/>
  <c r="I420" i="3" s="1"/>
  <c r="H420" i="3" a="1"/>
  <c r="H420" i="3" s="1"/>
  <c r="F420" i="3" a="1"/>
  <c r="F420" i="3" s="1"/>
  <c r="D420" i="3" a="1"/>
  <c r="D420" i="3" s="1"/>
  <c r="CI419" i="3"/>
  <c r="AP419" i="3"/>
  <c r="AQ419" i="3" s="1"/>
  <c r="AC419" i="3"/>
  <c r="AD419" i="3" s="1"/>
  <c r="CY418" i="3" a="1"/>
  <c r="CY418" i="3" s="1"/>
  <c r="CW418" i="3" a="1"/>
  <c r="CW418" i="3" s="1"/>
  <c r="CU418" i="3" a="1"/>
  <c r="CU418" i="3" s="1"/>
  <c r="CS418" i="3" a="1"/>
  <c r="CS418" i="3" s="1"/>
  <c r="CR418" i="3" a="1"/>
  <c r="CR418" i="3" s="1"/>
  <c r="CO418" i="3" a="1"/>
  <c r="CO418" i="3" s="1"/>
  <c r="CL418" i="3" a="1"/>
  <c r="CL418" i="3" s="1"/>
  <c r="CK418" i="3"/>
  <c r="CK418" i="3" a="1"/>
  <c r="CI418" i="3"/>
  <c r="BP418" i="3"/>
  <c r="BQ418" i="3" s="1"/>
  <c r="BC418" i="3"/>
  <c r="BD418" i="3" s="1"/>
  <c r="AW418" i="3"/>
  <c r="AP418" i="3"/>
  <c r="AQ418" i="3" s="1"/>
  <c r="AJ418" i="3"/>
  <c r="AC418" i="3"/>
  <c r="AD418" i="3" s="1"/>
  <c r="W418" i="3"/>
  <c r="P418" i="3" a="1"/>
  <c r="P418" i="3" s="1"/>
  <c r="N418" i="3"/>
  <c r="M418" i="3" a="1"/>
  <c r="M418" i="3" s="1"/>
  <c r="L418" i="3" a="1"/>
  <c r="L418" i="3" s="1"/>
  <c r="I418" i="3" a="1"/>
  <c r="I418" i="3" s="1"/>
  <c r="H418" i="3" a="1"/>
  <c r="H418" i="3" s="1"/>
  <c r="F418" i="3" a="1"/>
  <c r="F418" i="3" s="1"/>
  <c r="D418" i="3" a="1"/>
  <c r="D418" i="3" s="1"/>
  <c r="CI417" i="3"/>
  <c r="AP417" i="3"/>
  <c r="AQ417" i="3" s="1"/>
  <c r="AC417" i="3"/>
  <c r="AD417" i="3" s="1"/>
  <c r="CY416" i="3" a="1"/>
  <c r="CY416" i="3" s="1"/>
  <c r="CW416" i="3" a="1"/>
  <c r="CW416" i="3" s="1"/>
  <c r="CU416" i="3" a="1"/>
  <c r="CU416" i="3" s="1"/>
  <c r="CS416" i="3" a="1"/>
  <c r="CS416" i="3" s="1"/>
  <c r="CR416" i="3" a="1"/>
  <c r="CR416" i="3" s="1"/>
  <c r="CO416" i="3" a="1"/>
  <c r="CO416" i="3" s="1"/>
  <c r="CL416" i="3" a="1"/>
  <c r="CL416" i="3" s="1"/>
  <c r="CK416" i="3" a="1"/>
  <c r="CK416" i="3" s="1"/>
  <c r="CI416" i="3"/>
  <c r="AP416" i="3"/>
  <c r="AQ416" i="3" s="1"/>
  <c r="AJ416" i="3"/>
  <c r="AC416" i="3"/>
  <c r="AD416" i="3" s="1"/>
  <c r="W416" i="3"/>
  <c r="P416" i="3" a="1"/>
  <c r="P416" i="3" s="1"/>
  <c r="N416" i="3"/>
  <c r="M416" i="3" a="1"/>
  <c r="M416" i="3" s="1"/>
  <c r="L416" i="3" a="1"/>
  <c r="L416" i="3" s="1"/>
  <c r="I416" i="3" a="1"/>
  <c r="I416" i="3" s="1"/>
  <c r="H416" i="3" a="1"/>
  <c r="H416" i="3" s="1"/>
  <c r="F416" i="3" a="1"/>
  <c r="F416" i="3" s="1"/>
  <c r="D416" i="3" a="1"/>
  <c r="D416" i="3" s="1"/>
  <c r="CI415" i="3"/>
  <c r="AP415" i="3"/>
  <c r="AQ415" i="3" s="1"/>
  <c r="AC415" i="3"/>
  <c r="AD415" i="3" s="1"/>
  <c r="CY414" i="3" a="1"/>
  <c r="CY414" i="3" s="1"/>
  <c r="CW414" i="3" a="1"/>
  <c r="CW414" i="3" s="1"/>
  <c r="CU414" i="3" a="1"/>
  <c r="CU414" i="3" s="1"/>
  <c r="CS414" i="3" a="1"/>
  <c r="CS414" i="3" s="1"/>
  <c r="CR414" i="3" a="1"/>
  <c r="CR414" i="3" s="1"/>
  <c r="CO414" i="3" a="1"/>
  <c r="CO414" i="3" s="1"/>
  <c r="CL414" i="3" a="1"/>
  <c r="CL414" i="3" s="1"/>
  <c r="CK414" i="3" a="1"/>
  <c r="CK414" i="3" s="1"/>
  <c r="CI414" i="3"/>
  <c r="AP414" i="3"/>
  <c r="AQ414" i="3" s="1"/>
  <c r="AJ414" i="3"/>
  <c r="AC414" i="3"/>
  <c r="AD414" i="3" s="1"/>
  <c r="W414" i="3"/>
  <c r="P414" i="3" a="1"/>
  <c r="P414" i="3" s="1"/>
  <c r="N414" i="3"/>
  <c r="M414" i="3" a="1"/>
  <c r="M414" i="3" s="1"/>
  <c r="L414" i="3" a="1"/>
  <c r="L414" i="3" s="1"/>
  <c r="I414" i="3" a="1"/>
  <c r="I414" i="3" s="1"/>
  <c r="H414" i="3" a="1"/>
  <c r="H414" i="3" s="1"/>
  <c r="F414" i="3" a="1"/>
  <c r="F414" i="3" s="1"/>
  <c r="D414" i="3" a="1"/>
  <c r="D414" i="3" s="1"/>
  <c r="CI413" i="3"/>
  <c r="AP413" i="3"/>
  <c r="AQ413" i="3" s="1"/>
  <c r="AC413" i="3"/>
  <c r="AD413" i="3" s="1"/>
  <c r="CY412" i="3" a="1"/>
  <c r="CY412" i="3" s="1"/>
  <c r="CW412" i="3" a="1"/>
  <c r="CW412" i="3" s="1"/>
  <c r="CU412" i="3" a="1"/>
  <c r="CU412" i="3" s="1"/>
  <c r="CS412" i="3" a="1"/>
  <c r="CS412" i="3" s="1"/>
  <c r="CR412" i="3" a="1"/>
  <c r="CR412" i="3" s="1"/>
  <c r="CO412" i="3" a="1"/>
  <c r="CO412" i="3" s="1"/>
  <c r="CL412" i="3" a="1"/>
  <c r="CL412" i="3" s="1"/>
  <c r="CK412" i="3" a="1"/>
  <c r="CK412" i="3" s="1"/>
  <c r="CI412" i="3"/>
  <c r="AP412" i="3"/>
  <c r="AQ412" i="3" s="1"/>
  <c r="AJ412" i="3"/>
  <c r="AC412" i="3"/>
  <c r="AD412" i="3" s="1"/>
  <c r="W412" i="3"/>
  <c r="P412" i="3" a="1"/>
  <c r="P412" i="3" s="1"/>
  <c r="N412" i="3"/>
  <c r="M412" i="3" a="1"/>
  <c r="M412" i="3" s="1"/>
  <c r="L412" i="3" a="1"/>
  <c r="L412" i="3" s="1"/>
  <c r="I412" i="3" a="1"/>
  <c r="I412" i="3" s="1"/>
  <c r="H412" i="3" a="1"/>
  <c r="H412" i="3" s="1"/>
  <c r="F412" i="3" a="1"/>
  <c r="F412" i="3" s="1"/>
  <c r="D412" i="3" a="1"/>
  <c r="D412" i="3" s="1"/>
  <c r="CI411" i="3"/>
  <c r="AP411" i="3"/>
  <c r="AQ411" i="3" s="1"/>
  <c r="AC411" i="3"/>
  <c r="AD411" i="3" s="1"/>
  <c r="CY410" i="3" a="1"/>
  <c r="CY410" i="3" s="1"/>
  <c r="CW410" i="3" a="1"/>
  <c r="CW410" i="3" s="1"/>
  <c r="CU410" i="3" a="1"/>
  <c r="CU410" i="3" s="1"/>
  <c r="CS410" i="3" a="1"/>
  <c r="CS410" i="3" s="1"/>
  <c r="CR410" i="3" a="1"/>
  <c r="CR410" i="3" s="1"/>
  <c r="CO410" i="3" a="1"/>
  <c r="CO410" i="3" s="1"/>
  <c r="CL410" i="3" a="1"/>
  <c r="CL410" i="3" s="1"/>
  <c r="CK410" i="3" a="1"/>
  <c r="CK410" i="3" s="1"/>
  <c r="CI410" i="3"/>
  <c r="BP410" i="3"/>
  <c r="BQ410" i="3" s="1"/>
  <c r="BC410" i="3"/>
  <c r="BD410" i="3" s="1"/>
  <c r="AW410" i="3"/>
  <c r="AP410" i="3"/>
  <c r="AQ410" i="3" s="1"/>
  <c r="AJ410" i="3"/>
  <c r="AC410" i="3"/>
  <c r="AD410" i="3" s="1"/>
  <c r="W410" i="3"/>
  <c r="P410" i="3" a="1"/>
  <c r="P410" i="3" s="1"/>
  <c r="N410" i="3"/>
  <c r="M410" i="3" a="1"/>
  <c r="M410" i="3" s="1"/>
  <c r="L410" i="3" a="1"/>
  <c r="L410" i="3" s="1"/>
  <c r="I410" i="3" a="1"/>
  <c r="I410" i="3" s="1"/>
  <c r="H410" i="3" a="1"/>
  <c r="H410" i="3" s="1"/>
  <c r="F410" i="3" a="1"/>
  <c r="F410" i="3" s="1"/>
  <c r="D410" i="3" a="1"/>
  <c r="D410" i="3" s="1"/>
  <c r="CI409" i="3"/>
  <c r="AP409" i="3"/>
  <c r="AQ409" i="3" s="1"/>
  <c r="AC409" i="3"/>
  <c r="AD409" i="3" s="1"/>
  <c r="CY408" i="3" a="1"/>
  <c r="CY408" i="3" s="1"/>
  <c r="CW408" i="3" a="1"/>
  <c r="CW408" i="3" s="1"/>
  <c r="CU408" i="3" a="1"/>
  <c r="CU408" i="3" s="1"/>
  <c r="CS408" i="3" a="1"/>
  <c r="CS408" i="3" s="1"/>
  <c r="CR408" i="3" a="1"/>
  <c r="CR408" i="3" s="1"/>
  <c r="CO408" i="3" a="1"/>
  <c r="CO408" i="3" s="1"/>
  <c r="CL408" i="3" a="1"/>
  <c r="CL408" i="3" s="1"/>
  <c r="CK408" i="3" a="1"/>
  <c r="CK408" i="3" s="1"/>
  <c r="CI408" i="3"/>
  <c r="AP408" i="3"/>
  <c r="AQ408" i="3" s="1"/>
  <c r="AJ408" i="3"/>
  <c r="AC408" i="3"/>
  <c r="AD408" i="3" s="1"/>
  <c r="W408" i="3"/>
  <c r="P408" i="3" a="1"/>
  <c r="P408" i="3" s="1"/>
  <c r="N408" i="3"/>
  <c r="M408" i="3" a="1"/>
  <c r="M408" i="3" s="1"/>
  <c r="L408" i="3" a="1"/>
  <c r="L408" i="3" s="1"/>
  <c r="I408" i="3" a="1"/>
  <c r="I408" i="3" s="1"/>
  <c r="H408" i="3" a="1"/>
  <c r="H408" i="3" s="1"/>
  <c r="F408" i="3" a="1"/>
  <c r="F408" i="3" s="1"/>
  <c r="D408" i="3" a="1"/>
  <c r="D408" i="3" s="1"/>
  <c r="CI407" i="3"/>
  <c r="AP407" i="3"/>
  <c r="AQ407" i="3" s="1"/>
  <c r="AC407" i="3"/>
  <c r="AD407" i="3" s="1"/>
  <c r="CY406" i="3" a="1"/>
  <c r="CY406" i="3" s="1"/>
  <c r="CW406" i="3" a="1"/>
  <c r="CW406" i="3" s="1"/>
  <c r="CU406" i="3" a="1"/>
  <c r="CU406" i="3" s="1"/>
  <c r="CS406" i="3" a="1"/>
  <c r="CS406" i="3" s="1"/>
  <c r="CR406" i="3" a="1"/>
  <c r="CR406" i="3" s="1"/>
  <c r="CO406" i="3" a="1"/>
  <c r="CO406" i="3" s="1"/>
  <c r="CL406" i="3" a="1"/>
  <c r="CL406" i="3" s="1"/>
  <c r="CK406" i="3" a="1"/>
  <c r="CK406" i="3" s="1"/>
  <c r="CI406" i="3"/>
  <c r="AP406" i="3"/>
  <c r="AQ406" i="3" s="1"/>
  <c r="AJ406" i="3"/>
  <c r="AC406" i="3"/>
  <c r="AD406" i="3" s="1"/>
  <c r="W406" i="3"/>
  <c r="P406" i="3" a="1"/>
  <c r="P406" i="3" s="1"/>
  <c r="N406" i="3"/>
  <c r="M406" i="3" a="1"/>
  <c r="M406" i="3" s="1"/>
  <c r="L406" i="3" a="1"/>
  <c r="L406" i="3" s="1"/>
  <c r="I406" i="3" a="1"/>
  <c r="I406" i="3" s="1"/>
  <c r="H406" i="3" a="1"/>
  <c r="H406" i="3" s="1"/>
  <c r="F406" i="3" a="1"/>
  <c r="F406" i="3" s="1"/>
  <c r="D406" i="3" a="1"/>
  <c r="D406" i="3" s="1"/>
  <c r="CI405" i="3"/>
  <c r="AP405" i="3"/>
  <c r="AQ405" i="3" s="1"/>
  <c r="AC405" i="3"/>
  <c r="AD405" i="3" s="1"/>
  <c r="CY404" i="3" a="1"/>
  <c r="CY404" i="3" s="1"/>
  <c r="CW404" i="3" a="1"/>
  <c r="CW404" i="3" s="1"/>
  <c r="CU404" i="3" a="1"/>
  <c r="CU404" i="3" s="1"/>
  <c r="CS404" i="3" a="1"/>
  <c r="CS404" i="3" s="1"/>
  <c r="CR404" i="3" a="1"/>
  <c r="CR404" i="3" s="1"/>
  <c r="CO404" i="3" a="1"/>
  <c r="CO404" i="3" s="1"/>
  <c r="CL404" i="3" a="1"/>
  <c r="CL404" i="3" s="1"/>
  <c r="CK404" i="3" a="1"/>
  <c r="CK404" i="3" s="1"/>
  <c r="CI404" i="3"/>
  <c r="AP404" i="3"/>
  <c r="AQ404" i="3" s="1"/>
  <c r="AJ404" i="3"/>
  <c r="AC404" i="3"/>
  <c r="AD404" i="3" s="1"/>
  <c r="W404" i="3"/>
  <c r="P404" i="3" a="1"/>
  <c r="P404" i="3" s="1"/>
  <c r="N404" i="3"/>
  <c r="M404" i="3" a="1"/>
  <c r="M404" i="3" s="1"/>
  <c r="L404" i="3"/>
  <c r="L404" i="3" a="1"/>
  <c r="I404" i="3" a="1"/>
  <c r="I404" i="3" s="1"/>
  <c r="H404" i="3" a="1"/>
  <c r="H404" i="3" s="1"/>
  <c r="F404" i="3" a="1"/>
  <c r="F404" i="3" s="1"/>
  <c r="D404" i="3" a="1"/>
  <c r="D404" i="3" s="1"/>
  <c r="CI403" i="3"/>
  <c r="AP403" i="3"/>
  <c r="AQ403" i="3" s="1"/>
  <c r="AC403" i="3"/>
  <c r="AD403" i="3" s="1"/>
  <c r="CY402" i="3" a="1"/>
  <c r="CY402" i="3" s="1"/>
  <c r="CW402" i="3" a="1"/>
  <c r="CW402" i="3" s="1"/>
  <c r="CU402" i="3" a="1"/>
  <c r="CU402" i="3" s="1"/>
  <c r="CS402" i="3" a="1"/>
  <c r="CS402" i="3" s="1"/>
  <c r="CR402" i="3" a="1"/>
  <c r="CR402" i="3" s="1"/>
  <c r="CO402" i="3" a="1"/>
  <c r="CO402" i="3" s="1"/>
  <c r="CL402" i="3" a="1"/>
  <c r="CL402" i="3" s="1"/>
  <c r="CK402" i="3" a="1"/>
  <c r="CK402" i="3" s="1"/>
  <c r="CI402" i="3"/>
  <c r="AP402" i="3"/>
  <c r="AQ402" i="3" s="1"/>
  <c r="AJ402" i="3"/>
  <c r="AC402" i="3"/>
  <c r="AD402" i="3" s="1"/>
  <c r="W402" i="3"/>
  <c r="P402" i="3" a="1"/>
  <c r="P402" i="3" s="1"/>
  <c r="N402" i="3"/>
  <c r="M402" i="3" a="1"/>
  <c r="M402" i="3" s="1"/>
  <c r="L402" i="3" a="1"/>
  <c r="L402" i="3" s="1"/>
  <c r="I402" i="3" a="1"/>
  <c r="I402" i="3" s="1"/>
  <c r="H402" i="3" a="1"/>
  <c r="H402" i="3" s="1"/>
  <c r="F402" i="3" a="1"/>
  <c r="F402" i="3" s="1"/>
  <c r="D402" i="3" a="1"/>
  <c r="D402" i="3" s="1"/>
  <c r="CI401" i="3"/>
  <c r="AP401" i="3"/>
  <c r="AQ401" i="3" s="1"/>
  <c r="AC401" i="3"/>
  <c r="AD401" i="3" s="1"/>
  <c r="CY400" i="3" a="1"/>
  <c r="CY400" i="3" s="1"/>
  <c r="CW400" i="3" a="1"/>
  <c r="CW400" i="3" s="1"/>
  <c r="CU400" i="3" a="1"/>
  <c r="CU400" i="3" s="1"/>
  <c r="CS400" i="3" a="1"/>
  <c r="CS400" i="3" s="1"/>
  <c r="CR400" i="3" a="1"/>
  <c r="CR400" i="3" s="1"/>
  <c r="CO400" i="3" a="1"/>
  <c r="CO400" i="3" s="1"/>
  <c r="CL400" i="3" a="1"/>
  <c r="CL400" i="3" s="1"/>
  <c r="CK400" i="3" a="1"/>
  <c r="CK400" i="3" s="1"/>
  <c r="CI400" i="3"/>
  <c r="AP400" i="3"/>
  <c r="AQ400" i="3" s="1"/>
  <c r="AJ400" i="3"/>
  <c r="AC400" i="3"/>
  <c r="AD400" i="3" s="1"/>
  <c r="W400" i="3"/>
  <c r="P400" i="3" a="1"/>
  <c r="P400" i="3" s="1"/>
  <c r="N400" i="3"/>
  <c r="M400" i="3" a="1"/>
  <c r="M400" i="3" s="1"/>
  <c r="L400" i="3" a="1"/>
  <c r="L400" i="3" s="1"/>
  <c r="I400" i="3" a="1"/>
  <c r="I400" i="3" s="1"/>
  <c r="H400" i="3" a="1"/>
  <c r="H400" i="3" s="1"/>
  <c r="F400" i="3" a="1"/>
  <c r="F400" i="3" s="1"/>
  <c r="D400" i="3" a="1"/>
  <c r="D400" i="3" s="1"/>
  <c r="CI399" i="3"/>
  <c r="AP399" i="3"/>
  <c r="AQ399" i="3" s="1"/>
  <c r="AC399" i="3"/>
  <c r="AD399" i="3" s="1"/>
  <c r="CY398" i="3" a="1"/>
  <c r="CY398" i="3" s="1"/>
  <c r="CW398" i="3" a="1"/>
  <c r="CW398" i="3" s="1"/>
  <c r="CU398" i="3" a="1"/>
  <c r="CU398" i="3" s="1"/>
  <c r="CS398" i="3" a="1"/>
  <c r="CS398" i="3" s="1"/>
  <c r="CR398" i="3" a="1"/>
  <c r="CR398" i="3" s="1"/>
  <c r="CO398" i="3" a="1"/>
  <c r="CO398" i="3" s="1"/>
  <c r="CL398" i="3" a="1"/>
  <c r="CL398" i="3" s="1"/>
  <c r="CK398" i="3" a="1"/>
  <c r="CK398" i="3" s="1"/>
  <c r="CI398" i="3"/>
  <c r="BP398" i="3"/>
  <c r="BQ398" i="3" s="1"/>
  <c r="BC398" i="3"/>
  <c r="BD398" i="3" s="1"/>
  <c r="AW398" i="3"/>
  <c r="AP398" i="3"/>
  <c r="AQ398" i="3" s="1"/>
  <c r="AJ398" i="3"/>
  <c r="AC398" i="3"/>
  <c r="AD398" i="3" s="1"/>
  <c r="W398" i="3"/>
  <c r="P398" i="3" a="1"/>
  <c r="P398" i="3" s="1"/>
  <c r="N398" i="3"/>
  <c r="M398" i="3" a="1"/>
  <c r="M398" i="3" s="1"/>
  <c r="L398" i="3" a="1"/>
  <c r="L398" i="3" s="1"/>
  <c r="I398" i="3" a="1"/>
  <c r="I398" i="3" s="1"/>
  <c r="H398" i="3" a="1"/>
  <c r="H398" i="3" s="1"/>
  <c r="F398" i="3" a="1"/>
  <c r="F398" i="3" s="1"/>
  <c r="D398" i="3" a="1"/>
  <c r="D398" i="3" s="1"/>
  <c r="CI397" i="3"/>
  <c r="AP397" i="3"/>
  <c r="AQ397" i="3" s="1"/>
  <c r="AC397" i="3"/>
  <c r="AD397" i="3" s="1"/>
  <c r="CY396" i="3" a="1"/>
  <c r="CY396" i="3" s="1"/>
  <c r="CW396" i="3" a="1"/>
  <c r="CW396" i="3" s="1"/>
  <c r="CU396" i="3" a="1"/>
  <c r="CU396" i="3" s="1"/>
  <c r="CS396" i="3" a="1"/>
  <c r="CS396" i="3" s="1"/>
  <c r="CR396" i="3" a="1"/>
  <c r="CR396" i="3" s="1"/>
  <c r="CO396" i="3" a="1"/>
  <c r="CO396" i="3" s="1"/>
  <c r="CL396" i="3" a="1"/>
  <c r="CL396" i="3" s="1"/>
  <c r="CK396" i="3" a="1"/>
  <c r="CK396" i="3" s="1"/>
  <c r="CI396" i="3"/>
  <c r="AP396" i="3"/>
  <c r="AQ396" i="3" s="1"/>
  <c r="AJ396" i="3"/>
  <c r="AC396" i="3"/>
  <c r="AD396" i="3" s="1"/>
  <c r="W396" i="3"/>
  <c r="P396" i="3" a="1"/>
  <c r="P396" i="3" s="1"/>
  <c r="N396" i="3"/>
  <c r="M396" i="3"/>
  <c r="M396" i="3" a="1"/>
  <c r="L396" i="3" a="1"/>
  <c r="L396" i="3" s="1"/>
  <c r="I396" i="3" a="1"/>
  <c r="I396" i="3" s="1"/>
  <c r="H396" i="3" a="1"/>
  <c r="H396" i="3" s="1"/>
  <c r="F396" i="3" a="1"/>
  <c r="F396" i="3" s="1"/>
  <c r="D396" i="3" a="1"/>
  <c r="D396" i="3" s="1"/>
  <c r="CI395" i="3"/>
  <c r="AP395" i="3"/>
  <c r="AQ395" i="3" s="1"/>
  <c r="AC395" i="3"/>
  <c r="AD395" i="3" s="1"/>
  <c r="CY394" i="3" a="1"/>
  <c r="CY394" i="3" s="1"/>
  <c r="CW394" i="3" a="1"/>
  <c r="CW394" i="3" s="1"/>
  <c r="CU394" i="3" a="1"/>
  <c r="CU394" i="3" s="1"/>
  <c r="CS394" i="3" a="1"/>
  <c r="CS394" i="3" s="1"/>
  <c r="CR394" i="3" a="1"/>
  <c r="CR394" i="3" s="1"/>
  <c r="CO394" i="3" a="1"/>
  <c r="CO394" i="3" s="1"/>
  <c r="CL394" i="3" a="1"/>
  <c r="CL394" i="3" s="1"/>
  <c r="CK394" i="3" a="1"/>
  <c r="CK394" i="3" s="1"/>
  <c r="CI394" i="3"/>
  <c r="AP394" i="3"/>
  <c r="AQ394" i="3" s="1"/>
  <c r="AJ394" i="3"/>
  <c r="AC394" i="3"/>
  <c r="AD394" i="3" s="1"/>
  <c r="W394" i="3"/>
  <c r="P394" i="3" a="1"/>
  <c r="P394" i="3" s="1"/>
  <c r="N394" i="3"/>
  <c r="M394" i="3" a="1"/>
  <c r="M394" i="3" s="1"/>
  <c r="L394" i="3" a="1"/>
  <c r="L394" i="3" s="1"/>
  <c r="I394" i="3" a="1"/>
  <c r="I394" i="3" s="1"/>
  <c r="H394" i="3" a="1"/>
  <c r="H394" i="3" s="1"/>
  <c r="F394" i="3" a="1"/>
  <c r="F394" i="3" s="1"/>
  <c r="D394" i="3" a="1"/>
  <c r="D394" i="3" s="1"/>
  <c r="CI393" i="3"/>
  <c r="AP393" i="3"/>
  <c r="AQ393" i="3" s="1"/>
  <c r="AC393" i="3"/>
  <c r="AD393" i="3" s="1"/>
  <c r="CY392" i="3" a="1"/>
  <c r="CY392" i="3" s="1"/>
  <c r="CW392" i="3" a="1"/>
  <c r="CW392" i="3" s="1"/>
  <c r="CU392" i="3" a="1"/>
  <c r="CU392" i="3" s="1"/>
  <c r="CS392" i="3" a="1"/>
  <c r="CS392" i="3" s="1"/>
  <c r="CR392" i="3" a="1"/>
  <c r="CR392" i="3" s="1"/>
  <c r="CO392" i="3" a="1"/>
  <c r="CO392" i="3" s="1"/>
  <c r="CL392" i="3" a="1"/>
  <c r="CL392" i="3" s="1"/>
  <c r="CK392" i="3" a="1"/>
  <c r="CK392" i="3" s="1"/>
  <c r="CI392" i="3"/>
  <c r="AP392" i="3"/>
  <c r="AQ392" i="3" s="1"/>
  <c r="AJ392" i="3"/>
  <c r="AC392" i="3"/>
  <c r="AD392" i="3" s="1"/>
  <c r="W392" i="3"/>
  <c r="P392" i="3" a="1"/>
  <c r="P392" i="3" s="1"/>
  <c r="N392" i="3"/>
  <c r="M392" i="3" a="1"/>
  <c r="M392" i="3" s="1"/>
  <c r="L392" i="3" a="1"/>
  <c r="L392" i="3" s="1"/>
  <c r="I392" i="3" a="1"/>
  <c r="I392" i="3" s="1"/>
  <c r="H392" i="3" a="1"/>
  <c r="H392" i="3" s="1"/>
  <c r="F392" i="3" a="1"/>
  <c r="F392" i="3" s="1"/>
  <c r="D392" i="3" a="1"/>
  <c r="D392" i="3" s="1"/>
  <c r="CI391" i="3"/>
  <c r="AP391" i="3"/>
  <c r="AQ391" i="3" s="1"/>
  <c r="AC391" i="3"/>
  <c r="AD391" i="3" s="1"/>
  <c r="CY390" i="3" a="1"/>
  <c r="CY390" i="3" s="1"/>
  <c r="CW390" i="3" a="1"/>
  <c r="CW390" i="3" s="1"/>
  <c r="CU390" i="3" a="1"/>
  <c r="CU390" i="3" s="1"/>
  <c r="CS390" i="3" a="1"/>
  <c r="CS390" i="3" s="1"/>
  <c r="CR390" i="3" a="1"/>
  <c r="CR390" i="3" s="1"/>
  <c r="CO390" i="3" a="1"/>
  <c r="CO390" i="3" s="1"/>
  <c r="CL390" i="3" a="1"/>
  <c r="CL390" i="3" s="1"/>
  <c r="CK390" i="3" a="1"/>
  <c r="CK390" i="3" s="1"/>
  <c r="CI390" i="3"/>
  <c r="AP390" i="3"/>
  <c r="AQ390" i="3" s="1"/>
  <c r="AJ390" i="3"/>
  <c r="AC390" i="3"/>
  <c r="AD390" i="3" s="1"/>
  <c r="W390" i="3"/>
  <c r="P390" i="3" a="1"/>
  <c r="P390" i="3" s="1"/>
  <c r="N390" i="3"/>
  <c r="M390" i="3" a="1"/>
  <c r="M390" i="3" s="1"/>
  <c r="L390" i="3" a="1"/>
  <c r="L390" i="3" s="1"/>
  <c r="I390" i="3" a="1"/>
  <c r="I390" i="3" s="1"/>
  <c r="H390" i="3" a="1"/>
  <c r="H390" i="3" s="1"/>
  <c r="F390" i="3" a="1"/>
  <c r="F390" i="3" s="1"/>
  <c r="D390" i="3" a="1"/>
  <c r="D390" i="3" s="1"/>
  <c r="CI389" i="3"/>
  <c r="AP389" i="3"/>
  <c r="AQ389" i="3" s="1"/>
  <c r="AC389" i="3"/>
  <c r="AD389" i="3" s="1"/>
  <c r="CY388" i="3" a="1"/>
  <c r="CY388" i="3" s="1"/>
  <c r="CW388" i="3" a="1"/>
  <c r="CW388" i="3" s="1"/>
  <c r="CU388" i="3" a="1"/>
  <c r="CU388" i="3" s="1"/>
  <c r="CS388" i="3" a="1"/>
  <c r="CS388" i="3" s="1"/>
  <c r="CR388" i="3" a="1"/>
  <c r="CR388" i="3" s="1"/>
  <c r="CO388" i="3" a="1"/>
  <c r="CO388" i="3" s="1"/>
  <c r="CL388" i="3" a="1"/>
  <c r="CL388" i="3" s="1"/>
  <c r="CK388" i="3" a="1"/>
  <c r="CK388" i="3" s="1"/>
  <c r="CI388" i="3"/>
  <c r="AP388" i="3"/>
  <c r="AQ388" i="3" s="1"/>
  <c r="AJ388" i="3"/>
  <c r="AC388" i="3"/>
  <c r="AD388" i="3" s="1"/>
  <c r="W388" i="3"/>
  <c r="P388" i="3" a="1"/>
  <c r="P388" i="3" s="1"/>
  <c r="N388" i="3"/>
  <c r="M388" i="3" a="1"/>
  <c r="M388" i="3" s="1"/>
  <c r="L388" i="3" a="1"/>
  <c r="L388" i="3" s="1"/>
  <c r="I388" i="3" a="1"/>
  <c r="I388" i="3" s="1"/>
  <c r="H388" i="3" a="1"/>
  <c r="H388" i="3" s="1"/>
  <c r="F388" i="3" a="1"/>
  <c r="F388" i="3" s="1"/>
  <c r="D388" i="3" a="1"/>
  <c r="D388" i="3" s="1"/>
  <c r="CI387" i="3"/>
  <c r="AP387" i="3"/>
  <c r="AQ387" i="3" s="1"/>
  <c r="AC387" i="3"/>
  <c r="AD387" i="3" s="1"/>
  <c r="CY386" i="3" a="1"/>
  <c r="CY386" i="3" s="1"/>
  <c r="CW386" i="3" a="1"/>
  <c r="CW386" i="3" s="1"/>
  <c r="CU386" i="3" a="1"/>
  <c r="CU386" i="3" s="1"/>
  <c r="CS386" i="3" a="1"/>
  <c r="CS386" i="3" s="1"/>
  <c r="CR386" i="3" a="1"/>
  <c r="CR386" i="3" s="1"/>
  <c r="CO386" i="3" a="1"/>
  <c r="CO386" i="3" s="1"/>
  <c r="CL386" i="3" a="1"/>
  <c r="CL386" i="3" s="1"/>
  <c r="CK386" i="3" a="1"/>
  <c r="CK386" i="3" s="1"/>
  <c r="CI386" i="3"/>
  <c r="AP386" i="3"/>
  <c r="AQ386" i="3" s="1"/>
  <c r="AJ386" i="3"/>
  <c r="AC386" i="3"/>
  <c r="AD386" i="3" s="1"/>
  <c r="W386" i="3"/>
  <c r="P386" i="3" a="1"/>
  <c r="P386" i="3" s="1"/>
  <c r="N386" i="3"/>
  <c r="M386" i="3" a="1"/>
  <c r="M386" i="3" s="1"/>
  <c r="L386" i="3" a="1"/>
  <c r="L386" i="3" s="1"/>
  <c r="I386" i="3" a="1"/>
  <c r="I386" i="3" s="1"/>
  <c r="H386" i="3" a="1"/>
  <c r="H386" i="3" s="1"/>
  <c r="F386" i="3" a="1"/>
  <c r="F386" i="3" s="1"/>
  <c r="D386" i="3" a="1"/>
  <c r="D386" i="3" s="1"/>
  <c r="CI385" i="3"/>
  <c r="AP385" i="3"/>
  <c r="AQ385" i="3" s="1"/>
  <c r="AC385" i="3"/>
  <c r="AD385" i="3" s="1"/>
  <c r="CY384" i="3" a="1"/>
  <c r="CY384" i="3" s="1"/>
  <c r="CW384" i="3" a="1"/>
  <c r="CW384" i="3" s="1"/>
  <c r="CU384" i="3" a="1"/>
  <c r="CU384" i="3" s="1"/>
  <c r="CS384" i="3" a="1"/>
  <c r="CS384" i="3" s="1"/>
  <c r="CR384" i="3" a="1"/>
  <c r="CR384" i="3" s="1"/>
  <c r="CO384" i="3" a="1"/>
  <c r="CO384" i="3" s="1"/>
  <c r="CL384" i="3" a="1"/>
  <c r="CL384" i="3" s="1"/>
  <c r="CK384" i="3" a="1"/>
  <c r="CK384" i="3" s="1"/>
  <c r="CI384" i="3"/>
  <c r="AP384" i="3"/>
  <c r="AQ384" i="3" s="1"/>
  <c r="AJ384" i="3"/>
  <c r="AC384" i="3"/>
  <c r="AD384" i="3" s="1"/>
  <c r="W384" i="3"/>
  <c r="P384" i="3" a="1"/>
  <c r="P384" i="3" s="1"/>
  <c r="N384" i="3"/>
  <c r="M384" i="3" a="1"/>
  <c r="M384" i="3" s="1"/>
  <c r="L384" i="3" a="1"/>
  <c r="L384" i="3" s="1"/>
  <c r="I384" i="3" a="1"/>
  <c r="I384" i="3" s="1"/>
  <c r="H384" i="3" a="1"/>
  <c r="H384" i="3" s="1"/>
  <c r="F384" i="3" a="1"/>
  <c r="F384" i="3" s="1"/>
  <c r="D384" i="3" a="1"/>
  <c r="D384" i="3" s="1"/>
  <c r="CI383" i="3"/>
  <c r="AP383" i="3"/>
  <c r="AQ383" i="3" s="1"/>
  <c r="AC383" i="3"/>
  <c r="AD383" i="3" s="1"/>
  <c r="CY382" i="3" a="1"/>
  <c r="CY382" i="3" s="1"/>
  <c r="CW382" i="3" a="1"/>
  <c r="CW382" i="3" s="1"/>
  <c r="CU382" i="3" a="1"/>
  <c r="CU382" i="3" s="1"/>
  <c r="CS382" i="3" a="1"/>
  <c r="CS382" i="3" s="1"/>
  <c r="CR382" i="3" a="1"/>
  <c r="CR382" i="3" s="1"/>
  <c r="CO382" i="3" a="1"/>
  <c r="CO382" i="3" s="1"/>
  <c r="CL382" i="3" a="1"/>
  <c r="CL382" i="3" s="1"/>
  <c r="CK382" i="3" a="1"/>
  <c r="CK382" i="3" s="1"/>
  <c r="CI382" i="3"/>
  <c r="AP382" i="3"/>
  <c r="AQ382" i="3" s="1"/>
  <c r="AJ382" i="3"/>
  <c r="AC382" i="3"/>
  <c r="AD382" i="3" s="1"/>
  <c r="W382" i="3"/>
  <c r="P382" i="3" a="1"/>
  <c r="P382" i="3" s="1"/>
  <c r="N382" i="3"/>
  <c r="M382" i="3" a="1"/>
  <c r="M382" i="3" s="1"/>
  <c r="L382" i="3" a="1"/>
  <c r="L382" i="3" s="1"/>
  <c r="I382" i="3" a="1"/>
  <c r="I382" i="3" s="1"/>
  <c r="H382" i="3" a="1"/>
  <c r="H382" i="3" s="1"/>
  <c r="F382" i="3" a="1"/>
  <c r="F382" i="3" s="1"/>
  <c r="D382" i="3" a="1"/>
  <c r="D382" i="3" s="1"/>
  <c r="CI381" i="3"/>
  <c r="AP381" i="3"/>
  <c r="AQ381" i="3" s="1"/>
  <c r="AC381" i="3"/>
  <c r="AD381" i="3" s="1"/>
  <c r="CY380" i="3" a="1"/>
  <c r="CY380" i="3" s="1"/>
  <c r="CW380" i="3" a="1"/>
  <c r="CW380" i="3" s="1"/>
  <c r="CU380" i="3" a="1"/>
  <c r="CU380" i="3" s="1"/>
  <c r="CS380" i="3" a="1"/>
  <c r="CS380" i="3" s="1"/>
  <c r="CR380" i="3" a="1"/>
  <c r="CR380" i="3" s="1"/>
  <c r="CO380" i="3" a="1"/>
  <c r="CO380" i="3" s="1"/>
  <c r="CL380" i="3" a="1"/>
  <c r="CL380" i="3" s="1"/>
  <c r="CK380" i="3" a="1"/>
  <c r="CK380" i="3" s="1"/>
  <c r="CI380" i="3"/>
  <c r="AP380" i="3"/>
  <c r="AQ380" i="3" s="1"/>
  <c r="AJ380" i="3"/>
  <c r="AC380" i="3"/>
  <c r="AD380" i="3" s="1"/>
  <c r="W380" i="3"/>
  <c r="P380" i="3"/>
  <c r="P380" i="3" a="1"/>
  <c r="N380" i="3"/>
  <c r="M380" i="3" a="1"/>
  <c r="M380" i="3" s="1"/>
  <c r="L380" i="3" a="1"/>
  <c r="L380" i="3" s="1"/>
  <c r="I380" i="3" a="1"/>
  <c r="I380" i="3" s="1"/>
  <c r="H380" i="3" a="1"/>
  <c r="H380" i="3" s="1"/>
  <c r="F380" i="3" a="1"/>
  <c r="F380" i="3" s="1"/>
  <c r="D380" i="3" a="1"/>
  <c r="D380" i="3" s="1"/>
  <c r="CI379" i="3"/>
  <c r="AP379" i="3"/>
  <c r="AQ379" i="3" s="1"/>
  <c r="AC379" i="3"/>
  <c r="AD379" i="3" s="1"/>
  <c r="CY378" i="3"/>
  <c r="CY378" i="3" a="1"/>
  <c r="CW378" i="3" a="1"/>
  <c r="CW378" i="3" s="1"/>
  <c r="CU378" i="3" a="1"/>
  <c r="CU378" i="3" s="1"/>
  <c r="CS378" i="3" a="1"/>
  <c r="CS378" i="3" s="1"/>
  <c r="CR378" i="3" a="1"/>
  <c r="CR378" i="3" s="1"/>
  <c r="CO378" i="3" a="1"/>
  <c r="CO378" i="3" s="1"/>
  <c r="CL378" i="3" a="1"/>
  <c r="CL378" i="3" s="1"/>
  <c r="CK378" i="3" a="1"/>
  <c r="CK378" i="3" s="1"/>
  <c r="CI378" i="3"/>
  <c r="AP378" i="3"/>
  <c r="AQ378" i="3" s="1"/>
  <c r="AJ378" i="3"/>
  <c r="AC378" i="3"/>
  <c r="AD378" i="3" s="1"/>
  <c r="W378" i="3"/>
  <c r="P378" i="3" a="1"/>
  <c r="P378" i="3" s="1"/>
  <c r="N378" i="3"/>
  <c r="M378" i="3" a="1"/>
  <c r="M378" i="3" s="1"/>
  <c r="L378" i="3" a="1"/>
  <c r="L378" i="3" s="1"/>
  <c r="I378" i="3" a="1"/>
  <c r="I378" i="3" s="1"/>
  <c r="H378" i="3" a="1"/>
  <c r="H378" i="3" s="1"/>
  <c r="F378" i="3" a="1"/>
  <c r="F378" i="3" s="1"/>
  <c r="D378" i="3" a="1"/>
  <c r="D378" i="3" s="1"/>
  <c r="CI377" i="3"/>
  <c r="AP377" i="3"/>
  <c r="AQ377" i="3" s="1"/>
  <c r="AC377" i="3"/>
  <c r="AD377" i="3" s="1"/>
  <c r="CY376" i="3" a="1"/>
  <c r="CY376" i="3" s="1"/>
  <c r="CW376" i="3" a="1"/>
  <c r="CW376" i="3" s="1"/>
  <c r="CU376" i="3" a="1"/>
  <c r="CU376" i="3" s="1"/>
  <c r="CS376" i="3" a="1"/>
  <c r="CS376" i="3" s="1"/>
  <c r="CR376" i="3" a="1"/>
  <c r="CR376" i="3" s="1"/>
  <c r="CO376" i="3" a="1"/>
  <c r="CO376" i="3" s="1"/>
  <c r="CL376" i="3" a="1"/>
  <c r="CL376" i="3" s="1"/>
  <c r="CK376" i="3" a="1"/>
  <c r="CK376" i="3" s="1"/>
  <c r="CI376" i="3"/>
  <c r="AP376" i="3"/>
  <c r="AQ376" i="3" s="1"/>
  <c r="AJ376" i="3"/>
  <c r="AC376" i="3"/>
  <c r="AD376" i="3" s="1"/>
  <c r="W376" i="3"/>
  <c r="P376" i="3" a="1"/>
  <c r="P376" i="3" s="1"/>
  <c r="N376" i="3"/>
  <c r="M376" i="3" a="1"/>
  <c r="M376" i="3" s="1"/>
  <c r="L376" i="3" a="1"/>
  <c r="L376" i="3" s="1"/>
  <c r="I376" i="3" a="1"/>
  <c r="I376" i="3" s="1"/>
  <c r="H376" i="3" a="1"/>
  <c r="H376" i="3" s="1"/>
  <c r="F376" i="3" a="1"/>
  <c r="F376" i="3" s="1"/>
  <c r="D376" i="3" a="1"/>
  <c r="D376" i="3" s="1"/>
  <c r="CI375" i="3"/>
  <c r="AP375" i="3"/>
  <c r="AQ375" i="3" s="1"/>
  <c r="AC375" i="3"/>
  <c r="AD375" i="3" s="1"/>
  <c r="CY374" i="3" a="1"/>
  <c r="CY374" i="3" s="1"/>
  <c r="CW374" i="3" a="1"/>
  <c r="CW374" i="3" s="1"/>
  <c r="CU374" i="3" a="1"/>
  <c r="CU374" i="3" s="1"/>
  <c r="CS374" i="3" a="1"/>
  <c r="CS374" i="3" s="1"/>
  <c r="CR374" i="3" a="1"/>
  <c r="CR374" i="3" s="1"/>
  <c r="CO374" i="3" a="1"/>
  <c r="CO374" i="3" s="1"/>
  <c r="CL374" i="3" a="1"/>
  <c r="CL374" i="3" s="1"/>
  <c r="CK374" i="3" a="1"/>
  <c r="CK374" i="3" s="1"/>
  <c r="CI374" i="3"/>
  <c r="AP374" i="3"/>
  <c r="AQ374" i="3" s="1"/>
  <c r="AJ374" i="3"/>
  <c r="AC374" i="3"/>
  <c r="AD374" i="3" s="1"/>
  <c r="W374" i="3"/>
  <c r="P374" i="3" a="1"/>
  <c r="P374" i="3" s="1"/>
  <c r="N374" i="3"/>
  <c r="M374" i="3" a="1"/>
  <c r="M374" i="3" s="1"/>
  <c r="I374" i="3" a="1"/>
  <c r="I374" i="3" s="1"/>
  <c r="H374" i="3" a="1"/>
  <c r="H374" i="3" s="1"/>
  <c r="F374" i="3" a="1"/>
  <c r="F374" i="3" s="1"/>
  <c r="D374" i="3" a="1"/>
  <c r="D374" i="3" s="1"/>
  <c r="CI373" i="3"/>
  <c r="AP373" i="3"/>
  <c r="AQ373" i="3" s="1"/>
  <c r="AC373" i="3"/>
  <c r="AD373" i="3" s="1"/>
  <c r="CY372" i="3" a="1"/>
  <c r="CY372" i="3" s="1"/>
  <c r="CW372" i="3" a="1"/>
  <c r="CW372" i="3" s="1"/>
  <c r="CU372" i="3" a="1"/>
  <c r="CU372" i="3" s="1"/>
  <c r="CS372" i="3" a="1"/>
  <c r="CS372" i="3" s="1"/>
  <c r="CR372" i="3" a="1"/>
  <c r="CR372" i="3" s="1"/>
  <c r="CO372" i="3" a="1"/>
  <c r="CO372" i="3" s="1"/>
  <c r="CL372" i="3" a="1"/>
  <c r="CL372" i="3" s="1"/>
  <c r="CK372" i="3" a="1"/>
  <c r="CK372" i="3" s="1"/>
  <c r="CI372" i="3"/>
  <c r="AP372" i="3"/>
  <c r="AQ372" i="3" s="1"/>
  <c r="AJ372" i="3"/>
  <c r="AC372" i="3"/>
  <c r="AD372" i="3" s="1"/>
  <c r="W372" i="3"/>
  <c r="P372" i="3" a="1"/>
  <c r="P372" i="3" s="1"/>
  <c r="N372" i="3"/>
  <c r="M372" i="3" a="1"/>
  <c r="M372" i="3" s="1"/>
  <c r="I372" i="3" a="1"/>
  <c r="I372" i="3" s="1"/>
  <c r="H372" i="3" a="1"/>
  <c r="H372" i="3" s="1"/>
  <c r="F372" i="3" a="1"/>
  <c r="F372" i="3" s="1"/>
  <c r="D372" i="3" a="1"/>
  <c r="D372" i="3" s="1"/>
  <c r="CI371" i="3"/>
  <c r="AP371" i="3"/>
  <c r="AQ371" i="3" s="1"/>
  <c r="AC371" i="3"/>
  <c r="AD371" i="3" s="1"/>
  <c r="CY370" i="3" a="1"/>
  <c r="CY370" i="3" s="1"/>
  <c r="CW370" i="3" a="1"/>
  <c r="CW370" i="3" s="1"/>
  <c r="CU370" i="3" a="1"/>
  <c r="CU370" i="3" s="1"/>
  <c r="CS370" i="3" a="1"/>
  <c r="CS370" i="3" s="1"/>
  <c r="CR370" i="3" a="1"/>
  <c r="CR370" i="3" s="1"/>
  <c r="CO370" i="3" a="1"/>
  <c r="CO370" i="3" s="1"/>
  <c r="CL370" i="3" a="1"/>
  <c r="CL370" i="3" s="1"/>
  <c r="CK370" i="3" a="1"/>
  <c r="CK370" i="3" s="1"/>
  <c r="CI370" i="3"/>
  <c r="AP370" i="3"/>
  <c r="AQ370" i="3" s="1"/>
  <c r="AJ370" i="3"/>
  <c r="AD370" i="3"/>
  <c r="AC370" i="3"/>
  <c r="W370" i="3"/>
  <c r="P370" i="3" a="1"/>
  <c r="P370" i="3" s="1"/>
  <c r="N370" i="3"/>
  <c r="M370" i="3" a="1"/>
  <c r="M370" i="3" s="1"/>
  <c r="L370" i="3" a="1"/>
  <c r="L370" i="3" s="1"/>
  <c r="I370" i="3" a="1"/>
  <c r="I370" i="3" s="1"/>
  <c r="H370" i="3"/>
  <c r="H370" i="3" a="1"/>
  <c r="F370" i="3" a="1"/>
  <c r="F370" i="3" s="1"/>
  <c r="D370" i="3" a="1"/>
  <c r="D370" i="3" s="1"/>
  <c r="CI369" i="3"/>
  <c r="AP369" i="3"/>
  <c r="AQ369" i="3" s="1"/>
  <c r="AC369" i="3"/>
  <c r="AD369" i="3" s="1"/>
  <c r="CY368" i="3" a="1"/>
  <c r="CY368" i="3" s="1"/>
  <c r="CW368" i="3" a="1"/>
  <c r="CW368" i="3" s="1"/>
  <c r="CU368" i="3" a="1"/>
  <c r="CU368" i="3" s="1"/>
  <c r="CS368" i="3" a="1"/>
  <c r="CS368" i="3" s="1"/>
  <c r="CR368" i="3" a="1"/>
  <c r="CR368" i="3" s="1"/>
  <c r="CO368" i="3" a="1"/>
  <c r="CO368" i="3" s="1"/>
  <c r="CL368" i="3" a="1"/>
  <c r="CL368" i="3" s="1"/>
  <c r="CK368" i="3" a="1"/>
  <c r="CK368" i="3" s="1"/>
  <c r="CI368" i="3"/>
  <c r="AP368" i="3"/>
  <c r="AQ368" i="3" s="1"/>
  <c r="AJ368" i="3"/>
  <c r="AC368" i="3"/>
  <c r="AD368" i="3" s="1"/>
  <c r="W368" i="3"/>
  <c r="P368" i="3" a="1"/>
  <c r="P368" i="3" s="1"/>
  <c r="N368" i="3"/>
  <c r="M368" i="3" a="1"/>
  <c r="M368" i="3" s="1"/>
  <c r="L368" i="3" a="1"/>
  <c r="L368" i="3" s="1"/>
  <c r="I368" i="3" a="1"/>
  <c r="I368" i="3" s="1"/>
  <c r="H368" i="3" a="1"/>
  <c r="H368" i="3" s="1"/>
  <c r="F368" i="3" a="1"/>
  <c r="F368" i="3" s="1"/>
  <c r="D368" i="3" a="1"/>
  <c r="D368" i="3" s="1"/>
  <c r="CI367" i="3"/>
  <c r="AP367" i="3"/>
  <c r="AQ367" i="3" s="1"/>
  <c r="AC367" i="3"/>
  <c r="AD367" i="3" s="1"/>
  <c r="CY366" i="3" a="1"/>
  <c r="CY366" i="3" s="1"/>
  <c r="CW366" i="3" a="1"/>
  <c r="CW366" i="3" s="1"/>
  <c r="CU366" i="3" a="1"/>
  <c r="CU366" i="3" s="1"/>
  <c r="CS366" i="3" a="1"/>
  <c r="CS366" i="3" s="1"/>
  <c r="CR366" i="3" a="1"/>
  <c r="CR366" i="3" s="1"/>
  <c r="CO366" i="3" a="1"/>
  <c r="CO366" i="3" s="1"/>
  <c r="CL366" i="3" a="1"/>
  <c r="CL366" i="3" s="1"/>
  <c r="CK366" i="3" a="1"/>
  <c r="CK366" i="3" s="1"/>
  <c r="CI366" i="3"/>
  <c r="AP366" i="3"/>
  <c r="AQ366" i="3" s="1"/>
  <c r="AJ366" i="3"/>
  <c r="AC366" i="3"/>
  <c r="AD366" i="3" s="1"/>
  <c r="W366" i="3"/>
  <c r="P366" i="3" a="1"/>
  <c r="P366" i="3" s="1"/>
  <c r="N366" i="3"/>
  <c r="M366" i="3" a="1"/>
  <c r="M366" i="3" s="1"/>
  <c r="L366" i="3" a="1"/>
  <c r="L366" i="3" s="1"/>
  <c r="I366" i="3" a="1"/>
  <c r="I366" i="3" s="1"/>
  <c r="H366" i="3" a="1"/>
  <c r="H366" i="3" s="1"/>
  <c r="F366" i="3" a="1"/>
  <c r="F366" i="3" s="1"/>
  <c r="D366" i="3" a="1"/>
  <c r="D366" i="3" s="1"/>
  <c r="CI365" i="3"/>
  <c r="AP365" i="3"/>
  <c r="AQ365" i="3" s="1"/>
  <c r="AC365" i="3"/>
  <c r="AD365" i="3" s="1"/>
  <c r="CY364" i="3" a="1"/>
  <c r="CY364" i="3" s="1"/>
  <c r="CW364" i="3" a="1"/>
  <c r="CW364" i="3" s="1"/>
  <c r="CU364" i="3" a="1"/>
  <c r="CU364" i="3" s="1"/>
  <c r="CS364" i="3" a="1"/>
  <c r="CS364" i="3" s="1"/>
  <c r="CR364" i="3" a="1"/>
  <c r="CR364" i="3" s="1"/>
  <c r="CO364" i="3"/>
  <c r="CO364" i="3" a="1"/>
  <c r="CL364" i="3"/>
  <c r="CL364" i="3" a="1"/>
  <c r="CK364" i="3" a="1"/>
  <c r="CK364" i="3" s="1"/>
  <c r="CI364" i="3"/>
  <c r="AP364" i="3"/>
  <c r="AQ364" i="3" s="1"/>
  <c r="AJ364" i="3"/>
  <c r="AC364" i="3"/>
  <c r="AD364" i="3" s="1"/>
  <c r="W364" i="3"/>
  <c r="P364" i="3" a="1"/>
  <c r="P364" i="3" s="1"/>
  <c r="N364" i="3"/>
  <c r="M364" i="3" a="1"/>
  <c r="M364" i="3" s="1"/>
  <c r="L364" i="3" a="1"/>
  <c r="L364" i="3" s="1"/>
  <c r="I364" i="3" a="1"/>
  <c r="I364" i="3" s="1"/>
  <c r="H364" i="3" a="1"/>
  <c r="H364" i="3" s="1"/>
  <c r="F364" i="3" a="1"/>
  <c r="F364" i="3" s="1"/>
  <c r="D364" i="3" a="1"/>
  <c r="D364" i="3" s="1"/>
  <c r="CI363" i="3"/>
  <c r="AP363" i="3"/>
  <c r="AQ363" i="3" s="1"/>
  <c r="AC363" i="3"/>
  <c r="AD363" i="3" s="1"/>
  <c r="CY362" i="3" a="1"/>
  <c r="CY362" i="3" s="1"/>
  <c r="CW362" i="3" a="1"/>
  <c r="CW362" i="3" s="1"/>
  <c r="CU362" i="3" a="1"/>
  <c r="CU362" i="3" s="1"/>
  <c r="CS362" i="3" a="1"/>
  <c r="CS362" i="3" s="1"/>
  <c r="CR362" i="3" a="1"/>
  <c r="CR362" i="3" s="1"/>
  <c r="CO362" i="3" a="1"/>
  <c r="CO362" i="3" s="1"/>
  <c r="CL362" i="3" a="1"/>
  <c r="CL362" i="3" s="1"/>
  <c r="CK362" i="3" a="1"/>
  <c r="CK362" i="3" s="1"/>
  <c r="CI362" i="3"/>
  <c r="AP362" i="3"/>
  <c r="AQ362" i="3" s="1"/>
  <c r="AJ362" i="3"/>
  <c r="AC362" i="3"/>
  <c r="AD362" i="3" s="1"/>
  <c r="W362" i="3"/>
  <c r="P362" i="3" a="1"/>
  <c r="P362" i="3" s="1"/>
  <c r="N362" i="3"/>
  <c r="M362" i="3" a="1"/>
  <c r="M362" i="3" s="1"/>
  <c r="L362" i="3" a="1"/>
  <c r="L362" i="3" s="1"/>
  <c r="I362" i="3" a="1"/>
  <c r="I362" i="3" s="1"/>
  <c r="H362" i="3" a="1"/>
  <c r="H362" i="3" s="1"/>
  <c r="F362" i="3"/>
  <c r="F362" i="3" a="1"/>
  <c r="D362" i="3" a="1"/>
  <c r="D362" i="3" s="1"/>
  <c r="CI361" i="3"/>
  <c r="AP361" i="3"/>
  <c r="AQ361" i="3" s="1"/>
  <c r="AC361" i="3"/>
  <c r="AD361" i="3" s="1"/>
  <c r="CY360" i="3" a="1"/>
  <c r="CY360" i="3" s="1"/>
  <c r="CW360" i="3" a="1"/>
  <c r="CW360" i="3" s="1"/>
  <c r="CU360" i="3" a="1"/>
  <c r="CU360" i="3" s="1"/>
  <c r="CS360" i="3" a="1"/>
  <c r="CS360" i="3" s="1"/>
  <c r="CR360" i="3" a="1"/>
  <c r="CR360" i="3" s="1"/>
  <c r="CO360" i="3" a="1"/>
  <c r="CO360" i="3" s="1"/>
  <c r="CL360" i="3" a="1"/>
  <c r="CL360" i="3" s="1"/>
  <c r="CK360" i="3" a="1"/>
  <c r="CK360" i="3" s="1"/>
  <c r="CI360" i="3"/>
  <c r="AP360" i="3"/>
  <c r="AQ360" i="3" s="1"/>
  <c r="AJ360" i="3"/>
  <c r="AC360" i="3"/>
  <c r="AD360" i="3" s="1"/>
  <c r="W360" i="3"/>
  <c r="P360" i="3" a="1"/>
  <c r="P360" i="3" s="1"/>
  <c r="N360" i="3"/>
  <c r="M360" i="3" a="1"/>
  <c r="M360" i="3" s="1"/>
  <c r="L360" i="3" a="1"/>
  <c r="L360" i="3" s="1"/>
  <c r="I360" i="3" a="1"/>
  <c r="I360" i="3" s="1"/>
  <c r="H360" i="3" a="1"/>
  <c r="H360" i="3" s="1"/>
  <c r="F360" i="3" a="1"/>
  <c r="F360" i="3" s="1"/>
  <c r="D360" i="3" a="1"/>
  <c r="D360" i="3" s="1"/>
  <c r="CI359" i="3"/>
  <c r="AP359" i="3"/>
  <c r="AQ359" i="3" s="1"/>
  <c r="AC359" i="3"/>
  <c r="AD359" i="3" s="1"/>
  <c r="CY358" i="3" a="1"/>
  <c r="CY358" i="3" s="1"/>
  <c r="CW358" i="3" a="1"/>
  <c r="CW358" i="3" s="1"/>
  <c r="CU358" i="3" a="1"/>
  <c r="CU358" i="3" s="1"/>
  <c r="CS358" i="3" a="1"/>
  <c r="CS358" i="3" s="1"/>
  <c r="CR358" i="3" a="1"/>
  <c r="CR358" i="3" s="1"/>
  <c r="CO358" i="3" a="1"/>
  <c r="CO358" i="3" s="1"/>
  <c r="CL358" i="3" a="1"/>
  <c r="CL358" i="3" s="1"/>
  <c r="CK358" i="3" a="1"/>
  <c r="CK358" i="3" s="1"/>
  <c r="CI358" i="3"/>
  <c r="AP358" i="3"/>
  <c r="AQ358" i="3" s="1"/>
  <c r="AJ358" i="3"/>
  <c r="AC358" i="3"/>
  <c r="AD358" i="3" s="1"/>
  <c r="W358" i="3"/>
  <c r="P358" i="3" a="1"/>
  <c r="P358" i="3" s="1"/>
  <c r="N358" i="3"/>
  <c r="M358" i="3" a="1"/>
  <c r="M358" i="3" s="1"/>
  <c r="L358" i="3" a="1"/>
  <c r="L358" i="3" s="1"/>
  <c r="I358" i="3" a="1"/>
  <c r="I358" i="3" s="1"/>
  <c r="H358" i="3" a="1"/>
  <c r="H358" i="3" s="1"/>
  <c r="F358" i="3" a="1"/>
  <c r="F358" i="3" s="1"/>
  <c r="D358" i="3" a="1"/>
  <c r="D358" i="3" s="1"/>
  <c r="CI357" i="3"/>
  <c r="AP357" i="3"/>
  <c r="AQ357" i="3" s="1"/>
  <c r="AC357" i="3"/>
  <c r="AD357" i="3" s="1"/>
  <c r="CY356" i="3" a="1"/>
  <c r="CY356" i="3" s="1"/>
  <c r="CW356" i="3" a="1"/>
  <c r="CW356" i="3" s="1"/>
  <c r="CU356" i="3" a="1"/>
  <c r="CU356" i="3" s="1"/>
  <c r="CS356" i="3" a="1"/>
  <c r="CS356" i="3" s="1"/>
  <c r="CR356" i="3" a="1"/>
  <c r="CR356" i="3" s="1"/>
  <c r="CO356" i="3" a="1"/>
  <c r="CO356" i="3" s="1"/>
  <c r="CL356" i="3" a="1"/>
  <c r="CL356" i="3" s="1"/>
  <c r="CK356" i="3" a="1"/>
  <c r="CK356" i="3" s="1"/>
  <c r="CI356" i="3"/>
  <c r="AP356" i="3"/>
  <c r="AQ356" i="3" s="1"/>
  <c r="AJ356" i="3"/>
  <c r="AC356" i="3"/>
  <c r="AD356" i="3" s="1"/>
  <c r="W356" i="3"/>
  <c r="P356" i="3" a="1"/>
  <c r="P356" i="3" s="1"/>
  <c r="N356" i="3"/>
  <c r="M356" i="3" a="1"/>
  <c r="M356" i="3" s="1"/>
  <c r="L356" i="3" a="1"/>
  <c r="L356" i="3" s="1"/>
  <c r="I356" i="3" a="1"/>
  <c r="I356" i="3" s="1"/>
  <c r="H356" i="3" a="1"/>
  <c r="H356" i="3" s="1"/>
  <c r="F356" i="3" a="1"/>
  <c r="F356" i="3" s="1"/>
  <c r="D356" i="3" a="1"/>
  <c r="D356" i="3" s="1"/>
  <c r="CI355" i="3"/>
  <c r="AP355" i="3"/>
  <c r="AQ355" i="3" s="1"/>
  <c r="AC355" i="3"/>
  <c r="AD355" i="3" s="1"/>
  <c r="CY354" i="3" a="1"/>
  <c r="CY354" i="3" s="1"/>
  <c r="CW354" i="3" a="1"/>
  <c r="CW354" i="3" s="1"/>
  <c r="CU354" i="3" a="1"/>
  <c r="CU354" i="3" s="1"/>
  <c r="CS354" i="3" a="1"/>
  <c r="CS354" i="3" s="1"/>
  <c r="CR354" i="3" a="1"/>
  <c r="CR354" i="3" s="1"/>
  <c r="CO354" i="3" a="1"/>
  <c r="CO354" i="3" s="1"/>
  <c r="CL354" i="3" a="1"/>
  <c r="CL354" i="3" s="1"/>
  <c r="CK354" i="3" a="1"/>
  <c r="CK354" i="3" s="1"/>
  <c r="CI354" i="3"/>
  <c r="AP354" i="3"/>
  <c r="AQ354" i="3" s="1"/>
  <c r="AJ354" i="3"/>
  <c r="AC354" i="3"/>
  <c r="AD354" i="3" s="1"/>
  <c r="W354" i="3"/>
  <c r="P354" i="3" a="1"/>
  <c r="P354" i="3" s="1"/>
  <c r="N354" i="3"/>
  <c r="M354" i="3" a="1"/>
  <c r="M354" i="3" s="1"/>
  <c r="L354" i="3" a="1"/>
  <c r="L354" i="3" s="1"/>
  <c r="I354" i="3" a="1"/>
  <c r="I354" i="3" s="1"/>
  <c r="H354" i="3" a="1"/>
  <c r="H354" i="3" s="1"/>
  <c r="F354" i="3" a="1"/>
  <c r="F354" i="3" s="1"/>
  <c r="D354" i="3" a="1"/>
  <c r="D354" i="3" s="1"/>
  <c r="CI353" i="3"/>
  <c r="AP353" i="3"/>
  <c r="AQ353" i="3" s="1"/>
  <c r="AC353" i="3"/>
  <c r="AD353" i="3" s="1"/>
  <c r="CY352" i="3" a="1"/>
  <c r="CY352" i="3" s="1"/>
  <c r="CW352" i="3" a="1"/>
  <c r="CW352" i="3" s="1"/>
  <c r="CU352" i="3" a="1"/>
  <c r="CU352" i="3" s="1"/>
  <c r="CS352" i="3" a="1"/>
  <c r="CS352" i="3" s="1"/>
  <c r="CR352" i="3" a="1"/>
  <c r="CR352" i="3" s="1"/>
  <c r="CO352" i="3" a="1"/>
  <c r="CO352" i="3" s="1"/>
  <c r="CL352" i="3" a="1"/>
  <c r="CL352" i="3" s="1"/>
  <c r="CK352" i="3" a="1"/>
  <c r="CK352" i="3" s="1"/>
  <c r="CI352" i="3"/>
  <c r="AP352" i="3"/>
  <c r="AQ352" i="3" s="1"/>
  <c r="AJ352" i="3"/>
  <c r="AC352" i="3"/>
  <c r="AD352" i="3" s="1"/>
  <c r="W352" i="3"/>
  <c r="P352" i="3" a="1"/>
  <c r="P352" i="3" s="1"/>
  <c r="N352" i="3"/>
  <c r="M352" i="3" a="1"/>
  <c r="M352" i="3" s="1"/>
  <c r="L352" i="3" a="1"/>
  <c r="L352" i="3" s="1"/>
  <c r="I352" i="3" a="1"/>
  <c r="I352" i="3" s="1"/>
  <c r="H352" i="3" a="1"/>
  <c r="H352" i="3" s="1"/>
  <c r="F352" i="3" a="1"/>
  <c r="F352" i="3" s="1"/>
  <c r="D352" i="3" a="1"/>
  <c r="D352" i="3" s="1"/>
  <c r="CI351" i="3"/>
  <c r="AP351" i="3"/>
  <c r="AQ351" i="3" s="1"/>
  <c r="AC351" i="3"/>
  <c r="AD351" i="3" s="1"/>
  <c r="CY350" i="3" a="1"/>
  <c r="CY350" i="3" s="1"/>
  <c r="CW350" i="3" a="1"/>
  <c r="CW350" i="3" s="1"/>
  <c r="CU350" i="3" a="1"/>
  <c r="CU350" i="3" s="1"/>
  <c r="CS350" i="3" a="1"/>
  <c r="CS350" i="3" s="1"/>
  <c r="CR350" i="3" a="1"/>
  <c r="CR350" i="3" s="1"/>
  <c r="CO350" i="3" a="1"/>
  <c r="CO350" i="3" s="1"/>
  <c r="CL350" i="3" a="1"/>
  <c r="CL350" i="3" s="1"/>
  <c r="CK350" i="3"/>
  <c r="CK350" i="3" a="1"/>
  <c r="CI350" i="3"/>
  <c r="BP350" i="3"/>
  <c r="BQ350" i="3" s="1"/>
  <c r="BC350" i="3"/>
  <c r="BD350" i="3" s="1"/>
  <c r="AW350" i="3"/>
  <c r="AP350" i="3"/>
  <c r="AQ350" i="3" s="1"/>
  <c r="AJ350" i="3"/>
  <c r="AC350" i="3"/>
  <c r="AD350" i="3" s="1"/>
  <c r="W350" i="3"/>
  <c r="P350" i="3" a="1"/>
  <c r="P350" i="3" s="1"/>
  <c r="N350" i="3"/>
  <c r="M350" i="3" a="1"/>
  <c r="M350" i="3" s="1"/>
  <c r="L350" i="3" a="1"/>
  <c r="L350" i="3" s="1"/>
  <c r="I350" i="3" a="1"/>
  <c r="I350" i="3" s="1"/>
  <c r="H350" i="3" a="1"/>
  <c r="H350" i="3" s="1"/>
  <c r="F350" i="3" a="1"/>
  <c r="F350" i="3" s="1"/>
  <c r="D350" i="3" a="1"/>
  <c r="D350" i="3" s="1"/>
  <c r="CI349" i="3"/>
  <c r="AP349" i="3"/>
  <c r="AQ349" i="3" s="1"/>
  <c r="AC349" i="3"/>
  <c r="AD349" i="3" s="1"/>
  <c r="CY348" i="3" a="1"/>
  <c r="CY348" i="3" s="1"/>
  <c r="CW348" i="3" a="1"/>
  <c r="CW348" i="3" s="1"/>
  <c r="CU348" i="3" a="1"/>
  <c r="CU348" i="3" s="1"/>
  <c r="CS348" i="3" a="1"/>
  <c r="CS348" i="3" s="1"/>
  <c r="CR348" i="3" a="1"/>
  <c r="CR348" i="3" s="1"/>
  <c r="CO348" i="3" a="1"/>
  <c r="CO348" i="3" s="1"/>
  <c r="CL348" i="3" a="1"/>
  <c r="CL348" i="3" s="1"/>
  <c r="CK348" i="3" a="1"/>
  <c r="CK348" i="3" s="1"/>
  <c r="CI348" i="3"/>
  <c r="AP348" i="3"/>
  <c r="AQ348" i="3" s="1"/>
  <c r="AJ348" i="3"/>
  <c r="AC348" i="3"/>
  <c r="AD348" i="3" s="1"/>
  <c r="W348" i="3"/>
  <c r="P348" i="3" a="1"/>
  <c r="P348" i="3" s="1"/>
  <c r="N348" i="3"/>
  <c r="M348" i="3" a="1"/>
  <c r="M348" i="3" s="1"/>
  <c r="L348" i="3"/>
  <c r="L348" i="3" a="1"/>
  <c r="I348" i="3" a="1"/>
  <c r="I348" i="3" s="1"/>
  <c r="H348" i="3" a="1"/>
  <c r="H348" i="3" s="1"/>
  <c r="F348" i="3" a="1"/>
  <c r="F348" i="3" s="1"/>
  <c r="D348" i="3" a="1"/>
  <c r="D348" i="3" s="1"/>
  <c r="CI347" i="3"/>
  <c r="AP347" i="3"/>
  <c r="AQ347" i="3" s="1"/>
  <c r="AC347" i="3"/>
  <c r="AD347" i="3" s="1"/>
  <c r="CY346" i="3" a="1"/>
  <c r="CY346" i="3" s="1"/>
  <c r="CW346" i="3" a="1"/>
  <c r="CW346" i="3" s="1"/>
  <c r="CU346" i="3" a="1"/>
  <c r="CU346" i="3" s="1"/>
  <c r="CS346" i="3" a="1"/>
  <c r="CS346" i="3" s="1"/>
  <c r="CR346" i="3" a="1"/>
  <c r="CR346" i="3" s="1"/>
  <c r="CO346" i="3" a="1"/>
  <c r="CO346" i="3" s="1"/>
  <c r="CL346" i="3" a="1"/>
  <c r="CL346" i="3" s="1"/>
  <c r="CK346" i="3" a="1"/>
  <c r="CK346" i="3" s="1"/>
  <c r="CI346" i="3"/>
  <c r="AP346" i="3"/>
  <c r="AQ346" i="3" s="1"/>
  <c r="AJ346" i="3"/>
  <c r="AC346" i="3"/>
  <c r="AD346" i="3" s="1"/>
  <c r="W346" i="3"/>
  <c r="P346" i="3" a="1"/>
  <c r="P346" i="3" s="1"/>
  <c r="N346" i="3"/>
  <c r="M346" i="3" a="1"/>
  <c r="M346" i="3" s="1"/>
  <c r="L346" i="3" a="1"/>
  <c r="L346" i="3" s="1"/>
  <c r="I346" i="3" a="1"/>
  <c r="I346" i="3" s="1"/>
  <c r="H346" i="3" a="1"/>
  <c r="H346" i="3" s="1"/>
  <c r="F346" i="3" a="1"/>
  <c r="F346" i="3" s="1"/>
  <c r="D346" i="3" a="1"/>
  <c r="D346" i="3" s="1"/>
  <c r="CI345" i="3"/>
  <c r="AP345" i="3"/>
  <c r="AQ345" i="3" s="1"/>
  <c r="AC345" i="3"/>
  <c r="AD345" i="3" s="1"/>
  <c r="CY344" i="3" a="1"/>
  <c r="CY344" i="3" s="1"/>
  <c r="CW344" i="3" a="1"/>
  <c r="CW344" i="3" s="1"/>
  <c r="CU344" i="3"/>
  <c r="CU344" i="3" a="1"/>
  <c r="CS344" i="3" a="1"/>
  <c r="CS344" i="3" s="1"/>
  <c r="CR344" i="3" a="1"/>
  <c r="CR344" i="3" s="1"/>
  <c r="CO344" i="3" a="1"/>
  <c r="CO344" i="3" s="1"/>
  <c r="CL344" i="3" a="1"/>
  <c r="CL344" i="3" s="1"/>
  <c r="CK344" i="3" a="1"/>
  <c r="CK344" i="3" s="1"/>
  <c r="CI344" i="3"/>
  <c r="AP344" i="3"/>
  <c r="AQ344" i="3" s="1"/>
  <c r="AJ344" i="3"/>
  <c r="AC344" i="3"/>
  <c r="AD344" i="3" s="1"/>
  <c r="W344" i="3"/>
  <c r="P344" i="3" a="1"/>
  <c r="P344" i="3" s="1"/>
  <c r="N344" i="3"/>
  <c r="M344" i="3" a="1"/>
  <c r="M344" i="3" s="1"/>
  <c r="I344" i="3" a="1"/>
  <c r="I344" i="3" s="1"/>
  <c r="H344" i="3" a="1"/>
  <c r="H344" i="3" s="1"/>
  <c r="F344" i="3" a="1"/>
  <c r="F344" i="3" s="1"/>
  <c r="D344" i="3" a="1"/>
  <c r="D344" i="3" s="1"/>
  <c r="CI343" i="3"/>
  <c r="AP343" i="3"/>
  <c r="AQ343" i="3" s="1"/>
  <c r="AC343" i="3"/>
  <c r="AD343" i="3" s="1"/>
  <c r="CY342" i="3" a="1"/>
  <c r="CY342" i="3" s="1"/>
  <c r="CW342" i="3" a="1"/>
  <c r="CW342" i="3" s="1"/>
  <c r="CU342" i="3" a="1"/>
  <c r="CU342" i="3" s="1"/>
  <c r="CS342" i="3" a="1"/>
  <c r="CS342" i="3" s="1"/>
  <c r="CR342" i="3" a="1"/>
  <c r="CR342" i="3" s="1"/>
  <c r="CO342" i="3" a="1"/>
  <c r="CO342" i="3" s="1"/>
  <c r="CL342" i="3" a="1"/>
  <c r="CL342" i="3" s="1"/>
  <c r="CK342" i="3" a="1"/>
  <c r="CK342" i="3" s="1"/>
  <c r="CI342" i="3"/>
  <c r="BP342" i="3"/>
  <c r="BQ342" i="3" s="1"/>
  <c r="BC342" i="3"/>
  <c r="BD342" i="3" s="1"/>
  <c r="AW342" i="3"/>
  <c r="AP342" i="3"/>
  <c r="AQ342" i="3" s="1"/>
  <c r="AJ342" i="3"/>
  <c r="AC342" i="3"/>
  <c r="AD342" i="3" s="1"/>
  <c r="W342" i="3"/>
  <c r="P342" i="3" a="1"/>
  <c r="P342" i="3" s="1"/>
  <c r="N342" i="3"/>
  <c r="M342" i="3" a="1"/>
  <c r="M342" i="3" s="1"/>
  <c r="L342" i="3" a="1"/>
  <c r="L342" i="3" s="1"/>
  <c r="I342" i="3" a="1"/>
  <c r="I342" i="3" s="1"/>
  <c r="H342" i="3" a="1"/>
  <c r="H342" i="3" s="1"/>
  <c r="F342" i="3" a="1"/>
  <c r="F342" i="3" s="1"/>
  <c r="D342" i="3" a="1"/>
  <c r="D342" i="3" s="1"/>
  <c r="CI341" i="3"/>
  <c r="AP341" i="3"/>
  <c r="AQ341" i="3" s="1"/>
  <c r="AC341" i="3"/>
  <c r="AD341" i="3" s="1"/>
  <c r="CY340" i="3" a="1"/>
  <c r="CY340" i="3" s="1"/>
  <c r="CW340" i="3" a="1"/>
  <c r="CW340" i="3" s="1"/>
  <c r="CU340" i="3" a="1"/>
  <c r="CU340" i="3" s="1"/>
  <c r="CS340" i="3" a="1"/>
  <c r="CS340" i="3" s="1"/>
  <c r="CR340" i="3" a="1"/>
  <c r="CR340" i="3" s="1"/>
  <c r="CO340" i="3" a="1"/>
  <c r="CO340" i="3" s="1"/>
  <c r="CL340" i="3" a="1"/>
  <c r="CL340" i="3" s="1"/>
  <c r="CK340" i="3" a="1"/>
  <c r="CK340" i="3" s="1"/>
  <c r="CI340" i="3"/>
  <c r="BP340" i="3"/>
  <c r="BQ340" i="3" s="1"/>
  <c r="BC340" i="3"/>
  <c r="BD340" i="3" s="1"/>
  <c r="AW340" i="3"/>
  <c r="AP340" i="3"/>
  <c r="AQ340" i="3" s="1"/>
  <c r="AJ340" i="3"/>
  <c r="AC340" i="3"/>
  <c r="AD340" i="3" s="1"/>
  <c r="W340" i="3"/>
  <c r="P340" i="3" a="1"/>
  <c r="P340" i="3" s="1"/>
  <c r="N340" i="3"/>
  <c r="M340" i="3" a="1"/>
  <c r="M340" i="3" s="1"/>
  <c r="L340" i="3" a="1"/>
  <c r="L340" i="3" s="1"/>
  <c r="I340" i="3" a="1"/>
  <c r="I340" i="3" s="1"/>
  <c r="H340" i="3" a="1"/>
  <c r="H340" i="3" s="1"/>
  <c r="F340" i="3" a="1"/>
  <c r="F340" i="3" s="1"/>
  <c r="D340" i="3" a="1"/>
  <c r="D340" i="3" s="1"/>
  <c r="CI339" i="3"/>
  <c r="AP339" i="3"/>
  <c r="AQ339" i="3" s="1"/>
  <c r="AC339" i="3"/>
  <c r="AD339" i="3" s="1"/>
  <c r="CY338" i="3" a="1"/>
  <c r="CY338" i="3" s="1"/>
  <c r="CW338" i="3" a="1"/>
  <c r="CW338" i="3" s="1"/>
  <c r="CU338" i="3" a="1"/>
  <c r="CU338" i="3" s="1"/>
  <c r="CS338" i="3" a="1"/>
  <c r="CS338" i="3" s="1"/>
  <c r="CR338" i="3" a="1"/>
  <c r="CR338" i="3" s="1"/>
  <c r="CO338" i="3" a="1"/>
  <c r="CO338" i="3" s="1"/>
  <c r="CL338" i="3" a="1"/>
  <c r="CL338" i="3" s="1"/>
  <c r="CK338" i="3" a="1"/>
  <c r="CK338" i="3" s="1"/>
  <c r="CI338" i="3"/>
  <c r="BP338" i="3"/>
  <c r="BQ338" i="3" s="1"/>
  <c r="BC338" i="3"/>
  <c r="BD338" i="3" s="1"/>
  <c r="AW338" i="3"/>
  <c r="AP338" i="3"/>
  <c r="AQ338" i="3" s="1"/>
  <c r="AJ338" i="3"/>
  <c r="AC338" i="3"/>
  <c r="AD338" i="3" s="1"/>
  <c r="W338" i="3"/>
  <c r="P338" i="3" a="1"/>
  <c r="P338" i="3" s="1"/>
  <c r="N338" i="3"/>
  <c r="M338" i="3" a="1"/>
  <c r="M338" i="3" s="1"/>
  <c r="L338" i="3" a="1"/>
  <c r="L338" i="3" s="1"/>
  <c r="I338" i="3" a="1"/>
  <c r="I338" i="3" s="1"/>
  <c r="H338" i="3" a="1"/>
  <c r="H338" i="3" s="1"/>
  <c r="F338" i="3" a="1"/>
  <c r="F338" i="3" s="1"/>
  <c r="D338" i="3" a="1"/>
  <c r="D338" i="3" s="1"/>
  <c r="CI337" i="3"/>
  <c r="AP337" i="3"/>
  <c r="AQ337" i="3" s="1"/>
  <c r="AC337" i="3"/>
  <c r="AD337" i="3" s="1"/>
  <c r="CY336" i="3" a="1"/>
  <c r="CY336" i="3" s="1"/>
  <c r="CW336" i="3" a="1"/>
  <c r="CW336" i="3" s="1"/>
  <c r="CU336" i="3" a="1"/>
  <c r="CU336" i="3" s="1"/>
  <c r="CS336" i="3" a="1"/>
  <c r="CS336" i="3" s="1"/>
  <c r="CR336" i="3" a="1"/>
  <c r="CR336" i="3" s="1"/>
  <c r="CO336" i="3" a="1"/>
  <c r="CO336" i="3" s="1"/>
  <c r="CL336" i="3" a="1"/>
  <c r="CL336" i="3" s="1"/>
  <c r="CK336" i="3" a="1"/>
  <c r="CK336" i="3" s="1"/>
  <c r="CI336" i="3"/>
  <c r="BP336" i="3"/>
  <c r="BQ336" i="3" s="1"/>
  <c r="BC336" i="3"/>
  <c r="BD336" i="3" s="1"/>
  <c r="AW336" i="3"/>
  <c r="AP336" i="3"/>
  <c r="AQ336" i="3" s="1"/>
  <c r="AJ336" i="3"/>
  <c r="AC336" i="3"/>
  <c r="AD336" i="3" s="1"/>
  <c r="W336" i="3"/>
  <c r="P336" i="3" a="1"/>
  <c r="P336" i="3" s="1"/>
  <c r="N336" i="3"/>
  <c r="M336" i="3" a="1"/>
  <c r="M336" i="3" s="1"/>
  <c r="L336" i="3"/>
  <c r="L336" i="3" a="1"/>
  <c r="I336" i="3" a="1"/>
  <c r="I336" i="3" s="1"/>
  <c r="H336" i="3" a="1"/>
  <c r="H336" i="3" s="1"/>
  <c r="F336" i="3" a="1"/>
  <c r="F336" i="3" s="1"/>
  <c r="D336" i="3" a="1"/>
  <c r="D336" i="3" s="1"/>
  <c r="CI335" i="3"/>
  <c r="AP335" i="3"/>
  <c r="AQ335" i="3" s="1"/>
  <c r="AC335" i="3"/>
  <c r="AD335" i="3" s="1"/>
  <c r="CY334" i="3" a="1"/>
  <c r="CY334" i="3" s="1"/>
  <c r="CW334" i="3" a="1"/>
  <c r="CW334" i="3" s="1"/>
  <c r="CU334" i="3" a="1"/>
  <c r="CU334" i="3" s="1"/>
  <c r="CS334" i="3" a="1"/>
  <c r="CS334" i="3" s="1"/>
  <c r="CR334" i="3" a="1"/>
  <c r="CR334" i="3" s="1"/>
  <c r="CO334" i="3" a="1"/>
  <c r="CO334" i="3" s="1"/>
  <c r="CL334" i="3" a="1"/>
  <c r="CL334" i="3" s="1"/>
  <c r="CK334" i="3" a="1"/>
  <c r="CK334" i="3" s="1"/>
  <c r="CI334" i="3"/>
  <c r="AP334" i="3"/>
  <c r="AQ334" i="3" s="1"/>
  <c r="AJ334" i="3"/>
  <c r="AC334" i="3"/>
  <c r="AD334" i="3" s="1"/>
  <c r="W334" i="3"/>
  <c r="P334" i="3" a="1"/>
  <c r="P334" i="3" s="1"/>
  <c r="N334" i="3"/>
  <c r="M334" i="3" a="1"/>
  <c r="M334" i="3" s="1"/>
  <c r="L334" i="3" a="1"/>
  <c r="L334" i="3" s="1"/>
  <c r="I334" i="3" a="1"/>
  <c r="I334" i="3" s="1"/>
  <c r="H334" i="3" a="1"/>
  <c r="H334" i="3" s="1"/>
  <c r="F334" i="3" a="1"/>
  <c r="F334" i="3" s="1"/>
  <c r="D334" i="3" a="1"/>
  <c r="D334" i="3" s="1"/>
  <c r="CI333" i="3"/>
  <c r="AP333" i="3"/>
  <c r="AQ333" i="3" s="1"/>
  <c r="AC333" i="3"/>
  <c r="AD333" i="3" s="1"/>
  <c r="CY332" i="3" a="1"/>
  <c r="CY332" i="3" s="1"/>
  <c r="CW332" i="3" a="1"/>
  <c r="CW332" i="3" s="1"/>
  <c r="CU332" i="3" a="1"/>
  <c r="CU332" i="3" s="1"/>
  <c r="CS332" i="3" a="1"/>
  <c r="CS332" i="3" s="1"/>
  <c r="CR332" i="3" a="1"/>
  <c r="CR332" i="3" s="1"/>
  <c r="CO332" i="3" a="1"/>
  <c r="CO332" i="3" s="1"/>
  <c r="CL332" i="3" a="1"/>
  <c r="CL332" i="3" s="1"/>
  <c r="CK332" i="3" a="1"/>
  <c r="CK332" i="3" s="1"/>
  <c r="CI332" i="3"/>
  <c r="AP332" i="3"/>
  <c r="AQ332" i="3" s="1"/>
  <c r="AJ332" i="3"/>
  <c r="AC332" i="3"/>
  <c r="AD332" i="3" s="1"/>
  <c r="W332" i="3"/>
  <c r="P332" i="3" a="1"/>
  <c r="P332" i="3" s="1"/>
  <c r="N332" i="3"/>
  <c r="M332" i="3" a="1"/>
  <c r="M332" i="3" s="1"/>
  <c r="L332" i="3" a="1"/>
  <c r="L332" i="3" s="1"/>
  <c r="I332" i="3" a="1"/>
  <c r="I332" i="3" s="1"/>
  <c r="H332" i="3" a="1"/>
  <c r="H332" i="3" s="1"/>
  <c r="F332" i="3" a="1"/>
  <c r="F332" i="3" s="1"/>
  <c r="D332" i="3" a="1"/>
  <c r="D332" i="3" s="1"/>
  <c r="CI331" i="3"/>
  <c r="AP331" i="3"/>
  <c r="AQ331" i="3" s="1"/>
  <c r="AC331" i="3"/>
  <c r="AD331" i="3" s="1"/>
  <c r="CY330" i="3" a="1"/>
  <c r="CY330" i="3" s="1"/>
  <c r="CW330" i="3" a="1"/>
  <c r="CW330" i="3" s="1"/>
  <c r="CU330" i="3" a="1"/>
  <c r="CU330" i="3" s="1"/>
  <c r="CS330" i="3" a="1"/>
  <c r="CS330" i="3" s="1"/>
  <c r="CR330" i="3" a="1"/>
  <c r="CR330" i="3" s="1"/>
  <c r="CO330" i="3" a="1"/>
  <c r="CO330" i="3" s="1"/>
  <c r="CL330" i="3" a="1"/>
  <c r="CL330" i="3" s="1"/>
  <c r="CK330" i="3" a="1"/>
  <c r="CK330" i="3" s="1"/>
  <c r="CI330" i="3"/>
  <c r="AP330" i="3"/>
  <c r="AQ330" i="3" s="1"/>
  <c r="AJ330" i="3"/>
  <c r="AC330" i="3"/>
  <c r="AD330" i="3" s="1"/>
  <c r="W330" i="3"/>
  <c r="P330" i="3" a="1"/>
  <c r="P330" i="3" s="1"/>
  <c r="N330" i="3"/>
  <c r="M330" i="3" a="1"/>
  <c r="M330" i="3" s="1"/>
  <c r="L330" i="3" a="1"/>
  <c r="L330" i="3" s="1"/>
  <c r="I330" i="3" a="1"/>
  <c r="I330" i="3" s="1"/>
  <c r="H330" i="3" a="1"/>
  <c r="H330" i="3" s="1"/>
  <c r="F330" i="3" a="1"/>
  <c r="F330" i="3" s="1"/>
  <c r="D330" i="3" a="1"/>
  <c r="D330" i="3" s="1"/>
  <c r="CI329" i="3"/>
  <c r="AP329" i="3"/>
  <c r="AQ329" i="3" s="1"/>
  <c r="AC329" i="3"/>
  <c r="AD329" i="3" s="1"/>
  <c r="CY328" i="3" a="1"/>
  <c r="CY328" i="3" s="1"/>
  <c r="CW328" i="3" a="1"/>
  <c r="CW328" i="3" s="1"/>
  <c r="CU328" i="3" a="1"/>
  <c r="CU328" i="3" s="1"/>
  <c r="CS328" i="3" a="1"/>
  <c r="CS328" i="3" s="1"/>
  <c r="CR328" i="3" a="1"/>
  <c r="CR328" i="3" s="1"/>
  <c r="CO328" i="3" a="1"/>
  <c r="CO328" i="3" s="1"/>
  <c r="CL328" i="3" a="1"/>
  <c r="CL328" i="3" s="1"/>
  <c r="CK328" i="3" a="1"/>
  <c r="CK328" i="3" s="1"/>
  <c r="CI328" i="3"/>
  <c r="AP328" i="3"/>
  <c r="AQ328" i="3" s="1"/>
  <c r="AJ328" i="3"/>
  <c r="AC328" i="3"/>
  <c r="AD328" i="3" s="1"/>
  <c r="W328" i="3"/>
  <c r="P328" i="3" a="1"/>
  <c r="P328" i="3" s="1"/>
  <c r="N328" i="3"/>
  <c r="M328" i="3" a="1"/>
  <c r="M328" i="3" s="1"/>
  <c r="L328" i="3" a="1"/>
  <c r="L328" i="3" s="1"/>
  <c r="I328" i="3" a="1"/>
  <c r="I328" i="3" s="1"/>
  <c r="H328" i="3" a="1"/>
  <c r="H328" i="3" s="1"/>
  <c r="F328" i="3" a="1"/>
  <c r="F328" i="3" s="1"/>
  <c r="D328" i="3" a="1"/>
  <c r="D328" i="3" s="1"/>
  <c r="CI327" i="3"/>
  <c r="AP327" i="3"/>
  <c r="AQ327" i="3" s="1"/>
  <c r="AC327" i="3"/>
  <c r="AD327" i="3" s="1"/>
  <c r="CY326" i="3" a="1"/>
  <c r="CY326" i="3" s="1"/>
  <c r="CW326" i="3" a="1"/>
  <c r="CW326" i="3" s="1"/>
  <c r="CU326" i="3" a="1"/>
  <c r="CU326" i="3" s="1"/>
  <c r="CS326" i="3" a="1"/>
  <c r="CS326" i="3" s="1"/>
  <c r="CR326" i="3" a="1"/>
  <c r="CR326" i="3" s="1"/>
  <c r="CO326" i="3" a="1"/>
  <c r="CO326" i="3" s="1"/>
  <c r="CL326" i="3" a="1"/>
  <c r="CL326" i="3" s="1"/>
  <c r="CK326" i="3" a="1"/>
  <c r="CK326" i="3" s="1"/>
  <c r="CI326" i="3"/>
  <c r="BP326" i="3"/>
  <c r="BQ326" i="3" s="1"/>
  <c r="BC326" i="3"/>
  <c r="BD326" i="3" s="1"/>
  <c r="AW326" i="3"/>
  <c r="AP326" i="3"/>
  <c r="AQ326" i="3" s="1"/>
  <c r="AJ326" i="3"/>
  <c r="AC326" i="3"/>
  <c r="AD326" i="3" s="1"/>
  <c r="W326" i="3"/>
  <c r="P326" i="3" a="1"/>
  <c r="P326" i="3" s="1"/>
  <c r="N326" i="3"/>
  <c r="M326" i="3" a="1"/>
  <c r="M326" i="3" s="1"/>
  <c r="L326" i="3" a="1"/>
  <c r="L326" i="3" s="1"/>
  <c r="I326" i="3" a="1"/>
  <c r="I326" i="3" s="1"/>
  <c r="H326" i="3" a="1"/>
  <c r="H326" i="3" s="1"/>
  <c r="F326" i="3" a="1"/>
  <c r="F326" i="3" s="1"/>
  <c r="D326" i="3" a="1"/>
  <c r="D326" i="3" s="1"/>
  <c r="CI325" i="3"/>
  <c r="AP325" i="3"/>
  <c r="AQ325" i="3" s="1"/>
  <c r="AC325" i="3"/>
  <c r="AD325" i="3" s="1"/>
  <c r="CY324" i="3" a="1"/>
  <c r="CY324" i="3" s="1"/>
  <c r="CW324" i="3" a="1"/>
  <c r="CW324" i="3" s="1"/>
  <c r="CU324" i="3" a="1"/>
  <c r="CU324" i="3" s="1"/>
  <c r="CS324" i="3" a="1"/>
  <c r="CS324" i="3" s="1"/>
  <c r="CR324" i="3" a="1"/>
  <c r="CR324" i="3" s="1"/>
  <c r="CO324" i="3" a="1"/>
  <c r="CO324" i="3" s="1"/>
  <c r="CL324" i="3" a="1"/>
  <c r="CL324" i="3" s="1"/>
  <c r="CK324" i="3" a="1"/>
  <c r="CK324" i="3" s="1"/>
  <c r="CI324" i="3"/>
  <c r="AP324" i="3"/>
  <c r="AQ324" i="3" s="1"/>
  <c r="AJ324" i="3"/>
  <c r="AC324" i="3"/>
  <c r="AD324" i="3" s="1"/>
  <c r="W324" i="3"/>
  <c r="P324" i="3" a="1"/>
  <c r="P324" i="3" s="1"/>
  <c r="N324" i="3"/>
  <c r="M324" i="3" a="1"/>
  <c r="M324" i="3" s="1"/>
  <c r="L324" i="3" a="1"/>
  <c r="L324" i="3" s="1"/>
  <c r="I324" i="3" a="1"/>
  <c r="I324" i="3" s="1"/>
  <c r="H324" i="3" a="1"/>
  <c r="H324" i="3" s="1"/>
  <c r="F324" i="3" a="1"/>
  <c r="F324" i="3" s="1"/>
  <c r="D324" i="3" a="1"/>
  <c r="D324" i="3" s="1"/>
  <c r="CI323" i="3"/>
  <c r="AP323" i="3"/>
  <c r="AQ323" i="3" s="1"/>
  <c r="AC323" i="3"/>
  <c r="AD323" i="3" s="1"/>
  <c r="CY322" i="3" a="1"/>
  <c r="CY322" i="3" s="1"/>
  <c r="CW322" i="3" a="1"/>
  <c r="CW322" i="3" s="1"/>
  <c r="CU322" i="3" a="1"/>
  <c r="CU322" i="3" s="1"/>
  <c r="CS322" i="3" a="1"/>
  <c r="CS322" i="3" s="1"/>
  <c r="CR322" i="3" a="1"/>
  <c r="CR322" i="3" s="1"/>
  <c r="CO322" i="3" a="1"/>
  <c r="CO322" i="3" s="1"/>
  <c r="CL322" i="3" a="1"/>
  <c r="CL322" i="3" s="1"/>
  <c r="CK322" i="3" a="1"/>
  <c r="CK322" i="3" s="1"/>
  <c r="CI322" i="3"/>
  <c r="BP322" i="3"/>
  <c r="BQ322" i="3" s="1"/>
  <c r="BC322" i="3"/>
  <c r="BD322" i="3" s="1"/>
  <c r="AW322" i="3"/>
  <c r="AP322" i="3"/>
  <c r="AQ322" i="3" s="1"/>
  <c r="AJ322" i="3"/>
  <c r="AC322" i="3"/>
  <c r="AD322" i="3" s="1"/>
  <c r="W322" i="3"/>
  <c r="P322" i="3" a="1"/>
  <c r="P322" i="3" s="1"/>
  <c r="N322" i="3"/>
  <c r="M322" i="3" a="1"/>
  <c r="M322" i="3" s="1"/>
  <c r="L322" i="3" a="1"/>
  <c r="L322" i="3" s="1"/>
  <c r="I322" i="3" a="1"/>
  <c r="I322" i="3" s="1"/>
  <c r="H322" i="3" a="1"/>
  <c r="H322" i="3" s="1"/>
  <c r="F322" i="3" a="1"/>
  <c r="F322" i="3" s="1"/>
  <c r="D322" i="3" a="1"/>
  <c r="D322" i="3" s="1"/>
  <c r="CI321" i="3"/>
  <c r="AP321" i="3"/>
  <c r="AQ321" i="3" s="1"/>
  <c r="AC321" i="3"/>
  <c r="AD321" i="3" s="1"/>
  <c r="CY320" i="3" a="1"/>
  <c r="CY320" i="3" s="1"/>
  <c r="CW320" i="3" a="1"/>
  <c r="CW320" i="3" s="1"/>
  <c r="CU320" i="3" a="1"/>
  <c r="CU320" i="3" s="1"/>
  <c r="CS320" i="3" a="1"/>
  <c r="CS320" i="3" s="1"/>
  <c r="CR320" i="3" a="1"/>
  <c r="CR320" i="3" s="1"/>
  <c r="CO320" i="3" a="1"/>
  <c r="CO320" i="3" s="1"/>
  <c r="CL320" i="3" a="1"/>
  <c r="CL320" i="3" s="1"/>
  <c r="CK320" i="3" a="1"/>
  <c r="CK320" i="3" s="1"/>
  <c r="CI320" i="3"/>
  <c r="AQ320" i="3"/>
  <c r="AP320" i="3"/>
  <c r="AJ320" i="3"/>
  <c r="AC320" i="3"/>
  <c r="AD320" i="3" s="1"/>
  <c r="W320" i="3"/>
  <c r="P320" i="3" a="1"/>
  <c r="P320" i="3" s="1"/>
  <c r="N320" i="3"/>
  <c r="M320" i="3" a="1"/>
  <c r="M320" i="3" s="1"/>
  <c r="L320" i="3" a="1"/>
  <c r="L320" i="3" s="1"/>
  <c r="I320" i="3" a="1"/>
  <c r="I320" i="3" s="1"/>
  <c r="H320" i="3" a="1"/>
  <c r="H320" i="3" s="1"/>
  <c r="F320" i="3" a="1"/>
  <c r="F320" i="3" s="1"/>
  <c r="D320" i="3" a="1"/>
  <c r="D320" i="3" s="1"/>
  <c r="CI319" i="3"/>
  <c r="AP319" i="3"/>
  <c r="AQ319" i="3" s="1"/>
  <c r="AC319" i="3"/>
  <c r="AD319" i="3" s="1"/>
  <c r="CY318" i="3" a="1"/>
  <c r="CY318" i="3" s="1"/>
  <c r="CW318" i="3" a="1"/>
  <c r="CW318" i="3" s="1"/>
  <c r="CU318" i="3" a="1"/>
  <c r="CU318" i="3" s="1"/>
  <c r="CS318" i="3"/>
  <c r="CS318" i="3" a="1"/>
  <c r="CR318" i="3" a="1"/>
  <c r="CR318" i="3" s="1"/>
  <c r="CO318" i="3" a="1"/>
  <c r="CO318" i="3" s="1"/>
  <c r="CL318" i="3" a="1"/>
  <c r="CL318" i="3" s="1"/>
  <c r="CK318" i="3" a="1"/>
  <c r="CK318" i="3" s="1"/>
  <c r="CI318" i="3"/>
  <c r="BP318" i="3"/>
  <c r="BQ318" i="3" s="1"/>
  <c r="BC318" i="3"/>
  <c r="BD318" i="3" s="1"/>
  <c r="AW318" i="3"/>
  <c r="AP318" i="3"/>
  <c r="AQ318" i="3" s="1"/>
  <c r="AJ318" i="3"/>
  <c r="AC318" i="3"/>
  <c r="AD318" i="3" s="1"/>
  <c r="W318" i="3"/>
  <c r="P318" i="3" a="1"/>
  <c r="P318" i="3" s="1"/>
  <c r="N318" i="3"/>
  <c r="M318" i="3" a="1"/>
  <c r="M318" i="3" s="1"/>
  <c r="L318" i="3" a="1"/>
  <c r="L318" i="3" s="1"/>
  <c r="I318" i="3" a="1"/>
  <c r="I318" i="3" s="1"/>
  <c r="H318" i="3" a="1"/>
  <c r="H318" i="3" s="1"/>
  <c r="F318" i="3" a="1"/>
  <c r="F318" i="3" s="1"/>
  <c r="D318" i="3" a="1"/>
  <c r="D318" i="3" s="1"/>
  <c r="CI317" i="3"/>
  <c r="AP317" i="3"/>
  <c r="AQ317" i="3" s="1"/>
  <c r="AC317" i="3"/>
  <c r="AD317" i="3" s="1"/>
  <c r="CY316" i="3" a="1"/>
  <c r="CY316" i="3" s="1"/>
  <c r="CW316" i="3" a="1"/>
  <c r="CW316" i="3" s="1"/>
  <c r="CU316" i="3" a="1"/>
  <c r="CU316" i="3" s="1"/>
  <c r="CS316" i="3" a="1"/>
  <c r="CS316" i="3" s="1"/>
  <c r="CR316" i="3" a="1"/>
  <c r="CR316" i="3" s="1"/>
  <c r="CO316" i="3" a="1"/>
  <c r="CO316" i="3" s="1"/>
  <c r="CL316" i="3" a="1"/>
  <c r="CL316" i="3" s="1"/>
  <c r="CK316" i="3" a="1"/>
  <c r="CK316" i="3" s="1"/>
  <c r="CI316" i="3"/>
  <c r="AP316" i="3"/>
  <c r="AQ316" i="3" s="1"/>
  <c r="AJ316" i="3"/>
  <c r="AC316" i="3"/>
  <c r="AD316" i="3" s="1"/>
  <c r="W316" i="3"/>
  <c r="P316" i="3" a="1"/>
  <c r="P316" i="3" s="1"/>
  <c r="N316" i="3"/>
  <c r="M316" i="3" a="1"/>
  <c r="M316" i="3" s="1"/>
  <c r="L316" i="3" a="1"/>
  <c r="L316" i="3" s="1"/>
  <c r="I316" i="3" a="1"/>
  <c r="I316" i="3" s="1"/>
  <c r="H316" i="3" a="1"/>
  <c r="H316" i="3" s="1"/>
  <c r="F316" i="3" a="1"/>
  <c r="F316" i="3" s="1"/>
  <c r="D316" i="3" a="1"/>
  <c r="D316" i="3" s="1"/>
  <c r="CI315" i="3"/>
  <c r="AP315" i="3"/>
  <c r="AQ315" i="3" s="1"/>
  <c r="AC315" i="3"/>
  <c r="AD315" i="3" s="1"/>
  <c r="CY314" i="3" a="1"/>
  <c r="CY314" i="3" s="1"/>
  <c r="CW314" i="3" a="1"/>
  <c r="CW314" i="3" s="1"/>
  <c r="CU314" i="3" a="1"/>
  <c r="CU314" i="3" s="1"/>
  <c r="CS314" i="3" a="1"/>
  <c r="CS314" i="3" s="1"/>
  <c r="CR314" i="3" a="1"/>
  <c r="CR314" i="3" s="1"/>
  <c r="CO314" i="3" a="1"/>
  <c r="CO314" i="3" s="1"/>
  <c r="CL314" i="3" a="1"/>
  <c r="CL314" i="3" s="1"/>
  <c r="CK314" i="3" a="1"/>
  <c r="CK314" i="3" s="1"/>
  <c r="CI314" i="3"/>
  <c r="AP314" i="3"/>
  <c r="AQ314" i="3" s="1"/>
  <c r="AJ314" i="3"/>
  <c r="AC314" i="3"/>
  <c r="AD314" i="3" s="1"/>
  <c r="W314" i="3"/>
  <c r="P314" i="3" a="1"/>
  <c r="P314" i="3" s="1"/>
  <c r="N314" i="3"/>
  <c r="M314" i="3" a="1"/>
  <c r="M314" i="3" s="1"/>
  <c r="L314" i="3" a="1"/>
  <c r="L314" i="3" s="1"/>
  <c r="I314" i="3" a="1"/>
  <c r="I314" i="3" s="1"/>
  <c r="H314" i="3"/>
  <c r="H314" i="3" a="1"/>
  <c r="F314" i="3" a="1"/>
  <c r="F314" i="3" s="1"/>
  <c r="D314" i="3" a="1"/>
  <c r="D314" i="3" s="1"/>
  <c r="CI313" i="3"/>
  <c r="AP313" i="3"/>
  <c r="AQ313" i="3" s="1"/>
  <c r="AC313" i="3"/>
  <c r="AD313" i="3" s="1"/>
  <c r="CY312" i="3" a="1"/>
  <c r="CY312" i="3" s="1"/>
  <c r="CW312" i="3" a="1"/>
  <c r="CW312" i="3" s="1"/>
  <c r="CU312" i="3" a="1"/>
  <c r="CU312" i="3" s="1"/>
  <c r="CS312" i="3" a="1"/>
  <c r="CS312" i="3" s="1"/>
  <c r="CR312" i="3" a="1"/>
  <c r="CR312" i="3" s="1"/>
  <c r="CO312" i="3" a="1"/>
  <c r="CO312" i="3" s="1"/>
  <c r="CL312" i="3" a="1"/>
  <c r="CL312" i="3" s="1"/>
  <c r="CK312" i="3" a="1"/>
  <c r="CK312" i="3" s="1"/>
  <c r="CI312" i="3"/>
  <c r="CC312" i="3"/>
  <c r="BP312" i="3"/>
  <c r="BQ312" i="3" s="1"/>
  <c r="BC312" i="3"/>
  <c r="BD312" i="3" s="1"/>
  <c r="AW312" i="3"/>
  <c r="AP312" i="3"/>
  <c r="AQ312" i="3" s="1"/>
  <c r="AJ312" i="3"/>
  <c r="AC312" i="3"/>
  <c r="AD312" i="3" s="1"/>
  <c r="W312" i="3"/>
  <c r="P312" i="3" a="1"/>
  <c r="P312" i="3" s="1"/>
  <c r="N312" i="3"/>
  <c r="M312" i="3" a="1"/>
  <c r="M312" i="3" s="1"/>
  <c r="L312" i="3" a="1"/>
  <c r="L312" i="3" s="1"/>
  <c r="I312" i="3" a="1"/>
  <c r="I312" i="3" s="1"/>
  <c r="H312" i="3" a="1"/>
  <c r="H312" i="3" s="1"/>
  <c r="F312" i="3" a="1"/>
  <c r="F312" i="3" s="1"/>
  <c r="D312" i="3" a="1"/>
  <c r="D312" i="3" s="1"/>
  <c r="CI311" i="3"/>
  <c r="AQ311" i="3"/>
  <c r="AP311" i="3"/>
  <c r="AC311" i="3"/>
  <c r="AD311" i="3" s="1"/>
  <c r="CY310" i="3" a="1"/>
  <c r="CY310" i="3" s="1"/>
  <c r="CW310" i="3" a="1"/>
  <c r="CW310" i="3" s="1"/>
  <c r="CU310" i="3" a="1"/>
  <c r="CU310" i="3" s="1"/>
  <c r="CS310" i="3" a="1"/>
  <c r="CS310" i="3" s="1"/>
  <c r="CR310" i="3" a="1"/>
  <c r="CR310" i="3" s="1"/>
  <c r="CO310" i="3" a="1"/>
  <c r="CO310" i="3" s="1"/>
  <c r="CL310" i="3" a="1"/>
  <c r="CL310" i="3" s="1"/>
  <c r="CK310" i="3" a="1"/>
  <c r="CK310" i="3" s="1"/>
  <c r="CI310" i="3"/>
  <c r="AP310" i="3"/>
  <c r="AQ310" i="3" s="1"/>
  <c r="AJ310" i="3"/>
  <c r="AC310" i="3"/>
  <c r="AD310" i="3" s="1"/>
  <c r="W310" i="3"/>
  <c r="P310" i="3" a="1"/>
  <c r="P310" i="3" s="1"/>
  <c r="N310" i="3"/>
  <c r="M310" i="3" a="1"/>
  <c r="M310" i="3" s="1"/>
  <c r="L310" i="3" a="1"/>
  <c r="L310" i="3" s="1"/>
  <c r="I310" i="3" a="1"/>
  <c r="I310" i="3" s="1"/>
  <c r="H310" i="3" a="1"/>
  <c r="H310" i="3" s="1"/>
  <c r="F310" i="3" a="1"/>
  <c r="F310" i="3" s="1"/>
  <c r="D310" i="3" a="1"/>
  <c r="D310" i="3" s="1"/>
  <c r="CI309" i="3"/>
  <c r="AP309" i="3"/>
  <c r="AQ309" i="3" s="1"/>
  <c r="AC309" i="3"/>
  <c r="AD309" i="3" s="1"/>
  <c r="CY308" i="3" a="1"/>
  <c r="CY308" i="3" s="1"/>
  <c r="CW308" i="3" a="1"/>
  <c r="CW308" i="3" s="1"/>
  <c r="CU308" i="3" a="1"/>
  <c r="CU308" i="3" s="1"/>
  <c r="CS308" i="3" a="1"/>
  <c r="CS308" i="3" s="1"/>
  <c r="CR308" i="3" a="1"/>
  <c r="CR308" i="3" s="1"/>
  <c r="CO308" i="3" a="1"/>
  <c r="CO308" i="3" s="1"/>
  <c r="CL308" i="3" a="1"/>
  <c r="CL308" i="3" s="1"/>
  <c r="CK308" i="3" a="1"/>
  <c r="CK308" i="3" s="1"/>
  <c r="CI308" i="3"/>
  <c r="AP308" i="3"/>
  <c r="AQ308" i="3" s="1"/>
  <c r="AJ308" i="3"/>
  <c r="AC308" i="3"/>
  <c r="AD308" i="3" s="1"/>
  <c r="W308" i="3"/>
  <c r="P308" i="3" a="1"/>
  <c r="P308" i="3" s="1"/>
  <c r="N308" i="3"/>
  <c r="M308" i="3" a="1"/>
  <c r="M308" i="3" s="1"/>
  <c r="L308" i="3" a="1"/>
  <c r="L308" i="3" s="1"/>
  <c r="I308" i="3" a="1"/>
  <c r="I308" i="3" s="1"/>
  <c r="H308" i="3" a="1"/>
  <c r="H308" i="3" s="1"/>
  <c r="F308" i="3" a="1"/>
  <c r="F308" i="3" s="1"/>
  <c r="D308" i="3" a="1"/>
  <c r="D308" i="3" s="1"/>
  <c r="CI307" i="3"/>
  <c r="AQ307" i="3"/>
  <c r="AP307" i="3"/>
  <c r="AC307" i="3"/>
  <c r="AD307" i="3" s="1"/>
  <c r="CY306" i="3" a="1"/>
  <c r="CY306" i="3" s="1"/>
  <c r="CW306" i="3" a="1"/>
  <c r="CW306" i="3" s="1"/>
  <c r="CU306" i="3" a="1"/>
  <c r="CU306" i="3" s="1"/>
  <c r="CS306" i="3" a="1"/>
  <c r="CS306" i="3" s="1"/>
  <c r="CR306" i="3" a="1"/>
  <c r="CR306" i="3" s="1"/>
  <c r="CO306" i="3" a="1"/>
  <c r="CO306" i="3" s="1"/>
  <c r="CL306" i="3" a="1"/>
  <c r="CL306" i="3" s="1"/>
  <c r="CK306" i="3" a="1"/>
  <c r="CK306" i="3" s="1"/>
  <c r="CI306" i="3"/>
  <c r="AP306" i="3"/>
  <c r="AQ306" i="3" s="1"/>
  <c r="AJ306" i="3"/>
  <c r="AC306" i="3"/>
  <c r="AD306" i="3" s="1"/>
  <c r="W306" i="3"/>
  <c r="P306" i="3" a="1"/>
  <c r="P306" i="3" s="1"/>
  <c r="N306" i="3"/>
  <c r="M306" i="3" a="1"/>
  <c r="M306" i="3" s="1"/>
  <c r="L306" i="3" a="1"/>
  <c r="L306" i="3" s="1"/>
  <c r="I306" i="3" a="1"/>
  <c r="I306" i="3" s="1"/>
  <c r="H306" i="3" a="1"/>
  <c r="H306" i="3" s="1"/>
  <c r="F306" i="3" a="1"/>
  <c r="F306" i="3" s="1"/>
  <c r="D306" i="3" a="1"/>
  <c r="D306" i="3" s="1"/>
  <c r="CI305" i="3"/>
  <c r="AP305" i="3"/>
  <c r="AQ305" i="3" s="1"/>
  <c r="AC305" i="3"/>
  <c r="AD305" i="3" s="1"/>
  <c r="CY304" i="3" a="1"/>
  <c r="CY304" i="3" s="1"/>
  <c r="CW304" i="3" a="1"/>
  <c r="CW304" i="3" s="1"/>
  <c r="CU304" i="3" a="1"/>
  <c r="CU304" i="3" s="1"/>
  <c r="CS304" i="3" a="1"/>
  <c r="CS304" i="3" s="1"/>
  <c r="CR304" i="3" a="1"/>
  <c r="CR304" i="3" s="1"/>
  <c r="CO304" i="3" a="1"/>
  <c r="CO304" i="3" s="1"/>
  <c r="CL304" i="3" a="1"/>
  <c r="CL304" i="3" s="1"/>
  <c r="CK304" i="3" a="1"/>
  <c r="CK304" i="3" s="1"/>
  <c r="CI304" i="3"/>
  <c r="AP304" i="3"/>
  <c r="AQ304" i="3" s="1"/>
  <c r="AJ304" i="3"/>
  <c r="AC304" i="3"/>
  <c r="AD304" i="3" s="1"/>
  <c r="W304" i="3"/>
  <c r="P304" i="3" a="1"/>
  <c r="P304" i="3" s="1"/>
  <c r="N304" i="3"/>
  <c r="M304" i="3" a="1"/>
  <c r="M304" i="3" s="1"/>
  <c r="I304" i="3" a="1"/>
  <c r="I304" i="3" s="1"/>
  <c r="H304" i="3" a="1"/>
  <c r="H304" i="3" s="1"/>
  <c r="F304" i="3" a="1"/>
  <c r="F304" i="3" s="1"/>
  <c r="D304" i="3" a="1"/>
  <c r="D304" i="3" s="1"/>
  <c r="CI303" i="3"/>
  <c r="AP303" i="3"/>
  <c r="AQ303" i="3" s="1"/>
  <c r="AC303" i="3"/>
  <c r="AD303" i="3" s="1"/>
  <c r="CY302" i="3" a="1"/>
  <c r="CY302" i="3" s="1"/>
  <c r="CW302" i="3" a="1"/>
  <c r="CW302" i="3" s="1"/>
  <c r="CU302" i="3" a="1"/>
  <c r="CU302" i="3" s="1"/>
  <c r="CS302" i="3" a="1"/>
  <c r="CS302" i="3" s="1"/>
  <c r="CR302" i="3" a="1"/>
  <c r="CR302" i="3" s="1"/>
  <c r="CO302" i="3" a="1"/>
  <c r="CO302" i="3" s="1"/>
  <c r="CL302" i="3" a="1"/>
  <c r="CL302" i="3" s="1"/>
  <c r="CK302" i="3" a="1"/>
  <c r="CK302" i="3" s="1"/>
  <c r="CI302" i="3"/>
  <c r="AP302" i="3"/>
  <c r="AQ302" i="3" s="1"/>
  <c r="AJ302" i="3"/>
  <c r="AC302" i="3"/>
  <c r="AD302" i="3" s="1"/>
  <c r="W302" i="3"/>
  <c r="P302" i="3" a="1"/>
  <c r="P302" i="3" s="1"/>
  <c r="N302" i="3"/>
  <c r="M302" i="3" a="1"/>
  <c r="M302" i="3" s="1"/>
  <c r="I302" i="3" a="1"/>
  <c r="I302" i="3" s="1"/>
  <c r="H302" i="3" a="1"/>
  <c r="H302" i="3" s="1"/>
  <c r="F302" i="3" a="1"/>
  <c r="F302" i="3" s="1"/>
  <c r="D302" i="3" a="1"/>
  <c r="D302" i="3" s="1"/>
  <c r="CI301" i="3"/>
  <c r="AP301" i="3"/>
  <c r="AQ301" i="3" s="1"/>
  <c r="AC301" i="3"/>
  <c r="AD301" i="3" s="1"/>
  <c r="CY300" i="3" a="1"/>
  <c r="CY300" i="3" s="1"/>
  <c r="CW300" i="3" a="1"/>
  <c r="CW300" i="3" s="1"/>
  <c r="CU300" i="3" a="1"/>
  <c r="CU300" i="3" s="1"/>
  <c r="CS300" i="3" a="1"/>
  <c r="CS300" i="3" s="1"/>
  <c r="CR300" i="3" a="1"/>
  <c r="CR300" i="3" s="1"/>
  <c r="CO300" i="3" a="1"/>
  <c r="CO300" i="3" s="1"/>
  <c r="CL300" i="3" a="1"/>
  <c r="CL300" i="3" s="1"/>
  <c r="CK300" i="3" a="1"/>
  <c r="CK300" i="3" s="1"/>
  <c r="CI300" i="3"/>
  <c r="AP300" i="3"/>
  <c r="AQ300" i="3" s="1"/>
  <c r="AJ300" i="3"/>
  <c r="AC300" i="3"/>
  <c r="AD300" i="3" s="1"/>
  <c r="W300" i="3"/>
  <c r="P300" i="3" a="1"/>
  <c r="P300" i="3" s="1"/>
  <c r="N300" i="3"/>
  <c r="M300" i="3" a="1"/>
  <c r="M300" i="3" s="1"/>
  <c r="L300" i="3" a="1"/>
  <c r="L300" i="3" s="1"/>
  <c r="I300" i="3" a="1"/>
  <c r="I300" i="3" s="1"/>
  <c r="H300" i="3" a="1"/>
  <c r="H300" i="3" s="1"/>
  <c r="F300" i="3" a="1"/>
  <c r="F300" i="3" s="1"/>
  <c r="D300" i="3" a="1"/>
  <c r="D300" i="3" s="1"/>
  <c r="CI299" i="3"/>
  <c r="AP299" i="3"/>
  <c r="AQ299" i="3" s="1"/>
  <c r="AC299" i="3"/>
  <c r="AD299" i="3" s="1"/>
  <c r="CY298" i="3" a="1"/>
  <c r="CY298" i="3" s="1"/>
  <c r="CW298" i="3" a="1"/>
  <c r="CW298" i="3" s="1"/>
  <c r="CU298" i="3" a="1"/>
  <c r="CU298" i="3" s="1"/>
  <c r="CS298" i="3" a="1"/>
  <c r="CS298" i="3" s="1"/>
  <c r="CR298" i="3" a="1"/>
  <c r="CR298" i="3" s="1"/>
  <c r="CO298" i="3" a="1"/>
  <c r="CO298" i="3" s="1"/>
  <c r="CL298" i="3" a="1"/>
  <c r="CL298" i="3" s="1"/>
  <c r="CK298" i="3" a="1"/>
  <c r="CK298" i="3" s="1"/>
  <c r="CI298" i="3"/>
  <c r="AP298" i="3"/>
  <c r="AQ298" i="3" s="1"/>
  <c r="AJ298" i="3"/>
  <c r="AC298" i="3"/>
  <c r="AD298" i="3" s="1"/>
  <c r="W298" i="3"/>
  <c r="P298" i="3" a="1"/>
  <c r="P298" i="3" s="1"/>
  <c r="N298" i="3"/>
  <c r="M298" i="3" a="1"/>
  <c r="M298" i="3" s="1"/>
  <c r="L298" i="3" a="1"/>
  <c r="L298" i="3" s="1"/>
  <c r="I298" i="3" a="1"/>
  <c r="I298" i="3" s="1"/>
  <c r="H298" i="3" a="1"/>
  <c r="H298" i="3" s="1"/>
  <c r="F298" i="3" a="1"/>
  <c r="F298" i="3" s="1"/>
  <c r="D298" i="3" a="1"/>
  <c r="D298" i="3" s="1"/>
  <c r="CI297" i="3"/>
  <c r="AP297" i="3"/>
  <c r="AQ297" i="3" s="1"/>
  <c r="AC297" i="3"/>
  <c r="AD297" i="3" s="1"/>
  <c r="CY296" i="3" a="1"/>
  <c r="CY296" i="3" s="1"/>
  <c r="CW296" i="3" a="1"/>
  <c r="CW296" i="3" s="1"/>
  <c r="CU296" i="3" a="1"/>
  <c r="CU296" i="3" s="1"/>
  <c r="CS296" i="3" a="1"/>
  <c r="CS296" i="3" s="1"/>
  <c r="CR296" i="3" a="1"/>
  <c r="CR296" i="3" s="1"/>
  <c r="CO296" i="3" a="1"/>
  <c r="CO296" i="3" s="1"/>
  <c r="CL296" i="3" a="1"/>
  <c r="CL296" i="3" s="1"/>
  <c r="CK296" i="3" a="1"/>
  <c r="CK296" i="3" s="1"/>
  <c r="CI296" i="3"/>
  <c r="AP296" i="3"/>
  <c r="AQ296" i="3" s="1"/>
  <c r="AJ296" i="3"/>
  <c r="AC296" i="3"/>
  <c r="AD296" i="3" s="1"/>
  <c r="W296" i="3"/>
  <c r="P296" i="3" a="1"/>
  <c r="P296" i="3" s="1"/>
  <c r="N296" i="3"/>
  <c r="M296" i="3" a="1"/>
  <c r="M296" i="3" s="1"/>
  <c r="L296" i="3" a="1"/>
  <c r="L296" i="3" s="1"/>
  <c r="I296" i="3" a="1"/>
  <c r="I296" i="3" s="1"/>
  <c r="H296" i="3" a="1"/>
  <c r="H296" i="3" s="1"/>
  <c r="F296" i="3" a="1"/>
  <c r="F296" i="3" s="1"/>
  <c r="D296" i="3" a="1"/>
  <c r="D296" i="3" s="1"/>
  <c r="CI295" i="3"/>
  <c r="AP295" i="3"/>
  <c r="AQ295" i="3" s="1"/>
  <c r="AC295" i="3"/>
  <c r="AD295" i="3" s="1"/>
  <c r="CY294" i="3" a="1"/>
  <c r="CY294" i="3" s="1"/>
  <c r="CW294" i="3" a="1"/>
  <c r="CW294" i="3" s="1"/>
  <c r="CU294" i="3" a="1"/>
  <c r="CU294" i="3" s="1"/>
  <c r="CS294" i="3" a="1"/>
  <c r="CS294" i="3" s="1"/>
  <c r="CR294" i="3" a="1"/>
  <c r="CR294" i="3" s="1"/>
  <c r="CO294" i="3" a="1"/>
  <c r="CO294" i="3" s="1"/>
  <c r="CL294" i="3" a="1"/>
  <c r="CL294" i="3" s="1"/>
  <c r="CK294" i="3" a="1"/>
  <c r="CK294" i="3" s="1"/>
  <c r="CI294" i="3"/>
  <c r="AP294" i="3"/>
  <c r="AQ294" i="3" s="1"/>
  <c r="AJ294" i="3"/>
  <c r="AC294" i="3"/>
  <c r="AD294" i="3" s="1"/>
  <c r="W294" i="3"/>
  <c r="P294" i="3"/>
  <c r="P294" i="3" a="1"/>
  <c r="N294" i="3"/>
  <c r="M294" i="3" a="1"/>
  <c r="M294" i="3" s="1"/>
  <c r="L294" i="3" a="1"/>
  <c r="L294" i="3" s="1"/>
  <c r="I294" i="3" a="1"/>
  <c r="I294" i="3" s="1"/>
  <c r="H294" i="3" a="1"/>
  <c r="H294" i="3" s="1"/>
  <c r="F294" i="3" a="1"/>
  <c r="F294" i="3" s="1"/>
  <c r="D294" i="3" a="1"/>
  <c r="D294" i="3" s="1"/>
  <c r="CI293" i="3"/>
  <c r="AP293" i="3"/>
  <c r="AQ293" i="3" s="1"/>
  <c r="AC293" i="3"/>
  <c r="AD293" i="3" s="1"/>
  <c r="CY292" i="3" a="1"/>
  <c r="CY292" i="3" s="1"/>
  <c r="CW292" i="3" a="1"/>
  <c r="CW292" i="3" s="1"/>
  <c r="CU292" i="3" a="1"/>
  <c r="CU292" i="3" s="1"/>
  <c r="CS292" i="3" a="1"/>
  <c r="CS292" i="3" s="1"/>
  <c r="CR292" i="3"/>
  <c r="CR292" i="3" a="1"/>
  <c r="CO292" i="3" a="1"/>
  <c r="CO292" i="3" s="1"/>
  <c r="CL292" i="3" a="1"/>
  <c r="CL292" i="3" s="1"/>
  <c r="CK292" i="3" a="1"/>
  <c r="CK292" i="3" s="1"/>
  <c r="CI292" i="3"/>
  <c r="AP292" i="3"/>
  <c r="AQ292" i="3" s="1"/>
  <c r="AJ292" i="3"/>
  <c r="AC292" i="3"/>
  <c r="AD292" i="3" s="1"/>
  <c r="W292" i="3"/>
  <c r="P292" i="3" a="1"/>
  <c r="P292" i="3" s="1"/>
  <c r="N292" i="3"/>
  <c r="M292" i="3" a="1"/>
  <c r="M292" i="3" s="1"/>
  <c r="L292" i="3" a="1"/>
  <c r="L292" i="3" s="1"/>
  <c r="I292" i="3" a="1"/>
  <c r="I292" i="3" s="1"/>
  <c r="H292" i="3" a="1"/>
  <c r="H292" i="3" s="1"/>
  <c r="F292" i="3" a="1"/>
  <c r="F292" i="3" s="1"/>
  <c r="D292" i="3" a="1"/>
  <c r="D292" i="3" s="1"/>
  <c r="CI291" i="3"/>
  <c r="AP291" i="3"/>
  <c r="AQ291" i="3" s="1"/>
  <c r="AC291" i="3"/>
  <c r="AD291" i="3" s="1"/>
  <c r="CY290" i="3" a="1"/>
  <c r="CY290" i="3" s="1"/>
  <c r="CW290" i="3" a="1"/>
  <c r="CW290" i="3" s="1"/>
  <c r="CU290" i="3" a="1"/>
  <c r="CU290" i="3" s="1"/>
  <c r="CS290" i="3" a="1"/>
  <c r="CS290" i="3" s="1"/>
  <c r="CR290" i="3" a="1"/>
  <c r="CR290" i="3" s="1"/>
  <c r="CO290" i="3" a="1"/>
  <c r="CO290" i="3" s="1"/>
  <c r="CL290" i="3" a="1"/>
  <c r="CL290" i="3" s="1"/>
  <c r="CK290" i="3" a="1"/>
  <c r="CK290" i="3" s="1"/>
  <c r="CI290" i="3"/>
  <c r="AP290" i="3"/>
  <c r="AQ290" i="3" s="1"/>
  <c r="AJ290" i="3"/>
  <c r="AC290" i="3"/>
  <c r="AD290" i="3" s="1"/>
  <c r="W290" i="3"/>
  <c r="P290" i="3" a="1"/>
  <c r="P290" i="3" s="1"/>
  <c r="N290" i="3"/>
  <c r="M290" i="3" a="1"/>
  <c r="M290" i="3" s="1"/>
  <c r="L290" i="3" a="1"/>
  <c r="L290" i="3" s="1"/>
  <c r="I290" i="3" a="1"/>
  <c r="I290" i="3" s="1"/>
  <c r="H290" i="3" a="1"/>
  <c r="H290" i="3" s="1"/>
  <c r="F290" i="3" a="1"/>
  <c r="F290" i="3" s="1"/>
  <c r="D290" i="3" a="1"/>
  <c r="D290" i="3" s="1"/>
  <c r="CI289" i="3"/>
  <c r="AP289" i="3"/>
  <c r="AQ289" i="3" s="1"/>
  <c r="AC289" i="3"/>
  <c r="AD289" i="3" s="1"/>
  <c r="CY288" i="3" a="1"/>
  <c r="CY288" i="3" s="1"/>
  <c r="CW288" i="3" a="1"/>
  <c r="CW288" i="3" s="1"/>
  <c r="CU288" i="3" a="1"/>
  <c r="CU288" i="3" s="1"/>
  <c r="CS288" i="3" a="1"/>
  <c r="CS288" i="3" s="1"/>
  <c r="CR288" i="3" a="1"/>
  <c r="CR288" i="3" s="1"/>
  <c r="CL288" i="3" a="1"/>
  <c r="CL288" i="3" s="1"/>
  <c r="CK288" i="3" a="1"/>
  <c r="CK288" i="3" s="1"/>
  <c r="CI288" i="3"/>
  <c r="AP288" i="3"/>
  <c r="AQ288" i="3" s="1"/>
  <c r="AJ288" i="3"/>
  <c r="AC288" i="3"/>
  <c r="AD288" i="3" s="1"/>
  <c r="W288" i="3"/>
  <c r="P288" i="3" a="1"/>
  <c r="P288" i="3" s="1"/>
  <c r="N288" i="3"/>
  <c r="M288" i="3" a="1"/>
  <c r="M288" i="3" s="1"/>
  <c r="L288" i="3" a="1"/>
  <c r="L288" i="3" s="1"/>
  <c r="I288" i="3" a="1"/>
  <c r="I288" i="3" s="1"/>
  <c r="H288" i="3" a="1"/>
  <c r="H288" i="3" s="1"/>
  <c r="F288" i="3" a="1"/>
  <c r="F288" i="3" s="1"/>
  <c r="D288" i="3" a="1"/>
  <c r="D288" i="3" s="1"/>
  <c r="CI287" i="3"/>
  <c r="AP287" i="3"/>
  <c r="AQ287" i="3" s="1"/>
  <c r="AC287" i="3"/>
  <c r="AD287" i="3" s="1"/>
  <c r="CY286" i="3" a="1"/>
  <c r="CY286" i="3" s="1"/>
  <c r="CW286" i="3" a="1"/>
  <c r="CW286" i="3" s="1"/>
  <c r="CU286" i="3" a="1"/>
  <c r="CU286" i="3" s="1"/>
  <c r="CS286" i="3" a="1"/>
  <c r="CS286" i="3" s="1"/>
  <c r="CR286" i="3" a="1"/>
  <c r="CR286" i="3" s="1"/>
  <c r="CO286" i="3" a="1"/>
  <c r="CO286" i="3" s="1"/>
  <c r="CL286" i="3" a="1"/>
  <c r="CL286" i="3" s="1"/>
  <c r="CK286" i="3" a="1"/>
  <c r="CK286" i="3" s="1"/>
  <c r="CI286" i="3"/>
  <c r="AP286" i="3"/>
  <c r="AQ286" i="3" s="1"/>
  <c r="AJ286" i="3"/>
  <c r="AC286" i="3"/>
  <c r="AD286" i="3" s="1"/>
  <c r="W286" i="3"/>
  <c r="P286" i="3" a="1"/>
  <c r="P286" i="3" s="1"/>
  <c r="N286" i="3"/>
  <c r="M286" i="3" a="1"/>
  <c r="M286" i="3" s="1"/>
  <c r="L286" i="3" a="1"/>
  <c r="L286" i="3" s="1"/>
  <c r="I286" i="3" a="1"/>
  <c r="I286" i="3" s="1"/>
  <c r="H286" i="3" a="1"/>
  <c r="H286" i="3" s="1"/>
  <c r="F286" i="3" a="1"/>
  <c r="F286" i="3" s="1"/>
  <c r="D286" i="3" a="1"/>
  <c r="D286" i="3" s="1"/>
  <c r="CI285" i="3"/>
  <c r="AP285" i="3"/>
  <c r="AQ285" i="3" s="1"/>
  <c r="AC285" i="3"/>
  <c r="AD285" i="3" s="1"/>
  <c r="CY284" i="3" a="1"/>
  <c r="CY284" i="3" s="1"/>
  <c r="CW284" i="3" a="1"/>
  <c r="CW284" i="3" s="1"/>
  <c r="CU284" i="3" a="1"/>
  <c r="CU284" i="3" s="1"/>
  <c r="CS284" i="3" a="1"/>
  <c r="CS284" i="3" s="1"/>
  <c r="CR284" i="3" a="1"/>
  <c r="CR284" i="3" s="1"/>
  <c r="CO284" i="3" a="1"/>
  <c r="CO284" i="3" s="1"/>
  <c r="CL284" i="3" a="1"/>
  <c r="CL284" i="3" s="1"/>
  <c r="CK284" i="3" a="1"/>
  <c r="CK284" i="3" s="1"/>
  <c r="CI284" i="3"/>
  <c r="AP284" i="3"/>
  <c r="AQ284" i="3" s="1"/>
  <c r="AJ284" i="3"/>
  <c r="AC284" i="3"/>
  <c r="AD284" i="3" s="1"/>
  <c r="W284" i="3"/>
  <c r="P284" i="3" a="1"/>
  <c r="P284" i="3" s="1"/>
  <c r="N284" i="3"/>
  <c r="M284" i="3" a="1"/>
  <c r="M284" i="3" s="1"/>
  <c r="L284" i="3" a="1"/>
  <c r="L284" i="3" s="1"/>
  <c r="I284" i="3" a="1"/>
  <c r="I284" i="3" s="1"/>
  <c r="H284" i="3" a="1"/>
  <c r="H284" i="3" s="1"/>
  <c r="F284" i="3" a="1"/>
  <c r="F284" i="3" s="1"/>
  <c r="D284" i="3" a="1"/>
  <c r="D284" i="3" s="1"/>
  <c r="CI283" i="3"/>
  <c r="AP283" i="3"/>
  <c r="AQ283" i="3" s="1"/>
  <c r="AC283" i="3"/>
  <c r="AD283" i="3" s="1"/>
  <c r="CY282" i="3" a="1"/>
  <c r="CY282" i="3" s="1"/>
  <c r="CW282" i="3" a="1"/>
  <c r="CW282" i="3" s="1"/>
  <c r="CU282" i="3" a="1"/>
  <c r="CU282" i="3" s="1"/>
  <c r="CS282" i="3" a="1"/>
  <c r="CS282" i="3" s="1"/>
  <c r="CR282" i="3" a="1"/>
  <c r="CR282" i="3" s="1"/>
  <c r="CO282" i="3" a="1"/>
  <c r="CO282" i="3" s="1"/>
  <c r="CL282" i="3" a="1"/>
  <c r="CL282" i="3" s="1"/>
  <c r="CK282" i="3" a="1"/>
  <c r="CK282" i="3" s="1"/>
  <c r="CI282" i="3"/>
  <c r="BP282" i="3"/>
  <c r="BQ282" i="3" s="1"/>
  <c r="BC282" i="3"/>
  <c r="BD282" i="3" s="1"/>
  <c r="AW282" i="3"/>
  <c r="AP282" i="3"/>
  <c r="AQ282" i="3" s="1"/>
  <c r="AJ282" i="3"/>
  <c r="AC282" i="3"/>
  <c r="AD282" i="3" s="1"/>
  <c r="W282" i="3"/>
  <c r="P282" i="3" a="1"/>
  <c r="P282" i="3" s="1"/>
  <c r="N282" i="3"/>
  <c r="M282" i="3" a="1"/>
  <c r="M282" i="3" s="1"/>
  <c r="L282" i="3" a="1"/>
  <c r="L282" i="3" s="1"/>
  <c r="I282" i="3" a="1"/>
  <c r="I282" i="3" s="1"/>
  <c r="H282" i="3" a="1"/>
  <c r="H282" i="3" s="1"/>
  <c r="F282" i="3" a="1"/>
  <c r="F282" i="3" s="1"/>
  <c r="D282" i="3" a="1"/>
  <c r="D282" i="3" s="1"/>
  <c r="CI281" i="3"/>
  <c r="AP281" i="3"/>
  <c r="AQ281" i="3" s="1"/>
  <c r="AD281" i="3"/>
  <c r="AC281" i="3"/>
  <c r="CY280" i="3" a="1"/>
  <c r="CY280" i="3" s="1"/>
  <c r="CW280" i="3" a="1"/>
  <c r="CW280" i="3" s="1"/>
  <c r="CU280" i="3" a="1"/>
  <c r="CU280" i="3" s="1"/>
  <c r="CS280" i="3" a="1"/>
  <c r="CS280" i="3" s="1"/>
  <c r="CR280" i="3" a="1"/>
  <c r="CR280" i="3" s="1"/>
  <c r="CO280" i="3" a="1"/>
  <c r="CO280" i="3" s="1"/>
  <c r="CL280" i="3" a="1"/>
  <c r="CL280" i="3" s="1"/>
  <c r="CK280" i="3" a="1"/>
  <c r="CK280" i="3" s="1"/>
  <c r="CI280" i="3"/>
  <c r="AP280" i="3"/>
  <c r="AQ280" i="3" s="1"/>
  <c r="AJ280" i="3"/>
  <c r="AC280" i="3"/>
  <c r="AD280" i="3" s="1"/>
  <c r="W280" i="3"/>
  <c r="P280" i="3" a="1"/>
  <c r="P280" i="3" s="1"/>
  <c r="N280" i="3"/>
  <c r="M280" i="3" a="1"/>
  <c r="M280" i="3" s="1"/>
  <c r="L280" i="3" a="1"/>
  <c r="L280" i="3" s="1"/>
  <c r="I280" i="3" a="1"/>
  <c r="I280" i="3" s="1"/>
  <c r="H280" i="3" a="1"/>
  <c r="H280" i="3" s="1"/>
  <c r="F280" i="3" a="1"/>
  <c r="F280" i="3" s="1"/>
  <c r="D280" i="3" a="1"/>
  <c r="D280" i="3" s="1"/>
  <c r="CI279" i="3"/>
  <c r="AP279" i="3"/>
  <c r="AQ279" i="3" s="1"/>
  <c r="AC279" i="3"/>
  <c r="AD279" i="3" s="1"/>
  <c r="CY278" i="3" a="1"/>
  <c r="CY278" i="3" s="1"/>
  <c r="CW278" i="3" a="1"/>
  <c r="CW278" i="3" s="1"/>
  <c r="CU278" i="3" a="1"/>
  <c r="CU278" i="3" s="1"/>
  <c r="CS278" i="3" a="1"/>
  <c r="CS278" i="3" s="1"/>
  <c r="CR278" i="3" a="1"/>
  <c r="CR278" i="3" s="1"/>
  <c r="CO278" i="3" a="1"/>
  <c r="CO278" i="3" s="1"/>
  <c r="CL278" i="3" a="1"/>
  <c r="CL278" i="3" s="1"/>
  <c r="CK278" i="3" a="1"/>
  <c r="CK278" i="3" s="1"/>
  <c r="CI278" i="3"/>
  <c r="AP278" i="3"/>
  <c r="AQ278" i="3" s="1"/>
  <c r="AJ278" i="3"/>
  <c r="AC278" i="3"/>
  <c r="AD278" i="3" s="1"/>
  <c r="W278" i="3"/>
  <c r="P278" i="3" a="1"/>
  <c r="P278" i="3" s="1"/>
  <c r="N278" i="3"/>
  <c r="M278" i="3" a="1"/>
  <c r="M278" i="3" s="1"/>
  <c r="L278" i="3" a="1"/>
  <c r="L278" i="3" s="1"/>
  <c r="I278" i="3" a="1"/>
  <c r="I278" i="3" s="1"/>
  <c r="H278" i="3" a="1"/>
  <c r="H278" i="3" s="1"/>
  <c r="F278" i="3" a="1"/>
  <c r="F278" i="3" s="1"/>
  <c r="D278" i="3" a="1"/>
  <c r="D278" i="3" s="1"/>
  <c r="CI277" i="3"/>
  <c r="AP277" i="3"/>
  <c r="AQ277" i="3" s="1"/>
  <c r="AC277" i="3"/>
  <c r="AD277" i="3" s="1"/>
  <c r="CY276" i="3" a="1"/>
  <c r="CY276" i="3" s="1"/>
  <c r="CW276" i="3" a="1"/>
  <c r="CW276" i="3" s="1"/>
  <c r="CU276" i="3" a="1"/>
  <c r="CU276" i="3" s="1"/>
  <c r="CS276" i="3" a="1"/>
  <c r="CS276" i="3" s="1"/>
  <c r="CR276" i="3" a="1"/>
  <c r="CR276" i="3" s="1"/>
  <c r="CL276" i="3" a="1"/>
  <c r="CL276" i="3" s="1"/>
  <c r="CK276" i="3" a="1"/>
  <c r="CK276" i="3" s="1"/>
  <c r="CI276" i="3"/>
  <c r="AP276" i="3"/>
  <c r="AQ276" i="3" s="1"/>
  <c r="AJ276" i="3"/>
  <c r="AC276" i="3"/>
  <c r="AD276" i="3" s="1"/>
  <c r="W276" i="3"/>
  <c r="P276" i="3" a="1"/>
  <c r="P276" i="3" s="1"/>
  <c r="N276" i="3"/>
  <c r="M276" i="3" a="1"/>
  <c r="M276" i="3" s="1"/>
  <c r="L276" i="3" a="1"/>
  <c r="L276" i="3" s="1"/>
  <c r="I276" i="3" a="1"/>
  <c r="I276" i="3" s="1"/>
  <c r="H276" i="3" a="1"/>
  <c r="H276" i="3" s="1"/>
  <c r="F276" i="3" a="1"/>
  <c r="F276" i="3" s="1"/>
  <c r="D276" i="3" a="1"/>
  <c r="D276" i="3" s="1"/>
  <c r="CI275" i="3"/>
  <c r="AP275" i="3"/>
  <c r="AQ275" i="3" s="1"/>
  <c r="AC275" i="3"/>
  <c r="AD275" i="3" s="1"/>
  <c r="CY274" i="3" a="1"/>
  <c r="CY274" i="3" s="1"/>
  <c r="CW274" i="3" a="1"/>
  <c r="CW274" i="3" s="1"/>
  <c r="CU274" i="3" a="1"/>
  <c r="CU274" i="3" s="1"/>
  <c r="CS274" i="3" a="1"/>
  <c r="CS274" i="3" s="1"/>
  <c r="CR274" i="3" a="1"/>
  <c r="CR274" i="3" s="1"/>
  <c r="CO274" i="3" a="1"/>
  <c r="CO274" i="3" s="1"/>
  <c r="CL274" i="3" a="1"/>
  <c r="CL274" i="3" s="1"/>
  <c r="CK274" i="3" a="1"/>
  <c r="CK274" i="3" s="1"/>
  <c r="CI274" i="3"/>
  <c r="AP274" i="3"/>
  <c r="AQ274" i="3" s="1"/>
  <c r="AJ274" i="3"/>
  <c r="AC274" i="3"/>
  <c r="AD274" i="3" s="1"/>
  <c r="W274" i="3"/>
  <c r="P274" i="3" a="1"/>
  <c r="P274" i="3" s="1"/>
  <c r="N274" i="3"/>
  <c r="M274" i="3" a="1"/>
  <c r="M274" i="3" s="1"/>
  <c r="L274" i="3" a="1"/>
  <c r="L274" i="3" s="1"/>
  <c r="I274" i="3" a="1"/>
  <c r="I274" i="3" s="1"/>
  <c r="H274" i="3" a="1"/>
  <c r="H274" i="3" s="1"/>
  <c r="F274" i="3" a="1"/>
  <c r="F274" i="3" s="1"/>
  <c r="D274" i="3" a="1"/>
  <c r="D274" i="3" s="1"/>
  <c r="CI273" i="3"/>
  <c r="AP273" i="3"/>
  <c r="AQ273" i="3" s="1"/>
  <c r="AC273" i="3"/>
  <c r="AD273" i="3" s="1"/>
  <c r="CY272" i="3" a="1"/>
  <c r="CY272" i="3" s="1"/>
  <c r="CW272" i="3" a="1"/>
  <c r="CW272" i="3" s="1"/>
  <c r="CU272" i="3" a="1"/>
  <c r="CU272" i="3" s="1"/>
  <c r="CS272" i="3" a="1"/>
  <c r="CS272" i="3" s="1"/>
  <c r="CR272" i="3" a="1"/>
  <c r="CR272" i="3" s="1"/>
  <c r="CO272" i="3" a="1"/>
  <c r="CO272" i="3" s="1"/>
  <c r="CL272" i="3" a="1"/>
  <c r="CL272" i="3" s="1"/>
  <c r="CK272" i="3" a="1"/>
  <c r="CK272" i="3" s="1"/>
  <c r="CI272" i="3"/>
  <c r="AP272" i="3"/>
  <c r="AQ272" i="3" s="1"/>
  <c r="AJ272" i="3"/>
  <c r="AC272" i="3"/>
  <c r="AD272" i="3" s="1"/>
  <c r="W272" i="3"/>
  <c r="P272" i="3" a="1"/>
  <c r="P272" i="3" s="1"/>
  <c r="N272" i="3"/>
  <c r="M272" i="3" a="1"/>
  <c r="M272" i="3" s="1"/>
  <c r="L272" i="3" a="1"/>
  <c r="L272" i="3" s="1"/>
  <c r="I272" i="3" a="1"/>
  <c r="I272" i="3" s="1"/>
  <c r="H272" i="3" a="1"/>
  <c r="H272" i="3" s="1"/>
  <c r="F272" i="3" a="1"/>
  <c r="F272" i="3" s="1"/>
  <c r="D272" i="3" a="1"/>
  <c r="D272" i="3" s="1"/>
  <c r="CI271" i="3"/>
  <c r="AP271" i="3"/>
  <c r="AQ271" i="3" s="1"/>
  <c r="AC271" i="3"/>
  <c r="AD271" i="3" s="1"/>
  <c r="CY270" i="3" a="1"/>
  <c r="CY270" i="3" s="1"/>
  <c r="CW270" i="3" a="1"/>
  <c r="CW270" i="3" s="1"/>
  <c r="CU270" i="3" a="1"/>
  <c r="CU270" i="3" s="1"/>
  <c r="CS270" i="3" a="1"/>
  <c r="CS270" i="3" s="1"/>
  <c r="CR270" i="3" a="1"/>
  <c r="CR270" i="3" s="1"/>
  <c r="CO270" i="3" a="1"/>
  <c r="CO270" i="3" s="1"/>
  <c r="CL270" i="3" a="1"/>
  <c r="CL270" i="3" s="1"/>
  <c r="CK270" i="3" a="1"/>
  <c r="CK270" i="3" s="1"/>
  <c r="CI270" i="3"/>
  <c r="AP270" i="3"/>
  <c r="AQ270" i="3" s="1"/>
  <c r="AJ270" i="3"/>
  <c r="AC270" i="3"/>
  <c r="AD270" i="3" s="1"/>
  <c r="W270" i="3"/>
  <c r="P270" i="3" a="1"/>
  <c r="P270" i="3" s="1"/>
  <c r="N270" i="3"/>
  <c r="M270" i="3" a="1"/>
  <c r="M270" i="3" s="1"/>
  <c r="L270" i="3" a="1"/>
  <c r="L270" i="3" s="1"/>
  <c r="I270" i="3" a="1"/>
  <c r="I270" i="3" s="1"/>
  <c r="H270" i="3" a="1"/>
  <c r="H270" i="3" s="1"/>
  <c r="F270" i="3" a="1"/>
  <c r="F270" i="3" s="1"/>
  <c r="D270" i="3" a="1"/>
  <c r="D270" i="3" s="1"/>
  <c r="CI269" i="3"/>
  <c r="AP269" i="3"/>
  <c r="AQ269" i="3" s="1"/>
  <c r="AC269" i="3"/>
  <c r="AD269" i="3" s="1"/>
  <c r="CY268" i="3" a="1"/>
  <c r="CY268" i="3" s="1"/>
  <c r="CW268" i="3" a="1"/>
  <c r="CW268" i="3" s="1"/>
  <c r="CU268" i="3" a="1"/>
  <c r="CU268" i="3" s="1"/>
  <c r="CS268" i="3" a="1"/>
  <c r="CS268" i="3" s="1"/>
  <c r="CR268" i="3" a="1"/>
  <c r="CR268" i="3" s="1"/>
  <c r="CO268" i="3" a="1"/>
  <c r="CO268" i="3" s="1"/>
  <c r="CL268" i="3" a="1"/>
  <c r="CL268" i="3" s="1"/>
  <c r="CK268" i="3" a="1"/>
  <c r="CK268" i="3" s="1"/>
  <c r="CI268" i="3"/>
  <c r="AP268" i="3"/>
  <c r="AQ268" i="3" s="1"/>
  <c r="AJ268" i="3"/>
  <c r="AC268" i="3"/>
  <c r="AD268" i="3" s="1"/>
  <c r="W268" i="3"/>
  <c r="P268" i="3" a="1"/>
  <c r="P268" i="3" s="1"/>
  <c r="N268" i="3"/>
  <c r="M268" i="3" a="1"/>
  <c r="M268" i="3" s="1"/>
  <c r="L268" i="3" a="1"/>
  <c r="L268" i="3" s="1"/>
  <c r="I268" i="3" a="1"/>
  <c r="I268" i="3" s="1"/>
  <c r="H268" i="3" a="1"/>
  <c r="H268" i="3" s="1"/>
  <c r="F268" i="3" a="1"/>
  <c r="F268" i="3" s="1"/>
  <c r="D268" i="3" a="1"/>
  <c r="D268" i="3" s="1"/>
  <c r="CI267" i="3"/>
  <c r="AP267" i="3"/>
  <c r="AQ267" i="3" s="1"/>
  <c r="AC267" i="3"/>
  <c r="AD267" i="3" s="1"/>
  <c r="CY266" i="3" a="1"/>
  <c r="CY266" i="3" s="1"/>
  <c r="CW266" i="3" a="1"/>
  <c r="CW266" i="3" s="1"/>
  <c r="CU266" i="3" a="1"/>
  <c r="CU266" i="3" s="1"/>
  <c r="CS266" i="3" a="1"/>
  <c r="CS266" i="3" s="1"/>
  <c r="CR266" i="3" a="1"/>
  <c r="CR266" i="3" s="1"/>
  <c r="CO266" i="3" a="1"/>
  <c r="CO266" i="3" s="1"/>
  <c r="CL266" i="3" a="1"/>
  <c r="CL266" i="3" s="1"/>
  <c r="CK266" i="3" a="1"/>
  <c r="CK266" i="3" s="1"/>
  <c r="CI266" i="3"/>
  <c r="AP266" i="3"/>
  <c r="AQ266" i="3" s="1"/>
  <c r="AJ266" i="3"/>
  <c r="AC266" i="3"/>
  <c r="AD266" i="3" s="1"/>
  <c r="W266" i="3"/>
  <c r="P266" i="3" a="1"/>
  <c r="P266" i="3" s="1"/>
  <c r="N266" i="3"/>
  <c r="M266" i="3" a="1"/>
  <c r="M266" i="3" s="1"/>
  <c r="L266" i="3" a="1"/>
  <c r="L266" i="3" s="1"/>
  <c r="I266" i="3" a="1"/>
  <c r="I266" i="3" s="1"/>
  <c r="H266" i="3" a="1"/>
  <c r="H266" i="3" s="1"/>
  <c r="F266" i="3" a="1"/>
  <c r="F266" i="3" s="1"/>
  <c r="D266" i="3" a="1"/>
  <c r="D266" i="3" s="1"/>
  <c r="CI265" i="3"/>
  <c r="AP265" i="3"/>
  <c r="AQ265" i="3" s="1"/>
  <c r="AC265" i="3"/>
  <c r="AD265" i="3" s="1"/>
  <c r="CY264" i="3" a="1"/>
  <c r="CY264" i="3" s="1"/>
  <c r="CW264" i="3" a="1"/>
  <c r="CW264" i="3" s="1"/>
  <c r="CU264" i="3" a="1"/>
  <c r="CU264" i="3" s="1"/>
  <c r="CS264" i="3" a="1"/>
  <c r="CS264" i="3" s="1"/>
  <c r="CR264" i="3" a="1"/>
  <c r="CR264" i="3" s="1"/>
  <c r="CO264" i="3" a="1"/>
  <c r="CO264" i="3" s="1"/>
  <c r="CL264" i="3" a="1"/>
  <c r="CL264" i="3" s="1"/>
  <c r="CK264" i="3" a="1"/>
  <c r="CK264" i="3" s="1"/>
  <c r="CI264" i="3"/>
  <c r="AP264" i="3"/>
  <c r="AQ264" i="3" s="1"/>
  <c r="AJ264" i="3"/>
  <c r="AC264" i="3"/>
  <c r="AD264" i="3" s="1"/>
  <c r="W264" i="3"/>
  <c r="P264" i="3" a="1"/>
  <c r="P264" i="3" s="1"/>
  <c r="N264" i="3"/>
  <c r="M264" i="3" a="1"/>
  <c r="M264" i="3" s="1"/>
  <c r="L264" i="3" a="1"/>
  <c r="L264" i="3" s="1"/>
  <c r="I264" i="3" a="1"/>
  <c r="I264" i="3" s="1"/>
  <c r="H264" i="3" a="1"/>
  <c r="H264" i="3" s="1"/>
  <c r="F264" i="3" a="1"/>
  <c r="F264" i="3" s="1"/>
  <c r="D264" i="3" a="1"/>
  <c r="D264" i="3" s="1"/>
  <c r="CI263" i="3"/>
  <c r="AP263" i="3"/>
  <c r="AQ263" i="3" s="1"/>
  <c r="AC263" i="3"/>
  <c r="AD263" i="3" s="1"/>
  <c r="CY262" i="3" a="1"/>
  <c r="CY262" i="3" s="1"/>
  <c r="CW262" i="3" a="1"/>
  <c r="CW262" i="3" s="1"/>
  <c r="CU262" i="3" a="1"/>
  <c r="CU262" i="3" s="1"/>
  <c r="CS262" i="3" a="1"/>
  <c r="CS262" i="3" s="1"/>
  <c r="CR262" i="3" a="1"/>
  <c r="CR262" i="3" s="1"/>
  <c r="CO262" i="3" a="1"/>
  <c r="CO262" i="3" s="1"/>
  <c r="CL262" i="3" a="1"/>
  <c r="CL262" i="3" s="1"/>
  <c r="CK262" i="3" a="1"/>
  <c r="CK262" i="3" s="1"/>
  <c r="CI262" i="3"/>
  <c r="AP262" i="3"/>
  <c r="AQ262" i="3" s="1"/>
  <c r="AJ262" i="3"/>
  <c r="AC262" i="3"/>
  <c r="AD262" i="3" s="1"/>
  <c r="W262" i="3"/>
  <c r="P262" i="3" a="1"/>
  <c r="P262" i="3" s="1"/>
  <c r="N262" i="3"/>
  <c r="M262" i="3" a="1"/>
  <c r="M262" i="3" s="1"/>
  <c r="L262" i="3" a="1"/>
  <c r="L262" i="3" s="1"/>
  <c r="I262" i="3" a="1"/>
  <c r="I262" i="3" s="1"/>
  <c r="H262" i="3" a="1"/>
  <c r="H262" i="3" s="1"/>
  <c r="F262" i="3" a="1"/>
  <c r="F262" i="3" s="1"/>
  <c r="D262" i="3" a="1"/>
  <c r="D262" i="3" s="1"/>
  <c r="CI261" i="3"/>
  <c r="AP261" i="3"/>
  <c r="AQ261" i="3" s="1"/>
  <c r="AC261" i="3"/>
  <c r="AD261" i="3" s="1"/>
  <c r="CY260" i="3" a="1"/>
  <c r="CY260" i="3" s="1"/>
  <c r="CW260" i="3" a="1"/>
  <c r="CW260" i="3" s="1"/>
  <c r="CU260" i="3" a="1"/>
  <c r="CU260" i="3" s="1"/>
  <c r="CS260" i="3" a="1"/>
  <c r="CS260" i="3" s="1"/>
  <c r="CR260" i="3" a="1"/>
  <c r="CR260" i="3" s="1"/>
  <c r="CO260" i="3" a="1"/>
  <c r="CO260" i="3" s="1"/>
  <c r="CL260" i="3" a="1"/>
  <c r="CL260" i="3" s="1"/>
  <c r="CK260" i="3" a="1"/>
  <c r="CK260" i="3" s="1"/>
  <c r="CI260" i="3"/>
  <c r="AP260" i="3"/>
  <c r="AQ260" i="3" s="1"/>
  <c r="AJ260" i="3"/>
  <c r="AC260" i="3"/>
  <c r="AD260" i="3" s="1"/>
  <c r="W260" i="3"/>
  <c r="P260" i="3" a="1"/>
  <c r="P260" i="3" s="1"/>
  <c r="N260" i="3"/>
  <c r="M260" i="3" a="1"/>
  <c r="M260" i="3" s="1"/>
  <c r="L260" i="3" a="1"/>
  <c r="L260" i="3" s="1"/>
  <c r="I260" i="3" a="1"/>
  <c r="I260" i="3" s="1"/>
  <c r="H260" i="3" a="1"/>
  <c r="H260" i="3" s="1"/>
  <c r="F260" i="3" a="1"/>
  <c r="F260" i="3" s="1"/>
  <c r="D260" i="3" a="1"/>
  <c r="D260" i="3" s="1"/>
  <c r="CI259" i="3"/>
  <c r="AP259" i="3"/>
  <c r="AQ259" i="3" s="1"/>
  <c r="AC259" i="3"/>
  <c r="AD259" i="3" s="1"/>
  <c r="CY258" i="3" a="1"/>
  <c r="CY258" i="3" s="1"/>
  <c r="CW258" i="3" a="1"/>
  <c r="CW258" i="3" s="1"/>
  <c r="CU258" i="3" a="1"/>
  <c r="CU258" i="3" s="1"/>
  <c r="CS258" i="3" a="1"/>
  <c r="CS258" i="3" s="1"/>
  <c r="CR258" i="3" a="1"/>
  <c r="CR258" i="3" s="1"/>
  <c r="CO258" i="3" a="1"/>
  <c r="CO258" i="3" s="1"/>
  <c r="CL258" i="3" a="1"/>
  <c r="CL258" i="3" s="1"/>
  <c r="CK258" i="3" a="1"/>
  <c r="CK258" i="3" s="1"/>
  <c r="CI258" i="3"/>
  <c r="AP258" i="3"/>
  <c r="AQ258" i="3" s="1"/>
  <c r="AJ258" i="3"/>
  <c r="AC258" i="3"/>
  <c r="AD258" i="3" s="1"/>
  <c r="W258" i="3"/>
  <c r="P258" i="3" a="1"/>
  <c r="P258" i="3" s="1"/>
  <c r="N258" i="3"/>
  <c r="M258" i="3" a="1"/>
  <c r="M258" i="3" s="1"/>
  <c r="L258" i="3" a="1"/>
  <c r="L258" i="3" s="1"/>
  <c r="I258" i="3" a="1"/>
  <c r="I258" i="3" s="1"/>
  <c r="H258" i="3" a="1"/>
  <c r="H258" i="3" s="1"/>
  <c r="F258" i="3" a="1"/>
  <c r="F258" i="3" s="1"/>
  <c r="D258" i="3" a="1"/>
  <c r="D258" i="3" s="1"/>
  <c r="CI257" i="3"/>
  <c r="AP257" i="3"/>
  <c r="AQ257" i="3" s="1"/>
  <c r="AC257" i="3"/>
  <c r="AD257" i="3" s="1"/>
  <c r="CY256" i="3" a="1"/>
  <c r="CY256" i="3" s="1"/>
  <c r="CW256" i="3" a="1"/>
  <c r="CW256" i="3" s="1"/>
  <c r="CU256" i="3" a="1"/>
  <c r="CU256" i="3" s="1"/>
  <c r="CS256" i="3" a="1"/>
  <c r="CS256" i="3" s="1"/>
  <c r="CR256" i="3" a="1"/>
  <c r="CR256" i="3" s="1"/>
  <c r="CO256" i="3"/>
  <c r="CO256" i="3" a="1"/>
  <c r="CL256" i="3" a="1"/>
  <c r="CL256" i="3" s="1"/>
  <c r="CK256" i="3" a="1"/>
  <c r="CK256" i="3" s="1"/>
  <c r="CI256" i="3"/>
  <c r="AP256" i="3"/>
  <c r="AQ256" i="3" s="1"/>
  <c r="AJ256" i="3"/>
  <c r="AC256" i="3"/>
  <c r="AD256" i="3" s="1"/>
  <c r="W256" i="3"/>
  <c r="P256" i="3" a="1"/>
  <c r="P256" i="3" s="1"/>
  <c r="N256" i="3"/>
  <c r="M256" i="3" a="1"/>
  <c r="M256" i="3" s="1"/>
  <c r="L256" i="3"/>
  <c r="L256" i="3" a="1"/>
  <c r="I256" i="3" a="1"/>
  <c r="I256" i="3" s="1"/>
  <c r="H256" i="3" a="1"/>
  <c r="H256" i="3" s="1"/>
  <c r="F256" i="3" a="1"/>
  <c r="F256" i="3" s="1"/>
  <c r="D256" i="3" a="1"/>
  <c r="D256" i="3" s="1"/>
  <c r="CI255" i="3"/>
  <c r="AP255" i="3"/>
  <c r="AQ255" i="3" s="1"/>
  <c r="AC255" i="3"/>
  <c r="AD255" i="3" s="1"/>
  <c r="CY254" i="3" a="1"/>
  <c r="CY254" i="3" s="1"/>
  <c r="CW254" i="3" a="1"/>
  <c r="CW254" i="3" s="1"/>
  <c r="CU254" i="3" a="1"/>
  <c r="CU254" i="3" s="1"/>
  <c r="CS254" i="3" a="1"/>
  <c r="CS254" i="3" s="1"/>
  <c r="CR254" i="3" a="1"/>
  <c r="CR254" i="3" s="1"/>
  <c r="CO254" i="3" a="1"/>
  <c r="CO254" i="3" s="1"/>
  <c r="CL254" i="3" a="1"/>
  <c r="CL254" i="3" s="1"/>
  <c r="CK254" i="3" a="1"/>
  <c r="CK254" i="3" s="1"/>
  <c r="CI254" i="3"/>
  <c r="AQ254" i="3"/>
  <c r="AP254" i="3"/>
  <c r="AJ254" i="3"/>
  <c r="AC254" i="3"/>
  <c r="AD254" i="3" s="1"/>
  <c r="W254" i="3"/>
  <c r="P254" i="3" a="1"/>
  <c r="P254" i="3" s="1"/>
  <c r="N254" i="3"/>
  <c r="M254" i="3" a="1"/>
  <c r="M254" i="3" s="1"/>
  <c r="L254" i="3" a="1"/>
  <c r="L254" i="3" s="1"/>
  <c r="I254" i="3" a="1"/>
  <c r="I254" i="3" s="1"/>
  <c r="H254" i="3" a="1"/>
  <c r="H254" i="3" s="1"/>
  <c r="F254" i="3" a="1"/>
  <c r="F254" i="3" s="1"/>
  <c r="D254" i="3" a="1"/>
  <c r="D254" i="3" s="1"/>
  <c r="CI253" i="3"/>
  <c r="AP253" i="3"/>
  <c r="AQ253" i="3" s="1"/>
  <c r="AC253" i="3"/>
  <c r="AD253" i="3" s="1"/>
  <c r="CY252" i="3" a="1"/>
  <c r="CY252" i="3" s="1"/>
  <c r="CW252" i="3" a="1"/>
  <c r="CW252" i="3" s="1"/>
  <c r="CU252" i="3" a="1"/>
  <c r="CU252" i="3" s="1"/>
  <c r="CS252" i="3" a="1"/>
  <c r="CS252" i="3" s="1"/>
  <c r="CR252" i="3" a="1"/>
  <c r="CR252" i="3" s="1"/>
  <c r="CO252" i="3" a="1"/>
  <c r="CO252" i="3" s="1"/>
  <c r="CL252" i="3" a="1"/>
  <c r="CL252" i="3" s="1"/>
  <c r="CK252" i="3" a="1"/>
  <c r="CK252" i="3" s="1"/>
  <c r="CI252" i="3"/>
  <c r="AP252" i="3"/>
  <c r="AQ252" i="3" s="1"/>
  <c r="AJ252" i="3"/>
  <c r="AC252" i="3"/>
  <c r="AD252" i="3" s="1"/>
  <c r="W252" i="3"/>
  <c r="P252" i="3" a="1"/>
  <c r="P252" i="3" s="1"/>
  <c r="N252" i="3"/>
  <c r="M252" i="3" a="1"/>
  <c r="M252" i="3" s="1"/>
  <c r="L252" i="3" a="1"/>
  <c r="L252" i="3" s="1"/>
  <c r="I252" i="3" a="1"/>
  <c r="I252" i="3" s="1"/>
  <c r="H252" i="3" a="1"/>
  <c r="H252" i="3" s="1"/>
  <c r="F252" i="3" a="1"/>
  <c r="F252" i="3" s="1"/>
  <c r="D252" i="3" a="1"/>
  <c r="D252" i="3" s="1"/>
  <c r="CI251" i="3"/>
  <c r="AP251" i="3"/>
  <c r="AQ251" i="3" s="1"/>
  <c r="AC251" i="3"/>
  <c r="AD251" i="3" s="1"/>
  <c r="CY250" i="3" a="1"/>
  <c r="CY250" i="3" s="1"/>
  <c r="CW250" i="3" a="1"/>
  <c r="CW250" i="3" s="1"/>
  <c r="CU250" i="3" a="1"/>
  <c r="CU250" i="3" s="1"/>
  <c r="CS250" i="3" a="1"/>
  <c r="CS250" i="3" s="1"/>
  <c r="CR250" i="3" a="1"/>
  <c r="CR250" i="3" s="1"/>
  <c r="CO250" i="3" a="1"/>
  <c r="CO250" i="3" s="1"/>
  <c r="CL250" i="3" a="1"/>
  <c r="CL250" i="3" s="1"/>
  <c r="CK250" i="3" a="1"/>
  <c r="CK250" i="3" s="1"/>
  <c r="CI250" i="3"/>
  <c r="AP250" i="3"/>
  <c r="AQ250" i="3" s="1"/>
  <c r="AJ250" i="3"/>
  <c r="AC250" i="3"/>
  <c r="AD250" i="3" s="1"/>
  <c r="W250" i="3"/>
  <c r="P250" i="3" a="1"/>
  <c r="P250" i="3" s="1"/>
  <c r="N250" i="3"/>
  <c r="M250" i="3" a="1"/>
  <c r="M250" i="3" s="1"/>
  <c r="L250" i="3" a="1"/>
  <c r="L250" i="3" s="1"/>
  <c r="I250" i="3" a="1"/>
  <c r="I250" i="3" s="1"/>
  <c r="H250" i="3" a="1"/>
  <c r="H250" i="3" s="1"/>
  <c r="F250" i="3" a="1"/>
  <c r="F250" i="3" s="1"/>
  <c r="D250" i="3" a="1"/>
  <c r="D250" i="3" s="1"/>
  <c r="CI249" i="3"/>
  <c r="AP249" i="3"/>
  <c r="AQ249" i="3" s="1"/>
  <c r="AC249" i="3"/>
  <c r="AD249" i="3" s="1"/>
  <c r="CY248" i="3"/>
  <c r="CY248" i="3" a="1"/>
  <c r="CW248" i="3" a="1"/>
  <c r="CW248" i="3" s="1"/>
  <c r="CU248" i="3" a="1"/>
  <c r="CU248" i="3" s="1"/>
  <c r="CS248" i="3" a="1"/>
  <c r="CS248" i="3" s="1"/>
  <c r="CR248" i="3" a="1"/>
  <c r="CR248" i="3" s="1"/>
  <c r="CO248" i="3" a="1"/>
  <c r="CO248" i="3" s="1"/>
  <c r="CL248" i="3" a="1"/>
  <c r="CL248" i="3" s="1"/>
  <c r="CK248" i="3" a="1"/>
  <c r="CK248" i="3" s="1"/>
  <c r="CI248" i="3"/>
  <c r="AP248" i="3"/>
  <c r="AQ248" i="3" s="1"/>
  <c r="AJ248" i="3"/>
  <c r="AC248" i="3"/>
  <c r="AD248" i="3" s="1"/>
  <c r="W248" i="3"/>
  <c r="P248" i="3" a="1"/>
  <c r="P248" i="3" s="1"/>
  <c r="N248" i="3"/>
  <c r="M248" i="3" a="1"/>
  <c r="M248" i="3" s="1"/>
  <c r="L248" i="3" a="1"/>
  <c r="L248" i="3" s="1"/>
  <c r="I248" i="3" a="1"/>
  <c r="I248" i="3" s="1"/>
  <c r="H248" i="3" a="1"/>
  <c r="H248" i="3" s="1"/>
  <c r="F248" i="3" a="1"/>
  <c r="F248" i="3" s="1"/>
  <c r="D248" i="3" a="1"/>
  <c r="D248" i="3" s="1"/>
  <c r="CI247" i="3"/>
  <c r="AP247" i="3"/>
  <c r="AQ247" i="3" s="1"/>
  <c r="AC247" i="3"/>
  <c r="AD247" i="3" s="1"/>
  <c r="CY246" i="3" a="1"/>
  <c r="CY246" i="3" s="1"/>
  <c r="CW246" i="3" a="1"/>
  <c r="CW246" i="3" s="1"/>
  <c r="CU246" i="3" a="1"/>
  <c r="CU246" i="3" s="1"/>
  <c r="CS246" i="3" a="1"/>
  <c r="CS246" i="3" s="1"/>
  <c r="CR246" i="3" a="1"/>
  <c r="CR246" i="3" s="1"/>
  <c r="CO246" i="3" a="1"/>
  <c r="CO246" i="3" s="1"/>
  <c r="CL246" i="3" a="1"/>
  <c r="CL246" i="3" s="1"/>
  <c r="CK246" i="3" a="1"/>
  <c r="CK246" i="3" s="1"/>
  <c r="CI246" i="3"/>
  <c r="AP246" i="3"/>
  <c r="AQ246" i="3" s="1"/>
  <c r="AJ246" i="3"/>
  <c r="AC246" i="3"/>
  <c r="AD246" i="3" s="1"/>
  <c r="W246" i="3"/>
  <c r="P246" i="3" a="1"/>
  <c r="P246" i="3" s="1"/>
  <c r="N246" i="3"/>
  <c r="M246" i="3" a="1"/>
  <c r="M246" i="3" s="1"/>
  <c r="L246" i="3" a="1"/>
  <c r="L246" i="3" s="1"/>
  <c r="I246" i="3" a="1"/>
  <c r="I246" i="3" s="1"/>
  <c r="H246" i="3" a="1"/>
  <c r="H246" i="3" s="1"/>
  <c r="F246" i="3" a="1"/>
  <c r="F246" i="3" s="1"/>
  <c r="D246" i="3" a="1"/>
  <c r="D246" i="3" s="1"/>
  <c r="CI245" i="3"/>
  <c r="AP245" i="3"/>
  <c r="AQ245" i="3" s="1"/>
  <c r="AC245" i="3"/>
  <c r="AD245" i="3" s="1"/>
  <c r="CY244" i="3" a="1"/>
  <c r="CY244" i="3" s="1"/>
  <c r="CW244" i="3" a="1"/>
  <c r="CW244" i="3" s="1"/>
  <c r="CU244" i="3" a="1"/>
  <c r="CU244" i="3" s="1"/>
  <c r="CS244" i="3" a="1"/>
  <c r="CS244" i="3" s="1"/>
  <c r="CR244" i="3" a="1"/>
  <c r="CR244" i="3" s="1"/>
  <c r="CO244" i="3" a="1"/>
  <c r="CO244" i="3" s="1"/>
  <c r="CL244" i="3" a="1"/>
  <c r="CL244" i="3" s="1"/>
  <c r="CK244" i="3" a="1"/>
  <c r="CK244" i="3" s="1"/>
  <c r="CI244" i="3"/>
  <c r="AP244" i="3"/>
  <c r="AQ244" i="3" s="1"/>
  <c r="AJ244" i="3"/>
  <c r="AC244" i="3"/>
  <c r="AD244" i="3" s="1"/>
  <c r="W244" i="3"/>
  <c r="P244" i="3" a="1"/>
  <c r="P244" i="3" s="1"/>
  <c r="N244" i="3"/>
  <c r="M244" i="3" a="1"/>
  <c r="M244" i="3" s="1"/>
  <c r="L244" i="3" a="1"/>
  <c r="L244" i="3" s="1"/>
  <c r="I244" i="3" a="1"/>
  <c r="I244" i="3" s="1"/>
  <c r="H244" i="3" a="1"/>
  <c r="H244" i="3" s="1"/>
  <c r="F244" i="3" a="1"/>
  <c r="F244" i="3" s="1"/>
  <c r="D244" i="3" a="1"/>
  <c r="D244" i="3" s="1"/>
  <c r="CI243" i="3"/>
  <c r="AP243" i="3"/>
  <c r="AQ243" i="3" s="1"/>
  <c r="AC243" i="3"/>
  <c r="AD243" i="3" s="1"/>
  <c r="CY242" i="3" a="1"/>
  <c r="CY242" i="3" s="1"/>
  <c r="CW242" i="3" a="1"/>
  <c r="CW242" i="3" s="1"/>
  <c r="CU242" i="3" a="1"/>
  <c r="CU242" i="3" s="1"/>
  <c r="CS242" i="3" a="1"/>
  <c r="CS242" i="3" s="1"/>
  <c r="CR242" i="3" a="1"/>
  <c r="CR242" i="3" s="1"/>
  <c r="CO242" i="3" a="1"/>
  <c r="CO242" i="3" s="1"/>
  <c r="CL242" i="3" a="1"/>
  <c r="CL242" i="3" s="1"/>
  <c r="CK242" i="3" a="1"/>
  <c r="CK242" i="3" s="1"/>
  <c r="CI242" i="3"/>
  <c r="AP242" i="3"/>
  <c r="AQ242" i="3" s="1"/>
  <c r="AJ242" i="3"/>
  <c r="AC242" i="3"/>
  <c r="AD242" i="3" s="1"/>
  <c r="W242" i="3"/>
  <c r="P242" i="3" a="1"/>
  <c r="P242" i="3" s="1"/>
  <c r="N242" i="3"/>
  <c r="M242" i="3" a="1"/>
  <c r="M242" i="3" s="1"/>
  <c r="I242" i="3" a="1"/>
  <c r="I242" i="3" s="1"/>
  <c r="H242" i="3" a="1"/>
  <c r="H242" i="3" s="1"/>
  <c r="F242" i="3" a="1"/>
  <c r="F242" i="3" s="1"/>
  <c r="D242" i="3" a="1"/>
  <c r="D242" i="3" s="1"/>
  <c r="CI241" i="3"/>
  <c r="AP241" i="3"/>
  <c r="AQ241" i="3" s="1"/>
  <c r="AC241" i="3"/>
  <c r="AD241" i="3" s="1"/>
  <c r="CY240" i="3" a="1"/>
  <c r="CY240" i="3" s="1"/>
  <c r="CW240" i="3" a="1"/>
  <c r="CW240" i="3" s="1"/>
  <c r="CU240" i="3" a="1"/>
  <c r="CU240" i="3" s="1"/>
  <c r="CS240" i="3" a="1"/>
  <c r="CS240" i="3" s="1"/>
  <c r="CR240" i="3" a="1"/>
  <c r="CR240" i="3" s="1"/>
  <c r="CO240" i="3" a="1"/>
  <c r="CO240" i="3" s="1"/>
  <c r="CL240" i="3" a="1"/>
  <c r="CL240" i="3" s="1"/>
  <c r="CK240" i="3" a="1"/>
  <c r="CK240" i="3" s="1"/>
  <c r="CI240" i="3"/>
  <c r="BP240" i="3"/>
  <c r="BQ240" i="3" s="1"/>
  <c r="BC240" i="3"/>
  <c r="BD240" i="3" s="1"/>
  <c r="AW240" i="3"/>
  <c r="AP240" i="3"/>
  <c r="AQ240" i="3" s="1"/>
  <c r="AJ240" i="3"/>
  <c r="AC240" i="3"/>
  <c r="AD240" i="3" s="1"/>
  <c r="W240" i="3"/>
  <c r="P240" i="3" a="1"/>
  <c r="P240" i="3" s="1"/>
  <c r="N240" i="3"/>
  <c r="M240" i="3" a="1"/>
  <c r="M240" i="3" s="1"/>
  <c r="I240" i="3" a="1"/>
  <c r="I240" i="3" s="1"/>
  <c r="H240" i="3" a="1"/>
  <c r="H240" i="3" s="1"/>
  <c r="F240" i="3" a="1"/>
  <c r="F240" i="3" s="1"/>
  <c r="D240" i="3" a="1"/>
  <c r="D240" i="3" s="1"/>
  <c r="CI239" i="3"/>
  <c r="AP239" i="3"/>
  <c r="AQ239" i="3" s="1"/>
  <c r="AC239" i="3"/>
  <c r="AD239" i="3" s="1"/>
  <c r="CY238" i="3" a="1"/>
  <c r="CY238" i="3" s="1"/>
  <c r="CW238" i="3" a="1"/>
  <c r="CW238" i="3" s="1"/>
  <c r="CU238" i="3" a="1"/>
  <c r="CU238" i="3" s="1"/>
  <c r="CS238" i="3" a="1"/>
  <c r="CS238" i="3" s="1"/>
  <c r="CR238" i="3" a="1"/>
  <c r="CR238" i="3" s="1"/>
  <c r="CO238" i="3" a="1"/>
  <c r="CO238" i="3" s="1"/>
  <c r="CL238" i="3" a="1"/>
  <c r="CL238" i="3" s="1"/>
  <c r="CK238" i="3" a="1"/>
  <c r="CK238" i="3" s="1"/>
  <c r="CI238" i="3"/>
  <c r="BP238" i="3"/>
  <c r="BQ238" i="3" s="1"/>
  <c r="BC238" i="3"/>
  <c r="BD238" i="3" s="1"/>
  <c r="AW238" i="3"/>
  <c r="AP238" i="3"/>
  <c r="AQ238" i="3" s="1"/>
  <c r="AJ238" i="3"/>
  <c r="AC238" i="3"/>
  <c r="AD238" i="3" s="1"/>
  <c r="W238" i="3"/>
  <c r="P238" i="3" a="1"/>
  <c r="P238" i="3" s="1"/>
  <c r="N238" i="3"/>
  <c r="M238" i="3" a="1"/>
  <c r="M238" i="3" s="1"/>
  <c r="L238" i="3" a="1"/>
  <c r="L238" i="3" s="1"/>
  <c r="I238" i="3" a="1"/>
  <c r="I238" i="3" s="1"/>
  <c r="H238" i="3" a="1"/>
  <c r="H238" i="3" s="1"/>
  <c r="F238" i="3" a="1"/>
  <c r="F238" i="3" s="1"/>
  <c r="D238" i="3" a="1"/>
  <c r="D238" i="3" s="1"/>
  <c r="CI237" i="3"/>
  <c r="AP237" i="3"/>
  <c r="AQ237" i="3" s="1"/>
  <c r="AC237" i="3"/>
  <c r="AD237" i="3" s="1"/>
  <c r="CY236" i="3" a="1"/>
  <c r="CY236" i="3" s="1"/>
  <c r="CW236" i="3" a="1"/>
  <c r="CW236" i="3" s="1"/>
  <c r="CU236" i="3" a="1"/>
  <c r="CU236" i="3" s="1"/>
  <c r="CS236" i="3" a="1"/>
  <c r="CS236" i="3" s="1"/>
  <c r="CR236" i="3" a="1"/>
  <c r="CR236" i="3" s="1"/>
  <c r="CO236" i="3" a="1"/>
  <c r="CO236" i="3" s="1"/>
  <c r="CL236" i="3" a="1"/>
  <c r="CL236" i="3" s="1"/>
  <c r="CK236" i="3" a="1"/>
  <c r="CK236" i="3" s="1"/>
  <c r="CI236" i="3"/>
  <c r="BP236" i="3"/>
  <c r="BQ236" i="3" s="1"/>
  <c r="BC236" i="3"/>
  <c r="BD236" i="3" s="1"/>
  <c r="AW236" i="3"/>
  <c r="AP236" i="3"/>
  <c r="AQ236" i="3" s="1"/>
  <c r="AJ236" i="3"/>
  <c r="AC236" i="3"/>
  <c r="AD236" i="3" s="1"/>
  <c r="W236" i="3"/>
  <c r="P236" i="3" a="1"/>
  <c r="P236" i="3" s="1"/>
  <c r="N236" i="3"/>
  <c r="M236" i="3" a="1"/>
  <c r="M236" i="3" s="1"/>
  <c r="L236" i="3" a="1"/>
  <c r="L236" i="3" s="1"/>
  <c r="I236" i="3" a="1"/>
  <c r="I236" i="3" s="1"/>
  <c r="H236" i="3" a="1"/>
  <c r="H236" i="3" s="1"/>
  <c r="F236" i="3" a="1"/>
  <c r="F236" i="3" s="1"/>
  <c r="D236" i="3" a="1"/>
  <c r="D236" i="3" s="1"/>
  <c r="CI235" i="3"/>
  <c r="AP235" i="3"/>
  <c r="AQ235" i="3" s="1"/>
  <c r="AC235" i="3"/>
  <c r="AD235" i="3" s="1"/>
  <c r="CY234" i="3" a="1"/>
  <c r="CY234" i="3" s="1"/>
  <c r="CW234" i="3" a="1"/>
  <c r="CW234" i="3" s="1"/>
  <c r="CU234" i="3" a="1"/>
  <c r="CU234" i="3" s="1"/>
  <c r="CS234" i="3" a="1"/>
  <c r="CS234" i="3" s="1"/>
  <c r="CR234" i="3" a="1"/>
  <c r="CR234" i="3" s="1"/>
  <c r="CO234" i="3" a="1"/>
  <c r="CO234" i="3" s="1"/>
  <c r="CK234" i="3" a="1"/>
  <c r="CK234" i="3" s="1"/>
  <c r="CI234" i="3"/>
  <c r="BP234" i="3"/>
  <c r="BQ234" i="3" s="1"/>
  <c r="BC234" i="3"/>
  <c r="BD234" i="3" s="1"/>
  <c r="AW234" i="3"/>
  <c r="AP234" i="3"/>
  <c r="AQ234" i="3" s="1"/>
  <c r="AJ234" i="3"/>
  <c r="AC234" i="3"/>
  <c r="AD234" i="3" s="1"/>
  <c r="W234" i="3"/>
  <c r="P234" i="3" a="1"/>
  <c r="P234" i="3" s="1"/>
  <c r="N234" i="3"/>
  <c r="M234" i="3" a="1"/>
  <c r="M234" i="3" s="1"/>
  <c r="L234" i="3" a="1"/>
  <c r="L234" i="3" s="1"/>
  <c r="I234" i="3" a="1"/>
  <c r="I234" i="3" s="1"/>
  <c r="H234" i="3" a="1"/>
  <c r="H234" i="3" s="1"/>
  <c r="F234" i="3" a="1"/>
  <c r="F234" i="3" s="1"/>
  <c r="D234" i="3" a="1"/>
  <c r="D234" i="3" s="1"/>
  <c r="CI233" i="3"/>
  <c r="AP233" i="3"/>
  <c r="AQ233" i="3" s="1"/>
  <c r="AC233" i="3"/>
  <c r="AD233" i="3" s="1"/>
  <c r="CY232" i="3" a="1"/>
  <c r="CY232" i="3" s="1"/>
  <c r="CW232" i="3" a="1"/>
  <c r="CW232" i="3" s="1"/>
  <c r="CU232" i="3" a="1"/>
  <c r="CU232" i="3" s="1"/>
  <c r="CS232" i="3" a="1"/>
  <c r="CS232" i="3" s="1"/>
  <c r="CR232" i="3" a="1"/>
  <c r="CR232" i="3" s="1"/>
  <c r="CO232" i="3" a="1"/>
  <c r="CO232" i="3" s="1"/>
  <c r="CL232" i="3" a="1"/>
  <c r="CL232" i="3" s="1"/>
  <c r="CK232" i="3" a="1"/>
  <c r="CK232" i="3" s="1"/>
  <c r="CI232" i="3"/>
  <c r="AP232" i="3"/>
  <c r="AQ232" i="3" s="1"/>
  <c r="AJ232" i="3"/>
  <c r="AC232" i="3"/>
  <c r="AD232" i="3" s="1"/>
  <c r="W232" i="3"/>
  <c r="P232" i="3" a="1"/>
  <c r="P232" i="3" s="1"/>
  <c r="N232" i="3"/>
  <c r="M232" i="3" a="1"/>
  <c r="M232" i="3" s="1"/>
  <c r="L232" i="3" a="1"/>
  <c r="L232" i="3" s="1"/>
  <c r="I232" i="3" a="1"/>
  <c r="I232" i="3" s="1"/>
  <c r="H232" i="3" a="1"/>
  <c r="H232" i="3" s="1"/>
  <c r="F232" i="3" a="1"/>
  <c r="F232" i="3" s="1"/>
  <c r="D232" i="3" a="1"/>
  <c r="D232" i="3" s="1"/>
  <c r="CI231" i="3"/>
  <c r="AP231" i="3"/>
  <c r="AQ231" i="3" s="1"/>
  <c r="AC231" i="3"/>
  <c r="AD231" i="3" s="1"/>
  <c r="CY230" i="3" a="1"/>
  <c r="CY230" i="3" s="1"/>
  <c r="CW230" i="3" a="1"/>
  <c r="CW230" i="3" s="1"/>
  <c r="CU230" i="3" a="1"/>
  <c r="CU230" i="3" s="1"/>
  <c r="CS230" i="3" a="1"/>
  <c r="CS230" i="3" s="1"/>
  <c r="CR230" i="3" a="1"/>
  <c r="CR230" i="3" s="1"/>
  <c r="CO230" i="3" a="1"/>
  <c r="CO230" i="3" s="1"/>
  <c r="CL230" i="3" a="1"/>
  <c r="CL230" i="3" s="1"/>
  <c r="CK230" i="3" a="1"/>
  <c r="CK230" i="3" s="1"/>
  <c r="CI230" i="3"/>
  <c r="BP230" i="3"/>
  <c r="BQ230" i="3" s="1"/>
  <c r="BC230" i="3"/>
  <c r="BD230" i="3" s="1"/>
  <c r="AW230" i="3"/>
  <c r="AP230" i="3"/>
  <c r="AQ230" i="3" s="1"/>
  <c r="AJ230" i="3"/>
  <c r="AC230" i="3"/>
  <c r="AD230" i="3" s="1"/>
  <c r="W230" i="3"/>
  <c r="P230" i="3" a="1"/>
  <c r="P230" i="3" s="1"/>
  <c r="N230" i="3"/>
  <c r="M230" i="3" a="1"/>
  <c r="M230" i="3" s="1"/>
  <c r="L230" i="3" a="1"/>
  <c r="L230" i="3" s="1"/>
  <c r="I230" i="3" a="1"/>
  <c r="I230" i="3" s="1"/>
  <c r="H230" i="3" a="1"/>
  <c r="H230" i="3" s="1"/>
  <c r="F230" i="3" a="1"/>
  <c r="F230" i="3" s="1"/>
  <c r="D230" i="3" a="1"/>
  <c r="D230" i="3" s="1"/>
  <c r="CI229" i="3"/>
  <c r="AP229" i="3"/>
  <c r="AQ229" i="3" s="1"/>
  <c r="AC229" i="3"/>
  <c r="AD229" i="3" s="1"/>
  <c r="CY228" i="3" a="1"/>
  <c r="CY228" i="3" s="1"/>
  <c r="CW228" i="3" a="1"/>
  <c r="CW228" i="3" s="1"/>
  <c r="CU228" i="3" a="1"/>
  <c r="CU228" i="3" s="1"/>
  <c r="CS228" i="3" a="1"/>
  <c r="CS228" i="3" s="1"/>
  <c r="CR228" i="3" a="1"/>
  <c r="CR228" i="3" s="1"/>
  <c r="CO228" i="3" a="1"/>
  <c r="CO228" i="3" s="1"/>
  <c r="CL228" i="3" a="1"/>
  <c r="CL228" i="3" s="1"/>
  <c r="CK228" i="3"/>
  <c r="CK228" i="3" a="1"/>
  <c r="CI228" i="3"/>
  <c r="AP228" i="3"/>
  <c r="AQ228" i="3" s="1"/>
  <c r="AJ228" i="3"/>
  <c r="AC228" i="3"/>
  <c r="AD228" i="3" s="1"/>
  <c r="W228" i="3"/>
  <c r="P228" i="3" a="1"/>
  <c r="P228" i="3" s="1"/>
  <c r="N228" i="3"/>
  <c r="M228" i="3" a="1"/>
  <c r="M228" i="3" s="1"/>
  <c r="L228" i="3" a="1"/>
  <c r="L228" i="3" s="1"/>
  <c r="I228" i="3" a="1"/>
  <c r="I228" i="3" s="1"/>
  <c r="H228" i="3" a="1"/>
  <c r="H228" i="3" s="1"/>
  <c r="F228" i="3" a="1"/>
  <c r="F228" i="3" s="1"/>
  <c r="D228" i="3" a="1"/>
  <c r="D228" i="3" s="1"/>
  <c r="CI227" i="3"/>
  <c r="AP227" i="3"/>
  <c r="AQ227" i="3" s="1"/>
  <c r="AC227" i="3"/>
  <c r="AD227" i="3" s="1"/>
  <c r="CY226" i="3" a="1"/>
  <c r="CY226" i="3" s="1"/>
  <c r="CW226" i="3" a="1"/>
  <c r="CW226" i="3" s="1"/>
  <c r="CU226" i="3" a="1"/>
  <c r="CU226" i="3" s="1"/>
  <c r="CS226" i="3" a="1"/>
  <c r="CS226" i="3" s="1"/>
  <c r="CR226" i="3" a="1"/>
  <c r="CR226" i="3" s="1"/>
  <c r="CO226" i="3" a="1"/>
  <c r="CO226" i="3" s="1"/>
  <c r="CL226" i="3" a="1"/>
  <c r="CL226" i="3" s="1"/>
  <c r="CK226" i="3" a="1"/>
  <c r="CK226" i="3" s="1"/>
  <c r="CI226" i="3"/>
  <c r="AP226" i="3"/>
  <c r="AQ226" i="3" s="1"/>
  <c r="AJ226" i="3"/>
  <c r="AC226" i="3"/>
  <c r="AD226" i="3" s="1"/>
  <c r="W226" i="3"/>
  <c r="P226" i="3" a="1"/>
  <c r="P226" i="3" s="1"/>
  <c r="N226" i="3"/>
  <c r="M226" i="3" a="1"/>
  <c r="M226" i="3" s="1"/>
  <c r="L226" i="3" a="1"/>
  <c r="L226" i="3" s="1"/>
  <c r="I226" i="3" a="1"/>
  <c r="I226" i="3" s="1"/>
  <c r="H226" i="3" a="1"/>
  <c r="H226" i="3" s="1"/>
  <c r="F226" i="3" a="1"/>
  <c r="F226" i="3" s="1"/>
  <c r="D226" i="3" a="1"/>
  <c r="D226" i="3" s="1"/>
  <c r="CI225" i="3"/>
  <c r="AP225" i="3"/>
  <c r="AQ225" i="3" s="1"/>
  <c r="AC225" i="3"/>
  <c r="AD225" i="3" s="1"/>
  <c r="CY224" i="3" a="1"/>
  <c r="CY224" i="3" s="1"/>
  <c r="CW224" i="3" a="1"/>
  <c r="CW224" i="3" s="1"/>
  <c r="CU224" i="3" a="1"/>
  <c r="CU224" i="3" s="1"/>
  <c r="CS224" i="3" a="1"/>
  <c r="CS224" i="3" s="1"/>
  <c r="CR224" i="3" a="1"/>
  <c r="CR224" i="3" s="1"/>
  <c r="CO224" i="3" a="1"/>
  <c r="CO224" i="3" s="1"/>
  <c r="CL224" i="3" a="1"/>
  <c r="CL224" i="3" s="1"/>
  <c r="CK224" i="3" a="1"/>
  <c r="CK224" i="3" s="1"/>
  <c r="CI224" i="3"/>
  <c r="AP224" i="3"/>
  <c r="AQ224" i="3" s="1"/>
  <c r="AJ224" i="3"/>
  <c r="AC224" i="3"/>
  <c r="AD224" i="3" s="1"/>
  <c r="W224" i="3"/>
  <c r="P224" i="3" a="1"/>
  <c r="P224" i="3" s="1"/>
  <c r="N224" i="3"/>
  <c r="M224" i="3" a="1"/>
  <c r="M224" i="3" s="1"/>
  <c r="L224" i="3" a="1"/>
  <c r="L224" i="3" s="1"/>
  <c r="I224" i="3" a="1"/>
  <c r="I224" i="3" s="1"/>
  <c r="H224" i="3" a="1"/>
  <c r="H224" i="3" s="1"/>
  <c r="F224" i="3" a="1"/>
  <c r="F224" i="3" s="1"/>
  <c r="D224" i="3" a="1"/>
  <c r="D224" i="3" s="1"/>
  <c r="CI223" i="3"/>
  <c r="AP223" i="3"/>
  <c r="AQ223" i="3" s="1"/>
  <c r="AC223" i="3"/>
  <c r="AD223" i="3" s="1"/>
  <c r="CY222" i="3" a="1"/>
  <c r="CY222" i="3" s="1"/>
  <c r="CW222" i="3" a="1"/>
  <c r="CW222" i="3" s="1"/>
  <c r="CU222" i="3" a="1"/>
  <c r="CU222" i="3" s="1"/>
  <c r="CS222" i="3" a="1"/>
  <c r="CS222" i="3" s="1"/>
  <c r="CR222" i="3" a="1"/>
  <c r="CR222" i="3" s="1"/>
  <c r="CO222" i="3" a="1"/>
  <c r="CO222" i="3" s="1"/>
  <c r="CL222" i="3" a="1"/>
  <c r="CL222" i="3" s="1"/>
  <c r="CK222" i="3" a="1"/>
  <c r="CK222" i="3" s="1"/>
  <c r="CI222" i="3"/>
  <c r="AP222" i="3"/>
  <c r="AQ222" i="3" s="1"/>
  <c r="AJ222" i="3"/>
  <c r="AC222" i="3"/>
  <c r="AD222" i="3" s="1"/>
  <c r="W222" i="3"/>
  <c r="P222" i="3" a="1"/>
  <c r="P222" i="3" s="1"/>
  <c r="N222" i="3"/>
  <c r="M222" i="3" a="1"/>
  <c r="M222" i="3" s="1"/>
  <c r="L222" i="3" a="1"/>
  <c r="L222" i="3" s="1"/>
  <c r="I222" i="3" a="1"/>
  <c r="I222" i="3" s="1"/>
  <c r="H222" i="3" a="1"/>
  <c r="H222" i="3" s="1"/>
  <c r="F222" i="3" a="1"/>
  <c r="F222" i="3" s="1"/>
  <c r="D222" i="3" a="1"/>
  <c r="D222" i="3" s="1"/>
  <c r="CI221" i="3"/>
  <c r="AP221" i="3"/>
  <c r="AQ221" i="3" s="1"/>
  <c r="AC221" i="3"/>
  <c r="AD221" i="3" s="1"/>
  <c r="CY220" i="3" a="1"/>
  <c r="CY220" i="3" s="1"/>
  <c r="CW220" i="3" a="1"/>
  <c r="CW220" i="3" s="1"/>
  <c r="CU220" i="3" a="1"/>
  <c r="CU220" i="3" s="1"/>
  <c r="CS220" i="3" a="1"/>
  <c r="CS220" i="3" s="1"/>
  <c r="CR220" i="3" a="1"/>
  <c r="CR220" i="3" s="1"/>
  <c r="CO220" i="3" a="1"/>
  <c r="CO220" i="3" s="1"/>
  <c r="CL220" i="3" a="1"/>
  <c r="CL220" i="3" s="1"/>
  <c r="CK220" i="3" a="1"/>
  <c r="CK220" i="3" s="1"/>
  <c r="CI220" i="3"/>
  <c r="AP220" i="3"/>
  <c r="AQ220" i="3" s="1"/>
  <c r="AJ220" i="3"/>
  <c r="AC220" i="3"/>
  <c r="AD220" i="3" s="1"/>
  <c r="W220" i="3"/>
  <c r="P220" i="3" a="1"/>
  <c r="P220" i="3" s="1"/>
  <c r="N220" i="3"/>
  <c r="M220" i="3" a="1"/>
  <c r="M220" i="3" s="1"/>
  <c r="L220" i="3" a="1"/>
  <c r="L220" i="3" s="1"/>
  <c r="I220" i="3" a="1"/>
  <c r="I220" i="3" s="1"/>
  <c r="H220" i="3" a="1"/>
  <c r="H220" i="3" s="1"/>
  <c r="F220" i="3" a="1"/>
  <c r="F220" i="3" s="1"/>
  <c r="D220" i="3" a="1"/>
  <c r="D220" i="3" s="1"/>
  <c r="CI219" i="3"/>
  <c r="AP219" i="3"/>
  <c r="AQ219" i="3" s="1"/>
  <c r="AC219" i="3"/>
  <c r="AD219" i="3" s="1"/>
  <c r="CY218" i="3" a="1"/>
  <c r="CY218" i="3" s="1"/>
  <c r="CW218" i="3" a="1"/>
  <c r="CW218" i="3" s="1"/>
  <c r="CU218" i="3" a="1"/>
  <c r="CU218" i="3" s="1"/>
  <c r="CS218" i="3" a="1"/>
  <c r="CS218" i="3" s="1"/>
  <c r="CR218" i="3" a="1"/>
  <c r="CR218" i="3" s="1"/>
  <c r="CO218" i="3" a="1"/>
  <c r="CO218" i="3" s="1"/>
  <c r="CL218" i="3" a="1"/>
  <c r="CL218" i="3" s="1"/>
  <c r="CK218" i="3" a="1"/>
  <c r="CK218" i="3" s="1"/>
  <c r="CI218" i="3"/>
  <c r="AP218" i="3"/>
  <c r="AQ218" i="3" s="1"/>
  <c r="AJ218" i="3"/>
  <c r="AC218" i="3"/>
  <c r="AD218" i="3" s="1"/>
  <c r="W218" i="3"/>
  <c r="P218" i="3" a="1"/>
  <c r="P218" i="3" s="1"/>
  <c r="N218" i="3"/>
  <c r="M218" i="3" a="1"/>
  <c r="M218" i="3" s="1"/>
  <c r="L218" i="3" a="1"/>
  <c r="L218" i="3" s="1"/>
  <c r="I218" i="3" a="1"/>
  <c r="I218" i="3" s="1"/>
  <c r="H218" i="3" a="1"/>
  <c r="H218" i="3" s="1"/>
  <c r="F218" i="3" a="1"/>
  <c r="F218" i="3" s="1"/>
  <c r="D218" i="3" a="1"/>
  <c r="D218" i="3" s="1"/>
  <c r="CI217" i="3"/>
  <c r="AP217" i="3"/>
  <c r="AQ217" i="3" s="1"/>
  <c r="AC217" i="3"/>
  <c r="AD217" i="3" s="1"/>
  <c r="CY216" i="3" a="1"/>
  <c r="CY216" i="3" s="1"/>
  <c r="CW216" i="3" a="1"/>
  <c r="CW216" i="3" s="1"/>
  <c r="CU216" i="3" a="1"/>
  <c r="CU216" i="3" s="1"/>
  <c r="CS216" i="3" a="1"/>
  <c r="CS216" i="3" s="1"/>
  <c r="CR216" i="3" a="1"/>
  <c r="CR216" i="3" s="1"/>
  <c r="CO216" i="3" a="1"/>
  <c r="CO216" i="3" s="1"/>
  <c r="CL216" i="3" a="1"/>
  <c r="CL216" i="3" s="1"/>
  <c r="CK216" i="3" a="1"/>
  <c r="CK216" i="3" s="1"/>
  <c r="CI216" i="3"/>
  <c r="AP216" i="3"/>
  <c r="AQ216" i="3" s="1"/>
  <c r="AJ216" i="3"/>
  <c r="AC216" i="3"/>
  <c r="AD216" i="3" s="1"/>
  <c r="W216" i="3"/>
  <c r="P216" i="3" a="1"/>
  <c r="P216" i="3" s="1"/>
  <c r="N216" i="3"/>
  <c r="M216" i="3" a="1"/>
  <c r="M216" i="3" s="1"/>
  <c r="L216" i="3" a="1"/>
  <c r="L216" i="3" s="1"/>
  <c r="I216" i="3" a="1"/>
  <c r="I216" i="3" s="1"/>
  <c r="H216" i="3" a="1"/>
  <c r="H216" i="3" s="1"/>
  <c r="F216" i="3" a="1"/>
  <c r="F216" i="3" s="1"/>
  <c r="D216" i="3"/>
  <c r="D216" i="3" a="1"/>
  <c r="CI215" i="3"/>
  <c r="AP215" i="3"/>
  <c r="AQ215" i="3" s="1"/>
  <c r="AC215" i="3"/>
  <c r="AD215" i="3" s="1"/>
  <c r="CY214" i="3" a="1"/>
  <c r="CY214" i="3" s="1"/>
  <c r="CW214" i="3" a="1"/>
  <c r="CW214" i="3" s="1"/>
  <c r="CU214" i="3" a="1"/>
  <c r="CU214" i="3" s="1"/>
  <c r="CS214" i="3" a="1"/>
  <c r="CS214" i="3" s="1"/>
  <c r="CR214" i="3" a="1"/>
  <c r="CR214" i="3" s="1"/>
  <c r="CO214" i="3" a="1"/>
  <c r="CO214" i="3" s="1"/>
  <c r="CL214" i="3" a="1"/>
  <c r="CL214" i="3" s="1"/>
  <c r="CK214" i="3" a="1"/>
  <c r="CK214" i="3" s="1"/>
  <c r="CI214" i="3"/>
  <c r="AP214" i="3"/>
  <c r="AQ214" i="3" s="1"/>
  <c r="AJ214" i="3"/>
  <c r="AC214" i="3"/>
  <c r="AD214" i="3" s="1"/>
  <c r="W214" i="3"/>
  <c r="P214" i="3" a="1"/>
  <c r="P214" i="3" s="1"/>
  <c r="N214" i="3"/>
  <c r="M214" i="3" a="1"/>
  <c r="M214" i="3" s="1"/>
  <c r="L214" i="3" a="1"/>
  <c r="L214" i="3" s="1"/>
  <c r="I214" i="3" a="1"/>
  <c r="I214" i="3" s="1"/>
  <c r="H214" i="3" a="1"/>
  <c r="H214" i="3" s="1"/>
  <c r="F214" i="3" a="1"/>
  <c r="F214" i="3" s="1"/>
  <c r="D214" i="3" a="1"/>
  <c r="D214" i="3" s="1"/>
  <c r="CI213" i="3"/>
  <c r="AP213" i="3"/>
  <c r="AQ213" i="3" s="1"/>
  <c r="AC213" i="3"/>
  <c r="AD213" i="3" s="1"/>
  <c r="CY212" i="3" a="1"/>
  <c r="CY212" i="3" s="1"/>
  <c r="CW212" i="3" a="1"/>
  <c r="CW212" i="3" s="1"/>
  <c r="CU212" i="3" a="1"/>
  <c r="CU212" i="3" s="1"/>
  <c r="CS212" i="3" a="1"/>
  <c r="CS212" i="3" s="1"/>
  <c r="CR212" i="3" a="1"/>
  <c r="CR212" i="3" s="1"/>
  <c r="CO212" i="3" a="1"/>
  <c r="CO212" i="3" s="1"/>
  <c r="CL212" i="3" a="1"/>
  <c r="CL212" i="3" s="1"/>
  <c r="CK212" i="3" a="1"/>
  <c r="CK212" i="3" s="1"/>
  <c r="CI212" i="3"/>
  <c r="AP212" i="3"/>
  <c r="AQ212" i="3" s="1"/>
  <c r="AJ212" i="3"/>
  <c r="AC212" i="3"/>
  <c r="AD212" i="3" s="1"/>
  <c r="W212" i="3"/>
  <c r="P212" i="3" a="1"/>
  <c r="P212" i="3" s="1"/>
  <c r="N212" i="3"/>
  <c r="M212" i="3" a="1"/>
  <c r="M212" i="3" s="1"/>
  <c r="L212" i="3" a="1"/>
  <c r="L212" i="3" s="1"/>
  <c r="I212" i="3" a="1"/>
  <c r="I212" i="3" s="1"/>
  <c r="H212" i="3" a="1"/>
  <c r="H212" i="3" s="1"/>
  <c r="F212" i="3" a="1"/>
  <c r="F212" i="3" s="1"/>
  <c r="D212" i="3" a="1"/>
  <c r="D212" i="3" s="1"/>
  <c r="CI211" i="3"/>
  <c r="AP211" i="3"/>
  <c r="AQ211" i="3" s="1"/>
  <c r="AC211" i="3"/>
  <c r="AD211" i="3" s="1"/>
  <c r="CY210" i="3" a="1"/>
  <c r="CY210" i="3" s="1"/>
  <c r="CW210" i="3" a="1"/>
  <c r="CW210" i="3" s="1"/>
  <c r="CU210" i="3" a="1"/>
  <c r="CU210" i="3" s="1"/>
  <c r="CS210" i="3" a="1"/>
  <c r="CS210" i="3" s="1"/>
  <c r="CR210" i="3" a="1"/>
  <c r="CR210" i="3" s="1"/>
  <c r="CL210" i="3" a="1"/>
  <c r="CL210" i="3" s="1"/>
  <c r="CK210" i="3" a="1"/>
  <c r="CK210" i="3" s="1"/>
  <c r="CI210" i="3"/>
  <c r="AP210" i="3"/>
  <c r="AQ210" i="3" s="1"/>
  <c r="AJ210" i="3"/>
  <c r="AC210" i="3"/>
  <c r="AD210" i="3" s="1"/>
  <c r="W210" i="3"/>
  <c r="P210" i="3" a="1"/>
  <c r="P210" i="3" s="1"/>
  <c r="N210" i="3"/>
  <c r="M210" i="3" a="1"/>
  <c r="M210" i="3" s="1"/>
  <c r="L210" i="3" a="1"/>
  <c r="L210" i="3" s="1"/>
  <c r="I210" i="3" a="1"/>
  <c r="I210" i="3" s="1"/>
  <c r="H210" i="3" a="1"/>
  <c r="H210" i="3" s="1"/>
  <c r="F210" i="3" a="1"/>
  <c r="F210" i="3" s="1"/>
  <c r="D210" i="3" a="1"/>
  <c r="D210" i="3" s="1"/>
  <c r="CI209" i="3"/>
  <c r="AP209" i="3"/>
  <c r="AQ209" i="3" s="1"/>
  <c r="AC209" i="3"/>
  <c r="AD209" i="3" s="1"/>
  <c r="CY208" i="3" a="1"/>
  <c r="CY208" i="3" s="1"/>
  <c r="CW208" i="3" a="1"/>
  <c r="CW208" i="3" s="1"/>
  <c r="CU208" i="3" a="1"/>
  <c r="CU208" i="3" s="1"/>
  <c r="CS208" i="3" a="1"/>
  <c r="CS208" i="3" s="1"/>
  <c r="CR208" i="3" a="1"/>
  <c r="CR208" i="3" s="1"/>
  <c r="CL208" i="3" a="1"/>
  <c r="CL208" i="3" s="1"/>
  <c r="CK208" i="3" a="1"/>
  <c r="CK208" i="3" s="1"/>
  <c r="CI208" i="3"/>
  <c r="BP208" i="3"/>
  <c r="BQ208" i="3" s="1"/>
  <c r="BC208" i="3"/>
  <c r="BD208" i="3" s="1"/>
  <c r="AW208" i="3"/>
  <c r="AP208" i="3"/>
  <c r="AQ208" i="3" s="1"/>
  <c r="AJ208" i="3"/>
  <c r="AC208" i="3"/>
  <c r="AD208" i="3" s="1"/>
  <c r="W208" i="3"/>
  <c r="P208" i="3" a="1"/>
  <c r="P208" i="3" s="1"/>
  <c r="N208" i="3"/>
  <c r="M208" i="3" a="1"/>
  <c r="M208" i="3" s="1"/>
  <c r="L208" i="3" a="1"/>
  <c r="L208" i="3" s="1"/>
  <c r="I208" i="3" a="1"/>
  <c r="I208" i="3" s="1"/>
  <c r="H208" i="3" a="1"/>
  <c r="H208" i="3" s="1"/>
  <c r="F208" i="3" a="1"/>
  <c r="F208" i="3" s="1"/>
  <c r="D208" i="3" a="1"/>
  <c r="D208" i="3" s="1"/>
  <c r="CI207" i="3"/>
  <c r="AP207" i="3"/>
  <c r="AQ207" i="3" s="1"/>
  <c r="AC207" i="3"/>
  <c r="AD207" i="3" s="1"/>
  <c r="CY206" i="3" a="1"/>
  <c r="CY206" i="3" s="1"/>
  <c r="CW206" i="3" a="1"/>
  <c r="CW206" i="3" s="1"/>
  <c r="CU206" i="3" a="1"/>
  <c r="CU206" i="3" s="1"/>
  <c r="CS206" i="3" a="1"/>
  <c r="CS206" i="3" s="1"/>
  <c r="CR206" i="3" a="1"/>
  <c r="CR206" i="3" s="1"/>
  <c r="CL206" i="3" a="1"/>
  <c r="CL206" i="3" s="1"/>
  <c r="CK206" i="3" a="1"/>
  <c r="CK206" i="3" s="1"/>
  <c r="CI206" i="3"/>
  <c r="AP206" i="3"/>
  <c r="AQ206" i="3" s="1"/>
  <c r="AJ206" i="3"/>
  <c r="AC206" i="3"/>
  <c r="AD206" i="3" s="1"/>
  <c r="W206" i="3"/>
  <c r="P206" i="3" a="1"/>
  <c r="P206" i="3" s="1"/>
  <c r="N206" i="3"/>
  <c r="M206" i="3" a="1"/>
  <c r="M206" i="3" s="1"/>
  <c r="L206" i="3" a="1"/>
  <c r="L206" i="3" s="1"/>
  <c r="I206" i="3" a="1"/>
  <c r="I206" i="3" s="1"/>
  <c r="H206" i="3" a="1"/>
  <c r="H206" i="3" s="1"/>
  <c r="F206" i="3" a="1"/>
  <c r="F206" i="3" s="1"/>
  <c r="D206" i="3" a="1"/>
  <c r="D206" i="3" s="1"/>
  <c r="CI205" i="3"/>
  <c r="AP205" i="3"/>
  <c r="AQ205" i="3" s="1"/>
  <c r="AC205" i="3"/>
  <c r="AD205" i="3" s="1"/>
  <c r="CY204" i="3" a="1"/>
  <c r="CY204" i="3" s="1"/>
  <c r="CW204" i="3" a="1"/>
  <c r="CW204" i="3" s="1"/>
  <c r="CU204" i="3" a="1"/>
  <c r="CU204" i="3" s="1"/>
  <c r="CS204" i="3" a="1"/>
  <c r="CS204" i="3" s="1"/>
  <c r="CR204" i="3" a="1"/>
  <c r="CR204" i="3" s="1"/>
  <c r="CL204" i="3" a="1"/>
  <c r="CL204" i="3" s="1"/>
  <c r="CK204" i="3" a="1"/>
  <c r="CK204" i="3" s="1"/>
  <c r="CI204" i="3"/>
  <c r="AP204" i="3"/>
  <c r="AQ204" i="3" s="1"/>
  <c r="AJ204" i="3"/>
  <c r="AC204" i="3"/>
  <c r="AD204" i="3" s="1"/>
  <c r="W204" i="3"/>
  <c r="P204" i="3" a="1"/>
  <c r="P204" i="3" s="1"/>
  <c r="N204" i="3"/>
  <c r="M204" i="3" a="1"/>
  <c r="M204" i="3" s="1"/>
  <c r="L204" i="3" a="1"/>
  <c r="L204" i="3" s="1"/>
  <c r="I204" i="3" a="1"/>
  <c r="I204" i="3" s="1"/>
  <c r="H204" i="3" a="1"/>
  <c r="H204" i="3" s="1"/>
  <c r="F204" i="3" a="1"/>
  <c r="F204" i="3" s="1"/>
  <c r="D204" i="3" a="1"/>
  <c r="D204" i="3" s="1"/>
  <c r="CI203" i="3"/>
  <c r="AQ203" i="3"/>
  <c r="AP203" i="3"/>
  <c r="AC203" i="3"/>
  <c r="AD203" i="3" s="1"/>
  <c r="CY202" i="3" a="1"/>
  <c r="CY202" i="3" s="1"/>
  <c r="CW202" i="3" a="1"/>
  <c r="CW202" i="3" s="1"/>
  <c r="CU202" i="3" a="1"/>
  <c r="CU202" i="3" s="1"/>
  <c r="CS202" i="3" a="1"/>
  <c r="CS202" i="3" s="1"/>
  <c r="CR202" i="3" a="1"/>
  <c r="CR202" i="3" s="1"/>
  <c r="CO202" i="3" a="1"/>
  <c r="CO202" i="3" s="1"/>
  <c r="CL202" i="3" a="1"/>
  <c r="CL202" i="3" s="1"/>
  <c r="CK202" i="3" a="1"/>
  <c r="CK202" i="3" s="1"/>
  <c r="CI202" i="3"/>
  <c r="AP202" i="3"/>
  <c r="AQ202" i="3" s="1"/>
  <c r="AJ202" i="3"/>
  <c r="AC202" i="3"/>
  <c r="AD202" i="3" s="1"/>
  <c r="W202" i="3"/>
  <c r="P202" i="3" a="1"/>
  <c r="P202" i="3" s="1"/>
  <c r="N202" i="3"/>
  <c r="L202" i="3" a="1"/>
  <c r="L202" i="3" s="1"/>
  <c r="I202" i="3" a="1"/>
  <c r="I202" i="3" s="1"/>
  <c r="H202" i="3" a="1"/>
  <c r="H202" i="3" s="1"/>
  <c r="F202" i="3" a="1"/>
  <c r="F202" i="3" s="1"/>
  <c r="D202" i="3" a="1"/>
  <c r="D202" i="3" s="1"/>
  <c r="CI201" i="3"/>
  <c r="AP201" i="3"/>
  <c r="AQ201" i="3" s="1"/>
  <c r="AC201" i="3"/>
  <c r="AD201" i="3" s="1"/>
  <c r="CY200" i="3" a="1"/>
  <c r="CY200" i="3" s="1"/>
  <c r="CW200" i="3" a="1"/>
  <c r="CW200" i="3" s="1"/>
  <c r="CU200" i="3" a="1"/>
  <c r="CU200" i="3" s="1"/>
  <c r="CS200" i="3" a="1"/>
  <c r="CS200" i="3" s="1"/>
  <c r="CR200" i="3" a="1"/>
  <c r="CR200" i="3" s="1"/>
  <c r="CO200" i="3" a="1"/>
  <c r="CO200" i="3" s="1"/>
  <c r="CL200" i="3" a="1"/>
  <c r="CL200" i="3" s="1"/>
  <c r="CK200" i="3" a="1"/>
  <c r="CK200" i="3" s="1"/>
  <c r="CI200" i="3"/>
  <c r="BP200" i="3"/>
  <c r="BQ200" i="3" s="1"/>
  <c r="BC200" i="3"/>
  <c r="BD200" i="3" s="1"/>
  <c r="AW200" i="3"/>
  <c r="AP200" i="3"/>
  <c r="AQ200" i="3" s="1"/>
  <c r="AJ200" i="3"/>
  <c r="AC200" i="3"/>
  <c r="AD200" i="3" s="1"/>
  <c r="W200" i="3"/>
  <c r="P200" i="3" a="1"/>
  <c r="P200" i="3" s="1"/>
  <c r="N200" i="3"/>
  <c r="M200" i="3" a="1"/>
  <c r="M200" i="3" s="1"/>
  <c r="L200" i="3"/>
  <c r="L200" i="3" a="1"/>
  <c r="I200" i="3" a="1"/>
  <c r="I200" i="3" s="1"/>
  <c r="H200" i="3" a="1"/>
  <c r="H200" i="3" s="1"/>
  <c r="F200" i="3" a="1"/>
  <c r="F200" i="3" s="1"/>
  <c r="D200" i="3" a="1"/>
  <c r="D200" i="3" s="1"/>
  <c r="CI199" i="3"/>
  <c r="AP199" i="3"/>
  <c r="AQ199" i="3" s="1"/>
  <c r="AC199" i="3"/>
  <c r="AD199" i="3" s="1"/>
  <c r="CY198" i="3" a="1"/>
  <c r="CY198" i="3" s="1"/>
  <c r="CW198" i="3" a="1"/>
  <c r="CW198" i="3" s="1"/>
  <c r="CU198" i="3" a="1"/>
  <c r="CU198" i="3" s="1"/>
  <c r="CS198" i="3" a="1"/>
  <c r="CS198" i="3" s="1"/>
  <c r="CR198" i="3" a="1"/>
  <c r="CR198" i="3" s="1"/>
  <c r="CO198" i="3" a="1"/>
  <c r="CO198" i="3" s="1"/>
  <c r="CL198" i="3" a="1"/>
  <c r="CL198" i="3" s="1"/>
  <c r="CK198" i="3" a="1"/>
  <c r="CK198" i="3" s="1"/>
  <c r="CI198" i="3"/>
  <c r="AP198" i="3"/>
  <c r="AQ198" i="3" s="1"/>
  <c r="AJ198" i="3"/>
  <c r="AC198" i="3"/>
  <c r="AD198" i="3" s="1"/>
  <c r="W198" i="3"/>
  <c r="P198" i="3" a="1"/>
  <c r="P198" i="3" s="1"/>
  <c r="N198" i="3"/>
  <c r="M198" i="3" a="1"/>
  <c r="M198" i="3" s="1"/>
  <c r="L198" i="3" a="1"/>
  <c r="L198" i="3" s="1"/>
  <c r="I198" i="3" a="1"/>
  <c r="I198" i="3" s="1"/>
  <c r="H198" i="3" a="1"/>
  <c r="H198" i="3" s="1"/>
  <c r="F198" i="3" a="1"/>
  <c r="F198" i="3" s="1"/>
  <c r="D198" i="3" a="1"/>
  <c r="D198" i="3" s="1"/>
  <c r="CI197" i="3"/>
  <c r="AP197" i="3"/>
  <c r="AQ197" i="3" s="1"/>
  <c r="AC197" i="3"/>
  <c r="AD197" i="3" s="1"/>
  <c r="CY196" i="3" a="1"/>
  <c r="CY196" i="3" s="1"/>
  <c r="CW196" i="3" a="1"/>
  <c r="CW196" i="3" s="1"/>
  <c r="CU196" i="3" a="1"/>
  <c r="CU196" i="3" s="1"/>
  <c r="CS196" i="3" a="1"/>
  <c r="CS196" i="3" s="1"/>
  <c r="CR196" i="3" a="1"/>
  <c r="CR196" i="3" s="1"/>
  <c r="CO196" i="3" a="1"/>
  <c r="CO196" i="3" s="1"/>
  <c r="CL196" i="3" a="1"/>
  <c r="CL196" i="3" s="1"/>
  <c r="CK196" i="3" a="1"/>
  <c r="CK196" i="3" s="1"/>
  <c r="CI196" i="3"/>
  <c r="BP196" i="3"/>
  <c r="BQ196" i="3" s="1"/>
  <c r="BC196" i="3"/>
  <c r="BD196" i="3" s="1"/>
  <c r="AW196" i="3"/>
  <c r="AP196" i="3"/>
  <c r="AQ196" i="3" s="1"/>
  <c r="AJ196" i="3"/>
  <c r="AC196" i="3"/>
  <c r="AD196" i="3" s="1"/>
  <c r="W196" i="3"/>
  <c r="P196" i="3" a="1"/>
  <c r="P196" i="3" s="1"/>
  <c r="N196" i="3"/>
  <c r="M196" i="3" a="1"/>
  <c r="M196" i="3" s="1"/>
  <c r="L196" i="3" a="1"/>
  <c r="L196" i="3" s="1"/>
  <c r="I196" i="3" a="1"/>
  <c r="I196" i="3" s="1"/>
  <c r="H196" i="3" a="1"/>
  <c r="H196" i="3" s="1"/>
  <c r="F196" i="3" a="1"/>
  <c r="F196" i="3" s="1"/>
  <c r="D196" i="3" a="1"/>
  <c r="D196" i="3" s="1"/>
  <c r="CI195" i="3"/>
  <c r="AP195" i="3"/>
  <c r="AQ195" i="3" s="1"/>
  <c r="AC195" i="3"/>
  <c r="AD195" i="3" s="1"/>
  <c r="CY194" i="3" a="1"/>
  <c r="CY194" i="3" s="1"/>
  <c r="CW194" i="3" a="1"/>
  <c r="CW194" i="3" s="1"/>
  <c r="CU194" i="3" a="1"/>
  <c r="CU194" i="3" s="1"/>
  <c r="CS194" i="3" a="1"/>
  <c r="CS194" i="3" s="1"/>
  <c r="CR194" i="3" a="1"/>
  <c r="CR194" i="3" s="1"/>
  <c r="CL194" i="3" a="1"/>
  <c r="CL194" i="3" s="1"/>
  <c r="CK194" i="3" a="1"/>
  <c r="CK194" i="3" s="1"/>
  <c r="CI194" i="3"/>
  <c r="CC194" i="3"/>
  <c r="BP194" i="3"/>
  <c r="BQ194" i="3" s="1"/>
  <c r="BC194" i="3"/>
  <c r="BD194" i="3" s="1"/>
  <c r="AW194" i="3"/>
  <c r="AP194" i="3"/>
  <c r="AQ194" i="3" s="1"/>
  <c r="AJ194" i="3"/>
  <c r="AC194" i="3"/>
  <c r="AD194" i="3" s="1"/>
  <c r="W194" i="3"/>
  <c r="P194" i="3" a="1"/>
  <c r="P194" i="3" s="1"/>
  <c r="N194" i="3"/>
  <c r="M194" i="3" a="1"/>
  <c r="M194" i="3" s="1"/>
  <c r="L194" i="3" a="1"/>
  <c r="L194" i="3" s="1"/>
  <c r="I194" i="3" a="1"/>
  <c r="I194" i="3" s="1"/>
  <c r="H194" i="3" a="1"/>
  <c r="H194" i="3" s="1"/>
  <c r="F194" i="3" a="1"/>
  <c r="F194" i="3" s="1"/>
  <c r="D194" i="3" a="1"/>
  <c r="D194" i="3" s="1"/>
  <c r="CI193" i="3"/>
  <c r="AP193" i="3"/>
  <c r="AQ193" i="3" s="1"/>
  <c r="AC193" i="3"/>
  <c r="AD193" i="3" s="1"/>
  <c r="CY192" i="3" a="1"/>
  <c r="CY192" i="3" s="1"/>
  <c r="CW192" i="3" a="1"/>
  <c r="CW192" i="3" s="1"/>
  <c r="CU192" i="3" a="1"/>
  <c r="CU192" i="3" s="1"/>
  <c r="CS192" i="3" a="1"/>
  <c r="CS192" i="3" s="1"/>
  <c r="CR192" i="3" a="1"/>
  <c r="CR192" i="3" s="1"/>
  <c r="CO192" i="3" a="1"/>
  <c r="CO192" i="3" s="1"/>
  <c r="CL192" i="3" a="1"/>
  <c r="CL192" i="3" s="1"/>
  <c r="CK192" i="3" a="1"/>
  <c r="CK192" i="3" s="1"/>
  <c r="CI192" i="3"/>
  <c r="CC192" i="3"/>
  <c r="BP192" i="3"/>
  <c r="BQ192" i="3" s="1"/>
  <c r="BC192" i="3"/>
  <c r="BD192" i="3" s="1"/>
  <c r="AW192" i="3"/>
  <c r="AP192" i="3"/>
  <c r="AQ192" i="3" s="1"/>
  <c r="AJ192" i="3"/>
  <c r="AC192" i="3"/>
  <c r="AD192" i="3" s="1"/>
  <c r="W192" i="3"/>
  <c r="P192" i="3" a="1"/>
  <c r="P192" i="3" s="1"/>
  <c r="N192" i="3"/>
  <c r="M192" i="3" a="1"/>
  <c r="M192" i="3" s="1"/>
  <c r="L192" i="3" a="1"/>
  <c r="L192" i="3" s="1"/>
  <c r="I192" i="3" a="1"/>
  <c r="I192" i="3" s="1"/>
  <c r="H192" i="3" a="1"/>
  <c r="H192" i="3" s="1"/>
  <c r="F192" i="3" a="1"/>
  <c r="F192" i="3" s="1"/>
  <c r="D192" i="3" a="1"/>
  <c r="D192" i="3" s="1"/>
  <c r="CI191" i="3"/>
  <c r="AP191" i="3"/>
  <c r="AQ191" i="3" s="1"/>
  <c r="AC191" i="3"/>
  <c r="AD191" i="3" s="1"/>
  <c r="CY190" i="3" a="1"/>
  <c r="CY190" i="3" s="1"/>
  <c r="CW190" i="3" a="1"/>
  <c r="CW190" i="3" s="1"/>
  <c r="CU190" i="3" a="1"/>
  <c r="CU190" i="3" s="1"/>
  <c r="CS190" i="3" a="1"/>
  <c r="CS190" i="3" s="1"/>
  <c r="CR190" i="3" a="1"/>
  <c r="CR190" i="3" s="1"/>
  <c r="CO190" i="3" a="1"/>
  <c r="CO190" i="3" s="1"/>
  <c r="CL190" i="3" a="1"/>
  <c r="CL190" i="3" s="1"/>
  <c r="CK190" i="3" a="1"/>
  <c r="CK190" i="3" s="1"/>
  <c r="CI190" i="3"/>
  <c r="AP190" i="3"/>
  <c r="AQ190" i="3" s="1"/>
  <c r="AJ190" i="3"/>
  <c r="AC190" i="3"/>
  <c r="AD190" i="3" s="1"/>
  <c r="W190" i="3"/>
  <c r="P190" i="3" a="1"/>
  <c r="P190" i="3" s="1"/>
  <c r="N190" i="3"/>
  <c r="M190" i="3" a="1"/>
  <c r="M190" i="3" s="1"/>
  <c r="L190" i="3" a="1"/>
  <c r="L190" i="3" s="1"/>
  <c r="I190" i="3" a="1"/>
  <c r="I190" i="3" s="1"/>
  <c r="H190" i="3" a="1"/>
  <c r="H190" i="3" s="1"/>
  <c r="F190" i="3" a="1"/>
  <c r="F190" i="3" s="1"/>
  <c r="D190" i="3" a="1"/>
  <c r="D190" i="3" s="1"/>
  <c r="CI189" i="3"/>
  <c r="AP189" i="3"/>
  <c r="AQ189" i="3" s="1"/>
  <c r="AC189" i="3"/>
  <c r="AD189" i="3" s="1"/>
  <c r="CY188" i="3" a="1"/>
  <c r="CY188" i="3" s="1"/>
  <c r="CW188" i="3"/>
  <c r="CW188" i="3" a="1"/>
  <c r="CU188" i="3" a="1"/>
  <c r="CU188" i="3" s="1"/>
  <c r="CS188" i="3" a="1"/>
  <c r="CS188" i="3" s="1"/>
  <c r="CR188" i="3" a="1"/>
  <c r="CR188" i="3" s="1"/>
  <c r="CO188" i="3" a="1"/>
  <c r="CO188" i="3" s="1"/>
  <c r="CL188" i="3" a="1"/>
  <c r="CL188" i="3" s="1"/>
  <c r="CK188" i="3" a="1"/>
  <c r="CK188" i="3" s="1"/>
  <c r="CI188" i="3"/>
  <c r="AP188" i="3"/>
  <c r="AQ188" i="3" s="1"/>
  <c r="AJ188" i="3"/>
  <c r="AC188" i="3"/>
  <c r="AD188" i="3" s="1"/>
  <c r="W188" i="3"/>
  <c r="P188" i="3" a="1"/>
  <c r="P188" i="3" s="1"/>
  <c r="N188" i="3"/>
  <c r="M188" i="3" a="1"/>
  <c r="M188" i="3" s="1"/>
  <c r="L188" i="3" a="1"/>
  <c r="L188" i="3" s="1"/>
  <c r="I188" i="3" a="1"/>
  <c r="I188" i="3" s="1"/>
  <c r="H188" i="3" a="1"/>
  <c r="H188" i="3" s="1"/>
  <c r="F188" i="3" a="1"/>
  <c r="F188" i="3" s="1"/>
  <c r="D188" i="3" a="1"/>
  <c r="D188" i="3" s="1"/>
  <c r="CI187" i="3"/>
  <c r="AP187" i="3"/>
  <c r="AQ187" i="3" s="1"/>
  <c r="AC187" i="3"/>
  <c r="AD187" i="3" s="1"/>
  <c r="CY186" i="3" a="1"/>
  <c r="CY186" i="3" s="1"/>
  <c r="CW186" i="3" a="1"/>
  <c r="CW186" i="3" s="1"/>
  <c r="CU186" i="3" a="1"/>
  <c r="CU186" i="3" s="1"/>
  <c r="CS186" i="3" a="1"/>
  <c r="CS186" i="3" s="1"/>
  <c r="CR186" i="3" a="1"/>
  <c r="CR186" i="3" s="1"/>
  <c r="CO186" i="3" a="1"/>
  <c r="CO186" i="3" s="1"/>
  <c r="CL186" i="3" a="1"/>
  <c r="CL186" i="3" s="1"/>
  <c r="CK186" i="3" a="1"/>
  <c r="CK186" i="3" s="1"/>
  <c r="CI186" i="3"/>
  <c r="BP186" i="3"/>
  <c r="BQ186" i="3" s="1"/>
  <c r="BC186" i="3"/>
  <c r="BD186" i="3" s="1"/>
  <c r="AW186" i="3"/>
  <c r="AP186" i="3"/>
  <c r="AQ186" i="3" s="1"/>
  <c r="AJ186" i="3"/>
  <c r="AD186" i="3"/>
  <c r="AC186" i="3"/>
  <c r="W186" i="3"/>
  <c r="P186" i="3" a="1"/>
  <c r="P186" i="3" s="1"/>
  <c r="N186" i="3"/>
  <c r="M186" i="3" a="1"/>
  <c r="M186" i="3" s="1"/>
  <c r="I186" i="3" a="1"/>
  <c r="I186" i="3" s="1"/>
  <c r="H186" i="3" a="1"/>
  <c r="H186" i="3" s="1"/>
  <c r="F186" i="3" a="1"/>
  <c r="F186" i="3" s="1"/>
  <c r="D186" i="3" a="1"/>
  <c r="D186" i="3" s="1"/>
  <c r="CI185" i="3"/>
  <c r="AP185" i="3"/>
  <c r="AQ185" i="3" s="1"/>
  <c r="AC185" i="3"/>
  <c r="AD185" i="3" s="1"/>
  <c r="CY184" i="3" a="1"/>
  <c r="CY184" i="3" s="1"/>
  <c r="CW184" i="3" a="1"/>
  <c r="CW184" i="3" s="1"/>
  <c r="CU184" i="3" a="1"/>
  <c r="CU184" i="3" s="1"/>
  <c r="CS184" i="3" a="1"/>
  <c r="CS184" i="3" s="1"/>
  <c r="CR184" i="3" a="1"/>
  <c r="CR184" i="3" s="1"/>
  <c r="CO184" i="3" a="1"/>
  <c r="CO184" i="3" s="1"/>
  <c r="CL184" i="3" a="1"/>
  <c r="CL184" i="3" s="1"/>
  <c r="CK184" i="3" a="1"/>
  <c r="CK184" i="3" s="1"/>
  <c r="CI184" i="3"/>
  <c r="BP184" i="3"/>
  <c r="BQ184" i="3" s="1"/>
  <c r="BC184" i="3"/>
  <c r="BD184" i="3" s="1"/>
  <c r="AW184" i="3"/>
  <c r="AP184" i="3"/>
  <c r="AQ184" i="3" s="1"/>
  <c r="AJ184" i="3"/>
  <c r="AC184" i="3"/>
  <c r="AD184" i="3" s="1"/>
  <c r="W184" i="3"/>
  <c r="P184" i="3"/>
  <c r="P184" i="3" a="1"/>
  <c r="N184" i="3"/>
  <c r="M184" i="3" a="1"/>
  <c r="M184" i="3" s="1"/>
  <c r="L184" i="3" a="1"/>
  <c r="L184" i="3" s="1"/>
  <c r="I184" i="3" a="1"/>
  <c r="I184" i="3" s="1"/>
  <c r="H184" i="3" a="1"/>
  <c r="H184" i="3" s="1"/>
  <c r="F184" i="3" a="1"/>
  <c r="F184" i="3" s="1"/>
  <c r="D184" i="3" a="1"/>
  <c r="D184" i="3" s="1"/>
  <c r="CI183" i="3"/>
  <c r="BQ183" i="3"/>
  <c r="AP183" i="3"/>
  <c r="AQ183" i="3" s="1"/>
  <c r="AC183" i="3"/>
  <c r="AD183" i="3" s="1"/>
  <c r="CY182" i="3" a="1"/>
  <c r="CY182" i="3" s="1"/>
  <c r="CW182" i="3" a="1"/>
  <c r="CW182" i="3" s="1"/>
  <c r="CU182" i="3" a="1"/>
  <c r="CU182" i="3" s="1"/>
  <c r="CS182" i="3" a="1"/>
  <c r="CS182" i="3" s="1"/>
  <c r="CR182" i="3" a="1"/>
  <c r="CR182" i="3" s="1"/>
  <c r="CO182" i="3" a="1"/>
  <c r="CO182" i="3" s="1"/>
  <c r="CL182" i="3" a="1"/>
  <c r="CL182" i="3" s="1"/>
  <c r="CK182" i="3" a="1"/>
  <c r="CK182" i="3" s="1"/>
  <c r="CI182" i="3"/>
  <c r="BQ182" i="3"/>
  <c r="AP182" i="3"/>
  <c r="AQ182" i="3" s="1"/>
  <c r="AJ182" i="3"/>
  <c r="AC182" i="3"/>
  <c r="AD182" i="3" s="1"/>
  <c r="W182" i="3"/>
  <c r="P182" i="3" a="1"/>
  <c r="P182" i="3" s="1"/>
  <c r="N182" i="3"/>
  <c r="M182" i="3" a="1"/>
  <c r="M182" i="3" s="1"/>
  <c r="L182" i="3" a="1"/>
  <c r="L182" i="3" s="1"/>
  <c r="I182" i="3" a="1"/>
  <c r="I182" i="3" s="1"/>
  <c r="H182" i="3" a="1"/>
  <c r="H182" i="3" s="1"/>
  <c r="F182" i="3" a="1"/>
  <c r="F182" i="3" s="1"/>
  <c r="D182" i="3" a="1"/>
  <c r="D182" i="3" s="1"/>
  <c r="CI181" i="3"/>
  <c r="BQ181" i="3"/>
  <c r="AP181" i="3"/>
  <c r="AQ181" i="3" s="1"/>
  <c r="AC181" i="3"/>
  <c r="AD181" i="3" s="1"/>
  <c r="CY180" i="3" a="1"/>
  <c r="CY180" i="3" s="1"/>
  <c r="CW180" i="3" a="1"/>
  <c r="CW180" i="3" s="1"/>
  <c r="CU180" i="3" a="1"/>
  <c r="CU180" i="3" s="1"/>
  <c r="CS180" i="3" a="1"/>
  <c r="CS180" i="3" s="1"/>
  <c r="CR180" i="3" a="1"/>
  <c r="CR180" i="3" s="1"/>
  <c r="CO180" i="3" a="1"/>
  <c r="CO180" i="3" s="1"/>
  <c r="CL180" i="3" a="1"/>
  <c r="CL180" i="3" s="1"/>
  <c r="CK180" i="3" a="1"/>
  <c r="CK180" i="3" s="1"/>
  <c r="CI180" i="3"/>
  <c r="BQ180" i="3"/>
  <c r="AP180" i="3"/>
  <c r="AQ180" i="3" s="1"/>
  <c r="AJ180" i="3"/>
  <c r="AC180" i="3"/>
  <c r="AD180" i="3" s="1"/>
  <c r="W180" i="3"/>
  <c r="P180" i="3" a="1"/>
  <c r="P180" i="3" s="1"/>
  <c r="N180" i="3"/>
  <c r="M180" i="3" a="1"/>
  <c r="M180" i="3" s="1"/>
  <c r="L180" i="3" a="1"/>
  <c r="L180" i="3" s="1"/>
  <c r="I180" i="3" a="1"/>
  <c r="I180" i="3" s="1"/>
  <c r="H180" i="3" a="1"/>
  <c r="H180" i="3" s="1"/>
  <c r="F180" i="3" a="1"/>
  <c r="F180" i="3" s="1"/>
  <c r="D180" i="3" a="1"/>
  <c r="D180" i="3" s="1"/>
  <c r="CI179" i="3"/>
  <c r="BQ179" i="3"/>
  <c r="AP179" i="3"/>
  <c r="AQ179" i="3" s="1"/>
  <c r="AC179" i="3"/>
  <c r="AD179" i="3" s="1"/>
  <c r="CY178" i="3" a="1"/>
  <c r="CY178" i="3" s="1"/>
  <c r="CW178" i="3" a="1"/>
  <c r="CW178" i="3" s="1"/>
  <c r="CU178" i="3" a="1"/>
  <c r="CU178" i="3" s="1"/>
  <c r="CS178" i="3" a="1"/>
  <c r="CS178" i="3" s="1"/>
  <c r="CR178" i="3" a="1"/>
  <c r="CR178" i="3" s="1"/>
  <c r="CO178" i="3" a="1"/>
  <c r="CO178" i="3" s="1"/>
  <c r="CL178" i="3" a="1"/>
  <c r="CL178" i="3" s="1"/>
  <c r="CK178" i="3" a="1"/>
  <c r="CK178" i="3" s="1"/>
  <c r="CI178" i="3"/>
  <c r="BQ178" i="3"/>
  <c r="AP178" i="3"/>
  <c r="AQ178" i="3" s="1"/>
  <c r="AJ178" i="3"/>
  <c r="AC178" i="3"/>
  <c r="AD178" i="3" s="1"/>
  <c r="W178" i="3"/>
  <c r="P178" i="3" a="1"/>
  <c r="P178" i="3" s="1"/>
  <c r="N178" i="3"/>
  <c r="M178" i="3" a="1"/>
  <c r="M178" i="3" s="1"/>
  <c r="L178" i="3" a="1"/>
  <c r="L178" i="3" s="1"/>
  <c r="I178" i="3" a="1"/>
  <c r="I178" i="3" s="1"/>
  <c r="H178" i="3" a="1"/>
  <c r="H178" i="3" s="1"/>
  <c r="F178" i="3" a="1"/>
  <c r="F178" i="3" s="1"/>
  <c r="D178" i="3" a="1"/>
  <c r="D178" i="3" s="1"/>
  <c r="CI177" i="3"/>
  <c r="BQ177" i="3"/>
  <c r="AP177" i="3"/>
  <c r="AQ177" i="3" s="1"/>
  <c r="AC177" i="3"/>
  <c r="AD177" i="3" s="1"/>
  <c r="CY176" i="3" a="1"/>
  <c r="CY176" i="3" s="1"/>
  <c r="CW176" i="3" a="1"/>
  <c r="CW176" i="3" s="1"/>
  <c r="CU176" i="3" a="1"/>
  <c r="CU176" i="3" s="1"/>
  <c r="CS176" i="3" a="1"/>
  <c r="CS176" i="3" s="1"/>
  <c r="CR176" i="3" a="1"/>
  <c r="CR176" i="3" s="1"/>
  <c r="CO176" i="3" a="1"/>
  <c r="CO176" i="3" s="1"/>
  <c r="CL176" i="3" a="1"/>
  <c r="CL176" i="3" s="1"/>
  <c r="CK176" i="3" a="1"/>
  <c r="CK176" i="3" s="1"/>
  <c r="CI176" i="3"/>
  <c r="BQ176" i="3"/>
  <c r="AP176" i="3"/>
  <c r="AQ176" i="3" s="1"/>
  <c r="AJ176" i="3"/>
  <c r="AC176" i="3"/>
  <c r="AD176" i="3" s="1"/>
  <c r="W176" i="3"/>
  <c r="P176" i="3" a="1"/>
  <c r="P176" i="3" s="1"/>
  <c r="N176" i="3"/>
  <c r="M176" i="3" a="1"/>
  <c r="M176" i="3" s="1"/>
  <c r="L176" i="3" a="1"/>
  <c r="L176" i="3" s="1"/>
  <c r="I176" i="3" a="1"/>
  <c r="I176" i="3" s="1"/>
  <c r="H176" i="3" a="1"/>
  <c r="H176" i="3" s="1"/>
  <c r="F176" i="3" a="1"/>
  <c r="F176" i="3" s="1"/>
  <c r="D176" i="3" a="1"/>
  <c r="D176" i="3" s="1"/>
  <c r="CI175" i="3"/>
  <c r="BQ175" i="3"/>
  <c r="AP175" i="3"/>
  <c r="AQ175" i="3" s="1"/>
  <c r="AD175" i="3"/>
  <c r="AC175" i="3"/>
  <c r="CY174" i="3" a="1"/>
  <c r="CY174" i="3" s="1"/>
  <c r="CW174" i="3" a="1"/>
  <c r="CW174" i="3" s="1"/>
  <c r="CU174" i="3" a="1"/>
  <c r="CU174" i="3" s="1"/>
  <c r="CS174" i="3" a="1"/>
  <c r="CS174" i="3" s="1"/>
  <c r="CR174" i="3" a="1"/>
  <c r="CR174" i="3" s="1"/>
  <c r="CO174" i="3" a="1"/>
  <c r="CO174" i="3" s="1"/>
  <c r="CL174" i="3" a="1"/>
  <c r="CL174" i="3" s="1"/>
  <c r="CK174" i="3" a="1"/>
  <c r="CK174" i="3" s="1"/>
  <c r="CI174" i="3"/>
  <c r="BQ174" i="3"/>
  <c r="AP174" i="3"/>
  <c r="AQ174" i="3" s="1"/>
  <c r="AJ174" i="3"/>
  <c r="AC174" i="3"/>
  <c r="AD174" i="3" s="1"/>
  <c r="W174" i="3"/>
  <c r="P174" i="3" a="1"/>
  <c r="P174" i="3" s="1"/>
  <c r="N174" i="3"/>
  <c r="M174" i="3" a="1"/>
  <c r="M174" i="3" s="1"/>
  <c r="L174" i="3"/>
  <c r="L174" i="3" a="1"/>
  <c r="I174" i="3" a="1"/>
  <c r="I174" i="3" s="1"/>
  <c r="H174" i="3" a="1"/>
  <c r="H174" i="3" s="1"/>
  <c r="F174" i="3" a="1"/>
  <c r="F174" i="3" s="1"/>
  <c r="D174" i="3" a="1"/>
  <c r="D174" i="3" s="1"/>
  <c r="CI173" i="3"/>
  <c r="BQ173" i="3"/>
  <c r="AP173" i="3"/>
  <c r="AQ173" i="3" s="1"/>
  <c r="AC173" i="3"/>
  <c r="AD173" i="3" s="1"/>
  <c r="CY172" i="3" a="1"/>
  <c r="CY172" i="3" s="1"/>
  <c r="CW172" i="3" a="1"/>
  <c r="CW172" i="3" s="1"/>
  <c r="CU172" i="3" a="1"/>
  <c r="CU172" i="3" s="1"/>
  <c r="CS172" i="3" a="1"/>
  <c r="CS172" i="3" s="1"/>
  <c r="CR172" i="3" a="1"/>
  <c r="CR172" i="3" s="1"/>
  <c r="CO172" i="3" a="1"/>
  <c r="CO172" i="3" s="1"/>
  <c r="CL172" i="3" a="1"/>
  <c r="CL172" i="3" s="1"/>
  <c r="CK172" i="3" a="1"/>
  <c r="CK172" i="3" s="1"/>
  <c r="CI172" i="3"/>
  <c r="BQ172" i="3"/>
  <c r="AP172" i="3"/>
  <c r="AQ172" i="3" s="1"/>
  <c r="AJ172" i="3"/>
  <c r="AC172" i="3"/>
  <c r="AD172" i="3" s="1"/>
  <c r="W172" i="3"/>
  <c r="P172" i="3" a="1"/>
  <c r="P172" i="3" s="1"/>
  <c r="N172" i="3"/>
  <c r="M172" i="3" a="1"/>
  <c r="M172" i="3" s="1"/>
  <c r="L172" i="3" a="1"/>
  <c r="L172" i="3" s="1"/>
  <c r="I172" i="3" a="1"/>
  <c r="I172" i="3" s="1"/>
  <c r="H172" i="3" a="1"/>
  <c r="H172" i="3" s="1"/>
  <c r="F172" i="3" a="1"/>
  <c r="F172" i="3" s="1"/>
  <c r="D172" i="3" a="1"/>
  <c r="D172" i="3" s="1"/>
  <c r="CI171" i="3"/>
  <c r="BQ171" i="3"/>
  <c r="AP171" i="3"/>
  <c r="AQ171" i="3" s="1"/>
  <c r="AC171" i="3"/>
  <c r="AD171" i="3" s="1"/>
  <c r="CY170" i="3" a="1"/>
  <c r="CY170" i="3" s="1"/>
  <c r="CW170" i="3" a="1"/>
  <c r="CW170" i="3" s="1"/>
  <c r="CU170" i="3" a="1"/>
  <c r="CU170" i="3" s="1"/>
  <c r="CS170" i="3" a="1"/>
  <c r="CS170" i="3" s="1"/>
  <c r="CR170" i="3" a="1"/>
  <c r="CR170" i="3" s="1"/>
  <c r="CO170" i="3" a="1"/>
  <c r="CO170" i="3" s="1"/>
  <c r="CL170" i="3" a="1"/>
  <c r="CL170" i="3" s="1"/>
  <c r="CK170" i="3" a="1"/>
  <c r="CK170" i="3" s="1"/>
  <c r="CI170" i="3"/>
  <c r="BQ170" i="3"/>
  <c r="AP170" i="3"/>
  <c r="AQ170" i="3" s="1"/>
  <c r="AJ170" i="3"/>
  <c r="AC170" i="3"/>
  <c r="AD170" i="3" s="1"/>
  <c r="W170" i="3"/>
  <c r="P170" i="3" a="1"/>
  <c r="P170" i="3" s="1"/>
  <c r="N170" i="3"/>
  <c r="M170" i="3" a="1"/>
  <c r="M170" i="3" s="1"/>
  <c r="L170" i="3" a="1"/>
  <c r="L170" i="3" s="1"/>
  <c r="I170" i="3" a="1"/>
  <c r="I170" i="3" s="1"/>
  <c r="H170" i="3" a="1"/>
  <c r="H170" i="3" s="1"/>
  <c r="F170" i="3" a="1"/>
  <c r="F170" i="3" s="1"/>
  <c r="D170" i="3" a="1"/>
  <c r="D170" i="3" s="1"/>
  <c r="CI169" i="3"/>
  <c r="BQ169" i="3"/>
  <c r="AP169" i="3"/>
  <c r="AQ169" i="3" s="1"/>
  <c r="AC169" i="3"/>
  <c r="AD169" i="3" s="1"/>
  <c r="CY168" i="3" a="1"/>
  <c r="CY168" i="3" s="1"/>
  <c r="CW168" i="3" a="1"/>
  <c r="CW168" i="3" s="1"/>
  <c r="CU168" i="3" a="1"/>
  <c r="CU168" i="3" s="1"/>
  <c r="CS168" i="3" a="1"/>
  <c r="CS168" i="3" s="1"/>
  <c r="CR168" i="3" a="1"/>
  <c r="CR168" i="3" s="1"/>
  <c r="CO168" i="3" a="1"/>
  <c r="CO168" i="3" s="1"/>
  <c r="CL168" i="3" a="1"/>
  <c r="CL168" i="3" s="1"/>
  <c r="CK168" i="3" a="1"/>
  <c r="CK168" i="3" s="1"/>
  <c r="CI168" i="3"/>
  <c r="BQ168" i="3"/>
  <c r="AP168" i="3"/>
  <c r="AQ168" i="3" s="1"/>
  <c r="AJ168" i="3"/>
  <c r="AC168" i="3"/>
  <c r="AD168" i="3" s="1"/>
  <c r="W168" i="3"/>
  <c r="P168" i="3" a="1"/>
  <c r="P168" i="3" s="1"/>
  <c r="N168" i="3"/>
  <c r="M168" i="3" a="1"/>
  <c r="M168" i="3" s="1"/>
  <c r="L168" i="3" a="1"/>
  <c r="L168" i="3" s="1"/>
  <c r="I168" i="3" a="1"/>
  <c r="I168" i="3" s="1"/>
  <c r="H168" i="3" a="1"/>
  <c r="H168" i="3" s="1"/>
  <c r="F168" i="3" a="1"/>
  <c r="F168" i="3" s="1"/>
  <c r="D168" i="3" a="1"/>
  <c r="D168" i="3" s="1"/>
  <c r="CI167" i="3"/>
  <c r="BQ167" i="3"/>
  <c r="AP167" i="3"/>
  <c r="AQ167" i="3" s="1"/>
  <c r="AC167" i="3"/>
  <c r="AD167" i="3" s="1"/>
  <c r="CY166" i="3" a="1"/>
  <c r="CY166" i="3" s="1"/>
  <c r="CW166" i="3" a="1"/>
  <c r="CW166" i="3" s="1"/>
  <c r="CU166" i="3" a="1"/>
  <c r="CU166" i="3" s="1"/>
  <c r="CS166" i="3" a="1"/>
  <c r="CS166" i="3" s="1"/>
  <c r="CR166" i="3" a="1"/>
  <c r="CR166" i="3" s="1"/>
  <c r="CO166" i="3" a="1"/>
  <c r="CO166" i="3" s="1"/>
  <c r="CL166" i="3" a="1"/>
  <c r="CL166" i="3" s="1"/>
  <c r="CK166" i="3" a="1"/>
  <c r="CK166" i="3" s="1"/>
  <c r="CI166" i="3"/>
  <c r="BQ166" i="3"/>
  <c r="AP166" i="3"/>
  <c r="AQ166" i="3" s="1"/>
  <c r="AJ166" i="3"/>
  <c r="AC166" i="3"/>
  <c r="AD166" i="3" s="1"/>
  <c r="W166" i="3"/>
  <c r="P166" i="3" a="1"/>
  <c r="P166" i="3" s="1"/>
  <c r="N166" i="3"/>
  <c r="M166" i="3" a="1"/>
  <c r="M166" i="3" s="1"/>
  <c r="L166" i="3"/>
  <c r="L166" i="3" a="1"/>
  <c r="I166" i="3" a="1"/>
  <c r="I166" i="3" s="1"/>
  <c r="H166" i="3" a="1"/>
  <c r="H166" i="3" s="1"/>
  <c r="F166" i="3" a="1"/>
  <c r="F166" i="3" s="1"/>
  <c r="D166" i="3" a="1"/>
  <c r="D166" i="3" s="1"/>
  <c r="CI165" i="3"/>
  <c r="BQ165" i="3"/>
  <c r="AP165" i="3"/>
  <c r="AQ165" i="3" s="1"/>
  <c r="AC165" i="3"/>
  <c r="AD165" i="3" s="1"/>
  <c r="CY164" i="3" a="1"/>
  <c r="CY164" i="3" s="1"/>
  <c r="CW164" i="3" a="1"/>
  <c r="CW164" i="3" s="1"/>
  <c r="CU164" i="3" a="1"/>
  <c r="CU164" i="3" s="1"/>
  <c r="CS164" i="3" a="1"/>
  <c r="CS164" i="3" s="1"/>
  <c r="CR164" i="3" a="1"/>
  <c r="CR164" i="3" s="1"/>
  <c r="CO164" i="3" a="1"/>
  <c r="CO164" i="3" s="1"/>
  <c r="CL164" i="3" a="1"/>
  <c r="CL164" i="3" s="1"/>
  <c r="CK164" i="3" a="1"/>
  <c r="CK164" i="3" s="1"/>
  <c r="CI164" i="3"/>
  <c r="BQ164" i="3"/>
  <c r="AP164" i="3"/>
  <c r="AQ164" i="3" s="1"/>
  <c r="AJ164" i="3"/>
  <c r="AC164" i="3"/>
  <c r="AD164" i="3" s="1"/>
  <c r="W164" i="3"/>
  <c r="P164" i="3" a="1"/>
  <c r="P164" i="3" s="1"/>
  <c r="N164" i="3"/>
  <c r="M164" i="3" a="1"/>
  <c r="M164" i="3" s="1"/>
  <c r="L164" i="3" a="1"/>
  <c r="L164" i="3" s="1"/>
  <c r="I164" i="3" a="1"/>
  <c r="I164" i="3" s="1"/>
  <c r="H164" i="3" a="1"/>
  <c r="H164" i="3" s="1"/>
  <c r="F164" i="3" a="1"/>
  <c r="F164" i="3" s="1"/>
  <c r="D164" i="3" a="1"/>
  <c r="D164" i="3" s="1"/>
  <c r="CI163" i="3"/>
  <c r="BQ163" i="3"/>
  <c r="AP163" i="3"/>
  <c r="AQ163" i="3" s="1"/>
  <c r="AC163" i="3"/>
  <c r="AD163" i="3" s="1"/>
  <c r="CY162" i="3" a="1"/>
  <c r="CY162" i="3" s="1"/>
  <c r="CW162" i="3" a="1"/>
  <c r="CW162" i="3" s="1"/>
  <c r="CU162" i="3" a="1"/>
  <c r="CU162" i="3" s="1"/>
  <c r="CS162" i="3" a="1"/>
  <c r="CS162" i="3" s="1"/>
  <c r="CR162" i="3" a="1"/>
  <c r="CR162" i="3" s="1"/>
  <c r="CO162" i="3" a="1"/>
  <c r="CO162" i="3" s="1"/>
  <c r="CL162" i="3" a="1"/>
  <c r="CL162" i="3" s="1"/>
  <c r="CK162" i="3" a="1"/>
  <c r="CK162" i="3" s="1"/>
  <c r="CI162" i="3"/>
  <c r="BQ162" i="3"/>
  <c r="AP162" i="3"/>
  <c r="AQ162" i="3" s="1"/>
  <c r="AJ162" i="3"/>
  <c r="AD162" i="3"/>
  <c r="AC162" i="3"/>
  <c r="W162" i="3"/>
  <c r="P162" i="3" a="1"/>
  <c r="P162" i="3" s="1"/>
  <c r="N162" i="3"/>
  <c r="M162" i="3" a="1"/>
  <c r="M162" i="3" s="1"/>
  <c r="L162" i="3" a="1"/>
  <c r="L162" i="3" s="1"/>
  <c r="I162" i="3" a="1"/>
  <c r="I162" i="3" s="1"/>
  <c r="H162" i="3" a="1"/>
  <c r="H162" i="3" s="1"/>
  <c r="F162" i="3" a="1"/>
  <c r="F162" i="3" s="1"/>
  <c r="D162" i="3" a="1"/>
  <c r="D162" i="3" s="1"/>
  <c r="CI161" i="3"/>
  <c r="BQ161" i="3"/>
  <c r="AP161" i="3"/>
  <c r="AQ161" i="3" s="1"/>
  <c r="AC161" i="3"/>
  <c r="AD161" i="3" s="1"/>
  <c r="CY160" i="3" a="1"/>
  <c r="CY160" i="3" s="1"/>
  <c r="CW160" i="3" a="1"/>
  <c r="CW160" i="3" s="1"/>
  <c r="CU160" i="3" a="1"/>
  <c r="CU160" i="3" s="1"/>
  <c r="CS160" i="3" a="1"/>
  <c r="CS160" i="3" s="1"/>
  <c r="CR160" i="3" a="1"/>
  <c r="CR160" i="3" s="1"/>
  <c r="CO160" i="3" a="1"/>
  <c r="CO160" i="3" s="1"/>
  <c r="CL160" i="3" a="1"/>
  <c r="CL160" i="3" s="1"/>
  <c r="CK160" i="3" a="1"/>
  <c r="CK160" i="3" s="1"/>
  <c r="CI160" i="3"/>
  <c r="BP160" i="3"/>
  <c r="BQ160" i="3" s="1"/>
  <c r="BC160" i="3"/>
  <c r="BD160" i="3" s="1"/>
  <c r="AW160" i="3"/>
  <c r="AP160" i="3"/>
  <c r="AQ160" i="3" s="1"/>
  <c r="AJ160" i="3"/>
  <c r="AC160" i="3"/>
  <c r="AD160" i="3" s="1"/>
  <c r="W160" i="3"/>
  <c r="P160" i="3" a="1"/>
  <c r="P160" i="3" s="1"/>
  <c r="N160" i="3"/>
  <c r="M160" i="3" a="1"/>
  <c r="M160" i="3" s="1"/>
  <c r="L160" i="3" a="1"/>
  <c r="L160" i="3" s="1"/>
  <c r="I160" i="3" a="1"/>
  <c r="I160" i="3" s="1"/>
  <c r="H160" i="3" a="1"/>
  <c r="H160" i="3" s="1"/>
  <c r="F160" i="3" a="1"/>
  <c r="F160" i="3" s="1"/>
  <c r="D160" i="3" a="1"/>
  <c r="D160" i="3" s="1"/>
  <c r="CI159" i="3"/>
  <c r="AP159" i="3"/>
  <c r="AQ159" i="3" s="1"/>
  <c r="AC159" i="3"/>
  <c r="AD159" i="3" s="1"/>
  <c r="CY158" i="3" a="1"/>
  <c r="CY158" i="3" s="1"/>
  <c r="CW158" i="3" a="1"/>
  <c r="CW158" i="3" s="1"/>
  <c r="CU158" i="3" a="1"/>
  <c r="CU158" i="3" s="1"/>
  <c r="CS158" i="3" a="1"/>
  <c r="CS158" i="3" s="1"/>
  <c r="CR158" i="3" a="1"/>
  <c r="CR158" i="3" s="1"/>
  <c r="CO158" i="3" a="1"/>
  <c r="CO158" i="3" s="1"/>
  <c r="CL158" i="3" a="1"/>
  <c r="CL158" i="3" s="1"/>
  <c r="CK158" i="3" a="1"/>
  <c r="CK158" i="3" s="1"/>
  <c r="CI158" i="3"/>
  <c r="AP158" i="3"/>
  <c r="AQ158" i="3" s="1"/>
  <c r="AJ158" i="3"/>
  <c r="AC158" i="3"/>
  <c r="AD158" i="3" s="1"/>
  <c r="W158" i="3"/>
  <c r="P158" i="3" a="1"/>
  <c r="P158" i="3" s="1"/>
  <c r="N158" i="3"/>
  <c r="M158" i="3" a="1"/>
  <c r="M158" i="3" s="1"/>
  <c r="L158" i="3" a="1"/>
  <c r="L158" i="3" s="1"/>
  <c r="I158" i="3" a="1"/>
  <c r="I158" i="3" s="1"/>
  <c r="H158" i="3" a="1"/>
  <c r="H158" i="3" s="1"/>
  <c r="F158" i="3" a="1"/>
  <c r="F158" i="3" s="1"/>
  <c r="CI157" i="3"/>
  <c r="AP157" i="3"/>
  <c r="AQ157" i="3" s="1"/>
  <c r="AC157" i="3"/>
  <c r="AD157" i="3" s="1"/>
  <c r="CY156" i="3" a="1"/>
  <c r="CY156" i="3" s="1"/>
  <c r="CW156" i="3" a="1"/>
  <c r="CW156" i="3" s="1"/>
  <c r="CU156" i="3" a="1"/>
  <c r="CU156" i="3" s="1"/>
  <c r="CS156" i="3" a="1"/>
  <c r="CS156" i="3" s="1"/>
  <c r="CR156" i="3" a="1"/>
  <c r="CR156" i="3" s="1"/>
  <c r="CO156" i="3" a="1"/>
  <c r="CO156" i="3" s="1"/>
  <c r="CL156" i="3" a="1"/>
  <c r="CL156" i="3" s="1"/>
  <c r="CK156" i="3" a="1"/>
  <c r="CK156" i="3" s="1"/>
  <c r="CI156" i="3"/>
  <c r="AP156" i="3"/>
  <c r="AQ156" i="3" s="1"/>
  <c r="AJ156" i="3"/>
  <c r="AH156" i="3"/>
  <c r="AC156" i="3"/>
  <c r="AD156" i="3" s="1"/>
  <c r="W156" i="3"/>
  <c r="P156" i="3" a="1"/>
  <c r="P156" i="3" s="1"/>
  <c r="N156" i="3"/>
  <c r="M156" i="3" a="1"/>
  <c r="M156" i="3" s="1"/>
  <c r="L156" i="3" a="1"/>
  <c r="L156" i="3" s="1"/>
  <c r="I156" i="3" a="1"/>
  <c r="I156" i="3" s="1"/>
  <c r="H156" i="3" a="1"/>
  <c r="H156" i="3" s="1"/>
  <c r="F156" i="3" a="1"/>
  <c r="F156" i="3" s="1"/>
  <c r="D156" i="3" a="1"/>
  <c r="D156" i="3" s="1"/>
  <c r="CI155" i="3"/>
  <c r="AP155" i="3"/>
  <c r="AQ155" i="3" s="1"/>
  <c r="AC155" i="3"/>
  <c r="AD155" i="3" s="1"/>
  <c r="CY154" i="3" a="1"/>
  <c r="CY154" i="3" s="1"/>
  <c r="CW154" i="3" a="1"/>
  <c r="CW154" i="3" s="1"/>
  <c r="CU154" i="3"/>
  <c r="CU154" i="3" a="1"/>
  <c r="CS154" i="3" a="1"/>
  <c r="CS154" i="3" s="1"/>
  <c r="CR154" i="3" a="1"/>
  <c r="CR154" i="3" s="1"/>
  <c r="CO154" i="3" a="1"/>
  <c r="CO154" i="3" s="1"/>
  <c r="CL154" i="3" a="1"/>
  <c r="CL154" i="3" s="1"/>
  <c r="CK154" i="3" a="1"/>
  <c r="CK154" i="3" s="1"/>
  <c r="CI154" i="3"/>
  <c r="AP154" i="3"/>
  <c r="AQ154" i="3" s="1"/>
  <c r="AJ154" i="3"/>
  <c r="AC154" i="3"/>
  <c r="AD154" i="3" s="1"/>
  <c r="W154" i="3"/>
  <c r="P154" i="3" a="1"/>
  <c r="P154" i="3" s="1"/>
  <c r="N154" i="3"/>
  <c r="M154" i="3" a="1"/>
  <c r="M154" i="3" s="1"/>
  <c r="L154" i="3" a="1"/>
  <c r="L154" i="3" s="1"/>
  <c r="I154" i="3" a="1"/>
  <c r="I154" i="3" s="1"/>
  <c r="H154" i="3" a="1"/>
  <c r="H154" i="3" s="1"/>
  <c r="F154" i="3" a="1"/>
  <c r="F154" i="3" s="1"/>
  <c r="D154" i="3" a="1"/>
  <c r="D154" i="3" s="1"/>
  <c r="CI153" i="3"/>
  <c r="AP153" i="3"/>
  <c r="AQ153" i="3" s="1"/>
  <c r="AC153" i="3"/>
  <c r="AD153" i="3" s="1"/>
  <c r="CY152" i="3" a="1"/>
  <c r="CY152" i="3" s="1"/>
  <c r="CW152" i="3" a="1"/>
  <c r="CW152" i="3" s="1"/>
  <c r="CU152" i="3" a="1"/>
  <c r="CU152" i="3" s="1"/>
  <c r="CS152" i="3" a="1"/>
  <c r="CS152" i="3" s="1"/>
  <c r="CR152" i="3" a="1"/>
  <c r="CR152" i="3" s="1"/>
  <c r="CO152" i="3" a="1"/>
  <c r="CO152" i="3" s="1"/>
  <c r="CL152" i="3"/>
  <c r="CL152" i="3" a="1"/>
  <c r="CK152" i="3" a="1"/>
  <c r="CK152" i="3" s="1"/>
  <c r="CI152" i="3"/>
  <c r="AP152" i="3"/>
  <c r="AQ152" i="3" s="1"/>
  <c r="AJ152" i="3"/>
  <c r="AC152" i="3"/>
  <c r="AD152" i="3" s="1"/>
  <c r="W152" i="3"/>
  <c r="P152" i="3" a="1"/>
  <c r="P152" i="3" s="1"/>
  <c r="N152" i="3"/>
  <c r="M152" i="3" a="1"/>
  <c r="M152" i="3" s="1"/>
  <c r="L152" i="3" a="1"/>
  <c r="L152" i="3" s="1"/>
  <c r="I152" i="3" a="1"/>
  <c r="I152" i="3" s="1"/>
  <c r="H152" i="3" a="1"/>
  <c r="H152" i="3" s="1"/>
  <c r="F152" i="3"/>
  <c r="F152" i="3" a="1"/>
  <c r="D152" i="3" a="1"/>
  <c r="D152" i="3" s="1"/>
  <c r="CI151" i="3"/>
  <c r="AP151" i="3"/>
  <c r="AQ151" i="3" s="1"/>
  <c r="AC151" i="3"/>
  <c r="AD151" i="3" s="1"/>
  <c r="CY150" i="3" a="1"/>
  <c r="CY150" i="3" s="1"/>
  <c r="CW150" i="3" a="1"/>
  <c r="CW150" i="3" s="1"/>
  <c r="CU150" i="3" a="1"/>
  <c r="CU150" i="3" s="1"/>
  <c r="CS150" i="3" a="1"/>
  <c r="CS150" i="3" s="1"/>
  <c r="CR150" i="3" a="1"/>
  <c r="CR150" i="3" s="1"/>
  <c r="CO150" i="3" a="1"/>
  <c r="CO150" i="3" s="1"/>
  <c r="CL150" i="3" a="1"/>
  <c r="CL150" i="3" s="1"/>
  <c r="CK150" i="3" a="1"/>
  <c r="CK150" i="3" s="1"/>
  <c r="CI150" i="3"/>
  <c r="BP150" i="3"/>
  <c r="BQ150" i="3" s="1"/>
  <c r="BC150" i="3"/>
  <c r="BD150" i="3" s="1"/>
  <c r="AW150" i="3"/>
  <c r="AP150" i="3"/>
  <c r="AQ150" i="3" s="1"/>
  <c r="AJ150" i="3"/>
  <c r="AC150" i="3"/>
  <c r="AD150" i="3" s="1"/>
  <c r="W150" i="3"/>
  <c r="P150" i="3" a="1"/>
  <c r="P150" i="3" s="1"/>
  <c r="N150" i="3"/>
  <c r="M150" i="3" a="1"/>
  <c r="M150" i="3" s="1"/>
  <c r="L150" i="3" a="1"/>
  <c r="L150" i="3" s="1"/>
  <c r="I150" i="3" a="1"/>
  <c r="I150" i="3" s="1"/>
  <c r="H150" i="3" a="1"/>
  <c r="H150" i="3" s="1"/>
  <c r="F150" i="3" a="1"/>
  <c r="F150" i="3" s="1"/>
  <c r="D150" i="3" a="1"/>
  <c r="D150" i="3" s="1"/>
  <c r="CI149" i="3"/>
  <c r="AP149" i="3"/>
  <c r="AQ149" i="3" s="1"/>
  <c r="AC149" i="3"/>
  <c r="AD149" i="3" s="1"/>
  <c r="CY148" i="3" a="1"/>
  <c r="CY148" i="3" s="1"/>
  <c r="CW148" i="3" a="1"/>
  <c r="CW148" i="3" s="1"/>
  <c r="CU148" i="3" a="1"/>
  <c r="CU148" i="3" s="1"/>
  <c r="CS148" i="3" a="1"/>
  <c r="CS148" i="3" s="1"/>
  <c r="CR148" i="3" a="1"/>
  <c r="CR148" i="3" s="1"/>
  <c r="CO148" i="3" a="1"/>
  <c r="CO148" i="3" s="1"/>
  <c r="CL148" i="3" a="1"/>
  <c r="CL148" i="3" s="1"/>
  <c r="CK148" i="3" a="1"/>
  <c r="CK148" i="3" s="1"/>
  <c r="CI148" i="3"/>
  <c r="AP148" i="3"/>
  <c r="AQ148" i="3" s="1"/>
  <c r="AJ148" i="3"/>
  <c r="AC148" i="3"/>
  <c r="AD148" i="3" s="1"/>
  <c r="W148" i="3"/>
  <c r="P148" i="3" a="1"/>
  <c r="P148" i="3" s="1"/>
  <c r="N148" i="3"/>
  <c r="M148" i="3" a="1"/>
  <c r="M148" i="3" s="1"/>
  <c r="L148" i="3" a="1"/>
  <c r="L148" i="3" s="1"/>
  <c r="I148" i="3" a="1"/>
  <c r="I148" i="3" s="1"/>
  <c r="H148" i="3" a="1"/>
  <c r="H148" i="3" s="1"/>
  <c r="F148" i="3" a="1"/>
  <c r="F148" i="3" s="1"/>
  <c r="D148" i="3" a="1"/>
  <c r="D148" i="3" s="1"/>
  <c r="CI147" i="3"/>
  <c r="AP147" i="3"/>
  <c r="AQ147" i="3" s="1"/>
  <c r="AC147" i="3"/>
  <c r="AD147" i="3" s="1"/>
  <c r="CY146" i="3" a="1"/>
  <c r="CY146" i="3" s="1"/>
  <c r="CW146" i="3" a="1"/>
  <c r="CW146" i="3" s="1"/>
  <c r="CU146" i="3" a="1"/>
  <c r="CU146" i="3" s="1"/>
  <c r="CS146" i="3" a="1"/>
  <c r="CS146" i="3" s="1"/>
  <c r="CR146" i="3" a="1"/>
  <c r="CR146" i="3" s="1"/>
  <c r="CO146" i="3" a="1"/>
  <c r="CO146" i="3" s="1"/>
  <c r="CL146" i="3" a="1"/>
  <c r="CL146" i="3" s="1"/>
  <c r="CK146" i="3" a="1"/>
  <c r="CK146" i="3" s="1"/>
  <c r="CI146" i="3"/>
  <c r="AP146" i="3"/>
  <c r="AQ146" i="3" s="1"/>
  <c r="AJ146" i="3"/>
  <c r="AC146" i="3"/>
  <c r="AD146" i="3" s="1"/>
  <c r="W146" i="3"/>
  <c r="P146" i="3" a="1"/>
  <c r="P146" i="3" s="1"/>
  <c r="N146" i="3"/>
  <c r="M146" i="3" a="1"/>
  <c r="M146" i="3" s="1"/>
  <c r="L146" i="3" a="1"/>
  <c r="L146" i="3" s="1"/>
  <c r="I146" i="3" a="1"/>
  <c r="I146" i="3" s="1"/>
  <c r="H146" i="3" a="1"/>
  <c r="H146" i="3" s="1"/>
  <c r="F146" i="3" a="1"/>
  <c r="F146" i="3" s="1"/>
  <c r="D146" i="3" a="1"/>
  <c r="D146" i="3" s="1"/>
  <c r="CI145" i="3"/>
  <c r="AP145" i="3"/>
  <c r="AQ145" i="3" s="1"/>
  <c r="AC145" i="3"/>
  <c r="AD145" i="3" s="1"/>
  <c r="CY144" i="3" a="1"/>
  <c r="CY144" i="3" s="1"/>
  <c r="CW144" i="3" a="1"/>
  <c r="CW144" i="3" s="1"/>
  <c r="CU144" i="3" a="1"/>
  <c r="CU144" i="3" s="1"/>
  <c r="CS144" i="3" a="1"/>
  <c r="CS144" i="3" s="1"/>
  <c r="CR144" i="3" a="1"/>
  <c r="CR144" i="3" s="1"/>
  <c r="CO144" i="3" a="1"/>
  <c r="CO144" i="3" s="1"/>
  <c r="CL144" i="3" a="1"/>
  <c r="CL144" i="3" s="1"/>
  <c r="CK144" i="3" a="1"/>
  <c r="CK144" i="3" s="1"/>
  <c r="CI144" i="3"/>
  <c r="BP144" i="3"/>
  <c r="BQ144" i="3" s="1"/>
  <c r="BC144" i="3"/>
  <c r="BD144" i="3" s="1"/>
  <c r="AW144" i="3"/>
  <c r="AP144" i="3"/>
  <c r="AQ144" i="3" s="1"/>
  <c r="AJ144" i="3"/>
  <c r="AC144" i="3"/>
  <c r="AD144" i="3" s="1"/>
  <c r="W144" i="3"/>
  <c r="P144" i="3" a="1"/>
  <c r="P144" i="3" s="1"/>
  <c r="N144" i="3"/>
  <c r="M144" i="3" a="1"/>
  <c r="M144" i="3" s="1"/>
  <c r="L144" i="3" a="1"/>
  <c r="L144" i="3" s="1"/>
  <c r="I144" i="3" a="1"/>
  <c r="I144" i="3" s="1"/>
  <c r="H144" i="3" a="1"/>
  <c r="H144" i="3" s="1"/>
  <c r="F144" i="3" a="1"/>
  <c r="F144" i="3" s="1"/>
  <c r="D144" i="3" a="1"/>
  <c r="D144" i="3" s="1"/>
  <c r="CI143" i="3"/>
  <c r="AP143" i="3"/>
  <c r="AQ143" i="3" s="1"/>
  <c r="AC143" i="3"/>
  <c r="AD143" i="3" s="1"/>
  <c r="CY142" i="3" a="1"/>
  <c r="CY142" i="3" s="1"/>
  <c r="CW142" i="3" a="1"/>
  <c r="CW142" i="3" s="1"/>
  <c r="CU142" i="3" a="1"/>
  <c r="CU142" i="3" s="1"/>
  <c r="CS142" i="3" a="1"/>
  <c r="CS142" i="3" s="1"/>
  <c r="CR142" i="3" a="1"/>
  <c r="CR142" i="3" s="1"/>
  <c r="CO142" i="3" a="1"/>
  <c r="CO142" i="3" s="1"/>
  <c r="CL142" i="3" a="1"/>
  <c r="CL142" i="3" s="1"/>
  <c r="CK142" i="3" a="1"/>
  <c r="CK142" i="3" s="1"/>
  <c r="CI142" i="3"/>
  <c r="AP142" i="3"/>
  <c r="AQ142" i="3" s="1"/>
  <c r="AJ142" i="3"/>
  <c r="AC142" i="3"/>
  <c r="AD142" i="3" s="1"/>
  <c r="W142" i="3"/>
  <c r="P142" i="3" a="1"/>
  <c r="P142" i="3" s="1"/>
  <c r="N142" i="3"/>
  <c r="M142" i="3" a="1"/>
  <c r="M142" i="3" s="1"/>
  <c r="L142" i="3" a="1"/>
  <c r="L142" i="3" s="1"/>
  <c r="I142" i="3" a="1"/>
  <c r="I142" i="3" s="1"/>
  <c r="H142" i="3" a="1"/>
  <c r="H142" i="3" s="1"/>
  <c r="F142" i="3" a="1"/>
  <c r="F142" i="3" s="1"/>
  <c r="D142" i="3" a="1"/>
  <c r="D142" i="3" s="1"/>
  <c r="CI141" i="3"/>
  <c r="AP141" i="3"/>
  <c r="AQ141" i="3" s="1"/>
  <c r="AC141" i="3"/>
  <c r="AD141" i="3" s="1"/>
  <c r="CY140" i="3" a="1"/>
  <c r="CY140" i="3" s="1"/>
  <c r="CW140" i="3" a="1"/>
  <c r="CW140" i="3" s="1"/>
  <c r="CU140" i="3" a="1"/>
  <c r="CU140" i="3" s="1"/>
  <c r="CS140" i="3" a="1"/>
  <c r="CS140" i="3" s="1"/>
  <c r="CR140" i="3" a="1"/>
  <c r="CR140" i="3" s="1"/>
  <c r="CO140" i="3" a="1"/>
  <c r="CO140" i="3" s="1"/>
  <c r="CK140" i="3" a="1"/>
  <c r="CK140" i="3" s="1"/>
  <c r="CI140" i="3"/>
  <c r="BP140" i="3"/>
  <c r="BQ140" i="3" s="1"/>
  <c r="BC140" i="3"/>
  <c r="BD140" i="3" s="1"/>
  <c r="AW140" i="3"/>
  <c r="AP140" i="3"/>
  <c r="AQ140" i="3" s="1"/>
  <c r="AJ140" i="3"/>
  <c r="AC140" i="3"/>
  <c r="AD140" i="3" s="1"/>
  <c r="W140" i="3"/>
  <c r="P140" i="3" a="1"/>
  <c r="P140" i="3" s="1"/>
  <c r="N140" i="3"/>
  <c r="M140" i="3" a="1"/>
  <c r="M140" i="3" s="1"/>
  <c r="L140" i="3" a="1"/>
  <c r="L140" i="3" s="1"/>
  <c r="I140" i="3" a="1"/>
  <c r="I140" i="3" s="1"/>
  <c r="H140" i="3" a="1"/>
  <c r="H140" i="3" s="1"/>
  <c r="F140" i="3" a="1"/>
  <c r="F140" i="3" s="1"/>
  <c r="D140" i="3" a="1"/>
  <c r="D140" i="3" s="1"/>
  <c r="CI139" i="3"/>
  <c r="AP139" i="3"/>
  <c r="AQ139" i="3" s="1"/>
  <c r="AC139" i="3"/>
  <c r="AD139" i="3" s="1"/>
  <c r="CY138" i="3" a="1"/>
  <c r="CY138" i="3" s="1"/>
  <c r="CW138" i="3" a="1"/>
  <c r="CW138" i="3" s="1"/>
  <c r="CU138" i="3" a="1"/>
  <c r="CU138" i="3" s="1"/>
  <c r="CS138" i="3" a="1"/>
  <c r="CS138" i="3" s="1"/>
  <c r="CR138" i="3" a="1"/>
  <c r="CR138" i="3" s="1"/>
  <c r="CO138" i="3" a="1"/>
  <c r="CO138" i="3" s="1"/>
  <c r="CL138" i="3" a="1"/>
  <c r="CL138" i="3" s="1"/>
  <c r="CK138" i="3" a="1"/>
  <c r="CK138" i="3" s="1"/>
  <c r="CI138" i="3"/>
  <c r="AP138" i="3"/>
  <c r="AQ138" i="3" s="1"/>
  <c r="AJ138" i="3"/>
  <c r="AC138" i="3"/>
  <c r="AD138" i="3" s="1"/>
  <c r="W138" i="3"/>
  <c r="P138" i="3" a="1"/>
  <c r="P138" i="3" s="1"/>
  <c r="N138" i="3"/>
  <c r="M138" i="3" a="1"/>
  <c r="M138" i="3" s="1"/>
  <c r="L138" i="3" a="1"/>
  <c r="L138" i="3" s="1"/>
  <c r="I138" i="3" a="1"/>
  <c r="I138" i="3" s="1"/>
  <c r="H138" i="3"/>
  <c r="H138" i="3" a="1"/>
  <c r="F138" i="3"/>
  <c r="F138" i="3" a="1"/>
  <c r="D138" i="3" a="1"/>
  <c r="D138" i="3" s="1"/>
  <c r="CI137" i="3"/>
  <c r="AP137" i="3"/>
  <c r="AQ137" i="3" s="1"/>
  <c r="AC137" i="3"/>
  <c r="AD137" i="3" s="1"/>
  <c r="CY136" i="3" a="1"/>
  <c r="CY136" i="3" s="1"/>
  <c r="CW136" i="3" a="1"/>
  <c r="CW136" i="3" s="1"/>
  <c r="CU136" i="3" a="1"/>
  <c r="CU136" i="3" s="1"/>
  <c r="CS136" i="3" a="1"/>
  <c r="CS136" i="3" s="1"/>
  <c r="CR136" i="3" a="1"/>
  <c r="CR136" i="3" s="1"/>
  <c r="CO136" i="3" a="1"/>
  <c r="CO136" i="3" s="1"/>
  <c r="CL136" i="3" a="1"/>
  <c r="CL136" i="3" s="1"/>
  <c r="CK136" i="3" a="1"/>
  <c r="CK136" i="3" s="1"/>
  <c r="CI136" i="3"/>
  <c r="AP136" i="3"/>
  <c r="AQ136" i="3" s="1"/>
  <c r="AJ136" i="3"/>
  <c r="AC136" i="3"/>
  <c r="AD136" i="3" s="1"/>
  <c r="W136" i="3"/>
  <c r="P136" i="3" a="1"/>
  <c r="P136" i="3" s="1"/>
  <c r="N136" i="3"/>
  <c r="M136" i="3" a="1"/>
  <c r="M136" i="3" s="1"/>
  <c r="L136" i="3" a="1"/>
  <c r="L136" i="3" s="1"/>
  <c r="I136" i="3" a="1"/>
  <c r="I136" i="3" s="1"/>
  <c r="H136" i="3" a="1"/>
  <c r="H136" i="3" s="1"/>
  <c r="F136" i="3" a="1"/>
  <c r="F136" i="3" s="1"/>
  <c r="D136" i="3" a="1"/>
  <c r="D136" i="3" s="1"/>
  <c r="CI135" i="3"/>
  <c r="AP135" i="3"/>
  <c r="AQ135" i="3" s="1"/>
  <c r="AC135" i="3"/>
  <c r="AD135" i="3" s="1"/>
  <c r="CY134" i="3" a="1"/>
  <c r="CY134" i="3" s="1"/>
  <c r="CW134" i="3" a="1"/>
  <c r="CW134" i="3" s="1"/>
  <c r="CU134" i="3" a="1"/>
  <c r="CU134" i="3" s="1"/>
  <c r="CS134" i="3" a="1"/>
  <c r="CS134" i="3" s="1"/>
  <c r="CR134" i="3" a="1"/>
  <c r="CR134" i="3" s="1"/>
  <c r="CO134" i="3" a="1"/>
  <c r="CO134" i="3" s="1"/>
  <c r="CL134" i="3" a="1"/>
  <c r="CL134" i="3" s="1"/>
  <c r="CK134" i="3" a="1"/>
  <c r="CK134" i="3" s="1"/>
  <c r="CI134" i="3"/>
  <c r="AP134" i="3"/>
  <c r="AQ134" i="3" s="1"/>
  <c r="AJ134" i="3"/>
  <c r="AC134" i="3"/>
  <c r="AD134" i="3" s="1"/>
  <c r="W134" i="3"/>
  <c r="P134" i="3" a="1"/>
  <c r="P134" i="3" s="1"/>
  <c r="N134" i="3"/>
  <c r="M134" i="3" a="1"/>
  <c r="M134" i="3" s="1"/>
  <c r="L134" i="3" a="1"/>
  <c r="L134" i="3" s="1"/>
  <c r="I134" i="3" a="1"/>
  <c r="I134" i="3" s="1"/>
  <c r="H134" i="3" a="1"/>
  <c r="H134" i="3" s="1"/>
  <c r="F134" i="3" a="1"/>
  <c r="F134" i="3" s="1"/>
  <c r="D134" i="3" a="1"/>
  <c r="D134" i="3" s="1"/>
  <c r="CI133" i="3"/>
  <c r="AP133" i="3"/>
  <c r="AQ133" i="3" s="1"/>
  <c r="AC133" i="3"/>
  <c r="AD133" i="3" s="1"/>
  <c r="CY132" i="3" a="1"/>
  <c r="CY132" i="3" s="1"/>
  <c r="CW132" i="3" a="1"/>
  <c r="CW132" i="3" s="1"/>
  <c r="CU132" i="3" a="1"/>
  <c r="CU132" i="3" s="1"/>
  <c r="CS132" i="3" a="1"/>
  <c r="CS132" i="3" s="1"/>
  <c r="CR132" i="3" a="1"/>
  <c r="CR132" i="3" s="1"/>
  <c r="CO132" i="3" a="1"/>
  <c r="CO132" i="3" s="1"/>
  <c r="CL132" i="3" a="1"/>
  <c r="CL132" i="3" s="1"/>
  <c r="CK132" i="3" a="1"/>
  <c r="CK132" i="3" s="1"/>
  <c r="CI132" i="3"/>
  <c r="AP132" i="3"/>
  <c r="AQ132" i="3" s="1"/>
  <c r="AJ132" i="3"/>
  <c r="AC132" i="3"/>
  <c r="AD132" i="3" s="1"/>
  <c r="W132" i="3"/>
  <c r="P132" i="3" a="1"/>
  <c r="P132" i="3" s="1"/>
  <c r="N132" i="3"/>
  <c r="M132" i="3" a="1"/>
  <c r="M132" i="3" s="1"/>
  <c r="L132" i="3" a="1"/>
  <c r="L132" i="3" s="1"/>
  <c r="I132" i="3" a="1"/>
  <c r="I132" i="3" s="1"/>
  <c r="H132" i="3" a="1"/>
  <c r="H132" i="3" s="1"/>
  <c r="F132" i="3" a="1"/>
  <c r="F132" i="3" s="1"/>
  <c r="D132" i="3" a="1"/>
  <c r="D132" i="3" s="1"/>
  <c r="CI131" i="3"/>
  <c r="AP131" i="3"/>
  <c r="AQ131" i="3" s="1"/>
  <c r="AC131" i="3"/>
  <c r="AD131" i="3" s="1"/>
  <c r="CY130" i="3" a="1"/>
  <c r="CY130" i="3" s="1"/>
  <c r="CW130" i="3" a="1"/>
  <c r="CW130" i="3" s="1"/>
  <c r="CU130" i="3" a="1"/>
  <c r="CU130" i="3" s="1"/>
  <c r="CS130" i="3" a="1"/>
  <c r="CS130" i="3" s="1"/>
  <c r="CR130" i="3" a="1"/>
  <c r="CR130" i="3" s="1"/>
  <c r="CO130" i="3" a="1"/>
  <c r="CO130" i="3" s="1"/>
  <c r="CL130" i="3" a="1"/>
  <c r="CL130" i="3" s="1"/>
  <c r="CK130" i="3" a="1"/>
  <c r="CK130" i="3" s="1"/>
  <c r="CI130" i="3"/>
  <c r="BP130" i="3"/>
  <c r="BQ130" i="3" s="1"/>
  <c r="BC130" i="3"/>
  <c r="BD130" i="3" s="1"/>
  <c r="AW130" i="3"/>
  <c r="AP130" i="3"/>
  <c r="AQ130" i="3" s="1"/>
  <c r="AJ130" i="3"/>
  <c r="AC130" i="3"/>
  <c r="AD130" i="3" s="1"/>
  <c r="W130" i="3"/>
  <c r="P130" i="3" a="1"/>
  <c r="P130" i="3" s="1"/>
  <c r="N130" i="3"/>
  <c r="M130" i="3" a="1"/>
  <c r="M130" i="3" s="1"/>
  <c r="L130" i="3" a="1"/>
  <c r="L130" i="3" s="1"/>
  <c r="I130" i="3" a="1"/>
  <c r="I130" i="3" s="1"/>
  <c r="H130" i="3" a="1"/>
  <c r="H130" i="3" s="1"/>
  <c r="F130" i="3" a="1"/>
  <c r="F130" i="3" s="1"/>
  <c r="D130" i="3" a="1"/>
  <c r="D130" i="3" s="1"/>
  <c r="CI129" i="3"/>
  <c r="AP129" i="3"/>
  <c r="AQ129" i="3" s="1"/>
  <c r="AC129" i="3"/>
  <c r="AD129" i="3" s="1"/>
  <c r="CY128" i="3" a="1"/>
  <c r="CY128" i="3" s="1"/>
  <c r="CW128" i="3" a="1"/>
  <c r="CW128" i="3" s="1"/>
  <c r="CU128" i="3" a="1"/>
  <c r="CU128" i="3" s="1"/>
  <c r="CS128" i="3" a="1"/>
  <c r="CS128" i="3" s="1"/>
  <c r="CR128" i="3" a="1"/>
  <c r="CR128" i="3" s="1"/>
  <c r="CO128" i="3"/>
  <c r="CO128" i="3" a="1"/>
  <c r="CL128" i="3" a="1"/>
  <c r="CL128" i="3" s="1"/>
  <c r="CK128" i="3" a="1"/>
  <c r="CK128" i="3" s="1"/>
  <c r="CI128" i="3"/>
  <c r="AP128" i="3"/>
  <c r="AQ128" i="3" s="1"/>
  <c r="AJ128" i="3"/>
  <c r="AC128" i="3"/>
  <c r="AD128" i="3" s="1"/>
  <c r="W128" i="3"/>
  <c r="P128" i="3" a="1"/>
  <c r="P128" i="3" s="1"/>
  <c r="N128" i="3"/>
  <c r="M128" i="3" a="1"/>
  <c r="M128" i="3" s="1"/>
  <c r="L128" i="3" a="1"/>
  <c r="L128" i="3" s="1"/>
  <c r="I128" i="3" a="1"/>
  <c r="I128" i="3" s="1"/>
  <c r="H128" i="3" a="1"/>
  <c r="H128" i="3" s="1"/>
  <c r="F128" i="3" a="1"/>
  <c r="F128" i="3" s="1"/>
  <c r="D128" i="3" a="1"/>
  <c r="D128" i="3" s="1"/>
  <c r="CI127" i="3"/>
  <c r="AP127" i="3"/>
  <c r="AQ127" i="3" s="1"/>
  <c r="AC127" i="3"/>
  <c r="AD127" i="3" s="1"/>
  <c r="CY126" i="3" a="1"/>
  <c r="CY126" i="3" s="1"/>
  <c r="CW126" i="3" a="1"/>
  <c r="CW126" i="3" s="1"/>
  <c r="CU126" i="3" a="1"/>
  <c r="CU126" i="3" s="1"/>
  <c r="CS126" i="3" a="1"/>
  <c r="CS126" i="3" s="1"/>
  <c r="CR126" i="3" a="1"/>
  <c r="CR126" i="3" s="1"/>
  <c r="CO126" i="3" a="1"/>
  <c r="CO126" i="3" s="1"/>
  <c r="CL126" i="3" a="1"/>
  <c r="CL126" i="3" s="1"/>
  <c r="CK126" i="3" a="1"/>
  <c r="CK126" i="3" s="1"/>
  <c r="CI126" i="3"/>
  <c r="AP126" i="3"/>
  <c r="AQ126" i="3" s="1"/>
  <c r="AJ126" i="3"/>
  <c r="AC126" i="3"/>
  <c r="AD126" i="3" s="1"/>
  <c r="W126" i="3"/>
  <c r="P126" i="3" a="1"/>
  <c r="P126" i="3" s="1"/>
  <c r="N126" i="3"/>
  <c r="M126" i="3" a="1"/>
  <c r="M126" i="3" s="1"/>
  <c r="L126" i="3" a="1"/>
  <c r="L126" i="3" s="1"/>
  <c r="I126" i="3" a="1"/>
  <c r="I126" i="3" s="1"/>
  <c r="H126" i="3" a="1"/>
  <c r="H126" i="3" s="1"/>
  <c r="F126" i="3" a="1"/>
  <c r="F126" i="3" s="1"/>
  <c r="D126" i="3" a="1"/>
  <c r="D126" i="3" s="1"/>
  <c r="CI125" i="3"/>
  <c r="AP125" i="3"/>
  <c r="AQ125" i="3" s="1"/>
  <c r="AC125" i="3"/>
  <c r="AD125" i="3" s="1"/>
  <c r="CY124" i="3" a="1"/>
  <c r="CY124" i="3" s="1"/>
  <c r="CW124" i="3" a="1"/>
  <c r="CW124" i="3" s="1"/>
  <c r="CU124" i="3" a="1"/>
  <c r="CU124" i="3" s="1"/>
  <c r="CS124" i="3" a="1"/>
  <c r="CS124" i="3" s="1"/>
  <c r="CR124" i="3" a="1"/>
  <c r="CR124" i="3" s="1"/>
  <c r="CO124" i="3" a="1"/>
  <c r="CO124" i="3" s="1"/>
  <c r="CL124" i="3" a="1"/>
  <c r="CL124" i="3" s="1"/>
  <c r="CK124" i="3" a="1"/>
  <c r="CK124" i="3" s="1"/>
  <c r="CI124" i="3"/>
  <c r="AP124" i="3"/>
  <c r="AQ124" i="3" s="1"/>
  <c r="AJ124" i="3"/>
  <c r="AC124" i="3"/>
  <c r="AD124" i="3" s="1"/>
  <c r="W124" i="3"/>
  <c r="P124" i="3" a="1"/>
  <c r="P124" i="3" s="1"/>
  <c r="N124" i="3"/>
  <c r="M124" i="3" a="1"/>
  <c r="M124" i="3" s="1"/>
  <c r="L124" i="3" a="1"/>
  <c r="L124" i="3" s="1"/>
  <c r="I124" i="3" a="1"/>
  <c r="I124" i="3" s="1"/>
  <c r="H124" i="3" a="1"/>
  <c r="H124" i="3" s="1"/>
  <c r="F124" i="3" a="1"/>
  <c r="F124" i="3" s="1"/>
  <c r="D124" i="3" a="1"/>
  <c r="D124" i="3" s="1"/>
  <c r="CI123" i="3"/>
  <c r="AP123" i="3"/>
  <c r="AQ123" i="3" s="1"/>
  <c r="AC123" i="3"/>
  <c r="AD123" i="3" s="1"/>
  <c r="CY122" i="3" a="1"/>
  <c r="CY122" i="3" s="1"/>
  <c r="CW122" i="3" a="1"/>
  <c r="CW122" i="3" s="1"/>
  <c r="CU122" i="3" a="1"/>
  <c r="CU122" i="3" s="1"/>
  <c r="CS122" i="3" a="1"/>
  <c r="CS122" i="3" s="1"/>
  <c r="CR122" i="3" a="1"/>
  <c r="CR122" i="3" s="1"/>
  <c r="CO122" i="3" a="1"/>
  <c r="CO122" i="3" s="1"/>
  <c r="CL122" i="3" a="1"/>
  <c r="CL122" i="3" s="1"/>
  <c r="CK122" i="3" a="1"/>
  <c r="CK122" i="3" s="1"/>
  <c r="CI122" i="3"/>
  <c r="AP122" i="3"/>
  <c r="AQ122" i="3" s="1"/>
  <c r="AJ122" i="3"/>
  <c r="AC122" i="3"/>
  <c r="AD122" i="3" s="1"/>
  <c r="W122" i="3"/>
  <c r="P122" i="3" a="1"/>
  <c r="P122" i="3" s="1"/>
  <c r="N122" i="3"/>
  <c r="M122" i="3" a="1"/>
  <c r="M122" i="3" s="1"/>
  <c r="L122" i="3" a="1"/>
  <c r="L122" i="3" s="1"/>
  <c r="I122" i="3" a="1"/>
  <c r="I122" i="3" s="1"/>
  <c r="H122" i="3" a="1"/>
  <c r="H122" i="3" s="1"/>
  <c r="F122" i="3" a="1"/>
  <c r="F122" i="3" s="1"/>
  <c r="D122" i="3" a="1"/>
  <c r="D122" i="3" s="1"/>
  <c r="CI121" i="3"/>
  <c r="AP121" i="3"/>
  <c r="AQ121" i="3" s="1"/>
  <c r="AC121" i="3"/>
  <c r="AD121" i="3" s="1"/>
  <c r="CY120" i="3" a="1"/>
  <c r="CY120" i="3" s="1"/>
  <c r="CW120" i="3" a="1"/>
  <c r="CW120" i="3" s="1"/>
  <c r="CU120" i="3" a="1"/>
  <c r="CU120" i="3" s="1"/>
  <c r="CS120" i="3" a="1"/>
  <c r="CS120" i="3" s="1"/>
  <c r="CR120" i="3" a="1"/>
  <c r="CR120" i="3" s="1"/>
  <c r="CO120" i="3" a="1"/>
  <c r="CO120" i="3" s="1"/>
  <c r="CL120" i="3" a="1"/>
  <c r="CL120" i="3" s="1"/>
  <c r="CK120" i="3" a="1"/>
  <c r="CK120" i="3" s="1"/>
  <c r="CI120" i="3"/>
  <c r="BP120" i="3"/>
  <c r="BQ120" i="3" s="1"/>
  <c r="BC120" i="3"/>
  <c r="BD120" i="3" s="1"/>
  <c r="AW120" i="3"/>
  <c r="AP120" i="3"/>
  <c r="AQ120" i="3" s="1"/>
  <c r="AJ120" i="3"/>
  <c r="AC120" i="3"/>
  <c r="AD120" i="3" s="1"/>
  <c r="W120" i="3"/>
  <c r="P120" i="3" a="1"/>
  <c r="P120" i="3" s="1"/>
  <c r="N120" i="3"/>
  <c r="M120" i="3" a="1"/>
  <c r="M120" i="3" s="1"/>
  <c r="L120" i="3" a="1"/>
  <c r="L120" i="3" s="1"/>
  <c r="I120" i="3" a="1"/>
  <c r="I120" i="3" s="1"/>
  <c r="H120" i="3" a="1"/>
  <c r="H120" i="3" s="1"/>
  <c r="F120" i="3" a="1"/>
  <c r="F120" i="3" s="1"/>
  <c r="D120" i="3" a="1"/>
  <c r="D120" i="3" s="1"/>
  <c r="CI119" i="3"/>
  <c r="AP119" i="3"/>
  <c r="AQ119" i="3" s="1"/>
  <c r="AC119" i="3"/>
  <c r="AD119" i="3" s="1"/>
  <c r="CY118" i="3" a="1"/>
  <c r="CY118" i="3" s="1"/>
  <c r="CW118" i="3" a="1"/>
  <c r="CW118" i="3" s="1"/>
  <c r="CU118" i="3" a="1"/>
  <c r="CU118" i="3" s="1"/>
  <c r="CS118" i="3" a="1"/>
  <c r="CS118" i="3" s="1"/>
  <c r="CR118" i="3" a="1"/>
  <c r="CR118" i="3" s="1"/>
  <c r="CO118" i="3" a="1"/>
  <c r="CO118" i="3" s="1"/>
  <c r="CK118" i="3" a="1"/>
  <c r="CK118" i="3" s="1"/>
  <c r="CI118" i="3"/>
  <c r="CC118" i="3"/>
  <c r="BP118" i="3"/>
  <c r="BQ118" i="3" s="1"/>
  <c r="BC118" i="3"/>
  <c r="BD118" i="3" s="1"/>
  <c r="AW118" i="3"/>
  <c r="AP118" i="3"/>
  <c r="AQ118" i="3" s="1"/>
  <c r="AJ118" i="3"/>
  <c r="AC118" i="3"/>
  <c r="AD118" i="3" s="1"/>
  <c r="W118" i="3"/>
  <c r="P118" i="3" a="1"/>
  <c r="P118" i="3" s="1"/>
  <c r="N118" i="3"/>
  <c r="M118" i="3" a="1"/>
  <c r="M118" i="3" s="1"/>
  <c r="L118" i="3" a="1"/>
  <c r="L118" i="3" s="1"/>
  <c r="I118" i="3" a="1"/>
  <c r="I118" i="3" s="1"/>
  <c r="H118" i="3" a="1"/>
  <c r="H118" i="3" s="1"/>
  <c r="F118" i="3" a="1"/>
  <c r="F118" i="3" s="1"/>
  <c r="D118" i="3" a="1"/>
  <c r="D118" i="3" s="1"/>
  <c r="CI117" i="3"/>
  <c r="AP117" i="3"/>
  <c r="AQ117" i="3" s="1"/>
  <c r="AC117" i="3"/>
  <c r="AD117" i="3" s="1"/>
  <c r="CY116" i="3" a="1"/>
  <c r="CY116" i="3" s="1"/>
  <c r="CW116" i="3" a="1"/>
  <c r="CW116" i="3" s="1"/>
  <c r="CU116" i="3" a="1"/>
  <c r="CU116" i="3" s="1"/>
  <c r="CS116" i="3" a="1"/>
  <c r="CS116" i="3" s="1"/>
  <c r="CR116" i="3" a="1"/>
  <c r="CR116" i="3" s="1"/>
  <c r="CO116" i="3" a="1"/>
  <c r="CO116" i="3" s="1"/>
  <c r="CL116" i="3" a="1"/>
  <c r="CL116" i="3" s="1"/>
  <c r="CK116" i="3" a="1"/>
  <c r="CK116" i="3" s="1"/>
  <c r="CI116" i="3"/>
  <c r="AP116" i="3"/>
  <c r="AQ116" i="3" s="1"/>
  <c r="AJ116" i="3"/>
  <c r="AC116" i="3"/>
  <c r="AD116" i="3" s="1"/>
  <c r="W116" i="3"/>
  <c r="P116" i="3" a="1"/>
  <c r="P116" i="3" s="1"/>
  <c r="N116" i="3"/>
  <c r="M116" i="3" a="1"/>
  <c r="M116" i="3" s="1"/>
  <c r="L116" i="3" a="1"/>
  <c r="L116" i="3" s="1"/>
  <c r="I116" i="3" a="1"/>
  <c r="I116" i="3" s="1"/>
  <c r="H116" i="3" a="1"/>
  <c r="H116" i="3" s="1"/>
  <c r="F116" i="3" a="1"/>
  <c r="F116" i="3" s="1"/>
  <c r="D116" i="3" a="1"/>
  <c r="D116" i="3" s="1"/>
  <c r="CI115" i="3"/>
  <c r="AP115" i="3"/>
  <c r="AQ115" i="3" s="1"/>
  <c r="AC115" i="3"/>
  <c r="AD115" i="3" s="1"/>
  <c r="CY114" i="3" a="1"/>
  <c r="CY114" i="3" s="1"/>
  <c r="CW114" i="3" a="1"/>
  <c r="CW114" i="3" s="1"/>
  <c r="CU114" i="3" a="1"/>
  <c r="CU114" i="3" s="1"/>
  <c r="CS114" i="3" a="1"/>
  <c r="CS114" i="3" s="1"/>
  <c r="CR114" i="3" a="1"/>
  <c r="CR114" i="3" s="1"/>
  <c r="CO114" i="3" a="1"/>
  <c r="CO114" i="3" s="1"/>
  <c r="CL114" i="3" a="1"/>
  <c r="CL114" i="3" s="1"/>
  <c r="CK114" i="3" a="1"/>
  <c r="CK114" i="3" s="1"/>
  <c r="CI114" i="3"/>
  <c r="BP114" i="3"/>
  <c r="BQ114" i="3" s="1"/>
  <c r="BC114" i="3"/>
  <c r="BD114" i="3" s="1"/>
  <c r="AW114" i="3"/>
  <c r="AP114" i="3"/>
  <c r="AQ114" i="3" s="1"/>
  <c r="AJ114" i="3"/>
  <c r="AC114" i="3"/>
  <c r="AD114" i="3" s="1"/>
  <c r="W114" i="3"/>
  <c r="P114" i="3" a="1"/>
  <c r="P114" i="3" s="1"/>
  <c r="N114" i="3"/>
  <c r="M114" i="3" a="1"/>
  <c r="M114" i="3" s="1"/>
  <c r="L114" i="3" a="1"/>
  <c r="L114" i="3" s="1"/>
  <c r="I114" i="3" a="1"/>
  <c r="I114" i="3" s="1"/>
  <c r="H114" i="3" a="1"/>
  <c r="H114" i="3" s="1"/>
  <c r="F114" i="3" a="1"/>
  <c r="F114" i="3" s="1"/>
  <c r="D114" i="3" a="1"/>
  <c r="D114" i="3" s="1"/>
  <c r="CI113" i="3"/>
  <c r="AP113" i="3"/>
  <c r="AQ113" i="3" s="1"/>
  <c r="AC113" i="3"/>
  <c r="AD113" i="3" s="1"/>
  <c r="CY112" i="3" a="1"/>
  <c r="CY112" i="3" s="1"/>
  <c r="CW112" i="3" a="1"/>
  <c r="CW112" i="3" s="1"/>
  <c r="CU112" i="3" a="1"/>
  <c r="CU112" i="3" s="1"/>
  <c r="CS112" i="3" a="1"/>
  <c r="CS112" i="3" s="1"/>
  <c r="CR112" i="3" a="1"/>
  <c r="CR112" i="3" s="1"/>
  <c r="CO112" i="3" a="1"/>
  <c r="CO112" i="3" s="1"/>
  <c r="CL112" i="3" a="1"/>
  <c r="CL112" i="3" s="1"/>
  <c r="CK112" i="3" a="1"/>
  <c r="CK112" i="3" s="1"/>
  <c r="CI112" i="3"/>
  <c r="AP112" i="3"/>
  <c r="AQ112" i="3" s="1"/>
  <c r="AJ112" i="3"/>
  <c r="AC112" i="3"/>
  <c r="AD112" i="3" s="1"/>
  <c r="W112" i="3"/>
  <c r="P112" i="3" a="1"/>
  <c r="P112" i="3" s="1"/>
  <c r="N112" i="3"/>
  <c r="M112" i="3" a="1"/>
  <c r="M112" i="3" s="1"/>
  <c r="L112" i="3" a="1"/>
  <c r="L112" i="3" s="1"/>
  <c r="I112" i="3" a="1"/>
  <c r="I112" i="3" s="1"/>
  <c r="H112" i="3" a="1"/>
  <c r="H112" i="3" s="1"/>
  <c r="F112" i="3"/>
  <c r="F112" i="3" a="1"/>
  <c r="D112" i="3" a="1"/>
  <c r="D112" i="3" s="1"/>
  <c r="CI111" i="3"/>
  <c r="AP111" i="3"/>
  <c r="AQ111" i="3" s="1"/>
  <c r="AC111" i="3"/>
  <c r="AD111" i="3" s="1"/>
  <c r="CY110" i="3" a="1"/>
  <c r="CY110" i="3" s="1"/>
  <c r="CW110" i="3" a="1"/>
  <c r="CW110" i="3" s="1"/>
  <c r="CU110" i="3" a="1"/>
  <c r="CU110" i="3" s="1"/>
  <c r="CS110" i="3" a="1"/>
  <c r="CS110" i="3" s="1"/>
  <c r="CR110" i="3" a="1"/>
  <c r="CR110" i="3" s="1"/>
  <c r="CO110" i="3" a="1"/>
  <c r="CO110" i="3" s="1"/>
  <c r="CL110" i="3" a="1"/>
  <c r="CL110" i="3" s="1"/>
  <c r="CK110" i="3" a="1"/>
  <c r="CK110" i="3" s="1"/>
  <c r="CI110" i="3"/>
  <c r="AP110" i="3"/>
  <c r="AQ110" i="3" s="1"/>
  <c r="AJ110" i="3"/>
  <c r="AC110" i="3"/>
  <c r="AD110" i="3" s="1"/>
  <c r="W110" i="3"/>
  <c r="P110" i="3" a="1"/>
  <c r="P110" i="3" s="1"/>
  <c r="N110" i="3"/>
  <c r="M110" i="3" a="1"/>
  <c r="M110" i="3" s="1"/>
  <c r="L110" i="3" a="1"/>
  <c r="L110" i="3" s="1"/>
  <c r="I110" i="3" a="1"/>
  <c r="I110" i="3" s="1"/>
  <c r="H110" i="3" a="1"/>
  <c r="H110" i="3" s="1"/>
  <c r="F110" i="3" a="1"/>
  <c r="F110" i="3" s="1"/>
  <c r="D110" i="3" a="1"/>
  <c r="D110" i="3" s="1"/>
  <c r="CI109" i="3"/>
  <c r="AP109" i="3"/>
  <c r="AQ109" i="3" s="1"/>
  <c r="AC109" i="3"/>
  <c r="AD109" i="3" s="1"/>
  <c r="CY108" i="3" a="1"/>
  <c r="CY108" i="3" s="1"/>
  <c r="CW108" i="3" a="1"/>
  <c r="CW108" i="3" s="1"/>
  <c r="CU108" i="3" a="1"/>
  <c r="CU108" i="3" s="1"/>
  <c r="CS108" i="3" a="1"/>
  <c r="CS108" i="3" s="1"/>
  <c r="CR108" i="3" a="1"/>
  <c r="CR108" i="3" s="1"/>
  <c r="CO108" i="3" a="1"/>
  <c r="CO108" i="3" s="1"/>
  <c r="CL108" i="3" a="1"/>
  <c r="CL108" i="3" s="1"/>
  <c r="CK108" i="3" a="1"/>
  <c r="CK108" i="3" s="1"/>
  <c r="CI108" i="3"/>
  <c r="AP108" i="3"/>
  <c r="AQ108" i="3" s="1"/>
  <c r="AJ108" i="3"/>
  <c r="AC108" i="3"/>
  <c r="AD108" i="3" s="1"/>
  <c r="W108" i="3"/>
  <c r="P108" i="3" a="1"/>
  <c r="P108" i="3" s="1"/>
  <c r="N108" i="3"/>
  <c r="M108" i="3" a="1"/>
  <c r="M108" i="3" s="1"/>
  <c r="L108" i="3" a="1"/>
  <c r="L108" i="3" s="1"/>
  <c r="I108" i="3" a="1"/>
  <c r="I108" i="3" s="1"/>
  <c r="H108" i="3" a="1"/>
  <c r="H108" i="3" s="1"/>
  <c r="F108" i="3" a="1"/>
  <c r="F108" i="3" s="1"/>
  <c r="D108" i="3" a="1"/>
  <c r="D108" i="3" s="1"/>
  <c r="CI107" i="3"/>
  <c r="AP107" i="3"/>
  <c r="AQ107" i="3" s="1"/>
  <c r="AC107" i="3"/>
  <c r="AD107" i="3" s="1"/>
  <c r="CY106" i="3" a="1"/>
  <c r="CY106" i="3" s="1"/>
  <c r="CW106" i="3" a="1"/>
  <c r="CW106" i="3" s="1"/>
  <c r="CU106" i="3" a="1"/>
  <c r="CU106" i="3" s="1"/>
  <c r="CS106" i="3" a="1"/>
  <c r="CS106" i="3" s="1"/>
  <c r="CR106" i="3" a="1"/>
  <c r="CR106" i="3" s="1"/>
  <c r="CO106" i="3" a="1"/>
  <c r="CO106" i="3" s="1"/>
  <c r="CL106" i="3" a="1"/>
  <c r="CL106" i="3" s="1"/>
  <c r="CK106" i="3" a="1"/>
  <c r="CK106" i="3" s="1"/>
  <c r="CI106" i="3"/>
  <c r="AP106" i="3"/>
  <c r="AQ106" i="3" s="1"/>
  <c r="AJ106" i="3"/>
  <c r="AC106" i="3"/>
  <c r="AD106" i="3" s="1"/>
  <c r="W106" i="3"/>
  <c r="P106" i="3" a="1"/>
  <c r="P106" i="3" s="1"/>
  <c r="N106" i="3"/>
  <c r="M106" i="3" a="1"/>
  <c r="M106" i="3" s="1"/>
  <c r="L106" i="3" a="1"/>
  <c r="L106" i="3" s="1"/>
  <c r="I106" i="3" a="1"/>
  <c r="I106" i="3" s="1"/>
  <c r="H106" i="3" a="1"/>
  <c r="H106" i="3" s="1"/>
  <c r="F106" i="3" a="1"/>
  <c r="F106" i="3" s="1"/>
  <c r="D106" i="3" a="1"/>
  <c r="D106" i="3" s="1"/>
  <c r="CI105" i="3"/>
  <c r="AP105" i="3"/>
  <c r="AQ105" i="3" s="1"/>
  <c r="AC105" i="3"/>
  <c r="AD105" i="3" s="1"/>
  <c r="CY104" i="3" a="1"/>
  <c r="CY104" i="3" s="1"/>
  <c r="CW104" i="3" a="1"/>
  <c r="CW104" i="3" s="1"/>
  <c r="CU104" i="3" a="1"/>
  <c r="CU104" i="3" s="1"/>
  <c r="CS104" i="3"/>
  <c r="CS104" i="3" a="1"/>
  <c r="CR104" i="3" a="1"/>
  <c r="CR104" i="3" s="1"/>
  <c r="CO104" i="3" a="1"/>
  <c r="CO104" i="3" s="1"/>
  <c r="CL104" i="3" a="1"/>
  <c r="CL104" i="3" s="1"/>
  <c r="CK104" i="3" a="1"/>
  <c r="CK104" i="3" s="1"/>
  <c r="CI104" i="3"/>
  <c r="AP104" i="3"/>
  <c r="AQ104" i="3" s="1"/>
  <c r="AJ104" i="3"/>
  <c r="AC104" i="3"/>
  <c r="AD104" i="3" s="1"/>
  <c r="W104" i="3"/>
  <c r="P104" i="3" a="1"/>
  <c r="P104" i="3" s="1"/>
  <c r="N104" i="3"/>
  <c r="M104" i="3" a="1"/>
  <c r="M104" i="3" s="1"/>
  <c r="L104" i="3" a="1"/>
  <c r="L104" i="3" s="1"/>
  <c r="I104" i="3" a="1"/>
  <c r="I104" i="3" s="1"/>
  <c r="H104" i="3" a="1"/>
  <c r="H104" i="3" s="1"/>
  <c r="F104" i="3" a="1"/>
  <c r="F104" i="3" s="1"/>
  <c r="D104" i="3" a="1"/>
  <c r="D104" i="3" s="1"/>
  <c r="CI103" i="3"/>
  <c r="AP103" i="3"/>
  <c r="AQ103" i="3" s="1"/>
  <c r="AC103" i="3"/>
  <c r="AD103" i="3" s="1"/>
  <c r="CY102" i="3" a="1"/>
  <c r="CY102" i="3" s="1"/>
  <c r="CW102" i="3" a="1"/>
  <c r="CW102" i="3" s="1"/>
  <c r="CU102" i="3" a="1"/>
  <c r="CU102" i="3" s="1"/>
  <c r="CS102" i="3" a="1"/>
  <c r="CS102" i="3" s="1"/>
  <c r="CR102" i="3" a="1"/>
  <c r="CR102" i="3" s="1"/>
  <c r="CO102" i="3" a="1"/>
  <c r="CO102" i="3" s="1"/>
  <c r="CL102" i="3" a="1"/>
  <c r="CL102" i="3" s="1"/>
  <c r="CK102" i="3" a="1"/>
  <c r="CK102" i="3" s="1"/>
  <c r="CI102" i="3"/>
  <c r="AP102" i="3"/>
  <c r="AQ102" i="3" s="1"/>
  <c r="AJ102" i="3"/>
  <c r="AC102" i="3"/>
  <c r="AD102" i="3" s="1"/>
  <c r="W102" i="3"/>
  <c r="P102" i="3" a="1"/>
  <c r="P102" i="3" s="1"/>
  <c r="N102" i="3"/>
  <c r="M102" i="3" a="1"/>
  <c r="M102" i="3" s="1"/>
  <c r="L102" i="3" a="1"/>
  <c r="L102" i="3" s="1"/>
  <c r="I102" i="3" a="1"/>
  <c r="I102" i="3" s="1"/>
  <c r="H102" i="3" a="1"/>
  <c r="H102" i="3" s="1"/>
  <c r="F102" i="3" a="1"/>
  <c r="F102" i="3" s="1"/>
  <c r="D102" i="3" a="1"/>
  <c r="D102" i="3" s="1"/>
  <c r="CI101" i="3"/>
  <c r="AP101" i="3"/>
  <c r="AQ101" i="3" s="1"/>
  <c r="AC101" i="3"/>
  <c r="AD101" i="3" s="1"/>
  <c r="CY100" i="3" a="1"/>
  <c r="CY100" i="3" s="1"/>
  <c r="CW100" i="3" a="1"/>
  <c r="CW100" i="3" s="1"/>
  <c r="CU100" i="3" a="1"/>
  <c r="CU100" i="3" s="1"/>
  <c r="CS100" i="3" a="1"/>
  <c r="CS100" i="3" s="1"/>
  <c r="CR100" i="3" a="1"/>
  <c r="CR100" i="3" s="1"/>
  <c r="CO100" i="3" a="1"/>
  <c r="CO100" i="3" s="1"/>
  <c r="CL100" i="3" a="1"/>
  <c r="CL100" i="3" s="1"/>
  <c r="CK100" i="3" a="1"/>
  <c r="CK100" i="3" s="1"/>
  <c r="CI100" i="3"/>
  <c r="AP100" i="3"/>
  <c r="AQ100" i="3" s="1"/>
  <c r="AJ100" i="3"/>
  <c r="AC100" i="3"/>
  <c r="AD100" i="3" s="1"/>
  <c r="W100" i="3"/>
  <c r="P100" i="3" a="1"/>
  <c r="P100" i="3" s="1"/>
  <c r="N100" i="3"/>
  <c r="M100" i="3" a="1"/>
  <c r="M100" i="3" s="1"/>
  <c r="L100" i="3" a="1"/>
  <c r="L100" i="3" s="1"/>
  <c r="I100" i="3" a="1"/>
  <c r="I100" i="3" s="1"/>
  <c r="H100" i="3" a="1"/>
  <c r="H100" i="3" s="1"/>
  <c r="F100" i="3" a="1"/>
  <c r="F100" i="3" s="1"/>
  <c r="D100" i="3" a="1"/>
  <c r="D100" i="3" s="1"/>
  <c r="CI99" i="3"/>
  <c r="AP99" i="3"/>
  <c r="AQ99" i="3" s="1"/>
  <c r="AC99" i="3"/>
  <c r="AD99" i="3" s="1"/>
  <c r="CY98" i="3"/>
  <c r="CY98" i="3" a="1"/>
  <c r="CW98" i="3" a="1"/>
  <c r="CW98" i="3" s="1"/>
  <c r="CU98" i="3" a="1"/>
  <c r="CU98" i="3" s="1"/>
  <c r="CS98" i="3" a="1"/>
  <c r="CS98" i="3" s="1"/>
  <c r="CR98" i="3" a="1"/>
  <c r="CR98" i="3" s="1"/>
  <c r="CO98" i="3" a="1"/>
  <c r="CO98" i="3" s="1"/>
  <c r="CL98" i="3" a="1"/>
  <c r="CL98" i="3" s="1"/>
  <c r="CK98" i="3" a="1"/>
  <c r="CK98" i="3" s="1"/>
  <c r="CI98" i="3"/>
  <c r="AP98" i="3"/>
  <c r="AQ98" i="3" s="1"/>
  <c r="AJ98" i="3"/>
  <c r="AC98" i="3"/>
  <c r="AD98" i="3" s="1"/>
  <c r="W98" i="3"/>
  <c r="P98" i="3" a="1"/>
  <c r="P98" i="3" s="1"/>
  <c r="N98" i="3"/>
  <c r="M98" i="3" a="1"/>
  <c r="M98" i="3" s="1"/>
  <c r="L98" i="3" a="1"/>
  <c r="L98" i="3" s="1"/>
  <c r="I98" i="3" a="1"/>
  <c r="I98" i="3" s="1"/>
  <c r="H98" i="3" a="1"/>
  <c r="H98" i="3" s="1"/>
  <c r="F98" i="3" a="1"/>
  <c r="F98" i="3" s="1"/>
  <c r="D98" i="3" a="1"/>
  <c r="D98" i="3" s="1"/>
  <c r="CI97" i="3"/>
  <c r="AP97" i="3"/>
  <c r="AQ97" i="3" s="1"/>
  <c r="AC97" i="3"/>
  <c r="AD97" i="3" s="1"/>
  <c r="CY96" i="3" a="1"/>
  <c r="CY96" i="3" s="1"/>
  <c r="CW96" i="3" a="1"/>
  <c r="CW96" i="3" s="1"/>
  <c r="CU96" i="3" a="1"/>
  <c r="CU96" i="3" s="1"/>
  <c r="CS96" i="3" a="1"/>
  <c r="CS96" i="3" s="1"/>
  <c r="CR96" i="3" a="1"/>
  <c r="CR96" i="3" s="1"/>
  <c r="CO96" i="3" a="1"/>
  <c r="CO96" i="3" s="1"/>
  <c r="CL96" i="3" a="1"/>
  <c r="CL96" i="3" s="1"/>
  <c r="CK96" i="3" a="1"/>
  <c r="CK96" i="3" s="1"/>
  <c r="CI96" i="3"/>
  <c r="AP96" i="3"/>
  <c r="AQ96" i="3" s="1"/>
  <c r="AJ96" i="3"/>
  <c r="AC96" i="3"/>
  <c r="AD96" i="3" s="1"/>
  <c r="W96" i="3"/>
  <c r="P96" i="3" a="1"/>
  <c r="P96" i="3" s="1"/>
  <c r="N96" i="3"/>
  <c r="M96" i="3" a="1"/>
  <c r="M96" i="3" s="1"/>
  <c r="L96" i="3" a="1"/>
  <c r="L96" i="3" s="1"/>
  <c r="I96" i="3" a="1"/>
  <c r="I96" i="3" s="1"/>
  <c r="H96" i="3" a="1"/>
  <c r="H96" i="3" s="1"/>
  <c r="F96" i="3" a="1"/>
  <c r="F96" i="3" s="1"/>
  <c r="D96" i="3" a="1"/>
  <c r="D96" i="3" s="1"/>
  <c r="CI95" i="3"/>
  <c r="AP95" i="3"/>
  <c r="AQ95" i="3" s="1"/>
  <c r="AC95" i="3"/>
  <c r="AD95" i="3" s="1"/>
  <c r="CY94" i="3" a="1"/>
  <c r="CY94" i="3" s="1"/>
  <c r="CW94" i="3" a="1"/>
  <c r="CW94" i="3" s="1"/>
  <c r="CU94" i="3" a="1"/>
  <c r="CU94" i="3" s="1"/>
  <c r="CS94" i="3" a="1"/>
  <c r="CS94" i="3" s="1"/>
  <c r="CR94" i="3" a="1"/>
  <c r="CR94" i="3" s="1"/>
  <c r="CO94" i="3" a="1"/>
  <c r="CO94" i="3" s="1"/>
  <c r="CL94" i="3" a="1"/>
  <c r="CL94" i="3" s="1"/>
  <c r="CK94" i="3" a="1"/>
  <c r="CK94" i="3" s="1"/>
  <c r="CI94" i="3"/>
  <c r="BP94" i="3"/>
  <c r="BQ94" i="3" s="1"/>
  <c r="BC94" i="3"/>
  <c r="BD94" i="3" s="1"/>
  <c r="AW94" i="3"/>
  <c r="AP94" i="3"/>
  <c r="AQ94" i="3" s="1"/>
  <c r="AJ94" i="3"/>
  <c r="AC94" i="3"/>
  <c r="AD94" i="3" s="1"/>
  <c r="W94" i="3"/>
  <c r="P94" i="3" a="1"/>
  <c r="P94" i="3" s="1"/>
  <c r="N94" i="3"/>
  <c r="M94" i="3" a="1"/>
  <c r="M94" i="3" s="1"/>
  <c r="L94" i="3" a="1"/>
  <c r="L94" i="3" s="1"/>
  <c r="I94" i="3" a="1"/>
  <c r="I94" i="3" s="1"/>
  <c r="H94" i="3" a="1"/>
  <c r="H94" i="3" s="1"/>
  <c r="F94" i="3" a="1"/>
  <c r="F94" i="3" s="1"/>
  <c r="D94" i="3" a="1"/>
  <c r="D94" i="3" s="1"/>
  <c r="CI93" i="3"/>
  <c r="AP93" i="3"/>
  <c r="AQ93" i="3" s="1"/>
  <c r="AC93" i="3"/>
  <c r="AD93" i="3" s="1"/>
  <c r="CY92" i="3" a="1"/>
  <c r="CY92" i="3" s="1"/>
  <c r="CW92" i="3" a="1"/>
  <c r="CW92" i="3" s="1"/>
  <c r="CU92" i="3" a="1"/>
  <c r="CU92" i="3" s="1"/>
  <c r="CS92" i="3" a="1"/>
  <c r="CS92" i="3" s="1"/>
  <c r="CR92" i="3" a="1"/>
  <c r="CR92" i="3" s="1"/>
  <c r="CO92" i="3" a="1"/>
  <c r="CO92" i="3" s="1"/>
  <c r="CL92" i="3" a="1"/>
  <c r="CL92" i="3" s="1"/>
  <c r="CK92" i="3" a="1"/>
  <c r="CK92" i="3" s="1"/>
  <c r="CI92" i="3"/>
  <c r="BP92" i="3"/>
  <c r="BQ92" i="3" s="1"/>
  <c r="BC92" i="3"/>
  <c r="BD92" i="3" s="1"/>
  <c r="AW92" i="3"/>
  <c r="AP92" i="3"/>
  <c r="AQ92" i="3" s="1"/>
  <c r="AJ92" i="3"/>
  <c r="AC92" i="3"/>
  <c r="AD92" i="3" s="1"/>
  <c r="W92" i="3"/>
  <c r="P92" i="3" a="1"/>
  <c r="P92" i="3" s="1"/>
  <c r="N92" i="3"/>
  <c r="M92" i="3" a="1"/>
  <c r="M92" i="3" s="1"/>
  <c r="L92" i="3" a="1"/>
  <c r="L92" i="3" s="1"/>
  <c r="I92" i="3" a="1"/>
  <c r="I92" i="3" s="1"/>
  <c r="H92" i="3" a="1"/>
  <c r="H92" i="3" s="1"/>
  <c r="F92" i="3" a="1"/>
  <c r="F92" i="3" s="1"/>
  <c r="D92" i="3" a="1"/>
  <c r="D92" i="3" s="1"/>
  <c r="CI91" i="3"/>
  <c r="AP91" i="3"/>
  <c r="AQ91" i="3" s="1"/>
  <c r="AC91" i="3"/>
  <c r="AD91" i="3" s="1"/>
  <c r="CY90" i="3" a="1"/>
  <c r="CY90" i="3" s="1"/>
  <c r="CW90" i="3" a="1"/>
  <c r="CW90" i="3" s="1"/>
  <c r="CU90" i="3" a="1"/>
  <c r="CU90" i="3" s="1"/>
  <c r="CS90" i="3" a="1"/>
  <c r="CS90" i="3" s="1"/>
  <c r="CR90" i="3" a="1"/>
  <c r="CR90" i="3" s="1"/>
  <c r="CO90" i="3" a="1"/>
  <c r="CO90" i="3" s="1"/>
  <c r="CL90" i="3" a="1"/>
  <c r="CL90" i="3" s="1"/>
  <c r="CK90" i="3" a="1"/>
  <c r="CK90" i="3" s="1"/>
  <c r="CI90" i="3"/>
  <c r="CC90" i="3"/>
  <c r="BP90" i="3"/>
  <c r="BQ90" i="3" s="1"/>
  <c r="BC90" i="3"/>
  <c r="BD90" i="3" s="1"/>
  <c r="AW90" i="3"/>
  <c r="AP90" i="3"/>
  <c r="AQ90" i="3" s="1"/>
  <c r="AJ90" i="3"/>
  <c r="AC90" i="3"/>
  <c r="AD90" i="3" s="1"/>
  <c r="W90" i="3"/>
  <c r="P90" i="3" a="1"/>
  <c r="P90" i="3" s="1"/>
  <c r="N90" i="3"/>
  <c r="M90" i="3" a="1"/>
  <c r="M90" i="3" s="1"/>
  <c r="L90" i="3" a="1"/>
  <c r="L90" i="3" s="1"/>
  <c r="I90" i="3" a="1"/>
  <c r="I90" i="3" s="1"/>
  <c r="H90" i="3" a="1"/>
  <c r="H90" i="3" s="1"/>
  <c r="F90" i="3" a="1"/>
  <c r="F90" i="3" s="1"/>
  <c r="D90" i="3"/>
  <c r="D90" i="3" a="1"/>
  <c r="CI89" i="3"/>
  <c r="AP89" i="3"/>
  <c r="AQ89" i="3" s="1"/>
  <c r="AC89" i="3"/>
  <c r="AD89" i="3" s="1"/>
  <c r="CY88" i="3" a="1"/>
  <c r="CY88" i="3" s="1"/>
  <c r="CW88" i="3" a="1"/>
  <c r="CW88" i="3" s="1"/>
  <c r="CU88" i="3" a="1"/>
  <c r="CU88" i="3" s="1"/>
  <c r="CS88" i="3" a="1"/>
  <c r="CS88" i="3" s="1"/>
  <c r="CR88" i="3" a="1"/>
  <c r="CR88" i="3" s="1"/>
  <c r="CO88" i="3" a="1"/>
  <c r="CO88" i="3" s="1"/>
  <c r="CL88" i="3" a="1"/>
  <c r="CL88" i="3" s="1"/>
  <c r="CK88" i="3" a="1"/>
  <c r="CK88" i="3" s="1"/>
  <c r="CI88" i="3"/>
  <c r="BC88" i="3"/>
  <c r="BD88" i="3" s="1"/>
  <c r="AW88" i="3"/>
  <c r="AP88" i="3"/>
  <c r="AQ88" i="3" s="1"/>
  <c r="AJ88" i="3"/>
  <c r="AC88" i="3"/>
  <c r="AD88" i="3" s="1"/>
  <c r="W88" i="3"/>
  <c r="P88" i="3" a="1"/>
  <c r="P88" i="3" s="1"/>
  <c r="N88" i="3"/>
  <c r="M88" i="3" a="1"/>
  <c r="M88" i="3" s="1"/>
  <c r="L88" i="3" a="1"/>
  <c r="L88" i="3" s="1"/>
  <c r="I88" i="3" a="1"/>
  <c r="I88" i="3" s="1"/>
  <c r="H88" i="3" a="1"/>
  <c r="H88" i="3" s="1"/>
  <c r="F88" i="3" a="1"/>
  <c r="F88" i="3" s="1"/>
  <c r="D88" i="3" a="1"/>
  <c r="D88" i="3" s="1"/>
  <c r="CI87" i="3"/>
  <c r="AP87" i="3"/>
  <c r="AQ87" i="3" s="1"/>
  <c r="AD87" i="3"/>
  <c r="AC87" i="3"/>
  <c r="CY86" i="3" a="1"/>
  <c r="CY86" i="3" s="1"/>
  <c r="CW86" i="3" a="1"/>
  <c r="CW86" i="3" s="1"/>
  <c r="CU86" i="3" a="1"/>
  <c r="CU86" i="3" s="1"/>
  <c r="CS86" i="3" a="1"/>
  <c r="CS86" i="3" s="1"/>
  <c r="CR86" i="3" a="1"/>
  <c r="CR86" i="3" s="1"/>
  <c r="CO86" i="3" a="1"/>
  <c r="CO86" i="3" s="1"/>
  <c r="CL86" i="3" a="1"/>
  <c r="CL86" i="3" s="1"/>
  <c r="CK86" i="3" a="1"/>
  <c r="CK86" i="3" s="1"/>
  <c r="CI86" i="3"/>
  <c r="AP86" i="3"/>
  <c r="AQ86" i="3" s="1"/>
  <c r="AJ86" i="3"/>
  <c r="AC86" i="3"/>
  <c r="AD86" i="3" s="1"/>
  <c r="W86" i="3"/>
  <c r="P86" i="3" a="1"/>
  <c r="P86" i="3" s="1"/>
  <c r="N86" i="3"/>
  <c r="M86" i="3" a="1"/>
  <c r="M86" i="3" s="1"/>
  <c r="L86" i="3" a="1"/>
  <c r="L86" i="3" s="1"/>
  <c r="I86" i="3" a="1"/>
  <c r="I86" i="3" s="1"/>
  <c r="H86" i="3" a="1"/>
  <c r="H86" i="3" s="1"/>
  <c r="F86" i="3" a="1"/>
  <c r="F86" i="3" s="1"/>
  <c r="D86" i="3" a="1"/>
  <c r="D86" i="3" s="1"/>
  <c r="CI85" i="3"/>
  <c r="AP85" i="3"/>
  <c r="AQ85" i="3" s="1"/>
  <c r="AC85" i="3"/>
  <c r="AD85" i="3" s="1"/>
  <c r="CY84" i="3" a="1"/>
  <c r="CY84" i="3" s="1"/>
  <c r="CW84" i="3" a="1"/>
  <c r="CW84" i="3" s="1"/>
  <c r="CU84" i="3" a="1"/>
  <c r="CU84" i="3" s="1"/>
  <c r="CS84" i="3" a="1"/>
  <c r="CS84" i="3" s="1"/>
  <c r="CR84" i="3" a="1"/>
  <c r="CR84" i="3" s="1"/>
  <c r="CO84" i="3" a="1"/>
  <c r="CO84" i="3" s="1"/>
  <c r="CL84" i="3" a="1"/>
  <c r="CL84" i="3" s="1"/>
  <c r="CK84" i="3" a="1"/>
  <c r="CK84" i="3" s="1"/>
  <c r="CI84" i="3"/>
  <c r="AP84" i="3"/>
  <c r="AQ84" i="3" s="1"/>
  <c r="AJ84" i="3"/>
  <c r="AC84" i="3"/>
  <c r="AD84" i="3" s="1"/>
  <c r="W84" i="3"/>
  <c r="P84" i="3" a="1"/>
  <c r="P84" i="3" s="1"/>
  <c r="N84" i="3"/>
  <c r="M84" i="3" a="1"/>
  <c r="M84" i="3" s="1"/>
  <c r="L84" i="3" a="1"/>
  <c r="L84" i="3" s="1"/>
  <c r="I84" i="3" a="1"/>
  <c r="I84" i="3" s="1"/>
  <c r="H84" i="3" a="1"/>
  <c r="H84" i="3" s="1"/>
  <c r="F84" i="3" a="1"/>
  <c r="F84" i="3" s="1"/>
  <c r="D84" i="3" a="1"/>
  <c r="D84" i="3" s="1"/>
  <c r="CI83" i="3"/>
  <c r="AP83" i="3"/>
  <c r="AQ83" i="3" s="1"/>
  <c r="AC83" i="3"/>
  <c r="AD83" i="3" s="1"/>
  <c r="CY82" i="3" a="1"/>
  <c r="CY82" i="3" s="1"/>
  <c r="CW82" i="3" a="1"/>
  <c r="CW82" i="3" s="1"/>
  <c r="CU82" i="3" a="1"/>
  <c r="CU82" i="3" s="1"/>
  <c r="CS82" i="3" a="1"/>
  <c r="CS82" i="3" s="1"/>
  <c r="CR82" i="3" a="1"/>
  <c r="CR82" i="3" s="1"/>
  <c r="CO82" i="3" a="1"/>
  <c r="CO82" i="3" s="1"/>
  <c r="CL82" i="3" a="1"/>
  <c r="CL82" i="3" s="1"/>
  <c r="CK82" i="3" a="1"/>
  <c r="CK82" i="3" s="1"/>
  <c r="CI82" i="3"/>
  <c r="AP82" i="3"/>
  <c r="AQ82" i="3" s="1"/>
  <c r="AJ82" i="3"/>
  <c r="AC82" i="3"/>
  <c r="AD82" i="3" s="1"/>
  <c r="W82" i="3"/>
  <c r="P82" i="3" a="1"/>
  <c r="P82" i="3" s="1"/>
  <c r="N82" i="3"/>
  <c r="M82" i="3" a="1"/>
  <c r="M82" i="3" s="1"/>
  <c r="L82" i="3" a="1"/>
  <c r="L82" i="3" s="1"/>
  <c r="I82" i="3" a="1"/>
  <c r="I82" i="3" s="1"/>
  <c r="H82" i="3" a="1"/>
  <c r="H82" i="3" s="1"/>
  <c r="F82" i="3"/>
  <c r="F82" i="3" a="1"/>
  <c r="D82" i="3" a="1"/>
  <c r="D82" i="3" s="1"/>
  <c r="CI81" i="3"/>
  <c r="AP81" i="3"/>
  <c r="AQ81" i="3" s="1"/>
  <c r="AC81" i="3"/>
  <c r="AD81" i="3" s="1"/>
  <c r="CY80" i="3" a="1"/>
  <c r="CY80" i="3" s="1"/>
  <c r="CW80" i="3" a="1"/>
  <c r="CW80" i="3" s="1"/>
  <c r="CU80" i="3" a="1"/>
  <c r="CU80" i="3" s="1"/>
  <c r="CS80" i="3" a="1"/>
  <c r="CS80" i="3" s="1"/>
  <c r="CR80" i="3" a="1"/>
  <c r="CR80" i="3" s="1"/>
  <c r="CO80" i="3" a="1"/>
  <c r="CO80" i="3" s="1"/>
  <c r="CL80" i="3" a="1"/>
  <c r="CL80" i="3" s="1"/>
  <c r="CK80" i="3" a="1"/>
  <c r="CK80" i="3" s="1"/>
  <c r="CI80" i="3"/>
  <c r="AP80" i="3"/>
  <c r="AQ80" i="3" s="1"/>
  <c r="AJ80" i="3"/>
  <c r="AC80" i="3"/>
  <c r="AD80" i="3" s="1"/>
  <c r="W80" i="3"/>
  <c r="P80" i="3" a="1"/>
  <c r="P80" i="3" s="1"/>
  <c r="N80" i="3"/>
  <c r="M80" i="3" a="1"/>
  <c r="M80" i="3" s="1"/>
  <c r="L80" i="3" a="1"/>
  <c r="L80" i="3" s="1"/>
  <c r="I80" i="3" a="1"/>
  <c r="I80" i="3" s="1"/>
  <c r="H80" i="3" a="1"/>
  <c r="H80" i="3" s="1"/>
  <c r="F80" i="3" a="1"/>
  <c r="F80" i="3" s="1"/>
  <c r="D80" i="3" a="1"/>
  <c r="D80" i="3" s="1"/>
  <c r="CI79" i="3"/>
  <c r="AP79" i="3"/>
  <c r="AQ79" i="3" s="1"/>
  <c r="AC79" i="3"/>
  <c r="AD79" i="3" s="1"/>
  <c r="CY78" i="3" a="1"/>
  <c r="CY78" i="3" s="1"/>
  <c r="CW78" i="3" a="1"/>
  <c r="CW78" i="3" s="1"/>
  <c r="CU78" i="3" a="1"/>
  <c r="CU78" i="3" s="1"/>
  <c r="CS78" i="3" a="1"/>
  <c r="CS78" i="3" s="1"/>
  <c r="CR78" i="3" a="1"/>
  <c r="CR78" i="3" s="1"/>
  <c r="CO78" i="3" a="1"/>
  <c r="CO78" i="3" s="1"/>
  <c r="CL78" i="3" a="1"/>
  <c r="CL78" i="3" s="1"/>
  <c r="CK78" i="3" a="1"/>
  <c r="CK78" i="3" s="1"/>
  <c r="CI78" i="3"/>
  <c r="CC78" i="3"/>
  <c r="BP78" i="3"/>
  <c r="BQ78" i="3" s="1"/>
  <c r="BC78" i="3"/>
  <c r="BD78" i="3" s="1"/>
  <c r="AW78" i="3"/>
  <c r="AP78" i="3"/>
  <c r="AQ78" i="3" s="1"/>
  <c r="AJ78" i="3"/>
  <c r="AC78" i="3"/>
  <c r="AD78" i="3" s="1"/>
  <c r="W78" i="3"/>
  <c r="P78" i="3" a="1"/>
  <c r="P78" i="3" s="1"/>
  <c r="N78" i="3"/>
  <c r="M78" i="3" a="1"/>
  <c r="M78" i="3" s="1"/>
  <c r="L78" i="3" a="1"/>
  <c r="L78" i="3" s="1"/>
  <c r="I78" i="3" a="1"/>
  <c r="I78" i="3" s="1"/>
  <c r="H78" i="3" a="1"/>
  <c r="H78" i="3" s="1"/>
  <c r="F78" i="3" a="1"/>
  <c r="F78" i="3" s="1"/>
  <c r="D78" i="3" a="1"/>
  <c r="D78" i="3" s="1"/>
  <c r="CI77" i="3"/>
  <c r="AP77" i="3"/>
  <c r="AQ77" i="3" s="1"/>
  <c r="AC77" i="3"/>
  <c r="AD77" i="3" s="1"/>
  <c r="CY76" i="3" a="1"/>
  <c r="CY76" i="3" s="1"/>
  <c r="CW76" i="3" a="1"/>
  <c r="CW76" i="3" s="1"/>
  <c r="CU76" i="3" a="1"/>
  <c r="CU76" i="3" s="1"/>
  <c r="CS76" i="3" a="1"/>
  <c r="CS76" i="3" s="1"/>
  <c r="CR76" i="3" a="1"/>
  <c r="CR76" i="3" s="1"/>
  <c r="CO76" i="3" a="1"/>
  <c r="CO76" i="3" s="1"/>
  <c r="CL76" i="3" a="1"/>
  <c r="CL76" i="3" s="1"/>
  <c r="CK76" i="3" a="1"/>
  <c r="CK76" i="3" s="1"/>
  <c r="CI76" i="3"/>
  <c r="BP76" i="3"/>
  <c r="BQ76" i="3" s="1"/>
  <c r="BC76" i="3"/>
  <c r="BD76" i="3" s="1"/>
  <c r="AW76" i="3"/>
  <c r="AP76" i="3"/>
  <c r="AQ76" i="3" s="1"/>
  <c r="AJ76" i="3"/>
  <c r="AC76" i="3"/>
  <c r="AD76" i="3" s="1"/>
  <c r="W76" i="3"/>
  <c r="P76" i="3" a="1"/>
  <c r="P76" i="3" s="1"/>
  <c r="N76" i="3"/>
  <c r="M76" i="3"/>
  <c r="M76" i="3" a="1"/>
  <c r="L76" i="3" a="1"/>
  <c r="L76" i="3" s="1"/>
  <c r="I76" i="3" a="1"/>
  <c r="I76" i="3" s="1"/>
  <c r="H76" i="3" a="1"/>
  <c r="H76" i="3" s="1"/>
  <c r="F76" i="3" a="1"/>
  <c r="F76" i="3" s="1"/>
  <c r="D76" i="3" a="1"/>
  <c r="D76" i="3" s="1"/>
  <c r="CI75" i="3"/>
  <c r="AP75" i="3"/>
  <c r="AQ75" i="3" s="1"/>
  <c r="AC75" i="3"/>
  <c r="AD75" i="3" s="1"/>
  <c r="CY74" i="3" a="1"/>
  <c r="CY74" i="3" s="1"/>
  <c r="CW74" i="3" a="1"/>
  <c r="CW74" i="3" s="1"/>
  <c r="CU74" i="3" a="1"/>
  <c r="CU74" i="3" s="1"/>
  <c r="CS74" i="3" a="1"/>
  <c r="CS74" i="3" s="1"/>
  <c r="CR74" i="3" a="1"/>
  <c r="CR74" i="3" s="1"/>
  <c r="CO74" i="3" a="1"/>
  <c r="CO74" i="3" s="1"/>
  <c r="CL74" i="3" a="1"/>
  <c r="CL74" i="3" s="1"/>
  <c r="CK74" i="3" a="1"/>
  <c r="CK74" i="3" s="1"/>
  <c r="CI74" i="3"/>
  <c r="AP74" i="3"/>
  <c r="AQ74" i="3" s="1"/>
  <c r="AJ74" i="3"/>
  <c r="AC74" i="3"/>
  <c r="AD74" i="3" s="1"/>
  <c r="W74" i="3"/>
  <c r="P74" i="3" a="1"/>
  <c r="P74" i="3" s="1"/>
  <c r="N74" i="3"/>
  <c r="M74" i="3" a="1"/>
  <c r="M74" i="3" s="1"/>
  <c r="L74" i="3" a="1"/>
  <c r="L74" i="3" s="1"/>
  <c r="I74" i="3" a="1"/>
  <c r="I74" i="3" s="1"/>
  <c r="H74" i="3" a="1"/>
  <c r="H74" i="3" s="1"/>
  <c r="F74" i="3" a="1"/>
  <c r="F74" i="3" s="1"/>
  <c r="D74" i="3" a="1"/>
  <c r="D74" i="3" s="1"/>
  <c r="CI73" i="3"/>
  <c r="AP73" i="3"/>
  <c r="AQ73" i="3" s="1"/>
  <c r="AC73" i="3"/>
  <c r="AD73" i="3" s="1"/>
  <c r="CY72" i="3" a="1"/>
  <c r="CY72" i="3" s="1"/>
  <c r="CW72" i="3" a="1"/>
  <c r="CW72" i="3" s="1"/>
  <c r="CU72" i="3" a="1"/>
  <c r="CU72" i="3" s="1"/>
  <c r="CS72" i="3" a="1"/>
  <c r="CS72" i="3" s="1"/>
  <c r="CR72" i="3" a="1"/>
  <c r="CR72" i="3" s="1"/>
  <c r="CO72" i="3" a="1"/>
  <c r="CO72" i="3" s="1"/>
  <c r="CL72" i="3" a="1"/>
  <c r="CL72" i="3" s="1"/>
  <c r="CK72" i="3" a="1"/>
  <c r="CK72" i="3" s="1"/>
  <c r="CI72" i="3"/>
  <c r="BP72" i="3"/>
  <c r="BQ72" i="3" s="1"/>
  <c r="BC72" i="3"/>
  <c r="BD72" i="3" s="1"/>
  <c r="AW72" i="3"/>
  <c r="AP72" i="3"/>
  <c r="AQ72" i="3" s="1"/>
  <c r="AJ72" i="3"/>
  <c r="AC72" i="3"/>
  <c r="AD72" i="3" s="1"/>
  <c r="W72" i="3"/>
  <c r="P72" i="3" a="1"/>
  <c r="P72" i="3" s="1"/>
  <c r="N72" i="3"/>
  <c r="M72" i="3" a="1"/>
  <c r="M72" i="3" s="1"/>
  <c r="L72" i="3" a="1"/>
  <c r="L72" i="3" s="1"/>
  <c r="I72" i="3" a="1"/>
  <c r="I72" i="3" s="1"/>
  <c r="H72" i="3" a="1"/>
  <c r="H72" i="3" s="1"/>
  <c r="F72" i="3" a="1"/>
  <c r="F72" i="3" s="1"/>
  <c r="D72" i="3" a="1"/>
  <c r="D72" i="3" s="1"/>
  <c r="CI71" i="3"/>
  <c r="AP71" i="3"/>
  <c r="AQ71" i="3" s="1"/>
  <c r="AC71" i="3"/>
  <c r="AD71" i="3" s="1"/>
  <c r="CY70" i="3" a="1"/>
  <c r="CY70" i="3" s="1"/>
  <c r="CW70" i="3" a="1"/>
  <c r="CW70" i="3" s="1"/>
  <c r="CU70" i="3" a="1"/>
  <c r="CU70" i="3" s="1"/>
  <c r="CS70" i="3" a="1"/>
  <c r="CS70" i="3" s="1"/>
  <c r="CR70" i="3" a="1"/>
  <c r="CR70" i="3" s="1"/>
  <c r="CO70" i="3" a="1"/>
  <c r="CO70" i="3" s="1"/>
  <c r="CL70" i="3" a="1"/>
  <c r="CL70" i="3" s="1"/>
  <c r="CK70" i="3" a="1"/>
  <c r="CK70" i="3" s="1"/>
  <c r="CI70" i="3"/>
  <c r="BP70" i="3"/>
  <c r="BQ70" i="3" s="1"/>
  <c r="BC70" i="3"/>
  <c r="BD70" i="3" s="1"/>
  <c r="AW70" i="3"/>
  <c r="AP70" i="3"/>
  <c r="AQ70" i="3" s="1"/>
  <c r="AJ70" i="3"/>
  <c r="AC70" i="3"/>
  <c r="AD70" i="3" s="1"/>
  <c r="W70" i="3"/>
  <c r="P70" i="3" a="1"/>
  <c r="P70" i="3" s="1"/>
  <c r="N70" i="3"/>
  <c r="M70" i="3" a="1"/>
  <c r="M70" i="3" s="1"/>
  <c r="L70" i="3" a="1"/>
  <c r="L70" i="3" s="1"/>
  <c r="I70" i="3" a="1"/>
  <c r="I70" i="3" s="1"/>
  <c r="H70" i="3" a="1"/>
  <c r="H70" i="3" s="1"/>
  <c r="F70" i="3" a="1"/>
  <c r="F70" i="3" s="1"/>
  <c r="D70" i="3" a="1"/>
  <c r="D70" i="3" s="1"/>
  <c r="CI69" i="3"/>
  <c r="AP69" i="3"/>
  <c r="AQ69" i="3" s="1"/>
  <c r="AC69" i="3"/>
  <c r="AD69" i="3" s="1"/>
  <c r="CY68" i="3" a="1"/>
  <c r="CY68" i="3" s="1"/>
  <c r="CW68" i="3" a="1"/>
  <c r="CW68" i="3" s="1"/>
  <c r="CU68" i="3" a="1"/>
  <c r="CU68" i="3" s="1"/>
  <c r="CS68" i="3" a="1"/>
  <c r="CS68" i="3" s="1"/>
  <c r="CR68" i="3" a="1"/>
  <c r="CR68" i="3" s="1"/>
  <c r="CO68" i="3" a="1"/>
  <c r="CO68" i="3" s="1"/>
  <c r="CL68" i="3" a="1"/>
  <c r="CL68" i="3" s="1"/>
  <c r="CK68" i="3" a="1"/>
  <c r="CK68" i="3" s="1"/>
  <c r="CI68" i="3"/>
  <c r="CC68" i="3"/>
  <c r="BP68" i="3"/>
  <c r="BQ68" i="3" s="1"/>
  <c r="BC68" i="3"/>
  <c r="BD68" i="3" s="1"/>
  <c r="AW68" i="3"/>
  <c r="AP68" i="3"/>
  <c r="AQ68" i="3" s="1"/>
  <c r="AJ68" i="3"/>
  <c r="AC68" i="3"/>
  <c r="AD68" i="3" s="1"/>
  <c r="W68" i="3"/>
  <c r="P68" i="3" a="1"/>
  <c r="P68" i="3" s="1"/>
  <c r="N68" i="3"/>
  <c r="M68" i="3" a="1"/>
  <c r="M68" i="3" s="1"/>
  <c r="L68" i="3" a="1"/>
  <c r="L68" i="3" s="1"/>
  <c r="I68" i="3" a="1"/>
  <c r="I68" i="3" s="1"/>
  <c r="H68" i="3" a="1"/>
  <c r="H68" i="3" s="1"/>
  <c r="F68" i="3" a="1"/>
  <c r="F68" i="3" s="1"/>
  <c r="D68" i="3" a="1"/>
  <c r="D68" i="3" s="1"/>
  <c r="CI67" i="3"/>
  <c r="AP67" i="3"/>
  <c r="AQ67" i="3" s="1"/>
  <c r="AC67" i="3"/>
  <c r="AD67" i="3" s="1"/>
  <c r="CY66" i="3" a="1"/>
  <c r="CY66" i="3" s="1"/>
  <c r="CW66" i="3" a="1"/>
  <c r="CW66" i="3" s="1"/>
  <c r="CU66" i="3" a="1"/>
  <c r="CU66" i="3" s="1"/>
  <c r="CS66" i="3" a="1"/>
  <c r="CS66" i="3" s="1"/>
  <c r="CR66" i="3" a="1"/>
  <c r="CR66" i="3" s="1"/>
  <c r="CO66" i="3" a="1"/>
  <c r="CO66" i="3" s="1"/>
  <c r="CL66" i="3" a="1"/>
  <c r="CL66" i="3" s="1"/>
  <c r="CK66" i="3" a="1"/>
  <c r="CK66" i="3" s="1"/>
  <c r="CI66" i="3"/>
  <c r="AP66" i="3"/>
  <c r="AQ66" i="3" s="1"/>
  <c r="AJ66" i="3"/>
  <c r="AC66" i="3"/>
  <c r="AD66" i="3" s="1"/>
  <c r="W66" i="3"/>
  <c r="P66" i="3" a="1"/>
  <c r="P66" i="3" s="1"/>
  <c r="N66" i="3"/>
  <c r="M66" i="3" a="1"/>
  <c r="M66" i="3" s="1"/>
  <c r="L66" i="3" a="1"/>
  <c r="L66" i="3" s="1"/>
  <c r="I66" i="3" a="1"/>
  <c r="I66" i="3" s="1"/>
  <c r="H66" i="3" a="1"/>
  <c r="H66" i="3" s="1"/>
  <c r="F66" i="3" a="1"/>
  <c r="F66" i="3" s="1"/>
  <c r="D66" i="3" a="1"/>
  <c r="D66" i="3" s="1"/>
  <c r="CI65" i="3"/>
  <c r="AP65" i="3"/>
  <c r="AQ65" i="3" s="1"/>
  <c r="AC65" i="3"/>
  <c r="AD65" i="3" s="1"/>
  <c r="CY64" i="3"/>
  <c r="CY64" i="3" a="1"/>
  <c r="CW64" i="3" a="1"/>
  <c r="CW64" i="3" s="1"/>
  <c r="CU64" i="3" a="1"/>
  <c r="CU64" i="3" s="1"/>
  <c r="CS64" i="3" a="1"/>
  <c r="CS64" i="3" s="1"/>
  <c r="CR64" i="3" a="1"/>
  <c r="CR64" i="3" s="1"/>
  <c r="CO64" i="3" a="1"/>
  <c r="CO64" i="3" s="1"/>
  <c r="CL64" i="3" a="1"/>
  <c r="CL64" i="3" s="1"/>
  <c r="CK64" i="3" a="1"/>
  <c r="CK64" i="3" s="1"/>
  <c r="CI64" i="3"/>
  <c r="AP64" i="3"/>
  <c r="AQ64" i="3" s="1"/>
  <c r="AJ64" i="3"/>
  <c r="AC64" i="3"/>
  <c r="AD64" i="3" s="1"/>
  <c r="W64" i="3"/>
  <c r="P64" i="3" a="1"/>
  <c r="P64" i="3" s="1"/>
  <c r="N64" i="3"/>
  <c r="M64" i="3" a="1"/>
  <c r="M64" i="3" s="1"/>
  <c r="L64" i="3" a="1"/>
  <c r="L64" i="3" s="1"/>
  <c r="I64" i="3" a="1"/>
  <c r="I64" i="3" s="1"/>
  <c r="H64" i="3" a="1"/>
  <c r="H64" i="3" s="1"/>
  <c r="F64" i="3" a="1"/>
  <c r="F64" i="3" s="1"/>
  <c r="D64" i="3" a="1"/>
  <c r="D64" i="3" s="1"/>
  <c r="CI63" i="3"/>
  <c r="AP63" i="3"/>
  <c r="AQ63" i="3" s="1"/>
  <c r="AC63" i="3"/>
  <c r="AD63" i="3" s="1"/>
  <c r="CY62" i="3" a="1"/>
  <c r="CY62" i="3" s="1"/>
  <c r="CW62" i="3" a="1"/>
  <c r="CW62" i="3" s="1"/>
  <c r="CU62" i="3" a="1"/>
  <c r="CU62" i="3" s="1"/>
  <c r="CS62" i="3" a="1"/>
  <c r="CS62" i="3" s="1"/>
  <c r="CR62" i="3" a="1"/>
  <c r="CR62" i="3" s="1"/>
  <c r="CO62" i="3" a="1"/>
  <c r="CO62" i="3" s="1"/>
  <c r="CL62" i="3" a="1"/>
  <c r="CL62" i="3" s="1"/>
  <c r="CK62" i="3" a="1"/>
  <c r="CK62" i="3" s="1"/>
  <c r="CI62" i="3"/>
  <c r="AP62" i="3"/>
  <c r="AQ62" i="3" s="1"/>
  <c r="AJ62" i="3"/>
  <c r="AC62" i="3"/>
  <c r="AD62" i="3" s="1"/>
  <c r="W62" i="3"/>
  <c r="P62" i="3" a="1"/>
  <c r="P62" i="3" s="1"/>
  <c r="N62" i="3"/>
  <c r="M62" i="3" a="1"/>
  <c r="M62" i="3" s="1"/>
  <c r="L62" i="3" a="1"/>
  <c r="L62" i="3" s="1"/>
  <c r="I62" i="3" a="1"/>
  <c r="I62" i="3" s="1"/>
  <c r="H62" i="3" a="1"/>
  <c r="H62" i="3" s="1"/>
  <c r="F62" i="3" a="1"/>
  <c r="F62" i="3" s="1"/>
  <c r="D62" i="3" a="1"/>
  <c r="D62" i="3" s="1"/>
  <c r="CI61" i="3"/>
  <c r="AP61" i="3"/>
  <c r="AQ61" i="3" s="1"/>
  <c r="AC61" i="3"/>
  <c r="AD61" i="3" s="1"/>
  <c r="CY60" i="3"/>
  <c r="CY60" i="3" a="1"/>
  <c r="CW60" i="3"/>
  <c r="CW60" i="3" a="1"/>
  <c r="CU60" i="3" a="1"/>
  <c r="CU60" i="3" s="1"/>
  <c r="CS60" i="3" a="1"/>
  <c r="CS60" i="3" s="1"/>
  <c r="CR60" i="3" a="1"/>
  <c r="CR60" i="3" s="1"/>
  <c r="CO60" i="3" a="1"/>
  <c r="CO60" i="3" s="1"/>
  <c r="CL60" i="3" a="1"/>
  <c r="CL60" i="3" s="1"/>
  <c r="CK60" i="3" a="1"/>
  <c r="CK60" i="3" s="1"/>
  <c r="CI60" i="3"/>
  <c r="BP60" i="3"/>
  <c r="BQ60" i="3" s="1"/>
  <c r="BC60" i="3"/>
  <c r="BD60" i="3" s="1"/>
  <c r="AW60" i="3"/>
  <c r="AP60" i="3"/>
  <c r="AQ60" i="3" s="1"/>
  <c r="AJ60" i="3"/>
  <c r="AC60" i="3"/>
  <c r="AD60" i="3" s="1"/>
  <c r="W60" i="3"/>
  <c r="P60" i="3" a="1"/>
  <c r="P60" i="3" s="1"/>
  <c r="N60" i="3"/>
  <c r="M60" i="3" a="1"/>
  <c r="M60" i="3" s="1"/>
  <c r="L60" i="3" a="1"/>
  <c r="L60" i="3" s="1"/>
  <c r="I60" i="3" a="1"/>
  <c r="I60" i="3" s="1"/>
  <c r="H60" i="3" a="1"/>
  <c r="H60" i="3" s="1"/>
  <c r="F60" i="3" a="1"/>
  <c r="F60" i="3" s="1"/>
  <c r="D60" i="3" a="1"/>
  <c r="D60" i="3" s="1"/>
  <c r="CI59" i="3"/>
  <c r="AP59" i="3"/>
  <c r="AQ59" i="3" s="1"/>
  <c r="AC59" i="3"/>
  <c r="AD59" i="3" s="1"/>
  <c r="CY58" i="3" a="1"/>
  <c r="CY58" i="3" s="1"/>
  <c r="CW58" i="3" a="1"/>
  <c r="CW58" i="3" s="1"/>
  <c r="CU58" i="3" a="1"/>
  <c r="CU58" i="3" s="1"/>
  <c r="CS58" i="3" a="1"/>
  <c r="CS58" i="3" s="1"/>
  <c r="CR58" i="3" a="1"/>
  <c r="CR58" i="3" s="1"/>
  <c r="CO58" i="3" a="1"/>
  <c r="CO58" i="3" s="1"/>
  <c r="CL58" i="3" a="1"/>
  <c r="CL58" i="3" s="1"/>
  <c r="CK58" i="3" a="1"/>
  <c r="CK58" i="3" s="1"/>
  <c r="CI58" i="3"/>
  <c r="AP58" i="3"/>
  <c r="AQ58" i="3" s="1"/>
  <c r="AJ58" i="3"/>
  <c r="AC58" i="3"/>
  <c r="AD58" i="3" s="1"/>
  <c r="W58" i="3"/>
  <c r="P58" i="3" a="1"/>
  <c r="P58" i="3" s="1"/>
  <c r="N58" i="3"/>
  <c r="M58" i="3" a="1"/>
  <c r="M58" i="3" s="1"/>
  <c r="L58" i="3" a="1"/>
  <c r="L58" i="3" s="1"/>
  <c r="I58" i="3" a="1"/>
  <c r="I58" i="3" s="1"/>
  <c r="H58" i="3" a="1"/>
  <c r="H58" i="3" s="1"/>
  <c r="F58" i="3" a="1"/>
  <c r="F58" i="3" s="1"/>
  <c r="D58" i="3" a="1"/>
  <c r="D58" i="3" s="1"/>
  <c r="CI57" i="3"/>
  <c r="AP57" i="3"/>
  <c r="AQ57" i="3" s="1"/>
  <c r="AC57" i="3"/>
  <c r="AD57" i="3" s="1"/>
  <c r="CY56" i="3" a="1"/>
  <c r="CY56" i="3" s="1"/>
  <c r="CW56" i="3" a="1"/>
  <c r="CW56" i="3" s="1"/>
  <c r="CU56" i="3" a="1"/>
  <c r="CU56" i="3" s="1"/>
  <c r="CS56" i="3" a="1"/>
  <c r="CS56" i="3" s="1"/>
  <c r="CR56" i="3" a="1"/>
  <c r="CR56" i="3" s="1"/>
  <c r="CO56" i="3" a="1"/>
  <c r="CO56" i="3" s="1"/>
  <c r="CL56" i="3" a="1"/>
  <c r="CL56" i="3" s="1"/>
  <c r="CK56" i="3" a="1"/>
  <c r="CK56" i="3" s="1"/>
  <c r="CI56" i="3"/>
  <c r="BP56" i="3"/>
  <c r="BQ56" i="3" s="1"/>
  <c r="BC56" i="3"/>
  <c r="BD56" i="3" s="1"/>
  <c r="AW56" i="3"/>
  <c r="AP56" i="3"/>
  <c r="AQ56" i="3" s="1"/>
  <c r="AJ56" i="3"/>
  <c r="AC56" i="3"/>
  <c r="AD56" i="3" s="1"/>
  <c r="W56" i="3"/>
  <c r="P56" i="3" a="1"/>
  <c r="P56" i="3" s="1"/>
  <c r="N56" i="3"/>
  <c r="M56" i="3" a="1"/>
  <c r="M56" i="3" s="1"/>
  <c r="L56" i="3" a="1"/>
  <c r="L56" i="3" s="1"/>
  <c r="I56" i="3" a="1"/>
  <c r="I56" i="3" s="1"/>
  <c r="H56" i="3" a="1"/>
  <c r="H56" i="3" s="1"/>
  <c r="F56" i="3" a="1"/>
  <c r="F56" i="3" s="1"/>
  <c r="D56" i="3" a="1"/>
  <c r="D56" i="3" s="1"/>
  <c r="CI55" i="3"/>
  <c r="AP55" i="3"/>
  <c r="AQ55" i="3" s="1"/>
  <c r="AC55" i="3"/>
  <c r="AD55" i="3" s="1"/>
  <c r="CY54" i="3" a="1"/>
  <c r="CY54" i="3" s="1"/>
  <c r="CW54" i="3" a="1"/>
  <c r="CW54" i="3" s="1"/>
  <c r="CU54" i="3" a="1"/>
  <c r="CU54" i="3" s="1"/>
  <c r="CS54" i="3" a="1"/>
  <c r="CS54" i="3" s="1"/>
  <c r="CR54" i="3" a="1"/>
  <c r="CR54" i="3" s="1"/>
  <c r="CL54" i="3" a="1"/>
  <c r="CL54" i="3" s="1"/>
  <c r="CK54" i="3" a="1"/>
  <c r="CK54" i="3" s="1"/>
  <c r="CI54" i="3"/>
  <c r="AP54" i="3"/>
  <c r="AQ54" i="3" s="1"/>
  <c r="AJ54" i="3"/>
  <c r="AC54" i="3"/>
  <c r="AD54" i="3" s="1"/>
  <c r="W54" i="3"/>
  <c r="P54" i="3" a="1"/>
  <c r="P54" i="3" s="1"/>
  <c r="N54" i="3"/>
  <c r="M54" i="3" a="1"/>
  <c r="M54" i="3" s="1"/>
  <c r="L54" i="3" a="1"/>
  <c r="L54" i="3" s="1"/>
  <c r="I54" i="3" a="1"/>
  <c r="I54" i="3" s="1"/>
  <c r="H54" i="3" a="1"/>
  <c r="H54" i="3" s="1"/>
  <c r="F54" i="3" a="1"/>
  <c r="F54" i="3" s="1"/>
  <c r="D54" i="3" a="1"/>
  <c r="D54" i="3" s="1"/>
  <c r="CI53" i="3"/>
  <c r="AP53" i="3"/>
  <c r="AQ53" i="3" s="1"/>
  <c r="AC53" i="3"/>
  <c r="AD53" i="3" s="1"/>
  <c r="CY52" i="3" a="1"/>
  <c r="CY52" i="3" s="1"/>
  <c r="CW52" i="3" a="1"/>
  <c r="CW52" i="3" s="1"/>
  <c r="CU52" i="3" a="1"/>
  <c r="CU52" i="3" s="1"/>
  <c r="CS52" i="3" a="1"/>
  <c r="CS52" i="3" s="1"/>
  <c r="CR52" i="3" a="1"/>
  <c r="CR52" i="3" s="1"/>
  <c r="CO52" i="3" a="1"/>
  <c r="CO52" i="3" s="1"/>
  <c r="CL52" i="3" a="1"/>
  <c r="CL52" i="3" s="1"/>
  <c r="CK52" i="3" a="1"/>
  <c r="CK52" i="3" s="1"/>
  <c r="CI52" i="3"/>
  <c r="AP52" i="3"/>
  <c r="AQ52" i="3" s="1"/>
  <c r="AJ52" i="3"/>
  <c r="AC52" i="3"/>
  <c r="AD52" i="3" s="1"/>
  <c r="W52" i="3"/>
  <c r="P52" i="3" a="1"/>
  <c r="P52" i="3" s="1"/>
  <c r="N52" i="3"/>
  <c r="M52" i="3" a="1"/>
  <c r="M52" i="3" s="1"/>
  <c r="L52" i="3" a="1"/>
  <c r="L52" i="3" s="1"/>
  <c r="I52" i="3" a="1"/>
  <c r="I52" i="3" s="1"/>
  <c r="H52" i="3" a="1"/>
  <c r="H52" i="3" s="1"/>
  <c r="F52" i="3" a="1"/>
  <c r="F52" i="3" s="1"/>
  <c r="D52" i="3" a="1"/>
  <c r="D52" i="3" s="1"/>
  <c r="CI51" i="3"/>
  <c r="AP51" i="3"/>
  <c r="AQ51" i="3" s="1"/>
  <c r="AC51" i="3"/>
  <c r="AD51" i="3" s="1"/>
  <c r="CY50" i="3" a="1"/>
  <c r="CY50" i="3" s="1"/>
  <c r="CW50" i="3"/>
  <c r="CW50" i="3" a="1"/>
  <c r="CU50" i="3" a="1"/>
  <c r="CU50" i="3" s="1"/>
  <c r="CS50" i="3" a="1"/>
  <c r="CS50" i="3" s="1"/>
  <c r="CR50" i="3" a="1"/>
  <c r="CR50" i="3" s="1"/>
  <c r="CO50" i="3" a="1"/>
  <c r="CO50" i="3" s="1"/>
  <c r="CL50" i="3" a="1"/>
  <c r="CL50" i="3" s="1"/>
  <c r="CK50" i="3" a="1"/>
  <c r="CK50" i="3" s="1"/>
  <c r="CI50" i="3"/>
  <c r="BP50" i="3"/>
  <c r="BQ50" i="3" s="1"/>
  <c r="BC50" i="3"/>
  <c r="BD50" i="3" s="1"/>
  <c r="AW50" i="3"/>
  <c r="AP50" i="3"/>
  <c r="AQ50" i="3" s="1"/>
  <c r="AJ50" i="3"/>
  <c r="AC50" i="3"/>
  <c r="AD50" i="3" s="1"/>
  <c r="W50" i="3"/>
  <c r="P50" i="3" a="1"/>
  <c r="P50" i="3" s="1"/>
  <c r="N50" i="3"/>
  <c r="M50" i="3" a="1"/>
  <c r="M50" i="3" s="1"/>
  <c r="L50" i="3" a="1"/>
  <c r="L50" i="3" s="1"/>
  <c r="I50" i="3" a="1"/>
  <c r="I50" i="3" s="1"/>
  <c r="H50" i="3" a="1"/>
  <c r="H50" i="3" s="1"/>
  <c r="F50" i="3" a="1"/>
  <c r="F50" i="3" s="1"/>
  <c r="D50" i="3" a="1"/>
  <c r="D50" i="3" s="1"/>
  <c r="CI49" i="3"/>
  <c r="AP49" i="3"/>
  <c r="AQ49" i="3" s="1"/>
  <c r="AC49" i="3"/>
  <c r="AD49" i="3" s="1"/>
  <c r="CY48" i="3" a="1"/>
  <c r="CY48" i="3" s="1"/>
  <c r="CW48" i="3" a="1"/>
  <c r="CW48" i="3" s="1"/>
  <c r="CU48" i="3" a="1"/>
  <c r="CU48" i="3" s="1"/>
  <c r="CS48" i="3" a="1"/>
  <c r="CS48" i="3" s="1"/>
  <c r="CR48" i="3" a="1"/>
  <c r="CR48" i="3" s="1"/>
  <c r="CO48" i="3" a="1"/>
  <c r="CO48" i="3" s="1"/>
  <c r="CL48" i="3" a="1"/>
  <c r="CL48" i="3" s="1"/>
  <c r="CK48" i="3" a="1"/>
  <c r="CK48" i="3" s="1"/>
  <c r="CI48" i="3"/>
  <c r="AP48" i="3"/>
  <c r="AQ48" i="3" s="1"/>
  <c r="AJ48" i="3"/>
  <c r="AC48" i="3"/>
  <c r="AD48" i="3" s="1"/>
  <c r="W48" i="3"/>
  <c r="P48" i="3" a="1"/>
  <c r="P48" i="3" s="1"/>
  <c r="N48" i="3"/>
  <c r="M48" i="3" a="1"/>
  <c r="M48" i="3" s="1"/>
  <c r="L48" i="3" a="1"/>
  <c r="L48" i="3" s="1"/>
  <c r="I48" i="3" a="1"/>
  <c r="I48" i="3" s="1"/>
  <c r="H48" i="3" a="1"/>
  <c r="H48" i="3" s="1"/>
  <c r="F48" i="3"/>
  <c r="F48" i="3" a="1"/>
  <c r="D48" i="3" a="1"/>
  <c r="D48" i="3" s="1"/>
  <c r="CI47" i="3"/>
  <c r="AP47" i="3"/>
  <c r="AQ47" i="3" s="1"/>
  <c r="AC47" i="3"/>
  <c r="AD47" i="3" s="1"/>
  <c r="CY46" i="3" a="1"/>
  <c r="CY46" i="3" s="1"/>
  <c r="CW46" i="3" a="1"/>
  <c r="CW46" i="3" s="1"/>
  <c r="CU46" i="3" a="1"/>
  <c r="CU46" i="3" s="1"/>
  <c r="CS46" i="3" a="1"/>
  <c r="CS46" i="3" s="1"/>
  <c r="CR46" i="3" a="1"/>
  <c r="CR46" i="3" s="1"/>
  <c r="CO46" i="3" a="1"/>
  <c r="CO46" i="3" s="1"/>
  <c r="CL46" i="3" a="1"/>
  <c r="CL46" i="3" s="1"/>
  <c r="CK46" i="3" a="1"/>
  <c r="CK46" i="3" s="1"/>
  <c r="CI46" i="3"/>
  <c r="AP46" i="3"/>
  <c r="AQ46" i="3" s="1"/>
  <c r="AJ46" i="3"/>
  <c r="AC46" i="3"/>
  <c r="AD46" i="3" s="1"/>
  <c r="W46" i="3"/>
  <c r="P46" i="3" a="1"/>
  <c r="P46" i="3" s="1"/>
  <c r="N46" i="3"/>
  <c r="M46" i="3" a="1"/>
  <c r="M46" i="3" s="1"/>
  <c r="L46" i="3" a="1"/>
  <c r="L46" i="3" s="1"/>
  <c r="I46" i="3" a="1"/>
  <c r="I46" i="3" s="1"/>
  <c r="H46" i="3" a="1"/>
  <c r="H46" i="3" s="1"/>
  <c r="F46" i="3" a="1"/>
  <c r="F46" i="3" s="1"/>
  <c r="D46" i="3" a="1"/>
  <c r="D46" i="3" s="1"/>
  <c r="CI45" i="3"/>
  <c r="AP45" i="3"/>
  <c r="AQ45" i="3" s="1"/>
  <c r="AC45" i="3"/>
  <c r="AD45" i="3" s="1"/>
  <c r="CY44" i="3" a="1"/>
  <c r="CY44" i="3" s="1"/>
  <c r="CW44" i="3" a="1"/>
  <c r="CW44" i="3" s="1"/>
  <c r="CU44" i="3" a="1"/>
  <c r="CU44" i="3" s="1"/>
  <c r="CS44" i="3" a="1"/>
  <c r="CS44" i="3" s="1"/>
  <c r="CR44" i="3" a="1"/>
  <c r="CR44" i="3" s="1"/>
  <c r="CO44" i="3" a="1"/>
  <c r="CO44" i="3" s="1"/>
  <c r="CL44" i="3" a="1"/>
  <c r="CL44" i="3" s="1"/>
  <c r="CK44" i="3" a="1"/>
  <c r="CK44" i="3" s="1"/>
  <c r="CI44" i="3"/>
  <c r="AP44" i="3"/>
  <c r="AQ44" i="3" s="1"/>
  <c r="AJ44" i="3"/>
  <c r="AC44" i="3"/>
  <c r="AD44" i="3" s="1"/>
  <c r="W44" i="3"/>
  <c r="P44" i="3" a="1"/>
  <c r="P44" i="3" s="1"/>
  <c r="N44" i="3"/>
  <c r="M44" i="3" a="1"/>
  <c r="M44" i="3" s="1"/>
  <c r="L44" i="3" a="1"/>
  <c r="L44" i="3" s="1"/>
  <c r="I44" i="3" a="1"/>
  <c r="I44" i="3" s="1"/>
  <c r="H44" i="3" a="1"/>
  <c r="H44" i="3" s="1"/>
  <c r="F44" i="3" a="1"/>
  <c r="F44" i="3" s="1"/>
  <c r="D44" i="3" a="1"/>
  <c r="D44" i="3" s="1"/>
  <c r="CI43" i="3"/>
  <c r="AP43" i="3"/>
  <c r="AQ43" i="3" s="1"/>
  <c r="AC43" i="3"/>
  <c r="AD43" i="3" s="1"/>
  <c r="CY42" i="3" a="1"/>
  <c r="CY42" i="3" s="1"/>
  <c r="CW42" i="3" a="1"/>
  <c r="CW42" i="3" s="1"/>
  <c r="CU42" i="3" a="1"/>
  <c r="CU42" i="3" s="1"/>
  <c r="CS42" i="3" a="1"/>
  <c r="CS42" i="3" s="1"/>
  <c r="CR42" i="3" a="1"/>
  <c r="CR42" i="3" s="1"/>
  <c r="CO42" i="3" a="1"/>
  <c r="CO42" i="3" s="1"/>
  <c r="CL42" i="3" a="1"/>
  <c r="CL42" i="3" s="1"/>
  <c r="CK42" i="3" a="1"/>
  <c r="CK42" i="3" s="1"/>
  <c r="CI42" i="3"/>
  <c r="AP42" i="3"/>
  <c r="AQ42" i="3" s="1"/>
  <c r="AJ42" i="3"/>
  <c r="AC42" i="3"/>
  <c r="AD42" i="3" s="1"/>
  <c r="W42" i="3"/>
  <c r="P42" i="3" a="1"/>
  <c r="P42" i="3" s="1"/>
  <c r="N42" i="3"/>
  <c r="M42" i="3" a="1"/>
  <c r="M42" i="3" s="1"/>
  <c r="L42" i="3" a="1"/>
  <c r="L42" i="3" s="1"/>
  <c r="I42" i="3" a="1"/>
  <c r="I42" i="3" s="1"/>
  <c r="H42" i="3" a="1"/>
  <c r="H42" i="3" s="1"/>
  <c r="F42" i="3"/>
  <c r="F42" i="3" a="1"/>
  <c r="D42" i="3" a="1"/>
  <c r="D42" i="3" s="1"/>
  <c r="CI41" i="3"/>
  <c r="AP41" i="3"/>
  <c r="AQ41" i="3" s="1"/>
  <c r="AC41" i="3"/>
  <c r="AD41" i="3" s="1"/>
  <c r="CY40" i="3" a="1"/>
  <c r="CY40" i="3" s="1"/>
  <c r="CW40" i="3" a="1"/>
  <c r="CW40" i="3" s="1"/>
  <c r="CU40" i="3" a="1"/>
  <c r="CU40" i="3" s="1"/>
  <c r="CS40" i="3" a="1"/>
  <c r="CS40" i="3" s="1"/>
  <c r="CR40" i="3" a="1"/>
  <c r="CR40" i="3" s="1"/>
  <c r="CO40" i="3" a="1"/>
  <c r="CO40" i="3" s="1"/>
  <c r="CL40" i="3" a="1"/>
  <c r="CL40" i="3" s="1"/>
  <c r="CK40" i="3" a="1"/>
  <c r="CK40" i="3" s="1"/>
  <c r="CI40" i="3"/>
  <c r="AP40" i="3"/>
  <c r="AQ40" i="3" s="1"/>
  <c r="AJ40" i="3"/>
  <c r="AC40" i="3"/>
  <c r="AD40" i="3" s="1"/>
  <c r="W40" i="3"/>
  <c r="P40" i="3" a="1"/>
  <c r="P40" i="3" s="1"/>
  <c r="N40" i="3"/>
  <c r="M40" i="3" a="1"/>
  <c r="M40" i="3" s="1"/>
  <c r="L40" i="3" a="1"/>
  <c r="L40" i="3" s="1"/>
  <c r="I40" i="3" a="1"/>
  <c r="I40" i="3" s="1"/>
  <c r="H40" i="3" a="1"/>
  <c r="H40" i="3" s="1"/>
  <c r="F40" i="3" a="1"/>
  <c r="F40" i="3" s="1"/>
  <c r="D40" i="3" a="1"/>
  <c r="D40" i="3" s="1"/>
  <c r="CI39" i="3"/>
  <c r="AP39" i="3"/>
  <c r="AQ39" i="3" s="1"/>
  <c r="AC39" i="3"/>
  <c r="AD39" i="3" s="1"/>
  <c r="CY38" i="3" a="1"/>
  <c r="CY38" i="3" s="1"/>
  <c r="CW38" i="3" a="1"/>
  <c r="CW38" i="3" s="1"/>
  <c r="CU38" i="3" a="1"/>
  <c r="CU38" i="3" s="1"/>
  <c r="CS38" i="3" a="1"/>
  <c r="CS38" i="3" s="1"/>
  <c r="CR38" i="3" a="1"/>
  <c r="CR38" i="3" s="1"/>
  <c r="CO38" i="3" a="1"/>
  <c r="CO38" i="3" s="1"/>
  <c r="CL38" i="3" a="1"/>
  <c r="CL38" i="3" s="1"/>
  <c r="CK38" i="3" a="1"/>
  <c r="CK38" i="3" s="1"/>
  <c r="CI38" i="3"/>
  <c r="AP38" i="3"/>
  <c r="AQ38" i="3" s="1"/>
  <c r="AJ38" i="3"/>
  <c r="AC38" i="3"/>
  <c r="AD38" i="3" s="1"/>
  <c r="W38" i="3"/>
  <c r="P38" i="3" a="1"/>
  <c r="P38" i="3" s="1"/>
  <c r="N38" i="3"/>
  <c r="M38" i="3" a="1"/>
  <c r="M38" i="3" s="1"/>
  <c r="L38" i="3" a="1"/>
  <c r="L38" i="3" s="1"/>
  <c r="I38" i="3" a="1"/>
  <c r="I38" i="3" s="1"/>
  <c r="H38" i="3" a="1"/>
  <c r="H38" i="3" s="1"/>
  <c r="F38" i="3" a="1"/>
  <c r="F38" i="3" s="1"/>
  <c r="D38" i="3" a="1"/>
  <c r="D38" i="3" s="1"/>
  <c r="CI37" i="3"/>
  <c r="AP37" i="3"/>
  <c r="AQ37" i="3" s="1"/>
  <c r="AC37" i="3"/>
  <c r="AD37" i="3" s="1"/>
  <c r="CY36" i="3" a="1"/>
  <c r="CY36" i="3" s="1"/>
  <c r="CW36" i="3" a="1"/>
  <c r="CW36" i="3" s="1"/>
  <c r="CU36" i="3" a="1"/>
  <c r="CU36" i="3" s="1"/>
  <c r="CS36" i="3" a="1"/>
  <c r="CS36" i="3" s="1"/>
  <c r="CR36" i="3" a="1"/>
  <c r="CR36" i="3" s="1"/>
  <c r="CO36" i="3" a="1"/>
  <c r="CO36" i="3" s="1"/>
  <c r="CL36" i="3" a="1"/>
  <c r="CL36" i="3" s="1"/>
  <c r="CK36" i="3" a="1"/>
  <c r="CK36" i="3" s="1"/>
  <c r="CI36" i="3"/>
  <c r="BP36" i="3"/>
  <c r="BQ36" i="3" s="1"/>
  <c r="BC36" i="3"/>
  <c r="BD36" i="3" s="1"/>
  <c r="AW36" i="3"/>
  <c r="AP36" i="3"/>
  <c r="AQ36" i="3" s="1"/>
  <c r="AJ36" i="3"/>
  <c r="AC36" i="3"/>
  <c r="AD36" i="3" s="1"/>
  <c r="W36" i="3"/>
  <c r="P36" i="3" a="1"/>
  <c r="P36" i="3" s="1"/>
  <c r="N36" i="3"/>
  <c r="M36" i="3" a="1"/>
  <c r="M36" i="3" s="1"/>
  <c r="L36" i="3" a="1"/>
  <c r="L36" i="3" s="1"/>
  <c r="I36" i="3" a="1"/>
  <c r="I36" i="3" s="1"/>
  <c r="H36" i="3" a="1"/>
  <c r="H36" i="3" s="1"/>
  <c r="F36" i="3" a="1"/>
  <c r="F36" i="3" s="1"/>
  <c r="D36" i="3" a="1"/>
  <c r="D36" i="3" s="1"/>
  <c r="CI35" i="3"/>
  <c r="AP35" i="3"/>
  <c r="AQ35" i="3" s="1"/>
  <c r="AC35" i="3"/>
  <c r="AD35" i="3" s="1"/>
  <c r="CY34" i="3"/>
  <c r="CY34" i="3" a="1"/>
  <c r="CW34" i="3" a="1"/>
  <c r="CW34" i="3" s="1"/>
  <c r="CU34" i="3" a="1"/>
  <c r="CU34" i="3" s="1"/>
  <c r="CS34" i="3" a="1"/>
  <c r="CS34" i="3" s="1"/>
  <c r="CR34" i="3" a="1"/>
  <c r="CR34" i="3" s="1"/>
  <c r="CO34" i="3" a="1"/>
  <c r="CO34" i="3" s="1"/>
  <c r="CL34" i="3" a="1"/>
  <c r="CL34" i="3" s="1"/>
  <c r="CK34" i="3" a="1"/>
  <c r="CK34" i="3" s="1"/>
  <c r="CI34" i="3"/>
  <c r="BP34" i="3"/>
  <c r="BQ34" i="3" s="1"/>
  <c r="BC34" i="3"/>
  <c r="BD34" i="3" s="1"/>
  <c r="AW34" i="3"/>
  <c r="AQ34" i="3"/>
  <c r="AP34" i="3"/>
  <c r="AJ34" i="3"/>
  <c r="AC34" i="3"/>
  <c r="AD34" i="3" s="1"/>
  <c r="W34" i="3"/>
  <c r="P34" i="3" a="1"/>
  <c r="P34" i="3" s="1"/>
  <c r="N34" i="3"/>
  <c r="M34" i="3" a="1"/>
  <c r="M34" i="3" s="1"/>
  <c r="L34" i="3" a="1"/>
  <c r="L34" i="3" s="1"/>
  <c r="I34" i="3" a="1"/>
  <c r="I34" i="3" s="1"/>
  <c r="H34" i="3" a="1"/>
  <c r="H34" i="3" s="1"/>
  <c r="F34" i="3" a="1"/>
  <c r="F34" i="3" s="1"/>
  <c r="D34" i="3" a="1"/>
  <c r="D34" i="3" s="1"/>
  <c r="CI33" i="3"/>
  <c r="AQ33" i="3"/>
  <c r="AP33" i="3"/>
  <c r="AC33" i="3"/>
  <c r="AD33" i="3" s="1"/>
  <c r="CY32" i="3" a="1"/>
  <c r="CY32" i="3" s="1"/>
  <c r="CW32" i="3" a="1"/>
  <c r="CW32" i="3" s="1"/>
  <c r="CU32" i="3" a="1"/>
  <c r="CU32" i="3" s="1"/>
  <c r="CS32" i="3" a="1"/>
  <c r="CS32" i="3" s="1"/>
  <c r="CR32" i="3" a="1"/>
  <c r="CR32" i="3" s="1"/>
  <c r="CO32" i="3" a="1"/>
  <c r="CO32" i="3" s="1"/>
  <c r="CL32" i="3" a="1"/>
  <c r="CL32" i="3" s="1"/>
  <c r="CK32" i="3" a="1"/>
  <c r="CK32" i="3" s="1"/>
  <c r="CI32" i="3"/>
  <c r="CC32" i="3"/>
  <c r="BP32" i="3"/>
  <c r="BQ32" i="3" s="1"/>
  <c r="BC32" i="3"/>
  <c r="BD32" i="3" s="1"/>
  <c r="AW32" i="3"/>
  <c r="AP32" i="3"/>
  <c r="AQ32" i="3" s="1"/>
  <c r="AJ32" i="3"/>
  <c r="AC32" i="3"/>
  <c r="AD32" i="3" s="1"/>
  <c r="W32" i="3"/>
  <c r="P32" i="3" a="1"/>
  <c r="P32" i="3" s="1"/>
  <c r="N32" i="3"/>
  <c r="M32" i="3" a="1"/>
  <c r="M32" i="3" s="1"/>
  <c r="L32" i="3" a="1"/>
  <c r="L32" i="3" s="1"/>
  <c r="I32" i="3" a="1"/>
  <c r="I32" i="3" s="1"/>
  <c r="H32" i="3" a="1"/>
  <c r="H32" i="3" s="1"/>
  <c r="F32" i="3" a="1"/>
  <c r="F32" i="3" s="1"/>
  <c r="D32" i="3" a="1"/>
  <c r="D32" i="3" s="1"/>
  <c r="CI31" i="3"/>
  <c r="AP31" i="3"/>
  <c r="AQ31" i="3" s="1"/>
  <c r="AC31" i="3"/>
  <c r="AD31" i="3" s="1"/>
  <c r="CY30" i="3" a="1"/>
  <c r="CY30" i="3" s="1"/>
  <c r="CW30" i="3" a="1"/>
  <c r="CW30" i="3" s="1"/>
  <c r="CU30" i="3" a="1"/>
  <c r="CU30" i="3" s="1"/>
  <c r="CS30" i="3" a="1"/>
  <c r="CS30" i="3" s="1"/>
  <c r="CR30" i="3" a="1"/>
  <c r="CR30" i="3" s="1"/>
  <c r="CO30" i="3" a="1"/>
  <c r="CO30" i="3" s="1"/>
  <c r="CL30" i="3" a="1"/>
  <c r="CL30" i="3" s="1"/>
  <c r="CK30" i="3" a="1"/>
  <c r="CK30" i="3" s="1"/>
  <c r="CI30" i="3"/>
  <c r="BP30" i="3"/>
  <c r="BQ30" i="3" s="1"/>
  <c r="BC30" i="3"/>
  <c r="BD30" i="3" s="1"/>
  <c r="AW30" i="3"/>
  <c r="AP30" i="3"/>
  <c r="AQ30" i="3" s="1"/>
  <c r="AJ30" i="3"/>
  <c r="AC30" i="3"/>
  <c r="AD30" i="3" s="1"/>
  <c r="W30" i="3"/>
  <c r="P30" i="3" a="1"/>
  <c r="P30" i="3" s="1"/>
  <c r="N30" i="3"/>
  <c r="M30" i="3" a="1"/>
  <c r="M30" i="3" s="1"/>
  <c r="L30" i="3" a="1"/>
  <c r="L30" i="3" s="1"/>
  <c r="I30" i="3" a="1"/>
  <c r="I30" i="3" s="1"/>
  <c r="H30" i="3" a="1"/>
  <c r="H30" i="3" s="1"/>
  <c r="F30" i="3" a="1"/>
  <c r="F30" i="3" s="1"/>
  <c r="D30" i="3" a="1"/>
  <c r="D30" i="3" s="1"/>
  <c r="CI29" i="3"/>
  <c r="AP29" i="3"/>
  <c r="AQ29" i="3" s="1"/>
  <c r="AC29" i="3"/>
  <c r="AD29" i="3" s="1"/>
  <c r="CY28" i="3" a="1"/>
  <c r="CY28" i="3" s="1"/>
  <c r="CW28" i="3" a="1"/>
  <c r="CW28" i="3" s="1"/>
  <c r="CU28" i="3" a="1"/>
  <c r="CU28" i="3" s="1"/>
  <c r="CS28" i="3" a="1"/>
  <c r="CS28" i="3" s="1"/>
  <c r="CR28" i="3" a="1"/>
  <c r="CR28" i="3" s="1"/>
  <c r="CO28" i="3" a="1"/>
  <c r="CO28" i="3" s="1"/>
  <c r="CL28" i="3" a="1"/>
  <c r="CL28" i="3" s="1"/>
  <c r="CK28" i="3" a="1"/>
  <c r="CK28" i="3" s="1"/>
  <c r="CI28" i="3"/>
  <c r="AP28" i="3"/>
  <c r="AQ28" i="3" s="1"/>
  <c r="AJ28" i="3"/>
  <c r="AD28" i="3"/>
  <c r="AC28" i="3"/>
  <c r="W28" i="3"/>
  <c r="P28" i="3" a="1"/>
  <c r="P28" i="3" s="1"/>
  <c r="N28" i="3"/>
  <c r="M28" i="3" a="1"/>
  <c r="M28" i="3" s="1"/>
  <c r="L28" i="3" a="1"/>
  <c r="L28" i="3" s="1"/>
  <c r="I28" i="3" a="1"/>
  <c r="I28" i="3" s="1"/>
  <c r="H28" i="3" a="1"/>
  <c r="H28" i="3" s="1"/>
  <c r="F28" i="3" a="1"/>
  <c r="F28" i="3" s="1"/>
  <c r="D28" i="3" a="1"/>
  <c r="D28" i="3" s="1"/>
  <c r="CI27" i="3"/>
  <c r="AP27" i="3"/>
  <c r="AQ27" i="3" s="1"/>
  <c r="AC27" i="3"/>
  <c r="AD27" i="3" s="1"/>
  <c r="CY26" i="3" a="1"/>
  <c r="CY26" i="3" s="1"/>
  <c r="CW26" i="3" a="1"/>
  <c r="CW26" i="3" s="1"/>
  <c r="CU26" i="3" a="1"/>
  <c r="CU26" i="3" s="1"/>
  <c r="CS26" i="3" a="1"/>
  <c r="CS26" i="3" s="1"/>
  <c r="CR26" i="3" a="1"/>
  <c r="CR26" i="3" s="1"/>
  <c r="CO26" i="3" a="1"/>
  <c r="CO26" i="3" s="1"/>
  <c r="CL26" i="3" a="1"/>
  <c r="CL26" i="3" s="1"/>
  <c r="CK26" i="3" a="1"/>
  <c r="CK26" i="3" s="1"/>
  <c r="CI26" i="3"/>
  <c r="BQ26" i="3"/>
  <c r="BP26" i="3"/>
  <c r="BC26" i="3"/>
  <c r="BD26" i="3" s="1"/>
  <c r="AW26" i="3"/>
  <c r="AP26" i="3"/>
  <c r="AQ26" i="3" s="1"/>
  <c r="AJ26" i="3"/>
  <c r="AC26" i="3"/>
  <c r="AD26" i="3" s="1"/>
  <c r="W26" i="3"/>
  <c r="P26" i="3" a="1"/>
  <c r="P26" i="3" s="1"/>
  <c r="N26" i="3"/>
  <c r="M26" i="3" a="1"/>
  <c r="M26" i="3" s="1"/>
  <c r="L26" i="3" a="1"/>
  <c r="L26" i="3" s="1"/>
  <c r="I26" i="3" a="1"/>
  <c r="I26" i="3" s="1"/>
  <c r="H26" i="3" a="1"/>
  <c r="H26" i="3" s="1"/>
  <c r="F26" i="3" a="1"/>
  <c r="F26" i="3" s="1"/>
  <c r="D26" i="3" a="1"/>
  <c r="D26" i="3" s="1"/>
  <c r="CI25" i="3"/>
  <c r="AP25" i="3"/>
  <c r="AQ25" i="3" s="1"/>
  <c r="AC25" i="3"/>
  <c r="AD25" i="3" s="1"/>
  <c r="CY24" i="3" a="1"/>
  <c r="CY24" i="3" s="1"/>
  <c r="CW24" i="3" a="1"/>
  <c r="CW24" i="3" s="1"/>
  <c r="CU24" i="3" a="1"/>
  <c r="CU24" i="3" s="1"/>
  <c r="CS24" i="3" a="1"/>
  <c r="CS24" i="3" s="1"/>
  <c r="CR24" i="3" a="1"/>
  <c r="CR24" i="3" s="1"/>
  <c r="CO24" i="3" a="1"/>
  <c r="CO24" i="3" s="1"/>
  <c r="CL24" i="3" a="1"/>
  <c r="CL24" i="3" s="1"/>
  <c r="CK24" i="3" a="1"/>
  <c r="CK24" i="3" s="1"/>
  <c r="CI24" i="3"/>
  <c r="CC24" i="3"/>
  <c r="BP24" i="3"/>
  <c r="BQ24" i="3" s="1"/>
  <c r="BC24" i="3"/>
  <c r="BD24" i="3" s="1"/>
  <c r="AW24" i="3"/>
  <c r="AP24" i="3"/>
  <c r="AQ24" i="3" s="1"/>
  <c r="AJ24" i="3"/>
  <c r="AC24" i="3"/>
  <c r="AD24" i="3" s="1"/>
  <c r="W24" i="3"/>
  <c r="P24" i="3" a="1"/>
  <c r="P24" i="3" s="1"/>
  <c r="N24" i="3"/>
  <c r="M24" i="3" a="1"/>
  <c r="M24" i="3" s="1"/>
  <c r="L24" i="3" a="1"/>
  <c r="L24" i="3" s="1"/>
  <c r="I24" i="3" a="1"/>
  <c r="I24" i="3" s="1"/>
  <c r="H24" i="3" a="1"/>
  <c r="H24" i="3" s="1"/>
  <c r="F24" i="3" a="1"/>
  <c r="F24" i="3" s="1"/>
  <c r="D24" i="3" a="1"/>
  <c r="D24" i="3" s="1"/>
  <c r="CI23" i="3"/>
  <c r="AP23" i="3"/>
  <c r="AQ23" i="3" s="1"/>
  <c r="AC23" i="3"/>
  <c r="AD23" i="3" s="1"/>
  <c r="CY22" i="3" a="1"/>
  <c r="CY22" i="3" s="1"/>
  <c r="CW22" i="3" a="1"/>
  <c r="CW22" i="3" s="1"/>
  <c r="CU22" i="3" a="1"/>
  <c r="CU22" i="3" s="1"/>
  <c r="CS22" i="3" a="1"/>
  <c r="CS22" i="3" s="1"/>
  <c r="CR22" i="3" a="1"/>
  <c r="CR22" i="3" s="1"/>
  <c r="CL22" i="3" a="1"/>
  <c r="CL22" i="3" s="1"/>
  <c r="CK22" i="3" a="1"/>
  <c r="CK22" i="3" s="1"/>
  <c r="CI22" i="3"/>
  <c r="AP22" i="3"/>
  <c r="AQ22" i="3" s="1"/>
  <c r="AJ22" i="3"/>
  <c r="AC22" i="3"/>
  <c r="AD22" i="3" s="1"/>
  <c r="W22" i="3"/>
  <c r="P22" i="3" a="1"/>
  <c r="P22" i="3" s="1"/>
  <c r="N22" i="3"/>
  <c r="M22" i="3" a="1"/>
  <c r="M22" i="3" s="1"/>
  <c r="L22" i="3" a="1"/>
  <c r="L22" i="3" s="1"/>
  <c r="I22" i="3" a="1"/>
  <c r="I22" i="3" s="1"/>
  <c r="H22" i="3" a="1"/>
  <c r="H22" i="3" s="1"/>
  <c r="F22" i="3" a="1"/>
  <c r="F22" i="3" s="1"/>
  <c r="D22" i="3" a="1"/>
  <c r="D22" i="3" s="1"/>
  <c r="CI21" i="3"/>
  <c r="AP21" i="3"/>
  <c r="AQ21" i="3" s="1"/>
  <c r="AC21" i="3"/>
  <c r="AD21" i="3" s="1"/>
  <c r="CY20" i="3" a="1"/>
  <c r="CY20" i="3" s="1"/>
  <c r="CW20" i="3" a="1"/>
  <c r="CW20" i="3" s="1"/>
  <c r="CU20" i="3" a="1"/>
  <c r="CU20" i="3" s="1"/>
  <c r="CS20" i="3" a="1"/>
  <c r="CS20" i="3" s="1"/>
  <c r="CR20" i="3" a="1"/>
  <c r="CR20" i="3" s="1"/>
  <c r="CO20" i="3" a="1"/>
  <c r="CO20" i="3" s="1"/>
  <c r="CL20" i="3" a="1"/>
  <c r="CL20" i="3" s="1"/>
  <c r="CK20" i="3" a="1"/>
  <c r="CK20" i="3" s="1"/>
  <c r="CI20" i="3"/>
  <c r="AP20" i="3"/>
  <c r="AQ20" i="3" s="1"/>
  <c r="AJ20" i="3"/>
  <c r="AC20" i="3"/>
  <c r="AD20" i="3" s="1"/>
  <c r="W20" i="3"/>
  <c r="P20" i="3" a="1"/>
  <c r="P20" i="3" s="1"/>
  <c r="N20" i="3"/>
  <c r="M20" i="3" a="1"/>
  <c r="M20" i="3" s="1"/>
  <c r="L20" i="3" a="1"/>
  <c r="L20" i="3" s="1"/>
  <c r="I20" i="3" a="1"/>
  <c r="I20" i="3" s="1"/>
  <c r="H20" i="3" a="1"/>
  <c r="H20" i="3" s="1"/>
  <c r="F20" i="3" a="1"/>
  <c r="F20" i="3" s="1"/>
  <c r="D20" i="3" a="1"/>
  <c r="D20" i="3" s="1"/>
  <c r="CI19" i="3"/>
  <c r="AP19" i="3"/>
  <c r="AQ19" i="3" s="1"/>
  <c r="AC19" i="3"/>
  <c r="AD19" i="3" s="1"/>
  <c r="CY18" i="3" a="1"/>
  <c r="CY18" i="3" s="1"/>
  <c r="CW18" i="3"/>
  <c r="CW18" i="3" a="1"/>
  <c r="CU18" i="3" a="1"/>
  <c r="CU18" i="3" s="1"/>
  <c r="CS18" i="3" a="1"/>
  <c r="CS18" i="3" s="1"/>
  <c r="CR18" i="3" a="1"/>
  <c r="CR18" i="3" s="1"/>
  <c r="CO18" i="3" a="1"/>
  <c r="CO18" i="3" s="1"/>
  <c r="CK18" i="3" a="1"/>
  <c r="CK18" i="3" s="1"/>
  <c r="CI18" i="3"/>
  <c r="AP18" i="3"/>
  <c r="AQ18" i="3" s="1"/>
  <c r="AJ18" i="3"/>
  <c r="AC18" i="3"/>
  <c r="AD18" i="3" s="1"/>
  <c r="W18" i="3"/>
  <c r="P18" i="3" a="1"/>
  <c r="P18" i="3" s="1"/>
  <c r="N18" i="3"/>
  <c r="M18" i="3" a="1"/>
  <c r="M18" i="3" s="1"/>
  <c r="L18" i="3" a="1"/>
  <c r="L18" i="3" s="1"/>
  <c r="I18" i="3" a="1"/>
  <c r="I18" i="3" s="1"/>
  <c r="H18" i="3" a="1"/>
  <c r="H18" i="3" s="1"/>
  <c r="F18" i="3" a="1"/>
  <c r="F18" i="3" s="1"/>
  <c r="CI17" i="3"/>
  <c r="AP17" i="3"/>
  <c r="AQ17" i="3" s="1"/>
  <c r="AC17" i="3"/>
  <c r="AD17" i="3" s="1"/>
  <c r="CY16" i="3" a="1"/>
  <c r="CY16" i="3" s="1"/>
  <c r="CW16" i="3" a="1"/>
  <c r="CW16" i="3" s="1"/>
  <c r="CU16" i="3" a="1"/>
  <c r="CU16" i="3" s="1"/>
  <c r="CS16" i="3" a="1"/>
  <c r="CS16" i="3" s="1"/>
  <c r="CR16" i="3" a="1"/>
  <c r="CR16" i="3" s="1"/>
  <c r="CO16" i="3" a="1"/>
  <c r="CO16" i="3" s="1"/>
  <c r="CL16" i="3" a="1"/>
  <c r="CL16" i="3" s="1"/>
  <c r="CK16" i="3" a="1"/>
  <c r="CK16" i="3" s="1"/>
  <c r="CI16" i="3"/>
  <c r="CC16" i="3"/>
  <c r="BP16" i="3"/>
  <c r="BQ16" i="3" s="1"/>
  <c r="BC16" i="3"/>
  <c r="BD16" i="3" s="1"/>
  <c r="AW16" i="3"/>
  <c r="AP16" i="3"/>
  <c r="AQ16" i="3" s="1"/>
  <c r="AJ16" i="3"/>
  <c r="AC16" i="3"/>
  <c r="AD16" i="3" s="1"/>
  <c r="W16" i="3"/>
  <c r="P16" i="3" a="1"/>
  <c r="P16" i="3" s="1"/>
  <c r="N16" i="3"/>
  <c r="M16" i="3" a="1"/>
  <c r="M16" i="3" s="1"/>
  <c r="L16" i="3" a="1"/>
  <c r="L16" i="3" s="1"/>
  <c r="I16" i="3" a="1"/>
  <c r="I16" i="3" s="1"/>
  <c r="H16" i="3" a="1"/>
  <c r="H16" i="3" s="1"/>
  <c r="F16" i="3" a="1"/>
  <c r="F16" i="3" s="1"/>
  <c r="D16" i="3" a="1"/>
  <c r="D16" i="3" s="1"/>
  <c r="CI15" i="3"/>
  <c r="AP15" i="3"/>
  <c r="AQ15" i="3" s="1"/>
  <c r="AD15" i="3"/>
  <c r="AC15" i="3"/>
  <c r="CY14" i="3" a="1"/>
  <c r="CY14" i="3" s="1"/>
  <c r="CW14" i="3" a="1"/>
  <c r="CW14" i="3" s="1"/>
  <c r="CU14" i="3" a="1"/>
  <c r="CU14" i="3" s="1"/>
  <c r="CS14" i="3" a="1"/>
  <c r="CS14" i="3" s="1"/>
  <c r="CR14" i="3" a="1"/>
  <c r="CR14" i="3" s="1"/>
  <c r="CO14" i="3" a="1"/>
  <c r="CO14" i="3" s="1"/>
  <c r="CL14" i="3" a="1"/>
  <c r="CL14" i="3" s="1"/>
  <c r="CK14" i="3" a="1"/>
  <c r="CK14" i="3" s="1"/>
  <c r="CI14" i="3"/>
  <c r="BP14" i="3"/>
  <c r="BQ14" i="3" s="1"/>
  <c r="BC14" i="3"/>
  <c r="BD14" i="3" s="1"/>
  <c r="AW14" i="3"/>
  <c r="AP14" i="3"/>
  <c r="AQ14" i="3" s="1"/>
  <c r="AJ14" i="3"/>
  <c r="AC14" i="3"/>
  <c r="AD14" i="3" s="1"/>
  <c r="W14" i="3"/>
  <c r="P14" i="3" a="1"/>
  <c r="P14" i="3" s="1"/>
  <c r="N14" i="3"/>
  <c r="M14" i="3" a="1"/>
  <c r="M14" i="3" s="1"/>
  <c r="L14" i="3" a="1"/>
  <c r="L14" i="3" s="1"/>
  <c r="I14" i="3" a="1"/>
  <c r="I14" i="3" s="1"/>
  <c r="H14" i="3" a="1"/>
  <c r="H14" i="3" s="1"/>
  <c r="F14" i="3" a="1"/>
  <c r="F14" i="3" s="1"/>
  <c r="D14" i="3" a="1"/>
  <c r="D14" i="3" s="1"/>
  <c r="CI13" i="3"/>
  <c r="AP13" i="3"/>
  <c r="AQ13" i="3" s="1"/>
  <c r="AC13" i="3"/>
  <c r="AD13" i="3" s="1"/>
  <c r="CY12" i="3"/>
  <c r="CY12" i="3" a="1"/>
  <c r="CW12" i="3" a="1"/>
  <c r="CW12" i="3" s="1"/>
  <c r="CU12" i="3" a="1"/>
  <c r="CU12" i="3" s="1"/>
  <c r="CS12" i="3" a="1"/>
  <c r="CS12" i="3" s="1"/>
  <c r="CR12" i="3" a="1"/>
  <c r="CR12" i="3" s="1"/>
  <c r="CO12" i="3" a="1"/>
  <c r="CO12" i="3" s="1"/>
  <c r="CL12" i="3" a="1"/>
  <c r="CL12" i="3" s="1"/>
  <c r="CK12" i="3" a="1"/>
  <c r="CK12" i="3" s="1"/>
  <c r="CI12" i="3"/>
  <c r="BP12" i="3"/>
  <c r="BQ12" i="3" s="1"/>
  <c r="BC12" i="3"/>
  <c r="BD12" i="3" s="1"/>
  <c r="AW12" i="3"/>
  <c r="AP12" i="3"/>
  <c r="AQ12" i="3" s="1"/>
  <c r="AJ12" i="3"/>
  <c r="AC12" i="3"/>
  <c r="AD12" i="3" s="1"/>
  <c r="W12" i="3"/>
  <c r="P12" i="3" a="1"/>
  <c r="P12" i="3" s="1"/>
  <c r="N12" i="3"/>
  <c r="M12" i="3" a="1"/>
  <c r="M12" i="3" s="1"/>
  <c r="L12" i="3" a="1"/>
  <c r="L12" i="3" s="1"/>
  <c r="I12" i="3" a="1"/>
  <c r="I12" i="3" s="1"/>
  <c r="H12" i="3" a="1"/>
  <c r="H12" i="3" s="1"/>
  <c r="F12" i="3" a="1"/>
  <c r="F12" i="3" s="1"/>
  <c r="D12" i="3" a="1"/>
  <c r="D12" i="3" s="1"/>
  <c r="CI11" i="3"/>
  <c r="AP11" i="3"/>
  <c r="AQ11" i="3" s="1"/>
  <c r="AC11" i="3"/>
  <c r="AD11" i="3" s="1"/>
  <c r="CY10" i="3" a="1"/>
  <c r="CY10" i="3" s="1"/>
  <c r="CW10" i="3" a="1"/>
  <c r="CW10" i="3" s="1"/>
  <c r="CU10" i="3" a="1"/>
  <c r="CU10" i="3" s="1"/>
  <c r="CS10" i="3" a="1"/>
  <c r="CS10" i="3" s="1"/>
  <c r="CR10" i="3" a="1"/>
  <c r="CR10" i="3" s="1"/>
  <c r="CO10" i="3" a="1"/>
  <c r="CO10" i="3" s="1"/>
  <c r="CL10" i="3" a="1"/>
  <c r="CL10" i="3" s="1"/>
  <c r="CK10" i="3" a="1"/>
  <c r="CK10" i="3" s="1"/>
  <c r="CI10" i="3"/>
  <c r="AP10" i="3"/>
  <c r="AQ10" i="3" s="1"/>
  <c r="AJ10" i="3"/>
  <c r="AC10" i="3"/>
  <c r="AD10" i="3" s="1"/>
  <c r="W10" i="3"/>
  <c r="P10" i="3" a="1"/>
  <c r="P10" i="3" s="1"/>
  <c r="N10" i="3"/>
  <c r="M10" i="3" a="1"/>
  <c r="M10" i="3" s="1"/>
  <c r="L10" i="3" a="1"/>
  <c r="L10" i="3" s="1"/>
  <c r="I10" i="3" a="1"/>
  <c r="I10" i="3" s="1"/>
  <c r="H10" i="3" a="1"/>
  <c r="H10" i="3" s="1"/>
  <c r="F10" i="3" a="1"/>
  <c r="F10" i="3" s="1"/>
  <c r="D10" i="3" a="1"/>
  <c r="D10" i="3" s="1"/>
  <c r="CI9" i="3"/>
  <c r="AP9" i="3"/>
  <c r="AQ9" i="3" s="1"/>
  <c r="AC9" i="3"/>
  <c r="AD9" i="3" s="1"/>
  <c r="CY8" i="3" a="1"/>
  <c r="CY8" i="3" s="1"/>
  <c r="CW8" i="3" a="1"/>
  <c r="CW8" i="3" s="1"/>
  <c r="CU8" i="3" a="1"/>
  <c r="CU8" i="3" s="1"/>
  <c r="CS8" i="3" a="1"/>
  <c r="CS8" i="3" s="1"/>
  <c r="CR8" i="3" a="1"/>
  <c r="CR8" i="3" s="1"/>
  <c r="CO8" i="3" a="1"/>
  <c r="CO8" i="3" s="1"/>
  <c r="CL8" i="3" a="1"/>
  <c r="CL8" i="3" s="1"/>
  <c r="CK8" i="3" a="1"/>
  <c r="CK8" i="3" s="1"/>
  <c r="CI8" i="3"/>
  <c r="AP8" i="3"/>
  <c r="AQ8" i="3" s="1"/>
  <c r="AJ8" i="3"/>
  <c r="AC8" i="3"/>
  <c r="AD8" i="3" s="1"/>
  <c r="W8" i="3"/>
  <c r="P8" i="3" a="1"/>
  <c r="P8" i="3" s="1"/>
  <c r="N8" i="3"/>
  <c r="M8" i="3" a="1"/>
  <c r="M8" i="3" s="1"/>
  <c r="L8" i="3" a="1"/>
  <c r="L8" i="3" s="1"/>
  <c r="I8" i="3" a="1"/>
  <c r="I8" i="3" s="1"/>
  <c r="H8" i="3" a="1"/>
  <c r="H8" i="3" s="1"/>
  <c r="F8" i="3"/>
  <c r="F8" i="3" a="1"/>
  <c r="D8" i="3" a="1"/>
  <c r="D8" i="3" s="1"/>
  <c r="CI7" i="3"/>
  <c r="AP7" i="3"/>
  <c r="AQ7" i="3" s="1"/>
  <c r="AC7" i="3"/>
  <c r="AD7" i="3" s="1"/>
  <c r="CY6" i="3" a="1"/>
  <c r="CY6" i="3" s="1"/>
  <c r="CW6" i="3" a="1"/>
  <c r="CW6" i="3" s="1"/>
  <c r="CU6" i="3" a="1"/>
  <c r="CU6" i="3" s="1"/>
  <c r="CS6" i="3" a="1"/>
  <c r="CS6" i="3" s="1"/>
  <c r="CR6" i="3" a="1"/>
  <c r="CR6" i="3" s="1"/>
  <c r="CO6" i="3" a="1"/>
  <c r="CO6" i="3" s="1"/>
  <c r="CL6" i="3" a="1"/>
  <c r="CL6" i="3" s="1"/>
  <c r="CK6" i="3" a="1"/>
  <c r="CK6" i="3" s="1"/>
  <c r="CI6" i="3"/>
  <c r="BP6" i="3"/>
  <c r="BQ6" i="3" s="1"/>
  <c r="BC6" i="3"/>
  <c r="BD6" i="3" s="1"/>
  <c r="AW6" i="3"/>
  <c r="AP6" i="3"/>
  <c r="AQ6" i="3" s="1"/>
  <c r="AJ6" i="3"/>
  <c r="AC6" i="3"/>
  <c r="AD6" i="3" s="1"/>
  <c r="W6" i="3"/>
  <c r="P6" i="3" a="1"/>
  <c r="P6" i="3" s="1"/>
  <c r="N6" i="3"/>
  <c r="I6" i="3" a="1"/>
  <c r="I6" i="3" s="1"/>
  <c r="H6" i="3" a="1"/>
  <c r="H6" i="3" s="1"/>
  <c r="F6" i="3" a="1"/>
  <c r="F6" i="3" s="1"/>
  <c r="D6" i="3" a="1"/>
  <c r="D6" i="3" s="1"/>
  <c r="CI5" i="3"/>
  <c r="AP5" i="3"/>
  <c r="AQ5" i="3" s="1"/>
  <c r="AC5" i="3"/>
  <c r="AD5" i="3" s="1"/>
  <c r="CY4" i="3" a="1"/>
  <c r="CY4" i="3" s="1"/>
  <c r="CW4" i="3" a="1"/>
  <c r="CW4" i="3" s="1"/>
  <c r="CU4" i="3" a="1"/>
  <c r="CU4" i="3" s="1"/>
  <c r="CS4" i="3" a="1"/>
  <c r="CS4" i="3" s="1"/>
  <c r="CR4" i="3" a="1"/>
  <c r="CR4" i="3" s="1"/>
  <c r="CO4" i="3" a="1"/>
  <c r="CO4" i="3" s="1"/>
  <c r="CL4" i="3" a="1"/>
  <c r="CL4" i="3" s="1"/>
  <c r="CK4" i="3" a="1"/>
  <c r="CK4" i="3" s="1"/>
  <c r="CI4" i="3"/>
  <c r="CC4" i="3"/>
  <c r="BQ4" i="3"/>
  <c r="BP4" i="3"/>
  <c r="BC4" i="3"/>
  <c r="BD4" i="3" s="1"/>
  <c r="AW4" i="3"/>
  <c r="AP4" i="3"/>
  <c r="AQ4" i="3" s="1"/>
  <c r="AJ4" i="3"/>
  <c r="AC4" i="3"/>
  <c r="AD4" i="3" s="1"/>
  <c r="W4" i="3"/>
  <c r="P4" i="3" a="1"/>
  <c r="P4" i="3" s="1"/>
  <c r="N4" i="3"/>
  <c r="M4" i="3" a="1"/>
  <c r="M4" i="3" s="1"/>
  <c r="L4" i="3" a="1"/>
  <c r="L4" i="3" s="1"/>
  <c r="I4" i="3" a="1"/>
  <c r="I4" i="3" s="1"/>
  <c r="H4" i="3" a="1"/>
  <c r="H4" i="3" s="1"/>
  <c r="F4" i="3" a="1"/>
  <c r="F4" i="3" s="1"/>
  <c r="D4" i="3" a="1"/>
  <c r="D4" i="3" s="1"/>
  <c r="CI3" i="3"/>
  <c r="AP3" i="3"/>
  <c r="AQ3" i="3" s="1"/>
  <c r="AC3" i="3"/>
  <c r="AD3" i="3" s="1"/>
  <c r="CY2" i="3" a="1"/>
  <c r="CY2" i="3" s="1"/>
  <c r="CW2" i="3" a="1"/>
  <c r="CW2" i="3" s="1"/>
  <c r="CU2" i="3" a="1"/>
  <c r="CU2" i="3" s="1"/>
  <c r="CS2" i="3" a="1"/>
  <c r="CS2" i="3" s="1"/>
  <c r="CR2" i="3" a="1"/>
  <c r="CR2" i="3" s="1"/>
  <c r="CO2" i="3" a="1"/>
  <c r="CO2" i="3" s="1"/>
  <c r="CL2" i="3" a="1"/>
  <c r="CL2" i="3" s="1"/>
  <c r="CK2" i="3" a="1"/>
  <c r="CK2" i="3" s="1"/>
  <c r="CI2" i="3"/>
  <c r="AP2" i="3"/>
  <c r="AQ2" i="3" s="1"/>
  <c r="AJ2" i="3"/>
  <c r="AC2" i="3"/>
  <c r="AD2" i="3" s="1"/>
  <c r="W2" i="3"/>
  <c r="P2" i="3" a="1"/>
  <c r="P2" i="3" s="1"/>
  <c r="N2" i="3"/>
  <c r="M2" i="3" a="1"/>
  <c r="M2" i="3" s="1"/>
  <c r="L2" i="3" a="1"/>
  <c r="L2" i="3" s="1"/>
  <c r="I2" i="3" a="1"/>
  <c r="I2" i="3" s="1"/>
  <c r="H2" i="3" a="1"/>
  <c r="H2" i="3" s="1"/>
  <c r="F2" i="3" a="1"/>
  <c r="F2" i="3" s="1"/>
  <c r="D2" i="3" a="1"/>
  <c r="D2" i="3" s="1"/>
  <c r="J420" i="1"/>
  <c r="AF418" i="1"/>
  <c r="U418" i="1"/>
  <c r="M418" i="1"/>
  <c r="CX417" i="1" a="1"/>
  <c r="CX417" i="1" s="1"/>
  <c r="CV417" i="1" a="1"/>
  <c r="CV417" i="1" s="1"/>
  <c r="CT417" i="1" a="1"/>
  <c r="CT417" i="1" s="1"/>
  <c r="CR417" i="1" a="1"/>
  <c r="CR417" i="1" s="1"/>
  <c r="CQ417" i="1" a="1"/>
  <c r="CQ417" i="1" s="1"/>
  <c r="CN417" i="1" a="1"/>
  <c r="CN417" i="1" s="1"/>
  <c r="CK417" i="1" a="1"/>
  <c r="CK417" i="1" s="1"/>
  <c r="CJ417" i="1" a="1"/>
  <c r="CJ417" i="1" s="1"/>
  <c r="AF417" i="1"/>
  <c r="U417" i="1"/>
  <c r="O417" i="1" a="1"/>
  <c r="O417" i="1" s="1"/>
  <c r="M417" i="1"/>
  <c r="L417" i="1" a="1"/>
  <c r="L417" i="1" s="1"/>
  <c r="K417" i="1" a="1"/>
  <c r="K417" i="1" s="1"/>
  <c r="H417" i="1" a="1"/>
  <c r="H417" i="1" s="1"/>
  <c r="G417" i="1" a="1"/>
  <c r="G417" i="1" s="1"/>
  <c r="E417" i="1" a="1"/>
  <c r="E417" i="1" s="1"/>
  <c r="C417" i="1" a="1"/>
  <c r="C417" i="1" s="1"/>
  <c r="CX416" i="1" a="1"/>
  <c r="CX416" i="1" s="1"/>
  <c r="CV416" i="1" a="1"/>
  <c r="CV416" i="1" s="1"/>
  <c r="CT416" i="1" a="1"/>
  <c r="CT416" i="1" s="1"/>
  <c r="CR416" i="1" a="1"/>
  <c r="CR416" i="1" s="1"/>
  <c r="CQ416" i="1" a="1"/>
  <c r="CQ416" i="1" s="1"/>
  <c r="CN416" i="1" a="1"/>
  <c r="CN416" i="1" s="1"/>
  <c r="CK416" i="1" a="1"/>
  <c r="CK416" i="1" s="1"/>
  <c r="CJ416" i="1" a="1"/>
  <c r="CJ416" i="1" s="1"/>
  <c r="AF416" i="1"/>
  <c r="U416" i="1"/>
  <c r="O416" i="1" a="1"/>
  <c r="O416" i="1" s="1"/>
  <c r="M416" i="1"/>
  <c r="L416" i="1" a="1"/>
  <c r="L416" i="1" s="1"/>
  <c r="K416" i="1" a="1"/>
  <c r="K416" i="1" s="1"/>
  <c r="H416" i="1" a="1"/>
  <c r="H416" i="1" s="1"/>
  <c r="G416" i="1" a="1"/>
  <c r="G416" i="1" s="1"/>
  <c r="E416" i="1" a="1"/>
  <c r="E416" i="1" s="1"/>
  <c r="C416" i="1" a="1"/>
  <c r="C416" i="1" s="1"/>
  <c r="CX415" i="1" a="1"/>
  <c r="CX415" i="1" s="1"/>
  <c r="CV415" i="1" a="1"/>
  <c r="CV415" i="1" s="1"/>
  <c r="CT415" i="1" a="1"/>
  <c r="CT415" i="1" s="1"/>
  <c r="CR415" i="1" a="1"/>
  <c r="CR415" i="1" s="1"/>
  <c r="CQ415" i="1" a="1"/>
  <c r="CQ415" i="1" s="1"/>
  <c r="CN415" i="1" a="1"/>
  <c r="CN415" i="1" s="1"/>
  <c r="CK415" i="1" a="1"/>
  <c r="CK415" i="1" s="1"/>
  <c r="CJ415" i="1" a="1"/>
  <c r="CJ415" i="1" s="1"/>
  <c r="AF415" i="1"/>
  <c r="U415" i="1"/>
  <c r="O415" i="1" a="1"/>
  <c r="O415" i="1" s="1"/>
  <c r="M415" i="1"/>
  <c r="L415" i="1" a="1"/>
  <c r="L415" i="1" s="1"/>
  <c r="K415" i="1" a="1"/>
  <c r="K415" i="1" s="1"/>
  <c r="H415" i="1" a="1"/>
  <c r="H415" i="1" s="1"/>
  <c r="G415" i="1" a="1"/>
  <c r="G415" i="1" s="1"/>
  <c r="E415" i="1" a="1"/>
  <c r="E415" i="1" s="1"/>
  <c r="C415" i="1" a="1"/>
  <c r="C415" i="1" s="1"/>
  <c r="CX414" i="1" a="1"/>
  <c r="CX414" i="1" s="1"/>
  <c r="CV414" i="1" a="1"/>
  <c r="CV414" i="1" s="1"/>
  <c r="CT414" i="1" a="1"/>
  <c r="CT414" i="1" s="1"/>
  <c r="CR414" i="1" a="1"/>
  <c r="CR414" i="1" s="1"/>
  <c r="CQ414" i="1" a="1"/>
  <c r="CQ414" i="1" s="1"/>
  <c r="CN414" i="1" a="1"/>
  <c r="CN414" i="1" s="1"/>
  <c r="CK414" i="1" a="1"/>
  <c r="CK414" i="1" s="1"/>
  <c r="CJ414" i="1" a="1"/>
  <c r="CJ414" i="1" s="1"/>
  <c r="AF414" i="1"/>
  <c r="U414" i="1"/>
  <c r="O414" i="1" a="1"/>
  <c r="O414" i="1" s="1"/>
  <c r="M414" i="1"/>
  <c r="L414" i="1" a="1"/>
  <c r="L414" i="1" s="1"/>
  <c r="K414" i="1" a="1"/>
  <c r="K414" i="1" s="1"/>
  <c r="H414" i="1" a="1"/>
  <c r="H414" i="1" s="1"/>
  <c r="G414" i="1" a="1"/>
  <c r="G414" i="1" s="1"/>
  <c r="E414" i="1" a="1"/>
  <c r="E414" i="1" s="1"/>
  <c r="C414" i="1" a="1"/>
  <c r="C414" i="1" s="1"/>
  <c r="CX413" i="1" a="1"/>
  <c r="CX413" i="1" s="1"/>
  <c r="CV413" i="1" a="1"/>
  <c r="CV413" i="1" s="1"/>
  <c r="CT413" i="1" a="1"/>
  <c r="CT413" i="1" s="1"/>
  <c r="CR413" i="1" a="1"/>
  <c r="CR413" i="1" s="1"/>
  <c r="CQ413" i="1" a="1"/>
  <c r="CQ413" i="1" s="1"/>
  <c r="CN413" i="1" a="1"/>
  <c r="CN413" i="1" s="1"/>
  <c r="CK413" i="1" a="1"/>
  <c r="CK413" i="1" s="1"/>
  <c r="CJ413" i="1" a="1"/>
  <c r="CJ413" i="1" s="1"/>
  <c r="AF413" i="1"/>
  <c r="U413" i="1"/>
  <c r="O413" i="1" a="1"/>
  <c r="O413" i="1" s="1"/>
  <c r="M413" i="1"/>
  <c r="L413" i="1" a="1"/>
  <c r="L413" i="1" s="1"/>
  <c r="K413" i="1" a="1"/>
  <c r="K413" i="1" s="1"/>
  <c r="H413" i="1" a="1"/>
  <c r="H413" i="1" s="1"/>
  <c r="G413" i="1" a="1"/>
  <c r="G413" i="1" s="1"/>
  <c r="E413" i="1" a="1"/>
  <c r="E413" i="1" s="1"/>
  <c r="C413" i="1" a="1"/>
  <c r="C413" i="1" s="1"/>
  <c r="CX412" i="1" a="1"/>
  <c r="CX412" i="1" s="1"/>
  <c r="CV412" i="1" a="1"/>
  <c r="CV412" i="1" s="1"/>
  <c r="CT412" i="1" a="1"/>
  <c r="CT412" i="1" s="1"/>
  <c r="CR412" i="1" a="1"/>
  <c r="CR412" i="1" s="1"/>
  <c r="CQ412" i="1" a="1"/>
  <c r="CQ412" i="1" s="1"/>
  <c r="CN412" i="1" a="1"/>
  <c r="CN412" i="1" s="1"/>
  <c r="CK412" i="1" a="1"/>
  <c r="CK412" i="1" s="1"/>
  <c r="CJ412" i="1" a="1"/>
  <c r="CJ412" i="1" s="1"/>
  <c r="AF412" i="1"/>
  <c r="U412" i="1"/>
  <c r="O412" i="1" a="1"/>
  <c r="O412" i="1" s="1"/>
  <c r="M412" i="1"/>
  <c r="L412" i="1" a="1"/>
  <c r="L412" i="1" s="1"/>
  <c r="K412" i="1" a="1"/>
  <c r="K412" i="1" s="1"/>
  <c r="H412" i="1" a="1"/>
  <c r="H412" i="1" s="1"/>
  <c r="G412" i="1" a="1"/>
  <c r="G412" i="1" s="1"/>
  <c r="E412" i="1" a="1"/>
  <c r="E412" i="1" s="1"/>
  <c r="C412" i="1" a="1"/>
  <c r="C412" i="1" s="1"/>
  <c r="CX411" i="1" a="1"/>
  <c r="CX411" i="1" s="1"/>
  <c r="CV411" i="1" a="1"/>
  <c r="CV411" i="1" s="1"/>
  <c r="CT411" i="1" a="1"/>
  <c r="CT411" i="1" s="1"/>
  <c r="CR411" i="1" a="1"/>
  <c r="CR411" i="1" s="1"/>
  <c r="CQ411" i="1" a="1"/>
  <c r="CQ411" i="1" s="1"/>
  <c r="CN411" i="1" a="1"/>
  <c r="CN411" i="1" s="1"/>
  <c r="CK411" i="1" a="1"/>
  <c r="CK411" i="1" s="1"/>
  <c r="CJ411" i="1" a="1"/>
  <c r="CJ411" i="1" s="1"/>
  <c r="AF411" i="1"/>
  <c r="U411" i="1"/>
  <c r="O411" i="1" a="1"/>
  <c r="O411" i="1" s="1"/>
  <c r="M411" i="1"/>
  <c r="L411" i="1" a="1"/>
  <c r="L411" i="1" s="1"/>
  <c r="K411" i="1" a="1"/>
  <c r="K411" i="1" s="1"/>
  <c r="H411" i="1" a="1"/>
  <c r="H411" i="1" s="1"/>
  <c r="G411" i="1" a="1"/>
  <c r="G411" i="1" s="1"/>
  <c r="E411" i="1" a="1"/>
  <c r="E411" i="1" s="1"/>
  <c r="C411" i="1" a="1"/>
  <c r="C411" i="1" s="1"/>
  <c r="CX410" i="1" a="1"/>
  <c r="CX410" i="1" s="1"/>
  <c r="CV410" i="1" a="1"/>
  <c r="CV410" i="1" s="1"/>
  <c r="CT410" i="1" a="1"/>
  <c r="CT410" i="1" s="1"/>
  <c r="CR410" i="1" a="1"/>
  <c r="CR410" i="1" s="1"/>
  <c r="CQ410" i="1" a="1"/>
  <c r="CQ410" i="1" s="1"/>
  <c r="CN410" i="1" a="1"/>
  <c r="CN410" i="1" s="1"/>
  <c r="CK410" i="1" a="1"/>
  <c r="CK410" i="1" s="1"/>
  <c r="CJ410" i="1" a="1"/>
  <c r="CJ410" i="1" s="1"/>
  <c r="AF410" i="1"/>
  <c r="U410" i="1"/>
  <c r="O410" i="1" a="1"/>
  <c r="O410" i="1" s="1"/>
  <c r="M410" i="1"/>
  <c r="L410" i="1" a="1"/>
  <c r="L410" i="1" s="1"/>
  <c r="K410" i="1" a="1"/>
  <c r="K410" i="1" s="1"/>
  <c r="H410" i="1" a="1"/>
  <c r="H410" i="1" s="1"/>
  <c r="G410" i="1" a="1"/>
  <c r="G410" i="1" s="1"/>
  <c r="E410" i="1" a="1"/>
  <c r="E410" i="1" s="1"/>
  <c r="C410" i="1" a="1"/>
  <c r="C410" i="1" s="1"/>
  <c r="CX409" i="1" a="1"/>
  <c r="CX409" i="1" s="1"/>
  <c r="CV409" i="1" a="1"/>
  <c r="CV409" i="1" s="1"/>
  <c r="CT409" i="1" a="1"/>
  <c r="CT409" i="1" s="1"/>
  <c r="CR409" i="1" a="1"/>
  <c r="CR409" i="1" s="1"/>
  <c r="CQ409" i="1" a="1"/>
  <c r="CQ409" i="1" s="1"/>
  <c r="CN409" i="1" a="1"/>
  <c r="CN409" i="1" s="1"/>
  <c r="CK409" i="1" a="1"/>
  <c r="CK409" i="1" s="1"/>
  <c r="CJ409" i="1" a="1"/>
  <c r="CJ409" i="1" s="1"/>
  <c r="AF409" i="1"/>
  <c r="U409" i="1"/>
  <c r="O409" i="1" a="1"/>
  <c r="O409" i="1" s="1"/>
  <c r="M409" i="1"/>
  <c r="L409" i="1" a="1"/>
  <c r="L409" i="1" s="1"/>
  <c r="K409" i="1" a="1"/>
  <c r="K409" i="1" s="1"/>
  <c r="H409" i="1" a="1"/>
  <c r="H409" i="1" s="1"/>
  <c r="G409" i="1" a="1"/>
  <c r="G409" i="1" s="1"/>
  <c r="E409" i="1" a="1"/>
  <c r="E409" i="1" s="1"/>
  <c r="C409" i="1" a="1"/>
  <c r="C409" i="1" s="1"/>
  <c r="CX408" i="1" a="1"/>
  <c r="CX408" i="1" s="1"/>
  <c r="CV408" i="1" a="1"/>
  <c r="CV408" i="1" s="1"/>
  <c r="CT408" i="1" a="1"/>
  <c r="CT408" i="1" s="1"/>
  <c r="CR408" i="1" a="1"/>
  <c r="CR408" i="1" s="1"/>
  <c r="CQ408" i="1" a="1"/>
  <c r="CQ408" i="1" s="1"/>
  <c r="CN408" i="1" a="1"/>
  <c r="CN408" i="1" s="1"/>
  <c r="CK408" i="1" a="1"/>
  <c r="CK408" i="1" s="1"/>
  <c r="CJ408" i="1" a="1"/>
  <c r="CJ408" i="1" s="1"/>
  <c r="AF408" i="1"/>
  <c r="U408" i="1"/>
  <c r="O408" i="1" a="1"/>
  <c r="O408" i="1" s="1"/>
  <c r="M408" i="1"/>
  <c r="L408" i="1" a="1"/>
  <c r="L408" i="1" s="1"/>
  <c r="K408" i="1" a="1"/>
  <c r="K408" i="1" s="1"/>
  <c r="H408" i="1" a="1"/>
  <c r="H408" i="1" s="1"/>
  <c r="G408" i="1" a="1"/>
  <c r="G408" i="1" s="1"/>
  <c r="E408" i="1" a="1"/>
  <c r="E408" i="1" s="1"/>
  <c r="C408" i="1" a="1"/>
  <c r="C408" i="1" s="1"/>
  <c r="CX407" i="1" a="1"/>
  <c r="CX407" i="1" s="1"/>
  <c r="CV407" i="1" a="1"/>
  <c r="CV407" i="1" s="1"/>
  <c r="CT407" i="1" a="1"/>
  <c r="CT407" i="1" s="1"/>
  <c r="CR407" i="1" a="1"/>
  <c r="CR407" i="1" s="1"/>
  <c r="CQ407" i="1" a="1"/>
  <c r="CQ407" i="1" s="1"/>
  <c r="CN407" i="1" a="1"/>
  <c r="CN407" i="1" s="1"/>
  <c r="CK407" i="1" a="1"/>
  <c r="CK407" i="1" s="1"/>
  <c r="CJ407" i="1" a="1"/>
  <c r="CJ407" i="1" s="1"/>
  <c r="AF407" i="1"/>
  <c r="U407" i="1"/>
  <c r="O407" i="1" a="1"/>
  <c r="O407" i="1" s="1"/>
  <c r="M407" i="1"/>
  <c r="L407" i="1" a="1"/>
  <c r="L407" i="1" s="1"/>
  <c r="K407" i="1" a="1"/>
  <c r="K407" i="1" s="1"/>
  <c r="H407" i="1" a="1"/>
  <c r="H407" i="1" s="1"/>
  <c r="G407" i="1" a="1"/>
  <c r="G407" i="1" s="1"/>
  <c r="E407" i="1" a="1"/>
  <c r="E407" i="1" s="1"/>
  <c r="C407" i="1" a="1"/>
  <c r="C407" i="1" s="1"/>
  <c r="CX406" i="1" a="1"/>
  <c r="CX406" i="1" s="1"/>
  <c r="CV406" i="1" a="1"/>
  <c r="CV406" i="1" s="1"/>
  <c r="CT406" i="1" a="1"/>
  <c r="CT406" i="1" s="1"/>
  <c r="CR406" i="1" a="1"/>
  <c r="CR406" i="1" s="1"/>
  <c r="CQ406" i="1" a="1"/>
  <c r="CQ406" i="1" s="1"/>
  <c r="CN406" i="1" a="1"/>
  <c r="CN406" i="1" s="1"/>
  <c r="CK406" i="1" a="1"/>
  <c r="CK406" i="1" s="1"/>
  <c r="CJ406" i="1" a="1"/>
  <c r="CJ406" i="1" s="1"/>
  <c r="AF406" i="1"/>
  <c r="U406" i="1"/>
  <c r="O406" i="1" a="1"/>
  <c r="O406" i="1" s="1"/>
  <c r="M406" i="1"/>
  <c r="L406" i="1" a="1"/>
  <c r="L406" i="1" s="1"/>
  <c r="K406" i="1" a="1"/>
  <c r="K406" i="1" s="1"/>
  <c r="H406" i="1" a="1"/>
  <c r="H406" i="1" s="1"/>
  <c r="G406" i="1" a="1"/>
  <c r="G406" i="1" s="1"/>
  <c r="E406" i="1" a="1"/>
  <c r="E406" i="1" s="1"/>
  <c r="C406" i="1" a="1"/>
  <c r="C406" i="1" s="1"/>
  <c r="CX405" i="1" a="1"/>
  <c r="CX405" i="1" s="1"/>
  <c r="CV405" i="1" a="1"/>
  <c r="CV405" i="1" s="1"/>
  <c r="CT405" i="1" a="1"/>
  <c r="CT405" i="1" s="1"/>
  <c r="CR405" i="1" a="1"/>
  <c r="CR405" i="1" s="1"/>
  <c r="CQ405" i="1" a="1"/>
  <c r="CQ405" i="1" s="1"/>
  <c r="CN405" i="1" a="1"/>
  <c r="CN405" i="1" s="1"/>
  <c r="CK405" i="1" a="1"/>
  <c r="CK405" i="1" s="1"/>
  <c r="CJ405" i="1" a="1"/>
  <c r="CJ405" i="1" s="1"/>
  <c r="AF405" i="1"/>
  <c r="U405" i="1"/>
  <c r="O405" i="1" a="1"/>
  <c r="O405" i="1" s="1"/>
  <c r="M405" i="1"/>
  <c r="L405" i="1" a="1"/>
  <c r="L405" i="1" s="1"/>
  <c r="K405" i="1" a="1"/>
  <c r="K405" i="1" s="1"/>
  <c r="H405" i="1" a="1"/>
  <c r="H405" i="1" s="1"/>
  <c r="G405" i="1" a="1"/>
  <c r="G405" i="1" s="1"/>
  <c r="E405" i="1" a="1"/>
  <c r="E405" i="1" s="1"/>
  <c r="C405" i="1" a="1"/>
  <c r="C405" i="1" s="1"/>
  <c r="CX404" i="1" a="1"/>
  <c r="CX404" i="1" s="1"/>
  <c r="CV404" i="1" a="1"/>
  <c r="CV404" i="1" s="1"/>
  <c r="CT404" i="1" a="1"/>
  <c r="CT404" i="1" s="1"/>
  <c r="CR404" i="1" a="1"/>
  <c r="CR404" i="1" s="1"/>
  <c r="CQ404" i="1" a="1"/>
  <c r="CQ404" i="1" s="1"/>
  <c r="CN404" i="1" a="1"/>
  <c r="CN404" i="1" s="1"/>
  <c r="CK404" i="1" a="1"/>
  <c r="CK404" i="1" s="1"/>
  <c r="CJ404" i="1" a="1"/>
  <c r="CJ404" i="1" s="1"/>
  <c r="AF404" i="1"/>
  <c r="U404" i="1"/>
  <c r="O404" i="1" a="1"/>
  <c r="O404" i="1" s="1"/>
  <c r="M404" i="1"/>
  <c r="L404" i="1" a="1"/>
  <c r="L404" i="1" s="1"/>
  <c r="K404" i="1" a="1"/>
  <c r="K404" i="1" s="1"/>
  <c r="H404" i="1" a="1"/>
  <c r="H404" i="1" s="1"/>
  <c r="G404" i="1" a="1"/>
  <c r="G404" i="1" s="1"/>
  <c r="E404" i="1" a="1"/>
  <c r="E404" i="1" s="1"/>
  <c r="C404" i="1" a="1"/>
  <c r="C404" i="1" s="1"/>
  <c r="CX403" i="1" a="1"/>
  <c r="CX403" i="1" s="1"/>
  <c r="CV403" i="1" a="1"/>
  <c r="CV403" i="1" s="1"/>
  <c r="CT403" i="1" a="1"/>
  <c r="CT403" i="1" s="1"/>
  <c r="CR403" i="1" a="1"/>
  <c r="CR403" i="1" s="1"/>
  <c r="CQ403" i="1" a="1"/>
  <c r="CQ403" i="1" s="1"/>
  <c r="CN403" i="1" a="1"/>
  <c r="CN403" i="1" s="1"/>
  <c r="CK403" i="1" a="1"/>
  <c r="CK403" i="1" s="1"/>
  <c r="CJ403" i="1" a="1"/>
  <c r="CJ403" i="1" s="1"/>
  <c r="AF403" i="1"/>
  <c r="U403" i="1"/>
  <c r="O403" i="1" a="1"/>
  <c r="O403" i="1" s="1"/>
  <c r="M403" i="1"/>
  <c r="L403" i="1" a="1"/>
  <c r="L403" i="1" s="1"/>
  <c r="K403" i="1" a="1"/>
  <c r="K403" i="1" s="1"/>
  <c r="H403" i="1" a="1"/>
  <c r="H403" i="1" s="1"/>
  <c r="G403" i="1" a="1"/>
  <c r="G403" i="1" s="1"/>
  <c r="E403" i="1" a="1"/>
  <c r="E403" i="1" s="1"/>
  <c r="C403" i="1" a="1"/>
  <c r="C403" i="1" s="1"/>
  <c r="CX402" i="1" a="1"/>
  <c r="CX402" i="1" s="1"/>
  <c r="CV402" i="1" a="1"/>
  <c r="CV402" i="1" s="1"/>
  <c r="CT402" i="1" a="1"/>
  <c r="CT402" i="1" s="1"/>
  <c r="CR402" i="1" a="1"/>
  <c r="CR402" i="1" s="1"/>
  <c r="CQ402" i="1" a="1"/>
  <c r="CQ402" i="1" s="1"/>
  <c r="CN402" i="1" a="1"/>
  <c r="CN402" i="1" s="1"/>
  <c r="CK402" i="1" a="1"/>
  <c r="CK402" i="1" s="1"/>
  <c r="CJ402" i="1" a="1"/>
  <c r="CJ402" i="1" s="1"/>
  <c r="AF402" i="1"/>
  <c r="U402" i="1"/>
  <c r="O402" i="1" a="1"/>
  <c r="O402" i="1" s="1"/>
  <c r="M402" i="1"/>
  <c r="L402" i="1"/>
  <c r="L402" i="1" a="1"/>
  <c r="K402" i="1" a="1"/>
  <c r="K402" i="1" s="1"/>
  <c r="H402" i="1" a="1"/>
  <c r="H402" i="1" s="1"/>
  <c r="G402" i="1" a="1"/>
  <c r="G402" i="1" s="1"/>
  <c r="E402" i="1" a="1"/>
  <c r="E402" i="1" s="1"/>
  <c r="C402" i="1" a="1"/>
  <c r="C402" i="1" s="1"/>
  <c r="CX401" i="1" a="1"/>
  <c r="CX401" i="1" s="1"/>
  <c r="CV401" i="1" a="1"/>
  <c r="CV401" i="1" s="1"/>
  <c r="CT401" i="1" a="1"/>
  <c r="CT401" i="1" s="1"/>
  <c r="CR401" i="1" a="1"/>
  <c r="CR401" i="1" s="1"/>
  <c r="CQ401" i="1" a="1"/>
  <c r="CQ401" i="1" s="1"/>
  <c r="CN401" i="1" a="1"/>
  <c r="CN401" i="1" s="1"/>
  <c r="CK401" i="1" a="1"/>
  <c r="CK401" i="1" s="1"/>
  <c r="CJ401" i="1" a="1"/>
  <c r="CJ401" i="1" s="1"/>
  <c r="AF401" i="1"/>
  <c r="U401" i="1"/>
  <c r="O401" i="1" a="1"/>
  <c r="O401" i="1" s="1"/>
  <c r="M401" i="1"/>
  <c r="L401" i="1" a="1"/>
  <c r="L401" i="1" s="1"/>
  <c r="K401" i="1" a="1"/>
  <c r="K401" i="1" s="1"/>
  <c r="H401" i="1" a="1"/>
  <c r="H401" i="1" s="1"/>
  <c r="G401" i="1" a="1"/>
  <c r="G401" i="1" s="1"/>
  <c r="E401" i="1" a="1"/>
  <c r="E401" i="1" s="1"/>
  <c r="C401" i="1" a="1"/>
  <c r="C401" i="1" s="1"/>
  <c r="CX400" i="1" a="1"/>
  <c r="CX400" i="1" s="1"/>
  <c r="CV400" i="1" a="1"/>
  <c r="CV400" i="1" s="1"/>
  <c r="CT400" i="1" a="1"/>
  <c r="CT400" i="1" s="1"/>
  <c r="CR400" i="1" a="1"/>
  <c r="CR400" i="1" s="1"/>
  <c r="CQ400" i="1" a="1"/>
  <c r="CQ400" i="1" s="1"/>
  <c r="CN400" i="1" a="1"/>
  <c r="CN400" i="1" s="1"/>
  <c r="CK400" i="1" a="1"/>
  <c r="CK400" i="1" s="1"/>
  <c r="CJ400" i="1" a="1"/>
  <c r="CJ400" i="1" s="1"/>
  <c r="AF400" i="1"/>
  <c r="U400" i="1"/>
  <c r="O400" i="1" a="1"/>
  <c r="O400" i="1" s="1"/>
  <c r="M400" i="1"/>
  <c r="L400" i="1" a="1"/>
  <c r="L400" i="1" s="1"/>
  <c r="K400" i="1" a="1"/>
  <c r="K400" i="1" s="1"/>
  <c r="H400" i="1" a="1"/>
  <c r="H400" i="1" s="1"/>
  <c r="G400" i="1" a="1"/>
  <c r="G400" i="1" s="1"/>
  <c r="E400" i="1" a="1"/>
  <c r="E400" i="1" s="1"/>
  <c r="C400" i="1" a="1"/>
  <c r="C400" i="1" s="1"/>
  <c r="CX399" i="1" a="1"/>
  <c r="CX399" i="1" s="1"/>
  <c r="CV399" i="1" a="1"/>
  <c r="CV399" i="1" s="1"/>
  <c r="CT399" i="1" a="1"/>
  <c r="CT399" i="1" s="1"/>
  <c r="CR399" i="1" a="1"/>
  <c r="CR399" i="1" s="1"/>
  <c r="CQ399" i="1" a="1"/>
  <c r="CQ399" i="1" s="1"/>
  <c r="CN399" i="1" a="1"/>
  <c r="CN399" i="1" s="1"/>
  <c r="CK399" i="1" a="1"/>
  <c r="CK399" i="1" s="1"/>
  <c r="CJ399" i="1" a="1"/>
  <c r="CJ399" i="1" s="1"/>
  <c r="AF399" i="1"/>
  <c r="U399" i="1"/>
  <c r="O399" i="1" a="1"/>
  <c r="O399" i="1" s="1"/>
  <c r="M399" i="1"/>
  <c r="L399" i="1" a="1"/>
  <c r="L399" i="1" s="1"/>
  <c r="K399" i="1" a="1"/>
  <c r="K399" i="1" s="1"/>
  <c r="H399" i="1" a="1"/>
  <c r="H399" i="1" s="1"/>
  <c r="G399" i="1" a="1"/>
  <c r="G399" i="1" s="1"/>
  <c r="E399" i="1" a="1"/>
  <c r="E399" i="1" s="1"/>
  <c r="C399" i="1" a="1"/>
  <c r="C399" i="1" s="1"/>
  <c r="CX398" i="1" a="1"/>
  <c r="CX398" i="1" s="1"/>
  <c r="CV398" i="1" a="1"/>
  <c r="CV398" i="1" s="1"/>
  <c r="CT398" i="1" a="1"/>
  <c r="CT398" i="1" s="1"/>
  <c r="CR398" i="1" a="1"/>
  <c r="CR398" i="1" s="1"/>
  <c r="CQ398" i="1" a="1"/>
  <c r="CQ398" i="1" s="1"/>
  <c r="CN398" i="1" a="1"/>
  <c r="CN398" i="1" s="1"/>
  <c r="CK398" i="1" a="1"/>
  <c r="CK398" i="1" s="1"/>
  <c r="CJ398" i="1" a="1"/>
  <c r="CJ398" i="1" s="1"/>
  <c r="AF398" i="1"/>
  <c r="U398" i="1"/>
  <c r="O398" i="1" a="1"/>
  <c r="O398" i="1" s="1"/>
  <c r="M398" i="1"/>
  <c r="L398" i="1" a="1"/>
  <c r="L398" i="1" s="1"/>
  <c r="K398" i="1" a="1"/>
  <c r="K398" i="1" s="1"/>
  <c r="H398" i="1" a="1"/>
  <c r="H398" i="1" s="1"/>
  <c r="G398" i="1" a="1"/>
  <c r="G398" i="1" s="1"/>
  <c r="E398" i="1" a="1"/>
  <c r="E398" i="1" s="1"/>
  <c r="C398" i="1" a="1"/>
  <c r="C398" i="1" s="1"/>
  <c r="CX397" i="1"/>
  <c r="CX397" i="1" a="1"/>
  <c r="CV397" i="1" a="1"/>
  <c r="CV397" i="1" s="1"/>
  <c r="CT397" i="1" a="1"/>
  <c r="CT397" i="1" s="1"/>
  <c r="CR397" i="1" a="1"/>
  <c r="CR397" i="1" s="1"/>
  <c r="CQ397" i="1" a="1"/>
  <c r="CQ397" i="1" s="1"/>
  <c r="CN397" i="1" a="1"/>
  <c r="CN397" i="1" s="1"/>
  <c r="CK397" i="1" a="1"/>
  <c r="CK397" i="1" s="1"/>
  <c r="CJ397" i="1" a="1"/>
  <c r="CJ397" i="1" s="1"/>
  <c r="AF397" i="1"/>
  <c r="U397" i="1"/>
  <c r="O397" i="1" a="1"/>
  <c r="O397" i="1" s="1"/>
  <c r="M397" i="1"/>
  <c r="L397" i="1" a="1"/>
  <c r="L397" i="1" s="1"/>
  <c r="K397" i="1" a="1"/>
  <c r="K397" i="1" s="1"/>
  <c r="H397" i="1" a="1"/>
  <c r="H397" i="1" s="1"/>
  <c r="G397" i="1" a="1"/>
  <c r="G397" i="1" s="1"/>
  <c r="E397" i="1" a="1"/>
  <c r="E397" i="1" s="1"/>
  <c r="C397" i="1" a="1"/>
  <c r="C397" i="1" s="1"/>
  <c r="CX396" i="1" a="1"/>
  <c r="CX396" i="1" s="1"/>
  <c r="CV396" i="1" a="1"/>
  <c r="CV396" i="1" s="1"/>
  <c r="CT396" i="1" a="1"/>
  <c r="CT396" i="1" s="1"/>
  <c r="CR396" i="1" a="1"/>
  <c r="CR396" i="1" s="1"/>
  <c r="CQ396" i="1" a="1"/>
  <c r="CQ396" i="1" s="1"/>
  <c r="CN396" i="1" a="1"/>
  <c r="CN396" i="1" s="1"/>
  <c r="CK396" i="1" a="1"/>
  <c r="CK396" i="1" s="1"/>
  <c r="CJ396" i="1" a="1"/>
  <c r="CJ396" i="1" s="1"/>
  <c r="AF396" i="1"/>
  <c r="U396" i="1"/>
  <c r="O396" i="1"/>
  <c r="O396" i="1" a="1"/>
  <c r="M396" i="1"/>
  <c r="L396" i="1" a="1"/>
  <c r="L396" i="1" s="1"/>
  <c r="K396" i="1" a="1"/>
  <c r="K396" i="1" s="1"/>
  <c r="H396" i="1" a="1"/>
  <c r="H396" i="1" s="1"/>
  <c r="G396" i="1" a="1"/>
  <c r="G396" i="1" s="1"/>
  <c r="E396" i="1" a="1"/>
  <c r="E396" i="1" s="1"/>
  <c r="C396" i="1" a="1"/>
  <c r="C396" i="1" s="1"/>
  <c r="CX395" i="1" a="1"/>
  <c r="CX395" i="1" s="1"/>
  <c r="CV395" i="1" a="1"/>
  <c r="CV395" i="1" s="1"/>
  <c r="CT395" i="1" a="1"/>
  <c r="CT395" i="1" s="1"/>
  <c r="CR395" i="1" a="1"/>
  <c r="CR395" i="1" s="1"/>
  <c r="CQ395" i="1" a="1"/>
  <c r="CQ395" i="1" s="1"/>
  <c r="CN395" i="1" a="1"/>
  <c r="CN395" i="1" s="1"/>
  <c r="CK395" i="1" a="1"/>
  <c r="CK395" i="1" s="1"/>
  <c r="CJ395" i="1" a="1"/>
  <c r="CJ395" i="1" s="1"/>
  <c r="AF395" i="1"/>
  <c r="U395" i="1"/>
  <c r="O395" i="1" a="1"/>
  <c r="O395" i="1" s="1"/>
  <c r="M395" i="1"/>
  <c r="L395" i="1" a="1"/>
  <c r="L395" i="1" s="1"/>
  <c r="K395" i="1" a="1"/>
  <c r="K395" i="1" s="1"/>
  <c r="H395" i="1" a="1"/>
  <c r="H395" i="1" s="1"/>
  <c r="G395" i="1" a="1"/>
  <c r="G395" i="1" s="1"/>
  <c r="E395" i="1" a="1"/>
  <c r="E395" i="1" s="1"/>
  <c r="C395" i="1" a="1"/>
  <c r="C395" i="1" s="1"/>
  <c r="CX394" i="1" a="1"/>
  <c r="CX394" i="1" s="1"/>
  <c r="CV394" i="1" a="1"/>
  <c r="CV394" i="1" s="1"/>
  <c r="CT394" i="1" a="1"/>
  <c r="CT394" i="1" s="1"/>
  <c r="CR394" i="1"/>
  <c r="CR394" i="1" a="1"/>
  <c r="CQ394" i="1" a="1"/>
  <c r="CQ394" i="1" s="1"/>
  <c r="CN394" i="1" a="1"/>
  <c r="CN394" i="1" s="1"/>
  <c r="CK394" i="1"/>
  <c r="CK394" i="1" a="1"/>
  <c r="CJ394" i="1" a="1"/>
  <c r="CJ394" i="1" s="1"/>
  <c r="AF394" i="1"/>
  <c r="U394" i="1"/>
  <c r="O394" i="1" a="1"/>
  <c r="O394" i="1" s="1"/>
  <c r="M394" i="1"/>
  <c r="L394" i="1" a="1"/>
  <c r="L394" i="1" s="1"/>
  <c r="K394" i="1" a="1"/>
  <c r="K394" i="1" s="1"/>
  <c r="H394" i="1" a="1"/>
  <c r="H394" i="1" s="1"/>
  <c r="G394" i="1" a="1"/>
  <c r="G394" i="1" s="1"/>
  <c r="E394" i="1" a="1"/>
  <c r="E394" i="1" s="1"/>
  <c r="C394" i="1" a="1"/>
  <c r="C394" i="1" s="1"/>
  <c r="CX393" i="1" a="1"/>
  <c r="CX393" i="1" s="1"/>
  <c r="CV393" i="1" a="1"/>
  <c r="CV393" i="1" s="1"/>
  <c r="CT393" i="1" a="1"/>
  <c r="CT393" i="1" s="1"/>
  <c r="CR393" i="1" a="1"/>
  <c r="CR393" i="1" s="1"/>
  <c r="CQ393" i="1" a="1"/>
  <c r="CQ393" i="1" s="1"/>
  <c r="CN393" i="1" a="1"/>
  <c r="CN393" i="1" s="1"/>
  <c r="CK393" i="1" a="1"/>
  <c r="CK393" i="1" s="1"/>
  <c r="CJ393" i="1" a="1"/>
  <c r="CJ393" i="1" s="1"/>
  <c r="AF393" i="1"/>
  <c r="U393" i="1"/>
  <c r="O393" i="1" a="1"/>
  <c r="O393" i="1" s="1"/>
  <c r="M393" i="1"/>
  <c r="L393" i="1" a="1"/>
  <c r="L393" i="1" s="1"/>
  <c r="K393" i="1" a="1"/>
  <c r="K393" i="1" s="1"/>
  <c r="H393" i="1" a="1"/>
  <c r="H393" i="1" s="1"/>
  <c r="G393" i="1" a="1"/>
  <c r="G393" i="1" s="1"/>
  <c r="E393" i="1" a="1"/>
  <c r="E393" i="1" s="1"/>
  <c r="C393" i="1" a="1"/>
  <c r="C393" i="1" s="1"/>
  <c r="CX392" i="1" a="1"/>
  <c r="CX392" i="1" s="1"/>
  <c r="CV392" i="1" a="1"/>
  <c r="CV392" i="1" s="1"/>
  <c r="CT392" i="1" a="1"/>
  <c r="CT392" i="1" s="1"/>
  <c r="CR392" i="1" a="1"/>
  <c r="CR392" i="1" s="1"/>
  <c r="CQ392" i="1" a="1"/>
  <c r="CQ392" i="1" s="1"/>
  <c r="CN392" i="1" a="1"/>
  <c r="CN392" i="1" s="1"/>
  <c r="CK392" i="1" a="1"/>
  <c r="CK392" i="1" s="1"/>
  <c r="CJ392" i="1" a="1"/>
  <c r="CJ392" i="1" s="1"/>
  <c r="AF392" i="1"/>
  <c r="U392" i="1"/>
  <c r="O392" i="1" a="1"/>
  <c r="O392" i="1" s="1"/>
  <c r="M392" i="1"/>
  <c r="L392" i="1" a="1"/>
  <c r="L392" i="1" s="1"/>
  <c r="K392" i="1" a="1"/>
  <c r="K392" i="1" s="1"/>
  <c r="H392" i="1" a="1"/>
  <c r="H392" i="1" s="1"/>
  <c r="G392" i="1" a="1"/>
  <c r="G392" i="1" s="1"/>
  <c r="E392" i="1" a="1"/>
  <c r="E392" i="1" s="1"/>
  <c r="C392" i="1" a="1"/>
  <c r="C392" i="1" s="1"/>
  <c r="CX391" i="1" a="1"/>
  <c r="CX391" i="1" s="1"/>
  <c r="CV391" i="1" a="1"/>
  <c r="CV391" i="1" s="1"/>
  <c r="CT391" i="1" a="1"/>
  <c r="CT391" i="1" s="1"/>
  <c r="CR391" i="1" a="1"/>
  <c r="CR391" i="1" s="1"/>
  <c r="CQ391" i="1" a="1"/>
  <c r="CQ391" i="1" s="1"/>
  <c r="CN391" i="1" a="1"/>
  <c r="CN391" i="1" s="1"/>
  <c r="CK391" i="1" a="1"/>
  <c r="CK391" i="1" s="1"/>
  <c r="CJ391" i="1" a="1"/>
  <c r="CJ391" i="1" s="1"/>
  <c r="AF391" i="1"/>
  <c r="U391" i="1"/>
  <c r="O391" i="1" a="1"/>
  <c r="O391" i="1" s="1"/>
  <c r="M391" i="1"/>
  <c r="L391" i="1" a="1"/>
  <c r="L391" i="1" s="1"/>
  <c r="K391" i="1" a="1"/>
  <c r="K391" i="1" s="1"/>
  <c r="H391" i="1" a="1"/>
  <c r="H391" i="1" s="1"/>
  <c r="G391" i="1" a="1"/>
  <c r="G391" i="1" s="1"/>
  <c r="E391" i="1" a="1"/>
  <c r="E391" i="1" s="1"/>
  <c r="C391" i="1" a="1"/>
  <c r="C391" i="1" s="1"/>
  <c r="CX390" i="1" a="1"/>
  <c r="CX390" i="1" s="1"/>
  <c r="CV390" i="1" a="1"/>
  <c r="CV390" i="1" s="1"/>
  <c r="CT390" i="1" a="1"/>
  <c r="CT390" i="1" s="1"/>
  <c r="CR390" i="1" a="1"/>
  <c r="CR390" i="1" s="1"/>
  <c r="CQ390" i="1" a="1"/>
  <c r="CQ390" i="1" s="1"/>
  <c r="CN390" i="1" a="1"/>
  <c r="CN390" i="1" s="1"/>
  <c r="CK390" i="1" a="1"/>
  <c r="CK390" i="1" s="1"/>
  <c r="CJ390" i="1" a="1"/>
  <c r="CJ390" i="1" s="1"/>
  <c r="AF390" i="1"/>
  <c r="U390" i="1"/>
  <c r="O390" i="1" a="1"/>
  <c r="O390" i="1" s="1"/>
  <c r="M390" i="1"/>
  <c r="L390" i="1" a="1"/>
  <c r="L390" i="1" s="1"/>
  <c r="K390" i="1" a="1"/>
  <c r="K390" i="1" s="1"/>
  <c r="H390" i="1" a="1"/>
  <c r="H390" i="1" s="1"/>
  <c r="G390" i="1" a="1"/>
  <c r="G390" i="1" s="1"/>
  <c r="E390" i="1" a="1"/>
  <c r="E390" i="1" s="1"/>
  <c r="C390" i="1" a="1"/>
  <c r="C390" i="1" s="1"/>
  <c r="CX389" i="1" a="1"/>
  <c r="CX389" i="1" s="1"/>
  <c r="CV389" i="1" a="1"/>
  <c r="CV389" i="1" s="1"/>
  <c r="CT389" i="1" a="1"/>
  <c r="CT389" i="1" s="1"/>
  <c r="CR389" i="1" a="1"/>
  <c r="CR389" i="1" s="1"/>
  <c r="CQ389" i="1" a="1"/>
  <c r="CQ389" i="1" s="1"/>
  <c r="CN389" i="1" a="1"/>
  <c r="CN389" i="1" s="1"/>
  <c r="CK389" i="1" a="1"/>
  <c r="CK389" i="1" s="1"/>
  <c r="CJ389" i="1" a="1"/>
  <c r="CJ389" i="1" s="1"/>
  <c r="AF389" i="1"/>
  <c r="U389" i="1"/>
  <c r="O389" i="1" a="1"/>
  <c r="O389" i="1" s="1"/>
  <c r="M389" i="1"/>
  <c r="L389" i="1" a="1"/>
  <c r="L389" i="1" s="1"/>
  <c r="K389" i="1" a="1"/>
  <c r="K389" i="1" s="1"/>
  <c r="H389" i="1" a="1"/>
  <c r="H389" i="1" s="1"/>
  <c r="G389" i="1" a="1"/>
  <c r="G389" i="1" s="1"/>
  <c r="E389" i="1" a="1"/>
  <c r="E389" i="1" s="1"/>
  <c r="C389" i="1" a="1"/>
  <c r="C389" i="1" s="1"/>
  <c r="CX388" i="1" a="1"/>
  <c r="CX388" i="1" s="1"/>
  <c r="CV388" i="1" a="1"/>
  <c r="CV388" i="1" s="1"/>
  <c r="CT388" i="1" a="1"/>
  <c r="CT388" i="1" s="1"/>
  <c r="CR388" i="1" a="1"/>
  <c r="CR388" i="1" s="1"/>
  <c r="CQ388" i="1" a="1"/>
  <c r="CQ388" i="1" s="1"/>
  <c r="CN388" i="1" a="1"/>
  <c r="CN388" i="1" s="1"/>
  <c r="CK388" i="1" a="1"/>
  <c r="CK388" i="1" s="1"/>
  <c r="CJ388" i="1" a="1"/>
  <c r="CJ388" i="1" s="1"/>
  <c r="AF388" i="1"/>
  <c r="U388" i="1"/>
  <c r="O388" i="1" a="1"/>
  <c r="O388" i="1" s="1"/>
  <c r="M388" i="1"/>
  <c r="L388" i="1" a="1"/>
  <c r="L388" i="1" s="1"/>
  <c r="K388" i="1" a="1"/>
  <c r="K388" i="1" s="1"/>
  <c r="H388" i="1" a="1"/>
  <c r="H388" i="1" s="1"/>
  <c r="G388" i="1" a="1"/>
  <c r="G388" i="1" s="1"/>
  <c r="E388" i="1" a="1"/>
  <c r="E388" i="1" s="1"/>
  <c r="C388" i="1"/>
  <c r="C388" i="1" a="1"/>
  <c r="CX387" i="1" a="1"/>
  <c r="CX387" i="1" s="1"/>
  <c r="CV387" i="1" a="1"/>
  <c r="CV387" i="1" s="1"/>
  <c r="CT387" i="1" a="1"/>
  <c r="CT387" i="1" s="1"/>
  <c r="CR387" i="1" a="1"/>
  <c r="CR387" i="1" s="1"/>
  <c r="CQ387" i="1" a="1"/>
  <c r="CQ387" i="1" s="1"/>
  <c r="CN387" i="1" a="1"/>
  <c r="CN387" i="1" s="1"/>
  <c r="CK387" i="1" a="1"/>
  <c r="CK387" i="1" s="1"/>
  <c r="CJ387" i="1" a="1"/>
  <c r="CJ387" i="1" s="1"/>
  <c r="AF387" i="1"/>
  <c r="U387" i="1"/>
  <c r="O387" i="1" a="1"/>
  <c r="O387" i="1" s="1"/>
  <c r="M387" i="1"/>
  <c r="L387" i="1" a="1"/>
  <c r="L387" i="1" s="1"/>
  <c r="K387" i="1" a="1"/>
  <c r="K387" i="1" s="1"/>
  <c r="H387" i="1" a="1"/>
  <c r="H387" i="1" s="1"/>
  <c r="G387" i="1" a="1"/>
  <c r="G387" i="1" s="1"/>
  <c r="E387" i="1" a="1"/>
  <c r="E387" i="1" s="1"/>
  <c r="C387" i="1" a="1"/>
  <c r="C387" i="1" s="1"/>
  <c r="CX386" i="1" a="1"/>
  <c r="CX386" i="1" s="1"/>
  <c r="CV386" i="1" a="1"/>
  <c r="CV386" i="1" s="1"/>
  <c r="CT386" i="1" a="1"/>
  <c r="CT386" i="1" s="1"/>
  <c r="CR386" i="1"/>
  <c r="CR386" i="1" a="1"/>
  <c r="CQ386" i="1" a="1"/>
  <c r="CQ386" i="1" s="1"/>
  <c r="CN386" i="1" a="1"/>
  <c r="CN386" i="1" s="1"/>
  <c r="CK386" i="1" a="1"/>
  <c r="CK386" i="1" s="1"/>
  <c r="CJ386" i="1" a="1"/>
  <c r="CJ386" i="1" s="1"/>
  <c r="AF386" i="1"/>
  <c r="U386" i="1"/>
  <c r="O386" i="1" a="1"/>
  <c r="O386" i="1" s="1"/>
  <c r="M386" i="1"/>
  <c r="L386" i="1" a="1"/>
  <c r="L386" i="1" s="1"/>
  <c r="H386" i="1" a="1"/>
  <c r="H386" i="1" s="1"/>
  <c r="G386" i="1" a="1"/>
  <c r="G386" i="1" s="1"/>
  <c r="E386" i="1" a="1"/>
  <c r="E386" i="1" s="1"/>
  <c r="C386" i="1" a="1"/>
  <c r="C386" i="1" s="1"/>
  <c r="CX385" i="1" a="1"/>
  <c r="CX385" i="1" s="1"/>
  <c r="CV385" i="1" a="1"/>
  <c r="CV385" i="1" s="1"/>
  <c r="CT385" i="1" a="1"/>
  <c r="CT385" i="1" s="1"/>
  <c r="CR385" i="1" a="1"/>
  <c r="CR385" i="1" s="1"/>
  <c r="CQ385" i="1" a="1"/>
  <c r="CQ385" i="1" s="1"/>
  <c r="CN385" i="1" a="1"/>
  <c r="CN385" i="1" s="1"/>
  <c r="CK385" i="1" a="1"/>
  <c r="CK385" i="1" s="1"/>
  <c r="CJ385" i="1" a="1"/>
  <c r="CJ385" i="1" s="1"/>
  <c r="AF385" i="1"/>
  <c r="U385" i="1"/>
  <c r="O385" i="1" a="1"/>
  <c r="O385" i="1" s="1"/>
  <c r="M385" i="1"/>
  <c r="L385" i="1" a="1"/>
  <c r="L385" i="1" s="1"/>
  <c r="K385" i="1" a="1"/>
  <c r="K385" i="1" s="1"/>
  <c r="H385" i="1" a="1"/>
  <c r="H385" i="1" s="1"/>
  <c r="G385" i="1" a="1"/>
  <c r="G385" i="1" s="1"/>
  <c r="E385" i="1" a="1"/>
  <c r="E385" i="1" s="1"/>
  <c r="C385" i="1" a="1"/>
  <c r="C385" i="1" s="1"/>
  <c r="CX384" i="1" a="1"/>
  <c r="CX384" i="1" s="1"/>
  <c r="CV384" i="1" a="1"/>
  <c r="CV384" i="1" s="1"/>
  <c r="CT384" i="1" a="1"/>
  <c r="CT384" i="1" s="1"/>
  <c r="CR384" i="1" a="1"/>
  <c r="CR384" i="1" s="1"/>
  <c r="CQ384" i="1" a="1"/>
  <c r="CQ384" i="1" s="1"/>
  <c r="CN384" i="1" a="1"/>
  <c r="CN384" i="1" s="1"/>
  <c r="CK384" i="1" a="1"/>
  <c r="CK384" i="1" s="1"/>
  <c r="CJ384" i="1" a="1"/>
  <c r="CJ384" i="1" s="1"/>
  <c r="AF384" i="1"/>
  <c r="U384" i="1"/>
  <c r="O384" i="1" a="1"/>
  <c r="O384" i="1" s="1"/>
  <c r="M384" i="1"/>
  <c r="L384" i="1" a="1"/>
  <c r="L384" i="1" s="1"/>
  <c r="K384" i="1" a="1"/>
  <c r="K384" i="1" s="1"/>
  <c r="H384" i="1" a="1"/>
  <c r="H384" i="1" s="1"/>
  <c r="G384" i="1" a="1"/>
  <c r="G384" i="1" s="1"/>
  <c r="E384" i="1" a="1"/>
  <c r="E384" i="1" s="1"/>
  <c r="C384" i="1" a="1"/>
  <c r="C384" i="1" s="1"/>
  <c r="CX383" i="1" a="1"/>
  <c r="CX383" i="1" s="1"/>
  <c r="CV383" i="1" a="1"/>
  <c r="CV383" i="1" s="1"/>
  <c r="CT383" i="1" a="1"/>
  <c r="CT383" i="1" s="1"/>
  <c r="CR383" i="1" a="1"/>
  <c r="CR383" i="1" s="1"/>
  <c r="CQ383" i="1" a="1"/>
  <c r="CQ383" i="1" s="1"/>
  <c r="CN383" i="1" a="1"/>
  <c r="CN383" i="1" s="1"/>
  <c r="CK383" i="1" a="1"/>
  <c r="CK383" i="1" s="1"/>
  <c r="CJ383" i="1" a="1"/>
  <c r="CJ383" i="1" s="1"/>
  <c r="AF383" i="1"/>
  <c r="U383" i="1"/>
  <c r="O383" i="1" a="1"/>
  <c r="O383" i="1" s="1"/>
  <c r="M383" i="1"/>
  <c r="L383" i="1" a="1"/>
  <c r="L383" i="1" s="1"/>
  <c r="K383" i="1" a="1"/>
  <c r="K383" i="1" s="1"/>
  <c r="H383" i="1" a="1"/>
  <c r="H383" i="1" s="1"/>
  <c r="G383" i="1" a="1"/>
  <c r="G383" i="1" s="1"/>
  <c r="E383" i="1" a="1"/>
  <c r="E383" i="1" s="1"/>
  <c r="C383" i="1" a="1"/>
  <c r="C383" i="1" s="1"/>
  <c r="CX382" i="1" a="1"/>
  <c r="CX382" i="1" s="1"/>
  <c r="CV382" i="1" a="1"/>
  <c r="CV382" i="1" s="1"/>
  <c r="CT382" i="1" a="1"/>
  <c r="CT382" i="1" s="1"/>
  <c r="CR382" i="1" a="1"/>
  <c r="CR382" i="1" s="1"/>
  <c r="CQ382" i="1" a="1"/>
  <c r="CQ382" i="1" s="1"/>
  <c r="CN382" i="1" a="1"/>
  <c r="CN382" i="1" s="1"/>
  <c r="CK382" i="1" a="1"/>
  <c r="CK382" i="1" s="1"/>
  <c r="CJ382" i="1" a="1"/>
  <c r="CJ382" i="1" s="1"/>
  <c r="AF382" i="1"/>
  <c r="U382" i="1"/>
  <c r="O382" i="1" a="1"/>
  <c r="O382" i="1" s="1"/>
  <c r="M382" i="1"/>
  <c r="L382" i="1" a="1"/>
  <c r="L382" i="1" s="1"/>
  <c r="K382" i="1" a="1"/>
  <c r="K382" i="1" s="1"/>
  <c r="H382" i="1" a="1"/>
  <c r="H382" i="1" s="1"/>
  <c r="G382" i="1" a="1"/>
  <c r="G382" i="1" s="1"/>
  <c r="E382" i="1" a="1"/>
  <c r="E382" i="1" s="1"/>
  <c r="C382" i="1" a="1"/>
  <c r="C382" i="1" s="1"/>
  <c r="CX381" i="1" a="1"/>
  <c r="CX381" i="1" s="1"/>
  <c r="CV381" i="1" a="1"/>
  <c r="CV381" i="1" s="1"/>
  <c r="CT381" i="1" a="1"/>
  <c r="CT381" i="1" s="1"/>
  <c r="CR381" i="1" a="1"/>
  <c r="CR381" i="1" s="1"/>
  <c r="CQ381" i="1" a="1"/>
  <c r="CQ381" i="1" s="1"/>
  <c r="CN381" i="1" a="1"/>
  <c r="CN381" i="1" s="1"/>
  <c r="CK381" i="1" a="1"/>
  <c r="CK381" i="1" s="1"/>
  <c r="CJ381" i="1" a="1"/>
  <c r="CJ381" i="1" s="1"/>
  <c r="AF381" i="1"/>
  <c r="U381" i="1"/>
  <c r="O381" i="1" a="1"/>
  <c r="O381" i="1" s="1"/>
  <c r="M381" i="1"/>
  <c r="L381" i="1" a="1"/>
  <c r="L381" i="1" s="1"/>
  <c r="K381" i="1" a="1"/>
  <c r="K381" i="1" s="1"/>
  <c r="H381" i="1" a="1"/>
  <c r="H381" i="1" s="1"/>
  <c r="G381" i="1" a="1"/>
  <c r="G381" i="1" s="1"/>
  <c r="E381" i="1" a="1"/>
  <c r="E381" i="1" s="1"/>
  <c r="C381" i="1" a="1"/>
  <c r="C381" i="1" s="1"/>
  <c r="CX380" i="1" a="1"/>
  <c r="CX380" i="1" s="1"/>
  <c r="CV380" i="1" a="1"/>
  <c r="CV380" i="1" s="1"/>
  <c r="CT380" i="1" a="1"/>
  <c r="CT380" i="1" s="1"/>
  <c r="CR380" i="1" a="1"/>
  <c r="CR380" i="1" s="1"/>
  <c r="CQ380" i="1" a="1"/>
  <c r="CQ380" i="1" s="1"/>
  <c r="CN380" i="1" a="1"/>
  <c r="CN380" i="1" s="1"/>
  <c r="CK380" i="1" a="1"/>
  <c r="CK380" i="1" s="1"/>
  <c r="CJ380" i="1" a="1"/>
  <c r="CJ380" i="1" s="1"/>
  <c r="AF380" i="1"/>
  <c r="U380" i="1"/>
  <c r="O380" i="1" a="1"/>
  <c r="O380" i="1" s="1"/>
  <c r="M380" i="1"/>
  <c r="L380" i="1" a="1"/>
  <c r="L380" i="1" s="1"/>
  <c r="H380" i="1" a="1"/>
  <c r="H380" i="1" s="1"/>
  <c r="G380" i="1" a="1"/>
  <c r="G380" i="1" s="1"/>
  <c r="E380" i="1"/>
  <c r="E380" i="1" a="1"/>
  <c r="C380" i="1" a="1"/>
  <c r="C380" i="1" s="1"/>
  <c r="CX379" i="1" a="1"/>
  <c r="CX379" i="1" s="1"/>
  <c r="CV379" i="1" a="1"/>
  <c r="CV379" i="1" s="1"/>
  <c r="CT379" i="1" a="1"/>
  <c r="CT379" i="1" s="1"/>
  <c r="CR379" i="1" a="1"/>
  <c r="CR379" i="1" s="1"/>
  <c r="CQ379" i="1" a="1"/>
  <c r="CQ379" i="1" s="1"/>
  <c r="CN379" i="1" a="1"/>
  <c r="CN379" i="1" s="1"/>
  <c r="CK379" i="1" a="1"/>
  <c r="CK379" i="1" s="1"/>
  <c r="CJ379" i="1" a="1"/>
  <c r="CJ379" i="1" s="1"/>
  <c r="AF379" i="1"/>
  <c r="U379" i="1"/>
  <c r="O379" i="1" a="1"/>
  <c r="O379" i="1" s="1"/>
  <c r="M379" i="1"/>
  <c r="L379" i="1" a="1"/>
  <c r="L379" i="1" s="1"/>
  <c r="K379" i="1" a="1"/>
  <c r="K379" i="1" s="1"/>
  <c r="H379" i="1" a="1"/>
  <c r="H379" i="1" s="1"/>
  <c r="G379" i="1" a="1"/>
  <c r="G379" i="1" s="1"/>
  <c r="E379" i="1" a="1"/>
  <c r="E379" i="1" s="1"/>
  <c r="C379" i="1"/>
  <c r="C379" i="1" a="1"/>
  <c r="CX378" i="1" a="1"/>
  <c r="CX378" i="1" s="1"/>
  <c r="CV378" i="1" a="1"/>
  <c r="CV378" i="1" s="1"/>
  <c r="CT378" i="1" a="1"/>
  <c r="CT378" i="1" s="1"/>
  <c r="CR378" i="1" a="1"/>
  <c r="CR378" i="1" s="1"/>
  <c r="CQ378" i="1" a="1"/>
  <c r="CQ378" i="1" s="1"/>
  <c r="CN378" i="1" a="1"/>
  <c r="CN378" i="1" s="1"/>
  <c r="CK378" i="1" a="1"/>
  <c r="CK378" i="1" s="1"/>
  <c r="CJ378" i="1" a="1"/>
  <c r="CJ378" i="1" s="1"/>
  <c r="AF378" i="1"/>
  <c r="U378" i="1"/>
  <c r="O378" i="1" a="1"/>
  <c r="O378" i="1" s="1"/>
  <c r="M378" i="1"/>
  <c r="L378" i="1" a="1"/>
  <c r="L378" i="1" s="1"/>
  <c r="K378" i="1" a="1"/>
  <c r="K378" i="1" s="1"/>
  <c r="H378" i="1" a="1"/>
  <c r="H378" i="1" s="1"/>
  <c r="G378" i="1" a="1"/>
  <c r="G378" i="1" s="1"/>
  <c r="E378" i="1" a="1"/>
  <c r="E378" i="1" s="1"/>
  <c r="C378" i="1" a="1"/>
  <c r="C378" i="1" s="1"/>
  <c r="CX377" i="1" a="1"/>
  <c r="CX377" i="1" s="1"/>
  <c r="CV377" i="1" a="1"/>
  <c r="CV377" i="1" s="1"/>
  <c r="CT377" i="1" a="1"/>
  <c r="CT377" i="1" s="1"/>
  <c r="CR377" i="1" a="1"/>
  <c r="CR377" i="1" s="1"/>
  <c r="CQ377" i="1" a="1"/>
  <c r="CQ377" i="1" s="1"/>
  <c r="CN377" i="1" a="1"/>
  <c r="CN377" i="1" s="1"/>
  <c r="CK377" i="1" a="1"/>
  <c r="CK377" i="1" s="1"/>
  <c r="CJ377" i="1" a="1"/>
  <c r="CJ377" i="1" s="1"/>
  <c r="AF377" i="1"/>
  <c r="U377" i="1"/>
  <c r="O377" i="1" a="1"/>
  <c r="O377" i="1" s="1"/>
  <c r="M377" i="1"/>
  <c r="L377" i="1" a="1"/>
  <c r="L377" i="1" s="1"/>
  <c r="K377" i="1" a="1"/>
  <c r="K377" i="1" s="1"/>
  <c r="H377" i="1" a="1"/>
  <c r="H377" i="1" s="1"/>
  <c r="G377" i="1" a="1"/>
  <c r="G377" i="1" s="1"/>
  <c r="E377" i="1" a="1"/>
  <c r="E377" i="1" s="1"/>
  <c r="C377" i="1" a="1"/>
  <c r="C377" i="1" s="1"/>
  <c r="CX376" i="1" a="1"/>
  <c r="CX376" i="1" s="1"/>
  <c r="CV376" i="1" a="1"/>
  <c r="CV376" i="1" s="1"/>
  <c r="CT376" i="1" a="1"/>
  <c r="CT376" i="1" s="1"/>
  <c r="CR376" i="1" a="1"/>
  <c r="CR376" i="1" s="1"/>
  <c r="CQ376" i="1" a="1"/>
  <c r="CQ376" i="1" s="1"/>
  <c r="CN376" i="1" a="1"/>
  <c r="CN376" i="1" s="1"/>
  <c r="CK376" i="1" a="1"/>
  <c r="CK376" i="1" s="1"/>
  <c r="CJ376" i="1" a="1"/>
  <c r="CJ376" i="1" s="1"/>
  <c r="AF376" i="1"/>
  <c r="U376" i="1"/>
  <c r="O376" i="1" a="1"/>
  <c r="O376" i="1" s="1"/>
  <c r="M376" i="1"/>
  <c r="L376" i="1" a="1"/>
  <c r="L376" i="1" s="1"/>
  <c r="H376" i="1"/>
  <c r="H376" i="1" a="1"/>
  <c r="G376" i="1" a="1"/>
  <c r="G376" i="1" s="1"/>
  <c r="E376" i="1" a="1"/>
  <c r="E376" i="1" s="1"/>
  <c r="C376" i="1" a="1"/>
  <c r="C376" i="1" s="1"/>
  <c r="CX375" i="1" a="1"/>
  <c r="CX375" i="1" s="1"/>
  <c r="CV375" i="1" a="1"/>
  <c r="CV375" i="1" s="1"/>
  <c r="CT375" i="1" a="1"/>
  <c r="CT375" i="1" s="1"/>
  <c r="CR375" i="1" a="1"/>
  <c r="CR375" i="1" s="1"/>
  <c r="CQ375" i="1" a="1"/>
  <c r="CQ375" i="1" s="1"/>
  <c r="CN375" i="1"/>
  <c r="CN375" i="1" a="1"/>
  <c r="CK375" i="1" a="1"/>
  <c r="CK375" i="1" s="1"/>
  <c r="CJ375" i="1" a="1"/>
  <c r="CJ375" i="1" s="1"/>
  <c r="AF375" i="1"/>
  <c r="U375" i="1"/>
  <c r="O375" i="1" a="1"/>
  <c r="O375" i="1" s="1"/>
  <c r="M375" i="1"/>
  <c r="L375" i="1" a="1"/>
  <c r="L375" i="1" s="1"/>
  <c r="K375" i="1" a="1"/>
  <c r="K375" i="1" s="1"/>
  <c r="H375" i="1" a="1"/>
  <c r="H375" i="1" s="1"/>
  <c r="G375" i="1" a="1"/>
  <c r="G375" i="1" s="1"/>
  <c r="E375" i="1" a="1"/>
  <c r="E375" i="1" s="1"/>
  <c r="C375" i="1" a="1"/>
  <c r="C375" i="1" s="1"/>
  <c r="CX374" i="1" a="1"/>
  <c r="CX374" i="1" s="1"/>
  <c r="CV374" i="1" a="1"/>
  <c r="CV374" i="1" s="1"/>
  <c r="CT374" i="1" a="1"/>
  <c r="CT374" i="1" s="1"/>
  <c r="CR374" i="1" a="1"/>
  <c r="CR374" i="1" s="1"/>
  <c r="CQ374" i="1" a="1"/>
  <c r="CQ374" i="1" s="1"/>
  <c r="CN374" i="1" a="1"/>
  <c r="CN374" i="1" s="1"/>
  <c r="CK374" i="1" a="1"/>
  <c r="CK374" i="1" s="1"/>
  <c r="CJ374" i="1" a="1"/>
  <c r="CJ374" i="1" s="1"/>
  <c r="AF374" i="1"/>
  <c r="U374" i="1"/>
  <c r="O374" i="1" a="1"/>
  <c r="O374" i="1" s="1"/>
  <c r="M374" i="1"/>
  <c r="L374" i="1" a="1"/>
  <c r="L374" i="1" s="1"/>
  <c r="K374" i="1" a="1"/>
  <c r="K374" i="1" s="1"/>
  <c r="H374" i="1" a="1"/>
  <c r="H374" i="1" s="1"/>
  <c r="G374" i="1" a="1"/>
  <c r="G374" i="1" s="1"/>
  <c r="E374" i="1" a="1"/>
  <c r="E374" i="1" s="1"/>
  <c r="C374" i="1" a="1"/>
  <c r="C374" i="1" s="1"/>
  <c r="CX373" i="1" a="1"/>
  <c r="CX373" i="1" s="1"/>
  <c r="CV373" i="1" a="1"/>
  <c r="CV373" i="1" s="1"/>
  <c r="CT373" i="1" a="1"/>
  <c r="CT373" i="1" s="1"/>
  <c r="CR373" i="1" a="1"/>
  <c r="CR373" i="1" s="1"/>
  <c r="CQ373" i="1" a="1"/>
  <c r="CQ373" i="1" s="1"/>
  <c r="CN373" i="1" a="1"/>
  <c r="CN373" i="1" s="1"/>
  <c r="CK373" i="1" a="1"/>
  <c r="CK373" i="1" s="1"/>
  <c r="CJ373" i="1" a="1"/>
  <c r="CJ373" i="1" s="1"/>
  <c r="AF373" i="1"/>
  <c r="U373" i="1"/>
  <c r="O373" i="1" a="1"/>
  <c r="O373" i="1" s="1"/>
  <c r="M373" i="1"/>
  <c r="L373" i="1" a="1"/>
  <c r="L373" i="1" s="1"/>
  <c r="K373" i="1" a="1"/>
  <c r="K373" i="1" s="1"/>
  <c r="H373" i="1" a="1"/>
  <c r="H373" i="1" s="1"/>
  <c r="G373" i="1" a="1"/>
  <c r="G373" i="1" s="1"/>
  <c r="E373" i="1" a="1"/>
  <c r="E373" i="1" s="1"/>
  <c r="C373" i="1" a="1"/>
  <c r="C373" i="1" s="1"/>
  <c r="CX372" i="1" a="1"/>
  <c r="CX372" i="1" s="1"/>
  <c r="CV372" i="1" a="1"/>
  <c r="CV372" i="1" s="1"/>
  <c r="CT372" i="1" a="1"/>
  <c r="CT372" i="1" s="1"/>
  <c r="CR372" i="1" a="1"/>
  <c r="CR372" i="1" s="1"/>
  <c r="CQ372" i="1" a="1"/>
  <c r="CQ372" i="1" s="1"/>
  <c r="CN372" i="1" a="1"/>
  <c r="CN372" i="1" s="1"/>
  <c r="CK372" i="1" a="1"/>
  <c r="CK372" i="1" s="1"/>
  <c r="CJ372" i="1" a="1"/>
  <c r="CJ372" i="1" s="1"/>
  <c r="AF372" i="1"/>
  <c r="U372" i="1"/>
  <c r="O372" i="1" a="1"/>
  <c r="O372" i="1" s="1"/>
  <c r="M372" i="1"/>
  <c r="L372" i="1" a="1"/>
  <c r="L372" i="1" s="1"/>
  <c r="K372" i="1" a="1"/>
  <c r="K372" i="1" s="1"/>
  <c r="H372" i="1" a="1"/>
  <c r="H372" i="1" s="1"/>
  <c r="G372" i="1" a="1"/>
  <c r="G372" i="1" s="1"/>
  <c r="E372" i="1" a="1"/>
  <c r="E372" i="1" s="1"/>
  <c r="C372" i="1" a="1"/>
  <c r="C372" i="1" s="1"/>
  <c r="CX371" i="1" a="1"/>
  <c r="CX371" i="1" s="1"/>
  <c r="CV371" i="1" a="1"/>
  <c r="CV371" i="1" s="1"/>
  <c r="CT371" i="1" a="1"/>
  <c r="CT371" i="1" s="1"/>
  <c r="CR371" i="1" a="1"/>
  <c r="CR371" i="1" s="1"/>
  <c r="CQ371" i="1" a="1"/>
  <c r="CQ371" i="1" s="1"/>
  <c r="CN371" i="1" a="1"/>
  <c r="CN371" i="1" s="1"/>
  <c r="CK371" i="1" a="1"/>
  <c r="CK371" i="1" s="1"/>
  <c r="CJ371" i="1" a="1"/>
  <c r="CJ371" i="1" s="1"/>
  <c r="AF371" i="1"/>
  <c r="U371" i="1"/>
  <c r="O371" i="1" a="1"/>
  <c r="O371" i="1" s="1"/>
  <c r="M371" i="1"/>
  <c r="L371" i="1" a="1"/>
  <c r="L371" i="1" s="1"/>
  <c r="K371" i="1" a="1"/>
  <c r="K371" i="1" s="1"/>
  <c r="H371" i="1" a="1"/>
  <c r="H371" i="1" s="1"/>
  <c r="G371" i="1" a="1"/>
  <c r="G371" i="1" s="1"/>
  <c r="E371" i="1" a="1"/>
  <c r="E371" i="1" s="1"/>
  <c r="C371" i="1" a="1"/>
  <c r="C371" i="1" s="1"/>
  <c r="CX370" i="1" a="1"/>
  <c r="CX370" i="1" s="1"/>
  <c r="CV370" i="1" a="1"/>
  <c r="CV370" i="1" s="1"/>
  <c r="CT370" i="1" a="1"/>
  <c r="CT370" i="1" s="1"/>
  <c r="CR370" i="1" a="1"/>
  <c r="CR370" i="1" s="1"/>
  <c r="CQ370" i="1" a="1"/>
  <c r="CQ370" i="1" s="1"/>
  <c r="CN370" i="1" a="1"/>
  <c r="CN370" i="1" s="1"/>
  <c r="CK370" i="1" a="1"/>
  <c r="CK370" i="1" s="1"/>
  <c r="CJ370" i="1" a="1"/>
  <c r="CJ370" i="1" s="1"/>
  <c r="AF370" i="1"/>
  <c r="U370" i="1"/>
  <c r="O370" i="1" a="1"/>
  <c r="O370" i="1" s="1"/>
  <c r="M370" i="1"/>
  <c r="L370" i="1" a="1"/>
  <c r="L370" i="1" s="1"/>
  <c r="K370" i="1" a="1"/>
  <c r="K370" i="1" s="1"/>
  <c r="H370" i="1" a="1"/>
  <c r="H370" i="1" s="1"/>
  <c r="G370" i="1" a="1"/>
  <c r="G370" i="1" s="1"/>
  <c r="E370" i="1" a="1"/>
  <c r="E370" i="1" s="1"/>
  <c r="C370" i="1" a="1"/>
  <c r="C370" i="1" s="1"/>
  <c r="CX369" i="1" a="1"/>
  <c r="CX369" i="1" s="1"/>
  <c r="CV369" i="1" a="1"/>
  <c r="CV369" i="1" s="1"/>
  <c r="CT369" i="1" a="1"/>
  <c r="CT369" i="1" s="1"/>
  <c r="CR369" i="1" a="1"/>
  <c r="CR369" i="1" s="1"/>
  <c r="CQ369" i="1" a="1"/>
  <c r="CQ369" i="1" s="1"/>
  <c r="CN369" i="1" a="1"/>
  <c r="CN369" i="1" s="1"/>
  <c r="CK369" i="1" a="1"/>
  <c r="CK369" i="1" s="1"/>
  <c r="CJ369" i="1" a="1"/>
  <c r="CJ369" i="1" s="1"/>
  <c r="AF369" i="1"/>
  <c r="U369" i="1"/>
  <c r="O369" i="1" a="1"/>
  <c r="O369" i="1" s="1"/>
  <c r="M369" i="1"/>
  <c r="L369" i="1" a="1"/>
  <c r="L369" i="1" s="1"/>
  <c r="K369" i="1" a="1"/>
  <c r="K369" i="1" s="1"/>
  <c r="H369" i="1" a="1"/>
  <c r="H369" i="1" s="1"/>
  <c r="G369" i="1" a="1"/>
  <c r="G369" i="1" s="1"/>
  <c r="E369" i="1" a="1"/>
  <c r="E369" i="1" s="1"/>
  <c r="C369" i="1" a="1"/>
  <c r="C369" i="1" s="1"/>
  <c r="CX368" i="1" a="1"/>
  <c r="CX368" i="1" s="1"/>
  <c r="CV368" i="1" a="1"/>
  <c r="CV368" i="1" s="1"/>
  <c r="CT368" i="1" a="1"/>
  <c r="CT368" i="1" s="1"/>
  <c r="CR368" i="1" a="1"/>
  <c r="CR368" i="1" s="1"/>
  <c r="CQ368" i="1" a="1"/>
  <c r="CQ368" i="1" s="1"/>
  <c r="CN368" i="1" a="1"/>
  <c r="CN368" i="1" s="1"/>
  <c r="CK368" i="1"/>
  <c r="CK368" i="1" a="1"/>
  <c r="CJ368" i="1" a="1"/>
  <c r="CJ368" i="1" s="1"/>
  <c r="AF368" i="1"/>
  <c r="U368" i="1"/>
  <c r="O368" i="1" a="1"/>
  <c r="O368" i="1" s="1"/>
  <c r="M368" i="1"/>
  <c r="L368" i="1" a="1"/>
  <c r="L368" i="1" s="1"/>
  <c r="K368" i="1" a="1"/>
  <c r="K368" i="1" s="1"/>
  <c r="H368" i="1" a="1"/>
  <c r="H368" i="1" s="1"/>
  <c r="G368" i="1" a="1"/>
  <c r="G368" i="1" s="1"/>
  <c r="E368" i="1" a="1"/>
  <c r="E368" i="1" s="1"/>
  <c r="C368" i="1" a="1"/>
  <c r="C368" i="1" s="1"/>
  <c r="CX367" i="1" a="1"/>
  <c r="CX367" i="1" s="1"/>
  <c r="CV367" i="1" a="1"/>
  <c r="CV367" i="1" s="1"/>
  <c r="CT367" i="1" a="1"/>
  <c r="CT367" i="1" s="1"/>
  <c r="CR367" i="1" a="1"/>
  <c r="CR367" i="1" s="1"/>
  <c r="CQ367" i="1" a="1"/>
  <c r="CQ367" i="1" s="1"/>
  <c r="CN367" i="1" a="1"/>
  <c r="CN367" i="1" s="1"/>
  <c r="CK367" i="1" a="1"/>
  <c r="CK367" i="1" s="1"/>
  <c r="CJ367" i="1" a="1"/>
  <c r="CJ367" i="1" s="1"/>
  <c r="AF367" i="1"/>
  <c r="U367" i="1"/>
  <c r="O367" i="1" a="1"/>
  <c r="O367" i="1" s="1"/>
  <c r="M367" i="1"/>
  <c r="L367" i="1" a="1"/>
  <c r="L367" i="1" s="1"/>
  <c r="H367" i="1" a="1"/>
  <c r="H367" i="1" s="1"/>
  <c r="G367" i="1" a="1"/>
  <c r="G367" i="1" s="1"/>
  <c r="C367" i="1" a="1"/>
  <c r="C367" i="1" s="1"/>
  <c r="CX366" i="1" a="1"/>
  <c r="CX366" i="1" s="1"/>
  <c r="CV366" i="1" a="1"/>
  <c r="CV366" i="1" s="1"/>
  <c r="CT366" i="1" a="1"/>
  <c r="CT366" i="1" s="1"/>
  <c r="CR366" i="1" a="1"/>
  <c r="CR366" i="1" s="1"/>
  <c r="CQ366" i="1" a="1"/>
  <c r="CQ366" i="1" s="1"/>
  <c r="CN366" i="1" a="1"/>
  <c r="CN366" i="1" s="1"/>
  <c r="CK366" i="1" a="1"/>
  <c r="CK366" i="1" s="1"/>
  <c r="CJ366" i="1" a="1"/>
  <c r="CJ366" i="1" s="1"/>
  <c r="AF366" i="1"/>
  <c r="U366" i="1"/>
  <c r="O366" i="1" a="1"/>
  <c r="O366" i="1" s="1"/>
  <c r="M366" i="1"/>
  <c r="L366" i="1" a="1"/>
  <c r="L366" i="1" s="1"/>
  <c r="K366" i="1" a="1"/>
  <c r="K366" i="1" s="1"/>
  <c r="H366" i="1" a="1"/>
  <c r="H366" i="1" s="1"/>
  <c r="G366" i="1" a="1"/>
  <c r="G366" i="1" s="1"/>
  <c r="E366" i="1" a="1"/>
  <c r="E366" i="1" s="1"/>
  <c r="C366" i="1" a="1"/>
  <c r="C366" i="1" s="1"/>
  <c r="CX365" i="1" a="1"/>
  <c r="CX365" i="1" s="1"/>
  <c r="CV365" i="1" a="1"/>
  <c r="CV365" i="1" s="1"/>
  <c r="CT365" i="1" a="1"/>
  <c r="CT365" i="1" s="1"/>
  <c r="CR365" i="1" a="1"/>
  <c r="CR365" i="1" s="1"/>
  <c r="CQ365" i="1" a="1"/>
  <c r="CQ365" i="1" s="1"/>
  <c r="CN365" i="1" a="1"/>
  <c r="CN365" i="1" s="1"/>
  <c r="CK365" i="1" a="1"/>
  <c r="CK365" i="1" s="1"/>
  <c r="CJ365" i="1" a="1"/>
  <c r="CJ365" i="1" s="1"/>
  <c r="AF365" i="1"/>
  <c r="U365" i="1"/>
  <c r="O365" i="1" a="1"/>
  <c r="O365" i="1" s="1"/>
  <c r="M365" i="1"/>
  <c r="L365" i="1" a="1"/>
  <c r="L365" i="1" s="1"/>
  <c r="K365" i="1" a="1"/>
  <c r="K365" i="1" s="1"/>
  <c r="H365" i="1" a="1"/>
  <c r="H365" i="1" s="1"/>
  <c r="G365" i="1" a="1"/>
  <c r="G365" i="1" s="1"/>
  <c r="E365" i="1" a="1"/>
  <c r="E365" i="1" s="1"/>
  <c r="C365" i="1" a="1"/>
  <c r="C365" i="1" s="1"/>
  <c r="CX364" i="1" a="1"/>
  <c r="CX364" i="1" s="1"/>
  <c r="CV364" i="1" a="1"/>
  <c r="CV364" i="1" s="1"/>
  <c r="CT364" i="1" a="1"/>
  <c r="CT364" i="1" s="1"/>
  <c r="CR364" i="1" a="1"/>
  <c r="CR364" i="1" s="1"/>
  <c r="CQ364" i="1" a="1"/>
  <c r="CQ364" i="1" s="1"/>
  <c r="CN364" i="1" a="1"/>
  <c r="CN364" i="1" s="1"/>
  <c r="CK364" i="1" a="1"/>
  <c r="CK364" i="1" s="1"/>
  <c r="CJ364" i="1" a="1"/>
  <c r="CJ364" i="1" s="1"/>
  <c r="AF364" i="1"/>
  <c r="U364" i="1"/>
  <c r="O364" i="1" a="1"/>
  <c r="O364" i="1" s="1"/>
  <c r="M364" i="1"/>
  <c r="L364" i="1" a="1"/>
  <c r="L364" i="1" s="1"/>
  <c r="K364" i="1" a="1"/>
  <c r="K364" i="1" s="1"/>
  <c r="H364" i="1" a="1"/>
  <c r="H364" i="1" s="1"/>
  <c r="G364" i="1" a="1"/>
  <c r="G364" i="1" s="1"/>
  <c r="E364" i="1" a="1"/>
  <c r="E364" i="1" s="1"/>
  <c r="C364" i="1" a="1"/>
  <c r="C364" i="1" s="1"/>
  <c r="CX363" i="1" a="1"/>
  <c r="CX363" i="1" s="1"/>
  <c r="CV363" i="1" a="1"/>
  <c r="CV363" i="1" s="1"/>
  <c r="CT363" i="1" a="1"/>
  <c r="CT363" i="1" s="1"/>
  <c r="CR363" i="1" a="1"/>
  <c r="CR363" i="1" s="1"/>
  <c r="CQ363" i="1" a="1"/>
  <c r="CQ363" i="1" s="1"/>
  <c r="CN363" i="1" a="1"/>
  <c r="CN363" i="1" s="1"/>
  <c r="CK363" i="1" a="1"/>
  <c r="CK363" i="1" s="1"/>
  <c r="CJ363" i="1" a="1"/>
  <c r="CJ363" i="1" s="1"/>
  <c r="AF363" i="1"/>
  <c r="U363" i="1"/>
  <c r="O363" i="1" a="1"/>
  <c r="O363" i="1" s="1"/>
  <c r="M363" i="1"/>
  <c r="L363" i="1" a="1"/>
  <c r="L363" i="1" s="1"/>
  <c r="K363" i="1" a="1"/>
  <c r="K363" i="1" s="1"/>
  <c r="H363" i="1" a="1"/>
  <c r="H363" i="1" s="1"/>
  <c r="G363" i="1" a="1"/>
  <c r="G363" i="1" s="1"/>
  <c r="C363" i="1" a="1"/>
  <c r="C363" i="1" s="1"/>
  <c r="CX362" i="1" a="1"/>
  <c r="CX362" i="1" s="1"/>
  <c r="CV362" i="1" a="1"/>
  <c r="CV362" i="1" s="1"/>
  <c r="CT362" i="1" a="1"/>
  <c r="CT362" i="1" s="1"/>
  <c r="CR362" i="1" a="1"/>
  <c r="CR362" i="1" s="1"/>
  <c r="CQ362" i="1" a="1"/>
  <c r="CQ362" i="1" s="1"/>
  <c r="CN362" i="1" a="1"/>
  <c r="CN362" i="1" s="1"/>
  <c r="CK362" i="1" a="1"/>
  <c r="CK362" i="1" s="1"/>
  <c r="CJ362" i="1" a="1"/>
  <c r="CJ362" i="1" s="1"/>
  <c r="AF362" i="1"/>
  <c r="U362" i="1"/>
  <c r="O362" i="1" a="1"/>
  <c r="O362" i="1" s="1"/>
  <c r="M362" i="1"/>
  <c r="L362" i="1" a="1"/>
  <c r="L362" i="1" s="1"/>
  <c r="K362" i="1" a="1"/>
  <c r="K362" i="1" s="1"/>
  <c r="H362" i="1" a="1"/>
  <c r="H362" i="1" s="1"/>
  <c r="G362" i="1" a="1"/>
  <c r="G362" i="1" s="1"/>
  <c r="E362" i="1" a="1"/>
  <c r="E362" i="1" s="1"/>
  <c r="C362" i="1" a="1"/>
  <c r="C362" i="1" s="1"/>
  <c r="CX361" i="1" a="1"/>
  <c r="CX361" i="1" s="1"/>
  <c r="CV361" i="1" a="1"/>
  <c r="CV361" i="1" s="1"/>
  <c r="CT361" i="1" a="1"/>
  <c r="CT361" i="1" s="1"/>
  <c r="CR361" i="1" a="1"/>
  <c r="CR361" i="1" s="1"/>
  <c r="CQ361" i="1" a="1"/>
  <c r="CQ361" i="1" s="1"/>
  <c r="CN361" i="1" a="1"/>
  <c r="CN361" i="1" s="1"/>
  <c r="CK361" i="1" a="1"/>
  <c r="CK361" i="1" s="1"/>
  <c r="CJ361" i="1" a="1"/>
  <c r="CJ361" i="1" s="1"/>
  <c r="AF361" i="1"/>
  <c r="U361" i="1"/>
  <c r="O361" i="1" a="1"/>
  <c r="O361" i="1" s="1"/>
  <c r="M361" i="1"/>
  <c r="L361" i="1" a="1"/>
  <c r="L361" i="1" s="1"/>
  <c r="K361" i="1" a="1"/>
  <c r="K361" i="1" s="1"/>
  <c r="H361" i="1" a="1"/>
  <c r="H361" i="1" s="1"/>
  <c r="G361" i="1" a="1"/>
  <c r="G361" i="1" s="1"/>
  <c r="E361" i="1" a="1"/>
  <c r="E361" i="1" s="1"/>
  <c r="C361" i="1" a="1"/>
  <c r="C361" i="1" s="1"/>
  <c r="CX360" i="1" a="1"/>
  <c r="CX360" i="1" s="1"/>
  <c r="CV360" i="1" a="1"/>
  <c r="CV360" i="1" s="1"/>
  <c r="CT360" i="1" a="1"/>
  <c r="CT360" i="1" s="1"/>
  <c r="CR360" i="1" a="1"/>
  <c r="CR360" i="1" s="1"/>
  <c r="CQ360" i="1" a="1"/>
  <c r="CQ360" i="1" s="1"/>
  <c r="CN360" i="1" a="1"/>
  <c r="CN360" i="1" s="1"/>
  <c r="CK360" i="1" a="1"/>
  <c r="CK360" i="1" s="1"/>
  <c r="CJ360" i="1" a="1"/>
  <c r="CJ360" i="1" s="1"/>
  <c r="AF360" i="1"/>
  <c r="U360" i="1"/>
  <c r="O360" i="1" a="1"/>
  <c r="O360" i="1" s="1"/>
  <c r="M360" i="1"/>
  <c r="L360" i="1" a="1"/>
  <c r="L360" i="1" s="1"/>
  <c r="K360" i="1" a="1"/>
  <c r="K360" i="1" s="1"/>
  <c r="H360" i="1" a="1"/>
  <c r="H360" i="1" s="1"/>
  <c r="G360" i="1" a="1"/>
  <c r="G360" i="1" s="1"/>
  <c r="E360" i="1" a="1"/>
  <c r="E360" i="1" s="1"/>
  <c r="C360" i="1" a="1"/>
  <c r="C360" i="1" s="1"/>
  <c r="CX359" i="1" a="1"/>
  <c r="CX359" i="1" s="1"/>
  <c r="CV359" i="1" a="1"/>
  <c r="CV359" i="1" s="1"/>
  <c r="CT359" i="1" a="1"/>
  <c r="CT359" i="1" s="1"/>
  <c r="CR359" i="1" a="1"/>
  <c r="CR359" i="1" s="1"/>
  <c r="CQ359" i="1" a="1"/>
  <c r="CQ359" i="1" s="1"/>
  <c r="CN359" i="1" a="1"/>
  <c r="CN359" i="1" s="1"/>
  <c r="CK359" i="1" a="1"/>
  <c r="CK359" i="1" s="1"/>
  <c r="CJ359" i="1" a="1"/>
  <c r="CJ359" i="1" s="1"/>
  <c r="AF359" i="1"/>
  <c r="U359" i="1"/>
  <c r="O359" i="1" a="1"/>
  <c r="O359" i="1" s="1"/>
  <c r="M359" i="1"/>
  <c r="L359" i="1" a="1"/>
  <c r="L359" i="1" s="1"/>
  <c r="K359" i="1" a="1"/>
  <c r="K359" i="1" s="1"/>
  <c r="H359" i="1" a="1"/>
  <c r="H359" i="1" s="1"/>
  <c r="G359" i="1" a="1"/>
  <c r="G359" i="1" s="1"/>
  <c r="E359" i="1" a="1"/>
  <c r="E359" i="1" s="1"/>
  <c r="C359" i="1" a="1"/>
  <c r="C359" i="1" s="1"/>
  <c r="CX358" i="1" a="1"/>
  <c r="CX358" i="1" s="1"/>
  <c r="CV358" i="1" a="1"/>
  <c r="CV358" i="1" s="1"/>
  <c r="CT358" i="1" a="1"/>
  <c r="CT358" i="1" s="1"/>
  <c r="CR358" i="1" a="1"/>
  <c r="CR358" i="1" s="1"/>
  <c r="CQ358" i="1" a="1"/>
  <c r="CQ358" i="1" s="1"/>
  <c r="CN358" i="1" a="1"/>
  <c r="CN358" i="1" s="1"/>
  <c r="CK358" i="1" a="1"/>
  <c r="CK358" i="1" s="1"/>
  <c r="CJ358" i="1" a="1"/>
  <c r="CJ358" i="1" s="1"/>
  <c r="AF358" i="1"/>
  <c r="U358" i="1"/>
  <c r="O358" i="1" a="1"/>
  <c r="O358" i="1" s="1"/>
  <c r="M358" i="1"/>
  <c r="L358" i="1" a="1"/>
  <c r="L358" i="1" s="1"/>
  <c r="K358" i="1" a="1"/>
  <c r="K358" i="1" s="1"/>
  <c r="H358" i="1" a="1"/>
  <c r="H358" i="1" s="1"/>
  <c r="G358" i="1" a="1"/>
  <c r="G358" i="1" s="1"/>
  <c r="E358" i="1" a="1"/>
  <c r="E358" i="1" s="1"/>
  <c r="C358" i="1" a="1"/>
  <c r="C358" i="1" s="1"/>
  <c r="CX357" i="1" a="1"/>
  <c r="CX357" i="1" s="1"/>
  <c r="CV357" i="1" a="1"/>
  <c r="CV357" i="1" s="1"/>
  <c r="CT357" i="1" a="1"/>
  <c r="CT357" i="1" s="1"/>
  <c r="CR357" i="1" a="1"/>
  <c r="CR357" i="1" s="1"/>
  <c r="CQ357" i="1" a="1"/>
  <c r="CQ357" i="1" s="1"/>
  <c r="CN357" i="1" a="1"/>
  <c r="CN357" i="1" s="1"/>
  <c r="CK357" i="1" a="1"/>
  <c r="CK357" i="1" s="1"/>
  <c r="CJ357" i="1" a="1"/>
  <c r="CJ357" i="1" s="1"/>
  <c r="AF357" i="1"/>
  <c r="U357" i="1"/>
  <c r="O357" i="1" a="1"/>
  <c r="O357" i="1" s="1"/>
  <c r="M357" i="1"/>
  <c r="L357" i="1" a="1"/>
  <c r="L357" i="1" s="1"/>
  <c r="K357" i="1" a="1"/>
  <c r="K357" i="1" s="1"/>
  <c r="H357" i="1" a="1"/>
  <c r="H357" i="1" s="1"/>
  <c r="G357" i="1" a="1"/>
  <c r="G357" i="1" s="1"/>
  <c r="E357" i="1" a="1"/>
  <c r="E357" i="1" s="1"/>
  <c r="C357" i="1" a="1"/>
  <c r="C357" i="1" s="1"/>
  <c r="CX356" i="1" a="1"/>
  <c r="CX356" i="1" s="1"/>
  <c r="CV356" i="1" a="1"/>
  <c r="CV356" i="1" s="1"/>
  <c r="CT356" i="1" a="1"/>
  <c r="CT356" i="1" s="1"/>
  <c r="CR356" i="1" a="1"/>
  <c r="CR356" i="1" s="1"/>
  <c r="CQ356" i="1" a="1"/>
  <c r="CQ356" i="1" s="1"/>
  <c r="CN356" i="1" a="1"/>
  <c r="CN356" i="1" s="1"/>
  <c r="CK356" i="1" a="1"/>
  <c r="CK356" i="1" s="1"/>
  <c r="CJ356" i="1" a="1"/>
  <c r="CJ356" i="1" s="1"/>
  <c r="AF356" i="1"/>
  <c r="U356" i="1"/>
  <c r="O356" i="1" a="1"/>
  <c r="O356" i="1" s="1"/>
  <c r="M356" i="1"/>
  <c r="L356" i="1" a="1"/>
  <c r="L356" i="1" s="1"/>
  <c r="K356" i="1" a="1"/>
  <c r="K356" i="1" s="1"/>
  <c r="H356" i="1" a="1"/>
  <c r="H356" i="1" s="1"/>
  <c r="G356" i="1" a="1"/>
  <c r="G356" i="1" s="1"/>
  <c r="E356" i="1" a="1"/>
  <c r="E356" i="1" s="1"/>
  <c r="C356" i="1" a="1"/>
  <c r="C356" i="1" s="1"/>
  <c r="CX355" i="1" a="1"/>
  <c r="CX355" i="1" s="1"/>
  <c r="CV355" i="1" a="1"/>
  <c r="CV355" i="1" s="1"/>
  <c r="CT355" i="1" a="1"/>
  <c r="CT355" i="1" s="1"/>
  <c r="CR355" i="1" a="1"/>
  <c r="CR355" i="1" s="1"/>
  <c r="CQ355" i="1" a="1"/>
  <c r="CQ355" i="1" s="1"/>
  <c r="CN355" i="1" a="1"/>
  <c r="CN355" i="1" s="1"/>
  <c r="CK355" i="1" a="1"/>
  <c r="CK355" i="1" s="1"/>
  <c r="CJ355" i="1" a="1"/>
  <c r="CJ355" i="1" s="1"/>
  <c r="AF355" i="1"/>
  <c r="U355" i="1"/>
  <c r="O355" i="1" a="1"/>
  <c r="O355" i="1" s="1"/>
  <c r="M355" i="1"/>
  <c r="L355" i="1" a="1"/>
  <c r="L355" i="1" s="1"/>
  <c r="H355" i="1" a="1"/>
  <c r="H355" i="1" s="1"/>
  <c r="G355" i="1" a="1"/>
  <c r="G355" i="1" s="1"/>
  <c r="E355" i="1" a="1"/>
  <c r="E355" i="1" s="1"/>
  <c r="C355" i="1" a="1"/>
  <c r="C355" i="1" s="1"/>
  <c r="CX354" i="1" a="1"/>
  <c r="CX354" i="1" s="1"/>
  <c r="CV354" i="1" a="1"/>
  <c r="CV354" i="1" s="1"/>
  <c r="CT354" i="1" a="1"/>
  <c r="CT354" i="1" s="1"/>
  <c r="CR354" i="1" a="1"/>
  <c r="CR354" i="1" s="1"/>
  <c r="CQ354" i="1" a="1"/>
  <c r="CQ354" i="1" s="1"/>
  <c r="CN354" i="1" a="1"/>
  <c r="CN354" i="1" s="1"/>
  <c r="CK354" i="1" a="1"/>
  <c r="CK354" i="1" s="1"/>
  <c r="CJ354" i="1" a="1"/>
  <c r="CJ354" i="1" s="1"/>
  <c r="AF354" i="1"/>
  <c r="U354" i="1"/>
  <c r="O354" i="1" a="1"/>
  <c r="O354" i="1" s="1"/>
  <c r="M354" i="1"/>
  <c r="L354" i="1" a="1"/>
  <c r="L354" i="1" s="1"/>
  <c r="K354" i="1" a="1"/>
  <c r="K354" i="1" s="1"/>
  <c r="H354" i="1" a="1"/>
  <c r="H354" i="1" s="1"/>
  <c r="G354" i="1" a="1"/>
  <c r="G354" i="1" s="1"/>
  <c r="E354" i="1" a="1"/>
  <c r="E354" i="1" s="1"/>
  <c r="C354" i="1" a="1"/>
  <c r="C354" i="1" s="1"/>
  <c r="CX353" i="1" a="1"/>
  <c r="CX353" i="1" s="1"/>
  <c r="CV353" i="1" a="1"/>
  <c r="CV353" i="1" s="1"/>
  <c r="CT353" i="1" a="1"/>
  <c r="CT353" i="1" s="1"/>
  <c r="CR353" i="1" a="1"/>
  <c r="CR353" i="1" s="1"/>
  <c r="CQ353" i="1" a="1"/>
  <c r="CQ353" i="1" s="1"/>
  <c r="CN353" i="1" a="1"/>
  <c r="CN353" i="1" s="1"/>
  <c r="CK353" i="1" a="1"/>
  <c r="CK353" i="1" s="1"/>
  <c r="CJ353" i="1" a="1"/>
  <c r="CJ353" i="1" s="1"/>
  <c r="AF353" i="1"/>
  <c r="U353" i="1"/>
  <c r="O353" i="1" a="1"/>
  <c r="O353" i="1" s="1"/>
  <c r="M353" i="1"/>
  <c r="L353" i="1" a="1"/>
  <c r="L353" i="1" s="1"/>
  <c r="K353" i="1" a="1"/>
  <c r="K353" i="1" s="1"/>
  <c r="H353" i="1" a="1"/>
  <c r="H353" i="1" s="1"/>
  <c r="G353" i="1" a="1"/>
  <c r="G353" i="1" s="1"/>
  <c r="E353" i="1" a="1"/>
  <c r="E353" i="1" s="1"/>
  <c r="C353" i="1" a="1"/>
  <c r="C353" i="1" s="1"/>
  <c r="CX352" i="1" a="1"/>
  <c r="CX352" i="1" s="1"/>
  <c r="CV352" i="1" a="1"/>
  <c r="CV352" i="1" s="1"/>
  <c r="CT352" i="1" a="1"/>
  <c r="CT352" i="1" s="1"/>
  <c r="CR352" i="1" a="1"/>
  <c r="CR352" i="1" s="1"/>
  <c r="CQ352" i="1" a="1"/>
  <c r="CQ352" i="1" s="1"/>
  <c r="CN352" i="1" a="1"/>
  <c r="CN352" i="1" s="1"/>
  <c r="CK352" i="1" a="1"/>
  <c r="CK352" i="1" s="1"/>
  <c r="CJ352" i="1" a="1"/>
  <c r="CJ352" i="1" s="1"/>
  <c r="AF352" i="1"/>
  <c r="U352" i="1"/>
  <c r="O352" i="1" a="1"/>
  <c r="O352" i="1" s="1"/>
  <c r="M352" i="1"/>
  <c r="L352" i="1" a="1"/>
  <c r="L352" i="1" s="1"/>
  <c r="K352" i="1" a="1"/>
  <c r="K352" i="1" s="1"/>
  <c r="H352" i="1" a="1"/>
  <c r="H352" i="1" s="1"/>
  <c r="G352" i="1" a="1"/>
  <c r="G352" i="1" s="1"/>
  <c r="E352" i="1" a="1"/>
  <c r="E352" i="1" s="1"/>
  <c r="C352" i="1" a="1"/>
  <c r="C352" i="1" s="1"/>
  <c r="CX351" i="1" a="1"/>
  <c r="CX351" i="1" s="1"/>
  <c r="CV351" i="1" a="1"/>
  <c r="CV351" i="1" s="1"/>
  <c r="CT351" i="1" a="1"/>
  <c r="CT351" i="1" s="1"/>
  <c r="CR351" i="1" a="1"/>
  <c r="CR351" i="1" s="1"/>
  <c r="CQ351" i="1" a="1"/>
  <c r="CQ351" i="1" s="1"/>
  <c r="CN351" i="1" a="1"/>
  <c r="CN351" i="1" s="1"/>
  <c r="CK351" i="1" a="1"/>
  <c r="CK351" i="1" s="1"/>
  <c r="CJ351" i="1" a="1"/>
  <c r="CJ351" i="1" s="1"/>
  <c r="AF351" i="1"/>
  <c r="U351" i="1"/>
  <c r="O351" i="1" a="1"/>
  <c r="O351" i="1" s="1"/>
  <c r="M351" i="1"/>
  <c r="L351" i="1" a="1"/>
  <c r="L351" i="1" s="1"/>
  <c r="K351" i="1" a="1"/>
  <c r="K351" i="1" s="1"/>
  <c r="H351" i="1" a="1"/>
  <c r="H351" i="1" s="1"/>
  <c r="G351" i="1" a="1"/>
  <c r="G351" i="1" s="1"/>
  <c r="E351" i="1" a="1"/>
  <c r="E351" i="1" s="1"/>
  <c r="C351" i="1" a="1"/>
  <c r="C351" i="1" s="1"/>
  <c r="CX350" i="1" a="1"/>
  <c r="CX350" i="1" s="1"/>
  <c r="CV350" i="1" a="1"/>
  <c r="CV350" i="1" s="1"/>
  <c r="CT350" i="1" a="1"/>
  <c r="CT350" i="1" s="1"/>
  <c r="CR350" i="1" a="1"/>
  <c r="CR350" i="1" s="1"/>
  <c r="CQ350" i="1" a="1"/>
  <c r="CQ350" i="1" s="1"/>
  <c r="CN350" i="1" a="1"/>
  <c r="CN350" i="1" s="1"/>
  <c r="CK350" i="1" a="1"/>
  <c r="CK350" i="1" s="1"/>
  <c r="CJ350" i="1" a="1"/>
  <c r="CJ350" i="1" s="1"/>
  <c r="AF350" i="1"/>
  <c r="U350" i="1"/>
  <c r="O350" i="1" a="1"/>
  <c r="O350" i="1" s="1"/>
  <c r="M350" i="1"/>
  <c r="L350" i="1" a="1"/>
  <c r="L350" i="1" s="1"/>
  <c r="K350" i="1" a="1"/>
  <c r="K350" i="1" s="1"/>
  <c r="H350" i="1" a="1"/>
  <c r="H350" i="1" s="1"/>
  <c r="G350" i="1" a="1"/>
  <c r="G350" i="1" s="1"/>
  <c r="E350" i="1" a="1"/>
  <c r="E350" i="1" s="1"/>
  <c r="C350" i="1" a="1"/>
  <c r="C350" i="1" s="1"/>
  <c r="CX349" i="1" a="1"/>
  <c r="CX349" i="1" s="1"/>
  <c r="CV349" i="1" a="1"/>
  <c r="CV349" i="1" s="1"/>
  <c r="CT349" i="1" a="1"/>
  <c r="CT349" i="1" s="1"/>
  <c r="CR349" i="1" a="1"/>
  <c r="CR349" i="1" s="1"/>
  <c r="CQ349" i="1" a="1"/>
  <c r="CQ349" i="1" s="1"/>
  <c r="CN349" i="1" a="1"/>
  <c r="CN349" i="1" s="1"/>
  <c r="CK349" i="1" a="1"/>
  <c r="CK349" i="1" s="1"/>
  <c r="CJ349" i="1" a="1"/>
  <c r="CJ349" i="1" s="1"/>
  <c r="AF349" i="1"/>
  <c r="U349" i="1"/>
  <c r="O349" i="1" a="1"/>
  <c r="O349" i="1" s="1"/>
  <c r="M349" i="1"/>
  <c r="L349" i="1" a="1"/>
  <c r="L349" i="1" s="1"/>
  <c r="K349" i="1" a="1"/>
  <c r="K349" i="1" s="1"/>
  <c r="H349" i="1" a="1"/>
  <c r="H349" i="1" s="1"/>
  <c r="G349" i="1" a="1"/>
  <c r="G349" i="1" s="1"/>
  <c r="C349" i="1" a="1"/>
  <c r="C349" i="1" s="1"/>
  <c r="CX348" i="1" a="1"/>
  <c r="CX348" i="1" s="1"/>
  <c r="CV348" i="1" a="1"/>
  <c r="CV348" i="1" s="1"/>
  <c r="CT348" i="1" a="1"/>
  <c r="CT348" i="1" s="1"/>
  <c r="CR348" i="1" a="1"/>
  <c r="CR348" i="1" s="1"/>
  <c r="CQ348" i="1" a="1"/>
  <c r="CQ348" i="1" s="1"/>
  <c r="CN348" i="1" a="1"/>
  <c r="CN348" i="1" s="1"/>
  <c r="CK348" i="1" a="1"/>
  <c r="CK348" i="1" s="1"/>
  <c r="CJ348" i="1" a="1"/>
  <c r="CJ348" i="1" s="1"/>
  <c r="AF348" i="1"/>
  <c r="U348" i="1"/>
  <c r="O348" i="1" a="1"/>
  <c r="O348" i="1" s="1"/>
  <c r="M348" i="1"/>
  <c r="L348" i="1" a="1"/>
  <c r="L348" i="1" s="1"/>
  <c r="K348" i="1" a="1"/>
  <c r="K348" i="1" s="1"/>
  <c r="H348" i="1" a="1"/>
  <c r="H348" i="1" s="1"/>
  <c r="G348" i="1" a="1"/>
  <c r="G348" i="1" s="1"/>
  <c r="E348" i="1" a="1"/>
  <c r="E348" i="1" s="1"/>
  <c r="C348" i="1" a="1"/>
  <c r="C348" i="1" s="1"/>
  <c r="CX347" i="1" a="1"/>
  <c r="CX347" i="1" s="1"/>
  <c r="CV347" i="1" a="1"/>
  <c r="CV347" i="1" s="1"/>
  <c r="CT347" i="1" a="1"/>
  <c r="CT347" i="1" s="1"/>
  <c r="CR347" i="1" a="1"/>
  <c r="CR347" i="1" s="1"/>
  <c r="CQ347" i="1" a="1"/>
  <c r="CQ347" i="1" s="1"/>
  <c r="CN347" i="1" a="1"/>
  <c r="CN347" i="1" s="1"/>
  <c r="CK347" i="1" a="1"/>
  <c r="CK347" i="1" s="1"/>
  <c r="CJ347" i="1" a="1"/>
  <c r="CJ347" i="1" s="1"/>
  <c r="AF347" i="1"/>
  <c r="U347" i="1"/>
  <c r="O347" i="1" a="1"/>
  <c r="O347" i="1" s="1"/>
  <c r="M347" i="1"/>
  <c r="L347" i="1" a="1"/>
  <c r="L347" i="1" s="1"/>
  <c r="K347" i="1" a="1"/>
  <c r="K347" i="1" s="1"/>
  <c r="H347" i="1" a="1"/>
  <c r="H347" i="1" s="1"/>
  <c r="G347" i="1" a="1"/>
  <c r="G347" i="1" s="1"/>
  <c r="E347" i="1" a="1"/>
  <c r="E347" i="1" s="1"/>
  <c r="C347" i="1" a="1"/>
  <c r="C347" i="1" s="1"/>
  <c r="CX346" i="1" a="1"/>
  <c r="CX346" i="1" s="1"/>
  <c r="CV346" i="1" a="1"/>
  <c r="CV346" i="1" s="1"/>
  <c r="CT346" i="1" a="1"/>
  <c r="CT346" i="1" s="1"/>
  <c r="CR346" i="1" a="1"/>
  <c r="CR346" i="1" s="1"/>
  <c r="CQ346" i="1" a="1"/>
  <c r="CQ346" i="1" s="1"/>
  <c r="CN346" i="1" a="1"/>
  <c r="CN346" i="1" s="1"/>
  <c r="CK346" i="1" a="1"/>
  <c r="CK346" i="1" s="1"/>
  <c r="CJ346" i="1" a="1"/>
  <c r="CJ346" i="1" s="1"/>
  <c r="AF346" i="1"/>
  <c r="U346" i="1"/>
  <c r="O346" i="1" a="1"/>
  <c r="O346" i="1" s="1"/>
  <c r="M346" i="1"/>
  <c r="L346" i="1" a="1"/>
  <c r="L346" i="1" s="1"/>
  <c r="K346" i="1" a="1"/>
  <c r="K346" i="1" s="1"/>
  <c r="H346" i="1" a="1"/>
  <c r="H346" i="1" s="1"/>
  <c r="G346" i="1" a="1"/>
  <c r="G346" i="1" s="1"/>
  <c r="E346" i="1" a="1"/>
  <c r="E346" i="1" s="1"/>
  <c r="C346" i="1" a="1"/>
  <c r="C346" i="1" s="1"/>
  <c r="CX345" i="1" a="1"/>
  <c r="CX345" i="1" s="1"/>
  <c r="CV345" i="1" a="1"/>
  <c r="CV345" i="1" s="1"/>
  <c r="CT345" i="1" a="1"/>
  <c r="CT345" i="1" s="1"/>
  <c r="CR345" i="1" a="1"/>
  <c r="CR345" i="1" s="1"/>
  <c r="CQ345" i="1" a="1"/>
  <c r="CQ345" i="1" s="1"/>
  <c r="CN345" i="1" a="1"/>
  <c r="CN345" i="1" s="1"/>
  <c r="CK345" i="1" a="1"/>
  <c r="CK345" i="1" s="1"/>
  <c r="CJ345" i="1" a="1"/>
  <c r="CJ345" i="1" s="1"/>
  <c r="AF345" i="1"/>
  <c r="U345" i="1"/>
  <c r="O345" i="1" a="1"/>
  <c r="O345" i="1" s="1"/>
  <c r="M345" i="1"/>
  <c r="L345" i="1" a="1"/>
  <c r="L345" i="1" s="1"/>
  <c r="K345" i="1" a="1"/>
  <c r="K345" i="1" s="1"/>
  <c r="H345" i="1" a="1"/>
  <c r="H345" i="1" s="1"/>
  <c r="G345" i="1" a="1"/>
  <c r="G345" i="1" s="1"/>
  <c r="E345" i="1" a="1"/>
  <c r="E345" i="1" s="1"/>
  <c r="C345" i="1" a="1"/>
  <c r="C345" i="1" s="1"/>
  <c r="CX344" i="1" a="1"/>
  <c r="CX344" i="1" s="1"/>
  <c r="CV344" i="1" a="1"/>
  <c r="CV344" i="1" s="1"/>
  <c r="CT344" i="1" a="1"/>
  <c r="CT344" i="1" s="1"/>
  <c r="CR344" i="1" a="1"/>
  <c r="CR344" i="1" s="1"/>
  <c r="CQ344" i="1" a="1"/>
  <c r="CQ344" i="1" s="1"/>
  <c r="CN344" i="1" a="1"/>
  <c r="CN344" i="1" s="1"/>
  <c r="CK344" i="1" a="1"/>
  <c r="CK344" i="1" s="1"/>
  <c r="CJ344" i="1" a="1"/>
  <c r="CJ344" i="1" s="1"/>
  <c r="AF344" i="1"/>
  <c r="U344" i="1"/>
  <c r="O344" i="1" a="1"/>
  <c r="O344" i="1" s="1"/>
  <c r="M344" i="1"/>
  <c r="L344" i="1" a="1"/>
  <c r="L344" i="1" s="1"/>
  <c r="K344" i="1" a="1"/>
  <c r="K344" i="1" s="1"/>
  <c r="H344" i="1" a="1"/>
  <c r="H344" i="1" s="1"/>
  <c r="G344" i="1" a="1"/>
  <c r="G344" i="1" s="1"/>
  <c r="E344" i="1" a="1"/>
  <c r="E344" i="1" s="1"/>
  <c r="C344" i="1" a="1"/>
  <c r="C344" i="1" s="1"/>
  <c r="CX343" i="1" a="1"/>
  <c r="CX343" i="1" s="1"/>
  <c r="CV343" i="1" a="1"/>
  <c r="CV343" i="1" s="1"/>
  <c r="CT343" i="1" a="1"/>
  <c r="CT343" i="1" s="1"/>
  <c r="CR343" i="1" a="1"/>
  <c r="CR343" i="1" s="1"/>
  <c r="CQ343" i="1" a="1"/>
  <c r="CQ343" i="1" s="1"/>
  <c r="CN343" i="1" a="1"/>
  <c r="CN343" i="1" s="1"/>
  <c r="CK343" i="1" a="1"/>
  <c r="CK343" i="1" s="1"/>
  <c r="CJ343" i="1" a="1"/>
  <c r="CJ343" i="1" s="1"/>
  <c r="AF343" i="1"/>
  <c r="U343" i="1"/>
  <c r="O343" i="1" a="1"/>
  <c r="O343" i="1" s="1"/>
  <c r="M343" i="1"/>
  <c r="L343" i="1" a="1"/>
  <c r="L343" i="1" s="1"/>
  <c r="K343" i="1" a="1"/>
  <c r="K343" i="1" s="1"/>
  <c r="H343" i="1" a="1"/>
  <c r="H343" i="1" s="1"/>
  <c r="E343" i="1" a="1"/>
  <c r="E343" i="1" s="1"/>
  <c r="C343" i="1" a="1"/>
  <c r="C343" i="1" s="1"/>
  <c r="CX342" i="1" a="1"/>
  <c r="CX342" i="1" s="1"/>
  <c r="CV342" i="1" a="1"/>
  <c r="CV342" i="1" s="1"/>
  <c r="CT342" i="1" a="1"/>
  <c r="CT342" i="1" s="1"/>
  <c r="CR342" i="1" a="1"/>
  <c r="CR342" i="1" s="1"/>
  <c r="CQ342" i="1" a="1"/>
  <c r="CQ342" i="1" s="1"/>
  <c r="CN342" i="1" a="1"/>
  <c r="CN342" i="1" s="1"/>
  <c r="CK342" i="1" a="1"/>
  <c r="CK342" i="1" s="1"/>
  <c r="CJ342" i="1" a="1"/>
  <c r="CJ342" i="1" s="1"/>
  <c r="AF342" i="1"/>
  <c r="U342" i="1"/>
  <c r="O342" i="1" a="1"/>
  <c r="O342" i="1" s="1"/>
  <c r="M342" i="1"/>
  <c r="L342" i="1" a="1"/>
  <c r="L342" i="1" s="1"/>
  <c r="K342" i="1" a="1"/>
  <c r="K342" i="1" s="1"/>
  <c r="H342" i="1" a="1"/>
  <c r="H342" i="1" s="1"/>
  <c r="G342" i="1" a="1"/>
  <c r="G342" i="1" s="1"/>
  <c r="E342" i="1" a="1"/>
  <c r="E342" i="1" s="1"/>
  <c r="C342" i="1" a="1"/>
  <c r="C342" i="1" s="1"/>
  <c r="CX341" i="1" a="1"/>
  <c r="CX341" i="1" s="1"/>
  <c r="CV341" i="1" a="1"/>
  <c r="CV341" i="1" s="1"/>
  <c r="CT341" i="1" a="1"/>
  <c r="CT341" i="1" s="1"/>
  <c r="CR341" i="1" a="1"/>
  <c r="CR341" i="1" s="1"/>
  <c r="CQ341" i="1" a="1"/>
  <c r="CQ341" i="1" s="1"/>
  <c r="CN341" i="1" a="1"/>
  <c r="CN341" i="1" s="1"/>
  <c r="CK341" i="1" a="1"/>
  <c r="CK341" i="1" s="1"/>
  <c r="CJ341" i="1" a="1"/>
  <c r="CJ341" i="1" s="1"/>
  <c r="AF341" i="1"/>
  <c r="U341" i="1"/>
  <c r="O341" i="1" a="1"/>
  <c r="O341" i="1" s="1"/>
  <c r="M341" i="1"/>
  <c r="L341" i="1" a="1"/>
  <c r="L341" i="1" s="1"/>
  <c r="K341" i="1" a="1"/>
  <c r="K341" i="1" s="1"/>
  <c r="H341" i="1" a="1"/>
  <c r="H341" i="1" s="1"/>
  <c r="G341" i="1" a="1"/>
  <c r="G341" i="1" s="1"/>
  <c r="E341" i="1" a="1"/>
  <c r="E341" i="1" s="1"/>
  <c r="C341" i="1" a="1"/>
  <c r="C341" i="1" s="1"/>
  <c r="CX340" i="1" a="1"/>
  <c r="CX340" i="1" s="1"/>
  <c r="CV340" i="1" a="1"/>
  <c r="CV340" i="1" s="1"/>
  <c r="CT340" i="1" a="1"/>
  <c r="CT340" i="1" s="1"/>
  <c r="CR340" i="1" a="1"/>
  <c r="CR340" i="1" s="1"/>
  <c r="CQ340" i="1" a="1"/>
  <c r="CQ340" i="1" s="1"/>
  <c r="CN340" i="1" a="1"/>
  <c r="CN340" i="1" s="1"/>
  <c r="CK340" i="1" a="1"/>
  <c r="CK340" i="1" s="1"/>
  <c r="CJ340" i="1" a="1"/>
  <c r="CJ340" i="1" s="1"/>
  <c r="AF340" i="1"/>
  <c r="U340" i="1"/>
  <c r="O340" i="1" a="1"/>
  <c r="O340" i="1" s="1"/>
  <c r="M340" i="1"/>
  <c r="L340" i="1" a="1"/>
  <c r="L340" i="1" s="1"/>
  <c r="K340" i="1" a="1"/>
  <c r="K340" i="1" s="1"/>
  <c r="H340" i="1" a="1"/>
  <c r="H340" i="1" s="1"/>
  <c r="G340" i="1" a="1"/>
  <c r="G340" i="1" s="1"/>
  <c r="E340" i="1" a="1"/>
  <c r="E340" i="1" s="1"/>
  <c r="C340" i="1" a="1"/>
  <c r="C340" i="1" s="1"/>
  <c r="CX339" i="1" a="1"/>
  <c r="CX339" i="1" s="1"/>
  <c r="CV339" i="1" a="1"/>
  <c r="CV339" i="1" s="1"/>
  <c r="CT339" i="1" a="1"/>
  <c r="CT339" i="1" s="1"/>
  <c r="CR339" i="1" a="1"/>
  <c r="CR339" i="1" s="1"/>
  <c r="CQ339" i="1" a="1"/>
  <c r="CQ339" i="1" s="1"/>
  <c r="CN339" i="1" a="1"/>
  <c r="CN339" i="1" s="1"/>
  <c r="CK339" i="1" a="1"/>
  <c r="CK339" i="1" s="1"/>
  <c r="CJ339" i="1" a="1"/>
  <c r="CJ339" i="1" s="1"/>
  <c r="AF339" i="1"/>
  <c r="U339" i="1"/>
  <c r="O339" i="1" a="1"/>
  <c r="O339" i="1" s="1"/>
  <c r="M339" i="1"/>
  <c r="L339" i="1" a="1"/>
  <c r="L339" i="1" s="1"/>
  <c r="K339" i="1" a="1"/>
  <c r="K339" i="1" s="1"/>
  <c r="H339" i="1" a="1"/>
  <c r="H339" i="1" s="1"/>
  <c r="G339" i="1" a="1"/>
  <c r="G339" i="1" s="1"/>
  <c r="E339" i="1" a="1"/>
  <c r="E339" i="1" s="1"/>
  <c r="C339" i="1" a="1"/>
  <c r="C339" i="1" s="1"/>
  <c r="CX338" i="1" a="1"/>
  <c r="CX338" i="1" s="1"/>
  <c r="CV338" i="1" a="1"/>
  <c r="CV338" i="1" s="1"/>
  <c r="CT338" i="1" a="1"/>
  <c r="CT338" i="1" s="1"/>
  <c r="CR338" i="1" a="1"/>
  <c r="CR338" i="1" s="1"/>
  <c r="CQ338" i="1" a="1"/>
  <c r="CQ338" i="1" s="1"/>
  <c r="CN338" i="1" a="1"/>
  <c r="CN338" i="1" s="1"/>
  <c r="CK338" i="1" a="1"/>
  <c r="CK338" i="1" s="1"/>
  <c r="CJ338" i="1" a="1"/>
  <c r="CJ338" i="1" s="1"/>
  <c r="AF338" i="1"/>
  <c r="U338" i="1"/>
  <c r="O338" i="1" a="1"/>
  <c r="O338" i="1" s="1"/>
  <c r="M338" i="1"/>
  <c r="L338" i="1" a="1"/>
  <c r="L338" i="1" s="1"/>
  <c r="K338" i="1" a="1"/>
  <c r="K338" i="1" s="1"/>
  <c r="H338" i="1" a="1"/>
  <c r="H338" i="1" s="1"/>
  <c r="G338" i="1" a="1"/>
  <c r="G338" i="1" s="1"/>
  <c r="E338" i="1" a="1"/>
  <c r="E338" i="1" s="1"/>
  <c r="C338" i="1" a="1"/>
  <c r="C338" i="1" s="1"/>
  <c r="CX337" i="1" a="1"/>
  <c r="CX337" i="1" s="1"/>
  <c r="CV337" i="1" a="1"/>
  <c r="CV337" i="1" s="1"/>
  <c r="CT337" i="1" a="1"/>
  <c r="CT337" i="1" s="1"/>
  <c r="CR337" i="1" a="1"/>
  <c r="CR337" i="1" s="1"/>
  <c r="CQ337" i="1" a="1"/>
  <c r="CQ337" i="1" s="1"/>
  <c r="CN337" i="1" a="1"/>
  <c r="CN337" i="1" s="1"/>
  <c r="CK337" i="1" a="1"/>
  <c r="CK337" i="1" s="1"/>
  <c r="CJ337" i="1" a="1"/>
  <c r="CJ337" i="1" s="1"/>
  <c r="AF337" i="1"/>
  <c r="U337" i="1"/>
  <c r="O337" i="1" a="1"/>
  <c r="O337" i="1" s="1"/>
  <c r="M337" i="1"/>
  <c r="L337" i="1" a="1"/>
  <c r="L337" i="1" s="1"/>
  <c r="H337" i="1" a="1"/>
  <c r="H337" i="1" s="1"/>
  <c r="G337" i="1" a="1"/>
  <c r="G337" i="1" s="1"/>
  <c r="E337" i="1" a="1"/>
  <c r="E337" i="1" s="1"/>
  <c r="C337" i="1" a="1"/>
  <c r="C337" i="1" s="1"/>
  <c r="CX336" i="1" a="1"/>
  <c r="CX336" i="1" s="1"/>
  <c r="CV336" i="1" a="1"/>
  <c r="CV336" i="1" s="1"/>
  <c r="CT336" i="1" a="1"/>
  <c r="CT336" i="1" s="1"/>
  <c r="CR336" i="1" a="1"/>
  <c r="CR336" i="1" s="1"/>
  <c r="CQ336" i="1" a="1"/>
  <c r="CQ336" i="1" s="1"/>
  <c r="CN336" i="1" a="1"/>
  <c r="CN336" i="1" s="1"/>
  <c r="CK336" i="1" a="1"/>
  <c r="CK336" i="1" s="1"/>
  <c r="CJ336" i="1" a="1"/>
  <c r="CJ336" i="1" s="1"/>
  <c r="AF336" i="1"/>
  <c r="U336" i="1"/>
  <c r="O336" i="1" a="1"/>
  <c r="O336" i="1" s="1"/>
  <c r="M336" i="1"/>
  <c r="L336" i="1" a="1"/>
  <c r="L336" i="1" s="1"/>
  <c r="K336" i="1" a="1"/>
  <c r="K336" i="1" s="1"/>
  <c r="H336" i="1" a="1"/>
  <c r="H336" i="1" s="1"/>
  <c r="G336" i="1" a="1"/>
  <c r="G336" i="1" s="1"/>
  <c r="E336" i="1" a="1"/>
  <c r="E336" i="1" s="1"/>
  <c r="C336" i="1" a="1"/>
  <c r="C336" i="1" s="1"/>
  <c r="CX335" i="1" a="1"/>
  <c r="CX335" i="1" s="1"/>
  <c r="CV335" i="1" a="1"/>
  <c r="CV335" i="1" s="1"/>
  <c r="CT335" i="1" a="1"/>
  <c r="CT335" i="1" s="1"/>
  <c r="CR335" i="1" a="1"/>
  <c r="CR335" i="1" s="1"/>
  <c r="CQ335" i="1" a="1"/>
  <c r="CQ335" i="1" s="1"/>
  <c r="CN335" i="1" a="1"/>
  <c r="CN335" i="1" s="1"/>
  <c r="CK335" i="1" a="1"/>
  <c r="CK335" i="1" s="1"/>
  <c r="CJ335" i="1" a="1"/>
  <c r="CJ335" i="1" s="1"/>
  <c r="AF335" i="1"/>
  <c r="U335" i="1"/>
  <c r="O335" i="1" a="1"/>
  <c r="O335" i="1" s="1"/>
  <c r="M335" i="1"/>
  <c r="L335" i="1" a="1"/>
  <c r="L335" i="1" s="1"/>
  <c r="K335" i="1" a="1"/>
  <c r="K335" i="1" s="1"/>
  <c r="H335" i="1" a="1"/>
  <c r="H335" i="1" s="1"/>
  <c r="G335" i="1" a="1"/>
  <c r="G335" i="1" s="1"/>
  <c r="E335" i="1" a="1"/>
  <c r="E335" i="1" s="1"/>
  <c r="C335" i="1" a="1"/>
  <c r="C335" i="1" s="1"/>
  <c r="CX334" i="1" a="1"/>
  <c r="CX334" i="1" s="1"/>
  <c r="CV334" i="1" a="1"/>
  <c r="CV334" i="1" s="1"/>
  <c r="CT334" i="1" a="1"/>
  <c r="CT334" i="1" s="1"/>
  <c r="CR334" i="1" a="1"/>
  <c r="CR334" i="1" s="1"/>
  <c r="CQ334" i="1" a="1"/>
  <c r="CQ334" i="1" s="1"/>
  <c r="CN334" i="1" a="1"/>
  <c r="CN334" i="1" s="1"/>
  <c r="CK334" i="1" a="1"/>
  <c r="CK334" i="1" s="1"/>
  <c r="CJ334" i="1" a="1"/>
  <c r="CJ334" i="1" s="1"/>
  <c r="AF334" i="1"/>
  <c r="U334" i="1"/>
  <c r="O334" i="1" a="1"/>
  <c r="O334" i="1" s="1"/>
  <c r="M334" i="1"/>
  <c r="L334" i="1" a="1"/>
  <c r="L334" i="1" s="1"/>
  <c r="K334" i="1" a="1"/>
  <c r="K334" i="1" s="1"/>
  <c r="H334" i="1" a="1"/>
  <c r="H334" i="1" s="1"/>
  <c r="G334" i="1" a="1"/>
  <c r="G334" i="1" s="1"/>
  <c r="E334" i="1" a="1"/>
  <c r="E334" i="1" s="1"/>
  <c r="C334" i="1" a="1"/>
  <c r="C334" i="1" s="1"/>
  <c r="CX333" i="1" a="1"/>
  <c r="CX333" i="1" s="1"/>
  <c r="CV333" i="1" a="1"/>
  <c r="CV333" i="1" s="1"/>
  <c r="CT333" i="1" a="1"/>
  <c r="CT333" i="1" s="1"/>
  <c r="CR333" i="1" a="1"/>
  <c r="CR333" i="1" s="1"/>
  <c r="CQ333" i="1" a="1"/>
  <c r="CQ333" i="1" s="1"/>
  <c r="CN333" i="1" a="1"/>
  <c r="CN333" i="1" s="1"/>
  <c r="CK333" i="1" a="1"/>
  <c r="CK333" i="1" s="1"/>
  <c r="CJ333" i="1" a="1"/>
  <c r="CJ333" i="1" s="1"/>
  <c r="AF333" i="1"/>
  <c r="U333" i="1"/>
  <c r="O333" i="1" a="1"/>
  <c r="O333" i="1" s="1"/>
  <c r="M333" i="1"/>
  <c r="L333" i="1" a="1"/>
  <c r="L333" i="1" s="1"/>
  <c r="K333" i="1" a="1"/>
  <c r="K333" i="1" s="1"/>
  <c r="H333" i="1" a="1"/>
  <c r="H333" i="1" s="1"/>
  <c r="G333" i="1" a="1"/>
  <c r="G333" i="1" s="1"/>
  <c r="E333" i="1" a="1"/>
  <c r="E333" i="1" s="1"/>
  <c r="C333" i="1" a="1"/>
  <c r="C333" i="1" s="1"/>
  <c r="CX332" i="1" a="1"/>
  <c r="CX332" i="1" s="1"/>
  <c r="CV332" i="1" a="1"/>
  <c r="CV332" i="1" s="1"/>
  <c r="CT332" i="1" a="1"/>
  <c r="CT332" i="1" s="1"/>
  <c r="CR332" i="1" a="1"/>
  <c r="CR332" i="1" s="1"/>
  <c r="CQ332" i="1" a="1"/>
  <c r="CQ332" i="1" s="1"/>
  <c r="CN332" i="1" a="1"/>
  <c r="CN332" i="1" s="1"/>
  <c r="CK332" i="1" a="1"/>
  <c r="CK332" i="1" s="1"/>
  <c r="CJ332" i="1" a="1"/>
  <c r="CJ332" i="1" s="1"/>
  <c r="AF332" i="1"/>
  <c r="U332" i="1"/>
  <c r="O332" i="1" a="1"/>
  <c r="O332" i="1" s="1"/>
  <c r="M332" i="1"/>
  <c r="L332" i="1" a="1"/>
  <c r="L332" i="1" s="1"/>
  <c r="K332" i="1" a="1"/>
  <c r="K332" i="1" s="1"/>
  <c r="H332" i="1" a="1"/>
  <c r="H332" i="1" s="1"/>
  <c r="G332" i="1" a="1"/>
  <c r="G332" i="1" s="1"/>
  <c r="E332" i="1" a="1"/>
  <c r="E332" i="1" s="1"/>
  <c r="C332" i="1" a="1"/>
  <c r="C332" i="1" s="1"/>
  <c r="CX331" i="1" a="1"/>
  <c r="CX331" i="1" s="1"/>
  <c r="CV331" i="1" a="1"/>
  <c r="CV331" i="1" s="1"/>
  <c r="CT331" i="1" a="1"/>
  <c r="CT331" i="1" s="1"/>
  <c r="CR331" i="1" a="1"/>
  <c r="CR331" i="1" s="1"/>
  <c r="CQ331" i="1" a="1"/>
  <c r="CQ331" i="1" s="1"/>
  <c r="CN331" i="1" a="1"/>
  <c r="CN331" i="1" s="1"/>
  <c r="CK331" i="1" a="1"/>
  <c r="CK331" i="1" s="1"/>
  <c r="CJ331" i="1" a="1"/>
  <c r="CJ331" i="1" s="1"/>
  <c r="AF331" i="1"/>
  <c r="U331" i="1"/>
  <c r="O331" i="1" a="1"/>
  <c r="O331" i="1" s="1"/>
  <c r="M331" i="1"/>
  <c r="L331" i="1" a="1"/>
  <c r="L331" i="1" s="1"/>
  <c r="K331" i="1" a="1"/>
  <c r="K331" i="1" s="1"/>
  <c r="H331" i="1" a="1"/>
  <c r="H331" i="1" s="1"/>
  <c r="G331" i="1" a="1"/>
  <c r="G331" i="1" s="1"/>
  <c r="E331" i="1" a="1"/>
  <c r="E331" i="1" s="1"/>
  <c r="C331" i="1" a="1"/>
  <c r="C331" i="1" s="1"/>
  <c r="CX330" i="1" a="1"/>
  <c r="CX330" i="1" s="1"/>
  <c r="CV330" i="1" a="1"/>
  <c r="CV330" i="1" s="1"/>
  <c r="CT330" i="1" a="1"/>
  <c r="CT330" i="1" s="1"/>
  <c r="CR330" i="1" a="1"/>
  <c r="CR330" i="1" s="1"/>
  <c r="CQ330" i="1" a="1"/>
  <c r="CQ330" i="1" s="1"/>
  <c r="CN330" i="1" a="1"/>
  <c r="CN330" i="1" s="1"/>
  <c r="CK330" i="1" a="1"/>
  <c r="CK330" i="1" s="1"/>
  <c r="CJ330" i="1" a="1"/>
  <c r="CJ330" i="1" s="1"/>
  <c r="AF330" i="1"/>
  <c r="U330" i="1"/>
  <c r="O330" i="1" a="1"/>
  <c r="O330" i="1" s="1"/>
  <c r="M330" i="1"/>
  <c r="L330" i="1" a="1"/>
  <c r="L330" i="1" s="1"/>
  <c r="K330" i="1" a="1"/>
  <c r="K330" i="1" s="1"/>
  <c r="H330" i="1" a="1"/>
  <c r="H330" i="1" s="1"/>
  <c r="G330" i="1" a="1"/>
  <c r="G330" i="1" s="1"/>
  <c r="E330" i="1" a="1"/>
  <c r="E330" i="1" s="1"/>
  <c r="C330" i="1" a="1"/>
  <c r="C330" i="1" s="1"/>
  <c r="CX329" i="1" a="1"/>
  <c r="CX329" i="1" s="1"/>
  <c r="CV329" i="1" a="1"/>
  <c r="CV329" i="1" s="1"/>
  <c r="CT329" i="1" a="1"/>
  <c r="CT329" i="1" s="1"/>
  <c r="CR329" i="1" a="1"/>
  <c r="CR329" i="1" s="1"/>
  <c r="CQ329" i="1" a="1"/>
  <c r="CQ329" i="1" s="1"/>
  <c r="CN329" i="1" a="1"/>
  <c r="CN329" i="1" s="1"/>
  <c r="CK329" i="1"/>
  <c r="CK329" i="1" a="1"/>
  <c r="CJ329" i="1" a="1"/>
  <c r="CJ329" i="1" s="1"/>
  <c r="AF329" i="1"/>
  <c r="U329" i="1"/>
  <c r="O329" i="1" a="1"/>
  <c r="O329" i="1" s="1"/>
  <c r="M329" i="1"/>
  <c r="L329" i="1" a="1"/>
  <c r="L329" i="1" s="1"/>
  <c r="K329" i="1" a="1"/>
  <c r="K329" i="1" s="1"/>
  <c r="H329" i="1" a="1"/>
  <c r="H329" i="1" s="1"/>
  <c r="G329" i="1" a="1"/>
  <c r="G329" i="1" s="1"/>
  <c r="E329" i="1" a="1"/>
  <c r="E329" i="1" s="1"/>
  <c r="C329" i="1" a="1"/>
  <c r="C329" i="1" s="1"/>
  <c r="CX328" i="1" a="1"/>
  <c r="CX328" i="1" s="1"/>
  <c r="CV328" i="1" a="1"/>
  <c r="CV328" i="1" s="1"/>
  <c r="CT328" i="1" a="1"/>
  <c r="CT328" i="1" s="1"/>
  <c r="CR328" i="1" a="1"/>
  <c r="CR328" i="1" s="1"/>
  <c r="CQ328" i="1" a="1"/>
  <c r="CQ328" i="1" s="1"/>
  <c r="CN328" i="1" a="1"/>
  <c r="CN328" i="1" s="1"/>
  <c r="CK328" i="1" a="1"/>
  <c r="CK328" i="1" s="1"/>
  <c r="CJ328" i="1" a="1"/>
  <c r="CJ328" i="1" s="1"/>
  <c r="AF328" i="1"/>
  <c r="U328" i="1"/>
  <c r="O328" i="1" a="1"/>
  <c r="O328" i="1" s="1"/>
  <c r="M328" i="1"/>
  <c r="L328" i="1" a="1"/>
  <c r="L328" i="1" s="1"/>
  <c r="K328" i="1" a="1"/>
  <c r="K328" i="1" s="1"/>
  <c r="H328" i="1" a="1"/>
  <c r="H328" i="1" s="1"/>
  <c r="G328" i="1" a="1"/>
  <c r="G328" i="1" s="1"/>
  <c r="E328" i="1" a="1"/>
  <c r="E328" i="1" s="1"/>
  <c r="C328" i="1" a="1"/>
  <c r="C328" i="1" s="1"/>
  <c r="CX327" i="1" a="1"/>
  <c r="CX327" i="1" s="1"/>
  <c r="CV327" i="1" a="1"/>
  <c r="CV327" i="1" s="1"/>
  <c r="CT327" i="1" a="1"/>
  <c r="CT327" i="1" s="1"/>
  <c r="CR327" i="1" a="1"/>
  <c r="CR327" i="1" s="1"/>
  <c r="CQ327" i="1" a="1"/>
  <c r="CQ327" i="1" s="1"/>
  <c r="CN327" i="1" a="1"/>
  <c r="CN327" i="1" s="1"/>
  <c r="CK327" i="1" a="1"/>
  <c r="CK327" i="1" s="1"/>
  <c r="CJ327" i="1" a="1"/>
  <c r="CJ327" i="1" s="1"/>
  <c r="AF327" i="1"/>
  <c r="U327" i="1"/>
  <c r="O327" i="1" a="1"/>
  <c r="O327" i="1" s="1"/>
  <c r="M327" i="1"/>
  <c r="L327" i="1" a="1"/>
  <c r="L327" i="1" s="1"/>
  <c r="K327" i="1" a="1"/>
  <c r="K327" i="1" s="1"/>
  <c r="H327" i="1" a="1"/>
  <c r="H327" i="1" s="1"/>
  <c r="G327" i="1" a="1"/>
  <c r="G327" i="1" s="1"/>
  <c r="E327" i="1" a="1"/>
  <c r="E327" i="1" s="1"/>
  <c r="C327" i="1" a="1"/>
  <c r="C327" i="1" s="1"/>
  <c r="CX326" i="1" a="1"/>
  <c r="CX326" i="1" s="1"/>
  <c r="CV326" i="1" a="1"/>
  <c r="CV326" i="1" s="1"/>
  <c r="CT326" i="1" a="1"/>
  <c r="CT326" i="1" s="1"/>
  <c r="CR326" i="1" a="1"/>
  <c r="CR326" i="1" s="1"/>
  <c r="CQ326" i="1" a="1"/>
  <c r="CQ326" i="1" s="1"/>
  <c r="CN326" i="1" a="1"/>
  <c r="CN326" i="1" s="1"/>
  <c r="CK326" i="1" a="1"/>
  <c r="CK326" i="1" s="1"/>
  <c r="CJ326" i="1" a="1"/>
  <c r="CJ326" i="1" s="1"/>
  <c r="AF326" i="1"/>
  <c r="U326" i="1"/>
  <c r="O326" i="1" a="1"/>
  <c r="O326" i="1" s="1"/>
  <c r="M326" i="1"/>
  <c r="L326" i="1" a="1"/>
  <c r="L326" i="1" s="1"/>
  <c r="K326" i="1" a="1"/>
  <c r="K326" i="1" s="1"/>
  <c r="H326" i="1" a="1"/>
  <c r="H326" i="1" s="1"/>
  <c r="G326" i="1" a="1"/>
  <c r="G326" i="1" s="1"/>
  <c r="E326" i="1" a="1"/>
  <c r="E326" i="1" s="1"/>
  <c r="C326" i="1" a="1"/>
  <c r="C326" i="1" s="1"/>
  <c r="CX325" i="1" a="1"/>
  <c r="CX325" i="1" s="1"/>
  <c r="CV325" i="1" a="1"/>
  <c r="CV325" i="1" s="1"/>
  <c r="CT325" i="1"/>
  <c r="CT325" i="1" a="1"/>
  <c r="CR325" i="1" a="1"/>
  <c r="CR325" i="1" s="1"/>
  <c r="CQ325" i="1" a="1"/>
  <c r="CQ325" i="1" s="1"/>
  <c r="CN325" i="1" a="1"/>
  <c r="CN325" i="1" s="1"/>
  <c r="CK325" i="1" a="1"/>
  <c r="CK325" i="1" s="1"/>
  <c r="CJ325" i="1" a="1"/>
  <c r="CJ325" i="1" s="1"/>
  <c r="AF325" i="1"/>
  <c r="U325" i="1"/>
  <c r="O325" i="1" a="1"/>
  <c r="O325" i="1" s="1"/>
  <c r="M325" i="1"/>
  <c r="L325" i="1" a="1"/>
  <c r="L325" i="1" s="1"/>
  <c r="K325" i="1" a="1"/>
  <c r="K325" i="1" s="1"/>
  <c r="H325" i="1" a="1"/>
  <c r="H325" i="1" s="1"/>
  <c r="G325" i="1" a="1"/>
  <c r="G325" i="1" s="1"/>
  <c r="E325" i="1" a="1"/>
  <c r="E325" i="1" s="1"/>
  <c r="C325" i="1" a="1"/>
  <c r="C325" i="1" s="1"/>
  <c r="CX324" i="1" a="1"/>
  <c r="CX324" i="1" s="1"/>
  <c r="CV324" i="1" a="1"/>
  <c r="CV324" i="1" s="1"/>
  <c r="CT324" i="1" a="1"/>
  <c r="CT324" i="1" s="1"/>
  <c r="CR324" i="1" a="1"/>
  <c r="CR324" i="1" s="1"/>
  <c r="CQ324" i="1" a="1"/>
  <c r="CQ324" i="1" s="1"/>
  <c r="CN324" i="1" a="1"/>
  <c r="CN324" i="1" s="1"/>
  <c r="CK324" i="1" a="1"/>
  <c r="CK324" i="1" s="1"/>
  <c r="CJ324" i="1" a="1"/>
  <c r="CJ324" i="1" s="1"/>
  <c r="AF324" i="1"/>
  <c r="U324" i="1"/>
  <c r="O324" i="1" a="1"/>
  <c r="O324" i="1" s="1"/>
  <c r="M324" i="1"/>
  <c r="L324" i="1" a="1"/>
  <c r="L324" i="1" s="1"/>
  <c r="K324" i="1" a="1"/>
  <c r="K324" i="1" s="1"/>
  <c r="H324" i="1" a="1"/>
  <c r="H324" i="1" s="1"/>
  <c r="G324" i="1" a="1"/>
  <c r="G324" i="1" s="1"/>
  <c r="E324" i="1" a="1"/>
  <c r="E324" i="1" s="1"/>
  <c r="C324" i="1" a="1"/>
  <c r="C324" i="1" s="1"/>
  <c r="CX323" i="1" a="1"/>
  <c r="CX323" i="1" s="1"/>
  <c r="CV323" i="1" a="1"/>
  <c r="CV323" i="1" s="1"/>
  <c r="CT323" i="1" a="1"/>
  <c r="CT323" i="1" s="1"/>
  <c r="CR323" i="1" a="1"/>
  <c r="CR323" i="1" s="1"/>
  <c r="CQ323" i="1" a="1"/>
  <c r="CQ323" i="1" s="1"/>
  <c r="CN323" i="1" a="1"/>
  <c r="CN323" i="1" s="1"/>
  <c r="CK323" i="1" a="1"/>
  <c r="CK323" i="1" s="1"/>
  <c r="CJ323" i="1" a="1"/>
  <c r="CJ323" i="1" s="1"/>
  <c r="AF323" i="1"/>
  <c r="U323" i="1"/>
  <c r="O323" i="1" a="1"/>
  <c r="O323" i="1" s="1"/>
  <c r="M323" i="1"/>
  <c r="L323" i="1" a="1"/>
  <c r="L323" i="1" s="1"/>
  <c r="K323" i="1" a="1"/>
  <c r="K323" i="1" s="1"/>
  <c r="H323" i="1" a="1"/>
  <c r="H323" i="1" s="1"/>
  <c r="G323" i="1" a="1"/>
  <c r="G323" i="1" s="1"/>
  <c r="E323" i="1" a="1"/>
  <c r="E323" i="1" s="1"/>
  <c r="C323" i="1" a="1"/>
  <c r="C323" i="1" s="1"/>
  <c r="CX322" i="1" a="1"/>
  <c r="CX322" i="1" s="1"/>
  <c r="CV322" i="1" a="1"/>
  <c r="CV322" i="1" s="1"/>
  <c r="CT322" i="1" a="1"/>
  <c r="CT322" i="1" s="1"/>
  <c r="CR322" i="1" a="1"/>
  <c r="CR322" i="1" s="1"/>
  <c r="CQ322" i="1" a="1"/>
  <c r="CQ322" i="1" s="1"/>
  <c r="CN322" i="1" a="1"/>
  <c r="CN322" i="1" s="1"/>
  <c r="CK322" i="1" a="1"/>
  <c r="CK322" i="1" s="1"/>
  <c r="CJ322" i="1" a="1"/>
  <c r="CJ322" i="1" s="1"/>
  <c r="AF322" i="1"/>
  <c r="U322" i="1"/>
  <c r="O322" i="1" a="1"/>
  <c r="O322" i="1" s="1"/>
  <c r="M322" i="1"/>
  <c r="L322" i="1" a="1"/>
  <c r="L322" i="1" s="1"/>
  <c r="K322" i="1" a="1"/>
  <c r="K322" i="1" s="1"/>
  <c r="H322" i="1" a="1"/>
  <c r="H322" i="1" s="1"/>
  <c r="G322" i="1" a="1"/>
  <c r="G322" i="1" s="1"/>
  <c r="E322" i="1" a="1"/>
  <c r="E322" i="1" s="1"/>
  <c r="C322" i="1" a="1"/>
  <c r="C322" i="1" s="1"/>
  <c r="CX321" i="1" a="1"/>
  <c r="CX321" i="1" s="1"/>
  <c r="CV321" i="1" a="1"/>
  <c r="CV321" i="1" s="1"/>
  <c r="CT321" i="1" a="1"/>
  <c r="CT321" i="1" s="1"/>
  <c r="CR321" i="1" a="1"/>
  <c r="CR321" i="1" s="1"/>
  <c r="CQ321" i="1" a="1"/>
  <c r="CQ321" i="1" s="1"/>
  <c r="CN321" i="1" a="1"/>
  <c r="CN321" i="1" s="1"/>
  <c r="CK321" i="1" a="1"/>
  <c r="CK321" i="1" s="1"/>
  <c r="CJ321" i="1" a="1"/>
  <c r="CJ321" i="1" s="1"/>
  <c r="AF321" i="1"/>
  <c r="U321" i="1"/>
  <c r="O321" i="1" a="1"/>
  <c r="O321" i="1" s="1"/>
  <c r="M321" i="1"/>
  <c r="K321" i="1" a="1"/>
  <c r="K321" i="1" s="1"/>
  <c r="H321" i="1" a="1"/>
  <c r="H321" i="1" s="1"/>
  <c r="G321" i="1" a="1"/>
  <c r="G321" i="1" s="1"/>
  <c r="E321" i="1" a="1"/>
  <c r="E321" i="1" s="1"/>
  <c r="C321" i="1" a="1"/>
  <c r="C321" i="1" s="1"/>
  <c r="CX320" i="1" a="1"/>
  <c r="CX320" i="1" s="1"/>
  <c r="CV320" i="1" a="1"/>
  <c r="CV320" i="1" s="1"/>
  <c r="CT320" i="1" a="1"/>
  <c r="CT320" i="1" s="1"/>
  <c r="CR320" i="1" a="1"/>
  <c r="CR320" i="1" s="1"/>
  <c r="CQ320" i="1" a="1"/>
  <c r="CQ320" i="1" s="1"/>
  <c r="CN320" i="1" a="1"/>
  <c r="CN320" i="1" s="1"/>
  <c r="CK320" i="1" a="1"/>
  <c r="CK320" i="1" s="1"/>
  <c r="CJ320" i="1" a="1"/>
  <c r="CJ320" i="1" s="1"/>
  <c r="AF320" i="1"/>
  <c r="U320" i="1"/>
  <c r="O320" i="1" a="1"/>
  <c r="O320" i="1" s="1"/>
  <c r="M320" i="1"/>
  <c r="L320" i="1" a="1"/>
  <c r="L320" i="1" s="1"/>
  <c r="K320" i="1" a="1"/>
  <c r="K320" i="1" s="1"/>
  <c r="H320" i="1" a="1"/>
  <c r="H320" i="1" s="1"/>
  <c r="G320" i="1" a="1"/>
  <c r="G320" i="1" s="1"/>
  <c r="E320" i="1" a="1"/>
  <c r="E320" i="1" s="1"/>
  <c r="C320" i="1" a="1"/>
  <c r="C320" i="1" s="1"/>
  <c r="CX319" i="1" a="1"/>
  <c r="CX319" i="1" s="1"/>
  <c r="CV319" i="1" a="1"/>
  <c r="CV319" i="1" s="1"/>
  <c r="CT319" i="1" a="1"/>
  <c r="CT319" i="1" s="1"/>
  <c r="CR319" i="1" a="1"/>
  <c r="CR319" i="1" s="1"/>
  <c r="CQ319" i="1" a="1"/>
  <c r="CQ319" i="1" s="1"/>
  <c r="CN319" i="1" a="1"/>
  <c r="CN319" i="1" s="1"/>
  <c r="CK319" i="1" a="1"/>
  <c r="CK319" i="1" s="1"/>
  <c r="CJ319" i="1" a="1"/>
  <c r="CJ319" i="1" s="1"/>
  <c r="AF319" i="1"/>
  <c r="U319" i="1"/>
  <c r="O319" i="1" a="1"/>
  <c r="O319" i="1" s="1"/>
  <c r="M319" i="1"/>
  <c r="L319" i="1" a="1"/>
  <c r="L319" i="1" s="1"/>
  <c r="K319" i="1" a="1"/>
  <c r="K319" i="1" s="1"/>
  <c r="H319" i="1" a="1"/>
  <c r="H319" i="1" s="1"/>
  <c r="G319" i="1" a="1"/>
  <c r="G319" i="1" s="1"/>
  <c r="E319" i="1" a="1"/>
  <c r="E319" i="1" s="1"/>
  <c r="C319" i="1" a="1"/>
  <c r="C319" i="1" s="1"/>
  <c r="CX318" i="1" a="1"/>
  <c r="CX318" i="1" s="1"/>
  <c r="CV318" i="1" a="1"/>
  <c r="CV318" i="1" s="1"/>
  <c r="CT318" i="1" a="1"/>
  <c r="CT318" i="1" s="1"/>
  <c r="CR318" i="1" a="1"/>
  <c r="CR318" i="1" s="1"/>
  <c r="CQ318" i="1" a="1"/>
  <c r="CQ318" i="1" s="1"/>
  <c r="CN318" i="1" a="1"/>
  <c r="CN318" i="1" s="1"/>
  <c r="CK318" i="1" a="1"/>
  <c r="CK318" i="1" s="1"/>
  <c r="CJ318" i="1" a="1"/>
  <c r="CJ318" i="1" s="1"/>
  <c r="AF318" i="1"/>
  <c r="U318" i="1"/>
  <c r="O318" i="1" a="1"/>
  <c r="O318" i="1" s="1"/>
  <c r="M318" i="1"/>
  <c r="L318" i="1" a="1"/>
  <c r="L318" i="1" s="1"/>
  <c r="H318" i="1" a="1"/>
  <c r="H318" i="1" s="1"/>
  <c r="G318" i="1" a="1"/>
  <c r="G318" i="1" s="1"/>
  <c r="E318" i="1" a="1"/>
  <c r="E318" i="1" s="1"/>
  <c r="C318" i="1" a="1"/>
  <c r="C318" i="1" s="1"/>
  <c r="CX317" i="1" a="1"/>
  <c r="CX317" i="1" s="1"/>
  <c r="CV317" i="1" a="1"/>
  <c r="CV317" i="1" s="1"/>
  <c r="CT317" i="1" a="1"/>
  <c r="CT317" i="1" s="1"/>
  <c r="CR317" i="1" a="1"/>
  <c r="CR317" i="1" s="1"/>
  <c r="CQ317" i="1" a="1"/>
  <c r="CQ317" i="1" s="1"/>
  <c r="CN317" i="1" a="1"/>
  <c r="CN317" i="1" s="1"/>
  <c r="CK317" i="1" a="1"/>
  <c r="CK317" i="1" s="1"/>
  <c r="CJ317" i="1" a="1"/>
  <c r="CJ317" i="1" s="1"/>
  <c r="AF317" i="1"/>
  <c r="U317" i="1"/>
  <c r="O317" i="1" a="1"/>
  <c r="O317" i="1" s="1"/>
  <c r="M317" i="1"/>
  <c r="L317" i="1" a="1"/>
  <c r="L317" i="1" s="1"/>
  <c r="K317" i="1" a="1"/>
  <c r="K317" i="1" s="1"/>
  <c r="H317" i="1" a="1"/>
  <c r="H317" i="1" s="1"/>
  <c r="G317" i="1" a="1"/>
  <c r="G317" i="1" s="1"/>
  <c r="E317" i="1" a="1"/>
  <c r="E317" i="1" s="1"/>
  <c r="C317" i="1" a="1"/>
  <c r="C317" i="1" s="1"/>
  <c r="CX316" i="1" a="1"/>
  <c r="CX316" i="1" s="1"/>
  <c r="CV316" i="1" a="1"/>
  <c r="CV316" i="1" s="1"/>
  <c r="CT316" i="1" a="1"/>
  <c r="CT316" i="1" s="1"/>
  <c r="CR316" i="1" a="1"/>
  <c r="CR316" i="1" s="1"/>
  <c r="CQ316" i="1" a="1"/>
  <c r="CQ316" i="1" s="1"/>
  <c r="CN316" i="1" a="1"/>
  <c r="CN316" i="1" s="1"/>
  <c r="CK316" i="1" a="1"/>
  <c r="CK316" i="1" s="1"/>
  <c r="CJ316" i="1" a="1"/>
  <c r="CJ316" i="1" s="1"/>
  <c r="AF316" i="1"/>
  <c r="U316" i="1"/>
  <c r="O316" i="1" a="1"/>
  <c r="O316" i="1" s="1"/>
  <c r="M316" i="1"/>
  <c r="L316" i="1" a="1"/>
  <c r="L316" i="1" s="1"/>
  <c r="K316" i="1" a="1"/>
  <c r="K316" i="1" s="1"/>
  <c r="H316" i="1" a="1"/>
  <c r="H316" i="1" s="1"/>
  <c r="G316" i="1" a="1"/>
  <c r="G316" i="1" s="1"/>
  <c r="E316" i="1" a="1"/>
  <c r="E316" i="1" s="1"/>
  <c r="C316" i="1" a="1"/>
  <c r="C316" i="1" s="1"/>
  <c r="CX315" i="1" a="1"/>
  <c r="CX315" i="1" s="1"/>
  <c r="CV315" i="1" a="1"/>
  <c r="CV315" i="1" s="1"/>
  <c r="CT315" i="1" a="1"/>
  <c r="CT315" i="1" s="1"/>
  <c r="CR315" i="1" a="1"/>
  <c r="CR315" i="1" s="1"/>
  <c r="CQ315" i="1" a="1"/>
  <c r="CQ315" i="1" s="1"/>
  <c r="CN315" i="1" a="1"/>
  <c r="CN315" i="1" s="1"/>
  <c r="CK315" i="1" a="1"/>
  <c r="CK315" i="1" s="1"/>
  <c r="CJ315" i="1" a="1"/>
  <c r="CJ315" i="1" s="1"/>
  <c r="AF315" i="1"/>
  <c r="U315" i="1"/>
  <c r="O315" i="1" a="1"/>
  <c r="O315" i="1" s="1"/>
  <c r="M315" i="1"/>
  <c r="L315" i="1" a="1"/>
  <c r="L315" i="1" s="1"/>
  <c r="K315" i="1" a="1"/>
  <c r="K315" i="1" s="1"/>
  <c r="H315" i="1" a="1"/>
  <c r="H315" i="1" s="1"/>
  <c r="G315" i="1" a="1"/>
  <c r="G315" i="1" s="1"/>
  <c r="E315" i="1" a="1"/>
  <c r="E315" i="1" s="1"/>
  <c r="C315" i="1" a="1"/>
  <c r="C315" i="1" s="1"/>
  <c r="CX314" i="1" a="1"/>
  <c r="CX314" i="1" s="1"/>
  <c r="CV314" i="1" a="1"/>
  <c r="CV314" i="1" s="1"/>
  <c r="CT314" i="1" a="1"/>
  <c r="CT314" i="1" s="1"/>
  <c r="CR314" i="1" a="1"/>
  <c r="CR314" i="1" s="1"/>
  <c r="CQ314" i="1" a="1"/>
  <c r="CQ314" i="1" s="1"/>
  <c r="CN314" i="1" a="1"/>
  <c r="CN314" i="1" s="1"/>
  <c r="CK314" i="1" a="1"/>
  <c r="CK314" i="1" s="1"/>
  <c r="CJ314" i="1" a="1"/>
  <c r="CJ314" i="1" s="1"/>
  <c r="AF314" i="1"/>
  <c r="U314" i="1"/>
  <c r="O314" i="1" a="1"/>
  <c r="O314" i="1" s="1"/>
  <c r="M314" i="1"/>
  <c r="L314" i="1" a="1"/>
  <c r="L314" i="1" s="1"/>
  <c r="K314" i="1" a="1"/>
  <c r="K314" i="1" s="1"/>
  <c r="H314" i="1" a="1"/>
  <c r="H314" i="1" s="1"/>
  <c r="G314" i="1" a="1"/>
  <c r="G314" i="1" s="1"/>
  <c r="E314" i="1" a="1"/>
  <c r="E314" i="1" s="1"/>
  <c r="C314" i="1" a="1"/>
  <c r="C314" i="1" s="1"/>
  <c r="CX313" i="1" a="1"/>
  <c r="CX313" i="1" s="1"/>
  <c r="CV313" i="1" a="1"/>
  <c r="CV313" i="1" s="1"/>
  <c r="CT313" i="1" a="1"/>
  <c r="CT313" i="1" s="1"/>
  <c r="CR313" i="1" a="1"/>
  <c r="CR313" i="1" s="1"/>
  <c r="CQ313" i="1" a="1"/>
  <c r="CQ313" i="1" s="1"/>
  <c r="CN313" i="1" a="1"/>
  <c r="CN313" i="1" s="1"/>
  <c r="CK313" i="1" a="1"/>
  <c r="CK313" i="1" s="1"/>
  <c r="CJ313" i="1" a="1"/>
  <c r="CJ313" i="1" s="1"/>
  <c r="AF313" i="1"/>
  <c r="U313" i="1"/>
  <c r="O313" i="1" a="1"/>
  <c r="O313" i="1" s="1"/>
  <c r="M313" i="1"/>
  <c r="L313" i="1" a="1"/>
  <c r="L313" i="1" s="1"/>
  <c r="K313" i="1" a="1"/>
  <c r="K313" i="1" s="1"/>
  <c r="H313" i="1" a="1"/>
  <c r="H313" i="1" s="1"/>
  <c r="G313" i="1" a="1"/>
  <c r="G313" i="1" s="1"/>
  <c r="E313" i="1" a="1"/>
  <c r="E313" i="1" s="1"/>
  <c r="C313" i="1" a="1"/>
  <c r="C313" i="1" s="1"/>
  <c r="CX312" i="1" a="1"/>
  <c r="CX312" i="1" s="1"/>
  <c r="CV312" i="1" a="1"/>
  <c r="CV312" i="1" s="1"/>
  <c r="CT312" i="1" a="1"/>
  <c r="CT312" i="1" s="1"/>
  <c r="CR312" i="1" a="1"/>
  <c r="CR312" i="1" s="1"/>
  <c r="CQ312" i="1" a="1"/>
  <c r="CQ312" i="1" s="1"/>
  <c r="CN312" i="1" a="1"/>
  <c r="CN312" i="1" s="1"/>
  <c r="CK312" i="1" a="1"/>
  <c r="CK312" i="1" s="1"/>
  <c r="CJ312" i="1" a="1"/>
  <c r="CJ312" i="1" s="1"/>
  <c r="AF312" i="1"/>
  <c r="U312" i="1"/>
  <c r="O312" i="1" a="1"/>
  <c r="O312" i="1" s="1"/>
  <c r="M312" i="1"/>
  <c r="L312" i="1" a="1"/>
  <c r="L312" i="1" s="1"/>
  <c r="K312" i="1" a="1"/>
  <c r="K312" i="1" s="1"/>
  <c r="H312" i="1" a="1"/>
  <c r="H312" i="1" s="1"/>
  <c r="G312" i="1" a="1"/>
  <c r="G312" i="1" s="1"/>
  <c r="E312" i="1" a="1"/>
  <c r="E312" i="1" s="1"/>
  <c r="C312" i="1" a="1"/>
  <c r="C312" i="1" s="1"/>
  <c r="CX311" i="1" a="1"/>
  <c r="CX311" i="1" s="1"/>
  <c r="CV311" i="1" a="1"/>
  <c r="CV311" i="1" s="1"/>
  <c r="CT311" i="1" a="1"/>
  <c r="CT311" i="1" s="1"/>
  <c r="CR311" i="1" a="1"/>
  <c r="CR311" i="1" s="1"/>
  <c r="CQ311" i="1" a="1"/>
  <c r="CQ311" i="1" s="1"/>
  <c r="CN311" i="1" a="1"/>
  <c r="CN311" i="1" s="1"/>
  <c r="CK311" i="1" a="1"/>
  <c r="CK311" i="1" s="1"/>
  <c r="CJ311" i="1" a="1"/>
  <c r="CJ311" i="1" s="1"/>
  <c r="AF311" i="1"/>
  <c r="U311" i="1"/>
  <c r="O311" i="1" a="1"/>
  <c r="O311" i="1" s="1"/>
  <c r="M311" i="1"/>
  <c r="L311" i="1" a="1"/>
  <c r="L311" i="1" s="1"/>
  <c r="H311" i="1" a="1"/>
  <c r="H311" i="1" s="1"/>
  <c r="G311" i="1" a="1"/>
  <c r="G311" i="1" s="1"/>
  <c r="E311" i="1" a="1"/>
  <c r="E311" i="1" s="1"/>
  <c r="C311" i="1" a="1"/>
  <c r="C311" i="1" s="1"/>
  <c r="CX310" i="1" a="1"/>
  <c r="CX310" i="1" s="1"/>
  <c r="CV310" i="1" a="1"/>
  <c r="CV310" i="1" s="1"/>
  <c r="CT310" i="1" a="1"/>
  <c r="CT310" i="1" s="1"/>
  <c r="CR310" i="1" a="1"/>
  <c r="CR310" i="1" s="1"/>
  <c r="CQ310" i="1" a="1"/>
  <c r="CQ310" i="1" s="1"/>
  <c r="CN310" i="1" a="1"/>
  <c r="CN310" i="1" s="1"/>
  <c r="CK310" i="1" a="1"/>
  <c r="CK310" i="1" s="1"/>
  <c r="CJ310" i="1" a="1"/>
  <c r="CJ310" i="1" s="1"/>
  <c r="AF310" i="1"/>
  <c r="U310" i="1"/>
  <c r="O310" i="1" a="1"/>
  <c r="O310" i="1" s="1"/>
  <c r="M310" i="1"/>
  <c r="L310" i="1" a="1"/>
  <c r="L310" i="1" s="1"/>
  <c r="K310" i="1"/>
  <c r="K310" i="1" a="1"/>
  <c r="H310" i="1" a="1"/>
  <c r="H310" i="1" s="1"/>
  <c r="G310" i="1" a="1"/>
  <c r="G310" i="1" s="1"/>
  <c r="E310" i="1" a="1"/>
  <c r="E310" i="1" s="1"/>
  <c r="C310" i="1" a="1"/>
  <c r="C310" i="1" s="1"/>
  <c r="CX309" i="1" a="1"/>
  <c r="CX309" i="1" s="1"/>
  <c r="CV309" i="1" a="1"/>
  <c r="CV309" i="1" s="1"/>
  <c r="CT309" i="1" a="1"/>
  <c r="CT309" i="1" s="1"/>
  <c r="CR309" i="1" a="1"/>
  <c r="CR309" i="1" s="1"/>
  <c r="CQ309" i="1" a="1"/>
  <c r="CQ309" i="1" s="1"/>
  <c r="CN309" i="1" a="1"/>
  <c r="CN309" i="1" s="1"/>
  <c r="CK309" i="1" a="1"/>
  <c r="CK309" i="1" s="1"/>
  <c r="CJ309" i="1" a="1"/>
  <c r="CJ309" i="1" s="1"/>
  <c r="AF309" i="1"/>
  <c r="U309" i="1"/>
  <c r="O309" i="1" a="1"/>
  <c r="O309" i="1" s="1"/>
  <c r="M309" i="1"/>
  <c r="L309" i="1" a="1"/>
  <c r="L309" i="1" s="1"/>
  <c r="K309" i="1" a="1"/>
  <c r="K309" i="1" s="1"/>
  <c r="H309" i="1" a="1"/>
  <c r="H309" i="1" s="1"/>
  <c r="G309" i="1" a="1"/>
  <c r="G309" i="1" s="1"/>
  <c r="E309" i="1" a="1"/>
  <c r="E309" i="1" s="1"/>
  <c r="C309" i="1" a="1"/>
  <c r="C309" i="1" s="1"/>
  <c r="CX308" i="1" a="1"/>
  <c r="CX308" i="1" s="1"/>
  <c r="CV308" i="1" a="1"/>
  <c r="CV308" i="1" s="1"/>
  <c r="CT308" i="1" a="1"/>
  <c r="CT308" i="1" s="1"/>
  <c r="CR308" i="1" a="1"/>
  <c r="CR308" i="1" s="1"/>
  <c r="CQ308" i="1" a="1"/>
  <c r="CQ308" i="1" s="1"/>
  <c r="CN308" i="1" a="1"/>
  <c r="CN308" i="1" s="1"/>
  <c r="CK308" i="1" a="1"/>
  <c r="CK308" i="1" s="1"/>
  <c r="CJ308" i="1" a="1"/>
  <c r="CJ308" i="1" s="1"/>
  <c r="AF308" i="1"/>
  <c r="U308" i="1"/>
  <c r="O308" i="1" a="1"/>
  <c r="O308" i="1" s="1"/>
  <c r="M308" i="1"/>
  <c r="L308" i="1" a="1"/>
  <c r="L308" i="1" s="1"/>
  <c r="K308" i="1" a="1"/>
  <c r="K308" i="1" s="1"/>
  <c r="H308" i="1" a="1"/>
  <c r="H308" i="1" s="1"/>
  <c r="G308" i="1" a="1"/>
  <c r="G308" i="1" s="1"/>
  <c r="E308" i="1" a="1"/>
  <c r="E308" i="1" s="1"/>
  <c r="C308" i="1" a="1"/>
  <c r="C308" i="1" s="1"/>
  <c r="CX307" i="1" a="1"/>
  <c r="CX307" i="1" s="1"/>
  <c r="CV307" i="1" a="1"/>
  <c r="CV307" i="1" s="1"/>
  <c r="CT307" i="1" a="1"/>
  <c r="CT307" i="1" s="1"/>
  <c r="CR307" i="1" a="1"/>
  <c r="CR307" i="1" s="1"/>
  <c r="CQ307" i="1" a="1"/>
  <c r="CQ307" i="1" s="1"/>
  <c r="CN307" i="1" a="1"/>
  <c r="CN307" i="1" s="1"/>
  <c r="CK307" i="1" a="1"/>
  <c r="CK307" i="1" s="1"/>
  <c r="CJ307" i="1" a="1"/>
  <c r="CJ307" i="1" s="1"/>
  <c r="AF307" i="1"/>
  <c r="U307" i="1"/>
  <c r="O307" i="1" a="1"/>
  <c r="O307" i="1" s="1"/>
  <c r="M307" i="1"/>
  <c r="L307" i="1" a="1"/>
  <c r="L307" i="1" s="1"/>
  <c r="K307" i="1" a="1"/>
  <c r="K307" i="1" s="1"/>
  <c r="H307" i="1" a="1"/>
  <c r="H307" i="1" s="1"/>
  <c r="G307" i="1" a="1"/>
  <c r="G307" i="1" s="1"/>
  <c r="E307" i="1" a="1"/>
  <c r="E307" i="1" s="1"/>
  <c r="C307" i="1" a="1"/>
  <c r="C307" i="1" s="1"/>
  <c r="CX306" i="1" a="1"/>
  <c r="CX306" i="1" s="1"/>
  <c r="CV306" i="1" a="1"/>
  <c r="CV306" i="1" s="1"/>
  <c r="CT306" i="1" a="1"/>
  <c r="CT306" i="1" s="1"/>
  <c r="CR306" i="1" a="1"/>
  <c r="CR306" i="1" s="1"/>
  <c r="CQ306" i="1" a="1"/>
  <c r="CQ306" i="1" s="1"/>
  <c r="CN306" i="1" a="1"/>
  <c r="CN306" i="1" s="1"/>
  <c r="CK306" i="1" a="1"/>
  <c r="CK306" i="1" s="1"/>
  <c r="CJ306" i="1" a="1"/>
  <c r="CJ306" i="1" s="1"/>
  <c r="AF306" i="1"/>
  <c r="U306" i="1"/>
  <c r="O306" i="1" a="1"/>
  <c r="O306" i="1" s="1"/>
  <c r="M306" i="1"/>
  <c r="L306" i="1" a="1"/>
  <c r="L306" i="1" s="1"/>
  <c r="K306" i="1" a="1"/>
  <c r="K306" i="1" s="1"/>
  <c r="H306" i="1" a="1"/>
  <c r="H306" i="1" s="1"/>
  <c r="G306" i="1" a="1"/>
  <c r="G306" i="1" s="1"/>
  <c r="E306" i="1" a="1"/>
  <c r="E306" i="1" s="1"/>
  <c r="C306" i="1" a="1"/>
  <c r="C306" i="1" s="1"/>
  <c r="CX305" i="1" a="1"/>
  <c r="CX305" i="1" s="1"/>
  <c r="CV305" i="1" a="1"/>
  <c r="CV305" i="1" s="1"/>
  <c r="CT305" i="1" a="1"/>
  <c r="CT305" i="1" s="1"/>
  <c r="CR305" i="1" a="1"/>
  <c r="CR305" i="1" s="1"/>
  <c r="CQ305" i="1" a="1"/>
  <c r="CQ305" i="1" s="1"/>
  <c r="CN305" i="1" a="1"/>
  <c r="CN305" i="1" s="1"/>
  <c r="CK305" i="1" a="1"/>
  <c r="CK305" i="1" s="1"/>
  <c r="CJ305" i="1" a="1"/>
  <c r="CJ305" i="1" s="1"/>
  <c r="AF305" i="1"/>
  <c r="U305" i="1"/>
  <c r="O305" i="1" a="1"/>
  <c r="O305" i="1" s="1"/>
  <c r="M305" i="1"/>
  <c r="L305" i="1" a="1"/>
  <c r="L305" i="1" s="1"/>
  <c r="K305" i="1" a="1"/>
  <c r="K305" i="1" s="1"/>
  <c r="H305" i="1" a="1"/>
  <c r="H305" i="1" s="1"/>
  <c r="G305" i="1" a="1"/>
  <c r="G305" i="1" s="1"/>
  <c r="E305" i="1" a="1"/>
  <c r="E305" i="1" s="1"/>
  <c r="C305" i="1" a="1"/>
  <c r="C305" i="1" s="1"/>
  <c r="CX304" i="1" a="1"/>
  <c r="CX304" i="1" s="1"/>
  <c r="CV304" i="1" a="1"/>
  <c r="CV304" i="1" s="1"/>
  <c r="CT304" i="1" a="1"/>
  <c r="CT304" i="1" s="1"/>
  <c r="CR304" i="1" a="1"/>
  <c r="CR304" i="1" s="1"/>
  <c r="CQ304" i="1" a="1"/>
  <c r="CQ304" i="1" s="1"/>
  <c r="CN304" i="1" a="1"/>
  <c r="CN304" i="1" s="1"/>
  <c r="CK304" i="1" a="1"/>
  <c r="CK304" i="1" s="1"/>
  <c r="CJ304" i="1" a="1"/>
  <c r="CJ304" i="1" s="1"/>
  <c r="AF304" i="1"/>
  <c r="U304" i="1"/>
  <c r="O304" i="1" a="1"/>
  <c r="O304" i="1" s="1"/>
  <c r="M304" i="1"/>
  <c r="L304" i="1" a="1"/>
  <c r="L304" i="1" s="1"/>
  <c r="K304" i="1" a="1"/>
  <c r="K304" i="1" s="1"/>
  <c r="H304" i="1" a="1"/>
  <c r="H304" i="1" s="1"/>
  <c r="G304" i="1" a="1"/>
  <c r="G304" i="1" s="1"/>
  <c r="E304" i="1" a="1"/>
  <c r="E304" i="1" s="1"/>
  <c r="C304" i="1" a="1"/>
  <c r="C304" i="1" s="1"/>
  <c r="CX303" i="1" a="1"/>
  <c r="CX303" i="1" s="1"/>
  <c r="CV303" i="1" a="1"/>
  <c r="CV303" i="1" s="1"/>
  <c r="CT303" i="1" a="1"/>
  <c r="CT303" i="1" s="1"/>
  <c r="CR303" i="1" a="1"/>
  <c r="CR303" i="1" s="1"/>
  <c r="CQ303" i="1" a="1"/>
  <c r="CQ303" i="1" s="1"/>
  <c r="CN303" i="1" a="1"/>
  <c r="CN303" i="1" s="1"/>
  <c r="CK303" i="1" a="1"/>
  <c r="CK303" i="1" s="1"/>
  <c r="CJ303" i="1" a="1"/>
  <c r="CJ303" i="1" s="1"/>
  <c r="BB303" i="1"/>
  <c r="AF303" i="1"/>
  <c r="U303" i="1"/>
  <c r="O303" i="1" a="1"/>
  <c r="O303" i="1" s="1"/>
  <c r="M303" i="1"/>
  <c r="L303" i="1" a="1"/>
  <c r="L303" i="1" s="1"/>
  <c r="K303" i="1" a="1"/>
  <c r="K303" i="1" s="1"/>
  <c r="H303" i="1" a="1"/>
  <c r="H303" i="1" s="1"/>
  <c r="G303" i="1" a="1"/>
  <c r="G303" i="1" s="1"/>
  <c r="E303" i="1" a="1"/>
  <c r="E303" i="1" s="1"/>
  <c r="C303" i="1" a="1"/>
  <c r="C303" i="1" s="1"/>
  <c r="CX302" i="1" a="1"/>
  <c r="CX302" i="1" s="1"/>
  <c r="CV302" i="1" a="1"/>
  <c r="CV302" i="1" s="1"/>
  <c r="CT302" i="1" a="1"/>
  <c r="CT302" i="1" s="1"/>
  <c r="CR302" i="1" a="1"/>
  <c r="CR302" i="1" s="1"/>
  <c r="CQ302" i="1" a="1"/>
  <c r="CQ302" i="1" s="1"/>
  <c r="CN302" i="1" a="1"/>
  <c r="CN302" i="1" s="1"/>
  <c r="CK302" i="1" a="1"/>
  <c r="CK302" i="1" s="1"/>
  <c r="CJ302" i="1" a="1"/>
  <c r="CJ302" i="1" s="1"/>
  <c r="AF302" i="1"/>
  <c r="U302" i="1"/>
  <c r="O302" i="1" a="1"/>
  <c r="O302" i="1" s="1"/>
  <c r="M302" i="1"/>
  <c r="L302" i="1" a="1"/>
  <c r="L302" i="1" s="1"/>
  <c r="K302" i="1" a="1"/>
  <c r="K302" i="1" s="1"/>
  <c r="H302" i="1" a="1"/>
  <c r="H302" i="1" s="1"/>
  <c r="G302" i="1" a="1"/>
  <c r="G302" i="1" s="1"/>
  <c r="E302" i="1" a="1"/>
  <c r="E302" i="1" s="1"/>
  <c r="C302" i="1" a="1"/>
  <c r="C302" i="1" s="1"/>
  <c r="CX301" i="1" a="1"/>
  <c r="CX301" i="1" s="1"/>
  <c r="CV301" i="1" a="1"/>
  <c r="CV301" i="1" s="1"/>
  <c r="CT301" i="1" a="1"/>
  <c r="CT301" i="1" s="1"/>
  <c r="CR301" i="1" a="1"/>
  <c r="CR301" i="1" s="1"/>
  <c r="CQ301" i="1" a="1"/>
  <c r="CQ301" i="1" s="1"/>
  <c r="CN301" i="1" a="1"/>
  <c r="CN301" i="1" s="1"/>
  <c r="CK301" i="1" a="1"/>
  <c r="CK301" i="1" s="1"/>
  <c r="CJ301" i="1" a="1"/>
  <c r="CJ301" i="1" s="1"/>
  <c r="AF301" i="1"/>
  <c r="U301" i="1"/>
  <c r="O301" i="1" a="1"/>
  <c r="O301" i="1" s="1"/>
  <c r="M301" i="1"/>
  <c r="L301" i="1" a="1"/>
  <c r="L301" i="1" s="1"/>
  <c r="K301" i="1" a="1"/>
  <c r="K301" i="1" s="1"/>
  <c r="H301" i="1" a="1"/>
  <c r="H301" i="1" s="1"/>
  <c r="G301" i="1" a="1"/>
  <c r="G301" i="1" s="1"/>
  <c r="E301" i="1" a="1"/>
  <c r="E301" i="1" s="1"/>
  <c r="C301" i="1" a="1"/>
  <c r="C301" i="1" s="1"/>
  <c r="CX300" i="1" a="1"/>
  <c r="CX300" i="1" s="1"/>
  <c r="CV300" i="1" a="1"/>
  <c r="CV300" i="1" s="1"/>
  <c r="CT300" i="1" a="1"/>
  <c r="CT300" i="1" s="1"/>
  <c r="CR300" i="1" a="1"/>
  <c r="CR300" i="1" s="1"/>
  <c r="CQ300" i="1" a="1"/>
  <c r="CQ300" i="1" s="1"/>
  <c r="CN300" i="1" a="1"/>
  <c r="CN300" i="1" s="1"/>
  <c r="CK300" i="1" a="1"/>
  <c r="CK300" i="1" s="1"/>
  <c r="CJ300" i="1" a="1"/>
  <c r="CJ300" i="1" s="1"/>
  <c r="AF300" i="1"/>
  <c r="U300" i="1"/>
  <c r="O300" i="1" a="1"/>
  <c r="O300" i="1" s="1"/>
  <c r="M300" i="1"/>
  <c r="L300" i="1" a="1"/>
  <c r="L300" i="1" s="1"/>
  <c r="K300" i="1" a="1"/>
  <c r="K300" i="1" s="1"/>
  <c r="H300" i="1" a="1"/>
  <c r="H300" i="1" s="1"/>
  <c r="G300" i="1" a="1"/>
  <c r="G300" i="1" s="1"/>
  <c r="E300" i="1" a="1"/>
  <c r="E300" i="1" s="1"/>
  <c r="C300" i="1" a="1"/>
  <c r="C300" i="1" s="1"/>
  <c r="CX299" i="1" a="1"/>
  <c r="CX299" i="1" s="1"/>
  <c r="CV299" i="1" a="1"/>
  <c r="CV299" i="1" s="1"/>
  <c r="CT299" i="1" a="1"/>
  <c r="CT299" i="1" s="1"/>
  <c r="CR299" i="1" a="1"/>
  <c r="CR299" i="1" s="1"/>
  <c r="CQ299" i="1" a="1"/>
  <c r="CQ299" i="1" s="1"/>
  <c r="CN299" i="1" a="1"/>
  <c r="CN299" i="1" s="1"/>
  <c r="CK299" i="1" a="1"/>
  <c r="CK299" i="1" s="1"/>
  <c r="CJ299" i="1" a="1"/>
  <c r="CJ299" i="1" s="1"/>
  <c r="AF299" i="1"/>
  <c r="U299" i="1"/>
  <c r="O299" i="1" a="1"/>
  <c r="O299" i="1" s="1"/>
  <c r="M299" i="1"/>
  <c r="L299" i="1" a="1"/>
  <c r="L299" i="1" s="1"/>
  <c r="H299" i="1" a="1"/>
  <c r="H299" i="1" s="1"/>
  <c r="G299" i="1" a="1"/>
  <c r="G299" i="1" s="1"/>
  <c r="E299" i="1" a="1"/>
  <c r="E299" i="1" s="1"/>
  <c r="C299" i="1" a="1"/>
  <c r="C299" i="1" s="1"/>
  <c r="CX298" i="1" a="1"/>
  <c r="CX298" i="1" s="1"/>
  <c r="CV298" i="1" a="1"/>
  <c r="CV298" i="1" s="1"/>
  <c r="CT298" i="1" a="1"/>
  <c r="CT298" i="1" s="1"/>
  <c r="CR298" i="1" a="1"/>
  <c r="CR298" i="1" s="1"/>
  <c r="CQ298" i="1" a="1"/>
  <c r="CQ298" i="1" s="1"/>
  <c r="CN298" i="1" a="1"/>
  <c r="CN298" i="1" s="1"/>
  <c r="CK298" i="1" a="1"/>
  <c r="CK298" i="1" s="1"/>
  <c r="CJ298" i="1" a="1"/>
  <c r="CJ298" i="1" s="1"/>
  <c r="AF298" i="1"/>
  <c r="U298" i="1"/>
  <c r="O298" i="1" a="1"/>
  <c r="O298" i="1" s="1"/>
  <c r="M298" i="1"/>
  <c r="L298" i="1" a="1"/>
  <c r="L298" i="1" s="1"/>
  <c r="K298" i="1" a="1"/>
  <c r="K298" i="1" s="1"/>
  <c r="H298" i="1" a="1"/>
  <c r="H298" i="1" s="1"/>
  <c r="G298" i="1" a="1"/>
  <c r="G298" i="1" s="1"/>
  <c r="E298" i="1" a="1"/>
  <c r="E298" i="1" s="1"/>
  <c r="C298" i="1" a="1"/>
  <c r="C298" i="1" s="1"/>
  <c r="CX297" i="1" a="1"/>
  <c r="CX297" i="1" s="1"/>
  <c r="CV297" i="1" a="1"/>
  <c r="CV297" i="1" s="1"/>
  <c r="CT297" i="1" a="1"/>
  <c r="CT297" i="1" s="1"/>
  <c r="CR297" i="1" a="1"/>
  <c r="CR297" i="1" s="1"/>
  <c r="CQ297" i="1" a="1"/>
  <c r="CQ297" i="1" s="1"/>
  <c r="CN297" i="1" a="1"/>
  <c r="CN297" i="1" s="1"/>
  <c r="CK297" i="1" a="1"/>
  <c r="CK297" i="1" s="1"/>
  <c r="CJ297" i="1" a="1"/>
  <c r="CJ297" i="1" s="1"/>
  <c r="AF297" i="1"/>
  <c r="U297" i="1"/>
  <c r="O297" i="1" a="1"/>
  <c r="O297" i="1" s="1"/>
  <c r="M297" i="1"/>
  <c r="L297" i="1" a="1"/>
  <c r="L297" i="1" s="1"/>
  <c r="K297" i="1" a="1"/>
  <c r="K297" i="1" s="1"/>
  <c r="H297" i="1" a="1"/>
  <c r="H297" i="1" s="1"/>
  <c r="G297" i="1" a="1"/>
  <c r="G297" i="1" s="1"/>
  <c r="E297" i="1" a="1"/>
  <c r="E297" i="1" s="1"/>
  <c r="C297" i="1" a="1"/>
  <c r="C297" i="1" s="1"/>
  <c r="CX296" i="1" a="1"/>
  <c r="CX296" i="1" s="1"/>
  <c r="CV296" i="1" a="1"/>
  <c r="CV296" i="1" s="1"/>
  <c r="CT296" i="1" a="1"/>
  <c r="CT296" i="1" s="1"/>
  <c r="CR296" i="1" a="1"/>
  <c r="CR296" i="1" s="1"/>
  <c r="CQ296" i="1" a="1"/>
  <c r="CQ296" i="1" s="1"/>
  <c r="CN296" i="1" a="1"/>
  <c r="CN296" i="1" s="1"/>
  <c r="CK296" i="1" a="1"/>
  <c r="CK296" i="1" s="1"/>
  <c r="CJ296" i="1" a="1"/>
  <c r="CJ296" i="1" s="1"/>
  <c r="AF296" i="1"/>
  <c r="U296" i="1"/>
  <c r="O296" i="1" a="1"/>
  <c r="O296" i="1" s="1"/>
  <c r="M296" i="1"/>
  <c r="L296" i="1" a="1"/>
  <c r="L296" i="1" s="1"/>
  <c r="K296" i="1" a="1"/>
  <c r="K296" i="1" s="1"/>
  <c r="H296" i="1" a="1"/>
  <c r="H296" i="1" s="1"/>
  <c r="G296" i="1" a="1"/>
  <c r="G296" i="1" s="1"/>
  <c r="E296" i="1" a="1"/>
  <c r="E296" i="1" s="1"/>
  <c r="C296" i="1" a="1"/>
  <c r="C296" i="1" s="1"/>
  <c r="CX295" i="1" a="1"/>
  <c r="CX295" i="1" s="1"/>
  <c r="CV295" i="1" a="1"/>
  <c r="CV295" i="1" s="1"/>
  <c r="CT295" i="1" a="1"/>
  <c r="CT295" i="1" s="1"/>
  <c r="CR295" i="1" a="1"/>
  <c r="CR295" i="1" s="1"/>
  <c r="CQ295" i="1" a="1"/>
  <c r="CQ295" i="1" s="1"/>
  <c r="CN295" i="1" a="1"/>
  <c r="CN295" i="1" s="1"/>
  <c r="CK295" i="1" a="1"/>
  <c r="CK295" i="1" s="1"/>
  <c r="CJ295" i="1" a="1"/>
  <c r="CJ295" i="1" s="1"/>
  <c r="AF295" i="1"/>
  <c r="U295" i="1"/>
  <c r="O295" i="1" a="1"/>
  <c r="O295" i="1" s="1"/>
  <c r="M295" i="1"/>
  <c r="L295" i="1" a="1"/>
  <c r="L295" i="1" s="1"/>
  <c r="K295" i="1" a="1"/>
  <c r="K295" i="1" s="1"/>
  <c r="H295" i="1" a="1"/>
  <c r="H295" i="1" s="1"/>
  <c r="G295" i="1" a="1"/>
  <c r="G295" i="1" s="1"/>
  <c r="E295" i="1" a="1"/>
  <c r="E295" i="1" s="1"/>
  <c r="C295" i="1" a="1"/>
  <c r="C295" i="1" s="1"/>
  <c r="CX294" i="1" a="1"/>
  <c r="CX294" i="1" s="1"/>
  <c r="CV294" i="1" a="1"/>
  <c r="CV294" i="1" s="1"/>
  <c r="CT294" i="1" a="1"/>
  <c r="CT294" i="1" s="1"/>
  <c r="CR294" i="1" a="1"/>
  <c r="CR294" i="1" s="1"/>
  <c r="CQ294" i="1" a="1"/>
  <c r="CQ294" i="1" s="1"/>
  <c r="CN294" i="1" a="1"/>
  <c r="CN294" i="1" s="1"/>
  <c r="CK294" i="1" a="1"/>
  <c r="CK294" i="1" s="1"/>
  <c r="CJ294" i="1" a="1"/>
  <c r="CJ294" i="1" s="1"/>
  <c r="AF294" i="1"/>
  <c r="U294" i="1"/>
  <c r="O294" i="1" a="1"/>
  <c r="O294" i="1" s="1"/>
  <c r="M294" i="1"/>
  <c r="L294" i="1" a="1"/>
  <c r="L294" i="1" s="1"/>
  <c r="K294" i="1" a="1"/>
  <c r="K294" i="1" s="1"/>
  <c r="H294" i="1" a="1"/>
  <c r="H294" i="1" s="1"/>
  <c r="G294" i="1" a="1"/>
  <c r="G294" i="1" s="1"/>
  <c r="E294" i="1" a="1"/>
  <c r="E294" i="1" s="1"/>
  <c r="C294" i="1" a="1"/>
  <c r="C294" i="1" s="1"/>
  <c r="CX293" i="1" a="1"/>
  <c r="CX293" i="1" s="1"/>
  <c r="CV293" i="1" a="1"/>
  <c r="CV293" i="1" s="1"/>
  <c r="CT293" i="1" a="1"/>
  <c r="CT293" i="1" s="1"/>
  <c r="CR293" i="1" a="1"/>
  <c r="CR293" i="1" s="1"/>
  <c r="CQ293" i="1" a="1"/>
  <c r="CQ293" i="1" s="1"/>
  <c r="CN293" i="1" a="1"/>
  <c r="CN293" i="1" s="1"/>
  <c r="CK293" i="1" a="1"/>
  <c r="CK293" i="1" s="1"/>
  <c r="CJ293" i="1" a="1"/>
  <c r="CJ293" i="1" s="1"/>
  <c r="AF293" i="1"/>
  <c r="U293" i="1"/>
  <c r="O293" i="1" a="1"/>
  <c r="O293" i="1" s="1"/>
  <c r="M293" i="1"/>
  <c r="L293" i="1" a="1"/>
  <c r="L293" i="1" s="1"/>
  <c r="K293" i="1" a="1"/>
  <c r="K293" i="1" s="1"/>
  <c r="H293" i="1" a="1"/>
  <c r="H293" i="1" s="1"/>
  <c r="G293" i="1" a="1"/>
  <c r="G293" i="1" s="1"/>
  <c r="E293" i="1" a="1"/>
  <c r="E293" i="1" s="1"/>
  <c r="C293" i="1" a="1"/>
  <c r="C293" i="1" s="1"/>
  <c r="CX292" i="1" a="1"/>
  <c r="CX292" i="1" s="1"/>
  <c r="CV292" i="1" a="1"/>
  <c r="CV292" i="1" s="1"/>
  <c r="CT292" i="1" a="1"/>
  <c r="CT292" i="1" s="1"/>
  <c r="CR292" i="1" a="1"/>
  <c r="CR292" i="1" s="1"/>
  <c r="CQ292" i="1" a="1"/>
  <c r="CQ292" i="1" s="1"/>
  <c r="CN292" i="1" a="1"/>
  <c r="CN292" i="1" s="1"/>
  <c r="CK292" i="1" a="1"/>
  <c r="CK292" i="1" s="1"/>
  <c r="CJ292" i="1" a="1"/>
  <c r="CJ292" i="1" s="1"/>
  <c r="AF292" i="1"/>
  <c r="U292" i="1"/>
  <c r="O292" i="1" a="1"/>
  <c r="O292" i="1" s="1"/>
  <c r="M292" i="1"/>
  <c r="L292" i="1" a="1"/>
  <c r="L292" i="1" s="1"/>
  <c r="K292" i="1" a="1"/>
  <c r="K292" i="1" s="1"/>
  <c r="H292" i="1" a="1"/>
  <c r="H292" i="1" s="1"/>
  <c r="G292" i="1" a="1"/>
  <c r="G292" i="1" s="1"/>
  <c r="E292" i="1" a="1"/>
  <c r="E292" i="1" s="1"/>
  <c r="C292" i="1" a="1"/>
  <c r="C292" i="1" s="1"/>
  <c r="CX291" i="1" a="1"/>
  <c r="CX291" i="1" s="1"/>
  <c r="CV291" i="1" a="1"/>
  <c r="CV291" i="1" s="1"/>
  <c r="CT291" i="1" a="1"/>
  <c r="CT291" i="1" s="1"/>
  <c r="CR291" i="1" a="1"/>
  <c r="CR291" i="1" s="1"/>
  <c r="CQ291" i="1" a="1"/>
  <c r="CQ291" i="1" s="1"/>
  <c r="CN291" i="1" a="1"/>
  <c r="CN291" i="1" s="1"/>
  <c r="CK291" i="1" a="1"/>
  <c r="CK291" i="1" s="1"/>
  <c r="CJ291" i="1" a="1"/>
  <c r="CJ291" i="1" s="1"/>
  <c r="AF291" i="1"/>
  <c r="U291" i="1"/>
  <c r="O291" i="1" a="1"/>
  <c r="O291" i="1" s="1"/>
  <c r="M291" i="1"/>
  <c r="L291" i="1" a="1"/>
  <c r="L291" i="1" s="1"/>
  <c r="K291" i="1" a="1"/>
  <c r="K291" i="1" s="1"/>
  <c r="H291" i="1" a="1"/>
  <c r="H291" i="1" s="1"/>
  <c r="G291" i="1" a="1"/>
  <c r="G291" i="1" s="1"/>
  <c r="E291" i="1" a="1"/>
  <c r="E291" i="1" s="1"/>
  <c r="C291" i="1" a="1"/>
  <c r="C291" i="1" s="1"/>
  <c r="CX290" i="1" a="1"/>
  <c r="CX290" i="1" s="1"/>
  <c r="CV290" i="1" a="1"/>
  <c r="CV290" i="1" s="1"/>
  <c r="CT290" i="1" a="1"/>
  <c r="CT290" i="1" s="1"/>
  <c r="CR290" i="1" a="1"/>
  <c r="CR290" i="1" s="1"/>
  <c r="CQ290" i="1" a="1"/>
  <c r="CQ290" i="1" s="1"/>
  <c r="CN290" i="1" a="1"/>
  <c r="CN290" i="1" s="1"/>
  <c r="CK290" i="1" a="1"/>
  <c r="CK290" i="1" s="1"/>
  <c r="CJ290" i="1" a="1"/>
  <c r="CJ290" i="1" s="1"/>
  <c r="AF290" i="1"/>
  <c r="U290" i="1"/>
  <c r="O290" i="1" a="1"/>
  <c r="O290" i="1" s="1"/>
  <c r="M290" i="1"/>
  <c r="L290" i="1" a="1"/>
  <c r="L290" i="1" s="1"/>
  <c r="H290" i="1" a="1"/>
  <c r="H290" i="1" s="1"/>
  <c r="G290" i="1" a="1"/>
  <c r="G290" i="1" s="1"/>
  <c r="E290" i="1" a="1"/>
  <c r="E290" i="1" s="1"/>
  <c r="C290" i="1" a="1"/>
  <c r="C290" i="1" s="1"/>
  <c r="CX289" i="1" a="1"/>
  <c r="CX289" i="1" s="1"/>
  <c r="CV289" i="1" a="1"/>
  <c r="CV289" i="1" s="1"/>
  <c r="CT289" i="1" a="1"/>
  <c r="CT289" i="1" s="1"/>
  <c r="CR289" i="1" a="1"/>
  <c r="CR289" i="1" s="1"/>
  <c r="CQ289" i="1" a="1"/>
  <c r="CQ289" i="1" s="1"/>
  <c r="CN289" i="1" a="1"/>
  <c r="CN289" i="1" s="1"/>
  <c r="CK289" i="1" a="1"/>
  <c r="CK289" i="1" s="1"/>
  <c r="CJ289" i="1" a="1"/>
  <c r="CJ289" i="1" s="1"/>
  <c r="AF289" i="1"/>
  <c r="U289" i="1"/>
  <c r="O289" i="1" a="1"/>
  <c r="O289" i="1" s="1"/>
  <c r="M289" i="1"/>
  <c r="L289" i="1" a="1"/>
  <c r="L289" i="1" s="1"/>
  <c r="K289" i="1" a="1"/>
  <c r="K289" i="1" s="1"/>
  <c r="H289" i="1" a="1"/>
  <c r="H289" i="1" s="1"/>
  <c r="G289" i="1" a="1"/>
  <c r="G289" i="1" s="1"/>
  <c r="E289" i="1" a="1"/>
  <c r="E289" i="1" s="1"/>
  <c r="C289" i="1" a="1"/>
  <c r="C289" i="1" s="1"/>
  <c r="CX288" i="1" a="1"/>
  <c r="CX288" i="1" s="1"/>
  <c r="CV288" i="1" a="1"/>
  <c r="CV288" i="1" s="1"/>
  <c r="CT288" i="1" a="1"/>
  <c r="CT288" i="1" s="1"/>
  <c r="CR288" i="1" a="1"/>
  <c r="CR288" i="1" s="1"/>
  <c r="CQ288" i="1" a="1"/>
  <c r="CQ288" i="1" s="1"/>
  <c r="CN288" i="1" a="1"/>
  <c r="CN288" i="1" s="1"/>
  <c r="CK288" i="1" a="1"/>
  <c r="CK288" i="1" s="1"/>
  <c r="CJ288" i="1" a="1"/>
  <c r="CJ288" i="1" s="1"/>
  <c r="AF288" i="1"/>
  <c r="U288" i="1"/>
  <c r="O288" i="1" a="1"/>
  <c r="O288" i="1" s="1"/>
  <c r="M288" i="1"/>
  <c r="L288" i="1" a="1"/>
  <c r="L288" i="1" s="1"/>
  <c r="H288" i="1" a="1"/>
  <c r="H288" i="1" s="1"/>
  <c r="G288" i="1" a="1"/>
  <c r="G288" i="1" s="1"/>
  <c r="E288" i="1" a="1"/>
  <c r="E288" i="1" s="1"/>
  <c r="CX287" i="1" a="1"/>
  <c r="CX287" i="1" s="1"/>
  <c r="CV287" i="1" a="1"/>
  <c r="CV287" i="1" s="1"/>
  <c r="CT287" i="1" a="1"/>
  <c r="CT287" i="1" s="1"/>
  <c r="CR287" i="1" a="1"/>
  <c r="CR287" i="1" s="1"/>
  <c r="CQ287" i="1" a="1"/>
  <c r="CQ287" i="1" s="1"/>
  <c r="CN287" i="1" a="1"/>
  <c r="CN287" i="1" s="1"/>
  <c r="CK287" i="1" a="1"/>
  <c r="CK287" i="1" s="1"/>
  <c r="CJ287" i="1" a="1"/>
  <c r="CJ287" i="1" s="1"/>
  <c r="AF287" i="1"/>
  <c r="U287" i="1"/>
  <c r="O287" i="1" a="1"/>
  <c r="O287" i="1" s="1"/>
  <c r="M287" i="1"/>
  <c r="L287" i="1" a="1"/>
  <c r="L287" i="1" s="1"/>
  <c r="K287" i="1" a="1"/>
  <c r="K287" i="1" s="1"/>
  <c r="H287" i="1" a="1"/>
  <c r="H287" i="1" s="1"/>
  <c r="G287" i="1" a="1"/>
  <c r="G287" i="1" s="1"/>
  <c r="E287" i="1" a="1"/>
  <c r="E287" i="1" s="1"/>
  <c r="CX286" i="1" a="1"/>
  <c r="CX286" i="1" s="1"/>
  <c r="CV286" i="1" a="1"/>
  <c r="CV286" i="1" s="1"/>
  <c r="CT286" i="1" a="1"/>
  <c r="CT286" i="1" s="1"/>
  <c r="CR286" i="1" a="1"/>
  <c r="CR286" i="1" s="1"/>
  <c r="CQ286" i="1" a="1"/>
  <c r="CQ286" i="1" s="1"/>
  <c r="CN286" i="1" a="1"/>
  <c r="CN286" i="1" s="1"/>
  <c r="CK286" i="1" a="1"/>
  <c r="CK286" i="1" s="1"/>
  <c r="CJ286" i="1" a="1"/>
  <c r="CJ286" i="1" s="1"/>
  <c r="AF286" i="1"/>
  <c r="U286" i="1"/>
  <c r="O286" i="1" a="1"/>
  <c r="O286" i="1" s="1"/>
  <c r="M286" i="1"/>
  <c r="L286" i="1" a="1"/>
  <c r="L286" i="1" s="1"/>
  <c r="K286" i="1" a="1"/>
  <c r="K286" i="1" s="1"/>
  <c r="H286" i="1" a="1"/>
  <c r="H286" i="1" s="1"/>
  <c r="G286" i="1" a="1"/>
  <c r="G286" i="1" s="1"/>
  <c r="E286" i="1" a="1"/>
  <c r="E286" i="1" s="1"/>
  <c r="C286" i="1" a="1"/>
  <c r="C286" i="1" s="1"/>
  <c r="CX285" i="1" a="1"/>
  <c r="CX285" i="1" s="1"/>
  <c r="CV285" i="1" a="1"/>
  <c r="CV285" i="1" s="1"/>
  <c r="CT285" i="1" a="1"/>
  <c r="CT285" i="1" s="1"/>
  <c r="CR285" i="1" a="1"/>
  <c r="CR285" i="1" s="1"/>
  <c r="CQ285" i="1" a="1"/>
  <c r="CQ285" i="1" s="1"/>
  <c r="CN285" i="1" a="1"/>
  <c r="CN285" i="1" s="1"/>
  <c r="CK285" i="1" a="1"/>
  <c r="CK285" i="1" s="1"/>
  <c r="CJ285" i="1" a="1"/>
  <c r="CJ285" i="1" s="1"/>
  <c r="AF285" i="1"/>
  <c r="U285" i="1"/>
  <c r="O285" i="1" a="1"/>
  <c r="O285" i="1" s="1"/>
  <c r="M285" i="1"/>
  <c r="L285" i="1" a="1"/>
  <c r="L285" i="1" s="1"/>
  <c r="K285" i="1" a="1"/>
  <c r="K285" i="1" s="1"/>
  <c r="H285" i="1" a="1"/>
  <c r="H285" i="1" s="1"/>
  <c r="G285" i="1" a="1"/>
  <c r="G285" i="1" s="1"/>
  <c r="E285" i="1" a="1"/>
  <c r="E285" i="1" s="1"/>
  <c r="C285" i="1" a="1"/>
  <c r="C285" i="1" s="1"/>
  <c r="CX284" i="1" a="1"/>
  <c r="CX284" i="1" s="1"/>
  <c r="CV284" i="1" a="1"/>
  <c r="CV284" i="1" s="1"/>
  <c r="CT284" i="1" a="1"/>
  <c r="CT284" i="1" s="1"/>
  <c r="CR284" i="1" a="1"/>
  <c r="CR284" i="1" s="1"/>
  <c r="CQ284" i="1" a="1"/>
  <c r="CQ284" i="1" s="1"/>
  <c r="CN284" i="1" a="1"/>
  <c r="CN284" i="1" s="1"/>
  <c r="CK284" i="1" a="1"/>
  <c r="CK284" i="1" s="1"/>
  <c r="CJ284" i="1" a="1"/>
  <c r="CJ284" i="1" s="1"/>
  <c r="AF284" i="1"/>
  <c r="U284" i="1"/>
  <c r="O284" i="1" a="1"/>
  <c r="O284" i="1" s="1"/>
  <c r="M284" i="1"/>
  <c r="L284" i="1" a="1"/>
  <c r="L284" i="1" s="1"/>
  <c r="K284" i="1" a="1"/>
  <c r="K284" i="1" s="1"/>
  <c r="H284" i="1" a="1"/>
  <c r="H284" i="1" s="1"/>
  <c r="G284" i="1" a="1"/>
  <c r="G284" i="1" s="1"/>
  <c r="E284" i="1" a="1"/>
  <c r="E284" i="1" s="1"/>
  <c r="C284" i="1" a="1"/>
  <c r="C284" i="1" s="1"/>
  <c r="CX283" i="1" a="1"/>
  <c r="CX283" i="1" s="1"/>
  <c r="CV283" i="1" a="1"/>
  <c r="CV283" i="1" s="1"/>
  <c r="CT283" i="1" a="1"/>
  <c r="CT283" i="1" s="1"/>
  <c r="CR283" i="1" a="1"/>
  <c r="CR283" i="1" s="1"/>
  <c r="CQ283" i="1" a="1"/>
  <c r="CQ283" i="1" s="1"/>
  <c r="CN283" i="1" a="1"/>
  <c r="CN283" i="1" s="1"/>
  <c r="CK283" i="1" a="1"/>
  <c r="CK283" i="1" s="1"/>
  <c r="CJ283" i="1" a="1"/>
  <c r="CJ283" i="1" s="1"/>
  <c r="AF283" i="1"/>
  <c r="U283" i="1"/>
  <c r="O283" i="1" a="1"/>
  <c r="O283" i="1" s="1"/>
  <c r="M283" i="1"/>
  <c r="L283" i="1" a="1"/>
  <c r="L283" i="1" s="1"/>
  <c r="K283" i="1" a="1"/>
  <c r="K283" i="1" s="1"/>
  <c r="H283" i="1" a="1"/>
  <c r="H283" i="1" s="1"/>
  <c r="G283" i="1" a="1"/>
  <c r="G283" i="1" s="1"/>
  <c r="E283" i="1" a="1"/>
  <c r="E283" i="1" s="1"/>
  <c r="C283" i="1" a="1"/>
  <c r="C283" i="1" s="1"/>
  <c r="CX282" i="1" a="1"/>
  <c r="CX282" i="1" s="1"/>
  <c r="CV282" i="1" a="1"/>
  <c r="CV282" i="1" s="1"/>
  <c r="CT282" i="1" a="1"/>
  <c r="CT282" i="1" s="1"/>
  <c r="CR282" i="1" a="1"/>
  <c r="CR282" i="1" s="1"/>
  <c r="CQ282" i="1" a="1"/>
  <c r="CQ282" i="1" s="1"/>
  <c r="CN282" i="1" a="1"/>
  <c r="CN282" i="1" s="1"/>
  <c r="CK282" i="1" a="1"/>
  <c r="CK282" i="1" s="1"/>
  <c r="CJ282" i="1" a="1"/>
  <c r="CJ282" i="1" s="1"/>
  <c r="AF282" i="1"/>
  <c r="U282" i="1"/>
  <c r="O282" i="1" a="1"/>
  <c r="O282" i="1" s="1"/>
  <c r="M282" i="1"/>
  <c r="L282" i="1" a="1"/>
  <c r="L282" i="1" s="1"/>
  <c r="K282" i="1" a="1"/>
  <c r="K282" i="1" s="1"/>
  <c r="H282" i="1" a="1"/>
  <c r="H282" i="1" s="1"/>
  <c r="G282" i="1" a="1"/>
  <c r="G282" i="1" s="1"/>
  <c r="E282" i="1" a="1"/>
  <c r="E282" i="1" s="1"/>
  <c r="C282" i="1" a="1"/>
  <c r="C282" i="1" s="1"/>
  <c r="CX281" i="1" a="1"/>
  <c r="CX281" i="1" s="1"/>
  <c r="CV281" i="1" a="1"/>
  <c r="CV281" i="1" s="1"/>
  <c r="CT281" i="1" a="1"/>
  <c r="CT281" i="1" s="1"/>
  <c r="CR281" i="1" a="1"/>
  <c r="CR281" i="1" s="1"/>
  <c r="CQ281" i="1" a="1"/>
  <c r="CQ281" i="1" s="1"/>
  <c r="CN281" i="1" a="1"/>
  <c r="CN281" i="1" s="1"/>
  <c r="CK281" i="1" a="1"/>
  <c r="CK281" i="1" s="1"/>
  <c r="CJ281" i="1" a="1"/>
  <c r="CJ281" i="1" s="1"/>
  <c r="AF281" i="1"/>
  <c r="U281" i="1"/>
  <c r="O281" i="1" a="1"/>
  <c r="O281" i="1" s="1"/>
  <c r="M281" i="1"/>
  <c r="L281" i="1" a="1"/>
  <c r="L281" i="1" s="1"/>
  <c r="K281" i="1" a="1"/>
  <c r="K281" i="1" s="1"/>
  <c r="H281" i="1" a="1"/>
  <c r="H281" i="1" s="1"/>
  <c r="G281" i="1" a="1"/>
  <c r="G281" i="1" s="1"/>
  <c r="E281" i="1" a="1"/>
  <c r="E281" i="1" s="1"/>
  <c r="C281" i="1" a="1"/>
  <c r="C281" i="1" s="1"/>
  <c r="CX280" i="1" a="1"/>
  <c r="CX280" i="1" s="1"/>
  <c r="CV280" i="1" a="1"/>
  <c r="CV280" i="1" s="1"/>
  <c r="CT280" i="1" a="1"/>
  <c r="CT280" i="1" s="1"/>
  <c r="CR280" i="1" a="1"/>
  <c r="CR280" i="1" s="1"/>
  <c r="CQ280" i="1" a="1"/>
  <c r="CQ280" i="1" s="1"/>
  <c r="CN280" i="1" a="1"/>
  <c r="CN280" i="1" s="1"/>
  <c r="CK280" i="1" a="1"/>
  <c r="CK280" i="1" s="1"/>
  <c r="CJ280" i="1" a="1"/>
  <c r="CJ280" i="1" s="1"/>
  <c r="AF280" i="1"/>
  <c r="U280" i="1"/>
  <c r="O280" i="1" a="1"/>
  <c r="O280" i="1" s="1"/>
  <c r="M280" i="1"/>
  <c r="L280" i="1" a="1"/>
  <c r="L280" i="1" s="1"/>
  <c r="K280" i="1" a="1"/>
  <c r="K280" i="1" s="1"/>
  <c r="H280" i="1" a="1"/>
  <c r="H280" i="1" s="1"/>
  <c r="G280" i="1" a="1"/>
  <c r="G280" i="1" s="1"/>
  <c r="E280" i="1" a="1"/>
  <c r="E280" i="1" s="1"/>
  <c r="C280" i="1" a="1"/>
  <c r="C280" i="1" s="1"/>
  <c r="CX279" i="1" a="1"/>
  <c r="CX279" i="1" s="1"/>
  <c r="CV279" i="1" a="1"/>
  <c r="CV279" i="1" s="1"/>
  <c r="CT279" i="1" a="1"/>
  <c r="CT279" i="1" s="1"/>
  <c r="CR279" i="1" a="1"/>
  <c r="CR279" i="1" s="1"/>
  <c r="CQ279" i="1" a="1"/>
  <c r="CQ279" i="1" s="1"/>
  <c r="CN279" i="1" a="1"/>
  <c r="CN279" i="1" s="1"/>
  <c r="CK279" i="1" a="1"/>
  <c r="CK279" i="1" s="1"/>
  <c r="CJ279" i="1" a="1"/>
  <c r="CJ279" i="1" s="1"/>
  <c r="AF279" i="1"/>
  <c r="U279" i="1"/>
  <c r="O279" i="1" a="1"/>
  <c r="O279" i="1" s="1"/>
  <c r="M279" i="1"/>
  <c r="L279" i="1" a="1"/>
  <c r="L279" i="1" s="1"/>
  <c r="K279" i="1" a="1"/>
  <c r="K279" i="1" s="1"/>
  <c r="H279" i="1" a="1"/>
  <c r="H279" i="1" s="1"/>
  <c r="G279" i="1" a="1"/>
  <c r="G279" i="1" s="1"/>
  <c r="E279" i="1" a="1"/>
  <c r="E279" i="1" s="1"/>
  <c r="C279" i="1" a="1"/>
  <c r="C279" i="1" s="1"/>
  <c r="CX278" i="1" a="1"/>
  <c r="CX278" i="1" s="1"/>
  <c r="CV278" i="1" a="1"/>
  <c r="CV278" i="1" s="1"/>
  <c r="CT278" i="1" a="1"/>
  <c r="CT278" i="1" s="1"/>
  <c r="CR278" i="1" a="1"/>
  <c r="CR278" i="1" s="1"/>
  <c r="CQ278" i="1" a="1"/>
  <c r="CQ278" i="1" s="1"/>
  <c r="CN278" i="1" a="1"/>
  <c r="CN278" i="1" s="1"/>
  <c r="CK278" i="1" a="1"/>
  <c r="CK278" i="1" s="1"/>
  <c r="CJ278" i="1" a="1"/>
  <c r="CJ278" i="1" s="1"/>
  <c r="AF278" i="1"/>
  <c r="U278" i="1"/>
  <c r="O278" i="1" a="1"/>
  <c r="O278" i="1" s="1"/>
  <c r="M278" i="1"/>
  <c r="L278" i="1" a="1"/>
  <c r="L278" i="1" s="1"/>
  <c r="K278" i="1" a="1"/>
  <c r="K278" i="1" s="1"/>
  <c r="H278" i="1" a="1"/>
  <c r="H278" i="1" s="1"/>
  <c r="G278" i="1" a="1"/>
  <c r="G278" i="1" s="1"/>
  <c r="E278" i="1" a="1"/>
  <c r="E278" i="1" s="1"/>
  <c r="C278" i="1" a="1"/>
  <c r="C278" i="1" s="1"/>
  <c r="CX277" i="1" a="1"/>
  <c r="CX277" i="1" s="1"/>
  <c r="CV277" i="1" a="1"/>
  <c r="CV277" i="1" s="1"/>
  <c r="CT277" i="1" a="1"/>
  <c r="CT277" i="1" s="1"/>
  <c r="CR277" i="1" a="1"/>
  <c r="CR277" i="1" s="1"/>
  <c r="CQ277" i="1" a="1"/>
  <c r="CQ277" i="1" s="1"/>
  <c r="CN277" i="1" a="1"/>
  <c r="CN277" i="1" s="1"/>
  <c r="CK277" i="1" a="1"/>
  <c r="CK277" i="1" s="1"/>
  <c r="CJ277" i="1" a="1"/>
  <c r="CJ277" i="1" s="1"/>
  <c r="AF277" i="1"/>
  <c r="U277" i="1"/>
  <c r="O277" i="1" a="1"/>
  <c r="O277" i="1" s="1"/>
  <c r="M277" i="1"/>
  <c r="L277" i="1" a="1"/>
  <c r="L277" i="1" s="1"/>
  <c r="K277" i="1" a="1"/>
  <c r="K277" i="1" s="1"/>
  <c r="H277" i="1" a="1"/>
  <c r="H277" i="1" s="1"/>
  <c r="G277" i="1" a="1"/>
  <c r="G277" i="1" s="1"/>
  <c r="E277" i="1" a="1"/>
  <c r="E277" i="1" s="1"/>
  <c r="C277" i="1" a="1"/>
  <c r="C277" i="1" s="1"/>
  <c r="CX276" i="1" a="1"/>
  <c r="CX276" i="1" s="1"/>
  <c r="CV276" i="1" a="1"/>
  <c r="CV276" i="1" s="1"/>
  <c r="CT276" i="1" a="1"/>
  <c r="CT276" i="1" s="1"/>
  <c r="CR276" i="1" a="1"/>
  <c r="CR276" i="1" s="1"/>
  <c r="CQ276" i="1" a="1"/>
  <c r="CQ276" i="1" s="1"/>
  <c r="CN276" i="1" a="1"/>
  <c r="CN276" i="1" s="1"/>
  <c r="CK276" i="1" a="1"/>
  <c r="CK276" i="1" s="1"/>
  <c r="CJ276" i="1" a="1"/>
  <c r="CJ276" i="1" s="1"/>
  <c r="AF276" i="1"/>
  <c r="U276" i="1"/>
  <c r="O276" i="1" a="1"/>
  <c r="O276" i="1" s="1"/>
  <c r="M276" i="1"/>
  <c r="L276" i="1" a="1"/>
  <c r="L276" i="1" s="1"/>
  <c r="K276" i="1" a="1"/>
  <c r="K276" i="1" s="1"/>
  <c r="H276" i="1" a="1"/>
  <c r="H276" i="1" s="1"/>
  <c r="G276" i="1" a="1"/>
  <c r="G276" i="1" s="1"/>
  <c r="E276" i="1" a="1"/>
  <c r="E276" i="1" s="1"/>
  <c r="C276" i="1" a="1"/>
  <c r="C276" i="1" s="1"/>
  <c r="CX275" i="1" a="1"/>
  <c r="CX275" i="1" s="1"/>
  <c r="CV275" i="1" a="1"/>
  <c r="CV275" i="1" s="1"/>
  <c r="CT275" i="1" a="1"/>
  <c r="CT275" i="1" s="1"/>
  <c r="CR275" i="1" a="1"/>
  <c r="CR275" i="1" s="1"/>
  <c r="CQ275" i="1" a="1"/>
  <c r="CQ275" i="1" s="1"/>
  <c r="CN275" i="1" a="1"/>
  <c r="CN275" i="1" s="1"/>
  <c r="CK275" i="1" a="1"/>
  <c r="CK275" i="1" s="1"/>
  <c r="CJ275" i="1" a="1"/>
  <c r="CJ275" i="1" s="1"/>
  <c r="AF275" i="1"/>
  <c r="U275" i="1"/>
  <c r="O275" i="1" a="1"/>
  <c r="O275" i="1" s="1"/>
  <c r="M275" i="1"/>
  <c r="L275" i="1" a="1"/>
  <c r="L275" i="1" s="1"/>
  <c r="K275" i="1" a="1"/>
  <c r="K275" i="1" s="1"/>
  <c r="H275" i="1" a="1"/>
  <c r="H275" i="1" s="1"/>
  <c r="G275" i="1" a="1"/>
  <c r="G275" i="1" s="1"/>
  <c r="E275" i="1" a="1"/>
  <c r="E275" i="1" s="1"/>
  <c r="C275" i="1" a="1"/>
  <c r="C275" i="1" s="1"/>
  <c r="CX274" i="1" a="1"/>
  <c r="CX274" i="1" s="1"/>
  <c r="CV274" i="1" a="1"/>
  <c r="CV274" i="1" s="1"/>
  <c r="CT274" i="1" a="1"/>
  <c r="CT274" i="1" s="1"/>
  <c r="CR274" i="1" a="1"/>
  <c r="CR274" i="1" s="1"/>
  <c r="CQ274" i="1" a="1"/>
  <c r="CQ274" i="1" s="1"/>
  <c r="CN274" i="1" a="1"/>
  <c r="CN274" i="1" s="1"/>
  <c r="CK274" i="1" a="1"/>
  <c r="CK274" i="1" s="1"/>
  <c r="CJ274" i="1" a="1"/>
  <c r="CJ274" i="1" s="1"/>
  <c r="AF274" i="1"/>
  <c r="U274" i="1"/>
  <c r="O274" i="1" a="1"/>
  <c r="O274" i="1" s="1"/>
  <c r="M274" i="1"/>
  <c r="L274" i="1" a="1"/>
  <c r="L274" i="1" s="1"/>
  <c r="K274" i="1" a="1"/>
  <c r="K274" i="1" s="1"/>
  <c r="H274" i="1" a="1"/>
  <c r="H274" i="1" s="1"/>
  <c r="G274" i="1" a="1"/>
  <c r="G274" i="1" s="1"/>
  <c r="E274" i="1" a="1"/>
  <c r="E274" i="1" s="1"/>
  <c r="C274" i="1" a="1"/>
  <c r="C274" i="1" s="1"/>
  <c r="CX273" i="1" a="1"/>
  <c r="CX273" i="1" s="1"/>
  <c r="CV273" i="1" a="1"/>
  <c r="CV273" i="1" s="1"/>
  <c r="CT273" i="1" a="1"/>
  <c r="CT273" i="1" s="1"/>
  <c r="CR273" i="1" a="1"/>
  <c r="CR273" i="1" s="1"/>
  <c r="CQ273" i="1" a="1"/>
  <c r="CQ273" i="1" s="1"/>
  <c r="CN273" i="1" a="1"/>
  <c r="CN273" i="1" s="1"/>
  <c r="CK273" i="1" a="1"/>
  <c r="CK273" i="1" s="1"/>
  <c r="CJ273" i="1" a="1"/>
  <c r="CJ273" i="1" s="1"/>
  <c r="AF273" i="1"/>
  <c r="U273" i="1"/>
  <c r="O273" i="1"/>
  <c r="O273" i="1" a="1"/>
  <c r="M273" i="1"/>
  <c r="L273" i="1" a="1"/>
  <c r="L273" i="1" s="1"/>
  <c r="K273" i="1" a="1"/>
  <c r="K273" i="1" s="1"/>
  <c r="H273" i="1" a="1"/>
  <c r="H273" i="1" s="1"/>
  <c r="G273" i="1" a="1"/>
  <c r="G273" i="1" s="1"/>
  <c r="E273" i="1" a="1"/>
  <c r="E273" i="1" s="1"/>
  <c r="C273" i="1" a="1"/>
  <c r="C273" i="1" s="1"/>
  <c r="CX272" i="1" a="1"/>
  <c r="CX272" i="1" s="1"/>
  <c r="CV272" i="1" a="1"/>
  <c r="CV272" i="1" s="1"/>
  <c r="CT272" i="1" a="1"/>
  <c r="CT272" i="1" s="1"/>
  <c r="CR272" i="1" a="1"/>
  <c r="CR272" i="1" s="1"/>
  <c r="CQ272" i="1" a="1"/>
  <c r="CQ272" i="1" s="1"/>
  <c r="CN272" i="1" a="1"/>
  <c r="CN272" i="1" s="1"/>
  <c r="CK272" i="1" a="1"/>
  <c r="CK272" i="1" s="1"/>
  <c r="CJ272" i="1" a="1"/>
  <c r="CJ272" i="1" s="1"/>
  <c r="AF272" i="1"/>
  <c r="U272" i="1"/>
  <c r="O272" i="1" a="1"/>
  <c r="O272" i="1" s="1"/>
  <c r="M272" i="1"/>
  <c r="L272" i="1" a="1"/>
  <c r="L272" i="1" s="1"/>
  <c r="K272" i="1" a="1"/>
  <c r="K272" i="1" s="1"/>
  <c r="H272" i="1" a="1"/>
  <c r="H272" i="1" s="1"/>
  <c r="G272" i="1" a="1"/>
  <c r="G272" i="1" s="1"/>
  <c r="E272" i="1" a="1"/>
  <c r="E272" i="1" s="1"/>
  <c r="C272" i="1" a="1"/>
  <c r="C272" i="1" s="1"/>
  <c r="CX271" i="1" a="1"/>
  <c r="CX271" i="1" s="1"/>
  <c r="CV271" i="1" a="1"/>
  <c r="CV271" i="1" s="1"/>
  <c r="CT271" i="1" a="1"/>
  <c r="CT271" i="1" s="1"/>
  <c r="CR271" i="1" a="1"/>
  <c r="CR271" i="1" s="1"/>
  <c r="CQ271" i="1" a="1"/>
  <c r="CQ271" i="1" s="1"/>
  <c r="CN271" i="1" a="1"/>
  <c r="CN271" i="1" s="1"/>
  <c r="CK271" i="1" a="1"/>
  <c r="CK271" i="1" s="1"/>
  <c r="CJ271" i="1" a="1"/>
  <c r="CJ271" i="1" s="1"/>
  <c r="AF271" i="1"/>
  <c r="U271" i="1"/>
  <c r="O271" i="1" a="1"/>
  <c r="O271" i="1" s="1"/>
  <c r="M271" i="1"/>
  <c r="L271" i="1" a="1"/>
  <c r="L271" i="1" s="1"/>
  <c r="K271" i="1" a="1"/>
  <c r="K271" i="1" s="1"/>
  <c r="H271" i="1" a="1"/>
  <c r="H271" i="1" s="1"/>
  <c r="G271" i="1" a="1"/>
  <c r="G271" i="1" s="1"/>
  <c r="E271" i="1" a="1"/>
  <c r="E271" i="1" s="1"/>
  <c r="C271" i="1" a="1"/>
  <c r="C271" i="1" s="1"/>
  <c r="CX270" i="1" a="1"/>
  <c r="CX270" i="1" s="1"/>
  <c r="CV270" i="1" a="1"/>
  <c r="CV270" i="1" s="1"/>
  <c r="CT270" i="1" a="1"/>
  <c r="CT270" i="1" s="1"/>
  <c r="CR270" i="1" a="1"/>
  <c r="CR270" i="1" s="1"/>
  <c r="CQ270" i="1" a="1"/>
  <c r="CQ270" i="1" s="1"/>
  <c r="CN270" i="1" a="1"/>
  <c r="CN270" i="1" s="1"/>
  <c r="CK270" i="1" a="1"/>
  <c r="CK270" i="1" s="1"/>
  <c r="CJ270" i="1" a="1"/>
  <c r="CJ270" i="1" s="1"/>
  <c r="AF270" i="1"/>
  <c r="U270" i="1"/>
  <c r="O270" i="1" a="1"/>
  <c r="O270" i="1" s="1"/>
  <c r="M270" i="1"/>
  <c r="L270" i="1" a="1"/>
  <c r="L270" i="1" s="1"/>
  <c r="K270" i="1" a="1"/>
  <c r="K270" i="1" s="1"/>
  <c r="H270" i="1" a="1"/>
  <c r="H270" i="1" s="1"/>
  <c r="G270" i="1" a="1"/>
  <c r="G270" i="1" s="1"/>
  <c r="E270" i="1" a="1"/>
  <c r="E270" i="1" s="1"/>
  <c r="C270" i="1" a="1"/>
  <c r="C270" i="1" s="1"/>
  <c r="CX269" i="1" a="1"/>
  <c r="CX269" i="1" s="1"/>
  <c r="CV269" i="1" a="1"/>
  <c r="CV269" i="1" s="1"/>
  <c r="CT269" i="1" a="1"/>
  <c r="CT269" i="1" s="1"/>
  <c r="CR269" i="1" a="1"/>
  <c r="CR269" i="1" s="1"/>
  <c r="CQ269" i="1" a="1"/>
  <c r="CQ269" i="1" s="1"/>
  <c r="CN269" i="1" a="1"/>
  <c r="CN269" i="1" s="1"/>
  <c r="CK269" i="1" a="1"/>
  <c r="CK269" i="1" s="1"/>
  <c r="CJ269" i="1" a="1"/>
  <c r="CJ269" i="1" s="1"/>
  <c r="AF269" i="1"/>
  <c r="U269" i="1"/>
  <c r="O269" i="1" a="1"/>
  <c r="O269" i="1" s="1"/>
  <c r="M269" i="1"/>
  <c r="L269" i="1" a="1"/>
  <c r="L269" i="1" s="1"/>
  <c r="K269" i="1" a="1"/>
  <c r="K269" i="1" s="1"/>
  <c r="H269" i="1" a="1"/>
  <c r="H269" i="1" s="1"/>
  <c r="G269" i="1" a="1"/>
  <c r="G269" i="1" s="1"/>
  <c r="E269" i="1" a="1"/>
  <c r="E269" i="1" s="1"/>
  <c r="C269" i="1" a="1"/>
  <c r="C269" i="1" s="1"/>
  <c r="CX268" i="1" a="1"/>
  <c r="CX268" i="1" s="1"/>
  <c r="CV268" i="1" a="1"/>
  <c r="CV268" i="1" s="1"/>
  <c r="CT268" i="1" a="1"/>
  <c r="CT268" i="1" s="1"/>
  <c r="CR268" i="1" a="1"/>
  <c r="CR268" i="1" s="1"/>
  <c r="CQ268" i="1" a="1"/>
  <c r="CQ268" i="1" s="1"/>
  <c r="CN268" i="1" a="1"/>
  <c r="CN268" i="1" s="1"/>
  <c r="CK268" i="1" a="1"/>
  <c r="CK268" i="1" s="1"/>
  <c r="CJ268" i="1" a="1"/>
  <c r="CJ268" i="1" s="1"/>
  <c r="AF268" i="1"/>
  <c r="U268" i="1"/>
  <c r="O268" i="1" a="1"/>
  <c r="O268" i="1" s="1"/>
  <c r="M268" i="1"/>
  <c r="L268" i="1" a="1"/>
  <c r="L268" i="1" s="1"/>
  <c r="K268" i="1" a="1"/>
  <c r="K268" i="1" s="1"/>
  <c r="H268" i="1" a="1"/>
  <c r="H268" i="1" s="1"/>
  <c r="G268" i="1" a="1"/>
  <c r="G268" i="1" s="1"/>
  <c r="E268" i="1" a="1"/>
  <c r="E268" i="1" s="1"/>
  <c r="C268" i="1" a="1"/>
  <c r="C268" i="1" s="1"/>
  <c r="CX267" i="1" a="1"/>
  <c r="CX267" i="1" s="1"/>
  <c r="CV267" i="1" a="1"/>
  <c r="CV267" i="1" s="1"/>
  <c r="CT267" i="1" a="1"/>
  <c r="CT267" i="1" s="1"/>
  <c r="CR267" i="1" a="1"/>
  <c r="CR267" i="1" s="1"/>
  <c r="CQ267" i="1" a="1"/>
  <c r="CQ267" i="1" s="1"/>
  <c r="CN267" i="1" a="1"/>
  <c r="CN267" i="1" s="1"/>
  <c r="CK267" i="1" a="1"/>
  <c r="CK267" i="1" s="1"/>
  <c r="CJ267" i="1" a="1"/>
  <c r="CJ267" i="1" s="1"/>
  <c r="AF267" i="1"/>
  <c r="U267" i="1"/>
  <c r="O267" i="1" a="1"/>
  <c r="O267" i="1" s="1"/>
  <c r="M267" i="1"/>
  <c r="L267" i="1" a="1"/>
  <c r="L267" i="1" s="1"/>
  <c r="K267" i="1" a="1"/>
  <c r="K267" i="1" s="1"/>
  <c r="H267" i="1" a="1"/>
  <c r="H267" i="1" s="1"/>
  <c r="G267" i="1" a="1"/>
  <c r="G267" i="1" s="1"/>
  <c r="E267" i="1" a="1"/>
  <c r="E267" i="1" s="1"/>
  <c r="C267" i="1" a="1"/>
  <c r="C267" i="1" s="1"/>
  <c r="CX266" i="1" a="1"/>
  <c r="CX266" i="1" s="1"/>
  <c r="CV266" i="1" a="1"/>
  <c r="CV266" i="1" s="1"/>
  <c r="CT266" i="1" a="1"/>
  <c r="CT266" i="1" s="1"/>
  <c r="CR266" i="1" a="1"/>
  <c r="CR266" i="1" s="1"/>
  <c r="CQ266" i="1" a="1"/>
  <c r="CQ266" i="1" s="1"/>
  <c r="CN266" i="1" a="1"/>
  <c r="CN266" i="1" s="1"/>
  <c r="CK266" i="1" a="1"/>
  <c r="CK266" i="1" s="1"/>
  <c r="CJ266" i="1" a="1"/>
  <c r="CJ266" i="1" s="1"/>
  <c r="AF266" i="1"/>
  <c r="U266" i="1"/>
  <c r="O266" i="1" a="1"/>
  <c r="O266" i="1" s="1"/>
  <c r="M266" i="1"/>
  <c r="L266" i="1" a="1"/>
  <c r="L266" i="1" s="1"/>
  <c r="K266" i="1" a="1"/>
  <c r="K266" i="1" s="1"/>
  <c r="H266" i="1" a="1"/>
  <c r="H266" i="1" s="1"/>
  <c r="G266" i="1" a="1"/>
  <c r="G266" i="1" s="1"/>
  <c r="E266" i="1" a="1"/>
  <c r="E266" i="1" s="1"/>
  <c r="C266" i="1" a="1"/>
  <c r="C266" i="1" s="1"/>
  <c r="CX265" i="1" a="1"/>
  <c r="CX265" i="1" s="1"/>
  <c r="CV265" i="1" a="1"/>
  <c r="CV265" i="1" s="1"/>
  <c r="CT265" i="1" a="1"/>
  <c r="CT265" i="1" s="1"/>
  <c r="CR265" i="1" a="1"/>
  <c r="CR265" i="1" s="1"/>
  <c r="CQ265" i="1" a="1"/>
  <c r="CQ265" i="1" s="1"/>
  <c r="CN265" i="1" a="1"/>
  <c r="CN265" i="1" s="1"/>
  <c r="CK265" i="1" a="1"/>
  <c r="CK265" i="1" s="1"/>
  <c r="CJ265" i="1" a="1"/>
  <c r="CJ265" i="1" s="1"/>
  <c r="AF265" i="1"/>
  <c r="U265" i="1"/>
  <c r="O265" i="1" a="1"/>
  <c r="O265" i="1" s="1"/>
  <c r="M265" i="1"/>
  <c r="L265" i="1" a="1"/>
  <c r="L265" i="1" s="1"/>
  <c r="K265" i="1" a="1"/>
  <c r="K265" i="1" s="1"/>
  <c r="H265" i="1" a="1"/>
  <c r="H265" i="1" s="1"/>
  <c r="G265" i="1" a="1"/>
  <c r="G265" i="1" s="1"/>
  <c r="E265" i="1" a="1"/>
  <c r="E265" i="1" s="1"/>
  <c r="C265" i="1" a="1"/>
  <c r="C265" i="1" s="1"/>
  <c r="CX264" i="1" a="1"/>
  <c r="CX264" i="1" s="1"/>
  <c r="CV264" i="1" a="1"/>
  <c r="CV264" i="1" s="1"/>
  <c r="CT264" i="1" a="1"/>
  <c r="CT264" i="1" s="1"/>
  <c r="CR264" i="1" a="1"/>
  <c r="CR264" i="1" s="1"/>
  <c r="CQ264" i="1" a="1"/>
  <c r="CQ264" i="1" s="1"/>
  <c r="CN264" i="1" a="1"/>
  <c r="CN264" i="1" s="1"/>
  <c r="CK264" i="1" a="1"/>
  <c r="CK264" i="1" s="1"/>
  <c r="CJ264" i="1" a="1"/>
  <c r="CJ264" i="1" s="1"/>
  <c r="AF264" i="1"/>
  <c r="U264" i="1"/>
  <c r="O264" i="1" a="1"/>
  <c r="O264" i="1" s="1"/>
  <c r="M264" i="1"/>
  <c r="L264" i="1" a="1"/>
  <c r="L264" i="1" s="1"/>
  <c r="K264" i="1" a="1"/>
  <c r="K264" i="1" s="1"/>
  <c r="H264" i="1"/>
  <c r="H264" i="1" a="1"/>
  <c r="G264" i="1" a="1"/>
  <c r="G264" i="1" s="1"/>
  <c r="E264" i="1" a="1"/>
  <c r="E264" i="1" s="1"/>
  <c r="C264" i="1" a="1"/>
  <c r="C264" i="1" s="1"/>
  <c r="CX263" i="1" a="1"/>
  <c r="CX263" i="1" s="1"/>
  <c r="CV263" i="1" a="1"/>
  <c r="CV263" i="1" s="1"/>
  <c r="CT263" i="1" a="1"/>
  <c r="CT263" i="1" s="1"/>
  <c r="CR263" i="1" a="1"/>
  <c r="CR263" i="1" s="1"/>
  <c r="CQ263" i="1" a="1"/>
  <c r="CQ263" i="1" s="1"/>
  <c r="CN263" i="1" a="1"/>
  <c r="CN263" i="1" s="1"/>
  <c r="CK263" i="1" a="1"/>
  <c r="CK263" i="1" s="1"/>
  <c r="CJ263" i="1"/>
  <c r="CJ263" i="1" a="1"/>
  <c r="AF263" i="1"/>
  <c r="U263" i="1"/>
  <c r="O263" i="1" a="1"/>
  <c r="O263" i="1" s="1"/>
  <c r="M263" i="1"/>
  <c r="L263" i="1" a="1"/>
  <c r="L263" i="1" s="1"/>
  <c r="K263" i="1"/>
  <c r="K263" i="1" a="1"/>
  <c r="H263" i="1" a="1"/>
  <c r="H263" i="1" s="1"/>
  <c r="G263" i="1" a="1"/>
  <c r="G263" i="1" s="1"/>
  <c r="E263" i="1" a="1"/>
  <c r="E263" i="1" s="1"/>
  <c r="C263" i="1" a="1"/>
  <c r="C263" i="1" s="1"/>
  <c r="CX262" i="1" a="1"/>
  <c r="CX262" i="1" s="1"/>
  <c r="CV262" i="1" a="1"/>
  <c r="CV262" i="1" s="1"/>
  <c r="CT262" i="1" a="1"/>
  <c r="CT262" i="1" s="1"/>
  <c r="CR262" i="1" a="1"/>
  <c r="CR262" i="1" s="1"/>
  <c r="CQ262" i="1" a="1"/>
  <c r="CQ262" i="1" s="1"/>
  <c r="CN262" i="1" a="1"/>
  <c r="CN262" i="1" s="1"/>
  <c r="CK262" i="1" a="1"/>
  <c r="CK262" i="1" s="1"/>
  <c r="CJ262" i="1" a="1"/>
  <c r="CJ262" i="1" s="1"/>
  <c r="AF262" i="1"/>
  <c r="U262" i="1"/>
  <c r="O262" i="1" a="1"/>
  <c r="O262" i="1" s="1"/>
  <c r="M262" i="1"/>
  <c r="L262" i="1" a="1"/>
  <c r="L262" i="1" s="1"/>
  <c r="K262" i="1" a="1"/>
  <c r="K262" i="1" s="1"/>
  <c r="H262" i="1" a="1"/>
  <c r="H262" i="1" s="1"/>
  <c r="G262" i="1" a="1"/>
  <c r="G262" i="1" s="1"/>
  <c r="E262" i="1" a="1"/>
  <c r="E262" i="1" s="1"/>
  <c r="C262" i="1" a="1"/>
  <c r="C262" i="1" s="1"/>
  <c r="CX261" i="1" a="1"/>
  <c r="CX261" i="1" s="1"/>
  <c r="CV261" i="1" a="1"/>
  <c r="CV261" i="1" s="1"/>
  <c r="CT261" i="1" a="1"/>
  <c r="CT261" i="1" s="1"/>
  <c r="CR261" i="1" a="1"/>
  <c r="CR261" i="1" s="1"/>
  <c r="CQ261" i="1" a="1"/>
  <c r="CQ261" i="1" s="1"/>
  <c r="CN261" i="1" a="1"/>
  <c r="CN261" i="1" s="1"/>
  <c r="CK261" i="1" a="1"/>
  <c r="CK261" i="1" s="1"/>
  <c r="CJ261" i="1" a="1"/>
  <c r="CJ261" i="1" s="1"/>
  <c r="AF261" i="1"/>
  <c r="U261" i="1"/>
  <c r="O261" i="1" a="1"/>
  <c r="O261" i="1" s="1"/>
  <c r="M261" i="1"/>
  <c r="L261" i="1" a="1"/>
  <c r="L261" i="1" s="1"/>
  <c r="K261" i="1" a="1"/>
  <c r="K261" i="1" s="1"/>
  <c r="H261" i="1" a="1"/>
  <c r="H261" i="1" s="1"/>
  <c r="G261" i="1" a="1"/>
  <c r="G261" i="1" s="1"/>
  <c r="E261" i="1" a="1"/>
  <c r="E261" i="1" s="1"/>
  <c r="C261" i="1" a="1"/>
  <c r="C261" i="1" s="1"/>
  <c r="CX260" i="1" a="1"/>
  <c r="CX260" i="1" s="1"/>
  <c r="CV260" i="1" a="1"/>
  <c r="CV260" i="1" s="1"/>
  <c r="CT260" i="1" a="1"/>
  <c r="CT260" i="1" s="1"/>
  <c r="CR260" i="1" a="1"/>
  <c r="CR260" i="1" s="1"/>
  <c r="CQ260" i="1" a="1"/>
  <c r="CQ260" i="1" s="1"/>
  <c r="CN260" i="1" a="1"/>
  <c r="CN260" i="1" s="1"/>
  <c r="CK260" i="1" a="1"/>
  <c r="CK260" i="1" s="1"/>
  <c r="CJ260" i="1" a="1"/>
  <c r="CJ260" i="1" s="1"/>
  <c r="AF260" i="1"/>
  <c r="U260" i="1"/>
  <c r="O260" i="1" a="1"/>
  <c r="O260" i="1" s="1"/>
  <c r="M260" i="1"/>
  <c r="L260" i="1" a="1"/>
  <c r="L260" i="1" s="1"/>
  <c r="K260" i="1" a="1"/>
  <c r="K260" i="1" s="1"/>
  <c r="H260" i="1" a="1"/>
  <c r="H260" i="1" s="1"/>
  <c r="G260" i="1" a="1"/>
  <c r="G260" i="1" s="1"/>
  <c r="E260" i="1" a="1"/>
  <c r="E260" i="1" s="1"/>
  <c r="C260" i="1" a="1"/>
  <c r="C260" i="1" s="1"/>
  <c r="CX259" i="1" a="1"/>
  <c r="CX259" i="1" s="1"/>
  <c r="CV259" i="1" a="1"/>
  <c r="CV259" i="1" s="1"/>
  <c r="CT259" i="1" a="1"/>
  <c r="CT259" i="1" s="1"/>
  <c r="CR259" i="1" a="1"/>
  <c r="CR259" i="1" s="1"/>
  <c r="CQ259" i="1" a="1"/>
  <c r="CQ259" i="1" s="1"/>
  <c r="CN259" i="1" a="1"/>
  <c r="CN259" i="1" s="1"/>
  <c r="CK259" i="1" a="1"/>
  <c r="CK259" i="1" s="1"/>
  <c r="CJ259" i="1" a="1"/>
  <c r="CJ259" i="1" s="1"/>
  <c r="AF259" i="1"/>
  <c r="U259" i="1"/>
  <c r="O259" i="1" a="1"/>
  <c r="O259" i="1" s="1"/>
  <c r="M259" i="1"/>
  <c r="L259" i="1" a="1"/>
  <c r="L259" i="1" s="1"/>
  <c r="K259" i="1" a="1"/>
  <c r="K259" i="1" s="1"/>
  <c r="H259" i="1" a="1"/>
  <c r="H259" i="1" s="1"/>
  <c r="G259" i="1" a="1"/>
  <c r="G259" i="1" s="1"/>
  <c r="E259" i="1" a="1"/>
  <c r="E259" i="1" s="1"/>
  <c r="C259" i="1" a="1"/>
  <c r="C259" i="1" s="1"/>
  <c r="CX258" i="1" a="1"/>
  <c r="CX258" i="1" s="1"/>
  <c r="CV258" i="1" a="1"/>
  <c r="CV258" i="1" s="1"/>
  <c r="CT258" i="1" a="1"/>
  <c r="CT258" i="1" s="1"/>
  <c r="CR258" i="1" a="1"/>
  <c r="CR258" i="1" s="1"/>
  <c r="CQ258" i="1" a="1"/>
  <c r="CQ258" i="1" s="1"/>
  <c r="CN258" i="1" a="1"/>
  <c r="CN258" i="1" s="1"/>
  <c r="CK258" i="1" a="1"/>
  <c r="CK258" i="1" s="1"/>
  <c r="CJ258" i="1" a="1"/>
  <c r="CJ258" i="1" s="1"/>
  <c r="AF258" i="1"/>
  <c r="U258" i="1"/>
  <c r="O258" i="1" a="1"/>
  <c r="O258" i="1" s="1"/>
  <c r="M258" i="1"/>
  <c r="L258" i="1" a="1"/>
  <c r="L258" i="1" s="1"/>
  <c r="K258" i="1" a="1"/>
  <c r="K258" i="1" s="1"/>
  <c r="H258" i="1" a="1"/>
  <c r="H258" i="1" s="1"/>
  <c r="G258" i="1" a="1"/>
  <c r="G258" i="1" s="1"/>
  <c r="E258" i="1" a="1"/>
  <c r="E258" i="1" s="1"/>
  <c r="C258" i="1" a="1"/>
  <c r="C258" i="1" s="1"/>
  <c r="CX257" i="1" a="1"/>
  <c r="CX257" i="1" s="1"/>
  <c r="CV257" i="1" a="1"/>
  <c r="CV257" i="1" s="1"/>
  <c r="CT257" i="1" a="1"/>
  <c r="CT257" i="1" s="1"/>
  <c r="CR257" i="1" a="1"/>
  <c r="CR257" i="1" s="1"/>
  <c r="CQ257" i="1" a="1"/>
  <c r="CQ257" i="1" s="1"/>
  <c r="CN257" i="1" a="1"/>
  <c r="CN257" i="1" s="1"/>
  <c r="CK257" i="1" a="1"/>
  <c r="CK257" i="1" s="1"/>
  <c r="CJ257" i="1" a="1"/>
  <c r="CJ257" i="1" s="1"/>
  <c r="AF257" i="1"/>
  <c r="U257" i="1"/>
  <c r="O257" i="1" a="1"/>
  <c r="O257" i="1" s="1"/>
  <c r="M257" i="1"/>
  <c r="L257" i="1" a="1"/>
  <c r="L257" i="1" s="1"/>
  <c r="K257" i="1" a="1"/>
  <c r="K257" i="1" s="1"/>
  <c r="H257" i="1" a="1"/>
  <c r="H257" i="1" s="1"/>
  <c r="G257" i="1" a="1"/>
  <c r="G257" i="1" s="1"/>
  <c r="E257" i="1" a="1"/>
  <c r="E257" i="1" s="1"/>
  <c r="C257" i="1" a="1"/>
  <c r="C257" i="1" s="1"/>
  <c r="CX256" i="1" a="1"/>
  <c r="CX256" i="1" s="1"/>
  <c r="CV256" i="1" a="1"/>
  <c r="CV256" i="1" s="1"/>
  <c r="CT256" i="1" a="1"/>
  <c r="CT256" i="1" s="1"/>
  <c r="CR256" i="1" a="1"/>
  <c r="CR256" i="1" s="1"/>
  <c r="CQ256" i="1" a="1"/>
  <c r="CQ256" i="1" s="1"/>
  <c r="CN256" i="1" a="1"/>
  <c r="CN256" i="1" s="1"/>
  <c r="CK256" i="1" a="1"/>
  <c r="CK256" i="1" s="1"/>
  <c r="CJ256" i="1" a="1"/>
  <c r="CJ256" i="1" s="1"/>
  <c r="AF256" i="1"/>
  <c r="U256" i="1"/>
  <c r="O256" i="1" a="1"/>
  <c r="O256" i="1" s="1"/>
  <c r="M256" i="1"/>
  <c r="L256" i="1" a="1"/>
  <c r="L256" i="1" s="1"/>
  <c r="K256" i="1" a="1"/>
  <c r="K256" i="1" s="1"/>
  <c r="H256" i="1" a="1"/>
  <c r="H256" i="1" s="1"/>
  <c r="G256" i="1" a="1"/>
  <c r="G256" i="1" s="1"/>
  <c r="E256" i="1" a="1"/>
  <c r="E256" i="1" s="1"/>
  <c r="C256" i="1" a="1"/>
  <c r="C256" i="1" s="1"/>
  <c r="CX255" i="1" a="1"/>
  <c r="CX255" i="1" s="1"/>
  <c r="CV255" i="1" a="1"/>
  <c r="CV255" i="1" s="1"/>
  <c r="CT255" i="1" a="1"/>
  <c r="CT255" i="1" s="1"/>
  <c r="CR255" i="1" a="1"/>
  <c r="CR255" i="1" s="1"/>
  <c r="CQ255" i="1" a="1"/>
  <c r="CQ255" i="1" s="1"/>
  <c r="CN255" i="1" a="1"/>
  <c r="CN255" i="1" s="1"/>
  <c r="CK255" i="1" a="1"/>
  <c r="CK255" i="1" s="1"/>
  <c r="CJ255" i="1" a="1"/>
  <c r="CJ255" i="1" s="1"/>
  <c r="AF255" i="1"/>
  <c r="U255" i="1"/>
  <c r="O255" i="1" a="1"/>
  <c r="O255" i="1" s="1"/>
  <c r="M255" i="1"/>
  <c r="L255" i="1" a="1"/>
  <c r="L255" i="1" s="1"/>
  <c r="K255" i="1" a="1"/>
  <c r="K255" i="1" s="1"/>
  <c r="H255" i="1" a="1"/>
  <c r="H255" i="1" s="1"/>
  <c r="G255" i="1" a="1"/>
  <c r="G255" i="1" s="1"/>
  <c r="E255" i="1" a="1"/>
  <c r="E255" i="1" s="1"/>
  <c r="C255" i="1" a="1"/>
  <c r="C255" i="1" s="1"/>
  <c r="CX254" i="1" a="1"/>
  <c r="CX254" i="1" s="1"/>
  <c r="CV254" i="1" a="1"/>
  <c r="CV254" i="1" s="1"/>
  <c r="CT254" i="1" a="1"/>
  <c r="CT254" i="1" s="1"/>
  <c r="CR254" i="1" a="1"/>
  <c r="CR254" i="1" s="1"/>
  <c r="CQ254" i="1" a="1"/>
  <c r="CQ254" i="1" s="1"/>
  <c r="CN254" i="1" a="1"/>
  <c r="CN254" i="1" s="1"/>
  <c r="CK254" i="1" a="1"/>
  <c r="CK254" i="1" s="1"/>
  <c r="CJ254" i="1" a="1"/>
  <c r="CJ254" i="1" s="1"/>
  <c r="AF254" i="1"/>
  <c r="U254" i="1"/>
  <c r="O254" i="1" a="1"/>
  <c r="O254" i="1" s="1"/>
  <c r="M254" i="1"/>
  <c r="L254" i="1" a="1"/>
  <c r="L254" i="1" s="1"/>
  <c r="K254" i="1" a="1"/>
  <c r="K254" i="1" s="1"/>
  <c r="H254" i="1" a="1"/>
  <c r="H254" i="1" s="1"/>
  <c r="G254" i="1" a="1"/>
  <c r="G254" i="1" s="1"/>
  <c r="E254" i="1" a="1"/>
  <c r="E254" i="1" s="1"/>
  <c r="C254" i="1" a="1"/>
  <c r="C254" i="1" s="1"/>
  <c r="CX253" i="1" a="1"/>
  <c r="CX253" i="1" s="1"/>
  <c r="CV253" i="1" a="1"/>
  <c r="CV253" i="1" s="1"/>
  <c r="CT253" i="1" a="1"/>
  <c r="CT253" i="1" s="1"/>
  <c r="CR253" i="1" a="1"/>
  <c r="CR253" i="1" s="1"/>
  <c r="CQ253" i="1" a="1"/>
  <c r="CQ253" i="1" s="1"/>
  <c r="CN253" i="1" a="1"/>
  <c r="CN253" i="1" s="1"/>
  <c r="CK253" i="1" a="1"/>
  <c r="CK253" i="1" s="1"/>
  <c r="CJ253" i="1" a="1"/>
  <c r="CJ253" i="1" s="1"/>
  <c r="AF253" i="1"/>
  <c r="U253" i="1"/>
  <c r="O253" i="1" a="1"/>
  <c r="O253" i="1" s="1"/>
  <c r="M253" i="1"/>
  <c r="L253" i="1" a="1"/>
  <c r="L253" i="1" s="1"/>
  <c r="K253" i="1" a="1"/>
  <c r="K253" i="1" s="1"/>
  <c r="H253" i="1" a="1"/>
  <c r="H253" i="1" s="1"/>
  <c r="G253" i="1" a="1"/>
  <c r="G253" i="1" s="1"/>
  <c r="E253" i="1" a="1"/>
  <c r="E253" i="1" s="1"/>
  <c r="C253" i="1" a="1"/>
  <c r="C253" i="1" s="1"/>
  <c r="CX252" i="1" a="1"/>
  <c r="CX252" i="1" s="1"/>
  <c r="CV252" i="1" a="1"/>
  <c r="CV252" i="1" s="1"/>
  <c r="CT252" i="1" a="1"/>
  <c r="CT252" i="1" s="1"/>
  <c r="CR252" i="1" a="1"/>
  <c r="CR252" i="1" s="1"/>
  <c r="CQ252" i="1" a="1"/>
  <c r="CQ252" i="1" s="1"/>
  <c r="CN252" i="1" a="1"/>
  <c r="CN252" i="1" s="1"/>
  <c r="CK252" i="1" a="1"/>
  <c r="CK252" i="1" s="1"/>
  <c r="CJ252" i="1" a="1"/>
  <c r="CJ252" i="1" s="1"/>
  <c r="AF252" i="1"/>
  <c r="U252" i="1"/>
  <c r="O252" i="1" a="1"/>
  <c r="O252" i="1" s="1"/>
  <c r="M252" i="1"/>
  <c r="L252" i="1" a="1"/>
  <c r="L252" i="1" s="1"/>
  <c r="K252" i="1" a="1"/>
  <c r="K252" i="1" s="1"/>
  <c r="H252" i="1" a="1"/>
  <c r="H252" i="1" s="1"/>
  <c r="G252" i="1" a="1"/>
  <c r="G252" i="1" s="1"/>
  <c r="E252" i="1" a="1"/>
  <c r="E252" i="1" s="1"/>
  <c r="C252" i="1" a="1"/>
  <c r="C252" i="1" s="1"/>
  <c r="CX251" i="1" a="1"/>
  <c r="CX251" i="1" s="1"/>
  <c r="CV251" i="1" a="1"/>
  <c r="CV251" i="1" s="1"/>
  <c r="CT251" i="1" a="1"/>
  <c r="CT251" i="1" s="1"/>
  <c r="CR251" i="1" a="1"/>
  <c r="CR251" i="1" s="1"/>
  <c r="CQ251" i="1" a="1"/>
  <c r="CQ251" i="1" s="1"/>
  <c r="CN251" i="1" a="1"/>
  <c r="CN251" i="1" s="1"/>
  <c r="CK251" i="1" a="1"/>
  <c r="CK251" i="1" s="1"/>
  <c r="CJ251" i="1" a="1"/>
  <c r="CJ251" i="1" s="1"/>
  <c r="AF251" i="1"/>
  <c r="U251" i="1"/>
  <c r="O251" i="1" a="1"/>
  <c r="O251" i="1" s="1"/>
  <c r="M251" i="1"/>
  <c r="L251" i="1" a="1"/>
  <c r="L251" i="1" s="1"/>
  <c r="K251" i="1" a="1"/>
  <c r="K251" i="1" s="1"/>
  <c r="H251" i="1" a="1"/>
  <c r="H251" i="1" s="1"/>
  <c r="G251" i="1" a="1"/>
  <c r="G251" i="1" s="1"/>
  <c r="E251" i="1" a="1"/>
  <c r="E251" i="1" s="1"/>
  <c r="C251" i="1" a="1"/>
  <c r="C251" i="1" s="1"/>
  <c r="CX250" i="1" a="1"/>
  <c r="CX250" i="1" s="1"/>
  <c r="CV250" i="1" a="1"/>
  <c r="CV250" i="1" s="1"/>
  <c r="CT250" i="1" a="1"/>
  <c r="CT250" i="1" s="1"/>
  <c r="CR250" i="1" a="1"/>
  <c r="CR250" i="1" s="1"/>
  <c r="CQ250" i="1" a="1"/>
  <c r="CQ250" i="1" s="1"/>
  <c r="CN250" i="1" a="1"/>
  <c r="CN250" i="1" s="1"/>
  <c r="CK250" i="1" a="1"/>
  <c r="CK250" i="1" s="1"/>
  <c r="CJ250" i="1" a="1"/>
  <c r="CJ250" i="1" s="1"/>
  <c r="AF250" i="1"/>
  <c r="U250" i="1"/>
  <c r="O250" i="1" a="1"/>
  <c r="O250" i="1" s="1"/>
  <c r="M250" i="1"/>
  <c r="L250" i="1" a="1"/>
  <c r="L250" i="1" s="1"/>
  <c r="K250" i="1" a="1"/>
  <c r="K250" i="1" s="1"/>
  <c r="H250" i="1" a="1"/>
  <c r="H250" i="1" s="1"/>
  <c r="G250" i="1" a="1"/>
  <c r="G250" i="1" s="1"/>
  <c r="E250" i="1" a="1"/>
  <c r="E250" i="1" s="1"/>
  <c r="C250" i="1"/>
  <c r="C250" i="1" a="1"/>
  <c r="CX249" i="1" a="1"/>
  <c r="CX249" i="1" s="1"/>
  <c r="CV249" i="1" a="1"/>
  <c r="CV249" i="1" s="1"/>
  <c r="CT249" i="1" a="1"/>
  <c r="CT249" i="1" s="1"/>
  <c r="CR249" i="1" a="1"/>
  <c r="CR249" i="1" s="1"/>
  <c r="CQ249" i="1" a="1"/>
  <c r="CQ249" i="1" s="1"/>
  <c r="CN249" i="1" a="1"/>
  <c r="CN249" i="1" s="1"/>
  <c r="CK249" i="1" a="1"/>
  <c r="CK249" i="1" s="1"/>
  <c r="CJ249" i="1" a="1"/>
  <c r="CJ249" i="1" s="1"/>
  <c r="AF249" i="1"/>
  <c r="U249" i="1"/>
  <c r="O249" i="1" a="1"/>
  <c r="O249" i="1" s="1"/>
  <c r="M249" i="1"/>
  <c r="L249" i="1" a="1"/>
  <c r="L249" i="1" s="1"/>
  <c r="K249" i="1" a="1"/>
  <c r="K249" i="1" s="1"/>
  <c r="H249" i="1" a="1"/>
  <c r="H249" i="1" s="1"/>
  <c r="G249" i="1" a="1"/>
  <c r="G249" i="1" s="1"/>
  <c r="E249" i="1" a="1"/>
  <c r="E249" i="1" s="1"/>
  <c r="C249" i="1" a="1"/>
  <c r="C249" i="1" s="1"/>
  <c r="CX248" i="1" a="1"/>
  <c r="CX248" i="1" s="1"/>
  <c r="CV248" i="1" a="1"/>
  <c r="CV248" i="1" s="1"/>
  <c r="CT248" i="1" a="1"/>
  <c r="CT248" i="1" s="1"/>
  <c r="CR248" i="1" a="1"/>
  <c r="CR248" i="1" s="1"/>
  <c r="CQ248" i="1" a="1"/>
  <c r="CQ248" i="1" s="1"/>
  <c r="CN248" i="1" a="1"/>
  <c r="CN248" i="1" s="1"/>
  <c r="CK248" i="1" a="1"/>
  <c r="CK248" i="1" s="1"/>
  <c r="CJ248" i="1" a="1"/>
  <c r="CJ248" i="1" s="1"/>
  <c r="AF248" i="1"/>
  <c r="U248" i="1"/>
  <c r="O248" i="1" a="1"/>
  <c r="O248" i="1" s="1"/>
  <c r="M248" i="1"/>
  <c r="L248" i="1" a="1"/>
  <c r="L248" i="1" s="1"/>
  <c r="K248" i="1" a="1"/>
  <c r="K248" i="1" s="1"/>
  <c r="H248" i="1" a="1"/>
  <c r="H248" i="1" s="1"/>
  <c r="G248" i="1" a="1"/>
  <c r="G248" i="1" s="1"/>
  <c r="E248" i="1" a="1"/>
  <c r="E248" i="1" s="1"/>
  <c r="C248" i="1" a="1"/>
  <c r="C248" i="1" s="1"/>
  <c r="CX247" i="1" a="1"/>
  <c r="CX247" i="1" s="1"/>
  <c r="CV247" i="1" a="1"/>
  <c r="CV247" i="1" s="1"/>
  <c r="CT247" i="1" a="1"/>
  <c r="CT247" i="1" s="1"/>
  <c r="CR247" i="1" a="1"/>
  <c r="CR247" i="1" s="1"/>
  <c r="CQ247" i="1" a="1"/>
  <c r="CQ247" i="1" s="1"/>
  <c r="CN247" i="1" a="1"/>
  <c r="CN247" i="1" s="1"/>
  <c r="CK247" i="1" a="1"/>
  <c r="CK247" i="1" s="1"/>
  <c r="CJ247" i="1" a="1"/>
  <c r="CJ247" i="1" s="1"/>
  <c r="AF247" i="1"/>
  <c r="U247" i="1"/>
  <c r="O247" i="1" a="1"/>
  <c r="O247" i="1" s="1"/>
  <c r="M247" i="1"/>
  <c r="L247" i="1" a="1"/>
  <c r="L247" i="1" s="1"/>
  <c r="K247" i="1" a="1"/>
  <c r="K247" i="1" s="1"/>
  <c r="H247" i="1" a="1"/>
  <c r="H247" i="1" s="1"/>
  <c r="G247" i="1" a="1"/>
  <c r="G247" i="1" s="1"/>
  <c r="E247" i="1" a="1"/>
  <c r="E247" i="1" s="1"/>
  <c r="C247" i="1" a="1"/>
  <c r="C247" i="1" s="1"/>
  <c r="CX246" i="1" a="1"/>
  <c r="CX246" i="1" s="1"/>
  <c r="CV246" i="1" a="1"/>
  <c r="CV246" i="1" s="1"/>
  <c r="CT246" i="1" a="1"/>
  <c r="CT246" i="1" s="1"/>
  <c r="CR246" i="1" a="1"/>
  <c r="CR246" i="1" s="1"/>
  <c r="CQ246" i="1" a="1"/>
  <c r="CQ246" i="1" s="1"/>
  <c r="CN246" i="1" a="1"/>
  <c r="CN246" i="1" s="1"/>
  <c r="CK246" i="1" a="1"/>
  <c r="CK246" i="1" s="1"/>
  <c r="CJ246" i="1" a="1"/>
  <c r="CJ246" i="1" s="1"/>
  <c r="AF246" i="1"/>
  <c r="U246" i="1"/>
  <c r="O246" i="1" a="1"/>
  <c r="O246" i="1" s="1"/>
  <c r="M246" i="1"/>
  <c r="L246" i="1" a="1"/>
  <c r="L246" i="1" s="1"/>
  <c r="K246" i="1" a="1"/>
  <c r="K246" i="1" s="1"/>
  <c r="H246" i="1" a="1"/>
  <c r="H246" i="1" s="1"/>
  <c r="G246" i="1" a="1"/>
  <c r="G246" i="1" s="1"/>
  <c r="E246" i="1" a="1"/>
  <c r="E246" i="1" s="1"/>
  <c r="C246" i="1" a="1"/>
  <c r="C246" i="1" s="1"/>
  <c r="CX245" i="1" a="1"/>
  <c r="CX245" i="1" s="1"/>
  <c r="CV245" i="1" a="1"/>
  <c r="CV245" i="1" s="1"/>
  <c r="CT245" i="1" a="1"/>
  <c r="CT245" i="1" s="1"/>
  <c r="CR245" i="1" a="1"/>
  <c r="CR245" i="1" s="1"/>
  <c r="CQ245" i="1" a="1"/>
  <c r="CQ245" i="1" s="1"/>
  <c r="CN245" i="1" a="1"/>
  <c r="CN245" i="1" s="1"/>
  <c r="CK245" i="1" a="1"/>
  <c r="CK245" i="1" s="1"/>
  <c r="CJ245" i="1" a="1"/>
  <c r="CJ245" i="1" s="1"/>
  <c r="AF245" i="1"/>
  <c r="U245" i="1"/>
  <c r="O245" i="1" a="1"/>
  <c r="O245" i="1" s="1"/>
  <c r="M245" i="1"/>
  <c r="L245" i="1" a="1"/>
  <c r="L245" i="1" s="1"/>
  <c r="K245" i="1" a="1"/>
  <c r="K245" i="1" s="1"/>
  <c r="H245" i="1" a="1"/>
  <c r="H245" i="1" s="1"/>
  <c r="G245" i="1" a="1"/>
  <c r="G245" i="1" s="1"/>
  <c r="E245" i="1" a="1"/>
  <c r="E245" i="1" s="1"/>
  <c r="C245" i="1" a="1"/>
  <c r="C245" i="1" s="1"/>
  <c r="CX244" i="1" a="1"/>
  <c r="CX244" i="1" s="1"/>
  <c r="CV244" i="1" a="1"/>
  <c r="CV244" i="1" s="1"/>
  <c r="CT244" i="1" a="1"/>
  <c r="CT244" i="1" s="1"/>
  <c r="CR244" i="1" a="1"/>
  <c r="CR244" i="1" s="1"/>
  <c r="CQ244" i="1" a="1"/>
  <c r="CQ244" i="1" s="1"/>
  <c r="CN244" i="1" a="1"/>
  <c r="CN244" i="1" s="1"/>
  <c r="CK244" i="1" a="1"/>
  <c r="CK244" i="1" s="1"/>
  <c r="CJ244" i="1" a="1"/>
  <c r="CJ244" i="1" s="1"/>
  <c r="AF244" i="1"/>
  <c r="U244" i="1"/>
  <c r="O244" i="1" a="1"/>
  <c r="O244" i="1" s="1"/>
  <c r="M244" i="1"/>
  <c r="L244" i="1" a="1"/>
  <c r="L244" i="1" s="1"/>
  <c r="K244" i="1" a="1"/>
  <c r="K244" i="1" s="1"/>
  <c r="H244" i="1" a="1"/>
  <c r="H244" i="1" s="1"/>
  <c r="G244" i="1" a="1"/>
  <c r="G244" i="1" s="1"/>
  <c r="E244" i="1" a="1"/>
  <c r="E244" i="1" s="1"/>
  <c r="C244" i="1" a="1"/>
  <c r="C244" i="1" s="1"/>
  <c r="CX243" i="1" a="1"/>
  <c r="CX243" i="1" s="1"/>
  <c r="CV243" i="1" a="1"/>
  <c r="CV243" i="1" s="1"/>
  <c r="CT243" i="1" a="1"/>
  <c r="CT243" i="1" s="1"/>
  <c r="CR243" i="1" a="1"/>
  <c r="CR243" i="1" s="1"/>
  <c r="CQ243" i="1" a="1"/>
  <c r="CQ243" i="1" s="1"/>
  <c r="CN243" i="1" a="1"/>
  <c r="CN243" i="1" s="1"/>
  <c r="CK243" i="1" a="1"/>
  <c r="CK243" i="1" s="1"/>
  <c r="CJ243" i="1" a="1"/>
  <c r="CJ243" i="1" s="1"/>
  <c r="AF243" i="1"/>
  <c r="U243" i="1"/>
  <c r="O243" i="1" a="1"/>
  <c r="O243" i="1" s="1"/>
  <c r="M243" i="1"/>
  <c r="L243" i="1" a="1"/>
  <c r="L243" i="1" s="1"/>
  <c r="K243" i="1" a="1"/>
  <c r="K243" i="1" s="1"/>
  <c r="H243" i="1" a="1"/>
  <c r="H243" i="1" s="1"/>
  <c r="G243" i="1" a="1"/>
  <c r="G243" i="1" s="1"/>
  <c r="E243" i="1" a="1"/>
  <c r="E243" i="1" s="1"/>
  <c r="C243" i="1" a="1"/>
  <c r="C243" i="1" s="1"/>
  <c r="CX242" i="1" a="1"/>
  <c r="CX242" i="1" s="1"/>
  <c r="CV242" i="1" a="1"/>
  <c r="CV242" i="1" s="1"/>
  <c r="CT242" i="1" a="1"/>
  <c r="CT242" i="1" s="1"/>
  <c r="CR242" i="1" a="1"/>
  <c r="CR242" i="1" s="1"/>
  <c r="CQ242" i="1" a="1"/>
  <c r="CQ242" i="1" s="1"/>
  <c r="CN242" i="1" a="1"/>
  <c r="CN242" i="1" s="1"/>
  <c r="CK242" i="1" a="1"/>
  <c r="CK242" i="1" s="1"/>
  <c r="CJ242" i="1" a="1"/>
  <c r="CJ242" i="1" s="1"/>
  <c r="AF242" i="1"/>
  <c r="U242" i="1"/>
  <c r="O242" i="1" a="1"/>
  <c r="O242" i="1" s="1"/>
  <c r="M242" i="1"/>
  <c r="L242" i="1" a="1"/>
  <c r="L242" i="1" s="1"/>
  <c r="K242" i="1" a="1"/>
  <c r="K242" i="1" s="1"/>
  <c r="H242" i="1" a="1"/>
  <c r="H242" i="1" s="1"/>
  <c r="G242" i="1" a="1"/>
  <c r="G242" i="1" s="1"/>
  <c r="E242" i="1" a="1"/>
  <c r="E242" i="1" s="1"/>
  <c r="C242" i="1" a="1"/>
  <c r="C242" i="1" s="1"/>
  <c r="CX241" i="1" a="1"/>
  <c r="CX241" i="1" s="1"/>
  <c r="CV241" i="1" a="1"/>
  <c r="CV241" i="1" s="1"/>
  <c r="CT241" i="1" a="1"/>
  <c r="CT241" i="1" s="1"/>
  <c r="CR241" i="1" a="1"/>
  <c r="CR241" i="1" s="1"/>
  <c r="CQ241" i="1" a="1"/>
  <c r="CQ241" i="1" s="1"/>
  <c r="CN241" i="1" a="1"/>
  <c r="CN241" i="1" s="1"/>
  <c r="CK241" i="1" a="1"/>
  <c r="CK241" i="1" s="1"/>
  <c r="CJ241" i="1" a="1"/>
  <c r="CJ241" i="1" s="1"/>
  <c r="AF241" i="1"/>
  <c r="U241" i="1"/>
  <c r="O241" i="1" a="1"/>
  <c r="O241" i="1" s="1"/>
  <c r="M241" i="1"/>
  <c r="L241" i="1" a="1"/>
  <c r="L241" i="1" s="1"/>
  <c r="K241" i="1" a="1"/>
  <c r="K241" i="1" s="1"/>
  <c r="H241" i="1" a="1"/>
  <c r="H241" i="1" s="1"/>
  <c r="G241" i="1" a="1"/>
  <c r="G241" i="1" s="1"/>
  <c r="E241" i="1" a="1"/>
  <c r="E241" i="1" s="1"/>
  <c r="C241" i="1" a="1"/>
  <c r="C241" i="1" s="1"/>
  <c r="CX240" i="1" a="1"/>
  <c r="CX240" i="1" s="1"/>
  <c r="CV240" i="1" a="1"/>
  <c r="CV240" i="1" s="1"/>
  <c r="CT240" i="1" a="1"/>
  <c r="CT240" i="1" s="1"/>
  <c r="CR240" i="1" a="1"/>
  <c r="CR240" i="1" s="1"/>
  <c r="CQ240" i="1" a="1"/>
  <c r="CQ240" i="1" s="1"/>
  <c r="CN240" i="1" a="1"/>
  <c r="CN240" i="1" s="1"/>
  <c r="CK240" i="1" a="1"/>
  <c r="CK240" i="1" s="1"/>
  <c r="CJ240" i="1" a="1"/>
  <c r="CJ240" i="1" s="1"/>
  <c r="AF240" i="1"/>
  <c r="U240" i="1"/>
  <c r="O240" i="1" a="1"/>
  <c r="O240" i="1" s="1"/>
  <c r="M240" i="1"/>
  <c r="L240" i="1" a="1"/>
  <c r="L240" i="1" s="1"/>
  <c r="K240" i="1" a="1"/>
  <c r="K240" i="1" s="1"/>
  <c r="H240" i="1" a="1"/>
  <c r="H240" i="1" s="1"/>
  <c r="G240" i="1" a="1"/>
  <c r="G240" i="1" s="1"/>
  <c r="E240" i="1" a="1"/>
  <c r="E240" i="1" s="1"/>
  <c r="C240" i="1" a="1"/>
  <c r="C240" i="1" s="1"/>
  <c r="CX239" i="1" a="1"/>
  <c r="CX239" i="1" s="1"/>
  <c r="CV239" i="1" a="1"/>
  <c r="CV239" i="1" s="1"/>
  <c r="CT239" i="1" a="1"/>
  <c r="CT239" i="1" s="1"/>
  <c r="CR239" i="1" a="1"/>
  <c r="CR239" i="1" s="1"/>
  <c r="CQ239" i="1" a="1"/>
  <c r="CQ239" i="1" s="1"/>
  <c r="CN239" i="1" a="1"/>
  <c r="CN239" i="1" s="1"/>
  <c r="CK239" i="1" a="1"/>
  <c r="CK239" i="1" s="1"/>
  <c r="CJ239" i="1" a="1"/>
  <c r="CJ239" i="1" s="1"/>
  <c r="AF239" i="1"/>
  <c r="U239" i="1"/>
  <c r="O239" i="1" a="1"/>
  <c r="O239" i="1" s="1"/>
  <c r="M239" i="1"/>
  <c r="L239" i="1" a="1"/>
  <c r="L239" i="1" s="1"/>
  <c r="K239" i="1" a="1"/>
  <c r="K239" i="1" s="1"/>
  <c r="H239" i="1" a="1"/>
  <c r="H239" i="1" s="1"/>
  <c r="G239" i="1" a="1"/>
  <c r="G239" i="1" s="1"/>
  <c r="E239" i="1" a="1"/>
  <c r="E239" i="1" s="1"/>
  <c r="C239" i="1" a="1"/>
  <c r="C239" i="1" s="1"/>
  <c r="CX238" i="1" a="1"/>
  <c r="CX238" i="1" s="1"/>
  <c r="CV238" i="1" a="1"/>
  <c r="CV238" i="1" s="1"/>
  <c r="CT238" i="1" a="1"/>
  <c r="CT238" i="1" s="1"/>
  <c r="CR238" i="1" a="1"/>
  <c r="CR238" i="1" s="1"/>
  <c r="CQ238" i="1" a="1"/>
  <c r="CQ238" i="1" s="1"/>
  <c r="CN238" i="1" a="1"/>
  <c r="CN238" i="1" s="1"/>
  <c r="CK238" i="1" a="1"/>
  <c r="CK238" i="1" s="1"/>
  <c r="CJ238" i="1" a="1"/>
  <c r="CJ238" i="1" s="1"/>
  <c r="AF238" i="1"/>
  <c r="U238" i="1"/>
  <c r="O238" i="1" a="1"/>
  <c r="O238" i="1" s="1"/>
  <c r="M238" i="1"/>
  <c r="L238" i="1" a="1"/>
  <c r="L238" i="1" s="1"/>
  <c r="K238" i="1" a="1"/>
  <c r="K238" i="1" s="1"/>
  <c r="H238" i="1" a="1"/>
  <c r="H238" i="1" s="1"/>
  <c r="G238" i="1" a="1"/>
  <c r="G238" i="1" s="1"/>
  <c r="E238" i="1" a="1"/>
  <c r="E238" i="1" s="1"/>
  <c r="C238" i="1" a="1"/>
  <c r="C238" i="1" s="1"/>
  <c r="CX237" i="1" a="1"/>
  <c r="CX237" i="1" s="1"/>
  <c r="CV237" i="1" a="1"/>
  <c r="CV237" i="1" s="1"/>
  <c r="CT237" i="1" a="1"/>
  <c r="CT237" i="1" s="1"/>
  <c r="CR237" i="1" a="1"/>
  <c r="CR237" i="1" s="1"/>
  <c r="CQ237" i="1" a="1"/>
  <c r="CQ237" i="1" s="1"/>
  <c r="CN237" i="1" a="1"/>
  <c r="CN237" i="1" s="1"/>
  <c r="CK237" i="1" a="1"/>
  <c r="CK237" i="1" s="1"/>
  <c r="CJ237" i="1" a="1"/>
  <c r="CJ237" i="1" s="1"/>
  <c r="AF237" i="1"/>
  <c r="U237" i="1"/>
  <c r="O237" i="1" a="1"/>
  <c r="O237" i="1" s="1"/>
  <c r="M237" i="1"/>
  <c r="L237" i="1" a="1"/>
  <c r="L237" i="1" s="1"/>
  <c r="K237" i="1" a="1"/>
  <c r="K237" i="1" s="1"/>
  <c r="H237" i="1" a="1"/>
  <c r="H237" i="1" s="1"/>
  <c r="G237" i="1" a="1"/>
  <c r="G237" i="1" s="1"/>
  <c r="E237" i="1" a="1"/>
  <c r="E237" i="1" s="1"/>
  <c r="C237" i="1" a="1"/>
  <c r="C237" i="1" s="1"/>
  <c r="CX236" i="1" a="1"/>
  <c r="CX236" i="1" s="1"/>
  <c r="CV236" i="1" a="1"/>
  <c r="CV236" i="1" s="1"/>
  <c r="CT236" i="1" a="1"/>
  <c r="CT236" i="1" s="1"/>
  <c r="CR236" i="1" a="1"/>
  <c r="CR236" i="1" s="1"/>
  <c r="CQ236" i="1" a="1"/>
  <c r="CQ236" i="1" s="1"/>
  <c r="CN236" i="1" a="1"/>
  <c r="CN236" i="1" s="1"/>
  <c r="CK236" i="1" a="1"/>
  <c r="CK236" i="1" s="1"/>
  <c r="CJ236" i="1" a="1"/>
  <c r="CJ236" i="1" s="1"/>
  <c r="AF236" i="1"/>
  <c r="U236" i="1"/>
  <c r="O236" i="1" a="1"/>
  <c r="O236" i="1" s="1"/>
  <c r="M236" i="1"/>
  <c r="L236" i="1" a="1"/>
  <c r="L236" i="1" s="1"/>
  <c r="K236" i="1" a="1"/>
  <c r="K236" i="1" s="1"/>
  <c r="H236" i="1" a="1"/>
  <c r="H236" i="1" s="1"/>
  <c r="G236" i="1" a="1"/>
  <c r="G236" i="1" s="1"/>
  <c r="E236" i="1" a="1"/>
  <c r="E236" i="1" s="1"/>
  <c r="C236" i="1" a="1"/>
  <c r="C236" i="1" s="1"/>
  <c r="CX235" i="1" a="1"/>
  <c r="CX235" i="1" s="1"/>
  <c r="CV235" i="1" a="1"/>
  <c r="CV235" i="1" s="1"/>
  <c r="CT235" i="1" a="1"/>
  <c r="CT235" i="1" s="1"/>
  <c r="CR235" i="1" a="1"/>
  <c r="CR235" i="1" s="1"/>
  <c r="CQ235" i="1" a="1"/>
  <c r="CQ235" i="1" s="1"/>
  <c r="CN235" i="1" a="1"/>
  <c r="CN235" i="1" s="1"/>
  <c r="CK235" i="1" a="1"/>
  <c r="CK235" i="1" s="1"/>
  <c r="CJ235" i="1" a="1"/>
  <c r="CJ235" i="1" s="1"/>
  <c r="AF235" i="1"/>
  <c r="U235" i="1"/>
  <c r="O235" i="1" a="1"/>
  <c r="O235" i="1" s="1"/>
  <c r="M235" i="1"/>
  <c r="L235" i="1" a="1"/>
  <c r="L235" i="1" s="1"/>
  <c r="K235" i="1" a="1"/>
  <c r="K235" i="1" s="1"/>
  <c r="H235" i="1" a="1"/>
  <c r="H235" i="1" s="1"/>
  <c r="G235" i="1" a="1"/>
  <c r="G235" i="1" s="1"/>
  <c r="E235" i="1" a="1"/>
  <c r="E235" i="1" s="1"/>
  <c r="C235" i="1" a="1"/>
  <c r="C235" i="1" s="1"/>
  <c r="CX234" i="1" a="1"/>
  <c r="CX234" i="1" s="1"/>
  <c r="CV234" i="1" a="1"/>
  <c r="CV234" i="1" s="1"/>
  <c r="CT234" i="1" a="1"/>
  <c r="CT234" i="1" s="1"/>
  <c r="CR234" i="1" a="1"/>
  <c r="CR234" i="1" s="1"/>
  <c r="CQ234" i="1" a="1"/>
  <c r="CQ234" i="1" s="1"/>
  <c r="CN234" i="1" a="1"/>
  <c r="CN234" i="1" s="1"/>
  <c r="CK234" i="1" a="1"/>
  <c r="CK234" i="1" s="1"/>
  <c r="CJ234" i="1" a="1"/>
  <c r="CJ234" i="1" s="1"/>
  <c r="AF234" i="1"/>
  <c r="U234" i="1"/>
  <c r="O234" i="1" a="1"/>
  <c r="O234" i="1" s="1"/>
  <c r="M234" i="1"/>
  <c r="L234" i="1" a="1"/>
  <c r="L234" i="1" s="1"/>
  <c r="K234" i="1" a="1"/>
  <c r="K234" i="1" s="1"/>
  <c r="H234" i="1" a="1"/>
  <c r="H234" i="1" s="1"/>
  <c r="G234" i="1" a="1"/>
  <c r="G234" i="1" s="1"/>
  <c r="E234" i="1" a="1"/>
  <c r="E234" i="1" s="1"/>
  <c r="C234" i="1" a="1"/>
  <c r="C234" i="1" s="1"/>
  <c r="CX233" i="1" a="1"/>
  <c r="CX233" i="1" s="1"/>
  <c r="CV233" i="1" a="1"/>
  <c r="CV233" i="1" s="1"/>
  <c r="CT233" i="1" a="1"/>
  <c r="CT233" i="1" s="1"/>
  <c r="CR233" i="1" a="1"/>
  <c r="CR233" i="1" s="1"/>
  <c r="CQ233" i="1" a="1"/>
  <c r="CQ233" i="1" s="1"/>
  <c r="CN233" i="1" a="1"/>
  <c r="CN233" i="1" s="1"/>
  <c r="CK233" i="1" a="1"/>
  <c r="CK233" i="1" s="1"/>
  <c r="CJ233" i="1" a="1"/>
  <c r="CJ233" i="1" s="1"/>
  <c r="AF233" i="1"/>
  <c r="U233" i="1"/>
  <c r="O233" i="1" a="1"/>
  <c r="O233" i="1" s="1"/>
  <c r="M233" i="1"/>
  <c r="L233" i="1" a="1"/>
  <c r="L233" i="1" s="1"/>
  <c r="K233" i="1" a="1"/>
  <c r="K233" i="1" s="1"/>
  <c r="H233" i="1" a="1"/>
  <c r="H233" i="1" s="1"/>
  <c r="G233" i="1" a="1"/>
  <c r="G233" i="1" s="1"/>
  <c r="E233" i="1" a="1"/>
  <c r="E233" i="1" s="1"/>
  <c r="C233" i="1" a="1"/>
  <c r="C233" i="1" s="1"/>
  <c r="CX232" i="1" a="1"/>
  <c r="CX232" i="1" s="1"/>
  <c r="CV232" i="1" a="1"/>
  <c r="CV232" i="1" s="1"/>
  <c r="CT232" i="1" a="1"/>
  <c r="CT232" i="1" s="1"/>
  <c r="CR232" i="1" a="1"/>
  <c r="CR232" i="1" s="1"/>
  <c r="CQ232" i="1" a="1"/>
  <c r="CQ232" i="1" s="1"/>
  <c r="CN232" i="1" a="1"/>
  <c r="CN232" i="1" s="1"/>
  <c r="CK232" i="1" a="1"/>
  <c r="CK232" i="1" s="1"/>
  <c r="CJ232" i="1" a="1"/>
  <c r="CJ232" i="1" s="1"/>
  <c r="AF232" i="1"/>
  <c r="U232" i="1"/>
  <c r="O232" i="1" a="1"/>
  <c r="O232" i="1" s="1"/>
  <c r="M232" i="1"/>
  <c r="L232" i="1" a="1"/>
  <c r="L232" i="1" s="1"/>
  <c r="K232" i="1"/>
  <c r="K232" i="1" a="1"/>
  <c r="H232" i="1" a="1"/>
  <c r="H232" i="1" s="1"/>
  <c r="G232" i="1" a="1"/>
  <c r="G232" i="1" s="1"/>
  <c r="E232" i="1" a="1"/>
  <c r="E232" i="1" s="1"/>
  <c r="C232" i="1" a="1"/>
  <c r="C232" i="1" s="1"/>
  <c r="CX231" i="1" a="1"/>
  <c r="CX231" i="1" s="1"/>
  <c r="CV231" i="1" a="1"/>
  <c r="CV231" i="1" s="1"/>
  <c r="CT231" i="1" a="1"/>
  <c r="CT231" i="1" s="1"/>
  <c r="CR231" i="1" a="1"/>
  <c r="CR231" i="1" s="1"/>
  <c r="CQ231" i="1" a="1"/>
  <c r="CQ231" i="1" s="1"/>
  <c r="CN231" i="1" a="1"/>
  <c r="CN231" i="1" s="1"/>
  <c r="CK231" i="1" a="1"/>
  <c r="CK231" i="1" s="1"/>
  <c r="CJ231" i="1" a="1"/>
  <c r="CJ231" i="1" s="1"/>
  <c r="AF231" i="1"/>
  <c r="U231" i="1"/>
  <c r="O231" i="1" a="1"/>
  <c r="O231" i="1" s="1"/>
  <c r="M231" i="1"/>
  <c r="L231" i="1" a="1"/>
  <c r="L231" i="1" s="1"/>
  <c r="K231" i="1" a="1"/>
  <c r="K231" i="1" s="1"/>
  <c r="H231" i="1" a="1"/>
  <c r="H231" i="1" s="1"/>
  <c r="G231" i="1" a="1"/>
  <c r="G231" i="1" s="1"/>
  <c r="E231" i="1" a="1"/>
  <c r="E231" i="1" s="1"/>
  <c r="C231" i="1" a="1"/>
  <c r="C231" i="1" s="1"/>
  <c r="CX230" i="1" a="1"/>
  <c r="CX230" i="1" s="1"/>
  <c r="CV230" i="1" a="1"/>
  <c r="CV230" i="1" s="1"/>
  <c r="CT230" i="1" a="1"/>
  <c r="CT230" i="1" s="1"/>
  <c r="CR230" i="1" a="1"/>
  <c r="CR230" i="1" s="1"/>
  <c r="CQ230" i="1" a="1"/>
  <c r="CQ230" i="1" s="1"/>
  <c r="CN230" i="1" a="1"/>
  <c r="CN230" i="1" s="1"/>
  <c r="CK230" i="1" a="1"/>
  <c r="CK230" i="1" s="1"/>
  <c r="CJ230" i="1" a="1"/>
  <c r="CJ230" i="1" s="1"/>
  <c r="AF230" i="1"/>
  <c r="U230" i="1"/>
  <c r="O230" i="1" a="1"/>
  <c r="O230" i="1" s="1"/>
  <c r="M230" i="1"/>
  <c r="L230" i="1" a="1"/>
  <c r="L230" i="1" s="1"/>
  <c r="K230" i="1" a="1"/>
  <c r="K230" i="1" s="1"/>
  <c r="H230" i="1" a="1"/>
  <c r="H230" i="1" s="1"/>
  <c r="G230" i="1" a="1"/>
  <c r="G230" i="1" s="1"/>
  <c r="E230" i="1" a="1"/>
  <c r="E230" i="1" s="1"/>
  <c r="C230" i="1" a="1"/>
  <c r="C230" i="1" s="1"/>
  <c r="CX229" i="1" a="1"/>
  <c r="CX229" i="1" s="1"/>
  <c r="CV229" i="1" a="1"/>
  <c r="CV229" i="1" s="1"/>
  <c r="CT229" i="1" a="1"/>
  <c r="CT229" i="1" s="1"/>
  <c r="CR229" i="1" a="1"/>
  <c r="CR229" i="1" s="1"/>
  <c r="CQ229" i="1" a="1"/>
  <c r="CQ229" i="1" s="1"/>
  <c r="CN229" i="1" a="1"/>
  <c r="CN229" i="1" s="1"/>
  <c r="CK229" i="1" a="1"/>
  <c r="CK229" i="1" s="1"/>
  <c r="CJ229" i="1" a="1"/>
  <c r="CJ229" i="1" s="1"/>
  <c r="AF229" i="1"/>
  <c r="U229" i="1"/>
  <c r="O229" i="1" a="1"/>
  <c r="O229" i="1" s="1"/>
  <c r="M229" i="1"/>
  <c r="L229" i="1" a="1"/>
  <c r="L229" i="1" s="1"/>
  <c r="K229" i="1" a="1"/>
  <c r="K229" i="1" s="1"/>
  <c r="H229" i="1" a="1"/>
  <c r="H229" i="1" s="1"/>
  <c r="G229" i="1" a="1"/>
  <c r="G229" i="1" s="1"/>
  <c r="E229" i="1" a="1"/>
  <c r="E229" i="1" s="1"/>
  <c r="C229" i="1" a="1"/>
  <c r="C229" i="1" s="1"/>
  <c r="CX228" i="1" a="1"/>
  <c r="CX228" i="1" s="1"/>
  <c r="CV228" i="1" a="1"/>
  <c r="CV228" i="1" s="1"/>
  <c r="CT228" i="1" a="1"/>
  <c r="CT228" i="1" s="1"/>
  <c r="CR228" i="1" a="1"/>
  <c r="CR228" i="1" s="1"/>
  <c r="CQ228" i="1" a="1"/>
  <c r="CQ228" i="1" s="1"/>
  <c r="CN228" i="1" a="1"/>
  <c r="CN228" i="1" s="1"/>
  <c r="CK228" i="1" a="1"/>
  <c r="CK228" i="1" s="1"/>
  <c r="CJ228" i="1" a="1"/>
  <c r="CJ228" i="1" s="1"/>
  <c r="AF228" i="1"/>
  <c r="U228" i="1"/>
  <c r="O228" i="1" a="1"/>
  <c r="O228" i="1" s="1"/>
  <c r="M228" i="1"/>
  <c r="L228" i="1" a="1"/>
  <c r="L228" i="1" s="1"/>
  <c r="K228" i="1" a="1"/>
  <c r="K228" i="1" s="1"/>
  <c r="H228" i="1" a="1"/>
  <c r="H228" i="1" s="1"/>
  <c r="G228" i="1" a="1"/>
  <c r="G228" i="1" s="1"/>
  <c r="E228" i="1" a="1"/>
  <c r="E228" i="1" s="1"/>
  <c r="C228" i="1" a="1"/>
  <c r="C228" i="1" s="1"/>
  <c r="CX227" i="1" a="1"/>
  <c r="CX227" i="1" s="1"/>
  <c r="CV227" i="1" a="1"/>
  <c r="CV227" i="1" s="1"/>
  <c r="CT227" i="1" a="1"/>
  <c r="CT227" i="1" s="1"/>
  <c r="CR227" i="1" a="1"/>
  <c r="CR227" i="1" s="1"/>
  <c r="CQ227" i="1" a="1"/>
  <c r="CQ227" i="1" s="1"/>
  <c r="CN227" i="1" a="1"/>
  <c r="CN227" i="1" s="1"/>
  <c r="CK227" i="1" a="1"/>
  <c r="CK227" i="1" s="1"/>
  <c r="CJ227" i="1" a="1"/>
  <c r="CJ227" i="1" s="1"/>
  <c r="AF227" i="1"/>
  <c r="U227" i="1"/>
  <c r="O227" i="1" a="1"/>
  <c r="O227" i="1" s="1"/>
  <c r="M227" i="1"/>
  <c r="L227" i="1" a="1"/>
  <c r="L227" i="1" s="1"/>
  <c r="K227" i="1" a="1"/>
  <c r="K227" i="1" s="1"/>
  <c r="H227" i="1" a="1"/>
  <c r="H227" i="1" s="1"/>
  <c r="G227" i="1" a="1"/>
  <c r="G227" i="1" s="1"/>
  <c r="E227" i="1" a="1"/>
  <c r="E227" i="1" s="1"/>
  <c r="C227" i="1" a="1"/>
  <c r="C227" i="1" s="1"/>
  <c r="CX226" i="1" a="1"/>
  <c r="CX226" i="1" s="1"/>
  <c r="CV226" i="1" a="1"/>
  <c r="CV226" i="1" s="1"/>
  <c r="CT226" i="1" a="1"/>
  <c r="CT226" i="1" s="1"/>
  <c r="CR226" i="1" a="1"/>
  <c r="CR226" i="1" s="1"/>
  <c r="CQ226" i="1" a="1"/>
  <c r="CQ226" i="1" s="1"/>
  <c r="CN226" i="1" a="1"/>
  <c r="CN226" i="1" s="1"/>
  <c r="CK226" i="1" a="1"/>
  <c r="CK226" i="1" s="1"/>
  <c r="CJ226" i="1" a="1"/>
  <c r="CJ226" i="1" s="1"/>
  <c r="AF226" i="1"/>
  <c r="U226" i="1"/>
  <c r="O226" i="1" a="1"/>
  <c r="O226" i="1" s="1"/>
  <c r="M226" i="1"/>
  <c r="L226" i="1" a="1"/>
  <c r="L226" i="1" s="1"/>
  <c r="K226" i="1" a="1"/>
  <c r="K226" i="1" s="1"/>
  <c r="H226" i="1" a="1"/>
  <c r="H226" i="1" s="1"/>
  <c r="G226" i="1" a="1"/>
  <c r="G226" i="1" s="1"/>
  <c r="E226" i="1" a="1"/>
  <c r="E226" i="1" s="1"/>
  <c r="C226" i="1" a="1"/>
  <c r="C226" i="1" s="1"/>
  <c r="CX225" i="1" a="1"/>
  <c r="CX225" i="1" s="1"/>
  <c r="CV225" i="1" a="1"/>
  <c r="CV225" i="1" s="1"/>
  <c r="CT225" i="1" a="1"/>
  <c r="CT225" i="1" s="1"/>
  <c r="CR225" i="1" a="1"/>
  <c r="CR225" i="1" s="1"/>
  <c r="CQ225" i="1" a="1"/>
  <c r="CQ225" i="1" s="1"/>
  <c r="CN225" i="1" a="1"/>
  <c r="CN225" i="1" s="1"/>
  <c r="CK225" i="1" a="1"/>
  <c r="CK225" i="1" s="1"/>
  <c r="CJ225" i="1" a="1"/>
  <c r="CJ225" i="1" s="1"/>
  <c r="AF225" i="1"/>
  <c r="U225" i="1"/>
  <c r="O225" i="1" a="1"/>
  <c r="O225" i="1" s="1"/>
  <c r="M225" i="1"/>
  <c r="L225" i="1" a="1"/>
  <c r="L225" i="1" s="1"/>
  <c r="K225" i="1" a="1"/>
  <c r="K225" i="1" s="1"/>
  <c r="H225" i="1" a="1"/>
  <c r="H225" i="1" s="1"/>
  <c r="G225" i="1" a="1"/>
  <c r="G225" i="1" s="1"/>
  <c r="E225" i="1" a="1"/>
  <c r="E225" i="1" s="1"/>
  <c r="C225" i="1" a="1"/>
  <c r="C225" i="1" s="1"/>
  <c r="CX224" i="1" a="1"/>
  <c r="CX224" i="1" s="1"/>
  <c r="CV224" i="1" a="1"/>
  <c r="CV224" i="1" s="1"/>
  <c r="CT224" i="1" a="1"/>
  <c r="CT224" i="1" s="1"/>
  <c r="CR224" i="1" a="1"/>
  <c r="CR224" i="1" s="1"/>
  <c r="CQ224" i="1" a="1"/>
  <c r="CQ224" i="1" s="1"/>
  <c r="CN224" i="1" a="1"/>
  <c r="CN224" i="1" s="1"/>
  <c r="CK224" i="1" a="1"/>
  <c r="CK224" i="1" s="1"/>
  <c r="CJ224" i="1" a="1"/>
  <c r="CJ224" i="1" s="1"/>
  <c r="AF224" i="1"/>
  <c r="U224" i="1"/>
  <c r="O224" i="1" a="1"/>
  <c r="O224" i="1" s="1"/>
  <c r="M224" i="1"/>
  <c r="L224" i="1" a="1"/>
  <c r="L224" i="1" s="1"/>
  <c r="K224" i="1" a="1"/>
  <c r="K224" i="1" s="1"/>
  <c r="H224" i="1" a="1"/>
  <c r="H224" i="1" s="1"/>
  <c r="G224" i="1" a="1"/>
  <c r="G224" i="1" s="1"/>
  <c r="E224" i="1" a="1"/>
  <c r="E224" i="1" s="1"/>
  <c r="C224" i="1" a="1"/>
  <c r="C224" i="1" s="1"/>
  <c r="CX223" i="1" a="1"/>
  <c r="CX223" i="1" s="1"/>
  <c r="CV223" i="1" a="1"/>
  <c r="CV223" i="1" s="1"/>
  <c r="CT223" i="1" a="1"/>
  <c r="CT223" i="1" s="1"/>
  <c r="CR223" i="1" a="1"/>
  <c r="CR223" i="1" s="1"/>
  <c r="CQ223" i="1" a="1"/>
  <c r="CQ223" i="1" s="1"/>
  <c r="CN223" i="1" a="1"/>
  <c r="CN223" i="1" s="1"/>
  <c r="CK223" i="1" a="1"/>
  <c r="CK223" i="1" s="1"/>
  <c r="CJ223" i="1" a="1"/>
  <c r="CJ223" i="1" s="1"/>
  <c r="AF223" i="1"/>
  <c r="U223" i="1"/>
  <c r="O223" i="1" a="1"/>
  <c r="O223" i="1" s="1"/>
  <c r="M223" i="1"/>
  <c r="L223" i="1" a="1"/>
  <c r="L223" i="1" s="1"/>
  <c r="K223" i="1" a="1"/>
  <c r="K223" i="1" s="1"/>
  <c r="H223" i="1" a="1"/>
  <c r="H223" i="1" s="1"/>
  <c r="G223" i="1" a="1"/>
  <c r="G223" i="1" s="1"/>
  <c r="E223" i="1" a="1"/>
  <c r="E223" i="1" s="1"/>
  <c r="C223" i="1" a="1"/>
  <c r="C223" i="1" s="1"/>
  <c r="CX222" i="1" a="1"/>
  <c r="CX222" i="1" s="1"/>
  <c r="CV222" i="1" a="1"/>
  <c r="CV222" i="1" s="1"/>
  <c r="CT222" i="1" a="1"/>
  <c r="CT222" i="1" s="1"/>
  <c r="CR222" i="1" a="1"/>
  <c r="CR222" i="1" s="1"/>
  <c r="CQ222" i="1" a="1"/>
  <c r="CQ222" i="1" s="1"/>
  <c r="CN222" i="1" a="1"/>
  <c r="CN222" i="1" s="1"/>
  <c r="CK222" i="1" a="1"/>
  <c r="CK222" i="1" s="1"/>
  <c r="CJ222" i="1" a="1"/>
  <c r="CJ222" i="1" s="1"/>
  <c r="AF222" i="1"/>
  <c r="U222" i="1"/>
  <c r="O222" i="1" a="1"/>
  <c r="O222" i="1" s="1"/>
  <c r="M222" i="1"/>
  <c r="L222" i="1" a="1"/>
  <c r="L222" i="1" s="1"/>
  <c r="K222" i="1" a="1"/>
  <c r="K222" i="1" s="1"/>
  <c r="H222" i="1" a="1"/>
  <c r="H222" i="1" s="1"/>
  <c r="G222" i="1" a="1"/>
  <c r="G222" i="1" s="1"/>
  <c r="E222" i="1" a="1"/>
  <c r="E222" i="1" s="1"/>
  <c r="C222" i="1" a="1"/>
  <c r="C222" i="1" s="1"/>
  <c r="CX221" i="1" a="1"/>
  <c r="CX221" i="1" s="1"/>
  <c r="CV221" i="1" a="1"/>
  <c r="CV221" i="1" s="1"/>
  <c r="CT221" i="1" a="1"/>
  <c r="CT221" i="1" s="1"/>
  <c r="CR221" i="1" a="1"/>
  <c r="CR221" i="1" s="1"/>
  <c r="CQ221" i="1" a="1"/>
  <c r="CQ221" i="1" s="1"/>
  <c r="CN221" i="1" a="1"/>
  <c r="CN221" i="1" s="1"/>
  <c r="CK221" i="1" a="1"/>
  <c r="CK221" i="1" s="1"/>
  <c r="CJ221" i="1" a="1"/>
  <c r="CJ221" i="1" s="1"/>
  <c r="AF221" i="1"/>
  <c r="U221" i="1"/>
  <c r="O221" i="1" a="1"/>
  <c r="O221" i="1" s="1"/>
  <c r="M221" i="1"/>
  <c r="L221" i="1" a="1"/>
  <c r="L221" i="1" s="1"/>
  <c r="K221" i="1" a="1"/>
  <c r="K221" i="1" s="1"/>
  <c r="H221" i="1" a="1"/>
  <c r="H221" i="1" s="1"/>
  <c r="G221" i="1" a="1"/>
  <c r="G221" i="1" s="1"/>
  <c r="E221" i="1" a="1"/>
  <c r="E221" i="1" s="1"/>
  <c r="C221" i="1" a="1"/>
  <c r="C221" i="1" s="1"/>
  <c r="CX220" i="1" a="1"/>
  <c r="CX220" i="1" s="1"/>
  <c r="CV220" i="1" a="1"/>
  <c r="CV220" i="1" s="1"/>
  <c r="CT220" i="1" a="1"/>
  <c r="CT220" i="1" s="1"/>
  <c r="CR220" i="1" a="1"/>
  <c r="CR220" i="1" s="1"/>
  <c r="CQ220" i="1" a="1"/>
  <c r="CQ220" i="1" s="1"/>
  <c r="CN220" i="1" a="1"/>
  <c r="CN220" i="1" s="1"/>
  <c r="CK220" i="1" a="1"/>
  <c r="CK220" i="1" s="1"/>
  <c r="CJ220" i="1" a="1"/>
  <c r="CJ220" i="1" s="1"/>
  <c r="AF220" i="1"/>
  <c r="U220" i="1"/>
  <c r="O220" i="1" a="1"/>
  <c r="O220" i="1" s="1"/>
  <c r="M220" i="1"/>
  <c r="L220" i="1" a="1"/>
  <c r="L220" i="1" s="1"/>
  <c r="K220" i="1" a="1"/>
  <c r="K220" i="1" s="1"/>
  <c r="H220" i="1" a="1"/>
  <c r="H220" i="1" s="1"/>
  <c r="G220" i="1" a="1"/>
  <c r="G220" i="1" s="1"/>
  <c r="E220" i="1" a="1"/>
  <c r="E220" i="1" s="1"/>
  <c r="C220" i="1" a="1"/>
  <c r="C220" i="1" s="1"/>
  <c r="CX219" i="1" a="1"/>
  <c r="CX219" i="1" s="1"/>
  <c r="CV219" i="1" a="1"/>
  <c r="CV219" i="1" s="1"/>
  <c r="CT219" i="1" a="1"/>
  <c r="CT219" i="1" s="1"/>
  <c r="CR219" i="1" a="1"/>
  <c r="CR219" i="1" s="1"/>
  <c r="CQ219" i="1" a="1"/>
  <c r="CQ219" i="1" s="1"/>
  <c r="CN219" i="1" a="1"/>
  <c r="CN219" i="1" s="1"/>
  <c r="CK219" i="1" a="1"/>
  <c r="CK219" i="1" s="1"/>
  <c r="CJ219" i="1" a="1"/>
  <c r="CJ219" i="1" s="1"/>
  <c r="AF219" i="1"/>
  <c r="U219" i="1"/>
  <c r="O219" i="1" a="1"/>
  <c r="O219" i="1" s="1"/>
  <c r="M219" i="1"/>
  <c r="L219" i="1" a="1"/>
  <c r="L219" i="1" s="1"/>
  <c r="K219" i="1" a="1"/>
  <c r="K219" i="1" s="1"/>
  <c r="H219" i="1" a="1"/>
  <c r="H219" i="1" s="1"/>
  <c r="G219" i="1" a="1"/>
  <c r="G219" i="1" s="1"/>
  <c r="E219" i="1" a="1"/>
  <c r="E219" i="1" s="1"/>
  <c r="C219" i="1" a="1"/>
  <c r="C219" i="1" s="1"/>
  <c r="CX218" i="1" a="1"/>
  <c r="CX218" i="1" s="1"/>
  <c r="CV218" i="1" a="1"/>
  <c r="CV218" i="1" s="1"/>
  <c r="CT218" i="1" a="1"/>
  <c r="CT218" i="1" s="1"/>
  <c r="CR218" i="1" a="1"/>
  <c r="CR218" i="1" s="1"/>
  <c r="CQ218" i="1" a="1"/>
  <c r="CQ218" i="1" s="1"/>
  <c r="CN218" i="1" a="1"/>
  <c r="CN218" i="1" s="1"/>
  <c r="CK218" i="1" a="1"/>
  <c r="CK218" i="1" s="1"/>
  <c r="CJ218" i="1" a="1"/>
  <c r="CJ218" i="1" s="1"/>
  <c r="AF218" i="1"/>
  <c r="U218" i="1"/>
  <c r="O218" i="1" a="1"/>
  <c r="O218" i="1" s="1"/>
  <c r="M218" i="1"/>
  <c r="L218" i="1" a="1"/>
  <c r="L218" i="1" s="1"/>
  <c r="K218" i="1" a="1"/>
  <c r="K218" i="1" s="1"/>
  <c r="H218" i="1" a="1"/>
  <c r="H218" i="1" s="1"/>
  <c r="G218" i="1" a="1"/>
  <c r="G218" i="1" s="1"/>
  <c r="E218" i="1" a="1"/>
  <c r="E218" i="1" s="1"/>
  <c r="C218" i="1" a="1"/>
  <c r="C218" i="1" s="1"/>
  <c r="CX217" i="1" a="1"/>
  <c r="CX217" i="1" s="1"/>
  <c r="CV217" i="1" a="1"/>
  <c r="CV217" i="1" s="1"/>
  <c r="CT217" i="1" a="1"/>
  <c r="CT217" i="1" s="1"/>
  <c r="CR217" i="1" a="1"/>
  <c r="CR217" i="1" s="1"/>
  <c r="CQ217" i="1" a="1"/>
  <c r="CQ217" i="1" s="1"/>
  <c r="CN217" i="1" a="1"/>
  <c r="CN217" i="1" s="1"/>
  <c r="CK217" i="1" a="1"/>
  <c r="CK217" i="1" s="1"/>
  <c r="CJ217" i="1" a="1"/>
  <c r="CJ217" i="1" s="1"/>
  <c r="AF217" i="1"/>
  <c r="U217" i="1"/>
  <c r="O217" i="1" a="1"/>
  <c r="O217" i="1" s="1"/>
  <c r="M217" i="1"/>
  <c r="L217" i="1" a="1"/>
  <c r="L217" i="1" s="1"/>
  <c r="K217" i="1" a="1"/>
  <c r="K217" i="1" s="1"/>
  <c r="H217" i="1" a="1"/>
  <c r="H217" i="1" s="1"/>
  <c r="G217" i="1" a="1"/>
  <c r="G217" i="1" s="1"/>
  <c r="E217" i="1" a="1"/>
  <c r="E217" i="1" s="1"/>
  <c r="C217" i="1" a="1"/>
  <c r="C217" i="1" s="1"/>
  <c r="CX216" i="1" a="1"/>
  <c r="CX216" i="1" s="1"/>
  <c r="CV216" i="1" a="1"/>
  <c r="CV216" i="1" s="1"/>
  <c r="CT216" i="1" a="1"/>
  <c r="CT216" i="1" s="1"/>
  <c r="CR216" i="1" a="1"/>
  <c r="CR216" i="1" s="1"/>
  <c r="CQ216" i="1" a="1"/>
  <c r="CQ216" i="1" s="1"/>
  <c r="CN216" i="1" a="1"/>
  <c r="CN216" i="1" s="1"/>
  <c r="CK216" i="1" a="1"/>
  <c r="CK216" i="1" s="1"/>
  <c r="CJ216" i="1" a="1"/>
  <c r="CJ216" i="1" s="1"/>
  <c r="AF216" i="1"/>
  <c r="U216" i="1"/>
  <c r="O216" i="1" a="1"/>
  <c r="O216" i="1" s="1"/>
  <c r="M216" i="1"/>
  <c r="L216" i="1" a="1"/>
  <c r="L216" i="1" s="1"/>
  <c r="K216" i="1" a="1"/>
  <c r="K216" i="1" s="1"/>
  <c r="H216" i="1" a="1"/>
  <c r="H216" i="1" s="1"/>
  <c r="G216" i="1" a="1"/>
  <c r="G216" i="1" s="1"/>
  <c r="E216" i="1" a="1"/>
  <c r="E216" i="1" s="1"/>
  <c r="C216" i="1" a="1"/>
  <c r="C216" i="1" s="1"/>
  <c r="CX215" i="1" a="1"/>
  <c r="CX215" i="1" s="1"/>
  <c r="CV215" i="1" a="1"/>
  <c r="CV215" i="1" s="1"/>
  <c r="CT215" i="1" a="1"/>
  <c r="CT215" i="1" s="1"/>
  <c r="CR215" i="1" a="1"/>
  <c r="CR215" i="1" s="1"/>
  <c r="CQ215" i="1" a="1"/>
  <c r="CQ215" i="1" s="1"/>
  <c r="CN215" i="1" a="1"/>
  <c r="CN215" i="1" s="1"/>
  <c r="CK215" i="1" a="1"/>
  <c r="CK215" i="1" s="1"/>
  <c r="CJ215" i="1" a="1"/>
  <c r="CJ215" i="1" s="1"/>
  <c r="AF215" i="1"/>
  <c r="U215" i="1"/>
  <c r="O215" i="1" a="1"/>
  <c r="O215" i="1" s="1"/>
  <c r="M215" i="1"/>
  <c r="L215" i="1" a="1"/>
  <c r="L215" i="1" s="1"/>
  <c r="K215" i="1" a="1"/>
  <c r="K215" i="1" s="1"/>
  <c r="H215" i="1" a="1"/>
  <c r="H215" i="1" s="1"/>
  <c r="G215" i="1" a="1"/>
  <c r="G215" i="1" s="1"/>
  <c r="E215" i="1" a="1"/>
  <c r="E215" i="1" s="1"/>
  <c r="C215" i="1" a="1"/>
  <c r="C215" i="1" s="1"/>
  <c r="CX214" i="1" a="1"/>
  <c r="CX214" i="1" s="1"/>
  <c r="CV214" i="1" a="1"/>
  <c r="CV214" i="1" s="1"/>
  <c r="CT214" i="1" a="1"/>
  <c r="CT214" i="1" s="1"/>
  <c r="CR214" i="1" a="1"/>
  <c r="CR214" i="1" s="1"/>
  <c r="CQ214" i="1" a="1"/>
  <c r="CQ214" i="1" s="1"/>
  <c r="CN214" i="1" a="1"/>
  <c r="CN214" i="1" s="1"/>
  <c r="CK214" i="1" a="1"/>
  <c r="CK214" i="1" s="1"/>
  <c r="CJ214" i="1" a="1"/>
  <c r="CJ214" i="1" s="1"/>
  <c r="AF214" i="1"/>
  <c r="U214" i="1"/>
  <c r="O214" i="1" a="1"/>
  <c r="O214" i="1" s="1"/>
  <c r="M214" i="1"/>
  <c r="L214" i="1" a="1"/>
  <c r="L214" i="1" s="1"/>
  <c r="K214" i="1" a="1"/>
  <c r="K214" i="1" s="1"/>
  <c r="H214" i="1" a="1"/>
  <c r="H214" i="1" s="1"/>
  <c r="G214" i="1" a="1"/>
  <c r="G214" i="1" s="1"/>
  <c r="E214" i="1" a="1"/>
  <c r="E214" i="1" s="1"/>
  <c r="C214" i="1" a="1"/>
  <c r="C214" i="1" s="1"/>
  <c r="CX213" i="1" a="1"/>
  <c r="CX213" i="1" s="1"/>
  <c r="CV213" i="1" a="1"/>
  <c r="CV213" i="1" s="1"/>
  <c r="CT213" i="1" a="1"/>
  <c r="CT213" i="1" s="1"/>
  <c r="CR213" i="1" a="1"/>
  <c r="CR213" i="1" s="1"/>
  <c r="CQ213" i="1" a="1"/>
  <c r="CQ213" i="1" s="1"/>
  <c r="CN213" i="1" a="1"/>
  <c r="CN213" i="1" s="1"/>
  <c r="CK213" i="1" a="1"/>
  <c r="CK213" i="1" s="1"/>
  <c r="CJ213" i="1" a="1"/>
  <c r="CJ213" i="1" s="1"/>
  <c r="AF213" i="1"/>
  <c r="U213" i="1"/>
  <c r="O213" i="1" a="1"/>
  <c r="O213" i="1" s="1"/>
  <c r="M213" i="1"/>
  <c r="L213" i="1" a="1"/>
  <c r="L213" i="1" s="1"/>
  <c r="K213" i="1" a="1"/>
  <c r="K213" i="1" s="1"/>
  <c r="H213" i="1" a="1"/>
  <c r="H213" i="1" s="1"/>
  <c r="G213" i="1" a="1"/>
  <c r="G213" i="1" s="1"/>
  <c r="E213" i="1" a="1"/>
  <c r="E213" i="1" s="1"/>
  <c r="C213" i="1" a="1"/>
  <c r="C213" i="1" s="1"/>
  <c r="CX212" i="1" a="1"/>
  <c r="CX212" i="1" s="1"/>
  <c r="CV212" i="1" a="1"/>
  <c r="CV212" i="1" s="1"/>
  <c r="CT212" i="1" a="1"/>
  <c r="CT212" i="1" s="1"/>
  <c r="CR212" i="1"/>
  <c r="CR212" i="1" a="1"/>
  <c r="CQ212" i="1" a="1"/>
  <c r="CQ212" i="1" s="1"/>
  <c r="CN212" i="1" a="1"/>
  <c r="CN212" i="1" s="1"/>
  <c r="CK212" i="1" a="1"/>
  <c r="CK212" i="1" s="1"/>
  <c r="CJ212" i="1" a="1"/>
  <c r="CJ212" i="1" s="1"/>
  <c r="AF212" i="1"/>
  <c r="U212" i="1"/>
  <c r="O212" i="1" a="1"/>
  <c r="O212" i="1" s="1"/>
  <c r="M212" i="1"/>
  <c r="L212" i="1" a="1"/>
  <c r="L212" i="1" s="1"/>
  <c r="K212" i="1" a="1"/>
  <c r="K212" i="1" s="1"/>
  <c r="H212" i="1" a="1"/>
  <c r="H212" i="1" s="1"/>
  <c r="G212" i="1" a="1"/>
  <c r="G212" i="1" s="1"/>
  <c r="E212" i="1" a="1"/>
  <c r="E212" i="1" s="1"/>
  <c r="C212" i="1" a="1"/>
  <c r="C212" i="1" s="1"/>
  <c r="CX211" i="1" a="1"/>
  <c r="CX211" i="1" s="1"/>
  <c r="CV211" i="1" a="1"/>
  <c r="CV211" i="1" s="1"/>
  <c r="CT211" i="1" a="1"/>
  <c r="CT211" i="1" s="1"/>
  <c r="CR211" i="1" a="1"/>
  <c r="CR211" i="1" s="1"/>
  <c r="CQ211" i="1" a="1"/>
  <c r="CQ211" i="1" s="1"/>
  <c r="CN211" i="1" a="1"/>
  <c r="CN211" i="1" s="1"/>
  <c r="CK211" i="1" a="1"/>
  <c r="CK211" i="1" s="1"/>
  <c r="CJ211" i="1" a="1"/>
  <c r="CJ211" i="1" s="1"/>
  <c r="AF211" i="1"/>
  <c r="U211" i="1"/>
  <c r="O211" i="1" a="1"/>
  <c r="O211" i="1" s="1"/>
  <c r="M211" i="1"/>
  <c r="L211" i="1" a="1"/>
  <c r="L211" i="1" s="1"/>
  <c r="K211" i="1" a="1"/>
  <c r="K211" i="1" s="1"/>
  <c r="H211" i="1" a="1"/>
  <c r="H211" i="1" s="1"/>
  <c r="G211" i="1" a="1"/>
  <c r="G211" i="1" s="1"/>
  <c r="E211" i="1" a="1"/>
  <c r="E211" i="1" s="1"/>
  <c r="C211" i="1" a="1"/>
  <c r="C211" i="1" s="1"/>
  <c r="CX210" i="1" a="1"/>
  <c r="CX210" i="1" s="1"/>
  <c r="CV210" i="1" a="1"/>
  <c r="CV210" i="1" s="1"/>
  <c r="CT210" i="1" a="1"/>
  <c r="CT210" i="1" s="1"/>
  <c r="CR210" i="1" a="1"/>
  <c r="CR210" i="1" s="1"/>
  <c r="CQ210" i="1" a="1"/>
  <c r="CQ210" i="1" s="1"/>
  <c r="CN210" i="1" a="1"/>
  <c r="CN210" i="1" s="1"/>
  <c r="CK210" i="1" a="1"/>
  <c r="CK210" i="1" s="1"/>
  <c r="CJ210" i="1" a="1"/>
  <c r="CJ210" i="1" s="1"/>
  <c r="AF210" i="1"/>
  <c r="U210" i="1"/>
  <c r="O210" i="1" a="1"/>
  <c r="O210" i="1" s="1"/>
  <c r="M210" i="1"/>
  <c r="L210" i="1" a="1"/>
  <c r="L210" i="1" s="1"/>
  <c r="K210" i="1" a="1"/>
  <c r="K210" i="1" s="1"/>
  <c r="H210" i="1" a="1"/>
  <c r="H210" i="1" s="1"/>
  <c r="G210" i="1" a="1"/>
  <c r="G210" i="1" s="1"/>
  <c r="E210" i="1" a="1"/>
  <c r="E210" i="1" s="1"/>
  <c r="C210" i="1" a="1"/>
  <c r="C210" i="1" s="1"/>
  <c r="CX209" i="1" a="1"/>
  <c r="CX209" i="1" s="1"/>
  <c r="CV209" i="1" a="1"/>
  <c r="CV209" i="1" s="1"/>
  <c r="CT209" i="1" a="1"/>
  <c r="CT209" i="1" s="1"/>
  <c r="CR209" i="1" a="1"/>
  <c r="CR209" i="1" s="1"/>
  <c r="CQ209" i="1" a="1"/>
  <c r="CQ209" i="1" s="1"/>
  <c r="CN209" i="1" a="1"/>
  <c r="CN209" i="1" s="1"/>
  <c r="CK209" i="1" a="1"/>
  <c r="CK209" i="1" s="1"/>
  <c r="CJ209" i="1" a="1"/>
  <c r="CJ209" i="1" s="1"/>
  <c r="AF209" i="1"/>
  <c r="U209" i="1"/>
  <c r="O209" i="1" a="1"/>
  <c r="O209" i="1" s="1"/>
  <c r="M209" i="1"/>
  <c r="L209" i="1" a="1"/>
  <c r="L209" i="1" s="1"/>
  <c r="K209" i="1" a="1"/>
  <c r="K209" i="1" s="1"/>
  <c r="H209" i="1" a="1"/>
  <c r="H209" i="1" s="1"/>
  <c r="G209" i="1" a="1"/>
  <c r="G209" i="1" s="1"/>
  <c r="E209" i="1" a="1"/>
  <c r="E209" i="1" s="1"/>
  <c r="C209" i="1" a="1"/>
  <c r="C209" i="1" s="1"/>
  <c r="CX208" i="1" a="1"/>
  <c r="CX208" i="1" s="1"/>
  <c r="CV208" i="1" a="1"/>
  <c r="CV208" i="1" s="1"/>
  <c r="CT208" i="1" a="1"/>
  <c r="CT208" i="1" s="1"/>
  <c r="CR208" i="1" a="1"/>
  <c r="CR208" i="1" s="1"/>
  <c r="CQ208" i="1" a="1"/>
  <c r="CQ208" i="1" s="1"/>
  <c r="CN208" i="1" a="1"/>
  <c r="CN208" i="1" s="1"/>
  <c r="CK208" i="1" a="1"/>
  <c r="CK208" i="1" s="1"/>
  <c r="CJ208" i="1" a="1"/>
  <c r="CJ208" i="1" s="1"/>
  <c r="AF208" i="1"/>
  <c r="U208" i="1"/>
  <c r="O208" i="1" a="1"/>
  <c r="O208" i="1" s="1"/>
  <c r="M208" i="1"/>
  <c r="L208" i="1" a="1"/>
  <c r="L208" i="1" s="1"/>
  <c r="K208" i="1" a="1"/>
  <c r="K208" i="1" s="1"/>
  <c r="H208" i="1" a="1"/>
  <c r="H208" i="1" s="1"/>
  <c r="G208" i="1" a="1"/>
  <c r="G208" i="1" s="1"/>
  <c r="E208" i="1" a="1"/>
  <c r="E208" i="1" s="1"/>
  <c r="C208" i="1" a="1"/>
  <c r="C208" i="1" s="1"/>
  <c r="CX207" i="1" a="1"/>
  <c r="CX207" i="1" s="1"/>
  <c r="CV207" i="1" a="1"/>
  <c r="CV207" i="1" s="1"/>
  <c r="CT207" i="1" a="1"/>
  <c r="CT207" i="1" s="1"/>
  <c r="CR207" i="1" a="1"/>
  <c r="CR207" i="1" s="1"/>
  <c r="CQ207" i="1" a="1"/>
  <c r="CQ207" i="1" s="1"/>
  <c r="CN207" i="1" a="1"/>
  <c r="CN207" i="1" s="1"/>
  <c r="CK207" i="1" a="1"/>
  <c r="CK207" i="1" s="1"/>
  <c r="CJ207" i="1" a="1"/>
  <c r="CJ207" i="1" s="1"/>
  <c r="AF207" i="1"/>
  <c r="U207" i="1"/>
  <c r="O207" i="1" a="1"/>
  <c r="O207" i="1" s="1"/>
  <c r="M207" i="1"/>
  <c r="L207" i="1" a="1"/>
  <c r="L207" i="1" s="1"/>
  <c r="K207" i="1" a="1"/>
  <c r="K207" i="1" s="1"/>
  <c r="H207" i="1" a="1"/>
  <c r="H207" i="1" s="1"/>
  <c r="G207" i="1" a="1"/>
  <c r="G207" i="1" s="1"/>
  <c r="E207" i="1" a="1"/>
  <c r="E207" i="1" s="1"/>
  <c r="C207" i="1" a="1"/>
  <c r="C207" i="1" s="1"/>
  <c r="CX206" i="1" a="1"/>
  <c r="CX206" i="1" s="1"/>
  <c r="CV206" i="1" a="1"/>
  <c r="CV206" i="1" s="1"/>
  <c r="CT206" i="1" a="1"/>
  <c r="CT206" i="1" s="1"/>
  <c r="CR206" i="1" a="1"/>
  <c r="CR206" i="1" s="1"/>
  <c r="CQ206" i="1" a="1"/>
  <c r="CQ206" i="1" s="1"/>
  <c r="CN206" i="1" a="1"/>
  <c r="CN206" i="1" s="1"/>
  <c r="CK206" i="1" a="1"/>
  <c r="CK206" i="1" s="1"/>
  <c r="CJ206" i="1" a="1"/>
  <c r="CJ206" i="1" s="1"/>
  <c r="AF206" i="1"/>
  <c r="U206" i="1"/>
  <c r="O206" i="1" a="1"/>
  <c r="O206" i="1" s="1"/>
  <c r="M206" i="1"/>
  <c r="L206" i="1" a="1"/>
  <c r="L206" i="1" s="1"/>
  <c r="K206" i="1" a="1"/>
  <c r="K206" i="1" s="1"/>
  <c r="H206" i="1" a="1"/>
  <c r="H206" i="1" s="1"/>
  <c r="G206" i="1" a="1"/>
  <c r="G206" i="1" s="1"/>
  <c r="E206" i="1" a="1"/>
  <c r="E206" i="1" s="1"/>
  <c r="C206" i="1" a="1"/>
  <c r="C206" i="1" s="1"/>
  <c r="CX205" i="1" a="1"/>
  <c r="CX205" i="1" s="1"/>
  <c r="CV205" i="1" a="1"/>
  <c r="CV205" i="1" s="1"/>
  <c r="CT205" i="1" a="1"/>
  <c r="CT205" i="1" s="1"/>
  <c r="CR205" i="1" a="1"/>
  <c r="CR205" i="1" s="1"/>
  <c r="CQ205" i="1" a="1"/>
  <c r="CQ205" i="1" s="1"/>
  <c r="CN205" i="1" a="1"/>
  <c r="CN205" i="1" s="1"/>
  <c r="CK205" i="1" a="1"/>
  <c r="CK205" i="1" s="1"/>
  <c r="CJ205" i="1" a="1"/>
  <c r="CJ205" i="1" s="1"/>
  <c r="AF205" i="1"/>
  <c r="U205" i="1"/>
  <c r="O205" i="1" a="1"/>
  <c r="O205" i="1" s="1"/>
  <c r="M205" i="1"/>
  <c r="L205" i="1" a="1"/>
  <c r="L205" i="1" s="1"/>
  <c r="K205" i="1" a="1"/>
  <c r="K205" i="1" s="1"/>
  <c r="H205" i="1" a="1"/>
  <c r="H205" i="1" s="1"/>
  <c r="G205" i="1" a="1"/>
  <c r="G205" i="1" s="1"/>
  <c r="E205" i="1" a="1"/>
  <c r="E205" i="1" s="1"/>
  <c r="C205" i="1" a="1"/>
  <c r="C205" i="1" s="1"/>
  <c r="CX204" i="1" a="1"/>
  <c r="CX204" i="1" s="1"/>
  <c r="CV204" i="1" a="1"/>
  <c r="CV204" i="1" s="1"/>
  <c r="CT204" i="1" a="1"/>
  <c r="CT204" i="1" s="1"/>
  <c r="CR204" i="1" a="1"/>
  <c r="CR204" i="1" s="1"/>
  <c r="CQ204" i="1" a="1"/>
  <c r="CQ204" i="1" s="1"/>
  <c r="CN204" i="1" a="1"/>
  <c r="CN204" i="1" s="1"/>
  <c r="CK204" i="1" a="1"/>
  <c r="CK204" i="1" s="1"/>
  <c r="CJ204" i="1" a="1"/>
  <c r="CJ204" i="1" s="1"/>
  <c r="AF204" i="1"/>
  <c r="U204" i="1"/>
  <c r="O204" i="1" a="1"/>
  <c r="O204" i="1" s="1"/>
  <c r="M204" i="1"/>
  <c r="L204" i="1" a="1"/>
  <c r="L204" i="1" s="1"/>
  <c r="K204" i="1" a="1"/>
  <c r="K204" i="1" s="1"/>
  <c r="H204" i="1" a="1"/>
  <c r="H204" i="1" s="1"/>
  <c r="G204" i="1" a="1"/>
  <c r="G204" i="1" s="1"/>
  <c r="E204" i="1" a="1"/>
  <c r="E204" i="1" s="1"/>
  <c r="C204" i="1" a="1"/>
  <c r="C204" i="1" s="1"/>
  <c r="CX203" i="1" a="1"/>
  <c r="CX203" i="1" s="1"/>
  <c r="CV203" i="1" a="1"/>
  <c r="CV203" i="1" s="1"/>
  <c r="CT203" i="1" a="1"/>
  <c r="CT203" i="1" s="1"/>
  <c r="CR203" i="1" a="1"/>
  <c r="CR203" i="1" s="1"/>
  <c r="CQ203" i="1" a="1"/>
  <c r="CQ203" i="1" s="1"/>
  <c r="CN203" i="1" a="1"/>
  <c r="CN203" i="1" s="1"/>
  <c r="CK203" i="1" a="1"/>
  <c r="CK203" i="1" s="1"/>
  <c r="CJ203" i="1" a="1"/>
  <c r="CJ203" i="1" s="1"/>
  <c r="AF203" i="1"/>
  <c r="U203" i="1"/>
  <c r="O203" i="1" a="1"/>
  <c r="O203" i="1" s="1"/>
  <c r="M203" i="1"/>
  <c r="L203" i="1" a="1"/>
  <c r="L203" i="1" s="1"/>
  <c r="K203" i="1" a="1"/>
  <c r="K203" i="1" s="1"/>
  <c r="H203" i="1" a="1"/>
  <c r="H203" i="1" s="1"/>
  <c r="G203" i="1" a="1"/>
  <c r="G203" i="1" s="1"/>
  <c r="E203" i="1" a="1"/>
  <c r="E203" i="1" s="1"/>
  <c r="C203" i="1" a="1"/>
  <c r="C203" i="1" s="1"/>
  <c r="CX202" i="1" a="1"/>
  <c r="CX202" i="1" s="1"/>
  <c r="CV202" i="1" a="1"/>
  <c r="CV202" i="1" s="1"/>
  <c r="CT202" i="1" a="1"/>
  <c r="CT202" i="1" s="1"/>
  <c r="CR202" i="1" a="1"/>
  <c r="CR202" i="1" s="1"/>
  <c r="CQ202" i="1" a="1"/>
  <c r="CQ202" i="1" s="1"/>
  <c r="CN202" i="1" a="1"/>
  <c r="CN202" i="1" s="1"/>
  <c r="CK202" i="1" a="1"/>
  <c r="CK202" i="1" s="1"/>
  <c r="CJ202" i="1" a="1"/>
  <c r="CJ202" i="1" s="1"/>
  <c r="AF202" i="1"/>
  <c r="U202" i="1"/>
  <c r="O202" i="1" a="1"/>
  <c r="O202" i="1" s="1"/>
  <c r="M202" i="1"/>
  <c r="L202" i="1" a="1"/>
  <c r="L202" i="1" s="1"/>
  <c r="K202" i="1" a="1"/>
  <c r="K202" i="1" s="1"/>
  <c r="H202" i="1" a="1"/>
  <c r="H202" i="1" s="1"/>
  <c r="G202" i="1" a="1"/>
  <c r="G202" i="1" s="1"/>
  <c r="E202" i="1" a="1"/>
  <c r="E202" i="1" s="1"/>
  <c r="C202" i="1" a="1"/>
  <c r="C202" i="1" s="1"/>
  <c r="CX201" i="1" a="1"/>
  <c r="CX201" i="1" s="1"/>
  <c r="CV201" i="1" a="1"/>
  <c r="CV201" i="1" s="1"/>
  <c r="CT201" i="1" a="1"/>
  <c r="CT201" i="1" s="1"/>
  <c r="CR201" i="1" a="1"/>
  <c r="CR201" i="1" s="1"/>
  <c r="CQ201" i="1" a="1"/>
  <c r="CQ201" i="1" s="1"/>
  <c r="CN201" i="1" a="1"/>
  <c r="CN201" i="1" s="1"/>
  <c r="CK201" i="1" a="1"/>
  <c r="CK201" i="1" s="1"/>
  <c r="CJ201" i="1" a="1"/>
  <c r="CJ201" i="1" s="1"/>
  <c r="AF201" i="1"/>
  <c r="U201" i="1"/>
  <c r="O201" i="1" a="1"/>
  <c r="O201" i="1" s="1"/>
  <c r="M201" i="1"/>
  <c r="L201" i="1" a="1"/>
  <c r="L201" i="1" s="1"/>
  <c r="K201" i="1" a="1"/>
  <c r="K201" i="1" s="1"/>
  <c r="H201" i="1" a="1"/>
  <c r="H201" i="1" s="1"/>
  <c r="G201" i="1" a="1"/>
  <c r="G201" i="1" s="1"/>
  <c r="E201" i="1" a="1"/>
  <c r="E201" i="1" s="1"/>
  <c r="C201" i="1" a="1"/>
  <c r="C201" i="1" s="1"/>
  <c r="CX200" i="1" a="1"/>
  <c r="CX200" i="1" s="1"/>
  <c r="CV200" i="1" a="1"/>
  <c r="CV200" i="1" s="1"/>
  <c r="CT200" i="1" a="1"/>
  <c r="CT200" i="1" s="1"/>
  <c r="CR200" i="1" a="1"/>
  <c r="CR200" i="1" s="1"/>
  <c r="CQ200" i="1" a="1"/>
  <c r="CQ200" i="1" s="1"/>
  <c r="CN200" i="1" a="1"/>
  <c r="CN200" i="1" s="1"/>
  <c r="CK200" i="1" a="1"/>
  <c r="CK200" i="1" s="1"/>
  <c r="CJ200" i="1" a="1"/>
  <c r="CJ200" i="1" s="1"/>
  <c r="AF200" i="1"/>
  <c r="U200" i="1"/>
  <c r="O200" i="1" a="1"/>
  <c r="O200" i="1" s="1"/>
  <c r="M200" i="1"/>
  <c r="L200" i="1" a="1"/>
  <c r="L200" i="1" s="1"/>
  <c r="K200" i="1" a="1"/>
  <c r="K200" i="1" s="1"/>
  <c r="H200" i="1" a="1"/>
  <c r="H200" i="1" s="1"/>
  <c r="G200" i="1" a="1"/>
  <c r="G200" i="1" s="1"/>
  <c r="E200" i="1" a="1"/>
  <c r="E200" i="1" s="1"/>
  <c r="C200" i="1" a="1"/>
  <c r="C200" i="1" s="1"/>
  <c r="CX199" i="1" a="1"/>
  <c r="CX199" i="1" s="1"/>
  <c r="CV199" i="1" a="1"/>
  <c r="CV199" i="1" s="1"/>
  <c r="CT199" i="1" a="1"/>
  <c r="CT199" i="1" s="1"/>
  <c r="CR199" i="1" a="1"/>
  <c r="CR199" i="1" s="1"/>
  <c r="CQ199" i="1" a="1"/>
  <c r="CQ199" i="1" s="1"/>
  <c r="CN199" i="1" a="1"/>
  <c r="CN199" i="1" s="1"/>
  <c r="CK199" i="1" a="1"/>
  <c r="CK199" i="1" s="1"/>
  <c r="CJ199" i="1" a="1"/>
  <c r="CJ199" i="1" s="1"/>
  <c r="AF199" i="1"/>
  <c r="U199" i="1"/>
  <c r="O199" i="1" a="1"/>
  <c r="O199" i="1" s="1"/>
  <c r="M199" i="1"/>
  <c r="L199" i="1" a="1"/>
  <c r="L199" i="1" s="1"/>
  <c r="K199" i="1" a="1"/>
  <c r="K199" i="1" s="1"/>
  <c r="H199" i="1" a="1"/>
  <c r="H199" i="1" s="1"/>
  <c r="G199" i="1" a="1"/>
  <c r="G199" i="1" s="1"/>
  <c r="E199" i="1" a="1"/>
  <c r="E199" i="1" s="1"/>
  <c r="C199" i="1" a="1"/>
  <c r="C199" i="1" s="1"/>
  <c r="CX198" i="1" a="1"/>
  <c r="CX198" i="1" s="1"/>
  <c r="CV198" i="1" a="1"/>
  <c r="CV198" i="1" s="1"/>
  <c r="CT198" i="1" a="1"/>
  <c r="CT198" i="1" s="1"/>
  <c r="CR198" i="1" a="1"/>
  <c r="CR198" i="1" s="1"/>
  <c r="CQ198" i="1" a="1"/>
  <c r="CQ198" i="1" s="1"/>
  <c r="CN198" i="1" a="1"/>
  <c r="CN198" i="1" s="1"/>
  <c r="CK198" i="1" a="1"/>
  <c r="CK198" i="1" s="1"/>
  <c r="CJ198" i="1" a="1"/>
  <c r="CJ198" i="1" s="1"/>
  <c r="AF198" i="1"/>
  <c r="U198" i="1"/>
  <c r="O198" i="1" a="1"/>
  <c r="O198" i="1" s="1"/>
  <c r="M198" i="1"/>
  <c r="L198" i="1" a="1"/>
  <c r="L198" i="1" s="1"/>
  <c r="K198" i="1" a="1"/>
  <c r="K198" i="1" s="1"/>
  <c r="H198" i="1" a="1"/>
  <c r="H198" i="1" s="1"/>
  <c r="G198" i="1" a="1"/>
  <c r="G198" i="1" s="1"/>
  <c r="E198" i="1" a="1"/>
  <c r="E198" i="1" s="1"/>
  <c r="C198" i="1" a="1"/>
  <c r="C198" i="1" s="1"/>
  <c r="CX197" i="1" a="1"/>
  <c r="CX197" i="1" s="1"/>
  <c r="CV197" i="1" a="1"/>
  <c r="CV197" i="1" s="1"/>
  <c r="CT197" i="1" a="1"/>
  <c r="CT197" i="1" s="1"/>
  <c r="CR197" i="1" a="1"/>
  <c r="CR197" i="1" s="1"/>
  <c r="CQ197" i="1" a="1"/>
  <c r="CQ197" i="1" s="1"/>
  <c r="CN197" i="1" a="1"/>
  <c r="CN197" i="1" s="1"/>
  <c r="CK197" i="1" a="1"/>
  <c r="CK197" i="1" s="1"/>
  <c r="CJ197" i="1" a="1"/>
  <c r="CJ197" i="1" s="1"/>
  <c r="AF197" i="1"/>
  <c r="U197" i="1"/>
  <c r="O197" i="1" a="1"/>
  <c r="O197" i="1" s="1"/>
  <c r="M197" i="1"/>
  <c r="L197" i="1" a="1"/>
  <c r="L197" i="1" s="1"/>
  <c r="K197" i="1" a="1"/>
  <c r="K197" i="1" s="1"/>
  <c r="H197" i="1" a="1"/>
  <c r="H197" i="1" s="1"/>
  <c r="G197" i="1" a="1"/>
  <c r="G197" i="1" s="1"/>
  <c r="E197" i="1" a="1"/>
  <c r="E197" i="1" s="1"/>
  <c r="C197" i="1" a="1"/>
  <c r="C197" i="1" s="1"/>
  <c r="CX196" i="1" a="1"/>
  <c r="CX196" i="1" s="1"/>
  <c r="CV196" i="1" a="1"/>
  <c r="CV196" i="1" s="1"/>
  <c r="CT196" i="1" a="1"/>
  <c r="CT196" i="1" s="1"/>
  <c r="CR196" i="1" a="1"/>
  <c r="CR196" i="1" s="1"/>
  <c r="CQ196" i="1" a="1"/>
  <c r="CQ196" i="1" s="1"/>
  <c r="CN196" i="1" a="1"/>
  <c r="CN196" i="1" s="1"/>
  <c r="CK196" i="1" a="1"/>
  <c r="CK196" i="1" s="1"/>
  <c r="CJ196" i="1" a="1"/>
  <c r="CJ196" i="1" s="1"/>
  <c r="AF196" i="1"/>
  <c r="U196" i="1"/>
  <c r="O196" i="1" a="1"/>
  <c r="O196" i="1" s="1"/>
  <c r="M196" i="1"/>
  <c r="L196" i="1" a="1"/>
  <c r="L196" i="1" s="1"/>
  <c r="K196" i="1" a="1"/>
  <c r="K196" i="1" s="1"/>
  <c r="H196" i="1" a="1"/>
  <c r="H196" i="1" s="1"/>
  <c r="G196" i="1" a="1"/>
  <c r="G196" i="1" s="1"/>
  <c r="E196" i="1" a="1"/>
  <c r="E196" i="1" s="1"/>
  <c r="C196" i="1" a="1"/>
  <c r="C196" i="1" s="1"/>
  <c r="CX195" i="1" a="1"/>
  <c r="CX195" i="1" s="1"/>
  <c r="CV195" i="1" a="1"/>
  <c r="CV195" i="1" s="1"/>
  <c r="CT195" i="1" a="1"/>
  <c r="CT195" i="1" s="1"/>
  <c r="CR195" i="1" a="1"/>
  <c r="CR195" i="1" s="1"/>
  <c r="CQ195" i="1" a="1"/>
  <c r="CQ195" i="1" s="1"/>
  <c r="CN195" i="1" a="1"/>
  <c r="CN195" i="1" s="1"/>
  <c r="CK195" i="1" a="1"/>
  <c r="CK195" i="1" s="1"/>
  <c r="CJ195" i="1" a="1"/>
  <c r="CJ195" i="1" s="1"/>
  <c r="AF195" i="1"/>
  <c r="U195" i="1"/>
  <c r="O195" i="1" a="1"/>
  <c r="O195" i="1" s="1"/>
  <c r="M195" i="1"/>
  <c r="L195" i="1" a="1"/>
  <c r="L195" i="1" s="1"/>
  <c r="K195" i="1" a="1"/>
  <c r="K195" i="1" s="1"/>
  <c r="H195" i="1" a="1"/>
  <c r="H195" i="1" s="1"/>
  <c r="G195" i="1" a="1"/>
  <c r="G195" i="1" s="1"/>
  <c r="E195" i="1" a="1"/>
  <c r="E195" i="1" s="1"/>
  <c r="C195" i="1" a="1"/>
  <c r="C195" i="1" s="1"/>
  <c r="CX194" i="1" a="1"/>
  <c r="CX194" i="1" s="1"/>
  <c r="CV194" i="1" a="1"/>
  <c r="CV194" i="1" s="1"/>
  <c r="CT194" i="1" a="1"/>
  <c r="CT194" i="1" s="1"/>
  <c r="CR194" i="1" a="1"/>
  <c r="CR194" i="1" s="1"/>
  <c r="CQ194" i="1" a="1"/>
  <c r="CQ194" i="1" s="1"/>
  <c r="CN194" i="1" a="1"/>
  <c r="CN194" i="1" s="1"/>
  <c r="CK194" i="1" a="1"/>
  <c r="CK194" i="1" s="1"/>
  <c r="CJ194" i="1" a="1"/>
  <c r="CJ194" i="1" s="1"/>
  <c r="AF194" i="1"/>
  <c r="U194" i="1"/>
  <c r="O194" i="1" a="1"/>
  <c r="O194" i="1" s="1"/>
  <c r="M194" i="1"/>
  <c r="L194" i="1" a="1"/>
  <c r="L194" i="1" s="1"/>
  <c r="K194" i="1" a="1"/>
  <c r="K194" i="1" s="1"/>
  <c r="H194" i="1" a="1"/>
  <c r="H194" i="1" s="1"/>
  <c r="G194" i="1" a="1"/>
  <c r="G194" i="1" s="1"/>
  <c r="E194" i="1" a="1"/>
  <c r="E194" i="1" s="1"/>
  <c r="C194" i="1" a="1"/>
  <c r="C194" i="1" s="1"/>
  <c r="CX193" i="1" a="1"/>
  <c r="CX193" i="1" s="1"/>
  <c r="CV193" i="1" a="1"/>
  <c r="CV193" i="1" s="1"/>
  <c r="CT193" i="1" a="1"/>
  <c r="CT193" i="1" s="1"/>
  <c r="CR193" i="1" a="1"/>
  <c r="CR193" i="1" s="1"/>
  <c r="CQ193" i="1" a="1"/>
  <c r="CQ193" i="1" s="1"/>
  <c r="CN193" i="1" a="1"/>
  <c r="CN193" i="1" s="1"/>
  <c r="CK193" i="1" a="1"/>
  <c r="CK193" i="1" s="1"/>
  <c r="CJ193" i="1" a="1"/>
  <c r="CJ193" i="1" s="1"/>
  <c r="AF193" i="1"/>
  <c r="U193" i="1"/>
  <c r="O193" i="1" a="1"/>
  <c r="O193" i="1" s="1"/>
  <c r="M193" i="1"/>
  <c r="L193" i="1" a="1"/>
  <c r="L193" i="1" s="1"/>
  <c r="K193" i="1" a="1"/>
  <c r="K193" i="1" s="1"/>
  <c r="H193" i="1" a="1"/>
  <c r="H193" i="1" s="1"/>
  <c r="G193" i="1" a="1"/>
  <c r="G193" i="1" s="1"/>
  <c r="E193" i="1" a="1"/>
  <c r="E193" i="1" s="1"/>
  <c r="C193" i="1" a="1"/>
  <c r="C193" i="1" s="1"/>
  <c r="CX192" i="1" a="1"/>
  <c r="CX192" i="1" s="1"/>
  <c r="CV192" i="1" a="1"/>
  <c r="CV192" i="1" s="1"/>
  <c r="CT192" i="1" a="1"/>
  <c r="CT192" i="1" s="1"/>
  <c r="CR192" i="1" a="1"/>
  <c r="CR192" i="1" s="1"/>
  <c r="CQ192" i="1" a="1"/>
  <c r="CQ192" i="1" s="1"/>
  <c r="CN192" i="1" a="1"/>
  <c r="CN192" i="1" s="1"/>
  <c r="CK192" i="1" a="1"/>
  <c r="CK192" i="1" s="1"/>
  <c r="CJ192" i="1" a="1"/>
  <c r="CJ192" i="1" s="1"/>
  <c r="AF192" i="1"/>
  <c r="U192" i="1"/>
  <c r="O192" i="1" a="1"/>
  <c r="O192" i="1" s="1"/>
  <c r="M192" i="1"/>
  <c r="L192" i="1" a="1"/>
  <c r="L192" i="1" s="1"/>
  <c r="K192" i="1" a="1"/>
  <c r="K192" i="1" s="1"/>
  <c r="H192" i="1" a="1"/>
  <c r="H192" i="1" s="1"/>
  <c r="G192" i="1" a="1"/>
  <c r="G192" i="1" s="1"/>
  <c r="E192" i="1" a="1"/>
  <c r="E192" i="1" s="1"/>
  <c r="C192" i="1" a="1"/>
  <c r="C192" i="1" s="1"/>
  <c r="CX191" i="1" a="1"/>
  <c r="CX191" i="1" s="1"/>
  <c r="CV191" i="1" a="1"/>
  <c r="CV191" i="1" s="1"/>
  <c r="CT191" i="1" a="1"/>
  <c r="CT191" i="1" s="1"/>
  <c r="CR191" i="1" a="1"/>
  <c r="CR191" i="1" s="1"/>
  <c r="CQ191" i="1" a="1"/>
  <c r="CQ191" i="1" s="1"/>
  <c r="CN191" i="1" a="1"/>
  <c r="CN191" i="1" s="1"/>
  <c r="CK191" i="1" a="1"/>
  <c r="CK191" i="1" s="1"/>
  <c r="CJ191" i="1" a="1"/>
  <c r="CJ191" i="1" s="1"/>
  <c r="AF191" i="1"/>
  <c r="U191" i="1"/>
  <c r="O191" i="1" a="1"/>
  <c r="O191" i="1" s="1"/>
  <c r="M191" i="1"/>
  <c r="L191" i="1" a="1"/>
  <c r="L191" i="1" s="1"/>
  <c r="K191" i="1" a="1"/>
  <c r="K191" i="1" s="1"/>
  <c r="H191" i="1" a="1"/>
  <c r="H191" i="1" s="1"/>
  <c r="G191" i="1" a="1"/>
  <c r="G191" i="1" s="1"/>
  <c r="E191" i="1" a="1"/>
  <c r="E191" i="1" s="1"/>
  <c r="C191" i="1" a="1"/>
  <c r="C191" i="1" s="1"/>
  <c r="CX190" i="1" a="1"/>
  <c r="CX190" i="1" s="1"/>
  <c r="CV190" i="1" a="1"/>
  <c r="CV190" i="1" s="1"/>
  <c r="CT190" i="1" a="1"/>
  <c r="CT190" i="1" s="1"/>
  <c r="CR190" i="1" a="1"/>
  <c r="CR190" i="1" s="1"/>
  <c r="CQ190" i="1" a="1"/>
  <c r="CQ190" i="1" s="1"/>
  <c r="CN190" i="1" a="1"/>
  <c r="CN190" i="1" s="1"/>
  <c r="CK190" i="1" a="1"/>
  <c r="CK190" i="1" s="1"/>
  <c r="CJ190" i="1" a="1"/>
  <c r="CJ190" i="1" s="1"/>
  <c r="AF190" i="1"/>
  <c r="U190" i="1"/>
  <c r="O190" i="1" a="1"/>
  <c r="O190" i="1" s="1"/>
  <c r="M190" i="1"/>
  <c r="L190" i="1" a="1"/>
  <c r="L190" i="1" s="1"/>
  <c r="K190" i="1" a="1"/>
  <c r="K190" i="1" s="1"/>
  <c r="H190" i="1" a="1"/>
  <c r="H190" i="1" s="1"/>
  <c r="G190" i="1" a="1"/>
  <c r="G190" i="1" s="1"/>
  <c r="E190" i="1" a="1"/>
  <c r="E190" i="1" s="1"/>
  <c r="C190" i="1" a="1"/>
  <c r="C190" i="1" s="1"/>
  <c r="CX189" i="1" a="1"/>
  <c r="CX189" i="1" s="1"/>
  <c r="CV189" i="1" a="1"/>
  <c r="CV189" i="1" s="1"/>
  <c r="CT189" i="1" a="1"/>
  <c r="CT189" i="1" s="1"/>
  <c r="CR189" i="1" a="1"/>
  <c r="CR189" i="1" s="1"/>
  <c r="CQ189" i="1" a="1"/>
  <c r="CQ189" i="1" s="1"/>
  <c r="CN189" i="1" a="1"/>
  <c r="CN189" i="1" s="1"/>
  <c r="CK189" i="1" a="1"/>
  <c r="CK189" i="1" s="1"/>
  <c r="CJ189" i="1" a="1"/>
  <c r="CJ189" i="1" s="1"/>
  <c r="AF189" i="1"/>
  <c r="U189" i="1"/>
  <c r="O189" i="1" a="1"/>
  <c r="O189" i="1" s="1"/>
  <c r="M189" i="1"/>
  <c r="L189" i="1" a="1"/>
  <c r="L189" i="1" s="1"/>
  <c r="K189" i="1" a="1"/>
  <c r="K189" i="1" s="1"/>
  <c r="H189" i="1" a="1"/>
  <c r="H189" i="1" s="1"/>
  <c r="G189" i="1" a="1"/>
  <c r="G189" i="1" s="1"/>
  <c r="E189" i="1" a="1"/>
  <c r="E189" i="1" s="1"/>
  <c r="C189" i="1" a="1"/>
  <c r="C189" i="1" s="1"/>
  <c r="CX188" i="1" a="1"/>
  <c r="CX188" i="1" s="1"/>
  <c r="CV188" i="1" a="1"/>
  <c r="CV188" i="1" s="1"/>
  <c r="CT188" i="1" a="1"/>
  <c r="CT188" i="1" s="1"/>
  <c r="CR188" i="1" a="1"/>
  <c r="CR188" i="1" s="1"/>
  <c r="CQ188" i="1" a="1"/>
  <c r="CQ188" i="1" s="1"/>
  <c r="CN188" i="1" a="1"/>
  <c r="CN188" i="1" s="1"/>
  <c r="CK188" i="1" a="1"/>
  <c r="CK188" i="1" s="1"/>
  <c r="CJ188" i="1" a="1"/>
  <c r="CJ188" i="1" s="1"/>
  <c r="AF188" i="1"/>
  <c r="U188" i="1"/>
  <c r="O188" i="1" a="1"/>
  <c r="O188" i="1" s="1"/>
  <c r="M188" i="1"/>
  <c r="L188" i="1" a="1"/>
  <c r="L188" i="1" s="1"/>
  <c r="H188" i="1" a="1"/>
  <c r="H188" i="1" s="1"/>
  <c r="G188" i="1" a="1"/>
  <c r="G188" i="1" s="1"/>
  <c r="E188" i="1" a="1"/>
  <c r="E188" i="1" s="1"/>
  <c r="C188" i="1" a="1"/>
  <c r="C188" i="1" s="1"/>
  <c r="CX187" i="1" a="1"/>
  <c r="CX187" i="1" s="1"/>
  <c r="CV187" i="1" a="1"/>
  <c r="CV187" i="1" s="1"/>
  <c r="CT187" i="1" a="1"/>
  <c r="CT187" i="1" s="1"/>
  <c r="CR187" i="1" a="1"/>
  <c r="CR187" i="1" s="1"/>
  <c r="CQ187" i="1" a="1"/>
  <c r="CQ187" i="1" s="1"/>
  <c r="CN187" i="1" a="1"/>
  <c r="CN187" i="1" s="1"/>
  <c r="CK187" i="1" a="1"/>
  <c r="CK187" i="1" s="1"/>
  <c r="CJ187" i="1" a="1"/>
  <c r="CJ187" i="1" s="1"/>
  <c r="AF187" i="1"/>
  <c r="U187" i="1"/>
  <c r="O187" i="1" a="1"/>
  <c r="O187" i="1" s="1"/>
  <c r="M187" i="1"/>
  <c r="L187" i="1" a="1"/>
  <c r="L187" i="1" s="1"/>
  <c r="H187" i="1" a="1"/>
  <c r="H187" i="1" s="1"/>
  <c r="G187" i="1" a="1"/>
  <c r="G187" i="1" s="1"/>
  <c r="E187" i="1" a="1"/>
  <c r="E187" i="1" s="1"/>
  <c r="C187" i="1" a="1"/>
  <c r="C187" i="1" s="1"/>
  <c r="CX186" i="1" a="1"/>
  <c r="CX186" i="1" s="1"/>
  <c r="CV186" i="1" a="1"/>
  <c r="CV186" i="1" s="1"/>
  <c r="CT186" i="1" a="1"/>
  <c r="CT186" i="1" s="1"/>
  <c r="CR186" i="1" a="1"/>
  <c r="CR186" i="1" s="1"/>
  <c r="CQ186" i="1" a="1"/>
  <c r="CQ186" i="1" s="1"/>
  <c r="CN186" i="1" a="1"/>
  <c r="CN186" i="1" s="1"/>
  <c r="CK186" i="1" a="1"/>
  <c r="CK186" i="1" s="1"/>
  <c r="CJ186" i="1" a="1"/>
  <c r="CJ186" i="1" s="1"/>
  <c r="AF186" i="1"/>
  <c r="U186" i="1"/>
  <c r="O186" i="1" a="1"/>
  <c r="O186" i="1" s="1"/>
  <c r="M186" i="1"/>
  <c r="L186" i="1" a="1"/>
  <c r="L186" i="1" s="1"/>
  <c r="K186" i="1" a="1"/>
  <c r="K186" i="1" s="1"/>
  <c r="H186" i="1" a="1"/>
  <c r="H186" i="1" s="1"/>
  <c r="G186" i="1" a="1"/>
  <c r="G186" i="1" s="1"/>
  <c r="E186" i="1" a="1"/>
  <c r="E186" i="1" s="1"/>
  <c r="C186" i="1" a="1"/>
  <c r="C186" i="1" s="1"/>
  <c r="CX185" i="1" a="1"/>
  <c r="CX185" i="1" s="1"/>
  <c r="CV185" i="1" a="1"/>
  <c r="CV185" i="1" s="1"/>
  <c r="CT185" i="1" a="1"/>
  <c r="CT185" i="1" s="1"/>
  <c r="CR185" i="1" a="1"/>
  <c r="CR185" i="1" s="1"/>
  <c r="CQ185" i="1" a="1"/>
  <c r="CQ185" i="1" s="1"/>
  <c r="CN185" i="1" a="1"/>
  <c r="CN185" i="1" s="1"/>
  <c r="CK185" i="1" a="1"/>
  <c r="CK185" i="1" s="1"/>
  <c r="CJ185" i="1" a="1"/>
  <c r="CJ185" i="1" s="1"/>
  <c r="AF185" i="1"/>
  <c r="U185" i="1"/>
  <c r="O185" i="1" a="1"/>
  <c r="O185" i="1" s="1"/>
  <c r="M185" i="1"/>
  <c r="L185" i="1" a="1"/>
  <c r="L185" i="1" s="1"/>
  <c r="K185" i="1" a="1"/>
  <c r="K185" i="1" s="1"/>
  <c r="H185" i="1" a="1"/>
  <c r="H185" i="1" s="1"/>
  <c r="G185" i="1" a="1"/>
  <c r="G185" i="1" s="1"/>
  <c r="E185" i="1" a="1"/>
  <c r="E185" i="1" s="1"/>
  <c r="C185" i="1" a="1"/>
  <c r="C185" i="1" s="1"/>
  <c r="CX184" i="1" a="1"/>
  <c r="CX184" i="1" s="1"/>
  <c r="CV184" i="1" a="1"/>
  <c r="CV184" i="1" s="1"/>
  <c r="CT184" i="1" a="1"/>
  <c r="CT184" i="1" s="1"/>
  <c r="CR184" i="1" a="1"/>
  <c r="CR184" i="1" s="1"/>
  <c r="CQ184" i="1" a="1"/>
  <c r="CQ184" i="1" s="1"/>
  <c r="CN184" i="1" a="1"/>
  <c r="CN184" i="1" s="1"/>
  <c r="CK184" i="1" a="1"/>
  <c r="CK184" i="1" s="1"/>
  <c r="CJ184" i="1" a="1"/>
  <c r="CJ184" i="1" s="1"/>
  <c r="AF184" i="1"/>
  <c r="U184" i="1"/>
  <c r="O184" i="1" a="1"/>
  <c r="O184" i="1" s="1"/>
  <c r="M184" i="1"/>
  <c r="L184" i="1" a="1"/>
  <c r="L184" i="1" s="1"/>
  <c r="K184" i="1" a="1"/>
  <c r="K184" i="1" s="1"/>
  <c r="H184" i="1" a="1"/>
  <c r="H184" i="1" s="1"/>
  <c r="G184" i="1" a="1"/>
  <c r="G184" i="1" s="1"/>
  <c r="E184" i="1" a="1"/>
  <c r="E184" i="1" s="1"/>
  <c r="C184" i="1" a="1"/>
  <c r="C184" i="1" s="1"/>
  <c r="CX183" i="1" a="1"/>
  <c r="CX183" i="1" s="1"/>
  <c r="CV183" i="1" a="1"/>
  <c r="CV183" i="1" s="1"/>
  <c r="CT183" i="1" a="1"/>
  <c r="CT183" i="1" s="1"/>
  <c r="CR183" i="1" a="1"/>
  <c r="CR183" i="1" s="1"/>
  <c r="CQ183" i="1" a="1"/>
  <c r="CQ183" i="1" s="1"/>
  <c r="CN183" i="1" a="1"/>
  <c r="CN183" i="1" s="1"/>
  <c r="CK183" i="1" a="1"/>
  <c r="CK183" i="1" s="1"/>
  <c r="CJ183" i="1" a="1"/>
  <c r="CJ183" i="1" s="1"/>
  <c r="AF183" i="1"/>
  <c r="U183" i="1"/>
  <c r="O183" i="1" a="1"/>
  <c r="O183" i="1" s="1"/>
  <c r="M183" i="1"/>
  <c r="L183" i="1" a="1"/>
  <c r="L183" i="1" s="1"/>
  <c r="K183" i="1" a="1"/>
  <c r="K183" i="1" s="1"/>
  <c r="H183" i="1" a="1"/>
  <c r="H183" i="1" s="1"/>
  <c r="G183" i="1" a="1"/>
  <c r="G183" i="1" s="1"/>
  <c r="E183" i="1" a="1"/>
  <c r="E183" i="1" s="1"/>
  <c r="C183" i="1" a="1"/>
  <c r="C183" i="1" s="1"/>
  <c r="CX182" i="1" a="1"/>
  <c r="CX182" i="1" s="1"/>
  <c r="CV182" i="1" a="1"/>
  <c r="CV182" i="1" s="1"/>
  <c r="CT182" i="1" a="1"/>
  <c r="CT182" i="1" s="1"/>
  <c r="CR182" i="1" a="1"/>
  <c r="CR182" i="1" s="1"/>
  <c r="CQ182" i="1" a="1"/>
  <c r="CQ182" i="1" s="1"/>
  <c r="CN182" i="1" a="1"/>
  <c r="CN182" i="1" s="1"/>
  <c r="CK182" i="1" a="1"/>
  <c r="CK182" i="1" s="1"/>
  <c r="CJ182" i="1" a="1"/>
  <c r="CJ182" i="1" s="1"/>
  <c r="AF182" i="1"/>
  <c r="U182" i="1"/>
  <c r="O182" i="1" a="1"/>
  <c r="O182" i="1" s="1"/>
  <c r="M182" i="1"/>
  <c r="L182" i="1" a="1"/>
  <c r="L182" i="1" s="1"/>
  <c r="K182" i="1" a="1"/>
  <c r="K182" i="1" s="1"/>
  <c r="H182" i="1" a="1"/>
  <c r="H182" i="1" s="1"/>
  <c r="G182" i="1" a="1"/>
  <c r="G182" i="1" s="1"/>
  <c r="E182" i="1" a="1"/>
  <c r="E182" i="1" s="1"/>
  <c r="C182" i="1" a="1"/>
  <c r="C182" i="1" s="1"/>
  <c r="CX181" i="1" a="1"/>
  <c r="CX181" i="1" s="1"/>
  <c r="CV181" i="1" a="1"/>
  <c r="CV181" i="1" s="1"/>
  <c r="CT181" i="1" a="1"/>
  <c r="CT181" i="1" s="1"/>
  <c r="CR181" i="1" a="1"/>
  <c r="CR181" i="1" s="1"/>
  <c r="CQ181" i="1" a="1"/>
  <c r="CQ181" i="1" s="1"/>
  <c r="CN181" i="1" a="1"/>
  <c r="CN181" i="1" s="1"/>
  <c r="CK181" i="1" a="1"/>
  <c r="CK181" i="1" s="1"/>
  <c r="CJ181" i="1" a="1"/>
  <c r="CJ181" i="1" s="1"/>
  <c r="AF181" i="1"/>
  <c r="U181" i="1"/>
  <c r="O181" i="1" a="1"/>
  <c r="O181" i="1" s="1"/>
  <c r="M181" i="1"/>
  <c r="L181" i="1" a="1"/>
  <c r="L181" i="1" s="1"/>
  <c r="K181" i="1" a="1"/>
  <c r="K181" i="1" s="1"/>
  <c r="H181" i="1" a="1"/>
  <c r="H181" i="1" s="1"/>
  <c r="G181" i="1" a="1"/>
  <c r="G181" i="1" s="1"/>
  <c r="E181" i="1" a="1"/>
  <c r="E181" i="1" s="1"/>
  <c r="C181" i="1" a="1"/>
  <c r="C181" i="1" s="1"/>
  <c r="CX180" i="1" a="1"/>
  <c r="CX180" i="1" s="1"/>
  <c r="CV180" i="1" a="1"/>
  <c r="CV180" i="1" s="1"/>
  <c r="CT180" i="1" a="1"/>
  <c r="CT180" i="1" s="1"/>
  <c r="CR180" i="1" a="1"/>
  <c r="CR180" i="1" s="1"/>
  <c r="CQ180" i="1" a="1"/>
  <c r="CQ180" i="1" s="1"/>
  <c r="CN180" i="1" a="1"/>
  <c r="CN180" i="1" s="1"/>
  <c r="CK180" i="1" a="1"/>
  <c r="CK180" i="1" s="1"/>
  <c r="CJ180" i="1" a="1"/>
  <c r="CJ180" i="1" s="1"/>
  <c r="AF180" i="1"/>
  <c r="U180" i="1"/>
  <c r="O180" i="1" a="1"/>
  <c r="O180" i="1" s="1"/>
  <c r="M180" i="1"/>
  <c r="L180" i="1" a="1"/>
  <c r="L180" i="1" s="1"/>
  <c r="K180" i="1" a="1"/>
  <c r="K180" i="1" s="1"/>
  <c r="H180" i="1" a="1"/>
  <c r="H180" i="1" s="1"/>
  <c r="G180" i="1" a="1"/>
  <c r="G180" i="1" s="1"/>
  <c r="E180" i="1" a="1"/>
  <c r="E180" i="1" s="1"/>
  <c r="C180" i="1" a="1"/>
  <c r="C180" i="1" s="1"/>
  <c r="CX179" i="1" a="1"/>
  <c r="CX179" i="1" s="1"/>
  <c r="CV179" i="1" a="1"/>
  <c r="CV179" i="1" s="1"/>
  <c r="CT179" i="1" a="1"/>
  <c r="CT179" i="1" s="1"/>
  <c r="CR179" i="1" a="1"/>
  <c r="CR179" i="1" s="1"/>
  <c r="CQ179" i="1" a="1"/>
  <c r="CQ179" i="1" s="1"/>
  <c r="CN179" i="1" a="1"/>
  <c r="CN179" i="1" s="1"/>
  <c r="CK179" i="1" a="1"/>
  <c r="CK179" i="1" s="1"/>
  <c r="CJ179" i="1" a="1"/>
  <c r="CJ179" i="1" s="1"/>
  <c r="AF179" i="1"/>
  <c r="U179" i="1"/>
  <c r="O179" i="1" a="1"/>
  <c r="O179" i="1" s="1"/>
  <c r="M179" i="1"/>
  <c r="L179" i="1" a="1"/>
  <c r="L179" i="1" s="1"/>
  <c r="K179" i="1" a="1"/>
  <c r="K179" i="1" s="1"/>
  <c r="H179" i="1" a="1"/>
  <c r="H179" i="1" s="1"/>
  <c r="G179" i="1" a="1"/>
  <c r="G179" i="1" s="1"/>
  <c r="E179" i="1" a="1"/>
  <c r="E179" i="1" s="1"/>
  <c r="C179" i="1" a="1"/>
  <c r="C179" i="1" s="1"/>
  <c r="CX178" i="1" a="1"/>
  <c r="CX178" i="1" s="1"/>
  <c r="CV178" i="1" a="1"/>
  <c r="CV178" i="1" s="1"/>
  <c r="CT178" i="1" a="1"/>
  <c r="CT178" i="1" s="1"/>
  <c r="CR178" i="1" a="1"/>
  <c r="CR178" i="1" s="1"/>
  <c r="CQ178" i="1" a="1"/>
  <c r="CQ178" i="1" s="1"/>
  <c r="CN178" i="1" a="1"/>
  <c r="CN178" i="1" s="1"/>
  <c r="CK178" i="1" a="1"/>
  <c r="CK178" i="1" s="1"/>
  <c r="CJ178" i="1" a="1"/>
  <c r="CJ178" i="1" s="1"/>
  <c r="AF178" i="1"/>
  <c r="U178" i="1"/>
  <c r="O178" i="1" a="1"/>
  <c r="O178" i="1" s="1"/>
  <c r="M178" i="1"/>
  <c r="L178" i="1" a="1"/>
  <c r="L178" i="1" s="1"/>
  <c r="K178" i="1" a="1"/>
  <c r="K178" i="1" s="1"/>
  <c r="H178" i="1" a="1"/>
  <c r="H178" i="1" s="1"/>
  <c r="G178" i="1" a="1"/>
  <c r="G178" i="1" s="1"/>
  <c r="E178" i="1" a="1"/>
  <c r="E178" i="1" s="1"/>
  <c r="C178" i="1" a="1"/>
  <c r="C178" i="1" s="1"/>
  <c r="CX177" i="1" a="1"/>
  <c r="CX177" i="1" s="1"/>
  <c r="CV177" i="1" a="1"/>
  <c r="CV177" i="1" s="1"/>
  <c r="CT177" i="1" a="1"/>
  <c r="CT177" i="1" s="1"/>
  <c r="CR177" i="1" a="1"/>
  <c r="CR177" i="1" s="1"/>
  <c r="CQ177" i="1" a="1"/>
  <c r="CQ177" i="1" s="1"/>
  <c r="CN177" i="1" a="1"/>
  <c r="CN177" i="1" s="1"/>
  <c r="CK177" i="1" a="1"/>
  <c r="CK177" i="1" s="1"/>
  <c r="CJ177" i="1" a="1"/>
  <c r="CJ177" i="1" s="1"/>
  <c r="AF177" i="1"/>
  <c r="U177" i="1"/>
  <c r="O177" i="1" a="1"/>
  <c r="O177" i="1" s="1"/>
  <c r="M177" i="1"/>
  <c r="L177" i="1" a="1"/>
  <c r="L177" i="1" s="1"/>
  <c r="K177" i="1" a="1"/>
  <c r="K177" i="1" s="1"/>
  <c r="H177" i="1" a="1"/>
  <c r="H177" i="1" s="1"/>
  <c r="G177" i="1" a="1"/>
  <c r="G177" i="1" s="1"/>
  <c r="E177" i="1" a="1"/>
  <c r="E177" i="1" s="1"/>
  <c r="C177" i="1" a="1"/>
  <c r="C177" i="1" s="1"/>
  <c r="CX176" i="1" a="1"/>
  <c r="CX176" i="1" s="1"/>
  <c r="CV176" i="1" a="1"/>
  <c r="CV176" i="1" s="1"/>
  <c r="CT176" i="1" a="1"/>
  <c r="CT176" i="1" s="1"/>
  <c r="CR176" i="1" a="1"/>
  <c r="CR176" i="1" s="1"/>
  <c r="CQ176" i="1" a="1"/>
  <c r="CQ176" i="1" s="1"/>
  <c r="CN176" i="1" a="1"/>
  <c r="CN176" i="1" s="1"/>
  <c r="CK176" i="1" a="1"/>
  <c r="CK176" i="1" s="1"/>
  <c r="CJ176" i="1" a="1"/>
  <c r="CJ176" i="1" s="1"/>
  <c r="AF176" i="1"/>
  <c r="U176" i="1"/>
  <c r="O176" i="1" a="1"/>
  <c r="O176" i="1" s="1"/>
  <c r="M176" i="1"/>
  <c r="L176" i="1" a="1"/>
  <c r="L176" i="1" s="1"/>
  <c r="K176" i="1" a="1"/>
  <c r="K176" i="1" s="1"/>
  <c r="H176" i="1" a="1"/>
  <c r="H176" i="1" s="1"/>
  <c r="G176" i="1" a="1"/>
  <c r="G176" i="1" s="1"/>
  <c r="E176" i="1" a="1"/>
  <c r="E176" i="1" s="1"/>
  <c r="C176" i="1" a="1"/>
  <c r="C176" i="1" s="1"/>
  <c r="CX175" i="1" a="1"/>
  <c r="CX175" i="1" s="1"/>
  <c r="CV175" i="1" a="1"/>
  <c r="CV175" i="1" s="1"/>
  <c r="CT175" i="1" a="1"/>
  <c r="CT175" i="1" s="1"/>
  <c r="CR175" i="1" a="1"/>
  <c r="CR175" i="1" s="1"/>
  <c r="CQ175" i="1" a="1"/>
  <c r="CQ175" i="1" s="1"/>
  <c r="CN175" i="1" a="1"/>
  <c r="CN175" i="1" s="1"/>
  <c r="CK175" i="1" a="1"/>
  <c r="CK175" i="1" s="1"/>
  <c r="CJ175" i="1" a="1"/>
  <c r="CJ175" i="1" s="1"/>
  <c r="AF175" i="1"/>
  <c r="U175" i="1"/>
  <c r="O175" i="1" a="1"/>
  <c r="O175" i="1" s="1"/>
  <c r="M175" i="1"/>
  <c r="L175" i="1" a="1"/>
  <c r="L175" i="1" s="1"/>
  <c r="K175" i="1" a="1"/>
  <c r="K175" i="1" s="1"/>
  <c r="H175" i="1" a="1"/>
  <c r="H175" i="1" s="1"/>
  <c r="G175" i="1" a="1"/>
  <c r="G175" i="1" s="1"/>
  <c r="E175" i="1" a="1"/>
  <c r="E175" i="1" s="1"/>
  <c r="C175" i="1" a="1"/>
  <c r="C175" i="1" s="1"/>
  <c r="CX174" i="1" a="1"/>
  <c r="CX174" i="1" s="1"/>
  <c r="CV174" i="1" a="1"/>
  <c r="CV174" i="1" s="1"/>
  <c r="CT174" i="1" a="1"/>
  <c r="CT174" i="1" s="1"/>
  <c r="CR174" i="1" a="1"/>
  <c r="CR174" i="1" s="1"/>
  <c r="CQ174" i="1" a="1"/>
  <c r="CQ174" i="1" s="1"/>
  <c r="CN174" i="1" a="1"/>
  <c r="CN174" i="1" s="1"/>
  <c r="CK174" i="1" a="1"/>
  <c r="CK174" i="1" s="1"/>
  <c r="CJ174" i="1" a="1"/>
  <c r="CJ174" i="1" s="1"/>
  <c r="AF174" i="1"/>
  <c r="U174" i="1"/>
  <c r="O174" i="1" a="1"/>
  <c r="O174" i="1" s="1"/>
  <c r="M174" i="1"/>
  <c r="L174" i="1" a="1"/>
  <c r="L174" i="1" s="1"/>
  <c r="K174" i="1" a="1"/>
  <c r="K174" i="1" s="1"/>
  <c r="H174" i="1" a="1"/>
  <c r="H174" i="1" s="1"/>
  <c r="G174" i="1" a="1"/>
  <c r="G174" i="1" s="1"/>
  <c r="E174" i="1" a="1"/>
  <c r="E174" i="1" s="1"/>
  <c r="C174" i="1" a="1"/>
  <c r="C174" i="1" s="1"/>
  <c r="CX173" i="1" a="1"/>
  <c r="CX173" i="1" s="1"/>
  <c r="CV173" i="1" a="1"/>
  <c r="CV173" i="1" s="1"/>
  <c r="CT173" i="1" a="1"/>
  <c r="CT173" i="1" s="1"/>
  <c r="CR173" i="1" a="1"/>
  <c r="CR173" i="1" s="1"/>
  <c r="CQ173" i="1" a="1"/>
  <c r="CQ173" i="1" s="1"/>
  <c r="CN173" i="1" a="1"/>
  <c r="CN173" i="1" s="1"/>
  <c r="CK173" i="1" a="1"/>
  <c r="CK173" i="1" s="1"/>
  <c r="CJ173" i="1" a="1"/>
  <c r="CJ173" i="1" s="1"/>
  <c r="AF173" i="1"/>
  <c r="U173" i="1"/>
  <c r="O173" i="1" a="1"/>
  <c r="O173" i="1" s="1"/>
  <c r="M173" i="1"/>
  <c r="L173" i="1" a="1"/>
  <c r="L173" i="1" s="1"/>
  <c r="H173" i="1" a="1"/>
  <c r="H173" i="1" s="1"/>
  <c r="G173" i="1" a="1"/>
  <c r="G173" i="1" s="1"/>
  <c r="E173" i="1" a="1"/>
  <c r="E173" i="1" s="1"/>
  <c r="C173" i="1" a="1"/>
  <c r="C173" i="1" s="1"/>
  <c r="CX172" i="1" a="1"/>
  <c r="CX172" i="1" s="1"/>
  <c r="CV172" i="1" a="1"/>
  <c r="CV172" i="1" s="1"/>
  <c r="CT172" i="1" a="1"/>
  <c r="CT172" i="1" s="1"/>
  <c r="CR172" i="1" a="1"/>
  <c r="CR172" i="1" s="1"/>
  <c r="CQ172" i="1" a="1"/>
  <c r="CQ172" i="1" s="1"/>
  <c r="CN172" i="1" a="1"/>
  <c r="CN172" i="1" s="1"/>
  <c r="CK172" i="1" a="1"/>
  <c r="CK172" i="1" s="1"/>
  <c r="CJ172" i="1" a="1"/>
  <c r="CJ172" i="1" s="1"/>
  <c r="AF172" i="1"/>
  <c r="U172" i="1"/>
  <c r="O172" i="1" a="1"/>
  <c r="O172" i="1" s="1"/>
  <c r="M172" i="1"/>
  <c r="L172" i="1" a="1"/>
  <c r="L172" i="1" s="1"/>
  <c r="K172" i="1" a="1"/>
  <c r="K172" i="1" s="1"/>
  <c r="H172" i="1" a="1"/>
  <c r="H172" i="1" s="1"/>
  <c r="G172" i="1" a="1"/>
  <c r="G172" i="1" s="1"/>
  <c r="E172" i="1" a="1"/>
  <c r="E172" i="1" s="1"/>
  <c r="C172" i="1" a="1"/>
  <c r="C172" i="1" s="1"/>
  <c r="CX171" i="1" a="1"/>
  <c r="CX171" i="1" s="1"/>
  <c r="CV171" i="1" a="1"/>
  <c r="CV171" i="1" s="1"/>
  <c r="CT171" i="1" a="1"/>
  <c r="CT171" i="1" s="1"/>
  <c r="CR171" i="1" a="1"/>
  <c r="CR171" i="1" s="1"/>
  <c r="CQ171" i="1" a="1"/>
  <c r="CQ171" i="1" s="1"/>
  <c r="CN171" i="1" a="1"/>
  <c r="CN171" i="1" s="1"/>
  <c r="CK171" i="1" a="1"/>
  <c r="CK171" i="1" s="1"/>
  <c r="CJ171" i="1" a="1"/>
  <c r="CJ171" i="1" s="1"/>
  <c r="AF171" i="1"/>
  <c r="U171" i="1"/>
  <c r="O171" i="1" a="1"/>
  <c r="O171" i="1" s="1"/>
  <c r="M171" i="1"/>
  <c r="L171" i="1" a="1"/>
  <c r="L171" i="1" s="1"/>
  <c r="K171" i="1" a="1"/>
  <c r="K171" i="1" s="1"/>
  <c r="H171" i="1" a="1"/>
  <c r="H171" i="1" s="1"/>
  <c r="G171" i="1" a="1"/>
  <c r="G171" i="1" s="1"/>
  <c r="E171" i="1" a="1"/>
  <c r="E171" i="1" s="1"/>
  <c r="C171" i="1" a="1"/>
  <c r="C171" i="1" s="1"/>
  <c r="CX170" i="1" a="1"/>
  <c r="CX170" i="1" s="1"/>
  <c r="CV170" i="1" a="1"/>
  <c r="CV170" i="1" s="1"/>
  <c r="CT170" i="1" a="1"/>
  <c r="CT170" i="1" s="1"/>
  <c r="CR170" i="1" a="1"/>
  <c r="CR170" i="1" s="1"/>
  <c r="CQ170" i="1" a="1"/>
  <c r="CQ170" i="1" s="1"/>
  <c r="CN170" i="1" a="1"/>
  <c r="CN170" i="1" s="1"/>
  <c r="CK170" i="1" a="1"/>
  <c r="CK170" i="1" s="1"/>
  <c r="CJ170" i="1" a="1"/>
  <c r="CJ170" i="1" s="1"/>
  <c r="AF170" i="1"/>
  <c r="U170" i="1"/>
  <c r="O170" i="1" a="1"/>
  <c r="O170" i="1" s="1"/>
  <c r="M170" i="1"/>
  <c r="L170" i="1" a="1"/>
  <c r="L170" i="1" s="1"/>
  <c r="K170" i="1" a="1"/>
  <c r="K170" i="1" s="1"/>
  <c r="H170" i="1" a="1"/>
  <c r="H170" i="1" s="1"/>
  <c r="G170" i="1" a="1"/>
  <c r="G170" i="1" s="1"/>
  <c r="E170" i="1" a="1"/>
  <c r="E170" i="1" s="1"/>
  <c r="C170" i="1" a="1"/>
  <c r="C170" i="1" s="1"/>
  <c r="CX169" i="1" a="1"/>
  <c r="CX169" i="1" s="1"/>
  <c r="CV169" i="1" a="1"/>
  <c r="CV169" i="1" s="1"/>
  <c r="CT169" i="1" a="1"/>
  <c r="CT169" i="1" s="1"/>
  <c r="CR169" i="1" a="1"/>
  <c r="CR169" i="1" s="1"/>
  <c r="CQ169" i="1" a="1"/>
  <c r="CQ169" i="1" s="1"/>
  <c r="CN169" i="1" a="1"/>
  <c r="CN169" i="1" s="1"/>
  <c r="CK169" i="1" a="1"/>
  <c r="CK169" i="1" s="1"/>
  <c r="CJ169" i="1" a="1"/>
  <c r="CJ169" i="1" s="1"/>
  <c r="AF169" i="1"/>
  <c r="U169" i="1"/>
  <c r="O169" i="1" a="1"/>
  <c r="O169" i="1" s="1"/>
  <c r="M169" i="1"/>
  <c r="L169" i="1" a="1"/>
  <c r="L169" i="1" s="1"/>
  <c r="K169" i="1" a="1"/>
  <c r="K169" i="1" s="1"/>
  <c r="H169" i="1" a="1"/>
  <c r="H169" i="1" s="1"/>
  <c r="G169" i="1" a="1"/>
  <c r="G169" i="1" s="1"/>
  <c r="E169" i="1" a="1"/>
  <c r="E169" i="1" s="1"/>
  <c r="C169" i="1" a="1"/>
  <c r="C169" i="1" s="1"/>
  <c r="CX168" i="1" a="1"/>
  <c r="CX168" i="1" s="1"/>
  <c r="CV168" i="1" a="1"/>
  <c r="CV168" i="1" s="1"/>
  <c r="CT168" i="1" a="1"/>
  <c r="CT168" i="1" s="1"/>
  <c r="CR168" i="1" a="1"/>
  <c r="CR168" i="1" s="1"/>
  <c r="CQ168" i="1" a="1"/>
  <c r="CQ168" i="1" s="1"/>
  <c r="CN168" i="1" a="1"/>
  <c r="CN168" i="1" s="1"/>
  <c r="CK168" i="1" a="1"/>
  <c r="CK168" i="1" s="1"/>
  <c r="CJ168" i="1" a="1"/>
  <c r="CJ168" i="1" s="1"/>
  <c r="AF168" i="1"/>
  <c r="U168" i="1"/>
  <c r="O168" i="1" a="1"/>
  <c r="O168" i="1" s="1"/>
  <c r="M168" i="1"/>
  <c r="L168" i="1" a="1"/>
  <c r="L168" i="1" s="1"/>
  <c r="K168" i="1" a="1"/>
  <c r="K168" i="1" s="1"/>
  <c r="H168" i="1" a="1"/>
  <c r="H168" i="1" s="1"/>
  <c r="G168" i="1" a="1"/>
  <c r="G168" i="1" s="1"/>
  <c r="E168" i="1" a="1"/>
  <c r="E168" i="1" s="1"/>
  <c r="C168" i="1" a="1"/>
  <c r="C168" i="1" s="1"/>
  <c r="CX167" i="1" a="1"/>
  <c r="CX167" i="1" s="1"/>
  <c r="CV167" i="1" a="1"/>
  <c r="CV167" i="1" s="1"/>
  <c r="CT167" i="1" a="1"/>
  <c r="CT167" i="1" s="1"/>
  <c r="CR167" i="1" a="1"/>
  <c r="CR167" i="1" s="1"/>
  <c r="CQ167" i="1" a="1"/>
  <c r="CQ167" i="1" s="1"/>
  <c r="CN167" i="1" a="1"/>
  <c r="CN167" i="1" s="1"/>
  <c r="CK167" i="1" a="1"/>
  <c r="CK167" i="1" s="1"/>
  <c r="CJ167" i="1" a="1"/>
  <c r="CJ167" i="1" s="1"/>
  <c r="AF167" i="1"/>
  <c r="U167" i="1"/>
  <c r="O167" i="1" a="1"/>
  <c r="O167" i="1" s="1"/>
  <c r="M167" i="1"/>
  <c r="L167" i="1" a="1"/>
  <c r="L167" i="1" s="1"/>
  <c r="K167" i="1" a="1"/>
  <c r="K167" i="1" s="1"/>
  <c r="H167" i="1" a="1"/>
  <c r="H167" i="1" s="1"/>
  <c r="G167" i="1" a="1"/>
  <c r="G167" i="1" s="1"/>
  <c r="E167" i="1" a="1"/>
  <c r="E167" i="1" s="1"/>
  <c r="C167" i="1" a="1"/>
  <c r="C167" i="1" s="1"/>
  <c r="CX166" i="1" a="1"/>
  <c r="CX166" i="1" s="1"/>
  <c r="CV166" i="1" a="1"/>
  <c r="CV166" i="1" s="1"/>
  <c r="CT166" i="1" a="1"/>
  <c r="CT166" i="1" s="1"/>
  <c r="CR166" i="1" a="1"/>
  <c r="CR166" i="1" s="1"/>
  <c r="CQ166" i="1"/>
  <c r="CQ166" i="1" a="1"/>
  <c r="CN166" i="1" a="1"/>
  <c r="CN166" i="1" s="1"/>
  <c r="CK166" i="1" a="1"/>
  <c r="CK166" i="1" s="1"/>
  <c r="CJ166" i="1" a="1"/>
  <c r="CJ166" i="1" s="1"/>
  <c r="AF166" i="1"/>
  <c r="U166" i="1"/>
  <c r="O166" i="1" a="1"/>
  <c r="O166" i="1" s="1"/>
  <c r="M166" i="1"/>
  <c r="L166" i="1" a="1"/>
  <c r="L166" i="1" s="1"/>
  <c r="K166" i="1" a="1"/>
  <c r="K166" i="1" s="1"/>
  <c r="H166" i="1" a="1"/>
  <c r="H166" i="1" s="1"/>
  <c r="G166" i="1" a="1"/>
  <c r="G166" i="1" s="1"/>
  <c r="E166" i="1" a="1"/>
  <c r="E166" i="1" s="1"/>
  <c r="C166" i="1" a="1"/>
  <c r="C166" i="1" s="1"/>
  <c r="CX165" i="1" a="1"/>
  <c r="CX165" i="1" s="1"/>
  <c r="CV165" i="1" a="1"/>
  <c r="CV165" i="1" s="1"/>
  <c r="CT165" i="1" a="1"/>
  <c r="CT165" i="1" s="1"/>
  <c r="CR165" i="1" a="1"/>
  <c r="CR165" i="1" s="1"/>
  <c r="CQ165" i="1" a="1"/>
  <c r="CQ165" i="1" s="1"/>
  <c r="CN165" i="1" a="1"/>
  <c r="CN165" i="1" s="1"/>
  <c r="CK165" i="1" a="1"/>
  <c r="CK165" i="1" s="1"/>
  <c r="CJ165" i="1" a="1"/>
  <c r="CJ165" i="1" s="1"/>
  <c r="AF165" i="1"/>
  <c r="U165" i="1"/>
  <c r="O165" i="1" a="1"/>
  <c r="O165" i="1" s="1"/>
  <c r="M165" i="1"/>
  <c r="L165" i="1" a="1"/>
  <c r="L165" i="1" s="1"/>
  <c r="K165" i="1" a="1"/>
  <c r="K165" i="1" s="1"/>
  <c r="H165" i="1" a="1"/>
  <c r="H165" i="1" s="1"/>
  <c r="G165" i="1" a="1"/>
  <c r="G165" i="1" s="1"/>
  <c r="E165" i="1" a="1"/>
  <c r="E165" i="1" s="1"/>
  <c r="C165" i="1" a="1"/>
  <c r="C165" i="1" s="1"/>
  <c r="CX164" i="1" a="1"/>
  <c r="CX164" i="1" s="1"/>
  <c r="CV164" i="1" a="1"/>
  <c r="CV164" i="1" s="1"/>
  <c r="CT164" i="1" a="1"/>
  <c r="CT164" i="1" s="1"/>
  <c r="CR164" i="1" a="1"/>
  <c r="CR164" i="1" s="1"/>
  <c r="CQ164" i="1" a="1"/>
  <c r="CQ164" i="1" s="1"/>
  <c r="CN164" i="1" a="1"/>
  <c r="CN164" i="1" s="1"/>
  <c r="CK164" i="1" a="1"/>
  <c r="CK164" i="1" s="1"/>
  <c r="CJ164" i="1" a="1"/>
  <c r="CJ164" i="1" s="1"/>
  <c r="AF164" i="1"/>
  <c r="U164" i="1"/>
  <c r="O164" i="1" a="1"/>
  <c r="O164" i="1" s="1"/>
  <c r="M164" i="1"/>
  <c r="L164" i="1" a="1"/>
  <c r="L164" i="1" s="1"/>
  <c r="K164" i="1" a="1"/>
  <c r="K164" i="1" s="1"/>
  <c r="H164" i="1" a="1"/>
  <c r="H164" i="1" s="1"/>
  <c r="G164" i="1" a="1"/>
  <c r="G164" i="1" s="1"/>
  <c r="E164" i="1" a="1"/>
  <c r="E164" i="1" s="1"/>
  <c r="C164" i="1" a="1"/>
  <c r="C164" i="1" s="1"/>
  <c r="CX163" i="1" a="1"/>
  <c r="CX163" i="1" s="1"/>
  <c r="CV163" i="1" a="1"/>
  <c r="CV163" i="1" s="1"/>
  <c r="CT163" i="1" a="1"/>
  <c r="CT163" i="1" s="1"/>
  <c r="CR163" i="1" a="1"/>
  <c r="CR163" i="1" s="1"/>
  <c r="CQ163" i="1" a="1"/>
  <c r="CQ163" i="1" s="1"/>
  <c r="CN163" i="1" a="1"/>
  <c r="CN163" i="1" s="1"/>
  <c r="CK163" i="1" a="1"/>
  <c r="CK163" i="1" s="1"/>
  <c r="CJ163" i="1" a="1"/>
  <c r="CJ163" i="1" s="1"/>
  <c r="AF163" i="1"/>
  <c r="U163" i="1"/>
  <c r="O163" i="1" a="1"/>
  <c r="O163" i="1" s="1"/>
  <c r="M163" i="1"/>
  <c r="L163" i="1" a="1"/>
  <c r="L163" i="1" s="1"/>
  <c r="K163" i="1" a="1"/>
  <c r="K163" i="1" s="1"/>
  <c r="H163" i="1" a="1"/>
  <c r="H163" i="1" s="1"/>
  <c r="G163" i="1" a="1"/>
  <c r="G163" i="1" s="1"/>
  <c r="E163" i="1" a="1"/>
  <c r="E163" i="1" s="1"/>
  <c r="C163" i="1" a="1"/>
  <c r="C163" i="1" s="1"/>
  <c r="CX162" i="1" a="1"/>
  <c r="CX162" i="1" s="1"/>
  <c r="CV162" i="1" a="1"/>
  <c r="CV162" i="1" s="1"/>
  <c r="CT162" i="1" a="1"/>
  <c r="CT162" i="1" s="1"/>
  <c r="CR162" i="1" a="1"/>
  <c r="CR162" i="1" s="1"/>
  <c r="CQ162" i="1" a="1"/>
  <c r="CQ162" i="1" s="1"/>
  <c r="CN162" i="1" a="1"/>
  <c r="CN162" i="1" s="1"/>
  <c r="CK162" i="1" a="1"/>
  <c r="CK162" i="1" s="1"/>
  <c r="CJ162" i="1" a="1"/>
  <c r="CJ162" i="1" s="1"/>
  <c r="AF162" i="1"/>
  <c r="U162" i="1"/>
  <c r="O162" i="1" a="1"/>
  <c r="O162" i="1" s="1"/>
  <c r="M162" i="1"/>
  <c r="L162" i="1" a="1"/>
  <c r="L162" i="1" s="1"/>
  <c r="K162" i="1" a="1"/>
  <c r="K162" i="1" s="1"/>
  <c r="H162" i="1" a="1"/>
  <c r="H162" i="1" s="1"/>
  <c r="G162" i="1" a="1"/>
  <c r="G162" i="1" s="1"/>
  <c r="E162" i="1" a="1"/>
  <c r="E162" i="1" s="1"/>
  <c r="C162" i="1" a="1"/>
  <c r="C162" i="1" s="1"/>
  <c r="CX161" i="1" a="1"/>
  <c r="CX161" i="1" s="1"/>
  <c r="CV161" i="1" a="1"/>
  <c r="CV161" i="1" s="1"/>
  <c r="CT161" i="1" a="1"/>
  <c r="CT161" i="1" s="1"/>
  <c r="CR161" i="1" a="1"/>
  <c r="CR161" i="1" s="1"/>
  <c r="CQ161" i="1" a="1"/>
  <c r="CQ161" i="1" s="1"/>
  <c r="CN161" i="1" a="1"/>
  <c r="CN161" i="1" s="1"/>
  <c r="CK161" i="1" a="1"/>
  <c r="CK161" i="1" s="1"/>
  <c r="CJ161" i="1" a="1"/>
  <c r="CJ161" i="1" s="1"/>
  <c r="AF161" i="1"/>
  <c r="U161" i="1"/>
  <c r="O161" i="1" a="1"/>
  <c r="O161" i="1" s="1"/>
  <c r="M161" i="1"/>
  <c r="L161" i="1" a="1"/>
  <c r="L161" i="1" s="1"/>
  <c r="K161" i="1" a="1"/>
  <c r="K161" i="1" s="1"/>
  <c r="H161" i="1" a="1"/>
  <c r="H161" i="1" s="1"/>
  <c r="G161" i="1" a="1"/>
  <c r="G161" i="1" s="1"/>
  <c r="E161" i="1" a="1"/>
  <c r="E161" i="1" s="1"/>
  <c r="C161" i="1" a="1"/>
  <c r="C161" i="1" s="1"/>
  <c r="CX160" i="1" a="1"/>
  <c r="CX160" i="1" s="1"/>
  <c r="CV160" i="1" a="1"/>
  <c r="CV160" i="1" s="1"/>
  <c r="CT160" i="1" a="1"/>
  <c r="CT160" i="1" s="1"/>
  <c r="CR160" i="1" a="1"/>
  <c r="CR160" i="1" s="1"/>
  <c r="CQ160" i="1" a="1"/>
  <c r="CQ160" i="1" s="1"/>
  <c r="CN160" i="1" a="1"/>
  <c r="CN160" i="1" s="1"/>
  <c r="CK160" i="1" a="1"/>
  <c r="CK160" i="1" s="1"/>
  <c r="CJ160" i="1" a="1"/>
  <c r="CJ160" i="1" s="1"/>
  <c r="AF160" i="1"/>
  <c r="U160" i="1"/>
  <c r="O160" i="1" a="1"/>
  <c r="O160" i="1" s="1"/>
  <c r="M160" i="1"/>
  <c r="L160" i="1" a="1"/>
  <c r="L160" i="1" s="1"/>
  <c r="K160" i="1" a="1"/>
  <c r="K160" i="1" s="1"/>
  <c r="H160" i="1" a="1"/>
  <c r="H160" i="1" s="1"/>
  <c r="G160" i="1" a="1"/>
  <c r="G160" i="1" s="1"/>
  <c r="E160" i="1" a="1"/>
  <c r="E160" i="1" s="1"/>
  <c r="C160" i="1" a="1"/>
  <c r="C160" i="1" s="1"/>
  <c r="CX159" i="1" a="1"/>
  <c r="CX159" i="1" s="1"/>
  <c r="CV159" i="1" a="1"/>
  <c r="CV159" i="1" s="1"/>
  <c r="CT159" i="1" a="1"/>
  <c r="CT159" i="1" s="1"/>
  <c r="CR159" i="1" a="1"/>
  <c r="CR159" i="1" s="1"/>
  <c r="CQ159" i="1" a="1"/>
  <c r="CQ159" i="1" s="1"/>
  <c r="CN159" i="1" a="1"/>
  <c r="CN159" i="1" s="1"/>
  <c r="CK159" i="1" a="1"/>
  <c r="CK159" i="1" s="1"/>
  <c r="CJ159" i="1" a="1"/>
  <c r="CJ159" i="1" s="1"/>
  <c r="AF159" i="1"/>
  <c r="U159" i="1"/>
  <c r="O159" i="1" a="1"/>
  <c r="O159" i="1" s="1"/>
  <c r="M159" i="1"/>
  <c r="L159" i="1" a="1"/>
  <c r="L159" i="1" s="1"/>
  <c r="K159" i="1" a="1"/>
  <c r="K159" i="1" s="1"/>
  <c r="H159" i="1" a="1"/>
  <c r="H159" i="1" s="1"/>
  <c r="G159" i="1" a="1"/>
  <c r="G159" i="1" s="1"/>
  <c r="E159" i="1" a="1"/>
  <c r="E159" i="1" s="1"/>
  <c r="C159" i="1" a="1"/>
  <c r="C159" i="1" s="1"/>
  <c r="CX158" i="1" a="1"/>
  <c r="CX158" i="1" s="1"/>
  <c r="CV158" i="1" a="1"/>
  <c r="CV158" i="1" s="1"/>
  <c r="CT158" i="1" a="1"/>
  <c r="CT158" i="1" s="1"/>
  <c r="CR158" i="1" a="1"/>
  <c r="CR158" i="1" s="1"/>
  <c r="CQ158" i="1" a="1"/>
  <c r="CQ158" i="1" s="1"/>
  <c r="CN158" i="1" a="1"/>
  <c r="CN158" i="1" s="1"/>
  <c r="CK158" i="1" a="1"/>
  <c r="CK158" i="1" s="1"/>
  <c r="CJ158" i="1" a="1"/>
  <c r="CJ158" i="1" s="1"/>
  <c r="AF158" i="1"/>
  <c r="U158" i="1"/>
  <c r="O158" i="1" a="1"/>
  <c r="O158" i="1" s="1"/>
  <c r="M158" i="1"/>
  <c r="L158" i="1" a="1"/>
  <c r="L158" i="1" s="1"/>
  <c r="K158" i="1" a="1"/>
  <c r="K158" i="1" s="1"/>
  <c r="H158" i="1" a="1"/>
  <c r="H158" i="1" s="1"/>
  <c r="G158" i="1" a="1"/>
  <c r="G158" i="1" s="1"/>
  <c r="E158" i="1" a="1"/>
  <c r="E158" i="1" s="1"/>
  <c r="C158" i="1" a="1"/>
  <c r="C158" i="1" s="1"/>
  <c r="CX157" i="1" a="1"/>
  <c r="CX157" i="1" s="1"/>
  <c r="CV157" i="1" a="1"/>
  <c r="CV157" i="1" s="1"/>
  <c r="CT157" i="1" a="1"/>
  <c r="CT157" i="1" s="1"/>
  <c r="CR157" i="1" a="1"/>
  <c r="CR157" i="1" s="1"/>
  <c r="CQ157" i="1" a="1"/>
  <c r="CQ157" i="1" s="1"/>
  <c r="CN157" i="1" a="1"/>
  <c r="CN157" i="1" s="1"/>
  <c r="CK157" i="1" a="1"/>
  <c r="CK157" i="1" s="1"/>
  <c r="CJ157" i="1" a="1"/>
  <c r="CJ157" i="1" s="1"/>
  <c r="AF157" i="1"/>
  <c r="U157" i="1"/>
  <c r="O157" i="1" a="1"/>
  <c r="O157" i="1" s="1"/>
  <c r="M157" i="1"/>
  <c r="L157" i="1" a="1"/>
  <c r="L157" i="1" s="1"/>
  <c r="K157" i="1" a="1"/>
  <c r="K157" i="1" s="1"/>
  <c r="H157" i="1" a="1"/>
  <c r="H157" i="1" s="1"/>
  <c r="G157" i="1" a="1"/>
  <c r="G157" i="1" s="1"/>
  <c r="E157" i="1" a="1"/>
  <c r="E157" i="1" s="1"/>
  <c r="C157" i="1" a="1"/>
  <c r="C157" i="1" s="1"/>
  <c r="CX156" i="1" a="1"/>
  <c r="CX156" i="1" s="1"/>
  <c r="CV156" i="1" a="1"/>
  <c r="CV156" i="1" s="1"/>
  <c r="CT156" i="1" a="1"/>
  <c r="CT156" i="1" s="1"/>
  <c r="CR156" i="1" a="1"/>
  <c r="CR156" i="1" s="1"/>
  <c r="CQ156" i="1" a="1"/>
  <c r="CQ156" i="1" s="1"/>
  <c r="CN156" i="1" a="1"/>
  <c r="CN156" i="1" s="1"/>
  <c r="CK156" i="1" a="1"/>
  <c r="CK156" i="1" s="1"/>
  <c r="CJ156" i="1" a="1"/>
  <c r="CJ156" i="1" s="1"/>
  <c r="AF156" i="1"/>
  <c r="U156" i="1"/>
  <c r="O156" i="1" a="1"/>
  <c r="O156" i="1" s="1"/>
  <c r="M156" i="1"/>
  <c r="L156" i="1" a="1"/>
  <c r="L156" i="1" s="1"/>
  <c r="K156" i="1" a="1"/>
  <c r="K156" i="1" s="1"/>
  <c r="H156" i="1" a="1"/>
  <c r="H156" i="1" s="1"/>
  <c r="G156" i="1" a="1"/>
  <c r="G156" i="1" s="1"/>
  <c r="E156" i="1" a="1"/>
  <c r="E156" i="1" s="1"/>
  <c r="C156" i="1" a="1"/>
  <c r="C156" i="1" s="1"/>
  <c r="CX155" i="1" a="1"/>
  <c r="CX155" i="1" s="1"/>
  <c r="CV155" i="1" a="1"/>
  <c r="CV155" i="1" s="1"/>
  <c r="CT155" i="1" a="1"/>
  <c r="CT155" i="1" s="1"/>
  <c r="CR155" i="1" a="1"/>
  <c r="CR155" i="1" s="1"/>
  <c r="CQ155" i="1" a="1"/>
  <c r="CQ155" i="1" s="1"/>
  <c r="CN155" i="1" a="1"/>
  <c r="CN155" i="1" s="1"/>
  <c r="CK155" i="1" a="1"/>
  <c r="CK155" i="1" s="1"/>
  <c r="CJ155" i="1" a="1"/>
  <c r="CJ155" i="1" s="1"/>
  <c r="AF155" i="1"/>
  <c r="U155" i="1"/>
  <c r="O155" i="1" a="1"/>
  <c r="O155" i="1" s="1"/>
  <c r="M155" i="1"/>
  <c r="L155" i="1" a="1"/>
  <c r="L155" i="1" s="1"/>
  <c r="K155" i="1" a="1"/>
  <c r="K155" i="1" s="1"/>
  <c r="H155" i="1" a="1"/>
  <c r="H155" i="1" s="1"/>
  <c r="G155" i="1" a="1"/>
  <c r="G155" i="1" s="1"/>
  <c r="E155" i="1" a="1"/>
  <c r="E155" i="1" s="1"/>
  <c r="C155" i="1" a="1"/>
  <c r="C155" i="1" s="1"/>
  <c r="CX154" i="1" a="1"/>
  <c r="CX154" i="1" s="1"/>
  <c r="CV154" i="1" a="1"/>
  <c r="CV154" i="1" s="1"/>
  <c r="CT154" i="1" a="1"/>
  <c r="CT154" i="1" s="1"/>
  <c r="CR154" i="1" a="1"/>
  <c r="CR154" i="1" s="1"/>
  <c r="CQ154" i="1" a="1"/>
  <c r="CQ154" i="1" s="1"/>
  <c r="CN154" i="1" a="1"/>
  <c r="CN154" i="1" s="1"/>
  <c r="CK154" i="1" a="1"/>
  <c r="CK154" i="1" s="1"/>
  <c r="CJ154" i="1" a="1"/>
  <c r="CJ154" i="1" s="1"/>
  <c r="AF154" i="1"/>
  <c r="U154" i="1"/>
  <c r="O154" i="1" a="1"/>
  <c r="O154" i="1" s="1"/>
  <c r="M154" i="1"/>
  <c r="L154" i="1" a="1"/>
  <c r="L154" i="1" s="1"/>
  <c r="K154" i="1" a="1"/>
  <c r="K154" i="1" s="1"/>
  <c r="H154" i="1" a="1"/>
  <c r="H154" i="1" s="1"/>
  <c r="G154" i="1" a="1"/>
  <c r="G154" i="1" s="1"/>
  <c r="E154" i="1" a="1"/>
  <c r="E154" i="1" s="1"/>
  <c r="C154" i="1" a="1"/>
  <c r="C154" i="1" s="1"/>
  <c r="CX153" i="1" a="1"/>
  <c r="CX153" i="1" s="1"/>
  <c r="CV153" i="1" a="1"/>
  <c r="CV153" i="1" s="1"/>
  <c r="CT153" i="1" a="1"/>
  <c r="CT153" i="1" s="1"/>
  <c r="CR153" i="1" a="1"/>
  <c r="CR153" i="1" s="1"/>
  <c r="CQ153" i="1" a="1"/>
  <c r="CQ153" i="1" s="1"/>
  <c r="CN153" i="1" a="1"/>
  <c r="CN153" i="1" s="1"/>
  <c r="CK153" i="1" a="1"/>
  <c r="CK153" i="1" s="1"/>
  <c r="CJ153" i="1" a="1"/>
  <c r="CJ153" i="1" s="1"/>
  <c r="AF153" i="1"/>
  <c r="U153" i="1"/>
  <c r="O153" i="1" a="1"/>
  <c r="O153" i="1" s="1"/>
  <c r="M153" i="1"/>
  <c r="L153" i="1" a="1"/>
  <c r="L153" i="1" s="1"/>
  <c r="H153" i="1" a="1"/>
  <c r="H153" i="1" s="1"/>
  <c r="G153" i="1" a="1"/>
  <c r="G153" i="1" s="1"/>
  <c r="E153" i="1" a="1"/>
  <c r="E153" i="1" s="1"/>
  <c r="C153" i="1" a="1"/>
  <c r="C153" i="1" s="1"/>
  <c r="CX152" i="1" a="1"/>
  <c r="CX152" i="1" s="1"/>
  <c r="CV152" i="1" a="1"/>
  <c r="CV152" i="1" s="1"/>
  <c r="CT152" i="1" a="1"/>
  <c r="CT152" i="1" s="1"/>
  <c r="CR152" i="1" a="1"/>
  <c r="CR152" i="1" s="1"/>
  <c r="CQ152" i="1" a="1"/>
  <c r="CQ152" i="1" s="1"/>
  <c r="CN152" i="1" a="1"/>
  <c r="CN152" i="1" s="1"/>
  <c r="CK152" i="1" a="1"/>
  <c r="CK152" i="1" s="1"/>
  <c r="CJ152" i="1" a="1"/>
  <c r="CJ152" i="1" s="1"/>
  <c r="AF152" i="1"/>
  <c r="U152" i="1"/>
  <c r="O152" i="1" a="1"/>
  <c r="O152" i="1" s="1"/>
  <c r="M152" i="1"/>
  <c r="L152" i="1" a="1"/>
  <c r="L152" i="1" s="1"/>
  <c r="H152" i="1" a="1"/>
  <c r="H152" i="1" s="1"/>
  <c r="G152" i="1" a="1"/>
  <c r="G152" i="1" s="1"/>
  <c r="E152" i="1" a="1"/>
  <c r="E152" i="1" s="1"/>
  <c r="C152" i="1" a="1"/>
  <c r="C152" i="1" s="1"/>
  <c r="CX151" i="1" a="1"/>
  <c r="CX151" i="1" s="1"/>
  <c r="CV151" i="1" a="1"/>
  <c r="CV151" i="1" s="1"/>
  <c r="CT151" i="1" a="1"/>
  <c r="CT151" i="1" s="1"/>
  <c r="CR151" i="1" a="1"/>
  <c r="CR151" i="1" s="1"/>
  <c r="CQ151" i="1" a="1"/>
  <c r="CQ151" i="1" s="1"/>
  <c r="CN151" i="1" a="1"/>
  <c r="CN151" i="1" s="1"/>
  <c r="CK151" i="1" a="1"/>
  <c r="CK151" i="1" s="1"/>
  <c r="CJ151" i="1" a="1"/>
  <c r="CJ151" i="1" s="1"/>
  <c r="AF151" i="1"/>
  <c r="U151" i="1"/>
  <c r="O151" i="1" a="1"/>
  <c r="O151" i="1" s="1"/>
  <c r="M151" i="1"/>
  <c r="L151" i="1" a="1"/>
  <c r="L151" i="1" s="1"/>
  <c r="K151" i="1" a="1"/>
  <c r="K151" i="1" s="1"/>
  <c r="H151" i="1" a="1"/>
  <c r="H151" i="1" s="1"/>
  <c r="G151" i="1" a="1"/>
  <c r="G151" i="1" s="1"/>
  <c r="E151" i="1" a="1"/>
  <c r="E151" i="1" s="1"/>
  <c r="C151" i="1" a="1"/>
  <c r="C151" i="1" s="1"/>
  <c r="CX150" i="1" a="1"/>
  <c r="CX150" i="1" s="1"/>
  <c r="CV150" i="1" a="1"/>
  <c r="CV150" i="1" s="1"/>
  <c r="CT150" i="1" a="1"/>
  <c r="CT150" i="1" s="1"/>
  <c r="CR150" i="1" a="1"/>
  <c r="CR150" i="1" s="1"/>
  <c r="CQ150" i="1" a="1"/>
  <c r="CQ150" i="1" s="1"/>
  <c r="CN150" i="1" a="1"/>
  <c r="CN150" i="1" s="1"/>
  <c r="CK150" i="1" a="1"/>
  <c r="CK150" i="1" s="1"/>
  <c r="CJ150" i="1" a="1"/>
  <c r="CJ150" i="1" s="1"/>
  <c r="AF150" i="1"/>
  <c r="U150" i="1"/>
  <c r="O150" i="1" a="1"/>
  <c r="O150" i="1" s="1"/>
  <c r="M150" i="1"/>
  <c r="L150" i="1" a="1"/>
  <c r="L150" i="1" s="1"/>
  <c r="K150" i="1" a="1"/>
  <c r="K150" i="1" s="1"/>
  <c r="H150" i="1" a="1"/>
  <c r="H150" i="1" s="1"/>
  <c r="G150" i="1" a="1"/>
  <c r="G150" i="1" s="1"/>
  <c r="E150" i="1" a="1"/>
  <c r="E150" i="1" s="1"/>
  <c r="C150" i="1" a="1"/>
  <c r="C150" i="1" s="1"/>
  <c r="CX149" i="1" a="1"/>
  <c r="CX149" i="1" s="1"/>
  <c r="CV149" i="1" a="1"/>
  <c r="CV149" i="1" s="1"/>
  <c r="CT149" i="1" a="1"/>
  <c r="CT149" i="1" s="1"/>
  <c r="CR149" i="1" a="1"/>
  <c r="CR149" i="1" s="1"/>
  <c r="CQ149" i="1" a="1"/>
  <c r="CQ149" i="1" s="1"/>
  <c r="CN149" i="1" a="1"/>
  <c r="CN149" i="1" s="1"/>
  <c r="CK149" i="1" a="1"/>
  <c r="CK149" i="1" s="1"/>
  <c r="CJ149" i="1" a="1"/>
  <c r="CJ149" i="1" s="1"/>
  <c r="AF149" i="1"/>
  <c r="U149" i="1"/>
  <c r="O149" i="1" a="1"/>
  <c r="O149" i="1" s="1"/>
  <c r="M149" i="1"/>
  <c r="L149" i="1" a="1"/>
  <c r="L149" i="1" s="1"/>
  <c r="K149" i="1" a="1"/>
  <c r="K149" i="1" s="1"/>
  <c r="H149" i="1" a="1"/>
  <c r="H149" i="1" s="1"/>
  <c r="G149" i="1" a="1"/>
  <c r="G149" i="1" s="1"/>
  <c r="E149" i="1" a="1"/>
  <c r="E149" i="1" s="1"/>
  <c r="C149" i="1" a="1"/>
  <c r="C149" i="1" s="1"/>
  <c r="CX148" i="1" a="1"/>
  <c r="CX148" i="1" s="1"/>
  <c r="CV148" i="1" a="1"/>
  <c r="CV148" i="1" s="1"/>
  <c r="CT148" i="1" a="1"/>
  <c r="CT148" i="1" s="1"/>
  <c r="CR148" i="1" a="1"/>
  <c r="CR148" i="1" s="1"/>
  <c r="CQ148" i="1" a="1"/>
  <c r="CQ148" i="1" s="1"/>
  <c r="CN148" i="1" a="1"/>
  <c r="CN148" i="1" s="1"/>
  <c r="CK148" i="1" a="1"/>
  <c r="CK148" i="1" s="1"/>
  <c r="CJ148" i="1" a="1"/>
  <c r="CJ148" i="1" s="1"/>
  <c r="AF148" i="1"/>
  <c r="U148" i="1"/>
  <c r="O148" i="1" a="1"/>
  <c r="O148" i="1" s="1"/>
  <c r="M148" i="1"/>
  <c r="L148" i="1" a="1"/>
  <c r="L148" i="1" s="1"/>
  <c r="K148" i="1" a="1"/>
  <c r="K148" i="1" s="1"/>
  <c r="H148" i="1" a="1"/>
  <c r="H148" i="1" s="1"/>
  <c r="G148" i="1" a="1"/>
  <c r="G148" i="1" s="1"/>
  <c r="E148" i="1" a="1"/>
  <c r="E148" i="1" s="1"/>
  <c r="C148" i="1" a="1"/>
  <c r="C148" i="1" s="1"/>
  <c r="CX147" i="1" a="1"/>
  <c r="CX147" i="1" s="1"/>
  <c r="CV147" i="1" a="1"/>
  <c r="CV147" i="1" s="1"/>
  <c r="CT147" i="1" a="1"/>
  <c r="CT147" i="1" s="1"/>
  <c r="CR147" i="1" a="1"/>
  <c r="CR147" i="1" s="1"/>
  <c r="CQ147" i="1" a="1"/>
  <c r="CQ147" i="1" s="1"/>
  <c r="CN147" i="1" a="1"/>
  <c r="CN147" i="1" s="1"/>
  <c r="CK147" i="1" a="1"/>
  <c r="CK147" i="1" s="1"/>
  <c r="CJ147" i="1" a="1"/>
  <c r="CJ147" i="1" s="1"/>
  <c r="AF147" i="1"/>
  <c r="U147" i="1"/>
  <c r="O147" i="1" a="1"/>
  <c r="O147" i="1" s="1"/>
  <c r="M147" i="1"/>
  <c r="L147" i="1" a="1"/>
  <c r="L147" i="1" s="1"/>
  <c r="K147" i="1" a="1"/>
  <c r="K147" i="1" s="1"/>
  <c r="H147" i="1" a="1"/>
  <c r="H147" i="1" s="1"/>
  <c r="G147" i="1" a="1"/>
  <c r="G147" i="1" s="1"/>
  <c r="E147" i="1" a="1"/>
  <c r="E147" i="1" s="1"/>
  <c r="C147" i="1" a="1"/>
  <c r="C147" i="1" s="1"/>
  <c r="CX146" i="1" a="1"/>
  <c r="CX146" i="1" s="1"/>
  <c r="CV146" i="1" a="1"/>
  <c r="CV146" i="1" s="1"/>
  <c r="CT146" i="1" a="1"/>
  <c r="CT146" i="1" s="1"/>
  <c r="CR146" i="1" a="1"/>
  <c r="CR146" i="1" s="1"/>
  <c r="CQ146" i="1" a="1"/>
  <c r="CQ146" i="1" s="1"/>
  <c r="CN146" i="1" a="1"/>
  <c r="CN146" i="1" s="1"/>
  <c r="CK146" i="1" a="1"/>
  <c r="CK146" i="1" s="1"/>
  <c r="CJ146" i="1" a="1"/>
  <c r="CJ146" i="1" s="1"/>
  <c r="AF146" i="1"/>
  <c r="U146" i="1"/>
  <c r="O146" i="1" a="1"/>
  <c r="O146" i="1" s="1"/>
  <c r="M146" i="1"/>
  <c r="L146" i="1" a="1"/>
  <c r="L146" i="1" s="1"/>
  <c r="K146" i="1" a="1"/>
  <c r="K146" i="1" s="1"/>
  <c r="H146" i="1" a="1"/>
  <c r="H146" i="1" s="1"/>
  <c r="G146" i="1" a="1"/>
  <c r="G146" i="1" s="1"/>
  <c r="E146" i="1" a="1"/>
  <c r="E146" i="1" s="1"/>
  <c r="C146" i="1" a="1"/>
  <c r="C146" i="1" s="1"/>
  <c r="CX145" i="1" a="1"/>
  <c r="CX145" i="1" s="1"/>
  <c r="CV145" i="1" a="1"/>
  <c r="CV145" i="1" s="1"/>
  <c r="CT145" i="1" a="1"/>
  <c r="CT145" i="1" s="1"/>
  <c r="CR145" i="1" a="1"/>
  <c r="CR145" i="1" s="1"/>
  <c r="CQ145" i="1" a="1"/>
  <c r="CQ145" i="1" s="1"/>
  <c r="CK145" i="1" a="1"/>
  <c r="CK145" i="1" s="1"/>
  <c r="CJ145" i="1" a="1"/>
  <c r="CJ145" i="1" s="1"/>
  <c r="AF145" i="1"/>
  <c r="U145" i="1"/>
  <c r="O145" i="1" a="1"/>
  <c r="O145" i="1" s="1"/>
  <c r="M145" i="1"/>
  <c r="L145" i="1" a="1"/>
  <c r="L145" i="1" s="1"/>
  <c r="K145" i="1" a="1"/>
  <c r="K145" i="1" s="1"/>
  <c r="H145" i="1" a="1"/>
  <c r="H145" i="1" s="1"/>
  <c r="G145" i="1" a="1"/>
  <c r="G145" i="1" s="1"/>
  <c r="E145" i="1" a="1"/>
  <c r="E145" i="1" s="1"/>
  <c r="C145" i="1" a="1"/>
  <c r="C145" i="1" s="1"/>
  <c r="CX144" i="1" a="1"/>
  <c r="CX144" i="1" s="1"/>
  <c r="CV144" i="1" a="1"/>
  <c r="CV144" i="1" s="1"/>
  <c r="CT144" i="1" a="1"/>
  <c r="CT144" i="1" s="1"/>
  <c r="CR144" i="1" a="1"/>
  <c r="CR144" i="1" s="1"/>
  <c r="CQ144" i="1" a="1"/>
  <c r="CQ144" i="1" s="1"/>
  <c r="CN144" i="1" a="1"/>
  <c r="CN144" i="1" s="1"/>
  <c r="CK144" i="1" a="1"/>
  <c r="CK144" i="1" s="1"/>
  <c r="CJ144" i="1" a="1"/>
  <c r="CJ144" i="1" s="1"/>
  <c r="AF144" i="1"/>
  <c r="U144" i="1"/>
  <c r="O144" i="1" a="1"/>
  <c r="O144" i="1" s="1"/>
  <c r="M144" i="1"/>
  <c r="L144" i="1" a="1"/>
  <c r="L144" i="1" s="1"/>
  <c r="K144" i="1" a="1"/>
  <c r="K144" i="1" s="1"/>
  <c r="H144" i="1" a="1"/>
  <c r="H144" i="1" s="1"/>
  <c r="G144" i="1" a="1"/>
  <c r="G144" i="1" s="1"/>
  <c r="E144" i="1" a="1"/>
  <c r="E144" i="1" s="1"/>
  <c r="C144" i="1" a="1"/>
  <c r="C144" i="1" s="1"/>
  <c r="CX143" i="1" a="1"/>
  <c r="CX143" i="1" s="1"/>
  <c r="CV143" i="1" a="1"/>
  <c r="CV143" i="1" s="1"/>
  <c r="CT143" i="1" a="1"/>
  <c r="CT143" i="1" s="1"/>
  <c r="CR143" i="1" a="1"/>
  <c r="CR143" i="1" s="1"/>
  <c r="CQ143" i="1" a="1"/>
  <c r="CQ143" i="1" s="1"/>
  <c r="CN143" i="1" a="1"/>
  <c r="CN143" i="1" s="1"/>
  <c r="CK143" i="1" a="1"/>
  <c r="CK143" i="1" s="1"/>
  <c r="CJ143" i="1" a="1"/>
  <c r="CJ143" i="1" s="1"/>
  <c r="AF143" i="1"/>
  <c r="U143" i="1"/>
  <c r="O143" i="1" a="1"/>
  <c r="O143" i="1" s="1"/>
  <c r="M143" i="1"/>
  <c r="L143" i="1" a="1"/>
  <c r="L143" i="1" s="1"/>
  <c r="K143" i="1" a="1"/>
  <c r="K143" i="1" s="1"/>
  <c r="H143" i="1" a="1"/>
  <c r="H143" i="1" s="1"/>
  <c r="G143" i="1" a="1"/>
  <c r="G143" i="1" s="1"/>
  <c r="E143" i="1" a="1"/>
  <c r="E143" i="1" s="1"/>
  <c r="C143" i="1" a="1"/>
  <c r="C143" i="1" s="1"/>
  <c r="CX142" i="1" a="1"/>
  <c r="CX142" i="1" s="1"/>
  <c r="CV142" i="1" a="1"/>
  <c r="CV142" i="1" s="1"/>
  <c r="CT142" i="1" a="1"/>
  <c r="CT142" i="1" s="1"/>
  <c r="CR142" i="1" a="1"/>
  <c r="CR142" i="1" s="1"/>
  <c r="CQ142" i="1" a="1"/>
  <c r="CQ142" i="1" s="1"/>
  <c r="CN142" i="1" a="1"/>
  <c r="CN142" i="1" s="1"/>
  <c r="CK142" i="1" a="1"/>
  <c r="CK142" i="1" s="1"/>
  <c r="CJ142" i="1" a="1"/>
  <c r="CJ142" i="1" s="1"/>
  <c r="AF142" i="1"/>
  <c r="U142" i="1"/>
  <c r="O142" i="1" a="1"/>
  <c r="O142" i="1" s="1"/>
  <c r="M142" i="1"/>
  <c r="L142" i="1" a="1"/>
  <c r="L142" i="1" s="1"/>
  <c r="K142" i="1" a="1"/>
  <c r="K142" i="1" s="1"/>
  <c r="H142" i="1" a="1"/>
  <c r="H142" i="1" s="1"/>
  <c r="G142" i="1" a="1"/>
  <c r="G142" i="1" s="1"/>
  <c r="E142" i="1" a="1"/>
  <c r="E142" i="1" s="1"/>
  <c r="C142" i="1" a="1"/>
  <c r="C142" i="1" s="1"/>
  <c r="CX141" i="1" a="1"/>
  <c r="CX141" i="1" s="1"/>
  <c r="CV141" i="1" a="1"/>
  <c r="CV141" i="1" s="1"/>
  <c r="CT141" i="1" a="1"/>
  <c r="CT141" i="1" s="1"/>
  <c r="CR141" i="1" a="1"/>
  <c r="CR141" i="1" s="1"/>
  <c r="CQ141" i="1" a="1"/>
  <c r="CQ141" i="1" s="1"/>
  <c r="CN141" i="1" a="1"/>
  <c r="CN141" i="1" s="1"/>
  <c r="CK141" i="1" a="1"/>
  <c r="CK141" i="1" s="1"/>
  <c r="CJ141" i="1" a="1"/>
  <c r="CJ141" i="1" s="1"/>
  <c r="AF141" i="1"/>
  <c r="U141" i="1"/>
  <c r="O141" i="1" a="1"/>
  <c r="O141" i="1" s="1"/>
  <c r="M141" i="1"/>
  <c r="L141" i="1" a="1"/>
  <c r="L141" i="1" s="1"/>
  <c r="K141" i="1" a="1"/>
  <c r="K141" i="1" s="1"/>
  <c r="H141" i="1" a="1"/>
  <c r="H141" i="1" s="1"/>
  <c r="G141" i="1" a="1"/>
  <c r="G141" i="1" s="1"/>
  <c r="E141" i="1" a="1"/>
  <c r="E141" i="1" s="1"/>
  <c r="C141" i="1" a="1"/>
  <c r="C141" i="1" s="1"/>
  <c r="CX140" i="1" a="1"/>
  <c r="CX140" i="1" s="1"/>
  <c r="CV140" i="1" a="1"/>
  <c r="CV140" i="1" s="1"/>
  <c r="CT140" i="1" a="1"/>
  <c r="CT140" i="1" s="1"/>
  <c r="CR140" i="1" a="1"/>
  <c r="CR140" i="1" s="1"/>
  <c r="CQ140" i="1" a="1"/>
  <c r="CQ140" i="1" s="1"/>
  <c r="CN140" i="1" a="1"/>
  <c r="CN140" i="1" s="1"/>
  <c r="CK140" i="1" a="1"/>
  <c r="CK140" i="1" s="1"/>
  <c r="CJ140" i="1" a="1"/>
  <c r="CJ140" i="1" s="1"/>
  <c r="AF140" i="1"/>
  <c r="U140" i="1"/>
  <c r="O140" i="1" a="1"/>
  <c r="O140" i="1" s="1"/>
  <c r="M140" i="1"/>
  <c r="L140" i="1" a="1"/>
  <c r="L140" i="1" s="1"/>
  <c r="K140" i="1" a="1"/>
  <c r="K140" i="1" s="1"/>
  <c r="H140" i="1" a="1"/>
  <c r="H140" i="1" s="1"/>
  <c r="G140" i="1" a="1"/>
  <c r="G140" i="1" s="1"/>
  <c r="E140" i="1" a="1"/>
  <c r="E140" i="1" s="1"/>
  <c r="C140" i="1" a="1"/>
  <c r="C140" i="1" s="1"/>
  <c r="CX139" i="1" a="1"/>
  <c r="CX139" i="1" s="1"/>
  <c r="CV139" i="1" a="1"/>
  <c r="CV139" i="1" s="1"/>
  <c r="CT139" i="1" a="1"/>
  <c r="CT139" i="1" s="1"/>
  <c r="CR139" i="1" a="1"/>
  <c r="CR139" i="1" s="1"/>
  <c r="CQ139" i="1" a="1"/>
  <c r="CQ139" i="1" s="1"/>
  <c r="CK139" i="1" a="1"/>
  <c r="CK139" i="1" s="1"/>
  <c r="CJ139" i="1" a="1"/>
  <c r="CJ139" i="1" s="1"/>
  <c r="AF139" i="1"/>
  <c r="U139" i="1"/>
  <c r="O139" i="1" a="1"/>
  <c r="O139" i="1" s="1"/>
  <c r="M139" i="1"/>
  <c r="L139" i="1" a="1"/>
  <c r="L139" i="1" s="1"/>
  <c r="K139" i="1" a="1"/>
  <c r="K139" i="1" s="1"/>
  <c r="H139" i="1" a="1"/>
  <c r="H139" i="1" s="1"/>
  <c r="G139" i="1" a="1"/>
  <c r="G139" i="1" s="1"/>
  <c r="E139" i="1" a="1"/>
  <c r="E139" i="1" s="1"/>
  <c r="C139" i="1" a="1"/>
  <c r="C139" i="1" s="1"/>
  <c r="CX138" i="1" a="1"/>
  <c r="CX138" i="1" s="1"/>
  <c r="CV138" i="1" a="1"/>
  <c r="CV138" i="1" s="1"/>
  <c r="CT138" i="1" a="1"/>
  <c r="CT138" i="1" s="1"/>
  <c r="CR138" i="1" a="1"/>
  <c r="CR138" i="1" s="1"/>
  <c r="CQ138" i="1" a="1"/>
  <c r="CQ138" i="1" s="1"/>
  <c r="CN138" i="1" a="1"/>
  <c r="CN138" i="1" s="1"/>
  <c r="CK138" i="1" a="1"/>
  <c r="CK138" i="1" s="1"/>
  <c r="CJ138" i="1" a="1"/>
  <c r="CJ138" i="1" s="1"/>
  <c r="AF138" i="1"/>
  <c r="U138" i="1"/>
  <c r="O138" i="1" a="1"/>
  <c r="O138" i="1" s="1"/>
  <c r="M138" i="1"/>
  <c r="L138" i="1" a="1"/>
  <c r="L138" i="1" s="1"/>
  <c r="K138" i="1" a="1"/>
  <c r="K138" i="1" s="1"/>
  <c r="H138" i="1" a="1"/>
  <c r="H138" i="1" s="1"/>
  <c r="G138" i="1" a="1"/>
  <c r="G138" i="1" s="1"/>
  <c r="E138" i="1" a="1"/>
  <c r="E138" i="1" s="1"/>
  <c r="C138" i="1" a="1"/>
  <c r="C138" i="1" s="1"/>
  <c r="CX137" i="1" a="1"/>
  <c r="CX137" i="1" s="1"/>
  <c r="CV137" i="1" a="1"/>
  <c r="CV137" i="1" s="1"/>
  <c r="CT137" i="1" a="1"/>
  <c r="CT137" i="1" s="1"/>
  <c r="CR137" i="1" a="1"/>
  <c r="CR137" i="1" s="1"/>
  <c r="CQ137" i="1" a="1"/>
  <c r="CQ137" i="1" s="1"/>
  <c r="CN137" i="1" a="1"/>
  <c r="CN137" i="1" s="1"/>
  <c r="CK137" i="1" a="1"/>
  <c r="CK137" i="1" s="1"/>
  <c r="CJ137" i="1" a="1"/>
  <c r="CJ137" i="1" s="1"/>
  <c r="AF137" i="1"/>
  <c r="U137" i="1"/>
  <c r="O137" i="1" a="1"/>
  <c r="O137" i="1" s="1"/>
  <c r="M137" i="1"/>
  <c r="L137" i="1" a="1"/>
  <c r="L137" i="1" s="1"/>
  <c r="K137" i="1" a="1"/>
  <c r="K137" i="1" s="1"/>
  <c r="H137" i="1" a="1"/>
  <c r="H137" i="1" s="1"/>
  <c r="G137" i="1" a="1"/>
  <c r="G137" i="1" s="1"/>
  <c r="E137" i="1" a="1"/>
  <c r="E137" i="1" s="1"/>
  <c r="C137" i="1" a="1"/>
  <c r="C137" i="1" s="1"/>
  <c r="CX136" i="1" a="1"/>
  <c r="CX136" i="1" s="1"/>
  <c r="CV136" i="1" a="1"/>
  <c r="CV136" i="1" s="1"/>
  <c r="CT136" i="1" a="1"/>
  <c r="CT136" i="1" s="1"/>
  <c r="CR136" i="1" a="1"/>
  <c r="CR136" i="1" s="1"/>
  <c r="CQ136" i="1" a="1"/>
  <c r="CQ136" i="1" s="1"/>
  <c r="CN136" i="1" a="1"/>
  <c r="CN136" i="1" s="1"/>
  <c r="CK136" i="1" a="1"/>
  <c r="CK136" i="1" s="1"/>
  <c r="CJ136" i="1" a="1"/>
  <c r="CJ136" i="1" s="1"/>
  <c r="AF136" i="1"/>
  <c r="U136" i="1"/>
  <c r="O136" i="1" a="1"/>
  <c r="O136" i="1" s="1"/>
  <c r="M136" i="1"/>
  <c r="L136" i="1" a="1"/>
  <c r="L136" i="1" s="1"/>
  <c r="K136" i="1" a="1"/>
  <c r="K136" i="1" s="1"/>
  <c r="H136" i="1" a="1"/>
  <c r="H136" i="1" s="1"/>
  <c r="G136" i="1" a="1"/>
  <c r="G136" i="1" s="1"/>
  <c r="E136" i="1" a="1"/>
  <c r="E136" i="1" s="1"/>
  <c r="C136" i="1" a="1"/>
  <c r="C136" i="1" s="1"/>
  <c r="CX135" i="1" a="1"/>
  <c r="CX135" i="1" s="1"/>
  <c r="CV135" i="1" a="1"/>
  <c r="CV135" i="1" s="1"/>
  <c r="CT135" i="1" a="1"/>
  <c r="CT135" i="1" s="1"/>
  <c r="CR135" i="1" a="1"/>
  <c r="CR135" i="1" s="1"/>
  <c r="CQ135" i="1" a="1"/>
  <c r="CQ135" i="1" s="1"/>
  <c r="CN135" i="1" a="1"/>
  <c r="CN135" i="1" s="1"/>
  <c r="CK135" i="1" a="1"/>
  <c r="CK135" i="1" s="1"/>
  <c r="CJ135" i="1" a="1"/>
  <c r="CJ135" i="1" s="1"/>
  <c r="AF135" i="1"/>
  <c r="U135" i="1"/>
  <c r="O135" i="1" a="1"/>
  <c r="O135" i="1" s="1"/>
  <c r="M135" i="1"/>
  <c r="L135" i="1" a="1"/>
  <c r="L135" i="1" s="1"/>
  <c r="K135" i="1" a="1"/>
  <c r="K135" i="1" s="1"/>
  <c r="H135" i="1" a="1"/>
  <c r="H135" i="1" s="1"/>
  <c r="G135" i="1" a="1"/>
  <c r="G135" i="1" s="1"/>
  <c r="E135" i="1" a="1"/>
  <c r="E135" i="1" s="1"/>
  <c r="C135" i="1" a="1"/>
  <c r="C135" i="1" s="1"/>
  <c r="CX134" i="1" a="1"/>
  <c r="CX134" i="1" s="1"/>
  <c r="CV134" i="1" a="1"/>
  <c r="CV134" i="1" s="1"/>
  <c r="CT134" i="1" a="1"/>
  <c r="CT134" i="1" s="1"/>
  <c r="CR134" i="1" a="1"/>
  <c r="CR134" i="1" s="1"/>
  <c r="CQ134" i="1" a="1"/>
  <c r="CQ134" i="1" s="1"/>
  <c r="CN134" i="1" a="1"/>
  <c r="CN134" i="1" s="1"/>
  <c r="CK134" i="1" a="1"/>
  <c r="CK134" i="1" s="1"/>
  <c r="CJ134" i="1" a="1"/>
  <c r="CJ134" i="1" s="1"/>
  <c r="AF134" i="1"/>
  <c r="U134" i="1"/>
  <c r="O134" i="1" a="1"/>
  <c r="O134" i="1" s="1"/>
  <c r="M134" i="1"/>
  <c r="L134" i="1" a="1"/>
  <c r="L134" i="1" s="1"/>
  <c r="K134" i="1" a="1"/>
  <c r="K134" i="1" s="1"/>
  <c r="H134" i="1" a="1"/>
  <c r="H134" i="1" s="1"/>
  <c r="G134" i="1" a="1"/>
  <c r="G134" i="1" s="1"/>
  <c r="E134" i="1" a="1"/>
  <c r="E134" i="1" s="1"/>
  <c r="C134" i="1" a="1"/>
  <c r="C134" i="1" s="1"/>
  <c r="CX133" i="1" a="1"/>
  <c r="CX133" i="1" s="1"/>
  <c r="CV133" i="1" a="1"/>
  <c r="CV133" i="1" s="1"/>
  <c r="CT133" i="1" a="1"/>
  <c r="CT133" i="1" s="1"/>
  <c r="CR133" i="1" a="1"/>
  <c r="CR133" i="1" s="1"/>
  <c r="CQ133" i="1" a="1"/>
  <c r="CQ133" i="1" s="1"/>
  <c r="CN133" i="1" a="1"/>
  <c r="CN133" i="1" s="1"/>
  <c r="CK133" i="1" a="1"/>
  <c r="CK133" i="1" s="1"/>
  <c r="CJ133" i="1" a="1"/>
  <c r="CJ133" i="1" s="1"/>
  <c r="AF133" i="1"/>
  <c r="U133" i="1"/>
  <c r="O133" i="1" a="1"/>
  <c r="O133" i="1" s="1"/>
  <c r="M133" i="1"/>
  <c r="L133" i="1" a="1"/>
  <c r="L133" i="1" s="1"/>
  <c r="K133" i="1" a="1"/>
  <c r="K133" i="1" s="1"/>
  <c r="H133" i="1" a="1"/>
  <c r="H133" i="1" s="1"/>
  <c r="G133" i="1" a="1"/>
  <c r="G133" i="1" s="1"/>
  <c r="E133" i="1" a="1"/>
  <c r="E133" i="1" s="1"/>
  <c r="C133" i="1" a="1"/>
  <c r="C133" i="1" s="1"/>
  <c r="CX132" i="1" a="1"/>
  <c r="CX132" i="1" s="1"/>
  <c r="CV132" i="1" a="1"/>
  <c r="CV132" i="1" s="1"/>
  <c r="CT132" i="1" a="1"/>
  <c r="CT132" i="1" s="1"/>
  <c r="CR132" i="1" a="1"/>
  <c r="CR132" i="1" s="1"/>
  <c r="CQ132" i="1" a="1"/>
  <c r="CQ132" i="1" s="1"/>
  <c r="CN132" i="1" a="1"/>
  <c r="CN132" i="1" s="1"/>
  <c r="CK132" i="1" a="1"/>
  <c r="CK132" i="1" s="1"/>
  <c r="CJ132" i="1" a="1"/>
  <c r="CJ132" i="1" s="1"/>
  <c r="AF132" i="1"/>
  <c r="U132" i="1"/>
  <c r="O132" i="1" a="1"/>
  <c r="O132" i="1" s="1"/>
  <c r="M132" i="1"/>
  <c r="L132" i="1" a="1"/>
  <c r="L132" i="1" s="1"/>
  <c r="K132" i="1" a="1"/>
  <c r="K132" i="1" s="1"/>
  <c r="H132" i="1" a="1"/>
  <c r="H132" i="1" s="1"/>
  <c r="G132" i="1" a="1"/>
  <c r="G132" i="1" s="1"/>
  <c r="E132" i="1" a="1"/>
  <c r="E132" i="1" s="1"/>
  <c r="C132" i="1" a="1"/>
  <c r="C132" i="1" s="1"/>
  <c r="CX131" i="1" a="1"/>
  <c r="CX131" i="1" s="1"/>
  <c r="CV131" i="1" a="1"/>
  <c r="CV131" i="1" s="1"/>
  <c r="CT131" i="1" a="1"/>
  <c r="CT131" i="1" s="1"/>
  <c r="CR131" i="1" a="1"/>
  <c r="CR131" i="1" s="1"/>
  <c r="CQ131" i="1" a="1"/>
  <c r="CQ131" i="1" s="1"/>
  <c r="CN131" i="1" a="1"/>
  <c r="CN131" i="1" s="1"/>
  <c r="CK131" i="1" a="1"/>
  <c r="CK131" i="1" s="1"/>
  <c r="CJ131" i="1" a="1"/>
  <c r="CJ131" i="1" s="1"/>
  <c r="AF131" i="1"/>
  <c r="U131" i="1"/>
  <c r="O131" i="1" a="1"/>
  <c r="O131" i="1" s="1"/>
  <c r="M131" i="1"/>
  <c r="L131" i="1" a="1"/>
  <c r="L131" i="1" s="1"/>
  <c r="K131" i="1" a="1"/>
  <c r="K131" i="1" s="1"/>
  <c r="H131" i="1" a="1"/>
  <c r="H131" i="1" s="1"/>
  <c r="G131" i="1" a="1"/>
  <c r="G131" i="1" s="1"/>
  <c r="E131" i="1" a="1"/>
  <c r="E131" i="1" s="1"/>
  <c r="C131" i="1" a="1"/>
  <c r="C131" i="1" s="1"/>
  <c r="CX130" i="1" a="1"/>
  <c r="CX130" i="1" s="1"/>
  <c r="CV130" i="1" a="1"/>
  <c r="CV130" i="1" s="1"/>
  <c r="CT130" i="1" a="1"/>
  <c r="CT130" i="1" s="1"/>
  <c r="CR130" i="1" a="1"/>
  <c r="CR130" i="1" s="1"/>
  <c r="CQ130" i="1" a="1"/>
  <c r="CQ130" i="1" s="1"/>
  <c r="CN130" i="1" a="1"/>
  <c r="CN130" i="1" s="1"/>
  <c r="CK130" i="1" a="1"/>
  <c r="CK130" i="1" s="1"/>
  <c r="CJ130" i="1" a="1"/>
  <c r="CJ130" i="1" s="1"/>
  <c r="AF130" i="1"/>
  <c r="U130" i="1"/>
  <c r="O130" i="1" a="1"/>
  <c r="O130" i="1" s="1"/>
  <c r="M130" i="1"/>
  <c r="L130" i="1" a="1"/>
  <c r="L130" i="1" s="1"/>
  <c r="K130" i="1" a="1"/>
  <c r="K130" i="1" s="1"/>
  <c r="H130" i="1" a="1"/>
  <c r="H130" i="1" s="1"/>
  <c r="G130" i="1" a="1"/>
  <c r="G130" i="1" s="1"/>
  <c r="E130" i="1" a="1"/>
  <c r="E130" i="1" s="1"/>
  <c r="C130" i="1" a="1"/>
  <c r="C130" i="1" s="1"/>
  <c r="CX129" i="1" a="1"/>
  <c r="CX129" i="1" s="1"/>
  <c r="CV129" i="1" a="1"/>
  <c r="CV129" i="1" s="1"/>
  <c r="CT129" i="1" a="1"/>
  <c r="CT129" i="1" s="1"/>
  <c r="CR129" i="1" a="1"/>
  <c r="CR129" i="1" s="1"/>
  <c r="CQ129" i="1" a="1"/>
  <c r="CQ129" i="1" s="1"/>
  <c r="CN129" i="1" a="1"/>
  <c r="CN129" i="1" s="1"/>
  <c r="CK129" i="1" a="1"/>
  <c r="CK129" i="1" s="1"/>
  <c r="CJ129" i="1" a="1"/>
  <c r="CJ129" i="1" s="1"/>
  <c r="AF129" i="1"/>
  <c r="U129" i="1"/>
  <c r="O129" i="1" a="1"/>
  <c r="O129" i="1" s="1"/>
  <c r="M129" i="1"/>
  <c r="L129" i="1" a="1"/>
  <c r="L129" i="1" s="1"/>
  <c r="K129" i="1" a="1"/>
  <c r="K129" i="1" s="1"/>
  <c r="H129" i="1" a="1"/>
  <c r="H129" i="1" s="1"/>
  <c r="G129" i="1" a="1"/>
  <c r="G129" i="1" s="1"/>
  <c r="E129" i="1" a="1"/>
  <c r="E129" i="1" s="1"/>
  <c r="C129" i="1" a="1"/>
  <c r="C129" i="1" s="1"/>
  <c r="CX128" i="1" a="1"/>
  <c r="CX128" i="1" s="1"/>
  <c r="CV128" i="1" a="1"/>
  <c r="CV128" i="1" s="1"/>
  <c r="CT128" i="1" a="1"/>
  <c r="CT128" i="1" s="1"/>
  <c r="CR128" i="1" a="1"/>
  <c r="CR128" i="1" s="1"/>
  <c r="CQ128" i="1" a="1"/>
  <c r="CQ128" i="1" s="1"/>
  <c r="CN128" i="1" a="1"/>
  <c r="CN128" i="1" s="1"/>
  <c r="CK128" i="1" a="1"/>
  <c r="CK128" i="1" s="1"/>
  <c r="CJ128" i="1" a="1"/>
  <c r="CJ128" i="1" s="1"/>
  <c r="AF128" i="1"/>
  <c r="U128" i="1"/>
  <c r="O128" i="1" a="1"/>
  <c r="O128" i="1" s="1"/>
  <c r="M128" i="1"/>
  <c r="L128" i="1" a="1"/>
  <c r="L128" i="1" s="1"/>
  <c r="K128" i="1" a="1"/>
  <c r="K128" i="1" s="1"/>
  <c r="H128" i="1" a="1"/>
  <c r="H128" i="1" s="1"/>
  <c r="G128" i="1" a="1"/>
  <c r="G128" i="1" s="1"/>
  <c r="E128" i="1" a="1"/>
  <c r="E128" i="1" s="1"/>
  <c r="C128" i="1" a="1"/>
  <c r="C128" i="1" s="1"/>
  <c r="CX127" i="1" a="1"/>
  <c r="CX127" i="1" s="1"/>
  <c r="CV127" i="1" a="1"/>
  <c r="CV127" i="1" s="1"/>
  <c r="CT127" i="1" a="1"/>
  <c r="CT127" i="1" s="1"/>
  <c r="CR127" i="1" a="1"/>
  <c r="CR127" i="1" s="1"/>
  <c r="CQ127" i="1" a="1"/>
  <c r="CQ127" i="1" s="1"/>
  <c r="CN127" i="1" a="1"/>
  <c r="CN127" i="1" s="1"/>
  <c r="CK127" i="1" a="1"/>
  <c r="CK127" i="1" s="1"/>
  <c r="CJ127" i="1" a="1"/>
  <c r="CJ127" i="1" s="1"/>
  <c r="AF127" i="1"/>
  <c r="U127" i="1"/>
  <c r="O127" i="1" a="1"/>
  <c r="O127" i="1" s="1"/>
  <c r="M127" i="1"/>
  <c r="L127" i="1" a="1"/>
  <c r="L127" i="1" s="1"/>
  <c r="K127" i="1" a="1"/>
  <c r="K127" i="1" s="1"/>
  <c r="H127" i="1" a="1"/>
  <c r="H127" i="1" s="1"/>
  <c r="G127" i="1" a="1"/>
  <c r="G127" i="1" s="1"/>
  <c r="E127" i="1" a="1"/>
  <c r="E127" i="1" s="1"/>
  <c r="C127" i="1" a="1"/>
  <c r="C127" i="1" s="1"/>
  <c r="CX126" i="1" a="1"/>
  <c r="CX126" i="1" s="1"/>
  <c r="CV126" i="1" a="1"/>
  <c r="CV126" i="1" s="1"/>
  <c r="CT126" i="1" a="1"/>
  <c r="CT126" i="1" s="1"/>
  <c r="CR126" i="1" a="1"/>
  <c r="CR126" i="1" s="1"/>
  <c r="CQ126" i="1" a="1"/>
  <c r="CQ126" i="1" s="1"/>
  <c r="CN126" i="1" a="1"/>
  <c r="CN126" i="1" s="1"/>
  <c r="CK126" i="1" a="1"/>
  <c r="CK126" i="1" s="1"/>
  <c r="CJ126" i="1" a="1"/>
  <c r="CJ126" i="1" s="1"/>
  <c r="AF126" i="1"/>
  <c r="U126" i="1"/>
  <c r="O126" i="1" a="1"/>
  <c r="O126" i="1" s="1"/>
  <c r="M126" i="1"/>
  <c r="L126" i="1" a="1"/>
  <c r="L126" i="1" s="1"/>
  <c r="K126" i="1" a="1"/>
  <c r="K126" i="1" s="1"/>
  <c r="H126" i="1" a="1"/>
  <c r="H126" i="1" s="1"/>
  <c r="G126" i="1" a="1"/>
  <c r="G126" i="1" s="1"/>
  <c r="E126" i="1" a="1"/>
  <c r="E126" i="1" s="1"/>
  <c r="C126" i="1" a="1"/>
  <c r="C126" i="1" s="1"/>
  <c r="CX125" i="1" a="1"/>
  <c r="CX125" i="1" s="1"/>
  <c r="CV125" i="1" a="1"/>
  <c r="CV125" i="1" s="1"/>
  <c r="CT125" i="1" a="1"/>
  <c r="CT125" i="1" s="1"/>
  <c r="CR125" i="1" a="1"/>
  <c r="CR125" i="1" s="1"/>
  <c r="CQ125" i="1" a="1"/>
  <c r="CQ125" i="1" s="1"/>
  <c r="CN125" i="1" a="1"/>
  <c r="CN125" i="1" s="1"/>
  <c r="CK125" i="1" a="1"/>
  <c r="CK125" i="1" s="1"/>
  <c r="CJ125" i="1" a="1"/>
  <c r="CJ125" i="1" s="1"/>
  <c r="AF125" i="1"/>
  <c r="U125" i="1"/>
  <c r="O125" i="1" a="1"/>
  <c r="O125" i="1" s="1"/>
  <c r="M125" i="1"/>
  <c r="L125" i="1" a="1"/>
  <c r="L125" i="1" s="1"/>
  <c r="K125" i="1" a="1"/>
  <c r="K125" i="1" s="1"/>
  <c r="H125" i="1" a="1"/>
  <c r="H125" i="1" s="1"/>
  <c r="G125" i="1" a="1"/>
  <c r="G125" i="1" s="1"/>
  <c r="E125" i="1" a="1"/>
  <c r="E125" i="1" s="1"/>
  <c r="C125" i="1" a="1"/>
  <c r="C125" i="1" s="1"/>
  <c r="CX124" i="1" a="1"/>
  <c r="CX124" i="1" s="1"/>
  <c r="CV124" i="1" a="1"/>
  <c r="CV124" i="1" s="1"/>
  <c r="CT124" i="1" a="1"/>
  <c r="CT124" i="1" s="1"/>
  <c r="CR124" i="1" a="1"/>
  <c r="CR124" i="1" s="1"/>
  <c r="CQ124" i="1" a="1"/>
  <c r="CQ124" i="1" s="1"/>
  <c r="CN124" i="1" a="1"/>
  <c r="CN124" i="1" s="1"/>
  <c r="CK124" i="1" a="1"/>
  <c r="CK124" i="1" s="1"/>
  <c r="CJ124" i="1" a="1"/>
  <c r="CJ124" i="1" s="1"/>
  <c r="AF124" i="1"/>
  <c r="U124" i="1"/>
  <c r="O124" i="1" a="1"/>
  <c r="O124" i="1" s="1"/>
  <c r="M124" i="1"/>
  <c r="L124" i="1" a="1"/>
  <c r="L124" i="1" s="1"/>
  <c r="K124" i="1" a="1"/>
  <c r="K124" i="1" s="1"/>
  <c r="H124" i="1" a="1"/>
  <c r="H124" i="1" s="1"/>
  <c r="G124" i="1" a="1"/>
  <c r="G124" i="1" s="1"/>
  <c r="E124" i="1" a="1"/>
  <c r="E124" i="1" s="1"/>
  <c r="C124" i="1" a="1"/>
  <c r="C124" i="1" s="1"/>
  <c r="CX123" i="1" a="1"/>
  <c r="CX123" i="1" s="1"/>
  <c r="CV123" i="1" a="1"/>
  <c r="CV123" i="1" s="1"/>
  <c r="CT123" i="1" a="1"/>
  <c r="CT123" i="1" s="1"/>
  <c r="CR123" i="1" a="1"/>
  <c r="CR123" i="1" s="1"/>
  <c r="CQ123" i="1" a="1"/>
  <c r="CQ123" i="1" s="1"/>
  <c r="CN123" i="1" a="1"/>
  <c r="CN123" i="1" s="1"/>
  <c r="CK123" i="1" a="1"/>
  <c r="CK123" i="1" s="1"/>
  <c r="CJ123" i="1" a="1"/>
  <c r="CJ123" i="1" s="1"/>
  <c r="AF123" i="1"/>
  <c r="U123" i="1"/>
  <c r="O123" i="1" a="1"/>
  <c r="O123" i="1" s="1"/>
  <c r="M123" i="1"/>
  <c r="L123" i="1" a="1"/>
  <c r="L123" i="1" s="1"/>
  <c r="K123" i="1" a="1"/>
  <c r="K123" i="1" s="1"/>
  <c r="H123" i="1" a="1"/>
  <c r="H123" i="1" s="1"/>
  <c r="G123" i="1" a="1"/>
  <c r="G123" i="1" s="1"/>
  <c r="E123" i="1" a="1"/>
  <c r="E123" i="1" s="1"/>
  <c r="C123" i="1" a="1"/>
  <c r="C123" i="1" s="1"/>
  <c r="CX122" i="1" a="1"/>
  <c r="CX122" i="1" s="1"/>
  <c r="CV122" i="1" a="1"/>
  <c r="CV122" i="1" s="1"/>
  <c r="CT122" i="1" a="1"/>
  <c r="CT122" i="1" s="1"/>
  <c r="CR122" i="1" a="1"/>
  <c r="CR122" i="1" s="1"/>
  <c r="CQ122" i="1" a="1"/>
  <c r="CQ122" i="1" s="1"/>
  <c r="CN122" i="1" a="1"/>
  <c r="CN122" i="1" s="1"/>
  <c r="CK122" i="1" a="1"/>
  <c r="CK122" i="1" s="1"/>
  <c r="CJ122" i="1" a="1"/>
  <c r="CJ122" i="1" s="1"/>
  <c r="AF122" i="1"/>
  <c r="U122" i="1"/>
  <c r="O122" i="1" a="1"/>
  <c r="O122" i="1" s="1"/>
  <c r="M122" i="1"/>
  <c r="L122" i="1" a="1"/>
  <c r="L122" i="1" s="1"/>
  <c r="H122" i="1" a="1"/>
  <c r="H122" i="1" s="1"/>
  <c r="G122" i="1" a="1"/>
  <c r="G122" i="1" s="1"/>
  <c r="E122" i="1" a="1"/>
  <c r="E122" i="1" s="1"/>
  <c r="C122" i="1" a="1"/>
  <c r="C122" i="1" s="1"/>
  <c r="CX121" i="1" a="1"/>
  <c r="CX121" i="1" s="1"/>
  <c r="CV121" i="1" a="1"/>
  <c r="CV121" i="1" s="1"/>
  <c r="CT121" i="1" a="1"/>
  <c r="CT121" i="1" s="1"/>
  <c r="CR121" i="1" a="1"/>
  <c r="CR121" i="1" s="1"/>
  <c r="CQ121" i="1" a="1"/>
  <c r="CQ121" i="1" s="1"/>
  <c r="CN121" i="1" a="1"/>
  <c r="CN121" i="1" s="1"/>
  <c r="CK121" i="1" a="1"/>
  <c r="CK121" i="1" s="1"/>
  <c r="CJ121" i="1" a="1"/>
  <c r="CJ121" i="1" s="1"/>
  <c r="AF121" i="1"/>
  <c r="U121" i="1"/>
  <c r="O121" i="1" a="1"/>
  <c r="O121" i="1" s="1"/>
  <c r="M121" i="1"/>
  <c r="L121" i="1" a="1"/>
  <c r="L121" i="1" s="1"/>
  <c r="H121" i="1" a="1"/>
  <c r="H121" i="1" s="1"/>
  <c r="G121" i="1" a="1"/>
  <c r="G121" i="1" s="1"/>
  <c r="E121" i="1" a="1"/>
  <c r="E121" i="1" s="1"/>
  <c r="C121" i="1" a="1"/>
  <c r="C121" i="1" s="1"/>
  <c r="CX120" i="1" a="1"/>
  <c r="CX120" i="1" s="1"/>
  <c r="CV120" i="1" a="1"/>
  <c r="CV120" i="1" s="1"/>
  <c r="CT120" i="1" a="1"/>
  <c r="CT120" i="1" s="1"/>
  <c r="CR120" i="1" a="1"/>
  <c r="CR120" i="1" s="1"/>
  <c r="CQ120" i="1" a="1"/>
  <c r="CQ120" i="1" s="1"/>
  <c r="CN120" i="1" a="1"/>
  <c r="CN120" i="1" s="1"/>
  <c r="CK120" i="1" a="1"/>
  <c r="CK120" i="1" s="1"/>
  <c r="CJ120" i="1" a="1"/>
  <c r="CJ120" i="1" s="1"/>
  <c r="AF120" i="1"/>
  <c r="U120" i="1"/>
  <c r="O120" i="1" a="1"/>
  <c r="O120" i="1" s="1"/>
  <c r="M120" i="1"/>
  <c r="L120" i="1" a="1"/>
  <c r="L120" i="1" s="1"/>
  <c r="K120" i="1" a="1"/>
  <c r="K120" i="1" s="1"/>
  <c r="H120" i="1" a="1"/>
  <c r="H120" i="1" s="1"/>
  <c r="G120" i="1" a="1"/>
  <c r="G120" i="1" s="1"/>
  <c r="E120" i="1" a="1"/>
  <c r="E120" i="1" s="1"/>
  <c r="C120" i="1" a="1"/>
  <c r="C120" i="1" s="1"/>
  <c r="CX119" i="1" a="1"/>
  <c r="CX119" i="1" s="1"/>
  <c r="CV119" i="1" a="1"/>
  <c r="CV119" i="1" s="1"/>
  <c r="CT119" i="1" a="1"/>
  <c r="CT119" i="1" s="1"/>
  <c r="CR119" i="1" a="1"/>
  <c r="CR119" i="1" s="1"/>
  <c r="CQ119" i="1" a="1"/>
  <c r="CQ119" i="1" s="1"/>
  <c r="CN119" i="1" a="1"/>
  <c r="CN119" i="1" s="1"/>
  <c r="CK119" i="1" a="1"/>
  <c r="CK119" i="1" s="1"/>
  <c r="CJ119" i="1" a="1"/>
  <c r="CJ119" i="1" s="1"/>
  <c r="AF119" i="1"/>
  <c r="U119" i="1"/>
  <c r="O119" i="1" a="1"/>
  <c r="O119" i="1" s="1"/>
  <c r="M119" i="1"/>
  <c r="L119" i="1" a="1"/>
  <c r="L119" i="1" s="1"/>
  <c r="K119" i="1" a="1"/>
  <c r="K119" i="1" s="1"/>
  <c r="H119" i="1" a="1"/>
  <c r="H119" i="1" s="1"/>
  <c r="G119" i="1" a="1"/>
  <c r="G119" i="1" s="1"/>
  <c r="E119" i="1" a="1"/>
  <c r="E119" i="1" s="1"/>
  <c r="C119" i="1" a="1"/>
  <c r="C119" i="1" s="1"/>
  <c r="CX118" i="1" a="1"/>
  <c r="CX118" i="1" s="1"/>
  <c r="CV118" i="1" a="1"/>
  <c r="CV118" i="1" s="1"/>
  <c r="CT118" i="1" a="1"/>
  <c r="CT118" i="1" s="1"/>
  <c r="CR118" i="1" a="1"/>
  <c r="CR118" i="1" s="1"/>
  <c r="CQ118" i="1" a="1"/>
  <c r="CQ118" i="1" s="1"/>
  <c r="CN118" i="1" a="1"/>
  <c r="CN118" i="1" s="1"/>
  <c r="CJ118" i="1" a="1"/>
  <c r="CJ118" i="1" s="1"/>
  <c r="AF118" i="1"/>
  <c r="U118" i="1"/>
  <c r="O118" i="1" a="1"/>
  <c r="O118" i="1" s="1"/>
  <c r="M118" i="1"/>
  <c r="L118" i="1" a="1"/>
  <c r="L118" i="1" s="1"/>
  <c r="K118" i="1" a="1"/>
  <c r="K118" i="1" s="1"/>
  <c r="H118" i="1" a="1"/>
  <c r="H118" i="1" s="1"/>
  <c r="G118" i="1" a="1"/>
  <c r="G118" i="1" s="1"/>
  <c r="E118" i="1" a="1"/>
  <c r="E118" i="1" s="1"/>
  <c r="C118" i="1" a="1"/>
  <c r="C118" i="1" s="1"/>
  <c r="CX117" i="1" a="1"/>
  <c r="CX117" i="1" s="1"/>
  <c r="CV117" i="1" a="1"/>
  <c r="CV117" i="1" s="1"/>
  <c r="CT117" i="1" a="1"/>
  <c r="CT117" i="1" s="1"/>
  <c r="CR117" i="1" a="1"/>
  <c r="CR117" i="1" s="1"/>
  <c r="CQ117" i="1" a="1"/>
  <c r="CQ117" i="1" s="1"/>
  <c r="CN117" i="1" a="1"/>
  <c r="CN117" i="1" s="1"/>
  <c r="CK117" i="1" a="1"/>
  <c r="CK117" i="1" s="1"/>
  <c r="CJ117" i="1" a="1"/>
  <c r="CJ117" i="1" s="1"/>
  <c r="AF117" i="1"/>
  <c r="U117" i="1"/>
  <c r="O117" i="1" a="1"/>
  <c r="O117" i="1" s="1"/>
  <c r="M117" i="1"/>
  <c r="L117" i="1" a="1"/>
  <c r="L117" i="1" s="1"/>
  <c r="K117" i="1" a="1"/>
  <c r="K117" i="1" s="1"/>
  <c r="H117" i="1" a="1"/>
  <c r="H117" i="1" s="1"/>
  <c r="G117" i="1" a="1"/>
  <c r="G117" i="1" s="1"/>
  <c r="E117" i="1" a="1"/>
  <c r="E117" i="1" s="1"/>
  <c r="C117" i="1" a="1"/>
  <c r="C117" i="1" s="1"/>
  <c r="CX116" i="1" a="1"/>
  <c r="CX116" i="1" s="1"/>
  <c r="CV116" i="1" a="1"/>
  <c r="CV116" i="1" s="1"/>
  <c r="CT116" i="1" a="1"/>
  <c r="CT116" i="1" s="1"/>
  <c r="CR116" i="1" a="1"/>
  <c r="CR116" i="1" s="1"/>
  <c r="CQ116" i="1" a="1"/>
  <c r="CQ116" i="1" s="1"/>
  <c r="CN116" i="1" a="1"/>
  <c r="CN116" i="1" s="1"/>
  <c r="CK116" i="1" a="1"/>
  <c r="CK116" i="1" s="1"/>
  <c r="CJ116" i="1" a="1"/>
  <c r="CJ116" i="1" s="1"/>
  <c r="AF116" i="1"/>
  <c r="U116" i="1"/>
  <c r="O116" i="1" a="1"/>
  <c r="O116" i="1" s="1"/>
  <c r="M116" i="1"/>
  <c r="L116" i="1" a="1"/>
  <c r="L116" i="1" s="1"/>
  <c r="K116" i="1" a="1"/>
  <c r="K116" i="1" s="1"/>
  <c r="H116" i="1" a="1"/>
  <c r="H116" i="1" s="1"/>
  <c r="G116" i="1" a="1"/>
  <c r="G116" i="1" s="1"/>
  <c r="E116" i="1" a="1"/>
  <c r="E116" i="1" s="1"/>
  <c r="C116" i="1" a="1"/>
  <c r="C116" i="1" s="1"/>
  <c r="CX115" i="1" a="1"/>
  <c r="CX115" i="1" s="1"/>
  <c r="CV115" i="1" a="1"/>
  <c r="CV115" i="1" s="1"/>
  <c r="CT115" i="1" a="1"/>
  <c r="CT115" i="1" s="1"/>
  <c r="CR115" i="1" a="1"/>
  <c r="CR115" i="1" s="1"/>
  <c r="CQ115" i="1" a="1"/>
  <c r="CQ115" i="1" s="1"/>
  <c r="CN115" i="1" a="1"/>
  <c r="CN115" i="1" s="1"/>
  <c r="CK115" i="1" a="1"/>
  <c r="CK115" i="1" s="1"/>
  <c r="CJ115" i="1" a="1"/>
  <c r="CJ115" i="1" s="1"/>
  <c r="AF115" i="1"/>
  <c r="U115" i="1"/>
  <c r="O115" i="1" a="1"/>
  <c r="O115" i="1" s="1"/>
  <c r="M115" i="1"/>
  <c r="L115" i="1" a="1"/>
  <c r="L115" i="1" s="1"/>
  <c r="K115" i="1" a="1"/>
  <c r="K115" i="1" s="1"/>
  <c r="H115" i="1" a="1"/>
  <c r="H115" i="1" s="1"/>
  <c r="G115" i="1" a="1"/>
  <c r="G115" i="1" s="1"/>
  <c r="E115" i="1" a="1"/>
  <c r="E115" i="1" s="1"/>
  <c r="C115" i="1" a="1"/>
  <c r="C115" i="1" s="1"/>
  <c r="CX114" i="1" a="1"/>
  <c r="CX114" i="1" s="1"/>
  <c r="CV114" i="1" a="1"/>
  <c r="CV114" i="1" s="1"/>
  <c r="CT114" i="1" a="1"/>
  <c r="CT114" i="1" s="1"/>
  <c r="CR114" i="1" a="1"/>
  <c r="CR114" i="1" s="1"/>
  <c r="CQ114" i="1" a="1"/>
  <c r="CQ114" i="1" s="1"/>
  <c r="CN114" i="1" a="1"/>
  <c r="CN114" i="1" s="1"/>
  <c r="CK114" i="1" a="1"/>
  <c r="CK114" i="1" s="1"/>
  <c r="CJ114" i="1" a="1"/>
  <c r="CJ114" i="1" s="1"/>
  <c r="AF114" i="1"/>
  <c r="U114" i="1"/>
  <c r="O114" i="1" a="1"/>
  <c r="O114" i="1" s="1"/>
  <c r="M114" i="1"/>
  <c r="L114" i="1" a="1"/>
  <c r="L114" i="1" s="1"/>
  <c r="K114" i="1" a="1"/>
  <c r="K114" i="1" s="1"/>
  <c r="H114" i="1" a="1"/>
  <c r="H114" i="1" s="1"/>
  <c r="G114" i="1" a="1"/>
  <c r="G114" i="1" s="1"/>
  <c r="E114" i="1" a="1"/>
  <c r="E114" i="1" s="1"/>
  <c r="C114" i="1" a="1"/>
  <c r="C114" i="1" s="1"/>
  <c r="CX113" i="1" a="1"/>
  <c r="CX113" i="1" s="1"/>
  <c r="CV113" i="1" a="1"/>
  <c r="CV113" i="1" s="1"/>
  <c r="CT113" i="1" a="1"/>
  <c r="CT113" i="1" s="1"/>
  <c r="CR113" i="1" a="1"/>
  <c r="CR113" i="1" s="1"/>
  <c r="CQ113" i="1" a="1"/>
  <c r="CQ113" i="1" s="1"/>
  <c r="CN113" i="1" a="1"/>
  <c r="CN113" i="1" s="1"/>
  <c r="CK113" i="1" a="1"/>
  <c r="CK113" i="1" s="1"/>
  <c r="CJ113" i="1" a="1"/>
  <c r="CJ113" i="1" s="1"/>
  <c r="AF113" i="1"/>
  <c r="U113" i="1"/>
  <c r="O113" i="1" a="1"/>
  <c r="O113" i="1" s="1"/>
  <c r="M113" i="1"/>
  <c r="L113" i="1" a="1"/>
  <c r="L113" i="1" s="1"/>
  <c r="K113" i="1" a="1"/>
  <c r="K113" i="1" s="1"/>
  <c r="H113" i="1" a="1"/>
  <c r="H113" i="1" s="1"/>
  <c r="G113" i="1" a="1"/>
  <c r="G113" i="1" s="1"/>
  <c r="E113" i="1" a="1"/>
  <c r="E113" i="1" s="1"/>
  <c r="C113" i="1" a="1"/>
  <c r="C113" i="1" s="1"/>
  <c r="CX112" i="1" a="1"/>
  <c r="CX112" i="1" s="1"/>
  <c r="CV112" i="1" a="1"/>
  <c r="CV112" i="1" s="1"/>
  <c r="CT112" i="1" a="1"/>
  <c r="CT112" i="1" s="1"/>
  <c r="CR112" i="1" a="1"/>
  <c r="CR112" i="1" s="1"/>
  <c r="CQ112" i="1" a="1"/>
  <c r="CQ112" i="1" s="1"/>
  <c r="CN112" i="1" a="1"/>
  <c r="CN112" i="1" s="1"/>
  <c r="CK112" i="1" a="1"/>
  <c r="CK112" i="1" s="1"/>
  <c r="CJ112" i="1" a="1"/>
  <c r="CJ112" i="1" s="1"/>
  <c r="AF112" i="1"/>
  <c r="U112" i="1"/>
  <c r="O112" i="1" a="1"/>
  <c r="O112" i="1" s="1"/>
  <c r="M112" i="1"/>
  <c r="L112" i="1" a="1"/>
  <c r="L112" i="1" s="1"/>
  <c r="K112" i="1" a="1"/>
  <c r="K112" i="1" s="1"/>
  <c r="H112" i="1" a="1"/>
  <c r="H112" i="1" s="1"/>
  <c r="G112" i="1" a="1"/>
  <c r="G112" i="1" s="1"/>
  <c r="E112" i="1" a="1"/>
  <c r="E112" i="1" s="1"/>
  <c r="C112" i="1" a="1"/>
  <c r="C112" i="1" s="1"/>
  <c r="CX111" i="1" a="1"/>
  <c r="CX111" i="1" s="1"/>
  <c r="CV111" i="1" a="1"/>
  <c r="CV111" i="1" s="1"/>
  <c r="CT111" i="1" a="1"/>
  <c r="CT111" i="1" s="1"/>
  <c r="CR111" i="1" a="1"/>
  <c r="CR111" i="1" s="1"/>
  <c r="CQ111" i="1" a="1"/>
  <c r="CQ111" i="1" s="1"/>
  <c r="CN111" i="1" a="1"/>
  <c r="CN111" i="1" s="1"/>
  <c r="CK111" i="1" a="1"/>
  <c r="CK111" i="1" s="1"/>
  <c r="CJ111" i="1" a="1"/>
  <c r="CJ111" i="1" s="1"/>
  <c r="AF111" i="1"/>
  <c r="U111" i="1"/>
  <c r="O111" i="1" a="1"/>
  <c r="O111" i="1" s="1"/>
  <c r="M111" i="1"/>
  <c r="L111" i="1" a="1"/>
  <c r="L111" i="1" s="1"/>
  <c r="K111" i="1" a="1"/>
  <c r="K111" i="1" s="1"/>
  <c r="H111" i="1" a="1"/>
  <c r="H111" i="1" s="1"/>
  <c r="G111" i="1" a="1"/>
  <c r="G111" i="1" s="1"/>
  <c r="E111" i="1" a="1"/>
  <c r="E111" i="1" s="1"/>
  <c r="C111" i="1" a="1"/>
  <c r="C111" i="1" s="1"/>
  <c r="CX110" i="1" a="1"/>
  <c r="CX110" i="1" s="1"/>
  <c r="CV110" i="1" a="1"/>
  <c r="CV110" i="1" s="1"/>
  <c r="CT110" i="1" a="1"/>
  <c r="CT110" i="1" s="1"/>
  <c r="CR110" i="1" a="1"/>
  <c r="CR110" i="1" s="1"/>
  <c r="CQ110" i="1" a="1"/>
  <c r="CQ110" i="1" s="1"/>
  <c r="CN110" i="1" a="1"/>
  <c r="CN110" i="1" s="1"/>
  <c r="CK110" i="1" a="1"/>
  <c r="CK110" i="1" s="1"/>
  <c r="CJ110" i="1" a="1"/>
  <c r="CJ110" i="1" s="1"/>
  <c r="AF110" i="1"/>
  <c r="U110" i="1"/>
  <c r="O110" i="1" a="1"/>
  <c r="O110" i="1" s="1"/>
  <c r="M110" i="1"/>
  <c r="L110" i="1" a="1"/>
  <c r="L110" i="1" s="1"/>
  <c r="K110" i="1" a="1"/>
  <c r="K110" i="1" s="1"/>
  <c r="H110" i="1" a="1"/>
  <c r="H110" i="1" s="1"/>
  <c r="G110" i="1" a="1"/>
  <c r="G110" i="1" s="1"/>
  <c r="E110" i="1" a="1"/>
  <c r="E110" i="1" s="1"/>
  <c r="C110" i="1" a="1"/>
  <c r="C110" i="1" s="1"/>
  <c r="CX109" i="1" a="1"/>
  <c r="CX109" i="1" s="1"/>
  <c r="CV109" i="1" a="1"/>
  <c r="CV109" i="1" s="1"/>
  <c r="CT109" i="1" a="1"/>
  <c r="CT109" i="1" s="1"/>
  <c r="CR109" i="1"/>
  <c r="CR109" i="1" a="1"/>
  <c r="CQ109" i="1" a="1"/>
  <c r="CQ109" i="1" s="1"/>
  <c r="CN109" i="1" a="1"/>
  <c r="CN109" i="1" s="1"/>
  <c r="CK109" i="1" a="1"/>
  <c r="CK109" i="1" s="1"/>
  <c r="CJ109" i="1" a="1"/>
  <c r="CJ109" i="1" s="1"/>
  <c r="AF109" i="1"/>
  <c r="U109" i="1"/>
  <c r="O109" i="1" a="1"/>
  <c r="O109" i="1" s="1"/>
  <c r="M109" i="1"/>
  <c r="L109" i="1" a="1"/>
  <c r="L109" i="1" s="1"/>
  <c r="K109" i="1" a="1"/>
  <c r="K109" i="1" s="1"/>
  <c r="H109" i="1" a="1"/>
  <c r="H109" i="1" s="1"/>
  <c r="G109" i="1" a="1"/>
  <c r="G109" i="1" s="1"/>
  <c r="E109" i="1" a="1"/>
  <c r="E109" i="1" s="1"/>
  <c r="C109" i="1" a="1"/>
  <c r="C109" i="1" s="1"/>
  <c r="CX108" i="1" a="1"/>
  <c r="CX108" i="1" s="1"/>
  <c r="CV108" i="1" a="1"/>
  <c r="CV108" i="1" s="1"/>
  <c r="CT108" i="1" a="1"/>
  <c r="CT108" i="1" s="1"/>
  <c r="CR108" i="1" a="1"/>
  <c r="CR108" i="1" s="1"/>
  <c r="CQ108" i="1" a="1"/>
  <c r="CQ108" i="1" s="1"/>
  <c r="CN108" i="1" a="1"/>
  <c r="CN108" i="1" s="1"/>
  <c r="CK108" i="1" a="1"/>
  <c r="CK108" i="1" s="1"/>
  <c r="CJ108" i="1" a="1"/>
  <c r="CJ108" i="1" s="1"/>
  <c r="AF108" i="1"/>
  <c r="U108" i="1"/>
  <c r="O108" i="1" a="1"/>
  <c r="O108" i="1" s="1"/>
  <c r="M108" i="1"/>
  <c r="L108" i="1" a="1"/>
  <c r="L108" i="1" s="1"/>
  <c r="K108" i="1" a="1"/>
  <c r="K108" i="1" s="1"/>
  <c r="H108" i="1" a="1"/>
  <c r="H108" i="1" s="1"/>
  <c r="G108" i="1" a="1"/>
  <c r="G108" i="1" s="1"/>
  <c r="E108" i="1" a="1"/>
  <c r="E108" i="1" s="1"/>
  <c r="C108" i="1" a="1"/>
  <c r="C108" i="1" s="1"/>
  <c r="CX107" i="1" a="1"/>
  <c r="CX107" i="1" s="1"/>
  <c r="CV107" i="1" a="1"/>
  <c r="CV107" i="1" s="1"/>
  <c r="CT107" i="1" a="1"/>
  <c r="CT107" i="1" s="1"/>
  <c r="CR107" i="1" a="1"/>
  <c r="CR107" i="1" s="1"/>
  <c r="CQ107" i="1" a="1"/>
  <c r="CQ107" i="1" s="1"/>
  <c r="CN107" i="1" a="1"/>
  <c r="CN107" i="1" s="1"/>
  <c r="CK107" i="1" a="1"/>
  <c r="CK107" i="1" s="1"/>
  <c r="CJ107" i="1" a="1"/>
  <c r="CJ107" i="1" s="1"/>
  <c r="AF107" i="1"/>
  <c r="U107" i="1"/>
  <c r="O107" i="1" a="1"/>
  <c r="O107" i="1" s="1"/>
  <c r="M107" i="1"/>
  <c r="L107" i="1" a="1"/>
  <c r="L107" i="1" s="1"/>
  <c r="K107" i="1" a="1"/>
  <c r="K107" i="1" s="1"/>
  <c r="H107" i="1" a="1"/>
  <c r="H107" i="1" s="1"/>
  <c r="G107" i="1" a="1"/>
  <c r="G107" i="1" s="1"/>
  <c r="E107" i="1" a="1"/>
  <c r="E107" i="1" s="1"/>
  <c r="C107" i="1" a="1"/>
  <c r="C107" i="1" s="1"/>
  <c r="CX106" i="1" a="1"/>
  <c r="CX106" i="1" s="1"/>
  <c r="CV106" i="1" a="1"/>
  <c r="CV106" i="1" s="1"/>
  <c r="CT106" i="1" a="1"/>
  <c r="CT106" i="1" s="1"/>
  <c r="CR106" i="1" a="1"/>
  <c r="CR106" i="1" s="1"/>
  <c r="CQ106" i="1" a="1"/>
  <c r="CQ106" i="1" s="1"/>
  <c r="CK106" i="1" a="1"/>
  <c r="CK106" i="1" s="1"/>
  <c r="CJ106" i="1" a="1"/>
  <c r="CJ106" i="1" s="1"/>
  <c r="AF106" i="1"/>
  <c r="U106" i="1"/>
  <c r="O106" i="1" a="1"/>
  <c r="O106" i="1" s="1"/>
  <c r="M106" i="1"/>
  <c r="L106" i="1" a="1"/>
  <c r="L106" i="1" s="1"/>
  <c r="K106" i="1" a="1"/>
  <c r="K106" i="1" s="1"/>
  <c r="H106" i="1" a="1"/>
  <c r="H106" i="1" s="1"/>
  <c r="G106" i="1" a="1"/>
  <c r="G106" i="1" s="1"/>
  <c r="E106" i="1" a="1"/>
  <c r="E106" i="1" s="1"/>
  <c r="C106" i="1" a="1"/>
  <c r="C106" i="1" s="1"/>
  <c r="CX105" i="1" a="1"/>
  <c r="CX105" i="1" s="1"/>
  <c r="CV105" i="1" a="1"/>
  <c r="CV105" i="1" s="1"/>
  <c r="CT105" i="1" a="1"/>
  <c r="CT105" i="1" s="1"/>
  <c r="CR105" i="1" a="1"/>
  <c r="CR105" i="1" s="1"/>
  <c r="CQ105" i="1" a="1"/>
  <c r="CQ105" i="1" s="1"/>
  <c r="CK105" i="1" a="1"/>
  <c r="CK105" i="1" s="1"/>
  <c r="CJ105" i="1" a="1"/>
  <c r="CJ105" i="1" s="1"/>
  <c r="AF105" i="1"/>
  <c r="U105" i="1"/>
  <c r="O105" i="1" a="1"/>
  <c r="O105" i="1" s="1"/>
  <c r="M105" i="1"/>
  <c r="L105" i="1" a="1"/>
  <c r="L105" i="1" s="1"/>
  <c r="K105" i="1" a="1"/>
  <c r="K105" i="1" s="1"/>
  <c r="H105" i="1" a="1"/>
  <c r="H105" i="1" s="1"/>
  <c r="G105" i="1" a="1"/>
  <c r="G105" i="1" s="1"/>
  <c r="E105" i="1" a="1"/>
  <c r="E105" i="1" s="1"/>
  <c r="C105" i="1" a="1"/>
  <c r="C105" i="1" s="1"/>
  <c r="CX104" i="1" a="1"/>
  <c r="CX104" i="1" s="1"/>
  <c r="CV104" i="1" a="1"/>
  <c r="CV104" i="1" s="1"/>
  <c r="CT104" i="1" a="1"/>
  <c r="CT104" i="1" s="1"/>
  <c r="CR104" i="1" a="1"/>
  <c r="CR104" i="1" s="1"/>
  <c r="CQ104" i="1" a="1"/>
  <c r="CQ104" i="1" s="1"/>
  <c r="CK104" i="1" a="1"/>
  <c r="CK104" i="1" s="1"/>
  <c r="CJ104" i="1" a="1"/>
  <c r="CJ104" i="1" s="1"/>
  <c r="AF104" i="1"/>
  <c r="U104" i="1"/>
  <c r="O104" i="1" a="1"/>
  <c r="O104" i="1" s="1"/>
  <c r="M104" i="1"/>
  <c r="L104" i="1" a="1"/>
  <c r="L104" i="1" s="1"/>
  <c r="K104" i="1" a="1"/>
  <c r="K104" i="1" s="1"/>
  <c r="H104" i="1" a="1"/>
  <c r="H104" i="1" s="1"/>
  <c r="G104" i="1" a="1"/>
  <c r="G104" i="1" s="1"/>
  <c r="E104" i="1" a="1"/>
  <c r="E104" i="1" s="1"/>
  <c r="C104" i="1" a="1"/>
  <c r="C104" i="1" s="1"/>
  <c r="CX103" i="1" a="1"/>
  <c r="CX103" i="1" s="1"/>
  <c r="CV103" i="1" a="1"/>
  <c r="CV103" i="1" s="1"/>
  <c r="CT103" i="1" a="1"/>
  <c r="CT103" i="1" s="1"/>
  <c r="CR103" i="1" a="1"/>
  <c r="CR103" i="1" s="1"/>
  <c r="CQ103" i="1" a="1"/>
  <c r="CQ103" i="1" s="1"/>
  <c r="CK103" i="1" a="1"/>
  <c r="CK103" i="1" s="1"/>
  <c r="CJ103" i="1" a="1"/>
  <c r="CJ103" i="1" s="1"/>
  <c r="AF103" i="1"/>
  <c r="U103" i="1"/>
  <c r="O103" i="1" a="1"/>
  <c r="O103" i="1" s="1"/>
  <c r="M103" i="1"/>
  <c r="L103" i="1" a="1"/>
  <c r="L103" i="1" s="1"/>
  <c r="K103" i="1" a="1"/>
  <c r="K103" i="1" s="1"/>
  <c r="H103" i="1" a="1"/>
  <c r="H103" i="1" s="1"/>
  <c r="G103" i="1" a="1"/>
  <c r="G103" i="1" s="1"/>
  <c r="E103" i="1" a="1"/>
  <c r="E103" i="1" s="1"/>
  <c r="C103" i="1" a="1"/>
  <c r="C103" i="1" s="1"/>
  <c r="CX102" i="1" a="1"/>
  <c r="CX102" i="1" s="1"/>
  <c r="CV102" i="1" a="1"/>
  <c r="CV102" i="1" s="1"/>
  <c r="CT102" i="1" a="1"/>
  <c r="CT102" i="1" s="1"/>
  <c r="CR102" i="1" a="1"/>
  <c r="CR102" i="1" s="1"/>
  <c r="CQ102" i="1" a="1"/>
  <c r="CQ102" i="1" s="1"/>
  <c r="CN102" i="1" a="1"/>
  <c r="CN102" i="1" s="1"/>
  <c r="CK102" i="1" a="1"/>
  <c r="CK102" i="1" s="1"/>
  <c r="CJ102" i="1" a="1"/>
  <c r="CJ102" i="1" s="1"/>
  <c r="AF102" i="1"/>
  <c r="U102" i="1"/>
  <c r="O102" i="1" a="1"/>
  <c r="O102" i="1" s="1"/>
  <c r="M102" i="1"/>
  <c r="K102" i="1" a="1"/>
  <c r="K102" i="1" s="1"/>
  <c r="H102" i="1" a="1"/>
  <c r="H102" i="1" s="1"/>
  <c r="G102" i="1" a="1"/>
  <c r="G102" i="1" s="1"/>
  <c r="E102" i="1" a="1"/>
  <c r="E102" i="1" s="1"/>
  <c r="C102" i="1" a="1"/>
  <c r="C102" i="1" s="1"/>
  <c r="CX101" i="1" a="1"/>
  <c r="CX101" i="1" s="1"/>
  <c r="CV101" i="1" a="1"/>
  <c r="CV101" i="1" s="1"/>
  <c r="CT101" i="1" a="1"/>
  <c r="CT101" i="1" s="1"/>
  <c r="CR101" i="1" a="1"/>
  <c r="CR101" i="1" s="1"/>
  <c r="CQ101" i="1" a="1"/>
  <c r="CQ101" i="1" s="1"/>
  <c r="CN101" i="1" a="1"/>
  <c r="CN101" i="1" s="1"/>
  <c r="CK101" i="1" a="1"/>
  <c r="CK101" i="1" s="1"/>
  <c r="CJ101" i="1" a="1"/>
  <c r="CJ101" i="1" s="1"/>
  <c r="AF101" i="1"/>
  <c r="U101" i="1"/>
  <c r="O101" i="1" a="1"/>
  <c r="O101" i="1" s="1"/>
  <c r="M101" i="1"/>
  <c r="L101" i="1" a="1"/>
  <c r="L101" i="1" s="1"/>
  <c r="K101" i="1" a="1"/>
  <c r="K101" i="1" s="1"/>
  <c r="H101" i="1" a="1"/>
  <c r="H101" i="1" s="1"/>
  <c r="G101" i="1" a="1"/>
  <c r="G101" i="1" s="1"/>
  <c r="E101" i="1" a="1"/>
  <c r="E101" i="1" s="1"/>
  <c r="C101" i="1" a="1"/>
  <c r="C101" i="1" s="1"/>
  <c r="CX100" i="1" a="1"/>
  <c r="CX100" i="1" s="1"/>
  <c r="CV100" i="1" a="1"/>
  <c r="CV100" i="1" s="1"/>
  <c r="CT100" i="1" a="1"/>
  <c r="CT100" i="1" s="1"/>
  <c r="CR100" i="1" a="1"/>
  <c r="CR100" i="1" s="1"/>
  <c r="CQ100" i="1" a="1"/>
  <c r="CQ100" i="1" s="1"/>
  <c r="CN100" i="1" a="1"/>
  <c r="CN100" i="1" s="1"/>
  <c r="CK100" i="1" a="1"/>
  <c r="CK100" i="1" s="1"/>
  <c r="CJ100" i="1" a="1"/>
  <c r="CJ100" i="1" s="1"/>
  <c r="AF100" i="1"/>
  <c r="U100" i="1"/>
  <c r="O100" i="1" a="1"/>
  <c r="O100" i="1" s="1"/>
  <c r="M100" i="1"/>
  <c r="L100" i="1" a="1"/>
  <c r="L100" i="1" s="1"/>
  <c r="K100" i="1" a="1"/>
  <c r="K100" i="1" s="1"/>
  <c r="H100" i="1" a="1"/>
  <c r="H100" i="1" s="1"/>
  <c r="G100" i="1" a="1"/>
  <c r="G100" i="1" s="1"/>
  <c r="E100" i="1" a="1"/>
  <c r="E100" i="1" s="1"/>
  <c r="C100" i="1" a="1"/>
  <c r="C100" i="1" s="1"/>
  <c r="CX99" i="1" a="1"/>
  <c r="CX99" i="1" s="1"/>
  <c r="CV99" i="1" a="1"/>
  <c r="CV99" i="1" s="1"/>
  <c r="CT99" i="1" a="1"/>
  <c r="CT99" i="1" s="1"/>
  <c r="CR99" i="1" a="1"/>
  <c r="CR99" i="1" s="1"/>
  <c r="CQ99" i="1" a="1"/>
  <c r="CQ99" i="1" s="1"/>
  <c r="CN99" i="1" a="1"/>
  <c r="CN99" i="1" s="1"/>
  <c r="CK99" i="1" a="1"/>
  <c r="CK99" i="1" s="1"/>
  <c r="CJ99" i="1" a="1"/>
  <c r="CJ99" i="1" s="1"/>
  <c r="AF99" i="1"/>
  <c r="U99" i="1"/>
  <c r="O99" i="1" a="1"/>
  <c r="O99" i="1" s="1"/>
  <c r="M99" i="1"/>
  <c r="L99" i="1" a="1"/>
  <c r="L99" i="1" s="1"/>
  <c r="K99" i="1" a="1"/>
  <c r="K99" i="1" s="1"/>
  <c r="H99" i="1" a="1"/>
  <c r="H99" i="1" s="1"/>
  <c r="G99" i="1" a="1"/>
  <c r="G99" i="1" s="1"/>
  <c r="E99" i="1" a="1"/>
  <c r="E99" i="1" s="1"/>
  <c r="C99" i="1" a="1"/>
  <c r="C99" i="1" s="1"/>
  <c r="CX98" i="1" a="1"/>
  <c r="CX98" i="1" s="1"/>
  <c r="CV98" i="1" a="1"/>
  <c r="CV98" i="1" s="1"/>
  <c r="CT98" i="1" a="1"/>
  <c r="CT98" i="1" s="1"/>
  <c r="CR98" i="1" a="1"/>
  <c r="CR98" i="1" s="1"/>
  <c r="CQ98" i="1" a="1"/>
  <c r="CQ98" i="1" s="1"/>
  <c r="CK98" i="1" a="1"/>
  <c r="CK98" i="1" s="1"/>
  <c r="CJ98" i="1" a="1"/>
  <c r="CJ98" i="1" s="1"/>
  <c r="AF98" i="1"/>
  <c r="U98" i="1"/>
  <c r="O98" i="1" a="1"/>
  <c r="O98" i="1" s="1"/>
  <c r="M98" i="1"/>
  <c r="L98" i="1" a="1"/>
  <c r="L98" i="1" s="1"/>
  <c r="K98" i="1" a="1"/>
  <c r="K98" i="1" s="1"/>
  <c r="H98" i="1" a="1"/>
  <c r="H98" i="1" s="1"/>
  <c r="G98" i="1" a="1"/>
  <c r="G98" i="1" s="1"/>
  <c r="E98" i="1" a="1"/>
  <c r="E98" i="1" s="1"/>
  <c r="C98" i="1" a="1"/>
  <c r="C98" i="1" s="1"/>
  <c r="CX97" i="1" a="1"/>
  <c r="CX97" i="1" s="1"/>
  <c r="CV97" i="1" a="1"/>
  <c r="CV97" i="1" s="1"/>
  <c r="CT97" i="1" a="1"/>
  <c r="CT97" i="1" s="1"/>
  <c r="CR97" i="1" a="1"/>
  <c r="CR97" i="1" s="1"/>
  <c r="CQ97" i="1" a="1"/>
  <c r="CQ97" i="1" s="1"/>
  <c r="CN97" i="1" a="1"/>
  <c r="CN97" i="1" s="1"/>
  <c r="CK97" i="1" a="1"/>
  <c r="CK97" i="1" s="1"/>
  <c r="CJ97" i="1" a="1"/>
  <c r="CJ97" i="1" s="1"/>
  <c r="AF97" i="1"/>
  <c r="U97" i="1"/>
  <c r="O97" i="1" a="1"/>
  <c r="O97" i="1" s="1"/>
  <c r="M97" i="1"/>
  <c r="L97" i="1" a="1"/>
  <c r="L97" i="1" s="1"/>
  <c r="K97" i="1" a="1"/>
  <c r="K97" i="1" s="1"/>
  <c r="H97" i="1" a="1"/>
  <c r="H97" i="1" s="1"/>
  <c r="G97" i="1" a="1"/>
  <c r="G97" i="1" s="1"/>
  <c r="E97" i="1" a="1"/>
  <c r="E97" i="1" s="1"/>
  <c r="C97" i="1" a="1"/>
  <c r="C97" i="1" s="1"/>
  <c r="CX96" i="1" a="1"/>
  <c r="CX96" i="1" s="1"/>
  <c r="CV96" i="1" a="1"/>
  <c r="CV96" i="1" s="1"/>
  <c r="CT96" i="1" a="1"/>
  <c r="CT96" i="1" s="1"/>
  <c r="CR96" i="1" a="1"/>
  <c r="CR96" i="1" s="1"/>
  <c r="CQ96" i="1" a="1"/>
  <c r="CQ96" i="1" s="1"/>
  <c r="CN96" i="1" a="1"/>
  <c r="CN96" i="1" s="1"/>
  <c r="CK96" i="1" a="1"/>
  <c r="CK96" i="1" s="1"/>
  <c r="CJ96" i="1" a="1"/>
  <c r="CJ96" i="1" s="1"/>
  <c r="AF96" i="1"/>
  <c r="U96" i="1"/>
  <c r="O96" i="1" a="1"/>
  <c r="O96" i="1" s="1"/>
  <c r="M96" i="1"/>
  <c r="L96" i="1" a="1"/>
  <c r="L96" i="1" s="1"/>
  <c r="K96" i="1" a="1"/>
  <c r="K96" i="1" s="1"/>
  <c r="H96" i="1" a="1"/>
  <c r="H96" i="1" s="1"/>
  <c r="G96" i="1" a="1"/>
  <c r="G96" i="1" s="1"/>
  <c r="E96" i="1" a="1"/>
  <c r="E96" i="1" s="1"/>
  <c r="C96" i="1" a="1"/>
  <c r="C96" i="1" s="1"/>
  <c r="CX95" i="1" a="1"/>
  <c r="CX95" i="1" s="1"/>
  <c r="CV95" i="1" a="1"/>
  <c r="CV95" i="1" s="1"/>
  <c r="CT95" i="1" a="1"/>
  <c r="CT95" i="1" s="1"/>
  <c r="CR95" i="1" a="1"/>
  <c r="CR95" i="1" s="1"/>
  <c r="CQ95" i="1" a="1"/>
  <c r="CQ95" i="1" s="1"/>
  <c r="CN95" i="1" a="1"/>
  <c r="CN95" i="1" s="1"/>
  <c r="CK95" i="1" a="1"/>
  <c r="CK95" i="1" s="1"/>
  <c r="CJ95" i="1" a="1"/>
  <c r="CJ95" i="1" s="1"/>
  <c r="AF95" i="1"/>
  <c r="U95" i="1"/>
  <c r="O95" i="1" a="1"/>
  <c r="O95" i="1" s="1"/>
  <c r="M95" i="1"/>
  <c r="L95" i="1" a="1"/>
  <c r="L95" i="1" s="1"/>
  <c r="K95" i="1" a="1"/>
  <c r="K95" i="1" s="1"/>
  <c r="H95" i="1" a="1"/>
  <c r="H95" i="1" s="1"/>
  <c r="G95" i="1" a="1"/>
  <c r="G95" i="1" s="1"/>
  <c r="E95" i="1" a="1"/>
  <c r="E95" i="1" s="1"/>
  <c r="C95" i="1" a="1"/>
  <c r="C95" i="1" s="1"/>
  <c r="CX94" i="1" a="1"/>
  <c r="CX94" i="1" s="1"/>
  <c r="CV94" i="1" a="1"/>
  <c r="CV94" i="1" s="1"/>
  <c r="CT94" i="1" a="1"/>
  <c r="CT94" i="1" s="1"/>
  <c r="CR94" i="1" a="1"/>
  <c r="CR94" i="1" s="1"/>
  <c r="CQ94" i="1" a="1"/>
  <c r="CQ94" i="1" s="1"/>
  <c r="CN94" i="1" a="1"/>
  <c r="CN94" i="1" s="1"/>
  <c r="CK94" i="1" a="1"/>
  <c r="CK94" i="1" s="1"/>
  <c r="CJ94" i="1" a="1"/>
  <c r="CJ94" i="1" s="1"/>
  <c r="AF94" i="1"/>
  <c r="U94" i="1"/>
  <c r="O94" i="1" a="1"/>
  <c r="O94" i="1" s="1"/>
  <c r="M94" i="1"/>
  <c r="L94" i="1" a="1"/>
  <c r="L94" i="1" s="1"/>
  <c r="H94" i="1" a="1"/>
  <c r="H94" i="1" s="1"/>
  <c r="G94" i="1" a="1"/>
  <c r="G94" i="1" s="1"/>
  <c r="E94" i="1" a="1"/>
  <c r="E94" i="1" s="1"/>
  <c r="C94" i="1" a="1"/>
  <c r="C94" i="1" s="1"/>
  <c r="CX93" i="1" a="1"/>
  <c r="CX93" i="1" s="1"/>
  <c r="CV93" i="1" a="1"/>
  <c r="CV93" i="1" s="1"/>
  <c r="CT93" i="1" a="1"/>
  <c r="CT93" i="1" s="1"/>
  <c r="CR93" i="1" a="1"/>
  <c r="CR93" i="1" s="1"/>
  <c r="CQ93" i="1" a="1"/>
  <c r="CQ93" i="1" s="1"/>
  <c r="CN93" i="1" a="1"/>
  <c r="CN93" i="1" s="1"/>
  <c r="CK93" i="1" a="1"/>
  <c r="CK93" i="1" s="1"/>
  <c r="CJ93" i="1" a="1"/>
  <c r="CJ93" i="1" s="1"/>
  <c r="AF93" i="1"/>
  <c r="U93" i="1"/>
  <c r="O93" i="1" a="1"/>
  <c r="O93" i="1" s="1"/>
  <c r="M93" i="1"/>
  <c r="L93" i="1" a="1"/>
  <c r="L93" i="1" s="1"/>
  <c r="K93" i="1" a="1"/>
  <c r="K93" i="1" s="1"/>
  <c r="H93" i="1" a="1"/>
  <c r="H93" i="1" s="1"/>
  <c r="G93" i="1" a="1"/>
  <c r="G93" i="1" s="1"/>
  <c r="E93" i="1" a="1"/>
  <c r="E93" i="1" s="1"/>
  <c r="C93" i="1" a="1"/>
  <c r="C93" i="1" s="1"/>
  <c r="CX92" i="1" a="1"/>
  <c r="CX92" i="1" s="1"/>
  <c r="CV92" i="1" a="1"/>
  <c r="CV92" i="1" s="1"/>
  <c r="CT92" i="1" a="1"/>
  <c r="CT92" i="1" s="1"/>
  <c r="CR92" i="1" a="1"/>
  <c r="CR92" i="1" s="1"/>
  <c r="CQ92" i="1" a="1"/>
  <c r="CQ92" i="1" s="1"/>
  <c r="CN92" i="1" a="1"/>
  <c r="CN92" i="1" s="1"/>
  <c r="CK92" i="1" a="1"/>
  <c r="CK92" i="1" s="1"/>
  <c r="CJ92" i="1" a="1"/>
  <c r="CJ92" i="1" s="1"/>
  <c r="AF92" i="1"/>
  <c r="U92" i="1"/>
  <c r="O92" i="1" a="1"/>
  <c r="O92" i="1" s="1"/>
  <c r="M92" i="1"/>
  <c r="L92" i="1" a="1"/>
  <c r="L92" i="1" s="1"/>
  <c r="K92" i="1" a="1"/>
  <c r="K92" i="1" s="1"/>
  <c r="H92" i="1" a="1"/>
  <c r="H92" i="1" s="1"/>
  <c r="G92" i="1" a="1"/>
  <c r="G92" i="1" s="1"/>
  <c r="E92" i="1" a="1"/>
  <c r="E92" i="1" s="1"/>
  <c r="C92" i="1" a="1"/>
  <c r="C92" i="1" s="1"/>
  <c r="CX91" i="1" a="1"/>
  <c r="CX91" i="1" s="1"/>
  <c r="CV91" i="1" a="1"/>
  <c r="CV91" i="1" s="1"/>
  <c r="CT91" i="1" a="1"/>
  <c r="CT91" i="1" s="1"/>
  <c r="CR91" i="1" a="1"/>
  <c r="CR91" i="1" s="1"/>
  <c r="CQ91" i="1" a="1"/>
  <c r="CQ91" i="1" s="1"/>
  <c r="CN91" i="1" a="1"/>
  <c r="CN91" i="1" s="1"/>
  <c r="CK91" i="1" a="1"/>
  <c r="CK91" i="1" s="1"/>
  <c r="CJ91" i="1" a="1"/>
  <c r="CJ91" i="1" s="1"/>
  <c r="AF91" i="1"/>
  <c r="U91" i="1"/>
  <c r="O91" i="1" a="1"/>
  <c r="O91" i="1" s="1"/>
  <c r="M91" i="1"/>
  <c r="L91" i="1" a="1"/>
  <c r="L91" i="1" s="1"/>
  <c r="K91" i="1" a="1"/>
  <c r="K91" i="1" s="1"/>
  <c r="H91" i="1" a="1"/>
  <c r="H91" i="1" s="1"/>
  <c r="G91" i="1" a="1"/>
  <c r="G91" i="1" s="1"/>
  <c r="E91" i="1" a="1"/>
  <c r="E91" i="1" s="1"/>
  <c r="C91" i="1" a="1"/>
  <c r="C91" i="1" s="1"/>
  <c r="CX90" i="1" a="1"/>
  <c r="CX90" i="1" s="1"/>
  <c r="CV90" i="1" a="1"/>
  <c r="CV90" i="1" s="1"/>
  <c r="CT90" i="1" a="1"/>
  <c r="CT90" i="1" s="1"/>
  <c r="CR90" i="1" a="1"/>
  <c r="CR90" i="1" s="1"/>
  <c r="CQ90" i="1" a="1"/>
  <c r="CQ90" i="1" s="1"/>
  <c r="CN90" i="1" a="1"/>
  <c r="CN90" i="1" s="1"/>
  <c r="CK90" i="1" a="1"/>
  <c r="CK90" i="1" s="1"/>
  <c r="CJ90" i="1" a="1"/>
  <c r="CJ90" i="1" s="1"/>
  <c r="AF90" i="1"/>
  <c r="U90" i="1"/>
  <c r="O90" i="1" a="1"/>
  <c r="O90" i="1" s="1"/>
  <c r="M90" i="1"/>
  <c r="L90" i="1" a="1"/>
  <c r="L90" i="1" s="1"/>
  <c r="K90" i="1" a="1"/>
  <c r="K90" i="1" s="1"/>
  <c r="H90" i="1" a="1"/>
  <c r="H90" i="1" s="1"/>
  <c r="G90" i="1" a="1"/>
  <c r="G90" i="1" s="1"/>
  <c r="E90" i="1" a="1"/>
  <c r="E90" i="1" s="1"/>
  <c r="C90" i="1" a="1"/>
  <c r="C90" i="1" s="1"/>
  <c r="CX89" i="1" a="1"/>
  <c r="CX89" i="1" s="1"/>
  <c r="CV89" i="1" a="1"/>
  <c r="CV89" i="1" s="1"/>
  <c r="CT89" i="1" a="1"/>
  <c r="CT89" i="1" s="1"/>
  <c r="CR89" i="1" a="1"/>
  <c r="CR89" i="1" s="1"/>
  <c r="CQ89" i="1" a="1"/>
  <c r="CQ89" i="1" s="1"/>
  <c r="CN89" i="1" a="1"/>
  <c r="CN89" i="1" s="1"/>
  <c r="CK89" i="1" a="1"/>
  <c r="CK89" i="1" s="1"/>
  <c r="CJ89" i="1" a="1"/>
  <c r="CJ89" i="1" s="1"/>
  <c r="AF89" i="1"/>
  <c r="U89" i="1"/>
  <c r="O89" i="1" a="1"/>
  <c r="O89" i="1" s="1"/>
  <c r="M89" i="1"/>
  <c r="L89" i="1" a="1"/>
  <c r="L89" i="1" s="1"/>
  <c r="K89" i="1" a="1"/>
  <c r="K89" i="1" s="1"/>
  <c r="H89" i="1" a="1"/>
  <c r="H89" i="1" s="1"/>
  <c r="G89" i="1" a="1"/>
  <c r="G89" i="1" s="1"/>
  <c r="E89" i="1"/>
  <c r="E89" i="1" a="1"/>
  <c r="C89" i="1" a="1"/>
  <c r="C89" i="1" s="1"/>
  <c r="CX88" i="1" a="1"/>
  <c r="CX88" i="1" s="1"/>
  <c r="CV88" i="1" a="1"/>
  <c r="CV88" i="1" s="1"/>
  <c r="CT88" i="1" a="1"/>
  <c r="CT88" i="1" s="1"/>
  <c r="CR88" i="1" a="1"/>
  <c r="CR88" i="1" s="1"/>
  <c r="CQ88" i="1" a="1"/>
  <c r="CQ88" i="1" s="1"/>
  <c r="CN88" i="1" a="1"/>
  <c r="CN88" i="1" s="1"/>
  <c r="CK88" i="1" a="1"/>
  <c r="CK88" i="1" s="1"/>
  <c r="CJ88" i="1" a="1"/>
  <c r="CJ88" i="1" s="1"/>
  <c r="AF88" i="1"/>
  <c r="U88" i="1"/>
  <c r="O88" i="1" a="1"/>
  <c r="O88" i="1" s="1"/>
  <c r="M88" i="1"/>
  <c r="L88" i="1" a="1"/>
  <c r="L88" i="1" s="1"/>
  <c r="K88" i="1" a="1"/>
  <c r="K88" i="1" s="1"/>
  <c r="H88" i="1" a="1"/>
  <c r="H88" i="1" s="1"/>
  <c r="G88" i="1" a="1"/>
  <c r="G88" i="1" s="1"/>
  <c r="E88" i="1" a="1"/>
  <c r="E88" i="1" s="1"/>
  <c r="C88" i="1" a="1"/>
  <c r="C88" i="1" s="1"/>
  <c r="CX87" i="1" a="1"/>
  <c r="CX87" i="1" s="1"/>
  <c r="CV87" i="1" a="1"/>
  <c r="CV87" i="1" s="1"/>
  <c r="CT87" i="1" a="1"/>
  <c r="CT87" i="1" s="1"/>
  <c r="CR87" i="1" a="1"/>
  <c r="CR87" i="1" s="1"/>
  <c r="CQ87" i="1" a="1"/>
  <c r="CQ87" i="1" s="1"/>
  <c r="CN87" i="1" a="1"/>
  <c r="CN87" i="1" s="1"/>
  <c r="CK87" i="1" a="1"/>
  <c r="CK87" i="1" s="1"/>
  <c r="CJ87" i="1" a="1"/>
  <c r="CJ87" i="1" s="1"/>
  <c r="AF87" i="1"/>
  <c r="U87" i="1"/>
  <c r="O87" i="1" a="1"/>
  <c r="O87" i="1" s="1"/>
  <c r="M87" i="1"/>
  <c r="L87" i="1" a="1"/>
  <c r="L87" i="1" s="1"/>
  <c r="K87" i="1" a="1"/>
  <c r="K87" i="1" s="1"/>
  <c r="H87" i="1" a="1"/>
  <c r="H87" i="1" s="1"/>
  <c r="G87" i="1" a="1"/>
  <c r="G87" i="1" s="1"/>
  <c r="E87" i="1" a="1"/>
  <c r="E87" i="1" s="1"/>
  <c r="C87" i="1" a="1"/>
  <c r="C87" i="1" s="1"/>
  <c r="CX86" i="1" a="1"/>
  <c r="CX86" i="1" s="1"/>
  <c r="CV86" i="1" a="1"/>
  <c r="CV86" i="1" s="1"/>
  <c r="CT86" i="1" a="1"/>
  <c r="CT86" i="1" s="1"/>
  <c r="CR86" i="1" a="1"/>
  <c r="CR86" i="1" s="1"/>
  <c r="CQ86" i="1" a="1"/>
  <c r="CQ86" i="1" s="1"/>
  <c r="CN86" i="1" a="1"/>
  <c r="CN86" i="1" s="1"/>
  <c r="CK86" i="1" a="1"/>
  <c r="CK86" i="1" s="1"/>
  <c r="CJ86" i="1" a="1"/>
  <c r="CJ86" i="1" s="1"/>
  <c r="AF86" i="1"/>
  <c r="U86" i="1"/>
  <c r="O86" i="1" a="1"/>
  <c r="O86" i="1" s="1"/>
  <c r="M86" i="1"/>
  <c r="L86" i="1" a="1"/>
  <c r="L86" i="1" s="1"/>
  <c r="K86" i="1" a="1"/>
  <c r="K86" i="1" s="1"/>
  <c r="H86" i="1" a="1"/>
  <c r="H86" i="1" s="1"/>
  <c r="G86" i="1" a="1"/>
  <c r="G86" i="1" s="1"/>
  <c r="E86" i="1" a="1"/>
  <c r="E86" i="1" s="1"/>
  <c r="C86" i="1" a="1"/>
  <c r="C86" i="1" s="1"/>
  <c r="CX85" i="1" a="1"/>
  <c r="CX85" i="1" s="1"/>
  <c r="CV85" i="1" a="1"/>
  <c r="CV85" i="1" s="1"/>
  <c r="CT85" i="1" a="1"/>
  <c r="CT85" i="1" s="1"/>
  <c r="CR85" i="1" a="1"/>
  <c r="CR85" i="1" s="1"/>
  <c r="CQ85" i="1" a="1"/>
  <c r="CQ85" i="1" s="1"/>
  <c r="CN85" i="1" a="1"/>
  <c r="CN85" i="1" s="1"/>
  <c r="CK85" i="1" a="1"/>
  <c r="CK85" i="1" s="1"/>
  <c r="CJ85" i="1" a="1"/>
  <c r="CJ85" i="1" s="1"/>
  <c r="AF85" i="1"/>
  <c r="U85" i="1"/>
  <c r="O85" i="1" a="1"/>
  <c r="O85" i="1" s="1"/>
  <c r="M85" i="1"/>
  <c r="L85" i="1" a="1"/>
  <c r="L85" i="1" s="1"/>
  <c r="K85" i="1" a="1"/>
  <c r="K85" i="1" s="1"/>
  <c r="H85" i="1" a="1"/>
  <c r="H85" i="1" s="1"/>
  <c r="G85" i="1" a="1"/>
  <c r="G85" i="1" s="1"/>
  <c r="E85" i="1" a="1"/>
  <c r="E85" i="1" s="1"/>
  <c r="C85" i="1" a="1"/>
  <c r="C85" i="1" s="1"/>
  <c r="CX84" i="1"/>
  <c r="CX84" i="1" a="1"/>
  <c r="CV84" i="1" a="1"/>
  <c r="CV84" i="1" s="1"/>
  <c r="CT84" i="1" a="1"/>
  <c r="CT84" i="1" s="1"/>
  <c r="CR84" i="1" a="1"/>
  <c r="CR84" i="1" s="1"/>
  <c r="CQ84" i="1" a="1"/>
  <c r="CQ84" i="1" s="1"/>
  <c r="CN84" i="1" a="1"/>
  <c r="CN84" i="1" s="1"/>
  <c r="CK84" i="1" a="1"/>
  <c r="CK84" i="1" s="1"/>
  <c r="CJ84" i="1" a="1"/>
  <c r="CJ84" i="1" s="1"/>
  <c r="AF84" i="1"/>
  <c r="U84" i="1"/>
  <c r="O84" i="1" a="1"/>
  <c r="O84" i="1" s="1"/>
  <c r="M84" i="1"/>
  <c r="L84" i="1" a="1"/>
  <c r="L84" i="1" s="1"/>
  <c r="K84" i="1" a="1"/>
  <c r="K84" i="1" s="1"/>
  <c r="H84" i="1" a="1"/>
  <c r="H84" i="1" s="1"/>
  <c r="G84" i="1" a="1"/>
  <c r="G84" i="1" s="1"/>
  <c r="E84" i="1" a="1"/>
  <c r="E84" i="1" s="1"/>
  <c r="C84" i="1" a="1"/>
  <c r="C84" i="1" s="1"/>
  <c r="CX83" i="1" a="1"/>
  <c r="CX83" i="1" s="1"/>
  <c r="CV83" i="1" a="1"/>
  <c r="CV83" i="1" s="1"/>
  <c r="CT83" i="1" a="1"/>
  <c r="CT83" i="1" s="1"/>
  <c r="CR83" i="1" a="1"/>
  <c r="CR83" i="1" s="1"/>
  <c r="CQ83" i="1" a="1"/>
  <c r="CQ83" i="1" s="1"/>
  <c r="CN83" i="1" a="1"/>
  <c r="CN83" i="1" s="1"/>
  <c r="CK83" i="1" a="1"/>
  <c r="CK83" i="1" s="1"/>
  <c r="CJ83" i="1" a="1"/>
  <c r="CJ83" i="1" s="1"/>
  <c r="AF83" i="1"/>
  <c r="U83" i="1"/>
  <c r="O83" i="1" a="1"/>
  <c r="O83" i="1" s="1"/>
  <c r="M83" i="1"/>
  <c r="L83" i="1" a="1"/>
  <c r="L83" i="1" s="1"/>
  <c r="K83" i="1" a="1"/>
  <c r="K83" i="1" s="1"/>
  <c r="H83" i="1" a="1"/>
  <c r="H83" i="1" s="1"/>
  <c r="G83" i="1" a="1"/>
  <c r="G83" i="1" s="1"/>
  <c r="E83" i="1" a="1"/>
  <c r="E83" i="1" s="1"/>
  <c r="C83" i="1" a="1"/>
  <c r="C83" i="1" s="1"/>
  <c r="CX82" i="1" a="1"/>
  <c r="CX82" i="1" s="1"/>
  <c r="CV82" i="1" a="1"/>
  <c r="CV82" i="1" s="1"/>
  <c r="CT82" i="1" a="1"/>
  <c r="CT82" i="1" s="1"/>
  <c r="CR82" i="1" a="1"/>
  <c r="CR82" i="1" s="1"/>
  <c r="CQ82" i="1" a="1"/>
  <c r="CQ82" i="1" s="1"/>
  <c r="CN82" i="1" a="1"/>
  <c r="CN82" i="1" s="1"/>
  <c r="CK82" i="1" a="1"/>
  <c r="CK82" i="1" s="1"/>
  <c r="CJ82" i="1" a="1"/>
  <c r="CJ82" i="1" s="1"/>
  <c r="AF82" i="1"/>
  <c r="U82" i="1"/>
  <c r="O82" i="1" a="1"/>
  <c r="O82" i="1" s="1"/>
  <c r="M82" i="1"/>
  <c r="L82" i="1" a="1"/>
  <c r="L82" i="1" s="1"/>
  <c r="K82" i="1" a="1"/>
  <c r="K82" i="1" s="1"/>
  <c r="H82" i="1" a="1"/>
  <c r="H82" i="1" s="1"/>
  <c r="G82" i="1" a="1"/>
  <c r="G82" i="1" s="1"/>
  <c r="E82" i="1" a="1"/>
  <c r="E82" i="1" s="1"/>
  <c r="C82" i="1" a="1"/>
  <c r="C82" i="1" s="1"/>
  <c r="CX81" i="1" a="1"/>
  <c r="CX81" i="1" s="1"/>
  <c r="CV81" i="1" a="1"/>
  <c r="CV81" i="1" s="1"/>
  <c r="CT81" i="1" a="1"/>
  <c r="CT81" i="1" s="1"/>
  <c r="CR81" i="1" a="1"/>
  <c r="CR81" i="1" s="1"/>
  <c r="CQ81" i="1" a="1"/>
  <c r="CQ81" i="1" s="1"/>
  <c r="CN81" i="1" a="1"/>
  <c r="CN81" i="1" s="1"/>
  <c r="CK81" i="1" a="1"/>
  <c r="CK81" i="1" s="1"/>
  <c r="CJ81" i="1" a="1"/>
  <c r="CJ81" i="1" s="1"/>
  <c r="AF81" i="1"/>
  <c r="U81" i="1"/>
  <c r="O81" i="1" a="1"/>
  <c r="O81" i="1" s="1"/>
  <c r="M81" i="1"/>
  <c r="L81" i="1" a="1"/>
  <c r="L81" i="1" s="1"/>
  <c r="K81" i="1" a="1"/>
  <c r="K81" i="1" s="1"/>
  <c r="H81" i="1" a="1"/>
  <c r="H81" i="1" s="1"/>
  <c r="G81" i="1" a="1"/>
  <c r="G81" i="1" s="1"/>
  <c r="E81" i="1" a="1"/>
  <c r="E81" i="1" s="1"/>
  <c r="C81" i="1" a="1"/>
  <c r="C81" i="1" s="1"/>
  <c r="CX80" i="1" a="1"/>
  <c r="CX80" i="1" s="1"/>
  <c r="CV80" i="1" a="1"/>
  <c r="CV80" i="1" s="1"/>
  <c r="CT80" i="1" a="1"/>
  <c r="CT80" i="1" s="1"/>
  <c r="CR80" i="1" a="1"/>
  <c r="CR80" i="1" s="1"/>
  <c r="CQ80" i="1" a="1"/>
  <c r="CQ80" i="1" s="1"/>
  <c r="CN80" i="1" a="1"/>
  <c r="CN80" i="1" s="1"/>
  <c r="CK80" i="1" a="1"/>
  <c r="CK80" i="1" s="1"/>
  <c r="CJ80" i="1" a="1"/>
  <c r="CJ80" i="1" s="1"/>
  <c r="AF80" i="1"/>
  <c r="U80" i="1"/>
  <c r="O80" i="1" a="1"/>
  <c r="O80" i="1" s="1"/>
  <c r="M80" i="1"/>
  <c r="L80" i="1" a="1"/>
  <c r="L80" i="1" s="1"/>
  <c r="K80" i="1" a="1"/>
  <c r="K80" i="1" s="1"/>
  <c r="H80" i="1" a="1"/>
  <c r="H80" i="1" s="1"/>
  <c r="G80" i="1" a="1"/>
  <c r="G80" i="1" s="1"/>
  <c r="E80" i="1" a="1"/>
  <c r="E80" i="1" s="1"/>
  <c r="CX79" i="1" a="1"/>
  <c r="CX79" i="1" s="1"/>
  <c r="CV79" i="1" a="1"/>
  <c r="CV79" i="1" s="1"/>
  <c r="CT79" i="1" a="1"/>
  <c r="CT79" i="1" s="1"/>
  <c r="CR79" i="1" a="1"/>
  <c r="CR79" i="1" s="1"/>
  <c r="CQ79" i="1" a="1"/>
  <c r="CQ79" i="1" s="1"/>
  <c r="CN79" i="1" a="1"/>
  <c r="CN79" i="1" s="1"/>
  <c r="CK79" i="1" a="1"/>
  <c r="CK79" i="1" s="1"/>
  <c r="CJ79" i="1" a="1"/>
  <c r="CJ79" i="1" s="1"/>
  <c r="AD79" i="1"/>
  <c r="AF79" i="1" s="1"/>
  <c r="U79" i="1"/>
  <c r="O79" i="1" a="1"/>
  <c r="O79" i="1" s="1"/>
  <c r="M79" i="1"/>
  <c r="L79" i="1" a="1"/>
  <c r="L79" i="1" s="1"/>
  <c r="K79" i="1" a="1"/>
  <c r="K79" i="1" s="1"/>
  <c r="H79" i="1" a="1"/>
  <c r="H79" i="1" s="1"/>
  <c r="G79" i="1" a="1"/>
  <c r="G79" i="1" s="1"/>
  <c r="E79" i="1" a="1"/>
  <c r="E79" i="1" s="1"/>
  <c r="C79" i="1" a="1"/>
  <c r="C79" i="1" s="1"/>
  <c r="CX78" i="1" a="1"/>
  <c r="CX78" i="1" s="1"/>
  <c r="CV78" i="1" a="1"/>
  <c r="CV78" i="1" s="1"/>
  <c r="CT78" i="1" a="1"/>
  <c r="CT78" i="1" s="1"/>
  <c r="CR78" i="1" a="1"/>
  <c r="CR78" i="1" s="1"/>
  <c r="CQ78" i="1" a="1"/>
  <c r="CQ78" i="1" s="1"/>
  <c r="CN78" i="1" a="1"/>
  <c r="CN78" i="1" s="1"/>
  <c r="CK78" i="1" a="1"/>
  <c r="CK78" i="1" s="1"/>
  <c r="CJ78" i="1" a="1"/>
  <c r="CJ78" i="1" s="1"/>
  <c r="AF78" i="1"/>
  <c r="U78" i="1"/>
  <c r="O78" i="1" a="1"/>
  <c r="O78" i="1" s="1"/>
  <c r="M78" i="1"/>
  <c r="L78" i="1" a="1"/>
  <c r="L78" i="1" s="1"/>
  <c r="K78" i="1" a="1"/>
  <c r="K78" i="1" s="1"/>
  <c r="H78" i="1" a="1"/>
  <c r="H78" i="1" s="1"/>
  <c r="G78" i="1" a="1"/>
  <c r="G78" i="1" s="1"/>
  <c r="E78" i="1" a="1"/>
  <c r="E78" i="1" s="1"/>
  <c r="C78" i="1" a="1"/>
  <c r="C78" i="1" s="1"/>
  <c r="CX77" i="1" a="1"/>
  <c r="CX77" i="1" s="1"/>
  <c r="CV77" i="1" a="1"/>
  <c r="CV77" i="1" s="1"/>
  <c r="CT77" i="1" a="1"/>
  <c r="CT77" i="1" s="1"/>
  <c r="CR77" i="1" a="1"/>
  <c r="CR77" i="1" s="1"/>
  <c r="CQ77" i="1" a="1"/>
  <c r="CQ77" i="1" s="1"/>
  <c r="CN77" i="1" a="1"/>
  <c r="CN77" i="1" s="1"/>
  <c r="CK77" i="1" a="1"/>
  <c r="CK77" i="1" s="1"/>
  <c r="CJ77" i="1" a="1"/>
  <c r="CJ77" i="1" s="1"/>
  <c r="AF77" i="1"/>
  <c r="U77" i="1"/>
  <c r="O77" i="1" a="1"/>
  <c r="O77" i="1" s="1"/>
  <c r="M77" i="1"/>
  <c r="L77" i="1" a="1"/>
  <c r="L77" i="1" s="1"/>
  <c r="K77" i="1" a="1"/>
  <c r="K77" i="1" s="1"/>
  <c r="H77" i="1" a="1"/>
  <c r="H77" i="1" s="1"/>
  <c r="G77" i="1" a="1"/>
  <c r="G77" i="1" s="1"/>
  <c r="E77" i="1" a="1"/>
  <c r="E77" i="1" s="1"/>
  <c r="C77" i="1" a="1"/>
  <c r="C77" i="1" s="1"/>
  <c r="CX76" i="1" a="1"/>
  <c r="CX76" i="1" s="1"/>
  <c r="CV76" i="1" a="1"/>
  <c r="CV76" i="1" s="1"/>
  <c r="CT76" i="1" a="1"/>
  <c r="CT76" i="1" s="1"/>
  <c r="CR76" i="1" a="1"/>
  <c r="CR76" i="1" s="1"/>
  <c r="CQ76" i="1" a="1"/>
  <c r="CQ76" i="1" s="1"/>
  <c r="CN76" i="1" a="1"/>
  <c r="CN76" i="1" s="1"/>
  <c r="CK76" i="1" a="1"/>
  <c r="CK76" i="1" s="1"/>
  <c r="CJ76" i="1" a="1"/>
  <c r="CJ76" i="1" s="1"/>
  <c r="AF76" i="1"/>
  <c r="U76" i="1"/>
  <c r="O76" i="1" a="1"/>
  <c r="O76" i="1" s="1"/>
  <c r="M76" i="1"/>
  <c r="L76" i="1" a="1"/>
  <c r="L76" i="1" s="1"/>
  <c r="K76" i="1" a="1"/>
  <c r="K76" i="1" s="1"/>
  <c r="H76" i="1" a="1"/>
  <c r="H76" i="1" s="1"/>
  <c r="G76" i="1" a="1"/>
  <c r="G76" i="1" s="1"/>
  <c r="E76" i="1" a="1"/>
  <c r="E76" i="1" s="1"/>
  <c r="C76" i="1" a="1"/>
  <c r="C76" i="1" s="1"/>
  <c r="CX75" i="1" a="1"/>
  <c r="CX75" i="1" s="1"/>
  <c r="CV75" i="1" a="1"/>
  <c r="CV75" i="1" s="1"/>
  <c r="CT75" i="1" a="1"/>
  <c r="CT75" i="1" s="1"/>
  <c r="CR75" i="1" a="1"/>
  <c r="CR75" i="1" s="1"/>
  <c r="CQ75" i="1" a="1"/>
  <c r="CQ75" i="1" s="1"/>
  <c r="CN75" i="1" a="1"/>
  <c r="CN75" i="1" s="1"/>
  <c r="CK75" i="1" a="1"/>
  <c r="CK75" i="1" s="1"/>
  <c r="CJ75" i="1" a="1"/>
  <c r="CJ75" i="1" s="1"/>
  <c r="AF75" i="1"/>
  <c r="U75" i="1"/>
  <c r="O75" i="1" a="1"/>
  <c r="O75" i="1" s="1"/>
  <c r="M75" i="1"/>
  <c r="L75" i="1" a="1"/>
  <c r="L75" i="1" s="1"/>
  <c r="K75" i="1" a="1"/>
  <c r="K75" i="1" s="1"/>
  <c r="H75" i="1" a="1"/>
  <c r="H75" i="1" s="1"/>
  <c r="G75" i="1" a="1"/>
  <c r="G75" i="1" s="1"/>
  <c r="E75" i="1" a="1"/>
  <c r="E75" i="1" s="1"/>
  <c r="C75" i="1" a="1"/>
  <c r="C75" i="1" s="1"/>
  <c r="CX74" i="1" a="1"/>
  <c r="CX74" i="1" s="1"/>
  <c r="CV74" i="1" a="1"/>
  <c r="CV74" i="1" s="1"/>
  <c r="CT74" i="1" a="1"/>
  <c r="CT74" i="1" s="1"/>
  <c r="CR74" i="1" a="1"/>
  <c r="CR74" i="1" s="1"/>
  <c r="CQ74" i="1" a="1"/>
  <c r="CQ74" i="1" s="1"/>
  <c r="CN74" i="1" a="1"/>
  <c r="CN74" i="1" s="1"/>
  <c r="CK74" i="1" a="1"/>
  <c r="CK74" i="1" s="1"/>
  <c r="CJ74" i="1" a="1"/>
  <c r="CJ74" i="1" s="1"/>
  <c r="AF74" i="1"/>
  <c r="U74" i="1"/>
  <c r="O74" i="1" a="1"/>
  <c r="O74" i="1" s="1"/>
  <c r="M74" i="1"/>
  <c r="L74" i="1" a="1"/>
  <c r="L74" i="1" s="1"/>
  <c r="K74" i="1" a="1"/>
  <c r="K74" i="1" s="1"/>
  <c r="H74" i="1" a="1"/>
  <c r="H74" i="1" s="1"/>
  <c r="G74" i="1" a="1"/>
  <c r="G74" i="1" s="1"/>
  <c r="E74" i="1" a="1"/>
  <c r="E74" i="1" s="1"/>
  <c r="C74" i="1" a="1"/>
  <c r="C74" i="1" s="1"/>
  <c r="CX73" i="1" a="1"/>
  <c r="CX73" i="1" s="1"/>
  <c r="CV73" i="1" a="1"/>
  <c r="CV73" i="1" s="1"/>
  <c r="CT73" i="1" a="1"/>
  <c r="CT73" i="1" s="1"/>
  <c r="CR73" i="1" a="1"/>
  <c r="CR73" i="1" s="1"/>
  <c r="CQ73" i="1" a="1"/>
  <c r="CQ73" i="1" s="1"/>
  <c r="CN73" i="1" a="1"/>
  <c r="CN73" i="1" s="1"/>
  <c r="CK73" i="1" a="1"/>
  <c r="CK73" i="1" s="1"/>
  <c r="CJ73" i="1" a="1"/>
  <c r="CJ73" i="1" s="1"/>
  <c r="AF73" i="1"/>
  <c r="U73" i="1"/>
  <c r="O73" i="1" a="1"/>
  <c r="O73" i="1" s="1"/>
  <c r="M73" i="1"/>
  <c r="L73" i="1" a="1"/>
  <c r="L73" i="1" s="1"/>
  <c r="K73" i="1" a="1"/>
  <c r="K73" i="1" s="1"/>
  <c r="H73" i="1" a="1"/>
  <c r="H73" i="1" s="1"/>
  <c r="G73" i="1" a="1"/>
  <c r="G73" i="1" s="1"/>
  <c r="E73" i="1" a="1"/>
  <c r="E73" i="1" s="1"/>
  <c r="C73" i="1" a="1"/>
  <c r="C73" i="1" s="1"/>
  <c r="CX72" i="1" a="1"/>
  <c r="CX72" i="1" s="1"/>
  <c r="CV72" i="1" a="1"/>
  <c r="CV72" i="1" s="1"/>
  <c r="CT72" i="1" a="1"/>
  <c r="CT72" i="1" s="1"/>
  <c r="CR72" i="1" a="1"/>
  <c r="CR72" i="1" s="1"/>
  <c r="CQ72" i="1" a="1"/>
  <c r="CQ72" i="1" s="1"/>
  <c r="CN72" i="1" a="1"/>
  <c r="CN72" i="1" s="1"/>
  <c r="CK72" i="1" a="1"/>
  <c r="CK72" i="1" s="1"/>
  <c r="CJ72" i="1" a="1"/>
  <c r="CJ72" i="1" s="1"/>
  <c r="AF72" i="1"/>
  <c r="U72" i="1"/>
  <c r="O72" i="1" a="1"/>
  <c r="O72" i="1" s="1"/>
  <c r="M72" i="1"/>
  <c r="L72" i="1" a="1"/>
  <c r="L72" i="1" s="1"/>
  <c r="K72" i="1" a="1"/>
  <c r="K72" i="1" s="1"/>
  <c r="H72" i="1" a="1"/>
  <c r="H72" i="1" s="1"/>
  <c r="G72" i="1" a="1"/>
  <c r="G72" i="1" s="1"/>
  <c r="E72" i="1" a="1"/>
  <c r="E72" i="1" s="1"/>
  <c r="C72" i="1" a="1"/>
  <c r="C72" i="1" s="1"/>
  <c r="CX71" i="1" a="1"/>
  <c r="CX71" i="1" s="1"/>
  <c r="CV71" i="1" a="1"/>
  <c r="CV71" i="1" s="1"/>
  <c r="CT71" i="1" a="1"/>
  <c r="CT71" i="1" s="1"/>
  <c r="CR71" i="1" a="1"/>
  <c r="CR71" i="1" s="1"/>
  <c r="CQ71" i="1" a="1"/>
  <c r="CQ71" i="1" s="1"/>
  <c r="CN71" i="1" a="1"/>
  <c r="CN71" i="1" s="1"/>
  <c r="CJ71" i="1" a="1"/>
  <c r="CJ71" i="1" s="1"/>
  <c r="AF71" i="1"/>
  <c r="U71" i="1"/>
  <c r="O71" i="1" a="1"/>
  <c r="O71" i="1" s="1"/>
  <c r="M71" i="1"/>
  <c r="L71" i="1" a="1"/>
  <c r="L71" i="1" s="1"/>
  <c r="K71" i="1" a="1"/>
  <c r="K71" i="1" s="1"/>
  <c r="H71" i="1" a="1"/>
  <c r="H71" i="1" s="1"/>
  <c r="G71" i="1" a="1"/>
  <c r="G71" i="1" s="1"/>
  <c r="E71" i="1" a="1"/>
  <c r="E71" i="1" s="1"/>
  <c r="C71" i="1" a="1"/>
  <c r="C71" i="1" s="1"/>
  <c r="CX70" i="1" a="1"/>
  <c r="CX70" i="1" s="1"/>
  <c r="CV70" i="1" a="1"/>
  <c r="CV70" i="1" s="1"/>
  <c r="CT70" i="1" a="1"/>
  <c r="CT70" i="1" s="1"/>
  <c r="CR70" i="1" a="1"/>
  <c r="CR70" i="1" s="1"/>
  <c r="CQ70" i="1" a="1"/>
  <c r="CQ70" i="1" s="1"/>
  <c r="CN70" i="1" a="1"/>
  <c r="CN70" i="1" s="1"/>
  <c r="CK70" i="1" a="1"/>
  <c r="CK70" i="1" s="1"/>
  <c r="CJ70" i="1" a="1"/>
  <c r="CJ70" i="1" s="1"/>
  <c r="AF70" i="1"/>
  <c r="U70" i="1"/>
  <c r="O70" i="1" a="1"/>
  <c r="O70" i="1" s="1"/>
  <c r="M70" i="1"/>
  <c r="L70" i="1" a="1"/>
  <c r="L70" i="1" s="1"/>
  <c r="K70" i="1" a="1"/>
  <c r="K70" i="1" s="1"/>
  <c r="H70" i="1" a="1"/>
  <c r="H70" i="1" s="1"/>
  <c r="G70" i="1" a="1"/>
  <c r="G70" i="1" s="1"/>
  <c r="E70" i="1" a="1"/>
  <c r="E70" i="1" s="1"/>
  <c r="C70" i="1" a="1"/>
  <c r="C70" i="1" s="1"/>
  <c r="CX69" i="1" a="1"/>
  <c r="CX69" i="1" s="1"/>
  <c r="CV69" i="1" a="1"/>
  <c r="CV69" i="1" s="1"/>
  <c r="CT69" i="1" a="1"/>
  <c r="CT69" i="1" s="1"/>
  <c r="CR69" i="1" a="1"/>
  <c r="CR69" i="1" s="1"/>
  <c r="CQ69" i="1" a="1"/>
  <c r="CQ69" i="1" s="1"/>
  <c r="CN69" i="1" a="1"/>
  <c r="CN69" i="1" s="1"/>
  <c r="CK69" i="1" a="1"/>
  <c r="CK69" i="1" s="1"/>
  <c r="CJ69" i="1" a="1"/>
  <c r="CJ69" i="1" s="1"/>
  <c r="AF69" i="1"/>
  <c r="U69" i="1"/>
  <c r="O69" i="1" a="1"/>
  <c r="O69" i="1" s="1"/>
  <c r="M69" i="1"/>
  <c r="L69" i="1" a="1"/>
  <c r="L69" i="1" s="1"/>
  <c r="K69" i="1" a="1"/>
  <c r="K69" i="1" s="1"/>
  <c r="H69" i="1" a="1"/>
  <c r="H69" i="1" s="1"/>
  <c r="G69" i="1" a="1"/>
  <c r="G69" i="1" s="1"/>
  <c r="E69" i="1" a="1"/>
  <c r="E69" i="1" s="1"/>
  <c r="C69" i="1" a="1"/>
  <c r="C69" i="1" s="1"/>
  <c r="CX68" i="1" a="1"/>
  <c r="CX68" i="1" s="1"/>
  <c r="CV68" i="1" a="1"/>
  <c r="CV68" i="1" s="1"/>
  <c r="CT68" i="1" a="1"/>
  <c r="CT68" i="1" s="1"/>
  <c r="CR68" i="1" a="1"/>
  <c r="CR68" i="1" s="1"/>
  <c r="CQ68" i="1" a="1"/>
  <c r="CQ68" i="1" s="1"/>
  <c r="CN68" i="1" a="1"/>
  <c r="CN68" i="1" s="1"/>
  <c r="CK68" i="1" a="1"/>
  <c r="CK68" i="1" s="1"/>
  <c r="CJ68" i="1" a="1"/>
  <c r="CJ68" i="1" s="1"/>
  <c r="AF68" i="1"/>
  <c r="U68" i="1"/>
  <c r="O68" i="1" a="1"/>
  <c r="O68" i="1" s="1"/>
  <c r="M68" i="1"/>
  <c r="L68" i="1" a="1"/>
  <c r="L68" i="1" s="1"/>
  <c r="K68" i="1" a="1"/>
  <c r="K68" i="1" s="1"/>
  <c r="H68" i="1" a="1"/>
  <c r="H68" i="1" s="1"/>
  <c r="G68" i="1" a="1"/>
  <c r="G68" i="1" s="1"/>
  <c r="E68" i="1" a="1"/>
  <c r="E68" i="1" s="1"/>
  <c r="C68" i="1" a="1"/>
  <c r="C68" i="1" s="1"/>
  <c r="CX67" i="1" a="1"/>
  <c r="CX67" i="1" s="1"/>
  <c r="CV67" i="1" a="1"/>
  <c r="CV67" i="1" s="1"/>
  <c r="CT67" i="1" a="1"/>
  <c r="CT67" i="1" s="1"/>
  <c r="CR67" i="1" a="1"/>
  <c r="CR67" i="1" s="1"/>
  <c r="CQ67" i="1" a="1"/>
  <c r="CQ67" i="1" s="1"/>
  <c r="CN67" i="1" a="1"/>
  <c r="CN67" i="1" s="1"/>
  <c r="CK67" i="1" a="1"/>
  <c r="CK67" i="1" s="1"/>
  <c r="CJ67" i="1" a="1"/>
  <c r="CJ67" i="1" s="1"/>
  <c r="AF67" i="1"/>
  <c r="U67" i="1"/>
  <c r="O67" i="1" a="1"/>
  <c r="O67" i="1" s="1"/>
  <c r="M67" i="1"/>
  <c r="L67" i="1" a="1"/>
  <c r="L67" i="1" s="1"/>
  <c r="K67" i="1" a="1"/>
  <c r="K67" i="1" s="1"/>
  <c r="H67" i="1" a="1"/>
  <c r="H67" i="1" s="1"/>
  <c r="G67" i="1" a="1"/>
  <c r="G67" i="1" s="1"/>
  <c r="E67" i="1" a="1"/>
  <c r="E67" i="1" s="1"/>
  <c r="C67" i="1" a="1"/>
  <c r="C67" i="1" s="1"/>
  <c r="CX66" i="1" a="1"/>
  <c r="CX66" i="1" s="1"/>
  <c r="CV66" i="1" a="1"/>
  <c r="CV66" i="1" s="1"/>
  <c r="CT66" i="1" a="1"/>
  <c r="CT66" i="1" s="1"/>
  <c r="CR66" i="1" a="1"/>
  <c r="CR66" i="1" s="1"/>
  <c r="CQ66" i="1" a="1"/>
  <c r="CQ66" i="1" s="1"/>
  <c r="CN66" i="1" a="1"/>
  <c r="CN66" i="1" s="1"/>
  <c r="CK66" i="1" a="1"/>
  <c r="CK66" i="1" s="1"/>
  <c r="CJ66" i="1" a="1"/>
  <c r="CJ66" i="1" s="1"/>
  <c r="AF66" i="1"/>
  <c r="U66" i="1"/>
  <c r="O66" i="1" a="1"/>
  <c r="O66" i="1" s="1"/>
  <c r="M66" i="1"/>
  <c r="L66" i="1" a="1"/>
  <c r="L66" i="1" s="1"/>
  <c r="K66" i="1" a="1"/>
  <c r="K66" i="1" s="1"/>
  <c r="H66" i="1" a="1"/>
  <c r="H66" i="1" s="1"/>
  <c r="G66" i="1" a="1"/>
  <c r="G66" i="1" s="1"/>
  <c r="E66" i="1" a="1"/>
  <c r="E66" i="1" s="1"/>
  <c r="C66" i="1" a="1"/>
  <c r="C66" i="1" s="1"/>
  <c r="CX65" i="1" a="1"/>
  <c r="CX65" i="1" s="1"/>
  <c r="CV65" i="1" a="1"/>
  <c r="CV65" i="1" s="1"/>
  <c r="CT65" i="1" a="1"/>
  <c r="CT65" i="1" s="1"/>
  <c r="CR65" i="1" a="1"/>
  <c r="CR65" i="1" s="1"/>
  <c r="CQ65" i="1" a="1"/>
  <c r="CQ65" i="1" s="1"/>
  <c r="CN65" i="1" a="1"/>
  <c r="CN65" i="1" s="1"/>
  <c r="CK65" i="1" a="1"/>
  <c r="CK65" i="1" s="1"/>
  <c r="CJ65" i="1" a="1"/>
  <c r="CJ65" i="1" s="1"/>
  <c r="AF65" i="1"/>
  <c r="U65" i="1"/>
  <c r="O65" i="1" a="1"/>
  <c r="O65" i="1" s="1"/>
  <c r="M65" i="1"/>
  <c r="L65" i="1" a="1"/>
  <c r="L65" i="1" s="1"/>
  <c r="K65" i="1" a="1"/>
  <c r="K65" i="1" s="1"/>
  <c r="H65" i="1" a="1"/>
  <c r="H65" i="1" s="1"/>
  <c r="G65" i="1" a="1"/>
  <c r="G65" i="1" s="1"/>
  <c r="E65" i="1" a="1"/>
  <c r="E65" i="1" s="1"/>
  <c r="C65" i="1" a="1"/>
  <c r="C65" i="1" s="1"/>
  <c r="CX64" i="1" a="1"/>
  <c r="CX64" i="1" s="1"/>
  <c r="CV64" i="1" a="1"/>
  <c r="CV64" i="1" s="1"/>
  <c r="CT64" i="1" a="1"/>
  <c r="CT64" i="1" s="1"/>
  <c r="CR64" i="1" a="1"/>
  <c r="CR64" i="1" s="1"/>
  <c r="CQ64" i="1" a="1"/>
  <c r="CQ64" i="1" s="1"/>
  <c r="CN64" i="1" a="1"/>
  <c r="CN64" i="1" s="1"/>
  <c r="CK64" i="1" a="1"/>
  <c r="CK64" i="1" s="1"/>
  <c r="CJ64" i="1" a="1"/>
  <c r="CJ64" i="1" s="1"/>
  <c r="AF64" i="1"/>
  <c r="U64" i="1"/>
  <c r="O64" i="1" a="1"/>
  <c r="O64" i="1" s="1"/>
  <c r="M64" i="1"/>
  <c r="L64" i="1" a="1"/>
  <c r="L64" i="1" s="1"/>
  <c r="K64" i="1" a="1"/>
  <c r="K64" i="1" s="1"/>
  <c r="H64" i="1" a="1"/>
  <c r="H64" i="1" s="1"/>
  <c r="G64" i="1" a="1"/>
  <c r="G64" i="1" s="1"/>
  <c r="E64" i="1" a="1"/>
  <c r="E64" i="1" s="1"/>
  <c r="C64" i="1" a="1"/>
  <c r="C64" i="1" s="1"/>
  <c r="CX63" i="1" a="1"/>
  <c r="CX63" i="1" s="1"/>
  <c r="CV63" i="1" a="1"/>
  <c r="CV63" i="1" s="1"/>
  <c r="CT63" i="1" a="1"/>
  <c r="CT63" i="1" s="1"/>
  <c r="CR63" i="1" a="1"/>
  <c r="CR63" i="1" s="1"/>
  <c r="CQ63" i="1" a="1"/>
  <c r="CQ63" i="1" s="1"/>
  <c r="CN63" i="1" a="1"/>
  <c r="CN63" i="1" s="1"/>
  <c r="CK63" i="1" a="1"/>
  <c r="CK63" i="1" s="1"/>
  <c r="CJ63" i="1" a="1"/>
  <c r="CJ63" i="1" s="1"/>
  <c r="AF63" i="1"/>
  <c r="U63" i="1"/>
  <c r="O63" i="1" a="1"/>
  <c r="O63" i="1" s="1"/>
  <c r="M63" i="1"/>
  <c r="L63" i="1" a="1"/>
  <c r="L63" i="1" s="1"/>
  <c r="K63" i="1" a="1"/>
  <c r="K63" i="1" s="1"/>
  <c r="H63" i="1" a="1"/>
  <c r="H63" i="1" s="1"/>
  <c r="G63" i="1" a="1"/>
  <c r="G63" i="1" s="1"/>
  <c r="E63" i="1" a="1"/>
  <c r="E63" i="1" s="1"/>
  <c r="C63" i="1" a="1"/>
  <c r="C63" i="1" s="1"/>
  <c r="CX62" i="1" a="1"/>
  <c r="CX62" i="1" s="1"/>
  <c r="CV62" i="1" a="1"/>
  <c r="CV62" i="1" s="1"/>
  <c r="CT62" i="1" a="1"/>
  <c r="CT62" i="1" s="1"/>
  <c r="CR62" i="1" a="1"/>
  <c r="CR62" i="1" s="1"/>
  <c r="CQ62" i="1" a="1"/>
  <c r="CQ62" i="1" s="1"/>
  <c r="CN62" i="1" a="1"/>
  <c r="CN62" i="1" s="1"/>
  <c r="CK62" i="1" a="1"/>
  <c r="CK62" i="1" s="1"/>
  <c r="CJ62" i="1" a="1"/>
  <c r="CJ62" i="1" s="1"/>
  <c r="AF62" i="1"/>
  <c r="U62" i="1"/>
  <c r="O62" i="1" a="1"/>
  <c r="O62" i="1" s="1"/>
  <c r="M62" i="1"/>
  <c r="L62" i="1" a="1"/>
  <c r="L62" i="1" s="1"/>
  <c r="K62" i="1" a="1"/>
  <c r="K62" i="1" s="1"/>
  <c r="H62" i="1" a="1"/>
  <c r="H62" i="1" s="1"/>
  <c r="G62" i="1" a="1"/>
  <c r="G62" i="1" s="1"/>
  <c r="E62" i="1" a="1"/>
  <c r="E62" i="1" s="1"/>
  <c r="C62" i="1" a="1"/>
  <c r="C62" i="1" s="1"/>
  <c r="CX61" i="1" a="1"/>
  <c r="CX61" i="1" s="1"/>
  <c r="CV61" i="1" a="1"/>
  <c r="CV61" i="1" s="1"/>
  <c r="CT61" i="1" a="1"/>
  <c r="CT61" i="1" s="1"/>
  <c r="CR61" i="1" a="1"/>
  <c r="CR61" i="1" s="1"/>
  <c r="CQ61" i="1" a="1"/>
  <c r="CQ61" i="1" s="1"/>
  <c r="CN61" i="1" a="1"/>
  <c r="CN61" i="1" s="1"/>
  <c r="CK61" i="1" a="1"/>
  <c r="CK61" i="1" s="1"/>
  <c r="CJ61" i="1" a="1"/>
  <c r="CJ61" i="1" s="1"/>
  <c r="AF61" i="1"/>
  <c r="U61" i="1"/>
  <c r="O61" i="1" a="1"/>
  <c r="O61" i="1" s="1"/>
  <c r="M61" i="1"/>
  <c r="L61" i="1" a="1"/>
  <c r="L61" i="1" s="1"/>
  <c r="K61" i="1" a="1"/>
  <c r="K61" i="1" s="1"/>
  <c r="H61" i="1" a="1"/>
  <c r="H61" i="1" s="1"/>
  <c r="G61" i="1" a="1"/>
  <c r="G61" i="1" s="1"/>
  <c r="E61" i="1" a="1"/>
  <c r="E61" i="1" s="1"/>
  <c r="C61" i="1" a="1"/>
  <c r="C61" i="1" s="1"/>
  <c r="CX60" i="1" a="1"/>
  <c r="CX60" i="1" s="1"/>
  <c r="CV60" i="1" a="1"/>
  <c r="CV60" i="1" s="1"/>
  <c r="CT60" i="1" a="1"/>
  <c r="CT60" i="1" s="1"/>
  <c r="CR60" i="1" a="1"/>
  <c r="CR60" i="1" s="1"/>
  <c r="CQ60" i="1" a="1"/>
  <c r="CQ60" i="1" s="1"/>
  <c r="CN60" i="1" a="1"/>
  <c r="CN60" i="1" s="1"/>
  <c r="CJ60" i="1" a="1"/>
  <c r="CJ60" i="1" s="1"/>
  <c r="AF60" i="1"/>
  <c r="U60" i="1"/>
  <c r="O60" i="1" a="1"/>
  <c r="O60" i="1" s="1"/>
  <c r="M60" i="1"/>
  <c r="L60" i="1" a="1"/>
  <c r="L60" i="1" s="1"/>
  <c r="K60" i="1" a="1"/>
  <c r="K60" i="1" s="1"/>
  <c r="H60" i="1" a="1"/>
  <c r="H60" i="1" s="1"/>
  <c r="G60" i="1" a="1"/>
  <c r="G60" i="1" s="1"/>
  <c r="E60" i="1" a="1"/>
  <c r="E60" i="1" s="1"/>
  <c r="C60" i="1" a="1"/>
  <c r="C60" i="1" s="1"/>
  <c r="CX59" i="1" a="1"/>
  <c r="CX59" i="1" s="1"/>
  <c r="CV59" i="1" a="1"/>
  <c r="CV59" i="1" s="1"/>
  <c r="CT59" i="1" a="1"/>
  <c r="CT59" i="1" s="1"/>
  <c r="CR59" i="1" a="1"/>
  <c r="CR59" i="1" s="1"/>
  <c r="CQ59" i="1" a="1"/>
  <c r="CQ59" i="1" s="1"/>
  <c r="CN59" i="1" a="1"/>
  <c r="CN59" i="1" s="1"/>
  <c r="CK59" i="1" a="1"/>
  <c r="CK59" i="1" s="1"/>
  <c r="CJ59" i="1" a="1"/>
  <c r="CJ59" i="1" s="1"/>
  <c r="AF59" i="1"/>
  <c r="U59" i="1"/>
  <c r="O59" i="1" a="1"/>
  <c r="O59" i="1" s="1"/>
  <c r="M59" i="1"/>
  <c r="L59" i="1" a="1"/>
  <c r="L59" i="1" s="1"/>
  <c r="K59" i="1" a="1"/>
  <c r="K59" i="1" s="1"/>
  <c r="H59" i="1" a="1"/>
  <c r="H59" i="1" s="1"/>
  <c r="G59" i="1" a="1"/>
  <c r="G59" i="1" s="1"/>
  <c r="E59" i="1" a="1"/>
  <c r="E59" i="1" s="1"/>
  <c r="C59" i="1" a="1"/>
  <c r="C59" i="1" s="1"/>
  <c r="CX58" i="1" a="1"/>
  <c r="CX58" i="1" s="1"/>
  <c r="CV58" i="1" a="1"/>
  <c r="CV58" i="1" s="1"/>
  <c r="CT58" i="1" a="1"/>
  <c r="CT58" i="1" s="1"/>
  <c r="CR58" i="1" a="1"/>
  <c r="CR58" i="1" s="1"/>
  <c r="CQ58" i="1" a="1"/>
  <c r="CQ58" i="1" s="1"/>
  <c r="CN58" i="1" a="1"/>
  <c r="CN58" i="1" s="1"/>
  <c r="CK58" i="1" a="1"/>
  <c r="CK58" i="1" s="1"/>
  <c r="CJ58" i="1" a="1"/>
  <c r="CJ58" i="1" s="1"/>
  <c r="AF58" i="1"/>
  <c r="U58" i="1"/>
  <c r="O58" i="1" a="1"/>
  <c r="O58" i="1" s="1"/>
  <c r="M58" i="1"/>
  <c r="L58" i="1" a="1"/>
  <c r="L58" i="1" s="1"/>
  <c r="K58" i="1" a="1"/>
  <c r="K58" i="1" s="1"/>
  <c r="H58" i="1" a="1"/>
  <c r="H58" i="1" s="1"/>
  <c r="G58" i="1" a="1"/>
  <c r="G58" i="1" s="1"/>
  <c r="E58" i="1" a="1"/>
  <c r="E58" i="1" s="1"/>
  <c r="C58" i="1" a="1"/>
  <c r="C58" i="1" s="1"/>
  <c r="CX57" i="1" a="1"/>
  <c r="CX57" i="1" s="1"/>
  <c r="CV57" i="1" a="1"/>
  <c r="CV57" i="1" s="1"/>
  <c r="CT57" i="1" a="1"/>
  <c r="CT57" i="1" s="1"/>
  <c r="CR57" i="1" a="1"/>
  <c r="CR57" i="1" s="1"/>
  <c r="CQ57" i="1" a="1"/>
  <c r="CQ57" i="1" s="1"/>
  <c r="CN57" i="1" a="1"/>
  <c r="CN57" i="1" s="1"/>
  <c r="CK57" i="1" a="1"/>
  <c r="CK57" i="1" s="1"/>
  <c r="CJ57" i="1" a="1"/>
  <c r="CJ57" i="1" s="1"/>
  <c r="AF57" i="1"/>
  <c r="U57" i="1"/>
  <c r="O57" i="1" a="1"/>
  <c r="O57" i="1" s="1"/>
  <c r="M57" i="1"/>
  <c r="L57" i="1" a="1"/>
  <c r="L57" i="1" s="1"/>
  <c r="K57" i="1" a="1"/>
  <c r="K57" i="1" s="1"/>
  <c r="H57" i="1" a="1"/>
  <c r="H57" i="1" s="1"/>
  <c r="G57" i="1" a="1"/>
  <c r="G57" i="1" s="1"/>
  <c r="E57" i="1" a="1"/>
  <c r="E57" i="1" s="1"/>
  <c r="C57" i="1" a="1"/>
  <c r="C57" i="1" s="1"/>
  <c r="CX56" i="1" a="1"/>
  <c r="CX56" i="1" s="1"/>
  <c r="CV56" i="1" a="1"/>
  <c r="CV56" i="1" s="1"/>
  <c r="CT56" i="1" a="1"/>
  <c r="CT56" i="1" s="1"/>
  <c r="CR56" i="1" a="1"/>
  <c r="CR56" i="1" s="1"/>
  <c r="CQ56" i="1" a="1"/>
  <c r="CQ56" i="1" s="1"/>
  <c r="CN56" i="1" a="1"/>
  <c r="CN56" i="1" s="1"/>
  <c r="CK56" i="1" a="1"/>
  <c r="CK56" i="1" s="1"/>
  <c r="CJ56" i="1" a="1"/>
  <c r="CJ56" i="1" s="1"/>
  <c r="AF56" i="1"/>
  <c r="U56" i="1"/>
  <c r="O56" i="1" a="1"/>
  <c r="O56" i="1" s="1"/>
  <c r="M56" i="1"/>
  <c r="L56" i="1" a="1"/>
  <c r="L56" i="1" s="1"/>
  <c r="K56" i="1" a="1"/>
  <c r="K56" i="1" s="1"/>
  <c r="H56" i="1" a="1"/>
  <c r="H56" i="1" s="1"/>
  <c r="G56" i="1" a="1"/>
  <c r="G56" i="1" s="1"/>
  <c r="E56" i="1" a="1"/>
  <c r="E56" i="1" s="1"/>
  <c r="C56" i="1" a="1"/>
  <c r="C56" i="1" s="1"/>
  <c r="CX55" i="1" a="1"/>
  <c r="CX55" i="1" s="1"/>
  <c r="CV55" i="1" a="1"/>
  <c r="CV55" i="1" s="1"/>
  <c r="CT55" i="1" a="1"/>
  <c r="CT55" i="1" s="1"/>
  <c r="CR55" i="1" a="1"/>
  <c r="CR55" i="1" s="1"/>
  <c r="CQ55" i="1" a="1"/>
  <c r="CQ55" i="1" s="1"/>
  <c r="CN55" i="1" a="1"/>
  <c r="CN55" i="1" s="1"/>
  <c r="CK55" i="1" a="1"/>
  <c r="CK55" i="1" s="1"/>
  <c r="CJ55" i="1" a="1"/>
  <c r="CJ55" i="1" s="1"/>
  <c r="AF55" i="1"/>
  <c r="U55" i="1"/>
  <c r="O55" i="1" a="1"/>
  <c r="O55" i="1" s="1"/>
  <c r="M55" i="1"/>
  <c r="L55" i="1" a="1"/>
  <c r="L55" i="1" s="1"/>
  <c r="K55" i="1" a="1"/>
  <c r="K55" i="1" s="1"/>
  <c r="H55" i="1" a="1"/>
  <c r="H55" i="1" s="1"/>
  <c r="G55" i="1" a="1"/>
  <c r="G55" i="1" s="1"/>
  <c r="E55" i="1" a="1"/>
  <c r="E55" i="1" s="1"/>
  <c r="C55" i="1" a="1"/>
  <c r="C55" i="1" s="1"/>
  <c r="CX54" i="1" a="1"/>
  <c r="CX54" i="1" s="1"/>
  <c r="CV54" i="1" a="1"/>
  <c r="CV54" i="1" s="1"/>
  <c r="CT54" i="1" a="1"/>
  <c r="CT54" i="1" s="1"/>
  <c r="CR54" i="1" a="1"/>
  <c r="CR54" i="1" s="1"/>
  <c r="CQ54" i="1" a="1"/>
  <c r="CQ54" i="1" s="1"/>
  <c r="CN54" i="1" a="1"/>
  <c r="CN54" i="1" s="1"/>
  <c r="CK54" i="1" a="1"/>
  <c r="CK54" i="1" s="1"/>
  <c r="CJ54" i="1" a="1"/>
  <c r="CJ54" i="1" s="1"/>
  <c r="AF54" i="1"/>
  <c r="U54" i="1"/>
  <c r="O54" i="1" a="1"/>
  <c r="O54" i="1" s="1"/>
  <c r="M54" i="1"/>
  <c r="L54" i="1" a="1"/>
  <c r="L54" i="1" s="1"/>
  <c r="K54" i="1" a="1"/>
  <c r="K54" i="1" s="1"/>
  <c r="H54" i="1" a="1"/>
  <c r="H54" i="1" s="1"/>
  <c r="G54" i="1" a="1"/>
  <c r="G54" i="1" s="1"/>
  <c r="E54" i="1" a="1"/>
  <c r="E54" i="1" s="1"/>
  <c r="C54" i="1" a="1"/>
  <c r="C54" i="1" s="1"/>
  <c r="CX53" i="1" a="1"/>
  <c r="CX53" i="1" s="1"/>
  <c r="CV53" i="1" a="1"/>
  <c r="CV53" i="1" s="1"/>
  <c r="CT53" i="1" a="1"/>
  <c r="CT53" i="1" s="1"/>
  <c r="CR53" i="1" a="1"/>
  <c r="CR53" i="1" s="1"/>
  <c r="CQ53" i="1" a="1"/>
  <c r="CQ53" i="1" s="1"/>
  <c r="CN53" i="1" a="1"/>
  <c r="CN53" i="1" s="1"/>
  <c r="CK53" i="1" a="1"/>
  <c r="CK53" i="1" s="1"/>
  <c r="CJ53" i="1" a="1"/>
  <c r="CJ53" i="1" s="1"/>
  <c r="AF53" i="1"/>
  <c r="U53" i="1"/>
  <c r="O53" i="1" a="1"/>
  <c r="O53" i="1" s="1"/>
  <c r="M53" i="1"/>
  <c r="L53" i="1" a="1"/>
  <c r="L53" i="1" s="1"/>
  <c r="K53" i="1" a="1"/>
  <c r="K53" i="1" s="1"/>
  <c r="H53" i="1" a="1"/>
  <c r="H53" i="1" s="1"/>
  <c r="G53" i="1" a="1"/>
  <c r="G53" i="1" s="1"/>
  <c r="E53" i="1" a="1"/>
  <c r="E53" i="1" s="1"/>
  <c r="C53" i="1" a="1"/>
  <c r="C53" i="1" s="1"/>
  <c r="CX52" i="1" a="1"/>
  <c r="CX52" i="1" s="1"/>
  <c r="CV52" i="1" a="1"/>
  <c r="CV52" i="1" s="1"/>
  <c r="CT52" i="1" a="1"/>
  <c r="CT52" i="1" s="1"/>
  <c r="CR52" i="1" a="1"/>
  <c r="CR52" i="1" s="1"/>
  <c r="CQ52" i="1" a="1"/>
  <c r="CQ52" i="1" s="1"/>
  <c r="CN52" i="1" a="1"/>
  <c r="CN52" i="1" s="1"/>
  <c r="CK52" i="1" a="1"/>
  <c r="CK52" i="1" s="1"/>
  <c r="CJ52" i="1" a="1"/>
  <c r="CJ52" i="1" s="1"/>
  <c r="AF52" i="1"/>
  <c r="U52" i="1"/>
  <c r="O52" i="1" a="1"/>
  <c r="O52" i="1" s="1"/>
  <c r="M52" i="1"/>
  <c r="L52" i="1" a="1"/>
  <c r="L52" i="1" s="1"/>
  <c r="K52" i="1" a="1"/>
  <c r="K52" i="1" s="1"/>
  <c r="H52" i="1" a="1"/>
  <c r="H52" i="1" s="1"/>
  <c r="G52" i="1" a="1"/>
  <c r="G52" i="1" s="1"/>
  <c r="E52" i="1" a="1"/>
  <c r="E52" i="1" s="1"/>
  <c r="C52" i="1" a="1"/>
  <c r="C52" i="1" s="1"/>
  <c r="CX51" i="1" a="1"/>
  <c r="CX51" i="1" s="1"/>
  <c r="CV51" i="1" a="1"/>
  <c r="CV51" i="1" s="1"/>
  <c r="CT51" i="1" a="1"/>
  <c r="CT51" i="1" s="1"/>
  <c r="CR51" i="1" a="1"/>
  <c r="CR51" i="1" s="1"/>
  <c r="CQ51" i="1" a="1"/>
  <c r="CQ51" i="1" s="1"/>
  <c r="CN51" i="1" a="1"/>
  <c r="CN51" i="1" s="1"/>
  <c r="CK51" i="1" a="1"/>
  <c r="CK51" i="1" s="1"/>
  <c r="CJ51" i="1" a="1"/>
  <c r="CJ51" i="1" s="1"/>
  <c r="AF51" i="1"/>
  <c r="U51" i="1"/>
  <c r="O51" i="1" a="1"/>
  <c r="O51" i="1" s="1"/>
  <c r="M51" i="1"/>
  <c r="L51" i="1" a="1"/>
  <c r="L51" i="1" s="1"/>
  <c r="K51" i="1" a="1"/>
  <c r="K51" i="1" s="1"/>
  <c r="H51" i="1" a="1"/>
  <c r="H51" i="1" s="1"/>
  <c r="G51" i="1" a="1"/>
  <c r="G51" i="1" s="1"/>
  <c r="E51" i="1" a="1"/>
  <c r="E51" i="1" s="1"/>
  <c r="C51" i="1" a="1"/>
  <c r="C51" i="1" s="1"/>
  <c r="CX50" i="1" a="1"/>
  <c r="CX50" i="1" s="1"/>
  <c r="CV50" i="1" a="1"/>
  <c r="CV50" i="1" s="1"/>
  <c r="CT50" i="1" a="1"/>
  <c r="CT50" i="1" s="1"/>
  <c r="CR50" i="1" a="1"/>
  <c r="CR50" i="1" s="1"/>
  <c r="CQ50" i="1" a="1"/>
  <c r="CQ50" i="1" s="1"/>
  <c r="CN50" i="1" a="1"/>
  <c r="CN50" i="1" s="1"/>
  <c r="CK50" i="1" a="1"/>
  <c r="CK50" i="1" s="1"/>
  <c r="CJ50" i="1" a="1"/>
  <c r="CJ50" i="1" s="1"/>
  <c r="AF50" i="1"/>
  <c r="U50" i="1"/>
  <c r="O50" i="1" a="1"/>
  <c r="O50" i="1" s="1"/>
  <c r="M50" i="1"/>
  <c r="L50" i="1" a="1"/>
  <c r="L50" i="1" s="1"/>
  <c r="K50" i="1" a="1"/>
  <c r="K50" i="1" s="1"/>
  <c r="H50" i="1" a="1"/>
  <c r="H50" i="1" s="1"/>
  <c r="G50" i="1" a="1"/>
  <c r="G50" i="1" s="1"/>
  <c r="E50" i="1" a="1"/>
  <c r="E50" i="1" s="1"/>
  <c r="C50" i="1" a="1"/>
  <c r="C50" i="1" s="1"/>
  <c r="CX49" i="1" a="1"/>
  <c r="CX49" i="1" s="1"/>
  <c r="CV49" i="1" a="1"/>
  <c r="CV49" i="1" s="1"/>
  <c r="CT49" i="1" a="1"/>
  <c r="CT49" i="1" s="1"/>
  <c r="CR49" i="1" a="1"/>
  <c r="CR49" i="1" s="1"/>
  <c r="CQ49" i="1" a="1"/>
  <c r="CQ49" i="1" s="1"/>
  <c r="CN49" i="1" a="1"/>
  <c r="CN49" i="1" s="1"/>
  <c r="CK49" i="1" a="1"/>
  <c r="CK49" i="1" s="1"/>
  <c r="CJ49" i="1" a="1"/>
  <c r="CJ49" i="1" s="1"/>
  <c r="AF49" i="1"/>
  <c r="U49" i="1"/>
  <c r="O49" i="1" a="1"/>
  <c r="O49" i="1" s="1"/>
  <c r="M49" i="1"/>
  <c r="L49" i="1" a="1"/>
  <c r="L49" i="1" s="1"/>
  <c r="K49" i="1" a="1"/>
  <c r="K49" i="1" s="1"/>
  <c r="H49" i="1" a="1"/>
  <c r="H49" i="1" s="1"/>
  <c r="G49" i="1" a="1"/>
  <c r="G49" i="1" s="1"/>
  <c r="E49" i="1" a="1"/>
  <c r="E49" i="1" s="1"/>
  <c r="C49" i="1" a="1"/>
  <c r="C49" i="1" s="1"/>
  <c r="CX48" i="1" a="1"/>
  <c r="CX48" i="1" s="1"/>
  <c r="CV48" i="1" a="1"/>
  <c r="CV48" i="1" s="1"/>
  <c r="CT48" i="1" a="1"/>
  <c r="CT48" i="1" s="1"/>
  <c r="CR48" i="1" a="1"/>
  <c r="CR48" i="1" s="1"/>
  <c r="CQ48" i="1" a="1"/>
  <c r="CQ48" i="1" s="1"/>
  <c r="CN48" i="1" a="1"/>
  <c r="CN48" i="1" s="1"/>
  <c r="CK48" i="1" a="1"/>
  <c r="CK48" i="1" s="1"/>
  <c r="CJ48" i="1" a="1"/>
  <c r="CJ48" i="1" s="1"/>
  <c r="AF48" i="1"/>
  <c r="U48" i="1"/>
  <c r="O48" i="1" a="1"/>
  <c r="O48" i="1" s="1"/>
  <c r="M48" i="1"/>
  <c r="L48" i="1" a="1"/>
  <c r="L48" i="1" s="1"/>
  <c r="K48" i="1" a="1"/>
  <c r="K48" i="1" s="1"/>
  <c r="H48" i="1" a="1"/>
  <c r="H48" i="1" s="1"/>
  <c r="G48" i="1" a="1"/>
  <c r="G48" i="1" s="1"/>
  <c r="E48" i="1" a="1"/>
  <c r="E48" i="1" s="1"/>
  <c r="C48" i="1" a="1"/>
  <c r="C48" i="1" s="1"/>
  <c r="CX47" i="1" a="1"/>
  <c r="CX47" i="1" s="1"/>
  <c r="CV47" i="1" a="1"/>
  <c r="CV47" i="1" s="1"/>
  <c r="CT47" i="1" a="1"/>
  <c r="CT47" i="1" s="1"/>
  <c r="CR47" i="1" a="1"/>
  <c r="CR47" i="1" s="1"/>
  <c r="CQ47" i="1" a="1"/>
  <c r="CQ47" i="1" s="1"/>
  <c r="CN47" i="1" a="1"/>
  <c r="CN47" i="1" s="1"/>
  <c r="CK47" i="1" a="1"/>
  <c r="CK47" i="1" s="1"/>
  <c r="CJ47" i="1" a="1"/>
  <c r="CJ47" i="1" s="1"/>
  <c r="AF47" i="1"/>
  <c r="U47" i="1"/>
  <c r="O47" i="1" a="1"/>
  <c r="O47" i="1" s="1"/>
  <c r="M47" i="1"/>
  <c r="L47" i="1" a="1"/>
  <c r="L47" i="1" s="1"/>
  <c r="K47" i="1" a="1"/>
  <c r="K47" i="1" s="1"/>
  <c r="H47" i="1" a="1"/>
  <c r="H47" i="1" s="1"/>
  <c r="G47" i="1" a="1"/>
  <c r="G47" i="1" s="1"/>
  <c r="E47" i="1" a="1"/>
  <c r="E47" i="1" s="1"/>
  <c r="C47" i="1" a="1"/>
  <c r="C47" i="1" s="1"/>
  <c r="CX46" i="1" a="1"/>
  <c r="CX46" i="1" s="1"/>
  <c r="CV46" i="1" a="1"/>
  <c r="CV46" i="1" s="1"/>
  <c r="CT46" i="1" a="1"/>
  <c r="CT46" i="1" s="1"/>
  <c r="CR46" i="1" a="1"/>
  <c r="CR46" i="1" s="1"/>
  <c r="CQ46" i="1" a="1"/>
  <c r="CQ46" i="1" s="1"/>
  <c r="CN46" i="1" a="1"/>
  <c r="CN46" i="1" s="1"/>
  <c r="CK46" i="1" a="1"/>
  <c r="CK46" i="1" s="1"/>
  <c r="CJ46" i="1" a="1"/>
  <c r="CJ46" i="1" s="1"/>
  <c r="AF46" i="1"/>
  <c r="U46" i="1"/>
  <c r="O46" i="1" a="1"/>
  <c r="O46" i="1" s="1"/>
  <c r="M46" i="1"/>
  <c r="L46" i="1" a="1"/>
  <c r="L46" i="1" s="1"/>
  <c r="K46" i="1" a="1"/>
  <c r="K46" i="1" s="1"/>
  <c r="H46" i="1" a="1"/>
  <c r="H46" i="1" s="1"/>
  <c r="G46" i="1" a="1"/>
  <c r="G46" i="1" s="1"/>
  <c r="E46" i="1" a="1"/>
  <c r="E46" i="1" s="1"/>
  <c r="C46" i="1" a="1"/>
  <c r="C46" i="1" s="1"/>
  <c r="CX45" i="1" a="1"/>
  <c r="CX45" i="1" s="1"/>
  <c r="CV45" i="1" a="1"/>
  <c r="CV45" i="1" s="1"/>
  <c r="CT45" i="1" a="1"/>
  <c r="CT45" i="1" s="1"/>
  <c r="CR45" i="1" a="1"/>
  <c r="CR45" i="1" s="1"/>
  <c r="CQ45" i="1" a="1"/>
  <c r="CQ45" i="1" s="1"/>
  <c r="CN45" i="1" a="1"/>
  <c r="CN45" i="1" s="1"/>
  <c r="CK45" i="1" a="1"/>
  <c r="CK45" i="1" s="1"/>
  <c r="CJ45" i="1" a="1"/>
  <c r="CJ45" i="1" s="1"/>
  <c r="AF45" i="1"/>
  <c r="U45" i="1"/>
  <c r="O45" i="1" a="1"/>
  <c r="O45" i="1" s="1"/>
  <c r="M45" i="1"/>
  <c r="L45" i="1" a="1"/>
  <c r="L45" i="1" s="1"/>
  <c r="K45" i="1" a="1"/>
  <c r="K45" i="1" s="1"/>
  <c r="H45" i="1" a="1"/>
  <c r="H45" i="1" s="1"/>
  <c r="G45" i="1" a="1"/>
  <c r="G45" i="1" s="1"/>
  <c r="E45" i="1" a="1"/>
  <c r="E45" i="1" s="1"/>
  <c r="C45" i="1" a="1"/>
  <c r="C45" i="1" s="1"/>
  <c r="CX44" i="1" a="1"/>
  <c r="CX44" i="1" s="1"/>
  <c r="CV44" i="1" a="1"/>
  <c r="CV44" i="1" s="1"/>
  <c r="CT44" i="1" a="1"/>
  <c r="CT44" i="1" s="1"/>
  <c r="CR44" i="1" a="1"/>
  <c r="CR44" i="1" s="1"/>
  <c r="CQ44" i="1" a="1"/>
  <c r="CQ44" i="1" s="1"/>
  <c r="CN44" i="1" a="1"/>
  <c r="CN44" i="1" s="1"/>
  <c r="CK44" i="1" a="1"/>
  <c r="CK44" i="1" s="1"/>
  <c r="CJ44" i="1" a="1"/>
  <c r="CJ44" i="1" s="1"/>
  <c r="AF44" i="1"/>
  <c r="U44" i="1"/>
  <c r="O44" i="1" a="1"/>
  <c r="O44" i="1" s="1"/>
  <c r="M44" i="1"/>
  <c r="L44" i="1" a="1"/>
  <c r="L44" i="1" s="1"/>
  <c r="K44" i="1" a="1"/>
  <c r="K44" i="1" s="1"/>
  <c r="H44" i="1" a="1"/>
  <c r="H44" i="1" s="1"/>
  <c r="G44" i="1" a="1"/>
  <c r="G44" i="1" s="1"/>
  <c r="E44" i="1" a="1"/>
  <c r="E44" i="1" s="1"/>
  <c r="C44" i="1" a="1"/>
  <c r="C44" i="1" s="1"/>
  <c r="CX43" i="1" a="1"/>
  <c r="CX43" i="1" s="1"/>
  <c r="CV43" i="1" a="1"/>
  <c r="CV43" i="1" s="1"/>
  <c r="CT43" i="1" a="1"/>
  <c r="CT43" i="1" s="1"/>
  <c r="CR43" i="1" a="1"/>
  <c r="CR43" i="1" s="1"/>
  <c r="CQ43" i="1" a="1"/>
  <c r="CQ43" i="1" s="1"/>
  <c r="CN43" i="1" a="1"/>
  <c r="CN43" i="1" s="1"/>
  <c r="CK43" i="1" a="1"/>
  <c r="CK43" i="1" s="1"/>
  <c r="CJ43" i="1" a="1"/>
  <c r="CJ43" i="1" s="1"/>
  <c r="AF43" i="1"/>
  <c r="U43" i="1"/>
  <c r="O43" i="1" a="1"/>
  <c r="O43" i="1" s="1"/>
  <c r="M43" i="1"/>
  <c r="L43" i="1" a="1"/>
  <c r="L43" i="1" s="1"/>
  <c r="K43" i="1" a="1"/>
  <c r="K43" i="1" s="1"/>
  <c r="H43" i="1" a="1"/>
  <c r="H43" i="1" s="1"/>
  <c r="G43" i="1" a="1"/>
  <c r="G43" i="1" s="1"/>
  <c r="E43" i="1" a="1"/>
  <c r="E43" i="1" s="1"/>
  <c r="C43" i="1" a="1"/>
  <c r="C43" i="1" s="1"/>
  <c r="CX42" i="1" a="1"/>
  <c r="CX42" i="1" s="1"/>
  <c r="CV42" i="1" a="1"/>
  <c r="CV42" i="1" s="1"/>
  <c r="CT42" i="1" a="1"/>
  <c r="CT42" i="1" s="1"/>
  <c r="CR42" i="1" a="1"/>
  <c r="CR42" i="1" s="1"/>
  <c r="CQ42" i="1" a="1"/>
  <c r="CQ42" i="1" s="1"/>
  <c r="CN42" i="1" a="1"/>
  <c r="CN42" i="1" s="1"/>
  <c r="CK42" i="1" a="1"/>
  <c r="CK42" i="1" s="1"/>
  <c r="CJ42" i="1" a="1"/>
  <c r="CJ42" i="1" s="1"/>
  <c r="AF42" i="1"/>
  <c r="U42" i="1"/>
  <c r="O42" i="1" a="1"/>
  <c r="O42" i="1" s="1"/>
  <c r="M42" i="1"/>
  <c r="L42" i="1" a="1"/>
  <c r="L42" i="1" s="1"/>
  <c r="K42" i="1" a="1"/>
  <c r="K42" i="1" s="1"/>
  <c r="H42" i="1" a="1"/>
  <c r="H42" i="1" s="1"/>
  <c r="G42" i="1" a="1"/>
  <c r="G42" i="1" s="1"/>
  <c r="E42" i="1" a="1"/>
  <c r="E42" i="1" s="1"/>
  <c r="C42" i="1" a="1"/>
  <c r="C42" i="1" s="1"/>
  <c r="CX41" i="1" a="1"/>
  <c r="CX41" i="1" s="1"/>
  <c r="CV41" i="1" a="1"/>
  <c r="CV41" i="1" s="1"/>
  <c r="CT41" i="1" a="1"/>
  <c r="CT41" i="1" s="1"/>
  <c r="CR41" i="1" a="1"/>
  <c r="CR41" i="1" s="1"/>
  <c r="CQ41" i="1" a="1"/>
  <c r="CQ41" i="1" s="1"/>
  <c r="CN41" i="1" a="1"/>
  <c r="CN41" i="1" s="1"/>
  <c r="CK41" i="1" a="1"/>
  <c r="CK41" i="1" s="1"/>
  <c r="CJ41" i="1" a="1"/>
  <c r="CJ41" i="1" s="1"/>
  <c r="AF41" i="1"/>
  <c r="U41" i="1"/>
  <c r="O41" i="1" a="1"/>
  <c r="O41" i="1" s="1"/>
  <c r="M41" i="1"/>
  <c r="L41" i="1" a="1"/>
  <c r="L41" i="1" s="1"/>
  <c r="K41" i="1" a="1"/>
  <c r="K41" i="1" s="1"/>
  <c r="H41" i="1" a="1"/>
  <c r="H41" i="1" s="1"/>
  <c r="G41" i="1" a="1"/>
  <c r="G41" i="1" s="1"/>
  <c r="E41" i="1" a="1"/>
  <c r="E41" i="1" s="1"/>
  <c r="C41" i="1" a="1"/>
  <c r="C41" i="1" s="1"/>
  <c r="CX40" i="1" a="1"/>
  <c r="CX40" i="1" s="1"/>
  <c r="CV40" i="1" a="1"/>
  <c r="CV40" i="1" s="1"/>
  <c r="CT40" i="1" a="1"/>
  <c r="CT40" i="1" s="1"/>
  <c r="CR40" i="1" a="1"/>
  <c r="CR40" i="1" s="1"/>
  <c r="CQ40" i="1" a="1"/>
  <c r="CQ40" i="1" s="1"/>
  <c r="CN40" i="1" a="1"/>
  <c r="CN40" i="1" s="1"/>
  <c r="CK40" i="1" a="1"/>
  <c r="CK40" i="1" s="1"/>
  <c r="CJ40" i="1" a="1"/>
  <c r="CJ40" i="1" s="1"/>
  <c r="AF40" i="1"/>
  <c r="U40" i="1"/>
  <c r="O40" i="1" a="1"/>
  <c r="O40" i="1" s="1"/>
  <c r="M40" i="1"/>
  <c r="L40" i="1" a="1"/>
  <c r="L40" i="1" s="1"/>
  <c r="K40" i="1" a="1"/>
  <c r="K40" i="1" s="1"/>
  <c r="H40" i="1" a="1"/>
  <c r="H40" i="1" s="1"/>
  <c r="G40" i="1" a="1"/>
  <c r="G40" i="1" s="1"/>
  <c r="E40" i="1" a="1"/>
  <c r="E40" i="1" s="1"/>
  <c r="C40" i="1" a="1"/>
  <c r="C40" i="1" s="1"/>
  <c r="CX39" i="1" a="1"/>
  <c r="CX39" i="1" s="1"/>
  <c r="CV39" i="1" a="1"/>
  <c r="CV39" i="1" s="1"/>
  <c r="CT39" i="1" a="1"/>
  <c r="CT39" i="1" s="1"/>
  <c r="CR39" i="1" a="1"/>
  <c r="CR39" i="1" s="1"/>
  <c r="CQ39" i="1" a="1"/>
  <c r="CQ39" i="1" s="1"/>
  <c r="CN39" i="1" a="1"/>
  <c r="CN39" i="1" s="1"/>
  <c r="CK39" i="1" a="1"/>
  <c r="CK39" i="1" s="1"/>
  <c r="CJ39" i="1" a="1"/>
  <c r="CJ39" i="1" s="1"/>
  <c r="AF39" i="1"/>
  <c r="U39" i="1"/>
  <c r="O39" i="1" a="1"/>
  <c r="O39" i="1" s="1"/>
  <c r="M39" i="1"/>
  <c r="L39" i="1" a="1"/>
  <c r="L39" i="1" s="1"/>
  <c r="K39" i="1" a="1"/>
  <c r="K39" i="1" s="1"/>
  <c r="H39" i="1" a="1"/>
  <c r="H39" i="1" s="1"/>
  <c r="G39" i="1" a="1"/>
  <c r="G39" i="1" s="1"/>
  <c r="E39" i="1" a="1"/>
  <c r="E39" i="1" s="1"/>
  <c r="C39" i="1" a="1"/>
  <c r="C39" i="1" s="1"/>
  <c r="CX38" i="1" a="1"/>
  <c r="CX38" i="1" s="1"/>
  <c r="CV38" i="1" a="1"/>
  <c r="CV38" i="1" s="1"/>
  <c r="CT38" i="1" a="1"/>
  <c r="CT38" i="1" s="1"/>
  <c r="CR38" i="1" a="1"/>
  <c r="CR38" i="1" s="1"/>
  <c r="CQ38" i="1" a="1"/>
  <c r="CQ38" i="1" s="1"/>
  <c r="CN38" i="1" a="1"/>
  <c r="CN38" i="1" s="1"/>
  <c r="CK38" i="1" a="1"/>
  <c r="CK38" i="1" s="1"/>
  <c r="CJ38" i="1" a="1"/>
  <c r="CJ38" i="1" s="1"/>
  <c r="AF38" i="1"/>
  <c r="U38" i="1"/>
  <c r="O38" i="1" a="1"/>
  <c r="O38" i="1" s="1"/>
  <c r="M38" i="1"/>
  <c r="L38" i="1" a="1"/>
  <c r="L38" i="1" s="1"/>
  <c r="K38" i="1" a="1"/>
  <c r="K38" i="1" s="1"/>
  <c r="H38" i="1" a="1"/>
  <c r="H38" i="1" s="1"/>
  <c r="G38" i="1" a="1"/>
  <c r="G38" i="1" s="1"/>
  <c r="E38" i="1" a="1"/>
  <c r="E38" i="1" s="1"/>
  <c r="C38" i="1" a="1"/>
  <c r="C38" i="1" s="1"/>
  <c r="CX37" i="1" a="1"/>
  <c r="CX37" i="1" s="1"/>
  <c r="CV37" i="1" a="1"/>
  <c r="CV37" i="1" s="1"/>
  <c r="CT37" i="1" a="1"/>
  <c r="CT37" i="1" s="1"/>
  <c r="CR37" i="1" a="1"/>
  <c r="CR37" i="1" s="1"/>
  <c r="CQ37" i="1" a="1"/>
  <c r="CQ37" i="1" s="1"/>
  <c r="CN37" i="1" a="1"/>
  <c r="CN37" i="1" s="1"/>
  <c r="CK37" i="1" a="1"/>
  <c r="CK37" i="1" s="1"/>
  <c r="CJ37" i="1" a="1"/>
  <c r="CJ37" i="1" s="1"/>
  <c r="AF37" i="1"/>
  <c r="U37" i="1"/>
  <c r="O37" i="1" a="1"/>
  <c r="O37" i="1" s="1"/>
  <c r="M37" i="1"/>
  <c r="L37" i="1" a="1"/>
  <c r="L37" i="1" s="1"/>
  <c r="K37" i="1" a="1"/>
  <c r="K37" i="1" s="1"/>
  <c r="H37" i="1" a="1"/>
  <c r="H37" i="1" s="1"/>
  <c r="G37" i="1" a="1"/>
  <c r="G37" i="1" s="1"/>
  <c r="E37" i="1" a="1"/>
  <c r="E37" i="1" s="1"/>
  <c r="C37" i="1" a="1"/>
  <c r="C37" i="1" s="1"/>
  <c r="CX36" i="1" a="1"/>
  <c r="CX36" i="1" s="1"/>
  <c r="CV36" i="1" a="1"/>
  <c r="CV36" i="1" s="1"/>
  <c r="CT36" i="1" a="1"/>
  <c r="CT36" i="1" s="1"/>
  <c r="CR36" i="1" a="1"/>
  <c r="CR36" i="1" s="1"/>
  <c r="CQ36" i="1" a="1"/>
  <c r="CQ36" i="1" s="1"/>
  <c r="CN36" i="1" a="1"/>
  <c r="CN36" i="1" s="1"/>
  <c r="CK36" i="1" a="1"/>
  <c r="CK36" i="1" s="1"/>
  <c r="CJ36" i="1" a="1"/>
  <c r="CJ36" i="1" s="1"/>
  <c r="AF36" i="1"/>
  <c r="U36" i="1"/>
  <c r="O36" i="1" a="1"/>
  <c r="O36" i="1" s="1"/>
  <c r="M36" i="1"/>
  <c r="L36" i="1" a="1"/>
  <c r="L36" i="1" s="1"/>
  <c r="K36" i="1" a="1"/>
  <c r="K36" i="1" s="1"/>
  <c r="H36" i="1" a="1"/>
  <c r="H36" i="1" s="1"/>
  <c r="G36" i="1" a="1"/>
  <c r="G36" i="1" s="1"/>
  <c r="E36" i="1" a="1"/>
  <c r="E36" i="1" s="1"/>
  <c r="C36" i="1" a="1"/>
  <c r="C36" i="1" s="1"/>
  <c r="CX35" i="1" a="1"/>
  <c r="CX35" i="1" s="1"/>
  <c r="CV35" i="1" a="1"/>
  <c r="CV35" i="1" s="1"/>
  <c r="CT35" i="1" a="1"/>
  <c r="CT35" i="1" s="1"/>
  <c r="CR35" i="1" a="1"/>
  <c r="CR35" i="1" s="1"/>
  <c r="CQ35" i="1" a="1"/>
  <c r="CQ35" i="1" s="1"/>
  <c r="CN35" i="1" a="1"/>
  <c r="CN35" i="1" s="1"/>
  <c r="CK35" i="1" a="1"/>
  <c r="CK35" i="1" s="1"/>
  <c r="CJ35" i="1" a="1"/>
  <c r="CJ35" i="1" s="1"/>
  <c r="AF35" i="1"/>
  <c r="U35" i="1"/>
  <c r="O35" i="1" a="1"/>
  <c r="O35" i="1" s="1"/>
  <c r="M35" i="1"/>
  <c r="L35" i="1" a="1"/>
  <c r="L35" i="1" s="1"/>
  <c r="K35" i="1" a="1"/>
  <c r="K35" i="1" s="1"/>
  <c r="H35" i="1" a="1"/>
  <c r="H35" i="1" s="1"/>
  <c r="G35" i="1" a="1"/>
  <c r="G35" i="1" s="1"/>
  <c r="E35" i="1" a="1"/>
  <c r="E35" i="1" s="1"/>
  <c r="C35" i="1" a="1"/>
  <c r="C35" i="1" s="1"/>
  <c r="CX34" i="1" a="1"/>
  <c r="CX34" i="1" s="1"/>
  <c r="CV34" i="1" a="1"/>
  <c r="CV34" i="1" s="1"/>
  <c r="CT34" i="1" a="1"/>
  <c r="CT34" i="1" s="1"/>
  <c r="CR34" i="1" a="1"/>
  <c r="CR34" i="1" s="1"/>
  <c r="CQ34" i="1" a="1"/>
  <c r="CQ34" i="1" s="1"/>
  <c r="CN34" i="1" a="1"/>
  <c r="CN34" i="1" s="1"/>
  <c r="CK34" i="1" a="1"/>
  <c r="CK34" i="1" s="1"/>
  <c r="CJ34" i="1" a="1"/>
  <c r="CJ34" i="1" s="1"/>
  <c r="AF34" i="1"/>
  <c r="U34" i="1"/>
  <c r="O34" i="1" a="1"/>
  <c r="O34" i="1" s="1"/>
  <c r="M34" i="1"/>
  <c r="L34" i="1" a="1"/>
  <c r="L34" i="1" s="1"/>
  <c r="K34" i="1" a="1"/>
  <c r="K34" i="1" s="1"/>
  <c r="H34" i="1" a="1"/>
  <c r="H34" i="1" s="1"/>
  <c r="G34" i="1" a="1"/>
  <c r="G34" i="1" s="1"/>
  <c r="E34" i="1" a="1"/>
  <c r="E34" i="1" s="1"/>
  <c r="C34" i="1" a="1"/>
  <c r="C34" i="1" s="1"/>
  <c r="CX33" i="1" a="1"/>
  <c r="CX33" i="1" s="1"/>
  <c r="CV33" i="1" a="1"/>
  <c r="CV33" i="1" s="1"/>
  <c r="CT33" i="1" a="1"/>
  <c r="CT33" i="1" s="1"/>
  <c r="CR33" i="1" a="1"/>
  <c r="CR33" i="1" s="1"/>
  <c r="CQ33" i="1" a="1"/>
  <c r="CQ33" i="1" s="1"/>
  <c r="CN33" i="1" a="1"/>
  <c r="CN33" i="1" s="1"/>
  <c r="CK33" i="1" a="1"/>
  <c r="CK33" i="1" s="1"/>
  <c r="CJ33" i="1" a="1"/>
  <c r="CJ33" i="1" s="1"/>
  <c r="AF33" i="1"/>
  <c r="U33" i="1"/>
  <c r="O33" i="1" a="1"/>
  <c r="O33" i="1" s="1"/>
  <c r="M33" i="1"/>
  <c r="L33" i="1" a="1"/>
  <c r="L33" i="1" s="1"/>
  <c r="K33" i="1" a="1"/>
  <c r="K33" i="1" s="1"/>
  <c r="H33" i="1" a="1"/>
  <c r="H33" i="1" s="1"/>
  <c r="G33" i="1" a="1"/>
  <c r="G33" i="1" s="1"/>
  <c r="E33" i="1" a="1"/>
  <c r="E33" i="1" s="1"/>
  <c r="C33" i="1" a="1"/>
  <c r="C33" i="1" s="1"/>
  <c r="CX32" i="1" a="1"/>
  <c r="CX32" i="1" s="1"/>
  <c r="CV32" i="1" a="1"/>
  <c r="CV32" i="1" s="1"/>
  <c r="CT32" i="1" a="1"/>
  <c r="CT32" i="1" s="1"/>
  <c r="CR32" i="1" a="1"/>
  <c r="CR32" i="1" s="1"/>
  <c r="CQ32" i="1" a="1"/>
  <c r="CQ32" i="1" s="1"/>
  <c r="CN32" i="1" a="1"/>
  <c r="CN32" i="1" s="1"/>
  <c r="CK32" i="1" a="1"/>
  <c r="CK32" i="1" s="1"/>
  <c r="CJ32" i="1" a="1"/>
  <c r="CJ32" i="1" s="1"/>
  <c r="AF32" i="1"/>
  <c r="U32" i="1"/>
  <c r="O32" i="1" a="1"/>
  <c r="O32" i="1" s="1"/>
  <c r="M32" i="1"/>
  <c r="L32" i="1" a="1"/>
  <c r="L32" i="1" s="1"/>
  <c r="K32" i="1" a="1"/>
  <c r="K32" i="1" s="1"/>
  <c r="H32" i="1" a="1"/>
  <c r="H32" i="1" s="1"/>
  <c r="G32" i="1" a="1"/>
  <c r="G32" i="1" s="1"/>
  <c r="E32" i="1" a="1"/>
  <c r="E32" i="1" s="1"/>
  <c r="C32" i="1" a="1"/>
  <c r="C32" i="1" s="1"/>
  <c r="CX31" i="1" a="1"/>
  <c r="CX31" i="1" s="1"/>
  <c r="CV31" i="1" a="1"/>
  <c r="CV31" i="1" s="1"/>
  <c r="CT31" i="1" a="1"/>
  <c r="CT31" i="1" s="1"/>
  <c r="CR31" i="1" a="1"/>
  <c r="CR31" i="1" s="1"/>
  <c r="CQ31" i="1" a="1"/>
  <c r="CQ31" i="1" s="1"/>
  <c r="CN31" i="1" a="1"/>
  <c r="CN31" i="1" s="1"/>
  <c r="CK31" i="1" a="1"/>
  <c r="CK31" i="1" s="1"/>
  <c r="CJ31" i="1" a="1"/>
  <c r="CJ31" i="1" s="1"/>
  <c r="AF31" i="1"/>
  <c r="U31" i="1"/>
  <c r="O31" i="1" a="1"/>
  <c r="O31" i="1" s="1"/>
  <c r="M31" i="1"/>
  <c r="L31" i="1" a="1"/>
  <c r="L31" i="1" s="1"/>
  <c r="K31" i="1" a="1"/>
  <c r="K31" i="1" s="1"/>
  <c r="H31" i="1" a="1"/>
  <c r="H31" i="1" s="1"/>
  <c r="G31" i="1" a="1"/>
  <c r="G31" i="1" s="1"/>
  <c r="E31" i="1" a="1"/>
  <c r="E31" i="1" s="1"/>
  <c r="C31" i="1" a="1"/>
  <c r="C31" i="1" s="1"/>
  <c r="CX30" i="1" a="1"/>
  <c r="CX30" i="1" s="1"/>
  <c r="CV30" i="1" a="1"/>
  <c r="CV30" i="1" s="1"/>
  <c r="CT30" i="1" a="1"/>
  <c r="CT30" i="1" s="1"/>
  <c r="CR30" i="1" a="1"/>
  <c r="CR30" i="1" s="1"/>
  <c r="CQ30" i="1" a="1"/>
  <c r="CQ30" i="1" s="1"/>
  <c r="CN30" i="1" a="1"/>
  <c r="CN30" i="1" s="1"/>
  <c r="CK30" i="1" a="1"/>
  <c r="CK30" i="1" s="1"/>
  <c r="CJ30" i="1" a="1"/>
  <c r="CJ30" i="1" s="1"/>
  <c r="AF30" i="1"/>
  <c r="U30" i="1"/>
  <c r="O30" i="1" a="1"/>
  <c r="O30" i="1" s="1"/>
  <c r="M30" i="1"/>
  <c r="L30" i="1" a="1"/>
  <c r="L30" i="1" s="1"/>
  <c r="K30" i="1" a="1"/>
  <c r="K30" i="1" s="1"/>
  <c r="H30" i="1" a="1"/>
  <c r="H30" i="1" s="1"/>
  <c r="G30" i="1" a="1"/>
  <c r="G30" i="1" s="1"/>
  <c r="E30" i="1" a="1"/>
  <c r="E30" i="1" s="1"/>
  <c r="C30" i="1" a="1"/>
  <c r="C30" i="1" s="1"/>
  <c r="CX29" i="1" a="1"/>
  <c r="CX29" i="1" s="1"/>
  <c r="CV29" i="1" a="1"/>
  <c r="CV29" i="1" s="1"/>
  <c r="CT29" i="1" a="1"/>
  <c r="CT29" i="1" s="1"/>
  <c r="CR29" i="1" a="1"/>
  <c r="CR29" i="1" s="1"/>
  <c r="CQ29" i="1" a="1"/>
  <c r="CQ29" i="1" s="1"/>
  <c r="CN29" i="1" a="1"/>
  <c r="CN29" i="1" s="1"/>
  <c r="CK29" i="1" a="1"/>
  <c r="CK29" i="1" s="1"/>
  <c r="CJ29" i="1" a="1"/>
  <c r="CJ29" i="1" s="1"/>
  <c r="AF29" i="1"/>
  <c r="U29" i="1"/>
  <c r="O29" i="1" a="1"/>
  <c r="O29" i="1" s="1"/>
  <c r="M29" i="1"/>
  <c r="L29" i="1" a="1"/>
  <c r="L29" i="1" s="1"/>
  <c r="K29" i="1" a="1"/>
  <c r="K29" i="1" s="1"/>
  <c r="H29" i="1" a="1"/>
  <c r="H29" i="1" s="1"/>
  <c r="G29" i="1" a="1"/>
  <c r="G29" i="1" s="1"/>
  <c r="E29" i="1" a="1"/>
  <c r="E29" i="1" s="1"/>
  <c r="C29" i="1" a="1"/>
  <c r="C29" i="1" s="1"/>
  <c r="CX28" i="1" a="1"/>
  <c r="CX28" i="1" s="1"/>
  <c r="CV28" i="1" a="1"/>
  <c r="CV28" i="1" s="1"/>
  <c r="CT28" i="1"/>
  <c r="CT28" i="1" a="1"/>
  <c r="CR28" i="1" a="1"/>
  <c r="CR28" i="1" s="1"/>
  <c r="CQ28" i="1" a="1"/>
  <c r="CQ28" i="1" s="1"/>
  <c r="CK28" i="1" a="1"/>
  <c r="CK28" i="1" s="1"/>
  <c r="CJ28" i="1" a="1"/>
  <c r="CJ28" i="1" s="1"/>
  <c r="AF28" i="1"/>
  <c r="U28" i="1"/>
  <c r="O28" i="1" a="1"/>
  <c r="O28" i="1" s="1"/>
  <c r="M28" i="1"/>
  <c r="L28" i="1" a="1"/>
  <c r="L28" i="1" s="1"/>
  <c r="K28" i="1" a="1"/>
  <c r="K28" i="1" s="1"/>
  <c r="H28" i="1" a="1"/>
  <c r="H28" i="1" s="1"/>
  <c r="G28" i="1" a="1"/>
  <c r="G28" i="1" s="1"/>
  <c r="E28" i="1" a="1"/>
  <c r="E28" i="1" s="1"/>
  <c r="C28" i="1" a="1"/>
  <c r="C28" i="1" s="1"/>
  <c r="CX27" i="1" a="1"/>
  <c r="CX27" i="1" s="1"/>
  <c r="CV27" i="1" a="1"/>
  <c r="CV27" i="1" s="1"/>
  <c r="CT27" i="1" a="1"/>
  <c r="CT27" i="1" s="1"/>
  <c r="CR27" i="1" a="1"/>
  <c r="CR27" i="1" s="1"/>
  <c r="CQ27" i="1" a="1"/>
  <c r="CQ27" i="1" s="1"/>
  <c r="CN27" i="1" a="1"/>
  <c r="CN27" i="1" s="1"/>
  <c r="CK27" i="1" a="1"/>
  <c r="CK27" i="1" s="1"/>
  <c r="CJ27" i="1" a="1"/>
  <c r="CJ27" i="1" s="1"/>
  <c r="AF27" i="1"/>
  <c r="U27" i="1"/>
  <c r="O27" i="1" a="1"/>
  <c r="O27" i="1" s="1"/>
  <c r="M27" i="1"/>
  <c r="L27" i="1" a="1"/>
  <c r="L27" i="1" s="1"/>
  <c r="K27" i="1" a="1"/>
  <c r="K27" i="1" s="1"/>
  <c r="H27" i="1" a="1"/>
  <c r="H27" i="1" s="1"/>
  <c r="G27" i="1" a="1"/>
  <c r="G27" i="1" s="1"/>
  <c r="E27" i="1" a="1"/>
  <c r="E27" i="1" s="1"/>
  <c r="C27" i="1" a="1"/>
  <c r="C27" i="1" s="1"/>
  <c r="CX26" i="1" a="1"/>
  <c r="CX26" i="1" s="1"/>
  <c r="CV26" i="1" a="1"/>
  <c r="CV26" i="1" s="1"/>
  <c r="CT26" i="1" a="1"/>
  <c r="CT26" i="1" s="1"/>
  <c r="CR26" i="1" a="1"/>
  <c r="CR26" i="1" s="1"/>
  <c r="CQ26" i="1" a="1"/>
  <c r="CQ26" i="1" s="1"/>
  <c r="CN26" i="1" a="1"/>
  <c r="CN26" i="1" s="1"/>
  <c r="CK26" i="1" a="1"/>
  <c r="CK26" i="1" s="1"/>
  <c r="CJ26" i="1" a="1"/>
  <c r="CJ26" i="1" s="1"/>
  <c r="AF26" i="1"/>
  <c r="U26" i="1"/>
  <c r="O26" i="1" a="1"/>
  <c r="O26" i="1" s="1"/>
  <c r="M26" i="1"/>
  <c r="L26" i="1" a="1"/>
  <c r="L26" i="1" s="1"/>
  <c r="K26" i="1" a="1"/>
  <c r="K26" i="1" s="1"/>
  <c r="H26" i="1" a="1"/>
  <c r="H26" i="1" s="1"/>
  <c r="G26" i="1" a="1"/>
  <c r="G26" i="1" s="1"/>
  <c r="E26" i="1" a="1"/>
  <c r="E26" i="1" s="1"/>
  <c r="C26" i="1" a="1"/>
  <c r="C26" i="1" s="1"/>
  <c r="CX25" i="1" a="1"/>
  <c r="CX25" i="1" s="1"/>
  <c r="CV25" i="1" a="1"/>
  <c r="CV25" i="1" s="1"/>
  <c r="CT25" i="1" a="1"/>
  <c r="CT25" i="1" s="1"/>
  <c r="CR25" i="1" a="1"/>
  <c r="CR25" i="1" s="1"/>
  <c r="CQ25" i="1" a="1"/>
  <c r="CQ25" i="1" s="1"/>
  <c r="CN25" i="1" a="1"/>
  <c r="CN25" i="1" s="1"/>
  <c r="CK25" i="1" a="1"/>
  <c r="CK25" i="1" s="1"/>
  <c r="CJ25" i="1" a="1"/>
  <c r="CJ25" i="1" s="1"/>
  <c r="AF25" i="1"/>
  <c r="U25" i="1"/>
  <c r="O25" i="1" a="1"/>
  <c r="O25" i="1" s="1"/>
  <c r="M25" i="1"/>
  <c r="L25" i="1" a="1"/>
  <c r="L25" i="1" s="1"/>
  <c r="K25" i="1" a="1"/>
  <c r="K25" i="1" s="1"/>
  <c r="H25" i="1" a="1"/>
  <c r="H25" i="1" s="1"/>
  <c r="G25" i="1" a="1"/>
  <c r="G25" i="1" s="1"/>
  <c r="E25" i="1" a="1"/>
  <c r="E25" i="1" s="1"/>
  <c r="C25" i="1" a="1"/>
  <c r="C25" i="1" s="1"/>
  <c r="CX24" i="1" a="1"/>
  <c r="CX24" i="1" s="1"/>
  <c r="CV24" i="1" a="1"/>
  <c r="CV24" i="1" s="1"/>
  <c r="CT24" i="1" a="1"/>
  <c r="CT24" i="1" s="1"/>
  <c r="CR24" i="1" a="1"/>
  <c r="CR24" i="1" s="1"/>
  <c r="CQ24" i="1" a="1"/>
  <c r="CQ24" i="1" s="1"/>
  <c r="CN24" i="1" a="1"/>
  <c r="CN24" i="1" s="1"/>
  <c r="CK24" i="1" a="1"/>
  <c r="CK24" i="1" s="1"/>
  <c r="CJ24" i="1" a="1"/>
  <c r="CJ24" i="1" s="1"/>
  <c r="AF24" i="1"/>
  <c r="U24" i="1"/>
  <c r="O24" i="1" a="1"/>
  <c r="O24" i="1" s="1"/>
  <c r="M24" i="1"/>
  <c r="L24" i="1" a="1"/>
  <c r="L24" i="1" s="1"/>
  <c r="K24" i="1" a="1"/>
  <c r="K24" i="1" s="1"/>
  <c r="H24" i="1" a="1"/>
  <c r="H24" i="1" s="1"/>
  <c r="G24" i="1" a="1"/>
  <c r="G24" i="1" s="1"/>
  <c r="E24" i="1" a="1"/>
  <c r="E24" i="1" s="1"/>
  <c r="C24" i="1" a="1"/>
  <c r="C24" i="1" s="1"/>
  <c r="CX23" i="1" a="1"/>
  <c r="CX23" i="1" s="1"/>
  <c r="CV23" i="1" a="1"/>
  <c r="CV23" i="1" s="1"/>
  <c r="CT23" i="1" a="1"/>
  <c r="CT23" i="1" s="1"/>
  <c r="CR23" i="1" a="1"/>
  <c r="CR23" i="1" s="1"/>
  <c r="CQ23" i="1" a="1"/>
  <c r="CQ23" i="1" s="1"/>
  <c r="CN23" i="1" a="1"/>
  <c r="CN23" i="1" s="1"/>
  <c r="CK23" i="1" a="1"/>
  <c r="CK23" i="1" s="1"/>
  <c r="CJ23" i="1" a="1"/>
  <c r="CJ23" i="1" s="1"/>
  <c r="AF23" i="1"/>
  <c r="U23" i="1"/>
  <c r="O23" i="1" a="1"/>
  <c r="O23" i="1" s="1"/>
  <c r="M23" i="1"/>
  <c r="L23" i="1" a="1"/>
  <c r="L23" i="1" s="1"/>
  <c r="K23" i="1" a="1"/>
  <c r="K23" i="1" s="1"/>
  <c r="H23" i="1" a="1"/>
  <c r="H23" i="1" s="1"/>
  <c r="G23" i="1" a="1"/>
  <c r="G23" i="1" s="1"/>
  <c r="E23" i="1" a="1"/>
  <c r="E23" i="1" s="1"/>
  <c r="C23" i="1" a="1"/>
  <c r="C23" i="1" s="1"/>
  <c r="CX22" i="1" a="1"/>
  <c r="CX22" i="1" s="1"/>
  <c r="CV22" i="1" a="1"/>
  <c r="CV22" i="1" s="1"/>
  <c r="CT22" i="1" a="1"/>
  <c r="CT22" i="1" s="1"/>
  <c r="CR22" i="1" a="1"/>
  <c r="CR22" i="1" s="1"/>
  <c r="CQ22" i="1" a="1"/>
  <c r="CQ22" i="1" s="1"/>
  <c r="CN22" i="1" a="1"/>
  <c r="CN22" i="1" s="1"/>
  <c r="CK22" i="1" a="1"/>
  <c r="CK22" i="1" s="1"/>
  <c r="CJ22" i="1" a="1"/>
  <c r="CJ22" i="1" s="1"/>
  <c r="AF22" i="1"/>
  <c r="U22" i="1"/>
  <c r="O22" i="1" a="1"/>
  <c r="O22" i="1" s="1"/>
  <c r="M22" i="1"/>
  <c r="L22" i="1" a="1"/>
  <c r="L22" i="1" s="1"/>
  <c r="K22" i="1" a="1"/>
  <c r="K22" i="1" s="1"/>
  <c r="H22" i="1" a="1"/>
  <c r="H22" i="1" s="1"/>
  <c r="G22" i="1" a="1"/>
  <c r="G22" i="1" s="1"/>
  <c r="E22" i="1" a="1"/>
  <c r="E22" i="1" s="1"/>
  <c r="C22" i="1" a="1"/>
  <c r="C22" i="1" s="1"/>
  <c r="CX21" i="1" a="1"/>
  <c r="CX21" i="1" s="1"/>
  <c r="CV21" i="1" a="1"/>
  <c r="CV21" i="1" s="1"/>
  <c r="CT21" i="1" a="1"/>
  <c r="CT21" i="1" s="1"/>
  <c r="CR21" i="1" a="1"/>
  <c r="CR21" i="1" s="1"/>
  <c r="CQ21" i="1" a="1"/>
  <c r="CQ21" i="1" s="1"/>
  <c r="CN21" i="1" a="1"/>
  <c r="CN21" i="1" s="1"/>
  <c r="CK21" i="1" a="1"/>
  <c r="CK21" i="1" s="1"/>
  <c r="CJ21" i="1" a="1"/>
  <c r="CJ21" i="1" s="1"/>
  <c r="AF21" i="1"/>
  <c r="U21" i="1"/>
  <c r="O21" i="1" a="1"/>
  <c r="O21" i="1" s="1"/>
  <c r="M21" i="1"/>
  <c r="L21" i="1" a="1"/>
  <c r="L21" i="1" s="1"/>
  <c r="K21" i="1" a="1"/>
  <c r="K21" i="1" s="1"/>
  <c r="H21" i="1" a="1"/>
  <c r="H21" i="1" s="1"/>
  <c r="G21" i="1" a="1"/>
  <c r="G21" i="1" s="1"/>
  <c r="E21" i="1" a="1"/>
  <c r="E21" i="1" s="1"/>
  <c r="C21" i="1" a="1"/>
  <c r="C21" i="1" s="1"/>
  <c r="CX20" i="1" a="1"/>
  <c r="CX20" i="1" s="1"/>
  <c r="CV20" i="1" a="1"/>
  <c r="CV20" i="1" s="1"/>
  <c r="CT20" i="1" a="1"/>
  <c r="CT20" i="1" s="1"/>
  <c r="CR20" i="1" a="1"/>
  <c r="CR20" i="1" s="1"/>
  <c r="CQ20" i="1" a="1"/>
  <c r="CQ20" i="1" s="1"/>
  <c r="CN20" i="1" a="1"/>
  <c r="CN20" i="1" s="1"/>
  <c r="CK20" i="1" a="1"/>
  <c r="CK20" i="1" s="1"/>
  <c r="CJ20" i="1" a="1"/>
  <c r="CJ20" i="1" s="1"/>
  <c r="AF20" i="1"/>
  <c r="U20" i="1"/>
  <c r="O20" i="1" a="1"/>
  <c r="O20" i="1" s="1"/>
  <c r="M20" i="1"/>
  <c r="L20" i="1" a="1"/>
  <c r="L20" i="1" s="1"/>
  <c r="K20" i="1" a="1"/>
  <c r="K20" i="1" s="1"/>
  <c r="H20" i="1" a="1"/>
  <c r="H20" i="1" s="1"/>
  <c r="G20" i="1" a="1"/>
  <c r="G20" i="1" s="1"/>
  <c r="E20" i="1" a="1"/>
  <c r="E20" i="1" s="1"/>
  <c r="C20" i="1" a="1"/>
  <c r="C20" i="1" s="1"/>
  <c r="CX19" i="1" a="1"/>
  <c r="CX19" i="1" s="1"/>
  <c r="CV19" i="1" a="1"/>
  <c r="CV19" i="1" s="1"/>
  <c r="CT19" i="1" a="1"/>
  <c r="CT19" i="1" s="1"/>
  <c r="CR19" i="1" a="1"/>
  <c r="CR19" i="1" s="1"/>
  <c r="CQ19" i="1" a="1"/>
  <c r="CQ19" i="1" s="1"/>
  <c r="CN19" i="1" a="1"/>
  <c r="CN19" i="1" s="1"/>
  <c r="CK19" i="1" a="1"/>
  <c r="CK19" i="1" s="1"/>
  <c r="CJ19" i="1" a="1"/>
  <c r="CJ19" i="1" s="1"/>
  <c r="AF19" i="1"/>
  <c r="U19" i="1"/>
  <c r="O19" i="1" a="1"/>
  <c r="O19" i="1" s="1"/>
  <c r="M19" i="1"/>
  <c r="L19" i="1" a="1"/>
  <c r="L19" i="1" s="1"/>
  <c r="K19" i="1" a="1"/>
  <c r="K19" i="1" s="1"/>
  <c r="H19" i="1" a="1"/>
  <c r="H19" i="1" s="1"/>
  <c r="G19" i="1" a="1"/>
  <c r="G19" i="1" s="1"/>
  <c r="E19" i="1" a="1"/>
  <c r="E19" i="1" s="1"/>
  <c r="C19" i="1" a="1"/>
  <c r="C19" i="1" s="1"/>
  <c r="CX18" i="1" a="1"/>
  <c r="CX18" i="1" s="1"/>
  <c r="CV18" i="1" a="1"/>
  <c r="CV18" i="1" s="1"/>
  <c r="CT18" i="1" a="1"/>
  <c r="CT18" i="1" s="1"/>
  <c r="CR18" i="1" a="1"/>
  <c r="CR18" i="1" s="1"/>
  <c r="CQ18" i="1" a="1"/>
  <c r="CQ18" i="1" s="1"/>
  <c r="CN18" i="1" a="1"/>
  <c r="CN18" i="1" s="1"/>
  <c r="CK18" i="1" a="1"/>
  <c r="CK18" i="1" s="1"/>
  <c r="CJ18" i="1" a="1"/>
  <c r="CJ18" i="1" s="1"/>
  <c r="AF18" i="1"/>
  <c r="U18" i="1"/>
  <c r="O18" i="1" a="1"/>
  <c r="O18" i="1" s="1"/>
  <c r="M18" i="1"/>
  <c r="L18" i="1" a="1"/>
  <c r="L18" i="1" s="1"/>
  <c r="K18" i="1" a="1"/>
  <c r="K18" i="1" s="1"/>
  <c r="H18" i="1" a="1"/>
  <c r="H18" i="1" s="1"/>
  <c r="G18" i="1" a="1"/>
  <c r="G18" i="1" s="1"/>
  <c r="E18" i="1" a="1"/>
  <c r="E18" i="1" s="1"/>
  <c r="C18" i="1" a="1"/>
  <c r="C18" i="1" s="1"/>
  <c r="CX17" i="1" a="1"/>
  <c r="CX17" i="1" s="1"/>
  <c r="CV17" i="1" a="1"/>
  <c r="CV17" i="1" s="1"/>
  <c r="CT17" i="1" a="1"/>
  <c r="CT17" i="1" s="1"/>
  <c r="CR17" i="1" a="1"/>
  <c r="CR17" i="1" s="1"/>
  <c r="CQ17" i="1" a="1"/>
  <c r="CQ17" i="1" s="1"/>
  <c r="CN17" i="1" a="1"/>
  <c r="CN17" i="1" s="1"/>
  <c r="CK17" i="1" a="1"/>
  <c r="CK17" i="1" s="1"/>
  <c r="CJ17" i="1" a="1"/>
  <c r="CJ17" i="1" s="1"/>
  <c r="AF17" i="1"/>
  <c r="U17" i="1"/>
  <c r="O17" i="1" a="1"/>
  <c r="O17" i="1" s="1"/>
  <c r="M17" i="1"/>
  <c r="L17" i="1" a="1"/>
  <c r="L17" i="1" s="1"/>
  <c r="K17" i="1" a="1"/>
  <c r="K17" i="1" s="1"/>
  <c r="H17" i="1" a="1"/>
  <c r="H17" i="1" s="1"/>
  <c r="G17" i="1" a="1"/>
  <c r="G17" i="1" s="1"/>
  <c r="E17" i="1" a="1"/>
  <c r="E17" i="1" s="1"/>
  <c r="C17" i="1" a="1"/>
  <c r="C17" i="1" s="1"/>
  <c r="CX16" i="1" a="1"/>
  <c r="CX16" i="1" s="1"/>
  <c r="CV16" i="1" a="1"/>
  <c r="CV16" i="1" s="1"/>
  <c r="CT16" i="1" a="1"/>
  <c r="CT16" i="1" s="1"/>
  <c r="CR16" i="1" a="1"/>
  <c r="CR16" i="1" s="1"/>
  <c r="CQ16" i="1" a="1"/>
  <c r="CQ16" i="1" s="1"/>
  <c r="CN16" i="1" a="1"/>
  <c r="CN16" i="1" s="1"/>
  <c r="CK16" i="1" a="1"/>
  <c r="CK16" i="1" s="1"/>
  <c r="CJ16" i="1" a="1"/>
  <c r="CJ16" i="1" s="1"/>
  <c r="AF16" i="1"/>
  <c r="U16" i="1"/>
  <c r="O16" i="1" a="1"/>
  <c r="O16" i="1" s="1"/>
  <c r="M16" i="1"/>
  <c r="L16" i="1" a="1"/>
  <c r="L16" i="1" s="1"/>
  <c r="K16" i="1" a="1"/>
  <c r="K16" i="1" s="1"/>
  <c r="H16" i="1" a="1"/>
  <c r="H16" i="1" s="1"/>
  <c r="G16" i="1" a="1"/>
  <c r="G16" i="1" s="1"/>
  <c r="E16" i="1" a="1"/>
  <c r="E16" i="1" s="1"/>
  <c r="C16" i="1" a="1"/>
  <c r="C16" i="1" s="1"/>
  <c r="CX15" i="1" a="1"/>
  <c r="CX15" i="1" s="1"/>
  <c r="CV15" i="1" a="1"/>
  <c r="CV15" i="1" s="1"/>
  <c r="CT15" i="1" a="1"/>
  <c r="CT15" i="1" s="1"/>
  <c r="CR15" i="1" a="1"/>
  <c r="CR15" i="1" s="1"/>
  <c r="CQ15" i="1" a="1"/>
  <c r="CQ15" i="1" s="1"/>
  <c r="CN15" i="1" a="1"/>
  <c r="CN15" i="1" s="1"/>
  <c r="CK15" i="1" a="1"/>
  <c r="CK15" i="1" s="1"/>
  <c r="CJ15" i="1" a="1"/>
  <c r="CJ15" i="1" s="1"/>
  <c r="AF15" i="1"/>
  <c r="U15" i="1"/>
  <c r="O15" i="1" a="1"/>
  <c r="O15" i="1" s="1"/>
  <c r="M15" i="1"/>
  <c r="L15" i="1" a="1"/>
  <c r="L15" i="1" s="1"/>
  <c r="K15" i="1" a="1"/>
  <c r="K15" i="1" s="1"/>
  <c r="H15" i="1" a="1"/>
  <c r="H15" i="1" s="1"/>
  <c r="G15" i="1" a="1"/>
  <c r="G15" i="1" s="1"/>
  <c r="E15" i="1" a="1"/>
  <c r="E15" i="1" s="1"/>
  <c r="C15" i="1" a="1"/>
  <c r="C15" i="1" s="1"/>
  <c r="CX14" i="1" a="1"/>
  <c r="CX14" i="1" s="1"/>
  <c r="CV14" i="1" a="1"/>
  <c r="CV14" i="1" s="1"/>
  <c r="CT14" i="1" a="1"/>
  <c r="CT14" i="1" s="1"/>
  <c r="CR14" i="1" a="1"/>
  <c r="CR14" i="1" s="1"/>
  <c r="CQ14" i="1" a="1"/>
  <c r="CQ14" i="1" s="1"/>
  <c r="CN14" i="1" a="1"/>
  <c r="CN14" i="1" s="1"/>
  <c r="CK14" i="1" a="1"/>
  <c r="CK14" i="1" s="1"/>
  <c r="CJ14" i="1" a="1"/>
  <c r="CJ14" i="1" s="1"/>
  <c r="AF14" i="1"/>
  <c r="U14" i="1"/>
  <c r="O14" i="1" a="1"/>
  <c r="O14" i="1" s="1"/>
  <c r="M14" i="1"/>
  <c r="L14" i="1" a="1"/>
  <c r="L14" i="1" s="1"/>
  <c r="K14" i="1" a="1"/>
  <c r="K14" i="1" s="1"/>
  <c r="H14" i="1" a="1"/>
  <c r="H14" i="1" s="1"/>
  <c r="G14" i="1" a="1"/>
  <c r="G14" i="1" s="1"/>
  <c r="E14" i="1" a="1"/>
  <c r="E14" i="1" s="1"/>
  <c r="C14" i="1" a="1"/>
  <c r="C14" i="1" s="1"/>
  <c r="CX13" i="1" a="1"/>
  <c r="CX13" i="1" s="1"/>
  <c r="CV13" i="1" a="1"/>
  <c r="CV13" i="1" s="1"/>
  <c r="CT13" i="1" a="1"/>
  <c r="CT13" i="1" s="1"/>
  <c r="CR13" i="1" a="1"/>
  <c r="CR13" i="1" s="1"/>
  <c r="CQ13" i="1" a="1"/>
  <c r="CQ13" i="1" s="1"/>
  <c r="CN13" i="1" a="1"/>
  <c r="CN13" i="1" s="1"/>
  <c r="CK13" i="1" a="1"/>
  <c r="CK13" i="1" s="1"/>
  <c r="CJ13" i="1" a="1"/>
  <c r="CJ13" i="1" s="1"/>
  <c r="AF13" i="1"/>
  <c r="U13" i="1"/>
  <c r="O13" i="1" a="1"/>
  <c r="O13" i="1" s="1"/>
  <c r="M13" i="1"/>
  <c r="L13" i="1" a="1"/>
  <c r="L13" i="1" s="1"/>
  <c r="K13" i="1" a="1"/>
  <c r="K13" i="1" s="1"/>
  <c r="H13" i="1" a="1"/>
  <c r="H13" i="1" s="1"/>
  <c r="G13" i="1" a="1"/>
  <c r="G13" i="1" s="1"/>
  <c r="E13" i="1" a="1"/>
  <c r="E13" i="1" s="1"/>
  <c r="C13" i="1" a="1"/>
  <c r="C13" i="1" s="1"/>
  <c r="CX12" i="1" a="1"/>
  <c r="CX12" i="1" s="1"/>
  <c r="CV12" i="1" a="1"/>
  <c r="CV12" i="1" s="1"/>
  <c r="CT12" i="1" a="1"/>
  <c r="CT12" i="1" s="1"/>
  <c r="CR12" i="1" a="1"/>
  <c r="CR12" i="1" s="1"/>
  <c r="CQ12" i="1" a="1"/>
  <c r="CQ12" i="1" s="1"/>
  <c r="CK12" i="1" a="1"/>
  <c r="CK12" i="1" s="1"/>
  <c r="CJ12" i="1" a="1"/>
  <c r="CJ12" i="1" s="1"/>
  <c r="AF12" i="1"/>
  <c r="U12" i="1"/>
  <c r="O12" i="1" a="1"/>
  <c r="O12" i="1" s="1"/>
  <c r="M12" i="1"/>
  <c r="L12" i="1" a="1"/>
  <c r="L12" i="1" s="1"/>
  <c r="K12" i="1" a="1"/>
  <c r="K12" i="1" s="1"/>
  <c r="H12" i="1" a="1"/>
  <c r="H12" i="1" s="1"/>
  <c r="G12" i="1" a="1"/>
  <c r="G12" i="1" s="1"/>
  <c r="E12" i="1" a="1"/>
  <c r="E12" i="1" s="1"/>
  <c r="C12" i="1" a="1"/>
  <c r="C12" i="1" s="1"/>
  <c r="CX11" i="1" a="1"/>
  <c r="CX11" i="1" s="1"/>
  <c r="CV11" i="1" a="1"/>
  <c r="CV11" i="1" s="1"/>
  <c r="CT11" i="1" a="1"/>
  <c r="CT11" i="1" s="1"/>
  <c r="CR11" i="1" a="1"/>
  <c r="CR11" i="1" s="1"/>
  <c r="CQ11" i="1" a="1"/>
  <c r="CQ11" i="1" s="1"/>
  <c r="CN11" i="1" a="1"/>
  <c r="CN11" i="1" s="1"/>
  <c r="CK11" i="1" a="1"/>
  <c r="CK11" i="1" s="1"/>
  <c r="CJ11" i="1" a="1"/>
  <c r="CJ11" i="1" s="1"/>
  <c r="AF11" i="1"/>
  <c r="U11" i="1"/>
  <c r="O11" i="1" a="1"/>
  <c r="O11" i="1" s="1"/>
  <c r="M11" i="1"/>
  <c r="L11" i="1" a="1"/>
  <c r="L11" i="1" s="1"/>
  <c r="K11" i="1" a="1"/>
  <c r="K11" i="1" s="1"/>
  <c r="H11" i="1" a="1"/>
  <c r="H11" i="1" s="1"/>
  <c r="G11" i="1" a="1"/>
  <c r="G11" i="1" s="1"/>
  <c r="E11" i="1" a="1"/>
  <c r="E11" i="1" s="1"/>
  <c r="C11" i="1" a="1"/>
  <c r="C11" i="1" s="1"/>
  <c r="CX10" i="1" a="1"/>
  <c r="CX10" i="1" s="1"/>
  <c r="CV10" i="1" a="1"/>
  <c r="CV10" i="1" s="1"/>
  <c r="CT10" i="1" a="1"/>
  <c r="CT10" i="1" s="1"/>
  <c r="CR10" i="1" a="1"/>
  <c r="CR10" i="1" s="1"/>
  <c r="CQ10" i="1" a="1"/>
  <c r="CQ10" i="1" s="1"/>
  <c r="CN10" i="1" a="1"/>
  <c r="CN10" i="1" s="1"/>
  <c r="CJ10" i="1" a="1"/>
  <c r="CJ10" i="1" s="1"/>
  <c r="AF10" i="1"/>
  <c r="U10" i="1"/>
  <c r="O10" i="1" a="1"/>
  <c r="O10" i="1" s="1"/>
  <c r="M10" i="1"/>
  <c r="L10" i="1" a="1"/>
  <c r="L10" i="1" s="1"/>
  <c r="K10" i="1" a="1"/>
  <c r="K10" i="1" s="1"/>
  <c r="H10" i="1" a="1"/>
  <c r="H10" i="1" s="1"/>
  <c r="G10" i="1" a="1"/>
  <c r="G10" i="1" s="1"/>
  <c r="E10" i="1" a="1"/>
  <c r="E10" i="1" s="1"/>
  <c r="CX9" i="1" a="1"/>
  <c r="CX9" i="1" s="1"/>
  <c r="CV9" i="1" a="1"/>
  <c r="CV9" i="1" s="1"/>
  <c r="CT9" i="1" a="1"/>
  <c r="CT9" i="1" s="1"/>
  <c r="CR9" i="1" a="1"/>
  <c r="CR9" i="1" s="1"/>
  <c r="CQ9" i="1" a="1"/>
  <c r="CQ9" i="1" s="1"/>
  <c r="CN9" i="1" a="1"/>
  <c r="CN9" i="1" s="1"/>
  <c r="CK9" i="1" a="1"/>
  <c r="CK9" i="1" s="1"/>
  <c r="CJ9" i="1" a="1"/>
  <c r="CJ9" i="1" s="1"/>
  <c r="AF9" i="1"/>
  <c r="U9" i="1"/>
  <c r="O9" i="1" a="1"/>
  <c r="O9" i="1" s="1"/>
  <c r="M9" i="1"/>
  <c r="L9" i="1" a="1"/>
  <c r="L9" i="1" s="1"/>
  <c r="K9" i="1" a="1"/>
  <c r="K9" i="1" s="1"/>
  <c r="H9" i="1" a="1"/>
  <c r="H9" i="1" s="1"/>
  <c r="G9" i="1" a="1"/>
  <c r="G9" i="1" s="1"/>
  <c r="E9" i="1" a="1"/>
  <c r="E9" i="1" s="1"/>
  <c r="C9" i="1" a="1"/>
  <c r="C9" i="1" s="1"/>
  <c r="CX8" i="1" a="1"/>
  <c r="CX8" i="1" s="1"/>
  <c r="CV8" i="1" a="1"/>
  <c r="CV8" i="1" s="1"/>
  <c r="CT8" i="1" a="1"/>
  <c r="CT8" i="1" s="1"/>
  <c r="CR8" i="1" a="1"/>
  <c r="CR8" i="1" s="1"/>
  <c r="CQ8" i="1" a="1"/>
  <c r="CQ8" i="1" s="1"/>
  <c r="CN8" i="1" a="1"/>
  <c r="CN8" i="1" s="1"/>
  <c r="CK8" i="1" a="1"/>
  <c r="CK8" i="1" s="1"/>
  <c r="CJ8" i="1" a="1"/>
  <c r="CJ8" i="1" s="1"/>
  <c r="AF8" i="1"/>
  <c r="U8" i="1"/>
  <c r="O8" i="1" a="1"/>
  <c r="O8" i="1" s="1"/>
  <c r="M8" i="1"/>
  <c r="L8" i="1" a="1"/>
  <c r="L8" i="1" s="1"/>
  <c r="K8" i="1" a="1"/>
  <c r="K8" i="1" s="1"/>
  <c r="H8" i="1" a="1"/>
  <c r="H8" i="1" s="1"/>
  <c r="G8" i="1" a="1"/>
  <c r="G8" i="1" s="1"/>
  <c r="E8" i="1" a="1"/>
  <c r="E8" i="1" s="1"/>
  <c r="C8" i="1" a="1"/>
  <c r="C8" i="1" s="1"/>
  <c r="CX7" i="1" a="1"/>
  <c r="CX7" i="1" s="1"/>
  <c r="CV7" i="1" a="1"/>
  <c r="CV7" i="1" s="1"/>
  <c r="CT7" i="1" a="1"/>
  <c r="CT7" i="1" s="1"/>
  <c r="CR7" i="1" a="1"/>
  <c r="CR7" i="1" s="1"/>
  <c r="CQ7" i="1" a="1"/>
  <c r="CQ7" i="1" s="1"/>
  <c r="CN7" i="1" a="1"/>
  <c r="CN7" i="1" s="1"/>
  <c r="CK7" i="1" a="1"/>
  <c r="CK7" i="1" s="1"/>
  <c r="CJ7" i="1" a="1"/>
  <c r="CJ7" i="1" s="1"/>
  <c r="AF7" i="1"/>
  <c r="U7" i="1"/>
  <c r="O7" i="1" a="1"/>
  <c r="O7" i="1" s="1"/>
  <c r="M7" i="1"/>
  <c r="L7" i="1" a="1"/>
  <c r="L7" i="1" s="1"/>
  <c r="K7" i="1" a="1"/>
  <c r="K7" i="1" s="1"/>
  <c r="H7" i="1" a="1"/>
  <c r="H7" i="1" s="1"/>
  <c r="G7" i="1" a="1"/>
  <c r="G7" i="1" s="1"/>
  <c r="E7" i="1" a="1"/>
  <c r="E7" i="1" s="1"/>
  <c r="C7" i="1" a="1"/>
  <c r="C7" i="1" s="1"/>
  <c r="CX6" i="1" a="1"/>
  <c r="CX6" i="1" s="1"/>
  <c r="CV6" i="1" a="1"/>
  <c r="CV6" i="1" s="1"/>
  <c r="CT6" i="1" a="1"/>
  <c r="CT6" i="1" s="1"/>
  <c r="CR6" i="1" a="1"/>
  <c r="CR6" i="1" s="1"/>
  <c r="CQ6" i="1" a="1"/>
  <c r="CQ6" i="1" s="1"/>
  <c r="CN6" i="1" a="1"/>
  <c r="CN6" i="1" s="1"/>
  <c r="CK6" i="1" a="1"/>
  <c r="CK6" i="1" s="1"/>
  <c r="CJ6" i="1" a="1"/>
  <c r="CJ6" i="1" s="1"/>
  <c r="AF6" i="1"/>
  <c r="U6" i="1"/>
  <c r="O6" i="1" a="1"/>
  <c r="O6" i="1" s="1"/>
  <c r="M6" i="1"/>
  <c r="L6" i="1" a="1"/>
  <c r="L6" i="1" s="1"/>
  <c r="K6" i="1" a="1"/>
  <c r="K6" i="1" s="1"/>
  <c r="H6" i="1" a="1"/>
  <c r="H6" i="1" s="1"/>
  <c r="G6" i="1" a="1"/>
  <c r="G6" i="1" s="1"/>
  <c r="E6" i="1" a="1"/>
  <c r="E6" i="1" s="1"/>
  <c r="C6" i="1" a="1"/>
  <c r="C6" i="1" s="1"/>
  <c r="CX5" i="1" a="1"/>
  <c r="CX5" i="1" s="1"/>
  <c r="CV5" i="1" a="1"/>
  <c r="CV5" i="1" s="1"/>
  <c r="CT5" i="1" a="1"/>
  <c r="CT5" i="1" s="1"/>
  <c r="CR5" i="1" a="1"/>
  <c r="CR5" i="1" s="1"/>
  <c r="CQ5" i="1" a="1"/>
  <c r="CQ5" i="1" s="1"/>
  <c r="CN5" i="1" a="1"/>
  <c r="CN5" i="1" s="1"/>
  <c r="CK5" i="1" a="1"/>
  <c r="CK5" i="1" s="1"/>
  <c r="CJ5" i="1" a="1"/>
  <c r="CJ5" i="1" s="1"/>
  <c r="AF5" i="1"/>
  <c r="U5" i="1"/>
  <c r="O5" i="1" a="1"/>
  <c r="O5" i="1" s="1"/>
  <c r="M5" i="1"/>
  <c r="L5" i="1" a="1"/>
  <c r="L5" i="1" s="1"/>
  <c r="K5" i="1" a="1"/>
  <c r="K5" i="1" s="1"/>
  <c r="H5" i="1" a="1"/>
  <c r="H5" i="1" s="1"/>
  <c r="G5" i="1" a="1"/>
  <c r="G5" i="1" s="1"/>
  <c r="E5" i="1" a="1"/>
  <c r="E5" i="1" s="1"/>
  <c r="C5" i="1" a="1"/>
  <c r="C5" i="1" s="1"/>
  <c r="CX4" i="1" a="1"/>
  <c r="CX4" i="1" s="1"/>
  <c r="CV4" i="1" a="1"/>
  <c r="CV4" i="1" s="1"/>
  <c r="CT4" i="1" a="1"/>
  <c r="CT4" i="1" s="1"/>
  <c r="CR4" i="1" a="1"/>
  <c r="CR4" i="1" s="1"/>
  <c r="CQ4" i="1" a="1"/>
  <c r="CQ4" i="1" s="1"/>
  <c r="CN4" i="1" a="1"/>
  <c r="CN4" i="1" s="1"/>
  <c r="CK4" i="1" a="1"/>
  <c r="CK4" i="1" s="1"/>
  <c r="CJ4" i="1" a="1"/>
  <c r="CJ4" i="1" s="1"/>
  <c r="AF4" i="1"/>
  <c r="U4" i="1"/>
  <c r="O4" i="1" a="1"/>
  <c r="O4" i="1" s="1"/>
  <c r="M4" i="1"/>
  <c r="H4" i="1" a="1"/>
  <c r="H4" i="1" s="1"/>
  <c r="G4" i="1" a="1"/>
  <c r="G4" i="1" s="1"/>
  <c r="E4" i="1" a="1"/>
  <c r="E4" i="1" s="1"/>
  <c r="C4" i="1" a="1"/>
  <c r="C4" i="1" s="1"/>
  <c r="CX3" i="1" a="1"/>
  <c r="CX3" i="1" s="1"/>
  <c r="CV3" i="1" a="1"/>
  <c r="CV3" i="1" s="1"/>
  <c r="CT3" i="1" a="1"/>
  <c r="CT3" i="1" s="1"/>
  <c r="CR3" i="1" a="1"/>
  <c r="CR3" i="1" s="1"/>
  <c r="CQ3" i="1" a="1"/>
  <c r="CQ3" i="1" s="1"/>
  <c r="CN3" i="1" a="1"/>
  <c r="CN3" i="1" s="1"/>
  <c r="CK3" i="1" a="1"/>
  <c r="CK3" i="1" s="1"/>
  <c r="CJ3" i="1" a="1"/>
  <c r="CJ3" i="1" s="1"/>
  <c r="AF3" i="1"/>
  <c r="U3" i="1"/>
  <c r="O3" i="1" a="1"/>
  <c r="O3" i="1" s="1"/>
  <c r="M3" i="1"/>
  <c r="L3" i="1" a="1"/>
  <c r="L3" i="1" s="1"/>
  <c r="K3" i="1" a="1"/>
  <c r="K3" i="1" s="1"/>
  <c r="H3" i="1" a="1"/>
  <c r="H3" i="1" s="1"/>
  <c r="G3" i="1" a="1"/>
  <c r="G3" i="1" s="1"/>
  <c r="E3" i="1" a="1"/>
  <c r="E3" i="1" s="1"/>
  <c r="C3" i="1" a="1"/>
  <c r="C3" i="1" s="1"/>
  <c r="CX2" i="1" a="1"/>
  <c r="CX2" i="1" s="1"/>
  <c r="CV2" i="1" a="1"/>
  <c r="CV2" i="1" s="1"/>
  <c r="CT2" i="1" a="1"/>
  <c r="CT2" i="1" s="1"/>
  <c r="CR2" i="1" a="1"/>
  <c r="CR2" i="1" s="1"/>
  <c r="CQ2" i="1" a="1"/>
  <c r="CQ2" i="1" s="1"/>
  <c r="CN2" i="1" a="1"/>
  <c r="CN2" i="1" s="1"/>
  <c r="CK2" i="1" a="1"/>
  <c r="CK2" i="1" s="1"/>
  <c r="CJ2" i="1" a="1"/>
  <c r="CJ2" i="1" s="1"/>
  <c r="AF2" i="1"/>
  <c r="U2" i="1"/>
  <c r="O2" i="1" a="1"/>
  <c r="O2" i="1" s="1"/>
  <c r="M2" i="1"/>
  <c r="L2" i="1" a="1"/>
  <c r="L2" i="1" s="1"/>
  <c r="K2" i="1" a="1"/>
  <c r="K2" i="1" s="1"/>
  <c r="H2" i="1" a="1"/>
  <c r="H2" i="1" s="1"/>
  <c r="G2" i="1" a="1"/>
  <c r="G2" i="1" s="1"/>
  <c r="E2" i="1" a="1"/>
  <c r="E2" i="1" s="1"/>
  <c r="C2" i="1" a="1"/>
  <c r="C2" i="1" s="1"/>
  <c r="AI2" i="7" l="1"/>
  <c r="AP2" i="7"/>
  <c r="AQ2" i="7" s="1"/>
  <c r="BG114" i="7"/>
  <c r="BH114" i="7" s="1"/>
  <c r="BJ114" i="7" s="1"/>
  <c r="AI80" i="7"/>
  <c r="DS231" i="7"/>
  <c r="DS319" i="7"/>
  <c r="DS403" i="7"/>
  <c r="DS427" i="7"/>
  <c r="DS439" i="7"/>
  <c r="AP191" i="7"/>
  <c r="AQ191" i="7" s="1"/>
  <c r="AS191" i="7" s="1"/>
  <c r="AB191" i="7" s="1"/>
  <c r="AP274" i="7"/>
  <c r="AQ274" i="7" s="1"/>
  <c r="AS274" i="7" s="1"/>
  <c r="AB274" i="7" s="1"/>
  <c r="AP568" i="7"/>
  <c r="AQ568" i="7" s="1"/>
  <c r="AS568" i="7" s="1"/>
  <c r="AB568" i="7" s="1"/>
  <c r="AP159" i="7"/>
  <c r="AQ159" i="7" s="1"/>
  <c r="AS159" i="7" s="1"/>
  <c r="AB159" i="7" s="1"/>
  <c r="AP56" i="7"/>
  <c r="AQ56" i="7" s="1"/>
  <c r="AS56" i="7" s="1"/>
  <c r="AB56" i="7" s="1"/>
  <c r="AP148" i="7"/>
  <c r="AQ148" i="7" s="1"/>
  <c r="AS148" i="7" s="1"/>
  <c r="AB148" i="7" s="1"/>
  <c r="DS153" i="7"/>
  <c r="DS165" i="7"/>
  <c r="DS177" i="7"/>
  <c r="DS236" i="7"/>
  <c r="DS283" i="7"/>
  <c r="DS348" i="7"/>
  <c r="DS408" i="7"/>
  <c r="DS420" i="7"/>
  <c r="DS146" i="7"/>
  <c r="DS229" i="7"/>
  <c r="DS73" i="7"/>
  <c r="DS163" i="7"/>
  <c r="DS282" i="7"/>
  <c r="DS306" i="7"/>
  <c r="AP128" i="7"/>
  <c r="AQ128" i="7" s="1"/>
  <c r="AS128" i="7" s="1"/>
  <c r="AB128" i="7" s="1"/>
  <c r="DS144" i="7"/>
  <c r="DS71" i="7"/>
  <c r="DS111" i="7"/>
  <c r="AP157" i="7"/>
  <c r="AQ157" i="7" s="1"/>
  <c r="AS157" i="7" s="1"/>
  <c r="AB157" i="7" s="1"/>
  <c r="AP698" i="7"/>
  <c r="AQ698" i="7" s="1"/>
  <c r="AS698" i="7" s="1"/>
  <c r="AB698" i="7" s="1"/>
  <c r="AP548" i="7"/>
  <c r="AQ548" i="7" s="1"/>
  <c r="AS548" i="7" s="1"/>
  <c r="AB548" i="7" s="1"/>
  <c r="AP645" i="7"/>
  <c r="AQ645" i="7" s="1"/>
  <c r="AS645" i="7" s="1"/>
  <c r="AB645" i="7" s="1"/>
  <c r="AP431" i="7"/>
  <c r="AQ431" i="7" s="1"/>
  <c r="AS431" i="7" s="1"/>
  <c r="AB431" i="7" s="1"/>
  <c r="AP49" i="7"/>
  <c r="AQ49" i="7" s="1"/>
  <c r="AS49" i="7" s="1"/>
  <c r="AB49" i="7" s="1"/>
  <c r="AP103" i="7"/>
  <c r="AQ103" i="7" s="1"/>
  <c r="AS103" i="7" s="1"/>
  <c r="AB103" i="7" s="1"/>
  <c r="DS637" i="7"/>
  <c r="DS648" i="7"/>
  <c r="DS798" i="7"/>
  <c r="DS350" i="7"/>
  <c r="DS362" i="7"/>
  <c r="DS374" i="7"/>
  <c r="DS434" i="7"/>
  <c r="AP485" i="7"/>
  <c r="AQ485" i="7" s="1"/>
  <c r="AS485" i="7" s="1"/>
  <c r="AB485" i="7" s="1"/>
  <c r="DS801" i="7"/>
  <c r="DS804" i="7"/>
  <c r="DS807" i="7"/>
  <c r="DS822" i="7"/>
  <c r="DS825" i="7"/>
  <c r="DS828" i="7"/>
  <c r="DS831" i="7"/>
  <c r="DS834" i="7"/>
  <c r="AP293" i="7"/>
  <c r="AQ293" i="7" s="1"/>
  <c r="AS293" i="7" s="1"/>
  <c r="AB293" i="7" s="1"/>
  <c r="AP791" i="7"/>
  <c r="AQ791" i="7" s="1"/>
  <c r="AS791" i="7" s="1"/>
  <c r="AB791" i="7" s="1"/>
  <c r="AP363" i="7"/>
  <c r="AQ363" i="7" s="1"/>
  <c r="AS363" i="7" s="1"/>
  <c r="AB363" i="7" s="1"/>
  <c r="AP423" i="7"/>
  <c r="AQ423" i="7" s="1"/>
  <c r="AS423" i="7" s="1"/>
  <c r="AB423" i="7" s="1"/>
  <c r="AP202" i="7"/>
  <c r="AQ202" i="7" s="1"/>
  <c r="AS202" i="7" s="1"/>
  <c r="AB202" i="7" s="1"/>
  <c r="AP415" i="7"/>
  <c r="AQ415" i="7" s="1"/>
  <c r="AS415" i="7" s="1"/>
  <c r="AB415" i="7" s="1"/>
  <c r="AP380" i="7"/>
  <c r="AQ380" i="7" s="1"/>
  <c r="AS380" i="7" s="1"/>
  <c r="AB380" i="7" s="1"/>
  <c r="AP404" i="7"/>
  <c r="AQ404" i="7" s="1"/>
  <c r="AS404" i="7" s="1"/>
  <c r="AB404" i="7" s="1"/>
  <c r="AP814" i="7"/>
  <c r="AQ814" i="7" s="1"/>
  <c r="AS814" i="7" s="1"/>
  <c r="AB814" i="7" s="1"/>
  <c r="DS663" i="7"/>
  <c r="DS670" i="7"/>
  <c r="DS695" i="7"/>
  <c r="DS536" i="7"/>
  <c r="DS644" i="7"/>
  <c r="DS686" i="7"/>
  <c r="DS776" i="7"/>
  <c r="DS407" i="7"/>
  <c r="DS419" i="7"/>
  <c r="DS450" i="7"/>
  <c r="DS474" i="7"/>
  <c r="DS660" i="7"/>
  <c r="DS668" i="7"/>
  <c r="DS693" i="7"/>
  <c r="DS702" i="7"/>
  <c r="DS762" i="7"/>
  <c r="DS774" i="7"/>
  <c r="DS803" i="7"/>
  <c r="DS806" i="7"/>
  <c r="DS815" i="7"/>
  <c r="DS830" i="7"/>
  <c r="DS375" i="7"/>
  <c r="DS412" i="7"/>
  <c r="DS423" i="7"/>
  <c r="DS436" i="7"/>
  <c r="DS479" i="7"/>
  <c r="DS625" i="7"/>
  <c r="DS639" i="7"/>
  <c r="DS651" i="7"/>
  <c r="DS659" i="7"/>
  <c r="DS684" i="7"/>
  <c r="DS700" i="7"/>
  <c r="AP703" i="7"/>
  <c r="AQ703" i="7" s="1"/>
  <c r="AS703" i="7" s="1"/>
  <c r="AB703" i="7" s="1"/>
  <c r="AP33" i="7"/>
  <c r="AQ33" i="7" s="1"/>
  <c r="AS33" i="7" s="1"/>
  <c r="AB33" i="7" s="1"/>
  <c r="AP106" i="7"/>
  <c r="AQ106" i="7" s="1"/>
  <c r="AS106" i="7" s="1"/>
  <c r="AB106" i="7" s="1"/>
  <c r="DS214" i="7"/>
  <c r="DS441" i="7"/>
  <c r="DS527" i="7"/>
  <c r="DS618" i="7"/>
  <c r="DS666" i="7"/>
  <c r="DS728" i="7"/>
  <c r="DS772" i="7"/>
  <c r="AP13" i="7"/>
  <c r="AQ13" i="7" s="1"/>
  <c r="AS13" i="7" s="1"/>
  <c r="AB13" i="7" s="1"/>
  <c r="AP251" i="7"/>
  <c r="AQ251" i="7" s="1"/>
  <c r="AS251" i="7" s="1"/>
  <c r="AB251" i="7" s="1"/>
  <c r="DS323" i="7"/>
  <c r="AP14" i="7"/>
  <c r="AQ14" i="7" s="1"/>
  <c r="AS14" i="7" s="1"/>
  <c r="AB14" i="7" s="1"/>
  <c r="AP30" i="7"/>
  <c r="AQ30" i="7" s="1"/>
  <c r="AS30" i="7" s="1"/>
  <c r="AB30" i="7" s="1"/>
  <c r="AP46" i="7"/>
  <c r="AQ46" i="7" s="1"/>
  <c r="AS46" i="7" s="1"/>
  <c r="AB46" i="7" s="1"/>
  <c r="DS50" i="7"/>
  <c r="DS62" i="7"/>
  <c r="AP138" i="7"/>
  <c r="AQ138" i="7" s="1"/>
  <c r="AS138" i="7" s="1"/>
  <c r="AB138" i="7" s="1"/>
  <c r="AP181" i="7"/>
  <c r="AQ181" i="7" s="1"/>
  <c r="AS181" i="7" s="1"/>
  <c r="AB181" i="7" s="1"/>
  <c r="DS275" i="7"/>
  <c r="DS322" i="7"/>
  <c r="DS589" i="7"/>
  <c r="DS628" i="7"/>
  <c r="AP672" i="7"/>
  <c r="AQ672" i="7" s="1"/>
  <c r="AS672" i="7" s="1"/>
  <c r="AB672" i="7" s="1"/>
  <c r="AP681" i="7"/>
  <c r="AQ681" i="7" s="1"/>
  <c r="AS681" i="7" s="1"/>
  <c r="AB681" i="7" s="1"/>
  <c r="AP690" i="7"/>
  <c r="AQ690" i="7" s="1"/>
  <c r="AS690" i="7" s="1"/>
  <c r="AB690" i="7" s="1"/>
  <c r="AP555" i="7"/>
  <c r="AQ555" i="7" s="1"/>
  <c r="AS555" i="7" s="1"/>
  <c r="AB555" i="7" s="1"/>
  <c r="AP154" i="7"/>
  <c r="AQ154" i="7" s="1"/>
  <c r="AS154" i="7" s="1"/>
  <c r="AB154" i="7" s="1"/>
  <c r="AP185" i="7"/>
  <c r="AQ185" i="7" s="1"/>
  <c r="AS185" i="7" s="1"/>
  <c r="AB185" i="7" s="1"/>
  <c r="AP263" i="7"/>
  <c r="AQ263" i="7" s="1"/>
  <c r="AS263" i="7" s="1"/>
  <c r="AB263" i="7" s="1"/>
  <c r="AP413" i="7"/>
  <c r="AQ413" i="7" s="1"/>
  <c r="AS413" i="7" s="1"/>
  <c r="AB413" i="7" s="1"/>
  <c r="AP554" i="7"/>
  <c r="AQ554" i="7" s="1"/>
  <c r="AS554" i="7" s="1"/>
  <c r="AB554" i="7" s="1"/>
  <c r="AP705" i="7"/>
  <c r="AQ705" i="7" s="1"/>
  <c r="AS705" i="7" s="1"/>
  <c r="AB705" i="7" s="1"/>
  <c r="AP772" i="7"/>
  <c r="AQ772" i="7" s="1"/>
  <c r="AS772" i="7" s="1"/>
  <c r="AB772" i="7" s="1"/>
  <c r="AP492" i="7"/>
  <c r="AQ492" i="7" s="1"/>
  <c r="AS492" i="7" s="1"/>
  <c r="AB492" i="7" s="1"/>
  <c r="AP796" i="7"/>
  <c r="AQ796" i="7" s="1"/>
  <c r="AS796" i="7" s="1"/>
  <c r="AB796" i="7" s="1"/>
  <c r="AP118" i="7"/>
  <c r="AQ118" i="7" s="1"/>
  <c r="AS118" i="7" s="1"/>
  <c r="AB118" i="7" s="1"/>
  <c r="AP587" i="7"/>
  <c r="AQ587" i="7" s="1"/>
  <c r="AS587" i="7" s="1"/>
  <c r="AB587" i="7" s="1"/>
  <c r="DS622" i="7"/>
  <c r="DS311" i="7"/>
  <c r="DS4" i="7"/>
  <c r="DS42" i="7"/>
  <c r="DS55" i="7"/>
  <c r="AP93" i="7"/>
  <c r="AQ93" i="7" s="1"/>
  <c r="AS93" i="7" s="1"/>
  <c r="AB93" i="7" s="1"/>
  <c r="DS190" i="7"/>
  <c r="DS280" i="7"/>
  <c r="DS304" i="7"/>
  <c r="DS327" i="7"/>
  <c r="AP390" i="7"/>
  <c r="AQ390" i="7" s="1"/>
  <c r="AS390" i="7" s="1"/>
  <c r="AB390" i="7" s="1"/>
  <c r="DS394" i="7"/>
  <c r="DS547" i="7"/>
  <c r="DS574" i="7"/>
  <c r="DS621" i="7"/>
  <c r="DS712" i="7"/>
  <c r="AP729" i="7"/>
  <c r="AQ729" i="7" s="1"/>
  <c r="AS729" i="7" s="1"/>
  <c r="AB729" i="7" s="1"/>
  <c r="DS36" i="7"/>
  <c r="DS48" i="7"/>
  <c r="DS59" i="7"/>
  <c r="DS128" i="7"/>
  <c r="DS254" i="7"/>
  <c r="DS265" i="7"/>
  <c r="DS497" i="7"/>
  <c r="DS521" i="7"/>
  <c r="DS540" i="7"/>
  <c r="DS580" i="7"/>
  <c r="DS610" i="7"/>
  <c r="AP642" i="7"/>
  <c r="AQ642" i="7" s="1"/>
  <c r="AS642" i="7" s="1"/>
  <c r="AB642" i="7" s="1"/>
  <c r="DS2" i="7"/>
  <c r="DS9" i="7"/>
  <c r="DS23" i="7"/>
  <c r="DS65" i="7"/>
  <c r="DS211" i="7"/>
  <c r="AP214" i="7"/>
  <c r="AQ214" i="7" s="1"/>
  <c r="AS214" i="7" s="1"/>
  <c r="AB214" i="7" s="1"/>
  <c r="DS271" i="7"/>
  <c r="AP419" i="7"/>
  <c r="AQ419" i="7" s="1"/>
  <c r="AS419" i="7" s="1"/>
  <c r="AB419" i="7" s="1"/>
  <c r="DS545" i="7"/>
  <c r="DS557" i="7"/>
  <c r="DS738" i="7"/>
  <c r="AP273" i="7"/>
  <c r="AQ273" i="7" s="1"/>
  <c r="AS273" i="7" s="1"/>
  <c r="AB273" i="7" s="1"/>
  <c r="DS635" i="7"/>
  <c r="AP10" i="7"/>
  <c r="AQ10" i="7" s="1"/>
  <c r="AS10" i="7" s="1"/>
  <c r="AB10" i="7" s="1"/>
  <c r="AP17" i="7"/>
  <c r="AQ17" i="7" s="1"/>
  <c r="AS17" i="7" s="1"/>
  <c r="AB17" i="7" s="1"/>
  <c r="AP26" i="7"/>
  <c r="AQ26" i="7" s="1"/>
  <c r="AS26" i="7" s="1"/>
  <c r="AB26" i="7" s="1"/>
  <c r="DS34" i="7"/>
  <c r="DS46" i="7"/>
  <c r="AP54" i="7"/>
  <c r="AQ54" i="7" s="1"/>
  <c r="AS54" i="7" s="1"/>
  <c r="AB54" i="7" s="1"/>
  <c r="DS58" i="7"/>
  <c r="AP134" i="7"/>
  <c r="AQ134" i="7" s="1"/>
  <c r="AS134" i="7" s="1"/>
  <c r="AB134" i="7" s="1"/>
  <c r="AP200" i="7"/>
  <c r="AQ200" i="7" s="1"/>
  <c r="AS200" i="7" s="1"/>
  <c r="AB200" i="7" s="1"/>
  <c r="AP212" i="7"/>
  <c r="AQ212" i="7" s="1"/>
  <c r="AS212" i="7" s="1"/>
  <c r="AB212" i="7" s="1"/>
  <c r="DS252" i="7"/>
  <c r="DS264" i="7"/>
  <c r="DS531" i="7"/>
  <c r="DS657" i="7"/>
  <c r="AP725" i="7"/>
  <c r="AQ725" i="7" s="1"/>
  <c r="AS725" i="7" s="1"/>
  <c r="AB725" i="7" s="1"/>
  <c r="DS752" i="7"/>
  <c r="AP830" i="7"/>
  <c r="AQ830" i="7" s="1"/>
  <c r="AS830" i="7" s="1"/>
  <c r="AB830" i="7" s="1"/>
  <c r="AP15" i="7"/>
  <c r="AQ15" i="7" s="1"/>
  <c r="AS15" i="7" s="1"/>
  <c r="AB15" i="7" s="1"/>
  <c r="DS51" i="7"/>
  <c r="AP73" i="7"/>
  <c r="AQ73" i="7" s="1"/>
  <c r="AS73" i="7" s="1"/>
  <c r="AB73" i="7" s="1"/>
  <c r="AP229" i="7"/>
  <c r="AQ229" i="7" s="1"/>
  <c r="AS229" i="7" s="1"/>
  <c r="AB229" i="7" s="1"/>
  <c r="DS414" i="7"/>
  <c r="DS445" i="7"/>
  <c r="DS457" i="7"/>
  <c r="DS488" i="7"/>
  <c r="AP496" i="7"/>
  <c r="AQ496" i="7" s="1"/>
  <c r="AS496" i="7" s="1"/>
  <c r="AB496" i="7" s="1"/>
  <c r="AP539" i="7"/>
  <c r="AQ539" i="7" s="1"/>
  <c r="AS539" i="7" s="1"/>
  <c r="AB539" i="7" s="1"/>
  <c r="DS555" i="7"/>
  <c r="DS656" i="7"/>
  <c r="AP666" i="7"/>
  <c r="AQ666" i="7" s="1"/>
  <c r="AS666" i="7" s="1"/>
  <c r="AB666" i="7" s="1"/>
  <c r="AP41" i="7"/>
  <c r="AQ41" i="7" s="1"/>
  <c r="AS41" i="7" s="1"/>
  <c r="AB41" i="7" s="1"/>
  <c r="AP97" i="7"/>
  <c r="AQ97" i="7" s="1"/>
  <c r="AS97" i="7" s="1"/>
  <c r="AB97" i="7" s="1"/>
  <c r="AP130" i="7"/>
  <c r="AQ130" i="7" s="1"/>
  <c r="AS130" i="7" s="1"/>
  <c r="AB130" i="7" s="1"/>
  <c r="AP491" i="7"/>
  <c r="AQ491" i="7" s="1"/>
  <c r="AS491" i="7" s="1"/>
  <c r="AB491" i="7" s="1"/>
  <c r="AP711" i="7"/>
  <c r="AQ711" i="7" s="1"/>
  <c r="AS711" i="7" s="1"/>
  <c r="AB711" i="7" s="1"/>
  <c r="AP754" i="7"/>
  <c r="AQ754" i="7" s="1"/>
  <c r="AS754" i="7" s="1"/>
  <c r="AB754" i="7" s="1"/>
  <c r="AP779" i="7"/>
  <c r="AQ779" i="7" s="1"/>
  <c r="AS779" i="7" s="1"/>
  <c r="AB779" i="7" s="1"/>
  <c r="AP803" i="7"/>
  <c r="AQ803" i="7" s="1"/>
  <c r="AS803" i="7" s="1"/>
  <c r="AB803" i="7" s="1"/>
  <c r="AP833" i="7"/>
  <c r="AQ833" i="7" s="1"/>
  <c r="AS833" i="7" s="1"/>
  <c r="AB833" i="7" s="1"/>
  <c r="AP95" i="7"/>
  <c r="AQ95" i="7" s="1"/>
  <c r="AS95" i="7" s="1"/>
  <c r="AB95" i="7" s="1"/>
  <c r="AP107" i="7"/>
  <c r="AQ107" i="7" s="1"/>
  <c r="AS107" i="7" s="1"/>
  <c r="AB107" i="7" s="1"/>
  <c r="AP217" i="7"/>
  <c r="AQ217" i="7" s="1"/>
  <c r="AS217" i="7" s="1"/>
  <c r="AB217" i="7" s="1"/>
  <c r="AP245" i="7"/>
  <c r="AQ245" i="7" s="1"/>
  <c r="AS245" i="7" s="1"/>
  <c r="AB245" i="7" s="1"/>
  <c r="AP252" i="7"/>
  <c r="AQ252" i="7" s="1"/>
  <c r="AS252" i="7" s="1"/>
  <c r="AB252" i="7" s="1"/>
  <c r="AP320" i="7"/>
  <c r="AQ320" i="7" s="1"/>
  <c r="AS320" i="7" s="1"/>
  <c r="AB320" i="7" s="1"/>
  <c r="AP339" i="7"/>
  <c r="AQ339" i="7" s="1"/>
  <c r="AS339" i="7" s="1"/>
  <c r="AB339" i="7" s="1"/>
  <c r="AP394" i="7"/>
  <c r="AQ394" i="7" s="1"/>
  <c r="AS394" i="7" s="1"/>
  <c r="AB394" i="7" s="1"/>
  <c r="AP427" i="7"/>
  <c r="AQ427" i="7" s="1"/>
  <c r="AS427" i="7" s="1"/>
  <c r="AB427" i="7" s="1"/>
  <c r="AP527" i="7"/>
  <c r="AQ527" i="7" s="1"/>
  <c r="AS527" i="7" s="1"/>
  <c r="AB527" i="7" s="1"/>
  <c r="AP578" i="7"/>
  <c r="AQ578" i="7" s="1"/>
  <c r="AS578" i="7" s="1"/>
  <c r="AB578" i="7" s="1"/>
  <c r="AP617" i="7"/>
  <c r="AQ617" i="7" s="1"/>
  <c r="AS617" i="7" s="1"/>
  <c r="AB617" i="7" s="1"/>
  <c r="AP640" i="7"/>
  <c r="AQ640" i="7" s="1"/>
  <c r="AS640" i="7" s="1"/>
  <c r="AB640" i="7" s="1"/>
  <c r="DS30" i="7"/>
  <c r="DS32" i="7"/>
  <c r="AP220" i="7"/>
  <c r="AQ220" i="7" s="1"/>
  <c r="AS220" i="7" s="1"/>
  <c r="AB220" i="7" s="1"/>
  <c r="DS237" i="7"/>
  <c r="AP281" i="7"/>
  <c r="AQ281" i="7" s="1"/>
  <c r="AS281" i="7" s="1"/>
  <c r="AB281" i="7" s="1"/>
  <c r="AP288" i="7"/>
  <c r="AQ288" i="7" s="1"/>
  <c r="AS288" i="7" s="1"/>
  <c r="AB288" i="7" s="1"/>
  <c r="DS567" i="7"/>
  <c r="AP588" i="7"/>
  <c r="AQ588" i="7" s="1"/>
  <c r="AS588" i="7" s="1"/>
  <c r="AB588" i="7" s="1"/>
  <c r="AP732" i="7"/>
  <c r="AQ732" i="7" s="1"/>
  <c r="AS732" i="7" s="1"/>
  <c r="AB732" i="7" s="1"/>
  <c r="AP794" i="7"/>
  <c r="AQ794" i="7" s="1"/>
  <c r="AS794" i="7" s="1"/>
  <c r="AB794" i="7" s="1"/>
  <c r="AP224" i="7"/>
  <c r="AQ224" i="7" s="1"/>
  <c r="AS224" i="7" s="1"/>
  <c r="AB224" i="7" s="1"/>
  <c r="DS44" i="7"/>
  <c r="AP66" i="7"/>
  <c r="AQ66" i="7" s="1"/>
  <c r="AS66" i="7" s="1"/>
  <c r="AB66" i="7" s="1"/>
  <c r="DS192" i="7"/>
  <c r="DS250" i="7"/>
  <c r="AP260" i="7"/>
  <c r="AQ260" i="7" s="1"/>
  <c r="AS260" i="7" s="1"/>
  <c r="AB260" i="7" s="1"/>
  <c r="DS290" i="7"/>
  <c r="DS344" i="7"/>
  <c r="DS387" i="7"/>
  <c r="AP435" i="7"/>
  <c r="AQ435" i="7" s="1"/>
  <c r="AS435" i="7" s="1"/>
  <c r="AB435" i="7" s="1"/>
  <c r="DS475" i="7"/>
  <c r="DS508" i="7"/>
  <c r="DS565" i="7"/>
  <c r="DS597" i="7"/>
  <c r="AP653" i="7"/>
  <c r="AQ653" i="7" s="1"/>
  <c r="AS653" i="7" s="1"/>
  <c r="AB653" i="7" s="1"/>
  <c r="DS679" i="7"/>
  <c r="DS689" i="7"/>
  <c r="DS750" i="7"/>
  <c r="DS795" i="7"/>
  <c r="AP203" i="7"/>
  <c r="AQ203" i="7" s="1"/>
  <c r="AS203" i="7" s="1"/>
  <c r="AB203" i="7" s="1"/>
  <c r="DS19" i="7"/>
  <c r="DS37" i="7"/>
  <c r="AP96" i="7"/>
  <c r="AQ96" i="7" s="1"/>
  <c r="AS96" i="7" s="1"/>
  <c r="AB96" i="7" s="1"/>
  <c r="AP136" i="7"/>
  <c r="AQ136" i="7" s="1"/>
  <c r="AS136" i="7" s="1"/>
  <c r="AB136" i="7" s="1"/>
  <c r="DS188" i="7"/>
  <c r="DS215" i="7"/>
  <c r="AP232" i="7"/>
  <c r="AQ232" i="7" s="1"/>
  <c r="AS232" i="7" s="1"/>
  <c r="AB232" i="7" s="1"/>
  <c r="DS243" i="7"/>
  <c r="DS307" i="7"/>
  <c r="DS337" i="7"/>
  <c r="AP340" i="7"/>
  <c r="AQ340" i="7" s="1"/>
  <c r="AS340" i="7" s="1"/>
  <c r="AB340" i="7" s="1"/>
  <c r="DS367" i="7"/>
  <c r="DS392" i="7"/>
  <c r="DS425" i="7"/>
  <c r="DS576" i="7"/>
  <c r="AP627" i="7"/>
  <c r="AQ627" i="7" s="1"/>
  <c r="AS627" i="7" s="1"/>
  <c r="AB627" i="7" s="1"/>
  <c r="DS655" i="7"/>
  <c r="AP710" i="7"/>
  <c r="AQ710" i="7" s="1"/>
  <c r="AS710" i="7" s="1"/>
  <c r="AB710" i="7" s="1"/>
  <c r="DS723" i="7"/>
  <c r="DS727" i="7"/>
  <c r="DS741" i="7"/>
  <c r="AP764" i="7"/>
  <c r="AQ764" i="7" s="1"/>
  <c r="AS764" i="7" s="1"/>
  <c r="AB764" i="7" s="1"/>
  <c r="AP283" i="7"/>
  <c r="AQ283" i="7" s="1"/>
  <c r="AS283" i="7" s="1"/>
  <c r="AB283" i="7" s="1"/>
  <c r="AI404" i="7"/>
  <c r="AP4" i="7"/>
  <c r="AQ4" i="7" s="1"/>
  <c r="AS4" i="7" s="1"/>
  <c r="AB4" i="7" s="1"/>
  <c r="DS26" i="7"/>
  <c r="DS54" i="7"/>
  <c r="DS98" i="7"/>
  <c r="DS110" i="7"/>
  <c r="DS124" i="7"/>
  <c r="DS169" i="7"/>
  <c r="DS199" i="7"/>
  <c r="DS227" i="7"/>
  <c r="AP244" i="7"/>
  <c r="AQ244" i="7" s="1"/>
  <c r="AS244" i="7" s="1"/>
  <c r="AB244" i="7" s="1"/>
  <c r="AP284" i="7"/>
  <c r="AQ284" i="7" s="1"/>
  <c r="AS284" i="7" s="1"/>
  <c r="AB284" i="7" s="1"/>
  <c r="AP296" i="7"/>
  <c r="AQ296" i="7" s="1"/>
  <c r="AS296" i="7" s="1"/>
  <c r="AB296" i="7" s="1"/>
  <c r="DS330" i="7"/>
  <c r="AP352" i="7"/>
  <c r="AQ352" i="7" s="1"/>
  <c r="AS352" i="7" s="1"/>
  <c r="AB352" i="7" s="1"/>
  <c r="AP364" i="7"/>
  <c r="AQ364" i="7" s="1"/>
  <c r="AS364" i="7" s="1"/>
  <c r="AB364" i="7" s="1"/>
  <c r="DS385" i="7"/>
  <c r="DS397" i="7"/>
  <c r="DS429" i="7"/>
  <c r="DS449" i="7"/>
  <c r="DS480" i="7"/>
  <c r="DS492" i="7"/>
  <c r="AP526" i="7"/>
  <c r="AQ526" i="7" s="1"/>
  <c r="AS526" i="7" s="1"/>
  <c r="AB526" i="7" s="1"/>
  <c r="AP547" i="7"/>
  <c r="AQ547" i="7" s="1"/>
  <c r="AS547" i="7" s="1"/>
  <c r="AB547" i="7" s="1"/>
  <c r="DS563" i="7"/>
  <c r="AP607" i="7"/>
  <c r="AQ607" i="7" s="1"/>
  <c r="AS607" i="7" s="1"/>
  <c r="AB607" i="7" s="1"/>
  <c r="AP647" i="7"/>
  <c r="AQ647" i="7" s="1"/>
  <c r="AS647" i="7" s="1"/>
  <c r="AB647" i="7" s="1"/>
  <c r="DS678" i="7"/>
  <c r="AP717" i="7"/>
  <c r="AQ717" i="7" s="1"/>
  <c r="AS717" i="7" s="1"/>
  <c r="AB717" i="7" s="1"/>
  <c r="DS721" i="7"/>
  <c r="AP735" i="7"/>
  <c r="AQ735" i="7" s="1"/>
  <c r="AS735" i="7" s="1"/>
  <c r="AB735" i="7" s="1"/>
  <c r="DS746" i="7"/>
  <c r="AP790" i="7"/>
  <c r="AQ790" i="7" s="1"/>
  <c r="AS790" i="7" s="1"/>
  <c r="AB790" i="7" s="1"/>
  <c r="AP117" i="7"/>
  <c r="AQ117" i="7" s="1"/>
  <c r="AS117" i="7" s="1"/>
  <c r="AB117" i="7" s="1"/>
  <c r="DS134" i="7"/>
  <c r="AP624" i="7"/>
  <c r="AQ624" i="7" s="1"/>
  <c r="AS624" i="7" s="1"/>
  <c r="AB624" i="7" s="1"/>
  <c r="DS17" i="7"/>
  <c r="DS24" i="7"/>
  <c r="DS35" i="7"/>
  <c r="DS162" i="7"/>
  <c r="DS241" i="7"/>
  <c r="DS335" i="7"/>
  <c r="DS366" i="7"/>
  <c r="DS378" i="7"/>
  <c r="DS466" i="7"/>
  <c r="AP559" i="7"/>
  <c r="AQ559" i="7" s="1"/>
  <c r="AS559" i="7" s="1"/>
  <c r="AB559" i="7" s="1"/>
  <c r="DS588" i="7"/>
  <c r="DS653" i="7"/>
  <c r="DS685" i="7"/>
  <c r="DS718" i="7"/>
  <c r="DS739" i="7"/>
  <c r="AP788" i="7"/>
  <c r="AQ788" i="7" s="1"/>
  <c r="AS788" i="7" s="1"/>
  <c r="AB788" i="7" s="1"/>
  <c r="AP606" i="7"/>
  <c r="AQ606" i="7" s="1"/>
  <c r="AS606" i="7" s="1"/>
  <c r="AB606" i="7" s="1"/>
  <c r="AP208" i="7"/>
  <c r="AQ208" i="7" s="1"/>
  <c r="AS208" i="7" s="1"/>
  <c r="AB208" i="7" s="1"/>
  <c r="AI705" i="7"/>
  <c r="AP16" i="7"/>
  <c r="AQ16" i="7" s="1"/>
  <c r="AS16" i="7" s="1"/>
  <c r="AB16" i="7" s="1"/>
  <c r="DS22" i="7"/>
  <c r="DS64" i="7"/>
  <c r="AP69" i="7"/>
  <c r="AQ69" i="7" s="1"/>
  <c r="AS69" i="7" s="1"/>
  <c r="AB69" i="7" s="1"/>
  <c r="DS82" i="7"/>
  <c r="DS108" i="7"/>
  <c r="DS148" i="7"/>
  <c r="DS167" i="7"/>
  <c r="AP187" i="7"/>
  <c r="AQ187" i="7" s="1"/>
  <c r="AS187" i="7" s="1"/>
  <c r="AB187" i="7" s="1"/>
  <c r="DS197" i="7"/>
  <c r="DS232" i="7"/>
  <c r="DS239" i="7"/>
  <c r="DS286" i="7"/>
  <c r="DS298" i="7"/>
  <c r="DS321" i="7"/>
  <c r="AP336" i="7"/>
  <c r="AQ336" i="7" s="1"/>
  <c r="AS336" i="7" s="1"/>
  <c r="AB336" i="7" s="1"/>
  <c r="AP348" i="7"/>
  <c r="AQ348" i="7" s="1"/>
  <c r="AS348" i="7" s="1"/>
  <c r="AB348" i="7" s="1"/>
  <c r="AP379" i="7"/>
  <c r="AQ379" i="7" s="1"/>
  <c r="AS379" i="7" s="1"/>
  <c r="AB379" i="7" s="1"/>
  <c r="DS383" i="7"/>
  <c r="AP417" i="7"/>
  <c r="AQ417" i="7" s="1"/>
  <c r="AS417" i="7" s="1"/>
  <c r="AB417" i="7" s="1"/>
  <c r="DS428" i="7"/>
  <c r="AP467" i="7"/>
  <c r="AQ467" i="7" s="1"/>
  <c r="AS467" i="7" s="1"/>
  <c r="AB467" i="7" s="1"/>
  <c r="AP481" i="7"/>
  <c r="AQ481" i="7" s="1"/>
  <c r="AS481" i="7" s="1"/>
  <c r="AB481" i="7" s="1"/>
  <c r="DS504" i="7"/>
  <c r="AP512" i="7"/>
  <c r="AQ512" i="7" s="1"/>
  <c r="AS512" i="7" s="1"/>
  <c r="AB512" i="7" s="1"/>
  <c r="DS516" i="7"/>
  <c r="AP524" i="7"/>
  <c r="AQ524" i="7" s="1"/>
  <c r="AS524" i="7" s="1"/>
  <c r="AB524" i="7" s="1"/>
  <c r="DS560" i="7"/>
  <c r="AP575" i="7"/>
  <c r="AQ575" i="7" s="1"/>
  <c r="AS575" i="7" s="1"/>
  <c r="AB575" i="7" s="1"/>
  <c r="AP612" i="7"/>
  <c r="AQ612" i="7" s="1"/>
  <c r="AS612" i="7" s="1"/>
  <c r="AB612" i="7" s="1"/>
  <c r="DS619" i="7"/>
  <c r="DS627" i="7"/>
  <c r="DS730" i="7"/>
  <c r="DS753" i="7"/>
  <c r="AI788" i="7"/>
  <c r="DS792" i="7"/>
  <c r="AP20" i="7"/>
  <c r="AQ20" i="7" s="1"/>
  <c r="AS20" i="7" s="1"/>
  <c r="AB20" i="7" s="1"/>
  <c r="AP76" i="7"/>
  <c r="AQ76" i="7" s="1"/>
  <c r="AS76" i="7" s="1"/>
  <c r="AB76" i="7" s="1"/>
  <c r="AP113" i="7"/>
  <c r="AQ113" i="7" s="1"/>
  <c r="AS113" i="7" s="1"/>
  <c r="AB113" i="7" s="1"/>
  <c r="AP271" i="7"/>
  <c r="AQ271" i="7" s="1"/>
  <c r="AS271" i="7" s="1"/>
  <c r="AB271" i="7" s="1"/>
  <c r="AP495" i="7"/>
  <c r="AQ495" i="7" s="1"/>
  <c r="AS495" i="7" s="1"/>
  <c r="AB495" i="7" s="1"/>
  <c r="AP591" i="7"/>
  <c r="AQ591" i="7" s="1"/>
  <c r="AS591" i="7" s="1"/>
  <c r="AB591" i="7" s="1"/>
  <c r="AI711" i="7"/>
  <c r="AP774" i="7"/>
  <c r="AQ774" i="7" s="1"/>
  <c r="AS774" i="7" s="1"/>
  <c r="AB774" i="7" s="1"/>
  <c r="AP7" i="7"/>
  <c r="AQ7" i="7" s="1"/>
  <c r="AS7" i="7" s="1"/>
  <c r="AB7" i="7" s="1"/>
  <c r="AP35" i="7"/>
  <c r="AQ35" i="7" s="1"/>
  <c r="AS35" i="7" s="1"/>
  <c r="AB35" i="7" s="1"/>
  <c r="AP51" i="7"/>
  <c r="AQ51" i="7" s="1"/>
  <c r="AS51" i="7" s="1"/>
  <c r="AB51" i="7" s="1"/>
  <c r="AP99" i="7"/>
  <c r="AQ99" i="7" s="1"/>
  <c r="AS99" i="7" s="1"/>
  <c r="AB99" i="7" s="1"/>
  <c r="AP135" i="7"/>
  <c r="AQ135" i="7" s="1"/>
  <c r="AS135" i="7" s="1"/>
  <c r="AB135" i="7" s="1"/>
  <c r="AP189" i="7"/>
  <c r="AQ189" i="7" s="1"/>
  <c r="AS189" i="7" s="1"/>
  <c r="AB189" i="7" s="1"/>
  <c r="AP278" i="7"/>
  <c r="AQ278" i="7" s="1"/>
  <c r="AS278" i="7" s="1"/>
  <c r="AB278" i="7" s="1"/>
  <c r="AP457" i="7"/>
  <c r="AQ457" i="7" s="1"/>
  <c r="AS457" i="7" s="1"/>
  <c r="AB457" i="7" s="1"/>
  <c r="AP473" i="7"/>
  <c r="AQ473" i="7" s="1"/>
  <c r="AS473" i="7" s="1"/>
  <c r="AB473" i="7" s="1"/>
  <c r="AP625" i="7"/>
  <c r="AQ625" i="7" s="1"/>
  <c r="AS625" i="7" s="1"/>
  <c r="AB625" i="7" s="1"/>
  <c r="AP637" i="7"/>
  <c r="AQ637" i="7" s="1"/>
  <c r="AS637" i="7" s="1"/>
  <c r="AB637" i="7" s="1"/>
  <c r="AP696" i="7"/>
  <c r="AQ696" i="7" s="1"/>
  <c r="AS696" i="7" s="1"/>
  <c r="AB696" i="7" s="1"/>
  <c r="AP720" i="7"/>
  <c r="AQ720" i="7" s="1"/>
  <c r="AS720" i="7" s="1"/>
  <c r="AB720" i="7" s="1"/>
  <c r="AP730" i="7"/>
  <c r="AQ730" i="7" s="1"/>
  <c r="AS730" i="7" s="1"/>
  <c r="AB730" i="7" s="1"/>
  <c r="AI790" i="7"/>
  <c r="AP210" i="7"/>
  <c r="AQ210" i="7" s="1"/>
  <c r="AS210" i="7" s="1"/>
  <c r="AB210" i="7" s="1"/>
  <c r="AP269" i="7"/>
  <c r="AQ269" i="7" s="1"/>
  <c r="AS269" i="7" s="1"/>
  <c r="AB269" i="7" s="1"/>
  <c r="AP437" i="7"/>
  <c r="AQ437" i="7" s="1"/>
  <c r="AS437" i="7" s="1"/>
  <c r="AB437" i="7" s="1"/>
  <c r="AP662" i="7"/>
  <c r="AQ662" i="7" s="1"/>
  <c r="AS662" i="7" s="1"/>
  <c r="AB662" i="7" s="1"/>
  <c r="AP25" i="7"/>
  <c r="AQ25" i="7" s="1"/>
  <c r="AS25" i="7" s="1"/>
  <c r="AB25" i="7" s="1"/>
  <c r="AP27" i="7"/>
  <c r="AQ27" i="7" s="1"/>
  <c r="AS27" i="7" s="1"/>
  <c r="AB27" i="7" s="1"/>
  <c r="AP42" i="7"/>
  <c r="AQ42" i="7" s="1"/>
  <c r="AS42" i="7" s="1"/>
  <c r="AB42" i="7" s="1"/>
  <c r="DS93" i="7"/>
  <c r="AP129" i="7"/>
  <c r="AQ129" i="7" s="1"/>
  <c r="AS129" i="7" s="1"/>
  <c r="AB129" i="7" s="1"/>
  <c r="AP329" i="7"/>
  <c r="AQ329" i="7" s="1"/>
  <c r="AS329" i="7" s="1"/>
  <c r="AB329" i="7" s="1"/>
  <c r="DS359" i="7"/>
  <c r="AP562" i="7"/>
  <c r="AQ562" i="7" s="1"/>
  <c r="AS562" i="7" s="1"/>
  <c r="AB562" i="7" s="1"/>
  <c r="DS577" i="7"/>
  <c r="AP583" i="7"/>
  <c r="AQ583" i="7" s="1"/>
  <c r="AS583" i="7" s="1"/>
  <c r="AB583" i="7" s="1"/>
  <c r="AP585" i="7"/>
  <c r="AQ585" i="7" s="1"/>
  <c r="AS585" i="7" s="1"/>
  <c r="AB585" i="7" s="1"/>
  <c r="AP632" i="7"/>
  <c r="AQ632" i="7" s="1"/>
  <c r="AS632" i="7" s="1"/>
  <c r="AB632" i="7" s="1"/>
  <c r="AP673" i="7"/>
  <c r="AQ673" i="7" s="1"/>
  <c r="AS673" i="7" s="1"/>
  <c r="AB673" i="7" s="1"/>
  <c r="DS708" i="7"/>
  <c r="AP718" i="7"/>
  <c r="AQ718" i="7" s="1"/>
  <c r="AS718" i="7" s="1"/>
  <c r="AB718" i="7" s="1"/>
  <c r="AP751" i="7"/>
  <c r="AQ751" i="7" s="1"/>
  <c r="AS751" i="7" s="1"/>
  <c r="AB751" i="7" s="1"/>
  <c r="AP316" i="7"/>
  <c r="AQ316" i="7" s="1"/>
  <c r="AS316" i="7" s="1"/>
  <c r="AB316" i="7" s="1"/>
  <c r="AP342" i="7"/>
  <c r="AQ342" i="7" s="1"/>
  <c r="AS342" i="7" s="1"/>
  <c r="AB342" i="7" s="1"/>
  <c r="AP471" i="7"/>
  <c r="AQ471" i="7" s="1"/>
  <c r="AS471" i="7" s="1"/>
  <c r="AB471" i="7" s="1"/>
  <c r="AP502" i="7"/>
  <c r="AQ502" i="7" s="1"/>
  <c r="AS502" i="7" s="1"/>
  <c r="AB502" i="7" s="1"/>
  <c r="AP566" i="7"/>
  <c r="AQ566" i="7" s="1"/>
  <c r="AS566" i="7" s="1"/>
  <c r="AB566" i="7" s="1"/>
  <c r="AP707" i="7"/>
  <c r="AQ707" i="7" s="1"/>
  <c r="AS707" i="7" s="1"/>
  <c r="AB707" i="7" s="1"/>
  <c r="AP799" i="7"/>
  <c r="AQ799" i="7" s="1"/>
  <c r="AS799" i="7" s="1"/>
  <c r="AB799" i="7" s="1"/>
  <c r="DS84" i="7"/>
  <c r="AP127" i="7"/>
  <c r="AQ127" i="7" s="1"/>
  <c r="AS127" i="7" s="1"/>
  <c r="AB127" i="7" s="1"/>
  <c r="AP152" i="7"/>
  <c r="AQ152" i="7" s="1"/>
  <c r="AS152" i="7" s="1"/>
  <c r="AB152" i="7" s="1"/>
  <c r="AI200" i="7"/>
  <c r="DS261" i="7"/>
  <c r="AP265" i="7"/>
  <c r="AQ265" i="7" s="1"/>
  <c r="AS265" i="7" s="1"/>
  <c r="AB265" i="7" s="1"/>
  <c r="AP356" i="7"/>
  <c r="AQ356" i="7" s="1"/>
  <c r="AS356" i="7" s="1"/>
  <c r="AB356" i="7" s="1"/>
  <c r="DS360" i="7"/>
  <c r="AP420" i="7"/>
  <c r="AQ420" i="7" s="1"/>
  <c r="AS420" i="7" s="1"/>
  <c r="AB420" i="7" s="1"/>
  <c r="AP460" i="7"/>
  <c r="AQ460" i="7" s="1"/>
  <c r="AS460" i="7" s="1"/>
  <c r="AB460" i="7" s="1"/>
  <c r="AP519" i="7"/>
  <c r="AQ519" i="7" s="1"/>
  <c r="AS519" i="7" s="1"/>
  <c r="AB519" i="7" s="1"/>
  <c r="AP523" i="7"/>
  <c r="AQ523" i="7" s="1"/>
  <c r="AS523" i="7" s="1"/>
  <c r="AB523" i="7" s="1"/>
  <c r="AP590" i="7"/>
  <c r="AQ590" i="7" s="1"/>
  <c r="AS590" i="7" s="1"/>
  <c r="AB590" i="7" s="1"/>
  <c r="AP594" i="7"/>
  <c r="AQ594" i="7" s="1"/>
  <c r="AS594" i="7" s="1"/>
  <c r="AB594" i="7" s="1"/>
  <c r="AP701" i="7"/>
  <c r="AQ701" i="7" s="1"/>
  <c r="AS701" i="7" s="1"/>
  <c r="AB701" i="7" s="1"/>
  <c r="DS709" i="7"/>
  <c r="DS720" i="7"/>
  <c r="AP768" i="7"/>
  <c r="AQ768" i="7" s="1"/>
  <c r="AS768" i="7" s="1"/>
  <c r="AB768" i="7" s="1"/>
  <c r="DS789" i="7"/>
  <c r="AP29" i="7"/>
  <c r="AQ29" i="7" s="1"/>
  <c r="AS29" i="7" s="1"/>
  <c r="AB29" i="7" s="1"/>
  <c r="AP63" i="7"/>
  <c r="AQ63" i="7" s="1"/>
  <c r="AS63" i="7" s="1"/>
  <c r="AB63" i="7" s="1"/>
  <c r="AP131" i="7"/>
  <c r="AQ131" i="7" s="1"/>
  <c r="AS131" i="7" s="1"/>
  <c r="AB131" i="7" s="1"/>
  <c r="AP312" i="7"/>
  <c r="AQ312" i="7" s="1"/>
  <c r="AS312" i="7" s="1"/>
  <c r="AB312" i="7" s="1"/>
  <c r="AP636" i="7"/>
  <c r="AQ636" i="7" s="1"/>
  <c r="AS636" i="7" s="1"/>
  <c r="AB636" i="7" s="1"/>
  <c r="DS641" i="7"/>
  <c r="DS683" i="7"/>
  <c r="AP757" i="7"/>
  <c r="AQ757" i="7" s="1"/>
  <c r="AS757" i="7" s="1"/>
  <c r="AB757" i="7" s="1"/>
  <c r="AI779" i="7"/>
  <c r="AP795" i="7"/>
  <c r="AQ795" i="7" s="1"/>
  <c r="AS795" i="7" s="1"/>
  <c r="AB795" i="7" s="1"/>
  <c r="DS29" i="7"/>
  <c r="AP59" i="7"/>
  <c r="AQ59" i="7" s="1"/>
  <c r="AS59" i="7" s="1"/>
  <c r="AB59" i="7" s="1"/>
  <c r="DS92" i="7"/>
  <c r="DS122" i="7"/>
  <c r="AP125" i="7"/>
  <c r="AQ125" i="7" s="1"/>
  <c r="AS125" i="7" s="1"/>
  <c r="AB125" i="7" s="1"/>
  <c r="AP145" i="7"/>
  <c r="AQ145" i="7" s="1"/>
  <c r="AS145" i="7" s="1"/>
  <c r="AB145" i="7" s="1"/>
  <c r="DS161" i="7"/>
  <c r="AP173" i="7"/>
  <c r="AQ173" i="7" s="1"/>
  <c r="AS173" i="7" s="1"/>
  <c r="AB173" i="7" s="1"/>
  <c r="AP198" i="7"/>
  <c r="AQ198" i="7" s="1"/>
  <c r="AS198" i="7" s="1"/>
  <c r="AB198" i="7" s="1"/>
  <c r="AP226" i="7"/>
  <c r="AQ226" i="7" s="1"/>
  <c r="AS226" i="7" s="1"/>
  <c r="AB226" i="7" s="1"/>
  <c r="AP233" i="7"/>
  <c r="AQ233" i="7" s="1"/>
  <c r="AS233" i="7" s="1"/>
  <c r="AB233" i="7" s="1"/>
  <c r="DS246" i="7"/>
  <c r="DS260" i="7"/>
  <c r="DS267" i="7"/>
  <c r="AP272" i="7"/>
  <c r="AQ272" i="7" s="1"/>
  <c r="AS272" i="7" s="1"/>
  <c r="AB272" i="7" s="1"/>
  <c r="DS276" i="7"/>
  <c r="AP279" i="7"/>
  <c r="AQ279" i="7" s="1"/>
  <c r="AS279" i="7" s="1"/>
  <c r="AB279" i="7" s="1"/>
  <c r="AP285" i="7"/>
  <c r="AQ285" i="7" s="1"/>
  <c r="AS285" i="7" s="1"/>
  <c r="AB285" i="7" s="1"/>
  <c r="AP299" i="7"/>
  <c r="AQ299" i="7" s="1"/>
  <c r="AS299" i="7" s="1"/>
  <c r="AB299" i="7" s="1"/>
  <c r="DS314" i="7"/>
  <c r="DS358" i="7"/>
  <c r="AP384" i="7"/>
  <c r="AQ384" i="7" s="1"/>
  <c r="AS384" i="7" s="1"/>
  <c r="AB384" i="7" s="1"/>
  <c r="DS401" i="7"/>
  <c r="AP409" i="7"/>
  <c r="AQ409" i="7" s="1"/>
  <c r="AS409" i="7" s="1"/>
  <c r="AB409" i="7" s="1"/>
  <c r="AP451" i="7"/>
  <c r="AQ451" i="7" s="1"/>
  <c r="AS451" i="7" s="1"/>
  <c r="AB451" i="7" s="1"/>
  <c r="DS462" i="7"/>
  <c r="DS484" i="7"/>
  <c r="AP494" i="7"/>
  <c r="AQ494" i="7" s="1"/>
  <c r="AS494" i="7" s="1"/>
  <c r="AB494" i="7" s="1"/>
  <c r="DS500" i="7"/>
  <c r="AP533" i="7"/>
  <c r="AQ533" i="7" s="1"/>
  <c r="AS533" i="7" s="1"/>
  <c r="AB533" i="7" s="1"/>
  <c r="AP535" i="7"/>
  <c r="AQ535" i="7" s="1"/>
  <c r="AS535" i="7" s="1"/>
  <c r="AB535" i="7" s="1"/>
  <c r="AP551" i="7"/>
  <c r="AQ551" i="7" s="1"/>
  <c r="AS551" i="7" s="1"/>
  <c r="AB551" i="7" s="1"/>
  <c r="DS573" i="7"/>
  <c r="AI590" i="7"/>
  <c r="AP592" i="7"/>
  <c r="AQ592" i="7" s="1"/>
  <c r="AS592" i="7" s="1"/>
  <c r="AB592" i="7" s="1"/>
  <c r="AP622" i="7"/>
  <c r="AQ622" i="7" s="1"/>
  <c r="AS622" i="7" s="1"/>
  <c r="AB622" i="7" s="1"/>
  <c r="AP638" i="7"/>
  <c r="AQ638" i="7" s="1"/>
  <c r="AS638" i="7" s="1"/>
  <c r="AB638" i="7" s="1"/>
  <c r="DS658" i="7"/>
  <c r="AP684" i="7"/>
  <c r="AQ684" i="7" s="1"/>
  <c r="AS684" i="7" s="1"/>
  <c r="AB684" i="7" s="1"/>
  <c r="DS705" i="7"/>
  <c r="AP723" i="7"/>
  <c r="AQ723" i="7" s="1"/>
  <c r="AS723" i="7" s="1"/>
  <c r="AB723" i="7" s="1"/>
  <c r="AP740" i="7"/>
  <c r="AQ740" i="7" s="1"/>
  <c r="AS740" i="7" s="1"/>
  <c r="AB740" i="7" s="1"/>
  <c r="DS749" i="7"/>
  <c r="DS756" i="7"/>
  <c r="DS787" i="7"/>
  <c r="AP826" i="7"/>
  <c r="AQ826" i="7" s="1"/>
  <c r="AS826" i="7" s="1"/>
  <c r="AB826" i="7" s="1"/>
  <c r="DS41" i="7"/>
  <c r="DS81" i="7"/>
  <c r="DS174" i="7"/>
  <c r="DS219" i="7"/>
  <c r="DS33" i="7"/>
  <c r="DS258" i="7"/>
  <c r="DS287" i="7"/>
  <c r="DS512" i="7"/>
  <c r="DS811" i="7"/>
  <c r="AP6" i="7"/>
  <c r="AQ6" i="7" s="1"/>
  <c r="AS6" i="7" s="1"/>
  <c r="AB6" i="7" s="1"/>
  <c r="DS21" i="7"/>
  <c r="DS27" i="7"/>
  <c r="AP34" i="7"/>
  <c r="AQ34" i="7" s="1"/>
  <c r="AS34" i="7" s="1"/>
  <c r="AB34" i="7" s="1"/>
  <c r="DS40" i="7"/>
  <c r="DS61" i="7"/>
  <c r="DS79" i="7"/>
  <c r="AP84" i="7"/>
  <c r="AQ84" i="7" s="1"/>
  <c r="AS84" i="7" s="1"/>
  <c r="AB84" i="7" s="1"/>
  <c r="AP91" i="7"/>
  <c r="AQ91" i="7" s="1"/>
  <c r="AS91" i="7" s="1"/>
  <c r="AB91" i="7" s="1"/>
  <c r="DS102" i="7"/>
  <c r="DS114" i="7"/>
  <c r="DS115" i="7"/>
  <c r="DS120" i="7"/>
  <c r="AP123" i="7"/>
  <c r="AQ123" i="7" s="1"/>
  <c r="AS123" i="7" s="1"/>
  <c r="AB123" i="7" s="1"/>
  <c r="AP132" i="7"/>
  <c r="AQ132" i="7" s="1"/>
  <c r="AS132" i="7" s="1"/>
  <c r="AB132" i="7" s="1"/>
  <c r="DS159" i="7"/>
  <c r="DS180" i="7"/>
  <c r="DS201" i="7"/>
  <c r="DS204" i="7"/>
  <c r="AP209" i="7"/>
  <c r="AQ209" i="7" s="1"/>
  <c r="AS209" i="7" s="1"/>
  <c r="AB209" i="7" s="1"/>
  <c r="AP290" i="7"/>
  <c r="AQ290" i="7" s="1"/>
  <c r="AS290" i="7" s="1"/>
  <c r="AB290" i="7" s="1"/>
  <c r="DS294" i="7"/>
  <c r="AP315" i="7"/>
  <c r="AQ315" i="7" s="1"/>
  <c r="AS315" i="7" s="1"/>
  <c r="AB315" i="7" s="1"/>
  <c r="AP317" i="7"/>
  <c r="AQ317" i="7" s="1"/>
  <c r="AS317" i="7" s="1"/>
  <c r="AB317" i="7" s="1"/>
  <c r="DS336" i="7"/>
  <c r="AP341" i="7"/>
  <c r="AQ341" i="7" s="1"/>
  <c r="AS341" i="7" s="1"/>
  <c r="AB341" i="7" s="1"/>
  <c r="DS354" i="7"/>
  <c r="DS355" i="7"/>
  <c r="DS399" i="7"/>
  <c r="AP447" i="7"/>
  <c r="AQ447" i="7" s="1"/>
  <c r="AS447" i="7" s="1"/>
  <c r="AB447" i="7" s="1"/>
  <c r="AP474" i="7"/>
  <c r="AQ474" i="7" s="1"/>
  <c r="AS474" i="7" s="1"/>
  <c r="AB474" i="7" s="1"/>
  <c r="DS496" i="7"/>
  <c r="DS581" i="7"/>
  <c r="DS594" i="7"/>
  <c r="DS601" i="7"/>
  <c r="AP614" i="7"/>
  <c r="AQ614" i="7" s="1"/>
  <c r="AS614" i="7" s="1"/>
  <c r="AB614" i="7" s="1"/>
  <c r="AP635" i="7"/>
  <c r="AQ635" i="7" s="1"/>
  <c r="AS635" i="7" s="1"/>
  <c r="AB635" i="7" s="1"/>
  <c r="DS650" i="7"/>
  <c r="AP663" i="7"/>
  <c r="AQ663" i="7" s="1"/>
  <c r="AS663" i="7" s="1"/>
  <c r="AB663" i="7" s="1"/>
  <c r="DS675" i="7"/>
  <c r="DS716" i="7"/>
  <c r="AP721" i="7"/>
  <c r="AQ721" i="7" s="1"/>
  <c r="AS721" i="7" s="1"/>
  <c r="AB721" i="7" s="1"/>
  <c r="DS747" i="7"/>
  <c r="AP762" i="7"/>
  <c r="AQ762" i="7" s="1"/>
  <c r="AS762" i="7" s="1"/>
  <c r="AB762" i="7" s="1"/>
  <c r="DS768" i="7"/>
  <c r="AI803" i="7"/>
  <c r="DS820" i="7"/>
  <c r="DS140" i="7"/>
  <c r="DS338" i="7"/>
  <c r="DS371" i="7"/>
  <c r="DS541" i="7"/>
  <c r="DS553" i="7"/>
  <c r="DS585" i="7"/>
  <c r="DS755" i="7"/>
  <c r="AP22" i="7"/>
  <c r="AQ22" i="7" s="1"/>
  <c r="AS22" i="7" s="1"/>
  <c r="AB22" i="7" s="1"/>
  <c r="DS38" i="7"/>
  <c r="DS157" i="7"/>
  <c r="AP169" i="7"/>
  <c r="AQ169" i="7" s="1"/>
  <c r="AS169" i="7" s="1"/>
  <c r="AB169" i="7" s="1"/>
  <c r="DS173" i="7"/>
  <c r="DS185" i="7"/>
  <c r="AP194" i="7"/>
  <c r="AQ194" i="7" s="1"/>
  <c r="AS194" i="7" s="1"/>
  <c r="AB194" i="7" s="1"/>
  <c r="AP261" i="7"/>
  <c r="AQ261" i="7" s="1"/>
  <c r="AS261" i="7" s="1"/>
  <c r="AB261" i="7" s="1"/>
  <c r="DS272" i="7"/>
  <c r="AP277" i="7"/>
  <c r="AQ277" i="7" s="1"/>
  <c r="AS277" i="7" s="1"/>
  <c r="AB277" i="7" s="1"/>
  <c r="AP297" i="7"/>
  <c r="AQ297" i="7" s="1"/>
  <c r="AS297" i="7" s="1"/>
  <c r="AB297" i="7" s="1"/>
  <c r="AP313" i="7"/>
  <c r="AQ313" i="7" s="1"/>
  <c r="AS313" i="7" s="1"/>
  <c r="AB313" i="7" s="1"/>
  <c r="AP355" i="7"/>
  <c r="AQ355" i="7" s="1"/>
  <c r="AS355" i="7" s="1"/>
  <c r="AB355" i="7" s="1"/>
  <c r="DS370" i="7"/>
  <c r="DS384" i="7"/>
  <c r="DS398" i="7"/>
  <c r="DS409" i="7"/>
  <c r="DS418" i="7"/>
  <c r="DS528" i="7"/>
  <c r="DS551" i="7"/>
  <c r="AP569" i="7"/>
  <c r="AQ569" i="7" s="1"/>
  <c r="AS569" i="7" s="1"/>
  <c r="AB569" i="7" s="1"/>
  <c r="AP582" i="7"/>
  <c r="AQ582" i="7" s="1"/>
  <c r="AS582" i="7" s="1"/>
  <c r="AB582" i="7" s="1"/>
  <c r="DS645" i="7"/>
  <c r="AP695" i="7"/>
  <c r="AQ695" i="7" s="1"/>
  <c r="AS695" i="7" s="1"/>
  <c r="AB695" i="7" s="1"/>
  <c r="DS699" i="7"/>
  <c r="AP706" i="7"/>
  <c r="AQ706" i="7" s="1"/>
  <c r="AS706" i="7" s="1"/>
  <c r="AB706" i="7" s="1"/>
  <c r="DS713" i="7"/>
  <c r="DS733" i="7"/>
  <c r="AP760" i="7"/>
  <c r="AQ760" i="7" s="1"/>
  <c r="AS760" i="7" s="1"/>
  <c r="AB760" i="7" s="1"/>
  <c r="AP771" i="7"/>
  <c r="AQ771" i="7" s="1"/>
  <c r="AS771" i="7" s="1"/>
  <c r="AB771" i="7" s="1"/>
  <c r="AP787" i="7"/>
  <c r="AQ787" i="7" s="1"/>
  <c r="AS787" i="7" s="1"/>
  <c r="AB787" i="7" s="1"/>
  <c r="AI796" i="7"/>
  <c r="AP798" i="7"/>
  <c r="AQ798" i="7" s="1"/>
  <c r="AS798" i="7" s="1"/>
  <c r="AB798" i="7" s="1"/>
  <c r="DS90" i="7"/>
  <c r="DS205" i="7"/>
  <c r="DS217" i="7"/>
  <c r="DS303" i="7"/>
  <c r="DS404" i="7"/>
  <c r="DS453" i="7"/>
  <c r="AP11" i="7"/>
  <c r="AQ11" i="7" s="1"/>
  <c r="AS11" i="7" s="1"/>
  <c r="AB11" i="7" s="1"/>
  <c r="DS15" i="7"/>
  <c r="AI22" i="7"/>
  <c r="AP28" i="7"/>
  <c r="AQ28" i="7" s="1"/>
  <c r="AS28" i="7" s="1"/>
  <c r="AB28" i="7" s="1"/>
  <c r="AP53" i="7"/>
  <c r="AQ53" i="7" s="1"/>
  <c r="AS53" i="7" s="1"/>
  <c r="AB53" i="7" s="1"/>
  <c r="DS68" i="7"/>
  <c r="AP71" i="7"/>
  <c r="AQ71" i="7" s="1"/>
  <c r="AS71" i="7" s="1"/>
  <c r="AB71" i="7" s="1"/>
  <c r="DS75" i="7"/>
  <c r="DS86" i="7"/>
  <c r="DS100" i="7"/>
  <c r="AP126" i="7"/>
  <c r="AQ126" i="7" s="1"/>
  <c r="AS126" i="7" s="1"/>
  <c r="AB126" i="7" s="1"/>
  <c r="DS136" i="7"/>
  <c r="DS142" i="7"/>
  <c r="DS150" i="7"/>
  <c r="AP165" i="7"/>
  <c r="AQ165" i="7" s="1"/>
  <c r="AS165" i="7" s="1"/>
  <c r="AB165" i="7" s="1"/>
  <c r="DS171" i="7"/>
  <c r="DS178" i="7"/>
  <c r="DS200" i="7"/>
  <c r="AP218" i="7"/>
  <c r="AQ218" i="7" s="1"/>
  <c r="AS218" i="7" s="1"/>
  <c r="AB218" i="7" s="1"/>
  <c r="AP227" i="7"/>
  <c r="AQ227" i="7" s="1"/>
  <c r="AS227" i="7" s="1"/>
  <c r="AB227" i="7" s="1"/>
  <c r="DS233" i="7"/>
  <c r="DS292" i="7"/>
  <c r="AP302" i="7"/>
  <c r="AQ302" i="7" s="1"/>
  <c r="AS302" i="7" s="1"/>
  <c r="AB302" i="7" s="1"/>
  <c r="AP330" i="7"/>
  <c r="AQ330" i="7" s="1"/>
  <c r="AS330" i="7" s="1"/>
  <c r="AB330" i="7" s="1"/>
  <c r="DS334" i="7"/>
  <c r="AI355" i="7"/>
  <c r="AP371" i="7"/>
  <c r="AQ371" i="7" s="1"/>
  <c r="AS371" i="7" s="1"/>
  <c r="AB371" i="7" s="1"/>
  <c r="DS382" i="7"/>
  <c r="AP399" i="7"/>
  <c r="AQ399" i="7" s="1"/>
  <c r="AS399" i="7" s="1"/>
  <c r="AB399" i="7" s="1"/>
  <c r="AP405" i="7"/>
  <c r="AQ405" i="7" s="1"/>
  <c r="AS405" i="7" s="1"/>
  <c r="AB405" i="7" s="1"/>
  <c r="AP414" i="7"/>
  <c r="AQ414" i="7" s="1"/>
  <c r="AS414" i="7" s="1"/>
  <c r="AB414" i="7" s="1"/>
  <c r="DS438" i="7"/>
  <c r="DS472" i="7"/>
  <c r="AP490" i="7"/>
  <c r="AQ490" i="7" s="1"/>
  <c r="AS490" i="7" s="1"/>
  <c r="AB490" i="7" s="1"/>
  <c r="DS503" i="7"/>
  <c r="DS533" i="7"/>
  <c r="AP536" i="7"/>
  <c r="AQ536" i="7" s="1"/>
  <c r="AS536" i="7" s="1"/>
  <c r="AB536" i="7" s="1"/>
  <c r="DS544" i="7"/>
  <c r="AP552" i="7"/>
  <c r="AQ552" i="7" s="1"/>
  <c r="AS552" i="7" s="1"/>
  <c r="AB552" i="7" s="1"/>
  <c r="AP563" i="7"/>
  <c r="AQ563" i="7" s="1"/>
  <c r="AS563" i="7" s="1"/>
  <c r="AB563" i="7" s="1"/>
  <c r="AP593" i="7"/>
  <c r="AQ593" i="7" s="1"/>
  <c r="AS593" i="7" s="1"/>
  <c r="AB593" i="7" s="1"/>
  <c r="AP608" i="7"/>
  <c r="AQ608" i="7" s="1"/>
  <c r="AS608" i="7" s="1"/>
  <c r="AB608" i="7" s="1"/>
  <c r="DS640" i="7"/>
  <c r="DS665" i="7"/>
  <c r="AP674" i="7"/>
  <c r="AQ674" i="7" s="1"/>
  <c r="AS674" i="7" s="1"/>
  <c r="AB674" i="7" s="1"/>
  <c r="AP734" i="7"/>
  <c r="AQ734" i="7" s="1"/>
  <c r="AS734" i="7" s="1"/>
  <c r="AB734" i="7" s="1"/>
  <c r="DS745" i="7"/>
  <c r="AP748" i="7"/>
  <c r="AQ748" i="7" s="1"/>
  <c r="AS748" i="7" s="1"/>
  <c r="AB748" i="7" s="1"/>
  <c r="AP752" i="7"/>
  <c r="AQ752" i="7" s="1"/>
  <c r="AS752" i="7" s="1"/>
  <c r="AB752" i="7" s="1"/>
  <c r="DS764" i="7"/>
  <c r="DS782" i="7"/>
  <c r="DS800" i="7"/>
  <c r="AI70" i="7"/>
  <c r="AP70" i="7"/>
  <c r="AQ70" i="7" s="1"/>
  <c r="AS70" i="7" s="1"/>
  <c r="AB70" i="7" s="1"/>
  <c r="AP88" i="7"/>
  <c r="AQ88" i="7" s="1"/>
  <c r="AS88" i="7" s="1"/>
  <c r="AB88" i="7" s="1"/>
  <c r="AI88" i="7"/>
  <c r="AP520" i="7"/>
  <c r="AQ520" i="7" s="1"/>
  <c r="AS520" i="7" s="1"/>
  <c r="AB520" i="7" s="1"/>
  <c r="AI520" i="7"/>
  <c r="AP540" i="7"/>
  <c r="AQ540" i="7" s="1"/>
  <c r="AS540" i="7" s="1"/>
  <c r="AB540" i="7" s="1"/>
  <c r="AI540" i="7"/>
  <c r="AI198" i="7"/>
  <c r="AI703" i="7"/>
  <c r="AP9" i="7"/>
  <c r="AQ9" i="7" s="1"/>
  <c r="AS9" i="7" s="1"/>
  <c r="AB9" i="7" s="1"/>
  <c r="AI107" i="7"/>
  <c r="AI287" i="7"/>
  <c r="AP287" i="7"/>
  <c r="AQ287" i="7" s="1"/>
  <c r="AS287" i="7" s="1"/>
  <c r="AB287" i="7" s="1"/>
  <c r="AP349" i="7"/>
  <c r="AQ349" i="7" s="1"/>
  <c r="AS349" i="7" s="1"/>
  <c r="AB349" i="7" s="1"/>
  <c r="AI349" i="7"/>
  <c r="AI179" i="7"/>
  <c r="AP179" i="7"/>
  <c r="AQ179" i="7" s="1"/>
  <c r="AS179" i="7" s="1"/>
  <c r="AB179" i="7" s="1"/>
  <c r="AP367" i="7"/>
  <c r="AQ367" i="7" s="1"/>
  <c r="AS367" i="7" s="1"/>
  <c r="AB367" i="7" s="1"/>
  <c r="AI367" i="7"/>
  <c r="AI3" i="7"/>
  <c r="AP3" i="7"/>
  <c r="AQ3" i="7" s="1"/>
  <c r="AS3" i="7" s="1"/>
  <c r="AB3" i="7" s="1"/>
  <c r="DS446" i="7"/>
  <c r="DS454" i="7"/>
  <c r="DS455" i="7"/>
  <c r="AP446" i="7"/>
  <c r="AQ446" i="7" s="1"/>
  <c r="AS446" i="7" s="1"/>
  <c r="AB446" i="7" s="1"/>
  <c r="AI446" i="7"/>
  <c r="AP475" i="7"/>
  <c r="AQ475" i="7" s="1"/>
  <c r="AS475" i="7" s="1"/>
  <c r="AB475" i="7" s="1"/>
  <c r="AI475" i="7"/>
  <c r="AI777" i="7"/>
  <c r="AP777" i="7"/>
  <c r="AQ777" i="7" s="1"/>
  <c r="AS777" i="7" s="1"/>
  <c r="AB777" i="7" s="1"/>
  <c r="AI53" i="7"/>
  <c r="AI14" i="7"/>
  <c r="AI147" i="7"/>
  <c r="AP147" i="7"/>
  <c r="AQ147" i="7" s="1"/>
  <c r="AS147" i="7" s="1"/>
  <c r="AB147" i="7" s="1"/>
  <c r="AP5" i="7"/>
  <c r="AQ5" i="7" s="1"/>
  <c r="AS5" i="7" s="1"/>
  <c r="AB5" i="7" s="1"/>
  <c r="AI750" i="7"/>
  <c r="AP750" i="7"/>
  <c r="AQ750" i="7" s="1"/>
  <c r="AS750" i="7" s="1"/>
  <c r="AB750" i="7" s="1"/>
  <c r="AP74" i="7"/>
  <c r="AQ74" i="7" s="1"/>
  <c r="AS74" i="7" s="1"/>
  <c r="AB74" i="7" s="1"/>
  <c r="DS184" i="7"/>
  <c r="AI212" i="7"/>
  <c r="DS714" i="7"/>
  <c r="AI809" i="7"/>
  <c r="AP809" i="7"/>
  <c r="AQ809" i="7" s="1"/>
  <c r="AS809" i="7" s="1"/>
  <c r="AB809" i="7" s="1"/>
  <c r="AI12" i="7"/>
  <c r="AP12" i="7"/>
  <c r="AQ12" i="7" s="1"/>
  <c r="AS12" i="7" s="1"/>
  <c r="AB12" i="7" s="1"/>
  <c r="DS18" i="7"/>
  <c r="AP255" i="7"/>
  <c r="AQ255" i="7" s="1"/>
  <c r="AS255" i="7" s="1"/>
  <c r="AB255" i="7" s="1"/>
  <c r="AI255" i="7"/>
  <c r="AP463" i="7"/>
  <c r="AQ463" i="7" s="1"/>
  <c r="AS463" i="7" s="1"/>
  <c r="AB463" i="7" s="1"/>
  <c r="AI463" i="7"/>
  <c r="AP515" i="7"/>
  <c r="AQ515" i="7" s="1"/>
  <c r="AS515" i="7" s="1"/>
  <c r="AB515" i="7" s="1"/>
  <c r="AI515" i="7"/>
  <c r="AI222" i="7"/>
  <c r="AP222" i="7"/>
  <c r="AQ222" i="7" s="1"/>
  <c r="AS222" i="7" s="1"/>
  <c r="AB222" i="7" s="1"/>
  <c r="AP310" i="7"/>
  <c r="AQ310" i="7" s="1"/>
  <c r="AS310" i="7" s="1"/>
  <c r="AB310" i="7" s="1"/>
  <c r="DS363" i="7"/>
  <c r="DS364" i="7"/>
  <c r="AI491" i="7"/>
  <c r="DS256" i="7"/>
  <c r="DS255" i="7"/>
  <c r="AI141" i="7"/>
  <c r="AP141" i="7"/>
  <c r="AQ141" i="7" s="1"/>
  <c r="AS141" i="7" s="1"/>
  <c r="AB141" i="7" s="1"/>
  <c r="AP239" i="7"/>
  <c r="AQ239" i="7" s="1"/>
  <c r="AS239" i="7" s="1"/>
  <c r="AB239" i="7" s="1"/>
  <c r="AI239" i="7"/>
  <c r="AP556" i="7"/>
  <c r="AQ556" i="7" s="1"/>
  <c r="AS556" i="7" s="1"/>
  <c r="AB556" i="7" s="1"/>
  <c r="AI556" i="7"/>
  <c r="AP149" i="7"/>
  <c r="AQ149" i="7" s="1"/>
  <c r="AS149" i="7" s="1"/>
  <c r="AB149" i="7" s="1"/>
  <c r="AP391" i="7"/>
  <c r="AQ391" i="7" s="1"/>
  <c r="AS391" i="7" s="1"/>
  <c r="AB391" i="7" s="1"/>
  <c r="AI391" i="7"/>
  <c r="AI139" i="7"/>
  <c r="AP139" i="7"/>
  <c r="AQ139" i="7" s="1"/>
  <c r="AS139" i="7" s="1"/>
  <c r="AB139" i="7" s="1"/>
  <c r="AI385" i="7"/>
  <c r="AP385" i="7"/>
  <c r="AQ385" i="7" s="1"/>
  <c r="AS385" i="7" s="1"/>
  <c r="AB385" i="7" s="1"/>
  <c r="AP783" i="7"/>
  <c r="AQ783" i="7" s="1"/>
  <c r="AS783" i="7" s="1"/>
  <c r="AB783" i="7" s="1"/>
  <c r="AI783" i="7"/>
  <c r="AP57" i="7"/>
  <c r="AQ57" i="7" s="1"/>
  <c r="AS57" i="7" s="1"/>
  <c r="AB57" i="7" s="1"/>
  <c r="AP133" i="7"/>
  <c r="AQ133" i="7" s="1"/>
  <c r="AS133" i="7" s="1"/>
  <c r="AB133" i="7" s="1"/>
  <c r="AP137" i="7"/>
  <c r="AQ137" i="7" s="1"/>
  <c r="AS137" i="7" s="1"/>
  <c r="AB137" i="7" s="1"/>
  <c r="AI230" i="7"/>
  <c r="AP230" i="7"/>
  <c r="AQ230" i="7" s="1"/>
  <c r="AS230" i="7" s="1"/>
  <c r="AB230" i="7" s="1"/>
  <c r="AP389" i="7"/>
  <c r="AQ389" i="7" s="1"/>
  <c r="AS389" i="7" s="1"/>
  <c r="AB389" i="7" s="1"/>
  <c r="AP393" i="7"/>
  <c r="AQ393" i="7" s="1"/>
  <c r="AS393" i="7" s="1"/>
  <c r="AB393" i="7" s="1"/>
  <c r="AP465" i="7"/>
  <c r="AQ465" i="7" s="1"/>
  <c r="AS465" i="7" s="1"/>
  <c r="AB465" i="7" s="1"/>
  <c r="AI465" i="7"/>
  <c r="AP781" i="7"/>
  <c r="AQ781" i="7" s="1"/>
  <c r="AS781" i="7" s="1"/>
  <c r="AB781" i="7" s="1"/>
  <c r="AP55" i="7"/>
  <c r="AQ55" i="7" s="1"/>
  <c r="AS55" i="7" s="1"/>
  <c r="AB55" i="7" s="1"/>
  <c r="AP82" i="7"/>
  <c r="AQ82" i="7" s="1"/>
  <c r="AS82" i="7" s="1"/>
  <c r="AB82" i="7" s="1"/>
  <c r="AP86" i="7"/>
  <c r="AQ86" i="7" s="1"/>
  <c r="AS86" i="7" s="1"/>
  <c r="AB86" i="7" s="1"/>
  <c r="AP115" i="7"/>
  <c r="AQ115" i="7" s="1"/>
  <c r="AS115" i="7" s="1"/>
  <c r="AB115" i="7" s="1"/>
  <c r="AP119" i="7"/>
  <c r="AQ119" i="7" s="1"/>
  <c r="AS119" i="7" s="1"/>
  <c r="AB119" i="7" s="1"/>
  <c r="AI133" i="7"/>
  <c r="AI137" i="7"/>
  <c r="AP151" i="7"/>
  <c r="AQ151" i="7" s="1"/>
  <c r="AS151" i="7" s="1"/>
  <c r="AB151" i="7" s="1"/>
  <c r="AI160" i="7"/>
  <c r="AP160" i="7"/>
  <c r="AQ160" i="7" s="1"/>
  <c r="AS160" i="7" s="1"/>
  <c r="AB160" i="7" s="1"/>
  <c r="AP206" i="7"/>
  <c r="AQ206" i="7" s="1"/>
  <c r="AS206" i="7" s="1"/>
  <c r="AB206" i="7" s="1"/>
  <c r="AP216" i="7"/>
  <c r="AQ216" i="7" s="1"/>
  <c r="AS216" i="7" s="1"/>
  <c r="AB216" i="7" s="1"/>
  <c r="AP248" i="7"/>
  <c r="AQ248" i="7" s="1"/>
  <c r="AS248" i="7" s="1"/>
  <c r="AB248" i="7" s="1"/>
  <c r="AP387" i="7"/>
  <c r="AQ387" i="7" s="1"/>
  <c r="AS387" i="7" s="1"/>
  <c r="AB387" i="7" s="1"/>
  <c r="AI389" i="7"/>
  <c r="AI393" i="7"/>
  <c r="AI593" i="7"/>
  <c r="AI622" i="7"/>
  <c r="AI645" i="7"/>
  <c r="DS646" i="7"/>
  <c r="DS704" i="7"/>
  <c r="DS703" i="7"/>
  <c r="AI781" i="7"/>
  <c r="DS430" i="7"/>
  <c r="AP466" i="7"/>
  <c r="AQ466" i="7" s="1"/>
  <c r="AS466" i="7" s="1"/>
  <c r="AB466" i="7" s="1"/>
  <c r="AI466" i="7"/>
  <c r="AP487" i="7"/>
  <c r="AQ487" i="7" s="1"/>
  <c r="AS487" i="7" s="1"/>
  <c r="AB487" i="7" s="1"/>
  <c r="AI487" i="7"/>
  <c r="AP509" i="7"/>
  <c r="AQ509" i="7" s="1"/>
  <c r="AS509" i="7" s="1"/>
  <c r="AB509" i="7" s="1"/>
  <c r="AI509" i="7"/>
  <c r="AI539" i="7"/>
  <c r="AI552" i="7"/>
  <c r="AI603" i="7"/>
  <c r="AP603" i="7"/>
  <c r="AQ603" i="7" s="1"/>
  <c r="AS603" i="7" s="1"/>
  <c r="AB603" i="7" s="1"/>
  <c r="AP52" i="7"/>
  <c r="AQ52" i="7" s="1"/>
  <c r="AS52" i="7" s="1"/>
  <c r="AB52" i="7" s="1"/>
  <c r="AI52" i="7"/>
  <c r="AI91" i="7"/>
  <c r="DS117" i="7"/>
  <c r="AI165" i="7"/>
  <c r="AP240" i="7"/>
  <c r="AQ240" i="7" s="1"/>
  <c r="AS240" i="7" s="1"/>
  <c r="AB240" i="7" s="1"/>
  <c r="AI379" i="7"/>
  <c r="AP440" i="7"/>
  <c r="AQ440" i="7" s="1"/>
  <c r="AS440" i="7" s="1"/>
  <c r="AB440" i="7" s="1"/>
  <c r="AI440" i="7"/>
  <c r="AI564" i="7"/>
  <c r="AP564" i="7"/>
  <c r="AQ564" i="7" s="1"/>
  <c r="AS564" i="7" s="1"/>
  <c r="AB564" i="7" s="1"/>
  <c r="AI660" i="7"/>
  <c r="AP660" i="7"/>
  <c r="AQ660" i="7" s="1"/>
  <c r="AS660" i="7" s="1"/>
  <c r="AB660" i="7" s="1"/>
  <c r="AP196" i="7"/>
  <c r="AQ196" i="7" s="1"/>
  <c r="AS196" i="7" s="1"/>
  <c r="AB196" i="7" s="1"/>
  <c r="AP516" i="7"/>
  <c r="AQ516" i="7" s="1"/>
  <c r="AS516" i="7" s="1"/>
  <c r="AB516" i="7" s="1"/>
  <c r="AI516" i="7"/>
  <c r="AI554" i="7"/>
  <c r="AI187" i="7"/>
  <c r="AP345" i="7"/>
  <c r="AQ345" i="7" s="1"/>
  <c r="AS345" i="7" s="1"/>
  <c r="AB345" i="7" s="1"/>
  <c r="AI345" i="7"/>
  <c r="DS600" i="7"/>
  <c r="AI611" i="7"/>
  <c r="AP611" i="7"/>
  <c r="AQ611" i="7" s="1"/>
  <c r="AS611" i="7" s="1"/>
  <c r="AB611" i="7" s="1"/>
  <c r="AP700" i="7"/>
  <c r="AQ700" i="7" s="1"/>
  <c r="AS700" i="7" s="1"/>
  <c r="AB700" i="7" s="1"/>
  <c r="AI700" i="7"/>
  <c r="AP733" i="7"/>
  <c r="AQ733" i="7" s="1"/>
  <c r="AS733" i="7" s="1"/>
  <c r="AB733" i="7" s="1"/>
  <c r="DS3" i="7"/>
  <c r="AP45" i="7"/>
  <c r="AQ45" i="7" s="1"/>
  <c r="AS45" i="7" s="1"/>
  <c r="AB45" i="7" s="1"/>
  <c r="DS195" i="7"/>
  <c r="DS244" i="7"/>
  <c r="AP403" i="7"/>
  <c r="AQ403" i="7" s="1"/>
  <c r="AS403" i="7" s="1"/>
  <c r="AB403" i="7" s="1"/>
  <c r="AP468" i="7"/>
  <c r="AQ468" i="7" s="1"/>
  <c r="AS468" i="7" s="1"/>
  <c r="AB468" i="7" s="1"/>
  <c r="AP646" i="7"/>
  <c r="AQ646" i="7" s="1"/>
  <c r="AS646" i="7" s="1"/>
  <c r="AB646" i="7" s="1"/>
  <c r="AI646" i="7"/>
  <c r="AI672" i="7"/>
  <c r="AP793" i="7"/>
  <c r="AQ793" i="7" s="1"/>
  <c r="AS793" i="7" s="1"/>
  <c r="AB793" i="7" s="1"/>
  <c r="AI793" i="7"/>
  <c r="DS11" i="7"/>
  <c r="DS20" i="7"/>
  <c r="DS70" i="7"/>
  <c r="DS105" i="7"/>
  <c r="DS106" i="7"/>
  <c r="DS107" i="7"/>
  <c r="AI157" i="7"/>
  <c r="AP161" i="7"/>
  <c r="AQ161" i="7" s="1"/>
  <c r="AS161" i="7" s="1"/>
  <c r="AB161" i="7" s="1"/>
  <c r="AP163" i="7"/>
  <c r="AQ163" i="7" s="1"/>
  <c r="AS163" i="7" s="1"/>
  <c r="AB163" i="7" s="1"/>
  <c r="AI183" i="7"/>
  <c r="AP183" i="7"/>
  <c r="AQ183" i="7" s="1"/>
  <c r="AS183" i="7" s="1"/>
  <c r="AB183" i="7" s="1"/>
  <c r="DS191" i="7"/>
  <c r="DS242" i="7"/>
  <c r="DS269" i="7"/>
  <c r="DS278" i="7"/>
  <c r="DS277" i="7"/>
  <c r="DS318" i="7"/>
  <c r="DS349" i="7"/>
  <c r="DS372" i="7"/>
  <c r="DS396" i="7"/>
  <c r="AI413" i="7"/>
  <c r="AI415" i="7"/>
  <c r="AI423" i="7"/>
  <c r="DS435" i="7"/>
  <c r="AP453" i="7"/>
  <c r="AQ453" i="7" s="1"/>
  <c r="AS453" i="7" s="1"/>
  <c r="AB453" i="7" s="1"/>
  <c r="AI453" i="7"/>
  <c r="AP464" i="7"/>
  <c r="AQ464" i="7" s="1"/>
  <c r="AS464" i="7" s="1"/>
  <c r="AB464" i="7" s="1"/>
  <c r="AI496" i="7"/>
  <c r="DS524" i="7"/>
  <c r="AI527" i="7"/>
  <c r="DS543" i="7"/>
  <c r="DS575" i="7"/>
  <c r="AI607" i="7"/>
  <c r="AI670" i="7"/>
  <c r="AP670" i="7"/>
  <c r="AQ670" i="7" s="1"/>
  <c r="AS670" i="7" s="1"/>
  <c r="AB670" i="7" s="1"/>
  <c r="DS715" i="7"/>
  <c r="AP742" i="7"/>
  <c r="AQ742" i="7" s="1"/>
  <c r="AS742" i="7" s="1"/>
  <c r="AB742" i="7" s="1"/>
  <c r="AI776" i="7"/>
  <c r="AP776" i="7"/>
  <c r="AQ776" i="7" s="1"/>
  <c r="AS776" i="7" s="1"/>
  <c r="AB776" i="7" s="1"/>
  <c r="AP518" i="7"/>
  <c r="AQ518" i="7" s="1"/>
  <c r="AS518" i="7" s="1"/>
  <c r="AB518" i="7" s="1"/>
  <c r="AI518" i="7"/>
  <c r="AP38" i="7"/>
  <c r="AQ38" i="7" s="1"/>
  <c r="AS38" i="7" s="1"/>
  <c r="AB38" i="7" s="1"/>
  <c r="DS78" i="7"/>
  <c r="AI103" i="7"/>
  <c r="AP180" i="7"/>
  <c r="AQ180" i="7" s="1"/>
  <c r="AS180" i="7" s="1"/>
  <c r="AB180" i="7" s="1"/>
  <c r="AI189" i="7"/>
  <c r="AI251" i="7"/>
  <c r="AI306" i="7"/>
  <c r="AP306" i="7"/>
  <c r="AQ306" i="7" s="1"/>
  <c r="AS306" i="7" s="1"/>
  <c r="AB306" i="7" s="1"/>
  <c r="AI533" i="7"/>
  <c r="AI8" i="7"/>
  <c r="AP8" i="7"/>
  <c r="AQ8" i="7" s="1"/>
  <c r="AS8" i="7" s="1"/>
  <c r="AB8" i="7" s="1"/>
  <c r="DS74" i="7"/>
  <c r="AP89" i="7"/>
  <c r="AQ89" i="7" s="1"/>
  <c r="AS89" i="7" s="1"/>
  <c r="AB89" i="7" s="1"/>
  <c r="DS113" i="7"/>
  <c r="DS175" i="7"/>
  <c r="AP675" i="7"/>
  <c r="AQ675" i="7" s="1"/>
  <c r="AS675" i="7" s="1"/>
  <c r="AB675" i="7" s="1"/>
  <c r="AP815" i="7"/>
  <c r="AQ815" i="7" s="1"/>
  <c r="AS815" i="7" s="1"/>
  <c r="AB815" i="7" s="1"/>
  <c r="DS49" i="7"/>
  <c r="AI75" i="7"/>
  <c r="AP75" i="7"/>
  <c r="AQ75" i="7" s="1"/>
  <c r="AS75" i="7" s="1"/>
  <c r="AB75" i="7" s="1"/>
  <c r="AI93" i="7"/>
  <c r="AI97" i="7"/>
  <c r="DS109" i="7"/>
  <c r="DS158" i="7"/>
  <c r="AP286" i="7"/>
  <c r="AQ286" i="7" s="1"/>
  <c r="AS286" i="7" s="1"/>
  <c r="AB286" i="7" s="1"/>
  <c r="DS320" i="7"/>
  <c r="DS400" i="7"/>
  <c r="AI407" i="7"/>
  <c r="AP407" i="7"/>
  <c r="AQ407" i="7" s="1"/>
  <c r="AS407" i="7" s="1"/>
  <c r="AB407" i="7" s="1"/>
  <c r="AI427" i="7"/>
  <c r="AI455" i="7"/>
  <c r="AP455" i="7"/>
  <c r="AQ455" i="7" s="1"/>
  <c r="AS455" i="7" s="1"/>
  <c r="AB455" i="7" s="1"/>
  <c r="AP550" i="7"/>
  <c r="AQ550" i="7" s="1"/>
  <c r="AS550" i="7" s="1"/>
  <c r="AB550" i="7" s="1"/>
  <c r="AI752" i="7"/>
  <c r="AP756" i="7"/>
  <c r="AQ756" i="7" s="1"/>
  <c r="AS756" i="7" s="1"/>
  <c r="AB756" i="7" s="1"/>
  <c r="AI756" i="7"/>
  <c r="DS28" i="7"/>
  <c r="AP31" i="7"/>
  <c r="AQ31" i="7" s="1"/>
  <c r="AS31" i="7" s="1"/>
  <c r="AB31" i="7" s="1"/>
  <c r="DS47" i="7"/>
  <c r="AP67" i="7"/>
  <c r="AQ67" i="7" s="1"/>
  <c r="AS67" i="7" s="1"/>
  <c r="AB67" i="7" s="1"/>
  <c r="AI69" i="7"/>
  <c r="DS88" i="7"/>
  <c r="DS152" i="7"/>
  <c r="DS189" i="7"/>
  <c r="AI192" i="7"/>
  <c r="AP192" i="7"/>
  <c r="AQ192" i="7" s="1"/>
  <c r="AS192" i="7" s="1"/>
  <c r="AB192" i="7" s="1"/>
  <c r="DS268" i="7"/>
  <c r="DS270" i="7"/>
  <c r="DS274" i="7"/>
  <c r="AP327" i="7"/>
  <c r="AQ327" i="7" s="1"/>
  <c r="AS327" i="7" s="1"/>
  <c r="AB327" i="7" s="1"/>
  <c r="DS377" i="7"/>
  <c r="AP421" i="7"/>
  <c r="AQ421" i="7" s="1"/>
  <c r="AS421" i="7" s="1"/>
  <c r="AB421" i="7" s="1"/>
  <c r="AI421" i="7"/>
  <c r="DS433" i="7"/>
  <c r="AI492" i="7"/>
  <c r="AI494" i="7"/>
  <c r="DS509" i="7"/>
  <c r="AP544" i="7"/>
  <c r="AQ544" i="7" s="1"/>
  <c r="AS544" i="7" s="1"/>
  <c r="AB544" i="7" s="1"/>
  <c r="AI544" i="7"/>
  <c r="AP576" i="7"/>
  <c r="AQ576" i="7" s="1"/>
  <c r="AS576" i="7" s="1"/>
  <c r="AB576" i="7" s="1"/>
  <c r="AI576" i="7"/>
  <c r="AI666" i="7"/>
  <c r="AP714" i="7"/>
  <c r="AQ714" i="7" s="1"/>
  <c r="AS714" i="7" s="1"/>
  <c r="AB714" i="7" s="1"/>
  <c r="AI714" i="7"/>
  <c r="DS744" i="7"/>
  <c r="AP747" i="7"/>
  <c r="AQ747" i="7" s="1"/>
  <c r="AS747" i="7" s="1"/>
  <c r="AB747" i="7" s="1"/>
  <c r="AI747" i="7"/>
  <c r="AP749" i="7"/>
  <c r="AQ749" i="7" s="1"/>
  <c r="AS749" i="7" s="1"/>
  <c r="AB749" i="7" s="1"/>
  <c r="AI749" i="7"/>
  <c r="AP789" i="7"/>
  <c r="AQ789" i="7" s="1"/>
  <c r="AS789" i="7" s="1"/>
  <c r="AB789" i="7" s="1"/>
  <c r="AI789" i="7"/>
  <c r="AP18" i="7"/>
  <c r="AQ18" i="7" s="1"/>
  <c r="AS18" i="7" s="1"/>
  <c r="AB18" i="7" s="1"/>
  <c r="AI18" i="7"/>
  <c r="AP109" i="7"/>
  <c r="AQ109" i="7" s="1"/>
  <c r="AS109" i="7" s="1"/>
  <c r="AB109" i="7" s="1"/>
  <c r="AP204" i="7"/>
  <c r="AQ204" i="7" s="1"/>
  <c r="AS204" i="7" s="1"/>
  <c r="AB204" i="7" s="1"/>
  <c r="AP105" i="7"/>
  <c r="AQ105" i="7" s="1"/>
  <c r="AS105" i="7" s="1"/>
  <c r="AB105" i="7" s="1"/>
  <c r="DS72" i="7"/>
  <c r="AP87" i="7"/>
  <c r="AQ87" i="7" s="1"/>
  <c r="AS87" i="7" s="1"/>
  <c r="AB87" i="7" s="1"/>
  <c r="AP101" i="7"/>
  <c r="AQ101" i="7" s="1"/>
  <c r="AS101" i="7" s="1"/>
  <c r="AB101" i="7" s="1"/>
  <c r="AP167" i="7"/>
  <c r="AQ167" i="7" s="1"/>
  <c r="AS167" i="7" s="1"/>
  <c r="AB167" i="7" s="1"/>
  <c r="DS194" i="7"/>
  <c r="AP238" i="7"/>
  <c r="AQ238" i="7" s="1"/>
  <c r="AS238" i="7" s="1"/>
  <c r="AB238" i="7" s="1"/>
  <c r="DS342" i="7"/>
  <c r="AI417" i="7"/>
  <c r="AI425" i="7"/>
  <c r="AP425" i="7"/>
  <c r="AQ425" i="7" s="1"/>
  <c r="AS425" i="7" s="1"/>
  <c r="AB425" i="7" s="1"/>
  <c r="DS511" i="7"/>
  <c r="AI548" i="7"/>
  <c r="AP615" i="7"/>
  <c r="AQ615" i="7" s="1"/>
  <c r="AS615" i="7" s="1"/>
  <c r="AB615" i="7" s="1"/>
  <c r="AI621" i="7"/>
  <c r="AP621" i="7"/>
  <c r="AQ621" i="7" s="1"/>
  <c r="AS621" i="7" s="1"/>
  <c r="AB621" i="7" s="1"/>
  <c r="AI652" i="7"/>
  <c r="AP652" i="7"/>
  <c r="AQ652" i="7" s="1"/>
  <c r="AS652" i="7" s="1"/>
  <c r="AB652" i="7" s="1"/>
  <c r="AI698" i="7"/>
  <c r="AI754" i="7"/>
  <c r="DS7" i="7"/>
  <c r="AP21" i="7"/>
  <c r="AQ21" i="7" s="1"/>
  <c r="AS21" i="7" s="1"/>
  <c r="AB21" i="7" s="1"/>
  <c r="AI31" i="7"/>
  <c r="AP37" i="7"/>
  <c r="AQ37" i="7" s="1"/>
  <c r="AS37" i="7" s="1"/>
  <c r="AB37" i="7" s="1"/>
  <c r="AP39" i="7"/>
  <c r="AQ39" i="7" s="1"/>
  <c r="AS39" i="7" s="1"/>
  <c r="AB39" i="7" s="1"/>
  <c r="DS45" i="7"/>
  <c r="AP61" i="7"/>
  <c r="AQ61" i="7" s="1"/>
  <c r="AS61" i="7" s="1"/>
  <c r="AB61" i="7" s="1"/>
  <c r="AI71" i="7"/>
  <c r="DS77" i="7"/>
  <c r="DS87" i="7"/>
  <c r="DS89" i="7"/>
  <c r="DS101" i="7"/>
  <c r="AP155" i="7"/>
  <c r="AQ155" i="7" s="1"/>
  <c r="AS155" i="7" s="1"/>
  <c r="AB155" i="7" s="1"/>
  <c r="DS166" i="7"/>
  <c r="AP172" i="7"/>
  <c r="AQ172" i="7" s="1"/>
  <c r="AS172" i="7" s="1"/>
  <c r="AB172" i="7" s="1"/>
  <c r="AI181" i="7"/>
  <c r="AP190" i="7"/>
  <c r="AQ190" i="7" s="1"/>
  <c r="AS190" i="7" s="1"/>
  <c r="AB190" i="7" s="1"/>
  <c r="AI190" i="7"/>
  <c r="AP256" i="7"/>
  <c r="AQ256" i="7" s="1"/>
  <c r="AS256" i="7" s="1"/>
  <c r="AB256" i="7" s="1"/>
  <c r="DS295" i="7"/>
  <c r="AP309" i="7"/>
  <c r="AQ309" i="7" s="1"/>
  <c r="AS309" i="7" s="1"/>
  <c r="AB309" i="7" s="1"/>
  <c r="DS368" i="7"/>
  <c r="AI371" i="7"/>
  <c r="AP488" i="7"/>
  <c r="AQ488" i="7" s="1"/>
  <c r="AS488" i="7" s="1"/>
  <c r="AB488" i="7" s="1"/>
  <c r="AI488" i="7"/>
  <c r="DS539" i="7"/>
  <c r="DS564" i="7"/>
  <c r="AP567" i="7"/>
  <c r="AQ567" i="7" s="1"/>
  <c r="AS567" i="7" s="1"/>
  <c r="AB567" i="7" s="1"/>
  <c r="AP597" i="7"/>
  <c r="AQ597" i="7" s="1"/>
  <c r="AS597" i="7" s="1"/>
  <c r="AB597" i="7" s="1"/>
  <c r="BG650" i="7"/>
  <c r="BH650" i="7" s="1"/>
  <c r="BJ650" i="7" s="1"/>
  <c r="AP680" i="7"/>
  <c r="AQ680" i="7" s="1"/>
  <c r="AS680" i="7" s="1"/>
  <c r="AB680" i="7" s="1"/>
  <c r="AP722" i="7"/>
  <c r="AQ722" i="7" s="1"/>
  <c r="AS722" i="7" s="1"/>
  <c r="AB722" i="7" s="1"/>
  <c r="AP724" i="7"/>
  <c r="AQ724" i="7" s="1"/>
  <c r="AS724" i="7" s="1"/>
  <c r="AB724" i="7" s="1"/>
  <c r="DS797" i="7"/>
  <c r="DS52" i="7"/>
  <c r="DS57" i="7"/>
  <c r="DS66" i="7"/>
  <c r="AP77" i="7"/>
  <c r="AQ77" i="7" s="1"/>
  <c r="AS77" i="7" s="1"/>
  <c r="AB77" i="7" s="1"/>
  <c r="DS91" i="7"/>
  <c r="DS103" i="7"/>
  <c r="DS123" i="7"/>
  <c r="DS126" i="7"/>
  <c r="DS141" i="7"/>
  <c r="AP156" i="7"/>
  <c r="AQ156" i="7" s="1"/>
  <c r="AS156" i="7" s="1"/>
  <c r="AB156" i="7" s="1"/>
  <c r="AP158" i="7"/>
  <c r="AQ158" i="7" s="1"/>
  <c r="AS158" i="7" s="1"/>
  <c r="AB158" i="7" s="1"/>
  <c r="DS182" i="7"/>
  <c r="AP228" i="7"/>
  <c r="AQ228" i="7" s="1"/>
  <c r="AS228" i="7" s="1"/>
  <c r="AB228" i="7" s="1"/>
  <c r="AP249" i="7"/>
  <c r="AQ249" i="7" s="1"/>
  <c r="AS249" i="7" s="1"/>
  <c r="AB249" i="7" s="1"/>
  <c r="AP253" i="7"/>
  <c r="AQ253" i="7" s="1"/>
  <c r="AS253" i="7" s="1"/>
  <c r="AB253" i="7" s="1"/>
  <c r="AP257" i="7"/>
  <c r="AQ257" i="7" s="1"/>
  <c r="AS257" i="7" s="1"/>
  <c r="AB257" i="7" s="1"/>
  <c r="DS415" i="7"/>
  <c r="DS431" i="7"/>
  <c r="DS437" i="7"/>
  <c r="DS485" i="7"/>
  <c r="DS523" i="7"/>
  <c r="AP538" i="7"/>
  <c r="AQ538" i="7" s="1"/>
  <c r="AS538" i="7" s="1"/>
  <c r="AB538" i="7" s="1"/>
  <c r="DS552" i="7"/>
  <c r="AP736" i="7"/>
  <c r="AQ736" i="7" s="1"/>
  <c r="AS736" i="7" s="1"/>
  <c r="AB736" i="7" s="1"/>
  <c r="DS826" i="7"/>
  <c r="AP24" i="7"/>
  <c r="AQ24" i="7" s="1"/>
  <c r="AS24" i="7" s="1"/>
  <c r="AB24" i="7" s="1"/>
  <c r="DS25" i="7"/>
  <c r="AI56" i="7"/>
  <c r="DS63" i="7"/>
  <c r="DS80" i="7"/>
  <c r="DS95" i="7"/>
  <c r="DS99" i="7"/>
  <c r="DS119" i="7"/>
  <c r="DS125" i="7"/>
  <c r="DS129" i="7"/>
  <c r="DS133" i="7"/>
  <c r="DS137" i="7"/>
  <c r="DS147" i="7"/>
  <c r="DS149" i="7"/>
  <c r="AP164" i="7"/>
  <c r="AQ164" i="7" s="1"/>
  <c r="AS164" i="7" s="1"/>
  <c r="AB164" i="7" s="1"/>
  <c r="AI175" i="7"/>
  <c r="AP175" i="7"/>
  <c r="AQ175" i="7" s="1"/>
  <c r="AS175" i="7" s="1"/>
  <c r="AB175" i="7" s="1"/>
  <c r="AP188" i="7"/>
  <c r="AQ188" i="7" s="1"/>
  <c r="AS188" i="7" s="1"/>
  <c r="AB188" i="7" s="1"/>
  <c r="AP199" i="7"/>
  <c r="AQ199" i="7" s="1"/>
  <c r="AS199" i="7" s="1"/>
  <c r="AB199" i="7" s="1"/>
  <c r="DS202" i="7"/>
  <c r="AI245" i="7"/>
  <c r="DS259" i="7"/>
  <c r="DS291" i="7"/>
  <c r="AI296" i="7"/>
  <c r="AP300" i="7"/>
  <c r="AQ300" i="7" s="1"/>
  <c r="AS300" i="7" s="1"/>
  <c r="AB300" i="7" s="1"/>
  <c r="AP308" i="7"/>
  <c r="AQ308" i="7" s="1"/>
  <c r="AS308" i="7" s="1"/>
  <c r="AB308" i="7" s="1"/>
  <c r="DS333" i="7"/>
  <c r="DS357" i="7"/>
  <c r="AI380" i="7"/>
  <c r="DS395" i="7"/>
  <c r="AI400" i="7"/>
  <c r="AP400" i="7"/>
  <c r="AQ400" i="7" s="1"/>
  <c r="AS400" i="7" s="1"/>
  <c r="AB400" i="7" s="1"/>
  <c r="AP461" i="7"/>
  <c r="AQ461" i="7" s="1"/>
  <c r="AS461" i="7" s="1"/>
  <c r="AB461" i="7" s="1"/>
  <c r="AI461" i="7"/>
  <c r="AP503" i="7"/>
  <c r="AQ503" i="7" s="1"/>
  <c r="AS503" i="7" s="1"/>
  <c r="AB503" i="7" s="1"/>
  <c r="AI503" i="7"/>
  <c r="AI512" i="7"/>
  <c r="AP514" i="7"/>
  <c r="AQ514" i="7" s="1"/>
  <c r="AS514" i="7" s="1"/>
  <c r="AB514" i="7" s="1"/>
  <c r="AI526" i="7"/>
  <c r="AP528" i="7"/>
  <c r="AQ528" i="7" s="1"/>
  <c r="AS528" i="7" s="1"/>
  <c r="AB528" i="7" s="1"/>
  <c r="AI528" i="7"/>
  <c r="AP542" i="7"/>
  <c r="AQ542" i="7" s="1"/>
  <c r="AS542" i="7" s="1"/>
  <c r="AB542" i="7" s="1"/>
  <c r="AI542" i="7"/>
  <c r="AI578" i="7"/>
  <c r="AI582" i="7"/>
  <c r="DS609" i="7"/>
  <c r="DS611" i="7"/>
  <c r="AI640" i="7"/>
  <c r="AI649" i="7"/>
  <c r="AP649" i="7"/>
  <c r="AQ649" i="7" s="1"/>
  <c r="AS649" i="7" s="1"/>
  <c r="AB649" i="7" s="1"/>
  <c r="AP671" i="7"/>
  <c r="AQ671" i="7" s="1"/>
  <c r="AS671" i="7" s="1"/>
  <c r="AB671" i="7" s="1"/>
  <c r="AI671" i="7"/>
  <c r="AI734" i="7"/>
  <c r="AP827" i="7"/>
  <c r="AQ827" i="7" s="1"/>
  <c r="AS827" i="7" s="1"/>
  <c r="AB827" i="7" s="1"/>
  <c r="AI827" i="7"/>
  <c r="AI30" i="7"/>
  <c r="DS31" i="7"/>
  <c r="DS39" i="7"/>
  <c r="AP79" i="7"/>
  <c r="AQ79" i="7" s="1"/>
  <c r="AS79" i="7" s="1"/>
  <c r="AB79" i="7" s="1"/>
  <c r="AP81" i="7"/>
  <c r="AQ81" i="7" s="1"/>
  <c r="AS81" i="7" s="1"/>
  <c r="AB81" i="7" s="1"/>
  <c r="DS97" i="7"/>
  <c r="AP100" i="7"/>
  <c r="AQ100" i="7" s="1"/>
  <c r="AS100" i="7" s="1"/>
  <c r="AB100" i="7" s="1"/>
  <c r="AP108" i="7"/>
  <c r="AQ108" i="7" s="1"/>
  <c r="AS108" i="7" s="1"/>
  <c r="AB108" i="7" s="1"/>
  <c r="AI128" i="7"/>
  <c r="DS131" i="7"/>
  <c r="AP140" i="7"/>
  <c r="AQ140" i="7" s="1"/>
  <c r="AS140" i="7" s="1"/>
  <c r="AB140" i="7" s="1"/>
  <c r="DS181" i="7"/>
  <c r="AP184" i="7"/>
  <c r="AQ184" i="7" s="1"/>
  <c r="AS184" i="7" s="1"/>
  <c r="AB184" i="7" s="1"/>
  <c r="DS210" i="7"/>
  <c r="DS218" i="7"/>
  <c r="DS224" i="7"/>
  <c r="AP241" i="7"/>
  <c r="AQ241" i="7" s="1"/>
  <c r="AS241" i="7" s="1"/>
  <c r="AB241" i="7" s="1"/>
  <c r="AP243" i="7"/>
  <c r="AQ243" i="7" s="1"/>
  <c r="AS243" i="7" s="1"/>
  <c r="AB243" i="7" s="1"/>
  <c r="AP292" i="7"/>
  <c r="AQ292" i="7" s="1"/>
  <c r="AS292" i="7" s="1"/>
  <c r="AB292" i="7" s="1"/>
  <c r="AP298" i="7"/>
  <c r="AQ298" i="7" s="1"/>
  <c r="AS298" i="7" s="1"/>
  <c r="AB298" i="7" s="1"/>
  <c r="DS302" i="7"/>
  <c r="DS310" i="7"/>
  <c r="DS316" i="7"/>
  <c r="AP324" i="7"/>
  <c r="AQ324" i="7" s="1"/>
  <c r="AS324" i="7" s="1"/>
  <c r="AB324" i="7" s="1"/>
  <c r="DS331" i="7"/>
  <c r="AP334" i="7"/>
  <c r="AQ334" i="7" s="1"/>
  <c r="AS334" i="7" s="1"/>
  <c r="AB334" i="7" s="1"/>
  <c r="AP376" i="7"/>
  <c r="AQ376" i="7" s="1"/>
  <c r="AS376" i="7" s="1"/>
  <c r="AB376" i="7" s="1"/>
  <c r="DS390" i="7"/>
  <c r="AI396" i="7"/>
  <c r="AP396" i="7"/>
  <c r="AQ396" i="7" s="1"/>
  <c r="AS396" i="7" s="1"/>
  <c r="AB396" i="7" s="1"/>
  <c r="AP434" i="7"/>
  <c r="AQ434" i="7" s="1"/>
  <c r="AS434" i="7" s="1"/>
  <c r="AB434" i="7" s="1"/>
  <c r="DS456" i="7"/>
  <c r="AP459" i="7"/>
  <c r="AQ459" i="7" s="1"/>
  <c r="AS459" i="7" s="1"/>
  <c r="AB459" i="7" s="1"/>
  <c r="AI459" i="7"/>
  <c r="DS469" i="7"/>
  <c r="AP472" i="7"/>
  <c r="AQ472" i="7" s="1"/>
  <c r="AS472" i="7" s="1"/>
  <c r="AB472" i="7" s="1"/>
  <c r="AI472" i="7"/>
  <c r="AP480" i="7"/>
  <c r="AQ480" i="7" s="1"/>
  <c r="AS480" i="7" s="1"/>
  <c r="AB480" i="7" s="1"/>
  <c r="AP486" i="7"/>
  <c r="AQ486" i="7" s="1"/>
  <c r="AS486" i="7" s="1"/>
  <c r="AB486" i="7" s="1"/>
  <c r="AI524" i="7"/>
  <c r="AI568" i="7"/>
  <c r="AI600" i="7"/>
  <c r="AP600" i="7"/>
  <c r="AQ600" i="7" s="1"/>
  <c r="AS600" i="7" s="1"/>
  <c r="AB600" i="7" s="1"/>
  <c r="AP683" i="7"/>
  <c r="AQ683" i="7" s="1"/>
  <c r="AS683" i="7" s="1"/>
  <c r="AB683" i="7" s="1"/>
  <c r="DS754" i="7"/>
  <c r="AP802" i="7"/>
  <c r="AQ802" i="7" s="1"/>
  <c r="AS802" i="7" s="1"/>
  <c r="AB802" i="7" s="1"/>
  <c r="DS10" i="7"/>
  <c r="DS14" i="7"/>
  <c r="DS16" i="7"/>
  <c r="AP32" i="7"/>
  <c r="AQ32" i="7" s="1"/>
  <c r="AS32" i="7" s="1"/>
  <c r="AB32" i="7" s="1"/>
  <c r="AP40" i="7"/>
  <c r="AQ40" i="7" s="1"/>
  <c r="AS40" i="7" s="1"/>
  <c r="AB40" i="7" s="1"/>
  <c r="AP48" i="7"/>
  <c r="AQ48" i="7" s="1"/>
  <c r="AS48" i="7" s="1"/>
  <c r="AB48" i="7" s="1"/>
  <c r="AP60" i="7"/>
  <c r="AQ60" i="7" s="1"/>
  <c r="AS60" i="7" s="1"/>
  <c r="AB60" i="7" s="1"/>
  <c r="AP62" i="7"/>
  <c r="AQ62" i="7" s="1"/>
  <c r="AS62" i="7" s="1"/>
  <c r="AB62" i="7" s="1"/>
  <c r="DS69" i="7"/>
  <c r="AI81" i="7"/>
  <c r="AP85" i="7"/>
  <c r="AQ85" i="7" s="1"/>
  <c r="AS85" i="7" s="1"/>
  <c r="AB85" i="7" s="1"/>
  <c r="AP92" i="7"/>
  <c r="AQ92" i="7" s="1"/>
  <c r="AS92" i="7" s="1"/>
  <c r="AB92" i="7" s="1"/>
  <c r="DS156" i="7"/>
  <c r="DS170" i="7"/>
  <c r="DS179" i="7"/>
  <c r="DS212" i="7"/>
  <c r="AP215" i="7"/>
  <c r="AQ215" i="7" s="1"/>
  <c r="AS215" i="7" s="1"/>
  <c r="AB215" i="7" s="1"/>
  <c r="AP225" i="7"/>
  <c r="AQ225" i="7" s="1"/>
  <c r="AS225" i="7" s="1"/>
  <c r="AB225" i="7" s="1"/>
  <c r="DS225" i="7"/>
  <c r="DS230" i="7"/>
  <c r="AI292" i="7"/>
  <c r="AP294" i="7"/>
  <c r="AQ294" i="7" s="1"/>
  <c r="AS294" i="7" s="1"/>
  <c r="AB294" i="7" s="1"/>
  <c r="AP303" i="7"/>
  <c r="AQ303" i="7" s="1"/>
  <c r="AS303" i="7" s="1"/>
  <c r="AB303" i="7" s="1"/>
  <c r="AP332" i="7"/>
  <c r="AQ332" i="7" s="1"/>
  <c r="AS332" i="7" s="1"/>
  <c r="AB332" i="7" s="1"/>
  <c r="AI334" i="7"/>
  <c r="AP354" i="7"/>
  <c r="AQ354" i="7" s="1"/>
  <c r="AS354" i="7" s="1"/>
  <c r="AB354" i="7" s="1"/>
  <c r="AP360" i="7"/>
  <c r="AQ360" i="7" s="1"/>
  <c r="AS360" i="7" s="1"/>
  <c r="AB360" i="7" s="1"/>
  <c r="AP368" i="7"/>
  <c r="AQ368" i="7" s="1"/>
  <c r="AS368" i="7" s="1"/>
  <c r="AB368" i="7" s="1"/>
  <c r="AP370" i="7"/>
  <c r="AQ370" i="7" s="1"/>
  <c r="AS370" i="7" s="1"/>
  <c r="AB370" i="7" s="1"/>
  <c r="AP372" i="7"/>
  <c r="AQ372" i="7" s="1"/>
  <c r="AS372" i="7" s="1"/>
  <c r="AB372" i="7" s="1"/>
  <c r="AP374" i="7"/>
  <c r="AQ374" i="7" s="1"/>
  <c r="AS374" i="7" s="1"/>
  <c r="AB374" i="7" s="1"/>
  <c r="AP382" i="7"/>
  <c r="AQ382" i="7" s="1"/>
  <c r="AS382" i="7" s="1"/>
  <c r="AB382" i="7" s="1"/>
  <c r="AI390" i="7"/>
  <c r="AP418" i="7"/>
  <c r="AQ418" i="7" s="1"/>
  <c r="AS418" i="7" s="1"/>
  <c r="AB418" i="7" s="1"/>
  <c r="AP432" i="7"/>
  <c r="AQ432" i="7" s="1"/>
  <c r="AS432" i="7" s="1"/>
  <c r="AB432" i="7" s="1"/>
  <c r="DS467" i="7"/>
  <c r="AP497" i="7"/>
  <c r="AQ497" i="7" s="1"/>
  <c r="AS497" i="7" s="1"/>
  <c r="AB497" i="7" s="1"/>
  <c r="AI497" i="7"/>
  <c r="AP499" i="7"/>
  <c r="AQ499" i="7" s="1"/>
  <c r="AS499" i="7" s="1"/>
  <c r="AB499" i="7" s="1"/>
  <c r="AP508" i="7"/>
  <c r="AQ508" i="7" s="1"/>
  <c r="AS508" i="7" s="1"/>
  <c r="AB508" i="7" s="1"/>
  <c r="AI508" i="7"/>
  <c r="DS591" i="7"/>
  <c r="DS607" i="7"/>
  <c r="DS633" i="7"/>
  <c r="AP677" i="7"/>
  <c r="AQ677" i="7" s="1"/>
  <c r="AS677" i="7" s="1"/>
  <c r="AB677" i="7" s="1"/>
  <c r="DS688" i="7"/>
  <c r="AI753" i="7"/>
  <c r="AP753" i="7"/>
  <c r="AQ753" i="7" s="1"/>
  <c r="AS753" i="7" s="1"/>
  <c r="AB753" i="7" s="1"/>
  <c r="DS766" i="7"/>
  <c r="DS765" i="7"/>
  <c r="AP800" i="7"/>
  <c r="AQ800" i="7" s="1"/>
  <c r="AS800" i="7" s="1"/>
  <c r="AB800" i="7" s="1"/>
  <c r="AI800" i="7"/>
  <c r="AP193" i="7"/>
  <c r="AQ193" i="7" s="1"/>
  <c r="AS193" i="7" s="1"/>
  <c r="AB193" i="7" s="1"/>
  <c r="DS263" i="7"/>
  <c r="AP321" i="7"/>
  <c r="AQ321" i="7" s="1"/>
  <c r="AS321" i="7" s="1"/>
  <c r="AB321" i="7" s="1"/>
  <c r="AP347" i="7"/>
  <c r="AQ347" i="7" s="1"/>
  <c r="AS347" i="7" s="1"/>
  <c r="AB347" i="7" s="1"/>
  <c r="DS379" i="7"/>
  <c r="DS393" i="7"/>
  <c r="AP412" i="7"/>
  <c r="AQ412" i="7" s="1"/>
  <c r="AS412" i="7" s="1"/>
  <c r="AB412" i="7" s="1"/>
  <c r="AP433" i="7"/>
  <c r="AQ433" i="7" s="1"/>
  <c r="AS433" i="7" s="1"/>
  <c r="AB433" i="7" s="1"/>
  <c r="AI433" i="7"/>
  <c r="AP449" i="7"/>
  <c r="AQ449" i="7" s="1"/>
  <c r="AS449" i="7" s="1"/>
  <c r="AB449" i="7" s="1"/>
  <c r="AP477" i="7"/>
  <c r="AQ477" i="7" s="1"/>
  <c r="AS477" i="7" s="1"/>
  <c r="AB477" i="7" s="1"/>
  <c r="DS499" i="7"/>
  <c r="AP504" i="7"/>
  <c r="AQ504" i="7" s="1"/>
  <c r="AS504" i="7" s="1"/>
  <c r="AB504" i="7" s="1"/>
  <c r="AP506" i="7"/>
  <c r="AQ506" i="7" s="1"/>
  <c r="AS506" i="7" s="1"/>
  <c r="AB506" i="7" s="1"/>
  <c r="AP510" i="7"/>
  <c r="AQ510" i="7" s="1"/>
  <c r="AS510" i="7" s="1"/>
  <c r="AB510" i="7" s="1"/>
  <c r="DS554" i="7"/>
  <c r="DS556" i="7"/>
  <c r="DS568" i="7"/>
  <c r="DS630" i="7"/>
  <c r="DS664" i="7"/>
  <c r="AP668" i="7"/>
  <c r="AQ668" i="7" s="1"/>
  <c r="AS668" i="7" s="1"/>
  <c r="AB668" i="7" s="1"/>
  <c r="AI685" i="7"/>
  <c r="AP685" i="7"/>
  <c r="AQ685" i="7" s="1"/>
  <c r="AS685" i="7" s="1"/>
  <c r="AB685" i="7" s="1"/>
  <c r="AI691" i="7"/>
  <c r="AP691" i="7"/>
  <c r="AQ691" i="7" s="1"/>
  <c r="AS691" i="7" s="1"/>
  <c r="AB691" i="7" s="1"/>
  <c r="DS724" i="7"/>
  <c r="DS763" i="7"/>
  <c r="AP784" i="7"/>
  <c r="AQ784" i="7" s="1"/>
  <c r="AS784" i="7" s="1"/>
  <c r="AB784" i="7" s="1"/>
  <c r="DS824" i="7"/>
  <c r="AP171" i="7"/>
  <c r="AQ171" i="7" s="1"/>
  <c r="AS171" i="7" s="1"/>
  <c r="AB171" i="7" s="1"/>
  <c r="AP177" i="7"/>
  <c r="AQ177" i="7" s="1"/>
  <c r="AS177" i="7" s="1"/>
  <c r="AB177" i="7" s="1"/>
  <c r="DS203" i="7"/>
  <c r="DS209" i="7"/>
  <c r="DS221" i="7"/>
  <c r="DS223" i="7"/>
  <c r="AP231" i="7"/>
  <c r="AQ231" i="7" s="1"/>
  <c r="AS231" i="7" s="1"/>
  <c r="AB231" i="7" s="1"/>
  <c r="DS234" i="7"/>
  <c r="DS247" i="7"/>
  <c r="DS249" i="7"/>
  <c r="DS251" i="7"/>
  <c r="DS253" i="7"/>
  <c r="AI264" i="7"/>
  <c r="AP264" i="7"/>
  <c r="AQ264" i="7" s="1"/>
  <c r="AS264" i="7" s="1"/>
  <c r="AB264" i="7" s="1"/>
  <c r="DS273" i="7"/>
  <c r="DS299" i="7"/>
  <c r="AP304" i="7"/>
  <c r="AQ304" i="7" s="1"/>
  <c r="AS304" i="7" s="1"/>
  <c r="AB304" i="7" s="1"/>
  <c r="DS341" i="7"/>
  <c r="AP351" i="7"/>
  <c r="AQ351" i="7" s="1"/>
  <c r="AS351" i="7" s="1"/>
  <c r="AB351" i="7" s="1"/>
  <c r="AI412" i="7"/>
  <c r="AP429" i="7"/>
  <c r="AQ429" i="7" s="1"/>
  <c r="AS429" i="7" s="1"/>
  <c r="AB429" i="7" s="1"/>
  <c r="AI431" i="7"/>
  <c r="AI485" i="7"/>
  <c r="AP500" i="7"/>
  <c r="AQ500" i="7" s="1"/>
  <c r="AS500" i="7" s="1"/>
  <c r="AB500" i="7" s="1"/>
  <c r="AI504" i="7"/>
  <c r="AI506" i="7"/>
  <c r="DS532" i="7"/>
  <c r="DS548" i="7"/>
  <c r="DS596" i="7"/>
  <c r="DS598" i="7"/>
  <c r="DS626" i="7"/>
  <c r="AP631" i="7"/>
  <c r="AQ631" i="7" s="1"/>
  <c r="AS631" i="7" s="1"/>
  <c r="AB631" i="7" s="1"/>
  <c r="AP641" i="7"/>
  <c r="AQ641" i="7" s="1"/>
  <c r="AS641" i="7" s="1"/>
  <c r="AB641" i="7" s="1"/>
  <c r="AP661" i="7"/>
  <c r="AQ661" i="7" s="1"/>
  <c r="AS661" i="7" s="1"/>
  <c r="AB661" i="7" s="1"/>
  <c r="AP665" i="7"/>
  <c r="AQ665" i="7" s="1"/>
  <c r="AS665" i="7" s="1"/>
  <c r="AB665" i="7" s="1"/>
  <c r="DS696" i="7"/>
  <c r="DS698" i="7"/>
  <c r="AP704" i="7"/>
  <c r="AQ704" i="7" s="1"/>
  <c r="AS704" i="7" s="1"/>
  <c r="AB704" i="7" s="1"/>
  <c r="AI704" i="7"/>
  <c r="DS743" i="7"/>
  <c r="DS759" i="7"/>
  <c r="DS796" i="7"/>
  <c r="DS802" i="7"/>
  <c r="DS810" i="7"/>
  <c r="DS813" i="7"/>
  <c r="DS604" i="7"/>
  <c r="AP633" i="7"/>
  <c r="AQ633" i="7" s="1"/>
  <c r="AS633" i="7" s="1"/>
  <c r="AB633" i="7" s="1"/>
  <c r="AI682" i="7"/>
  <c r="AP682" i="7"/>
  <c r="AQ682" i="7" s="1"/>
  <c r="AS682" i="7" s="1"/>
  <c r="AB682" i="7" s="1"/>
  <c r="DS711" i="7"/>
  <c r="AI723" i="7"/>
  <c r="AP727" i="7"/>
  <c r="AQ727" i="7" s="1"/>
  <c r="AS727" i="7" s="1"/>
  <c r="AB727" i="7" s="1"/>
  <c r="AP738" i="7"/>
  <c r="AQ738" i="7" s="1"/>
  <c r="AS738" i="7" s="1"/>
  <c r="AB738" i="7" s="1"/>
  <c r="AP746" i="7"/>
  <c r="AQ746" i="7" s="1"/>
  <c r="AS746" i="7" s="1"/>
  <c r="AB746" i="7" s="1"/>
  <c r="AP268" i="7"/>
  <c r="AQ268" i="7" s="1"/>
  <c r="AS268" i="7" s="1"/>
  <c r="AB268" i="7" s="1"/>
  <c r="AP280" i="7"/>
  <c r="AQ280" i="7" s="1"/>
  <c r="AS280" i="7" s="1"/>
  <c r="AB280" i="7" s="1"/>
  <c r="AP291" i="7"/>
  <c r="AQ291" i="7" s="1"/>
  <c r="AS291" i="7" s="1"/>
  <c r="AB291" i="7" s="1"/>
  <c r="DS326" i="7"/>
  <c r="AP362" i="7"/>
  <c r="AQ362" i="7" s="1"/>
  <c r="AS362" i="7" s="1"/>
  <c r="AB362" i="7" s="1"/>
  <c r="DS369" i="7"/>
  <c r="AP378" i="7"/>
  <c r="AQ378" i="7" s="1"/>
  <c r="AS378" i="7" s="1"/>
  <c r="AB378" i="7" s="1"/>
  <c r="DS386" i="7"/>
  <c r="DS426" i="7"/>
  <c r="DS444" i="7"/>
  <c r="AP483" i="7"/>
  <c r="AQ483" i="7" s="1"/>
  <c r="AS483" i="7" s="1"/>
  <c r="AB483" i="7" s="1"/>
  <c r="DS515" i="7"/>
  <c r="AP531" i="7"/>
  <c r="AQ531" i="7" s="1"/>
  <c r="AS531" i="7" s="1"/>
  <c r="AB531" i="7" s="1"/>
  <c r="DS542" i="7"/>
  <c r="AP557" i="7"/>
  <c r="AQ557" i="7" s="1"/>
  <c r="AS557" i="7" s="1"/>
  <c r="AB557" i="7" s="1"/>
  <c r="DS616" i="7"/>
  <c r="DS615" i="7"/>
  <c r="AP626" i="7"/>
  <c r="AQ626" i="7" s="1"/>
  <c r="AS626" i="7" s="1"/>
  <c r="AB626" i="7" s="1"/>
  <c r="AI626" i="7"/>
  <c r="AI676" i="7"/>
  <c r="AP676" i="7"/>
  <c r="AQ676" i="7" s="1"/>
  <c r="AS676" i="7" s="1"/>
  <c r="AB676" i="7" s="1"/>
  <c r="DS687" i="7"/>
  <c r="DS717" i="7"/>
  <c r="DS736" i="7"/>
  <c r="AP739" i="7"/>
  <c r="AQ739" i="7" s="1"/>
  <c r="AS739" i="7" s="1"/>
  <c r="AB739" i="7" s="1"/>
  <c r="AI739" i="7"/>
  <c r="DS751" i="7"/>
  <c r="AP769" i="7"/>
  <c r="AQ769" i="7" s="1"/>
  <c r="AS769" i="7" s="1"/>
  <c r="AB769" i="7" s="1"/>
  <c r="DS784" i="7"/>
  <c r="AP797" i="7"/>
  <c r="AQ797" i="7" s="1"/>
  <c r="AS797" i="7" s="1"/>
  <c r="AB797" i="7" s="1"/>
  <c r="DS805" i="7"/>
  <c r="AP443" i="7"/>
  <c r="AQ443" i="7" s="1"/>
  <c r="AS443" i="7" s="1"/>
  <c r="AB443" i="7" s="1"/>
  <c r="DS459" i="7"/>
  <c r="AP469" i="7"/>
  <c r="AQ469" i="7" s="1"/>
  <c r="AS469" i="7" s="1"/>
  <c r="AB469" i="7" s="1"/>
  <c r="DS478" i="7"/>
  <c r="AP482" i="7"/>
  <c r="AQ482" i="7" s="1"/>
  <c r="AS482" i="7" s="1"/>
  <c r="AB482" i="7" s="1"/>
  <c r="AP484" i="7"/>
  <c r="AQ484" i="7" s="1"/>
  <c r="AS484" i="7" s="1"/>
  <c r="AB484" i="7" s="1"/>
  <c r="DS520" i="7"/>
  <c r="AP530" i="7"/>
  <c r="AQ530" i="7" s="1"/>
  <c r="AS530" i="7" s="1"/>
  <c r="AB530" i="7" s="1"/>
  <c r="AP532" i="7"/>
  <c r="AQ532" i="7" s="1"/>
  <c r="AS532" i="7" s="1"/>
  <c r="AB532" i="7" s="1"/>
  <c r="AP545" i="7"/>
  <c r="AQ545" i="7" s="1"/>
  <c r="AS545" i="7" s="1"/>
  <c r="AB545" i="7" s="1"/>
  <c r="AP560" i="7"/>
  <c r="AQ560" i="7" s="1"/>
  <c r="AS560" i="7" s="1"/>
  <c r="AB560" i="7" s="1"/>
  <c r="DS603" i="7"/>
  <c r="DS614" i="7"/>
  <c r="DS629" i="7"/>
  <c r="DS636" i="7"/>
  <c r="DS647" i="7"/>
  <c r="AP687" i="7"/>
  <c r="AQ687" i="7" s="1"/>
  <c r="AS687" i="7" s="1"/>
  <c r="AB687" i="7" s="1"/>
  <c r="AP689" i="7"/>
  <c r="AQ689" i="7" s="1"/>
  <c r="AS689" i="7" s="1"/>
  <c r="AB689" i="7" s="1"/>
  <c r="AP693" i="7"/>
  <c r="AQ693" i="7" s="1"/>
  <c r="AS693" i="7" s="1"/>
  <c r="AB693" i="7" s="1"/>
  <c r="DS694" i="7"/>
  <c r="DS706" i="7"/>
  <c r="DS707" i="7"/>
  <c r="AP745" i="7"/>
  <c r="AQ745" i="7" s="1"/>
  <c r="AS745" i="7" s="1"/>
  <c r="AB745" i="7" s="1"/>
  <c r="AP755" i="7"/>
  <c r="AQ755" i="7" s="1"/>
  <c r="AS755" i="7" s="1"/>
  <c r="AB755" i="7" s="1"/>
  <c r="DS773" i="7"/>
  <c r="DS778" i="7"/>
  <c r="AP785" i="7"/>
  <c r="AQ785" i="7" s="1"/>
  <c r="AS785" i="7" s="1"/>
  <c r="AB785" i="7" s="1"/>
  <c r="DS816" i="7"/>
  <c r="DS819" i="7"/>
  <c r="AP401" i="7"/>
  <c r="AQ401" i="7" s="1"/>
  <c r="AS401" i="7" s="1"/>
  <c r="AB401" i="7" s="1"/>
  <c r="DS410" i="7"/>
  <c r="DS411" i="7"/>
  <c r="DS424" i="7"/>
  <c r="AP439" i="7"/>
  <c r="AQ439" i="7" s="1"/>
  <c r="AS439" i="7" s="1"/>
  <c r="AB439" i="7" s="1"/>
  <c r="AP441" i="7"/>
  <c r="AQ441" i="7" s="1"/>
  <c r="AS441" i="7" s="1"/>
  <c r="AB441" i="7" s="1"/>
  <c r="AI443" i="7"/>
  <c r="DS461" i="7"/>
  <c r="AI469" i="7"/>
  <c r="AI482" i="7"/>
  <c r="AI484" i="7"/>
  <c r="DS487" i="7"/>
  <c r="DS491" i="7"/>
  <c r="AP507" i="7"/>
  <c r="AQ507" i="7" s="1"/>
  <c r="AS507" i="7" s="1"/>
  <c r="AB507" i="7" s="1"/>
  <c r="AP511" i="7"/>
  <c r="AQ511" i="7" s="1"/>
  <c r="AS511" i="7" s="1"/>
  <c r="AB511" i="7" s="1"/>
  <c r="AP521" i="7"/>
  <c r="AQ521" i="7" s="1"/>
  <c r="AS521" i="7" s="1"/>
  <c r="AB521" i="7" s="1"/>
  <c r="AI530" i="7"/>
  <c r="AI532" i="7"/>
  <c r="DS535" i="7"/>
  <c r="AP543" i="7"/>
  <c r="AQ543" i="7" s="1"/>
  <c r="AS543" i="7" s="1"/>
  <c r="AB543" i="7" s="1"/>
  <c r="AI545" i="7"/>
  <c r="AI560" i="7"/>
  <c r="AP565" i="7"/>
  <c r="AQ565" i="7" s="1"/>
  <c r="AS565" i="7" s="1"/>
  <c r="AB565" i="7" s="1"/>
  <c r="AP581" i="7"/>
  <c r="AQ581" i="7" s="1"/>
  <c r="AS581" i="7" s="1"/>
  <c r="AB581" i="7" s="1"/>
  <c r="DS582" i="7"/>
  <c r="DS586" i="7"/>
  <c r="DS606" i="7"/>
  <c r="AP628" i="7"/>
  <c r="AQ628" i="7" s="1"/>
  <c r="AS628" i="7" s="1"/>
  <c r="AB628" i="7" s="1"/>
  <c r="AP630" i="7"/>
  <c r="AQ630" i="7" s="1"/>
  <c r="AS630" i="7" s="1"/>
  <c r="AB630" i="7" s="1"/>
  <c r="AP655" i="7"/>
  <c r="AQ655" i="7" s="1"/>
  <c r="AS655" i="7" s="1"/>
  <c r="AB655" i="7" s="1"/>
  <c r="DS671" i="7"/>
  <c r="AP716" i="7"/>
  <c r="AQ716" i="7" s="1"/>
  <c r="AS716" i="7" s="1"/>
  <c r="AB716" i="7" s="1"/>
  <c r="DS769" i="7"/>
  <c r="DS777" i="7"/>
  <c r="AP806" i="7"/>
  <c r="AQ806" i="7" s="1"/>
  <c r="AS806" i="7" s="1"/>
  <c r="AB806" i="7" s="1"/>
  <c r="DS808" i="7"/>
  <c r="AP820" i="7"/>
  <c r="AQ820" i="7" s="1"/>
  <c r="AS820" i="7" s="1"/>
  <c r="AB820" i="7" s="1"/>
  <c r="DS832" i="7"/>
  <c r="AP122" i="7"/>
  <c r="AQ122" i="7" s="1"/>
  <c r="AS122" i="7" s="1"/>
  <c r="AB122" i="7" s="1"/>
  <c r="AI122" i="7"/>
  <c r="AP153" i="7"/>
  <c r="AQ153" i="7" s="1"/>
  <c r="AS153" i="7" s="1"/>
  <c r="AB153" i="7" s="1"/>
  <c r="AI153" i="7"/>
  <c r="AI197" i="7"/>
  <c r="AP197" i="7"/>
  <c r="AQ197" i="7" s="1"/>
  <c r="AS197" i="7" s="1"/>
  <c r="AB197" i="7" s="1"/>
  <c r="AP250" i="7"/>
  <c r="AQ250" i="7" s="1"/>
  <c r="AS250" i="7" s="1"/>
  <c r="AB250" i="7" s="1"/>
  <c r="AI250" i="7"/>
  <c r="AP344" i="7"/>
  <c r="AQ344" i="7" s="1"/>
  <c r="AS344" i="7" s="1"/>
  <c r="AB344" i="7" s="1"/>
  <c r="AI344" i="7"/>
  <c r="AP365" i="7"/>
  <c r="AQ365" i="7" s="1"/>
  <c r="AS365" i="7" s="1"/>
  <c r="AB365" i="7" s="1"/>
  <c r="AI365" i="7"/>
  <c r="AP462" i="7"/>
  <c r="AQ462" i="7" s="1"/>
  <c r="AS462" i="7" s="1"/>
  <c r="AB462" i="7" s="1"/>
  <c r="AI462" i="7"/>
  <c r="AP613" i="7"/>
  <c r="AQ613" i="7" s="1"/>
  <c r="AS613" i="7" s="1"/>
  <c r="AB613" i="7" s="1"/>
  <c r="AI613" i="7"/>
  <c r="AI99" i="7"/>
  <c r="AP102" i="7"/>
  <c r="AQ102" i="7" s="1"/>
  <c r="AS102" i="7" s="1"/>
  <c r="AB102" i="7" s="1"/>
  <c r="AI102" i="7"/>
  <c r="DS116" i="7"/>
  <c r="AI148" i="7"/>
  <c r="AP205" i="7"/>
  <c r="AQ205" i="7" s="1"/>
  <c r="AS205" i="7" s="1"/>
  <c r="AB205" i="7" s="1"/>
  <c r="AI205" i="7"/>
  <c r="AP213" i="7"/>
  <c r="AQ213" i="7" s="1"/>
  <c r="AS213" i="7" s="1"/>
  <c r="AB213" i="7" s="1"/>
  <c r="AI225" i="7"/>
  <c r="AP237" i="7"/>
  <c r="AQ237" i="7" s="1"/>
  <c r="AS237" i="7" s="1"/>
  <c r="AB237" i="7" s="1"/>
  <c r="AP258" i="7"/>
  <c r="AQ258" i="7" s="1"/>
  <c r="AS258" i="7" s="1"/>
  <c r="AB258" i="7" s="1"/>
  <c r="AI258" i="7"/>
  <c r="DS266" i="7"/>
  <c r="AI276" i="7"/>
  <c r="AP276" i="7"/>
  <c r="AQ276" i="7" s="1"/>
  <c r="AS276" i="7" s="1"/>
  <c r="AB276" i="7" s="1"/>
  <c r="AP322" i="7"/>
  <c r="AQ322" i="7" s="1"/>
  <c r="AS322" i="7" s="1"/>
  <c r="AB322" i="7" s="1"/>
  <c r="AI322" i="7"/>
  <c r="AP584" i="7"/>
  <c r="AQ584" i="7" s="1"/>
  <c r="AS584" i="7" s="1"/>
  <c r="AB584" i="7" s="1"/>
  <c r="AI584" i="7"/>
  <c r="AP112" i="7"/>
  <c r="AQ112" i="7" s="1"/>
  <c r="AS112" i="7" s="1"/>
  <c r="AB112" i="7" s="1"/>
  <c r="AP142" i="7"/>
  <c r="AQ142" i="7" s="1"/>
  <c r="AS142" i="7" s="1"/>
  <c r="AB142" i="7" s="1"/>
  <c r="AI142" i="7"/>
  <c r="DS143" i="7"/>
  <c r="AP150" i="7"/>
  <c r="AQ150" i="7" s="1"/>
  <c r="AS150" i="7" s="1"/>
  <c r="AB150" i="7" s="1"/>
  <c r="AP186" i="7"/>
  <c r="AQ186" i="7" s="1"/>
  <c r="AS186" i="7" s="1"/>
  <c r="AB186" i="7" s="1"/>
  <c r="DS206" i="7"/>
  <c r="AI213" i="7"/>
  <c r="DS226" i="7"/>
  <c r="AI237" i="7"/>
  <c r="AP247" i="7"/>
  <c r="AQ247" i="7" s="1"/>
  <c r="AS247" i="7" s="1"/>
  <c r="AB247" i="7" s="1"/>
  <c r="AI247" i="7"/>
  <c r="AI267" i="7"/>
  <c r="AP267" i="7"/>
  <c r="AQ267" i="7" s="1"/>
  <c r="AS267" i="7" s="1"/>
  <c r="AB267" i="7" s="1"/>
  <c r="AP410" i="7"/>
  <c r="AQ410" i="7" s="1"/>
  <c r="AS410" i="7" s="1"/>
  <c r="AB410" i="7" s="1"/>
  <c r="AI410" i="7"/>
  <c r="AI442" i="7"/>
  <c r="AP442" i="7"/>
  <c r="AQ442" i="7" s="1"/>
  <c r="AS442" i="7" s="1"/>
  <c r="AB442" i="7" s="1"/>
  <c r="AI575" i="7"/>
  <c r="AP114" i="7"/>
  <c r="AQ114" i="7" s="1"/>
  <c r="AS114" i="7" s="1"/>
  <c r="AB114" i="7" s="1"/>
  <c r="AI114" i="7"/>
  <c r="AP174" i="7"/>
  <c r="AQ174" i="7" s="1"/>
  <c r="AS174" i="7" s="1"/>
  <c r="AB174" i="7" s="1"/>
  <c r="AI174" i="7"/>
  <c r="AP326" i="7"/>
  <c r="AQ326" i="7" s="1"/>
  <c r="AS326" i="7" s="1"/>
  <c r="AB326" i="7" s="1"/>
  <c r="AI326" i="7"/>
  <c r="AP358" i="7"/>
  <c r="AQ358" i="7" s="1"/>
  <c r="AS358" i="7" s="1"/>
  <c r="AB358" i="7" s="1"/>
  <c r="AI358" i="7"/>
  <c r="DS550" i="7"/>
  <c r="DS549" i="7"/>
  <c r="AI558" i="7"/>
  <c r="AP558" i="7"/>
  <c r="AQ558" i="7" s="1"/>
  <c r="AS558" i="7" s="1"/>
  <c r="AB558" i="7" s="1"/>
  <c r="AP773" i="7"/>
  <c r="AQ773" i="7" s="1"/>
  <c r="AS773" i="7" s="1"/>
  <c r="AB773" i="7" s="1"/>
  <c r="AI773" i="7"/>
  <c r="AI10" i="7"/>
  <c r="AI26" i="7"/>
  <c r="AI37" i="7"/>
  <c r="AI41" i="7"/>
  <c r="DS43" i="7"/>
  <c r="DS53" i="7"/>
  <c r="DS67" i="7"/>
  <c r="DS85" i="7"/>
  <c r="AP90" i="7"/>
  <c r="AQ90" i="7" s="1"/>
  <c r="AS90" i="7" s="1"/>
  <c r="AB90" i="7" s="1"/>
  <c r="AI90" i="7"/>
  <c r="DS94" i="7"/>
  <c r="AI126" i="7"/>
  <c r="AI134" i="7"/>
  <c r="AI202" i="7"/>
  <c r="AI227" i="7"/>
  <c r="AP234" i="7"/>
  <c r="AQ234" i="7" s="1"/>
  <c r="AS234" i="7" s="1"/>
  <c r="AB234" i="7" s="1"/>
  <c r="AI234" i="7"/>
  <c r="DS235" i="7"/>
  <c r="AI362" i="7"/>
  <c r="DS406" i="7"/>
  <c r="DS405" i="7"/>
  <c r="AP731" i="7"/>
  <c r="AQ731" i="7" s="1"/>
  <c r="AS731" i="7" s="1"/>
  <c r="AB731" i="7" s="1"/>
  <c r="AI731" i="7"/>
  <c r="DS732" i="7"/>
  <c r="DS731" i="7"/>
  <c r="DS13" i="7"/>
  <c r="AI16" i="7"/>
  <c r="AI54" i="7"/>
  <c r="DS60" i="7"/>
  <c r="AI62" i="7"/>
  <c r="DS76" i="7"/>
  <c r="AP78" i="7"/>
  <c r="AQ78" i="7" s="1"/>
  <c r="AS78" i="7" s="1"/>
  <c r="AB78" i="7" s="1"/>
  <c r="AI86" i="7"/>
  <c r="AI95" i="7"/>
  <c r="AI106" i="7"/>
  <c r="DS127" i="7"/>
  <c r="AI154" i="7"/>
  <c r="DS160" i="7"/>
  <c r="AI171" i="7"/>
  <c r="DS172" i="7"/>
  <c r="AP176" i="7"/>
  <c r="AQ176" i="7" s="1"/>
  <c r="AS176" i="7" s="1"/>
  <c r="AB176" i="7" s="1"/>
  <c r="DS208" i="7"/>
  <c r="AP262" i="7"/>
  <c r="AQ262" i="7" s="1"/>
  <c r="AS262" i="7" s="1"/>
  <c r="AB262" i="7" s="1"/>
  <c r="AI262" i="7"/>
  <c r="AP289" i="7"/>
  <c r="AQ289" i="7" s="1"/>
  <c r="AS289" i="7" s="1"/>
  <c r="AB289" i="7" s="1"/>
  <c r="AI289" i="7"/>
  <c r="AP301" i="7"/>
  <c r="AQ301" i="7" s="1"/>
  <c r="AS301" i="7" s="1"/>
  <c r="AB301" i="7" s="1"/>
  <c r="AI301" i="7"/>
  <c r="AP343" i="7"/>
  <c r="AQ343" i="7" s="1"/>
  <c r="AS343" i="7" s="1"/>
  <c r="AB343" i="7" s="1"/>
  <c r="AI343" i="7"/>
  <c r="DS346" i="7"/>
  <c r="DS345" i="7"/>
  <c r="AP728" i="7"/>
  <c r="AQ728" i="7" s="1"/>
  <c r="AS728" i="7" s="1"/>
  <c r="AB728" i="7" s="1"/>
  <c r="AI728" i="7"/>
  <c r="AP737" i="7"/>
  <c r="AQ737" i="7" s="1"/>
  <c r="AS737" i="7" s="1"/>
  <c r="AB737" i="7" s="1"/>
  <c r="AI737" i="7"/>
  <c r="AI191" i="7"/>
  <c r="AI9" i="7"/>
  <c r="DS12" i="7"/>
  <c r="AI15" i="7"/>
  <c r="AI17" i="7"/>
  <c r="AP19" i="7"/>
  <c r="AQ19" i="7" s="1"/>
  <c r="AS19" i="7" s="1"/>
  <c r="AB19" i="7" s="1"/>
  <c r="AP23" i="7"/>
  <c r="AQ23" i="7" s="1"/>
  <c r="AS23" i="7" s="1"/>
  <c r="AB23" i="7" s="1"/>
  <c r="AI35" i="7"/>
  <c r="AP36" i="7"/>
  <c r="AQ36" i="7" s="1"/>
  <c r="AS36" i="7" s="1"/>
  <c r="AB36" i="7" s="1"/>
  <c r="AP44" i="7"/>
  <c r="AQ44" i="7" s="1"/>
  <c r="AS44" i="7" s="1"/>
  <c r="AB44" i="7" s="1"/>
  <c r="AP47" i="7"/>
  <c r="AQ47" i="7" s="1"/>
  <c r="AS47" i="7" s="1"/>
  <c r="AB47" i="7" s="1"/>
  <c r="AP50" i="7"/>
  <c r="AQ50" i="7" s="1"/>
  <c r="AS50" i="7" s="1"/>
  <c r="AB50" i="7" s="1"/>
  <c r="DS56" i="7"/>
  <c r="AP58" i="7"/>
  <c r="AQ58" i="7" s="1"/>
  <c r="AS58" i="7" s="1"/>
  <c r="AB58" i="7" s="1"/>
  <c r="AP65" i="7"/>
  <c r="AQ65" i="7" s="1"/>
  <c r="AS65" i="7" s="1"/>
  <c r="AB65" i="7" s="1"/>
  <c r="AI73" i="7"/>
  <c r="AP83" i="7"/>
  <c r="AQ83" i="7" s="1"/>
  <c r="AS83" i="7" s="1"/>
  <c r="AB83" i="7" s="1"/>
  <c r="AP111" i="7"/>
  <c r="AQ111" i="7" s="1"/>
  <c r="AS111" i="7" s="1"/>
  <c r="AB111" i="7" s="1"/>
  <c r="DS155" i="7"/>
  <c r="DS154" i="7"/>
  <c r="AI185" i="7"/>
  <c r="DS187" i="7"/>
  <c r="AP201" i="7"/>
  <c r="AQ201" i="7" s="1"/>
  <c r="AS201" i="7" s="1"/>
  <c r="AB201" i="7" s="1"/>
  <c r="DS213" i="7"/>
  <c r="AP219" i="7"/>
  <c r="AQ219" i="7" s="1"/>
  <c r="AS219" i="7" s="1"/>
  <c r="AB219" i="7" s="1"/>
  <c r="AP236" i="7"/>
  <c r="AQ236" i="7" s="1"/>
  <c r="AS236" i="7" s="1"/>
  <c r="AB236" i="7" s="1"/>
  <c r="DS238" i="7"/>
  <c r="AP246" i="7"/>
  <c r="AQ246" i="7" s="1"/>
  <c r="AS246" i="7" s="1"/>
  <c r="AB246" i="7" s="1"/>
  <c r="AI246" i="7"/>
  <c r="AP275" i="7"/>
  <c r="AQ275" i="7" s="1"/>
  <c r="AS275" i="7" s="1"/>
  <c r="AB275" i="7" s="1"/>
  <c r="AI275" i="7"/>
  <c r="AI293" i="7"/>
  <c r="AI299" i="7"/>
  <c r="AP307" i="7"/>
  <c r="AQ307" i="7" s="1"/>
  <c r="AS307" i="7" s="1"/>
  <c r="AB307" i="7" s="1"/>
  <c r="AI307" i="7"/>
  <c r="AI339" i="7"/>
  <c r="DS351" i="7"/>
  <c r="DS352" i="7"/>
  <c r="AP634" i="7"/>
  <c r="AQ634" i="7" s="1"/>
  <c r="AS634" i="7" s="1"/>
  <c r="AB634" i="7" s="1"/>
  <c r="AI634" i="7"/>
  <c r="AP834" i="7"/>
  <c r="AQ834" i="7" s="1"/>
  <c r="AS834" i="7" s="1"/>
  <c r="AB834" i="7" s="1"/>
  <c r="AI834" i="7"/>
  <c r="DS8" i="7"/>
  <c r="AI74" i="7"/>
  <c r="AP98" i="7"/>
  <c r="AQ98" i="7" s="1"/>
  <c r="AS98" i="7" s="1"/>
  <c r="AB98" i="7" s="1"/>
  <c r="AI98" i="7"/>
  <c r="AP104" i="7"/>
  <c r="AQ104" i="7" s="1"/>
  <c r="AS104" i="7" s="1"/>
  <c r="AB104" i="7" s="1"/>
  <c r="DS130" i="7"/>
  <c r="AP120" i="7"/>
  <c r="AQ120" i="7" s="1"/>
  <c r="AS120" i="7" s="1"/>
  <c r="AB120" i="7" s="1"/>
  <c r="DS132" i="7"/>
  <c r="AP166" i="7"/>
  <c r="AQ166" i="7" s="1"/>
  <c r="AS166" i="7" s="1"/>
  <c r="AB166" i="7" s="1"/>
  <c r="AI166" i="7"/>
  <c r="AP195" i="7"/>
  <c r="AQ195" i="7" s="1"/>
  <c r="AS195" i="7" s="1"/>
  <c r="AB195" i="7" s="1"/>
  <c r="DS220" i="7"/>
  <c r="AP259" i="7"/>
  <c r="AQ259" i="7" s="1"/>
  <c r="AS259" i="7" s="1"/>
  <c r="AB259" i="7" s="1"/>
  <c r="AI259" i="7"/>
  <c r="DS642" i="7"/>
  <c r="DS643" i="7"/>
  <c r="AP121" i="7"/>
  <c r="AQ121" i="7" s="1"/>
  <c r="AS121" i="7" s="1"/>
  <c r="AB121" i="7" s="1"/>
  <c r="AI159" i="7"/>
  <c r="AI217" i="7"/>
  <c r="AI4" i="7"/>
  <c r="DS6" i="7"/>
  <c r="AI13" i="7"/>
  <c r="AI33" i="7"/>
  <c r="AI34" i="7"/>
  <c r="AI46" i="7"/>
  <c r="AI49" i="7"/>
  <c r="AI82" i="7"/>
  <c r="AP94" i="7"/>
  <c r="AQ94" i="7" s="1"/>
  <c r="AS94" i="7" s="1"/>
  <c r="AB94" i="7" s="1"/>
  <c r="AI94" i="7"/>
  <c r="AI100" i="7"/>
  <c r="DS104" i="7"/>
  <c r="AI138" i="7"/>
  <c r="AP143" i="7"/>
  <c r="AQ143" i="7" s="1"/>
  <c r="AS143" i="7" s="1"/>
  <c r="AB143" i="7" s="1"/>
  <c r="AI143" i="7"/>
  <c r="AP221" i="7"/>
  <c r="AQ221" i="7" s="1"/>
  <c r="AS221" i="7" s="1"/>
  <c r="AB221" i="7" s="1"/>
  <c r="AI221" i="7"/>
  <c r="DS222" i="7"/>
  <c r="AI279" i="7"/>
  <c r="AI284" i="7"/>
  <c r="DS494" i="7"/>
  <c r="DS493" i="7"/>
  <c r="AP570" i="7"/>
  <c r="AQ570" i="7" s="1"/>
  <c r="AS570" i="7" s="1"/>
  <c r="AB570" i="7" s="1"/>
  <c r="AI570" i="7"/>
  <c r="AP623" i="7"/>
  <c r="AQ623" i="7" s="1"/>
  <c r="AS623" i="7" s="1"/>
  <c r="AB623" i="7" s="1"/>
  <c r="AI623" i="7"/>
  <c r="DS624" i="7"/>
  <c r="DS623" i="7"/>
  <c r="AI644" i="7"/>
  <c r="AP644" i="7"/>
  <c r="AQ644" i="7" s="1"/>
  <c r="AS644" i="7" s="1"/>
  <c r="AB644" i="7" s="1"/>
  <c r="AP68" i="7"/>
  <c r="AQ68" i="7" s="1"/>
  <c r="AS68" i="7" s="1"/>
  <c r="AB68" i="7" s="1"/>
  <c r="AI68" i="7"/>
  <c r="AP64" i="7"/>
  <c r="AQ64" i="7" s="1"/>
  <c r="AS64" i="7" s="1"/>
  <c r="AB64" i="7" s="1"/>
  <c r="AI64" i="7"/>
  <c r="AP72" i="7"/>
  <c r="AQ72" i="7" s="1"/>
  <c r="AS72" i="7" s="1"/>
  <c r="AB72" i="7" s="1"/>
  <c r="AI72" i="7"/>
  <c r="AI118" i="7"/>
  <c r="DS139" i="7"/>
  <c r="DS138" i="7"/>
  <c r="AP182" i="7"/>
  <c r="AQ182" i="7" s="1"/>
  <c r="AS182" i="7" s="1"/>
  <c r="AB182" i="7" s="1"/>
  <c r="AI182" i="7"/>
  <c r="DS183" i="7"/>
  <c r="AI193" i="7"/>
  <c r="DS240" i="7"/>
  <c r="DS262" i="7"/>
  <c r="AP270" i="7"/>
  <c r="AQ270" i="7" s="1"/>
  <c r="AS270" i="7" s="1"/>
  <c r="AB270" i="7" s="1"/>
  <c r="AI270" i="7"/>
  <c r="DS285" i="7"/>
  <c r="DS284" i="7"/>
  <c r="AP395" i="7"/>
  <c r="AQ395" i="7" s="1"/>
  <c r="AS395" i="7" s="1"/>
  <c r="AB395" i="7" s="1"/>
  <c r="AI395" i="7"/>
  <c r="AP397" i="7"/>
  <c r="AQ397" i="7" s="1"/>
  <c r="AS397" i="7" s="1"/>
  <c r="AB397" i="7" s="1"/>
  <c r="AI397" i="7"/>
  <c r="AP580" i="7"/>
  <c r="AQ580" i="7" s="1"/>
  <c r="AS580" i="7" s="1"/>
  <c r="AB580" i="7" s="1"/>
  <c r="AI580" i="7"/>
  <c r="AP589" i="7"/>
  <c r="AQ589" i="7" s="1"/>
  <c r="AS589" i="7" s="1"/>
  <c r="AB589" i="7" s="1"/>
  <c r="AI589" i="7"/>
  <c r="AI599" i="7"/>
  <c r="AP599" i="7"/>
  <c r="AQ599" i="7" s="1"/>
  <c r="AS599" i="7" s="1"/>
  <c r="AB599" i="7" s="1"/>
  <c r="AP144" i="7"/>
  <c r="AQ144" i="7" s="1"/>
  <c r="AS144" i="7" s="1"/>
  <c r="AB144" i="7" s="1"/>
  <c r="AP207" i="7"/>
  <c r="AQ207" i="7" s="1"/>
  <c r="AS207" i="7" s="1"/>
  <c r="AB207" i="7" s="1"/>
  <c r="AP534" i="7"/>
  <c r="AQ534" i="7" s="1"/>
  <c r="AS534" i="7" s="1"/>
  <c r="AB534" i="7" s="1"/>
  <c r="AP43" i="7"/>
  <c r="AQ43" i="7" s="1"/>
  <c r="AS43" i="7" s="1"/>
  <c r="AB43" i="7" s="1"/>
  <c r="DS83" i="7"/>
  <c r="DS121" i="7"/>
  <c r="DS164" i="7"/>
  <c r="AP168" i="7"/>
  <c r="AQ168" i="7" s="1"/>
  <c r="AS168" i="7" s="1"/>
  <c r="AB168" i="7" s="1"/>
  <c r="DS196" i="7"/>
  <c r="AP211" i="7"/>
  <c r="AQ211" i="7" s="1"/>
  <c r="AS211" i="7" s="1"/>
  <c r="AB211" i="7" s="1"/>
  <c r="AI233" i="7"/>
  <c r="AP235" i="7"/>
  <c r="AQ235" i="7" s="1"/>
  <c r="AS235" i="7" s="1"/>
  <c r="AB235" i="7" s="1"/>
  <c r="AI235" i="7"/>
  <c r="DS343" i="7"/>
  <c r="AP445" i="7"/>
  <c r="AQ445" i="7" s="1"/>
  <c r="AS445" i="7" s="1"/>
  <c r="AB445" i="7" s="1"/>
  <c r="DS448" i="7"/>
  <c r="DS447" i="7"/>
  <c r="AI467" i="7"/>
  <c r="AP561" i="7"/>
  <c r="AQ561" i="7" s="1"/>
  <c r="AS561" i="7" s="1"/>
  <c r="AB561" i="7" s="1"/>
  <c r="AI561" i="7"/>
  <c r="DS562" i="7"/>
  <c r="DS561" i="7"/>
  <c r="DS442" i="7"/>
  <c r="DS443" i="7"/>
  <c r="DS530" i="7"/>
  <c r="DS529" i="7"/>
  <c r="AP549" i="7"/>
  <c r="AQ549" i="7" s="1"/>
  <c r="AS549" i="7" s="1"/>
  <c r="AB549" i="7" s="1"/>
  <c r="AI549" i="7"/>
  <c r="DS570" i="7"/>
  <c r="DS569" i="7"/>
  <c r="AP574" i="7"/>
  <c r="AQ574" i="7" s="1"/>
  <c r="AS574" i="7" s="1"/>
  <c r="AB574" i="7" s="1"/>
  <c r="AI574" i="7"/>
  <c r="DS725" i="7"/>
  <c r="DS726" i="7"/>
  <c r="DS112" i="7"/>
  <c r="AP162" i="7"/>
  <c r="AQ162" i="7" s="1"/>
  <c r="AS162" i="7" s="1"/>
  <c r="AB162" i="7" s="1"/>
  <c r="AI162" i="7"/>
  <c r="AP170" i="7"/>
  <c r="AQ170" i="7" s="1"/>
  <c r="AS170" i="7" s="1"/>
  <c r="AB170" i="7" s="1"/>
  <c r="AI170" i="7"/>
  <c r="AP178" i="7"/>
  <c r="AQ178" i="7" s="1"/>
  <c r="AS178" i="7" s="1"/>
  <c r="AB178" i="7" s="1"/>
  <c r="AI178" i="7"/>
  <c r="DS186" i="7"/>
  <c r="DS228" i="7"/>
  <c r="AP242" i="7"/>
  <c r="AQ242" i="7" s="1"/>
  <c r="AS242" i="7" s="1"/>
  <c r="AB242" i="7" s="1"/>
  <c r="AI242" i="7"/>
  <c r="AP254" i="7"/>
  <c r="AQ254" i="7" s="1"/>
  <c r="AS254" i="7" s="1"/>
  <c r="AB254" i="7" s="1"/>
  <c r="AI254" i="7"/>
  <c r="AP311" i="7"/>
  <c r="AQ311" i="7" s="1"/>
  <c r="AS311" i="7" s="1"/>
  <c r="AB311" i="7" s="1"/>
  <c r="AI311" i="7"/>
  <c r="AP331" i="7"/>
  <c r="AQ331" i="7" s="1"/>
  <c r="AS331" i="7" s="1"/>
  <c r="AB331" i="7" s="1"/>
  <c r="AI331" i="7"/>
  <c r="DS389" i="7"/>
  <c r="DS388" i="7"/>
  <c r="AI735" i="7"/>
  <c r="DS135" i="7"/>
  <c r="DS145" i="7"/>
  <c r="DS281" i="7"/>
  <c r="DS301" i="7"/>
  <c r="DS300" i="7"/>
  <c r="DS317" i="7"/>
  <c r="AP353" i="7"/>
  <c r="AQ353" i="7" s="1"/>
  <c r="AS353" i="7" s="1"/>
  <c r="AB353" i="7" s="1"/>
  <c r="AI353" i="7"/>
  <c r="DS506" i="7"/>
  <c r="DS505" i="7"/>
  <c r="AI522" i="7"/>
  <c r="AP522" i="7"/>
  <c r="AQ522" i="7" s="1"/>
  <c r="AS522" i="7" s="1"/>
  <c r="AB522" i="7" s="1"/>
  <c r="AP116" i="7"/>
  <c r="AQ116" i="7" s="1"/>
  <c r="AS116" i="7" s="1"/>
  <c r="AB116" i="7" s="1"/>
  <c r="AI130" i="7"/>
  <c r="AP146" i="7"/>
  <c r="AQ146" i="7" s="1"/>
  <c r="AS146" i="7" s="1"/>
  <c r="AB146" i="7" s="1"/>
  <c r="DS151" i="7"/>
  <c r="DS207" i="7"/>
  <c r="AI215" i="7"/>
  <c r="AI229" i="7"/>
  <c r="AP266" i="7"/>
  <c r="AQ266" i="7" s="1"/>
  <c r="AS266" i="7" s="1"/>
  <c r="AB266" i="7" s="1"/>
  <c r="AI266" i="7"/>
  <c r="AP328" i="7"/>
  <c r="AQ328" i="7" s="1"/>
  <c r="AS328" i="7" s="1"/>
  <c r="AB328" i="7" s="1"/>
  <c r="AI328" i="7"/>
  <c r="AP335" i="7"/>
  <c r="AQ335" i="7" s="1"/>
  <c r="AS335" i="7" s="1"/>
  <c r="AB335" i="7" s="1"/>
  <c r="AP359" i="7"/>
  <c r="AQ359" i="7" s="1"/>
  <c r="AS359" i="7" s="1"/>
  <c r="AB359" i="7" s="1"/>
  <c r="AI359" i="7"/>
  <c r="DS380" i="7"/>
  <c r="AP424" i="7"/>
  <c r="AQ424" i="7" s="1"/>
  <c r="AS424" i="7" s="1"/>
  <c r="AB424" i="7" s="1"/>
  <c r="AI470" i="7"/>
  <c r="AP470" i="7"/>
  <c r="AQ470" i="7" s="1"/>
  <c r="AS470" i="7" s="1"/>
  <c r="AB470" i="7" s="1"/>
  <c r="DS470" i="7"/>
  <c r="DS471" i="7"/>
  <c r="DS96" i="7"/>
  <c r="AP110" i="7"/>
  <c r="AQ110" i="7" s="1"/>
  <c r="AS110" i="7" s="1"/>
  <c r="AB110" i="7" s="1"/>
  <c r="AI110" i="7"/>
  <c r="AI116" i="7"/>
  <c r="DS118" i="7"/>
  <c r="AP124" i="7"/>
  <c r="AQ124" i="7" s="1"/>
  <c r="AS124" i="7" s="1"/>
  <c r="AB124" i="7" s="1"/>
  <c r="AI146" i="7"/>
  <c r="DS168" i="7"/>
  <c r="DS176" i="7"/>
  <c r="DS193" i="7"/>
  <c r="DS198" i="7"/>
  <c r="DS216" i="7"/>
  <c r="AP223" i="7"/>
  <c r="AQ223" i="7" s="1"/>
  <c r="AS223" i="7" s="1"/>
  <c r="AB223" i="7" s="1"/>
  <c r="AI244" i="7"/>
  <c r="DS245" i="7"/>
  <c r="AI256" i="7"/>
  <c r="DS257" i="7"/>
  <c r="AP323" i="7"/>
  <c r="AQ323" i="7" s="1"/>
  <c r="AS323" i="7" s="1"/>
  <c r="AB323" i="7" s="1"/>
  <c r="AI323" i="7"/>
  <c r="AI335" i="7"/>
  <c r="AP337" i="7"/>
  <c r="AQ337" i="7" s="1"/>
  <c r="AS337" i="7" s="1"/>
  <c r="AB337" i="7" s="1"/>
  <c r="AI337" i="7"/>
  <c r="AP350" i="7"/>
  <c r="AQ350" i="7" s="1"/>
  <c r="AS350" i="7" s="1"/>
  <c r="AB350" i="7" s="1"/>
  <c r="AP381" i="7"/>
  <c r="AQ381" i="7" s="1"/>
  <c r="AS381" i="7" s="1"/>
  <c r="AB381" i="7" s="1"/>
  <c r="AI381" i="7"/>
  <c r="DS402" i="7"/>
  <c r="AP408" i="7"/>
  <c r="AQ408" i="7" s="1"/>
  <c r="AS408" i="7" s="1"/>
  <c r="AB408" i="7" s="1"/>
  <c r="AI408" i="7"/>
  <c r="AI424" i="7"/>
  <c r="DS482" i="7"/>
  <c r="DS481" i="7"/>
  <c r="AI604" i="7"/>
  <c r="AP604" i="7"/>
  <c r="AQ604" i="7" s="1"/>
  <c r="AS604" i="7" s="1"/>
  <c r="AB604" i="7" s="1"/>
  <c r="AI696" i="7"/>
  <c r="AP305" i="7"/>
  <c r="AQ305" i="7" s="1"/>
  <c r="AS305" i="7" s="1"/>
  <c r="AB305" i="7" s="1"/>
  <c r="AP319" i="7"/>
  <c r="AQ319" i="7" s="1"/>
  <c r="AS319" i="7" s="1"/>
  <c r="AB319" i="7" s="1"/>
  <c r="AI319" i="7"/>
  <c r="DS324" i="7"/>
  <c r="DS325" i="7"/>
  <c r="DS347" i="7"/>
  <c r="AP398" i="7"/>
  <c r="AQ398" i="7" s="1"/>
  <c r="AS398" i="7" s="1"/>
  <c r="AB398" i="7" s="1"/>
  <c r="AI398" i="7"/>
  <c r="AP436" i="7"/>
  <c r="AQ436" i="7" s="1"/>
  <c r="AS436" i="7" s="1"/>
  <c r="AB436" i="7" s="1"/>
  <c r="AI436" i="7"/>
  <c r="DS526" i="7"/>
  <c r="DS525" i="7"/>
  <c r="DS579" i="7"/>
  <c r="DS578" i="7"/>
  <c r="AI657" i="7"/>
  <c r="AP657" i="7"/>
  <c r="AQ657" i="7" s="1"/>
  <c r="AS657" i="7" s="1"/>
  <c r="AB657" i="7" s="1"/>
  <c r="DS761" i="7"/>
  <c r="DS760" i="7"/>
  <c r="AP821" i="7"/>
  <c r="AQ821" i="7" s="1"/>
  <c r="AS821" i="7" s="1"/>
  <c r="AB821" i="7" s="1"/>
  <c r="AI821" i="7"/>
  <c r="AP295" i="7"/>
  <c r="AQ295" i="7" s="1"/>
  <c r="AS295" i="7" s="1"/>
  <c r="AB295" i="7" s="1"/>
  <c r="AI295" i="7"/>
  <c r="DS313" i="7"/>
  <c r="AP338" i="7"/>
  <c r="AQ338" i="7" s="1"/>
  <c r="AS338" i="7" s="1"/>
  <c r="AB338" i="7" s="1"/>
  <c r="AP383" i="7"/>
  <c r="AQ383" i="7" s="1"/>
  <c r="AS383" i="7" s="1"/>
  <c r="AB383" i="7" s="1"/>
  <c r="AI383" i="7"/>
  <c r="AP620" i="7"/>
  <c r="AQ620" i="7" s="1"/>
  <c r="AS620" i="7" s="1"/>
  <c r="AB620" i="7" s="1"/>
  <c r="AI620" i="7"/>
  <c r="DS631" i="7"/>
  <c r="DS632" i="7"/>
  <c r="AI678" i="7"/>
  <c r="AP678" i="7"/>
  <c r="AQ678" i="7" s="1"/>
  <c r="AS678" i="7" s="1"/>
  <c r="AB678" i="7" s="1"/>
  <c r="AP804" i="7"/>
  <c r="AQ804" i="7" s="1"/>
  <c r="AS804" i="7" s="1"/>
  <c r="AB804" i="7" s="1"/>
  <c r="AI804" i="7"/>
  <c r="AP817" i="7"/>
  <c r="AQ817" i="7" s="1"/>
  <c r="AS817" i="7" s="1"/>
  <c r="AB817" i="7" s="1"/>
  <c r="AI817" i="7"/>
  <c r="DS248" i="7"/>
  <c r="DS289" i="7"/>
  <c r="DS288" i="7"/>
  <c r="AP325" i="7"/>
  <c r="AQ325" i="7" s="1"/>
  <c r="AS325" i="7" s="1"/>
  <c r="AB325" i="7" s="1"/>
  <c r="AI325" i="7"/>
  <c r="DS329" i="7"/>
  <c r="AP333" i="7"/>
  <c r="AQ333" i="7" s="1"/>
  <c r="AS333" i="7" s="1"/>
  <c r="AB333" i="7" s="1"/>
  <c r="AI333" i="7"/>
  <c r="AP366" i="7"/>
  <c r="AQ366" i="7" s="1"/>
  <c r="AS366" i="7" s="1"/>
  <c r="AB366" i="7" s="1"/>
  <c r="AI366" i="7"/>
  <c r="DS518" i="7"/>
  <c r="DS517" i="7"/>
  <c r="DS538" i="7"/>
  <c r="DS537" i="7"/>
  <c r="AI546" i="7"/>
  <c r="AP546" i="7"/>
  <c r="AQ546" i="7" s="1"/>
  <c r="AS546" i="7" s="1"/>
  <c r="AB546" i="7" s="1"/>
  <c r="DS691" i="7"/>
  <c r="DS692" i="7"/>
  <c r="AP786" i="7"/>
  <c r="AQ786" i="7" s="1"/>
  <c r="AS786" i="7" s="1"/>
  <c r="AB786" i="7" s="1"/>
  <c r="AI786" i="7"/>
  <c r="DS312" i="7"/>
  <c r="AI320" i="7"/>
  <c r="AP373" i="7"/>
  <c r="AQ373" i="7" s="1"/>
  <c r="AS373" i="7" s="1"/>
  <c r="AB373" i="7" s="1"/>
  <c r="AI373" i="7"/>
  <c r="DS391" i="7"/>
  <c r="AP416" i="7"/>
  <c r="AQ416" i="7" s="1"/>
  <c r="AS416" i="7" s="1"/>
  <c r="AB416" i="7" s="1"/>
  <c r="AI416" i="7"/>
  <c r="AI439" i="7"/>
  <c r="AP450" i="7"/>
  <c r="AQ450" i="7" s="1"/>
  <c r="AS450" i="7" s="1"/>
  <c r="AB450" i="7" s="1"/>
  <c r="DS460" i="7"/>
  <c r="AP537" i="7"/>
  <c r="AQ537" i="7" s="1"/>
  <c r="AS537" i="7" s="1"/>
  <c r="AB537" i="7" s="1"/>
  <c r="AI537" i="7"/>
  <c r="DS572" i="7"/>
  <c r="DS571" i="7"/>
  <c r="AP602" i="7"/>
  <c r="AQ602" i="7" s="1"/>
  <c r="AS602" i="7" s="1"/>
  <c r="AB602" i="7" s="1"/>
  <c r="AP610" i="7"/>
  <c r="AQ610" i="7" s="1"/>
  <c r="AS610" i="7" s="1"/>
  <c r="AB610" i="7" s="1"/>
  <c r="AI610" i="7"/>
  <c r="AI617" i="7"/>
  <c r="AI654" i="7"/>
  <c r="AP654" i="7"/>
  <c r="AQ654" i="7" s="1"/>
  <c r="AS654" i="7" s="1"/>
  <c r="AB654" i="7" s="1"/>
  <c r="AI689" i="7"/>
  <c r="AP775" i="7"/>
  <c r="AQ775" i="7" s="1"/>
  <c r="AS775" i="7" s="1"/>
  <c r="AB775" i="7" s="1"/>
  <c r="AI775" i="7"/>
  <c r="AP375" i="7"/>
  <c r="AQ375" i="7" s="1"/>
  <c r="AS375" i="7" s="1"/>
  <c r="AB375" i="7" s="1"/>
  <c r="AI375" i="7"/>
  <c r="AP392" i="7"/>
  <c r="AQ392" i="7" s="1"/>
  <c r="AS392" i="7" s="1"/>
  <c r="AB392" i="7" s="1"/>
  <c r="AI392" i="7"/>
  <c r="DS417" i="7"/>
  <c r="DS416" i="7"/>
  <c r="AP454" i="7"/>
  <c r="AQ454" i="7" s="1"/>
  <c r="AS454" i="7" s="1"/>
  <c r="AB454" i="7" s="1"/>
  <c r="AP479" i="7"/>
  <c r="AQ479" i="7" s="1"/>
  <c r="AS479" i="7" s="1"/>
  <c r="AB479" i="7" s="1"/>
  <c r="AI479" i="7"/>
  <c r="AP498" i="7"/>
  <c r="AQ498" i="7" s="1"/>
  <c r="AS498" i="7" s="1"/>
  <c r="AB498" i="7" s="1"/>
  <c r="AP573" i="7"/>
  <c r="AQ573" i="7" s="1"/>
  <c r="AS573" i="7" s="1"/>
  <c r="AB573" i="7" s="1"/>
  <c r="AI573" i="7"/>
  <c r="DS584" i="7"/>
  <c r="DS583" i="7"/>
  <c r="DS593" i="7"/>
  <c r="DS592" i="7"/>
  <c r="AP765" i="7"/>
  <c r="AQ765" i="7" s="1"/>
  <c r="AS765" i="7" s="1"/>
  <c r="AB765" i="7" s="1"/>
  <c r="AP767" i="7"/>
  <c r="AQ767" i="7" s="1"/>
  <c r="AS767" i="7" s="1"/>
  <c r="AB767" i="7" s="1"/>
  <c r="AP282" i="7"/>
  <c r="AQ282" i="7" s="1"/>
  <c r="AS282" i="7" s="1"/>
  <c r="AB282" i="7" s="1"/>
  <c r="DS297" i="7"/>
  <c r="DS309" i="7"/>
  <c r="AP318" i="7"/>
  <c r="AQ318" i="7" s="1"/>
  <c r="AS318" i="7" s="1"/>
  <c r="AB318" i="7" s="1"/>
  <c r="DS332" i="7"/>
  <c r="AP346" i="7"/>
  <c r="AQ346" i="7" s="1"/>
  <c r="AS346" i="7" s="1"/>
  <c r="AB346" i="7" s="1"/>
  <c r="AP361" i="7"/>
  <c r="AQ361" i="7" s="1"/>
  <c r="AS361" i="7" s="1"/>
  <c r="AB361" i="7" s="1"/>
  <c r="AI361" i="7"/>
  <c r="DS365" i="7"/>
  <c r="DS421" i="7"/>
  <c r="DS422" i="7"/>
  <c r="AP426" i="7"/>
  <c r="AQ426" i="7" s="1"/>
  <c r="AS426" i="7" s="1"/>
  <c r="AB426" i="7" s="1"/>
  <c r="AI426" i="7"/>
  <c r="DS432" i="7"/>
  <c r="DS451" i="7"/>
  <c r="DS452" i="7"/>
  <c r="AP456" i="7"/>
  <c r="AQ456" i="7" s="1"/>
  <c r="AS456" i="7" s="1"/>
  <c r="AB456" i="7" s="1"/>
  <c r="AI456" i="7"/>
  <c r="DS465" i="7"/>
  <c r="DS468" i="7"/>
  <c r="DS559" i="7"/>
  <c r="AP577" i="7"/>
  <c r="AQ577" i="7" s="1"/>
  <c r="AS577" i="7" s="1"/>
  <c r="AB577" i="7" s="1"/>
  <c r="AI577" i="7"/>
  <c r="AP648" i="7"/>
  <c r="AQ648" i="7" s="1"/>
  <c r="AS648" i="7" s="1"/>
  <c r="AB648" i="7" s="1"/>
  <c r="AI648" i="7"/>
  <c r="AP679" i="7"/>
  <c r="AQ679" i="7" s="1"/>
  <c r="AS679" i="7" s="1"/>
  <c r="AB679" i="7" s="1"/>
  <c r="AI679" i="7"/>
  <c r="AP825" i="7"/>
  <c r="AQ825" i="7" s="1"/>
  <c r="AS825" i="7" s="1"/>
  <c r="AB825" i="7" s="1"/>
  <c r="AI825" i="7"/>
  <c r="AP428" i="7"/>
  <c r="AQ428" i="7" s="1"/>
  <c r="AS428" i="7" s="1"/>
  <c r="AB428" i="7" s="1"/>
  <c r="AI428" i="7"/>
  <c r="AP458" i="7"/>
  <c r="AQ458" i="7" s="1"/>
  <c r="AS458" i="7" s="1"/>
  <c r="AB458" i="7" s="1"/>
  <c r="AI458" i="7"/>
  <c r="AP595" i="7"/>
  <c r="AQ595" i="7" s="1"/>
  <c r="AS595" i="7" s="1"/>
  <c r="AB595" i="7" s="1"/>
  <c r="AI595" i="7"/>
  <c r="AI641" i="7"/>
  <c r="AP667" i="7"/>
  <c r="AQ667" i="7" s="1"/>
  <c r="AS667" i="7" s="1"/>
  <c r="AB667" i="7" s="1"/>
  <c r="AI667" i="7"/>
  <c r="AP686" i="7"/>
  <c r="AQ686" i="7" s="1"/>
  <c r="AS686" i="7" s="1"/>
  <c r="AB686" i="7" s="1"/>
  <c r="AI686" i="7"/>
  <c r="AP712" i="7"/>
  <c r="AQ712" i="7" s="1"/>
  <c r="AS712" i="7" s="1"/>
  <c r="AB712" i="7" s="1"/>
  <c r="AI712" i="7"/>
  <c r="AP770" i="7"/>
  <c r="AQ770" i="7" s="1"/>
  <c r="AS770" i="7" s="1"/>
  <c r="AB770" i="7" s="1"/>
  <c r="AI770" i="7"/>
  <c r="DS339" i="7"/>
  <c r="DS340" i="7"/>
  <c r="AP369" i="7"/>
  <c r="AQ369" i="7" s="1"/>
  <c r="AS369" i="7" s="1"/>
  <c r="AB369" i="7" s="1"/>
  <c r="AI369" i="7"/>
  <c r="DS373" i="7"/>
  <c r="DS483" i="7"/>
  <c r="AP489" i="7"/>
  <c r="AQ489" i="7" s="1"/>
  <c r="AS489" i="7" s="1"/>
  <c r="AB489" i="7" s="1"/>
  <c r="AI489" i="7"/>
  <c r="AP579" i="7"/>
  <c r="AQ579" i="7" s="1"/>
  <c r="AS579" i="7" s="1"/>
  <c r="AB579" i="7" s="1"/>
  <c r="AI579" i="7"/>
  <c r="AP619" i="7"/>
  <c r="AQ619" i="7" s="1"/>
  <c r="AS619" i="7" s="1"/>
  <c r="AB619" i="7" s="1"/>
  <c r="AI619" i="7"/>
  <c r="AP669" i="7"/>
  <c r="AQ669" i="7" s="1"/>
  <c r="AS669" i="7" s="1"/>
  <c r="AB669" i="7" s="1"/>
  <c r="AI669" i="7"/>
  <c r="AI274" i="7"/>
  <c r="AI278" i="7"/>
  <c r="AP314" i="7"/>
  <c r="AQ314" i="7" s="1"/>
  <c r="AS314" i="7" s="1"/>
  <c r="AB314" i="7" s="1"/>
  <c r="DS328" i="7"/>
  <c r="AI336" i="7"/>
  <c r="DS353" i="7"/>
  <c r="AI363" i="7"/>
  <c r="DS376" i="7"/>
  <c r="AI394" i="7"/>
  <c r="AI399" i="7"/>
  <c r="DS490" i="7"/>
  <c r="DS489" i="7"/>
  <c r="DS495" i="7"/>
  <c r="AP501" i="7"/>
  <c r="AQ501" i="7" s="1"/>
  <c r="AS501" i="7" s="1"/>
  <c r="AB501" i="7" s="1"/>
  <c r="AI501" i="7"/>
  <c r="AP572" i="7"/>
  <c r="AQ572" i="7" s="1"/>
  <c r="AS572" i="7" s="1"/>
  <c r="AB572" i="7" s="1"/>
  <c r="AI572" i="7"/>
  <c r="AP616" i="7"/>
  <c r="AQ616" i="7" s="1"/>
  <c r="AS616" i="7" s="1"/>
  <c r="AB616" i="7" s="1"/>
  <c r="AI616" i="7"/>
  <c r="AP688" i="7"/>
  <c r="AQ688" i="7" s="1"/>
  <c r="AS688" i="7" s="1"/>
  <c r="AB688" i="7" s="1"/>
  <c r="AP697" i="7"/>
  <c r="AQ697" i="7" s="1"/>
  <c r="AS697" i="7" s="1"/>
  <c r="AB697" i="7" s="1"/>
  <c r="AI697" i="7"/>
  <c r="AP810" i="7"/>
  <c r="AQ810" i="7" s="1"/>
  <c r="AS810" i="7" s="1"/>
  <c r="AB810" i="7" s="1"/>
  <c r="AI810" i="7"/>
  <c r="DS293" i="7"/>
  <c r="DS296" i="7"/>
  <c r="DS305" i="7"/>
  <c r="DS308" i="7"/>
  <c r="AI314" i="7"/>
  <c r="AI348" i="7"/>
  <c r="DS356" i="7"/>
  <c r="AP377" i="7"/>
  <c r="AQ377" i="7" s="1"/>
  <c r="AS377" i="7" s="1"/>
  <c r="AB377" i="7" s="1"/>
  <c r="AI377" i="7"/>
  <c r="DS381" i="7"/>
  <c r="AP430" i="7"/>
  <c r="AQ430" i="7" s="1"/>
  <c r="AS430" i="7" s="1"/>
  <c r="AB430" i="7" s="1"/>
  <c r="AI430" i="7"/>
  <c r="AP438" i="7"/>
  <c r="AQ438" i="7" s="1"/>
  <c r="AS438" i="7" s="1"/>
  <c r="AB438" i="7" s="1"/>
  <c r="AP476" i="7"/>
  <c r="AQ476" i="7" s="1"/>
  <c r="AS476" i="7" s="1"/>
  <c r="AB476" i="7" s="1"/>
  <c r="DS477" i="7"/>
  <c r="DS502" i="7"/>
  <c r="DS501" i="7"/>
  <c r="DS507" i="7"/>
  <c r="AP513" i="7"/>
  <c r="AQ513" i="7" s="1"/>
  <c r="AS513" i="7" s="1"/>
  <c r="AB513" i="7" s="1"/>
  <c r="AI513" i="7"/>
  <c r="AI565" i="7"/>
  <c r="DS617" i="7"/>
  <c r="AP778" i="7"/>
  <c r="AQ778" i="7" s="1"/>
  <c r="AS778" i="7" s="1"/>
  <c r="AB778" i="7" s="1"/>
  <c r="AI778" i="7"/>
  <c r="DS779" i="7"/>
  <c r="AP823" i="7"/>
  <c r="AQ823" i="7" s="1"/>
  <c r="AS823" i="7" s="1"/>
  <c r="AB823" i="7" s="1"/>
  <c r="AI823" i="7"/>
  <c r="DS279" i="7"/>
  <c r="DS315" i="7"/>
  <c r="AP357" i="7"/>
  <c r="AQ357" i="7" s="1"/>
  <c r="AS357" i="7" s="1"/>
  <c r="AB357" i="7" s="1"/>
  <c r="AI357" i="7"/>
  <c r="DS361" i="7"/>
  <c r="AP411" i="7"/>
  <c r="AQ411" i="7" s="1"/>
  <c r="AS411" i="7" s="1"/>
  <c r="AB411" i="7" s="1"/>
  <c r="AI411" i="7"/>
  <c r="DS464" i="7"/>
  <c r="DS514" i="7"/>
  <c r="DS513" i="7"/>
  <c r="DS519" i="7"/>
  <c r="AP525" i="7"/>
  <c r="AQ525" i="7" s="1"/>
  <c r="AS525" i="7" s="1"/>
  <c r="AB525" i="7" s="1"/>
  <c r="AI525" i="7"/>
  <c r="DS595" i="7"/>
  <c r="AP618" i="7"/>
  <c r="AQ618" i="7" s="1"/>
  <c r="AS618" i="7" s="1"/>
  <c r="AB618" i="7" s="1"/>
  <c r="AI618" i="7"/>
  <c r="DS677" i="7"/>
  <c r="DS676" i="7"/>
  <c r="DS681" i="7"/>
  <c r="DS680" i="7"/>
  <c r="AP744" i="7"/>
  <c r="AQ744" i="7" s="1"/>
  <c r="AS744" i="7" s="1"/>
  <c r="AB744" i="7" s="1"/>
  <c r="AI744" i="7"/>
  <c r="AP386" i="7"/>
  <c r="AQ386" i="7" s="1"/>
  <c r="AS386" i="7" s="1"/>
  <c r="AB386" i="7" s="1"/>
  <c r="AI386" i="7"/>
  <c r="AP406" i="7"/>
  <c r="AQ406" i="7" s="1"/>
  <c r="AS406" i="7" s="1"/>
  <c r="AB406" i="7" s="1"/>
  <c r="AI406" i="7"/>
  <c r="DS440" i="7"/>
  <c r="AP448" i="7"/>
  <c r="AQ448" i="7" s="1"/>
  <c r="AS448" i="7" s="1"/>
  <c r="AB448" i="7" s="1"/>
  <c r="AI448" i="7"/>
  <c r="DS458" i="7"/>
  <c r="DS566" i="7"/>
  <c r="AP605" i="7"/>
  <c r="AQ605" i="7" s="1"/>
  <c r="AS605" i="7" s="1"/>
  <c r="AB605" i="7" s="1"/>
  <c r="AI605" i="7"/>
  <c r="AP651" i="7"/>
  <c r="AQ651" i="7" s="1"/>
  <c r="AS651" i="7" s="1"/>
  <c r="AB651" i="7" s="1"/>
  <c r="AI651" i="7"/>
  <c r="AP664" i="7"/>
  <c r="AQ664" i="7" s="1"/>
  <c r="AS664" i="7" s="1"/>
  <c r="AB664" i="7" s="1"/>
  <c r="AP709" i="7"/>
  <c r="AQ709" i="7" s="1"/>
  <c r="AS709" i="7" s="1"/>
  <c r="AB709" i="7" s="1"/>
  <c r="AI709" i="7"/>
  <c r="AP780" i="7"/>
  <c r="AQ780" i="7" s="1"/>
  <c r="AS780" i="7" s="1"/>
  <c r="AB780" i="7" s="1"/>
  <c r="AI780" i="7"/>
  <c r="AP808" i="7"/>
  <c r="AQ808" i="7" s="1"/>
  <c r="AS808" i="7" s="1"/>
  <c r="AB808" i="7" s="1"/>
  <c r="AP478" i="7"/>
  <c r="AQ478" i="7" s="1"/>
  <c r="AS478" i="7" s="1"/>
  <c r="AB478" i="7" s="1"/>
  <c r="AI478" i="7"/>
  <c r="AP601" i="7"/>
  <c r="AQ601" i="7" s="1"/>
  <c r="AS601" i="7" s="1"/>
  <c r="AB601" i="7" s="1"/>
  <c r="AI601" i="7"/>
  <c r="DS662" i="7"/>
  <c r="DS799" i="7"/>
  <c r="AP402" i="7"/>
  <c r="AQ402" i="7" s="1"/>
  <c r="AS402" i="7" s="1"/>
  <c r="AB402" i="7" s="1"/>
  <c r="AI402" i="7"/>
  <c r="DS413" i="7"/>
  <c r="AP444" i="7"/>
  <c r="AQ444" i="7" s="1"/>
  <c r="AS444" i="7" s="1"/>
  <c r="AB444" i="7" s="1"/>
  <c r="AI444" i="7"/>
  <c r="AP586" i="7"/>
  <c r="AQ586" i="7" s="1"/>
  <c r="AS586" i="7" s="1"/>
  <c r="AB586" i="7" s="1"/>
  <c r="AI586" i="7"/>
  <c r="AP596" i="7"/>
  <c r="AQ596" i="7" s="1"/>
  <c r="AS596" i="7" s="1"/>
  <c r="AB596" i="7" s="1"/>
  <c r="AP692" i="7"/>
  <c r="AQ692" i="7" s="1"/>
  <c r="AS692" i="7" s="1"/>
  <c r="AB692" i="7" s="1"/>
  <c r="AI692" i="7"/>
  <c r="DS737" i="7"/>
  <c r="DS818" i="7"/>
  <c r="AP388" i="7"/>
  <c r="AQ388" i="7" s="1"/>
  <c r="AS388" i="7" s="1"/>
  <c r="AB388" i="7" s="1"/>
  <c r="DS473" i="7"/>
  <c r="DS476" i="7"/>
  <c r="DS486" i="7"/>
  <c r="DS498" i="7"/>
  <c r="DS510" i="7"/>
  <c r="DS522" i="7"/>
  <c r="DS534" i="7"/>
  <c r="DS546" i="7"/>
  <c r="DS558" i="7"/>
  <c r="AP571" i="7"/>
  <c r="AQ571" i="7" s="1"/>
  <c r="AS571" i="7" s="1"/>
  <c r="AB571" i="7" s="1"/>
  <c r="AI571" i="7"/>
  <c r="AP598" i="7"/>
  <c r="AQ598" i="7" s="1"/>
  <c r="AS598" i="7" s="1"/>
  <c r="AB598" i="7" s="1"/>
  <c r="AI598" i="7"/>
  <c r="DS605" i="7"/>
  <c r="AP643" i="7"/>
  <c r="AQ643" i="7" s="1"/>
  <c r="AS643" i="7" s="1"/>
  <c r="AB643" i="7" s="1"/>
  <c r="AI643" i="7"/>
  <c r="DS701" i="7"/>
  <c r="AP713" i="7"/>
  <c r="AQ713" i="7" s="1"/>
  <c r="AS713" i="7" s="1"/>
  <c r="AB713" i="7" s="1"/>
  <c r="AI713" i="7"/>
  <c r="AP761" i="7"/>
  <c r="AQ761" i="7" s="1"/>
  <c r="AS761" i="7" s="1"/>
  <c r="AB761" i="7" s="1"/>
  <c r="DS771" i="7"/>
  <c r="DS775" i="7"/>
  <c r="AP819" i="7"/>
  <c r="AQ819" i="7" s="1"/>
  <c r="AS819" i="7" s="1"/>
  <c r="AB819" i="7" s="1"/>
  <c r="AI819" i="7"/>
  <c r="AI388" i="7"/>
  <c r="AP422" i="7"/>
  <c r="AQ422" i="7" s="1"/>
  <c r="AS422" i="7" s="1"/>
  <c r="AB422" i="7" s="1"/>
  <c r="AI422" i="7"/>
  <c r="AP452" i="7"/>
  <c r="AQ452" i="7" s="1"/>
  <c r="AS452" i="7" s="1"/>
  <c r="AB452" i="7" s="1"/>
  <c r="AI452" i="7"/>
  <c r="DS463" i="7"/>
  <c r="AP493" i="7"/>
  <c r="AQ493" i="7" s="1"/>
  <c r="AS493" i="7" s="1"/>
  <c r="AB493" i="7" s="1"/>
  <c r="AP505" i="7"/>
  <c r="AQ505" i="7" s="1"/>
  <c r="AS505" i="7" s="1"/>
  <c r="AB505" i="7" s="1"/>
  <c r="AP517" i="7"/>
  <c r="AQ517" i="7" s="1"/>
  <c r="AS517" i="7" s="1"/>
  <c r="AB517" i="7" s="1"/>
  <c r="AP529" i="7"/>
  <c r="AQ529" i="7" s="1"/>
  <c r="AS529" i="7" s="1"/>
  <c r="AB529" i="7" s="1"/>
  <c r="AP541" i="7"/>
  <c r="AQ541" i="7" s="1"/>
  <c r="AS541" i="7" s="1"/>
  <c r="AB541" i="7" s="1"/>
  <c r="AP553" i="7"/>
  <c r="AQ553" i="7" s="1"/>
  <c r="AS553" i="7" s="1"/>
  <c r="AB553" i="7" s="1"/>
  <c r="DS608" i="7"/>
  <c r="DS612" i="7"/>
  <c r="DS613" i="7"/>
  <c r="AP659" i="7"/>
  <c r="AQ659" i="7" s="1"/>
  <c r="AS659" i="7" s="1"/>
  <c r="AB659" i="7" s="1"/>
  <c r="AI659" i="7"/>
  <c r="AI681" i="7"/>
  <c r="AP694" i="7"/>
  <c r="AQ694" i="7" s="1"/>
  <c r="AS694" i="7" s="1"/>
  <c r="AB694" i="7" s="1"/>
  <c r="AP702" i="7"/>
  <c r="AQ702" i="7" s="1"/>
  <c r="AS702" i="7" s="1"/>
  <c r="AB702" i="7" s="1"/>
  <c r="AI702" i="7"/>
  <c r="DS719" i="7"/>
  <c r="DS735" i="7"/>
  <c r="DS734" i="7"/>
  <c r="AI761" i="7"/>
  <c r="AP763" i="7"/>
  <c r="AQ763" i="7" s="1"/>
  <c r="AS763" i="7" s="1"/>
  <c r="AB763" i="7" s="1"/>
  <c r="AI763" i="7"/>
  <c r="DS620" i="7"/>
  <c r="DS638" i="7"/>
  <c r="DS674" i="7"/>
  <c r="DS722" i="7"/>
  <c r="DS758" i="7"/>
  <c r="AP801" i="7"/>
  <c r="AQ801" i="7" s="1"/>
  <c r="AS801" i="7" s="1"/>
  <c r="AB801" i="7" s="1"/>
  <c r="AI801" i="7"/>
  <c r="AP805" i="7"/>
  <c r="AQ805" i="7" s="1"/>
  <c r="AS805" i="7" s="1"/>
  <c r="AB805" i="7" s="1"/>
  <c r="AI805" i="7"/>
  <c r="AP824" i="7"/>
  <c r="AQ824" i="7" s="1"/>
  <c r="AS824" i="7" s="1"/>
  <c r="AB824" i="7" s="1"/>
  <c r="AI824" i="7"/>
  <c r="DS649" i="7"/>
  <c r="DS652" i="7"/>
  <c r="AP656" i="7"/>
  <c r="AQ656" i="7" s="1"/>
  <c r="AS656" i="7" s="1"/>
  <c r="AB656" i="7" s="1"/>
  <c r="AI656" i="7"/>
  <c r="DS697" i="7"/>
  <c r="DS740" i="7"/>
  <c r="AP759" i="7"/>
  <c r="AQ759" i="7" s="1"/>
  <c r="AS759" i="7" s="1"/>
  <c r="AB759" i="7" s="1"/>
  <c r="AI759" i="7"/>
  <c r="DS781" i="7"/>
  <c r="DS791" i="7"/>
  <c r="AP822" i="7"/>
  <c r="AQ822" i="7" s="1"/>
  <c r="AS822" i="7" s="1"/>
  <c r="AB822" i="7" s="1"/>
  <c r="AI822" i="7"/>
  <c r="AP835" i="7"/>
  <c r="AQ835" i="7" s="1"/>
  <c r="AS835" i="7" s="1"/>
  <c r="AB835" i="7" s="1"/>
  <c r="AI835" i="7"/>
  <c r="DS587" i="7"/>
  <c r="DS590" i="7"/>
  <c r="DS599" i="7"/>
  <c r="DS602" i="7"/>
  <c r="AI630" i="7"/>
  <c r="AI633" i="7"/>
  <c r="AP650" i="7"/>
  <c r="AQ650" i="7" s="1"/>
  <c r="AS650" i="7" s="1"/>
  <c r="AI650" i="7"/>
  <c r="AP658" i="7"/>
  <c r="AQ658" i="7" s="1"/>
  <c r="AS658" i="7" s="1"/>
  <c r="AB658" i="7" s="1"/>
  <c r="AI665" i="7"/>
  <c r="DS667" i="7"/>
  <c r="DS673" i="7"/>
  <c r="AI690" i="7"/>
  <c r="AI693" i="7"/>
  <c r="AI720" i="7"/>
  <c r="AI738" i="7"/>
  <c r="AP741" i="7"/>
  <c r="AQ741" i="7" s="1"/>
  <c r="AS741" i="7" s="1"/>
  <c r="AB741" i="7" s="1"/>
  <c r="AI741" i="7"/>
  <c r="DS742" i="7"/>
  <c r="DS757" i="7"/>
  <c r="AP782" i="7"/>
  <c r="AQ782" i="7" s="1"/>
  <c r="AS782" i="7" s="1"/>
  <c r="AB782" i="7" s="1"/>
  <c r="AI782" i="7"/>
  <c r="DS783" i="7"/>
  <c r="AP792" i="7"/>
  <c r="AQ792" i="7" s="1"/>
  <c r="AS792" i="7" s="1"/>
  <c r="AB792" i="7" s="1"/>
  <c r="AI792" i="7"/>
  <c r="AI797" i="7"/>
  <c r="DS817" i="7"/>
  <c r="AI833" i="7"/>
  <c r="AP609" i="7"/>
  <c r="AQ609" i="7" s="1"/>
  <c r="AS609" i="7" s="1"/>
  <c r="AB609" i="7" s="1"/>
  <c r="AI609" i="7"/>
  <c r="DS682" i="7"/>
  <c r="AP743" i="7"/>
  <c r="AQ743" i="7" s="1"/>
  <c r="AS743" i="7" s="1"/>
  <c r="AB743" i="7" s="1"/>
  <c r="AP758" i="7"/>
  <c r="AQ758" i="7" s="1"/>
  <c r="AS758" i="7" s="1"/>
  <c r="AB758" i="7" s="1"/>
  <c r="AI758" i="7"/>
  <c r="DS786" i="7"/>
  <c r="DS785" i="7"/>
  <c r="AP812" i="7"/>
  <c r="AQ812" i="7" s="1"/>
  <c r="AS812" i="7" s="1"/>
  <c r="AB812" i="7" s="1"/>
  <c r="AP818" i="7"/>
  <c r="AQ818" i="7" s="1"/>
  <c r="AS818" i="7" s="1"/>
  <c r="AB818" i="7" s="1"/>
  <c r="AI818" i="7"/>
  <c r="AP831" i="7"/>
  <c r="AQ831" i="7" s="1"/>
  <c r="AS831" i="7" s="1"/>
  <c r="AB831" i="7" s="1"/>
  <c r="AI831" i="7"/>
  <c r="DS654" i="7"/>
  <c r="DS669" i="7"/>
  <c r="AI743" i="7"/>
  <c r="AP766" i="7"/>
  <c r="AQ766" i="7" s="1"/>
  <c r="AS766" i="7" s="1"/>
  <c r="AB766" i="7" s="1"/>
  <c r="AI766" i="7"/>
  <c r="DS767" i="7"/>
  <c r="DS788" i="7"/>
  <c r="DS809" i="7"/>
  <c r="AI812" i="7"/>
  <c r="AI814" i="7"/>
  <c r="AP816" i="7"/>
  <c r="AQ816" i="7" s="1"/>
  <c r="AS816" i="7" s="1"/>
  <c r="AB816" i="7" s="1"/>
  <c r="AI816" i="7"/>
  <c r="AP829" i="7"/>
  <c r="AQ829" i="7" s="1"/>
  <c r="AS829" i="7" s="1"/>
  <c r="AB829" i="7" s="1"/>
  <c r="DS634" i="7"/>
  <c r="DS710" i="7"/>
  <c r="AP719" i="7"/>
  <c r="AQ719" i="7" s="1"/>
  <c r="AS719" i="7" s="1"/>
  <c r="AB719" i="7" s="1"/>
  <c r="AI719" i="7"/>
  <c r="DS729" i="7"/>
  <c r="DS794" i="7"/>
  <c r="DS821" i="7"/>
  <c r="DS823" i="7"/>
  <c r="AP629" i="7"/>
  <c r="AQ629" i="7" s="1"/>
  <c r="AS629" i="7" s="1"/>
  <c r="AB629" i="7" s="1"/>
  <c r="DS690" i="7"/>
  <c r="AP708" i="7"/>
  <c r="AQ708" i="7" s="1"/>
  <c r="AS708" i="7" s="1"/>
  <c r="AB708" i="7" s="1"/>
  <c r="AI708" i="7"/>
  <c r="AP715" i="7"/>
  <c r="AQ715" i="7" s="1"/>
  <c r="AS715" i="7" s="1"/>
  <c r="AB715" i="7" s="1"/>
  <c r="AP726" i="7"/>
  <c r="AQ726" i="7" s="1"/>
  <c r="AS726" i="7" s="1"/>
  <c r="AB726" i="7" s="1"/>
  <c r="DS748" i="7"/>
  <c r="DS770" i="7"/>
  <c r="AP807" i="7"/>
  <c r="AQ807" i="7" s="1"/>
  <c r="AS807" i="7" s="1"/>
  <c r="AB807" i="7" s="1"/>
  <c r="AI807" i="7"/>
  <c r="DS827" i="7"/>
  <c r="DS829" i="7"/>
  <c r="AI629" i="7"/>
  <c r="AP639" i="7"/>
  <c r="AQ639" i="7" s="1"/>
  <c r="AS639" i="7" s="1"/>
  <c r="AB639" i="7" s="1"/>
  <c r="DS661" i="7"/>
  <c r="DS672" i="7"/>
  <c r="AP699" i="7"/>
  <c r="AQ699" i="7" s="1"/>
  <c r="AS699" i="7" s="1"/>
  <c r="AB699" i="7" s="1"/>
  <c r="AI699" i="7"/>
  <c r="AI715" i="7"/>
  <c r="AI726" i="7"/>
  <c r="DS780" i="7"/>
  <c r="AP811" i="7"/>
  <c r="AQ811" i="7" s="1"/>
  <c r="AS811" i="7" s="1"/>
  <c r="AB811" i="7" s="1"/>
  <c r="DS812" i="7"/>
  <c r="DS814" i="7"/>
  <c r="AI826" i="7"/>
  <c r="AP828" i="7"/>
  <c r="AQ828" i="7" s="1"/>
  <c r="AS828" i="7" s="1"/>
  <c r="AB828" i="7" s="1"/>
  <c r="AI828" i="7"/>
  <c r="DS790" i="7"/>
  <c r="DS793" i="7"/>
  <c r="AI811" i="7"/>
  <c r="AP813" i="7"/>
  <c r="AQ813" i="7" s="1"/>
  <c r="AS813" i="7" s="1"/>
  <c r="AB813" i="7" s="1"/>
  <c r="AI813" i="7"/>
  <c r="AP832" i="7"/>
  <c r="AQ832" i="7" s="1"/>
  <c r="AS832" i="7" s="1"/>
  <c r="AB832" i="7" s="1"/>
  <c r="DS833" i="7"/>
  <c r="BA32" i="6"/>
  <c r="BA68" i="6"/>
  <c r="AR230" i="6"/>
  <c r="AR458" i="6"/>
  <c r="AR31" i="6"/>
  <c r="AR724" i="6"/>
  <c r="BA4" i="6"/>
  <c r="BA16" i="6"/>
  <c r="BA192" i="6"/>
  <c r="BA312" i="6"/>
  <c r="BA24" i="6"/>
  <c r="AJ2" i="6"/>
  <c r="BB2" i="6" s="1"/>
  <c r="CQ3" i="6"/>
  <c r="CQ15" i="6"/>
  <c r="CQ27" i="6"/>
  <c r="CQ39" i="6"/>
  <c r="CQ51" i="6"/>
  <c r="CQ63" i="6"/>
  <c r="CQ75" i="6"/>
  <c r="CQ87" i="6"/>
  <c r="CQ99" i="6"/>
  <c r="CQ111" i="6"/>
  <c r="CQ123" i="6"/>
  <c r="CQ135" i="6"/>
  <c r="CQ147" i="6"/>
  <c r="CQ159" i="6"/>
  <c r="CQ171" i="6"/>
  <c r="CQ183" i="6"/>
  <c r="CQ195" i="6"/>
  <c r="CQ207" i="6"/>
  <c r="CQ219" i="6"/>
  <c r="CQ231" i="6"/>
  <c r="CQ243" i="6"/>
  <c r="CQ255" i="6"/>
  <c r="CQ267" i="6"/>
  <c r="CQ279" i="6"/>
  <c r="CQ291" i="6"/>
  <c r="CQ303" i="6"/>
  <c r="CQ315" i="6"/>
  <c r="CQ327" i="6"/>
  <c r="CQ339" i="6"/>
  <c r="CQ351" i="6"/>
  <c r="CQ363" i="6"/>
  <c r="CQ375" i="6"/>
  <c r="CQ387" i="6"/>
  <c r="CQ399" i="6"/>
  <c r="CQ411" i="6"/>
  <c r="CQ423" i="6"/>
  <c r="CQ435" i="6"/>
  <c r="CQ447" i="6"/>
  <c r="CQ459" i="6"/>
  <c r="CQ471" i="6"/>
  <c r="CQ483" i="6"/>
  <c r="CQ495" i="6"/>
  <c r="CQ507" i="6"/>
  <c r="CQ519" i="6"/>
  <c r="CQ531" i="6"/>
  <c r="CQ543" i="6"/>
  <c r="CQ555" i="6"/>
  <c r="CQ567" i="6"/>
  <c r="CQ579" i="6"/>
  <c r="CQ591" i="6"/>
  <c r="CQ603" i="6"/>
  <c r="CQ615" i="6"/>
  <c r="CQ627" i="6"/>
  <c r="CQ639" i="6"/>
  <c r="CQ651" i="6"/>
  <c r="CQ663" i="6"/>
  <c r="CQ675" i="6"/>
  <c r="CQ687" i="6"/>
  <c r="CQ699" i="6"/>
  <c r="CQ711" i="6"/>
  <c r="CQ723" i="6"/>
  <c r="CQ735" i="6"/>
  <c r="CQ747" i="6"/>
  <c r="CQ759" i="6"/>
  <c r="CQ771" i="6"/>
  <c r="CQ783" i="6"/>
  <c r="CQ795" i="6"/>
  <c r="CQ807" i="6"/>
  <c r="CQ819" i="6"/>
  <c r="CQ831" i="6"/>
  <c r="BA194" i="6"/>
  <c r="BA758" i="6"/>
  <c r="AJ140" i="6"/>
  <c r="AJ164" i="6"/>
  <c r="BB164" i="6" s="1"/>
  <c r="CQ10" i="6"/>
  <c r="CQ22" i="6"/>
  <c r="CQ34" i="6"/>
  <c r="CQ46" i="6"/>
  <c r="CQ58" i="6"/>
  <c r="CQ70" i="6"/>
  <c r="CQ82" i="6"/>
  <c r="CQ94" i="6"/>
  <c r="CQ106" i="6"/>
  <c r="CQ118" i="6"/>
  <c r="CQ130" i="6"/>
  <c r="CQ142" i="6"/>
  <c r="CQ154" i="6"/>
  <c r="CQ166" i="6"/>
  <c r="CQ178" i="6"/>
  <c r="CQ190" i="6"/>
  <c r="CQ202" i="6"/>
  <c r="CQ214" i="6"/>
  <c r="CQ226" i="6"/>
  <c r="CQ238" i="6"/>
  <c r="CQ250" i="6"/>
  <c r="CQ262" i="6"/>
  <c r="CQ274" i="6"/>
  <c r="CQ286" i="6"/>
  <c r="CQ298" i="6"/>
  <c r="CQ310" i="6"/>
  <c r="CQ322" i="6"/>
  <c r="CQ334" i="6"/>
  <c r="CQ346" i="6"/>
  <c r="CQ358" i="6"/>
  <c r="CQ370" i="6"/>
  <c r="CQ382" i="6"/>
  <c r="CQ394" i="6"/>
  <c r="CQ406" i="6"/>
  <c r="CQ418" i="6"/>
  <c r="CQ430" i="6"/>
  <c r="CQ442" i="6"/>
  <c r="CQ454" i="6"/>
  <c r="CQ466" i="6"/>
  <c r="CQ478" i="6"/>
  <c r="CQ490" i="6"/>
  <c r="CQ502" i="6"/>
  <c r="CQ514" i="6"/>
  <c r="CQ526" i="6"/>
  <c r="CQ538" i="6"/>
  <c r="CQ550" i="6"/>
  <c r="CQ562" i="6"/>
  <c r="CQ574" i="6"/>
  <c r="CQ586" i="6"/>
  <c r="CQ598" i="6"/>
  <c r="CQ610" i="6"/>
  <c r="CQ622" i="6"/>
  <c r="CQ634" i="6"/>
  <c r="CQ646" i="6"/>
  <c r="CQ658" i="6"/>
  <c r="CQ670" i="6"/>
  <c r="CQ682" i="6"/>
  <c r="CQ694" i="6"/>
  <c r="CQ706" i="6"/>
  <c r="CQ718" i="6"/>
  <c r="CQ730" i="6"/>
  <c r="CQ742" i="6"/>
  <c r="CQ754" i="6"/>
  <c r="CQ766" i="6"/>
  <c r="CQ778" i="6"/>
  <c r="CQ790" i="6"/>
  <c r="CQ802" i="6"/>
  <c r="CQ814" i="6"/>
  <c r="CQ826" i="6"/>
  <c r="AR185" i="6"/>
  <c r="AJ78" i="6"/>
  <c r="BB78" i="6" s="1"/>
  <c r="AJ90" i="6"/>
  <c r="AJ102" i="6"/>
  <c r="BB102" i="6" s="1"/>
  <c r="AJ114" i="6"/>
  <c r="BB114" i="6" s="1"/>
  <c r="AJ126" i="6"/>
  <c r="BB126" i="6" s="1"/>
  <c r="AJ138" i="6"/>
  <c r="BB138" i="6" s="1"/>
  <c r="AJ150" i="6"/>
  <c r="BB150" i="6" s="1"/>
  <c r="AJ162" i="6"/>
  <c r="BB162" i="6" s="1"/>
  <c r="AJ174" i="6"/>
  <c r="BB174" i="6" s="1"/>
  <c r="AJ186" i="6"/>
  <c r="BB186" i="6" s="1"/>
  <c r="AR4" i="6"/>
  <c r="AJ284" i="6"/>
  <c r="BB284" i="6" s="1"/>
  <c r="AJ428" i="6"/>
  <c r="BB428" i="6" s="1"/>
  <c r="AJ572" i="6"/>
  <c r="AJ716" i="6"/>
  <c r="BB716" i="6" s="1"/>
  <c r="BA118" i="6"/>
  <c r="AR16" i="6"/>
  <c r="AR94" i="6"/>
  <c r="AJ198" i="6"/>
  <c r="BB198" i="6" s="1"/>
  <c r="AJ210" i="6"/>
  <c r="BB210" i="6" s="1"/>
  <c r="AJ222" i="6"/>
  <c r="BB222" i="6" s="1"/>
  <c r="AJ234" i="6"/>
  <c r="BB234" i="6" s="1"/>
  <c r="AJ246" i="6"/>
  <c r="BB246" i="6" s="1"/>
  <c r="AJ258" i="6"/>
  <c r="BB258" i="6" s="1"/>
  <c r="AJ270" i="6"/>
  <c r="BB270" i="6" s="1"/>
  <c r="AJ282" i="6"/>
  <c r="BB282" i="6" s="1"/>
  <c r="AJ294" i="6"/>
  <c r="BB294" i="6" s="1"/>
  <c r="AJ306" i="6"/>
  <c r="BB306" i="6" s="1"/>
  <c r="AJ318" i="6"/>
  <c r="BB318" i="6" s="1"/>
  <c r="AJ330" i="6"/>
  <c r="BB330" i="6" s="1"/>
  <c r="AJ342" i="6"/>
  <c r="BB342" i="6" s="1"/>
  <c r="AJ354" i="6"/>
  <c r="BB354" i="6" s="1"/>
  <c r="AJ366" i="6"/>
  <c r="BB366" i="6" s="1"/>
  <c r="AJ378" i="6"/>
  <c r="BB378" i="6" s="1"/>
  <c r="AJ390" i="6"/>
  <c r="BB390" i="6" s="1"/>
  <c r="AJ402" i="6"/>
  <c r="BB402" i="6" s="1"/>
  <c r="AJ414" i="6"/>
  <c r="BB414" i="6" s="1"/>
  <c r="AJ426" i="6"/>
  <c r="BB426" i="6" s="1"/>
  <c r="AJ438" i="6"/>
  <c r="BB438" i="6" s="1"/>
  <c r="AJ450" i="6"/>
  <c r="BB450" i="6" s="1"/>
  <c r="AJ462" i="6"/>
  <c r="BB462" i="6" s="1"/>
  <c r="AJ474" i="6"/>
  <c r="BB474" i="6" s="1"/>
  <c r="AJ486" i="6"/>
  <c r="BB486" i="6" s="1"/>
  <c r="AJ498" i="6"/>
  <c r="BB498" i="6" s="1"/>
  <c r="AJ510" i="6"/>
  <c r="BB510" i="6" s="1"/>
  <c r="AJ522" i="6"/>
  <c r="BB522" i="6" s="1"/>
  <c r="AJ534" i="6"/>
  <c r="BB534" i="6" s="1"/>
  <c r="AJ546" i="6"/>
  <c r="BB546" i="6" s="1"/>
  <c r="AJ558" i="6"/>
  <c r="BB558" i="6" s="1"/>
  <c r="AJ570" i="6"/>
  <c r="BB570" i="6" s="1"/>
  <c r="AJ582" i="6"/>
  <c r="BB582" i="6" s="1"/>
  <c r="AJ594" i="6"/>
  <c r="BB594" i="6" s="1"/>
  <c r="AJ606" i="6"/>
  <c r="AJ618" i="6"/>
  <c r="AJ630" i="6"/>
  <c r="BB630" i="6" s="1"/>
  <c r="AJ642" i="6"/>
  <c r="AJ654" i="6"/>
  <c r="BB654" i="6" s="1"/>
  <c r="AJ666" i="6"/>
  <c r="AJ678" i="6"/>
  <c r="AJ690" i="6"/>
  <c r="BB690" i="6" s="1"/>
  <c r="AJ702" i="6"/>
  <c r="AJ714" i="6"/>
  <c r="BB714" i="6" s="1"/>
  <c r="AJ726" i="6"/>
  <c r="AJ738" i="6"/>
  <c r="AJ750" i="6"/>
  <c r="AJ762" i="6"/>
  <c r="BB762" i="6" s="1"/>
  <c r="AJ774" i="6"/>
  <c r="BB774" i="6" s="1"/>
  <c r="AJ786" i="6"/>
  <c r="BB786" i="6" s="1"/>
  <c r="AJ798" i="6"/>
  <c r="BB798" i="6" s="1"/>
  <c r="AJ810" i="6"/>
  <c r="BB810" i="6" s="1"/>
  <c r="AJ822" i="6"/>
  <c r="BB822" i="6" s="1"/>
  <c r="AJ834" i="6"/>
  <c r="BB834" i="6" s="1"/>
  <c r="AR12" i="6"/>
  <c r="AR24" i="6"/>
  <c r="AR36" i="6"/>
  <c r="AR60" i="6"/>
  <c r="AR72" i="6"/>
  <c r="AR144" i="6"/>
  <c r="AR192" i="6"/>
  <c r="AR312" i="6"/>
  <c r="AR336" i="6"/>
  <c r="AR420" i="6"/>
  <c r="AR480" i="6"/>
  <c r="AR636" i="6"/>
  <c r="AR660" i="6"/>
  <c r="AR672" i="6"/>
  <c r="AR684" i="6"/>
  <c r="AR696" i="6"/>
  <c r="AR732" i="6"/>
  <c r="AJ7" i="6"/>
  <c r="AJ19" i="6"/>
  <c r="AJ31" i="6"/>
  <c r="AJ43" i="6"/>
  <c r="AJ55" i="6"/>
  <c r="AJ67" i="6"/>
  <c r="AJ79" i="6"/>
  <c r="AJ91" i="6"/>
  <c r="AJ103" i="6"/>
  <c r="AJ115" i="6"/>
  <c r="AJ127" i="6"/>
  <c r="AJ139" i="6"/>
  <c r="AJ151" i="6"/>
  <c r="AJ163" i="6"/>
  <c r="AJ175" i="6"/>
  <c r="AJ187" i="6"/>
  <c r="AJ199" i="6"/>
  <c r="AJ211" i="6"/>
  <c r="AJ223" i="6"/>
  <c r="AJ235" i="6"/>
  <c r="AJ247" i="6"/>
  <c r="AJ259" i="6"/>
  <c r="AJ271" i="6"/>
  <c r="AJ283" i="6"/>
  <c r="AJ295" i="6"/>
  <c r="AJ307" i="6"/>
  <c r="AJ319" i="6"/>
  <c r="AJ331" i="6"/>
  <c r="AJ343" i="6"/>
  <c r="AJ355" i="6"/>
  <c r="AJ367" i="6"/>
  <c r="AJ379" i="6"/>
  <c r="AJ391" i="6"/>
  <c r="AJ403" i="6"/>
  <c r="AJ415" i="6"/>
  <c r="AJ427" i="6"/>
  <c r="AJ439" i="6"/>
  <c r="AJ451" i="6"/>
  <c r="AJ463" i="6"/>
  <c r="AJ475" i="6"/>
  <c r="AJ487" i="6"/>
  <c r="AJ499" i="6"/>
  <c r="AJ511" i="6"/>
  <c r="AJ523" i="6"/>
  <c r="AJ535" i="6"/>
  <c r="AJ547" i="6"/>
  <c r="AJ559" i="6"/>
  <c r="AJ571" i="6"/>
  <c r="AJ583" i="6"/>
  <c r="AJ595" i="6"/>
  <c r="AJ607" i="6"/>
  <c r="AJ619" i="6"/>
  <c r="AJ631" i="6"/>
  <c r="AJ643" i="6"/>
  <c r="AJ655" i="6"/>
  <c r="AJ667" i="6"/>
  <c r="AJ679" i="6"/>
  <c r="AJ691" i="6"/>
  <c r="AJ703" i="6"/>
  <c r="AJ715" i="6"/>
  <c r="AJ727" i="6"/>
  <c r="AJ739" i="6"/>
  <c r="AR13" i="6"/>
  <c r="AR25" i="6"/>
  <c r="AR120" i="6"/>
  <c r="AJ8" i="6"/>
  <c r="BB8" i="6" s="1"/>
  <c r="AJ20" i="6"/>
  <c r="BB20" i="6" s="1"/>
  <c r="AJ32" i="6"/>
  <c r="AJ44" i="6"/>
  <c r="BB44" i="6" s="1"/>
  <c r="AJ56" i="6"/>
  <c r="BB56" i="6" s="1"/>
  <c r="AJ68" i="6"/>
  <c r="BB68" i="6" s="1"/>
  <c r="AJ80" i="6"/>
  <c r="BB80" i="6" s="1"/>
  <c r="AJ92" i="6"/>
  <c r="AJ104" i="6"/>
  <c r="BB104" i="6" s="1"/>
  <c r="AJ116" i="6"/>
  <c r="BB116" i="6" s="1"/>
  <c r="AJ128" i="6"/>
  <c r="BB128" i="6" s="1"/>
  <c r="AJ152" i="6"/>
  <c r="BB152" i="6" s="1"/>
  <c r="AJ176" i="6"/>
  <c r="BB176" i="6" s="1"/>
  <c r="AJ188" i="6"/>
  <c r="BB188" i="6" s="1"/>
  <c r="AJ200" i="6"/>
  <c r="BB200" i="6" s="1"/>
  <c r="AJ212" i="6"/>
  <c r="BB212" i="6" s="1"/>
  <c r="AJ224" i="6"/>
  <c r="BB224" i="6" s="1"/>
  <c r="AJ236" i="6"/>
  <c r="BB236" i="6" s="1"/>
  <c r="AJ248" i="6"/>
  <c r="BB248" i="6" s="1"/>
  <c r="AJ260" i="6"/>
  <c r="BB260" i="6" s="1"/>
  <c r="AJ272" i="6"/>
  <c r="BB272" i="6" s="1"/>
  <c r="AJ296" i="6"/>
  <c r="BB296" i="6" s="1"/>
  <c r="AJ308" i="6"/>
  <c r="BB308" i="6" s="1"/>
  <c r="AJ320" i="6"/>
  <c r="BB320" i="6" s="1"/>
  <c r="AJ332" i="6"/>
  <c r="BB332" i="6" s="1"/>
  <c r="AJ344" i="6"/>
  <c r="BB344" i="6" s="1"/>
  <c r="AJ356" i="6"/>
  <c r="BB356" i="6" s="1"/>
  <c r="AJ368" i="6"/>
  <c r="BB368" i="6" s="1"/>
  <c r="AJ380" i="6"/>
  <c r="BB380" i="6" s="1"/>
  <c r="AJ392" i="6"/>
  <c r="BB392" i="6" s="1"/>
  <c r="AJ404" i="6"/>
  <c r="BB404" i="6" s="1"/>
  <c r="AJ416" i="6"/>
  <c r="BB416" i="6" s="1"/>
  <c r="AJ440" i="6"/>
  <c r="BB440" i="6" s="1"/>
  <c r="AJ452" i="6"/>
  <c r="BB452" i="6" s="1"/>
  <c r="AJ464" i="6"/>
  <c r="BB464" i="6" s="1"/>
  <c r="AJ476" i="6"/>
  <c r="BB476" i="6" s="1"/>
  <c r="AJ488" i="6"/>
  <c r="BB488" i="6" s="1"/>
  <c r="AJ500" i="6"/>
  <c r="BB500" i="6" s="1"/>
  <c r="AJ512" i="6"/>
  <c r="BB512" i="6" s="1"/>
  <c r="AJ524" i="6"/>
  <c r="BB524" i="6" s="1"/>
  <c r="AJ536" i="6"/>
  <c r="BB536" i="6" s="1"/>
  <c r="AJ548" i="6"/>
  <c r="BB548" i="6" s="1"/>
  <c r="AJ560" i="6"/>
  <c r="BB560" i="6" s="1"/>
  <c r="AJ584" i="6"/>
  <c r="AJ596" i="6"/>
  <c r="BB596" i="6" s="1"/>
  <c r="AJ608" i="6"/>
  <c r="BB608" i="6" s="1"/>
  <c r="AJ620" i="6"/>
  <c r="BB620" i="6" s="1"/>
  <c r="AJ632" i="6"/>
  <c r="BB632" i="6" s="1"/>
  <c r="AJ644" i="6"/>
  <c r="AJ656" i="6"/>
  <c r="BB656" i="6" s="1"/>
  <c r="AJ668" i="6"/>
  <c r="BB668" i="6" s="1"/>
  <c r="AJ680" i="6"/>
  <c r="BB680" i="6" s="1"/>
  <c r="AJ692" i="6"/>
  <c r="AJ704" i="6"/>
  <c r="BB704" i="6" s="1"/>
  <c r="AJ728" i="6"/>
  <c r="BB728" i="6" s="1"/>
  <c r="AJ740" i="6"/>
  <c r="BB740" i="6" s="1"/>
  <c r="AJ752" i="6"/>
  <c r="BB752" i="6" s="1"/>
  <c r="AJ764" i="6"/>
  <c r="BB764" i="6" s="1"/>
  <c r="AJ776" i="6"/>
  <c r="BB776" i="6" s="1"/>
  <c r="AJ788" i="6"/>
  <c r="BB788" i="6" s="1"/>
  <c r="AJ800" i="6"/>
  <c r="BB800" i="6" s="1"/>
  <c r="AJ812" i="6"/>
  <c r="BB812" i="6" s="1"/>
  <c r="AJ824" i="6"/>
  <c r="BB824" i="6" s="1"/>
  <c r="AR14" i="6"/>
  <c r="AR26" i="6"/>
  <c r="AR50" i="6"/>
  <c r="AR194" i="6"/>
  <c r="AR326" i="6"/>
  <c r="AR338" i="6"/>
  <c r="AR350" i="6"/>
  <c r="AR386" i="6"/>
  <c r="AR398" i="6"/>
  <c r="AR410" i="6"/>
  <c r="AR722" i="6"/>
  <c r="AJ9" i="6"/>
  <c r="AJ21" i="6"/>
  <c r="AJ33" i="6"/>
  <c r="AJ45" i="6"/>
  <c r="AJ57" i="6"/>
  <c r="AJ69" i="6"/>
  <c r="AJ81" i="6"/>
  <c r="AJ93" i="6"/>
  <c r="AJ105" i="6"/>
  <c r="AJ117" i="6"/>
  <c r="AJ129" i="6"/>
  <c r="AJ141" i="6"/>
  <c r="AJ153" i="6"/>
  <c r="AJ165" i="6"/>
  <c r="AJ177" i="6"/>
  <c r="AJ189" i="6"/>
  <c r="AJ201" i="6"/>
  <c r="AJ213" i="6"/>
  <c r="AJ225" i="6"/>
  <c r="AJ237" i="6"/>
  <c r="AJ249" i="6"/>
  <c r="AJ261" i="6"/>
  <c r="AJ273" i="6"/>
  <c r="AJ285" i="6"/>
  <c r="AJ297" i="6"/>
  <c r="AJ309" i="6"/>
  <c r="AJ321" i="6"/>
  <c r="AJ333" i="6"/>
  <c r="AJ345" i="6"/>
  <c r="AJ357" i="6"/>
  <c r="AJ369" i="6"/>
  <c r="AJ381" i="6"/>
  <c r="AJ393" i="6"/>
  <c r="AJ405" i="6"/>
  <c r="AJ417" i="6"/>
  <c r="AJ429" i="6"/>
  <c r="AJ441" i="6"/>
  <c r="AJ453" i="6"/>
  <c r="AJ465" i="6"/>
  <c r="AJ477" i="6"/>
  <c r="AJ489" i="6"/>
  <c r="AJ501" i="6"/>
  <c r="AJ513" i="6"/>
  <c r="AJ525" i="6"/>
  <c r="AJ537" i="6"/>
  <c r="AJ549" i="6"/>
  <c r="AJ561" i="6"/>
  <c r="AJ573" i="6"/>
  <c r="AJ585" i="6"/>
  <c r="AJ597" i="6"/>
  <c r="AJ609" i="6"/>
  <c r="AJ621" i="6"/>
  <c r="AJ633" i="6"/>
  <c r="AJ645" i="6"/>
  <c r="AJ657" i="6"/>
  <c r="AJ669" i="6"/>
  <c r="AJ681" i="6"/>
  <c r="AJ693" i="6"/>
  <c r="AJ705" i="6"/>
  <c r="AJ717" i="6"/>
  <c r="AJ729" i="6"/>
  <c r="AJ741" i="6"/>
  <c r="AJ753" i="6"/>
  <c r="AJ765" i="6"/>
  <c r="AJ777" i="6"/>
  <c r="AJ789" i="6"/>
  <c r="AJ801" i="6"/>
  <c r="AJ813" i="6"/>
  <c r="AJ825" i="6"/>
  <c r="AR15" i="6"/>
  <c r="AR195" i="6"/>
  <c r="AJ10" i="6"/>
  <c r="BB10" i="6" s="1"/>
  <c r="AJ22" i="6"/>
  <c r="BB22" i="6" s="1"/>
  <c r="AJ34" i="6"/>
  <c r="BB34" i="6" s="1"/>
  <c r="AJ46" i="6"/>
  <c r="BB46" i="6" s="1"/>
  <c r="AJ58" i="6"/>
  <c r="BB58" i="6" s="1"/>
  <c r="AJ70" i="6"/>
  <c r="BB70" i="6" s="1"/>
  <c r="AJ82" i="6"/>
  <c r="BB82" i="6" s="1"/>
  <c r="AJ94" i="6"/>
  <c r="AJ106" i="6"/>
  <c r="BB106" i="6" s="1"/>
  <c r="AJ118" i="6"/>
  <c r="AJ130" i="6"/>
  <c r="AJ142" i="6"/>
  <c r="BB142" i="6" s="1"/>
  <c r="AJ154" i="6"/>
  <c r="BB154" i="6" s="1"/>
  <c r="AJ166" i="6"/>
  <c r="BB166" i="6" s="1"/>
  <c r="AJ178" i="6"/>
  <c r="BB178" i="6" s="1"/>
  <c r="AJ190" i="6"/>
  <c r="BB190" i="6" s="1"/>
  <c r="AJ202" i="6"/>
  <c r="BB202" i="6" s="1"/>
  <c r="AJ214" i="6"/>
  <c r="BB214" i="6" s="1"/>
  <c r="AJ226" i="6"/>
  <c r="BB226" i="6" s="1"/>
  <c r="AJ238" i="6"/>
  <c r="AJ250" i="6"/>
  <c r="BB250" i="6" s="1"/>
  <c r="AJ262" i="6"/>
  <c r="BB262" i="6" s="1"/>
  <c r="AJ274" i="6"/>
  <c r="BB274" i="6" s="1"/>
  <c r="AJ286" i="6"/>
  <c r="BB286" i="6" s="1"/>
  <c r="AJ298" i="6"/>
  <c r="BB298" i="6" s="1"/>
  <c r="AJ310" i="6"/>
  <c r="BB310" i="6" s="1"/>
  <c r="AJ322" i="6"/>
  <c r="AJ334" i="6"/>
  <c r="BB334" i="6" s="1"/>
  <c r="AJ346" i="6"/>
  <c r="BB346" i="6" s="1"/>
  <c r="AJ358" i="6"/>
  <c r="BB358" i="6" s="1"/>
  <c r="AJ370" i="6"/>
  <c r="BB370" i="6" s="1"/>
  <c r="AJ382" i="6"/>
  <c r="BB382" i="6" s="1"/>
  <c r="AJ394" i="6"/>
  <c r="BB394" i="6" s="1"/>
  <c r="AJ406" i="6"/>
  <c r="BB406" i="6" s="1"/>
  <c r="AJ418" i="6"/>
  <c r="AJ430" i="6"/>
  <c r="BB430" i="6" s="1"/>
  <c r="AJ442" i="6"/>
  <c r="BB442" i="6" s="1"/>
  <c r="AJ454" i="6"/>
  <c r="BB454" i="6" s="1"/>
  <c r="AJ466" i="6"/>
  <c r="BB466" i="6" s="1"/>
  <c r="AJ478" i="6"/>
  <c r="BB478" i="6" s="1"/>
  <c r="AJ490" i="6"/>
  <c r="BB490" i="6" s="1"/>
  <c r="AJ502" i="6"/>
  <c r="BB502" i="6" s="1"/>
  <c r="AJ514" i="6"/>
  <c r="BB514" i="6" s="1"/>
  <c r="AJ526" i="6"/>
  <c r="BB526" i="6" s="1"/>
  <c r="AJ538" i="6"/>
  <c r="BB538" i="6" s="1"/>
  <c r="AJ550" i="6"/>
  <c r="BB550" i="6" s="1"/>
  <c r="AJ562" i="6"/>
  <c r="BB562" i="6" s="1"/>
  <c r="AJ574" i="6"/>
  <c r="AJ586" i="6"/>
  <c r="BB586" i="6" s="1"/>
  <c r="AJ598" i="6"/>
  <c r="BB598" i="6" s="1"/>
  <c r="AJ610" i="6"/>
  <c r="AJ622" i="6"/>
  <c r="BB622" i="6" s="1"/>
  <c r="AJ634" i="6"/>
  <c r="BB634" i="6" s="1"/>
  <c r="AJ646" i="6"/>
  <c r="AJ658" i="6"/>
  <c r="BB658" i="6" s="1"/>
  <c r="AJ670" i="6"/>
  <c r="BB670" i="6" s="1"/>
  <c r="AJ682" i="6"/>
  <c r="BB682" i="6" s="1"/>
  <c r="AJ694" i="6"/>
  <c r="BB694" i="6" s="1"/>
  <c r="AJ706" i="6"/>
  <c r="AJ718" i="6"/>
  <c r="BB718" i="6" s="1"/>
  <c r="AJ730" i="6"/>
  <c r="BB730" i="6" s="1"/>
  <c r="AJ742" i="6"/>
  <c r="BB742" i="6" s="1"/>
  <c r="AR160" i="6"/>
  <c r="AR184" i="6"/>
  <c r="AR196" i="6"/>
  <c r="AR208" i="6"/>
  <c r="AR340" i="6"/>
  <c r="BA78" i="6"/>
  <c r="AJ11" i="6"/>
  <c r="AJ23" i="6"/>
  <c r="AJ35" i="6"/>
  <c r="AJ47" i="6"/>
  <c r="AJ59" i="6"/>
  <c r="AJ71" i="6"/>
  <c r="AJ83" i="6"/>
  <c r="AJ95" i="6"/>
  <c r="AJ107" i="6"/>
  <c r="AJ119" i="6"/>
  <c r="AJ131" i="6"/>
  <c r="AJ143" i="6"/>
  <c r="AJ155" i="6"/>
  <c r="BB155" i="6" s="1"/>
  <c r="AJ167" i="6"/>
  <c r="AJ179" i="6"/>
  <c r="AJ191" i="6"/>
  <c r="AJ203" i="6"/>
  <c r="AJ215" i="6"/>
  <c r="AJ227" i="6"/>
  <c r="AJ239" i="6"/>
  <c r="AJ251" i="6"/>
  <c r="AJ263" i="6"/>
  <c r="AJ275" i="6"/>
  <c r="AJ287" i="6"/>
  <c r="AJ299" i="6"/>
  <c r="AJ311" i="6"/>
  <c r="AJ323" i="6"/>
  <c r="AJ335" i="6"/>
  <c r="AJ347" i="6"/>
  <c r="AJ359" i="6"/>
  <c r="AJ371" i="6"/>
  <c r="AJ383" i="6"/>
  <c r="AJ395" i="6"/>
  <c r="AJ407" i="6"/>
  <c r="AJ419" i="6"/>
  <c r="AJ431" i="6"/>
  <c r="AJ443" i="6"/>
  <c r="AJ455" i="6"/>
  <c r="AJ467" i="6"/>
  <c r="AJ479" i="6"/>
  <c r="AR5" i="6"/>
  <c r="BA90" i="6"/>
  <c r="AJ12" i="6"/>
  <c r="BB12" i="6" s="1"/>
  <c r="AJ24" i="6"/>
  <c r="AJ36" i="6"/>
  <c r="BB36" i="6" s="1"/>
  <c r="AJ48" i="6"/>
  <c r="BB48" i="6" s="1"/>
  <c r="AJ60" i="6"/>
  <c r="BB60" i="6" s="1"/>
  <c r="AJ72" i="6"/>
  <c r="AJ84" i="6"/>
  <c r="BB84" i="6" s="1"/>
  <c r="AJ96" i="6"/>
  <c r="BB96" i="6" s="1"/>
  <c r="AJ108" i="6"/>
  <c r="BB108" i="6" s="1"/>
  <c r="AJ120" i="6"/>
  <c r="AJ132" i="6"/>
  <c r="BB132" i="6" s="1"/>
  <c r="AJ144" i="6"/>
  <c r="AJ156" i="6"/>
  <c r="BB156" i="6" s="1"/>
  <c r="AJ168" i="6"/>
  <c r="BB168" i="6" s="1"/>
  <c r="AJ180" i="6"/>
  <c r="BB180" i="6" s="1"/>
  <c r="AJ192" i="6"/>
  <c r="BB192" i="6" s="1"/>
  <c r="AJ204" i="6"/>
  <c r="BB204" i="6" s="1"/>
  <c r="AJ216" i="6"/>
  <c r="BB216" i="6" s="1"/>
  <c r="AJ228" i="6"/>
  <c r="BB228" i="6" s="1"/>
  <c r="AJ240" i="6"/>
  <c r="AJ252" i="6"/>
  <c r="BB252" i="6" s="1"/>
  <c r="AJ264" i="6"/>
  <c r="BB264" i="6" s="1"/>
  <c r="AJ276" i="6"/>
  <c r="BB276" i="6" s="1"/>
  <c r="AJ288" i="6"/>
  <c r="BB288" i="6" s="1"/>
  <c r="AJ300" i="6"/>
  <c r="BB300" i="6" s="1"/>
  <c r="AJ312" i="6"/>
  <c r="BB312" i="6" s="1"/>
  <c r="AJ324" i="6"/>
  <c r="BB324" i="6" s="1"/>
  <c r="AJ336" i="6"/>
  <c r="BB336" i="6" s="1"/>
  <c r="AJ348" i="6"/>
  <c r="BB348" i="6" s="1"/>
  <c r="AJ360" i="6"/>
  <c r="BB360" i="6" s="1"/>
  <c r="AJ372" i="6"/>
  <c r="BB372" i="6" s="1"/>
  <c r="AJ384" i="6"/>
  <c r="BB384" i="6" s="1"/>
  <c r="AJ396" i="6"/>
  <c r="BB396" i="6" s="1"/>
  <c r="AJ408" i="6"/>
  <c r="BB408" i="6" s="1"/>
  <c r="AJ420" i="6"/>
  <c r="AJ432" i="6"/>
  <c r="BB432" i="6" s="1"/>
  <c r="AJ444" i="6"/>
  <c r="BB444" i="6" s="1"/>
  <c r="AJ456" i="6"/>
  <c r="BB456" i="6" s="1"/>
  <c r="AJ468" i="6"/>
  <c r="BB468" i="6" s="1"/>
  <c r="AJ480" i="6"/>
  <c r="AJ492" i="6"/>
  <c r="BB492" i="6" s="1"/>
  <c r="AJ504" i="6"/>
  <c r="BB504" i="6" s="1"/>
  <c r="AJ516" i="6"/>
  <c r="BB516" i="6" s="1"/>
  <c r="AJ528" i="6"/>
  <c r="BB528" i="6" s="1"/>
  <c r="AJ540" i="6"/>
  <c r="BB540" i="6" s="1"/>
  <c r="AJ552" i="6"/>
  <c r="BB552" i="6" s="1"/>
  <c r="AJ564" i="6"/>
  <c r="BB564" i="6" s="1"/>
  <c r="AJ576" i="6"/>
  <c r="BB576" i="6" s="1"/>
  <c r="AJ588" i="6"/>
  <c r="BB588" i="6" s="1"/>
  <c r="AJ600" i="6"/>
  <c r="BB600" i="6" s="1"/>
  <c r="AJ612" i="6"/>
  <c r="BB612" i="6" s="1"/>
  <c r="AJ624" i="6"/>
  <c r="BB624" i="6" s="1"/>
  <c r="AJ636" i="6"/>
  <c r="AJ648" i="6"/>
  <c r="BB648" i="6" s="1"/>
  <c r="AJ660" i="6"/>
  <c r="BB660" i="6" s="1"/>
  <c r="AJ672" i="6"/>
  <c r="AJ684" i="6"/>
  <c r="BB684" i="6" s="1"/>
  <c r="AJ696" i="6"/>
  <c r="BB696" i="6" s="1"/>
  <c r="AJ708" i="6"/>
  <c r="BB708" i="6" s="1"/>
  <c r="AJ720" i="6"/>
  <c r="BB720" i="6" s="1"/>
  <c r="AJ732" i="6"/>
  <c r="AJ744" i="6"/>
  <c r="BB744" i="6" s="1"/>
  <c r="AJ756" i="6"/>
  <c r="BB756" i="6" s="1"/>
  <c r="AJ768" i="6"/>
  <c r="BB768" i="6" s="1"/>
  <c r="AJ780" i="6"/>
  <c r="BB780" i="6" s="1"/>
  <c r="AJ792" i="6"/>
  <c r="BB792" i="6" s="1"/>
  <c r="AJ804" i="6"/>
  <c r="BB804" i="6" s="1"/>
  <c r="AJ816" i="6"/>
  <c r="BB816" i="6" s="1"/>
  <c r="AJ828" i="6"/>
  <c r="BB828" i="6" s="1"/>
  <c r="AR6" i="6"/>
  <c r="AR30" i="6"/>
  <c r="AR78" i="6"/>
  <c r="AR90" i="6"/>
  <c r="AR114" i="6"/>
  <c r="AR150" i="6"/>
  <c r="AR186" i="6"/>
  <c r="AR234" i="6"/>
  <c r="AR282" i="6"/>
  <c r="AR318" i="6"/>
  <c r="AR342" i="6"/>
  <c r="AR570" i="6"/>
  <c r="AR606" i="6"/>
  <c r="AR618" i="6"/>
  <c r="AR642" i="6"/>
  <c r="AR666" i="6"/>
  <c r="AR678" i="6"/>
  <c r="AR702" i="6"/>
  <c r="AR726" i="6"/>
  <c r="AR738" i="6"/>
  <c r="AR750" i="6"/>
  <c r="AR798" i="6"/>
  <c r="AJ13" i="6"/>
  <c r="AJ25" i="6"/>
  <c r="AJ37" i="6"/>
  <c r="AJ49" i="6"/>
  <c r="AJ61" i="6"/>
  <c r="AJ73" i="6"/>
  <c r="AJ85" i="6"/>
  <c r="AJ97" i="6"/>
  <c r="AJ109" i="6"/>
  <c r="AJ121" i="6"/>
  <c r="AJ133" i="6"/>
  <c r="AJ145" i="6"/>
  <c r="AJ157" i="6"/>
  <c r="AJ169" i="6"/>
  <c r="AJ181" i="6"/>
  <c r="AJ205" i="6"/>
  <c r="AJ217" i="6"/>
  <c r="AJ229" i="6"/>
  <c r="AJ241" i="6"/>
  <c r="AJ253" i="6"/>
  <c r="AJ265" i="6"/>
  <c r="AJ277" i="6"/>
  <c r="AJ289" i="6"/>
  <c r="AJ301" i="6"/>
  <c r="AJ313" i="6"/>
  <c r="AJ325" i="6"/>
  <c r="AJ337" i="6"/>
  <c r="AJ349" i="6"/>
  <c r="AJ361" i="6"/>
  <c r="AJ373" i="6"/>
  <c r="AJ385" i="6"/>
  <c r="AJ397" i="6"/>
  <c r="AJ409" i="6"/>
  <c r="AJ421" i="6"/>
  <c r="AJ433" i="6"/>
  <c r="AJ445" i="6"/>
  <c r="AJ457" i="6"/>
  <c r="AJ469" i="6"/>
  <c r="AJ481" i="6"/>
  <c r="AJ493" i="6"/>
  <c r="AJ505" i="6"/>
  <c r="AJ517" i="6"/>
  <c r="AJ529" i="6"/>
  <c r="AJ541" i="6"/>
  <c r="AJ553" i="6"/>
  <c r="AJ565" i="6"/>
  <c r="AJ577" i="6"/>
  <c r="AJ589" i="6"/>
  <c r="AJ601" i="6"/>
  <c r="AJ613" i="6"/>
  <c r="AJ625" i="6"/>
  <c r="AJ637" i="6"/>
  <c r="AJ649" i="6"/>
  <c r="AJ661" i="6"/>
  <c r="AJ673" i="6"/>
  <c r="AJ685" i="6"/>
  <c r="AJ697" i="6"/>
  <c r="AR235" i="6"/>
  <c r="AR240" i="6"/>
  <c r="AJ14" i="6"/>
  <c r="BB14" i="6" s="1"/>
  <c r="AJ26" i="6"/>
  <c r="BB26" i="6" s="1"/>
  <c r="AJ38" i="6"/>
  <c r="BB38" i="6" s="1"/>
  <c r="AJ50" i="6"/>
  <c r="BB50" i="6" s="1"/>
  <c r="AJ62" i="6"/>
  <c r="BB62" i="6" s="1"/>
  <c r="AJ74" i="6"/>
  <c r="BB74" i="6" s="1"/>
  <c r="AJ86" i="6"/>
  <c r="BB86" i="6" s="1"/>
  <c r="AJ98" i="6"/>
  <c r="BB98" i="6" s="1"/>
  <c r="AJ110" i="6"/>
  <c r="BB110" i="6" s="1"/>
  <c r="AJ122" i="6"/>
  <c r="BB122" i="6" s="1"/>
  <c r="AJ134" i="6"/>
  <c r="BB134" i="6" s="1"/>
  <c r="AJ146" i="6"/>
  <c r="BB146" i="6" s="1"/>
  <c r="AJ158" i="6"/>
  <c r="BB158" i="6" s="1"/>
  <c r="AJ170" i="6"/>
  <c r="BB170" i="6" s="1"/>
  <c r="AJ182" i="6"/>
  <c r="BB182" i="6" s="1"/>
  <c r="AJ194" i="6"/>
  <c r="BB194" i="6" s="1"/>
  <c r="AJ206" i="6"/>
  <c r="BB206" i="6" s="1"/>
  <c r="AJ218" i="6"/>
  <c r="BB218" i="6" s="1"/>
  <c r="AJ230" i="6"/>
  <c r="AJ242" i="6"/>
  <c r="BB242" i="6" s="1"/>
  <c r="AJ254" i="6"/>
  <c r="BB254" i="6" s="1"/>
  <c r="AJ266" i="6"/>
  <c r="BB266" i="6" s="1"/>
  <c r="AJ278" i="6"/>
  <c r="BB278" i="6" s="1"/>
  <c r="AJ290" i="6"/>
  <c r="BB290" i="6" s="1"/>
  <c r="AJ302" i="6"/>
  <c r="BB302" i="6" s="1"/>
  <c r="AJ314" i="6"/>
  <c r="BB314" i="6" s="1"/>
  <c r="AJ326" i="6"/>
  <c r="BB326" i="6" s="1"/>
  <c r="AJ338" i="6"/>
  <c r="BB338" i="6" s="1"/>
  <c r="AJ350" i="6"/>
  <c r="BB350" i="6" s="1"/>
  <c r="AJ362" i="6"/>
  <c r="BB362" i="6" s="1"/>
  <c r="AJ374" i="6"/>
  <c r="BB374" i="6" s="1"/>
  <c r="AJ386" i="6"/>
  <c r="AJ398" i="6"/>
  <c r="AJ410" i="6"/>
  <c r="BB410" i="6" s="1"/>
  <c r="AJ422" i="6"/>
  <c r="BB422" i="6" s="1"/>
  <c r="AJ434" i="6"/>
  <c r="BB434" i="6" s="1"/>
  <c r="AJ446" i="6"/>
  <c r="BB446" i="6" s="1"/>
  <c r="AJ458" i="6"/>
  <c r="BB458" i="6" s="1"/>
  <c r="AJ470" i="6"/>
  <c r="BB470" i="6" s="1"/>
  <c r="AJ482" i="6"/>
  <c r="BB482" i="6" s="1"/>
  <c r="AJ494" i="6"/>
  <c r="BB494" i="6" s="1"/>
  <c r="AJ506" i="6"/>
  <c r="BB506" i="6" s="1"/>
  <c r="AJ518" i="6"/>
  <c r="BB518" i="6" s="1"/>
  <c r="AJ530" i="6"/>
  <c r="BB530" i="6" s="1"/>
  <c r="AJ542" i="6"/>
  <c r="BB542" i="6" s="1"/>
  <c r="AJ554" i="6"/>
  <c r="BB554" i="6" s="1"/>
  <c r="AJ566" i="6"/>
  <c r="BB566" i="6" s="1"/>
  <c r="AJ578" i="6"/>
  <c r="BB578" i="6" s="1"/>
  <c r="AJ590" i="6"/>
  <c r="BB590" i="6" s="1"/>
  <c r="AJ602" i="6"/>
  <c r="BB602" i="6" s="1"/>
  <c r="AJ614" i="6"/>
  <c r="BB614" i="6" s="1"/>
  <c r="AJ626" i="6"/>
  <c r="BB626" i="6" s="1"/>
  <c r="AJ638" i="6"/>
  <c r="BB638" i="6" s="1"/>
  <c r="AJ650" i="6"/>
  <c r="BB650" i="6" s="1"/>
  <c r="AJ662" i="6"/>
  <c r="BB662" i="6" s="1"/>
  <c r="AJ674" i="6"/>
  <c r="AJ686" i="6"/>
  <c r="BB686" i="6" s="1"/>
  <c r="AJ698" i="6"/>
  <c r="BB698" i="6" s="1"/>
  <c r="AJ710" i="6"/>
  <c r="BB710" i="6" s="1"/>
  <c r="AJ722" i="6"/>
  <c r="AJ734" i="6"/>
  <c r="BB734" i="6" s="1"/>
  <c r="AJ746" i="6"/>
  <c r="BB746" i="6" s="1"/>
  <c r="AJ758" i="6"/>
  <c r="BB758" i="6" s="1"/>
  <c r="AJ770" i="6"/>
  <c r="BB770" i="6" s="1"/>
  <c r="AJ782" i="6"/>
  <c r="BB782" i="6" s="1"/>
  <c r="AJ794" i="6"/>
  <c r="BB794" i="6" s="1"/>
  <c r="AJ806" i="6"/>
  <c r="BB806" i="6" s="1"/>
  <c r="AJ818" i="6"/>
  <c r="BB818" i="6" s="1"/>
  <c r="AJ830" i="6"/>
  <c r="BB830" i="6" s="1"/>
  <c r="AR32" i="6"/>
  <c r="AR56" i="6"/>
  <c r="AR68" i="6"/>
  <c r="AR92" i="6"/>
  <c r="AR140" i="6"/>
  <c r="AR200" i="6"/>
  <c r="AR236" i="6"/>
  <c r="AR392" i="6"/>
  <c r="AR572" i="6"/>
  <c r="AR584" i="6"/>
  <c r="AR644" i="6"/>
  <c r="AR692" i="6"/>
  <c r="AR776" i="6"/>
  <c r="AJ3" i="6"/>
  <c r="AJ15" i="6"/>
  <c r="AJ27" i="6"/>
  <c r="AJ39" i="6"/>
  <c r="AJ51" i="6"/>
  <c r="AJ63" i="6"/>
  <c r="AJ75" i="6"/>
  <c r="AJ87" i="6"/>
  <c r="AJ99" i="6"/>
  <c r="AJ111" i="6"/>
  <c r="AJ123" i="6"/>
  <c r="AJ135" i="6"/>
  <c r="AJ147" i="6"/>
  <c r="AJ159" i="6"/>
  <c r="AJ171" i="6"/>
  <c r="AJ183" i="6"/>
  <c r="AJ195" i="6"/>
  <c r="AJ207" i="6"/>
  <c r="AJ219" i="6"/>
  <c r="AJ231" i="6"/>
  <c r="AJ243" i="6"/>
  <c r="AJ255" i="6"/>
  <c r="AJ267" i="6"/>
  <c r="AJ279" i="6"/>
  <c r="AJ291" i="6"/>
  <c r="AJ303" i="6"/>
  <c r="AJ315" i="6"/>
  <c r="AJ327" i="6"/>
  <c r="AJ339" i="6"/>
  <c r="AJ351" i="6"/>
  <c r="AJ363" i="6"/>
  <c r="AJ375" i="6"/>
  <c r="AJ387" i="6"/>
  <c r="AJ399" i="6"/>
  <c r="AJ411" i="6"/>
  <c r="AJ423" i="6"/>
  <c r="AJ435" i="6"/>
  <c r="AJ447" i="6"/>
  <c r="AJ459" i="6"/>
  <c r="AJ471" i="6"/>
  <c r="AJ483" i="6"/>
  <c r="AJ495" i="6"/>
  <c r="AJ507" i="6"/>
  <c r="AJ519" i="6"/>
  <c r="AJ531" i="6"/>
  <c r="AJ543" i="6"/>
  <c r="AJ555" i="6"/>
  <c r="AJ567" i="6"/>
  <c r="AJ579" i="6"/>
  <c r="AJ591" i="6"/>
  <c r="AJ603" i="6"/>
  <c r="AJ615" i="6"/>
  <c r="AJ627" i="6"/>
  <c r="AJ639" i="6"/>
  <c r="AJ651" i="6"/>
  <c r="AJ663" i="6"/>
  <c r="AJ675" i="6"/>
  <c r="AJ687" i="6"/>
  <c r="AJ699" i="6"/>
  <c r="AJ711" i="6"/>
  <c r="AJ723" i="6"/>
  <c r="AJ735" i="6"/>
  <c r="AJ747" i="6"/>
  <c r="AJ759" i="6"/>
  <c r="AJ771" i="6"/>
  <c r="AJ783" i="6"/>
  <c r="AJ795" i="6"/>
  <c r="AJ807" i="6"/>
  <c r="AJ819" i="6"/>
  <c r="AJ831" i="6"/>
  <c r="AR33" i="6"/>
  <c r="AR69" i="6"/>
  <c r="AR93" i="6"/>
  <c r="AR237" i="6"/>
  <c r="AJ4" i="6"/>
  <c r="BB4" i="6" s="1"/>
  <c r="AJ16" i="6"/>
  <c r="BB16" i="6" s="1"/>
  <c r="AJ28" i="6"/>
  <c r="BB28" i="6" s="1"/>
  <c r="AJ40" i="6"/>
  <c r="BB40" i="6" s="1"/>
  <c r="AJ52" i="6"/>
  <c r="BB52" i="6" s="1"/>
  <c r="AJ64" i="6"/>
  <c r="BB64" i="6" s="1"/>
  <c r="AJ76" i="6"/>
  <c r="BB76" i="6" s="1"/>
  <c r="AJ88" i="6"/>
  <c r="BB88" i="6" s="1"/>
  <c r="AJ100" i="6"/>
  <c r="BB100" i="6" s="1"/>
  <c r="AJ112" i="6"/>
  <c r="BB112" i="6" s="1"/>
  <c r="AJ124" i="6"/>
  <c r="BB124" i="6" s="1"/>
  <c r="AJ136" i="6"/>
  <c r="BB136" i="6" s="1"/>
  <c r="AJ148" i="6"/>
  <c r="BB148" i="6" s="1"/>
  <c r="AJ160" i="6"/>
  <c r="AJ172" i="6"/>
  <c r="BB172" i="6" s="1"/>
  <c r="AJ184" i="6"/>
  <c r="BB184" i="6" s="1"/>
  <c r="AJ196" i="6"/>
  <c r="BB196" i="6" s="1"/>
  <c r="AJ208" i="6"/>
  <c r="BB208" i="6" s="1"/>
  <c r="AJ220" i="6"/>
  <c r="BB220" i="6" s="1"/>
  <c r="AJ232" i="6"/>
  <c r="BB232" i="6" s="1"/>
  <c r="AJ244" i="6"/>
  <c r="BB244" i="6" s="1"/>
  <c r="AJ256" i="6"/>
  <c r="BB256" i="6" s="1"/>
  <c r="AJ268" i="6"/>
  <c r="BB268" i="6" s="1"/>
  <c r="AJ280" i="6"/>
  <c r="BB280" i="6" s="1"/>
  <c r="AJ292" i="6"/>
  <c r="BB292" i="6" s="1"/>
  <c r="AJ304" i="6"/>
  <c r="BB304" i="6" s="1"/>
  <c r="AJ316" i="6"/>
  <c r="BB316" i="6" s="1"/>
  <c r="AJ328" i="6"/>
  <c r="BB328" i="6" s="1"/>
  <c r="AJ340" i="6"/>
  <c r="AJ352" i="6"/>
  <c r="BB352" i="6" s="1"/>
  <c r="AJ364" i="6"/>
  <c r="BB364" i="6" s="1"/>
  <c r="AJ376" i="6"/>
  <c r="BB376" i="6" s="1"/>
  <c r="AJ388" i="6"/>
  <c r="BB388" i="6" s="1"/>
  <c r="AJ400" i="6"/>
  <c r="BB400" i="6" s="1"/>
  <c r="AJ412" i="6"/>
  <c r="BB412" i="6" s="1"/>
  <c r="AJ424" i="6"/>
  <c r="BB424" i="6" s="1"/>
  <c r="AJ436" i="6"/>
  <c r="BB436" i="6" s="1"/>
  <c r="AJ448" i="6"/>
  <c r="BB448" i="6" s="1"/>
  <c r="AJ460" i="6"/>
  <c r="BB460" i="6" s="1"/>
  <c r="AJ472" i="6"/>
  <c r="BB472" i="6" s="1"/>
  <c r="AJ484" i="6"/>
  <c r="BB484" i="6" s="1"/>
  <c r="AJ496" i="6"/>
  <c r="BB496" i="6" s="1"/>
  <c r="AJ508" i="6"/>
  <c r="BB508" i="6" s="1"/>
  <c r="AJ520" i="6"/>
  <c r="BB520" i="6" s="1"/>
  <c r="AJ532" i="6"/>
  <c r="BB532" i="6" s="1"/>
  <c r="AJ544" i="6"/>
  <c r="BB544" i="6" s="1"/>
  <c r="AJ556" i="6"/>
  <c r="BB556" i="6" s="1"/>
  <c r="AJ568" i="6"/>
  <c r="AJ580" i="6"/>
  <c r="BB580" i="6" s="1"/>
  <c r="AJ592" i="6"/>
  <c r="BB592" i="6" s="1"/>
  <c r="AJ604" i="6"/>
  <c r="AJ616" i="6"/>
  <c r="AJ628" i="6"/>
  <c r="BB628" i="6" s="1"/>
  <c r="AJ640" i="6"/>
  <c r="AJ652" i="6"/>
  <c r="AJ664" i="6"/>
  <c r="BB664" i="6" s="1"/>
  <c r="AJ676" i="6"/>
  <c r="BB676" i="6" s="1"/>
  <c r="AJ688" i="6"/>
  <c r="AJ700" i="6"/>
  <c r="AJ712" i="6"/>
  <c r="BB712" i="6" s="1"/>
  <c r="AJ724" i="6"/>
  <c r="BB724" i="6" s="1"/>
  <c r="AJ736" i="6"/>
  <c r="BB736" i="6" s="1"/>
  <c r="AJ748" i="6"/>
  <c r="BB748" i="6" s="1"/>
  <c r="AJ760" i="6"/>
  <c r="BB760" i="6" s="1"/>
  <c r="AJ772" i="6"/>
  <c r="BB772" i="6" s="1"/>
  <c r="AJ784" i="6"/>
  <c r="BB784" i="6" s="1"/>
  <c r="AJ796" i="6"/>
  <c r="BB796" i="6" s="1"/>
  <c r="AJ808" i="6"/>
  <c r="BB808" i="6" s="1"/>
  <c r="AJ820" i="6"/>
  <c r="BB820" i="6" s="1"/>
  <c r="AJ832" i="6"/>
  <c r="BB832" i="6" s="1"/>
  <c r="AR34" i="6"/>
  <c r="AR70" i="6"/>
  <c r="AR118" i="6"/>
  <c r="AR130" i="6"/>
  <c r="AR238" i="6"/>
  <c r="AR322" i="6"/>
  <c r="AR418" i="6"/>
  <c r="AR442" i="6"/>
  <c r="AR574" i="6"/>
  <c r="AR610" i="6"/>
  <c r="AR646" i="6"/>
  <c r="AR658" i="6"/>
  <c r="AR682" i="6"/>
  <c r="AR706" i="6"/>
  <c r="AJ6" i="6"/>
  <c r="BB6" i="6" s="1"/>
  <c r="AJ18" i="6"/>
  <c r="BB18" i="6" s="1"/>
  <c r="AJ30" i="6"/>
  <c r="AJ42" i="6"/>
  <c r="BB42" i="6" s="1"/>
  <c r="AJ54" i="6"/>
  <c r="BB54" i="6" s="1"/>
  <c r="AJ66" i="6"/>
  <c r="BB66" i="6" s="1"/>
  <c r="AJ5" i="6"/>
  <c r="AJ17" i="6"/>
  <c r="AJ29" i="6"/>
  <c r="AJ41" i="6"/>
  <c r="AJ53" i="6"/>
  <c r="AJ65" i="6"/>
  <c r="AJ77" i="6"/>
  <c r="AJ89" i="6"/>
  <c r="AJ101" i="6"/>
  <c r="AJ113" i="6"/>
  <c r="AJ125" i="6"/>
  <c r="AJ137" i="6"/>
  <c r="AJ149" i="6"/>
  <c r="AJ161" i="6"/>
  <c r="AJ173" i="6"/>
  <c r="AJ185" i="6"/>
  <c r="AJ197" i="6"/>
  <c r="AJ209" i="6"/>
  <c r="AJ221" i="6"/>
  <c r="AJ233" i="6"/>
  <c r="AJ245" i="6"/>
  <c r="AJ257" i="6"/>
  <c r="AJ269" i="6"/>
  <c r="AJ281" i="6"/>
  <c r="AJ293" i="6"/>
  <c r="AJ305" i="6"/>
  <c r="AJ317" i="6"/>
  <c r="AJ329" i="6"/>
  <c r="AJ341" i="6"/>
  <c r="AJ353" i="6"/>
  <c r="AJ365" i="6"/>
  <c r="AJ377" i="6"/>
  <c r="AJ389" i="6"/>
  <c r="AJ401" i="6"/>
  <c r="AJ413" i="6"/>
  <c r="AJ425" i="6"/>
  <c r="AJ437" i="6"/>
  <c r="AJ449" i="6"/>
  <c r="AJ461" i="6"/>
  <c r="AJ473" i="6"/>
  <c r="AJ485" i="6"/>
  <c r="AJ497" i="6"/>
  <c r="AJ509" i="6"/>
  <c r="AJ521" i="6"/>
  <c r="AJ533" i="6"/>
  <c r="AJ545" i="6"/>
  <c r="AJ557" i="6"/>
  <c r="AJ569" i="6"/>
  <c r="AJ581" i="6"/>
  <c r="AJ593" i="6"/>
  <c r="AJ605" i="6"/>
  <c r="AJ617" i="6"/>
  <c r="AJ629" i="6"/>
  <c r="AJ641" i="6"/>
  <c r="AJ653" i="6"/>
  <c r="AJ665" i="6"/>
  <c r="AJ677" i="6"/>
  <c r="AJ689" i="6"/>
  <c r="AJ701" i="6"/>
  <c r="AJ713" i="6"/>
  <c r="AJ725" i="6"/>
  <c r="AJ737" i="6"/>
  <c r="AJ749" i="6"/>
  <c r="AJ761" i="6"/>
  <c r="AJ773" i="6"/>
  <c r="AJ785" i="6"/>
  <c r="AJ797" i="6"/>
  <c r="AJ809" i="6"/>
  <c r="AJ821" i="6"/>
  <c r="AJ833" i="6"/>
  <c r="AR35" i="6"/>
  <c r="AR71" i="6"/>
  <c r="AR119" i="6"/>
  <c r="AJ709" i="6"/>
  <c r="AJ721" i="6"/>
  <c r="AJ733" i="6"/>
  <c r="AJ745" i="6"/>
  <c r="AJ757" i="6"/>
  <c r="AJ769" i="6"/>
  <c r="AJ781" i="6"/>
  <c r="AJ793" i="6"/>
  <c r="AJ805" i="6"/>
  <c r="AJ817" i="6"/>
  <c r="AJ829" i="6"/>
  <c r="AR91" i="6"/>
  <c r="BA193" i="6"/>
  <c r="AJ751" i="6"/>
  <c r="AJ763" i="6"/>
  <c r="AJ775" i="6"/>
  <c r="AJ787" i="6"/>
  <c r="AJ799" i="6"/>
  <c r="AJ811" i="6"/>
  <c r="AJ823" i="6"/>
  <c r="AJ835" i="6"/>
  <c r="AR193" i="6"/>
  <c r="AR674" i="6"/>
  <c r="AR758" i="6"/>
  <c r="AJ754" i="6"/>
  <c r="BB754" i="6" s="1"/>
  <c r="AJ766" i="6"/>
  <c r="BB766" i="6" s="1"/>
  <c r="AJ778" i="6"/>
  <c r="BB778" i="6" s="1"/>
  <c r="AJ790" i="6"/>
  <c r="BB790" i="6" s="1"/>
  <c r="AJ802" i="6"/>
  <c r="BB802" i="6" s="1"/>
  <c r="AJ814" i="6"/>
  <c r="BB814" i="6" s="1"/>
  <c r="AJ826" i="6"/>
  <c r="BB826" i="6" s="1"/>
  <c r="AR76" i="6"/>
  <c r="AR568" i="6"/>
  <c r="AR604" i="6"/>
  <c r="AR616" i="6"/>
  <c r="AR640" i="6"/>
  <c r="AR652" i="6"/>
  <c r="AR688" i="6"/>
  <c r="AR700" i="6"/>
  <c r="AR712" i="6"/>
  <c r="AR784" i="6"/>
  <c r="AJ491" i="6"/>
  <c r="AJ503" i="6"/>
  <c r="AJ515" i="6"/>
  <c r="AJ527" i="6"/>
  <c r="AJ539" i="6"/>
  <c r="AJ551" i="6"/>
  <c r="AJ563" i="6"/>
  <c r="AJ575" i="6"/>
  <c r="AJ587" i="6"/>
  <c r="AJ599" i="6"/>
  <c r="AJ611" i="6"/>
  <c r="AJ623" i="6"/>
  <c r="AJ635" i="6"/>
  <c r="AJ647" i="6"/>
  <c r="AJ659" i="6"/>
  <c r="AJ671" i="6"/>
  <c r="AJ683" i="6"/>
  <c r="AJ695" i="6"/>
  <c r="AJ707" i="6"/>
  <c r="AJ719" i="6"/>
  <c r="AJ731" i="6"/>
  <c r="AJ743" i="6"/>
  <c r="AJ755" i="6"/>
  <c r="AJ767" i="6"/>
  <c r="AJ779" i="6"/>
  <c r="AJ791" i="6"/>
  <c r="AJ803" i="6"/>
  <c r="AJ815" i="6"/>
  <c r="AJ827" i="6"/>
  <c r="AR77" i="6"/>
  <c r="CQ6" i="6"/>
  <c r="CQ18" i="6"/>
  <c r="CQ30" i="6"/>
  <c r="CQ42" i="6"/>
  <c r="CQ54" i="6"/>
  <c r="CQ66" i="6"/>
  <c r="CQ78" i="6"/>
  <c r="CQ90" i="6"/>
  <c r="CQ102" i="6"/>
  <c r="CQ114" i="6"/>
  <c r="CQ126" i="6"/>
  <c r="CQ138" i="6"/>
  <c r="CQ150" i="6"/>
  <c r="CQ162" i="6"/>
  <c r="CQ174" i="6"/>
  <c r="CQ186" i="6"/>
  <c r="CQ198" i="6"/>
  <c r="CQ210" i="6"/>
  <c r="CQ222" i="6"/>
  <c r="CQ234" i="6"/>
  <c r="CQ246" i="6"/>
  <c r="CQ258" i="6"/>
  <c r="CQ270" i="6"/>
  <c r="CQ282" i="6"/>
  <c r="CQ294" i="6"/>
  <c r="CQ306" i="6"/>
  <c r="CQ318" i="6"/>
  <c r="CQ330" i="6"/>
  <c r="CQ342" i="6"/>
  <c r="CQ354" i="6"/>
  <c r="CQ366" i="6"/>
  <c r="CQ378" i="6"/>
  <c r="CQ390" i="6"/>
  <c r="CQ402" i="6"/>
  <c r="CQ414" i="6"/>
  <c r="CQ426" i="6"/>
  <c r="CQ438" i="6"/>
  <c r="CQ450" i="6"/>
  <c r="CQ462" i="6"/>
  <c r="CQ474" i="6"/>
  <c r="CQ486" i="6"/>
  <c r="CQ498" i="6"/>
  <c r="CQ510" i="6"/>
  <c r="CQ522" i="6"/>
  <c r="CQ534" i="6"/>
  <c r="CQ546" i="6"/>
  <c r="CQ558" i="6"/>
  <c r="CQ570" i="6"/>
  <c r="CQ582" i="6"/>
  <c r="CQ594" i="6"/>
  <c r="CQ606" i="6"/>
  <c r="CQ618" i="6"/>
  <c r="CQ630" i="6"/>
  <c r="CQ642" i="6"/>
  <c r="CQ654" i="6"/>
  <c r="CQ666" i="6"/>
  <c r="CQ678" i="6"/>
  <c r="CQ690" i="6"/>
  <c r="CQ702" i="6"/>
  <c r="CQ714" i="6"/>
  <c r="CQ726" i="6"/>
  <c r="CQ738" i="6"/>
  <c r="CQ750" i="6"/>
  <c r="CQ762" i="6"/>
  <c r="CQ774" i="6"/>
  <c r="CQ822" i="6"/>
  <c r="CQ834" i="6"/>
  <c r="CQ752" i="6"/>
  <c r="CQ764" i="6"/>
  <c r="CQ824" i="6"/>
  <c r="CQ5" i="6"/>
  <c r="CQ65" i="6"/>
  <c r="CQ77" i="6"/>
  <c r="CQ89" i="6"/>
  <c r="CQ101" i="6"/>
  <c r="CQ113" i="6"/>
  <c r="CQ173" i="6"/>
  <c r="CQ221" i="6"/>
  <c r="CQ233" i="6"/>
  <c r="CQ317" i="6"/>
  <c r="CQ329" i="6"/>
  <c r="CQ437" i="6"/>
  <c r="CQ449" i="6"/>
  <c r="CQ461" i="6"/>
  <c r="CQ473" i="6"/>
  <c r="CQ485" i="6"/>
  <c r="CQ497" i="6"/>
  <c r="CQ509" i="6"/>
  <c r="CQ521" i="6"/>
  <c r="CQ533" i="6"/>
  <c r="CQ545" i="6"/>
  <c r="CQ557" i="6"/>
  <c r="CQ569" i="6"/>
  <c r="CQ581" i="6"/>
  <c r="CQ593" i="6"/>
  <c r="CQ605" i="6"/>
  <c r="CQ617" i="6"/>
  <c r="CQ629" i="6"/>
  <c r="CQ641" i="6"/>
  <c r="CQ653" i="6"/>
  <c r="CQ665" i="6"/>
  <c r="CQ677" i="6"/>
  <c r="CQ689" i="6"/>
  <c r="CQ701" i="6"/>
  <c r="CQ713" i="6"/>
  <c r="CQ725" i="6"/>
  <c r="CQ737" i="6"/>
  <c r="CQ749" i="6"/>
  <c r="CQ761" i="6"/>
  <c r="CQ773" i="6"/>
  <c r="CQ785" i="6"/>
  <c r="CQ809" i="6"/>
  <c r="CQ821" i="6"/>
  <c r="CQ833" i="6"/>
  <c r="CQ13" i="6"/>
  <c r="CQ25" i="6"/>
  <c r="CQ37" i="6"/>
  <c r="CQ49" i="6"/>
  <c r="CQ61" i="6"/>
  <c r="CQ73" i="6"/>
  <c r="CQ85" i="6"/>
  <c r="CQ97" i="6"/>
  <c r="CQ109" i="6"/>
  <c r="CQ121" i="6"/>
  <c r="CQ133" i="6"/>
  <c r="CQ145" i="6"/>
  <c r="CQ157" i="6"/>
  <c r="CQ169" i="6"/>
  <c r="CQ181" i="6"/>
  <c r="CQ193" i="6"/>
  <c r="CQ205" i="6"/>
  <c r="CQ217" i="6"/>
  <c r="CQ229" i="6"/>
  <c r="CQ241" i="6"/>
  <c r="CQ253" i="6"/>
  <c r="CQ265" i="6"/>
  <c r="CQ277" i="6"/>
  <c r="CQ289" i="6"/>
  <c r="CQ301" i="6"/>
  <c r="CQ313" i="6"/>
  <c r="CQ325" i="6"/>
  <c r="CQ337" i="6"/>
  <c r="CQ349" i="6"/>
  <c r="CQ361" i="6"/>
  <c r="CQ373" i="6"/>
  <c r="CQ385" i="6"/>
  <c r="CQ397" i="6"/>
  <c r="CQ409" i="6"/>
  <c r="CQ421" i="6"/>
  <c r="CQ433" i="6"/>
  <c r="CQ445" i="6"/>
  <c r="CQ457" i="6"/>
  <c r="CQ469" i="6"/>
  <c r="CQ481" i="6"/>
  <c r="CQ493" i="6"/>
  <c r="CQ505" i="6"/>
  <c r="CQ517" i="6"/>
  <c r="CQ529" i="6"/>
  <c r="CQ541" i="6"/>
  <c r="CQ553" i="6"/>
  <c r="CQ565" i="6"/>
  <c r="CQ577" i="6"/>
  <c r="CQ589" i="6"/>
  <c r="CQ601" i="6"/>
  <c r="CQ613" i="6"/>
  <c r="CQ625" i="6"/>
  <c r="CQ637" i="6"/>
  <c r="CQ649" i="6"/>
  <c r="CQ661" i="6"/>
  <c r="CQ673" i="6"/>
  <c r="CQ685" i="6"/>
  <c r="CQ697" i="6"/>
  <c r="CQ709" i="6"/>
  <c r="CQ721" i="6"/>
  <c r="CQ733" i="6"/>
  <c r="CQ745" i="6"/>
  <c r="CQ757" i="6"/>
  <c r="CQ769" i="6"/>
  <c r="CQ781" i="6"/>
  <c r="CQ793" i="6"/>
  <c r="CQ805" i="6"/>
  <c r="CQ817" i="6"/>
  <c r="CQ829" i="6"/>
  <c r="CQ17" i="6"/>
  <c r="CQ29" i="6"/>
  <c r="CQ41" i="6"/>
  <c r="CQ53" i="6"/>
  <c r="CQ125" i="6"/>
  <c r="CQ137" i="6"/>
  <c r="CQ149" i="6"/>
  <c r="CQ161" i="6"/>
  <c r="CQ185" i="6"/>
  <c r="CQ197" i="6"/>
  <c r="CQ209" i="6"/>
  <c r="CQ245" i="6"/>
  <c r="CQ257" i="6"/>
  <c r="CQ269" i="6"/>
  <c r="CQ281" i="6"/>
  <c r="CQ293" i="6"/>
  <c r="CQ305" i="6"/>
  <c r="CQ341" i="6"/>
  <c r="CQ353" i="6"/>
  <c r="CQ365" i="6"/>
  <c r="CQ377" i="6"/>
  <c r="CQ389" i="6"/>
  <c r="CQ401" i="6"/>
  <c r="CQ413" i="6"/>
  <c r="CQ425" i="6"/>
  <c r="CQ797" i="6"/>
  <c r="CQ786" i="6"/>
  <c r="CQ798" i="6"/>
  <c r="CQ810" i="6"/>
  <c r="CQ43" i="6"/>
  <c r="CQ67" i="6"/>
  <c r="CQ79" i="6"/>
  <c r="CQ91" i="6"/>
  <c r="CQ103" i="6"/>
  <c r="CQ115" i="6"/>
  <c r="CQ127" i="6"/>
  <c r="CQ139" i="6"/>
  <c r="CQ151" i="6"/>
  <c r="CQ163" i="6"/>
  <c r="CQ175" i="6"/>
  <c r="CQ187" i="6"/>
  <c r="CQ295" i="6"/>
  <c r="CQ307" i="6"/>
  <c r="CQ319" i="6"/>
  <c r="CQ631" i="6"/>
  <c r="CQ655" i="6"/>
  <c r="CQ667" i="6"/>
  <c r="CQ679" i="6"/>
  <c r="CQ691" i="6"/>
  <c r="CQ703" i="6"/>
  <c r="CQ727" i="6"/>
  <c r="CQ739" i="6"/>
  <c r="CQ751" i="6"/>
  <c r="CQ763" i="6"/>
  <c r="CQ775" i="6"/>
  <c r="CQ787" i="6"/>
  <c r="CQ799" i="6"/>
  <c r="CQ811" i="6"/>
  <c r="CQ823" i="6"/>
  <c r="CQ59" i="6"/>
  <c r="CQ95" i="6"/>
  <c r="CQ107" i="6"/>
  <c r="CQ119" i="6"/>
  <c r="CQ131" i="6"/>
  <c r="CQ143" i="6"/>
  <c r="CQ155" i="6"/>
  <c r="CQ167" i="6"/>
  <c r="CQ179" i="6"/>
  <c r="CQ191" i="6"/>
  <c r="CQ203" i="6"/>
  <c r="CQ239" i="6"/>
  <c r="CQ383" i="6"/>
  <c r="CQ491" i="6"/>
  <c r="CQ503" i="6"/>
  <c r="CQ515" i="6"/>
  <c r="CQ527" i="6"/>
  <c r="CQ539" i="6"/>
  <c r="CQ551" i="6"/>
  <c r="CQ659" i="6"/>
  <c r="CQ671" i="6"/>
  <c r="CQ683" i="6"/>
  <c r="CQ707" i="6"/>
  <c r="CQ719" i="6"/>
  <c r="CQ731" i="6"/>
  <c r="CQ743" i="6"/>
  <c r="CQ755" i="6"/>
  <c r="CQ767" i="6"/>
  <c r="CQ779" i="6"/>
  <c r="CQ791" i="6"/>
  <c r="CQ803" i="6"/>
  <c r="CQ815" i="6"/>
  <c r="CQ827" i="6"/>
  <c r="CQ4" i="6"/>
  <c r="CQ16" i="6"/>
  <c r="CQ28" i="6"/>
  <c r="CQ40" i="6"/>
  <c r="CQ52" i="6"/>
  <c r="CQ64" i="6"/>
  <c r="CQ76" i="6"/>
  <c r="CQ88" i="6"/>
  <c r="CQ100" i="6"/>
  <c r="CQ112" i="6"/>
  <c r="CQ124" i="6"/>
  <c r="CQ136" i="6"/>
  <c r="CQ148" i="6"/>
  <c r="CQ160" i="6"/>
  <c r="CQ172" i="6"/>
  <c r="CQ184" i="6"/>
  <c r="CQ196" i="6"/>
  <c r="CQ208" i="6"/>
  <c r="CQ220" i="6"/>
  <c r="CQ232" i="6"/>
  <c r="CQ244" i="6"/>
  <c r="CQ256" i="6"/>
  <c r="CQ268" i="6"/>
  <c r="CQ280" i="6"/>
  <c r="CQ292" i="6"/>
  <c r="CQ304" i="6"/>
  <c r="CQ316" i="6"/>
  <c r="CQ328" i="6"/>
  <c r="CQ340" i="6"/>
  <c r="CQ352" i="6"/>
  <c r="CQ364" i="6"/>
  <c r="CQ376" i="6"/>
  <c r="CQ388" i="6"/>
  <c r="CQ400" i="6"/>
  <c r="CQ412" i="6"/>
  <c r="CQ424" i="6"/>
  <c r="CQ436" i="6"/>
  <c r="CQ448" i="6"/>
  <c r="CQ460" i="6"/>
  <c r="CQ472" i="6"/>
  <c r="CQ484" i="6"/>
  <c r="CQ496" i="6"/>
  <c r="CQ508" i="6"/>
  <c r="CQ520" i="6"/>
  <c r="CQ532" i="6"/>
  <c r="CQ544" i="6"/>
  <c r="CQ556" i="6"/>
  <c r="CQ568" i="6"/>
  <c r="CQ580" i="6"/>
  <c r="CQ592" i="6"/>
  <c r="CQ604" i="6"/>
  <c r="CQ616" i="6"/>
  <c r="CQ628" i="6"/>
  <c r="CQ640" i="6"/>
  <c r="CQ652" i="6"/>
  <c r="CQ664" i="6"/>
  <c r="CQ676" i="6"/>
  <c r="CQ688" i="6"/>
  <c r="CQ700" i="6"/>
  <c r="CQ712" i="6"/>
  <c r="CQ724" i="6"/>
  <c r="CQ736" i="6"/>
  <c r="CQ748" i="6"/>
  <c r="CQ760" i="6"/>
  <c r="CQ772" i="6"/>
  <c r="CQ784" i="6"/>
  <c r="CQ796" i="6"/>
  <c r="CQ808" i="6"/>
  <c r="CQ820" i="6"/>
  <c r="CQ832" i="6"/>
  <c r="CQ7" i="6"/>
  <c r="CQ19" i="6"/>
  <c r="CQ31" i="6"/>
  <c r="CQ55" i="6"/>
  <c r="CQ199" i="6"/>
  <c r="CQ211" i="6"/>
  <c r="CQ223" i="6"/>
  <c r="CQ235" i="6"/>
  <c r="CQ247" i="6"/>
  <c r="CQ259" i="6"/>
  <c r="CQ271" i="6"/>
  <c r="CQ283" i="6"/>
  <c r="CQ331" i="6"/>
  <c r="CQ343" i="6"/>
  <c r="CQ355" i="6"/>
  <c r="CQ367" i="6"/>
  <c r="CQ379" i="6"/>
  <c r="CQ391" i="6"/>
  <c r="CQ403" i="6"/>
  <c r="CQ415" i="6"/>
  <c r="CQ427" i="6"/>
  <c r="CQ439" i="6"/>
  <c r="CQ451" i="6"/>
  <c r="CQ463" i="6"/>
  <c r="CQ475" i="6"/>
  <c r="CQ487" i="6"/>
  <c r="CQ499" i="6"/>
  <c r="CQ511" i="6"/>
  <c r="CQ523" i="6"/>
  <c r="CQ535" i="6"/>
  <c r="CQ547" i="6"/>
  <c r="CQ559" i="6"/>
  <c r="CQ571" i="6"/>
  <c r="CQ583" i="6"/>
  <c r="CQ595" i="6"/>
  <c r="CQ607" i="6"/>
  <c r="CQ619" i="6"/>
  <c r="CQ643" i="6"/>
  <c r="CQ715" i="6"/>
  <c r="CQ8" i="6"/>
  <c r="CQ20" i="6"/>
  <c r="CQ32" i="6"/>
  <c r="CQ44" i="6"/>
  <c r="CQ56" i="6"/>
  <c r="CQ68" i="6"/>
  <c r="CQ80" i="6"/>
  <c r="CQ92" i="6"/>
  <c r="CQ104" i="6"/>
  <c r="CQ116" i="6"/>
  <c r="CQ128" i="6"/>
  <c r="CQ140" i="6"/>
  <c r="CQ152" i="6"/>
  <c r="CQ164" i="6"/>
  <c r="CQ176" i="6"/>
  <c r="CQ188" i="6"/>
  <c r="CQ200" i="6"/>
  <c r="CQ212" i="6"/>
  <c r="CQ224" i="6"/>
  <c r="CQ236" i="6"/>
  <c r="CQ248" i="6"/>
  <c r="CQ260" i="6"/>
  <c r="CQ272" i="6"/>
  <c r="CQ284" i="6"/>
  <c r="CQ296" i="6"/>
  <c r="CQ308" i="6"/>
  <c r="CQ320" i="6"/>
  <c r="CQ332" i="6"/>
  <c r="CQ344" i="6"/>
  <c r="CQ356" i="6"/>
  <c r="CQ368" i="6"/>
  <c r="CQ380" i="6"/>
  <c r="CQ392" i="6"/>
  <c r="CQ404" i="6"/>
  <c r="CQ416" i="6"/>
  <c r="CQ428" i="6"/>
  <c r="CQ440" i="6"/>
  <c r="CQ452" i="6"/>
  <c r="CQ464" i="6"/>
  <c r="CQ476" i="6"/>
  <c r="CQ488" i="6"/>
  <c r="CQ500" i="6"/>
  <c r="CQ512" i="6"/>
  <c r="CQ524" i="6"/>
  <c r="CQ536" i="6"/>
  <c r="CQ548" i="6"/>
  <c r="CQ560" i="6"/>
  <c r="CQ572" i="6"/>
  <c r="CQ584" i="6"/>
  <c r="CQ596" i="6"/>
  <c r="CQ608" i="6"/>
  <c r="CQ620" i="6"/>
  <c r="CQ632" i="6"/>
  <c r="CQ644" i="6"/>
  <c r="CQ656" i="6"/>
  <c r="CQ668" i="6"/>
  <c r="CQ680" i="6"/>
  <c r="CQ692" i="6"/>
  <c r="CQ704" i="6"/>
  <c r="CQ716" i="6"/>
  <c r="CQ728" i="6"/>
  <c r="CQ740" i="6"/>
  <c r="CQ776" i="6"/>
  <c r="CQ788" i="6"/>
  <c r="CQ800" i="6"/>
  <c r="CQ812" i="6"/>
  <c r="CQ9" i="6"/>
  <c r="CQ21" i="6"/>
  <c r="CQ33" i="6"/>
  <c r="CQ45" i="6"/>
  <c r="CQ57" i="6"/>
  <c r="CQ69" i="6"/>
  <c r="CQ81" i="6"/>
  <c r="CQ93" i="6"/>
  <c r="CQ105" i="6"/>
  <c r="CQ117" i="6"/>
  <c r="CQ129" i="6"/>
  <c r="CQ141" i="6"/>
  <c r="CQ153" i="6"/>
  <c r="CQ165" i="6"/>
  <c r="CQ177" i="6"/>
  <c r="CQ189" i="6"/>
  <c r="CQ201" i="6"/>
  <c r="CQ213" i="6"/>
  <c r="CQ225" i="6"/>
  <c r="CQ237" i="6"/>
  <c r="CQ249" i="6"/>
  <c r="CQ261" i="6"/>
  <c r="CQ273" i="6"/>
  <c r="CQ285" i="6"/>
  <c r="CQ297" i="6"/>
  <c r="CQ309" i="6"/>
  <c r="CQ321" i="6"/>
  <c r="CQ333" i="6"/>
  <c r="CQ345" i="6"/>
  <c r="CQ357" i="6"/>
  <c r="CQ369" i="6"/>
  <c r="CQ381" i="6"/>
  <c r="CQ393" i="6"/>
  <c r="CQ405" i="6"/>
  <c r="CQ417" i="6"/>
  <c r="CQ429" i="6"/>
  <c r="CQ441" i="6"/>
  <c r="CQ453" i="6"/>
  <c r="CQ465" i="6"/>
  <c r="CQ477" i="6"/>
  <c r="CQ489" i="6"/>
  <c r="CQ501" i="6"/>
  <c r="CQ513" i="6"/>
  <c r="CQ525" i="6"/>
  <c r="CQ537" i="6"/>
  <c r="CQ549" i="6"/>
  <c r="CQ561" i="6"/>
  <c r="CQ573" i="6"/>
  <c r="CQ585" i="6"/>
  <c r="CQ597" i="6"/>
  <c r="CQ609" i="6"/>
  <c r="CQ621" i="6"/>
  <c r="CQ633" i="6"/>
  <c r="CQ645" i="6"/>
  <c r="CQ657" i="6"/>
  <c r="CQ669" i="6"/>
  <c r="CQ681" i="6"/>
  <c r="CQ693" i="6"/>
  <c r="CQ705" i="6"/>
  <c r="CQ717" i="6"/>
  <c r="CQ729" i="6"/>
  <c r="CQ741" i="6"/>
  <c r="CQ753" i="6"/>
  <c r="CQ765" i="6"/>
  <c r="CQ777" i="6"/>
  <c r="CQ789" i="6"/>
  <c r="CQ801" i="6"/>
  <c r="CQ813" i="6"/>
  <c r="CQ825" i="6"/>
  <c r="CQ11" i="6"/>
  <c r="CQ23" i="6"/>
  <c r="CQ35" i="6"/>
  <c r="CQ47" i="6"/>
  <c r="CQ71" i="6"/>
  <c r="CQ83" i="6"/>
  <c r="CQ215" i="6"/>
  <c r="CQ227" i="6"/>
  <c r="CQ251" i="6"/>
  <c r="CQ263" i="6"/>
  <c r="CQ275" i="6"/>
  <c r="CQ287" i="6"/>
  <c r="CQ299" i="6"/>
  <c r="CQ311" i="6"/>
  <c r="CQ323" i="6"/>
  <c r="CQ335" i="6"/>
  <c r="CQ347" i="6"/>
  <c r="CQ359" i="6"/>
  <c r="CQ371" i="6"/>
  <c r="CQ395" i="6"/>
  <c r="CQ407" i="6"/>
  <c r="CQ419" i="6"/>
  <c r="CQ431" i="6"/>
  <c r="CQ443" i="6"/>
  <c r="CQ455" i="6"/>
  <c r="CQ467" i="6"/>
  <c r="CQ479" i="6"/>
  <c r="CQ563" i="6"/>
  <c r="CQ575" i="6"/>
  <c r="CQ587" i="6"/>
  <c r="CQ599" i="6"/>
  <c r="CQ611" i="6"/>
  <c r="CQ623" i="6"/>
  <c r="CQ635" i="6"/>
  <c r="CQ647" i="6"/>
  <c r="CQ695" i="6"/>
  <c r="CQ12" i="6"/>
  <c r="CQ24" i="6"/>
  <c r="CQ36" i="6"/>
  <c r="CQ48" i="6"/>
  <c r="CQ60" i="6"/>
  <c r="CQ72" i="6"/>
  <c r="CQ84" i="6"/>
  <c r="CQ96" i="6"/>
  <c r="CQ108" i="6"/>
  <c r="CQ120" i="6"/>
  <c r="CQ132" i="6"/>
  <c r="CQ144" i="6"/>
  <c r="CQ156" i="6"/>
  <c r="CQ168" i="6"/>
  <c r="CQ180" i="6"/>
  <c r="CQ192" i="6"/>
  <c r="CQ204" i="6"/>
  <c r="CQ216" i="6"/>
  <c r="CQ228" i="6"/>
  <c r="CQ240" i="6"/>
  <c r="CQ252" i="6"/>
  <c r="CQ264" i="6"/>
  <c r="CQ276" i="6"/>
  <c r="CQ288" i="6"/>
  <c r="CQ300" i="6"/>
  <c r="CQ312" i="6"/>
  <c r="CQ324" i="6"/>
  <c r="CQ336" i="6"/>
  <c r="CQ348" i="6"/>
  <c r="CQ360" i="6"/>
  <c r="CQ372" i="6"/>
  <c r="CQ384" i="6"/>
  <c r="CQ396" i="6"/>
  <c r="CQ408" i="6"/>
  <c r="CQ420" i="6"/>
  <c r="CQ432" i="6"/>
  <c r="CQ444" i="6"/>
  <c r="CQ456" i="6"/>
  <c r="CQ468" i="6"/>
  <c r="CQ480" i="6"/>
  <c r="CQ492" i="6"/>
  <c r="CQ504" i="6"/>
  <c r="CQ516" i="6"/>
  <c r="CQ528" i="6"/>
  <c r="CQ540" i="6"/>
  <c r="CQ552" i="6"/>
  <c r="CQ564" i="6"/>
  <c r="CQ576" i="6"/>
  <c r="CQ588" i="6"/>
  <c r="CQ600" i="6"/>
  <c r="CQ612" i="6"/>
  <c r="CQ624" i="6"/>
  <c r="CQ636" i="6"/>
  <c r="CQ648" i="6"/>
  <c r="CQ660" i="6"/>
  <c r="CQ672" i="6"/>
  <c r="CQ684" i="6"/>
  <c r="CQ696" i="6"/>
  <c r="CQ708" i="6"/>
  <c r="CQ720" i="6"/>
  <c r="CQ732" i="6"/>
  <c r="CQ744" i="6"/>
  <c r="CQ756" i="6"/>
  <c r="CQ768" i="6"/>
  <c r="CQ780" i="6"/>
  <c r="CQ792" i="6"/>
  <c r="CQ804" i="6"/>
  <c r="CQ816" i="6"/>
  <c r="CQ828" i="6"/>
  <c r="CQ2" i="6"/>
  <c r="CQ14" i="6"/>
  <c r="CQ26" i="6"/>
  <c r="CQ38" i="6"/>
  <c r="CQ50" i="6"/>
  <c r="CQ62" i="6"/>
  <c r="CQ74" i="6"/>
  <c r="CQ86" i="6"/>
  <c r="CQ98" i="6"/>
  <c r="CQ110" i="6"/>
  <c r="CQ122" i="6"/>
  <c r="CQ134" i="6"/>
  <c r="CQ146" i="6"/>
  <c r="CQ158" i="6"/>
  <c r="CQ170" i="6"/>
  <c r="CQ182" i="6"/>
  <c r="CQ194" i="6"/>
  <c r="CQ206" i="6"/>
  <c r="CQ218" i="6"/>
  <c r="CQ230" i="6"/>
  <c r="CQ242" i="6"/>
  <c r="CQ254" i="6"/>
  <c r="CQ266" i="6"/>
  <c r="CQ278" i="6"/>
  <c r="CQ290" i="6"/>
  <c r="CQ302" i="6"/>
  <c r="CQ314" i="6"/>
  <c r="CQ326" i="6"/>
  <c r="CQ338" i="6"/>
  <c r="CQ350" i="6"/>
  <c r="CQ362" i="6"/>
  <c r="CQ374" i="6"/>
  <c r="CQ386" i="6"/>
  <c r="CQ398" i="6"/>
  <c r="CQ410" i="6"/>
  <c r="CQ422" i="6"/>
  <c r="CQ434" i="6"/>
  <c r="CQ446" i="6"/>
  <c r="CQ458" i="6"/>
  <c r="CQ470" i="6"/>
  <c r="CQ482" i="6"/>
  <c r="CQ494" i="6"/>
  <c r="CQ506" i="6"/>
  <c r="CQ518" i="6"/>
  <c r="CQ530" i="6"/>
  <c r="CQ542" i="6"/>
  <c r="CQ554" i="6"/>
  <c r="CQ566" i="6"/>
  <c r="CQ578" i="6"/>
  <c r="CQ590" i="6"/>
  <c r="CQ602" i="6"/>
  <c r="CQ614" i="6"/>
  <c r="CQ626" i="6"/>
  <c r="CQ638" i="6"/>
  <c r="CQ650" i="6"/>
  <c r="CQ662" i="6"/>
  <c r="CQ674" i="6"/>
  <c r="CQ686" i="6"/>
  <c r="CQ698" i="6"/>
  <c r="CQ710" i="6"/>
  <c r="CQ722" i="6"/>
  <c r="CQ734" i="6"/>
  <c r="CQ746" i="6"/>
  <c r="CQ758" i="6"/>
  <c r="CQ770" i="6"/>
  <c r="CQ782" i="6"/>
  <c r="CQ794" i="6"/>
  <c r="CQ806" i="6"/>
  <c r="CQ818" i="6"/>
  <c r="CQ830" i="6"/>
  <c r="CH4" i="5"/>
  <c r="EF175" i="5"/>
  <c r="BF650" i="5"/>
  <c r="BG650" i="5" s="1"/>
  <c r="BF4" i="5"/>
  <c r="BG4" i="5" s="1"/>
  <c r="BF5" i="5"/>
  <c r="BG5" i="5" s="1"/>
  <c r="AD8" i="5"/>
  <c r="AE8" i="5" s="1"/>
  <c r="AD20" i="5"/>
  <c r="AE20" i="5" s="1"/>
  <c r="AD32" i="5"/>
  <c r="AE32" i="5" s="1"/>
  <c r="AD56" i="5"/>
  <c r="AE56" i="5" s="1"/>
  <c r="AD68" i="5"/>
  <c r="AE68" i="5" s="1"/>
  <c r="AD92" i="5"/>
  <c r="AE92" i="5" s="1"/>
  <c r="AD152" i="5"/>
  <c r="AE152" i="5" s="1"/>
  <c r="AD176" i="5"/>
  <c r="AE176" i="5" s="1"/>
  <c r="AD200" i="5"/>
  <c r="AE200" i="5" s="1"/>
  <c r="AD212" i="5"/>
  <c r="AE212" i="5" s="1"/>
  <c r="AD224" i="5"/>
  <c r="AE224" i="5" s="1"/>
  <c r="AD248" i="5"/>
  <c r="AE248" i="5" s="1"/>
  <c r="AD272" i="5"/>
  <c r="AE272" i="5" s="1"/>
  <c r="AD284" i="5"/>
  <c r="AE284" i="5" s="1"/>
  <c r="AD296" i="5"/>
  <c r="AE296" i="5" s="1"/>
  <c r="AD308" i="5"/>
  <c r="AE308" i="5" s="1"/>
  <c r="AD320" i="5"/>
  <c r="AE320" i="5" s="1"/>
  <c r="AD344" i="5"/>
  <c r="AE344" i="5" s="1"/>
  <c r="AD356" i="5"/>
  <c r="AE356" i="5" s="1"/>
  <c r="AD368" i="5"/>
  <c r="AE368" i="5" s="1"/>
  <c r="AD392" i="5"/>
  <c r="AE392" i="5" s="1"/>
  <c r="AD404" i="5"/>
  <c r="AE404" i="5" s="1"/>
  <c r="AD416" i="5"/>
  <c r="AE416" i="5" s="1"/>
  <c r="AD428" i="5"/>
  <c r="AE428" i="5" s="1"/>
  <c r="AD440" i="5"/>
  <c r="AE440" i="5" s="1"/>
  <c r="AD452" i="5"/>
  <c r="AE452" i="5" s="1"/>
  <c r="AD464" i="5"/>
  <c r="AE464" i="5" s="1"/>
  <c r="AD488" i="5"/>
  <c r="AE488" i="5" s="1"/>
  <c r="AD500" i="5"/>
  <c r="AE500" i="5" s="1"/>
  <c r="AD512" i="5"/>
  <c r="AE512" i="5" s="1"/>
  <c r="AD536" i="5"/>
  <c r="AE536" i="5" s="1"/>
  <c r="AD548" i="5"/>
  <c r="AE548" i="5" s="1"/>
  <c r="AD560" i="5"/>
  <c r="AE560" i="5" s="1"/>
  <c r="AD572" i="5"/>
  <c r="AE572" i="5" s="1"/>
  <c r="AD584" i="5"/>
  <c r="AE584" i="5" s="1"/>
  <c r="AD596" i="5"/>
  <c r="AE596" i="5" s="1"/>
  <c r="AD608" i="5"/>
  <c r="AE608" i="5" s="1"/>
  <c r="AD632" i="5"/>
  <c r="AE632" i="5" s="1"/>
  <c r="AD644" i="5"/>
  <c r="AE644" i="5" s="1"/>
  <c r="AD680" i="5"/>
  <c r="AE680" i="5" s="1"/>
  <c r="AD692" i="5"/>
  <c r="AE692" i="5" s="1"/>
  <c r="AD704" i="5"/>
  <c r="AE704" i="5" s="1"/>
  <c r="AD716" i="5"/>
  <c r="AE716" i="5" s="1"/>
  <c r="AD728" i="5"/>
  <c r="AE728" i="5" s="1"/>
  <c r="AD740" i="5"/>
  <c r="AE740" i="5" s="1"/>
  <c r="AD752" i="5"/>
  <c r="AE752" i="5" s="1"/>
  <c r="AD776" i="5"/>
  <c r="AE776" i="5" s="1"/>
  <c r="AD788" i="5"/>
  <c r="AE788" i="5" s="1"/>
  <c r="AD800" i="5"/>
  <c r="AE800" i="5" s="1"/>
  <c r="AD824" i="5"/>
  <c r="AE824" i="5" s="1"/>
  <c r="W212" i="5"/>
  <c r="AD116" i="5"/>
  <c r="AE116" i="5" s="1"/>
  <c r="W356" i="5"/>
  <c r="AD121" i="5"/>
  <c r="AE121" i="5" s="1"/>
  <c r="W392" i="5"/>
  <c r="W500" i="5"/>
  <c r="AD217" i="5"/>
  <c r="AE217" i="5" s="1"/>
  <c r="W680" i="5"/>
  <c r="AD322" i="5"/>
  <c r="AE322" i="5" s="1"/>
  <c r="W728" i="5"/>
  <c r="AD334" i="5"/>
  <c r="AE334" i="5" s="1"/>
  <c r="W320" i="5"/>
  <c r="AD785" i="5"/>
  <c r="AE785" i="5" s="1"/>
  <c r="AD118" i="5"/>
  <c r="AE118" i="5" s="1"/>
  <c r="AD214" i="5"/>
  <c r="AE214" i="5" s="1"/>
  <c r="AD331" i="5"/>
  <c r="AE331" i="5" s="1"/>
  <c r="AD140" i="5"/>
  <c r="AE140" i="5" s="1"/>
  <c r="AD236" i="5"/>
  <c r="AE236" i="5" s="1"/>
  <c r="AD391" i="5"/>
  <c r="AE391" i="5" s="1"/>
  <c r="AD13" i="5"/>
  <c r="AE13" i="5" s="1"/>
  <c r="AD142" i="5"/>
  <c r="AE142" i="5" s="1"/>
  <c r="AD238" i="5"/>
  <c r="AE238" i="5" s="1"/>
  <c r="AD463" i="5"/>
  <c r="AE463" i="5" s="1"/>
  <c r="W536" i="5"/>
  <c r="AD19" i="5"/>
  <c r="AE19" i="5" s="1"/>
  <c r="AD145" i="5"/>
  <c r="AE145" i="5" s="1"/>
  <c r="AD241" i="5"/>
  <c r="AE241" i="5" s="1"/>
  <c r="AD475" i="5"/>
  <c r="AE475" i="5" s="1"/>
  <c r="W560" i="5"/>
  <c r="AD35" i="5"/>
  <c r="AE35" i="5" s="1"/>
  <c r="AD164" i="5"/>
  <c r="AE164" i="5" s="1"/>
  <c r="AD260" i="5"/>
  <c r="AE260" i="5" s="1"/>
  <c r="AD535" i="5"/>
  <c r="AE535" i="5" s="1"/>
  <c r="AD37" i="5"/>
  <c r="AE37" i="5" s="1"/>
  <c r="AD166" i="5"/>
  <c r="AE166" i="5" s="1"/>
  <c r="AD262" i="5"/>
  <c r="AE262" i="5" s="1"/>
  <c r="AD607" i="5"/>
  <c r="AE607" i="5" s="1"/>
  <c r="W20" i="5"/>
  <c r="W704" i="5"/>
  <c r="AD72" i="5"/>
  <c r="AE72" i="5" s="1"/>
  <c r="AD169" i="5"/>
  <c r="AE169" i="5" s="1"/>
  <c r="AD265" i="5"/>
  <c r="AE265" i="5" s="1"/>
  <c r="AD673" i="5"/>
  <c r="AE673" i="5" s="1"/>
  <c r="W56" i="5"/>
  <c r="AD79" i="5"/>
  <c r="AE79" i="5" s="1"/>
  <c r="AD188" i="5"/>
  <c r="AE188" i="5" s="1"/>
  <c r="AD286" i="5"/>
  <c r="AE286" i="5" s="1"/>
  <c r="AD688" i="5"/>
  <c r="AE688" i="5" s="1"/>
  <c r="W152" i="5"/>
  <c r="AD94" i="5"/>
  <c r="AE94" i="5" s="1"/>
  <c r="AD190" i="5"/>
  <c r="AE190" i="5" s="1"/>
  <c r="AD295" i="5"/>
  <c r="AE295" i="5" s="1"/>
  <c r="AD806" i="5"/>
  <c r="AE806" i="5" s="1"/>
  <c r="EF9" i="5"/>
  <c r="EF21" i="5"/>
  <c r="EF33" i="5"/>
  <c r="EF45" i="5"/>
  <c r="EF577" i="5"/>
  <c r="EF589" i="5"/>
  <c r="EF601" i="5"/>
  <c r="EF632" i="5"/>
  <c r="W176" i="5"/>
  <c r="AD96" i="5"/>
  <c r="AE96" i="5" s="1"/>
  <c r="AD193" i="5"/>
  <c r="AE193" i="5" s="1"/>
  <c r="AD298" i="5"/>
  <c r="AE298" i="5" s="1"/>
  <c r="W669" i="5"/>
  <c r="AD669" i="5"/>
  <c r="AE669" i="5" s="1"/>
  <c r="W717" i="5"/>
  <c r="AD717" i="5"/>
  <c r="AE717" i="5" s="1"/>
  <c r="W813" i="5"/>
  <c r="AD813" i="5"/>
  <c r="AE813" i="5" s="1"/>
  <c r="W693" i="5"/>
  <c r="AD693" i="5"/>
  <c r="AE693" i="5" s="1"/>
  <c r="W741" i="5"/>
  <c r="AD741" i="5"/>
  <c r="AE741" i="5" s="1"/>
  <c r="W777" i="5"/>
  <c r="AD777" i="5"/>
  <c r="AE777" i="5" s="1"/>
  <c r="AD57" i="5"/>
  <c r="AE57" i="5" s="1"/>
  <c r="W655" i="5"/>
  <c r="AD655" i="5"/>
  <c r="AE655" i="5" s="1"/>
  <c r="W667" i="5"/>
  <c r="AD667" i="5"/>
  <c r="AE667" i="5" s="1"/>
  <c r="W679" i="5"/>
  <c r="AD679" i="5"/>
  <c r="AE679" i="5" s="1"/>
  <c r="W691" i="5"/>
  <c r="AD691" i="5"/>
  <c r="AE691" i="5" s="1"/>
  <c r="W703" i="5"/>
  <c r="AD703" i="5"/>
  <c r="AE703" i="5" s="1"/>
  <c r="W715" i="5"/>
  <c r="AD715" i="5"/>
  <c r="AE715" i="5" s="1"/>
  <c r="W727" i="5"/>
  <c r="AD727" i="5"/>
  <c r="AE727" i="5" s="1"/>
  <c r="W739" i="5"/>
  <c r="AD739" i="5"/>
  <c r="AE739" i="5" s="1"/>
  <c r="W751" i="5"/>
  <c r="AD751" i="5"/>
  <c r="AE751" i="5" s="1"/>
  <c r="W763" i="5"/>
  <c r="AD763" i="5"/>
  <c r="AE763" i="5" s="1"/>
  <c r="W775" i="5"/>
  <c r="AD775" i="5"/>
  <c r="AE775" i="5" s="1"/>
  <c r="W787" i="5"/>
  <c r="AD787" i="5"/>
  <c r="AE787" i="5" s="1"/>
  <c r="W799" i="5"/>
  <c r="AD799" i="5"/>
  <c r="AE799" i="5" s="1"/>
  <c r="W811" i="5"/>
  <c r="AD811" i="5"/>
  <c r="AE811" i="5" s="1"/>
  <c r="W823" i="5"/>
  <c r="AD823" i="5"/>
  <c r="AE823" i="5" s="1"/>
  <c r="W835" i="5"/>
  <c r="AD835" i="5"/>
  <c r="AE835" i="5" s="1"/>
  <c r="AD33" i="5"/>
  <c r="AE33" i="5" s="1"/>
  <c r="AD55" i="5"/>
  <c r="AE55" i="5" s="1"/>
  <c r="AD379" i="5"/>
  <c r="AE379" i="5" s="1"/>
  <c r="AD451" i="5"/>
  <c r="AE451" i="5" s="1"/>
  <c r="AD523" i="5"/>
  <c r="AE523" i="5" s="1"/>
  <c r="AD595" i="5"/>
  <c r="AE595" i="5" s="1"/>
  <c r="W332" i="5"/>
  <c r="AD332" i="5"/>
  <c r="AE332" i="5" s="1"/>
  <c r="W380" i="5"/>
  <c r="AD380" i="5"/>
  <c r="AE380" i="5" s="1"/>
  <c r="W476" i="5"/>
  <c r="AD476" i="5"/>
  <c r="AE476" i="5" s="1"/>
  <c r="W524" i="5"/>
  <c r="AD524" i="5"/>
  <c r="AE524" i="5" s="1"/>
  <c r="W620" i="5"/>
  <c r="AD620" i="5"/>
  <c r="AE620" i="5" s="1"/>
  <c r="W668" i="5"/>
  <c r="AD668" i="5"/>
  <c r="AE668" i="5" s="1"/>
  <c r="AD764" i="5"/>
  <c r="AE764" i="5" s="1"/>
  <c r="W764" i="5"/>
  <c r="W812" i="5"/>
  <c r="AD812" i="5"/>
  <c r="AE812" i="5" s="1"/>
  <c r="W8" i="5"/>
  <c r="W344" i="5"/>
  <c r="W512" i="5"/>
  <c r="W692" i="5"/>
  <c r="AD17" i="5"/>
  <c r="AE17" i="5" s="1"/>
  <c r="AD34" i="5"/>
  <c r="AE34" i="5" s="1"/>
  <c r="AD73" i="5"/>
  <c r="AE73" i="5" s="1"/>
  <c r="AD95" i="5"/>
  <c r="AE95" i="5" s="1"/>
  <c r="AD117" i="5"/>
  <c r="AE117" i="5" s="1"/>
  <c r="AD141" i="5"/>
  <c r="AE141" i="5" s="1"/>
  <c r="AD165" i="5"/>
  <c r="AE165" i="5" s="1"/>
  <c r="AD189" i="5"/>
  <c r="AE189" i="5" s="1"/>
  <c r="AD213" i="5"/>
  <c r="AE213" i="5" s="1"/>
  <c r="AD237" i="5"/>
  <c r="AE237" i="5" s="1"/>
  <c r="AD261" i="5"/>
  <c r="AE261" i="5" s="1"/>
  <c r="AD289" i="5"/>
  <c r="AE289" i="5" s="1"/>
  <c r="AD325" i="5"/>
  <c r="AE325" i="5" s="1"/>
  <c r="AD381" i="5"/>
  <c r="AE381" i="5" s="1"/>
  <c r="AD453" i="5"/>
  <c r="AE453" i="5" s="1"/>
  <c r="AD525" i="5"/>
  <c r="AE525" i="5" s="1"/>
  <c r="AD597" i="5"/>
  <c r="AE597" i="5" s="1"/>
  <c r="AD675" i="5"/>
  <c r="AE675" i="5" s="1"/>
  <c r="AD790" i="5"/>
  <c r="AE790" i="5" s="1"/>
  <c r="W346" i="5"/>
  <c r="AD346" i="5"/>
  <c r="AE346" i="5" s="1"/>
  <c r="W358" i="5"/>
  <c r="AD358" i="5"/>
  <c r="AE358" i="5" s="1"/>
  <c r="W370" i="5"/>
  <c r="AD370" i="5"/>
  <c r="AE370" i="5" s="1"/>
  <c r="W382" i="5"/>
  <c r="AD382" i="5"/>
  <c r="AE382" i="5" s="1"/>
  <c r="W394" i="5"/>
  <c r="AD394" i="5"/>
  <c r="AE394" i="5" s="1"/>
  <c r="W406" i="5"/>
  <c r="AD406" i="5"/>
  <c r="AE406" i="5" s="1"/>
  <c r="W418" i="5"/>
  <c r="AD418" i="5"/>
  <c r="AE418" i="5" s="1"/>
  <c r="W430" i="5"/>
  <c r="AD430" i="5"/>
  <c r="AE430" i="5" s="1"/>
  <c r="W442" i="5"/>
  <c r="AD442" i="5"/>
  <c r="AE442" i="5" s="1"/>
  <c r="W454" i="5"/>
  <c r="AD454" i="5"/>
  <c r="AE454" i="5" s="1"/>
  <c r="W466" i="5"/>
  <c r="AD466" i="5"/>
  <c r="AE466" i="5" s="1"/>
  <c r="W478" i="5"/>
  <c r="AD478" i="5"/>
  <c r="AE478" i="5" s="1"/>
  <c r="W490" i="5"/>
  <c r="AD490" i="5"/>
  <c r="AE490" i="5" s="1"/>
  <c r="W502" i="5"/>
  <c r="AD502" i="5"/>
  <c r="AE502" i="5" s="1"/>
  <c r="W514" i="5"/>
  <c r="AD514" i="5"/>
  <c r="AE514" i="5" s="1"/>
  <c r="W526" i="5"/>
  <c r="AD526" i="5"/>
  <c r="AE526" i="5" s="1"/>
  <c r="W538" i="5"/>
  <c r="AD538" i="5"/>
  <c r="AE538" i="5" s="1"/>
  <c r="W550" i="5"/>
  <c r="AD550" i="5"/>
  <c r="AE550" i="5" s="1"/>
  <c r="W562" i="5"/>
  <c r="AD562" i="5"/>
  <c r="AE562" i="5" s="1"/>
  <c r="W574" i="5"/>
  <c r="AD574" i="5"/>
  <c r="AE574" i="5" s="1"/>
  <c r="W586" i="5"/>
  <c r="AD586" i="5"/>
  <c r="AE586" i="5" s="1"/>
  <c r="W598" i="5"/>
  <c r="AD598" i="5"/>
  <c r="AE598" i="5" s="1"/>
  <c r="W610" i="5"/>
  <c r="AD610" i="5"/>
  <c r="AE610" i="5" s="1"/>
  <c r="W622" i="5"/>
  <c r="AD622" i="5"/>
  <c r="AE622" i="5" s="1"/>
  <c r="W634" i="5"/>
  <c r="AD634" i="5"/>
  <c r="AE634" i="5" s="1"/>
  <c r="W646" i="5"/>
  <c r="AD646" i="5"/>
  <c r="AE646" i="5" s="1"/>
  <c r="W658" i="5"/>
  <c r="AD658" i="5"/>
  <c r="AE658" i="5" s="1"/>
  <c r="W670" i="5"/>
  <c r="AD670" i="5"/>
  <c r="AE670" i="5" s="1"/>
  <c r="W682" i="5"/>
  <c r="AD682" i="5"/>
  <c r="AE682" i="5" s="1"/>
  <c r="W694" i="5"/>
  <c r="AD694" i="5"/>
  <c r="AE694" i="5" s="1"/>
  <c r="W706" i="5"/>
  <c r="AD706" i="5"/>
  <c r="AE706" i="5" s="1"/>
  <c r="W718" i="5"/>
  <c r="AD718" i="5"/>
  <c r="AE718" i="5" s="1"/>
  <c r="W730" i="5"/>
  <c r="AD730" i="5"/>
  <c r="AE730" i="5" s="1"/>
  <c r="W742" i="5"/>
  <c r="AD742" i="5"/>
  <c r="AE742" i="5" s="1"/>
  <c r="W754" i="5"/>
  <c r="AD754" i="5"/>
  <c r="AE754" i="5" s="1"/>
  <c r="W778" i="5"/>
  <c r="AD778" i="5"/>
  <c r="AE778" i="5" s="1"/>
  <c r="W802" i="5"/>
  <c r="AD802" i="5"/>
  <c r="AE802" i="5" s="1"/>
  <c r="W814" i="5"/>
  <c r="AD814" i="5"/>
  <c r="AE814" i="5" s="1"/>
  <c r="W826" i="5"/>
  <c r="AD826" i="5"/>
  <c r="AE826" i="5" s="1"/>
  <c r="W32" i="5"/>
  <c r="W200" i="5"/>
  <c r="W368" i="5"/>
  <c r="W548" i="5"/>
  <c r="W716" i="5"/>
  <c r="AD36" i="5"/>
  <c r="AE36" i="5" s="1"/>
  <c r="AD58" i="5"/>
  <c r="AE58" i="5" s="1"/>
  <c r="AD80" i="5"/>
  <c r="AE80" i="5" s="1"/>
  <c r="AD97" i="5"/>
  <c r="AE97" i="5" s="1"/>
  <c r="AD120" i="5"/>
  <c r="AE120" i="5" s="1"/>
  <c r="AD144" i="5"/>
  <c r="AE144" i="5" s="1"/>
  <c r="AD168" i="5"/>
  <c r="AE168" i="5" s="1"/>
  <c r="AD192" i="5"/>
  <c r="AE192" i="5" s="1"/>
  <c r="AD216" i="5"/>
  <c r="AE216" i="5" s="1"/>
  <c r="AD240" i="5"/>
  <c r="AE240" i="5" s="1"/>
  <c r="AD264" i="5"/>
  <c r="AE264" i="5" s="1"/>
  <c r="AD297" i="5"/>
  <c r="AE297" i="5" s="1"/>
  <c r="AD333" i="5"/>
  <c r="AE333" i="5" s="1"/>
  <c r="AD393" i="5"/>
  <c r="AE393" i="5" s="1"/>
  <c r="AD465" i="5"/>
  <c r="AE465" i="5" s="1"/>
  <c r="AD537" i="5"/>
  <c r="AE537" i="5" s="1"/>
  <c r="AD609" i="5"/>
  <c r="AE609" i="5" s="1"/>
  <c r="AD690" i="5"/>
  <c r="AE690" i="5" s="1"/>
  <c r="AD809" i="5"/>
  <c r="AE809" i="5" s="1"/>
  <c r="AD547" i="5"/>
  <c r="AE547" i="5" s="1"/>
  <c r="AD619" i="5"/>
  <c r="AE619" i="5" s="1"/>
  <c r="AD827" i="5"/>
  <c r="AE827" i="5" s="1"/>
  <c r="W143" i="5"/>
  <c r="AD143" i="5"/>
  <c r="AE143" i="5" s="1"/>
  <c r="W191" i="5"/>
  <c r="AD191" i="5"/>
  <c r="AE191" i="5" s="1"/>
  <c r="W251" i="5"/>
  <c r="AD251" i="5"/>
  <c r="AE251" i="5" s="1"/>
  <c r="W275" i="5"/>
  <c r="AD275" i="5"/>
  <c r="AE275" i="5" s="1"/>
  <c r="W323" i="5"/>
  <c r="AD323" i="5"/>
  <c r="AE323" i="5" s="1"/>
  <c r="W371" i="5"/>
  <c r="AD371" i="5"/>
  <c r="AE371" i="5" s="1"/>
  <c r="W431" i="5"/>
  <c r="AD431" i="5"/>
  <c r="AE431" i="5" s="1"/>
  <c r="W467" i="5"/>
  <c r="AD467" i="5"/>
  <c r="AE467" i="5" s="1"/>
  <c r="W491" i="5"/>
  <c r="AD491" i="5"/>
  <c r="AE491" i="5" s="1"/>
  <c r="W539" i="5"/>
  <c r="AD539" i="5"/>
  <c r="AE539" i="5" s="1"/>
  <c r="W587" i="5"/>
  <c r="AD587" i="5"/>
  <c r="AE587" i="5" s="1"/>
  <c r="W695" i="5"/>
  <c r="AD695" i="5"/>
  <c r="AE695" i="5" s="1"/>
  <c r="W755" i="5"/>
  <c r="AD755" i="5"/>
  <c r="AE755" i="5" s="1"/>
  <c r="AD103" i="5"/>
  <c r="AE103" i="5" s="1"/>
  <c r="W288" i="5"/>
  <c r="AD288" i="5"/>
  <c r="AE288" i="5" s="1"/>
  <c r="W300" i="5"/>
  <c r="AD300" i="5"/>
  <c r="AE300" i="5" s="1"/>
  <c r="W312" i="5"/>
  <c r="AD312" i="5"/>
  <c r="AE312" i="5" s="1"/>
  <c r="W324" i="5"/>
  <c r="AD324" i="5"/>
  <c r="AE324" i="5" s="1"/>
  <c r="W336" i="5"/>
  <c r="AD336" i="5"/>
  <c r="AE336" i="5" s="1"/>
  <c r="W348" i="5"/>
  <c r="AD348" i="5"/>
  <c r="AE348" i="5" s="1"/>
  <c r="W360" i="5"/>
  <c r="AD360" i="5"/>
  <c r="AE360" i="5" s="1"/>
  <c r="W372" i="5"/>
  <c r="AD372" i="5"/>
  <c r="AE372" i="5" s="1"/>
  <c r="W384" i="5"/>
  <c r="AD384" i="5"/>
  <c r="AE384" i="5" s="1"/>
  <c r="W396" i="5"/>
  <c r="AD396" i="5"/>
  <c r="AE396" i="5" s="1"/>
  <c r="W408" i="5"/>
  <c r="AD408" i="5"/>
  <c r="AE408" i="5" s="1"/>
  <c r="W420" i="5"/>
  <c r="AD420" i="5"/>
  <c r="AE420" i="5" s="1"/>
  <c r="W432" i="5"/>
  <c r="AD432" i="5"/>
  <c r="AE432" i="5" s="1"/>
  <c r="W444" i="5"/>
  <c r="AD444" i="5"/>
  <c r="AE444" i="5" s="1"/>
  <c r="W456" i="5"/>
  <c r="AD456" i="5"/>
  <c r="AE456" i="5" s="1"/>
  <c r="W468" i="5"/>
  <c r="AD468" i="5"/>
  <c r="AE468" i="5" s="1"/>
  <c r="W480" i="5"/>
  <c r="AD480" i="5"/>
  <c r="AE480" i="5" s="1"/>
  <c r="W492" i="5"/>
  <c r="AD492" i="5"/>
  <c r="AE492" i="5" s="1"/>
  <c r="W504" i="5"/>
  <c r="AD504" i="5"/>
  <c r="AE504" i="5" s="1"/>
  <c r="W516" i="5"/>
  <c r="AD516" i="5"/>
  <c r="AE516" i="5" s="1"/>
  <c r="W528" i="5"/>
  <c r="AD528" i="5"/>
  <c r="AE528" i="5" s="1"/>
  <c r="W540" i="5"/>
  <c r="AD540" i="5"/>
  <c r="AE540" i="5" s="1"/>
  <c r="W552" i="5"/>
  <c r="AD552" i="5"/>
  <c r="AE552" i="5" s="1"/>
  <c r="W564" i="5"/>
  <c r="AD564" i="5"/>
  <c r="AE564" i="5" s="1"/>
  <c r="W576" i="5"/>
  <c r="AD576" i="5"/>
  <c r="AE576" i="5" s="1"/>
  <c r="W588" i="5"/>
  <c r="AD588" i="5"/>
  <c r="AE588" i="5" s="1"/>
  <c r="W600" i="5"/>
  <c r="AD600" i="5"/>
  <c r="AE600" i="5" s="1"/>
  <c r="W612" i="5"/>
  <c r="AD612" i="5"/>
  <c r="AE612" i="5" s="1"/>
  <c r="W624" i="5"/>
  <c r="AD624" i="5"/>
  <c r="AE624" i="5" s="1"/>
  <c r="W636" i="5"/>
  <c r="AD636" i="5"/>
  <c r="AE636" i="5" s="1"/>
  <c r="W648" i="5"/>
  <c r="AD648" i="5"/>
  <c r="AE648" i="5" s="1"/>
  <c r="W660" i="5"/>
  <c r="AD660" i="5"/>
  <c r="AE660" i="5" s="1"/>
  <c r="W672" i="5"/>
  <c r="AD672" i="5"/>
  <c r="AE672" i="5" s="1"/>
  <c r="W684" i="5"/>
  <c r="AD684" i="5"/>
  <c r="AE684" i="5" s="1"/>
  <c r="W696" i="5"/>
  <c r="AD696" i="5"/>
  <c r="AE696" i="5" s="1"/>
  <c r="W708" i="5"/>
  <c r="AD708" i="5"/>
  <c r="AE708" i="5" s="1"/>
  <c r="W720" i="5"/>
  <c r="AD720" i="5"/>
  <c r="AE720" i="5" s="1"/>
  <c r="W732" i="5"/>
  <c r="AD732" i="5"/>
  <c r="AE732" i="5" s="1"/>
  <c r="W744" i="5"/>
  <c r="AD744" i="5"/>
  <c r="AE744" i="5" s="1"/>
  <c r="W756" i="5"/>
  <c r="AD756" i="5"/>
  <c r="AE756" i="5" s="1"/>
  <c r="W768" i="5"/>
  <c r="AD768" i="5"/>
  <c r="AE768" i="5" s="1"/>
  <c r="W780" i="5"/>
  <c r="AD780" i="5"/>
  <c r="AE780" i="5" s="1"/>
  <c r="W792" i="5"/>
  <c r="AD792" i="5"/>
  <c r="AE792" i="5" s="1"/>
  <c r="W804" i="5"/>
  <c r="AD804" i="5"/>
  <c r="AE804" i="5" s="1"/>
  <c r="W816" i="5"/>
  <c r="AD816" i="5"/>
  <c r="AE816" i="5" s="1"/>
  <c r="W828" i="5"/>
  <c r="AD828" i="5"/>
  <c r="AE828" i="5" s="1"/>
  <c r="W68" i="5"/>
  <c r="W224" i="5"/>
  <c r="W404" i="5"/>
  <c r="W572" i="5"/>
  <c r="W740" i="5"/>
  <c r="AD5" i="5"/>
  <c r="AE5" i="5" s="1"/>
  <c r="AD22" i="5"/>
  <c r="AE22" i="5" s="1"/>
  <c r="AD43" i="5"/>
  <c r="AE43" i="5" s="1"/>
  <c r="AD60" i="5"/>
  <c r="AE60" i="5" s="1"/>
  <c r="AD82" i="5"/>
  <c r="AE82" i="5" s="1"/>
  <c r="AD104" i="5"/>
  <c r="AE104" i="5" s="1"/>
  <c r="AD127" i="5"/>
  <c r="AE127" i="5" s="1"/>
  <c r="AD151" i="5"/>
  <c r="AE151" i="5" s="1"/>
  <c r="AD175" i="5"/>
  <c r="AE175" i="5" s="1"/>
  <c r="AD199" i="5"/>
  <c r="AE199" i="5" s="1"/>
  <c r="AD223" i="5"/>
  <c r="AE223" i="5" s="1"/>
  <c r="AD247" i="5"/>
  <c r="AE247" i="5" s="1"/>
  <c r="AD271" i="5"/>
  <c r="AE271" i="5" s="1"/>
  <c r="AD301" i="5"/>
  <c r="AE301" i="5" s="1"/>
  <c r="AD337" i="5"/>
  <c r="AE337" i="5" s="1"/>
  <c r="AD405" i="5"/>
  <c r="AE405" i="5" s="1"/>
  <c r="AD477" i="5"/>
  <c r="AE477" i="5" s="1"/>
  <c r="AD549" i="5"/>
  <c r="AE549" i="5" s="1"/>
  <c r="AD621" i="5"/>
  <c r="AE621" i="5" s="1"/>
  <c r="AD707" i="5"/>
  <c r="AE707" i="5" s="1"/>
  <c r="AD830" i="5"/>
  <c r="AE830" i="5" s="1"/>
  <c r="W681" i="5"/>
  <c r="AD681" i="5"/>
  <c r="AE681" i="5" s="1"/>
  <c r="W765" i="5"/>
  <c r="AD765" i="5"/>
  <c r="AE765" i="5" s="1"/>
  <c r="W789" i="5"/>
  <c r="AD789" i="5"/>
  <c r="AE789" i="5" s="1"/>
  <c r="W155" i="5"/>
  <c r="AD155" i="5"/>
  <c r="AE155" i="5" s="1"/>
  <c r="W203" i="5"/>
  <c r="AD203" i="5"/>
  <c r="AE203" i="5" s="1"/>
  <c r="W239" i="5"/>
  <c r="AD239" i="5"/>
  <c r="AE239" i="5" s="1"/>
  <c r="W287" i="5"/>
  <c r="AD287" i="5"/>
  <c r="AE287" i="5" s="1"/>
  <c r="W335" i="5"/>
  <c r="AD335" i="5"/>
  <c r="AE335" i="5" s="1"/>
  <c r="W383" i="5"/>
  <c r="AD383" i="5"/>
  <c r="AE383" i="5" s="1"/>
  <c r="W419" i="5"/>
  <c r="AD419" i="5"/>
  <c r="AE419" i="5" s="1"/>
  <c r="W455" i="5"/>
  <c r="AD455" i="5"/>
  <c r="AE455" i="5" s="1"/>
  <c r="W479" i="5"/>
  <c r="AD479" i="5"/>
  <c r="AE479" i="5" s="1"/>
  <c r="W527" i="5"/>
  <c r="AD527" i="5"/>
  <c r="AE527" i="5" s="1"/>
  <c r="W575" i="5"/>
  <c r="AD575" i="5"/>
  <c r="AE575" i="5" s="1"/>
  <c r="W623" i="5"/>
  <c r="AD623" i="5"/>
  <c r="AE623" i="5" s="1"/>
  <c r="W671" i="5"/>
  <c r="AD671" i="5"/>
  <c r="AE671" i="5" s="1"/>
  <c r="W719" i="5"/>
  <c r="AD719" i="5"/>
  <c r="AE719" i="5" s="1"/>
  <c r="W767" i="5"/>
  <c r="AD767" i="5"/>
  <c r="AE767" i="5" s="1"/>
  <c r="W803" i="5"/>
  <c r="AD803" i="5"/>
  <c r="AE803" i="5" s="1"/>
  <c r="AD21" i="5"/>
  <c r="AE21" i="5" s="1"/>
  <c r="AD81" i="5"/>
  <c r="AE81" i="5" s="1"/>
  <c r="AD403" i="5"/>
  <c r="AE403" i="5" s="1"/>
  <c r="W349" i="5"/>
  <c r="AD349" i="5"/>
  <c r="AE349" i="5" s="1"/>
  <c r="W361" i="5"/>
  <c r="AD361" i="5"/>
  <c r="AE361" i="5" s="1"/>
  <c r="W373" i="5"/>
  <c r="AD373" i="5"/>
  <c r="AE373" i="5" s="1"/>
  <c r="W385" i="5"/>
  <c r="AD385" i="5"/>
  <c r="AE385" i="5" s="1"/>
  <c r="W397" i="5"/>
  <c r="AD397" i="5"/>
  <c r="AE397" i="5" s="1"/>
  <c r="W409" i="5"/>
  <c r="AD409" i="5"/>
  <c r="AE409" i="5" s="1"/>
  <c r="W421" i="5"/>
  <c r="AD421" i="5"/>
  <c r="AE421" i="5" s="1"/>
  <c r="W433" i="5"/>
  <c r="AD433" i="5"/>
  <c r="AE433" i="5" s="1"/>
  <c r="W445" i="5"/>
  <c r="AD445" i="5"/>
  <c r="AE445" i="5" s="1"/>
  <c r="W457" i="5"/>
  <c r="AD457" i="5"/>
  <c r="AE457" i="5" s="1"/>
  <c r="W469" i="5"/>
  <c r="AD469" i="5"/>
  <c r="AE469" i="5" s="1"/>
  <c r="W481" i="5"/>
  <c r="AD481" i="5"/>
  <c r="AE481" i="5" s="1"/>
  <c r="W493" i="5"/>
  <c r="AD493" i="5"/>
  <c r="AE493" i="5" s="1"/>
  <c r="W505" i="5"/>
  <c r="AD505" i="5"/>
  <c r="AE505" i="5" s="1"/>
  <c r="W517" i="5"/>
  <c r="AD517" i="5"/>
  <c r="AE517" i="5" s="1"/>
  <c r="W529" i="5"/>
  <c r="AD529" i="5"/>
  <c r="AE529" i="5" s="1"/>
  <c r="W541" i="5"/>
  <c r="AD541" i="5"/>
  <c r="AE541" i="5" s="1"/>
  <c r="W553" i="5"/>
  <c r="AD553" i="5"/>
  <c r="AE553" i="5" s="1"/>
  <c r="W565" i="5"/>
  <c r="AD565" i="5"/>
  <c r="AE565" i="5" s="1"/>
  <c r="W577" i="5"/>
  <c r="AD577" i="5"/>
  <c r="AE577" i="5" s="1"/>
  <c r="W589" i="5"/>
  <c r="AD589" i="5"/>
  <c r="AE589" i="5" s="1"/>
  <c r="W601" i="5"/>
  <c r="AD601" i="5"/>
  <c r="AE601" i="5" s="1"/>
  <c r="W613" i="5"/>
  <c r="AD613" i="5"/>
  <c r="AE613" i="5" s="1"/>
  <c r="W625" i="5"/>
  <c r="AD625" i="5"/>
  <c r="AE625" i="5" s="1"/>
  <c r="W637" i="5"/>
  <c r="AD637" i="5"/>
  <c r="AE637" i="5" s="1"/>
  <c r="W649" i="5"/>
  <c r="AD649" i="5"/>
  <c r="AE649" i="5" s="1"/>
  <c r="W661" i="5"/>
  <c r="AD661" i="5"/>
  <c r="AE661" i="5" s="1"/>
  <c r="W685" i="5"/>
  <c r="AD685" i="5"/>
  <c r="AE685" i="5" s="1"/>
  <c r="W697" i="5"/>
  <c r="AD697" i="5"/>
  <c r="AE697" i="5" s="1"/>
  <c r="W709" i="5"/>
  <c r="AD709" i="5"/>
  <c r="AE709" i="5" s="1"/>
  <c r="W721" i="5"/>
  <c r="AD721" i="5"/>
  <c r="AE721" i="5" s="1"/>
  <c r="W733" i="5"/>
  <c r="AD733" i="5"/>
  <c r="AE733" i="5" s="1"/>
  <c r="W757" i="5"/>
  <c r="AD757" i="5"/>
  <c r="AE757" i="5" s="1"/>
  <c r="W781" i="5"/>
  <c r="AD781" i="5"/>
  <c r="AE781" i="5" s="1"/>
  <c r="W793" i="5"/>
  <c r="AD793" i="5"/>
  <c r="AE793" i="5" s="1"/>
  <c r="W805" i="5"/>
  <c r="AD805" i="5"/>
  <c r="AE805" i="5" s="1"/>
  <c r="W817" i="5"/>
  <c r="AD817" i="5"/>
  <c r="AE817" i="5" s="1"/>
  <c r="W829" i="5"/>
  <c r="AD829" i="5"/>
  <c r="AE829" i="5" s="1"/>
  <c r="W248" i="5"/>
  <c r="W416" i="5"/>
  <c r="W584" i="5"/>
  <c r="W752" i="5"/>
  <c r="AD7" i="5"/>
  <c r="AE7" i="5" s="1"/>
  <c r="AD23" i="5"/>
  <c r="AE23" i="5" s="1"/>
  <c r="AD44" i="5"/>
  <c r="AE44" i="5" s="1"/>
  <c r="AD61" i="5"/>
  <c r="AE61" i="5" s="1"/>
  <c r="AD83" i="5"/>
  <c r="AE83" i="5" s="1"/>
  <c r="AD105" i="5"/>
  <c r="AE105" i="5" s="1"/>
  <c r="AD128" i="5"/>
  <c r="AE128" i="5" s="1"/>
  <c r="AD273" i="5"/>
  <c r="AE273" i="5" s="1"/>
  <c r="AD307" i="5"/>
  <c r="AE307" i="5" s="1"/>
  <c r="AD343" i="5"/>
  <c r="AE343" i="5" s="1"/>
  <c r="AD415" i="5"/>
  <c r="AE415" i="5" s="1"/>
  <c r="AD487" i="5"/>
  <c r="AE487" i="5" s="1"/>
  <c r="AD559" i="5"/>
  <c r="AE559" i="5" s="1"/>
  <c r="AD631" i="5"/>
  <c r="AE631" i="5" s="1"/>
  <c r="AD724" i="5"/>
  <c r="AE724" i="5" s="1"/>
  <c r="W657" i="5"/>
  <c r="AD657" i="5"/>
  <c r="AE657" i="5" s="1"/>
  <c r="W729" i="5"/>
  <c r="AD729" i="5"/>
  <c r="AE729" i="5" s="1"/>
  <c r="W825" i="5"/>
  <c r="AD825" i="5"/>
  <c r="AE825" i="5" s="1"/>
  <c r="W119" i="5"/>
  <c r="AD119" i="5"/>
  <c r="AE119" i="5" s="1"/>
  <c r="W167" i="5"/>
  <c r="AD167" i="5"/>
  <c r="AE167" i="5" s="1"/>
  <c r="W215" i="5"/>
  <c r="AD215" i="5"/>
  <c r="AE215" i="5" s="1"/>
  <c r="W263" i="5"/>
  <c r="AD263" i="5"/>
  <c r="AE263" i="5" s="1"/>
  <c r="W311" i="5"/>
  <c r="AD311" i="5"/>
  <c r="AE311" i="5" s="1"/>
  <c r="W359" i="5"/>
  <c r="AD359" i="5"/>
  <c r="AE359" i="5" s="1"/>
  <c r="W407" i="5"/>
  <c r="AD407" i="5"/>
  <c r="AE407" i="5" s="1"/>
  <c r="W515" i="5"/>
  <c r="AD515" i="5"/>
  <c r="AE515" i="5" s="1"/>
  <c r="W563" i="5"/>
  <c r="AD563" i="5"/>
  <c r="AE563" i="5" s="1"/>
  <c r="W611" i="5"/>
  <c r="AD611" i="5"/>
  <c r="AE611" i="5" s="1"/>
  <c r="W647" i="5"/>
  <c r="AD647" i="5"/>
  <c r="AE647" i="5" s="1"/>
  <c r="W743" i="5"/>
  <c r="AD743" i="5"/>
  <c r="AE743" i="5" s="1"/>
  <c r="W791" i="5"/>
  <c r="AD791" i="5"/>
  <c r="AE791" i="5" s="1"/>
  <c r="AD59" i="5"/>
  <c r="AE59" i="5" s="1"/>
  <c r="W2" i="5"/>
  <c r="AD2" i="5"/>
  <c r="AE2" i="5" s="1"/>
  <c r="W14" i="5"/>
  <c r="AD14" i="5"/>
  <c r="AE14" i="5" s="1"/>
  <c r="W26" i="5"/>
  <c r="AD26" i="5"/>
  <c r="AE26" i="5" s="1"/>
  <c r="W38" i="5"/>
  <c r="AD38" i="5"/>
  <c r="AE38" i="5" s="1"/>
  <c r="W50" i="5"/>
  <c r="AD50" i="5"/>
  <c r="AE50" i="5" s="1"/>
  <c r="W62" i="5"/>
  <c r="AD62" i="5"/>
  <c r="AE62" i="5" s="1"/>
  <c r="W74" i="5"/>
  <c r="AD74" i="5"/>
  <c r="AE74" i="5" s="1"/>
  <c r="W86" i="5"/>
  <c r="AD86" i="5"/>
  <c r="AE86" i="5" s="1"/>
  <c r="W98" i="5"/>
  <c r="AD98" i="5"/>
  <c r="AE98" i="5" s="1"/>
  <c r="W110" i="5"/>
  <c r="AD110" i="5"/>
  <c r="AE110" i="5" s="1"/>
  <c r="W122" i="5"/>
  <c r="AD122" i="5"/>
  <c r="AE122" i="5" s="1"/>
  <c r="W134" i="5"/>
  <c r="AD134" i="5"/>
  <c r="AE134" i="5" s="1"/>
  <c r="W146" i="5"/>
  <c r="AD146" i="5"/>
  <c r="AE146" i="5" s="1"/>
  <c r="W158" i="5"/>
  <c r="AD158" i="5"/>
  <c r="AE158" i="5" s="1"/>
  <c r="W170" i="5"/>
  <c r="AD170" i="5"/>
  <c r="AE170" i="5" s="1"/>
  <c r="W182" i="5"/>
  <c r="AD182" i="5"/>
  <c r="AE182" i="5" s="1"/>
  <c r="W194" i="5"/>
  <c r="AD194" i="5"/>
  <c r="AE194" i="5" s="1"/>
  <c r="W206" i="5"/>
  <c r="AD206" i="5"/>
  <c r="AE206" i="5" s="1"/>
  <c r="W218" i="5"/>
  <c r="AD218" i="5"/>
  <c r="AE218" i="5" s="1"/>
  <c r="W230" i="5"/>
  <c r="AD230" i="5"/>
  <c r="AE230" i="5" s="1"/>
  <c r="W242" i="5"/>
  <c r="AD242" i="5"/>
  <c r="AE242" i="5" s="1"/>
  <c r="W254" i="5"/>
  <c r="AD254" i="5"/>
  <c r="AE254" i="5" s="1"/>
  <c r="W266" i="5"/>
  <c r="AD266" i="5"/>
  <c r="AE266" i="5" s="1"/>
  <c r="W278" i="5"/>
  <c r="AD278" i="5"/>
  <c r="AE278" i="5" s="1"/>
  <c r="W290" i="5"/>
  <c r="AD290" i="5"/>
  <c r="AE290" i="5" s="1"/>
  <c r="W302" i="5"/>
  <c r="AD302" i="5"/>
  <c r="AE302" i="5" s="1"/>
  <c r="W314" i="5"/>
  <c r="AD314" i="5"/>
  <c r="AE314" i="5" s="1"/>
  <c r="W326" i="5"/>
  <c r="AD326" i="5"/>
  <c r="AE326" i="5" s="1"/>
  <c r="W338" i="5"/>
  <c r="AD338" i="5"/>
  <c r="AE338" i="5" s="1"/>
  <c r="W350" i="5"/>
  <c r="AD350" i="5"/>
  <c r="AE350" i="5" s="1"/>
  <c r="W362" i="5"/>
  <c r="AD362" i="5"/>
  <c r="AE362" i="5" s="1"/>
  <c r="W374" i="5"/>
  <c r="AD374" i="5"/>
  <c r="AE374" i="5" s="1"/>
  <c r="W386" i="5"/>
  <c r="AD386" i="5"/>
  <c r="AE386" i="5" s="1"/>
  <c r="W398" i="5"/>
  <c r="AD398" i="5"/>
  <c r="AE398" i="5" s="1"/>
  <c r="W410" i="5"/>
  <c r="AD410" i="5"/>
  <c r="AE410" i="5" s="1"/>
  <c r="W422" i="5"/>
  <c r="AD422" i="5"/>
  <c r="AE422" i="5" s="1"/>
  <c r="W434" i="5"/>
  <c r="AD434" i="5"/>
  <c r="AE434" i="5" s="1"/>
  <c r="W446" i="5"/>
  <c r="AD446" i="5"/>
  <c r="AE446" i="5" s="1"/>
  <c r="W458" i="5"/>
  <c r="AD458" i="5"/>
  <c r="AE458" i="5" s="1"/>
  <c r="W470" i="5"/>
  <c r="AD470" i="5"/>
  <c r="AE470" i="5" s="1"/>
  <c r="W482" i="5"/>
  <c r="AD482" i="5"/>
  <c r="AE482" i="5" s="1"/>
  <c r="W494" i="5"/>
  <c r="AD494" i="5"/>
  <c r="AE494" i="5" s="1"/>
  <c r="W506" i="5"/>
  <c r="AD506" i="5"/>
  <c r="AE506" i="5" s="1"/>
  <c r="W518" i="5"/>
  <c r="AD518" i="5"/>
  <c r="AE518" i="5" s="1"/>
  <c r="W530" i="5"/>
  <c r="AD530" i="5"/>
  <c r="AE530" i="5" s="1"/>
  <c r="W542" i="5"/>
  <c r="AD542" i="5"/>
  <c r="AE542" i="5" s="1"/>
  <c r="W554" i="5"/>
  <c r="AD554" i="5"/>
  <c r="AE554" i="5" s="1"/>
  <c r="W566" i="5"/>
  <c r="AD566" i="5"/>
  <c r="AE566" i="5" s="1"/>
  <c r="W578" i="5"/>
  <c r="AD578" i="5"/>
  <c r="AE578" i="5" s="1"/>
  <c r="W590" i="5"/>
  <c r="AD590" i="5"/>
  <c r="AE590" i="5" s="1"/>
  <c r="W602" i="5"/>
  <c r="AD602" i="5"/>
  <c r="AE602" i="5" s="1"/>
  <c r="W614" i="5"/>
  <c r="AD614" i="5"/>
  <c r="AE614" i="5" s="1"/>
  <c r="W626" i="5"/>
  <c r="AD626" i="5"/>
  <c r="AE626" i="5" s="1"/>
  <c r="W638" i="5"/>
  <c r="AD638" i="5"/>
  <c r="AE638" i="5" s="1"/>
  <c r="W650" i="5"/>
  <c r="AD650" i="5"/>
  <c r="AE650" i="5" s="1"/>
  <c r="W662" i="5"/>
  <c r="AD662" i="5"/>
  <c r="AE662" i="5" s="1"/>
  <c r="W674" i="5"/>
  <c r="AD674" i="5"/>
  <c r="AE674" i="5" s="1"/>
  <c r="W686" i="5"/>
  <c r="AD686" i="5"/>
  <c r="AE686" i="5" s="1"/>
  <c r="W698" i="5"/>
  <c r="AD698" i="5"/>
  <c r="AE698" i="5" s="1"/>
  <c r="W710" i="5"/>
  <c r="AD710" i="5"/>
  <c r="AE710" i="5" s="1"/>
  <c r="W722" i="5"/>
  <c r="AD722" i="5"/>
  <c r="AE722" i="5" s="1"/>
  <c r="W734" i="5"/>
  <c r="AD734" i="5"/>
  <c r="AE734" i="5" s="1"/>
  <c r="W746" i="5"/>
  <c r="AD746" i="5"/>
  <c r="AE746" i="5" s="1"/>
  <c r="W758" i="5"/>
  <c r="AD758" i="5"/>
  <c r="AE758" i="5" s="1"/>
  <c r="W770" i="5"/>
  <c r="AD770" i="5"/>
  <c r="AE770" i="5" s="1"/>
  <c r="W782" i="5"/>
  <c r="AD782" i="5"/>
  <c r="AE782" i="5" s="1"/>
  <c r="W794" i="5"/>
  <c r="AD794" i="5"/>
  <c r="AE794" i="5" s="1"/>
  <c r="W818" i="5"/>
  <c r="AD818" i="5"/>
  <c r="AE818" i="5" s="1"/>
  <c r="W92" i="5"/>
  <c r="W428" i="5"/>
  <c r="W596" i="5"/>
  <c r="W776" i="5"/>
  <c r="AD24" i="5"/>
  <c r="AE24" i="5" s="1"/>
  <c r="AD45" i="5"/>
  <c r="AE45" i="5" s="1"/>
  <c r="AD67" i="5"/>
  <c r="AE67" i="5" s="1"/>
  <c r="AD84" i="5"/>
  <c r="AE84" i="5" s="1"/>
  <c r="AD106" i="5"/>
  <c r="AE106" i="5" s="1"/>
  <c r="AD129" i="5"/>
  <c r="AE129" i="5" s="1"/>
  <c r="AD153" i="5"/>
  <c r="AE153" i="5" s="1"/>
  <c r="AD177" i="5"/>
  <c r="AE177" i="5" s="1"/>
  <c r="AD201" i="5"/>
  <c r="AE201" i="5" s="1"/>
  <c r="AD225" i="5"/>
  <c r="AE225" i="5" s="1"/>
  <c r="AD249" i="5"/>
  <c r="AE249" i="5" s="1"/>
  <c r="AD274" i="5"/>
  <c r="AE274" i="5" s="1"/>
  <c r="AD309" i="5"/>
  <c r="AE309" i="5" s="1"/>
  <c r="AD345" i="5"/>
  <c r="AE345" i="5" s="1"/>
  <c r="AD417" i="5"/>
  <c r="AE417" i="5" s="1"/>
  <c r="AD489" i="5"/>
  <c r="AE489" i="5" s="1"/>
  <c r="AD561" i="5"/>
  <c r="AE561" i="5" s="1"/>
  <c r="AD633" i="5"/>
  <c r="AE633" i="5" s="1"/>
  <c r="W3" i="5"/>
  <c r="AD3" i="5"/>
  <c r="AE3" i="5" s="1"/>
  <c r="W15" i="5"/>
  <c r="AD15" i="5"/>
  <c r="AE15" i="5" s="1"/>
  <c r="W27" i="5"/>
  <c r="AD27" i="5"/>
  <c r="AE27" i="5" s="1"/>
  <c r="W39" i="5"/>
  <c r="AD39" i="5"/>
  <c r="AE39" i="5" s="1"/>
  <c r="W51" i="5"/>
  <c r="AD51" i="5"/>
  <c r="AE51" i="5" s="1"/>
  <c r="W63" i="5"/>
  <c r="AD63" i="5"/>
  <c r="AE63" i="5" s="1"/>
  <c r="W75" i="5"/>
  <c r="AD75" i="5"/>
  <c r="AE75" i="5" s="1"/>
  <c r="W87" i="5"/>
  <c r="AD87" i="5"/>
  <c r="AE87" i="5" s="1"/>
  <c r="W99" i="5"/>
  <c r="AD99" i="5"/>
  <c r="AE99" i="5" s="1"/>
  <c r="W111" i="5"/>
  <c r="AD111" i="5"/>
  <c r="AE111" i="5" s="1"/>
  <c r="W123" i="5"/>
  <c r="AD123" i="5"/>
  <c r="AE123" i="5" s="1"/>
  <c r="W135" i="5"/>
  <c r="AD135" i="5"/>
  <c r="AE135" i="5" s="1"/>
  <c r="W147" i="5"/>
  <c r="AD147" i="5"/>
  <c r="AE147" i="5" s="1"/>
  <c r="W159" i="5"/>
  <c r="AD159" i="5"/>
  <c r="AE159" i="5" s="1"/>
  <c r="W171" i="5"/>
  <c r="AD171" i="5"/>
  <c r="AE171" i="5" s="1"/>
  <c r="W183" i="5"/>
  <c r="AD183" i="5"/>
  <c r="AE183" i="5" s="1"/>
  <c r="W195" i="5"/>
  <c r="AD195" i="5"/>
  <c r="AE195" i="5" s="1"/>
  <c r="W207" i="5"/>
  <c r="AD207" i="5"/>
  <c r="AE207" i="5" s="1"/>
  <c r="W219" i="5"/>
  <c r="AD219" i="5"/>
  <c r="AE219" i="5" s="1"/>
  <c r="W231" i="5"/>
  <c r="AD231" i="5"/>
  <c r="AE231" i="5" s="1"/>
  <c r="W243" i="5"/>
  <c r="AD243" i="5"/>
  <c r="AE243" i="5" s="1"/>
  <c r="W255" i="5"/>
  <c r="AD255" i="5"/>
  <c r="AE255" i="5" s="1"/>
  <c r="W267" i="5"/>
  <c r="AD267" i="5"/>
  <c r="AE267" i="5" s="1"/>
  <c r="W279" i="5"/>
  <c r="AD279" i="5"/>
  <c r="AE279" i="5" s="1"/>
  <c r="W291" i="5"/>
  <c r="AD291" i="5"/>
  <c r="AE291" i="5" s="1"/>
  <c r="W303" i="5"/>
  <c r="AD303" i="5"/>
  <c r="AE303" i="5" s="1"/>
  <c r="W315" i="5"/>
  <c r="AD315" i="5"/>
  <c r="AE315" i="5" s="1"/>
  <c r="W327" i="5"/>
  <c r="AD327" i="5"/>
  <c r="AE327" i="5" s="1"/>
  <c r="W339" i="5"/>
  <c r="AD339" i="5"/>
  <c r="AE339" i="5" s="1"/>
  <c r="W351" i="5"/>
  <c r="AD351" i="5"/>
  <c r="AE351" i="5" s="1"/>
  <c r="W363" i="5"/>
  <c r="AD363" i="5"/>
  <c r="AE363" i="5" s="1"/>
  <c r="W375" i="5"/>
  <c r="AD375" i="5"/>
  <c r="AE375" i="5" s="1"/>
  <c r="W387" i="5"/>
  <c r="AD387" i="5"/>
  <c r="AE387" i="5" s="1"/>
  <c r="W399" i="5"/>
  <c r="AD399" i="5"/>
  <c r="AE399" i="5" s="1"/>
  <c r="W411" i="5"/>
  <c r="AD411" i="5"/>
  <c r="AE411" i="5" s="1"/>
  <c r="W423" i="5"/>
  <c r="AD423" i="5"/>
  <c r="AE423" i="5" s="1"/>
  <c r="W435" i="5"/>
  <c r="AD435" i="5"/>
  <c r="AE435" i="5" s="1"/>
  <c r="W447" i="5"/>
  <c r="AD447" i="5"/>
  <c r="AE447" i="5" s="1"/>
  <c r="W459" i="5"/>
  <c r="AD459" i="5"/>
  <c r="AE459" i="5" s="1"/>
  <c r="W471" i="5"/>
  <c r="AD471" i="5"/>
  <c r="AE471" i="5" s="1"/>
  <c r="W483" i="5"/>
  <c r="AD483" i="5"/>
  <c r="AE483" i="5" s="1"/>
  <c r="W495" i="5"/>
  <c r="AD495" i="5"/>
  <c r="AE495" i="5" s="1"/>
  <c r="W507" i="5"/>
  <c r="AD507" i="5"/>
  <c r="AE507" i="5" s="1"/>
  <c r="W519" i="5"/>
  <c r="AD519" i="5"/>
  <c r="AE519" i="5" s="1"/>
  <c r="W531" i="5"/>
  <c r="AD531" i="5"/>
  <c r="AE531" i="5" s="1"/>
  <c r="W543" i="5"/>
  <c r="AD543" i="5"/>
  <c r="AE543" i="5" s="1"/>
  <c r="W555" i="5"/>
  <c r="AD555" i="5"/>
  <c r="AE555" i="5" s="1"/>
  <c r="W567" i="5"/>
  <c r="AD567" i="5"/>
  <c r="AE567" i="5" s="1"/>
  <c r="W579" i="5"/>
  <c r="AD579" i="5"/>
  <c r="AE579" i="5" s="1"/>
  <c r="W591" i="5"/>
  <c r="AD591" i="5"/>
  <c r="AE591" i="5" s="1"/>
  <c r="W603" i="5"/>
  <c r="AD603" i="5"/>
  <c r="AE603" i="5" s="1"/>
  <c r="W615" i="5"/>
  <c r="AD615" i="5"/>
  <c r="AE615" i="5" s="1"/>
  <c r="W627" i="5"/>
  <c r="AD627" i="5"/>
  <c r="AE627" i="5" s="1"/>
  <c r="W639" i="5"/>
  <c r="AD639" i="5"/>
  <c r="AE639" i="5" s="1"/>
  <c r="W651" i="5"/>
  <c r="AD651" i="5"/>
  <c r="AE651" i="5" s="1"/>
  <c r="W663" i="5"/>
  <c r="AD663" i="5"/>
  <c r="AE663" i="5" s="1"/>
  <c r="W687" i="5"/>
  <c r="AD687" i="5"/>
  <c r="AE687" i="5" s="1"/>
  <c r="W699" i="5"/>
  <c r="AD699" i="5"/>
  <c r="AE699" i="5" s="1"/>
  <c r="W711" i="5"/>
  <c r="AD711" i="5"/>
  <c r="AE711" i="5" s="1"/>
  <c r="W723" i="5"/>
  <c r="AD723" i="5"/>
  <c r="AE723" i="5" s="1"/>
  <c r="W735" i="5"/>
  <c r="AD735" i="5"/>
  <c r="AE735" i="5" s="1"/>
  <c r="W747" i="5"/>
  <c r="AD747" i="5"/>
  <c r="AE747" i="5" s="1"/>
  <c r="W759" i="5"/>
  <c r="AD759" i="5"/>
  <c r="AE759" i="5" s="1"/>
  <c r="W771" i="5"/>
  <c r="AD771" i="5"/>
  <c r="AE771" i="5" s="1"/>
  <c r="W783" i="5"/>
  <c r="AD783" i="5"/>
  <c r="AE783" i="5" s="1"/>
  <c r="W795" i="5"/>
  <c r="AD795" i="5"/>
  <c r="AE795" i="5" s="1"/>
  <c r="W807" i="5"/>
  <c r="AD807" i="5"/>
  <c r="AE807" i="5" s="1"/>
  <c r="W819" i="5"/>
  <c r="AD819" i="5"/>
  <c r="AE819" i="5" s="1"/>
  <c r="W831" i="5"/>
  <c r="AD831" i="5"/>
  <c r="AE831" i="5" s="1"/>
  <c r="W272" i="5"/>
  <c r="W440" i="5"/>
  <c r="W608" i="5"/>
  <c r="W788" i="5"/>
  <c r="AD9" i="5"/>
  <c r="AE9" i="5" s="1"/>
  <c r="AD25" i="5"/>
  <c r="AE25" i="5" s="1"/>
  <c r="AD46" i="5"/>
  <c r="AE46" i="5" s="1"/>
  <c r="AD85" i="5"/>
  <c r="AE85" i="5" s="1"/>
  <c r="AD107" i="5"/>
  <c r="AE107" i="5" s="1"/>
  <c r="AD130" i="5"/>
  <c r="AE130" i="5" s="1"/>
  <c r="AD154" i="5"/>
  <c r="AE154" i="5" s="1"/>
  <c r="AD178" i="5"/>
  <c r="AE178" i="5" s="1"/>
  <c r="AD202" i="5"/>
  <c r="AE202" i="5" s="1"/>
  <c r="AD226" i="5"/>
  <c r="AE226" i="5" s="1"/>
  <c r="AD250" i="5"/>
  <c r="AE250" i="5" s="1"/>
  <c r="AD276" i="5"/>
  <c r="AE276" i="5" s="1"/>
  <c r="AD310" i="5"/>
  <c r="AE310" i="5" s="1"/>
  <c r="AD355" i="5"/>
  <c r="AE355" i="5" s="1"/>
  <c r="AD427" i="5"/>
  <c r="AE427" i="5" s="1"/>
  <c r="AD499" i="5"/>
  <c r="AE499" i="5" s="1"/>
  <c r="AD571" i="5"/>
  <c r="AE571" i="5" s="1"/>
  <c r="AD643" i="5"/>
  <c r="AE643" i="5" s="1"/>
  <c r="AD745" i="5"/>
  <c r="AE745" i="5" s="1"/>
  <c r="EF61" i="5"/>
  <c r="W4" i="5"/>
  <c r="AD4" i="5"/>
  <c r="AE4" i="5" s="1"/>
  <c r="W16" i="5"/>
  <c r="AD16" i="5"/>
  <c r="AE16" i="5" s="1"/>
  <c r="W28" i="5"/>
  <c r="AD28" i="5"/>
  <c r="AE28" i="5" s="1"/>
  <c r="W40" i="5"/>
  <c r="AD40" i="5"/>
  <c r="AE40" i="5" s="1"/>
  <c r="W52" i="5"/>
  <c r="AD52" i="5"/>
  <c r="AE52" i="5" s="1"/>
  <c r="W64" i="5"/>
  <c r="AD64" i="5"/>
  <c r="AE64" i="5" s="1"/>
  <c r="W76" i="5"/>
  <c r="AD76" i="5"/>
  <c r="AE76" i="5" s="1"/>
  <c r="W88" i="5"/>
  <c r="AD88" i="5"/>
  <c r="AE88" i="5" s="1"/>
  <c r="W100" i="5"/>
  <c r="AD100" i="5"/>
  <c r="AE100" i="5" s="1"/>
  <c r="W112" i="5"/>
  <c r="AD112" i="5"/>
  <c r="AE112" i="5" s="1"/>
  <c r="W124" i="5"/>
  <c r="AD124" i="5"/>
  <c r="AE124" i="5" s="1"/>
  <c r="W136" i="5"/>
  <c r="AD136" i="5"/>
  <c r="AE136" i="5" s="1"/>
  <c r="W148" i="5"/>
  <c r="AD148" i="5"/>
  <c r="AE148" i="5" s="1"/>
  <c r="W160" i="5"/>
  <c r="AD160" i="5"/>
  <c r="AE160" i="5" s="1"/>
  <c r="W172" i="5"/>
  <c r="AD172" i="5"/>
  <c r="AE172" i="5" s="1"/>
  <c r="W184" i="5"/>
  <c r="AD184" i="5"/>
  <c r="AE184" i="5" s="1"/>
  <c r="W196" i="5"/>
  <c r="AD196" i="5"/>
  <c r="AE196" i="5" s="1"/>
  <c r="W208" i="5"/>
  <c r="AD208" i="5"/>
  <c r="AE208" i="5" s="1"/>
  <c r="W220" i="5"/>
  <c r="AD220" i="5"/>
  <c r="AE220" i="5" s="1"/>
  <c r="W232" i="5"/>
  <c r="AD232" i="5"/>
  <c r="AE232" i="5" s="1"/>
  <c r="W244" i="5"/>
  <c r="AD244" i="5"/>
  <c r="AE244" i="5" s="1"/>
  <c r="W256" i="5"/>
  <c r="AD256" i="5"/>
  <c r="AE256" i="5" s="1"/>
  <c r="W268" i="5"/>
  <c r="AD268" i="5"/>
  <c r="AE268" i="5" s="1"/>
  <c r="W280" i="5"/>
  <c r="AD280" i="5"/>
  <c r="AE280" i="5" s="1"/>
  <c r="W292" i="5"/>
  <c r="AD292" i="5"/>
  <c r="AE292" i="5" s="1"/>
  <c r="W304" i="5"/>
  <c r="AD304" i="5"/>
  <c r="AE304" i="5" s="1"/>
  <c r="W316" i="5"/>
  <c r="AD316" i="5"/>
  <c r="AE316" i="5" s="1"/>
  <c r="W328" i="5"/>
  <c r="AD328" i="5"/>
  <c r="AE328" i="5" s="1"/>
  <c r="W340" i="5"/>
  <c r="AD340" i="5"/>
  <c r="AE340" i="5" s="1"/>
  <c r="W352" i="5"/>
  <c r="AD352" i="5"/>
  <c r="AE352" i="5" s="1"/>
  <c r="W364" i="5"/>
  <c r="AD364" i="5"/>
  <c r="AE364" i="5" s="1"/>
  <c r="W376" i="5"/>
  <c r="AD376" i="5"/>
  <c r="AE376" i="5" s="1"/>
  <c r="W388" i="5"/>
  <c r="AD388" i="5"/>
  <c r="AE388" i="5" s="1"/>
  <c r="W400" i="5"/>
  <c r="AD400" i="5"/>
  <c r="AE400" i="5" s="1"/>
  <c r="W412" i="5"/>
  <c r="AD412" i="5"/>
  <c r="AE412" i="5" s="1"/>
  <c r="W424" i="5"/>
  <c r="AD424" i="5"/>
  <c r="AE424" i="5" s="1"/>
  <c r="W436" i="5"/>
  <c r="AD436" i="5"/>
  <c r="AE436" i="5" s="1"/>
  <c r="W448" i="5"/>
  <c r="AD448" i="5"/>
  <c r="AE448" i="5" s="1"/>
  <c r="W460" i="5"/>
  <c r="AD460" i="5"/>
  <c r="AE460" i="5" s="1"/>
  <c r="W472" i="5"/>
  <c r="AD472" i="5"/>
  <c r="AE472" i="5" s="1"/>
  <c r="W484" i="5"/>
  <c r="AD484" i="5"/>
  <c r="AE484" i="5" s="1"/>
  <c r="W496" i="5"/>
  <c r="AD496" i="5"/>
  <c r="AE496" i="5" s="1"/>
  <c r="W508" i="5"/>
  <c r="AD508" i="5"/>
  <c r="AE508" i="5" s="1"/>
  <c r="W520" i="5"/>
  <c r="AD520" i="5"/>
  <c r="AE520" i="5" s="1"/>
  <c r="W532" i="5"/>
  <c r="AD532" i="5"/>
  <c r="AE532" i="5" s="1"/>
  <c r="W544" i="5"/>
  <c r="AD544" i="5"/>
  <c r="AE544" i="5" s="1"/>
  <c r="W556" i="5"/>
  <c r="AD556" i="5"/>
  <c r="AE556" i="5" s="1"/>
  <c r="W568" i="5"/>
  <c r="AD568" i="5"/>
  <c r="AE568" i="5" s="1"/>
  <c r="W580" i="5"/>
  <c r="AD580" i="5"/>
  <c r="AE580" i="5" s="1"/>
  <c r="W592" i="5"/>
  <c r="AD592" i="5"/>
  <c r="AE592" i="5" s="1"/>
  <c r="W604" i="5"/>
  <c r="AD604" i="5"/>
  <c r="AE604" i="5" s="1"/>
  <c r="W616" i="5"/>
  <c r="AD616" i="5"/>
  <c r="AE616" i="5" s="1"/>
  <c r="W628" i="5"/>
  <c r="AD628" i="5"/>
  <c r="AE628" i="5" s="1"/>
  <c r="W640" i="5"/>
  <c r="AD640" i="5"/>
  <c r="AE640" i="5" s="1"/>
  <c r="W652" i="5"/>
  <c r="AD652" i="5"/>
  <c r="AE652" i="5" s="1"/>
  <c r="W664" i="5"/>
  <c r="AD664" i="5"/>
  <c r="AE664" i="5" s="1"/>
  <c r="W676" i="5"/>
  <c r="AD676" i="5"/>
  <c r="AE676" i="5" s="1"/>
  <c r="W700" i="5"/>
  <c r="AD700" i="5"/>
  <c r="AE700" i="5" s="1"/>
  <c r="W712" i="5"/>
  <c r="AD712" i="5"/>
  <c r="AE712" i="5" s="1"/>
  <c r="W736" i="5"/>
  <c r="AD736" i="5"/>
  <c r="AE736" i="5" s="1"/>
  <c r="W760" i="5"/>
  <c r="AD760" i="5"/>
  <c r="AE760" i="5" s="1"/>
  <c r="W772" i="5"/>
  <c r="AD772" i="5"/>
  <c r="AE772" i="5" s="1"/>
  <c r="W784" i="5"/>
  <c r="AD784" i="5"/>
  <c r="AE784" i="5" s="1"/>
  <c r="W796" i="5"/>
  <c r="AD796" i="5"/>
  <c r="AE796" i="5" s="1"/>
  <c r="W808" i="5"/>
  <c r="AD808" i="5"/>
  <c r="AE808" i="5" s="1"/>
  <c r="W820" i="5"/>
  <c r="AD820" i="5"/>
  <c r="AE820" i="5" s="1"/>
  <c r="W832" i="5"/>
  <c r="AD832" i="5"/>
  <c r="AE832" i="5" s="1"/>
  <c r="W284" i="5"/>
  <c r="W452" i="5"/>
  <c r="W632" i="5"/>
  <c r="W800" i="5"/>
  <c r="AD10" i="5"/>
  <c r="AE10" i="5" s="1"/>
  <c r="AD29" i="5"/>
  <c r="AE29" i="5" s="1"/>
  <c r="AD47" i="5"/>
  <c r="AE47" i="5" s="1"/>
  <c r="AD69" i="5"/>
  <c r="AE69" i="5" s="1"/>
  <c r="AD91" i="5"/>
  <c r="AE91" i="5" s="1"/>
  <c r="AD108" i="5"/>
  <c r="AE108" i="5" s="1"/>
  <c r="AD132" i="5"/>
  <c r="AE132" i="5" s="1"/>
  <c r="AD156" i="5"/>
  <c r="AE156" i="5" s="1"/>
  <c r="AD180" i="5"/>
  <c r="AE180" i="5" s="1"/>
  <c r="AD204" i="5"/>
  <c r="AE204" i="5" s="1"/>
  <c r="AD228" i="5"/>
  <c r="AE228" i="5" s="1"/>
  <c r="AD252" i="5"/>
  <c r="AE252" i="5" s="1"/>
  <c r="AD277" i="5"/>
  <c r="AE277" i="5" s="1"/>
  <c r="AD313" i="5"/>
  <c r="AE313" i="5" s="1"/>
  <c r="AD357" i="5"/>
  <c r="AE357" i="5" s="1"/>
  <c r="AD429" i="5"/>
  <c r="AE429" i="5" s="1"/>
  <c r="AD501" i="5"/>
  <c r="AE501" i="5" s="1"/>
  <c r="AD573" i="5"/>
  <c r="AE573" i="5" s="1"/>
  <c r="AD645" i="5"/>
  <c r="AE645" i="5" s="1"/>
  <c r="AD748" i="5"/>
  <c r="AE748" i="5" s="1"/>
  <c r="W131" i="5"/>
  <c r="AD131" i="5"/>
  <c r="AE131" i="5" s="1"/>
  <c r="W179" i="5"/>
  <c r="AD179" i="5"/>
  <c r="AE179" i="5" s="1"/>
  <c r="W227" i="5"/>
  <c r="AD227" i="5"/>
  <c r="AE227" i="5" s="1"/>
  <c r="W299" i="5"/>
  <c r="AD299" i="5"/>
  <c r="AE299" i="5" s="1"/>
  <c r="W347" i="5"/>
  <c r="AD347" i="5"/>
  <c r="AE347" i="5" s="1"/>
  <c r="W395" i="5"/>
  <c r="AD395" i="5"/>
  <c r="AE395" i="5" s="1"/>
  <c r="W443" i="5"/>
  <c r="AD443" i="5"/>
  <c r="AE443" i="5" s="1"/>
  <c r="W503" i="5"/>
  <c r="AD503" i="5"/>
  <c r="AE503" i="5" s="1"/>
  <c r="W551" i="5"/>
  <c r="AD551" i="5"/>
  <c r="AE551" i="5" s="1"/>
  <c r="W599" i="5"/>
  <c r="AD599" i="5"/>
  <c r="AE599" i="5" s="1"/>
  <c r="W635" i="5"/>
  <c r="AD635" i="5"/>
  <c r="AE635" i="5" s="1"/>
  <c r="W683" i="5"/>
  <c r="AD683" i="5"/>
  <c r="AE683" i="5" s="1"/>
  <c r="W731" i="5"/>
  <c r="AD731" i="5"/>
  <c r="AE731" i="5" s="1"/>
  <c r="W779" i="5"/>
  <c r="AD779" i="5"/>
  <c r="AE779" i="5" s="1"/>
  <c r="W815" i="5"/>
  <c r="AD815" i="5"/>
  <c r="AE815" i="5" s="1"/>
  <c r="W41" i="5"/>
  <c r="AD41" i="5"/>
  <c r="AE41" i="5" s="1"/>
  <c r="W53" i="5"/>
  <c r="AD53" i="5"/>
  <c r="AE53" i="5" s="1"/>
  <c r="W65" i="5"/>
  <c r="AD65" i="5"/>
  <c r="AE65" i="5" s="1"/>
  <c r="W77" i="5"/>
  <c r="AD77" i="5"/>
  <c r="AE77" i="5" s="1"/>
  <c r="W89" i="5"/>
  <c r="AD89" i="5"/>
  <c r="AE89" i="5" s="1"/>
  <c r="W101" i="5"/>
  <c r="AD101" i="5"/>
  <c r="AE101" i="5" s="1"/>
  <c r="W113" i="5"/>
  <c r="AD113" i="5"/>
  <c r="AE113" i="5" s="1"/>
  <c r="W125" i="5"/>
  <c r="AD125" i="5"/>
  <c r="AE125" i="5" s="1"/>
  <c r="W137" i="5"/>
  <c r="AD137" i="5"/>
  <c r="AE137" i="5" s="1"/>
  <c r="W149" i="5"/>
  <c r="AD149" i="5"/>
  <c r="AE149" i="5" s="1"/>
  <c r="W161" i="5"/>
  <c r="AD161" i="5"/>
  <c r="AE161" i="5" s="1"/>
  <c r="W173" i="5"/>
  <c r="AD173" i="5"/>
  <c r="AE173" i="5" s="1"/>
  <c r="W185" i="5"/>
  <c r="AD185" i="5"/>
  <c r="AE185" i="5" s="1"/>
  <c r="W197" i="5"/>
  <c r="AD197" i="5"/>
  <c r="AE197" i="5" s="1"/>
  <c r="W209" i="5"/>
  <c r="AD209" i="5"/>
  <c r="AE209" i="5" s="1"/>
  <c r="W221" i="5"/>
  <c r="AD221" i="5"/>
  <c r="AE221" i="5" s="1"/>
  <c r="W233" i="5"/>
  <c r="AD233" i="5"/>
  <c r="AE233" i="5" s="1"/>
  <c r="W245" i="5"/>
  <c r="AD245" i="5"/>
  <c r="AE245" i="5" s="1"/>
  <c r="W257" i="5"/>
  <c r="AD257" i="5"/>
  <c r="AE257" i="5" s="1"/>
  <c r="W269" i="5"/>
  <c r="AD269" i="5"/>
  <c r="AE269" i="5" s="1"/>
  <c r="W281" i="5"/>
  <c r="AD281" i="5"/>
  <c r="AE281" i="5" s="1"/>
  <c r="W293" i="5"/>
  <c r="AD293" i="5"/>
  <c r="AE293" i="5" s="1"/>
  <c r="W305" i="5"/>
  <c r="AD305" i="5"/>
  <c r="AE305" i="5" s="1"/>
  <c r="W317" i="5"/>
  <c r="AD317" i="5"/>
  <c r="AE317" i="5" s="1"/>
  <c r="W329" i="5"/>
  <c r="AD329" i="5"/>
  <c r="AE329" i="5" s="1"/>
  <c r="W341" i="5"/>
  <c r="AD341" i="5"/>
  <c r="AE341" i="5" s="1"/>
  <c r="W353" i="5"/>
  <c r="AD353" i="5"/>
  <c r="AE353" i="5" s="1"/>
  <c r="W365" i="5"/>
  <c r="AD365" i="5"/>
  <c r="AE365" i="5" s="1"/>
  <c r="W377" i="5"/>
  <c r="AD377" i="5"/>
  <c r="AE377" i="5" s="1"/>
  <c r="W389" i="5"/>
  <c r="AD389" i="5"/>
  <c r="AE389" i="5" s="1"/>
  <c r="W401" i="5"/>
  <c r="AD401" i="5"/>
  <c r="AE401" i="5" s="1"/>
  <c r="W413" i="5"/>
  <c r="AD413" i="5"/>
  <c r="AE413" i="5" s="1"/>
  <c r="W425" i="5"/>
  <c r="AD425" i="5"/>
  <c r="AE425" i="5" s="1"/>
  <c r="W437" i="5"/>
  <c r="AD437" i="5"/>
  <c r="AE437" i="5" s="1"/>
  <c r="W449" i="5"/>
  <c r="AD449" i="5"/>
  <c r="AE449" i="5" s="1"/>
  <c r="W461" i="5"/>
  <c r="AD461" i="5"/>
  <c r="AE461" i="5" s="1"/>
  <c r="W473" i="5"/>
  <c r="AD473" i="5"/>
  <c r="AE473" i="5" s="1"/>
  <c r="W485" i="5"/>
  <c r="AD485" i="5"/>
  <c r="AE485" i="5" s="1"/>
  <c r="W497" i="5"/>
  <c r="AD497" i="5"/>
  <c r="AE497" i="5" s="1"/>
  <c r="W509" i="5"/>
  <c r="AD509" i="5"/>
  <c r="AE509" i="5" s="1"/>
  <c r="W521" i="5"/>
  <c r="AD521" i="5"/>
  <c r="AE521" i="5" s="1"/>
  <c r="W533" i="5"/>
  <c r="AD533" i="5"/>
  <c r="AE533" i="5" s="1"/>
  <c r="W545" i="5"/>
  <c r="AD545" i="5"/>
  <c r="AE545" i="5" s="1"/>
  <c r="W557" i="5"/>
  <c r="AD557" i="5"/>
  <c r="AE557" i="5" s="1"/>
  <c r="W569" i="5"/>
  <c r="AD569" i="5"/>
  <c r="AE569" i="5" s="1"/>
  <c r="W581" i="5"/>
  <c r="AD581" i="5"/>
  <c r="AE581" i="5" s="1"/>
  <c r="W593" i="5"/>
  <c r="AD593" i="5"/>
  <c r="AE593" i="5" s="1"/>
  <c r="W605" i="5"/>
  <c r="AD605" i="5"/>
  <c r="AE605" i="5" s="1"/>
  <c r="W617" i="5"/>
  <c r="AD617" i="5"/>
  <c r="AE617" i="5" s="1"/>
  <c r="W629" i="5"/>
  <c r="AD629" i="5"/>
  <c r="AE629" i="5" s="1"/>
  <c r="W641" i="5"/>
  <c r="AD641" i="5"/>
  <c r="AE641" i="5" s="1"/>
  <c r="W653" i="5"/>
  <c r="AD653" i="5"/>
  <c r="AE653" i="5" s="1"/>
  <c r="W665" i="5"/>
  <c r="AD665" i="5"/>
  <c r="AE665" i="5" s="1"/>
  <c r="W677" i="5"/>
  <c r="AD677" i="5"/>
  <c r="AE677" i="5" s="1"/>
  <c r="W689" i="5"/>
  <c r="AD689" i="5"/>
  <c r="AE689" i="5" s="1"/>
  <c r="W701" i="5"/>
  <c r="AD701" i="5"/>
  <c r="AE701" i="5" s="1"/>
  <c r="W713" i="5"/>
  <c r="AD713" i="5"/>
  <c r="AE713" i="5" s="1"/>
  <c r="W725" i="5"/>
  <c r="AD725" i="5"/>
  <c r="AE725" i="5" s="1"/>
  <c r="W737" i="5"/>
  <c r="AD737" i="5"/>
  <c r="AE737" i="5" s="1"/>
  <c r="W749" i="5"/>
  <c r="AD749" i="5"/>
  <c r="AE749" i="5" s="1"/>
  <c r="W761" i="5"/>
  <c r="AD761" i="5"/>
  <c r="AE761" i="5" s="1"/>
  <c r="W773" i="5"/>
  <c r="AD773" i="5"/>
  <c r="AE773" i="5" s="1"/>
  <c r="W797" i="5"/>
  <c r="AD797" i="5"/>
  <c r="AE797" i="5" s="1"/>
  <c r="W821" i="5"/>
  <c r="AD821" i="5"/>
  <c r="AE821" i="5" s="1"/>
  <c r="W833" i="5"/>
  <c r="AD833" i="5"/>
  <c r="AE833" i="5" s="1"/>
  <c r="W296" i="5"/>
  <c r="W464" i="5"/>
  <c r="W644" i="5"/>
  <c r="W824" i="5"/>
  <c r="AD11" i="5"/>
  <c r="AE11" i="5" s="1"/>
  <c r="AD31" i="5"/>
  <c r="AE31" i="5" s="1"/>
  <c r="AD48" i="5"/>
  <c r="AE48" i="5" s="1"/>
  <c r="AD70" i="5"/>
  <c r="AE70" i="5" s="1"/>
  <c r="AD109" i="5"/>
  <c r="AE109" i="5" s="1"/>
  <c r="AD133" i="5"/>
  <c r="AE133" i="5" s="1"/>
  <c r="AD157" i="5"/>
  <c r="AE157" i="5" s="1"/>
  <c r="AD181" i="5"/>
  <c r="AE181" i="5" s="1"/>
  <c r="AD205" i="5"/>
  <c r="AE205" i="5" s="1"/>
  <c r="AD229" i="5"/>
  <c r="AE229" i="5" s="1"/>
  <c r="AD253" i="5"/>
  <c r="AE253" i="5" s="1"/>
  <c r="AD283" i="5"/>
  <c r="AE283" i="5" s="1"/>
  <c r="AD319" i="5"/>
  <c r="AE319" i="5" s="1"/>
  <c r="AD367" i="5"/>
  <c r="AE367" i="5" s="1"/>
  <c r="AD439" i="5"/>
  <c r="AE439" i="5" s="1"/>
  <c r="AD511" i="5"/>
  <c r="AE511" i="5" s="1"/>
  <c r="AD583" i="5"/>
  <c r="AE583" i="5" s="1"/>
  <c r="AD656" i="5"/>
  <c r="AE656" i="5" s="1"/>
  <c r="AD766" i="5"/>
  <c r="AE766" i="5" s="1"/>
  <c r="W705" i="5"/>
  <c r="AD705" i="5"/>
  <c r="AE705" i="5" s="1"/>
  <c r="W753" i="5"/>
  <c r="AD753" i="5"/>
  <c r="AE753" i="5" s="1"/>
  <c r="W801" i="5"/>
  <c r="AD801" i="5"/>
  <c r="AE801" i="5" s="1"/>
  <c r="W6" i="5"/>
  <c r="AD6" i="5"/>
  <c r="AE6" i="5" s="1"/>
  <c r="W18" i="5"/>
  <c r="AD18" i="5"/>
  <c r="AE18" i="5" s="1"/>
  <c r="W30" i="5"/>
  <c r="AD30" i="5"/>
  <c r="AE30" i="5" s="1"/>
  <c r="W42" i="5"/>
  <c r="AD42" i="5"/>
  <c r="AE42" i="5" s="1"/>
  <c r="W54" i="5"/>
  <c r="AD54" i="5"/>
  <c r="AE54" i="5" s="1"/>
  <c r="W66" i="5"/>
  <c r="AD66" i="5"/>
  <c r="AE66" i="5" s="1"/>
  <c r="W78" i="5"/>
  <c r="AD78" i="5"/>
  <c r="AE78" i="5" s="1"/>
  <c r="W90" i="5"/>
  <c r="AD90" i="5"/>
  <c r="AE90" i="5" s="1"/>
  <c r="W102" i="5"/>
  <c r="AD102" i="5"/>
  <c r="AE102" i="5" s="1"/>
  <c r="W114" i="5"/>
  <c r="AD114" i="5"/>
  <c r="AE114" i="5" s="1"/>
  <c r="W126" i="5"/>
  <c r="AD126" i="5"/>
  <c r="AE126" i="5" s="1"/>
  <c r="W138" i="5"/>
  <c r="AD138" i="5"/>
  <c r="AE138" i="5" s="1"/>
  <c r="W150" i="5"/>
  <c r="AD150" i="5"/>
  <c r="AE150" i="5" s="1"/>
  <c r="W162" i="5"/>
  <c r="AD162" i="5"/>
  <c r="AE162" i="5" s="1"/>
  <c r="W174" i="5"/>
  <c r="AD174" i="5"/>
  <c r="AE174" i="5" s="1"/>
  <c r="W186" i="5"/>
  <c r="AD186" i="5"/>
  <c r="AE186" i="5" s="1"/>
  <c r="W198" i="5"/>
  <c r="AD198" i="5"/>
  <c r="AE198" i="5" s="1"/>
  <c r="W210" i="5"/>
  <c r="AD210" i="5"/>
  <c r="AE210" i="5" s="1"/>
  <c r="W222" i="5"/>
  <c r="AD222" i="5"/>
  <c r="AE222" i="5" s="1"/>
  <c r="W234" i="5"/>
  <c r="AD234" i="5"/>
  <c r="AE234" i="5" s="1"/>
  <c r="W246" i="5"/>
  <c r="AD246" i="5"/>
  <c r="AE246" i="5" s="1"/>
  <c r="W258" i="5"/>
  <c r="AD258" i="5"/>
  <c r="AE258" i="5" s="1"/>
  <c r="W270" i="5"/>
  <c r="AD270" i="5"/>
  <c r="AE270" i="5" s="1"/>
  <c r="W282" i="5"/>
  <c r="AD282" i="5"/>
  <c r="AE282" i="5" s="1"/>
  <c r="W294" i="5"/>
  <c r="AD294" i="5"/>
  <c r="AE294" i="5" s="1"/>
  <c r="W306" i="5"/>
  <c r="AD306" i="5"/>
  <c r="AE306" i="5" s="1"/>
  <c r="W318" i="5"/>
  <c r="AD318" i="5"/>
  <c r="AE318" i="5" s="1"/>
  <c r="W330" i="5"/>
  <c r="AD330" i="5"/>
  <c r="AE330" i="5" s="1"/>
  <c r="W342" i="5"/>
  <c r="AD342" i="5"/>
  <c r="AE342" i="5" s="1"/>
  <c r="W354" i="5"/>
  <c r="AD354" i="5"/>
  <c r="AE354" i="5" s="1"/>
  <c r="W366" i="5"/>
  <c r="AD366" i="5"/>
  <c r="AE366" i="5" s="1"/>
  <c r="W378" i="5"/>
  <c r="AD378" i="5"/>
  <c r="AE378" i="5" s="1"/>
  <c r="W390" i="5"/>
  <c r="AD390" i="5"/>
  <c r="AE390" i="5" s="1"/>
  <c r="W402" i="5"/>
  <c r="AD402" i="5"/>
  <c r="AE402" i="5" s="1"/>
  <c r="W414" i="5"/>
  <c r="AD414" i="5"/>
  <c r="AE414" i="5" s="1"/>
  <c r="W426" i="5"/>
  <c r="AD426" i="5"/>
  <c r="AE426" i="5" s="1"/>
  <c r="W438" i="5"/>
  <c r="AD438" i="5"/>
  <c r="AE438" i="5" s="1"/>
  <c r="W450" i="5"/>
  <c r="AD450" i="5"/>
  <c r="AE450" i="5" s="1"/>
  <c r="W462" i="5"/>
  <c r="AD462" i="5"/>
  <c r="AE462" i="5" s="1"/>
  <c r="W474" i="5"/>
  <c r="AD474" i="5"/>
  <c r="AE474" i="5" s="1"/>
  <c r="W486" i="5"/>
  <c r="AD486" i="5"/>
  <c r="AE486" i="5" s="1"/>
  <c r="W498" i="5"/>
  <c r="AD498" i="5"/>
  <c r="AE498" i="5" s="1"/>
  <c r="W510" i="5"/>
  <c r="AD510" i="5"/>
  <c r="AE510" i="5" s="1"/>
  <c r="W522" i="5"/>
  <c r="AD522" i="5"/>
  <c r="AE522" i="5" s="1"/>
  <c r="W534" i="5"/>
  <c r="AD534" i="5"/>
  <c r="AE534" i="5" s="1"/>
  <c r="W546" i="5"/>
  <c r="AD546" i="5"/>
  <c r="AE546" i="5" s="1"/>
  <c r="W558" i="5"/>
  <c r="AD558" i="5"/>
  <c r="AE558" i="5" s="1"/>
  <c r="W570" i="5"/>
  <c r="AD570" i="5"/>
  <c r="AE570" i="5" s="1"/>
  <c r="W582" i="5"/>
  <c r="AD582" i="5"/>
  <c r="AE582" i="5" s="1"/>
  <c r="W594" i="5"/>
  <c r="AD594" i="5"/>
  <c r="AE594" i="5" s="1"/>
  <c r="W606" i="5"/>
  <c r="AD606" i="5"/>
  <c r="AE606" i="5" s="1"/>
  <c r="W618" i="5"/>
  <c r="AD618" i="5"/>
  <c r="AE618" i="5" s="1"/>
  <c r="W630" i="5"/>
  <c r="AD630" i="5"/>
  <c r="AE630" i="5" s="1"/>
  <c r="W642" i="5"/>
  <c r="AD642" i="5"/>
  <c r="AE642" i="5" s="1"/>
  <c r="W654" i="5"/>
  <c r="AD654" i="5"/>
  <c r="AE654" i="5" s="1"/>
  <c r="W666" i="5"/>
  <c r="AD666" i="5"/>
  <c r="AE666" i="5" s="1"/>
  <c r="W678" i="5"/>
  <c r="AD678" i="5"/>
  <c r="AE678" i="5" s="1"/>
  <c r="W702" i="5"/>
  <c r="AD702" i="5"/>
  <c r="AE702" i="5" s="1"/>
  <c r="W714" i="5"/>
  <c r="AD714" i="5"/>
  <c r="AE714" i="5" s="1"/>
  <c r="W726" i="5"/>
  <c r="AD726" i="5"/>
  <c r="AE726" i="5" s="1"/>
  <c r="W738" i="5"/>
  <c r="AD738" i="5"/>
  <c r="AE738" i="5" s="1"/>
  <c r="W750" i="5"/>
  <c r="AD750" i="5"/>
  <c r="AE750" i="5" s="1"/>
  <c r="W762" i="5"/>
  <c r="AD762" i="5"/>
  <c r="AE762" i="5" s="1"/>
  <c r="W774" i="5"/>
  <c r="AD774" i="5"/>
  <c r="AE774" i="5" s="1"/>
  <c r="W786" i="5"/>
  <c r="AD786" i="5"/>
  <c r="AE786" i="5" s="1"/>
  <c r="W798" i="5"/>
  <c r="AD798" i="5"/>
  <c r="AE798" i="5" s="1"/>
  <c r="W810" i="5"/>
  <c r="AD810" i="5"/>
  <c r="AE810" i="5" s="1"/>
  <c r="W822" i="5"/>
  <c r="AD822" i="5"/>
  <c r="AE822" i="5" s="1"/>
  <c r="W834" i="5"/>
  <c r="AD834" i="5"/>
  <c r="AE834" i="5" s="1"/>
  <c r="W308" i="5"/>
  <c r="W488" i="5"/>
  <c r="AD12" i="5"/>
  <c r="AE12" i="5" s="1"/>
  <c r="AD49" i="5"/>
  <c r="AE49" i="5" s="1"/>
  <c r="AD71" i="5"/>
  <c r="AE71" i="5" s="1"/>
  <c r="AD93" i="5"/>
  <c r="AE93" i="5" s="1"/>
  <c r="AD115" i="5"/>
  <c r="AE115" i="5" s="1"/>
  <c r="AD139" i="5"/>
  <c r="AE139" i="5" s="1"/>
  <c r="AD163" i="5"/>
  <c r="AE163" i="5" s="1"/>
  <c r="AD187" i="5"/>
  <c r="AE187" i="5" s="1"/>
  <c r="AD211" i="5"/>
  <c r="AE211" i="5" s="1"/>
  <c r="AD235" i="5"/>
  <c r="AE235" i="5" s="1"/>
  <c r="AD259" i="5"/>
  <c r="AE259" i="5" s="1"/>
  <c r="AD285" i="5"/>
  <c r="AE285" i="5" s="1"/>
  <c r="AD321" i="5"/>
  <c r="AE321" i="5" s="1"/>
  <c r="AD369" i="5"/>
  <c r="AE369" i="5" s="1"/>
  <c r="AD441" i="5"/>
  <c r="AE441" i="5" s="1"/>
  <c r="AD513" i="5"/>
  <c r="AE513" i="5" s="1"/>
  <c r="AD585" i="5"/>
  <c r="AE585" i="5" s="1"/>
  <c r="AD659" i="5"/>
  <c r="AE659" i="5" s="1"/>
  <c r="AD769" i="5"/>
  <c r="AE769" i="5" s="1"/>
  <c r="EF470" i="5"/>
  <c r="EF482" i="5"/>
  <c r="EF506" i="5"/>
  <c r="EF542" i="5"/>
  <c r="EF554" i="5"/>
  <c r="EF706" i="5"/>
  <c r="EF637" i="5"/>
  <c r="EF627" i="5"/>
  <c r="EF699" i="5"/>
  <c r="EF711" i="5"/>
  <c r="EF747" i="5"/>
  <c r="EF771" i="5"/>
  <c r="EF468" i="5"/>
  <c r="EF480" i="5"/>
  <c r="EF492" i="5"/>
  <c r="EF504" i="5"/>
  <c r="EF516" i="5"/>
  <c r="EF528" i="5"/>
  <c r="EF821" i="5"/>
  <c r="EF354" i="5"/>
  <c r="EF689" i="5"/>
  <c r="EF152" i="5"/>
  <c r="EF164" i="5"/>
  <c r="EF177" i="5"/>
  <c r="EF189" i="5"/>
  <c r="EF200" i="5"/>
  <c r="EF212" i="5"/>
  <c r="EF224" i="5"/>
  <c r="EF236" i="5"/>
  <c r="EF248" i="5"/>
  <c r="EF260" i="5"/>
  <c r="EF272" i="5"/>
  <c r="EF320" i="5"/>
  <c r="EF332" i="5"/>
  <c r="EF344" i="5"/>
  <c r="EF623" i="5"/>
  <c r="EF738" i="5"/>
  <c r="EF762" i="5"/>
  <c r="EF774" i="5"/>
  <c r="EF787" i="5"/>
  <c r="EF58" i="5"/>
  <c r="EF385" i="5"/>
  <c r="EF397" i="5"/>
  <c r="EF409" i="5"/>
  <c r="EF60" i="5"/>
  <c r="EF111" i="5"/>
  <c r="EF363" i="5"/>
  <c r="EF375" i="5"/>
  <c r="EF423" i="5"/>
  <c r="EF459" i="5"/>
  <c r="EF806" i="5"/>
  <c r="EF818" i="5"/>
  <c r="EF7" i="5"/>
  <c r="EF202" i="5"/>
  <c r="EF214" i="5"/>
  <c r="EF226" i="5"/>
  <c r="EF238" i="5"/>
  <c r="EF250" i="5"/>
  <c r="EF262" i="5"/>
  <c r="EF274" i="5"/>
  <c r="EF286" i="5"/>
  <c r="EF298" i="5"/>
  <c r="EF310" i="5"/>
  <c r="EF322" i="5"/>
  <c r="EF334" i="5"/>
  <c r="EF358" i="5"/>
  <c r="EF370" i="5"/>
  <c r="EF394" i="5"/>
  <c r="EF406" i="5"/>
  <c r="EF454" i="5"/>
  <c r="EF477" i="5"/>
  <c r="EF489" i="5"/>
  <c r="EF537" i="5"/>
  <c r="EF549" i="5"/>
  <c r="EF561" i="5"/>
  <c r="EF584" i="5"/>
  <c r="EF596" i="5"/>
  <c r="EF604" i="5"/>
  <c r="EF715" i="5"/>
  <c r="EF727" i="5"/>
  <c r="EF739" i="5"/>
  <c r="EF56" i="5"/>
  <c r="EF431" i="5"/>
  <c r="EF616" i="5"/>
  <c r="EF644" i="5"/>
  <c r="EF656" i="5"/>
  <c r="EF668" i="5"/>
  <c r="EF680" i="5"/>
  <c r="EF692" i="5"/>
  <c r="EF704" i="5"/>
  <c r="EF740" i="5"/>
  <c r="EF776" i="5"/>
  <c r="EF799" i="5"/>
  <c r="EF811" i="5"/>
  <c r="EF456" i="5"/>
  <c r="EF607" i="5"/>
  <c r="EF11" i="5"/>
  <c r="EF23" i="5"/>
  <c r="EF35" i="5"/>
  <c r="EF25" i="5"/>
  <c r="EF37" i="5"/>
  <c r="EF734" i="5"/>
  <c r="EF746" i="5"/>
  <c r="EF758" i="5"/>
  <c r="EF782" i="5"/>
  <c r="EF829" i="5"/>
  <c r="EF724" i="5"/>
  <c r="EF736" i="5"/>
  <c r="EF6" i="5"/>
  <c r="EF17" i="5"/>
  <c r="EF29" i="5"/>
  <c r="EF41" i="5"/>
  <c r="EF355" i="5"/>
  <c r="EF427" i="5"/>
  <c r="EF463" i="5"/>
  <c r="EF474" i="5"/>
  <c r="EF486" i="5"/>
  <c r="EF510" i="5"/>
  <c r="EF522" i="5"/>
  <c r="EF534" i="5"/>
  <c r="EF612" i="5"/>
  <c r="EF633" i="5"/>
  <c r="EF700" i="5"/>
  <c r="EF712" i="5"/>
  <c r="EF723" i="5"/>
  <c r="EF735" i="5"/>
  <c r="EF105" i="5"/>
  <c r="EF381" i="5"/>
  <c r="EF417" i="5"/>
  <c r="EF429" i="5"/>
  <c r="EF465" i="5"/>
  <c r="EF500" i="5"/>
  <c r="EF583" i="5"/>
  <c r="EF595" i="5"/>
  <c r="EF796" i="5"/>
  <c r="EF636" i="5"/>
  <c r="EF22" i="5"/>
  <c r="EF34" i="5"/>
  <c r="EF46" i="5"/>
  <c r="EF57" i="5"/>
  <c r="EF144" i="5"/>
  <c r="EF181" i="5"/>
  <c r="EF192" i="5"/>
  <c r="EF606" i="5"/>
  <c r="EF626" i="5"/>
  <c r="EF823" i="5"/>
  <c r="EF571" i="5"/>
  <c r="EF183" i="5"/>
  <c r="EF194" i="5"/>
  <c r="EF206" i="5"/>
  <c r="EF218" i="5"/>
  <c r="EF230" i="5"/>
  <c r="EF242" i="5"/>
  <c r="EF254" i="5"/>
  <c r="EF266" i="5"/>
  <c r="EF278" i="5"/>
  <c r="EF290" i="5"/>
  <c r="EF302" i="5"/>
  <c r="EF314" i="5"/>
  <c r="EF386" i="5"/>
  <c r="EF754" i="5"/>
  <c r="EF778" i="5"/>
  <c r="EF648" i="5"/>
  <c r="EF660" i="5"/>
  <c r="EF672" i="5"/>
  <c r="EF708" i="5"/>
  <c r="EF719" i="5"/>
  <c r="EF743" i="5"/>
  <c r="EF767" i="5"/>
  <c r="EF779" i="5"/>
  <c r="EF790" i="5"/>
  <c r="EF826" i="5"/>
  <c r="EF4" i="5"/>
  <c r="EF147" i="5"/>
  <c r="EF184" i="5"/>
  <c r="EF196" i="5"/>
  <c r="EF208" i="5"/>
  <c r="EF220" i="5"/>
  <c r="EF232" i="5"/>
  <c r="EF244" i="5"/>
  <c r="EF256" i="5"/>
  <c r="EF268" i="5"/>
  <c r="EF280" i="5"/>
  <c r="EF292" i="5"/>
  <c r="EF304" i="5"/>
  <c r="EF316" i="5"/>
  <c r="EF340" i="5"/>
  <c r="EF412" i="5"/>
  <c r="EF436" i="5"/>
  <c r="EF448" i="5"/>
  <c r="EF630" i="5"/>
  <c r="EF732" i="5"/>
  <c r="EF744" i="5"/>
  <c r="EF756" i="5"/>
  <c r="EF768" i="5"/>
  <c r="EF780" i="5"/>
  <c r="EF815" i="5"/>
  <c r="EF15" i="5"/>
  <c r="EF27" i="5"/>
  <c r="EF39" i="5"/>
  <c r="EF74" i="5"/>
  <c r="EF329" i="5"/>
  <c r="EF389" i="5"/>
  <c r="EF401" i="5"/>
  <c r="EF413" i="5"/>
  <c r="EF425" i="5"/>
  <c r="EF472" i="5"/>
  <c r="EF484" i="5"/>
  <c r="EF508" i="5"/>
  <c r="EF520" i="5"/>
  <c r="EF544" i="5"/>
  <c r="EF556" i="5"/>
  <c r="EF579" i="5"/>
  <c r="EF591" i="5"/>
  <c r="EF603" i="5"/>
  <c r="EF610" i="5"/>
  <c r="EF619" i="5"/>
  <c r="EF650" i="5"/>
  <c r="EF662" i="5"/>
  <c r="EF674" i="5"/>
  <c r="EF710" i="5"/>
  <c r="EF804" i="5"/>
  <c r="EF828" i="5"/>
  <c r="EF526" i="5"/>
  <c r="EF562" i="5"/>
  <c r="EF573" i="5"/>
  <c r="EF585" i="5"/>
  <c r="EF597" i="5"/>
  <c r="EF635" i="5"/>
  <c r="EF642" i="5"/>
  <c r="EF654" i="5"/>
  <c r="EF666" i="5"/>
  <c r="EF678" i="5"/>
  <c r="EF702" i="5"/>
  <c r="EF714" i="5"/>
  <c r="EF760" i="5"/>
  <c r="EF784" i="5"/>
  <c r="EF795" i="5"/>
  <c r="EF807" i="5"/>
  <c r="EF728" i="5"/>
  <c r="EF751" i="5"/>
  <c r="EF763" i="5"/>
  <c r="EF775" i="5"/>
  <c r="EF810" i="5"/>
  <c r="EF495" i="5"/>
  <c r="EF531" i="5"/>
  <c r="EF638" i="5"/>
  <c r="EF707" i="5"/>
  <c r="EF718" i="5"/>
  <c r="EF800" i="5"/>
  <c r="EF812" i="5"/>
  <c r="EF703" i="5"/>
  <c r="EF18" i="5"/>
  <c r="EF30" i="5"/>
  <c r="EF42" i="5"/>
  <c r="EF342" i="5"/>
  <c r="EF366" i="5"/>
  <c r="EF378" i="5"/>
  <c r="EF390" i="5"/>
  <c r="EF402" i="5"/>
  <c r="EF414" i="5"/>
  <c r="EF438" i="5"/>
  <c r="EF450" i="5"/>
  <c r="EF557" i="5"/>
  <c r="EF580" i="5"/>
  <c r="EF592" i="5"/>
  <c r="EF645" i="5"/>
  <c r="EF657" i="5"/>
  <c r="EF669" i="5"/>
  <c r="EF681" i="5"/>
  <c r="EF726" i="5"/>
  <c r="EF748" i="5"/>
  <c r="EF759" i="5"/>
  <c r="EF770" i="5"/>
  <c r="EF792" i="5"/>
  <c r="EF803" i="5"/>
  <c r="EF814" i="5"/>
  <c r="EF345" i="5"/>
  <c r="EF356" i="5"/>
  <c r="EF368" i="5"/>
  <c r="EF392" i="5"/>
  <c r="EF404" i="5"/>
  <c r="EF499" i="5"/>
  <c r="EF511" i="5"/>
  <c r="EF523" i="5"/>
  <c r="EF611" i="5"/>
  <c r="EF620" i="5"/>
  <c r="EF631" i="5"/>
  <c r="EF639" i="5"/>
  <c r="EF716" i="5"/>
  <c r="EF750" i="5"/>
  <c r="EF772" i="5"/>
  <c r="EF783" i="5"/>
  <c r="EF794" i="5"/>
  <c r="EF805" i="5"/>
  <c r="EF816" i="5"/>
  <c r="EF827" i="5"/>
  <c r="EF621" i="5"/>
  <c r="EF324" i="5"/>
  <c r="EF336" i="5"/>
  <c r="EF443" i="5"/>
  <c r="EF455" i="5"/>
  <c r="EF686" i="5"/>
  <c r="EF730" i="5"/>
  <c r="EF752" i="5"/>
  <c r="EF786" i="5"/>
  <c r="EF808" i="5"/>
  <c r="EF819" i="5"/>
  <c r="EF830" i="5"/>
  <c r="EF59" i="5"/>
  <c r="EF349" i="5"/>
  <c r="EF360" i="5"/>
  <c r="EF372" i="5"/>
  <c r="EF396" i="5"/>
  <c r="EF408" i="5"/>
  <c r="EF420" i="5"/>
  <c r="EF432" i="5"/>
  <c r="EF503" i="5"/>
  <c r="EF515" i="5"/>
  <c r="EF527" i="5"/>
  <c r="EF539" i="5"/>
  <c r="EF624" i="5"/>
  <c r="EF634" i="5"/>
  <c r="EF651" i="5"/>
  <c r="EF663" i="5"/>
  <c r="EF675" i="5"/>
  <c r="EF698" i="5"/>
  <c r="EF720" i="5"/>
  <c r="EF731" i="5"/>
  <c r="EF742" i="5"/>
  <c r="EF764" i="5"/>
  <c r="EF798" i="5"/>
  <c r="EF820" i="5"/>
  <c r="EF831" i="5"/>
  <c r="EF351" i="5"/>
  <c r="EF446" i="5"/>
  <c r="EF458" i="5"/>
  <c r="EF469" i="5"/>
  <c r="EF540" i="5"/>
  <c r="EF722" i="5"/>
  <c r="EF755" i="5"/>
  <c r="EF766" i="5"/>
  <c r="EF788" i="5"/>
  <c r="EF690" i="5"/>
  <c r="EF791" i="5"/>
  <c r="EF802" i="5"/>
  <c r="EF824" i="5"/>
  <c r="EF2" i="5"/>
  <c r="EF19" i="5"/>
  <c r="EF31" i="5"/>
  <c r="EF43" i="5"/>
  <c r="EF55" i="5"/>
  <c r="EF64" i="5"/>
  <c r="EF90" i="5"/>
  <c r="EF139" i="5"/>
  <c r="EF187" i="5"/>
  <c r="EF330" i="5"/>
  <c r="EF353" i="5"/>
  <c r="EF376" i="5"/>
  <c r="EF387" i="5"/>
  <c r="EF421" i="5"/>
  <c r="EF444" i="5"/>
  <c r="EF467" i="5"/>
  <c r="EF490" i="5"/>
  <c r="EF501" i="5"/>
  <c r="EF535" i="5"/>
  <c r="EF546" i="5"/>
  <c r="EF558" i="5"/>
  <c r="EF570" i="5"/>
  <c r="EF581" i="5"/>
  <c r="EF593" i="5"/>
  <c r="EF608" i="5"/>
  <c r="EF618" i="5"/>
  <c r="EF625" i="5"/>
  <c r="EF646" i="5"/>
  <c r="EF658" i="5"/>
  <c r="EF670" i="5"/>
  <c r="EF682" i="5"/>
  <c r="EF691" i="5"/>
  <c r="EF3" i="5"/>
  <c r="EF10" i="5"/>
  <c r="EF20" i="5"/>
  <c r="EF32" i="5"/>
  <c r="EF44" i="5"/>
  <c r="EF104" i="5"/>
  <c r="EF140" i="5"/>
  <c r="EF199" i="5"/>
  <c r="EF211" i="5"/>
  <c r="EF223" i="5"/>
  <c r="EF235" i="5"/>
  <c r="EF247" i="5"/>
  <c r="EF259" i="5"/>
  <c r="EF271" i="5"/>
  <c r="EF283" i="5"/>
  <c r="EF295" i="5"/>
  <c r="EF307" i="5"/>
  <c r="EF319" i="5"/>
  <c r="EF365" i="5"/>
  <c r="EF399" i="5"/>
  <c r="EF411" i="5"/>
  <c r="EF422" i="5"/>
  <c r="EF433" i="5"/>
  <c r="EF479" i="5"/>
  <c r="EF491" i="5"/>
  <c r="EF513" i="5"/>
  <c r="EF525" i="5"/>
  <c r="EF536" i="5"/>
  <c r="EF547" i="5"/>
  <c r="EF559" i="5"/>
  <c r="EF582" i="5"/>
  <c r="EF594" i="5"/>
  <c r="EF609" i="5"/>
  <c r="EF647" i="5"/>
  <c r="EF659" i="5"/>
  <c r="EF671" i="5"/>
  <c r="EF683" i="5"/>
  <c r="EF701" i="5"/>
  <c r="EF709" i="5"/>
  <c r="EF717" i="5"/>
  <c r="EF725" i="5"/>
  <c r="EF733" i="5"/>
  <c r="EF741" i="5"/>
  <c r="EF749" i="5"/>
  <c r="EF757" i="5"/>
  <c r="EF765" i="5"/>
  <c r="EF773" i="5"/>
  <c r="EF781" i="5"/>
  <c r="EF789" i="5"/>
  <c r="EF797" i="5"/>
  <c r="EF813" i="5"/>
  <c r="EF822" i="5"/>
  <c r="EF649" i="5"/>
  <c r="EF661" i="5"/>
  <c r="EF685" i="5"/>
  <c r="EF693" i="5"/>
  <c r="EF13" i="5"/>
  <c r="EF24" i="5"/>
  <c r="EF36" i="5"/>
  <c r="EF335" i="5"/>
  <c r="EF380" i="5"/>
  <c r="EF391" i="5"/>
  <c r="EF449" i="5"/>
  <c r="EF460" i="5"/>
  <c r="EF494" i="5"/>
  <c r="EF505" i="5"/>
  <c r="EF551" i="5"/>
  <c r="EF563" i="5"/>
  <c r="EF574" i="5"/>
  <c r="EF586" i="5"/>
  <c r="EF598" i="5"/>
  <c r="EF613" i="5"/>
  <c r="EF628" i="5"/>
  <c r="EF640" i="5"/>
  <c r="EF518" i="5"/>
  <c r="EF552" i="5"/>
  <c r="EF564" i="5"/>
  <c r="EF575" i="5"/>
  <c r="EF587" i="5"/>
  <c r="EF599" i="5"/>
  <c r="EF614" i="5"/>
  <c r="EF652" i="5"/>
  <c r="EF664" i="5"/>
  <c r="EF687" i="5"/>
  <c r="EF833" i="5"/>
  <c r="EF14" i="5"/>
  <c r="EF26" i="5"/>
  <c r="EF38" i="5"/>
  <c r="EF71" i="5"/>
  <c r="EF83" i="5"/>
  <c r="EF110" i="5"/>
  <c r="EF205" i="5"/>
  <c r="EF217" i="5"/>
  <c r="EF229" i="5"/>
  <c r="EF241" i="5"/>
  <c r="EF253" i="5"/>
  <c r="EF265" i="5"/>
  <c r="EF277" i="5"/>
  <c r="EF289" i="5"/>
  <c r="EF301" i="5"/>
  <c r="EF313" i="5"/>
  <c r="EF325" i="5"/>
  <c r="EF337" i="5"/>
  <c r="EF348" i="5"/>
  <c r="EF371" i="5"/>
  <c r="EF382" i="5"/>
  <c r="EF416" i="5"/>
  <c r="EF428" i="5"/>
  <c r="EF451" i="5"/>
  <c r="EF462" i="5"/>
  <c r="EF485" i="5"/>
  <c r="EF496" i="5"/>
  <c r="EF530" i="5"/>
  <c r="EF541" i="5"/>
  <c r="EF565" i="5"/>
  <c r="EF576" i="5"/>
  <c r="EF588" i="5"/>
  <c r="EF600" i="5"/>
  <c r="EF605" i="5"/>
  <c r="EF615" i="5"/>
  <c r="EF622" i="5"/>
  <c r="EF629" i="5"/>
  <c r="EF641" i="5"/>
  <c r="EF653" i="5"/>
  <c r="EF665" i="5"/>
  <c r="EF677" i="5"/>
  <c r="EF688" i="5"/>
  <c r="EF697" i="5"/>
  <c r="EF705" i="5"/>
  <c r="EF713" i="5"/>
  <c r="EF721" i="5"/>
  <c r="EF729" i="5"/>
  <c r="EF737" i="5"/>
  <c r="EF745" i="5"/>
  <c r="EF753" i="5"/>
  <c r="EF761" i="5"/>
  <c r="EF769" i="5"/>
  <c r="EF777" i="5"/>
  <c r="EF785" i="5"/>
  <c r="EF793" i="5"/>
  <c r="EF801" i="5"/>
  <c r="EF809" i="5"/>
  <c r="EF817" i="5"/>
  <c r="EF825" i="5"/>
  <c r="EF834" i="5"/>
  <c r="EF8" i="5"/>
  <c r="EF16" i="5"/>
  <c r="EF28" i="5"/>
  <c r="EF40" i="5"/>
  <c r="EF327" i="5"/>
  <c r="EF339" i="5"/>
  <c r="EF350" i="5"/>
  <c r="EF361" i="5"/>
  <c r="EF373" i="5"/>
  <c r="EF384" i="5"/>
  <c r="EF407" i="5"/>
  <c r="EF441" i="5"/>
  <c r="EF453" i="5"/>
  <c r="EF464" i="5"/>
  <c r="EF475" i="5"/>
  <c r="EF487" i="5"/>
  <c r="EF498" i="5"/>
  <c r="EF521" i="5"/>
  <c r="EF532" i="5"/>
  <c r="EF578" i="5"/>
  <c r="EF590" i="5"/>
  <c r="EF602" i="5"/>
  <c r="EF617" i="5"/>
  <c r="EF643" i="5"/>
  <c r="EF655" i="5"/>
  <c r="EF91" i="5"/>
  <c r="EF284" i="5"/>
  <c r="EF296" i="5"/>
  <c r="EF308" i="5"/>
  <c r="EF341" i="5"/>
  <c r="EF434" i="5"/>
  <c r="EF47" i="5"/>
  <c r="EF142" i="5"/>
  <c r="EF165" i="5"/>
  <c r="EF261" i="5"/>
  <c r="EF273" i="5"/>
  <c r="EF285" i="5"/>
  <c r="EF297" i="5"/>
  <c r="EF309" i="5"/>
  <c r="EF321" i="5"/>
  <c r="EF331" i="5"/>
  <c r="EF352" i="5"/>
  <c r="EF362" i="5"/>
  <c r="EF383" i="5"/>
  <c r="EF393" i="5"/>
  <c r="EF403" i="5"/>
  <c r="EF424" i="5"/>
  <c r="EF435" i="5"/>
  <c r="EF445" i="5"/>
  <c r="EF466" i="5"/>
  <c r="EF476" i="5"/>
  <c r="EF497" i="5"/>
  <c r="EF507" i="5"/>
  <c r="EF517" i="5"/>
  <c r="EF538" i="5"/>
  <c r="EF548" i="5"/>
  <c r="EF667" i="5"/>
  <c r="EF673" i="5"/>
  <c r="EF679" i="5"/>
  <c r="EF832" i="5"/>
  <c r="EF684" i="5"/>
  <c r="EF50" i="5"/>
  <c r="EF69" i="5"/>
  <c r="EF96" i="5"/>
  <c r="EF108" i="5"/>
  <c r="EF203" i="5"/>
  <c r="EF215" i="5"/>
  <c r="EF227" i="5"/>
  <c r="EF239" i="5"/>
  <c r="EF251" i="5"/>
  <c r="EF263" i="5"/>
  <c r="EF275" i="5"/>
  <c r="EF287" i="5"/>
  <c r="EF299" i="5"/>
  <c r="EF311" i="5"/>
  <c r="EF323" i="5"/>
  <c r="EF333" i="5"/>
  <c r="EF343" i="5"/>
  <c r="EF364" i="5"/>
  <c r="EF374" i="5"/>
  <c r="EF395" i="5"/>
  <c r="EF405" i="5"/>
  <c r="EF415" i="5"/>
  <c r="EF437" i="5"/>
  <c r="EF447" i="5"/>
  <c r="EF457" i="5"/>
  <c r="EF478" i="5"/>
  <c r="EF488" i="5"/>
  <c r="EF509" i="5"/>
  <c r="EF519" i="5"/>
  <c r="EF529" i="5"/>
  <c r="EF550" i="5"/>
  <c r="EF572" i="5"/>
  <c r="EF346" i="5"/>
  <c r="EF377" i="5"/>
  <c r="EF418" i="5"/>
  <c r="EF439" i="5"/>
  <c r="EF255" i="5"/>
  <c r="EF267" i="5"/>
  <c r="EF279" i="5"/>
  <c r="EF291" i="5"/>
  <c r="EF303" i="5"/>
  <c r="EF315" i="5"/>
  <c r="EF326" i="5"/>
  <c r="EF347" i="5"/>
  <c r="EF357" i="5"/>
  <c r="EF367" i="5"/>
  <c r="EF388" i="5"/>
  <c r="EF398" i="5"/>
  <c r="EF419" i="5"/>
  <c r="EF430" i="5"/>
  <c r="EF440" i="5"/>
  <c r="EF461" i="5"/>
  <c r="EF471" i="5"/>
  <c r="EF481" i="5"/>
  <c r="EF502" i="5"/>
  <c r="EF512" i="5"/>
  <c r="EF533" i="5"/>
  <c r="EF543" i="5"/>
  <c r="EF553" i="5"/>
  <c r="EF676" i="5"/>
  <c r="EF62" i="5"/>
  <c r="EF102" i="5"/>
  <c r="EF126" i="5"/>
  <c r="EF138" i="5"/>
  <c r="EF197" i="5"/>
  <c r="EF209" i="5"/>
  <c r="EF221" i="5"/>
  <c r="EF233" i="5"/>
  <c r="EF245" i="5"/>
  <c r="EF257" i="5"/>
  <c r="EF269" i="5"/>
  <c r="EF281" i="5"/>
  <c r="EF293" i="5"/>
  <c r="EF305" i="5"/>
  <c r="EF317" i="5"/>
  <c r="EF328" i="5"/>
  <c r="EF338" i="5"/>
  <c r="EF359" i="5"/>
  <c r="EF369" i="5"/>
  <c r="EF379" i="5"/>
  <c r="EF400" i="5"/>
  <c r="EF410" i="5"/>
  <c r="EF442" i="5"/>
  <c r="EF452" i="5"/>
  <c r="EF473" i="5"/>
  <c r="EF483" i="5"/>
  <c r="EF493" i="5"/>
  <c r="EF514" i="5"/>
  <c r="EF524" i="5"/>
  <c r="EF545" i="5"/>
  <c r="EF555" i="5"/>
  <c r="EF695" i="5"/>
  <c r="EF694" i="5"/>
  <c r="EF696" i="5"/>
  <c r="EF568" i="5"/>
  <c r="EF567" i="5"/>
  <c r="EF569" i="5"/>
  <c r="EF249" i="5"/>
  <c r="EF252" i="5"/>
  <c r="EF258" i="5"/>
  <c r="EF264" i="5"/>
  <c r="EF270" i="5"/>
  <c r="EF276" i="5"/>
  <c r="EF282" i="5"/>
  <c r="EF288" i="5"/>
  <c r="EF294" i="5"/>
  <c r="EF300" i="5"/>
  <c r="EF306" i="5"/>
  <c r="EF312" i="5"/>
  <c r="EF318" i="5"/>
  <c r="EF426" i="5"/>
  <c r="EF560" i="5"/>
  <c r="EF566" i="5"/>
  <c r="EF190" i="5"/>
  <c r="EF180" i="5"/>
  <c r="EF198" i="5"/>
  <c r="EF204" i="5"/>
  <c r="EF210" i="5"/>
  <c r="EF216" i="5"/>
  <c r="EF222" i="5"/>
  <c r="EF228" i="5"/>
  <c r="EF234" i="5"/>
  <c r="EF240" i="5"/>
  <c r="EF246" i="5"/>
  <c r="EF182" i="5"/>
  <c r="EF193" i="5"/>
  <c r="EF172" i="5"/>
  <c r="EF186" i="5"/>
  <c r="EF195" i="5"/>
  <c r="EF201" i="5"/>
  <c r="EF207" i="5"/>
  <c r="EF213" i="5"/>
  <c r="EF219" i="5"/>
  <c r="EF225" i="5"/>
  <c r="EF231" i="5"/>
  <c r="EF237" i="5"/>
  <c r="EF243" i="5"/>
  <c r="EF188" i="5"/>
  <c r="EF178" i="5"/>
  <c r="EF176" i="5"/>
  <c r="EF174" i="5"/>
  <c r="EF173" i="5"/>
  <c r="EF179" i="5"/>
  <c r="EF185" i="5"/>
  <c r="EF191" i="5"/>
  <c r="EF141" i="5"/>
  <c r="EF130" i="5"/>
  <c r="EF154" i="5"/>
  <c r="EF157" i="5"/>
  <c r="EF169" i="5"/>
  <c r="EF146" i="5"/>
  <c r="EF158" i="5"/>
  <c r="EF170" i="5"/>
  <c r="EF171" i="5"/>
  <c r="EF166" i="5"/>
  <c r="EF145" i="5"/>
  <c r="EF150" i="5"/>
  <c r="EF162" i="5"/>
  <c r="EF151" i="5"/>
  <c r="EF163" i="5"/>
  <c r="EF167" i="5"/>
  <c r="EF168" i="5"/>
  <c r="EF160" i="5"/>
  <c r="EF159" i="5"/>
  <c r="EF161" i="5"/>
  <c r="EF156" i="5"/>
  <c r="EF153" i="5"/>
  <c r="EF155" i="5"/>
  <c r="EF148" i="5"/>
  <c r="EF149" i="5"/>
  <c r="EF143" i="5"/>
  <c r="EF136" i="5"/>
  <c r="EF135" i="5"/>
  <c r="EF137" i="5"/>
  <c r="EF133" i="5"/>
  <c r="EF134" i="5"/>
  <c r="EF131" i="5"/>
  <c r="EF132" i="5"/>
  <c r="EF129" i="5"/>
  <c r="EF127" i="5"/>
  <c r="EF128" i="5"/>
  <c r="EF123" i="5"/>
  <c r="EF124" i="5"/>
  <c r="EF121" i="5"/>
  <c r="EF122" i="5"/>
  <c r="EF120" i="5"/>
  <c r="EF117" i="5"/>
  <c r="EF115" i="5"/>
  <c r="EF116" i="5"/>
  <c r="EF114" i="5"/>
  <c r="EF109" i="5"/>
  <c r="EF99" i="5"/>
  <c r="EF98" i="5"/>
  <c r="EF93" i="5"/>
  <c r="EF67" i="5"/>
  <c r="EF100" i="5"/>
  <c r="EF70" i="5"/>
  <c r="EF118" i="5"/>
  <c r="EF82" i="5"/>
  <c r="EF103" i="5"/>
  <c r="EF73" i="5"/>
  <c r="EF112" i="5"/>
  <c r="EF97" i="5"/>
  <c r="EF106" i="5"/>
  <c r="EF92" i="5"/>
  <c r="EF88" i="5"/>
  <c r="EF87" i="5"/>
  <c r="EF78" i="5"/>
  <c r="EF68" i="5"/>
  <c r="EF89" i="5"/>
  <c r="EF101" i="5"/>
  <c r="EF107" i="5"/>
  <c r="EF113" i="5"/>
  <c r="EF119" i="5"/>
  <c r="EF125" i="5"/>
  <c r="EF80" i="5"/>
  <c r="EF72" i="5"/>
  <c r="EF86" i="5"/>
  <c r="EF85" i="5"/>
  <c r="EF84" i="5"/>
  <c r="EF79" i="5"/>
  <c r="EF81" i="5"/>
  <c r="EF77" i="5"/>
  <c r="EF75" i="5"/>
  <c r="EF76" i="5"/>
  <c r="EF66" i="5"/>
  <c r="EF65" i="5"/>
  <c r="EF63" i="5"/>
  <c r="EF53" i="5"/>
  <c r="EF54" i="5"/>
  <c r="EF51" i="5"/>
  <c r="EF52" i="5"/>
  <c r="EF49" i="5"/>
  <c r="EF48" i="5"/>
  <c r="AB650" i="7" l="1"/>
  <c r="AS2" i="7"/>
  <c r="AB2" i="7" s="1"/>
  <c r="BB672" i="6"/>
  <c r="BB160" i="6"/>
  <c r="BB340" i="6"/>
  <c r="BB72" i="6"/>
  <c r="BB230" i="6"/>
  <c r="BB732" i="6"/>
  <c r="BB420" i="6"/>
  <c r="BB94" i="6"/>
  <c r="BB386" i="6"/>
  <c r="BB144" i="6"/>
  <c r="BB120" i="6"/>
  <c r="BB398" i="6"/>
  <c r="BB616" i="6"/>
  <c r="BB644" i="6"/>
  <c r="BB678" i="6"/>
  <c r="BB700" i="6"/>
  <c r="BB652" i="6"/>
  <c r="BB574" i="6"/>
  <c r="BB604" i="6"/>
  <c r="BB706" i="6"/>
  <c r="BB418" i="6"/>
  <c r="BB130" i="6"/>
  <c r="BB666" i="6"/>
  <c r="BB240" i="6"/>
  <c r="BB642" i="6"/>
  <c r="BB568" i="6"/>
  <c r="BB722" i="6"/>
  <c r="BB238" i="6"/>
  <c r="BB636" i="6"/>
  <c r="BB584" i="6"/>
  <c r="BB92" i="6"/>
  <c r="BB618" i="6"/>
  <c r="BB688" i="6"/>
  <c r="BB480" i="6"/>
  <c r="BB646" i="6"/>
  <c r="BB606" i="6"/>
  <c r="BB738" i="6"/>
  <c r="BB674" i="6"/>
  <c r="BB692" i="6"/>
  <c r="BB726" i="6"/>
  <c r="BB610" i="6"/>
  <c r="BB322" i="6"/>
  <c r="BB572" i="6"/>
  <c r="BB640" i="6"/>
  <c r="BB702" i="6"/>
  <c r="BB140" i="6"/>
  <c r="BB24" i="6"/>
  <c r="BB90" i="6"/>
  <c r="BB32" i="6"/>
  <c r="BB30" i="6"/>
  <c r="BB118" i="6"/>
  <c r="BB750" i="6"/>
  <c r="B16" i="6"/>
  <c r="EF95" i="5"/>
  <c r="EF9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tc={864F2915-4526-47B6-99E4-92FD9AA5EB55}</author>
  </authors>
  <commentList>
    <comment ref="CW1" authorId="0" shapeId="0" xr:uid="{864F2915-4526-47B6-99E4-92FD9AA5EB55}">
      <text>
        <t>[Threaded comment]
Your version of Excel allows you to read this threaded comment; however, any edits to it will get removed if the file is opened in a newer version of Excel. Learn more: https://go.microsoft.com/fwlink/?linkid=870924
Comment:
    ตอบหัวข้อที่ไม่ได้เข้าร่วม ใส่ Method =Missing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tc={EBFCC838-50B7-4330-9745-C0FCABEEA4F9}</author>
  </authors>
  <commentList>
    <comment ref="CJ1" authorId="0" shapeId="0" xr:uid="{EBFCC838-50B7-4330-9745-C0FCABEEA4F9}">
      <text>
        <t>[Threaded comment]
Your version of Excel allows you to read this threaded comment; however, any edits to it will get removed if the file is opened in a newer version of Excel. Learn more: https://go.microsoft.com/fwlink/?linkid=870924
Comment:
    ตอบหัวข้อที่ไม่ได้เข้าร่วม ใส่ Method =Missing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<sst xmlns="http://schemas.openxmlformats.org/spreadsheetml/2006/main" count="12523" uniqueCount="1096">
  <si>
    <t>Question</t>
  </si>
  <si>
    <t>Variable</t>
  </si>
  <si>
    <t>Note</t>
  </si>
  <si>
    <t>Code Intepretion</t>
  </si>
  <si>
    <t>Participant ID (1st column of excel file) (input only number)</t>
  </si>
  <si>
    <t>id</t>
  </si>
  <si>
    <t>เบอร์โทรศัพท์ของผู้ตอบ</t>
  </si>
  <si>
    <t>tel_num</t>
  </si>
  <si>
    <t>Did they participate in the Smart Farmer project? (0 = No, 1 = Yes) (2nd column of excel file)</t>
  </si>
  <si>
    <t>sf_participant</t>
  </si>
  <si>
    <t>1 = Participant</t>
  </si>
  <si>
    <t>0 = Non-Participant</t>
  </si>
  <si>
    <t>จังหวัดของผู้ตอบ</t>
  </si>
  <si>
    <t>region</t>
  </si>
  <si>
    <t>https://webapp.ldd.go.th/lpd/node_modules/img/Download/zonmap/zonmap2/agri_zone_th.pdf</t>
  </si>
  <si>
    <t>1 = กลาง(Based)</t>
  </si>
  <si>
    <t xml:space="preserve">2 = เหนือ </t>
  </si>
  <si>
    <t>3 = อีสาน</t>
  </si>
  <si>
    <t>4 = ตะวันตก เปลี่ยนเป็นกลาง (ตามกรมที่ดิน)</t>
  </si>
  <si>
    <t>5 = ตะวันออก</t>
  </si>
  <si>
    <t>6 = ใต้</t>
  </si>
  <si>
    <t>Section 1 : Personal Information</t>
  </si>
  <si>
    <t>1. เพศ</t>
  </si>
  <si>
    <t>gender</t>
  </si>
  <si>
    <t>1 = ชาย</t>
  </si>
  <si>
    <t>0 = หญิง</t>
  </si>
  <si>
    <t>2. อายุ (ปี) (input only number)</t>
  </si>
  <si>
    <t>age</t>
  </si>
  <si>
    <t>3. ระดับการศึกษา</t>
  </si>
  <si>
    <t>edu</t>
  </si>
  <si>
    <t>Based=lower than Primary (0&amp;1)</t>
  </si>
  <si>
    <t>0 = ไม่มีการศึกษา</t>
  </si>
  <si>
    <t xml:space="preserve">1 = ประถมศึกษา	</t>
  </si>
  <si>
    <t xml:space="preserve">2 = มัธยมศึกษาตอนต้น </t>
  </si>
  <si>
    <t>3 = มัธยมศึกษาตอนปลาย</t>
  </si>
  <si>
    <t>4 = อนุปริญญา (ปวช., ปวส., ฝึกหัดครู)</t>
  </si>
  <si>
    <t>5 = ปริญญาตรี</t>
  </si>
  <si>
    <t>6 = สูงกว่าปริญญาตรี</t>
  </si>
  <si>
    <t>(รวม 5 เป็น 6 &amp;is based)</t>
  </si>
  <si>
    <t>4. สถานภาพ</t>
  </si>
  <si>
    <t>status</t>
  </si>
  <si>
    <t>1 = โสด</t>
  </si>
  <si>
    <t>2 = สมรส</t>
  </si>
  <si>
    <t>3 = หย่าร้าง/แยกกันอยู่</t>
  </si>
  <si>
    <t>4 = ม่าย</t>
  </si>
  <si>
    <t>5. จำนวนสมาชิกในครัวเรือน (คน) (input only number)</t>
  </si>
  <si>
    <t>hh_mem</t>
  </si>
  <si>
    <t>6. ท่านทำการเกษตรมาเป็นเวลาประมาณ (ปี) (input only number)</t>
  </si>
  <si>
    <t>agri_long</t>
  </si>
  <si>
    <t>7. ครัวเรือนของท่านทำเกษตรในเขตชลประทานใช่หรือไม่</t>
  </si>
  <si>
    <t>irriga</t>
  </si>
  <si>
    <t>1 = ใช่</t>
  </si>
  <si>
    <t>0 = ไม่ใช่</t>
  </si>
  <si>
    <t>8. ครัวเรือนของท่านได้กู้ยืมเงินเพื่อใช้ในการเกษตรหรือไม่</t>
  </si>
  <si>
    <t>loan</t>
  </si>
  <si>
    <t>1 = กู้ยืม</t>
  </si>
  <si>
    <t>0 = ไม่กู้ยืม</t>
  </si>
  <si>
    <t>9. ท่านและสมาชิกในครัวเรือนมีรายได้จากอาชีพอื่น ๆ นอกจากภาคการเกษตรเท่าใด (บาท/ปี) (input only number)</t>
  </si>
  <si>
    <t>other_inc</t>
  </si>
  <si>
    <t>10. ท่านได้เข้าร่วมการเป็นสมาชิกกลุ่มที่เกี่ยวข้องกับการเกษตรใช่หรือไม่</t>
  </si>
  <si>
    <t>agri_mem</t>
  </si>
  <si>
    <r>
      <t xml:space="preserve">โปรดระบุกลุ่ม </t>
    </r>
    <r>
      <rPr>
        <b/>
        <sz val="10"/>
        <color rgb="FFFF0000"/>
        <rFont val="Calibri"/>
        <family val="2"/>
        <scheme val="minor"/>
      </rPr>
      <t>(เลือกได้มากกว่า 1 คำตอบ)</t>
    </r>
  </si>
  <si>
    <t>กลุ่มเกษตรกร</t>
  </si>
  <si>
    <t>specify_agri_mem1</t>
  </si>
  <si>
    <t>กลุ่มแม่บ้านเกษตรกร</t>
  </si>
  <si>
    <t>specify_agri_mem2</t>
  </si>
  <si>
    <t>กลุ่มยุวเกษตร</t>
  </si>
  <si>
    <t>specify_agri_mem3</t>
  </si>
  <si>
    <t>อาสาสมัครเกษตร</t>
  </si>
  <si>
    <t>specify_agri_mem4</t>
  </si>
  <si>
    <t>อาสาสมัครเกษตรหมู่บ้าน</t>
  </si>
  <si>
    <t>specify_agri_mem5</t>
  </si>
  <si>
    <t>สหกรณ์การเกษตร</t>
  </si>
  <si>
    <t>specify_agri_mem6</t>
  </si>
  <si>
    <t>กลุ่มลูกค้า ธ.ก.ส.</t>
  </si>
  <si>
    <t>specify_agri_mem7</t>
  </si>
  <si>
    <t>อื่น ๆ โปรดระบุ</t>
  </si>
  <si>
    <t>specify_agri_mem8</t>
  </si>
  <si>
    <t>ระบุ</t>
  </si>
  <si>
    <t>specify_agri_mem9</t>
  </si>
  <si>
    <t>Text for Cross-check</t>
  </si>
  <si>
    <t>11. ชนิดของพืชหลักชนิดที่ 1 (2566)</t>
  </si>
  <si>
    <t>crop1_66</t>
  </si>
  <si>
    <t>1 = ข้าว (Based)</t>
  </si>
  <si>
    <t>2 = ยางพารา</t>
  </si>
  <si>
    <t>3 = อ้อย</t>
  </si>
  <si>
    <t>4 = มันสำปะหลัง</t>
  </si>
  <si>
    <t>5 = ข้าวโพด</t>
  </si>
  <si>
    <t>6 = ถั่วเหลือง</t>
  </si>
  <si>
    <t>7 = ผลไม้</t>
  </si>
  <si>
    <t>8 = ดอกไม้/ตัดดอกไม้</t>
  </si>
  <si>
    <t>9 = พืชผัก</t>
  </si>
  <si>
    <t>10 = พืชน้ำมัน เช่น ปาล์ม</t>
  </si>
  <si>
    <t>11 = อื่น ๆ ........ (โปรดระบุ)</t>
  </si>
  <si>
    <t>จำนวนรอบในการเพาะปลูกชนิดของพืชหลักชนิดที่ 1 (2566) (input only number) - ในฤดู</t>
  </si>
  <si>
    <t>round_crop1_66_in</t>
  </si>
  <si>
    <t>CashCrop=3+4+5</t>
  </si>
  <si>
    <t>Rubber&amp;Oli=2+6+10</t>
  </si>
  <si>
    <t>Orchard=7+8+9</t>
  </si>
  <si>
    <t>11.1  จำนวนที่ดิน (ไร่/รอบ) ในการเพาะปลูกชนิดของพืชหลักชนิดที่ 1 (2566) (input only number) - ในฤดู</t>
  </si>
  <si>
    <t>land_crop1_66_in</t>
  </si>
  <si>
    <t>11.2  จำนวนผลผลิตที่ได้ (กก./รอบ) ในการเพาะปลูกชนิดของพืชหลักชนิดที่ 1 (2566) (input only number) - ในฤดู</t>
  </si>
  <si>
    <t>quan_crop1_66_in</t>
  </si>
  <si>
    <t>11.3  ราคาขายเฉลี่ย (บาท/กก.) ในการเพาะปลูกชนิดของพืชหลักชนิดที่ 1 (2566) (input only number) - ในฤดู</t>
  </si>
  <si>
    <t>price_crop1_66_in</t>
  </si>
  <si>
    <t>จำนวนรอบในการเพาะปลูกชนิดของพืชหลักชนิดที่ 1 (2566) (input only number) - นอกฤดู</t>
  </si>
  <si>
    <t>round_crop1_66_out</t>
  </si>
  <si>
    <t>11.4  จำนวนที่ดิน (ไร่/รอบ) ในการเพาะปลูกชนิดของพืชหลักชนิดที่ 1 (2566) (input only number) - นอกฤดู</t>
  </si>
  <si>
    <t>land_crop1_66_out</t>
  </si>
  <si>
    <t>11.5  จำนวนผลผลิตที่ได้ (กก./รอบ) ในการเพาะปลูกชนิดของพืชหลักชนิดที่ 1 (2566) (input only number) - นอกฤดู</t>
  </si>
  <si>
    <t>quan_crop1_66_out</t>
  </si>
  <si>
    <t>11.6  ราคาขายเฉลี่ย (บาท/กก.) ในการเพาะปลูกชนิดของพืชหลักชนิดที่ 1 (2566) (input only number) - นอกฤดู</t>
  </si>
  <si>
    <t>price_crop1_66_out</t>
  </si>
  <si>
    <t>ชนิดของพืชหลักชนิดที่ 1 (ปีที่แล้ว)</t>
  </si>
  <si>
    <t>crop1_65</t>
  </si>
  <si>
    <t>1 = ข้าว</t>
  </si>
  <si>
    <t>2 = ยางพารา ปาล์ม</t>
  </si>
  <si>
    <t xml:space="preserve">8 = พืชผัก </t>
  </si>
  <si>
    <t>9 = อื่นๆ ดอกไม้/ตัดดอกไม้ coffee ยาสูบ</t>
  </si>
  <si>
    <t>จำนวนรอบในการเพาะปลูกชนิดของพืชหลักชนิดที่ 1 (ปีที่แล้ว) - ในฤดู</t>
  </si>
  <si>
    <t>round_crop1_65_in</t>
  </si>
  <si>
    <t>11.7  จำนวนที่ดิน (ไร่/รอบ) ในการเพาะปลูกชนิดของพืชหลักชนิดที่ 1 (ปีที่แล้ว) (input only number) - ในฤดู</t>
  </si>
  <si>
    <t>land_crop1_65_in</t>
  </si>
  <si>
    <t>11.8  จำนวนผลผลิตที่ได้ (กก./รอบ) ในการเพาะปลูกชนิดของพืชหลักชนิดที่ 1 (ปีที่แล้ว) (input only number) - ในฤดู</t>
  </si>
  <si>
    <t>quan_crop1_65_in</t>
  </si>
  <si>
    <t>11.9  ราคาขายเฉลี่ย (บาท/กก.) ในการเพาะปลูกชนิดของพืชหลักชนิดที่ 1 (ปีที่แล้ว) (input only number) - ในฤดู</t>
  </si>
  <si>
    <t>price_crop1_65_in</t>
  </si>
  <si>
    <t>จำนวนรอบในการเพาะปลูกชนิดของพืชหลักชนิดที่ 1 (ปีที่แล้ว) (input only number) - นอกฤดู</t>
  </si>
  <si>
    <t>round_crop1_65_out</t>
  </si>
  <si>
    <t>11.10  จำนวนที่ดิน (ไร่/รอบ) ในการเพาะปลูกชนิดของพืชหลักชนิดที่ 1 (ปีที่แล้ว) (input only number) - นอกฤดู</t>
  </si>
  <si>
    <t>land_crop1_65_out</t>
  </si>
  <si>
    <t>11.11  จำนวนผลผลิตที่ได้ (กก./รอบ) ในการเพาะปลูกชนิดของพืชหลักชนิดที่ 1 (ปีที่แล้ว) (input only number) - นอกฤดู</t>
  </si>
  <si>
    <t>quan_crop1_65_out</t>
  </si>
  <si>
    <t>11.12  ราคาขายเฉลี่ย (บาท/กก.) ในการเพาะปลูกชนิดของพืชหลักชนิดที่ 1 (ปีที่แล้ว) (input only number) - นอกฤดู</t>
  </si>
  <si>
    <t>price_crop1_65_out</t>
  </si>
  <si>
    <t>12. ชนิดของพืชหลักชนิดที่ 2 (2566)</t>
  </si>
  <si>
    <t>crop2_66</t>
  </si>
  <si>
    <t>2 = ยางพารา ปาล์ม พืชน้ำมัน</t>
  </si>
  <si>
    <t>7 = ผลไม้ สวนผสม อินทผาลัม มะพร้าว</t>
  </si>
  <si>
    <t>8 = พืชผัก อะโวคาโด้</t>
  </si>
  <si>
    <t>จำนวนรอบในการเพาะปลูกชนิดของพืชหลักชนิดที่ 2 (2566) (input only number) - ในฤดู</t>
  </si>
  <si>
    <t>round_crop2_66_in</t>
  </si>
  <si>
    <t>12.1  จำนวนที่ดิน (ไร่/รอบ) ในการเพาะปลูกชนิดของพืชหลักชนิดที่ 2 (2566) (input only number) - ในฤดู</t>
  </si>
  <si>
    <t>land_crop2_66_in</t>
  </si>
  <si>
    <t>12.2  จำนวนผลผลิตที่ได้ (กก./รอบ) ในการเพาะปลูกชนิดของพืชหลักชนิดที่ 2 (2566) (input only number) - ในฤดู</t>
  </si>
  <si>
    <t>quan_crop2_66_in</t>
  </si>
  <si>
    <t>12.3  ราคาขายเฉลี่ย (บาท/กก.) ในการเพาะปลูกชนิดของพืชหลักชนิดที่ 2 (2566) (input only number) - ในฤดู</t>
  </si>
  <si>
    <t>price_crop2_66_in</t>
  </si>
  <si>
    <t>จำนวนรอบในการเพาะปลูกชนิดของพืชหลักชนิดที่ 2 (2566) (input only number) - นอกฤดู</t>
  </si>
  <si>
    <t>round_crop2_66_out</t>
  </si>
  <si>
    <t>12.4  จำนวนที่ดิน (ไร่/รอบ) ในการเพาะปลูกชนิดของพืชหลักชนิดที่ 2 (2566) (input only number) - นอกฤดู</t>
  </si>
  <si>
    <t>land_crop2_66_out</t>
  </si>
  <si>
    <t>12.5  จำนวนผลผลิตที่ได้ (กก./รอบ) ในการเพาะปลูกชนิดของพืชหลักชนิดที่ 2 (2566) (input only number) - นอกฤดู</t>
  </si>
  <si>
    <t>quan_crop2_66_out</t>
  </si>
  <si>
    <t>12.6  ราคาขายเฉลี่ย (บาท/กก.) ในการเพาะปลูกชนิดของพืชหลักชนิดที่ 2 (2566) (input only number) - นอกฤดู</t>
  </si>
  <si>
    <t>price_crop2_66_out</t>
  </si>
  <si>
    <t>ชนิดของพืชหลักชนิดที่ 2 (ปีที่แล้ว)</t>
  </si>
  <si>
    <t>crop2_65</t>
  </si>
  <si>
    <t>จำนวนรอบในการเพาะปลูกชนิดของพืชหลักชนิดที่ 2 (ปีที่แล้ว) (input only number) - ในฤดู</t>
  </si>
  <si>
    <t>round_crop2_65_in</t>
  </si>
  <si>
    <t>12.7  จำนวนที่ดิน (ไร่/รอบ) ในการเพาะปลูกชนิดของพืชหลักชนิดที่ 2 (ปีที่แล้ว) (input only number) - ในฤดู</t>
  </si>
  <si>
    <t>land_crop2_65_in</t>
  </si>
  <si>
    <t>12.8  จำนวนผลผลิตที่ได้ (กก./รอบ) ในการเพาะปลูกชนิดของพืชหลักชนิดที่ 2 (ปีที่แล้ว) (input only number) - ในฤดู</t>
  </si>
  <si>
    <t>quan_crop2_65_in</t>
  </si>
  <si>
    <t>12.9  ราคาขายเฉลี่ย (บาท/กก.) ในการเพาะปลูกชนิดของพืชหลักชนิดที่ 2 (ปีที่แล้ว) (input only number) - ในฤดู</t>
  </si>
  <si>
    <t>price_crop2_65_in</t>
  </si>
  <si>
    <t>จำนวนรอบในการเพาะปลูกชนิดของพืชหลักชนิดที่ 2 (ปีที่แล้ว) (input only number) - นอกฤดู</t>
  </si>
  <si>
    <t>round_crop2_65_out</t>
  </si>
  <si>
    <t>12.10  จำนวนที่ดิน (ไร่/รอบ) ในการเพาะปลูกชนิดของพืชหลักชนิดที่ 2 (ปีที่แล้ว) (input only number) - นอกฤดู</t>
  </si>
  <si>
    <t>land_crop2_65_out</t>
  </si>
  <si>
    <t>12.11  จำนวนผลผลิตที่ได้ (กก./รอบ) ในการเพาะปลูกชนิดของพืชหลักชนิดที่ 2 (ปีที่แล้ว) (input only number) - นอกฤดู</t>
  </si>
  <si>
    <t>quan_crop2_65_out</t>
  </si>
  <si>
    <t>12.12  ราคาขายเฉลี่ย (บาท/กก.) ในการเพาะปลูกชนิดของพืชหลักชนิดที่ 2 (ปีที่แล้ว) (input only number) - นอกฤดู</t>
  </si>
  <si>
    <t>price_crop2_65_out</t>
  </si>
  <si>
    <t>13. ชนิดของพืชหลักชนิดที่ 3 (2566)</t>
  </si>
  <si>
    <t>crop3_66</t>
  </si>
  <si>
    <t>จำนวนรอบในการเพาะปลูกชนิดของพืชหลักชนิดที่ 3 (2566) (input only number) - ในฤดู</t>
  </si>
  <si>
    <t>round_crop3_66_in</t>
  </si>
  <si>
    <t>13.1  จำนวนที่ดิน (ไร่/รอบ) ในการเพาะปลูกชนิดของพืชหลักชนิดที่ 3 (2566) (input only number) - ในฤดู</t>
  </si>
  <si>
    <t>land_crop3_66_in</t>
  </si>
  <si>
    <t>13.2  จำนวนผลผลิตที่ได้ (กก./รอบ) ในการเพาะปลูกชนิดของพืชหลักชนิดที่ 3 (2566) (input only number) - ในฤดู</t>
  </si>
  <si>
    <t>quan_crop3_66_in</t>
  </si>
  <si>
    <t>13.3  ราคาขายเฉลี่ย (บาท/กก.) ในการเพาะปลูกชนิดของพืชหลักชนิดที่ 3 (2566) (input only number) - ในฤดู</t>
  </si>
  <si>
    <t>price_crop3_66_in</t>
  </si>
  <si>
    <t>จำนวนรอบในการเพาะปลูกชนิดของพืชหลักชนิดที่ 3 (2566) (input only number) - นอกฤดู</t>
  </si>
  <si>
    <t>round_crop3_66_out</t>
  </si>
  <si>
    <t>13.4  จำนวนที่ดิน (ไร่/รอบ) ในการเพาะปลูกชนิดของพืชหลักชนิดที่ 3 (2566) (input only number) - นอกฤดู</t>
  </si>
  <si>
    <t>land_crop3_66_out</t>
  </si>
  <si>
    <t>13.5  จำนวนผลผลิตที่ได้ (กก./รอบ) ในการเพาะปลูกชนิดของพืชหลักชนิดที่ 3 (2566) (input only number) - นอกฤดู</t>
  </si>
  <si>
    <t>quan_crop3_66_out</t>
  </si>
  <si>
    <t>13.6  ราคาขายเฉลี่ย (บาท/กก.) ในการเพาะปลูกชนิดของพืชหลักชนิดที่ 3 (2566) (input only number) - นอกฤดู</t>
  </si>
  <si>
    <t>price_crop3_66_out</t>
  </si>
  <si>
    <t>ชนิดของพืชหลักชนิดที่ 3 (ปีที่แล้ว) - ในฤดู</t>
  </si>
  <si>
    <t>crop3_65</t>
  </si>
  <si>
    <t>จำนวนรอบในการเพาะปลูกชนิดของพืชหลักชนิดที่ 3 (ปีที่แล้ว) (input only number) - ในฤดู</t>
  </si>
  <si>
    <t>round_crop3_65_in</t>
  </si>
  <si>
    <t>13.7  จำนวนที่ดิน (ไร่/รอบ) ในการเพาะปลูกชนิดของพืชหลักชนิดที่ 3 (ปีที่แล้ว) (input only number) - ในฤดู</t>
  </si>
  <si>
    <t>land_crop3_65_in</t>
  </si>
  <si>
    <t>13.8  จำนวนผลผลิตที่ได้ (กก./รอบ) ในการเพาะปลูกชนิดของพืชหลักชนิดที่ 3 (ปีที่แล้ว) (input only number) - ในฤดู</t>
  </si>
  <si>
    <t>quan_crop3_65_in</t>
  </si>
  <si>
    <t>13.9  ราคาขายเฉลี่ย (บาท/กก.) ในการเพาะปลูกชนิดของพืชหลักชนิดที่ 3 (ปีที่แล้ว) (input only number) - ในฤดู</t>
  </si>
  <si>
    <t>price_crop3_65_in</t>
  </si>
  <si>
    <t>จำนวนรอบในการเพาะปลูกชนิดของพืชหลักชนิดที่ 3 (ปีที่แล้ว) (input only number) - นอกฤดู</t>
  </si>
  <si>
    <t>round_crop3_65_out</t>
  </si>
  <si>
    <t>13.10  จำนวนที่ดิน (ไร่/รอบ) ในการเพาะปลูกชนิดของพืชหลักชนิดที่ 3 (ปีที่แล้ว) (input only number) - นอกฤดู</t>
  </si>
  <si>
    <t>land_crop3_65_out</t>
  </si>
  <si>
    <t>13.11  จำนวนผลผลิตที่ได้ (กก./รอบ) ในการเพาะปลูกชนิดของพืชหลักชนิดที่ 3 (ปีที่แล้ว) (input only number) - นอกฤดู</t>
  </si>
  <si>
    <t>quan_crop3_65_out</t>
  </si>
  <si>
    <t>13.12  ราคาขายเฉลี่ย (บาท/กก.) ในการเพาะปลูกชนิดของพืชหลักชนิดที่ 3 (ปีที่แล้ว) (input only number) - นอกฤดู</t>
  </si>
  <si>
    <t>price_crop3_65_out</t>
  </si>
  <si>
    <t>Section 2: ปัญหาของการทำการเกษตร</t>
  </si>
  <si>
    <t xml:space="preserve">14. การปลูกพืชที่ซ้อนกัน (ชิดหรือเบียดกัน)มากเกินไปจึงทำให้เกิดการสูญเสียของการผลิต  </t>
  </si>
  <si>
    <t>crop_density</t>
  </si>
  <si>
    <t>Ave_ProDRisk:14-17</t>
  </si>
  <si>
    <t>5 = มีปัญหามากที่สุด</t>
  </si>
  <si>
    <t>4 = มีปัญหามาก</t>
  </si>
  <si>
    <t>3 = มีปัญหาปานกลาง</t>
  </si>
  <si>
    <t>2 = มีปัญหาน้อย</t>
  </si>
  <si>
    <t>1 = มีปัญหาน้อยที่สุดหรือไม่มีปัญหา</t>
  </si>
  <si>
    <t xml:space="preserve">15. ที่ดินไม่สมบูรณ์/ไม่เหมาะสมต่อการเพาะปลูก </t>
  </si>
  <si>
    <t>land_not_suitable</t>
  </si>
  <si>
    <t xml:space="preserve">16. ปริมาณน้ำไม่เหมาะสมต่อการเพาะปลูก (น้ำมากเกินไป ขาดแคลนน้ำ หรือน้ำเค็ม เป็นต้น)   </t>
  </si>
  <si>
    <t>water_not_suitable</t>
  </si>
  <si>
    <t xml:space="preserve">17. การใช้สารกำจัดศัตรูพืชมากเกินไปทำให้เกิดอันตรายต่อผลผลิต   </t>
  </si>
  <si>
    <t>too_much_pest</t>
  </si>
  <si>
    <t xml:space="preserve">18. เกษตรกรมีวัตถุดิบไม่เพียงพอต่อการผลิต  </t>
  </si>
  <si>
    <t>not_enough_inputs</t>
  </si>
  <si>
    <t>Ave_InputRisk:18-20</t>
  </si>
  <si>
    <t xml:space="preserve">19. การไม่ปรับใช้เครื่องจักรหรือเทคโนโลยีการผลิตที่ทันสมัย ส่งผลเสียหายต่อปริมาณผลผลิต   </t>
  </si>
  <si>
    <t>no_adapt_tech</t>
  </si>
  <si>
    <t xml:space="preserve">20. ขาดแคลนแรงงานต่อการผลิต   </t>
  </si>
  <si>
    <t>sacr_labors</t>
  </si>
  <si>
    <t xml:space="preserve">21. เกษตรกรไม่ได้วางแผน หรือวางแผนการขายได้ไม่ดีพอ  </t>
  </si>
  <si>
    <t>no_sales_plan</t>
  </si>
  <si>
    <t>Ave_MktRisk:21-23</t>
  </si>
  <si>
    <t xml:space="preserve">22. เกษตรกรไม่มีช่องทางการติดต่อเพื่อที่จะทำการขาย   </t>
  </si>
  <si>
    <t>no_contact_sales_channels</t>
  </si>
  <si>
    <t xml:space="preserve">23. คุณภาพของสินค้าไม่ได้มาตรฐาน ส่งผลให้สูญเสียตลาด หรือราคาสินค้าลดลง  </t>
  </si>
  <si>
    <t>no_quality</t>
  </si>
  <si>
    <t xml:space="preserve">24. เกษตรกรไม่มีความรู้หรือทักษะเกี่ยวกับการใช้เครื่องมือสารสนเทศ  </t>
  </si>
  <si>
    <t>no_infosys_tools</t>
  </si>
  <si>
    <t>Ave_InfRisk:24-25</t>
  </si>
  <si>
    <t xml:space="preserve">25. เกษตรกรขาดเครือข่าย จึงขาดข้อมูลต่างๆ   </t>
  </si>
  <si>
    <t>no_network</t>
  </si>
  <si>
    <t xml:space="preserve">26. เกษตรกรขาดเเคลนแหล่งเงินทุน  </t>
  </si>
  <si>
    <t>scar_fin_sources</t>
  </si>
  <si>
    <t>Ave_FinRisk:26-27</t>
  </si>
  <si>
    <t xml:space="preserve">27. เกษตรกรประสบปัญหาปัจจัยการผลิตมีราคาสูง  </t>
  </si>
  <si>
    <t>high_price_input</t>
  </si>
  <si>
    <t xml:space="preserve">28. ท่านได้รับการสนับสนุนงบประมาณหรือปัจจัยทางการผลิตจากภาครัฐ  </t>
  </si>
  <si>
    <t>gov_support</t>
  </si>
  <si>
    <t>Section 3: Agricultural Extension Training Program</t>
  </si>
  <si>
    <t xml:space="preserve">29. ในปีปัจจุบัน (2566) ท่านเรียนรู้ทักษะและความรู้เกี่ยวกับด้านการเกษตรจากช่องทางใด (ช่องทางหลัก) (เลือก 1 คำตอบ) </t>
  </si>
  <si>
    <t>agri_learning_chan</t>
  </si>
  <si>
    <t>Base=SF Pro&amp;Gov</t>
  </si>
  <si>
    <t>1 = จากการเข้าร่วมกิจกรรมอบรม ที่จัดโดยโครงการเกษตรกรปราดเปรื่อง (Smart Farmer) (Based)</t>
  </si>
  <si>
    <t>2 = 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</t>
  </si>
  <si>
    <t>3 = 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t>
  </si>
  <si>
    <t>4 = จากการเรียนรู้ผ่านประสบการณ์ของผู้อื่น ได้แก่ เพื่อนบ้าน พี่น้อง เพื่อน และญาติ เป็นต้น</t>
  </si>
  <si>
    <t>5 = ไม่ได้เข้าร่วมกิจกรรมอบรมหรือเรียนรู้ใด ๆ (ข้ามไปข้อ 33)</t>
  </si>
  <si>
    <t>ชื่อโครงการ</t>
  </si>
  <si>
    <t>project_name</t>
  </si>
  <si>
    <t>For 2 only</t>
  </si>
  <si>
    <t>30.1 หัวข้อที่ท่านเข้าอบรมหรือเรียนรู้บ่อยที่สุด</t>
  </si>
  <si>
    <t>most_topic_freq</t>
  </si>
  <si>
    <t>Merge 1st round have no data!</t>
  </si>
  <si>
    <t>1 = ความรู้ทางการเกษตรและการใช้เทคโนโลยีสำหรับการผลิตในฟาร์ม (เกษตรผสม)</t>
  </si>
  <si>
    <t>2 = การวางแผนและจัดการฟาร์ม เช่น การเก็บเกี่ยว การเงิน และการวางแผนทางการตลาด</t>
  </si>
  <si>
    <t xml:space="preserve">3 = การเป็นผู้ประกอบการทางการเกษตร </t>
  </si>
  <si>
    <t>4 = การเพิ่มมูลค่าผลผลิต และการแปรรูปผลผลิต (รวมถึงการพัฒนาคุณภาพผลผลิต)</t>
  </si>
  <si>
    <t>5 = อื่น ๆ (ระบุ) .........</t>
  </si>
  <si>
    <t>most_topic_freq_specify</t>
  </si>
  <si>
    <t>30.1  จำนวนครั้งที่ท่านเข้าร่วมในหัวข้อที่ท่านเข้าอบรมหรือเรียนรู้บ่อยที่สุด (input only number)</t>
  </si>
  <si>
    <t>most_topic_num</t>
  </si>
  <si>
    <t>30.1 หัวข้อที่ท่านเข้าอบรมหรือเรียนรู้บ่อยที่สุดถ่ายทอดโดยใช้วิธีการใด (ดูตัวเลือกข้างบน)</t>
  </si>
  <si>
    <t>most_topic_meth</t>
  </si>
  <si>
    <t>1 = ห้องเรียน (บรรยาย/สอนสด)(Based)</t>
  </si>
  <si>
    <t xml:space="preserve">2 = การเรียนเชิงปฏิบัติการ (Workshop)                      </t>
  </si>
  <si>
    <t>3 = การจัดฝึกอบรมที่ฟาร์ม (In-house training)</t>
  </si>
  <si>
    <t>4 = การเรียนรู้ผ่านเว็บไซต์ (Module, E-learning, วิดีโอคลิป)</t>
  </si>
  <si>
    <t>5 = อื่น ๆ (ระบุ) ......</t>
  </si>
  <si>
    <t>30.1  หัวข้อที่ท่านเข้าอบรมหรือเรียนรู้บ่อยที่สุดถ่ายทอดโดยใช้วิธีการใด (โปรดระบุ)</t>
  </si>
  <si>
    <t>most_topic_meth_specify</t>
  </si>
  <si>
    <t>30.2 หัวข้อที่ท่านเข้าอบรมหรือเรียนรู้น้อยที่สุด</t>
  </si>
  <si>
    <t>least_topic_freq</t>
  </si>
  <si>
    <t>1 = ความรู้ทางการเกษตรและการใช้เทคโนโลยีสำหรับการผลิตในฟาร์ม</t>
  </si>
  <si>
    <t>least_topic_freq_specify</t>
  </si>
  <si>
    <t>Based</t>
  </si>
  <si>
    <t>30.2  จำนวนครั้งที่ท่านเข้าร่วมในหัวข้อที่ท่านเข้าอบรมหรือเรียนรู้น้อยที่สุด (input only number)</t>
  </si>
  <si>
    <t>least_topic_num</t>
  </si>
  <si>
    <t>30.2  หัวข้อที่ท่านเข้าอบรมหรือเรียนรู้น้อยที่สุดถ่ายทอดโดยใช้วิธีการใด (ดูตัวเลือกข้างบน)</t>
  </si>
  <si>
    <t>least_topic_meth</t>
  </si>
  <si>
    <t>1 = ห้องเรียน (บรรยาย/สอนสด)</t>
  </si>
  <si>
    <t>30.2  หัวข้อที่ท่านเข้าอบรมหรือเรียนรู้บ่อยที่สุดถ่ายทอดโดยใช้วิธีการใด (โปรดระบุ)</t>
  </si>
  <si>
    <t>least_topic_meth_specify</t>
  </si>
  <si>
    <t>31. ท่านได้นำเทคโนโลยีหรือความรู้ที่ได้รับจากการเข้าร่วมโครงการทางการเกษตร มาประยุกต์ใช้ในการทำการเกษตรของท่านหรือไม่ (Y&gt;31, N&gt;32)</t>
  </si>
  <si>
    <t>agri_tech_adapt</t>
  </si>
  <si>
    <t>1 = ประยุกต์</t>
  </si>
  <si>
    <t>0 = ไม่ประยุกต์</t>
  </si>
  <si>
    <t>Missing=not learning (ข้อ29)</t>
  </si>
  <si>
    <t>31.1.1 ความรู้ทางการเกษตรและการใช้เทคโนโลยีสำหรับการผลิตในฟาร์ม</t>
  </si>
  <si>
    <r>
      <rPr>
        <sz val="10"/>
        <color rgb="FFFF0000"/>
        <rFont val="Calibri"/>
        <family val="2"/>
        <scheme val="minor"/>
      </rPr>
      <t>Adapt</t>
    </r>
    <r>
      <rPr>
        <sz val="10"/>
        <color theme="1"/>
        <rFont val="Calibri"/>
        <family val="2"/>
        <scheme val="minor"/>
      </rPr>
      <t>_tech_prod</t>
    </r>
  </si>
  <si>
    <t>31.1.1 สาเหตุที่ไม่ประยุกต์ใช้ความรู้ทางการเกษตรและการใช้เทคโนโลยีสำหรับการผลิตในฟาร์ม (ดูตัวเลือกข้างบน)</t>
  </si>
  <si>
    <r>
      <rPr>
        <sz val="10"/>
        <color rgb="FFFF0000"/>
        <rFont val="Calibri"/>
        <family val="2"/>
        <scheme val="minor"/>
      </rPr>
      <t>NotAdapt</t>
    </r>
    <r>
      <rPr>
        <sz val="10"/>
        <color theme="1"/>
        <rFont val="Calibri"/>
        <family val="2"/>
        <scheme val="minor"/>
      </rPr>
      <t>_tech_prod_reas</t>
    </r>
  </si>
  <si>
    <t>1 = ทักษะความรู้ไม่ตรงกับที่ต้องการ</t>
  </si>
  <si>
    <t>2 = ต้นทุนสูงในการลงทุนเทคโนโลยีใหม่</t>
  </si>
  <si>
    <t>3 = ขาดเงินทุน</t>
  </si>
  <si>
    <t>4 = ขาดแรงงานในการปฏิบัติ</t>
  </si>
  <si>
    <t>5 = เทคโนโลยี หรือทักษะใหม่ๆ ใช้เวลานานกว่าจะเห็นผล</t>
  </si>
  <si>
    <t xml:space="preserve">6 = อื่นๆ ระบุ (เหตุจากผู้จัด </t>
  </si>
  <si>
    <t>31.1.1 สาเหตุที่ไม่ประยุกต์ใช้ความรู้ทางการเกษตรและการใช้เทคโนโลยีสำหรับการผลิตในฟาร์ม (โปรดระบุ)</t>
  </si>
  <si>
    <t>knowl_tech_prod_reas_specify</t>
  </si>
  <si>
    <t>31.1.2 การวางแผนและจัดการฟาร์ม เช่น การเก็บเกี่ยว การเงิน และการวางแผนทางการตลาด</t>
  </si>
  <si>
    <t>farm_manag</t>
  </si>
  <si>
    <t>31.1.2 สาเหตุที่ไม่ประยุกต์ใช้การวางแผนและจัดการฟาร์ม เช่น การเก็บเกี่ยว การเงิน และการวางแผนทางการตลาด (ดูตัวเลือกข้างบน)</t>
  </si>
  <si>
    <t>farm_manag_reas</t>
  </si>
  <si>
    <t>6 = อื่นๆ ระบุ......</t>
  </si>
  <si>
    <t>31.1.2 สาเหตุที่ไม่ประยุกต์ใช้การวางแผนและจัดการฟาร์ม เช่น การเก็บเกี่ยว การเงิน และการวางแผนทางการตลาด (โปรดระบุ)</t>
  </si>
  <si>
    <t>farm_manag_reas_specify</t>
  </si>
  <si>
    <t>31.1.3 การเป็นผู้ประกอบการทางการเกษตร</t>
  </si>
  <si>
    <t>agri_entrep</t>
  </si>
  <si>
    <t>31.1.3 สาเหตุที่ไม่ประยุกต์ใช้การเป็นผู้ประกอบการทางการเกษตร (ดูตัวเลือกข้างบน)</t>
  </si>
  <si>
    <t>agri_entrep_reas</t>
  </si>
  <si>
    <t>31.1.3 สาเหตุที่ไม่ประยุกต์ใช้การเป็นผู้ประกอบการทางการเกษตร (โปรดรระบุ)</t>
  </si>
  <si>
    <t>agri_entrep_reas_specify</t>
  </si>
  <si>
    <t>31.1.4 การเพิ่มมูลค่าผลผลิต และการแปรรูปผลผลิต (รวมถึงการพัฒนาคุณภาพผลผลิต)</t>
  </si>
  <si>
    <t>val_added</t>
  </si>
  <si>
    <t>31.1.4 สาเหตุที่ไม่ประยุกต์ใช้ การเพิ่มมูลค่าผลผลิต และการแปรรูปผลผลิต (รวมถึงการพัฒนาคุณภาพผลผลิต) (ดูตัวเลือกข้างบน)</t>
  </si>
  <si>
    <t>val_added_reas</t>
  </si>
  <si>
    <t>31.1.4 สาเหตุที่ไม่ประยุกต์ใช้ การเพิ่มมูลค่าผลผลิต และการแปรรูปผลผลิต (รวมถึงการพัฒนาคุณภาพผลผลิต) (โปรดระบุ)</t>
  </si>
  <si>
    <t>val_added_reas_specify</t>
  </si>
  <si>
    <r>
      <t xml:space="preserve">32. เหตุผลที่ท่านไม่นำความรู้ ทักษะ และเทคโนโลยีมาประยุกต์ใช้ </t>
    </r>
    <r>
      <rPr>
        <b/>
        <sz val="10"/>
        <color rgb="FFFF0000"/>
        <rFont val="Calibri"/>
        <family val="2"/>
        <scheme val="minor"/>
      </rPr>
      <t>(เลือกได้มากกว่า 1 คำตอบ)</t>
    </r>
  </si>
  <si>
    <t>ความรู้และทักษะต่าง ๆ ที่ได้เรียนรู้มาไม่ตรงกับความต้องการ</t>
  </si>
  <si>
    <t>not_adapt_reas1</t>
  </si>
  <si>
    <t>การใช้เทคโนโลยีใหม่มีต้นทุนสูง</t>
  </si>
  <si>
    <t>not_adapt_reas2</t>
  </si>
  <si>
    <t>ขาดแคลนเงินทุนในการลงทุนในเทคโนโลยีใหม่</t>
  </si>
  <si>
    <t>not_adapt_reas3</t>
  </si>
  <si>
    <t>ขาดแคลนแรงงานในการนำเทคโนโลยีใหม่มาใช้</t>
  </si>
  <si>
    <t>not_adapt_reas4</t>
  </si>
  <si>
    <t>เทคโนโลยี หรือทักษะใหม่ ๆ ใช้เวลานานกว่าจะเห็นผล</t>
  </si>
  <si>
    <t>not_adapt_reas5</t>
  </si>
  <si>
    <t>not_adapt_reas6</t>
  </si>
  <si>
    <t>not_adapt_reas7</t>
  </si>
  <si>
    <t>33.1 (ถามความต้องการของผู้ตอบ) ความรู้ทางการเกษตรและการใช้เทคโนโลยีสำหรับการผลิตในฟาร์ม</t>
  </si>
  <si>
    <t>want_knowl_tech_prod</t>
  </si>
  <si>
    <t>1 = ต้องการมากที่สุด</t>
  </si>
  <si>
    <t>2 = ต้องการปานกลาง</t>
  </si>
  <si>
    <t>3 = ต้องการน้อยที่สุด</t>
  </si>
  <si>
    <t>33.1 (วิธีการถ่ายทอด) ความรู้ทางการเกษตรและการใช้เทคโนโลยีสำหรับการผลิตในฟาร์ม (ดูตัวเลือกข้างบน)</t>
  </si>
  <si>
    <t>meth_knowl_tech_prod</t>
  </si>
  <si>
    <t>ความรู้ทางการเกษตรและการใช้เทคโนโลยีสำหรับการผลิตในฟาร์ม (อื่น ๆ โปรดระบุ)</t>
  </si>
  <si>
    <t>specify_knowl_tech_prod</t>
  </si>
  <si>
    <t>33.2 (ถามความต้องการของผู้ตอบ) การวางแผนและจัดการฟาร์ม เช่น การเก็บเกี่ยว การเงิน และการวางแผนทางการตลาด</t>
  </si>
  <si>
    <t>want_farm_manag</t>
  </si>
  <si>
    <t>33.2  (วิธีการถ่ายทอด) การวางแผนและจัดการฟาร์ม เช่น การเก็บเกี่ยว การเงิน และการวางแผนทางการตลาด (ดูตัวเลือกข้างบน)</t>
  </si>
  <si>
    <t>meth_farm_manag</t>
  </si>
  <si>
    <t>การวางแผนและจัดการฟาร์ม เช่น การเก็บเกี่ยว การเงิน และการวางแผนทางการตลาด (อื่น ๆ โปรดระบุ)</t>
  </si>
  <si>
    <t>specify_farm_manag</t>
  </si>
  <si>
    <t>33.3 (ถามความต้องการของผู้ตอบ) การเป็นผู้ประกอบการทางการเกษตร</t>
  </si>
  <si>
    <t>want_agri_entrep</t>
  </si>
  <si>
    <t>33.3  (วิธีการถ่ายทอด) การเป็นผู้ประกอบการทางการเกษตร (ดูตัวเลือกข้างบน)</t>
  </si>
  <si>
    <t>meth_agri_entrep</t>
  </si>
  <si>
    <t>การเป็นผู้ประกอบการทางการเกษตร (อื่น ๆ โปรดระบุ)</t>
  </si>
  <si>
    <t>others_agri_entrep</t>
  </si>
  <si>
    <t>33.4 (ถามความต้องการของผู้ตอบ) การเพิ่มมูลค่าผลผลิต และการแปรรูปผลผลิต (รวมถึงการพัฒนาคุณภาพผลผลิต)</t>
  </si>
  <si>
    <t>want_val_added</t>
  </si>
  <si>
    <t>33.4 (วิธีการถ่ายทอด) การเพิ่มมูลค่าผลผลิต และการแปรรูปผลผลิต (รวมถึงการพัฒนาคุณภาพผลผลิต) (ดูตัวเลือกข้างบน)</t>
  </si>
  <si>
    <t>meth_val_added</t>
  </si>
  <si>
    <t>การเพิ่มมูลค่าผลผลิต และการแปรรูปผลผลิต (รวมถึงการพัฒนาคุณภาพผลผลิต) (อื่น ๆ โปรดระบุ)</t>
  </si>
  <si>
    <t>specify_val_added</t>
  </si>
  <si>
    <t>33.5 หัวข้ออื่น ๆ ที่ท่านต้องการเรียนรู้เพิ่มเติม คือ</t>
  </si>
  <si>
    <t>other_topic</t>
  </si>
  <si>
    <t xml:space="preserve">33.5 (ถามความต้องการของผู้ตอบ)
อื่น ๆ (ระบุ) .......................................................... </t>
  </si>
  <si>
    <t>want_other_topic</t>
  </si>
  <si>
    <t>33.5  (วิธีการถ่ายทอด) 
อื่น ๆ (ระบุ) ..........................................................(ดูตัวเลือกข้างบน)</t>
  </si>
  <si>
    <t>meth_other_topic</t>
  </si>
  <si>
    <t>อื่น ๆ (ระบุ) .......................................................... 
(อื่น ๆ โปรดระบุ)</t>
  </si>
  <si>
    <t>specify_other_topic</t>
  </si>
  <si>
    <t>Section 4 : Agricultural Performance_Skill (ปี 66 และ65)</t>
  </si>
  <si>
    <t>34. (ระดับศักยภาพที่ท่านมี) ท่านได้ทำการเพาะปลูกตามขั้นตอนที่ถูกต้อง - 65</t>
  </si>
  <si>
    <t>right_cul_65</t>
  </si>
  <si>
    <t>Ave_ProdManage:34-38</t>
  </si>
  <si>
    <t>5 = มากที่สุด</t>
  </si>
  <si>
    <t>4 = มาก</t>
  </si>
  <si>
    <t>3 = กลาง</t>
  </si>
  <si>
    <t>2 = น้อย</t>
  </si>
  <si>
    <t>1 = น้อยที่สุด</t>
  </si>
  <si>
    <t>0 = ไม่เพิ่ม</t>
  </si>
  <si>
    <t>35. (ระดับศักยภาพที่ท่านมี) ท่านได้ตรวจสอบคุณภาพผลผลิตเมื่อเก็บเกี่ยวผลผลิต - 65</t>
  </si>
  <si>
    <t>check_quality_65</t>
  </si>
  <si>
    <t>36. (ระดับศักยภาพที่ท่านมี) ท่านรู้จักวิธีในการเก็บรักษาผลผลิตให้ยาวนานขึ้น - 65</t>
  </si>
  <si>
    <t>crop_storage_65</t>
  </si>
  <si>
    <t>37. (ระดับศักยภาพที่ท่านมี) ท่านได้คัดเลือกพันธุ์สำหรับการเพาะปลูกให้เหมาะสม - 65</t>
  </si>
  <si>
    <t>gene_crop_suit_65</t>
  </si>
  <si>
    <t>38. (ระดับศักยภาพที่ท่านมี) ท่านสามารถเก็บเมล็ดพันธุ์หรือต้นอ่อนได้อย่างมีประสิทธิภาพ - 65</t>
  </si>
  <si>
    <t>store_seed_eff_65</t>
  </si>
  <si>
    <t>39. (ระดับศักยภาพที่ท่านมี) ท่านสามารถบริหารจัดการปัจจัยการผลิตอย่างมีประสิทธิภาพ (มีวัตถุดิบที่ได้คุณภาพ ราคาเหมาะสม และปริมาณเพียงพอต่อการเพาะปลูก) - 65</t>
  </si>
  <si>
    <t>manage_inputs_eff_65</t>
  </si>
  <si>
    <t>Ave_InputManage:39-41</t>
  </si>
  <si>
    <t>40. (ระดับศักยภาพที่ท่านมี) ท่านสามารถบริหารจัดการแรงงานได้อย่างมีประสิทธิภาพ - 65</t>
  </si>
  <si>
    <t>manage_labor_65</t>
  </si>
  <si>
    <t>41. (ระดับศักยภาพที่ท่านมี) ท่านสามารถบริหารจัดการเงินทุนได้อย่างเพียงพอ และมีประสิทธิภาพ - 65</t>
  </si>
  <si>
    <t>manage_finance_65</t>
  </si>
  <si>
    <t>42. (ระดับศักยภาพที่ท่านมี) ท่านได้ประยุกต์ใช้เทคโนโลยีที่ทันสมัยในการผลิต เช่น การใช้เครื่องจักรที่ทันสมัยช่วยในการเก็บรักษาเมล็ดพันธุ์ การผลิต และการเก็บเกี่ยว เป็นต้น - 65</t>
  </si>
  <si>
    <t>tech_adop_prod_65</t>
  </si>
  <si>
    <t>Ave_Tech:42-45</t>
  </si>
  <si>
    <t>43. (ระดับศักยภาพที่ท่านมี) ท่านใช้เครื่องจักรเพื่อลดต้นทุนการทำการเกษตร - 65</t>
  </si>
  <si>
    <t>machine_reduce_cost_65</t>
  </si>
  <si>
    <t>44. (ระดับศักยภาพที่ท่านมี) ท่านได้มีการเรียนรู้เพิ่มเติมความรู้ด้านการเกษตรและสามารถใช้ความรู้ใหม่ในการเกษตร - 65</t>
  </si>
  <si>
    <t>agri_learn_65</t>
  </si>
  <si>
    <t>45. (ระดับศักยภาพที่ท่านมี) ท่านสามารถเข้าถึงแหล่งข้อมูลด้านการเกษตร เช่น ข้อมูลวิธีการเพาะปลูกใหม่ ๆ ราคาปัจจัย หรือราคาของผลผลิตตามฤดูกาล ทั้งจากเจ้าหน้าที่และผ่านทางระบบสารสนเทศ - 65</t>
  </si>
  <si>
    <t>info_source_ability_65</t>
  </si>
  <si>
    <t>46. (ระดับศักยภาพที่ท่านมี) ท่านสามารถวางแผนและจัดการเรื่องระยะเวลาในการปลูกได้ - 65</t>
  </si>
  <si>
    <t>plan_time_cult_65</t>
  </si>
  <si>
    <t>Ave_Ana&amp;Plan:46-50</t>
  </si>
  <si>
    <t>47. (ระดับศักยภาพที่ท่านมี) ท่านมีการบันทึกข้อมูล และใช้ข้อมูลมาประกอบการวิเคราะห์ เพื่อวางแผนก่อนเริ่มการเพาะปลูก ระหว่างเพาะปลูก และบริหารจัดการผลผลิต - 65</t>
  </si>
  <si>
    <t>data_use_65</t>
  </si>
  <si>
    <t>48. (ระดับศักยภาพที่ท่านมี) ท่านสามารถวิเคราะห์จุดแข็ง จุดอ่อน โอกาส และอุปสรรคปัญหาของสินค้าเกษตรได้ - 65</t>
  </si>
  <si>
    <t>swot_65</t>
  </si>
  <si>
    <t>49. (ระดับศักยภาพที่ท่านมี) ท่านได้มีการนำข้อมูลมาใช้แก้ไขปัญหาและพัฒนาความต้องการของตลาด - 65</t>
  </si>
  <si>
    <t>data_solve_prob_65</t>
  </si>
  <si>
    <t>50. (ระดับศักยภาพที่ท่านมี) ท่านจัดทำบัญชีและบริหารคลังสินค้า - 65</t>
  </si>
  <si>
    <t>accounting_store_manage_65</t>
  </si>
  <si>
    <t>51. (ระดับศักยภาพที่ท่านมี) ท่านสามารถเชื่อมโยงการผลิตและการตลาดเพื่อให้ขายผลผลิตได้ในปริมาณและราคาที่ต้องการ - 65</t>
  </si>
  <si>
    <t>integ_prod_markt_65</t>
  </si>
  <si>
    <t>Ave-Mkt:51--53</t>
  </si>
  <si>
    <t>52. (ระดับศักยภาพที่ท่านมี) ท่านเข้าใจแนวโน้มการเปลี่ยนแปลงความต้องการสินค้าของผู้บริโภค - 65</t>
  </si>
  <si>
    <t>cus_trend_demand_65</t>
  </si>
  <si>
    <t>53. (ระดับศักยภาพที่ท่านมี) ท่านใช้กลยุทธ์เพื่อเพิ่มยอดขาย - 65</t>
  </si>
  <si>
    <t>strat_increase_sales_65</t>
  </si>
  <si>
    <t>54. (ระดับศักยภาพที่ท่านมี) ท่านได้มีการพัฒนาศักยภาพ เพื่อเป็นต้นแบบหรือจุดเรียนรู้ให้กับผู้อื่น - 65</t>
  </si>
  <si>
    <t>improved_others_65</t>
  </si>
  <si>
    <t>Ave_network54-57</t>
  </si>
  <si>
    <t>55. (ระดับศักยภาพที่ท่านมี) ท่านสามารถเป็นวิทยากรถ่ายทอดเทคโนโลยีหรือให้คำแนะนำปรึกษาผู้อื่นได้ - 65</t>
  </si>
  <si>
    <t>recommended_others_65</t>
  </si>
  <si>
    <t>56. (ระดับศักยภาพที่ท่านมี) ท่านได้มีการติดต่อซื้อขายโดยผ่านทางโลกออนไลน์ - 65</t>
  </si>
  <si>
    <t>online_sales_65</t>
  </si>
  <si>
    <t>57. (ระดับศักยภาพที่ท่านมี) ท่านมีการสร้างเครือข่ายเพื่อแลกเปลี่ยนปัจจัยการผลิต - 65</t>
  </si>
  <si>
    <t>inputs_connectt_65</t>
  </si>
  <si>
    <t>34. (ระดับศักยภาพที่ท่านมี) ท่านได้ทำการเพาะปลูกตามขั้นตอนที่ถูกต้อง - 66</t>
  </si>
  <si>
    <t>right_cul_66</t>
  </si>
  <si>
    <t>35. (ระดับศักยภาพที่ท่านมี) ท่านได้ตรวจสอบคุณภาพผลผลิตเมื่อเก็บเกี่ยวผลผลิต - 66</t>
  </si>
  <si>
    <t>check_quality_66</t>
  </si>
  <si>
    <t>36. (ระดับศักยภาพที่ท่านมี) ท่านรู้จักวิธีในการเก็บรักษาผลผลิตให้ยาวนานขึ้น - 66</t>
  </si>
  <si>
    <t>crop_storage_66</t>
  </si>
  <si>
    <t>37. (ระดับศักยภาพที่ท่านมี) ท่านได้คัดเลือกพันธุ์สำหรับการเพาะปลูกให้เหมาะสม - 66</t>
  </si>
  <si>
    <t>gene_crop_suit_66</t>
  </si>
  <si>
    <t>38. (ระดับศักยภาพที่ท่านมี) ท่านสามารถเก็บเมล็ดพันธุ์หรือต้นอ่อนได้อย่างมีประสิทธิภาพ - 66</t>
  </si>
  <si>
    <t>store_seed_eff_66</t>
  </si>
  <si>
    <t>39. (ระดับศักยภาพที่ท่านมี) ท่านสามารถบริหารจัดการปัจจัยการผลิตอย่างมีประสิทธิภาพ (มีวัตถุดิบที่ได้คุณภาพ ราคาเหมาะสม และปริมาณเพียงพอต่อการเพาะปลูก) - 66</t>
  </si>
  <si>
    <t>manage_inputs_eff_66</t>
  </si>
  <si>
    <t>40. (ระดับศักยภาพที่ท่านมี) ท่านสามารถบริหารจัดการแรงงานได้อย่างมีประสิทธิภาพ - 66</t>
  </si>
  <si>
    <t>manage_labor_66</t>
  </si>
  <si>
    <t>41. (ระดับศักยภาพที่ท่านมี) ท่านสามารถบริหารจัดการเงินทุนได้อย่างเพียงพอ และมีประสิทธิภาพ - 66</t>
  </si>
  <si>
    <t>manage_finance_66</t>
  </si>
  <si>
    <t>42. (ระดับศักยภาพที่ท่านมี) ท่านได้ประยุกต์ใช้เทคโนโลยีที่ทันสมัยในการผลิต เช่น การใช้เครื่องจักรที่ทันสมัยช่วยในการเก็บรักษาเมล็ดพันธุ์ การผลิต และการเก็บเกี่ยว เป็นต้น - 66</t>
  </si>
  <si>
    <t>tech_adop_prod_66</t>
  </si>
  <si>
    <t>43. (ระดับศักยภาพที่ท่านมี) ท่านใช้เครื่องจักรเพื่อลดต้นทุนการทำการเกษตร - 66</t>
  </si>
  <si>
    <t>machine_reduce_cost_66</t>
  </si>
  <si>
    <t>44. (ระดับศักยภาพที่ท่านมี) ท่านได้มีการเรียนรู้เพิ่มเติมความรู้ด้านการเกษตรและสามารถใช้ความรู้ใหม่ในการเกษตร - 66</t>
  </si>
  <si>
    <t>agri_learn_66</t>
  </si>
  <si>
    <t>45. (ระดับศักยภาพที่ท่านมี) ท่านสามารถเข้าถึงแหล่งข้อมูลด้านการเกษตร เช่น ข้อมูลวิธีการเพาะปลูกใหม่ ๆ ราคาปัจจัย หรือราคาของผลผลิตตามฤดูกาล ทั้งจากเจ้าหน้าที่และผ่านทางระบบสารสนเทศ - 66</t>
  </si>
  <si>
    <t>info_source_ability_66</t>
  </si>
  <si>
    <t>46. (ระดับศักยภาพที่ท่านมี) ท่านสามารถวางแผนและจัดการเรื่องระยะเวลาในการปลูกได้ - 66</t>
  </si>
  <si>
    <t>plan_time_cult_66</t>
  </si>
  <si>
    <t>47. (ระดับศักยภาพที่ท่านมี) ท่านมีการบันทึกข้อมูล และใช้ข้อมูลมาประกอบการวิเคราะห์ เพื่อวางแผนก่อนเริ่มการเพาะปลูก ระหว่างเพาะปลูก และบริหารจัดการผลผลิต - 66</t>
  </si>
  <si>
    <t>data_use_66</t>
  </si>
  <si>
    <t>48. (ระดับศักยภาพที่ท่านมี) ท่านสามารถวิเคราะห์จุดแข็ง จุดอ่อน โอกาส และอุปสรรคปัญหาของสินค้าเกษตรได้ - 66</t>
  </si>
  <si>
    <t>swot_66</t>
  </si>
  <si>
    <t>49. (ระดับศักยภาพที่ท่านมี) ท่านได้มีการนำข้อมูลมาใช้แก้ไขปัญหาและพัฒนาความต้องการของตลาด - 66</t>
  </si>
  <si>
    <t>data_solve_prob_66</t>
  </si>
  <si>
    <t>50. (ระดับศักยภาพที่ท่านมี) ท่านจัดทำบัญชีและบริหารคลังสินค้า - 66</t>
  </si>
  <si>
    <t>accounting_store_manage_66</t>
  </si>
  <si>
    <t>51. (ระดับศักยภาพที่ท่านมี) ท่านสามารถเชื่อมโยงการผลิตและการตลาดเพื่อให้ขายผลผลิตได้ในปริมาณและราคาที่ต้องการ - 66</t>
  </si>
  <si>
    <t>integ_prod_markt_66</t>
  </si>
  <si>
    <t>52. (ระดับศักยภาพที่ท่านมี) ท่านเข้าใจแนวโน้มการเปลี่ยนแปลงความต้องการสินค้าของผู้บริโภค - 66</t>
  </si>
  <si>
    <t>cus_trend_demand_66</t>
  </si>
  <si>
    <t>53. (ระดับศักยภาพที่ท่านมี) ท่านใช้กลยุทธ์เพื่อเพิ่มยอดขาย - 66</t>
  </si>
  <si>
    <t>strat_increase_sales_66</t>
  </si>
  <si>
    <t>54. (ระดับศักยภาพที่ท่านมี) ท่านได้มีการพัฒนาศักยภาพ เพื่อเป็นต้นแบบหรือจุดเรียนรู้ให้กับผู้อื่น - 66</t>
  </si>
  <si>
    <t>improved_others_66</t>
  </si>
  <si>
    <t>55. (ระดับศักยภาพที่ท่านมี) ท่านสามารถเป็นวิทยากรถ่ายทอดเทคโนโลยีหรือให้คำแนะนำปรึกษาผู้อื่นได้ - 66</t>
  </si>
  <si>
    <t>recommended_others_66</t>
  </si>
  <si>
    <t>56. (ระดับศักยภาพที่ท่านมี) ท่านได้มีการติดต่อซื้อขายโดยผ่านทางโลกออนไลน์ - 66</t>
  </si>
  <si>
    <t>online_sales_66</t>
  </si>
  <si>
    <t>57. (ระดับศักยภาพที่ท่านมี) ท่านมีการสร้างเครือข่ายเพื่อแลกเปลี่ยนปัจจัยการผลิต - 66</t>
  </si>
  <si>
    <t>inputs_connectt_66</t>
  </si>
  <si>
    <t>Non-Farm Act</t>
  </si>
  <si>
    <t>agri Org_mem</t>
  </si>
  <si>
    <t>Totalquan_crop1_66_in</t>
  </si>
  <si>
    <t>Product66_Crop1_In(kg./round/Rai)</t>
  </si>
  <si>
    <t>Product66_Crop1_Out(kg./round/Rai)</t>
  </si>
  <si>
    <t>Product65_Crop1_In(kg./round/Rai)</t>
  </si>
  <si>
    <t>Product65_Crop1_Out(kg./round/Rai)</t>
  </si>
  <si>
    <t>Product66_Crop2_In(kg./round/Rai)</t>
  </si>
  <si>
    <t>roduct66_Crop2_Out(kg./round/Rai)</t>
  </si>
  <si>
    <t>Product65_Crop2_In(kg./round/Rai)</t>
  </si>
  <si>
    <t>Product65_Crop2_Out(kg./round/Rai)</t>
  </si>
  <si>
    <t>Product66_Crop3_In(kg./round/Rai)</t>
  </si>
  <si>
    <t>roduct66_Crop3_Out(kg./round/Rai)</t>
  </si>
  <si>
    <t>Product65_Crop3_In(kg./round/Rai)</t>
  </si>
  <si>
    <t>Product65_Crop3_Out(kg./round/Rai)</t>
  </si>
  <si>
    <t>Ave_ProdRisk</t>
  </si>
  <si>
    <t>Ave_InputRisk</t>
  </si>
  <si>
    <t>Ave_MktRisk</t>
  </si>
  <si>
    <t>Ave_InfRisk</t>
  </si>
  <si>
    <t>Ave_FinRisk</t>
  </si>
  <si>
    <r>
      <t>29.agri_learning_</t>
    </r>
    <r>
      <rPr>
        <b/>
        <sz val="10"/>
        <color rgb="FFFF0000"/>
        <rFont val="Calibri"/>
        <family val="2"/>
        <scheme val="minor"/>
      </rPr>
      <t>chan</t>
    </r>
  </si>
  <si>
    <r>
      <rPr>
        <b/>
        <sz val="10"/>
        <color rgb="FFFF0000"/>
        <rFont val="Calibri"/>
        <family val="2"/>
        <scheme val="minor"/>
      </rPr>
      <t>30.1most</t>
    </r>
    <r>
      <rPr>
        <b/>
        <sz val="10"/>
        <color theme="1"/>
        <rFont val="Calibri"/>
        <family val="2"/>
        <scheme val="minor"/>
      </rPr>
      <t>_topic_freq</t>
    </r>
  </si>
  <si>
    <r>
      <t>most_topic_</t>
    </r>
    <r>
      <rPr>
        <b/>
        <sz val="10"/>
        <color rgb="FFFF0000"/>
        <rFont val="Calibri"/>
        <family val="2"/>
        <scheme val="minor"/>
      </rPr>
      <t>num</t>
    </r>
  </si>
  <si>
    <r>
      <rPr>
        <b/>
        <sz val="10"/>
        <color rgb="FFFF0000"/>
        <rFont val="Calibri"/>
        <family val="2"/>
        <scheme val="minor"/>
      </rPr>
      <t>30.2least</t>
    </r>
    <r>
      <rPr>
        <b/>
        <sz val="10"/>
        <color theme="1"/>
        <rFont val="Calibri"/>
        <family val="2"/>
        <scheme val="minor"/>
      </rPr>
      <t>_topic_freq</t>
    </r>
  </si>
  <si>
    <t>31.agri_tech_adapt</t>
  </si>
  <si>
    <t>31.1Adapt_tech_prod</t>
  </si>
  <si>
    <r>
      <t>NotAdapt_tech_prod_</t>
    </r>
    <r>
      <rPr>
        <b/>
        <sz val="10"/>
        <color rgb="FFFF0000"/>
        <rFont val="Calibri"/>
        <family val="2"/>
        <scheme val="minor"/>
      </rPr>
      <t>reas</t>
    </r>
  </si>
  <si>
    <t>31.2farm_manag</t>
  </si>
  <si>
    <r>
      <t>NotAdaptfarm_manag_</t>
    </r>
    <r>
      <rPr>
        <b/>
        <sz val="10"/>
        <color rgb="FFFF0000"/>
        <rFont val="Calibri"/>
        <family val="2"/>
        <scheme val="minor"/>
      </rPr>
      <t>reas</t>
    </r>
  </si>
  <si>
    <t>31.3agri_entrep</t>
  </si>
  <si>
    <r>
      <t>NotAdaptagri_entrep_</t>
    </r>
    <r>
      <rPr>
        <b/>
        <sz val="10"/>
        <color rgb="FFFF0000"/>
        <rFont val="Calibri"/>
        <family val="2"/>
        <scheme val="minor"/>
      </rPr>
      <t>reas</t>
    </r>
  </si>
  <si>
    <t>31.4val_added</t>
  </si>
  <si>
    <r>
      <t>NotAdapval_added_</t>
    </r>
    <r>
      <rPr>
        <b/>
        <sz val="10"/>
        <color rgb="FFFF0000"/>
        <rFont val="Calibri"/>
        <family val="2"/>
        <scheme val="minor"/>
      </rPr>
      <t>reas</t>
    </r>
  </si>
  <si>
    <r>
      <t>32.1not_adapt_</t>
    </r>
    <r>
      <rPr>
        <b/>
        <sz val="11"/>
        <color rgb="FFFF0000"/>
        <rFont val="Calibri"/>
        <family val="2"/>
        <scheme val="minor"/>
      </rPr>
      <t>reas1</t>
    </r>
  </si>
  <si>
    <r>
      <t>32.2not_adapt_</t>
    </r>
    <r>
      <rPr>
        <b/>
        <sz val="11"/>
        <color rgb="FFFF0000"/>
        <rFont val="Calibri"/>
        <family val="2"/>
        <scheme val="minor"/>
      </rPr>
      <t>reas2</t>
    </r>
  </si>
  <si>
    <r>
      <t>32.3not_adapt_</t>
    </r>
    <r>
      <rPr>
        <b/>
        <sz val="11"/>
        <color rgb="FFFF0000"/>
        <rFont val="Calibri"/>
        <family val="2"/>
        <scheme val="minor"/>
      </rPr>
      <t>reas3</t>
    </r>
  </si>
  <si>
    <r>
      <t>32.4not_adapt_</t>
    </r>
    <r>
      <rPr>
        <b/>
        <sz val="11"/>
        <color rgb="FFFF0000"/>
        <rFont val="Calibri"/>
        <family val="2"/>
        <scheme val="minor"/>
      </rPr>
      <t>reas4</t>
    </r>
  </si>
  <si>
    <r>
      <t>32.5not_adapt_</t>
    </r>
    <r>
      <rPr>
        <b/>
        <sz val="11"/>
        <color rgb="FFFF0000"/>
        <rFont val="Calibri"/>
        <family val="2"/>
        <scheme val="minor"/>
      </rPr>
      <t>reas5</t>
    </r>
  </si>
  <si>
    <r>
      <t>32.6not_adapt_</t>
    </r>
    <r>
      <rPr>
        <b/>
        <sz val="11"/>
        <color rgb="FFFF0000"/>
        <rFont val="Calibri"/>
        <family val="2"/>
        <scheme val="minor"/>
      </rPr>
      <t>reas6</t>
    </r>
  </si>
  <si>
    <t>33.1want_knowl_tech_prod</t>
  </si>
  <si>
    <t>33.2want_farm_manag</t>
  </si>
  <si>
    <t>33.3want_agri_entrep</t>
  </si>
  <si>
    <t>33.4want_val_added</t>
  </si>
  <si>
    <t>33.5other_topic</t>
  </si>
  <si>
    <t>Ave65_ProdManage</t>
  </si>
  <si>
    <t>Ave65_InputManage</t>
  </si>
  <si>
    <t>Ave65_Tech</t>
  </si>
  <si>
    <t>Ave65_Ana&amp;Plan</t>
  </si>
  <si>
    <t>Ave65_Mkting</t>
  </si>
  <si>
    <t>Ave65_Network</t>
  </si>
  <si>
    <t>Ave66_ProdManage</t>
  </si>
  <si>
    <t>Ave66_InputManage</t>
  </si>
  <si>
    <t>Ave66_Tech</t>
  </si>
  <si>
    <t>Ave66_Ana&amp;Plan</t>
  </si>
  <si>
    <t>Ave66_Mkting</t>
  </si>
  <si>
    <t>Ave66_Network</t>
  </si>
  <si>
    <t>0945248901</t>
  </si>
  <si>
    <t>0813045152</t>
  </si>
  <si>
    <t>ความรู้เกี่ยวกับแหล่งเงินทุน</t>
  </si>
  <si>
    <t>0818522306</t>
  </si>
  <si>
    <t>เทคโนโลยีช่องทางการตลาด</t>
  </si>
  <si>
    <t>0613856862</t>
  </si>
  <si>
    <t>0867994054</t>
  </si>
  <si>
    <t>0942687624</t>
  </si>
  <si>
    <t>0877119728</t>
  </si>
  <si>
    <t>0810134090</t>
  </si>
  <si>
    <t>0812690183</t>
  </si>
  <si>
    <t>0817581539</t>
  </si>
  <si>
    <t>0874635580</t>
  </si>
  <si>
    <t>0973267487</t>
  </si>
  <si>
    <t>0899972665</t>
  </si>
  <si>
    <t>0900527251</t>
  </si>
  <si>
    <t>0801314725</t>
  </si>
  <si>
    <t>0894106308</t>
  </si>
  <si>
    <t>มาตรฐานการผลิต</t>
  </si>
  <si>
    <t>0967617132</t>
  </si>
  <si>
    <t>การทำการเกษตรอย่างยั่งยืน</t>
  </si>
  <si>
    <t>0827223209</t>
  </si>
  <si>
    <t>0947574299</t>
  </si>
  <si>
    <t>0873665887</t>
  </si>
  <si>
    <t>0924144514</t>
  </si>
  <si>
    <t>0810825946</t>
  </si>
  <si>
    <t>ความรู้ด้านสมุนไพร</t>
  </si>
  <si>
    <t>0839562057</t>
  </si>
  <si>
    <t>0872001482</t>
  </si>
  <si>
    <t>0817403954</t>
  </si>
  <si>
    <t>0934579387</t>
  </si>
  <si>
    <t>0872317891</t>
  </si>
  <si>
    <t>0816563841</t>
  </si>
  <si>
    <t>0878199690</t>
  </si>
  <si>
    <t>0989491649</t>
  </si>
  <si>
    <t>0847341807</t>
  </si>
  <si>
    <t>0833529987</t>
  </si>
  <si>
    <t>0643607223</t>
  </si>
  <si>
    <t>ความรู้เกี่ยวกับช่องทางการขายออนไลน์</t>
  </si>
  <si>
    <t>0925425879</t>
  </si>
  <si>
    <t>0819652077</t>
  </si>
  <si>
    <t>พืช8</t>
  </si>
  <si>
    <t>notrecall</t>
  </si>
  <si>
    <t>0999319508</t>
  </si>
  <si>
    <t>0818043354</t>
  </si>
  <si>
    <t>ความรู้เกี่ยวกับมาตรฐานอินทรีย์</t>
  </si>
  <si>
    <t>0852118603</t>
  </si>
  <si>
    <t>0623565497</t>
  </si>
  <si>
    <t>0813432637</t>
  </si>
  <si>
    <t>20-30</t>
  </si>
  <si>
    <t>0813845352</t>
  </si>
  <si>
    <t>0895085342</t>
  </si>
  <si>
    <t>0895481964</t>
  </si>
  <si>
    <t>0991535788</t>
  </si>
  <si>
    <t>6-8</t>
  </si>
  <si>
    <t>0952879235</t>
  </si>
  <si>
    <t>0819355370</t>
  </si>
  <si>
    <t>0853876431</t>
  </si>
  <si>
    <t>0818533324</t>
  </si>
  <si>
    <t>081 9473287</t>
  </si>
  <si>
    <t>0849738253</t>
  </si>
  <si>
    <t>0868055479</t>
  </si>
  <si>
    <t>0810050101</t>
  </si>
  <si>
    <t>0843319783</t>
  </si>
  <si>
    <t>0816942775</t>
  </si>
  <si>
    <t>0988294475</t>
  </si>
  <si>
    <t>0899967269</t>
  </si>
  <si>
    <t>0857727664</t>
  </si>
  <si>
    <t>ไม่ต้องการเรียนรู้เพิ่มเติม</t>
  </si>
  <si>
    <t>0890560535</t>
  </si>
  <si>
    <t>0898459297</t>
  </si>
  <si>
    <t>N/A</t>
  </si>
  <si>
    <t>ไม่ต้องการเพิ่มเติม</t>
  </si>
  <si>
    <t>0815470900</t>
  </si>
  <si>
    <t>0800369010</t>
  </si>
  <si>
    <t>0887525866</t>
  </si>
  <si>
    <t>0822879258</t>
  </si>
  <si>
    <t>0800370794</t>
  </si>
  <si>
    <t>0872882037</t>
  </si>
  <si>
    <t>0884072590</t>
  </si>
  <si>
    <t>0647123666</t>
  </si>
  <si>
    <t>0828422398</t>
  </si>
  <si>
    <t>0879678535</t>
  </si>
  <si>
    <t>0914613595</t>
  </si>
  <si>
    <t>0850992433</t>
  </si>
  <si>
    <t>0853512335</t>
  </si>
  <si>
    <t>0869177052</t>
  </si>
  <si>
    <t>0878461313</t>
  </si>
  <si>
    <t>0895575327</t>
  </si>
  <si>
    <t>0830949295</t>
  </si>
  <si>
    <t>0878033215</t>
  </si>
  <si>
    <t>0878426608</t>
  </si>
  <si>
    <t>0862932391</t>
  </si>
  <si>
    <t>0867585656</t>
  </si>
  <si>
    <t>0862346677</t>
  </si>
  <si>
    <t>0826431256</t>
  </si>
  <si>
    <t>0632314452</t>
  </si>
  <si>
    <t>0824312254</t>
  </si>
  <si>
    <t>0921532776</t>
  </si>
  <si>
    <t>0865437890</t>
  </si>
  <si>
    <t>0986532123</t>
  </si>
  <si>
    <t>0800706384</t>
  </si>
  <si>
    <t>0833994338</t>
  </si>
  <si>
    <t>0611931543</t>
  </si>
  <si>
    <t>มี แต่ไม่ทราบ</t>
  </si>
  <si>
    <t>0806009677</t>
  </si>
  <si>
    <t>มี แต่ระบุไม่ได้</t>
  </si>
  <si>
    <t>0828184199</t>
  </si>
  <si>
    <t>0864691131</t>
  </si>
  <si>
    <t>0854715325</t>
  </si>
  <si>
    <t>Notrecall</t>
  </si>
  <si>
    <t>B</t>
  </si>
  <si>
    <t>0818937587</t>
  </si>
  <si>
    <t>0873888466</t>
  </si>
  <si>
    <t>0872651528</t>
  </si>
  <si>
    <t>0981974265</t>
  </si>
  <si>
    <t>0812081207</t>
  </si>
  <si>
    <t>0918237069</t>
  </si>
  <si>
    <t>มี แต่ไม่สะบอกบอก</t>
  </si>
  <si>
    <t>0852162969</t>
  </si>
  <si>
    <t>0855905766</t>
  </si>
  <si>
    <t>0833898395</t>
  </si>
  <si>
    <t>0833887833</t>
  </si>
  <si>
    <t>0898822597</t>
  </si>
  <si>
    <t>0805343239</t>
  </si>
  <si>
    <t>ยังไม่ต้องการ</t>
  </si>
  <si>
    <t>0987091735</t>
  </si>
  <si>
    <t>0894924199</t>
  </si>
  <si>
    <t>0845072530</t>
  </si>
  <si>
    <t>0637631564</t>
  </si>
  <si>
    <t>0817979117</t>
  </si>
  <si>
    <t>0847143272</t>
  </si>
  <si>
    <t>0933278819</t>
  </si>
  <si>
    <t>0845842787</t>
  </si>
  <si>
    <t>0955329707</t>
  </si>
  <si>
    <t>0853099980</t>
  </si>
  <si>
    <t xml:space="preserve">การอบรมเรื่องภาวะแล้ง </t>
  </si>
  <si>
    <t>0933254054</t>
  </si>
  <si>
    <t>0862748364</t>
  </si>
  <si>
    <t>0611782820</t>
  </si>
  <si>
    <t>0650836980</t>
  </si>
  <si>
    <t>480,00</t>
  </si>
  <si>
    <t>0829826579</t>
  </si>
  <si>
    <t>0800927119</t>
  </si>
  <si>
    <t>0640910034</t>
  </si>
  <si>
    <t>0876740879</t>
  </si>
  <si>
    <t>0834665122</t>
  </si>
  <si>
    <t>0981950283</t>
  </si>
  <si>
    <t>0658502439</t>
  </si>
  <si>
    <t>0932025296</t>
  </si>
  <si>
    <t>0878706477</t>
  </si>
  <si>
    <t>0801643683</t>
  </si>
  <si>
    <t>0992102338</t>
  </si>
  <si>
    <t>08810300065</t>
  </si>
  <si>
    <t>0832622075</t>
  </si>
  <si>
    <t>0829826379</t>
  </si>
  <si>
    <t>0834665222</t>
  </si>
  <si>
    <t>0875740879</t>
  </si>
  <si>
    <t>อบรมการใช้สารกำจัดแมลงออแกนิคพร้อมได้สารกำจัดแมลงหลังจากอบรม</t>
  </si>
  <si>
    <t>0986725498</t>
  </si>
  <si>
    <t>การใช้เครื่องจักรใหม่ๆในการทำการเกษตร</t>
  </si>
  <si>
    <t>0846164886</t>
  </si>
  <si>
    <t>การปลูกพืชแบบผสมโดยไม่เหลือสารตกค้าง</t>
  </si>
  <si>
    <t>0647948764</t>
  </si>
  <si>
    <t>0876498975</t>
  </si>
  <si>
    <t>0894335890</t>
  </si>
  <si>
    <t>การอบรมการบินโดรนพ่นยา</t>
  </si>
  <si>
    <t>0818556940</t>
  </si>
  <si>
    <t>อบรมการจัดการโรคใบจุดนูน</t>
  </si>
  <si>
    <t>0932623046</t>
  </si>
  <si>
    <t>0898525781</t>
  </si>
  <si>
    <t>อบรมการจัดการโรคพืชแบบไม่ใช้สารเคมี</t>
  </si>
  <si>
    <t>0816528309</t>
  </si>
  <si>
    <t>อบรมการปลูกไวท์มัลเบอร์รี่พร้อมได้รับพันธ์</t>
  </si>
  <si>
    <t>0658249947</t>
  </si>
  <si>
    <t>อบรมการใช้เครื่องจักรทำสบู่อะโวคาโด</t>
  </si>
  <si>
    <t>0818397979</t>
  </si>
  <si>
    <t>0807072917</t>
  </si>
  <si>
    <t>0803915518</t>
  </si>
  <si>
    <t>0887808548</t>
  </si>
  <si>
    <t>0812819662</t>
  </si>
  <si>
    <t>0895093422</t>
  </si>
  <si>
    <t>0857313651</t>
  </si>
  <si>
    <t>0834861960</t>
  </si>
  <si>
    <t>0845064382</t>
  </si>
  <si>
    <t>0819717634</t>
  </si>
  <si>
    <t>0821542991</t>
  </si>
  <si>
    <t>0824072616</t>
  </si>
  <si>
    <t>0806847786</t>
  </si>
  <si>
    <t>0892672608</t>
  </si>
  <si>
    <t>0815352348</t>
  </si>
  <si>
    <t>0800294707</t>
  </si>
  <si>
    <t>ยังไม่เก็บเกี่ยว</t>
  </si>
  <si>
    <t>-</t>
  </si>
  <si>
    <t>0933543726</t>
  </si>
  <si>
    <t>0800294101</t>
  </si>
  <si>
    <t>0630290999</t>
  </si>
  <si>
    <t>0867128329</t>
  </si>
  <si>
    <t>0870485805</t>
  </si>
  <si>
    <t>0931409267</t>
  </si>
  <si>
    <t>0822957273</t>
  </si>
  <si>
    <t>0874177825</t>
  </si>
  <si>
    <t>0890894019</t>
  </si>
  <si>
    <t>0946103929</t>
  </si>
  <si>
    <t>อบรมการปลูกพืชแซมระหว่างต้นยางให้ได้กำไรมากที่สุด</t>
  </si>
  <si>
    <t>0857094044</t>
  </si>
  <si>
    <t>0850311998</t>
  </si>
  <si>
    <t>0923128924</t>
  </si>
  <si>
    <t>อรมรมความรู้เกี่ยวกับการทำเกษตรในหน้าน้ำน้อยให้ผลผลิตเท่าเดิม</t>
  </si>
  <si>
    <t>081-7512191</t>
  </si>
  <si>
    <t>0884078594</t>
  </si>
  <si>
    <t>อบรมเรื่องข้าวลดคาร์บอน</t>
  </si>
  <si>
    <t>0840427612</t>
  </si>
  <si>
    <t>การอบรมเรื่องการใช้สารเคมีแบบไม่ส่งผลต่อคน</t>
  </si>
  <si>
    <t>0819604643</t>
  </si>
  <si>
    <t>การอบรมเรื่องการใช้น้ำของผักสลัด</t>
  </si>
  <si>
    <t>0989602650</t>
  </si>
  <si>
    <t>0861242748</t>
  </si>
  <si>
    <t>ืN/A</t>
  </si>
  <si>
    <t>ื</t>
  </si>
  <si>
    <t>063-1406508</t>
  </si>
  <si>
    <t>098-9563219</t>
  </si>
  <si>
    <t>098-1464564</t>
  </si>
  <si>
    <t>0865454902</t>
  </si>
  <si>
    <t>0863862219</t>
  </si>
  <si>
    <t>086-6696694</t>
  </si>
  <si>
    <t>063-1953016</t>
  </si>
  <si>
    <t>096-5541462</t>
  </si>
  <si>
    <t>087-7447624</t>
  </si>
  <si>
    <t>087-1332416</t>
  </si>
  <si>
    <t>080-5687963</t>
  </si>
  <si>
    <t>089-7852886</t>
  </si>
  <si>
    <t>087-7448184</t>
  </si>
  <si>
    <t>0924075419</t>
  </si>
  <si>
    <t>0616829853</t>
  </si>
  <si>
    <t>0818633649</t>
  </si>
  <si>
    <t>0983301296</t>
  </si>
  <si>
    <t>0890995331</t>
  </si>
  <si>
    <t>0945598934</t>
  </si>
  <si>
    <t>0890970709</t>
  </si>
  <si>
    <t>0923314649</t>
  </si>
  <si>
    <t>0625755383</t>
  </si>
  <si>
    <t>0626656416</t>
  </si>
  <si>
    <t>0642419451</t>
  </si>
  <si>
    <t>0951572016</t>
  </si>
  <si>
    <t>0871592059</t>
  </si>
  <si>
    <t>0917536491</t>
  </si>
  <si>
    <t>0860327939</t>
  </si>
  <si>
    <t>0819422627</t>
  </si>
  <si>
    <t>0870173498</t>
  </si>
  <si>
    <t>0899219553</t>
  </si>
  <si>
    <t>0651083358</t>
  </si>
  <si>
    <t>0638561998</t>
  </si>
  <si>
    <t>0935832978</t>
  </si>
  <si>
    <t>0969953614</t>
  </si>
  <si>
    <t>0615982170</t>
  </si>
  <si>
    <t>0954609845</t>
  </si>
  <si>
    <t>0848763229</t>
  </si>
  <si>
    <t>0852794744</t>
  </si>
  <si>
    <t>0810004996</t>
  </si>
  <si>
    <t>0623907185</t>
  </si>
  <si>
    <t>0925478011</t>
  </si>
  <si>
    <t>0813604562</t>
  </si>
  <si>
    <t>0649427825</t>
  </si>
  <si>
    <t>0833300310</t>
  </si>
  <si>
    <t>0816035554</t>
  </si>
  <si>
    <t>0818832096</t>
  </si>
  <si>
    <t>0621495614</t>
  </si>
  <si>
    <t>0817641522</t>
  </si>
  <si>
    <t>0892639793</t>
  </si>
  <si>
    <t>0931490261</t>
  </si>
  <si>
    <t>0629169598</t>
  </si>
  <si>
    <t>0818856940</t>
  </si>
  <si>
    <t>0654788378</t>
  </si>
  <si>
    <t>0892647236</t>
  </si>
  <si>
    <t>0861795737</t>
  </si>
  <si>
    <t>0946373030</t>
  </si>
  <si>
    <t>0819524588</t>
  </si>
  <si>
    <t>0801223644</t>
  </si>
  <si>
    <t>0895596034</t>
  </si>
  <si>
    <t>0819800992</t>
  </si>
  <si>
    <t>0954266258</t>
  </si>
  <si>
    <t>0621944755</t>
  </si>
  <si>
    <t>0884091730</t>
  </si>
  <si>
    <t>0869288695</t>
  </si>
  <si>
    <t>0818848186</t>
  </si>
  <si>
    <t>0650529585</t>
  </si>
  <si>
    <t>0869110116</t>
  </si>
  <si>
    <t>0812078250</t>
  </si>
  <si>
    <t>0890147550</t>
  </si>
  <si>
    <t>0813763996</t>
  </si>
  <si>
    <t>0898812892</t>
  </si>
  <si>
    <t>0879272916</t>
  </si>
  <si>
    <t>0857353719</t>
  </si>
  <si>
    <t>0879067292</t>
  </si>
  <si>
    <t>0895681572</t>
  </si>
  <si>
    <t>0895350851</t>
  </si>
  <si>
    <t>0895023578</t>
  </si>
  <si>
    <t>0810083353</t>
  </si>
  <si>
    <t>0813645146</t>
  </si>
  <si>
    <t>0895519913</t>
  </si>
  <si>
    <t>0890856148</t>
  </si>
  <si>
    <t>0815732814</t>
  </si>
  <si>
    <t>0890553439</t>
  </si>
  <si>
    <t>0822982830</t>
  </si>
  <si>
    <t>0658891593</t>
  </si>
  <si>
    <t>0950796512</t>
  </si>
  <si>
    <t xml:space="preserve"> </t>
  </si>
  <si>
    <t>0923904481</t>
  </si>
  <si>
    <t>0633595645</t>
  </si>
  <si>
    <t>0963076794</t>
  </si>
  <si>
    <t>0800316855</t>
  </si>
  <si>
    <t>0961158776</t>
  </si>
  <si>
    <t>0916349330</t>
  </si>
  <si>
    <t>0892639053</t>
  </si>
  <si>
    <t>0808516887</t>
  </si>
  <si>
    <t>0955260853</t>
  </si>
  <si>
    <t>0953570861</t>
  </si>
  <si>
    <t>0863540408</t>
  </si>
  <si>
    <t>0969957418</t>
  </si>
  <si>
    <t>0965060735</t>
  </si>
  <si>
    <t>0973310578</t>
  </si>
  <si>
    <t>0979414805</t>
  </si>
  <si>
    <t>0861870225</t>
  </si>
  <si>
    <t>0611234176</t>
  </si>
  <si>
    <t>0811657128</t>
  </si>
  <si>
    <t>063-6302693</t>
  </si>
  <si>
    <t>090-2675309</t>
  </si>
  <si>
    <t>081-7946173</t>
  </si>
  <si>
    <t>083-5699535</t>
  </si>
  <si>
    <t>081-2648773</t>
  </si>
  <si>
    <t>083-3670243</t>
  </si>
  <si>
    <t>089-0818442</t>
  </si>
  <si>
    <t>090-6136822</t>
  </si>
  <si>
    <t>093-5079202</t>
  </si>
  <si>
    <t>061-0354802</t>
  </si>
  <si>
    <t>089-2829237</t>
  </si>
  <si>
    <t>084-7198942</t>
  </si>
  <si>
    <t>089-7095965</t>
  </si>
  <si>
    <t>081-0145697</t>
  </si>
  <si>
    <t>085-7615507</t>
  </si>
  <si>
    <t>084-5901736</t>
  </si>
  <si>
    <t>087-2153483</t>
  </si>
  <si>
    <t>081-0299938</t>
  </si>
  <si>
    <t>ผล</t>
  </si>
  <si>
    <t>088-3033145</t>
  </si>
  <si>
    <t>086-2206323</t>
  </si>
  <si>
    <t>089-9402275</t>
  </si>
  <si>
    <t>081-9652077</t>
  </si>
  <si>
    <t>082-1032130</t>
  </si>
  <si>
    <t>089-0924259</t>
  </si>
  <si>
    <t>080-8952814</t>
  </si>
  <si>
    <t>081-9980621</t>
  </si>
  <si>
    <t>086-1143768</t>
  </si>
  <si>
    <t>089-2656158</t>
  </si>
  <si>
    <t>081-8854534</t>
  </si>
  <si>
    <t>081-1794885</t>
  </si>
  <si>
    <t>081-1626378</t>
  </si>
  <si>
    <t>081-7902368</t>
  </si>
  <si>
    <t>081-0751456</t>
  </si>
  <si>
    <t>087-8119492</t>
  </si>
  <si>
    <t>087-2415018</t>
  </si>
  <si>
    <t>081-3609492</t>
  </si>
  <si>
    <t>089-8170407</t>
  </si>
  <si>
    <t>087-0272167</t>
  </si>
  <si>
    <t>089-7161288</t>
  </si>
  <si>
    <t>081-5793108</t>
  </si>
  <si>
    <t>089-7185357</t>
  </si>
  <si>
    <t>085-2099270</t>
  </si>
  <si>
    <t>093-4579387</t>
  </si>
  <si>
    <t>081-6444608</t>
  </si>
  <si>
    <t>085-9239320</t>
  </si>
  <si>
    <t>084-9613976</t>
  </si>
  <si>
    <t>0867578052</t>
  </si>
  <si>
    <t>0860418111</t>
  </si>
  <si>
    <t>0814536947</t>
  </si>
  <si>
    <t>0819428627</t>
  </si>
  <si>
    <t>0868421743</t>
  </si>
  <si>
    <t>0890897648</t>
  </si>
  <si>
    <t>0882067371</t>
  </si>
  <si>
    <t>0871304942</t>
  </si>
  <si>
    <t>0823483159</t>
  </si>
  <si>
    <t>0892106215</t>
  </si>
  <si>
    <t>0870040959</t>
  </si>
  <si>
    <t>092-4075419</t>
  </si>
  <si>
    <t xml:space="preserve">Net </t>
  </si>
  <si>
    <t>Total</t>
  </si>
  <si>
    <t>เป็น 0 เพราะภัยแล้ง, ผลไม้ปีแรกยังไม่ได้ผลผลิต</t>
  </si>
  <si>
    <t>SF</t>
  </si>
  <si>
    <t>Non</t>
  </si>
  <si>
    <t>HelperColumn</t>
  </si>
  <si>
    <t>Time(1=66,0=65)</t>
  </si>
  <si>
    <t>crop1</t>
  </si>
  <si>
    <t>round_crop1_in</t>
  </si>
  <si>
    <t>Totalquan_crop1_in</t>
  </si>
  <si>
    <t>price_crop1_in</t>
  </si>
  <si>
    <t>Productivity_Crop1_In(kg./round/Rai)</t>
  </si>
  <si>
    <t>round_crop1_out</t>
  </si>
  <si>
    <t>land_crop1_out</t>
  </si>
  <si>
    <t>quan_crop1_out</t>
  </si>
  <si>
    <t>price_crop1_out</t>
  </si>
  <si>
    <t>Product_Crop1_Out(kg./round/Rai)</t>
  </si>
  <si>
    <t>Tot_Yield66_crop1</t>
  </si>
  <si>
    <t>Avg_Prod66_Crop1</t>
  </si>
  <si>
    <t>Tot_Yield65_crop1</t>
  </si>
  <si>
    <t>Avg_Prod65_Crop1</t>
  </si>
  <si>
    <t>crop2</t>
  </si>
  <si>
    <t>round_crop2_in</t>
  </si>
  <si>
    <t>land_crop2_in</t>
  </si>
  <si>
    <t>quan_crop2_in</t>
  </si>
  <si>
    <t>price_crop2_in</t>
  </si>
  <si>
    <t>Product_Crop2_In(kg./round/Rai)</t>
  </si>
  <si>
    <t>round_crop2_out</t>
  </si>
  <si>
    <t>Tot_Yield66_crop2</t>
  </si>
  <si>
    <t>Avg_Prod66_Crop2</t>
  </si>
  <si>
    <t>Tot_Yield65_crop2</t>
  </si>
  <si>
    <t>Avg_Prod65_Crop2</t>
  </si>
  <si>
    <t>Overview_Risk</t>
  </si>
  <si>
    <t>Overview_Skill65</t>
  </si>
  <si>
    <t>Overview_Skill66</t>
  </si>
  <si>
    <t>land_crop1_in</t>
  </si>
  <si>
    <t>quan_crop1_in(/round)</t>
  </si>
  <si>
    <t>Totalquan_crop1_out</t>
  </si>
  <si>
    <t>Tot_Yield_crop1</t>
  </si>
  <si>
    <t>Avg_Prod_Crop1</t>
  </si>
  <si>
    <t>Totalquan_crop2_in</t>
  </si>
  <si>
    <t>land_crop2_out</t>
  </si>
  <si>
    <t>quan_crop2_out</t>
  </si>
  <si>
    <t>Totalquan_crop2_Out</t>
  </si>
  <si>
    <t>price_crop2_out</t>
  </si>
  <si>
    <t>roduct_Crop2_Out(kg./round/Rai)</t>
  </si>
  <si>
    <t>Tot_Yield_crop2</t>
  </si>
  <si>
    <t>Avg_Prod_Crop2</t>
  </si>
  <si>
    <t>crop3</t>
  </si>
  <si>
    <t>round_crop3</t>
  </si>
  <si>
    <t>land_crop3</t>
  </si>
  <si>
    <t>quan_crop3</t>
  </si>
  <si>
    <t>Tot_Yield</t>
  </si>
  <si>
    <t>price_crop3</t>
  </si>
  <si>
    <t>Product_Crop3(kg./round/Rai)</t>
  </si>
  <si>
    <t>Tot_Yield_Out</t>
  </si>
  <si>
    <t>TotYield_crop3</t>
  </si>
  <si>
    <t>29.agri_learning_chan</t>
  </si>
  <si>
    <t>30.1most_topic_freq</t>
  </si>
  <si>
    <t>30.2least_topic_freq</t>
  </si>
  <si>
    <t>NotAdapt_tech_prod_reas</t>
  </si>
  <si>
    <t>NotAdaptfarm_manag_reas</t>
  </si>
  <si>
    <t>NotAdaptagri_entrep_reas</t>
  </si>
  <si>
    <t>NotAdapval_added_reas</t>
  </si>
  <si>
    <t>32.1not_adapt_reas1</t>
  </si>
  <si>
    <t>32.2not_adapt_reas2</t>
  </si>
  <si>
    <t>32.3not_adapt_reas3</t>
  </si>
  <si>
    <t>32.4not_adapt_reas4</t>
  </si>
  <si>
    <t>32.5not_adapt_reas5</t>
  </si>
  <si>
    <t>32.6not_adapt_reas6</t>
  </si>
  <si>
    <t>Avg_ProdManage</t>
  </si>
  <si>
    <t>Avg_InputManage</t>
  </si>
  <si>
    <t>Avg_Tech</t>
  </si>
  <si>
    <t>Avg_Ana&amp;Plan</t>
  </si>
  <si>
    <t>Avg_Mkting</t>
  </si>
  <si>
    <t>Avg_Network</t>
  </si>
  <si>
    <t>All_Skill</t>
  </si>
  <si>
    <t>Diff_Skill</t>
  </si>
  <si>
    <t/>
  </si>
  <si>
    <t>.</t>
  </si>
  <si>
    <t>N</t>
  </si>
  <si>
    <t>N/E</t>
  </si>
  <si>
    <t>E</t>
  </si>
  <si>
    <t>S</t>
  </si>
  <si>
    <t>Secondary Sch</t>
  </si>
  <si>
    <t>High Sch</t>
  </si>
  <si>
    <t>Diploma</t>
  </si>
  <si>
    <t>Bachelor</t>
  </si>
  <si>
    <t>Higher than Bachelor</t>
  </si>
  <si>
    <t>Year(1=66,0=65)</t>
  </si>
  <si>
    <t>Single Crop</t>
  </si>
  <si>
    <t>Total_FarmSize</t>
  </si>
  <si>
    <t>Tot_Productivity</t>
  </si>
  <si>
    <t>Land_Proportion1</t>
  </si>
  <si>
    <t>WieghtedProductivity_C1</t>
  </si>
  <si>
    <t>LandProportion_C2</t>
  </si>
  <si>
    <t>WieghtedProductivity_C2</t>
  </si>
  <si>
    <t>Tot_Yield_crop3</t>
  </si>
  <si>
    <t>Avg_Prod_Crop3(kg./round/Rai)</t>
  </si>
  <si>
    <t>LandProportion_C3</t>
  </si>
  <si>
    <t>WieghtedProductivity_C3</t>
  </si>
  <si>
    <t>Train(1=Yes)</t>
  </si>
  <si>
    <t>Train_Online</t>
  </si>
  <si>
    <t>Train_Exp</t>
  </si>
  <si>
    <t>31.1Adapt_Prod</t>
  </si>
  <si>
    <t>31.2Adapt_FarmManag</t>
  </si>
  <si>
    <t>31.3Adapt_entrep</t>
  </si>
  <si>
    <t>31.4Adapt_ValAdded</t>
  </si>
  <si>
    <t>33.1meth_knowl_tech_prod</t>
  </si>
  <si>
    <t>33.2meth_farm_manag</t>
  </si>
  <si>
    <t>33.3meth_agri_entrep</t>
  </si>
  <si>
    <t>33.4meth_val_added</t>
  </si>
  <si>
    <t>SkillCh_Prod</t>
  </si>
  <si>
    <t>SkillCh_Inp</t>
  </si>
  <si>
    <t>SkillCh_Tech</t>
  </si>
  <si>
    <t>SkillCh_Plan</t>
  </si>
  <si>
    <t>SkillCh_Mkt</t>
  </si>
  <si>
    <t>SkillCh_Net</t>
  </si>
  <si>
    <t>SkillCh_All</t>
  </si>
  <si>
    <t>Reg_N</t>
  </si>
  <si>
    <t>Reg_NE</t>
  </si>
  <si>
    <t>Reg_W</t>
  </si>
  <si>
    <t>Reg_E</t>
  </si>
  <si>
    <t>Reg_S</t>
  </si>
  <si>
    <t>edu_Level(Yr)</t>
  </si>
  <si>
    <t>No_Edu</t>
  </si>
  <si>
    <t>Primary_Sch</t>
  </si>
  <si>
    <t>Second_Sch</t>
  </si>
  <si>
    <t>High_Sch</t>
  </si>
  <si>
    <t>Year</t>
  </si>
  <si>
    <t>Cash_Crop</t>
  </si>
  <si>
    <t>Rubber</t>
  </si>
  <si>
    <t>Orchard</t>
  </si>
  <si>
    <r>
      <t>ProductivityCrop1_</t>
    </r>
    <r>
      <rPr>
        <b/>
        <sz val="10"/>
        <color rgb="FFFF0000"/>
        <rFont val="Calibri"/>
        <family val="2"/>
        <scheme val="minor"/>
      </rPr>
      <t>Ch</t>
    </r>
  </si>
  <si>
    <t>Land_Proportion_Crop1</t>
  </si>
  <si>
    <t>Weight_ProduCrop1_Ch</t>
  </si>
  <si>
    <t>land_crop2</t>
  </si>
  <si>
    <t>price_crop2</t>
  </si>
  <si>
    <r>
      <t>ProductivityCrop2_</t>
    </r>
    <r>
      <rPr>
        <b/>
        <sz val="10"/>
        <color rgb="FFFF0000"/>
        <rFont val="Calibri"/>
        <family val="2"/>
        <scheme val="minor"/>
      </rPr>
      <t>Ch</t>
    </r>
  </si>
  <si>
    <t>Land_Proportion_Crop2</t>
  </si>
  <si>
    <t>Weight_ProduCrop2_Ch</t>
  </si>
  <si>
    <t>Avg_Prod_Crop3</t>
  </si>
  <si>
    <r>
      <t>ProductivityCrop3</t>
    </r>
    <r>
      <rPr>
        <b/>
        <sz val="10"/>
        <color rgb="FFFF0000"/>
        <rFont val="Calibri"/>
        <family val="2"/>
        <scheme val="minor"/>
      </rPr>
      <t>_Ch</t>
    </r>
  </si>
  <si>
    <t>Land_Proportion_Crop3</t>
  </si>
  <si>
    <t>Weight_ProduCrop3_Ch</t>
  </si>
  <si>
    <t>Produtivity_Ch(All)</t>
  </si>
  <si>
    <t>29.Onsite_learning</t>
  </si>
  <si>
    <t>29.Online_learning</t>
  </si>
  <si>
    <t>29. Experience</t>
  </si>
  <si>
    <t>30.1most_topic</t>
  </si>
  <si>
    <t>30.1 Planing_Topic</t>
  </si>
  <si>
    <t>30.1 Enterp_Topic</t>
  </si>
  <si>
    <t>30.1Value_Topic</t>
  </si>
  <si>
    <t>30.1 Other_Topic</t>
  </si>
  <si>
    <t>train_Num</t>
  </si>
  <si>
    <t>train_meth</t>
  </si>
  <si>
    <t>Workshop</t>
  </si>
  <si>
    <t>In-house</t>
  </si>
  <si>
    <t>E-learning</t>
  </si>
  <si>
    <t>OtherMethod</t>
  </si>
  <si>
    <t>Ch_ProdManage</t>
  </si>
  <si>
    <t>Ch_InputManage</t>
  </si>
  <si>
    <t>Ch_Tech</t>
  </si>
  <si>
    <t>Ch_Ana&amp;Plan</t>
  </si>
  <si>
    <t>Ch_Mkting</t>
  </si>
  <si>
    <t>Ch_Network</t>
  </si>
  <si>
    <t>Ch_Skill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</si>
</sst>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92D050"/>
      <name val="Calibri"/>
      <family val="2"/>
      <scheme val="minor"/>
    </font>
    <font>
      <sz val="10"/>
      <color rgb="FF92D050"/>
      <name val="Calibri"/>
      <family val="2"/>
      <scheme val="minor"/>
    </font>
    <font>
      <b/>
      <sz val="10"/>
      <color theme="4" tint="0.79998168889431442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9" tint="0.3999755851924192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7">
    <xf numFmtId="0" fontId="0" fillId="0" borderId="0" xfId="0"/>
    <xf numFmtId="0" fontId="4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4" fillId="5" borderId="1" xfId="1" applyFont="1" applyFill="1" applyBorder="1" applyAlignment="1">
      <alignment horizontal="left" vertical="top" wrapText="1"/>
    </xf>
    <xf numFmtId="0" fontId="4" fillId="6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left" vertical="top" wrapText="1"/>
    </xf>
    <xf numFmtId="0" fontId="4" fillId="8" borderId="1" xfId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4" fillId="9" borderId="1" xfId="1" applyFont="1" applyFill="1" applyBorder="1" applyAlignment="1">
      <alignment horizontal="left" vertical="top" wrapText="1"/>
    </xf>
    <xf numFmtId="2" fontId="4" fillId="11" borderId="1" xfId="1" applyNumberFormat="1" applyFont="1" applyFill="1" applyBorder="1" applyAlignment="1">
      <alignment horizontal="left" vertical="top" wrapText="1"/>
    </xf>
    <xf numFmtId="0" fontId="4" fillId="11" borderId="1" xfId="1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8" fillId="0" borderId="0" xfId="0" applyFont="1"/>
    <xf numFmtId="0" fontId="8" fillId="12" borderId="0" xfId="1" quotePrefix="1" applyFont="1" applyFill="1"/>
    <xf numFmtId="0" fontId="8" fillId="0" borderId="0" xfId="1" applyFont="1"/>
    <xf numFmtId="0" fontId="9" fillId="0" borderId="0" xfId="1" applyFont="1"/>
    <xf numFmtId="2" fontId="9" fillId="0" borderId="0" xfId="0" applyNumberFormat="1" applyFont="1"/>
    <xf numFmtId="164" fontId="10" fillId="0" borderId="0" xfId="0" applyNumberFormat="1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12" fillId="0" borderId="0" xfId="0" applyFont="1"/>
    <xf numFmtId="2" fontId="0" fillId="0" borderId="0" xfId="0" applyNumberFormat="1"/>
    <xf numFmtId="0" fontId="1" fillId="0" borderId="0" xfId="0" applyFont="1"/>
    <xf numFmtId="2" fontId="8" fillId="0" borderId="0" xfId="0" applyNumberFormat="1" applyFont="1"/>
    <xf numFmtId="0" fontId="13" fillId="0" borderId="0" xfId="0" applyFont="1"/>
    <xf numFmtId="0" fontId="13" fillId="0" borderId="0" xfId="1" quotePrefix="1" applyFont="1"/>
    <xf numFmtId="0" fontId="14" fillId="0" borderId="0" xfId="0" applyFont="1"/>
    <xf numFmtId="0" fontId="13" fillId="0" borderId="0" xfId="1" applyFont="1"/>
    <xf numFmtId="0" fontId="9" fillId="4" borderId="0" xfId="1" applyFont="1" applyFill="1"/>
    <xf numFmtId="164" fontId="13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3" fontId="8" fillId="0" borderId="0" xfId="0" applyNumberFormat="1" applyFont="1"/>
    <xf numFmtId="0" fontId="15" fillId="0" borderId="0" xfId="0" applyFont="1"/>
    <xf numFmtId="0" fontId="16" fillId="0" borderId="0" xfId="0" applyFont="1"/>
    <xf numFmtId="0" fontId="16" fillId="12" borderId="0" xfId="1" quotePrefix="1" applyFont="1" applyFill="1"/>
    <xf numFmtId="0" fontId="16" fillId="0" borderId="0" xfId="1" applyFont="1"/>
    <xf numFmtId="164" fontId="16" fillId="0" borderId="0" xfId="0" applyNumberFormat="1" applyFont="1"/>
    <xf numFmtId="2" fontId="15" fillId="0" borderId="0" xfId="0" applyNumberFormat="1" applyFont="1"/>
    <xf numFmtId="2" fontId="16" fillId="0" borderId="0" xfId="0" applyNumberFormat="1" applyFont="1"/>
    <xf numFmtId="0" fontId="9" fillId="12" borderId="0" xfId="1" quotePrefix="1" applyFont="1" applyFill="1"/>
    <xf numFmtId="0" fontId="8" fillId="0" borderId="0" xfId="0" quotePrefix="1" applyFont="1"/>
    <xf numFmtId="0" fontId="8" fillId="12" borderId="0" xfId="1" applyFont="1" applyFill="1"/>
    <xf numFmtId="0" fontId="8" fillId="12" borderId="0" xfId="0" quotePrefix="1" applyFont="1" applyFill="1"/>
    <xf numFmtId="0" fontId="3" fillId="0" borderId="0" xfId="1"/>
    <xf numFmtId="2" fontId="8" fillId="0" borderId="0" xfId="1" applyNumberFormat="1" applyFont="1"/>
    <xf numFmtId="0" fontId="9" fillId="12" borderId="0" xfId="0" quotePrefix="1" applyFont="1" applyFill="1"/>
    <xf numFmtId="0" fontId="9" fillId="4" borderId="0" xfId="0" applyFont="1" applyFill="1"/>
    <xf numFmtId="2" fontId="3" fillId="0" borderId="0" xfId="1" applyNumberFormat="1"/>
    <xf numFmtId="2" fontId="9" fillId="0" borderId="0" xfId="1" applyNumberFormat="1" applyFont="1"/>
    <xf numFmtId="3" fontId="9" fillId="0" borderId="0" xfId="0" applyNumberFormat="1" applyFont="1"/>
    <xf numFmtId="3" fontId="8" fillId="0" borderId="0" xfId="1" applyNumberFormat="1" applyFont="1"/>
    <xf numFmtId="0" fontId="10" fillId="0" borderId="0" xfId="1" applyFont="1"/>
    <xf numFmtId="3" fontId="9" fillId="0" borderId="0" xfId="1" applyNumberFormat="1" applyFont="1"/>
    <xf numFmtId="0" fontId="0" fillId="12" borderId="0" xfId="0" applyFill="1"/>
    <xf numFmtId="0" fontId="8" fillId="0" borderId="0" xfId="1" quotePrefix="1" applyFont="1"/>
    <xf numFmtId="0" fontId="8" fillId="12" borderId="0" xfId="0" applyFont="1" applyFill="1"/>
    <xf numFmtId="0" fontId="9" fillId="12" borderId="0" xfId="0" applyFont="1" applyFill="1"/>
    <xf numFmtId="0" fontId="3" fillId="12" borderId="0" xfId="1" applyFill="1"/>
    <xf numFmtId="0" fontId="10" fillId="12" borderId="0" xfId="0" applyFont="1" applyFill="1"/>
    <xf numFmtId="0" fontId="10" fillId="0" borderId="0" xfId="1" applyFont="1" applyAlignment="1">
      <alignment horizontal="left"/>
    </xf>
    <xf numFmtId="2" fontId="1" fillId="0" borderId="0" xfId="0" applyNumberFormat="1" applyFont="1"/>
    <xf numFmtId="2" fontId="12" fillId="0" borderId="0" xfId="0" applyNumberFormat="1" applyFont="1"/>
    <xf numFmtId="0" fontId="1" fillId="12" borderId="0" xfId="0" applyFont="1" applyFill="1"/>
    <xf numFmtId="0" fontId="1" fillId="4" borderId="0" xfId="0" applyFont="1" applyFill="1"/>
    <xf numFmtId="0" fontId="4" fillId="13" borderId="1" xfId="1" applyFont="1" applyFill="1" applyBorder="1" applyAlignment="1">
      <alignment horizontal="left" vertical="top" wrapText="1"/>
    </xf>
    <xf numFmtId="0" fontId="17" fillId="14" borderId="2" xfId="1" applyFont="1" applyFill="1" applyBorder="1" applyAlignment="1">
      <alignment horizontal="center" vertical="center" wrapText="1"/>
    </xf>
    <xf numFmtId="0" fontId="17" fillId="14" borderId="3" xfId="1" applyFont="1" applyFill="1" applyBorder="1" applyAlignment="1">
      <alignment horizontal="center" vertical="center" wrapText="1"/>
    </xf>
    <xf numFmtId="0" fontId="17" fillId="14" borderId="4" xfId="1" applyFont="1" applyFill="1" applyBorder="1" applyAlignment="1">
      <alignment horizontal="center" vertical="center" wrapText="1"/>
    </xf>
    <xf numFmtId="0" fontId="18" fillId="14" borderId="4" xfId="1" applyFont="1" applyFill="1" applyBorder="1" applyAlignment="1">
      <alignment horizontal="center" vertical="center" wrapText="1"/>
    </xf>
    <xf numFmtId="0" fontId="3" fillId="14" borderId="4" xfId="1" applyFill="1" applyBorder="1" applyAlignment="1">
      <alignment horizontal="center" wrapText="1"/>
    </xf>
    <xf numFmtId="0" fontId="3" fillId="14" borderId="4" xfId="1" applyFill="1" applyBorder="1" applyAlignment="1">
      <alignment wrapText="1"/>
    </xf>
    <xf numFmtId="0" fontId="3" fillId="14" borderId="4" xfId="1" applyFill="1" applyBorder="1"/>
    <xf numFmtId="0" fontId="8" fillId="0" borderId="5" xfId="1" applyFont="1" applyBorder="1" applyAlignment="1">
      <alignment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0" fontId="8" fillId="0" borderId="0" xfId="1" applyFont="1" applyAlignment="1">
      <alignment wrapText="1"/>
    </xf>
    <xf numFmtId="0" fontId="3" fillId="0" borderId="0" xfId="1" applyAlignment="1">
      <alignment horizontal="center" vertical="center"/>
    </xf>
    <xf numFmtId="0" fontId="8" fillId="2" borderId="5" xfId="1" applyFont="1" applyFill="1" applyBorder="1" applyAlignment="1">
      <alignment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3" fillId="2" borderId="0" xfId="1" applyFill="1" applyAlignment="1">
      <alignment horizontal="center"/>
    </xf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8" fillId="2" borderId="0" xfId="1" applyFont="1" applyFill="1" applyAlignment="1">
      <alignment wrapText="1"/>
    </xf>
    <xf numFmtId="0" fontId="3" fillId="2" borderId="0" xfId="1" applyFill="1"/>
    <xf numFmtId="0" fontId="4" fillId="15" borderId="5" xfId="1" applyFont="1" applyFill="1" applyBorder="1" applyAlignment="1">
      <alignment vertical="center" wrapText="1"/>
    </xf>
    <xf numFmtId="0" fontId="8" fillId="15" borderId="6" xfId="1" applyFont="1" applyFill="1" applyBorder="1" applyAlignment="1">
      <alignment horizontal="center" vertical="center" wrapText="1"/>
    </xf>
    <xf numFmtId="0" fontId="8" fillId="15" borderId="0" xfId="1" applyFont="1" applyFill="1" applyAlignment="1">
      <alignment horizontal="center" vertical="center" wrapText="1"/>
    </xf>
    <xf numFmtId="0" fontId="8" fillId="15" borderId="0" xfId="1" applyFont="1" applyFill="1" applyAlignment="1">
      <alignment horizontal="center" wrapText="1"/>
    </xf>
    <xf numFmtId="0" fontId="8" fillId="15" borderId="0" xfId="1" applyFont="1" applyFill="1" applyAlignment="1">
      <alignment wrapText="1"/>
    </xf>
    <xf numFmtId="0" fontId="3" fillId="15" borderId="0" xfId="1" applyFill="1"/>
    <xf numFmtId="0" fontId="3" fillId="0" borderId="0" xfId="1" applyAlignment="1">
      <alignment horizontal="center"/>
    </xf>
    <xf numFmtId="0" fontId="8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left"/>
    </xf>
    <xf numFmtId="0" fontId="8" fillId="0" borderId="7" xfId="1" applyFont="1" applyBorder="1" applyAlignment="1">
      <alignment vertical="center" wrapText="1"/>
    </xf>
    <xf numFmtId="0" fontId="8" fillId="0" borderId="7" xfId="1" applyFont="1" applyBorder="1" applyAlignment="1">
      <alignment horizontal="center" vertical="center" wrapText="1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8" fillId="0" borderId="6" xfId="1" applyFont="1" applyBorder="1" applyAlignment="1">
      <alignment horizontal="left" vertical="center" wrapText="1" indent="2"/>
    </xf>
    <xf numFmtId="0" fontId="3" fillId="0" borderId="5" xfId="1" applyBorder="1" applyAlignment="1">
      <alignment horizontal="center"/>
    </xf>
    <xf numFmtId="0" fontId="8" fillId="0" borderId="10" xfId="1" applyFont="1" applyBorder="1" applyAlignment="1">
      <alignment horizontal="left" vertical="center" wrapText="1" indent="2"/>
    </xf>
    <xf numFmtId="0" fontId="8" fillId="0" borderId="10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3" fillId="0" borderId="11" xfId="1" applyBorder="1" applyAlignment="1">
      <alignment horizontal="center"/>
    </xf>
    <xf numFmtId="0" fontId="3" fillId="2" borderId="0" xfId="1" applyFill="1" applyAlignment="1">
      <alignment horizontal="center" vertical="center"/>
    </xf>
    <xf numFmtId="0" fontId="3" fillId="2" borderId="0" xfId="1" applyFill="1" applyAlignment="1">
      <alignment horizontal="center" vertical="top"/>
    </xf>
    <xf numFmtId="0" fontId="19" fillId="15" borderId="6" xfId="1" applyFont="1" applyFill="1" applyBorder="1" applyAlignment="1">
      <alignment horizontal="left" vertical="center"/>
    </xf>
    <xf numFmtId="0" fontId="20" fillId="0" borderId="6" xfId="1" applyFont="1" applyBorder="1" applyAlignment="1">
      <alignment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8" fillId="17" borderId="5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horizontal="center" vertical="center" wrapText="1"/>
    </xf>
    <xf numFmtId="0" fontId="3" fillId="17" borderId="0" xfId="1" applyFill="1" applyAlignment="1">
      <alignment horizontal="center" vertical="center" wrapText="1"/>
    </xf>
    <xf numFmtId="0" fontId="8" fillId="17" borderId="0" xfId="1" applyFont="1" applyFill="1" applyAlignment="1">
      <alignment horizontal="center" vertical="center" wrapText="1"/>
    </xf>
    <xf numFmtId="0" fontId="8" fillId="17" borderId="0" xfId="1" applyFont="1" applyFill="1" applyAlignment="1">
      <alignment horizontal="center" wrapText="1"/>
    </xf>
    <xf numFmtId="0" fontId="8" fillId="17" borderId="0" xfId="1" applyFont="1" applyFill="1" applyAlignment="1">
      <alignment wrapText="1"/>
    </xf>
    <xf numFmtId="0" fontId="3" fillId="17" borderId="0" xfId="1" applyFill="1"/>
    <xf numFmtId="0" fontId="8" fillId="17" borderId="5" xfId="1" applyFont="1" applyFill="1" applyBorder="1" applyAlignment="1">
      <alignment horizontal="left" vertical="center" wrapText="1" indent="2"/>
    </xf>
    <xf numFmtId="0" fontId="19" fillId="17" borderId="0" xfId="1" applyFont="1" applyFill="1" applyAlignment="1">
      <alignment horizontal="center" vertical="center" wrapText="1"/>
    </xf>
    <xf numFmtId="0" fontId="8" fillId="10" borderId="5" xfId="1" applyFont="1" applyFill="1" applyBorder="1" applyAlignment="1">
      <alignment vertical="center" wrapText="1"/>
    </xf>
    <xf numFmtId="0" fontId="8" fillId="10" borderId="7" xfId="1" applyFont="1" applyFill="1" applyBorder="1" applyAlignment="1">
      <alignment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3" fillId="0" borderId="5" xfId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4" fillId="10" borderId="5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horizontal="center" vertical="center" wrapText="1"/>
    </xf>
    <xf numFmtId="0" fontId="8" fillId="10" borderId="0" xfId="1" applyFont="1" applyFill="1" applyAlignment="1">
      <alignment horizontal="center" vertical="center" wrapText="1"/>
    </xf>
    <xf numFmtId="0" fontId="8" fillId="10" borderId="0" xfId="1" applyFont="1" applyFill="1" applyAlignment="1">
      <alignment horizontal="center" wrapText="1"/>
    </xf>
    <xf numFmtId="0" fontId="8" fillId="10" borderId="0" xfId="1" applyFont="1" applyFill="1" applyAlignment="1">
      <alignment wrapText="1"/>
    </xf>
    <xf numFmtId="0" fontId="3" fillId="10" borderId="0" xfId="1" applyFill="1"/>
    <xf numFmtId="0" fontId="16" fillId="0" borderId="6" xfId="1" applyFont="1" applyBorder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8" fillId="0" borderId="6" xfId="1" applyFont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wrapText="1"/>
    </xf>
    <xf numFmtId="0" fontId="4" fillId="18" borderId="1" xfId="1" applyFont="1" applyFill="1" applyBorder="1" applyAlignment="1">
      <alignment horizontal="left" vertical="top" wrapText="1"/>
    </xf>
    <xf numFmtId="0" fontId="21" fillId="0" borderId="0" xfId="0" applyFont="1"/>
    <xf numFmtId="0" fontId="22" fillId="0" borderId="0" xfId="1" applyFont="1"/>
    <xf numFmtId="0" fontId="22" fillId="0" borderId="0" xfId="0" applyFont="1"/>
    <xf numFmtId="3" fontId="22" fillId="0" borderId="0" xfId="1" applyNumberFormat="1" applyFont="1"/>
    <xf numFmtId="2" fontId="21" fillId="0" borderId="0" xfId="0" applyNumberFormat="1" applyFont="1"/>
    <xf numFmtId="2" fontId="22" fillId="0" borderId="0" xfId="1" applyNumberFormat="1" applyFont="1"/>
    <xf numFmtId="0" fontId="4" fillId="10" borderId="1" xfId="1" applyFont="1" applyFill="1" applyBorder="1" applyAlignment="1">
      <alignment horizontal="left" vertical="top" wrapText="1"/>
    </xf>
    <xf numFmtId="0" fontId="23" fillId="9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7" borderId="1" xfId="1" applyFont="1" applyFill="1" applyBorder="1" applyAlignment="1">
      <alignment horizontal="left" vertical="top" wrapText="1"/>
    </xf>
    <xf numFmtId="0" fontId="8" fillId="7" borderId="0" xfId="0" applyFont="1" applyFill="1"/>
    <xf numFmtId="0" fontId="22" fillId="7" borderId="0" xfId="0" applyFont="1" applyFill="1"/>
    <xf numFmtId="0" fontId="9" fillId="7" borderId="0" xfId="0" applyFont="1" applyFill="1"/>
    <xf numFmtId="0" fontId="24" fillId="18" borderId="1" xfId="1" applyFont="1" applyFill="1" applyBorder="1" applyAlignment="1">
      <alignment horizontal="left" vertical="top" wrapText="1"/>
    </xf>
    <xf numFmtId="0" fontId="25" fillId="0" borderId="0" xfId="0" applyFont="1"/>
    <xf numFmtId="0" fontId="8" fillId="2" borderId="0" xfId="0" applyFont="1" applyFill="1"/>
    <xf numFmtId="0" fontId="4" fillId="15" borderId="1" xfId="1" applyFont="1" applyFill="1" applyBorder="1" applyAlignment="1">
      <alignment horizontal="left" vertical="top" wrapText="1"/>
    </xf>
    <xf numFmtId="2" fontId="22" fillId="0" borderId="0" xfId="0" applyNumberFormat="1" applyFont="1"/>
    <xf numFmtId="0" fontId="26" fillId="19" borderId="1" xfId="1" applyFont="1" applyFill="1" applyBorder="1" applyAlignment="1">
      <alignment horizontal="left" vertical="top" wrapText="1"/>
    </xf>
    <xf numFmtId="0" fontId="5" fillId="13" borderId="1" xfId="1" applyFont="1" applyFill="1" applyBorder="1" applyAlignment="1">
      <alignment horizontal="left" vertical="top" wrapText="1"/>
    </xf>
    <xf numFmtId="0" fontId="5" fillId="18" borderId="1" xfId="1" applyFont="1" applyFill="1" applyBorder="1" applyAlignment="1">
      <alignment horizontal="left" vertical="top" wrapText="1"/>
    </xf>
    <xf numFmtId="0" fontId="4" fillId="20" borderId="1" xfId="1" applyFont="1" applyFill="1" applyBorder="1" applyAlignment="1">
      <alignment horizontal="left" vertical="top" wrapText="1"/>
    </xf>
    <xf numFmtId="2" fontId="8" fillId="7" borderId="0" xfId="0" applyNumberFormat="1" applyFont="1" applyFill="1"/>
    <xf numFmtId="1" fontId="8" fillId="0" borderId="0" xfId="0" applyNumberFormat="1" applyFont="1"/>
    <xf numFmtId="0" fontId="5" fillId="16" borderId="1" xfId="1" applyFont="1" applyFill="1" applyBorder="1" applyAlignment="1">
      <alignment horizontal="left" vertical="top" wrapText="1"/>
    </xf>
    <xf numFmtId="0" fontId="27" fillId="8" borderId="1" xfId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8" fillId="13" borderId="0" xfId="0" applyFont="1" applyFill="1"/>
    <xf numFmtId="2" fontId="8" fillId="13" borderId="0" xfId="0" applyNumberFormat="1" applyFont="1" applyFill="1"/>
    <xf numFmtId="0" fontId="28" fillId="18" borderId="1" xfId="1" applyFont="1" applyFill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21" borderId="1" xfId="1" applyFont="1" applyFill="1" applyBorder="1" applyAlignment="1">
      <alignment horizontal="left" vertical="top" wrapText="1"/>
    </xf>
    <xf numFmtId="0" fontId="4" fillId="2" borderId="5" xfId="1" applyFont="1" applyFill="1" applyBorder="1" applyAlignment="1">
      <alignment vertical="center" wrapText="1"/>
    </xf>
    <xf numFmtId="0" fontId="8" fillId="2" borderId="6" xfId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vertical="top" wrapText="1"/>
    </xf>
    <xf numFmtId="0" fontId="9" fillId="0" borderId="0" xfId="1" applyFont="1" applyAlignment="1">
      <alignment horizontal="center"/>
    </xf>
    <xf numFmtId="0" fontId="29" fillId="18" borderId="1" xfId="1" applyFont="1" applyFill="1" applyBorder="1" applyAlignment="1">
      <alignment horizontal="left" vertical="top" wrapText="1"/>
    </xf>
    <xf numFmtId="0" fontId="8" fillId="18" borderId="0" xfId="1" applyFont="1" applyFill="1" applyAlignment="1">
      <alignment horizontal="center" vertical="center" wrapText="1"/>
    </xf>
    <xf numFmtId="0" fontId="4" fillId="22" borderId="1" xfId="1" applyFont="1" applyFill="1" applyBorder="1" applyAlignment="1">
      <alignment horizontal="left" vertical="top" wrapText="1"/>
    </xf>
    <xf numFmtId="0" fontId="4" fillId="22" borderId="1" xfId="1" applyFont="1" applyFill="1" applyBorder="1" applyAlignment="1">
      <alignment horizontal="center" vertical="top" wrapText="1"/>
    </xf>
    <xf numFmtId="0" fontId="9" fillId="2" borderId="0" xfId="1" applyFont="1" applyFill="1" applyAlignment="1">
      <alignment horizontal="center" wrapText="1"/>
    </xf>
    <xf numFmtId="0" fontId="6" fillId="22" borderId="1" xfId="1" applyFont="1" applyFill="1" applyBorder="1" applyAlignment="1">
      <alignment horizontal="left" vertical="top" wrapText="1"/>
    </xf>
    <xf numFmtId="0" fontId="5" fillId="22" borderId="1" xfId="1" applyFont="1" applyFill="1" applyBorder="1" applyAlignment="1">
      <alignment horizontal="left" vertical="top" wrapText="1"/>
    </xf>
    <xf numFmtId="0" fontId="30" fillId="22" borderId="1" xfId="1" applyFont="1" applyFill="1" applyBorder="1" applyAlignment="1">
      <alignment horizontal="left" vertical="top" wrapText="1"/>
    </xf>
    <xf numFmtId="165" fontId="8" fillId="0" borderId="0" xfId="0" applyNumberFormat="1" applyFont="1"/>
    <xf numFmtId="0" fontId="30" fillId="6" borderId="1" xfId="1" applyFont="1" applyFill="1" applyBorder="1" applyAlignment="1">
      <alignment horizontal="left" vertical="top" wrapText="1"/>
    </xf>
    <xf numFmtId="166" fontId="0" fillId="0" borderId="0" xfId="0" applyNumberFormat="1"/>
    <xf numFmtId="0" fontId="19" fillId="0" borderId="6" xfId="1" applyFont="1" applyBorder="1" applyAlignment="1">
      <alignment horizontal="center" vertical="center" wrapText="1"/>
    </xf>
  </cellXfs>
  <cellStyles count="2">
    <cellStyle name="Normal" xfId="0" builtinId="0"/>
    <cellStyle name="Normal 2 2" xfId="1" xr:uid="{2ED98002-4971-4D6F-85D9-58F434A33195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10/Desktop/Merged_SF-Data%202-4-2024.xlsx" TargetMode="External"/><Relationship Id="rId1" Type="http://schemas.openxmlformats.org/officeDocument/2006/relationships/externalLinkPath" Target="https://d.docs.live.net/Users/10/Desktop/Merged_SF-Data%202-4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dict_for_fullver"/>
      <sheetName val="original_ver"/>
      <sheetName val="code_ver"/>
      <sheetName val="not_knowl_adapt_reas_col"/>
      <sheetName val="specify_agri_mem_col"/>
    </sheetNames>
    <sheetDataSet>
      <sheetData sheetId="0"/>
      <sheetData sheetId="1">
        <row r="2">
          <cell r="D2" t="str">
            <v>Non-Participant</v>
          </cell>
          <cell r="F2" t="str">
            <v>ชาย</v>
          </cell>
          <cell r="H2" t="str">
            <v>ปริญญาตรี</v>
          </cell>
          <cell r="I2" t="str">
            <v>โสด</v>
          </cell>
          <cell r="L2" t="str">
            <v>ไม่ใช่</v>
          </cell>
          <cell r="M2" t="str">
            <v>กู้ยืม</v>
          </cell>
          <cell r="O2" t="str">
            <v>ไม่ใช่</v>
          </cell>
          <cell r="CH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" t="str">
            <v>ความรู้ทางการเกษตรและการใช้เทคโนโลยีสำหรับการผลิตในฟาร์ม</v>
          </cell>
          <cell r="CN2" t="str">
            <v>การเพิ่มมูลค่าผลผลิต และการแปรรูปผลผลิต (รวมถึงการพัฒนาคุณภาพผลผลิต)</v>
          </cell>
          <cell r="CR2" t="str">
            <v>ประยุกต์</v>
          </cell>
          <cell r="CS2" t="str">
            <v>ประยุกต์</v>
          </cell>
          <cell r="CV2" t="str">
            <v>ประยุกต์</v>
          </cell>
          <cell r="CY2" t="str">
            <v>ประยุกต์</v>
          </cell>
          <cell r="DB2" t="str">
            <v>ไม่ประยุกต์</v>
          </cell>
        </row>
        <row r="3">
          <cell r="D3" t="str">
            <v>Participant</v>
          </cell>
          <cell r="F3" t="str">
            <v>หญิง</v>
          </cell>
          <cell r="H3" t="str">
            <v>ปริญญาตรี</v>
          </cell>
          <cell r="I3" t="str">
            <v>โสด</v>
          </cell>
          <cell r="L3" t="str">
            <v>ใช่</v>
          </cell>
          <cell r="M3" t="str">
            <v>กู้ยืม</v>
          </cell>
          <cell r="O3" t="str">
            <v>ใช่</v>
          </cell>
          <cell r="CH3" t="str">
            <v>ไม่ได้เข้าร่วมกิจกรรมอบรมหรือเรียนรู้ใด ๆ (ข้ามไปข้อ 33)</v>
          </cell>
        </row>
        <row r="4">
          <cell r="D4" t="str">
            <v>Participant</v>
          </cell>
          <cell r="F4" t="str">
            <v>หญิง</v>
          </cell>
          <cell r="H4" t="str">
            <v>ประถมศึกษา</v>
          </cell>
          <cell r="I4" t="str">
            <v>หม้าย</v>
          </cell>
          <cell r="CH4" t="str">
            <v>ไม่ได้เข้าร่วมกิจกรรมอบรมหรือเรียนรู้ใด ๆ (ข้ามไปข้อ 33)</v>
          </cell>
        </row>
        <row r="5">
          <cell r="D5" t="str">
            <v>Participant</v>
          </cell>
          <cell r="F5" t="str">
            <v>ชาย</v>
          </cell>
          <cell r="H5" t="str">
            <v>มัธยมศึกษาตอนต้น</v>
          </cell>
          <cell r="I5" t="str">
            <v>สมรส/อยู่ด้วยกัน</v>
          </cell>
          <cell r="L5" t="str">
            <v>ใช่</v>
          </cell>
          <cell r="M5" t="str">
            <v>ไม่กู้ยืม</v>
          </cell>
          <cell r="O5" t="str">
            <v>ใช่</v>
          </cell>
          <cell r="CH5" t="str">
            <v>ไม่ได้เข้าร่วมกิจกรรมอบรมหรือเรียนรู้ใด ๆ (ข้ามไปข้อ 33)</v>
          </cell>
        </row>
        <row r="6">
          <cell r="D6" t="str">
            <v>Participant</v>
          </cell>
          <cell r="F6" t="str">
            <v>ชาย</v>
          </cell>
          <cell r="H6" t="str">
            <v>ปริญญาตรี</v>
          </cell>
          <cell r="I6" t="str">
            <v>สมรส/อยู่ด้วยกัน</v>
          </cell>
          <cell r="L6" t="str">
            <v>ใช่</v>
          </cell>
          <cell r="M6" t="str">
            <v>ไม่กู้ยืม</v>
          </cell>
          <cell r="O6" t="str">
            <v>ใช่</v>
          </cell>
          <cell r="CH6" t="str">
            <v>ไม่ได้เข้าร่วมกิจกรรมอบรมหรือเรียนรู้ใด ๆ (ข้ามไปข้อ 33)</v>
          </cell>
        </row>
        <row r="7">
          <cell r="D7" t="str">
            <v>Participant</v>
          </cell>
          <cell r="F7" t="str">
            <v>ชาย</v>
          </cell>
          <cell r="H7" t="str">
            <v>ปริญญาตรี</v>
          </cell>
          <cell r="I7" t="str">
            <v>สมรส/อยู่ด้วยกัน</v>
          </cell>
          <cell r="L7" t="str">
            <v>ไม่ใช่</v>
          </cell>
          <cell r="M7" t="str">
            <v>กู้ยืม</v>
          </cell>
          <cell r="O7" t="str">
            <v>ใช่</v>
          </cell>
          <cell r="CH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7" t="str">
            <v>การเพิ่มมูลค่าผลผลิต และการแปรรูปผลผลิต (รวมถึงการพัฒนาคุณภาพผลผลิต)</v>
          </cell>
          <cell r="CN7" t="str">
            <v>การเพิ่มมูลค่าผลผลิต และการแปรรูปผลผลิต (รวมถึงการพัฒนาคุณภาพผลผลิต)</v>
          </cell>
          <cell r="CR7" t="str">
            <v>ประยุกต์</v>
          </cell>
          <cell r="CS7" t="str">
            <v>ประยุกต์</v>
          </cell>
          <cell r="CV7" t="str">
            <v>ประยุกต์</v>
          </cell>
          <cell r="CY7" t="str">
            <v>ประยุกต์</v>
          </cell>
          <cell r="DB7" t="str">
            <v>ประยุกต์</v>
          </cell>
        </row>
        <row r="8">
          <cell r="D8" t="str">
            <v>Participant</v>
          </cell>
          <cell r="F8" t="str">
            <v>ชาย</v>
          </cell>
          <cell r="H8" t="str">
            <v>สูงกว่าปริญญาตรี</v>
          </cell>
          <cell r="I8" t="str">
            <v>สมรส/อยู่ด้วยกัน</v>
          </cell>
          <cell r="L8" t="str">
            <v>ใช่</v>
          </cell>
          <cell r="M8" t="str">
            <v>ไม่กู้ยืม</v>
          </cell>
          <cell r="O8" t="str">
            <v>ใช่</v>
          </cell>
          <cell r="CH8" t="str">
            <v>ไม่ได้เข้าร่วมกิจกรรมอบรมหรือเรียนรู้ใด ๆ (ข้ามไปข้อ 33)</v>
          </cell>
        </row>
        <row r="9">
          <cell r="D9" t="str">
            <v>Participant</v>
          </cell>
          <cell r="F9" t="str">
            <v>ชาย</v>
          </cell>
          <cell r="H9" t="str">
            <v>ปริญญาตรี</v>
          </cell>
          <cell r="I9" t="str">
            <v>สมรส/อยู่ด้วยกัน</v>
          </cell>
          <cell r="L9" t="str">
            <v>ไม่ใช่</v>
          </cell>
          <cell r="M9" t="str">
            <v>ไม่กู้ยืม</v>
          </cell>
          <cell r="O9" t="str">
            <v>ใช่</v>
          </cell>
          <cell r="CH9" t="str">
            <v>ไม่ได้เข้าร่วมกิจกรรมอบรมหรือเรียนรู้ใด ๆ (ข้ามไปข้อ 33)</v>
          </cell>
        </row>
        <row r="10">
          <cell r="F10" t="str">
            <v>ชาย</v>
          </cell>
          <cell r="H10" t="str">
            <v>ปริญญาตรี</v>
          </cell>
          <cell r="I10" t="str">
            <v>สมรส/อยู่ด้วยกัน</v>
          </cell>
          <cell r="L10" t="str">
            <v>ใช่</v>
          </cell>
          <cell r="M10" t="str">
            <v>ไม่กู้ยืม</v>
          </cell>
          <cell r="O10" t="str">
            <v>ใช่</v>
          </cell>
          <cell r="CH1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N10" t="str">
            <v>การเพิ่มมูลค่าผลผลิต และการแปรรูปผลผลิต (รวมถึงการพัฒนาคุณภาพผลผลิต)</v>
          </cell>
          <cell r="CR10" t="str">
            <v>ประยุกต์</v>
          </cell>
          <cell r="CS10" t="str">
            <v>ประยุกต์</v>
          </cell>
          <cell r="CV10" t="str">
            <v>ประยุกต์</v>
          </cell>
          <cell r="CY10" t="str">
            <v>ประยุกต์</v>
          </cell>
          <cell r="DB10" t="str">
            <v>ประยุกต์</v>
          </cell>
        </row>
        <row r="11">
          <cell r="D11" t="str">
            <v>Non-Participant</v>
          </cell>
          <cell r="F11" t="str">
            <v>หญิง</v>
          </cell>
          <cell r="H11" t="str">
            <v>อนุปริญญา (ปวช., ปวส., ฝึกหัดครู)</v>
          </cell>
          <cell r="I11" t="str">
            <v>สมรส/อยู่ด้วยกัน</v>
          </cell>
          <cell r="L11" t="str">
            <v>ใช่</v>
          </cell>
          <cell r="M11" t="str">
            <v>ไม่กู้ยืม</v>
          </cell>
          <cell r="O11" t="str">
            <v>ไม่ใช่</v>
          </cell>
          <cell r="CH11" t="str">
            <v>ไม่ได้เข้าร่วมกิจกรรมอบรมหรือเรียนรู้ใด ๆ (ข้ามไปข้อ 33)</v>
          </cell>
        </row>
        <row r="12">
          <cell r="D12" t="str">
            <v>Participant</v>
          </cell>
          <cell r="F12" t="str">
            <v>หญิง</v>
          </cell>
          <cell r="H12" t="str">
            <v>ปริญญาตรี</v>
          </cell>
          <cell r="I12" t="str">
            <v>โสด</v>
          </cell>
          <cell r="L12" t="str">
            <v>ใช่</v>
          </cell>
          <cell r="M12" t="str">
            <v>ไม่กู้ยืม</v>
          </cell>
          <cell r="O12" t="str">
            <v>ใช่</v>
          </cell>
          <cell r="CH1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2" t="str">
            <v>การเป็นผู้ประกอบการทางการเกษตร</v>
          </cell>
          <cell r="CR12" t="str">
            <v>ประยุกต์</v>
          </cell>
          <cell r="CS12" t="str">
            <v>ประยุกต์</v>
          </cell>
          <cell r="CV12" t="str">
            <v>ประยุกต์</v>
          </cell>
          <cell r="CY12" t="str">
            <v>ประยุกต์</v>
          </cell>
          <cell r="DB12" t="str">
            <v>ประยุกต์</v>
          </cell>
        </row>
        <row r="13">
          <cell r="D13" t="str">
            <v>Participant</v>
          </cell>
          <cell r="F13" t="str">
            <v>ชาย</v>
          </cell>
          <cell r="H13" t="str">
            <v>อนุปริญญา (ปวช., ปวส., ฝึกหัดครู)</v>
          </cell>
          <cell r="I13" t="str">
            <v>สมรส/อยู่ด้วยกัน</v>
          </cell>
          <cell r="L13" t="str">
            <v>ใช่</v>
          </cell>
          <cell r="M13" t="str">
            <v>ไม่กู้ยืม</v>
          </cell>
          <cell r="O13" t="str">
            <v>ไม่ใช่</v>
          </cell>
          <cell r="CH13" t="str">
            <v>ไม่ได้เข้าร่วมกิจกรรมอบรมหรือเรียนรู้ใด ๆ (ข้ามไปข้อ 33)</v>
          </cell>
        </row>
        <row r="14">
          <cell r="D14" t="str">
            <v>Participant</v>
          </cell>
          <cell r="F14" t="str">
            <v>ชาย</v>
          </cell>
          <cell r="H14" t="str">
            <v>อนุปริญญา (ปวช., ปวส., ฝึกหัดครู)</v>
          </cell>
          <cell r="I14" t="str">
            <v>สมรส/อยู่ด้วยกัน</v>
          </cell>
          <cell r="L14" t="str">
            <v>ใช่</v>
          </cell>
          <cell r="M14" t="str">
            <v>ไม่กู้ยืม</v>
          </cell>
          <cell r="O14" t="str">
            <v>ใช่</v>
          </cell>
          <cell r="CH14" t="str">
            <v>ไม่ได้เข้าร่วมกิจกรรมอบรมหรือเรียนรู้ใด ๆ (ข้ามไปข้อ 33)</v>
          </cell>
        </row>
        <row r="15">
          <cell r="D15" t="str">
            <v>Participant</v>
          </cell>
          <cell r="F15" t="str">
            <v>ชาย</v>
          </cell>
          <cell r="H15" t="str">
            <v>มัธยมศึกษาตอนปลาย</v>
          </cell>
          <cell r="I15" t="str">
            <v>สมรส/อยู่ด้วยกัน</v>
          </cell>
          <cell r="L15" t="str">
            <v>ใช่</v>
          </cell>
          <cell r="M15" t="str">
            <v>ไม่กู้ยืม</v>
          </cell>
          <cell r="O15" t="str">
            <v>ใช่</v>
          </cell>
          <cell r="CH15" t="str">
            <v>ไม่ได้เข้าร่วมกิจกรรมอบรมหรือเรียนรู้ใด ๆ (ข้ามไปข้อ 33)</v>
          </cell>
        </row>
        <row r="16">
          <cell r="D16" t="str">
            <v>Participant</v>
          </cell>
          <cell r="F16" t="str">
            <v>ชาย</v>
          </cell>
          <cell r="H16" t="str">
            <v>ปริญญาตรี</v>
          </cell>
          <cell r="I16" t="str">
            <v>สมรส/อยู่ด้วยกัน</v>
          </cell>
          <cell r="L16" t="str">
            <v>ไม่ใช่</v>
          </cell>
          <cell r="M16" t="str">
            <v>ไม่กู้ยืม</v>
          </cell>
          <cell r="O16" t="str">
            <v>ใช่</v>
          </cell>
          <cell r="CH16" t="str">
            <v>ไม่ได้เข้าร่วมกิจกรรมอบรมหรือเรียนรู้ใด ๆ (ข้ามไปข้อ 33)</v>
          </cell>
        </row>
        <row r="17">
          <cell r="D17" t="str">
            <v>Participant</v>
          </cell>
          <cell r="F17" t="str">
            <v>ชาย</v>
          </cell>
          <cell r="H17" t="str">
            <v>มัธยมศึกษาตอนปลาย</v>
          </cell>
          <cell r="I17" t="str">
            <v>สมรส/อยู่ด้วยกัน</v>
          </cell>
          <cell r="L17" t="str">
            <v>ใช่</v>
          </cell>
          <cell r="M17" t="str">
            <v>ไม่กู้ยืม</v>
          </cell>
          <cell r="O17" t="str">
            <v>ใช่</v>
          </cell>
          <cell r="CH1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7" t="str">
            <v>การเพิ่มมูลค่าผลผลิต และการแปรรูปผลผลิต (รวมถึงการพัฒนาคุณภาพผลผลิต)</v>
          </cell>
          <cell r="CN17" t="str">
            <v>ความรู้ทางการเกษตรและการใช้เทคโนโลยีสำหรับการผลิตในฟาร์ม</v>
          </cell>
          <cell r="CR17" t="str">
            <v>ประยุกต์</v>
          </cell>
          <cell r="CS17" t="str">
            <v>ประยุกต์</v>
          </cell>
          <cell r="CV17" t="str">
            <v>ประยุกต์</v>
          </cell>
          <cell r="CY17" t="str">
            <v>ประยุกต์</v>
          </cell>
          <cell r="DB17" t="str">
            <v>ประยุกต์</v>
          </cell>
        </row>
        <row r="18">
          <cell r="D18" t="str">
            <v>Participant</v>
          </cell>
          <cell r="F18" t="str">
            <v>ชาย</v>
          </cell>
          <cell r="H18" t="str">
            <v>ปริญญาตรี</v>
          </cell>
          <cell r="I18" t="str">
            <v>สมรส/อยู่ด้วยกัน</v>
          </cell>
          <cell r="L18" t="str">
            <v>ไม่ใช่</v>
          </cell>
          <cell r="M18" t="str">
            <v>ไม่กู้ยืม</v>
          </cell>
          <cell r="O18" t="str">
            <v>ไม่ใช่</v>
          </cell>
          <cell r="CH18" t="str">
            <v>ไม่ได้เข้าร่วมกิจกรรมอบรมหรือเรียนรู้ใด ๆ (ข้ามไปข้อ 33)</v>
          </cell>
        </row>
        <row r="19">
          <cell r="D19" t="str">
            <v>Participant</v>
          </cell>
          <cell r="F19" t="str">
            <v>ชาย</v>
          </cell>
          <cell r="H19" t="str">
            <v>มัธยมศึกษาตอนปลาย</v>
          </cell>
          <cell r="I19" t="str">
            <v>สมรส/อยู่ด้วยกัน</v>
          </cell>
          <cell r="L19" t="str">
            <v>ไม่ใช่</v>
          </cell>
          <cell r="M19" t="str">
            <v>ไม่กู้ยืม</v>
          </cell>
          <cell r="O19" t="str">
            <v>ใช่</v>
          </cell>
          <cell r="CH1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9" t="str">
            <v>การเป็นผู้ประกอบการทางการเกษตร</v>
          </cell>
          <cell r="CN19" t="str">
            <v>ความรู้ทางการเกษตรและการใช้เทคโนโลยีสำหรับการผลิตในฟาร์ม</v>
          </cell>
          <cell r="CR19" t="str">
            <v>ประยุกต์</v>
          </cell>
          <cell r="CS19" t="str">
            <v>ไม่ประยุกต์</v>
          </cell>
          <cell r="CV19" t="str">
            <v>ไม่ประยุกต์</v>
          </cell>
          <cell r="CY19" t="str">
            <v>ประยุกต์</v>
          </cell>
          <cell r="DB19" t="str">
            <v>ประยุกต์</v>
          </cell>
        </row>
        <row r="20">
          <cell r="D20" t="str">
            <v>Participant</v>
          </cell>
          <cell r="F20" t="str">
            <v>ชาย</v>
          </cell>
          <cell r="H20" t="str">
            <v>ประถมศึกษา</v>
          </cell>
          <cell r="I20" t="str">
            <v>สมรส/อยู่ด้วยกัน</v>
          </cell>
          <cell r="L20" t="str">
            <v>ไม่ใช่</v>
          </cell>
          <cell r="M20" t="str">
            <v>กู้ยืม</v>
          </cell>
          <cell r="O20" t="str">
            <v>ใช่</v>
          </cell>
          <cell r="CH2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0" t="str">
            <v>ความรู้ทางการเกษตรและการใช้เทคโนโลยีสำหรับการผลิตในฟาร์ม</v>
          </cell>
          <cell r="CN2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0" t="str">
            <v>ประยุกต์</v>
          </cell>
          <cell r="CS20" t="str">
            <v>ประยุกต์</v>
          </cell>
          <cell r="CV20" t="str">
            <v>ประยุกต์</v>
          </cell>
          <cell r="CY20" t="str">
            <v>ประยุกต์</v>
          </cell>
          <cell r="DB20" t="str">
            <v>ประยุกต์</v>
          </cell>
        </row>
        <row r="21">
          <cell r="D21" t="str">
            <v>Participant</v>
          </cell>
          <cell r="F21" t="str">
            <v>ชาย</v>
          </cell>
          <cell r="H21" t="str">
            <v>ปริญญาตรี</v>
          </cell>
          <cell r="I21" t="str">
            <v>สมรส/อยู่ด้วยกัน</v>
          </cell>
          <cell r="L21" t="str">
            <v>ใช่</v>
          </cell>
          <cell r="M21" t="str">
            <v>ไม่กู้ยืม</v>
          </cell>
          <cell r="O21" t="str">
            <v>ใช่</v>
          </cell>
          <cell r="CH21" t="str">
            <v>ไม่ได้เข้าร่วมกิจกรรมอบรมหรือเรียนรู้ใด ๆ (ข้ามไปข้อ 33)</v>
          </cell>
        </row>
        <row r="22">
          <cell r="D22" t="str">
            <v>Participant</v>
          </cell>
          <cell r="F22" t="str">
            <v>หญิง</v>
          </cell>
          <cell r="H22" t="str">
            <v>มัธยมศึกษาตอนปลาย</v>
          </cell>
          <cell r="I22" t="str">
            <v>สมรส/อยู่ด้วยกัน</v>
          </cell>
          <cell r="L22" t="str">
            <v>ไม่ใช่</v>
          </cell>
          <cell r="M22" t="str">
            <v>ไม่กู้ยืม</v>
          </cell>
          <cell r="O22" t="str">
            <v>ไม่ใช่</v>
          </cell>
          <cell r="CH2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2" t="str">
            <v>ความรู้ทางการเกษตรและการใช้เทคโนโลยีสำหรับการผลิตในฟาร์ม</v>
          </cell>
          <cell r="CR22" t="str">
            <v>ประยุกต์</v>
          </cell>
          <cell r="CS22" t="str">
            <v>ประยุกต์</v>
          </cell>
          <cell r="CV22" t="str">
            <v>ประยุกต์</v>
          </cell>
          <cell r="CY22" t="str">
            <v>ประยุกต์</v>
          </cell>
          <cell r="DB22" t="str">
            <v>ประยุกต์</v>
          </cell>
        </row>
        <row r="23">
          <cell r="D23" t="str">
            <v>Non-Participant</v>
          </cell>
          <cell r="F23" t="str">
            <v>ชาย</v>
          </cell>
          <cell r="H23" t="str">
            <v>อนุปริญญา (ปวช., ปวส., ฝึกหัดครู)</v>
          </cell>
          <cell r="I23" t="str">
            <v>สมรส/อยู่ด้วยกัน</v>
          </cell>
          <cell r="L23" t="str">
            <v>ไม่ใช่</v>
          </cell>
          <cell r="M23" t="str">
            <v>กู้ยืม</v>
          </cell>
          <cell r="O23" t="str">
            <v>ใช่</v>
          </cell>
          <cell r="CH23" t="str">
            <v>ไม่ได้เข้าร่วมกิจกรรมอบรมหรือเรียนรู้ใด ๆ (ข้ามไปข้อ 33)</v>
          </cell>
        </row>
        <row r="24">
          <cell r="D24" t="str">
            <v>Participant</v>
          </cell>
          <cell r="F24" t="str">
            <v>ชาย</v>
          </cell>
          <cell r="H24" t="str">
            <v>มัธยมศึกษาตอนปลาย</v>
          </cell>
          <cell r="I24" t="str">
            <v>สมรส/อยู่ด้วยกัน</v>
          </cell>
          <cell r="L24" t="str">
            <v>ใช่</v>
          </cell>
          <cell r="M24" t="str">
            <v>ไม่กู้ยืม</v>
          </cell>
          <cell r="O24" t="str">
            <v>ใช่</v>
          </cell>
          <cell r="CH24" t="str">
            <v>ไม่ได้เข้าร่วมกิจกรรมอบรมหรือเรียนรู้ใด ๆ (ข้ามไปข้อ 33)</v>
          </cell>
        </row>
        <row r="25">
          <cell r="D25" t="str">
            <v>Participant</v>
          </cell>
          <cell r="F25" t="str">
            <v>หญิง</v>
          </cell>
          <cell r="H25" t="str">
            <v>ประถมศึกษา</v>
          </cell>
          <cell r="I25" t="str">
            <v>สมรส/อยู่ด้วยกัน</v>
          </cell>
          <cell r="L25" t="str">
            <v>ใช่</v>
          </cell>
          <cell r="M25" t="str">
            <v>ไม่กู้ยืม</v>
          </cell>
          <cell r="O25" t="str">
            <v>ใช่</v>
          </cell>
          <cell r="CH25" t="str">
            <v>ไม่ได้เข้าร่วมกิจกรรมอบรมหรือเรียนรู้ใด ๆ (ข้ามไปข้อ 33)</v>
          </cell>
        </row>
        <row r="26">
          <cell r="D26" t="str">
            <v>Participant</v>
          </cell>
          <cell r="F26" t="str">
            <v>หญิง</v>
          </cell>
          <cell r="H26" t="str">
            <v>ประถมศึกษา</v>
          </cell>
          <cell r="I26" t="str">
            <v>สมรส/อยู่ด้วยกัน</v>
          </cell>
          <cell r="L26" t="str">
            <v>ใช่</v>
          </cell>
          <cell r="M26" t="str">
            <v>ไม่กู้ยืม</v>
          </cell>
          <cell r="O26" t="str">
            <v>ใช่</v>
          </cell>
          <cell r="CH26" t="str">
            <v>ไม่ได้เข้าร่วมกิจกรรมอบรมหรือเรียนรู้ใด ๆ (ข้ามไปข้อ 33)</v>
          </cell>
        </row>
        <row r="27">
          <cell r="D27" t="str">
            <v>Participant</v>
          </cell>
          <cell r="F27" t="str">
            <v>ชาย</v>
          </cell>
          <cell r="H27" t="str">
            <v>มัธยมศึกษาตอนต้น</v>
          </cell>
          <cell r="I27" t="str">
            <v>สมรส/อยู่ด้วยกัน</v>
          </cell>
          <cell r="L27" t="str">
            <v>ใช่</v>
          </cell>
          <cell r="M27" t="str">
            <v>ไม่กู้ยืม</v>
          </cell>
          <cell r="O27" t="str">
            <v>ใช่</v>
          </cell>
          <cell r="CH27" t="str">
            <v>ไม่ได้เข้าร่วมกิจกรรมอบรมหรือเรียนรู้ใด ๆ (ข้ามไปข้อ 33)</v>
          </cell>
        </row>
        <row r="29">
          <cell r="D29" t="str">
            <v>Participant</v>
          </cell>
          <cell r="F29" t="str">
            <v>หญิง</v>
          </cell>
          <cell r="H29" t="str">
            <v>อนุปริญญา (ปวช., ปวส., ฝึกหัดครู)</v>
          </cell>
          <cell r="I29" t="str">
            <v>สมรส/อยู่ด้วยกัน</v>
          </cell>
          <cell r="L29" t="str">
            <v>ไม่ใช่</v>
          </cell>
          <cell r="M29" t="str">
            <v>ไม่กู้ยืม</v>
          </cell>
          <cell r="O29" t="str">
            <v>ใช่</v>
          </cell>
          <cell r="CH29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9" t="str">
            <v>การเป็นผู้ประกอบการทางการเกษตร</v>
          </cell>
          <cell r="CR29" t="str">
            <v>ประยุกต์</v>
          </cell>
          <cell r="CS29" t="str">
            <v>ประยุกต์</v>
          </cell>
          <cell r="CV29" t="str">
            <v>ประยุกต์</v>
          </cell>
          <cell r="CY29" t="str">
            <v>ประยุกต์</v>
          </cell>
          <cell r="DB29" t="str">
            <v>ประยุกต์</v>
          </cell>
        </row>
        <row r="30">
          <cell r="D30" t="str">
            <v>Participant</v>
          </cell>
          <cell r="F30" t="str">
            <v>หญิง</v>
          </cell>
          <cell r="H30" t="str">
            <v>ปริญญาตรี</v>
          </cell>
          <cell r="I30" t="str">
            <v>สมรส/อยู่ด้วยกัน</v>
          </cell>
          <cell r="L30" t="str">
            <v>ไม่ใช่</v>
          </cell>
          <cell r="M30" t="str">
            <v>กู้ยืม</v>
          </cell>
          <cell r="O30" t="str">
            <v>ใช่</v>
          </cell>
          <cell r="CH30" t="str">
            <v>ไม่ได้เข้าร่วมกิจกรรมอบรมหรือเรียนรู้ใด ๆ (ข้ามไปข้อ 33)</v>
          </cell>
        </row>
        <row r="32">
          <cell r="D32" t="str">
            <v>Participant</v>
          </cell>
          <cell r="F32" t="str">
            <v>ชาย</v>
          </cell>
          <cell r="H32" t="str">
            <v>ปริญญาตรี</v>
          </cell>
          <cell r="I32" t="str">
            <v>สมรส/อยู่ด้วยกัน</v>
          </cell>
          <cell r="L32" t="str">
            <v>ไม่ใช่</v>
          </cell>
          <cell r="M32" t="str">
            <v>กู้ยืม</v>
          </cell>
          <cell r="O32" t="str">
            <v>ไม่ใช่</v>
          </cell>
          <cell r="CH3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2" t="str">
            <v>ความรู้ทางการเกษตรและการใช้เทคโนโลยีสำหรับการผลิตในฟาร์ม</v>
          </cell>
          <cell r="CN3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32" t="str">
            <v>ประยุกต์</v>
          </cell>
          <cell r="CS32" t="str">
            <v>ประยุกต์</v>
          </cell>
          <cell r="CV32" t="str">
            <v>ประยุกต์</v>
          </cell>
          <cell r="CY32" t="str">
            <v>ประยุกต์</v>
          </cell>
          <cell r="DB32" t="str">
            <v>ประยุกต์</v>
          </cell>
        </row>
        <row r="33">
          <cell r="D33" t="str">
            <v>Participant</v>
          </cell>
          <cell r="F33" t="str">
            <v>ชาย</v>
          </cell>
          <cell r="H33" t="str">
            <v>อนุปริญญา (ปวช., ปวส., ฝึกหัดครู)</v>
          </cell>
          <cell r="I33" t="str">
            <v>โสด</v>
          </cell>
          <cell r="L33" t="str">
            <v>ไม่ใช่</v>
          </cell>
          <cell r="M33" t="str">
            <v>ไม่กู้ยืม</v>
          </cell>
          <cell r="O33" t="str">
            <v>ไม่ใช่</v>
          </cell>
          <cell r="CH33" t="str">
            <v>ไม่ได้เข้าร่วมกิจกรรมอบรมหรือเรียนรู้ใด ๆ (ข้ามไปข้อ 33)</v>
          </cell>
        </row>
        <row r="34">
          <cell r="D34" t="str">
            <v>Non-Participant</v>
          </cell>
          <cell r="F34" t="str">
            <v>ชาย</v>
          </cell>
          <cell r="H34" t="str">
            <v>มัธยมศึกษาตอนปลาย</v>
          </cell>
          <cell r="I34" t="str">
            <v>โสด</v>
          </cell>
          <cell r="L34" t="str">
            <v>ไม่ใช่</v>
          </cell>
          <cell r="M34" t="str">
            <v>ไม่กู้ยืม</v>
          </cell>
          <cell r="O34" t="str">
            <v>ใช่</v>
          </cell>
          <cell r="CH34" t="str">
            <v>ไม่ได้เข้าร่วมกิจกรรมอบรมหรือเรียนรู้ใด ๆ (ข้ามไปข้อ 33)</v>
          </cell>
        </row>
        <row r="35">
          <cell r="D35" t="str">
            <v>Participant</v>
          </cell>
          <cell r="F35" t="str">
            <v>ชาย</v>
          </cell>
          <cell r="H35" t="str">
            <v>ปริญญาตรี</v>
          </cell>
          <cell r="I35" t="str">
            <v>สมรส/อยู่ด้วยกัน</v>
          </cell>
          <cell r="L35" t="str">
            <v>ไม่ใช่</v>
          </cell>
          <cell r="M35" t="str">
            <v>กู้ยืม</v>
          </cell>
          <cell r="O35" t="str">
            <v>ไม่ใช่</v>
          </cell>
          <cell r="CH3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5" t="str">
            <v>การเป็นผู้ประกอบการทางการเกษตร</v>
          </cell>
          <cell r="CN35" t="str">
            <v>การเพิ่มมูลค่าผลผลิต และการแปรรูปผลผลิต (รวมถึงการพัฒนาคุณภาพผลผลิต)</v>
          </cell>
          <cell r="CR35" t="str">
            <v>ประยุกต์</v>
          </cell>
          <cell r="CS35" t="str">
            <v>ประยุกต์</v>
          </cell>
          <cell r="CV35" t="str">
            <v>ประยุกต์</v>
          </cell>
          <cell r="CY35" t="str">
            <v>ประยุกต์</v>
          </cell>
          <cell r="DB35" t="str">
            <v>ไม่ประยุกต์</v>
          </cell>
        </row>
        <row r="36">
          <cell r="D36" t="str">
            <v>Non-Participant</v>
          </cell>
          <cell r="F36" t="str">
            <v>ชาย</v>
          </cell>
          <cell r="H36" t="str">
            <v>มัธยมศึกษาตอนปลาย</v>
          </cell>
          <cell r="I36" t="str">
            <v>สมรส/อยู่ด้วยกัน</v>
          </cell>
          <cell r="L36" t="str">
            <v>ใช่</v>
          </cell>
          <cell r="M36" t="str">
            <v>ไม่กู้ยืม</v>
          </cell>
          <cell r="O36" t="str">
            <v>ใช่</v>
          </cell>
          <cell r="CH36" t="str">
            <v>ไม่ได้เข้าร่วมกิจกรรมอบรมหรือเรียนรู้ใด ๆ (ข้ามไปข้อ 33)</v>
          </cell>
        </row>
        <row r="37">
          <cell r="D37" t="str">
            <v>Participant</v>
          </cell>
          <cell r="F37" t="str">
            <v>ชาย</v>
          </cell>
          <cell r="H37" t="str">
            <v>มัธยมศึกษาตอนปลาย</v>
          </cell>
          <cell r="I37" t="str">
            <v>โสด</v>
          </cell>
          <cell r="L37" t="str">
            <v>ไม่ใช่</v>
          </cell>
          <cell r="M37" t="str">
            <v>ไม่กู้ยืม</v>
          </cell>
          <cell r="O37" t="str">
            <v>ไม่ใช่</v>
          </cell>
          <cell r="CH37" t="str">
            <v>ไม่ได้เข้าร่วมกิจกรรมอบรมหรือเรียนรู้ใด ๆ (ข้ามไปข้อ 33)</v>
          </cell>
        </row>
        <row r="38">
          <cell r="D38" t="str">
            <v>Participant</v>
          </cell>
          <cell r="F38" t="str">
            <v>ชาย</v>
          </cell>
          <cell r="H38" t="str">
            <v>สูงกว่าปริญญาตรี</v>
          </cell>
          <cell r="I38" t="str">
            <v>สมรส/อยู่ด้วยกัน</v>
          </cell>
          <cell r="L38" t="str">
            <v>ใช่</v>
          </cell>
          <cell r="M38" t="str">
            <v>ไม่กู้ยืม</v>
          </cell>
          <cell r="O38" t="str">
            <v>ใช่</v>
          </cell>
          <cell r="CH38" t="str">
            <v>ไม่ได้เข้าร่วมกิจกรรมอบรมหรือเรียนรู้ใด ๆ (ข้ามไปข้อ 33)</v>
          </cell>
        </row>
        <row r="39">
          <cell r="D39" t="str">
            <v>Participant</v>
          </cell>
          <cell r="F39" t="str">
            <v>ชาย</v>
          </cell>
          <cell r="H39" t="str">
            <v>ประถมศึกษา</v>
          </cell>
          <cell r="I39" t="str">
            <v>หย่าร้าง/แยกกันอยู่</v>
          </cell>
          <cell r="L39" t="str">
            <v>ไม่ใช่</v>
          </cell>
          <cell r="M39" t="str">
            <v>กู้ยืม</v>
          </cell>
          <cell r="O39" t="str">
            <v>ใช่</v>
          </cell>
          <cell r="CH39" t="str">
            <v>ไม่ได้เข้าร่วมกิจกรรมอบรมหรือเรียนรู้ใด ๆ (ข้ามไปข้อ 33)</v>
          </cell>
        </row>
        <row r="40">
          <cell r="D40" t="str">
            <v>Participant</v>
          </cell>
          <cell r="F40" t="str">
            <v>หญิง</v>
          </cell>
          <cell r="H40" t="str">
            <v>ปริญญาตรี</v>
          </cell>
          <cell r="I40" t="str">
            <v>สมรส/อยู่ด้วยกัน</v>
          </cell>
          <cell r="L40" t="str">
            <v>ไม่ใช่</v>
          </cell>
          <cell r="M40" t="str">
            <v>ไม่กู้ยืม</v>
          </cell>
          <cell r="O40" t="str">
            <v>ไม่ใช่</v>
          </cell>
          <cell r="CH4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" t="str">
            <v>การเพิ่มมูลค่าผลผลิต และการแปรรูปผลผลิต (รวมถึงการพัฒนาคุณภาพผลผลิต)</v>
          </cell>
          <cell r="CN4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40" t="str">
            <v>ประยุกต์</v>
          </cell>
          <cell r="CS40" t="str">
            <v>ประยุกต์</v>
          </cell>
          <cell r="CV40" t="str">
            <v>ประยุกต์</v>
          </cell>
          <cell r="CY40" t="str">
            <v>ประยุกต์</v>
          </cell>
          <cell r="DB40" t="str">
            <v>ประยุกต์</v>
          </cell>
        </row>
        <row r="41">
          <cell r="D41" t="str">
            <v>Participant</v>
          </cell>
          <cell r="F41" t="str">
            <v>ชาย</v>
          </cell>
          <cell r="H41" t="str">
            <v>มัธยมศึกษาตอนปลาย</v>
          </cell>
          <cell r="I41" t="str">
            <v>สมรส/อยู่ด้วยกัน</v>
          </cell>
          <cell r="L41" t="str">
            <v>ไม่ใช่</v>
          </cell>
          <cell r="M41" t="str">
            <v>ไม่กู้ยืม</v>
          </cell>
          <cell r="O41" t="str">
            <v>ไม่ใช่</v>
          </cell>
          <cell r="CH41" t="str">
            <v>ไม่ได้เข้าร่วมกิจกรรมอบรมหรือเรียนรู้ใด ๆ (ข้ามไปข้อ 33)</v>
          </cell>
        </row>
        <row r="42">
          <cell r="D42" t="str">
            <v>Participant</v>
          </cell>
          <cell r="F42" t="str">
            <v>ชาย</v>
          </cell>
          <cell r="H42" t="str">
            <v>ปริญญาตรี</v>
          </cell>
          <cell r="I42" t="str">
            <v>สมรส/อยู่ด้วยกัน</v>
          </cell>
          <cell r="L42" t="str">
            <v>ใช่</v>
          </cell>
          <cell r="M42" t="str">
            <v>กู้ยืม</v>
          </cell>
          <cell r="O42" t="str">
            <v>ใช่</v>
          </cell>
          <cell r="CH42" t="str">
            <v>ไม่ได้เข้าร่วมกิจกรรมอบรมหรือเรียนรู้ใด ๆ (ข้ามไปข้อ 33)</v>
          </cell>
        </row>
        <row r="43">
          <cell r="D43" t="str">
            <v>Non-Participant</v>
          </cell>
          <cell r="F43" t="str">
            <v>หญิง</v>
          </cell>
          <cell r="H43" t="str">
            <v>มัธยมศึกษาตอนต้น</v>
          </cell>
          <cell r="I43" t="str">
            <v>โสด</v>
          </cell>
          <cell r="L43" t="str">
            <v>ไม่ใช่</v>
          </cell>
          <cell r="M43" t="str">
            <v>ไม่กู้ยืม</v>
          </cell>
          <cell r="O43" t="str">
            <v>ไม่ใช่</v>
          </cell>
          <cell r="CH43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3" t="str">
            <v>การเพิ่มมูลค่าผลผลิต และการแปรรูปผลผลิต (รวมถึงการพัฒนาคุณภาพผลผลิต)</v>
          </cell>
          <cell r="CN4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43" t="str">
            <v>ประยุกต์</v>
          </cell>
          <cell r="CS43" t="str">
            <v>ประยุกต์</v>
          </cell>
          <cell r="CV43" t="str">
            <v>ประยุกต์</v>
          </cell>
          <cell r="CY43" t="str">
            <v>ประยุกต์</v>
          </cell>
          <cell r="DB43" t="str">
            <v>ประยุกต์</v>
          </cell>
        </row>
        <row r="44">
          <cell r="D44" t="str">
            <v>Non-Participant</v>
          </cell>
          <cell r="F44" t="str">
            <v>ชาย</v>
          </cell>
          <cell r="H44" t="str">
            <v>อนุปริญญา (ปวช., ปวส., ฝึกหัดครู)</v>
          </cell>
          <cell r="I44" t="str">
            <v>โสด</v>
          </cell>
          <cell r="L44" t="str">
            <v>ไม่ใช่</v>
          </cell>
          <cell r="M44" t="str">
            <v>กู้ยืม</v>
          </cell>
          <cell r="O44" t="str">
            <v>ไม่ใช่</v>
          </cell>
          <cell r="CH44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4" t="str">
            <v>การเพิ่มมูลค่าผลผลิต และการแปรรูปผลผลิต (รวมถึงการพัฒนาคุณภาพผลผลิต)</v>
          </cell>
          <cell r="CN44" t="str">
            <v>ความรู้ทางการเกษตรและการใช้เทคโนโลยีสำหรับการผลิตในฟาร์ม</v>
          </cell>
          <cell r="CR44" t="str">
            <v>ประยุกต์</v>
          </cell>
          <cell r="CS44" t="str">
            <v>ประยุกต์</v>
          </cell>
          <cell r="CV44" t="str">
            <v>ประยุกต์</v>
          </cell>
          <cell r="CY44" t="str">
            <v>ประยุกต์</v>
          </cell>
          <cell r="DB44" t="str">
            <v>ประยุกต์</v>
          </cell>
        </row>
        <row r="45">
          <cell r="D45" t="str">
            <v>Non-Participant</v>
          </cell>
          <cell r="F45" t="str">
            <v>ชาย</v>
          </cell>
          <cell r="H45" t="str">
            <v>ปริญญาตรี</v>
          </cell>
          <cell r="I45" t="str">
            <v>สมรส/อยู่ด้วยกัน</v>
          </cell>
          <cell r="L45" t="str">
            <v>ไม่ใช่</v>
          </cell>
          <cell r="M45" t="str">
            <v>ไม่กู้ยืม</v>
          </cell>
          <cell r="O45" t="str">
            <v>ไม่ใช่</v>
          </cell>
          <cell r="CH45" t="str">
            <v>ไม่ได้เข้าร่วมกิจกรรมอบรมหรือเรียนรู้ใด ๆ (ข้ามไปข้อ 33)</v>
          </cell>
        </row>
        <row r="46">
          <cell r="D46" t="str">
            <v>Non-Participant</v>
          </cell>
          <cell r="F46" t="str">
            <v>ชาย</v>
          </cell>
          <cell r="H46" t="str">
            <v>มัธยมศึกษาตอนปลาย</v>
          </cell>
          <cell r="I46" t="str">
            <v>สมรส/อยู่ด้วยกัน</v>
          </cell>
          <cell r="L46" t="str">
            <v>ไม่ใช่</v>
          </cell>
          <cell r="M46" t="str">
            <v>ไม่กู้ยืม</v>
          </cell>
          <cell r="O46" t="str">
            <v>ใช่</v>
          </cell>
          <cell r="CH46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6" t="str">
            <v>การเป็นผู้ประกอบการทางการเกษตร</v>
          </cell>
          <cell r="CN46" t="str">
            <v>ความรู้ทางการเกษตรและการใช้เทคโนโลยีสำหรับการผลิตในฟาร์ม</v>
          </cell>
          <cell r="CR46" t="str">
            <v>ประยุกต์</v>
          </cell>
          <cell r="CS46" t="str">
            <v>ประยุกต์</v>
          </cell>
          <cell r="CV46" t="str">
            <v>ประยุกต์</v>
          </cell>
          <cell r="CY46" t="str">
            <v>ประยุกต์</v>
          </cell>
          <cell r="DB46" t="str">
            <v>ประยุกต์</v>
          </cell>
        </row>
        <row r="47">
          <cell r="D47" t="str">
            <v>Non-Participant</v>
          </cell>
          <cell r="F47" t="str">
            <v>ชาย</v>
          </cell>
          <cell r="H47" t="str">
            <v>ประถมศึกษา</v>
          </cell>
          <cell r="I47" t="str">
            <v>สมรส/อยู่ด้วยกัน</v>
          </cell>
          <cell r="L47" t="str">
            <v>ไม่ใช่</v>
          </cell>
          <cell r="M47" t="str">
            <v>ไม่กู้ยืม</v>
          </cell>
          <cell r="O47" t="str">
            <v>ไม่ใช่</v>
          </cell>
          <cell r="CH47" t="str">
            <v>ไม่ได้เข้าร่วมกิจกรรมอบรมหรือเรียนรู้ใด ๆ (ข้ามไปข้อ 33)</v>
          </cell>
        </row>
        <row r="48">
          <cell r="D48" t="str">
            <v>Non-Participant</v>
          </cell>
          <cell r="F48" t="str">
            <v>ชาย</v>
          </cell>
          <cell r="H48" t="str">
            <v>ปริญญาตรี</v>
          </cell>
          <cell r="I48" t="str">
            <v>โสด</v>
          </cell>
          <cell r="L48" t="str">
            <v>ไม่ใช่</v>
          </cell>
          <cell r="M48" t="str">
            <v>ไม่กู้ยืม</v>
          </cell>
          <cell r="O48" t="str">
            <v>ไม่ใช่</v>
          </cell>
          <cell r="CH4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8" t="str">
            <v>การเพิ่มมูลค่าผลผลิต และการแปรรูปผลผลิต (รวมถึงการพัฒนาคุณภาพผลผลิต)</v>
          </cell>
          <cell r="CN48" t="str">
            <v>ความรู้ทางการเกษตรและการใช้เทคโนโลยีสำหรับการผลิตในฟาร์ม</v>
          </cell>
          <cell r="CR48" t="str">
            <v>ประยุกต์</v>
          </cell>
          <cell r="CS48" t="str">
            <v>ประยุกต์</v>
          </cell>
          <cell r="CV48" t="str">
            <v>ประยุกต์</v>
          </cell>
          <cell r="CY48" t="str">
            <v>ประยุกต์</v>
          </cell>
          <cell r="DB48" t="str">
            <v>ประยุกต์</v>
          </cell>
        </row>
        <row r="49">
          <cell r="D49" t="str">
            <v>Non-Participant</v>
          </cell>
          <cell r="F49" t="str">
            <v>ชาย</v>
          </cell>
          <cell r="H49" t="str">
            <v>ประถมศึกษา</v>
          </cell>
          <cell r="I49" t="str">
            <v>สมรส/อยู่ด้วยกัน</v>
          </cell>
          <cell r="L49" t="str">
            <v>ใช่</v>
          </cell>
          <cell r="M49" t="str">
            <v>กู้ยืม</v>
          </cell>
          <cell r="O49" t="str">
            <v>ใช่</v>
          </cell>
          <cell r="CH4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9" t="str">
            <v>ความรู้ทางการเกษตรและการใช้เทคโนโลยีสำหรับการผลิตในฟาร์ม</v>
          </cell>
          <cell r="CN49" t="str">
            <v>การเพิ่มมูลค่าผลผลิต และการแปรรูปผลผลิต (รวมถึงการพัฒนาคุณภาพผลผลิต)</v>
          </cell>
          <cell r="CR49" t="str">
            <v>ประยุกต์</v>
          </cell>
          <cell r="CS49" t="str">
            <v>ประยุกต์</v>
          </cell>
          <cell r="CV49" t="str">
            <v>ประยุกต์</v>
          </cell>
          <cell r="CY49" t="str">
            <v>ประยุกต์</v>
          </cell>
          <cell r="DB49" t="str">
            <v>ประยุกต์</v>
          </cell>
        </row>
        <row r="50">
          <cell r="D50" t="str">
            <v>Non-Participant</v>
          </cell>
          <cell r="F50" t="str">
            <v>ชาย</v>
          </cell>
          <cell r="H50" t="str">
            <v>มัธยมศึกษาตอนต้น</v>
          </cell>
          <cell r="I50" t="str">
            <v>สมรส/อยู่ด้วยกัน</v>
          </cell>
          <cell r="L50" t="str">
            <v>ใช่</v>
          </cell>
          <cell r="M50" t="str">
            <v>ไม่กู้ยืม</v>
          </cell>
          <cell r="O50" t="str">
            <v>ใช่</v>
          </cell>
          <cell r="CH50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50" t="str">
            <v>ความรู้ทางการเกษตรและการใช้เทคโนโลยีสำหรับการผลิตในฟาร์ม</v>
          </cell>
          <cell r="CN5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50" t="str">
            <v>ประยุกต์</v>
          </cell>
          <cell r="CS50" t="str">
            <v>ประยุกต์</v>
          </cell>
          <cell r="CV50" t="str">
            <v>ประยุกต์</v>
          </cell>
          <cell r="CY50" t="str">
            <v>ประยุกต์</v>
          </cell>
          <cell r="DB50" t="str">
            <v>ประยุกต์</v>
          </cell>
        </row>
        <row r="51">
          <cell r="D51" t="str">
            <v>Non-Participant</v>
          </cell>
          <cell r="F51" t="str">
            <v>หญิง</v>
          </cell>
          <cell r="H51" t="str">
            <v>มัธยมศึกษาตอนปลาย</v>
          </cell>
          <cell r="I51" t="str">
            <v>สมรส/อยู่ด้วยกัน</v>
          </cell>
          <cell r="L51" t="str">
            <v>ใช่</v>
          </cell>
          <cell r="M51" t="str">
            <v>ไม่กู้ยืม</v>
          </cell>
          <cell r="O51" t="str">
            <v>ใช่</v>
          </cell>
          <cell r="CH51" t="str">
            <v>จากการเข้าร่วมกิจกรรมอบรม ที่จัดโดยโครงการเกษตรกรปราดเปรื่อง (Smart Farmer)</v>
          </cell>
          <cell r="CJ51" t="str">
            <v>ความรู้ทางการเกษตรและการใช้เทคโนโลยีสำหรับการผลิตในฟาร์ม</v>
          </cell>
          <cell r="CN51" t="str">
            <v>การเป็นผู้ประกอบการทางการเกษตร</v>
          </cell>
          <cell r="CR51" t="str">
            <v>ประยุกต์</v>
          </cell>
          <cell r="CS51" t="str">
            <v>ประยุกต์</v>
          </cell>
          <cell r="CV51" t="str">
            <v>ประยุกต์</v>
          </cell>
          <cell r="CY51" t="str">
            <v>ประยุกต์</v>
          </cell>
          <cell r="DB51" t="str">
            <v>ประยุกต์</v>
          </cell>
        </row>
        <row r="52">
          <cell r="D52" t="str">
            <v>Non-Participant</v>
          </cell>
          <cell r="F52" t="str">
            <v>หญิง</v>
          </cell>
          <cell r="H52" t="str">
            <v>ปริญญาตรี</v>
          </cell>
          <cell r="I52" t="str">
            <v>สมรส/อยู่ด้วยกัน</v>
          </cell>
          <cell r="L52" t="str">
            <v>ไม่ใช่</v>
          </cell>
          <cell r="M52" t="str">
            <v>ไม่กู้ยืม</v>
          </cell>
          <cell r="O52" t="str">
            <v>ใช่</v>
          </cell>
          <cell r="CH52" t="str">
            <v>จากการเข้าร่วมกิจกรรมอบรม ที่จัดโดยโครงการเกษตรกรปราดเปรื่อง (Smart Farmer)</v>
          </cell>
          <cell r="CJ52" t="str">
            <v>ความรู้ทางการเกษตรและการใช้เทคโนโลยีสำหรับการผลิตในฟาร์ม</v>
          </cell>
          <cell r="CN52" t="str">
            <v>การเป็นผู้ประกอบการทางการเกษตร</v>
          </cell>
          <cell r="CR52" t="str">
            <v>ประยุกต์</v>
          </cell>
          <cell r="CS52" t="str">
            <v>ประยุกต์</v>
          </cell>
          <cell r="CV52" t="str">
            <v>ประยุกต์</v>
          </cell>
          <cell r="CY52" t="str">
            <v>ประยุกต์</v>
          </cell>
          <cell r="DB52" t="str">
            <v>ประยุกต์</v>
          </cell>
        </row>
        <row r="53">
          <cell r="D53" t="str">
            <v>Non-Participant</v>
          </cell>
          <cell r="F53" t="str">
            <v>หญิง</v>
          </cell>
          <cell r="H53" t="str">
            <v>มัธยมศึกษาตอนปลาย</v>
          </cell>
          <cell r="I53" t="str">
            <v>สมรส/อยู่ด้วยกัน</v>
          </cell>
          <cell r="L53" t="str">
            <v>ใช่</v>
          </cell>
          <cell r="M53" t="str">
            <v>ไม่กู้ยืม</v>
          </cell>
          <cell r="O53" t="str">
            <v>ใช่</v>
          </cell>
          <cell r="CH53" t="str">
            <v>ไม่ได้เข้าร่วมกิจกรรมอบรมหรือเรียนรู้ใด ๆ (ข้ามไปข้อ 33)</v>
          </cell>
        </row>
        <row r="55">
          <cell r="D55" t="str">
            <v>Non-Participant</v>
          </cell>
          <cell r="F55" t="str">
            <v>ชาย</v>
          </cell>
          <cell r="H55" t="str">
            <v>มัธยมศึกษาตอนปลาย</v>
          </cell>
          <cell r="I55" t="str">
            <v>โสด</v>
          </cell>
          <cell r="L55" t="str">
            <v>ไม่ใช่</v>
          </cell>
          <cell r="M55" t="str">
            <v>ไม่กู้ยืม</v>
          </cell>
          <cell r="O55" t="str">
            <v>ใช่</v>
          </cell>
          <cell r="CH55" t="str">
            <v>ไม่ได้เข้าร่วมกิจกรรมอบรมหรือเรียนรู้ใด ๆ (ข้ามไปข้อ 33)</v>
          </cell>
        </row>
        <row r="56">
          <cell r="D56" t="str">
            <v>Non-Participant</v>
          </cell>
          <cell r="F56" t="str">
            <v>หญิง</v>
          </cell>
          <cell r="H56" t="str">
            <v>มัธยมศึกษาตอนปลาย</v>
          </cell>
          <cell r="I56" t="str">
            <v>สมรส/อยู่ด้วยกัน</v>
          </cell>
          <cell r="L56" t="str">
            <v>ไม่ใช่</v>
          </cell>
          <cell r="M56" t="str">
            <v>กู้ยืม</v>
          </cell>
          <cell r="O56" t="str">
            <v>ไม่ใช่</v>
          </cell>
          <cell r="CH5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56" t="str">
            <v>ความรู้ทางการเกษตรและการใช้เทคโนโลยีสำหรับการผลิตในฟาร์ม</v>
          </cell>
          <cell r="CN56" t="str">
            <v>การเป็นผู้ประกอบการทางการเกษตร</v>
          </cell>
          <cell r="CR56" t="str">
            <v>ประยุกต์</v>
          </cell>
          <cell r="CS56" t="str">
            <v>ประยุกต์</v>
          </cell>
          <cell r="CV56" t="str">
            <v>ประยุกต์</v>
          </cell>
          <cell r="CY56" t="str">
            <v>ประยุกต์</v>
          </cell>
          <cell r="DB56" t="str">
            <v>ประยุกต์</v>
          </cell>
        </row>
        <row r="57">
          <cell r="D57" t="str">
            <v>Participant</v>
          </cell>
          <cell r="F57" t="str">
            <v>ชาย</v>
          </cell>
          <cell r="H57" t="str">
            <v>มัธยมศึกษาตอนปลาย</v>
          </cell>
          <cell r="I57" t="str">
            <v>หย่าร้าง/แยกกันอยู่</v>
          </cell>
          <cell r="L57" t="str">
            <v>ไม่ใช่</v>
          </cell>
          <cell r="M57" t="str">
            <v>ไม่กู้ยืม</v>
          </cell>
          <cell r="O57" t="str">
            <v>ไม่ใช่</v>
          </cell>
          <cell r="CH5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57" t="str">
            <v>การเพิ่มมูลค่าผลผลิต และการแปรรูปผลผลิต (รวมถึงการพัฒนาคุณภาพผลผลิต)</v>
          </cell>
          <cell r="CN57" t="str">
            <v>การเป็นผู้ประกอบการทางการเกษตร</v>
          </cell>
          <cell r="CR57" t="str">
            <v>ประยุกต์</v>
          </cell>
          <cell r="CS57" t="str">
            <v>ประยุกต์</v>
          </cell>
          <cell r="CV57" t="str">
            <v>ประยุกต์</v>
          </cell>
          <cell r="CY57" t="str">
            <v>ประยุกต์</v>
          </cell>
          <cell r="DB57" t="str">
            <v>ประยุกต์</v>
          </cell>
        </row>
        <row r="58">
          <cell r="D58" t="str">
            <v>Participant</v>
          </cell>
          <cell r="F58" t="str">
            <v>หญิง</v>
          </cell>
          <cell r="H58" t="str">
            <v>อนุปริญญา (ปวช., ปวส., ฝึกหัดครู)</v>
          </cell>
          <cell r="I58" t="str">
            <v>สมรส/อยู่ด้วยกัน</v>
          </cell>
          <cell r="L58" t="str">
            <v>ใช่</v>
          </cell>
          <cell r="M58" t="str">
            <v>กู้ยืม</v>
          </cell>
          <cell r="O58" t="str">
            <v>ใช่</v>
          </cell>
          <cell r="CH58" t="str">
            <v>ไม่ได้เข้าร่วมกิจกรรมอบรมหรือเรียนรู้ใด ๆ (ข้ามไปข้อ 33)</v>
          </cell>
        </row>
        <row r="59">
          <cell r="D59" t="str">
            <v>Participant</v>
          </cell>
          <cell r="F59" t="str">
            <v>ชาย</v>
          </cell>
          <cell r="H59" t="str">
            <v>ปริญญาตรี</v>
          </cell>
          <cell r="I59" t="str">
            <v>สมรส/อยู่ด้วยกัน</v>
          </cell>
          <cell r="L59" t="str">
            <v>ไม่ใช่</v>
          </cell>
          <cell r="M59" t="str">
            <v>ไม่กู้ยืม</v>
          </cell>
          <cell r="O59" t="str">
            <v>ไม่ใช่</v>
          </cell>
          <cell r="CH59" t="str">
            <v>ไม่ได้เข้าร่วมกิจกรรมอบรมหรือเรียนรู้ใด ๆ (ข้ามไปข้อ 33)</v>
          </cell>
        </row>
        <row r="60">
          <cell r="D60" t="str">
            <v>Participant</v>
          </cell>
          <cell r="F60" t="str">
            <v>ชาย</v>
          </cell>
          <cell r="H60" t="str">
            <v>ปริญญาตรี</v>
          </cell>
          <cell r="I60" t="str">
            <v>สมรส/อยู่ด้วยกัน</v>
          </cell>
          <cell r="L60" t="str">
            <v>ใช่</v>
          </cell>
          <cell r="M60" t="str">
            <v>ไม่กู้ยืม</v>
          </cell>
          <cell r="O60" t="str">
            <v>ไม่ใช่</v>
          </cell>
          <cell r="CH60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60" t="str">
            <v>การเป็นผู้ประกอบการทางการเกษตร</v>
          </cell>
          <cell r="CN60" t="str">
            <v>การเพิ่มมูลค่าผลผลิต และการแปรรูปผลผลิต (รวมถึงการพัฒนาคุณภาพผลผลิต)</v>
          </cell>
          <cell r="CR60" t="str">
            <v>ประยุกต์</v>
          </cell>
          <cell r="CS60" t="str">
            <v>ประยุกต์</v>
          </cell>
          <cell r="CV60" t="str">
            <v>ประยุกต์</v>
          </cell>
          <cell r="CY60" t="str">
            <v>ประยุกต์</v>
          </cell>
          <cell r="DB60" t="str">
            <v>ประยุกต์</v>
          </cell>
        </row>
        <row r="61">
          <cell r="D61" t="str">
            <v>Participant</v>
          </cell>
          <cell r="F61" t="str">
            <v>ชาย</v>
          </cell>
          <cell r="H61" t="str">
            <v>มัธยมศึกษาตอนปลาย</v>
          </cell>
          <cell r="I61" t="str">
            <v>สมรส/อยู่ด้วยกัน</v>
          </cell>
          <cell r="L61" t="str">
            <v>ไม่ใช่</v>
          </cell>
          <cell r="M61" t="str">
            <v>ไม่กู้ยืม</v>
          </cell>
          <cell r="O61" t="str">
            <v>ไม่ใช่</v>
          </cell>
          <cell r="CH61" t="str">
            <v>ไม่ได้เข้าร่วมกิจกรรมอบรมหรือเรียนรู้ใด ๆ (ข้ามไปข้อ 33)</v>
          </cell>
        </row>
        <row r="62">
          <cell r="D62" t="str">
            <v>Participant</v>
          </cell>
          <cell r="F62" t="str">
            <v>ชาย</v>
          </cell>
          <cell r="H62" t="str">
            <v>อนุปริญญา (ปวช., ปวส., ฝึกหัดครู)</v>
          </cell>
          <cell r="I62" t="str">
            <v>สมรส/อยู่ด้วยกัน</v>
          </cell>
          <cell r="L62" t="str">
            <v>ใช่</v>
          </cell>
          <cell r="M62" t="str">
            <v>ไม่กู้ยืม</v>
          </cell>
          <cell r="O62" t="str">
            <v>ใช่</v>
          </cell>
          <cell r="CH62" t="str">
            <v>ไม่ได้เข้าร่วมกิจกรรมอบรมหรือเรียนรู้ใด ๆ (ข้ามไปข้อ 33)</v>
          </cell>
        </row>
        <row r="63">
          <cell r="D63" t="str">
            <v>Participant</v>
          </cell>
          <cell r="F63" t="str">
            <v>ชาย</v>
          </cell>
          <cell r="H63" t="str">
            <v>อนุปริญญา (ปวช., ปวส., ฝึกหัดครู)</v>
          </cell>
          <cell r="I63" t="str">
            <v>สมรส/อยู่ด้วยกัน</v>
          </cell>
          <cell r="L63" t="str">
            <v>ไม่ใช่</v>
          </cell>
          <cell r="M63" t="str">
            <v>ไม่กู้ยืม</v>
          </cell>
          <cell r="O63" t="str">
            <v>ไม่ใช่</v>
          </cell>
          <cell r="CH6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N63" t="str">
            <v>ความรู้ทางการเกษตรและการใช้เทคโนโลยีสำหรับการผลิตในฟาร์ม</v>
          </cell>
          <cell r="CR63" t="str">
            <v>ประยุกต์</v>
          </cell>
          <cell r="CS63" t="str">
            <v>ประยุกต์</v>
          </cell>
          <cell r="CV63" t="str">
            <v>ประยุกต์</v>
          </cell>
          <cell r="CY63" t="str">
            <v>ประยุกต์</v>
          </cell>
          <cell r="DB63" t="str">
            <v>ประยุกต์</v>
          </cell>
        </row>
        <row r="64">
          <cell r="D64" t="str">
            <v>Participant</v>
          </cell>
          <cell r="F64" t="str">
            <v>ชาย</v>
          </cell>
          <cell r="H64" t="str">
            <v>ปริญญาตรี</v>
          </cell>
          <cell r="I64" t="str">
            <v>โสด</v>
          </cell>
          <cell r="L64" t="str">
            <v>ใช่</v>
          </cell>
          <cell r="M64" t="str">
            <v>กู้ยืม</v>
          </cell>
          <cell r="O64" t="str">
            <v>ใช่</v>
          </cell>
          <cell r="CH64" t="str">
            <v>ไม่ได้เข้าร่วมกิจกรรมอบรมหรือเรียนรู้ใด ๆ (ข้ามไปข้อ 33)</v>
          </cell>
        </row>
        <row r="65">
          <cell r="D65" t="str">
            <v>Participant</v>
          </cell>
          <cell r="F65" t="str">
            <v>ชาย</v>
          </cell>
          <cell r="H65" t="str">
            <v>ปริญญาตรี</v>
          </cell>
          <cell r="I65" t="str">
            <v>หย่าร้าง/แยกกันอยู่</v>
          </cell>
          <cell r="L65" t="str">
            <v>ไม่ใช่</v>
          </cell>
          <cell r="M65" t="str">
            <v>ไม่กู้ยืม</v>
          </cell>
          <cell r="O65" t="str">
            <v>ไม่ใช่</v>
          </cell>
          <cell r="CH65" t="str">
            <v>ไม่ได้เข้าร่วมกิจกรรมอบรมหรือเรียนรู้ใด ๆ (ข้ามไปข้อ 33)</v>
          </cell>
        </row>
        <row r="66">
          <cell r="D66" t="str">
            <v>Participant</v>
          </cell>
          <cell r="F66" t="str">
            <v>ชาย</v>
          </cell>
          <cell r="H66" t="str">
            <v>อนุปริญญา (ปวช., ปวส., ฝึกหัดครู)</v>
          </cell>
          <cell r="I66" t="str">
            <v>โสด</v>
          </cell>
          <cell r="L66" t="str">
            <v>ไม่ใช่</v>
          </cell>
          <cell r="M66" t="str">
            <v>ไม่กู้ยืม</v>
          </cell>
          <cell r="O66" t="str">
            <v>ใช่</v>
          </cell>
          <cell r="CH6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66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66" t="str">
            <v>การเป็นผู้ประกอบการทางการเกษตร</v>
          </cell>
          <cell r="CR66" t="str">
            <v>ประยุกต์</v>
          </cell>
          <cell r="CS66" t="str">
            <v>ประยุกต์</v>
          </cell>
          <cell r="CV66" t="str">
            <v>ประยุกต์</v>
          </cell>
          <cell r="CY66" t="str">
            <v>ประยุกต์</v>
          </cell>
          <cell r="DB66" t="str">
            <v>ประยุกต์</v>
          </cell>
        </row>
        <row r="67">
          <cell r="D67" t="str">
            <v>Participant</v>
          </cell>
          <cell r="F67" t="str">
            <v>ชาย</v>
          </cell>
          <cell r="H67" t="str">
            <v>มัธยมศึกษาตอนต้น</v>
          </cell>
          <cell r="I67" t="str">
            <v>สมรส/อยู่ด้วยกัน</v>
          </cell>
          <cell r="L67" t="str">
            <v>ไม่ใช่</v>
          </cell>
          <cell r="M67" t="str">
            <v>ไม่กู้ยืม</v>
          </cell>
          <cell r="O67" t="str">
            <v>ไม่ใช่</v>
          </cell>
          <cell r="CH67" t="str">
            <v>ไม่ได้เข้าร่วมกิจกรรมอบรมหรือเรียนรู้ใด ๆ (ข้ามไปข้อ 33)</v>
          </cell>
        </row>
        <row r="68">
          <cell r="D68" t="str">
            <v>Participant</v>
          </cell>
          <cell r="F68" t="str">
            <v>ชาย</v>
          </cell>
          <cell r="H68" t="str">
            <v>อนุปริญญา (ปวช., ปวส., ฝึกหัดครู)</v>
          </cell>
          <cell r="I68" t="str">
            <v>สมรส/อยู่ด้วยกัน</v>
          </cell>
          <cell r="L68" t="str">
            <v>ใช่</v>
          </cell>
          <cell r="M68" t="str">
            <v>ไม่กู้ยืม</v>
          </cell>
          <cell r="O68" t="str">
            <v>ใช่</v>
          </cell>
          <cell r="CH68" t="str">
            <v>ไม่ได้เข้าร่วมกิจกรรมอบรมหรือเรียนรู้ใด ๆ (ข้ามไปข้อ 33)</v>
          </cell>
        </row>
        <row r="69">
          <cell r="D69" t="str">
            <v>Participant</v>
          </cell>
          <cell r="F69" t="str">
            <v>ชาย</v>
          </cell>
          <cell r="H69" t="str">
            <v>ปริญญาตรี</v>
          </cell>
          <cell r="I69" t="str">
            <v>โสด</v>
          </cell>
          <cell r="L69" t="str">
            <v>ใช่</v>
          </cell>
          <cell r="M69" t="str">
            <v>ไม่กู้ยืม</v>
          </cell>
          <cell r="O69" t="str">
            <v>ไม่ใช่</v>
          </cell>
          <cell r="CH69" t="str">
            <v>จากการเข้าร่วมกิจกรรมอบรม ที่จัดโดยโครงการเกษตรกรปราดเปรื่อง (Smart Farmer)</v>
          </cell>
          <cell r="CJ6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69" t="str">
            <v>ความรู้ทางการเกษตรและการใช้เทคโนโลยีสำหรับการผลิตในฟาร์ม</v>
          </cell>
          <cell r="CR69" t="str">
            <v>ประยุกต์</v>
          </cell>
          <cell r="CS69" t="str">
            <v>ประยุกต์</v>
          </cell>
          <cell r="CV69" t="str">
            <v>ประยุกต์</v>
          </cell>
          <cell r="CY69" t="str">
            <v>ไม่ประยุกต์</v>
          </cell>
          <cell r="DB69" t="str">
            <v>ไม่ประยุกต์</v>
          </cell>
        </row>
        <row r="70">
          <cell r="D70" t="str">
            <v>Participant</v>
          </cell>
          <cell r="F70" t="str">
            <v>ชาย</v>
          </cell>
          <cell r="H70" t="str">
            <v>มัธยมศึกษาตอนต้น</v>
          </cell>
          <cell r="I70" t="str">
            <v>สมรส/อยู่ด้วยกัน</v>
          </cell>
          <cell r="L70" t="str">
            <v>ไม่ใช่</v>
          </cell>
          <cell r="M70" t="str">
            <v>กู้ยืม</v>
          </cell>
          <cell r="O70" t="str">
            <v>ใช่</v>
          </cell>
          <cell r="CH70" t="str">
            <v>ไม่ได้เข้าร่วมกิจกรรมอบรมหรือเรียนรู้ใด ๆ (ข้ามไปข้อ 33)</v>
          </cell>
        </row>
        <row r="71">
          <cell r="D71" t="str">
            <v>Participant</v>
          </cell>
          <cell r="F71" t="str">
            <v>ชาย</v>
          </cell>
          <cell r="H71" t="str">
            <v>ปริญญาตรี</v>
          </cell>
          <cell r="I71" t="str">
            <v>สมรส/อยู่ด้วยกัน</v>
          </cell>
          <cell r="L71" t="str">
            <v>ใช่</v>
          </cell>
          <cell r="M71" t="str">
            <v>ไม่กู้ยืม</v>
          </cell>
          <cell r="O71" t="str">
            <v>ใช่</v>
          </cell>
          <cell r="CH71" t="str">
            <v>ไม่ได้เข้าร่วมกิจกรรมอบรมหรือเรียนรู้ใด ๆ (ข้ามไปข้อ 33)</v>
          </cell>
        </row>
        <row r="72">
          <cell r="D72" t="str">
            <v>Participant</v>
          </cell>
          <cell r="F72" t="str">
            <v>หญิง</v>
          </cell>
          <cell r="H72" t="str">
            <v>ปริญญาตรี</v>
          </cell>
          <cell r="I72" t="str">
            <v>โสด</v>
          </cell>
          <cell r="L72" t="str">
            <v>ใช่</v>
          </cell>
          <cell r="M72" t="str">
            <v>ไม่กู้ยืม</v>
          </cell>
          <cell r="O72" t="str">
            <v>ใช่</v>
          </cell>
          <cell r="CH7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7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72" t="str">
            <v>การเป็นผู้ประกอบการทางการเกษตร</v>
          </cell>
          <cell r="CR72" t="str">
            <v>ประยุกต์</v>
          </cell>
          <cell r="CS72" t="str">
            <v>ไม่ประยุกต์</v>
          </cell>
          <cell r="CV72" t="str">
            <v>ประยุกต์</v>
          </cell>
          <cell r="CY72" t="str">
            <v>ประยุกต์</v>
          </cell>
          <cell r="DB72" t="str">
            <v>ประยุกต์</v>
          </cell>
        </row>
        <row r="73">
          <cell r="D73" t="str">
            <v>Participant</v>
          </cell>
          <cell r="F73" t="str">
            <v>ชาย</v>
          </cell>
          <cell r="H73" t="str">
            <v>ปริญญาตรี</v>
          </cell>
          <cell r="I73" t="str">
            <v>สมรส/อยู่ด้วยกัน</v>
          </cell>
          <cell r="L73" t="str">
            <v>ไม่ใช่</v>
          </cell>
          <cell r="M73" t="str">
            <v>ไม่กู้ยืม</v>
          </cell>
          <cell r="O73" t="str">
            <v>ไม่ใช่</v>
          </cell>
          <cell r="CH73" t="str">
            <v>ไม่ได้เข้าร่วมกิจกรรมอบรมหรือเรียนรู้ใด ๆ (ข้ามไปข้อ 33)</v>
          </cell>
        </row>
        <row r="74">
          <cell r="D74" t="str">
            <v>Participant</v>
          </cell>
          <cell r="F74" t="str">
            <v>ชาย</v>
          </cell>
          <cell r="H74" t="str">
            <v>ประถมศึกษา</v>
          </cell>
          <cell r="I74" t="str">
            <v>สมรส/อยู่ด้วยกัน</v>
          </cell>
          <cell r="L74" t="str">
            <v>ไม่ใช่</v>
          </cell>
          <cell r="M74" t="str">
            <v>กู้ยืม</v>
          </cell>
          <cell r="O74" t="str">
            <v>ไม่ใช่</v>
          </cell>
          <cell r="CH7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N7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74" t="str">
            <v>ประยุกต์</v>
          </cell>
          <cell r="CS74" t="str">
            <v>ประยุกต์</v>
          </cell>
          <cell r="CV74" t="str">
            <v>ประยุกต์</v>
          </cell>
          <cell r="CY74" t="str">
            <v>ประยุกต์</v>
          </cell>
          <cell r="DB74" t="str">
            <v>ประยุกต์</v>
          </cell>
        </row>
        <row r="75">
          <cell r="D75" t="str">
            <v>Participant</v>
          </cell>
          <cell r="F75" t="str">
            <v>หญิง</v>
          </cell>
          <cell r="H75" t="str">
            <v>ปริญญาตรี</v>
          </cell>
          <cell r="I75" t="str">
            <v>สมรส/อยู่ด้วยกัน</v>
          </cell>
          <cell r="L75" t="str">
            <v>ใช่</v>
          </cell>
          <cell r="M75" t="str">
            <v>กู้ยืม</v>
          </cell>
          <cell r="O75" t="str">
            <v>ใช่</v>
          </cell>
          <cell r="CH75" t="str">
            <v>จากการเข้าร่วมกิจกรรมอบรม ที่จัดโดยโครงการเกษตรกรปราดเปรื่อง (Smart Farmer)</v>
          </cell>
          <cell r="CJ75" t="str">
            <v>ความรู้ทางการเกษตรและการใช้เทคโนโลยีสำหรับการผลิตในฟาร์ม</v>
          </cell>
          <cell r="CN75" t="str">
            <v>การเพิ่มมูลค่าผลผลิต และการแปรรูปผลผลิต (รวมถึงการพัฒนาคุณภาพผลผลิต)</v>
          </cell>
          <cell r="CR75" t="str">
            <v>ประยุกต์</v>
          </cell>
          <cell r="CS75" t="str">
            <v>ประยุกต์</v>
          </cell>
          <cell r="CV75" t="str">
            <v>ประยุกต์</v>
          </cell>
          <cell r="CY75" t="str">
            <v>ประยุกต์</v>
          </cell>
          <cell r="DB75" t="str">
            <v>ประยุกต์</v>
          </cell>
        </row>
        <row r="76">
          <cell r="D76" t="str">
            <v>Participant</v>
          </cell>
          <cell r="F76" t="str">
            <v>ชาย</v>
          </cell>
          <cell r="H76" t="str">
            <v>มัธยมศึกษาตอนปลาย</v>
          </cell>
          <cell r="I76" t="str">
            <v>โสด</v>
          </cell>
          <cell r="L76" t="str">
            <v>ไม่ใช่</v>
          </cell>
          <cell r="M76" t="str">
            <v>กู้ยืม</v>
          </cell>
          <cell r="O76" t="str">
            <v>ไม่ใช่</v>
          </cell>
          <cell r="CH76" t="str">
            <v>ไม่ได้เข้าร่วมกิจกรรมอบรมหรือเรียนรู้ใด ๆ (ข้ามไปข้อ 33)</v>
          </cell>
        </row>
        <row r="77">
          <cell r="D77" t="str">
            <v>Participant</v>
          </cell>
          <cell r="F77" t="str">
            <v>ชาย</v>
          </cell>
          <cell r="H77" t="str">
            <v>มัธยมศึกษาตอนปลาย</v>
          </cell>
          <cell r="I77" t="str">
            <v>สมรส/อยู่ด้วยกัน</v>
          </cell>
          <cell r="L77" t="str">
            <v>ไม่ใช่</v>
          </cell>
          <cell r="M77" t="str">
            <v>ไม่กู้ยืม</v>
          </cell>
          <cell r="O77" t="str">
            <v>ไม่ใช่</v>
          </cell>
          <cell r="CH77" t="str">
            <v>ไม่ได้เข้าร่วมกิจกรรมอบรมหรือเรียนรู้ใด ๆ (ข้ามไปข้อ 33)</v>
          </cell>
        </row>
        <row r="78">
          <cell r="D78" t="str">
            <v>Participant</v>
          </cell>
          <cell r="F78" t="str">
            <v>หญิง</v>
          </cell>
          <cell r="H78" t="str">
            <v>ปริญญาตรี</v>
          </cell>
          <cell r="I78" t="str">
            <v>สมรส/อยู่ด้วยกัน</v>
          </cell>
          <cell r="L78" t="str">
            <v>ไม่ใช่</v>
          </cell>
          <cell r="M78" t="str">
            <v>ไม่กู้ยืม</v>
          </cell>
          <cell r="O78" t="str">
            <v>ไม่ใช่</v>
          </cell>
          <cell r="CH7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78" t="str">
            <v>ความรู้ทางการเกษตรและการใช้เทคโนโลยีสำหรับการผลิตในฟาร์ม</v>
          </cell>
          <cell r="CN7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78" t="str">
            <v>ประยุกต์</v>
          </cell>
          <cell r="CS78" t="str">
            <v>ประยุกต์</v>
          </cell>
          <cell r="CV78" t="str">
            <v>ประยุกต์</v>
          </cell>
          <cell r="CY78" t="str">
            <v>ประยุกต์</v>
          </cell>
          <cell r="DB78" t="str">
            <v>ประยุกต์</v>
          </cell>
        </row>
        <row r="79">
          <cell r="D79" t="str">
            <v>Participant</v>
          </cell>
          <cell r="F79" t="str">
            <v>ชาย</v>
          </cell>
          <cell r="H79" t="str">
            <v>สูงกว่าปริญญาตรี</v>
          </cell>
          <cell r="I79" t="str">
            <v>โสด</v>
          </cell>
          <cell r="L79" t="str">
            <v>ไม่ใช่</v>
          </cell>
          <cell r="M79" t="str">
            <v>ไม่กู้ยืม</v>
          </cell>
          <cell r="O79" t="str">
            <v>ใช่</v>
          </cell>
          <cell r="CH79" t="str">
            <v>จากการเข้าร่วมกิจกรรมอบรม ที่จัดโดยโครงการเกษตรกรปราดเปรื่อง (Smart Farmer)</v>
          </cell>
          <cell r="CJ79" t="str">
            <v>ความรู้ทางการเกษตรและการใช้เทคโนโลยีสำหรับการผลิตในฟาร์ม</v>
          </cell>
          <cell r="CN79" t="str">
            <v>การเพิ่มมูลค่าผลผลิต และการแปรรูปผลผลิต (รวมถึงการพัฒนาคุณภาพผลผลิต)</v>
          </cell>
          <cell r="CR79" t="str">
            <v>ประยุกต์</v>
          </cell>
          <cell r="CS79" t="str">
            <v>ประยุกต์</v>
          </cell>
          <cell r="CV79" t="str">
            <v>ไม่ประยุกต์</v>
          </cell>
          <cell r="CY79" t="str">
            <v>ไม่ประยุกต์</v>
          </cell>
          <cell r="DB79" t="str">
            <v>ประยุกต์</v>
          </cell>
        </row>
        <row r="80">
          <cell r="D80" t="str">
            <v>Participant</v>
          </cell>
          <cell r="F80" t="str">
            <v>ชาย</v>
          </cell>
          <cell r="H80" t="str">
            <v>มัธยมศึกษาตอนปลาย</v>
          </cell>
          <cell r="I80" t="str">
            <v>สมรส/อยู่ด้วยกัน</v>
          </cell>
          <cell r="L80" t="str">
            <v>ไม่ใช่</v>
          </cell>
          <cell r="M80" t="str">
            <v>กู้ยืม</v>
          </cell>
          <cell r="O80" t="str">
            <v>ใช่</v>
          </cell>
          <cell r="CH80" t="str">
            <v>ไม่ได้เข้าร่วมกิจกรรมอบรมหรือเรียนรู้ใด ๆ (ข้ามไปข้อ 33)</v>
          </cell>
        </row>
        <row r="81">
          <cell r="D81" t="str">
            <v>Participant</v>
          </cell>
          <cell r="F81" t="str">
            <v>ชาย</v>
          </cell>
          <cell r="H81" t="str">
            <v>ปริญญาตรี</v>
          </cell>
          <cell r="I81" t="str">
            <v>สมรส/อยู่ด้วยกัน</v>
          </cell>
          <cell r="L81" t="str">
            <v>ใช่</v>
          </cell>
          <cell r="M81" t="str">
            <v>ไม่กู้ยืม</v>
          </cell>
          <cell r="O81" t="str">
            <v>ไม่ใช่</v>
          </cell>
          <cell r="CH81" t="str">
            <v>ไม่ได้เข้าร่วมกิจกรรมอบรมหรือเรียนรู้ใด ๆ (ข้ามไปข้อ 33)</v>
          </cell>
        </row>
        <row r="82">
          <cell r="D82" t="str">
            <v>Non-Participant</v>
          </cell>
          <cell r="F82" t="str">
            <v>ชาย</v>
          </cell>
          <cell r="H82" t="str">
            <v>มัธยมศึกษาตอนปลาย</v>
          </cell>
          <cell r="I82" t="str">
            <v>สมรส/อยู่ด้วยกัน</v>
          </cell>
          <cell r="L82" t="str">
            <v>ไม่ใช่</v>
          </cell>
          <cell r="M82" t="str">
            <v>ไม่กู้ยืม</v>
          </cell>
          <cell r="O82" t="str">
            <v>ไม่ใช่</v>
          </cell>
          <cell r="CH8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8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82" t="str">
            <v>การเพิ่มมูลค่าผลผลิต และการแปรรูปผลผลิต (รวมถึงการพัฒนาคุณภาพผลผลิต)</v>
          </cell>
          <cell r="CR82" t="str">
            <v>ประยุกต์</v>
          </cell>
          <cell r="CS82" t="str">
            <v>ประยุกต์</v>
          </cell>
          <cell r="CV82" t="str">
            <v>ประยุกต์</v>
          </cell>
          <cell r="CY82" t="str">
            <v>ประยุกต์</v>
          </cell>
          <cell r="DB82" t="str">
            <v>ไม่ประยุกต์</v>
          </cell>
        </row>
        <row r="83">
          <cell r="F83" t="str">
            <v>ชาย</v>
          </cell>
          <cell r="H83" t="str">
            <v>ปริญญาตรี</v>
          </cell>
          <cell r="I83" t="str">
            <v>โสด</v>
          </cell>
          <cell r="L83" t="str">
            <v>ไม่ใช่</v>
          </cell>
          <cell r="M83" t="str">
            <v>ไม่กู้ยืม</v>
          </cell>
          <cell r="O83" t="str">
            <v>ไม่ใช่</v>
          </cell>
          <cell r="CH83" t="str">
            <v>ไม่ได้เข้าร่วมกิจกรรมอบรมหรือเรียนรู้ใด ๆ (ข้ามไปข้อ 33)</v>
          </cell>
        </row>
        <row r="84">
          <cell r="D84" t="str">
            <v>Participant</v>
          </cell>
          <cell r="F84" t="str">
            <v>ชาย</v>
          </cell>
          <cell r="H84" t="str">
            <v>ปริญญาตรี</v>
          </cell>
          <cell r="I84" t="str">
            <v>สมรส/อยู่ด้วยกัน</v>
          </cell>
          <cell r="L84" t="str">
            <v>ไม่ใช่</v>
          </cell>
          <cell r="M84" t="str">
            <v>กู้ยืม</v>
          </cell>
          <cell r="O84" t="str">
            <v>ใช่</v>
          </cell>
          <cell r="CH84" t="str">
            <v>จากการเข้าร่วมกิจกรรมอบรม ที่จัดโดยโครงการเกษตรกรปราดเปรื่อง (Smart Farmer)</v>
          </cell>
          <cell r="CJ84" t="str">
            <v>ความรู้ทางการเกษตรและการใช้เทคโนโลยีสำหรับการผลิตในฟาร์ม</v>
          </cell>
          <cell r="CN84" t="str">
            <v>การเพิ่มมูลค่าผลผลิต และการแปรรูปผลผลิต (รวมถึงการพัฒนาคุณภาพผลผลิต)</v>
          </cell>
          <cell r="CR84" t="str">
            <v>ประยุกต์</v>
          </cell>
          <cell r="CS84" t="str">
            <v>ประยุกต์</v>
          </cell>
          <cell r="CV84" t="str">
            <v>ประยุกต์</v>
          </cell>
          <cell r="CY84" t="str">
            <v>ประยุกต์</v>
          </cell>
          <cell r="DB84" t="str">
            <v>ประยุกต์</v>
          </cell>
        </row>
        <row r="85">
          <cell r="D85" t="str">
            <v>Non-Participant</v>
          </cell>
          <cell r="F85" t="str">
            <v>หญิง</v>
          </cell>
          <cell r="H85" t="str">
            <v>ประถมศึกษา</v>
          </cell>
          <cell r="I85" t="str">
            <v>สมรส/อยู่ด้วยกัน</v>
          </cell>
          <cell r="L85" t="str">
            <v>ไม่ใช่</v>
          </cell>
          <cell r="M85" t="str">
            <v>ไม่กู้ยืม</v>
          </cell>
          <cell r="O85" t="str">
            <v>ใช่</v>
          </cell>
          <cell r="CH8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85" t="str">
            <v>ความรู้ทางการเกษตรและการใช้เทคโนโลยีสำหรับการผลิตในฟาร์ม</v>
          </cell>
          <cell r="CN85" t="str">
            <v>การเพิ่มมูลค่าผลผลิต และการแปรรูปผลผลิต (รวมถึงการพัฒนาคุณภาพผลผลิต)</v>
          </cell>
          <cell r="CR85" t="str">
            <v>ประยุกต์</v>
          </cell>
          <cell r="CS85" t="str">
            <v>ประยุกต์</v>
          </cell>
          <cell r="CV85" t="str">
            <v>ประยุกต์</v>
          </cell>
          <cell r="CY85" t="str">
            <v>ประยุกต์</v>
          </cell>
          <cell r="DB85" t="str">
            <v>ไม่ประยุกต์</v>
          </cell>
        </row>
        <row r="86">
          <cell r="D86" t="str">
            <v>Participant</v>
          </cell>
          <cell r="F86" t="str">
            <v>ชาย</v>
          </cell>
          <cell r="H86" t="str">
            <v>อนุปริญญา (ปวช., ปวส., ฝึกหัดครู)</v>
          </cell>
          <cell r="I86" t="str">
            <v>สมรส/อยู่ด้วยกัน</v>
          </cell>
          <cell r="L86" t="str">
            <v>ไม่ใช่</v>
          </cell>
          <cell r="M86" t="str">
            <v>ไม่กู้ยืม</v>
          </cell>
          <cell r="O86" t="str">
            <v>ไม่ใช่</v>
          </cell>
          <cell r="CH86" t="str">
            <v>ไม่ได้เข้าร่วมกิจกรรมอบรมหรือเรียนรู้ใด ๆ (ข้ามไปข้อ 33)</v>
          </cell>
        </row>
        <row r="87">
          <cell r="D87" t="str">
            <v>Participant</v>
          </cell>
          <cell r="F87" t="str">
            <v>ชาย</v>
          </cell>
          <cell r="H87" t="str">
            <v>ปริญญาตรี</v>
          </cell>
          <cell r="I87" t="str">
            <v>โสด</v>
          </cell>
          <cell r="L87" t="str">
            <v>ใช่</v>
          </cell>
          <cell r="M87" t="str">
            <v>ไม่กู้ยืม</v>
          </cell>
          <cell r="O87" t="str">
            <v>ไม่ใช่</v>
          </cell>
          <cell r="CH87" t="str">
            <v>จากการเข้าร่วมกิจกรรมอบรม ที่จัดโดยโครงการเกษตรกรปราดเปรื่อง (Smart Farmer)</v>
          </cell>
          <cell r="CJ8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87" t="str">
            <v>การเพิ่มมูลค่าผลผลิต และการแปรรูปผลผลิต (รวมถึงการพัฒนาคุณภาพผลผลิต)</v>
          </cell>
          <cell r="CR87" t="str">
            <v>ประยุกต์</v>
          </cell>
          <cell r="CS87" t="str">
            <v>ประยุกต์</v>
          </cell>
          <cell r="CV87" t="str">
            <v>ประยุกต์</v>
          </cell>
          <cell r="CY87" t="str">
            <v>ประยุกต์</v>
          </cell>
          <cell r="DB87" t="str">
            <v>ประยุกต์</v>
          </cell>
        </row>
        <row r="88">
          <cell r="D88" t="str">
            <v>Participant</v>
          </cell>
          <cell r="F88" t="str">
            <v>ชาย</v>
          </cell>
          <cell r="H88" t="str">
            <v>ปริญญาตรี</v>
          </cell>
          <cell r="I88" t="str">
            <v>โสด</v>
          </cell>
          <cell r="L88" t="str">
            <v>ใช่</v>
          </cell>
          <cell r="M88" t="str">
            <v>ไม่กู้ยืม</v>
          </cell>
          <cell r="O88" t="str">
            <v>ไม่ใช่</v>
          </cell>
          <cell r="CH88" t="str">
            <v>ไม่ได้เข้าร่วมกิจกรรมอบรมหรือเรียนรู้ใด ๆ (ข้ามไปข้อ 33)</v>
          </cell>
        </row>
        <row r="89">
          <cell r="D89" t="str">
            <v>Participant</v>
          </cell>
          <cell r="F89" t="str">
            <v>ชาย</v>
          </cell>
          <cell r="H89" t="str">
            <v>มัธยมศึกษาตอนปลาย</v>
          </cell>
          <cell r="I89" t="str">
            <v>สมรส/อยู่ด้วยกัน</v>
          </cell>
          <cell r="L89" t="str">
            <v>ใช่</v>
          </cell>
          <cell r="M89" t="str">
            <v>ไม่กู้ยืม</v>
          </cell>
          <cell r="O89" t="str">
            <v>ไม่ใช่</v>
          </cell>
          <cell r="CH89" t="str">
            <v>ไม่ได้เข้าร่วมกิจกรรมอบรมหรือเรียนรู้ใด ๆ (ข้ามไปข้อ 33)</v>
          </cell>
        </row>
        <row r="90">
          <cell r="D90" t="str">
            <v>Participant</v>
          </cell>
          <cell r="F90" t="str">
            <v>ชาย</v>
          </cell>
          <cell r="H90" t="str">
            <v>อนุปริญญา (ปวช., ปวส., ฝึกหัดครู)</v>
          </cell>
          <cell r="I90" t="str">
            <v>สมรส/อยู่ด้วยกัน</v>
          </cell>
          <cell r="L90" t="str">
            <v>ไม่ใช่</v>
          </cell>
          <cell r="M90" t="str">
            <v>ไม่กู้ยืม</v>
          </cell>
          <cell r="O90" t="str">
            <v>ใช่</v>
          </cell>
          <cell r="CH90" t="str">
            <v>ไม่ได้เข้าร่วมกิจกรรมอบรมหรือเรียนรู้ใด ๆ (ข้ามไปข้อ 33)</v>
          </cell>
        </row>
        <row r="91">
          <cell r="D91" t="str">
            <v>Participant</v>
          </cell>
          <cell r="F91" t="str">
            <v>ชาย</v>
          </cell>
          <cell r="H91" t="str">
            <v>อนุปริญญา (ปวช., ปวส., ฝึกหัดครู)</v>
          </cell>
          <cell r="I91" t="str">
            <v>สมรส/อยู่ด้วยกัน</v>
          </cell>
          <cell r="L91" t="str">
            <v>ใช่</v>
          </cell>
          <cell r="M91" t="str">
            <v>ไม่กู้ยืม</v>
          </cell>
          <cell r="O91" t="str">
            <v>ใช่</v>
          </cell>
          <cell r="CH91" t="str">
            <v>จากการเข้าร่วมกิจกรรมอบรม ที่จัดโดยโครงการเกษตรกรปราดเปรื่อง (Smart Farmer)</v>
          </cell>
          <cell r="CJ91" t="str">
            <v>ความรู้ทางการเกษตรและการใช้เทคโนโลยีสำหรับการผลิตในฟาร์ม</v>
          </cell>
          <cell r="CN91" t="str">
            <v>การเพิ่มมูลค่าผลผลิต และการแปรรูปผลผลิต (รวมถึงการพัฒนาคุณภาพผลผลิต)</v>
          </cell>
          <cell r="CR91" t="str">
            <v>ประยุกต์</v>
          </cell>
          <cell r="CS91" t="str">
            <v>ไม่ประยุกต์</v>
          </cell>
          <cell r="CV91" t="str">
            <v>ประยุกต์</v>
          </cell>
          <cell r="CY91" t="str">
            <v>ประยุกต์</v>
          </cell>
          <cell r="DB91" t="str">
            <v>ไม่ประยุกต์</v>
          </cell>
        </row>
        <row r="92">
          <cell r="D92" t="str">
            <v>Participant</v>
          </cell>
          <cell r="F92" t="str">
            <v>ชาย</v>
          </cell>
          <cell r="H92" t="str">
            <v>ปริญญาตรี</v>
          </cell>
          <cell r="I92" t="str">
            <v>โสด</v>
          </cell>
          <cell r="L92" t="str">
            <v>ใช่</v>
          </cell>
          <cell r="M92" t="str">
            <v>ไม่กู้ยืม</v>
          </cell>
          <cell r="O92" t="str">
            <v>ไม่ใช่</v>
          </cell>
          <cell r="CH92" t="str">
            <v>ไม่ได้เข้าร่วมกิจกรรมอบรมหรือเรียนรู้ใด ๆ (ข้ามไปข้อ 33)</v>
          </cell>
        </row>
        <row r="93">
          <cell r="D93" t="str">
            <v>Non-Participant</v>
          </cell>
          <cell r="F93" t="str">
            <v>ชาย</v>
          </cell>
          <cell r="H93" t="str">
            <v>ปริญญาตรี</v>
          </cell>
          <cell r="I93" t="str">
            <v>สมรส/อยู่ด้วยกัน</v>
          </cell>
          <cell r="L93" t="str">
            <v>ไม่ใช่</v>
          </cell>
          <cell r="M93" t="str">
            <v>ไม่กู้ยืม</v>
          </cell>
          <cell r="O93" t="str">
            <v>ใช่</v>
          </cell>
          <cell r="CH93" t="str">
            <v>ไม่ได้เข้าร่วมกิจกรรมอบรมหรือเรียนรู้ใด ๆ (ข้ามไปข้อ 33)</v>
          </cell>
        </row>
        <row r="94">
          <cell r="D94" t="str">
            <v>Non-Participant</v>
          </cell>
          <cell r="F94" t="str">
            <v>ชาย</v>
          </cell>
          <cell r="H94" t="str">
            <v>ประถมศึกษา</v>
          </cell>
          <cell r="I94" t="str">
            <v>โสด</v>
          </cell>
          <cell r="L94" t="str">
            <v>ใช่</v>
          </cell>
          <cell r="M94" t="str">
            <v>ไม่กู้ยืม</v>
          </cell>
          <cell r="O94" t="str">
            <v>ไม่ใช่</v>
          </cell>
          <cell r="CH9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94" t="str">
            <v>ความรู้ทางการเกษตรและการใช้เทคโนโลยีสำหรับการผลิตในฟาร์ม</v>
          </cell>
          <cell r="CN94" t="str">
            <v>การเป็นผู้ประกอบการทางการเกษตร</v>
          </cell>
          <cell r="CR94" t="str">
            <v>ประยุกต์</v>
          </cell>
          <cell r="CS94" t="str">
            <v>ประยุกต์</v>
          </cell>
          <cell r="CV94" t="str">
            <v>ประยุกต์</v>
          </cell>
          <cell r="CY94" t="str">
            <v>ประยุกต์</v>
          </cell>
          <cell r="DB94" t="str">
            <v>ประยุกต์</v>
          </cell>
        </row>
        <row r="95">
          <cell r="D95" t="str">
            <v>Non-Participant</v>
          </cell>
          <cell r="F95" t="str">
            <v>ชาย</v>
          </cell>
          <cell r="H95" t="str">
            <v>มัธยมศึกษาตอนต้น</v>
          </cell>
          <cell r="I95" t="str">
            <v>สมรส/อยู่ด้วยกัน</v>
          </cell>
          <cell r="L95" t="str">
            <v>ไม่ใช่</v>
          </cell>
          <cell r="M95" t="str">
            <v>กู้ยืม</v>
          </cell>
          <cell r="O95" t="str">
            <v>ใช่</v>
          </cell>
          <cell r="CH95" t="str">
            <v>ไม่ได้เข้าร่วมกิจกรรมอบรมหรือเรียนรู้ใด ๆ (ข้ามไปข้อ 33)</v>
          </cell>
        </row>
        <row r="98">
          <cell r="D98" t="str">
            <v>Non-Participant</v>
          </cell>
          <cell r="F98" t="str">
            <v>ชาย</v>
          </cell>
          <cell r="H98" t="str">
            <v>มัธยมศึกษาตอนปลาย</v>
          </cell>
          <cell r="I98" t="str">
            <v>สมรส/อยู่ด้วยกัน</v>
          </cell>
          <cell r="L98" t="str">
            <v>ใช่</v>
          </cell>
          <cell r="M98" t="str">
            <v>กู้ยืม</v>
          </cell>
          <cell r="O98" t="str">
            <v>ใช่</v>
          </cell>
          <cell r="CH98" t="str">
            <v>ไม่ได้เข้าร่วมกิจกรรมอบรมหรือเรียนรู้ใด ๆ (ข้ามไปข้อ 33)</v>
          </cell>
        </row>
        <row r="99">
          <cell r="D99" t="str">
            <v>Non-Participant</v>
          </cell>
          <cell r="F99" t="str">
            <v>ชาย</v>
          </cell>
          <cell r="H99" t="str">
            <v>ปริญญาตรี</v>
          </cell>
          <cell r="I99" t="str">
            <v>สมรส/อยู่ด้วยกัน</v>
          </cell>
          <cell r="M99" t="str">
            <v>กู้ยืม</v>
          </cell>
          <cell r="O99" t="str">
            <v>ใช่</v>
          </cell>
          <cell r="CH99" t="str">
            <v>ไม่ได้เข้าร่วมกิจกรรมอบรมหรือเรียนรู้ใด ๆ (ข้ามไปข้อ 33)</v>
          </cell>
        </row>
        <row r="100">
          <cell r="D100" t="str">
            <v>Non-Participant</v>
          </cell>
          <cell r="F100" t="str">
            <v>ชาย</v>
          </cell>
          <cell r="H100" t="str">
            <v>ปริญญาตรี</v>
          </cell>
          <cell r="I100" t="str">
            <v>สมรส/อยู่ด้วยกัน</v>
          </cell>
          <cell r="L100" t="str">
            <v>ไม่ใช่</v>
          </cell>
          <cell r="M100" t="str">
            <v>ไม่กู้ยืม</v>
          </cell>
          <cell r="O100" t="str">
            <v>ใช่</v>
          </cell>
          <cell r="CH10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00" t="str">
            <v>ความรู้ทางการเกษตรและการใช้เทคโนโลยีสำหรับการผลิตในฟาร์ม</v>
          </cell>
          <cell r="CN100" t="str">
            <v>การเพิ่มมูลค่าผลผลิต และการแปรรูปผลผลิต (รวมถึงการพัฒนาคุณภาพผลผลิต)</v>
          </cell>
          <cell r="CR100" t="str">
            <v>ประยุกต์</v>
          </cell>
          <cell r="CS100" t="str">
            <v>ประยุกต์</v>
          </cell>
          <cell r="CV100" t="str">
            <v>ประยุกต์</v>
          </cell>
          <cell r="CY100" t="str">
            <v>ประยุกต์</v>
          </cell>
          <cell r="DB100" t="str">
            <v>ประยุกต์</v>
          </cell>
        </row>
        <row r="101">
          <cell r="D101" t="str">
            <v>Participant</v>
          </cell>
          <cell r="F101" t="str">
            <v>หญิง</v>
          </cell>
          <cell r="H101" t="str">
            <v>มัธยมศึกษาตอนปลาย</v>
          </cell>
          <cell r="I101" t="str">
            <v>สมรส/อยู่ด้วยกัน</v>
          </cell>
          <cell r="L101" t="str">
            <v>ไม่ใช่</v>
          </cell>
          <cell r="M101" t="str">
            <v>ไม่กู้ยืม</v>
          </cell>
          <cell r="O101" t="str">
            <v>ไม่ใช่</v>
          </cell>
          <cell r="CH10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01" t="str">
            <v>การเพิ่มมูลค่าผลผลิต และการแปรรูปผลผลิต (รวมถึงการพัฒนาคุณภาพผลผลิต)</v>
          </cell>
          <cell r="CN10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01" t="str">
            <v>ประยุกต์</v>
          </cell>
          <cell r="CS101" t="str">
            <v>ไม่ประยุกต์</v>
          </cell>
          <cell r="CV101" t="str">
            <v>ไม่ประยุกต์</v>
          </cell>
          <cell r="CY101" t="str">
            <v>ไม่ประยุกต์</v>
          </cell>
          <cell r="DB101" t="str">
            <v>ประยุกต์</v>
          </cell>
        </row>
        <row r="103">
          <cell r="D103" t="str">
            <v>Non-Participant</v>
          </cell>
          <cell r="F103" t="str">
            <v>ชาย</v>
          </cell>
          <cell r="H103" t="str">
            <v>มัธยมศึกษาตอนต้น</v>
          </cell>
          <cell r="I103" t="str">
            <v>สมรส/อยู่ด้วยกัน</v>
          </cell>
          <cell r="L103" t="str">
            <v>ใช่</v>
          </cell>
          <cell r="M103" t="str">
            <v>กู้ยืม</v>
          </cell>
          <cell r="O103" t="str">
            <v>ใช่</v>
          </cell>
          <cell r="CH103" t="str">
            <v>ไม่ได้เข้าร่วมกิจกรรมอบรมหรือเรียนรู้ใด ๆ (ข้ามไปข้อ 33)</v>
          </cell>
        </row>
        <row r="104">
          <cell r="D104" t="str">
            <v>Non-Participant</v>
          </cell>
          <cell r="F104" t="str">
            <v>ชาย</v>
          </cell>
          <cell r="H104" t="str">
            <v>มัธยมศึกษาตอนปลาย</v>
          </cell>
          <cell r="I104" t="str">
            <v>หม้าย</v>
          </cell>
          <cell r="L104" t="str">
            <v>ไม่ใช่</v>
          </cell>
          <cell r="M104" t="str">
            <v>กู้ยืม</v>
          </cell>
          <cell r="O104" t="str">
            <v>ใช่</v>
          </cell>
          <cell r="CH10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04" t="str">
            <v>ความรู้ทางการเกษตรและการใช้เทคโนโลยีสำหรับการผลิตในฟาร์ม</v>
          </cell>
          <cell r="CR104" t="str">
            <v>ประยุกต์</v>
          </cell>
          <cell r="CS104" t="str">
            <v>ประยุกต์</v>
          </cell>
          <cell r="CV104" t="str">
            <v>ประยุกต์</v>
          </cell>
          <cell r="CY104" t="str">
            <v>ประยุกต์</v>
          </cell>
          <cell r="DB104" t="str">
            <v>ประยุกต์</v>
          </cell>
        </row>
        <row r="105">
          <cell r="D105" t="str">
            <v>Participant</v>
          </cell>
          <cell r="F105" t="str">
            <v>ชาย</v>
          </cell>
          <cell r="H105" t="str">
            <v>ปริญญาตรี</v>
          </cell>
          <cell r="I105" t="str">
            <v>สมรส/อยู่ด้วยกัน</v>
          </cell>
          <cell r="L105" t="str">
            <v>ไม่ใช่</v>
          </cell>
          <cell r="M105" t="str">
            <v>ไม่กู้ยืม</v>
          </cell>
          <cell r="O105" t="str">
            <v>ใช่</v>
          </cell>
          <cell r="CH105" t="str">
            <v>ไม่ได้เข้าร่วมกิจกรรมอบรมหรือเรียนรู้ใด ๆ (ข้ามไปข้อ 33)</v>
          </cell>
        </row>
        <row r="106">
          <cell r="D106" t="str">
            <v>Non-Participant</v>
          </cell>
          <cell r="F106" t="str">
            <v>หญิง</v>
          </cell>
          <cell r="H106" t="str">
            <v>ประถมศึกษา</v>
          </cell>
          <cell r="I106" t="str">
            <v>สมรส/อยู่ด้วยกัน</v>
          </cell>
          <cell r="L106" t="str">
            <v>ไม่ใช่</v>
          </cell>
          <cell r="M106" t="str">
            <v>ไม่กู้ยืม</v>
          </cell>
          <cell r="O106" t="str">
            <v>ใช่</v>
          </cell>
          <cell r="CH106" t="str">
            <v>ไม่ได้เข้าร่วมกิจกรรมอบรมหรือเรียนรู้ใด ๆ (ข้ามไปข้อ 33)</v>
          </cell>
        </row>
        <row r="107">
          <cell r="D107" t="str">
            <v>Participant</v>
          </cell>
          <cell r="F107" t="str">
            <v>หญิง</v>
          </cell>
          <cell r="H107" t="str">
            <v>สูงกว่าปริญญาตรี</v>
          </cell>
          <cell r="I107" t="str">
            <v>สมรส/อยู่ด้วยกัน</v>
          </cell>
          <cell r="L107" t="str">
            <v>ไม่ใช่</v>
          </cell>
          <cell r="M107" t="str">
            <v>กู้ยืม</v>
          </cell>
          <cell r="O107" t="str">
            <v>ใช่</v>
          </cell>
          <cell r="CH10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07" t="str">
            <v>การเป็นผู้ประกอบการทางการเกษตร</v>
          </cell>
          <cell r="CN107" t="str">
            <v>การเพิ่มมูลค่าผลผลิต และการแปรรูปผลผลิต (รวมถึงการพัฒนาคุณภาพผลผลิต)</v>
          </cell>
          <cell r="CR107" t="str">
            <v>ประยุกต์</v>
          </cell>
          <cell r="CS107" t="str">
            <v>ประยุกต์</v>
          </cell>
          <cell r="CV107" t="str">
            <v>ประยุกต์</v>
          </cell>
          <cell r="CY107" t="str">
            <v>ประยุกต์</v>
          </cell>
          <cell r="DB107" t="str">
            <v>ประยุกต์</v>
          </cell>
        </row>
        <row r="108">
          <cell r="D108" t="str">
            <v>Participant</v>
          </cell>
          <cell r="F108" t="str">
            <v>ชาย</v>
          </cell>
          <cell r="H108" t="str">
            <v>สูงกว่าปริญญาตรี</v>
          </cell>
          <cell r="I108" t="str">
            <v>สมรส/อยู่ด้วยกัน</v>
          </cell>
          <cell r="L108" t="str">
            <v>ไม่ใช่</v>
          </cell>
          <cell r="O108" t="str">
            <v>ใช่</v>
          </cell>
          <cell r="CH108" t="str">
            <v>จากการเข้าร่วมกิจกรรมอบรม ที่จัดโดยโครงการเกษตรกรปราดเปรื่อง (Smart Farmer)</v>
          </cell>
          <cell r="CJ108" t="str">
            <v>การเป็นผู้ประกอบการทางการเกษตร</v>
          </cell>
          <cell r="CN108" t="str">
            <v>การเพิ่มมูลค่าผลผลิต และการแปรรูปผลผลิต (รวมถึงการพัฒนาคุณภาพผลผลิต)</v>
          </cell>
          <cell r="CR108" t="str">
            <v>ประยุกต์</v>
          </cell>
          <cell r="CS108" t="str">
            <v>ประยุกต์</v>
          </cell>
          <cell r="CV108" t="str">
            <v>ประยุกต์</v>
          </cell>
          <cell r="CY108" t="str">
            <v>ประยุกต์</v>
          </cell>
          <cell r="DB108" t="str">
            <v>ไม่ประยุกต์</v>
          </cell>
        </row>
        <row r="110">
          <cell r="D110" t="str">
            <v>Participant</v>
          </cell>
          <cell r="F110" t="str">
            <v>หญิง</v>
          </cell>
          <cell r="H110" t="str">
            <v>อนุปริญญา (ปวช., ปวส., ฝึกหัดครู)</v>
          </cell>
          <cell r="I110" t="str">
            <v>โสด</v>
          </cell>
          <cell r="L110" t="str">
            <v>ไม่ใช่</v>
          </cell>
          <cell r="M110" t="str">
            <v>ไม่กู้ยืม</v>
          </cell>
          <cell r="O110" t="str">
            <v>ใช่</v>
          </cell>
          <cell r="CH110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1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10" t="str">
            <v>ประยุกต์</v>
          </cell>
          <cell r="CS110" t="str">
            <v>ประยุกต์</v>
          </cell>
          <cell r="CV110" t="str">
            <v>ประยุกต์</v>
          </cell>
          <cell r="CY110" t="str">
            <v>ไม่ประยุกต์</v>
          </cell>
          <cell r="DB110" t="str">
            <v>ไม่ประยุกต์</v>
          </cell>
        </row>
        <row r="111">
          <cell r="D111" t="str">
            <v>Participant</v>
          </cell>
          <cell r="F111" t="str">
            <v>หญิง</v>
          </cell>
          <cell r="H111" t="str">
            <v>ปริญญาตรี</v>
          </cell>
          <cell r="I111" t="str">
            <v>โสด</v>
          </cell>
          <cell r="L111" t="str">
            <v>ไม่ใช่</v>
          </cell>
          <cell r="M111" t="str">
            <v>ไม่กู้ยืม</v>
          </cell>
          <cell r="O111" t="str">
            <v>ใช่</v>
          </cell>
          <cell r="CH111" t="str">
            <v>จากการเข้าร่วมกิจกรรมอบรม ที่จัดโดยโครงการเกษตรกรปราดเปรื่อง (Smart Farmer)</v>
          </cell>
          <cell r="CJ111" t="str">
            <v>ความรู้ทางการเกษตรและการใช้เทคโนโลยีสำหรับการผลิตในฟาร์ม</v>
          </cell>
          <cell r="CR111" t="str">
            <v>ประยุกต์</v>
          </cell>
          <cell r="CS111" t="str">
            <v>ประยุกต์</v>
          </cell>
          <cell r="CV111" t="str">
            <v>ประยุกต์</v>
          </cell>
          <cell r="CY111" t="str">
            <v>ไม่ประยุกต์</v>
          </cell>
          <cell r="DB111" t="str">
            <v>ประยุกต์</v>
          </cell>
        </row>
        <row r="112">
          <cell r="D112" t="str">
            <v>Participant</v>
          </cell>
          <cell r="F112" t="str">
            <v>หญิง</v>
          </cell>
          <cell r="H112" t="str">
            <v>ปริญญาตรี</v>
          </cell>
          <cell r="I112" t="str">
            <v>โสด</v>
          </cell>
          <cell r="L112" t="str">
            <v>ใช่</v>
          </cell>
          <cell r="M112" t="str">
            <v>ไม่กู้ยืม</v>
          </cell>
          <cell r="O112" t="str">
            <v>ใช่</v>
          </cell>
          <cell r="CH112" t="str">
            <v>จากการเข้าร่วมกิจกรรมอบรม ที่จัดโดยโครงการเกษตรกรปราดเปรื่อง (Smart Farmer)</v>
          </cell>
          <cell r="CJ112" t="str">
            <v>การเป็นผู้ประกอบการทางการเกษตร</v>
          </cell>
          <cell r="CR112" t="str">
            <v>ประยุกต์</v>
          </cell>
          <cell r="CS112" t="str">
            <v>ประยุกต์</v>
          </cell>
          <cell r="CV112" t="str">
            <v>ประยุกต์</v>
          </cell>
          <cell r="CY112" t="str">
            <v>ประยุกต์</v>
          </cell>
          <cell r="DB112" t="str">
            <v>ประยุกต์</v>
          </cell>
        </row>
        <row r="113">
          <cell r="D113" t="str">
            <v>Participant</v>
          </cell>
          <cell r="F113" t="str">
            <v>หญิง</v>
          </cell>
          <cell r="H113" t="str">
            <v>ปริญญาตรี</v>
          </cell>
          <cell r="I113" t="str">
            <v>สมรส/อยู่ด้วยกัน</v>
          </cell>
          <cell r="L113" t="str">
            <v>ใช่</v>
          </cell>
          <cell r="M113" t="str">
            <v>กู้ยืม</v>
          </cell>
          <cell r="O113" t="str">
            <v>ใช่</v>
          </cell>
          <cell r="CH11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13" t="str">
            <v>ความรู้ทางการเกษตรและการใช้เทคโนโลยีสำหรับการผลิตในฟาร์ม</v>
          </cell>
          <cell r="CR113" t="str">
            <v>ประยุกต์</v>
          </cell>
          <cell r="CS113" t="str">
            <v>ประยุกต์</v>
          </cell>
          <cell r="CV113" t="str">
            <v>ประยุกต์</v>
          </cell>
          <cell r="CY113" t="str">
            <v>ประยุกต์</v>
          </cell>
          <cell r="DB113" t="str">
            <v>ประยุกต์</v>
          </cell>
        </row>
        <row r="114">
          <cell r="D114" t="str">
            <v>Participant</v>
          </cell>
          <cell r="F114" t="str">
            <v>หญิง</v>
          </cell>
          <cell r="H114" t="str">
            <v>ปริญญาตรี</v>
          </cell>
          <cell r="I114" t="str">
            <v>โสด</v>
          </cell>
          <cell r="L114" t="str">
            <v>ไม่ใช่</v>
          </cell>
          <cell r="M114" t="str">
            <v>กู้ยืม</v>
          </cell>
          <cell r="O114" t="str">
            <v>ใช่</v>
          </cell>
          <cell r="CH114" t="str">
            <v>จากการเข้าร่วมกิจกรรมอบรม ที่จัดโดยโครงการเกษตรกรปราดเปรื่อง (Smart Farmer)</v>
          </cell>
          <cell r="CJ11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14" t="str">
            <v>การเป็นผู้ประกอบการทางการเกษตร</v>
          </cell>
          <cell r="CR114" t="str">
            <v>ประยุกต์</v>
          </cell>
          <cell r="CS114" t="str">
            <v>ประยุกต์</v>
          </cell>
          <cell r="CV114" t="str">
            <v>ประยุกต์</v>
          </cell>
          <cell r="CY114" t="str">
            <v>ประยุกต์</v>
          </cell>
          <cell r="DB114" t="str">
            <v>ประยุกต์</v>
          </cell>
        </row>
        <row r="115">
          <cell r="D115" t="str">
            <v>Participant</v>
          </cell>
          <cell r="F115" t="str">
            <v>ชาย</v>
          </cell>
          <cell r="H115" t="str">
            <v>ปริญญาตรี</v>
          </cell>
          <cell r="I115" t="str">
            <v>สมรส/อยู่ด้วยกัน</v>
          </cell>
          <cell r="L115" t="str">
            <v>ไม่ใช่</v>
          </cell>
          <cell r="M115" t="str">
            <v>กู้ยืม</v>
          </cell>
          <cell r="O115" t="str">
            <v>ใช่</v>
          </cell>
          <cell r="CH115" t="str">
            <v>ไม่ได้เข้าร่วมกิจกรรมอบรมหรือเรียนรู้ใด ๆ (ข้ามไปข้อ 33)</v>
          </cell>
        </row>
        <row r="116">
          <cell r="D116" t="str">
            <v>Participant</v>
          </cell>
          <cell r="F116" t="str">
            <v>ชาย</v>
          </cell>
          <cell r="H116" t="str">
            <v>มัธยมศึกษาตอนปลาย</v>
          </cell>
          <cell r="I116" t="str">
            <v>สมรส/อยู่ด้วยกัน</v>
          </cell>
          <cell r="L116" t="str">
            <v>ไม่ใช่</v>
          </cell>
          <cell r="M116" t="str">
            <v>กู้ยืม</v>
          </cell>
          <cell r="O116" t="str">
            <v>ใช่</v>
          </cell>
          <cell r="CH116" t="str">
            <v>ไม่ได้เข้าร่วมกิจกรรมอบรมหรือเรียนรู้ใด ๆ (ข้ามไปข้อ 33)</v>
          </cell>
        </row>
        <row r="117">
          <cell r="D117" t="str">
            <v>Participant</v>
          </cell>
          <cell r="F117" t="str">
            <v>ชาย</v>
          </cell>
          <cell r="H117" t="str">
            <v>อนุปริญญา (ปวช., ปวส., ฝึกหัดครู)</v>
          </cell>
          <cell r="I117" t="str">
            <v>โสด</v>
          </cell>
          <cell r="L117" t="str">
            <v>ใช่</v>
          </cell>
          <cell r="M117" t="str">
            <v>ไม่กู้ยืม</v>
          </cell>
          <cell r="O117" t="str">
            <v>ใช่</v>
          </cell>
          <cell r="CH11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17" t="str">
            <v>ความรู้ทางการเกษตรและการใช้เทคโนโลยีสำหรับการผลิตในฟาร์ม</v>
          </cell>
          <cell r="CN11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17" t="str">
            <v>ประยุกต์</v>
          </cell>
          <cell r="CS117" t="str">
            <v>ประยุกต์</v>
          </cell>
          <cell r="CV117" t="str">
            <v>ประยุกต์</v>
          </cell>
          <cell r="CY117" t="str">
            <v>ประยุกต์</v>
          </cell>
          <cell r="DB117" t="str">
            <v>ประยุกต์</v>
          </cell>
        </row>
        <row r="118">
          <cell r="D118" t="str">
            <v>Participant</v>
          </cell>
          <cell r="F118" t="str">
            <v>หญิง</v>
          </cell>
          <cell r="H118" t="str">
            <v>ปริญญาตรี</v>
          </cell>
          <cell r="I118" t="str">
            <v>สมรส/อยู่ด้วยกัน</v>
          </cell>
          <cell r="L118" t="str">
            <v>ไม่ใช่</v>
          </cell>
          <cell r="M118" t="str">
            <v>กู้ยืม</v>
          </cell>
          <cell r="O118" t="str">
            <v>ใช่</v>
          </cell>
          <cell r="CH11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18" t="str">
            <v>ความรู้ทางการเกษตรและการใช้เทคโนโลยีสำหรับการผลิตในฟาร์ม</v>
          </cell>
          <cell r="CN11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18" t="str">
            <v>ประยุกต์</v>
          </cell>
          <cell r="CS118" t="str">
            <v>ประยุกต์</v>
          </cell>
          <cell r="CV118" t="str">
            <v>ประยุกต์</v>
          </cell>
          <cell r="CY118" t="str">
            <v>ประยุกต์</v>
          </cell>
          <cell r="DB118" t="str">
            <v>ประยุกต์</v>
          </cell>
        </row>
        <row r="119">
          <cell r="D119" t="str">
            <v>Non-Participant</v>
          </cell>
          <cell r="F119" t="str">
            <v>หญิง</v>
          </cell>
          <cell r="H119" t="str">
            <v>อนุปริญญา (ปวช., ปวส., ฝึกหัดครู)</v>
          </cell>
          <cell r="I119" t="str">
            <v>สมรส/อยู่ด้วยกัน</v>
          </cell>
          <cell r="L119" t="str">
            <v>ไม่ใช่</v>
          </cell>
          <cell r="M119" t="str">
            <v>ไม่กู้ยืม</v>
          </cell>
          <cell r="O119" t="str">
            <v>ใช่</v>
          </cell>
          <cell r="CH119" t="str">
            <v>ไม่ได้เข้าร่วมกิจกรรมอบรมหรือเรียนรู้ใด ๆ (ข้ามไปข้อ 33)</v>
          </cell>
        </row>
        <row r="120">
          <cell r="D120" t="str">
            <v>Participant</v>
          </cell>
          <cell r="F120" t="str">
            <v>หญิง</v>
          </cell>
          <cell r="H120" t="str">
            <v>อนุปริญญา (ปวช., ปวส., ฝึกหัดครู)</v>
          </cell>
          <cell r="I120" t="str">
            <v>สมรส/อยู่ด้วยกัน</v>
          </cell>
          <cell r="L120" t="str">
            <v>ไม่ใช่</v>
          </cell>
          <cell r="M120" t="str">
            <v>ไม่กู้ยืม</v>
          </cell>
          <cell r="O120" t="str">
            <v>ใช่</v>
          </cell>
          <cell r="CH120" t="str">
            <v>ไม่ได้เข้าร่วมกิจกรรมอบรมหรือเรียนรู้ใด ๆ (ข้ามไปข้อ 33)</v>
          </cell>
        </row>
        <row r="121">
          <cell r="D121" t="str">
            <v>Non-Participant</v>
          </cell>
          <cell r="F121" t="str">
            <v>ชาย</v>
          </cell>
          <cell r="H121" t="str">
            <v>อนุปริญญา (ปวช., ปวส., ฝึกหัดครู)</v>
          </cell>
          <cell r="I121" t="str">
            <v>สมรส/อยู่ด้วยกัน</v>
          </cell>
          <cell r="L121" t="str">
            <v>ไม่ใช่</v>
          </cell>
          <cell r="M121" t="str">
            <v>ไม่กู้ยืม</v>
          </cell>
          <cell r="O121" t="str">
            <v>ใช่</v>
          </cell>
          <cell r="CH121" t="str">
            <v>ไม่ได้เข้าร่วมกิจกรรมอบรมหรือเรียนรู้ใด ๆ (ข้ามไปข้อ 33)</v>
          </cell>
        </row>
        <row r="122">
          <cell r="D122" t="str">
            <v>Non-Participant</v>
          </cell>
          <cell r="F122" t="str">
            <v>หญิง</v>
          </cell>
          <cell r="H122" t="str">
            <v>ประถมศึกษา</v>
          </cell>
          <cell r="I122" t="str">
            <v>สมรส/อยู่ด้วยกัน</v>
          </cell>
          <cell r="L122" t="str">
            <v>ไม่ใช่</v>
          </cell>
          <cell r="M122" t="str">
            <v>ไม่กู้ยืม</v>
          </cell>
          <cell r="O122" t="str">
            <v>ไม่ใช่</v>
          </cell>
          <cell r="CH122" t="str">
            <v>ไม่ได้เข้าร่วมกิจกรรมอบรมหรือเรียนรู้ใด ๆ (ข้ามไปข้อ 33)</v>
          </cell>
        </row>
        <row r="123">
          <cell r="D123" t="str">
            <v>Non-Participant</v>
          </cell>
          <cell r="F123" t="str">
            <v>หญิง</v>
          </cell>
          <cell r="H123" t="str">
            <v>อนุปริญญา (ปวช., ปวส., ฝึกหัดครู)</v>
          </cell>
          <cell r="I123" t="str">
            <v>สมรส/อยู่ด้วยกัน</v>
          </cell>
          <cell r="L123" t="str">
            <v>ไม่ใช่</v>
          </cell>
          <cell r="M123" t="str">
            <v>ไม่กู้ยืม</v>
          </cell>
          <cell r="O123" t="str">
            <v>ไม่ใช่</v>
          </cell>
          <cell r="CH123" t="str">
            <v>ไม่ได้เข้าร่วมกิจกรรมอบรมหรือเรียนรู้ใด ๆ (ข้ามไปข้อ 33)</v>
          </cell>
        </row>
        <row r="124">
          <cell r="D124" t="str">
            <v>Participant</v>
          </cell>
          <cell r="F124" t="str">
            <v>ชาย</v>
          </cell>
          <cell r="H124" t="str">
            <v>ปริญญาตรี</v>
          </cell>
          <cell r="I124" t="str">
            <v>โสด</v>
          </cell>
          <cell r="L124" t="str">
            <v>ไม่ใช่</v>
          </cell>
          <cell r="M124" t="str">
            <v>ไม่กู้ยืม</v>
          </cell>
          <cell r="O124" t="str">
            <v>ใช่</v>
          </cell>
          <cell r="CH124" t="str">
            <v>จากการเข้าร่วมกิจกรรมอบรม ที่จัดโดยโครงการเกษตรกรปราดเปรื่อง (Smart Farmer)</v>
          </cell>
          <cell r="CJ124" t="str">
            <v>การเพิ่มมูลค่าผลผลิต และการแปรรูปผลผลิต (รวมถึงการพัฒนาคุณภาพผลผลิต)</v>
          </cell>
          <cell r="CN124" t="str">
            <v>ความรู้ทางการเกษตรและการใช้เทคโนโลยีสำหรับการผลิตในฟาร์ม</v>
          </cell>
          <cell r="CR124" t="str">
            <v>ประยุกต์</v>
          </cell>
          <cell r="CS124" t="str">
            <v>ประยุกต์</v>
          </cell>
          <cell r="CV124" t="str">
            <v>ประยุกต์</v>
          </cell>
          <cell r="CY124" t="str">
            <v>ประยุกต์</v>
          </cell>
          <cell r="DB124" t="str">
            <v>ประยุกต์</v>
          </cell>
        </row>
        <row r="125">
          <cell r="D125" t="str">
            <v>Participant</v>
          </cell>
          <cell r="F125" t="str">
            <v>ชาย</v>
          </cell>
          <cell r="H125" t="str">
            <v>มัธยมศึกษาตอนปลาย</v>
          </cell>
          <cell r="I125" t="str">
            <v>สมรส/อยู่ด้วยกัน</v>
          </cell>
          <cell r="L125" t="str">
            <v>ไม่ใช่</v>
          </cell>
          <cell r="M125" t="str">
            <v>กู้ยืม</v>
          </cell>
          <cell r="O125" t="str">
            <v>ใช่</v>
          </cell>
          <cell r="CH125" t="str">
            <v>จากการเข้าร่วมกิจกรรมอบรม ที่จัดโดยโครงการเกษตรกรปราดเปรื่อง (Smart Farmer)</v>
          </cell>
          <cell r="CN125" t="str">
            <v>การเป็นผู้ประกอบการทางการเกษตร</v>
          </cell>
          <cell r="CR125" t="str">
            <v>ประยุกต์</v>
          </cell>
          <cell r="CS125" t="str">
            <v>ประยุกต์</v>
          </cell>
          <cell r="CV125" t="str">
            <v>ไม่ประยุกต์</v>
          </cell>
          <cell r="CY125" t="str">
            <v>ไม่ประยุกต์</v>
          </cell>
          <cell r="DB125" t="str">
            <v>ไม่ประยุกต์</v>
          </cell>
        </row>
        <row r="126">
          <cell r="D126" t="str">
            <v>Participant</v>
          </cell>
          <cell r="F126" t="str">
            <v>หญิง</v>
          </cell>
          <cell r="H126" t="str">
            <v>อนุปริญญา (ปวช., ปวส., ฝึกหัดครู)</v>
          </cell>
          <cell r="I126" t="str">
            <v>สมรส/อยู่ด้วยกัน</v>
          </cell>
          <cell r="L126" t="str">
            <v>ไม่ใช่</v>
          </cell>
          <cell r="M126" t="str">
            <v>กู้ยืม</v>
          </cell>
          <cell r="O126" t="str">
            <v>ใช่</v>
          </cell>
          <cell r="CH126" t="str">
            <v>จากการเข้าร่วมกิจกรรมอบรม ที่จัดโดยโครงการเกษตรกรปราดเปรื่อง (Smart Farmer)</v>
          </cell>
          <cell r="CJ126" t="str">
            <v>การเพิ่มมูลค่าผลผลิต และการแปรรูปผลผลิต (รวมถึงการพัฒนาคุณภาพผลผลิต)</v>
          </cell>
          <cell r="CN126" t="str">
            <v>ความรู้ทางการเกษตรและการใช้เทคโนโลยีสำหรับการผลิตในฟาร์ม</v>
          </cell>
          <cell r="CR126" t="str">
            <v>ประยุกต์</v>
          </cell>
          <cell r="CS126" t="str">
            <v>ไม่ประยุกต์</v>
          </cell>
          <cell r="CV126" t="str">
            <v>ประยุกต์</v>
          </cell>
          <cell r="CY126" t="str">
            <v>ไม่ประยุกต์</v>
          </cell>
          <cell r="DB126" t="str">
            <v>ประยุกต์</v>
          </cell>
        </row>
        <row r="127">
          <cell r="D127" t="str">
            <v>Participant</v>
          </cell>
          <cell r="F127" t="str">
            <v>หญิง</v>
          </cell>
          <cell r="H127" t="str">
            <v>ปริญญาตรี</v>
          </cell>
          <cell r="I127" t="str">
            <v>สมรส/อยู่ด้วยกัน</v>
          </cell>
          <cell r="L127" t="str">
            <v>ไม่ใช่</v>
          </cell>
          <cell r="M127" t="str">
            <v>กู้ยืม</v>
          </cell>
          <cell r="O127" t="str">
            <v>ใช่</v>
          </cell>
          <cell r="CH127" t="str">
            <v>จากการเข้าร่วมกิจกรรมอบรม ที่จัดโดยโครงการเกษตรกรปราดเปรื่อง (Smart Farmer)</v>
          </cell>
          <cell r="CJ127" t="str">
            <v>ความรู้ทางการเกษตรและการใช้เทคโนโลยีสำหรับการผลิตในฟาร์ม</v>
          </cell>
          <cell r="CN127" t="str">
            <v>การเพิ่มมูลค่าผลผลิต และการแปรรูปผลผลิต (รวมถึงการพัฒนาคุณภาพผลผลิต)</v>
          </cell>
          <cell r="CR127" t="str">
            <v>ประยุกต์</v>
          </cell>
          <cell r="CS127" t="str">
            <v>ประยุกต์</v>
          </cell>
          <cell r="CV127" t="str">
            <v>ประยุกต์</v>
          </cell>
          <cell r="CY127" t="str">
            <v>ประยุกต์</v>
          </cell>
          <cell r="DB127" t="str">
            <v>ประยุกต์</v>
          </cell>
        </row>
        <row r="128">
          <cell r="D128" t="str">
            <v>Participant</v>
          </cell>
          <cell r="F128" t="str">
            <v>ชาย</v>
          </cell>
          <cell r="H128" t="str">
            <v>ปริญญาตรี</v>
          </cell>
          <cell r="I128" t="str">
            <v>สมรส/อยู่ด้วยกัน</v>
          </cell>
          <cell r="M128" t="str">
            <v>ไม่กู้ยืม</v>
          </cell>
          <cell r="O128" t="str">
            <v>ใช่</v>
          </cell>
          <cell r="CH128" t="str">
            <v>ไม่ได้เข้าร่วมกิจกรรมอบรมหรือเรียนรู้ใด ๆ (ข้ามไปข้อ 33)</v>
          </cell>
        </row>
        <row r="129">
          <cell r="D129" t="str">
            <v>Non-Participant</v>
          </cell>
          <cell r="F129" t="str">
            <v>ชาย</v>
          </cell>
          <cell r="H129" t="str">
            <v>ปริญญาตรี</v>
          </cell>
          <cell r="I129" t="str">
            <v>สมรส/อยู่ด้วยกัน</v>
          </cell>
          <cell r="M129" t="str">
            <v>ไม่กู้ยืม</v>
          </cell>
          <cell r="O129" t="str">
            <v>ใช่</v>
          </cell>
          <cell r="CH129" t="str">
            <v>ไม่ได้เข้าร่วมกิจกรรมอบรมหรือเรียนรู้ใด ๆ (ข้ามไปข้อ 33)</v>
          </cell>
        </row>
        <row r="131">
          <cell r="D131" t="str">
            <v>Non-Participant</v>
          </cell>
          <cell r="F131" t="str">
            <v>ชาย</v>
          </cell>
          <cell r="H131" t="str">
            <v>อนุปริญญา (ปวช., ปวส., ฝึกหัดครู)</v>
          </cell>
          <cell r="I131" t="str">
            <v>สมรส/อยู่ด้วยกัน</v>
          </cell>
          <cell r="L131" t="str">
            <v>ไม่ใช่</v>
          </cell>
          <cell r="M131" t="str">
            <v>ไม่กู้ยืม</v>
          </cell>
          <cell r="O131" t="str">
            <v>ใช่</v>
          </cell>
          <cell r="CH131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31" t="str">
            <v>การเป็นผู้ประกอบการทางการเกษตร</v>
          </cell>
          <cell r="CN131" t="str">
            <v>ความรู้ทางการเกษตรและการใช้เทคโนโลยีสำหรับการผลิตในฟาร์ม</v>
          </cell>
          <cell r="CR131" t="str">
            <v>ประยุกต์</v>
          </cell>
          <cell r="CS131" t="str">
            <v>ไม่ประยุกต์</v>
          </cell>
          <cell r="CV131" t="str">
            <v>ประยุกต์</v>
          </cell>
          <cell r="CY131" t="str">
            <v>ประยุกต์</v>
          </cell>
          <cell r="DB131" t="str">
            <v>ประยุกต์</v>
          </cell>
        </row>
        <row r="132">
          <cell r="D132" t="str">
            <v>Non-Participant</v>
          </cell>
          <cell r="F132" t="str">
            <v>ชาย</v>
          </cell>
          <cell r="H132" t="str">
            <v>ไม่มีการศึกษา</v>
          </cell>
          <cell r="I132" t="str">
            <v>สมรส/อยู่ด้วยกัน</v>
          </cell>
          <cell r="L132" t="str">
            <v>ไม่ใช่</v>
          </cell>
          <cell r="M132" t="str">
            <v>ไม่กู้ยืม</v>
          </cell>
          <cell r="O132" t="str">
            <v>ใช่</v>
          </cell>
          <cell r="CH13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32" t="str">
            <v>ความรู้ทางการเกษตรและการใช้เทคโนโลยีสำหรับการผลิตในฟาร์ม</v>
          </cell>
          <cell r="CN132" t="str">
            <v>การเพิ่มมูลค่าผลผลิต และการแปรรูปผลผลิต (รวมถึงการพัฒนาคุณภาพผลผลิต)</v>
          </cell>
          <cell r="CR132" t="str">
            <v>ประยุกต์</v>
          </cell>
          <cell r="CS132" t="str">
            <v>ประยุกต์</v>
          </cell>
          <cell r="CV132" t="str">
            <v>ประยุกต์</v>
          </cell>
          <cell r="CY132" t="str">
            <v>ประยุกต์</v>
          </cell>
          <cell r="DB132" t="str">
            <v>ไม่ประยุกต์</v>
          </cell>
        </row>
        <row r="133">
          <cell r="D133" t="str">
            <v>Non-Participant</v>
          </cell>
          <cell r="F133" t="str">
            <v>หญิง</v>
          </cell>
          <cell r="H133" t="str">
            <v>ปริญญาตรี</v>
          </cell>
          <cell r="I133" t="str">
            <v>สมรส/อยู่ด้วยกัน</v>
          </cell>
          <cell r="L133" t="str">
            <v>ไม่ใช่</v>
          </cell>
          <cell r="M133" t="str">
            <v>กู้ยืม</v>
          </cell>
          <cell r="O133" t="str">
            <v>ใช่</v>
          </cell>
          <cell r="CH133" t="str">
            <v>ไม่ได้เข้าร่วมกิจกรรมอบรมหรือเรียนรู้ใด ๆ (ข้ามไปข้อ 33)</v>
          </cell>
        </row>
        <row r="134">
          <cell r="D134" t="str">
            <v>Non-Participant</v>
          </cell>
          <cell r="F134" t="str">
            <v>หญิง</v>
          </cell>
          <cell r="H134" t="str">
            <v>ประถมศึกษา</v>
          </cell>
          <cell r="I134" t="str">
            <v>โสด</v>
          </cell>
          <cell r="L134" t="str">
            <v>ไม่ใช่</v>
          </cell>
          <cell r="M134" t="str">
            <v>กู้ยืม</v>
          </cell>
          <cell r="O134" t="str">
            <v>ใช่</v>
          </cell>
          <cell r="CH134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3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34" t="str">
            <v>การเพิ่มมูลค่าผลผลิต และการแปรรูปผลผลิต (รวมถึงการพัฒนาคุณภาพผลผลิต)</v>
          </cell>
          <cell r="CR134" t="str">
            <v>ไม่ประยุกต์</v>
          </cell>
        </row>
        <row r="135">
          <cell r="D135" t="str">
            <v>Non-Participant</v>
          </cell>
          <cell r="F135" t="str">
            <v>ชาย</v>
          </cell>
          <cell r="H135" t="str">
            <v>ประถมศึกษา</v>
          </cell>
          <cell r="I135" t="str">
            <v>สมรส/อยู่ด้วยกัน</v>
          </cell>
          <cell r="L135" t="str">
            <v>ไม่ใช่</v>
          </cell>
          <cell r="M135" t="str">
            <v>ไม่กู้ยืม</v>
          </cell>
          <cell r="O135" t="str">
            <v>ใช่</v>
          </cell>
          <cell r="CH13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3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35" t="str">
            <v>การเพิ่มมูลค่าผลผลิต และการแปรรูปผลผลิต (รวมถึงการพัฒนาคุณภาพผลผลิต)</v>
          </cell>
          <cell r="CR135" t="str">
            <v>ไม่ประยุกต์</v>
          </cell>
        </row>
        <row r="136">
          <cell r="D136" t="str">
            <v>Non-Participant</v>
          </cell>
          <cell r="F136" t="str">
            <v>ชาย</v>
          </cell>
          <cell r="H136" t="str">
            <v>อนุปริญญา (ปวช., ปวส., ฝึกหัดครู)</v>
          </cell>
          <cell r="I136" t="str">
            <v>สมรส/อยู่ด้วยกัน</v>
          </cell>
          <cell r="L136" t="str">
            <v>ไม่ใช่</v>
          </cell>
          <cell r="M136" t="str">
            <v>ไม่กู้ยืม</v>
          </cell>
          <cell r="O136" t="str">
            <v>ใช่</v>
          </cell>
          <cell r="CH136" t="str">
            <v>ไม่ได้เข้าร่วมกิจกรรมอบรมหรือเรียนรู้ใด ๆ (ข้ามไปข้อ 33)</v>
          </cell>
        </row>
        <row r="137">
          <cell r="D137" t="str">
            <v>Non-Participant</v>
          </cell>
          <cell r="F137" t="str">
            <v>หญิง</v>
          </cell>
          <cell r="H137" t="str">
            <v>อนุปริญญา (ปวช., ปวส., ฝึกหัดครู)</v>
          </cell>
          <cell r="I137" t="str">
            <v>สมรส/อยู่ด้วยกัน</v>
          </cell>
          <cell r="L137" t="str">
            <v>ไม่ใช่</v>
          </cell>
          <cell r="M137" t="str">
            <v>ไม่กู้ยืม</v>
          </cell>
          <cell r="O137" t="str">
            <v>ใช่</v>
          </cell>
          <cell r="CH137" t="str">
            <v>ไม่ได้เข้าร่วมกิจกรรมอบรมหรือเรียนรู้ใด ๆ (ข้ามไปข้อ 33)</v>
          </cell>
        </row>
        <row r="138">
          <cell r="D138" t="str">
            <v>Non-Participant</v>
          </cell>
          <cell r="F138" t="str">
            <v>ชาย</v>
          </cell>
          <cell r="H138" t="str">
            <v>อนุปริญญา (ปวช., ปวส., ฝึกหัดครู)</v>
          </cell>
          <cell r="I138" t="str">
            <v>สมรส/อยู่ด้วยกัน</v>
          </cell>
          <cell r="L138" t="str">
            <v>ไม่ใช่</v>
          </cell>
          <cell r="M138" t="str">
            <v>ไม่กู้ยืม</v>
          </cell>
          <cell r="O138" t="str">
            <v>ใช่</v>
          </cell>
          <cell r="CH13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38" t="str">
            <v>ความรู้ทางการเกษตรและการใช้เทคโนโลยีสำหรับการผลิตในฟาร์ม</v>
          </cell>
          <cell r="CN138" t="str">
            <v>การเพิ่มมูลค่าผลผลิต และการแปรรูปผลผลิต (รวมถึงการพัฒนาคุณภาพผลผลิต)</v>
          </cell>
          <cell r="CR138" t="str">
            <v>ไม่ประยุกต์</v>
          </cell>
        </row>
        <row r="139">
          <cell r="D139" t="str">
            <v>Non-Participant</v>
          </cell>
          <cell r="F139" t="str">
            <v>หญิง</v>
          </cell>
          <cell r="H139" t="str">
            <v>อนุปริญญา (ปวช., ปวส., ฝึกหัดครู)</v>
          </cell>
          <cell r="I139" t="str">
            <v>สมรส/อยู่ด้วยกัน</v>
          </cell>
          <cell r="L139" t="str">
            <v>ไม่ใช่</v>
          </cell>
          <cell r="M139" t="str">
            <v>ไม่กู้ยืม</v>
          </cell>
          <cell r="O139" t="str">
            <v>ใช่</v>
          </cell>
          <cell r="CH139" t="str">
            <v>ไม่ได้เข้าร่วมกิจกรรมอบรมหรือเรียนรู้ใด ๆ (ข้ามไปข้อ 33)</v>
          </cell>
        </row>
        <row r="140">
          <cell r="D140" t="str">
            <v>Non-Participant</v>
          </cell>
          <cell r="F140" t="str">
            <v>ชาย</v>
          </cell>
          <cell r="H140" t="str">
            <v>อนุปริญญา (ปวช., ปวส., ฝึกหัดครู)</v>
          </cell>
          <cell r="I140" t="str">
            <v>สมรส/อยู่ด้วยกัน</v>
          </cell>
          <cell r="L140" t="str">
            <v>ไม่ใช่</v>
          </cell>
          <cell r="M140" t="str">
            <v>ไม่กู้ยืม</v>
          </cell>
          <cell r="O140" t="str">
            <v>ใช่</v>
          </cell>
          <cell r="CH140" t="str">
            <v>ไม่ได้เข้าร่วมกิจกรรมอบรมหรือเรียนรู้ใด ๆ (ข้ามไปข้อ 33)</v>
          </cell>
        </row>
        <row r="141">
          <cell r="D141" t="str">
            <v>Non-Participant</v>
          </cell>
          <cell r="F141" t="str">
            <v>ชาย</v>
          </cell>
          <cell r="H141" t="str">
            <v>อนุปริญญา (ปวช., ปวส., ฝึกหัดครู)</v>
          </cell>
          <cell r="I141" t="str">
            <v>สมรส/อยู่ด้วยกัน</v>
          </cell>
          <cell r="L141" t="str">
            <v>ไม่ใช่</v>
          </cell>
          <cell r="M141" t="str">
            <v>ไม่กู้ยืม</v>
          </cell>
          <cell r="O141" t="str">
            <v>ใช่</v>
          </cell>
          <cell r="CH141" t="str">
            <v>ไม่ได้เข้าร่วมกิจกรรมอบรมหรือเรียนรู้ใด ๆ (ข้ามไปข้อ 33)</v>
          </cell>
        </row>
        <row r="142">
          <cell r="D142" t="str">
            <v>Non-Participant</v>
          </cell>
          <cell r="F142" t="str">
            <v>หญิง</v>
          </cell>
          <cell r="H142" t="str">
            <v>ประถมศึกษา</v>
          </cell>
          <cell r="I142" t="str">
            <v>สมรส/อยู่ด้วยกัน</v>
          </cell>
          <cell r="L142" t="str">
            <v>ไม่ใช่</v>
          </cell>
          <cell r="M142" t="str">
            <v>ไม่กู้ยืม</v>
          </cell>
          <cell r="O142" t="str">
            <v>ใช่</v>
          </cell>
          <cell r="CH14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142" t="str">
            <v>ความรู้ทางการเกษตรและการใช้เทคโนโลยีสำหรับการผลิตในฟาร์ม</v>
          </cell>
          <cell r="CN142" t="str">
            <v>การเพิ่มมูลค่าผลผลิต และการแปรรูปผลผลิต (รวมถึงการพัฒนาคุณภาพผลผลิต)</v>
          </cell>
          <cell r="CR142" t="str">
            <v>ประยุกต์</v>
          </cell>
          <cell r="CS142" t="str">
            <v>ประยุกต์</v>
          </cell>
          <cell r="CV142" t="str">
            <v>ประยุกต์</v>
          </cell>
          <cell r="CY142" t="str">
            <v>ประยุกต์</v>
          </cell>
          <cell r="DB142" t="str">
            <v>ไม่ประยุกต์</v>
          </cell>
        </row>
        <row r="144">
          <cell r="D144" t="str">
            <v>Participant</v>
          </cell>
          <cell r="F144" t="str">
            <v>หญิง</v>
          </cell>
          <cell r="H144" t="str">
            <v>ประถมศึกษา</v>
          </cell>
          <cell r="I144" t="str">
            <v>สมรส/อยู่ด้วยกัน</v>
          </cell>
          <cell r="L144" t="str">
            <v>ไม่ใช่</v>
          </cell>
          <cell r="M144" t="str">
            <v>ไม่กู้ยืม</v>
          </cell>
          <cell r="O144" t="str">
            <v>ใช่</v>
          </cell>
          <cell r="CH144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44" t="str">
            <v>ความรู้ทางการเกษตรและการใช้เทคโนโลยีสำหรับการผลิตในฟาร์ม</v>
          </cell>
          <cell r="CN144" t="str">
            <v>การเพิ่มมูลค่าผลผลิต และการแปรรูปผลผลิต (รวมถึงการพัฒนาคุณภาพผลผลิต)</v>
          </cell>
          <cell r="CR144" t="str">
            <v>ไม่ประยุกต์</v>
          </cell>
        </row>
        <row r="145">
          <cell r="D145" t="str">
            <v>Non-Participant</v>
          </cell>
          <cell r="F145" t="str">
            <v>ชาย</v>
          </cell>
          <cell r="H145" t="str">
            <v>ปริญญาตรี</v>
          </cell>
          <cell r="I145" t="str">
            <v>สมรส/อยู่ด้วยกัน</v>
          </cell>
          <cell r="L145" t="str">
            <v>ไม่ใช่</v>
          </cell>
          <cell r="M145" t="str">
            <v>ไม่กู้ยืม</v>
          </cell>
          <cell r="O145" t="str">
            <v>ใช่</v>
          </cell>
          <cell r="CH14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4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45" t="str">
            <v>การเพิ่มมูลค่าผลผลิต และการแปรรูปผลผลิต (รวมถึงการพัฒนาคุณภาพผลผลิต)</v>
          </cell>
          <cell r="CR145" t="str">
            <v>ประยุกต์</v>
          </cell>
          <cell r="CS145" t="str">
            <v>ประยุกต์</v>
          </cell>
          <cell r="CV145" t="str">
            <v>ประยุกต์</v>
          </cell>
          <cell r="CY145" t="str">
            <v>ประยุกต์</v>
          </cell>
          <cell r="DB145" t="str">
            <v>ไม่ประยุกต์</v>
          </cell>
        </row>
        <row r="146">
          <cell r="D146" t="str">
            <v>Participant</v>
          </cell>
          <cell r="F146" t="str">
            <v>ชาย</v>
          </cell>
          <cell r="H146" t="str">
            <v>ประถมศึกษา</v>
          </cell>
          <cell r="I146" t="str">
            <v>สมรส/อยู่ด้วยกัน</v>
          </cell>
          <cell r="L146" t="str">
            <v>ไม่ใช่</v>
          </cell>
          <cell r="M146" t="str">
            <v>ไม่กู้ยืม</v>
          </cell>
          <cell r="O146" t="str">
            <v>ใช่</v>
          </cell>
          <cell r="CH146" t="str">
            <v>ไม่ได้เข้าร่วมกิจกรรมอบรมหรือเรียนรู้ใด ๆ (ข้ามไปข้อ 33)</v>
          </cell>
        </row>
        <row r="147">
          <cell r="D147" t="str">
            <v>Non-Participant</v>
          </cell>
          <cell r="F147" t="str">
            <v>ชาย</v>
          </cell>
          <cell r="H147" t="str">
            <v>อนุปริญญา (ปวช., ปวส., ฝึกหัดครู)</v>
          </cell>
          <cell r="I147" t="str">
            <v>โสด</v>
          </cell>
          <cell r="L147" t="str">
            <v>ไม่ใช่</v>
          </cell>
          <cell r="M147" t="str">
            <v>ไม่กู้ยืม</v>
          </cell>
          <cell r="O147" t="str">
            <v>ใช่</v>
          </cell>
          <cell r="CH147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47" t="str">
            <v>การเป็นผู้ประกอบการทางการเกษตร</v>
          </cell>
          <cell r="CN147" t="str">
            <v>การเพิ่มมูลค่าผลผลิต และการแปรรูปผลผลิต (รวมถึงการพัฒนาคุณภาพผลผลิต)</v>
          </cell>
          <cell r="CR147" t="str">
            <v>ประยุกต์</v>
          </cell>
          <cell r="CS147" t="str">
            <v>ประยุกต์</v>
          </cell>
          <cell r="CV147" t="str">
            <v>ประยุกต์</v>
          </cell>
          <cell r="CY147" t="str">
            <v>ประยุกต์</v>
          </cell>
          <cell r="DB147" t="str">
            <v>ไม่ประยุกต์</v>
          </cell>
        </row>
        <row r="148">
          <cell r="D148" t="str">
            <v>Non-Participant</v>
          </cell>
          <cell r="F148" t="str">
            <v>ชาย</v>
          </cell>
          <cell r="H148" t="str">
            <v>อนุปริญญา (ปวช., ปวส., ฝึกหัดครู)</v>
          </cell>
          <cell r="I148" t="str">
            <v>โสด</v>
          </cell>
          <cell r="L148" t="str">
            <v>ไม่ใช่</v>
          </cell>
          <cell r="M148" t="str">
            <v>ไม่กู้ยืม</v>
          </cell>
          <cell r="O148" t="str">
            <v>ใช่</v>
          </cell>
          <cell r="CH14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148" t="str">
            <v>ความรู้ทางการเกษตรและการใช้เทคโนโลยีสำหรับการผลิตในฟาร์ม</v>
          </cell>
          <cell r="CR148" t="str">
            <v>ประยุกต์</v>
          </cell>
          <cell r="CS148" t="str">
            <v>ประยุกต์</v>
          </cell>
          <cell r="CV148" t="str">
            <v>ประยุกต์</v>
          </cell>
          <cell r="CY148" t="str">
            <v>ประยุกต์</v>
          </cell>
          <cell r="DB148" t="str">
            <v>ประยุกต์</v>
          </cell>
        </row>
        <row r="149">
          <cell r="D149" t="str">
            <v>Non-Participant</v>
          </cell>
          <cell r="F149" t="str">
            <v>ชาย</v>
          </cell>
          <cell r="H149" t="str">
            <v>ประถมศึกษา</v>
          </cell>
          <cell r="I149" t="str">
            <v>สมรส/อยู่ด้วยกัน</v>
          </cell>
          <cell r="L149" t="str">
            <v>ไม่ใช่</v>
          </cell>
          <cell r="M149" t="str">
            <v>กู้ยืม</v>
          </cell>
          <cell r="O149" t="str">
            <v>ใช่</v>
          </cell>
          <cell r="CH149" t="str">
            <v>ไม่ได้เข้าร่วมกิจกรรมอบรมหรือเรียนรู้ใด ๆ (ข้ามไปข้อ 33)</v>
          </cell>
        </row>
        <row r="150">
          <cell r="D150" t="str">
            <v>Non-Participant</v>
          </cell>
          <cell r="F150" t="str">
            <v>ชาย</v>
          </cell>
          <cell r="H150" t="str">
            <v>ปริญญาตรี</v>
          </cell>
          <cell r="I150" t="str">
            <v>สมรส/อยู่ด้วยกัน</v>
          </cell>
          <cell r="L150" t="str">
            <v>ไม่ใช่</v>
          </cell>
          <cell r="M150" t="str">
            <v>ไม่กู้ยืม</v>
          </cell>
          <cell r="O150" t="str">
            <v>ใช่</v>
          </cell>
          <cell r="CH150" t="str">
            <v>ไม่ได้เข้าร่วมกิจกรรมอบรมหรือเรียนรู้ใด ๆ (ข้ามไปข้อ 33)</v>
          </cell>
        </row>
        <row r="151">
          <cell r="D151" t="str">
            <v>Non-Participant</v>
          </cell>
          <cell r="F151" t="str">
            <v>หญิง</v>
          </cell>
          <cell r="H151" t="str">
            <v>ปริญญาตรี</v>
          </cell>
          <cell r="I151" t="str">
            <v>สมรส/อยู่ด้วยกัน</v>
          </cell>
          <cell r="L151" t="str">
            <v>ไม่ใช่</v>
          </cell>
          <cell r="M151" t="str">
            <v>ไม่กู้ยืม</v>
          </cell>
          <cell r="O151" t="str">
            <v>ใช่</v>
          </cell>
          <cell r="CH151" t="str">
            <v>ไม่ได้เข้าร่วมกิจกรรมอบรมหรือเรียนรู้ใด ๆ (ข้ามไปข้อ 33)</v>
          </cell>
        </row>
        <row r="152">
          <cell r="D152" t="str">
            <v>Non-Participant</v>
          </cell>
          <cell r="F152" t="str">
            <v>ชาย</v>
          </cell>
          <cell r="H152" t="str">
            <v>อนุปริญญา (ปวช., ปวส., ฝึกหัดครู)</v>
          </cell>
          <cell r="I152" t="str">
            <v>โสด</v>
          </cell>
          <cell r="L152" t="str">
            <v>ไม่ใช่</v>
          </cell>
          <cell r="M152" t="str">
            <v>ไม่กู้ยืม</v>
          </cell>
          <cell r="O152" t="str">
            <v>ใช่</v>
          </cell>
          <cell r="CH152" t="str">
            <v>ไม่ได้เข้าร่วมกิจกรรมอบรมหรือเรียนรู้ใด ๆ (ข้ามไปข้อ 33)</v>
          </cell>
        </row>
        <row r="153">
          <cell r="D153" t="str">
            <v>Non-Participant</v>
          </cell>
          <cell r="F153" t="str">
            <v>หญิง</v>
          </cell>
          <cell r="H153" t="str">
            <v>อนุปริญญา (ปวช., ปวส., ฝึกหัดครู)</v>
          </cell>
          <cell r="I153" t="str">
            <v>สมรส/อยู่ด้วยกัน</v>
          </cell>
          <cell r="L153" t="str">
            <v>ไม่ใช่</v>
          </cell>
          <cell r="M153" t="str">
            <v>กู้ยืม</v>
          </cell>
          <cell r="O153" t="str">
            <v>ใช่</v>
          </cell>
          <cell r="CH153" t="str">
            <v>ไม่ได้เข้าร่วมกิจกรรมอบรมหรือเรียนรู้ใด ๆ (ข้ามไปข้อ 33)</v>
          </cell>
        </row>
        <row r="154">
          <cell r="D154" t="str">
            <v>Non-Participant</v>
          </cell>
          <cell r="F154" t="str">
            <v>หญิง</v>
          </cell>
          <cell r="H154" t="str">
            <v>อนุปริญญา (ปวช., ปวส., ฝึกหัดครู)</v>
          </cell>
          <cell r="I154" t="str">
            <v>สมรส/อยู่ด้วยกัน</v>
          </cell>
          <cell r="L154" t="str">
            <v>ไม่ใช่</v>
          </cell>
          <cell r="M154" t="str">
            <v>ไม่กู้ยืม</v>
          </cell>
          <cell r="O154" t="str">
            <v>ใช่</v>
          </cell>
          <cell r="CH154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154" t="str">
            <v>ความรู้ทางการเกษตรและการใช้เทคโนโลยีสำหรับการผลิตในฟาร์ม</v>
          </cell>
          <cell r="CR154" t="str">
            <v>ประยุกต์</v>
          </cell>
          <cell r="CS154" t="str">
            <v>ประยุกต์</v>
          </cell>
          <cell r="CV154" t="str">
            <v>ประยุกต์</v>
          </cell>
          <cell r="CY154" t="str">
            <v>ประยุกต์</v>
          </cell>
          <cell r="DB154" t="str">
            <v>ประยุกต์</v>
          </cell>
        </row>
        <row r="155">
          <cell r="D155" t="str">
            <v>Non-Participant</v>
          </cell>
          <cell r="F155" t="str">
            <v>ชาย</v>
          </cell>
          <cell r="H155" t="str">
            <v>ปริญญาตรี</v>
          </cell>
          <cell r="I155" t="str">
            <v>สมรส/อยู่ด้วยกัน</v>
          </cell>
          <cell r="L155" t="str">
            <v>ไม่ใช่</v>
          </cell>
          <cell r="M155" t="str">
            <v>กู้ยืม</v>
          </cell>
          <cell r="O155" t="str">
            <v>ใช่</v>
          </cell>
          <cell r="CH155" t="str">
            <v>ไม่ได้เข้าร่วมกิจกรรมอบรมหรือเรียนรู้ใด ๆ (ข้ามไปข้อ 33)</v>
          </cell>
        </row>
        <row r="156">
          <cell r="D156" t="str">
            <v>Participant</v>
          </cell>
          <cell r="F156" t="str">
            <v>ชาย</v>
          </cell>
          <cell r="H156" t="str">
            <v>อนุปริญญา (ปวช., ปวส., ฝึกหัดครู)</v>
          </cell>
          <cell r="I156" t="str">
            <v>สมรส/อยู่ด้วยกัน</v>
          </cell>
          <cell r="L156" t="str">
            <v>ไม่ใช่</v>
          </cell>
          <cell r="M156" t="str">
            <v>กู้ยืม</v>
          </cell>
          <cell r="O156" t="str">
            <v>ใช่</v>
          </cell>
          <cell r="CH156" t="str">
            <v>ไม่ได้เข้าร่วมกิจกรรมอบรมหรือเรียนรู้ใด ๆ (ข้ามไปข้อ 33)</v>
          </cell>
        </row>
        <row r="157">
          <cell r="D157" t="str">
            <v>Participant</v>
          </cell>
          <cell r="F157" t="str">
            <v>หญิง</v>
          </cell>
          <cell r="H157" t="str">
            <v>ปริญญาตรี</v>
          </cell>
          <cell r="I157" t="str">
            <v>สมรส/อยู่ด้วยกัน</v>
          </cell>
          <cell r="L157" t="str">
            <v>ไม่ใช่</v>
          </cell>
          <cell r="M157" t="str">
            <v>ไม่กู้ยืม</v>
          </cell>
          <cell r="O157" t="str">
            <v>ใช่</v>
          </cell>
          <cell r="CH157" t="str">
            <v>ไม่ได้เข้าร่วมกิจกรรมอบรมหรือเรียนรู้ใด ๆ (ข้ามไปข้อ 33)</v>
          </cell>
        </row>
        <row r="158">
          <cell r="D158" t="str">
            <v>Participant</v>
          </cell>
          <cell r="F158" t="str">
            <v>ชาย</v>
          </cell>
          <cell r="H158" t="str">
            <v>ประถมศึกษา</v>
          </cell>
          <cell r="I158" t="str">
            <v>โสด</v>
          </cell>
          <cell r="L158" t="str">
            <v>ไม่ใช่</v>
          </cell>
          <cell r="M158" t="str">
            <v>ไม่กู้ยืม</v>
          </cell>
          <cell r="O158" t="str">
            <v>ใช่</v>
          </cell>
          <cell r="CH158" t="str">
            <v>ไม่ได้เข้าร่วมกิจกรรมอบรมหรือเรียนรู้ใด ๆ (ข้ามไปข้อ 33)</v>
          </cell>
        </row>
        <row r="159">
          <cell r="D159" t="str">
            <v>Participant</v>
          </cell>
          <cell r="F159" t="str">
            <v>ชาย</v>
          </cell>
          <cell r="H159" t="str">
            <v>มัธยมศึกษาตอนปลาย</v>
          </cell>
          <cell r="I159" t="str">
            <v>สมรส/อยู่ด้วยกัน</v>
          </cell>
          <cell r="L159" t="str">
            <v>ไม่ใช่</v>
          </cell>
          <cell r="M159" t="str">
            <v>กู้ยืม</v>
          </cell>
          <cell r="O159" t="str">
            <v>ใช่</v>
          </cell>
          <cell r="CH159" t="str">
            <v>ไม่ได้เข้าร่วมกิจกรรมอบรมหรือเรียนรู้ใด ๆ (ข้ามไปข้อ 33)</v>
          </cell>
        </row>
        <row r="160">
          <cell r="D160" t="str">
            <v>Participant</v>
          </cell>
          <cell r="F160" t="str">
            <v>ชาย</v>
          </cell>
          <cell r="H160" t="str">
            <v>ปริญญาตรี</v>
          </cell>
          <cell r="I160" t="str">
            <v>สมรส/อยู่ด้วยกัน</v>
          </cell>
          <cell r="L160" t="str">
            <v>ไม่ใช่</v>
          </cell>
          <cell r="M160" t="str">
            <v>ไม่กู้ยืม</v>
          </cell>
          <cell r="O160" t="str">
            <v>ใช่</v>
          </cell>
          <cell r="CH160" t="str">
            <v>ไม่ได้เข้าร่วมกิจกรรมอบรมหรือเรียนรู้ใด ๆ (ข้ามไปข้อ 33)</v>
          </cell>
        </row>
        <row r="161">
          <cell r="D161" t="str">
            <v>Participant</v>
          </cell>
          <cell r="F161" t="str">
            <v>ชาย</v>
          </cell>
          <cell r="H161" t="str">
            <v>อนุปริญญา (ปวช., ปวส., ฝึกหัดครู)</v>
          </cell>
          <cell r="I161" t="str">
            <v>สมรส/อยู่ด้วยกัน</v>
          </cell>
          <cell r="M161" t="str">
            <v>ไม่กู้ยืม</v>
          </cell>
          <cell r="O161" t="str">
            <v>ใช่</v>
          </cell>
          <cell r="CH161" t="str">
            <v>ไม่ได้เข้าร่วมกิจกรรมอบรมหรือเรียนรู้ใด ๆ (ข้ามไปข้อ 33)</v>
          </cell>
        </row>
        <row r="162">
          <cell r="D162" t="str">
            <v>Participant</v>
          </cell>
          <cell r="F162" t="str">
            <v>ชาย</v>
          </cell>
          <cell r="H162" t="str">
            <v>สูงกว่าปริญญาตรี</v>
          </cell>
          <cell r="I162" t="str">
            <v>สมรส/อยู่ด้วยกัน</v>
          </cell>
          <cell r="M162" t="str">
            <v>กู้ยืม</v>
          </cell>
          <cell r="O162" t="str">
            <v>ใช่</v>
          </cell>
          <cell r="CH162" t="str">
            <v>ไม่ได้เข้าร่วมกิจกรรมอบรมหรือเรียนรู้ใด ๆ (ข้ามไปข้อ 33)</v>
          </cell>
        </row>
        <row r="163">
          <cell r="D163" t="str">
            <v>Non-Participant</v>
          </cell>
          <cell r="F163" t="str">
            <v>หญิง</v>
          </cell>
          <cell r="H163" t="str">
            <v>มัธยมศึกษาตอนปลาย</v>
          </cell>
          <cell r="I163" t="str">
            <v>หย่าร้าง/แยกกันอยู่</v>
          </cell>
          <cell r="L163" t="str">
            <v>ไม่ใช่</v>
          </cell>
          <cell r="M163" t="str">
            <v>กู้ยืม</v>
          </cell>
          <cell r="O163" t="str">
            <v>ใช่</v>
          </cell>
          <cell r="CH163" t="str">
            <v>ไม่ได้เข้าร่วมกิจกรรมอบรมหรือเรียนรู้ใด ๆ (ข้ามไปข้อ 33)</v>
          </cell>
        </row>
        <row r="164">
          <cell r="D164" t="str">
            <v>Non-Participant</v>
          </cell>
          <cell r="F164" t="str">
            <v>หญิง</v>
          </cell>
          <cell r="H164" t="str">
            <v>มัธยมศึกษาตอนปลาย</v>
          </cell>
          <cell r="I164" t="str">
            <v>โสด</v>
          </cell>
          <cell r="L164" t="str">
            <v>ไม่ใช่</v>
          </cell>
          <cell r="M164" t="str">
            <v>กู้ยืม</v>
          </cell>
          <cell r="O164" t="str">
            <v>ใช่</v>
          </cell>
          <cell r="CH164" t="str">
            <v>ไม่ได้เข้าร่วมกิจกรรมอบรมหรือเรียนรู้ใด ๆ (ข้ามไปข้อ 33)</v>
          </cell>
        </row>
        <row r="165">
          <cell r="D165" t="str">
            <v>Participant</v>
          </cell>
          <cell r="F165" t="str">
            <v>ชาย</v>
          </cell>
          <cell r="H165" t="str">
            <v>ปริญญาตรี</v>
          </cell>
          <cell r="I165" t="str">
            <v>สมรส/อยู่ด้วยกัน</v>
          </cell>
          <cell r="L165" t="str">
            <v>ไม่ใช่</v>
          </cell>
          <cell r="M165" t="str">
            <v>ไม่กู้ยืม</v>
          </cell>
          <cell r="O165" t="str">
            <v>ใช่</v>
          </cell>
          <cell r="CH165" t="str">
            <v>จากการเข้าร่วมกิจกรรมอบรม ที่จัดโดยโครงการเกษตรกรปราดเปรื่อง (Smart Farmer)</v>
          </cell>
          <cell r="CJ16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65" t="str">
            <v>การเพิ่มมูลค่าผลผลิต และการแปรรูปผลผลิต (รวมถึงการพัฒนาคุณภาพผลผลิต)</v>
          </cell>
          <cell r="CR165" t="str">
            <v>ประยุกต์</v>
          </cell>
          <cell r="CS165" t="str">
            <v>ประยุกต์</v>
          </cell>
          <cell r="CV165" t="str">
            <v>ประยุกต์</v>
          </cell>
          <cell r="CY165" t="str">
            <v>ประยุกต์</v>
          </cell>
          <cell r="DB165" t="str">
            <v>ประยุกต์</v>
          </cell>
        </row>
        <row r="166">
          <cell r="D166" t="str">
            <v>Participant</v>
          </cell>
          <cell r="F166" t="str">
            <v>ชาย</v>
          </cell>
          <cell r="H166" t="str">
            <v>ปริญญาตรี</v>
          </cell>
          <cell r="I166" t="str">
            <v>สมรส/อยู่ด้วยกัน</v>
          </cell>
          <cell r="L166" t="str">
            <v>ไม่ใช่</v>
          </cell>
          <cell r="M166" t="str">
            <v>กู้ยืม</v>
          </cell>
          <cell r="O166" t="str">
            <v>ใช่</v>
          </cell>
          <cell r="CH166" t="str">
            <v>ไม่ได้เข้าร่วมกิจกรรมอบรมหรือเรียนรู้ใด ๆ (ข้ามไปข้อ 33)</v>
          </cell>
        </row>
        <row r="167">
          <cell r="D167" t="str">
            <v>Participant</v>
          </cell>
          <cell r="F167" t="str">
            <v>หญิง</v>
          </cell>
          <cell r="H167" t="str">
            <v>ปริญญาตรี</v>
          </cell>
          <cell r="I167" t="str">
            <v>สมรส/อยู่ด้วยกัน</v>
          </cell>
          <cell r="L167" t="str">
            <v>ไม่ใช่</v>
          </cell>
          <cell r="M167" t="str">
            <v>กู้ยืม</v>
          </cell>
          <cell r="O167" t="str">
            <v>ใช่</v>
          </cell>
          <cell r="CH167" t="str">
            <v>จากการเข้าร่วมกิจกรรมอบรม ที่จัดโดยโครงการเกษตรกรปราดเปรื่อง (Smart Farmer)</v>
          </cell>
          <cell r="CJ167" t="str">
            <v>ความรู้ทางการเกษตรและการใช้เทคโนโลยีสำหรับการผลิตในฟาร์ม</v>
          </cell>
          <cell r="CN167" t="str">
            <v>การเพิ่มมูลค่าผลผลิต และการแปรรูปผลผลิต (รวมถึงการพัฒนาคุณภาพผลผลิต)</v>
          </cell>
          <cell r="CR167" t="str">
            <v>ประยุกต์</v>
          </cell>
          <cell r="CS167" t="str">
            <v>ประยุกต์</v>
          </cell>
          <cell r="CV167" t="str">
            <v>ประยุกต์</v>
          </cell>
          <cell r="CY167" t="str">
            <v>ประยุกต์</v>
          </cell>
          <cell r="DB167" t="str">
            <v>ประยุกต์</v>
          </cell>
        </row>
        <row r="168">
          <cell r="D168" t="str">
            <v>Participant</v>
          </cell>
          <cell r="F168" t="str">
            <v>ชาย</v>
          </cell>
          <cell r="H168" t="str">
            <v>ประถมศึกษา</v>
          </cell>
          <cell r="I168" t="str">
            <v>สมรส/อยู่ด้วยกัน</v>
          </cell>
          <cell r="L168" t="str">
            <v>ไม่ใช่</v>
          </cell>
          <cell r="M168" t="str">
            <v>ไม่กู้ยืม</v>
          </cell>
          <cell r="O168" t="str">
            <v>ใช่</v>
          </cell>
          <cell r="CH16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6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68" t="str">
            <v>การเพิ่มมูลค่าผลผลิต และการแปรรูปผลผลิต (รวมถึงการพัฒนาคุณภาพผลผลิต)</v>
          </cell>
          <cell r="CR168" t="str">
            <v>ประยุกต์</v>
          </cell>
          <cell r="CS168" t="str">
            <v>ประยุกต์</v>
          </cell>
          <cell r="CV168" t="str">
            <v>ประยุกต์</v>
          </cell>
          <cell r="CY168" t="str">
            <v>ประยุกต์</v>
          </cell>
          <cell r="DB168" t="str">
            <v>ประยุกต์</v>
          </cell>
        </row>
        <row r="169">
          <cell r="D169" t="str">
            <v>Participant</v>
          </cell>
          <cell r="F169" t="str">
            <v>หญิง</v>
          </cell>
          <cell r="H169" t="str">
            <v>มัธยมศึกษาตอนปลาย</v>
          </cell>
          <cell r="I169" t="str">
            <v>สมรส/อยู่ด้วยกัน</v>
          </cell>
          <cell r="L169" t="str">
            <v>ไม่ใช่</v>
          </cell>
          <cell r="M169" t="str">
            <v>กู้ยืม</v>
          </cell>
          <cell r="O169" t="str">
            <v>ใช่</v>
          </cell>
          <cell r="CH169" t="str">
            <v>จากการเข้าร่วมกิจกรรมอบรม ที่จัดโดยโครงการเกษตรกรปราดเปรื่อง (Smart Farmer)</v>
          </cell>
          <cell r="CJ16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69" t="str">
            <v>การเป็นผู้ประกอบการทางการเกษตร</v>
          </cell>
          <cell r="CR169" t="str">
            <v>ประยุกต์</v>
          </cell>
          <cell r="CS169" t="str">
            <v>ไม่ประยุกต์</v>
          </cell>
          <cell r="CV169" t="str">
            <v>ประยุกต์</v>
          </cell>
          <cell r="CY169" t="str">
            <v>ไม่ประยุกต์</v>
          </cell>
          <cell r="DB169" t="str">
            <v>ไม่ประยุกต์</v>
          </cell>
        </row>
        <row r="170">
          <cell r="D170" t="str">
            <v>Participant</v>
          </cell>
          <cell r="F170" t="str">
            <v>ชาย</v>
          </cell>
          <cell r="H170" t="str">
            <v>มัธยมศึกษาตอนปลาย</v>
          </cell>
          <cell r="I170" t="str">
            <v>สมรส/อยู่ด้วยกัน</v>
          </cell>
          <cell r="L170" t="str">
            <v>ใช่</v>
          </cell>
          <cell r="M170" t="str">
            <v>กู้ยืม</v>
          </cell>
          <cell r="O170" t="str">
            <v>ใช่</v>
          </cell>
          <cell r="CH170" t="str">
            <v>จากการเข้าร่วมกิจกรรมอบรม ที่จัดโดยโครงการเกษตรกรปราดเปรื่อง (Smart Farmer)</v>
          </cell>
          <cell r="CJ170" t="str">
            <v>การเป็นผู้ประกอบการทางการเกษตร</v>
          </cell>
          <cell r="CN170" t="str">
            <v>การเพิ่มมูลค่าผลผลิต และการแปรรูปผลผลิต (รวมถึงการพัฒนาคุณภาพผลผลิต)</v>
          </cell>
          <cell r="CR170" t="str">
            <v>ประยุกต์</v>
          </cell>
          <cell r="CS170" t="str">
            <v>ประยุกต์</v>
          </cell>
          <cell r="CV170" t="str">
            <v>ประยุกต์</v>
          </cell>
          <cell r="CY170" t="str">
            <v>ประยุกต์</v>
          </cell>
          <cell r="DB170" t="str">
            <v>ประยุกต์</v>
          </cell>
        </row>
        <row r="172">
          <cell r="D172" t="str">
            <v>Participant</v>
          </cell>
          <cell r="F172" t="str">
            <v>ชาย</v>
          </cell>
          <cell r="H172" t="str">
            <v>ปริญญาตรี</v>
          </cell>
          <cell r="I172" t="str">
            <v>สมรส/อยู่ด้วยกัน</v>
          </cell>
          <cell r="L172" t="str">
            <v>ไม่ใช่</v>
          </cell>
          <cell r="M172" t="str">
            <v>กู้ยืม</v>
          </cell>
          <cell r="O172" t="str">
            <v>ใช่</v>
          </cell>
          <cell r="CH17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172" t="str">
            <v>การเพิ่มมูลค่าผลผลิต และการแปรรูปผลผลิต (รวมถึงการพัฒนาคุณภาพผลผลิต)</v>
          </cell>
          <cell r="CN17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72" t="str">
            <v>ประยุกต์</v>
          </cell>
          <cell r="CS172" t="str">
            <v>ประยุกต์</v>
          </cell>
          <cell r="CV172" t="str">
            <v>ประยุกต์</v>
          </cell>
          <cell r="CY172" t="str">
            <v>ประยุกต์</v>
          </cell>
          <cell r="DB172" t="str">
            <v>ประยุกต์</v>
          </cell>
        </row>
        <row r="173">
          <cell r="D173" t="str">
            <v>Participant</v>
          </cell>
          <cell r="F173" t="str">
            <v>หญิง</v>
          </cell>
          <cell r="H173" t="str">
            <v>อนุปริญญา (ปวช., ปวส., ฝึกหัดครู)</v>
          </cell>
          <cell r="I173" t="str">
            <v>หย่าร้าง/แยกกันอยู่</v>
          </cell>
          <cell r="L173" t="str">
            <v>ใช่</v>
          </cell>
          <cell r="M173" t="str">
            <v>กู้ยืม</v>
          </cell>
          <cell r="O173" t="str">
            <v>ใช่</v>
          </cell>
          <cell r="CH173" t="str">
            <v>จากการเข้าร่วมกิจกรรมอบรม ที่จัดโดยโครงการเกษตรกรปราดเปรื่อง (Smart Farmer)</v>
          </cell>
          <cell r="CJ17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73" t="str">
            <v>การเพิ่มมูลค่าผลผลิต และการแปรรูปผลผลิต (รวมถึงการพัฒนาคุณภาพผลผลิต)</v>
          </cell>
          <cell r="CR173" t="str">
            <v>ประยุกต์</v>
          </cell>
          <cell r="CS173" t="str">
            <v>ประยุกต์</v>
          </cell>
          <cell r="CV173" t="str">
            <v>ประยุกต์</v>
          </cell>
          <cell r="CY173" t="str">
            <v>ประยุกต์</v>
          </cell>
          <cell r="DB173" t="str">
            <v>ประยุกต์</v>
          </cell>
        </row>
        <row r="174">
          <cell r="D174" t="str">
            <v>Participant</v>
          </cell>
          <cell r="F174" t="str">
            <v>ชาย</v>
          </cell>
          <cell r="H174" t="str">
            <v>ปริญญาตรี</v>
          </cell>
          <cell r="I174" t="str">
            <v>สมรส/อยู่ด้วยกัน</v>
          </cell>
          <cell r="L174" t="str">
            <v>ไม่ใช่</v>
          </cell>
          <cell r="M174" t="str">
            <v>กู้ยืม</v>
          </cell>
          <cell r="O174" t="str">
            <v>ใช่</v>
          </cell>
          <cell r="CH174" t="str">
            <v>จากการเข้าร่วมกิจกรรมอบรม ที่จัดโดยโครงการเกษตรกรปราดเปรื่อง (Smart Farmer)</v>
          </cell>
          <cell r="CJ174" t="str">
            <v>การเพิ่มมูลค่าผลผลิต และการแปรรูปผลผลิต (รวมถึงการพัฒนาคุณภาพผลผลิต)</v>
          </cell>
          <cell r="CN17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74" t="str">
            <v>ประยุกต์</v>
          </cell>
          <cell r="CS174" t="str">
            <v>ประยุกต์</v>
          </cell>
          <cell r="CV174" t="str">
            <v>ประยุกต์</v>
          </cell>
          <cell r="CY174" t="str">
            <v>ประยุกต์</v>
          </cell>
          <cell r="DB174" t="str">
            <v>ประยุกต์</v>
          </cell>
        </row>
        <row r="175">
          <cell r="D175" t="str">
            <v>Participant</v>
          </cell>
          <cell r="F175" t="str">
            <v>ชาย</v>
          </cell>
          <cell r="H175" t="str">
            <v>ปริญญาตรี</v>
          </cell>
          <cell r="I175" t="str">
            <v>สมรส/อยู่ด้วยกัน</v>
          </cell>
          <cell r="L175" t="str">
            <v>ใช่</v>
          </cell>
          <cell r="M175" t="str">
            <v>กู้ยืม</v>
          </cell>
          <cell r="O175" t="str">
            <v>ใช่</v>
          </cell>
          <cell r="CH175" t="str">
            <v>จากการเข้าร่วมกิจกรรมอบรม ที่จัดโดยโครงการเกษตรกรปราดเปรื่อง (Smart Farmer)</v>
          </cell>
          <cell r="CJ175" t="str">
            <v>ความรู้ทางการเกษตรและการใช้เทคโนโลยีสำหรับการผลิตในฟาร์ม</v>
          </cell>
          <cell r="CN175" t="str">
            <v>การเพิ่มมูลค่าผลผลิต และการแปรรูปผลผลิต (รวมถึงการพัฒนาคุณภาพผลผลิต)</v>
          </cell>
          <cell r="CR175" t="str">
            <v>ประยุกต์</v>
          </cell>
          <cell r="CS175" t="str">
            <v>ประยุกต์</v>
          </cell>
          <cell r="CV175" t="str">
            <v>ประยุกต์</v>
          </cell>
          <cell r="CY175" t="str">
            <v>ประยุกต์</v>
          </cell>
          <cell r="DB175" t="str">
            <v>ประยุกต์</v>
          </cell>
        </row>
        <row r="176">
          <cell r="D176" t="str">
            <v>Participant</v>
          </cell>
          <cell r="F176" t="str">
            <v>หญิง</v>
          </cell>
          <cell r="H176" t="str">
            <v>ประถมศึกษา</v>
          </cell>
          <cell r="I176" t="str">
            <v>สมรส/อยู่ด้วยกัน</v>
          </cell>
          <cell r="L176" t="str">
            <v>ไม่ใช่</v>
          </cell>
          <cell r="M176" t="str">
            <v>ไม่กู้ยืม</v>
          </cell>
          <cell r="O176" t="str">
            <v>ใช่</v>
          </cell>
          <cell r="CH176" t="str">
            <v>จากการเข้าร่วมกิจกรรมอบรม ที่จัดโดยโครงการเกษตรกรปราดเปรื่อง (Smart Farmer)</v>
          </cell>
          <cell r="CJ176" t="str">
            <v>การเพิ่มมูลค่าผลผลิต และการแปรรูปผลผลิต (รวมถึงการพัฒนาคุณภาพผลผลิต)</v>
          </cell>
          <cell r="CN176" t="str">
            <v>การเป็นผู้ประกอบการทางการเกษตร</v>
          </cell>
          <cell r="CR176" t="str">
            <v>ประยุกต์</v>
          </cell>
          <cell r="CS176" t="str">
            <v>ประยุกต์</v>
          </cell>
          <cell r="CV176" t="str">
            <v>ประยุกต์</v>
          </cell>
          <cell r="CY176" t="str">
            <v>ประยุกต์</v>
          </cell>
          <cell r="DB176" t="str">
            <v>ประยุกต์</v>
          </cell>
        </row>
        <row r="177">
          <cell r="D177" t="str">
            <v>Participant</v>
          </cell>
          <cell r="F177" t="str">
            <v>ชาย</v>
          </cell>
          <cell r="H177" t="str">
            <v>ประถมศึกษา</v>
          </cell>
          <cell r="I177" t="str">
            <v>สมรส/อยู่ด้วยกัน</v>
          </cell>
          <cell r="L177" t="str">
            <v>ไม่ใช่</v>
          </cell>
          <cell r="M177" t="str">
            <v>ไม่กู้ยืม</v>
          </cell>
          <cell r="O177" t="str">
            <v>ใช่</v>
          </cell>
          <cell r="CH177" t="str">
            <v>จากการเข้าร่วมกิจกรรมอบรม ที่จัดโดยโครงการเกษตรกรปราดเปรื่อง (Smart Farmer)</v>
          </cell>
          <cell r="CJ177" t="str">
            <v>การเพิ่มมูลค่าผลผลิต และการแปรรูปผลผลิต (รวมถึงการพัฒนาคุณภาพผลผลิต)</v>
          </cell>
          <cell r="CN177" t="str">
            <v>การเป็นผู้ประกอบการทางการเกษตร</v>
          </cell>
          <cell r="CR177" t="str">
            <v>ประยุกต์</v>
          </cell>
          <cell r="CS177" t="str">
            <v>ประยุกต์</v>
          </cell>
          <cell r="CV177" t="str">
            <v>ประยุกต์</v>
          </cell>
          <cell r="CY177" t="str">
            <v>ประยุกต์</v>
          </cell>
          <cell r="DB177" t="str">
            <v>ประยุกต์</v>
          </cell>
        </row>
        <row r="178">
          <cell r="D178" t="str">
            <v>Participant</v>
          </cell>
          <cell r="F178" t="str">
            <v>ชาย</v>
          </cell>
          <cell r="H178" t="str">
            <v>ประถมศึกษา</v>
          </cell>
          <cell r="I178" t="str">
            <v>สมรส/อยู่ด้วยกัน</v>
          </cell>
          <cell r="L178" t="str">
            <v>ไม่ใช่</v>
          </cell>
          <cell r="M178" t="str">
            <v>กู้ยืม</v>
          </cell>
          <cell r="O178" t="str">
            <v>ใช่</v>
          </cell>
          <cell r="CH178" t="str">
            <v>จากการเข้าร่วมกิจกรรมอบรม ที่จัดโดยโครงการเกษตรกรปราดเปรื่อง (Smart Farmer)</v>
          </cell>
          <cell r="CJ178" t="str">
            <v>ความรู้ทางการเกษตรและการใช้เทคโนโลยีสำหรับการผลิตในฟาร์ม</v>
          </cell>
          <cell r="CN178" t="str">
            <v>การเพิ่มมูลค่าผลผลิต และการแปรรูปผลผลิต (รวมถึงการพัฒนาคุณภาพผลผลิต)</v>
          </cell>
          <cell r="CR178" t="str">
            <v>ประยุกต์</v>
          </cell>
          <cell r="CS178" t="str">
            <v>ไม่ประยุกต์</v>
          </cell>
          <cell r="CV178" t="str">
            <v>ประยุกต์</v>
          </cell>
          <cell r="CY178" t="str">
            <v>ไม่ประยุกต์</v>
          </cell>
          <cell r="DB178" t="str">
            <v>ไม่ประยุกต์</v>
          </cell>
        </row>
        <row r="179">
          <cell r="D179" t="str">
            <v>Participant</v>
          </cell>
          <cell r="F179" t="str">
            <v>ชาย</v>
          </cell>
          <cell r="H179" t="str">
            <v>ประถมศึกษา</v>
          </cell>
          <cell r="I179" t="str">
            <v>สมรส/อยู่ด้วยกัน</v>
          </cell>
          <cell r="L179" t="str">
            <v>ไม่ใช่</v>
          </cell>
          <cell r="M179" t="str">
            <v>กู้ยืม</v>
          </cell>
          <cell r="O179" t="str">
            <v>ใช่</v>
          </cell>
          <cell r="CH179" t="str">
            <v>จากการเข้าร่วมกิจกรรมอบรม ที่จัดโดยโครงการเกษตรกรปราดเปรื่อง (Smart Farmer)</v>
          </cell>
          <cell r="CJ179" t="str">
            <v>ความรู้ทางการเกษตรและการใช้เทคโนโลยีสำหรับการผลิตในฟาร์ม</v>
          </cell>
          <cell r="CN179" t="str">
            <v>การเพิ่มมูลค่าผลผลิต และการแปรรูปผลผลิต (รวมถึงการพัฒนาคุณภาพผลผลิต)</v>
          </cell>
          <cell r="CR179" t="str">
            <v>ประยุกต์</v>
          </cell>
          <cell r="CS179" t="str">
            <v>ประยุกต์</v>
          </cell>
          <cell r="CV179" t="str">
            <v>ประยุกต์</v>
          </cell>
          <cell r="CY179" t="str">
            <v>ประยุกต์</v>
          </cell>
          <cell r="DB179" t="str">
            <v>ประยุกต์</v>
          </cell>
        </row>
        <row r="180">
          <cell r="D180" t="str">
            <v>Participant</v>
          </cell>
          <cell r="F180" t="str">
            <v>ชาย</v>
          </cell>
          <cell r="H180" t="str">
            <v>ประถมศึกษา</v>
          </cell>
          <cell r="I180" t="str">
            <v>สมรส/อยู่ด้วยกัน</v>
          </cell>
          <cell r="L180" t="str">
            <v>ไม่ใช่</v>
          </cell>
          <cell r="M180" t="str">
            <v>ไม่กู้ยืม</v>
          </cell>
          <cell r="O180" t="str">
            <v>ใช่</v>
          </cell>
          <cell r="CH180" t="str">
            <v>จากการเข้าร่วมกิจกรรมอบรม ที่จัดโดยโครงการเกษตรกรปราดเปรื่อง (Smart Farmer)</v>
          </cell>
          <cell r="CJ180" t="str">
            <v>การเป็นผู้ประกอบการทางการเกษตร</v>
          </cell>
          <cell r="CN180" t="str">
            <v>การเพิ่มมูลค่าผลผลิต และการแปรรูปผลผลิต (รวมถึงการพัฒนาคุณภาพผลผลิต)</v>
          </cell>
          <cell r="CR180" t="str">
            <v>ประยุกต์</v>
          </cell>
          <cell r="CS180" t="str">
            <v>ประยุกต์</v>
          </cell>
          <cell r="CV180" t="str">
            <v>ประยุกต์</v>
          </cell>
          <cell r="CY180" t="str">
            <v>ประยุกต์</v>
          </cell>
          <cell r="DB180" t="str">
            <v>ประยุกต์</v>
          </cell>
        </row>
        <row r="181">
          <cell r="D181" t="str">
            <v>Participant</v>
          </cell>
          <cell r="F181" t="str">
            <v>หญิง</v>
          </cell>
          <cell r="H181" t="str">
            <v>ประถมศึกษา</v>
          </cell>
          <cell r="I181" t="str">
            <v>หม้าย</v>
          </cell>
          <cell r="L181" t="str">
            <v>ไม่ใช่</v>
          </cell>
          <cell r="M181" t="str">
            <v>กู้ยืม</v>
          </cell>
          <cell r="O181" t="str">
            <v>ใช่</v>
          </cell>
          <cell r="CH181" t="str">
            <v>ไม่ได้เข้าร่วมกิจกรรมอบรมหรือเรียนรู้ใด ๆ (ข้ามไปข้อ 33)</v>
          </cell>
        </row>
        <row r="182">
          <cell r="D182" t="str">
            <v>Participant</v>
          </cell>
          <cell r="F182" t="str">
            <v>หญิง</v>
          </cell>
          <cell r="H182" t="str">
            <v>ปริญญาตรี</v>
          </cell>
          <cell r="I182" t="str">
            <v>สมรส/อยู่ด้วยกัน</v>
          </cell>
          <cell r="L182" t="str">
            <v>ไม่ใช่</v>
          </cell>
          <cell r="M182" t="str">
            <v>กู้ยืม</v>
          </cell>
          <cell r="O182" t="str">
            <v>ใช่</v>
          </cell>
          <cell r="CH182" t="str">
            <v>ไม่ได้เข้าร่วมกิจกรรมอบรมหรือเรียนรู้ใด ๆ (ข้ามไปข้อ 33)</v>
          </cell>
        </row>
        <row r="183">
          <cell r="D183" t="str">
            <v>Participant</v>
          </cell>
          <cell r="F183" t="str">
            <v>ชาย</v>
          </cell>
          <cell r="H183" t="str">
            <v>ประถมศึกษา</v>
          </cell>
          <cell r="I183" t="str">
            <v>โสด</v>
          </cell>
          <cell r="M183" t="str">
            <v>กู้ยืม</v>
          </cell>
          <cell r="O183" t="str">
            <v>ใช่</v>
          </cell>
          <cell r="CH183" t="str">
            <v>ไม่ได้เข้าร่วมกิจกรรมอบรมหรือเรียนรู้ใด ๆ (ข้ามไปข้อ 33)</v>
          </cell>
        </row>
        <row r="184">
          <cell r="D184" t="str">
            <v>Participant</v>
          </cell>
          <cell r="F184" t="str">
            <v>ชาย</v>
          </cell>
          <cell r="H184" t="str">
            <v>ปริญญาตรี</v>
          </cell>
          <cell r="I184" t="str">
            <v>สมรส/อยู่ด้วยกัน</v>
          </cell>
          <cell r="L184" t="str">
            <v>ไม่ใช่</v>
          </cell>
          <cell r="M184" t="str">
            <v>กู้ยืม</v>
          </cell>
          <cell r="O184" t="str">
            <v>ใช่</v>
          </cell>
          <cell r="CH184" t="str">
            <v>จากการเข้าร่วมกิจกรรมอบรม ที่จัดโดยโครงการเกษตรกรปราดเปรื่อง (Smart Farmer)</v>
          </cell>
          <cell r="CJ184" t="str">
            <v>การเป็นผู้ประกอบการทางการเกษตร</v>
          </cell>
          <cell r="CN184" t="str">
            <v>การเพิ่มมูลค่าผลผลิต และการแปรรูปผลผลิต (รวมถึงการพัฒนาคุณภาพผลผลิต)</v>
          </cell>
          <cell r="CR184" t="str">
            <v>ประยุกต์</v>
          </cell>
          <cell r="CS184" t="str">
            <v>ประยุกต์</v>
          </cell>
          <cell r="CV184" t="str">
            <v>ประยุกต์</v>
          </cell>
          <cell r="CY184" t="str">
            <v>ประยุกต์</v>
          </cell>
          <cell r="DB184" t="str">
            <v>ไม่ประยุกต์</v>
          </cell>
        </row>
        <row r="185">
          <cell r="D185" t="str">
            <v>Participant</v>
          </cell>
          <cell r="F185" t="str">
            <v>ชาย</v>
          </cell>
          <cell r="H185" t="str">
            <v>ปริญญาตรี</v>
          </cell>
          <cell r="I185" t="str">
            <v>สมรส/อยู่ด้วยกัน</v>
          </cell>
          <cell r="L185" t="str">
            <v>ไม่ใช่</v>
          </cell>
          <cell r="M185" t="str">
            <v>กู้ยืม</v>
          </cell>
          <cell r="O185" t="str">
            <v>ใช่</v>
          </cell>
          <cell r="CH185" t="str">
            <v>ไม่ได้เข้าร่วมกิจกรรมอบรมหรือเรียนรู้ใด ๆ (ข้ามไปข้อ 33)</v>
          </cell>
        </row>
        <row r="186">
          <cell r="D186" t="str">
            <v>Participant</v>
          </cell>
          <cell r="F186" t="str">
            <v>ชาย</v>
          </cell>
          <cell r="H186" t="str">
            <v>ปริญญาตรี</v>
          </cell>
          <cell r="I186" t="str">
            <v>โสด</v>
          </cell>
          <cell r="L186" t="str">
            <v>ไม่ใช่</v>
          </cell>
          <cell r="M186" t="str">
            <v>ไม่กู้ยืม</v>
          </cell>
          <cell r="O186" t="str">
            <v>ไม่ใช่</v>
          </cell>
          <cell r="CH186" t="str">
            <v>จากการเข้าร่วมกิจกรรมอบรม ที่จัดโดยโครงการเกษตรกรปราดเปรื่อง (Smart Farmer)</v>
          </cell>
          <cell r="CJ186" t="str">
            <v>ความรู้ทางการเกษตรและการใช้เทคโนโลยีสำหรับการผลิตในฟาร์ม</v>
          </cell>
          <cell r="CN186" t="str">
            <v>การเพิ่มมูลค่าผลผลิต และการแปรรูปผลผลิต (รวมถึงการพัฒนาคุณภาพผลผลิต)</v>
          </cell>
          <cell r="CR186" t="str">
            <v>ประยุกต์</v>
          </cell>
          <cell r="CS186" t="str">
            <v>ประยุกต์</v>
          </cell>
          <cell r="CV186" t="str">
            <v>ประยุกต์</v>
          </cell>
          <cell r="CY186" t="str">
            <v>ประยุกต์</v>
          </cell>
          <cell r="DB186" t="str">
            <v>ไม่ประยุกต์</v>
          </cell>
        </row>
        <row r="187">
          <cell r="D187" t="str">
            <v>Participant</v>
          </cell>
          <cell r="F187" t="str">
            <v>ชาย</v>
          </cell>
          <cell r="H187" t="str">
            <v>ปริญญาตรี</v>
          </cell>
          <cell r="I187" t="str">
            <v>โสด</v>
          </cell>
          <cell r="L187" t="str">
            <v>ไม่ใช่</v>
          </cell>
          <cell r="M187" t="str">
            <v>ไม่กู้ยืม</v>
          </cell>
          <cell r="O187" t="str">
            <v>ใช่</v>
          </cell>
          <cell r="CH18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187" t="str">
            <v>ความรู้ทางการเกษตรและการใช้เทคโนโลยีสำหรับการผลิตในฟาร์ม</v>
          </cell>
          <cell r="CN18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87" t="str">
            <v>ประยุกต์</v>
          </cell>
          <cell r="CS187" t="str">
            <v>ประยุกต์</v>
          </cell>
          <cell r="CV187" t="str">
            <v>ประยุกต์</v>
          </cell>
          <cell r="CY187" t="str">
            <v>ประยุกต์</v>
          </cell>
          <cell r="DB187" t="str">
            <v>ประยุกต์</v>
          </cell>
        </row>
        <row r="188">
          <cell r="D188" t="str">
            <v>Participant</v>
          </cell>
          <cell r="F188" t="str">
            <v>ชาย</v>
          </cell>
          <cell r="H188" t="str">
            <v>ปริญญาตรี</v>
          </cell>
          <cell r="I188" t="str">
            <v>โสด</v>
          </cell>
          <cell r="L188" t="str">
            <v>ใช่</v>
          </cell>
          <cell r="M188" t="str">
            <v>กู้ยืม</v>
          </cell>
          <cell r="O188" t="str">
            <v>ใช่</v>
          </cell>
          <cell r="CH188" t="str">
            <v>จากการเข้าร่วมกิจกรรมอบรม ที่จัดโดยโครงการเกษตรกรปราดเปรื่อง (Smart Farmer)</v>
          </cell>
          <cell r="CJ18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188" t="str">
            <v>การเป็นผู้ประกอบการทางการเกษตร</v>
          </cell>
          <cell r="CR188" t="str">
            <v>ประยุกต์</v>
          </cell>
          <cell r="CS188" t="str">
            <v>ประยุกต์</v>
          </cell>
          <cell r="CV188" t="str">
            <v>ประยุกต์</v>
          </cell>
          <cell r="CY188" t="str">
            <v>ประยุกต์</v>
          </cell>
          <cell r="DB188" t="str">
            <v>ประยุกต์</v>
          </cell>
        </row>
        <row r="189">
          <cell r="D189" t="str">
            <v>Participant</v>
          </cell>
          <cell r="F189" t="str">
            <v>หญิง</v>
          </cell>
          <cell r="H189" t="str">
            <v>ปริญญาตรี</v>
          </cell>
          <cell r="I189" t="str">
            <v>สมรส/อยู่ด้วยกัน</v>
          </cell>
          <cell r="L189" t="str">
            <v>ใช่</v>
          </cell>
          <cell r="M189" t="str">
            <v>กู้ยืม</v>
          </cell>
          <cell r="O189" t="str">
            <v>ไม่ใช่</v>
          </cell>
          <cell r="CH189" t="str">
            <v>จากการเข้าร่วมกิจกรรมอบรม ที่จัดโดยโครงการเกษตรกรปราดเปรื่อง (Smart Farmer)</v>
          </cell>
          <cell r="CJ189" t="str">
            <v>การเพิ่มมูลค่าผลผลิต และการแปรรูปผลผลิต (รวมถึงการพัฒนาคุณภาพผลผลิต)</v>
          </cell>
          <cell r="CN18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89" t="str">
            <v>ไม่ประยุกต์</v>
          </cell>
        </row>
        <row r="190">
          <cell r="D190" t="str">
            <v>Participant</v>
          </cell>
          <cell r="F190" t="str">
            <v>หญิง</v>
          </cell>
          <cell r="H190" t="str">
            <v>มัธยมศึกษาตอนปลาย</v>
          </cell>
          <cell r="I190" t="str">
            <v>สมรส/อยู่ด้วยกัน</v>
          </cell>
          <cell r="L190" t="str">
            <v>ใช่</v>
          </cell>
          <cell r="M190" t="str">
            <v>กู้ยืม</v>
          </cell>
          <cell r="O190" t="str">
            <v>ใช่</v>
          </cell>
          <cell r="CH190" t="str">
            <v>จากการเข้าร่วมกิจกรรมอบรม ที่จัดโดยโครงการเกษตรกรปราดเปรื่อง (Smart Farmer)</v>
          </cell>
          <cell r="CJ190" t="str">
            <v>การเพิ่มมูลค่าผลผลิต และการแปรรูปผลผลิต (รวมถึงการพัฒนาคุณภาพผลผลิต)</v>
          </cell>
          <cell r="CN190" t="str">
            <v>ความรู้ทางการเกษตรและการใช้เทคโนโลยีสำหรับการผลิตในฟาร์ม</v>
          </cell>
          <cell r="CR190" t="str">
            <v>ประยุกต์</v>
          </cell>
          <cell r="CS190" t="str">
            <v>ประยุกต์</v>
          </cell>
          <cell r="CV190" t="str">
            <v>ประยุกต์</v>
          </cell>
          <cell r="CY190" t="str">
            <v>ประยุกต์</v>
          </cell>
          <cell r="DB190" t="str">
            <v>ประยุกต์</v>
          </cell>
        </row>
        <row r="191">
          <cell r="D191" t="str">
            <v>Participant</v>
          </cell>
          <cell r="F191" t="str">
            <v>ชาย</v>
          </cell>
          <cell r="H191" t="str">
            <v>ประถมศึกษา</v>
          </cell>
          <cell r="I191" t="str">
            <v>สมรส/อยู่ด้วยกัน</v>
          </cell>
          <cell r="L191" t="str">
            <v>ไม่ใช่</v>
          </cell>
          <cell r="M191" t="str">
            <v>ไม่กู้ยืม</v>
          </cell>
          <cell r="O191" t="str">
            <v>ใช่</v>
          </cell>
          <cell r="CH191" t="str">
            <v>ไม่ได้เข้าร่วมกิจกรรมอบรมหรือเรียนรู้ใด ๆ (ข้ามไปข้อ 33)</v>
          </cell>
        </row>
        <row r="192">
          <cell r="D192" t="str">
            <v>Participant</v>
          </cell>
          <cell r="F192" t="str">
            <v>หญิง</v>
          </cell>
          <cell r="H192" t="str">
            <v>มัธยมศึกษาตอนปลาย</v>
          </cell>
          <cell r="I192" t="str">
            <v>สมรส/อยู่ด้วยกัน</v>
          </cell>
          <cell r="L192" t="str">
            <v>ใช่</v>
          </cell>
          <cell r="M192" t="str">
            <v>ไม่กู้ยืม</v>
          </cell>
          <cell r="O192" t="str">
            <v>ไม่ใช่</v>
          </cell>
          <cell r="CH192" t="str">
            <v>จากการเข้าร่วมกิจกรรมอบรม ที่จัดโดยโครงการเกษตรกรปราดเปรื่อง (Smart Farmer)</v>
          </cell>
          <cell r="CJ192" t="str">
            <v>การเพิ่มมูลค่าผลผลิต และการแปรรูปผลผลิต (รวมถึงการพัฒนาคุณภาพผลผลิต)</v>
          </cell>
          <cell r="CN19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192" t="str">
            <v>ประยุกต์</v>
          </cell>
          <cell r="CS192" t="str">
            <v>ประยุกต์</v>
          </cell>
          <cell r="CV192" t="str">
            <v>ประยุกต์</v>
          </cell>
          <cell r="CY192" t="str">
            <v>ประยุกต์</v>
          </cell>
          <cell r="DB192" t="str">
            <v>ประยุกต์</v>
          </cell>
        </row>
        <row r="193">
          <cell r="D193" t="str">
            <v>Participant</v>
          </cell>
          <cell r="F193" t="str">
            <v>ชาย</v>
          </cell>
          <cell r="H193" t="str">
            <v>อนุปริญญา (ปวช., ปวส., ฝึกหัดครู)</v>
          </cell>
          <cell r="I193" t="str">
            <v>สมรส/อยู่ด้วยกัน</v>
          </cell>
          <cell r="L193" t="str">
            <v>ไม่ใช่</v>
          </cell>
          <cell r="M193" t="str">
            <v>กู้ยืม</v>
          </cell>
          <cell r="O193" t="str">
            <v>ใช่</v>
          </cell>
          <cell r="CH193" t="str">
            <v>ไม่ได้เข้าร่วมกิจกรรมอบรมหรือเรียนรู้ใด ๆ (ข้ามไปข้อ 33)</v>
          </cell>
        </row>
        <row r="194">
          <cell r="D194" t="str">
            <v>Participant</v>
          </cell>
          <cell r="F194" t="str">
            <v>ชาย</v>
          </cell>
          <cell r="H194" t="str">
            <v>อนุปริญญา (ปวช., ปวส., ฝึกหัดครู)</v>
          </cell>
          <cell r="I194" t="str">
            <v>สมรส/อยู่ด้วยกัน</v>
          </cell>
          <cell r="L194" t="str">
            <v>ไม่ใช่</v>
          </cell>
          <cell r="M194" t="str">
            <v>ไม่กู้ยืม</v>
          </cell>
          <cell r="O194" t="str">
            <v>ใช่</v>
          </cell>
          <cell r="CH194" t="str">
            <v>ไม่ได้เข้าร่วมกิจกรรมอบรมหรือเรียนรู้ใด ๆ (ข้ามไปข้อ 33)</v>
          </cell>
        </row>
        <row r="195">
          <cell r="D195" t="str">
            <v>Participant</v>
          </cell>
          <cell r="F195" t="str">
            <v>หญิง</v>
          </cell>
          <cell r="H195" t="str">
            <v>ประถมศึกษา</v>
          </cell>
          <cell r="I195" t="str">
            <v>สมรส/อยู่ด้วยกัน</v>
          </cell>
          <cell r="L195" t="str">
            <v>ไม่ใช่</v>
          </cell>
          <cell r="M195" t="str">
            <v>กู้ยืม</v>
          </cell>
          <cell r="O195" t="str">
            <v>ใช่</v>
          </cell>
          <cell r="CH195" t="str">
            <v>ไม่ได้เข้าร่วมกิจกรรมอบรมหรือเรียนรู้ใด ๆ (ข้ามไปข้อ 33)</v>
          </cell>
        </row>
        <row r="196">
          <cell r="D196" t="str">
            <v>Participant</v>
          </cell>
          <cell r="F196" t="str">
            <v>ชาย</v>
          </cell>
          <cell r="H196" t="str">
            <v>อนุปริญญา (ปวช., ปวส., ฝึกหัดครู)</v>
          </cell>
          <cell r="I196" t="str">
            <v>สมรส/อยู่ด้วยกัน</v>
          </cell>
          <cell r="L196" t="str">
            <v>ไม่ใช่</v>
          </cell>
          <cell r="M196" t="str">
            <v>ไม่กู้ยืม</v>
          </cell>
          <cell r="O196" t="str">
            <v>ใช่</v>
          </cell>
          <cell r="CH196" t="str">
            <v>ไม่ได้เข้าร่วมกิจกรรมอบรมหรือเรียนรู้ใด ๆ (ข้ามไปข้อ 33)</v>
          </cell>
        </row>
        <row r="197">
          <cell r="D197" t="str">
            <v>Participant</v>
          </cell>
          <cell r="F197" t="str">
            <v>ชาย</v>
          </cell>
          <cell r="H197" t="str">
            <v>อนุปริญญา (ปวช., ปวส., ฝึกหัดครู)</v>
          </cell>
          <cell r="I197" t="str">
            <v>หย่าร้าง/แยกกันอยู่</v>
          </cell>
          <cell r="M197" t="str">
            <v>ไม่กู้ยืม</v>
          </cell>
          <cell r="O197" t="str">
            <v>ใช่</v>
          </cell>
          <cell r="CH197" t="str">
            <v>ไม่ได้เข้าร่วมกิจกรรมอบรมหรือเรียนรู้ใด ๆ (ข้ามไปข้อ 33)</v>
          </cell>
        </row>
        <row r="198">
          <cell r="D198" t="str">
            <v>Participant</v>
          </cell>
          <cell r="F198" t="str">
            <v>ชาย</v>
          </cell>
          <cell r="H198" t="str">
            <v>อนุปริญญา (ปวช., ปวส., ฝึกหัดครู)</v>
          </cell>
          <cell r="I198" t="str">
            <v>สมรส/อยู่ด้วยกัน</v>
          </cell>
          <cell r="M198" t="str">
            <v>กู้ยืม</v>
          </cell>
          <cell r="O198" t="str">
            <v>ใช่</v>
          </cell>
          <cell r="CH198" t="str">
            <v>ไม่ได้เข้าร่วมกิจกรรมอบรมหรือเรียนรู้ใด ๆ (ข้ามไปข้อ 33)</v>
          </cell>
        </row>
        <row r="199">
          <cell r="D199" t="str">
            <v>Participant</v>
          </cell>
          <cell r="F199" t="str">
            <v>ชาย</v>
          </cell>
          <cell r="H199" t="str">
            <v>ประถมศึกษา</v>
          </cell>
          <cell r="I199" t="str">
            <v>สมรส/อยู่ด้วยกัน</v>
          </cell>
          <cell r="L199" t="str">
            <v>ไม่ใช่</v>
          </cell>
          <cell r="M199" t="str">
            <v>ไม่กู้ยืม</v>
          </cell>
          <cell r="O199" t="str">
            <v>ใช่</v>
          </cell>
          <cell r="CH199" t="str">
            <v>ไม่ได้เข้าร่วมกิจกรรมอบรมหรือเรียนรู้ใด ๆ (ข้ามไปข้อ 33)</v>
          </cell>
        </row>
        <row r="200">
          <cell r="D200" t="str">
            <v>Participant</v>
          </cell>
          <cell r="F200" t="str">
            <v>หญิง</v>
          </cell>
          <cell r="H200" t="str">
            <v>ประถมศึกษา</v>
          </cell>
          <cell r="I200" t="str">
            <v>สมรส/อยู่ด้วยกัน</v>
          </cell>
          <cell r="L200" t="str">
            <v>ใช่</v>
          </cell>
          <cell r="M200" t="str">
            <v>กู้ยืม</v>
          </cell>
          <cell r="O200" t="str">
            <v>ใช่</v>
          </cell>
          <cell r="CH200" t="str">
            <v>จากการเข้าร่วมกิจกรรมอบรม ที่จัดโดยโครงการเกษตรกรปราดเปรื่อง (Smart Farmer)</v>
          </cell>
          <cell r="CJ200" t="str">
            <v>ความรู้ทางการเกษตรและการใช้เทคโนโลยีสำหรับการผลิตในฟาร์ม</v>
          </cell>
          <cell r="CN200" t="str">
            <v>การเป็นผู้ประกอบการทางการเกษตร</v>
          </cell>
          <cell r="CR200" t="str">
            <v>ประยุกต์</v>
          </cell>
          <cell r="CS200" t="str">
            <v>ประยุกต์</v>
          </cell>
          <cell r="CV200" t="str">
            <v>ประยุกต์</v>
          </cell>
          <cell r="CY200" t="str">
            <v>ประยุกต์</v>
          </cell>
          <cell r="DB200" t="str">
            <v>ประยุกต์</v>
          </cell>
        </row>
        <row r="202">
          <cell r="D202" t="str">
            <v>Non-Participant</v>
          </cell>
          <cell r="F202" t="str">
            <v>ชาย</v>
          </cell>
          <cell r="H202" t="str">
            <v>ประถมศึกษา</v>
          </cell>
          <cell r="I202" t="str">
            <v>โสด</v>
          </cell>
          <cell r="L202" t="str">
            <v>ใช่</v>
          </cell>
          <cell r="M202" t="str">
            <v>กู้ยืม</v>
          </cell>
          <cell r="O202" t="str">
            <v>ใช่</v>
          </cell>
          <cell r="CH202" t="str">
            <v>ไม่ได้เข้าร่วมกิจกรรมอบรมหรือเรียนรู้ใด ๆ (ข้ามไปข้อ 33)</v>
          </cell>
        </row>
        <row r="203">
          <cell r="D203" t="str">
            <v>Non-Participant</v>
          </cell>
          <cell r="F203" t="str">
            <v>หญิง</v>
          </cell>
          <cell r="H203" t="str">
            <v>ประถมศึกษา</v>
          </cell>
          <cell r="I203" t="str">
            <v>สมรส/อยู่ด้วยกัน</v>
          </cell>
          <cell r="L203" t="str">
            <v>ไม่ใช่</v>
          </cell>
          <cell r="M203" t="str">
            <v>กู้ยืม</v>
          </cell>
          <cell r="O203" t="str">
            <v>ใช่</v>
          </cell>
          <cell r="CH20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03" t="str">
            <v>ความรู้ทางการเกษตรและการใช้เทคโนโลยีสำหรับการผลิตในฟาร์ม</v>
          </cell>
          <cell r="CN20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03" t="str">
            <v>ไม่ประยุกต์</v>
          </cell>
        </row>
        <row r="204">
          <cell r="D204" t="str">
            <v>Non-Participant</v>
          </cell>
          <cell r="F204" t="str">
            <v>หญิง</v>
          </cell>
          <cell r="H204" t="str">
            <v>ปริญญาตรี</v>
          </cell>
          <cell r="I204" t="str">
            <v>โสด</v>
          </cell>
          <cell r="L204" t="str">
            <v>ไม่ใช่</v>
          </cell>
          <cell r="M204" t="str">
            <v>ไม่กู้ยืม</v>
          </cell>
          <cell r="O204" t="str">
            <v>ไม่ใช่</v>
          </cell>
          <cell r="CH204" t="str">
            <v>ไม่ได้เข้าร่วมกิจกรรมอบรมหรือเรียนรู้ใด ๆ (ข้ามไปข้อ 33)</v>
          </cell>
        </row>
        <row r="205">
          <cell r="D205" t="str">
            <v>Participant</v>
          </cell>
          <cell r="F205" t="str">
            <v>หญิง</v>
          </cell>
          <cell r="H205" t="str">
            <v>อนุปริญญา (ปวช., ปวส., ฝึกหัดครู)</v>
          </cell>
          <cell r="I205" t="str">
            <v>สมรส/อยู่ด้วยกัน</v>
          </cell>
          <cell r="L205" t="str">
            <v>ไม่ใช่</v>
          </cell>
          <cell r="M205" t="str">
            <v>ไม่กู้ยืม</v>
          </cell>
          <cell r="O205" t="str">
            <v>ใช่</v>
          </cell>
          <cell r="CH205" t="str">
            <v>ไม่ได้เข้าร่วมกิจกรรมอบรมหรือเรียนรู้ใด ๆ (ข้ามไปข้อ 33)</v>
          </cell>
        </row>
        <row r="206">
          <cell r="D206" t="str">
            <v>Participant</v>
          </cell>
          <cell r="F206" t="str">
            <v>หญิง</v>
          </cell>
          <cell r="H206" t="str">
            <v>มัธยมศึกษาตอนปลาย</v>
          </cell>
          <cell r="I206" t="str">
            <v>สมรส/อยู่ด้วยกัน</v>
          </cell>
          <cell r="L206" t="str">
            <v>ไม่ใช่</v>
          </cell>
          <cell r="M206" t="str">
            <v>ไม่กู้ยืม</v>
          </cell>
          <cell r="O206" t="str">
            <v>ใช่</v>
          </cell>
          <cell r="CH206" t="str">
            <v>จากการเข้าร่วมกิจกรรมอบรม ที่จัดโดยโครงการเกษตรกรปราดเปรื่อง (Smart Farmer)</v>
          </cell>
          <cell r="CJ206" t="str">
            <v>ความรู้ทางการเกษตรและการใช้เทคโนโลยีสำหรับการผลิตในฟาร์ม</v>
          </cell>
          <cell r="CN206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06" t="str">
            <v>ไม่ประยุกต์</v>
          </cell>
        </row>
        <row r="207">
          <cell r="D207" t="str">
            <v>Non-Participant</v>
          </cell>
          <cell r="F207" t="str">
            <v>ชาย</v>
          </cell>
          <cell r="H207" t="str">
            <v>มัธยมศึกษาตอนปลาย</v>
          </cell>
          <cell r="I207" t="str">
            <v>สมรส/อยู่ด้วยกัน</v>
          </cell>
          <cell r="L207" t="str">
            <v>ไม่ใช่</v>
          </cell>
          <cell r="M207" t="str">
            <v>ไม่กู้ยืม</v>
          </cell>
          <cell r="O207" t="str">
            <v>ไม่ใช่</v>
          </cell>
          <cell r="CH207" t="str">
            <v>ไม่ได้เข้าร่วมกิจกรรมอบรมหรือเรียนรู้ใด ๆ (ข้ามไปข้อ 33)</v>
          </cell>
        </row>
        <row r="208">
          <cell r="D208" t="str">
            <v>Participant</v>
          </cell>
          <cell r="F208" t="str">
            <v>หญิง</v>
          </cell>
          <cell r="H208" t="str">
            <v>ประถมศึกษา</v>
          </cell>
          <cell r="I208" t="str">
            <v>สมรส/อยู่ด้วยกัน</v>
          </cell>
          <cell r="L208" t="str">
            <v>ไม่ใช่</v>
          </cell>
          <cell r="M208" t="str">
            <v>ไม่กู้ยืม</v>
          </cell>
          <cell r="O208" t="str">
            <v>ไม่ใช่</v>
          </cell>
          <cell r="CH208" t="str">
            <v>จากการเข้าร่วมกิจกรรมอบรม ที่จัดโดยโครงการเกษตรกรปราดเปรื่อง (Smart Farmer)</v>
          </cell>
          <cell r="CJ208" t="str">
            <v>ความรู้ทางการเกษตรและการใช้เทคโนโลยีสำหรับการผลิตในฟาร์ม</v>
          </cell>
          <cell r="CN208" t="str">
            <v>การเป็นผู้ประกอบการทางการเกษตร</v>
          </cell>
          <cell r="CR208" t="str">
            <v>ไม่ประยุกต์</v>
          </cell>
        </row>
        <row r="209">
          <cell r="D209" t="str">
            <v>Non-Participant</v>
          </cell>
          <cell r="F209" t="str">
            <v>หญิง</v>
          </cell>
          <cell r="H209" t="str">
            <v>ประถมศึกษา</v>
          </cell>
          <cell r="I209" t="str">
            <v>หม้าย</v>
          </cell>
          <cell r="L209" t="str">
            <v>ไม่ใช่</v>
          </cell>
          <cell r="M209" t="str">
            <v>ไม่กู้ยืม</v>
          </cell>
          <cell r="O209" t="str">
            <v>ใช่</v>
          </cell>
          <cell r="CH209" t="str">
            <v>ไม่ได้เข้าร่วมกิจกรรมอบรมหรือเรียนรู้ใด ๆ (ข้ามไปข้อ 33)</v>
          </cell>
        </row>
        <row r="210">
          <cell r="D210" t="str">
            <v>Non-Participant</v>
          </cell>
          <cell r="F210" t="str">
            <v>หญิง</v>
          </cell>
          <cell r="H210" t="str">
            <v>สูงกว่าปริญญาตรี</v>
          </cell>
          <cell r="I210" t="str">
            <v>โสด</v>
          </cell>
          <cell r="L210" t="str">
            <v>ไม่ใช่</v>
          </cell>
          <cell r="M210" t="str">
            <v>ไม่กู้ยืม</v>
          </cell>
          <cell r="O210" t="str">
            <v>ไม่ใช่</v>
          </cell>
          <cell r="CH210" t="str">
            <v>ไม่ได้เข้าร่วมกิจกรรมอบรมหรือเรียนรู้ใด ๆ (ข้ามไปข้อ 33)</v>
          </cell>
        </row>
        <row r="211">
          <cell r="D211" t="str">
            <v>Non-Participant</v>
          </cell>
          <cell r="F211" t="str">
            <v>ชาย</v>
          </cell>
          <cell r="H211" t="str">
            <v>มัธยมศึกษาตอนต้น</v>
          </cell>
          <cell r="I211" t="str">
            <v>สมรส/อยู่ด้วยกัน</v>
          </cell>
          <cell r="L211" t="str">
            <v>ไม่ใช่</v>
          </cell>
          <cell r="M211" t="str">
            <v>ไม่กู้ยืม</v>
          </cell>
          <cell r="O211" t="str">
            <v>ไม่ใช่</v>
          </cell>
          <cell r="CH211" t="str">
            <v>ไม่ได้เข้าร่วมกิจกรรมอบรมหรือเรียนรู้ใด ๆ (ข้ามไปข้อ 33)</v>
          </cell>
        </row>
        <row r="212">
          <cell r="D212" t="str">
            <v>Non-Participant</v>
          </cell>
          <cell r="F212" t="str">
            <v>หญิง</v>
          </cell>
          <cell r="H212" t="str">
            <v>มัธยมศึกษาตอนต้น</v>
          </cell>
          <cell r="I212" t="str">
            <v>หม้าย</v>
          </cell>
          <cell r="L212" t="str">
            <v>ไม่ใช่</v>
          </cell>
          <cell r="M212" t="str">
            <v>ไม่กู้ยืม</v>
          </cell>
          <cell r="O212" t="str">
            <v>ใช่</v>
          </cell>
          <cell r="CH212" t="str">
            <v>ไม่ได้เข้าร่วมกิจกรรมอบรมหรือเรียนรู้ใด ๆ (ข้ามไปข้อ 33)</v>
          </cell>
        </row>
        <row r="213">
          <cell r="D213" t="str">
            <v>Non-Participant</v>
          </cell>
          <cell r="F213" t="str">
            <v>หญิง</v>
          </cell>
          <cell r="H213" t="str">
            <v>ประถมศึกษา</v>
          </cell>
          <cell r="I213" t="str">
            <v>หม้าย</v>
          </cell>
          <cell r="L213" t="str">
            <v>ไม่ใช่</v>
          </cell>
          <cell r="M213" t="str">
            <v>ไม่กู้ยืม</v>
          </cell>
          <cell r="O213" t="str">
            <v>ใช่</v>
          </cell>
          <cell r="CH213" t="str">
            <v>ไม่ได้เข้าร่วมกิจกรรมอบรมหรือเรียนรู้ใด ๆ (ข้ามไปข้อ 33)</v>
          </cell>
        </row>
        <row r="214">
          <cell r="D214" t="str">
            <v>Participant</v>
          </cell>
          <cell r="F214" t="str">
            <v>หญิง</v>
          </cell>
          <cell r="H214" t="str">
            <v>ประถมศึกษา</v>
          </cell>
          <cell r="I214" t="str">
            <v>สมรส/อยู่ด้วยกัน</v>
          </cell>
          <cell r="L214" t="str">
            <v>ไม่ใช่</v>
          </cell>
          <cell r="M214" t="str">
            <v>ไม่กู้ยืม</v>
          </cell>
          <cell r="O214" t="str">
            <v>ไม่ใช่</v>
          </cell>
          <cell r="CH21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14" t="str">
            <v>ความรู้ทางการเกษตรและการใช้เทคโนโลยีสำหรับการผลิตในฟาร์ม</v>
          </cell>
          <cell r="CN214" t="str">
            <v>การเป็นผู้ประกอบการทางการเกษตร</v>
          </cell>
          <cell r="CR214" t="str">
            <v>ประยุกต์</v>
          </cell>
          <cell r="CS214" t="str">
            <v>ประยุกต์</v>
          </cell>
          <cell r="CV214" t="str">
            <v>ไม่ประยุกต์</v>
          </cell>
          <cell r="CY214" t="str">
            <v>ไม่ประยุกต์</v>
          </cell>
          <cell r="DB214" t="str">
            <v>ประยุกต์</v>
          </cell>
        </row>
        <row r="215">
          <cell r="D215" t="str">
            <v>Participant</v>
          </cell>
          <cell r="F215" t="str">
            <v>หญิง</v>
          </cell>
          <cell r="H215" t="str">
            <v>ประถมศึกษา</v>
          </cell>
          <cell r="I215" t="str">
            <v>สมรส/อยู่ด้วยกัน</v>
          </cell>
          <cell r="L215" t="str">
            <v>ไม่ใช่</v>
          </cell>
          <cell r="M215" t="str">
            <v>กู้ยืม</v>
          </cell>
          <cell r="O215" t="str">
            <v>ใช่</v>
          </cell>
          <cell r="CH215" t="str">
            <v>จากการเข้าร่วมกิจกรรมอบรม ที่จัดโดยโครงการเกษตรกรปราดเปรื่อง (Smart Farmer)</v>
          </cell>
          <cell r="CJ21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15" t="str">
            <v>การเพิ่มมูลค่าผลผลิต และการแปรรูปผลผลิต (รวมถึงการพัฒนาคุณภาพผลผลิต)</v>
          </cell>
          <cell r="CR215" t="str">
            <v>ประยุกต์</v>
          </cell>
          <cell r="CS215" t="str">
            <v>ไม่ประยุกต์</v>
          </cell>
          <cell r="CV215" t="str">
            <v>ประยุกต์</v>
          </cell>
          <cell r="CY215" t="str">
            <v>ไม่ประยุกต์</v>
          </cell>
          <cell r="DB215" t="str">
            <v>ไม่ประยุกต์</v>
          </cell>
        </row>
        <row r="216">
          <cell r="D216" t="str">
            <v>Non-Participant</v>
          </cell>
          <cell r="F216" t="str">
            <v>ชาย</v>
          </cell>
          <cell r="H216" t="str">
            <v>มัธยมศึกษาตอนต้น</v>
          </cell>
          <cell r="I216" t="str">
            <v>โสด</v>
          </cell>
          <cell r="L216" t="str">
            <v>ใช่</v>
          </cell>
          <cell r="M216" t="str">
            <v>กู้ยืม</v>
          </cell>
          <cell r="O216" t="str">
            <v>ไม่ใช่</v>
          </cell>
          <cell r="CH216" t="str">
            <v>ไม่ได้เข้าร่วมกิจกรรมอบรมหรือเรียนรู้ใด ๆ (ข้ามไปข้อ 33)</v>
          </cell>
        </row>
        <row r="217">
          <cell r="D217" t="str">
            <v>Non-Participant</v>
          </cell>
          <cell r="F217" t="str">
            <v>หญิง</v>
          </cell>
          <cell r="H217" t="str">
            <v>อนุปริญญา (ปวช., ปวส., ฝึกหัดครู)</v>
          </cell>
          <cell r="I217" t="str">
            <v>สมรส/อยู่ด้วยกัน</v>
          </cell>
          <cell r="L217" t="str">
            <v>ไม่ใช่</v>
          </cell>
          <cell r="M217" t="str">
            <v>ไม่กู้ยืม</v>
          </cell>
          <cell r="O217" t="str">
            <v>ไม่ใช่</v>
          </cell>
          <cell r="CH217" t="str">
            <v>ไม่ได้เข้าร่วมกิจกรรมอบรมหรือเรียนรู้ใด ๆ (ข้ามไปข้อ 33)</v>
          </cell>
        </row>
        <row r="218">
          <cell r="D218" t="str">
            <v>Non-Participant</v>
          </cell>
          <cell r="F218" t="str">
            <v>ชาย</v>
          </cell>
          <cell r="H218" t="str">
            <v>มัธยมศึกษาตอนปลาย</v>
          </cell>
          <cell r="I218" t="str">
            <v>สมรส/อยู่ด้วยกัน</v>
          </cell>
          <cell r="L218" t="str">
            <v>ไม่ใช่</v>
          </cell>
          <cell r="M218" t="str">
            <v>กู้ยืม</v>
          </cell>
          <cell r="O218" t="str">
            <v>ใช่</v>
          </cell>
          <cell r="CH218" t="str">
            <v>ไม่ได้เข้าร่วมกิจกรรมอบรมหรือเรียนรู้ใด ๆ (ข้ามไปข้อ 33)</v>
          </cell>
        </row>
        <row r="219">
          <cell r="D219" t="str">
            <v>Non-Participant</v>
          </cell>
          <cell r="F219" t="str">
            <v>หญิง</v>
          </cell>
          <cell r="H219" t="str">
            <v>ประถมศึกษา</v>
          </cell>
          <cell r="I219" t="str">
            <v>สมรส/อยู่ด้วยกัน</v>
          </cell>
          <cell r="L219" t="str">
            <v>ไม่ใช่</v>
          </cell>
          <cell r="M219" t="str">
            <v>ไม่กู้ยืม</v>
          </cell>
          <cell r="O219" t="str">
            <v>ใช่</v>
          </cell>
          <cell r="CH219" t="str">
            <v>ไม่ได้เข้าร่วมกิจกรรมอบรมหรือเรียนรู้ใด ๆ (ข้ามไปข้อ 33)</v>
          </cell>
        </row>
        <row r="220">
          <cell r="D220" t="str">
            <v>Non-Participant</v>
          </cell>
          <cell r="F220" t="str">
            <v>หญิง</v>
          </cell>
          <cell r="H220" t="str">
            <v>มัธยมศึกษาตอนปลาย</v>
          </cell>
          <cell r="I220" t="str">
            <v>สมรส/อยู่ด้วยกัน</v>
          </cell>
          <cell r="L220" t="str">
            <v>ไม่ใช่</v>
          </cell>
          <cell r="M220" t="str">
            <v>กู้ยืม</v>
          </cell>
          <cell r="O220" t="str">
            <v>ไม่ใช่</v>
          </cell>
          <cell r="CH22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0" t="str">
            <v>ความรู้ทางการเกษตรและการใช้เทคโนโลยีสำหรับการผลิตในฟาร์ม</v>
          </cell>
          <cell r="CN220" t="str">
            <v>การเพิ่มมูลค่าผลผลิต และการแปรรูปผลผลิต (รวมถึงการพัฒนาคุณภาพผลผลิต)</v>
          </cell>
          <cell r="CR220" t="str">
            <v>ไม่ประยุกต์</v>
          </cell>
        </row>
        <row r="221">
          <cell r="D221" t="str">
            <v>Non-Participant</v>
          </cell>
          <cell r="F221" t="str">
            <v>หญิง</v>
          </cell>
          <cell r="H221" t="str">
            <v>ปริญญาตรี</v>
          </cell>
          <cell r="I221" t="str">
            <v>สมรส/อยู่ด้วยกัน</v>
          </cell>
          <cell r="L221" t="str">
            <v>ไม่ใช่</v>
          </cell>
          <cell r="M221" t="str">
            <v>กู้ยืม</v>
          </cell>
          <cell r="O221" t="str">
            <v>ใช่</v>
          </cell>
          <cell r="CH221" t="str">
            <v>ไม่ได้เข้าร่วมกิจกรรมอบรมหรือเรียนรู้ใด ๆ (ข้ามไปข้อ 33)</v>
          </cell>
        </row>
        <row r="222">
          <cell r="D222" t="str">
            <v>Non-Participant</v>
          </cell>
          <cell r="F222" t="str">
            <v>ชาย</v>
          </cell>
          <cell r="H222" t="str">
            <v>มัธยมศึกษาตอนปลาย</v>
          </cell>
          <cell r="I222" t="str">
            <v>สมรส/อยู่ด้วยกัน</v>
          </cell>
          <cell r="L222" t="str">
            <v>ไม่ใช่</v>
          </cell>
          <cell r="M222" t="str">
            <v>กู้ยืม</v>
          </cell>
          <cell r="O222" t="str">
            <v>ใช่</v>
          </cell>
          <cell r="CH22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22" t="str">
            <v>การเพิ่มมูลค่าผลผลิต และการแปรรูปผลผลิต (รวมถึงการพัฒนาคุณภาพผลผลิต)</v>
          </cell>
          <cell r="CR222" t="str">
            <v>ประยุกต์</v>
          </cell>
          <cell r="CS222" t="str">
            <v>ประยุกต์</v>
          </cell>
          <cell r="CV222" t="str">
            <v>ประยุกต์</v>
          </cell>
          <cell r="CY222" t="str">
            <v>ประยุกต์</v>
          </cell>
          <cell r="DB222" t="str">
            <v>ประยุกต์</v>
          </cell>
        </row>
        <row r="223">
          <cell r="D223" t="str">
            <v>Non-Participant</v>
          </cell>
          <cell r="F223" t="str">
            <v>หญิง</v>
          </cell>
          <cell r="H223" t="str">
            <v>ประถมศึกษา</v>
          </cell>
          <cell r="I223" t="str">
            <v>โสด</v>
          </cell>
          <cell r="L223" t="str">
            <v>ไม่ใช่</v>
          </cell>
          <cell r="M223" t="str">
            <v>กู้ยืม</v>
          </cell>
          <cell r="O223" t="str">
            <v>ใช่</v>
          </cell>
          <cell r="CH223" t="str">
            <v>ไม่ได้เข้าร่วมกิจกรรมอบรมหรือเรียนรู้ใด ๆ (ข้ามไปข้อ 33)</v>
          </cell>
        </row>
        <row r="224">
          <cell r="D224" t="str">
            <v>Non-Participant</v>
          </cell>
          <cell r="F224" t="str">
            <v>ชาย</v>
          </cell>
          <cell r="H224" t="str">
            <v>มัธยมศึกษาตอนปลาย</v>
          </cell>
          <cell r="I224" t="str">
            <v>โสด</v>
          </cell>
          <cell r="L224" t="str">
            <v>ไม่ใช่</v>
          </cell>
          <cell r="M224" t="str">
            <v>กู้ยืม</v>
          </cell>
          <cell r="O224" t="str">
            <v>ใช่</v>
          </cell>
          <cell r="CH22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4" t="str">
            <v>การเพิ่มมูลค่าผลผลิต และการแปรรูปผลผลิต (รวมถึงการพัฒนาคุณภาพผลผลิต)</v>
          </cell>
          <cell r="CN224" t="str">
            <v>การเป็นผู้ประกอบการทางการเกษตร</v>
          </cell>
          <cell r="CR224" t="str">
            <v>ประยุกต์</v>
          </cell>
          <cell r="CS224" t="str">
            <v>ประยุกต์</v>
          </cell>
          <cell r="CV224" t="str">
            <v>ประยุกต์</v>
          </cell>
          <cell r="CY224" t="str">
            <v>ประยุกต์</v>
          </cell>
          <cell r="DB224" t="str">
            <v>ประยุกต์</v>
          </cell>
        </row>
        <row r="225">
          <cell r="D225" t="str">
            <v>Non-Participant</v>
          </cell>
          <cell r="F225" t="str">
            <v>ชาย</v>
          </cell>
          <cell r="H225" t="str">
            <v>มัธยมศึกษาตอนปลาย</v>
          </cell>
          <cell r="I225" t="str">
            <v>สมรส/อยู่ด้วยกัน</v>
          </cell>
          <cell r="L225" t="str">
            <v>ใช่</v>
          </cell>
          <cell r="M225" t="str">
            <v>กู้ยืม</v>
          </cell>
          <cell r="O225" t="str">
            <v>ใช่</v>
          </cell>
          <cell r="CH22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5" t="str">
            <v>การเป็นผู้ประกอบการทางการเกษตร</v>
          </cell>
          <cell r="CN22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25" t="str">
            <v>ประยุกต์</v>
          </cell>
          <cell r="CS225" t="str">
            <v>ประยุกต์</v>
          </cell>
          <cell r="CV225" t="str">
            <v>ประยุกต์</v>
          </cell>
          <cell r="CY225" t="str">
            <v>ประยุกต์</v>
          </cell>
          <cell r="DB225" t="str">
            <v>ประยุกต์</v>
          </cell>
        </row>
        <row r="226">
          <cell r="D226" t="str">
            <v>Non-Participant</v>
          </cell>
          <cell r="F226" t="str">
            <v>ชาย</v>
          </cell>
          <cell r="H226" t="str">
            <v>ปริญญาตรี</v>
          </cell>
          <cell r="I226" t="str">
            <v>สมรส/อยู่ด้วยกัน</v>
          </cell>
          <cell r="L226" t="str">
            <v>ใช่</v>
          </cell>
          <cell r="M226" t="str">
            <v>กู้ยืม</v>
          </cell>
          <cell r="O226" t="str">
            <v>ใช่</v>
          </cell>
          <cell r="CH22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6" t="str">
            <v>การเพิ่มมูลค่าผลผลิต และการแปรรูปผลผลิต (รวมถึงการพัฒนาคุณภาพผลผลิต)</v>
          </cell>
          <cell r="CN226" t="str">
            <v>ความรู้ทางการเกษตรและการใช้เทคโนโลยีสำหรับการผลิตในฟาร์ม</v>
          </cell>
          <cell r="CR226" t="str">
            <v>ประยุกต์</v>
          </cell>
          <cell r="CS226" t="str">
            <v>ประยุกต์</v>
          </cell>
          <cell r="CV226" t="str">
            <v>ประยุกต์</v>
          </cell>
          <cell r="CY226" t="str">
            <v>ประยุกต์</v>
          </cell>
          <cell r="DB226" t="str">
            <v>ประยุกต์</v>
          </cell>
        </row>
        <row r="227">
          <cell r="D227" t="str">
            <v>Non-Participant</v>
          </cell>
          <cell r="F227" t="str">
            <v>หญิง</v>
          </cell>
          <cell r="H227" t="str">
            <v>ปริญญาตรี</v>
          </cell>
          <cell r="I227" t="str">
            <v>สมรส/อยู่ด้วยกัน</v>
          </cell>
          <cell r="L227" t="str">
            <v>ใช่</v>
          </cell>
          <cell r="M227" t="str">
            <v>กู้ยืม</v>
          </cell>
          <cell r="O227" t="str">
            <v>ใช่</v>
          </cell>
          <cell r="CH22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7" t="str">
            <v>การเพิ่มมูลค่าผลผลิต และการแปรรูปผลผลิต (รวมถึงการพัฒนาคุณภาพผลผลิต)</v>
          </cell>
          <cell r="CN227" t="str">
            <v>การเป็นผู้ประกอบการทางการเกษตร</v>
          </cell>
          <cell r="CR227" t="str">
            <v>ประยุกต์</v>
          </cell>
          <cell r="CS227" t="str">
            <v>ประยุกต์</v>
          </cell>
          <cell r="CV227" t="str">
            <v>ประยุกต์</v>
          </cell>
          <cell r="CY227" t="str">
            <v>ประยุกต์</v>
          </cell>
          <cell r="DB227" t="str">
            <v>ประยุกต์</v>
          </cell>
        </row>
        <row r="228">
          <cell r="D228" t="str">
            <v>Participant</v>
          </cell>
          <cell r="F228" t="str">
            <v>ชาย</v>
          </cell>
          <cell r="H228" t="str">
            <v>มัธยมศึกษาตอนปลาย</v>
          </cell>
          <cell r="I228" t="str">
            <v>สมรส/อยู่ด้วยกัน</v>
          </cell>
          <cell r="L228" t="str">
            <v>ไม่ใช่</v>
          </cell>
          <cell r="M228" t="str">
            <v>กู้ยืม</v>
          </cell>
          <cell r="O228" t="str">
            <v>ใช่</v>
          </cell>
          <cell r="CH228" t="str">
            <v>จากการเข้าร่วมกิจกรรมอบรม ที่จัดโดยโครงการเกษตรกรปราดเปรื่อง (Smart Farmer)</v>
          </cell>
          <cell r="CJ228" t="str">
            <v>ความรู้ทางการเกษตรและการใช้เทคโนโลยีสำหรับการผลิตในฟาร์ม</v>
          </cell>
          <cell r="CN228" t="str">
            <v>การเพิ่มมูลค่าผลผลิต และการแปรรูปผลผลิต (รวมถึงการพัฒนาคุณภาพผลผลิต)</v>
          </cell>
          <cell r="CR228" t="str">
            <v>ประยุกต์</v>
          </cell>
          <cell r="CS228" t="str">
            <v>ประยุกต์</v>
          </cell>
          <cell r="CV228" t="str">
            <v>ประยุกต์</v>
          </cell>
          <cell r="CY228" t="str">
            <v>ประยุกต์</v>
          </cell>
          <cell r="DB228" t="str">
            <v>ประยุกต์</v>
          </cell>
        </row>
        <row r="229">
          <cell r="D229" t="str">
            <v>Non-Participant</v>
          </cell>
          <cell r="F229" t="str">
            <v>หญิง</v>
          </cell>
          <cell r="H229" t="str">
            <v>ปริญญาตรี</v>
          </cell>
          <cell r="I229" t="str">
            <v>สมรส/อยู่ด้วยกัน</v>
          </cell>
          <cell r="L229" t="str">
            <v>ใช่</v>
          </cell>
          <cell r="M229" t="str">
            <v>ไม่กู้ยืม</v>
          </cell>
          <cell r="O229" t="str">
            <v>ใช่</v>
          </cell>
          <cell r="CH229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29" t="str">
            <v>ความรู้ทางการเกษตรและการใช้เทคโนโลยีสำหรับการผลิตในฟาร์ม</v>
          </cell>
          <cell r="CN229" t="str">
            <v>การเพิ่มมูลค่าผลผลิต และการแปรรูปผลผลิต (รวมถึงการพัฒนาคุณภาพผลผลิต)</v>
          </cell>
          <cell r="CR229" t="str">
            <v>ประยุกต์</v>
          </cell>
          <cell r="CS229" t="str">
            <v>ประยุกต์</v>
          </cell>
          <cell r="CV229" t="str">
            <v>ประยุกต์</v>
          </cell>
          <cell r="CY229" t="str">
            <v>ประยุกต์</v>
          </cell>
          <cell r="DB229" t="str">
            <v>ประยุกต์</v>
          </cell>
        </row>
        <row r="230">
          <cell r="D230" t="str">
            <v>Non-Participant</v>
          </cell>
          <cell r="F230" t="str">
            <v>หญิง</v>
          </cell>
          <cell r="H230" t="str">
            <v>ปริญญาตรี</v>
          </cell>
          <cell r="I230" t="str">
            <v>สมรส/อยู่ด้วยกัน</v>
          </cell>
          <cell r="L230" t="str">
            <v>ไม่ใช่</v>
          </cell>
          <cell r="M230" t="str">
            <v>กู้ยืม</v>
          </cell>
          <cell r="O230" t="str">
            <v>ไม่ใช่</v>
          </cell>
          <cell r="CH230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3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30" t="str">
            <v>ความรู้ทางการเกษตรและการใช้เทคโนโลยีสำหรับการผลิตในฟาร์ม</v>
          </cell>
          <cell r="CR230" t="str">
            <v>ประยุกต์</v>
          </cell>
          <cell r="CS230" t="str">
            <v>ประยุกต์</v>
          </cell>
          <cell r="CV230" t="str">
            <v>ประยุกต์</v>
          </cell>
          <cell r="CY230" t="str">
            <v>ประยุกต์</v>
          </cell>
          <cell r="DB230" t="str">
            <v>ประยุกต์</v>
          </cell>
        </row>
        <row r="231">
          <cell r="D231" t="str">
            <v>Participant</v>
          </cell>
          <cell r="F231" t="str">
            <v>ชาย</v>
          </cell>
          <cell r="H231" t="str">
            <v>มัธยมศึกษาตอนปลาย</v>
          </cell>
          <cell r="I231" t="str">
            <v>สมรส/อยู่ด้วยกัน</v>
          </cell>
          <cell r="L231" t="str">
            <v>ไม่ใช่</v>
          </cell>
          <cell r="M231" t="str">
            <v>กู้ยืม</v>
          </cell>
          <cell r="O231" t="str">
            <v>ใช่</v>
          </cell>
          <cell r="CH231" t="str">
            <v>จากการเข้าร่วมกิจกรรมอบรม ที่จัดโดยโครงการเกษตรกรปราดเปรื่อง (Smart Farmer)</v>
          </cell>
          <cell r="CJ231" t="str">
            <v>ความรู้ทางการเกษตรและการใช้เทคโนโลยีสำหรับการผลิตในฟาร์ม</v>
          </cell>
          <cell r="CN231" t="str">
            <v>การเพิ่มมูลค่าผลผลิต และการแปรรูปผลผลิต (รวมถึงการพัฒนาคุณภาพผลผลิต)</v>
          </cell>
          <cell r="CR231" t="str">
            <v>ประยุกต์</v>
          </cell>
          <cell r="CS231" t="str">
            <v>ประยุกต์</v>
          </cell>
          <cell r="CV231" t="str">
            <v>ประยุกต์</v>
          </cell>
          <cell r="CY231" t="str">
            <v>ประยุกต์</v>
          </cell>
          <cell r="DB231" t="str">
            <v>ประยุกต์</v>
          </cell>
        </row>
        <row r="232">
          <cell r="D232" t="str">
            <v>Non-Participant</v>
          </cell>
          <cell r="F232" t="str">
            <v>ชาย</v>
          </cell>
          <cell r="H232" t="str">
            <v>มัธยมศึกษาตอนปลาย</v>
          </cell>
          <cell r="I232" t="str">
            <v>สมรส/อยู่ด้วยกัน</v>
          </cell>
          <cell r="L232" t="str">
            <v>ใช่</v>
          </cell>
          <cell r="M232" t="str">
            <v>กู้ยืม</v>
          </cell>
          <cell r="O232" t="str">
            <v>ใช่</v>
          </cell>
          <cell r="CH23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32" t="str">
            <v>ความรู้ทางการเกษตรและการใช้เทคโนโลยีสำหรับการผลิตในฟาร์ม</v>
          </cell>
          <cell r="CN232" t="str">
            <v>การเพิ่มมูลค่าผลผลิต และการแปรรูปผลผลิต (รวมถึงการพัฒนาคุณภาพผลผลิต)</v>
          </cell>
          <cell r="CR232" t="str">
            <v>ประยุกต์</v>
          </cell>
          <cell r="CS232" t="str">
            <v>ประยุกต์</v>
          </cell>
          <cell r="CV232" t="str">
            <v>ประยุกต์</v>
          </cell>
          <cell r="CY232" t="str">
            <v>ประยุกต์</v>
          </cell>
          <cell r="DB232" t="str">
            <v>ประยุกต์</v>
          </cell>
        </row>
        <row r="233">
          <cell r="D233" t="str">
            <v>Non-Participant</v>
          </cell>
          <cell r="F233" t="str">
            <v>ชาย</v>
          </cell>
          <cell r="H233" t="str">
            <v>มัธยมศึกษาตอนปลาย</v>
          </cell>
          <cell r="I233" t="str">
            <v>สมรส/อยู่ด้วยกัน</v>
          </cell>
          <cell r="L233" t="str">
            <v>ใช่</v>
          </cell>
          <cell r="M233" t="str">
            <v>กู้ยืม</v>
          </cell>
          <cell r="O233" t="str">
            <v>ใช่</v>
          </cell>
          <cell r="CH23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33" t="str">
            <v>ความรู้ทางการเกษตรและการใช้เทคโนโลยีสำหรับการผลิตในฟาร์ม</v>
          </cell>
          <cell r="CN233" t="str">
            <v>การเพิ่มมูลค่าผลผลิต และการแปรรูปผลผลิต (รวมถึงการพัฒนาคุณภาพผลผลิต)</v>
          </cell>
          <cell r="CR233" t="str">
            <v>ประยุกต์</v>
          </cell>
          <cell r="CS233" t="str">
            <v>ประยุกต์</v>
          </cell>
          <cell r="CV233" t="str">
            <v>ประยุกต์</v>
          </cell>
          <cell r="CY233" t="str">
            <v>ประยุกต์</v>
          </cell>
          <cell r="DB233" t="str">
            <v>ประยุกต์</v>
          </cell>
        </row>
        <row r="234">
          <cell r="D234" t="str">
            <v>Non-Participant</v>
          </cell>
          <cell r="F234" t="str">
            <v>หญิง</v>
          </cell>
          <cell r="H234" t="str">
            <v>ปริญญาตรี</v>
          </cell>
          <cell r="I234" t="str">
            <v>สมรส/อยู่ด้วยกัน</v>
          </cell>
          <cell r="L234" t="str">
            <v>ไม่ใช่</v>
          </cell>
          <cell r="M234" t="str">
            <v>กู้ยืม</v>
          </cell>
          <cell r="O234" t="str">
            <v>ไม่ใช่</v>
          </cell>
          <cell r="CH234" t="str">
            <v>ไม่ได้เข้าร่วมกิจกรรมอบรมหรือเรียนรู้ใด ๆ (ข้ามไปข้อ 33)</v>
          </cell>
        </row>
        <row r="235">
          <cell r="D235" t="str">
            <v>Non-Participant</v>
          </cell>
          <cell r="F235" t="str">
            <v>หญิง</v>
          </cell>
          <cell r="H235" t="str">
            <v>ปริญญาตรี</v>
          </cell>
          <cell r="I235" t="str">
            <v>สมรส/อยู่ด้วยกัน</v>
          </cell>
          <cell r="L235" t="str">
            <v>ไม่ใช่</v>
          </cell>
          <cell r="M235" t="str">
            <v>ไม่กู้ยืม</v>
          </cell>
          <cell r="O235" t="str">
            <v>ใช่</v>
          </cell>
          <cell r="CH23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35" t="str">
            <v>ความรู้ทางการเกษตรและการใช้เทคโนโลยีสำหรับการผลิตในฟาร์ม</v>
          </cell>
          <cell r="CN235" t="str">
            <v>การเพิ่มมูลค่าผลผลิต และการแปรรูปผลผลิต (รวมถึงการพัฒนาคุณภาพผลผลิต)</v>
          </cell>
          <cell r="CR235" t="str">
            <v>ประยุกต์</v>
          </cell>
          <cell r="CS235" t="str">
            <v>ประยุกต์</v>
          </cell>
          <cell r="CV235" t="str">
            <v>ประยุกต์</v>
          </cell>
          <cell r="CY235" t="str">
            <v>ประยุกต์</v>
          </cell>
          <cell r="DB235" t="str">
            <v>ประยุกต์</v>
          </cell>
        </row>
        <row r="236">
          <cell r="D236" t="str">
            <v>Non-Participant</v>
          </cell>
          <cell r="F236" t="str">
            <v>หญิง</v>
          </cell>
          <cell r="H236" t="str">
            <v>ปริญญาตรี</v>
          </cell>
          <cell r="I236" t="str">
            <v>สมรส/อยู่ด้วยกัน</v>
          </cell>
          <cell r="L236" t="str">
            <v>ไม่ใช่</v>
          </cell>
          <cell r="M236" t="str">
            <v>กู้ยืม</v>
          </cell>
          <cell r="O236" t="str">
            <v>ใช่</v>
          </cell>
          <cell r="CH23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36" t="str">
            <v>ความรู้ทางการเกษตรและการใช้เทคโนโลยีสำหรับการผลิตในฟาร์ม</v>
          </cell>
          <cell r="CN236" t="str">
            <v>การเพิ่มมูลค่าผลผลิต และการแปรรูปผลผลิต (รวมถึงการพัฒนาคุณภาพผลผลิต)</v>
          </cell>
          <cell r="CR236" t="str">
            <v>ประยุกต์</v>
          </cell>
          <cell r="CS236" t="str">
            <v>ประยุกต์</v>
          </cell>
          <cell r="CV236" t="str">
            <v>ประยุกต์</v>
          </cell>
          <cell r="CY236" t="str">
            <v>ประยุกต์</v>
          </cell>
          <cell r="DB236" t="str">
            <v>ประยุกต์</v>
          </cell>
        </row>
        <row r="237">
          <cell r="D237" t="str">
            <v>Non-Participant</v>
          </cell>
          <cell r="F237" t="str">
            <v>หญิง</v>
          </cell>
          <cell r="H237" t="str">
            <v>ปริญญาตรี</v>
          </cell>
          <cell r="I237" t="str">
            <v>หย่าร้าง/แยกกันอยู่</v>
          </cell>
          <cell r="L237" t="str">
            <v>ไม่ใช่</v>
          </cell>
          <cell r="M237" t="str">
            <v>กู้ยืม</v>
          </cell>
          <cell r="O237" t="str">
            <v>ใช่</v>
          </cell>
          <cell r="CH23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3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37" t="str">
            <v>การเพิ่มมูลค่าผลผลิต และการแปรรูปผลผลิต (รวมถึงการพัฒนาคุณภาพผลผลิต)</v>
          </cell>
          <cell r="CR237" t="str">
            <v>ประยุกต์</v>
          </cell>
          <cell r="CS237" t="str">
            <v>ประยุกต์</v>
          </cell>
          <cell r="CV237" t="str">
            <v>ประยุกต์</v>
          </cell>
          <cell r="CY237" t="str">
            <v>ประยุกต์</v>
          </cell>
          <cell r="DB237" t="str">
            <v>ประยุกต์</v>
          </cell>
        </row>
        <row r="238">
          <cell r="D238" t="str">
            <v>Participant</v>
          </cell>
          <cell r="F238" t="str">
            <v>หญิง</v>
          </cell>
          <cell r="H238" t="str">
            <v>มัธยมศึกษาตอนปลาย</v>
          </cell>
          <cell r="I238" t="str">
            <v>โสด</v>
          </cell>
          <cell r="L238" t="str">
            <v>ไม่ใช่</v>
          </cell>
          <cell r="M238" t="str">
            <v>กู้ยืม</v>
          </cell>
          <cell r="O238" t="str">
            <v>ใช่</v>
          </cell>
          <cell r="CH238" t="str">
            <v>ไม่ได้เข้าร่วมกิจกรรมอบรมหรือเรียนรู้ใด ๆ (ข้ามไปข้อ 33)</v>
          </cell>
        </row>
        <row r="239">
          <cell r="D239" t="str">
            <v>Participant</v>
          </cell>
          <cell r="F239" t="str">
            <v>หญิง</v>
          </cell>
          <cell r="H239" t="str">
            <v>ปริญญาตรี</v>
          </cell>
          <cell r="I239" t="str">
            <v>สมรส/อยู่ด้วยกัน</v>
          </cell>
          <cell r="L239" t="str">
            <v>ไม่ใช่</v>
          </cell>
          <cell r="M239" t="str">
            <v>กู้ยืม</v>
          </cell>
          <cell r="O239" t="str">
            <v>ใช่</v>
          </cell>
          <cell r="CH239" t="str">
            <v>จากการเข้าร่วมกิจกรรมอบรม ที่จัดโดยโครงการเกษตรกรปราดเปรื่อง (Smart Farmer)</v>
          </cell>
          <cell r="CJ239" t="str">
            <v>ความรู้ทางการเกษตรและการใช้เทคโนโลยีสำหรับการผลิตในฟาร์ม</v>
          </cell>
          <cell r="CN239" t="str">
            <v>การเพิ่มมูลค่าผลผลิต และการแปรรูปผลผลิต (รวมถึงการพัฒนาคุณภาพผลผลิต)</v>
          </cell>
          <cell r="CR239" t="str">
            <v>ประยุกต์</v>
          </cell>
          <cell r="CS239" t="str">
            <v>ประยุกต์</v>
          </cell>
          <cell r="CV239" t="str">
            <v>ประยุกต์</v>
          </cell>
          <cell r="CY239" t="str">
            <v>ประยุกต์</v>
          </cell>
          <cell r="DB239" t="str">
            <v>ประยุกต์</v>
          </cell>
        </row>
        <row r="240">
          <cell r="D240" t="str">
            <v>Non-Participant</v>
          </cell>
          <cell r="F240" t="str">
            <v>ชาย</v>
          </cell>
          <cell r="H240" t="str">
            <v>มัธยมศึกษาตอนปลาย</v>
          </cell>
          <cell r="I240" t="str">
            <v>สมรส/อยู่ด้วยกัน</v>
          </cell>
          <cell r="L240" t="str">
            <v>ไม่ใช่</v>
          </cell>
          <cell r="M240" t="str">
            <v>ไม่กู้ยืม</v>
          </cell>
          <cell r="O240" t="str">
            <v>ไม่ใช่</v>
          </cell>
          <cell r="CH240" t="str">
            <v>ไม่ได้เข้าร่วมกิจกรรมอบรมหรือเรียนรู้ใด ๆ (ข้ามไปข้อ 33)</v>
          </cell>
        </row>
        <row r="241">
          <cell r="D241" t="str">
            <v>Non-Participant</v>
          </cell>
          <cell r="F241" t="str">
            <v>ชาย</v>
          </cell>
          <cell r="H241" t="str">
            <v>มัธยมศึกษาตอนปลาย</v>
          </cell>
          <cell r="I241" t="str">
            <v>สมรส/อยู่ด้วยกัน</v>
          </cell>
          <cell r="L241" t="str">
            <v>ไม่ใช่</v>
          </cell>
          <cell r="M241" t="str">
            <v>ไม่กู้ยืม</v>
          </cell>
          <cell r="O241" t="str">
            <v>ไม่ใช่</v>
          </cell>
          <cell r="CH241" t="str">
            <v>ไม่ได้เข้าร่วมกิจกรรมอบรมหรือเรียนรู้ใด ๆ (ข้ามไปข้อ 33)</v>
          </cell>
        </row>
        <row r="242">
          <cell r="D242" t="str">
            <v>Non-Participant</v>
          </cell>
          <cell r="F242" t="str">
            <v>ชาย</v>
          </cell>
          <cell r="H242" t="str">
            <v>ประถมศึกษา</v>
          </cell>
          <cell r="I242" t="str">
            <v>สมรส/อยู่ด้วยกัน</v>
          </cell>
          <cell r="L242" t="str">
            <v>ไม่ใช่</v>
          </cell>
          <cell r="M242" t="str">
            <v>กู้ยืม</v>
          </cell>
          <cell r="O242" t="str">
            <v>ใช่</v>
          </cell>
          <cell r="CH24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4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42" t="str">
            <v>การเป็นผู้ประกอบการทางการเกษตร</v>
          </cell>
          <cell r="CR242" t="str">
            <v>ประยุกต์</v>
          </cell>
          <cell r="CS242" t="str">
            <v>ประยุกต์</v>
          </cell>
          <cell r="CV242" t="str">
            <v>ประยุกต์</v>
          </cell>
          <cell r="CY242" t="str">
            <v>ประยุกต์</v>
          </cell>
          <cell r="DB242" t="str">
            <v>ประยุกต์</v>
          </cell>
        </row>
        <row r="243">
          <cell r="D243" t="str">
            <v>Non-Participant</v>
          </cell>
          <cell r="F243" t="str">
            <v>หญิง</v>
          </cell>
          <cell r="H243" t="str">
            <v>ปริญญาตรี</v>
          </cell>
          <cell r="I243" t="str">
            <v>สมรส/อยู่ด้วยกัน</v>
          </cell>
          <cell r="L243" t="str">
            <v>ไม่ใช่</v>
          </cell>
          <cell r="M243" t="str">
            <v>กู้ยืม</v>
          </cell>
          <cell r="O243" t="str">
            <v>ใช่</v>
          </cell>
          <cell r="CH243" t="str">
            <v>ไม่ได้เข้าร่วมกิจกรรมอบรมหรือเรียนรู้ใด ๆ (ข้ามไปข้อ 33)</v>
          </cell>
        </row>
        <row r="244">
          <cell r="D244" t="str">
            <v>Non-Participant</v>
          </cell>
          <cell r="F244" t="str">
            <v>หญิง</v>
          </cell>
          <cell r="H244" t="str">
            <v>อนุปริญญา (ปวช., ปวส., ฝึกหัดครู)</v>
          </cell>
          <cell r="I244" t="str">
            <v>สมรส/อยู่ด้วยกัน</v>
          </cell>
          <cell r="L244" t="str">
            <v>ไม่ใช่</v>
          </cell>
          <cell r="M244" t="str">
            <v>ไม่กู้ยืม</v>
          </cell>
          <cell r="O244" t="str">
            <v>ใช่</v>
          </cell>
          <cell r="CH244" t="str">
            <v>ไม่ได้เข้าร่วมกิจกรรมอบรมหรือเรียนรู้ใด ๆ (ข้ามไปข้อ 33)</v>
          </cell>
        </row>
        <row r="245">
          <cell r="D245" t="str">
            <v>Non-Participant</v>
          </cell>
          <cell r="F245" t="str">
            <v>ชาย</v>
          </cell>
          <cell r="H245" t="str">
            <v>มัธยมศึกษาตอนปลาย</v>
          </cell>
          <cell r="I245" t="str">
            <v>สมรส/อยู่ด้วยกัน</v>
          </cell>
          <cell r="L245" t="str">
            <v>ใช่</v>
          </cell>
          <cell r="M245" t="str">
            <v>กู้ยืม</v>
          </cell>
          <cell r="O245" t="str">
            <v>ใช่</v>
          </cell>
          <cell r="CH245" t="str">
            <v>ไม่ได้เข้าร่วมกิจกรรมอบรมหรือเรียนรู้ใด ๆ (ข้ามไปข้อ 33)</v>
          </cell>
        </row>
        <row r="246">
          <cell r="D246" t="str">
            <v>Non-Participant</v>
          </cell>
          <cell r="F246" t="str">
            <v>หญิง</v>
          </cell>
          <cell r="H246" t="str">
            <v>มัธยมศึกษาตอนปลาย</v>
          </cell>
          <cell r="I246" t="str">
            <v>สมรส/อยู่ด้วยกัน</v>
          </cell>
          <cell r="L246" t="str">
            <v>ใช่</v>
          </cell>
          <cell r="M246" t="str">
            <v>กู้ยืม</v>
          </cell>
          <cell r="O246" t="str">
            <v>ใช่</v>
          </cell>
          <cell r="CH246" t="str">
            <v>ไม่ได้เข้าร่วมกิจกรรมอบรมหรือเรียนรู้ใด ๆ (ข้ามไปข้อ 33)</v>
          </cell>
        </row>
        <row r="247">
          <cell r="D247" t="str">
            <v>Participant</v>
          </cell>
          <cell r="F247" t="str">
            <v>ชาย</v>
          </cell>
          <cell r="H247" t="str">
            <v>ปริญญาตรี</v>
          </cell>
          <cell r="I247" t="str">
            <v>สมรส/อยู่ด้วยกัน</v>
          </cell>
          <cell r="L247" t="str">
            <v>ไม่ใช่</v>
          </cell>
          <cell r="M247" t="str">
            <v>ไม่กู้ยืม</v>
          </cell>
          <cell r="O247" t="str">
            <v>ใช่</v>
          </cell>
          <cell r="CH247" t="str">
            <v>จากการเข้าร่วมกิจกรรมอบรม ที่จัดโดยโครงการเกษตรกรปราดเปรื่อง (Smart Farmer)</v>
          </cell>
          <cell r="CJ24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47" t="str">
            <v>การเพิ่มมูลค่าผลผลิต และการแปรรูปผลผลิต (รวมถึงการพัฒนาคุณภาพผลผลิต)</v>
          </cell>
          <cell r="CR247" t="str">
            <v>ประยุกต์</v>
          </cell>
          <cell r="CS247" t="str">
            <v>ประยุกต์</v>
          </cell>
          <cell r="CV247" t="str">
            <v>ประยุกต์</v>
          </cell>
          <cell r="CY247" t="str">
            <v>ประยุกต์</v>
          </cell>
          <cell r="DB247" t="str">
            <v>ประยุกต์</v>
          </cell>
        </row>
        <row r="248">
          <cell r="D248" t="str">
            <v>Participant</v>
          </cell>
          <cell r="F248" t="str">
            <v>หญิง</v>
          </cell>
          <cell r="H248" t="str">
            <v>มัธยมศึกษาตอนปลาย</v>
          </cell>
          <cell r="I248" t="str">
            <v>สมรส/อยู่ด้วยกัน</v>
          </cell>
          <cell r="L248" t="str">
            <v>ไม่ใช่</v>
          </cell>
          <cell r="M248" t="str">
            <v>กู้ยืม</v>
          </cell>
          <cell r="O248" t="str">
            <v>ใช่</v>
          </cell>
          <cell r="CH248" t="str">
            <v>จากการเข้าร่วมกิจกรรมอบรม ที่จัดโดยโครงการเกษตรกรปราดเปรื่อง (Smart Farmer)</v>
          </cell>
          <cell r="CJ248" t="str">
            <v>การเพิ่มมูลค่าผลผลิต และการแปรรูปผลผลิต (รวมถึงการพัฒนาคุณภาพผลผลิต)</v>
          </cell>
          <cell r="CN24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48" t="str">
            <v>ประยุกต์</v>
          </cell>
          <cell r="CS248" t="str">
            <v>ประยุกต์</v>
          </cell>
          <cell r="CV248" t="str">
            <v>ประยุกต์</v>
          </cell>
          <cell r="CY248" t="str">
            <v>ประยุกต์</v>
          </cell>
          <cell r="DB248" t="str">
            <v>ประยุกต์</v>
          </cell>
        </row>
        <row r="249">
          <cell r="D249" t="str">
            <v>Participant</v>
          </cell>
          <cell r="F249" t="str">
            <v>ชาย</v>
          </cell>
          <cell r="H249" t="str">
            <v>ปริญญาตรี</v>
          </cell>
          <cell r="I249" t="str">
            <v>สมรส/อยู่ด้วยกัน</v>
          </cell>
          <cell r="L249" t="str">
            <v>ใช่</v>
          </cell>
          <cell r="M249" t="str">
            <v>ไม่กู้ยืม</v>
          </cell>
          <cell r="O249" t="str">
            <v>ใช่</v>
          </cell>
          <cell r="CH249" t="str">
            <v>จากการเข้าร่วมกิจกรรมอบรม ที่จัดโดยโครงการเกษตรกรปราดเปรื่อง (Smart Farmer)</v>
          </cell>
          <cell r="CJ24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49" t="str">
            <v>การเพิ่มมูลค่าผลผลิต และการแปรรูปผลผลิต (รวมถึงการพัฒนาคุณภาพผลผลิต)</v>
          </cell>
          <cell r="CR249" t="str">
            <v>ประยุกต์</v>
          </cell>
          <cell r="CS249" t="str">
            <v>ประยุกต์</v>
          </cell>
          <cell r="CV249" t="str">
            <v>ประยุกต์</v>
          </cell>
          <cell r="CY249" t="str">
            <v>ประยุกต์</v>
          </cell>
          <cell r="DB249" t="str">
            <v>ประยุกต์</v>
          </cell>
        </row>
        <row r="250">
          <cell r="D250" t="str">
            <v>Participant</v>
          </cell>
          <cell r="F250" t="str">
            <v>หญิง</v>
          </cell>
          <cell r="H250" t="str">
            <v>ปริญญาตรี</v>
          </cell>
          <cell r="I250" t="str">
            <v>สมรส/อยู่ด้วยกัน</v>
          </cell>
          <cell r="L250" t="str">
            <v>ไม่ใช่</v>
          </cell>
          <cell r="M250" t="str">
            <v>ไม่กู้ยืม</v>
          </cell>
          <cell r="O250" t="str">
            <v>ใช่</v>
          </cell>
          <cell r="CH250" t="str">
            <v>จากการเข้าร่วมกิจกรรมอบรม ที่จัดโดยโครงการเกษตรกรปราดเปรื่อง (Smart Farmer)</v>
          </cell>
          <cell r="CJ250" t="str">
            <v>ความรู้ทางการเกษตรและการใช้เทคโนโลยีสำหรับการผลิตในฟาร์ม</v>
          </cell>
          <cell r="CN250" t="str">
            <v>การเป็นผู้ประกอบการทางการเกษตร</v>
          </cell>
          <cell r="CR250" t="str">
            <v>ประยุกต์</v>
          </cell>
          <cell r="CS250" t="str">
            <v>ประยุกต์</v>
          </cell>
          <cell r="CV250" t="str">
            <v>ประยุกต์</v>
          </cell>
          <cell r="CY250" t="str">
            <v>ประยุกต์</v>
          </cell>
          <cell r="DB250" t="str">
            <v>ประยุกต์</v>
          </cell>
        </row>
        <row r="251">
          <cell r="D251" t="str">
            <v>Participant</v>
          </cell>
          <cell r="F251" t="str">
            <v>ชาย</v>
          </cell>
          <cell r="H251" t="str">
            <v>อนุปริญญา (ปวช., ปวส., ฝึกหัดครู)</v>
          </cell>
          <cell r="I251" t="str">
            <v>โสด</v>
          </cell>
          <cell r="L251" t="str">
            <v>ไม่ใช่</v>
          </cell>
          <cell r="M251" t="str">
            <v>กู้ยืม</v>
          </cell>
          <cell r="O251" t="str">
            <v>ใช่</v>
          </cell>
          <cell r="CH251" t="str">
            <v>จากการเข้าร่วมกิจกรรมอบรม ที่จัดโดยโครงการเกษตรกรปราดเปรื่อง (Smart Farmer)</v>
          </cell>
          <cell r="CJ25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51" t="str">
            <v>การเพิ่มมูลค่าผลผลิต และการแปรรูปผลผลิต (รวมถึงการพัฒนาคุณภาพผลผลิต)</v>
          </cell>
          <cell r="CR251" t="str">
            <v>ประยุกต์</v>
          </cell>
          <cell r="CS251" t="str">
            <v>ประยุกต์</v>
          </cell>
          <cell r="CV251" t="str">
            <v>ประยุกต์</v>
          </cell>
          <cell r="CY251" t="str">
            <v>ประยุกต์</v>
          </cell>
          <cell r="DB251" t="str">
            <v>ประยุกต์</v>
          </cell>
        </row>
        <row r="252">
          <cell r="D252" t="str">
            <v>Participant</v>
          </cell>
          <cell r="F252" t="str">
            <v>หญิง</v>
          </cell>
          <cell r="H252" t="str">
            <v>ปริญญาตรี</v>
          </cell>
          <cell r="I252" t="str">
            <v>โสด</v>
          </cell>
          <cell r="L252" t="str">
            <v>ใช่</v>
          </cell>
          <cell r="M252" t="str">
            <v>กู้ยืม</v>
          </cell>
          <cell r="O252" t="str">
            <v>ใช่</v>
          </cell>
          <cell r="CH252" t="str">
            <v>จากการเข้าร่วมกิจกรรมอบรม ที่จัดโดยโครงการเกษตรกรปราดเปรื่อง (Smart Farmer)</v>
          </cell>
          <cell r="CJ252" t="str">
            <v>ความรู้ทางการเกษตรและการใช้เทคโนโลยีสำหรับการผลิตในฟาร์ม</v>
          </cell>
          <cell r="CN252" t="str">
            <v>การเป็นผู้ประกอบการทางการเกษตร</v>
          </cell>
          <cell r="CR252" t="str">
            <v>ประยุกต์</v>
          </cell>
          <cell r="CS252" t="str">
            <v>ประยุกต์</v>
          </cell>
          <cell r="CV252" t="str">
            <v>ประยุกต์</v>
          </cell>
          <cell r="CY252" t="str">
            <v>ประยุกต์</v>
          </cell>
          <cell r="DB252" t="str">
            <v>ประยุกต์</v>
          </cell>
        </row>
        <row r="253">
          <cell r="D253" t="str">
            <v>Participant</v>
          </cell>
          <cell r="F253" t="str">
            <v>หญิง</v>
          </cell>
          <cell r="H253" t="str">
            <v>มัธยมศึกษาตอนปลาย</v>
          </cell>
          <cell r="I253" t="str">
            <v>สมรส/อยู่ด้วยกัน</v>
          </cell>
          <cell r="L253" t="str">
            <v>ไม่ใช่</v>
          </cell>
          <cell r="M253" t="str">
            <v>กู้ยืม</v>
          </cell>
          <cell r="O253" t="str">
            <v>ใช่</v>
          </cell>
          <cell r="CH253" t="str">
            <v>จากการเข้าร่วมกิจกรรมอบรม ที่จัดโดยโครงการเกษตรกรปราดเปรื่อง (Smart Farmer)</v>
          </cell>
          <cell r="CJ253" t="str">
            <v>ความรู้ทางการเกษตรและการใช้เทคโนโลยีสำหรับการผลิตในฟาร์ม</v>
          </cell>
          <cell r="CN253" t="str">
            <v>การเพิ่มมูลค่าผลผลิต และการแปรรูปผลผลิต (รวมถึงการพัฒนาคุณภาพผลผลิต)</v>
          </cell>
          <cell r="CR253" t="str">
            <v>ประยุกต์</v>
          </cell>
          <cell r="CS253" t="str">
            <v>ประยุกต์</v>
          </cell>
          <cell r="CV253" t="str">
            <v>ประยุกต์</v>
          </cell>
          <cell r="CY253" t="str">
            <v>ประยุกต์</v>
          </cell>
          <cell r="DB253" t="str">
            <v>ประยุกต์</v>
          </cell>
        </row>
        <row r="254">
          <cell r="D254" t="str">
            <v>Participant</v>
          </cell>
          <cell r="F254" t="str">
            <v>หญิง</v>
          </cell>
          <cell r="H254" t="str">
            <v>ปริญญาตรี</v>
          </cell>
          <cell r="I254" t="str">
            <v>โสด</v>
          </cell>
          <cell r="L254" t="str">
            <v>ไม่ใช่</v>
          </cell>
          <cell r="M254" t="str">
            <v>กู้ยืม</v>
          </cell>
          <cell r="O254" t="str">
            <v>ใช่</v>
          </cell>
          <cell r="CH254" t="str">
            <v>จากการเข้าร่วมกิจกรรมอบรม ที่จัดโดยโครงการเกษตรกรปราดเปรื่อง (Smart Farmer)</v>
          </cell>
          <cell r="CJ254" t="str">
            <v>การเพิ่มมูลค่าผลผลิต และการแปรรูปผลผลิต (รวมถึงการพัฒนาคุณภาพผลผลิต)</v>
          </cell>
          <cell r="CN25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54" t="str">
            <v>ประยุกต์</v>
          </cell>
          <cell r="CS254" t="str">
            <v>ประยุกต์</v>
          </cell>
          <cell r="CV254" t="str">
            <v>ประยุกต์</v>
          </cell>
          <cell r="CY254" t="str">
            <v>ประยุกต์</v>
          </cell>
          <cell r="DB254" t="str">
            <v>ประยุกต์</v>
          </cell>
        </row>
        <row r="255">
          <cell r="D255" t="str">
            <v>Participant</v>
          </cell>
          <cell r="F255" t="str">
            <v>หญิง</v>
          </cell>
          <cell r="H255" t="str">
            <v>มัธยมศึกษาตอนปลาย</v>
          </cell>
          <cell r="I255" t="str">
            <v>สมรส/อยู่ด้วยกัน</v>
          </cell>
          <cell r="L255" t="str">
            <v>ไม่ใช่</v>
          </cell>
          <cell r="M255" t="str">
            <v>กู้ยืม</v>
          </cell>
          <cell r="O255" t="str">
            <v>ใช่</v>
          </cell>
          <cell r="CH255" t="str">
            <v>จากการเข้าร่วมกิจกรรมอบรม ที่จัดโดยโครงการเกษตรกรปราดเปรื่อง (Smart Farmer)</v>
          </cell>
          <cell r="CJ25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55" t="str">
            <v>การเพิ่มมูลค่าผลผลิต และการแปรรูปผลผลิต (รวมถึงการพัฒนาคุณภาพผลผลิต)</v>
          </cell>
          <cell r="CR255" t="str">
            <v>ประยุกต์</v>
          </cell>
          <cell r="CS255" t="str">
            <v>ประยุกต์</v>
          </cell>
          <cell r="CV255" t="str">
            <v>ประยุกต์</v>
          </cell>
          <cell r="CY255" t="str">
            <v>ประยุกต์</v>
          </cell>
          <cell r="DB255" t="str">
            <v>ประยุกต์</v>
          </cell>
        </row>
        <row r="256">
          <cell r="D256" t="str">
            <v>Participant</v>
          </cell>
          <cell r="F256" t="str">
            <v>ชาย</v>
          </cell>
          <cell r="H256" t="str">
            <v>ประถมศึกษา</v>
          </cell>
          <cell r="I256" t="str">
            <v>สมรส/อยู่ด้วยกัน</v>
          </cell>
          <cell r="L256" t="str">
            <v>ไม่ใช่</v>
          </cell>
          <cell r="M256" t="str">
            <v>กู้ยืม</v>
          </cell>
          <cell r="O256" t="str">
            <v>ใช่</v>
          </cell>
          <cell r="CH256" t="str">
            <v>จากการเข้าร่วมกิจกรรมอบรม ที่จัดโดยโครงการเกษตรกรปราดเปรื่อง (Smart Farmer)</v>
          </cell>
          <cell r="CJ256" t="str">
            <v>ความรู้ทางการเกษตรและการใช้เทคโนโลยีสำหรับการผลิตในฟาร์ม</v>
          </cell>
          <cell r="CN256" t="str">
            <v>การเพิ่มมูลค่าผลผลิต และการแปรรูปผลผลิต (รวมถึงการพัฒนาคุณภาพผลผลิต)</v>
          </cell>
          <cell r="CR256" t="str">
            <v>ประยุกต์</v>
          </cell>
          <cell r="CS256" t="str">
            <v>ประยุกต์</v>
          </cell>
          <cell r="CV256" t="str">
            <v>ประยุกต์</v>
          </cell>
          <cell r="CY256" t="str">
            <v>ประยุกต์</v>
          </cell>
          <cell r="DB256" t="str">
            <v>ประยุกต์</v>
          </cell>
        </row>
        <row r="257">
          <cell r="D257" t="str">
            <v>Non-Participant</v>
          </cell>
          <cell r="F257" t="str">
            <v>ชาย</v>
          </cell>
          <cell r="H257" t="str">
            <v>ปริญญาตรี</v>
          </cell>
          <cell r="I257" t="str">
            <v>โสด</v>
          </cell>
          <cell r="L257" t="str">
            <v>ไม่ใช่</v>
          </cell>
          <cell r="M257" t="str">
            <v>ไม่กู้ยืม</v>
          </cell>
          <cell r="O257" t="str">
            <v>ไม่ใช่</v>
          </cell>
          <cell r="CH25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5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57" t="str">
            <v>การเป็นผู้ประกอบการทางการเกษตร</v>
          </cell>
          <cell r="CR257" t="str">
            <v>ประยุกต์</v>
          </cell>
          <cell r="CS257" t="str">
            <v>ประยุกต์</v>
          </cell>
          <cell r="CV257" t="str">
            <v>ประยุกต์</v>
          </cell>
          <cell r="CY257" t="str">
            <v>ประยุกต์</v>
          </cell>
          <cell r="DB257" t="str">
            <v>ประยุกต์</v>
          </cell>
        </row>
        <row r="258">
          <cell r="D258" t="str">
            <v>Non-Participant</v>
          </cell>
          <cell r="F258" t="str">
            <v>ชาย</v>
          </cell>
          <cell r="H258" t="str">
            <v>ปริญญาตรี</v>
          </cell>
          <cell r="I258" t="str">
            <v>สมรส/อยู่ด้วยกัน</v>
          </cell>
          <cell r="L258" t="str">
            <v>ไม่ใช่</v>
          </cell>
          <cell r="M258" t="str">
            <v>ไม่กู้ยืม</v>
          </cell>
          <cell r="O258" t="str">
            <v>ไม่ใช่</v>
          </cell>
          <cell r="CH258" t="str">
            <v>ไม่ได้เข้าร่วมกิจกรรมอบรมหรือเรียนรู้ใด ๆ (ข้ามไปข้อ 33)</v>
          </cell>
        </row>
        <row r="259">
          <cell r="D259" t="str">
            <v>Non-Participant</v>
          </cell>
          <cell r="F259" t="str">
            <v>หญิง</v>
          </cell>
          <cell r="H259" t="str">
            <v>ปริญญาตรี</v>
          </cell>
          <cell r="I259" t="str">
            <v>โสด</v>
          </cell>
          <cell r="L259" t="str">
            <v>ไม่ใช่</v>
          </cell>
          <cell r="M259" t="str">
            <v>ไม่กู้ยืม</v>
          </cell>
          <cell r="O259" t="str">
            <v>ไม่ใช่</v>
          </cell>
          <cell r="CH25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5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59" t="str">
            <v>ความรู้ทางการเกษตรและการใช้เทคโนโลยีสำหรับการผลิตในฟาร์ม</v>
          </cell>
          <cell r="CR259" t="str">
            <v>ประยุกต์</v>
          </cell>
          <cell r="CS259" t="str">
            <v>ประยุกต์</v>
          </cell>
          <cell r="CV259" t="str">
            <v>ประยุกต์</v>
          </cell>
          <cell r="CY259" t="str">
            <v>ประยุกต์</v>
          </cell>
          <cell r="DB259" t="str">
            <v>ประยุกต์</v>
          </cell>
        </row>
        <row r="260">
          <cell r="D260" t="str">
            <v>Non-Participant</v>
          </cell>
          <cell r="F260" t="str">
            <v>ชาย</v>
          </cell>
          <cell r="H260" t="str">
            <v>ปริญญาตรี</v>
          </cell>
          <cell r="I260" t="str">
            <v>สมรส/อยู่ด้วยกัน</v>
          </cell>
          <cell r="L260" t="str">
            <v>ใช่</v>
          </cell>
          <cell r="M260" t="str">
            <v>ไม่กู้ยืม</v>
          </cell>
          <cell r="O260" t="str">
            <v>ไม่ใช่</v>
          </cell>
          <cell r="CH260" t="str">
            <v>ไม่ได้เข้าร่วมกิจกรรมอบรมหรือเรียนรู้ใด ๆ (ข้ามไปข้อ 33)</v>
          </cell>
        </row>
        <row r="261">
          <cell r="D261" t="str">
            <v>Non-Participant</v>
          </cell>
          <cell r="F261" t="str">
            <v>หญิง</v>
          </cell>
          <cell r="H261" t="str">
            <v>ปริญญาตรี</v>
          </cell>
          <cell r="I261" t="str">
            <v>โสด</v>
          </cell>
          <cell r="L261" t="str">
            <v>ใช่</v>
          </cell>
          <cell r="M261" t="str">
            <v>ไม่กู้ยืม</v>
          </cell>
          <cell r="O261" t="str">
            <v>ไม่ใช่</v>
          </cell>
          <cell r="CH261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61" t="str">
            <v>การเป็นผู้ประกอบการทางการเกษตร</v>
          </cell>
          <cell r="CN26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61" t="str">
            <v>ประยุกต์</v>
          </cell>
          <cell r="CS261" t="str">
            <v>ประยุกต์</v>
          </cell>
          <cell r="CV261" t="str">
            <v>ประยุกต์</v>
          </cell>
          <cell r="CY261" t="str">
            <v>ประยุกต์</v>
          </cell>
          <cell r="DB261" t="str">
            <v>ประยุกต์</v>
          </cell>
        </row>
        <row r="262">
          <cell r="D262" t="str">
            <v>Non-Participant</v>
          </cell>
          <cell r="F262" t="str">
            <v>หญิง</v>
          </cell>
          <cell r="H262" t="str">
            <v>ปริญญาตรี</v>
          </cell>
          <cell r="I262" t="str">
            <v>สมรส/อยู่ด้วยกัน</v>
          </cell>
          <cell r="L262" t="str">
            <v>ไม่ใช่</v>
          </cell>
          <cell r="M262" t="str">
            <v>ไม่กู้ยืม</v>
          </cell>
          <cell r="O262" t="str">
            <v>ใช่</v>
          </cell>
          <cell r="CH26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62" t="str">
            <v>การเพิ่มมูลค่าผลผลิต และการแปรรูปผลผลิต (รวมถึงการพัฒนาคุณภาพผลผลิต)</v>
          </cell>
          <cell r="CN262" t="str">
            <v>ความรู้ทางการเกษตรและการใช้เทคโนโลยีสำหรับการผลิตในฟาร์ม</v>
          </cell>
          <cell r="CR262" t="str">
            <v>ประยุกต์</v>
          </cell>
          <cell r="CS262" t="str">
            <v>ประยุกต์</v>
          </cell>
          <cell r="CV262" t="str">
            <v>ประยุกต์</v>
          </cell>
          <cell r="CY262" t="str">
            <v>ประยุกต์</v>
          </cell>
          <cell r="DB262" t="str">
            <v>ประยุกต์</v>
          </cell>
        </row>
        <row r="263">
          <cell r="D263" t="str">
            <v>Non-Participant</v>
          </cell>
          <cell r="F263" t="str">
            <v>หญิง</v>
          </cell>
          <cell r="H263" t="str">
            <v>ปริญญาตรี</v>
          </cell>
          <cell r="I263" t="str">
            <v>สมรส/อยู่ด้วยกัน</v>
          </cell>
          <cell r="L263" t="str">
            <v>ไม่ใช่</v>
          </cell>
          <cell r="M263" t="str">
            <v>ไม่กู้ยืม</v>
          </cell>
          <cell r="O263" t="str">
            <v>ไม่ใช่</v>
          </cell>
          <cell r="CH263" t="str">
            <v>ไม่ได้เข้าร่วมกิจกรรมอบรมหรือเรียนรู้ใด ๆ (ข้ามไปข้อ 33)</v>
          </cell>
        </row>
        <row r="264">
          <cell r="D264" t="str">
            <v>Non-Participant</v>
          </cell>
          <cell r="F264" t="str">
            <v>หญิง</v>
          </cell>
          <cell r="H264" t="str">
            <v>ปริญญาตรี</v>
          </cell>
          <cell r="I264" t="str">
            <v>โสด</v>
          </cell>
          <cell r="L264" t="str">
            <v>ไม่ใช่</v>
          </cell>
          <cell r="M264" t="str">
            <v>ไม่กู้ยืม</v>
          </cell>
          <cell r="O264" t="str">
            <v>ใช่</v>
          </cell>
          <cell r="CH264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6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64" t="str">
            <v>การเพิ่มมูลค่าผลผลิต และการแปรรูปผลผลิต (รวมถึงการพัฒนาคุณภาพผลผลิต)</v>
          </cell>
          <cell r="CR264" t="str">
            <v>ประยุกต์</v>
          </cell>
          <cell r="CS264" t="str">
            <v>ประยุกต์</v>
          </cell>
          <cell r="CV264" t="str">
            <v>ประยุกต์</v>
          </cell>
          <cell r="CY264" t="str">
            <v>ประยุกต์</v>
          </cell>
          <cell r="DB264" t="str">
            <v>ประยุกต์</v>
          </cell>
        </row>
        <row r="265">
          <cell r="D265" t="str">
            <v>Non-Participant</v>
          </cell>
          <cell r="F265" t="str">
            <v>หญิง</v>
          </cell>
          <cell r="H265" t="str">
            <v>ปริญญาตรี</v>
          </cell>
          <cell r="I265" t="str">
            <v>โสด</v>
          </cell>
          <cell r="L265" t="str">
            <v>ไม่ใช่</v>
          </cell>
          <cell r="M265" t="str">
            <v>กู้ยืม</v>
          </cell>
          <cell r="O265" t="str">
            <v>ใช่</v>
          </cell>
          <cell r="CH265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65" t="str">
            <v>ความรู้ทางการเกษตรและการใช้เทคโนโลยีสำหรับการผลิตในฟาร์ม</v>
          </cell>
          <cell r="CN26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65" t="str">
            <v>ประยุกต์</v>
          </cell>
          <cell r="CS265" t="str">
            <v>ประยุกต์</v>
          </cell>
          <cell r="CV265" t="str">
            <v>ประยุกต์</v>
          </cell>
          <cell r="CY265" t="str">
            <v>ประยุกต์</v>
          </cell>
          <cell r="DB265" t="str">
            <v>ประยุกต์</v>
          </cell>
        </row>
        <row r="266">
          <cell r="D266" t="str">
            <v>Non-Participant</v>
          </cell>
          <cell r="F266" t="str">
            <v>หญิง</v>
          </cell>
          <cell r="H266" t="str">
            <v>ปริญญาตรี</v>
          </cell>
          <cell r="I266" t="str">
            <v>โสด</v>
          </cell>
          <cell r="L266" t="str">
            <v>ไม่ใช่</v>
          </cell>
          <cell r="M266" t="str">
            <v>ไม่กู้ยืม</v>
          </cell>
          <cell r="O266" t="str">
            <v>ไม่ใช่</v>
          </cell>
          <cell r="CH266" t="str">
            <v>ไม่ได้เข้าร่วมกิจกรรมอบรมหรือเรียนรู้ใด ๆ (ข้ามไปข้อ 33)</v>
          </cell>
        </row>
        <row r="267">
          <cell r="D267" t="str">
            <v>Non-Participant</v>
          </cell>
          <cell r="F267" t="str">
            <v>ชาย</v>
          </cell>
          <cell r="H267" t="str">
            <v>ปริญญาตรี</v>
          </cell>
          <cell r="I267" t="str">
            <v>โสด</v>
          </cell>
          <cell r="L267" t="str">
            <v>ใช่</v>
          </cell>
          <cell r="M267" t="str">
            <v>ไม่กู้ยืม</v>
          </cell>
          <cell r="O267" t="str">
            <v>ไม่ใช่</v>
          </cell>
          <cell r="CH26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67" t="str">
            <v>ความรู้ทางการเกษตรและการใช้เทคโนโลยีสำหรับการผลิตในฟาร์ม</v>
          </cell>
          <cell r="CN267" t="str">
            <v>การเพิ่มมูลค่าผลผลิต และการแปรรูปผลผลิต (รวมถึงการพัฒนาคุณภาพผลผลิต)</v>
          </cell>
          <cell r="CR267" t="str">
            <v>ประยุกต์</v>
          </cell>
          <cell r="CS267" t="str">
            <v>ประยุกต์</v>
          </cell>
          <cell r="CV267" t="str">
            <v>ประยุกต์</v>
          </cell>
          <cell r="CY267" t="str">
            <v>ประยุกต์</v>
          </cell>
          <cell r="DB267" t="str">
            <v>ประยุกต์</v>
          </cell>
        </row>
        <row r="268">
          <cell r="D268" t="str">
            <v>Non-Participant</v>
          </cell>
          <cell r="F268" t="str">
            <v>ชาย</v>
          </cell>
          <cell r="H268" t="str">
            <v>ปริญญาตรี</v>
          </cell>
          <cell r="I268" t="str">
            <v>สมรส/อยู่ด้วยกัน</v>
          </cell>
          <cell r="L268" t="str">
            <v>ไม่ใช่</v>
          </cell>
          <cell r="M268" t="str">
            <v>ไม่กู้ยืม</v>
          </cell>
          <cell r="O268" t="str">
            <v>ใช่</v>
          </cell>
          <cell r="CH268" t="str">
            <v>ไม่ได้เข้าร่วมกิจกรรมอบรมหรือเรียนรู้ใด ๆ (ข้ามไปข้อ 33)</v>
          </cell>
        </row>
        <row r="269">
          <cell r="D269" t="str">
            <v>Non-Participant</v>
          </cell>
          <cell r="F269" t="str">
            <v>หญิง</v>
          </cell>
          <cell r="H269" t="str">
            <v>ปริญญาตรี</v>
          </cell>
          <cell r="I269" t="str">
            <v>โสด</v>
          </cell>
          <cell r="L269" t="str">
            <v>ใช่</v>
          </cell>
          <cell r="M269" t="str">
            <v>ไม่กู้ยืม</v>
          </cell>
          <cell r="O269" t="str">
            <v>ไม่ใช่</v>
          </cell>
          <cell r="CH269" t="str">
            <v>ไม่ได้เข้าร่วมกิจกรรมอบรมหรือเรียนรู้ใด ๆ (ข้ามไปข้อ 33)</v>
          </cell>
        </row>
        <row r="270">
          <cell r="D270" t="str">
            <v>Non-Participant</v>
          </cell>
          <cell r="F270" t="str">
            <v>หญิง</v>
          </cell>
          <cell r="H270" t="str">
            <v>อนุปริญญา (ปวช., ปวส., ฝึกหัดครู)</v>
          </cell>
          <cell r="I270" t="str">
            <v>สมรส/อยู่ด้วยกัน</v>
          </cell>
          <cell r="L270" t="str">
            <v>ไม่ใช่</v>
          </cell>
          <cell r="M270" t="str">
            <v>กู้ยืม</v>
          </cell>
          <cell r="O270" t="str">
            <v>ไม่ใช่</v>
          </cell>
          <cell r="CH27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7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70" t="str">
            <v>การเพิ่มมูลค่าผลผลิต และการแปรรูปผลผลิต (รวมถึงการพัฒนาคุณภาพผลผลิต)</v>
          </cell>
          <cell r="CR270" t="str">
            <v>ประยุกต์</v>
          </cell>
          <cell r="CS270" t="str">
            <v>ประยุกต์</v>
          </cell>
          <cell r="CV270" t="str">
            <v>ประยุกต์</v>
          </cell>
          <cell r="CY270" t="str">
            <v>ประยุกต์</v>
          </cell>
          <cell r="DB270" t="str">
            <v>ประยุกต์</v>
          </cell>
        </row>
        <row r="271">
          <cell r="D271" t="str">
            <v>Non-Participant</v>
          </cell>
          <cell r="F271" t="str">
            <v>หญิง</v>
          </cell>
          <cell r="H271" t="str">
            <v>อนุปริญญา (ปวช., ปวส., ฝึกหัดครู)</v>
          </cell>
          <cell r="I271" t="str">
            <v>โสด</v>
          </cell>
          <cell r="L271" t="str">
            <v>ไม่ใช่</v>
          </cell>
          <cell r="M271" t="str">
            <v>ไม่กู้ยืม</v>
          </cell>
          <cell r="O271" t="str">
            <v>ไม่ใช่</v>
          </cell>
          <cell r="CH271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71" t="str">
            <v>การเพิ่มมูลค่าผลผลิต และการแปรรูปผลผลิต (รวมถึงการพัฒนาคุณภาพผลผลิต)</v>
          </cell>
          <cell r="CN27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71" t="str">
            <v>ประยุกต์</v>
          </cell>
          <cell r="CS271" t="str">
            <v>ประยุกต์</v>
          </cell>
          <cell r="CV271" t="str">
            <v>ประยุกต์</v>
          </cell>
          <cell r="CY271" t="str">
            <v>ประยุกต์</v>
          </cell>
          <cell r="DB271" t="str">
            <v>ประยุกต์</v>
          </cell>
        </row>
        <row r="272">
          <cell r="D272" t="str">
            <v>Non-Participant</v>
          </cell>
          <cell r="F272" t="str">
            <v>หญิง</v>
          </cell>
          <cell r="H272" t="str">
            <v>ปริญญาตรี</v>
          </cell>
          <cell r="I272" t="str">
            <v>โสด</v>
          </cell>
          <cell r="L272" t="str">
            <v>ใช่</v>
          </cell>
          <cell r="M272" t="str">
            <v>ไม่กู้ยืม</v>
          </cell>
          <cell r="O272" t="str">
            <v>ไม่ใช่</v>
          </cell>
          <cell r="CH272" t="str">
            <v>ไม่ได้เข้าร่วมกิจกรรมอบรมหรือเรียนรู้ใด ๆ (ข้ามไปข้อ 33)</v>
          </cell>
        </row>
        <row r="273">
          <cell r="D273" t="str">
            <v>Non-Participant</v>
          </cell>
          <cell r="F273" t="str">
            <v>ชาย</v>
          </cell>
          <cell r="H273" t="str">
            <v>ปริญญาตรี</v>
          </cell>
          <cell r="I273" t="str">
            <v>สมรส/อยู่ด้วยกัน</v>
          </cell>
          <cell r="L273" t="str">
            <v>ไม่ใช่</v>
          </cell>
          <cell r="M273" t="str">
            <v>ไม่กู้ยืม</v>
          </cell>
          <cell r="O273" t="str">
            <v>ไม่ใช่</v>
          </cell>
          <cell r="CH273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7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73" t="str">
            <v>การเพิ่มมูลค่าผลผลิต และการแปรรูปผลผลิต (รวมถึงการพัฒนาคุณภาพผลผลิต)</v>
          </cell>
          <cell r="CR273" t="str">
            <v>ประยุกต์</v>
          </cell>
          <cell r="CS273" t="str">
            <v>ประยุกต์</v>
          </cell>
          <cell r="CV273" t="str">
            <v>ประยุกต์</v>
          </cell>
          <cell r="CY273" t="str">
            <v>ประยุกต์</v>
          </cell>
          <cell r="DB273" t="str">
            <v>ประยุกต์</v>
          </cell>
        </row>
        <row r="274">
          <cell r="D274" t="str">
            <v>Non-Participant</v>
          </cell>
          <cell r="F274" t="str">
            <v>หญิง</v>
          </cell>
          <cell r="H274" t="str">
            <v>อนุปริญญา (ปวช., ปวส., ฝึกหัดครู)</v>
          </cell>
          <cell r="I274" t="str">
            <v>สมรส/อยู่ด้วยกัน</v>
          </cell>
          <cell r="L274" t="str">
            <v>ไม่ใช่</v>
          </cell>
          <cell r="M274" t="str">
            <v>กู้ยืม</v>
          </cell>
          <cell r="O274" t="str">
            <v>ใช่</v>
          </cell>
          <cell r="CH27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74" t="str">
            <v>ความรู้ทางการเกษตรและการใช้เทคโนโลยีสำหรับการผลิตในฟาร์ม</v>
          </cell>
          <cell r="CN274" t="str">
            <v>การเพิ่มมูลค่าผลผลิต และการแปรรูปผลผลิต (รวมถึงการพัฒนาคุณภาพผลผลิต)</v>
          </cell>
          <cell r="CR274" t="str">
            <v>ประยุกต์</v>
          </cell>
          <cell r="CS274" t="str">
            <v>ประยุกต์</v>
          </cell>
          <cell r="CV274" t="str">
            <v>ประยุกต์</v>
          </cell>
          <cell r="CY274" t="str">
            <v>ประยุกต์</v>
          </cell>
          <cell r="DB274" t="str">
            <v>ประยุกต์</v>
          </cell>
        </row>
        <row r="275">
          <cell r="D275" t="str">
            <v>Non-Participant</v>
          </cell>
          <cell r="F275" t="str">
            <v>ชาย</v>
          </cell>
          <cell r="H275" t="str">
            <v>มัธยมศึกษาตอนปลาย</v>
          </cell>
          <cell r="I275" t="str">
            <v>สมรส/อยู่ด้วยกัน</v>
          </cell>
          <cell r="L275" t="str">
            <v>ไม่ใช่</v>
          </cell>
          <cell r="M275" t="str">
            <v>กู้ยืม</v>
          </cell>
          <cell r="O275" t="str">
            <v>ใช่</v>
          </cell>
          <cell r="CH27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75" t="str">
            <v>ความรู้ทางการเกษตรและการใช้เทคโนโลยีสำหรับการผลิตในฟาร์ม</v>
          </cell>
          <cell r="CN275" t="str">
            <v>การเพิ่มมูลค่าผลผลิต และการแปรรูปผลผลิต (รวมถึงการพัฒนาคุณภาพผลผลิต)</v>
          </cell>
          <cell r="CR275" t="str">
            <v>ประยุกต์</v>
          </cell>
          <cell r="CS275" t="str">
            <v>ประยุกต์</v>
          </cell>
          <cell r="CV275" t="str">
            <v>ประยุกต์</v>
          </cell>
          <cell r="CY275" t="str">
            <v>ประยุกต์</v>
          </cell>
          <cell r="DB275" t="str">
            <v>ประยุกต์</v>
          </cell>
        </row>
        <row r="276">
          <cell r="D276" t="str">
            <v>Non-Participant</v>
          </cell>
          <cell r="F276" t="str">
            <v>หญิง</v>
          </cell>
          <cell r="H276" t="str">
            <v>มัธยมศึกษาตอนปลาย</v>
          </cell>
          <cell r="I276" t="str">
            <v>โสด</v>
          </cell>
          <cell r="L276" t="str">
            <v>ไม่ใช่</v>
          </cell>
          <cell r="M276" t="str">
            <v>ไม่กู้ยืม</v>
          </cell>
          <cell r="O276" t="str">
            <v>ใช่</v>
          </cell>
          <cell r="CH276" t="str">
            <v>ไม่ได้เข้าร่วมกิจกรรมอบรมหรือเรียนรู้ใด ๆ (ข้ามไปข้อ 33)</v>
          </cell>
        </row>
        <row r="278">
          <cell r="D278" t="str">
            <v>Participant</v>
          </cell>
          <cell r="F278" t="str">
            <v>หญิง</v>
          </cell>
          <cell r="H278" t="str">
            <v>ปริญญาตรี</v>
          </cell>
          <cell r="I278" t="str">
            <v>สมรส/อยู่ด้วยกัน</v>
          </cell>
          <cell r="L278" t="str">
            <v>ใช่</v>
          </cell>
          <cell r="M278" t="str">
            <v>กู้ยืม</v>
          </cell>
          <cell r="O278" t="str">
            <v>ใช่</v>
          </cell>
          <cell r="CH278" t="str">
            <v>จากการเข้าร่วมกิจกรรมอบรม ที่จัดโดยโครงการเกษตรกรปราดเปรื่อง (Smart Farmer)</v>
          </cell>
          <cell r="CJ278" t="str">
            <v>ความรู้ทางการเกษตรและการใช้เทคโนโลยีสำหรับการผลิตในฟาร์ม</v>
          </cell>
          <cell r="CN278" t="str">
            <v>การเป็นผู้ประกอบการทางการเกษตร</v>
          </cell>
          <cell r="CR278" t="str">
            <v>ประยุกต์</v>
          </cell>
          <cell r="CS278" t="str">
            <v>ประยุกต์</v>
          </cell>
          <cell r="CV278" t="str">
            <v>ประยุกต์</v>
          </cell>
          <cell r="CY278" t="str">
            <v>ประยุกต์</v>
          </cell>
          <cell r="DB278" t="str">
            <v>ประยุกต์</v>
          </cell>
        </row>
        <row r="279">
          <cell r="D279" t="str">
            <v>Participant</v>
          </cell>
          <cell r="F279" t="str">
            <v>ชาย</v>
          </cell>
          <cell r="H279" t="str">
            <v>มัธยมศึกษาตอนปลาย</v>
          </cell>
          <cell r="I279" t="str">
            <v>สมรส/อยู่ด้วยกัน</v>
          </cell>
          <cell r="L279" t="str">
            <v>ใช่</v>
          </cell>
          <cell r="M279" t="str">
            <v>กู้ยืม</v>
          </cell>
          <cell r="O279" t="str">
            <v>ใช่</v>
          </cell>
          <cell r="CH279" t="str">
            <v>จากการเข้าร่วมกิจกรรมอบรม ที่จัดโดยโครงการเกษตรกรปราดเปรื่อง (Smart Farmer)</v>
          </cell>
          <cell r="CJ27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79" t="str">
            <v>การเพิ่มมูลค่าผลผลิต และการแปรรูปผลผลิต (รวมถึงการพัฒนาคุณภาพผลผลิต)</v>
          </cell>
          <cell r="CR279" t="str">
            <v>ประยุกต์</v>
          </cell>
          <cell r="CS279" t="str">
            <v>ประยุกต์</v>
          </cell>
          <cell r="CV279" t="str">
            <v>ประยุกต์</v>
          </cell>
          <cell r="CY279" t="str">
            <v>ประยุกต์</v>
          </cell>
          <cell r="DB279" t="str">
            <v>ประยุกต์</v>
          </cell>
        </row>
        <row r="280">
          <cell r="D280" t="str">
            <v>Participant</v>
          </cell>
          <cell r="F280" t="str">
            <v>หญิง</v>
          </cell>
          <cell r="H280" t="str">
            <v>อนุปริญญา (ปวช., ปวส., ฝึกหัดครู)</v>
          </cell>
          <cell r="I280" t="str">
            <v>สมรส/อยู่ด้วยกัน</v>
          </cell>
          <cell r="L280" t="str">
            <v>ใช่</v>
          </cell>
          <cell r="M280" t="str">
            <v>ไม่กู้ยืม</v>
          </cell>
          <cell r="O280" t="str">
            <v>ใช่</v>
          </cell>
          <cell r="CH28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80" t="str">
            <v>การเพิ่มมูลค่าผลผลิต และการแปรรูปผลผลิต (รวมถึงการพัฒนาคุณภาพผลผลิต)</v>
          </cell>
          <cell r="CN280" t="str">
            <v>ความรู้ทางการเกษตรและการใช้เทคโนโลยีสำหรับการผลิตในฟาร์ม</v>
          </cell>
          <cell r="CR280" t="str">
            <v>ประยุกต์</v>
          </cell>
          <cell r="CS280" t="str">
            <v>ประยุกต์</v>
          </cell>
          <cell r="CV280" t="str">
            <v>ประยุกต์</v>
          </cell>
          <cell r="CY280" t="str">
            <v>ประยุกต์</v>
          </cell>
          <cell r="DB280" t="str">
            <v>ประยุกต์</v>
          </cell>
        </row>
        <row r="281">
          <cell r="D281" t="str">
            <v>Participant</v>
          </cell>
          <cell r="F281" t="str">
            <v>ชาย</v>
          </cell>
          <cell r="H281" t="str">
            <v>ปริญญาตรี</v>
          </cell>
          <cell r="I281" t="str">
            <v>โสด</v>
          </cell>
          <cell r="L281" t="str">
            <v>ใช่</v>
          </cell>
          <cell r="M281" t="str">
            <v>ไม่กู้ยืม</v>
          </cell>
          <cell r="O281" t="str">
            <v>ใช่</v>
          </cell>
          <cell r="CH28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81" t="str">
            <v>ความรู้ทางการเกษตรและการใช้เทคโนโลยีสำหรับการผลิตในฟาร์ม</v>
          </cell>
          <cell r="CN281" t="str">
            <v>การเพิ่มมูลค่าผลผลิต และการแปรรูปผลผลิต (รวมถึงการพัฒนาคุณภาพผลผลิต)</v>
          </cell>
          <cell r="CR281" t="str">
            <v>ประยุกต์</v>
          </cell>
          <cell r="CS281" t="str">
            <v>ประยุกต์</v>
          </cell>
          <cell r="CV281" t="str">
            <v>ประยุกต์</v>
          </cell>
          <cell r="CY281" t="str">
            <v>ประยุกต์</v>
          </cell>
          <cell r="DB281" t="str">
            <v>ประยุกต์</v>
          </cell>
        </row>
        <row r="282">
          <cell r="D282" t="str">
            <v>Participant</v>
          </cell>
          <cell r="F282" t="str">
            <v>ชาย</v>
          </cell>
          <cell r="H282" t="str">
            <v>ปริญญาตรี</v>
          </cell>
          <cell r="I282" t="str">
            <v>สมรส/อยู่ด้วยกัน</v>
          </cell>
          <cell r="L282" t="str">
            <v>ใช่</v>
          </cell>
          <cell r="M282" t="str">
            <v>กู้ยืม</v>
          </cell>
          <cell r="O282" t="str">
            <v>ใช่</v>
          </cell>
          <cell r="CH28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8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82" t="str">
            <v>การเพิ่มมูลค่าผลผลิต และการแปรรูปผลผลิต (รวมถึงการพัฒนาคุณภาพผลผลิต)</v>
          </cell>
          <cell r="CR282" t="str">
            <v>ประยุกต์</v>
          </cell>
          <cell r="CS282" t="str">
            <v>ประยุกต์</v>
          </cell>
          <cell r="CV282" t="str">
            <v>ประยุกต์</v>
          </cell>
          <cell r="CY282" t="str">
            <v>ประยุกต์</v>
          </cell>
          <cell r="DB282" t="str">
            <v>ประยุกต์</v>
          </cell>
        </row>
        <row r="283">
          <cell r="D283" t="str">
            <v>Participant</v>
          </cell>
          <cell r="F283" t="str">
            <v>ชาย</v>
          </cell>
          <cell r="H283" t="str">
            <v>มัธยมศึกษาตอนปลาย</v>
          </cell>
          <cell r="I283" t="str">
            <v>สมรส/อยู่ด้วยกัน</v>
          </cell>
          <cell r="L283" t="str">
            <v>ไม่ใช่</v>
          </cell>
          <cell r="M283" t="str">
            <v>กู้ยืม</v>
          </cell>
          <cell r="O283" t="str">
            <v>ใช่</v>
          </cell>
          <cell r="CH283" t="str">
            <v>จากการเข้าร่วมกิจกรรมอบรม ที่จัดโดยโครงการเกษตรกรปราดเปรื่อง (Smart Farmer)</v>
          </cell>
          <cell r="CJ283" t="str">
            <v>การเป็นผู้ประกอบการทางการเกษตร</v>
          </cell>
          <cell r="CN283" t="str">
            <v>การเพิ่มมูลค่าผลผลิต และการแปรรูปผลผลิต (รวมถึงการพัฒนาคุณภาพผลผลิต)</v>
          </cell>
          <cell r="CR283" t="str">
            <v>ประยุกต์</v>
          </cell>
          <cell r="CS283" t="str">
            <v>ประยุกต์</v>
          </cell>
          <cell r="CV283" t="str">
            <v>ประยุกต์</v>
          </cell>
          <cell r="CY283" t="str">
            <v>ประยุกต์</v>
          </cell>
          <cell r="DB283" t="str">
            <v>ประยุกต์</v>
          </cell>
        </row>
        <row r="284">
          <cell r="D284" t="str">
            <v>Participant</v>
          </cell>
          <cell r="F284" t="str">
            <v>ชาย</v>
          </cell>
          <cell r="H284" t="str">
            <v>ปริญญาตรี</v>
          </cell>
          <cell r="I284" t="str">
            <v>สมรส/อยู่ด้วยกัน</v>
          </cell>
          <cell r="L284" t="str">
            <v>ไม่ใช่</v>
          </cell>
          <cell r="M284" t="str">
            <v>ไม่กู้ยืม</v>
          </cell>
          <cell r="O284" t="str">
            <v>ใช่</v>
          </cell>
          <cell r="CH284" t="str">
            <v>จากการเข้าร่วมกิจกรรมอบรม ที่จัดโดยโครงการเกษตรกรปราดเปรื่อง (Smart Farmer)</v>
          </cell>
          <cell r="CJ284" t="str">
            <v>ความรู้ทางการเกษตรและการใช้เทคโนโลยีสำหรับการผลิตในฟาร์ม</v>
          </cell>
          <cell r="CN284" t="str">
            <v>การเพิ่มมูลค่าผลผลิต และการแปรรูปผลผลิต (รวมถึงการพัฒนาคุณภาพผลผลิต)</v>
          </cell>
          <cell r="CR284" t="str">
            <v>ประยุกต์</v>
          </cell>
          <cell r="CS284" t="str">
            <v>ประยุกต์</v>
          </cell>
          <cell r="CV284" t="str">
            <v>ประยุกต์</v>
          </cell>
          <cell r="CY284" t="str">
            <v>ประยุกต์</v>
          </cell>
          <cell r="DB284" t="str">
            <v>ประยุกต์</v>
          </cell>
        </row>
        <row r="285">
          <cell r="D285" t="str">
            <v>Participant</v>
          </cell>
          <cell r="F285" t="str">
            <v>หญิง</v>
          </cell>
          <cell r="H285" t="str">
            <v>ปริญญาตรี</v>
          </cell>
          <cell r="I285" t="str">
            <v>โสด</v>
          </cell>
          <cell r="L285" t="str">
            <v>ใช่</v>
          </cell>
          <cell r="M285" t="str">
            <v>ไม่กู้ยืม</v>
          </cell>
          <cell r="O285" t="str">
            <v>ใช่</v>
          </cell>
          <cell r="CH285" t="str">
            <v>จากการเข้าร่วมกิจกรรมอบรม ที่จัดโดยโครงการเกษตรกรปราดเปรื่อง (Smart Farmer)</v>
          </cell>
          <cell r="CJ28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85" t="str">
            <v>การเพิ่มมูลค่าผลผลิต และการแปรรูปผลผลิต (รวมถึงการพัฒนาคุณภาพผลผลิต)</v>
          </cell>
          <cell r="CR285" t="str">
            <v>ประยุกต์</v>
          </cell>
          <cell r="CS285" t="str">
            <v>ประยุกต์</v>
          </cell>
          <cell r="CV285" t="str">
            <v>ประยุกต์</v>
          </cell>
          <cell r="CY285" t="str">
            <v>ประยุกต์</v>
          </cell>
          <cell r="DB285" t="str">
            <v>ประยุกต์</v>
          </cell>
        </row>
        <row r="286">
          <cell r="D286" t="str">
            <v>Participant</v>
          </cell>
          <cell r="F286" t="str">
            <v>ชาย</v>
          </cell>
          <cell r="H286" t="str">
            <v>มัธยมศึกษาตอนปลาย</v>
          </cell>
          <cell r="I286" t="str">
            <v>สมรส/อยู่ด้วยกัน</v>
          </cell>
          <cell r="L286" t="str">
            <v>ไม่ใช่</v>
          </cell>
          <cell r="M286" t="str">
            <v>ไม่กู้ยืม</v>
          </cell>
          <cell r="O286" t="str">
            <v>ใช่</v>
          </cell>
          <cell r="CH286" t="str">
            <v>จากการเข้าร่วมกิจกรรมอบรม ที่จัดโดยโครงการเกษตรกรปราดเปรื่อง (Smart Farmer)</v>
          </cell>
          <cell r="CJ286" t="str">
            <v>การเป็นผู้ประกอบการทางการเกษตร</v>
          </cell>
          <cell r="CN286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86" t="str">
            <v>ประยุกต์</v>
          </cell>
          <cell r="CS286" t="str">
            <v>ประยุกต์</v>
          </cell>
          <cell r="CV286" t="str">
            <v>ประยุกต์</v>
          </cell>
          <cell r="CY286" t="str">
            <v>ประยุกต์</v>
          </cell>
          <cell r="DB286" t="str">
            <v>ประยุกต์</v>
          </cell>
        </row>
        <row r="287">
          <cell r="D287" t="str">
            <v>Participant</v>
          </cell>
          <cell r="F287" t="str">
            <v>ชาย</v>
          </cell>
          <cell r="H287" t="str">
            <v>มัธยมศึกษาตอนปลาย</v>
          </cell>
          <cell r="I287" t="str">
            <v>สมรส/อยู่ด้วยกัน</v>
          </cell>
          <cell r="L287" t="str">
            <v>ไม่ใช่</v>
          </cell>
          <cell r="M287" t="str">
            <v>กู้ยืม</v>
          </cell>
          <cell r="O287" t="str">
            <v>ใช่</v>
          </cell>
          <cell r="CH287" t="str">
            <v>จากการเข้าร่วมกิจกรรมอบรม ที่จัดโดยโครงการเกษตรกรปราดเปรื่อง (Smart Farmer)</v>
          </cell>
          <cell r="CJ287" t="str">
            <v>ความรู้ทางการเกษตรและการใช้เทคโนโลยีสำหรับการผลิตในฟาร์ม</v>
          </cell>
          <cell r="CN287" t="str">
            <v>การเพิ่มมูลค่าผลผลิต และการแปรรูปผลผลิต (รวมถึงการพัฒนาคุณภาพผลผลิต)</v>
          </cell>
          <cell r="CR287" t="str">
            <v>ประยุกต์</v>
          </cell>
          <cell r="CS287" t="str">
            <v>ประยุกต์</v>
          </cell>
          <cell r="CV287" t="str">
            <v>ประยุกต์</v>
          </cell>
          <cell r="CY287" t="str">
            <v>ประยุกต์</v>
          </cell>
          <cell r="DB287" t="str">
            <v>ประยุกต์</v>
          </cell>
        </row>
        <row r="288">
          <cell r="D288" t="str">
            <v>Participant</v>
          </cell>
          <cell r="F288" t="str">
            <v>ชาย</v>
          </cell>
          <cell r="H288" t="str">
            <v>ปริญญาตรี</v>
          </cell>
          <cell r="I288" t="str">
            <v>สมรส/อยู่ด้วยกัน</v>
          </cell>
          <cell r="L288" t="str">
            <v>ไม่ใช่</v>
          </cell>
          <cell r="M288" t="str">
            <v>ไม่กู้ยืม</v>
          </cell>
          <cell r="O288" t="str">
            <v>ใช่</v>
          </cell>
          <cell r="CH288" t="str">
            <v>จากการเข้าร่วมกิจกรรมอบรม ที่จัดโดยโครงการเกษตรกรปราดเปรื่อง (Smart Farmer)</v>
          </cell>
          <cell r="CJ28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88" t="str">
            <v>การเพิ่มมูลค่าผลผลิต และการแปรรูปผลผลิต (รวมถึงการพัฒนาคุณภาพผลผลิต)</v>
          </cell>
          <cell r="CR288" t="str">
            <v>ประยุกต์</v>
          </cell>
          <cell r="CS288" t="str">
            <v>ประยุกต์</v>
          </cell>
          <cell r="CV288" t="str">
            <v>ประยุกต์</v>
          </cell>
          <cell r="CY288" t="str">
            <v>ประยุกต์</v>
          </cell>
          <cell r="DB288" t="str">
            <v>ประยุกต์</v>
          </cell>
        </row>
        <row r="289">
          <cell r="D289" t="str">
            <v>Participant</v>
          </cell>
          <cell r="F289" t="str">
            <v>หญิง</v>
          </cell>
          <cell r="H289" t="str">
            <v>มัธยมศึกษาตอนปลาย</v>
          </cell>
          <cell r="I289" t="str">
            <v>สมรส/อยู่ด้วยกัน</v>
          </cell>
          <cell r="L289" t="str">
            <v>ใช่</v>
          </cell>
          <cell r="M289" t="str">
            <v>ไม่กู้ยืม</v>
          </cell>
          <cell r="O289" t="str">
            <v>ใช่</v>
          </cell>
          <cell r="CH289" t="str">
            <v>จากการเข้าร่วมกิจกรรมอบรม ที่จัดโดยโครงการเกษตรกรปราดเปรื่อง (Smart Farmer)</v>
          </cell>
          <cell r="CJ289" t="str">
            <v>การเป็นผู้ประกอบการทางการเกษตร</v>
          </cell>
          <cell r="CN289" t="str">
            <v>การเพิ่มมูลค่าผลผลิต และการแปรรูปผลผลิต (รวมถึงการพัฒนาคุณภาพผลผลิต)</v>
          </cell>
          <cell r="CR289" t="str">
            <v>ประยุกต์</v>
          </cell>
          <cell r="CS289" t="str">
            <v>ประยุกต์</v>
          </cell>
          <cell r="CV289" t="str">
            <v>ประยุกต์</v>
          </cell>
          <cell r="CY289" t="str">
            <v>ประยุกต์</v>
          </cell>
          <cell r="DB289" t="str">
            <v>ประยุกต์</v>
          </cell>
        </row>
        <row r="290">
          <cell r="D290" t="str">
            <v>Participant</v>
          </cell>
          <cell r="F290" t="str">
            <v>ชาย</v>
          </cell>
          <cell r="H290" t="str">
            <v>ประถมศึกษา</v>
          </cell>
          <cell r="I290" t="str">
            <v>สมรส/อยู่ด้วยกัน</v>
          </cell>
          <cell r="L290" t="str">
            <v>ไม่ใช่</v>
          </cell>
          <cell r="M290" t="str">
            <v>กู้ยืม</v>
          </cell>
          <cell r="O290" t="str">
            <v>ใช่</v>
          </cell>
          <cell r="CH290" t="str">
            <v>จากการเข้าร่วมกิจกรรมอบรม ที่จัดโดยโครงการเกษตรกรปราดเปรื่อง (Smart Farmer)</v>
          </cell>
          <cell r="CJ29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90" t="str">
            <v>การเพิ่มมูลค่าผลผลิต และการแปรรูปผลผลิต (รวมถึงการพัฒนาคุณภาพผลผลิต)</v>
          </cell>
          <cell r="CR290" t="str">
            <v>ประยุกต์</v>
          </cell>
          <cell r="CS290" t="str">
            <v>ประยุกต์</v>
          </cell>
          <cell r="CV290" t="str">
            <v>ประยุกต์</v>
          </cell>
          <cell r="CY290" t="str">
            <v>ประยุกต์</v>
          </cell>
          <cell r="DB290" t="str">
            <v>ประยุกต์</v>
          </cell>
        </row>
        <row r="291">
          <cell r="D291" t="str">
            <v>Participant</v>
          </cell>
          <cell r="F291" t="str">
            <v>ชาย</v>
          </cell>
          <cell r="H291" t="str">
            <v>มัธยมศึกษาตอนปลาย</v>
          </cell>
          <cell r="I291" t="str">
            <v>สมรส/อยู่ด้วยกัน</v>
          </cell>
          <cell r="L291" t="str">
            <v>ใช่</v>
          </cell>
          <cell r="M291" t="str">
            <v>ไม่กู้ยืม</v>
          </cell>
          <cell r="O291" t="str">
            <v>ใช่</v>
          </cell>
          <cell r="CH291" t="str">
            <v>จากการเข้าร่วมกิจกรรมอบรม ที่จัดโดยโครงการเกษตรกรปราดเปรื่อง (Smart Farmer)</v>
          </cell>
          <cell r="CJ291" t="str">
            <v>ความรู้ทางการเกษตรและการใช้เทคโนโลยีสำหรับการผลิตในฟาร์ม</v>
          </cell>
          <cell r="CN291" t="str">
            <v>การเพิ่มมูลค่าผลผลิต และการแปรรูปผลผลิต (รวมถึงการพัฒนาคุณภาพผลผลิต)</v>
          </cell>
          <cell r="CR291" t="str">
            <v>ประยุกต์</v>
          </cell>
          <cell r="CS291" t="str">
            <v>ประยุกต์</v>
          </cell>
          <cell r="CV291" t="str">
            <v>ประยุกต์</v>
          </cell>
          <cell r="CY291" t="str">
            <v>ประยุกต์</v>
          </cell>
          <cell r="DB291" t="str">
            <v>ประยุกต์</v>
          </cell>
        </row>
        <row r="292">
          <cell r="D292" t="str">
            <v>Participant</v>
          </cell>
          <cell r="F292" t="str">
            <v>ชาย</v>
          </cell>
          <cell r="H292" t="str">
            <v>ปริญญาตรี</v>
          </cell>
          <cell r="I292" t="str">
            <v>สมรส/อยู่ด้วยกัน</v>
          </cell>
          <cell r="L292" t="str">
            <v>ไม่ใช่</v>
          </cell>
          <cell r="M292" t="str">
            <v>กู้ยืม</v>
          </cell>
          <cell r="O292" t="str">
            <v>ใช่</v>
          </cell>
          <cell r="CH292" t="str">
            <v>จากการเข้าร่วมกิจกรรมอบรม ที่จัดโดยโครงการเกษตรกรปราดเปรื่อง (Smart Farmer)</v>
          </cell>
          <cell r="CJ292" t="str">
            <v>ความรู้ทางการเกษตรและการใช้เทคโนโลยีสำหรับการผลิตในฟาร์ม</v>
          </cell>
          <cell r="CN292" t="str">
            <v>การเป็นผู้ประกอบการทางการเกษตร</v>
          </cell>
          <cell r="CR292" t="str">
            <v>ประยุกต์</v>
          </cell>
          <cell r="CS292" t="str">
            <v>ประยุกต์</v>
          </cell>
          <cell r="CV292" t="str">
            <v>ประยุกต์</v>
          </cell>
          <cell r="CY292" t="str">
            <v>ประยุกต์</v>
          </cell>
          <cell r="DB292" t="str">
            <v>ประยุกต์</v>
          </cell>
        </row>
        <row r="293">
          <cell r="D293" t="str">
            <v>Participant</v>
          </cell>
          <cell r="F293" t="str">
            <v>ชาย</v>
          </cell>
          <cell r="H293" t="str">
            <v>มัธยมศึกษาตอนปลาย</v>
          </cell>
          <cell r="I293" t="str">
            <v>สมรส/อยู่ด้วยกัน</v>
          </cell>
          <cell r="L293" t="str">
            <v>ไม่ใช่</v>
          </cell>
          <cell r="M293" t="str">
            <v>ไม่กู้ยืม</v>
          </cell>
          <cell r="O293" t="str">
            <v>ใช่</v>
          </cell>
          <cell r="CH293" t="str">
            <v>จากการเข้าร่วมกิจกรรมอบรม ที่จัดโดยโครงการเกษตรกรปราดเปรื่อง (Smart Farmer)</v>
          </cell>
          <cell r="CJ293" t="str">
            <v>การเป็นผู้ประกอบการทางการเกษตร</v>
          </cell>
          <cell r="CN29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293" t="str">
            <v>ประยุกต์</v>
          </cell>
          <cell r="CS293" t="str">
            <v>ประยุกต์</v>
          </cell>
          <cell r="CV293" t="str">
            <v>ประยุกต์</v>
          </cell>
          <cell r="CY293" t="str">
            <v>ประยุกต์</v>
          </cell>
          <cell r="DB293" t="str">
            <v>ประยุกต์</v>
          </cell>
        </row>
        <row r="294">
          <cell r="D294" t="str">
            <v>Participant</v>
          </cell>
          <cell r="F294" t="str">
            <v>ชาย</v>
          </cell>
          <cell r="H294" t="str">
            <v>ปริญญาตรี</v>
          </cell>
          <cell r="I294" t="str">
            <v>สมรส/อยู่ด้วยกัน</v>
          </cell>
          <cell r="L294" t="str">
            <v>ไม่ใช่</v>
          </cell>
          <cell r="M294" t="str">
            <v>ไม่กู้ยืม</v>
          </cell>
          <cell r="O294" t="str">
            <v>ใช่</v>
          </cell>
          <cell r="CH294" t="str">
            <v>จากการเข้าร่วมกิจกรรมอบรม ที่จัดโดยโครงการเกษตรกรปราดเปรื่อง (Smart Farmer)</v>
          </cell>
          <cell r="CJ294" t="str">
            <v>ความรู้ทางการเกษตรและการใช้เทคโนโลยีสำหรับการผลิตในฟาร์ม</v>
          </cell>
          <cell r="CN294" t="str">
            <v>การเพิ่มมูลค่าผลผลิต และการแปรรูปผลผลิต (รวมถึงการพัฒนาคุณภาพผลผลิต)</v>
          </cell>
          <cell r="CR294" t="str">
            <v>ประยุกต์</v>
          </cell>
          <cell r="CS294" t="str">
            <v>ประยุกต์</v>
          </cell>
          <cell r="CV294" t="str">
            <v>ประยุกต์</v>
          </cell>
          <cell r="CY294" t="str">
            <v>ประยุกต์</v>
          </cell>
          <cell r="DB294" t="str">
            <v>ประยุกต์</v>
          </cell>
        </row>
        <row r="296">
          <cell r="D296" t="str">
            <v>Non-Participant</v>
          </cell>
          <cell r="F296" t="str">
            <v>หญิง</v>
          </cell>
          <cell r="H296" t="str">
            <v>มัธยมศึกษาตอนปลาย</v>
          </cell>
          <cell r="I296" t="str">
            <v>สมรส/อยู่ด้วยกัน</v>
          </cell>
          <cell r="L296" t="str">
            <v>ไม่ใช่</v>
          </cell>
          <cell r="M296" t="str">
            <v>ไม่กู้ยืม</v>
          </cell>
          <cell r="O296" t="str">
            <v>ใช่</v>
          </cell>
          <cell r="CH296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96" t="str">
            <v>ความรู้ทางการเกษตรและการใช้เทคโนโลยีสำหรับการผลิตในฟาร์ม</v>
          </cell>
          <cell r="CN296" t="str">
            <v>การเป็นผู้ประกอบการทางการเกษตร</v>
          </cell>
          <cell r="CR296" t="str">
            <v>ประยุกต์</v>
          </cell>
          <cell r="CS296" t="str">
            <v>ประยุกต์</v>
          </cell>
          <cell r="CV296" t="str">
            <v>ประยุกต์</v>
          </cell>
          <cell r="CY296" t="str">
            <v>ประยุกต์</v>
          </cell>
          <cell r="DB296" t="str">
            <v>ประยุกต์</v>
          </cell>
        </row>
        <row r="297">
          <cell r="D297" t="str">
            <v>Non-Participant</v>
          </cell>
          <cell r="F297" t="str">
            <v>ชาย</v>
          </cell>
          <cell r="H297" t="str">
            <v>อนุปริญญา (ปวช., ปวส., ฝึกหัดครู)</v>
          </cell>
          <cell r="I297" t="str">
            <v>สมรส/อยู่ด้วยกัน</v>
          </cell>
          <cell r="L297" t="str">
            <v>ไม่ใช่</v>
          </cell>
          <cell r="M297" t="str">
            <v>ไม่กู้ยืม</v>
          </cell>
          <cell r="O297" t="str">
            <v>ไม่ใช่</v>
          </cell>
          <cell r="CH29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297" t="str">
            <v>ความรู้ทางการเกษตรและการใช้เทคโนโลยีสำหรับการผลิตในฟาร์ม</v>
          </cell>
          <cell r="CN297" t="str">
            <v>การเป็นผู้ประกอบการทางการเกษตร</v>
          </cell>
          <cell r="CR297" t="str">
            <v>ประยุกต์</v>
          </cell>
          <cell r="CS297" t="str">
            <v>ประยุกต์</v>
          </cell>
          <cell r="CV297" t="str">
            <v>ประยุกต์</v>
          </cell>
          <cell r="CY297" t="str">
            <v>ประยุกต์</v>
          </cell>
          <cell r="DB297" t="str">
            <v>ประยุกต์</v>
          </cell>
        </row>
        <row r="298">
          <cell r="D298" t="str">
            <v>Non-Participant</v>
          </cell>
          <cell r="F298" t="str">
            <v>ชาย</v>
          </cell>
          <cell r="H298" t="str">
            <v>มัธยมศึกษาตอนต้น</v>
          </cell>
          <cell r="I298" t="str">
            <v>สมรส/อยู่ด้วยกัน</v>
          </cell>
          <cell r="L298" t="str">
            <v>ไม่ใช่</v>
          </cell>
          <cell r="M298" t="str">
            <v>กู้ยืม</v>
          </cell>
          <cell r="O298" t="str">
            <v>ใช่</v>
          </cell>
          <cell r="CH29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29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298" t="str">
            <v>การเป็นผู้ประกอบการทางการเกษตร</v>
          </cell>
          <cell r="CR298" t="str">
            <v>ไม่ประยุกต์</v>
          </cell>
        </row>
        <row r="299">
          <cell r="D299" t="str">
            <v>Non-Participant</v>
          </cell>
          <cell r="F299" t="str">
            <v>ชาย</v>
          </cell>
          <cell r="H299" t="str">
            <v>มัธยมศึกษาตอนปลาย</v>
          </cell>
          <cell r="I299" t="str">
            <v>สมรส/อยู่ด้วยกัน</v>
          </cell>
          <cell r="L299" t="str">
            <v>ไม่ใช่</v>
          </cell>
          <cell r="M299" t="str">
            <v>กู้ยืม</v>
          </cell>
          <cell r="O299" t="str">
            <v>ไม่ใช่</v>
          </cell>
          <cell r="CH29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299" t="str">
            <v>ความรู้ทางการเกษตรและการใช้เทคโนโลยีสำหรับการผลิตในฟาร์ม</v>
          </cell>
          <cell r="CN299" t="str">
            <v>การเป็นผู้ประกอบการทางการเกษตร</v>
          </cell>
          <cell r="CR299" t="str">
            <v>ประยุกต์</v>
          </cell>
          <cell r="CS299" t="str">
            <v>ประยุกต์</v>
          </cell>
          <cell r="CV299" t="str">
            <v>ประยุกต์</v>
          </cell>
          <cell r="CY299" t="str">
            <v>ไม่ประยุกต์</v>
          </cell>
          <cell r="DB299" t="str">
            <v>ประยุกต์</v>
          </cell>
        </row>
        <row r="300">
          <cell r="F300" t="str">
            <v>หญิง</v>
          </cell>
          <cell r="H300" t="str">
            <v>มัธยมศึกษาตอนปลาย</v>
          </cell>
          <cell r="I300" t="str">
            <v>สมรส/อยู่ด้วยกัน</v>
          </cell>
          <cell r="L300" t="str">
            <v>ไม่ใช่</v>
          </cell>
          <cell r="M300" t="str">
            <v>กู้ยืม</v>
          </cell>
          <cell r="O300" t="str">
            <v>ใช่</v>
          </cell>
          <cell r="CH300" t="str">
            <v>ไม่ได้เข้าร่วมกิจกรรมอบรมหรือเรียนรู้ใด ๆ (ข้ามไปข้อ 33)</v>
          </cell>
        </row>
        <row r="301">
          <cell r="F301" t="str">
            <v>หญิง</v>
          </cell>
          <cell r="H301" t="str">
            <v>มัธยมศึกษาตอนปลาย</v>
          </cell>
          <cell r="I301" t="str">
            <v>สมรส/อยู่ด้วยกัน</v>
          </cell>
          <cell r="M301" t="str">
            <v>กู้ยืม</v>
          </cell>
          <cell r="O301" t="str">
            <v>ใช่</v>
          </cell>
          <cell r="CH30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01" t="str">
            <v>การเพิ่มมูลค่าผลผลิต และการแปรรูปผลผลิต (รวมถึงการพัฒนาคุณภาพผลผลิต)</v>
          </cell>
          <cell r="CN301" t="str">
            <v>การเป็นผู้ประกอบการทางการเกษตร</v>
          </cell>
          <cell r="CR301" t="str">
            <v>ประยุกต์</v>
          </cell>
          <cell r="CS301" t="str">
            <v>ประยุกต์</v>
          </cell>
          <cell r="CV301" t="str">
            <v>ประยุกต์</v>
          </cell>
          <cell r="CY301" t="str">
            <v>ไม่ประยุกต์</v>
          </cell>
          <cell r="DB301" t="str">
            <v>ประยุกต์</v>
          </cell>
        </row>
        <row r="302">
          <cell r="D302" t="str">
            <v>Non-Participant</v>
          </cell>
          <cell r="F302" t="str">
            <v>ชาย</v>
          </cell>
          <cell r="H302" t="str">
            <v>มัธยมศึกษาตอนต้น</v>
          </cell>
          <cell r="I302" t="str">
            <v>สมรส/อยู่ด้วยกัน</v>
          </cell>
          <cell r="L302" t="str">
            <v>ไม่ใช่</v>
          </cell>
          <cell r="M302" t="str">
            <v>กู้ยืม</v>
          </cell>
          <cell r="O302" t="str">
            <v>ไม่ใช่</v>
          </cell>
          <cell r="CH302" t="str">
            <v>ไม่ได้เข้าร่วมกิจกรรมอบรมหรือเรียนรู้ใด ๆ (ข้ามไปข้อ 33)</v>
          </cell>
        </row>
        <row r="303">
          <cell r="D303" t="str">
            <v>Non-Participant</v>
          </cell>
          <cell r="F303" t="str">
            <v>ชาย</v>
          </cell>
          <cell r="H303" t="str">
            <v>มัธยมศึกษาตอนต้น</v>
          </cell>
          <cell r="I303" t="str">
            <v>สมรส/อยู่ด้วยกัน</v>
          </cell>
          <cell r="M303" t="str">
            <v>กู้ยืม</v>
          </cell>
          <cell r="O303" t="str">
            <v>ไม่ใช่</v>
          </cell>
          <cell r="CH303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03" t="str">
            <v>ความรู้ทางการเกษตรและการใช้เทคโนโลยีสำหรับการผลิตในฟาร์ม</v>
          </cell>
          <cell r="CN303" t="str">
            <v>การเป็นผู้ประกอบการทางการเกษตร</v>
          </cell>
          <cell r="CR303" t="str">
            <v>ประยุกต์</v>
          </cell>
          <cell r="CS303" t="str">
            <v>ประยุกต์</v>
          </cell>
          <cell r="CV303" t="str">
            <v>ประยุกต์</v>
          </cell>
          <cell r="CY303" t="str">
            <v>ไม่ประยุกต์</v>
          </cell>
          <cell r="DB303" t="str">
            <v>ไม่ประยุกต์</v>
          </cell>
        </row>
        <row r="304">
          <cell r="D304" t="str">
            <v>Non-Participant</v>
          </cell>
          <cell r="F304" t="str">
            <v>หญิง</v>
          </cell>
          <cell r="H304" t="str">
            <v>ปริญญาตรี</v>
          </cell>
          <cell r="I304" t="str">
            <v>สมรส/อยู่ด้วยกัน</v>
          </cell>
          <cell r="L304" t="str">
            <v>ไม่ใช่</v>
          </cell>
          <cell r="M304" t="str">
            <v>ไม่กู้ยืม</v>
          </cell>
          <cell r="O304" t="str">
            <v>ไม่ใช่</v>
          </cell>
          <cell r="CH304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0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04" t="str">
            <v>การเป็นผู้ประกอบการทางการเกษตร</v>
          </cell>
          <cell r="CR304" t="str">
            <v>ประยุกต์</v>
          </cell>
          <cell r="CS304" t="str">
            <v>ไม่ประยุกต์</v>
          </cell>
          <cell r="CV304" t="str">
            <v>ประยุกต์</v>
          </cell>
          <cell r="CY304" t="str">
            <v>ประยุกต์</v>
          </cell>
          <cell r="DB304" t="str">
            <v>ประยุกต์</v>
          </cell>
        </row>
        <row r="305">
          <cell r="D305" t="str">
            <v>Non-Participant</v>
          </cell>
          <cell r="F305" t="str">
            <v>ชาย</v>
          </cell>
          <cell r="H305" t="str">
            <v>ประถมศึกษา</v>
          </cell>
          <cell r="I305" t="str">
            <v>สมรส/อยู่ด้วยกัน</v>
          </cell>
          <cell r="L305" t="str">
            <v>ไม่ใช่</v>
          </cell>
          <cell r="M305" t="str">
            <v>ไม่กู้ยืม</v>
          </cell>
          <cell r="O305" t="str">
            <v>ไม่ใช่</v>
          </cell>
          <cell r="CH30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0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05" t="str">
            <v>การเป็นผู้ประกอบการทางการเกษตร</v>
          </cell>
          <cell r="CR305" t="str">
            <v>ประยุกต์</v>
          </cell>
          <cell r="CS305" t="str">
            <v>ไม่ประยุกต์</v>
          </cell>
          <cell r="CV305" t="str">
            <v>ประยุกต์</v>
          </cell>
          <cell r="CY305" t="str">
            <v>ไม่ประยุกต์</v>
          </cell>
          <cell r="DB305" t="str">
            <v>ประยุกต์</v>
          </cell>
        </row>
        <row r="306">
          <cell r="D306" t="str">
            <v>Non-Participant</v>
          </cell>
          <cell r="F306" t="str">
            <v>ชาย</v>
          </cell>
          <cell r="H306" t="str">
            <v>มัธยมศึกษาตอนปลาย</v>
          </cell>
          <cell r="I306" t="str">
            <v>สมรส/อยู่ด้วยกัน</v>
          </cell>
          <cell r="L306" t="str">
            <v>ไม่ใช่</v>
          </cell>
          <cell r="M306" t="str">
            <v>กู้ยืม</v>
          </cell>
          <cell r="O306" t="str">
            <v>ใช่</v>
          </cell>
          <cell r="CH306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06" t="str">
            <v>ความรู้ทางการเกษตรและการใช้เทคโนโลยีสำหรับการผลิตในฟาร์ม</v>
          </cell>
          <cell r="CN306" t="str">
            <v>การเป็นผู้ประกอบการทางการเกษตร</v>
          </cell>
          <cell r="CR306" t="str">
            <v>ประยุกต์</v>
          </cell>
          <cell r="CS306" t="str">
            <v>ประยุกต์</v>
          </cell>
          <cell r="CV306" t="str">
            <v>ประยุกต์</v>
          </cell>
          <cell r="CY306" t="str">
            <v>ประยุกต์</v>
          </cell>
          <cell r="DB306" t="str">
            <v>ประยุกต์</v>
          </cell>
        </row>
        <row r="307">
          <cell r="D307" t="str">
            <v>Non-Participant</v>
          </cell>
          <cell r="F307" t="str">
            <v>หญิง</v>
          </cell>
          <cell r="H307" t="str">
            <v>มัธยมศึกษาตอนต้น</v>
          </cell>
          <cell r="I307" t="str">
            <v>สมรส/อยู่ด้วยกัน</v>
          </cell>
          <cell r="L307" t="str">
            <v>ไม่ใช่</v>
          </cell>
          <cell r="M307" t="str">
            <v>กู้ยืม</v>
          </cell>
          <cell r="O307" t="str">
            <v>ไม่ใช่</v>
          </cell>
          <cell r="CH307" t="str">
            <v>ไม่ได้เข้าร่วมกิจกรรมอบรมหรือเรียนรู้ใด ๆ (ข้ามไปข้อ 33)</v>
          </cell>
        </row>
        <row r="308">
          <cell r="D308" t="str">
            <v>Non-Participant</v>
          </cell>
          <cell r="F308" t="str">
            <v>ชาย</v>
          </cell>
          <cell r="H308" t="str">
            <v>ประถมศึกษา</v>
          </cell>
          <cell r="I308" t="str">
            <v>สมรส/อยู่ด้วยกัน</v>
          </cell>
          <cell r="L308" t="str">
            <v>ไม่ใช่</v>
          </cell>
          <cell r="M308" t="str">
            <v>กู้ยืม</v>
          </cell>
          <cell r="O308" t="str">
            <v>ไม่ใช่</v>
          </cell>
          <cell r="CH308" t="str">
            <v>ไม่ได้เข้าร่วมกิจกรรมอบรมหรือเรียนรู้ใด ๆ (ข้ามไปข้อ 33)</v>
          </cell>
        </row>
        <row r="309">
          <cell r="D309" t="str">
            <v>Non-Participant</v>
          </cell>
          <cell r="F309" t="str">
            <v>หญิง</v>
          </cell>
          <cell r="H309" t="str">
            <v>ประถมศึกษา</v>
          </cell>
          <cell r="I309" t="str">
            <v>สมรส/อยู่ด้วยกัน</v>
          </cell>
          <cell r="L309" t="str">
            <v>ไม่ใช่</v>
          </cell>
          <cell r="M309" t="str">
            <v>ไม่กู้ยืม</v>
          </cell>
          <cell r="O309" t="str">
            <v>ไม่ใช่</v>
          </cell>
          <cell r="CH30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0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09" t="str">
            <v>การเป็นผู้ประกอบการทางการเกษตร</v>
          </cell>
          <cell r="CR309" t="str">
            <v>ประยุกต์</v>
          </cell>
          <cell r="CS309" t="str">
            <v>ไม่ประยุกต์</v>
          </cell>
          <cell r="CV309" t="str">
            <v>ประยุกต์</v>
          </cell>
          <cell r="CY309" t="str">
            <v>ไม่ประยุกต์</v>
          </cell>
          <cell r="DB309" t="str">
            <v>ประยุกต์</v>
          </cell>
        </row>
        <row r="310">
          <cell r="D310" t="str">
            <v>Non-Participant</v>
          </cell>
          <cell r="F310" t="str">
            <v>ชาย</v>
          </cell>
          <cell r="H310" t="str">
            <v>ประถมศึกษา</v>
          </cell>
          <cell r="I310" t="str">
            <v>สมรส/อยู่ด้วยกัน</v>
          </cell>
          <cell r="L310" t="str">
            <v>ไม่ใช่</v>
          </cell>
          <cell r="M310" t="str">
            <v>ไม่กู้ยืม</v>
          </cell>
          <cell r="O310" t="str">
            <v>ไม่ใช่</v>
          </cell>
          <cell r="CH310" t="str">
            <v>ไม่ได้เข้าร่วมกิจกรรมอบรมหรือเรียนรู้ใด ๆ (ข้ามไปข้อ 33)</v>
          </cell>
        </row>
        <row r="311">
          <cell r="D311" t="str">
            <v>Non-Participant</v>
          </cell>
          <cell r="F311" t="str">
            <v>ชาย</v>
          </cell>
          <cell r="H311" t="str">
            <v>อนุปริญญา (ปวช., ปวส., ฝึกหัดครู)</v>
          </cell>
          <cell r="I311" t="str">
            <v>สมรส/อยู่ด้วยกัน</v>
          </cell>
          <cell r="L311" t="str">
            <v>ไม่ใช่</v>
          </cell>
          <cell r="M311" t="str">
            <v>กู้ยืม</v>
          </cell>
          <cell r="O311" t="str">
            <v>ไม่ใช่</v>
          </cell>
          <cell r="CH311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1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11" t="str">
            <v>การเป็นผู้ประกอบการทางการเกษตร</v>
          </cell>
          <cell r="CR311" t="str">
            <v>ประยุกต์</v>
          </cell>
          <cell r="CS311" t="str">
            <v>ไม่ประยุกต์</v>
          </cell>
          <cell r="CV311" t="str">
            <v>ประยุกต์</v>
          </cell>
          <cell r="CY311" t="str">
            <v>ไม่ประยุกต์</v>
          </cell>
          <cell r="DB311" t="str">
            <v>ประยุกต์</v>
          </cell>
        </row>
        <row r="312">
          <cell r="D312" t="str">
            <v>Non-Participant</v>
          </cell>
          <cell r="F312" t="str">
            <v>ชาย</v>
          </cell>
          <cell r="H312" t="str">
            <v>มัธยมศึกษาตอนปลาย</v>
          </cell>
          <cell r="I312" t="str">
            <v>สมรส/อยู่ด้วยกัน</v>
          </cell>
          <cell r="M312" t="str">
            <v>กู้ยืม</v>
          </cell>
          <cell r="O312" t="str">
            <v>ใช่</v>
          </cell>
          <cell r="CH31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12" t="str">
            <v>ความรู้ทางการเกษตรและการใช้เทคโนโลยีสำหรับการผลิตในฟาร์ม</v>
          </cell>
          <cell r="CN312" t="str">
            <v>การเป็นผู้ประกอบการทางการเกษตร</v>
          </cell>
          <cell r="CR312" t="str">
            <v>ประยุกต์</v>
          </cell>
          <cell r="CS312" t="str">
            <v>ประยุกต์</v>
          </cell>
          <cell r="CV312" t="str">
            <v>ประยุกต์</v>
          </cell>
          <cell r="CY312" t="str">
            <v>ไม่ประยุกต์</v>
          </cell>
          <cell r="DB312" t="str">
            <v>ประยุกต์</v>
          </cell>
        </row>
        <row r="313">
          <cell r="D313" t="str">
            <v>Non-Participant</v>
          </cell>
          <cell r="F313" t="str">
            <v>ชาย</v>
          </cell>
          <cell r="H313" t="str">
            <v>ปริญญาตรี</v>
          </cell>
          <cell r="I313" t="str">
            <v>สมรส/อยู่ด้วยกัน</v>
          </cell>
          <cell r="L313" t="str">
            <v>ไม่ใช่</v>
          </cell>
          <cell r="M313" t="str">
            <v>ไม่กู้ยืม</v>
          </cell>
          <cell r="O313" t="str">
            <v>ไม่ใช่</v>
          </cell>
          <cell r="CH313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13" t="str">
            <v>ความรู้ทางการเกษตรและการใช้เทคโนโลยีสำหรับการผลิตในฟาร์ม</v>
          </cell>
          <cell r="CN313" t="str">
            <v>การเป็นผู้ประกอบการทางการเกษตร</v>
          </cell>
          <cell r="CR313" t="str">
            <v>ประยุกต์</v>
          </cell>
          <cell r="CS313" t="str">
            <v>ประยุกต์</v>
          </cell>
          <cell r="CV313" t="str">
            <v>ประยุกต์</v>
          </cell>
          <cell r="CY313" t="str">
            <v>ไม่ประยุกต์</v>
          </cell>
          <cell r="DB313" t="str">
            <v>ประยุกต์</v>
          </cell>
        </row>
        <row r="314">
          <cell r="D314" t="str">
            <v>Non-Participant</v>
          </cell>
          <cell r="F314" t="str">
            <v>ชาย</v>
          </cell>
          <cell r="H314" t="str">
            <v>มัธยมศึกษาตอนต้น</v>
          </cell>
          <cell r="I314" t="str">
            <v>สมรส/อยู่ด้วยกัน</v>
          </cell>
          <cell r="L314" t="str">
            <v>ไม่ใช่</v>
          </cell>
          <cell r="M314" t="str">
            <v>ไม่กู้ยืม</v>
          </cell>
          <cell r="O314" t="str">
            <v>ไม่ใช่</v>
          </cell>
          <cell r="CH314" t="str">
            <v>ไม่ได้เข้าร่วมกิจกรรมอบรมหรือเรียนรู้ใด ๆ (ข้ามไปข้อ 33)</v>
          </cell>
        </row>
        <row r="315">
          <cell r="D315" t="str">
            <v>Non-Participant</v>
          </cell>
          <cell r="F315" t="str">
            <v>ชาย</v>
          </cell>
          <cell r="H315" t="str">
            <v>ปริญญาตรี</v>
          </cell>
          <cell r="I315" t="str">
            <v>สมรส/อยู่ด้วยกัน</v>
          </cell>
          <cell r="L315" t="str">
            <v>ไม่ใช่</v>
          </cell>
          <cell r="M315" t="str">
            <v>ไม่กู้ยืม</v>
          </cell>
          <cell r="O315" t="str">
            <v>ไม่ใช่</v>
          </cell>
          <cell r="CH315" t="str">
            <v>ไม่ได้เข้าร่วมกิจกรรมอบรมหรือเรียนรู้ใด ๆ (ข้ามไปข้อ 33)</v>
          </cell>
        </row>
        <row r="316">
          <cell r="D316" t="str">
            <v>Non-Participant</v>
          </cell>
          <cell r="F316" t="str">
            <v>หญิง</v>
          </cell>
          <cell r="H316" t="str">
            <v>ปริญญาตรี</v>
          </cell>
          <cell r="I316" t="str">
            <v>สมรส/อยู่ด้วยกัน</v>
          </cell>
          <cell r="L316" t="str">
            <v>ไม่ใช่</v>
          </cell>
          <cell r="M316" t="str">
            <v>กู้ยืม</v>
          </cell>
          <cell r="O316" t="str">
            <v>ไม่ใช่</v>
          </cell>
          <cell r="CH316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16" t="str">
            <v>ความรู้ทางการเกษตรและการใช้เทคโนโลยีสำหรับการผลิตในฟาร์ม</v>
          </cell>
          <cell r="CN316" t="str">
            <v>การเป็นผู้ประกอบการทางการเกษตร</v>
          </cell>
          <cell r="CR316" t="str">
            <v>ประยุกต์</v>
          </cell>
          <cell r="CS316" t="str">
            <v>ประยุกต์</v>
          </cell>
          <cell r="CV316" t="str">
            <v>ประยุกต์</v>
          </cell>
          <cell r="CY316" t="str">
            <v>ไม่ประยุกต์</v>
          </cell>
          <cell r="DB316" t="str">
            <v>ไม่ประยุกต์</v>
          </cell>
        </row>
        <row r="317">
          <cell r="D317" t="str">
            <v>Non-Participant</v>
          </cell>
          <cell r="F317" t="str">
            <v>ชาย</v>
          </cell>
          <cell r="H317" t="str">
            <v>มัธยมศึกษาตอนปลาย</v>
          </cell>
          <cell r="I317" t="str">
            <v>สมรส/อยู่ด้วยกัน</v>
          </cell>
          <cell r="L317" t="str">
            <v>ไม่ใช่</v>
          </cell>
          <cell r="M317" t="str">
            <v>ไม่กู้ยืม</v>
          </cell>
          <cell r="O317" t="str">
            <v>ไม่ใช่</v>
          </cell>
          <cell r="CH31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1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17" t="str">
            <v>การเป็นผู้ประกอบการทางการเกษตร</v>
          </cell>
          <cell r="CR317" t="str">
            <v>ประยุกต์</v>
          </cell>
          <cell r="CS317" t="str">
            <v>ประยุกต์</v>
          </cell>
          <cell r="CV317" t="str">
            <v>ประยุกต์</v>
          </cell>
          <cell r="CY317" t="str">
            <v>ไม่ประยุกต์</v>
          </cell>
          <cell r="DB317" t="str">
            <v>ประยุกต์</v>
          </cell>
        </row>
        <row r="318">
          <cell r="D318" t="str">
            <v>Non-Participant</v>
          </cell>
          <cell r="F318" t="str">
            <v>ชาย</v>
          </cell>
          <cell r="H318" t="str">
            <v>มัธยมศึกษาตอนปลาย</v>
          </cell>
          <cell r="I318" t="str">
            <v>สมรส/อยู่ด้วยกัน</v>
          </cell>
          <cell r="L318" t="str">
            <v>ไม่ใช่</v>
          </cell>
          <cell r="M318" t="str">
            <v>กู้ยืม</v>
          </cell>
          <cell r="O318" t="str">
            <v>ไม่ใช่</v>
          </cell>
          <cell r="CH318" t="str">
            <v>ไม่ได้เข้าร่วมกิจกรรมอบรมหรือเรียนรู้ใด ๆ (ข้ามไปข้อ 33)</v>
          </cell>
        </row>
        <row r="319">
          <cell r="D319" t="str">
            <v>Non-Participant</v>
          </cell>
          <cell r="F319" t="str">
            <v>หญิง</v>
          </cell>
          <cell r="H319" t="str">
            <v>มัธยมศึกษาตอนปลาย</v>
          </cell>
          <cell r="I319" t="str">
            <v>สมรส/อยู่ด้วยกัน</v>
          </cell>
          <cell r="L319" t="str">
            <v>ใช่</v>
          </cell>
          <cell r="M319" t="str">
            <v>กู้ยืม</v>
          </cell>
          <cell r="O319" t="str">
            <v>ไม่ใช่</v>
          </cell>
          <cell r="CH319" t="str">
            <v>ไม่ได้เข้าร่วมกิจกรรมอบรมหรือเรียนรู้ใด ๆ (ข้ามไปข้อ 33)</v>
          </cell>
        </row>
        <row r="320">
          <cell r="D320" t="str">
            <v>Non-Participant</v>
          </cell>
          <cell r="F320" t="str">
            <v>ชาย</v>
          </cell>
          <cell r="H320" t="str">
            <v>ปริญญาตรี</v>
          </cell>
          <cell r="I320" t="str">
            <v>โสด</v>
          </cell>
          <cell r="L320" t="str">
            <v>ไม่ใช่</v>
          </cell>
          <cell r="M320" t="str">
            <v>กู้ยืม</v>
          </cell>
          <cell r="O320" t="str">
            <v>ไม่ใช่</v>
          </cell>
          <cell r="CH320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20" t="str">
            <v>ความรู้ทางการเกษตรและการใช้เทคโนโลยีสำหรับการผลิตในฟาร์ม</v>
          </cell>
          <cell r="CN320" t="str">
            <v>การเป็นผู้ประกอบการทางการเกษตร</v>
          </cell>
          <cell r="CR320" t="str">
            <v>ประยุกต์</v>
          </cell>
          <cell r="CS320" t="str">
            <v>ประยุกต์</v>
          </cell>
          <cell r="CV320" t="str">
            <v>ประยุกต์</v>
          </cell>
          <cell r="CY320" t="str">
            <v>ไม่ประยุกต์</v>
          </cell>
          <cell r="DB320" t="str">
            <v>ประยุกต์</v>
          </cell>
        </row>
        <row r="321">
          <cell r="D321" t="str">
            <v>Non-Participant</v>
          </cell>
          <cell r="F321" t="str">
            <v>ชาย</v>
          </cell>
          <cell r="H321" t="str">
            <v>มัธยมศึกษาตอนปลาย</v>
          </cell>
          <cell r="I321" t="str">
            <v>สมรส/อยู่ด้วยกัน</v>
          </cell>
          <cell r="L321" t="str">
            <v>ไม่ใช่</v>
          </cell>
          <cell r="M321" t="str">
            <v>ไม่กู้ยืม</v>
          </cell>
          <cell r="O321" t="str">
            <v>ไม่ใช่</v>
          </cell>
          <cell r="CH321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21" t="str">
            <v>ความรู้ทางการเกษตรและการใช้เทคโนโลยีสำหรับการผลิตในฟาร์ม</v>
          </cell>
          <cell r="CN321" t="str">
            <v>การเป็นผู้ประกอบการทางการเกษตร</v>
          </cell>
          <cell r="CR321" t="str">
            <v>ประยุกต์</v>
          </cell>
          <cell r="CS321" t="str">
            <v>ประยุกต์</v>
          </cell>
          <cell r="CV321" t="str">
            <v>ประยุกต์</v>
          </cell>
          <cell r="CY321" t="str">
            <v>ไม่ประยุกต์</v>
          </cell>
          <cell r="DB321" t="str">
            <v>ไม่ประยุกต์</v>
          </cell>
        </row>
        <row r="322">
          <cell r="D322" t="str">
            <v>Non-Participant</v>
          </cell>
          <cell r="F322" t="str">
            <v>หญิง</v>
          </cell>
          <cell r="H322" t="str">
            <v>ปริญญาตรี</v>
          </cell>
          <cell r="I322" t="str">
            <v>สมรส/อยู่ด้วยกัน</v>
          </cell>
          <cell r="L322" t="str">
            <v>ไม่ใช่</v>
          </cell>
          <cell r="M322" t="str">
            <v>กู้ยืม</v>
          </cell>
          <cell r="O322" t="str">
            <v>ไม่ใช่</v>
          </cell>
          <cell r="CH322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2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22" t="str">
            <v>การเป็นผู้ประกอบการทางการเกษตร</v>
          </cell>
          <cell r="CR322" t="str">
            <v>ประยุกต์</v>
          </cell>
          <cell r="CS322" t="str">
            <v>ประยุกต์</v>
          </cell>
          <cell r="CV322" t="str">
            <v>ประยุกต์</v>
          </cell>
          <cell r="CY322" t="str">
            <v>ไม่ประยุกต์</v>
          </cell>
          <cell r="DB322" t="str">
            <v>ประยุกต์</v>
          </cell>
        </row>
        <row r="323">
          <cell r="D323" t="str">
            <v>Non-Participant</v>
          </cell>
          <cell r="F323" t="str">
            <v>ชาย</v>
          </cell>
          <cell r="H323" t="str">
            <v>อนุปริญญา (ปวช., ปวส., ฝึกหัดครู)</v>
          </cell>
          <cell r="I323" t="str">
            <v>สมรส/อยู่ด้วยกัน</v>
          </cell>
          <cell r="L323" t="str">
            <v>ใช่</v>
          </cell>
          <cell r="M323" t="str">
            <v>กู้ยืม</v>
          </cell>
          <cell r="O323" t="str">
            <v>ไม่ใช่</v>
          </cell>
          <cell r="CH323" t="str">
            <v>ไม่ได้เข้าร่วมกิจกรรมอบรมหรือเรียนรู้ใด ๆ (ข้ามไปข้อ 33)</v>
          </cell>
        </row>
        <row r="324">
          <cell r="D324" t="str">
            <v>Non-Participant</v>
          </cell>
          <cell r="F324" t="str">
            <v>ชาย</v>
          </cell>
          <cell r="H324" t="str">
            <v>อนุปริญญา (ปวช., ปวส., ฝึกหัดครู)</v>
          </cell>
          <cell r="I324" t="str">
            <v>สมรส/อยู่ด้วยกัน</v>
          </cell>
          <cell r="M324" t="str">
            <v>ไม่กู้ยืม</v>
          </cell>
          <cell r="O324" t="str">
            <v>ไม่ใช่</v>
          </cell>
          <cell r="CH324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24" t="str">
            <v>ความรู้ทางการเกษตรและการใช้เทคโนโลยีสำหรับการผลิตในฟาร์ม</v>
          </cell>
          <cell r="CN324" t="str">
            <v>การเป็นผู้ประกอบการทางการเกษตร</v>
          </cell>
          <cell r="CR324" t="str">
            <v>ประยุกต์</v>
          </cell>
          <cell r="CS324" t="str">
            <v>ประยุกต์</v>
          </cell>
          <cell r="CV324" t="str">
            <v>ประยุกต์</v>
          </cell>
          <cell r="CY324" t="str">
            <v>ไม่ประยุกต์</v>
          </cell>
          <cell r="DB324" t="str">
            <v>ประยุกต์</v>
          </cell>
        </row>
        <row r="325">
          <cell r="D325" t="str">
            <v>Non-Participant</v>
          </cell>
          <cell r="F325" t="str">
            <v>หญิง</v>
          </cell>
          <cell r="H325" t="str">
            <v>มัธยมศึกษาตอนต้น</v>
          </cell>
          <cell r="I325" t="str">
            <v>สมรส/อยู่ด้วยกัน</v>
          </cell>
          <cell r="L325" t="str">
            <v>ไม่ใช่</v>
          </cell>
          <cell r="M325" t="str">
            <v>กู้ยืม</v>
          </cell>
          <cell r="O325" t="str">
            <v>ไม่ใช่</v>
          </cell>
          <cell r="CH325" t="str">
            <v>ไม่ได้เข้าร่วมกิจกรรมอบรมหรือเรียนรู้ใด ๆ (ข้ามไปข้อ 33)</v>
          </cell>
        </row>
        <row r="326">
          <cell r="D326" t="str">
            <v>Non-Participant</v>
          </cell>
          <cell r="F326" t="str">
            <v>ชาย</v>
          </cell>
          <cell r="H326" t="str">
            <v>ปริญญาตรี</v>
          </cell>
          <cell r="I326" t="str">
            <v>สมรส/อยู่ด้วยกัน</v>
          </cell>
          <cell r="L326" t="str">
            <v>ไม่ใช่</v>
          </cell>
          <cell r="M326" t="str">
            <v>ไม่กู้ยืม</v>
          </cell>
          <cell r="O326" t="str">
            <v>ไม่ใช่</v>
          </cell>
          <cell r="CH326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26" t="str">
            <v>ความรู้ทางการเกษตรและการใช้เทคโนโลยีสำหรับการผลิตในฟาร์ม</v>
          </cell>
          <cell r="CN326" t="str">
            <v>ความรู้ทางการเกษตรและการใช้เทคโนโลยีสำหรับการผลิตในฟาร์ม</v>
          </cell>
          <cell r="CR326" t="str">
            <v>ไม่ประยุกต์</v>
          </cell>
        </row>
        <row r="327">
          <cell r="D327" t="str">
            <v>Non-Participant</v>
          </cell>
          <cell r="F327" t="str">
            <v>หญิง</v>
          </cell>
          <cell r="H327" t="str">
            <v>มัธยมศึกษาตอนปลาย</v>
          </cell>
          <cell r="I327" t="str">
            <v>สมรส/อยู่ด้วยกัน</v>
          </cell>
          <cell r="L327" t="str">
            <v>ไม่ใช่</v>
          </cell>
          <cell r="M327" t="str">
            <v>กู้ยืม</v>
          </cell>
          <cell r="O327" t="str">
            <v>ไม่ใช่</v>
          </cell>
          <cell r="CH32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27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27" t="str">
            <v>การเป็นผู้ประกอบการทางการเกษตร</v>
          </cell>
          <cell r="CR327" t="str">
            <v>ประยุกต์</v>
          </cell>
          <cell r="CS327" t="str">
            <v>ประยุกต์</v>
          </cell>
          <cell r="CV327" t="str">
            <v>ประยุกต์</v>
          </cell>
          <cell r="CY327" t="str">
            <v>ไม่ประยุกต์</v>
          </cell>
          <cell r="DB327" t="str">
            <v>ประยุกต์</v>
          </cell>
        </row>
        <row r="328">
          <cell r="D328" t="str">
            <v>Non-Participant</v>
          </cell>
          <cell r="F328" t="str">
            <v>ชาย</v>
          </cell>
          <cell r="H328" t="str">
            <v>อนุปริญญา (ปวช., ปวส., ฝึกหัดครู)</v>
          </cell>
          <cell r="I328" t="str">
            <v>สมรส/อยู่ด้วยกัน</v>
          </cell>
          <cell r="L328" t="str">
            <v>ใช่</v>
          </cell>
          <cell r="M328" t="str">
            <v>กู้ยืม</v>
          </cell>
          <cell r="O328" t="str">
            <v>ไม่ใช่</v>
          </cell>
          <cell r="CH328" t="str">
            <v>ไม่ได้เข้าร่วมกิจกรรมอบรมหรือเรียนรู้ใด ๆ (ข้ามไปข้อ 33)</v>
          </cell>
        </row>
        <row r="330">
          <cell r="D330" t="str">
            <v>Non-Participant</v>
          </cell>
          <cell r="F330" t="str">
            <v>หญิง</v>
          </cell>
          <cell r="H330" t="str">
            <v>มัธยมศึกษาตอนปลาย</v>
          </cell>
          <cell r="I330" t="str">
            <v>สมรส/อยู่ด้วยกัน</v>
          </cell>
          <cell r="L330" t="str">
            <v>ใช่</v>
          </cell>
          <cell r="M330" t="str">
            <v>กู้ยืม</v>
          </cell>
          <cell r="O330" t="str">
            <v>ไม่ใช่</v>
          </cell>
          <cell r="CH330" t="str">
            <v>ไม่ได้เข้าร่วมกิจกรรมอบรมหรือเรียนรู้ใด ๆ (ข้ามไปข้อ 33)</v>
          </cell>
        </row>
        <row r="331">
          <cell r="D331" t="str">
            <v>Non-Participant</v>
          </cell>
          <cell r="F331" t="str">
            <v>หญิง</v>
          </cell>
          <cell r="H331" t="str">
            <v>ปริญญาตรี</v>
          </cell>
          <cell r="I331" t="str">
            <v>สมรส/อยู่ด้วยกัน</v>
          </cell>
          <cell r="L331" t="str">
            <v>ใช่</v>
          </cell>
          <cell r="M331" t="str">
            <v>กู้ยืม</v>
          </cell>
          <cell r="O331" t="str">
            <v>ไม่ใช่</v>
          </cell>
          <cell r="CH331" t="str">
            <v>ไม่ได้เข้าร่วมกิจกรรมอบรมหรือเรียนรู้ใด ๆ (ข้ามไปข้อ 33)</v>
          </cell>
        </row>
        <row r="332">
          <cell r="D332" t="str">
            <v>Non-Participant</v>
          </cell>
          <cell r="F332" t="str">
            <v>หญิง</v>
          </cell>
          <cell r="H332" t="str">
            <v>มัธยมศึกษาตอนต้น</v>
          </cell>
          <cell r="I332" t="str">
            <v>หม้าย</v>
          </cell>
          <cell r="M332" t="str">
            <v>ไม่กู้ยืม</v>
          </cell>
          <cell r="O332" t="str">
            <v>ไม่ใช่</v>
          </cell>
          <cell r="CH332" t="str">
            <v>ไม่ได้เข้าร่วมกิจกรรมอบรมหรือเรียนรู้ใด ๆ (ข้ามไปข้อ 33)</v>
          </cell>
        </row>
        <row r="333">
          <cell r="D333" t="str">
            <v>Non-Participant</v>
          </cell>
          <cell r="F333" t="str">
            <v>ชาย</v>
          </cell>
          <cell r="H333" t="str">
            <v>มัธยมศึกษาตอนปลาย</v>
          </cell>
          <cell r="I333" t="str">
            <v>สมรส/อยู่ด้วยกัน</v>
          </cell>
          <cell r="L333" t="str">
            <v>ไม่ใช่</v>
          </cell>
          <cell r="M333" t="str">
            <v>ไม่กู้ยืม</v>
          </cell>
          <cell r="O333" t="str">
            <v>ไม่ใช่</v>
          </cell>
          <cell r="CH333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3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33" t="str">
            <v>ความรู้ทางการเกษตรและการใช้เทคโนโลยีสำหรับการผลิตในฟาร์ม</v>
          </cell>
          <cell r="CR333" t="str">
            <v>ประยุกต์</v>
          </cell>
          <cell r="CS333" t="str">
            <v>ประยุกต์</v>
          </cell>
          <cell r="CV333" t="str">
            <v>ประยุกต์</v>
          </cell>
          <cell r="CY333" t="str">
            <v>ประยุกต์</v>
          </cell>
          <cell r="DB333" t="str">
            <v>ประยุกต์</v>
          </cell>
        </row>
        <row r="334">
          <cell r="D334" t="str">
            <v>Non-Participant</v>
          </cell>
          <cell r="F334" t="str">
            <v>หญิง</v>
          </cell>
          <cell r="H334" t="str">
            <v>ปริญญาตรี</v>
          </cell>
          <cell r="I334" t="str">
            <v>สมรส/อยู่ด้วยกัน</v>
          </cell>
          <cell r="L334" t="str">
            <v>ไม่ใช่</v>
          </cell>
          <cell r="M334" t="str">
            <v>ไม่กู้ยืม</v>
          </cell>
          <cell r="O334" t="str">
            <v>ไม่ใช่</v>
          </cell>
          <cell r="CH334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34" t="str">
            <v>การเพิ่มมูลค่าผลผลิต และการแปรรูปผลผลิต (รวมถึงการพัฒนาคุณภาพผลผลิต)</v>
          </cell>
          <cell r="CN334" t="str">
            <v>การเป็นผู้ประกอบการทางการเกษตร</v>
          </cell>
          <cell r="CR334" t="str">
            <v>ประยุกต์</v>
          </cell>
          <cell r="CS334" t="str">
            <v>ประยุกต์</v>
          </cell>
          <cell r="CV334" t="str">
            <v>ประยุกต์</v>
          </cell>
          <cell r="CY334" t="str">
            <v>ไม่ประยุกต์</v>
          </cell>
          <cell r="DB334" t="str">
            <v>ประยุกต์</v>
          </cell>
        </row>
        <row r="335">
          <cell r="D335" t="str">
            <v>Non-Participant</v>
          </cell>
          <cell r="F335" t="str">
            <v>หญิง</v>
          </cell>
          <cell r="H335" t="str">
            <v>อนุปริญญา (ปวช., ปวส., ฝึกหัดครู)</v>
          </cell>
          <cell r="I335" t="str">
            <v>สมรส/อยู่ด้วยกัน</v>
          </cell>
          <cell r="L335" t="str">
            <v>ไม่ใช่</v>
          </cell>
          <cell r="O335" t="str">
            <v>ไม่ใช่</v>
          </cell>
          <cell r="CH335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3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35" t="str">
            <v>การเป็นผู้ประกอบการทางการเกษตร</v>
          </cell>
          <cell r="CR335" t="str">
            <v>ประยุกต์</v>
          </cell>
          <cell r="CS335" t="str">
            <v>ประยุกต์</v>
          </cell>
          <cell r="CV335" t="str">
            <v>ประยุกต์</v>
          </cell>
          <cell r="CY335" t="str">
            <v>ไม่ประยุกต์</v>
          </cell>
          <cell r="DB335" t="str">
            <v>ประยุกต์</v>
          </cell>
        </row>
        <row r="336">
          <cell r="D336" t="str">
            <v>Non-Participant</v>
          </cell>
          <cell r="F336" t="str">
            <v>หญิง</v>
          </cell>
          <cell r="H336" t="str">
            <v>อนุปริญญา (ปวช., ปวส., ฝึกหัดครู)</v>
          </cell>
          <cell r="I336" t="str">
            <v>สมรส/อยู่ด้วยกัน</v>
          </cell>
          <cell r="L336" t="str">
            <v>ไม่ใช่</v>
          </cell>
          <cell r="M336" t="str">
            <v>กู้ยืม</v>
          </cell>
          <cell r="O336" t="str">
            <v>ใช่</v>
          </cell>
          <cell r="CH336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36" t="str">
            <v>ความรู้ทางการเกษตรและการใช้เทคโนโลยีสำหรับการผลิตในฟาร์ม</v>
          </cell>
          <cell r="CN336" t="str">
            <v>การเป็นผู้ประกอบการทางการเกษตร</v>
          </cell>
          <cell r="CR336" t="str">
            <v>ประยุกต์</v>
          </cell>
          <cell r="CS336" t="str">
            <v>ประยุกต์</v>
          </cell>
          <cell r="CV336" t="str">
            <v>ประยุกต์</v>
          </cell>
          <cell r="CY336" t="str">
            <v>ไม่ประยุกต์</v>
          </cell>
          <cell r="DB336" t="str">
            <v>ประยุกต์</v>
          </cell>
        </row>
        <row r="337">
          <cell r="D337" t="str">
            <v>Non-Participant</v>
          </cell>
          <cell r="F337" t="str">
            <v>หญิง</v>
          </cell>
          <cell r="H337" t="str">
            <v>มัธยมศึกษาตอนปลาย</v>
          </cell>
          <cell r="I337" t="str">
            <v>สมรส/อยู่ด้วยกัน</v>
          </cell>
          <cell r="L337" t="str">
            <v>ไม่ใช่</v>
          </cell>
          <cell r="M337" t="str">
            <v>กู้ยืม</v>
          </cell>
          <cell r="O337" t="str">
            <v>ไม่ใช่</v>
          </cell>
          <cell r="CH337" t="str">
            <v>ไม่ได้เข้าร่วมกิจกรรมอบรมหรือเรียนรู้ใด ๆ (ข้ามไปข้อ 33)</v>
          </cell>
        </row>
        <row r="338">
          <cell r="D338" t="str">
            <v>Non-Participant</v>
          </cell>
          <cell r="F338" t="str">
            <v>หญิง</v>
          </cell>
          <cell r="H338" t="str">
            <v>อนุปริญญา (ปวช., ปวส., ฝึกหัดครู)</v>
          </cell>
          <cell r="I338" t="str">
            <v>สมรส/อยู่ด้วยกัน</v>
          </cell>
          <cell r="L338" t="str">
            <v>ไม่ใช่</v>
          </cell>
          <cell r="M338" t="str">
            <v>กู้ยืม</v>
          </cell>
          <cell r="O338" t="str">
            <v>ไม่ใช่</v>
          </cell>
          <cell r="CH33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38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38" t="str">
            <v>การเป็นผู้ประกอบการทางการเกษตร</v>
          </cell>
          <cell r="CR338" t="str">
            <v>ประยุกต์</v>
          </cell>
          <cell r="CS338" t="str">
            <v>ประยุกต์</v>
          </cell>
          <cell r="CV338" t="str">
            <v>ประยุกต์</v>
          </cell>
          <cell r="CY338" t="str">
            <v>ไม่ประยุกต์</v>
          </cell>
          <cell r="DB338" t="str">
            <v>ประยุกต์</v>
          </cell>
        </row>
        <row r="339">
          <cell r="D339" t="str">
            <v>Non-Participant</v>
          </cell>
          <cell r="F339" t="str">
            <v>หญิง</v>
          </cell>
          <cell r="H339" t="str">
            <v>มัธยมศึกษาตอนปลาย</v>
          </cell>
          <cell r="I339" t="str">
            <v>สมรส/อยู่ด้วยกัน</v>
          </cell>
          <cell r="L339" t="str">
            <v>ไม่ใช่</v>
          </cell>
          <cell r="M339" t="str">
            <v>กู้ยืม</v>
          </cell>
          <cell r="O339" t="str">
            <v>ไม่ใช่</v>
          </cell>
          <cell r="CH339" t="str">
            <v>ไม่ได้เข้าร่วมกิจกรรมอบรมหรือเรียนรู้ใด ๆ (ข้ามไปข้อ 33)</v>
          </cell>
        </row>
        <row r="340">
          <cell r="D340" t="str">
            <v>Non-Participant</v>
          </cell>
          <cell r="F340" t="str">
            <v>หญิง</v>
          </cell>
          <cell r="H340" t="str">
            <v>มัธยมศึกษาตอนต้น</v>
          </cell>
          <cell r="I340" t="str">
            <v>สมรส/อยู่ด้วยกัน</v>
          </cell>
          <cell r="L340" t="str">
            <v>ไม่ใช่</v>
          </cell>
          <cell r="M340" t="str">
            <v>กู้ยืม</v>
          </cell>
          <cell r="O340" t="str">
            <v>ใช่</v>
          </cell>
          <cell r="CH340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4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40" t="str">
            <v>การเป็นผู้ประกอบการทางการเกษตร</v>
          </cell>
          <cell r="CR340" t="str">
            <v>ไม่ประยุกต์</v>
          </cell>
        </row>
        <row r="341">
          <cell r="D341" t="str">
            <v>Non-Participant</v>
          </cell>
          <cell r="F341" t="str">
            <v>หญิง</v>
          </cell>
          <cell r="H341" t="str">
            <v>ปริญญาตรี</v>
          </cell>
          <cell r="I341" t="str">
            <v>สมรส/อยู่ด้วยกัน</v>
          </cell>
          <cell r="L341" t="str">
            <v>ไม่ใช่</v>
          </cell>
          <cell r="M341" t="str">
            <v>กู้ยืม</v>
          </cell>
          <cell r="O341" t="str">
            <v>ไม่ใช่</v>
          </cell>
          <cell r="CH341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41" t="str">
            <v>ความรู้ทางการเกษตรและการใช้เทคโนโลยีสำหรับการผลิตในฟาร์ม</v>
          </cell>
          <cell r="CN34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341" t="str">
            <v>ประยุกต์</v>
          </cell>
          <cell r="CS341" t="str">
            <v>ประยุกต์</v>
          </cell>
          <cell r="CV341" t="str">
            <v>ประยุกต์</v>
          </cell>
          <cell r="CY341" t="str">
            <v>ประยุกต์</v>
          </cell>
          <cell r="DB341" t="str">
            <v>ประยุกต์</v>
          </cell>
        </row>
        <row r="342">
          <cell r="D342" t="str">
            <v>Non-Participant</v>
          </cell>
          <cell r="F342" t="str">
            <v>หญิง</v>
          </cell>
          <cell r="H342" t="str">
            <v>มัธยมศึกษาตอนปลาย</v>
          </cell>
          <cell r="I342" t="str">
            <v>สมรส/อยู่ด้วยกัน</v>
          </cell>
          <cell r="L342" t="str">
            <v>ไม่ใช่</v>
          </cell>
          <cell r="M342" t="str">
            <v>กู้ยืม</v>
          </cell>
          <cell r="O342" t="str">
            <v>ใช่</v>
          </cell>
          <cell r="CH342" t="str">
            <v>ไม่ได้เข้าร่วมกิจกรรมอบรมหรือเรียนรู้ใด ๆ (ข้ามไปข้อ 33)</v>
          </cell>
        </row>
        <row r="343">
          <cell r="D343" t="str">
            <v>Non-Participant</v>
          </cell>
          <cell r="F343" t="str">
            <v>หญิง</v>
          </cell>
          <cell r="H343" t="str">
            <v>ปริญญาตรี</v>
          </cell>
          <cell r="I343" t="str">
            <v>สมรส/อยู่ด้วยกัน</v>
          </cell>
          <cell r="L343" t="str">
            <v>ไม่ใช่</v>
          </cell>
          <cell r="M343" t="str">
            <v>กู้ยืม</v>
          </cell>
          <cell r="O343" t="str">
            <v>ไม่ใช่</v>
          </cell>
          <cell r="CH343" t="str">
            <v>ไม่ได้เข้าร่วมกิจกรรมอบรมหรือเรียนรู้ใด ๆ (ข้ามไปข้อ 33)</v>
          </cell>
        </row>
        <row r="344">
          <cell r="D344" t="str">
            <v>Non-Participant</v>
          </cell>
          <cell r="F344" t="str">
            <v>ชาย</v>
          </cell>
          <cell r="H344" t="str">
            <v>อนุปริญญา (ปวช., ปวส., ฝึกหัดครู)</v>
          </cell>
          <cell r="I344" t="str">
            <v>สมรส/อยู่ด้วยกัน</v>
          </cell>
          <cell r="L344" t="str">
            <v>ไม่ใช่</v>
          </cell>
          <cell r="M344" t="str">
            <v>กู้ยืม</v>
          </cell>
          <cell r="O344" t="str">
            <v>ใช่</v>
          </cell>
          <cell r="CH344" t="str">
            <v>ไม่ได้เข้าร่วมกิจกรรมอบรมหรือเรียนรู้ใด ๆ (ข้ามไปข้อ 33)</v>
          </cell>
        </row>
        <row r="345">
          <cell r="D345" t="str">
            <v>Non-Participant</v>
          </cell>
          <cell r="F345" t="str">
            <v>ชาย</v>
          </cell>
          <cell r="H345" t="str">
            <v>อนุปริญญา (ปวช., ปวส., ฝึกหัดครู)</v>
          </cell>
          <cell r="I345" t="str">
            <v>สมรส/อยู่ด้วยกัน</v>
          </cell>
          <cell r="L345" t="str">
            <v>ไม่ใช่</v>
          </cell>
          <cell r="M345" t="str">
            <v>กู้ยืม</v>
          </cell>
          <cell r="O345" t="str">
            <v>ไม่ใช่</v>
          </cell>
          <cell r="CH345" t="str">
            <v>ไม่ได้เข้าร่วมกิจกรรมอบรมหรือเรียนรู้ใด ๆ (ข้ามไปข้อ 33)</v>
          </cell>
        </row>
        <row r="346">
          <cell r="D346" t="str">
            <v>Non-Participant</v>
          </cell>
          <cell r="F346" t="str">
            <v>ชาย</v>
          </cell>
          <cell r="H346" t="str">
            <v>อนุปริญญา (ปวช., ปวส., ฝึกหัดครู)</v>
          </cell>
          <cell r="I346" t="str">
            <v>สมรส/อยู่ด้วยกัน</v>
          </cell>
          <cell r="L346" t="str">
            <v>ไม่ใช่</v>
          </cell>
          <cell r="M346" t="str">
            <v>กู้ยืม</v>
          </cell>
          <cell r="O346" t="str">
            <v>ใช่</v>
          </cell>
          <cell r="CH346" t="str">
            <v>ไม่ได้เข้าร่วมกิจกรรมอบรมหรือเรียนรู้ใด ๆ (ข้ามไปข้อ 33)</v>
          </cell>
        </row>
        <row r="347">
          <cell r="D347" t="str">
            <v>Non-Participant</v>
          </cell>
          <cell r="F347" t="str">
            <v>หญิง</v>
          </cell>
          <cell r="H347" t="str">
            <v>อนุปริญญา (ปวช., ปวส., ฝึกหัดครู)</v>
          </cell>
          <cell r="I347" t="str">
            <v>สมรส/อยู่ด้วยกัน</v>
          </cell>
          <cell r="L347" t="str">
            <v>ไม่ใช่</v>
          </cell>
          <cell r="M347" t="str">
            <v>กู้ยืม</v>
          </cell>
          <cell r="O347" t="str">
            <v>ไม่ใช่</v>
          </cell>
          <cell r="CH347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47" t="str">
            <v>ความรู้ทางการเกษตรและการใช้เทคโนโลยีสำหรับการผลิตในฟาร์ม</v>
          </cell>
          <cell r="CN347" t="str">
            <v>การเป็นผู้ประกอบการทางการเกษตร</v>
          </cell>
          <cell r="CR347" t="str">
            <v>ประยุกต์</v>
          </cell>
          <cell r="CS347" t="str">
            <v>ประยุกต์</v>
          </cell>
          <cell r="CV347" t="str">
            <v>ประยุกต์</v>
          </cell>
          <cell r="CY347" t="str">
            <v>ไม่ประยุกต์</v>
          </cell>
          <cell r="DB347" t="str">
            <v>ประยุกต์</v>
          </cell>
        </row>
        <row r="348">
          <cell r="D348" t="str">
            <v>Non-Participant</v>
          </cell>
          <cell r="F348" t="str">
            <v>หญิง</v>
          </cell>
          <cell r="H348" t="str">
            <v>มัธยมศึกษาตอนปลาย</v>
          </cell>
          <cell r="I348" t="str">
            <v>สมรส/อยู่ด้วยกัน</v>
          </cell>
          <cell r="L348" t="str">
            <v>ไม่ใช่</v>
          </cell>
          <cell r="M348" t="str">
            <v>กู้ยืม</v>
          </cell>
          <cell r="O348" t="str">
            <v>ใช่</v>
          </cell>
          <cell r="CH348" t="str">
            <v>ไม่ได้เข้าร่วมกิจกรรมอบรมหรือเรียนรู้ใด ๆ (ข้ามไปข้อ 33)</v>
          </cell>
        </row>
        <row r="349">
          <cell r="D349" t="str">
            <v>Non-Participant</v>
          </cell>
          <cell r="F349" t="str">
            <v>ชาย</v>
          </cell>
          <cell r="H349" t="str">
            <v>อนุปริญญา (ปวช., ปวส., ฝึกหัดครู)</v>
          </cell>
          <cell r="I349" t="str">
            <v>สมรส/อยู่ด้วยกัน</v>
          </cell>
          <cell r="L349" t="str">
            <v>ไม่ใช่</v>
          </cell>
          <cell r="M349" t="str">
            <v>กู้ยืม</v>
          </cell>
          <cell r="O349" t="str">
            <v>ใช่</v>
          </cell>
          <cell r="CH349" t="str">
            <v>ไม่ได้เข้าร่วมกิจกรรมอบรมหรือเรียนรู้ใด ๆ (ข้ามไปข้อ 33)</v>
          </cell>
        </row>
        <row r="350">
          <cell r="D350" t="str">
            <v>Non-Participant</v>
          </cell>
          <cell r="F350" t="str">
            <v>ชาย</v>
          </cell>
          <cell r="H350" t="str">
            <v>อนุปริญญา (ปวช., ปวส., ฝึกหัดครู)</v>
          </cell>
          <cell r="I350" t="str">
            <v>สมรส/อยู่ด้วยกัน</v>
          </cell>
          <cell r="L350" t="str">
            <v>ไม่ใช่</v>
          </cell>
          <cell r="M350" t="str">
            <v>กู้ยืม</v>
          </cell>
          <cell r="O350" t="str">
            <v>ไม่ใช่</v>
          </cell>
          <cell r="CH350" t="str">
            <v>ไม่ได้เข้าร่วมกิจกรรมอบรมหรือเรียนรู้ใด ๆ (ข้ามไปข้อ 33)</v>
          </cell>
        </row>
        <row r="351">
          <cell r="D351" t="str">
            <v>Non-Participant</v>
          </cell>
          <cell r="F351" t="str">
            <v>ชาย</v>
          </cell>
          <cell r="H351" t="str">
            <v>ปริญญาตรี</v>
          </cell>
          <cell r="I351" t="str">
            <v>สมรส/อยู่ด้วยกัน</v>
          </cell>
          <cell r="M351" t="str">
            <v>กู้ยืม</v>
          </cell>
          <cell r="O351" t="str">
            <v>ไม่ใช่</v>
          </cell>
          <cell r="CH351" t="str">
            <v>ไม่ได้เข้าร่วมกิจกรรมอบรมหรือเรียนรู้ใด ๆ (ข้ามไปข้อ 33)</v>
          </cell>
        </row>
        <row r="352">
          <cell r="D352" t="str">
            <v>Non-Participant</v>
          </cell>
          <cell r="F352" t="str">
            <v>หญิง</v>
          </cell>
          <cell r="H352" t="str">
            <v>อนุปริญญา (ปวช., ปวส., ฝึกหัดครู)</v>
          </cell>
          <cell r="I352" t="str">
            <v>สมรส/อยู่ด้วยกัน</v>
          </cell>
          <cell r="L352" t="str">
            <v>ไม่ใช่</v>
          </cell>
          <cell r="M352" t="str">
            <v>กู้ยืม</v>
          </cell>
          <cell r="O352" t="str">
            <v>ไม่ใช่</v>
          </cell>
          <cell r="CH352" t="str">
            <v>ไม่ได้เข้าร่วมกิจกรรมอบรมหรือเรียนรู้ใด ๆ (ข้ามไปข้อ 33)</v>
          </cell>
        </row>
        <row r="353">
          <cell r="D353" t="str">
            <v>Non-Participant</v>
          </cell>
          <cell r="F353" t="str">
            <v>ชาย</v>
          </cell>
          <cell r="H353" t="str">
            <v>มัธยมศึกษาตอนปลาย</v>
          </cell>
          <cell r="I353" t="str">
            <v>สมรส/อยู่ด้วยกัน</v>
          </cell>
          <cell r="L353" t="str">
            <v>ไม่ใช่</v>
          </cell>
          <cell r="M353" t="str">
            <v>กู้ยืม</v>
          </cell>
          <cell r="O353" t="str">
            <v>ใช่</v>
          </cell>
          <cell r="CH353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53" t="str">
            <v>การเพิ่มมูลค่าผลผลิต และการแปรรูปผลผลิต (รวมถึงการพัฒนาคุณภาพผลผลิต)</v>
          </cell>
          <cell r="CN353" t="str">
            <v>การเป็นผู้ประกอบการทางการเกษตร</v>
          </cell>
          <cell r="CR353" t="str">
            <v>ประยุกต์</v>
          </cell>
          <cell r="CS353" t="str">
            <v>ประยุกต์</v>
          </cell>
          <cell r="CV353" t="str">
            <v>ประยุกต์</v>
          </cell>
          <cell r="CY353" t="str">
            <v>ไม่ประยุกต์</v>
          </cell>
          <cell r="DB353" t="str">
            <v>ประยุกต์</v>
          </cell>
        </row>
        <row r="354">
          <cell r="D354" t="str">
            <v>Non-Participant</v>
          </cell>
          <cell r="F354" t="str">
            <v>ชาย</v>
          </cell>
          <cell r="H354" t="str">
            <v>ประถมศึกษา</v>
          </cell>
          <cell r="I354" t="str">
            <v>สมรส/อยู่ด้วยกัน</v>
          </cell>
          <cell r="L354" t="str">
            <v>ไม่ใช่</v>
          </cell>
          <cell r="M354" t="str">
            <v>กู้ยืม</v>
          </cell>
          <cell r="O354" t="str">
            <v>ไม่ใช่</v>
          </cell>
          <cell r="CH354" t="str">
            <v>ไม่ได้เข้าร่วมกิจกรรมอบรมหรือเรียนรู้ใด ๆ (ข้ามไปข้อ 33)</v>
          </cell>
        </row>
        <row r="355">
          <cell r="D355" t="str">
            <v>Non-Participant</v>
          </cell>
          <cell r="F355" t="str">
            <v>หญิง</v>
          </cell>
          <cell r="H355" t="str">
            <v>มัธยมศึกษาตอนปลาย</v>
          </cell>
          <cell r="I355" t="str">
            <v>หย่าร้าง/แยกกันอยู่</v>
          </cell>
          <cell r="L355" t="str">
            <v>ไม่ใช่</v>
          </cell>
          <cell r="M355" t="str">
            <v>ไม่กู้ยืม</v>
          </cell>
          <cell r="O355" t="str">
            <v>ไม่ใช่</v>
          </cell>
          <cell r="CH355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55" t="str">
            <v>การเพิ่มมูลค่าผลผลิต และการแปรรูปผลผลิต (รวมถึงการพัฒนาคุณภาพผลผลิต)</v>
          </cell>
          <cell r="CN355" t="str">
            <v>การเป็นผู้ประกอบการทางการเกษตร</v>
          </cell>
          <cell r="CR355" t="str">
            <v>ประยุกต์</v>
          </cell>
          <cell r="CS355" t="str">
            <v>ประยุกต์</v>
          </cell>
          <cell r="CV355" t="str">
            <v>ประยุกต์</v>
          </cell>
          <cell r="CY355" t="str">
            <v>ประยุกต์</v>
          </cell>
          <cell r="DB355" t="str">
            <v>ประยุกต์</v>
          </cell>
        </row>
        <row r="356">
          <cell r="D356" t="str">
            <v>Non-Participant</v>
          </cell>
          <cell r="F356" t="str">
            <v>หญิง</v>
          </cell>
          <cell r="H356" t="str">
            <v>ปริญญาตรี</v>
          </cell>
          <cell r="I356" t="str">
            <v>โสด</v>
          </cell>
          <cell r="L356" t="str">
            <v>ไม่ใช่</v>
          </cell>
          <cell r="M356" t="str">
            <v>กู้ยืม</v>
          </cell>
          <cell r="O356" t="str">
            <v>ใช่</v>
          </cell>
          <cell r="CH35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56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56" t="str">
            <v>การเพิ่มมูลค่าผลผลิต และการแปรรูปผลผลิต (รวมถึงการพัฒนาคุณภาพผลผลิต)</v>
          </cell>
          <cell r="CR356" t="str">
            <v>ประยุกต์</v>
          </cell>
          <cell r="CS356" t="str">
            <v>ประยุกต์</v>
          </cell>
          <cell r="CV356" t="str">
            <v>ประยุกต์</v>
          </cell>
          <cell r="CY356" t="str">
            <v>ประยุกต์</v>
          </cell>
          <cell r="DB356" t="str">
            <v>ประยุกต์</v>
          </cell>
        </row>
        <row r="357">
          <cell r="D357" t="str">
            <v>Non-Participant</v>
          </cell>
          <cell r="F357" t="str">
            <v>หญิง</v>
          </cell>
          <cell r="I357" t="str">
            <v>สมรส/อยู่ด้วยกัน</v>
          </cell>
          <cell r="L357" t="str">
            <v>ไม่ใช่</v>
          </cell>
          <cell r="M357" t="str">
            <v>กู้ยืม</v>
          </cell>
          <cell r="O357" t="str">
            <v>ใช่</v>
          </cell>
          <cell r="CH35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57" t="str">
            <v>ความรู้ทางการเกษตรและการใช้เทคโนโลยีสำหรับการผลิตในฟาร์ม</v>
          </cell>
          <cell r="CN357" t="str">
            <v>การเป็นผู้ประกอบการทางการเกษตร</v>
          </cell>
          <cell r="CR357" t="str">
            <v>ประยุกต์</v>
          </cell>
          <cell r="CS357" t="str">
            <v>ประยุกต์</v>
          </cell>
          <cell r="CV357" t="str">
            <v>ประยุกต์</v>
          </cell>
          <cell r="CY357" t="str">
            <v>ประยุกต์</v>
          </cell>
          <cell r="DB357" t="str">
            <v>ประยุกต์</v>
          </cell>
        </row>
        <row r="358">
          <cell r="D358" t="str">
            <v>Non-Participant</v>
          </cell>
          <cell r="F358" t="str">
            <v>หญิง</v>
          </cell>
          <cell r="H358" t="str">
            <v>ประถมศึกษา</v>
          </cell>
          <cell r="I358" t="str">
            <v>สมรส/อยู่ด้วยกัน</v>
          </cell>
          <cell r="L358" t="str">
            <v>ไม่ใช่</v>
          </cell>
          <cell r="M358" t="str">
            <v>กู้ยืม</v>
          </cell>
          <cell r="O358" t="str">
            <v>ไม่ใช่</v>
          </cell>
          <cell r="CH35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58" t="str">
            <v>การเพิ่มมูลค่าผลผลิต และการแปรรูปผลผลิต (รวมถึงการพัฒนาคุณภาพผลผลิต)</v>
          </cell>
          <cell r="CN358" t="str">
            <v>ความรู้ทางการเกษตรและการใช้เทคโนโลยีสำหรับการผลิตในฟาร์ม</v>
          </cell>
          <cell r="CR358" t="str">
            <v>ประยุกต์</v>
          </cell>
          <cell r="CS358" t="str">
            <v>ประยุกต์</v>
          </cell>
          <cell r="CV358" t="str">
            <v>ประยุกต์</v>
          </cell>
          <cell r="CY358" t="str">
            <v>ประยุกต์</v>
          </cell>
          <cell r="DB358" t="str">
            <v>ประยุกต์</v>
          </cell>
        </row>
        <row r="360">
          <cell r="D360" t="str">
            <v>Non-Participant</v>
          </cell>
          <cell r="F360" t="str">
            <v>หญิง</v>
          </cell>
          <cell r="H360" t="str">
            <v>ประถมศึกษา</v>
          </cell>
          <cell r="I360" t="str">
            <v>สมรส/อยู่ด้วยกัน</v>
          </cell>
          <cell r="L360" t="str">
            <v>ไม่ใช่</v>
          </cell>
          <cell r="M360" t="str">
            <v>กู้ยืม</v>
          </cell>
          <cell r="O360" t="str">
            <v>ใช่</v>
          </cell>
          <cell r="CH36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0" t="str">
            <v>การเพิ่มมูลค่าผลผลิต และการแปรรูปผลผลิต (รวมถึงการพัฒนาคุณภาพผลผลิต)</v>
          </cell>
          <cell r="CN360" t="str">
            <v>ความรู้ทางการเกษตรและการใช้เทคโนโลยีสำหรับการผลิตในฟาร์ม</v>
          </cell>
          <cell r="CR360" t="str">
            <v>ประยุกต์</v>
          </cell>
          <cell r="CS360" t="str">
            <v>ประยุกต์</v>
          </cell>
          <cell r="CV360" t="str">
            <v>ประยุกต์</v>
          </cell>
          <cell r="CY360" t="str">
            <v>ประยุกต์</v>
          </cell>
          <cell r="DB360" t="str">
            <v>ประยุกต์</v>
          </cell>
        </row>
        <row r="362">
          <cell r="D362" t="str">
            <v>Non-Participant</v>
          </cell>
          <cell r="F362" t="str">
            <v>หญิง</v>
          </cell>
          <cell r="H362" t="str">
            <v>ประถมศึกษา</v>
          </cell>
          <cell r="I362" t="str">
            <v>สมรส/อยู่ด้วยกัน</v>
          </cell>
          <cell r="L362" t="str">
            <v>ไม่ใช่</v>
          </cell>
          <cell r="M362" t="str">
            <v>กู้ยืม</v>
          </cell>
          <cell r="O362" t="str">
            <v>ใช่</v>
          </cell>
          <cell r="CH36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2" t="str">
            <v>การเพิ่มมูลค่าผลผลิต และการแปรรูปผลผลิต (รวมถึงการพัฒนาคุณภาพผลผลิต)</v>
          </cell>
          <cell r="CN362" t="str">
            <v>ความรู้ทางการเกษตรและการใช้เทคโนโลยีสำหรับการผลิตในฟาร์ม</v>
          </cell>
          <cell r="CR362" t="str">
            <v>ประยุกต์</v>
          </cell>
          <cell r="CS362" t="str">
            <v>ประยุกต์</v>
          </cell>
          <cell r="CV362" t="str">
            <v>ประยุกต์</v>
          </cell>
          <cell r="CY362" t="str">
            <v>ประยุกต์</v>
          </cell>
          <cell r="DB362" t="str">
            <v>ประยุกต์</v>
          </cell>
        </row>
        <row r="363">
          <cell r="D363" t="str">
            <v>Non-Participant</v>
          </cell>
          <cell r="F363" t="str">
            <v>หญิง</v>
          </cell>
          <cell r="H363" t="str">
            <v>มัธยมศึกษาตอนต้น</v>
          </cell>
          <cell r="I363" t="str">
            <v>สมรส/อยู่ด้วยกัน</v>
          </cell>
          <cell r="L363" t="str">
            <v>ไม่ใช่</v>
          </cell>
          <cell r="M363" t="str">
            <v>กู้ยืม</v>
          </cell>
          <cell r="O363" t="str">
            <v>ใช่</v>
          </cell>
          <cell r="CH363" t="str">
            <v>ไม่ได้เข้าร่วมกิจกรรมอบรมหรือเรียนรู้ใด ๆ (ข้ามไปข้อ 33)</v>
          </cell>
        </row>
        <row r="364">
          <cell r="D364" t="str">
            <v>Non-Participant</v>
          </cell>
          <cell r="F364" t="str">
            <v>ชาย</v>
          </cell>
          <cell r="H364" t="str">
            <v>ประถมศึกษา</v>
          </cell>
          <cell r="I364" t="str">
            <v>สมรส/อยู่ด้วยกัน</v>
          </cell>
          <cell r="L364" t="str">
            <v>ไม่ใช่</v>
          </cell>
          <cell r="M364" t="str">
            <v>ไม่กู้ยืม</v>
          </cell>
          <cell r="O364" t="str">
            <v>ใช่</v>
          </cell>
          <cell r="CH36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4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64" t="str">
            <v>ความรู้ทางการเกษตรและการใช้เทคโนโลยีสำหรับการผลิตในฟาร์ม</v>
          </cell>
          <cell r="CR364" t="str">
            <v>ประยุกต์</v>
          </cell>
          <cell r="CS364" t="str">
            <v>ประยุกต์</v>
          </cell>
          <cell r="CV364" t="str">
            <v>ประยุกต์</v>
          </cell>
          <cell r="CY364" t="str">
            <v>ประยุกต์</v>
          </cell>
          <cell r="DB364" t="str">
            <v>ประยุกต์</v>
          </cell>
        </row>
        <row r="365">
          <cell r="D365" t="str">
            <v>Non-Participant</v>
          </cell>
          <cell r="H365" t="str">
            <v>ประถมศึกษา</v>
          </cell>
          <cell r="I365" t="str">
            <v>สมรส/อยู่ด้วยกัน</v>
          </cell>
          <cell r="L365" t="str">
            <v>ไม่ใช่</v>
          </cell>
          <cell r="M365" t="str">
            <v>กู้ยืม</v>
          </cell>
          <cell r="O365" t="str">
            <v>ใช่</v>
          </cell>
          <cell r="CH36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5" t="str">
            <v>ความรู้ทางการเกษตรและการใช้เทคโนโลยีสำหรับการผลิตในฟาร์ม</v>
          </cell>
          <cell r="CN365" t="str">
            <v>การเป็นผู้ประกอบการทางการเกษตร</v>
          </cell>
          <cell r="CR365" t="str">
            <v>ประยุกต์</v>
          </cell>
          <cell r="CS365" t="str">
            <v>ประยุกต์</v>
          </cell>
          <cell r="CV365" t="str">
            <v>ประยุกต์</v>
          </cell>
          <cell r="CY365" t="str">
            <v>ประยุกต์</v>
          </cell>
          <cell r="DB365" t="str">
            <v>ประยุกต์</v>
          </cell>
        </row>
        <row r="366">
          <cell r="D366" t="str">
            <v>Non-Participant</v>
          </cell>
          <cell r="F366" t="str">
            <v>หญิง</v>
          </cell>
          <cell r="H366" t="str">
            <v>ประถมศึกษา</v>
          </cell>
          <cell r="I366" t="str">
            <v>หย่าร้าง/แยกกันอยู่</v>
          </cell>
          <cell r="L366" t="str">
            <v>ไม่ใช่</v>
          </cell>
          <cell r="M366" t="str">
            <v>กู้ยืม</v>
          </cell>
          <cell r="O366" t="str">
            <v>ใช่</v>
          </cell>
          <cell r="CH366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66" t="str">
            <v>การเป็นผู้ประกอบการทางการเกษตร</v>
          </cell>
          <cell r="CN366" t="str">
            <v>การเพิ่มมูลค่าผลผลิต และการแปรรูปผลผลิต (รวมถึงการพัฒนาคุณภาพผลผลิต)</v>
          </cell>
          <cell r="CR366" t="str">
            <v>ประยุกต์</v>
          </cell>
          <cell r="CS366" t="str">
            <v>ประยุกต์</v>
          </cell>
          <cell r="CV366" t="str">
            <v>ประยุกต์</v>
          </cell>
          <cell r="CY366" t="str">
            <v>ประยุกต์</v>
          </cell>
          <cell r="DB366" t="str">
            <v>ประยุกต์</v>
          </cell>
        </row>
        <row r="367">
          <cell r="D367" t="str">
            <v>Non-Participant</v>
          </cell>
          <cell r="F367" t="str">
            <v>หญิง</v>
          </cell>
          <cell r="H367" t="str">
            <v>ไม่มีการศึกษา</v>
          </cell>
          <cell r="I367" t="str">
            <v>สมรส/อยู่ด้วยกัน</v>
          </cell>
          <cell r="L367" t="str">
            <v>ไม่ใช่</v>
          </cell>
          <cell r="M367" t="str">
            <v>ไม่กู้ยืม</v>
          </cell>
          <cell r="O367" t="str">
            <v>ใช่</v>
          </cell>
          <cell r="CH36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7" t="str">
            <v>การเป็นผู้ประกอบการทางการเกษตร</v>
          </cell>
          <cell r="CN367" t="str">
            <v>การเพิ่มมูลค่าผลผลิต และการแปรรูปผลผลิต (รวมถึงการพัฒนาคุณภาพผลผลิต)</v>
          </cell>
          <cell r="CR367" t="str">
            <v>ประยุกต์</v>
          </cell>
          <cell r="CS367" t="str">
            <v>ประยุกต์</v>
          </cell>
          <cell r="CV367" t="str">
            <v>ประยุกต์</v>
          </cell>
          <cell r="CY367" t="str">
            <v>ประยุกต์</v>
          </cell>
          <cell r="DB367" t="str">
            <v>ประยุกต์</v>
          </cell>
        </row>
        <row r="368">
          <cell r="D368" t="str">
            <v>Non-Participant</v>
          </cell>
          <cell r="F368" t="str">
            <v>ชาย</v>
          </cell>
          <cell r="H368" t="str">
            <v>ประถมศึกษา</v>
          </cell>
          <cell r="I368" t="str">
            <v>สมรส/อยู่ด้วยกัน</v>
          </cell>
          <cell r="L368" t="str">
            <v>ไม่ใช่</v>
          </cell>
          <cell r="M368" t="str">
            <v>กู้ยืม</v>
          </cell>
          <cell r="O368" t="str">
            <v>ใช่</v>
          </cell>
          <cell r="CH36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68" t="str">
            <v>การเพิ่มมูลค่าผลผลิต และการแปรรูปผลผลิต (รวมถึงการพัฒนาคุณภาพผลผลิต)</v>
          </cell>
          <cell r="CN368" t="str">
            <v>การเป็นผู้ประกอบการทางการเกษตร</v>
          </cell>
          <cell r="CR368" t="str">
            <v>ไม่ประยุกต์</v>
          </cell>
        </row>
        <row r="369">
          <cell r="D369" t="str">
            <v>Non-Participant</v>
          </cell>
          <cell r="F369" t="str">
            <v>ชาย</v>
          </cell>
          <cell r="H369" t="str">
            <v>มัธยมศึกษาตอนต้น</v>
          </cell>
          <cell r="I369" t="str">
            <v>สมรส/อยู่ด้วยกัน</v>
          </cell>
          <cell r="L369" t="str">
            <v>ไม่ใช่</v>
          </cell>
          <cell r="M369" t="str">
            <v>ไม่กู้ยืม</v>
          </cell>
          <cell r="O369" t="str">
            <v>ไม่ใช่</v>
          </cell>
          <cell r="CH369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69" t="str">
            <v>การเพิ่มมูลค่าผลผลิต และการแปรรูปผลผลิต (รวมถึงการพัฒนาคุณภาพผลผลิต)</v>
          </cell>
          <cell r="CN369" t="str">
            <v>การเป็นผู้ประกอบการทางการเกษตร</v>
          </cell>
          <cell r="CR369" t="str">
            <v>ประยุกต์</v>
          </cell>
          <cell r="CS369" t="str">
            <v>ประยุกต์</v>
          </cell>
          <cell r="CV369" t="str">
            <v>ประยุกต์</v>
          </cell>
          <cell r="CY369" t="str">
            <v>ประยุกต์</v>
          </cell>
          <cell r="DB369" t="str">
            <v>ประยุกต์</v>
          </cell>
        </row>
        <row r="370">
          <cell r="D370" t="str">
            <v>Non-Participant</v>
          </cell>
          <cell r="F370" t="str">
            <v>ชาย</v>
          </cell>
          <cell r="H370" t="str">
            <v>มัธยมศึกษาตอนต้น</v>
          </cell>
          <cell r="I370" t="str">
            <v>โสด</v>
          </cell>
          <cell r="L370" t="str">
            <v>ไม่ใช่</v>
          </cell>
          <cell r="M370" t="str">
            <v>กู้ยืม</v>
          </cell>
          <cell r="O370" t="str">
            <v>ใช่</v>
          </cell>
          <cell r="CH37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70" t="str">
            <v>ความรู้ทางการเกษตรและการใช้เทคโนโลยีสำหรับการผลิตในฟาร์ม</v>
          </cell>
          <cell r="CN370" t="str">
            <v>การเป็นผู้ประกอบการทางการเกษตร</v>
          </cell>
          <cell r="CR370" t="str">
            <v>ประยุกต์</v>
          </cell>
          <cell r="CS370" t="str">
            <v>ไม่ประยุกต์</v>
          </cell>
          <cell r="CV370" t="str">
            <v>ประยุกต์</v>
          </cell>
          <cell r="CY370" t="str">
            <v>ประยุกต์</v>
          </cell>
          <cell r="DB370" t="str">
            <v>ประยุกต์</v>
          </cell>
        </row>
        <row r="371">
          <cell r="D371" t="str">
            <v>Non-Participant</v>
          </cell>
          <cell r="F371" t="str">
            <v>หญิง</v>
          </cell>
          <cell r="H371" t="str">
            <v>มัธยมศึกษาตอนต้น</v>
          </cell>
          <cell r="I371" t="str">
            <v>สมรส/อยู่ด้วยกัน</v>
          </cell>
          <cell r="M371" t="str">
            <v>กู้ยืม</v>
          </cell>
          <cell r="O371" t="str">
            <v>ใช่</v>
          </cell>
          <cell r="CH37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71" t="str">
            <v>ความรู้ทางการเกษตรและการใช้เทคโนโลยีสำหรับการผลิตในฟาร์ม</v>
          </cell>
          <cell r="CN371" t="str">
            <v>การเพิ่มมูลค่าผลผลิต และการแปรรูปผลผลิต (รวมถึงการพัฒนาคุณภาพผลผลิต)</v>
          </cell>
          <cell r="CR371" t="str">
            <v>ประยุกต์</v>
          </cell>
          <cell r="CS371" t="str">
            <v>ประยุกต์</v>
          </cell>
          <cell r="CV371" t="str">
            <v>ประยุกต์</v>
          </cell>
          <cell r="CY371" t="str">
            <v>ประยุกต์</v>
          </cell>
          <cell r="DB371" t="str">
            <v>ประยุกต์</v>
          </cell>
        </row>
        <row r="372">
          <cell r="D372" t="str">
            <v>Non-Participant</v>
          </cell>
          <cell r="F372" t="str">
            <v>หญิง</v>
          </cell>
          <cell r="H372" t="str">
            <v>มัธยมศึกษาตอนปลาย</v>
          </cell>
          <cell r="I372" t="str">
            <v>สมรส/อยู่ด้วยกัน</v>
          </cell>
          <cell r="L372" t="str">
            <v>ไม่ใช่</v>
          </cell>
          <cell r="M372" t="str">
            <v>ไม่กู้ยืม</v>
          </cell>
          <cell r="O372" t="str">
            <v>ใช่</v>
          </cell>
          <cell r="CH37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72" t="str">
            <v>ความรู้ทางการเกษตรและการใช้เทคโนโลยีสำหรับการผลิตในฟาร์ม</v>
          </cell>
          <cell r="CN372" t="str">
            <v>การเป็นผู้ประกอบการทางการเกษตร</v>
          </cell>
          <cell r="CR372" t="str">
            <v>ประยุกต์</v>
          </cell>
          <cell r="CS372" t="str">
            <v>ประยุกต์</v>
          </cell>
          <cell r="CV372" t="str">
            <v>ประยุกต์</v>
          </cell>
          <cell r="CY372" t="str">
            <v>ประยุกต์</v>
          </cell>
          <cell r="DB372" t="str">
            <v>ประยุกต์</v>
          </cell>
        </row>
        <row r="373">
          <cell r="D373" t="str">
            <v>Non-Participant</v>
          </cell>
          <cell r="F373" t="str">
            <v>ชาย</v>
          </cell>
          <cell r="H373" t="str">
            <v>มัธยมศึกษาตอนปลาย</v>
          </cell>
          <cell r="I373" t="str">
            <v>สมรส/อยู่ด้วยกัน</v>
          </cell>
          <cell r="L373" t="str">
            <v>ไม่ใช่</v>
          </cell>
          <cell r="M373" t="str">
            <v>ไม่กู้ยืม</v>
          </cell>
          <cell r="O373" t="str">
            <v>ใช่</v>
          </cell>
          <cell r="CH37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73" t="str">
            <v>ความรู้ทางการเกษตรและการใช้เทคโนโลยีสำหรับการผลิตในฟาร์ม</v>
          </cell>
          <cell r="CN373" t="str">
            <v>การเพิ่มมูลค่าผลผลิต และการแปรรูปผลผลิต (รวมถึงการพัฒนาคุณภาพผลผลิต)</v>
          </cell>
          <cell r="CR373" t="str">
            <v>ประยุกต์</v>
          </cell>
          <cell r="CS373" t="str">
            <v>ประยุกต์</v>
          </cell>
          <cell r="CV373" t="str">
            <v>ประยุกต์</v>
          </cell>
          <cell r="CY373" t="str">
            <v>ประยุกต์</v>
          </cell>
          <cell r="DB373" t="str">
            <v>ประยุกต์</v>
          </cell>
        </row>
        <row r="374">
          <cell r="D374" t="str">
            <v>Non-Participant</v>
          </cell>
          <cell r="F374" t="str">
            <v>หญิง</v>
          </cell>
          <cell r="H374" t="str">
            <v>ปริญญาตรี</v>
          </cell>
          <cell r="I374" t="str">
            <v>สมรส/อยู่ด้วยกัน</v>
          </cell>
          <cell r="L374" t="str">
            <v>ไม่ใช่</v>
          </cell>
          <cell r="M374" t="str">
            <v>กู้ยืม</v>
          </cell>
          <cell r="O374" t="str">
            <v>ใช่</v>
          </cell>
          <cell r="CH37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74" t="str">
            <v>ความรู้ทางการเกษตรและการใช้เทคโนโลยีสำหรับการผลิตในฟาร์ม</v>
          </cell>
          <cell r="CN374" t="str">
            <v>การเพิ่มมูลค่าผลผลิต และการแปรรูปผลผลิต (รวมถึงการพัฒนาคุณภาพผลผลิต)</v>
          </cell>
          <cell r="CR374" t="str">
            <v>ประยุกต์</v>
          </cell>
          <cell r="CS374" t="str">
            <v>ประยุกต์</v>
          </cell>
          <cell r="CV374" t="str">
            <v>ประยุกต์</v>
          </cell>
          <cell r="CY374" t="str">
            <v>ประยุกต์</v>
          </cell>
          <cell r="DB374" t="str">
            <v>ประยุกต์</v>
          </cell>
        </row>
        <row r="375">
          <cell r="D375" t="str">
            <v>Non-Participant</v>
          </cell>
          <cell r="F375" t="str">
            <v>ชาย</v>
          </cell>
          <cell r="H375" t="str">
            <v>ประถมศึกษา</v>
          </cell>
          <cell r="I375" t="str">
            <v>สมรส/อยู่ด้วยกัน</v>
          </cell>
          <cell r="L375" t="str">
            <v>ไม่ใช่</v>
          </cell>
          <cell r="M375" t="str">
            <v>กู้ยืม</v>
          </cell>
          <cell r="O375" t="str">
            <v>ไม่ใช่</v>
          </cell>
          <cell r="CH375" t="str">
            <v>ไม่ได้เข้าร่วมกิจกรรมอบรมหรือเรียนรู้ใด ๆ (ข้ามไปข้อ 33)</v>
          </cell>
        </row>
        <row r="376">
          <cell r="D376" t="str">
            <v>Participant</v>
          </cell>
          <cell r="F376" t="str">
            <v>หญิง</v>
          </cell>
          <cell r="H376" t="str">
            <v>มัธยมศึกษาตอนต้น</v>
          </cell>
          <cell r="I376" t="str">
            <v>สมรส/อยู่ด้วยกัน</v>
          </cell>
          <cell r="L376" t="str">
            <v>ใช่</v>
          </cell>
          <cell r="M376" t="str">
            <v>กู้ยืม</v>
          </cell>
          <cell r="O376" t="str">
            <v>ใช่</v>
          </cell>
          <cell r="CH376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76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76" t="str">
            <v>การเป็นผู้ประกอบการทางการเกษตร</v>
          </cell>
          <cell r="CR376" t="str">
            <v>ประยุกต์</v>
          </cell>
          <cell r="CS376" t="str">
            <v>ประยุกต์</v>
          </cell>
          <cell r="CV376" t="str">
            <v>ประยุกต์</v>
          </cell>
          <cell r="CY376" t="str">
            <v>ประยุกต์</v>
          </cell>
          <cell r="DB376" t="str">
            <v>ประยุกต์</v>
          </cell>
        </row>
        <row r="377">
          <cell r="D377" t="str">
            <v>Non-Participant</v>
          </cell>
          <cell r="F377" t="str">
            <v>ชาย</v>
          </cell>
          <cell r="H377" t="str">
            <v>ประถมศึกษา</v>
          </cell>
          <cell r="I377" t="str">
            <v>สมรส/อยู่ด้วยกัน</v>
          </cell>
          <cell r="L377" t="str">
            <v>ไม่ใช่</v>
          </cell>
          <cell r="M377" t="str">
            <v>กู้ยืม</v>
          </cell>
          <cell r="O377" t="str">
            <v>ใช่</v>
          </cell>
          <cell r="CH377" t="str">
            <v>ไม่ได้เข้าร่วมกิจกรรมอบรมหรือเรียนรู้ใด ๆ (ข้ามไปข้อ 33)</v>
          </cell>
        </row>
        <row r="378">
          <cell r="D378" t="str">
            <v>Non-Participant</v>
          </cell>
          <cell r="F378" t="str">
            <v>หญิง</v>
          </cell>
          <cell r="H378" t="str">
            <v>มัธยมศึกษาตอนปลาย</v>
          </cell>
          <cell r="I378" t="str">
            <v>สมรส/อยู่ด้วยกัน</v>
          </cell>
          <cell r="L378" t="str">
            <v>ไม่ใช่</v>
          </cell>
          <cell r="M378" t="str">
            <v>ไม่กู้ยืม</v>
          </cell>
          <cell r="O378" t="str">
            <v>ไม่ใช่</v>
          </cell>
          <cell r="CH37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78" t="str">
            <v>การเพิ่มมูลค่าผลผลิต และการแปรรูปผลผลิต (รวมถึงการพัฒนาคุณภาพผลผลิต)</v>
          </cell>
          <cell r="CN378" t="str">
            <v>การเป็นผู้ประกอบการทางการเกษตร</v>
          </cell>
          <cell r="CR378" t="str">
            <v>ประยุกต์</v>
          </cell>
          <cell r="CS378" t="str">
            <v>ประยุกต์</v>
          </cell>
          <cell r="CV378" t="str">
            <v>ประยุกต์</v>
          </cell>
          <cell r="CY378" t="str">
            <v>ประยุกต์</v>
          </cell>
          <cell r="DB378" t="str">
            <v>ประยุกต์</v>
          </cell>
        </row>
        <row r="379">
          <cell r="D379" t="str">
            <v>Non-Participant</v>
          </cell>
          <cell r="H379" t="str">
            <v>มัธยมศึกษาตอนปลาย</v>
          </cell>
          <cell r="I379" t="str">
            <v>สมรส/อยู่ด้วยกัน</v>
          </cell>
          <cell r="L379" t="str">
            <v>ไม่ใช่</v>
          </cell>
          <cell r="M379" t="str">
            <v>กู้ยืม</v>
          </cell>
          <cell r="O379" t="str">
            <v>ใช่</v>
          </cell>
          <cell r="CH379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79" t="str">
            <v>ความรู้ทางการเกษตรและการใช้เทคโนโลยีสำหรับการผลิตในฟาร์ม</v>
          </cell>
          <cell r="CN379" t="str">
            <v>การเพิ่มมูลค่าผลผลิต และการแปรรูปผลผลิต (รวมถึงการพัฒนาคุณภาพผลผลิต)</v>
          </cell>
          <cell r="CR379" t="str">
            <v>ประยุกต์</v>
          </cell>
          <cell r="CS379" t="str">
            <v>ประยุกต์</v>
          </cell>
          <cell r="CV379" t="str">
            <v>ประยุกต์</v>
          </cell>
          <cell r="CY379" t="str">
            <v>ประยุกต์</v>
          </cell>
          <cell r="DB379" t="str">
            <v>ประยุกต์</v>
          </cell>
        </row>
        <row r="380">
          <cell r="D380" t="str">
            <v>Non-Participant</v>
          </cell>
          <cell r="F380" t="str">
            <v>ชาย</v>
          </cell>
          <cell r="H380" t="str">
            <v>มัธยมศึกษาตอนต้น</v>
          </cell>
          <cell r="I380" t="str">
            <v>สมรส/อยู่ด้วยกัน</v>
          </cell>
          <cell r="L380" t="str">
            <v>ใช่</v>
          </cell>
          <cell r="M380" t="str">
            <v>กู้ยืม</v>
          </cell>
          <cell r="O380" t="str">
            <v>ไม่ใช่</v>
          </cell>
          <cell r="CH380" t="str">
            <v>ไม่ได้เข้าร่วมกิจกรรมอบรมหรือเรียนรู้ใด ๆ (ข้ามไปข้อ 33)</v>
          </cell>
        </row>
        <row r="381">
          <cell r="D381" t="str">
            <v>Non-Participant</v>
          </cell>
          <cell r="F381" t="str">
            <v>ชาย</v>
          </cell>
          <cell r="H381" t="str">
            <v>ปริญญาตรี</v>
          </cell>
          <cell r="I381" t="str">
            <v>สมรส/อยู่ด้วยกัน</v>
          </cell>
          <cell r="L381" t="str">
            <v>ไม่ใช่</v>
          </cell>
          <cell r="M381" t="str">
            <v>ไม่กู้ยืม</v>
          </cell>
          <cell r="O381" t="str">
            <v>ไม่ใช่</v>
          </cell>
          <cell r="CH381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81" t="str">
            <v>การเพิ่มมูลค่าผลผลิต และการแปรรูปผลผลิต (รวมถึงการพัฒนาคุณภาพผลผลิต)</v>
          </cell>
          <cell r="CN381" t="str">
            <v>การเป็นผู้ประกอบการทางการเกษตร</v>
          </cell>
          <cell r="CR381" t="str">
            <v>ประยุกต์</v>
          </cell>
          <cell r="CS381" t="str">
            <v>ประยุกต์</v>
          </cell>
          <cell r="CV381" t="str">
            <v>ประยุกต์</v>
          </cell>
          <cell r="CY381" t="str">
            <v>ประยุกต์</v>
          </cell>
          <cell r="DB381" t="str">
            <v>ประยุกต์</v>
          </cell>
        </row>
        <row r="382">
          <cell r="D382" t="str">
            <v>Non-Participant</v>
          </cell>
          <cell r="F382" t="str">
            <v>หญิง</v>
          </cell>
          <cell r="H382" t="str">
            <v>มัธยมศึกษาตอนปลาย</v>
          </cell>
          <cell r="I382" t="str">
            <v>โสด</v>
          </cell>
          <cell r="L382" t="str">
            <v>ไม่ใช่</v>
          </cell>
          <cell r="M382" t="str">
            <v>กู้ยืม</v>
          </cell>
          <cell r="O382" t="str">
            <v>ไม่ใช่</v>
          </cell>
          <cell r="CH382" t="str">
            <v>ไม่ได้เข้าร่วมกิจกรรมอบรมหรือเรียนรู้ใด ๆ (ข้ามไปข้อ 33)</v>
          </cell>
        </row>
        <row r="383">
          <cell r="D383" t="str">
            <v>Non-Participant</v>
          </cell>
          <cell r="H383" t="str">
            <v>มัธยมศึกษาตอนปลาย</v>
          </cell>
          <cell r="I383" t="str">
            <v>สมรส/อยู่ด้วยกัน</v>
          </cell>
          <cell r="M383" t="str">
            <v>กู้ยืม</v>
          </cell>
          <cell r="O383" t="str">
            <v>ใช่</v>
          </cell>
          <cell r="CH383" t="str">
            <v>ไม่ได้เข้าร่วมกิจกรรมอบรมหรือเรียนรู้ใด ๆ (ข้ามไปข้อ 33)</v>
          </cell>
        </row>
        <row r="385">
          <cell r="D385" t="str">
            <v>Non-Participant</v>
          </cell>
          <cell r="F385" t="str">
            <v>หญิง</v>
          </cell>
          <cell r="H385" t="str">
            <v>มัธยมศึกษาตอนปลาย</v>
          </cell>
          <cell r="I385" t="str">
            <v>สมรส/อยู่ด้วยกัน</v>
          </cell>
          <cell r="L385" t="str">
            <v>ไม่ใช่</v>
          </cell>
          <cell r="M385" t="str">
            <v>กู้ยืม</v>
          </cell>
          <cell r="O385" t="str">
            <v>ใช่</v>
          </cell>
          <cell r="CH38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8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85" t="str">
            <v>การเป็นผู้ประกอบการทางการเกษตร</v>
          </cell>
          <cell r="CR385" t="str">
            <v>ประยุกต์</v>
          </cell>
          <cell r="CS385" t="str">
            <v>ประยุกต์</v>
          </cell>
          <cell r="CV385" t="str">
            <v>ประยุกต์</v>
          </cell>
          <cell r="CY385" t="str">
            <v>ประยุกต์</v>
          </cell>
          <cell r="DB385" t="str">
            <v>ประยุกต์</v>
          </cell>
        </row>
        <row r="386">
          <cell r="D386" t="str">
            <v>Non-Participant</v>
          </cell>
          <cell r="F386" t="str">
            <v>ชาย</v>
          </cell>
          <cell r="H386" t="str">
            <v>มัธยมศึกษาตอนต้น</v>
          </cell>
          <cell r="I386" t="str">
            <v>สมรส/อยู่ด้วยกัน</v>
          </cell>
          <cell r="L386" t="str">
            <v>ไม่ใช่</v>
          </cell>
          <cell r="M386" t="str">
            <v>กู้ยืม</v>
          </cell>
          <cell r="O386" t="str">
            <v>ไม่ใช่</v>
          </cell>
          <cell r="CH386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86" t="str">
            <v>ความรู้ทางการเกษตรและการใช้เทคโนโลยีสำหรับการผลิตในฟาร์ม</v>
          </cell>
          <cell r="CN386" t="str">
            <v>การเป็นผู้ประกอบการทางการเกษตร</v>
          </cell>
          <cell r="CR386" t="str">
            <v>ประยุกต์</v>
          </cell>
          <cell r="CS386" t="str">
            <v>ประยุกต์</v>
          </cell>
          <cell r="CV386" t="str">
            <v>ประยุกต์</v>
          </cell>
          <cell r="CY386" t="str">
            <v>ประยุกต์</v>
          </cell>
          <cell r="DB386" t="str">
            <v>ประยุกต์</v>
          </cell>
        </row>
        <row r="387">
          <cell r="D387" t="str">
            <v>Participant</v>
          </cell>
          <cell r="F387" t="str">
            <v>ชาย</v>
          </cell>
          <cell r="H387" t="str">
            <v>มัธยมศึกษาตอนปลาย</v>
          </cell>
          <cell r="I387" t="str">
            <v>สมรส/อยู่ด้วยกัน</v>
          </cell>
          <cell r="L387" t="str">
            <v>ใช่</v>
          </cell>
          <cell r="M387" t="str">
            <v>กู้ยืม</v>
          </cell>
          <cell r="O387" t="str">
            <v>ใช่</v>
          </cell>
          <cell r="CH387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387" t="str">
            <v>ความรู้ทางการเกษตรและการใช้เทคโนโลยีสำหรับการผลิตในฟาร์ม</v>
          </cell>
          <cell r="CN387" t="str">
            <v>การเพิ่มมูลค่าผลผลิต และการแปรรูปผลผลิต (รวมถึงการพัฒนาคุณภาพผลผลิต)</v>
          </cell>
          <cell r="CR387" t="str">
            <v>ประยุกต์</v>
          </cell>
          <cell r="CS387" t="str">
            <v>ประยุกต์</v>
          </cell>
          <cell r="CV387" t="str">
            <v>ประยุกต์</v>
          </cell>
          <cell r="CY387" t="str">
            <v>ประยุกต์</v>
          </cell>
          <cell r="DB387" t="str">
            <v>ประยุกต์</v>
          </cell>
        </row>
        <row r="388">
          <cell r="D388" t="str">
            <v>Participant</v>
          </cell>
          <cell r="F388" t="str">
            <v>ชาย</v>
          </cell>
          <cell r="H388" t="str">
            <v>มัธยมศึกษาตอนต้น</v>
          </cell>
          <cell r="I388" t="str">
            <v>สมรส/อยู่ด้วยกัน</v>
          </cell>
          <cell r="L388" t="str">
            <v>ไม่ใช่</v>
          </cell>
          <cell r="M388" t="str">
            <v>กู้ยืม</v>
          </cell>
          <cell r="O388" t="str">
            <v>ใช่</v>
          </cell>
          <cell r="CH388" t="str">
            <v>ไม่ได้เข้าร่วมกิจกรรมอบรมหรือเรียนรู้ใด ๆ (ข้ามไปข้อ 33)</v>
          </cell>
        </row>
        <row r="389">
          <cell r="D389" t="str">
            <v>Participant</v>
          </cell>
          <cell r="F389" t="str">
            <v>ชาย</v>
          </cell>
          <cell r="H389" t="str">
            <v>มัธยมศึกษาตอนปลาย</v>
          </cell>
          <cell r="I389" t="str">
            <v>สมรส/อยู่ด้วยกัน</v>
          </cell>
          <cell r="L389" t="str">
            <v>ไม่ใช่</v>
          </cell>
          <cell r="M389" t="str">
            <v>กู้ยืม</v>
          </cell>
          <cell r="O389" t="str">
            <v>ใช่</v>
          </cell>
          <cell r="CH389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89" t="str">
            <v>ความรู้ทางการเกษตรและการใช้เทคโนโลยีสำหรับการผลิตในฟาร์ม</v>
          </cell>
          <cell r="CN38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389" t="str">
            <v>ประยุกต์</v>
          </cell>
          <cell r="CS389" t="str">
            <v>ประยุกต์</v>
          </cell>
          <cell r="CV389" t="str">
            <v>ประยุกต์</v>
          </cell>
          <cell r="CY389" t="str">
            <v>ประยุกต์</v>
          </cell>
          <cell r="DB389" t="str">
            <v>ประยุกต์</v>
          </cell>
        </row>
        <row r="390">
          <cell r="D390" t="str">
            <v>Participant</v>
          </cell>
          <cell r="F390" t="str">
            <v>ชาย</v>
          </cell>
          <cell r="H390" t="str">
            <v>มัธยมศึกษาตอนต้น</v>
          </cell>
          <cell r="I390" t="str">
            <v>สมรส/อยู่ด้วยกัน</v>
          </cell>
          <cell r="L390" t="str">
            <v>ไม่ใช่</v>
          </cell>
          <cell r="M390" t="str">
            <v>กู้ยืม</v>
          </cell>
          <cell r="O390" t="str">
            <v>ใช่</v>
          </cell>
          <cell r="CH39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90" t="str">
            <v>ความรู้ทางการเกษตรและการใช้เทคโนโลยีสำหรับการผลิตในฟาร์ม</v>
          </cell>
          <cell r="CN390" t="str">
            <v>การเพิ่มมูลค่าผลผลิต และการแปรรูปผลผลิต (รวมถึงการพัฒนาคุณภาพผลผลิต)</v>
          </cell>
          <cell r="CR390" t="str">
            <v>ประยุกต์</v>
          </cell>
          <cell r="CS390" t="str">
            <v>ประยุกต์</v>
          </cell>
          <cell r="CV390" t="str">
            <v>ประยุกต์</v>
          </cell>
          <cell r="CY390" t="str">
            <v>ประยุกต์</v>
          </cell>
          <cell r="DB390" t="str">
            <v>ประยุกต์</v>
          </cell>
        </row>
        <row r="391">
          <cell r="D391" t="str">
            <v>Participant</v>
          </cell>
          <cell r="F391" t="str">
            <v>ชาย</v>
          </cell>
          <cell r="H391" t="str">
            <v>มัธยมศึกษาตอนปลาย</v>
          </cell>
          <cell r="I391" t="str">
            <v>สมรส/อยู่ด้วยกัน</v>
          </cell>
          <cell r="L391" t="str">
            <v>ไม่ใช่</v>
          </cell>
          <cell r="M391" t="str">
            <v>กู้ยืม</v>
          </cell>
          <cell r="O391" t="str">
            <v>ใช่</v>
          </cell>
          <cell r="CH391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91" t="str">
            <v>ความรู้ทางการเกษตรและการใช้เทคโนโลยีสำหรับการผลิตในฟาร์ม</v>
          </cell>
          <cell r="CN39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391" t="str">
            <v>ประยุกต์</v>
          </cell>
          <cell r="CS391" t="str">
            <v>ประยุกต์</v>
          </cell>
          <cell r="CV391" t="str">
            <v>ประยุกต์</v>
          </cell>
          <cell r="CY391" t="str">
            <v>ประยุกต์</v>
          </cell>
          <cell r="DB391" t="str">
            <v>ประยุกต์</v>
          </cell>
        </row>
        <row r="392">
          <cell r="D392" t="str">
            <v>Participant</v>
          </cell>
          <cell r="F392" t="str">
            <v>ชาย</v>
          </cell>
          <cell r="H392" t="str">
            <v>อนุปริญญา (ปวช., ปวส., ฝึกหัดครู)</v>
          </cell>
          <cell r="I392" t="str">
            <v>สมรส/อยู่ด้วยกัน</v>
          </cell>
          <cell r="L392" t="str">
            <v>ใช่</v>
          </cell>
          <cell r="M392" t="str">
            <v>กู้ยืม</v>
          </cell>
          <cell r="O392" t="str">
            <v>ใช่</v>
          </cell>
          <cell r="CH392" t="str">
            <v>ไม่ได้เข้าร่วมกิจกรรมอบรมหรือเรียนรู้ใด ๆ (ข้ามไปข้อ 33)</v>
          </cell>
        </row>
        <row r="393">
          <cell r="D393" t="str">
            <v>Participant</v>
          </cell>
          <cell r="F393" t="str">
            <v>ชาย</v>
          </cell>
          <cell r="H393" t="str">
            <v>ปริญญาตรี</v>
          </cell>
          <cell r="I393" t="str">
            <v>สมรส/อยู่ด้วยกัน</v>
          </cell>
          <cell r="M393" t="str">
            <v>กู้ยืม</v>
          </cell>
          <cell r="O393" t="str">
            <v>ใช่</v>
          </cell>
          <cell r="CH393" t="str">
            <v>ไม่ได้เข้าร่วมกิจกรรมอบรมหรือเรียนรู้ใด ๆ (ข้ามไปข้อ 33)</v>
          </cell>
        </row>
        <row r="394">
          <cell r="D394" t="str">
            <v>Participant</v>
          </cell>
          <cell r="F394" t="str">
            <v>ชาย</v>
          </cell>
          <cell r="H394" t="str">
            <v>มัธยมศึกษาตอนต้น</v>
          </cell>
          <cell r="I394" t="str">
            <v>สมรส/อยู่ด้วยกัน</v>
          </cell>
          <cell r="L394" t="str">
            <v>ใช่</v>
          </cell>
          <cell r="M394" t="str">
            <v>กู้ยืม</v>
          </cell>
          <cell r="O394" t="str">
            <v>ใช่</v>
          </cell>
          <cell r="CH394" t="str">
            <v>ไม่ได้เข้าร่วมกิจกรรมอบรมหรือเรียนรู้ใด ๆ (ข้ามไปข้อ 33)</v>
          </cell>
        </row>
        <row r="395">
          <cell r="D395" t="str">
            <v>Participant</v>
          </cell>
          <cell r="F395" t="str">
            <v>ชาย</v>
          </cell>
          <cell r="H395" t="str">
            <v>อนุปริญญา (ปวช., ปวส., ฝึกหัดครู)</v>
          </cell>
          <cell r="I395" t="str">
            <v>สมรส/อยู่ด้วยกัน</v>
          </cell>
          <cell r="L395" t="str">
            <v>ไม่ใช่</v>
          </cell>
          <cell r="M395" t="str">
            <v>กู้ยืม</v>
          </cell>
          <cell r="O395" t="str">
            <v>ใช่</v>
          </cell>
          <cell r="CH39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39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395" t="str">
            <v>ความรู้ทางการเกษตรและการใช้เทคโนโลยีสำหรับการผลิตในฟาร์ม</v>
          </cell>
          <cell r="CR395" t="str">
            <v>ประยุกต์</v>
          </cell>
          <cell r="CS395" t="str">
            <v>ประยุกต์</v>
          </cell>
          <cell r="CV395" t="str">
            <v>ประยุกต์</v>
          </cell>
          <cell r="CY395" t="str">
            <v>ประยุกต์</v>
          </cell>
          <cell r="DB395" t="str">
            <v>ประยุกต์</v>
          </cell>
        </row>
        <row r="396">
          <cell r="D396" t="str">
            <v>Participant</v>
          </cell>
          <cell r="F396" t="str">
            <v>ชาย</v>
          </cell>
          <cell r="H396" t="str">
            <v>มัธยมศึกษาตอนปลาย</v>
          </cell>
          <cell r="I396" t="str">
            <v>สมรส/อยู่ด้วยกัน</v>
          </cell>
          <cell r="L396" t="str">
            <v>ไม่ใช่</v>
          </cell>
          <cell r="M396" t="str">
            <v>กู้ยืม</v>
          </cell>
          <cell r="O396" t="str">
            <v>ใช่</v>
          </cell>
          <cell r="CH39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96" t="str">
            <v>การเป็นผู้ประกอบการทางการเกษตร</v>
          </cell>
          <cell r="CN396" t="str">
            <v>การเพิ่มมูลค่าผลผลิต และการแปรรูปผลผลิต (รวมถึงการพัฒนาคุณภาพผลผลิต)</v>
          </cell>
          <cell r="CR396" t="str">
            <v>ประยุกต์</v>
          </cell>
          <cell r="CS396" t="str">
            <v>ประยุกต์</v>
          </cell>
          <cell r="CV396" t="str">
            <v>ประยุกต์</v>
          </cell>
          <cell r="CY396" t="str">
            <v>ประยุกต์</v>
          </cell>
          <cell r="DB396" t="str">
            <v>ประยุกต์</v>
          </cell>
        </row>
        <row r="397">
          <cell r="D397" t="str">
            <v>Participant</v>
          </cell>
          <cell r="F397" t="str">
            <v>ชาย</v>
          </cell>
          <cell r="H397" t="str">
            <v>อนุปริญญา (ปวช., ปวส., ฝึกหัดครู)</v>
          </cell>
          <cell r="I397" t="str">
            <v>สมรส/อยู่ด้วยกัน</v>
          </cell>
          <cell r="M397" t="str">
            <v>ไม่กู้ยืม</v>
          </cell>
          <cell r="O397" t="str">
            <v>ใช่</v>
          </cell>
          <cell r="CH397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397" t="str">
            <v>ความรู้ทางการเกษตรและการใช้เทคโนโลยีสำหรับการผลิตในฟาร์ม</v>
          </cell>
          <cell r="CN397" t="str">
            <v>การเป็นผู้ประกอบการทางการเกษตร</v>
          </cell>
          <cell r="CR397" t="str">
            <v>ประยุกต์</v>
          </cell>
          <cell r="CS397" t="str">
            <v>ประยุกต์</v>
          </cell>
          <cell r="CV397" t="str">
            <v>ประยุกต์</v>
          </cell>
          <cell r="CY397" t="str">
            <v>ประยุกต์</v>
          </cell>
          <cell r="DB397" t="str">
            <v>ประยุกต์</v>
          </cell>
        </row>
        <row r="398">
          <cell r="D398" t="str">
            <v>Participant</v>
          </cell>
          <cell r="F398" t="str">
            <v>หญิง</v>
          </cell>
          <cell r="H398" t="str">
            <v>ปริญญาตรี</v>
          </cell>
          <cell r="I398" t="str">
            <v>สมรส/อยู่ด้วยกัน</v>
          </cell>
          <cell r="L398" t="str">
            <v>ไม่ใช่</v>
          </cell>
          <cell r="M398" t="str">
            <v>กู้ยืม</v>
          </cell>
          <cell r="O398" t="str">
            <v>ใช่</v>
          </cell>
          <cell r="CH398" t="str">
            <v>ไม่ได้เข้าร่วมกิจกรรมอบรมหรือเรียนรู้ใด ๆ (ข้ามไปข้อ 33)</v>
          </cell>
        </row>
        <row r="399">
          <cell r="D399" t="str">
            <v>Participant</v>
          </cell>
          <cell r="F399" t="str">
            <v>ชาย</v>
          </cell>
          <cell r="H399" t="str">
            <v>มัธยมศึกษาตอนต้น</v>
          </cell>
          <cell r="I399" t="str">
            <v>สมรส/อยู่ด้วยกัน</v>
          </cell>
          <cell r="L399" t="str">
            <v>ไม่ใช่</v>
          </cell>
          <cell r="M399" t="str">
            <v>กู้ยืม</v>
          </cell>
          <cell r="O399" t="str">
            <v>ใช่</v>
          </cell>
          <cell r="CH399" t="str">
            <v>จากการเข้าร่วมกิจกรรมอบรม ที่จัดโดยโครงการเกษตรกรปราดเปรื่อง (Smart Farmer)</v>
          </cell>
          <cell r="CJ399" t="str">
            <v>การเพิ่มมูลค่าผลผลิต และการแปรรูปผลผลิต (รวมถึงการพัฒนาคุณภาพผลผลิต)</v>
          </cell>
          <cell r="CN399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399" t="str">
            <v>ประยุกต์</v>
          </cell>
          <cell r="CS399" t="str">
            <v>ประยุกต์</v>
          </cell>
          <cell r="CV399" t="str">
            <v>ประยุกต์</v>
          </cell>
          <cell r="CY399" t="str">
            <v>ประยุกต์</v>
          </cell>
          <cell r="DB399" t="str">
            <v>ประยุกต์</v>
          </cell>
        </row>
        <row r="401">
          <cell r="D401" t="str">
            <v>Participant</v>
          </cell>
          <cell r="F401" t="str">
            <v>ชาย</v>
          </cell>
          <cell r="H401" t="str">
            <v>อนุปริญญา (ปวช., ปวส., ฝึกหัดครู)</v>
          </cell>
          <cell r="I401" t="str">
            <v>สมรส/อยู่ด้วยกัน</v>
          </cell>
          <cell r="L401" t="str">
            <v>ไม่ใช่</v>
          </cell>
          <cell r="M401" t="str">
            <v>ไม่กู้ยืม</v>
          </cell>
          <cell r="O401" t="str">
            <v>ใช่</v>
          </cell>
          <cell r="CH40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401" t="str">
            <v>ความรู้ทางการเกษตรและการใช้เทคโนโลยีสำหรับการผลิตในฟาร์ม</v>
          </cell>
          <cell r="CR401" t="str">
            <v>ประยุกต์</v>
          </cell>
          <cell r="CS401" t="str">
            <v>ประยุกต์</v>
          </cell>
          <cell r="CV401" t="str">
            <v>ประยุกต์</v>
          </cell>
          <cell r="CY401" t="str">
            <v>ประยุกต์</v>
          </cell>
          <cell r="DB401" t="str">
            <v>ประยุกต์</v>
          </cell>
        </row>
        <row r="402">
          <cell r="D402" t="str">
            <v>Participant</v>
          </cell>
          <cell r="F402" t="str">
            <v>ชาย</v>
          </cell>
          <cell r="H402" t="str">
            <v>มัธยมศึกษาตอนปลาย</v>
          </cell>
          <cell r="I402" t="str">
            <v>สมรส/อยู่ด้วยกัน</v>
          </cell>
          <cell r="L402" t="str">
            <v>ใช่</v>
          </cell>
          <cell r="M402" t="str">
            <v>กู้ยืม</v>
          </cell>
          <cell r="O402" t="str">
            <v>ใช่</v>
          </cell>
          <cell r="CH402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2" t="str">
            <v>ความรู้ทางการเกษตรและการใช้เทคโนโลยีสำหรับการผลิตในฟาร์ม</v>
          </cell>
          <cell r="CN402" t="str">
            <v>การเพิ่มมูลค่าผลผลิต และการแปรรูปผลผลิต (รวมถึงการพัฒนาคุณภาพผลผลิต)</v>
          </cell>
          <cell r="CR402" t="str">
            <v>ประยุกต์</v>
          </cell>
          <cell r="CS402" t="str">
            <v>ประยุกต์</v>
          </cell>
          <cell r="CV402" t="str">
            <v>ประยุกต์</v>
          </cell>
          <cell r="CY402" t="str">
            <v>ประยุกต์</v>
          </cell>
          <cell r="DB402" t="str">
            <v>ประยุกต์</v>
          </cell>
        </row>
        <row r="403">
          <cell r="D403" t="str">
            <v>Participant</v>
          </cell>
          <cell r="F403" t="str">
            <v>ชาย</v>
          </cell>
          <cell r="H403" t="str">
            <v>มัธยมศึกษาตอนปลาย</v>
          </cell>
          <cell r="I403" t="str">
            <v>สมรส/อยู่ด้วยกัน</v>
          </cell>
          <cell r="L403" t="str">
            <v>ไม่ใช่</v>
          </cell>
          <cell r="M403" t="str">
            <v>กู้ยืม</v>
          </cell>
          <cell r="O403" t="str">
            <v>ใช่</v>
          </cell>
          <cell r="CH40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403" t="str">
            <v>ความรู้ทางการเกษตรและการใช้เทคโนโลยีสำหรับการผลิตในฟาร์ม</v>
          </cell>
          <cell r="CR403" t="str">
            <v>ประยุกต์</v>
          </cell>
          <cell r="CS403" t="str">
            <v>ประยุกต์</v>
          </cell>
          <cell r="CV403" t="str">
            <v>ประยุกต์</v>
          </cell>
          <cell r="CY403" t="str">
            <v>ประยุกต์</v>
          </cell>
          <cell r="DB403" t="str">
            <v>ประยุกต์</v>
          </cell>
        </row>
        <row r="404">
          <cell r="D404" t="str">
            <v>Participant</v>
          </cell>
          <cell r="F404" t="str">
            <v>หญิง</v>
          </cell>
          <cell r="H404" t="str">
            <v>ปริญญาตรี</v>
          </cell>
          <cell r="I404" t="str">
            <v>สมรส/อยู่ด้วยกัน</v>
          </cell>
          <cell r="M404" t="str">
            <v>กู้ยืม</v>
          </cell>
          <cell r="O404" t="str">
            <v>ใช่</v>
          </cell>
          <cell r="CH404" t="str">
            <v>ไม่ได้เข้าร่วมกิจกรรมอบรมหรือเรียนรู้ใด ๆ (ข้ามไปข้อ 33)</v>
          </cell>
        </row>
        <row r="405">
          <cell r="D405" t="str">
            <v>Participant</v>
          </cell>
          <cell r="F405" t="str">
            <v>หญิง</v>
          </cell>
          <cell r="H405" t="str">
            <v>ปริญญาตรี</v>
          </cell>
          <cell r="I405" t="str">
            <v>สมรส/อยู่ด้วยกัน</v>
          </cell>
          <cell r="L405" t="str">
            <v>ใช่</v>
          </cell>
          <cell r="M405" t="str">
            <v>กู้ยืม</v>
          </cell>
          <cell r="O405" t="str">
            <v>ใช่</v>
          </cell>
          <cell r="CH405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5" t="str">
            <v>การเพิ่มมูลค่าผลผลิต และการแปรรูปผลผลิต (รวมถึงการพัฒนาคุณภาพผลผลิต)</v>
          </cell>
          <cell r="CN40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405" t="str">
            <v>ประยุกต์</v>
          </cell>
          <cell r="CS405" t="str">
            <v>ประยุกต์</v>
          </cell>
          <cell r="CV405" t="str">
            <v>ประยุกต์</v>
          </cell>
          <cell r="CY405" t="str">
            <v>ประยุกต์</v>
          </cell>
          <cell r="DB405" t="str">
            <v>ประยุกต์</v>
          </cell>
        </row>
        <row r="406">
          <cell r="D406" t="str">
            <v>Participant</v>
          </cell>
          <cell r="F406" t="str">
            <v>ชาย</v>
          </cell>
          <cell r="H406" t="str">
            <v>มัธยมศึกษาตอนปลาย</v>
          </cell>
          <cell r="I406" t="str">
            <v>สมรส/อยู่ด้วยกัน</v>
          </cell>
          <cell r="L406" t="str">
            <v>ไม่ใช่</v>
          </cell>
          <cell r="M406" t="str">
            <v>กู้ยืม</v>
          </cell>
          <cell r="O406" t="str">
            <v>ใช่</v>
          </cell>
          <cell r="CH406" t="str">
            <v>ไม่ได้เข้าร่วมกิจกรรมอบรมหรือเรียนรู้ใด ๆ (ข้ามไปข้อ 33)</v>
          </cell>
        </row>
        <row r="407">
          <cell r="D407" t="str">
            <v>Participant</v>
          </cell>
          <cell r="F407" t="str">
            <v>หญิง</v>
          </cell>
          <cell r="H407" t="str">
            <v>มัธยมศึกษาตอนปลาย</v>
          </cell>
          <cell r="I407" t="str">
            <v>สมรส/อยู่ด้วยกัน</v>
          </cell>
          <cell r="L407" t="str">
            <v>ไม่ใช่</v>
          </cell>
          <cell r="M407" t="str">
            <v>กู้ยืม</v>
          </cell>
          <cell r="O407" t="str">
            <v>ใช่</v>
          </cell>
          <cell r="CH407" t="str">
            <v>ไม่ได้เข้าร่วมกิจกรรมอบรมหรือเรียนรู้ใด ๆ (ข้ามไปข้อ 33)</v>
          </cell>
        </row>
        <row r="408">
          <cell r="D408" t="str">
            <v>Participant</v>
          </cell>
          <cell r="F408" t="str">
            <v>ชาย</v>
          </cell>
          <cell r="H408" t="str">
            <v>มัธยมศึกษาตอนปลาย</v>
          </cell>
          <cell r="I408" t="str">
            <v>สมรส/อยู่ด้วยกัน</v>
          </cell>
          <cell r="L408" t="str">
            <v>ใช่</v>
          </cell>
          <cell r="M408" t="str">
            <v>กู้ยืม</v>
          </cell>
          <cell r="O408" t="str">
            <v>ใช่</v>
          </cell>
          <cell r="CH408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08" t="str">
            <v>การเพิ่มมูลค่าผลผลิต และการแปรรูปผลผลิต (รวมถึงการพัฒนาคุณภาพผลผลิต)</v>
          </cell>
          <cell r="CN408" t="str">
            <v>ความรู้ทางการเกษตรและการใช้เทคโนโลยีสำหรับการผลิตในฟาร์ม</v>
          </cell>
          <cell r="CR408" t="str">
            <v>ประยุกต์</v>
          </cell>
          <cell r="CS408" t="str">
            <v>ประยุกต์</v>
          </cell>
          <cell r="CV408" t="str">
            <v>ประยุกต์</v>
          </cell>
          <cell r="CY408" t="str">
            <v>ประยุกต์</v>
          </cell>
          <cell r="DB408" t="str">
            <v>ประยุกต์</v>
          </cell>
        </row>
        <row r="409">
          <cell r="D409" t="str">
            <v>Participant</v>
          </cell>
          <cell r="F409" t="str">
            <v>ชาย</v>
          </cell>
          <cell r="H409" t="str">
            <v>มัธยมศึกษาตอนปลาย</v>
          </cell>
          <cell r="I409" t="str">
            <v>สมรส/อยู่ด้วยกัน</v>
          </cell>
          <cell r="L409" t="str">
            <v>ไม่ใช่</v>
          </cell>
          <cell r="M409" t="str">
            <v>ไม่กู้ยืม</v>
          </cell>
          <cell r="O409" t="str">
            <v>ใช่</v>
          </cell>
          <cell r="CH409" t="str">
            <v>ไม่ได้เข้าร่วมกิจกรรมอบรมหรือเรียนรู้ใด ๆ (ข้ามไปข้อ 33)</v>
          </cell>
        </row>
        <row r="410">
          <cell r="D410" t="str">
            <v>Participant</v>
          </cell>
          <cell r="F410" t="str">
            <v>ชาย</v>
          </cell>
          <cell r="H410" t="str">
            <v>ปริญญาตรี</v>
          </cell>
          <cell r="I410" t="str">
            <v>สมรส/อยู่ด้วยกัน</v>
          </cell>
          <cell r="L410" t="str">
            <v>ไม่ใช่</v>
          </cell>
          <cell r="M410" t="str">
            <v>ไม่กู้ยืม</v>
          </cell>
          <cell r="O410" t="str">
            <v>ใช่</v>
          </cell>
          <cell r="CH410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10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410" t="str">
            <v>การเพิ่มมูลค่าผลผลิต และการแปรรูปผลผลิต (รวมถึงการพัฒนาคุณภาพผลผลิต)</v>
          </cell>
          <cell r="CR410" t="str">
            <v>ประยุกต์</v>
          </cell>
          <cell r="CS410" t="str">
            <v>ประยุกต์</v>
          </cell>
          <cell r="CV410" t="str">
            <v>ประยุกต์</v>
          </cell>
          <cell r="CY410" t="str">
            <v>ประยุกต์</v>
          </cell>
          <cell r="DB410" t="str">
            <v>ประยุกต์</v>
          </cell>
        </row>
        <row r="411">
          <cell r="D411" t="str">
            <v>Participant</v>
          </cell>
          <cell r="F411" t="str">
            <v>ชาย</v>
          </cell>
          <cell r="H411" t="str">
            <v>มัธยมศึกษาตอนต้น</v>
          </cell>
          <cell r="I411" t="str">
            <v>สมรส/อยู่ด้วยกัน</v>
          </cell>
          <cell r="L411" t="str">
            <v>ไม่ใช่</v>
          </cell>
          <cell r="M411" t="str">
            <v>กู้ยืม</v>
          </cell>
          <cell r="O411" t="str">
            <v>ใช่</v>
          </cell>
          <cell r="CH411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11" t="str">
            <v>ความรู้ทางการเกษตรและการใช้เทคโนโลยีสำหรับการผลิตในฟาร์ม</v>
          </cell>
          <cell r="CN411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411" t="str">
            <v>ประยุกต์</v>
          </cell>
          <cell r="CS411" t="str">
            <v>ประยุกต์</v>
          </cell>
          <cell r="CV411" t="str">
            <v>ประยุกต์</v>
          </cell>
          <cell r="CY411" t="str">
            <v>ประยุกต์</v>
          </cell>
          <cell r="DB411" t="str">
            <v>ประยุกต์</v>
          </cell>
        </row>
        <row r="412">
          <cell r="D412" t="str">
            <v>Participant</v>
          </cell>
          <cell r="F412" t="str">
            <v>ชาย</v>
          </cell>
          <cell r="H412" t="str">
            <v>มัธยมศึกษาตอนปลาย</v>
          </cell>
          <cell r="I412" t="str">
            <v>สมรส/อยู่ด้วยกัน</v>
          </cell>
          <cell r="L412" t="str">
            <v>ไม่ใช่</v>
          </cell>
          <cell r="M412" t="str">
            <v>ไม่กู้ยืม</v>
          </cell>
          <cell r="O412" t="str">
            <v>ใช่</v>
          </cell>
          <cell r="CH412" t="str">
            <v>ไม่ได้เข้าร่วมกิจกรรมอบรมหรือเรียนรู้ใด ๆ (ข้ามไปข้อ 33)</v>
          </cell>
        </row>
        <row r="413">
          <cell r="D413" t="str">
            <v>Participant</v>
          </cell>
          <cell r="F413" t="str">
            <v>ชาย</v>
          </cell>
          <cell r="H413" t="str">
            <v>มัธยมศึกษาตอนปลาย</v>
          </cell>
          <cell r="I413" t="str">
            <v>สมรส/อยู่ด้วยกัน</v>
          </cell>
          <cell r="L413" t="str">
            <v>ไม่ใช่</v>
          </cell>
          <cell r="M413" t="str">
            <v>ไม่กู้ยืม</v>
          </cell>
          <cell r="O413" t="str">
            <v>ไม่ใช่</v>
          </cell>
          <cell r="CH413" t="str">
            <v>ไม่ได้เข้าร่วมกิจกรรมอบรมหรือเรียนรู้ใด ๆ (ข้ามไปข้อ 33)</v>
          </cell>
        </row>
        <row r="414">
          <cell r="D414" t="str">
            <v>Participant</v>
          </cell>
          <cell r="F414" t="str">
            <v>ชาย</v>
          </cell>
          <cell r="H414" t="str">
            <v>มัธยมศึกษาตอนปลาย</v>
          </cell>
          <cell r="I414" t="str">
            <v>สมรส/อยู่ด้วยกัน</v>
          </cell>
          <cell r="L414" t="str">
            <v>ไม่ใช่</v>
          </cell>
          <cell r="M414" t="str">
            <v>กู้ยืม</v>
          </cell>
          <cell r="O414" t="str">
            <v>ใช่</v>
          </cell>
          <cell r="CH414" t="str">
            <v>ไม่ได้เข้าร่วมกิจกรรมอบรมหรือเรียนรู้ใด ๆ (ข้ามไปข้อ 33)</v>
          </cell>
        </row>
        <row r="415">
          <cell r="D415" t="str">
            <v>Participant</v>
          </cell>
          <cell r="F415" t="str">
            <v>หญิง</v>
          </cell>
          <cell r="H415" t="str">
            <v>มัธยมศึกษาตอนปลาย</v>
          </cell>
          <cell r="I415" t="str">
            <v>สมรส/อยู่ด้วยกัน</v>
          </cell>
          <cell r="L415" t="str">
            <v>ไม่ใช่</v>
          </cell>
          <cell r="M415" t="str">
            <v>กู้ยืม</v>
          </cell>
          <cell r="O415" t="str">
            <v>ใช่</v>
          </cell>
          <cell r="CH415" t="str">
            <v>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</v>
          </cell>
          <cell r="CJ415" t="str">
            <v>ความรู้ทางการเกษตรและการใช้เทคโนโลยีสำหรับการผลิตในฟาร์ม</v>
          </cell>
          <cell r="CN415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R415" t="str">
            <v>ประยุกต์</v>
          </cell>
          <cell r="CS415" t="str">
            <v>ประยุกต์</v>
          </cell>
          <cell r="CV415" t="str">
            <v>ประยุกต์</v>
          </cell>
          <cell r="CY415" t="str">
            <v>ประยุกต์</v>
          </cell>
          <cell r="DB415" t="str">
            <v>ประยุกต์</v>
          </cell>
        </row>
        <row r="416">
          <cell r="D416" t="str">
            <v>Participant</v>
          </cell>
          <cell r="F416" t="str">
            <v>ชาย</v>
          </cell>
          <cell r="H416" t="str">
            <v>อนุปริญญา (ปวช., ปวส., ฝึกหัดครู)</v>
          </cell>
          <cell r="I416" t="str">
            <v>สมรส/อยู่ด้วยกัน</v>
          </cell>
          <cell r="L416" t="str">
            <v>ไม่ใช่</v>
          </cell>
          <cell r="M416" t="str">
            <v>กู้ยืม</v>
          </cell>
          <cell r="O416" t="str">
            <v>ใช่</v>
          </cell>
          <cell r="CH416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16" t="str">
            <v>ความรู้ทางการเกษตรและการใช้เทคโนโลยีสำหรับการผลิตในฟาร์ม</v>
          </cell>
          <cell r="CN416" t="str">
            <v>การเพิ่มมูลค่าผลผลิต และการแปรรูปผลผลิต (รวมถึงการพัฒนาคุณภาพผลผลิต)</v>
          </cell>
          <cell r="CR416" t="str">
            <v>ประยุกต์</v>
          </cell>
          <cell r="CS416" t="str">
            <v>ประยุกต์</v>
          </cell>
          <cell r="CV416" t="str">
            <v>ประยุกต์</v>
          </cell>
          <cell r="CY416" t="str">
            <v>ประยุกต์</v>
          </cell>
          <cell r="DB416" t="str">
            <v>ประยุกต์</v>
          </cell>
        </row>
        <row r="417">
          <cell r="D417" t="str">
            <v>Participant</v>
          </cell>
          <cell r="F417" t="str">
            <v>หญิง</v>
          </cell>
          <cell r="H417" t="str">
            <v>ปริญญาตรี</v>
          </cell>
          <cell r="I417" t="str">
            <v>หย่าร้าง/แยกกันอยู่</v>
          </cell>
          <cell r="L417" t="str">
            <v>ไม่ใช่</v>
          </cell>
          <cell r="M417" t="str">
            <v>กู้ยืม</v>
          </cell>
          <cell r="O417" t="str">
            <v>ใช่</v>
          </cell>
          <cell r="CH417" t="str">
            <v>ไม่ได้เข้าร่วมกิจกรรมอบรมหรือเรียนรู้ใด ๆ (ข้ามไปข้อ 33)</v>
          </cell>
        </row>
        <row r="418">
          <cell r="D418" t="str">
            <v>Participant</v>
          </cell>
          <cell r="F418" t="str">
            <v>หญิง</v>
          </cell>
          <cell r="H418" t="str">
            <v>มัธยมศึกษาตอนต้น</v>
          </cell>
          <cell r="I418" t="str">
            <v>สมรส/อยู่ด้วยกัน</v>
          </cell>
          <cell r="L418" t="str">
            <v>ไม่ใช่</v>
          </cell>
          <cell r="M418" t="str">
            <v>กู้ยืม</v>
          </cell>
          <cell r="O418" t="str">
            <v>ใช่</v>
          </cell>
          <cell r="CH418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18" t="str">
            <v>ความรู้ทางการเกษตรและการใช้เทคโนโลยีสำหรับการผลิตในฟาร์ม</v>
          </cell>
          <cell r="CN418" t="str">
            <v>การเพิ่มมูลค่าผลผลิต และการแปรรูปผลผลิต (รวมถึงการพัฒนาคุณภาพผลผลิต)</v>
          </cell>
          <cell r="CR418" t="str">
            <v>ประยุกต์</v>
          </cell>
          <cell r="CS418" t="str">
            <v>ประยุกต์</v>
          </cell>
          <cell r="CV418" t="str">
            <v>ประยุกต์</v>
          </cell>
          <cell r="CY418" t="str">
            <v>ประยุกต์</v>
          </cell>
          <cell r="DB418" t="str">
            <v>ประยุกต์</v>
          </cell>
        </row>
        <row r="419">
          <cell r="D419" t="str">
            <v>Participant</v>
          </cell>
          <cell r="F419" t="str">
            <v>หญิง</v>
          </cell>
          <cell r="H419" t="str">
            <v>อนุปริญญา (ปวช., ปวส., ฝึกหัดครู)</v>
          </cell>
          <cell r="I419" t="str">
            <v>สมรส/อยู่ด้วยกัน</v>
          </cell>
          <cell r="L419" t="str">
            <v>ไม่ใช่</v>
          </cell>
          <cell r="M419" t="str">
            <v>กู้ยืม</v>
          </cell>
          <cell r="O419" t="str">
            <v>ใช่</v>
          </cell>
          <cell r="CH419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19" t="str">
            <v>การเพิ่มมูลค่าผลผลิต และการแปรรูปผลผลิต (รวมถึงการพัฒนาคุณภาพผลผลิต)</v>
          </cell>
          <cell r="CN419" t="str">
            <v>การเป็นผู้ประกอบการทางการเกษตร</v>
          </cell>
          <cell r="CR419" t="str">
            <v>ประยุกต์</v>
          </cell>
          <cell r="CS419" t="str">
            <v>ประยุกต์</v>
          </cell>
          <cell r="CV419" t="str">
            <v>ประยุกต์</v>
          </cell>
          <cell r="CY419" t="str">
            <v>ประยุกต์</v>
          </cell>
          <cell r="DB419" t="str">
            <v>ประยุกต์</v>
          </cell>
        </row>
        <row r="420">
          <cell r="D420" t="str">
            <v>Participant</v>
          </cell>
          <cell r="F420" t="str">
            <v>หญิง</v>
          </cell>
          <cell r="H420" t="str">
            <v>มัธยมศึกษาตอนปลาย</v>
          </cell>
          <cell r="I420" t="str">
            <v>สมรส/อยู่ด้วยกัน</v>
          </cell>
          <cell r="L420" t="str">
            <v>ไม่ใช่</v>
          </cell>
          <cell r="M420" t="str">
            <v>กู้ยืม</v>
          </cell>
          <cell r="O420" t="str">
            <v>ใช่</v>
          </cell>
          <cell r="CH420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20" t="str">
            <v>ความรู้ทางการเกษตรและการใช้เทคโนโลยีสำหรับการผลิตในฟาร์ม</v>
          </cell>
          <cell r="CN420" t="str">
            <v>การเพิ่มมูลค่าผลผลิต และการแปรรูปผลผลิต (รวมถึงการพัฒนาคุณภาพผลผลิต)</v>
          </cell>
          <cell r="CR420" t="str">
            <v>ประยุกต์</v>
          </cell>
          <cell r="CS420" t="str">
            <v>ประยุกต์</v>
          </cell>
          <cell r="CV420" t="str">
            <v>ประยุกต์</v>
          </cell>
          <cell r="CY420" t="str">
            <v>ประยุกต์</v>
          </cell>
          <cell r="DB420" t="str">
            <v>ประยุกต์</v>
          </cell>
        </row>
        <row r="421">
          <cell r="D421" t="str">
            <v>Participant</v>
          </cell>
          <cell r="F421" t="str">
            <v>ชาย</v>
          </cell>
          <cell r="H421" t="str">
            <v>มัธยมศึกษาตอนปลาย</v>
          </cell>
          <cell r="I421" t="str">
            <v>สมรส/อยู่ด้วยกัน</v>
          </cell>
          <cell r="L421" t="str">
            <v>ใช่</v>
          </cell>
          <cell r="M421" t="str">
            <v>กู้ยืม</v>
          </cell>
          <cell r="O421" t="str">
            <v>ใช่</v>
          </cell>
          <cell r="CH421" t="str">
            <v>จากการเข้าร่วมกิจกรรมอบรม ที่จัดโดยโครงการเกษตรกรปราดเปรื่อง (Smart Farmer)</v>
          </cell>
          <cell r="CJ421" t="str">
            <v>ความรู้ทางการเกษตรและการใช้เทคโนโลยีสำหรับการผลิตในฟาร์ม</v>
          </cell>
          <cell r="CN421" t="str">
            <v>การเป็นผู้ประกอบการทางการเกษตร</v>
          </cell>
          <cell r="CR421" t="str">
            <v>ประยุกต์</v>
          </cell>
          <cell r="CS421" t="str">
            <v>ประยุกต์</v>
          </cell>
          <cell r="CV421" t="str">
            <v>ประยุกต์</v>
          </cell>
          <cell r="CY421" t="str">
            <v>ประยุกต์</v>
          </cell>
          <cell r="DB421" t="str">
            <v>ประยุกต์</v>
          </cell>
        </row>
        <row r="422">
          <cell r="D422" t="str">
            <v>Participant</v>
          </cell>
          <cell r="F422" t="str">
            <v>ชาย</v>
          </cell>
          <cell r="H422" t="str">
            <v>มัธยมศึกษาตอนปลาย</v>
          </cell>
          <cell r="I422" t="str">
            <v>สมรส/อยู่ด้วยกัน</v>
          </cell>
          <cell r="L422" t="str">
            <v>ไม่ใช่</v>
          </cell>
          <cell r="M422" t="str">
            <v>กู้ยืม</v>
          </cell>
          <cell r="O422" t="str">
            <v>ใช่</v>
          </cell>
          <cell r="CH422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22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422" t="str">
            <v>การเป็นผู้ประกอบการทางการเกษตร</v>
          </cell>
          <cell r="CR422" t="str">
            <v>ประยุกต์</v>
          </cell>
          <cell r="CS422" t="str">
            <v>ประยุกต์</v>
          </cell>
          <cell r="CV422" t="str">
            <v>ประยุกต์</v>
          </cell>
          <cell r="CY422" t="str">
            <v>ประยุกต์</v>
          </cell>
          <cell r="DB422" t="str">
            <v>ประยุกต์</v>
          </cell>
        </row>
        <row r="423">
          <cell r="D423" t="str">
            <v>Participant</v>
          </cell>
          <cell r="F423" t="str">
            <v>ชาย</v>
          </cell>
          <cell r="H423" t="str">
            <v>มัธยมศึกษาตอนปลาย</v>
          </cell>
          <cell r="I423" t="str">
            <v>สมรส/อยู่ด้วยกัน</v>
          </cell>
          <cell r="L423" t="str">
            <v>ไม่ใช่</v>
          </cell>
          <cell r="M423" t="str">
            <v>ไม่กู้ยืม</v>
          </cell>
          <cell r="O423" t="str">
            <v>ใช่</v>
          </cell>
          <cell r="CH423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23" t="str">
            <v>การวางแผนและจัดการฟาร์ม เช่น การเก็บเกี่ยว การเงิน และการวางแผนทางการตลาด</v>
          </cell>
          <cell r="CN423" t="str">
            <v>การเพิ่มมูลค่าผลผลิต และการแปรรูปผลผลิต (รวมถึงการพัฒนาคุณภาพผลผลิต)</v>
          </cell>
          <cell r="CR423" t="str">
            <v>ประยุกต์</v>
          </cell>
          <cell r="CS423" t="str">
            <v>ประยุกต์</v>
          </cell>
          <cell r="CV423" t="str">
            <v>ประยุกต์</v>
          </cell>
          <cell r="CY423" t="str">
            <v>ประยุกต์</v>
          </cell>
          <cell r="DB423" t="str">
            <v>ไม่ประยุกต์</v>
          </cell>
        </row>
        <row r="424">
          <cell r="D424" t="str">
            <v>Participant</v>
          </cell>
          <cell r="F424" t="str">
            <v>ชาย</v>
          </cell>
          <cell r="H424" t="str">
            <v>ปริญญาตรี</v>
          </cell>
          <cell r="I424" t="str">
            <v>สมรส/อยู่ด้วยกัน</v>
          </cell>
          <cell r="L424" t="str">
            <v>ไม่ใช่</v>
          </cell>
          <cell r="M424" t="str">
            <v>ไม่กู้ยืม</v>
          </cell>
          <cell r="O424" t="str">
            <v>ใช่</v>
          </cell>
          <cell r="CH424" t="str">
            <v>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</v>
          </cell>
          <cell r="CJ424" t="str">
            <v>ความรู้ทางการเกษตรและการใช้เทคโนโลยีสำหรับการผลิตในฟาร์ม</v>
          </cell>
          <cell r="CN424" t="str">
            <v>การเพิ่มมูลค่าผลผลิต และการแปรรูปผลผลิต (รวมถึงการพัฒนาคุณภาพผลผลิต)</v>
          </cell>
          <cell r="CR424" t="str">
            <v>ประยุกต์</v>
          </cell>
          <cell r="CS424" t="str">
            <v>ประยุกต์</v>
          </cell>
          <cell r="CV424" t="str">
            <v>ประยุกต์</v>
          </cell>
          <cell r="CY424" t="str">
            <v>ประยุกต์</v>
          </cell>
          <cell r="DB424" t="str">
            <v>ไม่ประยุกต์</v>
          </cell>
        </row>
        <row r="425">
          <cell r="D425" t="str">
            <v>Participant</v>
          </cell>
          <cell r="F425" t="str">
            <v>ชาย</v>
          </cell>
          <cell r="H425" t="str">
            <v>ประถมศึกษา</v>
          </cell>
          <cell r="I425" t="str">
            <v>หย่าร้าง/แยกกันอยู่</v>
          </cell>
          <cell r="L425" t="str">
            <v>ไม่ใช่</v>
          </cell>
          <cell r="M425" t="str">
            <v>กู้ยืม</v>
          </cell>
          <cell r="O425" t="str">
            <v>ใช่</v>
          </cell>
          <cell r="CH425" t="str">
            <v>ไม่ได้เข้าร่วมกิจกรรมอบรมหรือเรียนรู้ใด ๆ (ข้ามไปข้อ 33)</v>
          </cell>
        </row>
        <row r="426">
          <cell r="D426" t="str">
            <v>Participant</v>
          </cell>
          <cell r="F426" t="str">
            <v>ชาย</v>
          </cell>
          <cell r="H426" t="str">
            <v>อนุปริญญา (ปวช., ปวส., ฝึกหัดครู)</v>
          </cell>
          <cell r="I426" t="str">
            <v>สมรส/อยู่ด้วยกัน</v>
          </cell>
          <cell r="L426" t="str">
            <v>ไม่ใช่</v>
          </cell>
          <cell r="M426" t="str">
            <v>ไม่กู้ยืม</v>
          </cell>
          <cell r="O426" t="str">
            <v>ใช่</v>
          </cell>
          <cell r="CH426" t="str">
            <v>ไม่ได้เข้าร่วมกิจกรรมอบรมหรือเรียนรู้ใด ๆ (ข้ามไปข้อ 33)</v>
          </cell>
        </row>
        <row r="427">
          <cell r="D427" t="str">
            <v>Participant</v>
          </cell>
          <cell r="F427" t="str">
            <v>หญิง</v>
          </cell>
          <cell r="H427" t="str">
            <v>ประถมศึกษา</v>
          </cell>
          <cell r="I427" t="str">
            <v>สมรส/อยู่ด้วยกัน</v>
          </cell>
          <cell r="L427" t="str">
            <v>ไม่ใช่</v>
          </cell>
          <cell r="M427" t="str">
            <v>กู้ยืม</v>
          </cell>
          <cell r="O427" t="str">
            <v>ใช่</v>
          </cell>
          <cell r="CH427" t="str">
            <v>ไม่ได้เข้าร่วมกิจกรรมอบรมหรือเรียนรู้ใด ๆ (ข้ามไปข้อ 33)</v>
          </cell>
        </row>
        <row r="428">
          <cell r="D428" t="str">
            <v>Participant</v>
          </cell>
          <cell r="F428" t="str">
            <v>ชาย</v>
          </cell>
          <cell r="H428" t="str">
            <v>อนุปริญญา (ปวช., ปวส., ฝึกหัดครู)</v>
          </cell>
          <cell r="I428" t="str">
            <v>สมรส/อยู่ด้วยกัน</v>
          </cell>
          <cell r="L428" t="str">
            <v>ไม่ใช่</v>
          </cell>
          <cell r="M428" t="str">
            <v>ไม่กู้ยืม</v>
          </cell>
          <cell r="O428" t="str">
            <v>ใช่</v>
          </cell>
          <cell r="CH428" t="str">
            <v>ไม่ได้เข้าร่วมกิจกรรมอบรมหรือเรียนรู้ใด ๆ (ข้ามไปข้อ 33)</v>
          </cell>
        </row>
        <row r="429">
          <cell r="D429" t="str">
            <v>Participant</v>
          </cell>
          <cell r="F429" t="str">
            <v>ชาย</v>
          </cell>
          <cell r="H429" t="str">
            <v>อนุปริญญา (ปวช., ปวส., ฝึกหัดครู)</v>
          </cell>
          <cell r="I429" t="str">
            <v>หย่าร้าง/แยกกันอยู่</v>
          </cell>
          <cell r="L429" t="str">
            <v>ไม่ใช่</v>
          </cell>
          <cell r="M429" t="str">
            <v>ไม่กู้ยืม</v>
          </cell>
          <cell r="O429" t="str">
            <v>ใช่</v>
          </cell>
          <cell r="CH429" t="str">
            <v>ไม่ได้เข้าร่วมกิจกรรมอบรมหรือเรียนรู้ใด ๆ (ข้ามไปข้อ 33)</v>
          </cell>
        </row>
        <row r="430">
          <cell r="D430" t="str">
            <v>Participant</v>
          </cell>
          <cell r="F430" t="str">
            <v>ชาย</v>
          </cell>
          <cell r="H430" t="str">
            <v>อนุปริญญา (ปวช., ปวส., ฝึกหัดครู)</v>
          </cell>
          <cell r="I430" t="str">
            <v>สมรส/อยู่ด้วยกัน</v>
          </cell>
          <cell r="L430" t="str">
            <v>ไม่ใช่</v>
          </cell>
          <cell r="M430" t="str">
            <v>ไม่กู้ยืม</v>
          </cell>
          <cell r="O430" t="str">
            <v>ใช่</v>
          </cell>
          <cell r="CH430" t="str">
            <v>ไม่ได้เข้าร่วมกิจกรรมอบรมหรือเรียนรู้ใด ๆ (ข้ามไปข้อ 33)</v>
          </cell>
        </row>
        <row r="431">
          <cell r="D431" t="str">
            <v>Participant</v>
          </cell>
          <cell r="F431" t="str">
            <v>ชาย</v>
          </cell>
          <cell r="H431" t="str">
            <v>อนุปริญญา (ปวช., ปวส., ฝึกหัดครู)</v>
          </cell>
          <cell r="I431" t="str">
            <v>สมรส/อยู่ด้วยกัน</v>
          </cell>
          <cell r="L431" t="str">
            <v>ไม่ใช่</v>
          </cell>
          <cell r="M431" t="str">
            <v>กู้ยืม</v>
          </cell>
          <cell r="O431" t="str">
            <v>ใช่</v>
          </cell>
          <cell r="CH431" t="str">
            <v>ไม่ได้เข้าร่วมกิจกรรมอบรมหรือเรียนรู้ใด ๆ (ข้ามไปข้อ 33)</v>
          </cell>
        </row>
        <row r="432">
          <cell r="D432" t="str">
            <v>Participant</v>
          </cell>
          <cell r="F432" t="str">
            <v>ชาย</v>
          </cell>
          <cell r="H432" t="str">
            <v>ประถมศึกษา</v>
          </cell>
          <cell r="I432" t="str">
            <v>สมรส/อยู่ด้วยกัน</v>
          </cell>
          <cell r="L432" t="str">
            <v>ไม่ใช่</v>
          </cell>
          <cell r="M432" t="str">
            <v>กู้ยืม</v>
          </cell>
          <cell r="O432" t="str">
            <v>ใช่</v>
          </cell>
          <cell r="CH432" t="str">
            <v>ไม่ได้เข้าร่วมกิจกรรมอบรมหรือเรียนรู้ใด ๆ (ข้ามไปข้อ 33)</v>
          </cell>
        </row>
        <row r="433">
          <cell r="D433" t="str">
            <v>Participant</v>
          </cell>
          <cell r="F433" t="str">
            <v>ชาย</v>
          </cell>
          <cell r="H433" t="str">
            <v>ประถมศึกษา</v>
          </cell>
          <cell r="I433" t="str">
            <v>สมรส/อยู่ด้วยกัน</v>
          </cell>
          <cell r="L433" t="str">
            <v>ไม่ใช่</v>
          </cell>
          <cell r="M433" t="str">
            <v>ไม่กู้ยืม</v>
          </cell>
          <cell r="O433" t="str">
            <v>ใช่</v>
          </cell>
          <cell r="CH433" t="str">
            <v>ไม่ได้เข้าร่วมกิจกรรมอบรมหรือเรียนรู้ใด ๆ (ข้ามไปข้อ 33)</v>
          </cell>
        </row>
        <row r="434">
          <cell r="D434" t="str">
            <v>Participant</v>
          </cell>
          <cell r="F434" t="str">
            <v>ชาย</v>
          </cell>
          <cell r="H434" t="str">
            <v>ประถมศึกษา</v>
          </cell>
          <cell r="I434" t="str">
            <v>หย่าร้าง/แยกกันอยู่</v>
          </cell>
          <cell r="L434" t="str">
            <v>ไม่ใช่</v>
          </cell>
          <cell r="M434" t="str">
            <v>กู้ยืม</v>
          </cell>
          <cell r="O434" t="str">
            <v>ใช่</v>
          </cell>
          <cell r="CH434" t="str">
            <v>ไม่ได้เข้าร่วมกิจกรรมอบรมหรือเรียนรู้ใด ๆ (ข้ามไปข้อ 33)</v>
          </cell>
        </row>
        <row r="435">
          <cell r="D435" t="str">
            <v>Non-Participant</v>
          </cell>
          <cell r="F435" t="str">
            <v>ชาย</v>
          </cell>
          <cell r="H435" t="str">
            <v>มัธยมศึกษาตอนปลาย</v>
          </cell>
          <cell r="I435" t="str">
            <v>สมรส/อยู่ด้วยกัน</v>
          </cell>
          <cell r="L435" t="str">
            <v>ไม่ใช่</v>
          </cell>
          <cell r="M435" t="str">
            <v>ไม่กู้ยืม</v>
          </cell>
          <cell r="O435" t="str">
            <v>ไม่ใช่</v>
          </cell>
          <cell r="CH435" t="str">
            <v>จากการเรียนรู้ผ่านประสบการณ์ของผู้อื่น ได้แก่ เพื่อนบ้าน พี่น้อง เพื่อน และญาติ เป็นต้น</v>
          </cell>
          <cell r="CJ435" t="str">
            <v>การเพิ่มมูลค่าผลผลิต และการแปรรูปผลผลิต (รวมถึงการพัฒนาคุณภาพผลผลิต)</v>
          </cell>
          <cell r="CN435" t="str">
            <v>ความรู้ทางการเกษตรและการใช้เทคโนโลยีสำหรับการผลิตในฟาร์ม</v>
          </cell>
          <cell r="CR435" t="str">
            <v>ประยุกต์</v>
          </cell>
          <cell r="CS435" t="str">
            <v>ประยุกต์</v>
          </cell>
          <cell r="CV435" t="str">
            <v>ประยุกต์</v>
          </cell>
          <cell r="CY435" t="str">
            <v>ประยุกต์</v>
          </cell>
          <cell r="DB435" t="str">
            <v>ประยุกต์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mtip seneerattanaprayul" id="{91B29610-F094-4BA3-9FDD-6902639CFC94}" userId="S::jumtip.s@live.ku.th::cd710d68-321f-49e5-a239-7d6bc30a8fa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W1" dT="2024-02-26T05:43:13.49" personId="{91B29610-F094-4BA3-9FDD-6902639CFC94}" id="{864F2915-4526-47B6-99E4-92FD9AA5EB55}">
    <text>ตอบหัวข้อที่ไม่ได้เข้าร่วม ใส่ Method =Missing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J1" dT="2024-02-26T05:43:13.49" personId="{91B29610-F094-4BA3-9FDD-6902639CFC94}" id="{EBFCC838-50B7-4330-9745-C0FCABEEA4F9}">
    <text>ตอบหัวข้อที่ไม่ได้เข้าร่วม ใส่ Method =Missing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5CA2-CDC1-462B-A84E-C85CFE56C581}">
  <dimension ref="A1:BF195"/>
  <sheetViews>
    <sheetView tabSelected="1" zoomScale="200" zoomScaleNormal="90" workbookViewId="0">
      <pane ySplit="1" topLeftCell="A2" activePane="bottomLeft" state="frozen"/>
      <selection pane="bottomLeft" activeCell="F98" sqref="F98"/>
    </sheetView>
  </sheetViews>
  <sheetFormatPr baseColWidth="10" defaultColWidth="8.83203125" defaultRowHeight="14" x14ac:dyDescent="0.2"/>
  <cols>
    <col min="1" max="1" width="48.33203125" style="48" customWidth="1"/>
    <col min="2" max="2" width="29.1640625" style="82" customWidth="1"/>
    <col min="3" max="3" width="16.6640625" style="82" customWidth="1"/>
    <col min="4" max="4" width="13.5" style="48" customWidth="1"/>
    <col min="5" max="5" width="17.6640625" style="48" customWidth="1"/>
    <col min="6" max="6" width="24.6640625" style="48" customWidth="1"/>
    <col min="7" max="7" width="21.6640625" style="48" customWidth="1"/>
    <col min="8" max="8" width="29.83203125" style="48" customWidth="1"/>
    <col min="9" max="9" width="14.33203125" style="48" customWidth="1"/>
    <col min="10" max="10" width="17.83203125" style="48" customWidth="1"/>
    <col min="11" max="11" width="47.6640625" style="48" customWidth="1"/>
    <col min="12" max="12" width="17.5" style="48" customWidth="1"/>
    <col min="13" max="56" width="47.6640625" style="48" customWidth="1"/>
    <col min="57" max="57" width="14.33203125" style="48" customWidth="1"/>
    <col min="58" max="58" width="15.1640625" style="48" customWidth="1"/>
    <col min="59" max="16384" width="8.83203125" style="48"/>
  </cols>
  <sheetData>
    <row r="1" spans="1:58" s="76" customFormat="1" ht="41" thickBot="1" x14ac:dyDescent="0.25">
      <c r="A1" s="70" t="s">
        <v>0</v>
      </c>
      <c r="B1" s="71" t="s">
        <v>1</v>
      </c>
      <c r="C1" s="71" t="s">
        <v>2</v>
      </c>
      <c r="D1" s="72" t="s">
        <v>3</v>
      </c>
      <c r="E1" s="73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1:58" ht="15" x14ac:dyDescent="0.2">
      <c r="A2" s="77" t="s">
        <v>4</v>
      </c>
      <c r="B2" s="78" t="s">
        <v>5</v>
      </c>
      <c r="C2" s="78"/>
      <c r="D2" s="79"/>
      <c r="E2" s="79"/>
      <c r="F2" s="80"/>
      <c r="G2" s="80"/>
      <c r="H2" s="80"/>
      <c r="I2" s="80"/>
      <c r="J2" s="80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</row>
    <row r="3" spans="1:58" ht="15" x14ac:dyDescent="0.2">
      <c r="A3" s="77" t="s">
        <v>6</v>
      </c>
      <c r="B3" s="78" t="s">
        <v>7</v>
      </c>
      <c r="C3" s="78"/>
      <c r="D3" s="79"/>
      <c r="E3" s="79"/>
      <c r="F3" s="80"/>
      <c r="G3" s="80"/>
      <c r="H3" s="80"/>
      <c r="I3" s="80"/>
      <c r="J3" s="80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</row>
    <row r="4" spans="1:58" ht="30" x14ac:dyDescent="0.2">
      <c r="A4" s="77" t="s">
        <v>8</v>
      </c>
      <c r="B4" s="78" t="s">
        <v>9</v>
      </c>
      <c r="C4" s="78"/>
      <c r="D4" s="82" t="s">
        <v>10</v>
      </c>
      <c r="E4" s="79" t="s">
        <v>11</v>
      </c>
      <c r="F4" s="80"/>
      <c r="G4" s="80"/>
      <c r="H4" s="80"/>
      <c r="I4" s="80"/>
      <c r="J4" s="8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</row>
    <row r="5" spans="1:58" s="89" customFormat="1" ht="75" x14ac:dyDescent="0.2">
      <c r="A5" s="83" t="s">
        <v>12</v>
      </c>
      <c r="B5" s="84" t="s">
        <v>13</v>
      </c>
      <c r="C5" s="84" t="s">
        <v>14</v>
      </c>
      <c r="D5" s="85" t="s">
        <v>15</v>
      </c>
      <c r="E5" s="86" t="s">
        <v>16</v>
      </c>
      <c r="F5" s="87" t="s">
        <v>17</v>
      </c>
      <c r="G5" s="189" t="s">
        <v>18</v>
      </c>
      <c r="H5" s="87" t="s">
        <v>19</v>
      </c>
      <c r="I5" s="87" t="s">
        <v>20</v>
      </c>
      <c r="J5" s="87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</row>
    <row r="6" spans="1:58" s="95" customFormat="1" ht="15" x14ac:dyDescent="0.2">
      <c r="A6" s="90" t="s">
        <v>21</v>
      </c>
      <c r="B6" s="91"/>
      <c r="C6" s="91"/>
      <c r="D6" s="92"/>
      <c r="E6" s="92"/>
      <c r="F6" s="93"/>
      <c r="G6" s="93"/>
      <c r="H6" s="93"/>
      <c r="I6" s="93"/>
      <c r="J6" s="93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pans="1:58" ht="15" x14ac:dyDescent="0.2">
      <c r="A7" s="77" t="s">
        <v>22</v>
      </c>
      <c r="B7" s="78" t="s">
        <v>23</v>
      </c>
      <c r="C7" s="78"/>
      <c r="D7" s="96" t="s">
        <v>24</v>
      </c>
      <c r="E7" s="79" t="s">
        <v>25</v>
      </c>
      <c r="F7" s="80"/>
      <c r="G7" s="80"/>
      <c r="H7" s="80"/>
      <c r="I7" s="80"/>
      <c r="J7" s="80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</row>
    <row r="8" spans="1:58" ht="15" x14ac:dyDescent="0.2">
      <c r="A8" s="77" t="s">
        <v>26</v>
      </c>
      <c r="B8" s="78" t="s">
        <v>27</v>
      </c>
      <c r="C8" s="78"/>
      <c r="D8" s="79"/>
      <c r="E8" s="79"/>
      <c r="F8" s="80"/>
      <c r="G8" s="80"/>
      <c r="H8" s="80"/>
      <c r="I8" s="80"/>
      <c r="J8" s="80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</row>
    <row r="9" spans="1:58" ht="30" x14ac:dyDescent="0.2">
      <c r="A9" s="77" t="s">
        <v>28</v>
      </c>
      <c r="B9" s="78" t="s">
        <v>29</v>
      </c>
      <c r="C9" s="78" t="s">
        <v>30</v>
      </c>
      <c r="D9" s="96" t="s">
        <v>31</v>
      </c>
      <c r="E9" s="96" t="s">
        <v>32</v>
      </c>
      <c r="F9" s="96" t="s">
        <v>33</v>
      </c>
      <c r="G9" s="96" t="s">
        <v>34</v>
      </c>
      <c r="H9" s="96" t="s">
        <v>35</v>
      </c>
      <c r="I9" s="96" t="s">
        <v>36</v>
      </c>
      <c r="J9" s="184" t="s">
        <v>37</v>
      </c>
      <c r="K9" s="81" t="s">
        <v>38</v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</row>
    <row r="10" spans="1:58" ht="15" x14ac:dyDescent="0.2">
      <c r="A10" s="77" t="s">
        <v>39</v>
      </c>
      <c r="B10" s="78" t="s">
        <v>40</v>
      </c>
      <c r="C10" s="78"/>
      <c r="D10" s="96" t="s">
        <v>41</v>
      </c>
      <c r="E10" s="96" t="s">
        <v>42</v>
      </c>
      <c r="F10" s="96" t="s">
        <v>43</v>
      </c>
      <c r="G10" s="96" t="s">
        <v>44</v>
      </c>
      <c r="H10" s="80"/>
      <c r="I10" s="80"/>
      <c r="J10" s="80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</row>
    <row r="11" spans="1:58" ht="15" x14ac:dyDescent="0.2">
      <c r="A11" s="77" t="s">
        <v>45</v>
      </c>
      <c r="B11" s="78" t="s">
        <v>46</v>
      </c>
      <c r="C11" s="78"/>
      <c r="D11" s="79"/>
      <c r="E11" s="79"/>
      <c r="F11" s="80"/>
      <c r="G11" s="80"/>
      <c r="H11" s="80"/>
      <c r="I11" s="80"/>
      <c r="J11" s="80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</row>
    <row r="12" spans="1:58" ht="15" x14ac:dyDescent="0.2">
      <c r="A12" s="77" t="s">
        <v>47</v>
      </c>
      <c r="B12" s="78" t="s">
        <v>48</v>
      </c>
      <c r="C12" s="78"/>
      <c r="D12" s="79"/>
      <c r="E12" s="79"/>
      <c r="F12" s="80"/>
      <c r="G12" s="80"/>
      <c r="H12" s="80"/>
      <c r="I12" s="80"/>
      <c r="J12" s="80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</row>
    <row r="13" spans="1:58" ht="15" x14ac:dyDescent="0.2">
      <c r="A13" s="77" t="s">
        <v>49</v>
      </c>
      <c r="B13" s="97" t="s">
        <v>50</v>
      </c>
      <c r="C13" s="97"/>
      <c r="D13" s="96" t="s">
        <v>51</v>
      </c>
      <c r="E13" s="96" t="s">
        <v>52</v>
      </c>
      <c r="F13" s="80"/>
      <c r="G13" s="80"/>
      <c r="H13" s="80"/>
      <c r="I13" s="80"/>
      <c r="J13" s="80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98"/>
    </row>
    <row r="14" spans="1:58" ht="15" x14ac:dyDescent="0.2">
      <c r="A14" s="77" t="s">
        <v>53</v>
      </c>
      <c r="B14" s="78" t="s">
        <v>54</v>
      </c>
      <c r="C14" s="78"/>
      <c r="D14" s="96" t="s">
        <v>55</v>
      </c>
      <c r="E14" s="96" t="s">
        <v>56</v>
      </c>
      <c r="F14" s="80"/>
      <c r="G14" s="80"/>
      <c r="H14" s="80"/>
      <c r="I14" s="80"/>
      <c r="J14" s="80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</row>
    <row r="15" spans="1:58" ht="30" x14ac:dyDescent="0.2">
      <c r="A15" s="77" t="s">
        <v>57</v>
      </c>
      <c r="B15" s="78" t="s">
        <v>58</v>
      </c>
      <c r="C15" s="78"/>
      <c r="D15" s="79"/>
      <c r="E15" s="79"/>
      <c r="F15" s="80"/>
      <c r="G15" s="80"/>
      <c r="H15" s="80"/>
      <c r="I15" s="80"/>
      <c r="J15" s="80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</row>
    <row r="16" spans="1:58" ht="30" x14ac:dyDescent="0.2">
      <c r="A16" s="77" t="s">
        <v>59</v>
      </c>
      <c r="B16" s="78" t="s">
        <v>60</v>
      </c>
      <c r="C16" s="78"/>
      <c r="D16" s="96" t="s">
        <v>51</v>
      </c>
      <c r="E16" s="96" t="s">
        <v>52</v>
      </c>
      <c r="F16" s="80"/>
      <c r="G16" s="80"/>
      <c r="H16" s="80"/>
      <c r="I16" s="80"/>
      <c r="J16" s="80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</row>
    <row r="17" spans="1:14" s="81" customFormat="1" ht="15" x14ac:dyDescent="0.2">
      <c r="A17" s="99" t="s">
        <v>61</v>
      </c>
      <c r="B17" s="100"/>
      <c r="C17" s="100"/>
      <c r="D17" s="101"/>
      <c r="E17" s="102"/>
      <c r="F17" s="80"/>
      <c r="G17" s="80"/>
      <c r="H17" s="80"/>
      <c r="I17" s="80"/>
      <c r="J17" s="80"/>
    </row>
    <row r="18" spans="1:14" s="81" customFormat="1" ht="15" x14ac:dyDescent="0.2">
      <c r="A18" s="103" t="s">
        <v>62</v>
      </c>
      <c r="B18" s="78" t="s">
        <v>63</v>
      </c>
      <c r="C18" s="78"/>
      <c r="D18" s="96" t="s">
        <v>51</v>
      </c>
      <c r="E18" s="104" t="s">
        <v>52</v>
      </c>
      <c r="F18" s="80"/>
      <c r="G18" s="80"/>
      <c r="H18" s="80"/>
      <c r="I18" s="80"/>
      <c r="J18" s="80"/>
    </row>
    <row r="19" spans="1:14" s="81" customFormat="1" ht="15" x14ac:dyDescent="0.2">
      <c r="A19" s="103" t="s">
        <v>64</v>
      </c>
      <c r="B19" s="78" t="s">
        <v>65</v>
      </c>
      <c r="C19" s="78"/>
      <c r="D19" s="96" t="s">
        <v>51</v>
      </c>
      <c r="E19" s="104" t="s">
        <v>52</v>
      </c>
      <c r="F19" s="80"/>
      <c r="G19" s="80"/>
      <c r="H19" s="80"/>
      <c r="I19" s="80"/>
      <c r="J19" s="80"/>
    </row>
    <row r="20" spans="1:14" s="81" customFormat="1" ht="15" x14ac:dyDescent="0.2">
      <c r="A20" s="103" t="s">
        <v>66</v>
      </c>
      <c r="B20" s="78" t="s">
        <v>67</v>
      </c>
      <c r="C20" s="78"/>
      <c r="D20" s="96" t="s">
        <v>51</v>
      </c>
      <c r="E20" s="104" t="s">
        <v>52</v>
      </c>
      <c r="F20" s="80"/>
      <c r="G20" s="80"/>
      <c r="H20" s="80"/>
      <c r="I20" s="80"/>
      <c r="J20" s="80"/>
    </row>
    <row r="21" spans="1:14" s="81" customFormat="1" ht="15" x14ac:dyDescent="0.2">
      <c r="A21" s="103" t="s">
        <v>68</v>
      </c>
      <c r="B21" s="78" t="s">
        <v>69</v>
      </c>
      <c r="C21" s="78"/>
      <c r="D21" s="96" t="s">
        <v>51</v>
      </c>
      <c r="E21" s="104" t="s">
        <v>52</v>
      </c>
      <c r="F21" s="80"/>
      <c r="G21" s="80"/>
      <c r="H21" s="80"/>
      <c r="I21" s="80"/>
      <c r="J21" s="80"/>
    </row>
    <row r="22" spans="1:14" s="81" customFormat="1" ht="15" x14ac:dyDescent="0.2">
      <c r="A22" s="103" t="s">
        <v>70</v>
      </c>
      <c r="B22" s="78" t="s">
        <v>71</v>
      </c>
      <c r="C22" s="78"/>
      <c r="D22" s="96" t="s">
        <v>51</v>
      </c>
      <c r="E22" s="104" t="s">
        <v>52</v>
      </c>
      <c r="F22" s="80"/>
      <c r="G22" s="80"/>
      <c r="H22" s="80"/>
      <c r="I22" s="80"/>
      <c r="J22" s="80"/>
    </row>
    <row r="23" spans="1:14" s="81" customFormat="1" ht="15" x14ac:dyDescent="0.2">
      <c r="A23" s="103" t="s">
        <v>72</v>
      </c>
      <c r="B23" s="78" t="s">
        <v>73</v>
      </c>
      <c r="C23" s="78"/>
      <c r="D23" s="96" t="s">
        <v>51</v>
      </c>
      <c r="E23" s="104" t="s">
        <v>52</v>
      </c>
      <c r="F23" s="80"/>
      <c r="G23" s="80"/>
      <c r="H23" s="80"/>
      <c r="I23" s="80"/>
      <c r="J23" s="80"/>
    </row>
    <row r="24" spans="1:14" s="81" customFormat="1" ht="15" x14ac:dyDescent="0.2">
      <c r="A24" s="103" t="s">
        <v>74</v>
      </c>
      <c r="B24" s="78" t="s">
        <v>75</v>
      </c>
      <c r="C24" s="78"/>
      <c r="D24" s="96" t="s">
        <v>51</v>
      </c>
      <c r="E24" s="104" t="s">
        <v>52</v>
      </c>
      <c r="F24" s="80"/>
      <c r="G24" s="80"/>
      <c r="H24" s="80"/>
      <c r="I24" s="80"/>
      <c r="J24" s="80"/>
    </row>
    <row r="25" spans="1:14" s="81" customFormat="1" ht="15" x14ac:dyDescent="0.2">
      <c r="A25" s="103" t="s">
        <v>76</v>
      </c>
      <c r="B25" s="78" t="s">
        <v>77</v>
      </c>
      <c r="C25" s="78"/>
      <c r="D25" s="96" t="s">
        <v>51</v>
      </c>
      <c r="E25" s="104" t="s">
        <v>52</v>
      </c>
      <c r="F25" s="80"/>
      <c r="G25" s="80"/>
      <c r="H25" s="80"/>
      <c r="I25" s="80"/>
      <c r="J25" s="80"/>
    </row>
    <row r="26" spans="1:14" s="81" customFormat="1" ht="15" x14ac:dyDescent="0.2">
      <c r="A26" s="105" t="s">
        <v>78</v>
      </c>
      <c r="B26" s="106" t="s">
        <v>79</v>
      </c>
      <c r="C26" s="107" t="s">
        <v>80</v>
      </c>
      <c r="D26" s="108"/>
      <c r="E26" s="109"/>
      <c r="F26" s="80"/>
      <c r="G26" s="80"/>
      <c r="H26" s="80"/>
      <c r="I26" s="80"/>
      <c r="J26" s="80"/>
    </row>
    <row r="27" spans="1:14" s="89" customFormat="1" ht="15" x14ac:dyDescent="0.2">
      <c r="A27" s="83" t="s">
        <v>81</v>
      </c>
      <c r="B27" s="84" t="s">
        <v>82</v>
      </c>
      <c r="C27" s="84"/>
      <c r="D27" s="110" t="s">
        <v>83</v>
      </c>
      <c r="E27" s="110" t="s">
        <v>84</v>
      </c>
      <c r="F27" s="85" t="s">
        <v>85</v>
      </c>
      <c r="G27" s="85" t="s">
        <v>86</v>
      </c>
      <c r="H27" s="85" t="s">
        <v>87</v>
      </c>
      <c r="I27" s="85" t="s">
        <v>88</v>
      </c>
      <c r="J27" s="85" t="s">
        <v>89</v>
      </c>
      <c r="K27" s="85" t="s">
        <v>90</v>
      </c>
      <c r="L27" s="85" t="s">
        <v>91</v>
      </c>
      <c r="M27" s="85" t="s">
        <v>92</v>
      </c>
      <c r="N27" s="85" t="s">
        <v>93</v>
      </c>
    </row>
    <row r="28" spans="1:14" ht="30" x14ac:dyDescent="0.2">
      <c r="A28" s="77" t="s">
        <v>94</v>
      </c>
      <c r="B28" s="78" t="s">
        <v>95</v>
      </c>
      <c r="C28" s="78"/>
      <c r="D28" s="82"/>
      <c r="E28" s="82" t="s">
        <v>96</v>
      </c>
      <c r="F28" s="96" t="s">
        <v>97</v>
      </c>
      <c r="G28" s="96" t="s">
        <v>98</v>
      </c>
      <c r="H28" s="96"/>
      <c r="I28" s="96"/>
      <c r="J28" s="96"/>
    </row>
    <row r="29" spans="1:14" ht="30" x14ac:dyDescent="0.2">
      <c r="A29" s="77" t="s">
        <v>99</v>
      </c>
      <c r="B29" s="78" t="s">
        <v>100</v>
      </c>
      <c r="C29" s="78"/>
      <c r="D29" s="82"/>
      <c r="E29" s="82"/>
      <c r="F29" s="96"/>
      <c r="G29" s="96"/>
      <c r="H29" s="96"/>
      <c r="I29" s="96"/>
      <c r="J29" s="96"/>
    </row>
    <row r="30" spans="1:14" ht="30" x14ac:dyDescent="0.2">
      <c r="A30" s="77" t="s">
        <v>101</v>
      </c>
      <c r="B30" s="78" t="s">
        <v>102</v>
      </c>
      <c r="C30" s="78"/>
      <c r="D30" s="82"/>
      <c r="E30" s="82"/>
      <c r="F30" s="96"/>
      <c r="G30" s="96"/>
      <c r="H30" s="96"/>
      <c r="I30" s="96"/>
      <c r="J30" s="96"/>
    </row>
    <row r="31" spans="1:14" ht="30" x14ac:dyDescent="0.2">
      <c r="A31" s="77" t="s">
        <v>103</v>
      </c>
      <c r="B31" s="78" t="s">
        <v>104</v>
      </c>
      <c r="C31" s="78"/>
      <c r="D31" s="82"/>
      <c r="E31" s="82"/>
      <c r="F31" s="96"/>
      <c r="G31" s="96"/>
      <c r="H31" s="96"/>
      <c r="I31" s="96"/>
      <c r="J31" s="96"/>
    </row>
    <row r="32" spans="1:14" ht="30" x14ac:dyDescent="0.2">
      <c r="A32" s="77" t="s">
        <v>105</v>
      </c>
      <c r="B32" s="78" t="s">
        <v>106</v>
      </c>
      <c r="C32" s="78"/>
      <c r="D32" s="82"/>
      <c r="E32" s="82"/>
      <c r="F32" s="96"/>
      <c r="G32" s="96"/>
      <c r="H32" s="96"/>
      <c r="I32" s="96"/>
      <c r="J32" s="96"/>
    </row>
    <row r="33" spans="1:55" ht="30" x14ac:dyDescent="0.2">
      <c r="A33" s="77" t="s">
        <v>107</v>
      </c>
      <c r="B33" s="78" t="s">
        <v>108</v>
      </c>
      <c r="C33" s="78"/>
      <c r="D33" s="82"/>
      <c r="E33" s="82"/>
      <c r="F33" s="96"/>
      <c r="G33" s="96"/>
      <c r="H33" s="96"/>
      <c r="I33" s="96"/>
      <c r="J33" s="96"/>
    </row>
    <row r="34" spans="1:55" ht="30" x14ac:dyDescent="0.2">
      <c r="A34" s="77" t="s">
        <v>109</v>
      </c>
      <c r="B34" s="78" t="s">
        <v>110</v>
      </c>
      <c r="C34" s="78"/>
      <c r="D34" s="82"/>
      <c r="E34" s="82"/>
      <c r="F34" s="96"/>
      <c r="G34" s="96"/>
      <c r="H34" s="96"/>
      <c r="I34" s="96"/>
      <c r="J34" s="96"/>
    </row>
    <row r="35" spans="1:55" ht="30" x14ac:dyDescent="0.2">
      <c r="A35" s="77" t="s">
        <v>111</v>
      </c>
      <c r="B35" s="78" t="s">
        <v>112</v>
      </c>
      <c r="C35" s="78"/>
      <c r="D35" s="82"/>
      <c r="E35" s="82"/>
      <c r="F35" s="96"/>
      <c r="G35" s="96"/>
      <c r="H35" s="96"/>
      <c r="I35" s="96"/>
      <c r="J35" s="96"/>
    </row>
    <row r="36" spans="1:55" s="89" customFormat="1" ht="15" x14ac:dyDescent="0.2">
      <c r="A36" s="83" t="s">
        <v>113</v>
      </c>
      <c r="B36" s="84" t="s">
        <v>114</v>
      </c>
      <c r="C36" s="84"/>
      <c r="D36" s="110" t="s">
        <v>115</v>
      </c>
      <c r="E36" s="110" t="s">
        <v>116</v>
      </c>
      <c r="F36" s="85" t="s">
        <v>85</v>
      </c>
      <c r="G36" s="85" t="s">
        <v>86</v>
      </c>
      <c r="H36" s="85" t="s">
        <v>87</v>
      </c>
      <c r="I36" s="85" t="s">
        <v>88</v>
      </c>
      <c r="J36" s="85" t="s">
        <v>89</v>
      </c>
      <c r="K36" s="85" t="s">
        <v>117</v>
      </c>
      <c r="L36" s="111" t="s">
        <v>118</v>
      </c>
      <c r="M36" s="85"/>
      <c r="N36" s="85"/>
    </row>
    <row r="37" spans="1:55" ht="15" x14ac:dyDescent="0.2">
      <c r="A37" s="77" t="s">
        <v>119</v>
      </c>
      <c r="B37" s="78" t="s">
        <v>120</v>
      </c>
      <c r="C37" s="78"/>
      <c r="D37" s="82"/>
      <c r="E37" s="82"/>
      <c r="F37" s="96"/>
      <c r="G37" s="96"/>
      <c r="H37" s="96"/>
      <c r="I37" s="96"/>
      <c r="J37" s="96"/>
    </row>
    <row r="38" spans="1:55" ht="30" x14ac:dyDescent="0.2">
      <c r="A38" s="77" t="s">
        <v>121</v>
      </c>
      <c r="B38" s="78" t="s">
        <v>122</v>
      </c>
      <c r="C38" s="78"/>
      <c r="D38" s="82"/>
      <c r="E38" s="82"/>
      <c r="F38" s="96"/>
      <c r="G38" s="96"/>
      <c r="H38" s="96"/>
      <c r="I38" s="96"/>
      <c r="J38" s="96"/>
    </row>
    <row r="39" spans="1:55" ht="30" x14ac:dyDescent="0.2">
      <c r="A39" s="77" t="s">
        <v>123</v>
      </c>
      <c r="B39" s="78" t="s">
        <v>124</v>
      </c>
      <c r="C39" s="78"/>
      <c r="D39" s="82"/>
      <c r="E39" s="82"/>
      <c r="F39" s="96"/>
      <c r="G39" s="96"/>
      <c r="H39" s="96"/>
      <c r="I39" s="96"/>
      <c r="J39" s="96"/>
    </row>
    <row r="40" spans="1:55" ht="30" x14ac:dyDescent="0.2">
      <c r="A40" s="77" t="s">
        <v>125</v>
      </c>
      <c r="B40" s="78" t="s">
        <v>126</v>
      </c>
      <c r="C40" s="78"/>
      <c r="D40" s="82"/>
      <c r="E40" s="82"/>
      <c r="F40" s="96"/>
      <c r="G40" s="96"/>
      <c r="H40" s="96"/>
      <c r="I40" s="96"/>
      <c r="J40" s="96"/>
    </row>
    <row r="41" spans="1:55" ht="30" x14ac:dyDescent="0.2">
      <c r="A41" s="77" t="s">
        <v>127</v>
      </c>
      <c r="B41" s="78" t="s">
        <v>128</v>
      </c>
      <c r="C41" s="78"/>
      <c r="D41" s="82"/>
      <c r="E41" s="82"/>
      <c r="F41" s="96"/>
      <c r="G41" s="96"/>
      <c r="H41" s="96"/>
      <c r="I41" s="96"/>
      <c r="J41" s="96"/>
    </row>
    <row r="42" spans="1:55" ht="30" x14ac:dyDescent="0.2">
      <c r="A42" s="77" t="s">
        <v>129</v>
      </c>
      <c r="B42" s="78" t="s">
        <v>130</v>
      </c>
      <c r="C42" s="78"/>
      <c r="D42" s="82"/>
      <c r="E42" s="82"/>
      <c r="F42" s="96"/>
      <c r="G42" s="96"/>
      <c r="H42" s="96"/>
      <c r="I42" s="96"/>
      <c r="J42" s="96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</row>
    <row r="43" spans="1:55" ht="30" x14ac:dyDescent="0.2">
      <c r="A43" s="77" t="s">
        <v>131</v>
      </c>
      <c r="B43" s="78" t="s">
        <v>132</v>
      </c>
      <c r="C43" s="78"/>
      <c r="D43" s="79"/>
      <c r="E43" s="79"/>
      <c r="F43" s="80"/>
      <c r="G43" s="80"/>
      <c r="H43" s="80"/>
      <c r="I43" s="80"/>
      <c r="J43" s="80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</row>
    <row r="44" spans="1:55" ht="30" x14ac:dyDescent="0.2">
      <c r="A44" s="77" t="s">
        <v>133</v>
      </c>
      <c r="B44" s="78" t="s">
        <v>134</v>
      </c>
      <c r="C44" s="78"/>
      <c r="D44" s="79"/>
      <c r="E44" s="79"/>
      <c r="F44" s="80"/>
      <c r="G44" s="80"/>
      <c r="H44" s="80"/>
      <c r="I44" s="80"/>
      <c r="J44" s="80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</row>
    <row r="45" spans="1:55" s="89" customFormat="1" ht="15" x14ac:dyDescent="0.2">
      <c r="A45" s="83" t="s">
        <v>135</v>
      </c>
      <c r="B45" s="84" t="s">
        <v>136</v>
      </c>
      <c r="C45" s="84"/>
      <c r="D45" s="110" t="s">
        <v>115</v>
      </c>
      <c r="E45" s="110" t="s">
        <v>137</v>
      </c>
      <c r="F45" s="85" t="s">
        <v>85</v>
      </c>
      <c r="G45" s="85" t="s">
        <v>86</v>
      </c>
      <c r="H45" s="85" t="s">
        <v>87</v>
      </c>
      <c r="I45" s="85" t="s">
        <v>88</v>
      </c>
      <c r="J45" s="85" t="s">
        <v>138</v>
      </c>
      <c r="K45" s="85" t="s">
        <v>139</v>
      </c>
      <c r="L45" s="111" t="s">
        <v>118</v>
      </c>
      <c r="M45" s="85"/>
      <c r="N45" s="85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</row>
    <row r="46" spans="1:55" ht="30" x14ac:dyDescent="0.2">
      <c r="A46" s="77" t="s">
        <v>140</v>
      </c>
      <c r="B46" s="78" t="s">
        <v>141</v>
      </c>
      <c r="C46" s="78"/>
      <c r="D46" s="79"/>
      <c r="E46" s="79"/>
      <c r="F46" s="80"/>
      <c r="G46" s="80"/>
      <c r="H46" s="80"/>
      <c r="I46" s="80"/>
      <c r="J46" s="80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</row>
    <row r="47" spans="1:55" ht="30" x14ac:dyDescent="0.2">
      <c r="A47" s="77" t="s">
        <v>142</v>
      </c>
      <c r="B47" s="78" t="s">
        <v>143</v>
      </c>
      <c r="C47" s="78"/>
      <c r="D47" s="79"/>
      <c r="E47" s="79"/>
      <c r="F47" s="80"/>
      <c r="G47" s="80"/>
      <c r="H47" s="80"/>
      <c r="I47" s="80"/>
      <c r="J47" s="80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</row>
    <row r="48" spans="1:55" ht="30" x14ac:dyDescent="0.2">
      <c r="A48" s="77" t="s">
        <v>144</v>
      </c>
      <c r="B48" s="78" t="s">
        <v>145</v>
      </c>
      <c r="C48" s="78"/>
      <c r="D48" s="79"/>
      <c r="E48" s="79"/>
      <c r="F48" s="80"/>
      <c r="G48" s="80"/>
      <c r="H48" s="80"/>
      <c r="I48" s="80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</row>
    <row r="49" spans="1:55" ht="30" x14ac:dyDescent="0.2">
      <c r="A49" s="77" t="s">
        <v>146</v>
      </c>
      <c r="B49" s="78" t="s">
        <v>147</v>
      </c>
      <c r="C49" s="78"/>
      <c r="D49" s="79"/>
      <c r="E49" s="79"/>
      <c r="F49" s="80"/>
      <c r="G49" s="80"/>
      <c r="H49" s="80"/>
      <c r="I49" s="80"/>
      <c r="J49" s="8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</row>
    <row r="50" spans="1:55" ht="30" x14ac:dyDescent="0.2">
      <c r="A50" s="77" t="s">
        <v>148</v>
      </c>
      <c r="B50" s="78" t="s">
        <v>149</v>
      </c>
      <c r="C50" s="78"/>
      <c r="D50" s="79"/>
      <c r="E50" s="79"/>
      <c r="F50" s="80"/>
      <c r="G50" s="80"/>
      <c r="H50" s="80"/>
      <c r="I50" s="80"/>
      <c r="J50" s="8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</row>
    <row r="51" spans="1:55" ht="30" x14ac:dyDescent="0.2">
      <c r="A51" s="77" t="s">
        <v>150</v>
      </c>
      <c r="B51" s="78" t="s">
        <v>151</v>
      </c>
      <c r="C51" s="78"/>
      <c r="D51" s="79"/>
      <c r="E51" s="79"/>
      <c r="F51" s="80"/>
      <c r="G51" s="80"/>
      <c r="H51" s="80"/>
      <c r="I51" s="80"/>
      <c r="J51" s="8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</row>
    <row r="52" spans="1:55" ht="30" x14ac:dyDescent="0.2">
      <c r="A52" s="77" t="s">
        <v>152</v>
      </c>
      <c r="B52" s="78" t="s">
        <v>153</v>
      </c>
      <c r="C52" s="78"/>
      <c r="D52" s="79"/>
      <c r="E52" s="79"/>
      <c r="F52" s="80"/>
      <c r="G52" s="80"/>
      <c r="H52" s="80"/>
      <c r="I52" s="80"/>
      <c r="J52" s="8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</row>
    <row r="53" spans="1:55" ht="30" x14ac:dyDescent="0.2">
      <c r="A53" s="77" t="s">
        <v>154</v>
      </c>
      <c r="B53" s="78" t="s">
        <v>155</v>
      </c>
      <c r="C53" s="78"/>
      <c r="D53" s="79"/>
      <c r="E53" s="79"/>
      <c r="F53" s="80"/>
      <c r="G53" s="80"/>
      <c r="H53" s="80"/>
      <c r="I53" s="80"/>
      <c r="J53" s="8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</row>
    <row r="54" spans="1:55" s="89" customFormat="1" ht="15" x14ac:dyDescent="0.2">
      <c r="A54" s="83" t="s">
        <v>156</v>
      </c>
      <c r="B54" s="84" t="s">
        <v>157</v>
      </c>
      <c r="C54" s="84"/>
      <c r="D54" s="110" t="s">
        <v>115</v>
      </c>
      <c r="E54" s="110" t="s">
        <v>84</v>
      </c>
      <c r="F54" s="85" t="s">
        <v>85</v>
      </c>
      <c r="G54" s="85" t="s">
        <v>86</v>
      </c>
      <c r="H54" s="85" t="s">
        <v>87</v>
      </c>
      <c r="I54" s="85" t="s">
        <v>88</v>
      </c>
      <c r="J54" s="85" t="s">
        <v>89</v>
      </c>
      <c r="K54" s="85" t="s">
        <v>90</v>
      </c>
      <c r="L54" s="85" t="s">
        <v>91</v>
      </c>
      <c r="M54" s="85"/>
      <c r="N54" s="85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</row>
    <row r="55" spans="1:55" ht="30" x14ac:dyDescent="0.2">
      <c r="A55" s="77" t="s">
        <v>158</v>
      </c>
      <c r="B55" s="78" t="s">
        <v>159</v>
      </c>
      <c r="C55" s="78"/>
      <c r="D55" s="79"/>
      <c r="E55" s="79"/>
      <c r="F55" s="80"/>
      <c r="G55" s="80"/>
      <c r="H55" s="80"/>
      <c r="I55" s="80"/>
      <c r="J55" s="8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</row>
    <row r="56" spans="1:55" ht="30" x14ac:dyDescent="0.2">
      <c r="A56" s="77" t="s">
        <v>160</v>
      </c>
      <c r="B56" s="78" t="s">
        <v>161</v>
      </c>
      <c r="C56" s="78"/>
      <c r="D56" s="79"/>
      <c r="E56" s="79"/>
      <c r="F56" s="80"/>
      <c r="G56" s="80"/>
      <c r="H56" s="80"/>
      <c r="I56" s="80"/>
      <c r="J56" s="8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</row>
    <row r="57" spans="1:55" ht="30" x14ac:dyDescent="0.2">
      <c r="A57" s="77" t="s">
        <v>162</v>
      </c>
      <c r="B57" s="78" t="s">
        <v>163</v>
      </c>
      <c r="C57" s="78"/>
      <c r="D57" s="79"/>
      <c r="E57" s="79"/>
      <c r="F57" s="80"/>
      <c r="G57" s="80"/>
      <c r="H57" s="80"/>
      <c r="I57" s="80"/>
      <c r="J57" s="80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</row>
    <row r="58" spans="1:55" ht="30" x14ac:dyDescent="0.2">
      <c r="A58" s="77" t="s">
        <v>164</v>
      </c>
      <c r="B58" s="78" t="s">
        <v>165</v>
      </c>
      <c r="C58" s="78"/>
      <c r="D58" s="79"/>
      <c r="E58" s="79"/>
      <c r="F58" s="80"/>
      <c r="G58" s="80"/>
      <c r="H58" s="80"/>
      <c r="I58" s="80"/>
      <c r="J58" s="80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</row>
    <row r="59" spans="1:55" ht="30" x14ac:dyDescent="0.2">
      <c r="A59" s="77" t="s">
        <v>166</v>
      </c>
      <c r="B59" s="78" t="s">
        <v>167</v>
      </c>
      <c r="C59" s="78"/>
      <c r="D59" s="79"/>
      <c r="E59" s="79"/>
      <c r="F59" s="80"/>
      <c r="G59" s="80"/>
      <c r="H59" s="80"/>
      <c r="I59" s="80"/>
      <c r="J59" s="80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</row>
    <row r="60" spans="1:55" ht="30" x14ac:dyDescent="0.2">
      <c r="A60" s="77" t="s">
        <v>168</v>
      </c>
      <c r="B60" s="78" t="s">
        <v>169</v>
      </c>
      <c r="C60" s="78"/>
      <c r="D60" s="79"/>
      <c r="E60" s="79"/>
      <c r="F60" s="80"/>
      <c r="G60" s="80"/>
      <c r="H60" s="80"/>
      <c r="I60" s="80"/>
      <c r="J60" s="80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</row>
    <row r="61" spans="1:55" ht="30" x14ac:dyDescent="0.2">
      <c r="A61" s="77" t="s">
        <v>170</v>
      </c>
      <c r="B61" s="78" t="s">
        <v>171</v>
      </c>
      <c r="C61" s="78"/>
      <c r="D61" s="79"/>
      <c r="E61" s="79"/>
      <c r="F61" s="80"/>
      <c r="G61" s="80"/>
      <c r="H61" s="80"/>
      <c r="I61" s="80"/>
      <c r="J61" s="80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</row>
    <row r="62" spans="1:55" ht="30" x14ac:dyDescent="0.2">
      <c r="A62" s="77" t="s">
        <v>172</v>
      </c>
      <c r="B62" s="78" t="s">
        <v>173</v>
      </c>
      <c r="C62" s="78"/>
      <c r="D62" s="79"/>
      <c r="E62" s="79"/>
      <c r="F62" s="80"/>
      <c r="G62" s="80"/>
      <c r="H62" s="80"/>
      <c r="I62" s="80"/>
      <c r="J62" s="80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</row>
    <row r="63" spans="1:55" s="89" customFormat="1" ht="15" x14ac:dyDescent="0.2">
      <c r="A63" s="83" t="s">
        <v>174</v>
      </c>
      <c r="B63" s="84" t="s">
        <v>175</v>
      </c>
      <c r="C63" s="84"/>
      <c r="D63" s="110" t="s">
        <v>115</v>
      </c>
      <c r="E63" s="110" t="s">
        <v>84</v>
      </c>
      <c r="F63" s="85" t="s">
        <v>85</v>
      </c>
      <c r="G63" s="85" t="s">
        <v>86</v>
      </c>
      <c r="H63" s="85" t="s">
        <v>87</v>
      </c>
      <c r="I63" s="85" t="s">
        <v>88</v>
      </c>
      <c r="J63" s="85" t="s">
        <v>89</v>
      </c>
      <c r="K63" s="85" t="s">
        <v>90</v>
      </c>
      <c r="L63" s="85" t="s">
        <v>91</v>
      </c>
      <c r="M63" s="85"/>
      <c r="N63" s="85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</row>
    <row r="64" spans="1:55" ht="30" x14ac:dyDescent="0.2">
      <c r="A64" s="77" t="s">
        <v>176</v>
      </c>
      <c r="B64" s="78" t="s">
        <v>177</v>
      </c>
      <c r="C64" s="78"/>
      <c r="D64" s="79"/>
      <c r="E64" s="79"/>
      <c r="F64" s="80"/>
      <c r="G64" s="80"/>
      <c r="H64" s="80"/>
      <c r="I64" s="80"/>
      <c r="J64" s="80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</row>
    <row r="65" spans="1:55" ht="30" x14ac:dyDescent="0.2">
      <c r="A65" s="77" t="s">
        <v>178</v>
      </c>
      <c r="B65" s="78" t="s">
        <v>179</v>
      </c>
      <c r="C65" s="78"/>
      <c r="D65" s="79"/>
      <c r="E65" s="79"/>
      <c r="F65" s="80"/>
      <c r="G65" s="80"/>
      <c r="H65" s="80"/>
      <c r="I65" s="80"/>
      <c r="J65" s="80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</row>
    <row r="66" spans="1:55" ht="30" x14ac:dyDescent="0.2">
      <c r="A66" s="77" t="s">
        <v>180</v>
      </c>
      <c r="B66" s="78" t="s">
        <v>181</v>
      </c>
      <c r="C66" s="78"/>
      <c r="D66" s="79"/>
      <c r="E66" s="79"/>
      <c r="F66" s="80"/>
      <c r="G66" s="80"/>
      <c r="H66" s="80"/>
      <c r="I66" s="80"/>
      <c r="J66" s="80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</row>
    <row r="67" spans="1:55" ht="30" x14ac:dyDescent="0.2">
      <c r="A67" s="77" t="s">
        <v>182</v>
      </c>
      <c r="B67" s="78" t="s">
        <v>183</v>
      </c>
      <c r="C67" s="78"/>
      <c r="D67" s="79"/>
      <c r="E67" s="79"/>
      <c r="F67" s="80"/>
      <c r="G67" s="80"/>
      <c r="H67" s="80"/>
      <c r="I67" s="80"/>
      <c r="J67" s="80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</row>
    <row r="68" spans="1:55" ht="30" x14ac:dyDescent="0.2">
      <c r="A68" s="77" t="s">
        <v>184</v>
      </c>
      <c r="B68" s="78" t="s">
        <v>185</v>
      </c>
      <c r="C68" s="78"/>
      <c r="D68" s="79"/>
      <c r="E68" s="79"/>
      <c r="F68" s="80"/>
      <c r="G68" s="80"/>
      <c r="H68" s="80"/>
      <c r="I68" s="80"/>
      <c r="J68" s="80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</row>
    <row r="69" spans="1:55" ht="30" x14ac:dyDescent="0.2">
      <c r="A69" s="77" t="s">
        <v>186</v>
      </c>
      <c r="B69" s="78" t="s">
        <v>187</v>
      </c>
      <c r="C69" s="78"/>
      <c r="D69" s="79"/>
      <c r="E69" s="79"/>
      <c r="F69" s="80"/>
      <c r="G69" s="80"/>
      <c r="H69" s="80"/>
      <c r="I69" s="80"/>
      <c r="J69" s="80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</row>
    <row r="70" spans="1:55" ht="30" x14ac:dyDescent="0.2">
      <c r="A70" s="77" t="s">
        <v>188</v>
      </c>
      <c r="B70" s="78" t="s">
        <v>189</v>
      </c>
      <c r="C70" s="78"/>
      <c r="D70" s="79"/>
      <c r="E70" s="79"/>
      <c r="F70" s="80"/>
      <c r="G70" s="80"/>
      <c r="H70" s="80"/>
      <c r="I70" s="80"/>
      <c r="J70" s="80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</row>
    <row r="71" spans="1:55" ht="30" x14ac:dyDescent="0.2">
      <c r="A71" s="77" t="s">
        <v>190</v>
      </c>
      <c r="B71" s="78" t="s">
        <v>191</v>
      </c>
      <c r="C71" s="78"/>
      <c r="D71" s="79"/>
      <c r="E71" s="79"/>
      <c r="F71" s="80"/>
      <c r="G71" s="80"/>
      <c r="H71" s="80"/>
      <c r="I71" s="80"/>
      <c r="J71" s="80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</row>
    <row r="72" spans="1:55" s="89" customFormat="1" ht="15" x14ac:dyDescent="0.2">
      <c r="A72" s="83" t="s">
        <v>192</v>
      </c>
      <c r="B72" s="84" t="s">
        <v>193</v>
      </c>
      <c r="C72" s="84"/>
      <c r="D72" s="110"/>
      <c r="E72" s="110"/>
      <c r="F72" s="85"/>
      <c r="G72" s="85"/>
      <c r="H72" s="85"/>
      <c r="I72" s="85"/>
      <c r="J72" s="85"/>
      <c r="K72" s="85"/>
      <c r="L72" s="85"/>
      <c r="M72" s="85"/>
      <c r="N72" s="85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</row>
    <row r="73" spans="1:55" ht="30" x14ac:dyDescent="0.2">
      <c r="A73" s="77" t="s">
        <v>194</v>
      </c>
      <c r="B73" s="78" t="s">
        <v>195</v>
      </c>
      <c r="C73" s="78"/>
      <c r="D73" s="79"/>
      <c r="E73" s="79"/>
      <c r="F73" s="80"/>
      <c r="G73" s="80"/>
      <c r="H73" s="80"/>
      <c r="I73" s="80"/>
      <c r="J73" s="80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</row>
    <row r="74" spans="1:55" ht="30" x14ac:dyDescent="0.2">
      <c r="A74" s="77" t="s">
        <v>196</v>
      </c>
      <c r="B74" s="78" t="s">
        <v>197</v>
      </c>
      <c r="C74" s="78"/>
      <c r="D74" s="79"/>
      <c r="E74" s="79"/>
      <c r="F74" s="80"/>
      <c r="G74" s="80"/>
      <c r="H74" s="80"/>
      <c r="I74" s="80"/>
      <c r="J74" s="80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</row>
    <row r="75" spans="1:55" ht="30" x14ac:dyDescent="0.2">
      <c r="A75" s="77" t="s">
        <v>198</v>
      </c>
      <c r="B75" s="78" t="s">
        <v>199</v>
      </c>
      <c r="C75" s="78"/>
      <c r="D75" s="79"/>
      <c r="E75" s="79"/>
      <c r="F75" s="80"/>
      <c r="G75" s="80"/>
      <c r="H75" s="80"/>
      <c r="I75" s="80"/>
      <c r="J75" s="80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</row>
    <row r="76" spans="1:55" ht="30" x14ac:dyDescent="0.2">
      <c r="A76" s="77" t="s">
        <v>200</v>
      </c>
      <c r="B76" s="78" t="s">
        <v>201</v>
      </c>
      <c r="C76" s="78"/>
      <c r="D76" s="79"/>
      <c r="E76" s="79"/>
      <c r="F76" s="80"/>
      <c r="G76" s="80"/>
      <c r="H76" s="80"/>
      <c r="I76" s="80"/>
      <c r="J76" s="80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</row>
    <row r="77" spans="1:55" ht="30" x14ac:dyDescent="0.2">
      <c r="A77" s="77" t="s">
        <v>202</v>
      </c>
      <c r="B77" s="78" t="s">
        <v>203</v>
      </c>
      <c r="C77" s="78"/>
      <c r="D77" s="79"/>
      <c r="E77" s="79"/>
      <c r="F77" s="80"/>
      <c r="G77" s="80"/>
      <c r="H77" s="80"/>
      <c r="I77" s="80"/>
      <c r="J77" s="80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</row>
    <row r="78" spans="1:55" ht="30" x14ac:dyDescent="0.2">
      <c r="A78" s="77" t="s">
        <v>204</v>
      </c>
      <c r="B78" s="78" t="s">
        <v>205</v>
      </c>
      <c r="C78" s="78"/>
      <c r="D78" s="79"/>
      <c r="E78" s="79"/>
      <c r="F78" s="80"/>
      <c r="G78" s="80"/>
      <c r="H78" s="80"/>
      <c r="I78" s="80"/>
      <c r="J78" s="80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</row>
    <row r="79" spans="1:55" ht="30" x14ac:dyDescent="0.2">
      <c r="A79" s="77" t="s">
        <v>206</v>
      </c>
      <c r="B79" s="78" t="s">
        <v>207</v>
      </c>
      <c r="C79" s="78"/>
      <c r="D79" s="79"/>
      <c r="E79" s="79"/>
      <c r="F79" s="80"/>
      <c r="G79" s="80"/>
      <c r="H79" s="80"/>
      <c r="I79" s="80"/>
      <c r="J79" s="80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</row>
    <row r="80" spans="1:55" ht="30" x14ac:dyDescent="0.2">
      <c r="A80" s="77" t="s">
        <v>208</v>
      </c>
      <c r="B80" s="78" t="s">
        <v>209</v>
      </c>
      <c r="C80" s="78"/>
      <c r="D80" s="79"/>
      <c r="E80" s="79"/>
      <c r="F80" s="80"/>
      <c r="G80" s="80"/>
      <c r="H80" s="80"/>
      <c r="I80" s="80"/>
      <c r="J80" s="80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</row>
    <row r="81" spans="1:55" s="95" customFormat="1" ht="15" x14ac:dyDescent="0.2">
      <c r="A81" s="90" t="s">
        <v>210</v>
      </c>
      <c r="B81" s="91"/>
      <c r="C81" s="112"/>
      <c r="D81" s="92"/>
      <c r="E81" s="92"/>
      <c r="F81" s="93"/>
      <c r="G81" s="93"/>
      <c r="H81" s="93"/>
      <c r="I81" s="93"/>
      <c r="J81" s="93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</row>
    <row r="82" spans="1:55" ht="30" x14ac:dyDescent="0.2">
      <c r="A82" s="77" t="s">
        <v>211</v>
      </c>
      <c r="B82" s="97" t="s">
        <v>212</v>
      </c>
      <c r="C82" s="113" t="s">
        <v>213</v>
      </c>
      <c r="D82" s="79" t="s">
        <v>214</v>
      </c>
      <c r="E82" s="79" t="s">
        <v>215</v>
      </c>
      <c r="F82" s="79" t="s">
        <v>216</v>
      </c>
      <c r="G82" s="79" t="s">
        <v>217</v>
      </c>
      <c r="H82" s="79" t="s">
        <v>218</v>
      </c>
      <c r="I82" s="80"/>
      <c r="J82" s="80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</row>
    <row r="83" spans="1:55" ht="30" x14ac:dyDescent="0.2">
      <c r="A83" s="77" t="s">
        <v>219</v>
      </c>
      <c r="B83" s="97" t="s">
        <v>220</v>
      </c>
      <c r="C83" s="113"/>
      <c r="D83" s="79" t="s">
        <v>214</v>
      </c>
      <c r="E83" s="79" t="s">
        <v>215</v>
      </c>
      <c r="F83" s="79" t="s">
        <v>216</v>
      </c>
      <c r="G83" s="79" t="s">
        <v>217</v>
      </c>
      <c r="H83" s="79" t="s">
        <v>218</v>
      </c>
      <c r="I83" s="80"/>
      <c r="J83" s="80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</row>
    <row r="84" spans="1:55" ht="30" x14ac:dyDescent="0.2">
      <c r="A84" s="77" t="s">
        <v>221</v>
      </c>
      <c r="B84" s="97" t="s">
        <v>222</v>
      </c>
      <c r="C84" s="113"/>
      <c r="D84" s="79" t="s">
        <v>214</v>
      </c>
      <c r="E84" s="79" t="s">
        <v>215</v>
      </c>
      <c r="F84" s="79" t="s">
        <v>216</v>
      </c>
      <c r="G84" s="79" t="s">
        <v>217</v>
      </c>
      <c r="H84" s="79" t="s">
        <v>218</v>
      </c>
      <c r="I84" s="80"/>
      <c r="J84" s="80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</row>
    <row r="85" spans="1:55" ht="30" x14ac:dyDescent="0.2">
      <c r="A85" s="77" t="s">
        <v>223</v>
      </c>
      <c r="B85" s="97" t="s">
        <v>224</v>
      </c>
      <c r="C85" s="113"/>
      <c r="D85" s="79" t="s">
        <v>214</v>
      </c>
      <c r="E85" s="79" t="s">
        <v>215</v>
      </c>
      <c r="F85" s="79" t="s">
        <v>216</v>
      </c>
      <c r="G85" s="79" t="s">
        <v>217</v>
      </c>
      <c r="H85" s="79" t="s">
        <v>218</v>
      </c>
      <c r="I85" s="80"/>
      <c r="J85" s="80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</row>
    <row r="86" spans="1:55" ht="30" x14ac:dyDescent="0.2">
      <c r="A86" s="77" t="s">
        <v>225</v>
      </c>
      <c r="B86" s="97" t="s">
        <v>226</v>
      </c>
      <c r="C86" s="113" t="s">
        <v>227</v>
      </c>
      <c r="D86" s="79" t="s">
        <v>214</v>
      </c>
      <c r="E86" s="79" t="s">
        <v>215</v>
      </c>
      <c r="F86" s="79" t="s">
        <v>216</v>
      </c>
      <c r="G86" s="79" t="s">
        <v>217</v>
      </c>
      <c r="H86" s="79" t="s">
        <v>218</v>
      </c>
      <c r="I86" s="80"/>
      <c r="J86" s="80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</row>
    <row r="87" spans="1:55" ht="30" x14ac:dyDescent="0.2">
      <c r="A87" s="77" t="s">
        <v>228</v>
      </c>
      <c r="B87" s="97" t="s">
        <v>229</v>
      </c>
      <c r="C87" s="113"/>
      <c r="D87" s="79" t="s">
        <v>214</v>
      </c>
      <c r="E87" s="79" t="s">
        <v>215</v>
      </c>
      <c r="F87" s="79" t="s">
        <v>216</v>
      </c>
      <c r="G87" s="79" t="s">
        <v>217</v>
      </c>
      <c r="H87" s="79" t="s">
        <v>218</v>
      </c>
      <c r="I87" s="80"/>
      <c r="J87" s="80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</row>
    <row r="88" spans="1:55" ht="30" x14ac:dyDescent="0.2">
      <c r="A88" s="77" t="s">
        <v>230</v>
      </c>
      <c r="B88" s="97" t="s">
        <v>231</v>
      </c>
      <c r="C88" s="113"/>
      <c r="D88" s="79" t="s">
        <v>214</v>
      </c>
      <c r="E88" s="79" t="s">
        <v>215</v>
      </c>
      <c r="F88" s="79" t="s">
        <v>216</v>
      </c>
      <c r="G88" s="79" t="s">
        <v>217</v>
      </c>
      <c r="H88" s="79" t="s">
        <v>218</v>
      </c>
      <c r="I88" s="80"/>
      <c r="J88" s="80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</row>
    <row r="89" spans="1:55" ht="30" x14ac:dyDescent="0.2">
      <c r="A89" s="77" t="s">
        <v>232</v>
      </c>
      <c r="B89" s="97" t="s">
        <v>233</v>
      </c>
      <c r="C89" s="113" t="s">
        <v>234</v>
      </c>
      <c r="D89" s="79" t="s">
        <v>214</v>
      </c>
      <c r="E89" s="79" t="s">
        <v>215</v>
      </c>
      <c r="F89" s="79" t="s">
        <v>216</v>
      </c>
      <c r="G89" s="79" t="s">
        <v>217</v>
      </c>
      <c r="H89" s="79" t="s">
        <v>218</v>
      </c>
      <c r="I89" s="80"/>
      <c r="J89" s="80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</row>
    <row r="90" spans="1:55" ht="30" x14ac:dyDescent="0.2">
      <c r="A90" s="77" t="s">
        <v>235</v>
      </c>
      <c r="B90" s="97" t="s">
        <v>236</v>
      </c>
      <c r="C90" s="113"/>
      <c r="D90" s="79" t="s">
        <v>214</v>
      </c>
      <c r="E90" s="79" t="s">
        <v>215</v>
      </c>
      <c r="F90" s="79" t="s">
        <v>216</v>
      </c>
      <c r="G90" s="79" t="s">
        <v>217</v>
      </c>
      <c r="H90" s="79" t="s">
        <v>218</v>
      </c>
      <c r="I90" s="80"/>
      <c r="J90" s="80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</row>
    <row r="91" spans="1:55" ht="30" x14ac:dyDescent="0.2">
      <c r="A91" s="77" t="s">
        <v>237</v>
      </c>
      <c r="B91" s="97" t="s">
        <v>238</v>
      </c>
      <c r="C91" s="113"/>
      <c r="D91" s="79" t="s">
        <v>214</v>
      </c>
      <c r="E91" s="79" t="s">
        <v>215</v>
      </c>
      <c r="F91" s="79" t="s">
        <v>216</v>
      </c>
      <c r="G91" s="79" t="s">
        <v>217</v>
      </c>
      <c r="H91" s="79" t="s">
        <v>218</v>
      </c>
      <c r="I91" s="80"/>
      <c r="J91" s="80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</row>
    <row r="92" spans="1:55" ht="30" x14ac:dyDescent="0.2">
      <c r="A92" s="77" t="s">
        <v>239</v>
      </c>
      <c r="B92" s="97" t="s">
        <v>240</v>
      </c>
      <c r="C92" s="113" t="s">
        <v>241</v>
      </c>
      <c r="D92" s="79" t="s">
        <v>214</v>
      </c>
      <c r="E92" s="79" t="s">
        <v>215</v>
      </c>
      <c r="F92" s="79" t="s">
        <v>216</v>
      </c>
      <c r="G92" s="79" t="s">
        <v>217</v>
      </c>
      <c r="H92" s="79" t="s">
        <v>218</v>
      </c>
      <c r="I92" s="80"/>
      <c r="J92" s="80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</row>
    <row r="93" spans="1:55" ht="30" x14ac:dyDescent="0.2">
      <c r="A93" s="77" t="s">
        <v>242</v>
      </c>
      <c r="B93" s="97" t="s">
        <v>243</v>
      </c>
      <c r="C93" s="113"/>
      <c r="D93" s="79" t="s">
        <v>214</v>
      </c>
      <c r="E93" s="79" t="s">
        <v>215</v>
      </c>
      <c r="F93" s="79" t="s">
        <v>216</v>
      </c>
      <c r="G93" s="79" t="s">
        <v>217</v>
      </c>
      <c r="H93" s="79" t="s">
        <v>218</v>
      </c>
      <c r="I93" s="80"/>
      <c r="J93" s="80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</row>
    <row r="94" spans="1:55" ht="30" x14ac:dyDescent="0.2">
      <c r="A94" s="77" t="s">
        <v>244</v>
      </c>
      <c r="B94" s="97" t="s">
        <v>245</v>
      </c>
      <c r="C94" s="113" t="s">
        <v>246</v>
      </c>
      <c r="D94" s="79" t="s">
        <v>214</v>
      </c>
      <c r="E94" s="79" t="s">
        <v>215</v>
      </c>
      <c r="F94" s="79" t="s">
        <v>216</v>
      </c>
      <c r="G94" s="79" t="s">
        <v>217</v>
      </c>
      <c r="H94" s="79" t="s">
        <v>218</v>
      </c>
      <c r="I94" s="80"/>
      <c r="J94" s="80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</row>
    <row r="95" spans="1:55" ht="30" x14ac:dyDescent="0.2">
      <c r="A95" s="77" t="s">
        <v>247</v>
      </c>
      <c r="B95" s="97" t="s">
        <v>248</v>
      </c>
      <c r="C95" s="113"/>
      <c r="D95" s="79" t="s">
        <v>214</v>
      </c>
      <c r="E95" s="79" t="s">
        <v>215</v>
      </c>
      <c r="F95" s="79" t="s">
        <v>216</v>
      </c>
      <c r="G95" s="79" t="s">
        <v>217</v>
      </c>
      <c r="H95" s="79" t="s">
        <v>218</v>
      </c>
      <c r="I95" s="80"/>
      <c r="J95" s="80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</row>
    <row r="96" spans="1:55" ht="30" x14ac:dyDescent="0.2">
      <c r="A96" s="77" t="s">
        <v>249</v>
      </c>
      <c r="B96" s="97" t="s">
        <v>250</v>
      </c>
      <c r="C96" s="113"/>
      <c r="D96" s="79" t="s">
        <v>214</v>
      </c>
      <c r="E96" s="79" t="s">
        <v>215</v>
      </c>
      <c r="F96" s="79" t="s">
        <v>216</v>
      </c>
      <c r="G96" s="79" t="s">
        <v>217</v>
      </c>
      <c r="H96" s="79" t="s">
        <v>218</v>
      </c>
      <c r="I96" s="80"/>
      <c r="J96" s="80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</row>
    <row r="97" spans="1:55" s="89" customFormat="1" ht="15" x14ac:dyDescent="0.2">
      <c r="A97" s="181" t="s">
        <v>251</v>
      </c>
      <c r="B97" s="182"/>
      <c r="C97" s="182"/>
      <c r="D97" s="86"/>
      <c r="E97" s="86"/>
      <c r="F97" s="87"/>
      <c r="G97" s="87"/>
      <c r="H97" s="87"/>
      <c r="I97" s="87"/>
      <c r="J97" s="87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</row>
    <row r="98" spans="1:55" ht="120" x14ac:dyDescent="0.2">
      <c r="A98" s="77" t="s">
        <v>252</v>
      </c>
      <c r="B98" s="78" t="s">
        <v>253</v>
      </c>
      <c r="C98" s="78" t="s">
        <v>254</v>
      </c>
      <c r="D98" s="79" t="s">
        <v>255</v>
      </c>
      <c r="E98" s="79" t="s">
        <v>256</v>
      </c>
      <c r="F98" s="79" t="s">
        <v>257</v>
      </c>
      <c r="G98" s="79" t="s">
        <v>258</v>
      </c>
      <c r="H98" s="79" t="s">
        <v>259</v>
      </c>
      <c r="I98" s="80"/>
      <c r="J98" s="80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</row>
    <row r="99" spans="1:55" ht="15" x14ac:dyDescent="0.2">
      <c r="A99" s="77" t="s">
        <v>260</v>
      </c>
      <c r="B99" s="78" t="s">
        <v>261</v>
      </c>
      <c r="C99" s="114"/>
      <c r="D99" s="186"/>
      <c r="E99" s="115" t="s">
        <v>262</v>
      </c>
      <c r="F99" s="80"/>
      <c r="G99" s="80"/>
      <c r="H99" s="80"/>
      <c r="I99" s="80"/>
      <c r="J99" s="80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</row>
    <row r="100" spans="1:55" s="122" customFormat="1" ht="105" x14ac:dyDescent="0.2">
      <c r="A100" s="116" t="s">
        <v>263</v>
      </c>
      <c r="B100" s="117" t="s">
        <v>264</v>
      </c>
      <c r="C100" s="196" t="s">
        <v>265</v>
      </c>
      <c r="D100" s="118" t="s">
        <v>266</v>
      </c>
      <c r="E100" s="118" t="s">
        <v>267</v>
      </c>
      <c r="F100" s="119" t="s">
        <v>268</v>
      </c>
      <c r="G100" s="119" t="s">
        <v>269</v>
      </c>
      <c r="H100" s="119" t="s">
        <v>270</v>
      </c>
      <c r="I100" s="120"/>
      <c r="J100" s="120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</row>
    <row r="101" spans="1:55" s="122" customFormat="1" ht="15" x14ac:dyDescent="0.2">
      <c r="A101" s="123" t="s">
        <v>78</v>
      </c>
      <c r="B101" s="117" t="s">
        <v>271</v>
      </c>
      <c r="C101" s="196"/>
      <c r="D101" s="124"/>
      <c r="E101" s="118"/>
      <c r="F101" s="119"/>
      <c r="G101" s="119"/>
      <c r="H101" s="124" t="s">
        <v>80</v>
      </c>
      <c r="I101" s="120"/>
      <c r="J101" s="120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</row>
    <row r="102" spans="1:55" ht="30" x14ac:dyDescent="0.2">
      <c r="A102" s="77" t="s">
        <v>272</v>
      </c>
      <c r="B102" s="78" t="s">
        <v>273</v>
      </c>
      <c r="C102" s="196"/>
      <c r="D102" s="79"/>
      <c r="E102" s="79"/>
      <c r="F102" s="80"/>
      <c r="G102" s="80"/>
      <c r="H102" s="80"/>
      <c r="I102" s="80"/>
      <c r="J102" s="80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</row>
    <row r="103" spans="1:55" ht="45" x14ac:dyDescent="0.2">
      <c r="A103" s="77" t="s">
        <v>274</v>
      </c>
      <c r="B103" s="78" t="s">
        <v>275</v>
      </c>
      <c r="C103" s="196"/>
      <c r="D103" s="79" t="s">
        <v>276</v>
      </c>
      <c r="E103" s="79" t="s">
        <v>277</v>
      </c>
      <c r="F103" s="79" t="s">
        <v>278</v>
      </c>
      <c r="G103" s="79" t="s">
        <v>279</v>
      </c>
      <c r="H103" s="79" t="s">
        <v>280</v>
      </c>
      <c r="I103" s="80"/>
      <c r="J103" s="80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</row>
    <row r="104" spans="1:55" ht="30" x14ac:dyDescent="0.2">
      <c r="A104" s="77" t="s">
        <v>281</v>
      </c>
      <c r="B104" s="78" t="s">
        <v>282</v>
      </c>
      <c r="C104" s="196"/>
      <c r="D104" s="79"/>
      <c r="E104" s="79"/>
      <c r="F104" s="80"/>
      <c r="G104" s="80"/>
      <c r="H104" s="80"/>
      <c r="I104" s="80"/>
      <c r="J104" s="80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</row>
    <row r="105" spans="1:55" s="122" customFormat="1" ht="90" x14ac:dyDescent="0.2">
      <c r="A105" s="116" t="s">
        <v>283</v>
      </c>
      <c r="B105" s="117" t="s">
        <v>284</v>
      </c>
      <c r="C105" s="196"/>
      <c r="D105" s="118" t="s">
        <v>285</v>
      </c>
      <c r="E105" s="118" t="s">
        <v>267</v>
      </c>
      <c r="F105" s="119" t="s">
        <v>268</v>
      </c>
      <c r="G105" s="119" t="s">
        <v>269</v>
      </c>
      <c r="H105" s="119" t="s">
        <v>270</v>
      </c>
      <c r="I105" s="120"/>
      <c r="J105" s="120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</row>
    <row r="106" spans="1:55" s="122" customFormat="1" ht="15" x14ac:dyDescent="0.2">
      <c r="A106" s="123" t="s">
        <v>78</v>
      </c>
      <c r="B106" s="117" t="s">
        <v>286</v>
      </c>
      <c r="C106" s="196"/>
      <c r="D106" s="118" t="s">
        <v>287</v>
      </c>
      <c r="E106" s="118"/>
      <c r="F106" s="119"/>
      <c r="G106" s="119"/>
      <c r="H106" s="124" t="s">
        <v>80</v>
      </c>
      <c r="I106" s="120"/>
      <c r="J106" s="120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</row>
    <row r="107" spans="1:55" ht="30" x14ac:dyDescent="0.2">
      <c r="A107" s="77" t="s">
        <v>288</v>
      </c>
      <c r="B107" s="78" t="s">
        <v>289</v>
      </c>
      <c r="C107" s="196"/>
      <c r="D107" s="79"/>
      <c r="E107" s="79"/>
      <c r="F107" s="80"/>
      <c r="G107" s="80"/>
      <c r="H107" s="80"/>
      <c r="I107" s="80"/>
      <c r="J107" s="80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</row>
    <row r="108" spans="1:55" ht="45" x14ac:dyDescent="0.2">
      <c r="A108" s="77" t="s">
        <v>290</v>
      </c>
      <c r="B108" s="78" t="s">
        <v>291</v>
      </c>
      <c r="C108" s="196"/>
      <c r="D108" s="79" t="s">
        <v>292</v>
      </c>
      <c r="E108" s="79" t="s">
        <v>277</v>
      </c>
      <c r="F108" s="79" t="s">
        <v>278</v>
      </c>
      <c r="G108" s="79" t="s">
        <v>279</v>
      </c>
      <c r="H108" s="79" t="s">
        <v>280</v>
      </c>
      <c r="I108" s="80"/>
      <c r="J108" s="80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</row>
    <row r="109" spans="1:55" ht="30" x14ac:dyDescent="0.2">
      <c r="A109" s="77" t="s">
        <v>293</v>
      </c>
      <c r="B109" s="78" t="s">
        <v>294</v>
      </c>
      <c r="C109" s="196"/>
      <c r="D109" s="79"/>
      <c r="E109" s="79"/>
      <c r="F109" s="80"/>
      <c r="G109" s="80"/>
      <c r="H109" s="80"/>
      <c r="I109" s="80"/>
      <c r="J109" s="80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</row>
    <row r="110" spans="1:55" ht="45" x14ac:dyDescent="0.2">
      <c r="A110" s="125" t="s">
        <v>295</v>
      </c>
      <c r="B110" s="78" t="s">
        <v>296</v>
      </c>
      <c r="C110" s="78"/>
      <c r="D110" s="82" t="s">
        <v>297</v>
      </c>
      <c r="E110" s="82" t="s">
        <v>298</v>
      </c>
      <c r="F110" s="80" t="s">
        <v>299</v>
      </c>
      <c r="G110" s="80"/>
      <c r="H110" s="80"/>
      <c r="I110" s="80"/>
      <c r="J110" s="80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</row>
    <row r="111" spans="1:55" ht="30" x14ac:dyDescent="0.2">
      <c r="A111" s="77" t="s">
        <v>300</v>
      </c>
      <c r="B111" s="78" t="s">
        <v>301</v>
      </c>
      <c r="C111" s="78"/>
      <c r="D111" s="82" t="s">
        <v>297</v>
      </c>
      <c r="E111" s="82" t="s">
        <v>298</v>
      </c>
      <c r="F111" s="80" t="s">
        <v>299</v>
      </c>
      <c r="G111" s="80"/>
      <c r="H111" s="80"/>
      <c r="I111" s="80"/>
      <c r="J111" s="80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</row>
    <row r="112" spans="1:55" ht="45" x14ac:dyDescent="0.2">
      <c r="A112" s="77" t="s">
        <v>302</v>
      </c>
      <c r="B112" s="78" t="s">
        <v>303</v>
      </c>
      <c r="C112" s="78"/>
      <c r="D112" s="79" t="s">
        <v>304</v>
      </c>
      <c r="E112" s="79" t="s">
        <v>305</v>
      </c>
      <c r="F112" s="79" t="s">
        <v>306</v>
      </c>
      <c r="G112" s="79" t="s">
        <v>307</v>
      </c>
      <c r="H112" s="79" t="s">
        <v>308</v>
      </c>
      <c r="I112" s="79" t="s">
        <v>309</v>
      </c>
      <c r="J112" s="80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</row>
    <row r="113" spans="1:55" ht="30" x14ac:dyDescent="0.2">
      <c r="A113" s="77" t="s">
        <v>310</v>
      </c>
      <c r="B113" s="78" t="s">
        <v>311</v>
      </c>
      <c r="C113" s="78"/>
      <c r="D113" s="79"/>
      <c r="E113" s="79"/>
      <c r="F113" s="80"/>
      <c r="G113" s="80"/>
      <c r="H113" s="80"/>
      <c r="I113" s="80"/>
      <c r="J113" s="80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</row>
    <row r="114" spans="1:55" ht="30" x14ac:dyDescent="0.2">
      <c r="A114" s="77" t="s">
        <v>312</v>
      </c>
      <c r="B114" s="78" t="s">
        <v>313</v>
      </c>
      <c r="C114" s="78"/>
      <c r="D114" s="82" t="s">
        <v>297</v>
      </c>
      <c r="E114" s="82" t="s">
        <v>298</v>
      </c>
      <c r="F114" s="79"/>
      <c r="G114" s="79"/>
      <c r="H114" s="79"/>
      <c r="I114" s="79"/>
      <c r="J114" s="80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</row>
    <row r="115" spans="1:55" ht="45" x14ac:dyDescent="0.2">
      <c r="A115" s="77" t="s">
        <v>314</v>
      </c>
      <c r="B115" s="78" t="s">
        <v>315</v>
      </c>
      <c r="C115" s="78"/>
      <c r="D115" s="79" t="s">
        <v>304</v>
      </c>
      <c r="E115" s="79" t="s">
        <v>305</v>
      </c>
      <c r="F115" s="79" t="s">
        <v>306</v>
      </c>
      <c r="G115" s="79" t="s">
        <v>307</v>
      </c>
      <c r="H115" s="79" t="s">
        <v>308</v>
      </c>
      <c r="I115" s="79" t="s">
        <v>316</v>
      </c>
      <c r="J115" s="80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</row>
    <row r="116" spans="1:55" ht="30" x14ac:dyDescent="0.2">
      <c r="A116" s="77" t="s">
        <v>317</v>
      </c>
      <c r="B116" s="78" t="s">
        <v>318</v>
      </c>
      <c r="C116" s="78"/>
      <c r="D116" s="79"/>
      <c r="E116" s="79"/>
      <c r="F116" s="80"/>
      <c r="G116" s="80"/>
      <c r="H116" s="80"/>
      <c r="I116" s="80"/>
      <c r="J116" s="80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</row>
    <row r="117" spans="1:55" ht="15" x14ac:dyDescent="0.2">
      <c r="A117" s="77" t="s">
        <v>319</v>
      </c>
      <c r="B117" s="78" t="s">
        <v>320</v>
      </c>
      <c r="C117" s="78"/>
      <c r="D117" s="82" t="s">
        <v>297</v>
      </c>
      <c r="E117" s="82" t="s">
        <v>298</v>
      </c>
      <c r="F117" s="79"/>
      <c r="G117" s="79"/>
      <c r="H117" s="79"/>
      <c r="I117" s="79"/>
      <c r="J117" s="80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</row>
    <row r="118" spans="1:55" ht="45" x14ac:dyDescent="0.2">
      <c r="A118" s="77" t="s">
        <v>321</v>
      </c>
      <c r="B118" s="78" t="s">
        <v>322</v>
      </c>
      <c r="C118" s="78"/>
      <c r="D118" s="79" t="s">
        <v>304</v>
      </c>
      <c r="E118" s="79" t="s">
        <v>305</v>
      </c>
      <c r="F118" s="79" t="s">
        <v>306</v>
      </c>
      <c r="G118" s="79" t="s">
        <v>307</v>
      </c>
      <c r="H118" s="79" t="s">
        <v>308</v>
      </c>
      <c r="I118" s="79" t="s">
        <v>316</v>
      </c>
      <c r="J118" s="80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</row>
    <row r="119" spans="1:55" ht="30" x14ac:dyDescent="0.2">
      <c r="A119" s="77" t="s">
        <v>323</v>
      </c>
      <c r="B119" s="78" t="s">
        <v>324</v>
      </c>
      <c r="C119" s="78"/>
      <c r="D119" s="79"/>
      <c r="E119" s="79"/>
      <c r="F119" s="80"/>
      <c r="G119" s="80"/>
      <c r="H119" s="80"/>
      <c r="I119" s="80"/>
      <c r="J119" s="80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</row>
    <row r="120" spans="1:55" ht="30" x14ac:dyDescent="0.2">
      <c r="A120" s="77" t="s">
        <v>325</v>
      </c>
      <c r="B120" s="78" t="s">
        <v>326</v>
      </c>
      <c r="C120" s="78"/>
      <c r="D120" s="82" t="s">
        <v>297</v>
      </c>
      <c r="E120" s="82" t="s">
        <v>298</v>
      </c>
      <c r="F120" s="79"/>
      <c r="G120" s="79"/>
      <c r="H120" s="79"/>
      <c r="I120" s="79"/>
      <c r="J120" s="80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</row>
    <row r="121" spans="1:55" ht="45" x14ac:dyDescent="0.2">
      <c r="A121" s="77" t="s">
        <v>327</v>
      </c>
      <c r="B121" s="78" t="s">
        <v>328</v>
      </c>
      <c r="C121" s="78"/>
      <c r="D121" s="79" t="s">
        <v>304</v>
      </c>
      <c r="E121" s="79" t="s">
        <v>305</v>
      </c>
      <c r="F121" s="79" t="s">
        <v>306</v>
      </c>
      <c r="G121" s="79" t="s">
        <v>307</v>
      </c>
      <c r="H121" s="79" t="s">
        <v>308</v>
      </c>
      <c r="I121" s="79" t="s">
        <v>316</v>
      </c>
      <c r="J121" s="80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</row>
    <row r="122" spans="1:55" ht="30" x14ac:dyDescent="0.2">
      <c r="A122" s="77" t="s">
        <v>329</v>
      </c>
      <c r="B122" s="78" t="s">
        <v>330</v>
      </c>
      <c r="C122" s="78"/>
      <c r="D122" s="79"/>
      <c r="E122" s="79"/>
      <c r="F122" s="80"/>
      <c r="G122" s="80"/>
      <c r="H122" s="80"/>
      <c r="I122" s="80"/>
      <c r="J122" s="80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</row>
    <row r="123" spans="1:55" ht="30" x14ac:dyDescent="0.2">
      <c r="A123" s="126" t="s">
        <v>331</v>
      </c>
      <c r="B123" s="100"/>
      <c r="C123" s="100"/>
      <c r="D123" s="127"/>
      <c r="E123" s="128"/>
      <c r="F123" s="80"/>
      <c r="G123" s="80"/>
      <c r="H123" s="80"/>
      <c r="I123" s="80"/>
      <c r="J123" s="80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</row>
    <row r="124" spans="1:55" ht="15" x14ac:dyDescent="0.2">
      <c r="A124" s="103" t="s">
        <v>332</v>
      </c>
      <c r="B124" s="78" t="s">
        <v>333</v>
      </c>
      <c r="C124" s="78"/>
      <c r="D124" s="82" t="s">
        <v>51</v>
      </c>
      <c r="E124" s="129" t="s">
        <v>52</v>
      </c>
      <c r="F124" s="80"/>
      <c r="G124" s="80"/>
      <c r="H124" s="80"/>
      <c r="I124" s="80"/>
      <c r="J124" s="80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</row>
    <row r="125" spans="1:55" ht="15" x14ac:dyDescent="0.2">
      <c r="A125" s="103" t="s">
        <v>334</v>
      </c>
      <c r="B125" s="78" t="s">
        <v>335</v>
      </c>
      <c r="C125" s="78"/>
      <c r="D125" s="82" t="s">
        <v>51</v>
      </c>
      <c r="E125" s="129" t="s">
        <v>52</v>
      </c>
      <c r="F125" s="80"/>
      <c r="G125" s="80"/>
      <c r="H125" s="80"/>
      <c r="I125" s="80"/>
      <c r="J125" s="80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</row>
    <row r="126" spans="1:55" ht="15" x14ac:dyDescent="0.2">
      <c r="A126" s="103" t="s">
        <v>336</v>
      </c>
      <c r="B126" s="78" t="s">
        <v>337</v>
      </c>
      <c r="C126" s="78"/>
      <c r="D126" s="82" t="s">
        <v>51</v>
      </c>
      <c r="E126" s="129" t="s">
        <v>52</v>
      </c>
      <c r="F126" s="80"/>
      <c r="G126" s="80"/>
      <c r="H126" s="80"/>
      <c r="I126" s="80"/>
      <c r="J126" s="80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</row>
    <row r="127" spans="1:55" ht="15" x14ac:dyDescent="0.2">
      <c r="A127" s="103" t="s">
        <v>338</v>
      </c>
      <c r="B127" s="78" t="s">
        <v>339</v>
      </c>
      <c r="C127" s="78"/>
      <c r="D127" s="82" t="s">
        <v>51</v>
      </c>
      <c r="E127" s="129" t="s">
        <v>52</v>
      </c>
      <c r="F127" s="80"/>
      <c r="G127" s="80"/>
      <c r="H127" s="80"/>
      <c r="I127" s="80"/>
      <c r="J127" s="80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</row>
    <row r="128" spans="1:55" ht="15" x14ac:dyDescent="0.2">
      <c r="A128" s="103" t="s">
        <v>340</v>
      </c>
      <c r="B128" s="78" t="s">
        <v>341</v>
      </c>
      <c r="C128" s="78"/>
      <c r="D128" s="82" t="s">
        <v>51</v>
      </c>
      <c r="E128" s="129" t="s">
        <v>52</v>
      </c>
      <c r="F128" s="80"/>
      <c r="G128" s="80"/>
      <c r="H128" s="80"/>
      <c r="I128" s="80"/>
      <c r="J128" s="80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</row>
    <row r="129" spans="1:55" ht="15" x14ac:dyDescent="0.2">
      <c r="A129" s="103" t="s">
        <v>76</v>
      </c>
      <c r="B129" s="78" t="s">
        <v>342</v>
      </c>
      <c r="C129" s="78"/>
      <c r="D129" s="82" t="s">
        <v>51</v>
      </c>
      <c r="E129" s="129" t="s">
        <v>52</v>
      </c>
      <c r="F129" s="80"/>
      <c r="G129" s="80"/>
      <c r="H129" s="80"/>
      <c r="I129" s="80"/>
      <c r="J129" s="80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</row>
    <row r="130" spans="1:55" ht="15" x14ac:dyDescent="0.2">
      <c r="A130" s="105" t="s">
        <v>78</v>
      </c>
      <c r="B130" s="106" t="s">
        <v>343</v>
      </c>
      <c r="C130" s="107" t="s">
        <v>80</v>
      </c>
      <c r="D130" s="130"/>
      <c r="E130" s="131"/>
      <c r="F130" s="80"/>
      <c r="G130" s="80"/>
      <c r="H130" s="80"/>
      <c r="I130" s="80"/>
      <c r="J130" s="80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</row>
    <row r="131" spans="1:55" ht="30" x14ac:dyDescent="0.2">
      <c r="A131" s="77" t="s">
        <v>344</v>
      </c>
      <c r="B131" s="78" t="s">
        <v>345</v>
      </c>
      <c r="C131" s="78"/>
      <c r="D131" s="79" t="s">
        <v>346</v>
      </c>
      <c r="E131" s="79" t="s">
        <v>347</v>
      </c>
      <c r="F131" s="79" t="s">
        <v>348</v>
      </c>
      <c r="G131" s="80"/>
      <c r="H131" s="80"/>
      <c r="I131" s="80"/>
      <c r="J131" s="80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</row>
    <row r="132" spans="1:55" ht="45" x14ac:dyDescent="0.2">
      <c r="A132" s="77" t="s">
        <v>349</v>
      </c>
      <c r="B132" s="78" t="s">
        <v>350</v>
      </c>
      <c r="C132" s="78"/>
      <c r="D132" s="79" t="s">
        <v>292</v>
      </c>
      <c r="E132" s="79" t="s">
        <v>277</v>
      </c>
      <c r="F132" s="79" t="s">
        <v>278</v>
      </c>
      <c r="G132" s="79" t="s">
        <v>279</v>
      </c>
      <c r="H132" s="79" t="s">
        <v>280</v>
      </c>
      <c r="I132" s="80"/>
      <c r="J132" s="80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</row>
    <row r="133" spans="1:55" ht="30" x14ac:dyDescent="0.2">
      <c r="A133" s="77" t="s">
        <v>351</v>
      </c>
      <c r="B133" s="78" t="s">
        <v>352</v>
      </c>
      <c r="C133" s="78"/>
      <c r="D133" s="79"/>
      <c r="E133" s="79"/>
      <c r="F133" s="80"/>
      <c r="G133" s="80"/>
      <c r="H133" s="80"/>
      <c r="I133" s="80"/>
      <c r="J133" s="80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</row>
    <row r="134" spans="1:55" ht="30" x14ac:dyDescent="0.2">
      <c r="A134" s="77" t="s">
        <v>353</v>
      </c>
      <c r="B134" s="78" t="s">
        <v>354</v>
      </c>
      <c r="C134" s="78"/>
      <c r="D134" s="79" t="s">
        <v>346</v>
      </c>
      <c r="E134" s="79" t="s">
        <v>347</v>
      </c>
      <c r="F134" s="79" t="s">
        <v>348</v>
      </c>
      <c r="G134" s="80"/>
      <c r="H134" s="80"/>
      <c r="I134" s="80"/>
      <c r="J134" s="80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</row>
    <row r="135" spans="1:55" ht="45" x14ac:dyDescent="0.2">
      <c r="A135" s="77" t="s">
        <v>355</v>
      </c>
      <c r="B135" s="78" t="s">
        <v>356</v>
      </c>
      <c r="C135" s="78"/>
      <c r="D135" s="79" t="s">
        <v>292</v>
      </c>
      <c r="E135" s="79" t="s">
        <v>277</v>
      </c>
      <c r="F135" s="79" t="s">
        <v>278</v>
      </c>
      <c r="G135" s="79" t="s">
        <v>279</v>
      </c>
      <c r="H135" s="79" t="s">
        <v>280</v>
      </c>
      <c r="I135" s="80"/>
      <c r="J135" s="80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</row>
    <row r="136" spans="1:55" ht="30" x14ac:dyDescent="0.2">
      <c r="A136" s="77" t="s">
        <v>357</v>
      </c>
      <c r="B136" s="78" t="s">
        <v>358</v>
      </c>
      <c r="C136" s="78"/>
      <c r="D136" s="79"/>
      <c r="E136" s="79"/>
      <c r="F136" s="80"/>
      <c r="G136" s="80"/>
      <c r="H136" s="80"/>
      <c r="I136" s="80"/>
      <c r="J136" s="80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</row>
    <row r="137" spans="1:55" ht="30" x14ac:dyDescent="0.2">
      <c r="A137" s="77" t="s">
        <v>359</v>
      </c>
      <c r="B137" s="78" t="s">
        <v>360</v>
      </c>
      <c r="C137" s="78"/>
      <c r="D137" s="79" t="s">
        <v>346</v>
      </c>
      <c r="E137" s="79" t="s">
        <v>347</v>
      </c>
      <c r="F137" s="79" t="s">
        <v>348</v>
      </c>
      <c r="G137" s="80"/>
      <c r="H137" s="80"/>
      <c r="I137" s="80"/>
      <c r="J137" s="80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</row>
    <row r="138" spans="1:55" ht="45" x14ac:dyDescent="0.2">
      <c r="A138" s="77" t="s">
        <v>361</v>
      </c>
      <c r="B138" s="78" t="s">
        <v>362</v>
      </c>
      <c r="C138" s="78"/>
      <c r="D138" s="79" t="s">
        <v>292</v>
      </c>
      <c r="E138" s="79" t="s">
        <v>277</v>
      </c>
      <c r="F138" s="79" t="s">
        <v>278</v>
      </c>
      <c r="G138" s="79" t="s">
        <v>279</v>
      </c>
      <c r="H138" s="79" t="s">
        <v>280</v>
      </c>
      <c r="I138" s="80"/>
      <c r="J138" s="80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</row>
    <row r="139" spans="1:55" ht="15" x14ac:dyDescent="0.2">
      <c r="A139" s="77" t="s">
        <v>363</v>
      </c>
      <c r="B139" s="78" t="s">
        <v>364</v>
      </c>
      <c r="C139" s="78"/>
      <c r="D139" s="79"/>
      <c r="E139" s="79"/>
      <c r="F139" s="80"/>
      <c r="G139" s="80"/>
      <c r="H139" s="80"/>
      <c r="I139" s="80"/>
      <c r="J139" s="80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</row>
    <row r="140" spans="1:55" ht="30" x14ac:dyDescent="0.2">
      <c r="A140" s="77" t="s">
        <v>365</v>
      </c>
      <c r="B140" s="78" t="s">
        <v>366</v>
      </c>
      <c r="C140" s="78"/>
      <c r="D140" s="79" t="s">
        <v>346</v>
      </c>
      <c r="E140" s="79" t="s">
        <v>347</v>
      </c>
      <c r="F140" s="79" t="s">
        <v>348</v>
      </c>
      <c r="G140" s="80"/>
      <c r="H140" s="80"/>
      <c r="I140" s="80"/>
      <c r="J140" s="80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</row>
    <row r="141" spans="1:55" ht="45" x14ac:dyDescent="0.2">
      <c r="A141" s="77" t="s">
        <v>367</v>
      </c>
      <c r="B141" s="78" t="s">
        <v>368</v>
      </c>
      <c r="C141" s="78"/>
      <c r="D141" s="79" t="s">
        <v>292</v>
      </c>
      <c r="E141" s="79" t="s">
        <v>277</v>
      </c>
      <c r="F141" s="79" t="s">
        <v>278</v>
      </c>
      <c r="G141" s="79" t="s">
        <v>279</v>
      </c>
      <c r="H141" s="79" t="s">
        <v>280</v>
      </c>
      <c r="I141" s="80"/>
      <c r="J141" s="80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</row>
    <row r="142" spans="1:55" ht="30" x14ac:dyDescent="0.2">
      <c r="A142" s="77" t="s">
        <v>369</v>
      </c>
      <c r="B142" s="78" t="s">
        <v>370</v>
      </c>
      <c r="C142" s="78"/>
      <c r="D142" s="79"/>
      <c r="E142" s="79"/>
      <c r="F142" s="80"/>
      <c r="G142" s="80"/>
      <c r="H142" s="80"/>
      <c r="I142" s="80"/>
      <c r="J142" s="80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</row>
    <row r="143" spans="1:55" ht="15" x14ac:dyDescent="0.2">
      <c r="A143" s="77" t="s">
        <v>371</v>
      </c>
      <c r="B143" s="78" t="s">
        <v>372</v>
      </c>
      <c r="C143" s="78"/>
      <c r="D143" s="79"/>
      <c r="E143" s="79"/>
      <c r="F143" s="80"/>
      <c r="G143" s="80"/>
      <c r="H143" s="80"/>
      <c r="I143" s="80"/>
      <c r="J143" s="80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</row>
    <row r="144" spans="1:55" ht="30" x14ac:dyDescent="0.2">
      <c r="A144" s="77" t="s">
        <v>373</v>
      </c>
      <c r="B144" s="78" t="s">
        <v>374</v>
      </c>
      <c r="C144" s="78"/>
      <c r="D144" s="79" t="s">
        <v>346</v>
      </c>
      <c r="E144" s="79" t="s">
        <v>347</v>
      </c>
      <c r="F144" s="79" t="s">
        <v>348</v>
      </c>
      <c r="G144" s="80"/>
      <c r="H144" s="80"/>
      <c r="I144" s="80"/>
      <c r="J144" s="80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</row>
    <row r="145" spans="1:55" ht="45" x14ac:dyDescent="0.2">
      <c r="A145" s="77" t="s">
        <v>375</v>
      </c>
      <c r="B145" s="78" t="s">
        <v>376</v>
      </c>
      <c r="C145" s="78"/>
      <c r="D145" s="79" t="s">
        <v>292</v>
      </c>
      <c r="E145" s="79" t="s">
        <v>277</v>
      </c>
      <c r="F145" s="79" t="s">
        <v>278</v>
      </c>
      <c r="G145" s="79" t="s">
        <v>279</v>
      </c>
      <c r="H145" s="79" t="s">
        <v>280</v>
      </c>
      <c r="I145" s="80"/>
      <c r="J145" s="80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</row>
    <row r="146" spans="1:55" ht="30" x14ac:dyDescent="0.2">
      <c r="A146" s="77" t="s">
        <v>377</v>
      </c>
      <c r="B146" s="78" t="s">
        <v>378</v>
      </c>
      <c r="C146" s="78"/>
      <c r="D146" s="79"/>
      <c r="E146" s="79"/>
      <c r="F146" s="80"/>
      <c r="G146" s="80"/>
      <c r="H146" s="80"/>
      <c r="I146" s="80"/>
      <c r="J146" s="80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</row>
    <row r="147" spans="1:55" s="137" customFormat="1" ht="32.75" customHeight="1" x14ac:dyDescent="0.2">
      <c r="A147" s="132" t="s">
        <v>379</v>
      </c>
      <c r="B147" s="133"/>
      <c r="C147" s="133"/>
      <c r="D147" s="134"/>
      <c r="E147" s="134"/>
      <c r="F147" s="135"/>
      <c r="G147" s="135"/>
      <c r="H147" s="135"/>
      <c r="I147" s="135"/>
      <c r="J147" s="135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</row>
    <row r="148" spans="1:55" ht="30" x14ac:dyDescent="0.2">
      <c r="A148" s="77" t="s">
        <v>380</v>
      </c>
      <c r="B148" s="97" t="s">
        <v>381</v>
      </c>
      <c r="C148" s="138" t="s">
        <v>382</v>
      </c>
      <c r="D148" s="139" t="s">
        <v>383</v>
      </c>
      <c r="E148" s="79" t="s">
        <v>384</v>
      </c>
      <c r="F148" s="79" t="s">
        <v>385</v>
      </c>
      <c r="G148" s="79" t="s">
        <v>386</v>
      </c>
      <c r="H148" s="79" t="s">
        <v>387</v>
      </c>
      <c r="I148" s="79" t="s">
        <v>388</v>
      </c>
      <c r="J148" s="80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</row>
    <row r="149" spans="1:55" ht="30" x14ac:dyDescent="0.2">
      <c r="A149" s="77" t="s">
        <v>389</v>
      </c>
      <c r="B149" s="97" t="s">
        <v>390</v>
      </c>
      <c r="C149" s="140"/>
      <c r="D149" s="139" t="s">
        <v>383</v>
      </c>
      <c r="E149" s="79" t="s">
        <v>384</v>
      </c>
      <c r="F149" s="79" t="s">
        <v>385</v>
      </c>
      <c r="G149" s="79" t="s">
        <v>386</v>
      </c>
      <c r="H149" s="79" t="s">
        <v>387</v>
      </c>
      <c r="I149" s="79" t="s">
        <v>388</v>
      </c>
      <c r="J149" s="80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</row>
    <row r="150" spans="1:55" ht="30" x14ac:dyDescent="0.2">
      <c r="A150" s="77" t="s">
        <v>391</v>
      </c>
      <c r="B150" s="97" t="s">
        <v>392</v>
      </c>
      <c r="C150" s="140"/>
      <c r="D150" s="139" t="s">
        <v>383</v>
      </c>
      <c r="E150" s="79" t="s">
        <v>384</v>
      </c>
      <c r="F150" s="79" t="s">
        <v>385</v>
      </c>
      <c r="G150" s="79" t="s">
        <v>386</v>
      </c>
      <c r="H150" s="79" t="s">
        <v>387</v>
      </c>
      <c r="I150" s="79" t="s">
        <v>388</v>
      </c>
      <c r="J150" s="80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</row>
    <row r="151" spans="1:55" ht="30" x14ac:dyDescent="0.2">
      <c r="A151" s="77" t="s">
        <v>393</v>
      </c>
      <c r="B151" s="97" t="s">
        <v>394</v>
      </c>
      <c r="C151" s="140"/>
      <c r="D151" s="139" t="s">
        <v>383</v>
      </c>
      <c r="E151" s="79" t="s">
        <v>384</v>
      </c>
      <c r="F151" s="79" t="s">
        <v>385</v>
      </c>
      <c r="G151" s="79" t="s">
        <v>386</v>
      </c>
      <c r="H151" s="79" t="s">
        <v>387</v>
      </c>
      <c r="I151" s="79" t="s">
        <v>388</v>
      </c>
      <c r="J151" s="80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</row>
    <row r="152" spans="1:55" ht="30" x14ac:dyDescent="0.2">
      <c r="A152" s="77" t="s">
        <v>395</v>
      </c>
      <c r="B152" s="97" t="s">
        <v>396</v>
      </c>
      <c r="C152" s="140"/>
      <c r="D152" s="139" t="s">
        <v>383</v>
      </c>
      <c r="E152" s="79" t="s">
        <v>384</v>
      </c>
      <c r="F152" s="79" t="s">
        <v>385</v>
      </c>
      <c r="G152" s="79" t="s">
        <v>386</v>
      </c>
      <c r="H152" s="79" t="s">
        <v>387</v>
      </c>
      <c r="I152" s="79" t="s">
        <v>388</v>
      </c>
      <c r="J152" s="80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</row>
    <row r="153" spans="1:55" ht="45" x14ac:dyDescent="0.2">
      <c r="A153" s="77" t="s">
        <v>397</v>
      </c>
      <c r="B153" s="97" t="s">
        <v>398</v>
      </c>
      <c r="C153" s="140" t="s">
        <v>399</v>
      </c>
      <c r="D153" s="139" t="s">
        <v>383</v>
      </c>
      <c r="E153" s="79" t="s">
        <v>384</v>
      </c>
      <c r="F153" s="79" t="s">
        <v>385</v>
      </c>
      <c r="G153" s="79" t="s">
        <v>386</v>
      </c>
      <c r="H153" s="79" t="s">
        <v>387</v>
      </c>
      <c r="I153" s="79" t="s">
        <v>388</v>
      </c>
      <c r="J153" s="80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</row>
    <row r="154" spans="1:55" ht="30" x14ac:dyDescent="0.2">
      <c r="A154" s="77" t="s">
        <v>400</v>
      </c>
      <c r="B154" s="97" t="s">
        <v>401</v>
      </c>
      <c r="C154" s="140"/>
      <c r="D154" s="139" t="s">
        <v>383</v>
      </c>
      <c r="E154" s="79" t="s">
        <v>384</v>
      </c>
      <c r="F154" s="79" t="s">
        <v>385</v>
      </c>
      <c r="G154" s="79" t="s">
        <v>386</v>
      </c>
      <c r="H154" s="79" t="s">
        <v>387</v>
      </c>
      <c r="I154" s="79" t="s">
        <v>388</v>
      </c>
      <c r="J154" s="80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</row>
    <row r="155" spans="1:55" ht="30" x14ac:dyDescent="0.2">
      <c r="A155" s="77" t="s">
        <v>402</v>
      </c>
      <c r="B155" s="97" t="s">
        <v>403</v>
      </c>
      <c r="C155" s="140"/>
      <c r="D155" s="139" t="s">
        <v>383</v>
      </c>
      <c r="E155" s="79" t="s">
        <v>384</v>
      </c>
      <c r="F155" s="79" t="s">
        <v>385</v>
      </c>
      <c r="G155" s="79" t="s">
        <v>386</v>
      </c>
      <c r="H155" s="79" t="s">
        <v>387</v>
      </c>
      <c r="I155" s="79" t="s">
        <v>388</v>
      </c>
      <c r="J155" s="80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</row>
    <row r="156" spans="1:55" ht="45" x14ac:dyDescent="0.2">
      <c r="A156" s="77" t="s">
        <v>404</v>
      </c>
      <c r="B156" s="97" t="s">
        <v>405</v>
      </c>
      <c r="C156" s="140" t="s">
        <v>406</v>
      </c>
      <c r="D156" s="139" t="s">
        <v>383</v>
      </c>
      <c r="E156" s="79" t="s">
        <v>384</v>
      </c>
      <c r="F156" s="79" t="s">
        <v>385</v>
      </c>
      <c r="G156" s="79" t="s">
        <v>386</v>
      </c>
      <c r="H156" s="79" t="s">
        <v>387</v>
      </c>
      <c r="I156" s="79" t="s">
        <v>388</v>
      </c>
      <c r="J156" s="80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</row>
    <row r="157" spans="1:55" ht="30" x14ac:dyDescent="0.2">
      <c r="A157" s="77" t="s">
        <v>407</v>
      </c>
      <c r="B157" s="97" t="s">
        <v>408</v>
      </c>
      <c r="C157" s="140"/>
      <c r="D157" s="139" t="s">
        <v>383</v>
      </c>
      <c r="E157" s="79" t="s">
        <v>384</v>
      </c>
      <c r="F157" s="79" t="s">
        <v>385</v>
      </c>
      <c r="G157" s="79" t="s">
        <v>386</v>
      </c>
      <c r="H157" s="79" t="s">
        <v>387</v>
      </c>
      <c r="I157" s="79" t="s">
        <v>388</v>
      </c>
      <c r="J157" s="80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</row>
    <row r="158" spans="1:55" ht="30" x14ac:dyDescent="0.2">
      <c r="A158" s="77" t="s">
        <v>409</v>
      </c>
      <c r="B158" s="97" t="s">
        <v>410</v>
      </c>
      <c r="C158" s="140"/>
      <c r="D158" s="139" t="s">
        <v>383</v>
      </c>
      <c r="E158" s="79" t="s">
        <v>384</v>
      </c>
      <c r="F158" s="79" t="s">
        <v>385</v>
      </c>
      <c r="G158" s="79" t="s">
        <v>386</v>
      </c>
      <c r="H158" s="79" t="s">
        <v>387</v>
      </c>
      <c r="I158" s="79" t="s">
        <v>388</v>
      </c>
      <c r="J158" s="80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</row>
    <row r="159" spans="1:55" ht="60" x14ac:dyDescent="0.2">
      <c r="A159" s="77" t="s">
        <v>411</v>
      </c>
      <c r="B159" s="97" t="s">
        <v>412</v>
      </c>
      <c r="C159" s="140"/>
      <c r="D159" s="139" t="s">
        <v>383</v>
      </c>
      <c r="E159" s="79" t="s">
        <v>384</v>
      </c>
      <c r="F159" s="79" t="s">
        <v>385</v>
      </c>
      <c r="G159" s="79" t="s">
        <v>386</v>
      </c>
      <c r="H159" s="79" t="s">
        <v>387</v>
      </c>
      <c r="I159" s="79" t="s">
        <v>388</v>
      </c>
      <c r="J159" s="80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</row>
    <row r="160" spans="1:55" ht="30" x14ac:dyDescent="0.2">
      <c r="A160" s="77" t="s">
        <v>413</v>
      </c>
      <c r="B160" s="97" t="s">
        <v>414</v>
      </c>
      <c r="C160" s="140" t="s">
        <v>415</v>
      </c>
      <c r="D160" s="139" t="s">
        <v>383</v>
      </c>
      <c r="E160" s="79" t="s">
        <v>384</v>
      </c>
      <c r="F160" s="79" t="s">
        <v>385</v>
      </c>
      <c r="G160" s="79" t="s">
        <v>386</v>
      </c>
      <c r="H160" s="79" t="s">
        <v>387</v>
      </c>
      <c r="I160" s="79" t="s">
        <v>388</v>
      </c>
      <c r="J160" s="80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</row>
    <row r="161" spans="1:55" ht="45" x14ac:dyDescent="0.2">
      <c r="A161" s="77" t="s">
        <v>416</v>
      </c>
      <c r="B161" s="97" t="s">
        <v>417</v>
      </c>
      <c r="C161" s="140"/>
      <c r="D161" s="139" t="s">
        <v>383</v>
      </c>
      <c r="E161" s="79" t="s">
        <v>384</v>
      </c>
      <c r="F161" s="79" t="s">
        <v>385</v>
      </c>
      <c r="G161" s="79" t="s">
        <v>386</v>
      </c>
      <c r="H161" s="79" t="s">
        <v>387</v>
      </c>
      <c r="I161" s="79" t="s">
        <v>388</v>
      </c>
      <c r="J161" s="80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</row>
    <row r="162" spans="1:55" ht="30" x14ac:dyDescent="0.2">
      <c r="A162" s="77" t="s">
        <v>418</v>
      </c>
      <c r="B162" s="97" t="s">
        <v>419</v>
      </c>
      <c r="C162" s="140"/>
      <c r="D162" s="139" t="s">
        <v>383</v>
      </c>
      <c r="E162" s="79" t="s">
        <v>384</v>
      </c>
      <c r="F162" s="79" t="s">
        <v>385</v>
      </c>
      <c r="G162" s="79" t="s">
        <v>386</v>
      </c>
      <c r="H162" s="79" t="s">
        <v>387</v>
      </c>
      <c r="I162" s="79" t="s">
        <v>388</v>
      </c>
      <c r="J162" s="80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</row>
    <row r="163" spans="1:55" ht="30" x14ac:dyDescent="0.2">
      <c r="A163" s="77" t="s">
        <v>420</v>
      </c>
      <c r="B163" s="97" t="s">
        <v>421</v>
      </c>
      <c r="C163" s="140"/>
      <c r="D163" s="139" t="s">
        <v>383</v>
      </c>
      <c r="E163" s="79" t="s">
        <v>384</v>
      </c>
      <c r="F163" s="79" t="s">
        <v>385</v>
      </c>
      <c r="G163" s="79" t="s">
        <v>386</v>
      </c>
      <c r="H163" s="79" t="s">
        <v>387</v>
      </c>
      <c r="I163" s="79" t="s">
        <v>388</v>
      </c>
      <c r="J163" s="80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</row>
    <row r="164" spans="1:55" ht="15" x14ac:dyDescent="0.2">
      <c r="A164" s="77" t="s">
        <v>422</v>
      </c>
      <c r="B164" s="97" t="s">
        <v>423</v>
      </c>
      <c r="C164" s="140"/>
      <c r="D164" s="139" t="s">
        <v>383</v>
      </c>
      <c r="E164" s="79" t="s">
        <v>384</v>
      </c>
      <c r="F164" s="79" t="s">
        <v>385</v>
      </c>
      <c r="G164" s="79" t="s">
        <v>386</v>
      </c>
      <c r="H164" s="79" t="s">
        <v>387</v>
      </c>
      <c r="I164" s="79" t="s">
        <v>388</v>
      </c>
      <c r="J164" s="80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</row>
    <row r="165" spans="1:55" ht="30" x14ac:dyDescent="0.2">
      <c r="A165" s="77" t="s">
        <v>424</v>
      </c>
      <c r="B165" s="97" t="s">
        <v>425</v>
      </c>
      <c r="C165" s="140" t="s">
        <v>426</v>
      </c>
      <c r="D165" s="139" t="s">
        <v>383</v>
      </c>
      <c r="E165" s="79" t="s">
        <v>384</v>
      </c>
      <c r="F165" s="79" t="s">
        <v>385</v>
      </c>
      <c r="G165" s="79" t="s">
        <v>386</v>
      </c>
      <c r="H165" s="79" t="s">
        <v>387</v>
      </c>
      <c r="I165" s="79" t="s">
        <v>388</v>
      </c>
      <c r="J165" s="80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</row>
    <row r="166" spans="1:55" ht="30" x14ac:dyDescent="0.2">
      <c r="A166" s="77" t="s">
        <v>427</v>
      </c>
      <c r="B166" s="97" t="s">
        <v>428</v>
      </c>
      <c r="C166" s="140"/>
      <c r="D166" s="139" t="s">
        <v>383</v>
      </c>
      <c r="E166" s="79" t="s">
        <v>384</v>
      </c>
      <c r="F166" s="79" t="s">
        <v>385</v>
      </c>
      <c r="G166" s="79" t="s">
        <v>386</v>
      </c>
      <c r="H166" s="79" t="s">
        <v>387</v>
      </c>
      <c r="I166" s="79" t="s">
        <v>388</v>
      </c>
      <c r="J166" s="80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</row>
    <row r="167" spans="1:55" ht="15" x14ac:dyDescent="0.2">
      <c r="A167" s="77" t="s">
        <v>429</v>
      </c>
      <c r="B167" s="97" t="s">
        <v>430</v>
      </c>
      <c r="C167" s="140"/>
      <c r="D167" s="139" t="s">
        <v>383</v>
      </c>
      <c r="E167" s="79" t="s">
        <v>384</v>
      </c>
      <c r="F167" s="79" t="s">
        <v>385</v>
      </c>
      <c r="G167" s="79" t="s">
        <v>386</v>
      </c>
      <c r="H167" s="79" t="s">
        <v>387</v>
      </c>
      <c r="I167" s="79" t="s">
        <v>388</v>
      </c>
      <c r="J167" s="80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</row>
    <row r="168" spans="1:55" ht="30" x14ac:dyDescent="0.2">
      <c r="A168" s="77" t="s">
        <v>431</v>
      </c>
      <c r="B168" s="97" t="s">
        <v>432</v>
      </c>
      <c r="C168" s="140" t="s">
        <v>433</v>
      </c>
      <c r="D168" s="139" t="s">
        <v>383</v>
      </c>
      <c r="E168" s="79" t="s">
        <v>384</v>
      </c>
      <c r="F168" s="79" t="s">
        <v>385</v>
      </c>
      <c r="G168" s="79" t="s">
        <v>386</v>
      </c>
      <c r="H168" s="79" t="s">
        <v>387</v>
      </c>
      <c r="I168" s="79" t="s">
        <v>388</v>
      </c>
      <c r="J168" s="80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</row>
    <row r="169" spans="1:55" ht="30" x14ac:dyDescent="0.2">
      <c r="A169" s="77" t="s">
        <v>434</v>
      </c>
      <c r="B169" s="97" t="s">
        <v>435</v>
      </c>
      <c r="C169" s="140"/>
      <c r="D169" s="139" t="s">
        <v>383</v>
      </c>
      <c r="E169" s="79" t="s">
        <v>384</v>
      </c>
      <c r="F169" s="79" t="s">
        <v>385</v>
      </c>
      <c r="G169" s="79" t="s">
        <v>386</v>
      </c>
      <c r="H169" s="79" t="s">
        <v>387</v>
      </c>
      <c r="I169" s="79" t="s">
        <v>388</v>
      </c>
      <c r="J169" s="80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</row>
    <row r="170" spans="1:55" ht="30" x14ac:dyDescent="0.2">
      <c r="A170" s="77" t="s">
        <v>436</v>
      </c>
      <c r="B170" s="97" t="s">
        <v>437</v>
      </c>
      <c r="C170" s="140"/>
      <c r="D170" s="139" t="s">
        <v>383</v>
      </c>
      <c r="E170" s="79" t="s">
        <v>384</v>
      </c>
      <c r="F170" s="79" t="s">
        <v>385</v>
      </c>
      <c r="G170" s="79" t="s">
        <v>386</v>
      </c>
      <c r="H170" s="79" t="s">
        <v>387</v>
      </c>
      <c r="I170" s="79" t="s">
        <v>388</v>
      </c>
      <c r="J170" s="80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</row>
    <row r="171" spans="1:55" ht="30" x14ac:dyDescent="0.2">
      <c r="A171" s="77" t="s">
        <v>438</v>
      </c>
      <c r="B171" s="97" t="s">
        <v>439</v>
      </c>
      <c r="C171" s="140"/>
      <c r="D171" s="139" t="s">
        <v>383</v>
      </c>
      <c r="E171" s="79" t="s">
        <v>384</v>
      </c>
      <c r="F171" s="79" t="s">
        <v>385</v>
      </c>
      <c r="G171" s="79" t="s">
        <v>386</v>
      </c>
      <c r="H171" s="79" t="s">
        <v>387</v>
      </c>
      <c r="I171" s="79" t="s">
        <v>388</v>
      </c>
      <c r="J171" s="80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</row>
    <row r="172" spans="1:55" ht="30" x14ac:dyDescent="0.2">
      <c r="A172" s="77" t="s">
        <v>440</v>
      </c>
      <c r="B172" s="97" t="s">
        <v>441</v>
      </c>
      <c r="C172" s="78"/>
      <c r="D172" s="139" t="s">
        <v>383</v>
      </c>
      <c r="E172" s="79" t="s">
        <v>384</v>
      </c>
      <c r="F172" s="79" t="s">
        <v>385</v>
      </c>
      <c r="G172" s="79" t="s">
        <v>386</v>
      </c>
      <c r="H172" s="79" t="s">
        <v>387</v>
      </c>
      <c r="I172" s="79" t="s">
        <v>388</v>
      </c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</row>
    <row r="173" spans="1:55" ht="30" x14ac:dyDescent="0.2">
      <c r="A173" s="77" t="s">
        <v>442</v>
      </c>
      <c r="B173" s="97" t="s">
        <v>443</v>
      </c>
      <c r="C173" s="78"/>
      <c r="D173" s="139" t="s">
        <v>383</v>
      </c>
      <c r="E173" s="79" t="s">
        <v>384</v>
      </c>
      <c r="F173" s="79" t="s">
        <v>385</v>
      </c>
      <c r="G173" s="79" t="s">
        <v>386</v>
      </c>
      <c r="H173" s="79" t="s">
        <v>387</v>
      </c>
      <c r="I173" s="79" t="s">
        <v>388</v>
      </c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</row>
    <row r="174" spans="1:55" ht="30" x14ac:dyDescent="0.2">
      <c r="A174" s="77" t="s">
        <v>444</v>
      </c>
      <c r="B174" s="97" t="s">
        <v>445</v>
      </c>
      <c r="C174" s="78"/>
      <c r="D174" s="139" t="s">
        <v>383</v>
      </c>
      <c r="E174" s="79" t="s">
        <v>384</v>
      </c>
      <c r="F174" s="79" t="s">
        <v>385</v>
      </c>
      <c r="G174" s="79" t="s">
        <v>386</v>
      </c>
      <c r="H174" s="79" t="s">
        <v>387</v>
      </c>
      <c r="I174" s="79" t="s">
        <v>388</v>
      </c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</row>
    <row r="175" spans="1:55" ht="30" x14ac:dyDescent="0.2">
      <c r="A175" s="77" t="s">
        <v>446</v>
      </c>
      <c r="B175" s="97" t="s">
        <v>447</v>
      </c>
      <c r="C175" s="78"/>
      <c r="D175" s="139" t="s">
        <v>383</v>
      </c>
      <c r="E175" s="79" t="s">
        <v>384</v>
      </c>
      <c r="F175" s="79" t="s">
        <v>385</v>
      </c>
      <c r="G175" s="79" t="s">
        <v>386</v>
      </c>
      <c r="H175" s="79" t="s">
        <v>387</v>
      </c>
      <c r="I175" s="79" t="s">
        <v>388</v>
      </c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</row>
    <row r="176" spans="1:55" ht="30" x14ac:dyDescent="0.2">
      <c r="A176" s="77" t="s">
        <v>448</v>
      </c>
      <c r="B176" s="97" t="s">
        <v>449</v>
      </c>
      <c r="C176" s="78"/>
      <c r="D176" s="139" t="s">
        <v>383</v>
      </c>
      <c r="E176" s="79" t="s">
        <v>384</v>
      </c>
      <c r="F176" s="79" t="s">
        <v>385</v>
      </c>
      <c r="G176" s="79" t="s">
        <v>386</v>
      </c>
      <c r="H176" s="79" t="s">
        <v>387</v>
      </c>
      <c r="I176" s="79" t="s">
        <v>388</v>
      </c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</row>
    <row r="177" spans="1:55" ht="45" x14ac:dyDescent="0.2">
      <c r="A177" s="77" t="s">
        <v>450</v>
      </c>
      <c r="B177" s="97" t="s">
        <v>451</v>
      </c>
      <c r="C177" s="78"/>
      <c r="D177" s="139" t="s">
        <v>383</v>
      </c>
      <c r="E177" s="79" t="s">
        <v>384</v>
      </c>
      <c r="F177" s="79" t="s">
        <v>385</v>
      </c>
      <c r="G177" s="79" t="s">
        <v>386</v>
      </c>
      <c r="H177" s="79" t="s">
        <v>387</v>
      </c>
      <c r="I177" s="79" t="s">
        <v>388</v>
      </c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</row>
    <row r="178" spans="1:55" ht="30" x14ac:dyDescent="0.2">
      <c r="A178" s="77" t="s">
        <v>452</v>
      </c>
      <c r="B178" s="97" t="s">
        <v>453</v>
      </c>
      <c r="C178" s="78"/>
      <c r="D178" s="139" t="s">
        <v>383</v>
      </c>
      <c r="E178" s="79" t="s">
        <v>384</v>
      </c>
      <c r="F178" s="79" t="s">
        <v>385</v>
      </c>
      <c r="G178" s="79" t="s">
        <v>386</v>
      </c>
      <c r="H178" s="79" t="s">
        <v>387</v>
      </c>
      <c r="I178" s="79" t="s">
        <v>388</v>
      </c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</row>
    <row r="179" spans="1:55" ht="30" x14ac:dyDescent="0.2">
      <c r="A179" s="77" t="s">
        <v>454</v>
      </c>
      <c r="B179" s="97" t="s">
        <v>455</v>
      </c>
      <c r="C179" s="78"/>
      <c r="D179" s="139" t="s">
        <v>383</v>
      </c>
      <c r="E179" s="79" t="s">
        <v>384</v>
      </c>
      <c r="F179" s="79" t="s">
        <v>385</v>
      </c>
      <c r="G179" s="79" t="s">
        <v>386</v>
      </c>
      <c r="H179" s="79" t="s">
        <v>387</v>
      </c>
      <c r="I179" s="79" t="s">
        <v>388</v>
      </c>
      <c r="J179" s="81"/>
    </row>
    <row r="180" spans="1:55" ht="45" x14ac:dyDescent="0.2">
      <c r="A180" s="77" t="s">
        <v>456</v>
      </c>
      <c r="B180" s="97" t="s">
        <v>457</v>
      </c>
      <c r="C180" s="78"/>
      <c r="D180" s="139" t="s">
        <v>383</v>
      </c>
      <c r="E180" s="79" t="s">
        <v>384</v>
      </c>
      <c r="F180" s="79" t="s">
        <v>385</v>
      </c>
      <c r="G180" s="79" t="s">
        <v>386</v>
      </c>
      <c r="H180" s="79" t="s">
        <v>387</v>
      </c>
      <c r="I180" s="79" t="s">
        <v>388</v>
      </c>
      <c r="J180" s="81"/>
    </row>
    <row r="181" spans="1:55" ht="30" x14ac:dyDescent="0.2">
      <c r="A181" s="77" t="s">
        <v>458</v>
      </c>
      <c r="B181" s="97" t="s">
        <v>459</v>
      </c>
      <c r="C181" s="78"/>
      <c r="D181" s="139" t="s">
        <v>383</v>
      </c>
      <c r="E181" s="79" t="s">
        <v>384</v>
      </c>
      <c r="F181" s="79" t="s">
        <v>385</v>
      </c>
      <c r="G181" s="79" t="s">
        <v>386</v>
      </c>
      <c r="H181" s="79" t="s">
        <v>387</v>
      </c>
      <c r="I181" s="79" t="s">
        <v>388</v>
      </c>
      <c r="J181" s="81"/>
    </row>
    <row r="182" spans="1:55" ht="30" x14ac:dyDescent="0.2">
      <c r="A182" s="77" t="s">
        <v>460</v>
      </c>
      <c r="B182" s="97" t="s">
        <v>461</v>
      </c>
      <c r="C182" s="78"/>
      <c r="D182" s="139" t="s">
        <v>383</v>
      </c>
      <c r="E182" s="79" t="s">
        <v>384</v>
      </c>
      <c r="F182" s="79" t="s">
        <v>385</v>
      </c>
      <c r="G182" s="79" t="s">
        <v>386</v>
      </c>
      <c r="H182" s="79" t="s">
        <v>387</v>
      </c>
      <c r="I182" s="79" t="s">
        <v>388</v>
      </c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</row>
    <row r="183" spans="1:55" ht="60" x14ac:dyDescent="0.2">
      <c r="A183" s="77" t="s">
        <v>462</v>
      </c>
      <c r="B183" s="97" t="s">
        <v>463</v>
      </c>
      <c r="C183" s="78"/>
      <c r="D183" s="139" t="s">
        <v>383</v>
      </c>
      <c r="E183" s="79" t="s">
        <v>384</v>
      </c>
      <c r="F183" s="79" t="s">
        <v>385</v>
      </c>
      <c r="G183" s="79" t="s">
        <v>386</v>
      </c>
      <c r="H183" s="79" t="s">
        <v>387</v>
      </c>
      <c r="I183" s="79" t="s">
        <v>388</v>
      </c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</row>
    <row r="184" spans="1:55" ht="30" x14ac:dyDescent="0.2">
      <c r="A184" s="77" t="s">
        <v>464</v>
      </c>
      <c r="B184" s="97" t="s">
        <v>465</v>
      </c>
      <c r="C184" s="78"/>
      <c r="D184" s="139" t="s">
        <v>383</v>
      </c>
      <c r="E184" s="79" t="s">
        <v>384</v>
      </c>
      <c r="F184" s="79" t="s">
        <v>385</v>
      </c>
      <c r="G184" s="79" t="s">
        <v>386</v>
      </c>
      <c r="H184" s="79" t="s">
        <v>387</v>
      </c>
      <c r="I184" s="79" t="s">
        <v>388</v>
      </c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</row>
    <row r="185" spans="1:55" ht="45" x14ac:dyDescent="0.2">
      <c r="A185" s="77" t="s">
        <v>466</v>
      </c>
      <c r="B185" s="97" t="s">
        <v>467</v>
      </c>
      <c r="C185" s="78"/>
      <c r="D185" s="139" t="s">
        <v>383</v>
      </c>
      <c r="E185" s="79" t="s">
        <v>384</v>
      </c>
      <c r="F185" s="79" t="s">
        <v>385</v>
      </c>
      <c r="G185" s="79" t="s">
        <v>386</v>
      </c>
      <c r="H185" s="79" t="s">
        <v>387</v>
      </c>
      <c r="I185" s="79" t="s">
        <v>388</v>
      </c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</row>
    <row r="186" spans="1:55" ht="30" x14ac:dyDescent="0.2">
      <c r="A186" s="77" t="s">
        <v>468</v>
      </c>
      <c r="B186" s="97" t="s">
        <v>469</v>
      </c>
      <c r="C186" s="78"/>
      <c r="D186" s="139" t="s">
        <v>383</v>
      </c>
      <c r="E186" s="79" t="s">
        <v>384</v>
      </c>
      <c r="F186" s="79" t="s">
        <v>385</v>
      </c>
      <c r="G186" s="79" t="s">
        <v>386</v>
      </c>
      <c r="H186" s="79" t="s">
        <v>387</v>
      </c>
      <c r="I186" s="79" t="s">
        <v>388</v>
      </c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</row>
    <row r="187" spans="1:55" ht="30" x14ac:dyDescent="0.2">
      <c r="A187" s="77" t="s">
        <v>470</v>
      </c>
      <c r="B187" s="97" t="s">
        <v>471</v>
      </c>
      <c r="C187" s="78"/>
      <c r="D187" s="139" t="s">
        <v>383</v>
      </c>
      <c r="E187" s="79" t="s">
        <v>384</v>
      </c>
      <c r="F187" s="79" t="s">
        <v>385</v>
      </c>
      <c r="G187" s="79" t="s">
        <v>386</v>
      </c>
      <c r="H187" s="79" t="s">
        <v>387</v>
      </c>
      <c r="I187" s="79" t="s">
        <v>388</v>
      </c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</row>
    <row r="188" spans="1:55" ht="15" x14ac:dyDescent="0.2">
      <c r="A188" s="77" t="s">
        <v>472</v>
      </c>
      <c r="B188" s="97" t="s">
        <v>473</v>
      </c>
      <c r="C188" s="78"/>
      <c r="D188" s="139" t="s">
        <v>383</v>
      </c>
      <c r="E188" s="79" t="s">
        <v>384</v>
      </c>
      <c r="F188" s="79" t="s">
        <v>385</v>
      </c>
      <c r="G188" s="79" t="s">
        <v>386</v>
      </c>
      <c r="H188" s="79" t="s">
        <v>387</v>
      </c>
      <c r="I188" s="79" t="s">
        <v>388</v>
      </c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</row>
    <row r="189" spans="1:55" ht="30" x14ac:dyDescent="0.2">
      <c r="A189" s="77" t="s">
        <v>474</v>
      </c>
      <c r="B189" s="97" t="s">
        <v>475</v>
      </c>
      <c r="C189" s="78"/>
      <c r="D189" s="139" t="s">
        <v>383</v>
      </c>
      <c r="E189" s="79" t="s">
        <v>384</v>
      </c>
      <c r="F189" s="79" t="s">
        <v>385</v>
      </c>
      <c r="G189" s="79" t="s">
        <v>386</v>
      </c>
      <c r="H189" s="79" t="s">
        <v>387</v>
      </c>
      <c r="I189" s="79" t="s">
        <v>388</v>
      </c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</row>
    <row r="190" spans="1:55" ht="30" x14ac:dyDescent="0.2">
      <c r="A190" s="77" t="s">
        <v>476</v>
      </c>
      <c r="B190" s="97" t="s">
        <v>477</v>
      </c>
      <c r="C190" s="78"/>
      <c r="D190" s="139" t="s">
        <v>383</v>
      </c>
      <c r="E190" s="79" t="s">
        <v>384</v>
      </c>
      <c r="F190" s="79" t="s">
        <v>385</v>
      </c>
      <c r="G190" s="79" t="s">
        <v>386</v>
      </c>
      <c r="H190" s="79" t="s">
        <v>387</v>
      </c>
      <c r="I190" s="79" t="s">
        <v>388</v>
      </c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</row>
    <row r="191" spans="1:55" ht="15" x14ac:dyDescent="0.2">
      <c r="A191" s="77" t="s">
        <v>478</v>
      </c>
      <c r="B191" s="97" t="s">
        <v>479</v>
      </c>
      <c r="C191" s="78"/>
      <c r="D191" s="139" t="s">
        <v>383</v>
      </c>
      <c r="E191" s="79" t="s">
        <v>384</v>
      </c>
      <c r="F191" s="79" t="s">
        <v>385</v>
      </c>
      <c r="G191" s="79" t="s">
        <v>386</v>
      </c>
      <c r="H191" s="79" t="s">
        <v>387</v>
      </c>
      <c r="I191" s="79" t="s">
        <v>388</v>
      </c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</row>
    <row r="192" spans="1:55" ht="30" x14ac:dyDescent="0.2">
      <c r="A192" s="77" t="s">
        <v>480</v>
      </c>
      <c r="B192" s="97" t="s">
        <v>481</v>
      </c>
      <c r="C192" s="78"/>
      <c r="D192" s="139" t="s">
        <v>383</v>
      </c>
      <c r="E192" s="79" t="s">
        <v>384</v>
      </c>
      <c r="F192" s="79" t="s">
        <v>385</v>
      </c>
      <c r="G192" s="79" t="s">
        <v>386</v>
      </c>
      <c r="H192" s="79" t="s">
        <v>387</v>
      </c>
      <c r="I192" s="79" t="s">
        <v>388</v>
      </c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</row>
    <row r="193" spans="1:55" ht="30" x14ac:dyDescent="0.2">
      <c r="A193" s="77" t="s">
        <v>482</v>
      </c>
      <c r="B193" s="97" t="s">
        <v>483</v>
      </c>
      <c r="C193" s="78"/>
      <c r="D193" s="139" t="s">
        <v>383</v>
      </c>
      <c r="E193" s="79" t="s">
        <v>384</v>
      </c>
      <c r="F193" s="79" t="s">
        <v>385</v>
      </c>
      <c r="G193" s="79" t="s">
        <v>386</v>
      </c>
      <c r="H193" s="79" t="s">
        <v>387</v>
      </c>
      <c r="I193" s="79" t="s">
        <v>388</v>
      </c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</row>
    <row r="194" spans="1:55" ht="30" x14ac:dyDescent="0.2">
      <c r="A194" s="77" t="s">
        <v>484</v>
      </c>
      <c r="B194" s="97" t="s">
        <v>485</v>
      </c>
      <c r="C194" s="78"/>
      <c r="D194" s="139" t="s">
        <v>383</v>
      </c>
      <c r="E194" s="79" t="s">
        <v>384</v>
      </c>
      <c r="F194" s="79" t="s">
        <v>385</v>
      </c>
      <c r="G194" s="79" t="s">
        <v>386</v>
      </c>
      <c r="H194" s="79" t="s">
        <v>387</v>
      </c>
      <c r="I194" s="79" t="s">
        <v>388</v>
      </c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</row>
    <row r="195" spans="1:55" s="146" customFormat="1" ht="31" thickBot="1" x14ac:dyDescent="0.25">
      <c r="A195" s="141" t="s">
        <v>486</v>
      </c>
      <c r="B195" s="142" t="s">
        <v>487</v>
      </c>
      <c r="C195" s="143"/>
      <c r="D195" s="144" t="s">
        <v>383</v>
      </c>
      <c r="E195" s="145" t="s">
        <v>384</v>
      </c>
      <c r="F195" s="145" t="s">
        <v>385</v>
      </c>
      <c r="G195" s="145" t="s">
        <v>386</v>
      </c>
      <c r="H195" s="145" t="s">
        <v>387</v>
      </c>
      <c r="I195" s="145" t="s">
        <v>388</v>
      </c>
    </row>
  </sheetData>
  <mergeCells count="1">
    <mergeCell ref="C100:C1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644D-5A06-4FB3-9184-58CD31320015}">
  <sheetPr filterMode="1">
    <tabColor rgb="FFFFFF00"/>
  </sheetPr>
  <dimension ref="A1:ED471"/>
  <sheetViews>
    <sheetView zoomScale="90" zoomScaleNormal="90" workbookViewId="0">
      <pane ySplit="1" topLeftCell="A7" activePane="bottomLeft" state="frozen"/>
      <selection pane="bottomLeft" activeCell="DN467" sqref="DN467:DN471"/>
    </sheetView>
  </sheetViews>
  <sheetFormatPr baseColWidth="10" defaultColWidth="8.83203125" defaultRowHeight="15" x14ac:dyDescent="0.2"/>
  <cols>
    <col min="1" max="1" width="8.6640625" customWidth="1"/>
    <col min="2" max="2" width="8.6640625" style="67" customWidth="1"/>
    <col min="3" max="9" width="8.6640625" customWidth="1"/>
    <col min="10" max="10" width="8.6640625" style="37" customWidth="1"/>
    <col min="11" max="13" width="8.6640625" customWidth="1"/>
    <col min="14" max="14" width="8.6640625" style="68" customWidth="1"/>
    <col min="15" max="19" width="8.6640625" customWidth="1"/>
    <col min="20" max="20" width="9.5" style="26" customWidth="1"/>
    <col min="21" max="21" width="8.6640625" style="24" customWidth="1"/>
    <col min="22" max="30" width="8.6640625" customWidth="1"/>
    <col min="31" max="31" width="8.6640625" style="26" customWidth="1"/>
    <col min="32" max="95" width="8.6640625" customWidth="1"/>
    <col min="96" max="96" width="10.6640625" customWidth="1"/>
    <col min="97" max="97" width="10.33203125" customWidth="1"/>
    <col min="98" max="121" width="8.6640625" customWidth="1"/>
    <col min="133" max="133" width="9.83203125" bestFit="1" customWidth="1"/>
  </cols>
  <sheetData>
    <row r="1" spans="1:134" s="14" customFormat="1" ht="36" customHeight="1" x14ac:dyDescent="0.2">
      <c r="A1" s="1" t="s">
        <v>5</v>
      </c>
      <c r="B1" s="2" t="s">
        <v>7</v>
      </c>
      <c r="C1" s="1" t="s">
        <v>9</v>
      </c>
      <c r="D1" s="1" t="s">
        <v>13</v>
      </c>
      <c r="E1" s="1" t="s">
        <v>23</v>
      </c>
      <c r="F1" s="1" t="s">
        <v>27</v>
      </c>
      <c r="G1" s="1" t="s">
        <v>29</v>
      </c>
      <c r="H1" s="1" t="s">
        <v>40</v>
      </c>
      <c r="I1" s="1" t="s">
        <v>46</v>
      </c>
      <c r="J1" s="3" t="s">
        <v>48</v>
      </c>
      <c r="K1" s="1" t="s">
        <v>50</v>
      </c>
      <c r="L1" s="1" t="s">
        <v>54</v>
      </c>
      <c r="M1" s="69" t="s">
        <v>488</v>
      </c>
      <c r="N1" s="4" t="s">
        <v>58</v>
      </c>
      <c r="O1" s="1" t="s">
        <v>489</v>
      </c>
      <c r="P1" s="5" t="s">
        <v>82</v>
      </c>
      <c r="Q1" s="1" t="s">
        <v>95</v>
      </c>
      <c r="R1" s="1" t="s">
        <v>100</v>
      </c>
      <c r="S1" s="1" t="s">
        <v>490</v>
      </c>
      <c r="T1" s="2" t="s">
        <v>104</v>
      </c>
      <c r="U1" s="69" t="s">
        <v>491</v>
      </c>
      <c r="V1" s="1" t="s">
        <v>106</v>
      </c>
      <c r="W1" s="1" t="s">
        <v>108</v>
      </c>
      <c r="X1" s="1" t="s">
        <v>110</v>
      </c>
      <c r="Y1" s="1" t="s">
        <v>112</v>
      </c>
      <c r="Z1" s="69" t="s">
        <v>492</v>
      </c>
      <c r="AA1" s="1" t="s">
        <v>114</v>
      </c>
      <c r="AB1" s="1" t="s">
        <v>120</v>
      </c>
      <c r="AC1" s="1" t="s">
        <v>122</v>
      </c>
      <c r="AD1" s="1" t="s">
        <v>124</v>
      </c>
      <c r="AE1" s="2" t="s">
        <v>126</v>
      </c>
      <c r="AF1" s="69" t="s">
        <v>493</v>
      </c>
      <c r="AG1" s="1" t="s">
        <v>128</v>
      </c>
      <c r="AH1" s="1" t="s">
        <v>130</v>
      </c>
      <c r="AI1" s="1" t="s">
        <v>132</v>
      </c>
      <c r="AJ1" s="1" t="s">
        <v>134</v>
      </c>
      <c r="AK1" s="69" t="s">
        <v>494</v>
      </c>
      <c r="AL1" s="5" t="s">
        <v>136</v>
      </c>
      <c r="AM1" s="1" t="s">
        <v>141</v>
      </c>
      <c r="AN1" s="1" t="s">
        <v>143</v>
      </c>
      <c r="AO1" s="1" t="s">
        <v>145</v>
      </c>
      <c r="AP1" s="1" t="s">
        <v>147</v>
      </c>
      <c r="AQ1" s="69" t="s">
        <v>495</v>
      </c>
      <c r="AR1" s="1" t="s">
        <v>149</v>
      </c>
      <c r="AS1" s="1" t="s">
        <v>151</v>
      </c>
      <c r="AT1" s="1" t="s">
        <v>153</v>
      </c>
      <c r="AU1" s="1" t="s">
        <v>155</v>
      </c>
      <c r="AV1" s="69" t="s">
        <v>496</v>
      </c>
      <c r="AW1" s="1" t="s">
        <v>157</v>
      </c>
      <c r="AX1" s="1" t="s">
        <v>159</v>
      </c>
      <c r="AY1" s="1" t="s">
        <v>161</v>
      </c>
      <c r="AZ1" s="1" t="s">
        <v>163</v>
      </c>
      <c r="BA1" s="1" t="s">
        <v>165</v>
      </c>
      <c r="BB1" s="69" t="s">
        <v>497</v>
      </c>
      <c r="BC1" s="1" t="s">
        <v>167</v>
      </c>
      <c r="BD1" s="1" t="s">
        <v>169</v>
      </c>
      <c r="BE1" s="1" t="s">
        <v>171</v>
      </c>
      <c r="BF1" s="1" t="s">
        <v>173</v>
      </c>
      <c r="BG1" s="69" t="s">
        <v>498</v>
      </c>
      <c r="BH1" s="5" t="s">
        <v>175</v>
      </c>
      <c r="BI1" s="1" t="s">
        <v>177</v>
      </c>
      <c r="BJ1" s="1" t="s">
        <v>179</v>
      </c>
      <c r="BK1" s="1" t="s">
        <v>181</v>
      </c>
      <c r="BL1" s="1" t="s">
        <v>183</v>
      </c>
      <c r="BM1" s="69" t="s">
        <v>499</v>
      </c>
      <c r="BN1" s="1" t="s">
        <v>185</v>
      </c>
      <c r="BO1" s="1" t="s">
        <v>187</v>
      </c>
      <c r="BP1" s="1" t="s">
        <v>189</v>
      </c>
      <c r="BQ1" s="1" t="s">
        <v>191</v>
      </c>
      <c r="BR1" s="69" t="s">
        <v>500</v>
      </c>
      <c r="BS1" s="1" t="s">
        <v>193</v>
      </c>
      <c r="BT1" s="1" t="s">
        <v>195</v>
      </c>
      <c r="BU1" s="1" t="s">
        <v>197</v>
      </c>
      <c r="BV1" s="1" t="s">
        <v>199</v>
      </c>
      <c r="BW1" s="1" t="s">
        <v>201</v>
      </c>
      <c r="BX1" s="69" t="s">
        <v>501</v>
      </c>
      <c r="BY1" s="1" t="s">
        <v>203</v>
      </c>
      <c r="BZ1" s="1" t="s">
        <v>205</v>
      </c>
      <c r="CA1" s="1" t="s">
        <v>207</v>
      </c>
      <c r="CB1" s="1" t="s">
        <v>209</v>
      </c>
      <c r="CC1" s="69" t="s">
        <v>502</v>
      </c>
      <c r="CD1" s="6" t="s">
        <v>503</v>
      </c>
      <c r="CE1" s="6" t="s">
        <v>504</v>
      </c>
      <c r="CF1" s="6" t="s">
        <v>505</v>
      </c>
      <c r="CG1" s="6" t="s">
        <v>506</v>
      </c>
      <c r="CH1" s="6" t="s">
        <v>507</v>
      </c>
      <c r="CI1" s="69" t="s">
        <v>250</v>
      </c>
      <c r="CJ1" s="7" t="s">
        <v>508</v>
      </c>
      <c r="CK1" s="7" t="s">
        <v>509</v>
      </c>
      <c r="CL1" s="7" t="s">
        <v>510</v>
      </c>
      <c r="CM1" s="7" t="s">
        <v>275</v>
      </c>
      <c r="CN1" s="7" t="s">
        <v>511</v>
      </c>
      <c r="CO1" s="7" t="s">
        <v>289</v>
      </c>
      <c r="CP1" s="7" t="s">
        <v>291</v>
      </c>
      <c r="CQ1" s="8" t="s">
        <v>512</v>
      </c>
      <c r="CR1" s="7" t="s">
        <v>513</v>
      </c>
      <c r="CS1" s="7" t="s">
        <v>514</v>
      </c>
      <c r="CT1" s="7" t="s">
        <v>515</v>
      </c>
      <c r="CU1" s="7" t="s">
        <v>516</v>
      </c>
      <c r="CV1" s="7" t="s">
        <v>517</v>
      </c>
      <c r="CW1" s="7" t="s">
        <v>518</v>
      </c>
      <c r="CX1" s="7" t="s">
        <v>519</v>
      </c>
      <c r="CY1" s="7" t="s">
        <v>520</v>
      </c>
      <c r="CZ1" s="9" t="s">
        <v>521</v>
      </c>
      <c r="DA1" s="9" t="s">
        <v>522</v>
      </c>
      <c r="DB1" s="9" t="s">
        <v>523</v>
      </c>
      <c r="DC1" s="9" t="s">
        <v>524</v>
      </c>
      <c r="DD1" s="9" t="s">
        <v>525</v>
      </c>
      <c r="DE1" s="9" t="s">
        <v>526</v>
      </c>
      <c r="DF1" s="10" t="s">
        <v>527</v>
      </c>
      <c r="DG1" s="10" t="s">
        <v>350</v>
      </c>
      <c r="DH1" s="10" t="s">
        <v>528</v>
      </c>
      <c r="DI1" s="10" t="s">
        <v>356</v>
      </c>
      <c r="DJ1" s="10" t="s">
        <v>529</v>
      </c>
      <c r="DK1" s="10" t="s">
        <v>362</v>
      </c>
      <c r="DL1" s="10" t="s">
        <v>530</v>
      </c>
      <c r="DM1" s="10" t="s">
        <v>368</v>
      </c>
      <c r="DN1" s="10" t="s">
        <v>531</v>
      </c>
      <c r="DO1" s="10" t="s">
        <v>374</v>
      </c>
      <c r="DP1" s="10" t="s">
        <v>376</v>
      </c>
      <c r="DQ1" s="10" t="s">
        <v>378</v>
      </c>
      <c r="DR1" s="11" t="s">
        <v>532</v>
      </c>
      <c r="DS1" s="12" t="s">
        <v>533</v>
      </c>
      <c r="DT1" s="12" t="s">
        <v>534</v>
      </c>
      <c r="DU1" s="12" t="s">
        <v>535</v>
      </c>
      <c r="DV1" s="12" t="s">
        <v>536</v>
      </c>
      <c r="DW1" s="12" t="s">
        <v>537</v>
      </c>
      <c r="DX1" s="12" t="s">
        <v>538</v>
      </c>
      <c r="DY1" s="12" t="s">
        <v>539</v>
      </c>
      <c r="DZ1" s="12" t="s">
        <v>540</v>
      </c>
      <c r="EA1" s="12" t="s">
        <v>541</v>
      </c>
      <c r="EB1" s="12" t="s">
        <v>542</v>
      </c>
      <c r="EC1" s="13" t="s">
        <v>543</v>
      </c>
    </row>
    <row r="2" spans="1:134" hidden="1" x14ac:dyDescent="0.2">
      <c r="A2" s="15">
        <v>22</v>
      </c>
      <c r="B2" s="16" t="s">
        <v>544</v>
      </c>
      <c r="C2" cm="1">
        <f t="array" ref="C2">_xlfn.IFS([1]original_ver!D2="Participant",1,[1]original_ver!D2="Non-Participant",0,[1]original_ver!D2="","")</f>
        <v>0</v>
      </c>
      <c r="D2">
        <v>5</v>
      </c>
      <c r="E2" s="17" cm="1">
        <f t="array" ref="E2">_xlfn.IFS([1]original_ver!F2="ชาย",1,[1]original_ver!F2="หญิง",0,[1]original_ver!F2="","")</f>
        <v>1</v>
      </c>
      <c r="F2" s="17">
        <v>30</v>
      </c>
      <c r="G2" s="17" cm="1">
        <f t="array" ref="G2">_xlfn.IFS([1]original_ver!H2="ไม่มีการศึกษา",0,[1]original_ver!H2="ประถมศึกษา",1,[1]original_ver!H2="มัธยมศึกษาตอนต้น",2,[1]original_ver!H2="มัธยมศึกษาตอนปลาย",3,[1]original_ver!H2="อนุปริญญา (ปวช., ปวส., ฝึกหัดครู)",4,[1]original_ver!H2="ปริญญาตรี",5,[1]original_ver!H2="สูงกว่าปริญญาตรี",6,[1]original_ver!H2="","")</f>
        <v>5</v>
      </c>
      <c r="H2" s="17" cm="1">
        <f t="array" ref="H2">_xlfn.IFS([1]original_ver!I2="โสด",1,[1]original_ver!I2="สมรส/อยู่ด้วยกัน",2,[1]original_ver!I2="หย่าร้าง/แยกกันอยู่",3,[1]original_ver!I2="หม้าย",4,[1]original_ver!I2="","")</f>
        <v>1</v>
      </c>
      <c r="I2" s="17">
        <v>5</v>
      </c>
      <c r="J2" s="17">
        <v>12</v>
      </c>
      <c r="K2" s="17" cm="1">
        <f t="array" ref="K2">_xlfn.IFS([1]original_ver!L2="ใช่",1,[1]original_ver!L2="ไม่ใช่",0,[1]original_ver!L2="","")</f>
        <v>0</v>
      </c>
      <c r="L2" s="17" cm="1">
        <f t="array" ref="L2">_xlfn.IFS([1]original_ver!M2="กู้ยืม",1,[1]original_ver!M2="ไม่กู้ยืม",0,[1]original_ver!M2="","")</f>
        <v>1</v>
      </c>
      <c r="M2" s="17">
        <f>IF($N2&gt;1, 1,0)</f>
        <v>1</v>
      </c>
      <c r="N2" s="18">
        <v>400000</v>
      </c>
      <c r="O2" s="17" cm="1">
        <f t="array" ref="O2">_xlfn.IFS([1]original_ver!O2="ใช่",1,[1]original_ver!O2="ไม่ใช่",0,[1]original_ver!O2="","")</f>
        <v>0</v>
      </c>
      <c r="P2" s="15">
        <v>1</v>
      </c>
      <c r="Q2" s="15">
        <v>1</v>
      </c>
      <c r="R2" s="15">
        <v>2</v>
      </c>
      <c r="S2" s="15">
        <v>1800</v>
      </c>
      <c r="T2" s="19">
        <v>7.8</v>
      </c>
      <c r="U2" s="20">
        <f>$S2/$R2</f>
        <v>900</v>
      </c>
      <c r="AA2" s="21">
        <v>1</v>
      </c>
      <c r="AB2" s="22">
        <v>1</v>
      </c>
      <c r="AC2" s="22">
        <v>2</v>
      </c>
      <c r="AD2" s="22">
        <v>1300</v>
      </c>
      <c r="AE2" s="23">
        <v>10</v>
      </c>
      <c r="AF2" s="24">
        <f>AD2/AC2</f>
        <v>650</v>
      </c>
      <c r="CD2" s="25">
        <v>4</v>
      </c>
      <c r="CE2" s="25">
        <v>4.333333333333333</v>
      </c>
      <c r="CF2" s="25">
        <v>4</v>
      </c>
      <c r="CG2">
        <v>4.5</v>
      </c>
      <c r="CH2" s="25">
        <v>4</v>
      </c>
      <c r="CI2">
        <v>4</v>
      </c>
      <c r="CJ2" cm="1">
        <f t="array" ref="CJ2">_xlfn.IFS([1]original_ver!CH2="จากการเข้าร่วมกิจกรรมอบรม ที่จัดโดยโครงการเกษตรกรปราดเปรื่อง (Smart Farmer)",1,[1]original_ver!CH2="จากการเข้าร่วมกิจกรรมอบรม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ๆ",3,[1]original_ver!CH2="จากการเรียนรู้ผ่านประสบการณ์ของผู้อื่น ได้แก่ เพื่อนบ้าน พี่น้อง เพื่อน และญาติ เป็นต้น",4,[1]original_ver!CH2="ไม่ได้เข้าร่วมกิจกรรมอบรมหรือเรียนรู้ใด ๆ (ข้ามไปข้อ 33)",5)</f>
        <v>3</v>
      </c>
      <c r="CK2" s="15" cm="1">
        <f t="array" ref="CK2">_xlfn.IFS([1]original_ver!CJ2="ความรู้ทางการเกษตรและการใช้เทคโนโลยีสำหรับการผลิตในฟาร์ม",1,[1]original_ver!CJ2="การวางแผนและจัดการฟาร์ม เช่น การเก็บเกี่ยว การเงิน และการวางแผนทางการตลาด",2,[1]original_ver!CJ2="การเป็นผู้ประกอบการทางการเกษตร",3,[1]original_ver!CJ2="การเพิ่มมูลค่าผลผลิต และการแปรรูปผลผลิต (รวมถึงการพัฒนาคุณภาพผลผลิต)",4,[1]original_ver!CJ2="","")</f>
        <v>1</v>
      </c>
      <c r="CL2" s="15">
        <v>3</v>
      </c>
      <c r="CM2" s="15">
        <v>4</v>
      </c>
      <c r="CN2" s="15" cm="1">
        <f t="array" ref="CN2">_xlfn.IFS([1]original_ver!CN2="ความรู้ทางการเกษตรและการใช้เทคโนโลยีสำหรับการผลิตในฟาร์ม",1,[1]original_ver!CN2="การวางแผนและจัดการฟาร์ม เช่น การเก็บเกี่ยว การเงิน และการวางแผนทางการตลาด",2,[1]original_ver!CN2="การเป็นผู้ประกอบการทางการเกษตร",3,[1]original_ver!CN2="การเพิ่มมูลค่าผลผลิต และการแปรรูปผลผลิต (รวมถึงการพัฒนาคุณภาพผลผลิต)",4,[1]original_ver!CN2="","")</f>
        <v>4</v>
      </c>
      <c r="CO2" s="15">
        <v>0</v>
      </c>
      <c r="CQ2" s="15" cm="1">
        <f t="array" ref="CQ2">_xlfn.IFS([1]original_ver!CR2="ประยุกต์",1,[1]original_ver!CR2="ไม่ประยุกต์",0,[1]original_ver!CR2="","")</f>
        <v>1</v>
      </c>
      <c r="CR2" s="15" cm="1">
        <f t="array" ref="CR2">_xlfn.IFS([1]original_ver!CS2="ประยุกต์",1,[1]original_ver!CS2="ไม่ประยุกต์",0,[1]original_ver!CS2="","")</f>
        <v>1</v>
      </c>
      <c r="CT2" s="15" cm="1">
        <f t="array" ref="CT2">_xlfn.IFS([1]original_ver!CV2="ประยุกต์",1,[1]original_ver!CV2="ไม่ประยุกต์",0,[1]original_ver!CV2="","")</f>
        <v>1</v>
      </c>
      <c r="CV2" s="15" cm="1">
        <f t="array" ref="CV2">_xlfn.IFS([1]original_ver!CY2="ประยุกต์",1,[1]original_ver!CY2="ไม่ประยุกต์",0,[1]original_ver!CY2="","")</f>
        <v>1</v>
      </c>
      <c r="CX2" s="15" cm="1">
        <f t="array" ref="CX2">_xlfn.IFS([1]original_ver!DB2="ประยุกต์",1,[1]original_ver!DB2="ไม่ประยุกต์",0,[1]original_ver!DB2="","")</f>
        <v>0</v>
      </c>
      <c r="CY2" s="15">
        <v>1</v>
      </c>
      <c r="CZ2" s="15"/>
      <c r="DA2" s="15"/>
      <c r="DB2" s="15"/>
      <c r="DC2" s="15"/>
      <c r="DD2" s="15"/>
      <c r="DE2" s="15"/>
      <c r="DF2" s="15">
        <v>1</v>
      </c>
      <c r="DG2" s="15">
        <v>2</v>
      </c>
      <c r="DH2" s="15">
        <v>2</v>
      </c>
      <c r="DI2" s="15">
        <v>2</v>
      </c>
      <c r="DL2" s="15">
        <v>3</v>
      </c>
      <c r="DM2" s="15">
        <v>1</v>
      </c>
      <c r="DR2" s="25">
        <v>2.8</v>
      </c>
      <c r="DS2" s="25">
        <v>3.3333333333333335</v>
      </c>
      <c r="DT2">
        <v>3.25</v>
      </c>
      <c r="DU2">
        <v>2.8</v>
      </c>
      <c r="DV2" s="25">
        <v>1.6666666666666667</v>
      </c>
      <c r="DW2" s="25">
        <v>3</v>
      </c>
      <c r="DX2" s="27">
        <v>3</v>
      </c>
      <c r="DY2" s="27">
        <v>3.3333333333333335</v>
      </c>
      <c r="DZ2" s="27">
        <v>3.5</v>
      </c>
      <c r="EA2" s="27">
        <v>3</v>
      </c>
      <c r="EB2" s="27">
        <v>2.3333333333333335</v>
      </c>
      <c r="EC2" s="25">
        <v>3</v>
      </c>
    </row>
    <row r="3" spans="1:134" hidden="1" x14ac:dyDescent="0.2">
      <c r="A3" s="15">
        <v>24</v>
      </c>
      <c r="B3" s="16" t="s">
        <v>545</v>
      </c>
      <c r="C3" cm="1">
        <f t="array" ref="C3">_xlfn.IFS([1]original_ver!D3="Participant",1,[1]original_ver!D3="Non-Participant",0,[1]original_ver!D3="","")</f>
        <v>1</v>
      </c>
      <c r="D3">
        <v>1</v>
      </c>
      <c r="E3" s="17" cm="1">
        <f t="array" ref="E3">_xlfn.IFS([1]original_ver!F3="ชาย",1,[1]original_ver!F3="หญิง",0,[1]original_ver!F3="","")</f>
        <v>0</v>
      </c>
      <c r="F3" s="17">
        <v>47</v>
      </c>
      <c r="G3" s="17" cm="1">
        <f t="array" ref="G3">_xlfn.IFS([1]original_ver!H3="ไม่มีการศึกษา",0,[1]original_ver!H3="ประถมศึกษา",1,[1]original_ver!H3="มัธยมศึกษาตอนต้น",2,[1]original_ver!H3="มัธยมศึกษาตอนปลาย",3,[1]original_ver!H3="อนุปริญญา (ปวช., ปวส., ฝึกหัดครู)",4,[1]original_ver!H3="ปริญญาตรี",5,[1]original_ver!H3="สูงกว่าปริญญาตรี",6,[1]original_ver!H3="","")</f>
        <v>5</v>
      </c>
      <c r="H3" s="17" cm="1">
        <f t="array" ref="H3">_xlfn.IFS([1]original_ver!I3="โสด",1,[1]original_ver!I3="สมรส/อยู่ด้วยกัน",2,[1]original_ver!I3="หย่าร้าง/แยกกันอยู่",3,[1]original_ver!I3="หม้าย",4,[1]original_ver!I3="","")</f>
        <v>1</v>
      </c>
      <c r="I3" s="17">
        <v>6</v>
      </c>
      <c r="J3" s="17">
        <v>20</v>
      </c>
      <c r="K3" s="17" cm="1">
        <f t="array" ref="K3">_xlfn.IFS([1]original_ver!L3="ใช่",1,[1]original_ver!L3="ไม่ใช่",0,[1]original_ver!L3="","")</f>
        <v>1</v>
      </c>
      <c r="L3" s="17" cm="1">
        <f t="array" ref="L3">_xlfn.IFS([1]original_ver!M3="กู้ยืม",1,[1]original_ver!M3="ไม่กู้ยืม",0,[1]original_ver!M3="","")</f>
        <v>1</v>
      </c>
      <c r="M3" s="17">
        <f t="shared" ref="M3:M66" si="0">IF($N3&gt;1, 1,0)</f>
        <v>1</v>
      </c>
      <c r="N3" s="18">
        <v>100000</v>
      </c>
      <c r="O3" s="17" cm="1">
        <f t="array" ref="O3">_xlfn.IFS([1]original_ver!O3="ใช่",1,[1]original_ver!O3="ไม่ใช่",0,[1]original_ver!O3="","")</f>
        <v>1</v>
      </c>
      <c r="P3" s="15">
        <v>1</v>
      </c>
      <c r="Q3" s="15">
        <v>2</v>
      </c>
      <c r="R3" s="15">
        <v>13</v>
      </c>
      <c r="S3" s="15">
        <v>19500</v>
      </c>
      <c r="T3" s="19">
        <v>11</v>
      </c>
      <c r="U3" s="20">
        <f t="shared" ref="U3:U66" si="1">$S3/$R3</f>
        <v>1500</v>
      </c>
      <c r="AA3" s="15">
        <v>1</v>
      </c>
      <c r="AB3" s="15">
        <v>2</v>
      </c>
      <c r="AC3" s="15">
        <v>13</v>
      </c>
      <c r="AD3" s="15">
        <v>19500</v>
      </c>
      <c r="AE3" s="23">
        <v>11</v>
      </c>
      <c r="AF3" s="15">
        <f t="shared" ref="AF3:AF22" si="2">$AD3/$AC3</f>
        <v>1500</v>
      </c>
      <c r="AL3" s="15">
        <v>8</v>
      </c>
      <c r="AM3" s="15">
        <v>3</v>
      </c>
      <c r="AN3" s="15">
        <v>3</v>
      </c>
      <c r="AO3" s="15">
        <v>1000</v>
      </c>
      <c r="AP3" s="15">
        <v>8</v>
      </c>
      <c r="AQ3" s="15"/>
      <c r="AW3" s="15">
        <v>8</v>
      </c>
      <c r="AX3" s="15">
        <v>3</v>
      </c>
      <c r="AY3" s="15">
        <v>3</v>
      </c>
      <c r="AZ3" s="15">
        <v>1000</v>
      </c>
      <c r="BA3" s="15">
        <v>8</v>
      </c>
      <c r="BB3" s="15"/>
      <c r="BH3" s="15">
        <v>7</v>
      </c>
      <c r="BI3" s="15">
        <v>1</v>
      </c>
      <c r="BJ3" s="15">
        <v>3</v>
      </c>
      <c r="BK3" s="15">
        <v>100</v>
      </c>
      <c r="BL3" s="15">
        <v>20</v>
      </c>
      <c r="BM3" s="15"/>
      <c r="BS3" s="15">
        <v>7</v>
      </c>
      <c r="BT3" s="15">
        <v>1</v>
      </c>
      <c r="BU3" s="15">
        <v>3</v>
      </c>
      <c r="BV3" s="15">
        <v>100</v>
      </c>
      <c r="BW3" s="15">
        <v>20</v>
      </c>
      <c r="BX3" s="15"/>
      <c r="CD3" s="25">
        <v>2.5</v>
      </c>
      <c r="CE3" s="25">
        <v>2.3333333333333335</v>
      </c>
      <c r="CF3" s="25">
        <v>1.6666666666666667</v>
      </c>
      <c r="CG3" s="25">
        <v>1.5</v>
      </c>
      <c r="CH3" s="25">
        <v>3.5</v>
      </c>
      <c r="CI3">
        <v>2</v>
      </c>
      <c r="CJ3" cm="1">
        <f t="array" ref="CJ3">_xlfn.IFS([1]original_ver!CH3="จากการเข้าร่วมกิจกรรมอบรม ที่จัดโดยโครงการเกษตรกรปราดเปรื่อง (Smart Farmer)",1,[1]original_ver!CH3="จากการเข้าร่วมกิจกรรมอบรม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ๆ",3,[1]original_ver!CH3="จากการเรียนรู้ผ่านประสบการณ์ของผู้อื่น ได้แก่ เพื่อนบ้าน พี่น้อง เพื่อน และญาติ เป็นต้น",4,[1]original_ver!CH3="ไม่ได้เข้าร่วมกิจกรรมอบรมหรือเรียนรู้ใด ๆ (ข้ามไปข้อ 33)",5)</f>
        <v>5</v>
      </c>
      <c r="CK3" s="15" t="str" cm="1">
        <f t="array" ref="CK3">_xlfn.IFS([1]original_ver!CJ3="ความรู้ทางการเกษตรและการใช้เทคโนโลยีสำหรับการผลิตในฟาร์ม",1,[1]original_ver!CJ3="การวางแผนและจัดการฟาร์ม เช่น การเก็บเกี่ยว การเงิน และการวางแผนทางการตลาด",2,[1]original_ver!CJ3="การเป็นผู้ประกอบการทางการเกษตร",3,[1]original_ver!CJ3="การเพิ่มมูลค่าผลผลิต และการแปรรูปผลผลิต (รวมถึงการพัฒนาคุณภาพผลผลิต)",4,[1]original_ver!CJ3="","")</f>
        <v/>
      </c>
      <c r="CN3" s="15" t="str" cm="1">
        <f t="array" ref="CN3">_xlfn.IFS([1]original_ver!CN3="ความรู้ทางการเกษตรและการใช้เทคโนโลยีสำหรับการผลิตในฟาร์ม",1,[1]original_ver!CN3="การวางแผนและจัดการฟาร์ม เช่น การเก็บเกี่ยว การเงิน และการวางแผนทางการตลาด",2,[1]original_ver!CN3="การเป็นผู้ประกอบการทางการเกษตร",3,[1]original_ver!CN3="การเพิ่มมูลค่าผลผลิต และการแปรรูปผลผลิต (รวมถึงการพัฒนาคุณภาพผลผลิต)",4,[1]original_ver!CN3="","")</f>
        <v/>
      </c>
      <c r="CQ3" s="15" t="str" cm="1">
        <f t="array" ref="CQ3">_xlfn.IFS([1]original_ver!CR3="ประยุกต์",1,[1]original_ver!CR3="ไม่ประยุกต์",0,[1]original_ver!CR3="","")</f>
        <v/>
      </c>
      <c r="CR3" s="15" t="str" cm="1">
        <f t="array" ref="CR3">_xlfn.IFS([1]original_ver!CS3="ประยุกต์",1,[1]original_ver!CS3="ไม่ประยุกต์",0,[1]original_ver!CS3="","")</f>
        <v/>
      </c>
      <c r="CT3" s="15" t="str" cm="1">
        <f t="array" ref="CT3">_xlfn.IFS([1]original_ver!CV3="ประยุกต์",1,[1]original_ver!CV3="ไม่ประยุกต์",0,[1]original_ver!CV3="","")</f>
        <v/>
      </c>
      <c r="CV3" s="15" t="str" cm="1">
        <f t="array" ref="CV3">_xlfn.IFS([1]original_ver!CY3="ประยุกต์",1,[1]original_ver!CY3="ไม่ประยุกต์",0,[1]original_ver!CY3="","")</f>
        <v/>
      </c>
      <c r="CX3" s="15" t="str" cm="1">
        <f t="array" ref="CX3">_xlfn.IFS([1]original_ver!DB3="ประยุกต์",1,[1]original_ver!DB3="ไม่ประยุกต์",0,[1]original_ver!DB3="","")</f>
        <v/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 s="15">
        <v>3</v>
      </c>
      <c r="DG3" s="15">
        <v>2</v>
      </c>
      <c r="DH3" s="15">
        <v>2</v>
      </c>
      <c r="DI3" s="15">
        <v>3</v>
      </c>
      <c r="DN3" s="15" t="s">
        <v>546</v>
      </c>
      <c r="DO3" s="15">
        <v>1</v>
      </c>
      <c r="DP3" s="15">
        <v>2</v>
      </c>
      <c r="DR3" s="166">
        <v>5</v>
      </c>
      <c r="DS3" s="166">
        <v>4.333333333333333</v>
      </c>
      <c r="DT3" s="166">
        <v>4</v>
      </c>
      <c r="DU3" s="166">
        <v>4.2</v>
      </c>
      <c r="DV3" s="166">
        <v>2.6666666666666665</v>
      </c>
      <c r="DW3" s="148">
        <v>4.25</v>
      </c>
      <c r="DX3" s="152">
        <v>4.5999999999999996</v>
      </c>
      <c r="DY3" s="152">
        <v>3.6666666666666665</v>
      </c>
      <c r="DZ3" s="148">
        <v>4.5</v>
      </c>
      <c r="EA3" s="152">
        <v>4.2</v>
      </c>
      <c r="EB3" s="152">
        <v>4.333333333333333</v>
      </c>
      <c r="EC3" s="152">
        <v>4.75</v>
      </c>
    </row>
    <row r="4" spans="1:134" s="30" customFormat="1" hidden="1" x14ac:dyDescent="0.2">
      <c r="A4" s="28">
        <v>25</v>
      </c>
      <c r="B4" s="29" t="s">
        <v>547</v>
      </c>
      <c r="C4" s="30" cm="1">
        <f t="array" ref="C4">_xlfn.IFS([1]original_ver!D4="Participant",1,[1]original_ver!D4="Non-Participant",0,[1]original_ver!D4="","")</f>
        <v>1</v>
      </c>
      <c r="D4" s="30">
        <v>1</v>
      </c>
      <c r="E4" s="31" cm="1">
        <f t="array" ref="E4">_xlfn.IFS([1]original_ver!F4="ชาย",1,[1]original_ver!F4="หญิง",0,[1]original_ver!F4="","")</f>
        <v>0</v>
      </c>
      <c r="F4" s="31">
        <v>75</v>
      </c>
      <c r="G4" s="31" cm="1">
        <f t="array" ref="G4">_xlfn.IFS([1]original_ver!H4="ไม่มีการศึกษา",0,[1]original_ver!H4="ประถมศึกษา",1,[1]original_ver!H4="มัธยมศึกษาตอนต้น",2,[1]original_ver!H4="มัธยมศึกษาตอนปลาย",3,[1]original_ver!H4="อนุปริญญา (ปวช., ปวส., ฝึกหัดครู)",4,[1]original_ver!H4="ปริญญาตรี",5,[1]original_ver!H4="สูงกว่าปริญญาตรี",6,[1]original_ver!H4="","")</f>
        <v>1</v>
      </c>
      <c r="H4" s="31" cm="1">
        <f t="array" ref="H4">_xlfn.IFS([1]original_ver!I4="โสด",1,[1]original_ver!I4="สมรส/อยู่ด้วยกัน",2,[1]original_ver!I4="หย่าร้าง/แยกกันอยู่",3,[1]original_ver!I4="หม้าย",4,[1]original_ver!I4="","")</f>
        <v>4</v>
      </c>
      <c r="I4" s="31">
        <v>5</v>
      </c>
      <c r="J4" s="31">
        <v>39</v>
      </c>
      <c r="K4" s="31">
        <v>1</v>
      </c>
      <c r="L4" s="31">
        <v>0</v>
      </c>
      <c r="M4" s="17">
        <f t="shared" si="0"/>
        <v>0</v>
      </c>
      <c r="N4" s="32">
        <v>0</v>
      </c>
      <c r="O4" s="31" t="str" cm="1">
        <f t="array" ref="O4">_xlfn.IFS([1]original_ver!O4="ใช่",1,[1]original_ver!O4="ไม่ใช่",0,[1]original_ver!O4="","")</f>
        <v/>
      </c>
      <c r="P4" s="28">
        <v>1</v>
      </c>
      <c r="Q4" s="28">
        <v>2</v>
      </c>
      <c r="R4" s="28">
        <v>32</v>
      </c>
      <c r="S4" s="28">
        <v>32000</v>
      </c>
      <c r="T4" s="19">
        <v>10</v>
      </c>
      <c r="U4" s="33">
        <f t="shared" si="1"/>
        <v>1000</v>
      </c>
      <c r="AA4" s="28">
        <v>1</v>
      </c>
      <c r="AB4" s="22">
        <v>2</v>
      </c>
      <c r="AC4" s="22">
        <v>32</v>
      </c>
      <c r="AD4" s="22">
        <v>32000</v>
      </c>
      <c r="AE4" s="23">
        <v>10</v>
      </c>
      <c r="AF4" s="15">
        <f t="shared" si="2"/>
        <v>1000</v>
      </c>
      <c r="AL4" s="28">
        <v>8</v>
      </c>
      <c r="AM4" s="28">
        <v>5</v>
      </c>
      <c r="AN4" s="28">
        <v>1.25</v>
      </c>
      <c r="AO4" s="28">
        <v>15</v>
      </c>
      <c r="AP4" s="28">
        <v>100</v>
      </c>
      <c r="AQ4" s="28"/>
      <c r="AW4" s="28">
        <v>8</v>
      </c>
      <c r="AX4" s="28">
        <v>5</v>
      </c>
      <c r="AY4" s="28">
        <v>1.25</v>
      </c>
      <c r="AZ4" s="28">
        <v>15</v>
      </c>
      <c r="BA4" s="28">
        <v>100</v>
      </c>
      <c r="BB4" s="28"/>
      <c r="BM4" s="28"/>
      <c r="BX4" s="28"/>
      <c r="CD4" s="34">
        <v>1.5</v>
      </c>
      <c r="CE4" s="34">
        <v>3</v>
      </c>
      <c r="CF4" s="34">
        <v>5</v>
      </c>
      <c r="CG4" s="34">
        <v>4.5</v>
      </c>
      <c r="CH4" s="34">
        <v>3.5</v>
      </c>
      <c r="CI4" s="30">
        <v>5</v>
      </c>
      <c r="CJ4" s="30" cm="1">
        <f t="array" ref="CJ4">_xlfn.IFS([1]original_ver!CH4="จากการเข้าร่วมกิจกรรมอบรม ที่จัดโดยโครงการเกษตรกรปราดเปรื่อง (Smart Farmer)",1,[1]original_ver!CH4="จากการเข้าร่วมกิจกรรมอบรม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ๆ",3,[1]original_ver!CH4="จากการเรียนรู้ผ่านประสบการณ์ของผู้อื่น ได้แก่ เพื่อนบ้าน พี่น้อง เพื่อน และญาติ เป็นต้น",4,[1]original_ver!CH4="ไม่ได้เข้าร่วมกิจกรรมอบรมหรือเรียนรู้ใด ๆ (ข้ามไปข้อ 33)",5)</f>
        <v>5</v>
      </c>
      <c r="CK4" s="28" t="str" cm="1">
        <f t="array" ref="CK4">_xlfn.IFS([1]original_ver!CJ4="ความรู้ทางการเกษตรและการใช้เทคโนโลยีสำหรับการผลิตในฟาร์ม",1,[1]original_ver!CJ4="การวางแผนและจัดการฟาร์ม เช่น การเก็บเกี่ยว การเงิน และการวางแผนทางการตลาด",2,[1]original_ver!CJ4="การเป็นผู้ประกอบการทางการเกษตร",3,[1]original_ver!CJ4="การเพิ่มมูลค่าผลผลิต และการแปรรูปผลผลิต (รวมถึงการพัฒนาคุณภาพผลผลิต)",4,[1]original_ver!CJ4="","")</f>
        <v/>
      </c>
      <c r="CN4" s="28" t="str" cm="1">
        <f t="array" ref="CN4">_xlfn.IFS([1]original_ver!CN4="ความรู้ทางการเกษตรและการใช้เทคโนโลยีสำหรับการผลิตในฟาร์ม",1,[1]original_ver!CN4="การวางแผนและจัดการฟาร์ม เช่น การเก็บเกี่ยว การเงิน และการวางแผนทางการตลาด",2,[1]original_ver!CN4="การเป็นผู้ประกอบการทางการเกษตร",3,[1]original_ver!CN4="การเพิ่มมูลค่าผลผลิต และการแปรรูปผลผลิต (รวมถึงการพัฒนาคุณภาพผลผลิต)",4,[1]original_ver!CN4="","")</f>
        <v/>
      </c>
      <c r="CQ4" s="28" t="str" cm="1">
        <f t="array" ref="CQ4">_xlfn.IFS([1]original_ver!CR4="ประยุกต์",1,[1]original_ver!CR4="ไม่ประยุกต์",0,[1]original_ver!CR4="","")</f>
        <v/>
      </c>
      <c r="CR4" s="28" t="str" cm="1">
        <f t="array" ref="CR4">_xlfn.IFS([1]original_ver!CS4="ประยุกต์",1,[1]original_ver!CS4="ไม่ประยุกต์",0,[1]original_ver!CS4="","")</f>
        <v/>
      </c>
      <c r="CT4" s="28" t="str" cm="1">
        <f t="array" ref="CT4">_xlfn.IFS([1]original_ver!CV4="ประยุกต์",1,[1]original_ver!CV4="ไม่ประยุกต์",0,[1]original_ver!CV4="","")</f>
        <v/>
      </c>
      <c r="CV4" s="28" t="str" cm="1">
        <f t="array" ref="CV4">_xlfn.IFS([1]original_ver!CY4="ประยุกต์",1,[1]original_ver!CY4="ไม่ประยุกต์",0,[1]original_ver!CY4="","")</f>
        <v/>
      </c>
      <c r="CX4" s="28" t="str" cm="1">
        <f t="array" ref="CX4">_xlfn.IFS([1]original_ver!DB4="ประยุกต์",1,[1]original_ver!DB4="ไม่ประยุกต์",0,[1]original_ver!DB4="","")</f>
        <v/>
      </c>
      <c r="CZ4" s="30">
        <v>0</v>
      </c>
      <c r="DA4" s="30">
        <v>0</v>
      </c>
      <c r="DB4" s="30">
        <v>0</v>
      </c>
      <c r="DC4" s="30">
        <v>0</v>
      </c>
      <c r="DD4" s="30">
        <v>0</v>
      </c>
      <c r="DE4" s="30">
        <v>0</v>
      </c>
      <c r="DH4" s="28">
        <v>2</v>
      </c>
      <c r="DI4" s="28">
        <v>2</v>
      </c>
      <c r="DJ4" s="28">
        <v>3</v>
      </c>
      <c r="DK4" s="28">
        <v>2</v>
      </c>
      <c r="DN4" s="28" t="s">
        <v>548</v>
      </c>
      <c r="DO4" s="28">
        <v>1</v>
      </c>
      <c r="DP4" s="28">
        <v>2</v>
      </c>
      <c r="DR4" s="25">
        <v>2.8</v>
      </c>
      <c r="DS4" s="34">
        <v>4.666666666666667</v>
      </c>
      <c r="DT4" s="30">
        <v>1.5</v>
      </c>
      <c r="DU4" s="34">
        <v>2.6</v>
      </c>
      <c r="DV4" s="34">
        <v>2</v>
      </c>
      <c r="DW4" s="34">
        <v>1.5</v>
      </c>
      <c r="DX4" s="35">
        <v>3.4</v>
      </c>
      <c r="DY4" s="35">
        <v>4.333333333333333</v>
      </c>
      <c r="DZ4" s="35">
        <v>3.5</v>
      </c>
      <c r="EA4" s="35">
        <v>2.2000000000000002</v>
      </c>
      <c r="EB4" s="35">
        <v>4</v>
      </c>
      <c r="EC4" s="30">
        <v>4</v>
      </c>
    </row>
    <row r="5" spans="1:134" hidden="1" x14ac:dyDescent="0.2">
      <c r="A5" s="15">
        <v>27</v>
      </c>
      <c r="B5" s="16" t="s">
        <v>549</v>
      </c>
      <c r="C5" cm="1">
        <f t="array" ref="C5">_xlfn.IFS([1]original_ver!D5="Participant",1,[1]original_ver!D5="Non-Participant",0,[1]original_ver!D5="","")</f>
        <v>1</v>
      </c>
      <c r="D5">
        <v>5</v>
      </c>
      <c r="E5" s="17" cm="1">
        <f t="array" ref="E5">_xlfn.IFS([1]original_ver!F5="ชาย",1,[1]original_ver!F5="หญิง",0,[1]original_ver!F5="","")</f>
        <v>1</v>
      </c>
      <c r="F5" s="17">
        <v>56</v>
      </c>
      <c r="G5" s="17" cm="1">
        <f t="array" ref="G5">_xlfn.IFS([1]original_ver!H5="ไม่มีการศึกษา",0,[1]original_ver!H5="ประถมศึกษา",1,[1]original_ver!H5="มัธยมศึกษาตอนต้น",2,[1]original_ver!H5="มัธยมศึกษาตอนปลาย",3,[1]original_ver!H5="อนุปริญญา (ปวช., ปวส., ฝึกหัดครู)",4,[1]original_ver!H5="ปริญญาตรี",5,[1]original_ver!H5="สูงกว่าปริญญาตรี",6,[1]original_ver!H5="","")</f>
        <v>2</v>
      </c>
      <c r="H5" s="17" cm="1">
        <f t="array" ref="H5">_xlfn.IFS([1]original_ver!I5="โสด",1,[1]original_ver!I5="สมรส/อยู่ด้วยกัน",2,[1]original_ver!I5="หย่าร้าง/แยกกันอยู่",3,[1]original_ver!I5="หม้าย",4,[1]original_ver!I5="","")</f>
        <v>2</v>
      </c>
      <c r="I5" s="17">
        <v>3</v>
      </c>
      <c r="J5" s="17">
        <v>40</v>
      </c>
      <c r="K5" s="17" cm="1">
        <f t="array" ref="K5">_xlfn.IFS([1]original_ver!L5="ใช่",1,[1]original_ver!L5="ไม่ใช่",0,[1]original_ver!L5="","")</f>
        <v>1</v>
      </c>
      <c r="L5" s="17" cm="1">
        <f t="array" ref="L5">_xlfn.IFS([1]original_ver!M5="กู้ยืม",1,[1]original_ver!M5="ไม่กู้ยืม",0,[1]original_ver!M5="","")</f>
        <v>0</v>
      </c>
      <c r="M5" s="17">
        <f t="shared" si="0"/>
        <v>1</v>
      </c>
      <c r="N5" s="18">
        <v>100000</v>
      </c>
      <c r="O5" s="17" cm="1">
        <f t="array" ref="O5">_xlfn.IFS([1]original_ver!O5="ใช่",1,[1]original_ver!O5="ไม่ใช่",0,[1]original_ver!O5="","")</f>
        <v>1</v>
      </c>
      <c r="P5" s="15">
        <v>1</v>
      </c>
      <c r="Q5" s="15">
        <v>1</v>
      </c>
      <c r="R5" s="15">
        <v>10</v>
      </c>
      <c r="S5" s="15">
        <v>3000</v>
      </c>
      <c r="T5" s="19">
        <v>5</v>
      </c>
      <c r="U5" s="20">
        <f t="shared" si="1"/>
        <v>300</v>
      </c>
      <c r="AA5" s="15">
        <v>1</v>
      </c>
      <c r="AB5" s="15">
        <v>1</v>
      </c>
      <c r="AC5" s="15">
        <v>10</v>
      </c>
      <c r="AD5" s="15">
        <v>3000</v>
      </c>
      <c r="AE5" s="23">
        <v>5</v>
      </c>
      <c r="AF5" s="15">
        <f t="shared" si="2"/>
        <v>300</v>
      </c>
      <c r="CD5" s="25">
        <v>1.5</v>
      </c>
      <c r="CE5" s="25">
        <v>1</v>
      </c>
      <c r="CF5" s="25">
        <v>1.3333333333333333</v>
      </c>
      <c r="CG5" s="25">
        <v>4</v>
      </c>
      <c r="CH5" s="25">
        <v>3.5</v>
      </c>
      <c r="CI5">
        <v>1</v>
      </c>
      <c r="CJ5" cm="1">
        <f t="array" ref="CJ5">_xlfn.IFS([1]original_ver!CH5="จากการเข้าร่วมกิจกรรมอบรม ที่จัดโดยโครงการเกษตรกรปราดเปรื่อง (Smart Farmer)",1,[1]original_ver!CH5="จากการเข้าร่วมกิจกรรมอบรม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ๆ",3,[1]original_ver!CH5="จากการเรียนรู้ผ่านประสบการณ์ของผู้อื่น ได้แก่ เพื่อนบ้าน พี่น้อง เพื่อน และญาติ เป็นต้น",4,[1]original_ver!CH5="ไม่ได้เข้าร่วมกิจกรรมอบรมหรือเรียนรู้ใด ๆ (ข้ามไปข้อ 33)",5)</f>
        <v>5</v>
      </c>
      <c r="CK5" s="15" t="str" cm="1">
        <f t="array" ref="CK5">_xlfn.IFS([1]original_ver!CJ5="ความรู้ทางการเกษตรและการใช้เทคโนโลยีสำหรับการผลิตในฟาร์ม",1,[1]original_ver!CJ5="การวางแผนและจัดการฟาร์ม เช่น การเก็บเกี่ยว การเงิน และการวางแผนทางการตลาด",2,[1]original_ver!CJ5="การเป็นผู้ประกอบการทางการเกษตร",3,[1]original_ver!CJ5="การเพิ่มมูลค่าผลผลิต และการแปรรูปผลผลิต (รวมถึงการพัฒนาคุณภาพผลผลิต)",4,[1]original_ver!CJ5="","")</f>
        <v/>
      </c>
      <c r="CN5" s="15" t="str" cm="1">
        <f t="array" ref="CN5">_xlfn.IFS([1]original_ver!CN5="ความรู้ทางการเกษตรและการใช้เทคโนโลยีสำหรับการผลิตในฟาร์ม",1,[1]original_ver!CN5="การวางแผนและจัดการฟาร์ม เช่น การเก็บเกี่ยว การเงิน และการวางแผนทางการตลาด",2,[1]original_ver!CN5="การเป็นผู้ประกอบการทางการเกษตร",3,[1]original_ver!CN5="การเพิ่มมูลค่าผลผลิต และการแปรรูปผลผลิต (รวมถึงการพัฒนาคุณภาพผลผลิต)",4,[1]original_ver!CN5="","")</f>
        <v/>
      </c>
      <c r="CQ5" s="15" t="str" cm="1">
        <f t="array" ref="CQ5">_xlfn.IFS([1]original_ver!CR5="ประยุกต์",1,[1]original_ver!CR5="ไม่ประยุกต์",0,[1]original_ver!CR5="","")</f>
        <v/>
      </c>
      <c r="CR5" s="15" t="str" cm="1">
        <f t="array" ref="CR5">_xlfn.IFS([1]original_ver!CS5="ประยุกต์",1,[1]original_ver!CS5="ไม่ประยุกต์",0,[1]original_ver!CS5="","")</f>
        <v/>
      </c>
      <c r="CT5" s="15" t="str" cm="1">
        <f t="array" ref="CT5">_xlfn.IFS([1]original_ver!CV5="ประยุกต์",1,[1]original_ver!CV5="ไม่ประยุกต์",0,[1]original_ver!CV5="","")</f>
        <v/>
      </c>
      <c r="CV5" s="15" t="str" cm="1">
        <f t="array" ref="CV5">_xlfn.IFS([1]original_ver!CY5="ประยุกต์",1,[1]original_ver!CY5="ไม่ประยุกต์",0,[1]original_ver!CY5="","")</f>
        <v/>
      </c>
      <c r="CX5" s="15" t="str" cm="1">
        <f t="array" ref="CX5">_xlfn.IFS([1]original_ver!DB5="ประยุกต์",1,[1]original_ver!DB5="ไม่ประยุกต์",0,[1]original_ver!DB5="","")</f>
        <v/>
      </c>
      <c r="DF5" s="15">
        <v>2</v>
      </c>
      <c r="DG5" s="15">
        <v>2</v>
      </c>
      <c r="DH5" s="15">
        <v>1</v>
      </c>
      <c r="DI5" s="15">
        <v>2</v>
      </c>
      <c r="DL5" s="15">
        <v>3</v>
      </c>
      <c r="DM5" s="15">
        <v>2</v>
      </c>
      <c r="DR5" s="166">
        <v>3.2</v>
      </c>
      <c r="DS5" s="166">
        <v>3.6666666666666665</v>
      </c>
      <c r="DT5" s="166">
        <v>3.5</v>
      </c>
      <c r="DU5" s="166">
        <v>3.4</v>
      </c>
      <c r="DV5" s="166">
        <v>3.6666666666666665</v>
      </c>
      <c r="DW5" s="148">
        <v>3.25</v>
      </c>
      <c r="DX5" s="152">
        <v>4.8</v>
      </c>
      <c r="DY5" s="152">
        <v>3.6666666666666665</v>
      </c>
      <c r="DZ5" s="148">
        <v>4.25</v>
      </c>
      <c r="EA5" s="152">
        <v>4.2</v>
      </c>
      <c r="EB5" s="152">
        <v>4</v>
      </c>
      <c r="EC5" s="152">
        <v>4.5</v>
      </c>
    </row>
    <row r="6" spans="1:134" hidden="1" x14ac:dyDescent="0.2">
      <c r="A6" s="15">
        <v>28</v>
      </c>
      <c r="B6" s="16" t="s">
        <v>550</v>
      </c>
      <c r="C6" cm="1">
        <f t="array" ref="C6">_xlfn.IFS([1]original_ver!D6="Participant",1,[1]original_ver!D6="Non-Participant",0,[1]original_ver!D6="","")</f>
        <v>1</v>
      </c>
      <c r="D6">
        <v>1</v>
      </c>
      <c r="E6" s="17" cm="1">
        <f t="array" ref="E6">_xlfn.IFS([1]original_ver!F6="ชาย",1,[1]original_ver!F6="หญิง",0,[1]original_ver!F6="","")</f>
        <v>1</v>
      </c>
      <c r="F6" s="17">
        <v>38</v>
      </c>
      <c r="G6" s="17" cm="1">
        <f t="array" ref="G6">_xlfn.IFS([1]original_ver!H6="ไม่มีการศึกษา",0,[1]original_ver!H6="ประถมศึกษา",1,[1]original_ver!H6="มัธยมศึกษาตอนต้น",2,[1]original_ver!H6="มัธยมศึกษาตอนปลาย",3,[1]original_ver!H6="อนุปริญญา (ปวช., ปวส., ฝึกหัดครู)",4,[1]original_ver!H6="ปริญญาตรี",5,[1]original_ver!H6="สูงกว่าปริญญาตรี",6,[1]original_ver!H6="","")</f>
        <v>5</v>
      </c>
      <c r="H6" s="17" cm="1">
        <f t="array" ref="H6">_xlfn.IFS([1]original_ver!I6="โสด",1,[1]original_ver!I6="สมรส/อยู่ด้วยกัน",2,[1]original_ver!I6="หย่าร้าง/แยกกันอยู่",3,[1]original_ver!I6="หม้าย",4,[1]original_ver!I6="","")</f>
        <v>2</v>
      </c>
      <c r="I6" s="17">
        <v>3</v>
      </c>
      <c r="J6" s="17">
        <v>15</v>
      </c>
      <c r="K6" s="17" cm="1">
        <f t="array" ref="K6">_xlfn.IFS([1]original_ver!L6="ใช่",1,[1]original_ver!L6="ไม่ใช่",0,[1]original_ver!L6="","")</f>
        <v>1</v>
      </c>
      <c r="L6" s="17" cm="1">
        <f t="array" ref="L6">_xlfn.IFS([1]original_ver!M6="กู้ยืม",1,[1]original_ver!M6="ไม่กู้ยืม",0,[1]original_ver!M6="","")</f>
        <v>0</v>
      </c>
      <c r="M6" s="17">
        <f t="shared" si="0"/>
        <v>1</v>
      </c>
      <c r="N6" s="18">
        <v>150000</v>
      </c>
      <c r="O6" s="17" cm="1">
        <f t="array" ref="O6">_xlfn.IFS([1]original_ver!O6="ใช่",1,[1]original_ver!O6="ไม่ใช่",0,[1]original_ver!O6="","")</f>
        <v>1</v>
      </c>
      <c r="P6" s="15">
        <v>1</v>
      </c>
      <c r="Q6" s="15">
        <v>2</v>
      </c>
      <c r="R6" s="15">
        <v>10</v>
      </c>
      <c r="S6" s="15">
        <v>8000</v>
      </c>
      <c r="T6" s="19">
        <v>29</v>
      </c>
      <c r="U6" s="20">
        <f t="shared" si="1"/>
        <v>800</v>
      </c>
      <c r="AA6" s="15">
        <v>1</v>
      </c>
      <c r="AB6" s="15">
        <v>2</v>
      </c>
      <c r="AC6" s="15">
        <v>10</v>
      </c>
      <c r="AD6" s="15">
        <v>8000</v>
      </c>
      <c r="AE6" s="23">
        <v>29</v>
      </c>
      <c r="AF6" s="15">
        <f t="shared" si="2"/>
        <v>800</v>
      </c>
      <c r="CD6" s="25">
        <v>1.5</v>
      </c>
      <c r="CE6" s="25">
        <v>1.3333333333333333</v>
      </c>
      <c r="CF6" s="25">
        <v>1.3333333333333333</v>
      </c>
      <c r="CG6" s="25">
        <v>1.5</v>
      </c>
      <c r="CH6" s="25">
        <v>2.5</v>
      </c>
      <c r="CI6">
        <v>1</v>
      </c>
      <c r="CJ6" cm="1">
        <f t="array" ref="CJ6">_xlfn.IFS([1]original_ver!CH6="จากการเข้าร่วมกิจกรรมอบรม ที่จัดโดยโครงการเกษตรกรปราดเปรื่อง (Smart Farmer)",1,[1]original_ver!CH6="จากการเข้าร่วมกิจกรรมอบรม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ๆ",3,[1]original_ver!CH6="จากการเรียนรู้ผ่านประสบการณ์ของผู้อื่น ได้แก่ เพื่อนบ้าน พี่น้อง เพื่อน และญาติ เป็นต้น",4,[1]original_ver!CH6="ไม่ได้เข้าร่วมกิจกรรมอบรมหรือเรียนรู้ใด ๆ (ข้ามไปข้อ 33)",5)</f>
        <v>5</v>
      </c>
      <c r="CK6" s="15" t="str" cm="1">
        <f t="array" ref="CK6">_xlfn.IFS([1]original_ver!CJ6="ความรู้ทางการเกษตรและการใช้เทคโนโลยีสำหรับการผลิตในฟาร์ม",1,[1]original_ver!CJ6="การวางแผนและจัดการฟาร์ม เช่น การเก็บเกี่ยว การเงิน และการวางแผนทางการตลาด",2,[1]original_ver!CJ6="การเป็นผู้ประกอบการทางการเกษตร",3,[1]original_ver!CJ6="การเพิ่มมูลค่าผลผลิต และการแปรรูปผลผลิต (รวมถึงการพัฒนาคุณภาพผลผลิต)",4,[1]original_ver!CJ6="","")</f>
        <v/>
      </c>
      <c r="CN6" s="15" t="str" cm="1">
        <f t="array" ref="CN6">_xlfn.IFS([1]original_ver!CN6="ความรู้ทางการเกษตรและการใช้เทคโนโลยีสำหรับการผลิตในฟาร์ม",1,[1]original_ver!CN6="การวางแผนและจัดการฟาร์ม เช่น การเก็บเกี่ยว การเงิน และการวางแผนทางการตลาด",2,[1]original_ver!CN6="การเป็นผู้ประกอบการทางการเกษตร",3,[1]original_ver!CN6="การเพิ่มมูลค่าผลผลิต และการแปรรูปผลผลิต (รวมถึงการพัฒนาคุณภาพผลผลิต)",4,[1]original_ver!CN6="","")</f>
        <v/>
      </c>
      <c r="CQ6" s="15" t="str" cm="1">
        <f t="array" ref="CQ6">_xlfn.IFS([1]original_ver!CR6="ประยุกต์",1,[1]original_ver!CR6="ไม่ประยุกต์",0,[1]original_ver!CR6="","")</f>
        <v/>
      </c>
      <c r="CR6" s="15" t="str" cm="1">
        <f t="array" ref="CR6">_xlfn.IFS([1]original_ver!CS6="ประยุกต์",1,[1]original_ver!CS6="ไม่ประยุกต์",0,[1]original_ver!CS6="","")</f>
        <v/>
      </c>
      <c r="CT6" s="15" t="str" cm="1">
        <f t="array" ref="CT6">_xlfn.IFS([1]original_ver!CV6="ประยุกต์",1,[1]original_ver!CV6="ไม่ประยุกต์",0,[1]original_ver!CV6="","")</f>
        <v/>
      </c>
      <c r="CV6" s="15" t="str" cm="1">
        <f t="array" ref="CV6">_xlfn.IFS([1]original_ver!CY6="ประยุกต์",1,[1]original_ver!CY6="ไม่ประยุกต์",0,[1]original_ver!CY6="","")</f>
        <v/>
      </c>
      <c r="CX6" s="15" t="str" cm="1">
        <f t="array" ref="CX6">_xlfn.IFS([1]original_ver!DB6="ประยุกต์",1,[1]original_ver!DB6="ไม่ประยุกต์",0,[1]original_ver!DB6="","")</f>
        <v/>
      </c>
      <c r="DF6" s="15">
        <v>1</v>
      </c>
      <c r="DG6" s="15">
        <v>1</v>
      </c>
      <c r="DH6" s="15">
        <v>3</v>
      </c>
      <c r="DI6" s="15">
        <v>2</v>
      </c>
      <c r="DL6" s="15">
        <v>2</v>
      </c>
      <c r="DM6" s="15">
        <v>2</v>
      </c>
      <c r="DR6" s="166">
        <v>5</v>
      </c>
      <c r="DS6" s="166">
        <v>4.333333333333333</v>
      </c>
      <c r="DT6" s="166">
        <v>4.75</v>
      </c>
      <c r="DU6" s="166">
        <v>5</v>
      </c>
      <c r="DV6" s="166">
        <v>2.3333333333333335</v>
      </c>
      <c r="DW6" s="148">
        <v>4.75</v>
      </c>
      <c r="DX6" s="152">
        <v>4.5999999999999996</v>
      </c>
      <c r="DY6" s="152">
        <v>4.666666666666667</v>
      </c>
      <c r="DZ6" s="148">
        <v>4.25</v>
      </c>
      <c r="EA6" s="152">
        <v>4.4000000000000004</v>
      </c>
      <c r="EB6" s="152">
        <v>3.6666666666666665</v>
      </c>
      <c r="EC6" s="152">
        <v>4.75</v>
      </c>
      <c r="ED6" s="148"/>
    </row>
    <row r="7" spans="1:134" x14ac:dyDescent="0.2">
      <c r="A7" s="15">
        <v>30</v>
      </c>
      <c r="B7" s="16" t="s">
        <v>551</v>
      </c>
      <c r="C7" cm="1">
        <f t="array" ref="C7">_xlfn.IFS([1]original_ver!D7="Participant",1,[1]original_ver!D7="Non-Participant",0,[1]original_ver!D7="","")</f>
        <v>1</v>
      </c>
      <c r="D7">
        <v>3</v>
      </c>
      <c r="E7" s="17" cm="1">
        <f t="array" ref="E7">_xlfn.IFS([1]original_ver!F7="ชาย",1,[1]original_ver!F7="หญิง",0,[1]original_ver!F7="","")</f>
        <v>1</v>
      </c>
      <c r="F7" s="17">
        <v>35</v>
      </c>
      <c r="G7" s="17" cm="1">
        <f t="array" ref="G7">_xlfn.IFS([1]original_ver!H7="ไม่มีการศึกษา",0,[1]original_ver!H7="ประถมศึกษา",1,[1]original_ver!H7="มัธยมศึกษาตอนต้น",2,[1]original_ver!H7="มัธยมศึกษาตอนปลาย",3,[1]original_ver!H7="อนุปริญญา (ปวช., ปวส., ฝึกหัดครู)",4,[1]original_ver!H7="ปริญญาตรี",5,[1]original_ver!H7="สูงกว่าปริญญาตรี",6,[1]original_ver!H7="","")</f>
        <v>5</v>
      </c>
      <c r="H7" s="17" cm="1">
        <f t="array" ref="H7">_xlfn.IFS([1]original_ver!I7="โสด",1,[1]original_ver!I7="สมรส/อยู่ด้วยกัน",2,[1]original_ver!I7="หย่าร้าง/แยกกันอยู่",3,[1]original_ver!I7="หม้าย",4,[1]original_ver!I7="","")</f>
        <v>2</v>
      </c>
      <c r="I7" s="17">
        <v>6</v>
      </c>
      <c r="J7" s="17">
        <v>10</v>
      </c>
      <c r="K7" s="17" cm="1">
        <f t="array" ref="K7">_xlfn.IFS([1]original_ver!L7="ใช่",1,[1]original_ver!L7="ไม่ใช่",0,[1]original_ver!L7="","")</f>
        <v>0</v>
      </c>
      <c r="L7" s="17" cm="1">
        <f t="array" ref="L7">_xlfn.IFS([1]original_ver!M7="กู้ยืม",1,[1]original_ver!M7="ไม่กู้ยืม",0,[1]original_ver!M7="","")</f>
        <v>1</v>
      </c>
      <c r="M7" s="17">
        <f t="shared" si="0"/>
        <v>1</v>
      </c>
      <c r="N7" s="18">
        <v>100000</v>
      </c>
      <c r="O7" s="17" cm="1">
        <f t="array" ref="O7">_xlfn.IFS([1]original_ver!O7="ใช่",1,[1]original_ver!O7="ไม่ใช่",0,[1]original_ver!O7="","")</f>
        <v>1</v>
      </c>
      <c r="P7" s="15">
        <v>8</v>
      </c>
      <c r="Q7" s="15">
        <v>1</v>
      </c>
      <c r="R7" s="15">
        <v>4</v>
      </c>
      <c r="S7" s="15">
        <v>2000</v>
      </c>
      <c r="T7" s="15">
        <v>20</v>
      </c>
      <c r="U7" s="22">
        <f t="shared" si="1"/>
        <v>500</v>
      </c>
      <c r="AA7" s="15">
        <v>8</v>
      </c>
      <c r="AB7" s="15">
        <v>1</v>
      </c>
      <c r="AC7" s="15">
        <v>4</v>
      </c>
      <c r="AD7" s="15">
        <v>2000</v>
      </c>
      <c r="AE7" s="15">
        <v>20</v>
      </c>
      <c r="AF7" s="15">
        <f t="shared" si="2"/>
        <v>500</v>
      </c>
      <c r="AL7" s="15">
        <v>7</v>
      </c>
      <c r="AM7" s="15">
        <v>1</v>
      </c>
      <c r="AN7" s="15">
        <v>2</v>
      </c>
      <c r="AO7" s="15">
        <v>1000</v>
      </c>
      <c r="AP7" s="15">
        <v>80</v>
      </c>
      <c r="AQ7" s="15"/>
      <c r="AW7" s="15">
        <v>7</v>
      </c>
      <c r="AX7" s="15">
        <v>1</v>
      </c>
      <c r="AY7" s="15">
        <v>2</v>
      </c>
      <c r="AZ7" s="15">
        <v>1000</v>
      </c>
      <c r="BA7" s="15">
        <v>80</v>
      </c>
      <c r="BB7" s="15"/>
      <c r="BM7" s="15"/>
      <c r="BX7" s="15"/>
      <c r="CD7" s="25">
        <v>4.5</v>
      </c>
      <c r="CE7" s="25">
        <v>3.6666666666666665</v>
      </c>
      <c r="CF7" s="25">
        <v>3.3333333333333335</v>
      </c>
      <c r="CG7" s="25">
        <v>3</v>
      </c>
      <c r="CH7" s="25">
        <v>3.5</v>
      </c>
      <c r="CI7">
        <v>4</v>
      </c>
      <c r="CJ7" cm="1">
        <f t="array" ref="CJ7">_xlfn.IFS([1]original_ver!CH7="จากการเข้าร่วมกิจกรรมอบรม ที่จัดโดยโครงการเกษตรกรปราดเปรื่อง (Smart Farmer)",1,[1]original_ver!CH7="จากการเข้าร่วมกิจกรรมอบรม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ๆ",3,[1]original_ver!CH7="จากการเรียนรู้ผ่านประสบการณ์ของผู้อื่น ได้แก่ เพื่อนบ้าน พี่น้อง เพื่อน และญาติ เป็นต้น",4,[1]original_ver!CH7="ไม่ได้เข้าร่วมกิจกรรมอบรมหรือเรียนรู้ใด ๆ (ข้ามไปข้อ 33)",5)</f>
        <v>2</v>
      </c>
      <c r="CK7" s="15" cm="1">
        <f t="array" ref="CK7">_xlfn.IFS([1]original_ver!CJ7="ความรู้ทางการเกษตรและการใช้เทคโนโลยีสำหรับการผลิตในฟาร์ม",1,[1]original_ver!CJ7="การวางแผนและจัดการฟาร์ม เช่น การเก็บเกี่ยว การเงิน และการวางแผนทางการตลาด",2,[1]original_ver!CJ7="การเป็นผู้ประกอบการทางการเกษตร",3,[1]original_ver!CJ7="การเพิ่มมูลค่าผลผลิต และการแปรรูปผลผลิต (รวมถึงการพัฒนาคุณภาพผลผลิต)",4,[1]original_ver!CJ7="","")</f>
        <v>4</v>
      </c>
      <c r="CL7" s="15">
        <v>4</v>
      </c>
      <c r="CM7" s="15">
        <v>1</v>
      </c>
      <c r="CN7" s="15" cm="1">
        <f t="array" ref="CN7">_xlfn.IFS([1]original_ver!CN7="ความรู้ทางการเกษตรและการใช้เทคโนโลยีสำหรับการผลิตในฟาร์ม",1,[1]original_ver!CN7="การวางแผนและจัดการฟาร์ม เช่น การเก็บเกี่ยว การเงิน และการวางแผนทางการตลาด",2,[1]original_ver!CN7="การเป็นผู้ประกอบการทางการเกษตร",3,[1]original_ver!CN7="การเพิ่มมูลค่าผลผลิต และการแปรรูปผลผลิต (รวมถึงการพัฒนาคุณภาพผลผลิต)",4,[1]original_ver!CN7="","")</f>
        <v>4</v>
      </c>
      <c r="CO7" s="15">
        <v>1</v>
      </c>
      <c r="CP7" s="15">
        <v>1</v>
      </c>
      <c r="CQ7" s="15" cm="1">
        <f t="array" ref="CQ7">_xlfn.IFS([1]original_ver!CR7="ประยุกต์",1,[1]original_ver!CR7="ไม่ประยุกต์",0,[1]original_ver!CR7="","")</f>
        <v>1</v>
      </c>
      <c r="CR7" s="15" cm="1">
        <f t="array" ref="CR7">_xlfn.IFS([1]original_ver!CS7="ประยุกต์",1,[1]original_ver!CS7="ไม่ประยุกต์",0,[1]original_ver!CS7="","")</f>
        <v>1</v>
      </c>
      <c r="CT7" s="15" cm="1">
        <f t="array" ref="CT7">_xlfn.IFS([1]original_ver!CV7="ประยุกต์",1,[1]original_ver!CV7="ไม่ประยุกต์",0,[1]original_ver!CV7="","")</f>
        <v>1</v>
      </c>
      <c r="CV7" s="15" cm="1">
        <f t="array" ref="CV7">_xlfn.IFS([1]original_ver!CY7="ประยุกต์",1,[1]original_ver!CY7="ไม่ประยุกต์",0,[1]original_ver!CY7="","")</f>
        <v>1</v>
      </c>
      <c r="CX7" s="15" cm="1">
        <f t="array" ref="CX7">_xlfn.IFS([1]original_ver!DB7="ประยุกต์",1,[1]original_ver!DB7="ไม่ประยุกต์",0,[1]original_ver!DB7="","")</f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 s="15">
        <v>2</v>
      </c>
      <c r="DG7" s="15">
        <v>4</v>
      </c>
      <c r="DH7" s="15">
        <v>3</v>
      </c>
      <c r="DI7" s="15">
        <v>4</v>
      </c>
      <c r="DL7" s="15">
        <v>1</v>
      </c>
      <c r="DM7" s="15">
        <v>4</v>
      </c>
      <c r="DR7" s="166">
        <v>4</v>
      </c>
      <c r="DS7" s="166">
        <v>3.3333333333333335</v>
      </c>
      <c r="DT7" s="166">
        <v>4.25</v>
      </c>
      <c r="DU7" s="166">
        <v>3.4</v>
      </c>
      <c r="DV7" s="166">
        <v>3</v>
      </c>
      <c r="DW7" s="148">
        <v>2.75</v>
      </c>
      <c r="DX7" s="152">
        <v>4</v>
      </c>
      <c r="DY7" s="152">
        <v>4</v>
      </c>
      <c r="DZ7" s="148">
        <v>3.75</v>
      </c>
      <c r="EA7" s="152">
        <v>4</v>
      </c>
      <c r="EB7" s="152">
        <v>4</v>
      </c>
      <c r="EC7" s="152">
        <v>4</v>
      </c>
    </row>
    <row r="8" spans="1:134" hidden="1" x14ac:dyDescent="0.2">
      <c r="A8" s="15">
        <v>31</v>
      </c>
      <c r="B8" s="16" t="s">
        <v>552</v>
      </c>
      <c r="C8" cm="1">
        <f t="array" ref="C8">_xlfn.IFS([1]original_ver!D8="Participant",1,[1]original_ver!D8="Non-Participant",0,[1]original_ver!D8="","")</f>
        <v>1</v>
      </c>
      <c r="D8">
        <v>1</v>
      </c>
      <c r="E8" s="17" cm="1">
        <f t="array" ref="E8">_xlfn.IFS([1]original_ver!F8="ชาย",1,[1]original_ver!F8="หญิง",0,[1]original_ver!F8="","")</f>
        <v>1</v>
      </c>
      <c r="F8" s="17">
        <v>59</v>
      </c>
      <c r="G8" s="17" cm="1">
        <f t="array" ref="G8">_xlfn.IFS([1]original_ver!H8="ไม่มีการศึกษา",0,[1]original_ver!H8="ประถมศึกษา",1,[1]original_ver!H8="มัธยมศึกษาตอนต้น",2,[1]original_ver!H8="มัธยมศึกษาตอนปลาย",3,[1]original_ver!H8="อนุปริญญา (ปวช., ปวส., ฝึกหัดครู)",4,[1]original_ver!H8="ปริญญาตรี",5,[1]original_ver!H8="สูงกว่าปริญญาตรี",6,[1]original_ver!H8="","")</f>
        <v>6</v>
      </c>
      <c r="H8" s="17" cm="1">
        <f t="array" ref="H8">_xlfn.IFS([1]original_ver!I8="โสด",1,[1]original_ver!I8="สมรส/อยู่ด้วยกัน",2,[1]original_ver!I8="หย่าร้าง/แยกกันอยู่",3,[1]original_ver!I8="หม้าย",4,[1]original_ver!I8="","")</f>
        <v>2</v>
      </c>
      <c r="I8" s="17">
        <v>4</v>
      </c>
      <c r="J8" s="17">
        <v>18</v>
      </c>
      <c r="K8" s="17" cm="1">
        <f t="array" ref="K8">_xlfn.IFS([1]original_ver!L8="ใช่",1,[1]original_ver!L8="ไม่ใช่",0,[1]original_ver!L8="","")</f>
        <v>1</v>
      </c>
      <c r="L8" s="17" cm="1">
        <f t="array" ref="L8">_xlfn.IFS([1]original_ver!M8="กู้ยืม",1,[1]original_ver!M8="ไม่กู้ยืม",0,[1]original_ver!M8="","")</f>
        <v>0</v>
      </c>
      <c r="M8" s="17">
        <f t="shared" si="0"/>
        <v>0</v>
      </c>
      <c r="N8" s="18"/>
      <c r="O8" s="17" cm="1">
        <f t="array" ref="O8">_xlfn.IFS([1]original_ver!O8="ใช่",1,[1]original_ver!O8="ไม่ใช่",0,[1]original_ver!O8="","")</f>
        <v>1</v>
      </c>
      <c r="P8" s="15">
        <v>8</v>
      </c>
      <c r="Q8" s="15">
        <v>3</v>
      </c>
      <c r="R8" s="15">
        <v>1</v>
      </c>
      <c r="S8" s="15">
        <v>40000</v>
      </c>
      <c r="T8" s="15">
        <v>120</v>
      </c>
      <c r="U8" s="22">
        <f t="shared" si="1"/>
        <v>40000</v>
      </c>
      <c r="AA8" s="15">
        <v>8</v>
      </c>
      <c r="AB8" s="15">
        <v>3</v>
      </c>
      <c r="AC8" s="15">
        <v>1</v>
      </c>
      <c r="AD8" s="36">
        <v>40000</v>
      </c>
      <c r="AE8" s="15">
        <v>120</v>
      </c>
      <c r="AF8" s="15">
        <f t="shared" si="2"/>
        <v>40000</v>
      </c>
      <c r="AL8" s="15">
        <v>1</v>
      </c>
      <c r="AM8" s="15">
        <v>2</v>
      </c>
      <c r="AN8" s="15">
        <v>10</v>
      </c>
      <c r="AO8" s="15">
        <v>8000</v>
      </c>
      <c r="AP8" s="15">
        <v>10</v>
      </c>
      <c r="AQ8" s="15"/>
      <c r="AW8" s="15">
        <v>1</v>
      </c>
      <c r="AX8" s="15">
        <v>2</v>
      </c>
      <c r="AY8" s="15">
        <v>10</v>
      </c>
      <c r="AZ8" s="15">
        <v>8000</v>
      </c>
      <c r="BA8" s="15">
        <v>10</v>
      </c>
      <c r="BB8" s="15"/>
      <c r="BM8" s="15"/>
      <c r="BX8" s="15"/>
      <c r="CD8" s="25">
        <v>1.75</v>
      </c>
      <c r="CE8" s="25">
        <v>2.6666666666666665</v>
      </c>
      <c r="CF8" s="25">
        <v>2.3333333333333335</v>
      </c>
      <c r="CG8" s="25">
        <v>3.5</v>
      </c>
      <c r="CH8" s="25">
        <v>2</v>
      </c>
      <c r="CI8">
        <v>4</v>
      </c>
      <c r="CJ8" cm="1">
        <f t="array" ref="CJ8">_xlfn.IFS([1]original_ver!CH8="จากการเข้าร่วมกิจกรรมอบรม ที่จัดโดยโครงการเกษตรกรปราดเปรื่อง (Smart Farmer)",1,[1]original_ver!CH8="จากการเข้าร่วมกิจกรรมอบรม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ๆ",3,[1]original_ver!CH8="จากการเรียนรู้ผ่านประสบการณ์ของผู้อื่น ได้แก่ เพื่อนบ้าน พี่น้อง เพื่อน และญาติ เป็นต้น",4,[1]original_ver!CH8="ไม่ได้เข้าร่วมกิจกรรมอบรมหรือเรียนรู้ใด ๆ (ข้ามไปข้อ 33)",5)</f>
        <v>5</v>
      </c>
      <c r="CK8" s="15" t="str" cm="1">
        <f t="array" ref="CK8">_xlfn.IFS([1]original_ver!CJ8="ความรู้ทางการเกษตรและการใช้เทคโนโลยีสำหรับการผลิตในฟาร์ม",1,[1]original_ver!CJ8="การวางแผนและจัดการฟาร์ม เช่น การเก็บเกี่ยว การเงิน และการวางแผนทางการตลาด",2,[1]original_ver!CJ8="การเป็นผู้ประกอบการทางการเกษตร",3,[1]original_ver!CJ8="การเพิ่มมูลค่าผลผลิต และการแปรรูปผลผลิต (รวมถึงการพัฒนาคุณภาพผลผลิต)",4,[1]original_ver!CJ8="","")</f>
        <v/>
      </c>
      <c r="CN8" s="15" t="str" cm="1">
        <f t="array" ref="CN8">_xlfn.IFS([1]original_ver!CN8="ความรู้ทางการเกษตรและการใช้เทคโนโลยีสำหรับการผลิตในฟาร์ม",1,[1]original_ver!CN8="การวางแผนและจัดการฟาร์ม เช่น การเก็บเกี่ยว การเงิน และการวางแผนทางการตลาด",2,[1]original_ver!CN8="การเป็นผู้ประกอบการทางการเกษตร",3,[1]original_ver!CN8="การเพิ่มมูลค่าผลผลิต และการแปรรูปผลผลิต (รวมถึงการพัฒนาคุณภาพผลผลิต)",4,[1]original_ver!CN8="","")</f>
        <v/>
      </c>
      <c r="CQ8" s="15" t="str" cm="1">
        <f t="array" ref="CQ8">_xlfn.IFS([1]original_ver!CR8="ประยุกต์",1,[1]original_ver!CR8="ไม่ประยุกต์",0,[1]original_ver!CR8="","")</f>
        <v/>
      </c>
      <c r="CR8" s="15" t="str" cm="1">
        <f t="array" ref="CR8">_xlfn.IFS([1]original_ver!CS8="ประยุกต์",1,[1]original_ver!CS8="ไม่ประยุกต์",0,[1]original_ver!CS8="","")</f>
        <v/>
      </c>
      <c r="CT8" s="15" t="str" cm="1">
        <f t="array" ref="CT8">_xlfn.IFS([1]original_ver!CV8="ประยุกต์",1,[1]original_ver!CV8="ไม่ประยุกต์",0,[1]original_ver!CV8="","")</f>
        <v/>
      </c>
      <c r="CV8" s="15" t="str" cm="1">
        <f t="array" ref="CV8">_xlfn.IFS([1]original_ver!CY8="ประยุกต์",1,[1]original_ver!CY8="ไม่ประยุกต์",0,[1]original_ver!CY8="","")</f>
        <v/>
      </c>
      <c r="CX8" s="15" t="str" cm="1">
        <f t="array" ref="CX8">_xlfn.IFS([1]original_ver!DB8="ประยุกต์",1,[1]original_ver!DB8="ไม่ประยุกต์",0,[1]original_ver!DB8="","")</f>
        <v/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R8" s="166">
        <v>4.5999999999999996</v>
      </c>
      <c r="DS8" s="166">
        <v>3.3333333333333335</v>
      </c>
      <c r="DT8" s="166">
        <v>3</v>
      </c>
      <c r="DU8" s="166">
        <v>3.4</v>
      </c>
      <c r="DV8" s="166">
        <v>3</v>
      </c>
      <c r="DW8" s="148">
        <v>4</v>
      </c>
      <c r="DX8" s="152">
        <v>4.8</v>
      </c>
      <c r="DY8" s="152">
        <v>4</v>
      </c>
      <c r="DZ8" s="148">
        <v>3.5</v>
      </c>
      <c r="EA8" s="152">
        <v>4.2</v>
      </c>
      <c r="EB8" s="152">
        <v>3.6666666666666665</v>
      </c>
      <c r="EC8" s="152">
        <v>3.75</v>
      </c>
    </row>
    <row r="9" spans="1:134" hidden="1" x14ac:dyDescent="0.2">
      <c r="A9" s="15">
        <v>33</v>
      </c>
      <c r="B9" s="16" t="s">
        <v>553</v>
      </c>
      <c r="C9" cm="1">
        <f t="array" ref="C9">_xlfn.IFS([1]original_ver!D9="Participant",1,[1]original_ver!D9="Non-Participant",0,[1]original_ver!D9="","")</f>
        <v>1</v>
      </c>
      <c r="D9">
        <v>1</v>
      </c>
      <c r="E9" s="17" cm="1">
        <f t="array" ref="E9">_xlfn.IFS([1]original_ver!F9="ชาย",1,[1]original_ver!F9="หญิง",0,[1]original_ver!F9="","")</f>
        <v>1</v>
      </c>
      <c r="F9" s="17">
        <v>60</v>
      </c>
      <c r="G9" s="17" cm="1">
        <f t="array" ref="G9">_xlfn.IFS([1]original_ver!H9="ไม่มีการศึกษา",0,[1]original_ver!H9="ประถมศึกษา",1,[1]original_ver!H9="มัธยมศึกษาตอนต้น",2,[1]original_ver!H9="มัธยมศึกษาตอนปลาย",3,[1]original_ver!H9="อนุปริญญา (ปวช., ปวส., ฝึกหัดครู)",4,[1]original_ver!H9="ปริญญาตรี",5,[1]original_ver!H9="สูงกว่าปริญญาตรี",6,[1]original_ver!H9="","")</f>
        <v>5</v>
      </c>
      <c r="H9" s="17" cm="1">
        <f t="array" ref="H9">_xlfn.IFS([1]original_ver!I9="โสด",1,[1]original_ver!I9="สมรส/อยู่ด้วยกัน",2,[1]original_ver!I9="หย่าร้าง/แยกกันอยู่",3,[1]original_ver!I9="หม้าย",4,[1]original_ver!I9="","")</f>
        <v>2</v>
      </c>
      <c r="I9" s="17">
        <v>4</v>
      </c>
      <c r="J9" s="17">
        <v>30</v>
      </c>
      <c r="K9" s="17" cm="1">
        <f t="array" ref="K9">_xlfn.IFS([1]original_ver!L9="ใช่",1,[1]original_ver!L9="ไม่ใช่",0,[1]original_ver!L9="","")</f>
        <v>0</v>
      </c>
      <c r="L9" s="17" cm="1">
        <f t="array" ref="L9">_xlfn.IFS([1]original_ver!M9="กู้ยืม",1,[1]original_ver!M9="ไม่กู้ยืม",0,[1]original_ver!M9="","")</f>
        <v>0</v>
      </c>
      <c r="M9" s="17">
        <f t="shared" si="0"/>
        <v>1</v>
      </c>
      <c r="N9" s="18">
        <v>500000</v>
      </c>
      <c r="O9" s="17" cm="1">
        <f t="array" ref="O9">_xlfn.IFS([1]original_ver!O9="ใช่",1,[1]original_ver!O9="ไม่ใช่",0,[1]original_ver!O9="","")</f>
        <v>1</v>
      </c>
      <c r="P9" s="15">
        <v>1</v>
      </c>
      <c r="Q9" s="15">
        <v>2</v>
      </c>
      <c r="R9" s="15">
        <v>30</v>
      </c>
      <c r="S9" s="15">
        <v>24000</v>
      </c>
      <c r="T9" s="19">
        <v>11</v>
      </c>
      <c r="U9" s="20">
        <f t="shared" si="1"/>
        <v>800</v>
      </c>
      <c r="AA9" s="15">
        <v>1</v>
      </c>
      <c r="AB9" s="15">
        <v>2</v>
      </c>
      <c r="AC9" s="15">
        <v>30</v>
      </c>
      <c r="AD9" s="15">
        <v>24000</v>
      </c>
      <c r="AE9" s="23">
        <v>11</v>
      </c>
      <c r="AF9" s="15">
        <f t="shared" si="2"/>
        <v>800</v>
      </c>
      <c r="AL9" s="15">
        <v>2</v>
      </c>
      <c r="AM9" s="15">
        <v>1</v>
      </c>
      <c r="AN9" s="15">
        <v>40</v>
      </c>
      <c r="AO9" s="15">
        <v>608</v>
      </c>
      <c r="AP9" s="15">
        <v>33.33</v>
      </c>
      <c r="AQ9" s="15"/>
      <c r="AW9" s="15">
        <v>2</v>
      </c>
      <c r="AX9" s="15">
        <v>1</v>
      </c>
      <c r="AY9" s="15">
        <v>40</v>
      </c>
      <c r="AZ9" s="15">
        <v>608</v>
      </c>
      <c r="BA9" s="15">
        <v>33.33</v>
      </c>
      <c r="BB9" s="15"/>
      <c r="BH9" s="15">
        <v>2</v>
      </c>
      <c r="BI9" s="15">
        <v>1</v>
      </c>
      <c r="BJ9" s="15">
        <v>40</v>
      </c>
      <c r="BK9" s="36">
        <v>200000</v>
      </c>
      <c r="BL9" s="15">
        <v>4</v>
      </c>
      <c r="BM9" s="15"/>
      <c r="BS9" s="15">
        <v>2</v>
      </c>
      <c r="BT9" s="15">
        <v>1</v>
      </c>
      <c r="BU9" s="15">
        <v>40</v>
      </c>
      <c r="BV9" s="36">
        <v>200000</v>
      </c>
      <c r="BW9" s="15">
        <v>9</v>
      </c>
      <c r="BX9" s="15"/>
      <c r="CD9" s="25">
        <v>3.5</v>
      </c>
      <c r="CE9" s="25">
        <v>3.6666666666666665</v>
      </c>
      <c r="CF9" s="25">
        <v>3.3333333333333335</v>
      </c>
      <c r="CG9" s="25">
        <v>3</v>
      </c>
      <c r="CH9" s="25">
        <v>3.5</v>
      </c>
      <c r="CI9">
        <v>3</v>
      </c>
      <c r="CJ9" cm="1">
        <f t="array" ref="CJ9">_xlfn.IFS([1]original_ver!CH9="จากการเข้าร่วมกิจกรรมอบรม ที่จัดโดยโครงการเกษตรกรปราดเปรื่อง (Smart Farmer)",1,[1]original_ver!CH9="จากการเข้าร่วมกิจกรรมอบรม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ๆ",3,[1]original_ver!CH9="จากการเรียนรู้ผ่านประสบการณ์ของผู้อื่น ได้แก่ เพื่อนบ้าน พี่น้อง เพื่อน และญาติ เป็นต้น",4,[1]original_ver!CH9="ไม่ได้เข้าร่วมกิจกรรมอบรมหรือเรียนรู้ใด ๆ (ข้ามไปข้อ 33)",5)</f>
        <v>5</v>
      </c>
      <c r="CK9" s="15" t="str" cm="1">
        <f t="array" ref="CK9">_xlfn.IFS([1]original_ver!CJ9="ความรู้ทางการเกษตรและการใช้เทคโนโลยีสำหรับการผลิตในฟาร์ม",1,[1]original_ver!CJ9="การวางแผนและจัดการฟาร์ม เช่น การเก็บเกี่ยว การเงิน และการวางแผนทางการตลาด",2,[1]original_ver!CJ9="การเป็นผู้ประกอบการทางการเกษตร",3,[1]original_ver!CJ9="การเพิ่มมูลค่าผลผลิต และการแปรรูปผลผลิต (รวมถึงการพัฒนาคุณภาพผลผลิต)",4,[1]original_ver!CJ9="","")</f>
        <v/>
      </c>
      <c r="CN9" s="15" t="str" cm="1">
        <f t="array" ref="CN9">_xlfn.IFS([1]original_ver!CN9="ความรู้ทางการเกษตรและการใช้เทคโนโลยีสำหรับการผลิตในฟาร์ม",1,[1]original_ver!CN9="การวางแผนและจัดการฟาร์ม เช่น การเก็บเกี่ยว การเงิน และการวางแผนทางการตลาด",2,[1]original_ver!CN9="การเป็นผู้ประกอบการทางการเกษตร",3,[1]original_ver!CN9="การเพิ่มมูลค่าผลผลิต และการแปรรูปผลผลิต (รวมถึงการพัฒนาคุณภาพผลผลิต)",4,[1]original_ver!CN9="","")</f>
        <v/>
      </c>
      <c r="CQ9" s="15" t="str" cm="1">
        <f t="array" ref="CQ9">_xlfn.IFS([1]original_ver!CR9="ประยุกต์",1,[1]original_ver!CR9="ไม่ประยุกต์",0,[1]original_ver!CR9="","")</f>
        <v/>
      </c>
      <c r="CR9" s="15" t="str" cm="1">
        <f t="array" ref="CR9">_xlfn.IFS([1]original_ver!CS9="ประยุกต์",1,[1]original_ver!CS9="ไม่ประยุกต์",0,[1]original_ver!CS9="","")</f>
        <v/>
      </c>
      <c r="CT9" s="15" t="str" cm="1">
        <f t="array" ref="CT9">_xlfn.IFS([1]original_ver!CV9="ประยุกต์",1,[1]original_ver!CV9="ไม่ประยุกต์",0,[1]original_ver!CV9="","")</f>
        <v/>
      </c>
      <c r="CV9" s="15" t="str" cm="1">
        <f t="array" ref="CV9">_xlfn.IFS([1]original_ver!CY9="ประยุกต์",1,[1]original_ver!CY9="ไม่ประยุกต์",0,[1]original_ver!CY9="","")</f>
        <v/>
      </c>
      <c r="CX9" s="15" t="str" cm="1">
        <f t="array" ref="CX9">_xlfn.IFS([1]original_ver!DB9="ประยุกต์",1,[1]original_ver!DB9="ไม่ประยุกต์",0,[1]original_ver!DB9="","")</f>
        <v/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 s="15">
        <v>1</v>
      </c>
      <c r="DG9" s="15">
        <v>2</v>
      </c>
      <c r="DH9" s="15">
        <v>2</v>
      </c>
      <c r="DI9" s="15">
        <v>2</v>
      </c>
      <c r="DJ9" s="15">
        <v>3</v>
      </c>
      <c r="DK9" s="15">
        <v>2</v>
      </c>
      <c r="DR9" s="166">
        <v>4.5999999999999996</v>
      </c>
      <c r="DS9" s="166">
        <v>4.333333333333333</v>
      </c>
      <c r="DT9" s="166">
        <v>5</v>
      </c>
      <c r="DU9" s="166">
        <v>3.6</v>
      </c>
      <c r="DV9" s="166">
        <v>2.6666666666666665</v>
      </c>
      <c r="DW9" s="148">
        <v>2.75</v>
      </c>
      <c r="DX9" s="152">
        <v>4.5999999999999996</v>
      </c>
      <c r="DY9" s="152">
        <v>5</v>
      </c>
      <c r="DZ9" s="148">
        <v>5</v>
      </c>
      <c r="EA9" s="152">
        <v>4.2</v>
      </c>
      <c r="EB9" s="152">
        <v>4</v>
      </c>
      <c r="EC9" s="152">
        <v>4</v>
      </c>
    </row>
    <row r="10" spans="1:134" hidden="1" x14ac:dyDescent="0.2">
      <c r="A10" s="15">
        <v>35</v>
      </c>
      <c r="B10" s="16" t="s">
        <v>554</v>
      </c>
      <c r="C10" s="24">
        <v>1</v>
      </c>
      <c r="D10" s="37">
        <v>1</v>
      </c>
      <c r="E10" s="17" cm="1">
        <f t="array" ref="E10">_xlfn.IFS([1]original_ver!F10="ชาย",1,[1]original_ver!F10="หญิง",0,[1]original_ver!F10="","")</f>
        <v>1</v>
      </c>
      <c r="F10" s="17">
        <v>50</v>
      </c>
      <c r="G10" s="17" cm="1">
        <f t="array" ref="G10">_xlfn.IFS([1]original_ver!H10="ไม่มีการศึกษา",0,[1]original_ver!H10="ประถมศึกษา",1,[1]original_ver!H10="มัธยมศึกษาตอนต้น",2,[1]original_ver!H10="มัธยมศึกษาตอนปลาย",3,[1]original_ver!H10="อนุปริญญา (ปวช., ปวส., ฝึกหัดครู)",4,[1]original_ver!H10="ปริญญาตรี",5,[1]original_ver!H10="สูงกว่าปริญญาตรี",6,[1]original_ver!H10="","")</f>
        <v>5</v>
      </c>
      <c r="H10" s="17" cm="1">
        <f t="array" ref="H10">_xlfn.IFS([1]original_ver!I10="โสด",1,[1]original_ver!I10="สมรส/อยู่ด้วยกัน",2,[1]original_ver!I10="หย่าร้าง/แยกกันอยู่",3,[1]original_ver!I10="หม้าย",4,[1]original_ver!I10="","")</f>
        <v>2</v>
      </c>
      <c r="I10" s="17">
        <v>4</v>
      </c>
      <c r="J10" s="17">
        <v>20</v>
      </c>
      <c r="K10" s="17" cm="1">
        <f t="array" ref="K10">_xlfn.IFS([1]original_ver!L10="ใช่",1,[1]original_ver!L10="ไม่ใช่",0,[1]original_ver!L10="","")</f>
        <v>1</v>
      </c>
      <c r="L10" s="17" cm="1">
        <f t="array" ref="L10">_xlfn.IFS([1]original_ver!M10="กู้ยืม",1,[1]original_ver!M10="ไม่กู้ยืม",0,[1]original_ver!M10="","")</f>
        <v>0</v>
      </c>
      <c r="M10" s="17">
        <f t="shared" si="0"/>
        <v>1</v>
      </c>
      <c r="N10" s="18">
        <v>10000</v>
      </c>
      <c r="O10" s="17" cm="1">
        <f t="array" ref="O10">_xlfn.IFS([1]original_ver!O10="ใช่",1,[1]original_ver!O10="ไม่ใช่",0,[1]original_ver!O10="","")</f>
        <v>1</v>
      </c>
      <c r="P10" s="15">
        <v>7</v>
      </c>
      <c r="Q10" s="15">
        <v>2</v>
      </c>
      <c r="R10" s="15">
        <v>6</v>
      </c>
      <c r="S10" s="15">
        <v>200</v>
      </c>
      <c r="T10" s="15">
        <v>100</v>
      </c>
      <c r="U10" s="22">
        <f t="shared" si="1"/>
        <v>33.333333333333336</v>
      </c>
      <c r="AA10" s="22">
        <v>7</v>
      </c>
      <c r="AB10" s="22">
        <v>2</v>
      </c>
      <c r="AC10" s="22">
        <v>6</v>
      </c>
      <c r="AD10" s="22">
        <v>150</v>
      </c>
      <c r="AE10" s="22">
        <v>100</v>
      </c>
      <c r="AF10" s="22">
        <f t="shared" si="2"/>
        <v>25</v>
      </c>
      <c r="CD10" s="25">
        <v>1.5</v>
      </c>
      <c r="CE10" s="25">
        <v>2</v>
      </c>
      <c r="CF10" s="25">
        <v>1</v>
      </c>
      <c r="CG10" s="25">
        <v>3</v>
      </c>
      <c r="CH10" s="25">
        <v>2.5</v>
      </c>
      <c r="CI10">
        <v>2</v>
      </c>
      <c r="CJ10" cm="1">
        <f t="array" ref="CJ10">_xlfn.IFS([1]original_ver!CH10="จากการเข้าร่วมกิจกรรมอบรม ที่จัดโดยโครงการเกษตรกรปราดเปรื่อง (Smart Farmer)",1,[1]original_ver!CH10="จากการเข้าร่วมกิจกรรมอบรม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ๆ",3,[1]original_ver!CH10="จากการเรียนรู้ผ่านประสบการณ์ของผู้อื่น ได้แก่ เพื่อนบ้าน พี่น้อง เพื่อน และญาติ เป็นต้น",4,[1]original_ver!CH10="ไม่ได้เข้าร่วมกิจกรรมอบรมหรือเรียนรู้ใด ๆ (ข้ามไปข้อ 33)",5)</f>
        <v>2</v>
      </c>
      <c r="CK10" s="15">
        <v>1</v>
      </c>
      <c r="CL10" s="15">
        <v>5</v>
      </c>
      <c r="CM10" s="15">
        <v>3</v>
      </c>
      <c r="CN10" s="15" cm="1">
        <f t="array" ref="CN10">_xlfn.IFS([1]original_ver!CN10="ความรู้ทางการเกษตรและการใช้เทคโนโลยีสำหรับการผลิตในฟาร์ม",1,[1]original_ver!CN10="การวางแผนและจัดการฟาร์ม เช่น การเก็บเกี่ยว การเงิน และการวางแผนทางการตลาด",2,[1]original_ver!CN10="การเป็นผู้ประกอบการทางการเกษตร",3,[1]original_ver!CN10="การเพิ่มมูลค่าผลผลิต และการแปรรูปผลผลิต (รวมถึงการพัฒนาคุณภาพผลผลิต)",4,[1]original_ver!CN10="","")</f>
        <v>4</v>
      </c>
      <c r="CO10" s="15">
        <v>1</v>
      </c>
      <c r="CP10" s="15">
        <v>4</v>
      </c>
      <c r="CQ10" s="15" cm="1">
        <f t="array" ref="CQ10">_xlfn.IFS([1]original_ver!CR10="ประยุกต์",1,[1]original_ver!CR10="ไม่ประยุกต์",0,[1]original_ver!CR10="","")</f>
        <v>1</v>
      </c>
      <c r="CR10" s="15" cm="1">
        <f t="array" ref="CR10">_xlfn.IFS([1]original_ver!CS10="ประยุกต์",1,[1]original_ver!CS10="ไม่ประยุกต์",0,[1]original_ver!CS10="","")</f>
        <v>1</v>
      </c>
      <c r="CT10" s="15" cm="1">
        <f t="array" ref="CT10">_xlfn.IFS([1]original_ver!CV10="ประยุกต์",1,[1]original_ver!CV10="ไม่ประยุกต์",0,[1]original_ver!CV10="","")</f>
        <v>1</v>
      </c>
      <c r="CV10" s="15" cm="1">
        <f t="array" ref="CV10">_xlfn.IFS([1]original_ver!CY10="ประยุกต์",1,[1]original_ver!CY10="ไม่ประยุกต์",0,[1]original_ver!CY10="","")</f>
        <v>1</v>
      </c>
      <c r="CX10" s="15" cm="1">
        <f t="array" ref="CX10">_xlfn.IFS([1]original_ver!DB10="ประยุกต์",1,[1]original_ver!DB10="ไม่ประยุกต์",0,[1]original_ver!DB10="","")</f>
        <v>1</v>
      </c>
      <c r="DF10" s="15">
        <v>1</v>
      </c>
      <c r="DG10" s="15">
        <v>2</v>
      </c>
      <c r="DH10" s="15">
        <v>2</v>
      </c>
      <c r="DI10" s="15">
        <v>2</v>
      </c>
      <c r="DJ10" s="15">
        <v>3</v>
      </c>
      <c r="DK10" s="15">
        <v>2</v>
      </c>
      <c r="DR10" s="25">
        <v>4</v>
      </c>
      <c r="DS10" s="25">
        <v>4</v>
      </c>
      <c r="DT10">
        <v>4.75</v>
      </c>
      <c r="DU10" s="25">
        <v>4.5999999999999996</v>
      </c>
      <c r="DV10" s="25">
        <v>3.6666666666666665</v>
      </c>
      <c r="DW10" s="25">
        <v>4</v>
      </c>
      <c r="DX10" s="27">
        <v>4.2</v>
      </c>
      <c r="DY10" s="27">
        <v>4.333333333333333</v>
      </c>
      <c r="DZ10" s="27">
        <v>5</v>
      </c>
      <c r="EA10" s="27">
        <v>4.8</v>
      </c>
      <c r="EB10" s="27">
        <v>3.3333333333333335</v>
      </c>
      <c r="EC10">
        <v>4</v>
      </c>
    </row>
    <row r="11" spans="1:134" s="37" customFormat="1" hidden="1" x14ac:dyDescent="0.2">
      <c r="A11" s="38">
        <v>37</v>
      </c>
      <c r="B11" s="39" t="s">
        <v>549</v>
      </c>
      <c r="C11" s="37" cm="1">
        <f t="array" ref="C11">_xlfn.IFS([1]original_ver!D11="Participant",1,[1]original_ver!D11="Non-Participant",0,[1]original_ver!D11="","")</f>
        <v>0</v>
      </c>
      <c r="D11" s="37">
        <v>1</v>
      </c>
      <c r="E11" s="40" cm="1">
        <f t="array" ref="E11">_xlfn.IFS([1]original_ver!F11="ชาย",1,[1]original_ver!F11="หญิง",0,[1]original_ver!F11="","")</f>
        <v>0</v>
      </c>
      <c r="F11" s="40">
        <v>47</v>
      </c>
      <c r="G11" s="40" cm="1">
        <f t="array" ref="G11">_xlfn.IFS([1]original_ver!H11="ไม่มีการศึกษา",0,[1]original_ver!H11="ประถมศึกษา",1,[1]original_ver!H11="มัธยมศึกษาตอนต้น",2,[1]original_ver!H11="มัธยมศึกษาตอนปลาย",3,[1]original_ver!H11="อนุปริญญา (ปวช., ปวส., ฝึกหัดครู)",4,[1]original_ver!H11="ปริญญาตรี",5,[1]original_ver!H11="สูงกว่าปริญญาตรี",6,[1]original_ver!H11="","")</f>
        <v>4</v>
      </c>
      <c r="H11" s="40" cm="1">
        <f t="array" ref="H11">_xlfn.IFS([1]original_ver!I11="โสด",1,[1]original_ver!I11="สมรส/อยู่ด้วยกัน",2,[1]original_ver!I11="หย่าร้าง/แยกกันอยู่",3,[1]original_ver!I11="หม้าย",4,[1]original_ver!I11="","")</f>
        <v>2</v>
      </c>
      <c r="I11" s="40">
        <v>4</v>
      </c>
      <c r="J11" s="40">
        <v>30</v>
      </c>
      <c r="K11" s="40" cm="1">
        <f t="array" ref="K11">_xlfn.IFS([1]original_ver!L11="ใช่",1,[1]original_ver!L11="ไม่ใช่",0,[1]original_ver!L11="","")</f>
        <v>1</v>
      </c>
      <c r="L11" s="40" cm="1">
        <f t="array" ref="L11">_xlfn.IFS([1]original_ver!M11="กู้ยืม",1,[1]original_ver!M11="ไม่กู้ยืม",0,[1]original_ver!M11="","")</f>
        <v>0</v>
      </c>
      <c r="M11" s="17">
        <f t="shared" si="0"/>
        <v>1</v>
      </c>
      <c r="N11" s="18">
        <v>80000</v>
      </c>
      <c r="O11" s="40" cm="1">
        <f t="array" ref="O11">_xlfn.IFS([1]original_ver!O11="ใช่",1,[1]original_ver!O11="ไม่ใช่",0,[1]original_ver!O11="","")</f>
        <v>0</v>
      </c>
      <c r="P11" s="38">
        <v>1</v>
      </c>
      <c r="Q11" s="38">
        <v>1</v>
      </c>
      <c r="R11" s="38">
        <v>13</v>
      </c>
      <c r="S11" s="38">
        <v>12000</v>
      </c>
      <c r="T11" s="19">
        <v>10</v>
      </c>
      <c r="U11" s="41">
        <f t="shared" si="1"/>
        <v>923.07692307692309</v>
      </c>
      <c r="AA11" s="38">
        <v>1</v>
      </c>
      <c r="AB11" s="38">
        <v>1</v>
      </c>
      <c r="AC11" s="38">
        <v>13</v>
      </c>
      <c r="AD11" s="37">
        <v>12000</v>
      </c>
      <c r="AE11" s="26">
        <v>10</v>
      </c>
      <c r="AF11" s="37">
        <f t="shared" si="2"/>
        <v>923.07692307692309</v>
      </c>
      <c r="CD11" s="42">
        <v>2</v>
      </c>
      <c r="CE11" s="42">
        <v>2</v>
      </c>
      <c r="CF11" s="42">
        <v>2</v>
      </c>
      <c r="CG11" s="42">
        <v>4</v>
      </c>
      <c r="CH11" s="42">
        <v>3</v>
      </c>
      <c r="CI11" s="37">
        <v>4</v>
      </c>
      <c r="CJ11" s="37" cm="1">
        <f t="array" ref="CJ11">_xlfn.IFS([1]original_ver!CH11="จากการเข้าร่วมกิจกรรมอบรม ที่จัดโดยโครงการเกษตรกรปราดเปรื่อง (Smart Farmer)",1,[1]original_ver!CH11="จากการเข้าร่วมกิจกรรมอบรม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ๆ",3,[1]original_ver!CH11="จากการเรียนรู้ผ่านประสบการณ์ของผู้อื่น ได้แก่ เพื่อนบ้าน พี่น้อง เพื่อน และญาติ เป็นต้น",4,[1]original_ver!CH11="ไม่ได้เข้าร่วมกิจกรรมอบรมหรือเรียนรู้ใด ๆ (ข้ามไปข้อ 33)",5)</f>
        <v>5</v>
      </c>
      <c r="CK11" s="38" t="str" cm="1">
        <f t="array" ref="CK11">_xlfn.IFS([1]original_ver!CJ11="ความรู้ทางการเกษตรและการใช้เทคโนโลยีสำหรับการผลิตในฟาร์ม",1,[1]original_ver!CJ11="การวางแผนและจัดการฟาร์ม เช่น การเก็บเกี่ยว การเงิน และการวางแผนทางการตลาด",2,[1]original_ver!CJ11="การเป็นผู้ประกอบการทางการเกษตร",3,[1]original_ver!CJ11="การเพิ่มมูลค่าผลผลิต และการแปรรูปผลผลิต (รวมถึงการพัฒนาคุณภาพผลผลิต)",4,[1]original_ver!CJ11="","")</f>
        <v/>
      </c>
      <c r="CN11" s="38" t="str" cm="1">
        <f t="array" ref="CN11">_xlfn.IFS([1]original_ver!CN11="ความรู้ทางการเกษตรและการใช้เทคโนโลยีสำหรับการผลิตในฟาร์ม",1,[1]original_ver!CN11="การวางแผนและจัดการฟาร์ม เช่น การเก็บเกี่ยว การเงิน และการวางแผนทางการตลาด",2,[1]original_ver!CN11="การเป็นผู้ประกอบการทางการเกษตร",3,[1]original_ver!CN11="การเพิ่มมูลค่าผลผลิต และการแปรรูปผลผลิต (รวมถึงการพัฒนาคุณภาพผลผลิต)",4,[1]original_ver!CN11="","")</f>
        <v/>
      </c>
      <c r="CQ11" s="38" t="str" cm="1">
        <f t="array" ref="CQ11">_xlfn.IFS([1]original_ver!CR11="ประยุกต์",1,[1]original_ver!CR11="ไม่ประยุกต์",0,[1]original_ver!CR11="","")</f>
        <v/>
      </c>
      <c r="CR11" s="38" t="str" cm="1">
        <f t="array" ref="CR11">_xlfn.IFS([1]original_ver!CS11="ประยุกต์",1,[1]original_ver!CS11="ไม่ประยุกต์",0,[1]original_ver!CS11="","")</f>
        <v/>
      </c>
      <c r="CT11" s="38" t="str" cm="1">
        <f t="array" ref="CT11">_xlfn.IFS([1]original_ver!CV11="ประยุกต์",1,[1]original_ver!CV11="ไม่ประยุกต์",0,[1]original_ver!CV11="","")</f>
        <v/>
      </c>
      <c r="CV11" s="38" t="str" cm="1">
        <f t="array" ref="CV11">_xlfn.IFS([1]original_ver!CY11="ประยุกต์",1,[1]original_ver!CY11="ไม่ประยุกต์",0,[1]original_ver!CY11="","")</f>
        <v/>
      </c>
      <c r="CX11" s="38" t="str" cm="1">
        <f t="array" ref="CX11">_xlfn.IFS([1]original_ver!DB11="ประยุกต์",1,[1]original_ver!DB11="ไม่ประยุกต์",0,[1]original_ver!DB11="","")</f>
        <v/>
      </c>
      <c r="DF11" s="38">
        <v>1</v>
      </c>
      <c r="DG11" s="38">
        <v>3</v>
      </c>
      <c r="DH11" s="38">
        <v>2</v>
      </c>
      <c r="DI11" s="38">
        <v>3</v>
      </c>
      <c r="DJ11" s="38">
        <v>3</v>
      </c>
      <c r="DK11" s="38">
        <v>1</v>
      </c>
      <c r="DR11" s="42">
        <v>4</v>
      </c>
      <c r="DS11" s="42">
        <v>3.6666666666666665</v>
      </c>
      <c r="DT11" s="37">
        <v>2.75</v>
      </c>
      <c r="DU11" s="42">
        <v>3.4</v>
      </c>
      <c r="DV11" s="42">
        <v>2.6666666666666665</v>
      </c>
      <c r="DW11" s="42">
        <v>2</v>
      </c>
      <c r="DX11" s="43">
        <v>4</v>
      </c>
      <c r="DY11" s="43">
        <v>4</v>
      </c>
      <c r="DZ11" s="43">
        <v>3</v>
      </c>
      <c r="EA11" s="43">
        <v>3.4</v>
      </c>
      <c r="EB11" s="43">
        <v>2</v>
      </c>
      <c r="EC11" s="37">
        <v>2.25</v>
      </c>
    </row>
    <row r="12" spans="1:134" x14ac:dyDescent="0.2">
      <c r="A12" s="15">
        <v>38</v>
      </c>
      <c r="B12" s="16" t="s">
        <v>555</v>
      </c>
      <c r="C12" cm="1">
        <f t="array" ref="C12">_xlfn.IFS([1]original_ver!D12="Participant",1,[1]original_ver!D12="Non-Participant",0,[1]original_ver!D12="","")</f>
        <v>1</v>
      </c>
      <c r="D12">
        <v>1</v>
      </c>
      <c r="E12" s="17" cm="1">
        <f t="array" ref="E12">_xlfn.IFS([1]original_ver!F12="ชาย",1,[1]original_ver!F12="หญิง",0,[1]original_ver!F12="","")</f>
        <v>0</v>
      </c>
      <c r="F12" s="17">
        <v>46</v>
      </c>
      <c r="G12" s="17" cm="1">
        <f t="array" ref="G12">_xlfn.IFS([1]original_ver!H12="ไม่มีการศึกษา",0,[1]original_ver!H12="ประถมศึกษา",1,[1]original_ver!H12="มัธยมศึกษาตอนต้น",2,[1]original_ver!H12="มัธยมศึกษาตอนปลาย",3,[1]original_ver!H12="อนุปริญญา (ปวช., ปวส., ฝึกหัดครู)",4,[1]original_ver!H12="ปริญญาตรี",5,[1]original_ver!H12="สูงกว่าปริญญาตรี",6,[1]original_ver!H12="","")</f>
        <v>5</v>
      </c>
      <c r="H12" s="17" cm="1">
        <f t="array" ref="H12">_xlfn.IFS([1]original_ver!I12="โสด",1,[1]original_ver!I12="สมรส/อยู่ด้วยกัน",2,[1]original_ver!I12="หย่าร้าง/แยกกันอยู่",3,[1]original_ver!I12="หม้าย",4,[1]original_ver!I12="","")</f>
        <v>1</v>
      </c>
      <c r="I12" s="17">
        <v>4</v>
      </c>
      <c r="J12" s="17">
        <v>12</v>
      </c>
      <c r="K12" s="17" cm="1">
        <f t="array" ref="K12">_xlfn.IFS([1]original_ver!L12="ใช่",1,[1]original_ver!L12="ไม่ใช่",0,[1]original_ver!L12="","")</f>
        <v>1</v>
      </c>
      <c r="L12" s="17" cm="1">
        <f t="array" ref="L12">_xlfn.IFS([1]original_ver!M12="กู้ยืม",1,[1]original_ver!M12="ไม่กู้ยืม",0,[1]original_ver!M12="","")</f>
        <v>0</v>
      </c>
      <c r="M12" s="17">
        <f t="shared" si="0"/>
        <v>1</v>
      </c>
      <c r="N12" s="18">
        <v>20000</v>
      </c>
      <c r="O12" s="17" cm="1">
        <f t="array" ref="O12">_xlfn.IFS([1]original_ver!O12="ใช่",1,[1]original_ver!O12="ไม่ใช่",0,[1]original_ver!O12="","")</f>
        <v>1</v>
      </c>
      <c r="P12" s="15">
        <v>1</v>
      </c>
      <c r="Q12" s="15">
        <v>2</v>
      </c>
      <c r="R12" s="15">
        <v>160</v>
      </c>
      <c r="S12" s="22">
        <v>90000</v>
      </c>
      <c r="T12" s="19">
        <v>11</v>
      </c>
      <c r="U12" s="20">
        <f t="shared" si="1"/>
        <v>562.5</v>
      </c>
      <c r="AA12" s="15">
        <v>1</v>
      </c>
      <c r="AB12" s="15">
        <v>2</v>
      </c>
      <c r="AC12" s="15">
        <v>160</v>
      </c>
      <c r="AD12" s="22">
        <v>90000</v>
      </c>
      <c r="AE12" s="23">
        <v>8</v>
      </c>
      <c r="AF12" s="15">
        <f t="shared" si="2"/>
        <v>562.5</v>
      </c>
      <c r="CD12" s="25">
        <v>1.25</v>
      </c>
      <c r="CE12" s="25">
        <v>2.6666666666666665</v>
      </c>
      <c r="CF12" s="25">
        <v>1.3333333333333333</v>
      </c>
      <c r="CG12" s="25">
        <v>2</v>
      </c>
      <c r="CH12" s="25">
        <v>2.5</v>
      </c>
      <c r="CI12">
        <v>4</v>
      </c>
      <c r="CJ12" cm="1">
        <f t="array" ref="CJ12">_xlfn.IFS([1]original_ver!CH12="จากการเข้าร่วมกิจกรรมอบรม ที่จัดโดยโครงการเกษตรกรปราดเปรื่อง (Smart Farmer)",1,[1]original_ver!CH12="จากการเข้าร่วมกิจกรรมอบรม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ๆ",3,[1]original_ver!CH12="จากการเรียนรู้ผ่านประสบการณ์ของผู้อื่น ได้แก่ เพื่อนบ้าน พี่น้อง เพื่อน และญาติ เป็นต้น",4,[1]original_ver!CH12="ไม่ได้เข้าร่วมกิจกรรมอบรมหรือเรียนรู้ใด ๆ (ข้ามไปข้อ 33)",5)</f>
        <v>2</v>
      </c>
      <c r="CK12" s="15" cm="1">
        <f t="array" ref="CK12">_xlfn.IFS([1]original_ver!CJ12="ความรู้ทางการเกษตรและการใช้เทคโนโลยีสำหรับการผลิตในฟาร์ม",1,[1]original_ver!CJ12="การวางแผนและจัดการฟาร์ม เช่น การเก็บเกี่ยว การเงิน และการวางแผนทางการตลาด",2,[1]original_ver!CJ12="การเป็นผู้ประกอบการทางการเกษตร",3,[1]original_ver!CJ12="การเพิ่มมูลค่าผลผลิต และการแปรรูปผลผลิต (รวมถึงการพัฒนาคุณภาพผลผลิต)",4,[1]original_ver!CJ12="","")</f>
        <v>3</v>
      </c>
      <c r="CL12" s="15">
        <v>12</v>
      </c>
      <c r="CM12" s="15">
        <v>1</v>
      </c>
      <c r="CN12" s="15">
        <v>1</v>
      </c>
      <c r="CO12" s="15">
        <v>1</v>
      </c>
      <c r="CP12" s="15">
        <v>1</v>
      </c>
      <c r="CQ12" s="15" cm="1">
        <f t="array" ref="CQ12">_xlfn.IFS([1]original_ver!CR12="ประยุกต์",1,[1]original_ver!CR12="ไม่ประยุกต์",0,[1]original_ver!CR12="","")</f>
        <v>1</v>
      </c>
      <c r="CR12" s="15" cm="1">
        <f t="array" ref="CR12">_xlfn.IFS([1]original_ver!CS12="ประยุกต์",1,[1]original_ver!CS12="ไม่ประยุกต์",0,[1]original_ver!CS12="","")</f>
        <v>1</v>
      </c>
      <c r="CT12" s="15" cm="1">
        <f t="array" ref="CT12">_xlfn.IFS([1]original_ver!CV12="ประยุกต์",1,[1]original_ver!CV12="ไม่ประยุกต์",0,[1]original_ver!CV12="","")</f>
        <v>1</v>
      </c>
      <c r="CV12" s="15" cm="1">
        <f t="array" ref="CV12">_xlfn.IFS([1]original_ver!CY12="ประยุกต์",1,[1]original_ver!CY12="ไม่ประยุกต์",0,[1]original_ver!CY12="","")</f>
        <v>1</v>
      </c>
      <c r="CX12" s="15" cm="1">
        <f t="array" ref="CX12">_xlfn.IFS([1]original_ver!DB12="ประยุกต์",1,[1]original_ver!DB12="ไม่ประยุกต์",0,[1]original_ver!DB12="","")</f>
        <v>1</v>
      </c>
      <c r="DF12" s="15">
        <v>2</v>
      </c>
      <c r="DG12" s="15">
        <v>2</v>
      </c>
      <c r="DH12" s="15">
        <v>3</v>
      </c>
      <c r="DI12" s="15">
        <v>2</v>
      </c>
      <c r="DL12" s="15">
        <v>1</v>
      </c>
      <c r="DM12" s="15">
        <v>2</v>
      </c>
      <c r="DR12" s="166">
        <v>4.2</v>
      </c>
      <c r="DS12" s="166">
        <v>5</v>
      </c>
      <c r="DT12" s="166">
        <v>5</v>
      </c>
      <c r="DU12" s="166">
        <v>4</v>
      </c>
      <c r="DV12" s="166">
        <v>3</v>
      </c>
      <c r="DW12" s="148">
        <v>4</v>
      </c>
      <c r="DX12" s="152">
        <v>4.5999999999999996</v>
      </c>
      <c r="DY12" s="152">
        <v>4.666666666666667</v>
      </c>
      <c r="DZ12" s="148">
        <v>4.5</v>
      </c>
      <c r="EA12" s="152">
        <v>4</v>
      </c>
      <c r="EB12" s="152">
        <v>4.333333333333333</v>
      </c>
      <c r="EC12" s="152">
        <v>4.75</v>
      </c>
    </row>
    <row r="13" spans="1:134" hidden="1" x14ac:dyDescent="0.2">
      <c r="A13" s="15">
        <v>47</v>
      </c>
      <c r="B13" s="16" t="s">
        <v>556</v>
      </c>
      <c r="C13" cm="1">
        <f t="array" ref="C13">_xlfn.IFS([1]original_ver!D13="Participant",1,[1]original_ver!D13="Non-Participant",0,[1]original_ver!D13="","")</f>
        <v>1</v>
      </c>
      <c r="D13">
        <v>6</v>
      </c>
      <c r="E13" s="17" cm="1">
        <f t="array" ref="E13">_xlfn.IFS([1]original_ver!F13="ชาย",1,[1]original_ver!F13="หญิง",0,[1]original_ver!F13="","")</f>
        <v>1</v>
      </c>
      <c r="F13" s="17">
        <v>71</v>
      </c>
      <c r="G13" s="17" cm="1">
        <f t="array" ref="G13">_xlfn.IFS([1]original_ver!H13="ไม่มีการศึกษา",0,[1]original_ver!H13="ประถมศึกษา",1,[1]original_ver!H13="มัธยมศึกษาตอนต้น",2,[1]original_ver!H13="มัธยมศึกษาตอนปลาย",3,[1]original_ver!H13="อนุปริญญา (ปวช., ปวส., ฝึกหัดครู)",4,[1]original_ver!H13="ปริญญาตรี",5,[1]original_ver!H13="สูงกว่าปริญญาตรี",6,[1]original_ver!H13="","")</f>
        <v>4</v>
      </c>
      <c r="H13" s="17" cm="1">
        <f t="array" ref="H13">_xlfn.IFS([1]original_ver!I13="โสด",1,[1]original_ver!I13="สมรส/อยู่ด้วยกัน",2,[1]original_ver!I13="หย่าร้าง/แยกกันอยู่",3,[1]original_ver!I13="หม้าย",4,[1]original_ver!I13="","")</f>
        <v>2</v>
      </c>
      <c r="I13" s="17">
        <v>5</v>
      </c>
      <c r="J13" s="17">
        <v>8</v>
      </c>
      <c r="K13" s="17" cm="1">
        <f t="array" ref="K13">_xlfn.IFS([1]original_ver!L13="ใช่",1,[1]original_ver!L13="ไม่ใช่",0,[1]original_ver!L13="","")</f>
        <v>1</v>
      </c>
      <c r="L13" s="17" cm="1">
        <f t="array" ref="L13">_xlfn.IFS([1]original_ver!M13="กู้ยืม",1,[1]original_ver!M13="ไม่กู้ยืม",0,[1]original_ver!M13="","")</f>
        <v>0</v>
      </c>
      <c r="M13" s="17">
        <f t="shared" si="0"/>
        <v>1</v>
      </c>
      <c r="N13" s="18">
        <v>10000</v>
      </c>
      <c r="O13" s="17" cm="1">
        <f t="array" ref="O13">_xlfn.IFS([1]original_ver!O13="ใช่",1,[1]original_ver!O13="ไม่ใช่",0,[1]original_ver!O13="","")</f>
        <v>0</v>
      </c>
      <c r="P13" s="15">
        <v>8</v>
      </c>
      <c r="Q13" s="15">
        <v>1</v>
      </c>
      <c r="R13" s="15">
        <v>8</v>
      </c>
      <c r="S13" s="15">
        <v>500</v>
      </c>
      <c r="T13" s="15">
        <v>50</v>
      </c>
      <c r="U13" s="22">
        <f t="shared" si="1"/>
        <v>62.5</v>
      </c>
      <c r="AA13" s="15">
        <v>8</v>
      </c>
      <c r="AB13" s="15">
        <v>1</v>
      </c>
      <c r="AC13" s="15">
        <v>8</v>
      </c>
      <c r="AD13" s="15">
        <v>100</v>
      </c>
      <c r="AE13" s="15">
        <v>50</v>
      </c>
      <c r="AF13" s="15">
        <f t="shared" si="2"/>
        <v>12.5</v>
      </c>
      <c r="AL13" s="15">
        <v>7</v>
      </c>
      <c r="AM13" s="15">
        <v>1</v>
      </c>
      <c r="AN13" s="15">
        <v>16</v>
      </c>
      <c r="AO13" s="15">
        <v>10000</v>
      </c>
      <c r="AP13" s="15">
        <v>80</v>
      </c>
      <c r="AQ13" s="15"/>
      <c r="AW13" s="15">
        <v>7</v>
      </c>
      <c r="AX13" s="15">
        <v>1</v>
      </c>
      <c r="AY13" s="15">
        <v>8</v>
      </c>
      <c r="AZ13" s="15">
        <v>10000</v>
      </c>
      <c r="BA13" s="15">
        <v>80</v>
      </c>
      <c r="BB13" s="15"/>
      <c r="BH13" s="15">
        <v>7</v>
      </c>
      <c r="BI13" s="15">
        <v>1</v>
      </c>
      <c r="BJ13" s="15">
        <v>10</v>
      </c>
      <c r="BK13" s="15">
        <v>1200</v>
      </c>
      <c r="BL13" s="15">
        <v>80</v>
      </c>
      <c r="BM13" s="15"/>
      <c r="BS13" s="15">
        <v>7</v>
      </c>
      <c r="BT13" s="15">
        <v>1</v>
      </c>
      <c r="BU13" s="15">
        <v>10</v>
      </c>
      <c r="BV13" s="15">
        <v>100</v>
      </c>
      <c r="BW13" s="15">
        <v>0</v>
      </c>
      <c r="BX13" s="15"/>
      <c r="CD13" s="25">
        <v>1.25</v>
      </c>
      <c r="CE13" s="25">
        <v>1.3333333333333333</v>
      </c>
      <c r="CF13" s="25">
        <v>1.6666666666666667</v>
      </c>
      <c r="CG13" s="25">
        <v>3</v>
      </c>
      <c r="CH13" s="25">
        <v>2</v>
      </c>
      <c r="CI13">
        <v>3</v>
      </c>
      <c r="CJ13" cm="1">
        <f t="array" ref="CJ13">_xlfn.IFS([1]original_ver!CH13="จากการเข้าร่วมกิจกรรมอบรม ที่จัดโดยโครงการเกษตรกรปราดเปรื่อง (Smart Farmer)",1,[1]original_ver!CH13="จากการเข้าร่วมกิจกรรมอบรม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ๆ",3,[1]original_ver!CH13="จากการเรียนรู้ผ่านประสบการณ์ของผู้อื่น ได้แก่ เพื่อนบ้าน พี่น้อง เพื่อน และญาติ เป็นต้น",4,[1]original_ver!CH13="ไม่ได้เข้าร่วมกิจกรรมอบรมหรือเรียนรู้ใด ๆ (ข้ามไปข้อ 33)",5)</f>
        <v>5</v>
      </c>
      <c r="CK13" s="15" t="str" cm="1">
        <f t="array" ref="CK13">_xlfn.IFS([1]original_ver!CJ13="ความรู้ทางการเกษตรและการใช้เทคโนโลยีสำหรับการผลิตในฟาร์ม",1,[1]original_ver!CJ13="การวางแผนและจัดการฟาร์ม เช่น การเก็บเกี่ยว การเงิน และการวางแผนทางการตลาด",2,[1]original_ver!CJ13="การเป็นผู้ประกอบการทางการเกษตร",3,[1]original_ver!CJ13="การเพิ่มมูลค่าผลผลิต และการแปรรูปผลผลิต (รวมถึงการพัฒนาคุณภาพผลผลิต)",4,[1]original_ver!CJ13="","")</f>
        <v/>
      </c>
      <c r="CN13" s="15" t="str" cm="1">
        <f t="array" ref="CN13">_xlfn.IFS([1]original_ver!CN13="ความรู้ทางการเกษตรและการใช้เทคโนโลยีสำหรับการผลิตในฟาร์ม",1,[1]original_ver!CN13="การวางแผนและจัดการฟาร์ม เช่น การเก็บเกี่ยว การเงิน และการวางแผนทางการตลาด",2,[1]original_ver!CN13="การเป็นผู้ประกอบการทางการเกษตร",3,[1]original_ver!CN13="การเพิ่มมูลค่าผลผลิต และการแปรรูปผลผลิต (รวมถึงการพัฒนาคุณภาพผลผลิต)",4,[1]original_ver!CN13="","")</f>
        <v/>
      </c>
      <c r="CQ13" s="15" t="str" cm="1">
        <f t="array" ref="CQ13">_xlfn.IFS([1]original_ver!CR13="ประยุกต์",1,[1]original_ver!CR13="ไม่ประยุกต์",0,[1]original_ver!CR13="","")</f>
        <v/>
      </c>
      <c r="CR13" s="15" t="str" cm="1">
        <f t="array" ref="CR13">_xlfn.IFS([1]original_ver!CS13="ประยุกต์",1,[1]original_ver!CS13="ไม่ประยุกต์",0,[1]original_ver!CS13="","")</f>
        <v/>
      </c>
      <c r="CT13" s="15" t="str" cm="1">
        <f t="array" ref="CT13">_xlfn.IFS([1]original_ver!CV13="ประยุกต์",1,[1]original_ver!CV13="ไม่ประยุกต์",0,[1]original_ver!CV13="","")</f>
        <v/>
      </c>
      <c r="CV13" s="15" t="str" cm="1">
        <f t="array" ref="CV13">_xlfn.IFS([1]original_ver!CY13="ประยุกต์",1,[1]original_ver!CY13="ไม่ประยุกต์",0,[1]original_ver!CY13="","")</f>
        <v/>
      </c>
      <c r="CX13" s="15" t="str" cm="1">
        <f t="array" ref="CX13">_xlfn.IFS([1]original_ver!DB13="ประยุกต์",1,[1]original_ver!DB13="ไม่ประยุกต์",0,[1]original_ver!DB13="","")</f>
        <v/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R13" s="166">
        <v>3.2</v>
      </c>
      <c r="DS13" s="166">
        <v>3.6666666666666665</v>
      </c>
      <c r="DT13" s="166">
        <v>4.5</v>
      </c>
      <c r="DU13" s="166">
        <v>3.2</v>
      </c>
      <c r="DV13" s="166">
        <v>2.6666666666666665</v>
      </c>
      <c r="DW13" s="148">
        <v>5</v>
      </c>
      <c r="DX13" s="152">
        <v>4.8</v>
      </c>
      <c r="DY13" s="152">
        <v>4</v>
      </c>
      <c r="DZ13" s="148">
        <v>4</v>
      </c>
      <c r="EA13" s="152">
        <v>3.8</v>
      </c>
      <c r="EB13" s="152">
        <v>3.3333333333333335</v>
      </c>
      <c r="EC13" s="152">
        <v>2.5</v>
      </c>
    </row>
    <row r="14" spans="1:134" hidden="1" x14ac:dyDescent="0.2">
      <c r="A14" s="15">
        <v>53</v>
      </c>
      <c r="B14" s="16" t="s">
        <v>557</v>
      </c>
      <c r="C14" cm="1">
        <f t="array" ref="C14">_xlfn.IFS([1]original_ver!D14="Participant",1,[1]original_ver!D14="Non-Participant",0,[1]original_ver!D14="","")</f>
        <v>1</v>
      </c>
      <c r="D14">
        <v>6</v>
      </c>
      <c r="E14" s="17" cm="1">
        <f t="array" ref="E14">_xlfn.IFS([1]original_ver!F14="ชาย",1,[1]original_ver!F14="หญิง",0,[1]original_ver!F14="","")</f>
        <v>1</v>
      </c>
      <c r="F14" s="17">
        <v>62</v>
      </c>
      <c r="G14" s="17" cm="1">
        <f t="array" ref="G14">_xlfn.IFS([1]original_ver!H14="ไม่มีการศึกษา",0,[1]original_ver!H14="ประถมศึกษา",1,[1]original_ver!H14="มัธยมศึกษาตอนต้น",2,[1]original_ver!H14="มัธยมศึกษาตอนปลาย",3,[1]original_ver!H14="อนุปริญญา (ปวช., ปวส., ฝึกหัดครู)",4,[1]original_ver!H14="ปริญญาตรี",5,[1]original_ver!H14="สูงกว่าปริญญาตรี",6,[1]original_ver!H14="","")</f>
        <v>4</v>
      </c>
      <c r="H14" s="17" cm="1">
        <f t="array" ref="H14">_xlfn.IFS([1]original_ver!I14="โสด",1,[1]original_ver!I14="สมรส/อยู่ด้วยกัน",2,[1]original_ver!I14="หย่าร้าง/แยกกันอยู่",3,[1]original_ver!I14="หม้าย",4,[1]original_ver!I14="","")</f>
        <v>2</v>
      </c>
      <c r="I14" s="17">
        <v>4</v>
      </c>
      <c r="J14" s="17">
        <v>7</v>
      </c>
      <c r="K14" s="17" cm="1">
        <f t="array" ref="K14">_xlfn.IFS([1]original_ver!L14="ใช่",1,[1]original_ver!L14="ไม่ใช่",0,[1]original_ver!L14="","")</f>
        <v>1</v>
      </c>
      <c r="L14" s="17" cm="1">
        <f t="array" ref="L14">_xlfn.IFS([1]original_ver!M14="กู้ยืม",1,[1]original_ver!M14="ไม่กู้ยืม",0,[1]original_ver!M14="","")</f>
        <v>0</v>
      </c>
      <c r="M14" s="17">
        <f t="shared" si="0"/>
        <v>1</v>
      </c>
      <c r="N14" s="18">
        <v>4000</v>
      </c>
      <c r="O14" s="17" cm="1">
        <f t="array" ref="O14">_xlfn.IFS([1]original_ver!O14="ใช่",1,[1]original_ver!O14="ไม่ใช่",0,[1]original_ver!O14="","")</f>
        <v>1</v>
      </c>
      <c r="P14" s="15">
        <v>7</v>
      </c>
      <c r="Q14" s="15">
        <v>1</v>
      </c>
      <c r="R14" s="15">
        <v>7</v>
      </c>
      <c r="S14" s="15">
        <v>480</v>
      </c>
      <c r="T14" s="15">
        <v>40</v>
      </c>
      <c r="U14" s="22">
        <f t="shared" si="1"/>
        <v>68.571428571428569</v>
      </c>
      <c r="AA14" s="15">
        <v>7</v>
      </c>
      <c r="AB14" s="15">
        <v>1</v>
      </c>
      <c r="AC14" s="15">
        <v>7</v>
      </c>
      <c r="AD14" s="15">
        <v>240</v>
      </c>
      <c r="AE14" s="15">
        <v>60</v>
      </c>
      <c r="AF14" s="15">
        <f t="shared" si="2"/>
        <v>34.285714285714285</v>
      </c>
      <c r="AL14" s="15">
        <v>8</v>
      </c>
      <c r="AM14" s="15">
        <v>4</v>
      </c>
      <c r="AN14" s="15">
        <v>4.0000000000000001E-3</v>
      </c>
      <c r="AO14" s="15">
        <v>2</v>
      </c>
      <c r="AP14" s="15">
        <v>80</v>
      </c>
      <c r="AQ14" s="15"/>
      <c r="AW14" s="15">
        <v>8</v>
      </c>
      <c r="AX14" s="15">
        <v>4</v>
      </c>
      <c r="AY14" s="15">
        <v>4.0000000000000001E-3</v>
      </c>
      <c r="AZ14" s="15">
        <v>2</v>
      </c>
      <c r="BA14" s="15">
        <v>80</v>
      </c>
      <c r="BB14" s="15"/>
      <c r="BM14" s="15"/>
      <c r="BX14" s="15"/>
      <c r="CD14" s="25">
        <v>1.5</v>
      </c>
      <c r="CE14" s="25">
        <v>2.3333333333333335</v>
      </c>
      <c r="CF14" s="25">
        <v>1.3333333333333333</v>
      </c>
      <c r="CG14" s="25">
        <v>3</v>
      </c>
      <c r="CH14" s="25">
        <v>3.5</v>
      </c>
      <c r="CI14">
        <v>3</v>
      </c>
      <c r="CJ14" cm="1">
        <f t="array" ref="CJ14">_xlfn.IFS([1]original_ver!CH14="จากการเข้าร่วมกิจกรรมอบรม ที่จัดโดยโครงการเกษตรกรปราดเปรื่อง (Smart Farmer)",1,[1]original_ver!CH14="จากการเข้าร่วมกิจกรรมอบรม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ๆ",3,[1]original_ver!CH14="จากการเรียนรู้ผ่านประสบการณ์ของผู้อื่น ได้แก่ เพื่อนบ้าน พี่น้อง เพื่อน และญาติ เป็นต้น",4,[1]original_ver!CH14="ไม่ได้เข้าร่วมกิจกรรมอบรมหรือเรียนรู้ใด ๆ (ข้ามไปข้อ 33)",5)</f>
        <v>5</v>
      </c>
      <c r="CK14" s="15" t="str" cm="1">
        <f t="array" ref="CK14">_xlfn.IFS([1]original_ver!CJ14="ความรู้ทางการเกษตรและการใช้เทคโนโลยีสำหรับการผลิตในฟาร์ม",1,[1]original_ver!CJ14="การวางแผนและจัดการฟาร์ม เช่น การเก็บเกี่ยว การเงิน และการวางแผนทางการตลาด",2,[1]original_ver!CJ14="การเป็นผู้ประกอบการทางการเกษตร",3,[1]original_ver!CJ14="การเพิ่มมูลค่าผลผลิต และการแปรรูปผลผลิต (รวมถึงการพัฒนาคุณภาพผลผลิต)",4,[1]original_ver!CJ14="","")</f>
        <v/>
      </c>
      <c r="CN14" s="15" t="str" cm="1">
        <f t="array" ref="CN14">_xlfn.IFS([1]original_ver!CN14="ความรู้ทางการเกษตรและการใช้เทคโนโลยีสำหรับการผลิตในฟาร์ม",1,[1]original_ver!CN14="การวางแผนและจัดการฟาร์ม เช่น การเก็บเกี่ยว การเงิน และการวางแผนทางการตลาด",2,[1]original_ver!CN14="การเป็นผู้ประกอบการทางการเกษตร",3,[1]original_ver!CN14="การเพิ่มมูลค่าผลผลิต และการแปรรูปผลผลิต (รวมถึงการพัฒนาคุณภาพผลผลิต)",4,[1]original_ver!CN14="","")</f>
        <v/>
      </c>
      <c r="CQ14" s="15" t="str" cm="1">
        <f t="array" ref="CQ14">_xlfn.IFS([1]original_ver!CR14="ประยุกต์",1,[1]original_ver!CR14="ไม่ประยุกต์",0,[1]original_ver!CR14="","")</f>
        <v/>
      </c>
      <c r="CR14" s="15" t="str" cm="1">
        <f t="array" ref="CR14">_xlfn.IFS([1]original_ver!CS14="ประยุกต์",1,[1]original_ver!CS14="ไม่ประยุกต์",0,[1]original_ver!CS14="","")</f>
        <v/>
      </c>
      <c r="CT14" s="15" t="str" cm="1">
        <f t="array" ref="CT14">_xlfn.IFS([1]original_ver!CV14="ประยุกต์",1,[1]original_ver!CV14="ไม่ประยุกต์",0,[1]original_ver!CV14="","")</f>
        <v/>
      </c>
      <c r="CV14" s="15" t="str" cm="1">
        <f t="array" ref="CV14">_xlfn.IFS([1]original_ver!CY14="ประยุกต์",1,[1]original_ver!CY14="ไม่ประยุกต์",0,[1]original_ver!CY14="","")</f>
        <v/>
      </c>
      <c r="CX14" s="15" t="str" cm="1">
        <f t="array" ref="CX14">_xlfn.IFS([1]original_ver!DB14="ประยุกต์",1,[1]original_ver!DB14="ไม่ประยุกต์",0,[1]original_ver!DB14="","")</f>
        <v/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 s="15">
        <v>1</v>
      </c>
      <c r="DG14" s="15">
        <v>2</v>
      </c>
      <c r="DJ14" s="15">
        <v>3</v>
      </c>
      <c r="DK14" s="15">
        <v>2</v>
      </c>
      <c r="DL14" s="15">
        <v>2</v>
      </c>
      <c r="DM14" s="15">
        <v>2</v>
      </c>
      <c r="DR14" s="25">
        <v>5</v>
      </c>
      <c r="DS14" s="25">
        <v>3.3333333333333335</v>
      </c>
      <c r="DT14">
        <v>3.75</v>
      </c>
      <c r="DU14" s="25">
        <v>4</v>
      </c>
      <c r="DV14" s="25">
        <v>4</v>
      </c>
      <c r="DW14" s="25">
        <v>4.25</v>
      </c>
      <c r="DX14" s="27">
        <v>4.2</v>
      </c>
      <c r="DY14" s="27">
        <v>4</v>
      </c>
      <c r="DZ14" s="27">
        <v>4.5</v>
      </c>
      <c r="EA14" s="27">
        <v>4.8</v>
      </c>
      <c r="EB14" s="27">
        <v>3.6666666666666665</v>
      </c>
      <c r="EC14">
        <v>4.75</v>
      </c>
    </row>
    <row r="15" spans="1:134" hidden="1" x14ac:dyDescent="0.2">
      <c r="A15" s="15">
        <v>57</v>
      </c>
      <c r="B15" s="16" t="s">
        <v>558</v>
      </c>
      <c r="C15" cm="1">
        <f t="array" ref="C15">_xlfn.IFS([1]original_ver!D15="Participant",1,[1]original_ver!D15="Non-Participant",0,[1]original_ver!D15="","")</f>
        <v>1</v>
      </c>
      <c r="D15">
        <v>2</v>
      </c>
      <c r="E15" s="17" cm="1">
        <f t="array" ref="E15">_xlfn.IFS([1]original_ver!F15="ชาย",1,[1]original_ver!F15="หญิง",0,[1]original_ver!F15="","")</f>
        <v>1</v>
      </c>
      <c r="F15" s="17">
        <v>55</v>
      </c>
      <c r="G15" s="17" cm="1">
        <f t="array" ref="G15">_xlfn.IFS([1]original_ver!H15="ไม่มีการศึกษา",0,[1]original_ver!H15="ประถมศึกษา",1,[1]original_ver!H15="มัธยมศึกษาตอนต้น",2,[1]original_ver!H15="มัธยมศึกษาตอนปลาย",3,[1]original_ver!H15="อนุปริญญา (ปวช., ปวส., ฝึกหัดครู)",4,[1]original_ver!H15="ปริญญาตรี",5,[1]original_ver!H15="สูงกว่าปริญญาตรี",6,[1]original_ver!H15="","")</f>
        <v>3</v>
      </c>
      <c r="H15" s="17" cm="1">
        <f t="array" ref="H15">_xlfn.IFS([1]original_ver!I15="โสด",1,[1]original_ver!I15="สมรส/อยู่ด้วยกัน",2,[1]original_ver!I15="หย่าร้าง/แยกกันอยู่",3,[1]original_ver!I15="หม้าย",4,[1]original_ver!I15="","")</f>
        <v>2</v>
      </c>
      <c r="I15" s="17">
        <v>5</v>
      </c>
      <c r="J15" s="17">
        <v>6</v>
      </c>
      <c r="K15" s="17" cm="1">
        <f t="array" ref="K15">_xlfn.IFS([1]original_ver!L15="ใช่",1,[1]original_ver!L15="ไม่ใช่",0,[1]original_ver!L15="","")</f>
        <v>1</v>
      </c>
      <c r="L15" s="17" cm="1">
        <f t="array" ref="L15">_xlfn.IFS([1]original_ver!M15="กู้ยืม",1,[1]original_ver!M15="ไม่กู้ยืม",0,[1]original_ver!M15="","")</f>
        <v>0</v>
      </c>
      <c r="M15" s="17">
        <f t="shared" si="0"/>
        <v>0</v>
      </c>
      <c r="N15" s="18"/>
      <c r="O15" s="17" cm="1">
        <f t="array" ref="O15">_xlfn.IFS([1]original_ver!O15="ใช่",1,[1]original_ver!O15="ไม่ใช่",0,[1]original_ver!O15="","")</f>
        <v>1</v>
      </c>
      <c r="P15" s="15">
        <v>8</v>
      </c>
      <c r="Q15" s="15">
        <v>4</v>
      </c>
      <c r="R15" s="15">
        <v>0.5</v>
      </c>
      <c r="S15" s="15">
        <v>2000</v>
      </c>
      <c r="T15" s="22">
        <v>45</v>
      </c>
      <c r="U15" s="22">
        <f t="shared" si="1"/>
        <v>4000</v>
      </c>
      <c r="AA15" s="15">
        <v>8</v>
      </c>
      <c r="AB15" s="15">
        <v>4</v>
      </c>
      <c r="AC15" s="15">
        <v>0.5</v>
      </c>
      <c r="AD15" s="15">
        <v>2000</v>
      </c>
      <c r="AE15" s="22">
        <v>45</v>
      </c>
      <c r="AF15" s="15">
        <f t="shared" si="2"/>
        <v>4000</v>
      </c>
      <c r="CD15" s="25">
        <v>1.25</v>
      </c>
      <c r="CE15" s="25">
        <v>2</v>
      </c>
      <c r="CF15" s="25">
        <v>1.3333333333333333</v>
      </c>
      <c r="CG15" s="25">
        <v>1.5</v>
      </c>
      <c r="CH15" s="25">
        <v>2</v>
      </c>
      <c r="CI15">
        <v>3</v>
      </c>
      <c r="CJ15" cm="1">
        <f t="array" ref="CJ15">_xlfn.IFS([1]original_ver!CH15="จากการเข้าร่วมกิจกรรมอบรม ที่จัดโดยโครงการเกษตรกรปราดเปรื่อง (Smart Farmer)",1,[1]original_ver!CH15="จากการเข้าร่วมกิจกรรมอบรม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ๆ",3,[1]original_ver!CH15="จากการเรียนรู้ผ่านประสบการณ์ของผู้อื่น ได้แก่ เพื่อนบ้าน พี่น้อง เพื่อน และญาติ เป็นต้น",4,[1]original_ver!CH15="ไม่ได้เข้าร่วมกิจกรรมอบรมหรือเรียนรู้ใด ๆ (ข้ามไปข้อ 33)",5)</f>
        <v>5</v>
      </c>
      <c r="CK15" s="15" t="str" cm="1">
        <f t="array" ref="CK15">_xlfn.IFS([1]original_ver!CJ15="ความรู้ทางการเกษตรและการใช้เทคโนโลยีสำหรับการผลิตในฟาร์ม",1,[1]original_ver!CJ15="การวางแผนและจัดการฟาร์ม เช่น การเก็บเกี่ยว การเงิน และการวางแผนทางการตลาด",2,[1]original_ver!CJ15="การเป็นผู้ประกอบการทางการเกษตร",3,[1]original_ver!CJ15="การเพิ่มมูลค่าผลผลิต และการแปรรูปผลผลิต (รวมถึงการพัฒนาคุณภาพผลผลิต)",4,[1]original_ver!CJ15="","")</f>
        <v/>
      </c>
      <c r="CN15" s="15" t="str" cm="1">
        <f t="array" ref="CN15">_xlfn.IFS([1]original_ver!CN15="ความรู้ทางการเกษตรและการใช้เทคโนโลยีสำหรับการผลิตในฟาร์ม",1,[1]original_ver!CN15="การวางแผนและจัดการฟาร์ม เช่น การเก็บเกี่ยว การเงิน และการวางแผนทางการตลาด",2,[1]original_ver!CN15="การเป็นผู้ประกอบการทางการเกษตร",3,[1]original_ver!CN15="การเพิ่มมูลค่าผลผลิต และการแปรรูปผลผลิต (รวมถึงการพัฒนาคุณภาพผลผลิต)",4,[1]original_ver!CN15="","")</f>
        <v/>
      </c>
      <c r="CQ15" s="15" t="str" cm="1">
        <f t="array" ref="CQ15">_xlfn.IFS([1]original_ver!CR15="ประยุกต์",1,[1]original_ver!CR15="ไม่ประยุกต์",0,[1]original_ver!CR15="","")</f>
        <v/>
      </c>
      <c r="CR15" s="15" t="str" cm="1">
        <f t="array" ref="CR15">_xlfn.IFS([1]original_ver!CS15="ประยุกต์",1,[1]original_ver!CS15="ไม่ประยุกต์",0,[1]original_ver!CS15="","")</f>
        <v/>
      </c>
      <c r="CT15" s="15" t="str" cm="1">
        <f t="array" ref="CT15">_xlfn.IFS([1]original_ver!CV15="ประยุกต์",1,[1]original_ver!CV15="ไม่ประยุกต์",0,[1]original_ver!CV15="","")</f>
        <v/>
      </c>
      <c r="CV15" s="15" t="str" cm="1">
        <f t="array" ref="CV15">_xlfn.IFS([1]original_ver!CY15="ประยุกต์",1,[1]original_ver!CY15="ไม่ประยุกต์",0,[1]original_ver!CY15="","")</f>
        <v/>
      </c>
      <c r="CX15" s="15" t="str" cm="1">
        <f t="array" ref="CX15">_xlfn.IFS([1]original_ver!DB15="ประยุกต์",1,[1]original_ver!DB15="ไม่ประยุกต์",0,[1]original_ver!DB15="","")</f>
        <v/>
      </c>
      <c r="DH15" s="15">
        <v>2</v>
      </c>
      <c r="DI15" s="15">
        <v>3</v>
      </c>
      <c r="DL15" s="15">
        <v>1</v>
      </c>
      <c r="DM15" s="15">
        <v>3</v>
      </c>
      <c r="DR15" s="166">
        <v>2.8</v>
      </c>
      <c r="DS15" s="166">
        <v>2.6666666666666665</v>
      </c>
      <c r="DT15" s="166">
        <v>3.75</v>
      </c>
      <c r="DU15" s="166">
        <v>3.4</v>
      </c>
      <c r="DV15" s="166">
        <v>1.6666666666666667</v>
      </c>
      <c r="DW15" s="148">
        <v>2.25</v>
      </c>
      <c r="DX15" s="152">
        <v>4.8</v>
      </c>
      <c r="DY15" s="152">
        <v>4</v>
      </c>
      <c r="DZ15" s="148">
        <v>4.25</v>
      </c>
      <c r="EA15" s="152">
        <v>3.6</v>
      </c>
      <c r="EB15" s="152">
        <v>3.6666666666666665</v>
      </c>
      <c r="EC15" s="152">
        <v>3.5</v>
      </c>
    </row>
    <row r="16" spans="1:134" hidden="1" x14ac:dyDescent="0.2">
      <c r="A16" s="15">
        <v>60</v>
      </c>
      <c r="B16" s="16" t="s">
        <v>559</v>
      </c>
      <c r="C16" cm="1">
        <f t="array" ref="C16">_xlfn.IFS([1]original_ver!D16="Participant",1,[1]original_ver!D16="Non-Participant",0,[1]original_ver!D16="","")</f>
        <v>1</v>
      </c>
      <c r="D16">
        <v>2</v>
      </c>
      <c r="E16" s="17" cm="1">
        <f t="array" ref="E16">_xlfn.IFS([1]original_ver!F16="ชาย",1,[1]original_ver!F16="หญิง",0,[1]original_ver!F16="","")</f>
        <v>1</v>
      </c>
      <c r="F16" s="17">
        <v>66</v>
      </c>
      <c r="G16" s="17" cm="1">
        <f t="array" ref="G16">_xlfn.IFS([1]original_ver!H16="ไม่มีการศึกษา",0,[1]original_ver!H16="ประถมศึกษา",1,[1]original_ver!H16="มัธยมศึกษาตอนต้น",2,[1]original_ver!H16="มัธยมศึกษาตอนปลาย",3,[1]original_ver!H16="อนุปริญญา (ปวช., ปวส., ฝึกหัดครู)",4,[1]original_ver!H16="ปริญญาตรี",5,[1]original_ver!H16="สูงกว่าปริญญาตรี",6,[1]original_ver!H16="","")</f>
        <v>5</v>
      </c>
      <c r="H16" s="17" cm="1">
        <f t="array" ref="H16">_xlfn.IFS([1]original_ver!I16="โสด",1,[1]original_ver!I16="สมรส/อยู่ด้วยกัน",2,[1]original_ver!I16="หย่าร้าง/แยกกันอยู่",3,[1]original_ver!I16="หม้าย",4,[1]original_ver!I16="","")</f>
        <v>2</v>
      </c>
      <c r="I16" s="17">
        <v>6</v>
      </c>
      <c r="J16" s="17">
        <v>5</v>
      </c>
      <c r="K16" s="17" cm="1">
        <f t="array" ref="K16">_xlfn.IFS([1]original_ver!L16="ใช่",1,[1]original_ver!L16="ไม่ใช่",0,[1]original_ver!L16="","")</f>
        <v>0</v>
      </c>
      <c r="L16" s="17" cm="1">
        <f t="array" ref="L16">_xlfn.IFS([1]original_ver!M16="กู้ยืม",1,[1]original_ver!M16="ไม่กู้ยืม",0,[1]original_ver!M16="","")</f>
        <v>0</v>
      </c>
      <c r="M16" s="17">
        <f t="shared" si="0"/>
        <v>0</v>
      </c>
      <c r="N16" s="18"/>
      <c r="O16" s="17" cm="1">
        <f t="array" ref="O16">_xlfn.IFS([1]original_ver!O16="ใช่",1,[1]original_ver!O16="ไม่ใช่",0,[1]original_ver!O16="","")</f>
        <v>1</v>
      </c>
      <c r="P16" s="15">
        <v>8</v>
      </c>
      <c r="Q16" s="15">
        <v>1</v>
      </c>
      <c r="R16" s="15">
        <v>1600</v>
      </c>
      <c r="S16" s="15">
        <v>4800000</v>
      </c>
      <c r="T16" s="15">
        <v>28</v>
      </c>
      <c r="U16" s="22">
        <f t="shared" si="1"/>
        <v>3000</v>
      </c>
      <c r="AA16" s="15">
        <v>8</v>
      </c>
      <c r="AB16" s="15">
        <v>1</v>
      </c>
      <c r="AC16" s="15">
        <v>1600</v>
      </c>
      <c r="AD16" s="15">
        <v>5600000</v>
      </c>
      <c r="AE16" s="15">
        <v>18</v>
      </c>
      <c r="AF16" s="15">
        <f t="shared" si="2"/>
        <v>3500</v>
      </c>
      <c r="AL16" s="15">
        <v>5</v>
      </c>
      <c r="AM16" s="15">
        <v>1</v>
      </c>
      <c r="AN16" s="15">
        <v>4000</v>
      </c>
      <c r="AO16" s="15">
        <v>2800000</v>
      </c>
      <c r="AP16" s="15">
        <v>5</v>
      </c>
      <c r="AQ16" s="15"/>
      <c r="AW16" s="15">
        <v>5</v>
      </c>
      <c r="AX16" s="15">
        <v>1</v>
      </c>
      <c r="AY16" s="15">
        <v>4000</v>
      </c>
      <c r="AZ16" s="15">
        <v>2800000</v>
      </c>
      <c r="BA16" s="15">
        <v>7</v>
      </c>
      <c r="BB16" s="15"/>
      <c r="BH16" s="15">
        <v>8</v>
      </c>
      <c r="BI16" s="15">
        <v>2</v>
      </c>
      <c r="BJ16" s="15">
        <v>1</v>
      </c>
      <c r="BK16" s="15">
        <v>2500</v>
      </c>
      <c r="BL16" s="15">
        <v>35</v>
      </c>
      <c r="BM16" s="15"/>
      <c r="BX16" s="15"/>
      <c r="CD16" s="25">
        <v>1.5</v>
      </c>
      <c r="CE16" s="25">
        <v>2</v>
      </c>
      <c r="CF16" s="25">
        <v>1</v>
      </c>
      <c r="CG16" s="25">
        <v>1.5</v>
      </c>
      <c r="CH16" s="25">
        <v>2.5</v>
      </c>
      <c r="CI16">
        <v>3</v>
      </c>
      <c r="CJ16" cm="1">
        <f t="array" ref="CJ16">_xlfn.IFS([1]original_ver!CH16="จากการเข้าร่วมกิจกรรมอบรม ที่จัดโดยโครงการเกษตรกรปราดเปรื่อง (Smart Farmer)",1,[1]original_ver!CH16="จากการเข้าร่วมกิจกรรมอบรม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ๆ",3,[1]original_ver!CH16="จากการเรียนรู้ผ่านประสบการณ์ของผู้อื่น ได้แก่ เพื่อนบ้าน พี่น้อง เพื่อน และญาติ เป็นต้น",4,[1]original_ver!CH16="ไม่ได้เข้าร่วมกิจกรรมอบรมหรือเรียนรู้ใด ๆ (ข้ามไปข้อ 33)",5)</f>
        <v>5</v>
      </c>
      <c r="CK16" s="15" t="str" cm="1">
        <f t="array" ref="CK16">_xlfn.IFS([1]original_ver!CJ16="ความรู้ทางการเกษตรและการใช้เทคโนโลยีสำหรับการผลิตในฟาร์ม",1,[1]original_ver!CJ16="การวางแผนและจัดการฟาร์ม เช่น การเก็บเกี่ยว การเงิน และการวางแผนทางการตลาด",2,[1]original_ver!CJ16="การเป็นผู้ประกอบการทางการเกษตร",3,[1]original_ver!CJ16="การเพิ่มมูลค่าผลผลิต และการแปรรูปผลผลิต (รวมถึงการพัฒนาคุณภาพผลผลิต)",4,[1]original_ver!CJ16="","")</f>
        <v/>
      </c>
      <c r="CN16" s="15" t="str" cm="1">
        <f t="array" ref="CN16">_xlfn.IFS([1]original_ver!CN16="ความรู้ทางการเกษตรและการใช้เทคโนโลยีสำหรับการผลิตในฟาร์ม",1,[1]original_ver!CN16="การวางแผนและจัดการฟาร์ม เช่น การเก็บเกี่ยว การเงิน และการวางแผนทางการตลาด",2,[1]original_ver!CN16="การเป็นผู้ประกอบการทางการเกษตร",3,[1]original_ver!CN16="การเพิ่มมูลค่าผลผลิต และการแปรรูปผลผลิต (รวมถึงการพัฒนาคุณภาพผลผลิต)",4,[1]original_ver!CN16="","")</f>
        <v/>
      </c>
      <c r="CQ16" s="15" t="str" cm="1">
        <f t="array" ref="CQ16">_xlfn.IFS([1]original_ver!CR16="ประยุกต์",1,[1]original_ver!CR16="ไม่ประยุกต์",0,[1]original_ver!CR16="","")</f>
        <v/>
      </c>
      <c r="CR16" s="15" t="str" cm="1">
        <f t="array" ref="CR16">_xlfn.IFS([1]original_ver!CS16="ประยุกต์",1,[1]original_ver!CS16="ไม่ประยุกต์",0,[1]original_ver!CS16="","")</f>
        <v/>
      </c>
      <c r="CT16" s="15" t="str" cm="1">
        <f t="array" ref="CT16">_xlfn.IFS([1]original_ver!CV16="ประยุกต์",1,[1]original_ver!CV16="ไม่ประยุกต์",0,[1]original_ver!CV16="","")</f>
        <v/>
      </c>
      <c r="CV16" s="15" t="str" cm="1">
        <f t="array" ref="CV16">_xlfn.IFS([1]original_ver!CY16="ประยุกต์",1,[1]original_ver!CY16="ไม่ประยุกต์",0,[1]original_ver!CY16="","")</f>
        <v/>
      </c>
      <c r="CX16" s="15" t="str" cm="1">
        <f t="array" ref="CX16">_xlfn.IFS([1]original_ver!DB16="ประยุกต์",1,[1]original_ver!DB16="ไม่ประยุกต์",0,[1]original_ver!DB16="","")</f>
        <v/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R16" s="166">
        <v>4.4000000000000004</v>
      </c>
      <c r="DS16" s="166">
        <v>3</v>
      </c>
      <c r="DT16" s="166">
        <v>4</v>
      </c>
      <c r="DU16" s="166">
        <v>3.8</v>
      </c>
      <c r="DV16" s="166">
        <v>3</v>
      </c>
      <c r="DW16" s="148">
        <v>4</v>
      </c>
      <c r="DX16" s="152">
        <v>4.4000000000000004</v>
      </c>
      <c r="DY16" s="152">
        <v>4.333333333333333</v>
      </c>
      <c r="DZ16" s="148">
        <v>4.25</v>
      </c>
      <c r="EA16" s="152">
        <v>4.2</v>
      </c>
      <c r="EB16" s="152">
        <v>4</v>
      </c>
      <c r="EC16" s="152">
        <v>4</v>
      </c>
    </row>
    <row r="17" spans="1:133" x14ac:dyDescent="0.2">
      <c r="A17" s="15">
        <v>62</v>
      </c>
      <c r="B17" s="16" t="s">
        <v>560</v>
      </c>
      <c r="C17" cm="1">
        <f t="array" ref="C17">_xlfn.IFS([1]original_ver!D17="Participant",1,[1]original_ver!D17="Non-Participant",0,[1]original_ver!D17="","")</f>
        <v>1</v>
      </c>
      <c r="D17">
        <v>2</v>
      </c>
      <c r="E17" s="17" cm="1">
        <f t="array" ref="E17">_xlfn.IFS([1]original_ver!F17="ชาย",1,[1]original_ver!F17="หญิง",0,[1]original_ver!F17="","")</f>
        <v>1</v>
      </c>
      <c r="F17" s="17">
        <v>57</v>
      </c>
      <c r="G17" s="17" cm="1">
        <f t="array" ref="G17">_xlfn.IFS([1]original_ver!H17="ไม่มีการศึกษา",0,[1]original_ver!H17="ประถมศึกษา",1,[1]original_ver!H17="มัธยมศึกษาตอนต้น",2,[1]original_ver!H17="มัธยมศึกษาตอนปลาย",3,[1]original_ver!H17="อนุปริญญา (ปวช., ปวส., ฝึกหัดครู)",4,[1]original_ver!H17="ปริญญาตรี",5,[1]original_ver!H17="สูงกว่าปริญญาตรี",6,[1]original_ver!H17="","")</f>
        <v>3</v>
      </c>
      <c r="H17" s="17" cm="1">
        <f t="array" ref="H17">_xlfn.IFS([1]original_ver!I17="โสด",1,[1]original_ver!I17="สมรส/อยู่ด้วยกัน",2,[1]original_ver!I17="หย่าร้าง/แยกกันอยู่",3,[1]original_ver!I17="หม้าย",4,[1]original_ver!I17="","")</f>
        <v>2</v>
      </c>
      <c r="I17" s="17">
        <v>4</v>
      </c>
      <c r="J17" s="17">
        <v>8</v>
      </c>
      <c r="K17" s="17" cm="1">
        <f t="array" ref="K17">_xlfn.IFS([1]original_ver!L17="ใช่",1,[1]original_ver!L17="ไม่ใช่",0,[1]original_ver!L17="","")</f>
        <v>1</v>
      </c>
      <c r="L17" s="17" cm="1">
        <f t="array" ref="L17">_xlfn.IFS([1]original_ver!M17="กู้ยืม",1,[1]original_ver!M17="ไม่กู้ยืม",0,[1]original_ver!M17="","")</f>
        <v>0</v>
      </c>
      <c r="M17" s="17">
        <f t="shared" si="0"/>
        <v>1</v>
      </c>
      <c r="N17" s="18">
        <v>7500</v>
      </c>
      <c r="O17" s="17" cm="1">
        <f t="array" ref="O17">_xlfn.IFS([1]original_ver!O17="ใช่",1,[1]original_ver!O17="ไม่ใช่",0,[1]original_ver!O17="","")</f>
        <v>1</v>
      </c>
      <c r="P17" s="15">
        <v>7</v>
      </c>
      <c r="Q17" s="15">
        <v>1</v>
      </c>
      <c r="R17" s="15">
        <v>10</v>
      </c>
      <c r="S17" s="15">
        <v>10000</v>
      </c>
      <c r="T17" s="15">
        <v>50</v>
      </c>
      <c r="U17" s="22">
        <f t="shared" si="1"/>
        <v>1000</v>
      </c>
      <c r="AA17" s="15">
        <v>7</v>
      </c>
      <c r="AB17" s="15">
        <v>1</v>
      </c>
      <c r="AC17" s="15">
        <v>10</v>
      </c>
      <c r="AD17" s="15">
        <v>10000</v>
      </c>
      <c r="AE17" s="15">
        <v>50</v>
      </c>
      <c r="AF17" s="15">
        <f t="shared" si="2"/>
        <v>1000</v>
      </c>
      <c r="AL17" s="15">
        <v>7</v>
      </c>
      <c r="AM17" s="15">
        <v>1</v>
      </c>
      <c r="AN17" s="15">
        <v>8</v>
      </c>
      <c r="AO17" s="15">
        <v>9000</v>
      </c>
      <c r="AP17" s="15">
        <v>30</v>
      </c>
      <c r="AQ17" s="15"/>
      <c r="AW17" s="15">
        <v>7</v>
      </c>
      <c r="AX17" s="15">
        <v>1</v>
      </c>
      <c r="AY17" s="15">
        <v>8</v>
      </c>
      <c r="AZ17" s="15">
        <v>9000</v>
      </c>
      <c r="BA17" s="15">
        <v>30</v>
      </c>
      <c r="BB17" s="15"/>
      <c r="BH17" s="15">
        <v>2</v>
      </c>
      <c r="BI17" s="15">
        <v>1</v>
      </c>
      <c r="BJ17" s="15">
        <v>10</v>
      </c>
      <c r="BK17" s="15">
        <v>60000</v>
      </c>
      <c r="BL17" s="15">
        <v>25</v>
      </c>
      <c r="BM17" s="15"/>
      <c r="BS17" s="15">
        <v>2</v>
      </c>
      <c r="BT17" s="15">
        <v>1</v>
      </c>
      <c r="BU17" s="15">
        <v>10</v>
      </c>
      <c r="BV17" s="15">
        <v>160000</v>
      </c>
      <c r="BW17" s="15">
        <v>15</v>
      </c>
      <c r="BX17" s="15"/>
      <c r="CD17" s="25">
        <v>2</v>
      </c>
      <c r="CE17" s="25">
        <v>2</v>
      </c>
      <c r="CF17" s="25">
        <v>1.3333333333333333</v>
      </c>
      <c r="CG17" s="25">
        <v>1.5</v>
      </c>
      <c r="CH17" s="25">
        <v>2.5</v>
      </c>
      <c r="CI17">
        <v>3</v>
      </c>
      <c r="CJ17" cm="1">
        <f t="array" ref="CJ17">_xlfn.IFS([1]original_ver!CH17="จากการเข้าร่วมกิจกรรมอบรม ที่จัดโดยโครงการเกษตรกรปราดเปรื่อง (Smart Farmer)",1,[1]original_ver!CH17="จากการเข้าร่วมกิจกรรมอบรม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ๆ",3,[1]original_ver!CH17="จากการเรียนรู้ผ่านประสบการณ์ของผู้อื่น ได้แก่ เพื่อนบ้าน พี่น้อง เพื่อน และญาติ เป็นต้น",4,[1]original_ver!CH17="ไม่ได้เข้าร่วมกิจกรรมอบรมหรือเรียนรู้ใด ๆ (ข้ามไปข้อ 33)",5)</f>
        <v>2</v>
      </c>
      <c r="CK17" s="15" cm="1">
        <f t="array" ref="CK17">_xlfn.IFS([1]original_ver!CJ17="ความรู้ทางการเกษตรและการใช้เทคโนโลยีสำหรับการผลิตในฟาร์ม",1,[1]original_ver!CJ17="การวางแผนและจัดการฟาร์ม เช่น การเก็บเกี่ยว การเงิน และการวางแผนทางการตลาด",2,[1]original_ver!CJ17="การเป็นผู้ประกอบการทางการเกษตร",3,[1]original_ver!CJ17="การเพิ่มมูลค่าผลผลิต และการแปรรูปผลผลิต (รวมถึงการพัฒนาคุณภาพผลผลิต)",4,[1]original_ver!CJ17="","")</f>
        <v>4</v>
      </c>
      <c r="CL17" s="15">
        <v>36</v>
      </c>
      <c r="CM17" s="15">
        <v>1</v>
      </c>
      <c r="CN17" s="15" cm="1">
        <f t="array" ref="CN17">_xlfn.IFS([1]original_ver!CN17="ความรู้ทางการเกษตรและการใช้เทคโนโลยีสำหรับการผลิตในฟาร์ม",1,[1]original_ver!CN17="การวางแผนและจัดการฟาร์ม เช่น การเก็บเกี่ยว การเงิน และการวางแผนทางการตลาด",2,[1]original_ver!CN17="การเป็นผู้ประกอบการทางการเกษตร",3,[1]original_ver!CN17="การเพิ่มมูลค่าผลผลิต และการแปรรูปผลผลิต (รวมถึงการพัฒนาคุณภาพผลผลิต)",4,[1]original_ver!CN17="","")</f>
        <v>1</v>
      </c>
      <c r="CO17" s="15">
        <v>24</v>
      </c>
      <c r="CP17" s="15">
        <v>1</v>
      </c>
      <c r="CQ17" s="15" cm="1">
        <f t="array" ref="CQ17">_xlfn.IFS([1]original_ver!CR17="ประยุกต์",1,[1]original_ver!CR17="ไม่ประยุกต์",0,[1]original_ver!CR17="","")</f>
        <v>1</v>
      </c>
      <c r="CR17" s="15" cm="1">
        <f t="array" ref="CR17">_xlfn.IFS([1]original_ver!CS17="ประยุกต์",1,[1]original_ver!CS17="ไม่ประยุกต์",0,[1]original_ver!CS17="","")</f>
        <v>1</v>
      </c>
      <c r="CT17" s="15" cm="1">
        <f t="array" ref="CT17">_xlfn.IFS([1]original_ver!CV17="ประยุกต์",1,[1]original_ver!CV17="ไม่ประยุกต์",0,[1]original_ver!CV17="","")</f>
        <v>1</v>
      </c>
      <c r="CV17" s="15" cm="1">
        <f t="array" ref="CV17">_xlfn.IFS([1]original_ver!CY17="ประยุกต์",1,[1]original_ver!CY17="ไม่ประยุกต์",0,[1]original_ver!CY17="","")</f>
        <v>1</v>
      </c>
      <c r="CX17" s="15" cm="1">
        <f t="array" ref="CX17">_xlfn.IFS([1]original_ver!DB17="ประยุกต์",1,[1]original_ver!DB17="ไม่ประยุกต์",0,[1]original_ver!DB17="","")</f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 s="15">
        <v>2</v>
      </c>
      <c r="DG17" s="15">
        <v>3</v>
      </c>
      <c r="DH17" s="15">
        <v>3</v>
      </c>
      <c r="DI17" s="15">
        <v>3</v>
      </c>
      <c r="DL17" s="15">
        <v>1</v>
      </c>
      <c r="DM17" s="15">
        <v>3</v>
      </c>
      <c r="DR17" s="25">
        <v>4.5999999999999996</v>
      </c>
      <c r="DS17" s="25">
        <v>4.333333333333333</v>
      </c>
      <c r="DT17">
        <v>4</v>
      </c>
      <c r="DU17" s="25">
        <v>4.2</v>
      </c>
      <c r="DV17" s="25">
        <v>3.6666666666666665</v>
      </c>
      <c r="DW17" s="25">
        <v>4.25</v>
      </c>
      <c r="DX17" s="27">
        <v>5</v>
      </c>
      <c r="DY17" s="27">
        <v>3.6666666666666665</v>
      </c>
      <c r="DZ17" s="27">
        <v>5</v>
      </c>
      <c r="EA17" s="27">
        <v>4.8</v>
      </c>
      <c r="EB17" s="27">
        <v>4.333333333333333</v>
      </c>
      <c r="EC17">
        <v>5</v>
      </c>
    </row>
    <row r="18" spans="1:133" hidden="1" x14ac:dyDescent="0.2">
      <c r="A18" s="15">
        <v>63</v>
      </c>
      <c r="B18" s="16" t="s">
        <v>561</v>
      </c>
      <c r="C18" cm="1">
        <f t="array" ref="C18">_xlfn.IFS([1]original_ver!D18="Participant",1,[1]original_ver!D18="Non-Participant",0,[1]original_ver!D18="","")</f>
        <v>1</v>
      </c>
      <c r="D18">
        <v>6</v>
      </c>
      <c r="E18" s="17" cm="1">
        <f t="array" ref="E18">_xlfn.IFS([1]original_ver!F18="ชาย",1,[1]original_ver!F18="หญิง",0,[1]original_ver!F18="","")</f>
        <v>1</v>
      </c>
      <c r="F18" s="17">
        <v>48</v>
      </c>
      <c r="G18" s="17" cm="1">
        <f t="array" ref="G18">_xlfn.IFS([1]original_ver!H18="ไม่มีการศึกษา",0,[1]original_ver!H18="ประถมศึกษา",1,[1]original_ver!H18="มัธยมศึกษาตอนต้น",2,[1]original_ver!H18="มัธยมศึกษาตอนปลาย",3,[1]original_ver!H18="อนุปริญญา (ปวช., ปวส., ฝึกหัดครู)",4,[1]original_ver!H18="ปริญญาตรี",5,[1]original_ver!H18="สูงกว่าปริญญาตรี",6,[1]original_ver!H18="","")</f>
        <v>5</v>
      </c>
      <c r="H18" s="17" cm="1">
        <f t="array" ref="H18">_xlfn.IFS([1]original_ver!I18="โสด",1,[1]original_ver!I18="สมรส/อยู่ด้วยกัน",2,[1]original_ver!I18="หย่าร้าง/แยกกันอยู่",3,[1]original_ver!I18="หม้าย",4,[1]original_ver!I18="","")</f>
        <v>2</v>
      </c>
      <c r="I18" s="17">
        <v>2</v>
      </c>
      <c r="J18" s="17">
        <v>16</v>
      </c>
      <c r="K18" s="17" cm="1">
        <f t="array" ref="K18">_xlfn.IFS([1]original_ver!L18="ใช่",1,[1]original_ver!L18="ไม่ใช่",0,[1]original_ver!L18="","")</f>
        <v>0</v>
      </c>
      <c r="L18" s="17" cm="1">
        <f t="array" ref="L18">_xlfn.IFS([1]original_ver!M18="กู้ยืม",1,[1]original_ver!M18="ไม่กู้ยืม",0,[1]original_ver!M18="","")</f>
        <v>0</v>
      </c>
      <c r="M18" s="17">
        <f t="shared" si="0"/>
        <v>1</v>
      </c>
      <c r="N18" s="18">
        <v>150000</v>
      </c>
      <c r="O18" s="17" cm="1">
        <f t="array" ref="O18">_xlfn.IFS([1]original_ver!O18="ใช่",1,[1]original_ver!O18="ไม่ใช่",0,[1]original_ver!O18="","")</f>
        <v>0</v>
      </c>
      <c r="P18" s="15">
        <v>8</v>
      </c>
      <c r="Q18" s="15">
        <v>1</v>
      </c>
      <c r="R18" s="15">
        <v>1</v>
      </c>
      <c r="S18" s="15">
        <v>600</v>
      </c>
      <c r="T18" s="15">
        <v>60</v>
      </c>
      <c r="U18" s="22">
        <f t="shared" si="1"/>
        <v>600</v>
      </c>
      <c r="AA18" s="15">
        <v>8</v>
      </c>
      <c r="AB18" s="15">
        <v>1</v>
      </c>
      <c r="AC18" s="15">
        <v>1</v>
      </c>
      <c r="AD18" s="15">
        <v>600</v>
      </c>
      <c r="AE18" s="15">
        <v>60</v>
      </c>
      <c r="AF18" s="15">
        <f t="shared" si="2"/>
        <v>600</v>
      </c>
      <c r="AL18" s="15">
        <v>8</v>
      </c>
      <c r="AM18" s="15">
        <v>1</v>
      </c>
      <c r="AN18" s="15">
        <v>0.5</v>
      </c>
      <c r="AO18" s="15">
        <v>200</v>
      </c>
      <c r="AP18" s="15">
        <v>60</v>
      </c>
      <c r="AQ18" s="15"/>
      <c r="AW18" s="15">
        <v>8</v>
      </c>
      <c r="AX18" s="15">
        <v>1</v>
      </c>
      <c r="AY18" s="15">
        <v>0.5</v>
      </c>
      <c r="AZ18" s="15">
        <v>200</v>
      </c>
      <c r="BA18" s="15">
        <v>60</v>
      </c>
      <c r="BB18" s="15"/>
      <c r="BM18" s="15"/>
      <c r="BX18" s="15"/>
      <c r="CD18" s="25">
        <v>2.25</v>
      </c>
      <c r="CE18" s="25">
        <v>1.3333333333333333</v>
      </c>
      <c r="CF18" s="25">
        <v>1.3333333333333333</v>
      </c>
      <c r="CG18" s="25">
        <v>1.5</v>
      </c>
      <c r="CH18" s="25">
        <v>2</v>
      </c>
      <c r="CI18">
        <v>1</v>
      </c>
      <c r="CJ18" cm="1">
        <f t="array" ref="CJ18">_xlfn.IFS([1]original_ver!CH18="จากการเข้าร่วมกิจกรรมอบรม ที่จัดโดยโครงการเกษตรกรปราดเปรื่อง (Smart Farmer)",1,[1]original_ver!CH18="จากการเข้าร่วมกิจกรรมอบรม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ๆ",3,[1]original_ver!CH18="จากการเรียนรู้ผ่านประสบการณ์ของผู้อื่น ได้แก่ เพื่อนบ้าน พี่น้อง เพื่อน และญาติ เป็นต้น",4,[1]original_ver!CH18="ไม่ได้เข้าร่วมกิจกรรมอบรมหรือเรียนรู้ใด ๆ (ข้ามไปข้อ 33)",5)</f>
        <v>5</v>
      </c>
      <c r="CK18" s="15" t="str" cm="1">
        <f t="array" ref="CK18">_xlfn.IFS([1]original_ver!CJ18="ความรู้ทางการเกษตรและการใช้เทคโนโลยีสำหรับการผลิตในฟาร์ม",1,[1]original_ver!CJ18="การวางแผนและจัดการฟาร์ม เช่น การเก็บเกี่ยว การเงิน และการวางแผนทางการตลาด",2,[1]original_ver!CJ18="การเป็นผู้ประกอบการทางการเกษตร",3,[1]original_ver!CJ18="การเพิ่มมูลค่าผลผลิต และการแปรรูปผลผลิต (รวมถึงการพัฒนาคุณภาพผลผลิต)",4,[1]original_ver!CJ18="","")</f>
        <v/>
      </c>
      <c r="CN18" s="15" t="str" cm="1">
        <f t="array" ref="CN18">_xlfn.IFS([1]original_ver!CN18="ความรู้ทางการเกษตรและการใช้เทคโนโลยีสำหรับการผลิตในฟาร์ม",1,[1]original_ver!CN18="การวางแผนและจัดการฟาร์ม เช่น การเก็บเกี่ยว การเงิน และการวางแผนทางการตลาด",2,[1]original_ver!CN18="การเป็นผู้ประกอบการทางการเกษตร",3,[1]original_ver!CN18="การเพิ่มมูลค่าผลผลิต และการแปรรูปผลผลิต (รวมถึงการพัฒนาคุณภาพผลผลิต)",4,[1]original_ver!CN18="","")</f>
        <v/>
      </c>
      <c r="CQ18" s="15" t="str" cm="1">
        <f t="array" ref="CQ18">_xlfn.IFS([1]original_ver!CR18="ประยุกต์",1,[1]original_ver!CR18="ไม่ประยุกต์",0,[1]original_ver!CR18="","")</f>
        <v/>
      </c>
      <c r="CR18" s="15" t="str" cm="1">
        <f t="array" ref="CR18">_xlfn.IFS([1]original_ver!CS18="ประยุกต์",1,[1]original_ver!CS18="ไม่ประยุกต์",0,[1]original_ver!CS18="","")</f>
        <v/>
      </c>
      <c r="CT18" s="15" t="str" cm="1">
        <f t="array" ref="CT18">_xlfn.IFS([1]original_ver!CV18="ประยุกต์",1,[1]original_ver!CV18="ไม่ประยุกต์",0,[1]original_ver!CV18="","")</f>
        <v/>
      </c>
      <c r="CV18" s="15" t="str" cm="1">
        <f t="array" ref="CV18">_xlfn.IFS([1]original_ver!CY18="ประยุกต์",1,[1]original_ver!CY18="ไม่ประยุกต์",0,[1]original_ver!CY18="","")</f>
        <v/>
      </c>
      <c r="CX18" s="15" t="str" cm="1">
        <f t="array" ref="CX18">_xlfn.IFS([1]original_ver!DB18="ประยุกต์",1,[1]original_ver!DB18="ไม่ประยุกต์",0,[1]original_ver!DB18="","")</f>
        <v/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H18" s="15">
        <v>3</v>
      </c>
      <c r="DI18" s="15">
        <v>1</v>
      </c>
      <c r="DL18" s="15">
        <v>2</v>
      </c>
      <c r="DM18" s="15">
        <v>1</v>
      </c>
      <c r="DN18" s="15" t="s">
        <v>562</v>
      </c>
      <c r="DO18" s="15">
        <v>1</v>
      </c>
      <c r="DP18" s="15">
        <v>1</v>
      </c>
      <c r="DR18" s="166">
        <v>4</v>
      </c>
      <c r="DS18" s="166">
        <v>4.333333333333333</v>
      </c>
      <c r="DT18" s="166">
        <v>2</v>
      </c>
      <c r="DU18" s="166">
        <v>2</v>
      </c>
      <c r="DV18" s="166">
        <v>2.6666666666666665</v>
      </c>
      <c r="DW18" s="148">
        <v>2.5</v>
      </c>
      <c r="DX18" s="152">
        <v>3.8</v>
      </c>
      <c r="DY18" s="152">
        <v>4.333333333333333</v>
      </c>
      <c r="DZ18" s="148">
        <v>3.75</v>
      </c>
      <c r="EA18" s="152">
        <v>3.8</v>
      </c>
      <c r="EB18" s="152">
        <v>3.6666666666666665</v>
      </c>
      <c r="EC18" s="152">
        <v>4.25</v>
      </c>
    </row>
    <row r="19" spans="1:133" x14ac:dyDescent="0.2">
      <c r="A19" s="15">
        <v>64</v>
      </c>
      <c r="B19" s="16" t="s">
        <v>563</v>
      </c>
      <c r="C19" cm="1">
        <f t="array" ref="C19">_xlfn.IFS([1]original_ver!D19="Participant",1,[1]original_ver!D19="Non-Participant",0,[1]original_ver!D19="","")</f>
        <v>1</v>
      </c>
      <c r="D19">
        <v>2</v>
      </c>
      <c r="E19" s="17" cm="1">
        <f t="array" ref="E19">_xlfn.IFS([1]original_ver!F19="ชาย",1,[1]original_ver!F19="หญิง",0,[1]original_ver!F19="","")</f>
        <v>1</v>
      </c>
      <c r="F19" s="17">
        <v>49</v>
      </c>
      <c r="G19" s="17" cm="1">
        <f t="array" ref="G19">_xlfn.IFS([1]original_ver!H19="ไม่มีการศึกษา",0,[1]original_ver!H19="ประถมศึกษา",1,[1]original_ver!H19="มัธยมศึกษาตอนต้น",2,[1]original_ver!H19="มัธยมศึกษาตอนปลาย",3,[1]original_ver!H19="อนุปริญญา (ปวช., ปวส., ฝึกหัดครู)",4,[1]original_ver!H19="ปริญญาตรี",5,[1]original_ver!H19="สูงกว่าปริญญาตรี",6,[1]original_ver!H19="","")</f>
        <v>3</v>
      </c>
      <c r="H19" s="17" cm="1">
        <f t="array" ref="H19">_xlfn.IFS([1]original_ver!I19="โสด",1,[1]original_ver!I19="สมรส/อยู่ด้วยกัน",2,[1]original_ver!I19="หย่าร้าง/แยกกันอยู่",3,[1]original_ver!I19="หม้าย",4,[1]original_ver!I19="","")</f>
        <v>2</v>
      </c>
      <c r="I19" s="17">
        <v>5</v>
      </c>
      <c r="J19" s="17">
        <v>7</v>
      </c>
      <c r="K19" s="17" cm="1">
        <f t="array" ref="K19">_xlfn.IFS([1]original_ver!L19="ใช่",1,[1]original_ver!L19="ไม่ใช่",0,[1]original_ver!L19="","")</f>
        <v>0</v>
      </c>
      <c r="L19" s="17" cm="1">
        <f t="array" ref="L19">_xlfn.IFS([1]original_ver!M19="กู้ยืม",1,[1]original_ver!M19="ไม่กู้ยืม",0,[1]original_ver!M19="","")</f>
        <v>0</v>
      </c>
      <c r="M19" s="17">
        <f t="shared" si="0"/>
        <v>0</v>
      </c>
      <c r="N19" s="18"/>
      <c r="O19" s="17" cm="1">
        <f t="array" ref="O19">_xlfn.IFS([1]original_ver!O19="ใช่",1,[1]original_ver!O19="ไม่ใช่",0,[1]original_ver!O19="","")</f>
        <v>1</v>
      </c>
      <c r="P19" s="15">
        <v>9</v>
      </c>
      <c r="Q19" s="15">
        <v>1</v>
      </c>
      <c r="R19" s="15">
        <v>24</v>
      </c>
      <c r="S19" s="15">
        <v>2500</v>
      </c>
      <c r="T19" s="15">
        <v>49</v>
      </c>
      <c r="U19" s="22">
        <f t="shared" si="1"/>
        <v>104.16666666666667</v>
      </c>
      <c r="AA19" s="15">
        <v>9</v>
      </c>
      <c r="AB19" s="15">
        <v>1</v>
      </c>
      <c r="AC19" s="15">
        <v>24</v>
      </c>
      <c r="AD19" s="15">
        <v>2000</v>
      </c>
      <c r="AE19" s="15">
        <v>44</v>
      </c>
      <c r="AF19" s="15">
        <f t="shared" si="2"/>
        <v>83.333333333333329</v>
      </c>
      <c r="AL19" s="15">
        <v>9</v>
      </c>
      <c r="AM19" s="15">
        <v>1</v>
      </c>
      <c r="AN19" s="15">
        <v>10</v>
      </c>
      <c r="AO19" s="15">
        <v>834</v>
      </c>
      <c r="AP19" s="15">
        <v>30</v>
      </c>
      <c r="AQ19" s="15"/>
      <c r="AW19" s="15">
        <v>9</v>
      </c>
      <c r="AX19" s="15">
        <v>1</v>
      </c>
      <c r="AY19" s="15">
        <v>10</v>
      </c>
      <c r="AZ19" s="15">
        <v>834</v>
      </c>
      <c r="BA19" s="15">
        <v>30</v>
      </c>
      <c r="BB19" s="15"/>
      <c r="BM19" s="15"/>
      <c r="BX19" s="15"/>
      <c r="CD19" s="25">
        <v>1.5</v>
      </c>
      <c r="CE19" s="25">
        <v>1.6666666666666667</v>
      </c>
      <c r="CF19" s="25">
        <v>1.3333333333333333</v>
      </c>
      <c r="CG19" s="25">
        <v>1.5</v>
      </c>
      <c r="CH19" s="25">
        <v>1.5</v>
      </c>
      <c r="CI19">
        <v>3</v>
      </c>
      <c r="CJ19" cm="1">
        <f t="array" ref="CJ19">_xlfn.IFS([1]original_ver!CH19="จากการเข้าร่วมกิจกรรมอบรม ที่จัดโดยโครงการเกษตรกรปราดเปรื่อง (Smart Farmer)",1,[1]original_ver!CH19="จากการเข้าร่วมกิจกรรมอบรม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ๆ",3,[1]original_ver!CH19="จากการเรียนรู้ผ่านประสบการณ์ของผู้อื่น ได้แก่ เพื่อนบ้าน พี่น้อง เพื่อน และญาติ เป็นต้น",4,[1]original_ver!CH19="ไม่ได้เข้าร่วมกิจกรรมอบรมหรือเรียนรู้ใด ๆ (ข้ามไปข้อ 33)",5)</f>
        <v>4</v>
      </c>
      <c r="CK19" s="15" cm="1">
        <f t="array" ref="CK19">_xlfn.IFS([1]original_ver!CJ19="ความรู้ทางการเกษตรและการใช้เทคโนโลยีสำหรับการผลิตในฟาร์ม",1,[1]original_ver!CJ19="การวางแผนและจัดการฟาร์ม เช่น การเก็บเกี่ยว การเงิน และการวางแผนทางการตลาด",2,[1]original_ver!CJ19="การเป็นผู้ประกอบการทางการเกษตร",3,[1]original_ver!CJ19="การเพิ่มมูลค่าผลผลิต และการแปรรูปผลผลิต (รวมถึงการพัฒนาคุณภาพผลผลิต)",4,[1]original_ver!CJ19="","")</f>
        <v>3</v>
      </c>
      <c r="CL19" s="15">
        <v>6</v>
      </c>
      <c r="CM19" s="15">
        <v>2</v>
      </c>
      <c r="CN19" s="15" cm="1">
        <f t="array" ref="CN19">_xlfn.IFS([1]original_ver!CN19="ความรู้ทางการเกษตรและการใช้เทคโนโลยีสำหรับการผลิตในฟาร์ม",1,[1]original_ver!CN19="การวางแผนและจัดการฟาร์ม เช่น การเก็บเกี่ยว การเงิน และการวางแผนทางการตลาด",2,[1]original_ver!CN19="การเป็นผู้ประกอบการทางการเกษตร",3,[1]original_ver!CN19="การเพิ่มมูลค่าผลผลิต และการแปรรูปผลผลิต (รวมถึงการพัฒนาคุณภาพผลผลิต)",4,[1]original_ver!CN19="","")</f>
        <v>1</v>
      </c>
      <c r="CO19" s="15">
        <v>0</v>
      </c>
      <c r="CQ19" s="15" cm="1">
        <f t="array" ref="CQ19">_xlfn.IFS([1]original_ver!CR19="ประยุกต์",1,[1]original_ver!CR19="ไม่ประยุกต์",0,[1]original_ver!CR19="","")</f>
        <v>1</v>
      </c>
      <c r="CR19" s="15" cm="1">
        <f t="array" ref="CR19">_xlfn.IFS([1]original_ver!CS19="ประยุกต์",1,[1]original_ver!CS19="ไม่ประยุกต์",0,[1]original_ver!CS19="","")</f>
        <v>0</v>
      </c>
      <c r="CS19" s="15">
        <v>1</v>
      </c>
      <c r="CT19" s="15" cm="1">
        <f t="array" ref="CT19">_xlfn.IFS([1]original_ver!CV19="ประยุกต์",1,[1]original_ver!CV19="ไม่ประยุกต์",0,[1]original_ver!CV19="","")</f>
        <v>0</v>
      </c>
      <c r="CU19" s="15">
        <v>1</v>
      </c>
      <c r="CV19" s="15" cm="1">
        <f t="array" ref="CV19">_xlfn.IFS([1]original_ver!CY19="ประยุกต์",1,[1]original_ver!CY19="ไม่ประยุกต์",0,[1]original_ver!CY19="","")</f>
        <v>1</v>
      </c>
      <c r="CX19" s="15" cm="1">
        <f t="array" ref="CX19">_xlfn.IFS([1]original_ver!DB19="ประยุกต์",1,[1]original_ver!DB19="ไม่ประยุกต์",0,[1]original_ver!DB19="","")</f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J19" s="15">
        <v>3</v>
      </c>
      <c r="DK19" s="15">
        <v>2</v>
      </c>
      <c r="DL19" s="15">
        <v>1</v>
      </c>
      <c r="DM19" s="15">
        <v>2</v>
      </c>
      <c r="DN19" s="15" t="s">
        <v>564</v>
      </c>
      <c r="DO19" s="15">
        <v>2</v>
      </c>
      <c r="DP19" s="15">
        <v>3</v>
      </c>
      <c r="DR19" s="166">
        <v>3.4</v>
      </c>
      <c r="DS19" s="166">
        <v>2.3333333333333335</v>
      </c>
      <c r="DT19" s="166">
        <v>3.5</v>
      </c>
      <c r="DU19" s="166">
        <v>4</v>
      </c>
      <c r="DV19" s="166">
        <v>4.333333333333333</v>
      </c>
      <c r="DW19" s="148">
        <v>4</v>
      </c>
      <c r="DX19" s="152">
        <v>4.8</v>
      </c>
      <c r="DY19" s="152">
        <v>4.333333333333333</v>
      </c>
      <c r="DZ19" s="148">
        <v>4.75</v>
      </c>
      <c r="EA19" s="152">
        <v>4.4000000000000004</v>
      </c>
      <c r="EB19" s="152">
        <v>3.6666666666666665</v>
      </c>
      <c r="EC19" s="152">
        <v>4.5</v>
      </c>
    </row>
    <row r="20" spans="1:133" hidden="1" x14ac:dyDescent="0.2">
      <c r="A20" s="15">
        <v>66</v>
      </c>
      <c r="B20" s="16" t="s">
        <v>565</v>
      </c>
      <c r="C20" cm="1">
        <f t="array" ref="C20">_xlfn.IFS([1]original_ver!D20="Participant",1,[1]original_ver!D20="Non-Participant",0,[1]original_ver!D20="","")</f>
        <v>1</v>
      </c>
      <c r="D20">
        <v>1</v>
      </c>
      <c r="E20" s="17" cm="1">
        <f t="array" ref="E20">_xlfn.IFS([1]original_ver!F20="ชาย",1,[1]original_ver!F20="หญิง",0,[1]original_ver!F20="","")</f>
        <v>1</v>
      </c>
      <c r="F20" s="17">
        <v>64</v>
      </c>
      <c r="G20" s="17" cm="1">
        <f t="array" ref="G20">_xlfn.IFS([1]original_ver!H20="ไม่มีการศึกษา",0,[1]original_ver!H20="ประถมศึกษา",1,[1]original_ver!H20="มัธยมศึกษาตอนต้น",2,[1]original_ver!H20="มัธยมศึกษาตอนปลาย",3,[1]original_ver!H20="อนุปริญญา (ปวช., ปวส., ฝึกหัดครู)",4,[1]original_ver!H20="ปริญญาตรี",5,[1]original_ver!H20="สูงกว่าปริญญาตรี",6,[1]original_ver!H20="","")</f>
        <v>1</v>
      </c>
      <c r="H20" s="17" cm="1">
        <f t="array" ref="H20">_xlfn.IFS([1]original_ver!I20="โสด",1,[1]original_ver!I20="สมรส/อยู่ด้วยกัน",2,[1]original_ver!I20="หย่าร้าง/แยกกันอยู่",3,[1]original_ver!I20="หม้าย",4,[1]original_ver!I20="","")</f>
        <v>2</v>
      </c>
      <c r="I20" s="17">
        <v>5</v>
      </c>
      <c r="J20" s="17">
        <v>25</v>
      </c>
      <c r="K20" s="17" cm="1">
        <f t="array" ref="K20">_xlfn.IFS([1]original_ver!L20="ใช่",1,[1]original_ver!L20="ไม่ใช่",0,[1]original_ver!L20="","")</f>
        <v>0</v>
      </c>
      <c r="L20" s="17" cm="1">
        <f t="array" ref="L20">_xlfn.IFS([1]original_ver!M20="กู้ยืม",1,[1]original_ver!M20="ไม่กู้ยืม",0,[1]original_ver!M20="","")</f>
        <v>1</v>
      </c>
      <c r="M20" s="17">
        <f t="shared" si="0"/>
        <v>1</v>
      </c>
      <c r="N20" s="18">
        <v>150000</v>
      </c>
      <c r="O20" s="17" cm="1">
        <f t="array" ref="O20">_xlfn.IFS([1]original_ver!O20="ใช่",1,[1]original_ver!O20="ไม่ใช่",0,[1]original_ver!O20="","")</f>
        <v>1</v>
      </c>
      <c r="P20" s="15">
        <v>7</v>
      </c>
      <c r="Q20" s="15">
        <v>1</v>
      </c>
      <c r="R20" s="15">
        <v>9</v>
      </c>
      <c r="S20" s="15">
        <v>30000</v>
      </c>
      <c r="T20" s="15">
        <v>5</v>
      </c>
      <c r="U20" s="22">
        <f t="shared" si="1"/>
        <v>3333.3333333333335</v>
      </c>
      <c r="AA20" s="15">
        <v>7</v>
      </c>
      <c r="AB20" s="15">
        <v>1</v>
      </c>
      <c r="AC20" s="15">
        <v>9</v>
      </c>
      <c r="AD20" s="15">
        <v>24000</v>
      </c>
      <c r="AE20" s="15">
        <v>5</v>
      </c>
      <c r="AF20" s="15">
        <f t="shared" si="2"/>
        <v>2666.6666666666665</v>
      </c>
      <c r="CD20" s="25">
        <v>1.5</v>
      </c>
      <c r="CE20" s="25">
        <v>3</v>
      </c>
      <c r="CF20" s="25">
        <v>1.6666666666666667</v>
      </c>
      <c r="CG20" s="25">
        <v>3.5</v>
      </c>
      <c r="CH20" s="25">
        <v>3</v>
      </c>
      <c r="CI20">
        <v>2</v>
      </c>
      <c r="CJ20" cm="1">
        <f t="array" ref="CJ20">_xlfn.IFS([1]original_ver!CH20="จากการเข้าร่วมกิจกรรมอบรม ที่จัดโดยโครงการเกษตรกรปราดเปรื่อง (Smart Farmer)",1,[1]original_ver!CH20="จากการเข้าร่วมกิจกรรมอบรม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ๆ",3,[1]original_ver!CH20="จากการเรียนรู้ผ่านประสบการณ์ของผู้อื่น ได้แก่ เพื่อนบ้าน พี่น้อง เพื่อน และญาติ เป็นต้น",4,[1]original_ver!CH20="ไม่ได้เข้าร่วมกิจกรรมอบรมหรือเรียนรู้ใด ๆ (ข้ามไปข้อ 33)",5)</f>
        <v>2</v>
      </c>
      <c r="CK20" s="15" cm="1">
        <f t="array" ref="CK20">_xlfn.IFS([1]original_ver!CJ20="ความรู้ทางการเกษตรและการใช้เทคโนโลยีสำหรับการผลิตในฟาร์ม",1,[1]original_ver!CJ20="การวางแผนและจัดการฟาร์ม เช่น การเก็บเกี่ยว การเงิน และการวางแผนทางการตลาด",2,[1]original_ver!CJ20="การเป็นผู้ประกอบการทางการเกษตร",3,[1]original_ver!CJ20="การเพิ่มมูลค่าผลผลิต และการแปรรูปผลผลิต (รวมถึงการพัฒนาคุณภาพผลผลิต)",4,[1]original_ver!CJ20="","")</f>
        <v>1</v>
      </c>
      <c r="CL20" s="15">
        <v>12</v>
      </c>
      <c r="CM20" s="15">
        <v>3</v>
      </c>
      <c r="CN20" s="15" cm="1">
        <f t="array" ref="CN20">_xlfn.IFS([1]original_ver!CN20="ความรู้ทางการเกษตรและการใช้เทคโนโลยีสำหรับการผลิตในฟาร์ม",1,[1]original_ver!CN20="การวางแผนและจัดการฟาร์ม เช่น การเก็บเกี่ยว การเงิน และการวางแผนทางการตลาด",2,[1]original_ver!CN20="การเป็นผู้ประกอบการทางการเกษตร",3,[1]original_ver!CN20="การเพิ่มมูลค่าผลผลิต และการแปรรูปผลผลิต (รวมถึงการพัฒนาคุณภาพผลผลิต)",4,[1]original_ver!CN20="","")</f>
        <v>2</v>
      </c>
      <c r="CO20" s="15">
        <v>3</v>
      </c>
      <c r="CP20" s="15">
        <v>3</v>
      </c>
      <c r="CQ20" s="15" cm="1">
        <f t="array" ref="CQ20">_xlfn.IFS([1]original_ver!CR20="ประยุกต์",1,[1]original_ver!CR20="ไม่ประยุกต์",0,[1]original_ver!CR20="","")</f>
        <v>1</v>
      </c>
      <c r="CR20" s="15" cm="1">
        <f t="array" ref="CR20">_xlfn.IFS([1]original_ver!CS20="ประยุกต์",1,[1]original_ver!CS20="ไม่ประยุกต์",0,[1]original_ver!CS20="","")</f>
        <v>1</v>
      </c>
      <c r="CT20" s="15" cm="1">
        <f t="array" ref="CT20">_xlfn.IFS([1]original_ver!CV20="ประยุกต์",1,[1]original_ver!CV20="ไม่ประยุกต์",0,[1]original_ver!CV20="","")</f>
        <v>1</v>
      </c>
      <c r="CV20" s="15" cm="1">
        <f t="array" ref="CV20">_xlfn.IFS([1]original_ver!CY20="ประยุกต์",1,[1]original_ver!CY20="ไม่ประยุกต์",0,[1]original_ver!CY20="","")</f>
        <v>1</v>
      </c>
      <c r="CX20" s="15" cm="1">
        <f t="array" ref="CX20">_xlfn.IFS([1]original_ver!DB20="ประยุกต์",1,[1]original_ver!DB20="ไม่ประยุกต์",0,[1]original_ver!DB20="","")</f>
        <v>1</v>
      </c>
      <c r="DF20" s="15">
        <v>1</v>
      </c>
      <c r="DG20" s="15">
        <v>1</v>
      </c>
      <c r="DH20" s="15">
        <v>3</v>
      </c>
      <c r="DI20" s="15">
        <v>1</v>
      </c>
      <c r="DL20" s="15">
        <v>2</v>
      </c>
      <c r="DM20" s="15">
        <v>1</v>
      </c>
      <c r="DR20" s="166">
        <v>5</v>
      </c>
      <c r="DS20" s="166">
        <v>4</v>
      </c>
      <c r="DT20" s="166">
        <v>4.75</v>
      </c>
      <c r="DU20" s="166">
        <v>3.6</v>
      </c>
      <c r="DV20" s="166">
        <v>2.3333333333333335</v>
      </c>
      <c r="DW20" s="148">
        <v>3.75</v>
      </c>
      <c r="DX20" s="152">
        <v>3.8</v>
      </c>
      <c r="DY20" s="152">
        <v>3.6666666666666665</v>
      </c>
      <c r="DZ20" s="148">
        <v>4.75</v>
      </c>
      <c r="EA20" s="152">
        <v>4.2</v>
      </c>
      <c r="EB20" s="152">
        <v>4.666666666666667</v>
      </c>
      <c r="EC20" s="152">
        <v>4.5</v>
      </c>
    </row>
    <row r="21" spans="1:133" hidden="1" x14ac:dyDescent="0.2">
      <c r="A21" s="15">
        <v>68</v>
      </c>
      <c r="B21" s="16" t="s">
        <v>566</v>
      </c>
      <c r="C21" cm="1">
        <f t="array" ref="C21">_xlfn.IFS([1]original_ver!D21="Participant",1,[1]original_ver!D21="Non-Participant",0,[1]original_ver!D21="","")</f>
        <v>1</v>
      </c>
      <c r="D21">
        <v>2</v>
      </c>
      <c r="E21" s="17" cm="1">
        <f t="array" ref="E21">_xlfn.IFS([1]original_ver!F21="ชาย",1,[1]original_ver!F21="หญิง",0,[1]original_ver!F21="","")</f>
        <v>1</v>
      </c>
      <c r="F21" s="17">
        <v>58</v>
      </c>
      <c r="G21" s="17" cm="1">
        <f t="array" ref="G21">_xlfn.IFS([1]original_ver!H21="ไม่มีการศึกษา",0,[1]original_ver!H21="ประถมศึกษา",1,[1]original_ver!H21="มัธยมศึกษาตอนต้น",2,[1]original_ver!H21="มัธยมศึกษาตอนปลาย",3,[1]original_ver!H21="อนุปริญญา (ปวช., ปวส., ฝึกหัดครู)",4,[1]original_ver!H21="ปริญญาตรี",5,[1]original_ver!H21="สูงกว่าปริญญาตรี",6,[1]original_ver!H21="","")</f>
        <v>5</v>
      </c>
      <c r="H21" s="17" cm="1">
        <f t="array" ref="H21">_xlfn.IFS([1]original_ver!I21="โสด",1,[1]original_ver!I21="สมรส/อยู่ด้วยกัน",2,[1]original_ver!I21="หย่าร้าง/แยกกันอยู่",3,[1]original_ver!I21="หม้าย",4,[1]original_ver!I21="","")</f>
        <v>2</v>
      </c>
      <c r="I21" s="17">
        <v>4</v>
      </c>
      <c r="J21" s="17">
        <v>7</v>
      </c>
      <c r="K21" s="17" cm="1">
        <f t="array" ref="K21">_xlfn.IFS([1]original_ver!L21="ใช่",1,[1]original_ver!L21="ไม่ใช่",0,[1]original_ver!L21="","")</f>
        <v>1</v>
      </c>
      <c r="L21" s="17" cm="1">
        <f t="array" ref="L21">_xlfn.IFS([1]original_ver!M21="กู้ยืม",1,[1]original_ver!M21="ไม่กู้ยืม",0,[1]original_ver!M21="","")</f>
        <v>0</v>
      </c>
      <c r="M21" s="17">
        <f t="shared" si="0"/>
        <v>1</v>
      </c>
      <c r="N21" s="18">
        <v>25000</v>
      </c>
      <c r="O21" s="17" cm="1">
        <f t="array" ref="O21">_xlfn.IFS([1]original_ver!O21="ใช่",1,[1]original_ver!O21="ไม่ใช่",0,[1]original_ver!O21="","")</f>
        <v>1</v>
      </c>
      <c r="P21" s="15">
        <v>8</v>
      </c>
      <c r="Q21" s="15">
        <v>1</v>
      </c>
      <c r="R21" s="15">
        <v>1</v>
      </c>
      <c r="S21" s="15">
        <v>1300</v>
      </c>
      <c r="T21" s="15">
        <v>60</v>
      </c>
      <c r="U21" s="22">
        <f t="shared" si="1"/>
        <v>1300</v>
      </c>
      <c r="AA21" s="15">
        <v>8</v>
      </c>
      <c r="AB21" s="15">
        <v>1</v>
      </c>
      <c r="AC21" s="15">
        <v>1</v>
      </c>
      <c r="AD21" s="15">
        <v>1300</v>
      </c>
      <c r="AE21" s="15">
        <v>60</v>
      </c>
      <c r="AF21" s="15">
        <f t="shared" si="2"/>
        <v>1300</v>
      </c>
      <c r="CD21" s="25">
        <v>1.5</v>
      </c>
      <c r="CE21" s="25">
        <v>2</v>
      </c>
      <c r="CF21" s="25">
        <v>1.3333333333333333</v>
      </c>
      <c r="CG21" s="25">
        <v>1.5</v>
      </c>
      <c r="CH21" s="25">
        <v>2.5</v>
      </c>
      <c r="CI21">
        <v>3</v>
      </c>
      <c r="CJ21" cm="1">
        <f t="array" ref="CJ21">_xlfn.IFS([1]original_ver!CH21="จากการเข้าร่วมกิจกรรมอบรม ที่จัดโดยโครงการเกษตรกรปราดเปรื่อง (Smart Farmer)",1,[1]original_ver!CH21="จากการเข้าร่วมกิจกรรมอบรม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ๆ",3,[1]original_ver!CH21="จากการเรียนรู้ผ่านประสบการณ์ของผู้อื่น ได้แก่ เพื่อนบ้าน พี่น้อง เพื่อน และญาติ เป็นต้น",4,[1]original_ver!CH21="ไม่ได้เข้าร่วมกิจกรรมอบรมหรือเรียนรู้ใด ๆ (ข้ามไปข้อ 33)",5)</f>
        <v>5</v>
      </c>
      <c r="CK21" s="15" t="str" cm="1">
        <f t="array" ref="CK21">_xlfn.IFS([1]original_ver!CJ21="ความรู้ทางการเกษตรและการใช้เทคโนโลยีสำหรับการผลิตในฟาร์ม",1,[1]original_ver!CJ21="การวางแผนและจัดการฟาร์ม เช่น การเก็บเกี่ยว การเงิน และการวางแผนทางการตลาด",2,[1]original_ver!CJ21="การเป็นผู้ประกอบการทางการเกษตร",3,[1]original_ver!CJ21="การเพิ่มมูลค่าผลผลิต และการแปรรูปผลผลิต (รวมถึงการพัฒนาคุณภาพผลผลิต)",4,[1]original_ver!CJ21="","")</f>
        <v/>
      </c>
      <c r="CN21" s="15" t="str" cm="1">
        <f t="array" ref="CN21">_xlfn.IFS([1]original_ver!CN21="ความรู้ทางการเกษตรและการใช้เทคโนโลยีสำหรับการผลิตในฟาร์ม",1,[1]original_ver!CN21="การวางแผนและจัดการฟาร์ม เช่น การเก็บเกี่ยว การเงิน และการวางแผนทางการตลาด",2,[1]original_ver!CN21="การเป็นผู้ประกอบการทางการเกษตร",3,[1]original_ver!CN21="การเพิ่มมูลค่าผลผลิต และการแปรรูปผลผลิต (รวมถึงการพัฒนาคุณภาพผลผลิต)",4,[1]original_ver!CN21="","")</f>
        <v/>
      </c>
      <c r="CQ21" s="15" t="str" cm="1">
        <f t="array" ref="CQ21">_xlfn.IFS([1]original_ver!CR21="ประยุกต์",1,[1]original_ver!CR21="ไม่ประยุกต์",0,[1]original_ver!CR21="","")</f>
        <v/>
      </c>
      <c r="CR21" s="15" t="str" cm="1">
        <f t="array" ref="CR21">_xlfn.IFS([1]original_ver!CS21="ประยุกต์",1,[1]original_ver!CS21="ไม่ประยุกต์",0,[1]original_ver!CS21="","")</f>
        <v/>
      </c>
      <c r="CT21" s="15" t="str" cm="1">
        <f t="array" ref="CT21">_xlfn.IFS([1]original_ver!CV21="ประยุกต์",1,[1]original_ver!CV21="ไม่ประยุกต์",0,[1]original_ver!CV21="","")</f>
        <v/>
      </c>
      <c r="CV21" s="15" t="str" cm="1">
        <f t="array" ref="CV21">_xlfn.IFS([1]original_ver!CY21="ประยุกต์",1,[1]original_ver!CY21="ไม่ประยุกต์",0,[1]original_ver!CY21="","")</f>
        <v/>
      </c>
      <c r="CX21" s="15" t="str" cm="1">
        <f t="array" ref="CX21">_xlfn.IFS([1]original_ver!DB21="ประยุกต์",1,[1]original_ver!DB21="ไม่ประยุกต์",0,[1]original_ver!DB21="","")</f>
        <v/>
      </c>
      <c r="DR21" s="166">
        <v>3.6</v>
      </c>
      <c r="DS21" s="166">
        <v>4.333333333333333</v>
      </c>
      <c r="DT21" s="166">
        <v>3.5</v>
      </c>
      <c r="DU21" s="166">
        <v>4.5999999999999996</v>
      </c>
      <c r="DV21" s="166">
        <v>2.3333333333333335</v>
      </c>
      <c r="DW21" s="148">
        <v>3.25</v>
      </c>
      <c r="DX21" s="152">
        <v>4.5999999999999996</v>
      </c>
      <c r="DY21" s="152">
        <v>4</v>
      </c>
      <c r="DZ21" s="148">
        <v>4.25</v>
      </c>
      <c r="EA21" s="152">
        <v>4</v>
      </c>
      <c r="EB21" s="152">
        <v>4</v>
      </c>
      <c r="EC21" s="152">
        <v>4</v>
      </c>
    </row>
    <row r="22" spans="1:133" hidden="1" x14ac:dyDescent="0.2">
      <c r="A22" s="15">
        <v>69</v>
      </c>
      <c r="B22" s="16" t="s">
        <v>567</v>
      </c>
      <c r="C22" cm="1">
        <f t="array" ref="C22">_xlfn.IFS([1]original_ver!D22="Participant",1,[1]original_ver!D22="Non-Participant",0,[1]original_ver!D22="","")</f>
        <v>1</v>
      </c>
      <c r="D22">
        <v>1</v>
      </c>
      <c r="E22" s="17" cm="1">
        <f t="array" ref="E22">_xlfn.IFS([1]original_ver!F22="ชาย",1,[1]original_ver!F22="หญิง",0,[1]original_ver!F22="","")</f>
        <v>0</v>
      </c>
      <c r="F22" s="17">
        <v>46</v>
      </c>
      <c r="G22" s="17" cm="1">
        <f t="array" ref="G22">_xlfn.IFS([1]original_ver!H22="ไม่มีการศึกษา",0,[1]original_ver!H22="ประถมศึกษา",1,[1]original_ver!H22="มัธยมศึกษาตอนต้น",2,[1]original_ver!H22="มัธยมศึกษาตอนปลาย",3,[1]original_ver!H22="อนุปริญญา (ปวช., ปวส., ฝึกหัดครู)",4,[1]original_ver!H22="ปริญญาตรี",5,[1]original_ver!H22="สูงกว่าปริญญาตรี",6,[1]original_ver!H22="","")</f>
        <v>3</v>
      </c>
      <c r="H22" s="17" cm="1">
        <f t="array" ref="H22">_xlfn.IFS([1]original_ver!I22="โสด",1,[1]original_ver!I22="สมรส/อยู่ด้วยกัน",2,[1]original_ver!I22="หย่าร้าง/แยกกันอยู่",3,[1]original_ver!I22="หม้าย",4,[1]original_ver!I22="","")</f>
        <v>2</v>
      </c>
      <c r="I22" s="17">
        <v>4</v>
      </c>
      <c r="J22" s="17">
        <v>7</v>
      </c>
      <c r="K22" s="17" cm="1">
        <f t="array" ref="K22">_xlfn.IFS([1]original_ver!L22="ใช่",1,[1]original_ver!L22="ไม่ใช่",0,[1]original_ver!L22="","")</f>
        <v>0</v>
      </c>
      <c r="L22" s="17" cm="1">
        <f t="array" ref="L22">_xlfn.IFS([1]original_ver!M22="กู้ยืม",1,[1]original_ver!M22="ไม่กู้ยืม",0,[1]original_ver!M22="","")</f>
        <v>0</v>
      </c>
      <c r="M22" s="17">
        <f t="shared" si="0"/>
        <v>1</v>
      </c>
      <c r="N22" s="18">
        <v>160000</v>
      </c>
      <c r="O22" s="17" cm="1">
        <f t="array" ref="O22">_xlfn.IFS([1]original_ver!O22="ใช่",1,[1]original_ver!O22="ไม่ใช่",0,[1]original_ver!O22="","")</f>
        <v>0</v>
      </c>
      <c r="P22" s="15">
        <v>7</v>
      </c>
      <c r="Q22" s="15">
        <v>1</v>
      </c>
      <c r="R22" s="15">
        <v>3</v>
      </c>
      <c r="S22" s="15">
        <v>9600</v>
      </c>
      <c r="T22" s="15">
        <v>5</v>
      </c>
      <c r="U22" s="22">
        <f t="shared" si="1"/>
        <v>3200</v>
      </c>
      <c r="AA22" s="15">
        <v>7</v>
      </c>
      <c r="AB22" s="15">
        <v>1</v>
      </c>
      <c r="AC22" s="15">
        <v>3</v>
      </c>
      <c r="AD22" s="15">
        <v>9600</v>
      </c>
      <c r="AE22" s="15">
        <v>5</v>
      </c>
      <c r="AF22" s="15">
        <f t="shared" si="2"/>
        <v>3200</v>
      </c>
      <c r="CD22" s="25">
        <v>4</v>
      </c>
      <c r="CE22" s="25">
        <v>4.333333333333333</v>
      </c>
      <c r="CF22" s="25">
        <v>4.333333333333333</v>
      </c>
      <c r="CG22" s="25">
        <v>3.5</v>
      </c>
      <c r="CH22" s="25">
        <v>3.5</v>
      </c>
      <c r="CI22">
        <v>5</v>
      </c>
      <c r="CJ22" cm="1">
        <f t="array" ref="CJ22">_xlfn.IFS([1]original_ver!CH22="จากการเข้าร่วมกิจกรรมอบรม ที่จัดโดยโครงการเกษตรกรปราดเปรื่อง (Smart Farmer)",1,[1]original_ver!CH22="จากการเข้าร่วมกิจกรรมอบรม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ๆ",3,[1]original_ver!CH22="จากการเรียนรู้ผ่านประสบการณ์ของผู้อื่น ได้แก่ เพื่อนบ้าน พี่น้อง เพื่อน และญาติ เป็นต้น",4,[1]original_ver!CH22="ไม่ได้เข้าร่วมกิจกรรมอบรมหรือเรียนรู้ใด ๆ (ข้ามไปข้อ 33)",5)</f>
        <v>2</v>
      </c>
      <c r="CK22" s="15" cm="1">
        <f t="array" ref="CK22">_xlfn.IFS([1]original_ver!CJ22="ความรู้ทางการเกษตรและการใช้เทคโนโลยีสำหรับการผลิตในฟาร์ม",1,[1]original_ver!CJ22="การวางแผนและจัดการฟาร์ม เช่น การเก็บเกี่ยว การเงิน และการวางแผนทางการตลาด",2,[1]original_ver!CJ22="การเป็นผู้ประกอบการทางการเกษตร",3,[1]original_ver!CJ22="การเพิ่มมูลค่าผลผลิต และการแปรรูปผลผลิต (รวมถึงการพัฒนาคุณภาพผลผลิต)",4,[1]original_ver!CJ22="","")</f>
        <v>2</v>
      </c>
      <c r="CL22" s="15">
        <v>4</v>
      </c>
      <c r="CM22" s="15">
        <v>1</v>
      </c>
      <c r="CN22" s="15" cm="1">
        <f t="array" ref="CN22">_xlfn.IFS([1]original_ver!CN22="ความรู้ทางการเกษตรและการใช้เทคโนโลยีสำหรับการผลิตในฟาร์ม",1,[1]original_ver!CN22="การวางแผนและจัดการฟาร์ม เช่น การเก็บเกี่ยว การเงิน และการวางแผนทางการตลาด",2,[1]original_ver!CN22="การเป็นผู้ประกอบการทางการเกษตร",3,[1]original_ver!CN22="การเพิ่มมูลค่าผลผลิต และการแปรรูปผลผลิต (รวมถึงการพัฒนาคุณภาพผลผลิต)",4,[1]original_ver!CN22="","")</f>
        <v>1</v>
      </c>
      <c r="CO22" s="15">
        <v>1</v>
      </c>
      <c r="CP22" s="15">
        <v>1</v>
      </c>
      <c r="CQ22" s="15" cm="1">
        <f t="array" ref="CQ22">_xlfn.IFS([1]original_ver!CR22="ประยุกต์",1,[1]original_ver!CR22="ไม่ประยุกต์",0,[1]original_ver!CR22="","")</f>
        <v>1</v>
      </c>
      <c r="CR22" s="15" cm="1">
        <f t="array" ref="CR22">_xlfn.IFS([1]original_ver!CS22="ประยุกต์",1,[1]original_ver!CS22="ไม่ประยุกต์",0,[1]original_ver!CS22="","")</f>
        <v>1</v>
      </c>
      <c r="CT22" s="15" cm="1">
        <f t="array" ref="CT22">_xlfn.IFS([1]original_ver!CV22="ประยุกต์",1,[1]original_ver!CV22="ไม่ประยุกต์",0,[1]original_ver!CV22="","")</f>
        <v>1</v>
      </c>
      <c r="CV22" s="15" cm="1">
        <f t="array" ref="CV22">_xlfn.IFS([1]original_ver!CY22="ประยุกต์",1,[1]original_ver!CY22="ไม่ประยุกต์",0,[1]original_ver!CY22="","")</f>
        <v>1</v>
      </c>
      <c r="CX22" s="15" cm="1">
        <f t="array" ref="CX22">_xlfn.IFS([1]original_ver!DB22="ประยุกต์",1,[1]original_ver!DB22="ไม่ประยุกต์",0,[1]original_ver!DB22="","")</f>
        <v>1</v>
      </c>
      <c r="DR22" s="25">
        <v>4.4000000000000004</v>
      </c>
      <c r="DS22" s="25">
        <v>4</v>
      </c>
      <c r="DT22">
        <v>3.75</v>
      </c>
      <c r="DU22" s="25">
        <v>3.8</v>
      </c>
      <c r="DV22" s="25">
        <v>4</v>
      </c>
      <c r="DW22" s="25">
        <v>4.5</v>
      </c>
      <c r="DX22" s="27">
        <v>5</v>
      </c>
      <c r="DY22" s="27">
        <v>4.333333333333333</v>
      </c>
      <c r="DZ22" s="27">
        <v>4.5</v>
      </c>
      <c r="EA22" s="27">
        <v>4</v>
      </c>
      <c r="EB22" s="27">
        <v>3</v>
      </c>
      <c r="EC22">
        <v>4.25</v>
      </c>
    </row>
    <row r="23" spans="1:133" s="37" customFormat="1" hidden="1" x14ac:dyDescent="0.2">
      <c r="A23" s="38">
        <v>72</v>
      </c>
      <c r="B23" s="39" t="s">
        <v>568</v>
      </c>
      <c r="C23" s="37" cm="1">
        <f t="array" ref="C23">_xlfn.IFS([1]original_ver!D23="Participant",1,[1]original_ver!D23="Non-Participant",0,[1]original_ver!D23="","")</f>
        <v>0</v>
      </c>
      <c r="D23" s="37">
        <v>1</v>
      </c>
      <c r="E23" s="40" cm="1">
        <f t="array" ref="E23">_xlfn.IFS([1]original_ver!F23="ชาย",1,[1]original_ver!F23="หญิง",0,[1]original_ver!F23="","")</f>
        <v>1</v>
      </c>
      <c r="F23" s="40">
        <v>68</v>
      </c>
      <c r="G23" s="40" cm="1">
        <f t="array" ref="G23">_xlfn.IFS([1]original_ver!H23="ไม่มีการศึกษา",0,[1]original_ver!H23="ประถมศึกษา",1,[1]original_ver!H23="มัธยมศึกษาตอนต้น",2,[1]original_ver!H23="มัธยมศึกษาตอนปลาย",3,[1]original_ver!H23="อนุปริญญา (ปวช., ปวส., ฝึกหัดครู)",4,[1]original_ver!H23="ปริญญาตรี",5,[1]original_ver!H23="สูงกว่าปริญญาตรี",6,[1]original_ver!H23="","")</f>
        <v>4</v>
      </c>
      <c r="H23" s="40" cm="1">
        <f t="array" ref="H23">_xlfn.IFS([1]original_ver!I23="โสด",1,[1]original_ver!I23="สมรส/อยู่ด้วยกัน",2,[1]original_ver!I23="หย่าร้าง/แยกกันอยู่",3,[1]original_ver!I23="หม้าย",4,[1]original_ver!I23="","")</f>
        <v>2</v>
      </c>
      <c r="I23" s="40">
        <v>2</v>
      </c>
      <c r="J23" s="40">
        <v>10</v>
      </c>
      <c r="K23" s="40" cm="1">
        <f t="array" ref="K23">_xlfn.IFS([1]original_ver!L23="ใช่",1,[1]original_ver!L23="ไม่ใช่",0,[1]original_ver!L23="","")</f>
        <v>0</v>
      </c>
      <c r="L23" s="40" cm="1">
        <f t="array" ref="L23">_xlfn.IFS([1]original_ver!M23="กู้ยืม",1,[1]original_ver!M23="ไม่กู้ยืม",0,[1]original_ver!M23="","")</f>
        <v>1</v>
      </c>
      <c r="M23" s="17">
        <f t="shared" si="0"/>
        <v>1</v>
      </c>
      <c r="N23" s="18">
        <v>65000</v>
      </c>
      <c r="O23" s="40" cm="1">
        <f t="array" ref="O23">_xlfn.IFS([1]original_ver!O23="ใช่",1,[1]original_ver!O23="ไม่ใช่",0,[1]original_ver!O23="","")</f>
        <v>1</v>
      </c>
      <c r="P23" s="38">
        <v>1</v>
      </c>
      <c r="Q23" s="38">
        <v>1</v>
      </c>
      <c r="R23" s="38">
        <v>15</v>
      </c>
      <c r="S23" s="38">
        <v>10800</v>
      </c>
      <c r="T23" s="19">
        <v>9</v>
      </c>
      <c r="U23" s="41">
        <f t="shared" si="1"/>
        <v>720</v>
      </c>
      <c r="AA23" s="38">
        <v>1</v>
      </c>
      <c r="AB23" s="38">
        <v>1</v>
      </c>
      <c r="AC23" s="38">
        <v>15</v>
      </c>
      <c r="AD23" s="37">
        <v>6666.67</v>
      </c>
      <c r="AE23" s="26">
        <v>9</v>
      </c>
      <c r="AF23" s="37">
        <f>$AD23/$AC23</f>
        <v>444.44466666666665</v>
      </c>
      <c r="CD23" s="42">
        <v>3.25</v>
      </c>
      <c r="CE23" s="42">
        <v>4</v>
      </c>
      <c r="CF23" s="42">
        <v>3.6666666666666665</v>
      </c>
      <c r="CG23" s="42">
        <v>4.5</v>
      </c>
      <c r="CH23" s="42">
        <v>3.5</v>
      </c>
      <c r="CI23" s="37">
        <v>2</v>
      </c>
      <c r="CJ23" s="37" cm="1">
        <f t="array" ref="CJ23">_xlfn.IFS([1]original_ver!CH23="จากการเข้าร่วมกิจกรรมอบรม ที่จัดโดยโครงการเกษตรกรปราดเปรื่อง (Smart Farmer)",1,[1]original_ver!CH23="จากการเข้าร่วมกิจกรรมอบรม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ๆ",3,[1]original_ver!CH23="จากการเรียนรู้ผ่านประสบการณ์ของผู้อื่น ได้แก่ เพื่อนบ้าน พี่น้อง เพื่อน และญาติ เป็นต้น",4,[1]original_ver!CH23="ไม่ได้เข้าร่วมกิจกรรมอบรมหรือเรียนรู้ใด ๆ (ข้ามไปข้อ 33)",5)</f>
        <v>5</v>
      </c>
      <c r="CK23" s="38" t="str" cm="1">
        <f t="array" ref="CK23">_xlfn.IFS([1]original_ver!CJ23="ความรู้ทางการเกษตรและการใช้เทคโนโลยีสำหรับการผลิตในฟาร์ม",1,[1]original_ver!CJ23="การวางแผนและจัดการฟาร์ม เช่น การเก็บเกี่ยว การเงิน และการวางแผนทางการตลาด",2,[1]original_ver!CJ23="การเป็นผู้ประกอบการทางการเกษตร",3,[1]original_ver!CJ23="การเพิ่มมูลค่าผลผลิต และการแปรรูปผลผลิต (รวมถึงการพัฒนาคุณภาพผลผลิต)",4,[1]original_ver!CJ23="","")</f>
        <v/>
      </c>
      <c r="CN23" s="38" t="str" cm="1">
        <f t="array" ref="CN23">_xlfn.IFS([1]original_ver!CN23="ความรู้ทางการเกษตรและการใช้เทคโนโลยีสำหรับการผลิตในฟาร์ม",1,[1]original_ver!CN23="การวางแผนและจัดการฟาร์ม เช่น การเก็บเกี่ยว การเงิน และการวางแผนทางการตลาด",2,[1]original_ver!CN23="การเป็นผู้ประกอบการทางการเกษตร",3,[1]original_ver!CN23="การเพิ่มมูลค่าผลผลิต และการแปรรูปผลผลิต (รวมถึงการพัฒนาคุณภาพผลผลิต)",4,[1]original_ver!CN23="","")</f>
        <v/>
      </c>
      <c r="CQ23" s="38" t="str" cm="1">
        <f t="array" ref="CQ23">_xlfn.IFS([1]original_ver!CR23="ประยุกต์",1,[1]original_ver!CR23="ไม่ประยุกต์",0,[1]original_ver!CR23="","")</f>
        <v/>
      </c>
      <c r="CR23" s="38" t="str" cm="1">
        <f t="array" ref="CR23">_xlfn.IFS([1]original_ver!CS23="ประยุกต์",1,[1]original_ver!CS23="ไม่ประยุกต์",0,[1]original_ver!CS23="","")</f>
        <v/>
      </c>
      <c r="CT23" s="38" t="str" cm="1">
        <f t="array" ref="CT23">_xlfn.IFS([1]original_ver!CV23="ประยุกต์",1,[1]original_ver!CV23="ไม่ประยุกต์",0,[1]original_ver!CV23="","")</f>
        <v/>
      </c>
      <c r="CV23" s="38" t="str" cm="1">
        <f t="array" ref="CV23">_xlfn.IFS([1]original_ver!CY23="ประยุกต์",1,[1]original_ver!CY23="ไม่ประยุกต์",0,[1]original_ver!CY23="","")</f>
        <v/>
      </c>
      <c r="CX23" s="38" t="str" cm="1">
        <f t="array" ref="CX23">_xlfn.IFS([1]original_ver!DB23="ประยุกต์",1,[1]original_ver!DB23="ไม่ประยุกต์",0,[1]original_ver!DB23="","")</f>
        <v/>
      </c>
      <c r="DF23" s="38">
        <v>1</v>
      </c>
      <c r="DG23" s="38">
        <v>3</v>
      </c>
      <c r="DH23" s="38">
        <v>2</v>
      </c>
      <c r="DI23" s="38">
        <v>3</v>
      </c>
      <c r="DJ23" s="38">
        <v>3</v>
      </c>
      <c r="DK23" s="38">
        <v>3</v>
      </c>
      <c r="DR23" s="42">
        <v>3.2</v>
      </c>
      <c r="DS23" s="42">
        <v>3.3333333333333335</v>
      </c>
      <c r="DT23" s="37">
        <v>3</v>
      </c>
      <c r="DU23" s="42">
        <v>3.4</v>
      </c>
      <c r="DV23" s="42">
        <v>2</v>
      </c>
      <c r="DW23" s="42">
        <v>1.5</v>
      </c>
      <c r="DX23" s="43">
        <v>3.4</v>
      </c>
      <c r="DY23" s="43">
        <v>3</v>
      </c>
      <c r="DZ23" s="43">
        <v>3.25</v>
      </c>
      <c r="EA23" s="43">
        <v>3.4</v>
      </c>
      <c r="EB23" s="43">
        <v>2.3333333333333335</v>
      </c>
      <c r="EC23" s="37">
        <v>1.75</v>
      </c>
    </row>
    <row r="24" spans="1:133" hidden="1" x14ac:dyDescent="0.2">
      <c r="A24" s="15">
        <v>73</v>
      </c>
      <c r="B24" s="16" t="s">
        <v>569</v>
      </c>
      <c r="C24" cm="1">
        <f t="array" ref="C24">_xlfn.IFS([1]original_ver!D24="Participant",1,[1]original_ver!D24="Non-Participant",0,[1]original_ver!D24="","")</f>
        <v>1</v>
      </c>
      <c r="D24">
        <v>6</v>
      </c>
      <c r="E24" s="17" cm="1">
        <f t="array" ref="E24">_xlfn.IFS([1]original_ver!F24="ชาย",1,[1]original_ver!F24="หญิง",0,[1]original_ver!F24="","")</f>
        <v>1</v>
      </c>
      <c r="F24" s="17">
        <v>79</v>
      </c>
      <c r="G24" s="17" cm="1">
        <f t="array" ref="G24">_xlfn.IFS([1]original_ver!H24="ไม่มีการศึกษา",0,[1]original_ver!H24="ประถมศึกษา",1,[1]original_ver!H24="มัธยมศึกษาตอนต้น",2,[1]original_ver!H24="มัธยมศึกษาตอนปลาย",3,[1]original_ver!H24="อนุปริญญา (ปวช., ปวส., ฝึกหัดครู)",4,[1]original_ver!H24="ปริญญาตรี",5,[1]original_ver!H24="สูงกว่าปริญญาตรี",6,[1]original_ver!H24="","")</f>
        <v>3</v>
      </c>
      <c r="H24" s="17" cm="1">
        <f t="array" ref="H24">_xlfn.IFS([1]original_ver!I24="โสด",1,[1]original_ver!I24="สมรส/อยู่ด้วยกัน",2,[1]original_ver!I24="หย่าร้าง/แยกกันอยู่",3,[1]original_ver!I24="หม้าย",4,[1]original_ver!I24="","")</f>
        <v>2</v>
      </c>
      <c r="I24" s="17">
        <v>7</v>
      </c>
      <c r="J24" s="17">
        <v>20</v>
      </c>
      <c r="K24" s="17" cm="1">
        <f t="array" ref="K24">_xlfn.IFS([1]original_ver!L24="ใช่",1,[1]original_ver!L24="ไม่ใช่",0,[1]original_ver!L24="","")</f>
        <v>1</v>
      </c>
      <c r="L24" s="17" cm="1">
        <f t="array" ref="L24">_xlfn.IFS([1]original_ver!M24="กู้ยืม",1,[1]original_ver!M24="ไม่กู้ยืม",0,[1]original_ver!M24="","")</f>
        <v>0</v>
      </c>
      <c r="M24" s="17">
        <f t="shared" si="0"/>
        <v>0</v>
      </c>
      <c r="N24" s="18"/>
      <c r="O24" s="17" cm="1">
        <f t="array" ref="O24">_xlfn.IFS([1]original_ver!O24="ใช่",1,[1]original_ver!O24="ไม่ใช่",0,[1]original_ver!O24="","")</f>
        <v>1</v>
      </c>
      <c r="P24" s="15">
        <v>8</v>
      </c>
      <c r="Q24" s="15">
        <v>1</v>
      </c>
      <c r="R24" s="15">
        <v>1.5</v>
      </c>
      <c r="S24" s="15">
        <v>1440</v>
      </c>
      <c r="T24" s="15">
        <v>120</v>
      </c>
      <c r="U24" s="22">
        <f t="shared" si="1"/>
        <v>960</v>
      </c>
      <c r="AA24" s="15">
        <v>8</v>
      </c>
      <c r="AB24" s="15">
        <v>1</v>
      </c>
      <c r="AC24" s="15">
        <v>1.5</v>
      </c>
      <c r="AD24" s="15">
        <v>1440</v>
      </c>
      <c r="AE24" s="15">
        <v>120</v>
      </c>
      <c r="AF24" s="37">
        <f t="shared" ref="AF24:AF29" si="3">$AD24/$AC24</f>
        <v>960</v>
      </c>
      <c r="CD24" s="25">
        <v>2</v>
      </c>
      <c r="CE24" s="25">
        <v>2.3333333333333335</v>
      </c>
      <c r="CF24" s="25">
        <v>1.3333333333333333</v>
      </c>
      <c r="CG24" s="25">
        <v>2.5</v>
      </c>
      <c r="CH24" s="25">
        <v>1</v>
      </c>
      <c r="CI24">
        <v>3</v>
      </c>
      <c r="CJ24" cm="1">
        <f t="array" ref="CJ24">_xlfn.IFS([1]original_ver!CH24="จากการเข้าร่วมกิจกรรมอบรม ที่จัดโดยโครงการเกษตรกรปราดเปรื่อง (Smart Farmer)",1,[1]original_ver!CH24="จากการเข้าร่วมกิจกรรมอบรม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ๆ",3,[1]original_ver!CH24="จากการเรียนรู้ผ่านประสบการณ์ของผู้อื่น ได้แก่ เพื่อนบ้าน พี่น้อง เพื่อน และญาติ เป็นต้น",4,[1]original_ver!CH24="ไม่ได้เข้าร่วมกิจกรรมอบรมหรือเรียนรู้ใด ๆ (ข้ามไปข้อ 33)",5)</f>
        <v>5</v>
      </c>
      <c r="CK24" s="15" t="str" cm="1">
        <f t="array" ref="CK24">_xlfn.IFS([1]original_ver!CJ24="ความรู้ทางการเกษตรและการใช้เทคโนโลยีสำหรับการผลิตในฟาร์ม",1,[1]original_ver!CJ24="การวางแผนและจัดการฟาร์ม เช่น การเก็บเกี่ยว การเงิน และการวางแผนทางการตลาด",2,[1]original_ver!CJ24="การเป็นผู้ประกอบการทางการเกษตร",3,[1]original_ver!CJ24="การเพิ่มมูลค่าผลผลิต และการแปรรูปผลผลิต (รวมถึงการพัฒนาคุณภาพผลผลิต)",4,[1]original_ver!CJ24="","")</f>
        <v/>
      </c>
      <c r="CN24" s="15" t="str" cm="1">
        <f t="array" ref="CN24">_xlfn.IFS([1]original_ver!CN24="ความรู้ทางการเกษตรและการใช้เทคโนโลยีสำหรับการผลิตในฟาร์ม",1,[1]original_ver!CN24="การวางแผนและจัดการฟาร์ม เช่น การเก็บเกี่ยว การเงิน และการวางแผนทางการตลาด",2,[1]original_ver!CN24="การเป็นผู้ประกอบการทางการเกษตร",3,[1]original_ver!CN24="การเพิ่มมูลค่าผลผลิต และการแปรรูปผลผลิต (รวมถึงการพัฒนาคุณภาพผลผลิต)",4,[1]original_ver!CN24="","")</f>
        <v/>
      </c>
      <c r="CQ24" s="15" t="str" cm="1">
        <f t="array" ref="CQ24">_xlfn.IFS([1]original_ver!CR24="ประยุกต์",1,[1]original_ver!CR24="ไม่ประยุกต์",0,[1]original_ver!CR24="","")</f>
        <v/>
      </c>
      <c r="CR24" s="15" t="str" cm="1">
        <f t="array" ref="CR24">_xlfn.IFS([1]original_ver!CS24="ประยุกต์",1,[1]original_ver!CS24="ไม่ประยุกต์",0,[1]original_ver!CS24="","")</f>
        <v/>
      </c>
      <c r="CT24" s="15" t="str" cm="1">
        <f t="array" ref="CT24">_xlfn.IFS([1]original_ver!CV24="ประยุกต์",1,[1]original_ver!CV24="ไม่ประยุกต์",0,[1]original_ver!CV24="","")</f>
        <v/>
      </c>
      <c r="CV24" s="15" t="str" cm="1">
        <f t="array" ref="CV24">_xlfn.IFS([1]original_ver!CY24="ประยุกต์",1,[1]original_ver!CY24="ไม่ประยุกต์",0,[1]original_ver!CY24="","")</f>
        <v/>
      </c>
      <c r="CX24" s="15" t="str" cm="1">
        <f t="array" ref="CX24">_xlfn.IFS([1]original_ver!DB24="ประยุกต์",1,[1]original_ver!DB24="ไม่ประยุกต์",0,[1]original_ver!DB24="","")</f>
        <v/>
      </c>
      <c r="DF24" s="15">
        <v>3</v>
      </c>
      <c r="DG24" s="15">
        <v>3</v>
      </c>
      <c r="DL24" s="15">
        <v>2</v>
      </c>
      <c r="DM24" s="15">
        <v>3</v>
      </c>
      <c r="DN24" s="15" t="s">
        <v>570</v>
      </c>
      <c r="DO24" s="15">
        <v>1</v>
      </c>
      <c r="DP24" s="15">
        <v>3</v>
      </c>
      <c r="DR24" s="25">
        <v>4.8</v>
      </c>
      <c r="DS24" s="25">
        <v>4</v>
      </c>
      <c r="DT24">
        <v>3.75</v>
      </c>
      <c r="DU24" s="25">
        <v>3.8</v>
      </c>
      <c r="DV24" s="25">
        <v>3</v>
      </c>
      <c r="DW24" s="25">
        <v>3.75</v>
      </c>
      <c r="DX24" s="27">
        <v>5</v>
      </c>
      <c r="DY24" s="27">
        <v>4</v>
      </c>
      <c r="DZ24" s="27">
        <v>2.5</v>
      </c>
      <c r="EA24" s="27">
        <v>3.4</v>
      </c>
      <c r="EB24" s="27">
        <v>4.333333333333333</v>
      </c>
      <c r="EC24">
        <v>5</v>
      </c>
    </row>
    <row r="25" spans="1:133" hidden="1" x14ac:dyDescent="0.2">
      <c r="A25" s="15">
        <v>75</v>
      </c>
      <c r="B25" s="16" t="s">
        <v>571</v>
      </c>
      <c r="C25" cm="1">
        <f t="array" ref="C25">_xlfn.IFS([1]original_ver!D25="Participant",1,[1]original_ver!D25="Non-Participant",0,[1]original_ver!D25="","")</f>
        <v>1</v>
      </c>
      <c r="D25">
        <v>1</v>
      </c>
      <c r="E25" s="17" cm="1">
        <f t="array" ref="E25">_xlfn.IFS([1]original_ver!F25="ชาย",1,[1]original_ver!F25="หญิง",0,[1]original_ver!F25="","")</f>
        <v>0</v>
      </c>
      <c r="F25" s="17">
        <v>64</v>
      </c>
      <c r="G25" s="17" cm="1">
        <f t="array" ref="G25">_xlfn.IFS([1]original_ver!H25="ไม่มีการศึกษา",0,[1]original_ver!H25="ประถมศึกษา",1,[1]original_ver!H25="มัธยมศึกษาตอนต้น",2,[1]original_ver!H25="มัธยมศึกษาตอนปลาย",3,[1]original_ver!H25="อนุปริญญา (ปวช., ปวส., ฝึกหัดครู)",4,[1]original_ver!H25="ปริญญาตรี",5,[1]original_ver!H25="สูงกว่าปริญญาตรี",6,[1]original_ver!H25="","")</f>
        <v>1</v>
      </c>
      <c r="H25" s="17" cm="1">
        <f t="array" ref="H25">_xlfn.IFS([1]original_ver!I25="โสด",1,[1]original_ver!I25="สมรส/อยู่ด้วยกัน",2,[1]original_ver!I25="หย่าร้าง/แยกกันอยู่",3,[1]original_ver!I25="หม้าย",4,[1]original_ver!I25="","")</f>
        <v>2</v>
      </c>
      <c r="I25" s="17">
        <v>6</v>
      </c>
      <c r="J25" s="17">
        <v>8</v>
      </c>
      <c r="K25" s="17" cm="1">
        <f t="array" ref="K25">_xlfn.IFS([1]original_ver!L25="ใช่",1,[1]original_ver!L25="ไม่ใช่",0,[1]original_ver!L25="","")</f>
        <v>1</v>
      </c>
      <c r="L25" s="17" cm="1">
        <f t="array" ref="L25">_xlfn.IFS([1]original_ver!M25="กู้ยืม",1,[1]original_ver!M25="ไม่กู้ยืม",0,[1]original_ver!M25="","")</f>
        <v>0</v>
      </c>
      <c r="M25" s="17">
        <f t="shared" si="0"/>
        <v>1</v>
      </c>
      <c r="N25" s="18">
        <v>8000</v>
      </c>
      <c r="O25" s="17" cm="1">
        <f t="array" ref="O25">_xlfn.IFS([1]original_ver!O25="ใช่",1,[1]original_ver!O25="ไม่ใช่",0,[1]original_ver!O25="","")</f>
        <v>1</v>
      </c>
      <c r="P25" s="15">
        <v>8</v>
      </c>
      <c r="Q25" s="15">
        <v>1</v>
      </c>
      <c r="R25" s="15">
        <v>1</v>
      </c>
      <c r="S25" s="15">
        <v>1800</v>
      </c>
      <c r="T25" s="15">
        <v>35</v>
      </c>
      <c r="U25" s="22">
        <f t="shared" si="1"/>
        <v>1800</v>
      </c>
      <c r="AA25" s="15">
        <v>8</v>
      </c>
      <c r="AB25" s="15">
        <v>1</v>
      </c>
      <c r="AC25" s="15">
        <v>1</v>
      </c>
      <c r="AD25" s="15">
        <v>1800</v>
      </c>
      <c r="AE25" s="15">
        <v>35</v>
      </c>
      <c r="AF25" s="37">
        <f t="shared" si="3"/>
        <v>1800</v>
      </c>
      <c r="CD25" s="25">
        <v>1.5</v>
      </c>
      <c r="CE25" s="25">
        <v>2.3333333333333335</v>
      </c>
      <c r="CF25" s="25">
        <v>1.6666666666666667</v>
      </c>
      <c r="CG25" s="25">
        <v>1.5</v>
      </c>
      <c r="CH25" s="25">
        <v>3.5</v>
      </c>
      <c r="CI25">
        <v>3</v>
      </c>
      <c r="CJ25" cm="1">
        <f t="array" ref="CJ25">_xlfn.IFS([1]original_ver!CH25="จากการเข้าร่วมกิจกรรมอบรม ที่จัดโดยโครงการเกษตรกรปราดเปรื่อง (Smart Farmer)",1,[1]original_ver!CH25="จากการเข้าร่วมกิจกรรมอบรม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ๆ",3,[1]original_ver!CH25="จากการเรียนรู้ผ่านประสบการณ์ของผู้อื่น ได้แก่ เพื่อนบ้าน พี่น้อง เพื่อน และญาติ เป็นต้น",4,[1]original_ver!CH25="ไม่ได้เข้าร่วมกิจกรรมอบรมหรือเรียนรู้ใด ๆ (ข้ามไปข้อ 33)",5)</f>
        <v>5</v>
      </c>
      <c r="CK25" s="15" t="str" cm="1">
        <f t="array" ref="CK25">_xlfn.IFS([1]original_ver!CJ25="ความรู้ทางการเกษตรและการใช้เทคโนโลยีสำหรับการผลิตในฟาร์ม",1,[1]original_ver!CJ25="การวางแผนและจัดการฟาร์ม เช่น การเก็บเกี่ยว การเงิน และการวางแผนทางการตลาด",2,[1]original_ver!CJ25="การเป็นผู้ประกอบการทางการเกษตร",3,[1]original_ver!CJ25="การเพิ่มมูลค่าผลผลิต และการแปรรูปผลผลิต (รวมถึงการพัฒนาคุณภาพผลผลิต)",4,[1]original_ver!CJ25="","")</f>
        <v/>
      </c>
      <c r="CN25" s="15" t="str" cm="1">
        <f t="array" ref="CN25">_xlfn.IFS([1]original_ver!CN25="ความรู้ทางการเกษตรและการใช้เทคโนโลยีสำหรับการผลิตในฟาร์ม",1,[1]original_ver!CN25="การวางแผนและจัดการฟาร์ม เช่น การเก็บเกี่ยว การเงิน และการวางแผนทางการตลาด",2,[1]original_ver!CN25="การเป็นผู้ประกอบการทางการเกษตร",3,[1]original_ver!CN25="การเพิ่มมูลค่าผลผลิต และการแปรรูปผลผลิต (รวมถึงการพัฒนาคุณภาพผลผลิต)",4,[1]original_ver!CN25="","")</f>
        <v/>
      </c>
      <c r="CQ25" s="15" t="str" cm="1">
        <f t="array" ref="CQ25">_xlfn.IFS([1]original_ver!CR25="ประยุกต์",1,[1]original_ver!CR25="ไม่ประยุกต์",0,[1]original_ver!CR25="","")</f>
        <v/>
      </c>
      <c r="CR25" s="15" t="str" cm="1">
        <f t="array" ref="CR25">_xlfn.IFS([1]original_ver!CS25="ประยุกต์",1,[1]original_ver!CS25="ไม่ประยุกต์",0,[1]original_ver!CS25="","")</f>
        <v/>
      </c>
      <c r="CT25" s="15" t="str" cm="1">
        <f t="array" ref="CT25">_xlfn.IFS([1]original_ver!CV25="ประยุกต์",1,[1]original_ver!CV25="ไม่ประยุกต์",0,[1]original_ver!CV25="","")</f>
        <v/>
      </c>
      <c r="CV25" s="15" t="str" cm="1">
        <f t="array" ref="CV25">_xlfn.IFS([1]original_ver!CY25="ประยุกต์",1,[1]original_ver!CY25="ไม่ประยุกต์",0,[1]original_ver!CY25="","")</f>
        <v/>
      </c>
      <c r="CX25" s="15" t="str" cm="1">
        <f t="array" ref="CX25">_xlfn.IFS([1]original_ver!DB25="ประยุกต์",1,[1]original_ver!DB25="ไม่ประยุกต์",0,[1]original_ver!DB25="","")</f>
        <v/>
      </c>
      <c r="DF25" s="15">
        <v>1</v>
      </c>
      <c r="DG25" s="15">
        <v>2</v>
      </c>
      <c r="DH25" s="15">
        <v>2</v>
      </c>
      <c r="DI25" s="15">
        <v>2</v>
      </c>
      <c r="DL25" s="15">
        <v>3</v>
      </c>
      <c r="DM25" s="15">
        <v>2</v>
      </c>
      <c r="DR25" s="166">
        <v>2.2000000000000002</v>
      </c>
      <c r="DS25" s="166">
        <v>4.333333333333333</v>
      </c>
      <c r="DT25" s="166">
        <v>3.5</v>
      </c>
      <c r="DU25" s="166">
        <v>3.2</v>
      </c>
      <c r="DV25" s="166">
        <v>3</v>
      </c>
      <c r="DW25" s="148">
        <v>4.25</v>
      </c>
      <c r="DX25" s="152">
        <v>4.4000000000000004</v>
      </c>
      <c r="DY25" s="152">
        <v>4.333333333333333</v>
      </c>
      <c r="DZ25" s="148">
        <v>4</v>
      </c>
      <c r="EA25" s="152">
        <v>4</v>
      </c>
      <c r="EB25" s="152">
        <v>3.3333333333333335</v>
      </c>
      <c r="EC25" s="152">
        <v>4.25</v>
      </c>
    </row>
    <row r="26" spans="1:133" hidden="1" x14ac:dyDescent="0.2">
      <c r="A26" s="15">
        <v>77</v>
      </c>
      <c r="B26" s="16" t="s">
        <v>572</v>
      </c>
      <c r="C26" cm="1">
        <f t="array" ref="C26">_xlfn.IFS([1]original_ver!D26="Participant",1,[1]original_ver!D26="Non-Participant",0,[1]original_ver!D26="","")</f>
        <v>1</v>
      </c>
      <c r="D26">
        <v>4</v>
      </c>
      <c r="E26" s="17" cm="1">
        <f t="array" ref="E26">_xlfn.IFS([1]original_ver!F26="ชาย",1,[1]original_ver!F26="หญิง",0,[1]original_ver!F26="","")</f>
        <v>0</v>
      </c>
      <c r="F26" s="17">
        <v>61</v>
      </c>
      <c r="G26" s="17" cm="1">
        <f t="array" ref="G26">_xlfn.IFS([1]original_ver!H26="ไม่มีการศึกษา",0,[1]original_ver!H26="ประถมศึกษา",1,[1]original_ver!H26="มัธยมศึกษาตอนต้น",2,[1]original_ver!H26="มัธยมศึกษาตอนปลาย",3,[1]original_ver!H26="อนุปริญญา (ปวช., ปวส., ฝึกหัดครู)",4,[1]original_ver!H26="ปริญญาตรี",5,[1]original_ver!H26="สูงกว่าปริญญาตรี",6,[1]original_ver!H26="","")</f>
        <v>1</v>
      </c>
      <c r="H26" s="17" cm="1">
        <f t="array" ref="H26">_xlfn.IFS([1]original_ver!I26="โสด",1,[1]original_ver!I26="สมรส/อยู่ด้วยกัน",2,[1]original_ver!I26="หย่าร้าง/แยกกันอยู่",3,[1]original_ver!I26="หม้าย",4,[1]original_ver!I26="","")</f>
        <v>2</v>
      </c>
      <c r="I26" s="17">
        <v>5</v>
      </c>
      <c r="J26" s="17">
        <v>10</v>
      </c>
      <c r="K26" s="17" cm="1">
        <f t="array" ref="K26">_xlfn.IFS([1]original_ver!L26="ใช่",1,[1]original_ver!L26="ไม่ใช่",0,[1]original_ver!L26="","")</f>
        <v>1</v>
      </c>
      <c r="L26" s="17" cm="1">
        <f t="array" ref="L26">_xlfn.IFS([1]original_ver!M26="กู้ยืม",1,[1]original_ver!M26="ไม่กู้ยืม",0,[1]original_ver!M26="","")</f>
        <v>0</v>
      </c>
      <c r="M26" s="17">
        <f t="shared" si="0"/>
        <v>1</v>
      </c>
      <c r="N26" s="18">
        <v>8500</v>
      </c>
      <c r="O26" s="17" cm="1">
        <f t="array" ref="O26">_xlfn.IFS([1]original_ver!O26="ใช่",1,[1]original_ver!O26="ไม่ใช่",0,[1]original_ver!O26="","")</f>
        <v>1</v>
      </c>
      <c r="P26" s="15">
        <v>1</v>
      </c>
      <c r="Q26" s="15">
        <v>2</v>
      </c>
      <c r="R26" s="15">
        <v>5</v>
      </c>
      <c r="S26" s="15">
        <v>5000</v>
      </c>
      <c r="T26" s="19">
        <v>9.1999999999999993</v>
      </c>
      <c r="U26" s="20">
        <f t="shared" si="1"/>
        <v>1000</v>
      </c>
      <c r="AA26" s="15">
        <v>1</v>
      </c>
      <c r="AB26" s="15">
        <v>2</v>
      </c>
      <c r="AC26" s="15">
        <v>5</v>
      </c>
      <c r="AD26" s="15">
        <v>5000</v>
      </c>
      <c r="AE26" s="23">
        <v>9.1999999999999993</v>
      </c>
      <c r="AF26" s="37">
        <f t="shared" si="3"/>
        <v>1000</v>
      </c>
      <c r="AL26" s="15">
        <v>5</v>
      </c>
      <c r="AM26" s="15">
        <v>1</v>
      </c>
      <c r="AN26" s="15">
        <v>5</v>
      </c>
      <c r="AO26" s="15">
        <v>5000</v>
      </c>
      <c r="AP26" s="15">
        <v>7</v>
      </c>
      <c r="AQ26" s="15"/>
      <c r="AW26" s="15">
        <v>5</v>
      </c>
      <c r="AX26" s="15">
        <v>1</v>
      </c>
      <c r="AY26" s="15">
        <v>5</v>
      </c>
      <c r="AZ26" s="15">
        <v>5000</v>
      </c>
      <c r="BA26" s="15">
        <v>7</v>
      </c>
      <c r="BB26" s="15"/>
      <c r="BM26" s="15"/>
      <c r="BX26" s="15"/>
      <c r="CD26" s="25">
        <v>2</v>
      </c>
      <c r="CE26" s="25">
        <v>2.3333333333333335</v>
      </c>
      <c r="CF26" s="25">
        <v>1.6666666666666667</v>
      </c>
      <c r="CG26" s="25">
        <v>1.5</v>
      </c>
      <c r="CH26" s="25">
        <v>3</v>
      </c>
      <c r="CI26">
        <v>3</v>
      </c>
      <c r="CJ26" cm="1">
        <f t="array" ref="CJ26">_xlfn.IFS([1]original_ver!CH26="จากการเข้าร่วมกิจกรรมอบรม ที่จัดโดยโครงการเกษตรกรปราดเปรื่อง (Smart Farmer)",1,[1]original_ver!CH26="จากการเข้าร่วมกิจกรรมอบรม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ๆ",3,[1]original_ver!CH26="จากการเรียนรู้ผ่านประสบการณ์ของผู้อื่น ได้แก่ เพื่อนบ้าน พี่น้อง เพื่อน และญาติ เป็นต้น",4,[1]original_ver!CH26="ไม่ได้เข้าร่วมกิจกรรมอบรมหรือเรียนรู้ใด ๆ (ข้ามไปข้อ 33)",5)</f>
        <v>5</v>
      </c>
      <c r="CK26" s="15" t="str" cm="1">
        <f t="array" ref="CK26">_xlfn.IFS([1]original_ver!CJ26="ความรู้ทางการเกษตรและการใช้เทคโนโลยีสำหรับการผลิตในฟาร์ม",1,[1]original_ver!CJ26="การวางแผนและจัดการฟาร์ม เช่น การเก็บเกี่ยว การเงิน และการวางแผนทางการตลาด",2,[1]original_ver!CJ26="การเป็นผู้ประกอบการทางการเกษตร",3,[1]original_ver!CJ26="การเพิ่มมูลค่าผลผลิต และการแปรรูปผลผลิต (รวมถึงการพัฒนาคุณภาพผลผลิต)",4,[1]original_ver!CJ26="","")</f>
        <v/>
      </c>
      <c r="CN26" s="15" t="str" cm="1">
        <f t="array" ref="CN26">_xlfn.IFS([1]original_ver!CN26="ความรู้ทางการเกษตรและการใช้เทคโนโลยีสำหรับการผลิตในฟาร์ม",1,[1]original_ver!CN26="การวางแผนและจัดการฟาร์ม เช่น การเก็บเกี่ยว การเงิน และการวางแผนทางการตลาด",2,[1]original_ver!CN26="การเป็นผู้ประกอบการทางการเกษตร",3,[1]original_ver!CN26="การเพิ่มมูลค่าผลผลิต และการแปรรูปผลผลิต (รวมถึงการพัฒนาคุณภาพผลผลิต)",4,[1]original_ver!CN26="","")</f>
        <v/>
      </c>
      <c r="CQ26" s="15" t="str" cm="1">
        <f t="array" ref="CQ26">_xlfn.IFS([1]original_ver!CR26="ประยุกต์",1,[1]original_ver!CR26="ไม่ประยุกต์",0,[1]original_ver!CR26="","")</f>
        <v/>
      </c>
      <c r="CR26" s="15" t="str" cm="1">
        <f t="array" ref="CR26">_xlfn.IFS([1]original_ver!CS26="ประยุกต์",1,[1]original_ver!CS26="ไม่ประยุกต์",0,[1]original_ver!CS26="","")</f>
        <v/>
      </c>
      <c r="CT26" s="15" t="str" cm="1">
        <f t="array" ref="CT26">_xlfn.IFS([1]original_ver!CV26="ประยุกต์",1,[1]original_ver!CV26="ไม่ประยุกต์",0,[1]original_ver!CV26="","")</f>
        <v/>
      </c>
      <c r="CV26" s="15" t="str" cm="1">
        <f t="array" ref="CV26">_xlfn.IFS([1]original_ver!CY26="ประยุกต์",1,[1]original_ver!CY26="ไม่ประยุกต์",0,[1]original_ver!CY26="","")</f>
        <v/>
      </c>
      <c r="CX26" s="15" t="str" cm="1">
        <f t="array" ref="CX26">_xlfn.IFS([1]original_ver!DB26="ประยุกต์",1,[1]original_ver!DB26="ไม่ประยุกต์",0,[1]original_ver!DB26="","")</f>
        <v/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 s="15">
        <v>2</v>
      </c>
      <c r="DG26" s="15">
        <v>3</v>
      </c>
      <c r="DH26" s="15">
        <v>1</v>
      </c>
      <c r="DI26" s="15">
        <v>3</v>
      </c>
      <c r="DL26" s="15">
        <v>3</v>
      </c>
      <c r="DM26" s="15">
        <v>3</v>
      </c>
      <c r="DR26" s="25">
        <v>4.5999999999999996</v>
      </c>
      <c r="DS26" s="25">
        <v>4.333333333333333</v>
      </c>
      <c r="DT26">
        <v>4.25</v>
      </c>
      <c r="DU26" s="25">
        <v>4</v>
      </c>
      <c r="DV26" s="25">
        <v>4</v>
      </c>
      <c r="DW26" s="25">
        <v>4.5</v>
      </c>
      <c r="DX26" s="27">
        <v>5</v>
      </c>
      <c r="DY26" s="27">
        <v>3.6666666666666665</v>
      </c>
      <c r="DZ26" s="27">
        <v>4.5</v>
      </c>
      <c r="EA26" s="27">
        <v>4.5999999999999996</v>
      </c>
      <c r="EB26" s="27">
        <v>3.3333333333333335</v>
      </c>
      <c r="EC26">
        <v>4.75</v>
      </c>
    </row>
    <row r="27" spans="1:133" hidden="1" x14ac:dyDescent="0.2">
      <c r="A27" s="15">
        <v>79</v>
      </c>
      <c r="B27" s="16" t="s">
        <v>573</v>
      </c>
      <c r="C27" cm="1">
        <f t="array" ref="C27">_xlfn.IFS([1]original_ver!D27="Participant",1,[1]original_ver!D27="Non-Participant",0,[1]original_ver!D27="","")</f>
        <v>1</v>
      </c>
      <c r="D27">
        <v>2</v>
      </c>
      <c r="E27" s="17" cm="1">
        <f t="array" ref="E27">_xlfn.IFS([1]original_ver!F27="ชาย",1,[1]original_ver!F27="หญิง",0,[1]original_ver!F27="","")</f>
        <v>1</v>
      </c>
      <c r="F27" s="17">
        <v>52</v>
      </c>
      <c r="G27" s="17" cm="1">
        <f t="array" ref="G27">_xlfn.IFS([1]original_ver!H27="ไม่มีการศึกษา",0,[1]original_ver!H27="ประถมศึกษา",1,[1]original_ver!H27="มัธยมศึกษาตอนต้น",2,[1]original_ver!H27="มัธยมศึกษาตอนปลาย",3,[1]original_ver!H27="อนุปริญญา (ปวช., ปวส., ฝึกหัดครู)",4,[1]original_ver!H27="ปริญญาตรี",5,[1]original_ver!H27="สูงกว่าปริญญาตรี",6,[1]original_ver!H27="","")</f>
        <v>2</v>
      </c>
      <c r="H27" s="17" cm="1">
        <f t="array" ref="H27">_xlfn.IFS([1]original_ver!I27="โสด",1,[1]original_ver!I27="สมรส/อยู่ด้วยกัน",2,[1]original_ver!I27="หย่าร้าง/แยกกันอยู่",3,[1]original_ver!I27="หม้าย",4,[1]original_ver!I27="","")</f>
        <v>2</v>
      </c>
      <c r="I27" s="17">
        <v>4</v>
      </c>
      <c r="J27" s="17">
        <v>7</v>
      </c>
      <c r="K27" s="17" cm="1">
        <f t="array" ref="K27">_xlfn.IFS([1]original_ver!L27="ใช่",1,[1]original_ver!L27="ไม่ใช่",0,[1]original_ver!L27="","")</f>
        <v>1</v>
      </c>
      <c r="L27" s="17" cm="1">
        <f t="array" ref="L27">_xlfn.IFS([1]original_ver!M27="กู้ยืม",1,[1]original_ver!M27="ไม่กู้ยืม",0,[1]original_ver!M27="","")</f>
        <v>0</v>
      </c>
      <c r="M27" s="17">
        <f t="shared" si="0"/>
        <v>0</v>
      </c>
      <c r="N27" s="18"/>
      <c r="O27" s="17" cm="1">
        <f t="array" ref="O27">_xlfn.IFS([1]original_ver!O27="ใช่",1,[1]original_ver!O27="ไม่ใช่",0,[1]original_ver!O27="","")</f>
        <v>1</v>
      </c>
      <c r="P27" s="15">
        <v>7</v>
      </c>
      <c r="Q27" s="15">
        <v>1</v>
      </c>
      <c r="R27" s="15">
        <v>20</v>
      </c>
      <c r="S27" s="15">
        <v>140000</v>
      </c>
      <c r="T27" s="15">
        <v>13</v>
      </c>
      <c r="U27" s="22">
        <f t="shared" si="1"/>
        <v>7000</v>
      </c>
      <c r="AA27" s="15">
        <v>7</v>
      </c>
      <c r="AB27" s="15">
        <v>1</v>
      </c>
      <c r="AC27" s="15">
        <v>20</v>
      </c>
      <c r="AD27" s="15">
        <v>160000</v>
      </c>
      <c r="AE27" s="15">
        <v>13</v>
      </c>
      <c r="AF27" s="37">
        <f t="shared" si="3"/>
        <v>8000</v>
      </c>
      <c r="CD27" s="25">
        <v>1.5</v>
      </c>
      <c r="CE27" s="25">
        <v>2</v>
      </c>
      <c r="CF27" s="25">
        <v>1.3333333333333333</v>
      </c>
      <c r="CG27" s="25">
        <v>2</v>
      </c>
      <c r="CH27" s="25">
        <v>3.5</v>
      </c>
      <c r="CI27">
        <v>3</v>
      </c>
      <c r="CJ27" cm="1">
        <f t="array" ref="CJ27">_xlfn.IFS([1]original_ver!CH27="จากการเข้าร่วมกิจกรรมอบรม ที่จัดโดยโครงการเกษตรกรปราดเปรื่อง (Smart Farmer)",1,[1]original_ver!CH27="จากการเข้าร่วมกิจกรรมอบรม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ๆ",3,[1]original_ver!CH27="จากการเรียนรู้ผ่านประสบการณ์ของผู้อื่น ได้แก่ เพื่อนบ้าน พี่น้อง เพื่อน และญาติ เป็นต้น",4,[1]original_ver!CH27="ไม่ได้เข้าร่วมกิจกรรมอบรมหรือเรียนรู้ใด ๆ (ข้ามไปข้อ 33)",5)</f>
        <v>5</v>
      </c>
      <c r="CK27" s="15" t="str" cm="1">
        <f t="array" ref="CK27">_xlfn.IFS([1]original_ver!CJ27="ความรู้ทางการเกษตรและการใช้เทคโนโลยีสำหรับการผลิตในฟาร์ม",1,[1]original_ver!CJ27="การวางแผนและจัดการฟาร์ม เช่น การเก็บเกี่ยว การเงิน และการวางแผนทางการตลาด",2,[1]original_ver!CJ27="การเป็นผู้ประกอบการทางการเกษตร",3,[1]original_ver!CJ27="การเพิ่มมูลค่าผลผลิต และการแปรรูปผลผลิต (รวมถึงการพัฒนาคุณภาพผลผลิต)",4,[1]original_ver!CJ27="","")</f>
        <v/>
      </c>
      <c r="CN27" s="15" t="str" cm="1">
        <f t="array" ref="CN27">_xlfn.IFS([1]original_ver!CN27="ความรู้ทางการเกษตรและการใช้เทคโนโลยีสำหรับการผลิตในฟาร์ม",1,[1]original_ver!CN27="การวางแผนและจัดการฟาร์ม เช่น การเก็บเกี่ยว การเงิน และการวางแผนทางการตลาด",2,[1]original_ver!CN27="การเป็นผู้ประกอบการทางการเกษตร",3,[1]original_ver!CN27="การเพิ่มมูลค่าผลผลิต และการแปรรูปผลผลิต (รวมถึงการพัฒนาคุณภาพผลผลิต)",4,[1]original_ver!CN27="","")</f>
        <v/>
      </c>
      <c r="CQ27" s="15" t="str" cm="1">
        <f t="array" ref="CQ27">_xlfn.IFS([1]original_ver!CR27="ประยุกต์",1,[1]original_ver!CR27="ไม่ประยุกต์",0,[1]original_ver!CR27="","")</f>
        <v/>
      </c>
      <c r="CR27" s="15" t="str" cm="1">
        <f t="array" ref="CR27">_xlfn.IFS([1]original_ver!CS27="ประยุกต์",1,[1]original_ver!CS27="ไม่ประยุกต์",0,[1]original_ver!CS27="","")</f>
        <v/>
      </c>
      <c r="CT27" s="15" t="str" cm="1">
        <f t="array" ref="CT27">_xlfn.IFS([1]original_ver!CV27="ประยุกต์",1,[1]original_ver!CV27="ไม่ประยุกต์",0,[1]original_ver!CV27="","")</f>
        <v/>
      </c>
      <c r="CV27" s="15" t="str" cm="1">
        <f t="array" ref="CV27">_xlfn.IFS([1]original_ver!CY27="ประยุกต์",1,[1]original_ver!CY27="ไม่ประยุกต์",0,[1]original_ver!CY27="","")</f>
        <v/>
      </c>
      <c r="CX27" s="15" t="str" cm="1">
        <f t="array" ref="CX27">_xlfn.IFS([1]original_ver!DB27="ประยุกต์",1,[1]original_ver!DB27="ไม่ประยุกต์",0,[1]original_ver!DB27="","")</f>
        <v/>
      </c>
      <c r="DF27" s="15">
        <v>1</v>
      </c>
      <c r="DG27" s="15">
        <v>2</v>
      </c>
      <c r="DR27" s="166">
        <v>3.8</v>
      </c>
      <c r="DS27" s="166">
        <v>3</v>
      </c>
      <c r="DT27" s="166">
        <v>1.5</v>
      </c>
      <c r="DU27" s="166">
        <v>2.4</v>
      </c>
      <c r="DV27" s="166">
        <v>2</v>
      </c>
      <c r="DW27" s="148">
        <v>1.5</v>
      </c>
      <c r="DX27" s="152">
        <v>4.4000000000000004</v>
      </c>
      <c r="DY27" s="152">
        <v>4</v>
      </c>
      <c r="DZ27" s="148">
        <v>4.5</v>
      </c>
      <c r="EA27" s="152">
        <v>4</v>
      </c>
      <c r="EB27" s="152">
        <v>3.6666666666666665</v>
      </c>
      <c r="EC27" s="152">
        <v>3.5</v>
      </c>
    </row>
    <row r="28" spans="1:133" x14ac:dyDescent="0.2">
      <c r="A28" s="15">
        <v>83</v>
      </c>
      <c r="B28" s="16" t="s">
        <v>574</v>
      </c>
      <c r="C28" cm="1">
        <f t="array" ref="C28">_xlfn.IFS([1]original_ver!D29="Participant",1,[1]original_ver!D29="Non-Participant",0,[1]original_ver!D29="","")</f>
        <v>1</v>
      </c>
      <c r="D28">
        <v>3</v>
      </c>
      <c r="E28" s="17" cm="1">
        <f t="array" ref="E28">_xlfn.IFS([1]original_ver!F29="ชาย",1,[1]original_ver!F29="หญิง",0,[1]original_ver!F29="","")</f>
        <v>0</v>
      </c>
      <c r="F28" s="17">
        <v>43</v>
      </c>
      <c r="G28" s="17" cm="1">
        <f t="array" ref="G28">_xlfn.IFS([1]original_ver!H29="ไม่มีการศึกษา",0,[1]original_ver!H29="ประถมศึกษา",1,[1]original_ver!H29="มัธยมศึกษาตอนต้น",2,[1]original_ver!H29="มัธยมศึกษาตอนปลาย",3,[1]original_ver!H29="อนุปริญญา (ปวช., ปวส., ฝึกหัดครู)",4,[1]original_ver!H29="ปริญญาตรี",5,[1]original_ver!H29="สูงกว่าปริญญาตรี",6,[1]original_ver!H29="","")</f>
        <v>4</v>
      </c>
      <c r="H28" s="17" cm="1">
        <f t="array" ref="H28">_xlfn.IFS([1]original_ver!I29="โสด",1,[1]original_ver!I29="สมรส/อยู่ด้วยกัน",2,[1]original_ver!I29="หย่าร้าง/แยกกันอยู่",3,[1]original_ver!I29="หม้าย",4,[1]original_ver!I29="","")</f>
        <v>2</v>
      </c>
      <c r="I28" s="17">
        <v>5</v>
      </c>
      <c r="J28" s="17">
        <v>6</v>
      </c>
      <c r="K28" s="17" cm="1">
        <f t="array" ref="K28">_xlfn.IFS([1]original_ver!L29="ใช่",1,[1]original_ver!L29="ไม่ใช่",0,[1]original_ver!L29="","")</f>
        <v>0</v>
      </c>
      <c r="L28" s="17" cm="1">
        <f t="array" ref="L28">_xlfn.IFS([1]original_ver!M29="กู้ยืม",1,[1]original_ver!M29="ไม่กู้ยืม",0,[1]original_ver!M29="","")</f>
        <v>0</v>
      </c>
      <c r="M28" s="17">
        <f t="shared" si="0"/>
        <v>1</v>
      </c>
      <c r="N28" s="18">
        <v>10000</v>
      </c>
      <c r="O28" s="17" cm="1">
        <f t="array" ref="O28">_xlfn.IFS([1]original_ver!O29="ใช่",1,[1]original_ver!O29="ไม่ใช่",0,[1]original_ver!O29="","")</f>
        <v>1</v>
      </c>
      <c r="P28" s="15">
        <v>1</v>
      </c>
      <c r="Q28" s="15">
        <v>1</v>
      </c>
      <c r="R28" s="15">
        <v>40</v>
      </c>
      <c r="S28" s="15">
        <v>20000</v>
      </c>
      <c r="T28" s="19">
        <v>25</v>
      </c>
      <c r="U28" s="20">
        <f t="shared" si="1"/>
        <v>500</v>
      </c>
      <c r="AA28" s="15">
        <v>1</v>
      </c>
      <c r="AB28" s="15">
        <v>1</v>
      </c>
      <c r="AC28" s="15">
        <v>40</v>
      </c>
      <c r="AD28" s="15">
        <v>20000</v>
      </c>
      <c r="AE28" s="23">
        <v>25</v>
      </c>
      <c r="AF28" s="37">
        <f t="shared" si="3"/>
        <v>500</v>
      </c>
      <c r="CD28" s="25">
        <v>1.25</v>
      </c>
      <c r="CE28" s="25">
        <v>2</v>
      </c>
      <c r="CF28" s="25">
        <v>1</v>
      </c>
      <c r="CG28" s="25">
        <v>3</v>
      </c>
      <c r="CH28" s="25">
        <v>3.5</v>
      </c>
      <c r="CI28">
        <v>3</v>
      </c>
      <c r="CJ28" cm="1">
        <f t="array" ref="CJ28">_xlfn.IFS([1]original_ver!CH29="จากการเข้าร่วมกิจกรรมอบรม ที่จัดโดยโครงการเกษตรกรปราดเปรื่อง (Smart Farmer)",1,[1]original_ver!CH29="จากการเข้าร่วมกิจกรรมอบรม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ๆ",3,[1]original_ver!CH29="จากการเรียนรู้ผ่านประสบการณ์ของผู้อื่น ได้แก่ เพื่อนบ้าน พี่น้อง เพื่อน และญาติ เป็นต้น",4,[1]original_ver!CH29="ไม่ได้เข้าร่วมกิจกรรมอบรมหรือเรียนรู้ใด ๆ (ข้ามไปข้อ 33)",5)</f>
        <v>2</v>
      </c>
      <c r="CK28" s="15" cm="1">
        <f t="array" ref="CK28">_xlfn.IFS([1]original_ver!CJ29="ความรู้ทางการเกษตรและการใช้เทคโนโลยีสำหรับการผลิตในฟาร์ม",1,[1]original_ver!CJ29="การวางแผนและจัดการฟาร์ม เช่น การเก็บเกี่ยว การเงิน และการวางแผนทางการตลาด",2,[1]original_ver!CJ29="การเป็นผู้ประกอบการทางการเกษตร",3,[1]original_ver!CJ29="การเพิ่มมูลค่าผลผลิต และการแปรรูปผลผลิต (รวมถึงการพัฒนาคุณภาพผลผลิต)",4,[1]original_ver!CJ29="","")</f>
        <v>3</v>
      </c>
      <c r="CL28" s="15">
        <v>52</v>
      </c>
      <c r="CM28" s="15">
        <v>2</v>
      </c>
      <c r="CN28" s="15"/>
      <c r="CO28" s="15"/>
      <c r="CQ28" s="15" cm="1">
        <f t="array" ref="CQ28">_xlfn.IFS([1]original_ver!CR29="ประยุกต์",1,[1]original_ver!CR29="ไม่ประยุกต์",0,[1]original_ver!CR29="","")</f>
        <v>1</v>
      </c>
      <c r="CR28" s="15" cm="1">
        <f t="array" ref="CR28">_xlfn.IFS([1]original_ver!CS29="ประยุกต์",1,[1]original_ver!CS29="ไม่ประยุกต์",0,[1]original_ver!CS29="","")</f>
        <v>1</v>
      </c>
      <c r="CT28" s="15" cm="1">
        <f t="array" ref="CT28">_xlfn.IFS([1]original_ver!CV29="ประยุกต์",1,[1]original_ver!CV29="ไม่ประยุกต์",0,[1]original_ver!CV29="","")</f>
        <v>1</v>
      </c>
      <c r="CV28" s="15" cm="1">
        <f t="array" ref="CV28">_xlfn.IFS([1]original_ver!CY29="ประยุกต์",1,[1]original_ver!CY29="ไม่ประยุกต์",0,[1]original_ver!CY29="","")</f>
        <v>1</v>
      </c>
      <c r="CX28" s="15" cm="1">
        <f t="array" ref="CX28">_xlfn.IFS([1]original_ver!DB29="ประยุกต์",1,[1]original_ver!DB29="ไม่ประยุกต์",0,[1]original_ver!DB29="","")</f>
        <v>1</v>
      </c>
      <c r="DH28" s="15">
        <v>2</v>
      </c>
      <c r="DI28" s="15">
        <v>3</v>
      </c>
      <c r="DJ28" s="15">
        <v>3</v>
      </c>
      <c r="DK28" s="15">
        <v>3</v>
      </c>
      <c r="DL28" s="15">
        <v>1</v>
      </c>
      <c r="DM28" s="15">
        <v>3</v>
      </c>
      <c r="DR28" s="166">
        <v>3.6</v>
      </c>
      <c r="DS28" s="166">
        <v>2.3333333333333335</v>
      </c>
      <c r="DT28" s="166">
        <v>3.75</v>
      </c>
      <c r="DU28" s="166">
        <v>4.2</v>
      </c>
      <c r="DV28" s="166">
        <v>3.6666666666666665</v>
      </c>
      <c r="DW28" s="148">
        <v>5</v>
      </c>
      <c r="DX28" s="152">
        <v>4.5999999999999996</v>
      </c>
      <c r="DY28" s="152">
        <v>3.3333333333333335</v>
      </c>
      <c r="DZ28" s="148">
        <v>4.25</v>
      </c>
      <c r="EA28" s="152">
        <v>4.2</v>
      </c>
      <c r="EB28" s="152">
        <v>4.333333333333333</v>
      </c>
      <c r="EC28" s="152">
        <v>4.25</v>
      </c>
    </row>
    <row r="29" spans="1:133" hidden="1" x14ac:dyDescent="0.2">
      <c r="A29" s="15">
        <v>84</v>
      </c>
      <c r="B29" s="16" t="s">
        <v>575</v>
      </c>
      <c r="C29" cm="1">
        <f t="array" ref="C29">_xlfn.IFS([1]original_ver!D30="Participant",1,[1]original_ver!D30="Non-Participant",0,[1]original_ver!D30="","")</f>
        <v>1</v>
      </c>
      <c r="D29">
        <v>3</v>
      </c>
      <c r="E29" s="17" cm="1">
        <f t="array" ref="E29">_xlfn.IFS([1]original_ver!F30="ชาย",1,[1]original_ver!F30="หญิง",0,[1]original_ver!F30="","")</f>
        <v>0</v>
      </c>
      <c r="F29" s="17">
        <v>55</v>
      </c>
      <c r="G29" s="17" cm="1">
        <f t="array" ref="G29">_xlfn.IFS([1]original_ver!H30="ไม่มีการศึกษา",0,[1]original_ver!H30="ประถมศึกษา",1,[1]original_ver!H30="มัธยมศึกษาตอนต้น",2,[1]original_ver!H30="มัธยมศึกษาตอนปลาย",3,[1]original_ver!H30="อนุปริญญา (ปวช., ปวส., ฝึกหัดครู)",4,[1]original_ver!H30="ปริญญาตรี",5,[1]original_ver!H30="สูงกว่าปริญญาตรี",6,[1]original_ver!H30="","")</f>
        <v>5</v>
      </c>
      <c r="H29" s="17" cm="1">
        <f t="array" ref="H29">_xlfn.IFS([1]original_ver!I30="โสด",1,[1]original_ver!I30="สมรส/อยู่ด้วยกัน",2,[1]original_ver!I30="หย่าร้าง/แยกกันอยู่",3,[1]original_ver!I30="หม้าย",4,[1]original_ver!I30="","")</f>
        <v>2</v>
      </c>
      <c r="I29" s="17">
        <v>4</v>
      </c>
      <c r="J29" s="17">
        <v>24</v>
      </c>
      <c r="K29" s="17" cm="1">
        <f t="array" ref="K29">_xlfn.IFS([1]original_ver!L30="ใช่",1,[1]original_ver!L30="ไม่ใช่",0,[1]original_ver!L30="","")</f>
        <v>0</v>
      </c>
      <c r="L29" s="17" cm="1">
        <f t="array" ref="L29">_xlfn.IFS([1]original_ver!M30="กู้ยืม",1,[1]original_ver!M30="ไม่กู้ยืม",0,[1]original_ver!M30="","")</f>
        <v>1</v>
      </c>
      <c r="M29" s="17">
        <f t="shared" si="0"/>
        <v>1</v>
      </c>
      <c r="N29" s="18">
        <v>60000</v>
      </c>
      <c r="O29" s="17" cm="1">
        <f t="array" ref="O29">_xlfn.IFS([1]original_ver!O30="ใช่",1,[1]original_ver!O30="ไม่ใช่",0,[1]original_ver!O30="","")</f>
        <v>1</v>
      </c>
      <c r="P29" s="15">
        <v>7</v>
      </c>
      <c r="Q29" s="15">
        <v>1</v>
      </c>
      <c r="R29" s="15">
        <v>4.3</v>
      </c>
      <c r="S29" s="15">
        <v>1300</v>
      </c>
      <c r="T29" s="15">
        <v>30</v>
      </c>
      <c r="U29" s="22">
        <f t="shared" si="1"/>
        <v>302.32558139534888</v>
      </c>
      <c r="AA29" s="15">
        <v>7</v>
      </c>
      <c r="AB29" s="15">
        <v>1</v>
      </c>
      <c r="AC29" s="15">
        <v>4.3</v>
      </c>
      <c r="AD29" s="15">
        <v>1300</v>
      </c>
      <c r="AE29" s="15">
        <v>30</v>
      </c>
      <c r="AF29" s="37">
        <f t="shared" si="3"/>
        <v>302.32558139534888</v>
      </c>
      <c r="AL29" s="15">
        <v>8</v>
      </c>
      <c r="AM29" s="15">
        <v>1</v>
      </c>
      <c r="AN29" s="15">
        <v>1.26</v>
      </c>
      <c r="AO29" s="15">
        <v>1440</v>
      </c>
      <c r="AP29" s="15">
        <v>40</v>
      </c>
      <c r="AQ29" s="15"/>
      <c r="AW29" s="15">
        <v>8</v>
      </c>
      <c r="AX29" s="15">
        <v>1</v>
      </c>
      <c r="AY29" s="15">
        <v>1.26</v>
      </c>
      <c r="AZ29" s="15">
        <v>1440</v>
      </c>
      <c r="BA29" s="15">
        <v>40</v>
      </c>
      <c r="BB29" s="15"/>
      <c r="BM29" s="15"/>
      <c r="BX29" s="15"/>
      <c r="CD29" s="25">
        <v>1.5</v>
      </c>
      <c r="CE29" s="25">
        <v>1.3333333333333333</v>
      </c>
      <c r="CF29" s="25">
        <v>1.6666666666666667</v>
      </c>
      <c r="CG29" s="25">
        <v>1.5</v>
      </c>
      <c r="CH29" s="25">
        <v>2</v>
      </c>
      <c r="CI29">
        <v>2</v>
      </c>
      <c r="CJ29" cm="1">
        <f t="array" ref="CJ29">_xlfn.IFS([1]original_ver!CH30="จากการเข้าร่วมกิจกรรมอบรม ที่จัดโดยโครงการเกษตรกรปราดเปรื่อง (Smart Farmer)",1,[1]original_ver!CH30="จากการเข้าร่วมกิจกรรมอบรม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ๆ",3,[1]original_ver!CH30="จากการเรียนรู้ผ่านประสบการณ์ของผู้อื่น ได้แก่ เพื่อนบ้าน พี่น้อง เพื่อน และญาติ เป็นต้น",4,[1]original_ver!CH30="ไม่ได้เข้าร่วมกิจกรรมอบรมหรือเรียนรู้ใด ๆ (ข้ามไปข้อ 33)",5)</f>
        <v>5</v>
      </c>
      <c r="CK29" s="15" t="str" cm="1">
        <f t="array" ref="CK29">_xlfn.IFS([1]original_ver!CJ30="ความรู้ทางการเกษตรและการใช้เทคโนโลยีสำหรับการผลิตในฟาร์ม",1,[1]original_ver!CJ30="การวางแผนและจัดการฟาร์ม เช่น การเก็บเกี่ยว การเงิน และการวางแผนทางการตลาด",2,[1]original_ver!CJ30="การเป็นผู้ประกอบการทางการเกษตร",3,[1]original_ver!CJ30="การเพิ่มมูลค่าผลผลิต และการแปรรูปผลผลิต (รวมถึงการพัฒนาคุณภาพผลผลิต)",4,[1]original_ver!CJ30="","")</f>
        <v/>
      </c>
      <c r="CN29" s="15" t="str" cm="1">
        <f t="array" ref="CN29">_xlfn.IFS([1]original_ver!CN30="ความรู้ทางการเกษตรและการใช้เทคโนโลยีสำหรับการผลิตในฟาร์ม",1,[1]original_ver!CN30="การวางแผนและจัดการฟาร์ม เช่น การเก็บเกี่ยว การเงิน และการวางแผนทางการตลาด",2,[1]original_ver!CN30="การเป็นผู้ประกอบการทางการเกษตร",3,[1]original_ver!CN30="การเพิ่มมูลค่าผลผลิต และการแปรรูปผลผลิต (รวมถึงการพัฒนาคุณภาพผลผลิต)",4,[1]original_ver!CN30="","")</f>
        <v/>
      </c>
      <c r="CQ29" s="15" t="str" cm="1">
        <f t="array" ref="CQ29">_xlfn.IFS([1]original_ver!CR30="ประยุกต์",1,[1]original_ver!CR30="ไม่ประยุกต์",0,[1]original_ver!CR30="","")</f>
        <v/>
      </c>
      <c r="CR29" s="15" t="str" cm="1">
        <f t="array" ref="CR29">_xlfn.IFS([1]original_ver!CS30="ประยุกต์",1,[1]original_ver!CS30="ไม่ประยุกต์",0,[1]original_ver!CS30="","")</f>
        <v/>
      </c>
      <c r="CT29" s="15" t="str" cm="1">
        <f t="array" ref="CT29">_xlfn.IFS([1]original_ver!CV30="ประยุกต์",1,[1]original_ver!CV30="ไม่ประยุกต์",0,[1]original_ver!CV30="","")</f>
        <v/>
      </c>
      <c r="CV29" s="15" t="str" cm="1">
        <f t="array" ref="CV29">_xlfn.IFS([1]original_ver!CY30="ประยุกต์",1,[1]original_ver!CY30="ไม่ประยุกต์",0,[1]original_ver!CY30="","")</f>
        <v/>
      </c>
      <c r="CX29" s="15" t="str" cm="1">
        <f t="array" ref="CX29">_xlfn.IFS([1]original_ver!DB30="ประยุกต์",1,[1]original_ver!DB30="ไม่ประยุกต์",0,[1]original_ver!DB30="","")</f>
        <v/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 s="15">
        <v>1</v>
      </c>
      <c r="DG29" s="15">
        <v>3</v>
      </c>
      <c r="DH29" s="15">
        <v>2</v>
      </c>
      <c r="DI29" s="15">
        <v>3</v>
      </c>
      <c r="DL29" s="15">
        <v>3</v>
      </c>
      <c r="DM29" s="15">
        <v>3</v>
      </c>
      <c r="DR29" s="25">
        <v>4.4000000000000004</v>
      </c>
      <c r="DS29" s="25">
        <v>4.333333333333333</v>
      </c>
      <c r="DT29">
        <v>4.25</v>
      </c>
      <c r="DU29" s="25">
        <v>4.5999999999999996</v>
      </c>
      <c r="DV29" s="25">
        <v>4</v>
      </c>
      <c r="DW29" s="25">
        <v>4.25</v>
      </c>
      <c r="DX29" s="27">
        <v>5</v>
      </c>
      <c r="DY29" s="27">
        <v>4</v>
      </c>
      <c r="DZ29" s="27">
        <v>4</v>
      </c>
      <c r="EA29" s="27">
        <v>3.8</v>
      </c>
      <c r="EB29" s="27">
        <v>4.333333333333333</v>
      </c>
      <c r="EC29">
        <v>5</v>
      </c>
    </row>
    <row r="30" spans="1:133" hidden="1" x14ac:dyDescent="0.2">
      <c r="A30" s="15">
        <v>88</v>
      </c>
      <c r="B30" s="16" t="s">
        <v>576</v>
      </c>
      <c r="C30" cm="1">
        <f t="array" ref="C30">_xlfn.IFS([1]original_ver!D32="Participant",1,[1]original_ver!D32="Non-Participant",0,[1]original_ver!D32="","")</f>
        <v>1</v>
      </c>
      <c r="D30">
        <v>5</v>
      </c>
      <c r="E30" s="17" cm="1">
        <f t="array" ref="E30">_xlfn.IFS([1]original_ver!F32="ชาย",1,[1]original_ver!F32="หญิง",0,[1]original_ver!F32="","")</f>
        <v>1</v>
      </c>
      <c r="F30" s="17">
        <v>59</v>
      </c>
      <c r="G30" s="17" cm="1">
        <f t="array" ref="G30">_xlfn.IFS([1]original_ver!H32="ไม่มีการศึกษา",0,[1]original_ver!H32="ประถมศึกษา",1,[1]original_ver!H32="มัธยมศึกษาตอนต้น",2,[1]original_ver!H32="มัธยมศึกษาตอนปลาย",3,[1]original_ver!H32="อนุปริญญา (ปวช., ปวส., ฝึกหัดครู)",4,[1]original_ver!H32="ปริญญาตรี",5,[1]original_ver!H32="สูงกว่าปริญญาตรี",6,[1]original_ver!H32="","")</f>
        <v>5</v>
      </c>
      <c r="H30" s="17" cm="1">
        <f t="array" ref="H30">_xlfn.IFS([1]original_ver!I32="โสด",1,[1]original_ver!I32="สมรส/อยู่ด้วยกัน",2,[1]original_ver!I32="หย่าร้าง/แยกกันอยู่",3,[1]original_ver!I32="หม้าย",4,[1]original_ver!I32="","")</f>
        <v>2</v>
      </c>
      <c r="I30" s="17">
        <v>5</v>
      </c>
      <c r="J30" s="17">
        <v>27</v>
      </c>
      <c r="K30" s="17" cm="1">
        <f t="array" ref="K30">_xlfn.IFS([1]original_ver!L32="ใช่",1,[1]original_ver!L32="ไม่ใช่",0,[1]original_ver!L32="","")</f>
        <v>0</v>
      </c>
      <c r="L30" s="17" cm="1">
        <f t="array" ref="L30">_xlfn.IFS([1]original_ver!M32="กู้ยืม",1,[1]original_ver!M32="ไม่กู้ยืม",0,[1]original_ver!M32="","")</f>
        <v>1</v>
      </c>
      <c r="M30" s="17">
        <f t="shared" si="0"/>
        <v>1</v>
      </c>
      <c r="N30" s="18">
        <v>160000</v>
      </c>
      <c r="O30" s="17" cm="1">
        <f t="array" ref="O30">_xlfn.IFS([1]original_ver!O32="ใช่",1,[1]original_ver!O32="ไม่ใช่",0,[1]original_ver!O32="","")</f>
        <v>0</v>
      </c>
      <c r="P30" s="22">
        <v>2</v>
      </c>
      <c r="Q30" s="22">
        <v>1</v>
      </c>
      <c r="R30" s="22">
        <v>40</v>
      </c>
      <c r="S30" s="22">
        <v>3700</v>
      </c>
      <c r="T30" s="22">
        <v>20</v>
      </c>
      <c r="U30" s="22">
        <f t="shared" si="1"/>
        <v>92.5</v>
      </c>
      <c r="V30" s="24"/>
      <c r="W30" s="24"/>
      <c r="X30" s="24"/>
      <c r="Y30" s="24"/>
      <c r="Z30" s="24"/>
      <c r="AA30" s="22">
        <v>2</v>
      </c>
      <c r="AB30" s="22">
        <v>40</v>
      </c>
      <c r="AC30" s="22">
        <v>40</v>
      </c>
      <c r="AD30" s="22">
        <v>3700</v>
      </c>
      <c r="AE30" s="22">
        <v>24</v>
      </c>
      <c r="AF30" s="22">
        <f>$AD30/$AC30</f>
        <v>92.5</v>
      </c>
      <c r="CD30" s="25">
        <v>1.5</v>
      </c>
      <c r="CE30" s="25">
        <v>2.3333333333333335</v>
      </c>
      <c r="CF30" s="25">
        <v>2</v>
      </c>
      <c r="CG30" s="25">
        <v>1</v>
      </c>
      <c r="CH30" s="25">
        <v>2</v>
      </c>
      <c r="CI30">
        <v>2</v>
      </c>
      <c r="CJ30" cm="1">
        <f t="array" ref="CJ30">_xlfn.IFS([1]original_ver!CH32="จากการเข้าร่วมกิจกรรมอบรม ที่จัดโดยโครงการเกษตรกรปราดเปรื่อง (Smart Farmer)",1,[1]original_ver!CH32="จากการเข้าร่วมกิจกรรมอบรม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ๆ",3,[1]original_ver!CH32="จากการเรียนรู้ผ่านประสบการณ์ของผู้อื่น ได้แก่ เพื่อนบ้าน พี่น้อง เพื่อน และญาติ เป็นต้น",4,[1]original_ver!CH32="ไม่ได้เข้าร่วมกิจกรรมอบรมหรือเรียนรู้ใด ๆ (ข้ามไปข้อ 33)",5)</f>
        <v>2</v>
      </c>
      <c r="CK30" s="15" cm="1">
        <f t="array" ref="CK30">_xlfn.IFS([1]original_ver!CJ32="ความรู้ทางการเกษตรและการใช้เทคโนโลยีสำหรับการผลิตในฟาร์ม",1,[1]original_ver!CJ32="การวางแผนและจัดการฟาร์ม เช่น การเก็บเกี่ยว การเงิน และการวางแผนทางการตลาด",2,[1]original_ver!CJ32="การเป็นผู้ประกอบการทางการเกษตร",3,[1]original_ver!CJ32="การเพิ่มมูลค่าผลผลิต และการแปรรูปผลผลิต (รวมถึงการพัฒนาคุณภาพผลผลิต)",4,[1]original_ver!CJ32="","")</f>
        <v>1</v>
      </c>
      <c r="CL30" s="15">
        <v>4</v>
      </c>
      <c r="CM30" s="15">
        <v>1</v>
      </c>
      <c r="CN30" s="15" cm="1">
        <f t="array" ref="CN30">_xlfn.IFS([1]original_ver!CN32="ความรู้ทางการเกษตรและการใช้เทคโนโลยีสำหรับการผลิตในฟาร์ม",1,[1]original_ver!CN32="การวางแผนและจัดการฟาร์ม เช่น การเก็บเกี่ยว การเงิน และการวางแผนทางการตลาด",2,[1]original_ver!CN32="การเป็นผู้ประกอบการทางการเกษตร",3,[1]original_ver!CN32="การเพิ่มมูลค่าผลผลิต และการแปรรูปผลผลิต (รวมถึงการพัฒนาคุณภาพผลผลิต)",4,[1]original_ver!CN32="","")</f>
        <v>2</v>
      </c>
      <c r="CO30" s="15">
        <v>1</v>
      </c>
      <c r="CP30" s="15">
        <v>1</v>
      </c>
      <c r="CQ30" s="15" cm="1">
        <f t="array" ref="CQ30">_xlfn.IFS([1]original_ver!CR32="ประยุกต์",1,[1]original_ver!CR32="ไม่ประยุกต์",0,[1]original_ver!CR32="","")</f>
        <v>1</v>
      </c>
      <c r="CR30" s="15" cm="1">
        <f t="array" ref="CR30">_xlfn.IFS([1]original_ver!CS32="ประยุกต์",1,[1]original_ver!CS32="ไม่ประยุกต์",0,[1]original_ver!CS32="","")</f>
        <v>1</v>
      </c>
      <c r="CT30" s="15" cm="1">
        <f t="array" ref="CT30">_xlfn.IFS([1]original_ver!CV32="ประยุกต์",1,[1]original_ver!CV32="ไม่ประยุกต์",0,[1]original_ver!CV32="","")</f>
        <v>1</v>
      </c>
      <c r="CV30" s="15" cm="1">
        <f t="array" ref="CV30">_xlfn.IFS([1]original_ver!CY32="ประยุกต์",1,[1]original_ver!CY32="ไม่ประยุกต์",0,[1]original_ver!CY32="","")</f>
        <v>1</v>
      </c>
      <c r="CX30" s="15" cm="1">
        <f t="array" ref="CX30">_xlfn.IFS([1]original_ver!DB32="ประยุกต์",1,[1]original_ver!DB32="ไม่ประยุกต์",0,[1]original_ver!DB32="","")</f>
        <v>1</v>
      </c>
      <c r="DF30" s="15">
        <v>1</v>
      </c>
      <c r="DG30" s="15">
        <v>2</v>
      </c>
      <c r="DR30" s="25">
        <v>4.2</v>
      </c>
      <c r="DS30" s="25">
        <v>4.333333333333333</v>
      </c>
      <c r="DT30">
        <v>4.75</v>
      </c>
      <c r="DU30" s="25">
        <v>3.8</v>
      </c>
      <c r="DV30" s="25">
        <v>3.6666666666666665</v>
      </c>
      <c r="DW30" s="25">
        <v>4</v>
      </c>
      <c r="DX30" s="27">
        <v>4</v>
      </c>
      <c r="DY30" s="27">
        <v>4</v>
      </c>
      <c r="DZ30" s="27">
        <v>4</v>
      </c>
      <c r="EA30" s="27">
        <v>4.4000000000000004</v>
      </c>
      <c r="EB30" s="27">
        <v>4</v>
      </c>
      <c r="EC30">
        <v>5</v>
      </c>
    </row>
    <row r="31" spans="1:133" hidden="1" x14ac:dyDescent="0.2">
      <c r="A31" s="15">
        <v>89</v>
      </c>
      <c r="B31" s="16" t="s">
        <v>577</v>
      </c>
      <c r="C31" cm="1">
        <f t="array" ref="C31">_xlfn.IFS([1]original_ver!D33="Participant",1,[1]original_ver!D33="Non-Participant",0,[1]original_ver!D33="","")</f>
        <v>1</v>
      </c>
      <c r="D31">
        <v>5</v>
      </c>
      <c r="E31" s="17" cm="1">
        <f t="array" ref="E31">_xlfn.IFS([1]original_ver!F33="ชาย",1,[1]original_ver!F33="หญิง",0,[1]original_ver!F33="","")</f>
        <v>1</v>
      </c>
      <c r="F31" s="17">
        <v>57</v>
      </c>
      <c r="G31" s="17" cm="1">
        <f t="array" ref="G31">_xlfn.IFS([1]original_ver!H33="ไม่มีการศึกษา",0,[1]original_ver!H33="ประถมศึกษา",1,[1]original_ver!H33="มัธยมศึกษาตอนต้น",2,[1]original_ver!H33="มัธยมศึกษาตอนปลาย",3,[1]original_ver!H33="อนุปริญญา (ปวช., ปวส., ฝึกหัดครู)",4,[1]original_ver!H33="ปริญญาตรี",5,[1]original_ver!H33="สูงกว่าปริญญาตรี",6,[1]original_ver!H33="","")</f>
        <v>4</v>
      </c>
      <c r="H31" s="17" cm="1">
        <f t="array" ref="H31">_xlfn.IFS([1]original_ver!I33="โสด",1,[1]original_ver!I33="สมรส/อยู่ด้วยกัน",2,[1]original_ver!I33="หย่าร้าง/แยกกันอยู่",3,[1]original_ver!I33="หม้าย",4,[1]original_ver!I33="","")</f>
        <v>1</v>
      </c>
      <c r="I31" s="17">
        <v>4</v>
      </c>
      <c r="J31" s="17">
        <v>16</v>
      </c>
      <c r="K31" s="17" cm="1">
        <f t="array" ref="K31">_xlfn.IFS([1]original_ver!L33="ใช่",1,[1]original_ver!L33="ไม่ใช่",0,[1]original_ver!L33="","")</f>
        <v>0</v>
      </c>
      <c r="L31" s="17" cm="1">
        <f t="array" ref="L31">_xlfn.IFS([1]original_ver!M33="กู้ยืม",1,[1]original_ver!M33="ไม่กู้ยืม",0,[1]original_ver!M33="","")</f>
        <v>0</v>
      </c>
      <c r="M31" s="17">
        <f t="shared" si="0"/>
        <v>1</v>
      </c>
      <c r="N31" s="18">
        <v>135000</v>
      </c>
      <c r="O31" s="17" cm="1">
        <f t="array" ref="O31">_xlfn.IFS([1]original_ver!O33="ใช่",1,[1]original_ver!O33="ไม่ใช่",0,[1]original_ver!O33="","")</f>
        <v>0</v>
      </c>
      <c r="P31" s="15">
        <v>7</v>
      </c>
      <c r="Q31" s="15">
        <v>1</v>
      </c>
      <c r="R31" s="15">
        <v>315</v>
      </c>
      <c r="S31" s="15">
        <v>630000</v>
      </c>
      <c r="T31" s="15">
        <v>25</v>
      </c>
      <c r="U31" s="22">
        <f t="shared" si="1"/>
        <v>2000</v>
      </c>
      <c r="AA31" s="15">
        <v>7</v>
      </c>
      <c r="AB31" s="15">
        <v>1</v>
      </c>
      <c r="AC31" s="15">
        <v>315</v>
      </c>
      <c r="AD31" s="15">
        <v>630000</v>
      </c>
      <c r="AE31" s="15">
        <v>25</v>
      </c>
      <c r="AF31" s="37">
        <f t="shared" ref="AF31:AF51" si="4">$AD31/$AC31</f>
        <v>2000</v>
      </c>
      <c r="AL31" s="15">
        <v>4</v>
      </c>
      <c r="AM31" s="15">
        <v>1</v>
      </c>
      <c r="AN31" s="15">
        <v>150</v>
      </c>
      <c r="AO31" s="15">
        <v>750000</v>
      </c>
      <c r="AP31" s="15">
        <v>3.1</v>
      </c>
      <c r="AQ31" s="15"/>
      <c r="AW31" s="15">
        <v>4</v>
      </c>
      <c r="AX31" s="15">
        <v>1</v>
      </c>
      <c r="AY31" s="15">
        <v>150</v>
      </c>
      <c r="AZ31" s="15">
        <v>750000</v>
      </c>
      <c r="BA31" s="15">
        <v>2.2000000000000002</v>
      </c>
      <c r="BB31" s="15"/>
      <c r="BM31" s="15"/>
      <c r="BX31" s="15"/>
      <c r="CD31" s="25">
        <v>2</v>
      </c>
      <c r="CE31" s="25">
        <v>2.6666666666666665</v>
      </c>
      <c r="CF31" s="25">
        <v>2.3333333333333335</v>
      </c>
      <c r="CG31" s="25">
        <v>1.5</v>
      </c>
      <c r="CH31" s="25">
        <v>2</v>
      </c>
      <c r="CI31">
        <v>1</v>
      </c>
      <c r="CJ31" cm="1">
        <f t="array" ref="CJ31">_xlfn.IFS([1]original_ver!CH33="จากการเข้าร่วมกิจกรรมอบรม ที่จัดโดยโครงการเกษตรกรปราดเปรื่อง (Smart Farmer)",1,[1]original_ver!CH33="จากการเข้าร่วมกิจกรรมอบรม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ๆ",3,[1]original_ver!CH33="จากการเรียนรู้ผ่านประสบการณ์ของผู้อื่น ได้แก่ เพื่อนบ้าน พี่น้อง เพื่อน และญาติ เป็นต้น",4,[1]original_ver!CH33="ไม่ได้เข้าร่วมกิจกรรมอบรมหรือเรียนรู้ใด ๆ (ข้ามไปข้อ 33)",5)</f>
        <v>5</v>
      </c>
      <c r="CK31" s="15" t="str" cm="1">
        <f t="array" ref="CK31">_xlfn.IFS([1]original_ver!CJ33="ความรู้ทางการเกษตรและการใช้เทคโนโลยีสำหรับการผลิตในฟาร์ม",1,[1]original_ver!CJ33="การวางแผนและจัดการฟาร์ม เช่น การเก็บเกี่ยว การเงิน และการวางแผนทางการตลาด",2,[1]original_ver!CJ33="การเป็นผู้ประกอบการทางการเกษตร",3,[1]original_ver!CJ33="การเพิ่มมูลค่าผลผลิต และการแปรรูปผลผลิต (รวมถึงการพัฒนาคุณภาพผลผลิต)",4,[1]original_ver!CJ33="","")</f>
        <v/>
      </c>
      <c r="CN31" s="15" t="str" cm="1">
        <f t="array" ref="CN31">_xlfn.IFS([1]original_ver!CN33="ความรู้ทางการเกษตรและการใช้เทคโนโลยีสำหรับการผลิตในฟาร์ม",1,[1]original_ver!CN33="การวางแผนและจัดการฟาร์ม เช่น การเก็บเกี่ยว การเงิน และการวางแผนทางการตลาด",2,[1]original_ver!CN33="การเป็นผู้ประกอบการทางการเกษตร",3,[1]original_ver!CN33="การเพิ่มมูลค่าผลผลิต และการแปรรูปผลผลิต (รวมถึงการพัฒนาคุณภาพผลผลิต)",4,[1]original_ver!CN33="","")</f>
        <v/>
      </c>
      <c r="CQ31" s="15" t="str" cm="1">
        <f t="array" ref="CQ31">_xlfn.IFS([1]original_ver!CR33="ประยุกต์",1,[1]original_ver!CR33="ไม่ประยุกต์",0,[1]original_ver!CR33="","")</f>
        <v/>
      </c>
      <c r="CR31" s="15" t="str" cm="1">
        <f t="array" ref="CR31">_xlfn.IFS([1]original_ver!CS33="ประยุกต์",1,[1]original_ver!CS33="ไม่ประยุกต์",0,[1]original_ver!CS33="","")</f>
        <v/>
      </c>
      <c r="CT31" s="15" t="str" cm="1">
        <f t="array" ref="CT31">_xlfn.IFS([1]original_ver!CV33="ประยุกต์",1,[1]original_ver!CV33="ไม่ประยุกต์",0,[1]original_ver!CV33="","")</f>
        <v/>
      </c>
      <c r="CV31" s="15" t="str" cm="1">
        <f t="array" ref="CV31">_xlfn.IFS([1]original_ver!CY33="ประยุกต์",1,[1]original_ver!CY33="ไม่ประยุกต์",0,[1]original_ver!CY33="","")</f>
        <v/>
      </c>
      <c r="CX31" s="15" t="str" cm="1">
        <f t="array" ref="CX31">_xlfn.IFS([1]original_ver!DB33="ประยุกต์",1,[1]original_ver!DB33="ไม่ประยุกต์",0,[1]original_ver!DB33="","")</f>
        <v/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 s="15">
        <v>1</v>
      </c>
      <c r="DG31" s="15">
        <v>3</v>
      </c>
      <c r="DH31" s="15">
        <v>2</v>
      </c>
      <c r="DI31" s="15">
        <v>3</v>
      </c>
      <c r="DL31" s="15">
        <v>3</v>
      </c>
      <c r="DM31" s="15">
        <v>3</v>
      </c>
      <c r="DR31" s="25">
        <v>3.8</v>
      </c>
      <c r="DS31" s="25">
        <v>4.666666666666667</v>
      </c>
      <c r="DT31">
        <v>4.25</v>
      </c>
      <c r="DU31" s="25">
        <v>4.4000000000000004</v>
      </c>
      <c r="DV31" s="25">
        <v>3.3333333333333335</v>
      </c>
      <c r="DW31" s="25">
        <v>4</v>
      </c>
      <c r="DX31" s="27">
        <v>5</v>
      </c>
      <c r="DY31" s="27">
        <v>5</v>
      </c>
      <c r="DZ31" s="27">
        <v>5</v>
      </c>
      <c r="EA31" s="27">
        <v>4.2</v>
      </c>
      <c r="EB31" s="27">
        <v>4.333333333333333</v>
      </c>
      <c r="EC31">
        <v>5</v>
      </c>
    </row>
    <row r="32" spans="1:133" hidden="1" x14ac:dyDescent="0.2">
      <c r="A32" s="15">
        <v>90</v>
      </c>
      <c r="B32" s="16" t="s">
        <v>578</v>
      </c>
      <c r="C32" cm="1">
        <f t="array" ref="C32">_xlfn.IFS([1]original_ver!D34="Participant",1,[1]original_ver!D34="Non-Participant",0,[1]original_ver!D34="","")</f>
        <v>0</v>
      </c>
      <c r="D32">
        <v>3</v>
      </c>
      <c r="E32" s="17" cm="1">
        <f t="array" ref="E32">_xlfn.IFS([1]original_ver!F34="ชาย",1,[1]original_ver!F34="หญิง",0,[1]original_ver!F34="","")</f>
        <v>1</v>
      </c>
      <c r="F32" s="17">
        <v>51</v>
      </c>
      <c r="G32" s="17" cm="1">
        <f t="array" ref="G32">_xlfn.IFS([1]original_ver!H34="ไม่มีการศึกษา",0,[1]original_ver!H34="ประถมศึกษา",1,[1]original_ver!H34="มัธยมศึกษาตอนต้น",2,[1]original_ver!H34="มัธยมศึกษาตอนปลาย",3,[1]original_ver!H34="อนุปริญญา (ปวช., ปวส., ฝึกหัดครู)",4,[1]original_ver!H34="ปริญญาตรี",5,[1]original_ver!H34="สูงกว่าปริญญาตรี",6,[1]original_ver!H34="","")</f>
        <v>3</v>
      </c>
      <c r="H32" s="17" cm="1">
        <f t="array" ref="H32">_xlfn.IFS([1]original_ver!I34="โสด",1,[1]original_ver!I34="สมรส/อยู่ด้วยกัน",2,[1]original_ver!I34="หย่าร้าง/แยกกันอยู่",3,[1]original_ver!I34="หม้าย",4,[1]original_ver!I34="","")</f>
        <v>1</v>
      </c>
      <c r="I32" s="17">
        <v>3</v>
      </c>
      <c r="J32" s="17">
        <v>21</v>
      </c>
      <c r="K32" s="17" cm="1">
        <f t="array" ref="K32">_xlfn.IFS([1]original_ver!L34="ใช่",1,[1]original_ver!L34="ไม่ใช่",0,[1]original_ver!L34="","")</f>
        <v>0</v>
      </c>
      <c r="L32" s="17" cm="1">
        <f t="array" ref="L32">_xlfn.IFS([1]original_ver!M34="กู้ยืม",1,[1]original_ver!M34="ไม่กู้ยืม",0,[1]original_ver!M34="","")</f>
        <v>0</v>
      </c>
      <c r="M32" s="17">
        <f t="shared" si="0"/>
        <v>1</v>
      </c>
      <c r="N32" s="18">
        <v>200000</v>
      </c>
      <c r="O32" s="17" cm="1">
        <f t="array" ref="O32">_xlfn.IFS([1]original_ver!O34="ใช่",1,[1]original_ver!O34="ไม่ใช่",0,[1]original_ver!O34="","")</f>
        <v>1</v>
      </c>
      <c r="P32" s="15">
        <v>8</v>
      </c>
      <c r="Q32" s="15">
        <v>2</v>
      </c>
      <c r="R32" s="15">
        <v>0.25</v>
      </c>
      <c r="S32" s="15">
        <v>30</v>
      </c>
      <c r="T32" s="15">
        <v>30</v>
      </c>
      <c r="U32" s="22">
        <f t="shared" si="1"/>
        <v>120</v>
      </c>
      <c r="AA32" s="15">
        <v>8</v>
      </c>
      <c r="AB32" s="15">
        <v>2</v>
      </c>
      <c r="AC32" s="15">
        <v>0.25</v>
      </c>
      <c r="AD32" s="15">
        <v>30</v>
      </c>
      <c r="AE32" s="15">
        <v>30</v>
      </c>
      <c r="AF32" s="37">
        <f t="shared" si="4"/>
        <v>120</v>
      </c>
      <c r="CD32" s="25">
        <v>1.5</v>
      </c>
      <c r="CE32" s="25">
        <v>2</v>
      </c>
      <c r="CF32" s="25">
        <v>1.6666666666666667</v>
      </c>
      <c r="CG32" s="25">
        <v>1.5</v>
      </c>
      <c r="CH32" s="25">
        <v>2.5</v>
      </c>
      <c r="CI32">
        <v>2</v>
      </c>
      <c r="CJ32" cm="1">
        <f t="array" ref="CJ32">_xlfn.IFS([1]original_ver!CH34="จากการเข้าร่วมกิจกรรมอบรม ที่จัดโดยโครงการเกษตรกรปราดเปรื่อง (Smart Farmer)",1,[1]original_ver!CH34="จากการเข้าร่วมกิจกรรมอบรม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ๆ",3,[1]original_ver!CH34="จากการเรียนรู้ผ่านประสบการณ์ของผู้อื่น ได้แก่ เพื่อนบ้าน พี่น้อง เพื่อน และญาติ เป็นต้น",4,[1]original_ver!CH34="ไม่ได้เข้าร่วมกิจกรรมอบรมหรือเรียนรู้ใด ๆ (ข้ามไปข้อ 33)",5)</f>
        <v>5</v>
      </c>
      <c r="CK32" s="15" t="str" cm="1">
        <f t="array" ref="CK32">_xlfn.IFS([1]original_ver!CJ34="ความรู้ทางการเกษตรและการใช้เทคโนโลยีสำหรับการผลิตในฟาร์ม",1,[1]original_ver!CJ34="การวางแผนและจัดการฟาร์ม เช่น การเก็บเกี่ยว การเงิน และการวางแผนทางการตลาด",2,[1]original_ver!CJ34="การเป็นผู้ประกอบการทางการเกษตร",3,[1]original_ver!CJ34="การเพิ่มมูลค่าผลผลิต และการแปรรูปผลผลิต (รวมถึงการพัฒนาคุณภาพผลผลิต)",4,[1]original_ver!CJ34="","")</f>
        <v/>
      </c>
      <c r="CN32" s="15" t="str" cm="1">
        <f t="array" ref="CN32">_xlfn.IFS([1]original_ver!CN34="ความรู้ทางการเกษตรและการใช้เทคโนโลยีสำหรับการผลิตในฟาร์ม",1,[1]original_ver!CN34="การวางแผนและจัดการฟาร์ม เช่น การเก็บเกี่ยว การเงิน และการวางแผนทางการตลาด",2,[1]original_ver!CN34="การเป็นผู้ประกอบการทางการเกษตร",3,[1]original_ver!CN34="การเพิ่มมูลค่าผลผลิต และการแปรรูปผลผลิต (รวมถึงการพัฒนาคุณภาพผลผลิต)",4,[1]original_ver!CN34="","")</f>
        <v/>
      </c>
      <c r="CQ32" s="15" t="str" cm="1">
        <f t="array" ref="CQ32">_xlfn.IFS([1]original_ver!CR34="ประยุกต์",1,[1]original_ver!CR34="ไม่ประยุกต์",0,[1]original_ver!CR34="","")</f>
        <v/>
      </c>
      <c r="CR32" s="15" t="str" cm="1">
        <f t="array" ref="CR32">_xlfn.IFS([1]original_ver!CS34="ประยุกต์",1,[1]original_ver!CS34="ไม่ประยุกต์",0,[1]original_ver!CS34="","")</f>
        <v/>
      </c>
      <c r="CT32" s="15" t="str" cm="1">
        <f t="array" ref="CT32">_xlfn.IFS([1]original_ver!CV34="ประยุกต์",1,[1]original_ver!CV34="ไม่ประยุกต์",0,[1]original_ver!CV34="","")</f>
        <v/>
      </c>
      <c r="CV32" s="15" t="str" cm="1">
        <f t="array" ref="CV32">_xlfn.IFS([1]original_ver!CY34="ประยุกต์",1,[1]original_ver!CY34="ไม่ประยุกต์",0,[1]original_ver!CY34="","")</f>
        <v/>
      </c>
      <c r="CX32" s="15" t="str" cm="1">
        <f t="array" ref="CX32">_xlfn.IFS([1]original_ver!DB34="ประยุกต์",1,[1]original_ver!DB34="ไม่ประยุกต์",0,[1]original_ver!DB34="","")</f>
        <v/>
      </c>
      <c r="DF32" s="15">
        <v>1</v>
      </c>
      <c r="DG32" s="15">
        <v>2</v>
      </c>
      <c r="DH32" s="15">
        <v>2</v>
      </c>
      <c r="DI32" s="15">
        <v>2</v>
      </c>
      <c r="DL32" s="15">
        <v>3</v>
      </c>
      <c r="DM32" s="15">
        <v>2</v>
      </c>
      <c r="DR32" s="166">
        <v>5</v>
      </c>
      <c r="DS32" s="166">
        <v>4</v>
      </c>
      <c r="DT32" s="166">
        <v>4</v>
      </c>
      <c r="DU32" s="166">
        <v>2.6</v>
      </c>
      <c r="DV32" s="166">
        <v>2.3333333333333335</v>
      </c>
      <c r="DW32" s="148">
        <v>1.75</v>
      </c>
      <c r="DX32" s="152">
        <v>4.8</v>
      </c>
      <c r="DY32" s="152">
        <v>4.333333333333333</v>
      </c>
      <c r="DZ32" s="148">
        <v>4.5</v>
      </c>
      <c r="EA32" s="152">
        <v>3.8</v>
      </c>
      <c r="EB32" s="152">
        <v>3.6666666666666665</v>
      </c>
      <c r="EC32" s="152">
        <v>4.75</v>
      </c>
    </row>
    <row r="33" spans="1:133" hidden="1" x14ac:dyDescent="0.2">
      <c r="A33" s="15">
        <v>92</v>
      </c>
      <c r="B33" s="16" t="s">
        <v>579</v>
      </c>
      <c r="C33" cm="1">
        <f t="array" ref="C33">_xlfn.IFS([1]original_ver!D35="Participant",1,[1]original_ver!D35="Non-Participant",0,[1]original_ver!D35="","")</f>
        <v>1</v>
      </c>
      <c r="D33">
        <v>3</v>
      </c>
      <c r="E33" s="17" cm="1">
        <f t="array" ref="E33">_xlfn.IFS([1]original_ver!F35="ชาย",1,[1]original_ver!F35="หญิง",0,[1]original_ver!F35="","")</f>
        <v>1</v>
      </c>
      <c r="F33" s="17">
        <v>48</v>
      </c>
      <c r="G33" s="17" cm="1">
        <f t="array" ref="G33">_xlfn.IFS([1]original_ver!H35="ไม่มีการศึกษา",0,[1]original_ver!H35="ประถมศึกษา",1,[1]original_ver!H35="มัธยมศึกษาตอนต้น",2,[1]original_ver!H35="มัธยมศึกษาตอนปลาย",3,[1]original_ver!H35="อนุปริญญา (ปวช., ปวส., ฝึกหัดครู)",4,[1]original_ver!H35="ปริญญาตรี",5,[1]original_ver!H35="สูงกว่าปริญญาตรี",6,[1]original_ver!H35="","")</f>
        <v>5</v>
      </c>
      <c r="H33" s="17" cm="1">
        <f t="array" ref="H33">_xlfn.IFS([1]original_ver!I35="โสด",1,[1]original_ver!I35="สมรส/อยู่ด้วยกัน",2,[1]original_ver!I35="หย่าร้าง/แยกกันอยู่",3,[1]original_ver!I35="หม้าย",4,[1]original_ver!I35="","")</f>
        <v>2</v>
      </c>
      <c r="I33" s="17">
        <v>6</v>
      </c>
      <c r="J33" s="17">
        <v>7</v>
      </c>
      <c r="K33" s="17" cm="1">
        <f t="array" ref="K33">_xlfn.IFS([1]original_ver!L35="ใช่",1,[1]original_ver!L35="ไม่ใช่",0,[1]original_ver!L35="","")</f>
        <v>0</v>
      </c>
      <c r="L33" s="17" cm="1">
        <f t="array" ref="L33">_xlfn.IFS([1]original_ver!M35="กู้ยืม",1,[1]original_ver!M35="ไม่กู้ยืม",0,[1]original_ver!M35="","")</f>
        <v>1</v>
      </c>
      <c r="M33" s="17">
        <f t="shared" si="0"/>
        <v>1</v>
      </c>
      <c r="N33" s="18">
        <v>120000</v>
      </c>
      <c r="O33" s="17" cm="1">
        <f t="array" ref="O33">_xlfn.IFS([1]original_ver!O35="ใช่",1,[1]original_ver!O35="ไม่ใช่",0,[1]original_ver!O35="","")</f>
        <v>0</v>
      </c>
      <c r="P33" s="15">
        <v>1</v>
      </c>
      <c r="Q33" s="15">
        <v>1</v>
      </c>
      <c r="R33" s="15">
        <v>26</v>
      </c>
      <c r="S33" s="15">
        <v>10000</v>
      </c>
      <c r="T33" s="19">
        <v>10</v>
      </c>
      <c r="U33" s="20">
        <f t="shared" si="1"/>
        <v>384.61538461538464</v>
      </c>
      <c r="AA33" s="15">
        <v>1</v>
      </c>
      <c r="AB33" s="15">
        <v>1</v>
      </c>
      <c r="AC33" s="15">
        <v>26</v>
      </c>
      <c r="AD33" s="15">
        <v>10000</v>
      </c>
      <c r="AE33" s="23">
        <v>10</v>
      </c>
      <c r="AF33" s="37">
        <f t="shared" si="4"/>
        <v>384.61538461538464</v>
      </c>
      <c r="CD33" s="25">
        <v>1.5</v>
      </c>
      <c r="CE33" s="25">
        <v>2</v>
      </c>
      <c r="CF33" s="25">
        <v>3</v>
      </c>
      <c r="CG33" s="25">
        <v>3.5</v>
      </c>
      <c r="CH33" s="25">
        <v>3.5</v>
      </c>
      <c r="CI33">
        <v>2</v>
      </c>
      <c r="CJ33" cm="1">
        <f t="array" ref="CJ33">_xlfn.IFS([1]original_ver!CH35="จากการเข้าร่วมกิจกรรมอบรม ที่จัดโดยโครงการเกษตรกรปราดเปรื่อง (Smart Farmer)",1,[1]original_ver!CH35="จากการเข้าร่วมกิจกรรมอบรม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ๆ",3,[1]original_ver!CH35="จากการเรียนรู้ผ่านประสบการณ์ของผู้อื่น ได้แก่ เพื่อนบ้าน พี่น้อง เพื่อน และญาติ เป็นต้น",4,[1]original_ver!CH35="ไม่ได้เข้าร่วมกิจกรรมอบรมหรือเรียนรู้ใด ๆ (ข้ามไปข้อ 33)",5)</f>
        <v>2</v>
      </c>
      <c r="CK33" s="15" cm="1">
        <f t="array" ref="CK33">_xlfn.IFS([1]original_ver!CJ35="ความรู้ทางการเกษตรและการใช้เทคโนโลยีสำหรับการผลิตในฟาร์ม",1,[1]original_ver!CJ35="การวางแผนและจัดการฟาร์ม เช่น การเก็บเกี่ยว การเงิน และการวางแผนทางการตลาด",2,[1]original_ver!CJ35="การเป็นผู้ประกอบการทางการเกษตร",3,[1]original_ver!CJ35="การเพิ่มมูลค่าผลผลิต และการแปรรูปผลผลิต (รวมถึงการพัฒนาคุณภาพผลผลิต)",4,[1]original_ver!CJ35="","")</f>
        <v>3</v>
      </c>
      <c r="CL33" s="15">
        <v>1</v>
      </c>
      <c r="CM33" s="15">
        <v>2</v>
      </c>
      <c r="CN33" s="15" cm="1">
        <f t="array" ref="CN33">_xlfn.IFS([1]original_ver!CN35="ความรู้ทางการเกษตรและการใช้เทคโนโลยีสำหรับการผลิตในฟาร์ม",1,[1]original_ver!CN35="การวางแผนและจัดการฟาร์ม เช่น การเก็บเกี่ยว การเงิน และการวางแผนทางการตลาด",2,[1]original_ver!CN35="การเป็นผู้ประกอบการทางการเกษตร",3,[1]original_ver!CN35="การเพิ่มมูลค่าผลผลิต และการแปรรูปผลผลิต (รวมถึงการพัฒนาคุณภาพผลผลิต)",4,[1]original_ver!CN35="","")</f>
        <v>4</v>
      </c>
      <c r="CO33" s="15">
        <v>0</v>
      </c>
      <c r="CQ33" s="15" cm="1">
        <f t="array" ref="CQ33">_xlfn.IFS([1]original_ver!CR35="ประยุกต์",1,[1]original_ver!CR35="ไม่ประยุกต์",0,[1]original_ver!CR35="","")</f>
        <v>1</v>
      </c>
      <c r="CR33" s="15" cm="1">
        <f t="array" ref="CR33">_xlfn.IFS([1]original_ver!CS35="ประยุกต์",1,[1]original_ver!CS35="ไม่ประยุกต์",0,[1]original_ver!CS35="","")</f>
        <v>1</v>
      </c>
      <c r="CT33" s="15" cm="1">
        <f t="array" ref="CT33">_xlfn.IFS([1]original_ver!CV35="ประยุกต์",1,[1]original_ver!CV35="ไม่ประยุกต์",0,[1]original_ver!CV35="","")</f>
        <v>1</v>
      </c>
      <c r="CV33" s="15" cm="1">
        <f t="array" ref="CV33">_xlfn.IFS([1]original_ver!CY35="ประยุกต์",1,[1]original_ver!CY35="ไม่ประยุกต์",0,[1]original_ver!CY35="","")</f>
        <v>1</v>
      </c>
      <c r="CX33" s="15" cm="1">
        <f t="array" ref="CX33">_xlfn.IFS([1]original_ver!DB35="ประยุกต์",1,[1]original_ver!DB35="ไม่ประยุกต์",0,[1]original_ver!DB35="","")</f>
        <v>0</v>
      </c>
      <c r="CY33" s="15">
        <v>1</v>
      </c>
      <c r="CZ33" s="15"/>
      <c r="DA33" s="15"/>
      <c r="DB33" s="15"/>
      <c r="DC33" s="15"/>
      <c r="DD33" s="15"/>
      <c r="DE33" s="15"/>
      <c r="DF33" s="15">
        <v>1</v>
      </c>
      <c r="DG33" s="15">
        <v>2</v>
      </c>
      <c r="DH33" s="15">
        <v>2</v>
      </c>
      <c r="DI33" s="15">
        <v>2</v>
      </c>
      <c r="DJ33" s="15">
        <v>3</v>
      </c>
      <c r="DK33" s="15">
        <v>2</v>
      </c>
      <c r="DN33" s="15"/>
      <c r="DO33" s="15"/>
      <c r="DP33" s="15"/>
      <c r="DR33" s="25">
        <v>3.2</v>
      </c>
      <c r="DS33" s="25">
        <v>2.3333333333333335</v>
      </c>
      <c r="DT33">
        <v>3.75</v>
      </c>
      <c r="DU33" s="25">
        <v>3.6</v>
      </c>
      <c r="DV33" s="25">
        <v>3.6666666666666665</v>
      </c>
      <c r="DW33" s="25">
        <v>3.5</v>
      </c>
      <c r="DX33" s="27">
        <v>5</v>
      </c>
      <c r="DY33" s="27">
        <v>4.333333333333333</v>
      </c>
      <c r="DZ33" s="27">
        <v>5</v>
      </c>
      <c r="EA33" s="27">
        <v>4.8</v>
      </c>
      <c r="EB33" s="27">
        <v>4.333333333333333</v>
      </c>
      <c r="EC33">
        <v>5</v>
      </c>
    </row>
    <row r="34" spans="1:133" hidden="1" x14ac:dyDescent="0.2">
      <c r="A34" s="15">
        <v>94</v>
      </c>
      <c r="B34" s="16" t="s">
        <v>580</v>
      </c>
      <c r="C34" cm="1">
        <f t="array" ref="C34">_xlfn.IFS([1]original_ver!D36="Participant",1,[1]original_ver!D36="Non-Participant",0,[1]original_ver!D36="","")</f>
        <v>0</v>
      </c>
      <c r="D34">
        <v>3</v>
      </c>
      <c r="E34" s="17" cm="1">
        <f t="array" ref="E34">_xlfn.IFS([1]original_ver!F36="ชาย",1,[1]original_ver!F36="หญิง",0,[1]original_ver!F36="","")</f>
        <v>1</v>
      </c>
      <c r="F34" s="17">
        <v>61</v>
      </c>
      <c r="G34" s="17" cm="1">
        <f t="array" ref="G34">_xlfn.IFS([1]original_ver!H36="ไม่มีการศึกษา",0,[1]original_ver!H36="ประถมศึกษา",1,[1]original_ver!H36="มัธยมศึกษาตอนต้น",2,[1]original_ver!H36="มัธยมศึกษาตอนปลาย",3,[1]original_ver!H36="อนุปริญญา (ปวช., ปวส., ฝึกหัดครู)",4,[1]original_ver!H36="ปริญญาตรี",5,[1]original_ver!H36="สูงกว่าปริญญาตรี",6,[1]original_ver!H36="","")</f>
        <v>3</v>
      </c>
      <c r="H34" s="17" cm="1">
        <f t="array" ref="H34">_xlfn.IFS([1]original_ver!I36="โสด",1,[1]original_ver!I36="สมรส/อยู่ด้วยกัน",2,[1]original_ver!I36="หย่าร้าง/แยกกันอยู่",3,[1]original_ver!I36="หม้าย",4,[1]original_ver!I36="","")</f>
        <v>2</v>
      </c>
      <c r="I34" s="17">
        <v>6</v>
      </c>
      <c r="J34" s="17">
        <v>13</v>
      </c>
      <c r="K34" s="17" cm="1">
        <f t="array" ref="K34">_xlfn.IFS([1]original_ver!L36="ใช่",1,[1]original_ver!L36="ไม่ใช่",0,[1]original_ver!L36="","")</f>
        <v>1</v>
      </c>
      <c r="L34" s="17" cm="1">
        <f t="array" ref="L34">_xlfn.IFS([1]original_ver!M36="กู้ยืม",1,[1]original_ver!M36="ไม่กู้ยืม",0,[1]original_ver!M36="","")</f>
        <v>0</v>
      </c>
      <c r="M34" s="17">
        <f t="shared" si="0"/>
        <v>1</v>
      </c>
      <c r="N34" s="18">
        <v>130000</v>
      </c>
      <c r="O34" s="17" cm="1">
        <f t="array" ref="O34">_xlfn.IFS([1]original_ver!O36="ใช่",1,[1]original_ver!O36="ไม่ใช่",0,[1]original_ver!O36="","")</f>
        <v>1</v>
      </c>
      <c r="P34" s="15">
        <v>7</v>
      </c>
      <c r="Q34" s="15">
        <v>1</v>
      </c>
      <c r="R34" s="15">
        <v>2</v>
      </c>
      <c r="S34" s="15">
        <v>200</v>
      </c>
      <c r="T34" s="15">
        <v>15</v>
      </c>
      <c r="U34" s="22">
        <f t="shared" si="1"/>
        <v>100</v>
      </c>
      <c r="AA34" s="15">
        <v>7</v>
      </c>
      <c r="AB34" s="15">
        <v>1</v>
      </c>
      <c r="AC34" s="15">
        <v>2</v>
      </c>
      <c r="AD34" s="15">
        <v>200</v>
      </c>
      <c r="AE34" s="15">
        <v>15</v>
      </c>
      <c r="AF34" s="37">
        <f t="shared" si="4"/>
        <v>100</v>
      </c>
      <c r="CD34" s="25">
        <v>2</v>
      </c>
      <c r="CE34" s="25">
        <v>1.6666666666666667</v>
      </c>
      <c r="CF34" s="25">
        <v>2.6666666666666665</v>
      </c>
      <c r="CG34" s="25">
        <v>1.5</v>
      </c>
      <c r="CH34" s="25">
        <v>1.5</v>
      </c>
      <c r="CI34">
        <v>2</v>
      </c>
      <c r="CJ34" cm="1">
        <f t="array" ref="CJ34">_xlfn.IFS([1]original_ver!CH36="จากการเข้าร่วมกิจกรรมอบรม ที่จัดโดยโครงการเกษตรกรปราดเปรื่อง (Smart Farmer)",1,[1]original_ver!CH36="จากการเข้าร่วมกิจกรรมอบรม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ๆ",3,[1]original_ver!CH36="จากการเรียนรู้ผ่านประสบการณ์ของผู้อื่น ได้แก่ เพื่อนบ้าน พี่น้อง เพื่อน และญาติ เป็นต้น",4,[1]original_ver!CH36="ไม่ได้เข้าร่วมกิจกรรมอบรมหรือเรียนรู้ใด ๆ (ข้ามไปข้อ 33)",5)</f>
        <v>5</v>
      </c>
      <c r="CK34" s="15" t="str" cm="1">
        <f t="array" ref="CK34">_xlfn.IFS([1]original_ver!CJ36="ความรู้ทางการเกษตรและการใช้เทคโนโลยีสำหรับการผลิตในฟาร์ม",1,[1]original_ver!CJ36="การวางแผนและจัดการฟาร์ม เช่น การเก็บเกี่ยว การเงิน และการวางแผนทางการตลาด",2,[1]original_ver!CJ36="การเป็นผู้ประกอบการทางการเกษตร",3,[1]original_ver!CJ36="การเพิ่มมูลค่าผลผลิต และการแปรรูปผลผลิต (รวมถึงการพัฒนาคุณภาพผลผลิต)",4,[1]original_ver!CJ36="","")</f>
        <v/>
      </c>
      <c r="CN34" s="15" t="str" cm="1">
        <f t="array" ref="CN34">_xlfn.IFS([1]original_ver!CN36="ความรู้ทางการเกษตรและการใช้เทคโนโลยีสำหรับการผลิตในฟาร์ม",1,[1]original_ver!CN36="การวางแผนและจัดการฟาร์ม เช่น การเก็บเกี่ยว การเงิน และการวางแผนทางการตลาด",2,[1]original_ver!CN36="การเป็นผู้ประกอบการทางการเกษตร",3,[1]original_ver!CN36="การเพิ่มมูลค่าผลผลิต และการแปรรูปผลผลิต (รวมถึงการพัฒนาคุณภาพผลผลิต)",4,[1]original_ver!CN36="","")</f>
        <v/>
      </c>
      <c r="CQ34" s="15" t="str" cm="1">
        <f t="array" ref="CQ34">_xlfn.IFS([1]original_ver!CR36="ประยุกต์",1,[1]original_ver!CR36="ไม่ประยุกต์",0,[1]original_ver!CR36="","")</f>
        <v/>
      </c>
      <c r="CR34" s="15" t="str" cm="1">
        <f t="array" ref="CR34">_xlfn.IFS([1]original_ver!CS36="ประยุกต์",1,[1]original_ver!CS36="ไม่ประยุกต์",0,[1]original_ver!CS36="","")</f>
        <v/>
      </c>
      <c r="CT34" s="15" t="str" cm="1">
        <f t="array" ref="CT34">_xlfn.IFS([1]original_ver!CV36="ประยุกต์",1,[1]original_ver!CV36="ไม่ประยุกต์",0,[1]original_ver!CV36="","")</f>
        <v/>
      </c>
      <c r="CV34" s="15" t="str" cm="1">
        <f t="array" ref="CV34">_xlfn.IFS([1]original_ver!CY36="ประยุกต์",1,[1]original_ver!CY36="ไม่ประยุกต์",0,[1]original_ver!CY36="","")</f>
        <v/>
      </c>
      <c r="CX34" s="15" t="str" cm="1">
        <f t="array" ref="CX34">_xlfn.IFS([1]original_ver!DB36="ประยุกต์",1,[1]original_ver!DB36="ไม่ประยุกต์",0,[1]original_ver!DB36="","")</f>
        <v/>
      </c>
      <c r="DF34" s="15">
        <v>3</v>
      </c>
      <c r="DG34" s="15">
        <v>2</v>
      </c>
      <c r="DH34" s="15">
        <v>1</v>
      </c>
      <c r="DI34" s="15">
        <v>2</v>
      </c>
      <c r="DL34" s="15">
        <v>2</v>
      </c>
      <c r="DM34" s="15">
        <v>2</v>
      </c>
      <c r="DR34" s="166">
        <v>3.6</v>
      </c>
      <c r="DS34" s="166">
        <v>2.6666666666666665</v>
      </c>
      <c r="DT34" s="166">
        <v>4</v>
      </c>
      <c r="DU34" s="166">
        <v>3.4</v>
      </c>
      <c r="DV34" s="166">
        <v>2.3333333333333335</v>
      </c>
      <c r="DW34" s="148">
        <v>2.75</v>
      </c>
      <c r="DX34" s="152">
        <v>4.5999999999999996</v>
      </c>
      <c r="DY34" s="152">
        <v>3.6666666666666665</v>
      </c>
      <c r="DZ34" s="148">
        <v>3.5</v>
      </c>
      <c r="EA34" s="152">
        <v>4.2</v>
      </c>
      <c r="EB34" s="152">
        <v>4</v>
      </c>
      <c r="EC34" s="152">
        <v>3.75</v>
      </c>
    </row>
    <row r="35" spans="1:133" hidden="1" x14ac:dyDescent="0.2">
      <c r="A35" s="15">
        <v>97</v>
      </c>
      <c r="B35" s="16" t="s">
        <v>581</v>
      </c>
      <c r="C35" cm="1">
        <f t="array" ref="C35">_xlfn.IFS([1]original_ver!D37="Participant",1,[1]original_ver!D37="Non-Participant",0,[1]original_ver!D37="","")</f>
        <v>1</v>
      </c>
      <c r="D35">
        <v>3</v>
      </c>
      <c r="E35" s="17" cm="1">
        <f t="array" ref="E35">_xlfn.IFS([1]original_ver!F37="ชาย",1,[1]original_ver!F37="หญิง",0,[1]original_ver!F37="","")</f>
        <v>1</v>
      </c>
      <c r="F35" s="17">
        <v>54</v>
      </c>
      <c r="G35" s="17" cm="1">
        <f t="array" ref="G35">_xlfn.IFS([1]original_ver!H37="ไม่มีการศึกษา",0,[1]original_ver!H37="ประถมศึกษา",1,[1]original_ver!H37="มัธยมศึกษาตอนต้น",2,[1]original_ver!H37="มัธยมศึกษาตอนปลาย",3,[1]original_ver!H37="อนุปริญญา (ปวช., ปวส., ฝึกหัดครู)",4,[1]original_ver!H37="ปริญญาตรี",5,[1]original_ver!H37="สูงกว่าปริญญาตรี",6,[1]original_ver!H37="","")</f>
        <v>3</v>
      </c>
      <c r="H35" s="17" cm="1">
        <f t="array" ref="H35">_xlfn.IFS([1]original_ver!I37="โสด",1,[1]original_ver!I37="สมรส/อยู่ด้วยกัน",2,[1]original_ver!I37="หย่าร้าง/แยกกันอยู่",3,[1]original_ver!I37="หม้าย",4,[1]original_ver!I37="","")</f>
        <v>1</v>
      </c>
      <c r="I35" s="17">
        <v>6</v>
      </c>
      <c r="J35" s="17">
        <v>12</v>
      </c>
      <c r="K35" s="17" cm="1">
        <f t="array" ref="K35">_xlfn.IFS([1]original_ver!L37="ใช่",1,[1]original_ver!L37="ไม่ใช่",0,[1]original_ver!L37="","")</f>
        <v>0</v>
      </c>
      <c r="L35" s="17" cm="1">
        <f t="array" ref="L35">_xlfn.IFS([1]original_ver!M37="กู้ยืม",1,[1]original_ver!M37="ไม่กู้ยืม",0,[1]original_ver!M37="","")</f>
        <v>0</v>
      </c>
      <c r="M35" s="17">
        <f t="shared" si="0"/>
        <v>1</v>
      </c>
      <c r="N35" s="18">
        <v>140000</v>
      </c>
      <c r="O35" s="17" cm="1">
        <f t="array" ref="O35">_xlfn.IFS([1]original_ver!O37="ใช่",1,[1]original_ver!O37="ไม่ใช่",0,[1]original_ver!O37="","")</f>
        <v>0</v>
      </c>
      <c r="P35" s="15">
        <v>7</v>
      </c>
      <c r="Q35" s="15">
        <v>1</v>
      </c>
      <c r="R35" s="15">
        <v>4</v>
      </c>
      <c r="S35" s="15">
        <v>16000</v>
      </c>
      <c r="T35" s="15">
        <v>15</v>
      </c>
      <c r="U35" s="22">
        <f t="shared" si="1"/>
        <v>4000</v>
      </c>
      <c r="AA35" s="15">
        <v>7</v>
      </c>
      <c r="AB35" s="15">
        <v>1</v>
      </c>
      <c r="AC35" s="15">
        <v>4</v>
      </c>
      <c r="AD35" s="15">
        <v>16000</v>
      </c>
      <c r="AE35" s="15">
        <v>10</v>
      </c>
      <c r="AF35" s="37">
        <f t="shared" si="4"/>
        <v>4000</v>
      </c>
      <c r="AL35" s="15">
        <v>2</v>
      </c>
      <c r="AM35" s="15">
        <v>1</v>
      </c>
      <c r="AN35" s="15">
        <v>15</v>
      </c>
      <c r="AO35" s="15">
        <v>1400</v>
      </c>
      <c r="AP35" s="15">
        <v>22</v>
      </c>
      <c r="AQ35" s="15"/>
      <c r="AW35" s="15">
        <v>2</v>
      </c>
      <c r="AX35" s="15">
        <v>1</v>
      </c>
      <c r="AY35" s="15">
        <v>15</v>
      </c>
      <c r="AZ35" s="15">
        <v>1400</v>
      </c>
      <c r="BA35" s="15">
        <v>20</v>
      </c>
      <c r="BB35" s="15"/>
      <c r="BH35" s="15">
        <v>1</v>
      </c>
      <c r="BI35" s="15">
        <v>1</v>
      </c>
      <c r="BJ35" s="15">
        <v>9</v>
      </c>
      <c r="BK35" s="15">
        <v>2000</v>
      </c>
      <c r="BL35" s="15">
        <v>12</v>
      </c>
      <c r="BM35" s="15"/>
      <c r="BS35" s="15">
        <v>1</v>
      </c>
      <c r="BT35" s="15">
        <v>1</v>
      </c>
      <c r="BU35" s="15">
        <v>9</v>
      </c>
      <c r="BV35" s="15">
        <v>2000</v>
      </c>
      <c r="BW35" s="15">
        <v>12</v>
      </c>
      <c r="BX35" s="15"/>
      <c r="CD35" s="25">
        <v>2</v>
      </c>
      <c r="CE35" s="25">
        <v>2.3333333333333335</v>
      </c>
      <c r="CF35" s="25">
        <v>1.6666666666666667</v>
      </c>
      <c r="CG35" s="25">
        <v>3</v>
      </c>
      <c r="CH35" s="25">
        <v>2.5</v>
      </c>
      <c r="CI35">
        <v>2</v>
      </c>
      <c r="CJ35" cm="1">
        <f t="array" ref="CJ35">_xlfn.IFS([1]original_ver!CH37="จากการเข้าร่วมกิจกรรมอบรม ที่จัดโดยโครงการเกษตรกรปราดเปรื่อง (Smart Farmer)",1,[1]original_ver!CH37="จากการเข้าร่วมกิจกรรมอบรม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ๆ",3,[1]original_ver!CH37="จากการเรียนรู้ผ่านประสบการณ์ของผู้อื่น ได้แก่ เพื่อนบ้าน พี่น้อง เพื่อน และญาติ เป็นต้น",4,[1]original_ver!CH37="ไม่ได้เข้าร่วมกิจกรรมอบรมหรือเรียนรู้ใด ๆ (ข้ามไปข้อ 33)",5)</f>
        <v>5</v>
      </c>
      <c r="CK35" s="15" t="str" cm="1">
        <f t="array" ref="CK35">_xlfn.IFS([1]original_ver!CJ37="ความรู้ทางการเกษตรและการใช้เทคโนโลยีสำหรับการผลิตในฟาร์ม",1,[1]original_ver!CJ37="การวางแผนและจัดการฟาร์ม เช่น การเก็บเกี่ยว การเงิน และการวางแผนทางการตลาด",2,[1]original_ver!CJ37="การเป็นผู้ประกอบการทางการเกษตร",3,[1]original_ver!CJ37="การเพิ่มมูลค่าผลผลิต และการแปรรูปผลผลิต (รวมถึงการพัฒนาคุณภาพผลผลิต)",4,[1]original_ver!CJ37="","")</f>
        <v/>
      </c>
      <c r="CN35" s="15" t="str" cm="1">
        <f t="array" ref="CN35">_xlfn.IFS([1]original_ver!CN37="ความรู้ทางการเกษตรและการใช้เทคโนโลยีสำหรับการผลิตในฟาร์ม",1,[1]original_ver!CN37="การวางแผนและจัดการฟาร์ม เช่น การเก็บเกี่ยว การเงิน และการวางแผนทางการตลาด",2,[1]original_ver!CN37="การเป็นผู้ประกอบการทางการเกษตร",3,[1]original_ver!CN37="การเพิ่มมูลค่าผลผลิต และการแปรรูปผลผลิต (รวมถึงการพัฒนาคุณภาพผลผลิต)",4,[1]original_ver!CN37="","")</f>
        <v/>
      </c>
      <c r="CQ35" s="15" t="str" cm="1">
        <f t="array" ref="CQ35">_xlfn.IFS([1]original_ver!CR37="ประยุกต์",1,[1]original_ver!CR37="ไม่ประยุกต์",0,[1]original_ver!CR37="","")</f>
        <v/>
      </c>
      <c r="CR35" s="15" t="str" cm="1">
        <f t="array" ref="CR35">_xlfn.IFS([1]original_ver!CS37="ประยุกต์",1,[1]original_ver!CS37="ไม่ประยุกต์",0,[1]original_ver!CS37="","")</f>
        <v/>
      </c>
      <c r="CT35" s="15" t="str" cm="1">
        <f t="array" ref="CT35">_xlfn.IFS([1]original_ver!CV37="ประยุกต์",1,[1]original_ver!CV37="ไม่ประยุกต์",0,[1]original_ver!CV37="","")</f>
        <v/>
      </c>
      <c r="CV35" s="15" t="str" cm="1">
        <f t="array" ref="CV35">_xlfn.IFS([1]original_ver!CY37="ประยุกต์",1,[1]original_ver!CY37="ไม่ประยุกต์",0,[1]original_ver!CY37="","")</f>
        <v/>
      </c>
      <c r="CX35" s="15" t="str" cm="1">
        <f t="array" ref="CX35">_xlfn.IFS([1]original_ver!DB37="ประยุกต์",1,[1]original_ver!DB37="ไม่ประยุกต์",0,[1]original_ver!DB37="","")</f>
        <v/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H35" s="15">
        <v>2</v>
      </c>
      <c r="DI35" s="15">
        <v>3</v>
      </c>
      <c r="DL35" s="15">
        <v>1</v>
      </c>
      <c r="DM35" s="15">
        <v>3</v>
      </c>
      <c r="DN35" s="15" t="s">
        <v>582</v>
      </c>
      <c r="DO35" s="15">
        <v>3</v>
      </c>
      <c r="DP35" s="15">
        <v>3</v>
      </c>
      <c r="DR35" s="25">
        <v>4.4000000000000004</v>
      </c>
      <c r="DS35" s="25">
        <v>3.3333333333333335</v>
      </c>
      <c r="DT35">
        <v>3.5</v>
      </c>
      <c r="DU35" s="25">
        <v>3.4</v>
      </c>
      <c r="DV35" s="25">
        <v>4</v>
      </c>
      <c r="DW35" s="25">
        <v>3.75</v>
      </c>
      <c r="DX35" s="27">
        <v>5</v>
      </c>
      <c r="DY35" s="27">
        <v>4.333333333333333</v>
      </c>
      <c r="DZ35" s="27">
        <v>4.75</v>
      </c>
      <c r="EA35" s="27">
        <v>4</v>
      </c>
      <c r="EB35" s="27">
        <v>4.333333333333333</v>
      </c>
      <c r="EC35">
        <v>5</v>
      </c>
    </row>
    <row r="36" spans="1:133" hidden="1" x14ac:dyDescent="0.2">
      <c r="A36" s="15">
        <v>98</v>
      </c>
      <c r="B36" s="16" t="s">
        <v>583</v>
      </c>
      <c r="C36" cm="1">
        <f t="array" ref="C36">_xlfn.IFS([1]original_ver!D38="Participant",1,[1]original_ver!D38="Non-Participant",0,[1]original_ver!D38="","")</f>
        <v>1</v>
      </c>
      <c r="D36">
        <v>1</v>
      </c>
      <c r="E36" s="17" cm="1">
        <f t="array" ref="E36">_xlfn.IFS([1]original_ver!F38="ชาย",1,[1]original_ver!F38="หญิง",0,[1]original_ver!F38="","")</f>
        <v>1</v>
      </c>
      <c r="F36" s="17">
        <v>61</v>
      </c>
      <c r="G36" s="17" cm="1">
        <f t="array" ref="G36">_xlfn.IFS([1]original_ver!H38="ไม่มีการศึกษา",0,[1]original_ver!H38="ประถมศึกษา",1,[1]original_ver!H38="มัธยมศึกษาตอนต้น",2,[1]original_ver!H38="มัธยมศึกษาตอนปลาย",3,[1]original_ver!H38="อนุปริญญา (ปวช., ปวส., ฝึกหัดครู)",4,[1]original_ver!H38="ปริญญาตรี",5,[1]original_ver!H38="สูงกว่าปริญญาตรี",6,[1]original_ver!H38="","")</f>
        <v>6</v>
      </c>
      <c r="H36" s="17" cm="1">
        <f t="array" ref="H36">_xlfn.IFS([1]original_ver!I38="โสด",1,[1]original_ver!I38="สมรส/อยู่ด้วยกัน",2,[1]original_ver!I38="หย่าร้าง/แยกกันอยู่",3,[1]original_ver!I38="หม้าย",4,[1]original_ver!I38="","")</f>
        <v>2</v>
      </c>
      <c r="I36" s="17">
        <v>5</v>
      </c>
      <c r="J36" s="17">
        <v>6</v>
      </c>
      <c r="K36" s="17" cm="1">
        <f t="array" ref="K36">_xlfn.IFS([1]original_ver!L38="ใช่",1,[1]original_ver!L38="ไม่ใช่",0,[1]original_ver!L38="","")</f>
        <v>1</v>
      </c>
      <c r="L36" s="17" cm="1">
        <f t="array" ref="L36">_xlfn.IFS([1]original_ver!M38="กู้ยืม",1,[1]original_ver!M38="ไม่กู้ยืม",0,[1]original_ver!M38="","")</f>
        <v>0</v>
      </c>
      <c r="M36" s="17">
        <f t="shared" si="0"/>
        <v>1</v>
      </c>
      <c r="N36" s="18">
        <v>25000</v>
      </c>
      <c r="O36" s="17" cm="1">
        <f t="array" ref="O36">_xlfn.IFS([1]original_ver!O38="ใช่",1,[1]original_ver!O38="ไม่ใช่",0,[1]original_ver!O38="","")</f>
        <v>1</v>
      </c>
      <c r="P36" s="15">
        <v>7</v>
      </c>
      <c r="Q36" s="15">
        <v>1</v>
      </c>
      <c r="R36" s="15">
        <v>15</v>
      </c>
      <c r="S36" s="15">
        <v>1000</v>
      </c>
      <c r="T36" s="15">
        <v>70</v>
      </c>
      <c r="U36" s="22">
        <f t="shared" si="1"/>
        <v>66.666666666666671</v>
      </c>
      <c r="AA36" s="15">
        <v>7</v>
      </c>
      <c r="AB36" s="15">
        <v>1</v>
      </c>
      <c r="AC36" s="15">
        <v>15</v>
      </c>
      <c r="AD36" s="15">
        <v>1000</v>
      </c>
      <c r="AE36" s="15">
        <v>70</v>
      </c>
      <c r="AF36" s="37">
        <f t="shared" si="4"/>
        <v>66.666666666666671</v>
      </c>
      <c r="AL36" s="15">
        <v>8</v>
      </c>
      <c r="AM36" s="15">
        <v>5</v>
      </c>
      <c r="AN36" s="15">
        <v>3.0000000000000001E-3</v>
      </c>
      <c r="AO36" s="15">
        <v>25</v>
      </c>
      <c r="AP36" s="15">
        <v>200</v>
      </c>
      <c r="AQ36" s="15"/>
      <c r="AW36" s="15">
        <v>8</v>
      </c>
      <c r="AX36" s="15">
        <v>5</v>
      </c>
      <c r="AY36" s="15">
        <v>3.0000000000000001E-3</v>
      </c>
      <c r="AZ36" s="15">
        <v>25</v>
      </c>
      <c r="BA36" s="15">
        <v>200</v>
      </c>
      <c r="BB36" s="15"/>
      <c r="BM36" s="15"/>
      <c r="BX36" s="15"/>
      <c r="CD36" s="25">
        <v>1.5</v>
      </c>
      <c r="CE36" s="25">
        <v>2</v>
      </c>
      <c r="CF36" s="25">
        <v>1.6666666666666667</v>
      </c>
      <c r="CG36" s="25">
        <v>2</v>
      </c>
      <c r="CH36" s="25">
        <v>2.5</v>
      </c>
      <c r="CI36">
        <v>3</v>
      </c>
      <c r="CJ36" cm="1">
        <f t="array" ref="CJ36">_xlfn.IFS([1]original_ver!CH38="จากการเข้าร่วมกิจกรรมอบรม ที่จัดโดยโครงการเกษตรกรปราดเปรื่อง (Smart Farmer)",1,[1]original_ver!CH38="จากการเข้าร่วมกิจกรรมอบรม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ๆ",3,[1]original_ver!CH38="จากการเรียนรู้ผ่านประสบการณ์ของผู้อื่น ได้แก่ เพื่อนบ้าน พี่น้อง เพื่อน และญาติ เป็นต้น",4,[1]original_ver!CH38="ไม่ได้เข้าร่วมกิจกรรมอบรมหรือเรียนรู้ใด ๆ (ข้ามไปข้อ 33)",5)</f>
        <v>5</v>
      </c>
      <c r="CK36" s="15" t="str" cm="1">
        <f t="array" ref="CK36">_xlfn.IFS([1]original_ver!CJ38="ความรู้ทางการเกษตรและการใช้เทคโนโลยีสำหรับการผลิตในฟาร์ม",1,[1]original_ver!CJ38="การวางแผนและจัดการฟาร์ม เช่น การเก็บเกี่ยว การเงิน และการวางแผนทางการตลาด",2,[1]original_ver!CJ38="การเป็นผู้ประกอบการทางการเกษตร",3,[1]original_ver!CJ38="การเพิ่มมูลค่าผลผลิต และการแปรรูปผลผลิต (รวมถึงการพัฒนาคุณภาพผลผลิต)",4,[1]original_ver!CJ38="","")</f>
        <v/>
      </c>
      <c r="CN36" s="15" t="str" cm="1">
        <f t="array" ref="CN36">_xlfn.IFS([1]original_ver!CN38="ความรู้ทางการเกษตรและการใช้เทคโนโลยีสำหรับการผลิตในฟาร์ม",1,[1]original_ver!CN38="การวางแผนและจัดการฟาร์ม เช่น การเก็บเกี่ยว การเงิน และการวางแผนทางการตลาด",2,[1]original_ver!CN38="การเป็นผู้ประกอบการทางการเกษตร",3,[1]original_ver!CN38="การเพิ่มมูลค่าผลผลิต และการแปรรูปผลผลิต (รวมถึงการพัฒนาคุณภาพผลผลิต)",4,[1]original_ver!CN38="","")</f>
        <v/>
      </c>
      <c r="CQ36" s="15" t="str" cm="1">
        <f t="array" ref="CQ36">_xlfn.IFS([1]original_ver!CR38="ประยุกต์",1,[1]original_ver!CR38="ไม่ประยุกต์",0,[1]original_ver!CR38="","")</f>
        <v/>
      </c>
      <c r="CR36" s="15" t="str" cm="1">
        <f t="array" ref="CR36">_xlfn.IFS([1]original_ver!CS38="ประยุกต์",1,[1]original_ver!CS38="ไม่ประยุกต์",0,[1]original_ver!CS38="","")</f>
        <v/>
      </c>
      <c r="CT36" s="15" t="str" cm="1">
        <f t="array" ref="CT36">_xlfn.IFS([1]original_ver!CV38="ประยุกต์",1,[1]original_ver!CV38="ไม่ประยุกต์",0,[1]original_ver!CV38="","")</f>
        <v/>
      </c>
      <c r="CV36" s="15" t="str" cm="1">
        <f t="array" ref="CV36">_xlfn.IFS([1]original_ver!CY38="ประยุกต์",1,[1]original_ver!CY38="ไม่ประยุกต์",0,[1]original_ver!CY38="","")</f>
        <v/>
      </c>
      <c r="CX36" s="15" t="str" cm="1">
        <f t="array" ref="CX36">_xlfn.IFS([1]original_ver!DB38="ประยุกต์",1,[1]original_ver!DB38="ไม่ประยุกต์",0,[1]original_ver!DB38="","")</f>
        <v/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 s="15">
        <v>2</v>
      </c>
      <c r="DG36" s="15">
        <v>3</v>
      </c>
      <c r="DH36" s="15">
        <v>1</v>
      </c>
      <c r="DI36" s="15">
        <v>3</v>
      </c>
      <c r="DL36" s="15">
        <v>3</v>
      </c>
      <c r="DM36" s="15">
        <v>3</v>
      </c>
      <c r="DR36" s="25">
        <v>4.2</v>
      </c>
      <c r="DS36" s="25">
        <v>4.333333333333333</v>
      </c>
      <c r="DT36">
        <v>4.75</v>
      </c>
      <c r="DU36" s="25">
        <v>4.2</v>
      </c>
      <c r="DV36" s="25">
        <v>4</v>
      </c>
      <c r="DW36" s="25">
        <v>4</v>
      </c>
      <c r="DX36" s="27">
        <v>5</v>
      </c>
      <c r="DY36" s="27">
        <v>4.333333333333333</v>
      </c>
      <c r="DZ36" s="27">
        <v>5</v>
      </c>
      <c r="EA36" s="27">
        <v>3.6</v>
      </c>
      <c r="EB36" s="27">
        <v>4</v>
      </c>
      <c r="EC36">
        <v>5</v>
      </c>
    </row>
    <row r="37" spans="1:133" hidden="1" x14ac:dyDescent="0.2">
      <c r="A37" s="15">
        <v>99</v>
      </c>
      <c r="B37" s="16" t="s">
        <v>584</v>
      </c>
      <c r="C37" cm="1">
        <f t="array" ref="C37">_xlfn.IFS([1]original_ver!D39="Participant",1,[1]original_ver!D39="Non-Participant",0,[1]original_ver!D39="","")</f>
        <v>1</v>
      </c>
      <c r="D37">
        <v>3</v>
      </c>
      <c r="E37" s="17" cm="1">
        <f t="array" ref="E37">_xlfn.IFS([1]original_ver!F39="ชาย",1,[1]original_ver!F39="หญิง",0,[1]original_ver!F39="","")</f>
        <v>1</v>
      </c>
      <c r="F37" s="17">
        <v>65</v>
      </c>
      <c r="G37" s="17" cm="1">
        <f t="array" ref="G37">_xlfn.IFS([1]original_ver!H39="ไม่มีการศึกษา",0,[1]original_ver!H39="ประถมศึกษา",1,[1]original_ver!H39="มัธยมศึกษาตอนต้น",2,[1]original_ver!H39="มัธยมศึกษาตอนปลาย",3,[1]original_ver!H39="อนุปริญญา (ปวช., ปวส., ฝึกหัดครู)",4,[1]original_ver!H39="ปริญญาตรี",5,[1]original_ver!H39="สูงกว่าปริญญาตรี",6,[1]original_ver!H39="","")</f>
        <v>1</v>
      </c>
      <c r="H37" s="17" cm="1">
        <f t="array" ref="H37">_xlfn.IFS([1]original_ver!I39="โสด",1,[1]original_ver!I39="สมรส/อยู่ด้วยกัน",2,[1]original_ver!I39="หย่าร้าง/แยกกันอยู่",3,[1]original_ver!I39="หม้าย",4,[1]original_ver!I39="","")</f>
        <v>3</v>
      </c>
      <c r="I37" s="17">
        <v>2</v>
      </c>
      <c r="J37" s="17">
        <v>15</v>
      </c>
      <c r="K37" s="17" cm="1">
        <f t="array" ref="K37">_xlfn.IFS([1]original_ver!L39="ใช่",1,[1]original_ver!L39="ไม่ใช่",0,[1]original_ver!L39="","")</f>
        <v>0</v>
      </c>
      <c r="L37" s="17" cm="1">
        <f t="array" ref="L37">_xlfn.IFS([1]original_ver!M39="กู้ยืม",1,[1]original_ver!M39="ไม่กู้ยืม",0,[1]original_ver!M39="","")</f>
        <v>1</v>
      </c>
      <c r="M37" s="17">
        <f t="shared" si="0"/>
        <v>1</v>
      </c>
      <c r="N37" s="18">
        <v>130000</v>
      </c>
      <c r="O37" s="17" cm="1">
        <f t="array" ref="O37">_xlfn.IFS([1]original_ver!O39="ใช่",1,[1]original_ver!O39="ไม่ใช่",0,[1]original_ver!O39="","")</f>
        <v>1</v>
      </c>
      <c r="P37" s="15">
        <v>7</v>
      </c>
      <c r="Q37" s="15">
        <v>1</v>
      </c>
      <c r="R37" s="15">
        <v>25</v>
      </c>
      <c r="S37" s="15">
        <v>26000</v>
      </c>
      <c r="T37" s="15">
        <v>25</v>
      </c>
      <c r="U37" s="22">
        <f t="shared" si="1"/>
        <v>1040</v>
      </c>
      <c r="AA37" s="15">
        <v>7</v>
      </c>
      <c r="AB37" s="15">
        <v>1</v>
      </c>
      <c r="AC37" s="15">
        <v>25</v>
      </c>
      <c r="AD37" s="15">
        <v>26000</v>
      </c>
      <c r="AE37" s="15">
        <v>25</v>
      </c>
      <c r="AF37" s="37">
        <f t="shared" si="4"/>
        <v>1040</v>
      </c>
      <c r="AL37" s="15">
        <v>2</v>
      </c>
      <c r="AM37" s="15">
        <v>1</v>
      </c>
      <c r="AN37" s="15">
        <v>26</v>
      </c>
      <c r="AO37" s="15">
        <v>20000</v>
      </c>
      <c r="AP37" s="15">
        <v>20</v>
      </c>
      <c r="AQ37" s="15"/>
      <c r="AW37" s="15">
        <v>2</v>
      </c>
      <c r="AX37" s="15">
        <v>1</v>
      </c>
      <c r="AY37" s="15">
        <v>26</v>
      </c>
      <c r="AZ37" s="15">
        <v>24000</v>
      </c>
      <c r="BA37" s="15">
        <v>22</v>
      </c>
      <c r="BB37" s="15"/>
      <c r="BH37" s="15" t="s">
        <v>585</v>
      </c>
      <c r="BI37" s="15">
        <v>1</v>
      </c>
      <c r="BJ37" s="15">
        <v>1.5629999999999999</v>
      </c>
      <c r="BK37" s="15" t="s">
        <v>586</v>
      </c>
      <c r="BL37" s="15">
        <v>15</v>
      </c>
      <c r="BM37" s="15"/>
      <c r="BS37" s="15" t="s">
        <v>585</v>
      </c>
      <c r="BT37" s="15">
        <v>1</v>
      </c>
      <c r="BU37" s="15">
        <v>1.5629999999999999</v>
      </c>
      <c r="BV37" s="15" t="s">
        <v>586</v>
      </c>
      <c r="BW37" s="15">
        <v>15</v>
      </c>
      <c r="BX37" s="15"/>
      <c r="CD37" s="25">
        <v>2.5</v>
      </c>
      <c r="CE37" s="25">
        <v>2.3333333333333335</v>
      </c>
      <c r="CF37" s="25">
        <v>2.6666666666666665</v>
      </c>
      <c r="CG37" s="25">
        <v>2.5</v>
      </c>
      <c r="CH37" s="25">
        <v>2.5</v>
      </c>
      <c r="CI37">
        <v>2</v>
      </c>
      <c r="CJ37" cm="1">
        <f t="array" ref="CJ37">_xlfn.IFS([1]original_ver!CH39="จากการเข้าร่วมกิจกรรมอบรม ที่จัดโดยโครงการเกษตรกรปราดเปรื่อง (Smart Farmer)",1,[1]original_ver!CH39="จากการเข้าร่วมกิจกรรมอบรม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ๆ",3,[1]original_ver!CH39="จากการเรียนรู้ผ่านประสบการณ์ของผู้อื่น ได้แก่ เพื่อนบ้าน พี่น้อง เพื่อน และญาติ เป็นต้น",4,[1]original_ver!CH39="ไม่ได้เข้าร่วมกิจกรรมอบรมหรือเรียนรู้ใด ๆ (ข้ามไปข้อ 33)",5)</f>
        <v>5</v>
      </c>
      <c r="CK37" s="15" t="str" cm="1">
        <f t="array" ref="CK37">_xlfn.IFS([1]original_ver!CJ39="ความรู้ทางการเกษตรและการใช้เทคโนโลยีสำหรับการผลิตในฟาร์ม",1,[1]original_ver!CJ39="การวางแผนและจัดการฟาร์ม เช่น การเก็บเกี่ยว การเงิน และการวางแผนทางการตลาด",2,[1]original_ver!CJ39="การเป็นผู้ประกอบการทางการเกษตร",3,[1]original_ver!CJ39="การเพิ่มมูลค่าผลผลิต และการแปรรูปผลผลิต (รวมถึงการพัฒนาคุณภาพผลผลิต)",4,[1]original_ver!CJ39="","")</f>
        <v/>
      </c>
      <c r="CN37" s="15" t="str" cm="1">
        <f t="array" ref="CN37">_xlfn.IFS([1]original_ver!CN39="ความรู้ทางการเกษตรและการใช้เทคโนโลยีสำหรับการผลิตในฟาร์ม",1,[1]original_ver!CN39="การวางแผนและจัดการฟาร์ม เช่น การเก็บเกี่ยว การเงิน และการวางแผนทางการตลาด",2,[1]original_ver!CN39="การเป็นผู้ประกอบการทางการเกษตร",3,[1]original_ver!CN39="การเพิ่มมูลค่าผลผลิต และการแปรรูปผลผลิต (รวมถึงการพัฒนาคุณภาพผลผลิต)",4,[1]original_ver!CN39="","")</f>
        <v/>
      </c>
      <c r="CQ37" s="15" t="str" cm="1">
        <f t="array" ref="CQ37">_xlfn.IFS([1]original_ver!CR39="ประยุกต์",1,[1]original_ver!CR39="ไม่ประยุกต์",0,[1]original_ver!CR39="","")</f>
        <v/>
      </c>
      <c r="CR37" s="15" t="str" cm="1">
        <f t="array" ref="CR37">_xlfn.IFS([1]original_ver!CS39="ประยุกต์",1,[1]original_ver!CS39="ไม่ประยุกต์",0,[1]original_ver!CS39="","")</f>
        <v/>
      </c>
      <c r="CT37" s="15" t="str" cm="1">
        <f t="array" ref="CT37">_xlfn.IFS([1]original_ver!CV39="ประยุกต์",1,[1]original_ver!CV39="ไม่ประยุกต์",0,[1]original_ver!CV39="","")</f>
        <v/>
      </c>
      <c r="CV37" s="15" t="str" cm="1">
        <f t="array" ref="CV37">_xlfn.IFS([1]original_ver!CY39="ประยุกต์",1,[1]original_ver!CY39="ไม่ประยุกต์",0,[1]original_ver!CY39="","")</f>
        <v/>
      </c>
      <c r="CX37" s="15" t="str" cm="1">
        <f t="array" ref="CX37">_xlfn.IFS([1]original_ver!DB39="ประยุกต์",1,[1]original_ver!DB39="ไม่ประยุกต์",0,[1]original_ver!DB39="","")</f>
        <v/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 s="15">
        <v>2</v>
      </c>
      <c r="DG37" s="15">
        <v>2</v>
      </c>
      <c r="DH37" s="15">
        <v>1</v>
      </c>
      <c r="DI37" s="15">
        <v>2</v>
      </c>
      <c r="DJ37" s="15">
        <v>3</v>
      </c>
      <c r="DK37" s="15">
        <v>2</v>
      </c>
      <c r="DR37" s="25">
        <v>4.2</v>
      </c>
      <c r="DS37" s="25">
        <v>4.333333333333333</v>
      </c>
      <c r="DT37">
        <v>4.25</v>
      </c>
      <c r="DU37" s="25">
        <v>4</v>
      </c>
      <c r="DV37" s="25">
        <v>3.3333333333333335</v>
      </c>
      <c r="DW37" s="25">
        <v>3.75</v>
      </c>
      <c r="DX37" s="27">
        <v>5</v>
      </c>
      <c r="DY37" s="27">
        <v>4</v>
      </c>
      <c r="DZ37" s="27">
        <v>3.75</v>
      </c>
      <c r="EA37" s="27">
        <v>4.5999999999999996</v>
      </c>
      <c r="EB37" s="27">
        <v>3.3333333333333335</v>
      </c>
      <c r="EC37">
        <v>5</v>
      </c>
    </row>
    <row r="38" spans="1:133" hidden="1" x14ac:dyDescent="0.2">
      <c r="A38" s="15">
        <v>101</v>
      </c>
      <c r="B38" s="16" t="s">
        <v>587</v>
      </c>
      <c r="C38" cm="1">
        <f t="array" ref="C38">_xlfn.IFS([1]original_ver!D40="Participant",1,[1]original_ver!D40="Non-Participant",0,[1]original_ver!D40="","")</f>
        <v>1</v>
      </c>
      <c r="D38">
        <v>3</v>
      </c>
      <c r="E38" s="17" cm="1">
        <f t="array" ref="E38">_xlfn.IFS([1]original_ver!F40="ชาย",1,[1]original_ver!F40="หญิง",0,[1]original_ver!F40="","")</f>
        <v>0</v>
      </c>
      <c r="F38" s="17">
        <v>57</v>
      </c>
      <c r="G38" s="17" cm="1">
        <f t="array" ref="G38">_xlfn.IFS([1]original_ver!H40="ไม่มีการศึกษา",0,[1]original_ver!H40="ประถมศึกษา",1,[1]original_ver!H40="มัธยมศึกษาตอนต้น",2,[1]original_ver!H40="มัธยมศึกษาตอนปลาย",3,[1]original_ver!H40="อนุปริญญา (ปวช., ปวส., ฝึกหัดครู)",4,[1]original_ver!H40="ปริญญาตรี",5,[1]original_ver!H40="สูงกว่าปริญญาตรี",6,[1]original_ver!H40="","")</f>
        <v>5</v>
      </c>
      <c r="H38" s="17" cm="1">
        <f t="array" ref="H38">_xlfn.IFS([1]original_ver!I40="โสด",1,[1]original_ver!I40="สมรส/อยู่ด้วยกัน",2,[1]original_ver!I40="หย่าร้าง/แยกกันอยู่",3,[1]original_ver!I40="หม้าย",4,[1]original_ver!I40="","")</f>
        <v>2</v>
      </c>
      <c r="I38" s="17">
        <v>3</v>
      </c>
      <c r="J38" s="17">
        <v>24</v>
      </c>
      <c r="K38" s="17" cm="1">
        <f t="array" ref="K38">_xlfn.IFS([1]original_ver!L40="ใช่",1,[1]original_ver!L40="ไม่ใช่",0,[1]original_ver!L40="","")</f>
        <v>0</v>
      </c>
      <c r="L38" s="17" cm="1">
        <f t="array" ref="L38">_xlfn.IFS([1]original_ver!M40="กู้ยืม",1,[1]original_ver!M40="ไม่กู้ยืม",0,[1]original_ver!M40="","")</f>
        <v>0</v>
      </c>
      <c r="M38" s="17">
        <f t="shared" si="0"/>
        <v>1</v>
      </c>
      <c r="N38" s="18">
        <v>140000</v>
      </c>
      <c r="O38" s="17" cm="1">
        <f t="array" ref="O38">_xlfn.IFS([1]original_ver!O40="ใช่",1,[1]original_ver!O40="ไม่ใช่",0,[1]original_ver!O40="","")</f>
        <v>0</v>
      </c>
      <c r="P38" s="15">
        <v>7</v>
      </c>
      <c r="Q38" s="15">
        <v>1</v>
      </c>
      <c r="R38" s="15">
        <v>45</v>
      </c>
      <c r="S38" s="15">
        <v>90000</v>
      </c>
      <c r="T38" s="15">
        <v>100</v>
      </c>
      <c r="U38" s="22">
        <f t="shared" si="1"/>
        <v>2000</v>
      </c>
      <c r="AA38" s="15">
        <v>7</v>
      </c>
      <c r="AB38" s="15">
        <v>1</v>
      </c>
      <c r="AC38" s="15">
        <v>45</v>
      </c>
      <c r="AD38" s="15">
        <v>90000</v>
      </c>
      <c r="AE38" s="15">
        <v>100</v>
      </c>
      <c r="AF38" s="37">
        <f t="shared" si="4"/>
        <v>2000</v>
      </c>
      <c r="CD38" s="25">
        <v>2</v>
      </c>
      <c r="CE38" s="25">
        <v>1.6666666666666667</v>
      </c>
      <c r="CF38" s="25">
        <v>2</v>
      </c>
      <c r="CG38" s="25">
        <v>2</v>
      </c>
      <c r="CH38" s="25">
        <v>2.5</v>
      </c>
      <c r="CI38">
        <v>1</v>
      </c>
      <c r="CJ38" cm="1">
        <f t="array" ref="CJ38">_xlfn.IFS([1]original_ver!CH40="จากการเข้าร่วมกิจกรรมอบรม ที่จัดโดยโครงการเกษตรกรปราดเปรื่อง (Smart Farmer)",1,[1]original_ver!CH40="จากการเข้าร่วมกิจกรรมอบรม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ๆ",3,[1]original_ver!CH40="จากการเรียนรู้ผ่านประสบการณ์ของผู้อื่น ได้แก่ เพื่อนบ้าน พี่น้อง เพื่อน และญาติ เป็นต้น",4,[1]original_ver!CH40="ไม่ได้เข้าร่วมกิจกรรมอบรมหรือเรียนรู้ใด ๆ (ข้ามไปข้อ 33)",5)</f>
        <v>2</v>
      </c>
      <c r="CK38" s="15" cm="1">
        <f t="array" ref="CK38">_xlfn.IFS([1]original_ver!CJ40="ความรู้ทางการเกษตรและการใช้เทคโนโลยีสำหรับการผลิตในฟาร์ม",1,[1]original_ver!CJ40="การวางแผนและจัดการฟาร์ม เช่น การเก็บเกี่ยว การเงิน และการวางแผนทางการตลาด",2,[1]original_ver!CJ40="การเป็นผู้ประกอบการทางการเกษตร",3,[1]original_ver!CJ40="การเพิ่มมูลค่าผลผลิต และการแปรรูปผลผลิต (รวมถึงการพัฒนาคุณภาพผลผลิต)",4,[1]original_ver!CJ40="","")</f>
        <v>4</v>
      </c>
      <c r="CL38" s="15">
        <v>5</v>
      </c>
      <c r="CM38" s="15">
        <v>2</v>
      </c>
      <c r="CN38" s="15" cm="1">
        <f t="array" ref="CN38">_xlfn.IFS([1]original_ver!CN40="ความรู้ทางการเกษตรและการใช้เทคโนโลยีสำหรับการผลิตในฟาร์ม",1,[1]original_ver!CN40="การวางแผนและจัดการฟาร์ม เช่น การเก็บเกี่ยว การเงิน และการวางแผนทางการตลาด",2,[1]original_ver!CN40="การเป็นผู้ประกอบการทางการเกษตร",3,[1]original_ver!CN40="การเพิ่มมูลค่าผลผลิต และการแปรรูปผลผลิต (รวมถึงการพัฒนาคุณภาพผลผลิต)",4,[1]original_ver!CN40="","")</f>
        <v>2</v>
      </c>
      <c r="CO38" s="15">
        <v>1</v>
      </c>
      <c r="CP38" s="15">
        <v>2</v>
      </c>
      <c r="CQ38" s="15" cm="1">
        <f t="array" ref="CQ38">_xlfn.IFS([1]original_ver!CR40="ประยุกต์",1,[1]original_ver!CR40="ไม่ประยุกต์",0,[1]original_ver!CR40="","")</f>
        <v>1</v>
      </c>
      <c r="CR38" s="15" cm="1">
        <f t="array" ref="CR38">_xlfn.IFS([1]original_ver!CS40="ประยุกต์",1,[1]original_ver!CS40="ไม่ประยุกต์",0,[1]original_ver!CS40="","")</f>
        <v>1</v>
      </c>
      <c r="CT38" s="15" cm="1">
        <f t="array" ref="CT38">_xlfn.IFS([1]original_ver!CV40="ประยุกต์",1,[1]original_ver!CV40="ไม่ประยุกต์",0,[1]original_ver!CV40="","")</f>
        <v>1</v>
      </c>
      <c r="CV38" s="15" cm="1">
        <f t="array" ref="CV38">_xlfn.IFS([1]original_ver!CY40="ประยุกต์",1,[1]original_ver!CY40="ไม่ประยุกต์",0,[1]original_ver!CY40="","")</f>
        <v>1</v>
      </c>
      <c r="CX38" s="15" cm="1">
        <f t="array" ref="CX38">_xlfn.IFS([1]original_ver!DB40="ประยุกต์",1,[1]original_ver!DB40="ไม่ประยุกต์",0,[1]original_ver!DB40="","")</f>
        <v>1</v>
      </c>
      <c r="DF38" s="15">
        <v>1</v>
      </c>
      <c r="DG38" s="15">
        <v>3</v>
      </c>
      <c r="DH38" s="15">
        <v>3</v>
      </c>
      <c r="DI38" s="15">
        <v>3</v>
      </c>
      <c r="DL38" s="15">
        <v>2</v>
      </c>
      <c r="DM38" s="15">
        <v>3</v>
      </c>
      <c r="DR38" s="25">
        <v>4.5999999999999996</v>
      </c>
      <c r="DS38" s="25">
        <v>5</v>
      </c>
      <c r="DT38">
        <v>5</v>
      </c>
      <c r="DU38" s="25">
        <v>3.6</v>
      </c>
      <c r="DV38" s="25">
        <v>3.3333333333333335</v>
      </c>
      <c r="DW38" s="25">
        <v>4.5</v>
      </c>
      <c r="DX38" s="27">
        <v>5</v>
      </c>
      <c r="DY38" s="27">
        <v>4.333333333333333</v>
      </c>
      <c r="DZ38" s="27">
        <v>4</v>
      </c>
      <c r="EA38" s="27">
        <v>4.5999999999999996</v>
      </c>
      <c r="EB38" s="27">
        <v>4.333333333333333</v>
      </c>
      <c r="EC38">
        <v>4.5</v>
      </c>
    </row>
    <row r="39" spans="1:133" hidden="1" x14ac:dyDescent="0.2">
      <c r="A39" s="15">
        <v>102</v>
      </c>
      <c r="B39" s="16" t="s">
        <v>588</v>
      </c>
      <c r="C39" cm="1">
        <f t="array" ref="C39">_xlfn.IFS([1]original_ver!D41="Participant",1,[1]original_ver!D41="Non-Participant",0,[1]original_ver!D41="","")</f>
        <v>1</v>
      </c>
      <c r="D39">
        <v>1</v>
      </c>
      <c r="E39" s="17" cm="1">
        <f t="array" ref="E39">_xlfn.IFS([1]original_ver!F41="ชาย",1,[1]original_ver!F41="หญิง",0,[1]original_ver!F41="","")</f>
        <v>1</v>
      </c>
      <c r="F39" s="17">
        <v>65</v>
      </c>
      <c r="G39" s="17" cm="1">
        <f t="array" ref="G39">_xlfn.IFS([1]original_ver!H41="ไม่มีการศึกษา",0,[1]original_ver!H41="ประถมศึกษา",1,[1]original_ver!H41="มัธยมศึกษาตอนต้น",2,[1]original_ver!H41="มัธยมศึกษาตอนปลาย",3,[1]original_ver!H41="อนุปริญญา (ปวช., ปวส., ฝึกหัดครู)",4,[1]original_ver!H41="ปริญญาตรี",5,[1]original_ver!H41="สูงกว่าปริญญาตรี",6,[1]original_ver!H41="","")</f>
        <v>3</v>
      </c>
      <c r="H39" s="17" cm="1">
        <f t="array" ref="H39">_xlfn.IFS([1]original_ver!I41="โสด",1,[1]original_ver!I41="สมรส/อยู่ด้วยกัน",2,[1]original_ver!I41="หย่าร้าง/แยกกันอยู่",3,[1]original_ver!I41="หม้าย",4,[1]original_ver!I41="","")</f>
        <v>2</v>
      </c>
      <c r="I39" s="17">
        <v>4</v>
      </c>
      <c r="J39" s="17">
        <v>19</v>
      </c>
      <c r="K39" s="17" cm="1">
        <f t="array" ref="K39">_xlfn.IFS([1]original_ver!L41="ใช่",1,[1]original_ver!L41="ไม่ใช่",0,[1]original_ver!L41="","")</f>
        <v>0</v>
      </c>
      <c r="L39" s="17" cm="1">
        <f t="array" ref="L39">_xlfn.IFS([1]original_ver!M41="กู้ยืม",1,[1]original_ver!M41="ไม่กู้ยืม",0,[1]original_ver!M41="","")</f>
        <v>0</v>
      </c>
      <c r="M39" s="17">
        <f t="shared" si="0"/>
        <v>1</v>
      </c>
      <c r="N39" s="18">
        <v>150000</v>
      </c>
      <c r="O39" s="17" cm="1">
        <f t="array" ref="O39">_xlfn.IFS([1]original_ver!O41="ใช่",1,[1]original_ver!O41="ไม่ใช่",0,[1]original_ver!O41="","")</f>
        <v>0</v>
      </c>
      <c r="P39" s="15">
        <v>7</v>
      </c>
      <c r="Q39" s="15">
        <v>1</v>
      </c>
      <c r="R39" s="15">
        <v>14</v>
      </c>
      <c r="S39" s="15">
        <v>21900</v>
      </c>
      <c r="T39" s="15">
        <v>40</v>
      </c>
      <c r="U39" s="22">
        <f t="shared" si="1"/>
        <v>1564.2857142857142</v>
      </c>
      <c r="AA39" s="15">
        <v>7</v>
      </c>
      <c r="AB39" s="15">
        <v>1</v>
      </c>
      <c r="AC39" s="15">
        <v>14</v>
      </c>
      <c r="AD39" s="15">
        <v>21900</v>
      </c>
      <c r="AE39" s="15">
        <v>40</v>
      </c>
      <c r="AF39" s="37">
        <f t="shared" si="4"/>
        <v>1564.2857142857142</v>
      </c>
      <c r="AL39" s="15">
        <v>8</v>
      </c>
      <c r="AM39" s="15">
        <v>3</v>
      </c>
      <c r="AN39" s="15">
        <v>0.5</v>
      </c>
      <c r="AO39" s="15">
        <v>24000</v>
      </c>
      <c r="AP39" s="15">
        <v>200</v>
      </c>
      <c r="AQ39" s="15"/>
      <c r="AW39" s="15">
        <v>8</v>
      </c>
      <c r="AX39" s="15">
        <v>3</v>
      </c>
      <c r="AY39" s="15">
        <v>0.5</v>
      </c>
      <c r="AZ39" s="15">
        <v>24000</v>
      </c>
      <c r="BA39" s="15">
        <v>200</v>
      </c>
      <c r="BB39" s="15"/>
      <c r="BM39" s="15"/>
      <c r="BX39" s="15"/>
      <c r="CD39" s="25">
        <v>2</v>
      </c>
      <c r="CE39" s="25">
        <v>2</v>
      </c>
      <c r="CF39" s="25">
        <v>2</v>
      </c>
      <c r="CG39" s="25">
        <v>2.5</v>
      </c>
      <c r="CH39" s="25">
        <v>2.5</v>
      </c>
      <c r="CI39">
        <v>2</v>
      </c>
      <c r="CJ39" cm="1">
        <f t="array" ref="CJ39">_xlfn.IFS([1]original_ver!CH41="จากการเข้าร่วมกิจกรรมอบรม ที่จัดโดยโครงการเกษตรกรปราดเปรื่อง (Smart Farmer)",1,[1]original_ver!CH41="จากการเข้าร่วมกิจกรรมอบรม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ๆ",3,[1]original_ver!CH41="จากการเรียนรู้ผ่านประสบการณ์ของผู้อื่น ได้แก่ เพื่อนบ้าน พี่น้อง เพื่อน และญาติ เป็นต้น",4,[1]original_ver!CH41="ไม่ได้เข้าร่วมกิจกรรมอบรมหรือเรียนรู้ใด ๆ (ข้ามไปข้อ 33)",5)</f>
        <v>5</v>
      </c>
      <c r="CK39" s="15" t="str" cm="1">
        <f t="array" ref="CK39">_xlfn.IFS([1]original_ver!CJ41="ความรู้ทางการเกษตรและการใช้เทคโนโลยีสำหรับการผลิตในฟาร์ม",1,[1]original_ver!CJ41="การวางแผนและจัดการฟาร์ม เช่น การเก็บเกี่ยว การเงิน และการวางแผนทางการตลาด",2,[1]original_ver!CJ41="การเป็นผู้ประกอบการทางการเกษตร",3,[1]original_ver!CJ41="การเพิ่มมูลค่าผลผลิต และการแปรรูปผลผลิต (รวมถึงการพัฒนาคุณภาพผลผลิต)",4,[1]original_ver!CJ41="","")</f>
        <v/>
      </c>
      <c r="CN39" s="15" t="str" cm="1">
        <f t="array" ref="CN39">_xlfn.IFS([1]original_ver!CN41="ความรู้ทางการเกษตรและการใช้เทคโนโลยีสำหรับการผลิตในฟาร์ม",1,[1]original_ver!CN41="การวางแผนและจัดการฟาร์ม เช่น การเก็บเกี่ยว การเงิน และการวางแผนทางการตลาด",2,[1]original_ver!CN41="การเป็นผู้ประกอบการทางการเกษตร",3,[1]original_ver!CN41="การเพิ่มมูลค่าผลผลิต และการแปรรูปผลผลิต (รวมถึงการพัฒนาคุณภาพผลผลิต)",4,[1]original_ver!CN41="","")</f>
        <v/>
      </c>
      <c r="CQ39" s="15" t="str" cm="1">
        <f t="array" ref="CQ39">_xlfn.IFS([1]original_ver!CR41="ประยุกต์",1,[1]original_ver!CR41="ไม่ประยุกต์",0,[1]original_ver!CR41="","")</f>
        <v/>
      </c>
      <c r="CR39" s="15" t="str" cm="1">
        <f t="array" ref="CR39">_xlfn.IFS([1]original_ver!CS41="ประยุกต์",1,[1]original_ver!CS41="ไม่ประยุกต์",0,[1]original_ver!CS41="","")</f>
        <v/>
      </c>
      <c r="CT39" s="15" t="str" cm="1">
        <f t="array" ref="CT39">_xlfn.IFS([1]original_ver!CV41="ประยุกต์",1,[1]original_ver!CV41="ไม่ประยุกต์",0,[1]original_ver!CV41="","")</f>
        <v/>
      </c>
      <c r="CV39" s="15" t="str" cm="1">
        <f t="array" ref="CV39">_xlfn.IFS([1]original_ver!CY41="ประยุกต์",1,[1]original_ver!CY41="ไม่ประยุกต์",0,[1]original_ver!CY41="","")</f>
        <v/>
      </c>
      <c r="CX39" s="15" t="str" cm="1">
        <f t="array" ref="CX39">_xlfn.IFS([1]original_ver!DB41="ประยุกต์",1,[1]original_ver!DB41="ไม่ประยุกต์",0,[1]original_ver!DB41="","")</f>
        <v/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 s="15">
        <v>1</v>
      </c>
      <c r="DG39" s="15">
        <v>3</v>
      </c>
      <c r="DH39" s="15">
        <v>2</v>
      </c>
      <c r="DI39" s="15">
        <v>3</v>
      </c>
      <c r="DN39" s="15" t="s">
        <v>589</v>
      </c>
      <c r="DO39" s="15">
        <v>3</v>
      </c>
      <c r="DP39" s="15">
        <v>3</v>
      </c>
      <c r="DR39" s="166">
        <v>4</v>
      </c>
      <c r="DS39" s="166">
        <v>3.3333333333333335</v>
      </c>
      <c r="DT39" s="166">
        <v>3</v>
      </c>
      <c r="DU39" s="166">
        <v>3.6</v>
      </c>
      <c r="DV39" s="166">
        <v>4</v>
      </c>
      <c r="DW39" s="148">
        <v>4.5</v>
      </c>
      <c r="DX39" s="152">
        <v>4.5999999999999996</v>
      </c>
      <c r="DY39" s="152">
        <v>4.333333333333333</v>
      </c>
      <c r="DZ39" s="148">
        <v>3.75</v>
      </c>
      <c r="EA39" s="152">
        <v>4.4000000000000004</v>
      </c>
      <c r="EB39" s="152">
        <v>4.666666666666667</v>
      </c>
      <c r="EC39" s="152">
        <v>4.25</v>
      </c>
    </row>
    <row r="40" spans="1:133" hidden="1" x14ac:dyDescent="0.2">
      <c r="A40" s="15">
        <v>103</v>
      </c>
      <c r="B40" s="16" t="s">
        <v>590</v>
      </c>
      <c r="C40" cm="1">
        <f t="array" ref="C40">_xlfn.IFS([1]original_ver!D42="Participant",1,[1]original_ver!D42="Non-Participant",0,[1]original_ver!D42="","")</f>
        <v>1</v>
      </c>
      <c r="D40">
        <v>1</v>
      </c>
      <c r="E40" s="17" cm="1">
        <f t="array" ref="E40">_xlfn.IFS([1]original_ver!F42="ชาย",1,[1]original_ver!F42="หญิง",0,[1]original_ver!F42="","")</f>
        <v>1</v>
      </c>
      <c r="F40" s="17">
        <v>38</v>
      </c>
      <c r="G40" s="17" cm="1">
        <f t="array" ref="G40">_xlfn.IFS([1]original_ver!H42="ไม่มีการศึกษา",0,[1]original_ver!H42="ประถมศึกษา",1,[1]original_ver!H42="มัธยมศึกษาตอนต้น",2,[1]original_ver!H42="มัธยมศึกษาตอนปลาย",3,[1]original_ver!H42="อนุปริญญา (ปวช., ปวส., ฝึกหัดครู)",4,[1]original_ver!H42="ปริญญาตรี",5,[1]original_ver!H42="สูงกว่าปริญญาตรี",6,[1]original_ver!H42="","")</f>
        <v>5</v>
      </c>
      <c r="H40" s="17" cm="1">
        <f t="array" ref="H40">_xlfn.IFS([1]original_ver!I42="โสด",1,[1]original_ver!I42="สมรส/อยู่ด้วยกัน",2,[1]original_ver!I42="หย่าร้าง/แยกกันอยู่",3,[1]original_ver!I42="หม้าย",4,[1]original_ver!I42="","")</f>
        <v>2</v>
      </c>
      <c r="I40" s="17">
        <v>3</v>
      </c>
      <c r="J40" s="17">
        <v>16</v>
      </c>
      <c r="K40" s="17" cm="1">
        <f t="array" ref="K40">_xlfn.IFS([1]original_ver!L42="ใช่",1,[1]original_ver!L42="ไม่ใช่",0,[1]original_ver!L42="","")</f>
        <v>1</v>
      </c>
      <c r="L40" s="17" cm="1">
        <f t="array" ref="L40">_xlfn.IFS([1]original_ver!M42="กู้ยืม",1,[1]original_ver!M42="ไม่กู้ยืม",0,[1]original_ver!M42="","")</f>
        <v>1</v>
      </c>
      <c r="M40" s="17">
        <f t="shared" si="0"/>
        <v>1</v>
      </c>
      <c r="N40" s="18">
        <v>150000</v>
      </c>
      <c r="O40" s="17" cm="1">
        <f t="array" ref="O40">_xlfn.IFS([1]original_ver!O42="ใช่",1,[1]original_ver!O42="ไม่ใช่",0,[1]original_ver!O42="","")</f>
        <v>1</v>
      </c>
      <c r="P40" s="15">
        <v>7</v>
      </c>
      <c r="Q40" s="15">
        <v>1</v>
      </c>
      <c r="R40" s="15">
        <v>12</v>
      </c>
      <c r="S40" s="15">
        <v>10000</v>
      </c>
      <c r="T40" s="15">
        <v>12</v>
      </c>
      <c r="U40" s="22">
        <f t="shared" si="1"/>
        <v>833.33333333333337</v>
      </c>
      <c r="AA40" s="15">
        <v>7</v>
      </c>
      <c r="AB40" s="15">
        <v>1</v>
      </c>
      <c r="AC40" s="15">
        <v>12</v>
      </c>
      <c r="AD40" s="15">
        <v>10000</v>
      </c>
      <c r="AE40" s="15">
        <v>12</v>
      </c>
      <c r="AF40" s="37">
        <f t="shared" si="4"/>
        <v>833.33333333333337</v>
      </c>
      <c r="AL40" s="15">
        <v>8</v>
      </c>
      <c r="AM40" s="15">
        <v>5</v>
      </c>
      <c r="AN40" s="15">
        <v>21</v>
      </c>
      <c r="AO40" s="15">
        <v>8400</v>
      </c>
      <c r="AP40" s="15">
        <v>12</v>
      </c>
      <c r="AQ40" s="15"/>
      <c r="AW40" s="15">
        <v>8</v>
      </c>
      <c r="AX40" s="15">
        <v>5</v>
      </c>
      <c r="AY40" s="15">
        <v>21</v>
      </c>
      <c r="AZ40" s="15">
        <v>8400</v>
      </c>
      <c r="BA40" s="15">
        <v>12</v>
      </c>
      <c r="BB40" s="15"/>
      <c r="BH40" s="15">
        <v>1</v>
      </c>
      <c r="BI40" s="15">
        <v>2</v>
      </c>
      <c r="BJ40" s="15">
        <v>23</v>
      </c>
      <c r="BK40" s="15">
        <v>18400</v>
      </c>
      <c r="BL40" s="15">
        <v>10</v>
      </c>
      <c r="BM40" s="15"/>
      <c r="BS40" s="15">
        <v>1</v>
      </c>
      <c r="BT40" s="15">
        <v>2</v>
      </c>
      <c r="BU40" s="15">
        <v>23</v>
      </c>
      <c r="BV40" s="15">
        <v>18400</v>
      </c>
      <c r="BW40" s="15">
        <v>8</v>
      </c>
      <c r="BX40" s="15"/>
      <c r="CD40" s="25">
        <v>2</v>
      </c>
      <c r="CE40" s="25">
        <v>1.6666666666666667</v>
      </c>
      <c r="CF40" s="25">
        <v>1.6666666666666667</v>
      </c>
      <c r="CG40" s="25">
        <v>3.5</v>
      </c>
      <c r="CH40" s="25">
        <v>4.5</v>
      </c>
      <c r="CI40">
        <v>1</v>
      </c>
      <c r="CJ40" cm="1">
        <f t="array" ref="CJ40">_xlfn.IFS([1]original_ver!CH42="จากการเข้าร่วมกิจกรรมอบรม ที่จัดโดยโครงการเกษตรกรปราดเปรื่อง (Smart Farmer)",1,[1]original_ver!CH42="จากการเข้าร่วมกิจกรรมอบรม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ๆ",3,[1]original_ver!CH42="จากการเรียนรู้ผ่านประสบการณ์ของผู้อื่น ได้แก่ เพื่อนบ้าน พี่น้อง เพื่อน และญาติ เป็นต้น",4,[1]original_ver!CH42="ไม่ได้เข้าร่วมกิจกรรมอบรมหรือเรียนรู้ใด ๆ (ข้ามไปข้อ 33)",5)</f>
        <v>5</v>
      </c>
      <c r="CK40" s="15" t="str" cm="1">
        <f t="array" ref="CK40">_xlfn.IFS([1]original_ver!CJ42="ความรู้ทางการเกษตรและการใช้เทคโนโลยีสำหรับการผลิตในฟาร์ม",1,[1]original_ver!CJ42="การวางแผนและจัดการฟาร์ม เช่น การเก็บเกี่ยว การเงิน และการวางแผนทางการตลาด",2,[1]original_ver!CJ42="การเป็นผู้ประกอบการทางการเกษตร",3,[1]original_ver!CJ42="การเพิ่มมูลค่าผลผลิต และการแปรรูปผลผลิต (รวมถึงการพัฒนาคุณภาพผลผลิต)",4,[1]original_ver!CJ42="","")</f>
        <v/>
      </c>
      <c r="CN40" s="15" t="str" cm="1">
        <f t="array" ref="CN40">_xlfn.IFS([1]original_ver!CN42="ความรู้ทางการเกษตรและการใช้เทคโนโลยีสำหรับการผลิตในฟาร์ม",1,[1]original_ver!CN42="การวางแผนและจัดการฟาร์ม เช่น การเก็บเกี่ยว การเงิน และการวางแผนทางการตลาด",2,[1]original_ver!CN42="การเป็นผู้ประกอบการทางการเกษตร",3,[1]original_ver!CN42="การเพิ่มมูลค่าผลผลิต และการแปรรูปผลผลิต (รวมถึงการพัฒนาคุณภาพผลผลิต)",4,[1]original_ver!CN42="","")</f>
        <v/>
      </c>
      <c r="CQ40" s="15" t="str" cm="1">
        <f t="array" ref="CQ40">_xlfn.IFS([1]original_ver!CR42="ประยุกต์",1,[1]original_ver!CR42="ไม่ประยุกต์",0,[1]original_ver!CR42="","")</f>
        <v/>
      </c>
      <c r="CR40" s="15" t="str" cm="1">
        <f t="array" ref="CR40">_xlfn.IFS([1]original_ver!CS42="ประยุกต์",1,[1]original_ver!CS42="ไม่ประยุกต์",0,[1]original_ver!CS42="","")</f>
        <v/>
      </c>
      <c r="CT40" s="15" t="str" cm="1">
        <f t="array" ref="CT40">_xlfn.IFS([1]original_ver!CV42="ประยุกต์",1,[1]original_ver!CV42="ไม่ประยุกต์",0,[1]original_ver!CV42="","")</f>
        <v/>
      </c>
      <c r="CV40" s="15" t="str" cm="1">
        <f t="array" ref="CV40">_xlfn.IFS([1]original_ver!CY42="ประยุกต์",1,[1]original_ver!CY42="ไม่ประยุกต์",0,[1]original_ver!CY42="","")</f>
        <v/>
      </c>
      <c r="CX40" s="15" t="str" cm="1">
        <f t="array" ref="CX40">_xlfn.IFS([1]original_ver!DB42="ประยุกต์",1,[1]original_ver!DB42="ไม่ประยุกต์",0,[1]original_ver!DB42="","")</f>
        <v/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 s="15">
        <v>3</v>
      </c>
      <c r="DG40" s="15">
        <v>3</v>
      </c>
      <c r="DH40" s="15">
        <v>1</v>
      </c>
      <c r="DI40" s="15">
        <v>3</v>
      </c>
      <c r="DL40" s="15">
        <v>2</v>
      </c>
      <c r="DM40" s="15">
        <v>3</v>
      </c>
      <c r="DR40" s="25">
        <v>4.4000000000000004</v>
      </c>
      <c r="DS40" s="25">
        <v>4</v>
      </c>
      <c r="DT40">
        <v>4.5</v>
      </c>
      <c r="DU40" s="25">
        <v>4.5999999999999996</v>
      </c>
      <c r="DV40" s="25">
        <v>3.6666666666666665</v>
      </c>
      <c r="DW40" s="25">
        <v>4.25</v>
      </c>
      <c r="DX40" s="27">
        <v>5</v>
      </c>
      <c r="DY40" s="27">
        <v>4.333333333333333</v>
      </c>
      <c r="DZ40" s="27">
        <v>4.5</v>
      </c>
      <c r="EA40" s="27">
        <v>4.2</v>
      </c>
      <c r="EB40" s="27">
        <v>3.3333333333333335</v>
      </c>
      <c r="EC40">
        <v>4.75</v>
      </c>
    </row>
    <row r="41" spans="1:133" x14ac:dyDescent="0.2">
      <c r="A41" s="15">
        <v>104</v>
      </c>
      <c r="B41" s="16" t="s">
        <v>591</v>
      </c>
      <c r="C41" cm="1">
        <f t="array" ref="C41">_xlfn.IFS([1]original_ver!D43="Participant",1,[1]original_ver!D43="Non-Participant",0,[1]original_ver!D43="","")</f>
        <v>0</v>
      </c>
      <c r="D41">
        <v>1</v>
      </c>
      <c r="E41" s="17" cm="1">
        <f t="array" ref="E41">_xlfn.IFS([1]original_ver!F43="ชาย",1,[1]original_ver!F43="หญิง",0,[1]original_ver!F43="","")</f>
        <v>0</v>
      </c>
      <c r="F41" s="17">
        <v>33</v>
      </c>
      <c r="G41" s="17" cm="1">
        <f t="array" ref="G41">_xlfn.IFS([1]original_ver!H43="ไม่มีการศึกษา",0,[1]original_ver!H43="ประถมศึกษา",1,[1]original_ver!H43="มัธยมศึกษาตอนต้น",2,[1]original_ver!H43="มัธยมศึกษาตอนปลาย",3,[1]original_ver!H43="อนุปริญญา (ปวช., ปวส., ฝึกหัดครู)",4,[1]original_ver!H43="ปริญญาตรี",5,[1]original_ver!H43="สูงกว่าปริญญาตรี",6,[1]original_ver!H43="","")</f>
        <v>2</v>
      </c>
      <c r="H41" s="17" cm="1">
        <f t="array" ref="H41">_xlfn.IFS([1]original_ver!I43="โสด",1,[1]original_ver!I43="สมรส/อยู่ด้วยกัน",2,[1]original_ver!I43="หย่าร้าง/แยกกันอยู่",3,[1]original_ver!I43="หม้าย",4,[1]original_ver!I43="","")</f>
        <v>1</v>
      </c>
      <c r="I41" s="17">
        <v>2</v>
      </c>
      <c r="J41" s="17">
        <v>4</v>
      </c>
      <c r="K41" s="17" cm="1">
        <f t="array" ref="K41">_xlfn.IFS([1]original_ver!L43="ใช่",1,[1]original_ver!L43="ไม่ใช่",0,[1]original_ver!L43="","")</f>
        <v>0</v>
      </c>
      <c r="L41" s="17" cm="1">
        <f t="array" ref="L41">_xlfn.IFS([1]original_ver!M43="กู้ยืม",1,[1]original_ver!M43="ไม่กู้ยืม",0,[1]original_ver!M43="","")</f>
        <v>0</v>
      </c>
      <c r="M41" s="17">
        <f t="shared" si="0"/>
        <v>1</v>
      </c>
      <c r="N41" s="18">
        <v>150000</v>
      </c>
      <c r="O41" s="17" cm="1">
        <f t="array" ref="O41">_xlfn.IFS([1]original_ver!O43="ใช่",1,[1]original_ver!O43="ไม่ใช่",0,[1]original_ver!O43="","")</f>
        <v>0</v>
      </c>
      <c r="P41" s="15">
        <v>1</v>
      </c>
      <c r="Q41" s="15">
        <v>1</v>
      </c>
      <c r="R41" s="15">
        <v>15</v>
      </c>
      <c r="S41" s="15">
        <v>13000</v>
      </c>
      <c r="T41" s="19">
        <v>12</v>
      </c>
      <c r="U41" s="20">
        <f t="shared" si="1"/>
        <v>866.66666666666663</v>
      </c>
      <c r="V41" s="15">
        <v>2</v>
      </c>
      <c r="W41" s="15">
        <v>15</v>
      </c>
      <c r="X41" s="15">
        <v>13000</v>
      </c>
      <c r="Y41" s="15">
        <v>10</v>
      </c>
      <c r="Z41" s="15"/>
      <c r="AA41" s="15">
        <v>1</v>
      </c>
      <c r="AB41" s="15">
        <v>1</v>
      </c>
      <c r="AC41" s="15">
        <v>15</v>
      </c>
      <c r="AD41" s="15">
        <v>13000</v>
      </c>
      <c r="AE41" s="23">
        <v>9</v>
      </c>
      <c r="AF41" s="37">
        <f t="shared" si="4"/>
        <v>866.66666666666663</v>
      </c>
      <c r="AG41" s="15">
        <v>2</v>
      </c>
      <c r="AH41" s="15">
        <v>15</v>
      </c>
      <c r="AI41" s="15">
        <v>13000</v>
      </c>
      <c r="AJ41" s="15">
        <v>8</v>
      </c>
      <c r="AK41" s="15"/>
      <c r="BG41" s="15"/>
      <c r="CC41" s="15"/>
      <c r="CD41" s="25">
        <v>1</v>
      </c>
      <c r="CE41" s="25">
        <v>3</v>
      </c>
      <c r="CF41" s="25">
        <v>3</v>
      </c>
      <c r="CG41" s="25">
        <v>3</v>
      </c>
      <c r="CH41" s="25">
        <v>2</v>
      </c>
      <c r="CI41">
        <v>1</v>
      </c>
      <c r="CJ41" cm="1">
        <f t="array" ref="CJ41">_xlfn.IFS([1]original_ver!CH43="จากการเข้าร่วมกิจกรรมอบรม ที่จัดโดยโครงการเกษตรกรปราดเปรื่อง (Smart Farmer)",1,[1]original_ver!CH43="จากการเข้าร่วมกิจกรรมอบรม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ๆ",3,[1]original_ver!CH43="จากการเรียนรู้ผ่านประสบการณ์ของผู้อื่น ได้แก่ เพื่อนบ้าน พี่น้อง เพื่อน และญาติ เป็นต้น",4,[1]original_ver!CH43="ไม่ได้เข้าร่วมกิจกรรมอบรมหรือเรียนรู้ใด ๆ (ข้ามไปข้อ 33)",5)</f>
        <v>4</v>
      </c>
      <c r="CK41" s="15" cm="1">
        <f t="array" ref="CK41">_xlfn.IFS([1]original_ver!CJ43="ความรู้ทางการเกษตรและการใช้เทคโนโลยีสำหรับการผลิตในฟาร์ม",1,[1]original_ver!CJ43="การวางแผนและจัดการฟาร์ม เช่น การเก็บเกี่ยว การเงิน และการวางแผนทางการตลาด",2,[1]original_ver!CJ43="การเป็นผู้ประกอบการทางการเกษตร",3,[1]original_ver!CJ43="การเพิ่มมูลค่าผลผลิต และการแปรรูปผลผลิต (รวมถึงการพัฒนาคุณภาพผลผลิต)",4,[1]original_ver!CJ43="","")</f>
        <v>4</v>
      </c>
      <c r="CL41" s="15">
        <v>5</v>
      </c>
      <c r="CM41" s="15">
        <v>3</v>
      </c>
      <c r="CN41" s="15" cm="1">
        <f t="array" ref="CN41">_xlfn.IFS([1]original_ver!CN43="ความรู้ทางการเกษตรและการใช้เทคโนโลยีสำหรับการผลิตในฟาร์ม",1,[1]original_ver!CN43="การวางแผนและจัดการฟาร์ม เช่น การเก็บเกี่ยว การเงิน และการวางแผนทางการตลาด",2,[1]original_ver!CN43="การเป็นผู้ประกอบการทางการเกษตร",3,[1]original_ver!CN43="การเพิ่มมูลค่าผลผลิต และการแปรรูปผลผลิต (รวมถึงการพัฒนาคุณภาพผลผลิต)",4,[1]original_ver!CN43="","")</f>
        <v>2</v>
      </c>
      <c r="CO41" s="15">
        <v>1</v>
      </c>
      <c r="CP41" s="15">
        <v>3</v>
      </c>
      <c r="CQ41" s="15" cm="1">
        <f t="array" ref="CQ41">_xlfn.IFS([1]original_ver!CR43="ประยุกต์",1,[1]original_ver!CR43="ไม่ประยุกต์",0,[1]original_ver!CR43="","")</f>
        <v>1</v>
      </c>
      <c r="CR41" s="15" cm="1">
        <f t="array" ref="CR41">_xlfn.IFS([1]original_ver!CS43="ประยุกต์",1,[1]original_ver!CS43="ไม่ประยุกต์",0,[1]original_ver!CS43="","")</f>
        <v>1</v>
      </c>
      <c r="CT41" s="15" cm="1">
        <f t="array" ref="CT41">_xlfn.IFS([1]original_ver!CV43="ประยุกต์",1,[1]original_ver!CV43="ไม่ประยุกต์",0,[1]original_ver!CV43="","")</f>
        <v>1</v>
      </c>
      <c r="CV41" s="15" cm="1">
        <f t="array" ref="CV41">_xlfn.IFS([1]original_ver!CY43="ประยุกต์",1,[1]original_ver!CY43="ไม่ประยุกต์",0,[1]original_ver!CY43="","")</f>
        <v>1</v>
      </c>
      <c r="CX41" s="15" cm="1">
        <f t="array" ref="CX41">_xlfn.IFS([1]original_ver!DB43="ประยุกต์",1,[1]original_ver!DB43="ไม่ประยุกต์",0,[1]original_ver!DB43="","")</f>
        <v>1</v>
      </c>
      <c r="DF41" s="15">
        <v>2</v>
      </c>
      <c r="DG41" s="15">
        <v>3</v>
      </c>
      <c r="DH41" s="15">
        <v>3</v>
      </c>
      <c r="DI41" s="15">
        <v>3</v>
      </c>
      <c r="DL41" s="15">
        <v>1</v>
      </c>
      <c r="DM41" s="15">
        <v>3</v>
      </c>
      <c r="DR41" s="166">
        <v>5</v>
      </c>
      <c r="DS41" s="166">
        <v>3</v>
      </c>
      <c r="DT41" s="166">
        <v>4</v>
      </c>
      <c r="DU41" s="166">
        <v>4</v>
      </c>
      <c r="DV41" s="166">
        <v>4</v>
      </c>
      <c r="DW41" s="148">
        <v>4</v>
      </c>
      <c r="DX41" s="152">
        <v>4.8</v>
      </c>
      <c r="DY41" s="152">
        <v>4.333333333333333</v>
      </c>
      <c r="DZ41" s="148">
        <v>4.75</v>
      </c>
      <c r="EA41" s="152">
        <v>4.5999999999999996</v>
      </c>
      <c r="EB41" s="152">
        <v>4.666666666666667</v>
      </c>
      <c r="EC41" s="152">
        <v>3.75</v>
      </c>
    </row>
    <row r="42" spans="1:133" x14ac:dyDescent="0.2">
      <c r="A42" s="15">
        <v>105</v>
      </c>
      <c r="B42" s="44" t="s">
        <v>592</v>
      </c>
      <c r="C42" cm="1">
        <f t="array" ref="C42">_xlfn.IFS([1]original_ver!D44="Participant",1,[1]original_ver!D44="Non-Participant",0,[1]original_ver!D44="","")</f>
        <v>0</v>
      </c>
      <c r="D42">
        <v>1</v>
      </c>
      <c r="E42" s="17" cm="1">
        <f t="array" ref="E42">_xlfn.IFS([1]original_ver!F44="ชาย",1,[1]original_ver!F44="หญิง",0,[1]original_ver!F44="","")</f>
        <v>1</v>
      </c>
      <c r="F42" s="17">
        <v>46</v>
      </c>
      <c r="G42" s="17" cm="1">
        <f t="array" ref="G42">_xlfn.IFS([1]original_ver!H44="ไม่มีการศึกษา",0,[1]original_ver!H44="ประถมศึกษา",1,[1]original_ver!H44="มัธยมศึกษาตอนต้น",2,[1]original_ver!H44="มัธยมศึกษาตอนปลาย",3,[1]original_ver!H44="อนุปริญญา (ปวช., ปวส., ฝึกหัดครู)",4,[1]original_ver!H44="ปริญญาตรี",5,[1]original_ver!H44="สูงกว่าปริญญาตรี",6,[1]original_ver!H44="","")</f>
        <v>4</v>
      </c>
      <c r="H42" s="17" cm="1">
        <f t="array" ref="H42">_xlfn.IFS([1]original_ver!I44="โสด",1,[1]original_ver!I44="สมรส/อยู่ด้วยกัน",2,[1]original_ver!I44="หย่าร้าง/แยกกันอยู่",3,[1]original_ver!I44="หม้าย",4,[1]original_ver!I44="","")</f>
        <v>1</v>
      </c>
      <c r="I42" s="17">
        <v>2</v>
      </c>
      <c r="J42" s="17">
        <v>3</v>
      </c>
      <c r="K42" s="17" cm="1">
        <f t="array" ref="K42">_xlfn.IFS([1]original_ver!L44="ใช่",1,[1]original_ver!L44="ไม่ใช่",0,[1]original_ver!L44="","")</f>
        <v>0</v>
      </c>
      <c r="L42" s="17" cm="1">
        <f t="array" ref="L42">_xlfn.IFS([1]original_ver!M44="กู้ยืม",1,[1]original_ver!M44="ไม่กู้ยืม",0,[1]original_ver!M44="","")</f>
        <v>1</v>
      </c>
      <c r="M42" s="17">
        <f t="shared" si="0"/>
        <v>0</v>
      </c>
      <c r="N42" s="18"/>
      <c r="O42" s="17" cm="1">
        <f t="array" ref="O42">_xlfn.IFS([1]original_ver!O44="ใช่",1,[1]original_ver!O44="ไม่ใช่",0,[1]original_ver!O44="","")</f>
        <v>0</v>
      </c>
      <c r="P42" s="15">
        <v>7</v>
      </c>
      <c r="Q42" s="15">
        <v>10</v>
      </c>
      <c r="R42" s="15">
        <v>60</v>
      </c>
      <c r="S42" s="15">
        <v>70000</v>
      </c>
      <c r="T42" s="15" t="s">
        <v>593</v>
      </c>
      <c r="U42" s="22">
        <f t="shared" si="1"/>
        <v>1166.6666666666667</v>
      </c>
      <c r="AA42" s="15">
        <v>7</v>
      </c>
      <c r="AB42" s="15">
        <v>10</v>
      </c>
      <c r="AC42" s="15">
        <v>130</v>
      </c>
      <c r="AD42" s="15">
        <v>80000</v>
      </c>
      <c r="AE42" s="15" t="s">
        <v>593</v>
      </c>
      <c r="AF42" s="37">
        <f t="shared" si="4"/>
        <v>615.38461538461536</v>
      </c>
      <c r="CD42" s="25">
        <v>1.25</v>
      </c>
      <c r="CE42" s="25">
        <v>2</v>
      </c>
      <c r="CF42" s="25">
        <v>1.3333333333333333</v>
      </c>
      <c r="CG42" s="25">
        <v>2</v>
      </c>
      <c r="CH42" s="25">
        <v>1.5</v>
      </c>
      <c r="CI42">
        <v>1</v>
      </c>
      <c r="CJ42" cm="1">
        <f t="array" ref="CJ42">_xlfn.IFS([1]original_ver!CH44="จากการเข้าร่วมกิจกรรมอบรม ที่จัดโดยโครงการเกษตรกรปราดเปรื่อง (Smart Farmer)",1,[1]original_ver!CH44="จากการเข้าร่วมกิจกรรมอบรม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ๆ",3,[1]original_ver!CH44="จากการเรียนรู้ผ่านประสบการณ์ของผู้อื่น ได้แก่ เพื่อนบ้าน พี่น้อง เพื่อน และญาติ เป็นต้น",4,[1]original_ver!CH44="ไม่ได้เข้าร่วมกิจกรรมอบรมหรือเรียนรู้ใด ๆ (ข้ามไปข้อ 33)",5)</f>
        <v>4</v>
      </c>
      <c r="CK42" s="15" cm="1">
        <f t="array" ref="CK42">_xlfn.IFS([1]original_ver!CJ44="ความรู้ทางการเกษตรและการใช้เทคโนโลยีสำหรับการผลิตในฟาร์ม",1,[1]original_ver!CJ44="การวางแผนและจัดการฟาร์ม เช่น การเก็บเกี่ยว การเงิน และการวางแผนทางการตลาด",2,[1]original_ver!CJ44="การเป็นผู้ประกอบการทางการเกษตร",3,[1]original_ver!CJ44="การเพิ่มมูลค่าผลผลิต และการแปรรูปผลผลิต (รวมถึงการพัฒนาคุณภาพผลผลิต)",4,[1]original_ver!CJ44="","")</f>
        <v>4</v>
      </c>
      <c r="CL42" s="15">
        <v>20</v>
      </c>
      <c r="CM42" s="15">
        <v>4</v>
      </c>
      <c r="CN42" s="15" cm="1">
        <f t="array" ref="CN42">_xlfn.IFS([1]original_ver!CN44="ความรู้ทางการเกษตรและการใช้เทคโนโลยีสำหรับการผลิตในฟาร์ม",1,[1]original_ver!CN44="การวางแผนและจัดการฟาร์ม เช่น การเก็บเกี่ยว การเงิน และการวางแผนทางการตลาด",2,[1]original_ver!CN44="การเป็นผู้ประกอบการทางการเกษตร",3,[1]original_ver!CN44="การเพิ่มมูลค่าผลผลิต และการแปรรูปผลผลิต (รวมถึงการพัฒนาคุณภาพผลผลิต)",4,[1]original_ver!CN44="","")</f>
        <v>1</v>
      </c>
      <c r="CO42" s="15">
        <v>1</v>
      </c>
      <c r="CP42" s="15">
        <v>4</v>
      </c>
      <c r="CQ42" s="15" cm="1">
        <f t="array" ref="CQ42">_xlfn.IFS([1]original_ver!CR44="ประยุกต์",1,[1]original_ver!CR44="ไม่ประยุกต์",0,[1]original_ver!CR44="","")</f>
        <v>1</v>
      </c>
      <c r="CR42" s="15" cm="1">
        <f t="array" ref="CR42">_xlfn.IFS([1]original_ver!CS44="ประยุกต์",1,[1]original_ver!CS44="ไม่ประยุกต์",0,[1]original_ver!CS44="","")</f>
        <v>1</v>
      </c>
      <c r="CT42" s="15" cm="1">
        <f t="array" ref="CT42">_xlfn.IFS([1]original_ver!CV44="ประยุกต์",1,[1]original_ver!CV44="ไม่ประยุกต์",0,[1]original_ver!CV44="","")</f>
        <v>1</v>
      </c>
      <c r="CV42" s="15" cm="1">
        <f t="array" ref="CV42">_xlfn.IFS([1]original_ver!CY44="ประยุกต์",1,[1]original_ver!CY44="ไม่ประยุกต์",0,[1]original_ver!CY44="","")</f>
        <v>1</v>
      </c>
      <c r="CX42" s="15" cm="1">
        <f t="array" ref="CX42">_xlfn.IFS([1]original_ver!DB44="ประยุกต์",1,[1]original_ver!DB44="ไม่ประยุกต์",0,[1]original_ver!DB44="","")</f>
        <v>1</v>
      </c>
      <c r="DF42" s="15">
        <v>2</v>
      </c>
      <c r="DG42" s="15">
        <v>4</v>
      </c>
      <c r="DH42" s="15">
        <v>3</v>
      </c>
      <c r="DI42" s="15">
        <v>4</v>
      </c>
      <c r="DL42" s="15">
        <v>1</v>
      </c>
      <c r="DM42" s="15">
        <v>4</v>
      </c>
      <c r="DR42" s="25">
        <v>5</v>
      </c>
      <c r="DS42" s="25">
        <v>4</v>
      </c>
      <c r="DT42">
        <v>4.5</v>
      </c>
      <c r="DU42" s="25">
        <v>4</v>
      </c>
      <c r="DV42" s="25">
        <v>3.6666666666666665</v>
      </c>
      <c r="DW42" s="25">
        <v>4.25</v>
      </c>
      <c r="DX42" s="27">
        <v>5</v>
      </c>
      <c r="DY42" s="27">
        <v>4.666666666666667</v>
      </c>
      <c r="DZ42" s="27">
        <v>5</v>
      </c>
      <c r="EA42" s="27">
        <v>4</v>
      </c>
      <c r="EB42" s="27">
        <v>5</v>
      </c>
      <c r="EC42">
        <v>5</v>
      </c>
    </row>
    <row r="43" spans="1:133" hidden="1" x14ac:dyDescent="0.2">
      <c r="A43" s="15">
        <v>107</v>
      </c>
      <c r="B43" s="44" t="s">
        <v>594</v>
      </c>
      <c r="C43" cm="1">
        <f t="array" ref="C43">_xlfn.IFS([1]original_ver!D45="Participant",1,[1]original_ver!D45="Non-Participant",0,[1]original_ver!D45="","")</f>
        <v>0</v>
      </c>
      <c r="D43">
        <v>1</v>
      </c>
      <c r="E43" s="17" cm="1">
        <f t="array" ref="E43">_xlfn.IFS([1]original_ver!F45="ชาย",1,[1]original_ver!F45="หญิง",0,[1]original_ver!F45="","")</f>
        <v>1</v>
      </c>
      <c r="F43" s="17">
        <v>65</v>
      </c>
      <c r="G43" s="17" cm="1">
        <f t="array" ref="G43">_xlfn.IFS([1]original_ver!H45="ไม่มีการศึกษา",0,[1]original_ver!H45="ประถมศึกษา",1,[1]original_ver!H45="มัธยมศึกษาตอนต้น",2,[1]original_ver!H45="มัธยมศึกษาตอนปลาย",3,[1]original_ver!H45="อนุปริญญา (ปวช., ปวส., ฝึกหัดครู)",4,[1]original_ver!H45="ปริญญาตรี",5,[1]original_ver!H45="สูงกว่าปริญญาตรี",6,[1]original_ver!H45="","")</f>
        <v>5</v>
      </c>
      <c r="H43" s="17" cm="1">
        <f t="array" ref="H43">_xlfn.IFS([1]original_ver!I45="โสด",1,[1]original_ver!I45="สมรส/อยู่ด้วยกัน",2,[1]original_ver!I45="หย่าร้าง/แยกกันอยู่",3,[1]original_ver!I45="หม้าย",4,[1]original_ver!I45="","")</f>
        <v>2</v>
      </c>
      <c r="I43" s="17">
        <v>6</v>
      </c>
      <c r="J43" s="17">
        <v>27</v>
      </c>
      <c r="K43" s="17" cm="1">
        <f t="array" ref="K43">_xlfn.IFS([1]original_ver!L45="ใช่",1,[1]original_ver!L45="ไม่ใช่",0,[1]original_ver!L45="","")</f>
        <v>0</v>
      </c>
      <c r="L43" s="17" cm="1">
        <f t="array" ref="L43">_xlfn.IFS([1]original_ver!M45="กู้ยืม",1,[1]original_ver!M45="ไม่กู้ยืม",0,[1]original_ver!M45="","")</f>
        <v>0</v>
      </c>
      <c r="M43" s="17">
        <f t="shared" si="0"/>
        <v>1</v>
      </c>
      <c r="N43" s="18">
        <v>180000</v>
      </c>
      <c r="O43" s="17" cm="1">
        <f t="array" ref="O43">_xlfn.IFS([1]original_ver!O45="ใช่",1,[1]original_ver!O45="ไม่ใช่",0,[1]original_ver!O45="","")</f>
        <v>0</v>
      </c>
      <c r="P43" s="15">
        <v>7</v>
      </c>
      <c r="Q43" s="15">
        <v>1</v>
      </c>
      <c r="R43" s="15">
        <v>8</v>
      </c>
      <c r="S43" s="15">
        <v>15000</v>
      </c>
      <c r="T43" s="15">
        <v>32</v>
      </c>
      <c r="U43" s="22">
        <f t="shared" si="1"/>
        <v>1875</v>
      </c>
      <c r="AA43" s="15">
        <v>7</v>
      </c>
      <c r="AB43" s="15">
        <v>1</v>
      </c>
      <c r="AC43" s="15">
        <v>8</v>
      </c>
      <c r="AD43" s="15">
        <v>13000</v>
      </c>
      <c r="AE43" s="15">
        <v>32</v>
      </c>
      <c r="AF43" s="37">
        <f t="shared" si="4"/>
        <v>1625</v>
      </c>
      <c r="CD43" s="25">
        <v>2</v>
      </c>
      <c r="CE43" s="25">
        <v>2.3333333333333335</v>
      </c>
      <c r="CF43" s="25">
        <v>1.3333333333333333</v>
      </c>
      <c r="CG43" s="25">
        <v>2.5</v>
      </c>
      <c r="CH43" s="25">
        <v>1.5</v>
      </c>
      <c r="CI43">
        <v>1</v>
      </c>
      <c r="CJ43" cm="1">
        <f t="array" ref="CJ43">_xlfn.IFS([1]original_ver!CH45="จากการเข้าร่วมกิจกรรมอบรม ที่จัดโดยโครงการเกษตรกรปราดเปรื่อง (Smart Farmer)",1,[1]original_ver!CH45="จากการเข้าร่วมกิจกรรมอบรม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ๆ",3,[1]original_ver!CH45="จากการเรียนรู้ผ่านประสบการณ์ของผู้อื่น ได้แก่ เพื่อนบ้าน พี่น้อง เพื่อน และญาติ เป็นต้น",4,[1]original_ver!CH45="ไม่ได้เข้าร่วมกิจกรรมอบรมหรือเรียนรู้ใด ๆ (ข้ามไปข้อ 33)",5)</f>
        <v>5</v>
      </c>
      <c r="CK43" s="15" t="str" cm="1">
        <f t="array" ref="CK43">_xlfn.IFS([1]original_ver!CJ45="ความรู้ทางการเกษตรและการใช้เทคโนโลยีสำหรับการผลิตในฟาร์ม",1,[1]original_ver!CJ45="การวางแผนและจัดการฟาร์ม เช่น การเก็บเกี่ยว การเงิน และการวางแผนทางการตลาด",2,[1]original_ver!CJ45="การเป็นผู้ประกอบการทางการเกษตร",3,[1]original_ver!CJ45="การเพิ่มมูลค่าผลผลิต และการแปรรูปผลผลิต (รวมถึงการพัฒนาคุณภาพผลผลิต)",4,[1]original_ver!CJ45="","")</f>
        <v/>
      </c>
      <c r="CN43" s="15" t="str" cm="1">
        <f t="array" ref="CN43">_xlfn.IFS([1]original_ver!CN45="ความรู้ทางการเกษตรและการใช้เทคโนโลยีสำหรับการผลิตในฟาร์ม",1,[1]original_ver!CN45="การวางแผนและจัดการฟาร์ม เช่น การเก็บเกี่ยว การเงิน และการวางแผนทางการตลาด",2,[1]original_ver!CN45="การเป็นผู้ประกอบการทางการเกษตร",3,[1]original_ver!CN45="การเพิ่มมูลค่าผลผลิต และการแปรรูปผลผลิต (รวมถึงการพัฒนาคุณภาพผลผลิต)",4,[1]original_ver!CN45="","")</f>
        <v/>
      </c>
      <c r="CQ43" s="15" t="str" cm="1">
        <f t="array" ref="CQ43">_xlfn.IFS([1]original_ver!CR45="ประยุกต์",1,[1]original_ver!CR45="ไม่ประยุกต์",0,[1]original_ver!CR45="","")</f>
        <v/>
      </c>
      <c r="CR43" s="15" t="str" cm="1">
        <f t="array" ref="CR43">_xlfn.IFS([1]original_ver!CS45="ประยุกต์",1,[1]original_ver!CS45="ไม่ประยุกต์",0,[1]original_ver!CS45="","")</f>
        <v/>
      </c>
      <c r="CT43" s="15" t="str" cm="1">
        <f t="array" ref="CT43">_xlfn.IFS([1]original_ver!CV45="ประยุกต์",1,[1]original_ver!CV45="ไม่ประยุกต์",0,[1]original_ver!CV45="","")</f>
        <v/>
      </c>
      <c r="CV43" s="15" t="str" cm="1">
        <f t="array" ref="CV43">_xlfn.IFS([1]original_ver!CY45="ประยุกต์",1,[1]original_ver!CY45="ไม่ประยุกต์",0,[1]original_ver!CY45="","")</f>
        <v/>
      </c>
      <c r="CX43" s="15" t="str" cm="1">
        <f t="array" ref="CX43">_xlfn.IFS([1]original_ver!DB45="ประยุกต์",1,[1]original_ver!DB45="ไม่ประยุกต์",0,[1]original_ver!DB45="","")</f>
        <v/>
      </c>
      <c r="DF43" s="15">
        <v>1</v>
      </c>
      <c r="DG43" s="15">
        <v>2</v>
      </c>
      <c r="DH43" s="15">
        <v>2</v>
      </c>
      <c r="DI43" s="15">
        <v>2</v>
      </c>
      <c r="DL43" s="15">
        <v>3</v>
      </c>
      <c r="DM43" s="15">
        <v>2</v>
      </c>
      <c r="DR43" s="166">
        <v>4</v>
      </c>
      <c r="DS43" s="166">
        <v>4</v>
      </c>
      <c r="DT43" s="166">
        <v>4</v>
      </c>
      <c r="DU43" s="166">
        <v>4</v>
      </c>
      <c r="DV43" s="166">
        <v>3</v>
      </c>
      <c r="DW43" s="148">
        <v>3</v>
      </c>
      <c r="DX43" s="152">
        <v>4.5999999999999996</v>
      </c>
      <c r="DY43" s="152">
        <v>5</v>
      </c>
      <c r="DZ43" s="148">
        <v>4.75</v>
      </c>
      <c r="EA43" s="152">
        <v>4.2</v>
      </c>
      <c r="EB43" s="152">
        <v>4</v>
      </c>
      <c r="EC43" s="152">
        <v>4.75</v>
      </c>
    </row>
    <row r="44" spans="1:133" hidden="1" x14ac:dyDescent="0.2">
      <c r="A44" s="15">
        <v>108</v>
      </c>
      <c r="B44" s="44" t="s">
        <v>595</v>
      </c>
      <c r="C44" cm="1">
        <f t="array" ref="C44">_xlfn.IFS([1]original_ver!D46="Participant",1,[1]original_ver!D46="Non-Participant",0,[1]original_ver!D46="","")</f>
        <v>0</v>
      </c>
      <c r="D44">
        <v>5</v>
      </c>
      <c r="E44" s="17" cm="1">
        <f t="array" ref="E44">_xlfn.IFS([1]original_ver!F46="ชาย",1,[1]original_ver!F46="หญิง",0,[1]original_ver!F46="","")</f>
        <v>1</v>
      </c>
      <c r="F44" s="17">
        <v>50</v>
      </c>
      <c r="G44" s="17" cm="1">
        <f t="array" ref="G44">_xlfn.IFS([1]original_ver!H46="ไม่มีการศึกษา",0,[1]original_ver!H46="ประถมศึกษา",1,[1]original_ver!H46="มัธยมศึกษาตอนต้น",2,[1]original_ver!H46="มัธยมศึกษาตอนปลาย",3,[1]original_ver!H46="อนุปริญญา (ปวช., ปวส., ฝึกหัดครู)",4,[1]original_ver!H46="ปริญญาตรี",5,[1]original_ver!H46="สูงกว่าปริญญาตรี",6,[1]original_ver!H46="","")</f>
        <v>3</v>
      </c>
      <c r="H44" s="17" cm="1">
        <f t="array" ref="H44">_xlfn.IFS([1]original_ver!I46="โสด",1,[1]original_ver!I46="สมรส/อยู่ด้วยกัน",2,[1]original_ver!I46="หย่าร้าง/แยกกันอยู่",3,[1]original_ver!I46="หม้าย",4,[1]original_ver!I46="","")</f>
        <v>2</v>
      </c>
      <c r="I44" s="17">
        <v>6</v>
      </c>
      <c r="J44" s="17">
        <v>12</v>
      </c>
      <c r="K44" s="17" cm="1">
        <f t="array" ref="K44">_xlfn.IFS([1]original_ver!L46="ใช่",1,[1]original_ver!L46="ไม่ใช่",0,[1]original_ver!L46="","")</f>
        <v>0</v>
      </c>
      <c r="L44" s="17" cm="1">
        <f t="array" ref="L44">_xlfn.IFS([1]original_ver!M46="กู้ยืม",1,[1]original_ver!M46="ไม่กู้ยืม",0,[1]original_ver!M46="","")</f>
        <v>0</v>
      </c>
      <c r="M44" s="17">
        <f t="shared" si="0"/>
        <v>0</v>
      </c>
      <c r="N44" s="18"/>
      <c r="O44" s="17" cm="1">
        <f t="array" ref="O44">_xlfn.IFS([1]original_ver!O46="ใช่",1,[1]original_ver!O46="ไม่ใช่",0,[1]original_ver!O46="","")</f>
        <v>1</v>
      </c>
      <c r="P44" s="15">
        <v>7</v>
      </c>
      <c r="Q44" s="15">
        <v>1</v>
      </c>
      <c r="R44" s="15">
        <v>5</v>
      </c>
      <c r="S44" s="15">
        <v>8000</v>
      </c>
      <c r="T44" s="15">
        <v>100</v>
      </c>
      <c r="U44" s="22">
        <f t="shared" si="1"/>
        <v>1600</v>
      </c>
      <c r="AA44" s="15">
        <v>7</v>
      </c>
      <c r="AB44" s="15">
        <v>1</v>
      </c>
      <c r="AC44" s="15">
        <v>5</v>
      </c>
      <c r="AD44" s="15">
        <v>8000</v>
      </c>
      <c r="AE44" s="15">
        <v>100</v>
      </c>
      <c r="AF44" s="37">
        <f t="shared" si="4"/>
        <v>1600</v>
      </c>
      <c r="CD44" s="25">
        <v>1.75</v>
      </c>
      <c r="CE44" s="25">
        <v>2</v>
      </c>
      <c r="CF44" s="25">
        <v>1.6666666666666667</v>
      </c>
      <c r="CG44" s="25">
        <v>2.5</v>
      </c>
      <c r="CH44" s="25">
        <v>2</v>
      </c>
      <c r="CI44">
        <v>3</v>
      </c>
      <c r="CJ44" cm="1">
        <f t="array" ref="CJ44">_xlfn.IFS([1]original_ver!CH46="จากการเข้าร่วมกิจกรรมอบรม ที่จัดโดยโครงการเกษตรกรปราดเปรื่อง (Smart Farmer)",1,[1]original_ver!CH46="จากการเข้าร่วมกิจกรรมอบรม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ๆ",3,[1]original_ver!CH46="จากการเรียนรู้ผ่านประสบการณ์ของผู้อื่น ได้แก่ เพื่อนบ้าน พี่น้อง เพื่อน และญาติ เป็นต้น",4,[1]original_ver!CH46="ไม่ได้เข้าร่วมกิจกรรมอบรมหรือเรียนรู้ใด ๆ (ข้ามไปข้อ 33)",5)</f>
        <v>4</v>
      </c>
      <c r="CK44" s="15" cm="1">
        <f t="array" ref="CK44">_xlfn.IFS([1]original_ver!CJ46="ความรู้ทางการเกษตรและการใช้เทคโนโลยีสำหรับการผลิตในฟาร์ม",1,[1]original_ver!CJ46="การวางแผนและจัดการฟาร์ม เช่น การเก็บเกี่ยว การเงิน และการวางแผนทางการตลาด",2,[1]original_ver!CJ46="การเป็นผู้ประกอบการทางการเกษตร",3,[1]original_ver!CJ46="การเพิ่มมูลค่าผลผลิต และการแปรรูปผลผลิต (รวมถึงการพัฒนาคุณภาพผลผลิต)",4,[1]original_ver!CJ46="","")</f>
        <v>3</v>
      </c>
      <c r="CL44" s="15">
        <v>2</v>
      </c>
      <c r="CM44" s="15">
        <v>4</v>
      </c>
      <c r="CN44" s="15" cm="1">
        <f t="array" ref="CN44">_xlfn.IFS([1]original_ver!CN46="ความรู้ทางการเกษตรและการใช้เทคโนโลยีสำหรับการผลิตในฟาร์ม",1,[1]original_ver!CN46="การวางแผนและจัดการฟาร์ม เช่น การเก็บเกี่ยว การเงิน และการวางแผนทางการตลาด",2,[1]original_ver!CN46="การเป็นผู้ประกอบการทางการเกษตร",3,[1]original_ver!CN46="การเพิ่มมูลค่าผลผลิต และการแปรรูปผลผลิต (รวมถึงการพัฒนาคุณภาพผลผลิต)",4,[1]original_ver!CN46="","")</f>
        <v>1</v>
      </c>
      <c r="CO44" s="15">
        <v>1</v>
      </c>
      <c r="CP44" s="15">
        <v>4</v>
      </c>
      <c r="CQ44" s="15" cm="1">
        <f t="array" ref="CQ44">_xlfn.IFS([1]original_ver!CR46="ประยุกต์",1,[1]original_ver!CR46="ไม่ประยุกต์",0,[1]original_ver!CR46="","")</f>
        <v>1</v>
      </c>
      <c r="CR44" s="15" cm="1">
        <f t="array" ref="CR44">_xlfn.IFS([1]original_ver!CS46="ประยุกต์",1,[1]original_ver!CS46="ไม่ประยุกต์",0,[1]original_ver!CS46="","")</f>
        <v>1</v>
      </c>
      <c r="CT44" s="15" cm="1">
        <f t="array" ref="CT44">_xlfn.IFS([1]original_ver!CV46="ประยุกต์",1,[1]original_ver!CV46="ไม่ประยุกต์",0,[1]original_ver!CV46="","")</f>
        <v>1</v>
      </c>
      <c r="CV44" s="15" cm="1">
        <f t="array" ref="CV44">_xlfn.IFS([1]original_ver!CY46="ประยุกต์",1,[1]original_ver!CY46="ไม่ประยุกต์",0,[1]original_ver!CY46="","")</f>
        <v>1</v>
      </c>
      <c r="CX44" s="15" cm="1">
        <f t="array" ref="CX44">_xlfn.IFS([1]original_ver!DB46="ประยุกต์",1,[1]original_ver!DB46="ไม่ประยุกต์",0,[1]original_ver!DB46="","")</f>
        <v>1</v>
      </c>
      <c r="DF44" s="15">
        <v>1</v>
      </c>
      <c r="DG44" s="15">
        <v>4</v>
      </c>
      <c r="DH44" s="15">
        <v>2</v>
      </c>
      <c r="DI44" s="15">
        <v>4</v>
      </c>
      <c r="DJ44" s="15">
        <v>3</v>
      </c>
      <c r="DK44" s="15">
        <v>4</v>
      </c>
      <c r="DR44" s="25">
        <v>4.4000000000000004</v>
      </c>
      <c r="DS44" s="25">
        <v>4.333333333333333</v>
      </c>
      <c r="DT44">
        <v>4.25</v>
      </c>
      <c r="DU44" s="25">
        <v>4.5999999999999996</v>
      </c>
      <c r="DV44" s="25">
        <v>4</v>
      </c>
      <c r="DW44" s="25">
        <v>4.25</v>
      </c>
      <c r="DX44" s="27">
        <v>5</v>
      </c>
      <c r="DY44" s="27">
        <v>4.333333333333333</v>
      </c>
      <c r="DZ44" s="27">
        <v>5</v>
      </c>
      <c r="EA44" s="27">
        <v>4.4000000000000004</v>
      </c>
      <c r="EB44" s="27">
        <v>4.333333333333333</v>
      </c>
      <c r="EC44">
        <v>5</v>
      </c>
    </row>
    <row r="45" spans="1:133" hidden="1" x14ac:dyDescent="0.2">
      <c r="A45" s="15">
        <v>109</v>
      </c>
      <c r="B45" s="44" t="s">
        <v>596</v>
      </c>
      <c r="C45" cm="1">
        <f t="array" ref="C45">_xlfn.IFS([1]original_ver!D47="Participant",1,[1]original_ver!D47="Non-Participant",0,[1]original_ver!D47="","")</f>
        <v>0</v>
      </c>
      <c r="D45">
        <v>4</v>
      </c>
      <c r="E45" s="17" cm="1">
        <f t="array" ref="E45">_xlfn.IFS([1]original_ver!F47="ชาย",1,[1]original_ver!F47="หญิง",0,[1]original_ver!F47="","")</f>
        <v>1</v>
      </c>
      <c r="F45" s="17">
        <v>57</v>
      </c>
      <c r="G45" s="17" cm="1">
        <f t="array" ref="G45">_xlfn.IFS([1]original_ver!H47="ไม่มีการศึกษา",0,[1]original_ver!H47="ประถมศึกษา",1,[1]original_ver!H47="มัธยมศึกษาตอนต้น",2,[1]original_ver!H47="มัธยมศึกษาตอนปลาย",3,[1]original_ver!H47="อนุปริญญา (ปวช., ปวส., ฝึกหัดครู)",4,[1]original_ver!H47="ปริญญาตรี",5,[1]original_ver!H47="สูงกว่าปริญญาตรี",6,[1]original_ver!H47="","")</f>
        <v>1</v>
      </c>
      <c r="H45" s="17" cm="1">
        <f t="array" ref="H45">_xlfn.IFS([1]original_ver!I47="โสด",1,[1]original_ver!I47="สมรส/อยู่ด้วยกัน",2,[1]original_ver!I47="หย่าร้าง/แยกกันอยู่",3,[1]original_ver!I47="หม้าย",4,[1]original_ver!I47="","")</f>
        <v>2</v>
      </c>
      <c r="I45" s="17">
        <v>3</v>
      </c>
      <c r="J45" s="17">
        <v>8</v>
      </c>
      <c r="K45" s="17" cm="1">
        <f t="array" ref="K45">_xlfn.IFS([1]original_ver!L47="ใช่",1,[1]original_ver!L47="ไม่ใช่",0,[1]original_ver!L47="","")</f>
        <v>0</v>
      </c>
      <c r="L45" s="17" cm="1">
        <f t="array" ref="L45">_xlfn.IFS([1]original_ver!M47="กู้ยืม",1,[1]original_ver!M47="ไม่กู้ยืม",0,[1]original_ver!M47="","")</f>
        <v>0</v>
      </c>
      <c r="M45" s="17">
        <f t="shared" si="0"/>
        <v>1</v>
      </c>
      <c r="N45" s="18">
        <v>160000</v>
      </c>
      <c r="O45" s="17" cm="1">
        <f t="array" ref="O45">_xlfn.IFS([1]original_ver!O47="ใช่",1,[1]original_ver!O47="ไม่ใช่",0,[1]original_ver!O47="","")</f>
        <v>0</v>
      </c>
      <c r="P45" s="15">
        <v>7</v>
      </c>
      <c r="Q45" s="15">
        <v>1</v>
      </c>
      <c r="R45" s="15">
        <v>1</v>
      </c>
      <c r="S45" s="15">
        <v>50</v>
      </c>
      <c r="T45" s="15">
        <v>85</v>
      </c>
      <c r="U45" s="22">
        <f t="shared" si="1"/>
        <v>50</v>
      </c>
      <c r="AA45" s="15">
        <v>7</v>
      </c>
      <c r="AB45" s="15">
        <v>1</v>
      </c>
      <c r="AC45" s="15">
        <v>1</v>
      </c>
      <c r="AD45" s="15">
        <v>50</v>
      </c>
      <c r="AE45" s="15">
        <v>85</v>
      </c>
      <c r="AF45" s="37">
        <f t="shared" si="4"/>
        <v>50</v>
      </c>
      <c r="AL45" s="15">
        <v>7</v>
      </c>
      <c r="AM45" s="15">
        <v>1</v>
      </c>
      <c r="AN45" s="15">
        <v>1</v>
      </c>
      <c r="AO45" s="15">
        <v>50</v>
      </c>
      <c r="AP45" s="15">
        <v>85</v>
      </c>
      <c r="AQ45" s="15"/>
      <c r="BM45" s="15"/>
      <c r="CD45" s="25">
        <v>2</v>
      </c>
      <c r="CE45" s="25">
        <v>2</v>
      </c>
      <c r="CF45" s="25">
        <v>2</v>
      </c>
      <c r="CG45" s="25">
        <v>2</v>
      </c>
      <c r="CH45" s="25">
        <v>2.5</v>
      </c>
      <c r="CI45">
        <v>2</v>
      </c>
      <c r="CJ45" cm="1">
        <f t="array" ref="CJ45">_xlfn.IFS([1]original_ver!CH47="จากการเข้าร่วมกิจกรรมอบรม ที่จัดโดยโครงการเกษตรกรปราดเปรื่อง (Smart Farmer)",1,[1]original_ver!CH47="จากการเข้าร่วมกิจกรรมอบรม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ๆ",3,[1]original_ver!CH47="จากการเรียนรู้ผ่านประสบการณ์ของผู้อื่น ได้แก่ เพื่อนบ้าน พี่น้อง เพื่อน และญาติ เป็นต้น",4,[1]original_ver!CH47="ไม่ได้เข้าร่วมกิจกรรมอบรมหรือเรียนรู้ใด ๆ (ข้ามไปข้อ 33)",5)</f>
        <v>5</v>
      </c>
      <c r="CK45" s="15" t="str" cm="1">
        <f t="array" ref="CK45">_xlfn.IFS([1]original_ver!CJ47="ความรู้ทางการเกษตรและการใช้เทคโนโลยีสำหรับการผลิตในฟาร์ม",1,[1]original_ver!CJ47="การวางแผนและจัดการฟาร์ม เช่น การเก็บเกี่ยว การเงิน และการวางแผนทางการตลาด",2,[1]original_ver!CJ47="การเป็นผู้ประกอบการทางการเกษตร",3,[1]original_ver!CJ47="การเพิ่มมูลค่าผลผลิต และการแปรรูปผลผลิต (รวมถึงการพัฒนาคุณภาพผลผลิต)",4,[1]original_ver!CJ47="","")</f>
        <v/>
      </c>
      <c r="CN45" s="15" t="str" cm="1">
        <f t="array" ref="CN45">_xlfn.IFS([1]original_ver!CN47="ความรู้ทางการเกษตรและการใช้เทคโนโลยีสำหรับการผลิตในฟาร์ม",1,[1]original_ver!CN47="การวางแผนและจัดการฟาร์ม เช่น การเก็บเกี่ยว การเงิน และการวางแผนทางการตลาด",2,[1]original_ver!CN47="การเป็นผู้ประกอบการทางการเกษตร",3,[1]original_ver!CN47="การเพิ่มมูลค่าผลผลิต และการแปรรูปผลผลิต (รวมถึงการพัฒนาคุณภาพผลผลิต)",4,[1]original_ver!CN47="","")</f>
        <v/>
      </c>
      <c r="CQ45" s="15" t="str" cm="1">
        <f t="array" ref="CQ45">_xlfn.IFS([1]original_ver!CR47="ประยุกต์",1,[1]original_ver!CR47="ไม่ประยุกต์",0,[1]original_ver!CR47="","")</f>
        <v/>
      </c>
      <c r="CR45" s="15" t="str" cm="1">
        <f t="array" ref="CR45">_xlfn.IFS([1]original_ver!CS47="ประยุกต์",1,[1]original_ver!CS47="ไม่ประยุกต์",0,[1]original_ver!CS47="","")</f>
        <v/>
      </c>
      <c r="CT45" s="15" t="str" cm="1">
        <f t="array" ref="CT45">_xlfn.IFS([1]original_ver!CV47="ประยุกต์",1,[1]original_ver!CV47="ไม่ประยุกต์",0,[1]original_ver!CV47="","")</f>
        <v/>
      </c>
      <c r="CV45" s="15" t="str" cm="1">
        <f t="array" ref="CV45">_xlfn.IFS([1]original_ver!CY47="ประยุกต์",1,[1]original_ver!CY47="ไม่ประยุกต์",0,[1]original_ver!CY47="","")</f>
        <v/>
      </c>
      <c r="CX45" s="15" t="str" cm="1">
        <f t="array" ref="CX45">_xlfn.IFS([1]original_ver!DB47="ประยุกต์",1,[1]original_ver!DB47="ไม่ประยุกต์",0,[1]original_ver!DB47="","")</f>
        <v/>
      </c>
      <c r="DF45" s="15">
        <v>3</v>
      </c>
      <c r="DG45" s="15">
        <v>2</v>
      </c>
      <c r="DH45" s="15">
        <v>1</v>
      </c>
      <c r="DI45" s="15">
        <v>2</v>
      </c>
      <c r="DL45" s="15">
        <v>2</v>
      </c>
      <c r="DM45" s="15">
        <v>2</v>
      </c>
      <c r="DR45" s="166">
        <v>3</v>
      </c>
      <c r="DS45" s="166">
        <v>3</v>
      </c>
      <c r="DT45" s="166">
        <v>3</v>
      </c>
      <c r="DU45" s="166">
        <v>2.2000000000000002</v>
      </c>
      <c r="DV45" s="166">
        <v>2</v>
      </c>
      <c r="DW45" s="148">
        <v>2</v>
      </c>
      <c r="DX45" s="152">
        <v>3.8</v>
      </c>
      <c r="DY45" s="152">
        <v>4.666666666666667</v>
      </c>
      <c r="DZ45" s="148">
        <v>3.75</v>
      </c>
      <c r="EA45" s="152">
        <v>4.5999999999999996</v>
      </c>
      <c r="EB45" s="152">
        <v>4</v>
      </c>
      <c r="EC45" s="152">
        <v>4</v>
      </c>
    </row>
    <row r="46" spans="1:133" x14ac:dyDescent="0.2">
      <c r="A46" s="15">
        <v>110</v>
      </c>
      <c r="B46" s="44" t="s">
        <v>597</v>
      </c>
      <c r="C46" cm="1">
        <f t="array" ref="C46">_xlfn.IFS([1]original_ver!D48="Participant",1,[1]original_ver!D48="Non-Participant",0,[1]original_ver!D48="","")</f>
        <v>0</v>
      </c>
      <c r="D46">
        <v>6</v>
      </c>
      <c r="E46" s="17" cm="1">
        <f t="array" ref="E46">_xlfn.IFS([1]original_ver!F48="ชาย",1,[1]original_ver!F48="หญิง",0,[1]original_ver!F48="","")</f>
        <v>1</v>
      </c>
      <c r="F46" s="17">
        <v>62</v>
      </c>
      <c r="G46" s="17" cm="1">
        <f t="array" ref="G46">_xlfn.IFS([1]original_ver!H48="ไม่มีการศึกษา",0,[1]original_ver!H48="ประถมศึกษา",1,[1]original_ver!H48="มัธยมศึกษาตอนต้น",2,[1]original_ver!H48="มัธยมศึกษาตอนปลาย",3,[1]original_ver!H48="อนุปริญญา (ปวช., ปวส., ฝึกหัดครู)",4,[1]original_ver!H48="ปริญญาตรี",5,[1]original_ver!H48="สูงกว่าปริญญาตรี",6,[1]original_ver!H48="","")</f>
        <v>5</v>
      </c>
      <c r="H46" s="17" cm="1">
        <f t="array" ref="H46">_xlfn.IFS([1]original_ver!I48="โสด",1,[1]original_ver!I48="สมรส/อยู่ด้วยกัน",2,[1]original_ver!I48="หย่าร้าง/แยกกันอยู่",3,[1]original_ver!I48="หม้าย",4,[1]original_ver!I48="","")</f>
        <v>1</v>
      </c>
      <c r="I46" s="17">
        <v>2</v>
      </c>
      <c r="J46" s="17">
        <v>9</v>
      </c>
      <c r="K46" s="17" cm="1">
        <f t="array" ref="K46">_xlfn.IFS([1]original_ver!L48="ใช่",1,[1]original_ver!L48="ไม่ใช่",0,[1]original_ver!L48="","")</f>
        <v>0</v>
      </c>
      <c r="L46" s="17" cm="1">
        <f t="array" ref="L46">_xlfn.IFS([1]original_ver!M48="กู้ยืม",1,[1]original_ver!M48="ไม่กู้ยืม",0,[1]original_ver!M48="","")</f>
        <v>0</v>
      </c>
      <c r="M46" s="17">
        <f t="shared" si="0"/>
        <v>1</v>
      </c>
      <c r="N46" s="18">
        <v>130000</v>
      </c>
      <c r="O46" s="17" cm="1">
        <f t="array" ref="O46">_xlfn.IFS([1]original_ver!O48="ใช่",1,[1]original_ver!O48="ไม่ใช่",0,[1]original_ver!O48="","")</f>
        <v>0</v>
      </c>
      <c r="P46" s="15">
        <v>2</v>
      </c>
      <c r="Q46" s="15">
        <v>1</v>
      </c>
      <c r="R46" s="15">
        <v>20</v>
      </c>
      <c r="S46" s="15">
        <v>3000</v>
      </c>
      <c r="T46" s="15">
        <v>26</v>
      </c>
      <c r="U46" s="22">
        <f t="shared" si="1"/>
        <v>150</v>
      </c>
      <c r="AA46" s="15">
        <v>2</v>
      </c>
      <c r="AB46" s="15">
        <v>1</v>
      </c>
      <c r="AC46" s="15">
        <v>20</v>
      </c>
      <c r="AD46" s="15">
        <v>3000</v>
      </c>
      <c r="AE46" s="15">
        <v>26</v>
      </c>
      <c r="AF46" s="37">
        <f t="shared" si="4"/>
        <v>150</v>
      </c>
      <c r="AL46" s="15">
        <v>9</v>
      </c>
      <c r="AM46" s="15">
        <v>1</v>
      </c>
      <c r="AN46" s="15">
        <v>10</v>
      </c>
      <c r="AO46" s="15">
        <v>400</v>
      </c>
      <c r="AP46" s="45" t="s">
        <v>598</v>
      </c>
      <c r="AQ46" s="45"/>
      <c r="AW46" s="15">
        <v>9</v>
      </c>
      <c r="AX46" s="15">
        <v>1</v>
      </c>
      <c r="AY46" s="15">
        <v>10</v>
      </c>
      <c r="AZ46" s="15">
        <v>400</v>
      </c>
      <c r="BA46" s="45">
        <v>7</v>
      </c>
      <c r="BB46" s="45"/>
      <c r="BH46" s="15">
        <v>8</v>
      </c>
      <c r="BI46" s="15">
        <v>2</v>
      </c>
      <c r="BJ46" s="15">
        <v>0.5</v>
      </c>
      <c r="BK46" s="15">
        <v>300</v>
      </c>
      <c r="BL46" s="15">
        <v>80</v>
      </c>
      <c r="BM46" s="45"/>
      <c r="BS46" s="15">
        <v>8</v>
      </c>
      <c r="BT46" s="15">
        <v>2</v>
      </c>
      <c r="BU46" s="15">
        <v>0.5</v>
      </c>
      <c r="BV46" s="15">
        <v>250</v>
      </c>
      <c r="BW46" s="15">
        <v>80</v>
      </c>
      <c r="BX46" s="45"/>
      <c r="CD46" s="25">
        <v>2</v>
      </c>
      <c r="CE46" s="25">
        <v>1.3333333333333333</v>
      </c>
      <c r="CF46" s="25">
        <v>2.6666666666666665</v>
      </c>
      <c r="CG46" s="25">
        <v>1.5</v>
      </c>
      <c r="CH46" s="25">
        <v>3</v>
      </c>
      <c r="CI46">
        <v>2</v>
      </c>
      <c r="CJ46" cm="1">
        <f t="array" ref="CJ46">_xlfn.IFS([1]original_ver!CH48="จากการเข้าร่วมกิจกรรมอบรม ที่จัดโดยโครงการเกษตรกรปราดเปรื่อง (Smart Farmer)",1,[1]original_ver!CH48="จากการเข้าร่วมกิจกรรมอบรม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ๆ",3,[1]original_ver!CH48="จากการเรียนรู้ผ่านประสบการณ์ของผู้อื่น ได้แก่ เพื่อนบ้าน พี่น้อง เพื่อน และญาติ เป็นต้น",4,[1]original_ver!CH48="ไม่ได้เข้าร่วมกิจกรรมอบรมหรือเรียนรู้ใด ๆ (ข้ามไปข้อ 33)",5)</f>
        <v>4</v>
      </c>
      <c r="CK46" s="15" cm="1">
        <f t="array" ref="CK46">_xlfn.IFS([1]original_ver!CJ48="ความรู้ทางการเกษตรและการใช้เทคโนโลยีสำหรับการผลิตในฟาร์ม",1,[1]original_ver!CJ48="การวางแผนและจัดการฟาร์ม เช่น การเก็บเกี่ยว การเงิน และการวางแผนทางการตลาด",2,[1]original_ver!CJ48="การเป็นผู้ประกอบการทางการเกษตร",3,[1]original_ver!CJ48="การเพิ่มมูลค่าผลผลิต และการแปรรูปผลผลิต (รวมถึงการพัฒนาคุณภาพผลผลิต)",4,[1]original_ver!CJ48="","")</f>
        <v>4</v>
      </c>
      <c r="CL46" s="15">
        <v>4</v>
      </c>
      <c r="CM46" s="15">
        <v>2</v>
      </c>
      <c r="CN46" s="15" cm="1">
        <f t="array" ref="CN46">_xlfn.IFS([1]original_ver!CN48="ความรู้ทางการเกษตรและการใช้เทคโนโลยีสำหรับการผลิตในฟาร์ม",1,[1]original_ver!CN48="การวางแผนและจัดการฟาร์ม เช่น การเก็บเกี่ยว การเงิน และการวางแผนทางการตลาด",2,[1]original_ver!CN48="การเป็นผู้ประกอบการทางการเกษตร",3,[1]original_ver!CN48="การเพิ่มมูลค่าผลผลิต และการแปรรูปผลผลิต (รวมถึงการพัฒนาคุณภาพผลผลิต)",4,[1]original_ver!CN48="","")</f>
        <v>1</v>
      </c>
      <c r="CO46" s="15">
        <v>1</v>
      </c>
      <c r="CP46" s="15">
        <v>4</v>
      </c>
      <c r="CQ46" s="15" cm="1">
        <f t="array" ref="CQ46">_xlfn.IFS([1]original_ver!CR48="ประยุกต์",1,[1]original_ver!CR48="ไม่ประยุกต์",0,[1]original_ver!CR48="","")</f>
        <v>1</v>
      </c>
      <c r="CR46" s="15" cm="1">
        <f t="array" ref="CR46">_xlfn.IFS([1]original_ver!CS48="ประยุกต์",1,[1]original_ver!CS48="ไม่ประยุกต์",0,[1]original_ver!CS48="","")</f>
        <v>1</v>
      </c>
      <c r="CT46" s="15" cm="1">
        <f t="array" ref="CT46">_xlfn.IFS([1]original_ver!CV48="ประยุกต์",1,[1]original_ver!CV48="ไม่ประยุกต์",0,[1]original_ver!CV48="","")</f>
        <v>1</v>
      </c>
      <c r="CV46" s="15" cm="1">
        <f t="array" ref="CV46">_xlfn.IFS([1]original_ver!CY48="ประยุกต์",1,[1]original_ver!CY48="ไม่ประยุกต์",0,[1]original_ver!CY48="","")</f>
        <v>1</v>
      </c>
      <c r="CX46" s="15" cm="1">
        <f t="array" ref="CX46">_xlfn.IFS([1]original_ver!DB48="ประยุกต์",1,[1]original_ver!DB48="ไม่ประยุกต์",0,[1]original_ver!DB48="","")</f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H46" s="15">
        <v>3</v>
      </c>
      <c r="DI46" s="15">
        <v>4</v>
      </c>
      <c r="DJ46" s="15">
        <v>2</v>
      </c>
      <c r="DK46" s="15">
        <v>4</v>
      </c>
      <c r="DL46" s="15">
        <v>1</v>
      </c>
      <c r="DM46" s="15">
        <v>4</v>
      </c>
      <c r="DR46" s="25">
        <v>4.4000000000000004</v>
      </c>
      <c r="DS46" s="25">
        <v>4.666666666666667</v>
      </c>
      <c r="DT46">
        <v>3.5</v>
      </c>
      <c r="DU46" s="25">
        <v>3</v>
      </c>
      <c r="DV46" s="25">
        <v>4</v>
      </c>
      <c r="DW46" s="25">
        <v>4.25</v>
      </c>
      <c r="DX46" s="27">
        <v>5</v>
      </c>
      <c r="DY46" s="27">
        <v>5</v>
      </c>
      <c r="DZ46" s="27">
        <v>5</v>
      </c>
      <c r="EA46" s="27">
        <v>5</v>
      </c>
      <c r="EB46" s="27">
        <v>4.666666666666667</v>
      </c>
      <c r="EC46">
        <v>5</v>
      </c>
    </row>
    <row r="47" spans="1:133" x14ac:dyDescent="0.2">
      <c r="A47" s="15">
        <v>112</v>
      </c>
      <c r="B47" s="16" t="s">
        <v>599</v>
      </c>
      <c r="C47" cm="1">
        <f t="array" ref="C47">_xlfn.IFS([1]original_ver!D49="Participant",1,[1]original_ver!D49="Non-Participant",0,[1]original_ver!D49="","")</f>
        <v>0</v>
      </c>
      <c r="D47">
        <v>5</v>
      </c>
      <c r="E47" s="17" cm="1">
        <f t="array" ref="E47">_xlfn.IFS([1]original_ver!F49="ชาย",1,[1]original_ver!F49="หญิง",0,[1]original_ver!F49="","")</f>
        <v>1</v>
      </c>
      <c r="F47" s="17">
        <v>61</v>
      </c>
      <c r="G47" s="17" cm="1">
        <f t="array" ref="G47">_xlfn.IFS([1]original_ver!H49="ไม่มีการศึกษา",0,[1]original_ver!H49="ประถมศึกษา",1,[1]original_ver!H49="มัธยมศึกษาตอนต้น",2,[1]original_ver!H49="มัธยมศึกษาตอนปลาย",3,[1]original_ver!H49="อนุปริญญา (ปวช., ปวส., ฝึกหัดครู)",4,[1]original_ver!H49="ปริญญาตรี",5,[1]original_ver!H49="สูงกว่าปริญญาตรี",6,[1]original_ver!H49="","")</f>
        <v>1</v>
      </c>
      <c r="H47" s="17" cm="1">
        <f t="array" ref="H47">_xlfn.IFS([1]original_ver!I49="โสด",1,[1]original_ver!I49="สมรส/อยู่ด้วยกัน",2,[1]original_ver!I49="หย่าร้าง/แยกกันอยู่",3,[1]original_ver!I49="หม้าย",4,[1]original_ver!I49="","")</f>
        <v>2</v>
      </c>
      <c r="I47" s="17">
        <v>6</v>
      </c>
      <c r="J47" s="17">
        <v>12</v>
      </c>
      <c r="K47" s="17" cm="1">
        <f t="array" ref="K47">_xlfn.IFS([1]original_ver!L49="ใช่",1,[1]original_ver!L49="ไม่ใช่",0,[1]original_ver!L49="","")</f>
        <v>1</v>
      </c>
      <c r="L47" s="17" cm="1">
        <f t="array" ref="L47">_xlfn.IFS([1]original_ver!M49="กู้ยืม",1,[1]original_ver!M49="ไม่กู้ยืม",0,[1]original_ver!M49="","")</f>
        <v>1</v>
      </c>
      <c r="M47" s="17">
        <f t="shared" si="0"/>
        <v>1</v>
      </c>
      <c r="N47" s="18">
        <v>8500</v>
      </c>
      <c r="O47" s="17" cm="1">
        <f t="array" ref="O47">_xlfn.IFS([1]original_ver!O49="ใช่",1,[1]original_ver!O49="ไม่ใช่",0,[1]original_ver!O49="","")</f>
        <v>1</v>
      </c>
      <c r="P47" s="15">
        <v>4</v>
      </c>
      <c r="Q47" s="15">
        <v>1</v>
      </c>
      <c r="R47" s="15">
        <v>30</v>
      </c>
      <c r="S47" s="22">
        <v>30000</v>
      </c>
      <c r="T47" s="15">
        <v>3.5</v>
      </c>
      <c r="U47" s="22">
        <f t="shared" si="1"/>
        <v>1000</v>
      </c>
      <c r="AA47" s="15">
        <v>4</v>
      </c>
      <c r="AB47" s="15">
        <v>1</v>
      </c>
      <c r="AC47" s="15">
        <v>30</v>
      </c>
      <c r="AD47" s="22">
        <v>36000</v>
      </c>
      <c r="AE47" s="15">
        <v>3.5</v>
      </c>
      <c r="AF47" s="37">
        <f t="shared" si="4"/>
        <v>1200</v>
      </c>
      <c r="AL47" s="15">
        <v>7</v>
      </c>
      <c r="AM47" s="15">
        <v>2</v>
      </c>
      <c r="AN47" s="15">
        <v>100</v>
      </c>
      <c r="AO47" s="15">
        <v>4000</v>
      </c>
      <c r="AP47" s="15">
        <v>11</v>
      </c>
      <c r="AQ47" s="15"/>
      <c r="AW47" s="15">
        <v>7</v>
      </c>
      <c r="AX47" s="15">
        <v>2</v>
      </c>
      <c r="AY47" s="15">
        <v>100</v>
      </c>
      <c r="AZ47" s="15">
        <v>5000</v>
      </c>
      <c r="BA47" s="15">
        <v>11</v>
      </c>
      <c r="BB47" s="15"/>
      <c r="BM47" s="15"/>
      <c r="BX47" s="15"/>
      <c r="CD47" s="25">
        <v>1.5</v>
      </c>
      <c r="CE47" s="25">
        <v>2</v>
      </c>
      <c r="CF47" s="25">
        <v>1.3333333333333333</v>
      </c>
      <c r="CG47" s="25">
        <v>2</v>
      </c>
      <c r="CH47" s="25">
        <v>3.5</v>
      </c>
      <c r="CI47">
        <v>3</v>
      </c>
      <c r="CJ47" cm="1">
        <f t="array" ref="CJ47">_xlfn.IFS([1]original_ver!CH49="จากการเข้าร่วมกิจกรรมอบรม ที่จัดโดยโครงการเกษตรกรปราดเปรื่อง (Smart Farmer)",1,[1]original_ver!CH49="จากการเข้าร่วมกิจกรรมอบรม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ๆ",3,[1]original_ver!CH49="จากการเรียนรู้ผ่านประสบการณ์ของผู้อื่น ได้แก่ เพื่อนบ้าน พี่น้อง เพื่อน และญาติ เป็นต้น",4,[1]original_ver!CH49="ไม่ได้เข้าร่วมกิจกรรมอบรมหรือเรียนรู้ใด ๆ (ข้ามไปข้อ 33)",5)</f>
        <v>4</v>
      </c>
      <c r="CK47" s="15" cm="1">
        <f t="array" ref="CK47">_xlfn.IFS([1]original_ver!CJ49="ความรู้ทางการเกษตรและการใช้เทคโนโลยีสำหรับการผลิตในฟาร์ม",1,[1]original_ver!CJ49="การวางแผนและจัดการฟาร์ม เช่น การเก็บเกี่ยว การเงิน และการวางแผนทางการตลาด",2,[1]original_ver!CJ49="การเป็นผู้ประกอบการทางการเกษตร",3,[1]original_ver!CJ49="การเพิ่มมูลค่าผลผลิต และการแปรรูปผลผลิต (รวมถึงการพัฒนาคุณภาพผลผลิต)",4,[1]original_ver!CJ49="","")</f>
        <v>1</v>
      </c>
      <c r="CL47" s="15">
        <v>3</v>
      </c>
      <c r="CM47" s="15">
        <v>2</v>
      </c>
      <c r="CN47" s="15" cm="1">
        <f t="array" ref="CN47">_xlfn.IFS([1]original_ver!CN49="ความรู้ทางการเกษตรและการใช้เทคโนโลยีสำหรับการผลิตในฟาร์ม",1,[1]original_ver!CN49="การวางแผนและจัดการฟาร์ม เช่น การเก็บเกี่ยว การเงิน และการวางแผนทางการตลาด",2,[1]original_ver!CN49="การเป็นผู้ประกอบการทางการเกษตร",3,[1]original_ver!CN49="การเพิ่มมูลค่าผลผลิต และการแปรรูปผลผลิต (รวมถึงการพัฒนาคุณภาพผลผลิต)",4,[1]original_ver!CN49="","")</f>
        <v>4</v>
      </c>
      <c r="CO47" s="15">
        <v>1</v>
      </c>
      <c r="CP47" s="15">
        <v>2</v>
      </c>
      <c r="CQ47" s="15" cm="1">
        <f t="array" ref="CQ47">_xlfn.IFS([1]original_ver!CR49="ประยุกต์",1,[1]original_ver!CR49="ไม่ประยุกต์",0,[1]original_ver!CR49="","")</f>
        <v>1</v>
      </c>
      <c r="CR47" s="15" cm="1">
        <f t="array" ref="CR47">_xlfn.IFS([1]original_ver!CS49="ประยุกต์",1,[1]original_ver!CS49="ไม่ประยุกต์",0,[1]original_ver!CS49="","")</f>
        <v>1</v>
      </c>
      <c r="CT47" s="15" cm="1">
        <f t="array" ref="CT47">_xlfn.IFS([1]original_ver!CV49="ประยุกต์",1,[1]original_ver!CV49="ไม่ประยุกต์",0,[1]original_ver!CV49="","")</f>
        <v>1</v>
      </c>
      <c r="CV47" s="15" cm="1">
        <f t="array" ref="CV47">_xlfn.IFS([1]original_ver!CY49="ประยุกต์",1,[1]original_ver!CY49="ไม่ประยุกต์",0,[1]original_ver!CY49="","")</f>
        <v>1</v>
      </c>
      <c r="CX47" s="15" cm="1">
        <f t="array" ref="CX47">_xlfn.IFS([1]original_ver!DB49="ประยุกต์",1,[1]original_ver!DB49="ไม่ประยุกต์",0,[1]original_ver!DB49="","")</f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 s="15">
        <v>2</v>
      </c>
      <c r="DG47" s="15">
        <v>2</v>
      </c>
      <c r="DH47" s="15">
        <v>3</v>
      </c>
      <c r="DI47" s="15">
        <v>2</v>
      </c>
      <c r="DL47" s="15">
        <v>1</v>
      </c>
      <c r="DM47" s="15">
        <v>2</v>
      </c>
      <c r="DR47" s="166">
        <v>4.2</v>
      </c>
      <c r="DS47" s="166">
        <v>4</v>
      </c>
      <c r="DT47" s="166">
        <v>4</v>
      </c>
      <c r="DU47" s="166">
        <v>4</v>
      </c>
      <c r="DV47" s="166">
        <v>4</v>
      </c>
      <c r="DW47" s="148">
        <v>3.5</v>
      </c>
      <c r="DX47" s="152">
        <v>4.2</v>
      </c>
      <c r="DY47" s="152">
        <v>4</v>
      </c>
      <c r="DZ47" s="148">
        <v>4.75</v>
      </c>
      <c r="EA47" s="152">
        <v>4.2</v>
      </c>
      <c r="EB47" s="152">
        <v>3.6666666666666665</v>
      </c>
      <c r="EC47" s="152">
        <v>4.5</v>
      </c>
    </row>
    <row r="48" spans="1:133" x14ac:dyDescent="0.2">
      <c r="A48" s="15">
        <v>113</v>
      </c>
      <c r="B48" s="16" t="s">
        <v>600</v>
      </c>
      <c r="C48" cm="1">
        <f t="array" ref="C48">_xlfn.IFS([1]original_ver!D50="Participant",1,[1]original_ver!D50="Non-Participant",0,[1]original_ver!D50="","")</f>
        <v>0</v>
      </c>
      <c r="D48">
        <v>5</v>
      </c>
      <c r="E48" s="17" cm="1">
        <f t="array" ref="E48">_xlfn.IFS([1]original_ver!F50="ชาย",1,[1]original_ver!F50="หญิง",0,[1]original_ver!F50="","")</f>
        <v>1</v>
      </c>
      <c r="F48" s="17">
        <v>59</v>
      </c>
      <c r="G48" s="17" cm="1">
        <f t="array" ref="G48">_xlfn.IFS([1]original_ver!H50="ไม่มีการศึกษา",0,[1]original_ver!H50="ประถมศึกษา",1,[1]original_ver!H50="มัธยมศึกษาตอนต้น",2,[1]original_ver!H50="มัธยมศึกษาตอนปลาย",3,[1]original_ver!H50="อนุปริญญา (ปวช., ปวส., ฝึกหัดครู)",4,[1]original_ver!H50="ปริญญาตรี",5,[1]original_ver!H50="สูงกว่าปริญญาตรี",6,[1]original_ver!H50="","")</f>
        <v>2</v>
      </c>
      <c r="H48" s="17" cm="1">
        <f t="array" ref="H48">_xlfn.IFS([1]original_ver!I50="โสด",1,[1]original_ver!I50="สมรส/อยู่ด้วยกัน",2,[1]original_ver!I50="หย่าร้าง/แยกกันอยู่",3,[1]original_ver!I50="หม้าย",4,[1]original_ver!I50="","")</f>
        <v>2</v>
      </c>
      <c r="I48" s="17">
        <v>4</v>
      </c>
      <c r="J48" s="17">
        <v>5</v>
      </c>
      <c r="K48" s="17" cm="1">
        <f t="array" ref="K48">_xlfn.IFS([1]original_ver!L50="ใช่",1,[1]original_ver!L50="ไม่ใช่",0,[1]original_ver!L50="","")</f>
        <v>1</v>
      </c>
      <c r="L48" s="17" cm="1">
        <f t="array" ref="L48">_xlfn.IFS([1]original_ver!M50="กู้ยืม",1,[1]original_ver!M50="ไม่กู้ยืม",0,[1]original_ver!M50="","")</f>
        <v>0</v>
      </c>
      <c r="M48" s="17">
        <f t="shared" si="0"/>
        <v>0</v>
      </c>
      <c r="N48" s="18"/>
      <c r="O48" s="17" cm="1">
        <f t="array" ref="O48">_xlfn.IFS([1]original_ver!O50="ใช่",1,[1]original_ver!O50="ไม่ใช่",0,[1]original_ver!O50="","")</f>
        <v>1</v>
      </c>
      <c r="P48" s="15">
        <v>4</v>
      </c>
      <c r="Q48" s="15">
        <v>1</v>
      </c>
      <c r="R48" s="15">
        <v>60</v>
      </c>
      <c r="S48" s="22">
        <v>210000</v>
      </c>
      <c r="T48" s="15">
        <v>3.5</v>
      </c>
      <c r="U48" s="22">
        <f t="shared" si="1"/>
        <v>3500</v>
      </c>
      <c r="AA48" s="15">
        <v>4</v>
      </c>
      <c r="AB48" s="15">
        <v>1</v>
      </c>
      <c r="AC48" s="15">
        <v>80</v>
      </c>
      <c r="AD48" s="22">
        <v>320000</v>
      </c>
      <c r="AE48" s="15">
        <v>3.2</v>
      </c>
      <c r="AF48" s="37">
        <f t="shared" si="4"/>
        <v>4000</v>
      </c>
      <c r="AL48" s="15">
        <v>7</v>
      </c>
      <c r="AM48" s="15">
        <v>1</v>
      </c>
      <c r="AN48" s="15">
        <v>60</v>
      </c>
      <c r="AO48" s="15">
        <v>3000</v>
      </c>
      <c r="AP48" s="15">
        <v>12</v>
      </c>
      <c r="AQ48" s="15"/>
      <c r="AW48" s="15">
        <v>7</v>
      </c>
      <c r="AX48" s="15">
        <v>1</v>
      </c>
      <c r="AY48" s="15">
        <v>70</v>
      </c>
      <c r="AZ48" s="15">
        <v>3000</v>
      </c>
      <c r="BA48" s="15">
        <v>10</v>
      </c>
      <c r="BB48" s="15"/>
      <c r="BM48" s="15"/>
      <c r="BX48" s="15"/>
      <c r="CD48" s="25">
        <v>1.5</v>
      </c>
      <c r="CE48" s="25">
        <v>1.6666666666666667</v>
      </c>
      <c r="CF48" s="25">
        <v>1.6666666666666667</v>
      </c>
      <c r="CG48" s="25">
        <v>2</v>
      </c>
      <c r="CH48" s="25">
        <v>3.5</v>
      </c>
      <c r="CI48">
        <v>3</v>
      </c>
      <c r="CJ48" cm="1">
        <f t="array" ref="CJ48">_xlfn.IFS([1]original_ver!CH50="จากการเข้าร่วมกิจกรรมอบรม ที่จัดโดยโครงการเกษตรกรปราดเปรื่อง (Smart Farmer)",1,[1]original_ver!CH50="จากการเข้าร่วมกิจกรรมอบรม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ๆ",3,[1]original_ver!CH50="จากการเรียนรู้ผ่านประสบการณ์ของผู้อื่น ได้แก่ เพื่อนบ้าน พี่น้อง เพื่อน และญาติ เป็นต้น",4,[1]original_ver!CH50="ไม่ได้เข้าร่วมกิจกรรมอบรมหรือเรียนรู้ใด ๆ (ข้ามไปข้อ 33)",5)</f>
        <v>4</v>
      </c>
      <c r="CK48" s="15" cm="1">
        <f t="array" ref="CK48">_xlfn.IFS([1]original_ver!CJ50="ความรู้ทางการเกษตรและการใช้เทคโนโลยีสำหรับการผลิตในฟาร์ม",1,[1]original_ver!CJ50="การวางแผนและจัดการฟาร์ม เช่น การเก็บเกี่ยว การเงิน และการวางแผนทางการตลาด",2,[1]original_ver!CJ50="การเป็นผู้ประกอบการทางการเกษตร",3,[1]original_ver!CJ50="การเพิ่มมูลค่าผลผลิต และการแปรรูปผลผลิต (รวมถึงการพัฒนาคุณภาพผลผลิต)",4,[1]original_ver!CJ50="","")</f>
        <v>1</v>
      </c>
      <c r="CL48" s="15">
        <v>4</v>
      </c>
      <c r="CM48" s="15">
        <v>3</v>
      </c>
      <c r="CN48" s="15" cm="1">
        <f t="array" ref="CN48">_xlfn.IFS([1]original_ver!CN50="ความรู้ทางการเกษตรและการใช้เทคโนโลยีสำหรับการผลิตในฟาร์ม",1,[1]original_ver!CN50="การวางแผนและจัดการฟาร์ม เช่น การเก็บเกี่ยว การเงิน และการวางแผนทางการตลาด",2,[1]original_ver!CN50="การเป็นผู้ประกอบการทางการเกษตร",3,[1]original_ver!CN50="การเพิ่มมูลค่าผลผลิต และการแปรรูปผลผลิต (รวมถึงการพัฒนาคุณภาพผลผลิต)",4,[1]original_ver!CN50="","")</f>
        <v>2</v>
      </c>
      <c r="CO48" s="15">
        <v>0</v>
      </c>
      <c r="CQ48" s="15" cm="1">
        <f t="array" ref="CQ48">_xlfn.IFS([1]original_ver!CR50="ประยุกต์",1,[1]original_ver!CR50="ไม่ประยุกต์",0,[1]original_ver!CR50="","")</f>
        <v>1</v>
      </c>
      <c r="CR48" s="15" cm="1">
        <f t="array" ref="CR48">_xlfn.IFS([1]original_ver!CS50="ประยุกต์",1,[1]original_ver!CS50="ไม่ประยุกต์",0,[1]original_ver!CS50="","")</f>
        <v>1</v>
      </c>
      <c r="CT48" s="15" cm="1">
        <f t="array" ref="CT48">_xlfn.IFS([1]original_ver!CV50="ประยุกต์",1,[1]original_ver!CV50="ไม่ประยุกต์",0,[1]original_ver!CV50="","")</f>
        <v>1</v>
      </c>
      <c r="CV48" s="15" cm="1">
        <f t="array" ref="CV48">_xlfn.IFS([1]original_ver!CY50="ประยุกต์",1,[1]original_ver!CY50="ไม่ประยุกต์",0,[1]original_ver!CY50="","")</f>
        <v>1</v>
      </c>
      <c r="CX48" s="15" cm="1">
        <f t="array" ref="CX48">_xlfn.IFS([1]original_ver!DB50="ประยุกต์",1,[1]original_ver!DB50="ไม่ประยุกต์",0,[1]original_ver!DB50="","")</f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 s="15">
        <v>2</v>
      </c>
      <c r="DG48" s="15">
        <v>2</v>
      </c>
      <c r="DH48" s="15">
        <v>3</v>
      </c>
      <c r="DI48" s="15">
        <v>2</v>
      </c>
      <c r="DL48" s="15">
        <v>1</v>
      </c>
      <c r="DM48" s="15">
        <v>2</v>
      </c>
      <c r="DR48" s="166">
        <v>5</v>
      </c>
      <c r="DS48" s="166">
        <v>4</v>
      </c>
      <c r="DT48" s="166">
        <v>4</v>
      </c>
      <c r="DU48" s="166">
        <v>4</v>
      </c>
      <c r="DV48" s="166">
        <v>4</v>
      </c>
      <c r="DW48" s="148">
        <v>4.25</v>
      </c>
      <c r="DX48" s="152">
        <v>4.4000000000000004</v>
      </c>
      <c r="DY48" s="152">
        <v>4.666666666666667</v>
      </c>
      <c r="DZ48" s="148">
        <v>4.25</v>
      </c>
      <c r="EA48" s="152">
        <v>4.4000000000000004</v>
      </c>
      <c r="EB48" s="152">
        <v>3.6666666666666665</v>
      </c>
      <c r="EC48" s="152">
        <v>4.25</v>
      </c>
    </row>
    <row r="49" spans="1:133" hidden="1" x14ac:dyDescent="0.2">
      <c r="A49" s="15">
        <v>114</v>
      </c>
      <c r="B49" s="16" t="s">
        <v>601</v>
      </c>
      <c r="C49" cm="1">
        <f t="array" ref="C49">_xlfn.IFS([1]original_ver!D51="Participant",1,[1]original_ver!D51="Non-Participant",0,[1]original_ver!D51="","")</f>
        <v>0</v>
      </c>
      <c r="D49">
        <v>1</v>
      </c>
      <c r="E49" s="17" cm="1">
        <f t="array" ref="E49">_xlfn.IFS([1]original_ver!F51="ชาย",1,[1]original_ver!F51="หญิง",0,[1]original_ver!F51="","")</f>
        <v>0</v>
      </c>
      <c r="F49" s="17">
        <v>43</v>
      </c>
      <c r="G49" s="17" cm="1">
        <f t="array" ref="G49">_xlfn.IFS([1]original_ver!H51="ไม่มีการศึกษา",0,[1]original_ver!H51="ประถมศึกษา",1,[1]original_ver!H51="มัธยมศึกษาตอนต้น",2,[1]original_ver!H51="มัธยมศึกษาตอนปลาย",3,[1]original_ver!H51="อนุปริญญา (ปวช., ปวส., ฝึกหัดครู)",4,[1]original_ver!H51="ปริญญาตรี",5,[1]original_ver!H51="สูงกว่าปริญญาตรี",6,[1]original_ver!H51="","")</f>
        <v>3</v>
      </c>
      <c r="H49" s="17" cm="1">
        <f t="array" ref="H49">_xlfn.IFS([1]original_ver!I51="โสด",1,[1]original_ver!I51="สมรส/อยู่ด้วยกัน",2,[1]original_ver!I51="หย่าร้าง/แยกกันอยู่",3,[1]original_ver!I51="หม้าย",4,[1]original_ver!I51="","")</f>
        <v>2</v>
      </c>
      <c r="I49" s="17">
        <v>7</v>
      </c>
      <c r="J49" s="17">
        <v>15</v>
      </c>
      <c r="K49" s="17" cm="1">
        <f t="array" ref="K49">_xlfn.IFS([1]original_ver!L51="ใช่",1,[1]original_ver!L51="ไม่ใช่",0,[1]original_ver!L51="","")</f>
        <v>1</v>
      </c>
      <c r="L49" s="17" cm="1">
        <f t="array" ref="L49">_xlfn.IFS([1]original_ver!M51="กู้ยืม",1,[1]original_ver!M51="ไม่กู้ยืม",0,[1]original_ver!M51="","")</f>
        <v>0</v>
      </c>
      <c r="M49" s="17">
        <f t="shared" si="0"/>
        <v>1</v>
      </c>
      <c r="N49" s="18">
        <v>5000</v>
      </c>
      <c r="O49" s="17" cm="1">
        <f t="array" ref="O49">_xlfn.IFS([1]original_ver!O51="ใช่",1,[1]original_ver!O51="ไม่ใช่",0,[1]original_ver!O51="","")</f>
        <v>1</v>
      </c>
      <c r="P49" s="15">
        <v>1</v>
      </c>
      <c r="Q49" s="15">
        <v>1</v>
      </c>
      <c r="R49" s="15">
        <v>70</v>
      </c>
      <c r="S49" s="15">
        <v>40000</v>
      </c>
      <c r="T49" s="19">
        <v>10.3</v>
      </c>
      <c r="U49" s="20">
        <f t="shared" si="1"/>
        <v>571.42857142857144</v>
      </c>
      <c r="V49" s="15">
        <v>1</v>
      </c>
      <c r="W49" s="15">
        <v>70</v>
      </c>
      <c r="X49" s="15">
        <v>40000</v>
      </c>
      <c r="Y49" s="15">
        <v>11</v>
      </c>
      <c r="Z49" s="15"/>
      <c r="AA49" s="15">
        <v>1</v>
      </c>
      <c r="AB49" s="15">
        <v>1</v>
      </c>
      <c r="AC49" s="15">
        <v>70</v>
      </c>
      <c r="AD49" s="15">
        <v>33000</v>
      </c>
      <c r="AE49" s="23">
        <v>8</v>
      </c>
      <c r="AF49" s="37">
        <f t="shared" si="4"/>
        <v>471.42857142857144</v>
      </c>
      <c r="AG49" s="15">
        <v>1</v>
      </c>
      <c r="AH49" s="15">
        <v>70</v>
      </c>
      <c r="AI49" s="15">
        <v>30000</v>
      </c>
      <c r="AJ49" s="15">
        <v>7</v>
      </c>
      <c r="AK49" s="15"/>
      <c r="BG49" s="15"/>
      <c r="CC49" s="15"/>
      <c r="CD49" s="25">
        <v>1.5</v>
      </c>
      <c r="CE49" s="25">
        <v>2</v>
      </c>
      <c r="CF49" s="25">
        <v>1.6666666666666667</v>
      </c>
      <c r="CG49" s="25">
        <v>2</v>
      </c>
      <c r="CH49" s="25">
        <v>2.5</v>
      </c>
      <c r="CI49">
        <v>3</v>
      </c>
      <c r="CJ49" cm="1">
        <f t="array" ref="CJ49">_xlfn.IFS([1]original_ver!CH51="จากการเข้าร่วมกิจกรรมอบรม ที่จัดโดยโครงการเกษตรกรปราดเปรื่อง (Smart Farmer)",1,[1]original_ver!CH51="จากการเข้าร่วมกิจกรรมอบรม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ๆ",3,[1]original_ver!CH51="จากการเรียนรู้ผ่านประสบการณ์ของผู้อื่น ได้แก่ เพื่อนบ้าน พี่น้อง เพื่อน และญาติ เป็นต้น",4,[1]original_ver!CH51="ไม่ได้เข้าร่วมกิจกรรมอบรมหรือเรียนรู้ใด ๆ (ข้ามไปข้อ 33)",5)</f>
        <v>1</v>
      </c>
      <c r="CK49" s="15" cm="1">
        <f t="array" ref="CK49">_xlfn.IFS([1]original_ver!CJ51="ความรู้ทางการเกษตรและการใช้เทคโนโลยีสำหรับการผลิตในฟาร์ม",1,[1]original_ver!CJ51="การวางแผนและจัดการฟาร์ม เช่น การเก็บเกี่ยว การเงิน และการวางแผนทางการตลาด",2,[1]original_ver!CJ51="การเป็นผู้ประกอบการทางการเกษตร",3,[1]original_ver!CJ51="การเพิ่มมูลค่าผลผลิต และการแปรรูปผลผลิต (รวมถึงการพัฒนาคุณภาพผลผลิต)",4,[1]original_ver!CJ51="","")</f>
        <v>1</v>
      </c>
      <c r="CL49" s="15">
        <v>3</v>
      </c>
      <c r="CM49" s="15">
        <v>3</v>
      </c>
      <c r="CN49" s="15" cm="1">
        <f t="array" ref="CN49">_xlfn.IFS([1]original_ver!CN51="ความรู้ทางการเกษตรและการใช้เทคโนโลยีสำหรับการผลิตในฟาร์ม",1,[1]original_ver!CN51="การวางแผนและจัดการฟาร์ม เช่น การเก็บเกี่ยว การเงิน และการวางแผนทางการตลาด",2,[1]original_ver!CN51="การเป็นผู้ประกอบการทางการเกษตร",3,[1]original_ver!CN51="การเพิ่มมูลค่าผลผลิต และการแปรรูปผลผลิต (รวมถึงการพัฒนาคุณภาพผลผลิต)",4,[1]original_ver!CN51="","")</f>
        <v>3</v>
      </c>
      <c r="CO49" s="15">
        <v>1</v>
      </c>
      <c r="CP49" s="15">
        <v>3</v>
      </c>
      <c r="CQ49" s="15" cm="1">
        <f t="array" ref="CQ49">_xlfn.IFS([1]original_ver!CR51="ประยุกต์",1,[1]original_ver!CR51="ไม่ประยุกต์",0,[1]original_ver!CR51="","")</f>
        <v>1</v>
      </c>
      <c r="CR49" s="15" cm="1">
        <f t="array" ref="CR49">_xlfn.IFS([1]original_ver!CS51="ประยุกต์",1,[1]original_ver!CS51="ไม่ประยุกต์",0,[1]original_ver!CS51="","")</f>
        <v>1</v>
      </c>
      <c r="CT49" s="15" cm="1">
        <f t="array" ref="CT49">_xlfn.IFS([1]original_ver!CV51="ประยุกต์",1,[1]original_ver!CV51="ไม่ประยุกต์",0,[1]original_ver!CV51="","")</f>
        <v>1</v>
      </c>
      <c r="CV49" s="15" cm="1">
        <f t="array" ref="CV49">_xlfn.IFS([1]original_ver!CY51="ประยุกต์",1,[1]original_ver!CY51="ไม่ประยุกต์",0,[1]original_ver!CY51="","")</f>
        <v>1</v>
      </c>
      <c r="CX49" s="15" cm="1">
        <f t="array" ref="CX49">_xlfn.IFS([1]original_ver!DB51="ประยุกต์",1,[1]original_ver!DB51="ไม่ประยุกต์",0,[1]original_ver!DB51="","")</f>
        <v>1</v>
      </c>
      <c r="DF49" s="15">
        <v>1</v>
      </c>
      <c r="DG49" s="15">
        <v>3</v>
      </c>
      <c r="DH49" s="15">
        <v>3</v>
      </c>
      <c r="DI49" s="15">
        <v>3</v>
      </c>
      <c r="DL49" s="15">
        <v>2</v>
      </c>
      <c r="DM49" s="15">
        <v>3</v>
      </c>
      <c r="DR49" s="25">
        <v>4.2</v>
      </c>
      <c r="DS49" s="25">
        <v>4.333333333333333</v>
      </c>
      <c r="DT49">
        <v>4.75</v>
      </c>
      <c r="DU49" s="25">
        <v>3.8</v>
      </c>
      <c r="DV49" s="25">
        <v>3.6666666666666665</v>
      </c>
      <c r="DW49" s="25">
        <v>4.25</v>
      </c>
      <c r="DX49" s="27">
        <v>5</v>
      </c>
      <c r="DY49" s="27">
        <v>4</v>
      </c>
      <c r="DZ49" s="27">
        <v>4.75</v>
      </c>
      <c r="EA49" s="27">
        <v>4</v>
      </c>
      <c r="EB49" s="27">
        <v>4</v>
      </c>
      <c r="EC49">
        <v>4</v>
      </c>
    </row>
    <row r="50" spans="1:133" hidden="1" x14ac:dyDescent="0.2">
      <c r="A50" s="15">
        <v>115</v>
      </c>
      <c r="B50" s="16" t="s">
        <v>602</v>
      </c>
      <c r="C50" cm="1">
        <f t="array" ref="C50">_xlfn.IFS([1]original_ver!D52="Participant",1,[1]original_ver!D52="Non-Participant",0,[1]original_ver!D52="","")</f>
        <v>0</v>
      </c>
      <c r="D50">
        <v>1</v>
      </c>
      <c r="E50" s="17" cm="1">
        <f t="array" ref="E50">_xlfn.IFS([1]original_ver!F52="ชาย",1,[1]original_ver!F52="หญิง",0,[1]original_ver!F52="","")</f>
        <v>0</v>
      </c>
      <c r="F50" s="17">
        <v>51</v>
      </c>
      <c r="G50" s="17" cm="1">
        <f t="array" ref="G50">_xlfn.IFS([1]original_ver!H52="ไม่มีการศึกษา",0,[1]original_ver!H52="ประถมศึกษา",1,[1]original_ver!H52="มัธยมศึกษาตอนต้น",2,[1]original_ver!H52="มัธยมศึกษาตอนปลาย",3,[1]original_ver!H52="อนุปริญญา (ปวช., ปวส., ฝึกหัดครู)",4,[1]original_ver!H52="ปริญญาตรี",5,[1]original_ver!H52="สูงกว่าปริญญาตรี",6,[1]original_ver!H52="","")</f>
        <v>5</v>
      </c>
      <c r="H50" s="17" cm="1">
        <f t="array" ref="H50">_xlfn.IFS([1]original_ver!I52="โสด",1,[1]original_ver!I52="สมรส/อยู่ด้วยกัน",2,[1]original_ver!I52="หย่าร้าง/แยกกันอยู่",3,[1]original_ver!I52="หม้าย",4,[1]original_ver!I52="","")</f>
        <v>2</v>
      </c>
      <c r="I50" s="17">
        <v>2</v>
      </c>
      <c r="J50" s="17">
        <v>25</v>
      </c>
      <c r="K50" s="17" cm="1">
        <f t="array" ref="K50">_xlfn.IFS([1]original_ver!L52="ใช่",1,[1]original_ver!L52="ไม่ใช่",0,[1]original_ver!L52="","")</f>
        <v>0</v>
      </c>
      <c r="L50" s="17" cm="1">
        <f t="array" ref="L50">_xlfn.IFS([1]original_ver!M52="กู้ยืม",1,[1]original_ver!M52="ไม่กู้ยืม",0,[1]original_ver!M52="","")</f>
        <v>0</v>
      </c>
      <c r="M50" s="17">
        <f t="shared" si="0"/>
        <v>1</v>
      </c>
      <c r="N50" s="18">
        <v>150000</v>
      </c>
      <c r="O50" s="17" cm="1">
        <f t="array" ref="O50">_xlfn.IFS([1]original_ver!O52="ใช่",1,[1]original_ver!O52="ไม่ใช่",0,[1]original_ver!O52="","")</f>
        <v>1</v>
      </c>
      <c r="P50" s="15">
        <v>1</v>
      </c>
      <c r="Q50" s="15">
        <v>1</v>
      </c>
      <c r="R50" s="15">
        <v>15</v>
      </c>
      <c r="S50" s="15">
        <v>12000</v>
      </c>
      <c r="T50" s="19">
        <v>10.4</v>
      </c>
      <c r="U50" s="20">
        <f t="shared" si="1"/>
        <v>800</v>
      </c>
      <c r="AA50" s="15">
        <v>1</v>
      </c>
      <c r="AB50" s="15">
        <v>1</v>
      </c>
      <c r="AC50" s="15">
        <v>15</v>
      </c>
      <c r="AD50" s="15">
        <v>10500</v>
      </c>
      <c r="AE50" s="23">
        <v>8</v>
      </c>
      <c r="AF50" s="37">
        <f t="shared" si="4"/>
        <v>700</v>
      </c>
      <c r="CD50" s="25">
        <v>3.5</v>
      </c>
      <c r="CE50" s="25">
        <v>3.6666666666666665</v>
      </c>
      <c r="CF50" s="25">
        <v>4.333333333333333</v>
      </c>
      <c r="CG50" s="25">
        <v>4.5</v>
      </c>
      <c r="CH50" s="25">
        <v>4.5</v>
      </c>
      <c r="CI50">
        <v>3</v>
      </c>
      <c r="CJ50" cm="1">
        <f t="array" ref="CJ50">_xlfn.IFS([1]original_ver!CH52="จากการเข้าร่วมกิจกรรมอบรม ที่จัดโดยโครงการเกษตรกรปราดเปรื่อง (Smart Farmer)",1,[1]original_ver!CH52="จากการเข้าร่วมกิจกรรมอบรม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ๆ",3,[1]original_ver!CH52="จากการเรียนรู้ผ่านประสบการณ์ของผู้อื่น ได้แก่ เพื่อนบ้าน พี่น้อง เพื่อน และญาติ เป็นต้น",4,[1]original_ver!CH52="ไม่ได้เข้าร่วมกิจกรรมอบรมหรือเรียนรู้ใด ๆ (ข้ามไปข้อ 33)",5)</f>
        <v>1</v>
      </c>
      <c r="CK50" s="15" cm="1">
        <f t="array" ref="CK50">_xlfn.IFS([1]original_ver!CJ52="ความรู้ทางการเกษตรและการใช้เทคโนโลยีสำหรับการผลิตในฟาร์ม",1,[1]original_ver!CJ52="การวางแผนและจัดการฟาร์ม เช่น การเก็บเกี่ยว การเงิน และการวางแผนทางการตลาด",2,[1]original_ver!CJ52="การเป็นผู้ประกอบการทางการเกษตร",3,[1]original_ver!CJ52="การเพิ่มมูลค่าผลผลิต และการแปรรูปผลผลิต (รวมถึงการพัฒนาคุณภาพผลผลิต)",4,[1]original_ver!CJ52="","")</f>
        <v>1</v>
      </c>
      <c r="CL50" s="15">
        <v>5</v>
      </c>
      <c r="CM50" s="15">
        <v>2</v>
      </c>
      <c r="CN50" s="15" cm="1">
        <f t="array" ref="CN50">_xlfn.IFS([1]original_ver!CN52="ความรู้ทางการเกษตรและการใช้เทคโนโลยีสำหรับการผลิตในฟาร์ม",1,[1]original_ver!CN52="การวางแผนและจัดการฟาร์ม เช่น การเก็บเกี่ยว การเงิน และการวางแผนทางการตลาด",2,[1]original_ver!CN52="การเป็นผู้ประกอบการทางการเกษตร",3,[1]original_ver!CN52="การเพิ่มมูลค่าผลผลิต และการแปรรูปผลผลิต (รวมถึงการพัฒนาคุณภาพผลผลิต)",4,[1]original_ver!CN52="","")</f>
        <v>3</v>
      </c>
      <c r="CO50" s="15">
        <v>1</v>
      </c>
      <c r="CP50" s="15">
        <v>2</v>
      </c>
      <c r="CQ50" s="15" cm="1">
        <f t="array" ref="CQ50">_xlfn.IFS([1]original_ver!CR52="ประยุกต์",1,[1]original_ver!CR52="ไม่ประยุกต์",0,[1]original_ver!CR52="","")</f>
        <v>1</v>
      </c>
      <c r="CR50" s="15" cm="1">
        <f t="array" ref="CR50">_xlfn.IFS([1]original_ver!CS52="ประยุกต์",1,[1]original_ver!CS52="ไม่ประยุกต์",0,[1]original_ver!CS52="","")</f>
        <v>1</v>
      </c>
      <c r="CT50" s="15" cm="1">
        <f t="array" ref="CT50">_xlfn.IFS([1]original_ver!CV52="ประยุกต์",1,[1]original_ver!CV52="ไม่ประยุกต์",0,[1]original_ver!CV52="","")</f>
        <v>1</v>
      </c>
      <c r="CV50" s="15" cm="1">
        <f t="array" ref="CV50">_xlfn.IFS([1]original_ver!CY52="ประยุกต์",1,[1]original_ver!CY52="ไม่ประยุกต์",0,[1]original_ver!CY52="","")</f>
        <v>1</v>
      </c>
      <c r="CX50" s="15" cm="1">
        <f t="array" ref="CX50">_xlfn.IFS([1]original_ver!DB52="ประยุกต์",1,[1]original_ver!DB52="ไม่ประยุกต์",0,[1]original_ver!DB52="","")</f>
        <v>1</v>
      </c>
      <c r="DF50" s="15">
        <v>3</v>
      </c>
      <c r="DG50" s="15">
        <v>2</v>
      </c>
      <c r="DH50" s="15">
        <v>1</v>
      </c>
      <c r="DI50" s="15">
        <v>2</v>
      </c>
      <c r="DL50" s="15">
        <v>2</v>
      </c>
      <c r="DM50" s="15">
        <v>2</v>
      </c>
      <c r="DR50" s="25">
        <v>4</v>
      </c>
      <c r="DS50" s="25">
        <v>4.333333333333333</v>
      </c>
      <c r="DT50">
        <v>4.25</v>
      </c>
      <c r="DU50" s="25">
        <v>4</v>
      </c>
      <c r="DV50" s="25">
        <v>3.6666666666666665</v>
      </c>
      <c r="DW50" s="25">
        <v>4</v>
      </c>
      <c r="DX50" s="27">
        <v>5</v>
      </c>
      <c r="DY50" s="27">
        <v>4.666666666666667</v>
      </c>
      <c r="DZ50" s="27">
        <v>5</v>
      </c>
      <c r="EA50" s="27">
        <v>4.5999999999999996</v>
      </c>
      <c r="EB50" s="27">
        <v>4</v>
      </c>
      <c r="EC50">
        <v>5</v>
      </c>
    </row>
    <row r="51" spans="1:133" hidden="1" x14ac:dyDescent="0.2">
      <c r="A51" s="15">
        <v>116</v>
      </c>
      <c r="B51" s="46" t="s">
        <v>603</v>
      </c>
      <c r="C51" cm="1">
        <f t="array" ref="C51">_xlfn.IFS([1]original_ver!D53="Participant",1,[1]original_ver!D53="Non-Participant",0,[1]original_ver!D53="","")</f>
        <v>0</v>
      </c>
      <c r="D51">
        <v>1</v>
      </c>
      <c r="E51" s="17" cm="1">
        <f t="array" ref="E51">_xlfn.IFS([1]original_ver!F53="ชาย",1,[1]original_ver!F53="หญิง",0,[1]original_ver!F53="","")</f>
        <v>0</v>
      </c>
      <c r="F51" s="17">
        <v>57</v>
      </c>
      <c r="G51" s="17" cm="1">
        <f t="array" ref="G51">_xlfn.IFS([1]original_ver!H53="ไม่มีการศึกษา",0,[1]original_ver!H53="ประถมศึกษา",1,[1]original_ver!H53="มัธยมศึกษาตอนต้น",2,[1]original_ver!H53="มัธยมศึกษาตอนปลาย",3,[1]original_ver!H53="อนุปริญญา (ปวช., ปวส., ฝึกหัดครู)",4,[1]original_ver!H53="ปริญญาตรี",5,[1]original_ver!H53="สูงกว่าปริญญาตรี",6,[1]original_ver!H53="","")</f>
        <v>3</v>
      </c>
      <c r="H51" s="17" cm="1">
        <f t="array" ref="H51">_xlfn.IFS([1]original_ver!I53="โสด",1,[1]original_ver!I53="สมรส/อยู่ด้วยกัน",2,[1]original_ver!I53="หย่าร้าง/แยกกันอยู่",3,[1]original_ver!I53="หม้าย",4,[1]original_ver!I53="","")</f>
        <v>2</v>
      </c>
      <c r="I51" s="17">
        <v>4</v>
      </c>
      <c r="J51" s="17">
        <v>9</v>
      </c>
      <c r="K51" s="17" cm="1">
        <f t="array" ref="K51">_xlfn.IFS([1]original_ver!L53="ใช่",1,[1]original_ver!L53="ไม่ใช่",0,[1]original_ver!L53="","")</f>
        <v>1</v>
      </c>
      <c r="L51" s="17" cm="1">
        <f t="array" ref="L51">_xlfn.IFS([1]original_ver!M53="กู้ยืม",1,[1]original_ver!M53="ไม่กู้ยืม",0,[1]original_ver!M53="","")</f>
        <v>0</v>
      </c>
      <c r="M51" s="17">
        <f t="shared" si="0"/>
        <v>1</v>
      </c>
      <c r="N51" s="18">
        <v>120000</v>
      </c>
      <c r="O51" s="17" cm="1">
        <f t="array" ref="O51">_xlfn.IFS([1]original_ver!O53="ใช่",1,[1]original_ver!O53="ไม่ใช่",0,[1]original_ver!O53="","")</f>
        <v>1</v>
      </c>
      <c r="P51" s="15">
        <v>8</v>
      </c>
      <c r="Q51" s="15">
        <v>4</v>
      </c>
      <c r="R51" s="15">
        <v>9</v>
      </c>
      <c r="S51" s="15">
        <v>1000</v>
      </c>
      <c r="T51" s="15">
        <v>30</v>
      </c>
      <c r="U51" s="22">
        <f t="shared" si="1"/>
        <v>111.11111111111111</v>
      </c>
      <c r="AA51" s="15">
        <v>8</v>
      </c>
      <c r="AB51" s="15">
        <v>4</v>
      </c>
      <c r="AC51" s="15">
        <v>9</v>
      </c>
      <c r="AD51" s="15">
        <v>1000</v>
      </c>
      <c r="AE51" s="15">
        <v>32</v>
      </c>
      <c r="AF51" s="37">
        <f t="shared" si="4"/>
        <v>111.11111111111111</v>
      </c>
      <c r="CD51" s="25">
        <v>3.25</v>
      </c>
      <c r="CE51" s="25">
        <v>4.333333333333333</v>
      </c>
      <c r="CF51" s="25">
        <v>3.3333333333333335</v>
      </c>
      <c r="CG51" s="25">
        <v>4</v>
      </c>
      <c r="CH51" s="25">
        <v>4</v>
      </c>
      <c r="CI51">
        <v>3</v>
      </c>
      <c r="CJ51" cm="1">
        <f t="array" ref="CJ51">_xlfn.IFS([1]original_ver!CH53="จากการเข้าร่วมกิจกรรมอบรม ที่จัดโดยโครงการเกษตรกรปราดเปรื่อง (Smart Farmer)",1,[1]original_ver!CH53="จากการเข้าร่วมกิจกรรมอบรม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ๆ",3,[1]original_ver!CH53="จากการเรียนรู้ผ่านประสบการณ์ของผู้อื่น ได้แก่ เพื่อนบ้าน พี่น้อง เพื่อน และญาติ เป็นต้น",4,[1]original_ver!CH53="ไม่ได้เข้าร่วมกิจกรรมอบรมหรือเรียนรู้ใด ๆ (ข้ามไปข้อ 33)",5)</f>
        <v>5</v>
      </c>
      <c r="CK51" s="15" t="str" cm="1">
        <f t="array" ref="CK51">_xlfn.IFS([1]original_ver!CJ53="ความรู้ทางการเกษตรและการใช้เทคโนโลยีสำหรับการผลิตในฟาร์ม",1,[1]original_ver!CJ53="การวางแผนและจัดการฟาร์ม เช่น การเก็บเกี่ยว การเงิน และการวางแผนทางการตลาด",2,[1]original_ver!CJ53="การเป็นผู้ประกอบการทางการเกษตร",3,[1]original_ver!CJ53="การเพิ่มมูลค่าผลผลิต และการแปรรูปผลผลิต (รวมถึงการพัฒนาคุณภาพผลผลิต)",4,[1]original_ver!CJ53="","")</f>
        <v/>
      </c>
      <c r="CN51" s="15" t="str" cm="1">
        <f t="array" ref="CN51">_xlfn.IFS([1]original_ver!CN53="ความรู้ทางการเกษตรและการใช้เทคโนโลยีสำหรับการผลิตในฟาร์ม",1,[1]original_ver!CN53="การวางแผนและจัดการฟาร์ม เช่น การเก็บเกี่ยว การเงิน และการวางแผนทางการตลาด",2,[1]original_ver!CN53="การเป็นผู้ประกอบการทางการเกษตร",3,[1]original_ver!CN53="การเพิ่มมูลค่าผลผลิต และการแปรรูปผลผลิต (รวมถึงการพัฒนาคุณภาพผลผลิต)",4,[1]original_ver!CN53="","")</f>
        <v/>
      </c>
      <c r="CQ51" s="15" t="str" cm="1">
        <f t="array" ref="CQ51">_xlfn.IFS([1]original_ver!CR53="ประยุกต์",1,[1]original_ver!CR53="ไม่ประยุกต์",0,[1]original_ver!CR53="","")</f>
        <v/>
      </c>
      <c r="CR51" s="15" t="str" cm="1">
        <f t="array" ref="CR51">_xlfn.IFS([1]original_ver!CS53="ประยุกต์",1,[1]original_ver!CS53="ไม่ประยุกต์",0,[1]original_ver!CS53="","")</f>
        <v/>
      </c>
      <c r="CT51" s="15" t="str" cm="1">
        <f t="array" ref="CT51">_xlfn.IFS([1]original_ver!CV53="ประยุกต์",1,[1]original_ver!CV53="ไม่ประยุกต์",0,[1]original_ver!CV53="","")</f>
        <v/>
      </c>
      <c r="CV51" s="15" t="str" cm="1">
        <f t="array" ref="CV51">_xlfn.IFS([1]original_ver!CY53="ประยุกต์",1,[1]original_ver!CY53="ไม่ประยุกต์",0,[1]original_ver!CY53="","")</f>
        <v/>
      </c>
      <c r="CX51" s="15" t="str" cm="1">
        <f t="array" ref="CX51">_xlfn.IFS([1]original_ver!DB53="ประยุกต์",1,[1]original_ver!DB53="ไม่ประยุกต์",0,[1]original_ver!DB53="","")</f>
        <v/>
      </c>
      <c r="DF51" s="15">
        <v>3</v>
      </c>
      <c r="DG51" s="15">
        <v>2</v>
      </c>
      <c r="DH51" s="15">
        <v>1</v>
      </c>
      <c r="DI51" s="15">
        <v>2</v>
      </c>
      <c r="DL51" s="15">
        <v>2</v>
      </c>
      <c r="DM51" s="15">
        <v>2</v>
      </c>
      <c r="DR51" s="166">
        <v>4</v>
      </c>
      <c r="DS51" s="166">
        <v>4</v>
      </c>
      <c r="DT51" s="166">
        <v>4</v>
      </c>
      <c r="DU51" s="166">
        <v>3</v>
      </c>
      <c r="DV51" s="166">
        <v>2</v>
      </c>
      <c r="DW51" s="148">
        <v>2</v>
      </c>
      <c r="DX51" s="152">
        <v>3.8</v>
      </c>
      <c r="DY51" s="152">
        <v>4</v>
      </c>
      <c r="DZ51" s="148">
        <v>3.25</v>
      </c>
      <c r="EA51" s="152">
        <v>3.8</v>
      </c>
      <c r="EB51" s="152">
        <v>4</v>
      </c>
      <c r="EC51" s="152">
        <v>3.75</v>
      </c>
    </row>
    <row r="52" spans="1:133" hidden="1" x14ac:dyDescent="0.2">
      <c r="A52" s="15">
        <v>118</v>
      </c>
      <c r="B52" s="44" t="s">
        <v>604</v>
      </c>
      <c r="C52" cm="1">
        <f t="array" ref="C52">_xlfn.IFS([1]original_ver!D55="Participant",1,[1]original_ver!D55="Non-Participant",0,[1]original_ver!D55="","")</f>
        <v>0</v>
      </c>
      <c r="D52">
        <v>4</v>
      </c>
      <c r="E52" s="17" cm="1">
        <f t="array" ref="E52">_xlfn.IFS([1]original_ver!F55="ชาย",1,[1]original_ver!F55="หญิง",0,[1]original_ver!F55="","")</f>
        <v>1</v>
      </c>
      <c r="F52" s="17">
        <v>41</v>
      </c>
      <c r="G52" s="17" cm="1">
        <f t="array" ref="G52">_xlfn.IFS([1]original_ver!H55="ไม่มีการศึกษา",0,[1]original_ver!H55="ประถมศึกษา",1,[1]original_ver!H55="มัธยมศึกษาตอนต้น",2,[1]original_ver!H55="มัธยมศึกษาตอนปลาย",3,[1]original_ver!H55="อนุปริญญา (ปวช., ปวส., ฝึกหัดครู)",4,[1]original_ver!H55="ปริญญาตรี",5,[1]original_ver!H55="สูงกว่าปริญญาตรี",6,[1]original_ver!H55="","")</f>
        <v>3</v>
      </c>
      <c r="H52" s="17" cm="1">
        <f t="array" ref="H52">_xlfn.IFS([1]original_ver!I55="โสด",1,[1]original_ver!I55="สมรส/อยู่ด้วยกัน",2,[1]original_ver!I55="หย่าร้าง/แยกกันอยู่",3,[1]original_ver!I55="หม้าย",4,[1]original_ver!I55="","")</f>
        <v>1</v>
      </c>
      <c r="I52" s="17">
        <v>3</v>
      </c>
      <c r="J52" s="17">
        <v>9</v>
      </c>
      <c r="K52" s="17" cm="1">
        <f t="array" ref="K52">_xlfn.IFS([1]original_ver!L55="ใช่",1,[1]original_ver!L55="ไม่ใช่",0,[1]original_ver!L55="","")</f>
        <v>0</v>
      </c>
      <c r="L52" s="17" cm="1">
        <f t="array" ref="L52">_xlfn.IFS([1]original_ver!M55="กู้ยืม",1,[1]original_ver!M55="ไม่กู้ยืม",0,[1]original_ver!M55="","")</f>
        <v>0</v>
      </c>
      <c r="M52" s="17">
        <f t="shared" si="0"/>
        <v>1</v>
      </c>
      <c r="N52" s="18">
        <v>150000</v>
      </c>
      <c r="O52" s="17" cm="1">
        <f t="array" ref="O52">_xlfn.IFS([1]original_ver!O55="ใช่",1,[1]original_ver!O55="ไม่ใช่",0,[1]original_ver!O55="","")</f>
        <v>1</v>
      </c>
      <c r="P52" s="15">
        <v>7</v>
      </c>
      <c r="Q52" s="15">
        <v>1</v>
      </c>
      <c r="R52" s="15">
        <v>1</v>
      </c>
      <c r="S52" s="15">
        <v>2000</v>
      </c>
      <c r="T52" s="15">
        <v>46</v>
      </c>
      <c r="U52" s="22">
        <f t="shared" si="1"/>
        <v>2000</v>
      </c>
      <c r="AA52" s="15">
        <v>7</v>
      </c>
      <c r="AB52" s="15">
        <v>1</v>
      </c>
      <c r="AC52" s="15">
        <v>1</v>
      </c>
      <c r="AD52" s="15">
        <v>2000</v>
      </c>
      <c r="AE52" s="15">
        <v>46</v>
      </c>
      <c r="AF52" s="37">
        <f>$AD52/$AC52</f>
        <v>2000</v>
      </c>
      <c r="CD52" s="25">
        <v>1.75</v>
      </c>
      <c r="CE52" s="25">
        <v>1.6666666666666667</v>
      </c>
      <c r="CF52" s="25">
        <v>2</v>
      </c>
      <c r="CG52" s="25">
        <v>1.5</v>
      </c>
      <c r="CH52" s="25">
        <v>1.5</v>
      </c>
      <c r="CI52">
        <v>2</v>
      </c>
      <c r="CJ52" cm="1">
        <f t="array" ref="CJ52">_xlfn.IFS([1]original_ver!CH55="จากการเข้าร่วมกิจกรรมอบรม ที่จัดโดยโครงการเกษตรกรปราดเปรื่อง (Smart Farmer)",1,[1]original_ver!CH55="จากการเข้าร่วมกิจกรรมอบรม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ๆ",3,[1]original_ver!CH55="จากการเรียนรู้ผ่านประสบการณ์ของผู้อื่น ได้แก่ เพื่อนบ้าน พี่น้อง เพื่อน และญาติ เป็นต้น",4,[1]original_ver!CH55="ไม่ได้เข้าร่วมกิจกรรมอบรมหรือเรียนรู้ใด ๆ (ข้ามไปข้อ 33)",5)</f>
        <v>5</v>
      </c>
      <c r="CK52" s="15" t="str" cm="1">
        <f t="array" ref="CK52">_xlfn.IFS([1]original_ver!CJ55="ความรู้ทางการเกษตรและการใช้เทคโนโลยีสำหรับการผลิตในฟาร์ม",1,[1]original_ver!CJ55="การวางแผนและจัดการฟาร์ม เช่น การเก็บเกี่ยว การเงิน และการวางแผนทางการตลาด",2,[1]original_ver!CJ55="การเป็นผู้ประกอบการทางการเกษตร",3,[1]original_ver!CJ55="การเพิ่มมูลค่าผลผลิต และการแปรรูปผลผลิต (รวมถึงการพัฒนาคุณภาพผลผลิต)",4,[1]original_ver!CJ55="","")</f>
        <v/>
      </c>
      <c r="CN52" s="15" t="str" cm="1">
        <f t="array" ref="CN52">_xlfn.IFS([1]original_ver!CN55="ความรู้ทางการเกษตรและการใช้เทคโนโลยีสำหรับการผลิตในฟาร์ม",1,[1]original_ver!CN55="การวางแผนและจัดการฟาร์ม เช่น การเก็บเกี่ยว การเงิน และการวางแผนทางการตลาด",2,[1]original_ver!CN55="การเป็นผู้ประกอบการทางการเกษตร",3,[1]original_ver!CN55="การเพิ่มมูลค่าผลผลิต และการแปรรูปผลผลิต (รวมถึงการพัฒนาคุณภาพผลผลิต)",4,[1]original_ver!CN55="","")</f>
        <v/>
      </c>
      <c r="CQ52" s="15" t="str" cm="1">
        <f t="array" ref="CQ52">_xlfn.IFS([1]original_ver!CR55="ประยุกต์",1,[1]original_ver!CR55="ไม่ประยุกต์",0,[1]original_ver!CR55="","")</f>
        <v/>
      </c>
      <c r="CR52" s="15" t="str" cm="1">
        <f t="array" ref="CR52">_xlfn.IFS([1]original_ver!CS55="ประยุกต์",1,[1]original_ver!CS55="ไม่ประยุกต์",0,[1]original_ver!CS55="","")</f>
        <v/>
      </c>
      <c r="CT52" s="15" t="str" cm="1">
        <f t="array" ref="CT52">_xlfn.IFS([1]original_ver!CV55="ประยุกต์",1,[1]original_ver!CV55="ไม่ประยุกต์",0,[1]original_ver!CV55="","")</f>
        <v/>
      </c>
      <c r="CV52" s="15" t="str" cm="1">
        <f t="array" ref="CV52">_xlfn.IFS([1]original_ver!CY55="ประยุกต์",1,[1]original_ver!CY55="ไม่ประยุกต์",0,[1]original_ver!CY55="","")</f>
        <v/>
      </c>
      <c r="CX52" s="15" t="str" cm="1">
        <f t="array" ref="CX52">_xlfn.IFS([1]original_ver!DB55="ประยุกต์",1,[1]original_ver!DB55="ไม่ประยุกต์",0,[1]original_ver!DB55="","")</f>
        <v/>
      </c>
      <c r="DF52" s="15">
        <v>1</v>
      </c>
      <c r="DG52" s="15">
        <v>2</v>
      </c>
      <c r="DH52" s="15">
        <v>2</v>
      </c>
      <c r="DI52" s="15">
        <v>2</v>
      </c>
      <c r="DL52" s="15">
        <v>3</v>
      </c>
      <c r="DM52" s="15">
        <v>2</v>
      </c>
      <c r="DR52" s="25">
        <v>4.5999999999999996</v>
      </c>
      <c r="DS52" s="25">
        <v>4.666666666666667</v>
      </c>
      <c r="DT52">
        <v>4.5</v>
      </c>
      <c r="DU52" s="25">
        <v>4.4000000000000004</v>
      </c>
      <c r="DV52" s="25">
        <v>4</v>
      </c>
      <c r="DW52" s="25">
        <v>4.5</v>
      </c>
      <c r="DX52" s="27">
        <v>5</v>
      </c>
      <c r="DY52" s="27">
        <v>4.333333333333333</v>
      </c>
      <c r="DZ52" s="27">
        <v>5</v>
      </c>
      <c r="EA52" s="27">
        <v>5</v>
      </c>
      <c r="EB52" s="27">
        <v>5</v>
      </c>
      <c r="EC52">
        <v>5</v>
      </c>
    </row>
    <row r="53" spans="1:133" hidden="1" x14ac:dyDescent="0.2">
      <c r="A53" s="15">
        <v>119</v>
      </c>
      <c r="B53" s="44" t="s">
        <v>605</v>
      </c>
      <c r="C53" cm="1">
        <f t="array" ref="C53">_xlfn.IFS([1]original_ver!D56="Participant",1,[1]original_ver!D56="Non-Participant",0,[1]original_ver!D56="","")</f>
        <v>0</v>
      </c>
      <c r="D53">
        <v>1</v>
      </c>
      <c r="E53" s="17" cm="1">
        <f t="array" ref="E53">_xlfn.IFS([1]original_ver!F56="ชาย",1,[1]original_ver!F56="หญิง",0,[1]original_ver!F56="","")</f>
        <v>0</v>
      </c>
      <c r="F53" s="17">
        <v>44</v>
      </c>
      <c r="G53" s="17" cm="1">
        <f t="array" ref="G53">_xlfn.IFS([1]original_ver!H56="ไม่มีการศึกษา",0,[1]original_ver!H56="ประถมศึกษา",1,[1]original_ver!H56="มัธยมศึกษาตอนต้น",2,[1]original_ver!H56="มัธยมศึกษาตอนปลาย",3,[1]original_ver!H56="อนุปริญญา (ปวช., ปวส., ฝึกหัดครู)",4,[1]original_ver!H56="ปริญญาตรี",5,[1]original_ver!H56="สูงกว่าปริญญาตรี",6,[1]original_ver!H56="","")</f>
        <v>3</v>
      </c>
      <c r="H53" s="17" cm="1">
        <f t="array" ref="H53">_xlfn.IFS([1]original_ver!I56="โสด",1,[1]original_ver!I56="สมรส/อยู่ด้วยกัน",2,[1]original_ver!I56="หย่าร้าง/แยกกันอยู่",3,[1]original_ver!I56="หม้าย",4,[1]original_ver!I56="","")</f>
        <v>2</v>
      </c>
      <c r="I53" s="17">
        <v>3</v>
      </c>
      <c r="J53" s="17">
        <v>7</v>
      </c>
      <c r="K53" s="17" cm="1">
        <f t="array" ref="K53">_xlfn.IFS([1]original_ver!L56="ใช่",1,[1]original_ver!L56="ไม่ใช่",0,[1]original_ver!L56="","")</f>
        <v>0</v>
      </c>
      <c r="L53" s="17" cm="1">
        <f t="array" ref="L53">_xlfn.IFS([1]original_ver!M56="กู้ยืม",1,[1]original_ver!M56="ไม่กู้ยืม",0,[1]original_ver!M56="","")</f>
        <v>1</v>
      </c>
      <c r="M53" s="17">
        <f t="shared" si="0"/>
        <v>1</v>
      </c>
      <c r="N53" s="18">
        <v>140000</v>
      </c>
      <c r="O53" s="17" cm="1">
        <f t="array" ref="O53">_xlfn.IFS([1]original_ver!O56="ใช่",1,[1]original_ver!O56="ไม่ใช่",0,[1]original_ver!O56="","")</f>
        <v>0</v>
      </c>
      <c r="P53" s="15">
        <v>9</v>
      </c>
      <c r="Q53" s="15">
        <v>1</v>
      </c>
      <c r="R53" s="15">
        <v>2</v>
      </c>
      <c r="S53" s="15">
        <v>2500</v>
      </c>
      <c r="T53" s="15">
        <v>46</v>
      </c>
      <c r="U53" s="22">
        <f t="shared" si="1"/>
        <v>1250</v>
      </c>
      <c r="AA53" s="15">
        <v>9</v>
      </c>
      <c r="AB53" s="15">
        <v>1</v>
      </c>
      <c r="AC53" s="15">
        <v>2</v>
      </c>
      <c r="AD53" s="15">
        <v>2500</v>
      </c>
      <c r="AE53" s="15">
        <v>36.799999999999997</v>
      </c>
      <c r="AF53" s="37">
        <f t="shared" ref="AF53:AF78" si="5">$AD53/$AC53</f>
        <v>1250</v>
      </c>
      <c r="CD53" s="25">
        <v>1.75</v>
      </c>
      <c r="CE53" s="25">
        <v>1.6666666666666667</v>
      </c>
      <c r="CF53" s="25">
        <v>1.3333333333333333</v>
      </c>
      <c r="CG53" s="25">
        <v>2</v>
      </c>
      <c r="CH53" s="25">
        <v>2.5</v>
      </c>
      <c r="CI53">
        <v>2</v>
      </c>
      <c r="CJ53" cm="1">
        <f t="array" ref="CJ53">_xlfn.IFS([1]original_ver!CH56="จากการเข้าร่วมกิจกรรมอบรม ที่จัดโดยโครงการเกษตรกรปราดเปรื่อง (Smart Farmer)",1,[1]original_ver!CH56="จากการเข้าร่วมกิจกรรมอบรม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ๆ",3,[1]original_ver!CH56="จากการเรียนรู้ผ่านประสบการณ์ของผู้อื่น ได้แก่ เพื่อนบ้าน พี่น้อง เพื่อน และญาติ เป็นต้น",4,[1]original_ver!CH56="ไม่ได้เข้าร่วมกิจกรรมอบรมหรือเรียนรู้ใด ๆ (ข้ามไปข้อ 33)",5)</f>
        <v>2</v>
      </c>
      <c r="CK53" s="15" cm="1">
        <f t="array" ref="CK53">_xlfn.IFS([1]original_ver!CJ56="ความรู้ทางการเกษตรและการใช้เทคโนโลยีสำหรับการผลิตในฟาร์ม",1,[1]original_ver!CJ56="การวางแผนและจัดการฟาร์ม เช่น การเก็บเกี่ยว การเงิน และการวางแผนทางการตลาด",2,[1]original_ver!CJ56="การเป็นผู้ประกอบการทางการเกษตร",3,[1]original_ver!CJ56="การเพิ่มมูลค่าผลผลิต และการแปรรูปผลผลิต (รวมถึงการพัฒนาคุณภาพผลผลิต)",4,[1]original_ver!CJ56="","")</f>
        <v>1</v>
      </c>
      <c r="CL53" s="15">
        <v>5</v>
      </c>
      <c r="CM53" s="15">
        <v>1</v>
      </c>
      <c r="CN53" s="15" cm="1">
        <f t="array" ref="CN53">_xlfn.IFS([1]original_ver!CN56="ความรู้ทางการเกษตรและการใช้เทคโนโลยีสำหรับการผลิตในฟาร์ม",1,[1]original_ver!CN56="การวางแผนและจัดการฟาร์ม เช่น การเก็บเกี่ยว การเงิน และการวางแผนทางการตลาด",2,[1]original_ver!CN56="การเป็นผู้ประกอบการทางการเกษตร",3,[1]original_ver!CN56="การเพิ่มมูลค่าผลผลิต และการแปรรูปผลผลิต (รวมถึงการพัฒนาคุณภาพผลผลิต)",4,[1]original_ver!CN56="","")</f>
        <v>3</v>
      </c>
      <c r="CO53" s="15">
        <v>3</v>
      </c>
      <c r="CP53" s="15">
        <v>1</v>
      </c>
      <c r="CQ53" s="15" cm="1">
        <f t="array" ref="CQ53">_xlfn.IFS([1]original_ver!CR56="ประยุกต์",1,[1]original_ver!CR56="ไม่ประยุกต์",0,[1]original_ver!CR56="","")</f>
        <v>1</v>
      </c>
      <c r="CR53" s="15" cm="1">
        <f t="array" ref="CR53">_xlfn.IFS([1]original_ver!CS56="ประยุกต์",1,[1]original_ver!CS56="ไม่ประยุกต์",0,[1]original_ver!CS56="","")</f>
        <v>1</v>
      </c>
      <c r="CT53" s="15" cm="1">
        <f t="array" ref="CT53">_xlfn.IFS([1]original_ver!CV56="ประยุกต์",1,[1]original_ver!CV56="ไม่ประยุกต์",0,[1]original_ver!CV56="","")</f>
        <v>1</v>
      </c>
      <c r="CV53" s="15" cm="1">
        <f t="array" ref="CV53">_xlfn.IFS([1]original_ver!CY56="ประยุกต์",1,[1]original_ver!CY56="ไม่ประยุกต์",0,[1]original_ver!CY56="","")</f>
        <v>1</v>
      </c>
      <c r="CX53" s="15" cm="1">
        <f t="array" ref="CX53">_xlfn.IFS([1]original_ver!DB56="ประยุกต์",1,[1]original_ver!DB56="ไม่ประยุกต์",0,[1]original_ver!DB56="","")</f>
        <v>1</v>
      </c>
      <c r="DF53" s="15">
        <v>1</v>
      </c>
      <c r="DG53" s="15">
        <v>4</v>
      </c>
      <c r="DH53" s="15">
        <v>2</v>
      </c>
      <c r="DI53" s="15">
        <v>4</v>
      </c>
      <c r="DL53" s="15">
        <v>3</v>
      </c>
      <c r="DM53" s="15">
        <v>4</v>
      </c>
      <c r="DR53" s="25">
        <v>4</v>
      </c>
      <c r="DS53" s="25">
        <v>4</v>
      </c>
      <c r="DT53">
        <v>4.75</v>
      </c>
      <c r="DU53" s="25">
        <v>3.8</v>
      </c>
      <c r="DV53" s="25">
        <v>3.3333333333333335</v>
      </c>
      <c r="DW53" s="25">
        <v>4</v>
      </c>
      <c r="DX53" s="27">
        <v>5</v>
      </c>
      <c r="DY53" s="27">
        <v>5</v>
      </c>
      <c r="DZ53" s="27">
        <v>5</v>
      </c>
      <c r="EA53" s="27">
        <v>5</v>
      </c>
      <c r="EB53" s="27">
        <v>5</v>
      </c>
      <c r="EC53">
        <v>4.25</v>
      </c>
    </row>
    <row r="54" spans="1:133" x14ac:dyDescent="0.2">
      <c r="A54" s="15">
        <v>120</v>
      </c>
      <c r="B54" s="44" t="s">
        <v>606</v>
      </c>
      <c r="C54" cm="1">
        <f t="array" ref="C54">_xlfn.IFS([1]original_ver!D57="Participant",1,[1]original_ver!D57="Non-Participant",0,[1]original_ver!D57="","")</f>
        <v>1</v>
      </c>
      <c r="D54">
        <v>4</v>
      </c>
      <c r="E54" s="17" cm="1">
        <f t="array" ref="E54">_xlfn.IFS([1]original_ver!F57="ชาย",1,[1]original_ver!F57="หญิง",0,[1]original_ver!F57="","")</f>
        <v>1</v>
      </c>
      <c r="F54" s="17">
        <v>49</v>
      </c>
      <c r="G54" s="17" cm="1">
        <f t="array" ref="G54">_xlfn.IFS([1]original_ver!H57="ไม่มีการศึกษา",0,[1]original_ver!H57="ประถมศึกษา",1,[1]original_ver!H57="มัธยมศึกษาตอนต้น",2,[1]original_ver!H57="มัธยมศึกษาตอนปลาย",3,[1]original_ver!H57="อนุปริญญา (ปวช., ปวส., ฝึกหัดครู)",4,[1]original_ver!H57="ปริญญาตรี",5,[1]original_ver!H57="สูงกว่าปริญญาตรี",6,[1]original_ver!H57="","")</f>
        <v>3</v>
      </c>
      <c r="H54" s="17" cm="1">
        <f t="array" ref="H54">_xlfn.IFS([1]original_ver!I57="โสด",1,[1]original_ver!I57="สมรส/อยู่ด้วยกัน",2,[1]original_ver!I57="หย่าร้าง/แยกกันอยู่",3,[1]original_ver!I57="หม้าย",4,[1]original_ver!I57="","")</f>
        <v>3</v>
      </c>
      <c r="I54" s="17">
        <v>1</v>
      </c>
      <c r="J54" s="17">
        <v>16</v>
      </c>
      <c r="K54" s="17" cm="1">
        <f t="array" ref="K54">_xlfn.IFS([1]original_ver!L57="ใช่",1,[1]original_ver!L57="ไม่ใช่",0,[1]original_ver!L57="","")</f>
        <v>0</v>
      </c>
      <c r="L54" s="17" cm="1">
        <f t="array" ref="L54">_xlfn.IFS([1]original_ver!M57="กู้ยืม",1,[1]original_ver!M57="ไม่กู้ยืม",0,[1]original_ver!M57="","")</f>
        <v>0</v>
      </c>
      <c r="M54" s="17">
        <f t="shared" si="0"/>
        <v>1</v>
      </c>
      <c r="N54" s="18">
        <v>70000</v>
      </c>
      <c r="O54" s="17" cm="1">
        <f t="array" ref="O54">_xlfn.IFS([1]original_ver!O57="ใช่",1,[1]original_ver!O57="ไม่ใช่",0,[1]original_ver!O57="","")</f>
        <v>0</v>
      </c>
      <c r="P54" s="15">
        <v>8</v>
      </c>
      <c r="Q54" s="15">
        <v>1</v>
      </c>
      <c r="R54" s="15">
        <v>10</v>
      </c>
      <c r="S54" s="15">
        <v>15000</v>
      </c>
      <c r="T54" s="15">
        <v>200</v>
      </c>
      <c r="U54" s="22">
        <f t="shared" si="1"/>
        <v>1500</v>
      </c>
      <c r="AA54" s="15">
        <v>8</v>
      </c>
      <c r="AB54" s="15">
        <v>1</v>
      </c>
      <c r="AC54" s="15">
        <v>10</v>
      </c>
      <c r="AD54" s="15">
        <v>15000</v>
      </c>
      <c r="AE54" s="15">
        <v>300</v>
      </c>
      <c r="AF54" s="37">
        <f t="shared" si="5"/>
        <v>1500</v>
      </c>
      <c r="CD54" s="25">
        <v>2.75</v>
      </c>
      <c r="CE54" s="25">
        <v>3.6666666666666665</v>
      </c>
      <c r="CF54" s="25">
        <v>3</v>
      </c>
      <c r="CG54" s="25">
        <v>2.5</v>
      </c>
      <c r="CH54" s="25">
        <v>3.5</v>
      </c>
      <c r="CI54">
        <v>2</v>
      </c>
      <c r="CJ54" cm="1">
        <f t="array" ref="CJ54">_xlfn.IFS([1]original_ver!CH57="จากการเข้าร่วมกิจกรรมอบรม ที่จัดโดยโครงการเกษตรกรปราดเปรื่อง (Smart Farmer)",1,[1]original_ver!CH57="จากการเข้าร่วมกิจกรรมอบรม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ๆ",3,[1]original_ver!CH57="จากการเรียนรู้ผ่านประสบการณ์ของผู้อื่น ได้แก่ เพื่อนบ้าน พี่น้อง เพื่อน และญาติ เป็นต้น",4,[1]original_ver!CH57="ไม่ได้เข้าร่วมกิจกรรมอบรมหรือเรียนรู้ใด ๆ (ข้ามไปข้อ 33)",5)</f>
        <v>2</v>
      </c>
      <c r="CK54" s="15" cm="1">
        <f t="array" ref="CK54">_xlfn.IFS([1]original_ver!CJ57="ความรู้ทางการเกษตรและการใช้เทคโนโลยีสำหรับการผลิตในฟาร์ม",1,[1]original_ver!CJ57="การวางแผนและจัดการฟาร์ม เช่น การเก็บเกี่ยว การเงิน และการวางแผนทางการตลาด",2,[1]original_ver!CJ57="การเป็นผู้ประกอบการทางการเกษตร",3,[1]original_ver!CJ57="การเพิ่มมูลค่าผลผลิต และการแปรรูปผลผลิต (รวมถึงการพัฒนาคุณภาพผลผลิต)",4,[1]original_ver!CJ57="","")</f>
        <v>4</v>
      </c>
      <c r="CL54" s="15">
        <v>10</v>
      </c>
      <c r="CM54" s="15">
        <v>2</v>
      </c>
      <c r="CN54" s="15" cm="1">
        <f t="array" ref="CN54">_xlfn.IFS([1]original_ver!CN57="ความรู้ทางการเกษตรและการใช้เทคโนโลยีสำหรับการผลิตในฟาร์ม",1,[1]original_ver!CN57="การวางแผนและจัดการฟาร์ม เช่น การเก็บเกี่ยว การเงิน และการวางแผนทางการตลาด",2,[1]original_ver!CN57="การเป็นผู้ประกอบการทางการเกษตร",3,[1]original_ver!CN57="การเพิ่มมูลค่าผลผลิต และการแปรรูปผลผลิต (รวมถึงการพัฒนาคุณภาพผลผลิต)",4,[1]original_ver!CN57="","")</f>
        <v>3</v>
      </c>
      <c r="CO54" s="15">
        <v>5</v>
      </c>
      <c r="CP54" s="15">
        <v>1</v>
      </c>
      <c r="CQ54" s="15" cm="1">
        <f t="array" ref="CQ54">_xlfn.IFS([1]original_ver!CR57="ประยุกต์",1,[1]original_ver!CR57="ไม่ประยุกต์",0,[1]original_ver!CR57="","")</f>
        <v>1</v>
      </c>
      <c r="CR54" s="15" cm="1">
        <f t="array" ref="CR54">_xlfn.IFS([1]original_ver!CS57="ประยุกต์",1,[1]original_ver!CS57="ไม่ประยุกต์",0,[1]original_ver!CS57="","")</f>
        <v>1</v>
      </c>
      <c r="CT54" s="15" cm="1">
        <f t="array" ref="CT54">_xlfn.IFS([1]original_ver!CV57="ประยุกต์",1,[1]original_ver!CV57="ไม่ประยุกต์",0,[1]original_ver!CV57="","")</f>
        <v>1</v>
      </c>
      <c r="CV54" s="15" cm="1">
        <f t="array" ref="CV54">_xlfn.IFS([1]original_ver!CY57="ประยุกต์",1,[1]original_ver!CY57="ไม่ประยุกต์",0,[1]original_ver!CY57="","")</f>
        <v>1</v>
      </c>
      <c r="CX54" s="15" cm="1">
        <f t="array" ref="CX54">_xlfn.IFS([1]original_ver!DB57="ประยุกต์",1,[1]original_ver!DB57="ไม่ประยุกต์",0,[1]original_ver!DB57="","")</f>
        <v>1</v>
      </c>
      <c r="DF54" s="15">
        <v>2</v>
      </c>
      <c r="DG54" s="15">
        <v>2</v>
      </c>
      <c r="DH54" s="15">
        <v>3</v>
      </c>
      <c r="DI54" s="15">
        <v>2</v>
      </c>
      <c r="DL54" s="15">
        <v>1</v>
      </c>
      <c r="DM54" s="15">
        <v>2</v>
      </c>
      <c r="DR54" s="25">
        <v>4</v>
      </c>
      <c r="DS54" s="25">
        <v>4</v>
      </c>
      <c r="DT54">
        <v>4.25</v>
      </c>
      <c r="DU54" s="25">
        <v>3.4</v>
      </c>
      <c r="DV54" s="25">
        <v>3</v>
      </c>
      <c r="DW54" s="25">
        <v>4</v>
      </c>
      <c r="DX54" s="27">
        <v>5</v>
      </c>
      <c r="DY54" s="27">
        <v>5</v>
      </c>
      <c r="DZ54" s="27">
        <v>5</v>
      </c>
      <c r="EA54" s="27">
        <v>5</v>
      </c>
      <c r="EB54" s="27">
        <v>5</v>
      </c>
      <c r="EC54">
        <v>5</v>
      </c>
    </row>
    <row r="55" spans="1:133" hidden="1" x14ac:dyDescent="0.2">
      <c r="A55" s="15">
        <v>121</v>
      </c>
      <c r="B55" s="44" t="s">
        <v>607</v>
      </c>
      <c r="C55" cm="1">
        <f t="array" ref="C55">_xlfn.IFS([1]original_ver!D58="Participant",1,[1]original_ver!D58="Non-Participant",0,[1]original_ver!D58="","")</f>
        <v>1</v>
      </c>
      <c r="D55">
        <v>1</v>
      </c>
      <c r="E55" s="17" cm="1">
        <f t="array" ref="E55">_xlfn.IFS([1]original_ver!F58="ชาย",1,[1]original_ver!F58="หญิง",0,[1]original_ver!F58="","")</f>
        <v>0</v>
      </c>
      <c r="F55" s="17">
        <v>64</v>
      </c>
      <c r="G55" s="17" cm="1">
        <f t="array" ref="G55">_xlfn.IFS([1]original_ver!H58="ไม่มีการศึกษา",0,[1]original_ver!H58="ประถมศึกษา",1,[1]original_ver!H58="มัธยมศึกษาตอนต้น",2,[1]original_ver!H58="มัธยมศึกษาตอนปลาย",3,[1]original_ver!H58="อนุปริญญา (ปวช., ปวส., ฝึกหัดครู)",4,[1]original_ver!H58="ปริญญาตรี",5,[1]original_ver!H58="สูงกว่าปริญญาตรี",6,[1]original_ver!H58="","")</f>
        <v>4</v>
      </c>
      <c r="H55" s="17" cm="1">
        <f t="array" ref="H55">_xlfn.IFS([1]original_ver!I58="โสด",1,[1]original_ver!I58="สมรส/อยู่ด้วยกัน",2,[1]original_ver!I58="หย่าร้าง/แยกกันอยู่",3,[1]original_ver!I58="หม้าย",4,[1]original_ver!I58="","")</f>
        <v>2</v>
      </c>
      <c r="I55" s="17">
        <v>3</v>
      </c>
      <c r="J55" s="17">
        <v>27</v>
      </c>
      <c r="K55" s="17" cm="1">
        <f t="array" ref="K55">_xlfn.IFS([1]original_ver!L58="ใช่",1,[1]original_ver!L58="ไม่ใช่",0,[1]original_ver!L58="","")</f>
        <v>1</v>
      </c>
      <c r="L55" s="17" cm="1">
        <f t="array" ref="L55">_xlfn.IFS([1]original_ver!M58="กู้ยืม",1,[1]original_ver!M58="ไม่กู้ยืม",0,[1]original_ver!M58="","")</f>
        <v>1</v>
      </c>
      <c r="M55" s="17">
        <f t="shared" si="0"/>
        <v>1</v>
      </c>
      <c r="N55" s="18">
        <v>120000</v>
      </c>
      <c r="O55" s="17" cm="1">
        <f t="array" ref="O55">_xlfn.IFS([1]original_ver!O58="ใช่",1,[1]original_ver!O58="ไม่ใช่",0,[1]original_ver!O58="","")</f>
        <v>1</v>
      </c>
      <c r="P55" s="15">
        <v>8</v>
      </c>
      <c r="Q55" s="15">
        <v>1</v>
      </c>
      <c r="R55" s="15">
        <v>5</v>
      </c>
      <c r="S55" s="15">
        <v>9500</v>
      </c>
      <c r="T55" s="15">
        <v>20</v>
      </c>
      <c r="U55" s="22">
        <f t="shared" si="1"/>
        <v>1900</v>
      </c>
      <c r="AA55" s="15">
        <v>8</v>
      </c>
      <c r="AB55" s="15">
        <v>1</v>
      </c>
      <c r="AC55" s="15">
        <v>5</v>
      </c>
      <c r="AD55" s="15">
        <v>9500</v>
      </c>
      <c r="AE55" s="15">
        <v>15</v>
      </c>
      <c r="AF55" s="37">
        <f t="shared" si="5"/>
        <v>1900</v>
      </c>
      <c r="CD55" s="25">
        <v>2.5</v>
      </c>
      <c r="CE55" s="25">
        <v>4</v>
      </c>
      <c r="CF55" s="25">
        <v>3.3333333333333335</v>
      </c>
      <c r="CG55" s="25">
        <v>5</v>
      </c>
      <c r="CH55" s="25">
        <v>4.5</v>
      </c>
      <c r="CI55">
        <v>1</v>
      </c>
      <c r="CJ55" cm="1">
        <f t="array" ref="CJ55">_xlfn.IFS([1]original_ver!CH58="จากการเข้าร่วมกิจกรรมอบรม ที่จัดโดยโครงการเกษตรกรปราดเปรื่อง (Smart Farmer)",1,[1]original_ver!CH58="จากการเข้าร่วมกิจกรรมอบรม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ๆ",3,[1]original_ver!CH58="จากการเรียนรู้ผ่านประสบการณ์ของผู้อื่น ได้แก่ เพื่อนบ้าน พี่น้อง เพื่อน และญาติ เป็นต้น",4,[1]original_ver!CH58="ไม่ได้เข้าร่วมกิจกรรมอบรมหรือเรียนรู้ใด ๆ (ข้ามไปข้อ 33)",5)</f>
        <v>5</v>
      </c>
      <c r="CK55" s="15" t="str" cm="1">
        <f t="array" ref="CK55">_xlfn.IFS([1]original_ver!CJ58="ความรู้ทางการเกษตรและการใช้เทคโนโลยีสำหรับการผลิตในฟาร์ม",1,[1]original_ver!CJ58="การวางแผนและจัดการฟาร์ม เช่น การเก็บเกี่ยว การเงิน และการวางแผนทางการตลาด",2,[1]original_ver!CJ58="การเป็นผู้ประกอบการทางการเกษตร",3,[1]original_ver!CJ58="การเพิ่มมูลค่าผลผลิต และการแปรรูปผลผลิต (รวมถึงการพัฒนาคุณภาพผลผลิต)",4,[1]original_ver!CJ58="","")</f>
        <v/>
      </c>
      <c r="CN55" s="15" t="str" cm="1">
        <f t="array" ref="CN55">_xlfn.IFS([1]original_ver!CN58="ความรู้ทางการเกษตรและการใช้เทคโนโลยีสำหรับการผลิตในฟาร์ม",1,[1]original_ver!CN58="การวางแผนและจัดการฟาร์ม เช่น การเก็บเกี่ยว การเงิน และการวางแผนทางการตลาด",2,[1]original_ver!CN58="การเป็นผู้ประกอบการทางการเกษตร",3,[1]original_ver!CN58="การเพิ่มมูลค่าผลผลิต และการแปรรูปผลผลิต (รวมถึงการพัฒนาคุณภาพผลผลิต)",4,[1]original_ver!CN58="","")</f>
        <v/>
      </c>
      <c r="CQ55" s="15" t="str" cm="1">
        <f t="array" ref="CQ55">_xlfn.IFS([1]original_ver!CR58="ประยุกต์",1,[1]original_ver!CR58="ไม่ประยุกต์",0,[1]original_ver!CR58="","")</f>
        <v/>
      </c>
      <c r="CR55" s="15" t="str" cm="1">
        <f t="array" ref="CR55">_xlfn.IFS([1]original_ver!CS58="ประยุกต์",1,[1]original_ver!CS58="ไม่ประยุกต์",0,[1]original_ver!CS58="","")</f>
        <v/>
      </c>
      <c r="CT55" s="15" t="str" cm="1">
        <f t="array" ref="CT55">_xlfn.IFS([1]original_ver!CV58="ประยุกต์",1,[1]original_ver!CV58="ไม่ประยุกต์",0,[1]original_ver!CV58="","")</f>
        <v/>
      </c>
      <c r="CV55" s="15" t="str" cm="1">
        <f t="array" ref="CV55">_xlfn.IFS([1]original_ver!CY58="ประยุกต์",1,[1]original_ver!CY58="ไม่ประยุกต์",0,[1]original_ver!CY58="","")</f>
        <v/>
      </c>
      <c r="CX55" s="15" t="str" cm="1">
        <f t="array" ref="CX55">_xlfn.IFS([1]original_ver!DB58="ประยุกต์",1,[1]original_ver!DB58="ไม่ประยุกต์",0,[1]original_ver!DB58="","")</f>
        <v/>
      </c>
      <c r="DH55" s="15">
        <v>3</v>
      </c>
      <c r="DI55" s="15">
        <v>2</v>
      </c>
      <c r="DJ55" s="15">
        <v>2</v>
      </c>
      <c r="DK55" s="15">
        <v>2</v>
      </c>
      <c r="DL55" s="15">
        <v>1</v>
      </c>
      <c r="DM55" s="15">
        <v>2</v>
      </c>
      <c r="DR55" s="25">
        <v>2.8</v>
      </c>
      <c r="DS55" s="25">
        <v>3</v>
      </c>
      <c r="DT55">
        <v>1.75</v>
      </c>
      <c r="DU55" s="25">
        <v>2.8</v>
      </c>
      <c r="DV55" s="25">
        <v>2</v>
      </c>
      <c r="DW55" s="25">
        <v>2.25</v>
      </c>
      <c r="DX55" s="27">
        <v>4.5999999999999996</v>
      </c>
      <c r="DY55" s="27">
        <v>4.666666666666667</v>
      </c>
      <c r="DZ55" s="27">
        <v>5</v>
      </c>
      <c r="EA55" s="27">
        <v>5</v>
      </c>
      <c r="EB55" s="27">
        <v>5</v>
      </c>
      <c r="EC55">
        <v>4.25</v>
      </c>
    </row>
    <row r="56" spans="1:133" hidden="1" x14ac:dyDescent="0.2">
      <c r="A56" s="15">
        <v>122</v>
      </c>
      <c r="B56" s="44" t="s">
        <v>608</v>
      </c>
      <c r="C56" cm="1">
        <f t="array" ref="C56">_xlfn.IFS([1]original_ver!D59="Participant",1,[1]original_ver!D59="Non-Participant",0,[1]original_ver!D59="","")</f>
        <v>1</v>
      </c>
      <c r="D56">
        <v>1</v>
      </c>
      <c r="E56" s="17" cm="1">
        <f t="array" ref="E56">_xlfn.IFS([1]original_ver!F59="ชาย",1,[1]original_ver!F59="หญิง",0,[1]original_ver!F59="","")</f>
        <v>1</v>
      </c>
      <c r="F56" s="17">
        <v>54</v>
      </c>
      <c r="G56" s="17" cm="1">
        <f t="array" ref="G56">_xlfn.IFS([1]original_ver!H59="ไม่มีการศึกษา",0,[1]original_ver!H59="ประถมศึกษา",1,[1]original_ver!H59="มัธยมศึกษาตอนต้น",2,[1]original_ver!H59="มัธยมศึกษาตอนปลาย",3,[1]original_ver!H59="อนุปริญญา (ปวช., ปวส., ฝึกหัดครู)",4,[1]original_ver!H59="ปริญญาตรี",5,[1]original_ver!H59="สูงกว่าปริญญาตรี",6,[1]original_ver!H59="","")</f>
        <v>5</v>
      </c>
      <c r="H56" s="17" cm="1">
        <f t="array" ref="H56">_xlfn.IFS([1]original_ver!I59="โสด",1,[1]original_ver!I59="สมรส/อยู่ด้วยกัน",2,[1]original_ver!I59="หย่าร้าง/แยกกันอยู่",3,[1]original_ver!I59="หม้าย",4,[1]original_ver!I59="","")</f>
        <v>2</v>
      </c>
      <c r="I56" s="17">
        <v>3</v>
      </c>
      <c r="J56" s="17">
        <v>2</v>
      </c>
      <c r="K56" s="17" cm="1">
        <f t="array" ref="K56">_xlfn.IFS([1]original_ver!L59="ใช่",1,[1]original_ver!L59="ไม่ใช่",0,[1]original_ver!L59="","")</f>
        <v>0</v>
      </c>
      <c r="L56" s="17" cm="1">
        <f t="array" ref="L56">_xlfn.IFS([1]original_ver!M59="กู้ยืม",1,[1]original_ver!M59="ไม่กู้ยืม",0,[1]original_ver!M59="","")</f>
        <v>0</v>
      </c>
      <c r="M56" s="17">
        <f t="shared" si="0"/>
        <v>1</v>
      </c>
      <c r="N56" s="18">
        <v>400000</v>
      </c>
      <c r="O56" s="17" cm="1">
        <f t="array" ref="O56">_xlfn.IFS([1]original_ver!O59="ใช่",1,[1]original_ver!O59="ไม่ใช่",0,[1]original_ver!O59="","")</f>
        <v>0</v>
      </c>
      <c r="P56" s="15">
        <v>8</v>
      </c>
      <c r="Q56" s="15">
        <v>1</v>
      </c>
      <c r="R56" s="15">
        <v>5</v>
      </c>
      <c r="S56" s="15">
        <v>8000</v>
      </c>
      <c r="T56" s="15">
        <v>15</v>
      </c>
      <c r="U56" s="22">
        <f t="shared" si="1"/>
        <v>1600</v>
      </c>
      <c r="AA56" s="15">
        <v>8</v>
      </c>
      <c r="AB56" s="15">
        <v>1</v>
      </c>
      <c r="AC56" s="15">
        <v>5</v>
      </c>
      <c r="AD56" s="15">
        <v>8000</v>
      </c>
      <c r="AE56" s="15">
        <v>15</v>
      </c>
      <c r="AF56" s="37">
        <f t="shared" si="5"/>
        <v>1600</v>
      </c>
      <c r="CD56" s="25">
        <v>1.25</v>
      </c>
      <c r="CE56" s="25">
        <v>1.6666666666666667</v>
      </c>
      <c r="CF56" s="25">
        <v>2</v>
      </c>
      <c r="CG56" s="25">
        <v>1</v>
      </c>
      <c r="CH56" s="25">
        <v>2.5</v>
      </c>
      <c r="CI56">
        <v>1</v>
      </c>
      <c r="CJ56" cm="1">
        <f t="array" ref="CJ56">_xlfn.IFS([1]original_ver!CH59="จากการเข้าร่วมกิจกรรมอบรม ที่จัดโดยโครงการเกษตรกรปราดเปรื่อง (Smart Farmer)",1,[1]original_ver!CH59="จากการเข้าร่วมกิจกรรมอบรม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ๆ",3,[1]original_ver!CH59="จากการเรียนรู้ผ่านประสบการณ์ของผู้อื่น ได้แก่ เพื่อนบ้าน พี่น้อง เพื่อน และญาติ เป็นต้น",4,[1]original_ver!CH59="ไม่ได้เข้าร่วมกิจกรรมอบรมหรือเรียนรู้ใด ๆ (ข้ามไปข้อ 33)",5)</f>
        <v>5</v>
      </c>
      <c r="CK56" s="15" t="str" cm="1">
        <f t="array" ref="CK56">_xlfn.IFS([1]original_ver!CJ59="ความรู้ทางการเกษตรและการใช้เทคโนโลยีสำหรับการผลิตในฟาร์ม",1,[1]original_ver!CJ59="การวางแผนและจัดการฟาร์ม เช่น การเก็บเกี่ยว การเงิน และการวางแผนทางการตลาด",2,[1]original_ver!CJ59="การเป็นผู้ประกอบการทางการเกษตร",3,[1]original_ver!CJ59="การเพิ่มมูลค่าผลผลิต และการแปรรูปผลผลิต (รวมถึงการพัฒนาคุณภาพผลผลิต)",4,[1]original_ver!CJ59="","")</f>
        <v/>
      </c>
      <c r="CN56" s="15" t="str" cm="1">
        <f t="array" ref="CN56">_xlfn.IFS([1]original_ver!CN59="ความรู้ทางการเกษตรและการใช้เทคโนโลยีสำหรับการผลิตในฟาร์ม",1,[1]original_ver!CN59="การวางแผนและจัดการฟาร์ม เช่น การเก็บเกี่ยว การเงิน และการวางแผนทางการตลาด",2,[1]original_ver!CN59="การเป็นผู้ประกอบการทางการเกษตร",3,[1]original_ver!CN59="การเพิ่มมูลค่าผลผลิต และการแปรรูปผลผลิต (รวมถึงการพัฒนาคุณภาพผลผลิต)",4,[1]original_ver!CN59="","")</f>
        <v/>
      </c>
      <c r="CQ56" s="15" t="str" cm="1">
        <f t="array" ref="CQ56">_xlfn.IFS([1]original_ver!CR59="ประยุกต์",1,[1]original_ver!CR59="ไม่ประยุกต์",0,[1]original_ver!CR59="","")</f>
        <v/>
      </c>
      <c r="CR56" s="15" t="str" cm="1">
        <f t="array" ref="CR56">_xlfn.IFS([1]original_ver!CS59="ประยุกต์",1,[1]original_ver!CS59="ไม่ประยุกต์",0,[1]original_ver!CS59="","")</f>
        <v/>
      </c>
      <c r="CT56" s="15" t="str" cm="1">
        <f t="array" ref="CT56">_xlfn.IFS([1]original_ver!CV59="ประยุกต์",1,[1]original_ver!CV59="ไม่ประยุกต์",0,[1]original_ver!CV59="","")</f>
        <v/>
      </c>
      <c r="CV56" s="15" t="str" cm="1">
        <f t="array" ref="CV56">_xlfn.IFS([1]original_ver!CY59="ประยุกต์",1,[1]original_ver!CY59="ไม่ประยุกต์",0,[1]original_ver!CY59="","")</f>
        <v/>
      </c>
      <c r="CX56" s="15" t="str" cm="1">
        <f t="array" ref="CX56">_xlfn.IFS([1]original_ver!DB59="ประยุกต์",1,[1]original_ver!DB59="ไม่ประยุกต์",0,[1]original_ver!DB59="","")</f>
        <v/>
      </c>
      <c r="DF56" s="15">
        <v>1</v>
      </c>
      <c r="DG56" s="15">
        <v>3</v>
      </c>
      <c r="DH56" s="15">
        <v>2</v>
      </c>
      <c r="DI56" s="15">
        <v>3</v>
      </c>
      <c r="DL56" s="15">
        <v>3</v>
      </c>
      <c r="DM56" s="15">
        <v>3</v>
      </c>
      <c r="DR56" s="166">
        <v>3.6</v>
      </c>
      <c r="DS56" s="166">
        <v>3.6666666666666665</v>
      </c>
      <c r="DT56" s="166">
        <v>3.5</v>
      </c>
      <c r="DU56" s="166">
        <v>3.6</v>
      </c>
      <c r="DV56" s="166">
        <v>3</v>
      </c>
      <c r="DW56" s="148">
        <v>3.25</v>
      </c>
      <c r="DX56" s="152">
        <v>4.5999999999999996</v>
      </c>
      <c r="DY56" s="152">
        <v>3.6666666666666665</v>
      </c>
      <c r="DZ56" s="148">
        <v>4.25</v>
      </c>
      <c r="EA56" s="152">
        <v>4.8</v>
      </c>
      <c r="EB56" s="152">
        <v>4.333333333333333</v>
      </c>
      <c r="EC56" s="152">
        <v>4.75</v>
      </c>
    </row>
    <row r="57" spans="1:133" x14ac:dyDescent="0.2">
      <c r="A57" s="15">
        <v>123</v>
      </c>
      <c r="B57" s="44" t="s">
        <v>609</v>
      </c>
      <c r="C57" cm="1">
        <f t="array" ref="C57">_xlfn.IFS([1]original_ver!D60="Participant",1,[1]original_ver!D60="Non-Participant",0,[1]original_ver!D60="","")</f>
        <v>1</v>
      </c>
      <c r="D57">
        <v>5</v>
      </c>
      <c r="E57" s="17" cm="1">
        <f t="array" ref="E57">_xlfn.IFS([1]original_ver!F60="ชาย",1,[1]original_ver!F60="หญิง",0,[1]original_ver!F60="","")</f>
        <v>1</v>
      </c>
      <c r="F57" s="17">
        <v>65</v>
      </c>
      <c r="G57" s="17" cm="1">
        <f t="array" ref="G57">_xlfn.IFS([1]original_ver!H60="ไม่มีการศึกษา",0,[1]original_ver!H60="ประถมศึกษา",1,[1]original_ver!H60="มัธยมศึกษาตอนต้น",2,[1]original_ver!H60="มัธยมศึกษาตอนปลาย",3,[1]original_ver!H60="อนุปริญญา (ปวช., ปวส., ฝึกหัดครู)",4,[1]original_ver!H60="ปริญญาตรี",5,[1]original_ver!H60="สูงกว่าปริญญาตรี",6,[1]original_ver!H60="","")</f>
        <v>5</v>
      </c>
      <c r="H57" s="17" cm="1">
        <f t="array" ref="H57">_xlfn.IFS([1]original_ver!I60="โสด",1,[1]original_ver!I60="สมรส/อยู่ด้วยกัน",2,[1]original_ver!I60="หย่าร้าง/แยกกันอยู่",3,[1]original_ver!I60="หม้าย",4,[1]original_ver!I60="","")</f>
        <v>2</v>
      </c>
      <c r="I57" s="17">
        <v>4</v>
      </c>
      <c r="J57" s="17">
        <v>6</v>
      </c>
      <c r="K57" s="17" cm="1">
        <f t="array" ref="K57">_xlfn.IFS([1]original_ver!L60="ใช่",1,[1]original_ver!L60="ไม่ใช่",0,[1]original_ver!L60="","")</f>
        <v>1</v>
      </c>
      <c r="L57" s="17" cm="1">
        <f t="array" ref="L57">_xlfn.IFS([1]original_ver!M60="กู้ยืม",1,[1]original_ver!M60="ไม่กู้ยืม",0,[1]original_ver!M60="","")</f>
        <v>0</v>
      </c>
      <c r="M57" s="17">
        <f t="shared" si="0"/>
        <v>1</v>
      </c>
      <c r="N57" s="18">
        <v>300000</v>
      </c>
      <c r="O57" s="17" cm="1">
        <f t="array" ref="O57">_xlfn.IFS([1]original_ver!O60="ใช่",1,[1]original_ver!O60="ไม่ใช่",0,[1]original_ver!O60="","")</f>
        <v>0</v>
      </c>
      <c r="P57" s="15">
        <v>7</v>
      </c>
      <c r="Q57" s="15">
        <v>1</v>
      </c>
      <c r="R57" s="15">
        <v>2</v>
      </c>
      <c r="S57" s="15">
        <v>1000</v>
      </c>
      <c r="T57" s="15">
        <v>250</v>
      </c>
      <c r="U57" s="22">
        <f t="shared" si="1"/>
        <v>500</v>
      </c>
      <c r="V57" s="15">
        <v>1</v>
      </c>
      <c r="W57" s="15">
        <v>2</v>
      </c>
      <c r="X57" s="15">
        <v>1000</v>
      </c>
      <c r="Y57" s="15">
        <v>250</v>
      </c>
      <c r="Z57" s="15"/>
      <c r="AA57" s="15">
        <v>7</v>
      </c>
      <c r="AB57" s="15">
        <v>1</v>
      </c>
      <c r="AC57" s="15">
        <v>2</v>
      </c>
      <c r="AD57" s="15">
        <v>1000</v>
      </c>
      <c r="AE57" s="15">
        <v>250</v>
      </c>
      <c r="AF57" s="37">
        <f t="shared" si="5"/>
        <v>500</v>
      </c>
      <c r="AG57" s="15">
        <v>1</v>
      </c>
      <c r="AH57" s="15">
        <v>2</v>
      </c>
      <c r="AI57" s="15">
        <v>1000</v>
      </c>
      <c r="AJ57" s="15">
        <v>250</v>
      </c>
      <c r="AK57" s="15"/>
      <c r="BG57" s="15"/>
      <c r="CC57" s="15"/>
      <c r="CD57" s="25">
        <v>1.25</v>
      </c>
      <c r="CE57" s="25">
        <v>1.6666666666666667</v>
      </c>
      <c r="CF57" s="25">
        <v>1.3333333333333333</v>
      </c>
      <c r="CG57" s="25">
        <v>1</v>
      </c>
      <c r="CH57" s="25">
        <v>1.5</v>
      </c>
      <c r="CI57">
        <v>1</v>
      </c>
      <c r="CJ57" cm="1">
        <f t="array" ref="CJ57">_xlfn.IFS([1]original_ver!CH60="จากการเข้าร่วมกิจกรรมอบรม ที่จัดโดยโครงการเกษตรกรปราดเปรื่อง (Smart Farmer)",1,[1]original_ver!CH60="จากการเข้าร่วมกิจกรรมอบรม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ๆ",3,[1]original_ver!CH60="จากการเรียนรู้ผ่านประสบการณ์ของผู้อื่น ได้แก่ เพื่อนบ้าน พี่น้อง เพื่อน และญาติ เป็นต้น",4,[1]original_ver!CH60="ไม่ได้เข้าร่วมกิจกรรมอบรมหรือเรียนรู้ใด ๆ (ข้ามไปข้อ 33)",5)</f>
        <v>3</v>
      </c>
      <c r="CK57" s="15" cm="1">
        <f t="array" ref="CK57">_xlfn.IFS([1]original_ver!CJ60="ความรู้ทางการเกษตรและการใช้เทคโนโลยีสำหรับการผลิตในฟาร์ม",1,[1]original_ver!CJ60="การวางแผนและจัดการฟาร์ม เช่น การเก็บเกี่ยว การเงิน และการวางแผนทางการตลาด",2,[1]original_ver!CJ60="การเป็นผู้ประกอบการทางการเกษตร",3,[1]original_ver!CJ60="การเพิ่มมูลค่าผลผลิต และการแปรรูปผลผลิต (รวมถึงการพัฒนาคุณภาพผลผลิต)",4,[1]original_ver!CJ60="","")</f>
        <v>3</v>
      </c>
      <c r="CL57" s="15">
        <v>10</v>
      </c>
      <c r="CM57" s="15">
        <v>4</v>
      </c>
      <c r="CN57" s="15" cm="1">
        <f t="array" ref="CN57">_xlfn.IFS([1]original_ver!CN60="ความรู้ทางการเกษตรและการใช้เทคโนโลยีสำหรับการผลิตในฟาร์ม",1,[1]original_ver!CN60="การวางแผนและจัดการฟาร์ม เช่น การเก็บเกี่ยว การเงิน และการวางแผนทางการตลาด",2,[1]original_ver!CN60="การเป็นผู้ประกอบการทางการเกษตร",3,[1]original_ver!CN60="การเพิ่มมูลค่าผลผลิต และการแปรรูปผลผลิต (รวมถึงการพัฒนาคุณภาพผลผลิต)",4,[1]original_ver!CN60="","")</f>
        <v>4</v>
      </c>
      <c r="CO57" s="15">
        <v>8</v>
      </c>
      <c r="CP57" s="15">
        <v>4</v>
      </c>
      <c r="CQ57" s="15" cm="1">
        <f t="array" ref="CQ57">_xlfn.IFS([1]original_ver!CR60="ประยุกต์",1,[1]original_ver!CR60="ไม่ประยุกต์",0,[1]original_ver!CR60="","")</f>
        <v>1</v>
      </c>
      <c r="CR57" s="15" cm="1">
        <f t="array" ref="CR57">_xlfn.IFS([1]original_ver!CS60="ประยุกต์",1,[1]original_ver!CS60="ไม่ประยุกต์",0,[1]original_ver!CS60="","")</f>
        <v>1</v>
      </c>
      <c r="CT57" s="15" cm="1">
        <f t="array" ref="CT57">_xlfn.IFS([1]original_ver!CV60="ประยุกต์",1,[1]original_ver!CV60="ไม่ประยุกต์",0,[1]original_ver!CV60="","")</f>
        <v>1</v>
      </c>
      <c r="CV57" s="15" cm="1">
        <f t="array" ref="CV57">_xlfn.IFS([1]original_ver!CY60="ประยุกต์",1,[1]original_ver!CY60="ไม่ประยุกต์",0,[1]original_ver!CY60="","")</f>
        <v>1</v>
      </c>
      <c r="CX57" s="15" cm="1">
        <f t="array" ref="CX57">_xlfn.IFS([1]original_ver!DB60="ประยุกต์",1,[1]original_ver!DB60="ไม่ประยุกต์",0,[1]original_ver!DB60="","")</f>
        <v>1</v>
      </c>
      <c r="DF57" s="15">
        <v>2</v>
      </c>
      <c r="DG57" s="15">
        <v>4</v>
      </c>
      <c r="DH57" s="15">
        <v>3</v>
      </c>
      <c r="DI57" s="15">
        <v>4</v>
      </c>
      <c r="DL57" s="15">
        <v>1</v>
      </c>
      <c r="DM57" s="15">
        <v>4</v>
      </c>
      <c r="DR57" s="25">
        <v>4</v>
      </c>
      <c r="DS57" s="25">
        <v>4.333333333333333</v>
      </c>
      <c r="DT57">
        <v>4.25</v>
      </c>
      <c r="DU57" s="25">
        <v>4.5999999999999996</v>
      </c>
      <c r="DV57" s="25">
        <v>3.3333333333333335</v>
      </c>
      <c r="DW57" s="25">
        <v>4</v>
      </c>
      <c r="DX57" s="27">
        <v>5</v>
      </c>
      <c r="DY57" s="27">
        <v>5</v>
      </c>
      <c r="DZ57" s="27">
        <v>5</v>
      </c>
      <c r="EA57" s="27">
        <v>5</v>
      </c>
      <c r="EB57" s="27">
        <v>5</v>
      </c>
      <c r="EC57">
        <v>4</v>
      </c>
    </row>
    <row r="58" spans="1:133" hidden="1" x14ac:dyDescent="0.2">
      <c r="A58" s="15">
        <v>124</v>
      </c>
      <c r="B58" s="44" t="s">
        <v>610</v>
      </c>
      <c r="C58" cm="1">
        <f t="array" ref="C58">_xlfn.IFS([1]original_ver!D61="Participant",1,[1]original_ver!D61="Non-Participant",0,[1]original_ver!D61="","")</f>
        <v>1</v>
      </c>
      <c r="D58">
        <v>1</v>
      </c>
      <c r="E58" s="17" cm="1">
        <f t="array" ref="E58">_xlfn.IFS([1]original_ver!F61="ชาย",1,[1]original_ver!F61="หญิง",0,[1]original_ver!F61="","")</f>
        <v>1</v>
      </c>
      <c r="F58" s="17">
        <v>61</v>
      </c>
      <c r="G58" s="17" cm="1">
        <f t="array" ref="G58">_xlfn.IFS([1]original_ver!H61="ไม่มีการศึกษา",0,[1]original_ver!H61="ประถมศึกษา",1,[1]original_ver!H61="มัธยมศึกษาตอนต้น",2,[1]original_ver!H61="มัธยมศึกษาตอนปลาย",3,[1]original_ver!H61="อนุปริญญา (ปวช., ปวส., ฝึกหัดครู)",4,[1]original_ver!H61="ปริญญาตรี",5,[1]original_ver!H61="สูงกว่าปริญญาตรี",6,[1]original_ver!H61="","")</f>
        <v>3</v>
      </c>
      <c r="H58" s="17" cm="1">
        <f t="array" ref="H58">_xlfn.IFS([1]original_ver!I61="โสด",1,[1]original_ver!I61="สมรส/อยู่ด้วยกัน",2,[1]original_ver!I61="หย่าร้าง/แยกกันอยู่",3,[1]original_ver!I61="หม้าย",4,[1]original_ver!I61="","")</f>
        <v>2</v>
      </c>
      <c r="I58" s="17">
        <v>4</v>
      </c>
      <c r="J58" s="17">
        <v>12</v>
      </c>
      <c r="K58" s="17" cm="1">
        <f t="array" ref="K58">_xlfn.IFS([1]original_ver!L61="ใช่",1,[1]original_ver!L61="ไม่ใช่",0,[1]original_ver!L61="","")</f>
        <v>0</v>
      </c>
      <c r="L58" s="17" cm="1">
        <f t="array" ref="L58">_xlfn.IFS([1]original_ver!M61="กู้ยืม",1,[1]original_ver!M61="ไม่กู้ยืม",0,[1]original_ver!M61="","")</f>
        <v>0</v>
      </c>
      <c r="M58" s="17">
        <f t="shared" si="0"/>
        <v>1</v>
      </c>
      <c r="N58" s="18">
        <v>400000</v>
      </c>
      <c r="O58" s="17" cm="1">
        <f t="array" ref="O58">_xlfn.IFS([1]original_ver!O61="ใช่",1,[1]original_ver!O61="ไม่ใช่",0,[1]original_ver!O61="","")</f>
        <v>0</v>
      </c>
      <c r="P58" s="15">
        <v>7</v>
      </c>
      <c r="Q58" s="15">
        <v>1</v>
      </c>
      <c r="R58" s="15">
        <v>1</v>
      </c>
      <c r="S58" s="15">
        <v>400</v>
      </c>
      <c r="T58" s="15">
        <v>250</v>
      </c>
      <c r="U58" s="22">
        <f t="shared" si="1"/>
        <v>400</v>
      </c>
      <c r="V58" s="15">
        <v>1</v>
      </c>
      <c r="W58" s="15">
        <v>1</v>
      </c>
      <c r="X58" s="15">
        <v>400</v>
      </c>
      <c r="Y58" s="15">
        <v>250</v>
      </c>
      <c r="Z58" s="15"/>
      <c r="AA58" s="15">
        <v>7</v>
      </c>
      <c r="AB58" s="15">
        <v>1</v>
      </c>
      <c r="AC58" s="15">
        <v>1</v>
      </c>
      <c r="AD58" s="15">
        <v>400</v>
      </c>
      <c r="AE58" s="15">
        <v>250</v>
      </c>
      <c r="AF58" s="37">
        <f t="shared" si="5"/>
        <v>400</v>
      </c>
      <c r="AG58" s="15">
        <v>1</v>
      </c>
      <c r="AH58" s="15">
        <v>1</v>
      </c>
      <c r="AI58" s="15">
        <v>400</v>
      </c>
      <c r="AJ58" s="15">
        <v>250</v>
      </c>
      <c r="AK58" s="15"/>
      <c r="AL58" s="15">
        <v>7</v>
      </c>
      <c r="AM58" s="15">
        <v>1</v>
      </c>
      <c r="AN58" s="15">
        <v>1</v>
      </c>
      <c r="AO58" s="15">
        <v>150</v>
      </c>
      <c r="AP58" s="15">
        <v>250</v>
      </c>
      <c r="AQ58" s="15"/>
      <c r="AW58" s="15">
        <v>7</v>
      </c>
      <c r="AX58" s="15">
        <v>1</v>
      </c>
      <c r="AY58" s="15">
        <v>1</v>
      </c>
      <c r="AZ58" s="15">
        <v>150</v>
      </c>
      <c r="BA58" s="15">
        <v>250</v>
      </c>
      <c r="BB58" s="15"/>
      <c r="BG58" s="15"/>
      <c r="BM58" s="15"/>
      <c r="BX58" s="15"/>
      <c r="CC58" s="15"/>
      <c r="CD58" s="25">
        <v>1.5</v>
      </c>
      <c r="CE58" s="25">
        <v>1.3333333333333333</v>
      </c>
      <c r="CF58" s="25">
        <v>1.6666666666666667</v>
      </c>
      <c r="CG58" s="25">
        <v>2</v>
      </c>
      <c r="CH58" s="25">
        <v>2</v>
      </c>
      <c r="CI58">
        <v>1</v>
      </c>
      <c r="CJ58" cm="1">
        <f t="array" ref="CJ58">_xlfn.IFS([1]original_ver!CH61="จากการเข้าร่วมกิจกรรมอบรม ที่จัดโดยโครงการเกษตรกรปราดเปรื่อง (Smart Farmer)",1,[1]original_ver!CH61="จากการเข้าร่วมกิจกรรมอบรม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ๆ",3,[1]original_ver!CH61="จากการเรียนรู้ผ่านประสบการณ์ของผู้อื่น ได้แก่ เพื่อนบ้าน พี่น้อง เพื่อน และญาติ เป็นต้น",4,[1]original_ver!CH61="ไม่ได้เข้าร่วมกิจกรรมอบรมหรือเรียนรู้ใด ๆ (ข้ามไปข้อ 33)",5)</f>
        <v>5</v>
      </c>
      <c r="CK58" s="15" t="str" cm="1">
        <f t="array" ref="CK58">_xlfn.IFS([1]original_ver!CJ61="ความรู้ทางการเกษตรและการใช้เทคโนโลยีสำหรับการผลิตในฟาร์ม",1,[1]original_ver!CJ61="การวางแผนและจัดการฟาร์ม เช่น การเก็บเกี่ยว การเงิน และการวางแผนทางการตลาด",2,[1]original_ver!CJ61="การเป็นผู้ประกอบการทางการเกษตร",3,[1]original_ver!CJ61="การเพิ่มมูลค่าผลผลิต และการแปรรูปผลผลิต (รวมถึงการพัฒนาคุณภาพผลผลิต)",4,[1]original_ver!CJ61="","")</f>
        <v/>
      </c>
      <c r="CN58" s="15" t="str" cm="1">
        <f t="array" ref="CN58">_xlfn.IFS([1]original_ver!CN61="ความรู้ทางการเกษตรและการใช้เทคโนโลยีสำหรับการผลิตในฟาร์ม",1,[1]original_ver!CN61="การวางแผนและจัดการฟาร์ม เช่น การเก็บเกี่ยว การเงิน และการวางแผนทางการตลาด",2,[1]original_ver!CN61="การเป็นผู้ประกอบการทางการเกษตร",3,[1]original_ver!CN61="การเพิ่มมูลค่าผลผลิต และการแปรรูปผลผลิต (รวมถึงการพัฒนาคุณภาพผลผลิต)",4,[1]original_ver!CN61="","")</f>
        <v/>
      </c>
      <c r="CQ58" s="15" t="str" cm="1">
        <f t="array" ref="CQ58">_xlfn.IFS([1]original_ver!CR61="ประยุกต์",1,[1]original_ver!CR61="ไม่ประยุกต์",0,[1]original_ver!CR61="","")</f>
        <v/>
      </c>
      <c r="CR58" s="15" t="str" cm="1">
        <f t="array" ref="CR58">_xlfn.IFS([1]original_ver!CS61="ประยุกต์",1,[1]original_ver!CS61="ไม่ประยุกต์",0,[1]original_ver!CS61="","")</f>
        <v/>
      </c>
      <c r="CT58" s="15" t="str" cm="1">
        <f t="array" ref="CT58">_xlfn.IFS([1]original_ver!CV61="ประยุกต์",1,[1]original_ver!CV61="ไม่ประยุกต์",0,[1]original_ver!CV61="","")</f>
        <v/>
      </c>
      <c r="CV58" s="15" t="str" cm="1">
        <f t="array" ref="CV58">_xlfn.IFS([1]original_ver!CY61="ประยุกต์",1,[1]original_ver!CY61="ไม่ประยุกต์",0,[1]original_ver!CY61="","")</f>
        <v/>
      </c>
      <c r="CX58" s="15" t="str" cm="1">
        <f t="array" ref="CX58">_xlfn.IFS([1]original_ver!DB61="ประยุกต์",1,[1]original_ver!DB61="ไม่ประยุกต์",0,[1]original_ver!DB61="","")</f>
        <v/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 s="15">
        <v>2</v>
      </c>
      <c r="DG58" s="15">
        <v>3</v>
      </c>
      <c r="DH58" s="15">
        <v>1</v>
      </c>
      <c r="DI58" s="15">
        <v>3</v>
      </c>
      <c r="DJ58" s="15">
        <v>3</v>
      </c>
      <c r="DK58" s="15">
        <v>3</v>
      </c>
      <c r="DR58" s="166">
        <v>3.2</v>
      </c>
      <c r="DS58" s="166">
        <v>3</v>
      </c>
      <c r="DT58" s="166">
        <v>3</v>
      </c>
      <c r="DU58" s="166">
        <v>3.6</v>
      </c>
      <c r="DV58" s="166">
        <v>2</v>
      </c>
      <c r="DW58" s="148">
        <v>1.25</v>
      </c>
      <c r="DX58" s="152">
        <v>4.4000000000000004</v>
      </c>
      <c r="DY58" s="152">
        <v>4.333333333333333</v>
      </c>
      <c r="DZ58" s="148">
        <v>4.75</v>
      </c>
      <c r="EA58" s="152">
        <v>4.4000000000000004</v>
      </c>
      <c r="EB58" s="152">
        <v>3.6666666666666665</v>
      </c>
      <c r="EC58" s="152">
        <v>4.25</v>
      </c>
    </row>
    <row r="59" spans="1:133" hidden="1" x14ac:dyDescent="0.2">
      <c r="A59" s="15">
        <v>127</v>
      </c>
      <c r="B59" s="16" t="s">
        <v>611</v>
      </c>
      <c r="C59" cm="1">
        <f t="array" ref="C59">_xlfn.IFS([1]original_ver!D62="Participant",1,[1]original_ver!D62="Non-Participant",0,[1]original_ver!D62="","")</f>
        <v>1</v>
      </c>
      <c r="D59">
        <v>3</v>
      </c>
      <c r="E59" s="17" cm="1">
        <f t="array" ref="E59">_xlfn.IFS([1]original_ver!F62="ชาย",1,[1]original_ver!F62="หญิง",0,[1]original_ver!F62="","")</f>
        <v>1</v>
      </c>
      <c r="F59" s="17">
        <v>55</v>
      </c>
      <c r="G59" s="17" cm="1">
        <f t="array" ref="G59">_xlfn.IFS([1]original_ver!H62="ไม่มีการศึกษา",0,[1]original_ver!H62="ประถมศึกษา",1,[1]original_ver!H62="มัธยมศึกษาตอนต้น",2,[1]original_ver!H62="มัธยมศึกษาตอนปลาย",3,[1]original_ver!H62="อนุปริญญา (ปวช., ปวส., ฝึกหัดครู)",4,[1]original_ver!H62="ปริญญาตรี",5,[1]original_ver!H62="สูงกว่าปริญญาตรี",6,[1]original_ver!H62="","")</f>
        <v>4</v>
      </c>
      <c r="H59" s="17" cm="1">
        <f t="array" ref="H59">_xlfn.IFS([1]original_ver!I62="โสด",1,[1]original_ver!I62="สมรส/อยู่ด้วยกัน",2,[1]original_ver!I62="หย่าร้าง/แยกกันอยู่",3,[1]original_ver!I62="หม้าย",4,[1]original_ver!I62="","")</f>
        <v>2</v>
      </c>
      <c r="I59" s="17">
        <v>5</v>
      </c>
      <c r="J59" s="17">
        <v>10</v>
      </c>
      <c r="K59" s="17" cm="1">
        <f t="array" ref="K59">_xlfn.IFS([1]original_ver!L62="ใช่",1,[1]original_ver!L62="ไม่ใช่",0,[1]original_ver!L62="","")</f>
        <v>1</v>
      </c>
      <c r="L59" s="17" cm="1">
        <f t="array" ref="L59">_xlfn.IFS([1]original_ver!M62="กู้ยืม",1,[1]original_ver!M62="ไม่กู้ยืม",0,[1]original_ver!M62="","")</f>
        <v>0</v>
      </c>
      <c r="M59" s="17">
        <f t="shared" si="0"/>
        <v>1</v>
      </c>
      <c r="N59" s="18">
        <v>10000</v>
      </c>
      <c r="O59" s="17" cm="1">
        <f t="array" ref="O59">_xlfn.IFS([1]original_ver!O62="ใช่",1,[1]original_ver!O62="ไม่ใช่",0,[1]original_ver!O62="","")</f>
        <v>1</v>
      </c>
      <c r="P59" s="15">
        <v>1</v>
      </c>
      <c r="Q59" s="15">
        <v>1</v>
      </c>
      <c r="R59" s="15">
        <v>17</v>
      </c>
      <c r="S59" s="15">
        <v>7000</v>
      </c>
      <c r="T59" s="19">
        <v>16</v>
      </c>
      <c r="U59" s="20">
        <f t="shared" si="1"/>
        <v>411.76470588235293</v>
      </c>
      <c r="AA59" s="15">
        <v>1</v>
      </c>
      <c r="AB59" s="15">
        <v>1</v>
      </c>
      <c r="AC59" s="15">
        <v>17</v>
      </c>
      <c r="AD59" s="15">
        <v>7000</v>
      </c>
      <c r="AE59" s="23">
        <v>15</v>
      </c>
      <c r="AF59" s="37">
        <f t="shared" si="5"/>
        <v>411.76470588235293</v>
      </c>
      <c r="CD59" s="25">
        <v>1.5</v>
      </c>
      <c r="CE59" s="25">
        <v>2.6666666666666665</v>
      </c>
      <c r="CF59" s="25">
        <v>2</v>
      </c>
      <c r="CG59" s="25">
        <v>1.5</v>
      </c>
      <c r="CH59" s="25">
        <v>2.5</v>
      </c>
      <c r="CI59">
        <v>4</v>
      </c>
      <c r="CJ59" cm="1">
        <f t="array" ref="CJ59">_xlfn.IFS([1]original_ver!CH62="จากการเข้าร่วมกิจกรรมอบรม ที่จัดโดยโครงการเกษตรกรปราดเปรื่อง (Smart Farmer)",1,[1]original_ver!CH62="จากการเข้าร่วมกิจกรรมอบรม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ๆ",3,[1]original_ver!CH62="จากการเรียนรู้ผ่านประสบการณ์ของผู้อื่น ได้แก่ เพื่อนบ้าน พี่น้อง เพื่อน และญาติ เป็นต้น",4,[1]original_ver!CH62="ไม่ได้เข้าร่วมกิจกรรมอบรมหรือเรียนรู้ใด ๆ (ข้ามไปข้อ 33)",5)</f>
        <v>5</v>
      </c>
      <c r="CK59" s="15" t="str" cm="1">
        <f t="array" ref="CK59">_xlfn.IFS([1]original_ver!CJ62="ความรู้ทางการเกษตรและการใช้เทคโนโลยีสำหรับการผลิตในฟาร์ม",1,[1]original_ver!CJ62="การวางแผนและจัดการฟาร์ม เช่น การเก็บเกี่ยว การเงิน และการวางแผนทางการตลาด",2,[1]original_ver!CJ62="การเป็นผู้ประกอบการทางการเกษตร",3,[1]original_ver!CJ62="การเพิ่มมูลค่าผลผลิต และการแปรรูปผลผลิต (รวมถึงการพัฒนาคุณภาพผลผลิต)",4,[1]original_ver!CJ62="","")</f>
        <v/>
      </c>
      <c r="CN59" s="15" t="str" cm="1">
        <f t="array" ref="CN59">_xlfn.IFS([1]original_ver!CN62="ความรู้ทางการเกษตรและการใช้เทคโนโลยีสำหรับการผลิตในฟาร์ม",1,[1]original_ver!CN62="การวางแผนและจัดการฟาร์ม เช่น การเก็บเกี่ยว การเงิน และการวางแผนทางการตลาด",2,[1]original_ver!CN62="การเป็นผู้ประกอบการทางการเกษตร",3,[1]original_ver!CN62="การเพิ่มมูลค่าผลผลิต และการแปรรูปผลผลิต (รวมถึงการพัฒนาคุณภาพผลผลิต)",4,[1]original_ver!CN62="","")</f>
        <v/>
      </c>
      <c r="CQ59" s="15" t="str" cm="1">
        <f t="array" ref="CQ59">_xlfn.IFS([1]original_ver!CR62="ประยุกต์",1,[1]original_ver!CR62="ไม่ประยุกต์",0,[1]original_ver!CR62="","")</f>
        <v/>
      </c>
      <c r="CR59" s="15" t="str" cm="1">
        <f t="array" ref="CR59">_xlfn.IFS([1]original_ver!CS62="ประยุกต์",1,[1]original_ver!CS62="ไม่ประยุกต์",0,[1]original_ver!CS62="","")</f>
        <v/>
      </c>
      <c r="CT59" s="15" t="str" cm="1">
        <f t="array" ref="CT59">_xlfn.IFS([1]original_ver!CV62="ประยุกต์",1,[1]original_ver!CV62="ไม่ประยุกต์",0,[1]original_ver!CV62="","")</f>
        <v/>
      </c>
      <c r="CV59" s="15" t="str" cm="1">
        <f t="array" ref="CV59">_xlfn.IFS([1]original_ver!CY62="ประยุกต์",1,[1]original_ver!CY62="ไม่ประยุกต์",0,[1]original_ver!CY62="","")</f>
        <v/>
      </c>
      <c r="CX59" s="15" t="str" cm="1">
        <f t="array" ref="CX59">_xlfn.IFS([1]original_ver!DB62="ประยุกต์",1,[1]original_ver!DB62="ไม่ประยุกต์",0,[1]original_ver!DB62="","")</f>
        <v/>
      </c>
      <c r="DG59" s="15">
        <v>5</v>
      </c>
      <c r="DI59" s="15">
        <v>5</v>
      </c>
      <c r="DK59" s="15">
        <v>5</v>
      </c>
      <c r="DM59" s="15">
        <v>5</v>
      </c>
      <c r="DN59" s="15" t="s">
        <v>612</v>
      </c>
      <c r="DR59" s="166">
        <v>4.8</v>
      </c>
      <c r="DS59" s="166">
        <v>3.6666666666666665</v>
      </c>
      <c r="DT59" s="166">
        <v>4</v>
      </c>
      <c r="DU59" s="166">
        <v>4.2</v>
      </c>
      <c r="DV59" s="166">
        <v>3.3333333333333335</v>
      </c>
      <c r="DW59" s="148">
        <v>4.5</v>
      </c>
      <c r="DX59" s="152">
        <v>4.8</v>
      </c>
      <c r="DY59" s="152">
        <v>4</v>
      </c>
      <c r="DZ59" s="148">
        <v>4.5</v>
      </c>
      <c r="EA59" s="152">
        <v>4.4000000000000004</v>
      </c>
      <c r="EB59" s="152">
        <v>4.333333333333333</v>
      </c>
      <c r="EC59" s="152">
        <v>4.5</v>
      </c>
    </row>
    <row r="60" spans="1:133" hidden="1" x14ac:dyDescent="0.2">
      <c r="A60" s="15">
        <v>130</v>
      </c>
      <c r="B60" s="16" t="s">
        <v>613</v>
      </c>
      <c r="C60" cm="1">
        <f t="array" ref="C60">_xlfn.IFS([1]original_ver!D63="Participant",1,[1]original_ver!D63="Non-Participant",0,[1]original_ver!D63="","")</f>
        <v>1</v>
      </c>
      <c r="D60">
        <v>5</v>
      </c>
      <c r="E60" s="17" cm="1">
        <f t="array" ref="E60">_xlfn.IFS([1]original_ver!F63="ชาย",1,[1]original_ver!F63="หญิง",0,[1]original_ver!F63="","")</f>
        <v>1</v>
      </c>
      <c r="F60" s="17">
        <v>46</v>
      </c>
      <c r="G60" s="17" cm="1">
        <f t="array" ref="G60">_xlfn.IFS([1]original_ver!H63="ไม่มีการศึกษา",0,[1]original_ver!H63="ประถมศึกษา",1,[1]original_ver!H63="มัธยมศึกษาตอนต้น",2,[1]original_ver!H63="มัธยมศึกษาตอนปลาย",3,[1]original_ver!H63="อนุปริญญา (ปวช., ปวส., ฝึกหัดครู)",4,[1]original_ver!H63="ปริญญาตรี",5,[1]original_ver!H63="สูงกว่าปริญญาตรี",6,[1]original_ver!H63="","")</f>
        <v>4</v>
      </c>
      <c r="H60" s="17" cm="1">
        <f t="array" ref="H60">_xlfn.IFS([1]original_ver!I63="โสด",1,[1]original_ver!I63="สมรส/อยู่ด้วยกัน",2,[1]original_ver!I63="หย่าร้าง/แยกกันอยู่",3,[1]original_ver!I63="หม้าย",4,[1]original_ver!I63="","")</f>
        <v>2</v>
      </c>
      <c r="I60" s="17">
        <v>5</v>
      </c>
      <c r="J60" s="17">
        <v>6</v>
      </c>
      <c r="K60" s="17" cm="1">
        <f t="array" ref="K60">_xlfn.IFS([1]original_ver!L63="ใช่",1,[1]original_ver!L63="ไม่ใช่",0,[1]original_ver!L63="","")</f>
        <v>0</v>
      </c>
      <c r="L60" s="17" cm="1">
        <f t="array" ref="L60">_xlfn.IFS([1]original_ver!M63="กู้ยืม",1,[1]original_ver!M63="ไม่กู้ยืม",0,[1]original_ver!M63="","")</f>
        <v>0</v>
      </c>
      <c r="M60" s="17">
        <f t="shared" si="0"/>
        <v>1</v>
      </c>
      <c r="N60" s="18">
        <v>200000</v>
      </c>
      <c r="O60" s="17" cm="1">
        <f t="array" ref="O60">_xlfn.IFS([1]original_ver!O63="ใช่",1,[1]original_ver!O63="ไม่ใช่",0,[1]original_ver!O63="","")</f>
        <v>0</v>
      </c>
      <c r="P60" s="15">
        <v>8</v>
      </c>
      <c r="Q60" s="15">
        <v>5</v>
      </c>
      <c r="R60" s="15">
        <v>2</v>
      </c>
      <c r="S60" s="36">
        <v>5000</v>
      </c>
      <c r="T60" s="15">
        <v>60</v>
      </c>
      <c r="U60" s="22">
        <f t="shared" si="1"/>
        <v>2500</v>
      </c>
      <c r="AA60" s="15">
        <v>8</v>
      </c>
      <c r="AB60" s="15">
        <v>5</v>
      </c>
      <c r="AC60" s="15">
        <v>2</v>
      </c>
      <c r="AD60" s="36">
        <v>5000</v>
      </c>
      <c r="AE60" s="15">
        <v>57</v>
      </c>
      <c r="AF60" s="37">
        <f t="shared" si="5"/>
        <v>2500</v>
      </c>
      <c r="AL60" s="15">
        <v>7</v>
      </c>
      <c r="AM60" s="15">
        <v>1</v>
      </c>
      <c r="AN60" s="15">
        <v>3</v>
      </c>
      <c r="AW60" s="15">
        <v>7</v>
      </c>
      <c r="AX60" s="15">
        <v>1</v>
      </c>
      <c r="AY60" s="15">
        <v>3</v>
      </c>
      <c r="AZ60" s="15">
        <v>800</v>
      </c>
      <c r="BA60" s="15">
        <v>100</v>
      </c>
      <c r="BB60" s="15"/>
      <c r="BH60" s="15">
        <v>7</v>
      </c>
      <c r="BI60" s="15">
        <v>1</v>
      </c>
      <c r="BJ60" s="15">
        <v>3</v>
      </c>
      <c r="BK60" s="15">
        <v>1500</v>
      </c>
      <c r="BL60" s="15">
        <v>20</v>
      </c>
      <c r="BS60" s="15">
        <v>7</v>
      </c>
      <c r="BT60" s="15">
        <v>1</v>
      </c>
      <c r="BU60" s="15">
        <v>3</v>
      </c>
      <c r="BV60" s="15">
        <v>1500</v>
      </c>
      <c r="BW60" s="15">
        <v>20</v>
      </c>
      <c r="BX60" s="15"/>
      <c r="CD60" s="25">
        <v>1.5</v>
      </c>
      <c r="CE60" s="25">
        <v>1.6666666666666667</v>
      </c>
      <c r="CF60" s="25">
        <v>1.6666666666666667</v>
      </c>
      <c r="CG60" s="25">
        <v>1</v>
      </c>
      <c r="CH60" s="25">
        <v>1.5</v>
      </c>
      <c r="CI60">
        <v>1</v>
      </c>
      <c r="CJ60" cm="1">
        <f t="array" ref="CJ60">_xlfn.IFS([1]original_ver!CH63="จากการเข้าร่วมกิจกรรมอบรม ที่จัดโดยโครงการเกษตรกรปราดเปรื่อง (Smart Farmer)",1,[1]original_ver!CH63="จากการเข้าร่วมกิจกรรมอบรม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ๆ",3,[1]original_ver!CH63="จากการเรียนรู้ผ่านประสบการณ์ของผู้อื่น ได้แก่ เพื่อนบ้าน พี่น้อง เพื่อน และญาติ เป็นต้น",4,[1]original_ver!CH63="ไม่ได้เข้าร่วมกิจกรรมอบรมหรือเรียนรู้ใด ๆ (ข้ามไปข้อ 33)",5)</f>
        <v>2</v>
      </c>
      <c r="CK60" s="15">
        <v>5</v>
      </c>
      <c r="CL60" s="15">
        <v>4</v>
      </c>
      <c r="CM60" s="15">
        <v>1</v>
      </c>
      <c r="CN60" s="15" cm="1">
        <f t="array" ref="CN60">_xlfn.IFS([1]original_ver!CN63="ความรู้ทางการเกษตรและการใช้เทคโนโลยีสำหรับการผลิตในฟาร์ม",1,[1]original_ver!CN63="การวางแผนและจัดการฟาร์ม เช่น การเก็บเกี่ยว การเงิน และการวางแผนทางการตลาด",2,[1]original_ver!CN63="การเป็นผู้ประกอบการทางการเกษตร",3,[1]original_ver!CN63="การเพิ่มมูลค่าผลผลิต และการแปรรูปผลผลิต (รวมถึงการพัฒนาคุณภาพผลผลิต)",4,[1]original_ver!CN63="","")</f>
        <v>1</v>
      </c>
      <c r="CO60" s="15">
        <v>2</v>
      </c>
      <c r="CP60" s="15">
        <v>3</v>
      </c>
      <c r="CQ60" s="15" cm="1">
        <f t="array" ref="CQ60">_xlfn.IFS([1]original_ver!CR63="ประยุกต์",1,[1]original_ver!CR63="ไม่ประยุกต์",0,[1]original_ver!CR63="","")</f>
        <v>1</v>
      </c>
      <c r="CR60" s="15" cm="1">
        <f t="array" ref="CR60">_xlfn.IFS([1]original_ver!CS63="ประยุกต์",1,[1]original_ver!CS63="ไม่ประยุกต์",0,[1]original_ver!CS63="","")</f>
        <v>1</v>
      </c>
      <c r="CT60" s="15" cm="1">
        <f t="array" ref="CT60">_xlfn.IFS([1]original_ver!CV63="ประยุกต์",1,[1]original_ver!CV63="ไม่ประยุกต์",0,[1]original_ver!CV63="","")</f>
        <v>1</v>
      </c>
      <c r="CV60" s="15" cm="1">
        <f t="array" ref="CV60">_xlfn.IFS([1]original_ver!CY63="ประยุกต์",1,[1]original_ver!CY63="ไม่ประยุกต์",0,[1]original_ver!CY63="","")</f>
        <v>1</v>
      </c>
      <c r="CX60" s="15" cm="1">
        <f t="array" ref="CX60">_xlfn.IFS([1]original_ver!DB63="ประยุกต์",1,[1]original_ver!DB63="ไม่ประยุกต์",0,[1]original_ver!DB63="","")</f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 s="15">
        <v>1</v>
      </c>
      <c r="DG60" s="15">
        <v>3</v>
      </c>
      <c r="DJ60" s="15">
        <v>3</v>
      </c>
      <c r="DK60" s="15">
        <v>3</v>
      </c>
      <c r="DL60" s="15">
        <v>2</v>
      </c>
      <c r="DM60" s="15">
        <v>3</v>
      </c>
      <c r="DR60" s="166">
        <v>4.5999999999999996</v>
      </c>
      <c r="DS60" s="166">
        <v>4</v>
      </c>
      <c r="DT60" s="166">
        <v>4</v>
      </c>
      <c r="DU60" s="166">
        <v>4</v>
      </c>
      <c r="DV60" s="166">
        <v>3</v>
      </c>
      <c r="DW60" s="148">
        <v>4.5</v>
      </c>
      <c r="DX60" s="152">
        <v>4.4000000000000004</v>
      </c>
      <c r="DY60" s="152">
        <v>4</v>
      </c>
      <c r="DZ60" s="148">
        <v>4</v>
      </c>
      <c r="EA60" s="152">
        <v>4.2</v>
      </c>
      <c r="EB60" s="152">
        <v>3.3333333333333335</v>
      </c>
      <c r="EC60" s="152">
        <v>4.25</v>
      </c>
    </row>
    <row r="61" spans="1:133" hidden="1" x14ac:dyDescent="0.2">
      <c r="A61" s="15">
        <v>132</v>
      </c>
      <c r="B61" s="16" t="s">
        <v>614</v>
      </c>
      <c r="C61" cm="1">
        <f t="array" ref="C61">_xlfn.IFS([1]original_ver!D64="Participant",1,[1]original_ver!D64="Non-Participant",0,[1]original_ver!D64="","")</f>
        <v>1</v>
      </c>
      <c r="D61">
        <v>3</v>
      </c>
      <c r="E61" s="17" cm="1">
        <f t="array" ref="E61">_xlfn.IFS([1]original_ver!F64="ชาย",1,[1]original_ver!F64="หญิง",0,[1]original_ver!F64="","")</f>
        <v>1</v>
      </c>
      <c r="F61" s="17">
        <v>49</v>
      </c>
      <c r="G61" s="17" cm="1">
        <f t="array" ref="G61">_xlfn.IFS([1]original_ver!H64="ไม่มีการศึกษา",0,[1]original_ver!H64="ประถมศึกษา",1,[1]original_ver!H64="มัธยมศึกษาตอนต้น",2,[1]original_ver!H64="มัธยมศึกษาตอนปลาย",3,[1]original_ver!H64="อนุปริญญา (ปวช., ปวส., ฝึกหัดครู)",4,[1]original_ver!H64="ปริญญาตรี",5,[1]original_ver!H64="สูงกว่าปริญญาตรี",6,[1]original_ver!H64="","")</f>
        <v>5</v>
      </c>
      <c r="H61" s="17" cm="1">
        <f t="array" ref="H61">_xlfn.IFS([1]original_ver!I64="โสด",1,[1]original_ver!I64="สมรส/อยู่ด้วยกัน",2,[1]original_ver!I64="หย่าร้าง/แยกกันอยู่",3,[1]original_ver!I64="หม้าย",4,[1]original_ver!I64="","")</f>
        <v>1</v>
      </c>
      <c r="I61" s="17">
        <v>3</v>
      </c>
      <c r="J61" s="17">
        <v>7</v>
      </c>
      <c r="K61" s="17" cm="1">
        <f t="array" ref="K61">_xlfn.IFS([1]original_ver!L64="ใช่",1,[1]original_ver!L64="ไม่ใช่",0,[1]original_ver!L64="","")</f>
        <v>1</v>
      </c>
      <c r="L61" s="17" cm="1">
        <f t="array" ref="L61">_xlfn.IFS([1]original_ver!M64="กู้ยืม",1,[1]original_ver!M64="ไม่กู้ยืม",0,[1]original_ver!M64="","")</f>
        <v>1</v>
      </c>
      <c r="M61" s="17">
        <f t="shared" si="0"/>
        <v>1</v>
      </c>
      <c r="N61" s="18">
        <v>150000</v>
      </c>
      <c r="O61" s="17" cm="1">
        <f t="array" ref="O61">_xlfn.IFS([1]original_ver!O64="ใช่",1,[1]original_ver!O64="ไม่ใช่",0,[1]original_ver!O64="","")</f>
        <v>1</v>
      </c>
      <c r="P61" s="15">
        <v>4</v>
      </c>
      <c r="Q61" s="15">
        <v>1</v>
      </c>
      <c r="R61" s="15">
        <v>100</v>
      </c>
      <c r="S61" s="22">
        <v>400000</v>
      </c>
      <c r="T61" s="15">
        <v>3.5</v>
      </c>
      <c r="U61" s="22">
        <f t="shared" si="1"/>
        <v>4000</v>
      </c>
      <c r="V61" s="15" t="s">
        <v>615</v>
      </c>
      <c r="W61" s="15" t="s">
        <v>615</v>
      </c>
      <c r="X61" s="15" t="s">
        <v>615</v>
      </c>
      <c r="Y61" s="15" t="s">
        <v>615</v>
      </c>
      <c r="Z61" s="15"/>
      <c r="AA61" s="15">
        <v>4</v>
      </c>
      <c r="AB61" s="15">
        <v>1</v>
      </c>
      <c r="AC61" s="15">
        <v>100</v>
      </c>
      <c r="AD61" s="15">
        <v>400000</v>
      </c>
      <c r="AE61" s="15">
        <v>3</v>
      </c>
      <c r="AF61" s="37">
        <f t="shared" si="5"/>
        <v>4000</v>
      </c>
      <c r="AG61" s="15"/>
      <c r="AH61" s="15"/>
      <c r="AI61" s="15"/>
      <c r="AJ61" s="15"/>
      <c r="AK61" s="15"/>
      <c r="AL61" s="15">
        <v>3</v>
      </c>
      <c r="AM61" s="15">
        <v>1</v>
      </c>
      <c r="AN61" s="15">
        <v>10</v>
      </c>
      <c r="AO61" s="15">
        <v>90000</v>
      </c>
      <c r="AP61" s="15">
        <v>1</v>
      </c>
      <c r="AQ61" s="15"/>
      <c r="AR61" s="15"/>
      <c r="AS61" s="15"/>
      <c r="AT61" s="15"/>
      <c r="AU61" s="15"/>
      <c r="AV61" s="15"/>
      <c r="AW61" s="15">
        <v>3</v>
      </c>
      <c r="AX61" s="15">
        <v>1</v>
      </c>
      <c r="AY61" s="15">
        <v>10</v>
      </c>
      <c r="AZ61" s="15">
        <v>92000</v>
      </c>
      <c r="BA61" s="15">
        <v>0.8</v>
      </c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25">
        <v>1.25</v>
      </c>
      <c r="CE61" s="25">
        <v>1.6666666666666667</v>
      </c>
      <c r="CF61" s="25">
        <v>1.3333333333333333</v>
      </c>
      <c r="CG61" s="25">
        <v>1.5</v>
      </c>
      <c r="CH61" s="25">
        <v>1</v>
      </c>
      <c r="CI61">
        <v>1</v>
      </c>
      <c r="CJ61" cm="1">
        <f t="array" ref="CJ61">_xlfn.IFS([1]original_ver!CH64="จากการเข้าร่วมกิจกรรมอบรม ที่จัดโดยโครงการเกษตรกรปราดเปรื่อง (Smart Farmer)",1,[1]original_ver!CH64="จากการเข้าร่วมกิจกรรมอบรม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ๆ",3,[1]original_ver!CH64="จากการเรียนรู้ผ่านประสบการณ์ของผู้อื่น ได้แก่ เพื่อนบ้าน พี่น้อง เพื่อน และญาติ เป็นต้น",4,[1]original_ver!CH64="ไม่ได้เข้าร่วมกิจกรรมอบรมหรือเรียนรู้ใด ๆ (ข้ามไปข้อ 33)",5)</f>
        <v>5</v>
      </c>
      <c r="CK61" s="15" t="str" cm="1">
        <f t="array" ref="CK61">_xlfn.IFS([1]original_ver!CJ64="ความรู้ทางการเกษตรและการใช้เทคโนโลยีสำหรับการผลิตในฟาร์ม",1,[1]original_ver!CJ64="การวางแผนและจัดการฟาร์ม เช่น การเก็บเกี่ยว การเงิน และการวางแผนทางการตลาด",2,[1]original_ver!CJ64="การเป็นผู้ประกอบการทางการเกษตร",3,[1]original_ver!CJ64="การเพิ่มมูลค่าผลผลิต และการแปรรูปผลผลิต (รวมถึงการพัฒนาคุณภาพผลผลิต)",4,[1]original_ver!CJ64="","")</f>
        <v/>
      </c>
      <c r="CN61" s="15" t="str" cm="1">
        <f t="array" ref="CN61">_xlfn.IFS([1]original_ver!CN64="ความรู้ทางการเกษตรและการใช้เทคโนโลยีสำหรับการผลิตในฟาร์ม",1,[1]original_ver!CN64="การวางแผนและจัดการฟาร์ม เช่น การเก็บเกี่ยว การเงิน และการวางแผนทางการตลาด",2,[1]original_ver!CN64="การเป็นผู้ประกอบการทางการเกษตร",3,[1]original_ver!CN64="การเพิ่มมูลค่าผลผลิต และการแปรรูปผลผลิต (รวมถึงการพัฒนาคุณภาพผลผลิต)",4,[1]original_ver!CN64="","")</f>
        <v/>
      </c>
      <c r="CQ61" s="15" t="str" cm="1">
        <f t="array" ref="CQ61">_xlfn.IFS([1]original_ver!CR64="ประยุกต์",1,[1]original_ver!CR64="ไม่ประยุกต์",0,[1]original_ver!CR64="","")</f>
        <v/>
      </c>
      <c r="CR61" s="15" t="str" cm="1">
        <f t="array" ref="CR61">_xlfn.IFS([1]original_ver!CS64="ประยุกต์",1,[1]original_ver!CS64="ไม่ประยุกต์",0,[1]original_ver!CS64="","")</f>
        <v/>
      </c>
      <c r="CT61" s="15" t="str" cm="1">
        <f t="array" ref="CT61">_xlfn.IFS([1]original_ver!CV64="ประยุกต์",1,[1]original_ver!CV64="ไม่ประยุกต์",0,[1]original_ver!CV64="","")</f>
        <v/>
      </c>
      <c r="CV61" s="15" t="str" cm="1">
        <f t="array" ref="CV61">_xlfn.IFS([1]original_ver!CY64="ประยุกต์",1,[1]original_ver!CY64="ไม่ประยุกต์",0,[1]original_ver!CY64="","")</f>
        <v/>
      </c>
      <c r="CX61" s="15" t="str" cm="1">
        <f t="array" ref="CX61">_xlfn.IFS([1]original_ver!DB64="ประยุกต์",1,[1]original_ver!DB64="ไม่ประยุกต์",0,[1]original_ver!DB64="","")</f>
        <v/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 s="15">
        <v>1</v>
      </c>
      <c r="DG61" s="15">
        <v>2</v>
      </c>
      <c r="DJ61" s="15">
        <v>2</v>
      </c>
      <c r="DK61" s="15">
        <v>1</v>
      </c>
      <c r="DL61" s="15">
        <v>3</v>
      </c>
      <c r="DM61" s="15">
        <v>2</v>
      </c>
      <c r="DN61" s="15" t="s">
        <v>616</v>
      </c>
      <c r="DQ61" s="15" t="s">
        <v>612</v>
      </c>
      <c r="DR61" s="166">
        <v>3.8</v>
      </c>
      <c r="DS61" s="166">
        <v>4.333333333333333</v>
      </c>
      <c r="DT61" s="166">
        <v>4.75</v>
      </c>
      <c r="DU61" s="166">
        <v>3.8</v>
      </c>
      <c r="DV61" s="166">
        <v>2.3333333333333335</v>
      </c>
      <c r="DW61" s="148">
        <v>4</v>
      </c>
      <c r="DX61" s="152">
        <v>5</v>
      </c>
      <c r="DY61" s="152">
        <v>5</v>
      </c>
      <c r="DZ61" s="148">
        <v>4.75</v>
      </c>
      <c r="EA61" s="152">
        <v>4.8</v>
      </c>
      <c r="EB61" s="152">
        <v>3.6666666666666665</v>
      </c>
      <c r="EC61" s="152">
        <v>5</v>
      </c>
    </row>
    <row r="62" spans="1:133" hidden="1" x14ac:dyDescent="0.2">
      <c r="A62" s="15">
        <v>134</v>
      </c>
      <c r="B62" s="16" t="s">
        <v>617</v>
      </c>
      <c r="C62" cm="1">
        <f t="array" ref="C62">_xlfn.IFS([1]original_ver!D65="Participant",1,[1]original_ver!D65="Non-Participant",0,[1]original_ver!D65="","")</f>
        <v>1</v>
      </c>
      <c r="D62">
        <v>3</v>
      </c>
      <c r="E62" s="17" cm="1">
        <f t="array" ref="E62">_xlfn.IFS([1]original_ver!F65="ชาย",1,[1]original_ver!F65="หญิง",0,[1]original_ver!F65="","")</f>
        <v>1</v>
      </c>
      <c r="F62" s="17">
        <v>65</v>
      </c>
      <c r="G62" s="17" cm="1">
        <f t="array" ref="G62">_xlfn.IFS([1]original_ver!H65="ไม่มีการศึกษา",0,[1]original_ver!H65="ประถมศึกษา",1,[1]original_ver!H65="มัธยมศึกษาตอนต้น",2,[1]original_ver!H65="มัธยมศึกษาตอนปลาย",3,[1]original_ver!H65="อนุปริญญา (ปวช., ปวส., ฝึกหัดครู)",4,[1]original_ver!H65="ปริญญาตรี",5,[1]original_ver!H65="สูงกว่าปริญญาตรี",6,[1]original_ver!H65="","")</f>
        <v>5</v>
      </c>
      <c r="H62" s="17" cm="1">
        <f t="array" ref="H62">_xlfn.IFS([1]original_ver!I65="โสด",1,[1]original_ver!I65="สมรส/อยู่ด้วยกัน",2,[1]original_ver!I65="หย่าร้าง/แยกกันอยู่",3,[1]original_ver!I65="หม้าย",4,[1]original_ver!I65="","")</f>
        <v>3</v>
      </c>
      <c r="I62" s="17">
        <v>3</v>
      </c>
      <c r="J62" s="17">
        <v>7</v>
      </c>
      <c r="K62" s="17" cm="1">
        <f t="array" ref="K62">_xlfn.IFS([1]original_ver!L65="ใช่",1,[1]original_ver!L65="ไม่ใช่",0,[1]original_ver!L65="","")</f>
        <v>0</v>
      </c>
      <c r="L62" s="17" cm="1">
        <f t="array" ref="L62">_xlfn.IFS([1]original_ver!M65="กู้ยืม",1,[1]original_ver!M65="ไม่กู้ยืม",0,[1]original_ver!M65="","")</f>
        <v>0</v>
      </c>
      <c r="M62" s="17">
        <f t="shared" si="0"/>
        <v>1</v>
      </c>
      <c r="N62" s="18">
        <v>200000</v>
      </c>
      <c r="O62" s="17" cm="1">
        <f t="array" ref="O62">_xlfn.IFS([1]original_ver!O65="ใช่",1,[1]original_ver!O65="ไม่ใช่",0,[1]original_ver!O65="","")</f>
        <v>0</v>
      </c>
      <c r="P62" s="15">
        <v>1</v>
      </c>
      <c r="Q62" s="15">
        <v>1</v>
      </c>
      <c r="R62" s="15">
        <v>6</v>
      </c>
      <c r="S62" s="15">
        <v>2520</v>
      </c>
      <c r="T62" s="19">
        <v>16</v>
      </c>
      <c r="U62" s="20">
        <f t="shared" si="1"/>
        <v>420</v>
      </c>
      <c r="V62" s="15" t="s">
        <v>615</v>
      </c>
      <c r="W62" s="15" t="s">
        <v>615</v>
      </c>
      <c r="X62" s="15" t="s">
        <v>615</v>
      </c>
      <c r="Y62" s="15" t="s">
        <v>615</v>
      </c>
      <c r="Z62" s="15"/>
      <c r="AA62" s="15">
        <v>1</v>
      </c>
      <c r="AB62" s="15">
        <v>1</v>
      </c>
      <c r="AC62" s="15">
        <v>6</v>
      </c>
      <c r="AD62" s="15">
        <v>2520</v>
      </c>
      <c r="AE62" s="23">
        <v>15</v>
      </c>
      <c r="AF62" s="37">
        <f t="shared" si="5"/>
        <v>420</v>
      </c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25">
        <v>1.25</v>
      </c>
      <c r="CE62" s="25">
        <v>1.6666666666666667</v>
      </c>
      <c r="CF62" s="25">
        <v>1.6666666666666667</v>
      </c>
      <c r="CG62" s="25">
        <v>1.5</v>
      </c>
      <c r="CH62" s="25">
        <v>1</v>
      </c>
      <c r="CI62">
        <v>1</v>
      </c>
      <c r="CJ62" cm="1">
        <f t="array" ref="CJ62">_xlfn.IFS([1]original_ver!CH65="จากการเข้าร่วมกิจกรรมอบรม ที่จัดโดยโครงการเกษตรกรปราดเปรื่อง (Smart Farmer)",1,[1]original_ver!CH65="จากการเข้าร่วมกิจกรรมอบรม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ๆ",3,[1]original_ver!CH65="จากการเรียนรู้ผ่านประสบการณ์ของผู้อื่น ได้แก่ เพื่อนบ้าน พี่น้อง เพื่อน และญาติ เป็นต้น",4,[1]original_ver!CH65="ไม่ได้เข้าร่วมกิจกรรมอบรมหรือเรียนรู้ใด ๆ (ข้ามไปข้อ 33)",5)</f>
        <v>5</v>
      </c>
      <c r="CK62" s="15" t="str" cm="1">
        <f t="array" ref="CK62">_xlfn.IFS([1]original_ver!CJ65="ความรู้ทางการเกษตรและการใช้เทคโนโลยีสำหรับการผลิตในฟาร์ม",1,[1]original_ver!CJ65="การวางแผนและจัดการฟาร์ม เช่น การเก็บเกี่ยว การเงิน และการวางแผนทางการตลาด",2,[1]original_ver!CJ65="การเป็นผู้ประกอบการทางการเกษตร",3,[1]original_ver!CJ65="การเพิ่มมูลค่าผลผลิต และการแปรรูปผลผลิต (รวมถึงการพัฒนาคุณภาพผลผลิต)",4,[1]original_ver!CJ65="","")</f>
        <v/>
      </c>
      <c r="CN62" s="15" t="str" cm="1">
        <f t="array" ref="CN62">_xlfn.IFS([1]original_ver!CN65="ความรู้ทางการเกษตรและการใช้เทคโนโลยีสำหรับการผลิตในฟาร์ม",1,[1]original_ver!CN65="การวางแผนและจัดการฟาร์ม เช่น การเก็บเกี่ยว การเงิน และการวางแผนทางการตลาด",2,[1]original_ver!CN65="การเป็นผู้ประกอบการทางการเกษตร",3,[1]original_ver!CN65="การเพิ่มมูลค่าผลผลิต และการแปรรูปผลผลิต (รวมถึงการพัฒนาคุณภาพผลผลิต)",4,[1]original_ver!CN65="","")</f>
        <v/>
      </c>
      <c r="CQ62" s="15" t="str" cm="1">
        <f t="array" ref="CQ62">_xlfn.IFS([1]original_ver!CR65="ประยุกต์",1,[1]original_ver!CR65="ไม่ประยุกต์",0,[1]original_ver!CR65="","")</f>
        <v/>
      </c>
      <c r="CR62" s="15" t="str" cm="1">
        <f t="array" ref="CR62">_xlfn.IFS([1]original_ver!CS65="ประยุกต์",1,[1]original_ver!CS65="ไม่ประยุกต์",0,[1]original_ver!CS65="","")</f>
        <v/>
      </c>
      <c r="CT62" s="15" t="str" cm="1">
        <f t="array" ref="CT62">_xlfn.IFS([1]original_ver!CV65="ประยุกต์",1,[1]original_ver!CV65="ไม่ประยุกต์",0,[1]original_ver!CV65="","")</f>
        <v/>
      </c>
      <c r="CV62" s="15" t="str" cm="1">
        <f t="array" ref="CV62">_xlfn.IFS([1]original_ver!CY65="ประยุกต์",1,[1]original_ver!CY65="ไม่ประยุกต์",0,[1]original_ver!CY65="","")</f>
        <v/>
      </c>
      <c r="CX62" s="15" t="str" cm="1">
        <f t="array" ref="CX62">_xlfn.IFS([1]original_ver!DB65="ประยุกต์",1,[1]original_ver!DB65="ไม่ประยุกต์",0,[1]original_ver!DB65="","")</f>
        <v/>
      </c>
      <c r="DG62" s="15">
        <v>5</v>
      </c>
      <c r="DQ62" s="15" t="s">
        <v>612</v>
      </c>
      <c r="DR62" s="25">
        <v>4.8</v>
      </c>
      <c r="DS62" s="25">
        <v>4.333333333333333</v>
      </c>
      <c r="DT62">
        <v>4.75</v>
      </c>
      <c r="DU62" s="25">
        <v>4</v>
      </c>
      <c r="DV62" s="25">
        <v>4.333333333333333</v>
      </c>
      <c r="DW62" s="25">
        <v>4.25</v>
      </c>
      <c r="DX62" s="27">
        <v>3</v>
      </c>
      <c r="DY62" s="27">
        <v>4.333333333333333</v>
      </c>
      <c r="DZ62" s="27">
        <v>4.5</v>
      </c>
      <c r="EA62" s="27">
        <v>2.6</v>
      </c>
      <c r="EB62" s="27">
        <v>2.3333333333333335</v>
      </c>
      <c r="EC62">
        <v>4.75</v>
      </c>
    </row>
    <row r="63" spans="1:133" hidden="1" x14ac:dyDescent="0.2">
      <c r="A63" s="15">
        <v>136</v>
      </c>
      <c r="B63" s="44" t="s">
        <v>618</v>
      </c>
      <c r="C63" cm="1">
        <f t="array" ref="C63">_xlfn.IFS([1]original_ver!D66="Participant",1,[1]original_ver!D66="Non-Participant",0,[1]original_ver!D66="","")</f>
        <v>1</v>
      </c>
      <c r="D63">
        <v>6</v>
      </c>
      <c r="E63" s="17" cm="1">
        <f t="array" ref="E63">_xlfn.IFS([1]original_ver!F66="ชาย",1,[1]original_ver!F66="หญิง",0,[1]original_ver!F66="","")</f>
        <v>1</v>
      </c>
      <c r="F63" s="17">
        <v>48</v>
      </c>
      <c r="G63" s="17" cm="1">
        <f t="array" ref="G63">_xlfn.IFS([1]original_ver!H66="ไม่มีการศึกษา",0,[1]original_ver!H66="ประถมศึกษา",1,[1]original_ver!H66="มัธยมศึกษาตอนต้น",2,[1]original_ver!H66="มัธยมศึกษาตอนปลาย",3,[1]original_ver!H66="อนุปริญญา (ปวช., ปวส., ฝึกหัดครู)",4,[1]original_ver!H66="ปริญญาตรี",5,[1]original_ver!H66="สูงกว่าปริญญาตรี",6,[1]original_ver!H66="","")</f>
        <v>4</v>
      </c>
      <c r="H63" s="17" cm="1">
        <f t="array" ref="H63">_xlfn.IFS([1]original_ver!I66="โสด",1,[1]original_ver!I66="สมรส/อยู่ด้วยกัน",2,[1]original_ver!I66="หย่าร้าง/แยกกันอยู่",3,[1]original_ver!I66="หม้าย",4,[1]original_ver!I66="","")</f>
        <v>1</v>
      </c>
      <c r="I63" s="17">
        <v>3</v>
      </c>
      <c r="J63" s="17">
        <v>10</v>
      </c>
      <c r="K63" s="17" cm="1">
        <f t="array" ref="K63">_xlfn.IFS([1]original_ver!L66="ใช่",1,[1]original_ver!L66="ไม่ใช่",0,[1]original_ver!L66="","")</f>
        <v>0</v>
      </c>
      <c r="L63" s="17" cm="1">
        <f t="array" ref="L63">_xlfn.IFS([1]original_ver!M66="กู้ยืม",1,[1]original_ver!M66="ไม่กู้ยืม",0,[1]original_ver!M66="","")</f>
        <v>0</v>
      </c>
      <c r="M63" s="17">
        <f t="shared" si="0"/>
        <v>1</v>
      </c>
      <c r="N63" s="18">
        <v>200000</v>
      </c>
      <c r="O63" s="17" cm="1">
        <f t="array" ref="O63">_xlfn.IFS([1]original_ver!O66="ใช่",1,[1]original_ver!O66="ไม่ใช่",0,[1]original_ver!O66="","")</f>
        <v>1</v>
      </c>
      <c r="P63" s="15">
        <v>8</v>
      </c>
      <c r="Q63" s="15">
        <v>6</v>
      </c>
      <c r="R63" s="15">
        <v>0.5</v>
      </c>
      <c r="S63" s="15">
        <v>60</v>
      </c>
      <c r="T63" s="15">
        <v>100</v>
      </c>
      <c r="U63" s="22">
        <f t="shared" si="1"/>
        <v>120</v>
      </c>
      <c r="V63" s="15" t="s">
        <v>615</v>
      </c>
      <c r="W63" s="15" t="s">
        <v>615</v>
      </c>
      <c r="X63" s="15" t="s">
        <v>615</v>
      </c>
      <c r="Y63" s="15" t="s">
        <v>615</v>
      </c>
      <c r="Z63" s="15"/>
      <c r="AA63" s="15">
        <v>8</v>
      </c>
      <c r="AB63" s="15">
        <v>6</v>
      </c>
      <c r="AC63" s="15">
        <v>0.5</v>
      </c>
      <c r="AD63" s="15">
        <v>60</v>
      </c>
      <c r="AE63" s="15">
        <v>100</v>
      </c>
      <c r="AF63" s="37">
        <f t="shared" si="5"/>
        <v>120</v>
      </c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25">
        <v>1.25</v>
      </c>
      <c r="CE63" s="25">
        <v>1</v>
      </c>
      <c r="CF63" s="25">
        <v>1.6666666666666667</v>
      </c>
      <c r="CG63" s="25">
        <v>1.5</v>
      </c>
      <c r="CH63" s="25">
        <v>2</v>
      </c>
      <c r="CI63">
        <v>1</v>
      </c>
      <c r="CJ63" cm="1">
        <f t="array" ref="CJ63">_xlfn.IFS([1]original_ver!CH66="จากการเข้าร่วมกิจกรรมอบรม ที่จัดโดยโครงการเกษตรกรปราดเปรื่อง (Smart Farmer)",1,[1]original_ver!CH66="จากการเข้าร่วมกิจกรรมอบรม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ๆ",3,[1]original_ver!CH66="จากการเรียนรู้ผ่านประสบการณ์ของผู้อื่น ได้แก่ เพื่อนบ้าน พี่น้อง เพื่อน และญาติ เป็นต้น",4,[1]original_ver!CH66="ไม่ได้เข้าร่วมกิจกรรมอบรมหรือเรียนรู้ใด ๆ (ข้ามไปข้อ 33)",5)</f>
        <v>2</v>
      </c>
      <c r="CK63" s="15" cm="1">
        <f t="array" ref="CK63">_xlfn.IFS([1]original_ver!CJ66="ความรู้ทางการเกษตรและการใช้เทคโนโลยีสำหรับการผลิตในฟาร์ม",1,[1]original_ver!CJ66="การวางแผนและจัดการฟาร์ม เช่น การเก็บเกี่ยว การเงิน และการวางแผนทางการตลาด",2,[1]original_ver!CJ66="การเป็นผู้ประกอบการทางการเกษตร",3,[1]original_ver!CJ66="การเพิ่มมูลค่าผลผลิต และการแปรรูปผลผลิต (รวมถึงการพัฒนาคุณภาพผลผลิต)",4,[1]original_ver!CJ66="","")</f>
        <v>2</v>
      </c>
      <c r="CL63" s="15">
        <v>4</v>
      </c>
      <c r="CM63" s="15">
        <v>2</v>
      </c>
      <c r="CN63" s="15" cm="1">
        <f t="array" ref="CN63">_xlfn.IFS([1]original_ver!CN66="ความรู้ทางการเกษตรและการใช้เทคโนโลยีสำหรับการผลิตในฟาร์ม",1,[1]original_ver!CN66="การวางแผนและจัดการฟาร์ม เช่น การเก็บเกี่ยว การเงิน และการวางแผนทางการตลาด",2,[1]original_ver!CN66="การเป็นผู้ประกอบการทางการเกษตร",3,[1]original_ver!CN66="การเพิ่มมูลค่าผลผลิต และการแปรรูปผลผลิต (รวมถึงการพัฒนาคุณภาพผลผลิต)",4,[1]original_ver!CN66="","")</f>
        <v>3</v>
      </c>
      <c r="CO63" s="15">
        <v>2</v>
      </c>
      <c r="CP63" s="15">
        <v>3</v>
      </c>
      <c r="CQ63" s="15" cm="1">
        <f t="array" ref="CQ63">_xlfn.IFS([1]original_ver!CR66="ประยุกต์",1,[1]original_ver!CR66="ไม่ประยุกต์",0,[1]original_ver!CR66="","")</f>
        <v>1</v>
      </c>
      <c r="CR63" s="15" cm="1">
        <f t="array" ref="CR63">_xlfn.IFS([1]original_ver!CS66="ประยุกต์",1,[1]original_ver!CS66="ไม่ประยุกต์",0,[1]original_ver!CS66="","")</f>
        <v>1</v>
      </c>
      <c r="CT63" s="15" cm="1">
        <f t="array" ref="CT63">_xlfn.IFS([1]original_ver!CV66="ประยุกต์",1,[1]original_ver!CV66="ไม่ประยุกต์",0,[1]original_ver!CV66="","")</f>
        <v>1</v>
      </c>
      <c r="CV63" s="15" cm="1">
        <f t="array" ref="CV63">_xlfn.IFS([1]original_ver!CY66="ประยุกต์",1,[1]original_ver!CY66="ไม่ประยุกต์",0,[1]original_ver!CY66="","")</f>
        <v>1</v>
      </c>
      <c r="CX63" s="15" cm="1">
        <f t="array" ref="CX63">_xlfn.IFS([1]original_ver!DB66="ประยุกต์",1,[1]original_ver!DB66="ไม่ประยุกต์",0,[1]original_ver!DB66="","")</f>
        <v>1</v>
      </c>
      <c r="CZ63" s="15"/>
      <c r="DA63" s="15"/>
      <c r="DB63" s="15"/>
      <c r="DC63" s="15"/>
      <c r="DD63" s="15"/>
      <c r="DE63" s="15"/>
      <c r="DF63" s="15">
        <v>2</v>
      </c>
      <c r="DG63" s="15">
        <v>2</v>
      </c>
      <c r="DH63" s="15">
        <v>1</v>
      </c>
      <c r="DI63" s="15">
        <v>2</v>
      </c>
      <c r="DL63" s="15">
        <v>3</v>
      </c>
      <c r="DM63" s="15">
        <v>2</v>
      </c>
      <c r="DR63" s="166">
        <v>3.6</v>
      </c>
      <c r="DS63" s="166">
        <v>4.333333333333333</v>
      </c>
      <c r="DT63" s="166">
        <v>4.5</v>
      </c>
      <c r="DU63" s="166">
        <v>4.5999999999999996</v>
      </c>
      <c r="DV63" s="166">
        <v>3.6666666666666665</v>
      </c>
      <c r="DW63" s="148">
        <v>4.75</v>
      </c>
      <c r="DX63" s="152">
        <v>4.8</v>
      </c>
      <c r="DY63" s="152">
        <v>4.666666666666667</v>
      </c>
      <c r="DZ63" s="148">
        <v>4.5</v>
      </c>
      <c r="EA63" s="152">
        <v>4.2</v>
      </c>
      <c r="EB63" s="152">
        <v>4</v>
      </c>
      <c r="EC63" s="152">
        <v>3.75</v>
      </c>
    </row>
    <row r="64" spans="1:133" hidden="1" x14ac:dyDescent="0.2">
      <c r="A64" s="15">
        <v>137</v>
      </c>
      <c r="B64" s="44" t="s">
        <v>619</v>
      </c>
      <c r="C64" cm="1">
        <f t="array" ref="C64">_xlfn.IFS([1]original_ver!D67="Participant",1,[1]original_ver!D67="Non-Participant",0,[1]original_ver!D67="","")</f>
        <v>1</v>
      </c>
      <c r="D64">
        <v>6</v>
      </c>
      <c r="E64" s="17" cm="1">
        <f t="array" ref="E64">_xlfn.IFS([1]original_ver!F67="ชาย",1,[1]original_ver!F67="หญิง",0,[1]original_ver!F67="","")</f>
        <v>1</v>
      </c>
      <c r="F64" s="17">
        <v>54</v>
      </c>
      <c r="G64" s="17" cm="1">
        <f t="array" ref="G64">_xlfn.IFS([1]original_ver!H67="ไม่มีการศึกษา",0,[1]original_ver!H67="ประถมศึกษา",1,[1]original_ver!H67="มัธยมศึกษาตอนต้น",2,[1]original_ver!H67="มัธยมศึกษาตอนปลาย",3,[1]original_ver!H67="อนุปริญญา (ปวช., ปวส., ฝึกหัดครู)",4,[1]original_ver!H67="ปริญญาตรี",5,[1]original_ver!H67="สูงกว่าปริญญาตรี",6,[1]original_ver!H67="","")</f>
        <v>2</v>
      </c>
      <c r="H64" s="17" cm="1">
        <f t="array" ref="H64">_xlfn.IFS([1]original_ver!I67="โสด",1,[1]original_ver!I67="สมรส/อยู่ด้วยกัน",2,[1]original_ver!I67="หย่าร้าง/แยกกันอยู่",3,[1]original_ver!I67="หม้าย",4,[1]original_ver!I67="","")</f>
        <v>2</v>
      </c>
      <c r="I64" s="17">
        <v>6</v>
      </c>
      <c r="J64" s="17">
        <v>4</v>
      </c>
      <c r="K64" s="17" cm="1">
        <f t="array" ref="K64">_xlfn.IFS([1]original_ver!L67="ใช่",1,[1]original_ver!L67="ไม่ใช่",0,[1]original_ver!L67="","")</f>
        <v>0</v>
      </c>
      <c r="L64" s="17" cm="1">
        <f t="array" ref="L64">_xlfn.IFS([1]original_ver!M67="กู้ยืม",1,[1]original_ver!M67="ไม่กู้ยืม",0,[1]original_ver!M67="","")</f>
        <v>0</v>
      </c>
      <c r="M64" s="17">
        <f t="shared" si="0"/>
        <v>1</v>
      </c>
      <c r="N64" s="18">
        <v>150000</v>
      </c>
      <c r="O64" s="17" cm="1">
        <f t="array" ref="O64">_xlfn.IFS([1]original_ver!O67="ใช่",1,[1]original_ver!O67="ไม่ใช่",0,[1]original_ver!O67="","")</f>
        <v>0</v>
      </c>
      <c r="P64" s="15">
        <v>8</v>
      </c>
      <c r="Q64" s="15">
        <v>7</v>
      </c>
      <c r="R64" s="15">
        <v>0.5</v>
      </c>
      <c r="S64" s="15">
        <v>40</v>
      </c>
      <c r="T64" s="15">
        <v>100</v>
      </c>
      <c r="U64" s="22">
        <f t="shared" si="1"/>
        <v>80</v>
      </c>
      <c r="AA64" s="15">
        <v>8</v>
      </c>
      <c r="AB64" s="15">
        <v>7</v>
      </c>
      <c r="AC64" s="15">
        <v>0.5</v>
      </c>
      <c r="AD64" s="15">
        <v>30</v>
      </c>
      <c r="AE64" s="15">
        <v>100</v>
      </c>
      <c r="AF64" s="37">
        <f t="shared" si="5"/>
        <v>60</v>
      </c>
      <c r="CD64" s="25">
        <v>1.25</v>
      </c>
      <c r="CE64" s="25">
        <v>1.6666666666666667</v>
      </c>
      <c r="CF64" s="25">
        <v>1.6666666666666667</v>
      </c>
      <c r="CG64" s="25">
        <v>1</v>
      </c>
      <c r="CH64" s="25">
        <v>2</v>
      </c>
      <c r="CI64">
        <v>2</v>
      </c>
      <c r="CJ64" cm="1">
        <f t="array" ref="CJ64">_xlfn.IFS([1]original_ver!CH67="จากการเข้าร่วมกิจกรรมอบรม ที่จัดโดยโครงการเกษตรกรปราดเปรื่อง (Smart Farmer)",1,[1]original_ver!CH67="จากการเข้าร่วมกิจกรรมอบรม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ๆ",3,[1]original_ver!CH67="จากการเรียนรู้ผ่านประสบการณ์ของผู้อื่น ได้แก่ เพื่อนบ้าน พี่น้อง เพื่อน และญาติ เป็นต้น",4,[1]original_ver!CH67="ไม่ได้เข้าร่วมกิจกรรมอบรมหรือเรียนรู้ใด ๆ (ข้ามไปข้อ 33)",5)</f>
        <v>5</v>
      </c>
      <c r="CK64" s="15" t="str" cm="1">
        <f t="array" ref="CK64">_xlfn.IFS([1]original_ver!CJ67="ความรู้ทางการเกษตรและการใช้เทคโนโลยีสำหรับการผลิตในฟาร์ม",1,[1]original_ver!CJ67="การวางแผนและจัดการฟาร์ม เช่น การเก็บเกี่ยว การเงิน และการวางแผนทางการตลาด",2,[1]original_ver!CJ67="การเป็นผู้ประกอบการทางการเกษตร",3,[1]original_ver!CJ67="การเพิ่มมูลค่าผลผลิต และการแปรรูปผลผลิต (รวมถึงการพัฒนาคุณภาพผลผลิต)",4,[1]original_ver!CJ67="","")</f>
        <v/>
      </c>
      <c r="CN64" s="15" t="str" cm="1">
        <f t="array" ref="CN64">_xlfn.IFS([1]original_ver!CN67="ความรู้ทางการเกษตรและการใช้เทคโนโลยีสำหรับการผลิตในฟาร์ม",1,[1]original_ver!CN67="การวางแผนและจัดการฟาร์ม เช่น การเก็บเกี่ยว การเงิน และการวางแผนทางการตลาด",2,[1]original_ver!CN67="การเป็นผู้ประกอบการทางการเกษตร",3,[1]original_ver!CN67="การเพิ่มมูลค่าผลผลิต และการแปรรูปผลผลิต (รวมถึงการพัฒนาคุณภาพผลผลิต)",4,[1]original_ver!CN67="","")</f>
        <v/>
      </c>
      <c r="CQ64" s="15" t="str" cm="1">
        <f t="array" ref="CQ64">_xlfn.IFS([1]original_ver!CR67="ประยุกต์",1,[1]original_ver!CR67="ไม่ประยุกต์",0,[1]original_ver!CR67="","")</f>
        <v/>
      </c>
      <c r="CR64" s="15" t="str" cm="1">
        <f t="array" ref="CR64">_xlfn.IFS([1]original_ver!CS67="ประยุกต์",1,[1]original_ver!CS67="ไม่ประยุกต์",0,[1]original_ver!CS67="","")</f>
        <v/>
      </c>
      <c r="CT64" s="15" t="str" cm="1">
        <f t="array" ref="CT64">_xlfn.IFS([1]original_ver!CV67="ประยุกต์",1,[1]original_ver!CV67="ไม่ประยุกต์",0,[1]original_ver!CV67="","")</f>
        <v/>
      </c>
      <c r="CV64" s="15" t="str" cm="1">
        <f t="array" ref="CV64">_xlfn.IFS([1]original_ver!CY67="ประยุกต์",1,[1]original_ver!CY67="ไม่ประยุกต์",0,[1]original_ver!CY67="","")</f>
        <v/>
      </c>
      <c r="CX64" s="15" t="str" cm="1">
        <f t="array" ref="CX64">_xlfn.IFS([1]original_ver!DB67="ประยุกต์",1,[1]original_ver!DB67="ไม่ประยุกต์",0,[1]original_ver!DB67="","")</f>
        <v/>
      </c>
      <c r="DF64" s="15">
        <v>2</v>
      </c>
      <c r="DG64" s="15">
        <v>3</v>
      </c>
      <c r="DL64" s="15">
        <v>1</v>
      </c>
      <c r="DM64" s="15">
        <v>3</v>
      </c>
      <c r="DR64" s="166">
        <v>3.6</v>
      </c>
      <c r="DS64" s="166">
        <v>3.6666666666666665</v>
      </c>
      <c r="DT64" s="166">
        <v>3.75</v>
      </c>
      <c r="DU64" s="166">
        <v>3.8</v>
      </c>
      <c r="DV64" s="166">
        <v>3.6666666666666665</v>
      </c>
      <c r="DW64" s="148">
        <v>4.5</v>
      </c>
      <c r="DX64" s="152">
        <v>4.5999999999999996</v>
      </c>
      <c r="DY64" s="152">
        <v>4</v>
      </c>
      <c r="DZ64" s="148">
        <v>4.5</v>
      </c>
      <c r="EA64" s="152">
        <v>4.4000000000000004</v>
      </c>
      <c r="EB64" s="152">
        <v>3</v>
      </c>
      <c r="EC64" s="152">
        <v>4.25</v>
      </c>
    </row>
    <row r="65" spans="1:133" hidden="1" x14ac:dyDescent="0.2">
      <c r="A65" s="15">
        <v>139</v>
      </c>
      <c r="B65" s="16" t="s">
        <v>620</v>
      </c>
      <c r="C65" cm="1">
        <f t="array" ref="C65">_xlfn.IFS([1]original_ver!D68="Participant",1,[1]original_ver!D68="Non-Participant",0,[1]original_ver!D68="","")</f>
        <v>1</v>
      </c>
      <c r="D65">
        <v>6</v>
      </c>
      <c r="E65" s="17" cm="1">
        <f t="array" ref="E65">_xlfn.IFS([1]original_ver!F68="ชาย",1,[1]original_ver!F68="หญิง",0,[1]original_ver!F68="","")</f>
        <v>1</v>
      </c>
      <c r="F65" s="17">
        <v>48</v>
      </c>
      <c r="G65" s="17" cm="1">
        <f t="array" ref="G65">_xlfn.IFS([1]original_ver!H68="ไม่มีการศึกษา",0,[1]original_ver!H68="ประถมศึกษา",1,[1]original_ver!H68="มัธยมศึกษาตอนต้น",2,[1]original_ver!H68="มัธยมศึกษาตอนปลาย",3,[1]original_ver!H68="อนุปริญญา (ปวช., ปวส., ฝึกหัดครู)",4,[1]original_ver!H68="ปริญญาตรี",5,[1]original_ver!H68="สูงกว่าปริญญาตรี",6,[1]original_ver!H68="","")</f>
        <v>4</v>
      </c>
      <c r="H65" s="17" cm="1">
        <f t="array" ref="H65">_xlfn.IFS([1]original_ver!I68="โสด",1,[1]original_ver!I68="สมรส/อยู่ด้วยกัน",2,[1]original_ver!I68="หย่าร้าง/แยกกันอยู่",3,[1]original_ver!I68="หม้าย",4,[1]original_ver!I68="","")</f>
        <v>2</v>
      </c>
      <c r="I65" s="17">
        <v>3</v>
      </c>
      <c r="J65" s="17">
        <v>27</v>
      </c>
      <c r="K65" s="17" cm="1">
        <f t="array" ref="K65">_xlfn.IFS([1]original_ver!L68="ใช่",1,[1]original_ver!L68="ไม่ใช่",0,[1]original_ver!L68="","")</f>
        <v>1</v>
      </c>
      <c r="L65" s="17" cm="1">
        <f t="array" ref="L65">_xlfn.IFS([1]original_ver!M68="กู้ยืม",1,[1]original_ver!M68="ไม่กู้ยืม",0,[1]original_ver!M68="","")</f>
        <v>0</v>
      </c>
      <c r="M65" s="17">
        <f t="shared" si="0"/>
        <v>1</v>
      </c>
      <c r="N65" s="18">
        <v>150000</v>
      </c>
      <c r="O65" s="17" cm="1">
        <f t="array" ref="O65">_xlfn.IFS([1]original_ver!O68="ใช่",1,[1]original_ver!O68="ไม่ใช่",0,[1]original_ver!O68="","")</f>
        <v>1</v>
      </c>
      <c r="P65" s="15">
        <v>7</v>
      </c>
      <c r="Q65" s="15">
        <v>1</v>
      </c>
      <c r="R65" s="15">
        <v>5</v>
      </c>
      <c r="S65" s="15">
        <v>3500</v>
      </c>
      <c r="T65" s="15">
        <v>95</v>
      </c>
      <c r="U65" s="22">
        <f t="shared" si="1"/>
        <v>700</v>
      </c>
      <c r="AA65" s="15">
        <v>7</v>
      </c>
      <c r="AB65" s="15">
        <v>1</v>
      </c>
      <c r="AC65" s="15">
        <v>5</v>
      </c>
      <c r="AD65" s="15">
        <v>4000</v>
      </c>
      <c r="AE65" s="15">
        <v>85</v>
      </c>
      <c r="AF65" s="37">
        <f t="shared" si="5"/>
        <v>800</v>
      </c>
      <c r="CD65" s="25">
        <v>1</v>
      </c>
      <c r="CE65" s="25">
        <v>1.6666666666666667</v>
      </c>
      <c r="CF65" s="25">
        <v>2</v>
      </c>
      <c r="CG65" s="25">
        <v>1</v>
      </c>
      <c r="CH65" s="25">
        <v>2.5</v>
      </c>
      <c r="CI65">
        <v>1</v>
      </c>
      <c r="CJ65" cm="1">
        <f t="array" ref="CJ65">_xlfn.IFS([1]original_ver!CH68="จากการเข้าร่วมกิจกรรมอบรม ที่จัดโดยโครงการเกษตรกรปราดเปรื่อง (Smart Farmer)",1,[1]original_ver!CH68="จากการเข้าร่วมกิจกรรมอบรม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ๆ",3,[1]original_ver!CH68="จากการเรียนรู้ผ่านประสบการณ์ของผู้อื่น ได้แก่ เพื่อนบ้าน พี่น้อง เพื่อน และญาติ เป็นต้น",4,[1]original_ver!CH68="ไม่ได้เข้าร่วมกิจกรรมอบรมหรือเรียนรู้ใด ๆ (ข้ามไปข้อ 33)",5)</f>
        <v>5</v>
      </c>
      <c r="CK65" s="15" t="str" cm="1">
        <f t="array" ref="CK65">_xlfn.IFS([1]original_ver!CJ68="ความรู้ทางการเกษตรและการใช้เทคโนโลยีสำหรับการผลิตในฟาร์ม",1,[1]original_ver!CJ68="การวางแผนและจัดการฟาร์ม เช่น การเก็บเกี่ยว การเงิน และการวางแผนทางการตลาด",2,[1]original_ver!CJ68="การเป็นผู้ประกอบการทางการเกษตร",3,[1]original_ver!CJ68="การเพิ่มมูลค่าผลผลิต และการแปรรูปผลผลิต (รวมถึงการพัฒนาคุณภาพผลผลิต)",4,[1]original_ver!CJ68="","")</f>
        <v/>
      </c>
      <c r="CN65" s="15" t="str" cm="1">
        <f t="array" ref="CN65">_xlfn.IFS([1]original_ver!CN68="ความรู้ทางการเกษตรและการใช้เทคโนโลยีสำหรับการผลิตในฟาร์ม",1,[1]original_ver!CN68="การวางแผนและจัดการฟาร์ม เช่น การเก็บเกี่ยว การเงิน และการวางแผนทางการตลาด",2,[1]original_ver!CN68="การเป็นผู้ประกอบการทางการเกษตร",3,[1]original_ver!CN68="การเพิ่มมูลค่าผลผลิต และการแปรรูปผลผลิต (รวมถึงการพัฒนาคุณภาพผลผลิต)",4,[1]original_ver!CN68="","")</f>
        <v/>
      </c>
      <c r="CQ65" s="15" t="str" cm="1">
        <f t="array" ref="CQ65">_xlfn.IFS([1]original_ver!CR68="ประยุกต์",1,[1]original_ver!CR68="ไม่ประยุกต์",0,[1]original_ver!CR68="","")</f>
        <v/>
      </c>
      <c r="CR65" s="15" t="str" cm="1">
        <f t="array" ref="CR65">_xlfn.IFS([1]original_ver!CS68="ประยุกต์",1,[1]original_ver!CS68="ไม่ประยุกต์",0,[1]original_ver!CS68="","")</f>
        <v/>
      </c>
      <c r="CT65" s="15" t="str" cm="1">
        <f t="array" ref="CT65">_xlfn.IFS([1]original_ver!CV68="ประยุกต์",1,[1]original_ver!CV68="ไม่ประยุกต์",0,[1]original_ver!CV68="","")</f>
        <v/>
      </c>
      <c r="CV65" s="15" t="str" cm="1">
        <f t="array" ref="CV65">_xlfn.IFS([1]original_ver!CY68="ประยุกต์",1,[1]original_ver!CY68="ไม่ประยุกต์",0,[1]original_ver!CY68="","")</f>
        <v/>
      </c>
      <c r="CX65" s="15" t="str" cm="1">
        <f t="array" ref="CX65">_xlfn.IFS([1]original_ver!DB68="ประยุกต์",1,[1]original_ver!DB68="ไม่ประยุกต์",0,[1]original_ver!DB68="","")</f>
        <v/>
      </c>
      <c r="DF65" s="15">
        <v>1</v>
      </c>
      <c r="DG65" s="15">
        <v>2</v>
      </c>
      <c r="DH65" s="15">
        <v>2</v>
      </c>
      <c r="DI65" s="15">
        <v>2</v>
      </c>
      <c r="DL65" s="15">
        <v>3</v>
      </c>
      <c r="DM65" s="15">
        <v>2</v>
      </c>
      <c r="DR65" s="166">
        <v>3.6</v>
      </c>
      <c r="DS65" s="166">
        <v>2.6666666666666665</v>
      </c>
      <c r="DT65" s="166">
        <v>3</v>
      </c>
      <c r="DU65" s="166">
        <v>2.8</v>
      </c>
      <c r="DV65" s="166">
        <v>3.3333333333333335</v>
      </c>
      <c r="DW65" s="148">
        <v>3.75</v>
      </c>
      <c r="DX65" s="152">
        <v>4.8</v>
      </c>
      <c r="DY65" s="152">
        <v>4.666666666666667</v>
      </c>
      <c r="DZ65" s="148">
        <v>4.5</v>
      </c>
      <c r="EA65" s="152">
        <v>4.2</v>
      </c>
      <c r="EB65" s="152">
        <v>4</v>
      </c>
      <c r="EC65" s="152">
        <v>4.25</v>
      </c>
    </row>
    <row r="66" spans="1:133" x14ac:dyDescent="0.2">
      <c r="A66" s="15">
        <v>140</v>
      </c>
      <c r="B66" s="44" t="s">
        <v>621</v>
      </c>
      <c r="C66" cm="1">
        <f t="array" ref="C66">_xlfn.IFS([1]original_ver!D69="Participant",1,[1]original_ver!D69="Non-Participant",0,[1]original_ver!D69="","")</f>
        <v>1</v>
      </c>
      <c r="D66">
        <v>6</v>
      </c>
      <c r="E66" s="17" cm="1">
        <f t="array" ref="E66">_xlfn.IFS([1]original_ver!F69="ชาย",1,[1]original_ver!F69="หญิง",0,[1]original_ver!F69="","")</f>
        <v>1</v>
      </c>
      <c r="F66" s="17">
        <v>49</v>
      </c>
      <c r="G66" s="17" cm="1">
        <f t="array" ref="G66">_xlfn.IFS([1]original_ver!H69="ไม่มีการศึกษา",0,[1]original_ver!H69="ประถมศึกษา",1,[1]original_ver!H69="มัธยมศึกษาตอนต้น",2,[1]original_ver!H69="มัธยมศึกษาตอนปลาย",3,[1]original_ver!H69="อนุปริญญา (ปวช., ปวส., ฝึกหัดครู)",4,[1]original_ver!H69="ปริญญาตรี",5,[1]original_ver!H69="สูงกว่าปริญญาตรี",6,[1]original_ver!H69="","")</f>
        <v>5</v>
      </c>
      <c r="H66" s="17" cm="1">
        <f t="array" ref="H66">_xlfn.IFS([1]original_ver!I69="โสด",1,[1]original_ver!I69="สมรส/อยู่ด้วยกัน",2,[1]original_ver!I69="หย่าร้าง/แยกกันอยู่",3,[1]original_ver!I69="หม้าย",4,[1]original_ver!I69="","")</f>
        <v>1</v>
      </c>
      <c r="I66" s="17">
        <v>8</v>
      </c>
      <c r="J66" s="17">
        <v>14</v>
      </c>
      <c r="K66" s="17" cm="1">
        <f t="array" ref="K66">_xlfn.IFS([1]original_ver!L69="ใช่",1,[1]original_ver!L69="ไม่ใช่",0,[1]original_ver!L69="","")</f>
        <v>1</v>
      </c>
      <c r="L66" s="17" cm="1">
        <f t="array" ref="L66">_xlfn.IFS([1]original_ver!M69="กู้ยืม",1,[1]original_ver!M69="ไม่กู้ยืม",0,[1]original_ver!M69="","")</f>
        <v>0</v>
      </c>
      <c r="M66" s="17">
        <f t="shared" si="0"/>
        <v>1</v>
      </c>
      <c r="N66" s="18">
        <v>150000</v>
      </c>
      <c r="O66" s="17" cm="1">
        <f t="array" ref="O66">_xlfn.IFS([1]original_ver!O69="ใช่",1,[1]original_ver!O69="ไม่ใช่",0,[1]original_ver!O69="","")</f>
        <v>0</v>
      </c>
      <c r="P66" s="15">
        <v>8</v>
      </c>
      <c r="Q66" s="15">
        <v>4</v>
      </c>
      <c r="R66" s="15">
        <v>1.5</v>
      </c>
      <c r="S66" s="15">
        <v>300</v>
      </c>
      <c r="T66" s="15">
        <v>110</v>
      </c>
      <c r="U66" s="22">
        <f t="shared" si="1"/>
        <v>200</v>
      </c>
      <c r="AA66" s="15">
        <v>8</v>
      </c>
      <c r="AB66" s="15">
        <v>4</v>
      </c>
      <c r="AC66" s="15">
        <v>1.5</v>
      </c>
      <c r="AD66" s="15">
        <v>350</v>
      </c>
      <c r="AE66" s="15">
        <v>110</v>
      </c>
      <c r="AF66" s="37">
        <f t="shared" si="5"/>
        <v>233.33333333333334</v>
      </c>
      <c r="AL66" s="15">
        <v>7</v>
      </c>
      <c r="AM66" s="15">
        <v>1</v>
      </c>
      <c r="AN66" s="15">
        <v>2</v>
      </c>
      <c r="AO66" s="15">
        <v>100</v>
      </c>
      <c r="AP66" s="15">
        <v>40</v>
      </c>
      <c r="AQ66" s="15"/>
      <c r="AW66" s="15">
        <v>7</v>
      </c>
      <c r="AX66" s="15">
        <v>1</v>
      </c>
      <c r="AY66" s="15">
        <v>2</v>
      </c>
      <c r="AZ66" s="15">
        <v>150</v>
      </c>
      <c r="BA66" s="15">
        <v>80</v>
      </c>
      <c r="BB66" s="15"/>
      <c r="BM66" s="15"/>
      <c r="BX66" s="15"/>
      <c r="CD66" s="25">
        <v>1.25</v>
      </c>
      <c r="CE66" s="25">
        <v>1.6666666666666667</v>
      </c>
      <c r="CF66" s="25">
        <v>1</v>
      </c>
      <c r="CG66" s="25">
        <v>1</v>
      </c>
      <c r="CH66" s="25">
        <v>1.5</v>
      </c>
      <c r="CI66">
        <v>1</v>
      </c>
      <c r="CJ66" cm="1">
        <f t="array" ref="CJ66">_xlfn.IFS([1]original_ver!CH69="จากการเข้าร่วมกิจกรรมอบรม ที่จัดโดยโครงการเกษตรกรปราดเปรื่อง (Smart Farmer)",1,[1]original_ver!CH69="จากการเข้าร่วมกิจกรรมอบรม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ๆ",3,[1]original_ver!CH69="จากการเรียนรู้ผ่านประสบการณ์ของผู้อื่น ได้แก่ เพื่อนบ้าน พี่น้อง เพื่อน และญาติ เป็นต้น",4,[1]original_ver!CH69="ไม่ได้เข้าร่วมกิจกรรมอบรมหรือเรียนรู้ใด ๆ (ข้ามไปข้อ 33)",5)</f>
        <v>1</v>
      </c>
      <c r="CK66" s="15" cm="1">
        <f t="array" ref="CK66">_xlfn.IFS([1]original_ver!CJ69="ความรู้ทางการเกษตรและการใช้เทคโนโลยีสำหรับการผลิตในฟาร์ม",1,[1]original_ver!CJ69="การวางแผนและจัดการฟาร์ม เช่น การเก็บเกี่ยว การเงิน และการวางแผนทางการตลาด",2,[1]original_ver!CJ69="การเป็นผู้ประกอบการทางการเกษตร",3,[1]original_ver!CJ69="การเพิ่มมูลค่าผลผลิต และการแปรรูปผลผลิต (รวมถึงการพัฒนาคุณภาพผลผลิต)",4,[1]original_ver!CJ69="","")</f>
        <v>2</v>
      </c>
      <c r="CL66" s="15">
        <v>2</v>
      </c>
      <c r="CM66" s="15">
        <v>2</v>
      </c>
      <c r="CN66" s="15" cm="1">
        <f t="array" ref="CN66">_xlfn.IFS([1]original_ver!CN69="ความรู้ทางการเกษตรและการใช้เทคโนโลยีสำหรับการผลิตในฟาร์ม",1,[1]original_ver!CN69="การวางแผนและจัดการฟาร์ม เช่น การเก็บเกี่ยว การเงิน และการวางแผนทางการตลาด",2,[1]original_ver!CN69="การเป็นผู้ประกอบการทางการเกษตร",3,[1]original_ver!CN69="การเพิ่มมูลค่าผลผลิต และการแปรรูปผลผลิต (รวมถึงการพัฒนาคุณภาพผลผลิต)",4,[1]original_ver!CN69="","")</f>
        <v>1</v>
      </c>
      <c r="CO66" s="15">
        <v>1</v>
      </c>
      <c r="CP66" s="15">
        <v>2</v>
      </c>
      <c r="CQ66" s="15" cm="1">
        <f t="array" ref="CQ66">_xlfn.IFS([1]original_ver!CR69="ประยุกต์",1,[1]original_ver!CR69="ไม่ประยุกต์",0,[1]original_ver!CR69="","")</f>
        <v>1</v>
      </c>
      <c r="CR66" s="15" cm="1">
        <f t="array" ref="CR66">_xlfn.IFS([1]original_ver!CS69="ประยุกต์",1,[1]original_ver!CS69="ไม่ประยุกต์",0,[1]original_ver!CS69="","")</f>
        <v>1</v>
      </c>
      <c r="CT66" s="15" cm="1">
        <f t="array" ref="CT66">_xlfn.IFS([1]original_ver!CV69="ประยุกต์",1,[1]original_ver!CV69="ไม่ประยุกต์",0,[1]original_ver!CV69="","")</f>
        <v>1</v>
      </c>
      <c r="CV66" s="15" cm="1">
        <f t="array" ref="CV66">_xlfn.IFS([1]original_ver!CY69="ประยุกต์",1,[1]original_ver!CY69="ไม่ประยุกต์",0,[1]original_ver!CY69="","")</f>
        <v>0</v>
      </c>
      <c r="CW66" s="15">
        <v>1</v>
      </c>
      <c r="CX66" s="15" cm="1">
        <f t="array" ref="CX66">_xlfn.IFS([1]original_ver!DB69="ประยุกต์",1,[1]original_ver!DB69="ไม่ประยุกต์",0,[1]original_ver!DB69="","")</f>
        <v>0</v>
      </c>
      <c r="CY66" s="15">
        <v>4</v>
      </c>
      <c r="CZ66" s="15">
        <v>1</v>
      </c>
      <c r="DA66" s="15">
        <v>0</v>
      </c>
      <c r="DB66" s="15">
        <v>1</v>
      </c>
      <c r="DC66" s="15">
        <v>0</v>
      </c>
      <c r="DD66" s="15">
        <v>0</v>
      </c>
      <c r="DE66" s="15">
        <v>0</v>
      </c>
      <c r="DF66" s="15">
        <v>2</v>
      </c>
      <c r="DG66" s="15">
        <v>2</v>
      </c>
      <c r="DH66" s="15">
        <v>3</v>
      </c>
      <c r="DI66" s="15">
        <v>2</v>
      </c>
      <c r="DL66" s="15">
        <v>1</v>
      </c>
      <c r="DM66" s="15">
        <v>2</v>
      </c>
      <c r="DR66" s="166">
        <v>4.8</v>
      </c>
      <c r="DS66" s="166">
        <v>3</v>
      </c>
      <c r="DT66" s="166">
        <v>4</v>
      </c>
      <c r="DU66" s="166">
        <v>3.6</v>
      </c>
      <c r="DV66" s="166">
        <v>3.6666666666666665</v>
      </c>
      <c r="DW66" s="148">
        <v>4.75</v>
      </c>
      <c r="DX66" s="152">
        <v>4.4000000000000004</v>
      </c>
      <c r="DY66" s="152">
        <v>4.666666666666667</v>
      </c>
      <c r="DZ66" s="148">
        <v>4.5</v>
      </c>
      <c r="EA66" s="152">
        <v>4</v>
      </c>
      <c r="EB66" s="152">
        <v>3.3333333333333335</v>
      </c>
      <c r="EC66" s="152">
        <v>3.75</v>
      </c>
    </row>
    <row r="67" spans="1:133" hidden="1" x14ac:dyDescent="0.2">
      <c r="A67" s="15">
        <v>142</v>
      </c>
      <c r="B67" s="44" t="s">
        <v>622</v>
      </c>
      <c r="C67" cm="1">
        <f t="array" ref="C67">_xlfn.IFS([1]original_ver!D70="Participant",1,[1]original_ver!D70="Non-Participant",0,[1]original_ver!D70="","")</f>
        <v>1</v>
      </c>
      <c r="D67">
        <v>6</v>
      </c>
      <c r="E67" s="17" cm="1">
        <f t="array" ref="E67">_xlfn.IFS([1]original_ver!F70="ชาย",1,[1]original_ver!F70="หญิง",0,[1]original_ver!F70="","")</f>
        <v>1</v>
      </c>
      <c r="F67" s="17">
        <v>58</v>
      </c>
      <c r="G67" s="17" cm="1">
        <f t="array" ref="G67">_xlfn.IFS([1]original_ver!H70="ไม่มีการศึกษา",0,[1]original_ver!H70="ประถมศึกษา",1,[1]original_ver!H70="มัธยมศึกษาตอนต้น",2,[1]original_ver!H70="มัธยมศึกษาตอนปลาย",3,[1]original_ver!H70="อนุปริญญา (ปวช., ปวส., ฝึกหัดครู)",4,[1]original_ver!H70="ปริญญาตรี",5,[1]original_ver!H70="สูงกว่าปริญญาตรี",6,[1]original_ver!H70="","")</f>
        <v>2</v>
      </c>
      <c r="H67" s="17" cm="1">
        <f t="array" ref="H67">_xlfn.IFS([1]original_ver!I70="โสด",1,[1]original_ver!I70="สมรส/อยู่ด้วยกัน",2,[1]original_ver!I70="หย่าร้าง/แยกกันอยู่",3,[1]original_ver!I70="หม้าย",4,[1]original_ver!I70="","")</f>
        <v>2</v>
      </c>
      <c r="I67" s="17">
        <v>6</v>
      </c>
      <c r="J67" s="17">
        <v>8</v>
      </c>
      <c r="K67" s="17" cm="1">
        <f t="array" ref="K67">_xlfn.IFS([1]original_ver!L70="ใช่",1,[1]original_ver!L70="ไม่ใช่",0,[1]original_ver!L70="","")</f>
        <v>0</v>
      </c>
      <c r="L67" s="17" cm="1">
        <f t="array" ref="L67">_xlfn.IFS([1]original_ver!M70="กู้ยืม",1,[1]original_ver!M70="ไม่กู้ยืม",0,[1]original_ver!M70="","")</f>
        <v>1</v>
      </c>
      <c r="M67" s="17">
        <f t="shared" ref="M67:M130" si="6">IF($N67&gt;1, 1,0)</f>
        <v>1</v>
      </c>
      <c r="N67" s="18">
        <v>140000</v>
      </c>
      <c r="O67" s="17" cm="1">
        <f t="array" ref="O67">_xlfn.IFS([1]original_ver!O70="ใช่",1,[1]original_ver!O70="ไม่ใช่",0,[1]original_ver!O70="","")</f>
        <v>1</v>
      </c>
      <c r="P67" s="15">
        <v>8</v>
      </c>
      <c r="Q67" s="15">
        <v>6</v>
      </c>
      <c r="R67" s="15">
        <v>2</v>
      </c>
      <c r="S67" s="15">
        <v>300</v>
      </c>
      <c r="T67" s="15">
        <v>100</v>
      </c>
      <c r="U67" s="22">
        <f t="shared" ref="U67:U130" si="7">$S67/$R67</f>
        <v>150</v>
      </c>
      <c r="AA67" s="15">
        <v>8</v>
      </c>
      <c r="AB67" s="15">
        <v>6</v>
      </c>
      <c r="AC67" s="15">
        <v>2</v>
      </c>
      <c r="AD67" s="15">
        <v>320</v>
      </c>
      <c r="AE67" s="15">
        <v>100</v>
      </c>
      <c r="AF67" s="37">
        <f t="shared" si="5"/>
        <v>160</v>
      </c>
      <c r="CD67" s="25">
        <v>1.25</v>
      </c>
      <c r="CE67" s="25">
        <v>2</v>
      </c>
      <c r="CF67" s="25">
        <v>2.3333333333333335</v>
      </c>
      <c r="CG67" s="25">
        <v>1.5</v>
      </c>
      <c r="CH67" s="25">
        <v>2</v>
      </c>
      <c r="CI67">
        <v>2</v>
      </c>
      <c r="CJ67" cm="1">
        <f t="array" ref="CJ67">_xlfn.IFS([1]original_ver!CH70="จากการเข้าร่วมกิจกรรมอบรม ที่จัดโดยโครงการเกษตรกรปราดเปรื่อง (Smart Farmer)",1,[1]original_ver!CH70="จากการเข้าร่วมกิจกรรมอบรม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ๆ",3,[1]original_ver!CH70="จากการเรียนรู้ผ่านประสบการณ์ของผู้อื่น ได้แก่ เพื่อนบ้าน พี่น้อง เพื่อน และญาติ เป็นต้น",4,[1]original_ver!CH70="ไม่ได้เข้าร่วมกิจกรรมอบรมหรือเรียนรู้ใด ๆ (ข้ามไปข้อ 33)",5)</f>
        <v>5</v>
      </c>
      <c r="CK67" s="15" t="str" cm="1">
        <f t="array" ref="CK67">_xlfn.IFS([1]original_ver!CJ70="ความรู้ทางการเกษตรและการใช้เทคโนโลยีสำหรับการผลิตในฟาร์ม",1,[1]original_ver!CJ70="การวางแผนและจัดการฟาร์ม เช่น การเก็บเกี่ยว การเงิน และการวางแผนทางการตลาด",2,[1]original_ver!CJ70="การเป็นผู้ประกอบการทางการเกษตร",3,[1]original_ver!CJ70="การเพิ่มมูลค่าผลผลิต และการแปรรูปผลผลิต (รวมถึงการพัฒนาคุณภาพผลผลิต)",4,[1]original_ver!CJ70="","")</f>
        <v/>
      </c>
      <c r="CN67" s="15" t="str" cm="1">
        <f t="array" ref="CN67">_xlfn.IFS([1]original_ver!CN70="ความรู้ทางการเกษตรและการใช้เทคโนโลยีสำหรับการผลิตในฟาร์ม",1,[1]original_ver!CN70="การวางแผนและจัดการฟาร์ม เช่น การเก็บเกี่ยว การเงิน และการวางแผนทางการตลาด",2,[1]original_ver!CN70="การเป็นผู้ประกอบการทางการเกษตร",3,[1]original_ver!CN70="การเพิ่มมูลค่าผลผลิต และการแปรรูปผลผลิต (รวมถึงการพัฒนาคุณภาพผลผลิต)",4,[1]original_ver!CN70="","")</f>
        <v/>
      </c>
      <c r="CQ67" s="15" t="str" cm="1">
        <f t="array" ref="CQ67">_xlfn.IFS([1]original_ver!CR70="ประยุกต์",1,[1]original_ver!CR70="ไม่ประยุกต์",0,[1]original_ver!CR70="","")</f>
        <v/>
      </c>
      <c r="CR67" s="15" t="str" cm="1">
        <f t="array" ref="CR67">_xlfn.IFS([1]original_ver!CS70="ประยุกต์",1,[1]original_ver!CS70="ไม่ประยุกต์",0,[1]original_ver!CS70="","")</f>
        <v/>
      </c>
      <c r="CT67" s="15" t="str" cm="1">
        <f t="array" ref="CT67">_xlfn.IFS([1]original_ver!CV70="ประยุกต์",1,[1]original_ver!CV70="ไม่ประยุกต์",0,[1]original_ver!CV70="","")</f>
        <v/>
      </c>
      <c r="CV67" s="15" t="str" cm="1">
        <f t="array" ref="CV67">_xlfn.IFS([1]original_ver!CY70="ประยุกต์",1,[1]original_ver!CY70="ไม่ประยุกต์",0,[1]original_ver!CY70="","")</f>
        <v/>
      </c>
      <c r="CX67" s="15" t="str" cm="1">
        <f t="array" ref="CX67">_xlfn.IFS([1]original_ver!DB70="ประยุกต์",1,[1]original_ver!DB70="ไม่ประยุกต์",0,[1]original_ver!DB70="","")</f>
        <v/>
      </c>
      <c r="DH67" s="15">
        <v>1</v>
      </c>
      <c r="DI67" s="15">
        <v>1</v>
      </c>
      <c r="DR67" s="166">
        <v>4</v>
      </c>
      <c r="DS67" s="166">
        <v>3.6666666666666665</v>
      </c>
      <c r="DT67" s="166">
        <v>3.5</v>
      </c>
      <c r="DU67" s="166">
        <v>3.8</v>
      </c>
      <c r="DV67" s="166">
        <v>4</v>
      </c>
      <c r="DW67" s="148">
        <v>4.5</v>
      </c>
      <c r="DX67" s="152">
        <v>4.2</v>
      </c>
      <c r="DY67" s="152">
        <v>4.666666666666667</v>
      </c>
      <c r="DZ67" s="148">
        <v>4.25</v>
      </c>
      <c r="EA67" s="152">
        <v>4.5999999999999996</v>
      </c>
      <c r="EB67" s="152">
        <v>3.6666666666666665</v>
      </c>
      <c r="EC67" s="152">
        <v>4.25</v>
      </c>
    </row>
    <row r="68" spans="1:133" hidden="1" x14ac:dyDescent="0.2">
      <c r="A68" s="15">
        <v>149</v>
      </c>
      <c r="B68" s="16" t="s">
        <v>623</v>
      </c>
      <c r="C68" cm="1">
        <f t="array" ref="C68">_xlfn.IFS([1]original_ver!D71="Participant",1,[1]original_ver!D71="Non-Participant",0,[1]original_ver!D71="","")</f>
        <v>1</v>
      </c>
      <c r="D68">
        <v>2</v>
      </c>
      <c r="E68" s="17" cm="1">
        <f t="array" ref="E68">_xlfn.IFS([1]original_ver!F71="ชาย",1,[1]original_ver!F71="หญิง",0,[1]original_ver!F71="","")</f>
        <v>1</v>
      </c>
      <c r="F68" s="17">
        <v>75</v>
      </c>
      <c r="G68" s="17" cm="1">
        <f t="array" ref="G68">_xlfn.IFS([1]original_ver!H71="ไม่มีการศึกษา",0,[1]original_ver!H71="ประถมศึกษา",1,[1]original_ver!H71="มัธยมศึกษาตอนต้น",2,[1]original_ver!H71="มัธยมศึกษาตอนปลาย",3,[1]original_ver!H71="อนุปริญญา (ปวช., ปวส., ฝึกหัดครู)",4,[1]original_ver!H71="ปริญญาตรี",5,[1]original_ver!H71="สูงกว่าปริญญาตรี",6,[1]original_ver!H71="","")</f>
        <v>5</v>
      </c>
      <c r="H68" s="17" cm="1">
        <f t="array" ref="H68">_xlfn.IFS([1]original_ver!I71="โสด",1,[1]original_ver!I71="สมรส/อยู่ด้วยกัน",2,[1]original_ver!I71="หย่าร้าง/แยกกันอยู่",3,[1]original_ver!I71="หม้าย",4,[1]original_ver!I71="","")</f>
        <v>2</v>
      </c>
      <c r="I68" s="17">
        <v>5</v>
      </c>
      <c r="J68" s="17">
        <v>30</v>
      </c>
      <c r="K68" s="17" cm="1">
        <f t="array" ref="K68">_xlfn.IFS([1]original_ver!L71="ใช่",1,[1]original_ver!L71="ไม่ใช่",0,[1]original_ver!L71="","")</f>
        <v>1</v>
      </c>
      <c r="L68" s="17" cm="1">
        <f t="array" ref="L68">_xlfn.IFS([1]original_ver!M71="กู้ยืม",1,[1]original_ver!M71="ไม่กู้ยืม",0,[1]original_ver!M71="","")</f>
        <v>0</v>
      </c>
      <c r="M68" s="17">
        <f t="shared" si="6"/>
        <v>1</v>
      </c>
      <c r="N68" s="18">
        <v>15000</v>
      </c>
      <c r="O68" s="17" cm="1">
        <f t="array" ref="O68">_xlfn.IFS([1]original_ver!O71="ใช่",1,[1]original_ver!O71="ไม่ใช่",0,[1]original_ver!O71="","")</f>
        <v>1</v>
      </c>
      <c r="P68" s="15">
        <v>1</v>
      </c>
      <c r="Q68" s="15">
        <v>1</v>
      </c>
      <c r="R68" s="15">
        <v>26</v>
      </c>
      <c r="S68" s="15">
        <v>10920</v>
      </c>
      <c r="T68" s="19">
        <v>16</v>
      </c>
      <c r="U68" s="20">
        <f t="shared" si="7"/>
        <v>420</v>
      </c>
      <c r="AA68" s="15">
        <v>1</v>
      </c>
      <c r="AB68" s="15">
        <v>1</v>
      </c>
      <c r="AC68" s="15">
        <v>26</v>
      </c>
      <c r="AD68" s="15">
        <v>9750</v>
      </c>
      <c r="AE68" s="23">
        <v>15</v>
      </c>
      <c r="AF68" s="37">
        <f t="shared" si="5"/>
        <v>375</v>
      </c>
      <c r="CD68" s="25">
        <v>1.25</v>
      </c>
      <c r="CE68" s="25">
        <v>2.3333333333333335</v>
      </c>
      <c r="CF68" s="25">
        <v>2</v>
      </c>
      <c r="CG68" s="25">
        <v>3</v>
      </c>
      <c r="CH68" s="25">
        <v>3.5</v>
      </c>
      <c r="CI68">
        <v>2</v>
      </c>
      <c r="CJ68" cm="1">
        <f t="array" ref="CJ68">_xlfn.IFS([1]original_ver!CH71="จากการเข้าร่วมกิจกรรมอบรม ที่จัดโดยโครงการเกษตรกรปราดเปรื่อง (Smart Farmer)",1,[1]original_ver!CH71="จากการเข้าร่วมกิจกรรมอบรม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ๆ",3,[1]original_ver!CH71="จากการเรียนรู้ผ่านประสบการณ์ของผู้อื่น ได้แก่ เพื่อนบ้าน พี่น้อง เพื่อน และญาติ เป็นต้น",4,[1]original_ver!CH71="ไม่ได้เข้าร่วมกิจกรรมอบรมหรือเรียนรู้ใด ๆ (ข้ามไปข้อ 33)",5)</f>
        <v>5</v>
      </c>
      <c r="CK68" s="15" t="str" cm="1">
        <f t="array" ref="CK68">_xlfn.IFS([1]original_ver!CJ71="ความรู้ทางการเกษตรและการใช้เทคโนโลยีสำหรับการผลิตในฟาร์ม",1,[1]original_ver!CJ71="การวางแผนและจัดการฟาร์ม เช่น การเก็บเกี่ยว การเงิน และการวางแผนทางการตลาด",2,[1]original_ver!CJ71="การเป็นผู้ประกอบการทางการเกษตร",3,[1]original_ver!CJ71="การเพิ่มมูลค่าผลผลิต และการแปรรูปผลผลิต (รวมถึงการพัฒนาคุณภาพผลผลิต)",4,[1]original_ver!CJ71="","")</f>
        <v/>
      </c>
      <c r="CN68" s="15" t="str" cm="1">
        <f t="array" ref="CN68">_xlfn.IFS([1]original_ver!CN71="ความรู้ทางการเกษตรและการใช้เทคโนโลยีสำหรับการผลิตในฟาร์ม",1,[1]original_ver!CN71="การวางแผนและจัดการฟาร์ม เช่น การเก็บเกี่ยว การเงิน และการวางแผนทางการตลาด",2,[1]original_ver!CN71="การเป็นผู้ประกอบการทางการเกษตร",3,[1]original_ver!CN71="การเพิ่มมูลค่าผลผลิต และการแปรรูปผลผลิต (รวมถึงการพัฒนาคุณภาพผลผลิต)",4,[1]original_ver!CN71="","")</f>
        <v/>
      </c>
      <c r="CQ68" s="15" t="str" cm="1">
        <f t="array" ref="CQ68">_xlfn.IFS([1]original_ver!CR71="ประยุกต์",1,[1]original_ver!CR71="ไม่ประยุกต์",0,[1]original_ver!CR71="","")</f>
        <v/>
      </c>
      <c r="CR68" s="15" t="str" cm="1">
        <f t="array" ref="CR68">_xlfn.IFS([1]original_ver!CS71="ประยุกต์",1,[1]original_ver!CS71="ไม่ประยุกต์",0,[1]original_ver!CS71="","")</f>
        <v/>
      </c>
      <c r="CT68" s="15" t="str" cm="1">
        <f t="array" ref="CT68">_xlfn.IFS([1]original_ver!CV71="ประยุกต์",1,[1]original_ver!CV71="ไม่ประยุกต์",0,[1]original_ver!CV71="","")</f>
        <v/>
      </c>
      <c r="CV68" s="15" t="str" cm="1">
        <f t="array" ref="CV68">_xlfn.IFS([1]original_ver!CY71="ประยุกต์",1,[1]original_ver!CY71="ไม่ประยุกต์",0,[1]original_ver!CY71="","")</f>
        <v/>
      </c>
      <c r="CX68" s="15" t="str" cm="1">
        <f t="array" ref="CX68">_xlfn.IFS([1]original_ver!DB71="ประยุกต์",1,[1]original_ver!DB71="ไม่ประยุกต์",0,[1]original_ver!DB71="","")</f>
        <v/>
      </c>
      <c r="DN68" s="15" t="s">
        <v>612</v>
      </c>
      <c r="DR68" s="166">
        <v>3.2</v>
      </c>
      <c r="DS68" s="166">
        <v>3.6666666666666665</v>
      </c>
      <c r="DT68" s="166">
        <v>3.75</v>
      </c>
      <c r="DU68" s="166">
        <v>4.4000000000000004</v>
      </c>
      <c r="DV68" s="166">
        <v>3.6666666666666665</v>
      </c>
      <c r="DW68" s="148">
        <v>4.25</v>
      </c>
      <c r="DX68" s="152">
        <v>4.8</v>
      </c>
      <c r="DY68" s="152">
        <v>4.333333333333333</v>
      </c>
      <c r="DZ68" s="148">
        <v>4.75</v>
      </c>
      <c r="EA68" s="152">
        <v>3.8</v>
      </c>
      <c r="EB68" s="152">
        <v>3</v>
      </c>
      <c r="EC68" s="152">
        <v>4</v>
      </c>
    </row>
    <row r="69" spans="1:133" hidden="1" x14ac:dyDescent="0.2">
      <c r="A69" s="15">
        <v>151</v>
      </c>
      <c r="B69" s="16" t="s">
        <v>624</v>
      </c>
      <c r="C69" cm="1">
        <f t="array" ref="C69">_xlfn.IFS([1]original_ver!D72="Participant",1,[1]original_ver!D72="Non-Participant",0,[1]original_ver!D72="","")</f>
        <v>1</v>
      </c>
      <c r="D69">
        <v>3</v>
      </c>
      <c r="E69" s="17" cm="1">
        <f t="array" ref="E69">_xlfn.IFS([1]original_ver!F72="ชาย",1,[1]original_ver!F72="หญิง",0,[1]original_ver!F72="","")</f>
        <v>0</v>
      </c>
      <c r="F69" s="17">
        <v>52</v>
      </c>
      <c r="G69" s="17" cm="1">
        <f t="array" ref="G69">_xlfn.IFS([1]original_ver!H72="ไม่มีการศึกษา",0,[1]original_ver!H72="ประถมศึกษา",1,[1]original_ver!H72="มัธยมศึกษาตอนต้น",2,[1]original_ver!H72="มัธยมศึกษาตอนปลาย",3,[1]original_ver!H72="อนุปริญญา (ปวช., ปวส., ฝึกหัดครู)",4,[1]original_ver!H72="ปริญญาตรี",5,[1]original_ver!H72="สูงกว่าปริญญาตรี",6,[1]original_ver!H72="","")</f>
        <v>5</v>
      </c>
      <c r="H69" s="17" cm="1">
        <f t="array" ref="H69">_xlfn.IFS([1]original_ver!I72="โสด",1,[1]original_ver!I72="สมรส/อยู่ด้วยกัน",2,[1]original_ver!I72="หย่าร้าง/แยกกันอยู่",3,[1]original_ver!I72="หม้าย",4,[1]original_ver!I72="","")</f>
        <v>1</v>
      </c>
      <c r="I69" s="17">
        <v>4</v>
      </c>
      <c r="J69" s="17">
        <v>8</v>
      </c>
      <c r="K69" s="17" cm="1">
        <f t="array" ref="K69">_xlfn.IFS([1]original_ver!L72="ใช่",1,[1]original_ver!L72="ไม่ใช่",0,[1]original_ver!L72="","")</f>
        <v>1</v>
      </c>
      <c r="L69" s="17" cm="1">
        <f t="array" ref="L69">_xlfn.IFS([1]original_ver!M72="กู้ยืม",1,[1]original_ver!M72="ไม่กู้ยืม",0,[1]original_ver!M72="","")</f>
        <v>0</v>
      </c>
      <c r="M69" s="17">
        <f t="shared" si="6"/>
        <v>0</v>
      </c>
      <c r="N69" s="18"/>
      <c r="O69" s="17" cm="1">
        <f t="array" ref="O69">_xlfn.IFS([1]original_ver!O72="ใช่",1,[1]original_ver!O72="ไม่ใช่",0,[1]original_ver!O72="","")</f>
        <v>1</v>
      </c>
      <c r="P69" s="15">
        <v>1</v>
      </c>
      <c r="Q69" s="15">
        <v>1</v>
      </c>
      <c r="R69" s="15">
        <v>20</v>
      </c>
      <c r="S69" s="15">
        <v>9000</v>
      </c>
      <c r="T69" s="19">
        <v>16</v>
      </c>
      <c r="U69" s="20">
        <f t="shared" si="7"/>
        <v>450</v>
      </c>
      <c r="AA69" s="15">
        <v>1</v>
      </c>
      <c r="AB69" s="15">
        <v>1</v>
      </c>
      <c r="AC69" s="15">
        <v>20</v>
      </c>
      <c r="AD69" s="15">
        <v>8700</v>
      </c>
      <c r="AE69" s="23">
        <v>15</v>
      </c>
      <c r="AF69" s="37">
        <f t="shared" si="5"/>
        <v>435</v>
      </c>
      <c r="CD69" s="25">
        <v>1.75</v>
      </c>
      <c r="CE69" s="25">
        <v>2.3333333333333335</v>
      </c>
      <c r="CF69" s="25">
        <v>1.6666666666666667</v>
      </c>
      <c r="CG69" s="25">
        <v>2.5</v>
      </c>
      <c r="CH69" s="25">
        <v>3.5</v>
      </c>
      <c r="CI69">
        <v>2</v>
      </c>
      <c r="CJ69" cm="1">
        <f t="array" ref="CJ69">_xlfn.IFS([1]original_ver!CH72="จากการเข้าร่วมกิจกรรมอบรม ที่จัดโดยโครงการเกษตรกรปราดเปรื่อง (Smart Farmer)",1,[1]original_ver!CH72="จากการเข้าร่วมกิจกรรมอบรม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ๆ",3,[1]original_ver!CH72="จากการเรียนรู้ผ่านประสบการณ์ของผู้อื่น ได้แก่ เพื่อนบ้าน พี่น้อง เพื่อน และญาติ เป็นต้น",4,[1]original_ver!CH72="ไม่ได้เข้าร่วมกิจกรรมอบรมหรือเรียนรู้ใด ๆ (ข้ามไปข้อ 33)",5)</f>
        <v>4</v>
      </c>
      <c r="CK69" s="15" cm="1">
        <f t="array" ref="CK69">_xlfn.IFS([1]original_ver!CJ72="ความรู้ทางการเกษตรและการใช้เทคโนโลยีสำหรับการผลิตในฟาร์ม",1,[1]original_ver!CJ72="การวางแผนและจัดการฟาร์ม เช่น การเก็บเกี่ยว การเงิน และการวางแผนทางการตลาด",2,[1]original_ver!CJ72="การเป็นผู้ประกอบการทางการเกษตร",3,[1]original_ver!CJ72="การเพิ่มมูลค่าผลผลิต และการแปรรูปผลผลิต (รวมถึงการพัฒนาคุณภาพผลผลิต)",4,[1]original_ver!CJ72="","")</f>
        <v>2</v>
      </c>
      <c r="CL69" s="15">
        <v>2</v>
      </c>
      <c r="CM69" s="15">
        <v>2</v>
      </c>
      <c r="CN69" s="15" cm="1">
        <f t="array" ref="CN69">_xlfn.IFS([1]original_ver!CN72="ความรู้ทางการเกษตรและการใช้เทคโนโลยีสำหรับการผลิตในฟาร์ม",1,[1]original_ver!CN72="การวางแผนและจัดการฟาร์ม เช่น การเก็บเกี่ยว การเงิน และการวางแผนทางการตลาด",2,[1]original_ver!CN72="การเป็นผู้ประกอบการทางการเกษตร",3,[1]original_ver!CN72="การเพิ่มมูลค่าผลผลิต และการแปรรูปผลผลิต (รวมถึงการพัฒนาคุณภาพผลผลิต)",4,[1]original_ver!CN72="","")</f>
        <v>3</v>
      </c>
      <c r="CO69" s="15">
        <v>1</v>
      </c>
      <c r="CP69" s="15">
        <v>1</v>
      </c>
      <c r="CQ69" s="15" cm="1">
        <f t="array" ref="CQ69">_xlfn.IFS([1]original_ver!CR72="ประยุกต์",1,[1]original_ver!CR72="ไม่ประยุกต์",0,[1]original_ver!CR72="","")</f>
        <v>1</v>
      </c>
      <c r="CR69" s="15" cm="1">
        <f t="array" ref="CR69">_xlfn.IFS([1]original_ver!CS72="ประยุกต์",1,[1]original_ver!CS72="ไม่ประยุกต์",0,[1]original_ver!CS72="","")</f>
        <v>0</v>
      </c>
      <c r="CS69" s="15">
        <v>2</v>
      </c>
      <c r="CT69" s="15" cm="1">
        <f t="array" ref="CT69">_xlfn.IFS([1]original_ver!CV72="ประยุกต์",1,[1]original_ver!CV72="ไม่ประยุกต์",0,[1]original_ver!CV72="","")</f>
        <v>1</v>
      </c>
      <c r="CV69" s="15" cm="1">
        <f t="array" ref="CV69">_xlfn.IFS([1]original_ver!CY72="ประยุกต์",1,[1]original_ver!CY72="ไม่ประยุกต์",0,[1]original_ver!CY72="","")</f>
        <v>1</v>
      </c>
      <c r="CX69" s="15" cm="1">
        <f t="array" ref="CX69">_xlfn.IFS([1]original_ver!DB72="ประยุกต์",1,[1]original_ver!DB72="ไม่ประยุกต์",0,[1]original_ver!DB72="","")</f>
        <v>1</v>
      </c>
      <c r="CZ69" s="15"/>
      <c r="DA69" s="15"/>
      <c r="DB69" s="15"/>
      <c r="DC69" s="15"/>
      <c r="DD69" s="15"/>
      <c r="DE69" s="15"/>
      <c r="DN69" s="15"/>
      <c r="DR69" s="166">
        <v>4.2</v>
      </c>
      <c r="DS69" s="166">
        <v>3.6666666666666665</v>
      </c>
      <c r="DT69" s="166">
        <v>3.75</v>
      </c>
      <c r="DU69" s="166">
        <v>3.6</v>
      </c>
      <c r="DV69" s="166">
        <v>3.6666666666666665</v>
      </c>
      <c r="DW69" s="148">
        <v>4.5</v>
      </c>
      <c r="DX69" s="152">
        <v>4.2</v>
      </c>
      <c r="DY69" s="152">
        <v>4.666666666666667</v>
      </c>
      <c r="DZ69" s="148">
        <v>4.5</v>
      </c>
      <c r="EA69" s="152">
        <v>4.5999999999999996</v>
      </c>
      <c r="EB69" s="152">
        <v>3</v>
      </c>
      <c r="EC69" s="152">
        <v>4.5</v>
      </c>
    </row>
    <row r="70" spans="1:133" hidden="1" x14ac:dyDescent="0.2">
      <c r="A70" s="15">
        <v>156</v>
      </c>
      <c r="B70" s="16" t="s">
        <v>625</v>
      </c>
      <c r="C70" cm="1">
        <f t="array" ref="C70">_xlfn.IFS([1]original_ver!D73="Participant",1,[1]original_ver!D73="Non-Participant",0,[1]original_ver!D73="","")</f>
        <v>1</v>
      </c>
      <c r="D70">
        <v>3</v>
      </c>
      <c r="E70" s="17" cm="1">
        <f t="array" ref="E70">_xlfn.IFS([1]original_ver!F73="ชาย",1,[1]original_ver!F73="หญิง",0,[1]original_ver!F73="","")</f>
        <v>1</v>
      </c>
      <c r="F70" s="17">
        <v>63</v>
      </c>
      <c r="G70" s="17" cm="1">
        <f t="array" ref="G70">_xlfn.IFS([1]original_ver!H73="ไม่มีการศึกษา",0,[1]original_ver!H73="ประถมศึกษา",1,[1]original_ver!H73="มัธยมศึกษาตอนต้น",2,[1]original_ver!H73="มัธยมศึกษาตอนปลาย",3,[1]original_ver!H73="อนุปริญญา (ปวช., ปวส., ฝึกหัดครู)",4,[1]original_ver!H73="ปริญญาตรี",5,[1]original_ver!H73="สูงกว่าปริญญาตรี",6,[1]original_ver!H73="","")</f>
        <v>5</v>
      </c>
      <c r="H70" s="17" cm="1">
        <f t="array" ref="H70">_xlfn.IFS([1]original_ver!I73="โสด",1,[1]original_ver!I73="สมรส/อยู่ด้วยกัน",2,[1]original_ver!I73="หย่าร้าง/แยกกันอยู่",3,[1]original_ver!I73="หม้าย",4,[1]original_ver!I73="","")</f>
        <v>2</v>
      </c>
      <c r="I70" s="17">
        <v>4</v>
      </c>
      <c r="J70" s="17">
        <v>8</v>
      </c>
      <c r="K70" s="17" cm="1">
        <f t="array" ref="K70">_xlfn.IFS([1]original_ver!L73="ใช่",1,[1]original_ver!L73="ไม่ใช่",0,[1]original_ver!L73="","")</f>
        <v>0</v>
      </c>
      <c r="L70" s="17" cm="1">
        <f t="array" ref="L70">_xlfn.IFS([1]original_ver!M73="กู้ยืม",1,[1]original_ver!M73="ไม่กู้ยืม",0,[1]original_ver!M73="","")</f>
        <v>0</v>
      </c>
      <c r="M70" s="17">
        <f t="shared" si="6"/>
        <v>1</v>
      </c>
      <c r="N70" s="18">
        <v>160000</v>
      </c>
      <c r="O70" s="17" cm="1">
        <f t="array" ref="O70">_xlfn.IFS([1]original_ver!O73="ใช่",1,[1]original_ver!O73="ไม่ใช่",0,[1]original_ver!O73="","")</f>
        <v>0</v>
      </c>
      <c r="P70" s="15">
        <v>7</v>
      </c>
      <c r="Q70" s="15">
        <v>1</v>
      </c>
      <c r="R70" s="15">
        <v>44</v>
      </c>
      <c r="S70" s="15">
        <v>2000</v>
      </c>
      <c r="T70" s="15">
        <v>30</v>
      </c>
      <c r="U70" s="22">
        <f t="shared" si="7"/>
        <v>45.454545454545453</v>
      </c>
      <c r="AA70" s="15">
        <v>7</v>
      </c>
      <c r="AB70" s="15">
        <v>1</v>
      </c>
      <c r="AC70" s="15">
        <v>44</v>
      </c>
      <c r="AD70" s="15">
        <v>3000</v>
      </c>
      <c r="AE70" s="15">
        <v>50</v>
      </c>
      <c r="AF70" s="37">
        <f t="shared" si="5"/>
        <v>68.181818181818187</v>
      </c>
      <c r="CD70" s="25">
        <v>1.25</v>
      </c>
      <c r="CE70" s="25">
        <v>2</v>
      </c>
      <c r="CF70" s="25">
        <v>1.6666666666666667</v>
      </c>
      <c r="CG70" s="25">
        <v>2</v>
      </c>
      <c r="CH70" s="25">
        <v>1</v>
      </c>
      <c r="CI70">
        <v>2</v>
      </c>
      <c r="CJ70" cm="1">
        <f t="array" ref="CJ70">_xlfn.IFS([1]original_ver!CH73="จากการเข้าร่วมกิจกรรมอบรม ที่จัดโดยโครงการเกษตรกรปราดเปรื่อง (Smart Farmer)",1,[1]original_ver!CH73="จากการเข้าร่วมกิจกรรมอบรม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ๆ",3,[1]original_ver!CH73="จากการเรียนรู้ผ่านประสบการณ์ของผู้อื่น ได้แก่ เพื่อนบ้าน พี่น้อง เพื่อน และญาติ เป็นต้น",4,[1]original_ver!CH73="ไม่ได้เข้าร่วมกิจกรรมอบรมหรือเรียนรู้ใด ๆ (ข้ามไปข้อ 33)",5)</f>
        <v>5</v>
      </c>
      <c r="CK70" s="15" t="str" cm="1">
        <f t="array" ref="CK70">_xlfn.IFS([1]original_ver!CJ73="ความรู้ทางการเกษตรและการใช้เทคโนโลยีสำหรับการผลิตในฟาร์ม",1,[1]original_ver!CJ73="การวางแผนและจัดการฟาร์ม เช่น การเก็บเกี่ยว การเงิน และการวางแผนทางการตลาด",2,[1]original_ver!CJ73="การเป็นผู้ประกอบการทางการเกษตร",3,[1]original_ver!CJ73="การเพิ่มมูลค่าผลผลิต และการแปรรูปผลผลิต (รวมถึงการพัฒนาคุณภาพผลผลิต)",4,[1]original_ver!CJ73="","")</f>
        <v/>
      </c>
      <c r="CN70" s="15" t="str" cm="1">
        <f t="array" ref="CN70">_xlfn.IFS([1]original_ver!CN73="ความรู้ทางการเกษตรและการใช้เทคโนโลยีสำหรับการผลิตในฟาร์ม",1,[1]original_ver!CN73="การวางแผนและจัดการฟาร์ม เช่น การเก็บเกี่ยว การเงิน และการวางแผนทางการตลาด",2,[1]original_ver!CN73="การเป็นผู้ประกอบการทางการเกษตร",3,[1]original_ver!CN73="การเพิ่มมูลค่าผลผลิต และการแปรรูปผลผลิต (รวมถึงการพัฒนาคุณภาพผลผลิต)",4,[1]original_ver!CN73="","")</f>
        <v/>
      </c>
      <c r="CQ70" s="15" t="str" cm="1">
        <f t="array" ref="CQ70">_xlfn.IFS([1]original_ver!CR73="ประยุกต์",1,[1]original_ver!CR73="ไม่ประยุกต์",0,[1]original_ver!CR73="","")</f>
        <v/>
      </c>
      <c r="CR70" s="15" t="str" cm="1">
        <f t="array" ref="CR70">_xlfn.IFS([1]original_ver!CS73="ประยุกต์",1,[1]original_ver!CS73="ไม่ประยุกต์",0,[1]original_ver!CS73="","")</f>
        <v/>
      </c>
      <c r="CT70" s="15" t="str" cm="1">
        <f t="array" ref="CT70">_xlfn.IFS([1]original_ver!CV73="ประยุกต์",1,[1]original_ver!CV73="ไม่ประยุกต์",0,[1]original_ver!CV73="","")</f>
        <v/>
      </c>
      <c r="CV70" s="15" t="str" cm="1">
        <f t="array" ref="CV70">_xlfn.IFS([1]original_ver!CY73="ประยุกต์",1,[1]original_ver!CY73="ไม่ประยุกต์",0,[1]original_ver!CY73="","")</f>
        <v/>
      </c>
      <c r="CX70" s="15" t="str" cm="1">
        <f t="array" ref="CX70">_xlfn.IFS([1]original_ver!DB73="ประยุกต์",1,[1]original_ver!DB73="ไม่ประยุกต์",0,[1]original_ver!DB73="","")</f>
        <v/>
      </c>
      <c r="DN70" s="15" t="s">
        <v>612</v>
      </c>
      <c r="DR70" s="25">
        <v>4.8</v>
      </c>
      <c r="DS70" s="25">
        <v>4.666666666666667</v>
      </c>
      <c r="DT70">
        <v>4.75</v>
      </c>
      <c r="DU70" s="25">
        <v>3.8</v>
      </c>
      <c r="DV70" s="25">
        <v>3.3333333333333335</v>
      </c>
      <c r="DW70" s="25">
        <v>4</v>
      </c>
      <c r="DX70" s="27">
        <v>4.5999999999999996</v>
      </c>
      <c r="DY70" s="27">
        <v>4.333333333333333</v>
      </c>
      <c r="DZ70" s="27">
        <v>4.25</v>
      </c>
      <c r="EA70" s="27">
        <v>4.8</v>
      </c>
      <c r="EB70" s="27">
        <v>4.333333333333333</v>
      </c>
      <c r="EC70">
        <v>5</v>
      </c>
    </row>
    <row r="71" spans="1:133" x14ac:dyDescent="0.2">
      <c r="A71" s="15">
        <v>158</v>
      </c>
      <c r="B71" s="44" t="s">
        <v>626</v>
      </c>
      <c r="C71" cm="1">
        <f t="array" ref="C71">_xlfn.IFS([1]original_ver!D74="Participant",1,[1]original_ver!D74="Non-Participant",0,[1]original_ver!D74="","")</f>
        <v>1</v>
      </c>
      <c r="D71">
        <v>3</v>
      </c>
      <c r="E71" s="17" cm="1">
        <f t="array" ref="E71">_xlfn.IFS([1]original_ver!F74="ชาย",1,[1]original_ver!F74="หญิง",0,[1]original_ver!F74="","")</f>
        <v>1</v>
      </c>
      <c r="F71" s="17">
        <v>58</v>
      </c>
      <c r="G71" s="17" cm="1">
        <f t="array" ref="G71">_xlfn.IFS([1]original_ver!H74="ไม่มีการศึกษา",0,[1]original_ver!H74="ประถมศึกษา",1,[1]original_ver!H74="มัธยมศึกษาตอนต้น",2,[1]original_ver!H74="มัธยมศึกษาตอนปลาย",3,[1]original_ver!H74="อนุปริญญา (ปวช., ปวส., ฝึกหัดครู)",4,[1]original_ver!H74="ปริญญาตรี",5,[1]original_ver!H74="สูงกว่าปริญญาตรี",6,[1]original_ver!H74="","")</f>
        <v>1</v>
      </c>
      <c r="H71" s="17" cm="1">
        <f t="array" ref="H71">_xlfn.IFS([1]original_ver!I74="โสด",1,[1]original_ver!I74="สมรส/อยู่ด้วยกัน",2,[1]original_ver!I74="หย่าร้าง/แยกกันอยู่",3,[1]original_ver!I74="หม้าย",4,[1]original_ver!I74="","")</f>
        <v>2</v>
      </c>
      <c r="I71" s="17">
        <v>3</v>
      </c>
      <c r="J71" s="17">
        <v>9</v>
      </c>
      <c r="K71" s="17" cm="1">
        <f t="array" ref="K71">_xlfn.IFS([1]original_ver!L74="ใช่",1,[1]original_ver!L74="ไม่ใช่",0,[1]original_ver!L74="","")</f>
        <v>0</v>
      </c>
      <c r="L71" s="17" cm="1">
        <f t="array" ref="L71">_xlfn.IFS([1]original_ver!M74="กู้ยืม",1,[1]original_ver!M74="ไม่กู้ยืม",0,[1]original_ver!M74="","")</f>
        <v>1</v>
      </c>
      <c r="M71" s="17">
        <f t="shared" si="6"/>
        <v>1</v>
      </c>
      <c r="N71" s="18">
        <v>150000</v>
      </c>
      <c r="O71" s="17" cm="1">
        <f t="array" ref="O71">_xlfn.IFS([1]original_ver!O74="ใช่",1,[1]original_ver!O74="ไม่ใช่",0,[1]original_ver!O74="","")</f>
        <v>0</v>
      </c>
      <c r="P71" s="15">
        <v>8</v>
      </c>
      <c r="Q71" s="15">
        <v>5</v>
      </c>
      <c r="R71" s="15">
        <v>2</v>
      </c>
      <c r="S71" s="15">
        <v>400</v>
      </c>
      <c r="T71" s="15">
        <v>80</v>
      </c>
      <c r="U71" s="22">
        <f t="shared" si="7"/>
        <v>200</v>
      </c>
      <c r="AA71" s="15">
        <v>8</v>
      </c>
      <c r="AB71" s="15">
        <v>7</v>
      </c>
      <c r="AC71" s="15">
        <v>2</v>
      </c>
      <c r="AD71" s="15">
        <v>500</v>
      </c>
      <c r="AE71" s="15">
        <v>120</v>
      </c>
      <c r="AF71" s="37">
        <f t="shared" si="5"/>
        <v>250</v>
      </c>
      <c r="AL71" s="15">
        <v>1</v>
      </c>
      <c r="AM71" s="15">
        <v>1</v>
      </c>
      <c r="AN71" s="15">
        <v>3</v>
      </c>
      <c r="AO71" s="15">
        <v>2412</v>
      </c>
      <c r="AP71" s="15">
        <v>14</v>
      </c>
      <c r="AQ71" s="15"/>
      <c r="AW71" s="15">
        <v>1</v>
      </c>
      <c r="AX71" s="15">
        <v>1</v>
      </c>
      <c r="AY71" s="15">
        <v>3</v>
      </c>
      <c r="AZ71" s="15">
        <v>2500</v>
      </c>
      <c r="BA71" s="15">
        <v>13</v>
      </c>
      <c r="BB71" s="15"/>
      <c r="BM71" s="15"/>
      <c r="BX71" s="15"/>
      <c r="CD71" s="25">
        <v>2.75</v>
      </c>
      <c r="CE71" s="25">
        <v>3</v>
      </c>
      <c r="CF71" s="25">
        <v>2</v>
      </c>
      <c r="CG71" s="25">
        <v>2.5</v>
      </c>
      <c r="CH71" s="25">
        <v>2</v>
      </c>
      <c r="CI71">
        <v>1</v>
      </c>
      <c r="CJ71" cm="1">
        <f t="array" ref="CJ71">_xlfn.IFS([1]original_ver!CH74="จากการเข้าร่วมกิจกรรมอบรม ที่จัดโดยโครงการเกษตรกรปราดเปรื่อง (Smart Farmer)",1,[1]original_ver!CH74="จากการเข้าร่วมกิจกรรมอบรม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ๆ",3,[1]original_ver!CH74="จากการเรียนรู้ผ่านประสบการณ์ของผู้อื่น ได้แก่ เพื่อนบ้าน พี่น้อง เพื่อน และญาติ เป็นต้น",4,[1]original_ver!CH74="ไม่ได้เข้าร่วมกิจกรรมอบรมหรือเรียนรู้ใด ๆ (ข้ามไปข้อ 33)",5)</f>
        <v>2</v>
      </c>
      <c r="CK71" s="15">
        <v>5</v>
      </c>
      <c r="CL71" s="15">
        <v>16</v>
      </c>
      <c r="CM71" s="15">
        <v>3</v>
      </c>
      <c r="CN71" s="15" cm="1">
        <f t="array" ref="CN71">_xlfn.IFS([1]original_ver!CN74="ความรู้ทางการเกษตรและการใช้เทคโนโลยีสำหรับการผลิตในฟาร์ม",1,[1]original_ver!CN74="การวางแผนและจัดการฟาร์ม เช่น การเก็บเกี่ยว การเงิน และการวางแผนทางการตลาด",2,[1]original_ver!CN74="การเป็นผู้ประกอบการทางการเกษตร",3,[1]original_ver!CN74="การเพิ่มมูลค่าผลผลิต และการแปรรูปผลผลิต (รวมถึงการพัฒนาคุณภาพผลผลิต)",4,[1]original_ver!CN74="","")</f>
        <v>2</v>
      </c>
      <c r="CO71" s="15">
        <v>6</v>
      </c>
      <c r="CP71" s="15">
        <v>3</v>
      </c>
      <c r="CQ71" s="15" cm="1">
        <f t="array" ref="CQ71">_xlfn.IFS([1]original_ver!CR74="ประยุกต์",1,[1]original_ver!CR74="ไม่ประยุกต์",0,[1]original_ver!CR74="","")</f>
        <v>1</v>
      </c>
      <c r="CR71" s="15" cm="1">
        <f t="array" ref="CR71">_xlfn.IFS([1]original_ver!CS74="ประยุกต์",1,[1]original_ver!CS74="ไม่ประยุกต์",0,[1]original_ver!CS74="","")</f>
        <v>1</v>
      </c>
      <c r="CT71" s="15" cm="1">
        <f t="array" ref="CT71">_xlfn.IFS([1]original_ver!CV74="ประยุกต์",1,[1]original_ver!CV74="ไม่ประยุกต์",0,[1]original_ver!CV74="","")</f>
        <v>1</v>
      </c>
      <c r="CV71" s="15" cm="1">
        <f t="array" ref="CV71">_xlfn.IFS([1]original_ver!CY74="ประยุกต์",1,[1]original_ver!CY74="ไม่ประยุกต์",0,[1]original_ver!CY74="","")</f>
        <v>1</v>
      </c>
      <c r="CX71" s="15" cm="1">
        <f t="array" ref="CX71">_xlfn.IFS([1]original_ver!DB74="ประยุกต์",1,[1]original_ver!DB74="ไม่ประยุกต์",0,[1]original_ver!DB74="","")</f>
        <v>1</v>
      </c>
      <c r="CZ71" s="15">
        <v>0</v>
      </c>
      <c r="DA71" s="15">
        <v>0</v>
      </c>
      <c r="DB71" s="15">
        <v>0</v>
      </c>
      <c r="DC71" s="15">
        <v>0</v>
      </c>
      <c r="DD71" s="15">
        <v>0</v>
      </c>
      <c r="DE71" s="15">
        <v>0</v>
      </c>
      <c r="DL71" s="15">
        <v>1</v>
      </c>
      <c r="DM71" s="15">
        <v>3</v>
      </c>
      <c r="DR71" s="25">
        <v>4.4000000000000004</v>
      </c>
      <c r="DS71" s="25">
        <v>3.6666666666666665</v>
      </c>
      <c r="DT71">
        <v>3</v>
      </c>
      <c r="DU71" s="25">
        <v>4</v>
      </c>
      <c r="DV71" s="25">
        <v>3.6666666666666665</v>
      </c>
      <c r="DW71" s="25">
        <v>3.75</v>
      </c>
      <c r="DX71" s="27">
        <v>4.2</v>
      </c>
      <c r="DY71" s="27">
        <v>4.666666666666667</v>
      </c>
      <c r="DZ71" s="27">
        <v>4.75</v>
      </c>
      <c r="EA71" s="27">
        <v>4.5999999999999996</v>
      </c>
      <c r="EB71" s="27">
        <v>4.333333333333333</v>
      </c>
      <c r="EC71">
        <v>5</v>
      </c>
    </row>
    <row r="72" spans="1:133" hidden="1" x14ac:dyDescent="0.2">
      <c r="A72" s="15">
        <v>162</v>
      </c>
      <c r="B72" s="16" t="s">
        <v>575</v>
      </c>
      <c r="C72" cm="1">
        <f t="array" ref="C72">_xlfn.IFS([1]original_ver!D75="Participant",1,[1]original_ver!D75="Non-Participant",0,[1]original_ver!D75="","")</f>
        <v>1</v>
      </c>
      <c r="D72">
        <v>3</v>
      </c>
      <c r="E72" s="17" cm="1">
        <f t="array" ref="E72">_xlfn.IFS([1]original_ver!F75="ชาย",1,[1]original_ver!F75="หญิง",0,[1]original_ver!F75="","")</f>
        <v>0</v>
      </c>
      <c r="F72" s="17">
        <v>55</v>
      </c>
      <c r="G72" s="17" cm="1">
        <f t="array" ref="G72">_xlfn.IFS([1]original_ver!H75="ไม่มีการศึกษา",0,[1]original_ver!H75="ประถมศึกษา",1,[1]original_ver!H75="มัธยมศึกษาตอนต้น",2,[1]original_ver!H75="มัธยมศึกษาตอนปลาย",3,[1]original_ver!H75="อนุปริญญา (ปวช., ปวส., ฝึกหัดครู)",4,[1]original_ver!H75="ปริญญาตรี",5,[1]original_ver!H75="สูงกว่าปริญญาตรี",6,[1]original_ver!H75="","")</f>
        <v>5</v>
      </c>
      <c r="H72" s="17" cm="1">
        <f t="array" ref="H72">_xlfn.IFS([1]original_ver!I75="โสด",1,[1]original_ver!I75="สมรส/อยู่ด้วยกัน",2,[1]original_ver!I75="หย่าร้าง/แยกกันอยู่",3,[1]original_ver!I75="หม้าย",4,[1]original_ver!I75="","")</f>
        <v>2</v>
      </c>
      <c r="I72" s="17">
        <v>4</v>
      </c>
      <c r="J72" s="17">
        <v>8</v>
      </c>
      <c r="K72" s="17" cm="1">
        <f t="array" ref="K72">_xlfn.IFS([1]original_ver!L75="ใช่",1,[1]original_ver!L75="ไม่ใช่",0,[1]original_ver!L75="","")</f>
        <v>1</v>
      </c>
      <c r="L72" s="17" cm="1">
        <f t="array" ref="L72">_xlfn.IFS([1]original_ver!M75="กู้ยืม",1,[1]original_ver!M75="ไม่กู้ยืม",0,[1]original_ver!M75="","")</f>
        <v>1</v>
      </c>
      <c r="M72" s="17">
        <f t="shared" si="6"/>
        <v>1</v>
      </c>
      <c r="N72" s="18">
        <v>200000</v>
      </c>
      <c r="O72" s="17" cm="1">
        <f t="array" ref="O72">_xlfn.IFS([1]original_ver!O75="ใช่",1,[1]original_ver!O75="ไม่ใช่",0,[1]original_ver!O75="","")</f>
        <v>1</v>
      </c>
      <c r="P72" s="15">
        <v>1</v>
      </c>
      <c r="Q72" s="15">
        <v>1</v>
      </c>
      <c r="R72" s="15">
        <v>17</v>
      </c>
      <c r="S72" s="15">
        <v>7100</v>
      </c>
      <c r="T72" s="19">
        <v>16</v>
      </c>
      <c r="U72" s="20">
        <f t="shared" si="7"/>
        <v>417.64705882352939</v>
      </c>
      <c r="AA72" s="15">
        <v>1</v>
      </c>
      <c r="AB72" s="15">
        <v>1</v>
      </c>
      <c r="AC72" s="15">
        <v>17</v>
      </c>
      <c r="AD72" s="15">
        <v>7000</v>
      </c>
      <c r="AE72" s="23">
        <v>15</v>
      </c>
      <c r="AF72" s="37">
        <f t="shared" si="5"/>
        <v>411.76470588235293</v>
      </c>
      <c r="CD72" s="25">
        <v>1.25</v>
      </c>
      <c r="CE72" s="25">
        <v>2</v>
      </c>
      <c r="CF72" s="25">
        <v>1.6666666666666667</v>
      </c>
      <c r="CG72" s="25">
        <v>1</v>
      </c>
      <c r="CH72" s="25">
        <v>1.5</v>
      </c>
      <c r="CI72">
        <v>3</v>
      </c>
      <c r="CJ72" cm="1">
        <f t="array" ref="CJ72">_xlfn.IFS([1]original_ver!CH75="จากการเข้าร่วมกิจกรรมอบรม ที่จัดโดยโครงการเกษตรกรปราดเปรื่อง (Smart Farmer)",1,[1]original_ver!CH75="จากการเข้าร่วมกิจกรรมอบรม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ๆ",3,[1]original_ver!CH75="จากการเรียนรู้ผ่านประสบการณ์ของผู้อื่น ได้แก่ เพื่อนบ้าน พี่น้อง เพื่อน และญาติ เป็นต้น",4,[1]original_ver!CH75="ไม่ได้เข้าร่วมกิจกรรมอบรมหรือเรียนรู้ใด ๆ (ข้ามไปข้อ 33)",5)</f>
        <v>1</v>
      </c>
      <c r="CK72" s="15" cm="1">
        <f t="array" ref="CK72">_xlfn.IFS([1]original_ver!CJ75="ความรู้ทางการเกษตรและการใช้เทคโนโลยีสำหรับการผลิตในฟาร์ม",1,[1]original_ver!CJ75="การวางแผนและจัดการฟาร์ม เช่น การเก็บเกี่ยว การเงิน และการวางแผนทางการตลาด",2,[1]original_ver!CJ75="การเป็นผู้ประกอบการทางการเกษตร",3,[1]original_ver!CJ75="การเพิ่มมูลค่าผลผลิต และการแปรรูปผลผลิต (รวมถึงการพัฒนาคุณภาพผลผลิต)",4,[1]original_ver!CJ75="","")</f>
        <v>1</v>
      </c>
      <c r="CL72" s="15">
        <v>3</v>
      </c>
      <c r="CM72" s="15">
        <v>2</v>
      </c>
      <c r="CN72" s="15" cm="1">
        <f t="array" ref="CN72">_xlfn.IFS([1]original_ver!CN75="ความรู้ทางการเกษตรและการใช้เทคโนโลยีสำหรับการผลิตในฟาร์ม",1,[1]original_ver!CN75="การวางแผนและจัดการฟาร์ม เช่น การเก็บเกี่ยว การเงิน และการวางแผนทางการตลาด",2,[1]original_ver!CN75="การเป็นผู้ประกอบการทางการเกษตร",3,[1]original_ver!CN75="การเพิ่มมูลค่าผลผลิต และการแปรรูปผลผลิต (รวมถึงการพัฒนาคุณภาพผลผลิต)",4,[1]original_ver!CN75="","")</f>
        <v>4</v>
      </c>
      <c r="CO72" s="15">
        <v>2</v>
      </c>
      <c r="CP72" s="15">
        <v>4</v>
      </c>
      <c r="CQ72" s="15" cm="1">
        <f t="array" ref="CQ72">_xlfn.IFS([1]original_ver!CR75="ประยุกต์",1,[1]original_ver!CR75="ไม่ประยุกต์",0,[1]original_ver!CR75="","")</f>
        <v>1</v>
      </c>
      <c r="CR72" s="15" cm="1">
        <f t="array" ref="CR72">_xlfn.IFS([1]original_ver!CS75="ประยุกต์",1,[1]original_ver!CS75="ไม่ประยุกต์",0,[1]original_ver!CS75="","")</f>
        <v>1</v>
      </c>
      <c r="CT72" s="15" cm="1">
        <f t="array" ref="CT72">_xlfn.IFS([1]original_ver!CV75="ประยุกต์",1,[1]original_ver!CV75="ไม่ประยุกต์",0,[1]original_ver!CV75="","")</f>
        <v>1</v>
      </c>
      <c r="CV72" s="15" cm="1">
        <f t="array" ref="CV72">_xlfn.IFS([1]original_ver!CY75="ประยุกต์",1,[1]original_ver!CY75="ไม่ประยุกต์",0,[1]original_ver!CY75="","")</f>
        <v>1</v>
      </c>
      <c r="CX72" s="15" cm="1">
        <f t="array" ref="CX72">_xlfn.IFS([1]original_ver!DB75="ประยุกต์",1,[1]original_ver!DB75="ไม่ประยุกต์",0,[1]original_ver!DB75="","")</f>
        <v>1</v>
      </c>
      <c r="DH72" s="15">
        <v>1</v>
      </c>
      <c r="DI72" s="15">
        <v>3</v>
      </c>
      <c r="DJ72" s="15">
        <v>3</v>
      </c>
      <c r="DK72" s="15">
        <v>3</v>
      </c>
      <c r="DL72" s="15">
        <v>2</v>
      </c>
      <c r="DM72" s="15">
        <v>3</v>
      </c>
      <c r="DR72" s="25">
        <v>4.4000000000000004</v>
      </c>
      <c r="DS72" s="25">
        <v>4</v>
      </c>
      <c r="DT72">
        <v>4.25</v>
      </c>
      <c r="DU72" s="25">
        <v>3.6</v>
      </c>
      <c r="DV72" s="25">
        <v>3.6666666666666665</v>
      </c>
      <c r="DW72" s="25">
        <v>4</v>
      </c>
      <c r="DX72" s="27">
        <v>4</v>
      </c>
      <c r="DY72" s="27">
        <v>4.666666666666667</v>
      </c>
      <c r="DZ72" s="27">
        <v>4.25</v>
      </c>
      <c r="EA72" s="27">
        <v>4.4000000000000004</v>
      </c>
      <c r="EB72" s="27">
        <v>4</v>
      </c>
      <c r="EC72">
        <v>5</v>
      </c>
    </row>
    <row r="73" spans="1:133" hidden="1" x14ac:dyDescent="0.2">
      <c r="A73" s="15">
        <v>167</v>
      </c>
      <c r="B73" s="44" t="s">
        <v>627</v>
      </c>
      <c r="C73" cm="1">
        <f t="array" ref="C73">_xlfn.IFS([1]original_ver!D76="Participant",1,[1]original_ver!D76="Non-Participant",0,[1]original_ver!D76="","")</f>
        <v>1</v>
      </c>
      <c r="D73">
        <v>1</v>
      </c>
      <c r="E73" s="17" cm="1">
        <f t="array" ref="E73">_xlfn.IFS([1]original_ver!F76="ชาย",1,[1]original_ver!F76="หญิง",0,[1]original_ver!F76="","")</f>
        <v>1</v>
      </c>
      <c r="F73" s="17">
        <v>34</v>
      </c>
      <c r="G73" s="17" cm="1">
        <f t="array" ref="G73">_xlfn.IFS([1]original_ver!H76="ไม่มีการศึกษา",0,[1]original_ver!H76="ประถมศึกษา",1,[1]original_ver!H76="มัธยมศึกษาตอนต้น",2,[1]original_ver!H76="มัธยมศึกษาตอนปลาย",3,[1]original_ver!H76="อนุปริญญา (ปวช., ปวส., ฝึกหัดครู)",4,[1]original_ver!H76="ปริญญาตรี",5,[1]original_ver!H76="สูงกว่าปริญญาตรี",6,[1]original_ver!H76="","")</f>
        <v>3</v>
      </c>
      <c r="H73" s="17" cm="1">
        <f t="array" ref="H73">_xlfn.IFS([1]original_ver!I76="โสด",1,[1]original_ver!I76="สมรส/อยู่ด้วยกัน",2,[1]original_ver!I76="หย่าร้าง/แยกกันอยู่",3,[1]original_ver!I76="หม้าย",4,[1]original_ver!I76="","")</f>
        <v>1</v>
      </c>
      <c r="I73" s="17">
        <v>3</v>
      </c>
      <c r="J73" s="17">
        <v>7</v>
      </c>
      <c r="K73" s="17" cm="1">
        <f t="array" ref="K73">_xlfn.IFS([1]original_ver!L76="ใช่",1,[1]original_ver!L76="ไม่ใช่",0,[1]original_ver!L76="","")</f>
        <v>0</v>
      </c>
      <c r="L73" s="17" cm="1">
        <f t="array" ref="L73">_xlfn.IFS([1]original_ver!M76="กู้ยืม",1,[1]original_ver!M76="ไม่กู้ยืม",0,[1]original_ver!M76="","")</f>
        <v>1</v>
      </c>
      <c r="M73" s="17">
        <f t="shared" si="6"/>
        <v>1</v>
      </c>
      <c r="N73" s="18">
        <v>150000</v>
      </c>
      <c r="O73" s="17" cm="1">
        <f t="array" ref="O73">_xlfn.IFS([1]original_ver!O76="ใช่",1,[1]original_ver!O76="ไม่ใช่",0,[1]original_ver!O76="","")</f>
        <v>0</v>
      </c>
      <c r="P73" s="15">
        <v>8</v>
      </c>
      <c r="Q73" s="15">
        <v>1</v>
      </c>
      <c r="R73" s="15">
        <v>25</v>
      </c>
      <c r="S73" s="15">
        <v>8000</v>
      </c>
      <c r="T73" s="15">
        <v>20</v>
      </c>
      <c r="U73" s="22">
        <f t="shared" si="7"/>
        <v>320</v>
      </c>
      <c r="AA73" s="15">
        <v>8</v>
      </c>
      <c r="AB73" s="15">
        <v>1</v>
      </c>
      <c r="AC73" s="15">
        <v>25</v>
      </c>
      <c r="AD73" s="15">
        <v>1000</v>
      </c>
      <c r="AE73" s="15">
        <v>35</v>
      </c>
      <c r="AF73" s="37">
        <f t="shared" si="5"/>
        <v>40</v>
      </c>
      <c r="AL73" s="15">
        <v>7</v>
      </c>
      <c r="AM73" s="15">
        <v>1</v>
      </c>
      <c r="AN73" s="15">
        <v>25</v>
      </c>
      <c r="AO73" s="15">
        <v>6000</v>
      </c>
      <c r="AP73" s="15">
        <v>10</v>
      </c>
      <c r="AQ73" s="15"/>
      <c r="AW73" s="15">
        <v>7</v>
      </c>
      <c r="AX73" s="15">
        <v>1</v>
      </c>
      <c r="AY73" s="15">
        <v>25</v>
      </c>
      <c r="AZ73" s="15">
        <v>4000</v>
      </c>
      <c r="BA73" s="15">
        <v>20</v>
      </c>
      <c r="BB73" s="15"/>
      <c r="BM73" s="15"/>
      <c r="BX73" s="15"/>
      <c r="CD73" s="25">
        <v>1.5</v>
      </c>
      <c r="CE73" s="25">
        <v>1.3333333333333333</v>
      </c>
      <c r="CF73" s="25">
        <v>2</v>
      </c>
      <c r="CG73" s="25">
        <v>2</v>
      </c>
      <c r="CH73" s="25">
        <v>2</v>
      </c>
      <c r="CI73">
        <v>2</v>
      </c>
      <c r="CJ73" cm="1">
        <f t="array" ref="CJ73">_xlfn.IFS([1]original_ver!CH76="จากการเข้าร่วมกิจกรรมอบรม ที่จัดโดยโครงการเกษตรกรปราดเปรื่อง (Smart Farmer)",1,[1]original_ver!CH76="จากการเข้าร่วมกิจกรรมอบรม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ๆ",3,[1]original_ver!CH76="จากการเรียนรู้ผ่านประสบการณ์ของผู้อื่น ได้แก่ เพื่อนบ้าน พี่น้อง เพื่อน และญาติ เป็นต้น",4,[1]original_ver!CH76="ไม่ได้เข้าร่วมกิจกรรมอบรมหรือเรียนรู้ใด ๆ (ข้ามไปข้อ 33)",5)</f>
        <v>5</v>
      </c>
      <c r="CK73" s="15" t="str" cm="1">
        <f t="array" ref="CK73">_xlfn.IFS([1]original_ver!CJ76="ความรู้ทางการเกษตรและการใช้เทคโนโลยีสำหรับการผลิตในฟาร์ม",1,[1]original_ver!CJ76="การวางแผนและจัดการฟาร์ม เช่น การเก็บเกี่ยว การเงิน และการวางแผนทางการตลาด",2,[1]original_ver!CJ76="การเป็นผู้ประกอบการทางการเกษตร",3,[1]original_ver!CJ76="การเพิ่มมูลค่าผลผลิต และการแปรรูปผลผลิต (รวมถึงการพัฒนาคุณภาพผลผลิต)",4,[1]original_ver!CJ76="","")</f>
        <v/>
      </c>
      <c r="CN73" s="15" t="str" cm="1">
        <f t="array" ref="CN73">_xlfn.IFS([1]original_ver!CN76="ความรู้ทางการเกษตรและการใช้เทคโนโลยีสำหรับการผลิตในฟาร์ม",1,[1]original_ver!CN76="การวางแผนและจัดการฟาร์ม เช่น การเก็บเกี่ยว การเงิน และการวางแผนทางการตลาด",2,[1]original_ver!CN76="การเป็นผู้ประกอบการทางการเกษตร",3,[1]original_ver!CN76="การเพิ่มมูลค่าผลผลิต และการแปรรูปผลผลิต (รวมถึงการพัฒนาคุณภาพผลผลิต)",4,[1]original_ver!CN76="","")</f>
        <v/>
      </c>
      <c r="CQ73" s="15" t="str" cm="1">
        <f t="array" ref="CQ73">_xlfn.IFS([1]original_ver!CR76="ประยุกต์",1,[1]original_ver!CR76="ไม่ประยุกต์",0,[1]original_ver!CR76="","")</f>
        <v/>
      </c>
      <c r="CR73" s="15" t="str" cm="1">
        <f t="array" ref="CR73">_xlfn.IFS([1]original_ver!CS76="ประยุกต์",1,[1]original_ver!CS76="ไม่ประยุกต์",0,[1]original_ver!CS76="","")</f>
        <v/>
      </c>
      <c r="CT73" s="15" t="str" cm="1">
        <f t="array" ref="CT73">_xlfn.IFS([1]original_ver!CV76="ประยุกต์",1,[1]original_ver!CV76="ไม่ประยุกต์",0,[1]original_ver!CV76="","")</f>
        <v/>
      </c>
      <c r="CV73" s="15" t="str" cm="1">
        <f t="array" ref="CV73">_xlfn.IFS([1]original_ver!CY76="ประยุกต์",1,[1]original_ver!CY76="ไม่ประยุกต์",0,[1]original_ver!CY76="","")</f>
        <v/>
      </c>
      <c r="CX73" s="15" t="str" cm="1">
        <f t="array" ref="CX73">_xlfn.IFS([1]original_ver!DB76="ประยุกต์",1,[1]original_ver!DB76="ไม่ประยุกต์",0,[1]original_ver!DB76="","")</f>
        <v/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 s="15">
        <v>1</v>
      </c>
      <c r="DG73" s="15">
        <v>3</v>
      </c>
      <c r="DL73" s="15">
        <v>2</v>
      </c>
      <c r="DM73" s="15">
        <v>3</v>
      </c>
      <c r="DR73" s="166">
        <v>4.4000000000000004</v>
      </c>
      <c r="DS73" s="166">
        <v>3.3333333333333335</v>
      </c>
      <c r="DT73" s="166">
        <v>2.75</v>
      </c>
      <c r="DU73" s="166">
        <v>5</v>
      </c>
      <c r="DV73" s="166">
        <v>4</v>
      </c>
      <c r="DW73" s="148">
        <v>4.25</v>
      </c>
      <c r="DX73" s="152">
        <v>4.5999999999999996</v>
      </c>
      <c r="DY73" s="152">
        <v>4</v>
      </c>
      <c r="DZ73" s="148">
        <v>4.25</v>
      </c>
      <c r="EA73" s="152">
        <v>4.4000000000000004</v>
      </c>
      <c r="EB73" s="152">
        <v>3.3333333333333335</v>
      </c>
      <c r="EC73" s="152">
        <v>4</v>
      </c>
    </row>
    <row r="74" spans="1:133" hidden="1" x14ac:dyDescent="0.2">
      <c r="A74" s="15">
        <v>168</v>
      </c>
      <c r="B74" s="16" t="s">
        <v>628</v>
      </c>
      <c r="C74" cm="1">
        <f t="array" ref="C74">_xlfn.IFS([1]original_ver!D77="Participant",1,[1]original_ver!D77="Non-Participant",0,[1]original_ver!D77="","")</f>
        <v>1</v>
      </c>
      <c r="D74">
        <v>4</v>
      </c>
      <c r="E74" s="17" cm="1">
        <f t="array" ref="E74">_xlfn.IFS([1]original_ver!F77="ชาย",1,[1]original_ver!F77="หญิง",0,[1]original_ver!F77="","")</f>
        <v>1</v>
      </c>
      <c r="F74" s="17">
        <v>59</v>
      </c>
      <c r="G74" s="17" cm="1">
        <f t="array" ref="G74">_xlfn.IFS([1]original_ver!H77="ไม่มีการศึกษา",0,[1]original_ver!H77="ประถมศึกษา",1,[1]original_ver!H77="มัธยมศึกษาตอนต้น",2,[1]original_ver!H77="มัธยมศึกษาตอนปลาย",3,[1]original_ver!H77="อนุปริญญา (ปวช., ปวส., ฝึกหัดครู)",4,[1]original_ver!H77="ปริญญาตรี",5,[1]original_ver!H77="สูงกว่าปริญญาตรี",6,[1]original_ver!H77="","")</f>
        <v>3</v>
      </c>
      <c r="H74" s="17" cm="1">
        <f t="array" ref="H74">_xlfn.IFS([1]original_ver!I77="โสด",1,[1]original_ver!I77="สมรส/อยู่ด้วยกัน",2,[1]original_ver!I77="หย่าร้าง/แยกกันอยู่",3,[1]original_ver!I77="หม้าย",4,[1]original_ver!I77="","")</f>
        <v>2</v>
      </c>
      <c r="I74" s="17">
        <v>7</v>
      </c>
      <c r="J74" s="17">
        <v>17</v>
      </c>
      <c r="K74" s="17" cm="1">
        <f t="array" ref="K74">_xlfn.IFS([1]original_ver!L77="ใช่",1,[1]original_ver!L77="ไม่ใช่",0,[1]original_ver!L77="","")</f>
        <v>0</v>
      </c>
      <c r="L74" s="17" cm="1">
        <f t="array" ref="L74">_xlfn.IFS([1]original_ver!M77="กู้ยืม",1,[1]original_ver!M77="ไม่กู้ยืม",0,[1]original_ver!M77="","")</f>
        <v>0</v>
      </c>
      <c r="M74" s="17">
        <f t="shared" si="6"/>
        <v>1</v>
      </c>
      <c r="N74" s="18">
        <v>180000</v>
      </c>
      <c r="O74" s="17" cm="1">
        <f t="array" ref="O74">_xlfn.IFS([1]original_ver!O77="ใช่",1,[1]original_ver!O77="ไม่ใช่",0,[1]original_ver!O77="","")</f>
        <v>0</v>
      </c>
      <c r="P74" s="15">
        <v>7</v>
      </c>
      <c r="Q74" s="15">
        <v>1</v>
      </c>
      <c r="R74" s="15">
        <v>5</v>
      </c>
      <c r="S74" s="15">
        <v>400</v>
      </c>
      <c r="T74" s="15">
        <v>20</v>
      </c>
      <c r="U74" s="22">
        <f t="shared" si="7"/>
        <v>80</v>
      </c>
      <c r="AA74" s="15">
        <v>7</v>
      </c>
      <c r="AB74" s="15">
        <v>1</v>
      </c>
      <c r="AC74" s="15">
        <v>5</v>
      </c>
      <c r="AD74" s="15">
        <v>400</v>
      </c>
      <c r="AE74" s="15">
        <v>22</v>
      </c>
      <c r="AF74" s="37">
        <f t="shared" si="5"/>
        <v>80</v>
      </c>
      <c r="CD74" s="25">
        <v>1.5</v>
      </c>
      <c r="CE74" s="25">
        <v>1.3333333333333333</v>
      </c>
      <c r="CF74" s="25">
        <v>2.3333333333333335</v>
      </c>
      <c r="CG74" s="25">
        <v>1.5</v>
      </c>
      <c r="CH74" s="25">
        <v>1.5</v>
      </c>
      <c r="CI74">
        <v>2</v>
      </c>
      <c r="CJ74" cm="1">
        <f t="array" ref="CJ74">_xlfn.IFS([1]original_ver!CH77="จากการเข้าร่วมกิจกรรมอบรม ที่จัดโดยโครงการเกษตรกรปราดเปรื่อง (Smart Farmer)",1,[1]original_ver!CH77="จากการเข้าร่วมกิจกรรมอบรม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ๆ",3,[1]original_ver!CH77="จากการเรียนรู้ผ่านประสบการณ์ของผู้อื่น ได้แก่ เพื่อนบ้าน พี่น้อง เพื่อน และญาติ เป็นต้น",4,[1]original_ver!CH77="ไม่ได้เข้าร่วมกิจกรรมอบรมหรือเรียนรู้ใด ๆ (ข้ามไปข้อ 33)",5)</f>
        <v>5</v>
      </c>
      <c r="CK74" s="15" t="str" cm="1">
        <f t="array" ref="CK74">_xlfn.IFS([1]original_ver!CJ77="ความรู้ทางการเกษตรและการใช้เทคโนโลยีสำหรับการผลิตในฟาร์ม",1,[1]original_ver!CJ77="การวางแผนและจัดการฟาร์ม เช่น การเก็บเกี่ยว การเงิน และการวางแผนทางการตลาด",2,[1]original_ver!CJ77="การเป็นผู้ประกอบการทางการเกษตร",3,[1]original_ver!CJ77="การเพิ่มมูลค่าผลผลิต และการแปรรูปผลผลิต (รวมถึงการพัฒนาคุณภาพผลผลิต)",4,[1]original_ver!CJ77="","")</f>
        <v/>
      </c>
      <c r="CN74" s="15" t="str" cm="1">
        <f t="array" ref="CN74">_xlfn.IFS([1]original_ver!CN77="ความรู้ทางการเกษตรและการใช้เทคโนโลยีสำหรับการผลิตในฟาร์ม",1,[1]original_ver!CN77="การวางแผนและจัดการฟาร์ม เช่น การเก็บเกี่ยว การเงิน และการวางแผนทางการตลาด",2,[1]original_ver!CN77="การเป็นผู้ประกอบการทางการเกษตร",3,[1]original_ver!CN77="การเพิ่มมูลค่าผลผลิต และการแปรรูปผลผลิต (รวมถึงการพัฒนาคุณภาพผลผลิต)",4,[1]original_ver!CN77="","")</f>
        <v/>
      </c>
      <c r="CQ74" s="15" t="str" cm="1">
        <f t="array" ref="CQ74">_xlfn.IFS([1]original_ver!CR77="ประยุกต์",1,[1]original_ver!CR77="ไม่ประยุกต์",0,[1]original_ver!CR77="","")</f>
        <v/>
      </c>
      <c r="CR74" s="15" t="str" cm="1">
        <f t="array" ref="CR74">_xlfn.IFS([1]original_ver!CS77="ประยุกต์",1,[1]original_ver!CS77="ไม่ประยุกต์",0,[1]original_ver!CS77="","")</f>
        <v/>
      </c>
      <c r="CT74" s="15" t="str" cm="1">
        <f t="array" ref="CT74">_xlfn.IFS([1]original_ver!CV77="ประยุกต์",1,[1]original_ver!CV77="ไม่ประยุกต์",0,[1]original_ver!CV77="","")</f>
        <v/>
      </c>
      <c r="CV74" s="15" t="str" cm="1">
        <f t="array" ref="CV74">_xlfn.IFS([1]original_ver!CY77="ประยุกต์",1,[1]original_ver!CY77="ไม่ประยุกต์",0,[1]original_ver!CY77="","")</f>
        <v/>
      </c>
      <c r="CX74" s="15" t="str" cm="1">
        <f t="array" ref="CX74">_xlfn.IFS([1]original_ver!DB77="ประยุกต์",1,[1]original_ver!DB77="ไม่ประยุกต์",0,[1]original_ver!DB77="","")</f>
        <v/>
      </c>
      <c r="DF74" s="15">
        <v>1</v>
      </c>
      <c r="DG74" s="15">
        <v>2</v>
      </c>
      <c r="DH74" s="15">
        <v>2</v>
      </c>
      <c r="DI74" s="15">
        <v>2</v>
      </c>
      <c r="DR74" s="25">
        <v>4.5999999999999996</v>
      </c>
      <c r="DS74" s="25">
        <v>3.6666666666666665</v>
      </c>
      <c r="DT74">
        <v>4.5</v>
      </c>
      <c r="DU74" s="25">
        <v>4.4000000000000004</v>
      </c>
      <c r="DV74" s="25">
        <v>3.6666666666666665</v>
      </c>
      <c r="DW74" s="25">
        <v>4.75</v>
      </c>
      <c r="DX74" s="27">
        <v>3.6</v>
      </c>
      <c r="DY74" s="27">
        <v>4.666666666666667</v>
      </c>
      <c r="DZ74" s="27">
        <v>4.5</v>
      </c>
      <c r="EA74" s="27">
        <v>4.4000000000000004</v>
      </c>
      <c r="EB74" s="27">
        <v>4.666666666666667</v>
      </c>
      <c r="EC74">
        <v>4.5</v>
      </c>
    </row>
    <row r="75" spans="1:133" x14ac:dyDescent="0.2">
      <c r="A75" s="15">
        <v>172</v>
      </c>
      <c r="B75" s="16" t="s">
        <v>629</v>
      </c>
      <c r="C75" cm="1">
        <f t="array" ref="C75">_xlfn.IFS([1]original_ver!D78="Participant",1,[1]original_ver!D78="Non-Participant",0,[1]original_ver!D78="","")</f>
        <v>1</v>
      </c>
      <c r="D75">
        <v>1</v>
      </c>
      <c r="E75" s="17" cm="1">
        <f t="array" ref="E75">_xlfn.IFS([1]original_ver!F78="ชาย",1,[1]original_ver!F78="หญิง",0,[1]original_ver!F78="","")</f>
        <v>0</v>
      </c>
      <c r="F75" s="17">
        <v>42</v>
      </c>
      <c r="G75" s="17" cm="1">
        <f t="array" ref="G75">_xlfn.IFS([1]original_ver!H78="ไม่มีการศึกษา",0,[1]original_ver!H78="ประถมศึกษา",1,[1]original_ver!H78="มัธยมศึกษาตอนต้น",2,[1]original_ver!H78="มัธยมศึกษาตอนปลาย",3,[1]original_ver!H78="อนุปริญญา (ปวช., ปวส., ฝึกหัดครู)",4,[1]original_ver!H78="ปริญญาตรี",5,[1]original_ver!H78="สูงกว่าปริญญาตรี",6,[1]original_ver!H78="","")</f>
        <v>5</v>
      </c>
      <c r="H75" s="17" cm="1">
        <f t="array" ref="H75">_xlfn.IFS([1]original_ver!I78="โสด",1,[1]original_ver!I78="สมรส/อยู่ด้วยกัน",2,[1]original_ver!I78="หย่าร้าง/แยกกันอยู่",3,[1]original_ver!I78="หม้าย",4,[1]original_ver!I78="","")</f>
        <v>2</v>
      </c>
      <c r="I75" s="17">
        <v>3</v>
      </c>
      <c r="J75" s="17">
        <v>7</v>
      </c>
      <c r="K75" s="17" cm="1">
        <f t="array" ref="K75">_xlfn.IFS([1]original_ver!L78="ใช่",1,[1]original_ver!L78="ไม่ใช่",0,[1]original_ver!L78="","")</f>
        <v>0</v>
      </c>
      <c r="L75" s="17" cm="1">
        <f t="array" ref="L75">_xlfn.IFS([1]original_ver!M78="กู้ยืม",1,[1]original_ver!M78="ไม่กู้ยืม",0,[1]original_ver!M78="","")</f>
        <v>0</v>
      </c>
      <c r="M75" s="17">
        <f t="shared" si="6"/>
        <v>1</v>
      </c>
      <c r="N75" s="18">
        <v>200000</v>
      </c>
      <c r="O75" s="17" cm="1">
        <f t="array" ref="O75">_xlfn.IFS([1]original_ver!O78="ใช่",1,[1]original_ver!O78="ไม่ใช่",0,[1]original_ver!O78="","")</f>
        <v>0</v>
      </c>
      <c r="P75" s="15">
        <v>7</v>
      </c>
      <c r="Q75" s="15">
        <v>1</v>
      </c>
      <c r="R75" s="15">
        <v>10</v>
      </c>
      <c r="S75" s="15">
        <v>500</v>
      </c>
      <c r="T75" s="15">
        <v>30</v>
      </c>
      <c r="U75" s="22">
        <f t="shared" si="7"/>
        <v>50</v>
      </c>
      <c r="AA75" s="15">
        <v>7</v>
      </c>
      <c r="AB75" s="15">
        <v>1</v>
      </c>
      <c r="AC75" s="15">
        <v>10</v>
      </c>
      <c r="AD75" s="15">
        <v>500</v>
      </c>
      <c r="AE75" s="15">
        <v>28</v>
      </c>
      <c r="AF75" s="37">
        <f t="shared" si="5"/>
        <v>50</v>
      </c>
      <c r="CD75" s="25">
        <v>4.5</v>
      </c>
      <c r="CE75" s="25">
        <v>4.333333333333333</v>
      </c>
      <c r="CF75" s="25">
        <v>4.666666666666667</v>
      </c>
      <c r="CG75" s="25">
        <v>4.5</v>
      </c>
      <c r="CH75" s="25">
        <v>4.5</v>
      </c>
      <c r="CI75">
        <v>3</v>
      </c>
      <c r="CJ75" cm="1">
        <f t="array" ref="CJ75">_xlfn.IFS([1]original_ver!CH78="จากการเข้าร่วมกิจกรรมอบรม ที่จัดโดยโครงการเกษตรกรปราดเปรื่อง (Smart Farmer)",1,[1]original_ver!CH78="จากการเข้าร่วมกิจกรรมอบรม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ๆ",3,[1]original_ver!CH78="จากการเรียนรู้ผ่านประสบการณ์ของผู้อื่น ได้แก่ เพื่อนบ้าน พี่น้อง เพื่อน และญาติ เป็นต้น",4,[1]original_ver!CH78="ไม่ได้เข้าร่วมกิจกรรมอบรมหรือเรียนรู้ใด ๆ (ข้ามไปข้อ 33)",5)</f>
        <v>2</v>
      </c>
      <c r="CK75" s="15" cm="1">
        <f t="array" ref="CK75">_xlfn.IFS([1]original_ver!CJ78="ความรู้ทางการเกษตรและการใช้เทคโนโลยีสำหรับการผลิตในฟาร์ม",1,[1]original_ver!CJ78="การวางแผนและจัดการฟาร์ม เช่น การเก็บเกี่ยว การเงิน และการวางแผนทางการตลาด",2,[1]original_ver!CJ78="การเป็นผู้ประกอบการทางการเกษตร",3,[1]original_ver!CJ78="การเพิ่มมูลค่าผลผลิต และการแปรรูปผลผลิต (รวมถึงการพัฒนาคุณภาพผลผลิต)",4,[1]original_ver!CJ78="","")</f>
        <v>1</v>
      </c>
      <c r="CL75" s="15">
        <v>4</v>
      </c>
      <c r="CM75" s="15">
        <v>2</v>
      </c>
      <c r="CN75" s="15" cm="1">
        <f t="array" ref="CN75">_xlfn.IFS([1]original_ver!CN78="ความรู้ทางการเกษตรและการใช้เทคโนโลยีสำหรับการผลิตในฟาร์ม",1,[1]original_ver!CN78="การวางแผนและจัดการฟาร์ม เช่น การเก็บเกี่ยว การเงิน และการวางแผนทางการตลาด",2,[1]original_ver!CN78="การเป็นผู้ประกอบการทางการเกษตร",3,[1]original_ver!CN78="การเพิ่มมูลค่าผลผลิต และการแปรรูปผลผลิต (รวมถึงการพัฒนาคุณภาพผลผลิต)",4,[1]original_ver!CN78="","")</f>
        <v>2</v>
      </c>
      <c r="CO75" s="15">
        <v>1</v>
      </c>
      <c r="CP75" s="15">
        <v>1</v>
      </c>
      <c r="CQ75" s="15" cm="1">
        <f t="array" ref="CQ75">_xlfn.IFS([1]original_ver!CR78="ประยุกต์",1,[1]original_ver!CR78="ไม่ประยุกต์",0,[1]original_ver!CR78="","")</f>
        <v>1</v>
      </c>
      <c r="CR75" s="15" cm="1">
        <f t="array" ref="CR75">_xlfn.IFS([1]original_ver!CS78="ประยุกต์",1,[1]original_ver!CS78="ไม่ประยุกต์",0,[1]original_ver!CS78="","")</f>
        <v>1</v>
      </c>
      <c r="CT75" s="15" cm="1">
        <f t="array" ref="CT75">_xlfn.IFS([1]original_ver!CV78="ประยุกต์",1,[1]original_ver!CV78="ไม่ประยุกต์",0,[1]original_ver!CV78="","")</f>
        <v>1</v>
      </c>
      <c r="CV75" s="15" cm="1">
        <f t="array" ref="CV75">_xlfn.IFS([1]original_ver!CY78="ประยุกต์",1,[1]original_ver!CY78="ไม่ประยุกต์",0,[1]original_ver!CY78="","")</f>
        <v>1</v>
      </c>
      <c r="CX75" s="15" cm="1">
        <f t="array" ref="CX75">_xlfn.IFS([1]original_ver!DB78="ประยุกต์",1,[1]original_ver!DB78="ไม่ประยุกต์",0,[1]original_ver!DB78="","")</f>
        <v>1</v>
      </c>
      <c r="DL75" s="15">
        <v>1</v>
      </c>
      <c r="DM75" s="15">
        <v>2</v>
      </c>
      <c r="DR75" s="166">
        <v>3.8</v>
      </c>
      <c r="DS75" s="166">
        <v>4</v>
      </c>
      <c r="DT75" s="166">
        <v>4</v>
      </c>
      <c r="DU75" s="166">
        <v>3.8</v>
      </c>
      <c r="DV75" s="166">
        <v>3</v>
      </c>
      <c r="DW75" s="148">
        <v>4</v>
      </c>
      <c r="DX75" s="152">
        <v>4.2</v>
      </c>
      <c r="DY75" s="152">
        <v>4.666666666666667</v>
      </c>
      <c r="DZ75" s="148">
        <v>4.5</v>
      </c>
      <c r="EA75" s="152">
        <v>4.2</v>
      </c>
      <c r="EB75" s="152">
        <v>4</v>
      </c>
      <c r="EC75" s="152">
        <v>4.5</v>
      </c>
    </row>
    <row r="76" spans="1:133" x14ac:dyDescent="0.2">
      <c r="A76" s="15">
        <v>176</v>
      </c>
      <c r="B76" s="16" t="s">
        <v>630</v>
      </c>
      <c r="C76" cm="1">
        <f t="array" ref="C76">_xlfn.IFS([1]original_ver!D79="Participant",1,[1]original_ver!D79="Non-Participant",0,[1]original_ver!D79="","")</f>
        <v>1</v>
      </c>
      <c r="D76">
        <v>1</v>
      </c>
      <c r="E76" s="17" cm="1">
        <f t="array" ref="E76">_xlfn.IFS([1]original_ver!F79="ชาย",1,[1]original_ver!F79="หญิง",0,[1]original_ver!F79="","")</f>
        <v>1</v>
      </c>
      <c r="F76" s="17">
        <v>45</v>
      </c>
      <c r="G76" s="17" cm="1">
        <f t="array" ref="G76">_xlfn.IFS([1]original_ver!H79="ไม่มีการศึกษา",0,[1]original_ver!H79="ประถมศึกษา",1,[1]original_ver!H79="มัธยมศึกษาตอนต้น",2,[1]original_ver!H79="มัธยมศึกษาตอนปลาย",3,[1]original_ver!H79="อนุปริญญา (ปวช., ปวส., ฝึกหัดครู)",4,[1]original_ver!H79="ปริญญาตรี",5,[1]original_ver!H79="สูงกว่าปริญญาตรี",6,[1]original_ver!H79="","")</f>
        <v>6</v>
      </c>
      <c r="H76" s="17" cm="1">
        <f t="array" ref="H76">_xlfn.IFS([1]original_ver!I79="โสด",1,[1]original_ver!I79="สมรส/อยู่ด้วยกัน",2,[1]original_ver!I79="หย่าร้าง/แยกกันอยู่",3,[1]original_ver!I79="หม้าย",4,[1]original_ver!I79="","")</f>
        <v>1</v>
      </c>
      <c r="I76" s="17">
        <v>4</v>
      </c>
      <c r="J76" s="17">
        <v>9</v>
      </c>
      <c r="K76" s="17" cm="1">
        <f t="array" ref="K76">_xlfn.IFS([1]original_ver!L79="ใช่",1,[1]original_ver!L79="ไม่ใช่",0,[1]original_ver!L79="","")</f>
        <v>0</v>
      </c>
      <c r="L76" s="17" cm="1">
        <f t="array" ref="L76">_xlfn.IFS([1]original_ver!M79="กู้ยืม",1,[1]original_ver!M79="ไม่กู้ยืม",0,[1]original_ver!M79="","")</f>
        <v>0</v>
      </c>
      <c r="M76" s="17">
        <f t="shared" si="6"/>
        <v>1</v>
      </c>
      <c r="N76" s="18">
        <v>400000</v>
      </c>
      <c r="O76" s="17" cm="1">
        <f t="array" ref="O76">_xlfn.IFS([1]original_ver!O79="ใช่",1,[1]original_ver!O79="ไม่ใช่",0,[1]original_ver!O79="","")</f>
        <v>1</v>
      </c>
      <c r="P76" s="15">
        <v>7</v>
      </c>
      <c r="Q76" s="15">
        <v>1</v>
      </c>
      <c r="R76" s="15">
        <v>10</v>
      </c>
      <c r="S76" s="15">
        <v>6000</v>
      </c>
      <c r="T76" s="15">
        <v>70</v>
      </c>
      <c r="U76" s="22">
        <f t="shared" si="7"/>
        <v>600</v>
      </c>
      <c r="AA76" s="15">
        <v>7</v>
      </c>
      <c r="AB76" s="15">
        <v>1</v>
      </c>
      <c r="AC76" s="15">
        <v>10</v>
      </c>
      <c r="AD76" s="15">
        <v>4000</v>
      </c>
      <c r="AE76" s="15">
        <v>65</v>
      </c>
      <c r="AF76" s="37">
        <f t="shared" si="5"/>
        <v>400</v>
      </c>
      <c r="AL76" s="15">
        <v>8</v>
      </c>
      <c r="AM76" s="15">
        <v>5</v>
      </c>
      <c r="AN76" s="15">
        <v>2</v>
      </c>
      <c r="AO76" s="15">
        <v>300</v>
      </c>
      <c r="AP76" s="15">
        <v>110</v>
      </c>
      <c r="AQ76" s="15"/>
      <c r="AW76" s="15">
        <v>8</v>
      </c>
      <c r="AX76" s="15">
        <v>5</v>
      </c>
      <c r="AY76" s="15">
        <v>2</v>
      </c>
      <c r="AZ76" s="15">
        <v>300</v>
      </c>
      <c r="BA76" s="15">
        <v>100</v>
      </c>
      <c r="BB76" s="15"/>
      <c r="BM76" s="15"/>
      <c r="BX76" s="15"/>
      <c r="CD76" s="25">
        <v>1.25</v>
      </c>
      <c r="CE76" s="25">
        <v>1.6666666666666667</v>
      </c>
      <c r="CF76" s="25">
        <v>1.6666666666666667</v>
      </c>
      <c r="CG76" s="25">
        <v>1.5</v>
      </c>
      <c r="CH76" s="25">
        <v>1</v>
      </c>
      <c r="CI76">
        <v>2</v>
      </c>
      <c r="CJ76" cm="1">
        <f t="array" ref="CJ76">_xlfn.IFS([1]original_ver!CH79="จากการเข้าร่วมกิจกรรมอบรม ที่จัดโดยโครงการเกษตรกรปราดเปรื่อง (Smart Farmer)",1,[1]original_ver!CH79="จากการเข้าร่วมกิจกรรมอบรม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ๆ",3,[1]original_ver!CH79="จากการเรียนรู้ผ่านประสบการณ์ของผู้อื่น ได้แก่ เพื่อนบ้าน พี่น้อง เพื่อน และญาติ เป็นต้น",4,[1]original_ver!CH79="ไม่ได้เข้าร่วมกิจกรรมอบรมหรือเรียนรู้ใด ๆ (ข้ามไปข้อ 33)",5)</f>
        <v>1</v>
      </c>
      <c r="CK76" s="15" cm="1">
        <f t="array" ref="CK76">_xlfn.IFS([1]original_ver!CJ79="ความรู้ทางการเกษตรและการใช้เทคโนโลยีสำหรับการผลิตในฟาร์ม",1,[1]original_ver!CJ79="การวางแผนและจัดการฟาร์ม เช่น การเก็บเกี่ยว การเงิน และการวางแผนทางการตลาด",2,[1]original_ver!CJ79="การเป็นผู้ประกอบการทางการเกษตร",3,[1]original_ver!CJ79="การเพิ่มมูลค่าผลผลิต และการแปรรูปผลผลิต (รวมถึงการพัฒนาคุณภาพผลผลิต)",4,[1]original_ver!CJ79="","")</f>
        <v>1</v>
      </c>
      <c r="CL76" s="15">
        <v>2</v>
      </c>
      <c r="CM76" s="15">
        <v>2</v>
      </c>
      <c r="CN76" s="15" cm="1">
        <f t="array" ref="CN76">_xlfn.IFS([1]original_ver!CN79="ความรู้ทางการเกษตรและการใช้เทคโนโลยีสำหรับการผลิตในฟาร์ม",1,[1]original_ver!CN79="การวางแผนและจัดการฟาร์ม เช่น การเก็บเกี่ยว การเงิน และการวางแผนทางการตลาด",2,[1]original_ver!CN79="การเป็นผู้ประกอบการทางการเกษตร",3,[1]original_ver!CN79="การเพิ่มมูลค่าผลผลิต และการแปรรูปผลผลิต (รวมถึงการพัฒนาคุณภาพผลผลิต)",4,[1]original_ver!CN79="","")</f>
        <v>4</v>
      </c>
      <c r="CO76" s="15">
        <v>1</v>
      </c>
      <c r="CP76" s="15">
        <v>1</v>
      </c>
      <c r="CQ76" s="15" cm="1">
        <f t="array" ref="CQ76">_xlfn.IFS([1]original_ver!CR79="ประยุกต์",1,[1]original_ver!CR79="ไม่ประยุกต์",0,[1]original_ver!CR79="","")</f>
        <v>1</v>
      </c>
      <c r="CR76" s="15" cm="1">
        <f t="array" ref="CR76">_xlfn.IFS([1]original_ver!CS79="ประยุกต์",1,[1]original_ver!CS79="ไม่ประยุกต์",0,[1]original_ver!CS79="","")</f>
        <v>1</v>
      </c>
      <c r="CT76" s="15" cm="1">
        <f t="array" ref="CT76">_xlfn.IFS([1]original_ver!CV79="ประยุกต์",1,[1]original_ver!CV79="ไม่ประยุกต์",0,[1]original_ver!CV79="","")</f>
        <v>0</v>
      </c>
      <c r="CU76" s="15">
        <v>1</v>
      </c>
      <c r="CV76" s="15" cm="1">
        <f t="array" ref="CV76">_xlfn.IFS([1]original_ver!CY79="ประยุกต์",1,[1]original_ver!CY79="ไม่ประยุกต์",0,[1]original_ver!CY79="","")</f>
        <v>0</v>
      </c>
      <c r="CW76" s="15">
        <v>1</v>
      </c>
      <c r="CX76" s="15" cm="1">
        <f t="array" ref="CX76">_xlfn.IFS([1]original_ver!DB79="ประยุกต์",1,[1]original_ver!DB79="ไม่ประยุกต์",0,[1]original_ver!DB79="","")</f>
        <v>1</v>
      </c>
      <c r="CZ76" s="15">
        <v>0</v>
      </c>
      <c r="DA76" s="15">
        <v>0</v>
      </c>
      <c r="DB76" s="15">
        <v>0</v>
      </c>
      <c r="DC76" s="15">
        <v>0</v>
      </c>
      <c r="DD76" s="15">
        <v>0</v>
      </c>
      <c r="DE76" s="15">
        <v>0</v>
      </c>
      <c r="DH76" s="15">
        <v>2</v>
      </c>
      <c r="DI76" s="15">
        <v>1</v>
      </c>
      <c r="DL76" s="15">
        <v>1</v>
      </c>
      <c r="DM76" s="15">
        <v>3</v>
      </c>
      <c r="DR76" s="25">
        <v>4.4000000000000004</v>
      </c>
      <c r="DS76" s="25">
        <v>4.666666666666667</v>
      </c>
      <c r="DT76">
        <v>4.5</v>
      </c>
      <c r="DU76" s="25">
        <v>4.8</v>
      </c>
      <c r="DV76" s="25">
        <v>3</v>
      </c>
      <c r="DW76" s="25">
        <v>5</v>
      </c>
      <c r="DX76" s="27">
        <v>4.5999999999999996</v>
      </c>
      <c r="DY76" s="27">
        <v>3.6666666666666665</v>
      </c>
      <c r="DZ76" s="27">
        <v>4.75</v>
      </c>
      <c r="EA76" s="27">
        <v>4.4000000000000004</v>
      </c>
      <c r="EB76" s="27">
        <v>4.666666666666667</v>
      </c>
      <c r="EC76">
        <v>4.75</v>
      </c>
    </row>
    <row r="77" spans="1:133" hidden="1" x14ac:dyDescent="0.2">
      <c r="A77" s="15">
        <v>177</v>
      </c>
      <c r="B77" s="44" t="s">
        <v>631</v>
      </c>
      <c r="C77" cm="1">
        <f t="array" ref="C77">_xlfn.IFS([1]original_ver!D80="Participant",1,[1]original_ver!D80="Non-Participant",0,[1]original_ver!D80="","")</f>
        <v>1</v>
      </c>
      <c r="D77">
        <v>2</v>
      </c>
      <c r="E77" s="17" cm="1">
        <f t="array" ref="E77">_xlfn.IFS([1]original_ver!F80="ชาย",1,[1]original_ver!F80="หญิง",0,[1]original_ver!F80="","")</f>
        <v>1</v>
      </c>
      <c r="F77" s="17">
        <v>58</v>
      </c>
      <c r="G77" s="17" cm="1">
        <f t="array" ref="G77">_xlfn.IFS([1]original_ver!H80="ไม่มีการศึกษา",0,[1]original_ver!H80="ประถมศึกษา",1,[1]original_ver!H80="มัธยมศึกษาตอนต้น",2,[1]original_ver!H80="มัธยมศึกษาตอนปลาย",3,[1]original_ver!H80="อนุปริญญา (ปวช., ปวส., ฝึกหัดครู)",4,[1]original_ver!H80="ปริญญาตรี",5,[1]original_ver!H80="สูงกว่าปริญญาตรี",6,[1]original_ver!H80="","")</f>
        <v>3</v>
      </c>
      <c r="H77" s="17" cm="1">
        <f t="array" ref="H77">_xlfn.IFS([1]original_ver!I80="โสด",1,[1]original_ver!I80="สมรส/อยู่ด้วยกัน",2,[1]original_ver!I80="หย่าร้าง/แยกกันอยู่",3,[1]original_ver!I80="หม้าย",4,[1]original_ver!I80="","")</f>
        <v>2</v>
      </c>
      <c r="I77" s="17">
        <v>6</v>
      </c>
      <c r="J77" s="17">
        <v>17</v>
      </c>
      <c r="K77" s="17" cm="1">
        <f t="array" ref="K77">_xlfn.IFS([1]original_ver!L80="ใช่",1,[1]original_ver!L80="ไม่ใช่",0,[1]original_ver!L80="","")</f>
        <v>0</v>
      </c>
      <c r="L77" s="17" cm="1">
        <f t="array" ref="L77">_xlfn.IFS([1]original_ver!M80="กู้ยืม",1,[1]original_ver!M80="ไม่กู้ยืม",0,[1]original_ver!M80="","")</f>
        <v>1</v>
      </c>
      <c r="M77" s="17">
        <f t="shared" si="6"/>
        <v>1</v>
      </c>
      <c r="N77" s="18">
        <v>200000</v>
      </c>
      <c r="O77" s="17" cm="1">
        <f t="array" ref="O77">_xlfn.IFS([1]original_ver!O80="ใช่",1,[1]original_ver!O80="ไม่ใช่",0,[1]original_ver!O80="","")</f>
        <v>1</v>
      </c>
      <c r="P77" s="15">
        <v>8</v>
      </c>
      <c r="Q77" s="15">
        <v>5</v>
      </c>
      <c r="R77" s="15">
        <v>1</v>
      </c>
      <c r="S77" s="15">
        <v>500</v>
      </c>
      <c r="T77" s="15">
        <v>105</v>
      </c>
      <c r="U77" s="22">
        <f t="shared" si="7"/>
        <v>500</v>
      </c>
      <c r="AA77" s="15">
        <v>8</v>
      </c>
      <c r="AB77" s="15">
        <v>6</v>
      </c>
      <c r="AC77" s="15">
        <v>1</v>
      </c>
      <c r="AD77" s="15">
        <v>500</v>
      </c>
      <c r="AE77" s="15">
        <v>110</v>
      </c>
      <c r="AF77" s="37">
        <f t="shared" si="5"/>
        <v>500</v>
      </c>
      <c r="CD77" s="25">
        <v>1.5</v>
      </c>
      <c r="CE77" s="25">
        <v>1.6666666666666667</v>
      </c>
      <c r="CF77" s="25">
        <v>1.3333333333333333</v>
      </c>
      <c r="CG77" s="25">
        <v>1.5</v>
      </c>
      <c r="CH77" s="25">
        <v>1.5</v>
      </c>
      <c r="CI77">
        <v>1</v>
      </c>
      <c r="CJ77" cm="1">
        <f t="array" ref="CJ77">_xlfn.IFS([1]original_ver!CH80="จากการเข้าร่วมกิจกรรมอบรม ที่จัดโดยโครงการเกษตรกรปราดเปรื่อง (Smart Farmer)",1,[1]original_ver!CH80="จากการเข้าร่วมกิจกรรมอบรม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ๆ",3,[1]original_ver!CH80="จากการเรียนรู้ผ่านประสบการณ์ของผู้อื่น ได้แก่ เพื่อนบ้าน พี่น้อง เพื่อน และญาติ เป็นต้น",4,[1]original_ver!CH80="ไม่ได้เข้าร่วมกิจกรรมอบรมหรือเรียนรู้ใด ๆ (ข้ามไปข้อ 33)",5)</f>
        <v>5</v>
      </c>
      <c r="CK77" s="15" t="str" cm="1">
        <f t="array" ref="CK77">_xlfn.IFS([1]original_ver!CJ80="ความรู้ทางการเกษตรและการใช้เทคโนโลยีสำหรับการผลิตในฟาร์ม",1,[1]original_ver!CJ80="การวางแผนและจัดการฟาร์ม เช่น การเก็บเกี่ยว การเงิน และการวางแผนทางการตลาด",2,[1]original_ver!CJ80="การเป็นผู้ประกอบการทางการเกษตร",3,[1]original_ver!CJ80="การเพิ่มมูลค่าผลผลิต และการแปรรูปผลผลิต (รวมถึงการพัฒนาคุณภาพผลผลิต)",4,[1]original_ver!CJ80="","")</f>
        <v/>
      </c>
      <c r="CN77" s="15" t="str" cm="1">
        <f t="array" ref="CN77">_xlfn.IFS([1]original_ver!CN80="ความรู้ทางการเกษตรและการใช้เทคโนโลยีสำหรับการผลิตในฟาร์ม",1,[1]original_ver!CN80="การวางแผนและจัดการฟาร์ม เช่น การเก็บเกี่ยว การเงิน และการวางแผนทางการตลาด",2,[1]original_ver!CN80="การเป็นผู้ประกอบการทางการเกษตร",3,[1]original_ver!CN80="การเพิ่มมูลค่าผลผลิต และการแปรรูปผลผลิต (รวมถึงการพัฒนาคุณภาพผลผลิต)",4,[1]original_ver!CN80="","")</f>
        <v/>
      </c>
      <c r="CQ77" s="15" t="str" cm="1">
        <f t="array" ref="CQ77">_xlfn.IFS([1]original_ver!CR80="ประยุกต์",1,[1]original_ver!CR80="ไม่ประยุกต์",0,[1]original_ver!CR80="","")</f>
        <v/>
      </c>
      <c r="CR77" s="15" t="str" cm="1">
        <f t="array" ref="CR77">_xlfn.IFS([1]original_ver!CS80="ประยุกต์",1,[1]original_ver!CS80="ไม่ประยุกต์",0,[1]original_ver!CS80="","")</f>
        <v/>
      </c>
      <c r="CT77" s="15" t="str" cm="1">
        <f t="array" ref="CT77">_xlfn.IFS([1]original_ver!CV80="ประยุกต์",1,[1]original_ver!CV80="ไม่ประยุกต์",0,[1]original_ver!CV80="","")</f>
        <v/>
      </c>
      <c r="CV77" s="15" t="str" cm="1">
        <f t="array" ref="CV77">_xlfn.IFS([1]original_ver!CY80="ประยุกต์",1,[1]original_ver!CY80="ไม่ประยุกต์",0,[1]original_ver!CY80="","")</f>
        <v/>
      </c>
      <c r="CX77" s="15" t="str" cm="1">
        <f t="array" ref="CX77">_xlfn.IFS([1]original_ver!DB80="ประยุกต์",1,[1]original_ver!DB80="ไม่ประยุกต์",0,[1]original_ver!DB80="","")</f>
        <v/>
      </c>
      <c r="DF77" s="15">
        <v>1</v>
      </c>
      <c r="DG77" s="15">
        <v>2</v>
      </c>
      <c r="DL77" s="15">
        <v>2</v>
      </c>
      <c r="DM77" s="15">
        <v>3</v>
      </c>
      <c r="DR77" s="25">
        <v>4</v>
      </c>
      <c r="DS77" s="25">
        <v>4</v>
      </c>
      <c r="DT77">
        <v>4.75</v>
      </c>
      <c r="DU77" s="25">
        <v>4</v>
      </c>
      <c r="DV77" s="25">
        <v>4</v>
      </c>
      <c r="DW77" s="25">
        <v>4.5</v>
      </c>
      <c r="DX77" s="27">
        <v>4.8</v>
      </c>
      <c r="DY77" s="27">
        <v>4.666666666666667</v>
      </c>
      <c r="DZ77" s="27">
        <v>3.75</v>
      </c>
      <c r="EA77" s="27">
        <v>4.5999999999999996</v>
      </c>
      <c r="EB77" s="27">
        <v>4</v>
      </c>
      <c r="EC77">
        <v>5</v>
      </c>
    </row>
    <row r="78" spans="1:133" hidden="1" x14ac:dyDescent="0.2">
      <c r="A78" s="15">
        <v>178</v>
      </c>
      <c r="B78" s="16" t="s">
        <v>632</v>
      </c>
      <c r="C78" cm="1">
        <f t="array" ref="C78">_xlfn.IFS([1]original_ver!D81="Participant",1,[1]original_ver!D81="Non-Participant",0,[1]original_ver!D81="","")</f>
        <v>1</v>
      </c>
      <c r="D78">
        <v>2</v>
      </c>
      <c r="E78" s="17" cm="1">
        <f t="array" ref="E78">_xlfn.IFS([1]original_ver!F81="ชาย",1,[1]original_ver!F81="หญิง",0,[1]original_ver!F81="","")</f>
        <v>1</v>
      </c>
      <c r="F78" s="17">
        <v>50</v>
      </c>
      <c r="G78" s="17" cm="1">
        <f t="array" ref="G78">_xlfn.IFS([1]original_ver!H81="ไม่มีการศึกษา",0,[1]original_ver!H81="ประถมศึกษา",1,[1]original_ver!H81="มัธยมศึกษาตอนต้น",2,[1]original_ver!H81="มัธยมศึกษาตอนปลาย",3,[1]original_ver!H81="อนุปริญญา (ปวช., ปวส., ฝึกหัดครู)",4,[1]original_ver!H81="ปริญญาตรี",5,[1]original_ver!H81="สูงกว่าปริญญาตรี",6,[1]original_ver!H81="","")</f>
        <v>5</v>
      </c>
      <c r="H78" s="17" cm="1">
        <f t="array" ref="H78">_xlfn.IFS([1]original_ver!I81="โสด",1,[1]original_ver!I81="สมรส/อยู่ด้วยกัน",2,[1]original_ver!I81="หย่าร้าง/แยกกันอยู่",3,[1]original_ver!I81="หม้าย",4,[1]original_ver!I81="","")</f>
        <v>2</v>
      </c>
      <c r="I78" s="17">
        <v>4</v>
      </c>
      <c r="J78" s="17">
        <v>20</v>
      </c>
      <c r="K78" s="17" cm="1">
        <f t="array" ref="K78">_xlfn.IFS([1]original_ver!L81="ใช่",1,[1]original_ver!L81="ไม่ใช่",0,[1]original_ver!L81="","")</f>
        <v>1</v>
      </c>
      <c r="L78" s="17" cm="1">
        <f t="array" ref="L78">_xlfn.IFS([1]original_ver!M81="กู้ยืม",1,[1]original_ver!M81="ไม่กู้ยืม",0,[1]original_ver!M81="","")</f>
        <v>0</v>
      </c>
      <c r="M78" s="17">
        <f t="shared" si="6"/>
        <v>1</v>
      </c>
      <c r="N78" s="18">
        <v>160000</v>
      </c>
      <c r="O78" s="17" cm="1">
        <f t="array" ref="O78">_xlfn.IFS([1]original_ver!O81="ใช่",1,[1]original_ver!O81="ไม่ใช่",0,[1]original_ver!O81="","")</f>
        <v>0</v>
      </c>
      <c r="P78" s="15">
        <v>1</v>
      </c>
      <c r="Q78" s="15">
        <v>1</v>
      </c>
      <c r="R78" s="15">
        <v>15</v>
      </c>
      <c r="S78" s="15">
        <v>8000</v>
      </c>
      <c r="T78" s="19">
        <v>15</v>
      </c>
      <c r="U78" s="20">
        <f t="shared" si="7"/>
        <v>533.33333333333337</v>
      </c>
      <c r="AA78" s="15">
        <v>1</v>
      </c>
      <c r="AB78" s="15">
        <v>1</v>
      </c>
      <c r="AC78" s="15">
        <v>15</v>
      </c>
      <c r="AD78" s="15">
        <v>7200</v>
      </c>
      <c r="AE78" s="23">
        <v>13</v>
      </c>
      <c r="AF78" s="37">
        <f t="shared" si="5"/>
        <v>480</v>
      </c>
      <c r="CD78" s="25">
        <v>1.75</v>
      </c>
      <c r="CE78" s="25">
        <v>1.3333333333333333</v>
      </c>
      <c r="CF78" s="25">
        <v>1.6666666666666667</v>
      </c>
      <c r="CG78" s="25">
        <v>1.5</v>
      </c>
      <c r="CH78" s="25">
        <v>1.5</v>
      </c>
      <c r="CI78">
        <v>2</v>
      </c>
      <c r="CJ78" cm="1">
        <f t="array" ref="CJ78">_xlfn.IFS([1]original_ver!CH81="จากการเข้าร่วมกิจกรรมอบรม ที่จัดโดยโครงการเกษตรกรปราดเปรื่อง (Smart Farmer)",1,[1]original_ver!CH81="จากการเข้าร่วมกิจกรรมอบรม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ๆ",3,[1]original_ver!CH81="จากการเรียนรู้ผ่านประสบการณ์ของผู้อื่น ได้แก่ เพื่อนบ้าน พี่น้อง เพื่อน และญาติ เป็นต้น",4,[1]original_ver!CH81="ไม่ได้เข้าร่วมกิจกรรมอบรมหรือเรียนรู้ใด ๆ (ข้ามไปข้อ 33)",5)</f>
        <v>5</v>
      </c>
      <c r="CK78" s="15" t="str" cm="1">
        <f t="array" ref="CK78">_xlfn.IFS([1]original_ver!CJ81="ความรู้ทางการเกษตรและการใช้เทคโนโลยีสำหรับการผลิตในฟาร์ม",1,[1]original_ver!CJ81="การวางแผนและจัดการฟาร์ม เช่น การเก็บเกี่ยว การเงิน และการวางแผนทางการตลาด",2,[1]original_ver!CJ81="การเป็นผู้ประกอบการทางการเกษตร",3,[1]original_ver!CJ81="การเพิ่มมูลค่าผลผลิต และการแปรรูปผลผลิต (รวมถึงการพัฒนาคุณภาพผลผลิต)",4,[1]original_ver!CJ81="","")</f>
        <v/>
      </c>
      <c r="CN78" s="15" t="str" cm="1">
        <f t="array" ref="CN78">_xlfn.IFS([1]original_ver!CN81="ความรู้ทางการเกษตรและการใช้เทคโนโลยีสำหรับการผลิตในฟาร์ม",1,[1]original_ver!CN81="การวางแผนและจัดการฟาร์ม เช่น การเก็บเกี่ยว การเงิน และการวางแผนทางการตลาด",2,[1]original_ver!CN81="การเป็นผู้ประกอบการทางการเกษตร",3,[1]original_ver!CN81="การเพิ่มมูลค่าผลผลิต และการแปรรูปผลผลิต (รวมถึงการพัฒนาคุณภาพผลผลิต)",4,[1]original_ver!CN81="","")</f>
        <v/>
      </c>
      <c r="CQ78" s="15" t="str" cm="1">
        <f t="array" ref="CQ78">_xlfn.IFS([1]original_ver!CR81="ประยุกต์",1,[1]original_ver!CR81="ไม่ประยุกต์",0,[1]original_ver!CR81="","")</f>
        <v/>
      </c>
      <c r="CR78" s="15" t="str" cm="1">
        <f t="array" ref="CR78">_xlfn.IFS([1]original_ver!CS81="ประยุกต์",1,[1]original_ver!CS81="ไม่ประยุกต์",0,[1]original_ver!CS81="","")</f>
        <v/>
      </c>
      <c r="CT78" s="15" t="str" cm="1">
        <f t="array" ref="CT78">_xlfn.IFS([1]original_ver!CV81="ประยุกต์",1,[1]original_ver!CV81="ไม่ประยุกต์",0,[1]original_ver!CV81="","")</f>
        <v/>
      </c>
      <c r="CV78" s="15" t="str" cm="1">
        <f t="array" ref="CV78">_xlfn.IFS([1]original_ver!CY81="ประยุกต์",1,[1]original_ver!CY81="ไม่ประยุกต์",0,[1]original_ver!CY81="","")</f>
        <v/>
      </c>
      <c r="CX78" s="15" t="str" cm="1">
        <f t="array" ref="CX78">_xlfn.IFS([1]original_ver!DB81="ประยุกต์",1,[1]original_ver!DB81="ไม่ประยุกต์",0,[1]original_ver!DB81="","")</f>
        <v/>
      </c>
      <c r="DQ78" s="15" t="s">
        <v>612</v>
      </c>
      <c r="DR78" s="166">
        <v>4</v>
      </c>
      <c r="DS78" s="166">
        <v>3.6666666666666665</v>
      </c>
      <c r="DT78" s="166">
        <v>3.5</v>
      </c>
      <c r="DU78" s="166">
        <v>3.4</v>
      </c>
      <c r="DV78" s="166">
        <v>3.3333333333333335</v>
      </c>
      <c r="DW78" s="148">
        <v>3.75</v>
      </c>
      <c r="DX78" s="152">
        <v>4.4000000000000004</v>
      </c>
      <c r="DY78" s="152">
        <v>4</v>
      </c>
      <c r="DZ78" s="148">
        <v>4.5</v>
      </c>
      <c r="EA78" s="152">
        <v>4.2</v>
      </c>
      <c r="EB78" s="152">
        <v>4.333333333333333</v>
      </c>
      <c r="EC78" s="152">
        <v>4.25</v>
      </c>
    </row>
    <row r="79" spans="1:133" hidden="1" x14ac:dyDescent="0.2">
      <c r="A79" s="15">
        <v>181</v>
      </c>
      <c r="B79" s="16" t="s">
        <v>633</v>
      </c>
      <c r="C79" cm="1">
        <f t="array" ref="C79">_xlfn.IFS([1]original_ver!D82="Participant",1,[1]original_ver!D82="Non-Participant",0,[1]original_ver!D82="","")</f>
        <v>0</v>
      </c>
      <c r="D79" s="37">
        <v>1</v>
      </c>
      <c r="E79" s="17" cm="1">
        <f t="array" ref="E79">_xlfn.IFS([1]original_ver!F82="ชาย",1,[1]original_ver!F82="หญิง",0,[1]original_ver!F82="","")</f>
        <v>1</v>
      </c>
      <c r="F79" s="17">
        <v>51</v>
      </c>
      <c r="G79" s="17" cm="1">
        <f t="array" ref="G79">_xlfn.IFS([1]original_ver!H82="ไม่มีการศึกษา",0,[1]original_ver!H82="ประถมศึกษา",1,[1]original_ver!H82="มัธยมศึกษาตอนต้น",2,[1]original_ver!H82="มัธยมศึกษาตอนปลาย",3,[1]original_ver!H82="อนุปริญญา (ปวช., ปวส., ฝึกหัดครู)",4,[1]original_ver!H82="ปริญญาตรี",5,[1]original_ver!H82="สูงกว่าปริญญาตรี",6,[1]original_ver!H82="","")</f>
        <v>3</v>
      </c>
      <c r="H79" s="17" cm="1">
        <f t="array" ref="H79">_xlfn.IFS([1]original_ver!I82="โสด",1,[1]original_ver!I82="สมรส/อยู่ด้วยกัน",2,[1]original_ver!I82="หย่าร้าง/แยกกันอยู่",3,[1]original_ver!I82="หม้าย",4,[1]original_ver!I82="","")</f>
        <v>2</v>
      </c>
      <c r="I79" s="17">
        <v>4</v>
      </c>
      <c r="J79" s="17">
        <v>6</v>
      </c>
      <c r="K79" s="17" cm="1">
        <f t="array" ref="K79">_xlfn.IFS([1]original_ver!L82="ใช่",1,[1]original_ver!L82="ไม่ใช่",0,[1]original_ver!L82="","")</f>
        <v>0</v>
      </c>
      <c r="L79" s="17" cm="1">
        <f t="array" ref="L79">_xlfn.IFS([1]original_ver!M82="กู้ยืม",1,[1]original_ver!M82="ไม่กู้ยืม",0,[1]original_ver!M82="","")</f>
        <v>0</v>
      </c>
      <c r="M79" s="17">
        <f t="shared" si="6"/>
        <v>1</v>
      </c>
      <c r="N79" s="18">
        <v>400000</v>
      </c>
      <c r="O79" s="17" cm="1">
        <f t="array" ref="O79">_xlfn.IFS([1]original_ver!O82="ใช่",1,[1]original_ver!O82="ไม่ใช่",0,[1]original_ver!O82="","")</f>
        <v>0</v>
      </c>
      <c r="P79" s="15">
        <v>1</v>
      </c>
      <c r="Q79" s="15">
        <v>1</v>
      </c>
      <c r="R79" s="15">
        <v>6</v>
      </c>
      <c r="S79" s="15">
        <v>1200</v>
      </c>
      <c r="T79" s="19">
        <v>9</v>
      </c>
      <c r="U79" s="20">
        <f t="shared" si="7"/>
        <v>200</v>
      </c>
      <c r="AA79" s="22">
        <v>1</v>
      </c>
      <c r="AB79" s="22">
        <v>1</v>
      </c>
      <c r="AC79" s="22">
        <v>6</v>
      </c>
      <c r="AD79" s="24">
        <f>14000/9</f>
        <v>1555.5555555555557</v>
      </c>
      <c r="AE79" s="26">
        <v>9</v>
      </c>
      <c r="AF79" s="24">
        <f>$AD79/$AC79</f>
        <v>259.2592592592593</v>
      </c>
      <c r="CD79" s="25">
        <v>2.75</v>
      </c>
      <c r="CE79" s="25">
        <v>2</v>
      </c>
      <c r="CF79" s="25">
        <v>3</v>
      </c>
      <c r="CG79" s="25">
        <v>2.5</v>
      </c>
      <c r="CH79" s="25">
        <v>2.5</v>
      </c>
      <c r="CI79">
        <v>4</v>
      </c>
      <c r="CJ79" cm="1">
        <f t="array" ref="CJ79">_xlfn.IFS([1]original_ver!CH82="จากการเข้าร่วมกิจกรรมอบรม ที่จัดโดยโครงการเกษตรกรปราดเปรื่อง (Smart Farmer)",1,[1]original_ver!CH82="จากการเข้าร่วมกิจกรรมอบรม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ๆ",3,[1]original_ver!CH82="จากการเรียนรู้ผ่านประสบการณ์ของผู้อื่น ได้แก่ เพื่อนบ้าน พี่น้อง เพื่อน และญาติ เป็นต้น",4,[1]original_ver!CH82="ไม่ได้เข้าร่วมกิจกรรมอบรมหรือเรียนรู้ใด ๆ (ข้ามไปข้อ 33)",5)</f>
        <v>3</v>
      </c>
      <c r="CK79" s="15" cm="1">
        <f t="array" ref="CK79">_xlfn.IFS([1]original_ver!CJ82="ความรู้ทางการเกษตรและการใช้เทคโนโลยีสำหรับการผลิตในฟาร์ม",1,[1]original_ver!CJ82="การวางแผนและจัดการฟาร์ม เช่น การเก็บเกี่ยว การเงิน และการวางแผนทางการตลาด",2,[1]original_ver!CJ82="การเป็นผู้ประกอบการทางการเกษตร",3,[1]original_ver!CJ82="การเพิ่มมูลค่าผลผลิต และการแปรรูปผลผลิต (รวมถึงการพัฒนาคุณภาพผลผลิต)",4,[1]original_ver!CJ82="","")</f>
        <v>2</v>
      </c>
      <c r="CL79" s="15">
        <v>4</v>
      </c>
      <c r="CM79" s="15">
        <v>4</v>
      </c>
      <c r="CN79" s="15" cm="1">
        <f t="array" ref="CN79">_xlfn.IFS([1]original_ver!CN82="ความรู้ทางการเกษตรและการใช้เทคโนโลยีสำหรับการผลิตในฟาร์ม",1,[1]original_ver!CN82="การวางแผนและจัดการฟาร์ม เช่น การเก็บเกี่ยว การเงิน และการวางแผนทางการตลาด",2,[1]original_ver!CN82="การเป็นผู้ประกอบการทางการเกษตร",3,[1]original_ver!CN82="การเพิ่มมูลค่าผลผลิต และการแปรรูปผลผลิต (รวมถึงการพัฒนาคุณภาพผลผลิต)",4,[1]original_ver!CN82="","")</f>
        <v>4</v>
      </c>
      <c r="CO79" s="15">
        <v>0</v>
      </c>
      <c r="CQ79" s="15" cm="1">
        <f t="array" ref="CQ79">_xlfn.IFS([1]original_ver!CR82="ประยุกต์",1,[1]original_ver!CR82="ไม่ประยุกต์",0,[1]original_ver!CR82="","")</f>
        <v>1</v>
      </c>
      <c r="CR79" s="15" cm="1">
        <f t="array" ref="CR79">_xlfn.IFS([1]original_ver!CS82="ประยุกต์",1,[1]original_ver!CS82="ไม่ประยุกต์",0,[1]original_ver!CS82="","")</f>
        <v>1</v>
      </c>
      <c r="CT79" s="15" cm="1">
        <f t="array" ref="CT79">_xlfn.IFS([1]original_ver!CV82="ประยุกต์",1,[1]original_ver!CV82="ไม่ประยุกต์",0,[1]original_ver!CV82="","")</f>
        <v>1</v>
      </c>
      <c r="CV79" s="15" cm="1">
        <f t="array" ref="CV79">_xlfn.IFS([1]original_ver!CY82="ประยุกต์",1,[1]original_ver!CY82="ไม่ประยุกต์",0,[1]original_ver!CY82="","")</f>
        <v>1</v>
      </c>
      <c r="CX79" s="15" cm="1">
        <f t="array" ref="CX79">_xlfn.IFS([1]original_ver!DB82="ประยุกต์",1,[1]original_ver!DB82="ไม่ประยุกต์",0,[1]original_ver!DB82="","")</f>
        <v>0</v>
      </c>
      <c r="CY79" s="15">
        <v>1</v>
      </c>
      <c r="CZ79" s="15"/>
      <c r="DA79" s="15"/>
      <c r="DB79" s="15"/>
      <c r="DC79" s="15"/>
      <c r="DD79" s="15"/>
      <c r="DE79" s="15"/>
      <c r="DF79" s="15">
        <v>1</v>
      </c>
      <c r="DG79" s="15">
        <v>4</v>
      </c>
      <c r="DH79" s="15">
        <v>3</v>
      </c>
      <c r="DI79" s="15">
        <v>4</v>
      </c>
      <c r="DJ79" s="15">
        <v>2</v>
      </c>
      <c r="DK79" s="15">
        <v>4</v>
      </c>
      <c r="DR79" s="166">
        <v>3</v>
      </c>
      <c r="DS79" s="166">
        <v>3.6666666666666665</v>
      </c>
      <c r="DT79" s="166">
        <v>2.5</v>
      </c>
      <c r="DU79" s="166">
        <v>3.2</v>
      </c>
      <c r="DV79" s="166">
        <v>3.3333333333333335</v>
      </c>
      <c r="DW79" s="148">
        <v>3.25</v>
      </c>
      <c r="DX79" s="152">
        <v>2.8</v>
      </c>
      <c r="DY79" s="152">
        <v>3.6666666666666665</v>
      </c>
      <c r="DZ79" s="148">
        <v>2.5</v>
      </c>
      <c r="EA79" s="152">
        <v>3.4</v>
      </c>
      <c r="EB79" s="152">
        <v>3.3333333333333335</v>
      </c>
      <c r="EC79" s="152">
        <v>3.5</v>
      </c>
    </row>
    <row r="80" spans="1:133" s="37" customFormat="1" hidden="1" x14ac:dyDescent="0.2">
      <c r="A80" s="38">
        <v>185</v>
      </c>
      <c r="B80" s="39" t="s">
        <v>634</v>
      </c>
      <c r="C80" s="37">
        <v>1</v>
      </c>
      <c r="D80" s="37">
        <v>1</v>
      </c>
      <c r="E80" s="40" cm="1">
        <f t="array" ref="E80">_xlfn.IFS([1]original_ver!F83="ชาย",1,[1]original_ver!F83="หญิง",0,[1]original_ver!F83="","")</f>
        <v>1</v>
      </c>
      <c r="F80" s="40">
        <v>37</v>
      </c>
      <c r="G80" s="40" cm="1">
        <f t="array" ref="G80">_xlfn.IFS([1]original_ver!H83="ไม่มีการศึกษา",0,[1]original_ver!H83="ประถมศึกษา",1,[1]original_ver!H83="มัธยมศึกษาตอนต้น",2,[1]original_ver!H83="มัธยมศึกษาตอนปลาย",3,[1]original_ver!H83="อนุปริญญา (ปวช., ปวส., ฝึกหัดครู)",4,[1]original_ver!H83="ปริญญาตรี",5,[1]original_ver!H83="สูงกว่าปริญญาตรี",6,[1]original_ver!H83="","")</f>
        <v>5</v>
      </c>
      <c r="H80" s="40" cm="1">
        <f t="array" ref="H80">_xlfn.IFS([1]original_ver!I83="โสด",1,[1]original_ver!I83="สมรส/อยู่ด้วยกัน",2,[1]original_ver!I83="หย่าร้าง/แยกกันอยู่",3,[1]original_ver!I83="หม้าย",4,[1]original_ver!I83="","")</f>
        <v>1</v>
      </c>
      <c r="I80" s="40">
        <v>3</v>
      </c>
      <c r="J80" s="40">
        <v>10</v>
      </c>
      <c r="K80" s="40" cm="1">
        <f t="array" ref="K80">_xlfn.IFS([1]original_ver!L83="ใช่",1,[1]original_ver!L83="ไม่ใช่",0,[1]original_ver!L83="","")</f>
        <v>0</v>
      </c>
      <c r="L80" s="40" cm="1">
        <f t="array" ref="L80">_xlfn.IFS([1]original_ver!M83="กู้ยืม",1,[1]original_ver!M83="ไม่กู้ยืม",0,[1]original_ver!M83="","")</f>
        <v>0</v>
      </c>
      <c r="M80" s="17">
        <f t="shared" si="6"/>
        <v>1</v>
      </c>
      <c r="N80" s="18">
        <v>200000</v>
      </c>
      <c r="O80" s="40" cm="1">
        <f t="array" ref="O80">_xlfn.IFS([1]original_ver!O83="ใช่",1,[1]original_ver!O83="ไม่ใช่",0,[1]original_ver!O83="","")</f>
        <v>0</v>
      </c>
      <c r="P80" s="38">
        <v>1</v>
      </c>
      <c r="Q80" s="38">
        <v>1</v>
      </c>
      <c r="R80" s="38">
        <v>150</v>
      </c>
      <c r="S80" s="38">
        <v>135000</v>
      </c>
      <c r="T80" s="19">
        <v>9.6</v>
      </c>
      <c r="U80" s="41">
        <f t="shared" si="7"/>
        <v>900</v>
      </c>
      <c r="AA80" s="38">
        <v>1</v>
      </c>
      <c r="AB80" s="38">
        <v>1</v>
      </c>
      <c r="AC80" s="38">
        <v>150</v>
      </c>
      <c r="AD80" s="37">
        <v>120000</v>
      </c>
      <c r="AE80" s="26">
        <v>9.6</v>
      </c>
      <c r="AF80" s="37">
        <f>$AD80/$AC80</f>
        <v>800</v>
      </c>
      <c r="CD80" s="42">
        <v>2.5</v>
      </c>
      <c r="CE80" s="42">
        <v>3</v>
      </c>
      <c r="CF80" s="42">
        <v>2.6666666666666665</v>
      </c>
      <c r="CG80" s="42">
        <v>3.5</v>
      </c>
      <c r="CH80" s="42">
        <v>3.5</v>
      </c>
      <c r="CI80" s="37">
        <v>2</v>
      </c>
      <c r="CJ80" s="37" cm="1">
        <f t="array" ref="CJ80">_xlfn.IFS([1]original_ver!CH83="จากการเข้าร่วมกิจกรรมอบรม ที่จัดโดยโครงการเกษตรกรปราดเปรื่อง (Smart Farmer)",1,[1]original_ver!CH83="จากการเข้าร่วมกิจกรรมอบรม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ๆ",3,[1]original_ver!CH83="จากการเรียนรู้ผ่านประสบการณ์ของผู้อื่น ได้แก่ เพื่อนบ้าน พี่น้อง เพื่อน และญาติ เป็นต้น",4,[1]original_ver!CH83="ไม่ได้เข้าร่วมกิจกรรมอบรมหรือเรียนรู้ใด ๆ (ข้ามไปข้อ 33)",5)</f>
        <v>5</v>
      </c>
      <c r="CK80" s="38" t="str" cm="1">
        <f t="array" ref="CK80">_xlfn.IFS([1]original_ver!CJ83="ความรู้ทางการเกษตรและการใช้เทคโนโลยีสำหรับการผลิตในฟาร์ม",1,[1]original_ver!CJ83="การวางแผนและจัดการฟาร์ม เช่น การเก็บเกี่ยว การเงิน และการวางแผนทางการตลาด",2,[1]original_ver!CJ83="การเป็นผู้ประกอบการทางการเกษตร",3,[1]original_ver!CJ83="การเพิ่มมูลค่าผลผลิต และการแปรรูปผลผลิต (รวมถึงการพัฒนาคุณภาพผลผลิต)",4,[1]original_ver!CJ83="","")</f>
        <v/>
      </c>
      <c r="CN80" s="38" t="str" cm="1">
        <f t="array" ref="CN80">_xlfn.IFS([1]original_ver!CN83="ความรู้ทางการเกษตรและการใช้เทคโนโลยีสำหรับการผลิตในฟาร์ม",1,[1]original_ver!CN83="การวางแผนและจัดการฟาร์ม เช่น การเก็บเกี่ยว การเงิน และการวางแผนทางการตลาด",2,[1]original_ver!CN83="การเป็นผู้ประกอบการทางการเกษตร",3,[1]original_ver!CN83="การเพิ่มมูลค่าผลผลิต และการแปรรูปผลผลิต (รวมถึงการพัฒนาคุณภาพผลผลิต)",4,[1]original_ver!CN83="","")</f>
        <v/>
      </c>
      <c r="CQ80" s="38" t="str" cm="1">
        <f t="array" ref="CQ80">_xlfn.IFS([1]original_ver!CR83="ประยุกต์",1,[1]original_ver!CR83="ไม่ประยุกต์",0,[1]original_ver!CR83="","")</f>
        <v/>
      </c>
      <c r="CR80" s="38" t="str" cm="1">
        <f t="array" ref="CR80">_xlfn.IFS([1]original_ver!CS83="ประยุกต์",1,[1]original_ver!CS83="ไม่ประยุกต์",0,[1]original_ver!CS83="","")</f>
        <v/>
      </c>
      <c r="CT80" s="38" t="str" cm="1">
        <f t="array" ref="CT80">_xlfn.IFS([1]original_ver!CV83="ประยุกต์",1,[1]original_ver!CV83="ไม่ประยุกต์",0,[1]original_ver!CV83="","")</f>
        <v/>
      </c>
      <c r="CV80" s="38" t="str" cm="1">
        <f t="array" ref="CV80">_xlfn.IFS([1]original_ver!CY83="ประยุกต์",1,[1]original_ver!CY83="ไม่ประยุกต์",0,[1]original_ver!CY83="","")</f>
        <v/>
      </c>
      <c r="CX80" s="38" t="str" cm="1">
        <f t="array" ref="CX80">_xlfn.IFS([1]original_ver!DB83="ประยุกต์",1,[1]original_ver!DB83="ไม่ประยุกต์",0,[1]original_ver!DB83="","")</f>
        <v/>
      </c>
      <c r="DF80" s="38">
        <v>1</v>
      </c>
      <c r="DG80" s="38">
        <v>3</v>
      </c>
      <c r="DH80" s="38">
        <v>3</v>
      </c>
      <c r="DI80" s="38">
        <v>3</v>
      </c>
      <c r="DJ80" s="38">
        <v>2</v>
      </c>
      <c r="DK80" s="38">
        <v>3</v>
      </c>
      <c r="DR80" s="42">
        <v>3.6</v>
      </c>
      <c r="DS80" s="42">
        <v>3</v>
      </c>
      <c r="DT80" s="37">
        <v>3.5</v>
      </c>
      <c r="DU80" s="42">
        <v>3.2</v>
      </c>
      <c r="DV80" s="42">
        <v>2.6666666666666665</v>
      </c>
      <c r="DW80" s="42">
        <v>3.75</v>
      </c>
      <c r="DX80" s="43">
        <v>4.2</v>
      </c>
      <c r="DY80" s="43">
        <v>3.3333333333333335</v>
      </c>
      <c r="DZ80" s="43">
        <v>3.75</v>
      </c>
      <c r="EA80" s="43">
        <v>3.6</v>
      </c>
      <c r="EB80" s="43">
        <v>2.6666666666666665</v>
      </c>
      <c r="EC80" s="37">
        <v>3.75</v>
      </c>
    </row>
    <row r="81" spans="1:133" hidden="1" x14ac:dyDescent="0.2">
      <c r="A81" s="15">
        <v>206</v>
      </c>
      <c r="B81" s="44" t="s">
        <v>635</v>
      </c>
      <c r="C81" cm="1">
        <f t="array" ref="C81">_xlfn.IFS([1]original_ver!D84="Participant",1,[1]original_ver!D84="Non-Participant",0,[1]original_ver!D84="","")</f>
        <v>1</v>
      </c>
      <c r="D81">
        <v>2</v>
      </c>
      <c r="E81" s="17" cm="1">
        <f t="array" ref="E81">_xlfn.IFS([1]original_ver!F84="ชาย",1,[1]original_ver!F84="หญิง",0,[1]original_ver!F84="","")</f>
        <v>1</v>
      </c>
      <c r="F81" s="17">
        <v>53</v>
      </c>
      <c r="G81" s="17" cm="1">
        <f t="array" ref="G81">_xlfn.IFS([1]original_ver!H84="ไม่มีการศึกษา",0,[1]original_ver!H84="ประถมศึกษา",1,[1]original_ver!H84="มัธยมศึกษาตอนต้น",2,[1]original_ver!H84="มัธยมศึกษาตอนปลาย",3,[1]original_ver!H84="อนุปริญญา (ปวช., ปวส., ฝึกหัดครู)",4,[1]original_ver!H84="ปริญญาตรี",5,[1]original_ver!H84="สูงกว่าปริญญาตรี",6,[1]original_ver!H84="","")</f>
        <v>5</v>
      </c>
      <c r="H81" s="17" cm="1">
        <f t="array" ref="H81">_xlfn.IFS([1]original_ver!I84="โสด",1,[1]original_ver!I84="สมรส/อยู่ด้วยกัน",2,[1]original_ver!I84="หย่าร้าง/แยกกันอยู่",3,[1]original_ver!I84="หม้าย",4,[1]original_ver!I84="","")</f>
        <v>2</v>
      </c>
      <c r="I81" s="17">
        <v>3</v>
      </c>
      <c r="J81" s="17">
        <v>32</v>
      </c>
      <c r="K81" s="17" cm="1">
        <f t="array" ref="K81">_xlfn.IFS([1]original_ver!L84="ใช่",1,[1]original_ver!L84="ไม่ใช่",0,[1]original_ver!L84="","")</f>
        <v>0</v>
      </c>
      <c r="L81" s="17" cm="1">
        <f t="array" ref="L81">_xlfn.IFS([1]original_ver!M84="กู้ยืม",1,[1]original_ver!M84="ไม่กู้ยืม",0,[1]original_ver!M84="","")</f>
        <v>1</v>
      </c>
      <c r="M81" s="17">
        <f t="shared" si="6"/>
        <v>1</v>
      </c>
      <c r="N81" s="18">
        <v>60000</v>
      </c>
      <c r="O81" s="17" cm="1">
        <f t="array" ref="O81">_xlfn.IFS([1]original_ver!O84="ใช่",1,[1]original_ver!O84="ไม่ใช่",0,[1]original_ver!O84="","")</f>
        <v>1</v>
      </c>
      <c r="P81" s="15">
        <v>8</v>
      </c>
      <c r="Q81" s="15">
        <v>8</v>
      </c>
      <c r="R81" s="15">
        <v>2</v>
      </c>
      <c r="S81" s="15">
        <v>600</v>
      </c>
      <c r="T81" s="15">
        <v>105</v>
      </c>
      <c r="U81" s="22">
        <f t="shared" si="7"/>
        <v>300</v>
      </c>
      <c r="AA81" s="15">
        <v>8</v>
      </c>
      <c r="AB81" s="15">
        <v>7</v>
      </c>
      <c r="AC81" s="15">
        <v>2</v>
      </c>
      <c r="AD81" s="15">
        <v>400</v>
      </c>
      <c r="AE81" s="15">
        <v>100</v>
      </c>
      <c r="AF81" s="37">
        <f>$AD81/$AC81</f>
        <v>200</v>
      </c>
      <c r="AL81" s="15">
        <v>7</v>
      </c>
      <c r="AM81" s="15">
        <v>1</v>
      </c>
      <c r="AN81" s="15">
        <v>3</v>
      </c>
      <c r="AO81" s="15">
        <v>1000</v>
      </c>
      <c r="AP81" s="15">
        <v>80</v>
      </c>
      <c r="AQ81" s="15"/>
      <c r="AW81" s="15">
        <v>7</v>
      </c>
      <c r="AX81" s="15">
        <v>1</v>
      </c>
      <c r="AY81" s="15">
        <v>3</v>
      </c>
      <c r="AZ81" s="15">
        <v>1200</v>
      </c>
      <c r="BA81" s="15">
        <v>75</v>
      </c>
      <c r="BB81" s="15"/>
      <c r="BM81" s="15"/>
      <c r="BX81" s="15"/>
      <c r="CD81" s="25">
        <v>4</v>
      </c>
      <c r="CE81" s="25">
        <v>3.3333333333333335</v>
      </c>
      <c r="CF81" s="25">
        <v>3.3333333333333335</v>
      </c>
      <c r="CG81" s="25">
        <v>3.5</v>
      </c>
      <c r="CH81" s="25">
        <v>4</v>
      </c>
      <c r="CI81">
        <v>3</v>
      </c>
      <c r="CJ81" cm="1">
        <f t="array" ref="CJ81">_xlfn.IFS([1]original_ver!CH84="จากการเข้าร่วมกิจกรรมอบรม ที่จัดโดยโครงการเกษตรกรปราดเปรื่อง (Smart Farmer)",1,[1]original_ver!CH84="จากการเข้าร่วมกิจกรรมอบรม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ๆ",3,[1]original_ver!CH84="จากการเรียนรู้ผ่านประสบการณ์ของผู้อื่น ได้แก่ เพื่อนบ้าน พี่น้อง เพื่อน และญาติ เป็นต้น",4,[1]original_ver!CH84="ไม่ได้เข้าร่วมกิจกรรมอบรมหรือเรียนรู้ใด ๆ (ข้ามไปข้อ 33)",5)</f>
        <v>1</v>
      </c>
      <c r="CK81" s="15" cm="1">
        <f t="array" ref="CK81">_xlfn.IFS([1]original_ver!CJ84="ความรู้ทางการเกษตรและการใช้เทคโนโลยีสำหรับการผลิตในฟาร์ม",1,[1]original_ver!CJ84="การวางแผนและจัดการฟาร์ม เช่น การเก็บเกี่ยว การเงิน และการวางแผนทางการตลาด",2,[1]original_ver!CJ84="การเป็นผู้ประกอบการทางการเกษตร",3,[1]original_ver!CJ84="การเพิ่มมูลค่าผลผลิต และการแปรรูปผลผลิต (รวมถึงการพัฒนาคุณภาพผลผลิต)",4,[1]original_ver!CJ84="","")</f>
        <v>1</v>
      </c>
      <c r="CL81" s="15">
        <v>4</v>
      </c>
      <c r="CM81" s="15">
        <v>1</v>
      </c>
      <c r="CN81" s="15" cm="1">
        <f t="array" ref="CN81">_xlfn.IFS([1]original_ver!CN84="ความรู้ทางการเกษตรและการใช้เทคโนโลยีสำหรับการผลิตในฟาร์ม",1,[1]original_ver!CN84="การวางแผนและจัดการฟาร์ม เช่น การเก็บเกี่ยว การเงิน และการวางแผนทางการตลาด",2,[1]original_ver!CN84="การเป็นผู้ประกอบการทางการเกษตร",3,[1]original_ver!CN84="การเพิ่มมูลค่าผลผลิต และการแปรรูปผลผลิต (รวมถึงการพัฒนาคุณภาพผลผลิต)",4,[1]original_ver!CN84="","")</f>
        <v>4</v>
      </c>
      <c r="CO81" s="15">
        <v>1</v>
      </c>
      <c r="CP81" s="15">
        <v>2</v>
      </c>
      <c r="CQ81" s="15" cm="1">
        <f t="array" ref="CQ81">_xlfn.IFS([1]original_ver!CR84="ประยุกต์",1,[1]original_ver!CR84="ไม่ประยุกต์",0,[1]original_ver!CR84="","")</f>
        <v>1</v>
      </c>
      <c r="CR81" s="15" cm="1">
        <f t="array" ref="CR81">_xlfn.IFS([1]original_ver!CS84="ประยุกต์",1,[1]original_ver!CS84="ไม่ประยุกต์",0,[1]original_ver!CS84="","")</f>
        <v>1</v>
      </c>
      <c r="CT81" s="15" cm="1">
        <f t="array" ref="CT81">_xlfn.IFS([1]original_ver!CV84="ประยุกต์",1,[1]original_ver!CV84="ไม่ประยุกต์",0,[1]original_ver!CV84="","")</f>
        <v>1</v>
      </c>
      <c r="CV81" s="15" cm="1">
        <f t="array" ref="CV81">_xlfn.IFS([1]original_ver!CY84="ประยุกต์",1,[1]original_ver!CY84="ไม่ประยุกต์",0,[1]original_ver!CY84="","")</f>
        <v>1</v>
      </c>
      <c r="CX81" s="15" cm="1">
        <f t="array" ref="CX81">_xlfn.IFS([1]original_ver!DB84="ประยุกต์",1,[1]original_ver!DB84="ไม่ประยุกต์",0,[1]original_ver!DB84="","")</f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H81" s="15">
        <v>2</v>
      </c>
      <c r="DI81" s="15">
        <v>3</v>
      </c>
      <c r="DJ81" s="15">
        <v>1</v>
      </c>
      <c r="DK81" s="15">
        <v>3</v>
      </c>
      <c r="DR81" s="166">
        <v>4.4000000000000004</v>
      </c>
      <c r="DS81" s="166">
        <v>4.666666666666667</v>
      </c>
      <c r="DT81" s="166">
        <v>4.5</v>
      </c>
      <c r="DU81" s="166">
        <v>4.4000000000000004</v>
      </c>
      <c r="DV81" s="166">
        <v>4.333333333333333</v>
      </c>
      <c r="DW81" s="148">
        <v>5</v>
      </c>
      <c r="DX81" s="152">
        <v>4.8</v>
      </c>
      <c r="DY81" s="152">
        <v>5</v>
      </c>
      <c r="DZ81" s="148">
        <v>4.25</v>
      </c>
      <c r="EA81" s="152">
        <v>4.4000000000000004</v>
      </c>
      <c r="EB81" s="152">
        <v>4.666666666666667</v>
      </c>
      <c r="EC81" s="152">
        <v>4.75</v>
      </c>
    </row>
    <row r="82" spans="1:133" hidden="1" x14ac:dyDescent="0.2">
      <c r="A82" s="15">
        <v>208</v>
      </c>
      <c r="B82" s="16" t="s">
        <v>636</v>
      </c>
      <c r="C82" cm="1">
        <f t="array" ref="C82">_xlfn.IFS([1]original_ver!D85="Participant",1,[1]original_ver!D85="Non-Participant",0,[1]original_ver!D85="","")</f>
        <v>0</v>
      </c>
      <c r="D82" s="37">
        <v>6</v>
      </c>
      <c r="E82" s="17" cm="1">
        <f t="array" ref="E82">_xlfn.IFS([1]original_ver!F85="ชาย",1,[1]original_ver!F85="หญิง",0,[1]original_ver!F85="","")</f>
        <v>0</v>
      </c>
      <c r="F82" s="17">
        <v>62</v>
      </c>
      <c r="G82" s="17" cm="1">
        <f t="array" ref="G82">_xlfn.IFS([1]original_ver!H85="ไม่มีการศึกษา",0,[1]original_ver!H85="ประถมศึกษา",1,[1]original_ver!H85="มัธยมศึกษาตอนต้น",2,[1]original_ver!H85="มัธยมศึกษาตอนปลาย",3,[1]original_ver!H85="อนุปริญญา (ปวช., ปวส., ฝึกหัดครู)",4,[1]original_ver!H85="ปริญญาตรี",5,[1]original_ver!H85="สูงกว่าปริญญาตรี",6,[1]original_ver!H85="","")</f>
        <v>1</v>
      </c>
      <c r="H82" s="17" cm="1">
        <f t="array" ref="H82">_xlfn.IFS([1]original_ver!I85="โสด",1,[1]original_ver!I85="สมรส/อยู่ด้วยกัน",2,[1]original_ver!I85="หย่าร้าง/แยกกันอยู่",3,[1]original_ver!I85="หม้าย",4,[1]original_ver!I85="","")</f>
        <v>2</v>
      </c>
      <c r="I82" s="17">
        <v>4</v>
      </c>
      <c r="J82" s="17">
        <v>10</v>
      </c>
      <c r="K82" s="17" cm="1">
        <f t="array" ref="K82">_xlfn.IFS([1]original_ver!L85="ใช่",1,[1]original_ver!L85="ไม่ใช่",0,[1]original_ver!L85="","")</f>
        <v>0</v>
      </c>
      <c r="L82" s="17" cm="1">
        <f t="array" ref="L82">_xlfn.IFS([1]original_ver!M85="กู้ยืม",1,[1]original_ver!M85="ไม่กู้ยืม",0,[1]original_ver!M85="","")</f>
        <v>0</v>
      </c>
      <c r="M82" s="17">
        <f t="shared" si="6"/>
        <v>1</v>
      </c>
      <c r="N82" s="18">
        <v>250000</v>
      </c>
      <c r="O82" s="17" cm="1">
        <f t="array" ref="O82">_xlfn.IFS([1]original_ver!O85="ใช่",1,[1]original_ver!O85="ไม่ใช่",0,[1]original_ver!O85="","")</f>
        <v>1</v>
      </c>
      <c r="P82" s="15">
        <v>1</v>
      </c>
      <c r="Q82" s="15">
        <v>1</v>
      </c>
      <c r="R82" s="15">
        <v>17</v>
      </c>
      <c r="S82" s="22">
        <v>13600</v>
      </c>
      <c r="T82" s="19">
        <v>10</v>
      </c>
      <c r="U82" s="20">
        <f t="shared" si="7"/>
        <v>800</v>
      </c>
      <c r="AA82" s="15">
        <v>1</v>
      </c>
      <c r="AB82" s="15">
        <v>1</v>
      </c>
      <c r="AC82" s="15">
        <v>17</v>
      </c>
      <c r="AD82" s="22">
        <v>11900</v>
      </c>
      <c r="AE82" s="23">
        <v>10</v>
      </c>
      <c r="AF82" s="27">
        <f>$AD82/$AC82</f>
        <v>700</v>
      </c>
      <c r="CD82" s="25">
        <v>3.25</v>
      </c>
      <c r="CE82" s="25">
        <v>3.3333333333333335</v>
      </c>
      <c r="CF82" s="25">
        <v>3</v>
      </c>
      <c r="CG82" s="25">
        <v>2.5</v>
      </c>
      <c r="CH82" s="25">
        <v>3.5</v>
      </c>
      <c r="CI82">
        <v>3</v>
      </c>
      <c r="CJ82" cm="1">
        <f t="array" ref="CJ82">_xlfn.IFS([1]original_ver!CH85="จากการเข้าร่วมกิจกรรมอบรม ที่จัดโดยโครงการเกษตรกรปราดเปรื่อง (Smart Farmer)",1,[1]original_ver!CH85="จากการเข้าร่วมกิจกรรมอบรม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ๆ",3,[1]original_ver!CH85="จากการเรียนรู้ผ่านประสบการณ์ของผู้อื่น ได้แก่ เพื่อนบ้าน พี่น้อง เพื่อน และญาติ เป็นต้น",4,[1]original_ver!CH85="ไม่ได้เข้าร่วมกิจกรรมอบรมหรือเรียนรู้ใด ๆ (ข้ามไปข้อ 33)",5)</f>
        <v>2</v>
      </c>
      <c r="CK82" s="15" cm="1">
        <f t="array" ref="CK82">_xlfn.IFS([1]original_ver!CJ85="ความรู้ทางการเกษตรและการใช้เทคโนโลยีสำหรับการผลิตในฟาร์ม",1,[1]original_ver!CJ85="การวางแผนและจัดการฟาร์ม เช่น การเก็บเกี่ยว การเงิน และการวางแผนทางการตลาด",2,[1]original_ver!CJ85="การเป็นผู้ประกอบการทางการเกษตร",3,[1]original_ver!CJ85="การเพิ่มมูลค่าผลผลิต และการแปรรูปผลผลิต (รวมถึงการพัฒนาคุณภาพผลผลิต)",4,[1]original_ver!CJ85="","")</f>
        <v>1</v>
      </c>
      <c r="CL82" s="15">
        <v>4</v>
      </c>
      <c r="CM82" s="15">
        <v>2</v>
      </c>
      <c r="CN82" s="15" cm="1">
        <f t="array" ref="CN82">_xlfn.IFS([1]original_ver!CN85="ความรู้ทางการเกษตรและการใช้เทคโนโลยีสำหรับการผลิตในฟาร์ม",1,[1]original_ver!CN85="การวางแผนและจัดการฟาร์ม เช่น การเก็บเกี่ยว การเงิน และการวางแผนทางการตลาด",2,[1]original_ver!CN85="การเป็นผู้ประกอบการทางการเกษตร",3,[1]original_ver!CN85="การเพิ่มมูลค่าผลผลิต และการแปรรูปผลผลิต (รวมถึงการพัฒนาคุณภาพผลผลิต)",4,[1]original_ver!CN85="","")</f>
        <v>4</v>
      </c>
      <c r="CO82" s="15">
        <v>0</v>
      </c>
      <c r="CQ82" s="15" cm="1">
        <f t="array" ref="CQ82">_xlfn.IFS([1]original_ver!CR85="ประยุกต์",1,[1]original_ver!CR85="ไม่ประยุกต์",0,[1]original_ver!CR85="","")</f>
        <v>1</v>
      </c>
      <c r="CR82" s="15" cm="1">
        <f t="array" ref="CR82">_xlfn.IFS([1]original_ver!CS85="ประยุกต์",1,[1]original_ver!CS85="ไม่ประยุกต์",0,[1]original_ver!CS85="","")</f>
        <v>1</v>
      </c>
      <c r="CT82" s="15" cm="1">
        <f t="array" ref="CT82">_xlfn.IFS([1]original_ver!CV85="ประยุกต์",1,[1]original_ver!CV85="ไม่ประยุกต์",0,[1]original_ver!CV85="","")</f>
        <v>1</v>
      </c>
      <c r="CV82" s="15" cm="1">
        <f t="array" ref="CV82">_xlfn.IFS([1]original_ver!CY85="ประยุกต์",1,[1]original_ver!CY85="ไม่ประยุกต์",0,[1]original_ver!CY85="","")</f>
        <v>1</v>
      </c>
      <c r="CX82" s="15" cm="1">
        <f t="array" ref="CX82">_xlfn.IFS([1]original_ver!DB85="ประยุกต์",1,[1]original_ver!DB85="ไม่ประยุกต์",0,[1]original_ver!DB85="","")</f>
        <v>0</v>
      </c>
      <c r="CY82" s="15">
        <v>1</v>
      </c>
      <c r="CZ82" s="15"/>
      <c r="DA82" s="15"/>
      <c r="DB82" s="15"/>
      <c r="DC82" s="15"/>
      <c r="DD82" s="15"/>
      <c r="DE82" s="15"/>
      <c r="DF82" s="15">
        <v>1</v>
      </c>
      <c r="DG82" s="15">
        <v>2</v>
      </c>
      <c r="DH82" s="15">
        <v>2</v>
      </c>
      <c r="DI82" s="15">
        <v>2</v>
      </c>
      <c r="DN82" s="15"/>
      <c r="DO82" s="15"/>
      <c r="DP82" s="15"/>
      <c r="DR82" s="25">
        <v>4</v>
      </c>
      <c r="DS82" s="25">
        <v>3</v>
      </c>
      <c r="DT82">
        <v>2.75</v>
      </c>
      <c r="DU82" s="25">
        <v>4.2</v>
      </c>
      <c r="DV82" s="25">
        <v>3.6666666666666665</v>
      </c>
      <c r="DW82" s="25">
        <v>3.75</v>
      </c>
      <c r="DX82" s="27">
        <v>4.2</v>
      </c>
      <c r="DY82" s="27">
        <v>3.3333333333333335</v>
      </c>
      <c r="DZ82" s="27">
        <v>3.75</v>
      </c>
      <c r="EA82" s="27">
        <v>4.2</v>
      </c>
      <c r="EB82" s="27">
        <v>3.6666666666666665</v>
      </c>
      <c r="EC82">
        <v>3.75</v>
      </c>
    </row>
    <row r="83" spans="1:133" hidden="1" x14ac:dyDescent="0.2">
      <c r="A83" s="15">
        <v>308</v>
      </c>
      <c r="B83" s="16" t="s">
        <v>637</v>
      </c>
      <c r="C83" cm="1">
        <f t="array" ref="C83">_xlfn.IFS([1]original_ver!D86="Participant",1,[1]original_ver!D86="Non-Participant",0,[1]original_ver!D86="","")</f>
        <v>1</v>
      </c>
      <c r="D83">
        <v>5</v>
      </c>
      <c r="E83" s="17" cm="1">
        <f t="array" ref="E83">_xlfn.IFS([1]original_ver!F86="ชาย",1,[1]original_ver!F86="หญิง",0,[1]original_ver!F86="","")</f>
        <v>1</v>
      </c>
      <c r="F83" s="17">
        <v>55</v>
      </c>
      <c r="G83" s="17" cm="1">
        <f t="array" ref="G83">_xlfn.IFS([1]original_ver!H86="ไม่มีการศึกษา",0,[1]original_ver!H86="ประถมศึกษา",1,[1]original_ver!H86="มัธยมศึกษาตอนต้น",2,[1]original_ver!H86="มัธยมศึกษาตอนปลาย",3,[1]original_ver!H86="อนุปริญญา (ปวช., ปวส., ฝึกหัดครู)",4,[1]original_ver!H86="ปริญญาตรี",5,[1]original_ver!H86="สูงกว่าปริญญาตรี",6,[1]original_ver!H86="","")</f>
        <v>4</v>
      </c>
      <c r="H83" s="17" cm="1">
        <f t="array" ref="H83">_xlfn.IFS([1]original_ver!I86="โสด",1,[1]original_ver!I86="สมรส/อยู่ด้วยกัน",2,[1]original_ver!I86="หย่าร้าง/แยกกันอยู่",3,[1]original_ver!I86="หม้าย",4,[1]original_ver!I86="","")</f>
        <v>2</v>
      </c>
      <c r="I83" s="17">
        <v>4</v>
      </c>
      <c r="J83" s="17">
        <v>8</v>
      </c>
      <c r="K83" s="17" cm="1">
        <f t="array" ref="K83">_xlfn.IFS([1]original_ver!L86="ใช่",1,[1]original_ver!L86="ไม่ใช่",0,[1]original_ver!L86="","")</f>
        <v>0</v>
      </c>
      <c r="L83" s="17" cm="1">
        <f t="array" ref="L83">_xlfn.IFS([1]original_ver!M86="กู้ยืม",1,[1]original_ver!M86="ไม่กู้ยืม",0,[1]original_ver!M86="","")</f>
        <v>0</v>
      </c>
      <c r="M83" s="17">
        <f t="shared" si="6"/>
        <v>1</v>
      </c>
      <c r="N83" s="18">
        <v>60000</v>
      </c>
      <c r="O83" s="17" cm="1">
        <f t="array" ref="O83">_xlfn.IFS([1]original_ver!O86="ใช่",1,[1]original_ver!O86="ไม่ใช่",0,[1]original_ver!O86="","")</f>
        <v>0</v>
      </c>
      <c r="P83" s="15">
        <v>1</v>
      </c>
      <c r="Q83" s="15">
        <v>1</v>
      </c>
      <c r="R83" s="15">
        <v>10</v>
      </c>
      <c r="S83" s="15">
        <v>4000</v>
      </c>
      <c r="T83" s="19">
        <v>15</v>
      </c>
      <c r="U83" s="20">
        <f t="shared" si="7"/>
        <v>400</v>
      </c>
      <c r="AA83" s="15">
        <v>1</v>
      </c>
      <c r="AB83" s="15">
        <v>1</v>
      </c>
      <c r="AC83" s="15">
        <v>10</v>
      </c>
      <c r="AD83" s="15">
        <v>4500</v>
      </c>
      <c r="AE83" s="23">
        <v>13</v>
      </c>
      <c r="AF83" s="27">
        <f t="shared" ref="AF83:AF146" si="8">$AD83/$AC83</f>
        <v>450</v>
      </c>
      <c r="CD83" s="25">
        <v>4</v>
      </c>
      <c r="CE83" s="25">
        <v>4</v>
      </c>
      <c r="CF83" s="25">
        <v>4.333333333333333</v>
      </c>
      <c r="CG83" s="25">
        <v>3.5</v>
      </c>
      <c r="CH83" s="25">
        <v>4.5</v>
      </c>
      <c r="CI83">
        <v>4</v>
      </c>
      <c r="CJ83" cm="1">
        <f t="array" ref="CJ83">_xlfn.IFS([1]original_ver!CH86="จากการเข้าร่วมกิจกรรมอบรม ที่จัดโดยโครงการเกษตรกรปราดเปรื่อง (Smart Farmer)",1,[1]original_ver!CH86="จากการเข้าร่วมกิจกรรมอบรม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ๆ",3,[1]original_ver!CH86="จากการเรียนรู้ผ่านประสบการณ์ของผู้อื่น ได้แก่ เพื่อนบ้าน พี่น้อง เพื่อน และญาติ เป็นต้น",4,[1]original_ver!CH86="ไม่ได้เข้าร่วมกิจกรรมอบรมหรือเรียนรู้ใด ๆ (ข้ามไปข้อ 33)",5)</f>
        <v>5</v>
      </c>
      <c r="CK83" s="15" t="str" cm="1">
        <f t="array" ref="CK83">_xlfn.IFS([1]original_ver!CJ86="ความรู้ทางการเกษตรและการใช้เทคโนโลยีสำหรับการผลิตในฟาร์ม",1,[1]original_ver!CJ86="การวางแผนและจัดการฟาร์ม เช่น การเก็บเกี่ยว การเงิน และการวางแผนทางการตลาด",2,[1]original_ver!CJ86="การเป็นผู้ประกอบการทางการเกษตร",3,[1]original_ver!CJ86="การเพิ่มมูลค่าผลผลิต และการแปรรูปผลผลิต (รวมถึงการพัฒนาคุณภาพผลผลิต)",4,[1]original_ver!CJ86="","")</f>
        <v/>
      </c>
      <c r="CN83" s="15" t="str" cm="1">
        <f t="array" ref="CN83">_xlfn.IFS([1]original_ver!CN86="ความรู้ทางการเกษตรและการใช้เทคโนโลยีสำหรับการผลิตในฟาร์ม",1,[1]original_ver!CN86="การวางแผนและจัดการฟาร์ม เช่น การเก็บเกี่ยว การเงิน และการวางแผนทางการตลาด",2,[1]original_ver!CN86="การเป็นผู้ประกอบการทางการเกษตร",3,[1]original_ver!CN86="การเพิ่มมูลค่าผลผลิต และการแปรรูปผลผลิต (รวมถึงการพัฒนาคุณภาพผลผลิต)",4,[1]original_ver!CN86="","")</f>
        <v/>
      </c>
      <c r="CQ83" s="15" t="str" cm="1">
        <f t="array" ref="CQ83">_xlfn.IFS([1]original_ver!CR86="ประยุกต์",1,[1]original_ver!CR86="ไม่ประยุกต์",0,[1]original_ver!CR86="","")</f>
        <v/>
      </c>
      <c r="CR83" s="15" t="str" cm="1">
        <f t="array" ref="CR83">_xlfn.IFS([1]original_ver!CS86="ประยุกต์",1,[1]original_ver!CS86="ไม่ประยุกต์",0,[1]original_ver!CS86="","")</f>
        <v/>
      </c>
      <c r="CT83" s="15" t="str" cm="1">
        <f t="array" ref="CT83">_xlfn.IFS([1]original_ver!CV86="ประยุกต์",1,[1]original_ver!CV86="ไม่ประยุกต์",0,[1]original_ver!CV86="","")</f>
        <v/>
      </c>
      <c r="CV83" s="15" t="str" cm="1">
        <f t="array" ref="CV83">_xlfn.IFS([1]original_ver!CY86="ประยุกต์",1,[1]original_ver!CY86="ไม่ประยุกต์",0,[1]original_ver!CY86="","")</f>
        <v/>
      </c>
      <c r="CX83" s="15" t="str" cm="1">
        <f t="array" ref="CX83">_xlfn.IFS([1]original_ver!DB86="ประยุกต์",1,[1]original_ver!DB86="ไม่ประยุกต์",0,[1]original_ver!DB86="","")</f>
        <v/>
      </c>
      <c r="DQ83" s="15" t="s">
        <v>612</v>
      </c>
      <c r="DR83" s="25">
        <v>4</v>
      </c>
      <c r="DS83" s="25">
        <v>4</v>
      </c>
      <c r="DT83">
        <v>4</v>
      </c>
      <c r="DU83" s="25">
        <v>4.2</v>
      </c>
      <c r="DV83" s="25">
        <v>4.333333333333333</v>
      </c>
      <c r="DW83" s="25">
        <v>3.5</v>
      </c>
      <c r="DX83" s="27">
        <v>4.4000000000000004</v>
      </c>
      <c r="DY83" s="27">
        <v>4.666666666666667</v>
      </c>
      <c r="DZ83" s="27">
        <v>4.75</v>
      </c>
      <c r="EA83" s="27">
        <v>4.2</v>
      </c>
      <c r="EB83" s="27">
        <v>3.6666666666666665</v>
      </c>
      <c r="EC83">
        <v>3.75</v>
      </c>
    </row>
    <row r="84" spans="1:133" hidden="1" x14ac:dyDescent="0.2">
      <c r="A84" s="15">
        <v>316</v>
      </c>
      <c r="B84" s="16" t="s">
        <v>638</v>
      </c>
      <c r="C84" cm="1">
        <f t="array" ref="C84">_xlfn.IFS([1]original_ver!D87="Participant",1,[1]original_ver!D87="Non-Participant",0,[1]original_ver!D87="","")</f>
        <v>1</v>
      </c>
      <c r="D84">
        <v>5</v>
      </c>
      <c r="E84" s="17" cm="1">
        <f t="array" ref="E84">_xlfn.IFS([1]original_ver!F87="ชาย",1,[1]original_ver!F87="หญิง",0,[1]original_ver!F87="","")</f>
        <v>1</v>
      </c>
      <c r="F84" s="17">
        <v>47</v>
      </c>
      <c r="G84" s="17" cm="1">
        <f t="array" ref="G84">_xlfn.IFS([1]original_ver!H87="ไม่มีการศึกษา",0,[1]original_ver!H87="ประถมศึกษา",1,[1]original_ver!H87="มัธยมศึกษาตอนต้น",2,[1]original_ver!H87="มัธยมศึกษาตอนปลาย",3,[1]original_ver!H87="อนุปริญญา (ปวช., ปวส., ฝึกหัดครู)",4,[1]original_ver!H87="ปริญญาตรี",5,[1]original_ver!H87="สูงกว่าปริญญาตรี",6,[1]original_ver!H87="","")</f>
        <v>5</v>
      </c>
      <c r="H84" s="17" cm="1">
        <f t="array" ref="H84">_xlfn.IFS([1]original_ver!I87="โสด",1,[1]original_ver!I87="สมรส/อยู่ด้วยกัน",2,[1]original_ver!I87="หย่าร้าง/แยกกันอยู่",3,[1]original_ver!I87="หม้าย",4,[1]original_ver!I87="","")</f>
        <v>1</v>
      </c>
      <c r="I84" s="17">
        <v>3</v>
      </c>
      <c r="J84" s="17">
        <v>6</v>
      </c>
      <c r="K84" s="17" cm="1">
        <f t="array" ref="K84">_xlfn.IFS([1]original_ver!L87="ใช่",1,[1]original_ver!L87="ไม่ใช่",0,[1]original_ver!L87="","")</f>
        <v>1</v>
      </c>
      <c r="L84" s="17" cm="1">
        <f t="array" ref="L84">_xlfn.IFS([1]original_ver!M87="กู้ยืม",1,[1]original_ver!M87="ไม่กู้ยืม",0,[1]original_ver!M87="","")</f>
        <v>0</v>
      </c>
      <c r="M84" s="17">
        <f t="shared" si="6"/>
        <v>1</v>
      </c>
      <c r="N84" s="18">
        <v>70000</v>
      </c>
      <c r="O84" s="17" cm="1">
        <f t="array" ref="O84">_xlfn.IFS([1]original_ver!O87="ใช่",1,[1]original_ver!O87="ไม่ใช่",0,[1]original_ver!O87="","")</f>
        <v>0</v>
      </c>
      <c r="P84" s="15">
        <v>1</v>
      </c>
      <c r="Q84" s="15">
        <v>1</v>
      </c>
      <c r="R84" s="15">
        <v>6</v>
      </c>
      <c r="S84" s="15">
        <v>4000</v>
      </c>
      <c r="T84" s="19">
        <v>14</v>
      </c>
      <c r="U84" s="20">
        <f t="shared" si="7"/>
        <v>666.66666666666663</v>
      </c>
      <c r="AA84" s="15">
        <v>1</v>
      </c>
      <c r="AB84" s="15">
        <v>1</v>
      </c>
      <c r="AC84" s="15">
        <v>6</v>
      </c>
      <c r="AD84" s="15">
        <v>4500</v>
      </c>
      <c r="AE84" s="23">
        <v>15</v>
      </c>
      <c r="AF84" s="27">
        <f t="shared" si="8"/>
        <v>750</v>
      </c>
      <c r="CD84" s="25">
        <v>4</v>
      </c>
      <c r="CE84" s="25">
        <v>4</v>
      </c>
      <c r="CF84" s="25">
        <v>4</v>
      </c>
      <c r="CG84" s="25">
        <v>4.5</v>
      </c>
      <c r="CH84" s="25">
        <v>3.5</v>
      </c>
      <c r="CI84">
        <v>4</v>
      </c>
      <c r="CJ84" cm="1">
        <f t="array" ref="CJ84">_xlfn.IFS([1]original_ver!CH87="จากการเข้าร่วมกิจกรรมอบรม ที่จัดโดยโครงการเกษตรกรปราดเปรื่อง (Smart Farmer)",1,[1]original_ver!CH87="จากการเข้าร่วมกิจกรรมอบรม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ๆ",3,[1]original_ver!CH87="จากการเรียนรู้ผ่านประสบการณ์ของผู้อื่น ได้แก่ เพื่อนบ้าน พี่น้อง เพื่อน และญาติ เป็นต้น",4,[1]original_ver!CH87="ไม่ได้เข้าร่วมกิจกรรมอบรมหรือเรียนรู้ใด ๆ (ข้ามไปข้อ 33)",5)</f>
        <v>1</v>
      </c>
      <c r="CK84" s="15" cm="1">
        <f t="array" ref="CK84">_xlfn.IFS([1]original_ver!CJ87="ความรู้ทางการเกษตรและการใช้เทคโนโลยีสำหรับการผลิตในฟาร์ม",1,[1]original_ver!CJ87="การวางแผนและจัดการฟาร์ม เช่น การเก็บเกี่ยว การเงิน และการวางแผนทางการตลาด",2,[1]original_ver!CJ87="การเป็นผู้ประกอบการทางการเกษตร",3,[1]original_ver!CJ87="การเพิ่มมูลค่าผลผลิต และการแปรรูปผลผลิต (รวมถึงการพัฒนาคุณภาพผลผลิต)",4,[1]original_ver!CJ87="","")</f>
        <v>2</v>
      </c>
      <c r="CL84" s="15">
        <v>3</v>
      </c>
      <c r="CM84" s="15">
        <v>2</v>
      </c>
      <c r="CN84" s="15" cm="1">
        <f t="array" ref="CN84">_xlfn.IFS([1]original_ver!CN87="ความรู้ทางการเกษตรและการใช้เทคโนโลยีสำหรับการผลิตในฟาร์ม",1,[1]original_ver!CN87="การวางแผนและจัดการฟาร์ม เช่น การเก็บเกี่ยว การเงิน และการวางแผนทางการตลาด",2,[1]original_ver!CN87="การเป็นผู้ประกอบการทางการเกษตร",3,[1]original_ver!CN87="การเพิ่มมูลค่าผลผลิต และการแปรรูปผลผลิต (รวมถึงการพัฒนาคุณภาพผลผลิต)",4,[1]original_ver!CN87="","")</f>
        <v>4</v>
      </c>
      <c r="CO84" s="15">
        <v>1</v>
      </c>
      <c r="CP84" s="15">
        <v>1</v>
      </c>
      <c r="CQ84" s="15" cm="1">
        <f t="array" ref="CQ84">_xlfn.IFS([1]original_ver!CR87="ประยุกต์",1,[1]original_ver!CR87="ไม่ประยุกต์",0,[1]original_ver!CR87="","")</f>
        <v>1</v>
      </c>
      <c r="CR84" s="15" cm="1">
        <f t="array" ref="CR84">_xlfn.IFS([1]original_ver!CS87="ประยุกต์",1,[1]original_ver!CS87="ไม่ประยุกต์",0,[1]original_ver!CS87="","")</f>
        <v>1</v>
      </c>
      <c r="CT84" s="15" cm="1">
        <f t="array" ref="CT84">_xlfn.IFS([1]original_ver!CV87="ประยุกต์",1,[1]original_ver!CV87="ไม่ประยุกต์",0,[1]original_ver!CV87="","")</f>
        <v>1</v>
      </c>
      <c r="CV84" s="15" cm="1">
        <f t="array" ref="CV84">_xlfn.IFS([1]original_ver!CY87="ประยุกต์",1,[1]original_ver!CY87="ไม่ประยุกต์",0,[1]original_ver!CY87="","")</f>
        <v>1</v>
      </c>
      <c r="CX84" s="15" cm="1">
        <f t="array" ref="CX84">_xlfn.IFS([1]original_ver!DB87="ประยุกต์",1,[1]original_ver!DB87="ไม่ประยุกต์",0,[1]original_ver!DB87="","")</f>
        <v>1</v>
      </c>
      <c r="DF84" s="15">
        <v>1</v>
      </c>
      <c r="DG84" s="15">
        <v>3</v>
      </c>
      <c r="DL84" s="15">
        <v>2</v>
      </c>
      <c r="DM84" s="15">
        <v>3</v>
      </c>
      <c r="DR84" s="25">
        <v>4.2</v>
      </c>
      <c r="DS84" s="25">
        <v>4</v>
      </c>
      <c r="DT84">
        <v>3.75</v>
      </c>
      <c r="DU84" s="25">
        <v>3.6</v>
      </c>
      <c r="DV84" s="25">
        <v>4.333333333333333</v>
      </c>
      <c r="DW84" s="25">
        <v>3.5</v>
      </c>
      <c r="DX84" s="27">
        <v>4.5999999999999996</v>
      </c>
      <c r="DY84" s="27">
        <v>4.333333333333333</v>
      </c>
      <c r="DZ84" s="27">
        <v>4.75</v>
      </c>
      <c r="EA84" s="27">
        <v>4.8</v>
      </c>
      <c r="EB84" s="27">
        <v>4</v>
      </c>
      <c r="EC84">
        <v>5</v>
      </c>
    </row>
    <row r="85" spans="1:133" hidden="1" x14ac:dyDescent="0.2">
      <c r="A85" s="15">
        <v>317</v>
      </c>
      <c r="B85" s="16" t="s">
        <v>639</v>
      </c>
      <c r="C85" cm="1">
        <f t="array" ref="C85">_xlfn.IFS([1]original_ver!D88="Participant",1,[1]original_ver!D88="Non-Participant",0,[1]original_ver!D88="","")</f>
        <v>1</v>
      </c>
      <c r="D85">
        <v>1</v>
      </c>
      <c r="E85" s="17" cm="1">
        <f t="array" ref="E85">_xlfn.IFS([1]original_ver!F88="ชาย",1,[1]original_ver!F88="หญิง",0,[1]original_ver!F88="","")</f>
        <v>1</v>
      </c>
      <c r="F85" s="17">
        <v>56</v>
      </c>
      <c r="G85" s="17" cm="1">
        <f t="array" ref="G85">_xlfn.IFS([1]original_ver!H88="ไม่มีการศึกษา",0,[1]original_ver!H88="ประถมศึกษา",1,[1]original_ver!H88="มัธยมศึกษาตอนต้น",2,[1]original_ver!H88="มัธยมศึกษาตอนปลาย",3,[1]original_ver!H88="อนุปริญญา (ปวช., ปวส., ฝึกหัดครู)",4,[1]original_ver!H88="ปริญญาตรี",5,[1]original_ver!H88="สูงกว่าปริญญาตรี",6,[1]original_ver!H88="","")</f>
        <v>5</v>
      </c>
      <c r="H85" s="17" cm="1">
        <f t="array" ref="H85">_xlfn.IFS([1]original_ver!I88="โสด",1,[1]original_ver!I88="สมรส/อยู่ด้วยกัน",2,[1]original_ver!I88="หย่าร้าง/แยกกันอยู่",3,[1]original_ver!I88="หม้าย",4,[1]original_ver!I88="","")</f>
        <v>1</v>
      </c>
      <c r="I85" s="17">
        <v>3</v>
      </c>
      <c r="J85" s="17">
        <v>8</v>
      </c>
      <c r="K85" s="17" cm="1">
        <f t="array" ref="K85">_xlfn.IFS([1]original_ver!L88="ใช่",1,[1]original_ver!L88="ไม่ใช่",0,[1]original_ver!L88="","")</f>
        <v>1</v>
      </c>
      <c r="L85" s="17" cm="1">
        <f t="array" ref="L85">_xlfn.IFS([1]original_ver!M88="กู้ยืม",1,[1]original_ver!M88="ไม่กู้ยืม",0,[1]original_ver!M88="","")</f>
        <v>0</v>
      </c>
      <c r="M85" s="17">
        <f t="shared" si="6"/>
        <v>1</v>
      </c>
      <c r="N85" s="18">
        <v>80000</v>
      </c>
      <c r="O85" s="17" cm="1">
        <f t="array" ref="O85">_xlfn.IFS([1]original_ver!O88="ใช่",1,[1]original_ver!O88="ไม่ใช่",0,[1]original_ver!O88="","")</f>
        <v>0</v>
      </c>
      <c r="P85" s="15">
        <v>1</v>
      </c>
      <c r="Q85" s="15">
        <v>1</v>
      </c>
      <c r="R85" s="15">
        <v>18</v>
      </c>
      <c r="S85" s="15">
        <v>7500</v>
      </c>
      <c r="T85" s="19">
        <v>15</v>
      </c>
      <c r="U85" s="20">
        <f t="shared" si="7"/>
        <v>416.66666666666669</v>
      </c>
      <c r="AA85" s="15">
        <v>1</v>
      </c>
      <c r="AB85" s="15">
        <v>1</v>
      </c>
      <c r="AC85" s="15">
        <v>18</v>
      </c>
      <c r="AD85" s="15">
        <v>7000</v>
      </c>
      <c r="AE85" s="23">
        <v>15</v>
      </c>
      <c r="AF85" s="27">
        <f t="shared" si="8"/>
        <v>388.88888888888891</v>
      </c>
      <c r="CD85" s="25">
        <v>4</v>
      </c>
      <c r="CE85" s="25">
        <v>4</v>
      </c>
      <c r="CF85" s="25">
        <v>4.333333333333333</v>
      </c>
      <c r="CG85" s="25">
        <v>4.5</v>
      </c>
      <c r="CH85" s="25">
        <v>3.5</v>
      </c>
      <c r="CI85">
        <v>3</v>
      </c>
      <c r="CJ85" cm="1">
        <f t="array" ref="CJ85">_xlfn.IFS([1]original_ver!CH88="จากการเข้าร่วมกิจกรรมอบรม ที่จัดโดยโครงการเกษตรกรปราดเปรื่อง (Smart Farmer)",1,[1]original_ver!CH88="จากการเข้าร่วมกิจกรรมอบรม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ๆ",3,[1]original_ver!CH88="จากการเรียนรู้ผ่านประสบการณ์ของผู้อื่น ได้แก่ เพื่อนบ้าน พี่น้อง เพื่อน และญาติ เป็นต้น",4,[1]original_ver!CH88="ไม่ได้เข้าร่วมกิจกรรมอบรมหรือเรียนรู้ใด ๆ (ข้ามไปข้อ 33)",5)</f>
        <v>5</v>
      </c>
      <c r="CK85" s="15" t="str" cm="1">
        <f t="array" ref="CK85">_xlfn.IFS([1]original_ver!CJ88="ความรู้ทางการเกษตรและการใช้เทคโนโลยีสำหรับการผลิตในฟาร์ม",1,[1]original_ver!CJ88="การวางแผนและจัดการฟาร์ม เช่น การเก็บเกี่ยว การเงิน และการวางแผนทางการตลาด",2,[1]original_ver!CJ88="การเป็นผู้ประกอบการทางการเกษตร",3,[1]original_ver!CJ88="การเพิ่มมูลค่าผลผลิต และการแปรรูปผลผลิต (รวมถึงการพัฒนาคุณภาพผลผลิต)",4,[1]original_ver!CJ88="","")</f>
        <v/>
      </c>
      <c r="CN85" s="15" t="str" cm="1">
        <f t="array" ref="CN85">_xlfn.IFS([1]original_ver!CN88="ความรู้ทางการเกษตรและการใช้เทคโนโลยีสำหรับการผลิตในฟาร์ม",1,[1]original_ver!CN88="การวางแผนและจัดการฟาร์ม เช่น การเก็บเกี่ยว การเงิน และการวางแผนทางการตลาด",2,[1]original_ver!CN88="การเป็นผู้ประกอบการทางการเกษตร",3,[1]original_ver!CN88="การเพิ่มมูลค่าผลผลิต และการแปรรูปผลผลิต (รวมถึงการพัฒนาคุณภาพผลผลิต)",4,[1]original_ver!CN88="","")</f>
        <v/>
      </c>
      <c r="CQ85" s="15" t="str" cm="1">
        <f t="array" ref="CQ85">_xlfn.IFS([1]original_ver!CR88="ประยุกต์",1,[1]original_ver!CR88="ไม่ประยุกต์",0,[1]original_ver!CR88="","")</f>
        <v/>
      </c>
      <c r="CR85" s="15" t="str" cm="1">
        <f t="array" ref="CR85">_xlfn.IFS([1]original_ver!CS88="ประยุกต์",1,[1]original_ver!CS88="ไม่ประยุกต์",0,[1]original_ver!CS88="","")</f>
        <v/>
      </c>
      <c r="CT85" s="15" t="str" cm="1">
        <f t="array" ref="CT85">_xlfn.IFS([1]original_ver!CV88="ประยุกต์",1,[1]original_ver!CV88="ไม่ประยุกต์",0,[1]original_ver!CV88="","")</f>
        <v/>
      </c>
      <c r="CV85" s="15" t="str" cm="1">
        <f t="array" ref="CV85">_xlfn.IFS([1]original_ver!CY88="ประยุกต์",1,[1]original_ver!CY88="ไม่ประยุกต์",0,[1]original_ver!CY88="","")</f>
        <v/>
      </c>
      <c r="CX85" s="15" t="str" cm="1">
        <f t="array" ref="CX85">_xlfn.IFS([1]original_ver!DB88="ประยุกต์",1,[1]original_ver!DB88="ไม่ประยุกต์",0,[1]original_ver!DB88="","")</f>
        <v/>
      </c>
      <c r="DF85" s="15">
        <v>2</v>
      </c>
      <c r="DG85" s="15">
        <v>2</v>
      </c>
      <c r="DH85" s="15">
        <v>1</v>
      </c>
      <c r="DI85" s="15">
        <v>1</v>
      </c>
      <c r="DR85" s="166">
        <v>4.5999999999999996</v>
      </c>
      <c r="DS85" s="166">
        <v>4</v>
      </c>
      <c r="DT85" s="166">
        <v>3.5</v>
      </c>
      <c r="DU85" s="166">
        <v>3.4</v>
      </c>
      <c r="DV85" s="166">
        <v>3.6666666666666665</v>
      </c>
      <c r="DW85" s="148">
        <v>3.5</v>
      </c>
      <c r="DX85" s="152">
        <v>4.2</v>
      </c>
      <c r="DY85" s="152">
        <v>4.333333333333333</v>
      </c>
      <c r="DZ85" s="148">
        <v>4</v>
      </c>
      <c r="EA85" s="152">
        <v>3.4</v>
      </c>
      <c r="EB85" s="152">
        <v>3.6666666666666665</v>
      </c>
      <c r="EC85" s="152">
        <v>4.25</v>
      </c>
    </row>
    <row r="86" spans="1:133" hidden="1" x14ac:dyDescent="0.2">
      <c r="A86" s="15">
        <v>321</v>
      </c>
      <c r="B86" s="16" t="s">
        <v>640</v>
      </c>
      <c r="C86" cm="1">
        <f t="array" ref="C86">_xlfn.IFS([1]original_ver!D89="Participant",1,[1]original_ver!D89="Non-Participant",0,[1]original_ver!D89="","")</f>
        <v>1</v>
      </c>
      <c r="D86">
        <v>6</v>
      </c>
      <c r="E86" s="17" cm="1">
        <f t="array" ref="E86">_xlfn.IFS([1]original_ver!F89="ชาย",1,[1]original_ver!F89="หญิง",0,[1]original_ver!F89="","")</f>
        <v>1</v>
      </c>
      <c r="F86" s="17">
        <v>41</v>
      </c>
      <c r="G86" s="17" cm="1">
        <f t="array" ref="G86">_xlfn.IFS([1]original_ver!H89="ไม่มีการศึกษา",0,[1]original_ver!H89="ประถมศึกษา",1,[1]original_ver!H89="มัธยมศึกษาตอนต้น",2,[1]original_ver!H89="มัธยมศึกษาตอนปลาย",3,[1]original_ver!H89="อนุปริญญา (ปวช., ปวส., ฝึกหัดครู)",4,[1]original_ver!H89="ปริญญาตรี",5,[1]original_ver!H89="สูงกว่าปริญญาตรี",6,[1]original_ver!H89="","")</f>
        <v>3</v>
      </c>
      <c r="H86" s="17" cm="1">
        <f t="array" ref="H86">_xlfn.IFS([1]original_ver!I89="โสด",1,[1]original_ver!I89="สมรส/อยู่ด้วยกัน",2,[1]original_ver!I89="หย่าร้าง/แยกกันอยู่",3,[1]original_ver!I89="หม้าย",4,[1]original_ver!I89="","")</f>
        <v>2</v>
      </c>
      <c r="I86" s="17">
        <v>5</v>
      </c>
      <c r="J86" s="17">
        <v>15</v>
      </c>
      <c r="K86" s="17" cm="1">
        <f t="array" ref="K86">_xlfn.IFS([1]original_ver!L89="ใช่",1,[1]original_ver!L89="ไม่ใช่",0,[1]original_ver!L89="","")</f>
        <v>1</v>
      </c>
      <c r="L86" s="17" cm="1">
        <f t="array" ref="L86">_xlfn.IFS([1]original_ver!M89="กู้ยืม",1,[1]original_ver!M89="ไม่กู้ยืม",0,[1]original_ver!M89="","")</f>
        <v>0</v>
      </c>
      <c r="M86" s="17">
        <f t="shared" si="6"/>
        <v>0</v>
      </c>
      <c r="N86" s="18"/>
      <c r="O86" s="17" cm="1">
        <f t="array" ref="O86">_xlfn.IFS([1]original_ver!O89="ใช่",1,[1]original_ver!O89="ไม่ใช่",0,[1]original_ver!O89="","")</f>
        <v>0</v>
      </c>
      <c r="P86" s="15">
        <v>1</v>
      </c>
      <c r="Q86" s="15">
        <v>1</v>
      </c>
      <c r="R86" s="15">
        <v>16</v>
      </c>
      <c r="S86" s="15">
        <v>10000</v>
      </c>
      <c r="T86" s="19">
        <v>13</v>
      </c>
      <c r="U86" s="20">
        <f t="shared" si="7"/>
        <v>625</v>
      </c>
      <c r="AA86" s="15">
        <v>1</v>
      </c>
      <c r="AB86" s="15">
        <v>1</v>
      </c>
      <c r="AC86" s="15">
        <v>16</v>
      </c>
      <c r="AD86" s="15">
        <v>12000</v>
      </c>
      <c r="AE86" s="23">
        <v>15</v>
      </c>
      <c r="AF86" s="27">
        <f t="shared" si="8"/>
        <v>750</v>
      </c>
      <c r="CD86" s="25">
        <v>2</v>
      </c>
      <c r="CE86" s="25">
        <v>3.3333333333333335</v>
      </c>
      <c r="CF86" s="25">
        <v>1.6666666666666667</v>
      </c>
      <c r="CG86" s="25">
        <v>2.5</v>
      </c>
      <c r="CH86" s="25">
        <v>3.5</v>
      </c>
      <c r="CI86">
        <v>2</v>
      </c>
      <c r="CJ86" cm="1">
        <f t="array" ref="CJ86">_xlfn.IFS([1]original_ver!CH89="จากการเข้าร่วมกิจกรรมอบรม ที่จัดโดยโครงการเกษตรกรปราดเปรื่อง (Smart Farmer)",1,[1]original_ver!CH89="จากการเข้าร่วมกิจกรรมอบรม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ๆ",3,[1]original_ver!CH89="จากการเรียนรู้ผ่านประสบการณ์ของผู้อื่น ได้แก่ เพื่อนบ้าน พี่น้อง เพื่อน และญาติ เป็นต้น",4,[1]original_ver!CH89="ไม่ได้เข้าร่วมกิจกรรมอบรมหรือเรียนรู้ใด ๆ (ข้ามไปข้อ 33)",5)</f>
        <v>5</v>
      </c>
      <c r="CK86" s="15" t="str" cm="1">
        <f t="array" ref="CK86">_xlfn.IFS([1]original_ver!CJ89="ความรู้ทางการเกษตรและการใช้เทคโนโลยีสำหรับการผลิตในฟาร์ม",1,[1]original_ver!CJ89="การวางแผนและจัดการฟาร์ม เช่น การเก็บเกี่ยว การเงิน และการวางแผนทางการตลาด",2,[1]original_ver!CJ89="การเป็นผู้ประกอบการทางการเกษตร",3,[1]original_ver!CJ89="การเพิ่มมูลค่าผลผลิต และการแปรรูปผลผลิต (รวมถึงการพัฒนาคุณภาพผลผลิต)",4,[1]original_ver!CJ89="","")</f>
        <v/>
      </c>
      <c r="CN86" s="15" t="str" cm="1">
        <f t="array" ref="CN86">_xlfn.IFS([1]original_ver!CN89="ความรู้ทางการเกษตรและการใช้เทคโนโลยีสำหรับการผลิตในฟาร์ม",1,[1]original_ver!CN89="การวางแผนและจัดการฟาร์ม เช่น การเก็บเกี่ยว การเงิน และการวางแผนทางการตลาด",2,[1]original_ver!CN89="การเป็นผู้ประกอบการทางการเกษตร",3,[1]original_ver!CN89="การเพิ่มมูลค่าผลผลิต และการแปรรูปผลผลิต (รวมถึงการพัฒนาคุณภาพผลผลิต)",4,[1]original_ver!CN89="","")</f>
        <v/>
      </c>
      <c r="CQ86" s="15" t="str" cm="1">
        <f t="array" ref="CQ86">_xlfn.IFS([1]original_ver!CR89="ประยุกต์",1,[1]original_ver!CR89="ไม่ประยุกต์",0,[1]original_ver!CR89="","")</f>
        <v/>
      </c>
      <c r="CR86" s="15" t="str" cm="1">
        <f t="array" ref="CR86">_xlfn.IFS([1]original_ver!CS89="ประยุกต์",1,[1]original_ver!CS89="ไม่ประยุกต์",0,[1]original_ver!CS89="","")</f>
        <v/>
      </c>
      <c r="CT86" s="15" t="str" cm="1">
        <f t="array" ref="CT86">_xlfn.IFS([1]original_ver!CV89="ประยุกต์",1,[1]original_ver!CV89="ไม่ประยุกต์",0,[1]original_ver!CV89="","")</f>
        <v/>
      </c>
      <c r="CV86" s="15" t="str" cm="1">
        <f t="array" ref="CV86">_xlfn.IFS([1]original_ver!CY89="ประยุกต์",1,[1]original_ver!CY89="ไม่ประยุกต์",0,[1]original_ver!CY89="","")</f>
        <v/>
      </c>
      <c r="CX86" s="15" t="str" cm="1">
        <f t="array" ref="CX86">_xlfn.IFS([1]original_ver!DB89="ประยุกต์",1,[1]original_ver!DB89="ไม่ประยุกต์",0,[1]original_ver!DB89="","")</f>
        <v/>
      </c>
      <c r="DF86" s="15">
        <v>1</v>
      </c>
      <c r="DG86" s="15">
        <v>3</v>
      </c>
      <c r="DJ86" s="15">
        <v>2</v>
      </c>
      <c r="DK86" s="15">
        <v>3</v>
      </c>
      <c r="DR86" s="25">
        <v>3.4</v>
      </c>
      <c r="DS86" s="25">
        <v>3.3333333333333335</v>
      </c>
      <c r="DT86">
        <v>3</v>
      </c>
      <c r="DU86" s="25">
        <v>3</v>
      </c>
      <c r="DV86" s="25">
        <v>2.6666666666666665</v>
      </c>
      <c r="DW86" s="25">
        <v>2</v>
      </c>
      <c r="DX86" s="27">
        <v>4</v>
      </c>
      <c r="DY86" s="27">
        <v>4.333333333333333</v>
      </c>
      <c r="DZ86" s="27">
        <v>3.75</v>
      </c>
      <c r="EA86" s="27">
        <v>3.6</v>
      </c>
      <c r="EB86" s="27">
        <v>4.333333333333333</v>
      </c>
      <c r="EC86">
        <v>5</v>
      </c>
    </row>
    <row r="87" spans="1:133" hidden="1" x14ac:dyDescent="0.2">
      <c r="A87" s="15">
        <v>325</v>
      </c>
      <c r="B87" s="44" t="s">
        <v>641</v>
      </c>
      <c r="C87" cm="1">
        <f t="array" ref="C87">_xlfn.IFS([1]original_ver!D90="Participant",1,[1]original_ver!D90="Non-Participant",0,[1]original_ver!D90="","")</f>
        <v>1</v>
      </c>
      <c r="D87">
        <v>6</v>
      </c>
      <c r="E87" s="17" cm="1">
        <f t="array" ref="E87">_xlfn.IFS([1]original_ver!F90="ชาย",1,[1]original_ver!F90="หญิง",0,[1]original_ver!F90="","")</f>
        <v>1</v>
      </c>
      <c r="F87" s="17">
        <v>51</v>
      </c>
      <c r="G87" s="17" cm="1">
        <f t="array" ref="G87">_xlfn.IFS([1]original_ver!H90="ไม่มีการศึกษา",0,[1]original_ver!H90="ประถมศึกษา",1,[1]original_ver!H90="มัธยมศึกษาตอนต้น",2,[1]original_ver!H90="มัธยมศึกษาตอนปลาย",3,[1]original_ver!H90="อนุปริญญา (ปวช., ปวส., ฝึกหัดครู)",4,[1]original_ver!H90="ปริญญาตรี",5,[1]original_ver!H90="สูงกว่าปริญญาตรี",6,[1]original_ver!H90="","")</f>
        <v>4</v>
      </c>
      <c r="H87" s="17" cm="1">
        <f t="array" ref="H87">_xlfn.IFS([1]original_ver!I90="โสด",1,[1]original_ver!I90="สมรส/อยู่ด้วยกัน",2,[1]original_ver!I90="หย่าร้าง/แยกกันอยู่",3,[1]original_ver!I90="หม้าย",4,[1]original_ver!I90="","")</f>
        <v>2</v>
      </c>
      <c r="I87" s="17">
        <v>4</v>
      </c>
      <c r="J87" s="17">
        <v>20</v>
      </c>
      <c r="K87" s="17" cm="1">
        <f t="array" ref="K87">_xlfn.IFS([1]original_ver!L90="ใช่",1,[1]original_ver!L90="ไม่ใช่",0,[1]original_ver!L90="","")</f>
        <v>0</v>
      </c>
      <c r="L87" s="17" cm="1">
        <f t="array" ref="L87">_xlfn.IFS([1]original_ver!M90="กู้ยืม",1,[1]original_ver!M90="ไม่กู้ยืม",0,[1]original_ver!M90="","")</f>
        <v>0</v>
      </c>
      <c r="M87" s="17">
        <f t="shared" si="6"/>
        <v>0</v>
      </c>
      <c r="N87" s="18"/>
      <c r="O87" s="17" cm="1">
        <f t="array" ref="O87">_xlfn.IFS([1]original_ver!O90="ใช่",1,[1]original_ver!O90="ไม่ใช่",0,[1]original_ver!O90="","")</f>
        <v>1</v>
      </c>
      <c r="P87" s="15">
        <v>2</v>
      </c>
      <c r="Q87" s="15">
        <v>1</v>
      </c>
      <c r="R87" s="15">
        <v>30</v>
      </c>
      <c r="S87" s="15">
        <v>10680</v>
      </c>
      <c r="T87" s="15">
        <v>50</v>
      </c>
      <c r="U87" s="22">
        <f t="shared" si="7"/>
        <v>356</v>
      </c>
      <c r="AA87" s="15">
        <v>2</v>
      </c>
      <c r="AB87" s="15">
        <v>1</v>
      </c>
      <c r="AC87" s="15">
        <v>30</v>
      </c>
      <c r="AD87" s="15">
        <v>11000</v>
      </c>
      <c r="AE87" s="15">
        <v>53</v>
      </c>
      <c r="AF87" s="27">
        <f t="shared" si="8"/>
        <v>366.66666666666669</v>
      </c>
      <c r="CD87" s="25">
        <v>1.25</v>
      </c>
      <c r="CE87" s="25">
        <v>2.3333333333333335</v>
      </c>
      <c r="CF87" s="25">
        <v>2</v>
      </c>
      <c r="CG87" s="25">
        <v>1.5</v>
      </c>
      <c r="CH87" s="25">
        <v>3.5</v>
      </c>
      <c r="CI87">
        <v>1</v>
      </c>
      <c r="CJ87" cm="1">
        <f t="array" ref="CJ87">_xlfn.IFS([1]original_ver!CH90="จากการเข้าร่วมกิจกรรมอบรม ที่จัดโดยโครงการเกษตรกรปราดเปรื่อง (Smart Farmer)",1,[1]original_ver!CH90="จากการเข้าร่วมกิจกรรมอบรม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ๆ",3,[1]original_ver!CH90="จากการเรียนรู้ผ่านประสบการณ์ของผู้อื่น ได้แก่ เพื่อนบ้าน พี่น้อง เพื่อน และญาติ เป็นต้น",4,[1]original_ver!CH90="ไม่ได้เข้าร่วมกิจกรรมอบรมหรือเรียนรู้ใด ๆ (ข้ามไปข้อ 33)",5)</f>
        <v>5</v>
      </c>
      <c r="CK87" s="15" t="str" cm="1">
        <f t="array" ref="CK87">_xlfn.IFS([1]original_ver!CJ90="ความรู้ทางการเกษตรและการใช้เทคโนโลยีสำหรับการผลิตในฟาร์ม",1,[1]original_ver!CJ90="การวางแผนและจัดการฟาร์ม เช่น การเก็บเกี่ยว การเงิน และการวางแผนทางการตลาด",2,[1]original_ver!CJ90="การเป็นผู้ประกอบการทางการเกษตร",3,[1]original_ver!CJ90="การเพิ่มมูลค่าผลผลิต และการแปรรูปผลผลิต (รวมถึงการพัฒนาคุณภาพผลผลิต)",4,[1]original_ver!CJ90="","")</f>
        <v/>
      </c>
      <c r="CN87" s="15" t="str" cm="1">
        <f t="array" ref="CN87">_xlfn.IFS([1]original_ver!CN90="ความรู้ทางการเกษตรและการใช้เทคโนโลยีสำหรับการผลิตในฟาร์ม",1,[1]original_ver!CN90="การวางแผนและจัดการฟาร์ม เช่น การเก็บเกี่ยว การเงิน และการวางแผนทางการตลาด",2,[1]original_ver!CN90="การเป็นผู้ประกอบการทางการเกษตร",3,[1]original_ver!CN90="การเพิ่มมูลค่าผลผลิต และการแปรรูปผลผลิต (รวมถึงการพัฒนาคุณภาพผลผลิต)",4,[1]original_ver!CN90="","")</f>
        <v/>
      </c>
      <c r="CQ87" s="15" t="str" cm="1">
        <f t="array" ref="CQ87">_xlfn.IFS([1]original_ver!CR90="ประยุกต์",1,[1]original_ver!CR90="ไม่ประยุกต์",0,[1]original_ver!CR90="","")</f>
        <v/>
      </c>
      <c r="CR87" s="15" t="str" cm="1">
        <f t="array" ref="CR87">_xlfn.IFS([1]original_ver!CS90="ประยุกต์",1,[1]original_ver!CS90="ไม่ประยุกต์",0,[1]original_ver!CS90="","")</f>
        <v/>
      </c>
      <c r="CT87" s="15" t="str" cm="1">
        <f t="array" ref="CT87">_xlfn.IFS([1]original_ver!CV90="ประยุกต์",1,[1]original_ver!CV90="ไม่ประยุกต์",0,[1]original_ver!CV90="","")</f>
        <v/>
      </c>
      <c r="CV87" s="15" t="str" cm="1">
        <f t="array" ref="CV87">_xlfn.IFS([1]original_ver!CY90="ประยุกต์",1,[1]original_ver!CY90="ไม่ประยุกต์",0,[1]original_ver!CY90="","")</f>
        <v/>
      </c>
      <c r="CX87" s="15" t="str" cm="1">
        <f t="array" ref="CX87">_xlfn.IFS([1]original_ver!DB90="ประยุกต์",1,[1]original_ver!DB90="ไม่ประยุกต์",0,[1]original_ver!DB90="","")</f>
        <v/>
      </c>
      <c r="DF87" s="15">
        <v>2</v>
      </c>
      <c r="DG87" s="15">
        <v>3</v>
      </c>
      <c r="DL87" s="15">
        <v>1</v>
      </c>
      <c r="DM87" s="15">
        <v>2</v>
      </c>
      <c r="DR87" s="25">
        <v>3.8</v>
      </c>
      <c r="DS87" s="25">
        <v>3.3333333333333335</v>
      </c>
      <c r="DT87">
        <v>3.5</v>
      </c>
      <c r="DU87" s="25">
        <v>2.6</v>
      </c>
      <c r="DV87" s="25">
        <v>3</v>
      </c>
      <c r="DW87" s="25">
        <v>3.25</v>
      </c>
      <c r="DX87" s="27">
        <v>3.8</v>
      </c>
      <c r="DY87" s="27">
        <v>3.3333333333333335</v>
      </c>
      <c r="DZ87" s="27">
        <v>3.25</v>
      </c>
      <c r="EA87" s="27">
        <v>3.8</v>
      </c>
      <c r="EB87" s="27">
        <v>3.3333333333333335</v>
      </c>
      <c r="EC87">
        <v>4.25</v>
      </c>
    </row>
    <row r="88" spans="1:133" x14ac:dyDescent="0.2">
      <c r="A88" s="15">
        <v>329</v>
      </c>
      <c r="B88" s="16" t="s">
        <v>642</v>
      </c>
      <c r="C88" cm="1">
        <f t="array" ref="C88">_xlfn.IFS([1]original_ver!D91="Participant",1,[1]original_ver!D91="Non-Participant",0,[1]original_ver!D91="","")</f>
        <v>1</v>
      </c>
      <c r="D88">
        <v>1</v>
      </c>
      <c r="E88" s="17" cm="1">
        <f t="array" ref="E88">_xlfn.IFS([1]original_ver!F91="ชาย",1,[1]original_ver!F91="หญิง",0,[1]original_ver!F91="","")</f>
        <v>1</v>
      </c>
      <c r="F88" s="17">
        <v>46</v>
      </c>
      <c r="G88" s="17" cm="1">
        <f t="array" ref="G88">_xlfn.IFS([1]original_ver!H91="ไม่มีการศึกษา",0,[1]original_ver!H91="ประถมศึกษา",1,[1]original_ver!H91="มัธยมศึกษาตอนต้น",2,[1]original_ver!H91="มัธยมศึกษาตอนปลาย",3,[1]original_ver!H91="อนุปริญญา (ปวช., ปวส., ฝึกหัดครู)",4,[1]original_ver!H91="ปริญญาตรี",5,[1]original_ver!H91="สูงกว่าปริญญาตรี",6,[1]original_ver!H91="","")</f>
        <v>4</v>
      </c>
      <c r="H88" s="17" cm="1">
        <f t="array" ref="H88">_xlfn.IFS([1]original_ver!I91="โสด",1,[1]original_ver!I91="สมรส/อยู่ด้วยกัน",2,[1]original_ver!I91="หย่าร้าง/แยกกันอยู่",3,[1]original_ver!I91="หม้าย",4,[1]original_ver!I91="","")</f>
        <v>2</v>
      </c>
      <c r="I88" s="17">
        <v>5</v>
      </c>
      <c r="J88" s="17">
        <v>15</v>
      </c>
      <c r="K88" s="17" cm="1">
        <f t="array" ref="K88">_xlfn.IFS([1]original_ver!L91="ใช่",1,[1]original_ver!L91="ไม่ใช่",0,[1]original_ver!L91="","")</f>
        <v>1</v>
      </c>
      <c r="L88" s="17" cm="1">
        <f t="array" ref="L88">_xlfn.IFS([1]original_ver!M91="กู้ยืม",1,[1]original_ver!M91="ไม่กู้ยืม",0,[1]original_ver!M91="","")</f>
        <v>0</v>
      </c>
      <c r="M88" s="17">
        <f t="shared" si="6"/>
        <v>0</v>
      </c>
      <c r="N88" s="18"/>
      <c r="O88" s="17" cm="1">
        <f t="array" ref="O88">_xlfn.IFS([1]original_ver!O91="ใช่",1,[1]original_ver!O91="ไม่ใช่",0,[1]original_ver!O91="","")</f>
        <v>1</v>
      </c>
      <c r="P88" s="15">
        <v>1</v>
      </c>
      <c r="Q88" s="15">
        <v>1</v>
      </c>
      <c r="R88" s="15">
        <v>26</v>
      </c>
      <c r="S88" s="15">
        <v>15000</v>
      </c>
      <c r="T88" s="19">
        <v>15</v>
      </c>
      <c r="U88" s="20">
        <f t="shared" si="7"/>
        <v>576.92307692307691</v>
      </c>
      <c r="AA88" s="15">
        <v>1</v>
      </c>
      <c r="AB88" s="15">
        <v>1</v>
      </c>
      <c r="AC88" s="15">
        <v>26</v>
      </c>
      <c r="AD88" s="15">
        <v>15600</v>
      </c>
      <c r="AE88" s="23">
        <v>13</v>
      </c>
      <c r="AF88" s="27">
        <f t="shared" si="8"/>
        <v>600</v>
      </c>
      <c r="CD88" s="25">
        <v>1.25</v>
      </c>
      <c r="CE88" s="25">
        <v>2</v>
      </c>
      <c r="CF88" s="25">
        <v>1.3333333333333333</v>
      </c>
      <c r="CG88" s="25">
        <v>1.5</v>
      </c>
      <c r="CH88" s="25">
        <v>3.5</v>
      </c>
      <c r="CI88">
        <v>1</v>
      </c>
      <c r="CJ88" cm="1">
        <f t="array" ref="CJ88">_xlfn.IFS([1]original_ver!CH91="จากการเข้าร่วมกิจกรรมอบรม ที่จัดโดยโครงการเกษตรกรปราดเปรื่อง (Smart Farmer)",1,[1]original_ver!CH91="จากการเข้าร่วมกิจกรรมอบรม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ๆ",3,[1]original_ver!CH91="จากการเรียนรู้ผ่านประสบการณ์ของผู้อื่น ได้แก่ เพื่อนบ้าน พี่น้อง เพื่อน และญาติ เป็นต้น",4,[1]original_ver!CH91="ไม่ได้เข้าร่วมกิจกรรมอบรมหรือเรียนรู้ใด ๆ (ข้ามไปข้อ 33)",5)</f>
        <v>1</v>
      </c>
      <c r="CK88" s="15" cm="1">
        <f t="array" ref="CK88">_xlfn.IFS([1]original_ver!CJ91="ความรู้ทางการเกษตรและการใช้เทคโนโลยีสำหรับการผลิตในฟาร์ม",1,[1]original_ver!CJ91="การวางแผนและจัดการฟาร์ม เช่น การเก็บเกี่ยว การเงิน และการวางแผนทางการตลาด",2,[1]original_ver!CJ91="การเป็นผู้ประกอบการทางการเกษตร",3,[1]original_ver!CJ91="การเพิ่มมูลค่าผลผลิต และการแปรรูปผลผลิต (รวมถึงการพัฒนาคุณภาพผลผลิต)",4,[1]original_ver!CJ91="","")</f>
        <v>1</v>
      </c>
      <c r="CL88" s="15">
        <v>4</v>
      </c>
      <c r="CM88" s="15">
        <v>1</v>
      </c>
      <c r="CN88" s="15" cm="1">
        <f t="array" ref="CN88">_xlfn.IFS([1]original_ver!CN91="ความรู้ทางการเกษตรและการใช้เทคโนโลยีสำหรับการผลิตในฟาร์ม",1,[1]original_ver!CN91="การวางแผนและจัดการฟาร์ม เช่น การเก็บเกี่ยว การเงิน และการวางแผนทางการตลาด",2,[1]original_ver!CN91="การเป็นผู้ประกอบการทางการเกษตร",3,[1]original_ver!CN91="การเพิ่มมูลค่าผลผลิต และการแปรรูปผลผลิต (รวมถึงการพัฒนาคุณภาพผลผลิต)",4,[1]original_ver!CN91="","")</f>
        <v>4</v>
      </c>
      <c r="CO88" s="15">
        <v>2</v>
      </c>
      <c r="CP88" s="15">
        <v>1</v>
      </c>
      <c r="CQ88" s="15" cm="1">
        <f t="array" ref="CQ88">_xlfn.IFS([1]original_ver!CR91="ประยุกต์",1,[1]original_ver!CR91="ไม่ประยุกต์",0,[1]original_ver!CR91="","")</f>
        <v>1</v>
      </c>
      <c r="CR88" s="15" cm="1">
        <f t="array" ref="CR88">_xlfn.IFS([1]original_ver!CS91="ประยุกต์",1,[1]original_ver!CS91="ไม่ประยุกต์",0,[1]original_ver!CS91="","")</f>
        <v>0</v>
      </c>
      <c r="CS88" s="15">
        <v>2</v>
      </c>
      <c r="CT88" s="15" cm="1">
        <f t="array" ref="CT88">_xlfn.IFS([1]original_ver!CV91="ประยุกต์",1,[1]original_ver!CV91="ไม่ประยุกต์",0,[1]original_ver!CV91="","")</f>
        <v>1</v>
      </c>
      <c r="CV88" s="15" cm="1">
        <f t="array" ref="CV88">_xlfn.IFS([1]original_ver!CY91="ประยุกต์",1,[1]original_ver!CY91="ไม่ประยุกต์",0,[1]original_ver!CY91="","")</f>
        <v>1</v>
      </c>
      <c r="CX88" s="15" cm="1">
        <f t="array" ref="CX88">_xlfn.IFS([1]original_ver!DB91="ประยุกต์",1,[1]original_ver!DB91="ไม่ประยุกต์",0,[1]original_ver!DB91="","")</f>
        <v>0</v>
      </c>
      <c r="CY88" s="15">
        <v>4</v>
      </c>
      <c r="DF88" s="15">
        <v>2</v>
      </c>
      <c r="DG88" s="15">
        <v>3</v>
      </c>
      <c r="DL88" s="15">
        <v>1</v>
      </c>
      <c r="DM88" s="15">
        <v>3</v>
      </c>
      <c r="DR88" s="166">
        <v>4</v>
      </c>
      <c r="DS88" s="166">
        <v>4</v>
      </c>
      <c r="DT88" s="166">
        <v>3.5</v>
      </c>
      <c r="DU88" s="166">
        <v>3.8</v>
      </c>
      <c r="DV88" s="166">
        <v>4</v>
      </c>
      <c r="DW88" s="148">
        <v>3.75</v>
      </c>
      <c r="DX88" s="152">
        <v>4.5999999999999996</v>
      </c>
      <c r="DY88" s="152">
        <v>3.6666666666666665</v>
      </c>
      <c r="DZ88" s="148">
        <v>4</v>
      </c>
      <c r="EA88" s="152">
        <v>3.4</v>
      </c>
      <c r="EB88" s="152">
        <v>3.6666666666666665</v>
      </c>
      <c r="EC88" s="152">
        <v>3.75</v>
      </c>
    </row>
    <row r="89" spans="1:133" hidden="1" x14ac:dyDescent="0.2">
      <c r="A89" s="15">
        <v>330</v>
      </c>
      <c r="B89" s="16" t="s">
        <v>643</v>
      </c>
      <c r="C89" cm="1">
        <f t="array" ref="C89">_xlfn.IFS([1]original_ver!D92="Participant",1,[1]original_ver!D92="Non-Participant",0,[1]original_ver!D92="","")</f>
        <v>1</v>
      </c>
      <c r="D89">
        <v>1</v>
      </c>
      <c r="E89" s="17" cm="1">
        <f t="array" ref="E89">_xlfn.IFS([1]original_ver!F92="ชาย",1,[1]original_ver!F92="หญิง",0,[1]original_ver!F92="","")</f>
        <v>1</v>
      </c>
      <c r="F89" s="17">
        <v>53</v>
      </c>
      <c r="G89" s="17" cm="1">
        <f t="array" ref="G89">_xlfn.IFS([1]original_ver!H92="ไม่มีการศึกษา",0,[1]original_ver!H92="ประถมศึกษา",1,[1]original_ver!H92="มัธยมศึกษาตอนต้น",2,[1]original_ver!H92="มัธยมศึกษาตอนปลาย",3,[1]original_ver!H92="อนุปริญญา (ปวช., ปวส., ฝึกหัดครู)",4,[1]original_ver!H92="ปริญญาตรี",5,[1]original_ver!H92="สูงกว่าปริญญาตรี",6,[1]original_ver!H92="","")</f>
        <v>5</v>
      </c>
      <c r="H89" s="17" cm="1">
        <f t="array" ref="H89">_xlfn.IFS([1]original_ver!I92="โสด",1,[1]original_ver!I92="สมรส/อยู่ด้วยกัน",2,[1]original_ver!I92="หย่าร้าง/แยกกันอยู่",3,[1]original_ver!I92="หม้าย",4,[1]original_ver!I92="","")</f>
        <v>1</v>
      </c>
      <c r="I89" s="17">
        <v>3</v>
      </c>
      <c r="J89" s="17">
        <v>5</v>
      </c>
      <c r="K89" s="17" cm="1">
        <f t="array" ref="K89">_xlfn.IFS([1]original_ver!L92="ใช่",1,[1]original_ver!L92="ไม่ใช่",0,[1]original_ver!L92="","")</f>
        <v>1</v>
      </c>
      <c r="L89" s="17" cm="1">
        <f t="array" ref="L89">_xlfn.IFS([1]original_ver!M92="กู้ยืม",1,[1]original_ver!M92="ไม่กู้ยืม",0,[1]original_ver!M92="","")</f>
        <v>0</v>
      </c>
      <c r="M89" s="17">
        <f t="shared" si="6"/>
        <v>1</v>
      </c>
      <c r="N89" s="18">
        <v>50000</v>
      </c>
      <c r="O89" s="17" cm="1">
        <f t="array" ref="O89">_xlfn.IFS([1]original_ver!O92="ใช่",1,[1]original_ver!O92="ไม่ใช่",0,[1]original_ver!O92="","")</f>
        <v>0</v>
      </c>
      <c r="P89" s="15">
        <v>1</v>
      </c>
      <c r="Q89" s="15">
        <v>1</v>
      </c>
      <c r="R89" s="15">
        <v>4</v>
      </c>
      <c r="S89" s="15">
        <v>3000</v>
      </c>
      <c r="T89" s="19">
        <v>15</v>
      </c>
      <c r="U89" s="20">
        <f t="shared" si="7"/>
        <v>750</v>
      </c>
      <c r="AA89" s="15">
        <v>1</v>
      </c>
      <c r="AB89" s="15">
        <v>1</v>
      </c>
      <c r="AC89" s="15">
        <v>4</v>
      </c>
      <c r="AD89" s="15">
        <v>2700</v>
      </c>
      <c r="AE89" s="23">
        <v>13</v>
      </c>
      <c r="AF89" s="27">
        <f t="shared" si="8"/>
        <v>675</v>
      </c>
      <c r="CD89" s="25">
        <v>3.75</v>
      </c>
      <c r="CE89" s="25">
        <v>3.6666666666666665</v>
      </c>
      <c r="CF89" s="25">
        <v>4</v>
      </c>
      <c r="CG89" s="25">
        <v>4.5</v>
      </c>
      <c r="CH89" s="25">
        <v>4</v>
      </c>
      <c r="CI89">
        <v>3</v>
      </c>
      <c r="CJ89" cm="1">
        <f t="array" ref="CJ89">_xlfn.IFS([1]original_ver!CH92="จากการเข้าร่วมกิจกรรมอบรม ที่จัดโดยโครงการเกษตรกรปราดเปรื่อง (Smart Farmer)",1,[1]original_ver!CH92="จากการเข้าร่วมกิจกรรมอบรม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ๆ",3,[1]original_ver!CH92="จากการเรียนรู้ผ่านประสบการณ์ของผู้อื่น ได้แก่ เพื่อนบ้าน พี่น้อง เพื่อน และญาติ เป็นต้น",4,[1]original_ver!CH92="ไม่ได้เข้าร่วมกิจกรรมอบรมหรือเรียนรู้ใด ๆ (ข้ามไปข้อ 33)",5)</f>
        <v>5</v>
      </c>
      <c r="CK89" s="15" t="str" cm="1">
        <f t="array" ref="CK89">_xlfn.IFS([1]original_ver!CJ92="ความรู้ทางการเกษตรและการใช้เทคโนโลยีสำหรับการผลิตในฟาร์ม",1,[1]original_ver!CJ92="การวางแผนและจัดการฟาร์ม เช่น การเก็บเกี่ยว การเงิน และการวางแผนทางการตลาด",2,[1]original_ver!CJ92="การเป็นผู้ประกอบการทางการเกษตร",3,[1]original_ver!CJ92="การเพิ่มมูลค่าผลผลิต และการแปรรูปผลผลิต (รวมถึงการพัฒนาคุณภาพผลผลิต)",4,[1]original_ver!CJ92="","")</f>
        <v/>
      </c>
      <c r="CL89" s="17"/>
      <c r="CM89" s="17"/>
      <c r="CN89" s="15" t="str" cm="1">
        <f t="array" ref="CN89">_xlfn.IFS([1]original_ver!CN92="ความรู้ทางการเกษตรและการใช้เทคโนโลยีสำหรับการผลิตในฟาร์ม",1,[1]original_ver!CN92="การวางแผนและจัดการฟาร์ม เช่น การเก็บเกี่ยว การเงิน และการวางแผนทางการตลาด",2,[1]original_ver!CN92="การเป็นผู้ประกอบการทางการเกษตร",3,[1]original_ver!CN92="การเพิ่มมูลค่าผลผลิต และการแปรรูปผลผลิต (รวมถึงการพัฒนาคุณภาพผลผลิต)",4,[1]original_ver!CN92="","")</f>
        <v/>
      </c>
      <c r="CO89" s="17"/>
      <c r="CP89" s="17"/>
      <c r="CQ89" s="15" t="str" cm="1">
        <f t="array" ref="CQ89">_xlfn.IFS([1]original_ver!CR92="ประยุกต์",1,[1]original_ver!CR92="ไม่ประยุกต์",0,[1]original_ver!CR92="","")</f>
        <v/>
      </c>
      <c r="CR89" s="15" t="str" cm="1">
        <f t="array" ref="CR89">_xlfn.IFS([1]original_ver!CS92="ประยุกต์",1,[1]original_ver!CS92="ไม่ประยุกต์",0,[1]original_ver!CS92="","")</f>
        <v/>
      </c>
      <c r="CT89" s="15" t="str" cm="1">
        <f t="array" ref="CT89">_xlfn.IFS([1]original_ver!CV92="ประยุกต์",1,[1]original_ver!CV92="ไม่ประยุกต์",0,[1]original_ver!CV92="","")</f>
        <v/>
      </c>
      <c r="CV89" s="15" t="str" cm="1">
        <f t="array" ref="CV89">_xlfn.IFS([1]original_ver!CY92="ประยุกต์",1,[1]original_ver!CY92="ไม่ประยุกต์",0,[1]original_ver!CY92="","")</f>
        <v/>
      </c>
      <c r="CX89" s="15" t="str" cm="1">
        <f t="array" ref="CX89">_xlfn.IFS([1]original_ver!DB92="ประยุกต์",1,[1]original_ver!DB92="ไม่ประยุกต์",0,[1]original_ver!DB92="","")</f>
        <v/>
      </c>
      <c r="DQ89" s="15" t="s">
        <v>612</v>
      </c>
      <c r="DR89" s="166">
        <v>3.6</v>
      </c>
      <c r="DS89" s="166">
        <v>3.3333333333333335</v>
      </c>
      <c r="DT89" s="166">
        <v>3.5</v>
      </c>
      <c r="DU89" s="166">
        <v>3.4</v>
      </c>
      <c r="DV89" s="166">
        <v>3.6666666666666665</v>
      </c>
      <c r="DW89" s="148">
        <v>4.25</v>
      </c>
      <c r="DX89" s="152">
        <v>4.2</v>
      </c>
      <c r="DY89" s="152">
        <v>4</v>
      </c>
      <c r="DZ89" s="148">
        <v>3.25</v>
      </c>
      <c r="EA89" s="152">
        <v>4.2</v>
      </c>
      <c r="EB89" s="152">
        <v>4.333333333333333</v>
      </c>
      <c r="EC89" s="152">
        <v>4</v>
      </c>
    </row>
    <row r="90" spans="1:133" hidden="1" x14ac:dyDescent="0.2">
      <c r="A90" s="15">
        <v>343</v>
      </c>
      <c r="B90" s="44" t="s">
        <v>644</v>
      </c>
      <c r="C90" cm="1">
        <f t="array" ref="C90">_xlfn.IFS([1]original_ver!D93="Participant",1,[1]original_ver!D93="Non-Participant",0,[1]original_ver!D93="","")</f>
        <v>0</v>
      </c>
      <c r="D90">
        <v>5</v>
      </c>
      <c r="E90" s="17" cm="1">
        <f t="array" ref="E90">_xlfn.IFS([1]original_ver!F93="ชาย",1,[1]original_ver!F93="หญิง",0,[1]original_ver!F93="","")</f>
        <v>1</v>
      </c>
      <c r="F90" s="17">
        <v>53</v>
      </c>
      <c r="G90" s="17" cm="1">
        <f t="array" ref="G90">_xlfn.IFS([1]original_ver!H93="ไม่มีการศึกษา",0,[1]original_ver!H93="ประถมศึกษา",1,[1]original_ver!H93="มัธยมศึกษาตอนต้น",2,[1]original_ver!H93="มัธยมศึกษาตอนปลาย",3,[1]original_ver!H93="อนุปริญญา (ปวช., ปวส., ฝึกหัดครู)",4,[1]original_ver!H93="ปริญญาตรี",5,[1]original_ver!H93="สูงกว่าปริญญาตรี",6,[1]original_ver!H93="","")</f>
        <v>5</v>
      </c>
      <c r="H90" s="17" cm="1">
        <f t="array" ref="H90">_xlfn.IFS([1]original_ver!I93="โสด",1,[1]original_ver!I93="สมรส/อยู่ด้วยกัน",2,[1]original_ver!I93="หย่าร้าง/แยกกันอยู่",3,[1]original_ver!I93="หม้าย",4,[1]original_ver!I93="","")</f>
        <v>2</v>
      </c>
      <c r="I90" s="17">
        <v>4</v>
      </c>
      <c r="J90" s="17">
        <v>22</v>
      </c>
      <c r="K90" s="17" cm="1">
        <f t="array" ref="K90">_xlfn.IFS([1]original_ver!L93="ใช่",1,[1]original_ver!L93="ไม่ใช่",0,[1]original_ver!L93="","")</f>
        <v>0</v>
      </c>
      <c r="L90" s="17" cm="1">
        <f t="array" ref="L90">_xlfn.IFS([1]original_ver!M93="กู้ยืม",1,[1]original_ver!M93="ไม่กู้ยืม",0,[1]original_ver!M93="","")</f>
        <v>0</v>
      </c>
      <c r="M90" s="17">
        <f t="shared" si="6"/>
        <v>0</v>
      </c>
      <c r="N90" s="18"/>
      <c r="O90" s="17" cm="1">
        <f t="array" ref="O90">_xlfn.IFS([1]original_ver!O93="ใช่",1,[1]original_ver!O93="ไม่ใช่",0,[1]original_ver!O93="","")</f>
        <v>1</v>
      </c>
      <c r="P90" s="15">
        <v>9</v>
      </c>
      <c r="Q90" s="15">
        <v>1</v>
      </c>
      <c r="R90" s="15">
        <v>10</v>
      </c>
      <c r="S90" s="15">
        <v>20</v>
      </c>
      <c r="T90" s="15">
        <v>1000</v>
      </c>
      <c r="U90" s="22">
        <f t="shared" si="7"/>
        <v>2</v>
      </c>
      <c r="AA90" s="15">
        <v>9</v>
      </c>
      <c r="AB90" s="15">
        <v>1</v>
      </c>
      <c r="AC90" s="15">
        <v>10</v>
      </c>
      <c r="AD90" s="15">
        <v>18</v>
      </c>
      <c r="AE90" s="15">
        <v>1300</v>
      </c>
      <c r="AF90" s="27">
        <f t="shared" si="8"/>
        <v>1.8</v>
      </c>
      <c r="CD90" s="25">
        <v>1.5</v>
      </c>
      <c r="CE90" s="25">
        <v>2.3333333333333335</v>
      </c>
      <c r="CF90" s="25">
        <v>1.6666666666666667</v>
      </c>
      <c r="CG90" s="25">
        <v>1.5</v>
      </c>
      <c r="CH90" s="25">
        <v>3</v>
      </c>
      <c r="CI90">
        <v>1</v>
      </c>
      <c r="CJ90" cm="1">
        <f t="array" ref="CJ90">_xlfn.IFS([1]original_ver!CH93="จากการเข้าร่วมกิจกรรมอบรม ที่จัดโดยโครงการเกษตรกรปราดเปรื่อง (Smart Farmer)",1,[1]original_ver!CH93="จากการเข้าร่วมกิจกรรมอบรม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ๆ",3,[1]original_ver!CH93="จากการเรียนรู้ผ่านประสบการณ์ของผู้อื่น ได้แก่ เพื่อนบ้าน พี่น้อง เพื่อน และญาติ เป็นต้น",4,[1]original_ver!CH93="ไม่ได้เข้าร่วมกิจกรรมอบรมหรือเรียนรู้ใด ๆ (ข้ามไปข้อ 33)",5)</f>
        <v>5</v>
      </c>
      <c r="CK90" s="15" t="str" cm="1">
        <f t="array" ref="CK90">_xlfn.IFS([1]original_ver!CJ93="ความรู้ทางการเกษตรและการใช้เทคโนโลยีสำหรับการผลิตในฟาร์ม",1,[1]original_ver!CJ93="การวางแผนและจัดการฟาร์ม เช่น การเก็บเกี่ยว การเงิน และการวางแผนทางการตลาด",2,[1]original_ver!CJ93="การเป็นผู้ประกอบการทางการเกษตร",3,[1]original_ver!CJ93="การเพิ่มมูลค่าผลผลิต และการแปรรูปผลผลิต (รวมถึงการพัฒนาคุณภาพผลผลิต)",4,[1]original_ver!CJ93="","")</f>
        <v/>
      </c>
      <c r="CL90" s="17"/>
      <c r="CM90" s="17"/>
      <c r="CN90" s="15" t="str" cm="1">
        <f t="array" ref="CN90">_xlfn.IFS([1]original_ver!CN93="ความรู้ทางการเกษตรและการใช้เทคโนโลยีสำหรับการผลิตในฟาร์ม",1,[1]original_ver!CN93="การวางแผนและจัดการฟาร์ม เช่น การเก็บเกี่ยว การเงิน และการวางแผนทางการตลาด",2,[1]original_ver!CN93="การเป็นผู้ประกอบการทางการเกษตร",3,[1]original_ver!CN93="การเพิ่มมูลค่าผลผลิต และการแปรรูปผลผลิต (รวมถึงการพัฒนาคุณภาพผลผลิต)",4,[1]original_ver!CN93="","")</f>
        <v/>
      </c>
      <c r="CO90" s="17"/>
      <c r="CP90" s="17"/>
      <c r="CQ90" s="15" t="str" cm="1">
        <f t="array" ref="CQ90">_xlfn.IFS([1]original_ver!CR93="ประยุกต์",1,[1]original_ver!CR93="ไม่ประยุกต์",0,[1]original_ver!CR93="","")</f>
        <v/>
      </c>
      <c r="CR90" s="15" t="str" cm="1">
        <f t="array" ref="CR90">_xlfn.IFS([1]original_ver!CS93="ประยุกต์",1,[1]original_ver!CS93="ไม่ประยุกต์",0,[1]original_ver!CS93="","")</f>
        <v/>
      </c>
      <c r="CT90" s="15" t="str" cm="1">
        <f t="array" ref="CT90">_xlfn.IFS([1]original_ver!CV93="ประยุกต์",1,[1]original_ver!CV93="ไม่ประยุกต์",0,[1]original_ver!CV93="","")</f>
        <v/>
      </c>
      <c r="CV90" s="15" t="str" cm="1">
        <f t="array" ref="CV90">_xlfn.IFS([1]original_ver!CY93="ประยุกต์",1,[1]original_ver!CY93="ไม่ประยุกต์",0,[1]original_ver!CY93="","")</f>
        <v/>
      </c>
      <c r="CX90" s="15" t="str" cm="1">
        <f t="array" ref="CX90">_xlfn.IFS([1]original_ver!DB93="ประยุกต์",1,[1]original_ver!DB93="ไม่ประยุกต์",0,[1]original_ver!DB93="","")</f>
        <v/>
      </c>
      <c r="DF90" s="15">
        <v>3</v>
      </c>
      <c r="DG90" s="15">
        <v>4</v>
      </c>
      <c r="DJ90" s="15">
        <v>2</v>
      </c>
      <c r="DK90" s="15">
        <v>4</v>
      </c>
      <c r="DL90" s="15">
        <v>1</v>
      </c>
      <c r="DM90" s="15">
        <v>4</v>
      </c>
      <c r="DR90" s="166">
        <v>3</v>
      </c>
      <c r="DS90" s="166">
        <v>3</v>
      </c>
      <c r="DT90" s="166">
        <v>3</v>
      </c>
      <c r="DU90" s="166">
        <v>3</v>
      </c>
      <c r="DV90" s="166">
        <v>4</v>
      </c>
      <c r="DW90" s="148">
        <v>3</v>
      </c>
      <c r="DX90" s="152">
        <v>4.4000000000000004</v>
      </c>
      <c r="DY90" s="152">
        <v>3.6666666666666665</v>
      </c>
      <c r="DZ90" s="148">
        <v>4.25</v>
      </c>
      <c r="EA90" s="152">
        <v>3.8</v>
      </c>
      <c r="EB90" s="152">
        <v>4</v>
      </c>
      <c r="EC90" s="152">
        <v>4.25</v>
      </c>
    </row>
    <row r="91" spans="1:133" hidden="1" x14ac:dyDescent="0.2">
      <c r="A91" s="15">
        <v>401</v>
      </c>
      <c r="B91" s="47" t="s">
        <v>645</v>
      </c>
      <c r="C91" cm="1">
        <f t="array" ref="C91">_xlfn.IFS([1]original_ver!D94="Participant",1,[1]original_ver!D94="Non-Participant",0,[1]original_ver!D94="","")</f>
        <v>0</v>
      </c>
      <c r="D91" s="15">
        <v>6</v>
      </c>
      <c r="E91" s="17" cm="1">
        <f t="array" ref="E91">_xlfn.IFS([1]original_ver!F94="ชาย",1,[1]original_ver!F94="หญิง",0,[1]original_ver!F94="","")</f>
        <v>1</v>
      </c>
      <c r="F91" s="15">
        <v>76</v>
      </c>
      <c r="G91" s="17" cm="1">
        <f t="array" ref="G91">_xlfn.IFS([1]original_ver!H94="ไม่มีการศึกษา",0,[1]original_ver!H94="ประถมศึกษา",1,[1]original_ver!H94="มัธยมศึกษาตอนต้น",2,[1]original_ver!H94="มัธยมศึกษาตอนปลาย",3,[1]original_ver!H94="อนุปริญญา (ปวช., ปวส., ฝึกหัดครู)",4,[1]original_ver!H94="ปริญญาตรี",5,[1]original_ver!H94="สูงกว่าปริญญาตรี",6,[1]original_ver!H94="","")</f>
        <v>1</v>
      </c>
      <c r="H91" s="17" cm="1">
        <f t="array" ref="H91">_xlfn.IFS([1]original_ver!I94="โสด",1,[1]original_ver!I94="สมรส/อยู่ด้วยกัน",2,[1]original_ver!I94="หย่าร้าง/แยกกันอยู่",3,[1]original_ver!I94="หม้าย",4,[1]original_ver!I94="","")</f>
        <v>1</v>
      </c>
      <c r="I91" s="15">
        <v>6</v>
      </c>
      <c r="J91" s="15">
        <v>40</v>
      </c>
      <c r="K91" s="17" cm="1">
        <f t="array" ref="K91">_xlfn.IFS([1]original_ver!L94="ใช่",1,[1]original_ver!L94="ไม่ใช่",0,[1]original_ver!L94="","")</f>
        <v>1</v>
      </c>
      <c r="L91" s="17" cm="1">
        <f t="array" ref="L91">_xlfn.IFS([1]original_ver!M94="กู้ยืม",1,[1]original_ver!M94="ไม่กู้ยืม",0,[1]original_ver!M94="","")</f>
        <v>0</v>
      </c>
      <c r="M91" s="17">
        <f t="shared" si="6"/>
        <v>0</v>
      </c>
      <c r="N91" s="23">
        <v>0</v>
      </c>
      <c r="O91" s="17" cm="1">
        <f t="array" ref="O91">_xlfn.IFS([1]original_ver!O94="ใช่",1,[1]original_ver!O94="ไม่ใช่",0,[1]original_ver!O94="","")</f>
        <v>0</v>
      </c>
      <c r="P91" s="17">
        <v>7</v>
      </c>
      <c r="Q91" s="17">
        <v>1</v>
      </c>
      <c r="R91" s="17">
        <v>10</v>
      </c>
      <c r="S91" s="17">
        <v>1375</v>
      </c>
      <c r="T91" s="17">
        <v>21.5</v>
      </c>
      <c r="U91" s="22">
        <f t="shared" si="7"/>
        <v>137.5</v>
      </c>
      <c r="V91" s="48"/>
      <c r="W91" s="48"/>
      <c r="X91" s="48"/>
      <c r="Y91" s="48"/>
      <c r="Z91" s="48"/>
      <c r="AA91" s="17">
        <v>7</v>
      </c>
      <c r="AB91" s="17">
        <v>1</v>
      </c>
      <c r="AC91" s="17">
        <v>10</v>
      </c>
      <c r="AD91" s="17">
        <v>1375</v>
      </c>
      <c r="AE91" s="17">
        <v>21.5</v>
      </c>
      <c r="AF91" s="27">
        <f t="shared" si="8"/>
        <v>137.5</v>
      </c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9">
        <v>1</v>
      </c>
      <c r="CE91" s="49">
        <v>2.3333333333333335</v>
      </c>
      <c r="CF91" s="49">
        <v>1</v>
      </c>
      <c r="CG91" s="49">
        <v>3.5</v>
      </c>
      <c r="CH91" s="49">
        <v>1</v>
      </c>
      <c r="CI91" s="17">
        <v>5</v>
      </c>
      <c r="CJ91" cm="1">
        <f t="array" ref="CJ91">_xlfn.IFS([1]original_ver!CH94="จากการเข้าร่วมกิจกรรมอบรม ที่จัดโดยโครงการเกษตรกรปราดเปรื่อง (Smart Farmer)",1,[1]original_ver!CH94="จากการเข้าร่วมกิจกรรมอบรม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ๆ",3,[1]original_ver!CH94="จากการเรียนรู้ผ่านประสบการณ์ของผู้อื่น ได้แก่ เพื่อนบ้าน พี่น้อง เพื่อน และญาติ เป็นต้น",4,[1]original_ver!CH94="ไม่ได้เข้าร่วมกิจกรรมอบรมหรือเรียนรู้ใด ๆ (ข้ามไปข้อ 33)",5)</f>
        <v>2</v>
      </c>
      <c r="CK91" s="15" cm="1">
        <f t="array" ref="CK91">_xlfn.IFS([1]original_ver!CJ94="ความรู้ทางการเกษตรและการใช้เทคโนโลยีสำหรับการผลิตในฟาร์ม",1,[1]original_ver!CJ94="การวางแผนและจัดการฟาร์ม เช่น การเก็บเกี่ยว การเงิน และการวางแผนทางการตลาด",2,[1]original_ver!CJ94="การเป็นผู้ประกอบการทางการเกษตร",3,[1]original_ver!CJ94="การเพิ่มมูลค่าผลผลิต และการแปรรูปผลผลิต (รวมถึงการพัฒนาคุณภาพผลผลิต)",4,[1]original_ver!CJ94="","")</f>
        <v>1</v>
      </c>
      <c r="CL91" s="17">
        <v>4</v>
      </c>
      <c r="CM91" s="17">
        <v>1</v>
      </c>
      <c r="CN91" s="15" cm="1">
        <f t="array" ref="CN91">_xlfn.IFS([1]original_ver!CN94="ความรู้ทางการเกษตรและการใช้เทคโนโลยีสำหรับการผลิตในฟาร์ม",1,[1]original_ver!CN94="การวางแผนและจัดการฟาร์ม เช่น การเก็บเกี่ยว การเงิน และการวางแผนทางการตลาด",2,[1]original_ver!CN94="การเป็นผู้ประกอบการทางการเกษตร",3,[1]original_ver!CN94="การเพิ่มมูลค่าผลผลิต และการแปรรูปผลผลิต (รวมถึงการพัฒนาคุณภาพผลผลิต)",4,[1]original_ver!CN94="","")</f>
        <v>3</v>
      </c>
      <c r="CO91" s="17">
        <v>1</v>
      </c>
      <c r="CP91" s="17">
        <v>1</v>
      </c>
      <c r="CQ91" s="15" cm="1">
        <f t="array" ref="CQ91">_xlfn.IFS([1]original_ver!CR94="ประยุกต์",1,[1]original_ver!CR94="ไม่ประยุกต์",0,[1]original_ver!CR94="","")</f>
        <v>1</v>
      </c>
      <c r="CR91" s="15" cm="1">
        <f t="array" ref="CR91">_xlfn.IFS([1]original_ver!CS94="ประยุกต์",1,[1]original_ver!CS94="ไม่ประยุกต์",0,[1]original_ver!CS94="","")</f>
        <v>1</v>
      </c>
      <c r="CS91" s="48"/>
      <c r="CT91" s="15" cm="1">
        <f t="array" ref="CT91">_xlfn.IFS([1]original_ver!CV94="ประยุกต์",1,[1]original_ver!CV94="ไม่ประยุกต์",0,[1]original_ver!CV94="","")</f>
        <v>1</v>
      </c>
      <c r="CU91" s="48"/>
      <c r="CV91" s="15" cm="1">
        <f t="array" ref="CV91">_xlfn.IFS([1]original_ver!CY94="ประยุกต์",1,[1]original_ver!CY94="ไม่ประยุกต์",0,[1]original_ver!CY94="","")</f>
        <v>1</v>
      </c>
      <c r="CW91" s="48"/>
      <c r="CX91" s="15" cm="1">
        <f t="array" ref="CX91">_xlfn.IFS([1]original_ver!DB94="ประยุกต์",1,[1]original_ver!DB94="ไม่ประยุกต์",0,[1]original_ver!DB94="","")</f>
        <v>1</v>
      </c>
      <c r="CY91" s="48"/>
      <c r="CZ91" s="48"/>
      <c r="DA91" s="48"/>
      <c r="DB91" s="48"/>
      <c r="DC91" s="48"/>
      <c r="DD91" s="48"/>
      <c r="DE91" s="48"/>
      <c r="DF91" s="17">
        <v>1</v>
      </c>
      <c r="DG91" s="17">
        <v>1</v>
      </c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9">
        <v>2.6</v>
      </c>
      <c r="DS91" s="49">
        <v>2.3333333333333335</v>
      </c>
      <c r="DT91" s="17">
        <v>4.5</v>
      </c>
      <c r="DU91" s="49">
        <v>3</v>
      </c>
      <c r="DV91" s="49">
        <v>1</v>
      </c>
      <c r="DW91" s="49">
        <v>2</v>
      </c>
      <c r="DX91" s="25">
        <v>2.6</v>
      </c>
      <c r="DY91" s="25">
        <v>3.6666666666666665</v>
      </c>
      <c r="DZ91" s="25">
        <v>4.5</v>
      </c>
      <c r="EA91" s="25">
        <v>3</v>
      </c>
      <c r="EB91" s="25">
        <v>1</v>
      </c>
      <c r="EC91">
        <v>1</v>
      </c>
    </row>
    <row r="92" spans="1:133" hidden="1" x14ac:dyDescent="0.2">
      <c r="A92" s="15">
        <v>402</v>
      </c>
      <c r="B92" s="47" t="s">
        <v>646</v>
      </c>
      <c r="C92" cm="1">
        <f t="array" ref="C92">_xlfn.IFS([1]original_ver!D95="Participant",1,[1]original_ver!D95="Non-Participant",0,[1]original_ver!D95="","")</f>
        <v>0</v>
      </c>
      <c r="D92" s="15">
        <v>6</v>
      </c>
      <c r="E92" s="17" cm="1">
        <f t="array" ref="E92">_xlfn.IFS([1]original_ver!F95="ชาย",1,[1]original_ver!F95="หญิง",0,[1]original_ver!F95="","")</f>
        <v>1</v>
      </c>
      <c r="F92" s="15">
        <v>58</v>
      </c>
      <c r="G92" s="17" cm="1">
        <f t="array" ref="G92">_xlfn.IFS([1]original_ver!H95="ไม่มีการศึกษา",0,[1]original_ver!H95="ประถมศึกษา",1,[1]original_ver!H95="มัธยมศึกษาตอนต้น",2,[1]original_ver!H95="มัธยมศึกษาตอนปลาย",3,[1]original_ver!H95="อนุปริญญา (ปวช., ปวส., ฝึกหัดครู)",4,[1]original_ver!H95="ปริญญาตรี",5,[1]original_ver!H95="สูงกว่าปริญญาตรี",6,[1]original_ver!H95="","")</f>
        <v>2</v>
      </c>
      <c r="H92" s="17" cm="1">
        <f t="array" ref="H92">_xlfn.IFS([1]original_ver!I95="โสด",1,[1]original_ver!I95="สมรส/อยู่ด้วยกัน",2,[1]original_ver!I95="หย่าร้าง/แยกกันอยู่",3,[1]original_ver!I95="หม้าย",4,[1]original_ver!I95="","")</f>
        <v>2</v>
      </c>
      <c r="I92" s="15">
        <v>2</v>
      </c>
      <c r="J92" s="15">
        <v>20</v>
      </c>
      <c r="K92" s="17" cm="1">
        <f t="array" ref="K92">_xlfn.IFS([1]original_ver!L95="ใช่",1,[1]original_ver!L95="ไม่ใช่",0,[1]original_ver!L95="","")</f>
        <v>0</v>
      </c>
      <c r="L92" s="17" cm="1">
        <f t="array" ref="L92">_xlfn.IFS([1]original_ver!M95="กู้ยืม",1,[1]original_ver!M95="ไม่กู้ยืม",0,[1]original_ver!M95="","")</f>
        <v>1</v>
      </c>
      <c r="M92" s="17">
        <f t="shared" si="6"/>
        <v>0</v>
      </c>
      <c r="N92" s="23">
        <v>0</v>
      </c>
      <c r="O92" s="17" cm="1">
        <f t="array" ref="O92">_xlfn.IFS([1]original_ver!O95="ใช่",1,[1]original_ver!O95="ไม่ใช่",0,[1]original_ver!O95="","")</f>
        <v>1</v>
      </c>
      <c r="P92" s="17">
        <v>7</v>
      </c>
      <c r="Q92" s="17">
        <v>1</v>
      </c>
      <c r="R92" s="17">
        <v>20</v>
      </c>
      <c r="S92" s="17">
        <v>10000</v>
      </c>
      <c r="T92" s="17">
        <v>120</v>
      </c>
      <c r="U92" s="22">
        <f t="shared" si="7"/>
        <v>500</v>
      </c>
      <c r="V92" s="48"/>
      <c r="W92" s="48"/>
      <c r="X92" s="48"/>
      <c r="Y92" s="48"/>
      <c r="Z92" s="48"/>
      <c r="AA92" s="17">
        <v>7</v>
      </c>
      <c r="AB92" s="17">
        <v>1</v>
      </c>
      <c r="AC92" s="17">
        <v>20</v>
      </c>
      <c r="AD92" s="17">
        <v>5000</v>
      </c>
      <c r="AE92" s="17">
        <v>160</v>
      </c>
      <c r="AF92" s="27">
        <f t="shared" si="8"/>
        <v>250</v>
      </c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9">
        <v>2</v>
      </c>
      <c r="CE92" s="49">
        <v>1.3333333333333333</v>
      </c>
      <c r="CF92" s="49">
        <v>2.3333333333333335</v>
      </c>
      <c r="CG92" s="49">
        <v>2.5</v>
      </c>
      <c r="CH92" s="49">
        <v>3</v>
      </c>
      <c r="CI92" s="17">
        <v>3</v>
      </c>
      <c r="CJ92" cm="1">
        <f t="array" ref="CJ92">_xlfn.IFS([1]original_ver!CH95="จากการเข้าร่วมกิจกรรมอบรม ที่จัดโดยโครงการเกษตรกรปราดเปรื่อง (Smart Farmer)",1,[1]original_ver!CH95="จากการเข้าร่วมกิจกรรมอบรม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ๆ",3,[1]original_ver!CH95="จากการเรียนรู้ผ่านประสบการณ์ของผู้อื่น ได้แก่ เพื่อนบ้าน พี่น้อง เพื่อน และญาติ เป็นต้น",4,[1]original_ver!CH95="ไม่ได้เข้าร่วมกิจกรรมอบรมหรือเรียนรู้ใด ๆ (ข้ามไปข้อ 33)",5)</f>
        <v>5</v>
      </c>
      <c r="CK92" s="15" t="str" cm="1">
        <f t="array" ref="CK92">_xlfn.IFS([1]original_ver!CJ95="ความรู้ทางการเกษตรและการใช้เทคโนโลยีสำหรับการผลิตในฟาร์ม",1,[1]original_ver!CJ95="การวางแผนและจัดการฟาร์ม เช่น การเก็บเกี่ยว การเงิน และการวางแผนทางการตลาด",2,[1]original_ver!CJ95="การเป็นผู้ประกอบการทางการเกษตร",3,[1]original_ver!CJ95="การเพิ่มมูลค่าผลผลิต และการแปรรูปผลผลิต (รวมถึงการพัฒนาคุณภาพผลผลิต)",4,[1]original_ver!CJ95="","")</f>
        <v/>
      </c>
      <c r="CL92" s="48"/>
      <c r="CM92" s="48"/>
      <c r="CN92" s="15" t="str" cm="1">
        <f t="array" ref="CN92">_xlfn.IFS([1]original_ver!CN95="ความรู้ทางการเกษตรและการใช้เทคโนโลยีสำหรับการผลิตในฟาร์ม",1,[1]original_ver!CN95="การวางแผนและจัดการฟาร์ม เช่น การเก็บเกี่ยว การเงิน และการวางแผนทางการตลาด",2,[1]original_ver!CN95="การเป็นผู้ประกอบการทางการเกษตร",3,[1]original_ver!CN95="การเพิ่มมูลค่าผลผลิต และการแปรรูปผลผลิต (รวมถึงการพัฒนาคุณภาพผลผลิต)",4,[1]original_ver!CN95="","")</f>
        <v/>
      </c>
      <c r="CO92" s="48"/>
      <c r="CP92" s="48"/>
      <c r="CQ92" s="15" t="str" cm="1">
        <f t="array" ref="CQ92">_xlfn.IFS([1]original_ver!CR95="ประยุกต์",1,[1]original_ver!CR95="ไม่ประยุกต์",0,[1]original_ver!CR95="","")</f>
        <v/>
      </c>
      <c r="CR92" s="15" t="str" cm="1">
        <f t="array" ref="CR92">_xlfn.IFS([1]original_ver!CS95="ประยุกต์",1,[1]original_ver!CS95="ไม่ประยุกต์",0,[1]original_ver!CS95="","")</f>
        <v/>
      </c>
      <c r="CS92" s="48"/>
      <c r="CT92" s="15" t="str" cm="1">
        <f t="array" ref="CT92">_xlfn.IFS([1]original_ver!CV95="ประยุกต์",1,[1]original_ver!CV95="ไม่ประยุกต์",0,[1]original_ver!CV95="","")</f>
        <v/>
      </c>
      <c r="CU92" s="48"/>
      <c r="CV92" s="15" t="str" cm="1">
        <f t="array" ref="CV92">_xlfn.IFS([1]original_ver!CY95="ประยุกต์",1,[1]original_ver!CY95="ไม่ประยุกต์",0,[1]original_ver!CY95="","")</f>
        <v/>
      </c>
      <c r="CW92" s="48"/>
      <c r="CX92" s="15" t="str" cm="1">
        <f t="array" ref="CX92">_xlfn.IFS([1]original_ver!DB95="ประยุกต์",1,[1]original_ver!DB95="ไม่ประยุกต์",0,[1]original_ver!DB95="","")</f>
        <v/>
      </c>
      <c r="CY92" s="48"/>
      <c r="CZ92" s="48"/>
      <c r="DA92" s="48"/>
      <c r="DB92" s="48"/>
      <c r="DC92" s="48"/>
      <c r="DD92" s="48"/>
      <c r="DE92" s="48"/>
      <c r="DF92" s="17">
        <v>2</v>
      </c>
      <c r="DG92" s="17">
        <v>1</v>
      </c>
      <c r="DH92" s="17">
        <v>1</v>
      </c>
      <c r="DI92" s="17">
        <v>1</v>
      </c>
      <c r="DJ92" s="17">
        <v>3</v>
      </c>
      <c r="DK92" s="17">
        <v>1</v>
      </c>
      <c r="DL92" s="48"/>
      <c r="DM92" s="48"/>
      <c r="DN92" s="48"/>
      <c r="DO92" s="48"/>
      <c r="DP92" s="48"/>
      <c r="DQ92" s="48"/>
      <c r="DR92" s="49">
        <v>2.8</v>
      </c>
      <c r="DS92" s="49">
        <v>3.6666666666666665</v>
      </c>
      <c r="DT92" s="17">
        <v>4.5</v>
      </c>
      <c r="DU92" s="49">
        <v>1.8</v>
      </c>
      <c r="DV92" s="49">
        <v>1</v>
      </c>
      <c r="DW92" s="49">
        <v>1.75</v>
      </c>
      <c r="DX92" s="25">
        <v>2.8</v>
      </c>
      <c r="DY92" s="25">
        <v>3.6666666666666665</v>
      </c>
      <c r="DZ92" s="25">
        <v>4.5</v>
      </c>
      <c r="EA92" s="25">
        <v>1.8</v>
      </c>
      <c r="EB92" s="25">
        <v>1</v>
      </c>
      <c r="EC92">
        <v>1.75</v>
      </c>
    </row>
    <row r="93" spans="1:133" hidden="1" x14ac:dyDescent="0.2">
      <c r="A93" s="15">
        <v>405</v>
      </c>
      <c r="B93" s="50" t="s">
        <v>647</v>
      </c>
      <c r="C93" cm="1">
        <f t="array" ref="C93">_xlfn.IFS([1]original_ver!D98="Participant",1,[1]original_ver!D98="Non-Participant",0,[1]original_ver!D98="","")</f>
        <v>0</v>
      </c>
      <c r="D93" s="15">
        <v>6</v>
      </c>
      <c r="E93" s="17" cm="1">
        <f t="array" ref="E93">_xlfn.IFS([1]original_ver!F98="ชาย",1,[1]original_ver!F98="หญิง",0,[1]original_ver!F98="","")</f>
        <v>1</v>
      </c>
      <c r="F93" s="15">
        <v>65</v>
      </c>
      <c r="G93" s="17" cm="1">
        <f t="array" ref="G93">_xlfn.IFS([1]original_ver!H98="ไม่มีการศึกษา",0,[1]original_ver!H98="ประถมศึกษา",1,[1]original_ver!H98="มัธยมศึกษาตอนต้น",2,[1]original_ver!H98="มัธยมศึกษาตอนปลาย",3,[1]original_ver!H98="อนุปริญญา (ปวช., ปวส., ฝึกหัดครู)",4,[1]original_ver!H98="ปริญญาตรี",5,[1]original_ver!H98="สูงกว่าปริญญาตรี",6,[1]original_ver!H98="","")</f>
        <v>3</v>
      </c>
      <c r="H93" s="17" cm="1">
        <f t="array" ref="H93">_xlfn.IFS([1]original_ver!I98="โสด",1,[1]original_ver!I98="สมรส/อยู่ด้วยกัน",2,[1]original_ver!I98="หย่าร้าง/แยกกันอยู่",3,[1]original_ver!I98="หม้าย",4,[1]original_ver!I98="","")</f>
        <v>2</v>
      </c>
      <c r="I93" s="15">
        <v>4</v>
      </c>
      <c r="J93" s="15">
        <v>30</v>
      </c>
      <c r="K93" s="17" cm="1">
        <f t="array" ref="K93">_xlfn.IFS([1]original_ver!L98="ใช่",1,[1]original_ver!L98="ไม่ใช่",0,[1]original_ver!L98="","")</f>
        <v>1</v>
      </c>
      <c r="L93" s="17" cm="1">
        <f t="array" ref="L93">_xlfn.IFS([1]original_ver!M98="กู้ยืม",1,[1]original_ver!M98="ไม่กู้ยืม",0,[1]original_ver!M98="","")</f>
        <v>1</v>
      </c>
      <c r="M93" s="17">
        <f t="shared" si="6"/>
        <v>1</v>
      </c>
      <c r="N93" s="51" t="s">
        <v>648</v>
      </c>
      <c r="O93" s="17" cm="1">
        <f t="array" ref="O93">_xlfn.IFS([1]original_ver!O98="ใช่",1,[1]original_ver!O98="ไม่ใช่",0,[1]original_ver!O98="","")</f>
        <v>1</v>
      </c>
      <c r="P93" s="17">
        <v>2</v>
      </c>
      <c r="Q93" s="17">
        <v>1</v>
      </c>
      <c r="R93" s="17">
        <v>15</v>
      </c>
      <c r="S93" s="17">
        <v>48000</v>
      </c>
      <c r="T93" s="17">
        <v>5</v>
      </c>
      <c r="U93" s="22">
        <f t="shared" si="7"/>
        <v>3200</v>
      </c>
      <c r="V93" s="48"/>
      <c r="W93" s="48"/>
      <c r="X93" s="48"/>
      <c r="Y93" s="48"/>
      <c r="Z93" s="48"/>
      <c r="AA93" s="17">
        <v>2</v>
      </c>
      <c r="AB93" s="17">
        <v>1</v>
      </c>
      <c r="AC93" s="17">
        <v>15</v>
      </c>
      <c r="AD93" s="17">
        <v>48000</v>
      </c>
      <c r="AE93" s="17">
        <v>9</v>
      </c>
      <c r="AF93" s="27">
        <f t="shared" si="8"/>
        <v>3200</v>
      </c>
      <c r="AG93" s="48"/>
      <c r="AH93" s="48"/>
      <c r="AI93" s="48"/>
      <c r="AJ93" s="48"/>
      <c r="AK93" s="48"/>
      <c r="AL93" s="17">
        <v>8</v>
      </c>
      <c r="AM93" s="17">
        <v>1</v>
      </c>
      <c r="AN93" s="17">
        <v>3</v>
      </c>
      <c r="AO93" s="17">
        <v>54000</v>
      </c>
      <c r="AP93" s="17">
        <v>35</v>
      </c>
      <c r="AQ93" s="17"/>
      <c r="AR93" s="48"/>
      <c r="AS93" s="48"/>
      <c r="AT93" s="48"/>
      <c r="AU93" s="48"/>
      <c r="AV93" s="48"/>
      <c r="AW93" s="17">
        <v>8</v>
      </c>
      <c r="AX93" s="17">
        <v>1</v>
      </c>
      <c r="AY93" s="17">
        <v>3</v>
      </c>
      <c r="AZ93" s="17">
        <v>54000</v>
      </c>
      <c r="BA93" s="17">
        <v>20</v>
      </c>
      <c r="BB93" s="17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17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17"/>
      <c r="BY93" s="48"/>
      <c r="BZ93" s="48"/>
      <c r="CA93" s="48"/>
      <c r="CB93" s="48"/>
      <c r="CC93" s="48"/>
      <c r="CD93" s="49">
        <v>2.25</v>
      </c>
      <c r="CE93" s="49">
        <v>2.3333333333333335</v>
      </c>
      <c r="CF93" s="49">
        <v>1</v>
      </c>
      <c r="CG93" s="49">
        <v>4</v>
      </c>
      <c r="CH93" s="49">
        <v>2.5</v>
      </c>
      <c r="CI93" s="17">
        <v>3</v>
      </c>
      <c r="CJ93" cm="1">
        <f t="array" ref="CJ93">_xlfn.IFS([1]original_ver!CH98="จากการเข้าร่วมกิจกรรมอบรม ที่จัดโดยโครงการเกษตรกรปราดเปรื่อง (Smart Farmer)",1,[1]original_ver!CH98="จากการเข้าร่วมกิจกรรมอบรม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ๆ",3,[1]original_ver!CH98="จากการเรียนรู้ผ่านประสบการณ์ของผู้อื่น ได้แก่ เพื่อนบ้าน พี่น้อง เพื่อน และญาติ เป็นต้น",4,[1]original_ver!CH98="ไม่ได้เข้าร่วมกิจกรรมอบรมหรือเรียนรู้ใด ๆ (ข้ามไปข้อ 33)",5)</f>
        <v>5</v>
      </c>
      <c r="CK93" s="15" t="str" cm="1">
        <f t="array" ref="CK93">_xlfn.IFS([1]original_ver!CJ98="ความรู้ทางการเกษตรและการใช้เทคโนโลยีสำหรับการผลิตในฟาร์ม",1,[1]original_ver!CJ98="การวางแผนและจัดการฟาร์ม เช่น การเก็บเกี่ยว การเงิน และการวางแผนทางการตลาด",2,[1]original_ver!CJ98="การเป็นผู้ประกอบการทางการเกษตร",3,[1]original_ver!CJ98="การเพิ่มมูลค่าผลผลิต และการแปรรูปผลผลิต (รวมถึงการพัฒนาคุณภาพผลผลิต)",4,[1]original_ver!CJ98="","")</f>
        <v/>
      </c>
      <c r="CL93" s="48"/>
      <c r="CM93" s="48"/>
      <c r="CN93" s="15" t="str" cm="1">
        <f t="array" ref="CN93">_xlfn.IFS([1]original_ver!CN98="ความรู้ทางการเกษตรและการใช้เทคโนโลยีสำหรับการผลิตในฟาร์ม",1,[1]original_ver!CN98="การวางแผนและจัดการฟาร์ม เช่น การเก็บเกี่ยว การเงิน และการวางแผนทางการตลาด",2,[1]original_ver!CN98="การเป็นผู้ประกอบการทางการเกษตร",3,[1]original_ver!CN98="การเพิ่มมูลค่าผลผลิต และการแปรรูปผลผลิต (รวมถึงการพัฒนาคุณภาพผลผลิต)",4,[1]original_ver!CN98="","")</f>
        <v/>
      </c>
      <c r="CO93" s="48"/>
      <c r="CP93" s="48"/>
      <c r="CQ93" s="15" t="str" cm="1">
        <f t="array" ref="CQ93">_xlfn.IFS([1]original_ver!CR98="ประยุกต์",1,[1]original_ver!CR98="ไม่ประยุกต์",0,[1]original_ver!CR98="","")</f>
        <v/>
      </c>
      <c r="CR93" s="15" t="str" cm="1">
        <f t="array" ref="CR93">_xlfn.IFS([1]original_ver!CS98="ประยุกต์",1,[1]original_ver!CS98="ไม่ประยุกต์",0,[1]original_ver!CS98="","")</f>
        <v/>
      </c>
      <c r="CS93" s="48"/>
      <c r="CT93" s="15" t="str" cm="1">
        <f t="array" ref="CT93">_xlfn.IFS([1]original_ver!CV98="ประยุกต์",1,[1]original_ver!CV98="ไม่ประยุกต์",0,[1]original_ver!CV98="","")</f>
        <v/>
      </c>
      <c r="CU93" s="48"/>
      <c r="CV93" s="15" t="str" cm="1">
        <f t="array" ref="CV93">_xlfn.IFS([1]original_ver!CY98="ประยุกต์",1,[1]original_ver!CY98="ไม่ประยุกต์",0,[1]original_ver!CY98="","")</f>
        <v/>
      </c>
      <c r="CW93" s="48"/>
      <c r="CX93" s="15" t="str" cm="1">
        <f t="array" ref="CX93">_xlfn.IFS([1]original_ver!DB98="ประยุกต์",1,[1]original_ver!DB98="ไม่ประยุกต์",0,[1]original_ver!DB98="","")</f>
        <v/>
      </c>
      <c r="CY93" s="48"/>
      <c r="CZ93" s="48">
        <v>0</v>
      </c>
      <c r="DA93" s="48">
        <v>0</v>
      </c>
      <c r="DB93" s="48">
        <v>0</v>
      </c>
      <c r="DC93" s="48">
        <v>0</v>
      </c>
      <c r="DD93" s="48">
        <v>0</v>
      </c>
      <c r="DE93" s="48">
        <v>0</v>
      </c>
      <c r="DF93" s="17">
        <v>1</v>
      </c>
      <c r="DG93" s="17">
        <v>2</v>
      </c>
      <c r="DH93" s="17">
        <v>2</v>
      </c>
      <c r="DI93" s="17">
        <v>2</v>
      </c>
      <c r="DJ93" s="48"/>
      <c r="DK93" s="48"/>
      <c r="DL93" s="48"/>
      <c r="DM93" s="48"/>
      <c r="DN93" s="48"/>
      <c r="DO93" s="48"/>
      <c r="DP93" s="48"/>
      <c r="DQ93" s="48"/>
      <c r="DR93" s="49">
        <v>5</v>
      </c>
      <c r="DS93" s="49">
        <v>4</v>
      </c>
      <c r="DT93" s="17">
        <v>5</v>
      </c>
      <c r="DU93" s="52">
        <v>3</v>
      </c>
      <c r="DV93" s="49">
        <v>3</v>
      </c>
      <c r="DW93" s="49">
        <v>5</v>
      </c>
      <c r="DX93" s="25">
        <v>5</v>
      </c>
      <c r="DY93" s="25">
        <v>4</v>
      </c>
      <c r="DZ93" s="25">
        <v>5</v>
      </c>
      <c r="EA93" s="25">
        <v>3</v>
      </c>
      <c r="EB93" s="25">
        <v>4</v>
      </c>
      <c r="EC93">
        <v>5</v>
      </c>
    </row>
    <row r="94" spans="1:133" hidden="1" x14ac:dyDescent="0.2">
      <c r="A94" s="15">
        <v>406</v>
      </c>
      <c r="B94" s="50" t="s">
        <v>649</v>
      </c>
      <c r="C94" cm="1">
        <f t="array" ref="C94">_xlfn.IFS([1]original_ver!D99="Participant",1,[1]original_ver!D99="Non-Participant",0,[1]original_ver!D99="","")</f>
        <v>0</v>
      </c>
      <c r="D94" s="15">
        <v>6</v>
      </c>
      <c r="E94" s="17" cm="1">
        <f t="array" ref="E94">_xlfn.IFS([1]original_ver!F99="ชาย",1,[1]original_ver!F99="หญิง",0,[1]original_ver!F99="","")</f>
        <v>1</v>
      </c>
      <c r="F94" s="15">
        <v>66</v>
      </c>
      <c r="G94" s="17" cm="1">
        <f t="array" ref="G94">_xlfn.IFS([1]original_ver!H99="ไม่มีการศึกษา",0,[1]original_ver!H99="ประถมศึกษา",1,[1]original_ver!H99="มัธยมศึกษาตอนต้น",2,[1]original_ver!H99="มัธยมศึกษาตอนปลาย",3,[1]original_ver!H99="อนุปริญญา (ปวช., ปวส., ฝึกหัดครู)",4,[1]original_ver!H99="ปริญญาตรี",5,[1]original_ver!H99="สูงกว่าปริญญาตรี",6,[1]original_ver!H99="","")</f>
        <v>5</v>
      </c>
      <c r="H94" s="17" cm="1">
        <f t="array" ref="H94">_xlfn.IFS([1]original_ver!I99="โสด",1,[1]original_ver!I99="สมรส/อยู่ด้วยกัน",2,[1]original_ver!I99="หย่าร้าง/แยกกันอยู่",3,[1]original_ver!I99="หม้าย",4,[1]original_ver!I99="","")</f>
        <v>2</v>
      </c>
      <c r="I94" s="15">
        <v>4</v>
      </c>
      <c r="J94" s="15">
        <v>35</v>
      </c>
      <c r="K94" s="17">
        <v>1</v>
      </c>
      <c r="L94" s="17" cm="1">
        <f t="array" ref="L94">_xlfn.IFS([1]original_ver!M99="กู้ยืม",1,[1]original_ver!M99="ไม่กู้ยืม",0,[1]original_ver!M99="","")</f>
        <v>1</v>
      </c>
      <c r="M94" s="17">
        <f t="shared" si="6"/>
        <v>1</v>
      </c>
      <c r="N94" s="51" t="s">
        <v>650</v>
      </c>
      <c r="O94" s="17" cm="1">
        <f t="array" ref="O94">_xlfn.IFS([1]original_ver!O99="ใช่",1,[1]original_ver!O99="ไม่ใช่",0,[1]original_ver!O99="","")</f>
        <v>1</v>
      </c>
      <c r="P94" s="17">
        <v>2</v>
      </c>
      <c r="Q94" s="17">
        <v>1</v>
      </c>
      <c r="R94" s="17">
        <v>10</v>
      </c>
      <c r="S94" s="17">
        <v>0</v>
      </c>
      <c r="T94" s="17">
        <v>0</v>
      </c>
      <c r="U94" s="22">
        <f t="shared" si="7"/>
        <v>0</v>
      </c>
      <c r="V94" s="48"/>
      <c r="W94" s="48"/>
      <c r="X94" s="48"/>
      <c r="Y94" s="48"/>
      <c r="Z94" s="48"/>
      <c r="AA94" s="17">
        <v>2</v>
      </c>
      <c r="AB94" s="17">
        <v>1</v>
      </c>
      <c r="AC94" s="17">
        <v>10</v>
      </c>
      <c r="AD94" s="17">
        <v>0</v>
      </c>
      <c r="AE94" s="17">
        <v>0</v>
      </c>
      <c r="AF94" s="27">
        <f t="shared" si="8"/>
        <v>0</v>
      </c>
      <c r="AG94" s="48"/>
      <c r="AH94" s="48"/>
      <c r="AI94" s="48"/>
      <c r="AJ94" s="48"/>
      <c r="AK94" s="48"/>
      <c r="AL94" s="17">
        <v>1</v>
      </c>
      <c r="AM94" s="17">
        <v>2</v>
      </c>
      <c r="AN94" s="17">
        <v>30</v>
      </c>
      <c r="AO94" s="17">
        <v>18000</v>
      </c>
      <c r="AP94" s="17">
        <v>9</v>
      </c>
      <c r="AQ94" s="17"/>
      <c r="AR94" s="48"/>
      <c r="AS94" s="48"/>
      <c r="AT94" s="48"/>
      <c r="AU94" s="48"/>
      <c r="AV94" s="48"/>
      <c r="AW94" s="17">
        <v>1</v>
      </c>
      <c r="AX94" s="17">
        <v>2</v>
      </c>
      <c r="AY94" s="17">
        <v>30</v>
      </c>
      <c r="AZ94" s="17">
        <v>18000</v>
      </c>
      <c r="BA94" s="17">
        <v>7</v>
      </c>
      <c r="BB94" s="17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17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17"/>
      <c r="BY94" s="48"/>
      <c r="BZ94" s="48"/>
      <c r="CA94" s="48"/>
      <c r="CB94" s="48"/>
      <c r="CC94" s="48"/>
      <c r="CD94" s="49">
        <v>2</v>
      </c>
      <c r="CE94" s="49">
        <v>1.6666666666666667</v>
      </c>
      <c r="CF94" s="49">
        <v>1</v>
      </c>
      <c r="CG94" s="49">
        <v>1.5</v>
      </c>
      <c r="CH94" s="49">
        <v>4</v>
      </c>
      <c r="CI94" s="17">
        <v>5</v>
      </c>
      <c r="CJ94" cm="1">
        <f t="array" ref="CJ94">_xlfn.IFS([1]original_ver!CH99="จากการเข้าร่วมกิจกรรมอบรม ที่จัดโดยโครงการเกษตรกรปราดเปรื่อง (Smart Farmer)",1,[1]original_ver!CH99="จากการเข้าร่วมกิจกรรมอบรม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ๆ",3,[1]original_ver!CH99="จากการเรียนรู้ผ่านประสบการณ์ของผู้อื่น ได้แก่ เพื่อนบ้าน พี่น้อง เพื่อน และญาติ เป็นต้น",4,[1]original_ver!CH99="ไม่ได้เข้าร่วมกิจกรรมอบรมหรือเรียนรู้ใด ๆ (ข้ามไปข้อ 33)",5)</f>
        <v>5</v>
      </c>
      <c r="CK94" s="15" t="str" cm="1">
        <f t="array" ref="CK94">_xlfn.IFS([1]original_ver!CJ99="ความรู้ทางการเกษตรและการใช้เทคโนโลยีสำหรับการผลิตในฟาร์ม",1,[1]original_ver!CJ99="การวางแผนและจัดการฟาร์ม เช่น การเก็บเกี่ยว การเงิน และการวางแผนทางการตลาด",2,[1]original_ver!CJ99="การเป็นผู้ประกอบการทางการเกษตร",3,[1]original_ver!CJ99="การเพิ่มมูลค่าผลผลิต และการแปรรูปผลผลิต (รวมถึงการพัฒนาคุณภาพผลผลิต)",4,[1]original_ver!CJ99="","")</f>
        <v/>
      </c>
      <c r="CL94" s="48"/>
      <c r="CM94" s="48"/>
      <c r="CN94" s="15" t="str" cm="1">
        <f t="array" ref="CN94">_xlfn.IFS([1]original_ver!CN99="ความรู้ทางการเกษตรและการใช้เทคโนโลยีสำหรับการผลิตในฟาร์ม",1,[1]original_ver!CN99="การวางแผนและจัดการฟาร์ม เช่น การเก็บเกี่ยว การเงิน และการวางแผนทางการตลาด",2,[1]original_ver!CN99="การเป็นผู้ประกอบการทางการเกษตร",3,[1]original_ver!CN99="การเพิ่มมูลค่าผลผลิต และการแปรรูปผลผลิต (รวมถึงการพัฒนาคุณภาพผลผลิต)",4,[1]original_ver!CN99="","")</f>
        <v/>
      </c>
      <c r="CO94" s="48"/>
      <c r="CP94" s="48"/>
      <c r="CQ94" s="15" t="str" cm="1">
        <f t="array" ref="CQ94">_xlfn.IFS([1]original_ver!CR99="ประยุกต์",1,[1]original_ver!CR99="ไม่ประยุกต์",0,[1]original_ver!CR99="","")</f>
        <v/>
      </c>
      <c r="CR94" s="15" t="str" cm="1">
        <f t="array" ref="CR94">_xlfn.IFS([1]original_ver!CS99="ประยุกต์",1,[1]original_ver!CS99="ไม่ประยุกต์",0,[1]original_ver!CS99="","")</f>
        <v/>
      </c>
      <c r="CS94" s="48"/>
      <c r="CT94" s="15" t="str" cm="1">
        <f t="array" ref="CT94">_xlfn.IFS([1]original_ver!CV99="ประยุกต์",1,[1]original_ver!CV99="ไม่ประยุกต์",0,[1]original_ver!CV99="","")</f>
        <v/>
      </c>
      <c r="CU94" s="48"/>
      <c r="CV94" s="15" t="str" cm="1">
        <f t="array" ref="CV94">_xlfn.IFS([1]original_ver!CY99="ประยุกต์",1,[1]original_ver!CY99="ไม่ประยุกต์",0,[1]original_ver!CY99="","")</f>
        <v/>
      </c>
      <c r="CW94" s="48"/>
      <c r="CX94" s="15" t="str" cm="1">
        <f t="array" ref="CX94">_xlfn.IFS([1]original_ver!DB99="ประยุกต์",1,[1]original_ver!DB99="ไม่ประยุกต์",0,[1]original_ver!DB99="","")</f>
        <v/>
      </c>
      <c r="CY94" s="48"/>
      <c r="CZ94" s="48">
        <v>0</v>
      </c>
      <c r="DA94" s="48">
        <v>0</v>
      </c>
      <c r="DB94" s="48">
        <v>0</v>
      </c>
      <c r="DC94" s="48">
        <v>0</v>
      </c>
      <c r="DD94" s="48">
        <v>0</v>
      </c>
      <c r="DE94" s="48">
        <v>0</v>
      </c>
      <c r="DF94" s="17">
        <v>2</v>
      </c>
      <c r="DG94" s="17">
        <v>2</v>
      </c>
      <c r="DH94" s="17">
        <v>1</v>
      </c>
      <c r="DI94" s="17">
        <v>2</v>
      </c>
      <c r="DJ94" s="48"/>
      <c r="DK94" s="48"/>
      <c r="DL94" s="17">
        <v>3</v>
      </c>
      <c r="DM94" s="17">
        <v>2</v>
      </c>
      <c r="DN94" s="48"/>
      <c r="DO94" s="48"/>
      <c r="DP94" s="48"/>
      <c r="DQ94" s="48"/>
      <c r="DR94" s="49">
        <v>5</v>
      </c>
      <c r="DS94" s="49">
        <v>3</v>
      </c>
      <c r="DT94" s="17">
        <v>3.75</v>
      </c>
      <c r="DU94" s="49">
        <v>3</v>
      </c>
      <c r="DV94" s="49">
        <v>3</v>
      </c>
      <c r="DW94" s="49">
        <v>2</v>
      </c>
      <c r="DX94" s="25">
        <v>5</v>
      </c>
      <c r="DY94" s="25">
        <v>3</v>
      </c>
      <c r="DZ94" s="25">
        <v>3.75</v>
      </c>
      <c r="EA94" s="25">
        <v>3</v>
      </c>
      <c r="EB94" s="25">
        <v>3</v>
      </c>
      <c r="EC94">
        <v>2</v>
      </c>
    </row>
    <row r="95" spans="1:133" x14ac:dyDescent="0.2">
      <c r="A95" s="15">
        <v>407</v>
      </c>
      <c r="B95" s="47" t="s">
        <v>651</v>
      </c>
      <c r="C95" cm="1">
        <f t="array" ref="C95">_xlfn.IFS([1]original_ver!D100="Participant",1,[1]original_ver!D100="Non-Participant",0,[1]original_ver!D100="","")</f>
        <v>0</v>
      </c>
      <c r="D95" s="15">
        <v>6</v>
      </c>
      <c r="E95" s="17" cm="1">
        <f t="array" ref="E95">_xlfn.IFS([1]original_ver!F100="ชาย",1,[1]original_ver!F100="หญิง",0,[1]original_ver!F100="","")</f>
        <v>1</v>
      </c>
      <c r="F95" s="15">
        <v>64</v>
      </c>
      <c r="G95" s="17" cm="1">
        <f t="array" ref="G95">_xlfn.IFS([1]original_ver!H100="ไม่มีการศึกษา",0,[1]original_ver!H100="ประถมศึกษา",1,[1]original_ver!H100="มัธยมศึกษาตอนต้น",2,[1]original_ver!H100="มัธยมศึกษาตอนปลาย",3,[1]original_ver!H100="อนุปริญญา (ปวช., ปวส., ฝึกหัดครู)",4,[1]original_ver!H100="ปริญญาตรี",5,[1]original_ver!H100="สูงกว่าปริญญาตรี",6,[1]original_ver!H100="","")</f>
        <v>5</v>
      </c>
      <c r="H95" s="17" cm="1">
        <f t="array" ref="H95">_xlfn.IFS([1]original_ver!I100="โสด",1,[1]original_ver!I100="สมรส/อยู่ด้วยกัน",2,[1]original_ver!I100="หย่าร้าง/แยกกันอยู่",3,[1]original_ver!I100="หม้าย",4,[1]original_ver!I100="","")</f>
        <v>2</v>
      </c>
      <c r="I95" s="15">
        <v>3</v>
      </c>
      <c r="J95" s="15">
        <v>13</v>
      </c>
      <c r="K95" s="17" cm="1">
        <f t="array" ref="K95">_xlfn.IFS([1]original_ver!L100="ใช่",1,[1]original_ver!L100="ไม่ใช่",0,[1]original_ver!L100="","")</f>
        <v>0</v>
      </c>
      <c r="L95" s="17" cm="1">
        <f t="array" ref="L95">_xlfn.IFS([1]original_ver!M100="กู้ยืม",1,[1]original_ver!M100="ไม่กู้ยืม",0,[1]original_ver!M100="","")</f>
        <v>0</v>
      </c>
      <c r="M95" s="17">
        <f t="shared" si="6"/>
        <v>0</v>
      </c>
      <c r="N95" s="23">
        <v>0</v>
      </c>
      <c r="O95" s="17" cm="1">
        <f t="array" ref="O95">_xlfn.IFS([1]original_ver!O100="ใช่",1,[1]original_ver!O100="ไม่ใช่",0,[1]original_ver!O100="","")</f>
        <v>1</v>
      </c>
      <c r="P95" s="17">
        <v>7</v>
      </c>
      <c r="Q95" s="17">
        <v>1</v>
      </c>
      <c r="R95" s="17">
        <v>10</v>
      </c>
      <c r="S95" s="17">
        <v>9600</v>
      </c>
      <c r="T95" s="17">
        <v>5</v>
      </c>
      <c r="U95" s="22">
        <f t="shared" si="7"/>
        <v>960</v>
      </c>
      <c r="V95" s="48"/>
      <c r="W95" s="48"/>
      <c r="X95" s="48"/>
      <c r="Y95" s="48"/>
      <c r="Z95" s="48"/>
      <c r="AA95" s="17">
        <v>7</v>
      </c>
      <c r="AB95" s="17">
        <v>1</v>
      </c>
      <c r="AC95" s="17">
        <v>10</v>
      </c>
      <c r="AD95" s="17">
        <v>9600</v>
      </c>
      <c r="AE95" s="17">
        <v>5</v>
      </c>
      <c r="AF95" s="27">
        <f t="shared" si="8"/>
        <v>960</v>
      </c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9">
        <v>1.75</v>
      </c>
      <c r="CE95" s="49">
        <v>2.6666666666666665</v>
      </c>
      <c r="CF95" s="49">
        <v>2</v>
      </c>
      <c r="CG95" s="49">
        <v>1.5</v>
      </c>
      <c r="CH95" s="49">
        <v>2.5</v>
      </c>
      <c r="CI95" s="17">
        <v>4</v>
      </c>
      <c r="CJ95" cm="1">
        <f t="array" ref="CJ95">_xlfn.IFS([1]original_ver!CH100="จากการเข้าร่วมกิจกรรมอบรม ที่จัดโดยโครงการเกษตรกรปราดเปรื่อง (Smart Farmer)",1,[1]original_ver!CH100="จากการเข้าร่วมกิจกรรมอบรม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ๆ",3,[1]original_ver!CH100="จากการเรียนรู้ผ่านประสบการณ์ของผู้อื่น ได้แก่ เพื่อนบ้าน พี่น้อง เพื่อน และญาติ เป็นต้น",4,[1]original_ver!CH100="ไม่ได้เข้าร่วมกิจกรรมอบรมหรือเรียนรู้ใด ๆ (ข้ามไปข้อ 33)",5)</f>
        <v>2</v>
      </c>
      <c r="CK95" s="15" cm="1">
        <f t="array" ref="CK95">_xlfn.IFS([1]original_ver!CJ100="ความรู้ทางการเกษตรและการใช้เทคโนโลยีสำหรับการผลิตในฟาร์ม",1,[1]original_ver!CJ100="การวางแผนและจัดการฟาร์ม เช่น การเก็บเกี่ยว การเงิน และการวางแผนทางการตลาด",2,[1]original_ver!CJ100="การเป็นผู้ประกอบการทางการเกษตร",3,[1]original_ver!CJ100="การเพิ่มมูลค่าผลผลิต และการแปรรูปผลผลิต (รวมถึงการพัฒนาคุณภาพผลผลิต)",4,[1]original_ver!CJ100="","")</f>
        <v>1</v>
      </c>
      <c r="CL95" s="17">
        <v>3</v>
      </c>
      <c r="CM95" s="17">
        <v>2</v>
      </c>
      <c r="CN95" s="15" cm="1">
        <f t="array" ref="CN95">_xlfn.IFS([1]original_ver!CN100="ความรู้ทางการเกษตรและการใช้เทคโนโลยีสำหรับการผลิตในฟาร์ม",1,[1]original_ver!CN100="การวางแผนและจัดการฟาร์ม เช่น การเก็บเกี่ยว การเงิน และการวางแผนทางการตลาด",2,[1]original_ver!CN100="การเป็นผู้ประกอบการทางการเกษตร",3,[1]original_ver!CN100="การเพิ่มมูลค่าผลผลิต และการแปรรูปผลผลิต (รวมถึงการพัฒนาคุณภาพผลผลิต)",4,[1]original_ver!CN100="","")</f>
        <v>4</v>
      </c>
      <c r="CO95" s="17">
        <v>1</v>
      </c>
      <c r="CP95" s="17">
        <v>2</v>
      </c>
      <c r="CQ95" s="15" cm="1">
        <f t="array" ref="CQ95">_xlfn.IFS([1]original_ver!CR100="ประยุกต์",1,[1]original_ver!CR100="ไม่ประยุกต์",0,[1]original_ver!CR100="","")</f>
        <v>1</v>
      </c>
      <c r="CR95" s="15" cm="1">
        <f t="array" ref="CR95">_xlfn.IFS([1]original_ver!CS100="ประยุกต์",1,[1]original_ver!CS100="ไม่ประยุกต์",0,[1]original_ver!CS100="","")</f>
        <v>1</v>
      </c>
      <c r="CS95" s="48"/>
      <c r="CT95" s="15" cm="1">
        <f t="array" ref="CT95">_xlfn.IFS([1]original_ver!CV100="ประยุกต์",1,[1]original_ver!CV100="ไม่ประยุกต์",0,[1]original_ver!CV100="","")</f>
        <v>1</v>
      </c>
      <c r="CU95" s="48"/>
      <c r="CV95" s="15" cm="1">
        <f t="array" ref="CV95">_xlfn.IFS([1]original_ver!CY100="ประยุกต์",1,[1]original_ver!CY100="ไม่ประยุกต์",0,[1]original_ver!CY100="","")</f>
        <v>1</v>
      </c>
      <c r="CW95" s="48"/>
      <c r="CX95" s="15" cm="1">
        <f t="array" ref="CX95">_xlfn.IFS([1]original_ver!DB100="ประยุกต์",1,[1]original_ver!DB100="ไม่ประยุกต์",0,[1]original_ver!DB100="","")</f>
        <v>1</v>
      </c>
      <c r="CY95" s="48"/>
      <c r="CZ95" s="48"/>
      <c r="DA95" s="48"/>
      <c r="DB95" s="48"/>
      <c r="DC95" s="48"/>
      <c r="DD95" s="48"/>
      <c r="DE95" s="48"/>
      <c r="DF95" s="17">
        <v>2</v>
      </c>
      <c r="DG95" s="17">
        <v>2</v>
      </c>
      <c r="DH95" s="17">
        <v>3</v>
      </c>
      <c r="DI95" s="17">
        <v>2</v>
      </c>
      <c r="DJ95" s="48"/>
      <c r="DK95" s="48"/>
      <c r="DL95" s="17">
        <v>1</v>
      </c>
      <c r="DM95" s="17">
        <v>2</v>
      </c>
      <c r="DN95" s="48"/>
      <c r="DO95" s="48"/>
      <c r="DP95" s="48"/>
      <c r="DQ95" s="48"/>
      <c r="DR95" s="49">
        <v>5</v>
      </c>
      <c r="DS95" s="49">
        <v>2.6666666666666665</v>
      </c>
      <c r="DT95" s="17">
        <v>3</v>
      </c>
      <c r="DU95" s="49">
        <v>3.4</v>
      </c>
      <c r="DV95" s="49">
        <v>3.6666666666666665</v>
      </c>
      <c r="DW95" s="49">
        <v>5</v>
      </c>
      <c r="DX95" s="25">
        <v>5</v>
      </c>
      <c r="DY95" s="25">
        <v>4</v>
      </c>
      <c r="DZ95" s="25">
        <v>3.5</v>
      </c>
      <c r="EA95" s="25">
        <v>3.4</v>
      </c>
      <c r="EB95" s="25">
        <v>3.6666666666666665</v>
      </c>
      <c r="EC95">
        <v>5</v>
      </c>
    </row>
    <row r="96" spans="1:133" x14ac:dyDescent="0.2">
      <c r="A96" s="15">
        <v>408</v>
      </c>
      <c r="B96" s="50" t="s">
        <v>652</v>
      </c>
      <c r="C96" cm="1">
        <f t="array" ref="C96">_xlfn.IFS([1]original_ver!D101="Participant",1,[1]original_ver!D101="Non-Participant",0,[1]original_ver!D101="","")</f>
        <v>1</v>
      </c>
      <c r="D96" s="15">
        <v>6</v>
      </c>
      <c r="E96" s="17" cm="1">
        <f t="array" ref="E96">_xlfn.IFS([1]original_ver!F101="ชาย",1,[1]original_ver!F101="หญิง",0,[1]original_ver!F101="","")</f>
        <v>0</v>
      </c>
      <c r="F96" s="15">
        <v>34</v>
      </c>
      <c r="G96" s="17" cm="1">
        <f t="array" ref="G96">_xlfn.IFS([1]original_ver!H101="ไม่มีการศึกษา",0,[1]original_ver!H101="ประถมศึกษา",1,[1]original_ver!H101="มัธยมศึกษาตอนต้น",2,[1]original_ver!H101="มัธยมศึกษาตอนปลาย",3,[1]original_ver!H101="อนุปริญญา (ปวช., ปวส., ฝึกหัดครู)",4,[1]original_ver!H101="ปริญญาตรี",5,[1]original_ver!H101="สูงกว่าปริญญาตรี",6,[1]original_ver!H101="","")</f>
        <v>3</v>
      </c>
      <c r="H96" s="17" cm="1">
        <f t="array" ref="H96">_xlfn.IFS([1]original_ver!I101="โสด",1,[1]original_ver!I101="สมรส/อยู่ด้วยกัน",2,[1]original_ver!I101="หย่าร้าง/แยกกันอยู่",3,[1]original_ver!I101="หม้าย",4,[1]original_ver!I101="","")</f>
        <v>2</v>
      </c>
      <c r="I96" s="15">
        <v>5</v>
      </c>
      <c r="J96" s="15">
        <v>18</v>
      </c>
      <c r="K96" s="17" cm="1">
        <f t="array" ref="K96">_xlfn.IFS([1]original_ver!L101="ใช่",1,[1]original_ver!L101="ไม่ใช่",0,[1]original_ver!L101="","")</f>
        <v>0</v>
      </c>
      <c r="L96" s="17" cm="1">
        <f t="array" ref="L96">_xlfn.IFS([1]original_ver!M101="กู้ยืม",1,[1]original_ver!M101="ไม่กู้ยืม",0,[1]original_ver!M101="","")</f>
        <v>0</v>
      </c>
      <c r="M96" s="17">
        <f t="shared" si="6"/>
        <v>0</v>
      </c>
      <c r="N96" s="23">
        <v>0</v>
      </c>
      <c r="O96" s="17" cm="1">
        <f t="array" ref="O96">_xlfn.IFS([1]original_ver!O101="ใช่",1,[1]original_ver!O101="ไม่ใช่",0,[1]original_ver!O101="","")</f>
        <v>0</v>
      </c>
      <c r="P96" s="17">
        <v>2</v>
      </c>
      <c r="Q96" s="17">
        <v>1</v>
      </c>
      <c r="R96" s="17">
        <v>10</v>
      </c>
      <c r="S96" s="17">
        <v>18000</v>
      </c>
      <c r="T96" s="17">
        <v>23</v>
      </c>
      <c r="U96" s="22">
        <f t="shared" si="7"/>
        <v>1800</v>
      </c>
      <c r="V96" s="48"/>
      <c r="W96" s="48"/>
      <c r="X96" s="48"/>
      <c r="Y96" s="48"/>
      <c r="Z96" s="48"/>
      <c r="AA96" s="17">
        <v>2</v>
      </c>
      <c r="AB96" s="17">
        <v>1</v>
      </c>
      <c r="AC96" s="17">
        <v>10</v>
      </c>
      <c r="AD96" s="17">
        <v>18000</v>
      </c>
      <c r="AE96" s="17">
        <v>20</v>
      </c>
      <c r="AF96" s="27">
        <f t="shared" si="8"/>
        <v>1800</v>
      </c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9">
        <v>1.5</v>
      </c>
      <c r="CE96" s="49">
        <v>1.6666666666666667</v>
      </c>
      <c r="CF96" s="49">
        <v>1</v>
      </c>
      <c r="CG96" s="49">
        <v>3</v>
      </c>
      <c r="CH96" s="49">
        <v>4</v>
      </c>
      <c r="CI96" s="17">
        <v>1</v>
      </c>
      <c r="CJ96" cm="1">
        <f t="array" ref="CJ96">_xlfn.IFS([1]original_ver!CH101="จากการเข้าร่วมกิจกรรมอบรม ที่จัดโดยโครงการเกษตรกรปราดเปรื่อง (Smart Farmer)",1,[1]original_ver!CH101="จากการเข้าร่วมกิจกรรมอบรม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ๆ",3,[1]original_ver!CH101="จากการเรียนรู้ผ่านประสบการณ์ของผู้อื่น ได้แก่ เพื่อนบ้าน พี่น้อง เพื่อน และญาติ เป็นต้น",4,[1]original_ver!CH101="ไม่ได้เข้าร่วมกิจกรรมอบรมหรือเรียนรู้ใด ๆ (ข้ามไปข้อ 33)",5)</f>
        <v>2</v>
      </c>
      <c r="CK96" s="15" cm="1">
        <f t="array" ref="CK96">_xlfn.IFS([1]original_ver!CJ101="ความรู้ทางการเกษตรและการใช้เทคโนโลยีสำหรับการผลิตในฟาร์ม",1,[1]original_ver!CJ101="การวางแผนและจัดการฟาร์ม เช่น การเก็บเกี่ยว การเงิน และการวางแผนทางการตลาด",2,[1]original_ver!CJ101="การเป็นผู้ประกอบการทางการเกษตร",3,[1]original_ver!CJ101="การเพิ่มมูลค่าผลผลิต และการแปรรูปผลผลิต (รวมถึงการพัฒนาคุณภาพผลผลิต)",4,[1]original_ver!CJ101="","")</f>
        <v>4</v>
      </c>
      <c r="CL96" s="17">
        <v>2</v>
      </c>
      <c r="CM96" s="17">
        <v>1</v>
      </c>
      <c r="CN96" s="15" cm="1">
        <f t="array" ref="CN96">_xlfn.IFS([1]original_ver!CN101="ความรู้ทางการเกษตรและการใช้เทคโนโลยีสำหรับการผลิตในฟาร์ม",1,[1]original_ver!CN101="การวางแผนและจัดการฟาร์ม เช่น การเก็บเกี่ยว การเงิน และการวางแผนทางการตลาด",2,[1]original_ver!CN101="การเป็นผู้ประกอบการทางการเกษตร",3,[1]original_ver!CN101="การเพิ่มมูลค่าผลผลิต และการแปรรูปผลผลิต (รวมถึงการพัฒนาคุณภาพผลผลิต)",4,[1]original_ver!CN101="","")</f>
        <v>2</v>
      </c>
      <c r="CO96" s="17">
        <v>1</v>
      </c>
      <c r="CP96" s="17">
        <v>4</v>
      </c>
      <c r="CQ96" s="15" cm="1">
        <f t="array" ref="CQ96">_xlfn.IFS([1]original_ver!CR101="ประยุกต์",1,[1]original_ver!CR101="ไม่ประยุกต์",0,[1]original_ver!CR101="","")</f>
        <v>1</v>
      </c>
      <c r="CR96" s="15" cm="1">
        <f t="array" ref="CR96">_xlfn.IFS([1]original_ver!CS101="ประยุกต์",1,[1]original_ver!CS101="ไม่ประยุกต์",0,[1]original_ver!CS101="","")</f>
        <v>0</v>
      </c>
      <c r="CS96" s="17">
        <v>2</v>
      </c>
      <c r="CT96" s="15" cm="1">
        <f t="array" ref="CT96">_xlfn.IFS([1]original_ver!CV101="ประยุกต์",1,[1]original_ver!CV101="ไม่ประยุกต์",0,[1]original_ver!CV101="","")</f>
        <v>0</v>
      </c>
      <c r="CU96" s="17">
        <v>2</v>
      </c>
      <c r="CV96" s="15" cm="1">
        <f t="array" ref="CV96">_xlfn.IFS([1]original_ver!CY101="ประยุกต์",1,[1]original_ver!CY101="ไม่ประยุกต์",0,[1]original_ver!CY101="","")</f>
        <v>0</v>
      </c>
      <c r="CW96" s="17">
        <v>2</v>
      </c>
      <c r="CX96" s="15" cm="1">
        <f t="array" ref="CX96">_xlfn.IFS([1]original_ver!DB101="ประยุกต์",1,[1]original_ver!DB101="ไม่ประยุกต์",0,[1]original_ver!DB101="","")</f>
        <v>1</v>
      </c>
      <c r="CY96" s="48"/>
      <c r="CZ96" s="17"/>
      <c r="DA96" s="17"/>
      <c r="DB96" s="17"/>
      <c r="DC96" s="17"/>
      <c r="DD96" s="17"/>
      <c r="DE96" s="17"/>
      <c r="DF96" s="48"/>
      <c r="DG96" s="48"/>
      <c r="DH96" s="48"/>
      <c r="DI96" s="48"/>
      <c r="DJ96" s="48"/>
      <c r="DK96" s="48"/>
      <c r="DL96" s="17">
        <v>1</v>
      </c>
      <c r="DM96" s="17">
        <v>2</v>
      </c>
      <c r="DN96" s="48"/>
      <c r="DO96" s="48"/>
      <c r="DP96" s="48"/>
      <c r="DQ96" s="48"/>
      <c r="DR96" s="49">
        <v>4</v>
      </c>
      <c r="DS96" s="49">
        <v>3</v>
      </c>
      <c r="DT96" s="17">
        <v>3</v>
      </c>
      <c r="DU96" s="49">
        <v>2</v>
      </c>
      <c r="DV96" s="49">
        <v>1</v>
      </c>
      <c r="DW96" s="49">
        <v>1</v>
      </c>
      <c r="DX96" s="25">
        <v>5</v>
      </c>
      <c r="DY96" s="25">
        <v>3</v>
      </c>
      <c r="DZ96" s="25">
        <v>3</v>
      </c>
      <c r="EA96" s="25">
        <v>2.2000000000000002</v>
      </c>
      <c r="EB96" s="25">
        <v>1</v>
      </c>
      <c r="EC96">
        <v>1</v>
      </c>
    </row>
    <row r="97" spans="1:133" hidden="1" x14ac:dyDescent="0.2">
      <c r="A97" s="15">
        <v>410</v>
      </c>
      <c r="B97" s="47" t="s">
        <v>653</v>
      </c>
      <c r="C97" cm="1">
        <f t="array" ref="C97">_xlfn.IFS([1]original_ver!D103="Participant",1,[1]original_ver!D103="Non-Participant",0,[1]original_ver!D103="","")</f>
        <v>0</v>
      </c>
      <c r="D97" s="15">
        <v>6</v>
      </c>
      <c r="E97" s="17" cm="1">
        <f t="array" ref="E97">_xlfn.IFS([1]original_ver!F103="ชาย",1,[1]original_ver!F103="หญิง",0,[1]original_ver!F103="","")</f>
        <v>1</v>
      </c>
      <c r="F97" s="15">
        <v>53</v>
      </c>
      <c r="G97" s="17" cm="1">
        <f t="array" ref="G97">_xlfn.IFS([1]original_ver!H103="ไม่มีการศึกษา",0,[1]original_ver!H103="ประถมศึกษา",1,[1]original_ver!H103="มัธยมศึกษาตอนต้น",2,[1]original_ver!H103="มัธยมศึกษาตอนปลาย",3,[1]original_ver!H103="อนุปริญญา (ปวช., ปวส., ฝึกหัดครู)",4,[1]original_ver!H103="ปริญญาตรี",5,[1]original_ver!H103="สูงกว่าปริญญาตรี",6,[1]original_ver!H103="","")</f>
        <v>2</v>
      </c>
      <c r="H97" s="17" cm="1">
        <f t="array" ref="H97">_xlfn.IFS([1]original_ver!I103="โสด",1,[1]original_ver!I103="สมรส/อยู่ด้วยกัน",2,[1]original_ver!I103="หย่าร้าง/แยกกันอยู่",3,[1]original_ver!I103="หม้าย",4,[1]original_ver!I103="","")</f>
        <v>2</v>
      </c>
      <c r="I97" s="15">
        <v>4</v>
      </c>
      <c r="J97" s="15">
        <v>46</v>
      </c>
      <c r="K97" s="17" cm="1">
        <f t="array" ref="K97">_xlfn.IFS([1]original_ver!L103="ใช่",1,[1]original_ver!L103="ไม่ใช่",0,[1]original_ver!L103="","")</f>
        <v>1</v>
      </c>
      <c r="L97" s="17" cm="1">
        <f t="array" ref="L97">_xlfn.IFS([1]original_ver!M103="กู้ยืม",1,[1]original_ver!M103="ไม่กู้ยืม",0,[1]original_ver!M103="","")</f>
        <v>1</v>
      </c>
      <c r="M97" s="17">
        <f t="shared" si="6"/>
        <v>1</v>
      </c>
      <c r="N97" s="23">
        <v>50000</v>
      </c>
      <c r="O97" s="17" cm="1">
        <f t="array" ref="O97">_xlfn.IFS([1]original_ver!O103="ใช่",1,[1]original_ver!O103="ไม่ใช่",0,[1]original_ver!O103="","")</f>
        <v>1</v>
      </c>
      <c r="P97" s="17">
        <v>7</v>
      </c>
      <c r="Q97" s="17">
        <v>1</v>
      </c>
      <c r="R97" s="17">
        <v>1.8</v>
      </c>
      <c r="S97" s="17" t="s">
        <v>654</v>
      </c>
      <c r="T97" s="17">
        <v>35</v>
      </c>
      <c r="U97" s="22" t="e">
        <f t="shared" si="7"/>
        <v>#VALUE!</v>
      </c>
      <c r="V97" s="48"/>
      <c r="W97" s="48"/>
      <c r="X97" s="48"/>
      <c r="Y97" s="48"/>
      <c r="Z97" s="48"/>
      <c r="AA97" s="17">
        <v>7</v>
      </c>
      <c r="AB97" s="17">
        <v>1</v>
      </c>
      <c r="AC97" s="17">
        <v>1.8</v>
      </c>
      <c r="AD97" s="17">
        <v>400</v>
      </c>
      <c r="AE97" s="17">
        <v>35</v>
      </c>
      <c r="AF97" s="27">
        <f t="shared" si="8"/>
        <v>222.22222222222223</v>
      </c>
      <c r="AG97" s="48"/>
      <c r="AH97" s="48"/>
      <c r="AI97" s="48"/>
      <c r="AJ97" s="48"/>
      <c r="AK97" s="48"/>
      <c r="AL97" s="17">
        <v>2</v>
      </c>
      <c r="AM97" s="17">
        <v>1</v>
      </c>
      <c r="AN97" s="17">
        <v>6</v>
      </c>
      <c r="AO97" s="17">
        <v>15000</v>
      </c>
      <c r="AP97" s="17">
        <v>6</v>
      </c>
      <c r="AQ97" s="17"/>
      <c r="AR97" s="48"/>
      <c r="AS97" s="48"/>
      <c r="AT97" s="48"/>
      <c r="AU97" s="48"/>
      <c r="AV97" s="48"/>
      <c r="AW97" s="17">
        <v>2</v>
      </c>
      <c r="AX97" s="17">
        <v>1</v>
      </c>
      <c r="AY97" s="17" t="s">
        <v>655</v>
      </c>
      <c r="AZ97" s="17">
        <v>15000</v>
      </c>
      <c r="BA97" s="17">
        <v>6</v>
      </c>
      <c r="BB97" s="17"/>
      <c r="BC97" s="48"/>
      <c r="BD97" s="48"/>
      <c r="BE97" s="48"/>
      <c r="BF97" s="48"/>
      <c r="BG97" s="48"/>
      <c r="BH97" s="17">
        <v>2</v>
      </c>
      <c r="BI97" s="17">
        <v>1</v>
      </c>
      <c r="BJ97" s="17">
        <v>20</v>
      </c>
      <c r="BK97" s="17">
        <v>360</v>
      </c>
      <c r="BL97" s="17">
        <v>20</v>
      </c>
      <c r="BM97" s="17"/>
      <c r="BN97" s="48"/>
      <c r="BO97" s="48"/>
      <c r="BP97" s="48"/>
      <c r="BQ97" s="48"/>
      <c r="BR97" s="48"/>
      <c r="BS97" s="17">
        <v>2</v>
      </c>
      <c r="BT97" s="17">
        <v>1</v>
      </c>
      <c r="BU97" s="17">
        <v>20</v>
      </c>
      <c r="BV97" s="17">
        <v>360</v>
      </c>
      <c r="BW97" s="17">
        <v>20</v>
      </c>
      <c r="BX97" s="17"/>
      <c r="BY97" s="48"/>
      <c r="BZ97" s="48"/>
      <c r="CA97" s="48"/>
      <c r="CB97" s="48"/>
      <c r="CC97" s="48"/>
      <c r="CD97" s="49">
        <v>1</v>
      </c>
      <c r="CE97" s="49">
        <v>1</v>
      </c>
      <c r="CF97" s="49">
        <v>1</v>
      </c>
      <c r="CG97" s="49">
        <v>3</v>
      </c>
      <c r="CH97" s="49">
        <v>2.5</v>
      </c>
      <c r="CI97" s="17">
        <v>3</v>
      </c>
      <c r="CJ97" cm="1">
        <f t="array" ref="CJ97">_xlfn.IFS([1]original_ver!CH103="จากการเข้าร่วมกิจกรรมอบรม ที่จัดโดยโครงการเกษตรกรปราดเปรื่อง (Smart Farmer)",1,[1]original_ver!CH103="จากการเข้าร่วมกิจกรรมอบรม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ๆ",3,[1]original_ver!CH103="จากการเรียนรู้ผ่านประสบการณ์ของผู้อื่น ได้แก่ เพื่อนบ้าน พี่น้อง เพื่อน และญาติ เป็นต้น",4,[1]original_ver!CH103="ไม่ได้เข้าร่วมกิจกรรมอบรมหรือเรียนรู้ใด ๆ (ข้ามไปข้อ 33)",5)</f>
        <v>5</v>
      </c>
      <c r="CK97" s="15" t="str" cm="1">
        <f t="array" ref="CK97">_xlfn.IFS([1]original_ver!CJ103="ความรู้ทางการเกษตรและการใช้เทคโนโลยีสำหรับการผลิตในฟาร์ม",1,[1]original_ver!CJ103="การวางแผนและจัดการฟาร์ม เช่น การเก็บเกี่ยว การเงิน และการวางแผนทางการตลาด",2,[1]original_ver!CJ103="การเป็นผู้ประกอบการทางการเกษตร",3,[1]original_ver!CJ103="การเพิ่มมูลค่าผลผลิต และการแปรรูปผลผลิต (รวมถึงการพัฒนาคุณภาพผลผลิต)",4,[1]original_ver!CJ103="","")</f>
        <v/>
      </c>
      <c r="CL97" s="48"/>
      <c r="CM97" s="48"/>
      <c r="CN97" s="15" t="str" cm="1">
        <f t="array" ref="CN97">_xlfn.IFS([1]original_ver!CN103="ความรู้ทางการเกษตรและการใช้เทคโนโลยีสำหรับการผลิตในฟาร์ม",1,[1]original_ver!CN103="การวางแผนและจัดการฟาร์ม เช่น การเก็บเกี่ยว การเงิน และการวางแผนทางการตลาด",2,[1]original_ver!CN103="การเป็นผู้ประกอบการทางการเกษตร",3,[1]original_ver!CN103="การเพิ่มมูลค่าผลผลิต และการแปรรูปผลผลิต (รวมถึงการพัฒนาคุณภาพผลผลิต)",4,[1]original_ver!CN103="","")</f>
        <v/>
      </c>
      <c r="CO97" s="48"/>
      <c r="CP97" s="48"/>
      <c r="CQ97" s="15" t="str" cm="1">
        <f t="array" ref="CQ97">_xlfn.IFS([1]original_ver!CR103="ประยุกต์",1,[1]original_ver!CR103="ไม่ประยุกต์",0,[1]original_ver!CR103="","")</f>
        <v/>
      </c>
      <c r="CR97" s="15" t="str" cm="1">
        <f t="array" ref="CR97">_xlfn.IFS([1]original_ver!CS103="ประยุกต์",1,[1]original_ver!CS103="ไม่ประยุกต์",0,[1]original_ver!CS103="","")</f>
        <v/>
      </c>
      <c r="CS97" s="48"/>
      <c r="CT97" s="15" t="str" cm="1">
        <f t="array" ref="CT97">_xlfn.IFS([1]original_ver!CV103="ประยุกต์",1,[1]original_ver!CV103="ไม่ประยุกต์",0,[1]original_ver!CV103="","")</f>
        <v/>
      </c>
      <c r="CU97" s="48"/>
      <c r="CV97" s="15" t="str" cm="1">
        <f t="array" ref="CV97">_xlfn.IFS([1]original_ver!CY103="ประยุกต์",1,[1]original_ver!CY103="ไม่ประยุกต์",0,[1]original_ver!CY103="","")</f>
        <v/>
      </c>
      <c r="CW97" s="48"/>
      <c r="CX97" s="15" t="str" cm="1">
        <f t="array" ref="CX97">_xlfn.IFS([1]original_ver!DB103="ประยุกต์",1,[1]original_ver!DB103="ไม่ประยุกต์",0,[1]original_ver!DB103="","")</f>
        <v/>
      </c>
      <c r="CY97" s="48"/>
      <c r="CZ97" s="48">
        <v>0</v>
      </c>
      <c r="DA97" s="48">
        <v>0</v>
      </c>
      <c r="DB97" s="48">
        <v>0</v>
      </c>
      <c r="DC97" s="48">
        <v>0</v>
      </c>
      <c r="DD97" s="48">
        <v>0</v>
      </c>
      <c r="DE97" s="48">
        <v>0</v>
      </c>
      <c r="DF97" s="17">
        <v>1</v>
      </c>
      <c r="DG97" s="17">
        <v>2</v>
      </c>
      <c r="DH97" s="17">
        <v>2</v>
      </c>
      <c r="DI97" s="17">
        <v>2</v>
      </c>
      <c r="DJ97" s="17">
        <v>3</v>
      </c>
      <c r="DK97" s="17">
        <v>2</v>
      </c>
      <c r="DL97" s="48"/>
      <c r="DM97" s="48"/>
      <c r="DN97" s="48"/>
      <c r="DO97" s="48"/>
      <c r="DP97" s="48"/>
      <c r="DQ97" s="48"/>
      <c r="DR97" s="153">
        <v>5</v>
      </c>
      <c r="DS97" s="153">
        <v>3</v>
      </c>
      <c r="DT97" s="149">
        <v>2.5</v>
      </c>
      <c r="DU97" s="153">
        <v>2.2000000000000002</v>
      </c>
      <c r="DV97" s="153">
        <v>3</v>
      </c>
      <c r="DW97" s="153">
        <v>3</v>
      </c>
      <c r="DX97" s="152">
        <v>5</v>
      </c>
      <c r="DY97" s="152">
        <v>3</v>
      </c>
      <c r="DZ97" s="152">
        <v>2.5</v>
      </c>
      <c r="EA97" s="152">
        <v>2.2000000000000002</v>
      </c>
      <c r="EB97" s="152">
        <v>3</v>
      </c>
      <c r="EC97" s="148">
        <v>3</v>
      </c>
    </row>
    <row r="98" spans="1:133" x14ac:dyDescent="0.2">
      <c r="A98" s="15">
        <v>411</v>
      </c>
      <c r="B98" s="47" t="s">
        <v>656</v>
      </c>
      <c r="C98" cm="1">
        <f t="array" ref="C98">_xlfn.IFS([1]original_ver!D104="Participant",1,[1]original_ver!D104="Non-Participant",0,[1]original_ver!D104="","")</f>
        <v>0</v>
      </c>
      <c r="D98" s="15">
        <v>6</v>
      </c>
      <c r="E98" s="17" cm="1">
        <f t="array" ref="E98">_xlfn.IFS([1]original_ver!F104="ชาย",1,[1]original_ver!F104="หญิง",0,[1]original_ver!F104="","")</f>
        <v>1</v>
      </c>
      <c r="F98" s="15">
        <v>59</v>
      </c>
      <c r="G98" s="17" cm="1">
        <f t="array" ref="G98">_xlfn.IFS([1]original_ver!H104="ไม่มีการศึกษา",0,[1]original_ver!H104="ประถมศึกษา",1,[1]original_ver!H104="มัธยมศึกษาตอนต้น",2,[1]original_ver!H104="มัธยมศึกษาตอนปลาย",3,[1]original_ver!H104="อนุปริญญา (ปวช., ปวส., ฝึกหัดครู)",4,[1]original_ver!H104="ปริญญาตรี",5,[1]original_ver!H104="สูงกว่าปริญญาตรี",6,[1]original_ver!H104="","")</f>
        <v>3</v>
      </c>
      <c r="H98" s="17" cm="1">
        <f t="array" ref="H98">_xlfn.IFS([1]original_ver!I104="โสด",1,[1]original_ver!I104="สมรส/อยู่ด้วยกัน",2,[1]original_ver!I104="หย่าร้าง/แยกกันอยู่",3,[1]original_ver!I104="หม้าย",4,[1]original_ver!I104="","")</f>
        <v>4</v>
      </c>
      <c r="I98" s="15">
        <v>6</v>
      </c>
      <c r="J98" s="15">
        <v>30</v>
      </c>
      <c r="K98" s="17" cm="1">
        <f t="array" ref="K98">_xlfn.IFS([1]original_ver!L104="ใช่",1,[1]original_ver!L104="ไม่ใช่",0,[1]original_ver!L104="","")</f>
        <v>0</v>
      </c>
      <c r="L98" s="17" cm="1">
        <f t="array" ref="L98">_xlfn.IFS([1]original_ver!M104="กู้ยืม",1,[1]original_ver!M104="ไม่กู้ยืม",0,[1]original_ver!M104="","")</f>
        <v>1</v>
      </c>
      <c r="M98" s="17">
        <f t="shared" si="6"/>
        <v>1</v>
      </c>
      <c r="N98" s="23">
        <v>144000</v>
      </c>
      <c r="O98" s="17" cm="1">
        <f t="array" ref="O98">_xlfn.IFS([1]original_ver!O104="ใช่",1,[1]original_ver!O104="ไม่ใช่",0,[1]original_ver!O104="","")</f>
        <v>1</v>
      </c>
      <c r="P98" s="17">
        <v>7</v>
      </c>
      <c r="Q98" s="17">
        <v>1</v>
      </c>
      <c r="R98" s="17">
        <v>5</v>
      </c>
      <c r="S98" s="17">
        <v>600</v>
      </c>
      <c r="T98" s="17">
        <v>60</v>
      </c>
      <c r="U98" s="22">
        <f t="shared" si="7"/>
        <v>120</v>
      </c>
      <c r="V98" s="48"/>
      <c r="W98" s="48"/>
      <c r="X98" s="48"/>
      <c r="Y98" s="48"/>
      <c r="Z98" s="48"/>
      <c r="AA98" s="17">
        <v>7</v>
      </c>
      <c r="AB98" s="17">
        <v>1</v>
      </c>
      <c r="AC98" s="17">
        <v>5</v>
      </c>
      <c r="AD98" s="17">
        <v>2000</v>
      </c>
      <c r="AE98" s="17">
        <v>30</v>
      </c>
      <c r="AF98" s="27">
        <f t="shared" si="8"/>
        <v>400</v>
      </c>
      <c r="AG98" s="48"/>
      <c r="AH98" s="48"/>
      <c r="AI98" s="48"/>
      <c r="AJ98" s="48"/>
      <c r="AK98" s="48"/>
      <c r="AL98" s="17">
        <v>2</v>
      </c>
      <c r="AM98" s="17">
        <v>1</v>
      </c>
      <c r="AN98" s="17">
        <v>20</v>
      </c>
      <c r="AO98" s="17">
        <v>20000</v>
      </c>
      <c r="AP98" s="17">
        <v>5</v>
      </c>
      <c r="AQ98" s="17"/>
      <c r="AR98" s="48"/>
      <c r="AS98" s="48"/>
      <c r="AT98" s="48"/>
      <c r="AU98" s="48"/>
      <c r="AV98" s="48"/>
      <c r="AW98" s="17">
        <v>2</v>
      </c>
      <c r="AX98" s="17">
        <v>1</v>
      </c>
      <c r="AY98" s="17">
        <v>20</v>
      </c>
      <c r="AZ98" s="17">
        <v>20000</v>
      </c>
      <c r="BA98" s="17">
        <v>6</v>
      </c>
      <c r="BB98" s="17"/>
      <c r="BC98" s="48"/>
      <c r="BD98" s="48"/>
      <c r="BE98" s="48"/>
      <c r="BF98" s="48"/>
      <c r="BG98" s="48"/>
      <c r="BH98" s="17">
        <v>2</v>
      </c>
      <c r="BI98" s="17">
        <v>1</v>
      </c>
      <c r="BJ98" s="17">
        <v>70</v>
      </c>
      <c r="BK98" s="17">
        <v>36000</v>
      </c>
      <c r="BL98" s="17">
        <v>22</v>
      </c>
      <c r="BM98" s="17"/>
      <c r="BN98" s="48"/>
      <c r="BO98" s="48"/>
      <c r="BP98" s="48"/>
      <c r="BQ98" s="48"/>
      <c r="BR98" s="48"/>
      <c r="BS98" s="17">
        <v>2</v>
      </c>
      <c r="BT98" s="17">
        <v>1</v>
      </c>
      <c r="BU98" s="17">
        <v>70</v>
      </c>
      <c r="BV98" s="17">
        <v>36000</v>
      </c>
      <c r="BW98" s="17">
        <v>22</v>
      </c>
      <c r="BX98" s="17"/>
      <c r="BY98" s="48"/>
      <c r="BZ98" s="48"/>
      <c r="CA98" s="48"/>
      <c r="CB98" s="48"/>
      <c r="CC98" s="48"/>
      <c r="CD98" s="49">
        <v>1.5</v>
      </c>
      <c r="CE98" s="49">
        <v>1</v>
      </c>
      <c r="CF98" s="49">
        <v>1</v>
      </c>
      <c r="CG98" s="49">
        <v>1</v>
      </c>
      <c r="CH98" s="49">
        <v>2.5</v>
      </c>
      <c r="CI98" s="17">
        <v>1</v>
      </c>
      <c r="CJ98" cm="1">
        <f t="array" ref="CJ98">_xlfn.IFS([1]original_ver!CH104="จากการเข้าร่วมกิจกรรมอบรม ที่จัดโดยโครงการเกษตรกรปราดเปรื่อง (Smart Farmer)",1,[1]original_ver!CH104="จากการเข้าร่วมกิจกรรมอบรม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ๆ",3,[1]original_ver!CH104="จากการเรียนรู้ผ่านประสบการณ์ของผู้อื่น ได้แก่ เพื่อนบ้าน พี่น้อง เพื่อน และญาติ เป็นต้น",4,[1]original_ver!CH104="ไม่ได้เข้าร่วมกิจกรรมอบรมหรือเรียนรู้ใด ๆ (ข้ามไปข้อ 33)",5)</f>
        <v>2</v>
      </c>
      <c r="CK98" s="15" cm="1">
        <f t="array" ref="CK98">_xlfn.IFS([1]original_ver!CJ104="ความรู้ทางการเกษตรและการใช้เทคโนโลยีสำหรับการผลิตในฟาร์ม",1,[1]original_ver!CJ104="การวางแผนและจัดการฟาร์ม เช่น การเก็บเกี่ยว การเงิน และการวางแผนทางการตลาด",2,[1]original_ver!CJ104="การเป็นผู้ประกอบการทางการเกษตร",3,[1]original_ver!CJ104="การเพิ่มมูลค่าผลผลิต และการแปรรูปผลผลิต (รวมถึงการพัฒนาคุณภาพผลผลิต)",4,[1]original_ver!CJ104="","")</f>
        <v>1</v>
      </c>
      <c r="CL98" s="17">
        <v>4</v>
      </c>
      <c r="CM98" s="17">
        <v>2</v>
      </c>
      <c r="CN98" s="15"/>
      <c r="CO98" s="17">
        <v>0</v>
      </c>
      <c r="CP98" s="48"/>
      <c r="CQ98" s="15" cm="1">
        <f t="array" ref="CQ98">_xlfn.IFS([1]original_ver!CR104="ประยุกต์",1,[1]original_ver!CR104="ไม่ประยุกต์",0,[1]original_ver!CR104="","")</f>
        <v>1</v>
      </c>
      <c r="CR98" s="15" cm="1">
        <f t="array" ref="CR98">_xlfn.IFS([1]original_ver!CS104="ประยุกต์",1,[1]original_ver!CS104="ไม่ประยุกต์",0,[1]original_ver!CS104="","")</f>
        <v>1</v>
      </c>
      <c r="CS98" s="48"/>
      <c r="CT98" s="15" cm="1">
        <f t="array" ref="CT98">_xlfn.IFS([1]original_ver!CV104="ประยุกต์",1,[1]original_ver!CV104="ไม่ประยุกต์",0,[1]original_ver!CV104="","")</f>
        <v>1</v>
      </c>
      <c r="CU98" s="48"/>
      <c r="CV98" s="15" cm="1">
        <f t="array" ref="CV98">_xlfn.IFS([1]original_ver!CY104="ประยุกต์",1,[1]original_ver!CY104="ไม่ประยุกต์",0,[1]original_ver!CY104="","")</f>
        <v>1</v>
      </c>
      <c r="CW98" s="48"/>
      <c r="CX98" s="15" cm="1">
        <f t="array" ref="CX98">_xlfn.IFS([1]original_ver!DB104="ประยุกต์",1,[1]original_ver!DB104="ไม่ประยุกต์",0,[1]original_ver!DB104="","")</f>
        <v>1</v>
      </c>
      <c r="CY98" s="48"/>
      <c r="CZ98" s="48">
        <v>0</v>
      </c>
      <c r="DA98" s="48">
        <v>0</v>
      </c>
      <c r="DB98" s="48">
        <v>0</v>
      </c>
      <c r="DC98" s="48">
        <v>0</v>
      </c>
      <c r="DD98" s="48">
        <v>0</v>
      </c>
      <c r="DE98" s="48">
        <v>0</v>
      </c>
      <c r="DF98" s="17">
        <v>2</v>
      </c>
      <c r="DG98" s="17">
        <v>2</v>
      </c>
      <c r="DH98" s="17">
        <v>3</v>
      </c>
      <c r="DI98" s="17">
        <v>2</v>
      </c>
      <c r="DJ98" s="48"/>
      <c r="DK98" s="48"/>
      <c r="DL98" s="17">
        <v>1</v>
      </c>
      <c r="DM98" s="17">
        <v>2</v>
      </c>
      <c r="DN98" s="48"/>
      <c r="DO98" s="48"/>
      <c r="DP98" s="48"/>
      <c r="DQ98" s="48"/>
      <c r="DR98" s="49">
        <v>5</v>
      </c>
      <c r="DS98" s="49">
        <v>5</v>
      </c>
      <c r="DT98" s="17">
        <v>4.25</v>
      </c>
      <c r="DU98" s="49">
        <v>3</v>
      </c>
      <c r="DV98" s="49">
        <v>3.3333333333333335</v>
      </c>
      <c r="DW98" s="49">
        <v>4</v>
      </c>
      <c r="DX98" s="25">
        <v>5</v>
      </c>
      <c r="DY98" s="25">
        <v>5</v>
      </c>
      <c r="DZ98" s="25">
        <v>4.25</v>
      </c>
      <c r="EA98" s="25">
        <v>3</v>
      </c>
      <c r="EB98" s="25">
        <v>3.3333333333333335</v>
      </c>
      <c r="EC98">
        <v>4</v>
      </c>
    </row>
    <row r="99" spans="1:133" hidden="1" x14ac:dyDescent="0.2">
      <c r="A99" s="15">
        <v>412</v>
      </c>
      <c r="B99" s="47" t="s">
        <v>657</v>
      </c>
      <c r="C99" cm="1">
        <f t="array" ref="C99">_xlfn.IFS([1]original_ver!D105="Participant",1,[1]original_ver!D105="Non-Participant",0,[1]original_ver!D105="","")</f>
        <v>1</v>
      </c>
      <c r="D99" s="15">
        <v>6</v>
      </c>
      <c r="E99" s="17" cm="1">
        <f t="array" ref="E99">_xlfn.IFS([1]original_ver!F105="ชาย",1,[1]original_ver!F105="หญิง",0,[1]original_ver!F105="","")</f>
        <v>1</v>
      </c>
      <c r="F99" s="15">
        <v>61</v>
      </c>
      <c r="G99" s="17" cm="1">
        <f t="array" ref="G99">_xlfn.IFS([1]original_ver!H105="ไม่มีการศึกษา",0,[1]original_ver!H105="ประถมศึกษา",1,[1]original_ver!H105="มัธยมศึกษาตอนต้น",2,[1]original_ver!H105="มัธยมศึกษาตอนปลาย",3,[1]original_ver!H105="อนุปริญญา (ปวช., ปวส., ฝึกหัดครู)",4,[1]original_ver!H105="ปริญญาตรี",5,[1]original_ver!H105="สูงกว่าปริญญาตรี",6,[1]original_ver!H105="","")</f>
        <v>5</v>
      </c>
      <c r="H99" s="17" cm="1">
        <f t="array" ref="H99">_xlfn.IFS([1]original_ver!I105="โสด",1,[1]original_ver!I105="สมรส/อยู่ด้วยกัน",2,[1]original_ver!I105="หย่าร้าง/แยกกันอยู่",3,[1]original_ver!I105="หม้าย",4,[1]original_ver!I105="","")</f>
        <v>2</v>
      </c>
      <c r="I99" s="15">
        <v>4</v>
      </c>
      <c r="J99" s="15">
        <v>12</v>
      </c>
      <c r="K99" s="17" cm="1">
        <f t="array" ref="K99">_xlfn.IFS([1]original_ver!L105="ใช่",1,[1]original_ver!L105="ไม่ใช่",0,[1]original_ver!L105="","")</f>
        <v>0</v>
      </c>
      <c r="L99" s="17" cm="1">
        <f t="array" ref="L99">_xlfn.IFS([1]original_ver!M105="กู้ยืม",1,[1]original_ver!M105="ไม่กู้ยืม",0,[1]original_ver!M105="","")</f>
        <v>0</v>
      </c>
      <c r="M99" s="17">
        <f t="shared" si="6"/>
        <v>1</v>
      </c>
      <c r="N99" s="23">
        <v>360000</v>
      </c>
      <c r="O99" s="17" cm="1">
        <f t="array" ref="O99">_xlfn.IFS([1]original_ver!O105="ใช่",1,[1]original_ver!O105="ไม่ใช่",0,[1]original_ver!O105="","")</f>
        <v>1</v>
      </c>
      <c r="P99" s="17">
        <v>7</v>
      </c>
      <c r="Q99" s="17">
        <v>1</v>
      </c>
      <c r="R99" s="17">
        <v>40</v>
      </c>
      <c r="S99" s="17">
        <v>64000</v>
      </c>
      <c r="T99" s="17">
        <v>30</v>
      </c>
      <c r="U99" s="22">
        <f t="shared" si="7"/>
        <v>1600</v>
      </c>
      <c r="V99" s="48"/>
      <c r="W99" s="48"/>
      <c r="X99" s="48"/>
      <c r="Y99" s="48"/>
      <c r="Z99" s="48"/>
      <c r="AA99" s="17">
        <v>7</v>
      </c>
      <c r="AB99" s="17">
        <v>1</v>
      </c>
      <c r="AC99" s="17">
        <v>40</v>
      </c>
      <c r="AD99" s="17">
        <v>64000</v>
      </c>
      <c r="AE99" s="17">
        <v>25</v>
      </c>
      <c r="AF99" s="27">
        <f t="shared" si="8"/>
        <v>1600</v>
      </c>
      <c r="AG99" s="48"/>
      <c r="AH99" s="48"/>
      <c r="AI99" s="48"/>
      <c r="AJ99" s="48"/>
      <c r="AK99" s="48"/>
      <c r="AL99" s="17">
        <v>2</v>
      </c>
      <c r="AM99" s="17">
        <v>1</v>
      </c>
      <c r="AN99" s="17">
        <v>60</v>
      </c>
      <c r="AO99" s="17">
        <v>432000</v>
      </c>
      <c r="AP99" s="17">
        <v>6</v>
      </c>
      <c r="AQ99" s="17"/>
      <c r="AR99" s="48"/>
      <c r="AS99" s="48"/>
      <c r="AT99" s="48"/>
      <c r="AU99" s="48"/>
      <c r="AV99" s="48"/>
      <c r="AW99" s="17">
        <v>2</v>
      </c>
      <c r="AX99" s="17">
        <v>1</v>
      </c>
      <c r="AY99" s="17">
        <v>60</v>
      </c>
      <c r="AZ99" s="17">
        <v>432000</v>
      </c>
      <c r="BA99" s="17">
        <v>6</v>
      </c>
      <c r="BB99" s="17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17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17"/>
      <c r="BY99" s="48"/>
      <c r="BZ99" s="48"/>
      <c r="CA99" s="48"/>
      <c r="CB99" s="48"/>
      <c r="CC99" s="48"/>
      <c r="CD99" s="49">
        <v>2</v>
      </c>
      <c r="CE99" s="49">
        <v>1</v>
      </c>
      <c r="CF99" s="49">
        <v>1.6666666666666667</v>
      </c>
      <c r="CG99" s="49">
        <v>1</v>
      </c>
      <c r="CH99" s="49">
        <v>2</v>
      </c>
      <c r="CI99" s="17">
        <v>1</v>
      </c>
      <c r="CJ99" cm="1">
        <f t="array" ref="CJ99">_xlfn.IFS([1]original_ver!CH105="จากการเข้าร่วมกิจกรรมอบรม ที่จัดโดยโครงการเกษตรกรปราดเปรื่อง (Smart Farmer)",1,[1]original_ver!CH105="จากการเข้าร่วมกิจกรรมอบรม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ๆ",3,[1]original_ver!CH105="จากการเรียนรู้ผ่านประสบการณ์ของผู้อื่น ได้แก่ เพื่อนบ้าน พี่น้อง เพื่อน และญาติ เป็นต้น",4,[1]original_ver!CH105="ไม่ได้เข้าร่วมกิจกรรมอบรมหรือเรียนรู้ใด ๆ (ข้ามไปข้อ 33)",5)</f>
        <v>5</v>
      </c>
      <c r="CK99" s="15" t="str" cm="1">
        <f t="array" ref="CK99">_xlfn.IFS([1]original_ver!CJ105="ความรู้ทางการเกษตรและการใช้เทคโนโลยีสำหรับการผลิตในฟาร์ม",1,[1]original_ver!CJ105="การวางแผนและจัดการฟาร์ม เช่น การเก็บเกี่ยว การเงิน และการวางแผนทางการตลาด",2,[1]original_ver!CJ105="การเป็นผู้ประกอบการทางการเกษตร",3,[1]original_ver!CJ105="การเพิ่มมูลค่าผลผลิต และการแปรรูปผลผลิต (รวมถึงการพัฒนาคุณภาพผลผลิต)",4,[1]original_ver!CJ105="","")</f>
        <v/>
      </c>
      <c r="CL99" s="48"/>
      <c r="CM99" s="48"/>
      <c r="CN99" s="15" t="str" cm="1">
        <f t="array" ref="CN99">_xlfn.IFS([1]original_ver!CN105="ความรู้ทางการเกษตรและการใช้เทคโนโลยีสำหรับการผลิตในฟาร์ม",1,[1]original_ver!CN105="การวางแผนและจัดการฟาร์ม เช่น การเก็บเกี่ยว การเงิน และการวางแผนทางการตลาด",2,[1]original_ver!CN105="การเป็นผู้ประกอบการทางการเกษตร",3,[1]original_ver!CN105="การเพิ่มมูลค่าผลผลิต และการแปรรูปผลผลิต (รวมถึงการพัฒนาคุณภาพผลผลิต)",4,[1]original_ver!CN105="","")</f>
        <v/>
      </c>
      <c r="CO99" s="48"/>
      <c r="CP99" s="48"/>
      <c r="CQ99" s="15" t="str" cm="1">
        <f t="array" ref="CQ99">_xlfn.IFS([1]original_ver!CR105="ประยุกต์",1,[1]original_ver!CR105="ไม่ประยุกต์",0,[1]original_ver!CR105="","")</f>
        <v/>
      </c>
      <c r="CR99" s="15" t="str" cm="1">
        <f t="array" ref="CR99">_xlfn.IFS([1]original_ver!CS105="ประยุกต์",1,[1]original_ver!CS105="ไม่ประยุกต์",0,[1]original_ver!CS105="","")</f>
        <v/>
      </c>
      <c r="CS99" s="48"/>
      <c r="CT99" s="15" t="str" cm="1">
        <f t="array" ref="CT99">_xlfn.IFS([1]original_ver!CV105="ประยุกต์",1,[1]original_ver!CV105="ไม่ประยุกต์",0,[1]original_ver!CV105="","")</f>
        <v/>
      </c>
      <c r="CU99" s="48"/>
      <c r="CV99" s="15" t="str" cm="1">
        <f t="array" ref="CV99">_xlfn.IFS([1]original_ver!CY105="ประยุกต์",1,[1]original_ver!CY105="ไม่ประยุกต์",0,[1]original_ver!CY105="","")</f>
        <v/>
      </c>
      <c r="CW99" s="48"/>
      <c r="CX99" s="15" t="str" cm="1">
        <f t="array" ref="CX99">_xlfn.IFS([1]original_ver!DB105="ประยุกต์",1,[1]original_ver!DB105="ไม่ประยุกต์",0,[1]original_ver!DB105="","")</f>
        <v/>
      </c>
      <c r="CY99" s="48"/>
      <c r="CZ99" s="48">
        <v>0</v>
      </c>
      <c r="DA99" s="48">
        <v>0</v>
      </c>
      <c r="DB99" s="48">
        <v>0</v>
      </c>
      <c r="DC99" s="48">
        <v>0</v>
      </c>
      <c r="DD99" s="48">
        <v>0</v>
      </c>
      <c r="DE99" s="48">
        <v>0</v>
      </c>
      <c r="DF99" s="17">
        <v>2</v>
      </c>
      <c r="DG99" s="17">
        <v>2</v>
      </c>
      <c r="DH99" s="17">
        <v>1</v>
      </c>
      <c r="DI99" s="17">
        <v>2</v>
      </c>
      <c r="DJ99" s="48"/>
      <c r="DK99" s="48"/>
      <c r="DL99" s="17">
        <v>3</v>
      </c>
      <c r="DM99" s="17">
        <v>2</v>
      </c>
      <c r="DN99" s="48"/>
      <c r="DO99" s="48"/>
      <c r="DP99" s="48"/>
      <c r="DQ99" s="48"/>
      <c r="DR99" s="49">
        <v>5</v>
      </c>
      <c r="DS99" s="49">
        <v>4.666666666666667</v>
      </c>
      <c r="DT99" s="17">
        <v>4.25</v>
      </c>
      <c r="DU99" s="49">
        <v>4.5999999999999996</v>
      </c>
      <c r="DV99" s="49">
        <v>3.3333333333333335</v>
      </c>
      <c r="DW99" s="49">
        <v>5</v>
      </c>
      <c r="DX99" s="25">
        <v>5</v>
      </c>
      <c r="DY99" s="25">
        <v>4.666666666666667</v>
      </c>
      <c r="DZ99" s="25">
        <v>4.25</v>
      </c>
      <c r="EA99" s="25">
        <v>4.5999999999999996</v>
      </c>
      <c r="EB99" s="25">
        <v>3.3333333333333335</v>
      </c>
      <c r="EC99">
        <v>5</v>
      </c>
    </row>
    <row r="100" spans="1:133" hidden="1" x14ac:dyDescent="0.2">
      <c r="A100" s="15">
        <v>413</v>
      </c>
      <c r="B100" s="50" t="s">
        <v>658</v>
      </c>
      <c r="C100" cm="1">
        <f t="array" ref="C100">_xlfn.IFS([1]original_ver!D106="Participant",1,[1]original_ver!D106="Non-Participant",0,[1]original_ver!D106="","")</f>
        <v>0</v>
      </c>
      <c r="D100" s="15">
        <v>6</v>
      </c>
      <c r="E100" s="17" cm="1">
        <f t="array" ref="E100">_xlfn.IFS([1]original_ver!F106="ชาย",1,[1]original_ver!F106="หญิง",0,[1]original_ver!F106="","")</f>
        <v>0</v>
      </c>
      <c r="F100" s="15">
        <v>55</v>
      </c>
      <c r="G100" s="17" cm="1">
        <f t="array" ref="G100">_xlfn.IFS([1]original_ver!H106="ไม่มีการศึกษา",0,[1]original_ver!H106="ประถมศึกษา",1,[1]original_ver!H106="มัธยมศึกษาตอนต้น",2,[1]original_ver!H106="มัธยมศึกษาตอนปลาย",3,[1]original_ver!H106="อนุปริญญา (ปวช., ปวส., ฝึกหัดครู)",4,[1]original_ver!H106="ปริญญาตรี",5,[1]original_ver!H106="สูงกว่าปริญญาตรี",6,[1]original_ver!H106="","")</f>
        <v>1</v>
      </c>
      <c r="H100" s="17" cm="1">
        <f t="array" ref="H100">_xlfn.IFS([1]original_ver!I106="โสด",1,[1]original_ver!I106="สมรส/อยู่ด้วยกัน",2,[1]original_ver!I106="หย่าร้าง/แยกกันอยู่",3,[1]original_ver!I106="หม้าย",4,[1]original_ver!I106="","")</f>
        <v>2</v>
      </c>
      <c r="I100" s="15">
        <v>2</v>
      </c>
      <c r="J100" s="15">
        <v>32</v>
      </c>
      <c r="K100" s="17" cm="1">
        <f t="array" ref="K100">_xlfn.IFS([1]original_ver!L106="ใช่",1,[1]original_ver!L106="ไม่ใช่",0,[1]original_ver!L106="","")</f>
        <v>0</v>
      </c>
      <c r="L100" s="17" cm="1">
        <f t="array" ref="L100">_xlfn.IFS([1]original_ver!M106="กู้ยืม",1,[1]original_ver!M106="ไม่กู้ยืม",0,[1]original_ver!M106="","")</f>
        <v>0</v>
      </c>
      <c r="M100" s="17">
        <f t="shared" si="6"/>
        <v>0</v>
      </c>
      <c r="N100" s="23">
        <v>0</v>
      </c>
      <c r="O100" s="17" cm="1">
        <f t="array" ref="O100">_xlfn.IFS([1]original_ver!O106="ใช่",1,[1]original_ver!O106="ไม่ใช่",0,[1]original_ver!O106="","")</f>
        <v>1</v>
      </c>
      <c r="P100" s="17">
        <v>7</v>
      </c>
      <c r="Q100" s="17">
        <v>1</v>
      </c>
      <c r="R100" s="17">
        <v>6</v>
      </c>
      <c r="S100" s="17">
        <v>1200</v>
      </c>
      <c r="T100" s="17">
        <v>20</v>
      </c>
      <c r="U100" s="22">
        <f t="shared" si="7"/>
        <v>200</v>
      </c>
      <c r="V100" s="48"/>
      <c r="W100" s="48"/>
      <c r="X100" s="48"/>
      <c r="Y100" s="48"/>
      <c r="Z100" s="48"/>
      <c r="AA100" s="17">
        <v>9</v>
      </c>
      <c r="AB100" s="17">
        <v>1</v>
      </c>
      <c r="AC100" s="17">
        <v>6</v>
      </c>
      <c r="AD100" s="17">
        <v>1400</v>
      </c>
      <c r="AE100" s="17">
        <v>20</v>
      </c>
      <c r="AF100" s="27">
        <f t="shared" si="8"/>
        <v>233.33333333333334</v>
      </c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9">
        <v>3.5</v>
      </c>
      <c r="CE100" s="49">
        <v>2.3333333333333335</v>
      </c>
      <c r="CF100" s="49">
        <v>1.6666666666666667</v>
      </c>
      <c r="CG100" s="49">
        <v>2</v>
      </c>
      <c r="CH100" s="49">
        <v>2</v>
      </c>
      <c r="CI100" s="17">
        <v>3</v>
      </c>
      <c r="CJ100" cm="1">
        <f t="array" ref="CJ100">_xlfn.IFS([1]original_ver!CH106="จากการเข้าร่วมกิจกรรมอบรม ที่จัดโดยโครงการเกษตรกรปราดเปรื่อง (Smart Farmer)",1,[1]original_ver!CH106="จากการเข้าร่วมกิจกรรมอบรม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ๆ",3,[1]original_ver!CH106="จากการเรียนรู้ผ่านประสบการณ์ของผู้อื่น ได้แก่ เพื่อนบ้าน พี่น้อง เพื่อน และญาติ เป็นต้น",4,[1]original_ver!CH106="ไม่ได้เข้าร่วมกิจกรรมอบรมหรือเรียนรู้ใด ๆ (ข้ามไปข้อ 33)",5)</f>
        <v>5</v>
      </c>
      <c r="CK100" s="15" t="str" cm="1">
        <f t="array" ref="CK100">_xlfn.IFS([1]original_ver!CJ106="ความรู้ทางการเกษตรและการใช้เทคโนโลยีสำหรับการผลิตในฟาร์ม",1,[1]original_ver!CJ106="การวางแผนและจัดการฟาร์ม เช่น การเก็บเกี่ยว การเงิน และการวางแผนทางการตลาด",2,[1]original_ver!CJ106="การเป็นผู้ประกอบการทางการเกษตร",3,[1]original_ver!CJ106="การเพิ่มมูลค่าผลผลิต และการแปรรูปผลผลิต (รวมถึงการพัฒนาคุณภาพผลผลิต)",4,[1]original_ver!CJ106="","")</f>
        <v/>
      </c>
      <c r="CL100" s="48"/>
      <c r="CM100" s="48"/>
      <c r="CN100" s="15" t="str" cm="1">
        <f t="array" ref="CN100">_xlfn.IFS([1]original_ver!CN106="ความรู้ทางการเกษตรและการใช้เทคโนโลยีสำหรับการผลิตในฟาร์ม",1,[1]original_ver!CN106="การวางแผนและจัดการฟาร์ม เช่น การเก็บเกี่ยว การเงิน และการวางแผนทางการตลาด",2,[1]original_ver!CN106="การเป็นผู้ประกอบการทางการเกษตร",3,[1]original_ver!CN106="การเพิ่มมูลค่าผลผลิต และการแปรรูปผลผลิต (รวมถึงการพัฒนาคุณภาพผลผลิต)",4,[1]original_ver!CN106="","")</f>
        <v/>
      </c>
      <c r="CO100" s="48"/>
      <c r="CP100" s="48"/>
      <c r="CQ100" s="15" t="str" cm="1">
        <f t="array" ref="CQ100">_xlfn.IFS([1]original_ver!CR106="ประยุกต์",1,[1]original_ver!CR106="ไม่ประยุกต์",0,[1]original_ver!CR106="","")</f>
        <v/>
      </c>
      <c r="CR100" s="15" t="str" cm="1">
        <f t="array" ref="CR100">_xlfn.IFS([1]original_ver!CS106="ประยุกต์",1,[1]original_ver!CS106="ไม่ประยุกต์",0,[1]original_ver!CS106="","")</f>
        <v/>
      </c>
      <c r="CS100" s="48"/>
      <c r="CT100" s="15" t="str" cm="1">
        <f t="array" ref="CT100">_xlfn.IFS([1]original_ver!CV106="ประยุกต์",1,[1]original_ver!CV106="ไม่ประยุกต์",0,[1]original_ver!CV106="","")</f>
        <v/>
      </c>
      <c r="CU100" s="48"/>
      <c r="CV100" s="15" t="str" cm="1">
        <f t="array" ref="CV100">_xlfn.IFS([1]original_ver!CY106="ประยุกต์",1,[1]original_ver!CY106="ไม่ประยุกต์",0,[1]original_ver!CY106="","")</f>
        <v/>
      </c>
      <c r="CW100" s="48"/>
      <c r="CX100" s="15" t="str" cm="1">
        <f t="array" ref="CX100">_xlfn.IFS([1]original_ver!DB106="ประยุกต์",1,[1]original_ver!DB106="ไม่ประยุกต์",0,[1]original_ver!DB106="","")</f>
        <v/>
      </c>
      <c r="CY100" s="48"/>
      <c r="CZ100" s="48"/>
      <c r="DA100" s="48"/>
      <c r="DB100" s="48"/>
      <c r="DC100" s="48"/>
      <c r="DD100" s="48"/>
      <c r="DE100" s="48"/>
      <c r="DF100" s="17">
        <v>3</v>
      </c>
      <c r="DG100" s="17">
        <v>2</v>
      </c>
      <c r="DH100" s="17">
        <v>1</v>
      </c>
      <c r="DI100" s="17">
        <v>1</v>
      </c>
      <c r="DJ100" s="48"/>
      <c r="DK100" s="48"/>
      <c r="DL100" s="17">
        <v>2</v>
      </c>
      <c r="DM100" s="17">
        <v>2</v>
      </c>
      <c r="DN100" s="48"/>
      <c r="DO100" s="48"/>
      <c r="DP100" s="48"/>
      <c r="DQ100" s="48"/>
      <c r="DR100" s="49">
        <v>5</v>
      </c>
      <c r="DS100" s="49">
        <v>4</v>
      </c>
      <c r="DT100" s="17">
        <v>3.5</v>
      </c>
      <c r="DU100" s="49">
        <v>2.6</v>
      </c>
      <c r="DV100" s="49">
        <v>2</v>
      </c>
      <c r="DW100" s="49">
        <v>2</v>
      </c>
      <c r="DX100" s="25">
        <v>5</v>
      </c>
      <c r="DY100" s="25">
        <v>4</v>
      </c>
      <c r="DZ100" s="25">
        <v>3.5</v>
      </c>
      <c r="EA100" s="25">
        <v>2.6</v>
      </c>
      <c r="EB100" s="25">
        <v>2</v>
      </c>
      <c r="EC100">
        <v>2</v>
      </c>
    </row>
    <row r="101" spans="1:133" hidden="1" x14ac:dyDescent="0.2">
      <c r="A101" s="15">
        <v>414</v>
      </c>
      <c r="B101" s="50" t="s">
        <v>659</v>
      </c>
      <c r="C101" cm="1">
        <f t="array" ref="C101">_xlfn.IFS([1]original_ver!D107="Participant",1,[1]original_ver!D107="Non-Participant",0,[1]original_ver!D107="","")</f>
        <v>1</v>
      </c>
      <c r="D101" s="15">
        <v>6</v>
      </c>
      <c r="E101" s="17" cm="1">
        <f t="array" ref="E101">_xlfn.IFS([1]original_ver!F107="ชาย",1,[1]original_ver!F107="หญิง",0,[1]original_ver!F107="","")</f>
        <v>0</v>
      </c>
      <c r="F101" s="15">
        <v>38</v>
      </c>
      <c r="G101" s="17" cm="1">
        <f t="array" ref="G101">_xlfn.IFS([1]original_ver!H107="ไม่มีการศึกษา",0,[1]original_ver!H107="ประถมศึกษา",1,[1]original_ver!H107="มัธยมศึกษาตอนต้น",2,[1]original_ver!H107="มัธยมศึกษาตอนปลาย",3,[1]original_ver!H107="อนุปริญญา (ปวช., ปวส., ฝึกหัดครู)",4,[1]original_ver!H107="ปริญญาตรี",5,[1]original_ver!H107="สูงกว่าปริญญาตรี",6,[1]original_ver!H107="","")</f>
        <v>6</v>
      </c>
      <c r="H101" s="17" cm="1">
        <f t="array" ref="H101">_xlfn.IFS([1]original_ver!I107="โสด",1,[1]original_ver!I107="สมรส/อยู่ด้วยกัน",2,[1]original_ver!I107="หย่าร้าง/แยกกันอยู่",3,[1]original_ver!I107="หม้าย",4,[1]original_ver!I107="","")</f>
        <v>2</v>
      </c>
      <c r="I101" s="15">
        <v>4</v>
      </c>
      <c r="J101" s="15">
        <v>9</v>
      </c>
      <c r="K101" s="17" cm="1">
        <f t="array" ref="K101">_xlfn.IFS([1]original_ver!L107="ใช่",1,[1]original_ver!L107="ไม่ใช่",0,[1]original_ver!L107="","")</f>
        <v>0</v>
      </c>
      <c r="L101" s="17" cm="1">
        <f t="array" ref="L101">_xlfn.IFS([1]original_ver!M107="กู้ยืม",1,[1]original_ver!M107="ไม่กู้ยืม",0,[1]original_ver!M107="","")</f>
        <v>1</v>
      </c>
      <c r="M101" s="17">
        <f t="shared" si="6"/>
        <v>1</v>
      </c>
      <c r="N101" s="23">
        <v>480000</v>
      </c>
      <c r="O101" s="17" cm="1">
        <f t="array" ref="O101">_xlfn.IFS([1]original_ver!O107="ใช่",1,[1]original_ver!O107="ไม่ใช่",0,[1]original_ver!O107="","")</f>
        <v>1</v>
      </c>
      <c r="P101" s="17">
        <v>8</v>
      </c>
      <c r="Q101" s="17">
        <v>7</v>
      </c>
      <c r="R101" s="17">
        <v>0.5</v>
      </c>
      <c r="S101" s="17">
        <v>540</v>
      </c>
      <c r="T101" s="17">
        <v>90</v>
      </c>
      <c r="U101" s="22">
        <f t="shared" si="7"/>
        <v>1080</v>
      </c>
      <c r="V101" s="48"/>
      <c r="W101" s="48"/>
      <c r="X101" s="48"/>
      <c r="Y101" s="48"/>
      <c r="Z101" s="48"/>
      <c r="AA101" s="17">
        <v>8</v>
      </c>
      <c r="AB101" s="17">
        <v>7</v>
      </c>
      <c r="AC101" s="17">
        <v>0.5</v>
      </c>
      <c r="AD101" s="17">
        <v>540</v>
      </c>
      <c r="AE101" s="17">
        <v>90</v>
      </c>
      <c r="AF101" s="27">
        <f t="shared" si="8"/>
        <v>1080</v>
      </c>
      <c r="AG101" s="48"/>
      <c r="AH101" s="48"/>
      <c r="AI101" s="48"/>
      <c r="AJ101" s="48"/>
      <c r="AK101" s="48"/>
      <c r="AL101" s="17">
        <v>7</v>
      </c>
      <c r="AM101" s="17">
        <v>1</v>
      </c>
      <c r="AN101" s="17">
        <v>3</v>
      </c>
      <c r="AO101" s="17">
        <v>1000</v>
      </c>
      <c r="AP101" s="17">
        <v>40</v>
      </c>
      <c r="AQ101" s="17"/>
      <c r="AR101" s="48"/>
      <c r="AS101" s="48"/>
      <c r="AT101" s="48"/>
      <c r="AU101" s="48"/>
      <c r="AV101" s="48"/>
      <c r="AW101" s="17">
        <v>7</v>
      </c>
      <c r="AX101" s="17">
        <v>1</v>
      </c>
      <c r="AY101" s="17">
        <v>3</v>
      </c>
      <c r="AZ101" s="17">
        <v>1000</v>
      </c>
      <c r="BA101" s="17">
        <v>40</v>
      </c>
      <c r="BB101" s="17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17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17"/>
      <c r="BY101" s="48"/>
      <c r="BZ101" s="48"/>
      <c r="CA101" s="48"/>
      <c r="CB101" s="48"/>
      <c r="CC101" s="48"/>
      <c r="CD101" s="49">
        <v>1</v>
      </c>
      <c r="CE101" s="49">
        <v>1.6666666666666667</v>
      </c>
      <c r="CF101" s="49">
        <v>1.6666666666666667</v>
      </c>
      <c r="CG101" s="49">
        <v>1</v>
      </c>
      <c r="CH101" s="49">
        <v>3</v>
      </c>
      <c r="CI101" s="17">
        <v>2</v>
      </c>
      <c r="CJ101" cm="1">
        <f t="array" ref="CJ101">_xlfn.IFS([1]original_ver!CH107="จากการเข้าร่วมกิจกรรมอบรม ที่จัดโดยโครงการเกษตรกรปราดเปรื่อง (Smart Farmer)",1,[1]original_ver!CH107="จากการเข้าร่วมกิจกรรมอบรม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ๆ",3,[1]original_ver!CH107="จากการเรียนรู้ผ่านประสบการณ์ของผู้อื่น ได้แก่ เพื่อนบ้าน พี่น้อง เพื่อน และญาติ เป็นต้น",4,[1]original_ver!CH107="ไม่ได้เข้าร่วมกิจกรรมอบรมหรือเรียนรู้ใด ๆ (ข้ามไปข้อ 33)",5)</f>
        <v>2</v>
      </c>
      <c r="CK101" s="15" cm="1">
        <f t="array" ref="CK101">_xlfn.IFS([1]original_ver!CJ107="ความรู้ทางการเกษตรและการใช้เทคโนโลยีสำหรับการผลิตในฟาร์ม",1,[1]original_ver!CJ107="การวางแผนและจัดการฟาร์ม เช่น การเก็บเกี่ยว การเงิน และการวางแผนทางการตลาด",2,[1]original_ver!CJ107="การเป็นผู้ประกอบการทางการเกษตร",3,[1]original_ver!CJ107="การเพิ่มมูลค่าผลผลิต และการแปรรูปผลผลิต (รวมถึงการพัฒนาคุณภาพผลผลิต)",4,[1]original_ver!CJ107="","")</f>
        <v>3</v>
      </c>
      <c r="CL101" s="17">
        <v>3</v>
      </c>
      <c r="CM101" s="17">
        <v>2</v>
      </c>
      <c r="CN101" s="15" cm="1">
        <f t="array" ref="CN101">_xlfn.IFS([1]original_ver!CN107="ความรู้ทางการเกษตรและการใช้เทคโนโลยีสำหรับการผลิตในฟาร์ม",1,[1]original_ver!CN107="การวางแผนและจัดการฟาร์ม เช่น การเก็บเกี่ยว การเงิน และการวางแผนทางการตลาด",2,[1]original_ver!CN107="การเป็นผู้ประกอบการทางการเกษตร",3,[1]original_ver!CN107="การเพิ่มมูลค่าผลผลิต และการแปรรูปผลผลิต (รวมถึงการพัฒนาคุณภาพผลผลิต)",4,[1]original_ver!CN107="","")</f>
        <v>4</v>
      </c>
      <c r="CO101" s="17">
        <v>1</v>
      </c>
      <c r="CP101" s="17">
        <v>2</v>
      </c>
      <c r="CQ101" s="15" cm="1">
        <f t="array" ref="CQ101">_xlfn.IFS([1]original_ver!CR107="ประยุกต์",1,[1]original_ver!CR107="ไม่ประยุกต์",0,[1]original_ver!CR107="","")</f>
        <v>1</v>
      </c>
      <c r="CR101" s="15" cm="1">
        <f t="array" ref="CR101">_xlfn.IFS([1]original_ver!CS107="ประยุกต์",1,[1]original_ver!CS107="ไม่ประยุกต์",0,[1]original_ver!CS107="","")</f>
        <v>1</v>
      </c>
      <c r="CS101" s="48"/>
      <c r="CT101" s="15" cm="1">
        <f t="array" ref="CT101">_xlfn.IFS([1]original_ver!CV107="ประยุกต์",1,[1]original_ver!CV107="ไม่ประยุกต์",0,[1]original_ver!CV107="","")</f>
        <v>1</v>
      </c>
      <c r="CU101" s="48"/>
      <c r="CV101" s="15" cm="1">
        <f t="array" ref="CV101">_xlfn.IFS([1]original_ver!CY107="ประยุกต์",1,[1]original_ver!CY107="ไม่ประยุกต์",0,[1]original_ver!CY107="","")</f>
        <v>1</v>
      </c>
      <c r="CW101" s="48"/>
      <c r="CX101" s="15" cm="1">
        <f t="array" ref="CX101">_xlfn.IFS([1]original_ver!DB107="ประยุกต์",1,[1]original_ver!DB107="ไม่ประยุกต์",0,[1]original_ver!DB107="","")</f>
        <v>1</v>
      </c>
      <c r="CY101" s="48"/>
      <c r="CZ101" s="48">
        <v>0</v>
      </c>
      <c r="DA101" s="48">
        <v>0</v>
      </c>
      <c r="DB101" s="48">
        <v>0</v>
      </c>
      <c r="DC101" s="48">
        <v>0</v>
      </c>
      <c r="DD101" s="48">
        <v>0</v>
      </c>
      <c r="DE101" s="48">
        <v>0</v>
      </c>
      <c r="DF101" s="17">
        <v>3</v>
      </c>
      <c r="DG101" s="17">
        <v>2</v>
      </c>
      <c r="DH101" s="17">
        <v>1</v>
      </c>
      <c r="DI101" s="17">
        <v>2</v>
      </c>
      <c r="DJ101" s="48"/>
      <c r="DK101" s="48"/>
      <c r="DL101" s="17">
        <v>2</v>
      </c>
      <c r="DM101" s="17">
        <v>2</v>
      </c>
      <c r="DN101" s="48"/>
      <c r="DO101" s="48"/>
      <c r="DP101" s="48"/>
      <c r="DQ101" s="48"/>
      <c r="DR101" s="49">
        <v>5</v>
      </c>
      <c r="DS101" s="49">
        <v>5</v>
      </c>
      <c r="DT101" s="17">
        <v>5</v>
      </c>
      <c r="DU101" s="49">
        <v>5</v>
      </c>
      <c r="DV101" s="49">
        <v>5</v>
      </c>
      <c r="DW101" s="49">
        <v>5</v>
      </c>
      <c r="DX101" s="25">
        <v>5</v>
      </c>
      <c r="DY101" s="25">
        <v>5</v>
      </c>
      <c r="DZ101" s="25">
        <v>5</v>
      </c>
      <c r="EA101" s="25">
        <v>5</v>
      </c>
      <c r="EB101" s="25">
        <v>5</v>
      </c>
      <c r="EC101">
        <v>5</v>
      </c>
    </row>
    <row r="102" spans="1:133" x14ac:dyDescent="0.2">
      <c r="A102" s="15">
        <v>415</v>
      </c>
      <c r="B102" s="47" t="s">
        <v>660</v>
      </c>
      <c r="C102" cm="1">
        <f t="array" ref="C102">_xlfn.IFS([1]original_ver!D108="Participant",1,[1]original_ver!D108="Non-Participant",0,[1]original_ver!D108="","")</f>
        <v>1</v>
      </c>
      <c r="D102" s="15">
        <v>6</v>
      </c>
      <c r="E102" s="17" cm="1">
        <f t="array" ref="E102">_xlfn.IFS([1]original_ver!F108="ชาย",1,[1]original_ver!F108="หญิง",0,[1]original_ver!F108="","")</f>
        <v>1</v>
      </c>
      <c r="F102" s="15">
        <v>43</v>
      </c>
      <c r="G102" s="17" cm="1">
        <f t="array" ref="G102">_xlfn.IFS([1]original_ver!H108="ไม่มีการศึกษา",0,[1]original_ver!H108="ประถมศึกษา",1,[1]original_ver!H108="มัธยมศึกษาตอนต้น",2,[1]original_ver!H108="มัธยมศึกษาตอนปลาย",3,[1]original_ver!H108="อนุปริญญา (ปวช., ปวส., ฝึกหัดครู)",4,[1]original_ver!H108="ปริญญาตรี",5,[1]original_ver!H108="สูงกว่าปริญญาตรี",6,[1]original_ver!H108="","")</f>
        <v>6</v>
      </c>
      <c r="H102" s="17" cm="1">
        <f t="array" ref="H102">_xlfn.IFS([1]original_ver!I108="โสด",1,[1]original_ver!I108="สมรส/อยู่ด้วยกัน",2,[1]original_ver!I108="หย่าร้าง/แยกกันอยู่",3,[1]original_ver!I108="หม้าย",4,[1]original_ver!I108="","")</f>
        <v>2</v>
      </c>
      <c r="I102" s="15">
        <v>4</v>
      </c>
      <c r="J102" s="15">
        <v>3</v>
      </c>
      <c r="K102" s="17" cm="1">
        <f t="array" ref="K102">_xlfn.IFS([1]original_ver!L108="ใช่",1,[1]original_ver!L108="ไม่ใช่",0,[1]original_ver!L108="","")</f>
        <v>0</v>
      </c>
      <c r="L102" s="17">
        <v>0</v>
      </c>
      <c r="M102" s="17">
        <f t="shared" si="6"/>
        <v>1</v>
      </c>
      <c r="N102" s="23">
        <v>2000000</v>
      </c>
      <c r="O102" s="17" cm="1">
        <f t="array" ref="O102">_xlfn.IFS([1]original_ver!O108="ใช่",1,[1]original_ver!O108="ไม่ใช่",0,[1]original_ver!O108="","")</f>
        <v>1</v>
      </c>
      <c r="P102" s="17">
        <v>7</v>
      </c>
      <c r="Q102" s="17">
        <v>1</v>
      </c>
      <c r="R102" s="17">
        <v>10</v>
      </c>
      <c r="S102" s="17">
        <v>1000</v>
      </c>
      <c r="T102" s="17">
        <v>50</v>
      </c>
      <c r="U102" s="22">
        <f t="shared" si="7"/>
        <v>100</v>
      </c>
      <c r="V102" s="48"/>
      <c r="W102" s="48"/>
      <c r="X102" s="48"/>
      <c r="Y102" s="48"/>
      <c r="Z102" s="48"/>
      <c r="AA102" s="17">
        <v>7</v>
      </c>
      <c r="AB102" s="17">
        <v>1</v>
      </c>
      <c r="AC102" s="17">
        <v>10</v>
      </c>
      <c r="AD102" s="17">
        <v>1000</v>
      </c>
      <c r="AE102" s="17">
        <v>50</v>
      </c>
      <c r="AF102" s="27">
        <f t="shared" si="8"/>
        <v>100</v>
      </c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9">
        <v>1</v>
      </c>
      <c r="CE102" s="49">
        <v>1.6666666666666667</v>
      </c>
      <c r="CF102" s="49">
        <v>1</v>
      </c>
      <c r="CG102" s="49">
        <v>1</v>
      </c>
      <c r="CH102" s="49">
        <v>2</v>
      </c>
      <c r="CI102" s="17">
        <v>1</v>
      </c>
      <c r="CJ102" cm="1">
        <f t="array" ref="CJ102">_xlfn.IFS([1]original_ver!CH108="จากการเข้าร่วมกิจกรรมอบรม ที่จัดโดยโครงการเกษตรกรปราดเปรื่อง (Smart Farmer)",1,[1]original_ver!CH108="จากการเข้าร่วมกิจกรรมอบรม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ๆ",3,[1]original_ver!CH108="จากการเรียนรู้ผ่านประสบการณ์ของผู้อื่น ได้แก่ เพื่อนบ้าน พี่น้อง เพื่อน และญาติ เป็นต้น",4,[1]original_ver!CH108="ไม่ได้เข้าร่วมกิจกรรมอบรมหรือเรียนรู้ใด ๆ (ข้ามไปข้อ 33)",5)</f>
        <v>1</v>
      </c>
      <c r="CK102" s="15" cm="1">
        <f t="array" ref="CK102">_xlfn.IFS([1]original_ver!CJ108="ความรู้ทางการเกษตรและการใช้เทคโนโลยีสำหรับการผลิตในฟาร์ม",1,[1]original_ver!CJ108="การวางแผนและจัดการฟาร์ม เช่น การเก็บเกี่ยว การเงิน และการวางแผนทางการตลาด",2,[1]original_ver!CJ108="การเป็นผู้ประกอบการทางการเกษตร",3,[1]original_ver!CJ108="การเพิ่มมูลค่าผลผลิต และการแปรรูปผลผลิต (รวมถึงการพัฒนาคุณภาพผลผลิต)",4,[1]original_ver!CJ108="","")</f>
        <v>3</v>
      </c>
      <c r="CL102" s="17">
        <v>2</v>
      </c>
      <c r="CM102" s="17">
        <v>2</v>
      </c>
      <c r="CN102" s="15" cm="1">
        <f t="array" ref="CN102">_xlfn.IFS([1]original_ver!CN108="ความรู้ทางการเกษตรและการใช้เทคโนโลยีสำหรับการผลิตในฟาร์ม",1,[1]original_ver!CN108="การวางแผนและจัดการฟาร์ม เช่น การเก็บเกี่ยว การเงิน และการวางแผนทางการตลาด",2,[1]original_ver!CN108="การเป็นผู้ประกอบการทางการเกษตร",3,[1]original_ver!CN108="การเพิ่มมูลค่าผลผลิต และการแปรรูปผลผลิต (รวมถึงการพัฒนาคุณภาพผลผลิต)",4,[1]original_ver!CN108="","")</f>
        <v>4</v>
      </c>
      <c r="CO102" s="17">
        <v>0</v>
      </c>
      <c r="CP102" s="48"/>
      <c r="CQ102" s="15" cm="1">
        <f t="array" ref="CQ102">_xlfn.IFS([1]original_ver!CR108="ประยุกต์",1,[1]original_ver!CR108="ไม่ประยุกต์",0,[1]original_ver!CR108="","")</f>
        <v>1</v>
      </c>
      <c r="CR102" s="15" cm="1">
        <f t="array" ref="CR102">_xlfn.IFS([1]original_ver!CS108="ประยุกต์",1,[1]original_ver!CS108="ไม่ประยุกต์",0,[1]original_ver!CS108="","")</f>
        <v>1</v>
      </c>
      <c r="CS102" s="48"/>
      <c r="CT102" s="15" cm="1">
        <f t="array" ref="CT102">_xlfn.IFS([1]original_ver!CV108="ประยุกต์",1,[1]original_ver!CV108="ไม่ประยุกต์",0,[1]original_ver!CV108="","")</f>
        <v>1</v>
      </c>
      <c r="CU102" s="48"/>
      <c r="CV102" s="15" cm="1">
        <f t="array" ref="CV102">_xlfn.IFS([1]original_ver!CY108="ประยุกต์",1,[1]original_ver!CY108="ไม่ประยุกต์",0,[1]original_ver!CY108="","")</f>
        <v>1</v>
      </c>
      <c r="CW102" s="48"/>
      <c r="CX102" s="15" cm="1">
        <f t="array" ref="CX102">_xlfn.IFS([1]original_ver!DB108="ประยุกต์",1,[1]original_ver!DB108="ไม่ประยุกต์",0,[1]original_ver!DB108="","")</f>
        <v>0</v>
      </c>
      <c r="CY102" s="17">
        <v>1</v>
      </c>
      <c r="CZ102" s="48"/>
      <c r="DA102" s="48"/>
      <c r="DB102" s="48"/>
      <c r="DC102" s="48"/>
      <c r="DD102" s="48"/>
      <c r="DE102" s="48"/>
      <c r="DF102" s="17">
        <v>2</v>
      </c>
      <c r="DG102" s="17">
        <v>2</v>
      </c>
      <c r="DH102" s="48"/>
      <c r="DI102" s="48"/>
      <c r="DJ102" s="17">
        <v>3</v>
      </c>
      <c r="DK102" s="17">
        <v>2</v>
      </c>
      <c r="DL102" s="17">
        <v>1</v>
      </c>
      <c r="DM102" s="17">
        <v>2</v>
      </c>
      <c r="DN102" s="48"/>
      <c r="DO102" s="48"/>
      <c r="DP102" s="48"/>
      <c r="DQ102" s="48"/>
      <c r="DR102" s="49">
        <v>5</v>
      </c>
      <c r="DS102" s="49">
        <v>4.333333333333333</v>
      </c>
      <c r="DT102" s="17">
        <v>5</v>
      </c>
      <c r="DU102" s="49">
        <v>5</v>
      </c>
      <c r="DV102" s="49">
        <v>5</v>
      </c>
      <c r="DW102" s="49">
        <v>5</v>
      </c>
      <c r="DX102" s="25">
        <v>5</v>
      </c>
      <c r="DY102" s="25">
        <v>4.333333333333333</v>
      </c>
      <c r="DZ102" s="25">
        <v>5</v>
      </c>
      <c r="EA102" s="25">
        <v>5</v>
      </c>
      <c r="EB102" s="25">
        <v>5</v>
      </c>
      <c r="EC102">
        <v>5</v>
      </c>
    </row>
    <row r="103" spans="1:133" hidden="1" x14ac:dyDescent="0.2">
      <c r="A103" s="15">
        <v>417</v>
      </c>
      <c r="B103" s="47" t="s">
        <v>661</v>
      </c>
      <c r="C103" cm="1">
        <f t="array" ref="C103">_xlfn.IFS([1]original_ver!D110="Participant",1,[1]original_ver!D110="Non-Participant",0,[1]original_ver!D110="","")</f>
        <v>1</v>
      </c>
      <c r="D103" s="15">
        <v>6</v>
      </c>
      <c r="E103" s="17" cm="1">
        <f t="array" ref="E103">_xlfn.IFS([1]original_ver!F110="ชาย",1,[1]original_ver!F110="หญิง",0,[1]original_ver!F110="","")</f>
        <v>0</v>
      </c>
      <c r="F103" s="15">
        <v>45</v>
      </c>
      <c r="G103" s="17" cm="1">
        <f t="array" ref="G103">_xlfn.IFS([1]original_ver!H110="ไม่มีการศึกษา",0,[1]original_ver!H110="ประถมศึกษา",1,[1]original_ver!H110="มัธยมศึกษาตอนต้น",2,[1]original_ver!H110="มัธยมศึกษาตอนปลาย",3,[1]original_ver!H110="อนุปริญญา (ปวช., ปวส., ฝึกหัดครู)",4,[1]original_ver!H110="ปริญญาตรี",5,[1]original_ver!H110="สูงกว่าปริญญาตรี",6,[1]original_ver!H110="","")</f>
        <v>4</v>
      </c>
      <c r="H103" s="17" cm="1">
        <f t="array" ref="H103">_xlfn.IFS([1]original_ver!I110="โสด",1,[1]original_ver!I110="สมรส/อยู่ด้วยกัน",2,[1]original_ver!I110="หย่าร้าง/แยกกันอยู่",3,[1]original_ver!I110="หม้าย",4,[1]original_ver!I110="","")</f>
        <v>1</v>
      </c>
      <c r="I103" s="15">
        <v>2</v>
      </c>
      <c r="J103" s="15">
        <v>5</v>
      </c>
      <c r="K103" s="17" cm="1">
        <f t="array" ref="K103">_xlfn.IFS([1]original_ver!L110="ใช่",1,[1]original_ver!L110="ไม่ใช่",0,[1]original_ver!L110="","")</f>
        <v>0</v>
      </c>
      <c r="L103" s="17" cm="1">
        <f t="array" ref="L103">_xlfn.IFS([1]original_ver!M110="กู้ยืม",1,[1]original_ver!M110="ไม่กู้ยืม",0,[1]original_ver!M110="","")</f>
        <v>0</v>
      </c>
      <c r="M103" s="17">
        <f t="shared" si="6"/>
        <v>1</v>
      </c>
      <c r="N103" s="51" t="s">
        <v>662</v>
      </c>
      <c r="O103" s="17" cm="1">
        <f t="array" ref="O103">_xlfn.IFS([1]original_ver!O110="ใช่",1,[1]original_ver!O110="ไม่ใช่",0,[1]original_ver!O110="","")</f>
        <v>1</v>
      </c>
      <c r="P103" s="17">
        <v>1</v>
      </c>
      <c r="Q103" s="17">
        <v>1</v>
      </c>
      <c r="R103" s="17">
        <v>2.5</v>
      </c>
      <c r="S103" s="17">
        <v>1000</v>
      </c>
      <c r="T103" s="53">
        <v>18</v>
      </c>
      <c r="U103" s="20">
        <f t="shared" si="7"/>
        <v>400</v>
      </c>
      <c r="V103" s="48"/>
      <c r="W103" s="48"/>
      <c r="X103" s="48"/>
      <c r="Y103" s="48"/>
      <c r="Z103" s="48"/>
      <c r="AA103" s="17">
        <v>1</v>
      </c>
      <c r="AB103" s="17">
        <v>1</v>
      </c>
      <c r="AC103" s="17">
        <v>2.5</v>
      </c>
      <c r="AD103" s="17">
        <v>1000</v>
      </c>
      <c r="AE103" s="18">
        <v>18</v>
      </c>
      <c r="AF103" s="27">
        <f t="shared" si="8"/>
        <v>400</v>
      </c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9">
        <v>1</v>
      </c>
      <c r="CE103" s="49">
        <v>1</v>
      </c>
      <c r="CF103" s="49">
        <v>1</v>
      </c>
      <c r="CG103" s="49">
        <v>2</v>
      </c>
      <c r="CH103" s="49">
        <v>1</v>
      </c>
      <c r="CI103" s="17">
        <v>1</v>
      </c>
      <c r="CJ103" cm="1">
        <f t="array" ref="CJ103">_xlfn.IFS([1]original_ver!CH110="จากการเข้าร่วมกิจกรรมอบรม ที่จัดโดยโครงการเกษตรกรปราดเปรื่อง (Smart Farmer)",1,[1]original_ver!CH110="จากการเข้าร่วมกิจกรรมอบรม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ๆ",3,[1]original_ver!CH110="จากการเรียนรู้ผ่านประสบการณ์ของผู้อื่น ได้แก่ เพื่อนบ้าน พี่น้อง เพื่อน และญาติ เป็นต้น",4,[1]original_ver!CH110="ไม่ได้เข้าร่วมกิจกรรมอบรมหรือเรียนรู้ใด ๆ (ข้ามไปข้อ 33)",5)</f>
        <v>4</v>
      </c>
      <c r="CK103" s="15" cm="1">
        <f t="array" ref="CK103">_xlfn.IFS([1]original_ver!CJ110="ความรู้ทางการเกษตรและการใช้เทคโนโลยีสำหรับการผลิตในฟาร์ม",1,[1]original_ver!CJ110="การวางแผนและจัดการฟาร์ม เช่น การเก็บเกี่ยว การเงิน และการวางแผนทางการตลาด",2,[1]original_ver!CJ110="การเป็นผู้ประกอบการทางการเกษตร",3,[1]original_ver!CJ110="การเพิ่มมูลค่าผลผลิต และการแปรรูปผลผลิต (รวมถึงการพัฒนาคุณภาพผลผลิต)",4,[1]original_ver!CJ110="","")</f>
        <v>2</v>
      </c>
      <c r="CL103" s="17">
        <v>3</v>
      </c>
      <c r="CM103" s="17">
        <v>5</v>
      </c>
      <c r="CN103" s="15"/>
      <c r="CO103" s="48"/>
      <c r="CP103" s="48"/>
      <c r="CQ103" s="15" cm="1">
        <f t="array" ref="CQ103">_xlfn.IFS([1]original_ver!CR110="ประยุกต์",1,[1]original_ver!CR110="ไม่ประยุกต์",0,[1]original_ver!CR110="","")</f>
        <v>1</v>
      </c>
      <c r="CR103" s="15" cm="1">
        <f t="array" ref="CR103">_xlfn.IFS([1]original_ver!CS110="ประยุกต์",1,[1]original_ver!CS110="ไม่ประยุกต์",0,[1]original_ver!CS110="","")</f>
        <v>1</v>
      </c>
      <c r="CS103" s="48"/>
      <c r="CT103" s="15" cm="1">
        <f t="array" ref="CT103">_xlfn.IFS([1]original_ver!CV110="ประยุกต์",1,[1]original_ver!CV110="ไม่ประยุกต์",0,[1]original_ver!CV110="","")</f>
        <v>1</v>
      </c>
      <c r="CU103" s="48"/>
      <c r="CV103" s="15" cm="1">
        <f t="array" ref="CV103">_xlfn.IFS([1]original_ver!CY110="ประยุกต์",1,[1]original_ver!CY110="ไม่ประยุกต์",0,[1]original_ver!CY110="","")</f>
        <v>0</v>
      </c>
      <c r="CW103" s="17">
        <v>1</v>
      </c>
      <c r="CX103" s="15" cm="1">
        <f t="array" ref="CX103">_xlfn.IFS([1]original_ver!DB110="ประยุกต์",1,[1]original_ver!DB110="ไม่ประยุกต์",0,[1]original_ver!DB110="","")</f>
        <v>0</v>
      </c>
      <c r="CY103" s="17">
        <v>1</v>
      </c>
      <c r="CZ103" s="48"/>
      <c r="DA103" s="48"/>
      <c r="DB103" s="48"/>
      <c r="DC103" s="48"/>
      <c r="DD103" s="48"/>
      <c r="DE103" s="48"/>
      <c r="DF103" s="17">
        <v>3</v>
      </c>
      <c r="DG103" s="17">
        <v>4</v>
      </c>
      <c r="DH103" s="17">
        <v>1</v>
      </c>
      <c r="DI103" s="17">
        <v>4</v>
      </c>
      <c r="DJ103" s="17">
        <v>2</v>
      </c>
      <c r="DK103" s="17">
        <v>4</v>
      </c>
      <c r="DL103" s="48"/>
      <c r="DM103" s="48"/>
      <c r="DN103" s="48"/>
      <c r="DO103" s="48"/>
      <c r="DP103" s="48"/>
      <c r="DQ103" s="48"/>
      <c r="DR103" s="49">
        <v>4.5999999999999996</v>
      </c>
      <c r="DS103" s="49">
        <v>5</v>
      </c>
      <c r="DT103" s="17">
        <v>4</v>
      </c>
      <c r="DU103" s="49">
        <v>1.8</v>
      </c>
      <c r="DV103" s="49">
        <v>1</v>
      </c>
      <c r="DW103" s="49">
        <v>1</v>
      </c>
      <c r="DX103" s="25">
        <v>4.5999999999999996</v>
      </c>
      <c r="DY103" s="25">
        <v>5</v>
      </c>
      <c r="DZ103" s="25">
        <v>4.25</v>
      </c>
      <c r="EA103" s="25">
        <v>1.8</v>
      </c>
      <c r="EB103" s="25">
        <v>1</v>
      </c>
      <c r="EC103">
        <v>1</v>
      </c>
    </row>
    <row r="104" spans="1:133" hidden="1" x14ac:dyDescent="0.2">
      <c r="A104" s="15">
        <v>418</v>
      </c>
      <c r="B104" s="50" t="s">
        <v>663</v>
      </c>
      <c r="C104" cm="1">
        <f t="array" ref="C104">_xlfn.IFS([1]original_ver!D111="Participant",1,[1]original_ver!D111="Non-Participant",0,[1]original_ver!D111="","")</f>
        <v>1</v>
      </c>
      <c r="D104" s="15">
        <v>6</v>
      </c>
      <c r="E104" s="17" cm="1">
        <f t="array" ref="E104">_xlfn.IFS([1]original_ver!F111="ชาย",1,[1]original_ver!F111="หญิง",0,[1]original_ver!F111="","")</f>
        <v>0</v>
      </c>
      <c r="F104" s="15">
        <v>25</v>
      </c>
      <c r="G104" s="17" cm="1">
        <f t="array" ref="G104">_xlfn.IFS([1]original_ver!H111="ไม่มีการศึกษา",0,[1]original_ver!H111="ประถมศึกษา",1,[1]original_ver!H111="มัธยมศึกษาตอนต้น",2,[1]original_ver!H111="มัธยมศึกษาตอนปลาย",3,[1]original_ver!H111="อนุปริญญา (ปวช., ปวส., ฝึกหัดครู)",4,[1]original_ver!H111="ปริญญาตรี",5,[1]original_ver!H111="สูงกว่าปริญญาตรี",6,[1]original_ver!H111="","")</f>
        <v>5</v>
      </c>
      <c r="H104" s="17" cm="1">
        <f t="array" ref="H104">_xlfn.IFS([1]original_ver!I111="โสด",1,[1]original_ver!I111="สมรส/อยู่ด้วยกัน",2,[1]original_ver!I111="หย่าร้าง/แยกกันอยู่",3,[1]original_ver!I111="หม้าย",4,[1]original_ver!I111="","")</f>
        <v>1</v>
      </c>
      <c r="I104" s="15">
        <v>5</v>
      </c>
      <c r="J104" s="15">
        <v>3</v>
      </c>
      <c r="K104" s="17" cm="1">
        <f t="array" ref="K104">_xlfn.IFS([1]original_ver!L111="ใช่",1,[1]original_ver!L111="ไม่ใช่",0,[1]original_ver!L111="","")</f>
        <v>0</v>
      </c>
      <c r="L104" s="17" cm="1">
        <f t="array" ref="L104">_xlfn.IFS([1]original_ver!M111="กู้ยืม",1,[1]original_ver!M111="ไม่กู้ยืม",0,[1]original_ver!M111="","")</f>
        <v>0</v>
      </c>
      <c r="M104" s="17">
        <f t="shared" si="6"/>
        <v>1</v>
      </c>
      <c r="N104" s="23">
        <v>180000</v>
      </c>
      <c r="O104" s="17" cm="1">
        <f t="array" ref="O104">_xlfn.IFS([1]original_ver!O111="ใช่",1,[1]original_ver!O111="ไม่ใช่",0,[1]original_ver!O111="","")</f>
        <v>1</v>
      </c>
      <c r="P104" s="17">
        <v>8</v>
      </c>
      <c r="Q104" s="17">
        <v>10</v>
      </c>
      <c r="R104" s="17">
        <v>10</v>
      </c>
      <c r="S104" s="17">
        <v>1000</v>
      </c>
      <c r="T104" s="17">
        <v>200</v>
      </c>
      <c r="U104" s="22">
        <f t="shared" si="7"/>
        <v>100</v>
      </c>
      <c r="V104" s="48"/>
      <c r="W104" s="48"/>
      <c r="X104" s="48"/>
      <c r="Y104" s="48"/>
      <c r="Z104" s="48"/>
      <c r="AA104" s="17">
        <v>8</v>
      </c>
      <c r="AB104" s="17">
        <v>10</v>
      </c>
      <c r="AC104" s="17">
        <v>10</v>
      </c>
      <c r="AD104" s="17">
        <v>1000</v>
      </c>
      <c r="AE104" s="17">
        <v>200</v>
      </c>
      <c r="AF104" s="27">
        <f t="shared" si="8"/>
        <v>100</v>
      </c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9">
        <v>2</v>
      </c>
      <c r="CE104" s="49">
        <v>1</v>
      </c>
      <c r="CF104" s="49">
        <v>1.6666666666666667</v>
      </c>
      <c r="CG104" s="49">
        <v>1</v>
      </c>
      <c r="CH104" s="49">
        <v>2</v>
      </c>
      <c r="CI104" s="17">
        <v>1</v>
      </c>
      <c r="CJ104" cm="1">
        <f t="array" ref="CJ104">_xlfn.IFS([1]original_ver!CH111="จากการเข้าร่วมกิจกรรมอบรม ที่จัดโดยโครงการเกษตรกรปราดเปรื่อง (Smart Farmer)",1,[1]original_ver!CH111="จากการเข้าร่วมกิจกรรมอบรม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ๆ",3,[1]original_ver!CH111="จากการเรียนรู้ผ่านประสบการณ์ของผู้อื่น ได้แก่ เพื่อนบ้าน พี่น้อง เพื่อน และญาติ เป็นต้น",4,[1]original_ver!CH111="ไม่ได้เข้าร่วมกิจกรรมอบรมหรือเรียนรู้ใด ๆ (ข้ามไปข้อ 33)",5)</f>
        <v>1</v>
      </c>
      <c r="CK104" s="15" cm="1">
        <f t="array" ref="CK104">_xlfn.IFS([1]original_ver!CJ111="ความรู้ทางการเกษตรและการใช้เทคโนโลยีสำหรับการผลิตในฟาร์ม",1,[1]original_ver!CJ111="การวางแผนและจัดการฟาร์ม เช่น การเก็บเกี่ยว การเงิน และการวางแผนทางการตลาด",2,[1]original_ver!CJ111="การเป็นผู้ประกอบการทางการเกษตร",3,[1]original_ver!CJ111="การเพิ่มมูลค่าผลผลิต และการแปรรูปผลผลิต (รวมถึงการพัฒนาคุณภาพผลผลิต)",4,[1]original_ver!CJ111="","")</f>
        <v>1</v>
      </c>
      <c r="CL104" s="17">
        <v>3</v>
      </c>
      <c r="CM104" s="17">
        <v>2</v>
      </c>
      <c r="CN104" s="15">
        <v>1</v>
      </c>
      <c r="CO104" s="17">
        <v>1</v>
      </c>
      <c r="CP104" s="17">
        <v>2</v>
      </c>
      <c r="CQ104" s="15" cm="1">
        <f t="array" ref="CQ104">_xlfn.IFS([1]original_ver!CR111="ประยุกต์",1,[1]original_ver!CR111="ไม่ประยุกต์",0,[1]original_ver!CR111="","")</f>
        <v>1</v>
      </c>
      <c r="CR104" s="15" cm="1">
        <f t="array" ref="CR104">_xlfn.IFS([1]original_ver!CS111="ประยุกต์",1,[1]original_ver!CS111="ไม่ประยุกต์",0,[1]original_ver!CS111="","")</f>
        <v>1</v>
      </c>
      <c r="CS104" s="48"/>
      <c r="CT104" s="15" cm="1">
        <f t="array" ref="CT104">_xlfn.IFS([1]original_ver!CV111="ประยุกต์",1,[1]original_ver!CV111="ไม่ประยุกต์",0,[1]original_ver!CV111="","")</f>
        <v>1</v>
      </c>
      <c r="CU104" s="48"/>
      <c r="CV104" s="15" cm="1">
        <f t="array" ref="CV104">_xlfn.IFS([1]original_ver!CY111="ประยุกต์",1,[1]original_ver!CY111="ไม่ประยุกต์",0,[1]original_ver!CY111="","")</f>
        <v>0</v>
      </c>
      <c r="CW104" s="17">
        <v>1</v>
      </c>
      <c r="CX104" s="15" cm="1">
        <f t="array" ref="CX104">_xlfn.IFS([1]original_ver!DB111="ประยุกต์",1,[1]original_ver!DB111="ไม่ประยุกต์",0,[1]original_ver!DB111="","")</f>
        <v>1</v>
      </c>
      <c r="CY104" s="48"/>
      <c r="CZ104" s="48"/>
      <c r="DA104" s="48"/>
      <c r="DB104" s="48"/>
      <c r="DC104" s="48"/>
      <c r="DD104" s="48"/>
      <c r="DE104" s="48"/>
      <c r="DF104" s="17">
        <v>2</v>
      </c>
      <c r="DG104" s="17">
        <v>2</v>
      </c>
      <c r="DH104" s="17">
        <v>1</v>
      </c>
      <c r="DI104" s="17">
        <v>2</v>
      </c>
      <c r="DJ104" s="48"/>
      <c r="DK104" s="48"/>
      <c r="DL104" s="48"/>
      <c r="DM104" s="48"/>
      <c r="DN104" s="48"/>
      <c r="DO104" s="48"/>
      <c r="DP104" s="48"/>
      <c r="DQ104" s="48"/>
      <c r="DR104" s="49">
        <v>2</v>
      </c>
      <c r="DS104" s="49">
        <v>3</v>
      </c>
      <c r="DT104" s="17">
        <v>5</v>
      </c>
      <c r="DU104" s="49">
        <v>5</v>
      </c>
      <c r="DV104" s="49">
        <v>4.333333333333333</v>
      </c>
      <c r="DW104" s="49">
        <v>5</v>
      </c>
      <c r="DX104" s="25">
        <v>3</v>
      </c>
      <c r="DY104" s="25">
        <v>4</v>
      </c>
      <c r="DZ104" s="25">
        <v>5</v>
      </c>
      <c r="EA104" s="25">
        <v>5</v>
      </c>
      <c r="EB104" s="25">
        <v>4.333333333333333</v>
      </c>
      <c r="EC104">
        <v>4.5</v>
      </c>
    </row>
    <row r="105" spans="1:133" hidden="1" x14ac:dyDescent="0.2">
      <c r="A105" s="15">
        <v>419</v>
      </c>
      <c r="B105" s="47" t="s">
        <v>664</v>
      </c>
      <c r="C105" cm="1">
        <f t="array" ref="C105">_xlfn.IFS([1]original_ver!D112="Participant",1,[1]original_ver!D112="Non-Participant",0,[1]original_ver!D112="","")</f>
        <v>1</v>
      </c>
      <c r="D105" s="15">
        <v>6</v>
      </c>
      <c r="E105" s="17" cm="1">
        <f t="array" ref="E105">_xlfn.IFS([1]original_ver!F112="ชาย",1,[1]original_ver!F112="หญิง",0,[1]original_ver!F112="","")</f>
        <v>0</v>
      </c>
      <c r="F105" s="15">
        <v>36</v>
      </c>
      <c r="G105" s="17" cm="1">
        <f t="array" ref="G105">_xlfn.IFS([1]original_ver!H112="ไม่มีการศึกษา",0,[1]original_ver!H112="ประถมศึกษา",1,[1]original_ver!H112="มัธยมศึกษาตอนต้น",2,[1]original_ver!H112="มัธยมศึกษาตอนปลาย",3,[1]original_ver!H112="อนุปริญญา (ปวช., ปวส., ฝึกหัดครู)",4,[1]original_ver!H112="ปริญญาตรี",5,[1]original_ver!H112="สูงกว่าปริญญาตรี",6,[1]original_ver!H112="","")</f>
        <v>5</v>
      </c>
      <c r="H105" s="17" cm="1">
        <f t="array" ref="H105">_xlfn.IFS([1]original_ver!I112="โสด",1,[1]original_ver!I112="สมรส/อยู่ด้วยกัน",2,[1]original_ver!I112="หย่าร้าง/แยกกันอยู่",3,[1]original_ver!I112="หม้าย",4,[1]original_ver!I112="","")</f>
        <v>1</v>
      </c>
      <c r="I105" s="15">
        <v>7</v>
      </c>
      <c r="J105" s="15">
        <v>10</v>
      </c>
      <c r="K105" s="17" cm="1">
        <f t="array" ref="K105">_xlfn.IFS([1]original_ver!L112="ใช่",1,[1]original_ver!L112="ไม่ใช่",0,[1]original_ver!L112="","")</f>
        <v>1</v>
      </c>
      <c r="L105" s="17" cm="1">
        <f t="array" ref="L105">_xlfn.IFS([1]original_ver!M112="กู้ยืม",1,[1]original_ver!M112="ไม่กู้ยืม",0,[1]original_ver!M112="","")</f>
        <v>0</v>
      </c>
      <c r="M105" s="17">
        <f t="shared" si="6"/>
        <v>1</v>
      </c>
      <c r="N105" s="23">
        <v>240000</v>
      </c>
      <c r="O105" s="17" cm="1">
        <f t="array" ref="O105">_xlfn.IFS([1]original_ver!O112="ใช่",1,[1]original_ver!O112="ไม่ใช่",0,[1]original_ver!O112="","")</f>
        <v>1</v>
      </c>
      <c r="P105" s="17">
        <v>7</v>
      </c>
      <c r="Q105" s="17">
        <v>1</v>
      </c>
      <c r="R105" s="17">
        <v>10</v>
      </c>
      <c r="S105" s="17">
        <v>1300</v>
      </c>
      <c r="T105" s="17">
        <v>90</v>
      </c>
      <c r="U105" s="22">
        <f t="shared" si="7"/>
        <v>130</v>
      </c>
      <c r="V105" s="48"/>
      <c r="W105" s="48"/>
      <c r="X105" s="48"/>
      <c r="Y105" s="48"/>
      <c r="Z105" s="48"/>
      <c r="AA105" s="17">
        <v>7</v>
      </c>
      <c r="AB105" s="17">
        <v>1</v>
      </c>
      <c r="AC105" s="17">
        <v>10</v>
      </c>
      <c r="AD105" s="17">
        <v>1300</v>
      </c>
      <c r="AE105" s="17">
        <v>90</v>
      </c>
      <c r="AF105" s="27">
        <f t="shared" si="8"/>
        <v>130</v>
      </c>
      <c r="AG105" s="48"/>
      <c r="AH105" s="48"/>
      <c r="AI105" s="48"/>
      <c r="AJ105" s="48"/>
      <c r="AK105" s="48"/>
      <c r="AL105" s="17">
        <v>8</v>
      </c>
      <c r="AM105" s="17">
        <v>12</v>
      </c>
      <c r="AN105" s="17">
        <v>4.4999999999999998E-2</v>
      </c>
      <c r="AO105" s="17">
        <v>300</v>
      </c>
      <c r="AP105" s="17">
        <v>120</v>
      </c>
      <c r="AQ105" s="17"/>
      <c r="AR105" s="48"/>
      <c r="AS105" s="48"/>
      <c r="AT105" s="48"/>
      <c r="AU105" s="48"/>
      <c r="AV105" s="48"/>
      <c r="AW105" s="17">
        <v>8</v>
      </c>
      <c r="AX105" s="17">
        <v>12</v>
      </c>
      <c r="AY105" s="17">
        <v>4.4999999999999998E-2</v>
      </c>
      <c r="AZ105" s="17">
        <v>300</v>
      </c>
      <c r="BA105" s="17">
        <v>120</v>
      </c>
      <c r="BB105" s="17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17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17"/>
      <c r="BY105" s="48"/>
      <c r="BZ105" s="48"/>
      <c r="CA105" s="48"/>
      <c r="CB105" s="48"/>
      <c r="CC105" s="48"/>
      <c r="CD105" s="49">
        <v>1</v>
      </c>
      <c r="CE105" s="49">
        <v>1</v>
      </c>
      <c r="CF105" s="49">
        <v>1</v>
      </c>
      <c r="CG105" s="49">
        <v>1</v>
      </c>
      <c r="CH105" s="49">
        <v>5</v>
      </c>
      <c r="CI105" s="17">
        <v>1</v>
      </c>
      <c r="CJ105" cm="1">
        <f t="array" ref="CJ105">_xlfn.IFS([1]original_ver!CH112="จากการเข้าร่วมกิจกรรมอบรม ที่จัดโดยโครงการเกษตรกรปราดเปรื่อง (Smart Farmer)",1,[1]original_ver!CH112="จากการเข้าร่วมกิจกรรมอบรม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ๆ",3,[1]original_ver!CH112="จากการเรียนรู้ผ่านประสบการณ์ของผู้อื่น ได้แก่ เพื่อนบ้าน พี่น้อง เพื่อน และญาติ เป็นต้น",4,[1]original_ver!CH112="ไม่ได้เข้าร่วมกิจกรรมอบรมหรือเรียนรู้ใด ๆ (ข้ามไปข้อ 33)",5)</f>
        <v>1</v>
      </c>
      <c r="CK105" s="15" cm="1">
        <f t="array" ref="CK105">_xlfn.IFS([1]original_ver!CJ112="ความรู้ทางการเกษตรและการใช้เทคโนโลยีสำหรับการผลิตในฟาร์ม",1,[1]original_ver!CJ112="การวางแผนและจัดการฟาร์ม เช่น การเก็บเกี่ยว การเงิน และการวางแผนทางการตลาด",2,[1]original_ver!CJ112="การเป็นผู้ประกอบการทางการเกษตร",3,[1]original_ver!CJ112="การเพิ่มมูลค่าผลผลิต และการแปรรูปผลผลิต (รวมถึงการพัฒนาคุณภาพผลผลิต)",4,[1]original_ver!CJ112="","")</f>
        <v>3</v>
      </c>
      <c r="CL105" s="17">
        <v>6</v>
      </c>
      <c r="CM105" s="17">
        <v>2</v>
      </c>
      <c r="CN105" s="15"/>
      <c r="CO105" s="48"/>
      <c r="CP105" s="48"/>
      <c r="CQ105" s="15" cm="1">
        <f t="array" ref="CQ105">_xlfn.IFS([1]original_ver!CR112="ประยุกต์",1,[1]original_ver!CR112="ไม่ประยุกต์",0,[1]original_ver!CR112="","")</f>
        <v>1</v>
      </c>
      <c r="CR105" s="15" cm="1">
        <f t="array" ref="CR105">_xlfn.IFS([1]original_ver!CS112="ประยุกต์",1,[1]original_ver!CS112="ไม่ประยุกต์",0,[1]original_ver!CS112="","")</f>
        <v>1</v>
      </c>
      <c r="CS105" s="48"/>
      <c r="CT105" s="15" cm="1">
        <f t="array" ref="CT105">_xlfn.IFS([1]original_ver!CV112="ประยุกต์",1,[1]original_ver!CV112="ไม่ประยุกต์",0,[1]original_ver!CV112="","")</f>
        <v>1</v>
      </c>
      <c r="CU105" s="48"/>
      <c r="CV105" s="15" cm="1">
        <f t="array" ref="CV105">_xlfn.IFS([1]original_ver!CY112="ประยุกต์",1,[1]original_ver!CY112="ไม่ประยุกต์",0,[1]original_ver!CY112="","")</f>
        <v>1</v>
      </c>
      <c r="CW105" s="48"/>
      <c r="CX105" s="15" cm="1">
        <f t="array" ref="CX105">_xlfn.IFS([1]original_ver!DB112="ประยุกต์",1,[1]original_ver!DB112="ไม่ประยุกต์",0,[1]original_ver!DB112="","")</f>
        <v>1</v>
      </c>
      <c r="CY105" s="48"/>
      <c r="CZ105" s="48">
        <v>0</v>
      </c>
      <c r="DA105" s="48">
        <v>0</v>
      </c>
      <c r="DB105" s="48">
        <v>0</v>
      </c>
      <c r="DC105" s="48">
        <v>0</v>
      </c>
      <c r="DD105" s="48">
        <v>0</v>
      </c>
      <c r="DE105" s="48">
        <v>0</v>
      </c>
      <c r="DF105" s="17">
        <v>2</v>
      </c>
      <c r="DG105" s="17">
        <v>2</v>
      </c>
      <c r="DH105" s="17">
        <v>1</v>
      </c>
      <c r="DI105" s="17">
        <v>2</v>
      </c>
      <c r="DJ105" s="17">
        <v>3</v>
      </c>
      <c r="DK105" s="17">
        <v>2</v>
      </c>
      <c r="DL105" s="48"/>
      <c r="DM105" s="48"/>
      <c r="DN105" s="48"/>
      <c r="DO105" s="48"/>
      <c r="DP105" s="48"/>
      <c r="DQ105" s="48"/>
      <c r="DR105" s="49">
        <v>4</v>
      </c>
      <c r="DS105" s="49">
        <v>5</v>
      </c>
      <c r="DT105" s="17">
        <v>4.25</v>
      </c>
      <c r="DU105" s="49">
        <v>4.8</v>
      </c>
      <c r="DV105" s="49">
        <v>5</v>
      </c>
      <c r="DW105" s="49">
        <v>5</v>
      </c>
      <c r="DX105" s="25">
        <v>4</v>
      </c>
      <c r="DY105" s="25">
        <v>5</v>
      </c>
      <c r="DZ105" s="25">
        <v>4.25</v>
      </c>
      <c r="EA105" s="25">
        <v>4.8</v>
      </c>
      <c r="EB105" s="25">
        <v>5</v>
      </c>
      <c r="EC105">
        <v>5</v>
      </c>
    </row>
    <row r="106" spans="1:133" hidden="1" x14ac:dyDescent="0.2">
      <c r="A106" s="15">
        <v>420</v>
      </c>
      <c r="B106" s="47" t="s">
        <v>665</v>
      </c>
      <c r="C106" cm="1">
        <f t="array" ref="C106">_xlfn.IFS([1]original_ver!D113="Participant",1,[1]original_ver!D113="Non-Participant",0,[1]original_ver!D113="","")</f>
        <v>1</v>
      </c>
      <c r="D106" s="15">
        <v>6</v>
      </c>
      <c r="E106" s="17" cm="1">
        <f t="array" ref="E106">_xlfn.IFS([1]original_ver!F113="ชาย",1,[1]original_ver!F113="หญิง",0,[1]original_ver!F113="","")</f>
        <v>0</v>
      </c>
      <c r="F106" s="15">
        <v>62</v>
      </c>
      <c r="G106" s="17" cm="1">
        <f t="array" ref="G106">_xlfn.IFS([1]original_ver!H113="ไม่มีการศึกษา",0,[1]original_ver!H113="ประถมศึกษา",1,[1]original_ver!H113="มัธยมศึกษาตอนต้น",2,[1]original_ver!H113="มัธยมศึกษาตอนปลาย",3,[1]original_ver!H113="อนุปริญญา (ปวช., ปวส., ฝึกหัดครู)",4,[1]original_ver!H113="ปริญญาตรี",5,[1]original_ver!H113="สูงกว่าปริญญาตรี",6,[1]original_ver!H113="","")</f>
        <v>5</v>
      </c>
      <c r="H106" s="17" cm="1">
        <f t="array" ref="H106">_xlfn.IFS([1]original_ver!I113="โสด",1,[1]original_ver!I113="สมรส/อยู่ด้วยกัน",2,[1]original_ver!I113="หย่าร้าง/แยกกันอยู่",3,[1]original_ver!I113="หม้าย",4,[1]original_ver!I113="","")</f>
        <v>2</v>
      </c>
      <c r="I106" s="15">
        <v>3</v>
      </c>
      <c r="J106" s="15">
        <v>31</v>
      </c>
      <c r="K106" s="17" cm="1">
        <f t="array" ref="K106">_xlfn.IFS([1]original_ver!L113="ใช่",1,[1]original_ver!L113="ไม่ใช่",0,[1]original_ver!L113="","")</f>
        <v>1</v>
      </c>
      <c r="L106" s="17" cm="1">
        <f t="array" ref="L106">_xlfn.IFS([1]original_ver!M113="กู้ยืม",1,[1]original_ver!M113="ไม่กู้ยืม",0,[1]original_ver!M113="","")</f>
        <v>1</v>
      </c>
      <c r="M106" s="17">
        <f t="shared" si="6"/>
        <v>0</v>
      </c>
      <c r="N106" s="23">
        <v>0</v>
      </c>
      <c r="O106" s="17" cm="1">
        <f t="array" ref="O106">_xlfn.IFS([1]original_ver!O113="ใช่",1,[1]original_ver!O113="ไม่ใช่",0,[1]original_ver!O113="","")</f>
        <v>1</v>
      </c>
      <c r="P106" s="17">
        <v>7</v>
      </c>
      <c r="Q106" s="17">
        <v>1</v>
      </c>
      <c r="R106" s="17">
        <v>12</v>
      </c>
      <c r="S106" s="17">
        <v>3000</v>
      </c>
      <c r="T106" s="17">
        <v>75</v>
      </c>
      <c r="U106" s="22">
        <f t="shared" si="7"/>
        <v>250</v>
      </c>
      <c r="V106" s="48"/>
      <c r="W106" s="48"/>
      <c r="X106" s="48"/>
      <c r="Y106" s="48"/>
      <c r="Z106" s="48"/>
      <c r="AA106" s="17">
        <v>7</v>
      </c>
      <c r="AB106" s="17">
        <v>1</v>
      </c>
      <c r="AC106" s="17">
        <v>12</v>
      </c>
      <c r="AD106" s="17">
        <v>2500</v>
      </c>
      <c r="AE106" s="17">
        <v>75</v>
      </c>
      <c r="AF106" s="27">
        <f t="shared" si="8"/>
        <v>208.33333333333334</v>
      </c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9">
        <v>1.5</v>
      </c>
      <c r="CE106" s="49">
        <v>1</v>
      </c>
      <c r="CF106" s="49">
        <v>1</v>
      </c>
      <c r="CG106" s="49">
        <v>2</v>
      </c>
      <c r="CH106" s="49">
        <v>1</v>
      </c>
      <c r="CI106" s="17">
        <v>1</v>
      </c>
      <c r="CJ106" cm="1">
        <f t="array" ref="CJ106">_xlfn.IFS([1]original_ver!CH113="จากการเข้าร่วมกิจกรรมอบรม ที่จัดโดยโครงการเกษตรกรปราดเปรื่อง (Smart Farmer)",1,[1]original_ver!CH113="จากการเข้าร่วมกิจกรรมอบรม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ๆ",3,[1]original_ver!CH113="จากการเรียนรู้ผ่านประสบการณ์ของผู้อื่น ได้แก่ เพื่อนบ้าน พี่น้อง เพื่อน และญาติ เป็นต้น",4,[1]original_ver!CH113="ไม่ได้เข้าร่วมกิจกรรมอบรมหรือเรียนรู้ใด ๆ (ข้ามไปข้อ 33)",5)</f>
        <v>2</v>
      </c>
      <c r="CK106" s="15" cm="1">
        <f t="array" ref="CK106">_xlfn.IFS([1]original_ver!CJ113="ความรู้ทางการเกษตรและการใช้เทคโนโลยีสำหรับการผลิตในฟาร์ม",1,[1]original_ver!CJ113="การวางแผนและจัดการฟาร์ม เช่น การเก็บเกี่ยว การเงิน และการวางแผนทางการตลาด",2,[1]original_ver!CJ113="การเป็นผู้ประกอบการทางการเกษตร",3,[1]original_ver!CJ113="การเพิ่มมูลค่าผลผลิต และการแปรรูปผลผลิต (รวมถึงการพัฒนาคุณภาพผลผลิต)",4,[1]original_ver!CJ113="","")</f>
        <v>1</v>
      </c>
      <c r="CL106" s="17">
        <v>6</v>
      </c>
      <c r="CM106" s="17">
        <v>2</v>
      </c>
      <c r="CN106" s="15"/>
      <c r="CO106" s="48"/>
      <c r="CP106" s="48"/>
      <c r="CQ106" s="15" cm="1">
        <f t="array" ref="CQ106">_xlfn.IFS([1]original_ver!CR113="ประยุกต์",1,[1]original_ver!CR113="ไม่ประยุกต์",0,[1]original_ver!CR113="","")</f>
        <v>1</v>
      </c>
      <c r="CR106" s="15" cm="1">
        <f t="array" ref="CR106">_xlfn.IFS([1]original_ver!CS113="ประยุกต์",1,[1]original_ver!CS113="ไม่ประยุกต์",0,[1]original_ver!CS113="","")</f>
        <v>1</v>
      </c>
      <c r="CS106" s="48"/>
      <c r="CT106" s="15" cm="1">
        <f t="array" ref="CT106">_xlfn.IFS([1]original_ver!CV113="ประยุกต์",1,[1]original_ver!CV113="ไม่ประยุกต์",0,[1]original_ver!CV113="","")</f>
        <v>1</v>
      </c>
      <c r="CU106" s="48"/>
      <c r="CV106" s="15" cm="1">
        <f t="array" ref="CV106">_xlfn.IFS([1]original_ver!CY113="ประยุกต์",1,[1]original_ver!CY113="ไม่ประยุกต์",0,[1]original_ver!CY113="","")</f>
        <v>1</v>
      </c>
      <c r="CW106" s="48"/>
      <c r="CX106" s="15" cm="1">
        <f t="array" ref="CX106">_xlfn.IFS([1]original_ver!DB113="ประยุกต์",1,[1]original_ver!DB113="ไม่ประยุกต์",0,[1]original_ver!DB113="","")</f>
        <v>1</v>
      </c>
      <c r="CY106" s="48"/>
      <c r="CZ106" s="48"/>
      <c r="DA106" s="48"/>
      <c r="DB106" s="48"/>
      <c r="DC106" s="48"/>
      <c r="DD106" s="48"/>
      <c r="DE106" s="48"/>
      <c r="DF106" s="48"/>
      <c r="DG106" s="48"/>
      <c r="DH106" s="17">
        <v>3</v>
      </c>
      <c r="DI106" s="17">
        <v>2</v>
      </c>
      <c r="DJ106" s="17">
        <v>1</v>
      </c>
      <c r="DK106" s="17">
        <v>2</v>
      </c>
      <c r="DL106" s="17">
        <v>2</v>
      </c>
      <c r="DM106" s="17">
        <v>2</v>
      </c>
      <c r="DN106" s="48"/>
      <c r="DO106" s="48"/>
      <c r="DP106" s="48"/>
      <c r="DQ106" s="48"/>
      <c r="DR106" s="49">
        <v>5</v>
      </c>
      <c r="DS106" s="49">
        <v>5</v>
      </c>
      <c r="DT106" s="17">
        <v>4.75</v>
      </c>
      <c r="DU106" s="49">
        <v>5</v>
      </c>
      <c r="DV106" s="49">
        <v>3</v>
      </c>
      <c r="DW106" s="49">
        <v>4.5</v>
      </c>
      <c r="DX106" s="25">
        <v>5</v>
      </c>
      <c r="DY106" s="25">
        <v>5</v>
      </c>
      <c r="DZ106" s="25">
        <v>5</v>
      </c>
      <c r="EA106" s="25">
        <v>5</v>
      </c>
      <c r="EB106" s="25">
        <v>3.3333333333333335</v>
      </c>
      <c r="EC106">
        <v>4.75</v>
      </c>
    </row>
    <row r="107" spans="1:133" hidden="1" x14ac:dyDescent="0.2">
      <c r="A107" s="15">
        <v>421</v>
      </c>
      <c r="B107" s="50" t="s">
        <v>666</v>
      </c>
      <c r="C107" cm="1">
        <f t="array" ref="C107">_xlfn.IFS([1]original_ver!D114="Participant",1,[1]original_ver!D114="Non-Participant",0,[1]original_ver!D114="","")</f>
        <v>1</v>
      </c>
      <c r="D107" s="15">
        <v>6</v>
      </c>
      <c r="E107" s="17" cm="1">
        <f t="array" ref="E107">_xlfn.IFS([1]original_ver!F114="ชาย",1,[1]original_ver!F114="หญิง",0,[1]original_ver!F114="","")</f>
        <v>0</v>
      </c>
      <c r="F107" s="15">
        <v>47</v>
      </c>
      <c r="G107" s="17" cm="1">
        <f t="array" ref="G107">_xlfn.IFS([1]original_ver!H114="ไม่มีการศึกษา",0,[1]original_ver!H114="ประถมศึกษา",1,[1]original_ver!H114="มัธยมศึกษาตอนต้น",2,[1]original_ver!H114="มัธยมศึกษาตอนปลาย",3,[1]original_ver!H114="อนุปริญญา (ปวช., ปวส., ฝึกหัดครู)",4,[1]original_ver!H114="ปริญญาตรี",5,[1]original_ver!H114="สูงกว่าปริญญาตรี",6,[1]original_ver!H114="","")</f>
        <v>5</v>
      </c>
      <c r="H107" s="17" cm="1">
        <f t="array" ref="H107">_xlfn.IFS([1]original_ver!I114="โสด",1,[1]original_ver!I114="สมรส/อยู่ด้วยกัน",2,[1]original_ver!I114="หย่าร้าง/แยกกันอยู่",3,[1]original_ver!I114="หม้าย",4,[1]original_ver!I114="","")</f>
        <v>1</v>
      </c>
      <c r="I107" s="15">
        <v>6</v>
      </c>
      <c r="J107" s="15">
        <v>15</v>
      </c>
      <c r="K107" s="17" cm="1">
        <f t="array" ref="K107">_xlfn.IFS([1]original_ver!L114="ใช่",1,[1]original_ver!L114="ไม่ใช่",0,[1]original_ver!L114="","")</f>
        <v>0</v>
      </c>
      <c r="L107" s="17" cm="1">
        <f t="array" ref="L107">_xlfn.IFS([1]original_ver!M114="กู้ยืม",1,[1]original_ver!M114="ไม่กู้ยืม",0,[1]original_ver!M114="","")</f>
        <v>1</v>
      </c>
      <c r="M107" s="17">
        <f t="shared" si="6"/>
        <v>0</v>
      </c>
      <c r="N107" s="23">
        <v>0</v>
      </c>
      <c r="O107" s="17" cm="1">
        <f t="array" ref="O107">_xlfn.IFS([1]original_ver!O114="ใช่",1,[1]original_ver!O114="ไม่ใช่",0,[1]original_ver!O114="","")</f>
        <v>1</v>
      </c>
      <c r="P107" s="17">
        <v>8</v>
      </c>
      <c r="Q107" s="17">
        <v>25</v>
      </c>
      <c r="R107" s="17">
        <v>1</v>
      </c>
      <c r="S107" s="17">
        <v>50</v>
      </c>
      <c r="T107" s="17">
        <v>250</v>
      </c>
      <c r="U107" s="22">
        <f t="shared" si="7"/>
        <v>50</v>
      </c>
      <c r="V107" s="48"/>
      <c r="W107" s="48"/>
      <c r="X107" s="48"/>
      <c r="Y107" s="48"/>
      <c r="Z107" s="48"/>
      <c r="AA107" s="17">
        <v>8</v>
      </c>
      <c r="AB107" s="17">
        <v>25</v>
      </c>
      <c r="AC107" s="17">
        <v>1</v>
      </c>
      <c r="AD107" s="17">
        <v>50</v>
      </c>
      <c r="AE107" s="17">
        <v>250</v>
      </c>
      <c r="AF107" s="27">
        <f t="shared" si="8"/>
        <v>50</v>
      </c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9">
        <v>1</v>
      </c>
      <c r="CE107" s="49">
        <v>1</v>
      </c>
      <c r="CF107" s="49">
        <v>1</v>
      </c>
      <c r="CG107" s="49">
        <v>1</v>
      </c>
      <c r="CH107" s="49">
        <v>1</v>
      </c>
      <c r="CI107" s="17">
        <v>1</v>
      </c>
      <c r="CJ107" cm="1">
        <f t="array" ref="CJ107">_xlfn.IFS([1]original_ver!CH114="จากการเข้าร่วมกิจกรรมอบรม ที่จัดโดยโครงการเกษตรกรปราดเปรื่อง (Smart Farmer)",1,[1]original_ver!CH114="จากการเข้าร่วมกิจกรรมอบรม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ๆ",3,[1]original_ver!CH114="จากการเรียนรู้ผ่านประสบการณ์ของผู้อื่น ได้แก่ เพื่อนบ้าน พี่น้อง เพื่อน และญาติ เป็นต้น",4,[1]original_ver!CH114="ไม่ได้เข้าร่วมกิจกรรมอบรมหรือเรียนรู้ใด ๆ (ข้ามไปข้อ 33)",5)</f>
        <v>1</v>
      </c>
      <c r="CK107" s="15" cm="1">
        <f t="array" ref="CK107">_xlfn.IFS([1]original_ver!CJ114="ความรู้ทางการเกษตรและการใช้เทคโนโลยีสำหรับการผลิตในฟาร์ม",1,[1]original_ver!CJ114="การวางแผนและจัดการฟาร์ม เช่น การเก็บเกี่ยว การเงิน และการวางแผนทางการตลาด",2,[1]original_ver!CJ114="การเป็นผู้ประกอบการทางการเกษตร",3,[1]original_ver!CJ114="การเพิ่มมูลค่าผลผลิต และการแปรรูปผลผลิต (รวมถึงการพัฒนาคุณภาพผลผลิต)",4,[1]original_ver!CJ114="","")</f>
        <v>2</v>
      </c>
      <c r="CL107" s="17">
        <v>32</v>
      </c>
      <c r="CM107" s="17">
        <v>2</v>
      </c>
      <c r="CN107" s="15" cm="1">
        <f t="array" ref="CN107">_xlfn.IFS([1]original_ver!CN114="ความรู้ทางการเกษตรและการใช้เทคโนโลยีสำหรับการผลิตในฟาร์ม",1,[1]original_ver!CN114="การวางแผนและจัดการฟาร์ม เช่น การเก็บเกี่ยว การเงิน และการวางแผนทางการตลาด",2,[1]original_ver!CN114="การเป็นผู้ประกอบการทางการเกษตร",3,[1]original_ver!CN114="การเพิ่มมูลค่าผลผลิต และการแปรรูปผลผลิต (รวมถึงการพัฒนาคุณภาพผลผลิต)",4,[1]original_ver!CN114="","")</f>
        <v>3</v>
      </c>
      <c r="CO107" s="17">
        <v>2</v>
      </c>
      <c r="CP107" s="17">
        <v>2</v>
      </c>
      <c r="CQ107" s="15" cm="1">
        <f t="array" ref="CQ107">_xlfn.IFS([1]original_ver!CR114="ประยุกต์",1,[1]original_ver!CR114="ไม่ประยุกต์",0,[1]original_ver!CR114="","")</f>
        <v>1</v>
      </c>
      <c r="CR107" s="15" cm="1">
        <f t="array" ref="CR107">_xlfn.IFS([1]original_ver!CS114="ประยุกต์",1,[1]original_ver!CS114="ไม่ประยุกต์",0,[1]original_ver!CS114="","")</f>
        <v>1</v>
      </c>
      <c r="CS107" s="48"/>
      <c r="CT107" s="15" cm="1">
        <f t="array" ref="CT107">_xlfn.IFS([1]original_ver!CV114="ประยุกต์",1,[1]original_ver!CV114="ไม่ประยุกต์",0,[1]original_ver!CV114="","")</f>
        <v>1</v>
      </c>
      <c r="CU107" s="48"/>
      <c r="CV107" s="15" cm="1">
        <f t="array" ref="CV107">_xlfn.IFS([1]original_ver!CY114="ประยุกต์",1,[1]original_ver!CY114="ไม่ประยุกต์",0,[1]original_ver!CY114="","")</f>
        <v>1</v>
      </c>
      <c r="CW107" s="48"/>
      <c r="CX107" s="15" cm="1">
        <f t="array" ref="CX107">_xlfn.IFS([1]original_ver!DB114="ประยุกต์",1,[1]original_ver!DB114="ไม่ประยุกต์",0,[1]original_ver!DB114="","")</f>
        <v>1</v>
      </c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17"/>
      <c r="DO107" s="48"/>
      <c r="DP107" s="48"/>
      <c r="DQ107" s="48"/>
      <c r="DR107" s="49">
        <v>4</v>
      </c>
      <c r="DS107" s="49">
        <v>4.333333333333333</v>
      </c>
      <c r="DT107" s="17">
        <v>4.25</v>
      </c>
      <c r="DU107" s="49">
        <v>4.4000000000000004</v>
      </c>
      <c r="DV107" s="49">
        <v>3</v>
      </c>
      <c r="DW107" s="49">
        <v>5</v>
      </c>
      <c r="DX107" s="25">
        <v>4</v>
      </c>
      <c r="DY107" s="25">
        <v>4.333333333333333</v>
      </c>
      <c r="DZ107" s="25">
        <v>4.25</v>
      </c>
      <c r="EA107" s="25">
        <v>4.5999999999999996</v>
      </c>
      <c r="EB107" s="25">
        <v>3</v>
      </c>
      <c r="EC107">
        <v>5</v>
      </c>
    </row>
    <row r="108" spans="1:133" hidden="1" x14ac:dyDescent="0.2">
      <c r="A108" s="15">
        <v>422</v>
      </c>
      <c r="B108" s="50" t="s">
        <v>667</v>
      </c>
      <c r="C108" cm="1">
        <f t="array" ref="C108">_xlfn.IFS([1]original_ver!D115="Participant",1,[1]original_ver!D115="Non-Participant",0,[1]original_ver!D115="","")</f>
        <v>1</v>
      </c>
      <c r="D108" s="15">
        <v>6</v>
      </c>
      <c r="E108" s="17" cm="1">
        <f t="array" ref="E108">_xlfn.IFS([1]original_ver!F115="ชาย",1,[1]original_ver!F115="หญิง",0,[1]original_ver!F115="","")</f>
        <v>1</v>
      </c>
      <c r="F108" s="15">
        <v>36</v>
      </c>
      <c r="G108" s="17" cm="1">
        <f t="array" ref="G108">_xlfn.IFS([1]original_ver!H115="ไม่มีการศึกษา",0,[1]original_ver!H115="ประถมศึกษา",1,[1]original_ver!H115="มัธยมศึกษาตอนต้น",2,[1]original_ver!H115="มัธยมศึกษาตอนปลาย",3,[1]original_ver!H115="อนุปริญญา (ปวช., ปวส., ฝึกหัดครู)",4,[1]original_ver!H115="ปริญญาตรี",5,[1]original_ver!H115="สูงกว่าปริญญาตรี",6,[1]original_ver!H115="","")</f>
        <v>5</v>
      </c>
      <c r="H108" s="17" cm="1">
        <f t="array" ref="H108">_xlfn.IFS([1]original_ver!I115="โสด",1,[1]original_ver!I115="สมรส/อยู่ด้วยกัน",2,[1]original_ver!I115="หย่าร้าง/แยกกันอยู่",3,[1]original_ver!I115="หม้าย",4,[1]original_ver!I115="","")</f>
        <v>2</v>
      </c>
      <c r="I108" s="15">
        <v>3</v>
      </c>
      <c r="J108" s="15">
        <v>7</v>
      </c>
      <c r="K108" s="17" cm="1">
        <f t="array" ref="K108">_xlfn.IFS([1]original_ver!L115="ใช่",1,[1]original_ver!L115="ไม่ใช่",0,[1]original_ver!L115="","")</f>
        <v>0</v>
      </c>
      <c r="L108" s="17" cm="1">
        <f t="array" ref="L108">_xlfn.IFS([1]original_ver!M115="กู้ยืม",1,[1]original_ver!M115="ไม่กู้ยืม",0,[1]original_ver!M115="","")</f>
        <v>1</v>
      </c>
      <c r="M108" s="17">
        <f t="shared" si="6"/>
        <v>1</v>
      </c>
      <c r="N108" s="23">
        <v>300000</v>
      </c>
      <c r="O108" s="17" cm="1">
        <f t="array" ref="O108">_xlfn.IFS([1]original_ver!O115="ใช่",1,[1]original_ver!O115="ไม่ใช่",0,[1]original_ver!O115="","")</f>
        <v>1</v>
      </c>
      <c r="P108" s="17">
        <v>2</v>
      </c>
      <c r="Q108" s="17">
        <v>1</v>
      </c>
      <c r="R108" s="17">
        <v>10</v>
      </c>
      <c r="S108" s="17">
        <v>24000</v>
      </c>
      <c r="T108" s="17">
        <v>5</v>
      </c>
      <c r="U108" s="22">
        <f t="shared" si="7"/>
        <v>2400</v>
      </c>
      <c r="V108" s="48"/>
      <c r="W108" s="48"/>
      <c r="X108" s="48"/>
      <c r="Y108" s="48"/>
      <c r="Z108" s="48"/>
      <c r="AA108" s="17">
        <v>2</v>
      </c>
      <c r="AB108" s="17">
        <v>1</v>
      </c>
      <c r="AC108" s="17">
        <v>10</v>
      </c>
      <c r="AD108" s="17">
        <v>24000</v>
      </c>
      <c r="AE108" s="17">
        <v>5</v>
      </c>
      <c r="AF108" s="27">
        <f t="shared" si="8"/>
        <v>2400</v>
      </c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9">
        <v>2.25</v>
      </c>
      <c r="CE108" s="49">
        <v>1.6666666666666667</v>
      </c>
      <c r="CF108" s="49">
        <v>1</v>
      </c>
      <c r="CG108" s="49">
        <v>1</v>
      </c>
      <c r="CH108" s="49">
        <v>3</v>
      </c>
      <c r="CI108" s="17">
        <v>3</v>
      </c>
      <c r="CJ108" cm="1">
        <f t="array" ref="CJ108">_xlfn.IFS([1]original_ver!CH115="จากการเข้าร่วมกิจกรรมอบรม ที่จัดโดยโครงการเกษตรกรปราดเปรื่อง (Smart Farmer)",1,[1]original_ver!CH115="จากการเข้าร่วมกิจกรรมอบรม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ๆ",3,[1]original_ver!CH115="จากการเรียนรู้ผ่านประสบการณ์ของผู้อื่น ได้แก่ เพื่อนบ้าน พี่น้อง เพื่อน และญาติ เป็นต้น",4,[1]original_ver!CH115="ไม่ได้เข้าร่วมกิจกรรมอบรมหรือเรียนรู้ใด ๆ (ข้ามไปข้อ 33)",5)</f>
        <v>5</v>
      </c>
      <c r="CK108" s="15" t="str" cm="1">
        <f t="array" ref="CK108">_xlfn.IFS([1]original_ver!CJ115="ความรู้ทางการเกษตรและการใช้เทคโนโลยีสำหรับการผลิตในฟาร์ม",1,[1]original_ver!CJ115="การวางแผนและจัดการฟาร์ม เช่น การเก็บเกี่ยว การเงิน และการวางแผนทางการตลาด",2,[1]original_ver!CJ115="การเป็นผู้ประกอบการทางการเกษตร",3,[1]original_ver!CJ115="การเพิ่มมูลค่าผลผลิต และการแปรรูปผลผลิต (รวมถึงการพัฒนาคุณภาพผลผลิต)",4,[1]original_ver!CJ115="","")</f>
        <v/>
      </c>
      <c r="CL108" s="48"/>
      <c r="CM108" s="48"/>
      <c r="CN108" s="15" t="str" cm="1">
        <f t="array" ref="CN108">_xlfn.IFS([1]original_ver!CN115="ความรู้ทางการเกษตรและการใช้เทคโนโลยีสำหรับการผลิตในฟาร์ม",1,[1]original_ver!CN115="การวางแผนและจัดการฟาร์ม เช่น การเก็บเกี่ยว การเงิน และการวางแผนทางการตลาด",2,[1]original_ver!CN115="การเป็นผู้ประกอบการทางการเกษตร",3,[1]original_ver!CN115="การเพิ่มมูลค่าผลผลิต และการแปรรูปผลผลิต (รวมถึงการพัฒนาคุณภาพผลผลิต)",4,[1]original_ver!CN115="","")</f>
        <v/>
      </c>
      <c r="CO108" s="48"/>
      <c r="CP108" s="48"/>
      <c r="CQ108" s="15" t="str" cm="1">
        <f t="array" ref="CQ108">_xlfn.IFS([1]original_ver!CR115="ประยุกต์",1,[1]original_ver!CR115="ไม่ประยุกต์",0,[1]original_ver!CR115="","")</f>
        <v/>
      </c>
      <c r="CR108" s="15" t="str" cm="1">
        <f t="array" ref="CR108">_xlfn.IFS([1]original_ver!CS115="ประยุกต์",1,[1]original_ver!CS115="ไม่ประยุกต์",0,[1]original_ver!CS115="","")</f>
        <v/>
      </c>
      <c r="CS108" s="48"/>
      <c r="CT108" s="15" t="str" cm="1">
        <f t="array" ref="CT108">_xlfn.IFS([1]original_ver!CV115="ประยุกต์",1,[1]original_ver!CV115="ไม่ประยุกต์",0,[1]original_ver!CV115="","")</f>
        <v/>
      </c>
      <c r="CU108" s="48"/>
      <c r="CV108" s="15" t="str" cm="1">
        <f t="array" ref="CV108">_xlfn.IFS([1]original_ver!CY115="ประยุกต์",1,[1]original_ver!CY115="ไม่ประยุกต์",0,[1]original_ver!CY115="","")</f>
        <v/>
      </c>
      <c r="CW108" s="48"/>
      <c r="CX108" s="15" t="str" cm="1">
        <f t="array" ref="CX108">_xlfn.IFS([1]original_ver!DB115="ประยุกต์",1,[1]original_ver!DB115="ไม่ประยุกต์",0,[1]original_ver!DB115="","")</f>
        <v/>
      </c>
      <c r="CY108" s="48"/>
      <c r="CZ108" s="48"/>
      <c r="DA108" s="48"/>
      <c r="DB108" s="48"/>
      <c r="DC108" s="48"/>
      <c r="DD108" s="48"/>
      <c r="DE108" s="48"/>
      <c r="DF108" s="17">
        <v>1</v>
      </c>
      <c r="DG108" s="17">
        <v>2</v>
      </c>
      <c r="DH108" s="17">
        <v>2</v>
      </c>
      <c r="DI108" s="17">
        <v>2</v>
      </c>
      <c r="DJ108" s="17">
        <v>3</v>
      </c>
      <c r="DK108" s="17">
        <v>2</v>
      </c>
      <c r="DL108" s="48"/>
      <c r="DM108" s="48"/>
      <c r="DN108" s="48"/>
      <c r="DO108" s="48"/>
      <c r="DP108" s="48"/>
      <c r="DQ108" s="48"/>
      <c r="DR108" s="49">
        <v>3</v>
      </c>
      <c r="DS108" s="49">
        <v>2.6666666666666665</v>
      </c>
      <c r="DT108" s="17">
        <v>4.5</v>
      </c>
      <c r="DU108" s="49">
        <v>3.2</v>
      </c>
      <c r="DV108" s="49">
        <v>2.6666666666666665</v>
      </c>
      <c r="DW108" s="49">
        <v>5</v>
      </c>
      <c r="DX108" s="25">
        <v>3</v>
      </c>
      <c r="DY108" s="25">
        <v>2.6666666666666665</v>
      </c>
      <c r="DZ108" s="25">
        <v>4.5</v>
      </c>
      <c r="EA108" s="25">
        <v>3.2</v>
      </c>
      <c r="EB108" s="25">
        <v>2.6666666666666665</v>
      </c>
      <c r="EC108">
        <v>5</v>
      </c>
    </row>
    <row r="109" spans="1:133" hidden="1" x14ac:dyDescent="0.2">
      <c r="A109" s="15">
        <v>423</v>
      </c>
      <c r="B109" s="50" t="s">
        <v>668</v>
      </c>
      <c r="C109" cm="1">
        <f t="array" ref="C109">_xlfn.IFS([1]original_ver!D116="Participant",1,[1]original_ver!D116="Non-Participant",0,[1]original_ver!D116="","")</f>
        <v>1</v>
      </c>
      <c r="D109" s="15">
        <v>6</v>
      </c>
      <c r="E109" s="17" cm="1">
        <f t="array" ref="E109">_xlfn.IFS([1]original_ver!F116="ชาย",1,[1]original_ver!F116="หญิง",0,[1]original_ver!F116="","")</f>
        <v>1</v>
      </c>
      <c r="F109" s="15">
        <v>39</v>
      </c>
      <c r="G109" s="17" cm="1">
        <f t="array" ref="G109">_xlfn.IFS([1]original_ver!H116="ไม่มีการศึกษา",0,[1]original_ver!H116="ประถมศึกษา",1,[1]original_ver!H116="มัธยมศึกษาตอนต้น",2,[1]original_ver!H116="มัธยมศึกษาตอนปลาย",3,[1]original_ver!H116="อนุปริญญา (ปวช., ปวส., ฝึกหัดครู)",4,[1]original_ver!H116="ปริญญาตรี",5,[1]original_ver!H116="สูงกว่าปริญญาตรี",6,[1]original_ver!H116="","")</f>
        <v>3</v>
      </c>
      <c r="H109" s="17" cm="1">
        <f t="array" ref="H109">_xlfn.IFS([1]original_ver!I116="โสด",1,[1]original_ver!I116="สมรส/อยู่ด้วยกัน",2,[1]original_ver!I116="หย่าร้าง/แยกกันอยู่",3,[1]original_ver!I116="หม้าย",4,[1]original_ver!I116="","")</f>
        <v>2</v>
      </c>
      <c r="I109" s="15">
        <v>2</v>
      </c>
      <c r="J109" s="15">
        <v>10</v>
      </c>
      <c r="K109" s="17" cm="1">
        <f t="array" ref="K109">_xlfn.IFS([1]original_ver!L116="ใช่",1,[1]original_ver!L116="ไม่ใช่",0,[1]original_ver!L116="","")</f>
        <v>0</v>
      </c>
      <c r="L109" s="17" cm="1">
        <f t="array" ref="L109">_xlfn.IFS([1]original_ver!M116="กู้ยืม",1,[1]original_ver!M116="ไม่กู้ยืม",0,[1]original_ver!M116="","")</f>
        <v>1</v>
      </c>
      <c r="M109" s="17">
        <f t="shared" si="6"/>
        <v>1</v>
      </c>
      <c r="N109" s="23">
        <v>480000</v>
      </c>
      <c r="O109" s="17" cm="1">
        <f t="array" ref="O109">_xlfn.IFS([1]original_ver!O116="ใช่",1,[1]original_ver!O116="ไม่ใช่",0,[1]original_ver!O116="","")</f>
        <v>1</v>
      </c>
      <c r="P109" s="17">
        <v>2</v>
      </c>
      <c r="Q109" s="17">
        <v>1</v>
      </c>
      <c r="R109" s="17">
        <v>21</v>
      </c>
      <c r="S109" s="17">
        <v>0</v>
      </c>
      <c r="T109" s="17">
        <v>0</v>
      </c>
      <c r="U109" s="22">
        <f t="shared" si="7"/>
        <v>0</v>
      </c>
      <c r="V109" s="48"/>
      <c r="W109" s="48"/>
      <c r="X109" s="48"/>
      <c r="Y109" s="48"/>
      <c r="Z109" s="48"/>
      <c r="AA109" s="17">
        <v>2</v>
      </c>
      <c r="AB109" s="17">
        <v>1</v>
      </c>
      <c r="AC109" s="17">
        <v>21</v>
      </c>
      <c r="AD109" s="17">
        <v>0</v>
      </c>
      <c r="AE109" s="17">
        <v>0</v>
      </c>
      <c r="AF109" s="27">
        <f t="shared" si="8"/>
        <v>0</v>
      </c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9">
        <v>1.5</v>
      </c>
      <c r="CE109" s="49">
        <v>1.6666666666666667</v>
      </c>
      <c r="CF109" s="49">
        <v>2.3333333333333335</v>
      </c>
      <c r="CG109" s="49">
        <v>1</v>
      </c>
      <c r="CH109" s="49">
        <v>3.5</v>
      </c>
      <c r="CI109" s="17">
        <v>1</v>
      </c>
      <c r="CJ109" cm="1">
        <f t="array" ref="CJ109">_xlfn.IFS([1]original_ver!CH116="จากการเข้าร่วมกิจกรรมอบรม ที่จัดโดยโครงการเกษตรกรปราดเปรื่อง (Smart Farmer)",1,[1]original_ver!CH116="จากการเข้าร่วมกิจกรรมอบรม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ๆ",3,[1]original_ver!CH116="จากการเรียนรู้ผ่านประสบการณ์ของผู้อื่น ได้แก่ เพื่อนบ้าน พี่น้อง เพื่อน และญาติ เป็นต้น",4,[1]original_ver!CH116="ไม่ได้เข้าร่วมกิจกรรมอบรมหรือเรียนรู้ใด ๆ (ข้ามไปข้อ 33)",5)</f>
        <v>5</v>
      </c>
      <c r="CK109" s="15" t="str" cm="1">
        <f t="array" ref="CK109">_xlfn.IFS([1]original_ver!CJ116="ความรู้ทางการเกษตรและการใช้เทคโนโลยีสำหรับการผลิตในฟาร์ม",1,[1]original_ver!CJ116="การวางแผนและจัดการฟาร์ม เช่น การเก็บเกี่ยว การเงิน และการวางแผนทางการตลาด",2,[1]original_ver!CJ116="การเป็นผู้ประกอบการทางการเกษตร",3,[1]original_ver!CJ116="การเพิ่มมูลค่าผลผลิต และการแปรรูปผลผลิต (รวมถึงการพัฒนาคุณภาพผลผลิต)",4,[1]original_ver!CJ116="","")</f>
        <v/>
      </c>
      <c r="CL109" s="48"/>
      <c r="CM109" s="48"/>
      <c r="CN109" s="15" t="str" cm="1">
        <f t="array" ref="CN109">_xlfn.IFS([1]original_ver!CN116="ความรู้ทางการเกษตรและการใช้เทคโนโลยีสำหรับการผลิตในฟาร์ม",1,[1]original_ver!CN116="การวางแผนและจัดการฟาร์ม เช่น การเก็บเกี่ยว การเงิน และการวางแผนทางการตลาด",2,[1]original_ver!CN116="การเป็นผู้ประกอบการทางการเกษตร",3,[1]original_ver!CN116="การเพิ่มมูลค่าผลผลิต และการแปรรูปผลผลิต (รวมถึงการพัฒนาคุณภาพผลผลิต)",4,[1]original_ver!CN116="","")</f>
        <v/>
      </c>
      <c r="CO109" s="48"/>
      <c r="CP109" s="48"/>
      <c r="CQ109" s="15" t="str" cm="1">
        <f t="array" ref="CQ109">_xlfn.IFS([1]original_ver!CR116="ประยุกต์",1,[1]original_ver!CR116="ไม่ประยุกต์",0,[1]original_ver!CR116="","")</f>
        <v/>
      </c>
      <c r="CR109" s="15" t="str" cm="1">
        <f t="array" ref="CR109">_xlfn.IFS([1]original_ver!CS116="ประยุกต์",1,[1]original_ver!CS116="ไม่ประยุกต์",0,[1]original_ver!CS116="","")</f>
        <v/>
      </c>
      <c r="CS109" s="48"/>
      <c r="CT109" s="15" t="str" cm="1">
        <f t="array" ref="CT109">_xlfn.IFS([1]original_ver!CV116="ประยุกต์",1,[1]original_ver!CV116="ไม่ประยุกต์",0,[1]original_ver!CV116="","")</f>
        <v/>
      </c>
      <c r="CU109" s="48"/>
      <c r="CV109" s="15" t="str" cm="1">
        <f t="array" ref="CV109">_xlfn.IFS([1]original_ver!CY116="ประยุกต์",1,[1]original_ver!CY116="ไม่ประยุกต์",0,[1]original_ver!CY116="","")</f>
        <v/>
      </c>
      <c r="CW109" s="48"/>
      <c r="CX109" s="15" t="str" cm="1">
        <f t="array" ref="CX109">_xlfn.IFS([1]original_ver!DB116="ประยุกต์",1,[1]original_ver!DB116="ไม่ประยุกต์",0,[1]original_ver!DB116="","")</f>
        <v/>
      </c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17" t="s">
        <v>669</v>
      </c>
      <c r="DO109" s="48"/>
      <c r="DP109" s="48"/>
      <c r="DQ109" s="48"/>
      <c r="DR109" s="49">
        <v>4</v>
      </c>
      <c r="DS109" s="49">
        <v>4.333333333333333</v>
      </c>
      <c r="DT109" s="17">
        <v>5</v>
      </c>
      <c r="DU109" s="49">
        <v>4.2</v>
      </c>
      <c r="DV109" s="49">
        <v>4.666666666666667</v>
      </c>
      <c r="DW109" s="49">
        <v>4.75</v>
      </c>
      <c r="DX109" s="25">
        <v>4</v>
      </c>
      <c r="DY109" s="25">
        <v>4.333333333333333</v>
      </c>
      <c r="DZ109" s="25">
        <v>5</v>
      </c>
      <c r="EA109" s="25">
        <v>4.2</v>
      </c>
      <c r="EB109" s="25">
        <v>4.666666666666667</v>
      </c>
      <c r="EC109">
        <v>4.75</v>
      </c>
    </row>
    <row r="110" spans="1:133" hidden="1" x14ac:dyDescent="0.2">
      <c r="A110" s="15">
        <v>424</v>
      </c>
      <c r="B110" s="47" t="s">
        <v>670</v>
      </c>
      <c r="C110" cm="1">
        <f t="array" ref="C110">_xlfn.IFS([1]original_ver!D117="Participant",1,[1]original_ver!D117="Non-Participant",0,[1]original_ver!D117="","")</f>
        <v>1</v>
      </c>
      <c r="D110" s="15">
        <v>6</v>
      </c>
      <c r="E110" s="17" cm="1">
        <f t="array" ref="E110">_xlfn.IFS([1]original_ver!F117="ชาย",1,[1]original_ver!F117="หญิง",0,[1]original_ver!F117="","")</f>
        <v>1</v>
      </c>
      <c r="F110" s="15">
        <v>29</v>
      </c>
      <c r="G110" s="17" cm="1">
        <f t="array" ref="G110">_xlfn.IFS([1]original_ver!H117="ไม่มีการศึกษา",0,[1]original_ver!H117="ประถมศึกษา",1,[1]original_ver!H117="มัธยมศึกษาตอนต้น",2,[1]original_ver!H117="มัธยมศึกษาตอนปลาย",3,[1]original_ver!H117="อนุปริญญา (ปวช., ปวส., ฝึกหัดครู)",4,[1]original_ver!H117="ปริญญาตรี",5,[1]original_ver!H117="สูงกว่าปริญญาตรี",6,[1]original_ver!H117="","")</f>
        <v>4</v>
      </c>
      <c r="H110" s="17" cm="1">
        <f t="array" ref="H110">_xlfn.IFS([1]original_ver!I117="โสด",1,[1]original_ver!I117="สมรส/อยู่ด้วยกัน",2,[1]original_ver!I117="หย่าร้าง/แยกกันอยู่",3,[1]original_ver!I117="หม้าย",4,[1]original_ver!I117="","")</f>
        <v>1</v>
      </c>
      <c r="I110" s="15">
        <v>2</v>
      </c>
      <c r="J110" s="15">
        <v>11</v>
      </c>
      <c r="K110" s="17" cm="1">
        <f t="array" ref="K110">_xlfn.IFS([1]original_ver!L117="ใช่",1,[1]original_ver!L117="ไม่ใช่",0,[1]original_ver!L117="","")</f>
        <v>1</v>
      </c>
      <c r="L110" s="17" cm="1">
        <f t="array" ref="L110">_xlfn.IFS([1]original_ver!M117="กู้ยืม",1,[1]original_ver!M117="ไม่กู้ยืม",0,[1]original_ver!M117="","")</f>
        <v>0</v>
      </c>
      <c r="M110" s="17">
        <f t="shared" si="6"/>
        <v>1</v>
      </c>
      <c r="N110" s="23">
        <v>150000</v>
      </c>
      <c r="O110" s="17" cm="1">
        <f t="array" ref="O110">_xlfn.IFS([1]original_ver!O117="ใช่",1,[1]original_ver!O117="ไม่ใช่",0,[1]original_ver!O117="","")</f>
        <v>1</v>
      </c>
      <c r="P110" s="17">
        <v>7</v>
      </c>
      <c r="Q110" s="17">
        <v>1</v>
      </c>
      <c r="R110" s="17">
        <v>5</v>
      </c>
      <c r="S110" s="17">
        <v>3000</v>
      </c>
      <c r="T110" s="17">
        <v>3</v>
      </c>
      <c r="U110" s="22">
        <f t="shared" si="7"/>
        <v>600</v>
      </c>
      <c r="V110" s="48"/>
      <c r="W110" s="48"/>
      <c r="X110" s="48"/>
      <c r="Y110" s="48"/>
      <c r="Z110" s="48"/>
      <c r="AA110" s="17">
        <v>7</v>
      </c>
      <c r="AB110" s="17">
        <v>1</v>
      </c>
      <c r="AC110" s="17">
        <v>5</v>
      </c>
      <c r="AD110" s="17">
        <v>3000</v>
      </c>
      <c r="AE110" s="17">
        <v>3</v>
      </c>
      <c r="AF110" s="27">
        <f t="shared" si="8"/>
        <v>600</v>
      </c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9">
        <v>1.75</v>
      </c>
      <c r="CE110" s="49">
        <v>1.6666666666666667</v>
      </c>
      <c r="CF110" s="49">
        <v>1.3333333333333333</v>
      </c>
      <c r="CG110" s="49">
        <v>1</v>
      </c>
      <c r="CH110" s="49">
        <v>2</v>
      </c>
      <c r="CI110" s="17">
        <v>4</v>
      </c>
      <c r="CJ110" cm="1">
        <f t="array" ref="CJ110">_xlfn.IFS([1]original_ver!CH117="จากการเข้าร่วมกิจกรรมอบรม ที่จัดโดยโครงการเกษตรกรปราดเปรื่อง (Smart Farmer)",1,[1]original_ver!CH117="จากการเข้าร่วมกิจกรรมอบรม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ๆ",3,[1]original_ver!CH117="จากการเรียนรู้ผ่านประสบการณ์ของผู้อื่น ได้แก่ เพื่อนบ้าน พี่น้อง เพื่อน และญาติ เป็นต้น",4,[1]original_ver!CH117="ไม่ได้เข้าร่วมกิจกรรมอบรมหรือเรียนรู้ใด ๆ (ข้ามไปข้อ 33)",5)</f>
        <v>2</v>
      </c>
      <c r="CK110" s="15" cm="1">
        <f t="array" ref="CK110">_xlfn.IFS([1]original_ver!CJ117="ความรู้ทางการเกษตรและการใช้เทคโนโลยีสำหรับการผลิตในฟาร์ม",1,[1]original_ver!CJ117="การวางแผนและจัดการฟาร์ม เช่น การเก็บเกี่ยว การเงิน และการวางแผนทางการตลาด",2,[1]original_ver!CJ117="การเป็นผู้ประกอบการทางการเกษตร",3,[1]original_ver!CJ117="การเพิ่มมูลค่าผลผลิต และการแปรรูปผลผลิต (รวมถึงการพัฒนาคุณภาพผลผลิต)",4,[1]original_ver!CJ117="","")</f>
        <v>1</v>
      </c>
      <c r="CL110" s="17">
        <v>5</v>
      </c>
      <c r="CM110" s="17">
        <v>2</v>
      </c>
      <c r="CN110" s="15" cm="1">
        <f t="array" ref="CN110">_xlfn.IFS([1]original_ver!CN117="ความรู้ทางการเกษตรและการใช้เทคโนโลยีสำหรับการผลิตในฟาร์ม",1,[1]original_ver!CN117="การวางแผนและจัดการฟาร์ม เช่น การเก็บเกี่ยว การเงิน และการวางแผนทางการตลาด",2,[1]original_ver!CN117="การเป็นผู้ประกอบการทางการเกษตร",3,[1]original_ver!CN117="การเพิ่มมูลค่าผลผลิต และการแปรรูปผลผลิต (รวมถึงการพัฒนาคุณภาพผลผลิต)",4,[1]original_ver!CN117="","")</f>
        <v>2</v>
      </c>
      <c r="CO110" s="17">
        <v>1</v>
      </c>
      <c r="CP110" s="17">
        <v>2</v>
      </c>
      <c r="CQ110" s="15" cm="1">
        <f t="array" ref="CQ110">_xlfn.IFS([1]original_ver!CR117="ประยุกต์",1,[1]original_ver!CR117="ไม่ประยุกต์",0,[1]original_ver!CR117="","")</f>
        <v>1</v>
      </c>
      <c r="CR110" s="15" cm="1">
        <f t="array" ref="CR110">_xlfn.IFS([1]original_ver!CS117="ประยุกต์",1,[1]original_ver!CS117="ไม่ประยุกต์",0,[1]original_ver!CS117="","")</f>
        <v>1</v>
      </c>
      <c r="CS110" s="48"/>
      <c r="CT110" s="15" cm="1">
        <f t="array" ref="CT110">_xlfn.IFS([1]original_ver!CV117="ประยุกต์",1,[1]original_ver!CV117="ไม่ประยุกต์",0,[1]original_ver!CV117="","")</f>
        <v>1</v>
      </c>
      <c r="CU110" s="48"/>
      <c r="CV110" s="15" cm="1">
        <f t="array" ref="CV110">_xlfn.IFS([1]original_ver!CY117="ประยุกต์",1,[1]original_ver!CY117="ไม่ประยุกต์",0,[1]original_ver!CY117="","")</f>
        <v>1</v>
      </c>
      <c r="CW110" s="48"/>
      <c r="CX110" s="15" cm="1">
        <f t="array" ref="CX110">_xlfn.IFS([1]original_ver!DB117="ประยุกต์",1,[1]original_ver!DB117="ไม่ประยุกต์",0,[1]original_ver!DB117="","")</f>
        <v>1</v>
      </c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17">
        <v>1</v>
      </c>
      <c r="DK110" s="17">
        <v>4</v>
      </c>
      <c r="DL110" s="48"/>
      <c r="DM110" s="48"/>
      <c r="DN110" s="48"/>
      <c r="DO110" s="48"/>
      <c r="DP110" s="48"/>
      <c r="DQ110" s="48"/>
      <c r="DR110" s="49">
        <v>3</v>
      </c>
      <c r="DS110" s="49">
        <v>3.3333333333333335</v>
      </c>
      <c r="DT110" s="17">
        <v>4</v>
      </c>
      <c r="DU110" s="49">
        <v>3</v>
      </c>
      <c r="DV110" s="49">
        <v>2.6666666666666665</v>
      </c>
      <c r="DW110" s="49">
        <v>3.25</v>
      </c>
      <c r="DX110" s="25">
        <v>4</v>
      </c>
      <c r="DY110" s="25">
        <v>4</v>
      </c>
      <c r="DZ110" s="25">
        <v>4.5</v>
      </c>
      <c r="EA110" s="25">
        <v>3.4</v>
      </c>
      <c r="EB110" s="25">
        <v>2.6666666666666665</v>
      </c>
      <c r="EC110">
        <v>3.5</v>
      </c>
    </row>
    <row r="111" spans="1:133" x14ac:dyDescent="0.2">
      <c r="A111" s="15">
        <v>425</v>
      </c>
      <c r="B111" s="47" t="s">
        <v>671</v>
      </c>
      <c r="C111" cm="1">
        <f t="array" ref="C111">_xlfn.IFS([1]original_ver!D118="Participant",1,[1]original_ver!D118="Non-Participant",0,[1]original_ver!D118="","")</f>
        <v>1</v>
      </c>
      <c r="D111" s="15">
        <v>6</v>
      </c>
      <c r="E111" s="17" cm="1">
        <f t="array" ref="E111">_xlfn.IFS([1]original_ver!F118="ชาย",1,[1]original_ver!F118="หญิง",0,[1]original_ver!F118="","")</f>
        <v>0</v>
      </c>
      <c r="F111" s="15">
        <v>42</v>
      </c>
      <c r="G111" s="17" cm="1">
        <f t="array" ref="G111">_xlfn.IFS([1]original_ver!H118="ไม่มีการศึกษา",0,[1]original_ver!H118="ประถมศึกษา",1,[1]original_ver!H118="มัธยมศึกษาตอนต้น",2,[1]original_ver!H118="มัธยมศึกษาตอนปลาย",3,[1]original_ver!H118="อนุปริญญา (ปวช., ปวส., ฝึกหัดครู)",4,[1]original_ver!H118="ปริญญาตรี",5,[1]original_ver!H118="สูงกว่าปริญญาตรี",6,[1]original_ver!H118="","")</f>
        <v>5</v>
      </c>
      <c r="H111" s="17" cm="1">
        <f t="array" ref="H111">_xlfn.IFS([1]original_ver!I118="โสด",1,[1]original_ver!I118="สมรส/อยู่ด้วยกัน",2,[1]original_ver!I118="หย่าร้าง/แยกกันอยู่",3,[1]original_ver!I118="หม้าย",4,[1]original_ver!I118="","")</f>
        <v>2</v>
      </c>
      <c r="I111" s="15">
        <v>5</v>
      </c>
      <c r="J111" s="15">
        <v>12</v>
      </c>
      <c r="K111" s="17" cm="1">
        <f t="array" ref="K111">_xlfn.IFS([1]original_ver!L118="ใช่",1,[1]original_ver!L118="ไม่ใช่",0,[1]original_ver!L118="","")</f>
        <v>0</v>
      </c>
      <c r="L111" s="17" cm="1">
        <f t="array" ref="L111">_xlfn.IFS([1]original_ver!M118="กู้ยืม",1,[1]original_ver!M118="ไม่กู้ยืม",0,[1]original_ver!M118="","")</f>
        <v>1</v>
      </c>
      <c r="M111" s="17">
        <f t="shared" si="6"/>
        <v>0</v>
      </c>
      <c r="N111" s="23">
        <v>0</v>
      </c>
      <c r="O111" s="17" cm="1">
        <f t="array" ref="O111">_xlfn.IFS([1]original_ver!O118="ใช่",1,[1]original_ver!O118="ไม่ใช่",0,[1]original_ver!O118="","")</f>
        <v>1</v>
      </c>
      <c r="P111" s="17">
        <v>7</v>
      </c>
      <c r="Q111" s="17">
        <v>1</v>
      </c>
      <c r="R111" s="17">
        <v>70</v>
      </c>
      <c r="S111" s="17">
        <v>30000</v>
      </c>
      <c r="T111" s="17">
        <v>35</v>
      </c>
      <c r="U111" s="22">
        <f t="shared" si="7"/>
        <v>428.57142857142856</v>
      </c>
      <c r="V111" s="48"/>
      <c r="W111" s="48"/>
      <c r="X111" s="48"/>
      <c r="Y111" s="48"/>
      <c r="Z111" s="48"/>
      <c r="AA111" s="17">
        <v>7</v>
      </c>
      <c r="AB111" s="17">
        <v>1</v>
      </c>
      <c r="AC111" s="17">
        <v>70</v>
      </c>
      <c r="AD111" s="17">
        <v>30000</v>
      </c>
      <c r="AE111" s="17">
        <v>35</v>
      </c>
      <c r="AF111" s="27">
        <f t="shared" si="8"/>
        <v>428.57142857142856</v>
      </c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9">
        <v>1</v>
      </c>
      <c r="CE111" s="49">
        <v>2.3333333333333335</v>
      </c>
      <c r="CF111" s="49">
        <v>1</v>
      </c>
      <c r="CG111" s="49">
        <v>1</v>
      </c>
      <c r="CH111" s="49">
        <v>1</v>
      </c>
      <c r="CI111" s="17">
        <v>1</v>
      </c>
      <c r="CJ111" cm="1">
        <f t="array" ref="CJ111">_xlfn.IFS([1]original_ver!CH118="จากการเข้าร่วมกิจกรรมอบรม ที่จัดโดยโครงการเกษตรกรปราดเปรื่อง (Smart Farmer)",1,[1]original_ver!CH118="จากการเข้าร่วมกิจกรรมอบรม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ๆ",3,[1]original_ver!CH118="จากการเรียนรู้ผ่านประสบการณ์ของผู้อื่น ได้แก่ เพื่อนบ้าน พี่น้อง เพื่อน และญาติ เป็นต้น",4,[1]original_ver!CH118="ไม่ได้เข้าร่วมกิจกรรมอบรมหรือเรียนรู้ใด ๆ (ข้ามไปข้อ 33)",5)</f>
        <v>2</v>
      </c>
      <c r="CK111" s="15" cm="1">
        <f t="array" ref="CK111">_xlfn.IFS([1]original_ver!CJ118="ความรู้ทางการเกษตรและการใช้เทคโนโลยีสำหรับการผลิตในฟาร์ม",1,[1]original_ver!CJ118="การวางแผนและจัดการฟาร์ม เช่น การเก็บเกี่ยว การเงิน และการวางแผนทางการตลาด",2,[1]original_ver!CJ118="การเป็นผู้ประกอบการทางการเกษตร",3,[1]original_ver!CJ118="การเพิ่มมูลค่าผลผลิต และการแปรรูปผลผลิต (รวมถึงการพัฒนาคุณภาพผลผลิต)",4,[1]original_ver!CJ118="","")</f>
        <v>1</v>
      </c>
      <c r="CL111" s="17">
        <v>3</v>
      </c>
      <c r="CM111" s="17">
        <v>2</v>
      </c>
      <c r="CN111" s="15" cm="1">
        <f t="array" ref="CN111">_xlfn.IFS([1]original_ver!CN118="ความรู้ทางการเกษตรและการใช้เทคโนโลยีสำหรับการผลิตในฟาร์ม",1,[1]original_ver!CN118="การวางแผนและจัดการฟาร์ม เช่น การเก็บเกี่ยว การเงิน และการวางแผนทางการตลาด",2,[1]original_ver!CN118="การเป็นผู้ประกอบการทางการเกษตร",3,[1]original_ver!CN118="การเพิ่มมูลค่าผลผลิต และการแปรรูปผลผลิต (รวมถึงการพัฒนาคุณภาพผลผลิต)",4,[1]original_ver!CN118="","")</f>
        <v>2</v>
      </c>
      <c r="CO111" s="17">
        <v>1</v>
      </c>
      <c r="CP111" s="17">
        <v>2</v>
      </c>
      <c r="CQ111" s="15" cm="1">
        <f t="array" ref="CQ111">_xlfn.IFS([1]original_ver!CR118="ประยุกต์",1,[1]original_ver!CR118="ไม่ประยุกต์",0,[1]original_ver!CR118="","")</f>
        <v>1</v>
      </c>
      <c r="CR111" s="15" cm="1">
        <f t="array" ref="CR111">_xlfn.IFS([1]original_ver!CS118="ประยุกต์",1,[1]original_ver!CS118="ไม่ประยุกต์",0,[1]original_ver!CS118="","")</f>
        <v>1</v>
      </c>
      <c r="CS111" s="48"/>
      <c r="CT111" s="15" cm="1">
        <f t="array" ref="CT111">_xlfn.IFS([1]original_ver!CV118="ประยุกต์",1,[1]original_ver!CV118="ไม่ประยุกต์",0,[1]original_ver!CV118="","")</f>
        <v>1</v>
      </c>
      <c r="CU111" s="48"/>
      <c r="CV111" s="15" cm="1">
        <f t="array" ref="CV111">_xlfn.IFS([1]original_ver!CY118="ประยุกต์",1,[1]original_ver!CY118="ไม่ประยุกต์",0,[1]original_ver!CY118="","")</f>
        <v>1</v>
      </c>
      <c r="CW111" s="48"/>
      <c r="CX111" s="15" cm="1">
        <f t="array" ref="CX111">_xlfn.IFS([1]original_ver!DB118="ประยุกต์",1,[1]original_ver!DB118="ไม่ประยุกต์",0,[1]original_ver!DB118="","")</f>
        <v>1</v>
      </c>
      <c r="CY111" s="48"/>
      <c r="CZ111" s="48"/>
      <c r="DA111" s="48"/>
      <c r="DB111" s="48"/>
      <c r="DC111" s="48"/>
      <c r="DD111" s="48"/>
      <c r="DE111" s="48"/>
      <c r="DF111" s="17">
        <v>2</v>
      </c>
      <c r="DG111" s="17">
        <v>2</v>
      </c>
      <c r="DH111" s="17">
        <v>3</v>
      </c>
      <c r="DI111" s="17">
        <v>2</v>
      </c>
      <c r="DJ111" s="48"/>
      <c r="DK111" s="48"/>
      <c r="DL111" s="17">
        <v>1</v>
      </c>
      <c r="DM111" s="17">
        <v>2</v>
      </c>
      <c r="DN111" s="48"/>
      <c r="DO111" s="48"/>
      <c r="DP111" s="48"/>
      <c r="DQ111" s="48"/>
      <c r="DR111" s="49">
        <v>4</v>
      </c>
      <c r="DS111" s="49">
        <v>4</v>
      </c>
      <c r="DT111" s="17">
        <v>4.5</v>
      </c>
      <c r="DU111" s="49">
        <v>5</v>
      </c>
      <c r="DV111" s="49">
        <v>4.333333333333333</v>
      </c>
      <c r="DW111" s="49">
        <v>5</v>
      </c>
      <c r="DX111" s="25">
        <v>4</v>
      </c>
      <c r="DY111" s="25">
        <v>4</v>
      </c>
      <c r="DZ111" s="25">
        <v>4.5</v>
      </c>
      <c r="EA111" s="25">
        <v>5</v>
      </c>
      <c r="EB111" s="25">
        <v>4.333333333333333</v>
      </c>
      <c r="EC111">
        <v>5</v>
      </c>
    </row>
    <row r="112" spans="1:133" hidden="1" x14ac:dyDescent="0.2">
      <c r="A112" s="15">
        <v>500</v>
      </c>
      <c r="B112" s="50" t="s">
        <v>672</v>
      </c>
      <c r="C112" cm="1">
        <f t="array" ref="C112">_xlfn.IFS([1]original_ver!D119="Participant",1,[1]original_ver!D119="Non-Participant",0,[1]original_ver!D119="","")</f>
        <v>0</v>
      </c>
      <c r="D112" s="15">
        <v>6</v>
      </c>
      <c r="E112" s="17" cm="1">
        <f t="array" ref="E112">_xlfn.IFS([1]original_ver!F119="ชาย",1,[1]original_ver!F119="หญิง",0,[1]original_ver!F119="","")</f>
        <v>0</v>
      </c>
      <c r="F112" s="15">
        <v>51</v>
      </c>
      <c r="G112" s="17" cm="1">
        <f t="array" ref="G112">_xlfn.IFS([1]original_ver!H119="ไม่มีการศึกษา",0,[1]original_ver!H119="ประถมศึกษา",1,[1]original_ver!H119="มัธยมศึกษาตอนต้น",2,[1]original_ver!H119="มัธยมศึกษาตอนปลาย",3,[1]original_ver!H119="อนุปริญญา (ปวช., ปวส., ฝึกหัดครู)",4,[1]original_ver!H119="ปริญญาตรี",5,[1]original_ver!H119="สูงกว่าปริญญาตรี",6,[1]original_ver!H119="","")</f>
        <v>4</v>
      </c>
      <c r="H112" s="17" cm="1">
        <f t="array" ref="H112">_xlfn.IFS([1]original_ver!I119="โสด",1,[1]original_ver!I119="สมรส/อยู่ด้วยกัน",2,[1]original_ver!I119="หย่าร้าง/แยกกันอยู่",3,[1]original_ver!I119="หม้าย",4,[1]original_ver!I119="","")</f>
        <v>2</v>
      </c>
      <c r="I112" s="15">
        <v>4</v>
      </c>
      <c r="J112" s="15">
        <v>20</v>
      </c>
      <c r="K112" s="17" cm="1">
        <f t="array" ref="K112">_xlfn.IFS([1]original_ver!L119="ใช่",1,[1]original_ver!L119="ไม่ใช่",0,[1]original_ver!L119="","")</f>
        <v>0</v>
      </c>
      <c r="L112" s="17" cm="1">
        <f t="array" ref="L112">_xlfn.IFS([1]original_ver!M119="กู้ยืม",1,[1]original_ver!M119="ไม่กู้ยืม",0,[1]original_ver!M119="","")</f>
        <v>0</v>
      </c>
      <c r="M112" s="17">
        <f t="shared" si="6"/>
        <v>1</v>
      </c>
      <c r="N112" s="54">
        <v>480000</v>
      </c>
      <c r="O112" s="17" cm="1">
        <f t="array" ref="O112">_xlfn.IFS([1]original_ver!O119="ใช่",1,[1]original_ver!O119="ไม่ใช่",0,[1]original_ver!O119="","")</f>
        <v>1</v>
      </c>
      <c r="P112" s="17">
        <v>2</v>
      </c>
      <c r="Q112" s="17">
        <v>1</v>
      </c>
      <c r="R112" s="17">
        <v>73</v>
      </c>
      <c r="S112" s="55">
        <v>13950</v>
      </c>
      <c r="T112" s="17">
        <v>6.5</v>
      </c>
      <c r="U112" s="22">
        <f t="shared" si="7"/>
        <v>191.0958904109589</v>
      </c>
      <c r="V112" s="48"/>
      <c r="W112" s="48"/>
      <c r="X112" s="48"/>
      <c r="Y112" s="48"/>
      <c r="Z112" s="48"/>
      <c r="AA112" s="17">
        <v>2</v>
      </c>
      <c r="AB112" s="17">
        <v>1</v>
      </c>
      <c r="AC112" s="17">
        <v>73</v>
      </c>
      <c r="AD112" s="55">
        <v>12500</v>
      </c>
      <c r="AE112" s="17">
        <v>6.5</v>
      </c>
      <c r="AF112" s="27">
        <f t="shared" si="8"/>
        <v>171.23287671232876</v>
      </c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9">
        <v>1</v>
      </c>
      <c r="CE112" s="49">
        <v>1</v>
      </c>
      <c r="CF112" s="49">
        <v>1</v>
      </c>
      <c r="CG112" s="49">
        <v>1</v>
      </c>
      <c r="CH112" s="49">
        <v>1</v>
      </c>
      <c r="CI112" s="17">
        <v>1</v>
      </c>
      <c r="CJ112" cm="1">
        <f t="array" ref="CJ112">_xlfn.IFS([1]original_ver!CH119="จากการเข้าร่วมกิจกรรมอบรม ที่จัดโดยโครงการเกษตรกรปราดเปรื่อง (Smart Farmer)",1,[1]original_ver!CH119="จากการเข้าร่วมกิจกรรมอบรม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ๆ",3,[1]original_ver!CH119="จากการเรียนรู้ผ่านประสบการณ์ของผู้อื่น ได้แก่ เพื่อนบ้าน พี่น้อง เพื่อน และญาติ เป็นต้น",4,[1]original_ver!CH119="ไม่ได้เข้าร่วมกิจกรรมอบรมหรือเรียนรู้ใด ๆ (ข้ามไปข้อ 33)",5)</f>
        <v>5</v>
      </c>
      <c r="CK112" s="15" t="str" cm="1">
        <f t="array" ref="CK112">_xlfn.IFS([1]original_ver!CJ119="ความรู้ทางการเกษตรและการใช้เทคโนโลยีสำหรับการผลิตในฟาร์ม",1,[1]original_ver!CJ119="การวางแผนและจัดการฟาร์ม เช่น การเก็บเกี่ยว การเงิน และการวางแผนทางการตลาด",2,[1]original_ver!CJ119="การเป็นผู้ประกอบการทางการเกษตร",3,[1]original_ver!CJ119="การเพิ่มมูลค่าผลผลิต และการแปรรูปผลผลิต (รวมถึงการพัฒนาคุณภาพผลผลิต)",4,[1]original_ver!CJ119="","")</f>
        <v/>
      </c>
      <c r="CL112" s="48"/>
      <c r="CM112" s="48"/>
      <c r="CN112" s="15" t="str" cm="1">
        <f t="array" ref="CN112">_xlfn.IFS([1]original_ver!CN119="ความรู้ทางการเกษตรและการใช้เทคโนโลยีสำหรับการผลิตในฟาร์ม",1,[1]original_ver!CN119="การวางแผนและจัดการฟาร์ม เช่น การเก็บเกี่ยว การเงิน และการวางแผนทางการตลาด",2,[1]original_ver!CN119="การเป็นผู้ประกอบการทางการเกษตร",3,[1]original_ver!CN119="การเพิ่มมูลค่าผลผลิต และการแปรรูปผลผลิต (รวมถึงการพัฒนาคุณภาพผลผลิต)",4,[1]original_ver!CN119="","")</f>
        <v/>
      </c>
      <c r="CO112" s="48"/>
      <c r="CP112" s="48"/>
      <c r="CQ112" s="15" t="str" cm="1">
        <f t="array" ref="CQ112">_xlfn.IFS([1]original_ver!CR119="ประยุกต์",1,[1]original_ver!CR119="ไม่ประยุกต์",0,[1]original_ver!CR119="","")</f>
        <v/>
      </c>
      <c r="CR112" s="15" t="str" cm="1">
        <f t="array" ref="CR112">_xlfn.IFS([1]original_ver!CS119="ประยุกต์",1,[1]original_ver!CS119="ไม่ประยุกต์",0,[1]original_ver!CS119="","")</f>
        <v/>
      </c>
      <c r="CS112" s="48"/>
      <c r="CT112" s="15" t="str" cm="1">
        <f t="array" ref="CT112">_xlfn.IFS([1]original_ver!CV119="ประยุกต์",1,[1]original_ver!CV119="ไม่ประยุกต์",0,[1]original_ver!CV119="","")</f>
        <v/>
      </c>
      <c r="CU112" s="48"/>
      <c r="CV112" s="15" t="str" cm="1">
        <f t="array" ref="CV112">_xlfn.IFS([1]original_ver!CY119="ประยุกต์",1,[1]original_ver!CY119="ไม่ประยุกต์",0,[1]original_ver!CY119="","")</f>
        <v/>
      </c>
      <c r="CW112" s="48"/>
      <c r="CX112" s="15" t="str" cm="1">
        <f t="array" ref="CX112">_xlfn.IFS([1]original_ver!DB119="ประยุกต์",1,[1]original_ver!DB119="ไม่ประยุกต์",0,[1]original_ver!DB119="","")</f>
        <v/>
      </c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9">
        <v>4.5999999999999996</v>
      </c>
      <c r="DS112" s="49">
        <v>4.333333333333333</v>
      </c>
      <c r="DT112" s="17">
        <v>5</v>
      </c>
      <c r="DU112" s="49">
        <v>4.5999999999999996</v>
      </c>
      <c r="DV112" s="49">
        <v>4.666666666666667</v>
      </c>
      <c r="DW112" s="49">
        <v>3</v>
      </c>
      <c r="DX112" s="25">
        <v>4.8</v>
      </c>
      <c r="DY112" s="25">
        <v>4.333333333333333</v>
      </c>
      <c r="DZ112" s="25">
        <v>5</v>
      </c>
      <c r="EA112" s="25">
        <v>4.5999999999999996</v>
      </c>
      <c r="EB112" s="25">
        <v>4.666666666666667</v>
      </c>
      <c r="EC112">
        <v>3</v>
      </c>
    </row>
    <row r="113" spans="1:133" hidden="1" x14ac:dyDescent="0.2">
      <c r="A113" s="15">
        <v>501</v>
      </c>
      <c r="B113" s="50" t="s">
        <v>673</v>
      </c>
      <c r="C113" cm="1">
        <f t="array" ref="C113">_xlfn.IFS([1]original_ver!D120="Participant",1,[1]original_ver!D120="Non-Participant",0,[1]original_ver!D120="","")</f>
        <v>1</v>
      </c>
      <c r="D113" s="15">
        <v>3</v>
      </c>
      <c r="E113" s="17" cm="1">
        <f t="array" ref="E113">_xlfn.IFS([1]original_ver!F120="ชาย",1,[1]original_ver!F120="หญิง",0,[1]original_ver!F120="","")</f>
        <v>0</v>
      </c>
      <c r="F113" s="15">
        <v>42</v>
      </c>
      <c r="G113" s="17" cm="1">
        <f t="array" ref="G113">_xlfn.IFS([1]original_ver!H120="ไม่มีการศึกษา",0,[1]original_ver!H120="ประถมศึกษา",1,[1]original_ver!H120="มัธยมศึกษาตอนต้น",2,[1]original_ver!H120="มัธยมศึกษาตอนปลาย",3,[1]original_ver!H120="อนุปริญญา (ปวช., ปวส., ฝึกหัดครู)",4,[1]original_ver!H120="ปริญญาตรี",5,[1]original_ver!H120="สูงกว่าปริญญาตรี",6,[1]original_ver!H120="","")</f>
        <v>4</v>
      </c>
      <c r="H113" s="17" cm="1">
        <f t="array" ref="H113">_xlfn.IFS([1]original_ver!I120="โสด",1,[1]original_ver!I120="สมรส/อยู่ด้วยกัน",2,[1]original_ver!I120="หย่าร้าง/แยกกันอยู่",3,[1]original_ver!I120="หม้าย",4,[1]original_ver!I120="","")</f>
        <v>2</v>
      </c>
      <c r="I113" s="15">
        <v>3</v>
      </c>
      <c r="J113" s="15">
        <v>3</v>
      </c>
      <c r="K113" s="17" cm="1">
        <f t="array" ref="K113">_xlfn.IFS([1]original_ver!L120="ใช่",1,[1]original_ver!L120="ไม่ใช่",0,[1]original_ver!L120="","")</f>
        <v>0</v>
      </c>
      <c r="L113" s="17" cm="1">
        <f t="array" ref="L113">_xlfn.IFS([1]original_ver!M120="กู้ยืม",1,[1]original_ver!M120="ไม่กู้ยืม",0,[1]original_ver!M120="","")</f>
        <v>0</v>
      </c>
      <c r="M113" s="17">
        <f t="shared" si="6"/>
        <v>1</v>
      </c>
      <c r="N113" s="54">
        <v>120000</v>
      </c>
      <c r="O113" s="17" cm="1">
        <f t="array" ref="O113">_xlfn.IFS([1]original_ver!O120="ใช่",1,[1]original_ver!O120="ไม่ใช่",0,[1]original_ver!O120="","")</f>
        <v>1</v>
      </c>
      <c r="P113" s="17">
        <v>7</v>
      </c>
      <c r="Q113" s="17">
        <v>1</v>
      </c>
      <c r="R113" s="17">
        <v>4</v>
      </c>
      <c r="S113" s="17">
        <v>600</v>
      </c>
      <c r="T113" s="17">
        <v>500</v>
      </c>
      <c r="U113" s="22">
        <f t="shared" si="7"/>
        <v>150</v>
      </c>
      <c r="V113" s="48"/>
      <c r="W113" s="48"/>
      <c r="X113" s="48"/>
      <c r="Y113" s="48"/>
      <c r="Z113" s="48"/>
      <c r="AA113" s="17">
        <v>7</v>
      </c>
      <c r="AB113" s="17">
        <v>1</v>
      </c>
      <c r="AC113" s="17">
        <v>4</v>
      </c>
      <c r="AD113" s="17">
        <v>500</v>
      </c>
      <c r="AE113" s="17">
        <v>750</v>
      </c>
      <c r="AF113" s="27">
        <f t="shared" si="8"/>
        <v>125</v>
      </c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9">
        <v>2.5</v>
      </c>
      <c r="CE113" s="49">
        <v>3.6666666666666665</v>
      </c>
      <c r="CF113" s="49">
        <v>1.3333333333333333</v>
      </c>
      <c r="CG113" s="49">
        <v>2</v>
      </c>
      <c r="CH113" s="49">
        <v>3</v>
      </c>
      <c r="CI113" s="17">
        <v>1</v>
      </c>
      <c r="CJ113" cm="1">
        <f t="array" ref="CJ113">_xlfn.IFS([1]original_ver!CH120="จากการเข้าร่วมกิจกรรมอบรม ที่จัดโดยโครงการเกษตรกรปราดเปรื่อง (Smart Farmer)",1,[1]original_ver!CH120="จากการเข้าร่วมกิจกรรมอบรม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ๆ",3,[1]original_ver!CH120="จากการเรียนรู้ผ่านประสบการณ์ของผู้อื่น ได้แก่ เพื่อนบ้าน พี่น้อง เพื่อน และญาติ เป็นต้น",4,[1]original_ver!CH120="ไม่ได้เข้าร่วมกิจกรรมอบรมหรือเรียนรู้ใด ๆ (ข้ามไปข้อ 33)",5)</f>
        <v>5</v>
      </c>
      <c r="CK113" s="15" t="str" cm="1">
        <f t="array" ref="CK113">_xlfn.IFS([1]original_ver!CJ120="ความรู้ทางการเกษตรและการใช้เทคโนโลยีสำหรับการผลิตในฟาร์ม",1,[1]original_ver!CJ120="การวางแผนและจัดการฟาร์ม เช่น การเก็บเกี่ยว การเงิน และการวางแผนทางการตลาด",2,[1]original_ver!CJ120="การเป็นผู้ประกอบการทางการเกษตร",3,[1]original_ver!CJ120="การเพิ่มมูลค่าผลผลิต และการแปรรูปผลผลิต (รวมถึงการพัฒนาคุณภาพผลผลิต)",4,[1]original_ver!CJ120="","")</f>
        <v/>
      </c>
      <c r="CL113" s="48"/>
      <c r="CM113" s="48"/>
      <c r="CN113" s="15" t="str" cm="1">
        <f t="array" ref="CN113">_xlfn.IFS([1]original_ver!CN120="ความรู้ทางการเกษตรและการใช้เทคโนโลยีสำหรับการผลิตในฟาร์ม",1,[1]original_ver!CN120="การวางแผนและจัดการฟาร์ม เช่น การเก็บเกี่ยว การเงิน และการวางแผนทางการตลาด",2,[1]original_ver!CN120="การเป็นผู้ประกอบการทางการเกษตร",3,[1]original_ver!CN120="การเพิ่มมูลค่าผลผลิต และการแปรรูปผลผลิต (รวมถึงการพัฒนาคุณภาพผลผลิต)",4,[1]original_ver!CN120="","")</f>
        <v/>
      </c>
      <c r="CO113" s="48"/>
      <c r="CP113" s="48"/>
      <c r="CQ113" s="15" t="str" cm="1">
        <f t="array" ref="CQ113">_xlfn.IFS([1]original_ver!CR120="ประยุกต์",1,[1]original_ver!CR120="ไม่ประยุกต์",0,[1]original_ver!CR120="","")</f>
        <v/>
      </c>
      <c r="CR113" s="15" t="str" cm="1">
        <f t="array" ref="CR113">_xlfn.IFS([1]original_ver!CS120="ประยุกต์",1,[1]original_ver!CS120="ไม่ประยุกต์",0,[1]original_ver!CS120="","")</f>
        <v/>
      </c>
      <c r="CS113" s="48"/>
      <c r="CT113" s="15" t="str" cm="1">
        <f t="array" ref="CT113">_xlfn.IFS([1]original_ver!CV120="ประยุกต์",1,[1]original_ver!CV120="ไม่ประยุกต์",0,[1]original_ver!CV120="","")</f>
        <v/>
      </c>
      <c r="CU113" s="48"/>
      <c r="CV113" s="15" t="str" cm="1">
        <f t="array" ref="CV113">_xlfn.IFS([1]original_ver!CY120="ประยุกต์",1,[1]original_ver!CY120="ไม่ประยุกต์",0,[1]original_ver!CY120="","")</f>
        <v/>
      </c>
      <c r="CW113" s="48"/>
      <c r="CX113" s="15" t="str" cm="1">
        <f t="array" ref="CX113">_xlfn.IFS([1]original_ver!DB120="ประยุกต์",1,[1]original_ver!DB120="ไม่ประยุกต์",0,[1]original_ver!DB120="","")</f>
        <v/>
      </c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9">
        <v>3.4</v>
      </c>
      <c r="DS113" s="49">
        <v>3.3333333333333335</v>
      </c>
      <c r="DT113" s="17">
        <v>5</v>
      </c>
      <c r="DU113" s="49">
        <v>3.2</v>
      </c>
      <c r="DV113" s="49">
        <v>3.3333333333333335</v>
      </c>
      <c r="DW113" s="49">
        <v>4</v>
      </c>
      <c r="DX113" s="25">
        <v>4</v>
      </c>
      <c r="DY113" s="25">
        <v>4</v>
      </c>
      <c r="DZ113" s="25">
        <v>5</v>
      </c>
      <c r="EA113" s="25">
        <v>4</v>
      </c>
      <c r="EB113" s="25">
        <v>3.3333333333333335</v>
      </c>
      <c r="EC113">
        <v>4</v>
      </c>
    </row>
    <row r="114" spans="1:133" hidden="1" x14ac:dyDescent="0.2">
      <c r="A114" s="15">
        <v>502</v>
      </c>
      <c r="B114" s="50" t="s">
        <v>674</v>
      </c>
      <c r="C114" cm="1">
        <f t="array" ref="C114">_xlfn.IFS([1]original_ver!D121="Participant",1,[1]original_ver!D121="Non-Participant",0,[1]original_ver!D121="","")</f>
        <v>0</v>
      </c>
      <c r="D114" s="15">
        <v>6</v>
      </c>
      <c r="E114" s="17" cm="1">
        <f t="array" ref="E114">_xlfn.IFS([1]original_ver!F121="ชาย",1,[1]original_ver!F121="หญิง",0,[1]original_ver!F121="","")</f>
        <v>1</v>
      </c>
      <c r="F114" s="15">
        <v>54</v>
      </c>
      <c r="G114" s="17" cm="1">
        <f t="array" ref="G114">_xlfn.IFS([1]original_ver!H121="ไม่มีการศึกษา",0,[1]original_ver!H121="ประถมศึกษา",1,[1]original_ver!H121="มัธยมศึกษาตอนต้น",2,[1]original_ver!H121="มัธยมศึกษาตอนปลาย",3,[1]original_ver!H121="อนุปริญญา (ปวช., ปวส., ฝึกหัดครู)",4,[1]original_ver!H121="ปริญญาตรี",5,[1]original_ver!H121="สูงกว่าปริญญาตรี",6,[1]original_ver!H121="","")</f>
        <v>4</v>
      </c>
      <c r="H114" s="17" cm="1">
        <f t="array" ref="H114">_xlfn.IFS([1]original_ver!I121="โสด",1,[1]original_ver!I121="สมรส/อยู่ด้วยกัน",2,[1]original_ver!I121="หย่าร้าง/แยกกันอยู่",3,[1]original_ver!I121="หม้าย",4,[1]original_ver!I121="","")</f>
        <v>2</v>
      </c>
      <c r="I114" s="15">
        <v>4</v>
      </c>
      <c r="J114" s="15">
        <v>20</v>
      </c>
      <c r="K114" s="17" cm="1">
        <f t="array" ref="K114">_xlfn.IFS([1]original_ver!L121="ใช่",1,[1]original_ver!L121="ไม่ใช่",0,[1]original_ver!L121="","")</f>
        <v>0</v>
      </c>
      <c r="L114" s="17" cm="1">
        <f t="array" ref="L114">_xlfn.IFS([1]original_ver!M121="กู้ยืม",1,[1]original_ver!M121="ไม่กู้ยืม",0,[1]original_ver!M121="","")</f>
        <v>0</v>
      </c>
      <c r="M114" s="17">
        <f t="shared" si="6"/>
        <v>1</v>
      </c>
      <c r="N114" s="54">
        <v>480000</v>
      </c>
      <c r="O114" s="17" cm="1">
        <f t="array" ref="O114">_xlfn.IFS([1]original_ver!O121="ใช่",1,[1]original_ver!O121="ไม่ใช่",0,[1]original_ver!O121="","")</f>
        <v>1</v>
      </c>
      <c r="P114" s="17">
        <v>2</v>
      </c>
      <c r="Q114" s="17">
        <v>1</v>
      </c>
      <c r="R114" s="17">
        <v>73</v>
      </c>
      <c r="S114" s="55">
        <v>13950</v>
      </c>
      <c r="T114" s="17">
        <v>6.5</v>
      </c>
      <c r="U114" s="22">
        <f t="shared" si="7"/>
        <v>191.0958904109589</v>
      </c>
      <c r="V114" s="48"/>
      <c r="W114" s="48"/>
      <c r="X114" s="48"/>
      <c r="Y114" s="48"/>
      <c r="Z114" s="48"/>
      <c r="AA114" s="17">
        <v>2</v>
      </c>
      <c r="AB114" s="17">
        <v>1</v>
      </c>
      <c r="AC114" s="17">
        <v>73</v>
      </c>
      <c r="AD114" s="55">
        <v>12500</v>
      </c>
      <c r="AE114" s="17">
        <v>6.5</v>
      </c>
      <c r="AF114" s="27">
        <f t="shared" si="8"/>
        <v>171.23287671232876</v>
      </c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9">
        <v>1</v>
      </c>
      <c r="CE114" s="49">
        <v>1</v>
      </c>
      <c r="CF114" s="49">
        <v>1</v>
      </c>
      <c r="CG114" s="49">
        <v>1</v>
      </c>
      <c r="CH114" s="49">
        <v>1</v>
      </c>
      <c r="CI114" s="17">
        <v>1</v>
      </c>
      <c r="CJ114" cm="1">
        <f t="array" ref="CJ114">_xlfn.IFS([1]original_ver!CH121="จากการเข้าร่วมกิจกรรมอบรม ที่จัดโดยโครงการเกษตรกรปราดเปรื่อง (Smart Farmer)",1,[1]original_ver!CH121="จากการเข้าร่วมกิจกรรมอบรม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ๆ",3,[1]original_ver!CH121="จากการเรียนรู้ผ่านประสบการณ์ของผู้อื่น ได้แก่ เพื่อนบ้าน พี่น้อง เพื่อน และญาติ เป็นต้น",4,[1]original_ver!CH121="ไม่ได้เข้าร่วมกิจกรรมอบรมหรือเรียนรู้ใด ๆ (ข้ามไปข้อ 33)",5)</f>
        <v>5</v>
      </c>
      <c r="CK114" s="15" t="str" cm="1">
        <f t="array" ref="CK114">_xlfn.IFS([1]original_ver!CJ121="ความรู้ทางการเกษตรและการใช้เทคโนโลยีสำหรับการผลิตในฟาร์ม",1,[1]original_ver!CJ121="การวางแผนและจัดการฟาร์ม เช่น การเก็บเกี่ยว การเงิน และการวางแผนทางการตลาด",2,[1]original_ver!CJ121="การเป็นผู้ประกอบการทางการเกษตร",3,[1]original_ver!CJ121="การเพิ่มมูลค่าผลผลิต และการแปรรูปผลผลิต (รวมถึงการพัฒนาคุณภาพผลผลิต)",4,[1]original_ver!CJ121="","")</f>
        <v/>
      </c>
      <c r="CL114" s="48"/>
      <c r="CM114" s="48"/>
      <c r="CN114" s="15" t="str" cm="1">
        <f t="array" ref="CN114">_xlfn.IFS([1]original_ver!CN121="ความรู้ทางการเกษตรและการใช้เทคโนโลยีสำหรับการผลิตในฟาร์ม",1,[1]original_ver!CN121="การวางแผนและจัดการฟาร์ม เช่น การเก็บเกี่ยว การเงิน และการวางแผนทางการตลาด",2,[1]original_ver!CN121="การเป็นผู้ประกอบการทางการเกษตร",3,[1]original_ver!CN121="การเพิ่มมูลค่าผลผลิต และการแปรรูปผลผลิต (รวมถึงการพัฒนาคุณภาพผลผลิต)",4,[1]original_ver!CN121="","")</f>
        <v/>
      </c>
      <c r="CO114" s="48"/>
      <c r="CP114" s="48"/>
      <c r="CQ114" s="15" t="str" cm="1">
        <f t="array" ref="CQ114">_xlfn.IFS([1]original_ver!CR121="ประยุกต์",1,[1]original_ver!CR121="ไม่ประยุกต์",0,[1]original_ver!CR121="","")</f>
        <v/>
      </c>
      <c r="CR114" s="15" t="str" cm="1">
        <f t="array" ref="CR114">_xlfn.IFS([1]original_ver!CS121="ประยุกต์",1,[1]original_ver!CS121="ไม่ประยุกต์",0,[1]original_ver!CS121="","")</f>
        <v/>
      </c>
      <c r="CS114" s="48"/>
      <c r="CT114" s="15" t="str" cm="1">
        <f t="array" ref="CT114">_xlfn.IFS([1]original_ver!CV121="ประยุกต์",1,[1]original_ver!CV121="ไม่ประยุกต์",0,[1]original_ver!CV121="","")</f>
        <v/>
      </c>
      <c r="CU114" s="48"/>
      <c r="CV114" s="15" t="str" cm="1">
        <f t="array" ref="CV114">_xlfn.IFS([1]original_ver!CY121="ประยุกต์",1,[1]original_ver!CY121="ไม่ประยุกต์",0,[1]original_ver!CY121="","")</f>
        <v/>
      </c>
      <c r="CW114" s="48"/>
      <c r="CX114" s="15" t="str" cm="1">
        <f t="array" ref="CX114">_xlfn.IFS([1]original_ver!DB121="ประยุกต์",1,[1]original_ver!DB121="ไม่ประยุกต์",0,[1]original_ver!DB121="","")</f>
        <v/>
      </c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9">
        <v>4.5999999999999996</v>
      </c>
      <c r="DS114" s="49">
        <v>4.333333333333333</v>
      </c>
      <c r="DT114" s="17">
        <v>5</v>
      </c>
      <c r="DU114" s="49">
        <v>4.5999999999999996</v>
      </c>
      <c r="DV114" s="49">
        <v>4.666666666666667</v>
      </c>
      <c r="DW114" s="49">
        <v>3</v>
      </c>
      <c r="DX114" s="25">
        <v>4.8</v>
      </c>
      <c r="DY114" s="25">
        <v>4.333333333333333</v>
      </c>
      <c r="DZ114" s="25">
        <v>5</v>
      </c>
      <c r="EA114" s="25">
        <v>4.5999999999999996</v>
      </c>
      <c r="EB114" s="25">
        <v>4.666666666666667</v>
      </c>
      <c r="EC114">
        <v>3</v>
      </c>
    </row>
    <row r="115" spans="1:133" hidden="1" x14ac:dyDescent="0.2">
      <c r="A115" s="15">
        <v>503</v>
      </c>
      <c r="B115" s="47" t="s">
        <v>675</v>
      </c>
      <c r="C115" cm="1">
        <f t="array" ref="C115">_xlfn.IFS([1]original_ver!D122="Participant",1,[1]original_ver!D122="Non-Participant",0,[1]original_ver!D122="","")</f>
        <v>0</v>
      </c>
      <c r="D115" s="15">
        <v>6</v>
      </c>
      <c r="E115" s="17" cm="1">
        <f t="array" ref="E115">_xlfn.IFS([1]original_ver!F122="ชาย",1,[1]original_ver!F122="หญิง",0,[1]original_ver!F122="","")</f>
        <v>0</v>
      </c>
      <c r="F115" s="15">
        <v>74</v>
      </c>
      <c r="G115" s="17" cm="1">
        <f t="array" ref="G115">_xlfn.IFS([1]original_ver!H122="ไม่มีการศึกษา",0,[1]original_ver!H122="ประถมศึกษา",1,[1]original_ver!H122="มัธยมศึกษาตอนต้น",2,[1]original_ver!H122="มัธยมศึกษาตอนปลาย",3,[1]original_ver!H122="อนุปริญญา (ปวช., ปวส., ฝึกหัดครู)",4,[1]original_ver!H122="ปริญญาตรี",5,[1]original_ver!H122="สูงกว่าปริญญาตรี",6,[1]original_ver!H122="","")</f>
        <v>1</v>
      </c>
      <c r="H115" s="17" cm="1">
        <f t="array" ref="H115">_xlfn.IFS([1]original_ver!I122="โสด",1,[1]original_ver!I122="สมรส/อยู่ด้วยกัน",2,[1]original_ver!I122="หย่าร้าง/แยกกันอยู่",3,[1]original_ver!I122="หม้าย",4,[1]original_ver!I122="","")</f>
        <v>2</v>
      </c>
      <c r="I115" s="15">
        <v>2</v>
      </c>
      <c r="J115" s="15">
        <v>30</v>
      </c>
      <c r="K115" s="17" cm="1">
        <f t="array" ref="K115">_xlfn.IFS([1]original_ver!L122="ใช่",1,[1]original_ver!L122="ไม่ใช่",0,[1]original_ver!L122="","")</f>
        <v>0</v>
      </c>
      <c r="L115" s="17" cm="1">
        <f t="array" ref="L115">_xlfn.IFS([1]original_ver!M122="กู้ยืม",1,[1]original_ver!M122="ไม่กู้ยืม",0,[1]original_ver!M122="","")</f>
        <v>0</v>
      </c>
      <c r="M115" s="17">
        <f t="shared" si="6"/>
        <v>0</v>
      </c>
      <c r="N115" s="26"/>
      <c r="O115" s="17" cm="1">
        <f t="array" ref="O115">_xlfn.IFS([1]original_ver!O122="ใช่",1,[1]original_ver!O122="ไม่ใช่",0,[1]original_ver!O122="","")</f>
        <v>0</v>
      </c>
      <c r="P115" s="17">
        <v>7</v>
      </c>
      <c r="Q115" s="17">
        <v>1</v>
      </c>
      <c r="R115" s="17">
        <v>10</v>
      </c>
      <c r="S115" s="17">
        <v>350</v>
      </c>
      <c r="T115" s="17">
        <v>15</v>
      </c>
      <c r="U115" s="22">
        <f t="shared" si="7"/>
        <v>35</v>
      </c>
      <c r="V115" s="48"/>
      <c r="W115" s="48"/>
      <c r="X115" s="48"/>
      <c r="Y115" s="48"/>
      <c r="Z115" s="48"/>
      <c r="AA115" s="17">
        <v>7</v>
      </c>
      <c r="AB115" s="17">
        <v>1</v>
      </c>
      <c r="AC115" s="17">
        <v>10</v>
      </c>
      <c r="AD115" s="17">
        <v>400</v>
      </c>
      <c r="AE115" s="17">
        <v>20</v>
      </c>
      <c r="AF115" s="27">
        <f t="shared" si="8"/>
        <v>40</v>
      </c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9">
        <v>1.75</v>
      </c>
      <c r="CE115" s="49">
        <v>1.3333333333333333</v>
      </c>
      <c r="CF115" s="49">
        <v>1.5</v>
      </c>
      <c r="CG115" s="49">
        <v>2.5</v>
      </c>
      <c r="CH115" s="49">
        <v>2</v>
      </c>
      <c r="CI115" s="17">
        <v>1</v>
      </c>
      <c r="CJ115" cm="1">
        <f t="array" ref="CJ115">_xlfn.IFS([1]original_ver!CH122="จากการเข้าร่วมกิจกรรมอบรม ที่จัดโดยโครงการเกษตรกรปราดเปรื่อง (Smart Farmer)",1,[1]original_ver!CH122="จากการเข้าร่วมกิจกรรมอบรม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ๆ",3,[1]original_ver!CH122="จากการเรียนรู้ผ่านประสบการณ์ของผู้อื่น ได้แก่ เพื่อนบ้าน พี่น้อง เพื่อน และญาติ เป็นต้น",4,[1]original_ver!CH122="ไม่ได้เข้าร่วมกิจกรรมอบรมหรือเรียนรู้ใด ๆ (ข้ามไปข้อ 33)",5)</f>
        <v>5</v>
      </c>
      <c r="CK115" s="15" t="str" cm="1">
        <f t="array" ref="CK115">_xlfn.IFS([1]original_ver!CJ122="ความรู้ทางการเกษตรและการใช้เทคโนโลยีสำหรับการผลิตในฟาร์ม",1,[1]original_ver!CJ122="การวางแผนและจัดการฟาร์ม เช่น การเก็บเกี่ยว การเงิน และการวางแผนทางการตลาด",2,[1]original_ver!CJ122="การเป็นผู้ประกอบการทางการเกษตร",3,[1]original_ver!CJ122="การเพิ่มมูลค่าผลผลิต และการแปรรูปผลผลิต (รวมถึงการพัฒนาคุณภาพผลผลิต)",4,[1]original_ver!CJ122="","")</f>
        <v/>
      </c>
      <c r="CL115" s="48"/>
      <c r="CM115" s="48"/>
      <c r="CN115" s="15" t="str" cm="1">
        <f t="array" ref="CN115">_xlfn.IFS([1]original_ver!CN122="ความรู้ทางการเกษตรและการใช้เทคโนโลยีสำหรับการผลิตในฟาร์ม",1,[1]original_ver!CN122="การวางแผนและจัดการฟาร์ม เช่น การเก็บเกี่ยว การเงิน และการวางแผนทางการตลาด",2,[1]original_ver!CN122="การเป็นผู้ประกอบการทางการเกษตร",3,[1]original_ver!CN122="การเพิ่มมูลค่าผลผลิต และการแปรรูปผลผลิต (รวมถึงการพัฒนาคุณภาพผลผลิต)",4,[1]original_ver!CN122="","")</f>
        <v/>
      </c>
      <c r="CO115" s="48"/>
      <c r="CP115" s="48"/>
      <c r="CQ115" s="15" t="str" cm="1">
        <f t="array" ref="CQ115">_xlfn.IFS([1]original_ver!CR122="ประยุกต์",1,[1]original_ver!CR122="ไม่ประยุกต์",0,[1]original_ver!CR122="","")</f>
        <v/>
      </c>
      <c r="CR115" s="15" t="str" cm="1">
        <f t="array" ref="CR115">_xlfn.IFS([1]original_ver!CS122="ประยุกต์",1,[1]original_ver!CS122="ไม่ประยุกต์",0,[1]original_ver!CS122="","")</f>
        <v/>
      </c>
      <c r="CS115" s="48"/>
      <c r="CT115" s="15" t="str" cm="1">
        <f t="array" ref="CT115">_xlfn.IFS([1]original_ver!CV122="ประยุกต์",1,[1]original_ver!CV122="ไม่ประยุกต์",0,[1]original_ver!CV122="","")</f>
        <v/>
      </c>
      <c r="CU115" s="48"/>
      <c r="CV115" s="15" t="str" cm="1">
        <f t="array" ref="CV115">_xlfn.IFS([1]original_ver!CY122="ประยุกต์",1,[1]original_ver!CY122="ไม่ประยุกต์",0,[1]original_ver!CY122="","")</f>
        <v/>
      </c>
      <c r="CW115" s="48"/>
      <c r="CX115" s="15" t="str" cm="1">
        <f t="array" ref="CX115">_xlfn.IFS([1]original_ver!DB122="ประยุกต์",1,[1]original_ver!DB122="ไม่ประยุกต์",0,[1]original_ver!DB122="","")</f>
        <v/>
      </c>
      <c r="CY115" s="48"/>
      <c r="CZ115" s="48"/>
      <c r="DA115" s="48"/>
      <c r="DB115" s="48"/>
      <c r="DC115" s="48"/>
      <c r="DD115" s="48"/>
      <c r="DE115" s="48"/>
      <c r="DF115" s="17">
        <v>3</v>
      </c>
      <c r="DG115" s="17">
        <v>4</v>
      </c>
      <c r="DH115" s="17">
        <v>2</v>
      </c>
      <c r="DI115" s="17">
        <v>4</v>
      </c>
      <c r="DJ115" s="17">
        <v>1</v>
      </c>
      <c r="DK115" s="17">
        <v>4</v>
      </c>
      <c r="DL115" s="17">
        <v>3</v>
      </c>
      <c r="DM115" s="17">
        <v>4</v>
      </c>
      <c r="DN115" s="48"/>
      <c r="DO115" s="48"/>
      <c r="DP115" s="48"/>
      <c r="DQ115" s="48"/>
      <c r="DR115" s="49">
        <v>3.2</v>
      </c>
      <c r="DS115" s="49">
        <v>3</v>
      </c>
      <c r="DT115" s="17">
        <v>1</v>
      </c>
      <c r="DU115" s="49">
        <v>2</v>
      </c>
      <c r="DV115" s="49">
        <v>2.3333333333333335</v>
      </c>
      <c r="DW115" s="49">
        <v>1</v>
      </c>
      <c r="DX115" s="25">
        <v>3.2</v>
      </c>
      <c r="DY115" s="25">
        <v>3</v>
      </c>
      <c r="DZ115" s="25">
        <v>1</v>
      </c>
      <c r="EA115" s="25">
        <v>2</v>
      </c>
      <c r="EB115" s="25">
        <v>2.3333333333333335</v>
      </c>
      <c r="EC115">
        <v>1</v>
      </c>
    </row>
    <row r="116" spans="1:133" hidden="1" x14ac:dyDescent="0.2">
      <c r="A116" s="15">
        <v>504</v>
      </c>
      <c r="B116" s="50" t="s">
        <v>676</v>
      </c>
      <c r="C116" cm="1">
        <f t="array" ref="C116">_xlfn.IFS([1]original_ver!D123="Participant",1,[1]original_ver!D123="Non-Participant",0,[1]original_ver!D123="","")</f>
        <v>0</v>
      </c>
      <c r="D116" s="15">
        <v>6</v>
      </c>
      <c r="E116" s="17" cm="1">
        <f t="array" ref="E116">_xlfn.IFS([1]original_ver!F123="ชาย",1,[1]original_ver!F123="หญิง",0,[1]original_ver!F123="","")</f>
        <v>0</v>
      </c>
      <c r="F116" s="15">
        <v>61</v>
      </c>
      <c r="G116" s="17" cm="1">
        <f t="array" ref="G116">_xlfn.IFS([1]original_ver!H123="ไม่มีการศึกษา",0,[1]original_ver!H123="ประถมศึกษา",1,[1]original_ver!H123="มัธยมศึกษาตอนต้น",2,[1]original_ver!H123="มัธยมศึกษาตอนปลาย",3,[1]original_ver!H123="อนุปริญญา (ปวช., ปวส., ฝึกหัดครู)",4,[1]original_ver!H123="ปริญญาตรี",5,[1]original_ver!H123="สูงกว่าปริญญาตรี",6,[1]original_ver!H123="","")</f>
        <v>4</v>
      </c>
      <c r="H116" s="17" cm="1">
        <f t="array" ref="H116">_xlfn.IFS([1]original_ver!I123="โสด",1,[1]original_ver!I123="สมรส/อยู่ด้วยกัน",2,[1]original_ver!I123="หย่าร้าง/แยกกันอยู่",3,[1]original_ver!I123="หม้าย",4,[1]original_ver!I123="","")</f>
        <v>2</v>
      </c>
      <c r="I116" s="15">
        <v>5</v>
      </c>
      <c r="J116" s="15">
        <v>30</v>
      </c>
      <c r="K116" s="17" cm="1">
        <f t="array" ref="K116">_xlfn.IFS([1]original_ver!L123="ใช่",1,[1]original_ver!L123="ไม่ใช่",0,[1]original_ver!L123="","")</f>
        <v>0</v>
      </c>
      <c r="L116" s="17" cm="1">
        <f t="array" ref="L116">_xlfn.IFS([1]original_ver!M123="กู้ยืม",1,[1]original_ver!M123="ไม่กู้ยืม",0,[1]original_ver!M123="","")</f>
        <v>0</v>
      </c>
      <c r="M116" s="17">
        <f t="shared" si="6"/>
        <v>1</v>
      </c>
      <c r="N116" s="23">
        <v>600000</v>
      </c>
      <c r="O116" s="17" cm="1">
        <f t="array" ref="O116">_xlfn.IFS([1]original_ver!O123="ใช่",1,[1]original_ver!O123="ไม่ใช่",0,[1]original_ver!O123="","")</f>
        <v>0</v>
      </c>
      <c r="P116" s="17">
        <v>2</v>
      </c>
      <c r="Q116" s="17">
        <v>1</v>
      </c>
      <c r="R116" s="17">
        <v>15</v>
      </c>
      <c r="S116" s="17">
        <v>10500</v>
      </c>
      <c r="T116" s="17">
        <v>53</v>
      </c>
      <c r="U116" s="22">
        <f t="shared" si="7"/>
        <v>700</v>
      </c>
      <c r="V116" s="48"/>
      <c r="W116" s="48"/>
      <c r="X116" s="48"/>
      <c r="Y116" s="48"/>
      <c r="Z116" s="48"/>
      <c r="AA116" s="17">
        <v>2</v>
      </c>
      <c r="AB116" s="17">
        <v>1</v>
      </c>
      <c r="AC116" s="17">
        <v>15</v>
      </c>
      <c r="AD116" s="17">
        <v>10500</v>
      </c>
      <c r="AE116" s="17">
        <v>60</v>
      </c>
      <c r="AF116" s="27">
        <f t="shared" si="8"/>
        <v>700</v>
      </c>
      <c r="AG116" s="48"/>
      <c r="AH116" s="48"/>
      <c r="AI116" s="48"/>
      <c r="AJ116" s="48"/>
      <c r="AK116" s="48"/>
      <c r="AL116" s="17">
        <v>7</v>
      </c>
      <c r="AM116" s="17">
        <v>1</v>
      </c>
      <c r="AN116" s="17">
        <v>13</v>
      </c>
      <c r="AO116" s="17">
        <v>500</v>
      </c>
      <c r="AP116" s="17">
        <v>30</v>
      </c>
      <c r="AQ116" s="17"/>
      <c r="AR116" s="48"/>
      <c r="AS116" s="48"/>
      <c r="AT116" s="48"/>
      <c r="AU116" s="48"/>
      <c r="AV116" s="48"/>
      <c r="AW116" s="17">
        <v>7</v>
      </c>
      <c r="AX116" s="17">
        <v>1</v>
      </c>
      <c r="AY116" s="17">
        <v>13</v>
      </c>
      <c r="AZ116" s="17">
        <v>1200</v>
      </c>
      <c r="BA116" s="17">
        <v>40</v>
      </c>
      <c r="BB116" s="17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17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17"/>
      <c r="BY116" s="48"/>
      <c r="BZ116" s="48"/>
      <c r="CA116" s="48"/>
      <c r="CB116" s="48"/>
      <c r="CC116" s="48"/>
      <c r="CD116" s="49">
        <v>1.75</v>
      </c>
      <c r="CE116" s="49">
        <v>2.3333333333333335</v>
      </c>
      <c r="CF116" s="49">
        <v>3</v>
      </c>
      <c r="CG116" s="49">
        <v>2</v>
      </c>
      <c r="CH116" s="49">
        <v>1</v>
      </c>
      <c r="CI116" s="17">
        <v>1</v>
      </c>
      <c r="CJ116" cm="1">
        <f t="array" ref="CJ116">_xlfn.IFS([1]original_ver!CH123="จากการเข้าร่วมกิจกรรมอบรม ที่จัดโดยโครงการเกษตรกรปราดเปรื่อง (Smart Farmer)",1,[1]original_ver!CH123="จากการเข้าร่วมกิจกรรมอบรม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ๆ",3,[1]original_ver!CH123="จากการเรียนรู้ผ่านประสบการณ์ของผู้อื่น ได้แก่ เพื่อนบ้าน พี่น้อง เพื่อน และญาติ เป็นต้น",4,[1]original_ver!CH123="ไม่ได้เข้าร่วมกิจกรรมอบรมหรือเรียนรู้ใด ๆ (ข้ามไปข้อ 33)",5)</f>
        <v>5</v>
      </c>
      <c r="CK116" s="15" t="str" cm="1">
        <f t="array" ref="CK116">_xlfn.IFS([1]original_ver!CJ123="ความรู้ทางการเกษตรและการใช้เทคโนโลยีสำหรับการผลิตในฟาร์ม",1,[1]original_ver!CJ123="การวางแผนและจัดการฟาร์ม เช่น การเก็บเกี่ยว การเงิน และการวางแผนทางการตลาด",2,[1]original_ver!CJ123="การเป็นผู้ประกอบการทางการเกษตร",3,[1]original_ver!CJ123="การเพิ่มมูลค่าผลผลิต และการแปรรูปผลผลิต (รวมถึงการพัฒนาคุณภาพผลผลิต)",4,[1]original_ver!CJ123="","")</f>
        <v/>
      </c>
      <c r="CL116" s="48"/>
      <c r="CM116" s="48"/>
      <c r="CN116" s="15" t="str" cm="1">
        <f t="array" ref="CN116">_xlfn.IFS([1]original_ver!CN123="ความรู้ทางการเกษตรและการใช้เทคโนโลยีสำหรับการผลิตในฟาร์ม",1,[1]original_ver!CN123="การวางแผนและจัดการฟาร์ม เช่น การเก็บเกี่ยว การเงิน และการวางแผนทางการตลาด",2,[1]original_ver!CN123="การเป็นผู้ประกอบการทางการเกษตร",3,[1]original_ver!CN123="การเพิ่มมูลค่าผลผลิต และการแปรรูปผลผลิต (รวมถึงการพัฒนาคุณภาพผลผลิต)",4,[1]original_ver!CN123="","")</f>
        <v/>
      </c>
      <c r="CO116" s="48"/>
      <c r="CP116" s="48"/>
      <c r="CQ116" s="15" t="str" cm="1">
        <f t="array" ref="CQ116">_xlfn.IFS([1]original_ver!CR123="ประยุกต์",1,[1]original_ver!CR123="ไม่ประยุกต์",0,[1]original_ver!CR123="","")</f>
        <v/>
      </c>
      <c r="CR116" s="15" t="str" cm="1">
        <f t="array" ref="CR116">_xlfn.IFS([1]original_ver!CS123="ประยุกต์",1,[1]original_ver!CS123="ไม่ประยุกต์",0,[1]original_ver!CS123="","")</f>
        <v/>
      </c>
      <c r="CS116" s="48"/>
      <c r="CT116" s="15" t="str" cm="1">
        <f t="array" ref="CT116">_xlfn.IFS([1]original_ver!CV123="ประยุกต์",1,[1]original_ver!CV123="ไม่ประยุกต์",0,[1]original_ver!CV123="","")</f>
        <v/>
      </c>
      <c r="CU116" s="48"/>
      <c r="CV116" s="15" t="str" cm="1">
        <f t="array" ref="CV116">_xlfn.IFS([1]original_ver!CY123="ประยุกต์",1,[1]original_ver!CY123="ไม่ประยุกต์",0,[1]original_ver!CY123="","")</f>
        <v/>
      </c>
      <c r="CW116" s="48"/>
      <c r="CX116" s="15" t="str" cm="1">
        <f t="array" ref="CX116">_xlfn.IFS([1]original_ver!DB123="ประยุกต์",1,[1]original_ver!DB123="ไม่ประยุกต์",0,[1]original_ver!DB123="","")</f>
        <v/>
      </c>
      <c r="CY116" s="48"/>
      <c r="CZ116" s="48">
        <v>0</v>
      </c>
      <c r="DA116" s="48">
        <v>0</v>
      </c>
      <c r="DB116" s="48">
        <v>0</v>
      </c>
      <c r="DC116" s="48">
        <v>0</v>
      </c>
      <c r="DD116" s="48">
        <v>0</v>
      </c>
      <c r="DE116" s="48">
        <v>0</v>
      </c>
      <c r="DF116" s="17">
        <v>3</v>
      </c>
      <c r="DG116" s="17">
        <v>4</v>
      </c>
      <c r="DH116" s="17">
        <v>3</v>
      </c>
      <c r="DI116" s="17">
        <v>4</v>
      </c>
      <c r="DJ116" s="17">
        <v>1</v>
      </c>
      <c r="DK116" s="17">
        <v>4</v>
      </c>
      <c r="DL116" s="17">
        <v>2</v>
      </c>
      <c r="DM116" s="17">
        <v>4</v>
      </c>
      <c r="DN116" s="48"/>
      <c r="DO116" s="48"/>
      <c r="DP116" s="48"/>
      <c r="DQ116" s="48"/>
      <c r="DR116" s="49">
        <v>3.8</v>
      </c>
      <c r="DS116" s="49">
        <v>3.3333333333333335</v>
      </c>
      <c r="DT116" s="17">
        <v>1.5</v>
      </c>
      <c r="DU116" s="49">
        <v>2.4</v>
      </c>
      <c r="DV116" s="49">
        <v>1.6666666666666667</v>
      </c>
      <c r="DW116" s="49">
        <v>1</v>
      </c>
      <c r="DX116" s="25">
        <v>3.8</v>
      </c>
      <c r="DY116" s="25">
        <v>3.3333333333333335</v>
      </c>
      <c r="DZ116" s="25">
        <v>1.5</v>
      </c>
      <c r="EA116" s="25">
        <v>2.4</v>
      </c>
      <c r="EB116" s="25">
        <v>1.6666666666666667</v>
      </c>
      <c r="EC116">
        <v>1</v>
      </c>
    </row>
    <row r="117" spans="1:133" hidden="1" x14ac:dyDescent="0.2">
      <c r="A117" s="15">
        <v>505</v>
      </c>
      <c r="B117" s="47" t="s">
        <v>677</v>
      </c>
      <c r="C117" cm="1">
        <f t="array" ref="C117">_xlfn.IFS([1]original_ver!D124="Participant",1,[1]original_ver!D124="Non-Participant",0,[1]original_ver!D124="","")</f>
        <v>1</v>
      </c>
      <c r="D117" s="15">
        <v>3</v>
      </c>
      <c r="E117" s="17" cm="1">
        <f t="array" ref="E117">_xlfn.IFS([1]original_ver!F124="ชาย",1,[1]original_ver!F124="หญิง",0,[1]original_ver!F124="","")</f>
        <v>1</v>
      </c>
      <c r="F117" s="15">
        <v>44</v>
      </c>
      <c r="G117" s="17" cm="1">
        <f t="array" ref="G117">_xlfn.IFS([1]original_ver!H124="ไม่มีการศึกษา",0,[1]original_ver!H124="ประถมศึกษา",1,[1]original_ver!H124="มัธยมศึกษาตอนต้น",2,[1]original_ver!H124="มัธยมศึกษาตอนปลาย",3,[1]original_ver!H124="อนุปริญญา (ปวช., ปวส., ฝึกหัดครู)",4,[1]original_ver!H124="ปริญญาตรี",5,[1]original_ver!H124="สูงกว่าปริญญาตรี",6,[1]original_ver!H124="","")</f>
        <v>5</v>
      </c>
      <c r="H117" s="17" cm="1">
        <f t="array" ref="H117">_xlfn.IFS([1]original_ver!I124="โสด",1,[1]original_ver!I124="สมรส/อยู่ด้วยกัน",2,[1]original_ver!I124="หย่าร้าง/แยกกันอยู่",3,[1]original_ver!I124="หม้าย",4,[1]original_ver!I124="","")</f>
        <v>1</v>
      </c>
      <c r="I117" s="15">
        <v>3</v>
      </c>
      <c r="J117" s="15">
        <v>6</v>
      </c>
      <c r="K117" s="17" cm="1">
        <f t="array" ref="K117">_xlfn.IFS([1]original_ver!L124="ใช่",1,[1]original_ver!L124="ไม่ใช่",0,[1]original_ver!L124="","")</f>
        <v>0</v>
      </c>
      <c r="L117" s="17" cm="1">
        <f t="array" ref="L117">_xlfn.IFS([1]original_ver!M124="กู้ยืม",1,[1]original_ver!M124="ไม่กู้ยืม",0,[1]original_ver!M124="","")</f>
        <v>0</v>
      </c>
      <c r="M117" s="17">
        <f t="shared" si="6"/>
        <v>1</v>
      </c>
      <c r="N117" s="54">
        <v>480000</v>
      </c>
      <c r="O117" s="17" cm="1">
        <f t="array" ref="O117">_xlfn.IFS([1]original_ver!O124="ใช่",1,[1]original_ver!O124="ไม่ใช่",0,[1]original_ver!O124="","")</f>
        <v>1</v>
      </c>
      <c r="P117" s="17">
        <v>1</v>
      </c>
      <c r="Q117" s="17">
        <v>1</v>
      </c>
      <c r="R117" s="17">
        <v>40</v>
      </c>
      <c r="S117" s="56">
        <v>60000</v>
      </c>
      <c r="T117" s="53">
        <v>20</v>
      </c>
      <c r="U117" s="20">
        <f t="shared" si="7"/>
        <v>1500</v>
      </c>
      <c r="V117" s="48"/>
      <c r="W117" s="48"/>
      <c r="X117" s="48"/>
      <c r="Y117" s="48"/>
      <c r="Z117" s="48"/>
      <c r="AA117" s="17">
        <v>1</v>
      </c>
      <c r="AB117" s="17">
        <v>1</v>
      </c>
      <c r="AC117" s="17">
        <v>40</v>
      </c>
      <c r="AD117" s="56">
        <v>50000</v>
      </c>
      <c r="AE117" s="57">
        <v>17</v>
      </c>
      <c r="AF117" s="27">
        <f t="shared" si="8"/>
        <v>1250</v>
      </c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9">
        <v>1</v>
      </c>
      <c r="CE117" s="49">
        <v>1</v>
      </c>
      <c r="CF117" s="49">
        <v>1</v>
      </c>
      <c r="CG117" s="49">
        <v>1</v>
      </c>
      <c r="CH117" s="49">
        <v>1</v>
      </c>
      <c r="CI117" s="17">
        <v>1</v>
      </c>
      <c r="CJ117" cm="1">
        <f t="array" ref="CJ117">_xlfn.IFS([1]original_ver!CH124="จากการเข้าร่วมกิจกรรมอบรม ที่จัดโดยโครงการเกษตรกรปราดเปรื่อง (Smart Farmer)",1,[1]original_ver!CH124="จากการเข้าร่วมกิจกรรมอบรม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ๆ",3,[1]original_ver!CH124="จากการเรียนรู้ผ่านประสบการณ์ของผู้อื่น ได้แก่ เพื่อนบ้าน พี่น้อง เพื่อน และญาติ เป็นต้น",4,[1]original_ver!CH124="ไม่ได้เข้าร่วมกิจกรรมอบรมหรือเรียนรู้ใด ๆ (ข้ามไปข้อ 33)",5)</f>
        <v>1</v>
      </c>
      <c r="CK117" s="15" cm="1">
        <f t="array" ref="CK117">_xlfn.IFS([1]original_ver!CJ124="ความรู้ทางการเกษตรและการใช้เทคโนโลยีสำหรับการผลิตในฟาร์ม",1,[1]original_ver!CJ124="การวางแผนและจัดการฟาร์ม เช่น การเก็บเกี่ยว การเงิน และการวางแผนทางการตลาด",2,[1]original_ver!CJ124="การเป็นผู้ประกอบการทางการเกษตร",3,[1]original_ver!CJ124="การเพิ่มมูลค่าผลผลิต และการแปรรูปผลผลิต (รวมถึงการพัฒนาคุณภาพผลผลิต)",4,[1]original_ver!CJ124="","")</f>
        <v>4</v>
      </c>
      <c r="CL117" s="17">
        <v>10</v>
      </c>
      <c r="CM117" s="17">
        <v>2</v>
      </c>
      <c r="CN117" s="15" cm="1">
        <f t="array" ref="CN117">_xlfn.IFS([1]original_ver!CN124="ความรู้ทางการเกษตรและการใช้เทคโนโลยีสำหรับการผลิตในฟาร์ม",1,[1]original_ver!CN124="การวางแผนและจัดการฟาร์ม เช่น การเก็บเกี่ยว การเงิน และการวางแผนทางการตลาด",2,[1]original_ver!CN124="การเป็นผู้ประกอบการทางการเกษตร",3,[1]original_ver!CN124="การเพิ่มมูลค่าผลผลิต และการแปรรูปผลผลิต (รวมถึงการพัฒนาคุณภาพผลผลิต)",4,[1]original_ver!CN124="","")</f>
        <v>1</v>
      </c>
      <c r="CO117" s="17">
        <v>5</v>
      </c>
      <c r="CP117" s="17">
        <v>2</v>
      </c>
      <c r="CQ117" s="15" cm="1">
        <f t="array" ref="CQ117">_xlfn.IFS([1]original_ver!CR124="ประยุกต์",1,[1]original_ver!CR124="ไม่ประยุกต์",0,[1]original_ver!CR124="","")</f>
        <v>1</v>
      </c>
      <c r="CR117" s="15" cm="1">
        <f t="array" ref="CR117">_xlfn.IFS([1]original_ver!CS124="ประยุกต์",1,[1]original_ver!CS124="ไม่ประยุกต์",0,[1]original_ver!CS124="","")</f>
        <v>1</v>
      </c>
      <c r="CS117" s="48"/>
      <c r="CT117" s="15" cm="1">
        <f t="array" ref="CT117">_xlfn.IFS([1]original_ver!CV124="ประยุกต์",1,[1]original_ver!CV124="ไม่ประยุกต์",0,[1]original_ver!CV124="","")</f>
        <v>1</v>
      </c>
      <c r="CU117" s="48"/>
      <c r="CV117" s="15" cm="1">
        <f t="array" ref="CV117">_xlfn.IFS([1]original_ver!CY124="ประยุกต์",1,[1]original_ver!CY124="ไม่ประยุกต์",0,[1]original_ver!CY124="","")</f>
        <v>1</v>
      </c>
      <c r="CW117" s="48"/>
      <c r="CX117" s="15" cm="1">
        <f t="array" ref="CX117">_xlfn.IFS([1]original_ver!DB124="ประยุกต์",1,[1]original_ver!DB124="ไม่ประยุกต์",0,[1]original_ver!DB124="","")</f>
        <v>1</v>
      </c>
      <c r="CY117" s="48"/>
      <c r="CZ117" s="48"/>
      <c r="DA117" s="48"/>
      <c r="DB117" s="48"/>
      <c r="DC117" s="48"/>
      <c r="DD117" s="48"/>
      <c r="DE117" s="48"/>
      <c r="DF117" s="17">
        <v>1</v>
      </c>
      <c r="DG117" s="17">
        <v>2</v>
      </c>
      <c r="DH117" s="17">
        <v>3</v>
      </c>
      <c r="DI117" s="17">
        <v>2</v>
      </c>
      <c r="DJ117" s="48"/>
      <c r="DK117" s="48"/>
      <c r="DL117" s="17">
        <v>2</v>
      </c>
      <c r="DM117" s="17">
        <v>2</v>
      </c>
      <c r="DN117" s="48"/>
      <c r="DO117" s="48"/>
      <c r="DP117" s="48"/>
      <c r="DQ117" s="48"/>
      <c r="DR117" s="49">
        <v>5</v>
      </c>
      <c r="DS117" s="49">
        <v>4</v>
      </c>
      <c r="DT117" s="17">
        <v>5</v>
      </c>
      <c r="DU117" s="49">
        <v>5</v>
      </c>
      <c r="DV117" s="49">
        <v>5</v>
      </c>
      <c r="DW117" s="49">
        <v>5</v>
      </c>
      <c r="DX117" s="25">
        <v>5</v>
      </c>
      <c r="DY117" s="25">
        <v>4</v>
      </c>
      <c r="DZ117" s="25">
        <v>5</v>
      </c>
      <c r="EA117" s="25">
        <v>5</v>
      </c>
      <c r="EB117" s="25">
        <v>5</v>
      </c>
      <c r="EC117">
        <v>5</v>
      </c>
    </row>
    <row r="118" spans="1:133" hidden="1" x14ac:dyDescent="0.2">
      <c r="A118" s="15">
        <v>506</v>
      </c>
      <c r="B118" s="50" t="s">
        <v>678</v>
      </c>
      <c r="C118" cm="1">
        <f t="array" ref="C118">_xlfn.IFS([1]original_ver!D125="Participant",1,[1]original_ver!D125="Non-Participant",0,[1]original_ver!D125="","")</f>
        <v>1</v>
      </c>
      <c r="D118" s="15">
        <v>3</v>
      </c>
      <c r="E118" s="17" cm="1">
        <f t="array" ref="E118">_xlfn.IFS([1]original_ver!F125="ชาย",1,[1]original_ver!F125="หญิง",0,[1]original_ver!F125="","")</f>
        <v>1</v>
      </c>
      <c r="F118" s="15">
        <v>65</v>
      </c>
      <c r="G118" s="17" cm="1">
        <f t="array" ref="G118">_xlfn.IFS([1]original_ver!H125="ไม่มีการศึกษา",0,[1]original_ver!H125="ประถมศึกษา",1,[1]original_ver!H125="มัธยมศึกษาตอนต้น",2,[1]original_ver!H125="มัธยมศึกษาตอนปลาย",3,[1]original_ver!H125="อนุปริญญา (ปวช., ปวส., ฝึกหัดครู)",4,[1]original_ver!H125="ปริญญาตรี",5,[1]original_ver!H125="สูงกว่าปริญญาตรี",6,[1]original_ver!H125="","")</f>
        <v>3</v>
      </c>
      <c r="H118" s="17" cm="1">
        <f t="array" ref="H118">_xlfn.IFS([1]original_ver!I125="โสด",1,[1]original_ver!I125="สมรส/อยู่ด้วยกัน",2,[1]original_ver!I125="หย่าร้าง/แยกกันอยู่",3,[1]original_ver!I125="หม้าย",4,[1]original_ver!I125="","")</f>
        <v>2</v>
      </c>
      <c r="I118" s="15">
        <v>4</v>
      </c>
      <c r="J118" s="15">
        <v>40</v>
      </c>
      <c r="K118" s="17" cm="1">
        <f t="array" ref="K118">_xlfn.IFS([1]original_ver!L125="ใช่",1,[1]original_ver!L125="ไม่ใช่",0,[1]original_ver!L125="","")</f>
        <v>0</v>
      </c>
      <c r="L118" s="17" cm="1">
        <f t="array" ref="L118">_xlfn.IFS([1]original_ver!M125="กู้ยืม",1,[1]original_ver!M125="ไม่กู้ยืม",0,[1]original_ver!M125="","")</f>
        <v>1</v>
      </c>
      <c r="M118" s="17">
        <f t="shared" si="6"/>
        <v>0</v>
      </c>
      <c r="N118" s="51">
        <v>0</v>
      </c>
      <c r="O118" s="17" cm="1">
        <f t="array" ref="O118">_xlfn.IFS([1]original_ver!O125="ใช่",1,[1]original_ver!O125="ไม่ใช่",0,[1]original_ver!O125="","")</f>
        <v>1</v>
      </c>
      <c r="P118" s="17">
        <v>8</v>
      </c>
      <c r="Q118" s="17">
        <v>10</v>
      </c>
      <c r="R118" s="17">
        <v>15</v>
      </c>
      <c r="S118" s="55">
        <v>3000</v>
      </c>
      <c r="T118" s="17">
        <v>120</v>
      </c>
      <c r="U118" s="22">
        <f t="shared" si="7"/>
        <v>200</v>
      </c>
      <c r="V118" s="48"/>
      <c r="W118" s="48"/>
      <c r="X118" s="48"/>
      <c r="Y118" s="48"/>
      <c r="Z118" s="48"/>
      <c r="AA118" s="17">
        <v>8</v>
      </c>
      <c r="AB118" s="17">
        <v>10</v>
      </c>
      <c r="AC118" s="17">
        <v>15</v>
      </c>
      <c r="AD118" s="55">
        <v>3000</v>
      </c>
      <c r="AE118" s="17">
        <v>120</v>
      </c>
      <c r="AF118" s="27">
        <f t="shared" si="8"/>
        <v>200</v>
      </c>
      <c r="AG118" s="48"/>
      <c r="AH118" s="48"/>
      <c r="AI118" s="48"/>
      <c r="AJ118" s="48"/>
      <c r="AK118" s="48"/>
      <c r="AL118" s="17">
        <v>8</v>
      </c>
      <c r="AM118" s="17">
        <v>10</v>
      </c>
      <c r="AN118" s="17">
        <v>10</v>
      </c>
      <c r="AO118" s="17">
        <v>300</v>
      </c>
      <c r="AP118" s="17">
        <v>65</v>
      </c>
      <c r="AQ118" s="17"/>
      <c r="AR118" s="48"/>
      <c r="AS118" s="48"/>
      <c r="AT118" s="48"/>
      <c r="AU118" s="48"/>
      <c r="AV118" s="48"/>
      <c r="AW118" s="17">
        <v>8</v>
      </c>
      <c r="AX118" s="17">
        <v>10</v>
      </c>
      <c r="AY118" s="17">
        <v>10</v>
      </c>
      <c r="AZ118" s="17">
        <v>300</v>
      </c>
      <c r="BA118" s="17">
        <v>65</v>
      </c>
      <c r="BB118" s="17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17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17"/>
      <c r="BY118" s="48"/>
      <c r="BZ118" s="48"/>
      <c r="CA118" s="48"/>
      <c r="CB118" s="48"/>
      <c r="CC118" s="48"/>
      <c r="CD118" s="49">
        <v>1.5</v>
      </c>
      <c r="CE118" s="49">
        <v>2.6666666666666665</v>
      </c>
      <c r="CF118" s="49">
        <v>1</v>
      </c>
      <c r="CG118" s="49">
        <v>1</v>
      </c>
      <c r="CH118" s="49">
        <v>1</v>
      </c>
      <c r="CI118" s="17">
        <v>1</v>
      </c>
      <c r="CJ118" cm="1">
        <f t="array" ref="CJ118">_xlfn.IFS([1]original_ver!CH125="จากการเข้าร่วมกิจกรรมอบรม ที่จัดโดยโครงการเกษตรกรปราดเปรื่อง (Smart Farmer)",1,[1]original_ver!CH125="จากการเข้าร่วมกิจกรรมอบรม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ๆ",3,[1]original_ver!CH125="จากการเรียนรู้ผ่านประสบการณ์ของผู้อื่น ได้แก่ เพื่อนบ้าน พี่น้อง เพื่อน และญาติ เป็นต้น",4,[1]original_ver!CH125="ไม่ได้เข้าร่วมกิจกรรมอบรมหรือเรียนรู้ใด ๆ (ข้ามไปข้อ 33)",5)</f>
        <v>1</v>
      </c>
      <c r="CK118" s="15">
        <v>5</v>
      </c>
      <c r="CL118" s="17">
        <v>10</v>
      </c>
      <c r="CM118" s="17">
        <v>1</v>
      </c>
      <c r="CN118" s="15" cm="1">
        <f t="array" ref="CN118">_xlfn.IFS([1]original_ver!CN125="ความรู้ทางการเกษตรและการใช้เทคโนโลยีสำหรับการผลิตในฟาร์ม",1,[1]original_ver!CN125="การวางแผนและจัดการฟาร์ม เช่น การเก็บเกี่ยว การเงิน และการวางแผนทางการตลาด",2,[1]original_ver!CN125="การเป็นผู้ประกอบการทางการเกษตร",3,[1]original_ver!CN125="การเพิ่มมูลค่าผลผลิต และการแปรรูปผลผลิต (รวมถึงการพัฒนาคุณภาพผลผลิต)",4,[1]original_ver!CN125="","")</f>
        <v>3</v>
      </c>
      <c r="CO118" s="17">
        <v>1</v>
      </c>
      <c r="CP118" s="17">
        <v>1</v>
      </c>
      <c r="CQ118" s="15" cm="1">
        <f t="array" ref="CQ118">_xlfn.IFS([1]original_ver!CR125="ประยุกต์",1,[1]original_ver!CR125="ไม่ประยุกต์",0,[1]original_ver!CR125="","")</f>
        <v>1</v>
      </c>
      <c r="CR118" s="15" cm="1">
        <f t="array" ref="CR118">_xlfn.IFS([1]original_ver!CS125="ประยุกต์",1,[1]original_ver!CS125="ไม่ประยุกต์",0,[1]original_ver!CS125="","")</f>
        <v>1</v>
      </c>
      <c r="CS118" s="48"/>
      <c r="CT118" s="15" cm="1">
        <f t="array" ref="CT118">_xlfn.IFS([1]original_ver!CV125="ประยุกต์",1,[1]original_ver!CV125="ไม่ประยุกต์",0,[1]original_ver!CV125="","")</f>
        <v>0</v>
      </c>
      <c r="CU118" s="17">
        <v>5</v>
      </c>
      <c r="CV118" s="15" cm="1">
        <f t="array" ref="CV118">_xlfn.IFS([1]original_ver!CY125="ประยุกต์",1,[1]original_ver!CY125="ไม่ประยุกต์",0,[1]original_ver!CY125="","")</f>
        <v>0</v>
      </c>
      <c r="CW118" s="17">
        <v>5</v>
      </c>
      <c r="CX118" s="15" cm="1">
        <f t="array" ref="CX118">_xlfn.IFS([1]original_ver!DB125="ประยุกต์",1,[1]original_ver!DB125="ไม่ประยุกต์",0,[1]original_ver!DB125="","")</f>
        <v>0</v>
      </c>
      <c r="CY118" s="17">
        <v>5</v>
      </c>
      <c r="CZ118" s="17">
        <v>0</v>
      </c>
      <c r="DA118" s="17">
        <v>0</v>
      </c>
      <c r="DB118" s="17">
        <v>0</v>
      </c>
      <c r="DC118" s="17">
        <v>1</v>
      </c>
      <c r="DD118" s="17">
        <v>0</v>
      </c>
      <c r="DE118" s="17">
        <v>0</v>
      </c>
      <c r="DF118" s="17">
        <v>1</v>
      </c>
      <c r="DG118" s="17">
        <v>2</v>
      </c>
      <c r="DH118" s="17">
        <v>3</v>
      </c>
      <c r="DI118" s="17">
        <v>2</v>
      </c>
      <c r="DJ118" s="17">
        <v>3</v>
      </c>
      <c r="DK118" s="17">
        <v>2</v>
      </c>
      <c r="DL118" s="17">
        <v>2</v>
      </c>
      <c r="DM118" s="17">
        <v>2</v>
      </c>
      <c r="DN118" s="48"/>
      <c r="DO118" s="48"/>
      <c r="DP118" s="48"/>
      <c r="DQ118" s="48"/>
      <c r="DR118" s="49">
        <v>4</v>
      </c>
      <c r="DS118" s="49">
        <v>4</v>
      </c>
      <c r="DT118" s="17">
        <v>3.5</v>
      </c>
      <c r="DU118" s="49">
        <v>3.8</v>
      </c>
      <c r="DV118" s="49">
        <v>5</v>
      </c>
      <c r="DW118" s="49">
        <v>5</v>
      </c>
      <c r="DX118" s="25">
        <v>5</v>
      </c>
      <c r="DY118" s="25">
        <v>5</v>
      </c>
      <c r="DZ118" s="25">
        <v>4</v>
      </c>
      <c r="EA118" s="25">
        <v>4.2</v>
      </c>
      <c r="EB118" s="25">
        <v>5</v>
      </c>
      <c r="EC118">
        <v>5</v>
      </c>
    </row>
    <row r="119" spans="1:133" hidden="1" x14ac:dyDescent="0.2">
      <c r="A119" s="15">
        <v>507</v>
      </c>
      <c r="B119" s="47" t="s">
        <v>679</v>
      </c>
      <c r="C119" cm="1">
        <f t="array" ref="C119">_xlfn.IFS([1]original_ver!D126="Participant",1,[1]original_ver!D126="Non-Participant",0,[1]original_ver!D126="","")</f>
        <v>1</v>
      </c>
      <c r="D119" s="15">
        <v>3</v>
      </c>
      <c r="E119" s="17" cm="1">
        <f t="array" ref="E119">_xlfn.IFS([1]original_ver!F126="ชาย",1,[1]original_ver!F126="หญิง",0,[1]original_ver!F126="","")</f>
        <v>0</v>
      </c>
      <c r="F119" s="15">
        <v>42</v>
      </c>
      <c r="G119" s="17" cm="1">
        <f t="array" ref="G119">_xlfn.IFS([1]original_ver!H126="ไม่มีการศึกษา",0,[1]original_ver!H126="ประถมศึกษา",1,[1]original_ver!H126="มัธยมศึกษาตอนต้น",2,[1]original_ver!H126="มัธยมศึกษาตอนปลาย",3,[1]original_ver!H126="อนุปริญญา (ปวช., ปวส., ฝึกหัดครู)",4,[1]original_ver!H126="ปริญญาตรี",5,[1]original_ver!H126="สูงกว่าปริญญาตรี",6,[1]original_ver!H126="","")</f>
        <v>4</v>
      </c>
      <c r="H119" s="17" cm="1">
        <f t="array" ref="H119">_xlfn.IFS([1]original_ver!I126="โสด",1,[1]original_ver!I126="สมรส/อยู่ด้วยกัน",2,[1]original_ver!I126="หย่าร้าง/แยกกันอยู่",3,[1]original_ver!I126="หม้าย",4,[1]original_ver!I126="","")</f>
        <v>2</v>
      </c>
      <c r="I119" s="15">
        <v>5</v>
      </c>
      <c r="J119" s="15">
        <v>35</v>
      </c>
      <c r="K119" s="17" cm="1">
        <f t="array" ref="K119">_xlfn.IFS([1]original_ver!L126="ใช่",1,[1]original_ver!L126="ไม่ใช่",0,[1]original_ver!L126="","")</f>
        <v>0</v>
      </c>
      <c r="L119" s="17" cm="1">
        <f t="array" ref="L119">_xlfn.IFS([1]original_ver!M126="กู้ยืม",1,[1]original_ver!M126="ไม่กู้ยืม",0,[1]original_ver!M126="","")</f>
        <v>1</v>
      </c>
      <c r="M119" s="17">
        <f t="shared" si="6"/>
        <v>1</v>
      </c>
      <c r="N119" s="23">
        <v>360000</v>
      </c>
      <c r="O119" s="17" cm="1">
        <f t="array" ref="O119">_xlfn.IFS([1]original_ver!O126="ใช่",1,[1]original_ver!O126="ไม่ใช่",0,[1]original_ver!O126="","")</f>
        <v>1</v>
      </c>
      <c r="P119" s="17">
        <v>7</v>
      </c>
      <c r="Q119" s="17">
        <v>1</v>
      </c>
      <c r="R119" s="17">
        <v>20</v>
      </c>
      <c r="S119" s="17">
        <v>800</v>
      </c>
      <c r="T119" s="17">
        <v>20</v>
      </c>
      <c r="U119" s="22">
        <f t="shared" si="7"/>
        <v>40</v>
      </c>
      <c r="V119" s="48"/>
      <c r="W119" s="48"/>
      <c r="X119" s="48"/>
      <c r="Y119" s="48"/>
      <c r="Z119" s="48"/>
      <c r="AA119" s="17">
        <v>7</v>
      </c>
      <c r="AB119" s="17">
        <v>1</v>
      </c>
      <c r="AC119" s="17">
        <v>20</v>
      </c>
      <c r="AD119" s="17">
        <v>800</v>
      </c>
      <c r="AE119" s="17">
        <v>20</v>
      </c>
      <c r="AF119" s="27">
        <f t="shared" si="8"/>
        <v>40</v>
      </c>
      <c r="AG119" s="48"/>
      <c r="AH119" s="48"/>
      <c r="AI119" s="48"/>
      <c r="AJ119" s="48"/>
      <c r="AK119" s="48"/>
      <c r="AL119" s="17">
        <v>8</v>
      </c>
      <c r="AM119" s="17">
        <v>1</v>
      </c>
      <c r="AN119" s="17">
        <v>3</v>
      </c>
      <c r="AO119" s="17">
        <v>2400</v>
      </c>
      <c r="AP119" s="17">
        <v>18</v>
      </c>
      <c r="AQ119" s="17"/>
      <c r="AR119" s="48"/>
      <c r="AS119" s="48"/>
      <c r="AT119" s="48"/>
      <c r="AU119" s="48"/>
      <c r="AV119" s="48"/>
      <c r="AW119" s="17">
        <v>8</v>
      </c>
      <c r="AX119" s="17">
        <v>1</v>
      </c>
      <c r="AY119" s="17">
        <v>3</v>
      </c>
      <c r="AZ119" s="17">
        <v>2400</v>
      </c>
      <c r="BA119" s="17">
        <v>25</v>
      </c>
      <c r="BB119" s="17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17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17"/>
      <c r="BY119" s="48"/>
      <c r="BZ119" s="48"/>
      <c r="CA119" s="48"/>
      <c r="CB119" s="48"/>
      <c r="CC119" s="48"/>
      <c r="CD119" s="49">
        <v>2</v>
      </c>
      <c r="CE119" s="49">
        <v>1</v>
      </c>
      <c r="CF119" s="49">
        <v>1</v>
      </c>
      <c r="CG119" s="49">
        <v>1</v>
      </c>
      <c r="CH119" s="49">
        <v>1</v>
      </c>
      <c r="CI119" s="17">
        <v>4</v>
      </c>
      <c r="CJ119" cm="1">
        <f t="array" ref="CJ119">_xlfn.IFS([1]original_ver!CH126="จากการเข้าร่วมกิจกรรมอบรม ที่จัดโดยโครงการเกษตรกรปราดเปรื่อง (Smart Farmer)",1,[1]original_ver!CH126="จากการเข้าร่วมกิจกรรมอบรม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ๆ",3,[1]original_ver!CH126="จากการเรียนรู้ผ่านประสบการณ์ของผู้อื่น ได้แก่ เพื่อนบ้าน พี่น้อง เพื่อน และญาติ เป็นต้น",4,[1]original_ver!CH126="ไม่ได้เข้าร่วมกิจกรรมอบรมหรือเรียนรู้ใด ๆ (ข้ามไปข้อ 33)",5)</f>
        <v>1</v>
      </c>
      <c r="CK119" s="15" cm="1">
        <f t="array" ref="CK119">_xlfn.IFS([1]original_ver!CJ126="ความรู้ทางการเกษตรและการใช้เทคโนโลยีสำหรับการผลิตในฟาร์ม",1,[1]original_ver!CJ126="การวางแผนและจัดการฟาร์ม เช่น การเก็บเกี่ยว การเงิน และการวางแผนทางการตลาด",2,[1]original_ver!CJ126="การเป็นผู้ประกอบการทางการเกษตร",3,[1]original_ver!CJ126="การเพิ่มมูลค่าผลผลิต และการแปรรูปผลผลิต (รวมถึงการพัฒนาคุณภาพผลผลิต)",4,[1]original_ver!CJ126="","")</f>
        <v>4</v>
      </c>
      <c r="CL119" s="17">
        <v>15</v>
      </c>
      <c r="CM119" s="17">
        <v>1</v>
      </c>
      <c r="CN119" s="15" cm="1">
        <f t="array" ref="CN119">_xlfn.IFS([1]original_ver!CN126="ความรู้ทางการเกษตรและการใช้เทคโนโลยีสำหรับการผลิตในฟาร์ม",1,[1]original_ver!CN126="การวางแผนและจัดการฟาร์ม เช่น การเก็บเกี่ยว การเงิน และการวางแผนทางการตลาด",2,[1]original_ver!CN126="การเป็นผู้ประกอบการทางการเกษตร",3,[1]original_ver!CN126="การเพิ่มมูลค่าผลผลิต และการแปรรูปผลผลิต (รวมถึงการพัฒนาคุณภาพผลผลิต)",4,[1]original_ver!CN126="","")</f>
        <v>1</v>
      </c>
      <c r="CO119" s="17">
        <v>2</v>
      </c>
      <c r="CP119" s="17">
        <v>1</v>
      </c>
      <c r="CQ119" s="15" cm="1">
        <f t="array" ref="CQ119">_xlfn.IFS([1]original_ver!CR126="ประยุกต์",1,[1]original_ver!CR126="ไม่ประยุกต์",0,[1]original_ver!CR126="","")</f>
        <v>1</v>
      </c>
      <c r="CR119" s="15" cm="1">
        <f t="array" ref="CR119">_xlfn.IFS([1]original_ver!CS126="ประยุกต์",1,[1]original_ver!CS126="ไม่ประยุกต์",0,[1]original_ver!CS126="","")</f>
        <v>0</v>
      </c>
      <c r="CS119" s="17">
        <v>1</v>
      </c>
      <c r="CT119" s="15" cm="1">
        <f t="array" ref="CT119">_xlfn.IFS([1]original_ver!CV126="ประยุกต์",1,[1]original_ver!CV126="ไม่ประยุกต์",0,[1]original_ver!CV126="","")</f>
        <v>1</v>
      </c>
      <c r="CU119" s="48"/>
      <c r="CV119" s="15" cm="1">
        <f t="array" ref="CV119">_xlfn.IFS([1]original_ver!CY126="ประยุกต์",1,[1]original_ver!CY126="ไม่ประยุกต์",0,[1]original_ver!CY126="","")</f>
        <v>0</v>
      </c>
      <c r="CW119" s="17">
        <v>1</v>
      </c>
      <c r="CX119" s="15" cm="1">
        <f t="array" ref="CX119">_xlfn.IFS([1]original_ver!DB126="ประยุกต์",1,[1]original_ver!DB126="ไม่ประยุกต์",0,[1]original_ver!DB126="","")</f>
        <v>1</v>
      </c>
      <c r="CY119" s="48"/>
      <c r="CZ119" s="17">
        <v>1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48"/>
      <c r="DG119" s="48"/>
      <c r="DH119" s="48"/>
      <c r="DI119" s="48"/>
      <c r="DJ119" s="48"/>
      <c r="DK119" s="48"/>
      <c r="DL119" s="17">
        <v>2</v>
      </c>
      <c r="DM119" s="17">
        <v>1</v>
      </c>
      <c r="DN119" s="17" t="s">
        <v>680</v>
      </c>
      <c r="DO119" s="17">
        <v>1</v>
      </c>
      <c r="DP119" s="17">
        <v>3</v>
      </c>
      <c r="DQ119" s="48"/>
      <c r="DR119" s="52">
        <v>4</v>
      </c>
      <c r="DS119" s="52">
        <v>4</v>
      </c>
      <c r="DT119" s="48">
        <v>5</v>
      </c>
      <c r="DU119" s="52">
        <v>4.5999999999999996</v>
      </c>
      <c r="DV119" s="52">
        <v>4.666666666666667</v>
      </c>
      <c r="DW119" s="52">
        <v>5</v>
      </c>
      <c r="DX119" s="52">
        <v>5</v>
      </c>
      <c r="DY119" s="52">
        <v>4</v>
      </c>
      <c r="DZ119" s="52">
        <v>5</v>
      </c>
      <c r="EA119" s="52">
        <v>5</v>
      </c>
      <c r="EB119" s="52">
        <v>5</v>
      </c>
      <c r="EC119">
        <v>5</v>
      </c>
    </row>
    <row r="120" spans="1:133" hidden="1" x14ac:dyDescent="0.2">
      <c r="A120" s="15">
        <v>508</v>
      </c>
      <c r="B120" s="47" t="s">
        <v>681</v>
      </c>
      <c r="C120" cm="1">
        <f t="array" ref="C120">_xlfn.IFS([1]original_ver!D127="Participant",1,[1]original_ver!D127="Non-Participant",0,[1]original_ver!D127="","")</f>
        <v>1</v>
      </c>
      <c r="D120" s="15">
        <v>3</v>
      </c>
      <c r="E120" s="17" cm="1">
        <f t="array" ref="E120">_xlfn.IFS([1]original_ver!F127="ชาย",1,[1]original_ver!F127="หญิง",0,[1]original_ver!F127="","")</f>
        <v>0</v>
      </c>
      <c r="F120" s="15">
        <v>40</v>
      </c>
      <c r="G120" s="17" cm="1">
        <f t="array" ref="G120">_xlfn.IFS([1]original_ver!H127="ไม่มีการศึกษา",0,[1]original_ver!H127="ประถมศึกษา",1,[1]original_ver!H127="มัธยมศึกษาตอนต้น",2,[1]original_ver!H127="มัธยมศึกษาตอนปลาย",3,[1]original_ver!H127="อนุปริญญา (ปวช., ปวส., ฝึกหัดครู)",4,[1]original_ver!H127="ปริญญาตรี",5,[1]original_ver!H127="สูงกว่าปริญญาตรี",6,[1]original_ver!H127="","")</f>
        <v>5</v>
      </c>
      <c r="H120" s="17" cm="1">
        <f t="array" ref="H120">_xlfn.IFS([1]original_ver!I127="โสด",1,[1]original_ver!I127="สมรส/อยู่ด้วยกัน",2,[1]original_ver!I127="หย่าร้าง/แยกกันอยู่",3,[1]original_ver!I127="หม้าย",4,[1]original_ver!I127="","")</f>
        <v>2</v>
      </c>
      <c r="I120" s="15">
        <v>3</v>
      </c>
      <c r="J120" s="15">
        <v>20</v>
      </c>
      <c r="K120" s="17" cm="1">
        <f t="array" ref="K120">_xlfn.IFS([1]original_ver!L127="ใช่",1,[1]original_ver!L127="ไม่ใช่",0,[1]original_ver!L127="","")</f>
        <v>0</v>
      </c>
      <c r="L120" s="17" cm="1">
        <f t="array" ref="L120">_xlfn.IFS([1]original_ver!M127="กู้ยืม",1,[1]original_ver!M127="ไม่กู้ยืม",0,[1]original_ver!M127="","")</f>
        <v>1</v>
      </c>
      <c r="M120" s="17">
        <f t="shared" si="6"/>
        <v>0</v>
      </c>
      <c r="N120" s="51">
        <v>0</v>
      </c>
      <c r="O120" s="17" cm="1">
        <f t="array" ref="O120">_xlfn.IFS([1]original_ver!O127="ใช่",1,[1]original_ver!O127="ไม่ใช่",0,[1]original_ver!O127="","")</f>
        <v>1</v>
      </c>
      <c r="P120" s="17">
        <v>1</v>
      </c>
      <c r="Q120" s="17">
        <v>1</v>
      </c>
      <c r="R120" s="17">
        <v>5</v>
      </c>
      <c r="S120" s="55">
        <v>3000</v>
      </c>
      <c r="T120" s="53">
        <v>13.5</v>
      </c>
      <c r="U120" s="20">
        <f t="shared" si="7"/>
        <v>600</v>
      </c>
      <c r="V120" s="17">
        <v>1</v>
      </c>
      <c r="W120" s="17">
        <v>5</v>
      </c>
      <c r="X120" s="55">
        <v>4000</v>
      </c>
      <c r="Y120" s="55">
        <v>13500</v>
      </c>
      <c r="Z120" s="55"/>
      <c r="AA120" s="17">
        <v>1</v>
      </c>
      <c r="AB120" s="17">
        <v>1</v>
      </c>
      <c r="AC120" s="17">
        <v>5</v>
      </c>
      <c r="AD120" s="55">
        <v>3000</v>
      </c>
      <c r="AE120" s="57">
        <v>15.5</v>
      </c>
      <c r="AF120" s="27">
        <f t="shared" si="8"/>
        <v>600</v>
      </c>
      <c r="AG120" s="17">
        <v>1</v>
      </c>
      <c r="AH120" s="17">
        <v>5</v>
      </c>
      <c r="AI120" s="55">
        <v>4000</v>
      </c>
      <c r="AJ120" s="55">
        <v>15500</v>
      </c>
      <c r="AK120" s="55"/>
      <c r="AL120" s="17">
        <v>9</v>
      </c>
      <c r="AM120" s="17">
        <v>1</v>
      </c>
      <c r="AN120" s="17">
        <v>1</v>
      </c>
      <c r="AO120" s="17">
        <v>150</v>
      </c>
      <c r="AP120" s="17">
        <v>90</v>
      </c>
      <c r="AQ120" s="17"/>
      <c r="AR120" s="48"/>
      <c r="AS120" s="48"/>
      <c r="AT120" s="48"/>
      <c r="AU120" s="48"/>
      <c r="AV120" s="48"/>
      <c r="AW120" s="17">
        <v>9</v>
      </c>
      <c r="AX120" s="17">
        <v>1</v>
      </c>
      <c r="AY120" s="17">
        <v>1</v>
      </c>
      <c r="AZ120" s="17">
        <v>160</v>
      </c>
      <c r="BA120" s="17">
        <v>100</v>
      </c>
      <c r="BB120" s="17"/>
      <c r="BC120" s="48"/>
      <c r="BD120" s="48"/>
      <c r="BE120" s="48"/>
      <c r="BF120" s="48"/>
      <c r="BG120" s="55"/>
      <c r="BH120" s="48"/>
      <c r="BI120" s="48"/>
      <c r="BJ120" s="48"/>
      <c r="BK120" s="48"/>
      <c r="BL120" s="48"/>
      <c r="BM120" s="17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17"/>
      <c r="BY120" s="48"/>
      <c r="BZ120" s="48"/>
      <c r="CA120" s="48"/>
      <c r="CB120" s="48"/>
      <c r="CC120" s="55"/>
      <c r="CD120" s="49">
        <v>2</v>
      </c>
      <c r="CE120" s="49">
        <v>1.6666666666666667</v>
      </c>
      <c r="CF120" s="49">
        <v>1</v>
      </c>
      <c r="CG120" s="49">
        <v>1</v>
      </c>
      <c r="CH120" s="49">
        <v>1</v>
      </c>
      <c r="CI120" s="17">
        <v>1</v>
      </c>
      <c r="CJ120" cm="1">
        <f t="array" ref="CJ120">_xlfn.IFS([1]original_ver!CH127="จากการเข้าร่วมกิจกรรมอบรม ที่จัดโดยโครงการเกษตรกรปราดเปรื่อง (Smart Farmer)",1,[1]original_ver!CH127="จากการเข้าร่วมกิจกรรมอบรม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ๆ",3,[1]original_ver!CH127="จากการเรียนรู้ผ่านประสบการณ์ของผู้อื่น ได้แก่ เพื่อนบ้าน พี่น้อง เพื่อน และญาติ เป็นต้น",4,[1]original_ver!CH127="ไม่ได้เข้าร่วมกิจกรรมอบรมหรือเรียนรู้ใด ๆ (ข้ามไปข้อ 33)",5)</f>
        <v>1</v>
      </c>
      <c r="CK120" s="15" cm="1">
        <f t="array" ref="CK120">_xlfn.IFS([1]original_ver!CJ127="ความรู้ทางการเกษตรและการใช้เทคโนโลยีสำหรับการผลิตในฟาร์ม",1,[1]original_ver!CJ127="การวางแผนและจัดการฟาร์ม เช่น การเก็บเกี่ยว การเงิน และการวางแผนทางการตลาด",2,[1]original_ver!CJ127="การเป็นผู้ประกอบการทางการเกษตร",3,[1]original_ver!CJ127="การเพิ่มมูลค่าผลผลิต และการแปรรูปผลผลิต (รวมถึงการพัฒนาคุณภาพผลผลิต)",4,[1]original_ver!CJ127="","")</f>
        <v>1</v>
      </c>
      <c r="CL120" s="17">
        <v>10</v>
      </c>
      <c r="CM120" s="17">
        <v>1</v>
      </c>
      <c r="CN120" s="15" cm="1">
        <f t="array" ref="CN120">_xlfn.IFS([1]original_ver!CN127="ความรู้ทางการเกษตรและการใช้เทคโนโลยีสำหรับการผลิตในฟาร์ม",1,[1]original_ver!CN127="การวางแผนและจัดการฟาร์ม เช่น การเก็บเกี่ยว การเงิน และการวางแผนทางการตลาด",2,[1]original_ver!CN127="การเป็นผู้ประกอบการทางการเกษตร",3,[1]original_ver!CN127="การเพิ่มมูลค่าผลผลิต และการแปรรูปผลผลิต (รวมถึงการพัฒนาคุณภาพผลผลิต)",4,[1]original_ver!CN127="","")</f>
        <v>4</v>
      </c>
      <c r="CO120" s="17">
        <v>1</v>
      </c>
      <c r="CP120" s="17">
        <v>1</v>
      </c>
      <c r="CQ120" s="15" cm="1">
        <f t="array" ref="CQ120">_xlfn.IFS([1]original_ver!CR127="ประยุกต์",1,[1]original_ver!CR127="ไม่ประยุกต์",0,[1]original_ver!CR127="","")</f>
        <v>1</v>
      </c>
      <c r="CR120" s="15" cm="1">
        <f t="array" ref="CR120">_xlfn.IFS([1]original_ver!CS127="ประยุกต์",1,[1]original_ver!CS127="ไม่ประยุกต์",0,[1]original_ver!CS127="","")</f>
        <v>1</v>
      </c>
      <c r="CS120" s="48"/>
      <c r="CT120" s="15" cm="1">
        <f t="array" ref="CT120">_xlfn.IFS([1]original_ver!CV127="ประยุกต์",1,[1]original_ver!CV127="ไม่ประยุกต์",0,[1]original_ver!CV127="","")</f>
        <v>1</v>
      </c>
      <c r="CU120" s="48"/>
      <c r="CV120" s="15" cm="1">
        <f t="array" ref="CV120">_xlfn.IFS([1]original_ver!CY127="ประยุกต์",1,[1]original_ver!CY127="ไม่ประยุกต์",0,[1]original_ver!CY127="","")</f>
        <v>1</v>
      </c>
      <c r="CW120" s="48"/>
      <c r="CX120" s="15" cm="1">
        <f t="array" ref="CX120">_xlfn.IFS([1]original_ver!DB127="ประยุกต์",1,[1]original_ver!DB127="ไม่ประยุกต์",0,[1]original_ver!DB127="","")</f>
        <v>1</v>
      </c>
      <c r="CY120" s="48"/>
      <c r="CZ120" s="48">
        <v>0</v>
      </c>
      <c r="DA120" s="48">
        <v>0</v>
      </c>
      <c r="DB120" s="48">
        <v>0</v>
      </c>
      <c r="DC120" s="48">
        <v>0</v>
      </c>
      <c r="DD120" s="48">
        <v>0</v>
      </c>
      <c r="DE120" s="48">
        <v>0</v>
      </c>
      <c r="DF120" s="17">
        <v>2</v>
      </c>
      <c r="DG120" s="17">
        <v>2</v>
      </c>
      <c r="DH120" s="17">
        <v>1</v>
      </c>
      <c r="DI120" s="17">
        <v>2</v>
      </c>
      <c r="DJ120" s="48"/>
      <c r="DK120" s="48"/>
      <c r="DL120" s="17">
        <v>3</v>
      </c>
      <c r="DM120" s="17">
        <v>2</v>
      </c>
      <c r="DN120" s="48"/>
      <c r="DO120" s="48"/>
      <c r="DP120" s="48"/>
      <c r="DQ120" s="48"/>
      <c r="DR120" s="49">
        <v>4</v>
      </c>
      <c r="DS120" s="49">
        <v>4</v>
      </c>
      <c r="DT120" s="17">
        <v>5</v>
      </c>
      <c r="DU120" s="49">
        <v>5</v>
      </c>
      <c r="DV120" s="49">
        <v>4</v>
      </c>
      <c r="DW120" s="49">
        <v>5</v>
      </c>
      <c r="DX120" s="25">
        <v>4</v>
      </c>
      <c r="DY120" s="25">
        <v>4</v>
      </c>
      <c r="DZ120" s="25">
        <v>5</v>
      </c>
      <c r="EA120" s="25">
        <v>5</v>
      </c>
      <c r="EB120" s="25">
        <v>5</v>
      </c>
      <c r="EC120">
        <v>5</v>
      </c>
    </row>
    <row r="121" spans="1:133" hidden="1" x14ac:dyDescent="0.2">
      <c r="A121" s="15">
        <v>509</v>
      </c>
      <c r="B121" s="50" t="s">
        <v>682</v>
      </c>
      <c r="C121" cm="1">
        <f t="array" ref="C121">_xlfn.IFS([1]original_ver!D128="Participant",1,[1]original_ver!D128="Non-Participant",0,[1]original_ver!D128="","")</f>
        <v>1</v>
      </c>
      <c r="D121" s="15">
        <v>6</v>
      </c>
      <c r="E121" s="17" cm="1">
        <f t="array" ref="E121">_xlfn.IFS([1]original_ver!F128="ชาย",1,[1]original_ver!F128="หญิง",0,[1]original_ver!F128="","")</f>
        <v>1</v>
      </c>
      <c r="F121" s="15">
        <v>57</v>
      </c>
      <c r="G121" s="17" cm="1">
        <f t="array" ref="G121">_xlfn.IFS([1]original_ver!H128="ไม่มีการศึกษา",0,[1]original_ver!H128="ประถมศึกษา",1,[1]original_ver!H128="มัธยมศึกษาตอนต้น",2,[1]original_ver!H128="มัธยมศึกษาตอนปลาย",3,[1]original_ver!H128="อนุปริญญา (ปวช., ปวส., ฝึกหัดครู)",4,[1]original_ver!H128="ปริญญาตรี",5,[1]original_ver!H128="สูงกว่าปริญญาตรี",6,[1]original_ver!H128="","")</f>
        <v>5</v>
      </c>
      <c r="H121" s="17" cm="1">
        <f t="array" ref="H121">_xlfn.IFS([1]original_ver!I128="โสด",1,[1]original_ver!I128="สมรส/อยู่ด้วยกัน",2,[1]original_ver!I128="หย่าร้าง/แยกกันอยู่",3,[1]original_ver!I128="หม้าย",4,[1]original_ver!I128="","")</f>
        <v>2</v>
      </c>
      <c r="I121" s="15">
        <v>4</v>
      </c>
      <c r="J121" s="15">
        <v>20</v>
      </c>
      <c r="K121" s="17">
        <v>1</v>
      </c>
      <c r="L121" s="17" cm="1">
        <f t="array" ref="L121">_xlfn.IFS([1]original_ver!M128="กู้ยืม",1,[1]original_ver!M128="ไม่กู้ยืม",0,[1]original_ver!M128="","")</f>
        <v>0</v>
      </c>
      <c r="M121" s="17">
        <f t="shared" si="6"/>
        <v>1</v>
      </c>
      <c r="N121" s="23">
        <v>400000</v>
      </c>
      <c r="O121" s="17" cm="1">
        <f t="array" ref="O121">_xlfn.IFS([1]original_ver!O128="ใช่",1,[1]original_ver!O128="ไม่ใช่",0,[1]original_ver!O128="","")</f>
        <v>1</v>
      </c>
      <c r="P121" s="17">
        <v>2</v>
      </c>
      <c r="Q121" s="17">
        <v>1</v>
      </c>
      <c r="R121" s="17">
        <v>49</v>
      </c>
      <c r="S121" s="17">
        <v>44000</v>
      </c>
      <c r="T121" s="17">
        <v>4</v>
      </c>
      <c r="U121" s="22">
        <f t="shared" si="7"/>
        <v>897.9591836734694</v>
      </c>
      <c r="V121" s="48"/>
      <c r="W121" s="48"/>
      <c r="X121" s="48"/>
      <c r="Y121" s="48"/>
      <c r="Z121" s="48"/>
      <c r="AA121" s="17">
        <v>2</v>
      </c>
      <c r="AB121" s="17">
        <v>1</v>
      </c>
      <c r="AC121" s="17">
        <v>49</v>
      </c>
      <c r="AD121" s="17">
        <v>48000</v>
      </c>
      <c r="AE121" s="17">
        <v>5</v>
      </c>
      <c r="AF121" s="27">
        <f t="shared" si="8"/>
        <v>979.59183673469386</v>
      </c>
      <c r="AG121" s="48"/>
      <c r="AH121" s="48"/>
      <c r="AI121" s="48"/>
      <c r="AJ121" s="48"/>
      <c r="AK121" s="48"/>
      <c r="AL121" s="17">
        <v>7</v>
      </c>
      <c r="AM121" s="17">
        <v>1</v>
      </c>
      <c r="AN121" s="17">
        <v>3</v>
      </c>
      <c r="AO121" s="17">
        <v>15900</v>
      </c>
      <c r="AP121" s="17">
        <v>90</v>
      </c>
      <c r="AQ121" s="17"/>
      <c r="AR121" s="48"/>
      <c r="AS121" s="48"/>
      <c r="AT121" s="48"/>
      <c r="AU121" s="48"/>
      <c r="AV121" s="48"/>
      <c r="AW121" s="17">
        <v>7</v>
      </c>
      <c r="AX121" s="17">
        <v>1</v>
      </c>
      <c r="AY121" s="17">
        <v>3</v>
      </c>
      <c r="AZ121" s="17">
        <v>13000</v>
      </c>
      <c r="BA121" s="17">
        <v>100</v>
      </c>
      <c r="BB121" s="17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17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17"/>
      <c r="BY121" s="48"/>
      <c r="BZ121" s="48"/>
      <c r="CA121" s="48"/>
      <c r="CB121" s="48"/>
      <c r="CC121" s="48"/>
      <c r="CD121" s="49">
        <v>1</v>
      </c>
      <c r="CE121" s="49">
        <v>1</v>
      </c>
      <c r="CF121" s="49">
        <v>1</v>
      </c>
      <c r="CG121" s="49">
        <v>1</v>
      </c>
      <c r="CH121" s="49">
        <v>1</v>
      </c>
      <c r="CI121" s="17">
        <v>1</v>
      </c>
      <c r="CJ121" cm="1">
        <f t="array" ref="CJ121">_xlfn.IFS([1]original_ver!CH128="จากการเข้าร่วมกิจกรรมอบรม ที่จัดโดยโครงการเกษตรกรปราดเปรื่อง (Smart Farmer)",1,[1]original_ver!CH128="จากการเข้าร่วมกิจกรรมอบรม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ๆ",3,[1]original_ver!CH128="จากการเรียนรู้ผ่านประสบการณ์ของผู้อื่น ได้แก่ เพื่อนบ้าน พี่น้อง เพื่อน และญาติ เป็นต้น",4,[1]original_ver!CH128="ไม่ได้เข้าร่วมกิจกรรมอบรมหรือเรียนรู้ใด ๆ (ข้ามไปข้อ 33)",5)</f>
        <v>5</v>
      </c>
      <c r="CK121" s="15" t="str" cm="1">
        <f t="array" ref="CK121">_xlfn.IFS([1]original_ver!CJ128="ความรู้ทางการเกษตรและการใช้เทคโนโลยีสำหรับการผลิตในฟาร์ม",1,[1]original_ver!CJ128="การวางแผนและจัดการฟาร์ม เช่น การเก็บเกี่ยว การเงิน และการวางแผนทางการตลาด",2,[1]original_ver!CJ128="การเป็นผู้ประกอบการทางการเกษตร",3,[1]original_ver!CJ128="การเพิ่มมูลค่าผลผลิต และการแปรรูปผลผลิต (รวมถึงการพัฒนาคุณภาพผลผลิต)",4,[1]original_ver!CJ128="","")</f>
        <v/>
      </c>
      <c r="CL121" s="48"/>
      <c r="CM121" s="48"/>
      <c r="CN121" s="15" t="str" cm="1">
        <f t="array" ref="CN121">_xlfn.IFS([1]original_ver!CN128="ความรู้ทางการเกษตรและการใช้เทคโนโลยีสำหรับการผลิตในฟาร์ม",1,[1]original_ver!CN128="การวางแผนและจัดการฟาร์ม เช่น การเก็บเกี่ยว การเงิน และการวางแผนทางการตลาด",2,[1]original_ver!CN128="การเป็นผู้ประกอบการทางการเกษตร",3,[1]original_ver!CN128="การเพิ่มมูลค่าผลผลิต และการแปรรูปผลผลิต (รวมถึงการพัฒนาคุณภาพผลผลิต)",4,[1]original_ver!CN128="","")</f>
        <v/>
      </c>
      <c r="CO121" s="48"/>
      <c r="CP121" s="48"/>
      <c r="CQ121" s="15" t="str" cm="1">
        <f t="array" ref="CQ121">_xlfn.IFS([1]original_ver!CR128="ประยุกต์",1,[1]original_ver!CR128="ไม่ประยุกต์",0,[1]original_ver!CR128="","")</f>
        <v/>
      </c>
      <c r="CR121" s="15" t="str" cm="1">
        <f t="array" ref="CR121">_xlfn.IFS([1]original_ver!CS128="ประยุกต์",1,[1]original_ver!CS128="ไม่ประยุกต์",0,[1]original_ver!CS128="","")</f>
        <v/>
      </c>
      <c r="CS121" s="48"/>
      <c r="CT121" s="15" t="str" cm="1">
        <f t="array" ref="CT121">_xlfn.IFS([1]original_ver!CV128="ประยุกต์",1,[1]original_ver!CV128="ไม่ประยุกต์",0,[1]original_ver!CV128="","")</f>
        <v/>
      </c>
      <c r="CU121" s="48"/>
      <c r="CV121" s="15" t="str" cm="1">
        <f t="array" ref="CV121">_xlfn.IFS([1]original_ver!CY128="ประยุกต์",1,[1]original_ver!CY128="ไม่ประยุกต์",0,[1]original_ver!CY128="","")</f>
        <v/>
      </c>
      <c r="CW121" s="48"/>
      <c r="CX121" s="15" t="str" cm="1">
        <f t="array" ref="CX121">_xlfn.IFS([1]original_ver!DB128="ประยุกต์",1,[1]original_ver!DB128="ไม่ประยุกต์",0,[1]original_ver!DB128="","")</f>
        <v/>
      </c>
      <c r="CY121" s="48"/>
      <c r="CZ121" s="48">
        <v>0</v>
      </c>
      <c r="DA121" s="48">
        <v>0</v>
      </c>
      <c r="DB121" s="48">
        <v>0</v>
      </c>
      <c r="DC121" s="48">
        <v>0</v>
      </c>
      <c r="DD121" s="48">
        <v>0</v>
      </c>
      <c r="DE121" s="48">
        <v>0</v>
      </c>
      <c r="DF121" s="17">
        <v>2</v>
      </c>
      <c r="DG121" s="17">
        <v>4</v>
      </c>
      <c r="DH121" s="48"/>
      <c r="DI121" s="48"/>
      <c r="DJ121" s="17">
        <v>3</v>
      </c>
      <c r="DK121" s="17">
        <v>4</v>
      </c>
      <c r="DL121" s="17">
        <v>1</v>
      </c>
      <c r="DM121" s="17">
        <v>4</v>
      </c>
      <c r="DN121" s="48"/>
      <c r="DO121" s="48"/>
      <c r="DP121" s="48"/>
      <c r="DQ121" s="48"/>
      <c r="DR121" s="49">
        <v>4</v>
      </c>
      <c r="DS121" s="49">
        <v>4.666666666666667</v>
      </c>
      <c r="DT121" s="17">
        <v>4.25</v>
      </c>
      <c r="DU121" s="49">
        <v>5</v>
      </c>
      <c r="DV121" s="49">
        <v>3.3333333333333335</v>
      </c>
      <c r="DW121" s="49">
        <v>3</v>
      </c>
      <c r="DX121" s="25">
        <v>4</v>
      </c>
      <c r="DY121" s="25">
        <v>4.666666666666667</v>
      </c>
      <c r="DZ121" s="25">
        <v>4.25</v>
      </c>
      <c r="EA121" s="25">
        <v>5</v>
      </c>
      <c r="EB121" s="25">
        <v>3.3333333333333335</v>
      </c>
      <c r="EC121">
        <v>3</v>
      </c>
    </row>
    <row r="122" spans="1:133" hidden="1" x14ac:dyDescent="0.2">
      <c r="A122" s="15">
        <v>510</v>
      </c>
      <c r="B122" s="50" t="s">
        <v>683</v>
      </c>
      <c r="C122" cm="1">
        <f t="array" ref="C122">_xlfn.IFS([1]original_ver!D129="Participant",1,[1]original_ver!D129="Non-Participant",0,[1]original_ver!D129="","")</f>
        <v>0</v>
      </c>
      <c r="D122" s="15">
        <v>6</v>
      </c>
      <c r="E122" s="17" cm="1">
        <f t="array" ref="E122">_xlfn.IFS([1]original_ver!F129="ชาย",1,[1]original_ver!F129="หญิง",0,[1]original_ver!F129="","")</f>
        <v>1</v>
      </c>
      <c r="F122" s="15">
        <v>56</v>
      </c>
      <c r="G122" s="17" cm="1">
        <f t="array" ref="G122">_xlfn.IFS([1]original_ver!H129="ไม่มีการศึกษา",0,[1]original_ver!H129="ประถมศึกษา",1,[1]original_ver!H129="มัธยมศึกษาตอนต้น",2,[1]original_ver!H129="มัธยมศึกษาตอนปลาย",3,[1]original_ver!H129="อนุปริญญา (ปวช., ปวส., ฝึกหัดครู)",4,[1]original_ver!H129="ปริญญาตรี",5,[1]original_ver!H129="สูงกว่าปริญญาตรี",6,[1]original_ver!H129="","")</f>
        <v>5</v>
      </c>
      <c r="H122" s="17" cm="1">
        <f t="array" ref="H122">_xlfn.IFS([1]original_ver!I129="โสด",1,[1]original_ver!I129="สมรส/อยู่ด้วยกัน",2,[1]original_ver!I129="หย่าร้าง/แยกกันอยู่",3,[1]original_ver!I129="หม้าย",4,[1]original_ver!I129="","")</f>
        <v>2</v>
      </c>
      <c r="I122" s="15">
        <v>4</v>
      </c>
      <c r="J122" s="15">
        <v>10</v>
      </c>
      <c r="K122" s="17">
        <v>1</v>
      </c>
      <c r="L122" s="17" cm="1">
        <f t="array" ref="L122">_xlfn.IFS([1]original_ver!M129="กู้ยืม",1,[1]original_ver!M129="ไม่กู้ยืม",0,[1]original_ver!M129="","")</f>
        <v>0</v>
      </c>
      <c r="M122" s="17">
        <f t="shared" si="6"/>
        <v>1</v>
      </c>
      <c r="N122" s="23">
        <v>300000</v>
      </c>
      <c r="O122" s="17" cm="1">
        <f t="array" ref="O122">_xlfn.IFS([1]original_ver!O129="ใช่",1,[1]original_ver!O129="ไม่ใช่",0,[1]original_ver!O129="","")</f>
        <v>1</v>
      </c>
      <c r="P122" s="17">
        <v>2</v>
      </c>
      <c r="Q122" s="17">
        <v>1</v>
      </c>
      <c r="R122" s="17">
        <v>45</v>
      </c>
      <c r="S122" s="17">
        <v>3000</v>
      </c>
      <c r="T122" s="17">
        <v>5.5</v>
      </c>
      <c r="U122" s="22">
        <f t="shared" si="7"/>
        <v>66.666666666666671</v>
      </c>
      <c r="V122" s="48"/>
      <c r="W122" s="48"/>
      <c r="X122" s="48"/>
      <c r="Y122" s="48"/>
      <c r="Z122" s="48"/>
      <c r="AA122" s="17">
        <v>2</v>
      </c>
      <c r="AB122" s="17">
        <v>1</v>
      </c>
      <c r="AC122" s="17">
        <v>45</v>
      </c>
      <c r="AD122" s="17">
        <v>2500</v>
      </c>
      <c r="AE122" s="17">
        <v>6</v>
      </c>
      <c r="AF122" s="27">
        <f t="shared" si="8"/>
        <v>55.555555555555557</v>
      </c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9">
        <v>1</v>
      </c>
      <c r="CE122" s="49">
        <v>1</v>
      </c>
      <c r="CF122" s="49">
        <v>1.6666666666666667</v>
      </c>
      <c r="CG122" s="49">
        <v>1</v>
      </c>
      <c r="CH122" s="49">
        <v>1</v>
      </c>
      <c r="CI122" s="17">
        <v>1</v>
      </c>
      <c r="CJ122" cm="1">
        <f t="array" ref="CJ122">_xlfn.IFS([1]original_ver!CH129="จากการเข้าร่วมกิจกรรมอบรม ที่จัดโดยโครงการเกษตรกรปราดเปรื่อง (Smart Farmer)",1,[1]original_ver!CH129="จากการเข้าร่วมกิจกรรมอบรม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ๆ",3,[1]original_ver!CH129="จากการเรียนรู้ผ่านประสบการณ์ของผู้อื่น ได้แก่ เพื่อนบ้าน พี่น้อง เพื่อน และญาติ เป็นต้น",4,[1]original_ver!CH129="ไม่ได้เข้าร่วมกิจกรรมอบรมหรือเรียนรู้ใด ๆ (ข้ามไปข้อ 33)",5)</f>
        <v>5</v>
      </c>
      <c r="CK122" s="15" t="str" cm="1">
        <f t="array" ref="CK122">_xlfn.IFS([1]original_ver!CJ129="ความรู้ทางการเกษตรและการใช้เทคโนโลยีสำหรับการผลิตในฟาร์ม",1,[1]original_ver!CJ129="การวางแผนและจัดการฟาร์ม เช่น การเก็บเกี่ยว การเงิน และการวางแผนทางการตลาด",2,[1]original_ver!CJ129="การเป็นผู้ประกอบการทางการเกษตร",3,[1]original_ver!CJ129="การเพิ่มมูลค่าผลผลิต และการแปรรูปผลผลิต (รวมถึงการพัฒนาคุณภาพผลผลิต)",4,[1]original_ver!CJ129="","")</f>
        <v/>
      </c>
      <c r="CL122" s="48"/>
      <c r="CM122" s="48"/>
      <c r="CN122" s="15" t="str" cm="1">
        <f t="array" ref="CN122">_xlfn.IFS([1]original_ver!CN129="ความรู้ทางการเกษตรและการใช้เทคโนโลยีสำหรับการผลิตในฟาร์ม",1,[1]original_ver!CN129="การวางแผนและจัดการฟาร์ม เช่น การเก็บเกี่ยว การเงิน และการวางแผนทางการตลาด",2,[1]original_ver!CN129="การเป็นผู้ประกอบการทางการเกษตร",3,[1]original_ver!CN129="การเพิ่มมูลค่าผลผลิต และการแปรรูปผลผลิต (รวมถึงการพัฒนาคุณภาพผลผลิต)",4,[1]original_ver!CN129="","")</f>
        <v/>
      </c>
      <c r="CO122" s="48"/>
      <c r="CP122" s="48"/>
      <c r="CQ122" s="15" t="str" cm="1">
        <f t="array" ref="CQ122">_xlfn.IFS([1]original_ver!CR129="ประยุกต์",1,[1]original_ver!CR129="ไม่ประยุกต์",0,[1]original_ver!CR129="","")</f>
        <v/>
      </c>
      <c r="CR122" s="15" t="str" cm="1">
        <f t="array" ref="CR122">_xlfn.IFS([1]original_ver!CS129="ประยุกต์",1,[1]original_ver!CS129="ไม่ประยุกต์",0,[1]original_ver!CS129="","")</f>
        <v/>
      </c>
      <c r="CS122" s="48"/>
      <c r="CT122" s="15" t="str" cm="1">
        <f t="array" ref="CT122">_xlfn.IFS([1]original_ver!CV129="ประยุกต์",1,[1]original_ver!CV129="ไม่ประยุกต์",0,[1]original_ver!CV129="","")</f>
        <v/>
      </c>
      <c r="CU122" s="48"/>
      <c r="CV122" s="15" t="str" cm="1">
        <f t="array" ref="CV122">_xlfn.IFS([1]original_ver!CY129="ประยุกต์",1,[1]original_ver!CY129="ไม่ประยุกต์",0,[1]original_ver!CY129="","")</f>
        <v/>
      </c>
      <c r="CW122" s="48"/>
      <c r="CX122" s="15" t="str" cm="1">
        <f t="array" ref="CX122">_xlfn.IFS([1]original_ver!DB129="ประยุกต์",1,[1]original_ver!DB129="ไม่ประยุกต์",0,[1]original_ver!DB129="","")</f>
        <v/>
      </c>
      <c r="CY122" s="48"/>
      <c r="CZ122" s="48"/>
      <c r="DA122" s="48"/>
      <c r="DB122" s="48"/>
      <c r="DC122" s="48"/>
      <c r="DD122" s="48"/>
      <c r="DE122" s="48"/>
      <c r="DF122" s="17">
        <v>2</v>
      </c>
      <c r="DG122" s="17">
        <v>2</v>
      </c>
      <c r="DH122" s="17">
        <v>1</v>
      </c>
      <c r="DI122" s="17">
        <v>2</v>
      </c>
      <c r="DJ122" s="48"/>
      <c r="DK122" s="48"/>
      <c r="DL122" s="17">
        <v>3</v>
      </c>
      <c r="DM122" s="17">
        <v>2</v>
      </c>
      <c r="DN122" s="48"/>
      <c r="DO122" s="48"/>
      <c r="DP122" s="48"/>
      <c r="DQ122" s="48"/>
      <c r="DR122" s="49">
        <v>4.5999999999999996</v>
      </c>
      <c r="DS122" s="49">
        <v>5</v>
      </c>
      <c r="DT122" s="17">
        <v>4.75</v>
      </c>
      <c r="DU122" s="49">
        <v>4.4000000000000004</v>
      </c>
      <c r="DV122" s="49">
        <v>4</v>
      </c>
      <c r="DW122" s="49">
        <v>4</v>
      </c>
      <c r="DX122" s="25">
        <v>4.5999999999999996</v>
      </c>
      <c r="DY122" s="25">
        <v>5</v>
      </c>
      <c r="DZ122" s="25">
        <v>4.75</v>
      </c>
      <c r="EA122" s="25">
        <v>4.4000000000000004</v>
      </c>
      <c r="EB122" s="25">
        <v>4</v>
      </c>
      <c r="EC122">
        <v>4</v>
      </c>
    </row>
    <row r="123" spans="1:133" hidden="1" x14ac:dyDescent="0.2">
      <c r="A123" s="15">
        <v>512</v>
      </c>
      <c r="B123" s="47" t="s">
        <v>684</v>
      </c>
      <c r="C123" cm="1">
        <f t="array" ref="C123">_xlfn.IFS([1]original_ver!D131="Participant",1,[1]original_ver!D131="Non-Participant",0,[1]original_ver!D131="","")</f>
        <v>0</v>
      </c>
      <c r="D123" s="15">
        <v>3</v>
      </c>
      <c r="E123" s="17" cm="1">
        <f t="array" ref="E123">_xlfn.IFS([1]original_ver!F131="ชาย",1,[1]original_ver!F131="หญิง",0,[1]original_ver!F131="","")</f>
        <v>1</v>
      </c>
      <c r="F123" s="15">
        <v>50</v>
      </c>
      <c r="G123" s="17" cm="1">
        <f t="array" ref="G123">_xlfn.IFS([1]original_ver!H131="ไม่มีการศึกษา",0,[1]original_ver!H131="ประถมศึกษา",1,[1]original_ver!H131="มัธยมศึกษาตอนต้น",2,[1]original_ver!H131="มัธยมศึกษาตอนปลาย",3,[1]original_ver!H131="อนุปริญญา (ปวช., ปวส., ฝึกหัดครู)",4,[1]original_ver!H131="ปริญญาตรี",5,[1]original_ver!H131="สูงกว่าปริญญาตรี",6,[1]original_ver!H131="","")</f>
        <v>4</v>
      </c>
      <c r="H123" s="17" cm="1">
        <f t="array" ref="H123">_xlfn.IFS([1]original_ver!I131="โสด",1,[1]original_ver!I131="สมรส/อยู่ด้วยกัน",2,[1]original_ver!I131="หย่าร้าง/แยกกันอยู่",3,[1]original_ver!I131="หม้าย",4,[1]original_ver!I131="","")</f>
        <v>2</v>
      </c>
      <c r="I123" s="15">
        <v>4</v>
      </c>
      <c r="J123" s="15">
        <v>40</v>
      </c>
      <c r="K123" s="17" cm="1">
        <f t="array" ref="K123">_xlfn.IFS([1]original_ver!L131="ใช่",1,[1]original_ver!L131="ไม่ใช่",0,[1]original_ver!L131="","")</f>
        <v>0</v>
      </c>
      <c r="L123" s="17" cm="1">
        <f t="array" ref="L123">_xlfn.IFS([1]original_ver!M131="กู้ยืม",1,[1]original_ver!M131="ไม่กู้ยืม",0,[1]original_ver!M131="","")</f>
        <v>0</v>
      </c>
      <c r="M123" s="17">
        <f t="shared" si="6"/>
        <v>1</v>
      </c>
      <c r="N123" s="23" t="s">
        <v>685</v>
      </c>
      <c r="O123" s="17" cm="1">
        <f t="array" ref="O123">_xlfn.IFS([1]original_ver!O131="ใช่",1,[1]original_ver!O131="ไม่ใช่",0,[1]original_ver!O131="","")</f>
        <v>1</v>
      </c>
      <c r="P123" s="17">
        <v>1</v>
      </c>
      <c r="Q123" s="17">
        <v>1</v>
      </c>
      <c r="R123" s="17">
        <v>5</v>
      </c>
      <c r="S123" s="55">
        <v>3000</v>
      </c>
      <c r="T123" s="53">
        <v>13.5</v>
      </c>
      <c r="U123" s="20">
        <f t="shared" si="7"/>
        <v>600</v>
      </c>
      <c r="V123" s="48"/>
      <c r="W123" s="48"/>
      <c r="X123" s="48"/>
      <c r="Y123" s="48"/>
      <c r="Z123" s="48"/>
      <c r="AA123" s="17">
        <v>1</v>
      </c>
      <c r="AB123" s="17">
        <v>1</v>
      </c>
      <c r="AC123" s="17">
        <v>5</v>
      </c>
      <c r="AD123" s="55">
        <v>3000</v>
      </c>
      <c r="AE123" s="57">
        <v>15.5</v>
      </c>
      <c r="AF123" s="27">
        <f t="shared" si="8"/>
        <v>600</v>
      </c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9">
        <v>2</v>
      </c>
      <c r="CE123" s="49">
        <v>1</v>
      </c>
      <c r="CF123" s="49">
        <v>1</v>
      </c>
      <c r="CG123" s="49">
        <v>1</v>
      </c>
      <c r="CH123" s="49">
        <v>1</v>
      </c>
      <c r="CI123" s="17">
        <v>1</v>
      </c>
      <c r="CJ123" cm="1">
        <f t="array" ref="CJ123">_xlfn.IFS([1]original_ver!CH131="จากการเข้าร่วมกิจกรรมอบรม ที่จัดโดยโครงการเกษตรกรปราดเปรื่อง (Smart Farmer)",1,[1]original_ver!CH131="จากการเข้าร่วมกิจกรรมอบรม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ๆ",3,[1]original_ver!CH131="จากการเรียนรู้ผ่านประสบการณ์ของผู้อื่น ได้แก่ เพื่อนบ้าน พี่น้อง เพื่อน และญาติ เป็นต้น",4,[1]original_ver!CH131="ไม่ได้เข้าร่วมกิจกรรมอบรมหรือเรียนรู้ใด ๆ (ข้ามไปข้อ 33)",5)</f>
        <v>4</v>
      </c>
      <c r="CK123" s="15" cm="1">
        <f t="array" ref="CK123">_xlfn.IFS([1]original_ver!CJ131="ความรู้ทางการเกษตรและการใช้เทคโนโลยีสำหรับการผลิตในฟาร์ม",1,[1]original_ver!CJ131="การวางแผนและจัดการฟาร์ม เช่น การเก็บเกี่ยว การเงิน และการวางแผนทางการตลาด",2,[1]original_ver!CJ131="การเป็นผู้ประกอบการทางการเกษตร",3,[1]original_ver!CJ131="การเพิ่มมูลค่าผลผลิต และการแปรรูปผลผลิต (รวมถึงการพัฒนาคุณภาพผลผลิต)",4,[1]original_ver!CJ131="","")</f>
        <v>3</v>
      </c>
      <c r="CL123" s="17">
        <v>10</v>
      </c>
      <c r="CM123" s="17">
        <v>1</v>
      </c>
      <c r="CN123" s="15" cm="1">
        <f t="array" ref="CN123">_xlfn.IFS([1]original_ver!CN131="ความรู้ทางการเกษตรและการใช้เทคโนโลยีสำหรับการผลิตในฟาร์ม",1,[1]original_ver!CN131="การวางแผนและจัดการฟาร์ม เช่น การเก็บเกี่ยว การเงิน และการวางแผนทางการตลาด",2,[1]original_ver!CN131="การเป็นผู้ประกอบการทางการเกษตร",3,[1]original_ver!CN131="การเพิ่มมูลค่าผลผลิต และการแปรรูปผลผลิต (รวมถึงการพัฒนาคุณภาพผลผลิต)",4,[1]original_ver!CN131="","")</f>
        <v>1</v>
      </c>
      <c r="CO123" s="17">
        <v>2</v>
      </c>
      <c r="CP123" s="17">
        <v>1</v>
      </c>
      <c r="CQ123" s="15" cm="1">
        <f t="array" ref="CQ123">_xlfn.IFS([1]original_ver!CR131="ประยุกต์",1,[1]original_ver!CR131="ไม่ประยุกต์",0,[1]original_ver!CR131="","")</f>
        <v>1</v>
      </c>
      <c r="CR123" s="15" cm="1">
        <f t="array" ref="CR123">_xlfn.IFS([1]original_ver!CS131="ประยุกต์",1,[1]original_ver!CS131="ไม่ประยุกต์",0,[1]original_ver!CS131="","")</f>
        <v>0</v>
      </c>
      <c r="CS123" s="17">
        <v>5</v>
      </c>
      <c r="CT123" s="15" cm="1">
        <f t="array" ref="CT123">_xlfn.IFS([1]original_ver!CV131="ประยุกต์",1,[1]original_ver!CV131="ไม่ประยุกต์",0,[1]original_ver!CV131="","")</f>
        <v>1</v>
      </c>
      <c r="CU123" s="48"/>
      <c r="CV123" s="15" cm="1">
        <f t="array" ref="CV123">_xlfn.IFS([1]original_ver!CY131="ประยุกต์",1,[1]original_ver!CY131="ไม่ประยุกต์",0,[1]original_ver!CY131="","")</f>
        <v>1</v>
      </c>
      <c r="CW123" s="48"/>
      <c r="CX123" s="15" cm="1">
        <f t="array" ref="CX123">_xlfn.IFS([1]original_ver!DB131="ประยุกต์",1,[1]original_ver!DB131="ไม่ประยุกต์",0,[1]original_ver!DB131="","")</f>
        <v>1</v>
      </c>
      <c r="CY123" s="48"/>
      <c r="CZ123" s="48"/>
      <c r="DA123" s="48"/>
      <c r="DB123" s="48"/>
      <c r="DC123" s="48"/>
      <c r="DD123" s="48"/>
      <c r="DE123" s="48"/>
      <c r="DF123" s="17">
        <v>3</v>
      </c>
      <c r="DG123" s="17">
        <v>2</v>
      </c>
      <c r="DH123" s="17">
        <v>2</v>
      </c>
      <c r="DI123" s="17">
        <v>2</v>
      </c>
      <c r="DJ123" s="17">
        <v>1</v>
      </c>
      <c r="DK123" s="17">
        <v>2</v>
      </c>
      <c r="DL123" s="17">
        <v>3</v>
      </c>
      <c r="DM123" s="17">
        <v>2</v>
      </c>
      <c r="DN123" s="48"/>
      <c r="DO123" s="48"/>
      <c r="DP123" s="48"/>
      <c r="DQ123" s="48"/>
      <c r="DR123" s="49">
        <v>3.4</v>
      </c>
      <c r="DS123" s="49">
        <v>3</v>
      </c>
      <c r="DT123" s="17">
        <v>3.25</v>
      </c>
      <c r="DU123" s="49">
        <v>3</v>
      </c>
      <c r="DV123" s="49">
        <v>3</v>
      </c>
      <c r="DW123" s="49">
        <v>3.25</v>
      </c>
      <c r="DX123" s="25">
        <v>3.4</v>
      </c>
      <c r="DY123" s="25">
        <v>4</v>
      </c>
      <c r="DZ123" s="25">
        <v>4.25</v>
      </c>
      <c r="EA123" s="25">
        <v>4</v>
      </c>
      <c r="EB123" s="25">
        <v>4</v>
      </c>
      <c r="EC123">
        <v>4.25</v>
      </c>
    </row>
    <row r="124" spans="1:133" hidden="1" x14ac:dyDescent="0.2">
      <c r="A124" s="15">
        <v>513</v>
      </c>
      <c r="B124" s="50" t="s">
        <v>686</v>
      </c>
      <c r="C124" cm="1">
        <f t="array" ref="C124">_xlfn.IFS([1]original_ver!D132="Participant",1,[1]original_ver!D132="Non-Participant",0,[1]original_ver!D132="","")</f>
        <v>0</v>
      </c>
      <c r="D124" s="15">
        <v>3</v>
      </c>
      <c r="E124" s="17" cm="1">
        <f t="array" ref="E124">_xlfn.IFS([1]original_ver!F132="ชาย",1,[1]original_ver!F132="หญิง",0,[1]original_ver!F132="","")</f>
        <v>1</v>
      </c>
      <c r="F124" s="15">
        <v>48</v>
      </c>
      <c r="G124" s="17" cm="1">
        <f t="array" ref="G124">_xlfn.IFS([1]original_ver!H132="ไม่มีการศึกษา",0,[1]original_ver!H132="ประถมศึกษา",1,[1]original_ver!H132="มัธยมศึกษาตอนต้น",2,[1]original_ver!H132="มัธยมศึกษาตอนปลาย",3,[1]original_ver!H132="อนุปริญญา (ปวช., ปวส., ฝึกหัดครู)",4,[1]original_ver!H132="ปริญญาตรี",5,[1]original_ver!H132="สูงกว่าปริญญาตรี",6,[1]original_ver!H132="","")</f>
        <v>0</v>
      </c>
      <c r="H124" s="17" cm="1">
        <f t="array" ref="H124">_xlfn.IFS([1]original_ver!I132="โสด",1,[1]original_ver!I132="สมรส/อยู่ด้วยกัน",2,[1]original_ver!I132="หย่าร้าง/แยกกันอยู่",3,[1]original_ver!I132="หม้าย",4,[1]original_ver!I132="","")</f>
        <v>2</v>
      </c>
      <c r="I124" s="15">
        <v>3</v>
      </c>
      <c r="J124" s="15">
        <v>5</v>
      </c>
      <c r="K124" s="17" cm="1">
        <f t="array" ref="K124">_xlfn.IFS([1]original_ver!L132="ใช่",1,[1]original_ver!L132="ไม่ใช่",0,[1]original_ver!L132="","")</f>
        <v>0</v>
      </c>
      <c r="L124" s="17" cm="1">
        <f t="array" ref="L124">_xlfn.IFS([1]original_ver!M132="กู้ยืม",1,[1]original_ver!M132="ไม่กู้ยืม",0,[1]original_ver!M132="","")</f>
        <v>0</v>
      </c>
      <c r="M124" s="17">
        <f t="shared" si="6"/>
        <v>1</v>
      </c>
      <c r="N124" s="54">
        <v>400000</v>
      </c>
      <c r="O124" s="17" cm="1">
        <f t="array" ref="O124">_xlfn.IFS([1]original_ver!O132="ใช่",1,[1]original_ver!O132="ไม่ใช่",0,[1]original_ver!O132="","")</f>
        <v>1</v>
      </c>
      <c r="P124" s="17">
        <v>8</v>
      </c>
      <c r="Q124" s="17">
        <v>1</v>
      </c>
      <c r="R124" s="17">
        <v>1</v>
      </c>
      <c r="S124" s="55">
        <v>1000</v>
      </c>
      <c r="T124" s="17">
        <v>70</v>
      </c>
      <c r="U124" s="22">
        <f t="shared" si="7"/>
        <v>1000</v>
      </c>
      <c r="V124" s="48"/>
      <c r="W124" s="48"/>
      <c r="X124" s="48"/>
      <c r="Y124" s="48"/>
      <c r="Z124" s="48"/>
      <c r="AA124" s="17">
        <v>8</v>
      </c>
      <c r="AB124" s="17">
        <v>1</v>
      </c>
      <c r="AC124" s="17">
        <v>1</v>
      </c>
      <c r="AD124" s="55">
        <v>1000</v>
      </c>
      <c r="AE124" s="17">
        <v>50</v>
      </c>
      <c r="AF124" s="27">
        <f t="shared" si="8"/>
        <v>1000</v>
      </c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9">
        <v>2</v>
      </c>
      <c r="CE124" s="49">
        <v>1.3333333333333333</v>
      </c>
      <c r="CF124" s="49">
        <v>1</v>
      </c>
      <c r="CG124" s="49">
        <v>1</v>
      </c>
      <c r="CH124" s="49">
        <v>3.5</v>
      </c>
      <c r="CI124" s="17">
        <v>1</v>
      </c>
      <c r="CJ124" cm="1">
        <f t="array" ref="CJ124">_xlfn.IFS([1]original_ver!CH132="จากการเข้าร่วมกิจกรรมอบรม ที่จัดโดยโครงการเกษตรกรปราดเปรื่อง (Smart Farmer)",1,[1]original_ver!CH132="จากการเข้าร่วมกิจกรรมอบรม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ๆ",3,[1]original_ver!CH132="จากการเรียนรู้ผ่านประสบการณ์ของผู้อื่น ได้แก่ เพื่อนบ้าน พี่น้อง เพื่อน และญาติ เป็นต้น",4,[1]original_ver!CH132="ไม่ได้เข้าร่วมกิจกรรมอบรมหรือเรียนรู้ใด ๆ (ข้ามไปข้อ 33)",5)</f>
        <v>4</v>
      </c>
      <c r="CK124" s="15" cm="1">
        <f t="array" ref="CK124">_xlfn.IFS([1]original_ver!CJ132="ความรู้ทางการเกษตรและการใช้เทคโนโลยีสำหรับการผลิตในฟาร์ม",1,[1]original_ver!CJ132="การวางแผนและจัดการฟาร์ม เช่น การเก็บเกี่ยว การเงิน และการวางแผนทางการตลาด",2,[1]original_ver!CJ132="การเป็นผู้ประกอบการทางการเกษตร",3,[1]original_ver!CJ132="การเพิ่มมูลค่าผลผลิต และการแปรรูปผลผลิต (รวมถึงการพัฒนาคุณภาพผลผลิต)",4,[1]original_ver!CJ132="","")</f>
        <v>1</v>
      </c>
      <c r="CL124" s="17">
        <v>10</v>
      </c>
      <c r="CM124" s="17">
        <v>1</v>
      </c>
      <c r="CN124" s="15" cm="1">
        <f t="array" ref="CN124">_xlfn.IFS([1]original_ver!CN132="ความรู้ทางการเกษตรและการใช้เทคโนโลยีสำหรับการผลิตในฟาร์ม",1,[1]original_ver!CN132="การวางแผนและจัดการฟาร์ม เช่น การเก็บเกี่ยว การเงิน และการวางแผนทางการตลาด",2,[1]original_ver!CN132="การเป็นผู้ประกอบการทางการเกษตร",3,[1]original_ver!CN132="การเพิ่มมูลค่าผลผลิต และการแปรรูปผลผลิต (รวมถึงการพัฒนาคุณภาพผลผลิต)",4,[1]original_ver!CN132="","")</f>
        <v>4</v>
      </c>
      <c r="CO124" s="17">
        <v>0</v>
      </c>
      <c r="CP124" s="17">
        <v>1</v>
      </c>
      <c r="CQ124" s="15" cm="1">
        <f t="array" ref="CQ124">_xlfn.IFS([1]original_ver!CR132="ประยุกต์",1,[1]original_ver!CR132="ไม่ประยุกต์",0,[1]original_ver!CR132="","")</f>
        <v>1</v>
      </c>
      <c r="CR124" s="15" cm="1">
        <f t="array" ref="CR124">_xlfn.IFS([1]original_ver!CS132="ประยุกต์",1,[1]original_ver!CS132="ไม่ประยุกต์",0,[1]original_ver!CS132="","")</f>
        <v>1</v>
      </c>
      <c r="CS124" s="48"/>
      <c r="CT124" s="15" cm="1">
        <f t="array" ref="CT124">_xlfn.IFS([1]original_ver!CV132="ประยุกต์",1,[1]original_ver!CV132="ไม่ประยุกต์",0,[1]original_ver!CV132="","")</f>
        <v>1</v>
      </c>
      <c r="CU124" s="48"/>
      <c r="CV124" s="15" cm="1">
        <f t="array" ref="CV124">_xlfn.IFS([1]original_ver!CY132="ประยุกต์",1,[1]original_ver!CY132="ไม่ประยุกต์",0,[1]original_ver!CY132="","")</f>
        <v>1</v>
      </c>
      <c r="CW124" s="48"/>
      <c r="CX124" s="15" cm="1">
        <f t="array" ref="CX124">_xlfn.IFS([1]original_ver!DB132="ประยุกต์",1,[1]original_ver!DB132="ไม่ประยุกต์",0,[1]original_ver!DB132="","")</f>
        <v>0</v>
      </c>
      <c r="CY124" s="17">
        <v>3</v>
      </c>
      <c r="CZ124" s="17"/>
      <c r="DA124" s="17"/>
      <c r="DB124" s="17"/>
      <c r="DC124" s="17"/>
      <c r="DD124" s="17"/>
      <c r="DE124" s="17"/>
      <c r="DF124" s="17">
        <v>1</v>
      </c>
      <c r="DG124" s="17">
        <v>2</v>
      </c>
      <c r="DH124" s="17">
        <v>2</v>
      </c>
      <c r="DI124" s="17">
        <v>2</v>
      </c>
      <c r="DJ124" s="17">
        <v>3</v>
      </c>
      <c r="DK124" s="17">
        <v>2</v>
      </c>
      <c r="DL124" s="17">
        <v>3</v>
      </c>
      <c r="DM124" s="17">
        <v>2</v>
      </c>
      <c r="DN124" s="48"/>
      <c r="DO124" s="48"/>
      <c r="DP124" s="48"/>
      <c r="DQ124" s="48"/>
      <c r="DR124" s="49">
        <v>2.8</v>
      </c>
      <c r="DS124" s="49">
        <v>2</v>
      </c>
      <c r="DT124" s="17">
        <v>2.25</v>
      </c>
      <c r="DU124" s="49">
        <v>2</v>
      </c>
      <c r="DV124" s="49">
        <v>2</v>
      </c>
      <c r="DW124" s="49">
        <v>2.5</v>
      </c>
      <c r="DX124" s="25">
        <v>2.8</v>
      </c>
      <c r="DY124" s="25">
        <v>3</v>
      </c>
      <c r="DZ124" s="25">
        <v>2.25</v>
      </c>
      <c r="EA124" s="25">
        <v>2</v>
      </c>
      <c r="EB124" s="25">
        <v>2</v>
      </c>
      <c r="EC124">
        <v>2.5</v>
      </c>
    </row>
    <row r="125" spans="1:133" hidden="1" x14ac:dyDescent="0.2">
      <c r="A125" s="15">
        <v>514</v>
      </c>
      <c r="B125" s="47" t="s">
        <v>687</v>
      </c>
      <c r="C125" cm="1">
        <f t="array" ref="C125">_xlfn.IFS([1]original_ver!D133="Participant",1,[1]original_ver!D133="Non-Participant",0,[1]original_ver!D133="","")</f>
        <v>0</v>
      </c>
      <c r="D125" s="15">
        <v>3</v>
      </c>
      <c r="E125" s="17" cm="1">
        <f t="array" ref="E125">_xlfn.IFS([1]original_ver!F133="ชาย",1,[1]original_ver!F133="หญิง",0,[1]original_ver!F133="","")</f>
        <v>0</v>
      </c>
      <c r="F125" s="15">
        <v>45</v>
      </c>
      <c r="G125" s="17" cm="1">
        <f t="array" ref="G125">_xlfn.IFS([1]original_ver!H133="ไม่มีการศึกษา",0,[1]original_ver!H133="ประถมศึกษา",1,[1]original_ver!H133="มัธยมศึกษาตอนต้น",2,[1]original_ver!H133="มัธยมศึกษาตอนปลาย",3,[1]original_ver!H133="อนุปริญญา (ปวช., ปวส., ฝึกหัดครู)",4,[1]original_ver!H133="ปริญญาตรี",5,[1]original_ver!H133="สูงกว่าปริญญาตรี",6,[1]original_ver!H133="","")</f>
        <v>5</v>
      </c>
      <c r="H125" s="17" cm="1">
        <f t="array" ref="H125">_xlfn.IFS([1]original_ver!I133="โสด",1,[1]original_ver!I133="สมรส/อยู่ด้วยกัน",2,[1]original_ver!I133="หย่าร้าง/แยกกันอยู่",3,[1]original_ver!I133="หม้าย",4,[1]original_ver!I133="","")</f>
        <v>2</v>
      </c>
      <c r="I125" s="15">
        <v>3</v>
      </c>
      <c r="J125" s="15">
        <v>10</v>
      </c>
      <c r="K125" s="17" cm="1">
        <f t="array" ref="K125">_xlfn.IFS([1]original_ver!L133="ใช่",1,[1]original_ver!L133="ไม่ใช่",0,[1]original_ver!L133="","")</f>
        <v>0</v>
      </c>
      <c r="L125" s="17" cm="1">
        <f t="array" ref="L125">_xlfn.IFS([1]original_ver!M133="กู้ยืม",1,[1]original_ver!M133="ไม่กู้ยืม",0,[1]original_ver!M133="","")</f>
        <v>1</v>
      </c>
      <c r="M125" s="17">
        <f t="shared" si="6"/>
        <v>1</v>
      </c>
      <c r="N125" s="23">
        <v>400000</v>
      </c>
      <c r="O125" s="17" cm="1">
        <f t="array" ref="O125">_xlfn.IFS([1]original_ver!O133="ใช่",1,[1]original_ver!O133="ไม่ใช่",0,[1]original_ver!O133="","")</f>
        <v>1</v>
      </c>
      <c r="P125" s="17">
        <v>1</v>
      </c>
      <c r="Q125" s="17">
        <v>1</v>
      </c>
      <c r="R125" s="17">
        <v>16</v>
      </c>
      <c r="S125" s="17">
        <v>3000</v>
      </c>
      <c r="T125" s="53">
        <v>18</v>
      </c>
      <c r="U125" s="20">
        <f t="shared" si="7"/>
        <v>187.5</v>
      </c>
      <c r="V125" s="48"/>
      <c r="W125" s="48"/>
      <c r="X125" s="48"/>
      <c r="Y125" s="48"/>
      <c r="Z125" s="48"/>
      <c r="AA125" s="17">
        <v>1</v>
      </c>
      <c r="AB125" s="17">
        <v>1</v>
      </c>
      <c r="AC125" s="17">
        <v>16</v>
      </c>
      <c r="AD125" s="17">
        <v>2600</v>
      </c>
      <c r="AE125" s="18">
        <v>15.6</v>
      </c>
      <c r="AF125" s="27">
        <f t="shared" si="8"/>
        <v>162.5</v>
      </c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9">
        <v>2</v>
      </c>
      <c r="CE125" s="49">
        <v>2.6666666666666665</v>
      </c>
      <c r="CF125" s="49">
        <v>2</v>
      </c>
      <c r="CG125" s="49">
        <v>2</v>
      </c>
      <c r="CH125" s="49">
        <v>2</v>
      </c>
      <c r="CI125" s="17">
        <v>2</v>
      </c>
      <c r="CJ125" cm="1">
        <f t="array" ref="CJ125">_xlfn.IFS([1]original_ver!CH133="จากการเข้าร่วมกิจกรรมอบรม ที่จัดโดยโครงการเกษตรกรปราดเปรื่อง (Smart Farmer)",1,[1]original_ver!CH133="จากการเข้าร่วมกิจกรรมอบรม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ๆ",3,[1]original_ver!CH133="จากการเรียนรู้ผ่านประสบการณ์ของผู้อื่น ได้แก่ เพื่อนบ้าน พี่น้อง เพื่อน และญาติ เป็นต้น",4,[1]original_ver!CH133="ไม่ได้เข้าร่วมกิจกรรมอบรมหรือเรียนรู้ใด ๆ (ข้ามไปข้อ 33)",5)</f>
        <v>5</v>
      </c>
      <c r="CK125" s="15" t="str" cm="1">
        <f t="array" ref="CK125">_xlfn.IFS([1]original_ver!CJ133="ความรู้ทางการเกษตรและการใช้เทคโนโลยีสำหรับการผลิตในฟาร์ม",1,[1]original_ver!CJ133="การวางแผนและจัดการฟาร์ม เช่น การเก็บเกี่ยว การเงิน และการวางแผนทางการตลาด",2,[1]original_ver!CJ133="การเป็นผู้ประกอบการทางการเกษตร",3,[1]original_ver!CJ133="การเพิ่มมูลค่าผลผลิต และการแปรรูปผลผลิต (รวมถึงการพัฒนาคุณภาพผลผลิต)",4,[1]original_ver!CJ133="","")</f>
        <v/>
      </c>
      <c r="CL125" s="48"/>
      <c r="CM125" s="48"/>
      <c r="CN125" s="15" t="str" cm="1">
        <f t="array" ref="CN125">_xlfn.IFS([1]original_ver!CN133="ความรู้ทางการเกษตรและการใช้เทคโนโลยีสำหรับการผลิตในฟาร์ม",1,[1]original_ver!CN133="การวางแผนและจัดการฟาร์ม เช่น การเก็บเกี่ยว การเงิน และการวางแผนทางการตลาด",2,[1]original_ver!CN133="การเป็นผู้ประกอบการทางการเกษตร",3,[1]original_ver!CN133="การเพิ่มมูลค่าผลผลิต และการแปรรูปผลผลิต (รวมถึงการพัฒนาคุณภาพผลผลิต)",4,[1]original_ver!CN133="","")</f>
        <v/>
      </c>
      <c r="CO125" s="48"/>
      <c r="CP125" s="48"/>
      <c r="CQ125" s="15" t="str" cm="1">
        <f t="array" ref="CQ125">_xlfn.IFS([1]original_ver!CR133="ประยุกต์",1,[1]original_ver!CR133="ไม่ประยุกต์",0,[1]original_ver!CR133="","")</f>
        <v/>
      </c>
      <c r="CR125" s="15" t="str" cm="1">
        <f t="array" ref="CR125">_xlfn.IFS([1]original_ver!CS133="ประยุกต์",1,[1]original_ver!CS133="ไม่ประยุกต์",0,[1]original_ver!CS133="","")</f>
        <v/>
      </c>
      <c r="CS125" s="48"/>
      <c r="CT125" s="15" t="str" cm="1">
        <f t="array" ref="CT125">_xlfn.IFS([1]original_ver!CV133="ประยุกต์",1,[1]original_ver!CV133="ไม่ประยุกต์",0,[1]original_ver!CV133="","")</f>
        <v/>
      </c>
      <c r="CU125" s="48"/>
      <c r="CV125" s="15" t="str" cm="1">
        <f t="array" ref="CV125">_xlfn.IFS([1]original_ver!CY133="ประยุกต์",1,[1]original_ver!CY133="ไม่ประยุกต์",0,[1]original_ver!CY133="","")</f>
        <v/>
      </c>
      <c r="CW125" s="48"/>
      <c r="CX125" s="15" t="str" cm="1">
        <f t="array" ref="CX125">_xlfn.IFS([1]original_ver!DB133="ประยุกต์",1,[1]original_ver!DB133="ไม่ประยุกต์",0,[1]original_ver!DB133="","")</f>
        <v/>
      </c>
      <c r="CY125" s="48"/>
      <c r="CZ125" s="48"/>
      <c r="DA125" s="48"/>
      <c r="DB125" s="48"/>
      <c r="DC125" s="48"/>
      <c r="DD125" s="48"/>
      <c r="DE125" s="48"/>
      <c r="DF125" s="17">
        <v>2</v>
      </c>
      <c r="DG125" s="17">
        <v>4</v>
      </c>
      <c r="DH125" s="17">
        <v>1</v>
      </c>
      <c r="DI125" s="17">
        <v>4</v>
      </c>
      <c r="DJ125" s="17">
        <v>3</v>
      </c>
      <c r="DK125" s="17">
        <v>4</v>
      </c>
      <c r="DL125" s="17">
        <v>3</v>
      </c>
      <c r="DM125" s="17">
        <v>4</v>
      </c>
      <c r="DN125" s="48"/>
      <c r="DO125" s="48"/>
      <c r="DP125" s="48"/>
      <c r="DQ125" s="48"/>
      <c r="DR125" s="49">
        <v>3</v>
      </c>
      <c r="DS125" s="49">
        <v>3</v>
      </c>
      <c r="DT125" s="17">
        <v>3</v>
      </c>
      <c r="DU125" s="49">
        <v>3</v>
      </c>
      <c r="DV125" s="49">
        <v>3</v>
      </c>
      <c r="DW125" s="49">
        <v>3</v>
      </c>
      <c r="DX125" s="25">
        <v>3.8</v>
      </c>
      <c r="DY125" s="25">
        <v>3.6666666666666665</v>
      </c>
      <c r="DZ125" s="25">
        <v>3.25</v>
      </c>
      <c r="EA125" s="25">
        <v>3.4</v>
      </c>
      <c r="EB125" s="25">
        <v>3</v>
      </c>
      <c r="EC125">
        <v>3</v>
      </c>
    </row>
    <row r="126" spans="1:133" hidden="1" x14ac:dyDescent="0.2">
      <c r="A126" s="15">
        <v>515</v>
      </c>
      <c r="B126" s="47" t="s">
        <v>687</v>
      </c>
      <c r="C126" cm="1">
        <f t="array" ref="C126">_xlfn.IFS([1]original_ver!D134="Participant",1,[1]original_ver!D134="Non-Participant",0,[1]original_ver!D134="","")</f>
        <v>0</v>
      </c>
      <c r="D126" s="15">
        <v>3</v>
      </c>
      <c r="E126" s="17" cm="1">
        <f t="array" ref="E126">_xlfn.IFS([1]original_ver!F134="ชาย",1,[1]original_ver!F134="หญิง",0,[1]original_ver!F134="","")</f>
        <v>0</v>
      </c>
      <c r="F126" s="15">
        <v>50</v>
      </c>
      <c r="G126" s="17" cm="1">
        <f t="array" ref="G126">_xlfn.IFS([1]original_ver!H134="ไม่มีการศึกษา",0,[1]original_ver!H134="ประถมศึกษา",1,[1]original_ver!H134="มัธยมศึกษาตอนต้น",2,[1]original_ver!H134="มัธยมศึกษาตอนปลาย",3,[1]original_ver!H134="อนุปริญญา (ปวช., ปวส., ฝึกหัดครู)",4,[1]original_ver!H134="ปริญญาตรี",5,[1]original_ver!H134="สูงกว่าปริญญาตรี",6,[1]original_ver!H134="","")</f>
        <v>1</v>
      </c>
      <c r="H126" s="17" cm="1">
        <f t="array" ref="H126">_xlfn.IFS([1]original_ver!I134="โสด",1,[1]original_ver!I134="สมรส/อยู่ด้วยกัน",2,[1]original_ver!I134="หย่าร้าง/แยกกันอยู่",3,[1]original_ver!I134="หม้าย",4,[1]original_ver!I134="","")</f>
        <v>1</v>
      </c>
      <c r="I126" s="15">
        <v>2</v>
      </c>
      <c r="J126" s="15">
        <v>10</v>
      </c>
      <c r="K126" s="17" cm="1">
        <f t="array" ref="K126">_xlfn.IFS([1]original_ver!L134="ใช่",1,[1]original_ver!L134="ไม่ใช่",0,[1]original_ver!L134="","")</f>
        <v>0</v>
      </c>
      <c r="L126" s="17" cm="1">
        <f t="array" ref="L126">_xlfn.IFS([1]original_ver!M134="กู้ยืม",1,[1]original_ver!M134="ไม่กู้ยืม",0,[1]original_ver!M134="","")</f>
        <v>1</v>
      </c>
      <c r="M126" s="17">
        <f t="shared" si="6"/>
        <v>0</v>
      </c>
      <c r="N126" s="51">
        <v>0</v>
      </c>
      <c r="O126" s="17" cm="1">
        <f t="array" ref="O126">_xlfn.IFS([1]original_ver!O134="ใช่",1,[1]original_ver!O134="ไม่ใช่",0,[1]original_ver!O134="","")</f>
        <v>1</v>
      </c>
      <c r="P126" s="17">
        <v>1</v>
      </c>
      <c r="Q126" s="17">
        <v>1</v>
      </c>
      <c r="R126" s="17">
        <v>16</v>
      </c>
      <c r="S126" s="55">
        <v>2000</v>
      </c>
      <c r="T126" s="53">
        <v>18</v>
      </c>
      <c r="U126" s="20">
        <f t="shared" si="7"/>
        <v>125</v>
      </c>
      <c r="V126" s="48"/>
      <c r="W126" s="48"/>
      <c r="X126" s="48"/>
      <c r="Y126" s="48"/>
      <c r="Z126" s="48"/>
      <c r="AA126" s="17">
        <v>1</v>
      </c>
      <c r="AB126" s="17">
        <v>1</v>
      </c>
      <c r="AC126" s="17">
        <v>16</v>
      </c>
      <c r="AD126" s="55">
        <v>2000</v>
      </c>
      <c r="AE126" s="57">
        <v>16</v>
      </c>
      <c r="AF126" s="27">
        <f t="shared" si="8"/>
        <v>125</v>
      </c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9">
        <v>1</v>
      </c>
      <c r="CE126" s="49">
        <v>1</v>
      </c>
      <c r="CF126" s="49">
        <v>1</v>
      </c>
      <c r="CG126" s="49">
        <v>2</v>
      </c>
      <c r="CH126" s="49">
        <v>1.5</v>
      </c>
      <c r="CI126" s="17">
        <v>1</v>
      </c>
      <c r="CJ126" cm="1">
        <f t="array" ref="CJ126">_xlfn.IFS([1]original_ver!CH134="จากการเข้าร่วมกิจกรรมอบรม ที่จัดโดยโครงการเกษตรกรปราดเปรื่อง (Smart Farmer)",1,[1]original_ver!CH134="จากการเข้าร่วมกิจกรรมอบรม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ๆ",3,[1]original_ver!CH134="จากการเรียนรู้ผ่านประสบการณ์ของผู้อื่น ได้แก่ เพื่อนบ้าน พี่น้อง เพื่อน และญาติ เป็นต้น",4,[1]original_ver!CH134="ไม่ได้เข้าร่วมกิจกรรมอบรมหรือเรียนรู้ใด ๆ (ข้ามไปข้อ 33)",5)</f>
        <v>4</v>
      </c>
      <c r="CK126" s="15" cm="1">
        <f t="array" ref="CK126">_xlfn.IFS([1]original_ver!CJ134="ความรู้ทางการเกษตรและการใช้เทคโนโลยีสำหรับการผลิตในฟาร์ม",1,[1]original_ver!CJ134="การวางแผนและจัดการฟาร์ม เช่น การเก็บเกี่ยว การเงิน และการวางแผนทางการตลาด",2,[1]original_ver!CJ134="การเป็นผู้ประกอบการทางการเกษตร",3,[1]original_ver!CJ134="การเพิ่มมูลค่าผลผลิต และการแปรรูปผลผลิต (รวมถึงการพัฒนาคุณภาพผลผลิต)",4,[1]original_ver!CJ134="","")</f>
        <v>2</v>
      </c>
      <c r="CL126" s="17">
        <v>10</v>
      </c>
      <c r="CM126" s="17">
        <v>1</v>
      </c>
      <c r="CN126" s="15" cm="1">
        <f t="array" ref="CN126">_xlfn.IFS([1]original_ver!CN134="ความรู้ทางการเกษตรและการใช้เทคโนโลยีสำหรับการผลิตในฟาร์ม",1,[1]original_ver!CN134="การวางแผนและจัดการฟาร์ม เช่น การเก็บเกี่ยว การเงิน และการวางแผนทางการตลาด",2,[1]original_ver!CN134="การเป็นผู้ประกอบการทางการเกษตร",3,[1]original_ver!CN134="การเพิ่มมูลค่าผลผลิต และการแปรรูปผลผลิต (รวมถึงการพัฒนาคุณภาพผลผลิต)",4,[1]original_ver!CN134="","")</f>
        <v>4</v>
      </c>
      <c r="CO126" s="17">
        <v>0</v>
      </c>
      <c r="CP126" s="17">
        <v>1</v>
      </c>
      <c r="CQ126" s="15" cm="1">
        <f t="array" ref="CQ126">_xlfn.IFS([1]original_ver!CR134="ประยุกต์",1,[1]original_ver!CR134="ไม่ประยุกต์",0,[1]original_ver!CR134="","")</f>
        <v>0</v>
      </c>
      <c r="CR126" s="15" t="str" cm="1">
        <f t="array" ref="CR126">_xlfn.IFS([1]original_ver!CS134="ประยุกต์",1,[1]original_ver!CS134="ไม่ประยุกต์",0,[1]original_ver!CS134="","")</f>
        <v/>
      </c>
      <c r="CS126" s="48"/>
      <c r="CT126" s="15" t="str" cm="1">
        <f t="array" ref="CT126">_xlfn.IFS([1]original_ver!CV134="ประยุกต์",1,[1]original_ver!CV134="ไม่ประยุกต์",0,[1]original_ver!CV134="","")</f>
        <v/>
      </c>
      <c r="CU126" s="48"/>
      <c r="CV126" s="15" t="str" cm="1">
        <f t="array" ref="CV126">_xlfn.IFS([1]original_ver!CY134="ประยุกต์",1,[1]original_ver!CY134="ไม่ประยุกต์",0,[1]original_ver!CY134="","")</f>
        <v/>
      </c>
      <c r="CW126" s="48"/>
      <c r="CX126" s="15" t="str" cm="1">
        <f t="array" ref="CX126">_xlfn.IFS([1]original_ver!DB134="ประยุกต์",1,[1]original_ver!DB134="ไม่ประยุกต์",0,[1]original_ver!DB134="","")</f>
        <v/>
      </c>
      <c r="CY126" s="48"/>
      <c r="CZ126" s="17">
        <v>0</v>
      </c>
      <c r="DA126" s="17">
        <v>0</v>
      </c>
      <c r="DB126" s="17">
        <v>1</v>
      </c>
      <c r="DC126" s="17">
        <v>0</v>
      </c>
      <c r="DD126" s="17">
        <v>0</v>
      </c>
      <c r="DE126" s="17">
        <v>0</v>
      </c>
      <c r="DF126" s="17">
        <v>1</v>
      </c>
      <c r="DG126" s="17">
        <v>2</v>
      </c>
      <c r="DH126" s="17">
        <v>2</v>
      </c>
      <c r="DI126" s="17">
        <v>2</v>
      </c>
      <c r="DJ126" s="17">
        <v>3</v>
      </c>
      <c r="DK126" s="17">
        <v>2</v>
      </c>
      <c r="DL126" s="17">
        <v>3</v>
      </c>
      <c r="DM126" s="17">
        <v>2</v>
      </c>
      <c r="DN126" s="48"/>
      <c r="DO126" s="48"/>
      <c r="DP126" s="48"/>
      <c r="DQ126" s="48"/>
      <c r="DR126" s="49">
        <v>4</v>
      </c>
      <c r="DS126" s="49">
        <v>2.6666666666666665</v>
      </c>
      <c r="DT126" s="17">
        <v>2</v>
      </c>
      <c r="DU126" s="49">
        <v>2</v>
      </c>
      <c r="DV126" s="49">
        <v>2</v>
      </c>
      <c r="DW126" s="49">
        <v>2</v>
      </c>
      <c r="DX126" s="25">
        <v>3</v>
      </c>
      <c r="DY126" s="25">
        <v>2.3333333333333335</v>
      </c>
      <c r="DZ126" s="25">
        <v>2</v>
      </c>
      <c r="EA126" s="25">
        <v>2</v>
      </c>
      <c r="EB126" s="25">
        <v>2</v>
      </c>
      <c r="EC126">
        <v>2</v>
      </c>
    </row>
    <row r="127" spans="1:133" hidden="1" x14ac:dyDescent="0.2">
      <c r="A127" s="15">
        <v>516</v>
      </c>
      <c r="B127" s="47" t="s">
        <v>688</v>
      </c>
      <c r="C127" cm="1">
        <f t="array" ref="C127">_xlfn.IFS([1]original_ver!D135="Participant",1,[1]original_ver!D135="Non-Participant",0,[1]original_ver!D135="","")</f>
        <v>0</v>
      </c>
      <c r="D127" s="15">
        <v>3</v>
      </c>
      <c r="E127" s="17" cm="1">
        <f t="array" ref="E127">_xlfn.IFS([1]original_ver!F135="ชาย",1,[1]original_ver!F135="หญิง",0,[1]original_ver!F135="","")</f>
        <v>1</v>
      </c>
      <c r="F127" s="15">
        <v>60</v>
      </c>
      <c r="G127" s="17" cm="1">
        <f t="array" ref="G127">_xlfn.IFS([1]original_ver!H135="ไม่มีการศึกษา",0,[1]original_ver!H135="ประถมศึกษา",1,[1]original_ver!H135="มัธยมศึกษาตอนต้น",2,[1]original_ver!H135="มัธยมศึกษาตอนปลาย",3,[1]original_ver!H135="อนุปริญญา (ปวช., ปวส., ฝึกหัดครู)",4,[1]original_ver!H135="ปริญญาตรี",5,[1]original_ver!H135="สูงกว่าปริญญาตรี",6,[1]original_ver!H135="","")</f>
        <v>1</v>
      </c>
      <c r="H127" s="17" cm="1">
        <f t="array" ref="H127">_xlfn.IFS([1]original_ver!I135="โสด",1,[1]original_ver!I135="สมรส/อยู่ด้วยกัน",2,[1]original_ver!I135="หย่าร้าง/แยกกันอยู่",3,[1]original_ver!I135="หม้าย",4,[1]original_ver!I135="","")</f>
        <v>2</v>
      </c>
      <c r="I127" s="15">
        <v>3</v>
      </c>
      <c r="J127" s="15">
        <v>50</v>
      </c>
      <c r="K127" s="17" cm="1">
        <f t="array" ref="K127">_xlfn.IFS([1]original_ver!L135="ใช่",1,[1]original_ver!L135="ไม่ใช่",0,[1]original_ver!L135="","")</f>
        <v>0</v>
      </c>
      <c r="L127" s="17" cm="1">
        <f t="array" ref="L127">_xlfn.IFS([1]original_ver!M135="กู้ยืม",1,[1]original_ver!M135="ไม่กู้ยืม",0,[1]original_ver!M135="","")</f>
        <v>0</v>
      </c>
      <c r="M127" s="17">
        <f t="shared" si="6"/>
        <v>0</v>
      </c>
      <c r="N127" s="51">
        <v>0</v>
      </c>
      <c r="O127" s="17" cm="1">
        <f t="array" ref="O127">_xlfn.IFS([1]original_ver!O135="ใช่",1,[1]original_ver!O135="ไม่ใช่",0,[1]original_ver!O135="","")</f>
        <v>1</v>
      </c>
      <c r="P127" s="17">
        <v>1</v>
      </c>
      <c r="Q127" s="17">
        <v>1</v>
      </c>
      <c r="R127" s="17">
        <v>16</v>
      </c>
      <c r="S127" s="55">
        <v>2000</v>
      </c>
      <c r="T127" s="53">
        <v>18</v>
      </c>
      <c r="U127" s="20">
        <f t="shared" si="7"/>
        <v>125</v>
      </c>
      <c r="V127" s="48"/>
      <c r="W127" s="48"/>
      <c r="X127" s="48"/>
      <c r="Y127" s="48"/>
      <c r="Z127" s="48"/>
      <c r="AA127" s="17">
        <v>1</v>
      </c>
      <c r="AB127" s="17">
        <v>1</v>
      </c>
      <c r="AC127" s="17">
        <v>16</v>
      </c>
      <c r="AD127" s="55">
        <v>2000</v>
      </c>
      <c r="AE127" s="57">
        <v>16</v>
      </c>
      <c r="AF127" s="27">
        <f t="shared" si="8"/>
        <v>125</v>
      </c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9">
        <v>1</v>
      </c>
      <c r="CE127" s="49">
        <v>1</v>
      </c>
      <c r="CF127" s="49">
        <v>1</v>
      </c>
      <c r="CG127" s="49">
        <v>2</v>
      </c>
      <c r="CH127" s="49">
        <v>1.5</v>
      </c>
      <c r="CI127" s="17">
        <v>1</v>
      </c>
      <c r="CJ127" cm="1">
        <f t="array" ref="CJ127">_xlfn.IFS([1]original_ver!CH135="จากการเข้าร่วมกิจกรรมอบรม ที่จัดโดยโครงการเกษตรกรปราดเปรื่อง (Smart Farmer)",1,[1]original_ver!CH135="จากการเข้าร่วมกิจกรรมอบรม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ๆ",3,[1]original_ver!CH135="จากการเรียนรู้ผ่านประสบการณ์ของผู้อื่น ได้แก่ เพื่อนบ้าน พี่น้อง เพื่อน และญาติ เป็นต้น",4,[1]original_ver!CH135="ไม่ได้เข้าร่วมกิจกรรมอบรมหรือเรียนรู้ใด ๆ (ข้ามไปข้อ 33)",5)</f>
        <v>4</v>
      </c>
      <c r="CK127" s="15" cm="1">
        <f t="array" ref="CK127">_xlfn.IFS([1]original_ver!CJ135="ความรู้ทางการเกษตรและการใช้เทคโนโลยีสำหรับการผลิตในฟาร์ม",1,[1]original_ver!CJ135="การวางแผนและจัดการฟาร์ม เช่น การเก็บเกี่ยว การเงิน และการวางแผนทางการตลาด",2,[1]original_ver!CJ135="การเป็นผู้ประกอบการทางการเกษตร",3,[1]original_ver!CJ135="การเพิ่มมูลค่าผลผลิต และการแปรรูปผลผลิต (รวมถึงการพัฒนาคุณภาพผลผลิต)",4,[1]original_ver!CJ135="","")</f>
        <v>2</v>
      </c>
      <c r="CL127" s="17">
        <v>10</v>
      </c>
      <c r="CM127" s="17">
        <v>1</v>
      </c>
      <c r="CN127" s="15" cm="1">
        <f t="array" ref="CN127">_xlfn.IFS([1]original_ver!CN135="ความรู้ทางการเกษตรและการใช้เทคโนโลยีสำหรับการผลิตในฟาร์ม",1,[1]original_ver!CN135="การวางแผนและจัดการฟาร์ม เช่น การเก็บเกี่ยว การเงิน และการวางแผนทางการตลาด",2,[1]original_ver!CN135="การเป็นผู้ประกอบการทางการเกษตร",3,[1]original_ver!CN135="การเพิ่มมูลค่าผลผลิต และการแปรรูปผลผลิต (รวมถึงการพัฒนาคุณภาพผลผลิต)",4,[1]original_ver!CN135="","")</f>
        <v>4</v>
      </c>
      <c r="CO127" s="17">
        <v>0</v>
      </c>
      <c r="CP127" s="17">
        <v>1</v>
      </c>
      <c r="CQ127" s="15" cm="1">
        <f t="array" ref="CQ127">_xlfn.IFS([1]original_ver!CR135="ประยุกต์",1,[1]original_ver!CR135="ไม่ประยุกต์",0,[1]original_ver!CR135="","")</f>
        <v>0</v>
      </c>
      <c r="CR127" s="15" t="str" cm="1">
        <f t="array" ref="CR127">_xlfn.IFS([1]original_ver!CS135="ประยุกต์",1,[1]original_ver!CS135="ไม่ประยุกต์",0,[1]original_ver!CS135="","")</f>
        <v/>
      </c>
      <c r="CS127" s="48"/>
      <c r="CT127" s="15" t="str" cm="1">
        <f t="array" ref="CT127">_xlfn.IFS([1]original_ver!CV135="ประยุกต์",1,[1]original_ver!CV135="ไม่ประยุกต์",0,[1]original_ver!CV135="","")</f>
        <v/>
      </c>
      <c r="CU127" s="48"/>
      <c r="CV127" s="15" t="str" cm="1">
        <f t="array" ref="CV127">_xlfn.IFS([1]original_ver!CY135="ประยุกต์",1,[1]original_ver!CY135="ไม่ประยุกต์",0,[1]original_ver!CY135="","")</f>
        <v/>
      </c>
      <c r="CW127" s="48"/>
      <c r="CX127" s="15" t="str" cm="1">
        <f t="array" ref="CX127">_xlfn.IFS([1]original_ver!DB135="ประยุกต์",1,[1]original_ver!DB135="ไม่ประยุกต์",0,[1]original_ver!DB135="","")</f>
        <v/>
      </c>
      <c r="CY127" s="48"/>
      <c r="CZ127" s="17">
        <v>0</v>
      </c>
      <c r="DA127" s="17">
        <v>0</v>
      </c>
      <c r="DB127" s="17">
        <v>1</v>
      </c>
      <c r="DC127" s="17">
        <v>0</v>
      </c>
      <c r="DD127" s="17">
        <v>0</v>
      </c>
      <c r="DE127" s="17">
        <v>0</v>
      </c>
      <c r="DF127" s="17">
        <v>1</v>
      </c>
      <c r="DG127" s="17">
        <v>2</v>
      </c>
      <c r="DH127" s="17">
        <v>2</v>
      </c>
      <c r="DI127" s="17">
        <v>2</v>
      </c>
      <c r="DJ127" s="17">
        <v>3</v>
      </c>
      <c r="DK127" s="17">
        <v>2</v>
      </c>
      <c r="DL127" s="17">
        <v>3</v>
      </c>
      <c r="DM127" s="17">
        <v>2</v>
      </c>
      <c r="DN127" s="48"/>
      <c r="DO127" s="48"/>
      <c r="DP127" s="48"/>
      <c r="DQ127" s="48"/>
      <c r="DR127" s="49">
        <v>4</v>
      </c>
      <c r="DS127" s="49">
        <v>2.6666666666666665</v>
      </c>
      <c r="DT127" s="17">
        <v>2</v>
      </c>
      <c r="DU127" s="49">
        <v>2</v>
      </c>
      <c r="DV127" s="49">
        <v>2</v>
      </c>
      <c r="DW127" s="49">
        <v>2</v>
      </c>
      <c r="DX127" s="25">
        <v>3</v>
      </c>
      <c r="DY127" s="25">
        <v>2.3333333333333335</v>
      </c>
      <c r="DZ127" s="25">
        <v>2</v>
      </c>
      <c r="EA127" s="25">
        <v>2</v>
      </c>
      <c r="EB127" s="25">
        <v>2</v>
      </c>
      <c r="EC127">
        <v>2</v>
      </c>
    </row>
    <row r="128" spans="1:133" hidden="1" x14ac:dyDescent="0.2">
      <c r="A128" s="15">
        <v>517</v>
      </c>
      <c r="B128" s="47" t="s">
        <v>689</v>
      </c>
      <c r="C128" cm="1">
        <f t="array" ref="C128">_xlfn.IFS([1]original_ver!D136="Participant",1,[1]original_ver!D136="Non-Participant",0,[1]original_ver!D136="","")</f>
        <v>0</v>
      </c>
      <c r="D128" s="15">
        <v>3</v>
      </c>
      <c r="E128" s="17" cm="1">
        <f t="array" ref="E128">_xlfn.IFS([1]original_ver!F136="ชาย",1,[1]original_ver!F136="หญิง",0,[1]original_ver!F136="","")</f>
        <v>1</v>
      </c>
      <c r="F128" s="15">
        <v>60</v>
      </c>
      <c r="G128" s="17" cm="1">
        <f t="array" ref="G128">_xlfn.IFS([1]original_ver!H136="ไม่มีการศึกษา",0,[1]original_ver!H136="ประถมศึกษา",1,[1]original_ver!H136="มัธยมศึกษาตอนต้น",2,[1]original_ver!H136="มัธยมศึกษาตอนปลาย",3,[1]original_ver!H136="อนุปริญญา (ปวช., ปวส., ฝึกหัดครู)",4,[1]original_ver!H136="ปริญญาตรี",5,[1]original_ver!H136="สูงกว่าปริญญาตรี",6,[1]original_ver!H136="","")</f>
        <v>4</v>
      </c>
      <c r="H128" s="17" cm="1">
        <f t="array" ref="H128">_xlfn.IFS([1]original_ver!I136="โสด",1,[1]original_ver!I136="สมรส/อยู่ด้วยกัน",2,[1]original_ver!I136="หย่าร้าง/แยกกันอยู่",3,[1]original_ver!I136="หม้าย",4,[1]original_ver!I136="","")</f>
        <v>2</v>
      </c>
      <c r="I128" s="15">
        <v>4</v>
      </c>
      <c r="J128" s="15">
        <v>20</v>
      </c>
      <c r="K128" s="17" cm="1">
        <f t="array" ref="K128">_xlfn.IFS([1]original_ver!L136="ใช่",1,[1]original_ver!L136="ไม่ใช่",0,[1]original_ver!L136="","")</f>
        <v>0</v>
      </c>
      <c r="L128" s="17" cm="1">
        <f t="array" ref="L128">_xlfn.IFS([1]original_ver!M136="กู้ยืม",1,[1]original_ver!M136="ไม่กู้ยืม",0,[1]original_ver!M136="","")</f>
        <v>0</v>
      </c>
      <c r="M128" s="17">
        <f t="shared" si="6"/>
        <v>0</v>
      </c>
      <c r="N128" s="26"/>
      <c r="O128" s="17" cm="1">
        <f t="array" ref="O128">_xlfn.IFS([1]original_ver!O136="ใช่",1,[1]original_ver!O136="ไม่ใช่",0,[1]original_ver!O136="","")</f>
        <v>1</v>
      </c>
      <c r="P128" s="17">
        <v>1</v>
      </c>
      <c r="Q128" s="17">
        <v>1</v>
      </c>
      <c r="R128" s="17">
        <v>15</v>
      </c>
      <c r="S128" s="17">
        <v>18000</v>
      </c>
      <c r="T128" s="53">
        <v>18</v>
      </c>
      <c r="U128" s="20">
        <f t="shared" si="7"/>
        <v>1200</v>
      </c>
      <c r="V128" s="48"/>
      <c r="W128" s="48"/>
      <c r="X128" s="48"/>
      <c r="Y128" s="48"/>
      <c r="Z128" s="48"/>
      <c r="AA128" s="17">
        <v>1</v>
      </c>
      <c r="AB128" s="17">
        <v>1</v>
      </c>
      <c r="AC128" s="17">
        <v>15</v>
      </c>
      <c r="AD128" s="17">
        <v>18000</v>
      </c>
      <c r="AE128" s="57">
        <v>17</v>
      </c>
      <c r="AF128" s="27">
        <f t="shared" si="8"/>
        <v>1200</v>
      </c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9">
        <v>1</v>
      </c>
      <c r="CE128" s="49">
        <v>1</v>
      </c>
      <c r="CF128" s="49">
        <v>1</v>
      </c>
      <c r="CG128" s="49">
        <v>1</v>
      </c>
      <c r="CH128" s="49">
        <v>1</v>
      </c>
      <c r="CI128" s="17">
        <v>1</v>
      </c>
      <c r="CJ128" cm="1">
        <f t="array" ref="CJ128">_xlfn.IFS([1]original_ver!CH136="จากการเข้าร่วมกิจกรรมอบรม ที่จัดโดยโครงการเกษตรกรปราดเปรื่อง (Smart Farmer)",1,[1]original_ver!CH136="จากการเข้าร่วมกิจกรรมอบรม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ๆ",3,[1]original_ver!CH136="จากการเรียนรู้ผ่านประสบการณ์ของผู้อื่น ได้แก่ เพื่อนบ้าน พี่น้อง เพื่อน และญาติ เป็นต้น",4,[1]original_ver!CH136="ไม่ได้เข้าร่วมกิจกรรมอบรมหรือเรียนรู้ใด ๆ (ข้ามไปข้อ 33)",5)</f>
        <v>5</v>
      </c>
      <c r="CK128" s="15" t="str" cm="1">
        <f t="array" ref="CK128">_xlfn.IFS([1]original_ver!CJ136="ความรู้ทางการเกษตรและการใช้เทคโนโลยีสำหรับการผลิตในฟาร์ม",1,[1]original_ver!CJ136="การวางแผนและจัดการฟาร์ม เช่น การเก็บเกี่ยว การเงิน และการวางแผนทางการตลาด",2,[1]original_ver!CJ136="การเป็นผู้ประกอบการทางการเกษตร",3,[1]original_ver!CJ136="การเพิ่มมูลค่าผลผลิต และการแปรรูปผลผลิต (รวมถึงการพัฒนาคุณภาพผลผลิต)",4,[1]original_ver!CJ136="","")</f>
        <v/>
      </c>
      <c r="CL128" s="48"/>
      <c r="CM128" s="48"/>
      <c r="CN128" s="15" t="str" cm="1">
        <f t="array" ref="CN128">_xlfn.IFS([1]original_ver!CN136="ความรู้ทางการเกษตรและการใช้เทคโนโลยีสำหรับการผลิตในฟาร์ม",1,[1]original_ver!CN136="การวางแผนและจัดการฟาร์ม เช่น การเก็บเกี่ยว การเงิน และการวางแผนทางการตลาด",2,[1]original_ver!CN136="การเป็นผู้ประกอบการทางการเกษตร",3,[1]original_ver!CN136="การเพิ่มมูลค่าผลผลิต และการแปรรูปผลผลิต (รวมถึงการพัฒนาคุณภาพผลผลิต)",4,[1]original_ver!CN136="","")</f>
        <v/>
      </c>
      <c r="CO128" s="48"/>
      <c r="CP128" s="48"/>
      <c r="CQ128" s="15" t="str" cm="1">
        <f t="array" ref="CQ128">_xlfn.IFS([1]original_ver!CR136="ประยุกต์",1,[1]original_ver!CR136="ไม่ประยุกต์",0,[1]original_ver!CR136="","")</f>
        <v/>
      </c>
      <c r="CR128" s="15" t="str" cm="1">
        <f t="array" ref="CR128">_xlfn.IFS([1]original_ver!CS136="ประยุกต์",1,[1]original_ver!CS136="ไม่ประยุกต์",0,[1]original_ver!CS136="","")</f>
        <v/>
      </c>
      <c r="CS128" s="48"/>
      <c r="CT128" s="15" t="str" cm="1">
        <f t="array" ref="CT128">_xlfn.IFS([1]original_ver!CV136="ประยุกต์",1,[1]original_ver!CV136="ไม่ประยุกต์",0,[1]original_ver!CV136="","")</f>
        <v/>
      </c>
      <c r="CU128" s="48"/>
      <c r="CV128" s="15" t="str" cm="1">
        <f t="array" ref="CV128">_xlfn.IFS([1]original_ver!CY136="ประยุกต์",1,[1]original_ver!CY136="ไม่ประยุกต์",0,[1]original_ver!CY136="","")</f>
        <v/>
      </c>
      <c r="CW128" s="48"/>
      <c r="CX128" s="15" t="str" cm="1">
        <f t="array" ref="CX128">_xlfn.IFS([1]original_ver!DB136="ประยุกต์",1,[1]original_ver!DB136="ไม่ประยุกต์",0,[1]original_ver!DB136="","")</f>
        <v/>
      </c>
      <c r="CY128" s="48"/>
      <c r="CZ128" s="48"/>
      <c r="DA128" s="48"/>
      <c r="DB128" s="48"/>
      <c r="DC128" s="48"/>
      <c r="DD128" s="48"/>
      <c r="DE128" s="48"/>
      <c r="DF128" s="17">
        <v>3</v>
      </c>
      <c r="DG128" s="17">
        <v>2</v>
      </c>
      <c r="DH128" s="17">
        <v>2</v>
      </c>
      <c r="DI128" s="17">
        <v>2</v>
      </c>
      <c r="DJ128" s="17">
        <v>3</v>
      </c>
      <c r="DK128" s="17">
        <v>2</v>
      </c>
      <c r="DL128" s="17">
        <v>1</v>
      </c>
      <c r="DM128" s="17">
        <v>2</v>
      </c>
      <c r="DN128" s="48"/>
      <c r="DO128" s="48"/>
      <c r="DP128" s="48"/>
      <c r="DQ128" s="48"/>
      <c r="DR128" s="49">
        <v>3</v>
      </c>
      <c r="DS128" s="49">
        <v>3</v>
      </c>
      <c r="DT128" s="17">
        <v>3</v>
      </c>
      <c r="DU128" s="49">
        <v>3</v>
      </c>
      <c r="DV128" s="49">
        <v>3</v>
      </c>
      <c r="DW128" s="49">
        <v>3</v>
      </c>
      <c r="DX128" s="25">
        <v>3</v>
      </c>
      <c r="DY128" s="25">
        <v>3</v>
      </c>
      <c r="DZ128" s="25">
        <v>3</v>
      </c>
      <c r="EA128" s="25">
        <v>3</v>
      </c>
      <c r="EB128" s="25">
        <v>3</v>
      </c>
      <c r="EC128">
        <v>3</v>
      </c>
    </row>
    <row r="129" spans="1:133" hidden="1" x14ac:dyDescent="0.2">
      <c r="A129" s="15">
        <v>518</v>
      </c>
      <c r="B129" s="50" t="s">
        <v>690</v>
      </c>
      <c r="C129" cm="1">
        <f t="array" ref="C129">_xlfn.IFS([1]original_ver!D137="Participant",1,[1]original_ver!D137="Non-Participant",0,[1]original_ver!D137="","")</f>
        <v>0</v>
      </c>
      <c r="D129" s="15">
        <v>3</v>
      </c>
      <c r="E129" s="17" cm="1">
        <f t="array" ref="E129">_xlfn.IFS([1]original_ver!F137="ชาย",1,[1]original_ver!F137="หญิง",0,[1]original_ver!F137="","")</f>
        <v>0</v>
      </c>
      <c r="F129" s="15">
        <v>56</v>
      </c>
      <c r="G129" s="17" cm="1">
        <f t="array" ref="G129">_xlfn.IFS([1]original_ver!H137="ไม่มีการศึกษา",0,[1]original_ver!H137="ประถมศึกษา",1,[1]original_ver!H137="มัธยมศึกษาตอนต้น",2,[1]original_ver!H137="มัธยมศึกษาตอนปลาย",3,[1]original_ver!H137="อนุปริญญา (ปวช., ปวส., ฝึกหัดครู)",4,[1]original_ver!H137="ปริญญาตรี",5,[1]original_ver!H137="สูงกว่าปริญญาตรี",6,[1]original_ver!H137="","")</f>
        <v>4</v>
      </c>
      <c r="H129" s="17" cm="1">
        <f t="array" ref="H129">_xlfn.IFS([1]original_ver!I137="โสด",1,[1]original_ver!I137="สมรส/อยู่ด้วยกัน",2,[1]original_ver!I137="หย่าร้าง/แยกกันอยู่",3,[1]original_ver!I137="หม้าย",4,[1]original_ver!I137="","")</f>
        <v>2</v>
      </c>
      <c r="I129" s="15">
        <v>4</v>
      </c>
      <c r="J129" s="15">
        <v>6</v>
      </c>
      <c r="K129" s="17" cm="1">
        <f t="array" ref="K129">_xlfn.IFS([1]original_ver!L137="ใช่",1,[1]original_ver!L137="ไม่ใช่",0,[1]original_ver!L137="","")</f>
        <v>0</v>
      </c>
      <c r="L129" s="17" cm="1">
        <f t="array" ref="L129">_xlfn.IFS([1]original_ver!M137="กู้ยืม",1,[1]original_ver!M137="ไม่กู้ยืม",0,[1]original_ver!M137="","")</f>
        <v>0</v>
      </c>
      <c r="M129" s="17">
        <f t="shared" si="6"/>
        <v>1</v>
      </c>
      <c r="N129" s="54">
        <v>200000</v>
      </c>
      <c r="O129" s="17" cm="1">
        <f t="array" ref="O129">_xlfn.IFS([1]original_ver!O137="ใช่",1,[1]original_ver!O137="ไม่ใช่",0,[1]original_ver!O137="","")</f>
        <v>1</v>
      </c>
      <c r="P129" s="17">
        <v>8</v>
      </c>
      <c r="Q129" s="17">
        <v>1</v>
      </c>
      <c r="R129" s="17">
        <v>1</v>
      </c>
      <c r="S129" s="17">
        <v>10</v>
      </c>
      <c r="T129" s="17">
        <v>20</v>
      </c>
      <c r="U129" s="22">
        <f t="shared" si="7"/>
        <v>10</v>
      </c>
      <c r="V129" s="48"/>
      <c r="W129" s="48"/>
      <c r="X129" s="48"/>
      <c r="Y129" s="48"/>
      <c r="Z129" s="48"/>
      <c r="AA129" s="17">
        <v>8</v>
      </c>
      <c r="AB129" s="17">
        <v>1</v>
      </c>
      <c r="AC129" s="17">
        <v>1</v>
      </c>
      <c r="AD129" s="17">
        <v>10</v>
      </c>
      <c r="AE129" s="17">
        <v>20</v>
      </c>
      <c r="AF129" s="27">
        <f t="shared" si="8"/>
        <v>10</v>
      </c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9">
        <v>1</v>
      </c>
      <c r="CE129" s="49">
        <v>1</v>
      </c>
      <c r="CF129" s="49">
        <v>1</v>
      </c>
      <c r="CG129" s="49">
        <v>1</v>
      </c>
      <c r="CH129" s="49">
        <v>1</v>
      </c>
      <c r="CI129" s="17">
        <v>1</v>
      </c>
      <c r="CJ129" cm="1">
        <f t="array" ref="CJ129">_xlfn.IFS([1]original_ver!CH137="จากการเข้าร่วมกิจกรรมอบรม ที่จัดโดยโครงการเกษตรกรปราดเปรื่อง (Smart Farmer)",1,[1]original_ver!CH137="จากการเข้าร่วมกิจกรรมอบรม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ๆ",3,[1]original_ver!CH137="จากการเรียนรู้ผ่านประสบการณ์ของผู้อื่น ได้แก่ เพื่อนบ้าน พี่น้อง เพื่อน และญาติ เป็นต้น",4,[1]original_ver!CH137="ไม่ได้เข้าร่วมกิจกรรมอบรมหรือเรียนรู้ใด ๆ (ข้ามไปข้อ 33)",5)</f>
        <v>5</v>
      </c>
      <c r="CK129" s="15" t="str" cm="1">
        <f t="array" ref="CK129">_xlfn.IFS([1]original_ver!CJ137="ความรู้ทางการเกษตรและการใช้เทคโนโลยีสำหรับการผลิตในฟาร์ม",1,[1]original_ver!CJ137="การวางแผนและจัดการฟาร์ม เช่น การเก็บเกี่ยว การเงิน และการวางแผนทางการตลาด",2,[1]original_ver!CJ137="การเป็นผู้ประกอบการทางการเกษตร",3,[1]original_ver!CJ137="การเพิ่มมูลค่าผลผลิต และการแปรรูปผลผลิต (รวมถึงการพัฒนาคุณภาพผลผลิต)",4,[1]original_ver!CJ137="","")</f>
        <v/>
      </c>
      <c r="CL129" s="48"/>
      <c r="CM129" s="48"/>
      <c r="CN129" s="15" t="str" cm="1">
        <f t="array" ref="CN129">_xlfn.IFS([1]original_ver!CN137="ความรู้ทางการเกษตรและการใช้เทคโนโลยีสำหรับการผลิตในฟาร์ม",1,[1]original_ver!CN137="การวางแผนและจัดการฟาร์ม เช่น การเก็บเกี่ยว การเงิน และการวางแผนทางการตลาด",2,[1]original_ver!CN137="การเป็นผู้ประกอบการทางการเกษตร",3,[1]original_ver!CN137="การเพิ่มมูลค่าผลผลิต และการแปรรูปผลผลิต (รวมถึงการพัฒนาคุณภาพผลผลิต)",4,[1]original_ver!CN137="","")</f>
        <v/>
      </c>
      <c r="CO129" s="48"/>
      <c r="CP129" s="48"/>
      <c r="CQ129" s="15" t="str" cm="1">
        <f t="array" ref="CQ129">_xlfn.IFS([1]original_ver!CR137="ประยุกต์",1,[1]original_ver!CR137="ไม่ประยุกต์",0,[1]original_ver!CR137="","")</f>
        <v/>
      </c>
      <c r="CR129" s="15" t="str" cm="1">
        <f t="array" ref="CR129">_xlfn.IFS([1]original_ver!CS137="ประยุกต์",1,[1]original_ver!CS137="ไม่ประยุกต์",0,[1]original_ver!CS137="","")</f>
        <v/>
      </c>
      <c r="CS129" s="48"/>
      <c r="CT129" s="15" t="str" cm="1">
        <f t="array" ref="CT129">_xlfn.IFS([1]original_ver!CV137="ประยุกต์",1,[1]original_ver!CV137="ไม่ประยุกต์",0,[1]original_ver!CV137="","")</f>
        <v/>
      </c>
      <c r="CU129" s="48"/>
      <c r="CV129" s="15" t="str" cm="1">
        <f t="array" ref="CV129">_xlfn.IFS([1]original_ver!CY137="ประยุกต์",1,[1]original_ver!CY137="ไม่ประยุกต์",0,[1]original_ver!CY137="","")</f>
        <v/>
      </c>
      <c r="CW129" s="48"/>
      <c r="CX129" s="15" t="str" cm="1">
        <f t="array" ref="CX129">_xlfn.IFS([1]original_ver!DB137="ประยุกต์",1,[1]original_ver!DB137="ไม่ประยุกต์",0,[1]original_ver!DB137="","")</f>
        <v/>
      </c>
      <c r="CY129" s="48"/>
      <c r="CZ129" s="48"/>
      <c r="DA129" s="48"/>
      <c r="DB129" s="48"/>
      <c r="DC129" s="48"/>
      <c r="DD129" s="48"/>
      <c r="DE129" s="48"/>
      <c r="DF129" s="17">
        <v>1</v>
      </c>
      <c r="DG129" s="17">
        <v>2</v>
      </c>
      <c r="DH129" s="17">
        <v>2</v>
      </c>
      <c r="DI129" s="17">
        <v>2</v>
      </c>
      <c r="DJ129" s="17">
        <v>3</v>
      </c>
      <c r="DK129" s="17">
        <v>2</v>
      </c>
      <c r="DL129" s="17">
        <v>3</v>
      </c>
      <c r="DM129" s="17">
        <v>2</v>
      </c>
      <c r="DN129" s="48"/>
      <c r="DO129" s="48"/>
      <c r="DP129" s="48"/>
      <c r="DQ129" s="48"/>
      <c r="DR129" s="49">
        <v>2.6</v>
      </c>
      <c r="DS129" s="49">
        <v>2.6666666666666665</v>
      </c>
      <c r="DT129" s="17">
        <v>2.75</v>
      </c>
      <c r="DU129" s="49">
        <v>2</v>
      </c>
      <c r="DV129" s="49">
        <v>2</v>
      </c>
      <c r="DW129" s="49">
        <v>2</v>
      </c>
      <c r="DX129" s="25">
        <v>2</v>
      </c>
      <c r="DY129" s="25">
        <v>2</v>
      </c>
      <c r="DZ129" s="25">
        <v>2</v>
      </c>
      <c r="EA129" s="25">
        <v>2</v>
      </c>
      <c r="EB129" s="25">
        <v>2</v>
      </c>
      <c r="EC129">
        <v>2</v>
      </c>
    </row>
    <row r="130" spans="1:133" hidden="1" x14ac:dyDescent="0.2">
      <c r="A130" s="15">
        <v>519</v>
      </c>
      <c r="B130" s="47" t="s">
        <v>691</v>
      </c>
      <c r="C130" cm="1">
        <f t="array" ref="C130">_xlfn.IFS([1]original_ver!D138="Participant",1,[1]original_ver!D138="Non-Participant",0,[1]original_ver!D138="","")</f>
        <v>0</v>
      </c>
      <c r="D130" s="15">
        <v>3</v>
      </c>
      <c r="E130" s="17" cm="1">
        <f t="array" ref="E130">_xlfn.IFS([1]original_ver!F138="ชาย",1,[1]original_ver!F138="หญิง",0,[1]original_ver!F138="","")</f>
        <v>1</v>
      </c>
      <c r="F130" s="15">
        <v>60</v>
      </c>
      <c r="G130" s="17" cm="1">
        <f t="array" ref="G130">_xlfn.IFS([1]original_ver!H138="ไม่มีการศึกษา",0,[1]original_ver!H138="ประถมศึกษา",1,[1]original_ver!H138="มัธยมศึกษาตอนต้น",2,[1]original_ver!H138="มัธยมศึกษาตอนปลาย",3,[1]original_ver!H138="อนุปริญญา (ปวช., ปวส., ฝึกหัดครู)",4,[1]original_ver!H138="ปริญญาตรี",5,[1]original_ver!H138="สูงกว่าปริญญาตรี",6,[1]original_ver!H138="","")</f>
        <v>4</v>
      </c>
      <c r="H130" s="17" cm="1">
        <f t="array" ref="H130">_xlfn.IFS([1]original_ver!I138="โสด",1,[1]original_ver!I138="สมรส/อยู่ด้วยกัน",2,[1]original_ver!I138="หย่าร้าง/แยกกันอยู่",3,[1]original_ver!I138="หม้าย",4,[1]original_ver!I138="","")</f>
        <v>2</v>
      </c>
      <c r="I130" s="15">
        <v>3</v>
      </c>
      <c r="J130" s="15">
        <v>40</v>
      </c>
      <c r="K130" s="17" cm="1">
        <f t="array" ref="K130">_xlfn.IFS([1]original_ver!L138="ใช่",1,[1]original_ver!L138="ไม่ใช่",0,[1]original_ver!L138="","")</f>
        <v>0</v>
      </c>
      <c r="L130" s="17" cm="1">
        <f t="array" ref="L130">_xlfn.IFS([1]original_ver!M138="กู้ยืม",1,[1]original_ver!M138="ไม่กู้ยืม",0,[1]original_ver!M138="","")</f>
        <v>0</v>
      </c>
      <c r="M130" s="17">
        <f t="shared" si="6"/>
        <v>0</v>
      </c>
      <c r="N130" s="26"/>
      <c r="O130" s="17" cm="1">
        <f t="array" ref="O130">_xlfn.IFS([1]original_ver!O138="ใช่",1,[1]original_ver!O138="ไม่ใช่",0,[1]original_ver!O138="","")</f>
        <v>1</v>
      </c>
      <c r="P130" s="17">
        <v>1</v>
      </c>
      <c r="Q130" s="17">
        <v>1</v>
      </c>
      <c r="R130" s="17">
        <v>20</v>
      </c>
      <c r="S130" s="55">
        <v>3000</v>
      </c>
      <c r="T130" s="53">
        <v>21</v>
      </c>
      <c r="U130" s="20">
        <f t="shared" si="7"/>
        <v>150</v>
      </c>
      <c r="V130" s="48"/>
      <c r="W130" s="48"/>
      <c r="X130" s="48"/>
      <c r="Y130" s="48"/>
      <c r="Z130" s="48"/>
      <c r="AA130" s="17">
        <v>1</v>
      </c>
      <c r="AB130" s="17">
        <v>1</v>
      </c>
      <c r="AC130" s="17">
        <v>20</v>
      </c>
      <c r="AD130" s="55">
        <v>3000</v>
      </c>
      <c r="AE130" s="57">
        <v>18.600000000000001</v>
      </c>
      <c r="AF130" s="27">
        <f t="shared" si="8"/>
        <v>150</v>
      </c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9">
        <v>1</v>
      </c>
      <c r="CE130" s="49">
        <v>1</v>
      </c>
      <c r="CF130" s="49">
        <v>1</v>
      </c>
      <c r="CG130" s="49">
        <v>1</v>
      </c>
      <c r="CH130" s="49">
        <v>1</v>
      </c>
      <c r="CI130" s="17">
        <v>1</v>
      </c>
      <c r="CJ130" cm="1">
        <f t="array" ref="CJ130">_xlfn.IFS([1]original_ver!CH138="จากการเข้าร่วมกิจกรรมอบรม ที่จัดโดยโครงการเกษตรกรปราดเปรื่อง (Smart Farmer)",1,[1]original_ver!CH138="จากการเข้าร่วมกิจกรรมอบรม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ๆ",3,[1]original_ver!CH138="จากการเรียนรู้ผ่านประสบการณ์ของผู้อื่น ได้แก่ เพื่อนบ้าน พี่น้อง เพื่อน และญาติ เป็นต้น",4,[1]original_ver!CH138="ไม่ได้เข้าร่วมกิจกรรมอบรมหรือเรียนรู้ใด ๆ (ข้ามไปข้อ 33)",5)</f>
        <v>4</v>
      </c>
      <c r="CK130" s="15" cm="1">
        <f t="array" ref="CK130">_xlfn.IFS([1]original_ver!CJ138="ความรู้ทางการเกษตรและการใช้เทคโนโลยีสำหรับการผลิตในฟาร์ม",1,[1]original_ver!CJ138="การวางแผนและจัดการฟาร์ม เช่น การเก็บเกี่ยว การเงิน และการวางแผนทางการตลาด",2,[1]original_ver!CJ138="การเป็นผู้ประกอบการทางการเกษตร",3,[1]original_ver!CJ138="การเพิ่มมูลค่าผลผลิต และการแปรรูปผลผลิต (รวมถึงการพัฒนาคุณภาพผลผลิต)",4,[1]original_ver!CJ138="","")</f>
        <v>1</v>
      </c>
      <c r="CL130" s="17">
        <v>8</v>
      </c>
      <c r="CM130" s="17">
        <v>1</v>
      </c>
      <c r="CN130" s="15" cm="1">
        <f t="array" ref="CN130">_xlfn.IFS([1]original_ver!CN138="ความรู้ทางการเกษตรและการใช้เทคโนโลยีสำหรับการผลิตในฟาร์ม",1,[1]original_ver!CN138="การวางแผนและจัดการฟาร์ม เช่น การเก็บเกี่ยว การเงิน และการวางแผนทางการตลาด",2,[1]original_ver!CN138="การเป็นผู้ประกอบการทางการเกษตร",3,[1]original_ver!CN138="การเพิ่มมูลค่าผลผลิต และการแปรรูปผลผลิต (รวมถึงการพัฒนาคุณภาพผลผลิต)",4,[1]original_ver!CN138="","")</f>
        <v>4</v>
      </c>
      <c r="CO130" s="17">
        <v>0</v>
      </c>
      <c r="CP130" s="17">
        <v>1</v>
      </c>
      <c r="CQ130" s="15" cm="1">
        <f t="array" ref="CQ130">_xlfn.IFS([1]original_ver!CR138="ประยุกต์",1,[1]original_ver!CR138="ไม่ประยุกต์",0,[1]original_ver!CR138="","")</f>
        <v>0</v>
      </c>
      <c r="CR130" s="15" t="str" cm="1">
        <f t="array" ref="CR130">_xlfn.IFS([1]original_ver!CS138="ประยุกต์",1,[1]original_ver!CS138="ไม่ประยุกต์",0,[1]original_ver!CS138="","")</f>
        <v/>
      </c>
      <c r="CS130" s="48"/>
      <c r="CT130" s="15" t="str" cm="1">
        <f t="array" ref="CT130">_xlfn.IFS([1]original_ver!CV138="ประยุกต์",1,[1]original_ver!CV138="ไม่ประยุกต์",0,[1]original_ver!CV138="","")</f>
        <v/>
      </c>
      <c r="CU130" s="48"/>
      <c r="CV130" s="15" t="str" cm="1">
        <f t="array" ref="CV130">_xlfn.IFS([1]original_ver!CY138="ประยุกต์",1,[1]original_ver!CY138="ไม่ประยุกต์",0,[1]original_ver!CY138="","")</f>
        <v/>
      </c>
      <c r="CW130" s="48"/>
      <c r="CX130" s="15" t="str" cm="1">
        <f t="array" ref="CX130">_xlfn.IFS([1]original_ver!DB138="ประยุกต์",1,[1]original_ver!DB138="ไม่ประยุกต์",0,[1]original_ver!DB138="","")</f>
        <v/>
      </c>
      <c r="CY130" s="48"/>
      <c r="CZ130" s="17">
        <v>0</v>
      </c>
      <c r="DA130" s="17">
        <v>1</v>
      </c>
      <c r="DB130" s="17">
        <v>1</v>
      </c>
      <c r="DC130" s="17">
        <v>0</v>
      </c>
      <c r="DD130" s="17">
        <v>1</v>
      </c>
      <c r="DE130" s="17">
        <v>1</v>
      </c>
      <c r="DF130" s="17">
        <v>1</v>
      </c>
      <c r="DG130" s="17">
        <v>1</v>
      </c>
      <c r="DH130" s="17">
        <v>2</v>
      </c>
      <c r="DI130" s="17">
        <v>1</v>
      </c>
      <c r="DJ130" s="17">
        <v>3</v>
      </c>
      <c r="DK130" s="17">
        <v>1</v>
      </c>
      <c r="DL130" s="17">
        <v>3</v>
      </c>
      <c r="DM130" s="17">
        <v>1</v>
      </c>
      <c r="DN130" s="48"/>
      <c r="DO130" s="48"/>
      <c r="DP130" s="48"/>
      <c r="DQ130" s="48"/>
      <c r="DR130" s="49">
        <v>3</v>
      </c>
      <c r="DS130" s="49">
        <v>3</v>
      </c>
      <c r="DT130" s="17">
        <v>3</v>
      </c>
      <c r="DU130" s="49">
        <v>3</v>
      </c>
      <c r="DV130" s="49">
        <v>3</v>
      </c>
      <c r="DW130" s="49">
        <v>3</v>
      </c>
      <c r="DX130" s="25">
        <v>3</v>
      </c>
      <c r="DY130" s="25">
        <v>3</v>
      </c>
      <c r="DZ130" s="25">
        <v>3</v>
      </c>
      <c r="EA130" s="25">
        <v>3</v>
      </c>
      <c r="EB130" s="25">
        <v>3</v>
      </c>
      <c r="EC130">
        <v>3</v>
      </c>
    </row>
    <row r="131" spans="1:133" hidden="1" x14ac:dyDescent="0.2">
      <c r="A131" s="15">
        <v>520</v>
      </c>
      <c r="B131" s="47" t="s">
        <v>692</v>
      </c>
      <c r="C131" cm="1">
        <f t="array" ref="C131">_xlfn.IFS([1]original_ver!D139="Participant",1,[1]original_ver!D139="Non-Participant",0,[1]original_ver!D139="","")</f>
        <v>0</v>
      </c>
      <c r="D131" s="15">
        <v>3</v>
      </c>
      <c r="E131" s="17" cm="1">
        <f t="array" ref="E131">_xlfn.IFS([1]original_ver!F139="ชาย",1,[1]original_ver!F139="หญิง",0,[1]original_ver!F139="","")</f>
        <v>0</v>
      </c>
      <c r="F131" s="15">
        <v>60</v>
      </c>
      <c r="G131" s="17" cm="1">
        <f t="array" ref="G131">_xlfn.IFS([1]original_ver!H139="ไม่มีการศึกษา",0,[1]original_ver!H139="ประถมศึกษา",1,[1]original_ver!H139="มัธยมศึกษาตอนต้น",2,[1]original_ver!H139="มัธยมศึกษาตอนปลาย",3,[1]original_ver!H139="อนุปริญญา (ปวช., ปวส., ฝึกหัดครู)",4,[1]original_ver!H139="ปริญญาตรี",5,[1]original_ver!H139="สูงกว่าปริญญาตรี",6,[1]original_ver!H139="","")</f>
        <v>4</v>
      </c>
      <c r="H131" s="17" cm="1">
        <f t="array" ref="H131">_xlfn.IFS([1]original_ver!I139="โสด",1,[1]original_ver!I139="สมรส/อยู่ด้วยกัน",2,[1]original_ver!I139="หย่าร้าง/แยกกันอยู่",3,[1]original_ver!I139="หม้าย",4,[1]original_ver!I139="","")</f>
        <v>2</v>
      </c>
      <c r="I131" s="15">
        <v>4</v>
      </c>
      <c r="J131" s="15">
        <v>20</v>
      </c>
      <c r="K131" s="17" cm="1">
        <f t="array" ref="K131">_xlfn.IFS([1]original_ver!L139="ใช่",1,[1]original_ver!L139="ไม่ใช่",0,[1]original_ver!L139="","")</f>
        <v>0</v>
      </c>
      <c r="L131" s="17" cm="1">
        <f t="array" ref="L131">_xlfn.IFS([1]original_ver!M139="กู้ยืม",1,[1]original_ver!M139="ไม่กู้ยืม",0,[1]original_ver!M139="","")</f>
        <v>0</v>
      </c>
      <c r="M131" s="17">
        <f t="shared" ref="M131:M194" si="9">IF($N131&gt;1, 1,0)</f>
        <v>0</v>
      </c>
      <c r="N131" s="26"/>
      <c r="O131" s="17" cm="1">
        <f t="array" ref="O131">_xlfn.IFS([1]original_ver!O139="ใช่",1,[1]original_ver!O139="ไม่ใช่",0,[1]original_ver!O139="","")</f>
        <v>1</v>
      </c>
      <c r="P131" s="17">
        <v>1</v>
      </c>
      <c r="Q131" s="17">
        <v>1</v>
      </c>
      <c r="R131" s="17">
        <v>15</v>
      </c>
      <c r="S131" s="17">
        <v>18000</v>
      </c>
      <c r="T131" s="53">
        <v>21.5</v>
      </c>
      <c r="U131" s="20">
        <f t="shared" ref="U131:U194" si="10">$S131/$R131</f>
        <v>1200</v>
      </c>
      <c r="V131" s="48"/>
      <c r="W131" s="48"/>
      <c r="X131" s="48"/>
      <c r="Y131" s="48"/>
      <c r="Z131" s="48"/>
      <c r="AA131" s="17">
        <v>1</v>
      </c>
      <c r="AB131" s="17">
        <v>1</v>
      </c>
      <c r="AC131" s="17">
        <v>15</v>
      </c>
      <c r="AD131" s="17">
        <v>18000</v>
      </c>
      <c r="AE131" s="57">
        <v>19</v>
      </c>
      <c r="AF131" s="27">
        <f t="shared" si="8"/>
        <v>1200</v>
      </c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9">
        <v>1</v>
      </c>
      <c r="CE131" s="49">
        <v>1</v>
      </c>
      <c r="CF131" s="49">
        <v>1</v>
      </c>
      <c r="CG131" s="49">
        <v>1</v>
      </c>
      <c r="CH131" s="49">
        <v>1</v>
      </c>
      <c r="CI131" s="17">
        <v>1</v>
      </c>
      <c r="CJ131" cm="1">
        <f t="array" ref="CJ131">_xlfn.IFS([1]original_ver!CH139="จากการเข้าร่วมกิจกรรมอบรม ที่จัดโดยโครงการเกษตรกรปราดเปรื่อง (Smart Farmer)",1,[1]original_ver!CH139="จากการเข้าร่วมกิจกรรมอบรม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ๆ",3,[1]original_ver!CH139="จากการเรียนรู้ผ่านประสบการณ์ของผู้อื่น ได้แก่ เพื่อนบ้าน พี่น้อง เพื่อน และญาติ เป็นต้น",4,[1]original_ver!CH139="ไม่ได้เข้าร่วมกิจกรรมอบรมหรือเรียนรู้ใด ๆ (ข้ามไปข้อ 33)",5)</f>
        <v>5</v>
      </c>
      <c r="CK131" s="15" t="str" cm="1">
        <f t="array" ref="CK131">_xlfn.IFS([1]original_ver!CJ139="ความรู้ทางการเกษตรและการใช้เทคโนโลยีสำหรับการผลิตในฟาร์ม",1,[1]original_ver!CJ139="การวางแผนและจัดการฟาร์ม เช่น การเก็บเกี่ยว การเงิน และการวางแผนทางการตลาด",2,[1]original_ver!CJ139="การเป็นผู้ประกอบการทางการเกษตร",3,[1]original_ver!CJ139="การเพิ่มมูลค่าผลผลิต และการแปรรูปผลผลิต (รวมถึงการพัฒนาคุณภาพผลผลิต)",4,[1]original_ver!CJ139="","")</f>
        <v/>
      </c>
      <c r="CL131" s="48"/>
      <c r="CM131" s="48"/>
      <c r="CN131" s="15" t="str" cm="1">
        <f t="array" ref="CN131">_xlfn.IFS([1]original_ver!CN139="ความรู้ทางการเกษตรและการใช้เทคโนโลยีสำหรับการผลิตในฟาร์ม",1,[1]original_ver!CN139="การวางแผนและจัดการฟาร์ม เช่น การเก็บเกี่ยว การเงิน และการวางแผนทางการตลาด",2,[1]original_ver!CN139="การเป็นผู้ประกอบการทางการเกษตร",3,[1]original_ver!CN139="การเพิ่มมูลค่าผลผลิต และการแปรรูปผลผลิต (รวมถึงการพัฒนาคุณภาพผลผลิต)",4,[1]original_ver!CN139="","")</f>
        <v/>
      </c>
      <c r="CO131" s="48"/>
      <c r="CP131" s="48"/>
      <c r="CQ131" s="15" t="str" cm="1">
        <f t="array" ref="CQ131">_xlfn.IFS([1]original_ver!CR139="ประยุกต์",1,[1]original_ver!CR139="ไม่ประยุกต์",0,[1]original_ver!CR139="","")</f>
        <v/>
      </c>
      <c r="CR131" s="15" t="str" cm="1">
        <f t="array" ref="CR131">_xlfn.IFS([1]original_ver!CS139="ประยุกต์",1,[1]original_ver!CS139="ไม่ประยุกต์",0,[1]original_ver!CS139="","")</f>
        <v/>
      </c>
      <c r="CS131" s="48"/>
      <c r="CT131" s="15" t="str" cm="1">
        <f t="array" ref="CT131">_xlfn.IFS([1]original_ver!CV139="ประยุกต์",1,[1]original_ver!CV139="ไม่ประยุกต์",0,[1]original_ver!CV139="","")</f>
        <v/>
      </c>
      <c r="CU131" s="48"/>
      <c r="CV131" s="15" t="str" cm="1">
        <f t="array" ref="CV131">_xlfn.IFS([1]original_ver!CY139="ประยุกต์",1,[1]original_ver!CY139="ไม่ประยุกต์",0,[1]original_ver!CY139="","")</f>
        <v/>
      </c>
      <c r="CW131" s="48"/>
      <c r="CX131" s="15" t="str" cm="1">
        <f t="array" ref="CX131">_xlfn.IFS([1]original_ver!DB139="ประยุกต์",1,[1]original_ver!DB139="ไม่ประยุกต์",0,[1]original_ver!DB139="","")</f>
        <v/>
      </c>
      <c r="CY131" s="48"/>
      <c r="CZ131" s="48"/>
      <c r="DA131" s="48"/>
      <c r="DB131" s="48"/>
      <c r="DC131" s="48"/>
      <c r="DD131" s="48"/>
      <c r="DE131" s="48"/>
      <c r="DF131" s="17">
        <v>3</v>
      </c>
      <c r="DG131" s="17">
        <v>2</v>
      </c>
      <c r="DH131" s="17">
        <v>2</v>
      </c>
      <c r="DI131" s="17">
        <v>2</v>
      </c>
      <c r="DJ131" s="17">
        <v>3</v>
      </c>
      <c r="DK131" s="17">
        <v>2</v>
      </c>
      <c r="DL131" s="17">
        <v>1</v>
      </c>
      <c r="DM131" s="17">
        <v>2</v>
      </c>
      <c r="DN131" s="48"/>
      <c r="DO131" s="48"/>
      <c r="DP131" s="48"/>
      <c r="DQ131" s="48"/>
      <c r="DR131" s="49">
        <v>3</v>
      </c>
      <c r="DS131" s="49">
        <v>3</v>
      </c>
      <c r="DT131" s="17">
        <v>3</v>
      </c>
      <c r="DU131" s="49">
        <v>3</v>
      </c>
      <c r="DV131" s="49">
        <v>3</v>
      </c>
      <c r="DW131" s="49">
        <v>3</v>
      </c>
      <c r="DX131" s="25">
        <v>3</v>
      </c>
      <c r="DY131" s="25">
        <v>3</v>
      </c>
      <c r="DZ131" s="25">
        <v>3</v>
      </c>
      <c r="EA131" s="25">
        <v>3</v>
      </c>
      <c r="EB131" s="25">
        <v>3</v>
      </c>
      <c r="EC131">
        <v>3</v>
      </c>
    </row>
    <row r="132" spans="1:133" hidden="1" x14ac:dyDescent="0.2">
      <c r="A132" s="15">
        <v>521</v>
      </c>
      <c r="B132" s="47" t="s">
        <v>693</v>
      </c>
      <c r="C132" cm="1">
        <f t="array" ref="C132">_xlfn.IFS([1]original_ver!D140="Participant",1,[1]original_ver!D140="Non-Participant",0,[1]original_ver!D140="","")</f>
        <v>0</v>
      </c>
      <c r="D132" s="15">
        <v>3</v>
      </c>
      <c r="E132" s="17" cm="1">
        <f t="array" ref="E132">_xlfn.IFS([1]original_ver!F140="ชาย",1,[1]original_ver!F140="หญิง",0,[1]original_ver!F140="","")</f>
        <v>1</v>
      </c>
      <c r="F132" s="15">
        <v>60</v>
      </c>
      <c r="G132" s="17" cm="1">
        <f t="array" ref="G132">_xlfn.IFS([1]original_ver!H140="ไม่มีการศึกษา",0,[1]original_ver!H140="ประถมศึกษา",1,[1]original_ver!H140="มัธยมศึกษาตอนต้น",2,[1]original_ver!H140="มัธยมศึกษาตอนปลาย",3,[1]original_ver!H140="อนุปริญญา (ปวช., ปวส., ฝึกหัดครู)",4,[1]original_ver!H140="ปริญญาตรี",5,[1]original_ver!H140="สูงกว่าปริญญาตรี",6,[1]original_ver!H140="","")</f>
        <v>4</v>
      </c>
      <c r="H132" s="17" cm="1">
        <f t="array" ref="H132">_xlfn.IFS([1]original_ver!I140="โสด",1,[1]original_ver!I140="สมรส/อยู่ด้วยกัน",2,[1]original_ver!I140="หย่าร้าง/แยกกันอยู่",3,[1]original_ver!I140="หม้าย",4,[1]original_ver!I140="","")</f>
        <v>2</v>
      </c>
      <c r="I132" s="15">
        <v>4</v>
      </c>
      <c r="J132" s="15">
        <v>20</v>
      </c>
      <c r="K132" s="17" cm="1">
        <f t="array" ref="K132">_xlfn.IFS([1]original_ver!L140="ใช่",1,[1]original_ver!L140="ไม่ใช่",0,[1]original_ver!L140="","")</f>
        <v>0</v>
      </c>
      <c r="L132" s="17" cm="1">
        <f t="array" ref="L132">_xlfn.IFS([1]original_ver!M140="กู้ยืม",1,[1]original_ver!M140="ไม่กู้ยืม",0,[1]original_ver!M140="","")</f>
        <v>0</v>
      </c>
      <c r="M132" s="17">
        <f t="shared" si="9"/>
        <v>1</v>
      </c>
      <c r="N132" s="23">
        <v>100000</v>
      </c>
      <c r="O132" s="17" cm="1">
        <f t="array" ref="O132">_xlfn.IFS([1]original_ver!O140="ใช่",1,[1]original_ver!O140="ไม่ใช่",0,[1]original_ver!O140="","")</f>
        <v>1</v>
      </c>
      <c r="P132" s="17">
        <v>1</v>
      </c>
      <c r="Q132" s="17">
        <v>1</v>
      </c>
      <c r="R132" s="17">
        <v>17</v>
      </c>
      <c r="S132" s="17">
        <v>20000</v>
      </c>
      <c r="T132" s="53">
        <v>19.649999999999999</v>
      </c>
      <c r="U132" s="20">
        <f t="shared" si="10"/>
        <v>1176.4705882352941</v>
      </c>
      <c r="V132" s="48"/>
      <c r="W132" s="48"/>
      <c r="X132" s="48"/>
      <c r="Y132" s="48"/>
      <c r="Z132" s="48"/>
      <c r="AA132" s="17">
        <v>1</v>
      </c>
      <c r="AB132" s="17">
        <v>1</v>
      </c>
      <c r="AC132" s="17">
        <v>15</v>
      </c>
      <c r="AD132" s="17">
        <v>18000</v>
      </c>
      <c r="AE132" s="18">
        <v>16.79</v>
      </c>
      <c r="AF132" s="27">
        <f t="shared" si="8"/>
        <v>1200</v>
      </c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9">
        <v>1</v>
      </c>
      <c r="CE132" s="49">
        <v>1</v>
      </c>
      <c r="CF132" s="49">
        <v>1</v>
      </c>
      <c r="CG132" s="49">
        <v>1</v>
      </c>
      <c r="CH132" s="49">
        <v>1</v>
      </c>
      <c r="CI132" s="17">
        <v>1</v>
      </c>
      <c r="CJ132" cm="1">
        <f t="array" ref="CJ132">_xlfn.IFS([1]original_ver!CH140="จากการเข้าร่วมกิจกรรมอบรม ที่จัดโดยโครงการเกษตรกรปราดเปรื่อง (Smart Farmer)",1,[1]original_ver!CH140="จากการเข้าร่วมกิจกรรมอบรม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ๆ",3,[1]original_ver!CH140="จากการเรียนรู้ผ่านประสบการณ์ของผู้อื่น ได้แก่ เพื่อนบ้าน พี่น้อง เพื่อน และญาติ เป็นต้น",4,[1]original_ver!CH140="ไม่ได้เข้าร่วมกิจกรรมอบรมหรือเรียนรู้ใด ๆ (ข้ามไปข้อ 33)",5)</f>
        <v>5</v>
      </c>
      <c r="CK132" s="15" t="str" cm="1">
        <f t="array" ref="CK132">_xlfn.IFS([1]original_ver!CJ140="ความรู้ทางการเกษตรและการใช้เทคโนโลยีสำหรับการผลิตในฟาร์ม",1,[1]original_ver!CJ140="การวางแผนและจัดการฟาร์ม เช่น การเก็บเกี่ยว การเงิน และการวางแผนทางการตลาด",2,[1]original_ver!CJ140="การเป็นผู้ประกอบการทางการเกษตร",3,[1]original_ver!CJ140="การเพิ่มมูลค่าผลผลิต และการแปรรูปผลผลิต (รวมถึงการพัฒนาคุณภาพผลผลิต)",4,[1]original_ver!CJ140="","")</f>
        <v/>
      </c>
      <c r="CL132" s="48"/>
      <c r="CM132" s="48"/>
      <c r="CN132" s="15" t="str" cm="1">
        <f t="array" ref="CN132">_xlfn.IFS([1]original_ver!CN140="ความรู้ทางการเกษตรและการใช้เทคโนโลยีสำหรับการผลิตในฟาร์ม",1,[1]original_ver!CN140="การวางแผนและจัดการฟาร์ม เช่น การเก็บเกี่ยว การเงิน และการวางแผนทางการตลาด",2,[1]original_ver!CN140="การเป็นผู้ประกอบการทางการเกษตร",3,[1]original_ver!CN140="การเพิ่มมูลค่าผลผลิต และการแปรรูปผลผลิต (รวมถึงการพัฒนาคุณภาพผลผลิต)",4,[1]original_ver!CN140="","")</f>
        <v/>
      </c>
      <c r="CO132" s="48"/>
      <c r="CP132" s="48"/>
      <c r="CQ132" s="15" t="str" cm="1">
        <f t="array" ref="CQ132">_xlfn.IFS([1]original_ver!CR140="ประยุกต์",1,[1]original_ver!CR140="ไม่ประยุกต์",0,[1]original_ver!CR140="","")</f>
        <v/>
      </c>
      <c r="CR132" s="15" t="str" cm="1">
        <f t="array" ref="CR132">_xlfn.IFS([1]original_ver!CS140="ประยุกต์",1,[1]original_ver!CS140="ไม่ประยุกต์",0,[1]original_ver!CS140="","")</f>
        <v/>
      </c>
      <c r="CS132" s="48"/>
      <c r="CT132" s="15" t="str" cm="1">
        <f t="array" ref="CT132">_xlfn.IFS([1]original_ver!CV140="ประยุกต์",1,[1]original_ver!CV140="ไม่ประยุกต์",0,[1]original_ver!CV140="","")</f>
        <v/>
      </c>
      <c r="CU132" s="48"/>
      <c r="CV132" s="15" t="str" cm="1">
        <f t="array" ref="CV132">_xlfn.IFS([1]original_ver!CY140="ประยุกต์",1,[1]original_ver!CY140="ไม่ประยุกต์",0,[1]original_ver!CY140="","")</f>
        <v/>
      </c>
      <c r="CW132" s="48"/>
      <c r="CX132" s="15" t="str" cm="1">
        <f t="array" ref="CX132">_xlfn.IFS([1]original_ver!DB140="ประยุกต์",1,[1]original_ver!DB140="ไม่ประยุกต์",0,[1]original_ver!DB140="","")</f>
        <v/>
      </c>
      <c r="CY132" s="48"/>
      <c r="CZ132" s="48"/>
      <c r="DA132" s="48"/>
      <c r="DB132" s="48"/>
      <c r="DC132" s="48"/>
      <c r="DD132" s="48"/>
      <c r="DE132" s="48"/>
      <c r="DF132" s="17">
        <v>3</v>
      </c>
      <c r="DG132" s="17">
        <v>2</v>
      </c>
      <c r="DH132" s="17">
        <v>2</v>
      </c>
      <c r="DI132" s="17">
        <v>2</v>
      </c>
      <c r="DJ132" s="17">
        <v>3</v>
      </c>
      <c r="DK132" s="17">
        <v>2</v>
      </c>
      <c r="DL132" s="17">
        <v>1</v>
      </c>
      <c r="DM132" s="17">
        <v>2</v>
      </c>
      <c r="DN132" s="48"/>
      <c r="DO132" s="48"/>
      <c r="DP132" s="48"/>
      <c r="DQ132" s="48"/>
      <c r="DR132" s="49">
        <v>3</v>
      </c>
      <c r="DS132" s="49">
        <v>3</v>
      </c>
      <c r="DT132" s="17">
        <v>3</v>
      </c>
      <c r="DU132" s="49">
        <v>3</v>
      </c>
      <c r="DV132" s="49">
        <v>2.3333333333333335</v>
      </c>
      <c r="DW132" s="49">
        <v>3</v>
      </c>
      <c r="DX132" s="25">
        <v>3.4</v>
      </c>
      <c r="DY132" s="25">
        <v>3.6666666666666665</v>
      </c>
      <c r="DZ132" s="25">
        <v>3</v>
      </c>
      <c r="EA132" s="25">
        <v>3.4</v>
      </c>
      <c r="EB132" s="25">
        <v>2.3333333333333335</v>
      </c>
      <c r="EC132">
        <v>4</v>
      </c>
    </row>
    <row r="133" spans="1:133" hidden="1" x14ac:dyDescent="0.2">
      <c r="A133" s="15">
        <v>522</v>
      </c>
      <c r="B133" s="47" t="s">
        <v>694</v>
      </c>
      <c r="C133" cm="1">
        <f t="array" ref="C133">_xlfn.IFS([1]original_ver!D141="Participant",1,[1]original_ver!D141="Non-Participant",0,[1]original_ver!D141="","")</f>
        <v>0</v>
      </c>
      <c r="D133" s="15">
        <v>3</v>
      </c>
      <c r="E133" s="17" cm="1">
        <f t="array" ref="E133">_xlfn.IFS([1]original_ver!F141="ชาย",1,[1]original_ver!F141="หญิง",0,[1]original_ver!F141="","")</f>
        <v>1</v>
      </c>
      <c r="F133" s="15">
        <v>65</v>
      </c>
      <c r="G133" s="17" cm="1">
        <f t="array" ref="G133">_xlfn.IFS([1]original_ver!H141="ไม่มีการศึกษา",0,[1]original_ver!H141="ประถมศึกษา",1,[1]original_ver!H141="มัธยมศึกษาตอนต้น",2,[1]original_ver!H141="มัธยมศึกษาตอนปลาย",3,[1]original_ver!H141="อนุปริญญา (ปวช., ปวส., ฝึกหัดครู)",4,[1]original_ver!H141="ปริญญาตรี",5,[1]original_ver!H141="สูงกว่าปริญญาตรี",6,[1]original_ver!H141="","")</f>
        <v>4</v>
      </c>
      <c r="H133" s="17" cm="1">
        <f t="array" ref="H133">_xlfn.IFS([1]original_ver!I141="โสด",1,[1]original_ver!I141="สมรส/อยู่ด้วยกัน",2,[1]original_ver!I141="หย่าร้าง/แยกกันอยู่",3,[1]original_ver!I141="หม้าย",4,[1]original_ver!I141="","")</f>
        <v>2</v>
      </c>
      <c r="I133" s="15">
        <v>4</v>
      </c>
      <c r="J133" s="15">
        <v>40</v>
      </c>
      <c r="K133" s="17" cm="1">
        <f t="array" ref="K133">_xlfn.IFS([1]original_ver!L141="ใช่",1,[1]original_ver!L141="ไม่ใช่",0,[1]original_ver!L141="","")</f>
        <v>0</v>
      </c>
      <c r="L133" s="17" cm="1">
        <f t="array" ref="L133">_xlfn.IFS([1]original_ver!M141="กู้ยืม",1,[1]original_ver!M141="ไม่กู้ยืม",0,[1]original_ver!M141="","")</f>
        <v>0</v>
      </c>
      <c r="M133" s="17">
        <f t="shared" si="9"/>
        <v>0</v>
      </c>
      <c r="N133" s="26"/>
      <c r="O133" s="17" cm="1">
        <f t="array" ref="O133">_xlfn.IFS([1]original_ver!O141="ใช่",1,[1]original_ver!O141="ไม่ใช่",0,[1]original_ver!O141="","")</f>
        <v>1</v>
      </c>
      <c r="P133" s="17">
        <v>1</v>
      </c>
      <c r="Q133" s="17">
        <v>1</v>
      </c>
      <c r="R133" s="17">
        <v>10</v>
      </c>
      <c r="S133" s="17">
        <v>11000</v>
      </c>
      <c r="T133" s="53">
        <v>18</v>
      </c>
      <c r="U133" s="20">
        <f t="shared" si="10"/>
        <v>1100</v>
      </c>
      <c r="V133" s="48"/>
      <c r="W133" s="48"/>
      <c r="X133" s="48"/>
      <c r="Y133" s="48"/>
      <c r="Z133" s="48"/>
      <c r="AA133" s="17">
        <v>1</v>
      </c>
      <c r="AB133" s="17">
        <v>1</v>
      </c>
      <c r="AC133" s="17">
        <v>10</v>
      </c>
      <c r="AD133" s="17">
        <v>11000</v>
      </c>
      <c r="AE133" s="18">
        <v>15</v>
      </c>
      <c r="AF133" s="27">
        <f t="shared" si="8"/>
        <v>1100</v>
      </c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9">
        <v>1</v>
      </c>
      <c r="CE133" s="49">
        <v>1</v>
      </c>
      <c r="CF133" s="49">
        <v>1</v>
      </c>
      <c r="CG133" s="49">
        <v>1</v>
      </c>
      <c r="CH133" s="49">
        <v>1</v>
      </c>
      <c r="CI133" s="17">
        <v>1</v>
      </c>
      <c r="CJ133" cm="1">
        <f t="array" ref="CJ133">_xlfn.IFS([1]original_ver!CH141="จากการเข้าร่วมกิจกรรมอบรม ที่จัดโดยโครงการเกษตรกรปราดเปรื่อง (Smart Farmer)",1,[1]original_ver!CH141="จากการเข้าร่วมกิจกรรมอบรม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ๆ",3,[1]original_ver!CH141="จากการเรียนรู้ผ่านประสบการณ์ของผู้อื่น ได้แก่ เพื่อนบ้าน พี่น้อง เพื่อน และญาติ เป็นต้น",4,[1]original_ver!CH141="ไม่ได้เข้าร่วมกิจกรรมอบรมหรือเรียนรู้ใด ๆ (ข้ามไปข้อ 33)",5)</f>
        <v>5</v>
      </c>
      <c r="CK133" s="15" t="str" cm="1">
        <f t="array" ref="CK133">_xlfn.IFS([1]original_ver!CJ141="ความรู้ทางการเกษตรและการใช้เทคโนโลยีสำหรับการผลิตในฟาร์ม",1,[1]original_ver!CJ141="การวางแผนและจัดการฟาร์ม เช่น การเก็บเกี่ยว การเงิน และการวางแผนทางการตลาด",2,[1]original_ver!CJ141="การเป็นผู้ประกอบการทางการเกษตร",3,[1]original_ver!CJ141="การเพิ่มมูลค่าผลผลิต และการแปรรูปผลผลิต (รวมถึงการพัฒนาคุณภาพผลผลิต)",4,[1]original_ver!CJ141="","")</f>
        <v/>
      </c>
      <c r="CL133" s="48"/>
      <c r="CM133" s="48"/>
      <c r="CN133" s="15" t="str" cm="1">
        <f t="array" ref="CN133">_xlfn.IFS([1]original_ver!CN141="ความรู้ทางการเกษตรและการใช้เทคโนโลยีสำหรับการผลิตในฟาร์ม",1,[1]original_ver!CN141="การวางแผนและจัดการฟาร์ม เช่น การเก็บเกี่ยว การเงิน และการวางแผนทางการตลาด",2,[1]original_ver!CN141="การเป็นผู้ประกอบการทางการเกษตร",3,[1]original_ver!CN141="การเพิ่มมูลค่าผลผลิต และการแปรรูปผลผลิต (รวมถึงการพัฒนาคุณภาพผลผลิต)",4,[1]original_ver!CN141="","")</f>
        <v/>
      </c>
      <c r="CO133" s="48"/>
      <c r="CP133" s="48"/>
      <c r="CQ133" s="15" t="str" cm="1">
        <f t="array" ref="CQ133">_xlfn.IFS([1]original_ver!CR141="ประยุกต์",1,[1]original_ver!CR141="ไม่ประยุกต์",0,[1]original_ver!CR141="","")</f>
        <v/>
      </c>
      <c r="CR133" s="15" t="str" cm="1">
        <f t="array" ref="CR133">_xlfn.IFS([1]original_ver!CS141="ประยุกต์",1,[1]original_ver!CS141="ไม่ประยุกต์",0,[1]original_ver!CS141="","")</f>
        <v/>
      </c>
      <c r="CS133" s="48"/>
      <c r="CT133" s="15" t="str" cm="1">
        <f t="array" ref="CT133">_xlfn.IFS([1]original_ver!CV141="ประยุกต์",1,[1]original_ver!CV141="ไม่ประยุกต์",0,[1]original_ver!CV141="","")</f>
        <v/>
      </c>
      <c r="CU133" s="48"/>
      <c r="CV133" s="15" t="str" cm="1">
        <f t="array" ref="CV133">_xlfn.IFS([1]original_ver!CY141="ประยุกต์",1,[1]original_ver!CY141="ไม่ประยุกต์",0,[1]original_ver!CY141="","")</f>
        <v/>
      </c>
      <c r="CW133" s="48"/>
      <c r="CX133" s="15" t="str" cm="1">
        <f t="array" ref="CX133">_xlfn.IFS([1]original_ver!DB141="ประยุกต์",1,[1]original_ver!DB141="ไม่ประยุกต์",0,[1]original_ver!DB141="","")</f>
        <v/>
      </c>
      <c r="CY133" s="48"/>
      <c r="CZ133" s="48"/>
      <c r="DA133" s="48"/>
      <c r="DB133" s="48"/>
      <c r="DC133" s="48"/>
      <c r="DD133" s="48"/>
      <c r="DE133" s="48"/>
      <c r="DF133" s="17">
        <v>3</v>
      </c>
      <c r="DG133" s="17">
        <v>2</v>
      </c>
      <c r="DH133" s="17">
        <v>2</v>
      </c>
      <c r="DI133" s="17">
        <v>2</v>
      </c>
      <c r="DJ133" s="17">
        <v>3</v>
      </c>
      <c r="DK133" s="17">
        <v>2</v>
      </c>
      <c r="DL133" s="17">
        <v>1</v>
      </c>
      <c r="DM133" s="17">
        <v>2</v>
      </c>
      <c r="DN133" s="48"/>
      <c r="DO133" s="48"/>
      <c r="DP133" s="48"/>
      <c r="DQ133" s="48"/>
      <c r="DR133" s="49">
        <v>3</v>
      </c>
      <c r="DS133" s="49">
        <v>3</v>
      </c>
      <c r="DT133" s="17">
        <v>3</v>
      </c>
      <c r="DU133" s="49">
        <v>3</v>
      </c>
      <c r="DV133" s="49">
        <v>3</v>
      </c>
      <c r="DW133" s="49">
        <v>3</v>
      </c>
      <c r="DX133" s="25">
        <v>3</v>
      </c>
      <c r="DY133" s="25">
        <v>3</v>
      </c>
      <c r="DZ133" s="25">
        <v>3</v>
      </c>
      <c r="EA133" s="25">
        <v>3</v>
      </c>
      <c r="EB133" s="25">
        <v>3</v>
      </c>
      <c r="EC133">
        <v>3</v>
      </c>
    </row>
    <row r="134" spans="1:133" hidden="1" x14ac:dyDescent="0.2">
      <c r="A134" s="15">
        <v>523</v>
      </c>
      <c r="B134" s="47" t="s">
        <v>695</v>
      </c>
      <c r="C134" cm="1">
        <f t="array" ref="C134">_xlfn.IFS([1]original_ver!D142="Participant",1,[1]original_ver!D142="Non-Participant",0,[1]original_ver!D142="","")</f>
        <v>0</v>
      </c>
      <c r="D134" s="15">
        <v>3</v>
      </c>
      <c r="E134" s="17" cm="1">
        <f t="array" ref="E134">_xlfn.IFS([1]original_ver!F142="ชาย",1,[1]original_ver!F142="หญิง",0,[1]original_ver!F142="","")</f>
        <v>0</v>
      </c>
      <c r="F134" s="15">
        <v>50</v>
      </c>
      <c r="G134" s="17" cm="1">
        <f t="array" ref="G134">_xlfn.IFS([1]original_ver!H142="ไม่มีการศึกษา",0,[1]original_ver!H142="ประถมศึกษา",1,[1]original_ver!H142="มัธยมศึกษาตอนต้น",2,[1]original_ver!H142="มัธยมศึกษาตอนปลาย",3,[1]original_ver!H142="อนุปริญญา (ปวช., ปวส., ฝึกหัดครู)",4,[1]original_ver!H142="ปริญญาตรี",5,[1]original_ver!H142="สูงกว่าปริญญาตรี",6,[1]original_ver!H142="","")</f>
        <v>1</v>
      </c>
      <c r="H134" s="17" cm="1">
        <f t="array" ref="H134">_xlfn.IFS([1]original_ver!I142="โสด",1,[1]original_ver!I142="สมรส/อยู่ด้วยกัน",2,[1]original_ver!I142="หย่าร้าง/แยกกันอยู่",3,[1]original_ver!I142="หม้าย",4,[1]original_ver!I142="","")</f>
        <v>2</v>
      </c>
      <c r="I134" s="15">
        <v>4</v>
      </c>
      <c r="J134" s="15">
        <v>36</v>
      </c>
      <c r="K134" s="17" cm="1">
        <f t="array" ref="K134">_xlfn.IFS([1]original_ver!L142="ใช่",1,[1]original_ver!L142="ไม่ใช่",0,[1]original_ver!L142="","")</f>
        <v>0</v>
      </c>
      <c r="L134" s="17" cm="1">
        <f t="array" ref="L134">_xlfn.IFS([1]original_ver!M142="กู้ยืม",1,[1]original_ver!M142="ไม่กู้ยืม",0,[1]original_ver!M142="","")</f>
        <v>0</v>
      </c>
      <c r="M134" s="17">
        <f t="shared" si="9"/>
        <v>1</v>
      </c>
      <c r="N134" s="54">
        <v>400000</v>
      </c>
      <c r="O134" s="17" cm="1">
        <f t="array" ref="O134">_xlfn.IFS([1]original_ver!O142="ใช่",1,[1]original_ver!O142="ไม่ใช่",0,[1]original_ver!O142="","")</f>
        <v>1</v>
      </c>
      <c r="P134" s="17">
        <v>1</v>
      </c>
      <c r="Q134" s="17">
        <v>1</v>
      </c>
      <c r="R134" s="17">
        <v>20</v>
      </c>
      <c r="S134" s="56">
        <v>60000</v>
      </c>
      <c r="T134" s="53">
        <v>20</v>
      </c>
      <c r="U134" s="20">
        <f t="shared" si="10"/>
        <v>3000</v>
      </c>
      <c r="V134" s="48"/>
      <c r="W134" s="48"/>
      <c r="X134" s="48"/>
      <c r="Y134" s="48"/>
      <c r="Z134" s="48"/>
      <c r="AA134" s="17">
        <v>1</v>
      </c>
      <c r="AB134" s="17">
        <v>1</v>
      </c>
      <c r="AC134" s="17">
        <v>20</v>
      </c>
      <c r="AD134" s="56">
        <v>60000</v>
      </c>
      <c r="AE134" s="57">
        <v>19</v>
      </c>
      <c r="AF134" s="27">
        <f t="shared" si="8"/>
        <v>3000</v>
      </c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9">
        <v>1.5</v>
      </c>
      <c r="CE134" s="49">
        <v>1.6666666666666667</v>
      </c>
      <c r="CF134" s="49">
        <v>1</v>
      </c>
      <c r="CG134" s="49">
        <v>1</v>
      </c>
      <c r="CH134" s="49">
        <v>1</v>
      </c>
      <c r="CI134" s="17">
        <v>1</v>
      </c>
      <c r="CJ134" cm="1">
        <f t="array" ref="CJ134">_xlfn.IFS([1]original_ver!CH142="จากการเข้าร่วมกิจกรรมอบรม ที่จัดโดยโครงการเกษตรกรปราดเปรื่อง (Smart Farmer)",1,[1]original_ver!CH142="จากการเข้าร่วมกิจกรรมอบรม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ๆ",3,[1]original_ver!CH142="จากการเรียนรู้ผ่านประสบการณ์ของผู้อื่น ได้แก่ เพื่อนบ้าน พี่น้อง เพื่อน และญาติ เป็นต้น",4,[1]original_ver!CH142="ไม่ได้เข้าร่วมกิจกรรมอบรมหรือเรียนรู้ใด ๆ (ข้ามไปข้อ 33)",5)</f>
        <v>3</v>
      </c>
      <c r="CK134" s="15" cm="1">
        <f t="array" ref="CK134">_xlfn.IFS([1]original_ver!CJ142="ความรู้ทางการเกษตรและการใช้เทคโนโลยีสำหรับการผลิตในฟาร์ม",1,[1]original_ver!CJ142="การวางแผนและจัดการฟาร์ม เช่น การเก็บเกี่ยว การเงิน และการวางแผนทางการตลาด",2,[1]original_ver!CJ142="การเป็นผู้ประกอบการทางการเกษตร",3,[1]original_ver!CJ142="การเพิ่มมูลค่าผลผลิต และการแปรรูปผลผลิต (รวมถึงการพัฒนาคุณภาพผลผลิต)",4,[1]original_ver!CJ142="","")</f>
        <v>1</v>
      </c>
      <c r="CL134" s="17">
        <v>20</v>
      </c>
      <c r="CM134" s="17">
        <v>1</v>
      </c>
      <c r="CN134" s="15" cm="1">
        <f t="array" ref="CN134">_xlfn.IFS([1]original_ver!CN142="ความรู้ทางการเกษตรและการใช้เทคโนโลยีสำหรับการผลิตในฟาร์ม",1,[1]original_ver!CN142="การวางแผนและจัดการฟาร์ม เช่น การเก็บเกี่ยว การเงิน และการวางแผนทางการตลาด",2,[1]original_ver!CN142="การเป็นผู้ประกอบการทางการเกษตร",3,[1]original_ver!CN142="การเพิ่มมูลค่าผลผลิต และการแปรรูปผลผลิต (รวมถึงการพัฒนาคุณภาพผลผลิต)",4,[1]original_ver!CN142="","")</f>
        <v>4</v>
      </c>
      <c r="CO134" s="17">
        <v>0</v>
      </c>
      <c r="CP134" s="17">
        <v>1</v>
      </c>
      <c r="CQ134" s="15" cm="1">
        <f t="array" ref="CQ134">_xlfn.IFS([1]original_ver!CR142="ประยุกต์",1,[1]original_ver!CR142="ไม่ประยุกต์",0,[1]original_ver!CR142="","")</f>
        <v>1</v>
      </c>
      <c r="CR134" s="15" cm="1">
        <f t="array" ref="CR134">_xlfn.IFS([1]original_ver!CS142="ประยุกต์",1,[1]original_ver!CS142="ไม่ประยุกต์",0,[1]original_ver!CS142="","")</f>
        <v>1</v>
      </c>
      <c r="CS134" s="48"/>
      <c r="CT134" s="15" cm="1">
        <f t="array" ref="CT134">_xlfn.IFS([1]original_ver!CV142="ประยุกต์",1,[1]original_ver!CV142="ไม่ประยุกต์",0,[1]original_ver!CV142="","")</f>
        <v>1</v>
      </c>
      <c r="CU134" s="48"/>
      <c r="CV134" s="15" cm="1">
        <f t="array" ref="CV134">_xlfn.IFS([1]original_ver!CY142="ประยุกต์",1,[1]original_ver!CY142="ไม่ประยุกต์",0,[1]original_ver!CY142="","")</f>
        <v>1</v>
      </c>
      <c r="CW134" s="48"/>
      <c r="CX134" s="15" cm="1">
        <f t="array" ref="CX134">_xlfn.IFS([1]original_ver!DB142="ประยุกต์",1,[1]original_ver!DB142="ไม่ประยุกต์",0,[1]original_ver!DB142="","")</f>
        <v>0</v>
      </c>
      <c r="CY134" s="17">
        <v>1</v>
      </c>
      <c r="CZ134" s="17"/>
      <c r="DA134" s="17"/>
      <c r="DB134" s="17"/>
      <c r="DC134" s="17"/>
      <c r="DD134" s="17"/>
      <c r="DE134" s="17"/>
      <c r="DF134" s="17">
        <v>1</v>
      </c>
      <c r="DG134" s="17">
        <v>1</v>
      </c>
      <c r="DH134" s="17">
        <v>2</v>
      </c>
      <c r="DI134" s="17">
        <v>1</v>
      </c>
      <c r="DJ134" s="17">
        <v>3</v>
      </c>
      <c r="DK134" s="17">
        <v>1</v>
      </c>
      <c r="DL134" s="17">
        <v>3</v>
      </c>
      <c r="DM134" s="17">
        <v>1</v>
      </c>
      <c r="DN134" s="48"/>
      <c r="DO134" s="48"/>
      <c r="DP134" s="48"/>
      <c r="DQ134" s="48"/>
      <c r="DR134" s="49">
        <v>4</v>
      </c>
      <c r="DS134" s="49">
        <v>4</v>
      </c>
      <c r="DT134" s="17">
        <v>4.5</v>
      </c>
      <c r="DU134" s="49">
        <v>3.8</v>
      </c>
      <c r="DV134" s="49">
        <v>1.3333333333333333</v>
      </c>
      <c r="DW134" s="49">
        <v>2.5</v>
      </c>
      <c r="DX134" s="25">
        <v>4</v>
      </c>
      <c r="DY134" s="25">
        <v>4</v>
      </c>
      <c r="DZ134" s="25">
        <v>4.5</v>
      </c>
      <c r="EA134" s="25">
        <v>3.8</v>
      </c>
      <c r="EB134" s="25">
        <v>1.3333333333333333</v>
      </c>
      <c r="EC134">
        <v>2.5</v>
      </c>
    </row>
    <row r="135" spans="1:133" hidden="1" x14ac:dyDescent="0.2">
      <c r="A135" s="15">
        <v>524</v>
      </c>
      <c r="B135" s="47" t="s">
        <v>696</v>
      </c>
      <c r="C135" cm="1">
        <f t="array" ref="C135">_xlfn.IFS([1]original_ver!D144="Participant",1,[1]original_ver!D144="Non-Participant",0,[1]original_ver!D144="","")</f>
        <v>1</v>
      </c>
      <c r="D135" s="15">
        <v>3</v>
      </c>
      <c r="E135" s="17" cm="1">
        <f t="array" ref="E135">_xlfn.IFS([1]original_ver!F144="ชาย",1,[1]original_ver!F144="หญิง",0,[1]original_ver!F144="","")</f>
        <v>0</v>
      </c>
      <c r="F135" s="15">
        <v>51</v>
      </c>
      <c r="G135" s="17" cm="1">
        <f t="array" ref="G135">_xlfn.IFS([1]original_ver!H144="ไม่มีการศึกษา",0,[1]original_ver!H144="ประถมศึกษา",1,[1]original_ver!H144="มัธยมศึกษาตอนต้น",2,[1]original_ver!H144="มัธยมศึกษาตอนปลาย",3,[1]original_ver!H144="อนุปริญญา (ปวช., ปวส., ฝึกหัดครู)",4,[1]original_ver!H144="ปริญญาตรี",5,[1]original_ver!H144="สูงกว่าปริญญาตรี",6,[1]original_ver!H144="","")</f>
        <v>1</v>
      </c>
      <c r="H135" s="17" cm="1">
        <f t="array" ref="H135">_xlfn.IFS([1]original_ver!I144="โสด",1,[1]original_ver!I144="สมรส/อยู่ด้วยกัน",2,[1]original_ver!I144="หย่าร้าง/แยกกันอยู่",3,[1]original_ver!I144="หม้าย",4,[1]original_ver!I144="","")</f>
        <v>2</v>
      </c>
      <c r="I135" s="15">
        <v>5</v>
      </c>
      <c r="J135" s="15">
        <v>40</v>
      </c>
      <c r="K135" s="17" cm="1">
        <f t="array" ref="K135">_xlfn.IFS([1]original_ver!L144="ใช่",1,[1]original_ver!L144="ไม่ใช่",0,[1]original_ver!L144="","")</f>
        <v>0</v>
      </c>
      <c r="L135" s="17" cm="1">
        <f t="array" ref="L135">_xlfn.IFS([1]original_ver!M144="กู้ยืม",1,[1]original_ver!M144="ไม่กู้ยืม",0,[1]original_ver!M144="","")</f>
        <v>0</v>
      </c>
      <c r="M135" s="17">
        <f t="shared" si="9"/>
        <v>0</v>
      </c>
      <c r="N135" s="26"/>
      <c r="O135" s="17" cm="1">
        <f t="array" ref="O135">_xlfn.IFS([1]original_ver!O144="ใช่",1,[1]original_ver!O144="ไม่ใช่",0,[1]original_ver!O144="","")</f>
        <v>1</v>
      </c>
      <c r="P135" s="17">
        <v>1</v>
      </c>
      <c r="Q135" s="17">
        <v>1</v>
      </c>
      <c r="R135" s="17">
        <v>16</v>
      </c>
      <c r="S135" s="17">
        <v>30000</v>
      </c>
      <c r="T135" s="53">
        <v>20</v>
      </c>
      <c r="U135" s="20">
        <f t="shared" si="10"/>
        <v>1875</v>
      </c>
      <c r="V135" s="48"/>
      <c r="W135" s="48"/>
      <c r="X135" s="48"/>
      <c r="Y135" s="48"/>
      <c r="Z135" s="48"/>
      <c r="AA135" s="17">
        <v>1</v>
      </c>
      <c r="AB135" s="17">
        <v>1</v>
      </c>
      <c r="AC135" s="17">
        <v>16</v>
      </c>
      <c r="AD135" s="17">
        <v>30000</v>
      </c>
      <c r="AE135" s="18">
        <v>16</v>
      </c>
      <c r="AF135" s="27">
        <f t="shared" si="8"/>
        <v>1875</v>
      </c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9">
        <v>1.25</v>
      </c>
      <c r="CE135" s="49">
        <v>1.6666666666666667</v>
      </c>
      <c r="CF135" s="49">
        <v>1</v>
      </c>
      <c r="CG135" s="49">
        <v>1</v>
      </c>
      <c r="CH135" s="49">
        <v>1</v>
      </c>
      <c r="CI135" s="17">
        <v>1</v>
      </c>
      <c r="CJ135" cm="1">
        <f t="array" ref="CJ135">_xlfn.IFS([1]original_ver!CH144="จากการเข้าร่วมกิจกรรมอบรม ที่จัดโดยโครงการเกษตรกรปราดเปรื่อง (Smart Farmer)",1,[1]original_ver!CH144="จากการเข้าร่วมกิจกรรมอบรม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ๆ",3,[1]original_ver!CH144="จากการเรียนรู้ผ่านประสบการณ์ของผู้อื่น ได้แก่ เพื่อนบ้าน พี่น้อง เพื่อน และญาติ เป็นต้น",4,[1]original_ver!CH144="ไม่ได้เข้าร่วมกิจกรรมอบรมหรือเรียนรู้ใด ๆ (ข้ามไปข้อ 33)",5)</f>
        <v>4</v>
      </c>
      <c r="CK135" s="15" cm="1">
        <f t="array" ref="CK135">_xlfn.IFS([1]original_ver!CJ144="ความรู้ทางการเกษตรและการใช้เทคโนโลยีสำหรับการผลิตในฟาร์ม",1,[1]original_ver!CJ144="การวางแผนและจัดการฟาร์ม เช่น การเก็บเกี่ยว การเงิน และการวางแผนทางการตลาด",2,[1]original_ver!CJ144="การเป็นผู้ประกอบการทางการเกษตร",3,[1]original_ver!CJ144="การเพิ่มมูลค่าผลผลิต และการแปรรูปผลผลิต (รวมถึงการพัฒนาคุณภาพผลผลิต)",4,[1]original_ver!CJ144="","")</f>
        <v>1</v>
      </c>
      <c r="CL135" s="17">
        <v>3</v>
      </c>
      <c r="CM135" s="17">
        <v>1</v>
      </c>
      <c r="CN135" s="15" cm="1">
        <f t="array" ref="CN135">_xlfn.IFS([1]original_ver!CN144="ความรู้ทางการเกษตรและการใช้เทคโนโลยีสำหรับการผลิตในฟาร์ม",1,[1]original_ver!CN144="การวางแผนและจัดการฟาร์ม เช่น การเก็บเกี่ยว การเงิน และการวางแผนทางการตลาด",2,[1]original_ver!CN144="การเป็นผู้ประกอบการทางการเกษตร",3,[1]original_ver!CN144="การเพิ่มมูลค่าผลผลิต และการแปรรูปผลผลิต (รวมถึงการพัฒนาคุณภาพผลผลิต)",4,[1]original_ver!CN144="","")</f>
        <v>4</v>
      </c>
      <c r="CO135" s="17">
        <v>0</v>
      </c>
      <c r="CP135" s="17">
        <v>1</v>
      </c>
      <c r="CQ135" s="15" cm="1">
        <f t="array" ref="CQ135">_xlfn.IFS([1]original_ver!CR144="ประยุกต์",1,[1]original_ver!CR144="ไม่ประยุกต์",0,[1]original_ver!CR144="","")</f>
        <v>0</v>
      </c>
      <c r="CR135" s="15" t="str" cm="1">
        <f t="array" ref="CR135">_xlfn.IFS([1]original_ver!CS144="ประยุกต์",1,[1]original_ver!CS144="ไม่ประยุกต์",0,[1]original_ver!CS144="","")</f>
        <v/>
      </c>
      <c r="CS135" s="48"/>
      <c r="CT135" s="15" t="str" cm="1">
        <f t="array" ref="CT135">_xlfn.IFS([1]original_ver!CV144="ประยุกต์",1,[1]original_ver!CV144="ไม่ประยุกต์",0,[1]original_ver!CV144="","")</f>
        <v/>
      </c>
      <c r="CU135" s="48"/>
      <c r="CV135" s="15" t="str" cm="1">
        <f t="array" ref="CV135">_xlfn.IFS([1]original_ver!CY144="ประยุกต์",1,[1]original_ver!CY144="ไม่ประยุกต์",0,[1]original_ver!CY144="","")</f>
        <v/>
      </c>
      <c r="CW135" s="48"/>
      <c r="CX135" s="15" t="str" cm="1">
        <f t="array" ref="CX135">_xlfn.IFS([1]original_ver!DB144="ประยุกต์",1,[1]original_ver!DB144="ไม่ประยุกต์",0,[1]original_ver!DB144="","")</f>
        <v/>
      </c>
      <c r="CY135" s="48"/>
      <c r="CZ135" s="17">
        <v>0</v>
      </c>
      <c r="DA135" s="17">
        <v>0</v>
      </c>
      <c r="DB135" s="17">
        <v>0</v>
      </c>
      <c r="DC135" s="17">
        <v>0</v>
      </c>
      <c r="DD135" s="17">
        <v>1</v>
      </c>
      <c r="DE135" s="17">
        <v>0</v>
      </c>
      <c r="DF135" s="17">
        <v>1</v>
      </c>
      <c r="DG135" s="17">
        <v>1</v>
      </c>
      <c r="DH135" s="17">
        <v>2</v>
      </c>
      <c r="DI135" s="17">
        <v>1</v>
      </c>
      <c r="DJ135" s="17">
        <v>3</v>
      </c>
      <c r="DK135" s="17">
        <v>1</v>
      </c>
      <c r="DL135" s="48"/>
      <c r="DM135" s="48"/>
      <c r="DN135" s="48"/>
      <c r="DO135" s="48"/>
      <c r="DP135" s="48"/>
      <c r="DQ135" s="48"/>
      <c r="DR135" s="49">
        <v>2.8</v>
      </c>
      <c r="DS135" s="49">
        <v>3</v>
      </c>
      <c r="DT135" s="17">
        <v>2</v>
      </c>
      <c r="DU135" s="49">
        <v>3</v>
      </c>
      <c r="DV135" s="49">
        <v>2.6666666666666665</v>
      </c>
      <c r="DW135" s="49">
        <v>2.75</v>
      </c>
      <c r="DX135" s="25">
        <v>2.8</v>
      </c>
      <c r="DY135" s="25">
        <v>3</v>
      </c>
      <c r="DZ135" s="25">
        <v>2</v>
      </c>
      <c r="EA135" s="25">
        <v>3</v>
      </c>
      <c r="EB135" s="25">
        <v>2.6666666666666665</v>
      </c>
      <c r="EC135">
        <v>2.75</v>
      </c>
    </row>
    <row r="136" spans="1:133" hidden="1" x14ac:dyDescent="0.2">
      <c r="A136" s="15">
        <v>525</v>
      </c>
      <c r="B136" s="47" t="s">
        <v>697</v>
      </c>
      <c r="C136" cm="1">
        <f t="array" ref="C136">_xlfn.IFS([1]original_ver!D145="Participant",1,[1]original_ver!D145="Non-Participant",0,[1]original_ver!D145="","")</f>
        <v>0</v>
      </c>
      <c r="D136" s="15">
        <v>3</v>
      </c>
      <c r="E136" s="17" cm="1">
        <f t="array" ref="E136">_xlfn.IFS([1]original_ver!F145="ชาย",1,[1]original_ver!F145="หญิง",0,[1]original_ver!F145="","")</f>
        <v>1</v>
      </c>
      <c r="F136" s="15">
        <v>52</v>
      </c>
      <c r="G136" s="17" cm="1">
        <f t="array" ref="G136">_xlfn.IFS([1]original_ver!H145="ไม่มีการศึกษา",0,[1]original_ver!H145="ประถมศึกษา",1,[1]original_ver!H145="มัธยมศึกษาตอนต้น",2,[1]original_ver!H145="มัธยมศึกษาตอนปลาย",3,[1]original_ver!H145="อนุปริญญา (ปวช., ปวส., ฝึกหัดครู)",4,[1]original_ver!H145="ปริญญาตรี",5,[1]original_ver!H145="สูงกว่าปริญญาตรี",6,[1]original_ver!H145="","")</f>
        <v>5</v>
      </c>
      <c r="H136" s="17" cm="1">
        <f t="array" ref="H136">_xlfn.IFS([1]original_ver!I145="โสด",1,[1]original_ver!I145="สมรส/อยู่ด้วยกัน",2,[1]original_ver!I145="หย่าร้าง/แยกกันอยู่",3,[1]original_ver!I145="หม้าย",4,[1]original_ver!I145="","")</f>
        <v>2</v>
      </c>
      <c r="I136" s="15">
        <v>5</v>
      </c>
      <c r="J136" s="15">
        <v>30</v>
      </c>
      <c r="K136" s="17" cm="1">
        <f t="array" ref="K136">_xlfn.IFS([1]original_ver!L145="ใช่",1,[1]original_ver!L145="ไม่ใช่",0,[1]original_ver!L145="","")</f>
        <v>0</v>
      </c>
      <c r="L136" s="17" cm="1">
        <f t="array" ref="L136">_xlfn.IFS([1]original_ver!M145="กู้ยืม",1,[1]original_ver!M145="ไม่กู้ยืม",0,[1]original_ver!M145="","")</f>
        <v>0</v>
      </c>
      <c r="M136" s="17">
        <f t="shared" si="9"/>
        <v>1</v>
      </c>
      <c r="N136" s="23">
        <v>480000</v>
      </c>
      <c r="O136" s="17" cm="1">
        <f t="array" ref="O136">_xlfn.IFS([1]original_ver!O145="ใช่",1,[1]original_ver!O145="ไม่ใช่",0,[1]original_ver!O145="","")</f>
        <v>1</v>
      </c>
      <c r="P136" s="17">
        <v>1</v>
      </c>
      <c r="Q136" s="17">
        <v>1</v>
      </c>
      <c r="R136" s="17">
        <v>40</v>
      </c>
      <c r="S136" s="17">
        <v>60000</v>
      </c>
      <c r="T136" s="53">
        <v>20</v>
      </c>
      <c r="U136" s="20">
        <f t="shared" si="10"/>
        <v>1500</v>
      </c>
      <c r="V136" s="48"/>
      <c r="W136" s="48"/>
      <c r="X136" s="48"/>
      <c r="Y136" s="48"/>
      <c r="Z136" s="48"/>
      <c r="AA136" s="17">
        <v>1</v>
      </c>
      <c r="AB136" s="17">
        <v>1</v>
      </c>
      <c r="AC136" s="17">
        <v>40</v>
      </c>
      <c r="AD136" s="17">
        <v>60000</v>
      </c>
      <c r="AE136" s="18">
        <v>17.86</v>
      </c>
      <c r="AF136" s="27">
        <f t="shared" si="8"/>
        <v>1500</v>
      </c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9">
        <v>2.25</v>
      </c>
      <c r="CE136" s="49">
        <v>3</v>
      </c>
      <c r="CF136" s="49">
        <v>1.3333333333333333</v>
      </c>
      <c r="CG136" s="49">
        <v>1</v>
      </c>
      <c r="CH136" s="49">
        <v>2.5</v>
      </c>
      <c r="CI136" s="17">
        <v>1</v>
      </c>
      <c r="CJ136" cm="1">
        <f t="array" ref="CJ136">_xlfn.IFS([1]original_ver!CH145="จากการเข้าร่วมกิจกรรมอบรม ที่จัดโดยโครงการเกษตรกรปราดเปรื่อง (Smart Farmer)",1,[1]original_ver!CH145="จากการเข้าร่วมกิจกรรมอบรม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ๆ",3,[1]original_ver!CH145="จากการเรียนรู้ผ่านประสบการณ์ของผู้อื่น ได้แก่ เพื่อนบ้าน พี่น้อง เพื่อน และญาติ เป็นต้น",4,[1]original_ver!CH145="ไม่ได้เข้าร่วมกิจกรรมอบรมหรือเรียนรู้ใด ๆ (ข้ามไปข้อ 33)",5)</f>
        <v>4</v>
      </c>
      <c r="CK136" s="15" cm="1">
        <f t="array" ref="CK136">_xlfn.IFS([1]original_ver!CJ145="ความรู้ทางการเกษตรและการใช้เทคโนโลยีสำหรับการผลิตในฟาร์ม",1,[1]original_ver!CJ145="การวางแผนและจัดการฟาร์ม เช่น การเก็บเกี่ยว การเงิน และการวางแผนทางการตลาด",2,[1]original_ver!CJ145="การเป็นผู้ประกอบการทางการเกษตร",3,[1]original_ver!CJ145="การเพิ่มมูลค่าผลผลิต และการแปรรูปผลผลิต (รวมถึงการพัฒนาคุณภาพผลผลิต)",4,[1]original_ver!CJ145="","")</f>
        <v>2</v>
      </c>
      <c r="CL136" s="17">
        <v>6</v>
      </c>
      <c r="CM136" s="17">
        <v>2</v>
      </c>
      <c r="CN136" s="15" cm="1">
        <f t="array" ref="CN136">_xlfn.IFS([1]original_ver!CN145="ความรู้ทางการเกษตรและการใช้เทคโนโลยีสำหรับการผลิตในฟาร์ม",1,[1]original_ver!CN145="การวางแผนและจัดการฟาร์ม เช่น การเก็บเกี่ยว การเงิน และการวางแผนทางการตลาด",2,[1]original_ver!CN145="การเป็นผู้ประกอบการทางการเกษตร",3,[1]original_ver!CN145="การเพิ่มมูลค่าผลผลิต และการแปรรูปผลผลิต (รวมถึงการพัฒนาคุณภาพผลผลิต)",4,[1]original_ver!CN145="","")</f>
        <v>4</v>
      </c>
      <c r="CO136" s="17">
        <v>0</v>
      </c>
      <c r="CP136" s="17">
        <v>1</v>
      </c>
      <c r="CQ136" s="15" cm="1">
        <f t="array" ref="CQ136">_xlfn.IFS([1]original_ver!CR145="ประยุกต์",1,[1]original_ver!CR145="ไม่ประยุกต์",0,[1]original_ver!CR145="","")</f>
        <v>1</v>
      </c>
      <c r="CR136" s="15" cm="1">
        <f t="array" ref="CR136">_xlfn.IFS([1]original_ver!CS145="ประยุกต์",1,[1]original_ver!CS145="ไม่ประยุกต์",0,[1]original_ver!CS145="","")</f>
        <v>1</v>
      </c>
      <c r="CS136" s="48"/>
      <c r="CT136" s="15" cm="1">
        <f t="array" ref="CT136">_xlfn.IFS([1]original_ver!CV145="ประยุกต์",1,[1]original_ver!CV145="ไม่ประยุกต์",0,[1]original_ver!CV145="","")</f>
        <v>1</v>
      </c>
      <c r="CU136" s="48"/>
      <c r="CV136" s="15" cm="1">
        <f t="array" ref="CV136">_xlfn.IFS([1]original_ver!CY145="ประยุกต์",1,[1]original_ver!CY145="ไม่ประยุกต์",0,[1]original_ver!CY145="","")</f>
        <v>1</v>
      </c>
      <c r="CW136" s="48"/>
      <c r="CX136" s="15" cm="1">
        <f t="array" ref="CX136">_xlfn.IFS([1]original_ver!DB145="ประยุกต์",1,[1]original_ver!DB145="ไม่ประยุกต์",0,[1]original_ver!DB145="","")</f>
        <v>0</v>
      </c>
      <c r="CY136" s="17">
        <v>1</v>
      </c>
      <c r="CZ136" s="17"/>
      <c r="DA136" s="17"/>
      <c r="DB136" s="17"/>
      <c r="DC136" s="17"/>
      <c r="DD136" s="17"/>
      <c r="DE136" s="17"/>
      <c r="DF136" s="17">
        <v>1</v>
      </c>
      <c r="DG136" s="17">
        <v>3</v>
      </c>
      <c r="DH136" s="17">
        <v>2</v>
      </c>
      <c r="DI136" s="17">
        <v>3</v>
      </c>
      <c r="DJ136" s="17">
        <v>3</v>
      </c>
      <c r="DK136" s="17">
        <v>3</v>
      </c>
      <c r="DL136" s="48"/>
      <c r="DM136" s="48"/>
      <c r="DN136" s="48"/>
      <c r="DO136" s="48"/>
      <c r="DP136" s="48"/>
      <c r="DQ136" s="48"/>
      <c r="DR136" s="49">
        <v>4</v>
      </c>
      <c r="DS136" s="49">
        <v>4</v>
      </c>
      <c r="DT136" s="17">
        <v>5</v>
      </c>
      <c r="DU136" s="49">
        <v>2.8</v>
      </c>
      <c r="DV136" s="49">
        <v>1.6666666666666667</v>
      </c>
      <c r="DW136" s="49">
        <v>3</v>
      </c>
      <c r="DX136" s="25">
        <v>4.4000000000000004</v>
      </c>
      <c r="DY136" s="25">
        <v>4</v>
      </c>
      <c r="DZ136" s="25">
        <v>5</v>
      </c>
      <c r="EA136" s="25">
        <v>2.8</v>
      </c>
      <c r="EB136" s="25">
        <v>3</v>
      </c>
      <c r="EC136">
        <v>3</v>
      </c>
    </row>
    <row r="137" spans="1:133" hidden="1" x14ac:dyDescent="0.2">
      <c r="A137" s="15">
        <v>526</v>
      </c>
      <c r="B137" s="47" t="s">
        <v>698</v>
      </c>
      <c r="C137" cm="1">
        <f t="array" ref="C137">_xlfn.IFS([1]original_ver!D146="Participant",1,[1]original_ver!D146="Non-Participant",0,[1]original_ver!D146="","")</f>
        <v>1</v>
      </c>
      <c r="D137" s="15">
        <v>3</v>
      </c>
      <c r="E137" s="17" cm="1">
        <f t="array" ref="E137">_xlfn.IFS([1]original_ver!F146="ชาย",1,[1]original_ver!F146="หญิง",0,[1]original_ver!F146="","")</f>
        <v>1</v>
      </c>
      <c r="F137" s="15">
        <v>65</v>
      </c>
      <c r="G137" s="17" cm="1">
        <f t="array" ref="G137">_xlfn.IFS([1]original_ver!H146="ไม่มีการศึกษา",0,[1]original_ver!H146="ประถมศึกษา",1,[1]original_ver!H146="มัธยมศึกษาตอนต้น",2,[1]original_ver!H146="มัธยมศึกษาตอนปลาย",3,[1]original_ver!H146="อนุปริญญา (ปวช., ปวส., ฝึกหัดครู)",4,[1]original_ver!H146="ปริญญาตรี",5,[1]original_ver!H146="สูงกว่าปริญญาตรี",6,[1]original_ver!H146="","")</f>
        <v>1</v>
      </c>
      <c r="H137" s="17" cm="1">
        <f t="array" ref="H137">_xlfn.IFS([1]original_ver!I146="โสด",1,[1]original_ver!I146="สมรส/อยู่ด้วยกัน",2,[1]original_ver!I146="หย่าร้าง/แยกกันอยู่",3,[1]original_ver!I146="หม้าย",4,[1]original_ver!I146="","")</f>
        <v>2</v>
      </c>
      <c r="I137" s="15">
        <v>4</v>
      </c>
      <c r="J137" s="15">
        <v>50</v>
      </c>
      <c r="K137" s="17" cm="1">
        <f t="array" ref="K137">_xlfn.IFS([1]original_ver!L146="ใช่",1,[1]original_ver!L146="ไม่ใช่",0,[1]original_ver!L146="","")</f>
        <v>0</v>
      </c>
      <c r="L137" s="17" cm="1">
        <f t="array" ref="L137">_xlfn.IFS([1]original_ver!M146="กู้ยืม",1,[1]original_ver!M146="ไม่กู้ยืม",0,[1]original_ver!M146="","")</f>
        <v>0</v>
      </c>
      <c r="M137" s="17">
        <f t="shared" si="9"/>
        <v>0</v>
      </c>
      <c r="N137" s="26"/>
      <c r="O137" s="17" cm="1">
        <f t="array" ref="O137">_xlfn.IFS([1]original_ver!O146="ใช่",1,[1]original_ver!O146="ไม่ใช่",0,[1]original_ver!O146="","")</f>
        <v>1</v>
      </c>
      <c r="P137" s="17">
        <v>1</v>
      </c>
      <c r="Q137" s="17">
        <v>1</v>
      </c>
      <c r="R137" s="17">
        <v>10</v>
      </c>
      <c r="S137" s="17">
        <v>9000</v>
      </c>
      <c r="T137" s="53">
        <v>19</v>
      </c>
      <c r="U137" s="20">
        <f t="shared" si="10"/>
        <v>900</v>
      </c>
      <c r="V137" s="48"/>
      <c r="W137" s="48"/>
      <c r="X137" s="48"/>
      <c r="Y137" s="48"/>
      <c r="Z137" s="48"/>
      <c r="AA137" s="17">
        <v>1</v>
      </c>
      <c r="AB137" s="17">
        <v>1</v>
      </c>
      <c r="AC137" s="17">
        <v>15</v>
      </c>
      <c r="AD137" s="17">
        <v>18000</v>
      </c>
      <c r="AE137" s="18">
        <v>17</v>
      </c>
      <c r="AF137" s="27">
        <f t="shared" si="8"/>
        <v>1200</v>
      </c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9">
        <v>1</v>
      </c>
      <c r="CE137" s="49">
        <v>1</v>
      </c>
      <c r="CF137" s="49">
        <v>1</v>
      </c>
      <c r="CG137" s="49">
        <v>1</v>
      </c>
      <c r="CH137" s="49">
        <v>1</v>
      </c>
      <c r="CI137" s="17">
        <v>1</v>
      </c>
      <c r="CJ137" cm="1">
        <f t="array" ref="CJ137">_xlfn.IFS([1]original_ver!CH146="จากการเข้าร่วมกิจกรรมอบรม ที่จัดโดยโครงการเกษตรกรปราดเปรื่อง (Smart Farmer)",1,[1]original_ver!CH146="จากการเข้าร่วมกิจกรรมอบรม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ๆ",3,[1]original_ver!CH146="จากการเรียนรู้ผ่านประสบการณ์ของผู้อื่น ได้แก่ เพื่อนบ้าน พี่น้อง เพื่อน และญาติ เป็นต้น",4,[1]original_ver!CH146="ไม่ได้เข้าร่วมกิจกรรมอบรมหรือเรียนรู้ใด ๆ (ข้ามไปข้อ 33)",5)</f>
        <v>5</v>
      </c>
      <c r="CK137" s="15" t="str" cm="1">
        <f t="array" ref="CK137">_xlfn.IFS([1]original_ver!CJ146="ความรู้ทางการเกษตรและการใช้เทคโนโลยีสำหรับการผลิตในฟาร์ม",1,[1]original_ver!CJ146="การวางแผนและจัดการฟาร์ม เช่น การเก็บเกี่ยว การเงิน และการวางแผนทางการตลาด",2,[1]original_ver!CJ146="การเป็นผู้ประกอบการทางการเกษตร",3,[1]original_ver!CJ146="การเพิ่มมูลค่าผลผลิต และการแปรรูปผลผลิต (รวมถึงการพัฒนาคุณภาพผลผลิต)",4,[1]original_ver!CJ146="","")</f>
        <v/>
      </c>
      <c r="CL137" s="48"/>
      <c r="CM137" s="48"/>
      <c r="CN137" s="15" t="str" cm="1">
        <f t="array" ref="CN137">_xlfn.IFS([1]original_ver!CN146="ความรู้ทางการเกษตรและการใช้เทคโนโลยีสำหรับการผลิตในฟาร์ม",1,[1]original_ver!CN146="การวางแผนและจัดการฟาร์ม เช่น การเก็บเกี่ยว การเงิน และการวางแผนทางการตลาด",2,[1]original_ver!CN146="การเป็นผู้ประกอบการทางการเกษตร",3,[1]original_ver!CN146="การเพิ่มมูลค่าผลผลิต และการแปรรูปผลผลิต (รวมถึงการพัฒนาคุณภาพผลผลิต)",4,[1]original_ver!CN146="","")</f>
        <v/>
      </c>
      <c r="CO137" s="48"/>
      <c r="CP137" s="48"/>
      <c r="CQ137" s="15" t="str" cm="1">
        <f t="array" ref="CQ137">_xlfn.IFS([1]original_ver!CR146="ประยุกต์",1,[1]original_ver!CR146="ไม่ประยุกต์",0,[1]original_ver!CR146="","")</f>
        <v/>
      </c>
      <c r="CR137" s="15" t="str" cm="1">
        <f t="array" ref="CR137">_xlfn.IFS([1]original_ver!CS146="ประยุกต์",1,[1]original_ver!CS146="ไม่ประยุกต์",0,[1]original_ver!CS146="","")</f>
        <v/>
      </c>
      <c r="CS137" s="48"/>
      <c r="CT137" s="15" t="str" cm="1">
        <f t="array" ref="CT137">_xlfn.IFS([1]original_ver!CV146="ประยุกต์",1,[1]original_ver!CV146="ไม่ประยุกต์",0,[1]original_ver!CV146="","")</f>
        <v/>
      </c>
      <c r="CU137" s="48"/>
      <c r="CV137" s="15" t="str" cm="1">
        <f t="array" ref="CV137">_xlfn.IFS([1]original_ver!CY146="ประยุกต์",1,[1]original_ver!CY146="ไม่ประยุกต์",0,[1]original_ver!CY146="","")</f>
        <v/>
      </c>
      <c r="CW137" s="48"/>
      <c r="CX137" s="15" t="str" cm="1">
        <f t="array" ref="CX137">_xlfn.IFS([1]original_ver!DB146="ประยุกต์",1,[1]original_ver!DB146="ไม่ประยุกต์",0,[1]original_ver!DB146="","")</f>
        <v/>
      </c>
      <c r="CY137" s="48"/>
      <c r="CZ137" s="48"/>
      <c r="DA137" s="48"/>
      <c r="DB137" s="48"/>
      <c r="DC137" s="48"/>
      <c r="DD137" s="48"/>
      <c r="DE137" s="48"/>
      <c r="DF137" s="17">
        <v>3</v>
      </c>
      <c r="DG137" s="17">
        <v>2</v>
      </c>
      <c r="DH137" s="17">
        <v>2</v>
      </c>
      <c r="DI137" s="17">
        <v>2</v>
      </c>
      <c r="DJ137" s="17">
        <v>3</v>
      </c>
      <c r="DK137" s="17">
        <v>2</v>
      </c>
      <c r="DL137" s="17">
        <v>1</v>
      </c>
      <c r="DM137" s="17">
        <v>2</v>
      </c>
      <c r="DN137" s="48"/>
      <c r="DO137" s="48"/>
      <c r="DP137" s="48"/>
      <c r="DQ137" s="48"/>
      <c r="DR137" s="49">
        <v>3</v>
      </c>
      <c r="DS137" s="49">
        <v>3</v>
      </c>
      <c r="DT137" s="17">
        <v>3</v>
      </c>
      <c r="DU137" s="49">
        <v>3</v>
      </c>
      <c r="DV137" s="49">
        <v>3</v>
      </c>
      <c r="DW137" s="49">
        <v>3</v>
      </c>
      <c r="DX137" s="25">
        <v>3.2</v>
      </c>
      <c r="DY137" s="25">
        <v>3</v>
      </c>
      <c r="DZ137" s="25">
        <v>3</v>
      </c>
      <c r="EA137" s="25">
        <v>3</v>
      </c>
      <c r="EB137" s="25">
        <v>3</v>
      </c>
      <c r="EC137">
        <v>3.25</v>
      </c>
    </row>
    <row r="138" spans="1:133" hidden="1" x14ac:dyDescent="0.2">
      <c r="A138" s="15">
        <v>527</v>
      </c>
      <c r="B138" s="47" t="s">
        <v>687</v>
      </c>
      <c r="C138" cm="1">
        <f t="array" ref="C138">_xlfn.IFS([1]original_ver!D147="Participant",1,[1]original_ver!D147="Non-Participant",0,[1]original_ver!D147="","")</f>
        <v>0</v>
      </c>
      <c r="D138" s="15">
        <v>3</v>
      </c>
      <c r="E138" s="17" cm="1">
        <f t="array" ref="E138">_xlfn.IFS([1]original_ver!F147="ชาย",1,[1]original_ver!F147="หญิง",0,[1]original_ver!F147="","")</f>
        <v>1</v>
      </c>
      <c r="F138" s="15">
        <v>56</v>
      </c>
      <c r="G138" s="17" cm="1">
        <f t="array" ref="G138">_xlfn.IFS([1]original_ver!H147="ไม่มีการศึกษา",0,[1]original_ver!H147="ประถมศึกษา",1,[1]original_ver!H147="มัธยมศึกษาตอนต้น",2,[1]original_ver!H147="มัธยมศึกษาตอนปลาย",3,[1]original_ver!H147="อนุปริญญา (ปวช., ปวส., ฝึกหัดครู)",4,[1]original_ver!H147="ปริญญาตรี",5,[1]original_ver!H147="สูงกว่าปริญญาตรี",6,[1]original_ver!H147="","")</f>
        <v>4</v>
      </c>
      <c r="H138" s="17" cm="1">
        <f t="array" ref="H138">_xlfn.IFS([1]original_ver!I147="โสด",1,[1]original_ver!I147="สมรส/อยู่ด้วยกัน",2,[1]original_ver!I147="หย่าร้าง/แยกกันอยู่",3,[1]original_ver!I147="หม้าย",4,[1]original_ver!I147="","")</f>
        <v>1</v>
      </c>
      <c r="I138" s="15">
        <v>5</v>
      </c>
      <c r="J138" s="15">
        <v>15</v>
      </c>
      <c r="K138" s="17" cm="1">
        <f t="array" ref="K138">_xlfn.IFS([1]original_ver!L147="ใช่",1,[1]original_ver!L147="ไม่ใช่",0,[1]original_ver!L147="","")</f>
        <v>0</v>
      </c>
      <c r="L138" s="17" cm="1">
        <f t="array" ref="L138">_xlfn.IFS([1]original_ver!M147="กู้ยืม",1,[1]original_ver!M147="ไม่กู้ยืม",0,[1]original_ver!M147="","")</f>
        <v>0</v>
      </c>
      <c r="M138" s="17">
        <f t="shared" si="9"/>
        <v>1</v>
      </c>
      <c r="N138" s="23">
        <v>480000</v>
      </c>
      <c r="O138" s="17" cm="1">
        <f t="array" ref="O138">_xlfn.IFS([1]original_ver!O147="ใช่",1,[1]original_ver!O147="ไม่ใช่",0,[1]original_ver!O147="","")</f>
        <v>1</v>
      </c>
      <c r="P138" s="17">
        <v>1</v>
      </c>
      <c r="Q138" s="17">
        <v>1</v>
      </c>
      <c r="R138" s="17">
        <v>15</v>
      </c>
      <c r="S138" s="17">
        <v>18000</v>
      </c>
      <c r="T138" s="53">
        <v>14.7</v>
      </c>
      <c r="U138" s="20">
        <f t="shared" si="10"/>
        <v>1200</v>
      </c>
      <c r="V138" s="48"/>
      <c r="W138" s="48"/>
      <c r="X138" s="48"/>
      <c r="Y138" s="48"/>
      <c r="Z138" s="48"/>
      <c r="AA138" s="17">
        <v>1</v>
      </c>
      <c r="AB138" s="17">
        <v>1</v>
      </c>
      <c r="AC138" s="17">
        <v>15</v>
      </c>
      <c r="AD138" s="17">
        <v>18000</v>
      </c>
      <c r="AE138" s="18">
        <v>14</v>
      </c>
      <c r="AF138" s="27">
        <f t="shared" si="8"/>
        <v>1200</v>
      </c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9">
        <v>1</v>
      </c>
      <c r="CE138" s="49">
        <v>1</v>
      </c>
      <c r="CF138" s="49">
        <v>1</v>
      </c>
      <c r="CG138" s="49">
        <v>1</v>
      </c>
      <c r="CH138" s="49">
        <v>1</v>
      </c>
      <c r="CI138" s="17">
        <v>1</v>
      </c>
      <c r="CJ138" cm="1">
        <f t="array" ref="CJ138">_xlfn.IFS([1]original_ver!CH147="จากการเข้าร่วมกิจกรรมอบรม ที่จัดโดยโครงการเกษตรกรปราดเปรื่อง (Smart Farmer)",1,[1]original_ver!CH147="จากการเข้าร่วมกิจกรรมอบรม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ๆ",3,[1]original_ver!CH147="จากการเรียนรู้ผ่านประสบการณ์ของผู้อื่น ได้แก่ เพื่อนบ้าน พี่น้อง เพื่อน และญาติ เป็นต้น",4,[1]original_ver!CH147="ไม่ได้เข้าร่วมกิจกรรมอบรมหรือเรียนรู้ใด ๆ (ข้ามไปข้อ 33)",5)</f>
        <v>4</v>
      </c>
      <c r="CK138" s="15" cm="1">
        <f t="array" ref="CK138">_xlfn.IFS([1]original_ver!CJ147="ความรู้ทางการเกษตรและการใช้เทคโนโลยีสำหรับการผลิตในฟาร์ม",1,[1]original_ver!CJ147="การวางแผนและจัดการฟาร์ม เช่น การเก็บเกี่ยว การเงิน และการวางแผนทางการตลาด",2,[1]original_ver!CJ147="การเป็นผู้ประกอบการทางการเกษตร",3,[1]original_ver!CJ147="การเพิ่มมูลค่าผลผลิต และการแปรรูปผลผลิต (รวมถึงการพัฒนาคุณภาพผลผลิต)",4,[1]original_ver!CJ147="","")</f>
        <v>3</v>
      </c>
      <c r="CL138" s="17">
        <v>20</v>
      </c>
      <c r="CM138" s="17">
        <v>1</v>
      </c>
      <c r="CN138" s="15" cm="1">
        <f t="array" ref="CN138">_xlfn.IFS([1]original_ver!CN147="ความรู้ทางการเกษตรและการใช้เทคโนโลยีสำหรับการผลิตในฟาร์ม",1,[1]original_ver!CN147="การวางแผนและจัดการฟาร์ม เช่น การเก็บเกี่ยว การเงิน และการวางแผนทางการตลาด",2,[1]original_ver!CN147="การเป็นผู้ประกอบการทางการเกษตร",3,[1]original_ver!CN147="การเพิ่มมูลค่าผลผลิต และการแปรรูปผลผลิต (รวมถึงการพัฒนาคุณภาพผลผลิต)",4,[1]original_ver!CN147="","")</f>
        <v>4</v>
      </c>
      <c r="CO138" s="17">
        <v>5</v>
      </c>
      <c r="CP138" s="17">
        <v>1</v>
      </c>
      <c r="CQ138" s="15" cm="1">
        <f t="array" ref="CQ138">_xlfn.IFS([1]original_ver!CR147="ประยุกต์",1,[1]original_ver!CR147="ไม่ประยุกต์",0,[1]original_ver!CR147="","")</f>
        <v>1</v>
      </c>
      <c r="CR138" s="15" cm="1">
        <f t="array" ref="CR138">_xlfn.IFS([1]original_ver!CS147="ประยุกต์",1,[1]original_ver!CS147="ไม่ประยุกต์",0,[1]original_ver!CS147="","")</f>
        <v>1</v>
      </c>
      <c r="CS138" s="48"/>
      <c r="CT138" s="15" cm="1">
        <f t="array" ref="CT138">_xlfn.IFS([1]original_ver!CV147="ประยุกต์",1,[1]original_ver!CV147="ไม่ประยุกต์",0,[1]original_ver!CV147="","")</f>
        <v>1</v>
      </c>
      <c r="CU138" s="48"/>
      <c r="CV138" s="15" cm="1">
        <f t="array" ref="CV138">_xlfn.IFS([1]original_ver!CY147="ประยุกต์",1,[1]original_ver!CY147="ไม่ประยุกต์",0,[1]original_ver!CY147="","")</f>
        <v>1</v>
      </c>
      <c r="CW138" s="48"/>
      <c r="CX138" s="15" cm="1">
        <f t="array" ref="CX138">_xlfn.IFS([1]original_ver!DB147="ประยุกต์",1,[1]original_ver!DB147="ไม่ประยุกต์",0,[1]original_ver!DB147="","")</f>
        <v>0</v>
      </c>
      <c r="CY138" s="17">
        <v>5</v>
      </c>
      <c r="CZ138" s="17"/>
      <c r="DA138" s="17"/>
      <c r="DB138" s="17"/>
      <c r="DC138" s="17"/>
      <c r="DD138" s="17"/>
      <c r="DE138" s="17"/>
      <c r="DF138" s="17">
        <v>2</v>
      </c>
      <c r="DG138" s="17">
        <v>2</v>
      </c>
      <c r="DH138" s="17">
        <v>3</v>
      </c>
      <c r="DI138" s="17">
        <v>2</v>
      </c>
      <c r="DJ138" s="17">
        <v>1</v>
      </c>
      <c r="DK138" s="17">
        <v>2</v>
      </c>
      <c r="DL138" s="17">
        <v>3</v>
      </c>
      <c r="DM138" s="17">
        <v>2</v>
      </c>
      <c r="DN138" s="48"/>
      <c r="DO138" s="48"/>
      <c r="DP138" s="48"/>
      <c r="DQ138" s="48"/>
      <c r="DR138" s="49">
        <v>4.2</v>
      </c>
      <c r="DS138" s="49">
        <v>4.333333333333333</v>
      </c>
      <c r="DT138" s="17">
        <v>4</v>
      </c>
      <c r="DU138" s="49">
        <v>4.2</v>
      </c>
      <c r="DV138" s="49">
        <v>4</v>
      </c>
      <c r="DW138" s="49">
        <v>4</v>
      </c>
      <c r="DX138" s="25">
        <v>5</v>
      </c>
      <c r="DY138" s="25">
        <v>4.333333333333333</v>
      </c>
      <c r="DZ138" s="25">
        <v>4</v>
      </c>
      <c r="EA138" s="25">
        <v>4.2</v>
      </c>
      <c r="EB138" s="25">
        <v>4</v>
      </c>
      <c r="EC138">
        <v>4</v>
      </c>
    </row>
    <row r="139" spans="1:133" hidden="1" x14ac:dyDescent="0.2">
      <c r="A139" s="15">
        <v>528</v>
      </c>
      <c r="B139" s="47" t="s">
        <v>699</v>
      </c>
      <c r="C139" cm="1">
        <f t="array" ref="C139">_xlfn.IFS([1]original_ver!D148="Participant",1,[1]original_ver!D148="Non-Participant",0,[1]original_ver!D148="","")</f>
        <v>0</v>
      </c>
      <c r="D139" s="15">
        <v>3</v>
      </c>
      <c r="E139" s="17" cm="1">
        <f t="array" ref="E139">_xlfn.IFS([1]original_ver!F148="ชาย",1,[1]original_ver!F148="หญิง",0,[1]original_ver!F148="","")</f>
        <v>1</v>
      </c>
      <c r="F139" s="15">
        <v>56</v>
      </c>
      <c r="G139" s="17" cm="1">
        <f t="array" ref="G139">_xlfn.IFS([1]original_ver!H148="ไม่มีการศึกษา",0,[1]original_ver!H148="ประถมศึกษา",1,[1]original_ver!H148="มัธยมศึกษาตอนต้น",2,[1]original_ver!H148="มัธยมศึกษาตอนปลาย",3,[1]original_ver!H148="อนุปริญญา (ปวช., ปวส., ฝึกหัดครู)",4,[1]original_ver!H148="ปริญญาตรี",5,[1]original_ver!H148="สูงกว่าปริญญาตรี",6,[1]original_ver!H148="","")</f>
        <v>4</v>
      </c>
      <c r="H139" s="17" cm="1">
        <f t="array" ref="H139">_xlfn.IFS([1]original_ver!I148="โสด",1,[1]original_ver!I148="สมรส/อยู่ด้วยกัน",2,[1]original_ver!I148="หย่าร้าง/แยกกันอยู่",3,[1]original_ver!I148="หม้าย",4,[1]original_ver!I148="","")</f>
        <v>1</v>
      </c>
      <c r="I139" s="15">
        <v>9</v>
      </c>
      <c r="J139" s="15">
        <v>20</v>
      </c>
      <c r="K139" s="17" cm="1">
        <f t="array" ref="K139">_xlfn.IFS([1]original_ver!L148="ใช่",1,[1]original_ver!L148="ไม่ใช่",0,[1]original_ver!L148="","")</f>
        <v>0</v>
      </c>
      <c r="L139" s="17" cm="1">
        <f t="array" ref="L139">_xlfn.IFS([1]original_ver!M148="กู้ยืม",1,[1]original_ver!M148="ไม่กู้ยืม",0,[1]original_ver!M148="","")</f>
        <v>0</v>
      </c>
      <c r="M139" s="17">
        <f t="shared" si="9"/>
        <v>1</v>
      </c>
      <c r="N139" s="23">
        <v>480000</v>
      </c>
      <c r="O139" s="17" cm="1">
        <f t="array" ref="O139">_xlfn.IFS([1]original_ver!O148="ใช่",1,[1]original_ver!O148="ไม่ใช่",0,[1]original_ver!O148="","")</f>
        <v>1</v>
      </c>
      <c r="P139" s="17">
        <v>1</v>
      </c>
      <c r="Q139" s="17">
        <v>1</v>
      </c>
      <c r="R139" s="17">
        <v>15</v>
      </c>
      <c r="S139" s="17">
        <v>18000</v>
      </c>
      <c r="T139" s="53">
        <v>23</v>
      </c>
      <c r="U139" s="20">
        <f t="shared" si="10"/>
        <v>1200</v>
      </c>
      <c r="V139" s="48"/>
      <c r="W139" s="48"/>
      <c r="X139" s="48"/>
      <c r="Y139" s="48"/>
      <c r="Z139" s="48"/>
      <c r="AA139" s="17">
        <v>1</v>
      </c>
      <c r="AB139" s="17">
        <v>1</v>
      </c>
      <c r="AC139" s="17">
        <v>15</v>
      </c>
      <c r="AD139" s="17">
        <v>18000</v>
      </c>
      <c r="AE139" s="18">
        <v>20</v>
      </c>
      <c r="AF139" s="27">
        <f t="shared" si="8"/>
        <v>1200</v>
      </c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9">
        <v>1</v>
      </c>
      <c r="CE139" s="49">
        <v>1</v>
      </c>
      <c r="CF139" s="49">
        <v>1</v>
      </c>
      <c r="CG139" s="49">
        <v>1</v>
      </c>
      <c r="CH139" s="49">
        <v>1</v>
      </c>
      <c r="CI139" s="17">
        <v>1</v>
      </c>
      <c r="CJ139" cm="1">
        <f t="array" ref="CJ139">_xlfn.IFS([1]original_ver!CH148="จากการเข้าร่วมกิจกรรมอบรม ที่จัดโดยโครงการเกษตรกรปราดเปรื่อง (Smart Farmer)",1,[1]original_ver!CH148="จากการเข้าร่วมกิจกรรมอบรม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ๆ",3,[1]original_ver!CH148="จากการเรียนรู้ผ่านประสบการณ์ของผู้อื่น ได้แก่ เพื่อนบ้าน พี่น้อง เพื่อน และญาติ เป็นต้น",4,[1]original_ver!CH148="ไม่ได้เข้าร่วมกิจกรรมอบรมหรือเรียนรู้ใด ๆ (ข้ามไปข้อ 33)",5)</f>
        <v>4</v>
      </c>
      <c r="CK139" s="15" cm="1">
        <f t="array" ref="CK139">_xlfn.IFS([1]original_ver!CJ148="ความรู้ทางการเกษตรและการใช้เทคโนโลยีสำหรับการผลิตในฟาร์ม",1,[1]original_ver!CJ148="การวางแผนและจัดการฟาร์ม เช่น การเก็บเกี่ยว การเงิน และการวางแผนทางการตลาด",2,[1]original_ver!CJ148="การเป็นผู้ประกอบการทางการเกษตร",3,[1]original_ver!CJ148="การเพิ่มมูลค่าผลผลิต และการแปรรูปผลผลิต (รวมถึงการพัฒนาคุณภาพผลผลิต)",4,[1]original_ver!CJ148="","")</f>
        <v>1</v>
      </c>
      <c r="CL139" s="17">
        <v>6</v>
      </c>
      <c r="CM139" s="17">
        <v>1</v>
      </c>
      <c r="CN139" s="15">
        <v>1</v>
      </c>
      <c r="CO139" s="17">
        <v>2</v>
      </c>
      <c r="CP139" s="17">
        <v>1</v>
      </c>
      <c r="CQ139" s="15" cm="1">
        <f t="array" ref="CQ139">_xlfn.IFS([1]original_ver!CR148="ประยุกต์",1,[1]original_ver!CR148="ไม่ประยุกต์",0,[1]original_ver!CR148="","")</f>
        <v>1</v>
      </c>
      <c r="CR139" s="15" cm="1">
        <f t="array" ref="CR139">_xlfn.IFS([1]original_ver!CS148="ประยุกต์",1,[1]original_ver!CS148="ไม่ประยุกต์",0,[1]original_ver!CS148="","")</f>
        <v>1</v>
      </c>
      <c r="CS139" s="48"/>
      <c r="CT139" s="15" cm="1">
        <f t="array" ref="CT139">_xlfn.IFS([1]original_ver!CV148="ประยุกต์",1,[1]original_ver!CV148="ไม่ประยุกต์",0,[1]original_ver!CV148="","")</f>
        <v>1</v>
      </c>
      <c r="CU139" s="48"/>
      <c r="CV139" s="15" cm="1">
        <f t="array" ref="CV139">_xlfn.IFS([1]original_ver!CY148="ประยุกต์",1,[1]original_ver!CY148="ไม่ประยุกต์",0,[1]original_ver!CY148="","")</f>
        <v>1</v>
      </c>
      <c r="CW139" s="48"/>
      <c r="CX139" s="15" cm="1">
        <f t="array" ref="CX139">_xlfn.IFS([1]original_ver!DB148="ประยุกต์",1,[1]original_ver!DB148="ไม่ประยุกต์",0,[1]original_ver!DB148="","")</f>
        <v>1</v>
      </c>
      <c r="CY139" s="48"/>
      <c r="CZ139" s="48"/>
      <c r="DA139" s="48"/>
      <c r="DB139" s="48"/>
      <c r="DC139" s="48"/>
      <c r="DD139" s="48"/>
      <c r="DE139" s="48"/>
      <c r="DF139" s="17">
        <v>1</v>
      </c>
      <c r="DG139" s="17">
        <v>2</v>
      </c>
      <c r="DH139" s="17">
        <v>2</v>
      </c>
      <c r="DI139" s="17">
        <v>2</v>
      </c>
      <c r="DJ139" s="17">
        <v>3</v>
      </c>
      <c r="DK139" s="17">
        <v>2</v>
      </c>
      <c r="DL139" s="17">
        <v>3</v>
      </c>
      <c r="DM139" s="17">
        <v>2</v>
      </c>
      <c r="DN139" s="48"/>
      <c r="DO139" s="48"/>
      <c r="DP139" s="48"/>
      <c r="DQ139" s="48"/>
      <c r="DR139" s="49">
        <v>4.2</v>
      </c>
      <c r="DS139" s="49">
        <v>4</v>
      </c>
      <c r="DT139" s="17">
        <v>4</v>
      </c>
      <c r="DU139" s="49">
        <v>4</v>
      </c>
      <c r="DV139" s="49">
        <v>4</v>
      </c>
      <c r="DW139" s="49">
        <v>4</v>
      </c>
      <c r="DX139" s="25">
        <v>5</v>
      </c>
      <c r="DY139" s="25">
        <v>4</v>
      </c>
      <c r="DZ139" s="25">
        <v>4</v>
      </c>
      <c r="EA139" s="25">
        <v>4</v>
      </c>
      <c r="EB139" s="25">
        <v>4</v>
      </c>
      <c r="EC139">
        <v>4</v>
      </c>
    </row>
    <row r="140" spans="1:133" hidden="1" x14ac:dyDescent="0.2">
      <c r="A140" s="15">
        <v>529</v>
      </c>
      <c r="B140" s="47" t="s">
        <v>700</v>
      </c>
      <c r="C140" cm="1">
        <f t="array" ref="C140">_xlfn.IFS([1]original_ver!D149="Participant",1,[1]original_ver!D149="Non-Participant",0,[1]original_ver!D149="","")</f>
        <v>0</v>
      </c>
      <c r="D140" s="15">
        <v>3</v>
      </c>
      <c r="E140" s="17" cm="1">
        <f t="array" ref="E140">_xlfn.IFS([1]original_ver!F149="ชาย",1,[1]original_ver!F149="หญิง",0,[1]original_ver!F149="","")</f>
        <v>1</v>
      </c>
      <c r="F140" s="15">
        <v>61</v>
      </c>
      <c r="G140" s="17" cm="1">
        <f t="array" ref="G140">_xlfn.IFS([1]original_ver!H149="ไม่มีการศึกษา",0,[1]original_ver!H149="ประถมศึกษา",1,[1]original_ver!H149="มัธยมศึกษาตอนต้น",2,[1]original_ver!H149="มัธยมศึกษาตอนปลาย",3,[1]original_ver!H149="อนุปริญญา (ปวช., ปวส., ฝึกหัดครู)",4,[1]original_ver!H149="ปริญญาตรี",5,[1]original_ver!H149="สูงกว่าปริญญาตรี",6,[1]original_ver!H149="","")</f>
        <v>1</v>
      </c>
      <c r="H140" s="17" cm="1">
        <f t="array" ref="H140">_xlfn.IFS([1]original_ver!I149="โสด",1,[1]original_ver!I149="สมรส/อยู่ด้วยกัน",2,[1]original_ver!I149="หย่าร้าง/แยกกันอยู่",3,[1]original_ver!I149="หม้าย",4,[1]original_ver!I149="","")</f>
        <v>2</v>
      </c>
      <c r="I140" s="15">
        <v>4</v>
      </c>
      <c r="J140" s="15">
        <v>20</v>
      </c>
      <c r="K140" s="17" cm="1">
        <f t="array" ref="K140">_xlfn.IFS([1]original_ver!L149="ใช่",1,[1]original_ver!L149="ไม่ใช่",0,[1]original_ver!L149="","")</f>
        <v>0</v>
      </c>
      <c r="L140" s="17" cm="1">
        <f t="array" ref="L140">_xlfn.IFS([1]original_ver!M149="กู้ยืม",1,[1]original_ver!M149="ไม่กู้ยืม",0,[1]original_ver!M149="","")</f>
        <v>1</v>
      </c>
      <c r="M140" s="17">
        <f t="shared" si="9"/>
        <v>1</v>
      </c>
      <c r="N140" s="23">
        <v>180000</v>
      </c>
      <c r="O140" s="17" cm="1">
        <f t="array" ref="O140">_xlfn.IFS([1]original_ver!O149="ใช่",1,[1]original_ver!O149="ไม่ใช่",0,[1]original_ver!O149="","")</f>
        <v>1</v>
      </c>
      <c r="P140" s="17">
        <v>1</v>
      </c>
      <c r="Q140" s="17">
        <v>1</v>
      </c>
      <c r="R140" s="17">
        <v>9</v>
      </c>
      <c r="S140" s="17">
        <v>10000</v>
      </c>
      <c r="T140" s="53">
        <v>18</v>
      </c>
      <c r="U140" s="20">
        <f t="shared" si="10"/>
        <v>1111.1111111111111</v>
      </c>
      <c r="V140" s="48"/>
      <c r="W140" s="48"/>
      <c r="X140" s="48"/>
      <c r="Y140" s="48"/>
      <c r="Z140" s="48"/>
      <c r="AA140" s="17">
        <v>1</v>
      </c>
      <c r="AB140" s="17">
        <v>1</v>
      </c>
      <c r="AC140" s="17">
        <v>9</v>
      </c>
      <c r="AD140" s="17">
        <v>10000</v>
      </c>
      <c r="AE140" s="18">
        <v>15</v>
      </c>
      <c r="AF140" s="27">
        <f t="shared" si="8"/>
        <v>1111.1111111111111</v>
      </c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9">
        <v>1.5</v>
      </c>
      <c r="CE140" s="49">
        <v>1</v>
      </c>
      <c r="CF140" s="49">
        <v>1</v>
      </c>
      <c r="CG140" s="49">
        <v>1</v>
      </c>
      <c r="CH140" s="49">
        <v>1</v>
      </c>
      <c r="CI140" s="17">
        <v>1</v>
      </c>
      <c r="CJ140" cm="1">
        <f t="array" ref="CJ140">_xlfn.IFS([1]original_ver!CH149="จากการเข้าร่วมกิจกรรมอบรม ที่จัดโดยโครงการเกษตรกรปราดเปรื่อง (Smart Farmer)",1,[1]original_ver!CH149="จากการเข้าร่วมกิจกรรมอบรม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ๆ",3,[1]original_ver!CH149="จากการเรียนรู้ผ่านประสบการณ์ของผู้อื่น ได้แก่ เพื่อนบ้าน พี่น้อง เพื่อน และญาติ เป็นต้น",4,[1]original_ver!CH149="ไม่ได้เข้าร่วมกิจกรรมอบรมหรือเรียนรู้ใด ๆ (ข้ามไปข้อ 33)",5)</f>
        <v>5</v>
      </c>
      <c r="CK140" s="15" t="str" cm="1">
        <f t="array" ref="CK140">_xlfn.IFS([1]original_ver!CJ149="ความรู้ทางการเกษตรและการใช้เทคโนโลยีสำหรับการผลิตในฟาร์ม",1,[1]original_ver!CJ149="การวางแผนและจัดการฟาร์ม เช่น การเก็บเกี่ยว การเงิน และการวางแผนทางการตลาด",2,[1]original_ver!CJ149="การเป็นผู้ประกอบการทางการเกษตร",3,[1]original_ver!CJ149="การเพิ่มมูลค่าผลผลิต และการแปรรูปผลผลิต (รวมถึงการพัฒนาคุณภาพผลผลิต)",4,[1]original_ver!CJ149="","")</f>
        <v/>
      </c>
      <c r="CL140" s="48"/>
      <c r="CM140" s="48"/>
      <c r="CN140" s="15" t="str" cm="1">
        <f t="array" ref="CN140">_xlfn.IFS([1]original_ver!CN149="ความรู้ทางการเกษตรและการใช้เทคโนโลยีสำหรับการผลิตในฟาร์ม",1,[1]original_ver!CN149="การวางแผนและจัดการฟาร์ม เช่น การเก็บเกี่ยว การเงิน และการวางแผนทางการตลาด",2,[1]original_ver!CN149="การเป็นผู้ประกอบการทางการเกษตร",3,[1]original_ver!CN149="การเพิ่มมูลค่าผลผลิต และการแปรรูปผลผลิต (รวมถึงการพัฒนาคุณภาพผลผลิต)",4,[1]original_ver!CN149="","")</f>
        <v/>
      </c>
      <c r="CO140" s="48"/>
      <c r="CP140" s="48"/>
      <c r="CQ140" s="15" t="str" cm="1">
        <f t="array" ref="CQ140">_xlfn.IFS([1]original_ver!CR149="ประยุกต์",1,[1]original_ver!CR149="ไม่ประยุกต์",0,[1]original_ver!CR149="","")</f>
        <v/>
      </c>
      <c r="CR140" s="15" t="str" cm="1">
        <f t="array" ref="CR140">_xlfn.IFS([1]original_ver!CS149="ประยุกต์",1,[1]original_ver!CS149="ไม่ประยุกต์",0,[1]original_ver!CS149="","")</f>
        <v/>
      </c>
      <c r="CS140" s="48"/>
      <c r="CT140" s="15" t="str" cm="1">
        <f t="array" ref="CT140">_xlfn.IFS([1]original_ver!CV149="ประยุกต์",1,[1]original_ver!CV149="ไม่ประยุกต์",0,[1]original_ver!CV149="","")</f>
        <v/>
      </c>
      <c r="CU140" s="48"/>
      <c r="CV140" s="15" t="str" cm="1">
        <f t="array" ref="CV140">_xlfn.IFS([1]original_ver!CY149="ประยุกต์",1,[1]original_ver!CY149="ไม่ประยุกต์",0,[1]original_ver!CY149="","")</f>
        <v/>
      </c>
      <c r="CW140" s="48"/>
      <c r="CX140" s="15" t="str" cm="1">
        <f t="array" ref="CX140">_xlfn.IFS([1]original_ver!DB149="ประยุกต์",1,[1]original_ver!DB149="ไม่ประยุกต์",0,[1]original_ver!DB149="","")</f>
        <v/>
      </c>
      <c r="CY140" s="48"/>
      <c r="CZ140" s="48"/>
      <c r="DA140" s="48"/>
      <c r="DB140" s="48"/>
      <c r="DC140" s="48"/>
      <c r="DD140" s="48"/>
      <c r="DE140" s="48"/>
      <c r="DF140" s="17">
        <v>3</v>
      </c>
      <c r="DG140" s="17">
        <v>2</v>
      </c>
      <c r="DH140" s="17">
        <v>2</v>
      </c>
      <c r="DI140" s="17">
        <v>2</v>
      </c>
      <c r="DJ140" s="17">
        <v>3</v>
      </c>
      <c r="DK140" s="17">
        <v>2</v>
      </c>
      <c r="DL140" s="17">
        <v>1</v>
      </c>
      <c r="DM140" s="17">
        <v>2</v>
      </c>
      <c r="DN140" s="48"/>
      <c r="DO140" s="48"/>
      <c r="DP140" s="48"/>
      <c r="DQ140" s="48"/>
      <c r="DR140" s="49">
        <v>2</v>
      </c>
      <c r="DS140" s="49">
        <v>2</v>
      </c>
      <c r="DT140" s="17">
        <v>2</v>
      </c>
      <c r="DU140" s="49">
        <v>2</v>
      </c>
      <c r="DV140" s="49">
        <v>2</v>
      </c>
      <c r="DW140" s="49">
        <v>2</v>
      </c>
      <c r="DX140" s="25">
        <v>3</v>
      </c>
      <c r="DY140" s="25">
        <v>3</v>
      </c>
      <c r="DZ140" s="25">
        <v>3</v>
      </c>
      <c r="EA140" s="25">
        <v>3</v>
      </c>
      <c r="EB140" s="25">
        <v>3</v>
      </c>
      <c r="EC140">
        <v>3</v>
      </c>
    </row>
    <row r="141" spans="1:133" hidden="1" x14ac:dyDescent="0.2">
      <c r="A141" s="15">
        <v>530</v>
      </c>
      <c r="B141" s="47" t="s">
        <v>701</v>
      </c>
      <c r="C141" cm="1">
        <f t="array" ref="C141">_xlfn.IFS([1]original_ver!D150="Participant",1,[1]original_ver!D150="Non-Participant",0,[1]original_ver!D150="","")</f>
        <v>0</v>
      </c>
      <c r="D141" s="15">
        <v>3</v>
      </c>
      <c r="E141" s="17" cm="1">
        <f t="array" ref="E141">_xlfn.IFS([1]original_ver!F150="ชาย",1,[1]original_ver!F150="หญิง",0,[1]original_ver!F150="","")</f>
        <v>1</v>
      </c>
      <c r="F141" s="15">
        <v>48</v>
      </c>
      <c r="G141" s="17" cm="1">
        <f t="array" ref="G141">_xlfn.IFS([1]original_ver!H150="ไม่มีการศึกษา",0,[1]original_ver!H150="ประถมศึกษา",1,[1]original_ver!H150="มัธยมศึกษาตอนต้น",2,[1]original_ver!H150="มัธยมศึกษาตอนปลาย",3,[1]original_ver!H150="อนุปริญญา (ปวช., ปวส., ฝึกหัดครู)",4,[1]original_ver!H150="ปริญญาตรี",5,[1]original_ver!H150="สูงกว่าปริญญาตรี",6,[1]original_ver!H150="","")</f>
        <v>5</v>
      </c>
      <c r="H141" s="17" cm="1">
        <f t="array" ref="H141">_xlfn.IFS([1]original_ver!I150="โสด",1,[1]original_ver!I150="สมรส/อยู่ด้วยกัน",2,[1]original_ver!I150="หย่าร้าง/แยกกันอยู่",3,[1]original_ver!I150="หม้าย",4,[1]original_ver!I150="","")</f>
        <v>2</v>
      </c>
      <c r="I141" s="15">
        <v>2</v>
      </c>
      <c r="J141" s="15">
        <v>5</v>
      </c>
      <c r="K141" s="17" cm="1">
        <f t="array" ref="K141">_xlfn.IFS([1]original_ver!L150="ใช่",1,[1]original_ver!L150="ไม่ใช่",0,[1]original_ver!L150="","")</f>
        <v>0</v>
      </c>
      <c r="L141" s="17" cm="1">
        <f t="array" ref="L141">_xlfn.IFS([1]original_ver!M150="กู้ยืม",1,[1]original_ver!M150="ไม่กู้ยืม",0,[1]original_ver!M150="","")</f>
        <v>0</v>
      </c>
      <c r="M141" s="17">
        <f t="shared" si="9"/>
        <v>1</v>
      </c>
      <c r="N141" s="23">
        <v>480000</v>
      </c>
      <c r="O141" s="17" cm="1">
        <f t="array" ref="O141">_xlfn.IFS([1]original_ver!O150="ใช่",1,[1]original_ver!O150="ไม่ใช่",0,[1]original_ver!O150="","")</f>
        <v>1</v>
      </c>
      <c r="P141" s="17">
        <v>1</v>
      </c>
      <c r="Q141" s="17">
        <v>1</v>
      </c>
      <c r="R141" s="17">
        <v>10</v>
      </c>
      <c r="S141" s="17">
        <v>8000</v>
      </c>
      <c r="T141" s="53">
        <v>17</v>
      </c>
      <c r="U141" s="20">
        <f t="shared" si="10"/>
        <v>800</v>
      </c>
      <c r="V141" s="48"/>
      <c r="W141" s="48"/>
      <c r="X141" s="48"/>
      <c r="Y141" s="48"/>
      <c r="Z141" s="48"/>
      <c r="AA141" s="17">
        <v>1</v>
      </c>
      <c r="AB141" s="17">
        <v>1</v>
      </c>
      <c r="AC141" s="17">
        <v>10</v>
      </c>
      <c r="AD141" s="17">
        <v>8000</v>
      </c>
      <c r="AE141" s="18">
        <v>15</v>
      </c>
      <c r="AF141" s="27">
        <f t="shared" si="8"/>
        <v>800</v>
      </c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9">
        <v>1</v>
      </c>
      <c r="CE141" s="49">
        <v>1</v>
      </c>
      <c r="CF141" s="49">
        <v>1</v>
      </c>
      <c r="CG141" s="49">
        <v>1</v>
      </c>
      <c r="CH141" s="49">
        <v>1</v>
      </c>
      <c r="CI141" s="17">
        <v>1</v>
      </c>
      <c r="CJ141" cm="1">
        <f t="array" ref="CJ141">_xlfn.IFS([1]original_ver!CH150="จากการเข้าร่วมกิจกรรมอบรม ที่จัดโดยโครงการเกษตรกรปราดเปรื่อง (Smart Farmer)",1,[1]original_ver!CH150="จากการเข้าร่วมกิจกรรมอบรม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ๆ",3,[1]original_ver!CH150="จากการเรียนรู้ผ่านประสบการณ์ของผู้อื่น ได้แก่ เพื่อนบ้าน พี่น้อง เพื่อน และญาติ เป็นต้น",4,[1]original_ver!CH150="ไม่ได้เข้าร่วมกิจกรรมอบรมหรือเรียนรู้ใด ๆ (ข้ามไปข้อ 33)",5)</f>
        <v>5</v>
      </c>
      <c r="CK141" s="15" t="str" cm="1">
        <f t="array" ref="CK141">_xlfn.IFS([1]original_ver!CJ150="ความรู้ทางการเกษตรและการใช้เทคโนโลยีสำหรับการผลิตในฟาร์ม",1,[1]original_ver!CJ150="การวางแผนและจัดการฟาร์ม เช่น การเก็บเกี่ยว การเงิน และการวางแผนทางการตลาด",2,[1]original_ver!CJ150="การเป็นผู้ประกอบการทางการเกษตร",3,[1]original_ver!CJ150="การเพิ่มมูลค่าผลผลิต และการแปรรูปผลผลิต (รวมถึงการพัฒนาคุณภาพผลผลิต)",4,[1]original_ver!CJ150="","")</f>
        <v/>
      </c>
      <c r="CL141" s="48"/>
      <c r="CM141" s="48"/>
      <c r="CN141" s="15" t="str" cm="1">
        <f t="array" ref="CN141">_xlfn.IFS([1]original_ver!CN150="ความรู้ทางการเกษตรและการใช้เทคโนโลยีสำหรับการผลิตในฟาร์ม",1,[1]original_ver!CN150="การวางแผนและจัดการฟาร์ม เช่น การเก็บเกี่ยว การเงิน และการวางแผนทางการตลาด",2,[1]original_ver!CN150="การเป็นผู้ประกอบการทางการเกษตร",3,[1]original_ver!CN150="การเพิ่มมูลค่าผลผลิต และการแปรรูปผลผลิต (รวมถึงการพัฒนาคุณภาพผลผลิต)",4,[1]original_ver!CN150="","")</f>
        <v/>
      </c>
      <c r="CO141" s="48"/>
      <c r="CP141" s="48"/>
      <c r="CQ141" s="15" t="str" cm="1">
        <f t="array" ref="CQ141">_xlfn.IFS([1]original_ver!CR150="ประยุกต์",1,[1]original_ver!CR150="ไม่ประยุกต์",0,[1]original_ver!CR150="","")</f>
        <v/>
      </c>
      <c r="CR141" s="15" t="str" cm="1">
        <f t="array" ref="CR141">_xlfn.IFS([1]original_ver!CS150="ประยุกต์",1,[1]original_ver!CS150="ไม่ประยุกต์",0,[1]original_ver!CS150="","")</f>
        <v/>
      </c>
      <c r="CS141" s="48"/>
      <c r="CT141" s="15" t="str" cm="1">
        <f t="array" ref="CT141">_xlfn.IFS([1]original_ver!CV150="ประยุกต์",1,[1]original_ver!CV150="ไม่ประยุกต์",0,[1]original_ver!CV150="","")</f>
        <v/>
      </c>
      <c r="CU141" s="48"/>
      <c r="CV141" s="15" t="str" cm="1">
        <f t="array" ref="CV141">_xlfn.IFS([1]original_ver!CY150="ประยุกต์",1,[1]original_ver!CY150="ไม่ประยุกต์",0,[1]original_ver!CY150="","")</f>
        <v/>
      </c>
      <c r="CW141" s="48"/>
      <c r="CX141" s="15" t="str" cm="1">
        <f t="array" ref="CX141">_xlfn.IFS([1]original_ver!DB150="ประยุกต์",1,[1]original_ver!DB150="ไม่ประยุกต์",0,[1]original_ver!DB150="","")</f>
        <v/>
      </c>
      <c r="CY141" s="48"/>
      <c r="CZ141" s="48"/>
      <c r="DA141" s="48"/>
      <c r="DB141" s="48"/>
      <c r="DC141" s="48"/>
      <c r="DD141" s="48"/>
      <c r="DE141" s="48"/>
      <c r="DF141" s="17">
        <v>1</v>
      </c>
      <c r="DG141" s="17">
        <v>2</v>
      </c>
      <c r="DH141" s="17">
        <v>2</v>
      </c>
      <c r="DI141" s="17">
        <v>2</v>
      </c>
      <c r="DJ141" s="17">
        <v>2</v>
      </c>
      <c r="DK141" s="17">
        <v>2</v>
      </c>
      <c r="DL141" s="17">
        <v>3</v>
      </c>
      <c r="DM141" s="17">
        <v>2</v>
      </c>
      <c r="DN141" s="17" t="s">
        <v>702</v>
      </c>
      <c r="DO141" s="17">
        <v>1</v>
      </c>
      <c r="DP141" s="17">
        <v>2</v>
      </c>
      <c r="DQ141" s="48"/>
      <c r="DR141" s="52">
        <v>4</v>
      </c>
      <c r="DS141" s="52">
        <v>3.6666666666666665</v>
      </c>
      <c r="DT141" s="48">
        <v>4</v>
      </c>
      <c r="DU141" s="52">
        <v>4</v>
      </c>
      <c r="DV141" s="52">
        <v>4</v>
      </c>
      <c r="DW141" s="52">
        <v>4</v>
      </c>
      <c r="DX141" s="25">
        <v>4</v>
      </c>
      <c r="DY141" s="25">
        <v>4</v>
      </c>
      <c r="DZ141" s="25">
        <v>4</v>
      </c>
      <c r="EA141" s="25">
        <v>4</v>
      </c>
      <c r="EB141" s="25">
        <v>4</v>
      </c>
      <c r="EC141">
        <v>4</v>
      </c>
    </row>
    <row r="142" spans="1:133" hidden="1" x14ac:dyDescent="0.2">
      <c r="A142" s="15">
        <v>531</v>
      </c>
      <c r="B142" s="47" t="s">
        <v>688</v>
      </c>
      <c r="C142" cm="1">
        <f t="array" ref="C142">_xlfn.IFS([1]original_ver!D151="Participant",1,[1]original_ver!D151="Non-Participant",0,[1]original_ver!D151="","")</f>
        <v>0</v>
      </c>
      <c r="D142" s="15">
        <v>3</v>
      </c>
      <c r="E142" s="17" cm="1">
        <f t="array" ref="E142">_xlfn.IFS([1]original_ver!F151="ชาย",1,[1]original_ver!F151="หญิง",0,[1]original_ver!F151="","")</f>
        <v>0</v>
      </c>
      <c r="F142" s="15">
        <v>56</v>
      </c>
      <c r="G142" s="17" cm="1">
        <f t="array" ref="G142">_xlfn.IFS([1]original_ver!H151="ไม่มีการศึกษา",0,[1]original_ver!H151="ประถมศึกษา",1,[1]original_ver!H151="มัธยมศึกษาตอนต้น",2,[1]original_ver!H151="มัธยมศึกษาตอนปลาย",3,[1]original_ver!H151="อนุปริญญา (ปวช., ปวส., ฝึกหัดครู)",4,[1]original_ver!H151="ปริญญาตรี",5,[1]original_ver!H151="สูงกว่าปริญญาตรี",6,[1]original_ver!H151="","")</f>
        <v>5</v>
      </c>
      <c r="H142" s="17" cm="1">
        <f t="array" ref="H142">_xlfn.IFS([1]original_ver!I151="โสด",1,[1]original_ver!I151="สมรส/อยู่ด้วยกัน",2,[1]original_ver!I151="หย่าร้าง/แยกกันอยู่",3,[1]original_ver!I151="หม้าย",4,[1]original_ver!I151="","")</f>
        <v>2</v>
      </c>
      <c r="I142" s="15">
        <v>3</v>
      </c>
      <c r="J142" s="15">
        <v>20</v>
      </c>
      <c r="K142" s="17" cm="1">
        <f t="array" ref="K142">_xlfn.IFS([1]original_ver!L151="ใช่",1,[1]original_ver!L151="ไม่ใช่",0,[1]original_ver!L151="","")</f>
        <v>0</v>
      </c>
      <c r="L142" s="17" cm="1">
        <f t="array" ref="L142">_xlfn.IFS([1]original_ver!M151="กู้ยืม",1,[1]original_ver!M151="ไม่กู้ยืม",0,[1]original_ver!M151="","")</f>
        <v>0</v>
      </c>
      <c r="M142" s="17">
        <f t="shared" si="9"/>
        <v>1</v>
      </c>
      <c r="N142" s="23">
        <v>400000</v>
      </c>
      <c r="O142" s="17" cm="1">
        <f t="array" ref="O142">_xlfn.IFS([1]original_ver!O151="ใช่",1,[1]original_ver!O151="ไม่ใช่",0,[1]original_ver!O151="","")</f>
        <v>1</v>
      </c>
      <c r="P142" s="17">
        <v>1</v>
      </c>
      <c r="Q142" s="17">
        <v>1</v>
      </c>
      <c r="R142" s="17">
        <v>12</v>
      </c>
      <c r="S142" s="17">
        <v>10000</v>
      </c>
      <c r="T142" s="53">
        <v>19</v>
      </c>
      <c r="U142" s="20">
        <f t="shared" si="10"/>
        <v>833.33333333333337</v>
      </c>
      <c r="V142" s="48"/>
      <c r="W142" s="48"/>
      <c r="X142" s="48"/>
      <c r="Y142" s="48"/>
      <c r="Z142" s="48"/>
      <c r="AA142" s="17">
        <v>1</v>
      </c>
      <c r="AB142" s="17">
        <v>1</v>
      </c>
      <c r="AC142" s="17">
        <v>15</v>
      </c>
      <c r="AD142" s="17">
        <v>18000</v>
      </c>
      <c r="AE142" s="18">
        <v>16</v>
      </c>
      <c r="AF142" s="27">
        <f t="shared" si="8"/>
        <v>1200</v>
      </c>
      <c r="AG142" s="48"/>
      <c r="AH142" s="48"/>
      <c r="AI142" s="48"/>
      <c r="AJ142" s="48"/>
      <c r="AK142" s="48"/>
      <c r="AL142" s="17">
        <v>4</v>
      </c>
      <c r="AM142" s="17">
        <v>1</v>
      </c>
      <c r="AN142" s="17">
        <v>1</v>
      </c>
      <c r="AO142" s="17">
        <v>500</v>
      </c>
      <c r="AP142" s="17">
        <v>3.95</v>
      </c>
      <c r="AQ142" s="17"/>
      <c r="AR142" s="48"/>
      <c r="AS142" s="48"/>
      <c r="AT142" s="48"/>
      <c r="AU142" s="48"/>
      <c r="AV142" s="48"/>
      <c r="AW142" s="17">
        <v>4</v>
      </c>
      <c r="AX142" s="17">
        <v>1</v>
      </c>
      <c r="AY142" s="17">
        <v>1</v>
      </c>
      <c r="AZ142" s="17">
        <v>500</v>
      </c>
      <c r="BA142" s="17">
        <v>3.7</v>
      </c>
      <c r="BB142" s="17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17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17"/>
      <c r="BY142" s="48"/>
      <c r="BZ142" s="48"/>
      <c r="CA142" s="48"/>
      <c r="CB142" s="48"/>
      <c r="CC142" s="48"/>
      <c r="CD142" s="49">
        <v>1.25</v>
      </c>
      <c r="CE142" s="49">
        <v>1</v>
      </c>
      <c r="CF142" s="49">
        <v>1</v>
      </c>
      <c r="CG142" s="49">
        <v>1</v>
      </c>
      <c r="CH142" s="49">
        <v>1</v>
      </c>
      <c r="CI142" s="17">
        <v>1</v>
      </c>
      <c r="CJ142" cm="1">
        <f t="array" ref="CJ142">_xlfn.IFS([1]original_ver!CH151="จากการเข้าร่วมกิจกรรมอบรม ที่จัดโดยโครงการเกษตรกรปราดเปรื่อง (Smart Farmer)",1,[1]original_ver!CH151="จากการเข้าร่วมกิจกรรมอบรม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ๆ",3,[1]original_ver!CH151="จากการเรียนรู้ผ่านประสบการณ์ของผู้อื่น ได้แก่ เพื่อนบ้าน พี่น้อง เพื่อน และญาติ เป็นต้น",4,[1]original_ver!CH151="ไม่ได้เข้าร่วมกิจกรรมอบรมหรือเรียนรู้ใด ๆ (ข้ามไปข้อ 33)",5)</f>
        <v>5</v>
      </c>
      <c r="CK142" s="15" t="str" cm="1">
        <f t="array" ref="CK142">_xlfn.IFS([1]original_ver!CJ151="ความรู้ทางการเกษตรและการใช้เทคโนโลยีสำหรับการผลิตในฟาร์ม",1,[1]original_ver!CJ151="การวางแผนและจัดการฟาร์ม เช่น การเก็บเกี่ยว การเงิน และการวางแผนทางการตลาด",2,[1]original_ver!CJ151="การเป็นผู้ประกอบการทางการเกษตร",3,[1]original_ver!CJ151="การเพิ่มมูลค่าผลผลิต และการแปรรูปผลผลิต (รวมถึงการพัฒนาคุณภาพผลผลิต)",4,[1]original_ver!CJ151="","")</f>
        <v/>
      </c>
      <c r="CL142" s="48"/>
      <c r="CM142" s="48"/>
      <c r="CN142" s="15" t="str" cm="1">
        <f t="array" ref="CN142">_xlfn.IFS([1]original_ver!CN151="ความรู้ทางการเกษตรและการใช้เทคโนโลยีสำหรับการผลิตในฟาร์ม",1,[1]original_ver!CN151="การวางแผนและจัดการฟาร์ม เช่น การเก็บเกี่ยว การเงิน และการวางแผนทางการตลาด",2,[1]original_ver!CN151="การเป็นผู้ประกอบการทางการเกษตร",3,[1]original_ver!CN151="การเพิ่มมูลค่าผลผลิต และการแปรรูปผลผลิต (รวมถึงการพัฒนาคุณภาพผลผลิต)",4,[1]original_ver!CN151="","")</f>
        <v/>
      </c>
      <c r="CO142" s="48"/>
      <c r="CP142" s="48"/>
      <c r="CQ142" s="15" t="str" cm="1">
        <f t="array" ref="CQ142">_xlfn.IFS([1]original_ver!CR151="ประยุกต์",1,[1]original_ver!CR151="ไม่ประยุกต์",0,[1]original_ver!CR151="","")</f>
        <v/>
      </c>
      <c r="CR142" s="15" t="str" cm="1">
        <f t="array" ref="CR142">_xlfn.IFS([1]original_ver!CS151="ประยุกต์",1,[1]original_ver!CS151="ไม่ประยุกต์",0,[1]original_ver!CS151="","")</f>
        <v/>
      </c>
      <c r="CS142" s="48"/>
      <c r="CT142" s="15" t="str" cm="1">
        <f t="array" ref="CT142">_xlfn.IFS([1]original_ver!CV151="ประยุกต์",1,[1]original_ver!CV151="ไม่ประยุกต์",0,[1]original_ver!CV151="","")</f>
        <v/>
      </c>
      <c r="CU142" s="48"/>
      <c r="CV142" s="15" t="str" cm="1">
        <f t="array" ref="CV142">_xlfn.IFS([1]original_ver!CY151="ประยุกต์",1,[1]original_ver!CY151="ไม่ประยุกต์",0,[1]original_ver!CY151="","")</f>
        <v/>
      </c>
      <c r="CW142" s="48"/>
      <c r="CX142" s="15" t="str" cm="1">
        <f t="array" ref="CX142">_xlfn.IFS([1]original_ver!DB151="ประยุกต์",1,[1]original_ver!DB151="ไม่ประยุกต์",0,[1]original_ver!DB151="","")</f>
        <v/>
      </c>
      <c r="CY142" s="48"/>
      <c r="CZ142" s="48">
        <v>0</v>
      </c>
      <c r="DA142" s="48">
        <v>0</v>
      </c>
      <c r="DB142" s="48">
        <v>0</v>
      </c>
      <c r="DC142" s="48">
        <v>0</v>
      </c>
      <c r="DD142" s="48">
        <v>0</v>
      </c>
      <c r="DE142" s="48">
        <v>0</v>
      </c>
      <c r="DF142" s="17">
        <v>3</v>
      </c>
      <c r="DG142" s="17">
        <v>2</v>
      </c>
      <c r="DH142" s="17">
        <v>2</v>
      </c>
      <c r="DI142" s="17">
        <v>2</v>
      </c>
      <c r="DJ142" s="17">
        <v>3</v>
      </c>
      <c r="DK142" s="17">
        <v>2</v>
      </c>
      <c r="DL142" s="17">
        <v>1</v>
      </c>
      <c r="DM142" s="17">
        <v>2</v>
      </c>
      <c r="DN142" s="48"/>
      <c r="DO142" s="48"/>
      <c r="DP142" s="48"/>
      <c r="DQ142" s="48"/>
      <c r="DR142" s="49">
        <v>4.8</v>
      </c>
      <c r="DS142" s="49">
        <v>5</v>
      </c>
      <c r="DT142" s="17">
        <v>5</v>
      </c>
      <c r="DU142" s="49">
        <v>5</v>
      </c>
      <c r="DV142" s="49">
        <v>5</v>
      </c>
      <c r="DW142" s="49">
        <v>5</v>
      </c>
      <c r="DX142" s="25">
        <v>4.8</v>
      </c>
      <c r="DY142" s="25">
        <v>5</v>
      </c>
      <c r="DZ142" s="25">
        <v>5</v>
      </c>
      <c r="EA142" s="25">
        <v>5</v>
      </c>
      <c r="EB142" s="25">
        <v>5</v>
      </c>
      <c r="EC142">
        <v>5</v>
      </c>
    </row>
    <row r="143" spans="1:133" hidden="1" x14ac:dyDescent="0.2">
      <c r="A143" s="15">
        <v>532</v>
      </c>
      <c r="B143" s="47" t="s">
        <v>703</v>
      </c>
      <c r="C143" cm="1">
        <f t="array" ref="C143">_xlfn.IFS([1]original_ver!D152="Participant",1,[1]original_ver!D152="Non-Participant",0,[1]original_ver!D152="","")</f>
        <v>0</v>
      </c>
      <c r="D143" s="15">
        <v>3</v>
      </c>
      <c r="E143" s="17" cm="1">
        <f t="array" ref="E143">_xlfn.IFS([1]original_ver!F152="ชาย",1,[1]original_ver!F152="หญิง",0,[1]original_ver!F152="","")</f>
        <v>1</v>
      </c>
      <c r="F143" s="15">
        <v>40</v>
      </c>
      <c r="G143" s="17" cm="1">
        <f t="array" ref="G143">_xlfn.IFS([1]original_ver!H152="ไม่มีการศึกษา",0,[1]original_ver!H152="ประถมศึกษา",1,[1]original_ver!H152="มัธยมศึกษาตอนต้น",2,[1]original_ver!H152="มัธยมศึกษาตอนปลาย",3,[1]original_ver!H152="อนุปริญญา (ปวช., ปวส., ฝึกหัดครู)",4,[1]original_ver!H152="ปริญญาตรี",5,[1]original_ver!H152="สูงกว่าปริญญาตรี",6,[1]original_ver!H152="","")</f>
        <v>4</v>
      </c>
      <c r="H143" s="17" cm="1">
        <f t="array" ref="H143">_xlfn.IFS([1]original_ver!I152="โสด",1,[1]original_ver!I152="สมรส/อยู่ด้วยกัน",2,[1]original_ver!I152="หย่าร้าง/แยกกันอยู่",3,[1]original_ver!I152="หม้าย",4,[1]original_ver!I152="","")</f>
        <v>1</v>
      </c>
      <c r="I143" s="15">
        <v>2</v>
      </c>
      <c r="J143" s="15">
        <v>5</v>
      </c>
      <c r="K143" s="17" cm="1">
        <f t="array" ref="K143">_xlfn.IFS([1]original_ver!L152="ใช่",1,[1]original_ver!L152="ไม่ใช่",0,[1]original_ver!L152="","")</f>
        <v>0</v>
      </c>
      <c r="L143" s="17" cm="1">
        <f t="array" ref="L143">_xlfn.IFS([1]original_ver!M152="กู้ยืม",1,[1]original_ver!M152="ไม่กู้ยืม",0,[1]original_ver!M152="","")</f>
        <v>0</v>
      </c>
      <c r="M143" s="17">
        <f t="shared" si="9"/>
        <v>1</v>
      </c>
      <c r="N143" s="23">
        <v>360000</v>
      </c>
      <c r="O143" s="17" cm="1">
        <f t="array" ref="O143">_xlfn.IFS([1]original_ver!O152="ใช่",1,[1]original_ver!O152="ไม่ใช่",0,[1]original_ver!O152="","")</f>
        <v>1</v>
      </c>
      <c r="P143" s="17">
        <v>1</v>
      </c>
      <c r="Q143" s="17">
        <v>1</v>
      </c>
      <c r="R143" s="17">
        <v>15</v>
      </c>
      <c r="S143" s="17">
        <v>18000</v>
      </c>
      <c r="T143" s="53">
        <v>15</v>
      </c>
      <c r="U143" s="20">
        <f t="shared" si="10"/>
        <v>1200</v>
      </c>
      <c r="V143" s="48"/>
      <c r="W143" s="48"/>
      <c r="X143" s="48"/>
      <c r="Y143" s="48"/>
      <c r="Z143" s="48"/>
      <c r="AA143" s="17">
        <v>1</v>
      </c>
      <c r="AB143" s="17">
        <v>1</v>
      </c>
      <c r="AC143" s="17">
        <v>15</v>
      </c>
      <c r="AD143" s="17">
        <v>18000</v>
      </c>
      <c r="AE143" s="18">
        <v>14.5</v>
      </c>
      <c r="AF143" s="27">
        <f t="shared" si="8"/>
        <v>1200</v>
      </c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9">
        <v>1</v>
      </c>
      <c r="CE143" s="49">
        <v>1</v>
      </c>
      <c r="CF143" s="49">
        <v>1</v>
      </c>
      <c r="CG143" s="49">
        <v>1</v>
      </c>
      <c r="CH143" s="49">
        <v>1</v>
      </c>
      <c r="CI143" s="17">
        <v>1</v>
      </c>
      <c r="CJ143" cm="1">
        <f t="array" ref="CJ143">_xlfn.IFS([1]original_ver!CH152="จากการเข้าร่วมกิจกรรมอบรม ที่จัดโดยโครงการเกษตรกรปราดเปรื่อง (Smart Farmer)",1,[1]original_ver!CH152="จากการเข้าร่วมกิจกรรมอบรม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ๆ",3,[1]original_ver!CH152="จากการเรียนรู้ผ่านประสบการณ์ของผู้อื่น ได้แก่ เพื่อนบ้าน พี่น้อง เพื่อน และญาติ เป็นต้น",4,[1]original_ver!CH152="ไม่ได้เข้าร่วมกิจกรรมอบรมหรือเรียนรู้ใด ๆ (ข้ามไปข้อ 33)",5)</f>
        <v>5</v>
      </c>
      <c r="CK143" s="15" t="str" cm="1">
        <f t="array" ref="CK143">_xlfn.IFS([1]original_ver!CJ152="ความรู้ทางการเกษตรและการใช้เทคโนโลยีสำหรับการผลิตในฟาร์ม",1,[1]original_ver!CJ152="การวางแผนและจัดการฟาร์ม เช่น การเก็บเกี่ยว การเงิน และการวางแผนทางการตลาด",2,[1]original_ver!CJ152="การเป็นผู้ประกอบการทางการเกษตร",3,[1]original_ver!CJ152="การเพิ่มมูลค่าผลผลิต และการแปรรูปผลผลิต (รวมถึงการพัฒนาคุณภาพผลผลิต)",4,[1]original_ver!CJ152="","")</f>
        <v/>
      </c>
      <c r="CL143" s="48"/>
      <c r="CM143" s="48"/>
      <c r="CN143" s="15" t="str" cm="1">
        <f t="array" ref="CN143">_xlfn.IFS([1]original_ver!CN152="ความรู้ทางการเกษตรและการใช้เทคโนโลยีสำหรับการผลิตในฟาร์ม",1,[1]original_ver!CN152="การวางแผนและจัดการฟาร์ม เช่น การเก็บเกี่ยว การเงิน และการวางแผนทางการตลาด",2,[1]original_ver!CN152="การเป็นผู้ประกอบการทางการเกษตร",3,[1]original_ver!CN152="การเพิ่มมูลค่าผลผลิต และการแปรรูปผลผลิต (รวมถึงการพัฒนาคุณภาพผลผลิต)",4,[1]original_ver!CN152="","")</f>
        <v/>
      </c>
      <c r="CO143" s="48"/>
      <c r="CP143" s="48"/>
      <c r="CQ143" s="15" t="str" cm="1">
        <f t="array" ref="CQ143">_xlfn.IFS([1]original_ver!CR152="ประยุกต์",1,[1]original_ver!CR152="ไม่ประยุกต์",0,[1]original_ver!CR152="","")</f>
        <v/>
      </c>
      <c r="CR143" s="15" t="str" cm="1">
        <f t="array" ref="CR143">_xlfn.IFS([1]original_ver!CS152="ประยุกต์",1,[1]original_ver!CS152="ไม่ประยุกต์",0,[1]original_ver!CS152="","")</f>
        <v/>
      </c>
      <c r="CS143" s="48"/>
      <c r="CT143" s="15" t="str" cm="1">
        <f t="array" ref="CT143">_xlfn.IFS([1]original_ver!CV152="ประยุกต์",1,[1]original_ver!CV152="ไม่ประยุกต์",0,[1]original_ver!CV152="","")</f>
        <v/>
      </c>
      <c r="CU143" s="48"/>
      <c r="CV143" s="15" t="str" cm="1">
        <f t="array" ref="CV143">_xlfn.IFS([1]original_ver!CY152="ประยุกต์",1,[1]original_ver!CY152="ไม่ประยุกต์",0,[1]original_ver!CY152="","")</f>
        <v/>
      </c>
      <c r="CW143" s="48"/>
      <c r="CX143" s="15" t="str" cm="1">
        <f t="array" ref="CX143">_xlfn.IFS([1]original_ver!DB152="ประยุกต์",1,[1]original_ver!DB152="ไม่ประยุกต์",0,[1]original_ver!DB152="","")</f>
        <v/>
      </c>
      <c r="CY143" s="48"/>
      <c r="CZ143" s="48"/>
      <c r="DA143" s="48"/>
      <c r="DB143" s="48"/>
      <c r="DC143" s="48"/>
      <c r="DD143" s="48"/>
      <c r="DE143" s="48"/>
      <c r="DF143" s="17">
        <v>2</v>
      </c>
      <c r="DG143" s="17">
        <v>2</v>
      </c>
      <c r="DH143" s="17">
        <v>3</v>
      </c>
      <c r="DI143" s="17">
        <v>2</v>
      </c>
      <c r="DJ143" s="17">
        <v>3</v>
      </c>
      <c r="DK143" s="17">
        <v>2</v>
      </c>
      <c r="DL143" s="17">
        <v>3</v>
      </c>
      <c r="DM143" s="17">
        <v>2</v>
      </c>
      <c r="DN143" s="17" t="s">
        <v>704</v>
      </c>
      <c r="DO143" s="17">
        <v>1</v>
      </c>
      <c r="DP143" s="17">
        <v>2</v>
      </c>
      <c r="DQ143" s="48"/>
      <c r="DR143" s="52">
        <v>4.4000000000000004</v>
      </c>
      <c r="DS143" s="52">
        <v>4</v>
      </c>
      <c r="DT143" s="48">
        <v>4</v>
      </c>
      <c r="DU143" s="52">
        <v>4</v>
      </c>
      <c r="DV143" s="52">
        <v>4</v>
      </c>
      <c r="DW143" s="52">
        <v>4</v>
      </c>
      <c r="DX143" s="25">
        <v>4.4000000000000004</v>
      </c>
      <c r="DY143" s="25">
        <v>4</v>
      </c>
      <c r="DZ143" s="25">
        <v>4</v>
      </c>
      <c r="EA143" s="25">
        <v>4</v>
      </c>
      <c r="EB143" s="25">
        <v>4</v>
      </c>
      <c r="EC143">
        <v>4</v>
      </c>
    </row>
    <row r="144" spans="1:133" hidden="1" x14ac:dyDescent="0.2">
      <c r="A144" s="15">
        <v>533</v>
      </c>
      <c r="B144" s="50" t="s">
        <v>705</v>
      </c>
      <c r="C144" cm="1">
        <f t="array" ref="C144">_xlfn.IFS([1]original_ver!D153="Participant",1,[1]original_ver!D153="Non-Participant",0,[1]original_ver!D153="","")</f>
        <v>0</v>
      </c>
      <c r="D144" s="15">
        <v>3</v>
      </c>
      <c r="E144" s="17" cm="1">
        <f t="array" ref="E144">_xlfn.IFS([1]original_ver!F153="ชาย",1,[1]original_ver!F153="หญิง",0,[1]original_ver!F153="","")</f>
        <v>0</v>
      </c>
      <c r="F144" s="15">
        <v>60</v>
      </c>
      <c r="G144" s="17" cm="1">
        <f t="array" ref="G144">_xlfn.IFS([1]original_ver!H153="ไม่มีการศึกษา",0,[1]original_ver!H153="ประถมศึกษา",1,[1]original_ver!H153="มัธยมศึกษาตอนต้น",2,[1]original_ver!H153="มัธยมศึกษาตอนปลาย",3,[1]original_ver!H153="อนุปริญญา (ปวช., ปวส., ฝึกหัดครู)",4,[1]original_ver!H153="ปริญญาตรี",5,[1]original_ver!H153="สูงกว่าปริญญาตรี",6,[1]original_ver!H153="","")</f>
        <v>4</v>
      </c>
      <c r="H144" s="17" cm="1">
        <f t="array" ref="H144">_xlfn.IFS([1]original_ver!I153="โสด",1,[1]original_ver!I153="สมรส/อยู่ด้วยกัน",2,[1]original_ver!I153="หย่าร้าง/แยกกันอยู่",3,[1]original_ver!I153="หม้าย",4,[1]original_ver!I153="","")</f>
        <v>2</v>
      </c>
      <c r="I144" s="15">
        <v>4</v>
      </c>
      <c r="J144" s="15">
        <v>20</v>
      </c>
      <c r="K144" s="17" cm="1">
        <f t="array" ref="K144">_xlfn.IFS([1]original_ver!L153="ใช่",1,[1]original_ver!L153="ไม่ใช่",0,[1]original_ver!L153="","")</f>
        <v>0</v>
      </c>
      <c r="L144" s="17" cm="1">
        <f t="array" ref="L144">_xlfn.IFS([1]original_ver!M153="กู้ยืม",1,[1]original_ver!M153="ไม่กู้ยืม",0,[1]original_ver!M153="","")</f>
        <v>1</v>
      </c>
      <c r="M144" s="17">
        <f t="shared" si="9"/>
        <v>1</v>
      </c>
      <c r="N144" s="23">
        <v>400000</v>
      </c>
      <c r="O144" s="17" cm="1">
        <f t="array" ref="O144">_xlfn.IFS([1]original_ver!O153="ใช่",1,[1]original_ver!O153="ไม่ใช่",0,[1]original_ver!O153="","")</f>
        <v>1</v>
      </c>
      <c r="P144" s="17">
        <v>8</v>
      </c>
      <c r="Q144" s="17">
        <v>1</v>
      </c>
      <c r="R144" s="17">
        <v>5</v>
      </c>
      <c r="S144" s="17">
        <v>800</v>
      </c>
      <c r="T144" s="17">
        <v>150</v>
      </c>
      <c r="U144" s="22">
        <f t="shared" si="10"/>
        <v>160</v>
      </c>
      <c r="V144" s="48"/>
      <c r="W144" s="48"/>
      <c r="X144" s="48"/>
      <c r="Y144" s="48"/>
      <c r="Z144" s="48"/>
      <c r="AA144" s="17">
        <v>8</v>
      </c>
      <c r="AB144" s="17">
        <v>1</v>
      </c>
      <c r="AC144" s="17">
        <v>5</v>
      </c>
      <c r="AD144" s="17">
        <v>800</v>
      </c>
      <c r="AE144" s="17">
        <v>80</v>
      </c>
      <c r="AF144" s="27">
        <f t="shared" si="8"/>
        <v>160</v>
      </c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9">
        <v>1</v>
      </c>
      <c r="CE144" s="49">
        <v>1</v>
      </c>
      <c r="CF144" s="49">
        <v>1</v>
      </c>
      <c r="CG144" s="49">
        <v>1</v>
      </c>
      <c r="CH144" s="49">
        <v>1</v>
      </c>
      <c r="CI144" s="17">
        <v>1</v>
      </c>
      <c r="CJ144" cm="1">
        <f t="array" ref="CJ144">_xlfn.IFS([1]original_ver!CH153="จากการเข้าร่วมกิจกรรมอบรม ที่จัดโดยโครงการเกษตรกรปราดเปรื่อง (Smart Farmer)",1,[1]original_ver!CH153="จากการเข้าร่วมกิจกรรมอบรม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ๆ",3,[1]original_ver!CH153="จากการเรียนรู้ผ่านประสบการณ์ของผู้อื่น ได้แก่ เพื่อนบ้าน พี่น้อง เพื่อน และญาติ เป็นต้น",4,[1]original_ver!CH153="ไม่ได้เข้าร่วมกิจกรรมอบรมหรือเรียนรู้ใด ๆ (ข้ามไปข้อ 33)",5)</f>
        <v>5</v>
      </c>
      <c r="CK144" s="15" t="str" cm="1">
        <f t="array" ref="CK144">_xlfn.IFS([1]original_ver!CJ153="ความรู้ทางการเกษตรและการใช้เทคโนโลยีสำหรับการผลิตในฟาร์ม",1,[1]original_ver!CJ153="การวางแผนและจัดการฟาร์ม เช่น การเก็บเกี่ยว การเงิน และการวางแผนทางการตลาด",2,[1]original_ver!CJ153="การเป็นผู้ประกอบการทางการเกษตร",3,[1]original_ver!CJ153="การเพิ่มมูลค่าผลผลิต และการแปรรูปผลผลิต (รวมถึงการพัฒนาคุณภาพผลผลิต)",4,[1]original_ver!CJ153="","")</f>
        <v/>
      </c>
      <c r="CL144" s="48"/>
      <c r="CM144" s="48"/>
      <c r="CN144" s="15" t="str" cm="1">
        <f t="array" ref="CN144">_xlfn.IFS([1]original_ver!CN153="ความรู้ทางการเกษตรและการใช้เทคโนโลยีสำหรับการผลิตในฟาร์ม",1,[1]original_ver!CN153="การวางแผนและจัดการฟาร์ม เช่น การเก็บเกี่ยว การเงิน และการวางแผนทางการตลาด",2,[1]original_ver!CN153="การเป็นผู้ประกอบการทางการเกษตร",3,[1]original_ver!CN153="การเพิ่มมูลค่าผลผลิต และการแปรรูปผลผลิต (รวมถึงการพัฒนาคุณภาพผลผลิต)",4,[1]original_ver!CN153="","")</f>
        <v/>
      </c>
      <c r="CO144" s="48"/>
      <c r="CP144" s="48"/>
      <c r="CQ144" s="15" t="str" cm="1">
        <f t="array" ref="CQ144">_xlfn.IFS([1]original_ver!CR153="ประยุกต์",1,[1]original_ver!CR153="ไม่ประยุกต์",0,[1]original_ver!CR153="","")</f>
        <v/>
      </c>
      <c r="CR144" s="15" t="str" cm="1">
        <f t="array" ref="CR144">_xlfn.IFS([1]original_ver!CS153="ประยุกต์",1,[1]original_ver!CS153="ไม่ประยุกต์",0,[1]original_ver!CS153="","")</f>
        <v/>
      </c>
      <c r="CS144" s="48"/>
      <c r="CT144" s="15" t="str" cm="1">
        <f t="array" ref="CT144">_xlfn.IFS([1]original_ver!CV153="ประยุกต์",1,[1]original_ver!CV153="ไม่ประยุกต์",0,[1]original_ver!CV153="","")</f>
        <v/>
      </c>
      <c r="CU144" s="48"/>
      <c r="CV144" s="15" t="str" cm="1">
        <f t="array" ref="CV144">_xlfn.IFS([1]original_ver!CY153="ประยุกต์",1,[1]original_ver!CY153="ไม่ประยุกต์",0,[1]original_ver!CY153="","")</f>
        <v/>
      </c>
      <c r="CW144" s="48"/>
      <c r="CX144" s="15" t="str" cm="1">
        <f t="array" ref="CX144">_xlfn.IFS([1]original_ver!DB153="ประยุกต์",1,[1]original_ver!DB153="ไม่ประยุกต์",0,[1]original_ver!DB153="","")</f>
        <v/>
      </c>
      <c r="CY144" s="48"/>
      <c r="CZ144" s="48"/>
      <c r="DA144" s="48"/>
      <c r="DB144" s="48"/>
      <c r="DC144" s="48"/>
      <c r="DD144" s="48"/>
      <c r="DE144" s="48"/>
      <c r="DF144" s="17">
        <v>2</v>
      </c>
      <c r="DG144" s="17">
        <v>2</v>
      </c>
      <c r="DH144" s="17">
        <v>3</v>
      </c>
      <c r="DI144" s="17">
        <v>2</v>
      </c>
      <c r="DJ144" s="17">
        <v>3</v>
      </c>
      <c r="DK144" s="17">
        <v>2</v>
      </c>
      <c r="DL144" s="17">
        <v>2</v>
      </c>
      <c r="DM144" s="17">
        <v>2</v>
      </c>
      <c r="DN144" s="17" t="s">
        <v>706</v>
      </c>
      <c r="DO144" s="17">
        <v>1</v>
      </c>
      <c r="DP144" s="17">
        <v>2</v>
      </c>
      <c r="DQ144" s="48"/>
      <c r="DR144" s="52">
        <v>4.4000000000000004</v>
      </c>
      <c r="DS144" s="52">
        <v>4.666666666666667</v>
      </c>
      <c r="DT144" s="48">
        <v>4.75</v>
      </c>
      <c r="DU144" s="52">
        <v>4.4000000000000004</v>
      </c>
      <c r="DV144" s="52">
        <v>5</v>
      </c>
      <c r="DW144" s="52">
        <v>4.75</v>
      </c>
      <c r="DX144" s="25">
        <v>4.4000000000000004</v>
      </c>
      <c r="DY144" s="25">
        <v>5</v>
      </c>
      <c r="DZ144" s="25">
        <v>5</v>
      </c>
      <c r="EA144" s="25">
        <v>4.8</v>
      </c>
      <c r="EB144" s="25">
        <v>5</v>
      </c>
      <c r="EC144">
        <v>5</v>
      </c>
    </row>
    <row r="145" spans="1:133" x14ac:dyDescent="0.2">
      <c r="A145" s="15">
        <v>534</v>
      </c>
      <c r="B145" s="50" t="s">
        <v>707</v>
      </c>
      <c r="C145" cm="1">
        <f t="array" ref="C145">_xlfn.IFS([1]original_ver!D154="Participant",1,[1]original_ver!D154="Non-Participant",0,[1]original_ver!D154="","")</f>
        <v>0</v>
      </c>
      <c r="D145" s="15">
        <v>3</v>
      </c>
      <c r="E145" s="17" cm="1">
        <f t="array" ref="E145">_xlfn.IFS([1]original_ver!F154="ชาย",1,[1]original_ver!F154="หญิง",0,[1]original_ver!F154="","")</f>
        <v>0</v>
      </c>
      <c r="F145" s="15">
        <v>52</v>
      </c>
      <c r="G145" s="17" cm="1">
        <f t="array" ref="G145">_xlfn.IFS([1]original_ver!H154="ไม่มีการศึกษา",0,[1]original_ver!H154="ประถมศึกษา",1,[1]original_ver!H154="มัธยมศึกษาตอนต้น",2,[1]original_ver!H154="มัธยมศึกษาตอนปลาย",3,[1]original_ver!H154="อนุปริญญา (ปวช., ปวส., ฝึกหัดครู)",4,[1]original_ver!H154="ปริญญาตรี",5,[1]original_ver!H154="สูงกว่าปริญญาตรี",6,[1]original_ver!H154="","")</f>
        <v>4</v>
      </c>
      <c r="H145" s="17" cm="1">
        <f t="array" ref="H145">_xlfn.IFS([1]original_ver!I154="โสด",1,[1]original_ver!I154="สมรส/อยู่ด้วยกัน",2,[1]original_ver!I154="หย่าร้าง/แยกกันอยู่",3,[1]original_ver!I154="หม้าย",4,[1]original_ver!I154="","")</f>
        <v>2</v>
      </c>
      <c r="I145" s="15">
        <v>6</v>
      </c>
      <c r="J145" s="15">
        <v>10</v>
      </c>
      <c r="K145" s="17" cm="1">
        <f t="array" ref="K145">_xlfn.IFS([1]original_ver!L154="ใช่",1,[1]original_ver!L154="ไม่ใช่",0,[1]original_ver!L154="","")</f>
        <v>0</v>
      </c>
      <c r="L145" s="17" cm="1">
        <f t="array" ref="L145">_xlfn.IFS([1]original_ver!M154="กู้ยืม",1,[1]original_ver!M154="ไม่กู้ยืม",0,[1]original_ver!M154="","")</f>
        <v>0</v>
      </c>
      <c r="M145" s="17">
        <f t="shared" si="9"/>
        <v>1</v>
      </c>
      <c r="N145" s="23">
        <v>580000</v>
      </c>
      <c r="O145" s="17" cm="1">
        <f t="array" ref="O145">_xlfn.IFS([1]original_ver!O154="ใช่",1,[1]original_ver!O154="ไม่ใช่",0,[1]original_ver!O154="","")</f>
        <v>1</v>
      </c>
      <c r="P145" s="17">
        <v>8</v>
      </c>
      <c r="Q145" s="17">
        <v>12</v>
      </c>
      <c r="R145" s="17">
        <v>15</v>
      </c>
      <c r="S145" s="17">
        <v>8000</v>
      </c>
      <c r="T145" s="17">
        <v>120</v>
      </c>
      <c r="U145" s="22">
        <f t="shared" si="10"/>
        <v>533.33333333333337</v>
      </c>
      <c r="V145" s="48"/>
      <c r="W145" s="48"/>
      <c r="X145" s="48"/>
      <c r="Y145" s="48"/>
      <c r="Z145" s="48"/>
      <c r="AA145" s="17">
        <v>8</v>
      </c>
      <c r="AB145" s="17">
        <v>12</v>
      </c>
      <c r="AC145" s="17">
        <v>15</v>
      </c>
      <c r="AD145" s="17">
        <v>8000</v>
      </c>
      <c r="AE145" s="17">
        <v>120</v>
      </c>
      <c r="AF145" s="27">
        <f t="shared" si="8"/>
        <v>533.33333333333337</v>
      </c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9">
        <v>1</v>
      </c>
      <c r="CE145" s="49">
        <v>1</v>
      </c>
      <c r="CF145" s="49">
        <v>1</v>
      </c>
      <c r="CG145" s="49">
        <v>1</v>
      </c>
      <c r="CH145" s="49">
        <v>1</v>
      </c>
      <c r="CI145" s="17">
        <v>1</v>
      </c>
      <c r="CJ145" cm="1">
        <f t="array" ref="CJ145">_xlfn.IFS([1]original_ver!CH154="จากการเข้าร่วมกิจกรรมอบรม ที่จัดโดยโครงการเกษตรกรปราดเปรื่อง (Smart Farmer)",1,[1]original_ver!CH154="จากการเข้าร่วมกิจกรรมอบรม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ๆ",3,[1]original_ver!CH154="จากการเรียนรู้ผ่านประสบการณ์ของผู้อื่น ได้แก่ เพื่อนบ้าน พี่น้อง เพื่อน และญาติ เป็นต้น",4,[1]original_ver!CH154="ไม่ได้เข้าร่วมกิจกรรมอบรมหรือเรียนรู้ใด ๆ (ข้ามไปข้อ 33)",5)</f>
        <v>3</v>
      </c>
      <c r="CK145" s="15" cm="1">
        <f t="array" ref="CK145">_xlfn.IFS([1]original_ver!CJ154="ความรู้ทางการเกษตรและการใช้เทคโนโลยีสำหรับการผลิตในฟาร์ม",1,[1]original_ver!CJ154="การวางแผนและจัดการฟาร์ม เช่น การเก็บเกี่ยว การเงิน และการวางแผนทางการตลาด",2,[1]original_ver!CJ154="การเป็นผู้ประกอบการทางการเกษตร",3,[1]original_ver!CJ154="การเพิ่มมูลค่าผลผลิต และการแปรรูปผลผลิต (รวมถึงการพัฒนาคุณภาพผลผลิต)",4,[1]original_ver!CJ154="","")</f>
        <v>1</v>
      </c>
      <c r="CL145" s="17">
        <v>10</v>
      </c>
      <c r="CM145" s="17">
        <v>1</v>
      </c>
      <c r="CN145" s="15">
        <v>1</v>
      </c>
      <c r="CO145" s="17">
        <v>1</v>
      </c>
      <c r="CP145" s="17">
        <v>2</v>
      </c>
      <c r="CQ145" s="15" cm="1">
        <f t="array" ref="CQ145">_xlfn.IFS([1]original_ver!CR154="ประยุกต์",1,[1]original_ver!CR154="ไม่ประยุกต์",0,[1]original_ver!CR154="","")</f>
        <v>1</v>
      </c>
      <c r="CR145" s="15" cm="1">
        <f t="array" ref="CR145">_xlfn.IFS([1]original_ver!CS154="ประยุกต์",1,[1]original_ver!CS154="ไม่ประยุกต์",0,[1]original_ver!CS154="","")</f>
        <v>1</v>
      </c>
      <c r="CS145" s="48"/>
      <c r="CT145" s="15" cm="1">
        <f t="array" ref="CT145">_xlfn.IFS([1]original_ver!CV154="ประยุกต์",1,[1]original_ver!CV154="ไม่ประยุกต์",0,[1]original_ver!CV154="","")</f>
        <v>1</v>
      </c>
      <c r="CU145" s="48"/>
      <c r="CV145" s="15" cm="1">
        <f t="array" ref="CV145">_xlfn.IFS([1]original_ver!CY154="ประยุกต์",1,[1]original_ver!CY154="ไม่ประยุกต์",0,[1]original_ver!CY154="","")</f>
        <v>1</v>
      </c>
      <c r="CW145" s="48"/>
      <c r="CX145" s="15" cm="1">
        <f t="array" ref="CX145">_xlfn.IFS([1]original_ver!DB154="ประยุกต์",1,[1]original_ver!DB154="ไม่ประยุกต์",0,[1]original_ver!DB154="","")</f>
        <v>1</v>
      </c>
      <c r="CY145" s="48"/>
      <c r="CZ145" s="48"/>
      <c r="DA145" s="48"/>
      <c r="DB145" s="48"/>
      <c r="DC145" s="48"/>
      <c r="DD145" s="48"/>
      <c r="DE145" s="48"/>
      <c r="DF145" s="17">
        <v>1</v>
      </c>
      <c r="DG145" s="17">
        <v>2</v>
      </c>
      <c r="DH145" s="17">
        <v>2</v>
      </c>
      <c r="DI145" s="17">
        <v>2</v>
      </c>
      <c r="DJ145" s="17">
        <v>3</v>
      </c>
      <c r="DK145" s="17">
        <v>2</v>
      </c>
      <c r="DL145" s="17">
        <v>1</v>
      </c>
      <c r="DM145" s="17">
        <v>2</v>
      </c>
      <c r="DN145" s="48"/>
      <c r="DO145" s="48"/>
      <c r="DP145" s="48"/>
      <c r="DQ145" s="48"/>
      <c r="DR145" s="49">
        <v>4.8</v>
      </c>
      <c r="DS145" s="49">
        <v>5</v>
      </c>
      <c r="DT145" s="17">
        <v>4.75</v>
      </c>
      <c r="DU145" s="49">
        <v>4.2</v>
      </c>
      <c r="DV145" s="49">
        <v>5</v>
      </c>
      <c r="DW145" s="49">
        <v>4.5</v>
      </c>
      <c r="DX145" s="25">
        <v>4.8</v>
      </c>
      <c r="DY145" s="25">
        <v>5</v>
      </c>
      <c r="DZ145" s="25">
        <v>4.75</v>
      </c>
      <c r="EA145" s="25">
        <v>4.2</v>
      </c>
      <c r="EB145" s="25">
        <v>5</v>
      </c>
      <c r="EC145">
        <v>4.5</v>
      </c>
    </row>
    <row r="146" spans="1:133" hidden="1" x14ac:dyDescent="0.2">
      <c r="A146" s="15">
        <v>535</v>
      </c>
      <c r="B146" s="47" t="s">
        <v>708</v>
      </c>
      <c r="C146" cm="1">
        <f t="array" ref="C146">_xlfn.IFS([1]original_ver!D155="Participant",1,[1]original_ver!D155="Non-Participant",0,[1]original_ver!D155="","")</f>
        <v>0</v>
      </c>
      <c r="D146" s="15">
        <v>3</v>
      </c>
      <c r="E146" s="17" cm="1">
        <f t="array" ref="E146">_xlfn.IFS([1]original_ver!F155="ชาย",1,[1]original_ver!F155="หญิง",0,[1]original_ver!F155="","")</f>
        <v>1</v>
      </c>
      <c r="F146" s="15">
        <v>58</v>
      </c>
      <c r="G146" s="17" cm="1">
        <f t="array" ref="G146">_xlfn.IFS([1]original_ver!H155="ไม่มีการศึกษา",0,[1]original_ver!H155="ประถมศึกษา",1,[1]original_ver!H155="มัธยมศึกษาตอนต้น",2,[1]original_ver!H155="มัธยมศึกษาตอนปลาย",3,[1]original_ver!H155="อนุปริญญา (ปวช., ปวส., ฝึกหัดครู)",4,[1]original_ver!H155="ปริญญาตรี",5,[1]original_ver!H155="สูงกว่าปริญญาตรี",6,[1]original_ver!H155="","")</f>
        <v>5</v>
      </c>
      <c r="H146" s="17" cm="1">
        <f t="array" ref="H146">_xlfn.IFS([1]original_ver!I155="โสด",1,[1]original_ver!I155="สมรส/อยู่ด้วยกัน",2,[1]original_ver!I155="หย่าร้าง/แยกกันอยู่",3,[1]original_ver!I155="หม้าย",4,[1]original_ver!I155="","")</f>
        <v>2</v>
      </c>
      <c r="I146" s="15">
        <v>4</v>
      </c>
      <c r="J146" s="15">
        <v>15</v>
      </c>
      <c r="K146" s="17" cm="1">
        <f t="array" ref="K146">_xlfn.IFS([1]original_ver!L155="ใช่",1,[1]original_ver!L155="ไม่ใช่",0,[1]original_ver!L155="","")</f>
        <v>0</v>
      </c>
      <c r="L146" s="17" cm="1">
        <f t="array" ref="L146">_xlfn.IFS([1]original_ver!M155="กู้ยืม",1,[1]original_ver!M155="ไม่กู้ยืม",0,[1]original_ver!M155="","")</f>
        <v>1</v>
      </c>
      <c r="M146" s="17">
        <f t="shared" si="9"/>
        <v>1</v>
      </c>
      <c r="N146" s="23">
        <v>400000</v>
      </c>
      <c r="O146" s="17" cm="1">
        <f t="array" ref="O146">_xlfn.IFS([1]original_ver!O155="ใช่",1,[1]original_ver!O155="ไม่ใช่",0,[1]original_ver!O155="","")</f>
        <v>1</v>
      </c>
      <c r="P146" s="17">
        <v>1</v>
      </c>
      <c r="Q146" s="17">
        <v>1</v>
      </c>
      <c r="R146" s="17">
        <v>10</v>
      </c>
      <c r="S146" s="17">
        <v>8000</v>
      </c>
      <c r="T146" s="53">
        <v>14.7</v>
      </c>
      <c r="U146" s="20">
        <f t="shared" si="10"/>
        <v>800</v>
      </c>
      <c r="V146" s="48"/>
      <c r="W146" s="48"/>
      <c r="X146" s="48"/>
      <c r="Y146" s="48"/>
      <c r="Z146" s="48"/>
      <c r="AA146" s="17">
        <v>1</v>
      </c>
      <c r="AB146" s="17">
        <v>1</v>
      </c>
      <c r="AC146" s="17">
        <v>10</v>
      </c>
      <c r="AD146" s="17">
        <v>10000</v>
      </c>
      <c r="AE146" s="18">
        <v>10.199999999999999</v>
      </c>
      <c r="AF146" s="27">
        <f t="shared" si="8"/>
        <v>1000</v>
      </c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9">
        <v>1</v>
      </c>
      <c r="CE146" s="49">
        <v>1</v>
      </c>
      <c r="CF146" s="49">
        <v>1</v>
      </c>
      <c r="CG146" s="49">
        <v>1</v>
      </c>
      <c r="CH146" s="49">
        <v>1</v>
      </c>
      <c r="CI146" s="17">
        <v>1</v>
      </c>
      <c r="CJ146" cm="1">
        <f t="array" ref="CJ146">_xlfn.IFS([1]original_ver!CH155="จากการเข้าร่วมกิจกรรมอบรม ที่จัดโดยโครงการเกษตรกรปราดเปรื่อง (Smart Farmer)",1,[1]original_ver!CH155="จากการเข้าร่วมกิจกรรมอบรม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ๆ",3,[1]original_ver!CH155="จากการเรียนรู้ผ่านประสบการณ์ของผู้อื่น ได้แก่ เพื่อนบ้าน พี่น้อง เพื่อน และญาติ เป็นต้น",4,[1]original_ver!CH155="ไม่ได้เข้าร่วมกิจกรรมอบรมหรือเรียนรู้ใด ๆ (ข้ามไปข้อ 33)",5)</f>
        <v>5</v>
      </c>
      <c r="CK146" s="15" t="str" cm="1">
        <f t="array" ref="CK146">_xlfn.IFS([1]original_ver!CJ155="ความรู้ทางการเกษตรและการใช้เทคโนโลยีสำหรับการผลิตในฟาร์ม",1,[1]original_ver!CJ155="การวางแผนและจัดการฟาร์ม เช่น การเก็บเกี่ยว การเงิน และการวางแผนทางการตลาด",2,[1]original_ver!CJ155="การเป็นผู้ประกอบการทางการเกษตร",3,[1]original_ver!CJ155="การเพิ่มมูลค่าผลผลิต และการแปรรูปผลผลิต (รวมถึงการพัฒนาคุณภาพผลผลิต)",4,[1]original_ver!CJ155="","")</f>
        <v/>
      </c>
      <c r="CL146" s="48"/>
      <c r="CM146" s="48"/>
      <c r="CN146" s="15" t="str" cm="1">
        <f t="array" ref="CN146">_xlfn.IFS([1]original_ver!CN155="ความรู้ทางการเกษตรและการใช้เทคโนโลยีสำหรับการผลิตในฟาร์ม",1,[1]original_ver!CN155="การวางแผนและจัดการฟาร์ม เช่น การเก็บเกี่ยว การเงิน และการวางแผนทางการตลาด",2,[1]original_ver!CN155="การเป็นผู้ประกอบการทางการเกษตร",3,[1]original_ver!CN155="การเพิ่มมูลค่าผลผลิต และการแปรรูปผลผลิต (รวมถึงการพัฒนาคุณภาพผลผลิต)",4,[1]original_ver!CN155="","")</f>
        <v/>
      </c>
      <c r="CO146" s="48"/>
      <c r="CP146" s="48"/>
      <c r="CQ146" s="15" t="str" cm="1">
        <f t="array" ref="CQ146">_xlfn.IFS([1]original_ver!CR155="ประยุกต์",1,[1]original_ver!CR155="ไม่ประยุกต์",0,[1]original_ver!CR155="","")</f>
        <v/>
      </c>
      <c r="CR146" s="15" t="str" cm="1">
        <f t="array" ref="CR146">_xlfn.IFS([1]original_ver!CS155="ประยุกต์",1,[1]original_ver!CS155="ไม่ประยุกต์",0,[1]original_ver!CS155="","")</f>
        <v/>
      </c>
      <c r="CS146" s="48"/>
      <c r="CT146" s="15" t="str" cm="1">
        <f t="array" ref="CT146">_xlfn.IFS([1]original_ver!CV155="ประยุกต์",1,[1]original_ver!CV155="ไม่ประยุกต์",0,[1]original_ver!CV155="","")</f>
        <v/>
      </c>
      <c r="CU146" s="48"/>
      <c r="CV146" s="15" t="str" cm="1">
        <f t="array" ref="CV146">_xlfn.IFS([1]original_ver!CY155="ประยุกต์",1,[1]original_ver!CY155="ไม่ประยุกต์",0,[1]original_ver!CY155="","")</f>
        <v/>
      </c>
      <c r="CW146" s="48"/>
      <c r="CX146" s="15" t="str" cm="1">
        <f t="array" ref="CX146">_xlfn.IFS([1]original_ver!DB155="ประยุกต์",1,[1]original_ver!DB155="ไม่ประยุกต์",0,[1]original_ver!DB155="","")</f>
        <v/>
      </c>
      <c r="CY146" s="48"/>
      <c r="CZ146" s="48"/>
      <c r="DA146" s="48"/>
      <c r="DB146" s="48"/>
      <c r="DC146" s="48"/>
      <c r="DD146" s="48"/>
      <c r="DE146" s="48"/>
      <c r="DF146" s="17">
        <v>3</v>
      </c>
      <c r="DG146" s="17">
        <v>2</v>
      </c>
      <c r="DH146" s="17">
        <v>2</v>
      </c>
      <c r="DI146" s="17">
        <v>2</v>
      </c>
      <c r="DJ146" s="17">
        <v>3</v>
      </c>
      <c r="DK146" s="17">
        <v>2</v>
      </c>
      <c r="DL146" s="17">
        <v>1</v>
      </c>
      <c r="DM146" s="17">
        <v>2</v>
      </c>
      <c r="DN146" s="48"/>
      <c r="DO146" s="48"/>
      <c r="DP146" s="48"/>
      <c r="DQ146" s="48"/>
      <c r="DR146" s="49">
        <v>2.4</v>
      </c>
      <c r="DS146" s="49">
        <v>2.3333333333333335</v>
      </c>
      <c r="DT146" s="17">
        <v>3</v>
      </c>
      <c r="DU146" s="49">
        <v>3</v>
      </c>
      <c r="DV146" s="49">
        <v>3</v>
      </c>
      <c r="DW146" s="49">
        <v>3</v>
      </c>
      <c r="DX146" s="25">
        <v>3</v>
      </c>
      <c r="DY146" s="25">
        <v>3</v>
      </c>
      <c r="DZ146" s="25">
        <v>3</v>
      </c>
      <c r="EA146" s="25">
        <v>3</v>
      </c>
      <c r="EB146" s="25">
        <v>3</v>
      </c>
      <c r="EC146">
        <v>3</v>
      </c>
    </row>
    <row r="147" spans="1:133" hidden="1" x14ac:dyDescent="0.2">
      <c r="A147" s="15">
        <v>537</v>
      </c>
      <c r="B147" s="47" t="s">
        <v>709</v>
      </c>
      <c r="C147" cm="1">
        <f t="array" ref="C147">_xlfn.IFS([1]original_ver!D156="Participant",1,[1]original_ver!D156="Non-Participant",0,[1]original_ver!D156="","")</f>
        <v>1</v>
      </c>
      <c r="D147" s="15">
        <v>2</v>
      </c>
      <c r="E147" s="17" cm="1">
        <f t="array" ref="E147">_xlfn.IFS([1]original_ver!F156="ชาย",1,[1]original_ver!F156="หญิง",0,[1]original_ver!F156="","")</f>
        <v>1</v>
      </c>
      <c r="F147" s="15">
        <v>53</v>
      </c>
      <c r="G147" s="17" cm="1">
        <f t="array" ref="G147">_xlfn.IFS([1]original_ver!H156="ไม่มีการศึกษา",0,[1]original_ver!H156="ประถมศึกษา",1,[1]original_ver!H156="มัธยมศึกษาตอนต้น",2,[1]original_ver!H156="มัธยมศึกษาตอนปลาย",3,[1]original_ver!H156="อนุปริญญา (ปวช., ปวส., ฝึกหัดครู)",4,[1]original_ver!H156="ปริญญาตรี",5,[1]original_ver!H156="สูงกว่าปริญญาตรี",6,[1]original_ver!H156="","")</f>
        <v>4</v>
      </c>
      <c r="H147" s="17" cm="1">
        <f t="array" ref="H147">_xlfn.IFS([1]original_ver!I156="โสด",1,[1]original_ver!I156="สมรส/อยู่ด้วยกัน",2,[1]original_ver!I156="หย่าร้าง/แยกกันอยู่",3,[1]original_ver!I156="หม้าย",4,[1]original_ver!I156="","")</f>
        <v>2</v>
      </c>
      <c r="I147" s="15">
        <v>4</v>
      </c>
      <c r="J147" s="15">
        <v>30</v>
      </c>
      <c r="K147" s="17" cm="1">
        <f t="array" ref="K147">_xlfn.IFS([1]original_ver!L156="ใช่",1,[1]original_ver!L156="ไม่ใช่",0,[1]original_ver!L156="","")</f>
        <v>0</v>
      </c>
      <c r="L147" s="17" cm="1">
        <f t="array" ref="L147">_xlfn.IFS([1]original_ver!M156="กู้ยืม",1,[1]original_ver!M156="ไม่กู้ยืม",0,[1]original_ver!M156="","")</f>
        <v>1</v>
      </c>
      <c r="M147" s="17">
        <f t="shared" si="9"/>
        <v>0</v>
      </c>
      <c r="N147" s="26"/>
      <c r="O147" s="17" cm="1">
        <f t="array" ref="O147">_xlfn.IFS([1]original_ver!O156="ใช่",1,[1]original_ver!O156="ไม่ใช่",0,[1]original_ver!O156="","")</f>
        <v>1</v>
      </c>
      <c r="P147" s="17">
        <v>7</v>
      </c>
      <c r="Q147" s="17">
        <v>1</v>
      </c>
      <c r="R147" s="17">
        <v>2</v>
      </c>
      <c r="S147" s="17">
        <v>200</v>
      </c>
      <c r="T147" s="17">
        <v>20</v>
      </c>
      <c r="U147" s="22">
        <f t="shared" si="10"/>
        <v>100</v>
      </c>
      <c r="V147" s="48"/>
      <c r="W147" s="48"/>
      <c r="X147" s="48"/>
      <c r="Y147" s="48"/>
      <c r="Z147" s="48"/>
      <c r="AA147" s="17">
        <v>7</v>
      </c>
      <c r="AB147" s="17">
        <v>1</v>
      </c>
      <c r="AC147" s="17">
        <v>2</v>
      </c>
      <c r="AD147" s="17">
        <v>200</v>
      </c>
      <c r="AE147" s="17">
        <v>15</v>
      </c>
      <c r="AF147" s="27">
        <f t="shared" ref="AF147:AF210" si="11">$AD147/$AC147</f>
        <v>100</v>
      </c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9">
        <v>2</v>
      </c>
      <c r="CE147" s="49">
        <v>2</v>
      </c>
      <c r="CF147" s="49">
        <v>2</v>
      </c>
      <c r="CG147" s="49">
        <v>2</v>
      </c>
      <c r="CH147" s="49">
        <v>2</v>
      </c>
      <c r="CI147" s="17">
        <v>2</v>
      </c>
      <c r="CJ147" cm="1">
        <f t="array" ref="CJ147">_xlfn.IFS([1]original_ver!CH156="จากการเข้าร่วมกิจกรรมอบรม ที่จัดโดยโครงการเกษตรกรปราดเปรื่อง (Smart Farmer)",1,[1]original_ver!CH156="จากการเข้าร่วมกิจกรรมอบรม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ๆ",3,[1]original_ver!CH156="จากการเรียนรู้ผ่านประสบการณ์ของผู้อื่น ได้แก่ เพื่อนบ้าน พี่น้อง เพื่อน และญาติ เป็นต้น",4,[1]original_ver!CH156="ไม่ได้เข้าร่วมกิจกรรมอบรมหรือเรียนรู้ใด ๆ (ข้ามไปข้อ 33)",5)</f>
        <v>5</v>
      </c>
      <c r="CK147" s="15" t="str" cm="1">
        <f t="array" ref="CK147">_xlfn.IFS([1]original_ver!CJ156="ความรู้ทางการเกษตรและการใช้เทคโนโลยีสำหรับการผลิตในฟาร์ม",1,[1]original_ver!CJ156="การวางแผนและจัดการฟาร์ม เช่น การเก็บเกี่ยว การเงิน และการวางแผนทางการตลาด",2,[1]original_ver!CJ156="การเป็นผู้ประกอบการทางการเกษตร",3,[1]original_ver!CJ156="การเพิ่มมูลค่าผลผลิต และการแปรรูปผลผลิต (รวมถึงการพัฒนาคุณภาพผลผลิต)",4,[1]original_ver!CJ156="","")</f>
        <v/>
      </c>
      <c r="CL147" s="48"/>
      <c r="CM147" s="48"/>
      <c r="CN147" s="15" t="str" cm="1">
        <f t="array" ref="CN147">_xlfn.IFS([1]original_ver!CN156="ความรู้ทางการเกษตรและการใช้เทคโนโลยีสำหรับการผลิตในฟาร์ม",1,[1]original_ver!CN156="การวางแผนและจัดการฟาร์ม เช่น การเก็บเกี่ยว การเงิน และการวางแผนทางการตลาด",2,[1]original_ver!CN156="การเป็นผู้ประกอบการทางการเกษตร",3,[1]original_ver!CN156="การเพิ่มมูลค่าผลผลิต และการแปรรูปผลผลิต (รวมถึงการพัฒนาคุณภาพผลผลิต)",4,[1]original_ver!CN156="","")</f>
        <v/>
      </c>
      <c r="CO147" s="48"/>
      <c r="CP147" s="48"/>
      <c r="CQ147" s="15" t="str" cm="1">
        <f t="array" ref="CQ147">_xlfn.IFS([1]original_ver!CR156="ประยุกต์",1,[1]original_ver!CR156="ไม่ประยุกต์",0,[1]original_ver!CR156="","")</f>
        <v/>
      </c>
      <c r="CR147" s="15" t="str" cm="1">
        <f t="array" ref="CR147">_xlfn.IFS([1]original_ver!CS156="ประยุกต์",1,[1]original_ver!CS156="ไม่ประยุกต์",0,[1]original_ver!CS156="","")</f>
        <v/>
      </c>
      <c r="CS147" s="48"/>
      <c r="CT147" s="15" t="str" cm="1">
        <f t="array" ref="CT147">_xlfn.IFS([1]original_ver!CV156="ประยุกต์",1,[1]original_ver!CV156="ไม่ประยุกต์",0,[1]original_ver!CV156="","")</f>
        <v/>
      </c>
      <c r="CU147" s="48"/>
      <c r="CV147" s="15" t="str" cm="1">
        <f t="array" ref="CV147">_xlfn.IFS([1]original_ver!CY156="ประยุกต์",1,[1]original_ver!CY156="ไม่ประยุกต์",0,[1]original_ver!CY156="","")</f>
        <v/>
      </c>
      <c r="CW147" s="48"/>
      <c r="CX147" s="15" t="str" cm="1">
        <f t="array" ref="CX147">_xlfn.IFS([1]original_ver!DB156="ประยุกต์",1,[1]original_ver!DB156="ไม่ประยุกต์",0,[1]original_ver!DB156="","")</f>
        <v/>
      </c>
      <c r="CY147" s="48"/>
      <c r="CZ147" s="48"/>
      <c r="DA147" s="48"/>
      <c r="DB147" s="48"/>
      <c r="DC147" s="48"/>
      <c r="DD147" s="48"/>
      <c r="DE147" s="48"/>
      <c r="DF147" s="17">
        <v>3</v>
      </c>
      <c r="DG147" s="17">
        <v>3</v>
      </c>
      <c r="DH147" s="17">
        <v>2</v>
      </c>
      <c r="DI147" s="17">
        <v>3</v>
      </c>
      <c r="DJ147" s="17">
        <v>1</v>
      </c>
      <c r="DK147" s="17">
        <v>3</v>
      </c>
      <c r="DL147" s="48"/>
      <c r="DM147" s="48"/>
      <c r="DN147" s="17" t="s">
        <v>710</v>
      </c>
      <c r="DO147" s="17">
        <v>1</v>
      </c>
      <c r="DP147" s="17">
        <v>3</v>
      </c>
      <c r="DQ147" s="48"/>
      <c r="DR147" s="52">
        <v>4.8</v>
      </c>
      <c r="DS147" s="52">
        <v>4.666666666666667</v>
      </c>
      <c r="DT147" s="48">
        <v>4.75</v>
      </c>
      <c r="DU147" s="52">
        <v>4.2</v>
      </c>
      <c r="DV147" s="52">
        <v>4.666666666666667</v>
      </c>
      <c r="DW147" s="52">
        <v>4.75</v>
      </c>
      <c r="DX147" s="25">
        <v>4.8</v>
      </c>
      <c r="DY147" s="25">
        <v>4.666666666666667</v>
      </c>
      <c r="DZ147" s="25">
        <v>4.75</v>
      </c>
      <c r="EA147" s="25">
        <v>4.2</v>
      </c>
      <c r="EB147" s="25">
        <v>4.666666666666667</v>
      </c>
      <c r="EC147">
        <v>4.75</v>
      </c>
    </row>
    <row r="148" spans="1:133" hidden="1" x14ac:dyDescent="0.2">
      <c r="A148" s="15">
        <v>538</v>
      </c>
      <c r="B148" s="50" t="s">
        <v>711</v>
      </c>
      <c r="C148" cm="1">
        <f t="array" ref="C148">_xlfn.IFS([1]original_ver!D157="Participant",1,[1]original_ver!D157="Non-Participant",0,[1]original_ver!D157="","")</f>
        <v>1</v>
      </c>
      <c r="D148" s="15">
        <v>2</v>
      </c>
      <c r="E148" s="17" cm="1">
        <f t="array" ref="E148">_xlfn.IFS([1]original_ver!F157="ชาย",1,[1]original_ver!F157="หญิง",0,[1]original_ver!F157="","")</f>
        <v>0</v>
      </c>
      <c r="F148" s="15">
        <v>55</v>
      </c>
      <c r="G148" s="17" cm="1">
        <f t="array" ref="G148">_xlfn.IFS([1]original_ver!H157="ไม่มีการศึกษา",0,[1]original_ver!H157="ประถมศึกษา",1,[1]original_ver!H157="มัธยมศึกษาตอนต้น",2,[1]original_ver!H157="มัธยมศึกษาตอนปลาย",3,[1]original_ver!H157="อนุปริญญา (ปวช., ปวส., ฝึกหัดครู)",4,[1]original_ver!H157="ปริญญาตรี",5,[1]original_ver!H157="สูงกว่าปริญญาตรี",6,[1]original_ver!H157="","")</f>
        <v>5</v>
      </c>
      <c r="H148" s="17" cm="1">
        <f t="array" ref="H148">_xlfn.IFS([1]original_ver!I157="โสด",1,[1]original_ver!I157="สมรส/อยู่ด้วยกัน",2,[1]original_ver!I157="หย่าร้าง/แยกกันอยู่",3,[1]original_ver!I157="หม้าย",4,[1]original_ver!I157="","")</f>
        <v>2</v>
      </c>
      <c r="I148" s="15">
        <v>4</v>
      </c>
      <c r="J148" s="15">
        <v>30</v>
      </c>
      <c r="K148" s="17" cm="1">
        <f t="array" ref="K148">_xlfn.IFS([1]original_ver!L157="ใช่",1,[1]original_ver!L157="ไม่ใช่",0,[1]original_ver!L157="","")</f>
        <v>0</v>
      </c>
      <c r="L148" s="17" cm="1">
        <f t="array" ref="L148">_xlfn.IFS([1]original_ver!M157="กู้ยืม",1,[1]original_ver!M157="ไม่กู้ยืม",0,[1]original_ver!M157="","")</f>
        <v>0</v>
      </c>
      <c r="M148" s="17">
        <f t="shared" si="9"/>
        <v>1</v>
      </c>
      <c r="N148" s="23">
        <v>680000</v>
      </c>
      <c r="O148" s="17" cm="1">
        <f t="array" ref="O148">_xlfn.IFS([1]original_ver!O157="ใช่",1,[1]original_ver!O157="ไม่ใช่",0,[1]original_ver!O157="","")</f>
        <v>1</v>
      </c>
      <c r="P148" s="17">
        <v>8</v>
      </c>
      <c r="Q148" s="17">
        <v>1</v>
      </c>
      <c r="R148" s="17">
        <v>1</v>
      </c>
      <c r="S148" s="17">
        <v>30000</v>
      </c>
      <c r="T148" s="17">
        <v>159</v>
      </c>
      <c r="U148" s="22">
        <f t="shared" si="10"/>
        <v>30000</v>
      </c>
      <c r="V148" s="48"/>
      <c r="W148" s="48"/>
      <c r="X148" s="48"/>
      <c r="Y148" s="48"/>
      <c r="Z148" s="48"/>
      <c r="AA148" s="17">
        <v>8</v>
      </c>
      <c r="AB148" s="17">
        <v>1</v>
      </c>
      <c r="AC148" s="17">
        <v>1</v>
      </c>
      <c r="AD148" s="17">
        <v>26000</v>
      </c>
      <c r="AE148" s="17">
        <v>159</v>
      </c>
      <c r="AF148" s="27">
        <f t="shared" si="11"/>
        <v>26000</v>
      </c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9">
        <v>1.75</v>
      </c>
      <c r="CE148" s="49">
        <v>1</v>
      </c>
      <c r="CF148" s="49">
        <v>1</v>
      </c>
      <c r="CG148" s="49">
        <v>1</v>
      </c>
      <c r="CH148" s="49">
        <v>1</v>
      </c>
      <c r="CI148" s="17">
        <v>1</v>
      </c>
      <c r="CJ148" cm="1">
        <f t="array" ref="CJ148">_xlfn.IFS([1]original_ver!CH157="จากการเข้าร่วมกิจกรรมอบรม ที่จัดโดยโครงการเกษตรกรปราดเปรื่อง (Smart Farmer)",1,[1]original_ver!CH157="จากการเข้าร่วมกิจกรรมอบรม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ๆ",3,[1]original_ver!CH157="จากการเรียนรู้ผ่านประสบการณ์ของผู้อื่น ได้แก่ เพื่อนบ้าน พี่น้อง เพื่อน และญาติ เป็นต้น",4,[1]original_ver!CH157="ไม่ได้เข้าร่วมกิจกรรมอบรมหรือเรียนรู้ใด ๆ (ข้ามไปข้อ 33)",5)</f>
        <v>5</v>
      </c>
      <c r="CK148" s="15" t="str" cm="1">
        <f t="array" ref="CK148">_xlfn.IFS([1]original_ver!CJ157="ความรู้ทางการเกษตรและการใช้เทคโนโลยีสำหรับการผลิตในฟาร์ม",1,[1]original_ver!CJ157="การวางแผนและจัดการฟาร์ม เช่น การเก็บเกี่ยว การเงิน และการวางแผนทางการตลาด",2,[1]original_ver!CJ157="การเป็นผู้ประกอบการทางการเกษตร",3,[1]original_ver!CJ157="การเพิ่มมูลค่าผลผลิต และการแปรรูปผลผลิต (รวมถึงการพัฒนาคุณภาพผลผลิต)",4,[1]original_ver!CJ157="","")</f>
        <v/>
      </c>
      <c r="CL148" s="48"/>
      <c r="CM148" s="48"/>
      <c r="CN148" s="15" t="str" cm="1">
        <f t="array" ref="CN148">_xlfn.IFS([1]original_ver!CN157="ความรู้ทางการเกษตรและการใช้เทคโนโลยีสำหรับการผลิตในฟาร์ม",1,[1]original_ver!CN157="การวางแผนและจัดการฟาร์ม เช่น การเก็บเกี่ยว การเงิน และการวางแผนทางการตลาด",2,[1]original_ver!CN157="การเป็นผู้ประกอบการทางการเกษตร",3,[1]original_ver!CN157="การเพิ่มมูลค่าผลผลิต และการแปรรูปผลผลิต (รวมถึงการพัฒนาคุณภาพผลผลิต)",4,[1]original_ver!CN157="","")</f>
        <v/>
      </c>
      <c r="CO148" s="48"/>
      <c r="CP148" s="48"/>
      <c r="CQ148" s="15" t="str" cm="1">
        <f t="array" ref="CQ148">_xlfn.IFS([1]original_ver!CR157="ประยุกต์",1,[1]original_ver!CR157="ไม่ประยุกต์",0,[1]original_ver!CR157="","")</f>
        <v/>
      </c>
      <c r="CR148" s="15" t="str" cm="1">
        <f t="array" ref="CR148">_xlfn.IFS([1]original_ver!CS157="ประยุกต์",1,[1]original_ver!CS157="ไม่ประยุกต์",0,[1]original_ver!CS157="","")</f>
        <v/>
      </c>
      <c r="CS148" s="48"/>
      <c r="CT148" s="15" t="str" cm="1">
        <f t="array" ref="CT148">_xlfn.IFS([1]original_ver!CV157="ประยุกต์",1,[1]original_ver!CV157="ไม่ประยุกต์",0,[1]original_ver!CV157="","")</f>
        <v/>
      </c>
      <c r="CU148" s="48"/>
      <c r="CV148" s="15" t="str" cm="1">
        <f t="array" ref="CV148">_xlfn.IFS([1]original_ver!CY157="ประยุกต์",1,[1]original_ver!CY157="ไม่ประยุกต์",0,[1]original_ver!CY157="","")</f>
        <v/>
      </c>
      <c r="CW148" s="48"/>
      <c r="CX148" s="15" t="str" cm="1">
        <f t="array" ref="CX148">_xlfn.IFS([1]original_ver!DB157="ประยุกต์",1,[1]original_ver!DB157="ไม่ประยุกต์",0,[1]original_ver!DB157="","")</f>
        <v/>
      </c>
      <c r="CY148" s="48"/>
      <c r="CZ148" s="48"/>
      <c r="DA148" s="48"/>
      <c r="DB148" s="48"/>
      <c r="DC148" s="48"/>
      <c r="DD148" s="48"/>
      <c r="DE148" s="48"/>
      <c r="DF148" s="17">
        <v>3</v>
      </c>
      <c r="DG148" s="17">
        <v>3</v>
      </c>
      <c r="DH148" s="17">
        <v>2</v>
      </c>
      <c r="DI148" s="17">
        <v>3</v>
      </c>
      <c r="DJ148" s="48"/>
      <c r="DK148" s="48"/>
      <c r="DL148" s="17">
        <v>1</v>
      </c>
      <c r="DM148" s="17">
        <v>3</v>
      </c>
      <c r="DN148" s="17" t="s">
        <v>712</v>
      </c>
      <c r="DO148" s="17">
        <v>1</v>
      </c>
      <c r="DP148" s="17">
        <v>3</v>
      </c>
      <c r="DQ148" s="48"/>
      <c r="DR148" s="52">
        <v>4.2</v>
      </c>
      <c r="DS148" s="52">
        <v>4</v>
      </c>
      <c r="DT148" s="48">
        <v>4.25</v>
      </c>
      <c r="DU148" s="52">
        <v>4</v>
      </c>
      <c r="DV148" s="52">
        <v>4</v>
      </c>
      <c r="DW148" s="52">
        <v>5</v>
      </c>
      <c r="DX148" s="25">
        <v>4.2</v>
      </c>
      <c r="DY148" s="25">
        <v>4</v>
      </c>
      <c r="DZ148" s="25">
        <v>4.25</v>
      </c>
      <c r="EA148" s="25">
        <v>4</v>
      </c>
      <c r="EB148" s="25">
        <v>4</v>
      </c>
      <c r="EC148">
        <v>5</v>
      </c>
    </row>
    <row r="149" spans="1:133" hidden="1" x14ac:dyDescent="0.2">
      <c r="A149" s="15">
        <v>539</v>
      </c>
      <c r="B149" s="50" t="s">
        <v>713</v>
      </c>
      <c r="C149" cm="1">
        <f t="array" ref="C149">_xlfn.IFS([1]original_ver!D158="Participant",1,[1]original_ver!D158="Non-Participant",0,[1]original_ver!D158="","")</f>
        <v>1</v>
      </c>
      <c r="D149" s="15">
        <v>2</v>
      </c>
      <c r="E149" s="17" cm="1">
        <f t="array" ref="E149">_xlfn.IFS([1]original_ver!F158="ชาย",1,[1]original_ver!F158="หญิง",0,[1]original_ver!F158="","")</f>
        <v>1</v>
      </c>
      <c r="F149" s="15">
        <v>60</v>
      </c>
      <c r="G149" s="17" cm="1">
        <f t="array" ref="G149">_xlfn.IFS([1]original_ver!H158="ไม่มีการศึกษา",0,[1]original_ver!H158="ประถมศึกษา",1,[1]original_ver!H158="มัธยมศึกษาตอนต้น",2,[1]original_ver!H158="มัธยมศึกษาตอนปลาย",3,[1]original_ver!H158="อนุปริญญา (ปวช., ปวส., ฝึกหัดครู)",4,[1]original_ver!H158="ปริญญาตรี",5,[1]original_ver!H158="สูงกว่าปริญญาตรี",6,[1]original_ver!H158="","")</f>
        <v>1</v>
      </c>
      <c r="H149" s="17" cm="1">
        <f t="array" ref="H149">_xlfn.IFS([1]original_ver!I158="โสด",1,[1]original_ver!I158="สมรส/อยู่ด้วยกัน",2,[1]original_ver!I158="หย่าร้าง/แยกกันอยู่",3,[1]original_ver!I158="หม้าย",4,[1]original_ver!I158="","")</f>
        <v>1</v>
      </c>
      <c r="I149" s="15">
        <v>3</v>
      </c>
      <c r="J149" s="15">
        <v>30</v>
      </c>
      <c r="K149" s="17" cm="1">
        <f t="array" ref="K149">_xlfn.IFS([1]original_ver!L158="ใช่",1,[1]original_ver!L158="ไม่ใช่",0,[1]original_ver!L158="","")</f>
        <v>0</v>
      </c>
      <c r="L149" s="17" cm="1">
        <f t="array" ref="L149">_xlfn.IFS([1]original_ver!M158="กู้ยืม",1,[1]original_ver!M158="ไม่กู้ยืม",0,[1]original_ver!M158="","")</f>
        <v>0</v>
      </c>
      <c r="M149" s="17">
        <f t="shared" si="9"/>
        <v>1</v>
      </c>
      <c r="N149" s="23">
        <v>360000</v>
      </c>
      <c r="O149" s="17" cm="1">
        <f t="array" ref="O149">_xlfn.IFS([1]original_ver!O158="ใช่",1,[1]original_ver!O158="ไม่ใช่",0,[1]original_ver!O158="","")</f>
        <v>1</v>
      </c>
      <c r="P149" s="17">
        <v>9</v>
      </c>
      <c r="Q149" s="17">
        <v>1</v>
      </c>
      <c r="R149" s="17">
        <v>2</v>
      </c>
      <c r="S149" s="17">
        <v>2500</v>
      </c>
      <c r="T149" s="17">
        <v>46</v>
      </c>
      <c r="U149" s="22">
        <f t="shared" si="10"/>
        <v>1250</v>
      </c>
      <c r="V149" s="48"/>
      <c r="W149" s="48"/>
      <c r="X149" s="48"/>
      <c r="Y149" s="48"/>
      <c r="Z149" s="48"/>
      <c r="AA149" s="17">
        <v>9</v>
      </c>
      <c r="AB149" s="17">
        <v>1</v>
      </c>
      <c r="AC149" s="17">
        <v>2</v>
      </c>
      <c r="AD149" s="17">
        <v>2500</v>
      </c>
      <c r="AE149" s="17">
        <v>36.799999999999997</v>
      </c>
      <c r="AF149" s="27">
        <f t="shared" si="11"/>
        <v>1250</v>
      </c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9">
        <v>1</v>
      </c>
      <c r="CE149" s="49">
        <v>1</v>
      </c>
      <c r="CF149" s="49">
        <v>1</v>
      </c>
      <c r="CG149" s="49">
        <v>1</v>
      </c>
      <c r="CH149" s="49">
        <v>1</v>
      </c>
      <c r="CI149" s="17">
        <v>1</v>
      </c>
      <c r="CJ149" cm="1">
        <f t="array" ref="CJ149">_xlfn.IFS([1]original_ver!CH158="จากการเข้าร่วมกิจกรรมอบรม ที่จัดโดยโครงการเกษตรกรปราดเปรื่อง (Smart Farmer)",1,[1]original_ver!CH158="จากการเข้าร่วมกิจกรรมอบรม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ๆ",3,[1]original_ver!CH158="จากการเรียนรู้ผ่านประสบการณ์ของผู้อื่น ได้แก่ เพื่อนบ้าน พี่น้อง เพื่อน และญาติ เป็นต้น",4,[1]original_ver!CH158="ไม่ได้เข้าร่วมกิจกรรมอบรมหรือเรียนรู้ใด ๆ (ข้ามไปข้อ 33)",5)</f>
        <v>5</v>
      </c>
      <c r="CK149" s="15" t="str" cm="1">
        <f t="array" ref="CK149">_xlfn.IFS([1]original_ver!CJ158="ความรู้ทางการเกษตรและการใช้เทคโนโลยีสำหรับการผลิตในฟาร์ม",1,[1]original_ver!CJ158="การวางแผนและจัดการฟาร์ม เช่น การเก็บเกี่ยว การเงิน และการวางแผนทางการตลาด",2,[1]original_ver!CJ158="การเป็นผู้ประกอบการทางการเกษตร",3,[1]original_ver!CJ158="การเพิ่มมูลค่าผลผลิต และการแปรรูปผลผลิต (รวมถึงการพัฒนาคุณภาพผลผลิต)",4,[1]original_ver!CJ158="","")</f>
        <v/>
      </c>
      <c r="CL149" s="48"/>
      <c r="CM149" s="48"/>
      <c r="CN149" s="15" t="str" cm="1">
        <f t="array" ref="CN149">_xlfn.IFS([1]original_ver!CN158="ความรู้ทางการเกษตรและการใช้เทคโนโลยีสำหรับการผลิตในฟาร์ม",1,[1]original_ver!CN158="การวางแผนและจัดการฟาร์ม เช่น การเก็บเกี่ยว การเงิน และการวางแผนทางการตลาด",2,[1]original_ver!CN158="การเป็นผู้ประกอบการทางการเกษตร",3,[1]original_ver!CN158="การเพิ่มมูลค่าผลผลิต และการแปรรูปผลผลิต (รวมถึงการพัฒนาคุณภาพผลผลิต)",4,[1]original_ver!CN158="","")</f>
        <v/>
      </c>
      <c r="CO149" s="48"/>
      <c r="CP149" s="48"/>
      <c r="CQ149" s="15" t="str" cm="1">
        <f t="array" ref="CQ149">_xlfn.IFS([1]original_ver!CR158="ประยุกต์",1,[1]original_ver!CR158="ไม่ประยุกต์",0,[1]original_ver!CR158="","")</f>
        <v/>
      </c>
      <c r="CR149" s="15" t="str" cm="1">
        <f t="array" ref="CR149">_xlfn.IFS([1]original_ver!CS158="ประยุกต์",1,[1]original_ver!CS158="ไม่ประยุกต์",0,[1]original_ver!CS158="","")</f>
        <v/>
      </c>
      <c r="CS149" s="48"/>
      <c r="CT149" s="15" t="str" cm="1">
        <f t="array" ref="CT149">_xlfn.IFS([1]original_ver!CV158="ประยุกต์",1,[1]original_ver!CV158="ไม่ประยุกต์",0,[1]original_ver!CV158="","")</f>
        <v/>
      </c>
      <c r="CU149" s="48"/>
      <c r="CV149" s="15" t="str" cm="1">
        <f t="array" ref="CV149">_xlfn.IFS([1]original_ver!CY158="ประยุกต์",1,[1]original_ver!CY158="ไม่ประยุกต์",0,[1]original_ver!CY158="","")</f>
        <v/>
      </c>
      <c r="CW149" s="48"/>
      <c r="CX149" s="15" t="str" cm="1">
        <f t="array" ref="CX149">_xlfn.IFS([1]original_ver!DB158="ประยุกต์",1,[1]original_ver!DB158="ไม่ประยุกต์",0,[1]original_ver!DB158="","")</f>
        <v/>
      </c>
      <c r="CY149" s="48"/>
      <c r="CZ149" s="48"/>
      <c r="DA149" s="48"/>
      <c r="DB149" s="48"/>
      <c r="DC149" s="48"/>
      <c r="DD149" s="48"/>
      <c r="DE149" s="48"/>
      <c r="DF149" s="17">
        <v>3</v>
      </c>
      <c r="DG149" s="17">
        <v>1</v>
      </c>
      <c r="DH149" s="17">
        <v>2</v>
      </c>
      <c r="DI149" s="17">
        <v>1</v>
      </c>
      <c r="DJ149" s="48"/>
      <c r="DK149" s="48"/>
      <c r="DL149" s="17">
        <v>1</v>
      </c>
      <c r="DM149" s="17">
        <v>1</v>
      </c>
      <c r="DN149" s="48"/>
      <c r="DO149" s="48"/>
      <c r="DP149" s="48"/>
      <c r="DQ149" s="48"/>
      <c r="DR149" s="49">
        <v>4</v>
      </c>
      <c r="DS149" s="49">
        <v>4</v>
      </c>
      <c r="DT149" s="17">
        <v>3.5</v>
      </c>
      <c r="DU149" s="49">
        <v>5</v>
      </c>
      <c r="DV149" s="49">
        <v>5</v>
      </c>
      <c r="DW149" s="49">
        <v>4.25</v>
      </c>
      <c r="DX149" s="25">
        <v>4</v>
      </c>
      <c r="DY149" s="25">
        <v>4.333333333333333</v>
      </c>
      <c r="DZ149" s="25">
        <v>4.25</v>
      </c>
      <c r="EA149" s="25">
        <v>5</v>
      </c>
      <c r="EB149" s="25">
        <v>5</v>
      </c>
      <c r="EC149">
        <v>4.25</v>
      </c>
    </row>
    <row r="150" spans="1:133" hidden="1" x14ac:dyDescent="0.2">
      <c r="A150" s="15">
        <v>539</v>
      </c>
      <c r="B150" s="47" t="s">
        <v>714</v>
      </c>
      <c r="C150" cm="1">
        <f t="array" ref="C150">_xlfn.IFS([1]original_ver!D159="Participant",1,[1]original_ver!D159="Non-Participant",0,[1]original_ver!D159="","")</f>
        <v>1</v>
      </c>
      <c r="D150" s="15">
        <v>2</v>
      </c>
      <c r="E150" s="17" cm="1">
        <f t="array" ref="E150">_xlfn.IFS([1]original_ver!F159="ชาย",1,[1]original_ver!F159="หญิง",0,[1]original_ver!F159="","")</f>
        <v>1</v>
      </c>
      <c r="F150" s="15">
        <v>56</v>
      </c>
      <c r="G150" s="17" cm="1">
        <f t="array" ref="G150">_xlfn.IFS([1]original_ver!H159="ไม่มีการศึกษา",0,[1]original_ver!H159="ประถมศึกษา",1,[1]original_ver!H159="มัธยมศึกษาตอนต้น",2,[1]original_ver!H159="มัธยมศึกษาตอนปลาย",3,[1]original_ver!H159="อนุปริญญา (ปวช., ปวส., ฝึกหัดครู)",4,[1]original_ver!H159="ปริญญาตรี",5,[1]original_ver!H159="สูงกว่าปริญญาตรี",6,[1]original_ver!H159="","")</f>
        <v>3</v>
      </c>
      <c r="H150" s="17" cm="1">
        <f t="array" ref="H150">_xlfn.IFS([1]original_ver!I159="โสด",1,[1]original_ver!I159="สมรส/อยู่ด้วยกัน",2,[1]original_ver!I159="หย่าร้าง/แยกกันอยู่",3,[1]original_ver!I159="หม้าย",4,[1]original_ver!I159="","")</f>
        <v>2</v>
      </c>
      <c r="I150" s="15">
        <v>5</v>
      </c>
      <c r="J150" s="15">
        <v>20</v>
      </c>
      <c r="K150" s="17" cm="1">
        <f t="array" ref="K150">_xlfn.IFS([1]original_ver!L159="ใช่",1,[1]original_ver!L159="ไม่ใช่",0,[1]original_ver!L159="","")</f>
        <v>0</v>
      </c>
      <c r="L150" s="17" cm="1">
        <f t="array" ref="L150">_xlfn.IFS([1]original_ver!M159="กู้ยืม",1,[1]original_ver!M159="ไม่กู้ยืม",0,[1]original_ver!M159="","")</f>
        <v>1</v>
      </c>
      <c r="M150" s="17">
        <f t="shared" si="9"/>
        <v>1</v>
      </c>
      <c r="N150" s="23">
        <v>480000</v>
      </c>
      <c r="O150" s="17" cm="1">
        <f t="array" ref="O150">_xlfn.IFS([1]original_ver!O159="ใช่",1,[1]original_ver!O159="ไม่ใช่",0,[1]original_ver!O159="","")</f>
        <v>1</v>
      </c>
      <c r="P150" s="17">
        <v>7</v>
      </c>
      <c r="Q150" s="17">
        <v>1</v>
      </c>
      <c r="R150" s="17">
        <v>15</v>
      </c>
      <c r="S150" s="17">
        <v>3000</v>
      </c>
      <c r="T150" s="17">
        <v>6</v>
      </c>
      <c r="U150" s="22">
        <f t="shared" si="10"/>
        <v>200</v>
      </c>
      <c r="V150" s="48"/>
      <c r="W150" s="48"/>
      <c r="X150" s="48"/>
      <c r="Y150" s="48"/>
      <c r="Z150" s="48"/>
      <c r="AA150" s="17">
        <v>7</v>
      </c>
      <c r="AB150" s="17">
        <v>1</v>
      </c>
      <c r="AC150" s="17">
        <v>30</v>
      </c>
      <c r="AD150" s="17">
        <v>5000</v>
      </c>
      <c r="AE150" s="17">
        <v>6</v>
      </c>
      <c r="AF150" s="27">
        <f t="shared" si="11"/>
        <v>166.66666666666666</v>
      </c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9">
        <v>1.75</v>
      </c>
      <c r="CE150" s="49">
        <v>1</v>
      </c>
      <c r="CF150" s="49">
        <v>1.6666666666666667</v>
      </c>
      <c r="CG150" s="49">
        <v>2</v>
      </c>
      <c r="CH150" s="49">
        <v>2</v>
      </c>
      <c r="CI150" s="17">
        <v>2</v>
      </c>
      <c r="CJ150" cm="1">
        <f t="array" ref="CJ150">_xlfn.IFS([1]original_ver!CH159="จากการเข้าร่วมกิจกรรมอบรม ที่จัดโดยโครงการเกษตรกรปราดเปรื่อง (Smart Farmer)",1,[1]original_ver!CH159="จากการเข้าร่วมกิจกรรมอบรม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ๆ",3,[1]original_ver!CH159="จากการเรียนรู้ผ่านประสบการณ์ของผู้อื่น ได้แก่ เพื่อนบ้าน พี่น้อง เพื่อน และญาติ เป็นต้น",4,[1]original_ver!CH159="ไม่ได้เข้าร่วมกิจกรรมอบรมหรือเรียนรู้ใด ๆ (ข้ามไปข้อ 33)",5)</f>
        <v>5</v>
      </c>
      <c r="CK150" s="15" t="str" cm="1">
        <f t="array" ref="CK150">_xlfn.IFS([1]original_ver!CJ159="ความรู้ทางการเกษตรและการใช้เทคโนโลยีสำหรับการผลิตในฟาร์ม",1,[1]original_ver!CJ159="การวางแผนและจัดการฟาร์ม เช่น การเก็บเกี่ยว การเงิน และการวางแผนทางการตลาด",2,[1]original_ver!CJ159="การเป็นผู้ประกอบการทางการเกษตร",3,[1]original_ver!CJ159="การเพิ่มมูลค่าผลผลิต และการแปรรูปผลผลิต (รวมถึงการพัฒนาคุณภาพผลผลิต)",4,[1]original_ver!CJ159="","")</f>
        <v/>
      </c>
      <c r="CL150" s="48"/>
      <c r="CM150" s="48"/>
      <c r="CN150" s="15" t="str" cm="1">
        <f t="array" ref="CN150">_xlfn.IFS([1]original_ver!CN159="ความรู้ทางการเกษตรและการใช้เทคโนโลยีสำหรับการผลิตในฟาร์ม",1,[1]original_ver!CN159="การวางแผนและจัดการฟาร์ม เช่น การเก็บเกี่ยว การเงิน และการวางแผนทางการตลาด",2,[1]original_ver!CN159="การเป็นผู้ประกอบการทางการเกษตร",3,[1]original_ver!CN159="การเพิ่มมูลค่าผลผลิต และการแปรรูปผลผลิต (รวมถึงการพัฒนาคุณภาพผลผลิต)",4,[1]original_ver!CN159="","")</f>
        <v/>
      </c>
      <c r="CO150" s="48"/>
      <c r="CP150" s="48"/>
      <c r="CQ150" s="15" t="str" cm="1">
        <f t="array" ref="CQ150">_xlfn.IFS([1]original_ver!CR159="ประยุกต์",1,[1]original_ver!CR159="ไม่ประยุกต์",0,[1]original_ver!CR159="","")</f>
        <v/>
      </c>
      <c r="CR150" s="15" t="str" cm="1">
        <f t="array" ref="CR150">_xlfn.IFS([1]original_ver!CS159="ประยุกต์",1,[1]original_ver!CS159="ไม่ประยุกต์",0,[1]original_ver!CS159="","")</f>
        <v/>
      </c>
      <c r="CS150" s="48"/>
      <c r="CT150" s="15" t="str" cm="1">
        <f t="array" ref="CT150">_xlfn.IFS([1]original_ver!CV159="ประยุกต์",1,[1]original_ver!CV159="ไม่ประยุกต์",0,[1]original_ver!CV159="","")</f>
        <v/>
      </c>
      <c r="CU150" s="48"/>
      <c r="CV150" s="15" t="str" cm="1">
        <f t="array" ref="CV150">_xlfn.IFS([1]original_ver!CY159="ประยุกต์",1,[1]original_ver!CY159="ไม่ประยุกต์",0,[1]original_ver!CY159="","")</f>
        <v/>
      </c>
      <c r="CW150" s="48"/>
      <c r="CX150" s="15" t="str" cm="1">
        <f t="array" ref="CX150">_xlfn.IFS([1]original_ver!DB159="ประยุกต์",1,[1]original_ver!DB159="ไม่ประยุกต์",0,[1]original_ver!DB159="","")</f>
        <v/>
      </c>
      <c r="CY150" s="48"/>
      <c r="CZ150" s="48"/>
      <c r="DA150" s="48"/>
      <c r="DB150" s="48"/>
      <c r="DC150" s="48"/>
      <c r="DD150" s="48"/>
      <c r="DE150" s="48"/>
      <c r="DF150" s="17">
        <v>2</v>
      </c>
      <c r="DG150" s="17">
        <v>3</v>
      </c>
      <c r="DH150" s="48"/>
      <c r="DI150" s="48"/>
      <c r="DJ150" s="17">
        <v>3</v>
      </c>
      <c r="DK150" s="17">
        <v>4</v>
      </c>
      <c r="DL150" s="17">
        <v>1</v>
      </c>
      <c r="DM150" s="17">
        <v>1</v>
      </c>
      <c r="DN150" s="17" t="s">
        <v>715</v>
      </c>
      <c r="DO150" s="17">
        <v>1</v>
      </c>
      <c r="DP150" s="17">
        <v>4</v>
      </c>
      <c r="DQ150" s="48"/>
      <c r="DR150" s="52">
        <v>4</v>
      </c>
      <c r="DS150" s="52">
        <v>3.3333333333333335</v>
      </c>
      <c r="DT150" s="48">
        <v>3.5</v>
      </c>
      <c r="DU150" s="52">
        <v>3.4</v>
      </c>
      <c r="DV150" s="52">
        <v>2</v>
      </c>
      <c r="DW150" s="52">
        <v>3</v>
      </c>
      <c r="DX150" s="25">
        <v>4.2</v>
      </c>
      <c r="DY150" s="25">
        <v>4.333333333333333</v>
      </c>
      <c r="DZ150" s="25">
        <v>4.5</v>
      </c>
      <c r="EA150" s="25">
        <v>4.4000000000000004</v>
      </c>
      <c r="EB150" s="25">
        <v>2.3333333333333335</v>
      </c>
      <c r="EC150">
        <v>3</v>
      </c>
    </row>
    <row r="151" spans="1:133" hidden="1" x14ac:dyDescent="0.2">
      <c r="A151" s="15">
        <v>540</v>
      </c>
      <c r="B151" s="50" t="s">
        <v>716</v>
      </c>
      <c r="C151" cm="1">
        <f t="array" ref="C151">_xlfn.IFS([1]original_ver!D160="Participant",1,[1]original_ver!D160="Non-Participant",0,[1]original_ver!D160="","")</f>
        <v>1</v>
      </c>
      <c r="D151" s="15">
        <v>2</v>
      </c>
      <c r="E151" s="17" cm="1">
        <f t="array" ref="E151">_xlfn.IFS([1]original_ver!F160="ชาย",1,[1]original_ver!F160="หญิง",0,[1]original_ver!F160="","")</f>
        <v>1</v>
      </c>
      <c r="F151" s="15">
        <v>65</v>
      </c>
      <c r="G151" s="17" cm="1">
        <f t="array" ref="G151">_xlfn.IFS([1]original_ver!H160="ไม่มีการศึกษา",0,[1]original_ver!H160="ประถมศึกษา",1,[1]original_ver!H160="มัธยมศึกษาตอนต้น",2,[1]original_ver!H160="มัธยมศึกษาตอนปลาย",3,[1]original_ver!H160="อนุปริญญา (ปวช., ปวส., ฝึกหัดครู)",4,[1]original_ver!H160="ปริญญาตรี",5,[1]original_ver!H160="สูงกว่าปริญญาตรี",6,[1]original_ver!H160="","")</f>
        <v>5</v>
      </c>
      <c r="H151" s="17" cm="1">
        <f t="array" ref="H151">_xlfn.IFS([1]original_ver!I160="โสด",1,[1]original_ver!I160="สมรส/อยู่ด้วยกัน",2,[1]original_ver!I160="หย่าร้าง/แยกกันอยู่",3,[1]original_ver!I160="หม้าย",4,[1]original_ver!I160="","")</f>
        <v>2</v>
      </c>
      <c r="I151" s="15">
        <v>4</v>
      </c>
      <c r="J151" s="15">
        <v>30</v>
      </c>
      <c r="K151" s="17" cm="1">
        <f t="array" ref="K151">_xlfn.IFS([1]original_ver!L160="ใช่",1,[1]original_ver!L160="ไม่ใช่",0,[1]original_ver!L160="","")</f>
        <v>0</v>
      </c>
      <c r="L151" s="17" cm="1">
        <f t="array" ref="L151">_xlfn.IFS([1]original_ver!M160="กู้ยืม",1,[1]original_ver!M160="ไม่กู้ยืม",0,[1]original_ver!M160="","")</f>
        <v>0</v>
      </c>
      <c r="M151" s="17">
        <f t="shared" si="9"/>
        <v>1</v>
      </c>
      <c r="N151" s="23">
        <v>800000</v>
      </c>
      <c r="O151" s="17" cm="1">
        <f t="array" ref="O151">_xlfn.IFS([1]original_ver!O160="ใช่",1,[1]original_ver!O160="ไม่ใช่",0,[1]original_ver!O160="","")</f>
        <v>1</v>
      </c>
      <c r="P151" s="17">
        <v>7</v>
      </c>
      <c r="Q151" s="17">
        <v>1</v>
      </c>
      <c r="R151" s="17">
        <v>1</v>
      </c>
      <c r="S151" s="17">
        <v>2000</v>
      </c>
      <c r="T151" s="17">
        <v>46</v>
      </c>
      <c r="U151" s="22">
        <f t="shared" si="10"/>
        <v>2000</v>
      </c>
      <c r="V151" s="48"/>
      <c r="W151" s="48"/>
      <c r="X151" s="48"/>
      <c r="Y151" s="48"/>
      <c r="Z151" s="48"/>
      <c r="AA151" s="17">
        <v>7</v>
      </c>
      <c r="AB151" s="17">
        <v>1</v>
      </c>
      <c r="AC151" s="17">
        <v>1</v>
      </c>
      <c r="AD151" s="17">
        <v>2000</v>
      </c>
      <c r="AE151" s="17">
        <v>46</v>
      </c>
      <c r="AF151" s="27">
        <f t="shared" si="11"/>
        <v>2000</v>
      </c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9">
        <v>1</v>
      </c>
      <c r="CE151" s="49">
        <v>1</v>
      </c>
      <c r="CF151" s="49">
        <v>1</v>
      </c>
      <c r="CG151" s="49">
        <v>1</v>
      </c>
      <c r="CH151" s="49">
        <v>5</v>
      </c>
      <c r="CI151" s="17">
        <v>4</v>
      </c>
      <c r="CJ151" cm="1">
        <f t="array" ref="CJ151">_xlfn.IFS([1]original_ver!CH160="จากการเข้าร่วมกิจกรรมอบรม ที่จัดโดยโครงการเกษตรกรปราดเปรื่อง (Smart Farmer)",1,[1]original_ver!CH160="จากการเข้าร่วมกิจกรรมอบรม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ๆ",3,[1]original_ver!CH160="จากการเรียนรู้ผ่านประสบการณ์ของผู้อื่น ได้แก่ เพื่อนบ้าน พี่น้อง เพื่อน และญาติ เป็นต้น",4,[1]original_ver!CH160="ไม่ได้เข้าร่วมกิจกรรมอบรมหรือเรียนรู้ใด ๆ (ข้ามไปข้อ 33)",5)</f>
        <v>5</v>
      </c>
      <c r="CK151" s="15" t="str" cm="1">
        <f t="array" ref="CK151">_xlfn.IFS([1]original_ver!CJ160="ความรู้ทางการเกษตรและการใช้เทคโนโลยีสำหรับการผลิตในฟาร์ม",1,[1]original_ver!CJ160="การวางแผนและจัดการฟาร์ม เช่น การเก็บเกี่ยว การเงิน และการวางแผนทางการตลาด",2,[1]original_ver!CJ160="การเป็นผู้ประกอบการทางการเกษตร",3,[1]original_ver!CJ160="การเพิ่มมูลค่าผลผลิต และการแปรรูปผลผลิต (รวมถึงการพัฒนาคุณภาพผลผลิต)",4,[1]original_ver!CJ160="","")</f>
        <v/>
      </c>
      <c r="CL151" s="48"/>
      <c r="CM151" s="48"/>
      <c r="CN151" s="15" t="str" cm="1">
        <f t="array" ref="CN151">_xlfn.IFS([1]original_ver!CN160="ความรู้ทางการเกษตรและการใช้เทคโนโลยีสำหรับการผลิตในฟาร์ม",1,[1]original_ver!CN160="การวางแผนและจัดการฟาร์ม เช่น การเก็บเกี่ยว การเงิน และการวางแผนทางการตลาด",2,[1]original_ver!CN160="การเป็นผู้ประกอบการทางการเกษตร",3,[1]original_ver!CN160="การเพิ่มมูลค่าผลผลิต และการแปรรูปผลผลิต (รวมถึงการพัฒนาคุณภาพผลผลิต)",4,[1]original_ver!CN160="","")</f>
        <v/>
      </c>
      <c r="CO151" s="48"/>
      <c r="CP151" s="48"/>
      <c r="CQ151" s="15" t="str" cm="1">
        <f t="array" ref="CQ151">_xlfn.IFS([1]original_ver!CR160="ประยุกต์",1,[1]original_ver!CR160="ไม่ประยุกต์",0,[1]original_ver!CR160="","")</f>
        <v/>
      </c>
      <c r="CR151" s="15" t="str" cm="1">
        <f t="array" ref="CR151">_xlfn.IFS([1]original_ver!CS160="ประยุกต์",1,[1]original_ver!CS160="ไม่ประยุกต์",0,[1]original_ver!CS160="","")</f>
        <v/>
      </c>
      <c r="CS151" s="48"/>
      <c r="CT151" s="15" t="str" cm="1">
        <f t="array" ref="CT151">_xlfn.IFS([1]original_ver!CV160="ประยุกต์",1,[1]original_ver!CV160="ไม่ประยุกต์",0,[1]original_ver!CV160="","")</f>
        <v/>
      </c>
      <c r="CU151" s="48"/>
      <c r="CV151" s="15" t="str" cm="1">
        <f t="array" ref="CV151">_xlfn.IFS([1]original_ver!CY160="ประยุกต์",1,[1]original_ver!CY160="ไม่ประยุกต์",0,[1]original_ver!CY160="","")</f>
        <v/>
      </c>
      <c r="CW151" s="48"/>
      <c r="CX151" s="15" t="str" cm="1">
        <f t="array" ref="CX151">_xlfn.IFS([1]original_ver!DB160="ประยุกต์",1,[1]original_ver!DB160="ไม่ประยุกต์",0,[1]original_ver!DB160="","")</f>
        <v/>
      </c>
      <c r="CY151" s="48"/>
      <c r="CZ151" s="48"/>
      <c r="DA151" s="48"/>
      <c r="DB151" s="48"/>
      <c r="DC151" s="48"/>
      <c r="DD151" s="48"/>
      <c r="DE151" s="48"/>
      <c r="DF151" s="17">
        <v>1</v>
      </c>
      <c r="DG151" s="17">
        <v>2</v>
      </c>
      <c r="DH151" s="17">
        <v>3</v>
      </c>
      <c r="DI151" s="17">
        <v>2</v>
      </c>
      <c r="DJ151" s="17">
        <v>2</v>
      </c>
      <c r="DK151" s="17">
        <v>2</v>
      </c>
      <c r="DL151" s="48"/>
      <c r="DM151" s="48"/>
      <c r="DN151" s="17" t="s">
        <v>717</v>
      </c>
      <c r="DO151" s="17">
        <v>1</v>
      </c>
      <c r="DP151" s="17">
        <v>3</v>
      </c>
      <c r="DQ151" s="48"/>
      <c r="DR151" s="52">
        <v>4</v>
      </c>
      <c r="DS151" s="52">
        <v>3</v>
      </c>
      <c r="DT151" s="48">
        <v>3.5</v>
      </c>
      <c r="DU151" s="52">
        <v>3</v>
      </c>
      <c r="DV151" s="52">
        <v>3.6666666666666665</v>
      </c>
      <c r="DW151" s="52">
        <v>4</v>
      </c>
      <c r="DX151" s="25">
        <v>4</v>
      </c>
      <c r="DY151" s="25">
        <v>3</v>
      </c>
      <c r="DZ151" s="25">
        <v>3.5</v>
      </c>
      <c r="EA151" s="25">
        <v>3</v>
      </c>
      <c r="EB151" s="25">
        <v>3.6666666666666665</v>
      </c>
      <c r="EC151">
        <v>4</v>
      </c>
    </row>
    <row r="152" spans="1:133" hidden="1" x14ac:dyDescent="0.2">
      <c r="A152" s="15">
        <v>541</v>
      </c>
      <c r="B152" s="50" t="s">
        <v>718</v>
      </c>
      <c r="C152" cm="1">
        <f t="array" ref="C152">_xlfn.IFS([1]original_ver!D161="Participant",1,[1]original_ver!D161="Non-Participant",0,[1]original_ver!D161="","")</f>
        <v>1</v>
      </c>
      <c r="D152" s="15">
        <v>2</v>
      </c>
      <c r="E152" s="17" cm="1">
        <f t="array" ref="E152">_xlfn.IFS([1]original_ver!F161="ชาย",1,[1]original_ver!F161="หญิง",0,[1]original_ver!F161="","")</f>
        <v>1</v>
      </c>
      <c r="F152" s="15">
        <v>50</v>
      </c>
      <c r="G152" s="17" cm="1">
        <f t="array" ref="G152">_xlfn.IFS([1]original_ver!H161="ไม่มีการศึกษา",0,[1]original_ver!H161="ประถมศึกษา",1,[1]original_ver!H161="มัธยมศึกษาตอนต้น",2,[1]original_ver!H161="มัธยมศึกษาตอนปลาย",3,[1]original_ver!H161="อนุปริญญา (ปวช., ปวส., ฝึกหัดครู)",4,[1]original_ver!H161="ปริญญาตรี",5,[1]original_ver!H161="สูงกว่าปริญญาตรี",6,[1]original_ver!H161="","")</f>
        <v>4</v>
      </c>
      <c r="H152" s="17" cm="1">
        <f t="array" ref="H152">_xlfn.IFS([1]original_ver!I161="โสด",1,[1]original_ver!I161="สมรส/อยู่ด้วยกัน",2,[1]original_ver!I161="หย่าร้าง/แยกกันอยู่",3,[1]original_ver!I161="หม้าย",4,[1]original_ver!I161="","")</f>
        <v>2</v>
      </c>
      <c r="I152" s="15">
        <v>2</v>
      </c>
      <c r="J152" s="15">
        <v>20</v>
      </c>
      <c r="K152" s="17">
        <v>1</v>
      </c>
      <c r="L152" s="17" cm="1">
        <f t="array" ref="L152">_xlfn.IFS([1]original_ver!M161="กู้ยืม",1,[1]original_ver!M161="ไม่กู้ยืม",0,[1]original_ver!M161="","")</f>
        <v>0</v>
      </c>
      <c r="M152" s="17">
        <f t="shared" si="9"/>
        <v>1</v>
      </c>
      <c r="N152" s="23">
        <v>360000</v>
      </c>
      <c r="O152" s="17" cm="1">
        <f t="array" ref="O152">_xlfn.IFS([1]original_ver!O161="ใช่",1,[1]original_ver!O161="ไม่ใช่",0,[1]original_ver!O161="","")</f>
        <v>1</v>
      </c>
      <c r="P152" s="17">
        <v>8</v>
      </c>
      <c r="Q152" s="17">
        <v>1</v>
      </c>
      <c r="R152" s="17">
        <v>10</v>
      </c>
      <c r="S152" s="17">
        <v>15000</v>
      </c>
      <c r="T152" s="17">
        <v>200</v>
      </c>
      <c r="U152" s="22">
        <f t="shared" si="10"/>
        <v>1500</v>
      </c>
      <c r="V152" s="48"/>
      <c r="W152" s="48"/>
      <c r="X152" s="48"/>
      <c r="Y152" s="48"/>
      <c r="Z152" s="48"/>
      <c r="AA152" s="17">
        <v>8</v>
      </c>
      <c r="AB152" s="17">
        <v>1</v>
      </c>
      <c r="AC152" s="17">
        <v>10</v>
      </c>
      <c r="AD152" s="17">
        <v>15000</v>
      </c>
      <c r="AE152" s="17">
        <v>300</v>
      </c>
      <c r="AF152" s="27">
        <f t="shared" si="11"/>
        <v>1500</v>
      </c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9">
        <v>1</v>
      </c>
      <c r="CE152" s="49">
        <v>1</v>
      </c>
      <c r="CF152" s="49">
        <v>1</v>
      </c>
      <c r="CG152" s="49">
        <v>1</v>
      </c>
      <c r="CH152" s="49">
        <v>1</v>
      </c>
      <c r="CI152" s="17">
        <v>1</v>
      </c>
      <c r="CJ152" cm="1">
        <f t="array" ref="CJ152">_xlfn.IFS([1]original_ver!CH161="จากการเข้าร่วมกิจกรรมอบรม ที่จัดโดยโครงการเกษตรกรปราดเปรื่อง (Smart Farmer)",1,[1]original_ver!CH161="จากการเข้าร่วมกิจกรรมอบรม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ๆ",3,[1]original_ver!CH161="จากการเรียนรู้ผ่านประสบการณ์ของผู้อื่น ได้แก่ เพื่อนบ้าน พี่น้อง เพื่อน และญาติ เป็นต้น",4,[1]original_ver!CH161="ไม่ได้เข้าร่วมกิจกรรมอบรมหรือเรียนรู้ใด ๆ (ข้ามไปข้อ 33)",5)</f>
        <v>5</v>
      </c>
      <c r="CK152" s="15" t="str" cm="1">
        <f t="array" ref="CK152">_xlfn.IFS([1]original_ver!CJ161="ความรู้ทางการเกษตรและการใช้เทคโนโลยีสำหรับการผลิตในฟาร์ม",1,[1]original_ver!CJ161="การวางแผนและจัดการฟาร์ม เช่น การเก็บเกี่ยว การเงิน และการวางแผนทางการตลาด",2,[1]original_ver!CJ161="การเป็นผู้ประกอบการทางการเกษตร",3,[1]original_ver!CJ161="การเพิ่มมูลค่าผลผลิต และการแปรรูปผลผลิต (รวมถึงการพัฒนาคุณภาพผลผลิต)",4,[1]original_ver!CJ161="","")</f>
        <v/>
      </c>
      <c r="CL152" s="48"/>
      <c r="CM152" s="48"/>
      <c r="CN152" s="15" t="str" cm="1">
        <f t="array" ref="CN152">_xlfn.IFS([1]original_ver!CN161="ความรู้ทางการเกษตรและการใช้เทคโนโลยีสำหรับการผลิตในฟาร์ม",1,[1]original_ver!CN161="การวางแผนและจัดการฟาร์ม เช่น การเก็บเกี่ยว การเงิน และการวางแผนทางการตลาด",2,[1]original_ver!CN161="การเป็นผู้ประกอบการทางการเกษตร",3,[1]original_ver!CN161="การเพิ่มมูลค่าผลผลิต และการแปรรูปผลผลิต (รวมถึงการพัฒนาคุณภาพผลผลิต)",4,[1]original_ver!CN161="","")</f>
        <v/>
      </c>
      <c r="CO152" s="48"/>
      <c r="CP152" s="48"/>
      <c r="CQ152" s="15" t="str" cm="1">
        <f t="array" ref="CQ152">_xlfn.IFS([1]original_ver!CR161="ประยุกต์",1,[1]original_ver!CR161="ไม่ประยุกต์",0,[1]original_ver!CR161="","")</f>
        <v/>
      </c>
      <c r="CR152" s="15" t="str" cm="1">
        <f t="array" ref="CR152">_xlfn.IFS([1]original_ver!CS161="ประยุกต์",1,[1]original_ver!CS161="ไม่ประยุกต์",0,[1]original_ver!CS161="","")</f>
        <v/>
      </c>
      <c r="CS152" s="48"/>
      <c r="CT152" s="15" t="str" cm="1">
        <f t="array" ref="CT152">_xlfn.IFS([1]original_ver!CV161="ประยุกต์",1,[1]original_ver!CV161="ไม่ประยุกต์",0,[1]original_ver!CV161="","")</f>
        <v/>
      </c>
      <c r="CU152" s="48"/>
      <c r="CV152" s="15" t="str" cm="1">
        <f t="array" ref="CV152">_xlfn.IFS([1]original_ver!CY161="ประยุกต์",1,[1]original_ver!CY161="ไม่ประยุกต์",0,[1]original_ver!CY161="","")</f>
        <v/>
      </c>
      <c r="CW152" s="48"/>
      <c r="CX152" s="15" t="str" cm="1">
        <f t="array" ref="CX152">_xlfn.IFS([1]original_ver!DB161="ประยุกต์",1,[1]original_ver!DB161="ไม่ประยุกต์",0,[1]original_ver!DB161="","")</f>
        <v/>
      </c>
      <c r="CY152" s="48"/>
      <c r="CZ152" s="48"/>
      <c r="DA152" s="48"/>
      <c r="DB152" s="48"/>
      <c r="DC152" s="48"/>
      <c r="DD152" s="48"/>
      <c r="DE152" s="48"/>
      <c r="DF152" s="48"/>
      <c r="DG152" s="48"/>
      <c r="DH152" s="17">
        <v>2</v>
      </c>
      <c r="DI152" s="17">
        <v>3</v>
      </c>
      <c r="DJ152" s="17">
        <v>3</v>
      </c>
      <c r="DK152" s="17">
        <v>3</v>
      </c>
      <c r="DL152" s="17">
        <v>1</v>
      </c>
      <c r="DM152" s="17">
        <v>3</v>
      </c>
      <c r="DN152" s="17" t="s">
        <v>719</v>
      </c>
      <c r="DO152" s="17">
        <v>1</v>
      </c>
      <c r="DP152" s="17">
        <v>4</v>
      </c>
      <c r="DQ152" s="48"/>
      <c r="DR152" s="52">
        <v>3.4</v>
      </c>
      <c r="DS152" s="52">
        <v>3.6666666666666665</v>
      </c>
      <c r="DT152" s="48">
        <v>3.75</v>
      </c>
      <c r="DU152" s="52">
        <v>4</v>
      </c>
      <c r="DV152" s="52">
        <v>3.6666666666666665</v>
      </c>
      <c r="DW152" s="52">
        <v>4</v>
      </c>
      <c r="DX152" s="25">
        <v>4.4000000000000004</v>
      </c>
      <c r="DY152" s="25">
        <v>4.666666666666667</v>
      </c>
      <c r="DZ152" s="25">
        <v>4.75</v>
      </c>
      <c r="EA152" s="25">
        <v>5</v>
      </c>
      <c r="EB152" s="25">
        <v>4.666666666666667</v>
      </c>
      <c r="EC152">
        <v>5</v>
      </c>
    </row>
    <row r="153" spans="1:133" hidden="1" x14ac:dyDescent="0.2">
      <c r="A153" s="15">
        <v>542</v>
      </c>
      <c r="B153" s="50" t="s">
        <v>720</v>
      </c>
      <c r="C153" cm="1">
        <f t="array" ref="C153">_xlfn.IFS([1]original_ver!D162="Participant",1,[1]original_ver!D162="Non-Participant",0,[1]original_ver!D162="","")</f>
        <v>1</v>
      </c>
      <c r="D153" s="15">
        <v>2</v>
      </c>
      <c r="E153" s="17" cm="1">
        <f t="array" ref="E153">_xlfn.IFS([1]original_ver!F162="ชาย",1,[1]original_ver!F162="หญิง",0,[1]original_ver!F162="","")</f>
        <v>1</v>
      </c>
      <c r="F153" s="15">
        <v>50</v>
      </c>
      <c r="G153" s="17" cm="1">
        <f t="array" ref="G153">_xlfn.IFS([1]original_ver!H162="ไม่มีการศึกษา",0,[1]original_ver!H162="ประถมศึกษา",1,[1]original_ver!H162="มัธยมศึกษาตอนต้น",2,[1]original_ver!H162="มัธยมศึกษาตอนปลาย",3,[1]original_ver!H162="อนุปริญญา (ปวช., ปวส., ฝึกหัดครู)",4,[1]original_ver!H162="ปริญญาตรี",5,[1]original_ver!H162="สูงกว่าปริญญาตรี",6,[1]original_ver!H162="","")</f>
        <v>6</v>
      </c>
      <c r="H153" s="17" cm="1">
        <f t="array" ref="H153">_xlfn.IFS([1]original_ver!I162="โสด",1,[1]original_ver!I162="สมรส/อยู่ด้วยกัน",2,[1]original_ver!I162="หย่าร้าง/แยกกันอยู่",3,[1]original_ver!I162="หม้าย",4,[1]original_ver!I162="","")</f>
        <v>2</v>
      </c>
      <c r="I153" s="15">
        <v>4</v>
      </c>
      <c r="J153" s="15">
        <v>30</v>
      </c>
      <c r="K153" s="17">
        <v>1</v>
      </c>
      <c r="L153" s="17" cm="1">
        <f t="array" ref="L153">_xlfn.IFS([1]original_ver!M162="กู้ยืม",1,[1]original_ver!M162="ไม่กู้ยืม",0,[1]original_ver!M162="","")</f>
        <v>1</v>
      </c>
      <c r="M153" s="17">
        <f t="shared" si="9"/>
        <v>1</v>
      </c>
      <c r="N153" s="23">
        <v>480000</v>
      </c>
      <c r="O153" s="17" cm="1">
        <f t="array" ref="O153">_xlfn.IFS([1]original_ver!O162="ใช่",1,[1]original_ver!O162="ไม่ใช่",0,[1]original_ver!O162="","")</f>
        <v>1</v>
      </c>
      <c r="P153" s="17">
        <v>8</v>
      </c>
      <c r="Q153" s="17">
        <v>1</v>
      </c>
      <c r="R153" s="17">
        <v>15</v>
      </c>
      <c r="S153" s="17">
        <v>20000</v>
      </c>
      <c r="T153" s="17">
        <v>200</v>
      </c>
      <c r="U153" s="22">
        <f t="shared" si="10"/>
        <v>1333.3333333333333</v>
      </c>
      <c r="V153" s="48"/>
      <c r="W153" s="48"/>
      <c r="X153" s="48"/>
      <c r="Y153" s="48"/>
      <c r="Z153" s="48"/>
      <c r="AA153" s="17">
        <v>8</v>
      </c>
      <c r="AB153" s="17">
        <v>1</v>
      </c>
      <c r="AC153" s="17">
        <v>15</v>
      </c>
      <c r="AD153" s="17">
        <v>18000</v>
      </c>
      <c r="AE153" s="17">
        <v>300</v>
      </c>
      <c r="AF153" s="27">
        <f t="shared" si="11"/>
        <v>1200</v>
      </c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9">
        <v>2.5</v>
      </c>
      <c r="CE153" s="49">
        <v>2</v>
      </c>
      <c r="CF153" s="49">
        <v>2</v>
      </c>
      <c r="CG153" s="49">
        <v>2</v>
      </c>
      <c r="CH153" s="49">
        <v>2</v>
      </c>
      <c r="CI153" s="17">
        <v>2</v>
      </c>
      <c r="CJ153" cm="1">
        <f t="array" ref="CJ153">_xlfn.IFS([1]original_ver!CH162="จากการเข้าร่วมกิจกรรมอบรม ที่จัดโดยโครงการเกษตรกรปราดเปรื่อง (Smart Farmer)",1,[1]original_ver!CH162="จากการเข้าร่วมกิจกรรมอบรม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ๆ",3,[1]original_ver!CH162="จากการเรียนรู้ผ่านประสบการณ์ของผู้อื่น ได้แก่ เพื่อนบ้าน พี่น้อง เพื่อน และญาติ เป็นต้น",4,[1]original_ver!CH162="ไม่ได้เข้าร่วมกิจกรรมอบรมหรือเรียนรู้ใด ๆ (ข้ามไปข้อ 33)",5)</f>
        <v>5</v>
      </c>
      <c r="CK153" s="15" t="str" cm="1">
        <f t="array" ref="CK153">_xlfn.IFS([1]original_ver!CJ162="ความรู้ทางการเกษตรและการใช้เทคโนโลยีสำหรับการผลิตในฟาร์ม",1,[1]original_ver!CJ162="การวางแผนและจัดการฟาร์ม เช่น การเก็บเกี่ยว การเงิน และการวางแผนทางการตลาด",2,[1]original_ver!CJ162="การเป็นผู้ประกอบการทางการเกษตร",3,[1]original_ver!CJ162="การเพิ่มมูลค่าผลผลิต และการแปรรูปผลผลิต (รวมถึงการพัฒนาคุณภาพผลผลิต)",4,[1]original_ver!CJ162="","")</f>
        <v/>
      </c>
      <c r="CL153" s="48"/>
      <c r="CM153" s="48"/>
      <c r="CN153" s="15" t="str" cm="1">
        <f t="array" ref="CN153">_xlfn.IFS([1]original_ver!CN162="ความรู้ทางการเกษตรและการใช้เทคโนโลยีสำหรับการผลิตในฟาร์ม",1,[1]original_ver!CN162="การวางแผนและจัดการฟาร์ม เช่น การเก็บเกี่ยว การเงิน และการวางแผนทางการตลาด",2,[1]original_ver!CN162="การเป็นผู้ประกอบการทางการเกษตร",3,[1]original_ver!CN162="การเพิ่มมูลค่าผลผลิต และการแปรรูปผลผลิต (รวมถึงการพัฒนาคุณภาพผลผลิต)",4,[1]original_ver!CN162="","")</f>
        <v/>
      </c>
      <c r="CO153" s="48"/>
      <c r="CP153" s="48"/>
      <c r="CQ153" s="15" t="str" cm="1">
        <f t="array" ref="CQ153">_xlfn.IFS([1]original_ver!CR162="ประยุกต์",1,[1]original_ver!CR162="ไม่ประยุกต์",0,[1]original_ver!CR162="","")</f>
        <v/>
      </c>
      <c r="CR153" s="15" t="str" cm="1">
        <f t="array" ref="CR153">_xlfn.IFS([1]original_ver!CS162="ประยุกต์",1,[1]original_ver!CS162="ไม่ประยุกต์",0,[1]original_ver!CS162="","")</f>
        <v/>
      </c>
      <c r="CS153" s="48"/>
      <c r="CT153" s="15" t="str" cm="1">
        <f t="array" ref="CT153">_xlfn.IFS([1]original_ver!CV162="ประยุกต์",1,[1]original_ver!CV162="ไม่ประยุกต์",0,[1]original_ver!CV162="","")</f>
        <v/>
      </c>
      <c r="CU153" s="48"/>
      <c r="CV153" s="15" t="str" cm="1">
        <f t="array" ref="CV153">_xlfn.IFS([1]original_ver!CY162="ประยุกต์",1,[1]original_ver!CY162="ไม่ประยุกต์",0,[1]original_ver!CY162="","")</f>
        <v/>
      </c>
      <c r="CW153" s="48"/>
      <c r="CX153" s="15" t="str" cm="1">
        <f t="array" ref="CX153">_xlfn.IFS([1]original_ver!DB162="ประยุกต์",1,[1]original_ver!DB162="ไม่ประยุกต์",0,[1]original_ver!DB162="","")</f>
        <v/>
      </c>
      <c r="CY153" s="48"/>
      <c r="CZ153" s="48"/>
      <c r="DA153" s="48"/>
      <c r="DB153" s="48"/>
      <c r="DC153" s="48"/>
      <c r="DD153" s="48"/>
      <c r="DE153" s="48"/>
      <c r="DF153" s="17">
        <v>1</v>
      </c>
      <c r="DG153" s="17">
        <v>3</v>
      </c>
      <c r="DH153" s="48"/>
      <c r="DI153" s="48"/>
      <c r="DJ153" s="17">
        <v>2</v>
      </c>
      <c r="DK153" s="17">
        <v>3</v>
      </c>
      <c r="DL153" s="17">
        <v>3</v>
      </c>
      <c r="DM153" s="17">
        <v>3</v>
      </c>
      <c r="DN153" s="48"/>
      <c r="DO153" s="48"/>
      <c r="DP153" s="48"/>
      <c r="DQ153" s="48"/>
      <c r="DR153" s="49">
        <v>4.5999999999999996</v>
      </c>
      <c r="DS153" s="49">
        <v>4.333333333333333</v>
      </c>
      <c r="DT153" s="17">
        <v>5</v>
      </c>
      <c r="DU153" s="49">
        <v>4.5999999999999996</v>
      </c>
      <c r="DV153" s="49">
        <v>4.666666666666667</v>
      </c>
      <c r="DW153" s="49">
        <v>3</v>
      </c>
      <c r="DX153" s="25">
        <v>4.5999999999999996</v>
      </c>
      <c r="DY153" s="25">
        <v>4.333333333333333</v>
      </c>
      <c r="DZ153" s="25">
        <v>5</v>
      </c>
      <c r="EA153" s="25">
        <v>4.5999999999999996</v>
      </c>
      <c r="EB153" s="25">
        <v>4.666666666666667</v>
      </c>
      <c r="EC153">
        <v>3</v>
      </c>
    </row>
    <row r="154" spans="1:133" hidden="1" x14ac:dyDescent="0.2">
      <c r="A154" s="15">
        <v>544</v>
      </c>
      <c r="B154" s="47" t="s">
        <v>721</v>
      </c>
      <c r="C154" cm="1">
        <f t="array" ref="C154">_xlfn.IFS([1]original_ver!D163="Participant",1,[1]original_ver!D163="Non-Participant",0,[1]original_ver!D163="","")</f>
        <v>0</v>
      </c>
      <c r="D154" s="15">
        <v>2</v>
      </c>
      <c r="E154" s="17" cm="1">
        <f t="array" ref="E154">_xlfn.IFS([1]original_ver!F163="ชาย",1,[1]original_ver!F163="หญิง",0,[1]original_ver!F163="","")</f>
        <v>0</v>
      </c>
      <c r="F154" s="15">
        <v>55</v>
      </c>
      <c r="G154" s="17" cm="1">
        <f t="array" ref="G154">_xlfn.IFS([1]original_ver!H163="ไม่มีการศึกษา",0,[1]original_ver!H163="ประถมศึกษา",1,[1]original_ver!H163="มัธยมศึกษาตอนต้น",2,[1]original_ver!H163="มัธยมศึกษาตอนปลาย",3,[1]original_ver!H163="อนุปริญญา (ปวช., ปวส., ฝึกหัดครู)",4,[1]original_ver!H163="ปริญญาตรี",5,[1]original_ver!H163="สูงกว่าปริญญาตรี",6,[1]original_ver!H163="","")</f>
        <v>3</v>
      </c>
      <c r="H154" s="17" cm="1">
        <f t="array" ref="H154">_xlfn.IFS([1]original_ver!I163="โสด",1,[1]original_ver!I163="สมรส/อยู่ด้วยกัน",2,[1]original_ver!I163="หย่าร้าง/แยกกันอยู่",3,[1]original_ver!I163="หม้าย",4,[1]original_ver!I163="","")</f>
        <v>3</v>
      </c>
      <c r="I154" s="15">
        <v>5</v>
      </c>
      <c r="J154" s="15">
        <v>10</v>
      </c>
      <c r="K154" s="17" cm="1">
        <f t="array" ref="K154">_xlfn.IFS([1]original_ver!L163="ใช่",1,[1]original_ver!L163="ไม่ใช่",0,[1]original_ver!L163="","")</f>
        <v>0</v>
      </c>
      <c r="L154" s="17" cm="1">
        <f t="array" ref="L154">_xlfn.IFS([1]original_ver!M163="กู้ยืม",1,[1]original_ver!M163="ไม่กู้ยืม",0,[1]original_ver!M163="","")</f>
        <v>1</v>
      </c>
      <c r="M154" s="17">
        <f t="shared" si="9"/>
        <v>1</v>
      </c>
      <c r="N154" s="23">
        <v>35000</v>
      </c>
      <c r="O154" s="17" cm="1">
        <f t="array" ref="O154">_xlfn.IFS([1]original_ver!O163="ใช่",1,[1]original_ver!O163="ไม่ใช่",0,[1]original_ver!O163="","")</f>
        <v>1</v>
      </c>
      <c r="P154" s="17">
        <v>1</v>
      </c>
      <c r="Q154" s="17">
        <v>1</v>
      </c>
      <c r="R154" s="17">
        <v>10</v>
      </c>
      <c r="S154" s="56">
        <v>15000</v>
      </c>
      <c r="T154" s="53">
        <v>17</v>
      </c>
      <c r="U154" s="20">
        <f t="shared" si="10"/>
        <v>1500</v>
      </c>
      <c r="V154" s="17">
        <v>1</v>
      </c>
      <c r="W154" s="17">
        <v>10</v>
      </c>
      <c r="X154" s="17">
        <v>15</v>
      </c>
      <c r="Y154" s="17">
        <v>17000</v>
      </c>
      <c r="Z154" s="17"/>
      <c r="AA154" s="17">
        <v>1</v>
      </c>
      <c r="AB154" s="17">
        <v>1</v>
      </c>
      <c r="AC154" s="17">
        <v>10</v>
      </c>
      <c r="AD154" s="56">
        <v>15000</v>
      </c>
      <c r="AE154" s="18">
        <v>13.5</v>
      </c>
      <c r="AF154" s="27">
        <f t="shared" si="11"/>
        <v>1500</v>
      </c>
      <c r="AG154" s="17">
        <v>1</v>
      </c>
      <c r="AH154" s="17">
        <v>10</v>
      </c>
      <c r="AI154" s="17">
        <v>15</v>
      </c>
      <c r="AJ154" s="17">
        <v>13500</v>
      </c>
      <c r="AK154" s="17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17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17"/>
      <c r="CD154" s="49">
        <v>1.75</v>
      </c>
      <c r="CE154" s="49">
        <v>2</v>
      </c>
      <c r="CF154" s="49">
        <v>1</v>
      </c>
      <c r="CG154" s="49">
        <v>1</v>
      </c>
      <c r="CH154" s="49">
        <v>4.5</v>
      </c>
      <c r="CI154" s="17">
        <v>1</v>
      </c>
      <c r="CJ154" cm="1">
        <f t="array" ref="CJ154">_xlfn.IFS([1]original_ver!CH163="จากการเข้าร่วมกิจกรรมอบรม ที่จัดโดยโครงการเกษตรกรปราดเปรื่อง (Smart Farmer)",1,[1]original_ver!CH163="จากการเข้าร่วมกิจกรรมอบรม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ๆ",3,[1]original_ver!CH163="จากการเรียนรู้ผ่านประสบการณ์ของผู้อื่น ได้แก่ เพื่อนบ้าน พี่น้อง เพื่อน และญาติ เป็นต้น",4,[1]original_ver!CH163="ไม่ได้เข้าร่วมกิจกรรมอบรมหรือเรียนรู้ใด ๆ (ข้ามไปข้อ 33)",5)</f>
        <v>5</v>
      </c>
      <c r="CK154" s="15" t="str" cm="1">
        <f t="array" ref="CK154">_xlfn.IFS([1]original_ver!CJ163="ความรู้ทางการเกษตรและการใช้เทคโนโลยีสำหรับการผลิตในฟาร์ม",1,[1]original_ver!CJ163="การวางแผนและจัดการฟาร์ม เช่น การเก็บเกี่ยว การเงิน และการวางแผนทางการตลาด",2,[1]original_ver!CJ163="การเป็นผู้ประกอบการทางการเกษตร",3,[1]original_ver!CJ163="การเพิ่มมูลค่าผลผลิต และการแปรรูปผลผลิต (รวมถึงการพัฒนาคุณภาพผลผลิต)",4,[1]original_ver!CJ163="","")</f>
        <v/>
      </c>
      <c r="CL154" s="48"/>
      <c r="CM154" s="48"/>
      <c r="CN154" s="15" t="str" cm="1">
        <f t="array" ref="CN154">_xlfn.IFS([1]original_ver!CN163="ความรู้ทางการเกษตรและการใช้เทคโนโลยีสำหรับการผลิตในฟาร์ม",1,[1]original_ver!CN163="การวางแผนและจัดการฟาร์ม เช่น การเก็บเกี่ยว การเงิน และการวางแผนทางการตลาด",2,[1]original_ver!CN163="การเป็นผู้ประกอบการทางการเกษตร",3,[1]original_ver!CN163="การเพิ่มมูลค่าผลผลิต และการแปรรูปผลผลิต (รวมถึงการพัฒนาคุณภาพผลผลิต)",4,[1]original_ver!CN163="","")</f>
        <v/>
      </c>
      <c r="CO154" s="48"/>
      <c r="CP154" s="48"/>
      <c r="CQ154" s="15" t="str" cm="1">
        <f t="array" ref="CQ154">_xlfn.IFS([1]original_ver!CR163="ประยุกต์",1,[1]original_ver!CR163="ไม่ประยุกต์",0,[1]original_ver!CR163="","")</f>
        <v/>
      </c>
      <c r="CR154" s="15" t="str" cm="1">
        <f t="array" ref="CR154">_xlfn.IFS([1]original_ver!CS163="ประยุกต์",1,[1]original_ver!CS163="ไม่ประยุกต์",0,[1]original_ver!CS163="","")</f>
        <v/>
      </c>
      <c r="CS154" s="48"/>
      <c r="CT154" s="15" t="str" cm="1">
        <f t="array" ref="CT154">_xlfn.IFS([1]original_ver!CV163="ประยุกต์",1,[1]original_ver!CV163="ไม่ประยุกต์",0,[1]original_ver!CV163="","")</f>
        <v/>
      </c>
      <c r="CU154" s="48"/>
      <c r="CV154" s="15" t="str" cm="1">
        <f t="array" ref="CV154">_xlfn.IFS([1]original_ver!CY163="ประยุกต์",1,[1]original_ver!CY163="ไม่ประยุกต์",0,[1]original_ver!CY163="","")</f>
        <v/>
      </c>
      <c r="CW154" s="48"/>
      <c r="CX154" s="15" t="str" cm="1">
        <f t="array" ref="CX154">_xlfn.IFS([1]original_ver!DB163="ประยุกต์",1,[1]original_ver!DB163="ไม่ประยุกต์",0,[1]original_ver!DB163="","")</f>
        <v/>
      </c>
      <c r="CY154" s="48"/>
      <c r="CZ154" s="48"/>
      <c r="DA154" s="48"/>
      <c r="DB154" s="48"/>
      <c r="DC154" s="48"/>
      <c r="DD154" s="48"/>
      <c r="DE154" s="48"/>
      <c r="DF154" s="17">
        <v>1</v>
      </c>
      <c r="DG154" s="17">
        <v>1</v>
      </c>
      <c r="DH154" s="17">
        <v>3</v>
      </c>
      <c r="DI154" s="17">
        <v>1</v>
      </c>
      <c r="DJ154" s="17">
        <v>2</v>
      </c>
      <c r="DK154" s="17">
        <v>1</v>
      </c>
      <c r="DL154" s="48"/>
      <c r="DM154" s="48"/>
      <c r="DN154" s="48"/>
      <c r="DO154" s="48"/>
      <c r="DP154" s="48"/>
      <c r="DQ154" s="48"/>
      <c r="DR154" s="49">
        <v>2.8</v>
      </c>
      <c r="DS154" s="49">
        <v>2</v>
      </c>
      <c r="DT154" s="17">
        <v>1.25</v>
      </c>
      <c r="DU154" s="49">
        <v>2</v>
      </c>
      <c r="DV154" s="49">
        <v>2.3333333333333335</v>
      </c>
      <c r="DW154" s="49">
        <v>2</v>
      </c>
      <c r="DX154" s="25">
        <v>2.8</v>
      </c>
      <c r="DY154" s="25">
        <v>2</v>
      </c>
      <c r="DZ154" s="25">
        <v>1.25</v>
      </c>
      <c r="EA154" s="25">
        <v>2</v>
      </c>
      <c r="EB154" s="25">
        <v>2.3333333333333335</v>
      </c>
      <c r="EC154">
        <v>2</v>
      </c>
    </row>
    <row r="155" spans="1:133" hidden="1" x14ac:dyDescent="0.2">
      <c r="A155" s="15">
        <v>545</v>
      </c>
      <c r="B155" s="50" t="s">
        <v>722</v>
      </c>
      <c r="C155" cm="1">
        <f t="array" ref="C155">_xlfn.IFS([1]original_ver!D164="Participant",1,[1]original_ver!D164="Non-Participant",0,[1]original_ver!D164="","")</f>
        <v>0</v>
      </c>
      <c r="D155" s="15">
        <v>2</v>
      </c>
      <c r="E155" s="17" cm="1">
        <f t="array" ref="E155">_xlfn.IFS([1]original_ver!F164="ชาย",1,[1]original_ver!F164="หญิง",0,[1]original_ver!F164="","")</f>
        <v>0</v>
      </c>
      <c r="F155" s="15">
        <v>49</v>
      </c>
      <c r="G155" s="17" cm="1">
        <f t="array" ref="G155">_xlfn.IFS([1]original_ver!H164="ไม่มีการศึกษา",0,[1]original_ver!H164="ประถมศึกษา",1,[1]original_ver!H164="มัธยมศึกษาตอนต้น",2,[1]original_ver!H164="มัธยมศึกษาตอนปลาย",3,[1]original_ver!H164="อนุปริญญา (ปวช., ปวส., ฝึกหัดครู)",4,[1]original_ver!H164="ปริญญาตรี",5,[1]original_ver!H164="สูงกว่าปริญญาตรี",6,[1]original_ver!H164="","")</f>
        <v>3</v>
      </c>
      <c r="H155" s="17" cm="1">
        <f t="array" ref="H155">_xlfn.IFS([1]original_ver!I164="โสด",1,[1]original_ver!I164="สมรส/อยู่ด้วยกัน",2,[1]original_ver!I164="หย่าร้าง/แยกกันอยู่",3,[1]original_ver!I164="หม้าย",4,[1]original_ver!I164="","")</f>
        <v>1</v>
      </c>
      <c r="I155" s="15">
        <v>5</v>
      </c>
      <c r="J155" s="15">
        <v>10</v>
      </c>
      <c r="K155" s="17" cm="1">
        <f t="array" ref="K155">_xlfn.IFS([1]original_ver!L164="ใช่",1,[1]original_ver!L164="ไม่ใช่",0,[1]original_ver!L164="","")</f>
        <v>0</v>
      </c>
      <c r="L155" s="17" cm="1">
        <f t="array" ref="L155">_xlfn.IFS([1]original_ver!M164="กู้ยืม",1,[1]original_ver!M164="ไม่กู้ยืม",0,[1]original_ver!M164="","")</f>
        <v>1</v>
      </c>
      <c r="M155" s="17">
        <f t="shared" si="9"/>
        <v>1</v>
      </c>
      <c r="N155" s="23">
        <v>35000</v>
      </c>
      <c r="O155" s="17" cm="1">
        <f t="array" ref="O155">_xlfn.IFS([1]original_ver!O164="ใช่",1,[1]original_ver!O164="ไม่ใช่",0,[1]original_ver!O164="","")</f>
        <v>1</v>
      </c>
      <c r="P155" s="17">
        <v>4</v>
      </c>
      <c r="Q155" s="17">
        <v>1</v>
      </c>
      <c r="R155" s="17">
        <v>12</v>
      </c>
      <c r="S155" s="17">
        <v>12903</v>
      </c>
      <c r="T155" s="17">
        <v>3.1</v>
      </c>
      <c r="U155" s="22">
        <f t="shared" si="10"/>
        <v>1075.25</v>
      </c>
      <c r="V155" s="48"/>
      <c r="W155" s="48"/>
      <c r="X155" s="48"/>
      <c r="Y155" s="48"/>
      <c r="Z155" s="48"/>
      <c r="AA155" s="17">
        <v>8</v>
      </c>
      <c r="AB155" s="17">
        <v>1</v>
      </c>
      <c r="AC155" s="17">
        <v>12</v>
      </c>
      <c r="AD155" s="17">
        <v>12000</v>
      </c>
      <c r="AE155" s="17">
        <v>3.1</v>
      </c>
      <c r="AF155" s="27">
        <f t="shared" si="11"/>
        <v>1000</v>
      </c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9">
        <v>2.25</v>
      </c>
      <c r="CE155" s="49">
        <v>3.3333333333333335</v>
      </c>
      <c r="CF155" s="49">
        <v>1.6666666666666667</v>
      </c>
      <c r="CG155" s="49">
        <v>1</v>
      </c>
      <c r="CH155" s="49">
        <v>4.5</v>
      </c>
      <c r="CI155" s="17">
        <v>1</v>
      </c>
      <c r="CJ155" cm="1">
        <f t="array" ref="CJ155">_xlfn.IFS([1]original_ver!CH164="จากการเข้าร่วมกิจกรรมอบรม ที่จัดโดยโครงการเกษตรกรปราดเปรื่อง (Smart Farmer)",1,[1]original_ver!CH164="จากการเข้าร่วมกิจกรรมอบรม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ๆ",3,[1]original_ver!CH164="จากการเรียนรู้ผ่านประสบการณ์ของผู้อื่น ได้แก่ เพื่อนบ้าน พี่น้อง เพื่อน และญาติ เป็นต้น",4,[1]original_ver!CH164="ไม่ได้เข้าร่วมกิจกรรมอบรมหรือเรียนรู้ใด ๆ (ข้ามไปข้อ 33)",5)</f>
        <v>5</v>
      </c>
      <c r="CK155" s="15" t="str" cm="1">
        <f t="array" ref="CK155">_xlfn.IFS([1]original_ver!CJ164="ความรู้ทางการเกษตรและการใช้เทคโนโลยีสำหรับการผลิตในฟาร์ม",1,[1]original_ver!CJ164="การวางแผนและจัดการฟาร์ม เช่น การเก็บเกี่ยว การเงิน และการวางแผนทางการตลาด",2,[1]original_ver!CJ164="การเป็นผู้ประกอบการทางการเกษตร",3,[1]original_ver!CJ164="การเพิ่มมูลค่าผลผลิต และการแปรรูปผลผลิต (รวมถึงการพัฒนาคุณภาพผลผลิต)",4,[1]original_ver!CJ164="","")</f>
        <v/>
      </c>
      <c r="CL155" s="48"/>
      <c r="CM155" s="48"/>
      <c r="CN155" s="15" t="str" cm="1">
        <f t="array" ref="CN155">_xlfn.IFS([1]original_ver!CN164="ความรู้ทางการเกษตรและการใช้เทคโนโลยีสำหรับการผลิตในฟาร์ม",1,[1]original_ver!CN164="การวางแผนและจัดการฟาร์ม เช่น การเก็บเกี่ยว การเงิน และการวางแผนทางการตลาด",2,[1]original_ver!CN164="การเป็นผู้ประกอบการทางการเกษตร",3,[1]original_ver!CN164="การเพิ่มมูลค่าผลผลิต และการแปรรูปผลผลิต (รวมถึงการพัฒนาคุณภาพผลผลิต)",4,[1]original_ver!CN164="","")</f>
        <v/>
      </c>
      <c r="CO155" s="48"/>
      <c r="CP155" s="48"/>
      <c r="CQ155" s="15" t="str" cm="1">
        <f t="array" ref="CQ155">_xlfn.IFS([1]original_ver!CR164="ประยุกต์",1,[1]original_ver!CR164="ไม่ประยุกต์",0,[1]original_ver!CR164="","")</f>
        <v/>
      </c>
      <c r="CR155" s="15" t="str" cm="1">
        <f t="array" ref="CR155">_xlfn.IFS([1]original_ver!CS164="ประยุกต์",1,[1]original_ver!CS164="ไม่ประยุกต์",0,[1]original_ver!CS164="","")</f>
        <v/>
      </c>
      <c r="CS155" s="48"/>
      <c r="CT155" s="15" t="str" cm="1">
        <f t="array" ref="CT155">_xlfn.IFS([1]original_ver!CV164="ประยุกต์",1,[1]original_ver!CV164="ไม่ประยุกต์",0,[1]original_ver!CV164="","")</f>
        <v/>
      </c>
      <c r="CU155" s="48"/>
      <c r="CV155" s="15" t="str" cm="1">
        <f t="array" ref="CV155">_xlfn.IFS([1]original_ver!CY164="ประยุกต์",1,[1]original_ver!CY164="ไม่ประยุกต์",0,[1]original_ver!CY164="","")</f>
        <v/>
      </c>
      <c r="CW155" s="48"/>
      <c r="CX155" s="15" t="str" cm="1">
        <f t="array" ref="CX155">_xlfn.IFS([1]original_ver!DB164="ประยุกต์",1,[1]original_ver!DB164="ไม่ประยุกต์",0,[1]original_ver!DB164="","")</f>
        <v/>
      </c>
      <c r="CY155" s="48"/>
      <c r="CZ155" s="48"/>
      <c r="DA155" s="48"/>
      <c r="DB155" s="48"/>
      <c r="DC155" s="48"/>
      <c r="DD155" s="48"/>
      <c r="DE155" s="48"/>
      <c r="DF155" s="17">
        <v>3</v>
      </c>
      <c r="DG155" s="17">
        <v>3</v>
      </c>
      <c r="DH155" s="17">
        <v>1</v>
      </c>
      <c r="DI155" s="17">
        <v>3</v>
      </c>
      <c r="DJ155" s="17">
        <v>2</v>
      </c>
      <c r="DK155" s="17">
        <v>3</v>
      </c>
      <c r="DL155" s="48"/>
      <c r="DM155" s="48"/>
      <c r="DN155" s="48"/>
      <c r="DO155" s="48"/>
      <c r="DP155" s="48"/>
      <c r="DQ155" s="48"/>
      <c r="DR155" s="49">
        <v>3</v>
      </c>
      <c r="DS155" s="49">
        <v>3.3333333333333335</v>
      </c>
      <c r="DT155" s="17">
        <v>3.5</v>
      </c>
      <c r="DU155" s="49">
        <v>3.8</v>
      </c>
      <c r="DV155" s="49">
        <v>4</v>
      </c>
      <c r="DW155" s="49">
        <v>4</v>
      </c>
      <c r="DX155" s="25">
        <v>3</v>
      </c>
      <c r="DY155" s="25">
        <v>3.3333333333333335</v>
      </c>
      <c r="DZ155" s="25">
        <v>3.5</v>
      </c>
      <c r="EA155" s="25">
        <v>4</v>
      </c>
      <c r="EB155" s="25">
        <v>4</v>
      </c>
      <c r="EC155">
        <v>4</v>
      </c>
    </row>
    <row r="156" spans="1:133" hidden="1" x14ac:dyDescent="0.2">
      <c r="A156" s="15">
        <v>546</v>
      </c>
      <c r="B156" s="50" t="s">
        <v>723</v>
      </c>
      <c r="C156" cm="1">
        <f t="array" ref="C156">_xlfn.IFS([1]original_ver!D165="Participant",1,[1]original_ver!D165="Non-Participant",0,[1]original_ver!D165="","")</f>
        <v>1</v>
      </c>
      <c r="D156" s="15">
        <v>2</v>
      </c>
      <c r="E156" s="17" cm="1">
        <f t="array" ref="E156">_xlfn.IFS([1]original_ver!F165="ชาย",1,[1]original_ver!F165="หญิง",0,[1]original_ver!F165="","")</f>
        <v>1</v>
      </c>
      <c r="F156" s="15">
        <v>51</v>
      </c>
      <c r="G156" s="17" cm="1">
        <f t="array" ref="G156">_xlfn.IFS([1]original_ver!H165="ไม่มีการศึกษา",0,[1]original_ver!H165="ประถมศึกษา",1,[1]original_ver!H165="มัธยมศึกษาตอนต้น",2,[1]original_ver!H165="มัธยมศึกษาตอนปลาย",3,[1]original_ver!H165="อนุปริญญา (ปวช., ปวส., ฝึกหัดครู)",4,[1]original_ver!H165="ปริญญาตรี",5,[1]original_ver!H165="สูงกว่าปริญญาตรี",6,[1]original_ver!H165="","")</f>
        <v>5</v>
      </c>
      <c r="H156" s="17" cm="1">
        <f t="array" ref="H156">_xlfn.IFS([1]original_ver!I165="โสด",1,[1]original_ver!I165="สมรส/อยู่ด้วยกัน",2,[1]original_ver!I165="หย่าร้าง/แยกกันอยู่",3,[1]original_ver!I165="หม้าย",4,[1]original_ver!I165="","")</f>
        <v>2</v>
      </c>
      <c r="I156" s="15">
        <v>4</v>
      </c>
      <c r="J156" s="15">
        <v>20</v>
      </c>
      <c r="K156" s="17" cm="1">
        <f t="array" ref="K156">_xlfn.IFS([1]original_ver!L165="ใช่",1,[1]original_ver!L165="ไม่ใช่",0,[1]original_ver!L165="","")</f>
        <v>0</v>
      </c>
      <c r="L156" s="17" cm="1">
        <f t="array" ref="L156">_xlfn.IFS([1]original_ver!M165="กู้ยืม",1,[1]original_ver!M165="ไม่กู้ยืม",0,[1]original_ver!M165="","")</f>
        <v>0</v>
      </c>
      <c r="M156" s="17">
        <f t="shared" si="9"/>
        <v>1</v>
      </c>
      <c r="N156" s="23">
        <v>800000</v>
      </c>
      <c r="O156" s="17" cm="1">
        <f t="array" ref="O156">_xlfn.IFS([1]original_ver!O165="ใช่",1,[1]original_ver!O165="ไม่ใช่",0,[1]original_ver!O165="","")</f>
        <v>1</v>
      </c>
      <c r="P156" s="17">
        <v>8</v>
      </c>
      <c r="Q156" s="17">
        <v>20</v>
      </c>
      <c r="R156" s="17">
        <v>5</v>
      </c>
      <c r="S156" s="17">
        <v>9000</v>
      </c>
      <c r="T156" s="17">
        <v>180</v>
      </c>
      <c r="U156" s="22">
        <f t="shared" si="10"/>
        <v>1800</v>
      </c>
      <c r="V156" s="48"/>
      <c r="W156" s="48"/>
      <c r="X156" s="48"/>
      <c r="Y156" s="48"/>
      <c r="Z156" s="48"/>
      <c r="AA156" s="17">
        <v>8</v>
      </c>
      <c r="AB156" s="17">
        <v>20</v>
      </c>
      <c r="AC156" s="17">
        <v>5</v>
      </c>
      <c r="AD156" s="17">
        <v>9000</v>
      </c>
      <c r="AE156" s="17">
        <v>180</v>
      </c>
      <c r="AF156" s="27">
        <f t="shared" si="11"/>
        <v>1800</v>
      </c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9">
        <v>1</v>
      </c>
      <c r="CE156" s="49">
        <v>1</v>
      </c>
      <c r="CF156" s="49">
        <v>1</v>
      </c>
      <c r="CG156" s="49">
        <v>1</v>
      </c>
      <c r="CH156" s="49">
        <v>1</v>
      </c>
      <c r="CI156" s="17">
        <v>1</v>
      </c>
      <c r="CJ156" cm="1">
        <f t="array" ref="CJ156">_xlfn.IFS([1]original_ver!CH165="จากการเข้าร่วมกิจกรรมอบรม ที่จัดโดยโครงการเกษตรกรปราดเปรื่อง (Smart Farmer)",1,[1]original_ver!CH165="จากการเข้าร่วมกิจกรรมอบรม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ๆ",3,[1]original_ver!CH165="จากการเรียนรู้ผ่านประสบการณ์ของผู้อื่น ได้แก่ เพื่อนบ้าน พี่น้อง เพื่อน และญาติ เป็นต้น",4,[1]original_ver!CH165="ไม่ได้เข้าร่วมกิจกรรมอบรมหรือเรียนรู้ใด ๆ (ข้ามไปข้อ 33)",5)</f>
        <v>1</v>
      </c>
      <c r="CK156" s="15" cm="1">
        <f t="array" ref="CK156">_xlfn.IFS([1]original_ver!CJ165="ความรู้ทางการเกษตรและการใช้เทคโนโลยีสำหรับการผลิตในฟาร์ม",1,[1]original_ver!CJ165="การวางแผนและจัดการฟาร์ม เช่น การเก็บเกี่ยว การเงิน และการวางแผนทางการตลาด",2,[1]original_ver!CJ165="การเป็นผู้ประกอบการทางการเกษตร",3,[1]original_ver!CJ165="การเพิ่มมูลค่าผลผลิต และการแปรรูปผลผลิต (รวมถึงการพัฒนาคุณภาพผลผลิต)",4,[1]original_ver!CJ165="","")</f>
        <v>2</v>
      </c>
      <c r="CL156" s="17">
        <v>10</v>
      </c>
      <c r="CM156" s="17">
        <v>3</v>
      </c>
      <c r="CN156" s="15" cm="1">
        <f t="array" ref="CN156">_xlfn.IFS([1]original_ver!CN165="ความรู้ทางการเกษตรและการใช้เทคโนโลยีสำหรับการผลิตในฟาร์ม",1,[1]original_ver!CN165="การวางแผนและจัดการฟาร์ม เช่น การเก็บเกี่ยว การเงิน และการวางแผนทางการตลาด",2,[1]original_ver!CN165="การเป็นผู้ประกอบการทางการเกษตร",3,[1]original_ver!CN165="การเพิ่มมูลค่าผลผลิต และการแปรรูปผลผลิต (รวมถึงการพัฒนาคุณภาพผลผลิต)",4,[1]original_ver!CN165="","")</f>
        <v>4</v>
      </c>
      <c r="CO156" s="17">
        <v>2</v>
      </c>
      <c r="CP156" s="17">
        <v>1</v>
      </c>
      <c r="CQ156" s="15" cm="1">
        <f t="array" ref="CQ156">_xlfn.IFS([1]original_ver!CR165="ประยุกต์",1,[1]original_ver!CR165="ไม่ประยุกต์",0,[1]original_ver!CR165="","")</f>
        <v>1</v>
      </c>
      <c r="CR156" s="15" cm="1">
        <f t="array" ref="CR156">_xlfn.IFS([1]original_ver!CS165="ประยุกต์",1,[1]original_ver!CS165="ไม่ประยุกต์",0,[1]original_ver!CS165="","")</f>
        <v>1</v>
      </c>
      <c r="CS156" s="48"/>
      <c r="CT156" s="15" cm="1">
        <f t="array" ref="CT156">_xlfn.IFS([1]original_ver!CV165="ประยุกต์",1,[1]original_ver!CV165="ไม่ประยุกต์",0,[1]original_ver!CV165="","")</f>
        <v>1</v>
      </c>
      <c r="CU156" s="48"/>
      <c r="CV156" s="15" cm="1">
        <f t="array" ref="CV156">_xlfn.IFS([1]original_ver!CY165="ประยุกต์",1,[1]original_ver!CY165="ไม่ประยุกต์",0,[1]original_ver!CY165="","")</f>
        <v>1</v>
      </c>
      <c r="CW156" s="48"/>
      <c r="CX156" s="15" cm="1">
        <f t="array" ref="CX156">_xlfn.IFS([1]original_ver!DB165="ประยุกต์",1,[1]original_ver!DB165="ไม่ประยุกต์",0,[1]original_ver!DB165="","")</f>
        <v>1</v>
      </c>
      <c r="CY156" s="48"/>
      <c r="CZ156" s="48"/>
      <c r="DA156" s="48"/>
      <c r="DB156" s="48"/>
      <c r="DC156" s="48"/>
      <c r="DD156" s="48"/>
      <c r="DE156" s="48"/>
      <c r="DF156" s="17">
        <v>1</v>
      </c>
      <c r="DG156" s="17">
        <v>2</v>
      </c>
      <c r="DH156" s="17">
        <v>2</v>
      </c>
      <c r="DI156" s="17">
        <v>2</v>
      </c>
      <c r="DJ156" s="17">
        <v>3</v>
      </c>
      <c r="DK156" s="17">
        <v>2</v>
      </c>
      <c r="DL156" s="48"/>
      <c r="DM156" s="48"/>
      <c r="DN156" s="48"/>
      <c r="DO156" s="48"/>
      <c r="DP156" s="48"/>
      <c r="DQ156" s="48"/>
      <c r="DR156" s="49">
        <v>4.5999999999999996</v>
      </c>
      <c r="DS156" s="49">
        <v>4.666666666666667</v>
      </c>
      <c r="DT156" s="17">
        <v>5</v>
      </c>
      <c r="DU156" s="49">
        <v>4.8</v>
      </c>
      <c r="DV156" s="49">
        <v>4.333333333333333</v>
      </c>
      <c r="DW156" s="49">
        <v>4.75</v>
      </c>
      <c r="DX156" s="25">
        <v>5</v>
      </c>
      <c r="DY156" s="25">
        <v>5</v>
      </c>
      <c r="DZ156" s="25">
        <v>5</v>
      </c>
      <c r="EA156" s="25">
        <v>5</v>
      </c>
      <c r="EB156" s="25">
        <v>5</v>
      </c>
      <c r="EC156">
        <v>5</v>
      </c>
    </row>
    <row r="157" spans="1:133" hidden="1" x14ac:dyDescent="0.2">
      <c r="A157" s="15">
        <v>547</v>
      </c>
      <c r="B157" s="50" t="s">
        <v>724</v>
      </c>
      <c r="C157" cm="1">
        <f t="array" ref="C157">_xlfn.IFS([1]original_ver!D166="Participant",1,[1]original_ver!D166="Non-Participant",0,[1]original_ver!D166="","")</f>
        <v>1</v>
      </c>
      <c r="D157" s="15">
        <v>2</v>
      </c>
      <c r="E157" s="17" cm="1">
        <f t="array" ref="E157">_xlfn.IFS([1]original_ver!F166="ชาย",1,[1]original_ver!F166="หญิง",0,[1]original_ver!F166="","")</f>
        <v>1</v>
      </c>
      <c r="F157" s="15">
        <v>65</v>
      </c>
      <c r="G157" s="17" cm="1">
        <f t="array" ref="G157">_xlfn.IFS([1]original_ver!H166="ไม่มีการศึกษา",0,[1]original_ver!H166="ประถมศึกษา",1,[1]original_ver!H166="มัธยมศึกษาตอนต้น",2,[1]original_ver!H166="มัธยมศึกษาตอนปลาย",3,[1]original_ver!H166="อนุปริญญา (ปวช., ปวส., ฝึกหัดครู)",4,[1]original_ver!H166="ปริญญาตรี",5,[1]original_ver!H166="สูงกว่าปริญญาตรี",6,[1]original_ver!H166="","")</f>
        <v>5</v>
      </c>
      <c r="H157" s="17" cm="1">
        <f t="array" ref="H157">_xlfn.IFS([1]original_ver!I166="โสด",1,[1]original_ver!I166="สมรส/อยู่ด้วยกัน",2,[1]original_ver!I166="หย่าร้าง/แยกกันอยู่",3,[1]original_ver!I166="หม้าย",4,[1]original_ver!I166="","")</f>
        <v>2</v>
      </c>
      <c r="I157" s="15">
        <v>4</v>
      </c>
      <c r="J157" s="15">
        <v>40</v>
      </c>
      <c r="K157" s="17" cm="1">
        <f t="array" ref="K157">_xlfn.IFS([1]original_ver!L166="ใช่",1,[1]original_ver!L166="ไม่ใช่",0,[1]original_ver!L166="","")</f>
        <v>0</v>
      </c>
      <c r="L157" s="17" cm="1">
        <f t="array" ref="L157">_xlfn.IFS([1]original_ver!M166="กู้ยืม",1,[1]original_ver!M166="ไม่กู้ยืม",0,[1]original_ver!M166="","")</f>
        <v>1</v>
      </c>
      <c r="M157" s="17">
        <f t="shared" si="9"/>
        <v>1</v>
      </c>
      <c r="N157" s="23">
        <v>1080000</v>
      </c>
      <c r="O157" s="17" cm="1">
        <f t="array" ref="O157">_xlfn.IFS([1]original_ver!O166="ใช่",1,[1]original_ver!O166="ไม่ใช่",0,[1]original_ver!O166="","")</f>
        <v>1</v>
      </c>
      <c r="P157" s="17">
        <v>2</v>
      </c>
      <c r="Q157" s="17">
        <v>1</v>
      </c>
      <c r="R157" s="17">
        <v>10</v>
      </c>
      <c r="S157" s="17">
        <v>1200</v>
      </c>
      <c r="T157" s="17">
        <v>25</v>
      </c>
      <c r="U157" s="22">
        <f t="shared" si="10"/>
        <v>120</v>
      </c>
      <c r="V157" s="48"/>
      <c r="W157" s="48"/>
      <c r="X157" s="48"/>
      <c r="Y157" s="48"/>
      <c r="Z157" s="48"/>
      <c r="AA157" s="17">
        <v>2</v>
      </c>
      <c r="AB157" s="17">
        <v>1</v>
      </c>
      <c r="AC157" s="17">
        <v>10</v>
      </c>
      <c r="AD157" s="17">
        <v>1200</v>
      </c>
      <c r="AE157" s="17">
        <v>25</v>
      </c>
      <c r="AF157" s="27">
        <f t="shared" si="11"/>
        <v>120</v>
      </c>
      <c r="AG157" s="17">
        <v>1</v>
      </c>
      <c r="AH157" s="17">
        <v>2</v>
      </c>
      <c r="AI157" s="17">
        <v>1400</v>
      </c>
      <c r="AJ157" s="17">
        <v>25</v>
      </c>
      <c r="AK157" s="17"/>
      <c r="AL157" s="17">
        <v>7</v>
      </c>
      <c r="AM157" s="17">
        <v>1</v>
      </c>
      <c r="AN157" s="17">
        <v>6</v>
      </c>
      <c r="AO157" s="17">
        <v>2500</v>
      </c>
      <c r="AP157" s="17">
        <v>25</v>
      </c>
      <c r="AQ157" s="17"/>
      <c r="AR157" s="48"/>
      <c r="AS157" s="48"/>
      <c r="AT157" s="48"/>
      <c r="AU157" s="48"/>
      <c r="AV157" s="48"/>
      <c r="AW157" s="17">
        <v>7</v>
      </c>
      <c r="AX157" s="17">
        <v>1</v>
      </c>
      <c r="AY157" s="17">
        <v>6</v>
      </c>
      <c r="AZ157" s="17">
        <v>2500</v>
      </c>
      <c r="BA157" s="17">
        <v>25</v>
      </c>
      <c r="BB157" s="17"/>
      <c r="BC157" s="48"/>
      <c r="BD157" s="48"/>
      <c r="BE157" s="48"/>
      <c r="BF157" s="48"/>
      <c r="BG157" s="17"/>
      <c r="BH157" s="17">
        <v>7</v>
      </c>
      <c r="BI157" s="17">
        <v>1</v>
      </c>
      <c r="BJ157" s="17">
        <v>10</v>
      </c>
      <c r="BK157" s="17">
        <v>1000</v>
      </c>
      <c r="BL157" s="17">
        <v>10</v>
      </c>
      <c r="BM157" s="17"/>
      <c r="BN157" s="48"/>
      <c r="BO157" s="48"/>
      <c r="BP157" s="48"/>
      <c r="BQ157" s="48"/>
      <c r="BR157" s="48"/>
      <c r="BS157" s="17">
        <v>7</v>
      </c>
      <c r="BT157" s="17">
        <v>1</v>
      </c>
      <c r="BU157" s="17">
        <v>10</v>
      </c>
      <c r="BV157" s="17">
        <v>1000</v>
      </c>
      <c r="BW157" s="17">
        <v>10</v>
      </c>
      <c r="BX157" s="17"/>
      <c r="BY157" s="48"/>
      <c r="BZ157" s="48"/>
      <c r="CA157" s="48"/>
      <c r="CB157" s="48"/>
      <c r="CC157" s="17"/>
      <c r="CD157" s="49">
        <v>3.25</v>
      </c>
      <c r="CE157" s="49">
        <v>2.6666666666666665</v>
      </c>
      <c r="CF157" s="49">
        <v>2.3333333333333335</v>
      </c>
      <c r="CG157" s="49">
        <v>2</v>
      </c>
      <c r="CH157" s="49">
        <v>3</v>
      </c>
      <c r="CI157" s="17">
        <v>4</v>
      </c>
      <c r="CJ157" cm="1">
        <f t="array" ref="CJ157">_xlfn.IFS([1]original_ver!CH166="จากการเข้าร่วมกิจกรรมอบรม ที่จัดโดยโครงการเกษตรกรปราดเปรื่อง (Smart Farmer)",1,[1]original_ver!CH166="จากการเข้าร่วมกิจกรรมอบรม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ๆ",3,[1]original_ver!CH166="จากการเรียนรู้ผ่านประสบการณ์ของผู้อื่น ได้แก่ เพื่อนบ้าน พี่น้อง เพื่อน และญาติ เป็นต้น",4,[1]original_ver!CH166="ไม่ได้เข้าร่วมกิจกรรมอบรมหรือเรียนรู้ใด ๆ (ข้ามไปข้อ 33)",5)</f>
        <v>5</v>
      </c>
      <c r="CK157" s="15" t="str" cm="1">
        <f t="array" ref="CK157">_xlfn.IFS([1]original_ver!CJ166="ความรู้ทางการเกษตรและการใช้เทคโนโลยีสำหรับการผลิตในฟาร์ม",1,[1]original_ver!CJ166="การวางแผนและจัดการฟาร์ม เช่น การเก็บเกี่ยว การเงิน และการวางแผนทางการตลาด",2,[1]original_ver!CJ166="การเป็นผู้ประกอบการทางการเกษตร",3,[1]original_ver!CJ166="การเพิ่มมูลค่าผลผลิต และการแปรรูปผลผลิต (รวมถึงการพัฒนาคุณภาพผลผลิต)",4,[1]original_ver!CJ166="","")</f>
        <v/>
      </c>
      <c r="CL157" s="48"/>
      <c r="CM157" s="48"/>
      <c r="CN157" s="15" t="str" cm="1">
        <f t="array" ref="CN157">_xlfn.IFS([1]original_ver!CN166="ความรู้ทางการเกษตรและการใช้เทคโนโลยีสำหรับการผลิตในฟาร์ม",1,[1]original_ver!CN166="การวางแผนและจัดการฟาร์ม เช่น การเก็บเกี่ยว การเงิน และการวางแผนทางการตลาด",2,[1]original_ver!CN166="การเป็นผู้ประกอบการทางการเกษตร",3,[1]original_ver!CN166="การเพิ่มมูลค่าผลผลิต และการแปรรูปผลผลิต (รวมถึงการพัฒนาคุณภาพผลผลิต)",4,[1]original_ver!CN166="","")</f>
        <v/>
      </c>
      <c r="CO157" s="48"/>
      <c r="CP157" s="48"/>
      <c r="CQ157" s="15" t="str" cm="1">
        <f t="array" ref="CQ157">_xlfn.IFS([1]original_ver!CR166="ประยุกต์",1,[1]original_ver!CR166="ไม่ประยุกต์",0,[1]original_ver!CR166="","")</f>
        <v/>
      </c>
      <c r="CR157" s="15" t="str" cm="1">
        <f t="array" ref="CR157">_xlfn.IFS([1]original_ver!CS166="ประยุกต์",1,[1]original_ver!CS166="ไม่ประยุกต์",0,[1]original_ver!CS166="","")</f>
        <v/>
      </c>
      <c r="CS157" s="48"/>
      <c r="CT157" s="15" t="str" cm="1">
        <f t="array" ref="CT157">_xlfn.IFS([1]original_ver!CV166="ประยุกต์",1,[1]original_ver!CV166="ไม่ประยุกต์",0,[1]original_ver!CV166="","")</f>
        <v/>
      </c>
      <c r="CU157" s="48"/>
      <c r="CV157" s="15" t="str" cm="1">
        <f t="array" ref="CV157">_xlfn.IFS([1]original_ver!CY166="ประยุกต์",1,[1]original_ver!CY166="ไม่ประยุกต์",0,[1]original_ver!CY166="","")</f>
        <v/>
      </c>
      <c r="CW157" s="48"/>
      <c r="CX157" s="15" t="str" cm="1">
        <f t="array" ref="CX157">_xlfn.IFS([1]original_ver!DB166="ประยุกต์",1,[1]original_ver!DB166="ไม่ประยุกต์",0,[1]original_ver!DB166="","")</f>
        <v/>
      </c>
      <c r="CY157" s="48"/>
      <c r="CZ157" s="48">
        <v>0</v>
      </c>
      <c r="DA157" s="48">
        <v>0</v>
      </c>
      <c r="DB157" s="48">
        <v>0</v>
      </c>
      <c r="DC157" s="48">
        <v>0</v>
      </c>
      <c r="DD157" s="48">
        <v>0</v>
      </c>
      <c r="DE157" s="48">
        <v>0</v>
      </c>
      <c r="DF157" s="17">
        <v>2</v>
      </c>
      <c r="DG157" s="17">
        <v>3</v>
      </c>
      <c r="DH157" s="48"/>
      <c r="DI157" s="48"/>
      <c r="DJ157" s="17">
        <v>1</v>
      </c>
      <c r="DK157" s="17">
        <v>3</v>
      </c>
      <c r="DL157" s="17">
        <v>3</v>
      </c>
      <c r="DM157" s="17">
        <v>3</v>
      </c>
      <c r="DN157" s="48"/>
      <c r="DO157" s="48"/>
      <c r="DP157" s="48"/>
      <c r="DQ157" s="48"/>
      <c r="DR157" s="49">
        <v>3.2</v>
      </c>
      <c r="DS157" s="49">
        <v>3.5</v>
      </c>
      <c r="DT157" s="17">
        <v>4</v>
      </c>
      <c r="DU157" s="49">
        <v>4</v>
      </c>
      <c r="DV157" s="49">
        <v>4</v>
      </c>
      <c r="DW157" s="49">
        <v>2.5</v>
      </c>
      <c r="DX157" s="25">
        <v>3.2</v>
      </c>
      <c r="DY157" s="25">
        <v>3.3333333333333335</v>
      </c>
      <c r="DZ157" s="25">
        <v>4.25</v>
      </c>
      <c r="EA157" s="25">
        <v>4</v>
      </c>
      <c r="EB157" s="25">
        <v>4</v>
      </c>
      <c r="EC157">
        <v>3.5</v>
      </c>
    </row>
    <row r="158" spans="1:133" hidden="1" x14ac:dyDescent="0.2">
      <c r="A158" s="15">
        <v>548</v>
      </c>
      <c r="B158" s="50" t="s">
        <v>725</v>
      </c>
      <c r="C158" cm="1">
        <f t="array" ref="C158">_xlfn.IFS([1]original_ver!D167="Participant",1,[1]original_ver!D167="Non-Participant",0,[1]original_ver!D167="","")</f>
        <v>1</v>
      </c>
      <c r="D158" s="15">
        <v>2</v>
      </c>
      <c r="E158" s="17" cm="1">
        <f t="array" ref="E158">_xlfn.IFS([1]original_ver!F167="ชาย",1,[1]original_ver!F167="หญิง",0,[1]original_ver!F167="","")</f>
        <v>0</v>
      </c>
      <c r="F158" s="15">
        <v>43</v>
      </c>
      <c r="G158" s="17" cm="1">
        <f t="array" ref="G158">_xlfn.IFS([1]original_ver!H167="ไม่มีการศึกษา",0,[1]original_ver!H167="ประถมศึกษา",1,[1]original_ver!H167="มัธยมศึกษาตอนต้น",2,[1]original_ver!H167="มัธยมศึกษาตอนปลาย",3,[1]original_ver!H167="อนุปริญญา (ปวช., ปวส., ฝึกหัดครู)",4,[1]original_ver!H167="ปริญญาตรี",5,[1]original_ver!H167="สูงกว่าปริญญาตรี",6,[1]original_ver!H167="","")</f>
        <v>5</v>
      </c>
      <c r="H158" s="17" cm="1">
        <f t="array" ref="H158">_xlfn.IFS([1]original_ver!I167="โสด",1,[1]original_ver!I167="สมรส/อยู่ด้วยกัน",2,[1]original_ver!I167="หย่าร้าง/แยกกันอยู่",3,[1]original_ver!I167="หม้าย",4,[1]original_ver!I167="","")</f>
        <v>2</v>
      </c>
      <c r="I158" s="15">
        <v>5</v>
      </c>
      <c r="J158" s="15">
        <v>7</v>
      </c>
      <c r="K158" s="17" cm="1">
        <f t="array" ref="K158">_xlfn.IFS([1]original_ver!L167="ใช่",1,[1]original_ver!L167="ไม่ใช่",0,[1]original_ver!L167="","")</f>
        <v>0</v>
      </c>
      <c r="L158" s="17" cm="1">
        <f t="array" ref="L158">_xlfn.IFS([1]original_ver!M167="กู้ยืม",1,[1]original_ver!M167="ไม่กู้ยืม",0,[1]original_ver!M167="","")</f>
        <v>1</v>
      </c>
      <c r="M158" s="17">
        <f t="shared" si="9"/>
        <v>1</v>
      </c>
      <c r="N158" s="23">
        <v>480000</v>
      </c>
      <c r="O158" s="17" cm="1">
        <f t="array" ref="O158">_xlfn.IFS([1]original_ver!O167="ใช่",1,[1]original_ver!O167="ไม่ใช่",0,[1]original_ver!O167="","")</f>
        <v>1</v>
      </c>
      <c r="P158" s="17">
        <v>8</v>
      </c>
      <c r="Q158" s="17">
        <v>2</v>
      </c>
      <c r="R158" s="17">
        <v>0.18</v>
      </c>
      <c r="S158" s="17">
        <v>60</v>
      </c>
      <c r="T158" s="17">
        <v>90</v>
      </c>
      <c r="U158" s="22">
        <f t="shared" si="10"/>
        <v>333.33333333333337</v>
      </c>
      <c r="V158" s="48"/>
      <c r="W158" s="48"/>
      <c r="X158" s="48"/>
      <c r="Y158" s="48"/>
      <c r="Z158" s="48"/>
      <c r="AA158" s="17">
        <v>8</v>
      </c>
      <c r="AB158" s="17">
        <v>2</v>
      </c>
      <c r="AC158" s="17">
        <v>0.18</v>
      </c>
      <c r="AD158" s="17">
        <v>60</v>
      </c>
      <c r="AE158" s="17">
        <v>90</v>
      </c>
      <c r="AF158" s="27">
        <f t="shared" si="11"/>
        <v>333.33333333333337</v>
      </c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9">
        <v>1.5</v>
      </c>
      <c r="CE158" s="49">
        <v>2</v>
      </c>
      <c r="CF158" s="49">
        <v>1.6666666666666667</v>
      </c>
      <c r="CG158" s="49">
        <v>1</v>
      </c>
      <c r="CH158" s="49">
        <v>1.5</v>
      </c>
      <c r="CI158" s="17">
        <v>4</v>
      </c>
      <c r="CJ158" cm="1">
        <f t="array" ref="CJ158">_xlfn.IFS([1]original_ver!CH167="จากการเข้าร่วมกิจกรรมอบรม ที่จัดโดยโครงการเกษตรกรปราดเปรื่อง (Smart Farmer)",1,[1]original_ver!CH167="จากการเข้าร่วมกิจกรรมอบรม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ๆ",3,[1]original_ver!CH167="จากการเรียนรู้ผ่านประสบการณ์ของผู้อื่น ได้แก่ เพื่อนบ้าน พี่น้อง เพื่อน และญาติ เป็นต้น",4,[1]original_ver!CH167="ไม่ได้เข้าร่วมกิจกรรมอบรมหรือเรียนรู้ใด ๆ (ข้ามไปข้อ 33)",5)</f>
        <v>1</v>
      </c>
      <c r="CK158" s="15" cm="1">
        <f t="array" ref="CK158">_xlfn.IFS([1]original_ver!CJ167="ความรู้ทางการเกษตรและการใช้เทคโนโลยีสำหรับการผลิตในฟาร์ม",1,[1]original_ver!CJ167="การวางแผนและจัดการฟาร์ม เช่น การเก็บเกี่ยว การเงิน และการวางแผนทางการตลาด",2,[1]original_ver!CJ167="การเป็นผู้ประกอบการทางการเกษตร",3,[1]original_ver!CJ167="การเพิ่มมูลค่าผลผลิต และการแปรรูปผลผลิต (รวมถึงการพัฒนาคุณภาพผลผลิต)",4,[1]original_ver!CJ167="","")</f>
        <v>1</v>
      </c>
      <c r="CL158" s="17">
        <v>10</v>
      </c>
      <c r="CM158" s="17">
        <v>2</v>
      </c>
      <c r="CN158" s="15" cm="1">
        <f t="array" ref="CN158">_xlfn.IFS([1]original_ver!CN167="ความรู้ทางการเกษตรและการใช้เทคโนโลยีสำหรับการผลิตในฟาร์ม",1,[1]original_ver!CN167="การวางแผนและจัดการฟาร์ม เช่น การเก็บเกี่ยว การเงิน และการวางแผนทางการตลาด",2,[1]original_ver!CN167="การเป็นผู้ประกอบการทางการเกษตร",3,[1]original_ver!CN167="การเพิ่มมูลค่าผลผลิต และการแปรรูปผลผลิต (รวมถึงการพัฒนาคุณภาพผลผลิต)",4,[1]original_ver!CN167="","")</f>
        <v>4</v>
      </c>
      <c r="CO158" s="17">
        <v>1</v>
      </c>
      <c r="CP158" s="17">
        <v>1</v>
      </c>
      <c r="CQ158" s="15" cm="1">
        <f t="array" ref="CQ158">_xlfn.IFS([1]original_ver!CR167="ประยุกต์",1,[1]original_ver!CR167="ไม่ประยุกต์",0,[1]original_ver!CR167="","")</f>
        <v>1</v>
      </c>
      <c r="CR158" s="15" cm="1">
        <f t="array" ref="CR158">_xlfn.IFS([1]original_ver!CS167="ประยุกต์",1,[1]original_ver!CS167="ไม่ประยุกต์",0,[1]original_ver!CS167="","")</f>
        <v>1</v>
      </c>
      <c r="CS158" s="48"/>
      <c r="CT158" s="15" cm="1">
        <f t="array" ref="CT158">_xlfn.IFS([1]original_ver!CV167="ประยุกต์",1,[1]original_ver!CV167="ไม่ประยุกต์",0,[1]original_ver!CV167="","")</f>
        <v>1</v>
      </c>
      <c r="CU158" s="48"/>
      <c r="CV158" s="15" cm="1">
        <f t="array" ref="CV158">_xlfn.IFS([1]original_ver!CY167="ประยุกต์",1,[1]original_ver!CY167="ไม่ประยุกต์",0,[1]original_ver!CY167="","")</f>
        <v>1</v>
      </c>
      <c r="CW158" s="48"/>
      <c r="CX158" s="15" cm="1">
        <f t="array" ref="CX158">_xlfn.IFS([1]original_ver!DB167="ประยุกต์",1,[1]original_ver!DB167="ไม่ประยุกต์",0,[1]original_ver!DB167="","")</f>
        <v>1</v>
      </c>
      <c r="CY158" s="48"/>
      <c r="CZ158" s="48"/>
      <c r="DA158" s="48"/>
      <c r="DB158" s="48"/>
      <c r="DC158" s="48"/>
      <c r="DD158" s="48"/>
      <c r="DE158" s="48"/>
      <c r="DF158" s="17">
        <v>3</v>
      </c>
      <c r="DG158" s="17">
        <v>3</v>
      </c>
      <c r="DH158" s="48"/>
      <c r="DI158" s="48"/>
      <c r="DJ158" s="17">
        <v>1</v>
      </c>
      <c r="DK158" s="17">
        <v>2</v>
      </c>
      <c r="DL158" s="17">
        <v>2</v>
      </c>
      <c r="DM158" s="17">
        <v>3</v>
      </c>
      <c r="DN158" s="48"/>
      <c r="DO158" s="48"/>
      <c r="DP158" s="48"/>
      <c r="DQ158" s="48"/>
      <c r="DR158" s="49">
        <v>3.6</v>
      </c>
      <c r="DS158" s="49">
        <v>3</v>
      </c>
      <c r="DT158" s="17">
        <v>3</v>
      </c>
      <c r="DU158" s="49">
        <v>3</v>
      </c>
      <c r="DV158" s="49">
        <v>3</v>
      </c>
      <c r="DW158" s="49">
        <v>3</v>
      </c>
      <c r="DX158" s="25">
        <v>4</v>
      </c>
      <c r="DY158" s="25">
        <v>4</v>
      </c>
      <c r="DZ158" s="25">
        <v>4.75</v>
      </c>
      <c r="EA158" s="25">
        <v>4</v>
      </c>
      <c r="EB158" s="25">
        <v>5</v>
      </c>
      <c r="EC158">
        <v>5</v>
      </c>
    </row>
    <row r="159" spans="1:133" hidden="1" x14ac:dyDescent="0.2">
      <c r="A159" s="15">
        <v>549</v>
      </c>
      <c r="B159" s="47" t="s">
        <v>726</v>
      </c>
      <c r="C159" cm="1">
        <f t="array" ref="C159">_xlfn.IFS([1]original_ver!D168="Participant",1,[1]original_ver!D168="Non-Participant",0,[1]original_ver!D168="","")</f>
        <v>1</v>
      </c>
      <c r="D159" s="15">
        <v>2</v>
      </c>
      <c r="E159" s="17" cm="1">
        <f t="array" ref="E159">_xlfn.IFS([1]original_ver!F168="ชาย",1,[1]original_ver!F168="หญิง",0,[1]original_ver!F168="","")</f>
        <v>1</v>
      </c>
      <c r="F159" s="15">
        <v>61</v>
      </c>
      <c r="G159" s="17" cm="1">
        <f t="array" ref="G159">_xlfn.IFS([1]original_ver!H168="ไม่มีการศึกษา",0,[1]original_ver!H168="ประถมศึกษา",1,[1]original_ver!H168="มัธยมศึกษาตอนต้น",2,[1]original_ver!H168="มัธยมศึกษาตอนปลาย",3,[1]original_ver!H168="อนุปริญญา (ปวช., ปวส., ฝึกหัดครู)",4,[1]original_ver!H168="ปริญญาตรี",5,[1]original_ver!H168="สูงกว่าปริญญาตรี",6,[1]original_ver!H168="","")</f>
        <v>1</v>
      </c>
      <c r="H159" s="17" cm="1">
        <f t="array" ref="H159">_xlfn.IFS([1]original_ver!I168="โสด",1,[1]original_ver!I168="สมรส/อยู่ด้วยกัน",2,[1]original_ver!I168="หย่าร้าง/แยกกันอยู่",3,[1]original_ver!I168="หม้าย",4,[1]original_ver!I168="","")</f>
        <v>2</v>
      </c>
      <c r="I159" s="15">
        <v>5</v>
      </c>
      <c r="J159" s="15">
        <v>6</v>
      </c>
      <c r="K159" s="17" cm="1">
        <f t="array" ref="K159">_xlfn.IFS([1]original_ver!L168="ใช่",1,[1]original_ver!L168="ไม่ใช่",0,[1]original_ver!L168="","")</f>
        <v>0</v>
      </c>
      <c r="L159" s="17" cm="1">
        <f t="array" ref="L159">_xlfn.IFS([1]original_ver!M168="กู้ยืม",1,[1]original_ver!M168="ไม่กู้ยืม",0,[1]original_ver!M168="","")</f>
        <v>0</v>
      </c>
      <c r="M159" s="17">
        <f t="shared" si="9"/>
        <v>1</v>
      </c>
      <c r="N159" s="23">
        <v>200000</v>
      </c>
      <c r="O159" s="17" cm="1">
        <f t="array" ref="O159">_xlfn.IFS([1]original_ver!O168="ใช่",1,[1]original_ver!O168="ไม่ใช่",0,[1]original_ver!O168="","")</f>
        <v>1</v>
      </c>
      <c r="P159" s="17">
        <v>7</v>
      </c>
      <c r="Q159" s="17">
        <v>1</v>
      </c>
      <c r="R159" s="17">
        <v>3</v>
      </c>
      <c r="S159" s="17">
        <v>1000</v>
      </c>
      <c r="T159" s="17">
        <v>40</v>
      </c>
      <c r="U159" s="22">
        <f t="shared" si="10"/>
        <v>333.33333333333331</v>
      </c>
      <c r="V159" s="48"/>
      <c r="W159" s="48"/>
      <c r="X159" s="48"/>
      <c r="Y159" s="48"/>
      <c r="Z159" s="48"/>
      <c r="AA159" s="17">
        <v>7</v>
      </c>
      <c r="AB159" s="17">
        <v>1</v>
      </c>
      <c r="AC159" s="17">
        <v>3</v>
      </c>
      <c r="AD159" s="17">
        <v>1000</v>
      </c>
      <c r="AE159" s="17">
        <v>50</v>
      </c>
      <c r="AF159" s="27">
        <f t="shared" si="11"/>
        <v>333.33333333333331</v>
      </c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9">
        <v>1</v>
      </c>
      <c r="CE159" s="49">
        <v>1</v>
      </c>
      <c r="CF159" s="49">
        <v>1</v>
      </c>
      <c r="CG159" s="49">
        <v>1</v>
      </c>
      <c r="CH159" s="49">
        <v>1</v>
      </c>
      <c r="CI159" s="17">
        <v>1</v>
      </c>
      <c r="CJ159" cm="1">
        <f t="array" ref="CJ159">_xlfn.IFS([1]original_ver!CH168="จากการเข้าร่วมกิจกรรมอบรม ที่จัดโดยโครงการเกษตรกรปราดเปรื่อง (Smart Farmer)",1,[1]original_ver!CH168="จากการเข้าร่วมกิจกรรมอบรม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ๆ",3,[1]original_ver!CH168="จากการเรียนรู้ผ่านประสบการณ์ของผู้อื่น ได้แก่ เพื่อนบ้าน พี่น้อง เพื่อน และญาติ เป็นต้น",4,[1]original_ver!CH168="ไม่ได้เข้าร่วมกิจกรรมอบรมหรือเรียนรู้ใด ๆ (ข้ามไปข้อ 33)",5)</f>
        <v>2</v>
      </c>
      <c r="CK159" s="15" cm="1">
        <f t="array" ref="CK159">_xlfn.IFS([1]original_ver!CJ168="ความรู้ทางการเกษตรและการใช้เทคโนโลยีสำหรับการผลิตในฟาร์ม",1,[1]original_ver!CJ168="การวางแผนและจัดการฟาร์ม เช่น การเก็บเกี่ยว การเงิน และการวางแผนทางการตลาด",2,[1]original_ver!CJ168="การเป็นผู้ประกอบการทางการเกษตร",3,[1]original_ver!CJ168="การเพิ่มมูลค่าผลผลิต และการแปรรูปผลผลิต (รวมถึงการพัฒนาคุณภาพผลผลิต)",4,[1]original_ver!CJ168="","")</f>
        <v>2</v>
      </c>
      <c r="CL159" s="17">
        <v>15</v>
      </c>
      <c r="CM159" s="17">
        <v>3</v>
      </c>
      <c r="CN159" s="15" cm="1">
        <f t="array" ref="CN159">_xlfn.IFS([1]original_ver!CN168="ความรู้ทางการเกษตรและการใช้เทคโนโลยีสำหรับการผลิตในฟาร์ม",1,[1]original_ver!CN168="การวางแผนและจัดการฟาร์ม เช่น การเก็บเกี่ยว การเงิน และการวางแผนทางการตลาด",2,[1]original_ver!CN168="การเป็นผู้ประกอบการทางการเกษตร",3,[1]original_ver!CN168="การเพิ่มมูลค่าผลผลิต และการแปรรูปผลผลิต (รวมถึงการพัฒนาคุณภาพผลผลิต)",4,[1]original_ver!CN168="","")</f>
        <v>4</v>
      </c>
      <c r="CO159" s="17">
        <v>1</v>
      </c>
      <c r="CP159" s="17">
        <v>1</v>
      </c>
      <c r="CQ159" s="15" cm="1">
        <f t="array" ref="CQ159">_xlfn.IFS([1]original_ver!CR168="ประยุกต์",1,[1]original_ver!CR168="ไม่ประยุกต์",0,[1]original_ver!CR168="","")</f>
        <v>1</v>
      </c>
      <c r="CR159" s="15" cm="1">
        <f t="array" ref="CR159">_xlfn.IFS([1]original_ver!CS168="ประยุกต์",1,[1]original_ver!CS168="ไม่ประยุกต์",0,[1]original_ver!CS168="","")</f>
        <v>1</v>
      </c>
      <c r="CS159" s="48"/>
      <c r="CT159" s="15" cm="1">
        <f t="array" ref="CT159">_xlfn.IFS([1]original_ver!CV168="ประยุกต์",1,[1]original_ver!CV168="ไม่ประยุกต์",0,[1]original_ver!CV168="","")</f>
        <v>1</v>
      </c>
      <c r="CU159" s="48"/>
      <c r="CV159" s="15" cm="1">
        <f t="array" ref="CV159">_xlfn.IFS([1]original_ver!CY168="ประยุกต์",1,[1]original_ver!CY168="ไม่ประยุกต์",0,[1]original_ver!CY168="","")</f>
        <v>1</v>
      </c>
      <c r="CW159" s="48"/>
      <c r="CX159" s="15" cm="1">
        <f t="array" ref="CX159">_xlfn.IFS([1]original_ver!DB168="ประยุกต์",1,[1]original_ver!DB168="ไม่ประยุกต์",0,[1]original_ver!DB168="","")</f>
        <v>1</v>
      </c>
      <c r="CY159" s="48"/>
      <c r="CZ159" s="48"/>
      <c r="DA159" s="48"/>
      <c r="DB159" s="48"/>
      <c r="DC159" s="48"/>
      <c r="DD159" s="48"/>
      <c r="DE159" s="48"/>
      <c r="DF159" s="17">
        <v>2</v>
      </c>
      <c r="DG159" s="17">
        <v>3</v>
      </c>
      <c r="DH159" s="17">
        <v>1</v>
      </c>
      <c r="DI159" s="17">
        <v>3</v>
      </c>
      <c r="DJ159" s="48"/>
      <c r="DK159" s="48"/>
      <c r="DL159" s="17">
        <v>3</v>
      </c>
      <c r="DM159" s="17">
        <v>3</v>
      </c>
      <c r="DN159" s="48"/>
      <c r="DO159" s="48"/>
      <c r="DP159" s="48"/>
      <c r="DQ159" s="48"/>
      <c r="DR159" s="49">
        <v>5</v>
      </c>
      <c r="DS159" s="49">
        <v>5</v>
      </c>
      <c r="DT159" s="17">
        <v>5</v>
      </c>
      <c r="DU159" s="49">
        <v>5</v>
      </c>
      <c r="DV159" s="49">
        <v>5</v>
      </c>
      <c r="DW159" s="49">
        <v>5</v>
      </c>
      <c r="DX159" s="25">
        <v>5</v>
      </c>
      <c r="DY159" s="25">
        <v>5</v>
      </c>
      <c r="DZ159" s="25">
        <v>5</v>
      </c>
      <c r="EA159" s="25">
        <v>5</v>
      </c>
      <c r="EB159" s="25">
        <v>5</v>
      </c>
      <c r="EC159">
        <v>5</v>
      </c>
    </row>
    <row r="160" spans="1:133" hidden="1" x14ac:dyDescent="0.2">
      <c r="A160" s="15">
        <v>550</v>
      </c>
      <c r="B160" s="47" t="s">
        <v>727</v>
      </c>
      <c r="C160" cm="1">
        <f t="array" ref="C160">_xlfn.IFS([1]original_ver!D169="Participant",1,[1]original_ver!D169="Non-Participant",0,[1]original_ver!D169="","")</f>
        <v>1</v>
      </c>
      <c r="D160" s="15">
        <v>2</v>
      </c>
      <c r="E160" s="17" cm="1">
        <f t="array" ref="E160">_xlfn.IFS([1]original_ver!F169="ชาย",1,[1]original_ver!F169="หญิง",0,[1]original_ver!F169="","")</f>
        <v>0</v>
      </c>
      <c r="F160" s="15">
        <v>48</v>
      </c>
      <c r="G160" s="17" cm="1">
        <f t="array" ref="G160">_xlfn.IFS([1]original_ver!H169="ไม่มีการศึกษา",0,[1]original_ver!H169="ประถมศึกษา",1,[1]original_ver!H169="มัธยมศึกษาตอนต้น",2,[1]original_ver!H169="มัธยมศึกษาตอนปลาย",3,[1]original_ver!H169="อนุปริญญา (ปวช., ปวส., ฝึกหัดครู)",4,[1]original_ver!H169="ปริญญาตรี",5,[1]original_ver!H169="สูงกว่าปริญญาตรี",6,[1]original_ver!H169="","")</f>
        <v>3</v>
      </c>
      <c r="H160" s="17" cm="1">
        <f t="array" ref="H160">_xlfn.IFS([1]original_ver!I169="โสด",1,[1]original_ver!I169="สมรส/อยู่ด้วยกัน",2,[1]original_ver!I169="หย่าร้าง/แยกกันอยู่",3,[1]original_ver!I169="หม้าย",4,[1]original_ver!I169="","")</f>
        <v>2</v>
      </c>
      <c r="I160" s="15">
        <v>5</v>
      </c>
      <c r="J160" s="15">
        <v>20</v>
      </c>
      <c r="K160" s="17" cm="1">
        <f t="array" ref="K160">_xlfn.IFS([1]original_ver!L169="ใช่",1,[1]original_ver!L169="ไม่ใช่",0,[1]original_ver!L169="","")</f>
        <v>0</v>
      </c>
      <c r="L160" s="17" cm="1">
        <f t="array" ref="L160">_xlfn.IFS([1]original_ver!M169="กู้ยืม",1,[1]original_ver!M169="ไม่กู้ยืม",0,[1]original_ver!M169="","")</f>
        <v>1</v>
      </c>
      <c r="M160" s="17">
        <f t="shared" si="9"/>
        <v>1</v>
      </c>
      <c r="N160" s="23">
        <v>180000</v>
      </c>
      <c r="O160" s="17" cm="1">
        <f t="array" ref="O160">_xlfn.IFS([1]original_ver!O169="ใช่",1,[1]original_ver!O169="ไม่ใช่",0,[1]original_ver!O169="","")</f>
        <v>1</v>
      </c>
      <c r="P160" s="17">
        <v>1</v>
      </c>
      <c r="Q160" s="17">
        <v>1</v>
      </c>
      <c r="R160" s="17">
        <v>17</v>
      </c>
      <c r="S160" s="17">
        <v>10000</v>
      </c>
      <c r="T160" s="53">
        <v>9</v>
      </c>
      <c r="U160" s="20">
        <f t="shared" si="10"/>
        <v>588.23529411764707</v>
      </c>
      <c r="V160" s="48"/>
      <c r="W160" s="48"/>
      <c r="X160" s="48"/>
      <c r="Y160" s="48"/>
      <c r="Z160" s="48"/>
      <c r="AA160" s="17">
        <v>1</v>
      </c>
      <c r="AB160" s="17">
        <v>1</v>
      </c>
      <c r="AC160" s="17">
        <v>17</v>
      </c>
      <c r="AD160" s="17">
        <v>10000</v>
      </c>
      <c r="AE160" s="18">
        <v>9</v>
      </c>
      <c r="AF160" s="27">
        <f t="shared" si="11"/>
        <v>588.23529411764707</v>
      </c>
      <c r="AG160" s="48"/>
      <c r="AH160" s="48"/>
      <c r="AI160" s="48"/>
      <c r="AJ160" s="48"/>
      <c r="AK160" s="48"/>
      <c r="AL160" s="17">
        <v>9</v>
      </c>
      <c r="AM160" s="17">
        <v>1</v>
      </c>
      <c r="AN160" s="17">
        <v>8</v>
      </c>
      <c r="AO160" s="17">
        <v>2000</v>
      </c>
      <c r="AP160" s="17">
        <v>140</v>
      </c>
      <c r="AQ160" s="17"/>
      <c r="AR160" s="48"/>
      <c r="AS160" s="48"/>
      <c r="AT160" s="48"/>
      <c r="AU160" s="48"/>
      <c r="AV160" s="48"/>
      <c r="AW160" s="17">
        <v>9</v>
      </c>
      <c r="AX160" s="17">
        <v>1</v>
      </c>
      <c r="AY160" s="17">
        <v>8</v>
      </c>
      <c r="AZ160" s="17">
        <v>2000</v>
      </c>
      <c r="BA160" s="17">
        <v>140</v>
      </c>
      <c r="BB160" s="17"/>
      <c r="BC160" s="48"/>
      <c r="BD160" s="48"/>
      <c r="BE160" s="48"/>
      <c r="BF160" s="48"/>
      <c r="BG160" s="48"/>
      <c r="BH160" s="17">
        <v>8</v>
      </c>
      <c r="BI160" s="17">
        <v>12</v>
      </c>
      <c r="BJ160" s="17">
        <v>0.25</v>
      </c>
      <c r="BK160" s="17">
        <v>100</v>
      </c>
      <c r="BL160" s="17">
        <v>10</v>
      </c>
      <c r="BM160" s="17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17"/>
      <c r="BY160" s="48"/>
      <c r="BZ160" s="48"/>
      <c r="CA160" s="48"/>
      <c r="CB160" s="48"/>
      <c r="CC160" s="48"/>
      <c r="CD160" s="49">
        <v>3</v>
      </c>
      <c r="CE160" s="49">
        <v>3.3333333333333335</v>
      </c>
      <c r="CF160" s="49">
        <v>3</v>
      </c>
      <c r="CG160" s="49">
        <v>2.5</v>
      </c>
      <c r="CH160" s="49">
        <v>4.5</v>
      </c>
      <c r="CI160" s="17">
        <v>2</v>
      </c>
      <c r="CJ160" cm="1">
        <f t="array" ref="CJ160">_xlfn.IFS([1]original_ver!CH169="จากการเข้าร่วมกิจกรรมอบรม ที่จัดโดยโครงการเกษตรกรปราดเปรื่อง (Smart Farmer)",1,[1]original_ver!CH169="จากการเข้าร่วมกิจกรรมอบรม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ๆ",3,[1]original_ver!CH169="จากการเรียนรู้ผ่านประสบการณ์ของผู้อื่น ได้แก่ เพื่อนบ้าน พี่น้อง เพื่อน และญาติ เป็นต้น",4,[1]original_ver!CH169="ไม่ได้เข้าร่วมกิจกรรมอบรมหรือเรียนรู้ใด ๆ (ข้ามไปข้อ 33)",5)</f>
        <v>1</v>
      </c>
      <c r="CK160" s="15" cm="1">
        <f t="array" ref="CK160">_xlfn.IFS([1]original_ver!CJ169="ความรู้ทางการเกษตรและการใช้เทคโนโลยีสำหรับการผลิตในฟาร์ม",1,[1]original_ver!CJ169="การวางแผนและจัดการฟาร์ม เช่น การเก็บเกี่ยว การเงิน และการวางแผนทางการตลาด",2,[1]original_ver!CJ169="การเป็นผู้ประกอบการทางการเกษตร",3,[1]original_ver!CJ169="การเพิ่มมูลค่าผลผลิต และการแปรรูปผลผลิต (รวมถึงการพัฒนาคุณภาพผลผลิต)",4,[1]original_ver!CJ169="","")</f>
        <v>2</v>
      </c>
      <c r="CL160" s="17">
        <v>15</v>
      </c>
      <c r="CM160" s="17">
        <v>2</v>
      </c>
      <c r="CN160" s="15" cm="1">
        <f t="array" ref="CN160">_xlfn.IFS([1]original_ver!CN169="ความรู้ทางการเกษตรและการใช้เทคโนโลยีสำหรับการผลิตในฟาร์ม",1,[1]original_ver!CN169="การวางแผนและจัดการฟาร์ม เช่น การเก็บเกี่ยว การเงิน และการวางแผนทางการตลาด",2,[1]original_ver!CN169="การเป็นผู้ประกอบการทางการเกษตร",3,[1]original_ver!CN169="การเพิ่มมูลค่าผลผลิต และการแปรรูปผลผลิต (รวมถึงการพัฒนาคุณภาพผลผลิต)",4,[1]original_ver!CN169="","")</f>
        <v>3</v>
      </c>
      <c r="CO160" s="17">
        <v>2</v>
      </c>
      <c r="CP160" s="17">
        <v>1</v>
      </c>
      <c r="CQ160" s="15" cm="1">
        <f t="array" ref="CQ160">_xlfn.IFS([1]original_ver!CR169="ประยุกต์",1,[1]original_ver!CR169="ไม่ประยุกต์",0,[1]original_ver!CR169="","")</f>
        <v>1</v>
      </c>
      <c r="CR160" s="15" cm="1">
        <f t="array" ref="CR160">_xlfn.IFS([1]original_ver!CS169="ประยุกต์",1,[1]original_ver!CS169="ไม่ประยุกต์",0,[1]original_ver!CS169="","")</f>
        <v>0</v>
      </c>
      <c r="CS160" s="17">
        <v>3</v>
      </c>
      <c r="CT160" s="15" cm="1">
        <f t="array" ref="CT160">_xlfn.IFS([1]original_ver!CV169="ประยุกต์",1,[1]original_ver!CV169="ไม่ประยุกต์",0,[1]original_ver!CV169="","")</f>
        <v>1</v>
      </c>
      <c r="CU160" s="48"/>
      <c r="CV160" s="15" cm="1">
        <f t="array" ref="CV160">_xlfn.IFS([1]original_ver!CY169="ประยุกต์",1,[1]original_ver!CY169="ไม่ประยุกต์",0,[1]original_ver!CY169="","")</f>
        <v>0</v>
      </c>
      <c r="CW160" s="17">
        <v>3</v>
      </c>
      <c r="CX160" s="15" cm="1">
        <f t="array" ref="CX160">_xlfn.IFS([1]original_ver!DB169="ประยุกต์",1,[1]original_ver!DB169="ไม่ประยุกต์",0,[1]original_ver!DB169="","")</f>
        <v>0</v>
      </c>
      <c r="CY160" s="17">
        <v>3</v>
      </c>
      <c r="CZ160" s="17">
        <v>1</v>
      </c>
      <c r="DA160" s="17">
        <v>1</v>
      </c>
      <c r="DB160" s="17">
        <v>0</v>
      </c>
      <c r="DC160" s="17">
        <v>0</v>
      </c>
      <c r="DD160" s="17">
        <v>0</v>
      </c>
      <c r="DE160" s="17">
        <v>0</v>
      </c>
      <c r="DF160" s="48"/>
      <c r="DG160" s="48"/>
      <c r="DH160" s="17">
        <v>1</v>
      </c>
      <c r="DI160" s="17">
        <v>1</v>
      </c>
      <c r="DJ160" s="17">
        <v>2</v>
      </c>
      <c r="DK160" s="17">
        <v>1</v>
      </c>
      <c r="DL160" s="17">
        <v>3</v>
      </c>
      <c r="DM160" s="17">
        <v>1</v>
      </c>
      <c r="DN160" s="48"/>
      <c r="DO160" s="48"/>
      <c r="DP160" s="48"/>
      <c r="DQ160" s="48"/>
      <c r="DR160" s="49">
        <v>2.4</v>
      </c>
      <c r="DS160" s="49">
        <v>3</v>
      </c>
      <c r="DT160" s="17">
        <v>2.5</v>
      </c>
      <c r="DU160" s="49">
        <v>3</v>
      </c>
      <c r="DV160" s="49">
        <v>2.6666666666666665</v>
      </c>
      <c r="DW160" s="49">
        <v>3</v>
      </c>
      <c r="DX160" s="25">
        <v>3</v>
      </c>
      <c r="DY160" s="25">
        <v>3</v>
      </c>
      <c r="DZ160" s="25">
        <v>2.5</v>
      </c>
      <c r="EA160" s="25">
        <v>3</v>
      </c>
      <c r="EB160" s="25">
        <v>2.6666666666666665</v>
      </c>
      <c r="EC160">
        <v>3</v>
      </c>
    </row>
    <row r="161" spans="1:133" hidden="1" x14ac:dyDescent="0.2">
      <c r="A161" s="15">
        <v>551</v>
      </c>
      <c r="B161" s="47" t="s">
        <v>728</v>
      </c>
      <c r="C161" cm="1">
        <f t="array" ref="C161">_xlfn.IFS([1]original_ver!D170="Participant",1,[1]original_ver!D170="Non-Participant",0,[1]original_ver!D170="","")</f>
        <v>1</v>
      </c>
      <c r="D161" s="15">
        <v>2</v>
      </c>
      <c r="E161" s="17" cm="1">
        <f t="array" ref="E161">_xlfn.IFS([1]original_ver!F170="ชาย",1,[1]original_ver!F170="หญิง",0,[1]original_ver!F170="","")</f>
        <v>1</v>
      </c>
      <c r="F161" s="15">
        <v>56</v>
      </c>
      <c r="G161" s="17" cm="1">
        <f t="array" ref="G161">_xlfn.IFS([1]original_ver!H170="ไม่มีการศึกษา",0,[1]original_ver!H170="ประถมศึกษา",1,[1]original_ver!H170="มัธยมศึกษาตอนต้น",2,[1]original_ver!H170="มัธยมศึกษาตอนปลาย",3,[1]original_ver!H170="อนุปริญญา (ปวช., ปวส., ฝึกหัดครู)",4,[1]original_ver!H170="ปริญญาตรี",5,[1]original_ver!H170="สูงกว่าปริญญาตรี",6,[1]original_ver!H170="","")</f>
        <v>3</v>
      </c>
      <c r="H161" s="17" cm="1">
        <f t="array" ref="H161">_xlfn.IFS([1]original_ver!I170="โสด",1,[1]original_ver!I170="สมรส/อยู่ด้วยกัน",2,[1]original_ver!I170="หย่าร้าง/แยกกันอยู่",3,[1]original_ver!I170="หม้าย",4,[1]original_ver!I170="","")</f>
        <v>2</v>
      </c>
      <c r="I161" s="15">
        <v>4</v>
      </c>
      <c r="J161" s="15">
        <v>20</v>
      </c>
      <c r="K161" s="17" cm="1">
        <f t="array" ref="K161">_xlfn.IFS([1]original_ver!L170="ใช่",1,[1]original_ver!L170="ไม่ใช่",0,[1]original_ver!L170="","")</f>
        <v>1</v>
      </c>
      <c r="L161" s="17" cm="1">
        <f t="array" ref="L161">_xlfn.IFS([1]original_ver!M170="กู้ยืม",1,[1]original_ver!M170="ไม่กู้ยืม",0,[1]original_ver!M170="","")</f>
        <v>1</v>
      </c>
      <c r="M161" s="17">
        <f t="shared" si="9"/>
        <v>1</v>
      </c>
      <c r="N161" s="23">
        <v>10000</v>
      </c>
      <c r="O161" s="17" cm="1">
        <f t="array" ref="O161">_xlfn.IFS([1]original_ver!O170="ใช่",1,[1]original_ver!O170="ไม่ใช่",0,[1]original_ver!O170="","")</f>
        <v>1</v>
      </c>
      <c r="P161" s="17">
        <v>1</v>
      </c>
      <c r="Q161" s="17">
        <v>1</v>
      </c>
      <c r="R161" s="17">
        <v>3</v>
      </c>
      <c r="S161" s="17">
        <v>6400</v>
      </c>
      <c r="T161" s="53">
        <v>9</v>
      </c>
      <c r="U161" s="20">
        <f t="shared" si="10"/>
        <v>2133.3333333333335</v>
      </c>
      <c r="V161" s="48"/>
      <c r="W161" s="48"/>
      <c r="X161" s="48"/>
      <c r="Y161" s="48"/>
      <c r="Z161" s="48"/>
      <c r="AA161" s="17">
        <v>1</v>
      </c>
      <c r="AB161" s="17">
        <v>1</v>
      </c>
      <c r="AC161" s="17">
        <v>3</v>
      </c>
      <c r="AD161" s="17">
        <v>6400</v>
      </c>
      <c r="AE161" s="18">
        <v>9</v>
      </c>
      <c r="AF161" s="27">
        <f t="shared" si="11"/>
        <v>2133.3333333333335</v>
      </c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9">
        <v>1.75</v>
      </c>
      <c r="CE161" s="49">
        <v>1.6666666666666667</v>
      </c>
      <c r="CF161" s="49">
        <v>1.3333333333333333</v>
      </c>
      <c r="CG161" s="49">
        <v>1.5</v>
      </c>
      <c r="CH161" s="49">
        <v>5</v>
      </c>
      <c r="CI161" s="17">
        <v>1</v>
      </c>
      <c r="CJ161" cm="1">
        <f t="array" ref="CJ161">_xlfn.IFS([1]original_ver!CH170="จากการเข้าร่วมกิจกรรมอบรม ที่จัดโดยโครงการเกษตรกรปราดเปรื่อง (Smart Farmer)",1,[1]original_ver!CH170="จากการเข้าร่วมกิจกรรมอบรม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ๆ",3,[1]original_ver!CH170="จากการเรียนรู้ผ่านประสบการณ์ของผู้อื่น ได้แก่ เพื่อนบ้าน พี่น้อง เพื่อน และญาติ เป็นต้น",4,[1]original_ver!CH170="ไม่ได้เข้าร่วมกิจกรรมอบรมหรือเรียนรู้ใด ๆ (ข้ามไปข้อ 33)",5)</f>
        <v>1</v>
      </c>
      <c r="CK161" s="15" cm="1">
        <f t="array" ref="CK161">_xlfn.IFS([1]original_ver!CJ170="ความรู้ทางการเกษตรและการใช้เทคโนโลยีสำหรับการผลิตในฟาร์ม",1,[1]original_ver!CJ170="การวางแผนและจัดการฟาร์ม เช่น การเก็บเกี่ยว การเงิน และการวางแผนทางการตลาด",2,[1]original_ver!CJ170="การเป็นผู้ประกอบการทางการเกษตร",3,[1]original_ver!CJ170="การเพิ่มมูลค่าผลผลิต และการแปรรูปผลผลิต (รวมถึงการพัฒนาคุณภาพผลผลิต)",4,[1]original_ver!CJ170="","")</f>
        <v>3</v>
      </c>
      <c r="CL161" s="17">
        <v>20</v>
      </c>
      <c r="CM161" s="17">
        <v>1</v>
      </c>
      <c r="CN161" s="15" cm="1">
        <f t="array" ref="CN161">_xlfn.IFS([1]original_ver!CN170="ความรู้ทางการเกษตรและการใช้เทคโนโลยีสำหรับการผลิตในฟาร์ม",1,[1]original_ver!CN170="การวางแผนและจัดการฟาร์ม เช่น การเก็บเกี่ยว การเงิน และการวางแผนทางการตลาด",2,[1]original_ver!CN170="การเป็นผู้ประกอบการทางการเกษตร",3,[1]original_ver!CN170="การเพิ่มมูลค่าผลผลิต และการแปรรูปผลผลิต (รวมถึงการพัฒนาคุณภาพผลผลิต)",4,[1]original_ver!CN170="","")</f>
        <v>4</v>
      </c>
      <c r="CO161" s="17">
        <v>5</v>
      </c>
      <c r="CP161" s="17">
        <v>1</v>
      </c>
      <c r="CQ161" s="15" cm="1">
        <f t="array" ref="CQ161">_xlfn.IFS([1]original_ver!CR170="ประยุกต์",1,[1]original_ver!CR170="ไม่ประยุกต์",0,[1]original_ver!CR170="","")</f>
        <v>1</v>
      </c>
      <c r="CR161" s="15" cm="1">
        <f t="array" ref="CR161">_xlfn.IFS([1]original_ver!CS170="ประยุกต์",1,[1]original_ver!CS170="ไม่ประยุกต์",0,[1]original_ver!CS170="","")</f>
        <v>1</v>
      </c>
      <c r="CS161" s="48"/>
      <c r="CT161" s="15" cm="1">
        <f t="array" ref="CT161">_xlfn.IFS([1]original_ver!CV170="ประยุกต์",1,[1]original_ver!CV170="ไม่ประยุกต์",0,[1]original_ver!CV170="","")</f>
        <v>1</v>
      </c>
      <c r="CU161" s="48"/>
      <c r="CV161" s="15" cm="1">
        <f t="array" ref="CV161">_xlfn.IFS([1]original_ver!CY170="ประยุกต์",1,[1]original_ver!CY170="ไม่ประยุกต์",0,[1]original_ver!CY170="","")</f>
        <v>1</v>
      </c>
      <c r="CW161" s="48"/>
      <c r="CX161" s="15" cm="1">
        <f t="array" ref="CX161">_xlfn.IFS([1]original_ver!DB170="ประยุกต์",1,[1]original_ver!DB170="ไม่ประยุกต์",0,[1]original_ver!DB170="","")</f>
        <v>1</v>
      </c>
      <c r="CY161" s="48"/>
      <c r="CZ161" s="48"/>
      <c r="DA161" s="48"/>
      <c r="DB161" s="48"/>
      <c r="DC161" s="48"/>
      <c r="DD161" s="48"/>
      <c r="DE161" s="48"/>
      <c r="DF161" s="17">
        <v>3</v>
      </c>
      <c r="DG161" s="17">
        <v>1</v>
      </c>
      <c r="DH161" s="17">
        <v>1</v>
      </c>
      <c r="DI161" s="17">
        <v>3</v>
      </c>
      <c r="DJ161" s="17">
        <v>3</v>
      </c>
      <c r="DK161" s="17">
        <v>3</v>
      </c>
      <c r="DL161" s="17">
        <v>3</v>
      </c>
      <c r="DM161" s="17">
        <v>3</v>
      </c>
      <c r="DN161" s="48"/>
      <c r="DO161" s="48"/>
      <c r="DP161" s="48"/>
      <c r="DQ161" s="48"/>
      <c r="DR161" s="49">
        <v>4.8</v>
      </c>
      <c r="DS161" s="49">
        <v>4.333333333333333</v>
      </c>
      <c r="DT161" s="17">
        <v>4.75</v>
      </c>
      <c r="DU161" s="49">
        <v>4</v>
      </c>
      <c r="DV161" s="49">
        <v>4.333333333333333</v>
      </c>
      <c r="DW161" s="49">
        <v>3.5</v>
      </c>
      <c r="DX161" s="25">
        <v>4.8</v>
      </c>
      <c r="DY161" s="25">
        <v>4.333333333333333</v>
      </c>
      <c r="DZ161" s="25">
        <v>4</v>
      </c>
      <c r="EA161" s="25">
        <v>4.8</v>
      </c>
      <c r="EB161" s="25">
        <v>4.333333333333333</v>
      </c>
      <c r="EC161">
        <v>3.5</v>
      </c>
    </row>
    <row r="162" spans="1:133" hidden="1" x14ac:dyDescent="0.2">
      <c r="A162" s="15">
        <v>553</v>
      </c>
      <c r="B162" s="47" t="s">
        <v>729</v>
      </c>
      <c r="C162" cm="1">
        <f t="array" ref="C162">_xlfn.IFS([1]original_ver!D172="Participant",1,[1]original_ver!D172="Non-Participant",0,[1]original_ver!D172="","")</f>
        <v>1</v>
      </c>
      <c r="D162" s="15">
        <v>2</v>
      </c>
      <c r="E162" s="17" cm="1">
        <f t="array" ref="E162">_xlfn.IFS([1]original_ver!F172="ชาย",1,[1]original_ver!F172="หญิง",0,[1]original_ver!F172="","")</f>
        <v>1</v>
      </c>
      <c r="F162" s="15">
        <v>47</v>
      </c>
      <c r="G162" s="17" cm="1">
        <f t="array" ref="G162">_xlfn.IFS([1]original_ver!H172="ไม่มีการศึกษา",0,[1]original_ver!H172="ประถมศึกษา",1,[1]original_ver!H172="มัธยมศึกษาตอนต้น",2,[1]original_ver!H172="มัธยมศึกษาตอนปลาย",3,[1]original_ver!H172="อนุปริญญา (ปวช., ปวส., ฝึกหัดครู)",4,[1]original_ver!H172="ปริญญาตรี",5,[1]original_ver!H172="สูงกว่าปริญญาตรี",6,[1]original_ver!H172="","")</f>
        <v>5</v>
      </c>
      <c r="H162" s="17" cm="1">
        <f t="array" ref="H162">_xlfn.IFS([1]original_ver!I172="โสด",1,[1]original_ver!I172="สมรส/อยู่ด้วยกัน",2,[1]original_ver!I172="หย่าร้าง/แยกกันอยู่",3,[1]original_ver!I172="หม้าย",4,[1]original_ver!I172="","")</f>
        <v>2</v>
      </c>
      <c r="I162" s="15">
        <v>3</v>
      </c>
      <c r="J162" s="15">
        <v>18</v>
      </c>
      <c r="K162" s="17" cm="1">
        <f t="array" ref="K162">_xlfn.IFS([1]original_ver!L172="ใช่",1,[1]original_ver!L172="ไม่ใช่",0,[1]original_ver!L172="","")</f>
        <v>0</v>
      </c>
      <c r="L162" s="17" cm="1">
        <f t="array" ref="L162">_xlfn.IFS([1]original_ver!M172="กู้ยืม",1,[1]original_ver!M172="ไม่กู้ยืม",0,[1]original_ver!M172="","")</f>
        <v>1</v>
      </c>
      <c r="M162" s="17">
        <f t="shared" si="9"/>
        <v>1</v>
      </c>
      <c r="N162" s="23">
        <v>200000</v>
      </c>
      <c r="O162" s="17" cm="1">
        <f t="array" ref="O162">_xlfn.IFS([1]original_ver!O172="ใช่",1,[1]original_ver!O172="ไม่ใช่",0,[1]original_ver!O172="","")</f>
        <v>1</v>
      </c>
      <c r="P162" s="17">
        <v>1</v>
      </c>
      <c r="Q162" s="17">
        <v>1</v>
      </c>
      <c r="R162" s="17">
        <v>16</v>
      </c>
      <c r="S162" s="17">
        <v>8000</v>
      </c>
      <c r="T162" s="53">
        <v>10</v>
      </c>
      <c r="U162" s="20">
        <f t="shared" si="10"/>
        <v>500</v>
      </c>
      <c r="V162" s="48"/>
      <c r="W162" s="48"/>
      <c r="X162" s="48"/>
      <c r="Y162" s="48"/>
      <c r="Z162" s="48"/>
      <c r="AA162" s="17">
        <v>1</v>
      </c>
      <c r="AB162" s="17">
        <v>1</v>
      </c>
      <c r="AC162" s="17">
        <v>16</v>
      </c>
      <c r="AD162" s="17">
        <v>7500</v>
      </c>
      <c r="AE162" s="18">
        <v>12</v>
      </c>
      <c r="AF162" s="27">
        <f t="shared" si="11"/>
        <v>468.75</v>
      </c>
      <c r="AG162" s="48"/>
      <c r="AH162" s="48"/>
      <c r="AI162" s="48"/>
      <c r="AJ162" s="48"/>
      <c r="AK162" s="48"/>
      <c r="AL162" s="17">
        <v>8</v>
      </c>
      <c r="AM162" s="17">
        <v>1</v>
      </c>
      <c r="AN162" s="17">
        <v>3</v>
      </c>
      <c r="AO162" s="17">
        <v>15000</v>
      </c>
      <c r="AP162" s="17">
        <v>20</v>
      </c>
      <c r="AQ162" s="17"/>
      <c r="AR162" s="48"/>
      <c r="AS162" s="48"/>
      <c r="AT162" s="48"/>
      <c r="AU162" s="48"/>
      <c r="AV162" s="48"/>
      <c r="AW162" s="17">
        <v>8</v>
      </c>
      <c r="AX162" s="17">
        <v>1</v>
      </c>
      <c r="AY162" s="17">
        <v>3</v>
      </c>
      <c r="AZ162" s="17">
        <v>21000</v>
      </c>
      <c r="BA162" s="17">
        <v>5</v>
      </c>
      <c r="BB162" s="17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17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17"/>
      <c r="BY162" s="48"/>
      <c r="BZ162" s="48"/>
      <c r="CA162" s="48"/>
      <c r="CB162" s="48"/>
      <c r="CC162" s="48"/>
      <c r="CD162" s="49">
        <v>3.75</v>
      </c>
      <c r="CE162" s="49">
        <v>5</v>
      </c>
      <c r="CF162" s="49">
        <v>4.666666666666667</v>
      </c>
      <c r="CG162" s="49">
        <v>2.5</v>
      </c>
      <c r="CH162" s="49">
        <v>5</v>
      </c>
      <c r="CI162" s="17">
        <v>3</v>
      </c>
      <c r="CJ162" cm="1">
        <f t="array" ref="CJ162">_xlfn.IFS([1]original_ver!CH172="จากการเข้าร่วมกิจกรรมอบรม ที่จัดโดยโครงการเกษตรกรปราดเปรื่อง (Smart Farmer)",1,[1]original_ver!CH172="จากการเข้าร่วมกิจกรรมอบรม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ๆ",3,[1]original_ver!CH172="จากการเรียนรู้ผ่านประสบการณ์ของผู้อื่น ได้แก่ เพื่อนบ้าน พี่น้อง เพื่อน และญาติ เป็นต้น",4,[1]original_ver!CH172="ไม่ได้เข้าร่วมกิจกรรมอบรมหรือเรียนรู้ใด ๆ (ข้ามไปข้อ 33)",5)</f>
        <v>3</v>
      </c>
      <c r="CK162" s="15" cm="1">
        <f t="array" ref="CK162">_xlfn.IFS([1]original_ver!CJ172="ความรู้ทางการเกษตรและการใช้เทคโนโลยีสำหรับการผลิตในฟาร์ม",1,[1]original_ver!CJ172="การวางแผนและจัดการฟาร์ม เช่น การเก็บเกี่ยว การเงิน และการวางแผนทางการตลาด",2,[1]original_ver!CJ172="การเป็นผู้ประกอบการทางการเกษตร",3,[1]original_ver!CJ172="การเพิ่มมูลค่าผลผลิต และการแปรรูปผลผลิต (รวมถึงการพัฒนาคุณภาพผลผลิต)",4,[1]original_ver!CJ172="","")</f>
        <v>4</v>
      </c>
      <c r="CL162" s="17">
        <v>10</v>
      </c>
      <c r="CM162" s="17">
        <v>1</v>
      </c>
      <c r="CN162" s="15" cm="1">
        <f t="array" ref="CN162">_xlfn.IFS([1]original_ver!CN172="ความรู้ทางการเกษตรและการใช้เทคโนโลยีสำหรับการผลิตในฟาร์ม",1,[1]original_ver!CN172="การวางแผนและจัดการฟาร์ม เช่น การเก็บเกี่ยว การเงิน และการวางแผนทางการตลาด",2,[1]original_ver!CN172="การเป็นผู้ประกอบการทางการเกษตร",3,[1]original_ver!CN172="การเพิ่มมูลค่าผลผลิต และการแปรรูปผลผลิต (รวมถึงการพัฒนาคุณภาพผลผลิต)",4,[1]original_ver!CN172="","")</f>
        <v>2</v>
      </c>
      <c r="CO162" s="17">
        <v>1</v>
      </c>
      <c r="CP162" s="17">
        <v>1</v>
      </c>
      <c r="CQ162" s="15" cm="1">
        <f t="array" ref="CQ162">_xlfn.IFS([1]original_ver!CR172="ประยุกต์",1,[1]original_ver!CR172="ไม่ประยุกต์",0,[1]original_ver!CR172="","")</f>
        <v>1</v>
      </c>
      <c r="CR162" s="15" cm="1">
        <f t="array" ref="CR162">_xlfn.IFS([1]original_ver!CS172="ประยุกต์",1,[1]original_ver!CS172="ไม่ประยุกต์",0,[1]original_ver!CS172="","")</f>
        <v>1</v>
      </c>
      <c r="CS162" s="48"/>
      <c r="CT162" s="15" cm="1">
        <f t="array" ref="CT162">_xlfn.IFS([1]original_ver!CV172="ประยุกต์",1,[1]original_ver!CV172="ไม่ประยุกต์",0,[1]original_ver!CV172="","")</f>
        <v>1</v>
      </c>
      <c r="CU162" s="48"/>
      <c r="CV162" s="15" cm="1">
        <f t="array" ref="CV162">_xlfn.IFS([1]original_ver!CY172="ประยุกต์",1,[1]original_ver!CY172="ไม่ประยุกต์",0,[1]original_ver!CY172="","")</f>
        <v>1</v>
      </c>
      <c r="CW162" s="48"/>
      <c r="CX162" s="15" cm="1">
        <f t="array" ref="CX162">_xlfn.IFS([1]original_ver!DB172="ประยุกต์",1,[1]original_ver!DB172="ไม่ประยุกต์",0,[1]original_ver!DB172="","")</f>
        <v>1</v>
      </c>
      <c r="CY162" s="48"/>
      <c r="CZ162" s="48">
        <v>0</v>
      </c>
      <c r="DA162" s="48">
        <v>0</v>
      </c>
      <c r="DB162" s="48">
        <v>0</v>
      </c>
      <c r="DC162" s="48">
        <v>0</v>
      </c>
      <c r="DD162" s="48">
        <v>0</v>
      </c>
      <c r="DE162" s="48">
        <v>0</v>
      </c>
      <c r="DF162" s="48"/>
      <c r="DG162" s="48"/>
      <c r="DH162" s="17">
        <v>2</v>
      </c>
      <c r="DI162" s="17">
        <v>4</v>
      </c>
      <c r="DJ162" s="17">
        <v>2</v>
      </c>
      <c r="DK162" s="17">
        <v>4</v>
      </c>
      <c r="DL162" s="17">
        <v>3</v>
      </c>
      <c r="DM162" s="17">
        <v>4</v>
      </c>
      <c r="DN162" s="48"/>
      <c r="DO162" s="48"/>
      <c r="DP162" s="48"/>
      <c r="DQ162" s="48"/>
      <c r="DR162" s="49">
        <v>4.5999999999999996</v>
      </c>
      <c r="DS162" s="49">
        <v>4</v>
      </c>
      <c r="DT162" s="17">
        <v>4.25</v>
      </c>
      <c r="DU162" s="49">
        <v>4.2</v>
      </c>
      <c r="DV162" s="49">
        <v>4</v>
      </c>
      <c r="DW162" s="49">
        <v>4.75</v>
      </c>
      <c r="DX162" s="25">
        <v>4.5999999999999996</v>
      </c>
      <c r="DY162" s="25">
        <v>4</v>
      </c>
      <c r="DZ162" s="25">
        <v>4.25</v>
      </c>
      <c r="EA162" s="25">
        <v>4.2</v>
      </c>
      <c r="EB162" s="25">
        <v>4</v>
      </c>
      <c r="EC162">
        <v>4.75</v>
      </c>
    </row>
    <row r="163" spans="1:133" hidden="1" x14ac:dyDescent="0.2">
      <c r="A163" s="15">
        <v>554</v>
      </c>
      <c r="B163" s="50" t="s">
        <v>730</v>
      </c>
      <c r="C163" cm="1">
        <f t="array" ref="C163">_xlfn.IFS([1]original_ver!D173="Participant",1,[1]original_ver!D173="Non-Participant",0,[1]original_ver!D173="","")</f>
        <v>1</v>
      </c>
      <c r="D163" s="15">
        <v>2</v>
      </c>
      <c r="E163" s="17" cm="1">
        <f t="array" ref="E163">_xlfn.IFS([1]original_ver!F173="ชาย",1,[1]original_ver!F173="หญิง",0,[1]original_ver!F173="","")</f>
        <v>0</v>
      </c>
      <c r="F163" s="15">
        <v>43</v>
      </c>
      <c r="G163" s="17" cm="1">
        <f t="array" ref="G163">_xlfn.IFS([1]original_ver!H173="ไม่มีการศึกษา",0,[1]original_ver!H173="ประถมศึกษา",1,[1]original_ver!H173="มัธยมศึกษาตอนต้น",2,[1]original_ver!H173="มัธยมศึกษาตอนปลาย",3,[1]original_ver!H173="อนุปริญญา (ปวช., ปวส., ฝึกหัดครู)",4,[1]original_ver!H173="ปริญญาตรี",5,[1]original_ver!H173="สูงกว่าปริญญาตรี",6,[1]original_ver!H173="","")</f>
        <v>4</v>
      </c>
      <c r="H163" s="17" cm="1">
        <f t="array" ref="H163">_xlfn.IFS([1]original_ver!I173="โสด",1,[1]original_ver!I173="สมรส/อยู่ด้วยกัน",2,[1]original_ver!I173="หย่าร้าง/แยกกันอยู่",3,[1]original_ver!I173="หม้าย",4,[1]original_ver!I173="","")</f>
        <v>3</v>
      </c>
      <c r="I163" s="15">
        <v>4</v>
      </c>
      <c r="J163" s="15">
        <v>5</v>
      </c>
      <c r="K163" s="17" cm="1">
        <f t="array" ref="K163">_xlfn.IFS([1]original_ver!L173="ใช่",1,[1]original_ver!L173="ไม่ใช่",0,[1]original_ver!L173="","")</f>
        <v>1</v>
      </c>
      <c r="L163" s="17" cm="1">
        <f t="array" ref="L163">_xlfn.IFS([1]original_ver!M173="กู้ยืม",1,[1]original_ver!M173="ไม่กู้ยืม",0,[1]original_ver!M173="","")</f>
        <v>1</v>
      </c>
      <c r="M163" s="17">
        <f t="shared" si="9"/>
        <v>1</v>
      </c>
      <c r="N163" s="23">
        <v>30000</v>
      </c>
      <c r="O163" s="17" cm="1">
        <f t="array" ref="O163">_xlfn.IFS([1]original_ver!O173="ใช่",1,[1]original_ver!O173="ไม่ใช่",0,[1]original_ver!O173="","")</f>
        <v>1</v>
      </c>
      <c r="P163" s="17">
        <v>8</v>
      </c>
      <c r="Q163" s="17">
        <v>1</v>
      </c>
      <c r="R163" s="17">
        <v>0.5</v>
      </c>
      <c r="S163" s="17">
        <v>8000</v>
      </c>
      <c r="T163" s="17">
        <v>150</v>
      </c>
      <c r="U163" s="22">
        <f t="shared" si="10"/>
        <v>16000</v>
      </c>
      <c r="V163" s="48"/>
      <c r="W163" s="48"/>
      <c r="X163" s="48"/>
      <c r="Y163" s="48"/>
      <c r="Z163" s="48"/>
      <c r="AA163" s="17">
        <v>8</v>
      </c>
      <c r="AB163" s="17">
        <v>1</v>
      </c>
      <c r="AC163" s="17">
        <v>0.5</v>
      </c>
      <c r="AD163" s="17">
        <v>8000</v>
      </c>
      <c r="AE163" s="17">
        <v>150</v>
      </c>
      <c r="AF163" s="27">
        <f t="shared" si="11"/>
        <v>16000</v>
      </c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9">
        <v>4.25</v>
      </c>
      <c r="CE163" s="49">
        <v>3.6666666666666665</v>
      </c>
      <c r="CF163" s="49">
        <v>3</v>
      </c>
      <c r="CG163" s="49">
        <v>3</v>
      </c>
      <c r="CH163" s="49">
        <v>3.5</v>
      </c>
      <c r="CI163" s="17">
        <v>4</v>
      </c>
      <c r="CJ163" cm="1">
        <f t="array" ref="CJ163">_xlfn.IFS([1]original_ver!CH173="จากการเข้าร่วมกิจกรรมอบรม ที่จัดโดยโครงการเกษตรกรปราดเปรื่อง (Smart Farmer)",1,[1]original_ver!CH173="จากการเข้าร่วมกิจกรรมอบรม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ๆ",3,[1]original_ver!CH173="จากการเรียนรู้ผ่านประสบการณ์ของผู้อื่น ได้แก่ เพื่อนบ้าน พี่น้อง เพื่อน และญาติ เป็นต้น",4,[1]original_ver!CH173="ไม่ได้เข้าร่วมกิจกรรมอบรมหรือเรียนรู้ใด ๆ (ข้ามไปข้อ 33)",5)</f>
        <v>1</v>
      </c>
      <c r="CK163" s="15" cm="1">
        <f t="array" ref="CK163">_xlfn.IFS([1]original_ver!CJ173="ความรู้ทางการเกษตรและการใช้เทคโนโลยีสำหรับการผลิตในฟาร์ม",1,[1]original_ver!CJ173="การวางแผนและจัดการฟาร์ม เช่น การเก็บเกี่ยว การเงิน และการวางแผนทางการตลาด",2,[1]original_ver!CJ173="การเป็นผู้ประกอบการทางการเกษตร",3,[1]original_ver!CJ173="การเพิ่มมูลค่าผลผลิต และการแปรรูปผลผลิต (รวมถึงการพัฒนาคุณภาพผลผลิต)",4,[1]original_ver!CJ173="","")</f>
        <v>2</v>
      </c>
      <c r="CL163" s="17">
        <v>10</v>
      </c>
      <c r="CM163" s="17">
        <v>1</v>
      </c>
      <c r="CN163" s="15" cm="1">
        <f t="array" ref="CN163">_xlfn.IFS([1]original_ver!CN173="ความรู้ทางการเกษตรและการใช้เทคโนโลยีสำหรับการผลิตในฟาร์ม",1,[1]original_ver!CN173="การวางแผนและจัดการฟาร์ม เช่น การเก็บเกี่ยว การเงิน และการวางแผนทางการตลาด",2,[1]original_ver!CN173="การเป็นผู้ประกอบการทางการเกษตร",3,[1]original_ver!CN173="การเพิ่มมูลค่าผลผลิต และการแปรรูปผลผลิต (รวมถึงการพัฒนาคุณภาพผลผลิต)",4,[1]original_ver!CN173="","")</f>
        <v>4</v>
      </c>
      <c r="CO163" s="17">
        <v>1</v>
      </c>
      <c r="CP163" s="17">
        <v>1</v>
      </c>
      <c r="CQ163" s="15" cm="1">
        <f t="array" ref="CQ163">_xlfn.IFS([1]original_ver!CR173="ประยุกต์",1,[1]original_ver!CR173="ไม่ประยุกต์",0,[1]original_ver!CR173="","")</f>
        <v>1</v>
      </c>
      <c r="CR163" s="15" cm="1">
        <f t="array" ref="CR163">_xlfn.IFS([1]original_ver!CS173="ประยุกต์",1,[1]original_ver!CS173="ไม่ประยุกต์",0,[1]original_ver!CS173="","")</f>
        <v>1</v>
      </c>
      <c r="CS163" s="48"/>
      <c r="CT163" s="15" cm="1">
        <f t="array" ref="CT163">_xlfn.IFS([1]original_ver!CV173="ประยุกต์",1,[1]original_ver!CV173="ไม่ประยุกต์",0,[1]original_ver!CV173="","")</f>
        <v>1</v>
      </c>
      <c r="CU163" s="48"/>
      <c r="CV163" s="15" cm="1">
        <f t="array" ref="CV163">_xlfn.IFS([1]original_ver!CY173="ประยุกต์",1,[1]original_ver!CY173="ไม่ประยุกต์",0,[1]original_ver!CY173="","")</f>
        <v>1</v>
      </c>
      <c r="CW163" s="48"/>
      <c r="CX163" s="15" cm="1">
        <f t="array" ref="CX163">_xlfn.IFS([1]original_ver!DB173="ประยุกต์",1,[1]original_ver!DB173="ไม่ประยุกต์",0,[1]original_ver!DB173="","")</f>
        <v>1</v>
      </c>
      <c r="CY163" s="48"/>
      <c r="CZ163" s="48"/>
      <c r="DA163" s="48"/>
      <c r="DB163" s="48"/>
      <c r="DC163" s="48"/>
      <c r="DD163" s="48"/>
      <c r="DE163" s="48"/>
      <c r="DF163" s="17">
        <v>1</v>
      </c>
      <c r="DG163" s="17">
        <v>3</v>
      </c>
      <c r="DH163" s="48"/>
      <c r="DI163" s="48"/>
      <c r="DJ163" s="17">
        <v>3</v>
      </c>
      <c r="DK163" s="17">
        <v>3</v>
      </c>
      <c r="DL163" s="17">
        <v>2</v>
      </c>
      <c r="DM163" s="17">
        <v>3</v>
      </c>
      <c r="DN163" s="48"/>
      <c r="DO163" s="48"/>
      <c r="DP163" s="48"/>
      <c r="DQ163" s="48"/>
      <c r="DR163" s="49">
        <v>3.6</v>
      </c>
      <c r="DS163" s="49">
        <v>3</v>
      </c>
      <c r="DT163" s="17">
        <v>3</v>
      </c>
      <c r="DU163" s="49">
        <v>3</v>
      </c>
      <c r="DV163" s="49">
        <v>3</v>
      </c>
      <c r="DW163" s="49">
        <v>3</v>
      </c>
      <c r="DX163" s="25">
        <v>4</v>
      </c>
      <c r="DY163" s="25">
        <v>4</v>
      </c>
      <c r="DZ163" s="25">
        <v>4.75</v>
      </c>
      <c r="EA163" s="25">
        <v>4</v>
      </c>
      <c r="EB163" s="25">
        <v>4</v>
      </c>
      <c r="EC163">
        <v>4</v>
      </c>
    </row>
    <row r="164" spans="1:133" hidden="1" x14ac:dyDescent="0.2">
      <c r="A164" s="15">
        <v>555</v>
      </c>
      <c r="B164" s="58"/>
      <c r="C164" cm="1">
        <f t="array" ref="C164">_xlfn.IFS([1]original_ver!D174="Participant",1,[1]original_ver!D174="Non-Participant",0,[1]original_ver!D174="","")</f>
        <v>1</v>
      </c>
      <c r="D164" s="15">
        <v>2</v>
      </c>
      <c r="E164" s="17" cm="1">
        <f t="array" ref="E164">_xlfn.IFS([1]original_ver!F174="ชาย",1,[1]original_ver!F174="หญิง",0,[1]original_ver!F174="","")</f>
        <v>1</v>
      </c>
      <c r="F164" s="15">
        <v>66</v>
      </c>
      <c r="G164" s="17" cm="1">
        <f t="array" ref="G164">_xlfn.IFS([1]original_ver!H174="ไม่มีการศึกษา",0,[1]original_ver!H174="ประถมศึกษา",1,[1]original_ver!H174="มัธยมศึกษาตอนต้น",2,[1]original_ver!H174="มัธยมศึกษาตอนปลาย",3,[1]original_ver!H174="อนุปริญญา (ปวช., ปวส., ฝึกหัดครู)",4,[1]original_ver!H174="ปริญญาตรี",5,[1]original_ver!H174="สูงกว่าปริญญาตรี",6,[1]original_ver!H174="","")</f>
        <v>5</v>
      </c>
      <c r="H164" s="17" cm="1">
        <f t="array" ref="H164">_xlfn.IFS([1]original_ver!I174="โสด",1,[1]original_ver!I174="สมรส/อยู่ด้วยกัน",2,[1]original_ver!I174="หย่าร้าง/แยกกันอยู่",3,[1]original_ver!I174="หม้าย",4,[1]original_ver!I174="","")</f>
        <v>2</v>
      </c>
      <c r="I164" s="15">
        <v>3</v>
      </c>
      <c r="J164" s="15">
        <v>10</v>
      </c>
      <c r="K164" s="17" cm="1">
        <f t="array" ref="K164">_xlfn.IFS([1]original_ver!L174="ใช่",1,[1]original_ver!L174="ไม่ใช่",0,[1]original_ver!L174="","")</f>
        <v>0</v>
      </c>
      <c r="L164" s="17" cm="1">
        <f t="array" ref="L164">_xlfn.IFS([1]original_ver!M174="กู้ยืม",1,[1]original_ver!M174="ไม่กู้ยืม",0,[1]original_ver!M174="","")</f>
        <v>1</v>
      </c>
      <c r="M164" s="17">
        <f t="shared" si="9"/>
        <v>1</v>
      </c>
      <c r="N164" s="23">
        <v>500000</v>
      </c>
      <c r="O164" s="17" cm="1">
        <f t="array" ref="O164">_xlfn.IFS([1]original_ver!O174="ใช่",1,[1]original_ver!O174="ไม่ใช่",0,[1]original_ver!O174="","")</f>
        <v>1</v>
      </c>
      <c r="P164" s="17">
        <v>1</v>
      </c>
      <c r="Q164" s="17">
        <v>1</v>
      </c>
      <c r="R164" s="17">
        <v>10</v>
      </c>
      <c r="S164" s="17">
        <v>8000</v>
      </c>
      <c r="T164" s="53">
        <v>10</v>
      </c>
      <c r="U164" s="20">
        <f t="shared" si="10"/>
        <v>800</v>
      </c>
      <c r="V164" s="48"/>
      <c r="W164" s="48"/>
      <c r="X164" s="48"/>
      <c r="Y164" s="48"/>
      <c r="Z164" s="48"/>
      <c r="AA164" s="17">
        <v>1</v>
      </c>
      <c r="AB164" s="17">
        <v>1</v>
      </c>
      <c r="AC164" s="17">
        <v>10</v>
      </c>
      <c r="AD164" s="17">
        <v>700</v>
      </c>
      <c r="AE164" s="18">
        <v>9</v>
      </c>
      <c r="AF164" s="27">
        <f t="shared" si="11"/>
        <v>70</v>
      </c>
      <c r="AG164" s="48"/>
      <c r="AH164" s="48"/>
      <c r="AI164" s="48"/>
      <c r="AJ164" s="48"/>
      <c r="AK164" s="48"/>
      <c r="AL164" s="17">
        <v>1</v>
      </c>
      <c r="AM164" s="17">
        <v>1</v>
      </c>
      <c r="AN164" s="17">
        <v>10</v>
      </c>
      <c r="AO164" s="17">
        <v>800</v>
      </c>
      <c r="AP164" s="17">
        <v>100</v>
      </c>
      <c r="AQ164" s="17"/>
      <c r="AR164" s="48"/>
      <c r="AS164" s="48"/>
      <c r="AT164" s="48"/>
      <c r="AU164" s="48"/>
      <c r="AV164" s="48"/>
      <c r="AW164" s="17">
        <v>1</v>
      </c>
      <c r="AX164" s="17">
        <v>1</v>
      </c>
      <c r="AY164" s="17">
        <v>10</v>
      </c>
      <c r="AZ164" s="17">
        <v>800</v>
      </c>
      <c r="BA164" s="17">
        <v>100</v>
      </c>
      <c r="BB164" s="17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17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17"/>
      <c r="BY164" s="48"/>
      <c r="BZ164" s="48"/>
      <c r="CA164" s="48"/>
      <c r="CB164" s="48"/>
      <c r="CC164" s="48"/>
      <c r="CD164" s="49">
        <v>2.5</v>
      </c>
      <c r="CE164" s="49">
        <v>2</v>
      </c>
      <c r="CF164" s="49">
        <v>1</v>
      </c>
      <c r="CG164" s="49">
        <v>2.5</v>
      </c>
      <c r="CH164" s="49">
        <v>3</v>
      </c>
      <c r="CI164" s="17">
        <v>3</v>
      </c>
      <c r="CJ164" cm="1">
        <f t="array" ref="CJ164">_xlfn.IFS([1]original_ver!CH174="จากการเข้าร่วมกิจกรรมอบรม ที่จัดโดยโครงการเกษตรกรปราดเปรื่อง (Smart Farmer)",1,[1]original_ver!CH174="จากการเข้าร่วมกิจกรรมอบรม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ๆ",3,[1]original_ver!CH174="จากการเรียนรู้ผ่านประสบการณ์ของผู้อื่น ได้แก่ เพื่อนบ้าน พี่น้อง เพื่อน และญาติ เป็นต้น",4,[1]original_ver!CH174="ไม่ได้เข้าร่วมกิจกรรมอบรมหรือเรียนรู้ใด ๆ (ข้ามไปข้อ 33)",5)</f>
        <v>1</v>
      </c>
      <c r="CK164" s="15" cm="1">
        <f t="array" ref="CK164">_xlfn.IFS([1]original_ver!CJ174="ความรู้ทางการเกษตรและการใช้เทคโนโลยีสำหรับการผลิตในฟาร์ม",1,[1]original_ver!CJ174="การวางแผนและจัดการฟาร์ม เช่น การเก็บเกี่ยว การเงิน และการวางแผนทางการตลาด",2,[1]original_ver!CJ174="การเป็นผู้ประกอบการทางการเกษตร",3,[1]original_ver!CJ174="การเพิ่มมูลค่าผลผลิต และการแปรรูปผลผลิต (รวมถึงการพัฒนาคุณภาพผลผลิต)",4,[1]original_ver!CJ174="","")</f>
        <v>4</v>
      </c>
      <c r="CL164" s="17">
        <v>15</v>
      </c>
      <c r="CM164" s="17">
        <v>3</v>
      </c>
      <c r="CN164" s="15" cm="1">
        <f t="array" ref="CN164">_xlfn.IFS([1]original_ver!CN174="ความรู้ทางการเกษตรและการใช้เทคโนโลยีสำหรับการผลิตในฟาร์ม",1,[1]original_ver!CN174="การวางแผนและจัดการฟาร์ม เช่น การเก็บเกี่ยว การเงิน และการวางแผนทางการตลาด",2,[1]original_ver!CN174="การเป็นผู้ประกอบการทางการเกษตร",3,[1]original_ver!CN174="การเพิ่มมูลค่าผลผลิต และการแปรรูปผลผลิต (รวมถึงการพัฒนาคุณภาพผลผลิต)",4,[1]original_ver!CN174="","")</f>
        <v>2</v>
      </c>
      <c r="CO164" s="17">
        <v>2</v>
      </c>
      <c r="CP164" s="17">
        <v>3</v>
      </c>
      <c r="CQ164" s="15" cm="1">
        <f t="array" ref="CQ164">_xlfn.IFS([1]original_ver!CR174="ประยุกต์",1,[1]original_ver!CR174="ไม่ประยุกต์",0,[1]original_ver!CR174="","")</f>
        <v>1</v>
      </c>
      <c r="CR164" s="15" cm="1">
        <f t="array" ref="CR164">_xlfn.IFS([1]original_ver!CS174="ประยุกต์",1,[1]original_ver!CS174="ไม่ประยุกต์",0,[1]original_ver!CS174="","")</f>
        <v>1</v>
      </c>
      <c r="CS164" s="48"/>
      <c r="CT164" s="15" cm="1">
        <f t="array" ref="CT164">_xlfn.IFS([1]original_ver!CV174="ประยุกต์",1,[1]original_ver!CV174="ไม่ประยุกต์",0,[1]original_ver!CV174="","")</f>
        <v>1</v>
      </c>
      <c r="CU164" s="48"/>
      <c r="CV164" s="15" cm="1">
        <f t="array" ref="CV164">_xlfn.IFS([1]original_ver!CY174="ประยุกต์",1,[1]original_ver!CY174="ไม่ประยุกต์",0,[1]original_ver!CY174="","")</f>
        <v>1</v>
      </c>
      <c r="CW164" s="48"/>
      <c r="CX164" s="15" cm="1">
        <f t="array" ref="CX164">_xlfn.IFS([1]original_ver!DB174="ประยุกต์",1,[1]original_ver!DB174="ไม่ประยุกต์",0,[1]original_ver!DB174="","")</f>
        <v>1</v>
      </c>
      <c r="CY164" s="48"/>
      <c r="CZ164" s="48">
        <v>0</v>
      </c>
      <c r="DA164" s="48">
        <v>0</v>
      </c>
      <c r="DB164" s="48">
        <v>0</v>
      </c>
      <c r="DC164" s="48">
        <v>0</v>
      </c>
      <c r="DD164" s="48">
        <v>0</v>
      </c>
      <c r="DE164" s="48">
        <v>0</v>
      </c>
      <c r="DF164" s="17">
        <v>3</v>
      </c>
      <c r="DG164" s="17">
        <v>2</v>
      </c>
      <c r="DH164" s="17">
        <v>2</v>
      </c>
      <c r="DI164" s="17">
        <v>2</v>
      </c>
      <c r="DJ164" s="17">
        <v>1</v>
      </c>
      <c r="DK164" s="17">
        <v>2</v>
      </c>
      <c r="DL164" s="48"/>
      <c r="DM164" s="48"/>
      <c r="DN164" s="48"/>
      <c r="DO164" s="48"/>
      <c r="DP164" s="48"/>
      <c r="DQ164" s="48"/>
      <c r="DR164" s="49">
        <v>4</v>
      </c>
      <c r="DS164" s="49">
        <v>4.666666666666667</v>
      </c>
      <c r="DT164" s="17">
        <v>3.5</v>
      </c>
      <c r="DU164" s="49">
        <v>3.4</v>
      </c>
      <c r="DV164" s="49">
        <v>4</v>
      </c>
      <c r="DW164" s="49">
        <v>3.75</v>
      </c>
      <c r="DX164" s="25">
        <v>5</v>
      </c>
      <c r="DY164" s="25">
        <v>5</v>
      </c>
      <c r="DZ164" s="25">
        <v>5</v>
      </c>
      <c r="EA164" s="25">
        <v>5</v>
      </c>
      <c r="EB164" s="25">
        <v>5</v>
      </c>
      <c r="EC164">
        <v>5</v>
      </c>
    </row>
    <row r="165" spans="1:133" hidden="1" x14ac:dyDescent="0.2">
      <c r="A165" s="15">
        <v>557</v>
      </c>
      <c r="B165" s="50" t="s">
        <v>731</v>
      </c>
      <c r="C165" cm="1">
        <f t="array" ref="C165">_xlfn.IFS([1]original_ver!D175="Participant",1,[1]original_ver!D175="Non-Participant",0,[1]original_ver!D175="","")</f>
        <v>1</v>
      </c>
      <c r="D165" s="15">
        <v>2</v>
      </c>
      <c r="E165" s="17" cm="1">
        <f t="array" ref="E165">_xlfn.IFS([1]original_ver!F175="ชาย",1,[1]original_ver!F175="หญิง",0,[1]original_ver!F175="","")</f>
        <v>1</v>
      </c>
      <c r="F165" s="15">
        <v>45</v>
      </c>
      <c r="G165" s="17" cm="1">
        <f t="array" ref="G165">_xlfn.IFS([1]original_ver!H175="ไม่มีการศึกษา",0,[1]original_ver!H175="ประถมศึกษา",1,[1]original_ver!H175="มัธยมศึกษาตอนต้น",2,[1]original_ver!H175="มัธยมศึกษาตอนปลาย",3,[1]original_ver!H175="อนุปริญญา (ปวช., ปวส., ฝึกหัดครู)",4,[1]original_ver!H175="ปริญญาตรี",5,[1]original_ver!H175="สูงกว่าปริญญาตรี",6,[1]original_ver!H175="","")</f>
        <v>5</v>
      </c>
      <c r="H165" s="17" cm="1">
        <f t="array" ref="H165">_xlfn.IFS([1]original_ver!I175="โสด",1,[1]original_ver!I175="สมรส/อยู่ด้วยกัน",2,[1]original_ver!I175="หย่าร้าง/แยกกันอยู่",3,[1]original_ver!I175="หม้าย",4,[1]original_ver!I175="","")</f>
        <v>2</v>
      </c>
      <c r="I165" s="15">
        <v>3</v>
      </c>
      <c r="J165" s="15">
        <v>10</v>
      </c>
      <c r="K165" s="17" cm="1">
        <f t="array" ref="K165">_xlfn.IFS([1]original_ver!L175="ใช่",1,[1]original_ver!L175="ไม่ใช่",0,[1]original_ver!L175="","")</f>
        <v>1</v>
      </c>
      <c r="L165" s="17" cm="1">
        <f t="array" ref="L165">_xlfn.IFS([1]original_ver!M175="กู้ยืม",1,[1]original_ver!M175="ไม่กู้ยืม",0,[1]original_ver!M175="","")</f>
        <v>1</v>
      </c>
      <c r="M165" s="17">
        <f t="shared" si="9"/>
        <v>1</v>
      </c>
      <c r="N165" s="23">
        <v>480000</v>
      </c>
      <c r="O165" s="17" cm="1">
        <f t="array" ref="O165">_xlfn.IFS([1]original_ver!O175="ใช่",1,[1]original_ver!O175="ไม่ใช่",0,[1]original_ver!O175="","")</f>
        <v>1</v>
      </c>
      <c r="P165" s="17">
        <v>5</v>
      </c>
      <c r="Q165" s="17">
        <v>7</v>
      </c>
      <c r="R165" s="17">
        <v>5</v>
      </c>
      <c r="S165" s="56">
        <v>10000</v>
      </c>
      <c r="T165" s="17">
        <v>10.55</v>
      </c>
      <c r="U165" s="22">
        <f t="shared" si="10"/>
        <v>2000</v>
      </c>
      <c r="V165" s="17">
        <v>7</v>
      </c>
      <c r="W165" s="17">
        <v>5</v>
      </c>
      <c r="X165" s="17">
        <v>200</v>
      </c>
      <c r="Y165" s="17">
        <v>10.55</v>
      </c>
      <c r="Z165" s="17"/>
      <c r="AA165" s="17">
        <v>5</v>
      </c>
      <c r="AB165" s="17">
        <v>3</v>
      </c>
      <c r="AC165" s="17">
        <v>5</v>
      </c>
      <c r="AD165" s="56">
        <v>7500</v>
      </c>
      <c r="AE165" s="17">
        <v>10.1</v>
      </c>
      <c r="AF165" s="27">
        <f t="shared" si="11"/>
        <v>1500</v>
      </c>
      <c r="AG165" s="17">
        <v>3</v>
      </c>
      <c r="AH165" s="17">
        <v>5</v>
      </c>
      <c r="AI165" s="17">
        <v>150</v>
      </c>
      <c r="AJ165" s="17">
        <v>10.1</v>
      </c>
      <c r="AK165" s="17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17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17"/>
      <c r="CD165" s="49">
        <v>1.75</v>
      </c>
      <c r="CE165" s="49">
        <v>1.6666666666666667</v>
      </c>
      <c r="CF165" s="49">
        <v>1.3333333333333333</v>
      </c>
      <c r="CG165" s="49">
        <v>1.5</v>
      </c>
      <c r="CH165" s="49">
        <v>5</v>
      </c>
      <c r="CI165" s="17">
        <v>1</v>
      </c>
      <c r="CJ165" cm="1">
        <f t="array" ref="CJ165">_xlfn.IFS([1]original_ver!CH175="จากการเข้าร่วมกิจกรรมอบรม ที่จัดโดยโครงการเกษตรกรปราดเปรื่อง (Smart Farmer)",1,[1]original_ver!CH175="จากการเข้าร่วมกิจกรรมอบรม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ๆ",3,[1]original_ver!CH175="จากการเรียนรู้ผ่านประสบการณ์ของผู้อื่น ได้แก่ เพื่อนบ้าน พี่น้อง เพื่อน และญาติ เป็นต้น",4,[1]original_ver!CH175="ไม่ได้เข้าร่วมกิจกรรมอบรมหรือเรียนรู้ใด ๆ (ข้ามไปข้อ 33)",5)</f>
        <v>1</v>
      </c>
      <c r="CK165" s="15" cm="1">
        <f t="array" ref="CK165">_xlfn.IFS([1]original_ver!CJ175="ความรู้ทางการเกษตรและการใช้เทคโนโลยีสำหรับการผลิตในฟาร์ม",1,[1]original_ver!CJ175="การวางแผนและจัดการฟาร์ม เช่น การเก็บเกี่ยว การเงิน และการวางแผนทางการตลาด",2,[1]original_ver!CJ175="การเป็นผู้ประกอบการทางการเกษตร",3,[1]original_ver!CJ175="การเพิ่มมูลค่าผลผลิต และการแปรรูปผลผลิต (รวมถึงการพัฒนาคุณภาพผลผลิต)",4,[1]original_ver!CJ175="","")</f>
        <v>1</v>
      </c>
      <c r="CL165" s="17">
        <v>10</v>
      </c>
      <c r="CM165" s="17">
        <v>1</v>
      </c>
      <c r="CN165" s="15" cm="1">
        <f t="array" ref="CN165">_xlfn.IFS([1]original_ver!CN175="ความรู้ทางการเกษตรและการใช้เทคโนโลยีสำหรับการผลิตในฟาร์ม",1,[1]original_ver!CN175="การวางแผนและจัดการฟาร์ม เช่น การเก็บเกี่ยว การเงิน และการวางแผนทางการตลาด",2,[1]original_ver!CN175="การเป็นผู้ประกอบการทางการเกษตร",3,[1]original_ver!CN175="การเพิ่มมูลค่าผลผลิต และการแปรรูปผลผลิต (รวมถึงการพัฒนาคุณภาพผลผลิต)",4,[1]original_ver!CN175="","")</f>
        <v>4</v>
      </c>
      <c r="CO165" s="17">
        <v>2</v>
      </c>
      <c r="CP165" s="17">
        <v>1</v>
      </c>
      <c r="CQ165" s="15" cm="1">
        <f t="array" ref="CQ165">_xlfn.IFS([1]original_ver!CR175="ประยุกต์",1,[1]original_ver!CR175="ไม่ประยุกต์",0,[1]original_ver!CR175="","")</f>
        <v>1</v>
      </c>
      <c r="CR165" s="15" cm="1">
        <f t="array" ref="CR165">_xlfn.IFS([1]original_ver!CS175="ประยุกต์",1,[1]original_ver!CS175="ไม่ประยุกต์",0,[1]original_ver!CS175="","")</f>
        <v>1</v>
      </c>
      <c r="CS165" s="48"/>
      <c r="CT165" s="15" cm="1">
        <f t="array" ref="CT165">_xlfn.IFS([1]original_ver!CV175="ประยุกต์",1,[1]original_ver!CV175="ไม่ประยุกต์",0,[1]original_ver!CV175="","")</f>
        <v>1</v>
      </c>
      <c r="CU165" s="48"/>
      <c r="CV165" s="15" cm="1">
        <f t="array" ref="CV165">_xlfn.IFS([1]original_ver!CY175="ประยุกต์",1,[1]original_ver!CY175="ไม่ประยุกต์",0,[1]original_ver!CY175="","")</f>
        <v>1</v>
      </c>
      <c r="CW165" s="48"/>
      <c r="CX165" s="15" cm="1">
        <f t="array" ref="CX165">_xlfn.IFS([1]original_ver!DB175="ประยุกต์",1,[1]original_ver!DB175="ไม่ประยุกต์",0,[1]original_ver!DB175="","")</f>
        <v>1</v>
      </c>
      <c r="CY165" s="48"/>
      <c r="CZ165" s="48"/>
      <c r="DA165" s="48"/>
      <c r="DB165" s="48"/>
      <c r="DC165" s="48"/>
      <c r="DD165" s="48"/>
      <c r="DE165" s="48"/>
      <c r="DF165" s="17">
        <v>1</v>
      </c>
      <c r="DG165" s="17">
        <v>2</v>
      </c>
      <c r="DH165" s="17">
        <v>3</v>
      </c>
      <c r="DI165" s="17">
        <v>2</v>
      </c>
      <c r="DJ165" s="48"/>
      <c r="DK165" s="48"/>
      <c r="DL165" s="17">
        <v>2</v>
      </c>
      <c r="DM165" s="17">
        <v>2</v>
      </c>
      <c r="DN165" s="48"/>
      <c r="DO165" s="48"/>
      <c r="DP165" s="48"/>
      <c r="DQ165" s="48"/>
      <c r="DR165" s="49">
        <v>4.4000000000000004</v>
      </c>
      <c r="DS165" s="49">
        <v>4</v>
      </c>
      <c r="DT165" s="17">
        <v>4</v>
      </c>
      <c r="DU165" s="49">
        <v>3.8</v>
      </c>
      <c r="DV165" s="49">
        <v>4</v>
      </c>
      <c r="DW165" s="49">
        <v>4.5</v>
      </c>
      <c r="DX165" s="25">
        <v>4.4000000000000004</v>
      </c>
      <c r="DY165" s="25">
        <v>4</v>
      </c>
      <c r="DZ165" s="25">
        <v>4</v>
      </c>
      <c r="EA165" s="25">
        <v>3.8</v>
      </c>
      <c r="EB165" s="25">
        <v>4</v>
      </c>
      <c r="EC165">
        <v>4.5</v>
      </c>
    </row>
    <row r="166" spans="1:133" x14ac:dyDescent="0.2">
      <c r="A166" s="15">
        <v>558</v>
      </c>
      <c r="B166" s="47" t="s">
        <v>732</v>
      </c>
      <c r="C166" cm="1">
        <f t="array" ref="C166">_xlfn.IFS([1]original_ver!D176="Participant",1,[1]original_ver!D176="Non-Participant",0,[1]original_ver!D176="","")</f>
        <v>1</v>
      </c>
      <c r="D166" s="15">
        <v>2</v>
      </c>
      <c r="E166" s="17" cm="1">
        <f t="array" ref="E166">_xlfn.IFS([1]original_ver!F176="ชาย",1,[1]original_ver!F176="หญิง",0,[1]original_ver!F176="","")</f>
        <v>0</v>
      </c>
      <c r="F166" s="15">
        <v>56</v>
      </c>
      <c r="G166" s="17" cm="1">
        <f t="array" ref="G166">_xlfn.IFS([1]original_ver!H176="ไม่มีการศึกษา",0,[1]original_ver!H176="ประถมศึกษา",1,[1]original_ver!H176="มัธยมศึกษาตอนต้น",2,[1]original_ver!H176="มัธยมศึกษาตอนปลาย",3,[1]original_ver!H176="อนุปริญญา (ปวช., ปวส., ฝึกหัดครู)",4,[1]original_ver!H176="ปริญญาตรี",5,[1]original_ver!H176="สูงกว่าปริญญาตรี",6,[1]original_ver!H176="","")</f>
        <v>1</v>
      </c>
      <c r="H166" s="17" cm="1">
        <f t="array" ref="H166">_xlfn.IFS([1]original_ver!I176="โสด",1,[1]original_ver!I176="สมรส/อยู่ด้วยกัน",2,[1]original_ver!I176="หย่าร้าง/แยกกันอยู่",3,[1]original_ver!I176="หม้าย",4,[1]original_ver!I176="","")</f>
        <v>2</v>
      </c>
      <c r="I166" s="15">
        <v>3</v>
      </c>
      <c r="J166" s="15">
        <v>6</v>
      </c>
      <c r="K166" s="17" cm="1">
        <f t="array" ref="K166">_xlfn.IFS([1]original_ver!L176="ใช่",1,[1]original_ver!L176="ไม่ใช่",0,[1]original_ver!L176="","")</f>
        <v>0</v>
      </c>
      <c r="L166" s="17" cm="1">
        <f t="array" ref="L166">_xlfn.IFS([1]original_ver!M176="กู้ยืม",1,[1]original_ver!M176="ไม่กู้ยืม",0,[1]original_ver!M176="","")</f>
        <v>0</v>
      </c>
      <c r="M166" s="17">
        <f t="shared" si="9"/>
        <v>0</v>
      </c>
      <c r="N166" s="26"/>
      <c r="O166" s="17" cm="1">
        <f t="array" ref="O166">_xlfn.IFS([1]original_ver!O176="ใช่",1,[1]original_ver!O176="ไม่ใช่",0,[1]original_ver!O176="","")</f>
        <v>1</v>
      </c>
      <c r="P166" s="17">
        <v>7</v>
      </c>
      <c r="Q166" s="17">
        <v>1</v>
      </c>
      <c r="R166" s="17">
        <v>3</v>
      </c>
      <c r="S166" s="17">
        <v>3000</v>
      </c>
      <c r="T166" s="17">
        <v>40</v>
      </c>
      <c r="U166" s="22">
        <f t="shared" si="10"/>
        <v>1000</v>
      </c>
      <c r="V166" s="48"/>
      <c r="W166" s="48"/>
      <c r="X166" s="48"/>
      <c r="Y166" s="48"/>
      <c r="Z166" s="48"/>
      <c r="AA166" s="17">
        <v>7</v>
      </c>
      <c r="AB166" s="17">
        <v>1</v>
      </c>
      <c r="AC166" s="17">
        <v>2</v>
      </c>
      <c r="AD166" s="55">
        <v>5000</v>
      </c>
      <c r="AE166" s="17">
        <v>40</v>
      </c>
      <c r="AF166" s="27">
        <f t="shared" si="11"/>
        <v>2500</v>
      </c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9">
        <v>1.25</v>
      </c>
      <c r="CE166" s="49">
        <v>1</v>
      </c>
      <c r="CF166" s="49">
        <v>1</v>
      </c>
      <c r="CG166" s="49">
        <v>1</v>
      </c>
      <c r="CH166" s="49">
        <v>1</v>
      </c>
      <c r="CI166" s="17">
        <v>1</v>
      </c>
      <c r="CJ166" cm="1">
        <f t="array" ref="CJ166">_xlfn.IFS([1]original_ver!CH176="จากการเข้าร่วมกิจกรรมอบรม ที่จัดโดยโครงการเกษตรกรปราดเปรื่อง (Smart Farmer)",1,[1]original_ver!CH176="จากการเข้าร่วมกิจกรรมอบรม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ๆ",3,[1]original_ver!CH176="จากการเรียนรู้ผ่านประสบการณ์ของผู้อื่น ได้แก่ เพื่อนบ้าน พี่น้อง เพื่อน และญาติ เป็นต้น",4,[1]original_ver!CH176="ไม่ได้เข้าร่วมกิจกรรมอบรมหรือเรียนรู้ใด ๆ (ข้ามไปข้อ 33)",5)</f>
        <v>1</v>
      </c>
      <c r="CK166" s="15" cm="1">
        <f t="array" ref="CK166">_xlfn.IFS([1]original_ver!CJ176="ความรู้ทางการเกษตรและการใช้เทคโนโลยีสำหรับการผลิตในฟาร์ม",1,[1]original_ver!CJ176="การวางแผนและจัดการฟาร์ม เช่น การเก็บเกี่ยว การเงิน และการวางแผนทางการตลาด",2,[1]original_ver!CJ176="การเป็นผู้ประกอบการทางการเกษตร",3,[1]original_ver!CJ176="การเพิ่มมูลค่าผลผลิต และการแปรรูปผลผลิต (รวมถึงการพัฒนาคุณภาพผลผลิต)",4,[1]original_ver!CJ176="","")</f>
        <v>4</v>
      </c>
      <c r="CL166" s="17">
        <v>20</v>
      </c>
      <c r="CM166" s="17">
        <v>3</v>
      </c>
      <c r="CN166" s="15" cm="1">
        <f t="array" ref="CN166">_xlfn.IFS([1]original_ver!CN176="ความรู้ทางการเกษตรและการใช้เทคโนโลยีสำหรับการผลิตในฟาร์ม",1,[1]original_ver!CN176="การวางแผนและจัดการฟาร์ม เช่น การเก็บเกี่ยว การเงิน และการวางแผนทางการตลาด",2,[1]original_ver!CN176="การเป็นผู้ประกอบการทางการเกษตร",3,[1]original_ver!CN176="การเพิ่มมูลค่าผลผลิต และการแปรรูปผลผลิต (รวมถึงการพัฒนาคุณภาพผลผลิต)",4,[1]original_ver!CN176="","")</f>
        <v>3</v>
      </c>
      <c r="CO166" s="17">
        <v>6</v>
      </c>
      <c r="CP166" s="17">
        <v>1</v>
      </c>
      <c r="CQ166" s="15" cm="1">
        <f t="array" ref="CQ166">_xlfn.IFS([1]original_ver!CR176="ประยุกต์",1,[1]original_ver!CR176="ไม่ประยุกต์",0,[1]original_ver!CR176="","")</f>
        <v>1</v>
      </c>
      <c r="CR166" s="15" cm="1">
        <f t="array" ref="CR166">_xlfn.IFS([1]original_ver!CS176="ประยุกต์",1,[1]original_ver!CS176="ไม่ประยุกต์",0,[1]original_ver!CS176="","")</f>
        <v>1</v>
      </c>
      <c r="CS166" s="48"/>
      <c r="CT166" s="15" cm="1">
        <f t="array" ref="CT166">_xlfn.IFS([1]original_ver!CV176="ประยุกต์",1,[1]original_ver!CV176="ไม่ประยุกต์",0,[1]original_ver!CV176="","")</f>
        <v>1</v>
      </c>
      <c r="CU166" s="48"/>
      <c r="CV166" s="15" cm="1">
        <f t="array" ref="CV166">_xlfn.IFS([1]original_ver!CY176="ประยุกต์",1,[1]original_ver!CY176="ไม่ประยุกต์",0,[1]original_ver!CY176="","")</f>
        <v>1</v>
      </c>
      <c r="CW166" s="48"/>
      <c r="CX166" s="15" cm="1">
        <f t="array" ref="CX166">_xlfn.IFS([1]original_ver!DB176="ประยุกต์",1,[1]original_ver!DB176="ไม่ประยุกต์",0,[1]original_ver!DB176="","")</f>
        <v>1</v>
      </c>
      <c r="CY166" s="48"/>
      <c r="CZ166" s="48"/>
      <c r="DA166" s="48"/>
      <c r="DB166" s="48"/>
      <c r="DC166" s="48"/>
      <c r="DD166" s="48"/>
      <c r="DE166" s="48"/>
      <c r="DF166" s="17">
        <v>2</v>
      </c>
      <c r="DG166" s="17">
        <v>2</v>
      </c>
      <c r="DH166" s="17">
        <v>3</v>
      </c>
      <c r="DI166" s="17">
        <v>2</v>
      </c>
      <c r="DJ166" s="48"/>
      <c r="DK166" s="48"/>
      <c r="DL166" s="17">
        <v>1</v>
      </c>
      <c r="DM166" s="17">
        <v>2</v>
      </c>
      <c r="DN166" s="48"/>
      <c r="DO166" s="48"/>
      <c r="DP166" s="48"/>
      <c r="DQ166" s="48"/>
      <c r="DR166" s="49">
        <v>4.8</v>
      </c>
      <c r="DS166" s="49">
        <v>5</v>
      </c>
      <c r="DT166" s="17">
        <v>4.75</v>
      </c>
      <c r="DU166" s="49">
        <v>4.4000000000000004</v>
      </c>
      <c r="DV166" s="49">
        <v>5</v>
      </c>
      <c r="DW166" s="49">
        <v>5</v>
      </c>
      <c r="DX166" s="25">
        <v>5</v>
      </c>
      <c r="DY166" s="25">
        <v>5</v>
      </c>
      <c r="DZ166" s="25">
        <v>5</v>
      </c>
      <c r="EA166" s="25">
        <v>4.5999999999999996</v>
      </c>
      <c r="EB166" s="25">
        <v>5</v>
      </c>
      <c r="EC166">
        <v>5</v>
      </c>
    </row>
    <row r="167" spans="1:133" x14ac:dyDescent="0.2">
      <c r="A167" s="15">
        <v>559</v>
      </c>
      <c r="B167" s="47" t="s">
        <v>732</v>
      </c>
      <c r="C167" cm="1">
        <f t="array" ref="C167">_xlfn.IFS([1]original_ver!D177="Participant",1,[1]original_ver!D177="Non-Participant",0,[1]original_ver!D177="","")</f>
        <v>1</v>
      </c>
      <c r="D167" s="15">
        <v>2</v>
      </c>
      <c r="E167" s="17" cm="1">
        <f t="array" ref="E167">_xlfn.IFS([1]original_ver!F177="ชาย",1,[1]original_ver!F177="หญิง",0,[1]original_ver!F177="","")</f>
        <v>1</v>
      </c>
      <c r="F167" s="15">
        <v>68</v>
      </c>
      <c r="G167" s="17" cm="1">
        <f t="array" ref="G167">_xlfn.IFS([1]original_ver!H177="ไม่มีการศึกษา",0,[1]original_ver!H177="ประถมศึกษา",1,[1]original_ver!H177="มัธยมศึกษาตอนต้น",2,[1]original_ver!H177="มัธยมศึกษาตอนปลาย",3,[1]original_ver!H177="อนุปริญญา (ปวช., ปวส., ฝึกหัดครู)",4,[1]original_ver!H177="ปริญญาตรี",5,[1]original_ver!H177="สูงกว่าปริญญาตรี",6,[1]original_ver!H177="","")</f>
        <v>1</v>
      </c>
      <c r="H167" s="17" cm="1">
        <f t="array" ref="H167">_xlfn.IFS([1]original_ver!I177="โสด",1,[1]original_ver!I177="สมรส/อยู่ด้วยกัน",2,[1]original_ver!I177="หย่าร้าง/แยกกันอยู่",3,[1]original_ver!I177="หม้าย",4,[1]original_ver!I177="","")</f>
        <v>2</v>
      </c>
      <c r="I167" s="15">
        <v>3</v>
      </c>
      <c r="J167" s="15">
        <v>6</v>
      </c>
      <c r="K167" s="17" cm="1">
        <f t="array" ref="K167">_xlfn.IFS([1]original_ver!L177="ใช่",1,[1]original_ver!L177="ไม่ใช่",0,[1]original_ver!L177="","")</f>
        <v>0</v>
      </c>
      <c r="L167" s="17" cm="1">
        <f t="array" ref="L167">_xlfn.IFS([1]original_ver!M177="กู้ยืม",1,[1]original_ver!M177="ไม่กู้ยืม",0,[1]original_ver!M177="","")</f>
        <v>0</v>
      </c>
      <c r="M167" s="17">
        <f t="shared" si="9"/>
        <v>0</v>
      </c>
      <c r="N167" s="26"/>
      <c r="O167" s="17" cm="1">
        <f t="array" ref="O167">_xlfn.IFS([1]original_ver!O177="ใช่",1,[1]original_ver!O177="ไม่ใช่",0,[1]original_ver!O177="","")</f>
        <v>1</v>
      </c>
      <c r="P167" s="17">
        <v>7</v>
      </c>
      <c r="Q167" s="17">
        <v>1</v>
      </c>
      <c r="R167" s="17">
        <v>3</v>
      </c>
      <c r="S167" s="17">
        <v>8000</v>
      </c>
      <c r="T167" s="17">
        <v>40</v>
      </c>
      <c r="U167" s="22">
        <f t="shared" si="10"/>
        <v>2666.6666666666665</v>
      </c>
      <c r="V167" s="48"/>
      <c r="W167" s="48"/>
      <c r="X167" s="48"/>
      <c r="Y167" s="48"/>
      <c r="Z167" s="48"/>
      <c r="AA167" s="17">
        <v>7</v>
      </c>
      <c r="AB167" s="17">
        <v>1</v>
      </c>
      <c r="AC167" s="17">
        <v>3</v>
      </c>
      <c r="AD167" s="17">
        <v>9500</v>
      </c>
      <c r="AE167" s="17">
        <v>20</v>
      </c>
      <c r="AF167" s="27">
        <f t="shared" si="11"/>
        <v>3166.6666666666665</v>
      </c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9">
        <v>1.25</v>
      </c>
      <c r="CE167" s="49">
        <v>1</v>
      </c>
      <c r="CF167" s="49">
        <v>1</v>
      </c>
      <c r="CG167" s="49">
        <v>1</v>
      </c>
      <c r="CH167" s="49">
        <v>1</v>
      </c>
      <c r="CI167" s="17">
        <v>1</v>
      </c>
      <c r="CJ167" cm="1">
        <f t="array" ref="CJ167">_xlfn.IFS([1]original_ver!CH177="จากการเข้าร่วมกิจกรรมอบรม ที่จัดโดยโครงการเกษตรกรปราดเปรื่อง (Smart Farmer)",1,[1]original_ver!CH177="จากการเข้าร่วมกิจกรรมอบรม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ๆ",3,[1]original_ver!CH177="จากการเรียนรู้ผ่านประสบการณ์ของผู้อื่น ได้แก่ เพื่อนบ้าน พี่น้อง เพื่อน และญาติ เป็นต้น",4,[1]original_ver!CH177="ไม่ได้เข้าร่วมกิจกรรมอบรมหรือเรียนรู้ใด ๆ (ข้ามไปข้อ 33)",5)</f>
        <v>1</v>
      </c>
      <c r="CK167" s="15" cm="1">
        <f t="array" ref="CK167">_xlfn.IFS([1]original_ver!CJ177="ความรู้ทางการเกษตรและการใช้เทคโนโลยีสำหรับการผลิตในฟาร์ม",1,[1]original_ver!CJ177="การวางแผนและจัดการฟาร์ม เช่น การเก็บเกี่ยว การเงิน และการวางแผนทางการตลาด",2,[1]original_ver!CJ177="การเป็นผู้ประกอบการทางการเกษตร",3,[1]original_ver!CJ177="การเพิ่มมูลค่าผลผลิต และการแปรรูปผลผลิต (รวมถึงการพัฒนาคุณภาพผลผลิต)",4,[1]original_ver!CJ177="","")</f>
        <v>4</v>
      </c>
      <c r="CL167" s="17">
        <v>20</v>
      </c>
      <c r="CM167" s="17">
        <v>3</v>
      </c>
      <c r="CN167" s="15" cm="1">
        <f t="array" ref="CN167">_xlfn.IFS([1]original_ver!CN177="ความรู้ทางการเกษตรและการใช้เทคโนโลยีสำหรับการผลิตในฟาร์ม",1,[1]original_ver!CN177="การวางแผนและจัดการฟาร์ม เช่น การเก็บเกี่ยว การเงิน และการวางแผนทางการตลาด",2,[1]original_ver!CN177="การเป็นผู้ประกอบการทางการเกษตร",3,[1]original_ver!CN177="การเพิ่มมูลค่าผลผลิต และการแปรรูปผลผลิต (รวมถึงการพัฒนาคุณภาพผลผลิต)",4,[1]original_ver!CN177="","")</f>
        <v>3</v>
      </c>
      <c r="CO167" s="17">
        <v>6</v>
      </c>
      <c r="CP167" s="17">
        <v>1</v>
      </c>
      <c r="CQ167" s="15" cm="1">
        <f t="array" ref="CQ167">_xlfn.IFS([1]original_ver!CR177="ประยุกต์",1,[1]original_ver!CR177="ไม่ประยุกต์",0,[1]original_ver!CR177="","")</f>
        <v>1</v>
      </c>
      <c r="CR167" s="15" cm="1">
        <f t="array" ref="CR167">_xlfn.IFS([1]original_ver!CS177="ประยุกต์",1,[1]original_ver!CS177="ไม่ประยุกต์",0,[1]original_ver!CS177="","")</f>
        <v>1</v>
      </c>
      <c r="CS167" s="48"/>
      <c r="CT167" s="15" cm="1">
        <f t="array" ref="CT167">_xlfn.IFS([1]original_ver!CV177="ประยุกต์",1,[1]original_ver!CV177="ไม่ประยุกต์",0,[1]original_ver!CV177="","")</f>
        <v>1</v>
      </c>
      <c r="CU167" s="48"/>
      <c r="CV167" s="15" cm="1">
        <f t="array" ref="CV167">_xlfn.IFS([1]original_ver!CY177="ประยุกต์",1,[1]original_ver!CY177="ไม่ประยุกต์",0,[1]original_ver!CY177="","")</f>
        <v>1</v>
      </c>
      <c r="CW167" s="48"/>
      <c r="CX167" s="15" cm="1">
        <f t="array" ref="CX167">_xlfn.IFS([1]original_ver!DB177="ประยุกต์",1,[1]original_ver!DB177="ไม่ประยุกต์",0,[1]original_ver!DB177="","")</f>
        <v>1</v>
      </c>
      <c r="CY167" s="48"/>
      <c r="CZ167" s="48"/>
      <c r="DA167" s="48"/>
      <c r="DB167" s="48"/>
      <c r="DC167" s="48"/>
      <c r="DD167" s="48"/>
      <c r="DE167" s="48"/>
      <c r="DF167" s="17">
        <v>2</v>
      </c>
      <c r="DG167" s="17">
        <v>2</v>
      </c>
      <c r="DH167" s="17">
        <v>3</v>
      </c>
      <c r="DI167" s="17">
        <v>2</v>
      </c>
      <c r="DJ167" s="48"/>
      <c r="DK167" s="48"/>
      <c r="DL167" s="17">
        <v>1</v>
      </c>
      <c r="DM167" s="17">
        <v>2</v>
      </c>
      <c r="DN167" s="48"/>
      <c r="DO167" s="48"/>
      <c r="DP167" s="48"/>
      <c r="DQ167" s="48"/>
      <c r="DR167" s="49">
        <v>4.8</v>
      </c>
      <c r="DS167" s="49">
        <v>5</v>
      </c>
      <c r="DT167" s="17">
        <v>4.75</v>
      </c>
      <c r="DU167" s="49">
        <v>4.4000000000000004</v>
      </c>
      <c r="DV167" s="49">
        <v>5</v>
      </c>
      <c r="DW167" s="49">
        <v>5</v>
      </c>
      <c r="DX167" s="25">
        <v>5</v>
      </c>
      <c r="DY167" s="25">
        <v>5</v>
      </c>
      <c r="DZ167" s="25">
        <v>5</v>
      </c>
      <c r="EA167" s="25">
        <v>5</v>
      </c>
      <c r="EB167" s="25">
        <v>5</v>
      </c>
      <c r="EC167">
        <v>5</v>
      </c>
    </row>
    <row r="168" spans="1:133" hidden="1" x14ac:dyDescent="0.2">
      <c r="A168" s="15">
        <v>560</v>
      </c>
      <c r="B168" s="47" t="s">
        <v>733</v>
      </c>
      <c r="C168" cm="1">
        <f t="array" ref="C168">_xlfn.IFS([1]original_ver!D178="Participant",1,[1]original_ver!D178="Non-Participant",0,[1]original_ver!D178="","")</f>
        <v>1</v>
      </c>
      <c r="D168" s="15">
        <v>2</v>
      </c>
      <c r="E168" s="17" cm="1">
        <f t="array" ref="E168">_xlfn.IFS([1]original_ver!F178="ชาย",1,[1]original_ver!F178="หญิง",0,[1]original_ver!F178="","")</f>
        <v>1</v>
      </c>
      <c r="F168" s="15">
        <v>60</v>
      </c>
      <c r="G168" s="17" cm="1">
        <f t="array" ref="G168">_xlfn.IFS([1]original_ver!H178="ไม่มีการศึกษา",0,[1]original_ver!H178="ประถมศึกษา",1,[1]original_ver!H178="มัธยมศึกษาตอนต้น",2,[1]original_ver!H178="มัธยมศึกษาตอนปลาย",3,[1]original_ver!H178="อนุปริญญา (ปวช., ปวส., ฝึกหัดครู)",4,[1]original_ver!H178="ปริญญาตรี",5,[1]original_ver!H178="สูงกว่าปริญญาตรี",6,[1]original_ver!H178="","")</f>
        <v>1</v>
      </c>
      <c r="H168" s="17" cm="1">
        <f t="array" ref="H168">_xlfn.IFS([1]original_ver!I178="โสด",1,[1]original_ver!I178="สมรส/อยู่ด้วยกัน",2,[1]original_ver!I178="หย่าร้าง/แยกกันอยู่",3,[1]original_ver!I178="หม้าย",4,[1]original_ver!I178="","")</f>
        <v>2</v>
      </c>
      <c r="I168" s="15">
        <v>3</v>
      </c>
      <c r="J168" s="15">
        <v>20</v>
      </c>
      <c r="K168" s="17" cm="1">
        <f t="array" ref="K168">_xlfn.IFS([1]original_ver!L178="ใช่",1,[1]original_ver!L178="ไม่ใช่",0,[1]original_ver!L178="","")</f>
        <v>0</v>
      </c>
      <c r="L168" s="17" cm="1">
        <f t="array" ref="L168">_xlfn.IFS([1]original_ver!M178="กู้ยืม",1,[1]original_ver!M178="ไม่กู้ยืม",0,[1]original_ver!M178="","")</f>
        <v>1</v>
      </c>
      <c r="M168" s="17">
        <f t="shared" si="9"/>
        <v>0</v>
      </c>
      <c r="N168" s="26"/>
      <c r="O168" s="17" cm="1">
        <f t="array" ref="O168">_xlfn.IFS([1]original_ver!O178="ใช่",1,[1]original_ver!O178="ไม่ใช่",0,[1]original_ver!O178="","")</f>
        <v>1</v>
      </c>
      <c r="P168" s="17">
        <v>1</v>
      </c>
      <c r="Q168" s="17">
        <v>1</v>
      </c>
      <c r="R168" s="17">
        <v>17</v>
      </c>
      <c r="S168" s="17">
        <v>10000</v>
      </c>
      <c r="T168" s="53">
        <v>9</v>
      </c>
      <c r="U168" s="20">
        <f t="shared" si="10"/>
        <v>588.23529411764707</v>
      </c>
      <c r="V168" s="48"/>
      <c r="W168" s="48"/>
      <c r="X168" s="48"/>
      <c r="Y168" s="48"/>
      <c r="Z168" s="48"/>
      <c r="AA168" s="17">
        <v>1</v>
      </c>
      <c r="AB168" s="17">
        <v>1</v>
      </c>
      <c r="AC168" s="17">
        <v>16</v>
      </c>
      <c r="AD168" s="55">
        <v>9600</v>
      </c>
      <c r="AE168" s="18">
        <v>9</v>
      </c>
      <c r="AF168" s="27">
        <f t="shared" si="11"/>
        <v>600</v>
      </c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9">
        <v>3</v>
      </c>
      <c r="CE168" s="49">
        <v>3.3333333333333335</v>
      </c>
      <c r="CF168" s="49">
        <v>3</v>
      </c>
      <c r="CG168" s="49">
        <v>3.5</v>
      </c>
      <c r="CH168" s="49">
        <v>3.5</v>
      </c>
      <c r="CI168" s="17">
        <v>2</v>
      </c>
      <c r="CJ168" cm="1">
        <f t="array" ref="CJ168">_xlfn.IFS([1]original_ver!CH178="จากการเข้าร่วมกิจกรรมอบรม ที่จัดโดยโครงการเกษตรกรปราดเปรื่อง (Smart Farmer)",1,[1]original_ver!CH178="จากการเข้าร่วมกิจกรรมอบรม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ๆ",3,[1]original_ver!CH178="จากการเรียนรู้ผ่านประสบการณ์ของผู้อื่น ได้แก่ เพื่อนบ้าน พี่น้อง เพื่อน และญาติ เป็นต้น",4,[1]original_ver!CH178="ไม่ได้เข้าร่วมกิจกรรมอบรมหรือเรียนรู้ใด ๆ (ข้ามไปข้อ 33)",5)</f>
        <v>1</v>
      </c>
      <c r="CK168" s="15" cm="1">
        <f t="array" ref="CK168">_xlfn.IFS([1]original_ver!CJ178="ความรู้ทางการเกษตรและการใช้เทคโนโลยีสำหรับการผลิตในฟาร์ม",1,[1]original_ver!CJ178="การวางแผนและจัดการฟาร์ม เช่น การเก็บเกี่ยว การเงิน และการวางแผนทางการตลาด",2,[1]original_ver!CJ178="การเป็นผู้ประกอบการทางการเกษตร",3,[1]original_ver!CJ178="การเพิ่มมูลค่าผลผลิต และการแปรรูปผลผลิต (รวมถึงการพัฒนาคุณภาพผลผลิต)",4,[1]original_ver!CJ178="","")</f>
        <v>1</v>
      </c>
      <c r="CL168" s="17">
        <v>16</v>
      </c>
      <c r="CM168" s="17">
        <v>1</v>
      </c>
      <c r="CN168" s="15" cm="1">
        <f t="array" ref="CN168">_xlfn.IFS([1]original_ver!CN178="ความรู้ทางการเกษตรและการใช้เทคโนโลยีสำหรับการผลิตในฟาร์ม",1,[1]original_ver!CN178="การวางแผนและจัดการฟาร์ม เช่น การเก็บเกี่ยว การเงิน และการวางแผนทางการตลาด",2,[1]original_ver!CN178="การเป็นผู้ประกอบการทางการเกษตร",3,[1]original_ver!CN178="การเพิ่มมูลค่าผลผลิต และการแปรรูปผลผลิต (รวมถึงการพัฒนาคุณภาพผลผลิต)",4,[1]original_ver!CN178="","")</f>
        <v>4</v>
      </c>
      <c r="CO168" s="17">
        <v>1</v>
      </c>
      <c r="CP168" s="17">
        <v>2</v>
      </c>
      <c r="CQ168" s="15" cm="1">
        <f t="array" ref="CQ168">_xlfn.IFS([1]original_ver!CR178="ประยุกต์",1,[1]original_ver!CR178="ไม่ประยุกต์",0,[1]original_ver!CR178="","")</f>
        <v>1</v>
      </c>
      <c r="CR168" s="15" cm="1">
        <f t="array" ref="CR168">_xlfn.IFS([1]original_ver!CS178="ประยุกต์",1,[1]original_ver!CS178="ไม่ประยุกต์",0,[1]original_ver!CS178="","")</f>
        <v>0</v>
      </c>
      <c r="CS168" s="17">
        <v>3</v>
      </c>
      <c r="CT168" s="15" cm="1">
        <f t="array" ref="CT168">_xlfn.IFS([1]original_ver!CV178="ประยุกต์",1,[1]original_ver!CV178="ไม่ประยุกต์",0,[1]original_ver!CV178="","")</f>
        <v>1</v>
      </c>
      <c r="CU168" s="48"/>
      <c r="CV168" s="15" cm="1">
        <f t="array" ref="CV168">_xlfn.IFS([1]original_ver!CY178="ประยุกต์",1,[1]original_ver!CY178="ไม่ประยุกต์",0,[1]original_ver!CY178="","")</f>
        <v>0</v>
      </c>
      <c r="CW168" s="17">
        <v>3</v>
      </c>
      <c r="CX168" s="15" cm="1">
        <f t="array" ref="CX168">_xlfn.IFS([1]original_ver!DB178="ประยุกต์",1,[1]original_ver!DB178="ไม่ประยุกต์",0,[1]original_ver!DB178="","")</f>
        <v>0</v>
      </c>
      <c r="CY168" s="17">
        <v>3</v>
      </c>
      <c r="CZ168" s="17"/>
      <c r="DA168" s="17"/>
      <c r="DB168" s="17"/>
      <c r="DC168" s="17"/>
      <c r="DD168" s="17"/>
      <c r="DE168" s="17"/>
      <c r="DF168" s="48"/>
      <c r="DG168" s="48"/>
      <c r="DH168" s="17">
        <v>1</v>
      </c>
      <c r="DI168" s="17">
        <v>1</v>
      </c>
      <c r="DJ168" s="17">
        <v>2</v>
      </c>
      <c r="DK168" s="17">
        <v>1</v>
      </c>
      <c r="DL168" s="17">
        <v>3</v>
      </c>
      <c r="DM168" s="17">
        <v>1</v>
      </c>
      <c r="DN168" s="48"/>
      <c r="DO168" s="48"/>
      <c r="DP168" s="48"/>
      <c r="DQ168" s="48"/>
      <c r="DR168" s="49">
        <v>2.4</v>
      </c>
      <c r="DS168" s="49">
        <v>3</v>
      </c>
      <c r="DT168" s="17">
        <v>2.5</v>
      </c>
      <c r="DU168" s="49">
        <v>3</v>
      </c>
      <c r="DV168" s="49">
        <v>2.6666666666666665</v>
      </c>
      <c r="DW168" s="49">
        <v>3</v>
      </c>
      <c r="DX168" s="25">
        <v>3</v>
      </c>
      <c r="DY168" s="25">
        <v>3</v>
      </c>
      <c r="DZ168" s="25">
        <v>2.75</v>
      </c>
      <c r="EA168" s="25">
        <v>4</v>
      </c>
      <c r="EB168" s="25">
        <v>2.6666666666666665</v>
      </c>
      <c r="EC168">
        <v>3</v>
      </c>
    </row>
    <row r="169" spans="1:133" hidden="1" x14ac:dyDescent="0.2">
      <c r="A169" s="15">
        <v>561</v>
      </c>
      <c r="B169" s="47" t="s">
        <v>734</v>
      </c>
      <c r="C169" cm="1">
        <f t="array" ref="C169">_xlfn.IFS([1]original_ver!D179="Participant",1,[1]original_ver!D179="Non-Participant",0,[1]original_ver!D179="","")</f>
        <v>1</v>
      </c>
      <c r="D169" s="15">
        <v>2</v>
      </c>
      <c r="E169" s="17" cm="1">
        <f t="array" ref="E169">_xlfn.IFS([1]original_ver!F179="ชาย",1,[1]original_ver!F179="หญิง",0,[1]original_ver!F179="","")</f>
        <v>1</v>
      </c>
      <c r="F169" s="15">
        <v>58</v>
      </c>
      <c r="G169" s="17" cm="1">
        <f t="array" ref="G169">_xlfn.IFS([1]original_ver!H179="ไม่มีการศึกษา",0,[1]original_ver!H179="ประถมศึกษา",1,[1]original_ver!H179="มัธยมศึกษาตอนต้น",2,[1]original_ver!H179="มัธยมศึกษาตอนปลาย",3,[1]original_ver!H179="อนุปริญญา (ปวช., ปวส., ฝึกหัดครู)",4,[1]original_ver!H179="ปริญญาตรี",5,[1]original_ver!H179="สูงกว่าปริญญาตรี",6,[1]original_ver!H179="","")</f>
        <v>1</v>
      </c>
      <c r="H169" s="17" cm="1">
        <f t="array" ref="H169">_xlfn.IFS([1]original_ver!I179="โสด",1,[1]original_ver!I179="สมรส/อยู่ด้วยกัน",2,[1]original_ver!I179="หย่าร้าง/แยกกันอยู่",3,[1]original_ver!I179="หม้าย",4,[1]original_ver!I179="","")</f>
        <v>2</v>
      </c>
      <c r="I169" s="15">
        <v>3</v>
      </c>
      <c r="J169" s="15">
        <v>20</v>
      </c>
      <c r="K169" s="17" cm="1">
        <f t="array" ref="K169">_xlfn.IFS([1]original_ver!L179="ใช่",1,[1]original_ver!L179="ไม่ใช่",0,[1]original_ver!L179="","")</f>
        <v>0</v>
      </c>
      <c r="L169" s="17" cm="1">
        <f t="array" ref="L169">_xlfn.IFS([1]original_ver!M179="กู้ยืม",1,[1]original_ver!M179="ไม่กู้ยืม",0,[1]original_ver!M179="","")</f>
        <v>1</v>
      </c>
      <c r="M169" s="17">
        <f t="shared" si="9"/>
        <v>0</v>
      </c>
      <c r="N169" s="51">
        <v>0</v>
      </c>
      <c r="O169" s="17" cm="1">
        <f t="array" ref="O169">_xlfn.IFS([1]original_ver!O179="ใช่",1,[1]original_ver!O179="ไม่ใช่",0,[1]original_ver!O179="","")</f>
        <v>1</v>
      </c>
      <c r="P169" s="17">
        <v>1</v>
      </c>
      <c r="Q169" s="17">
        <v>1</v>
      </c>
      <c r="R169" s="17">
        <v>14</v>
      </c>
      <c r="S169" s="17">
        <v>10000</v>
      </c>
      <c r="T169" s="53">
        <v>18</v>
      </c>
      <c r="U169" s="20">
        <f t="shared" si="10"/>
        <v>714.28571428571433</v>
      </c>
      <c r="V169" s="48"/>
      <c r="W169" s="48"/>
      <c r="X169" s="48"/>
      <c r="Y169" s="48"/>
      <c r="Z169" s="48"/>
      <c r="AA169" s="17">
        <v>1</v>
      </c>
      <c r="AB169" s="17">
        <v>1</v>
      </c>
      <c r="AC169" s="17">
        <v>14</v>
      </c>
      <c r="AD169" s="17">
        <v>10000</v>
      </c>
      <c r="AE169" s="18">
        <v>18</v>
      </c>
      <c r="AF169" s="27">
        <f t="shared" si="11"/>
        <v>714.28571428571433</v>
      </c>
      <c r="AG169" s="48"/>
      <c r="AH169" s="48"/>
      <c r="AI169" s="48"/>
      <c r="AJ169" s="48"/>
      <c r="AK169" s="48"/>
      <c r="AL169" s="17">
        <v>7</v>
      </c>
      <c r="AM169" s="17">
        <v>1</v>
      </c>
      <c r="AN169" s="17">
        <v>3</v>
      </c>
      <c r="AO169" s="17">
        <v>1000</v>
      </c>
      <c r="AP169" s="17">
        <v>55</v>
      </c>
      <c r="AQ169" s="17"/>
      <c r="AR169" s="48"/>
      <c r="AS169" s="48"/>
      <c r="AT169" s="48"/>
      <c r="AU169" s="48"/>
      <c r="AV169" s="48"/>
      <c r="AW169" s="17">
        <v>7</v>
      </c>
      <c r="AX169" s="17">
        <v>1</v>
      </c>
      <c r="AY169" s="17">
        <v>3</v>
      </c>
      <c r="AZ169" s="17">
        <v>1000</v>
      </c>
      <c r="BA169" s="17">
        <v>55</v>
      </c>
      <c r="BB169" s="17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17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17"/>
      <c r="BY169" s="48"/>
      <c r="BZ169" s="48"/>
      <c r="CA169" s="48"/>
      <c r="CB169" s="48"/>
      <c r="CC169" s="48"/>
      <c r="CD169" s="49">
        <v>2</v>
      </c>
      <c r="CE169" s="49">
        <v>1</v>
      </c>
      <c r="CF169" s="49">
        <v>1</v>
      </c>
      <c r="CG169" s="49">
        <v>1</v>
      </c>
      <c r="CH169" s="49">
        <v>1</v>
      </c>
      <c r="CI169" s="17">
        <v>1</v>
      </c>
      <c r="CJ169" cm="1">
        <f t="array" ref="CJ169">_xlfn.IFS([1]original_ver!CH179="จากการเข้าร่วมกิจกรรมอบรม ที่จัดโดยโครงการเกษตรกรปราดเปรื่อง (Smart Farmer)",1,[1]original_ver!CH179="จากการเข้าร่วมกิจกรรมอบรม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ๆ",3,[1]original_ver!CH179="จากการเรียนรู้ผ่านประสบการณ์ของผู้อื่น ได้แก่ เพื่อนบ้าน พี่น้อง เพื่อน และญาติ เป็นต้น",4,[1]original_ver!CH179="ไม่ได้เข้าร่วมกิจกรรมอบรมหรือเรียนรู้ใด ๆ (ข้ามไปข้อ 33)",5)</f>
        <v>1</v>
      </c>
      <c r="CK169" s="15" cm="1">
        <f t="array" ref="CK169">_xlfn.IFS([1]original_ver!CJ179="ความรู้ทางการเกษตรและการใช้เทคโนโลยีสำหรับการผลิตในฟาร์ม",1,[1]original_ver!CJ179="การวางแผนและจัดการฟาร์ม เช่น การเก็บเกี่ยว การเงิน และการวางแผนทางการตลาด",2,[1]original_ver!CJ179="การเป็นผู้ประกอบการทางการเกษตร",3,[1]original_ver!CJ179="การเพิ่มมูลค่าผลผลิต และการแปรรูปผลผลิต (รวมถึงการพัฒนาคุณภาพผลผลิต)",4,[1]original_ver!CJ179="","")</f>
        <v>1</v>
      </c>
      <c r="CL169" s="17">
        <v>10</v>
      </c>
      <c r="CM169" s="17">
        <v>1</v>
      </c>
      <c r="CN169" s="15" cm="1">
        <f t="array" ref="CN169">_xlfn.IFS([1]original_ver!CN179="ความรู้ทางการเกษตรและการใช้เทคโนโลยีสำหรับการผลิตในฟาร์ม",1,[1]original_ver!CN179="การวางแผนและจัดการฟาร์ม เช่น การเก็บเกี่ยว การเงิน และการวางแผนทางการตลาด",2,[1]original_ver!CN179="การเป็นผู้ประกอบการทางการเกษตร",3,[1]original_ver!CN179="การเพิ่มมูลค่าผลผลิต และการแปรรูปผลผลิต (รวมถึงการพัฒนาคุณภาพผลผลิต)",4,[1]original_ver!CN179="","")</f>
        <v>4</v>
      </c>
      <c r="CO169" s="17">
        <v>2</v>
      </c>
      <c r="CP169" s="17">
        <v>1</v>
      </c>
      <c r="CQ169" s="15" cm="1">
        <f t="array" ref="CQ169">_xlfn.IFS([1]original_ver!CR179="ประยุกต์",1,[1]original_ver!CR179="ไม่ประยุกต์",0,[1]original_ver!CR179="","")</f>
        <v>1</v>
      </c>
      <c r="CR169" s="15" cm="1">
        <f t="array" ref="CR169">_xlfn.IFS([1]original_ver!CS179="ประยุกต์",1,[1]original_ver!CS179="ไม่ประยุกต์",0,[1]original_ver!CS179="","")</f>
        <v>1</v>
      </c>
      <c r="CS169" s="48"/>
      <c r="CT169" s="15" cm="1">
        <f t="array" ref="CT169">_xlfn.IFS([1]original_ver!CV179="ประยุกต์",1,[1]original_ver!CV179="ไม่ประยุกต์",0,[1]original_ver!CV179="","")</f>
        <v>1</v>
      </c>
      <c r="CU169" s="48"/>
      <c r="CV169" s="15" cm="1">
        <f t="array" ref="CV169">_xlfn.IFS([1]original_ver!CY179="ประยุกต์",1,[1]original_ver!CY179="ไม่ประยุกต์",0,[1]original_ver!CY179="","")</f>
        <v>1</v>
      </c>
      <c r="CW169" s="48"/>
      <c r="CX169" s="15" cm="1">
        <f t="array" ref="CX169">_xlfn.IFS([1]original_ver!DB179="ประยุกต์",1,[1]original_ver!DB179="ไม่ประยุกต์",0,[1]original_ver!DB179="","")</f>
        <v>1</v>
      </c>
      <c r="CY169" s="48"/>
      <c r="CZ169" s="48">
        <v>0</v>
      </c>
      <c r="DA169" s="48">
        <v>0</v>
      </c>
      <c r="DB169" s="48">
        <v>0</v>
      </c>
      <c r="DC169" s="48">
        <v>0</v>
      </c>
      <c r="DD169" s="48">
        <v>0</v>
      </c>
      <c r="DE169" s="48">
        <v>0</v>
      </c>
      <c r="DF169" s="17">
        <v>2</v>
      </c>
      <c r="DG169" s="17">
        <v>3</v>
      </c>
      <c r="DH169" s="17">
        <v>1</v>
      </c>
      <c r="DI169" s="17">
        <v>3</v>
      </c>
      <c r="DJ169" s="17">
        <v>3</v>
      </c>
      <c r="DK169" s="17">
        <v>3</v>
      </c>
      <c r="DL169" s="48"/>
      <c r="DM169" s="48"/>
      <c r="DN169" s="48"/>
      <c r="DO169" s="48"/>
      <c r="DP169" s="48"/>
      <c r="DQ169" s="48"/>
      <c r="DR169" s="49">
        <v>4.4000000000000004</v>
      </c>
      <c r="DS169" s="49">
        <v>4.333333333333333</v>
      </c>
      <c r="DT169" s="17">
        <v>5</v>
      </c>
      <c r="DU169" s="49">
        <v>4.2</v>
      </c>
      <c r="DV169" s="49">
        <v>5</v>
      </c>
      <c r="DW169" s="49">
        <v>5</v>
      </c>
      <c r="DX169" s="25">
        <v>4.4000000000000004</v>
      </c>
      <c r="DY169" s="25">
        <v>4.333333333333333</v>
      </c>
      <c r="DZ169" s="25">
        <v>5</v>
      </c>
      <c r="EA169" s="25">
        <v>4.2</v>
      </c>
      <c r="EB169" s="25">
        <v>5</v>
      </c>
      <c r="EC169">
        <v>5</v>
      </c>
    </row>
    <row r="170" spans="1:133" hidden="1" x14ac:dyDescent="0.2">
      <c r="A170" s="15">
        <v>562</v>
      </c>
      <c r="B170" s="47" t="s">
        <v>729</v>
      </c>
      <c r="C170" cm="1">
        <f t="array" ref="C170">_xlfn.IFS([1]original_ver!D180="Participant",1,[1]original_ver!D180="Non-Participant",0,[1]original_ver!D180="","")</f>
        <v>1</v>
      </c>
      <c r="D170" s="15">
        <v>2</v>
      </c>
      <c r="E170" s="17" cm="1">
        <f t="array" ref="E170">_xlfn.IFS([1]original_ver!F180="ชาย",1,[1]original_ver!F180="หญิง",0,[1]original_ver!F180="","")</f>
        <v>1</v>
      </c>
      <c r="F170" s="15">
        <v>56</v>
      </c>
      <c r="G170" s="17" cm="1">
        <f t="array" ref="G170">_xlfn.IFS([1]original_ver!H180="ไม่มีการศึกษา",0,[1]original_ver!H180="ประถมศึกษา",1,[1]original_ver!H180="มัธยมศึกษาตอนต้น",2,[1]original_ver!H180="มัธยมศึกษาตอนปลาย",3,[1]original_ver!H180="อนุปริญญา (ปวช., ปวส., ฝึกหัดครู)",4,[1]original_ver!H180="ปริญญาตรี",5,[1]original_ver!H180="สูงกว่าปริญญาตรี",6,[1]original_ver!H180="","")</f>
        <v>1</v>
      </c>
      <c r="H170" s="17" cm="1">
        <f t="array" ref="H170">_xlfn.IFS([1]original_ver!I180="โสด",1,[1]original_ver!I180="สมรส/อยู่ด้วยกัน",2,[1]original_ver!I180="หย่าร้าง/แยกกันอยู่",3,[1]original_ver!I180="หม้าย",4,[1]original_ver!I180="","")</f>
        <v>2</v>
      </c>
      <c r="I170" s="15">
        <v>10</v>
      </c>
      <c r="J170" s="15">
        <v>20</v>
      </c>
      <c r="K170" s="17" cm="1">
        <f t="array" ref="K170">_xlfn.IFS([1]original_ver!L180="ใช่",1,[1]original_ver!L180="ไม่ใช่",0,[1]original_ver!L180="","")</f>
        <v>0</v>
      </c>
      <c r="L170" s="17" cm="1">
        <f t="array" ref="L170">_xlfn.IFS([1]original_ver!M180="กู้ยืม",1,[1]original_ver!M180="ไม่กู้ยืม",0,[1]original_ver!M180="","")</f>
        <v>0</v>
      </c>
      <c r="M170" s="17">
        <f t="shared" si="9"/>
        <v>1</v>
      </c>
      <c r="N170" s="23">
        <v>200000</v>
      </c>
      <c r="O170" s="17" cm="1">
        <f t="array" ref="O170">_xlfn.IFS([1]original_ver!O180="ใช่",1,[1]original_ver!O180="ไม่ใช่",0,[1]original_ver!O180="","")</f>
        <v>1</v>
      </c>
      <c r="P170" s="17">
        <v>8</v>
      </c>
      <c r="Q170" s="17">
        <v>12</v>
      </c>
      <c r="R170" s="17">
        <v>3</v>
      </c>
      <c r="S170" s="17">
        <v>1000</v>
      </c>
      <c r="T170" s="17">
        <v>20</v>
      </c>
      <c r="U170" s="22">
        <f t="shared" si="10"/>
        <v>333.33333333333331</v>
      </c>
      <c r="V170" s="48"/>
      <c r="W170" s="48"/>
      <c r="X170" s="48"/>
      <c r="Y170" s="48"/>
      <c r="Z170" s="48"/>
      <c r="AA170" s="17">
        <v>8</v>
      </c>
      <c r="AB170" s="17">
        <v>12</v>
      </c>
      <c r="AC170" s="17">
        <v>3</v>
      </c>
      <c r="AD170" s="17">
        <v>1000</v>
      </c>
      <c r="AE170" s="17">
        <v>20</v>
      </c>
      <c r="AF170" s="27">
        <f t="shared" si="11"/>
        <v>333.33333333333331</v>
      </c>
      <c r="AG170" s="48"/>
      <c r="AH170" s="48"/>
      <c r="AI170" s="48"/>
      <c r="AJ170" s="48"/>
      <c r="AK170" s="48"/>
      <c r="AL170" s="17">
        <v>8</v>
      </c>
      <c r="AM170" s="17">
        <v>1</v>
      </c>
      <c r="AN170" s="17">
        <v>3</v>
      </c>
      <c r="AO170" s="17">
        <v>1000</v>
      </c>
      <c r="AP170" s="17">
        <v>40</v>
      </c>
      <c r="AQ170" s="17"/>
      <c r="AR170" s="48"/>
      <c r="AS170" s="48"/>
      <c r="AT170" s="48"/>
      <c r="AU170" s="48"/>
      <c r="AV170" s="48"/>
      <c r="AW170" s="17">
        <v>8</v>
      </c>
      <c r="AX170" s="17">
        <v>1</v>
      </c>
      <c r="AY170" s="17">
        <v>3</v>
      </c>
      <c r="AZ170" s="17">
        <v>1000</v>
      </c>
      <c r="BA170" s="17">
        <v>40</v>
      </c>
      <c r="BB170" s="17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17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17"/>
      <c r="BY170" s="48"/>
      <c r="BZ170" s="48"/>
      <c r="CA170" s="48"/>
      <c r="CB170" s="48"/>
      <c r="CC170" s="48"/>
      <c r="CD170" s="49">
        <v>1</v>
      </c>
      <c r="CE170" s="49">
        <v>1</v>
      </c>
      <c r="CF170" s="49">
        <v>1</v>
      </c>
      <c r="CG170" s="49">
        <v>1</v>
      </c>
      <c r="CH170" s="49">
        <v>1</v>
      </c>
      <c r="CI170" s="17">
        <v>1</v>
      </c>
      <c r="CJ170" cm="1">
        <f t="array" ref="CJ170">_xlfn.IFS([1]original_ver!CH180="จากการเข้าร่วมกิจกรรมอบรม ที่จัดโดยโครงการเกษตรกรปราดเปรื่อง (Smart Farmer)",1,[1]original_ver!CH180="จากการเข้าร่วมกิจกรรมอบรม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ๆ",3,[1]original_ver!CH180="จากการเรียนรู้ผ่านประสบการณ์ของผู้อื่น ได้แก่ เพื่อนบ้าน พี่น้อง เพื่อน และญาติ เป็นต้น",4,[1]original_ver!CH180="ไม่ได้เข้าร่วมกิจกรรมอบรมหรือเรียนรู้ใด ๆ (ข้ามไปข้อ 33)",5)</f>
        <v>1</v>
      </c>
      <c r="CK170" s="15" cm="1">
        <f t="array" ref="CK170">_xlfn.IFS([1]original_ver!CJ180="ความรู้ทางการเกษตรและการใช้เทคโนโลยีสำหรับการผลิตในฟาร์ม",1,[1]original_ver!CJ180="การวางแผนและจัดการฟาร์ม เช่น การเก็บเกี่ยว การเงิน และการวางแผนทางการตลาด",2,[1]original_ver!CJ180="การเป็นผู้ประกอบการทางการเกษตร",3,[1]original_ver!CJ180="การเพิ่มมูลค่าผลผลิต และการแปรรูปผลผลิต (รวมถึงการพัฒนาคุณภาพผลผลิต)",4,[1]original_ver!CJ180="","")</f>
        <v>3</v>
      </c>
      <c r="CL170" s="17">
        <v>10</v>
      </c>
      <c r="CM170" s="17">
        <v>1</v>
      </c>
      <c r="CN170" s="15" cm="1">
        <f t="array" ref="CN170">_xlfn.IFS([1]original_ver!CN180="ความรู้ทางการเกษตรและการใช้เทคโนโลยีสำหรับการผลิตในฟาร์ม",1,[1]original_ver!CN180="การวางแผนและจัดการฟาร์ม เช่น การเก็บเกี่ยว การเงิน และการวางแผนทางการตลาด",2,[1]original_ver!CN180="การเป็นผู้ประกอบการทางการเกษตร",3,[1]original_ver!CN180="การเพิ่มมูลค่าผลผลิต และการแปรรูปผลผลิต (รวมถึงการพัฒนาคุณภาพผลผลิต)",4,[1]original_ver!CN180="","")</f>
        <v>4</v>
      </c>
      <c r="CO170" s="17">
        <v>2</v>
      </c>
      <c r="CP170" s="17">
        <v>1</v>
      </c>
      <c r="CQ170" s="15" cm="1">
        <f t="array" ref="CQ170">_xlfn.IFS([1]original_ver!CR180="ประยุกต์",1,[1]original_ver!CR180="ไม่ประยุกต์",0,[1]original_ver!CR180="","")</f>
        <v>1</v>
      </c>
      <c r="CR170" s="15" cm="1">
        <f t="array" ref="CR170">_xlfn.IFS([1]original_ver!CS180="ประยุกต์",1,[1]original_ver!CS180="ไม่ประยุกต์",0,[1]original_ver!CS180="","")</f>
        <v>1</v>
      </c>
      <c r="CS170" s="48"/>
      <c r="CT170" s="15" cm="1">
        <f t="array" ref="CT170">_xlfn.IFS([1]original_ver!CV180="ประยุกต์",1,[1]original_ver!CV180="ไม่ประยุกต์",0,[1]original_ver!CV180="","")</f>
        <v>1</v>
      </c>
      <c r="CU170" s="48"/>
      <c r="CV170" s="15" cm="1">
        <f t="array" ref="CV170">_xlfn.IFS([1]original_ver!CY180="ประยุกต์",1,[1]original_ver!CY180="ไม่ประยุกต์",0,[1]original_ver!CY180="","")</f>
        <v>1</v>
      </c>
      <c r="CW170" s="48"/>
      <c r="CX170" s="15" cm="1">
        <f t="array" ref="CX170">_xlfn.IFS([1]original_ver!DB180="ประยุกต์",1,[1]original_ver!DB180="ไม่ประยุกต์",0,[1]original_ver!DB180="","")</f>
        <v>1</v>
      </c>
      <c r="CY170" s="48"/>
      <c r="CZ170" s="48">
        <v>0</v>
      </c>
      <c r="DA170" s="48">
        <v>0</v>
      </c>
      <c r="DB170" s="48">
        <v>0</v>
      </c>
      <c r="DC170" s="48">
        <v>0</v>
      </c>
      <c r="DD170" s="48">
        <v>0</v>
      </c>
      <c r="DE170" s="48">
        <v>0</v>
      </c>
      <c r="DF170" s="17">
        <v>2</v>
      </c>
      <c r="DG170" s="17">
        <v>3</v>
      </c>
      <c r="DH170" s="17">
        <v>3</v>
      </c>
      <c r="DI170" s="17">
        <v>3</v>
      </c>
      <c r="DJ170" s="17">
        <v>1</v>
      </c>
      <c r="DK170" s="17">
        <v>3</v>
      </c>
      <c r="DL170" s="48"/>
      <c r="DM170" s="48"/>
      <c r="DN170" s="48"/>
      <c r="DO170" s="48"/>
      <c r="DP170" s="48"/>
      <c r="DQ170" s="48"/>
      <c r="DR170" s="49">
        <v>4.2</v>
      </c>
      <c r="DS170" s="49">
        <v>4</v>
      </c>
      <c r="DT170" s="17">
        <v>4.75</v>
      </c>
      <c r="DU170" s="49">
        <v>5</v>
      </c>
      <c r="DV170" s="49">
        <v>5</v>
      </c>
      <c r="DW170" s="49">
        <v>5</v>
      </c>
      <c r="DX170" s="25">
        <v>4.2</v>
      </c>
      <c r="DY170" s="25">
        <v>4</v>
      </c>
      <c r="DZ170" s="25">
        <v>4.75</v>
      </c>
      <c r="EA170" s="25">
        <v>5</v>
      </c>
      <c r="EB170" s="25">
        <v>5</v>
      </c>
      <c r="EC170">
        <v>5</v>
      </c>
    </row>
    <row r="171" spans="1:133" hidden="1" x14ac:dyDescent="0.2">
      <c r="A171" s="15">
        <v>563</v>
      </c>
      <c r="B171" s="50" t="s">
        <v>735</v>
      </c>
      <c r="C171" cm="1">
        <f t="array" ref="C171">_xlfn.IFS([1]original_ver!D181="Participant",1,[1]original_ver!D181="Non-Participant",0,[1]original_ver!D181="","")</f>
        <v>1</v>
      </c>
      <c r="D171" s="15">
        <v>2</v>
      </c>
      <c r="E171" s="17" cm="1">
        <f t="array" ref="E171">_xlfn.IFS([1]original_ver!F181="ชาย",1,[1]original_ver!F181="หญิง",0,[1]original_ver!F181="","")</f>
        <v>0</v>
      </c>
      <c r="F171" s="15">
        <v>53</v>
      </c>
      <c r="G171" s="17" cm="1">
        <f t="array" ref="G171">_xlfn.IFS([1]original_ver!H181="ไม่มีการศึกษา",0,[1]original_ver!H181="ประถมศึกษา",1,[1]original_ver!H181="มัธยมศึกษาตอนต้น",2,[1]original_ver!H181="มัธยมศึกษาตอนปลาย",3,[1]original_ver!H181="อนุปริญญา (ปวช., ปวส., ฝึกหัดครู)",4,[1]original_ver!H181="ปริญญาตรี",5,[1]original_ver!H181="สูงกว่าปริญญาตรี",6,[1]original_ver!H181="","")</f>
        <v>1</v>
      </c>
      <c r="H171" s="17" cm="1">
        <f t="array" ref="H171">_xlfn.IFS([1]original_ver!I181="โสด",1,[1]original_ver!I181="สมรส/อยู่ด้วยกัน",2,[1]original_ver!I181="หย่าร้าง/แยกกันอยู่",3,[1]original_ver!I181="หม้าย",4,[1]original_ver!I181="","")</f>
        <v>4</v>
      </c>
      <c r="I171" s="15">
        <v>3</v>
      </c>
      <c r="J171" s="15">
        <v>40</v>
      </c>
      <c r="K171" s="17" cm="1">
        <f t="array" ref="K171">_xlfn.IFS([1]original_ver!L181="ใช่",1,[1]original_ver!L181="ไม่ใช่",0,[1]original_ver!L181="","")</f>
        <v>0</v>
      </c>
      <c r="L171" s="17" cm="1">
        <f t="array" ref="L171">_xlfn.IFS([1]original_ver!M181="กู้ยืม",1,[1]original_ver!M181="ไม่กู้ยืม",0,[1]original_ver!M181="","")</f>
        <v>1</v>
      </c>
      <c r="M171" s="17">
        <f t="shared" si="9"/>
        <v>1</v>
      </c>
      <c r="N171" s="23">
        <v>11200</v>
      </c>
      <c r="O171" s="17" cm="1">
        <f t="array" ref="O171">_xlfn.IFS([1]original_ver!O181="ใช่",1,[1]original_ver!O181="ไม่ใช่",0,[1]original_ver!O181="","")</f>
        <v>1</v>
      </c>
      <c r="P171" s="17">
        <v>5</v>
      </c>
      <c r="Q171" s="17">
        <v>1</v>
      </c>
      <c r="R171" s="17">
        <v>30</v>
      </c>
      <c r="S171" s="17">
        <v>110000</v>
      </c>
      <c r="T171" s="17">
        <v>6.8</v>
      </c>
      <c r="U171" s="22">
        <f t="shared" si="10"/>
        <v>3666.6666666666665</v>
      </c>
      <c r="V171" s="17">
        <v>1</v>
      </c>
      <c r="W171" s="17">
        <v>4</v>
      </c>
      <c r="X171" s="17" t="s">
        <v>736</v>
      </c>
      <c r="Y171" s="17" t="s">
        <v>737</v>
      </c>
      <c r="Z171" s="17"/>
      <c r="AA171" s="17">
        <v>5</v>
      </c>
      <c r="AB171" s="17">
        <v>1</v>
      </c>
      <c r="AC171" s="17">
        <v>4</v>
      </c>
      <c r="AD171" s="17">
        <v>39000</v>
      </c>
      <c r="AE171" s="17">
        <v>6.7</v>
      </c>
      <c r="AF171" s="27">
        <f t="shared" si="11"/>
        <v>9750</v>
      </c>
      <c r="AG171" s="17">
        <v>1</v>
      </c>
      <c r="AH171" s="17">
        <v>4</v>
      </c>
      <c r="AI171" s="17">
        <v>500</v>
      </c>
      <c r="AJ171" s="17">
        <v>80</v>
      </c>
      <c r="AK171" s="17"/>
      <c r="AL171" s="17">
        <v>7</v>
      </c>
      <c r="AM171" s="17">
        <v>1</v>
      </c>
      <c r="AN171" s="17">
        <v>3</v>
      </c>
      <c r="AO171" s="17">
        <v>300</v>
      </c>
      <c r="AP171" s="17">
        <v>30000</v>
      </c>
      <c r="AQ171" s="17"/>
      <c r="AR171" s="48"/>
      <c r="AS171" s="48"/>
      <c r="AT171" s="48"/>
      <c r="AU171" s="48"/>
      <c r="AV171" s="48"/>
      <c r="AW171" s="17">
        <v>7</v>
      </c>
      <c r="AX171" s="17">
        <v>1</v>
      </c>
      <c r="AY171" s="17">
        <v>2</v>
      </c>
      <c r="AZ171" s="17">
        <v>100</v>
      </c>
      <c r="BA171" s="17">
        <v>5000</v>
      </c>
      <c r="BB171" s="17"/>
      <c r="BC171" s="48"/>
      <c r="BD171" s="48"/>
      <c r="BE171" s="48"/>
      <c r="BF171" s="48"/>
      <c r="BG171" s="17"/>
      <c r="BH171" s="48"/>
      <c r="BI171" s="48"/>
      <c r="BJ171" s="48"/>
      <c r="BK171" s="48"/>
      <c r="BL171" s="48"/>
      <c r="BM171" s="17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17"/>
      <c r="BY171" s="48"/>
      <c r="BZ171" s="48"/>
      <c r="CA171" s="48"/>
      <c r="CB171" s="48"/>
      <c r="CC171" s="17"/>
      <c r="CD171" s="49">
        <v>1.5</v>
      </c>
      <c r="CE171" s="49">
        <v>4.333333333333333</v>
      </c>
      <c r="CF171" s="49">
        <v>2</v>
      </c>
      <c r="CG171" s="49">
        <v>4</v>
      </c>
      <c r="CH171" s="49">
        <v>5</v>
      </c>
      <c r="CI171" s="17">
        <v>3</v>
      </c>
      <c r="CJ171" cm="1">
        <f t="array" ref="CJ171">_xlfn.IFS([1]original_ver!CH181="จากการเข้าร่วมกิจกรรมอบรม ที่จัดโดยโครงการเกษตรกรปราดเปรื่อง (Smart Farmer)",1,[1]original_ver!CH181="จากการเข้าร่วมกิจกรรมอบรม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ๆ",3,[1]original_ver!CH181="จากการเรียนรู้ผ่านประสบการณ์ของผู้อื่น ได้แก่ เพื่อนบ้าน พี่น้อง เพื่อน และญาติ เป็นต้น",4,[1]original_ver!CH181="ไม่ได้เข้าร่วมกิจกรรมอบรมหรือเรียนรู้ใด ๆ (ข้ามไปข้อ 33)",5)</f>
        <v>5</v>
      </c>
      <c r="CK171" s="15" t="str" cm="1">
        <f t="array" ref="CK171">_xlfn.IFS([1]original_ver!CJ181="ความรู้ทางการเกษตรและการใช้เทคโนโลยีสำหรับการผลิตในฟาร์ม",1,[1]original_ver!CJ181="การวางแผนและจัดการฟาร์ม เช่น การเก็บเกี่ยว การเงิน และการวางแผนทางการตลาด",2,[1]original_ver!CJ181="การเป็นผู้ประกอบการทางการเกษตร",3,[1]original_ver!CJ181="การเพิ่มมูลค่าผลผลิต และการแปรรูปผลผลิต (รวมถึงการพัฒนาคุณภาพผลผลิต)",4,[1]original_ver!CJ181="","")</f>
        <v/>
      </c>
      <c r="CL171" s="48"/>
      <c r="CM171" s="48"/>
      <c r="CN171" s="15" t="str" cm="1">
        <f t="array" ref="CN171">_xlfn.IFS([1]original_ver!CN181="ความรู้ทางการเกษตรและการใช้เทคโนโลยีสำหรับการผลิตในฟาร์ม",1,[1]original_ver!CN181="การวางแผนและจัดการฟาร์ม เช่น การเก็บเกี่ยว การเงิน และการวางแผนทางการตลาด",2,[1]original_ver!CN181="การเป็นผู้ประกอบการทางการเกษตร",3,[1]original_ver!CN181="การเพิ่มมูลค่าผลผลิต และการแปรรูปผลผลิต (รวมถึงการพัฒนาคุณภาพผลผลิต)",4,[1]original_ver!CN181="","")</f>
        <v/>
      </c>
      <c r="CO171" s="48"/>
      <c r="CP171" s="48"/>
      <c r="CQ171" s="15" t="str" cm="1">
        <f t="array" ref="CQ171">_xlfn.IFS([1]original_ver!CR181="ประยุกต์",1,[1]original_ver!CR181="ไม่ประยุกต์",0,[1]original_ver!CR181="","")</f>
        <v/>
      </c>
      <c r="CR171" s="15" t="str" cm="1">
        <f t="array" ref="CR171">_xlfn.IFS([1]original_ver!CS181="ประยุกต์",1,[1]original_ver!CS181="ไม่ประยุกต์",0,[1]original_ver!CS181="","")</f>
        <v/>
      </c>
      <c r="CS171" s="48"/>
      <c r="CT171" s="15" t="str" cm="1">
        <f t="array" ref="CT171">_xlfn.IFS([1]original_ver!CV181="ประยุกต์",1,[1]original_ver!CV181="ไม่ประยุกต์",0,[1]original_ver!CV181="","")</f>
        <v/>
      </c>
      <c r="CU171" s="48"/>
      <c r="CV171" s="15" t="str" cm="1">
        <f t="array" ref="CV171">_xlfn.IFS([1]original_ver!CY181="ประยุกต์",1,[1]original_ver!CY181="ไม่ประยุกต์",0,[1]original_ver!CY181="","")</f>
        <v/>
      </c>
      <c r="CW171" s="48"/>
      <c r="CX171" s="15" t="str" cm="1">
        <f t="array" ref="CX171">_xlfn.IFS([1]original_ver!DB181="ประยุกต์",1,[1]original_ver!DB181="ไม่ประยุกต์",0,[1]original_ver!DB181="","")</f>
        <v/>
      </c>
      <c r="CY171" s="48"/>
      <c r="CZ171" s="48">
        <v>0</v>
      </c>
      <c r="DA171" s="48">
        <v>0</v>
      </c>
      <c r="DB171" s="48">
        <v>0</v>
      </c>
      <c r="DC171" s="48">
        <v>0</v>
      </c>
      <c r="DD171" s="48">
        <v>0</v>
      </c>
      <c r="DE171" s="48">
        <v>0</v>
      </c>
      <c r="DF171" s="48"/>
      <c r="DG171" s="48"/>
      <c r="DH171" s="17">
        <v>3</v>
      </c>
      <c r="DI171" s="17">
        <v>3</v>
      </c>
      <c r="DJ171" s="17">
        <v>1</v>
      </c>
      <c r="DK171" s="17">
        <v>3</v>
      </c>
      <c r="DL171" s="17">
        <v>2</v>
      </c>
      <c r="DM171" s="17">
        <v>3</v>
      </c>
      <c r="DN171" s="48"/>
      <c r="DO171" s="48"/>
      <c r="DP171" s="48"/>
      <c r="DQ171" s="48"/>
      <c r="DR171" s="49">
        <v>3.4</v>
      </c>
      <c r="DS171" s="49">
        <v>3.3333333333333335</v>
      </c>
      <c r="DT171" s="17">
        <v>3.5</v>
      </c>
      <c r="DU171" s="49">
        <v>3.8</v>
      </c>
      <c r="DV171" s="49">
        <v>3.3333333333333335</v>
      </c>
      <c r="DW171" s="49">
        <v>2.25</v>
      </c>
      <c r="DX171" s="25">
        <v>3.4</v>
      </c>
      <c r="DY171" s="25">
        <v>3.3333333333333335</v>
      </c>
      <c r="DZ171" s="25">
        <v>4</v>
      </c>
      <c r="EA171" s="25">
        <v>4</v>
      </c>
      <c r="EB171" s="25">
        <v>3.3333333333333335</v>
      </c>
      <c r="EC171">
        <v>3.25</v>
      </c>
    </row>
    <row r="172" spans="1:133" hidden="1" x14ac:dyDescent="0.2">
      <c r="A172" s="15">
        <v>564</v>
      </c>
      <c r="B172" s="47" t="s">
        <v>738</v>
      </c>
      <c r="C172" cm="1">
        <f t="array" ref="C172">_xlfn.IFS([1]original_ver!D182="Participant",1,[1]original_ver!D182="Non-Participant",0,[1]original_ver!D182="","")</f>
        <v>1</v>
      </c>
      <c r="D172" s="15">
        <v>2</v>
      </c>
      <c r="E172" s="17" cm="1">
        <f t="array" ref="E172">_xlfn.IFS([1]original_ver!F182="ชาย",1,[1]original_ver!F182="หญิง",0,[1]original_ver!F182="","")</f>
        <v>0</v>
      </c>
      <c r="F172" s="15">
        <v>50</v>
      </c>
      <c r="G172" s="17" cm="1">
        <f t="array" ref="G172">_xlfn.IFS([1]original_ver!H182="ไม่มีการศึกษา",0,[1]original_ver!H182="ประถมศึกษา",1,[1]original_ver!H182="มัธยมศึกษาตอนต้น",2,[1]original_ver!H182="มัธยมศึกษาตอนปลาย",3,[1]original_ver!H182="อนุปริญญา (ปวช., ปวส., ฝึกหัดครู)",4,[1]original_ver!H182="ปริญญาตรี",5,[1]original_ver!H182="สูงกว่าปริญญาตรี",6,[1]original_ver!H182="","")</f>
        <v>5</v>
      </c>
      <c r="H172" s="17" cm="1">
        <f t="array" ref="H172">_xlfn.IFS([1]original_ver!I182="โสด",1,[1]original_ver!I182="สมรส/อยู่ด้วยกัน",2,[1]original_ver!I182="หย่าร้าง/แยกกันอยู่",3,[1]original_ver!I182="หม้าย",4,[1]original_ver!I182="","")</f>
        <v>2</v>
      </c>
      <c r="I172" s="15">
        <v>4</v>
      </c>
      <c r="J172" s="15">
        <v>10</v>
      </c>
      <c r="K172" s="17" cm="1">
        <f t="array" ref="K172">_xlfn.IFS([1]original_ver!L182="ใช่",1,[1]original_ver!L182="ไม่ใช่",0,[1]original_ver!L182="","")</f>
        <v>0</v>
      </c>
      <c r="L172" s="17" cm="1">
        <f t="array" ref="L172">_xlfn.IFS([1]original_ver!M182="กู้ยืม",1,[1]original_ver!M182="ไม่กู้ยืม",0,[1]original_ver!M182="","")</f>
        <v>1</v>
      </c>
      <c r="M172" s="17">
        <f t="shared" si="9"/>
        <v>1</v>
      </c>
      <c r="N172" s="23">
        <v>480000</v>
      </c>
      <c r="O172" s="17" cm="1">
        <f t="array" ref="O172">_xlfn.IFS([1]original_ver!O182="ใช่",1,[1]original_ver!O182="ไม่ใช่",0,[1]original_ver!O182="","")</f>
        <v>1</v>
      </c>
      <c r="P172" s="17">
        <v>8</v>
      </c>
      <c r="Q172" s="17">
        <v>1</v>
      </c>
      <c r="R172" s="17">
        <v>2</v>
      </c>
      <c r="S172" s="17">
        <v>500</v>
      </c>
      <c r="T172" s="17">
        <v>3500</v>
      </c>
      <c r="U172" s="22">
        <f t="shared" si="10"/>
        <v>250</v>
      </c>
      <c r="V172" s="48"/>
      <c r="W172" s="48"/>
      <c r="X172" s="48"/>
      <c r="Y172" s="48"/>
      <c r="Z172" s="48"/>
      <c r="AA172" s="17">
        <v>7</v>
      </c>
      <c r="AB172" s="17">
        <v>1</v>
      </c>
      <c r="AC172" s="17">
        <v>2</v>
      </c>
      <c r="AD172" s="17">
        <v>1000</v>
      </c>
      <c r="AE172" s="17">
        <v>4000</v>
      </c>
      <c r="AF172" s="27">
        <f t="shared" si="11"/>
        <v>500</v>
      </c>
      <c r="AG172" s="48"/>
      <c r="AH172" s="48"/>
      <c r="AI172" s="48"/>
      <c r="AJ172" s="48"/>
      <c r="AK172" s="48"/>
      <c r="AL172" s="17">
        <v>7</v>
      </c>
      <c r="AM172" s="17">
        <v>1</v>
      </c>
      <c r="AN172" s="17">
        <v>2</v>
      </c>
      <c r="AO172" s="17">
        <v>1500</v>
      </c>
      <c r="AP172" s="17">
        <v>4000</v>
      </c>
      <c r="AQ172" s="17"/>
      <c r="AR172" s="48"/>
      <c r="AS172" s="48"/>
      <c r="AT172" s="48"/>
      <c r="AU172" s="48"/>
      <c r="AV172" s="48"/>
      <c r="AW172" s="17">
        <v>7</v>
      </c>
      <c r="AX172" s="17">
        <v>1</v>
      </c>
      <c r="AY172" s="17">
        <v>2</v>
      </c>
      <c r="AZ172" s="17">
        <v>1500</v>
      </c>
      <c r="BA172" s="17">
        <v>2000</v>
      </c>
      <c r="BB172" s="17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17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17"/>
      <c r="BY172" s="48"/>
      <c r="BZ172" s="48"/>
      <c r="CA172" s="48"/>
      <c r="CB172" s="48"/>
      <c r="CC172" s="48"/>
      <c r="CD172" s="49">
        <v>1.5</v>
      </c>
      <c r="CE172" s="49">
        <v>4.333333333333333</v>
      </c>
      <c r="CF172" s="49">
        <v>2</v>
      </c>
      <c r="CG172" s="49">
        <v>4</v>
      </c>
      <c r="CH172" s="49">
        <v>5</v>
      </c>
      <c r="CI172" s="17">
        <v>3</v>
      </c>
      <c r="CJ172" cm="1">
        <f t="array" ref="CJ172">_xlfn.IFS([1]original_ver!CH182="จากการเข้าร่วมกิจกรรมอบรม ที่จัดโดยโครงการเกษตรกรปราดเปรื่อง (Smart Farmer)",1,[1]original_ver!CH182="จากการเข้าร่วมกิจกรรมอบรม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ๆ",3,[1]original_ver!CH182="จากการเรียนรู้ผ่านประสบการณ์ของผู้อื่น ได้แก่ เพื่อนบ้าน พี่น้อง เพื่อน และญาติ เป็นต้น",4,[1]original_ver!CH182="ไม่ได้เข้าร่วมกิจกรรมอบรมหรือเรียนรู้ใด ๆ (ข้ามไปข้อ 33)",5)</f>
        <v>5</v>
      </c>
      <c r="CK172" s="15" t="str" cm="1">
        <f t="array" ref="CK172">_xlfn.IFS([1]original_ver!CJ182="ความรู้ทางการเกษตรและการใช้เทคโนโลยีสำหรับการผลิตในฟาร์ม",1,[1]original_ver!CJ182="การวางแผนและจัดการฟาร์ม เช่น การเก็บเกี่ยว การเงิน และการวางแผนทางการตลาด",2,[1]original_ver!CJ182="การเป็นผู้ประกอบการทางการเกษตร",3,[1]original_ver!CJ182="การเพิ่มมูลค่าผลผลิต และการแปรรูปผลผลิต (รวมถึงการพัฒนาคุณภาพผลผลิต)",4,[1]original_ver!CJ182="","")</f>
        <v/>
      </c>
      <c r="CL172" s="48"/>
      <c r="CM172" s="48"/>
      <c r="CN172" s="15" t="str" cm="1">
        <f t="array" ref="CN172">_xlfn.IFS([1]original_ver!CN182="ความรู้ทางการเกษตรและการใช้เทคโนโลยีสำหรับการผลิตในฟาร์ม",1,[1]original_ver!CN182="การวางแผนและจัดการฟาร์ม เช่น การเก็บเกี่ยว การเงิน และการวางแผนทางการตลาด",2,[1]original_ver!CN182="การเป็นผู้ประกอบการทางการเกษตร",3,[1]original_ver!CN182="การเพิ่มมูลค่าผลผลิต และการแปรรูปผลผลิต (รวมถึงการพัฒนาคุณภาพผลผลิต)",4,[1]original_ver!CN182="","")</f>
        <v/>
      </c>
      <c r="CO172" s="48"/>
      <c r="CP172" s="48"/>
      <c r="CQ172" s="15" t="str" cm="1">
        <f t="array" ref="CQ172">_xlfn.IFS([1]original_ver!CR182="ประยุกต์",1,[1]original_ver!CR182="ไม่ประยุกต์",0,[1]original_ver!CR182="","")</f>
        <v/>
      </c>
      <c r="CR172" s="15" t="str" cm="1">
        <f t="array" ref="CR172">_xlfn.IFS([1]original_ver!CS182="ประยุกต์",1,[1]original_ver!CS182="ไม่ประยุกต์",0,[1]original_ver!CS182="","")</f>
        <v/>
      </c>
      <c r="CS172" s="48"/>
      <c r="CT172" s="15" t="str" cm="1">
        <f t="array" ref="CT172">_xlfn.IFS([1]original_ver!CV182="ประยุกต์",1,[1]original_ver!CV182="ไม่ประยุกต์",0,[1]original_ver!CV182="","")</f>
        <v/>
      </c>
      <c r="CU172" s="48"/>
      <c r="CV172" s="15" t="str" cm="1">
        <f t="array" ref="CV172">_xlfn.IFS([1]original_ver!CY182="ประยุกต์",1,[1]original_ver!CY182="ไม่ประยุกต์",0,[1]original_ver!CY182="","")</f>
        <v/>
      </c>
      <c r="CW172" s="48"/>
      <c r="CX172" s="15" t="str" cm="1">
        <f t="array" ref="CX172">_xlfn.IFS([1]original_ver!DB182="ประยุกต์",1,[1]original_ver!DB182="ไม่ประยุกต์",0,[1]original_ver!DB182="","")</f>
        <v/>
      </c>
      <c r="CY172" s="48"/>
      <c r="CZ172" s="48">
        <v>0</v>
      </c>
      <c r="DA172" s="48">
        <v>0</v>
      </c>
      <c r="DB172" s="48">
        <v>0</v>
      </c>
      <c r="DC172" s="48">
        <v>0</v>
      </c>
      <c r="DD172" s="48">
        <v>0</v>
      </c>
      <c r="DE172" s="48">
        <v>0</v>
      </c>
      <c r="DF172" s="48"/>
      <c r="DG172" s="48"/>
      <c r="DH172" s="17">
        <v>2</v>
      </c>
      <c r="DI172" s="17">
        <v>3</v>
      </c>
      <c r="DJ172" s="17">
        <v>3</v>
      </c>
      <c r="DK172" s="17">
        <v>3</v>
      </c>
      <c r="DL172" s="17">
        <v>1</v>
      </c>
      <c r="DM172" s="17">
        <v>3</v>
      </c>
      <c r="DN172" s="48"/>
      <c r="DO172" s="48"/>
      <c r="DP172" s="48"/>
      <c r="DQ172" s="48"/>
      <c r="DR172" s="49">
        <v>3.4</v>
      </c>
      <c r="DS172" s="49">
        <v>3.3333333333333335</v>
      </c>
      <c r="DT172" s="17">
        <v>3.75</v>
      </c>
      <c r="DU172" s="49">
        <v>3.6</v>
      </c>
      <c r="DV172" s="49">
        <v>3.3333333333333335</v>
      </c>
      <c r="DW172" s="49">
        <v>4</v>
      </c>
      <c r="DX172" s="25">
        <v>4</v>
      </c>
      <c r="DY172" s="25">
        <v>4</v>
      </c>
      <c r="DZ172" s="25">
        <v>4.25</v>
      </c>
      <c r="EA172" s="25">
        <v>4</v>
      </c>
      <c r="EB172" s="25">
        <v>3.3333333333333335</v>
      </c>
      <c r="EC172">
        <v>4</v>
      </c>
    </row>
    <row r="173" spans="1:133" hidden="1" x14ac:dyDescent="0.2">
      <c r="A173" s="15">
        <v>565</v>
      </c>
      <c r="B173" s="50" t="s">
        <v>739</v>
      </c>
      <c r="C173" cm="1">
        <f t="array" ref="C173">_xlfn.IFS([1]original_ver!D183="Participant",1,[1]original_ver!D183="Non-Participant",0,[1]original_ver!D183="","")</f>
        <v>1</v>
      </c>
      <c r="D173" s="15">
        <v>2</v>
      </c>
      <c r="E173" s="17" cm="1">
        <f t="array" ref="E173">_xlfn.IFS([1]original_ver!F183="ชาย",1,[1]original_ver!F183="หญิง",0,[1]original_ver!F183="","")</f>
        <v>1</v>
      </c>
      <c r="F173" s="15">
        <v>53</v>
      </c>
      <c r="G173" s="17" cm="1">
        <f t="array" ref="G173">_xlfn.IFS([1]original_ver!H183="ไม่มีการศึกษา",0,[1]original_ver!H183="ประถมศึกษา",1,[1]original_ver!H183="มัธยมศึกษาตอนต้น",2,[1]original_ver!H183="มัธยมศึกษาตอนปลาย",3,[1]original_ver!H183="อนุปริญญา (ปวช., ปวส., ฝึกหัดครู)",4,[1]original_ver!H183="ปริญญาตรี",5,[1]original_ver!H183="สูงกว่าปริญญาตรี",6,[1]original_ver!H183="","")</f>
        <v>1</v>
      </c>
      <c r="H173" s="17" cm="1">
        <f t="array" ref="H173">_xlfn.IFS([1]original_ver!I183="โสด",1,[1]original_ver!I183="สมรส/อยู่ด้วยกัน",2,[1]original_ver!I183="หย่าร้าง/แยกกันอยู่",3,[1]original_ver!I183="หม้าย",4,[1]original_ver!I183="","")</f>
        <v>1</v>
      </c>
      <c r="I173" s="15">
        <v>2</v>
      </c>
      <c r="J173" s="15">
        <v>40</v>
      </c>
      <c r="K173" s="17">
        <v>1</v>
      </c>
      <c r="L173" s="17" cm="1">
        <f t="array" ref="L173">_xlfn.IFS([1]original_ver!M183="กู้ยืม",1,[1]original_ver!M183="ไม่กู้ยืม",0,[1]original_ver!M183="","")</f>
        <v>1</v>
      </c>
      <c r="M173" s="17">
        <f t="shared" si="9"/>
        <v>0</v>
      </c>
      <c r="N173" s="26"/>
      <c r="O173" s="17" cm="1">
        <f t="array" ref="O173">_xlfn.IFS([1]original_ver!O183="ใช่",1,[1]original_ver!O183="ไม่ใช่",0,[1]original_ver!O183="","")</f>
        <v>1</v>
      </c>
      <c r="P173" s="17">
        <v>7</v>
      </c>
      <c r="Q173" s="17">
        <v>1</v>
      </c>
      <c r="R173" s="17">
        <v>3</v>
      </c>
      <c r="S173" s="17">
        <v>300</v>
      </c>
      <c r="T173" s="17">
        <v>30000</v>
      </c>
      <c r="U173" s="22">
        <f t="shared" si="10"/>
        <v>100</v>
      </c>
      <c r="V173" s="48"/>
      <c r="W173" s="48"/>
      <c r="X173" s="48"/>
      <c r="Y173" s="48"/>
      <c r="Z173" s="48"/>
      <c r="AA173" s="17">
        <v>7</v>
      </c>
      <c r="AB173" s="17">
        <v>1</v>
      </c>
      <c r="AC173" s="17">
        <v>3</v>
      </c>
      <c r="AD173" s="17">
        <v>300</v>
      </c>
      <c r="AE173" s="17">
        <v>30000</v>
      </c>
      <c r="AF173" s="27">
        <f t="shared" si="11"/>
        <v>100</v>
      </c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9">
        <v>1.5</v>
      </c>
      <c r="CE173" s="49">
        <v>4.333333333333333</v>
      </c>
      <c r="CF173" s="49">
        <v>2</v>
      </c>
      <c r="CG173" s="49">
        <v>4</v>
      </c>
      <c r="CH173" s="49">
        <v>5</v>
      </c>
      <c r="CI173" s="17">
        <v>3</v>
      </c>
      <c r="CJ173" cm="1">
        <f t="array" ref="CJ173">_xlfn.IFS([1]original_ver!CH183="จากการเข้าร่วมกิจกรรมอบรม ที่จัดโดยโครงการเกษตรกรปราดเปรื่อง (Smart Farmer)",1,[1]original_ver!CH183="จากการเข้าร่วมกิจกรรมอบรม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ๆ",3,[1]original_ver!CH183="จากการเรียนรู้ผ่านประสบการณ์ของผู้อื่น ได้แก่ เพื่อนบ้าน พี่น้อง เพื่อน และญาติ เป็นต้น",4,[1]original_ver!CH183="ไม่ได้เข้าร่วมกิจกรรมอบรมหรือเรียนรู้ใด ๆ (ข้ามไปข้อ 33)",5)</f>
        <v>5</v>
      </c>
      <c r="CK173" s="15" t="str" cm="1">
        <f t="array" ref="CK173">_xlfn.IFS([1]original_ver!CJ183="ความรู้ทางการเกษตรและการใช้เทคโนโลยีสำหรับการผลิตในฟาร์ม",1,[1]original_ver!CJ183="การวางแผนและจัดการฟาร์ม เช่น การเก็บเกี่ยว การเงิน และการวางแผนทางการตลาด",2,[1]original_ver!CJ183="การเป็นผู้ประกอบการทางการเกษตร",3,[1]original_ver!CJ183="การเพิ่มมูลค่าผลผลิต และการแปรรูปผลผลิต (รวมถึงการพัฒนาคุณภาพผลผลิต)",4,[1]original_ver!CJ183="","")</f>
        <v/>
      </c>
      <c r="CL173" s="48"/>
      <c r="CM173" s="48"/>
      <c r="CN173" s="15" t="str" cm="1">
        <f t="array" ref="CN173">_xlfn.IFS([1]original_ver!CN183="ความรู้ทางการเกษตรและการใช้เทคโนโลยีสำหรับการผลิตในฟาร์ม",1,[1]original_ver!CN183="การวางแผนและจัดการฟาร์ม เช่น การเก็บเกี่ยว การเงิน และการวางแผนทางการตลาด",2,[1]original_ver!CN183="การเป็นผู้ประกอบการทางการเกษตร",3,[1]original_ver!CN183="การเพิ่มมูลค่าผลผลิต และการแปรรูปผลผลิต (รวมถึงการพัฒนาคุณภาพผลผลิต)",4,[1]original_ver!CN183="","")</f>
        <v/>
      </c>
      <c r="CO173" s="48"/>
      <c r="CP173" s="48"/>
      <c r="CQ173" s="15" t="str" cm="1">
        <f t="array" ref="CQ173">_xlfn.IFS([1]original_ver!CR183="ประยุกต์",1,[1]original_ver!CR183="ไม่ประยุกต์",0,[1]original_ver!CR183="","")</f>
        <v/>
      </c>
      <c r="CR173" s="15" t="str" cm="1">
        <f t="array" ref="CR173">_xlfn.IFS([1]original_ver!CS183="ประยุกต์",1,[1]original_ver!CS183="ไม่ประยุกต์",0,[1]original_ver!CS183="","")</f>
        <v/>
      </c>
      <c r="CS173" s="48"/>
      <c r="CT173" s="15" t="str" cm="1">
        <f t="array" ref="CT173">_xlfn.IFS([1]original_ver!CV183="ประยุกต์",1,[1]original_ver!CV183="ไม่ประยุกต์",0,[1]original_ver!CV183="","")</f>
        <v/>
      </c>
      <c r="CU173" s="48"/>
      <c r="CV173" s="15" t="str" cm="1">
        <f t="array" ref="CV173">_xlfn.IFS([1]original_ver!CY183="ประยุกต์",1,[1]original_ver!CY183="ไม่ประยุกต์",0,[1]original_ver!CY183="","")</f>
        <v/>
      </c>
      <c r="CW173" s="48"/>
      <c r="CX173" s="15" t="str" cm="1">
        <f t="array" ref="CX173">_xlfn.IFS([1]original_ver!DB183="ประยุกต์",1,[1]original_ver!DB183="ไม่ประยุกต์",0,[1]original_ver!DB183="","")</f>
        <v/>
      </c>
      <c r="CY173" s="48"/>
      <c r="CZ173" s="48"/>
      <c r="DA173" s="48"/>
      <c r="DB173" s="48"/>
      <c r="DC173" s="48"/>
      <c r="DD173" s="48"/>
      <c r="DE173" s="48"/>
      <c r="DF173" s="48"/>
      <c r="DG173" s="48"/>
      <c r="DH173" s="17">
        <v>3</v>
      </c>
      <c r="DI173" s="17">
        <v>3</v>
      </c>
      <c r="DJ173" s="17">
        <v>1</v>
      </c>
      <c r="DK173" s="17">
        <v>3</v>
      </c>
      <c r="DL173" s="17">
        <v>2</v>
      </c>
      <c r="DM173" s="17">
        <v>3</v>
      </c>
      <c r="DN173" s="48"/>
      <c r="DO173" s="48"/>
      <c r="DP173" s="48"/>
      <c r="DQ173" s="48"/>
      <c r="DR173" s="49">
        <v>3.4</v>
      </c>
      <c r="DS173" s="49">
        <v>3.3333333333333335</v>
      </c>
      <c r="DT173" s="17">
        <v>3.5</v>
      </c>
      <c r="DU173" s="49">
        <v>3.8</v>
      </c>
      <c r="DV173" s="49">
        <v>3.3333333333333335</v>
      </c>
      <c r="DW173" s="49">
        <v>2.25</v>
      </c>
      <c r="DX173" s="25">
        <v>3.4</v>
      </c>
      <c r="DY173" s="25">
        <v>3.3333333333333335</v>
      </c>
      <c r="DZ173" s="25">
        <v>4</v>
      </c>
      <c r="EA173" s="25">
        <v>4</v>
      </c>
      <c r="EB173" s="25">
        <v>3.3333333333333335</v>
      </c>
      <c r="EC173">
        <v>3.25</v>
      </c>
    </row>
    <row r="174" spans="1:133" hidden="1" x14ac:dyDescent="0.2">
      <c r="A174" s="15">
        <v>566</v>
      </c>
      <c r="B174" s="47" t="s">
        <v>740</v>
      </c>
      <c r="C174" cm="1">
        <f t="array" ref="C174">_xlfn.IFS([1]original_ver!D184="Participant",1,[1]original_ver!D184="Non-Participant",0,[1]original_ver!D184="","")</f>
        <v>1</v>
      </c>
      <c r="D174" s="15">
        <v>2</v>
      </c>
      <c r="E174" s="17" cm="1">
        <f t="array" ref="E174">_xlfn.IFS([1]original_ver!F184="ชาย",1,[1]original_ver!F184="หญิง",0,[1]original_ver!F184="","")</f>
        <v>1</v>
      </c>
      <c r="F174" s="15">
        <v>54</v>
      </c>
      <c r="G174" s="17" cm="1">
        <f t="array" ref="G174">_xlfn.IFS([1]original_ver!H184="ไม่มีการศึกษา",0,[1]original_ver!H184="ประถมศึกษา",1,[1]original_ver!H184="มัธยมศึกษาตอนต้น",2,[1]original_ver!H184="มัธยมศึกษาตอนปลาย",3,[1]original_ver!H184="อนุปริญญา (ปวช., ปวส., ฝึกหัดครู)",4,[1]original_ver!H184="ปริญญาตรี",5,[1]original_ver!H184="สูงกว่าปริญญาตรี",6,[1]original_ver!H184="","")</f>
        <v>5</v>
      </c>
      <c r="H174" s="17" cm="1">
        <f t="array" ref="H174">_xlfn.IFS([1]original_ver!I184="โสด",1,[1]original_ver!I184="สมรส/อยู่ด้วยกัน",2,[1]original_ver!I184="หย่าร้าง/แยกกันอยู่",3,[1]original_ver!I184="หม้าย",4,[1]original_ver!I184="","")</f>
        <v>2</v>
      </c>
      <c r="I174" s="15">
        <v>4</v>
      </c>
      <c r="J174" s="15">
        <v>10</v>
      </c>
      <c r="K174" s="17" cm="1">
        <f t="array" ref="K174">_xlfn.IFS([1]original_ver!L184="ใช่",1,[1]original_ver!L184="ไม่ใช่",0,[1]original_ver!L184="","")</f>
        <v>0</v>
      </c>
      <c r="L174" s="17" cm="1">
        <f t="array" ref="L174">_xlfn.IFS([1]original_ver!M184="กู้ยืม",1,[1]original_ver!M184="ไม่กู้ยืม",0,[1]original_ver!M184="","")</f>
        <v>1</v>
      </c>
      <c r="M174" s="17">
        <f t="shared" si="9"/>
        <v>1</v>
      </c>
      <c r="N174" s="23">
        <v>480000</v>
      </c>
      <c r="O174" s="17" cm="1">
        <f t="array" ref="O174">_xlfn.IFS([1]original_ver!O184="ใช่",1,[1]original_ver!O184="ไม่ใช่",0,[1]original_ver!O184="","")</f>
        <v>1</v>
      </c>
      <c r="P174" s="17">
        <v>1</v>
      </c>
      <c r="Q174" s="17">
        <v>1</v>
      </c>
      <c r="R174" s="17">
        <v>9</v>
      </c>
      <c r="S174" s="56">
        <v>15000</v>
      </c>
      <c r="T174" s="53">
        <v>17</v>
      </c>
      <c r="U174" s="20">
        <f t="shared" si="10"/>
        <v>1666.6666666666667</v>
      </c>
      <c r="V174" s="17">
        <v>1</v>
      </c>
      <c r="W174" s="17">
        <v>9</v>
      </c>
      <c r="X174" s="17">
        <v>15</v>
      </c>
      <c r="Y174" s="17">
        <v>17000</v>
      </c>
      <c r="Z174" s="17"/>
      <c r="AA174" s="17">
        <v>1</v>
      </c>
      <c r="AB174" s="17">
        <v>1</v>
      </c>
      <c r="AC174" s="17">
        <v>9</v>
      </c>
      <c r="AD174" s="56">
        <v>15000</v>
      </c>
      <c r="AE174" s="18">
        <v>16</v>
      </c>
      <c r="AF174" s="27">
        <f t="shared" si="11"/>
        <v>1666.6666666666667</v>
      </c>
      <c r="AG174" s="17">
        <v>1</v>
      </c>
      <c r="AH174" s="17">
        <v>9</v>
      </c>
      <c r="AI174" s="17">
        <v>15</v>
      </c>
      <c r="AJ174" s="17">
        <v>16000</v>
      </c>
      <c r="AK174" s="17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17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17"/>
      <c r="CD174" s="49">
        <v>1</v>
      </c>
      <c r="CE174" s="49">
        <v>1.6666666666666667</v>
      </c>
      <c r="CF174" s="49">
        <v>1.3333333333333333</v>
      </c>
      <c r="CG174" s="49">
        <v>1</v>
      </c>
      <c r="CH174" s="49">
        <v>4</v>
      </c>
      <c r="CI174" s="17">
        <v>1</v>
      </c>
      <c r="CJ174" cm="1">
        <f t="array" ref="CJ174">_xlfn.IFS([1]original_ver!CH184="จากการเข้าร่วมกิจกรรมอบรม ที่จัดโดยโครงการเกษตรกรปราดเปรื่อง (Smart Farmer)",1,[1]original_ver!CH184="จากการเข้าร่วมกิจกรรมอบรม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ๆ",3,[1]original_ver!CH184="จากการเรียนรู้ผ่านประสบการณ์ของผู้อื่น ได้แก่ เพื่อนบ้าน พี่น้อง เพื่อน และญาติ เป็นต้น",4,[1]original_ver!CH184="ไม่ได้เข้าร่วมกิจกรรมอบรมหรือเรียนรู้ใด ๆ (ข้ามไปข้อ 33)",5)</f>
        <v>1</v>
      </c>
      <c r="CK174" s="15" cm="1">
        <f t="array" ref="CK174">_xlfn.IFS([1]original_ver!CJ184="ความรู้ทางการเกษตรและการใช้เทคโนโลยีสำหรับการผลิตในฟาร์ม",1,[1]original_ver!CJ184="การวางแผนและจัดการฟาร์ม เช่น การเก็บเกี่ยว การเงิน และการวางแผนทางการตลาด",2,[1]original_ver!CJ184="การเป็นผู้ประกอบการทางการเกษตร",3,[1]original_ver!CJ184="การเพิ่มมูลค่าผลผลิต และการแปรรูปผลผลิต (รวมถึงการพัฒนาคุณภาพผลผลิต)",4,[1]original_ver!CJ184="","")</f>
        <v>3</v>
      </c>
      <c r="CL174" s="17">
        <v>10</v>
      </c>
      <c r="CM174" s="17">
        <v>1</v>
      </c>
      <c r="CN174" s="15" cm="1">
        <f t="array" ref="CN174">_xlfn.IFS([1]original_ver!CN184="ความรู้ทางการเกษตรและการใช้เทคโนโลยีสำหรับการผลิตในฟาร์ม",1,[1]original_ver!CN184="การวางแผนและจัดการฟาร์ม เช่น การเก็บเกี่ยว การเงิน และการวางแผนทางการตลาด",2,[1]original_ver!CN184="การเป็นผู้ประกอบการทางการเกษตร",3,[1]original_ver!CN184="การเพิ่มมูลค่าผลผลิต และการแปรรูปผลผลิต (รวมถึงการพัฒนาคุณภาพผลผลิต)",4,[1]original_ver!CN184="","")</f>
        <v>4</v>
      </c>
      <c r="CO174" s="17">
        <v>1</v>
      </c>
      <c r="CP174" s="17">
        <v>1</v>
      </c>
      <c r="CQ174" s="15" cm="1">
        <f t="array" ref="CQ174">_xlfn.IFS([1]original_ver!CR184="ประยุกต์",1,[1]original_ver!CR184="ไม่ประยุกต์",0,[1]original_ver!CR184="","")</f>
        <v>1</v>
      </c>
      <c r="CR174" s="15" cm="1">
        <f t="array" ref="CR174">_xlfn.IFS([1]original_ver!CS184="ประยุกต์",1,[1]original_ver!CS184="ไม่ประยุกต์",0,[1]original_ver!CS184="","")</f>
        <v>1</v>
      </c>
      <c r="CS174" s="48"/>
      <c r="CT174" s="15" cm="1">
        <f t="array" ref="CT174">_xlfn.IFS([1]original_ver!CV184="ประยุกต์",1,[1]original_ver!CV184="ไม่ประยุกต์",0,[1]original_ver!CV184="","")</f>
        <v>1</v>
      </c>
      <c r="CU174" s="48"/>
      <c r="CV174" s="15" cm="1">
        <f t="array" ref="CV174">_xlfn.IFS([1]original_ver!CY184="ประยุกต์",1,[1]original_ver!CY184="ไม่ประยุกต์",0,[1]original_ver!CY184="","")</f>
        <v>1</v>
      </c>
      <c r="CW174" s="48"/>
      <c r="CX174" s="15" cm="1">
        <f t="array" ref="CX174">_xlfn.IFS([1]original_ver!DB184="ประยุกต์",1,[1]original_ver!DB184="ไม่ประยุกต์",0,[1]original_ver!DB184="","")</f>
        <v>0</v>
      </c>
      <c r="CY174" s="17">
        <v>1</v>
      </c>
      <c r="CZ174" s="17"/>
      <c r="DA174" s="17"/>
      <c r="DB174" s="17"/>
      <c r="DC174" s="17"/>
      <c r="DD174" s="17"/>
      <c r="DE174" s="17"/>
      <c r="DF174" s="17">
        <v>2</v>
      </c>
      <c r="DG174" s="17">
        <v>3</v>
      </c>
      <c r="DH174" s="17">
        <v>1</v>
      </c>
      <c r="DI174" s="17">
        <v>3</v>
      </c>
      <c r="DJ174" s="17">
        <v>3</v>
      </c>
      <c r="DK174" s="17">
        <v>3</v>
      </c>
      <c r="DL174" s="48"/>
      <c r="DM174" s="48"/>
      <c r="DN174" s="48"/>
      <c r="DO174" s="48"/>
      <c r="DP174" s="48"/>
      <c r="DQ174" s="48"/>
      <c r="DR174" s="49">
        <v>5</v>
      </c>
      <c r="DS174" s="49">
        <v>5</v>
      </c>
      <c r="DT174" s="17">
        <v>5</v>
      </c>
      <c r="DU174" s="49">
        <v>5</v>
      </c>
      <c r="DV174" s="49">
        <v>5</v>
      </c>
      <c r="DW174" s="49">
        <v>5</v>
      </c>
      <c r="DX174" s="25">
        <v>5</v>
      </c>
      <c r="DY174" s="25">
        <v>5</v>
      </c>
      <c r="DZ174" s="25">
        <v>5</v>
      </c>
      <c r="EA174" s="25">
        <v>5</v>
      </c>
      <c r="EB174" s="25">
        <v>5</v>
      </c>
      <c r="EC174">
        <v>5</v>
      </c>
    </row>
    <row r="175" spans="1:133" hidden="1" x14ac:dyDescent="0.2">
      <c r="A175" s="15">
        <v>566</v>
      </c>
      <c r="B175" s="50" t="s">
        <v>741</v>
      </c>
      <c r="C175" cm="1">
        <f t="array" ref="C175">_xlfn.IFS([1]original_ver!D185="Participant",1,[1]original_ver!D185="Non-Participant",0,[1]original_ver!D185="","")</f>
        <v>1</v>
      </c>
      <c r="D175" s="15">
        <v>2</v>
      </c>
      <c r="E175" s="17" cm="1">
        <f t="array" ref="E175">_xlfn.IFS([1]original_ver!F185="ชาย",1,[1]original_ver!F185="หญิง",0,[1]original_ver!F185="","")</f>
        <v>1</v>
      </c>
      <c r="F175" s="15">
        <v>65</v>
      </c>
      <c r="G175" s="17" cm="1">
        <f t="array" ref="G175">_xlfn.IFS([1]original_ver!H185="ไม่มีการศึกษา",0,[1]original_ver!H185="ประถมศึกษา",1,[1]original_ver!H185="มัธยมศึกษาตอนต้น",2,[1]original_ver!H185="มัธยมศึกษาตอนปลาย",3,[1]original_ver!H185="อนุปริญญา (ปวช., ปวส., ฝึกหัดครู)",4,[1]original_ver!H185="ปริญญาตรี",5,[1]original_ver!H185="สูงกว่าปริญญาตรี",6,[1]original_ver!H185="","")</f>
        <v>5</v>
      </c>
      <c r="H175" s="17" cm="1">
        <f t="array" ref="H175">_xlfn.IFS([1]original_ver!I185="โสด",1,[1]original_ver!I185="สมรส/อยู่ด้วยกัน",2,[1]original_ver!I185="หย่าร้าง/แยกกันอยู่",3,[1]original_ver!I185="หม้าย",4,[1]original_ver!I185="","")</f>
        <v>2</v>
      </c>
      <c r="I175" s="15">
        <v>4</v>
      </c>
      <c r="J175" s="15">
        <v>20</v>
      </c>
      <c r="K175" s="17" cm="1">
        <f t="array" ref="K175">_xlfn.IFS([1]original_ver!L185="ใช่",1,[1]original_ver!L185="ไม่ใช่",0,[1]original_ver!L185="","")</f>
        <v>0</v>
      </c>
      <c r="L175" s="17" cm="1">
        <f t="array" ref="L175">_xlfn.IFS([1]original_ver!M185="กู้ยืม",1,[1]original_ver!M185="ไม่กู้ยืม",0,[1]original_ver!M185="","")</f>
        <v>1</v>
      </c>
      <c r="M175" s="17">
        <f t="shared" si="9"/>
        <v>0</v>
      </c>
      <c r="N175" s="26"/>
      <c r="O175" s="17" cm="1">
        <f t="array" ref="O175">_xlfn.IFS([1]original_ver!O185="ใช่",1,[1]original_ver!O185="ไม่ใช่",0,[1]original_ver!O185="","")</f>
        <v>1</v>
      </c>
      <c r="P175" s="17">
        <v>9</v>
      </c>
      <c r="Q175" s="17">
        <v>1</v>
      </c>
      <c r="R175" s="17">
        <v>8</v>
      </c>
      <c r="S175" s="17">
        <v>2000</v>
      </c>
      <c r="T175" s="17">
        <v>140</v>
      </c>
      <c r="U175" s="22">
        <f t="shared" si="10"/>
        <v>250</v>
      </c>
      <c r="V175" s="48"/>
      <c r="W175" s="48"/>
      <c r="X175" s="48"/>
      <c r="Y175" s="48"/>
      <c r="Z175" s="48"/>
      <c r="AA175" s="17">
        <v>9</v>
      </c>
      <c r="AB175" s="17">
        <v>1</v>
      </c>
      <c r="AC175" s="17">
        <v>8</v>
      </c>
      <c r="AD175" s="17">
        <v>2000</v>
      </c>
      <c r="AE175" s="17">
        <v>140</v>
      </c>
      <c r="AF175" s="27">
        <f t="shared" si="11"/>
        <v>250</v>
      </c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9">
        <v>1.75</v>
      </c>
      <c r="CE175" s="49">
        <v>2</v>
      </c>
      <c r="CF175" s="49">
        <v>1</v>
      </c>
      <c r="CG175" s="49">
        <v>3.5</v>
      </c>
      <c r="CH175" s="49">
        <v>5</v>
      </c>
      <c r="CI175" s="17">
        <v>2</v>
      </c>
      <c r="CJ175" cm="1">
        <f t="array" ref="CJ175">_xlfn.IFS([1]original_ver!CH185="จากการเข้าร่วมกิจกรรมอบรม ที่จัดโดยโครงการเกษตรกรปราดเปรื่อง (Smart Farmer)",1,[1]original_ver!CH185="จากการเข้าร่วมกิจกรรมอบรม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ๆ",3,[1]original_ver!CH185="จากการเรียนรู้ผ่านประสบการณ์ของผู้อื่น ได้แก่ เพื่อนบ้าน พี่น้อง เพื่อน และญาติ เป็นต้น",4,[1]original_ver!CH185="ไม่ได้เข้าร่วมกิจกรรมอบรมหรือเรียนรู้ใด ๆ (ข้ามไปข้อ 33)",5)</f>
        <v>5</v>
      </c>
      <c r="CK175" s="15" t="str" cm="1">
        <f t="array" ref="CK175">_xlfn.IFS([1]original_ver!CJ185="ความรู้ทางการเกษตรและการใช้เทคโนโลยีสำหรับการผลิตในฟาร์ม",1,[1]original_ver!CJ185="การวางแผนและจัดการฟาร์ม เช่น การเก็บเกี่ยว การเงิน และการวางแผนทางการตลาด",2,[1]original_ver!CJ185="การเป็นผู้ประกอบการทางการเกษตร",3,[1]original_ver!CJ185="การเพิ่มมูลค่าผลผลิต และการแปรรูปผลผลิต (รวมถึงการพัฒนาคุณภาพผลผลิต)",4,[1]original_ver!CJ185="","")</f>
        <v/>
      </c>
      <c r="CL175" s="48"/>
      <c r="CM175" s="48"/>
      <c r="CN175" s="15" t="str" cm="1">
        <f t="array" ref="CN175">_xlfn.IFS([1]original_ver!CN185="ความรู้ทางการเกษตรและการใช้เทคโนโลยีสำหรับการผลิตในฟาร์ม",1,[1]original_ver!CN185="การวางแผนและจัดการฟาร์ม เช่น การเก็บเกี่ยว การเงิน และการวางแผนทางการตลาด",2,[1]original_ver!CN185="การเป็นผู้ประกอบการทางการเกษตร",3,[1]original_ver!CN185="การเพิ่มมูลค่าผลผลิต และการแปรรูปผลผลิต (รวมถึงการพัฒนาคุณภาพผลผลิต)",4,[1]original_ver!CN185="","")</f>
        <v/>
      </c>
      <c r="CO175" s="48"/>
      <c r="CP175" s="48"/>
      <c r="CQ175" s="15" t="str" cm="1">
        <f t="array" ref="CQ175">_xlfn.IFS([1]original_ver!CR185="ประยุกต์",1,[1]original_ver!CR185="ไม่ประยุกต์",0,[1]original_ver!CR185="","")</f>
        <v/>
      </c>
      <c r="CR175" s="15" t="str" cm="1">
        <f t="array" ref="CR175">_xlfn.IFS([1]original_ver!CS185="ประยุกต์",1,[1]original_ver!CS185="ไม่ประยุกต์",0,[1]original_ver!CS185="","")</f>
        <v/>
      </c>
      <c r="CS175" s="48"/>
      <c r="CT175" s="15" t="str" cm="1">
        <f t="array" ref="CT175">_xlfn.IFS([1]original_ver!CV185="ประยุกต์",1,[1]original_ver!CV185="ไม่ประยุกต์",0,[1]original_ver!CV185="","")</f>
        <v/>
      </c>
      <c r="CU175" s="48"/>
      <c r="CV175" s="15" t="str" cm="1">
        <f t="array" ref="CV175">_xlfn.IFS([1]original_ver!CY185="ประยุกต์",1,[1]original_ver!CY185="ไม่ประยุกต์",0,[1]original_ver!CY185="","")</f>
        <v/>
      </c>
      <c r="CW175" s="48"/>
      <c r="CX175" s="15" t="str" cm="1">
        <f t="array" ref="CX175">_xlfn.IFS([1]original_ver!DB185="ประยุกต์",1,[1]original_ver!DB185="ไม่ประยุกต์",0,[1]original_ver!DB185="","")</f>
        <v/>
      </c>
      <c r="CY175" s="48"/>
      <c r="CZ175" s="48"/>
      <c r="DA175" s="48"/>
      <c r="DB175" s="48"/>
      <c r="DC175" s="48"/>
      <c r="DD175" s="48"/>
      <c r="DE175" s="48"/>
      <c r="DF175" s="17">
        <v>2</v>
      </c>
      <c r="DG175" s="17">
        <v>3</v>
      </c>
      <c r="DH175" s="48"/>
      <c r="DI175" s="48"/>
      <c r="DJ175" s="17">
        <v>3</v>
      </c>
      <c r="DK175" s="17">
        <v>3</v>
      </c>
      <c r="DL175" s="17">
        <v>1</v>
      </c>
      <c r="DM175" s="17">
        <v>3</v>
      </c>
      <c r="DN175" s="48"/>
      <c r="DO175" s="48"/>
      <c r="DP175" s="48"/>
      <c r="DQ175" s="48"/>
      <c r="DR175" s="49">
        <v>3.4</v>
      </c>
      <c r="DS175" s="49">
        <v>3.3333333333333335</v>
      </c>
      <c r="DT175" s="17">
        <v>3</v>
      </c>
      <c r="DU175" s="49">
        <v>3.4</v>
      </c>
      <c r="DV175" s="49">
        <v>3.6666666666666665</v>
      </c>
      <c r="DW175" s="49">
        <v>2.25</v>
      </c>
      <c r="DX175" s="25">
        <v>3.4</v>
      </c>
      <c r="DY175" s="25">
        <v>3.3333333333333335</v>
      </c>
      <c r="DZ175" s="25">
        <v>3</v>
      </c>
      <c r="EA175" s="25">
        <v>3.4</v>
      </c>
      <c r="EB175" s="25">
        <v>3.6666666666666665</v>
      </c>
      <c r="EC175">
        <v>2.25</v>
      </c>
    </row>
    <row r="176" spans="1:133" hidden="1" x14ac:dyDescent="0.2">
      <c r="A176" s="15">
        <v>567</v>
      </c>
      <c r="B176" s="50" t="s">
        <v>742</v>
      </c>
      <c r="C176" cm="1">
        <f t="array" ref="C176">_xlfn.IFS([1]original_ver!D186="Participant",1,[1]original_ver!D186="Non-Participant",0,[1]original_ver!D186="","")</f>
        <v>1</v>
      </c>
      <c r="D176" s="15">
        <v>6</v>
      </c>
      <c r="E176" s="17" cm="1">
        <f t="array" ref="E176">_xlfn.IFS([1]original_ver!F186="ชาย",1,[1]original_ver!F186="หญิง",0,[1]original_ver!F186="","")</f>
        <v>1</v>
      </c>
      <c r="F176" s="15">
        <v>39</v>
      </c>
      <c r="G176" s="17" cm="1">
        <f t="array" ref="G176">_xlfn.IFS([1]original_ver!H186="ไม่มีการศึกษา",0,[1]original_ver!H186="ประถมศึกษา",1,[1]original_ver!H186="มัธยมศึกษาตอนต้น",2,[1]original_ver!H186="มัธยมศึกษาตอนปลาย",3,[1]original_ver!H186="อนุปริญญา (ปวช., ปวส., ฝึกหัดครู)",4,[1]original_ver!H186="ปริญญาตรี",5,[1]original_ver!H186="สูงกว่าปริญญาตรี",6,[1]original_ver!H186="","")</f>
        <v>5</v>
      </c>
      <c r="H176" s="17" cm="1">
        <f t="array" ref="H176">_xlfn.IFS([1]original_ver!I186="โสด",1,[1]original_ver!I186="สมรส/อยู่ด้วยกัน",2,[1]original_ver!I186="หย่าร้าง/แยกกันอยู่",3,[1]original_ver!I186="หม้าย",4,[1]original_ver!I186="","")</f>
        <v>1</v>
      </c>
      <c r="I176" s="15">
        <v>4</v>
      </c>
      <c r="J176" s="15">
        <v>8</v>
      </c>
      <c r="K176" s="17" cm="1">
        <f t="array" ref="K176">_xlfn.IFS([1]original_ver!L186="ใช่",1,[1]original_ver!L186="ไม่ใช่",0,[1]original_ver!L186="","")</f>
        <v>0</v>
      </c>
      <c r="L176" s="17" cm="1">
        <f t="array" ref="L176">_xlfn.IFS([1]original_ver!M186="กู้ยืม",1,[1]original_ver!M186="ไม่กู้ยืม",0,[1]original_ver!M186="","")</f>
        <v>0</v>
      </c>
      <c r="M176" s="17">
        <f t="shared" si="9"/>
        <v>1</v>
      </c>
      <c r="N176" s="23">
        <v>240000</v>
      </c>
      <c r="O176" s="17" cm="1">
        <f t="array" ref="O176">_xlfn.IFS([1]original_ver!O186="ใช่",1,[1]original_ver!O186="ไม่ใช่",0,[1]original_ver!O186="","")</f>
        <v>0</v>
      </c>
      <c r="P176" s="17">
        <v>2</v>
      </c>
      <c r="Q176" s="17">
        <v>1</v>
      </c>
      <c r="R176" s="17">
        <v>8</v>
      </c>
      <c r="S176" s="17">
        <v>1000</v>
      </c>
      <c r="T176" s="59">
        <v>4.5</v>
      </c>
      <c r="U176" s="22">
        <f t="shared" si="10"/>
        <v>125</v>
      </c>
      <c r="V176" s="48"/>
      <c r="W176" s="48"/>
      <c r="X176" s="48"/>
      <c r="Y176" s="48"/>
      <c r="Z176" s="48"/>
      <c r="AA176" s="17">
        <v>2</v>
      </c>
      <c r="AB176" s="17">
        <v>1</v>
      </c>
      <c r="AC176" s="17">
        <v>8</v>
      </c>
      <c r="AD176" s="17">
        <v>1000</v>
      </c>
      <c r="AE176" s="59">
        <v>4.5</v>
      </c>
      <c r="AF176" s="27">
        <f t="shared" si="11"/>
        <v>125</v>
      </c>
      <c r="AG176" s="48"/>
      <c r="AH176" s="48"/>
      <c r="AI176" s="48"/>
      <c r="AJ176" s="48"/>
      <c r="AK176" s="48"/>
      <c r="AL176" s="17">
        <v>7</v>
      </c>
      <c r="AM176" s="17">
        <v>1</v>
      </c>
      <c r="AN176" s="17">
        <v>3</v>
      </c>
      <c r="AO176" s="17">
        <v>250</v>
      </c>
      <c r="AP176" s="17">
        <v>7</v>
      </c>
      <c r="AQ176" s="17"/>
      <c r="AR176" s="48"/>
      <c r="AS176" s="48"/>
      <c r="AT176" s="48"/>
      <c r="AU176" s="48"/>
      <c r="AV176" s="48"/>
      <c r="AW176" s="17">
        <v>7</v>
      </c>
      <c r="AX176" s="17">
        <v>1</v>
      </c>
      <c r="AY176" s="17">
        <v>3</v>
      </c>
      <c r="AZ176" s="17">
        <v>250</v>
      </c>
      <c r="BA176" s="17">
        <v>7</v>
      </c>
      <c r="BB176" s="17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17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17"/>
      <c r="BY176" s="48"/>
      <c r="BZ176" s="48"/>
      <c r="CA176" s="48"/>
      <c r="CB176" s="48"/>
      <c r="CC176" s="48"/>
      <c r="CD176" s="49">
        <v>3.25</v>
      </c>
      <c r="CE176" s="49">
        <v>3</v>
      </c>
      <c r="CF176" s="49">
        <v>3.6666666666666665</v>
      </c>
      <c r="CG176" s="49">
        <v>3</v>
      </c>
      <c r="CH176" s="49">
        <v>4.5</v>
      </c>
      <c r="CI176" s="17">
        <v>3</v>
      </c>
      <c r="CJ176" cm="1">
        <f t="array" ref="CJ176">_xlfn.IFS([1]original_ver!CH186="จากการเข้าร่วมกิจกรรมอบรม ที่จัดโดยโครงการเกษตรกรปราดเปรื่อง (Smart Farmer)",1,[1]original_ver!CH186="จากการเข้าร่วมกิจกรรมอบรม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ๆ",3,[1]original_ver!CH186="จากการเรียนรู้ผ่านประสบการณ์ของผู้อื่น ได้แก่ เพื่อนบ้าน พี่น้อง เพื่อน และญาติ เป็นต้น",4,[1]original_ver!CH186="ไม่ได้เข้าร่วมกิจกรรมอบรมหรือเรียนรู้ใด ๆ (ข้ามไปข้อ 33)",5)</f>
        <v>1</v>
      </c>
      <c r="CK176" s="15" cm="1">
        <f t="array" ref="CK176">_xlfn.IFS([1]original_ver!CJ186="ความรู้ทางการเกษตรและการใช้เทคโนโลยีสำหรับการผลิตในฟาร์ม",1,[1]original_ver!CJ186="การวางแผนและจัดการฟาร์ม เช่น การเก็บเกี่ยว การเงิน และการวางแผนทางการตลาด",2,[1]original_ver!CJ186="การเป็นผู้ประกอบการทางการเกษตร",3,[1]original_ver!CJ186="การเพิ่มมูลค่าผลผลิต และการแปรรูปผลผลิต (รวมถึงการพัฒนาคุณภาพผลผลิต)",4,[1]original_ver!CJ186="","")</f>
        <v>1</v>
      </c>
      <c r="CL176" s="17">
        <v>2</v>
      </c>
      <c r="CM176" s="17">
        <v>3</v>
      </c>
      <c r="CN176" s="15" cm="1">
        <f t="array" ref="CN176">_xlfn.IFS([1]original_ver!CN186="ความรู้ทางการเกษตรและการใช้เทคโนโลยีสำหรับการผลิตในฟาร์ม",1,[1]original_ver!CN186="การวางแผนและจัดการฟาร์ม เช่น การเก็บเกี่ยว การเงิน และการวางแผนทางการตลาด",2,[1]original_ver!CN186="การเป็นผู้ประกอบการทางการเกษตร",3,[1]original_ver!CN186="การเพิ่มมูลค่าผลผลิต และการแปรรูปผลผลิต (รวมถึงการพัฒนาคุณภาพผลผลิต)",4,[1]original_ver!CN186="","")</f>
        <v>4</v>
      </c>
      <c r="CO176" s="17">
        <v>1</v>
      </c>
      <c r="CP176" s="17">
        <v>3</v>
      </c>
      <c r="CQ176" s="15" cm="1">
        <f t="array" ref="CQ176">_xlfn.IFS([1]original_ver!CR186="ประยุกต์",1,[1]original_ver!CR186="ไม่ประยุกต์",0,[1]original_ver!CR186="","")</f>
        <v>1</v>
      </c>
      <c r="CR176" s="15" cm="1">
        <f t="array" ref="CR176">_xlfn.IFS([1]original_ver!CS186="ประยุกต์",1,[1]original_ver!CS186="ไม่ประยุกต์",0,[1]original_ver!CS186="","")</f>
        <v>1</v>
      </c>
      <c r="CS176" s="48"/>
      <c r="CT176" s="15" cm="1">
        <f t="array" ref="CT176">_xlfn.IFS([1]original_ver!CV186="ประยุกต์",1,[1]original_ver!CV186="ไม่ประยุกต์",0,[1]original_ver!CV186="","")</f>
        <v>1</v>
      </c>
      <c r="CU176" s="48"/>
      <c r="CV176" s="15" cm="1">
        <f t="array" ref="CV176">_xlfn.IFS([1]original_ver!CY186="ประยุกต์",1,[1]original_ver!CY186="ไม่ประยุกต์",0,[1]original_ver!CY186="","")</f>
        <v>1</v>
      </c>
      <c r="CW176" s="48"/>
      <c r="CX176" s="15" cm="1">
        <f t="array" ref="CX176">_xlfn.IFS([1]original_ver!DB186="ประยุกต์",1,[1]original_ver!DB186="ไม่ประยุกต์",0,[1]original_ver!DB186="","")</f>
        <v>0</v>
      </c>
      <c r="CY176" s="17">
        <v>1</v>
      </c>
      <c r="CZ176" s="48">
        <v>0</v>
      </c>
      <c r="DA176" s="48">
        <v>0</v>
      </c>
      <c r="DB176" s="48">
        <v>0</v>
      </c>
      <c r="DC176" s="48">
        <v>0</v>
      </c>
      <c r="DD176" s="48">
        <v>0</v>
      </c>
      <c r="DE176" s="48">
        <v>0</v>
      </c>
      <c r="DF176" s="17">
        <v>1</v>
      </c>
      <c r="DG176" s="17">
        <v>3</v>
      </c>
      <c r="DH176" s="17">
        <v>2</v>
      </c>
      <c r="DI176" s="17">
        <v>3</v>
      </c>
      <c r="DJ176" s="17">
        <v>3</v>
      </c>
      <c r="DK176" s="17">
        <v>3</v>
      </c>
      <c r="DL176" s="48"/>
      <c r="DM176" s="48"/>
      <c r="DN176" s="48"/>
      <c r="DO176" s="48"/>
      <c r="DP176" s="48"/>
      <c r="DQ176" s="48"/>
      <c r="DR176" s="49">
        <v>5</v>
      </c>
      <c r="DS176" s="49">
        <v>4</v>
      </c>
      <c r="DT176" s="17">
        <v>2</v>
      </c>
      <c r="DU176" s="49">
        <v>3</v>
      </c>
      <c r="DV176" s="49">
        <v>2.3333333333333335</v>
      </c>
      <c r="DW176" s="49">
        <v>2</v>
      </c>
      <c r="DX176" s="25">
        <v>5</v>
      </c>
      <c r="DY176" s="25">
        <v>4</v>
      </c>
      <c r="DZ176" s="25">
        <v>2.25</v>
      </c>
      <c r="EA176" s="25">
        <v>3</v>
      </c>
      <c r="EB176" s="25">
        <v>4</v>
      </c>
      <c r="EC176">
        <v>2</v>
      </c>
    </row>
    <row r="177" spans="1:133" hidden="1" x14ac:dyDescent="0.2">
      <c r="A177" s="15">
        <v>568</v>
      </c>
      <c r="B177" s="50" t="s">
        <v>743</v>
      </c>
      <c r="C177" cm="1">
        <f t="array" ref="C177">_xlfn.IFS([1]original_ver!D187="Participant",1,[1]original_ver!D187="Non-Participant",0,[1]original_ver!D187="","")</f>
        <v>1</v>
      </c>
      <c r="D177" s="15">
        <v>6</v>
      </c>
      <c r="E177" s="17" cm="1">
        <f t="array" ref="E177">_xlfn.IFS([1]original_ver!F187="ชาย",1,[1]original_ver!F187="หญิง",0,[1]original_ver!F187="","")</f>
        <v>1</v>
      </c>
      <c r="F177" s="15">
        <v>46</v>
      </c>
      <c r="G177" s="17" cm="1">
        <f t="array" ref="G177">_xlfn.IFS([1]original_ver!H187="ไม่มีการศึกษา",0,[1]original_ver!H187="ประถมศึกษา",1,[1]original_ver!H187="มัธยมศึกษาตอนต้น",2,[1]original_ver!H187="มัธยมศึกษาตอนปลาย",3,[1]original_ver!H187="อนุปริญญา (ปวช., ปวส., ฝึกหัดครู)",4,[1]original_ver!H187="ปริญญาตรี",5,[1]original_ver!H187="สูงกว่าปริญญาตรี",6,[1]original_ver!H187="","")</f>
        <v>5</v>
      </c>
      <c r="H177" s="17" cm="1">
        <f t="array" ref="H177">_xlfn.IFS([1]original_ver!I187="โสด",1,[1]original_ver!I187="สมรส/อยู่ด้วยกัน",2,[1]original_ver!I187="หย่าร้าง/แยกกันอยู่",3,[1]original_ver!I187="หม้าย",4,[1]original_ver!I187="","")</f>
        <v>1</v>
      </c>
      <c r="I177" s="15">
        <v>1</v>
      </c>
      <c r="J177" s="15">
        <v>8</v>
      </c>
      <c r="K177" s="17" cm="1">
        <f t="array" ref="K177">_xlfn.IFS([1]original_ver!L187="ใช่",1,[1]original_ver!L187="ไม่ใช่",0,[1]original_ver!L187="","")</f>
        <v>0</v>
      </c>
      <c r="L177" s="17" cm="1">
        <f t="array" ref="L177">_xlfn.IFS([1]original_ver!M187="กู้ยืม",1,[1]original_ver!M187="ไม่กู้ยืม",0,[1]original_ver!M187="","")</f>
        <v>0</v>
      </c>
      <c r="M177" s="17">
        <f t="shared" si="9"/>
        <v>1</v>
      </c>
      <c r="N177" s="23">
        <v>240000</v>
      </c>
      <c r="O177" s="17" cm="1">
        <f t="array" ref="O177">_xlfn.IFS([1]original_ver!O187="ใช่",1,[1]original_ver!O187="ไม่ใช่",0,[1]original_ver!O187="","")</f>
        <v>1</v>
      </c>
      <c r="P177" s="17">
        <v>7</v>
      </c>
      <c r="Q177" s="17">
        <v>1</v>
      </c>
      <c r="R177" s="17">
        <v>8</v>
      </c>
      <c r="S177" s="17">
        <v>3000</v>
      </c>
      <c r="T177" s="17">
        <v>10</v>
      </c>
      <c r="U177" s="22">
        <f t="shared" si="10"/>
        <v>375</v>
      </c>
      <c r="V177" s="48"/>
      <c r="W177" s="48"/>
      <c r="X177" s="48"/>
      <c r="Y177" s="48"/>
      <c r="Z177" s="48"/>
      <c r="AA177" s="17">
        <v>7</v>
      </c>
      <c r="AB177" s="17">
        <v>1</v>
      </c>
      <c r="AC177" s="17">
        <v>8</v>
      </c>
      <c r="AD177" s="17">
        <v>5000</v>
      </c>
      <c r="AE177" s="17">
        <v>6</v>
      </c>
      <c r="AF177" s="27">
        <f t="shared" si="11"/>
        <v>625</v>
      </c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9">
        <v>3</v>
      </c>
      <c r="CE177" s="49">
        <v>3</v>
      </c>
      <c r="CF177" s="49">
        <v>3</v>
      </c>
      <c r="CG177" s="49">
        <v>4.5</v>
      </c>
      <c r="CH177" s="49">
        <v>5</v>
      </c>
      <c r="CI177" s="17">
        <v>4</v>
      </c>
      <c r="CJ177" cm="1">
        <f t="array" ref="CJ177">_xlfn.IFS([1]original_ver!CH187="จากการเข้าร่วมกิจกรรมอบรม ที่จัดโดยโครงการเกษตรกรปราดเปรื่อง (Smart Farmer)",1,[1]original_ver!CH187="จากการเข้าร่วมกิจกรรมอบรม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ๆ",3,[1]original_ver!CH187="จากการเรียนรู้ผ่านประสบการณ์ของผู้อื่น ได้แก่ เพื่อนบ้าน พี่น้อง เพื่อน และญาติ เป็นต้น",4,[1]original_ver!CH187="ไม่ได้เข้าร่วมกิจกรรมอบรมหรือเรียนรู้ใด ๆ (ข้ามไปข้อ 33)",5)</f>
        <v>2</v>
      </c>
      <c r="CK177" s="15" cm="1">
        <f t="array" ref="CK177">_xlfn.IFS([1]original_ver!CJ187="ความรู้ทางการเกษตรและการใช้เทคโนโลยีสำหรับการผลิตในฟาร์ม",1,[1]original_ver!CJ187="การวางแผนและจัดการฟาร์ม เช่น การเก็บเกี่ยว การเงิน และการวางแผนทางการตลาด",2,[1]original_ver!CJ187="การเป็นผู้ประกอบการทางการเกษตร",3,[1]original_ver!CJ187="การเพิ่มมูลค่าผลผลิต และการแปรรูปผลผลิต (รวมถึงการพัฒนาคุณภาพผลผลิต)",4,[1]original_ver!CJ187="","")</f>
        <v>1</v>
      </c>
      <c r="CL177" s="17">
        <v>3</v>
      </c>
      <c r="CM177" s="17">
        <v>2</v>
      </c>
      <c r="CN177" s="15" cm="1">
        <f t="array" ref="CN177">_xlfn.IFS([1]original_ver!CN187="ความรู้ทางการเกษตรและการใช้เทคโนโลยีสำหรับการผลิตในฟาร์ม",1,[1]original_ver!CN187="การวางแผนและจัดการฟาร์ม เช่น การเก็บเกี่ยว การเงิน และการวางแผนทางการตลาด",2,[1]original_ver!CN187="การเป็นผู้ประกอบการทางการเกษตร",3,[1]original_ver!CN187="การเพิ่มมูลค่าผลผลิต และการแปรรูปผลผลิต (รวมถึงการพัฒนาคุณภาพผลผลิต)",4,[1]original_ver!CN187="","")</f>
        <v>2</v>
      </c>
      <c r="CO177" s="17">
        <v>1</v>
      </c>
      <c r="CP177" s="17">
        <v>2</v>
      </c>
      <c r="CQ177" s="15" cm="1">
        <f t="array" ref="CQ177">_xlfn.IFS([1]original_ver!CR187="ประยุกต์",1,[1]original_ver!CR187="ไม่ประยุกต์",0,[1]original_ver!CR187="","")</f>
        <v>1</v>
      </c>
      <c r="CR177" s="15" cm="1">
        <f t="array" ref="CR177">_xlfn.IFS([1]original_ver!CS187="ประยุกต์",1,[1]original_ver!CS187="ไม่ประยุกต์",0,[1]original_ver!CS187="","")</f>
        <v>1</v>
      </c>
      <c r="CS177" s="48"/>
      <c r="CT177" s="15" cm="1">
        <f t="array" ref="CT177">_xlfn.IFS([1]original_ver!CV187="ประยุกต์",1,[1]original_ver!CV187="ไม่ประยุกต์",0,[1]original_ver!CV187="","")</f>
        <v>1</v>
      </c>
      <c r="CU177" s="48"/>
      <c r="CV177" s="15" cm="1">
        <f t="array" ref="CV177">_xlfn.IFS([1]original_ver!CY187="ประยุกต์",1,[1]original_ver!CY187="ไม่ประยุกต์",0,[1]original_ver!CY187="","")</f>
        <v>1</v>
      </c>
      <c r="CW177" s="48"/>
      <c r="CX177" s="15" cm="1">
        <f t="array" ref="CX177">_xlfn.IFS([1]original_ver!DB187="ประยุกต์",1,[1]original_ver!DB187="ไม่ประยุกต์",0,[1]original_ver!DB187="","")</f>
        <v>1</v>
      </c>
      <c r="CY177" s="48"/>
      <c r="CZ177" s="48"/>
      <c r="DA177" s="48"/>
      <c r="DB177" s="48"/>
      <c r="DC177" s="48"/>
      <c r="DD177" s="48"/>
      <c r="DE177" s="48"/>
      <c r="DF177" s="17">
        <v>1</v>
      </c>
      <c r="DG177" s="17">
        <v>2</v>
      </c>
      <c r="DH177" s="17">
        <v>2</v>
      </c>
      <c r="DI177" s="17">
        <v>2</v>
      </c>
      <c r="DJ177" s="48"/>
      <c r="DK177" s="48"/>
      <c r="DL177" s="17">
        <v>3</v>
      </c>
      <c r="DM177" s="17">
        <v>2</v>
      </c>
      <c r="DN177" s="48"/>
      <c r="DO177" s="48"/>
      <c r="DP177" s="48"/>
      <c r="DQ177" s="48"/>
      <c r="DR177" s="49">
        <v>3</v>
      </c>
      <c r="DS177" s="49">
        <v>3</v>
      </c>
      <c r="DT177" s="17">
        <v>2.5</v>
      </c>
      <c r="DU177" s="49">
        <v>4</v>
      </c>
      <c r="DV177" s="49">
        <v>4</v>
      </c>
      <c r="DW177" s="49">
        <v>4</v>
      </c>
      <c r="DX177" s="25">
        <v>4</v>
      </c>
      <c r="DY177" s="25">
        <v>4</v>
      </c>
      <c r="DZ177" s="25">
        <v>3.75</v>
      </c>
      <c r="EA177" s="25">
        <v>4</v>
      </c>
      <c r="EB177" s="25">
        <v>5</v>
      </c>
      <c r="EC177">
        <v>4</v>
      </c>
    </row>
    <row r="178" spans="1:133" hidden="1" x14ac:dyDescent="0.2">
      <c r="A178" s="15">
        <v>569</v>
      </c>
      <c r="B178" s="47" t="s">
        <v>744</v>
      </c>
      <c r="C178" cm="1">
        <f t="array" ref="C178">_xlfn.IFS([1]original_ver!D188="Participant",1,[1]original_ver!D188="Non-Participant",0,[1]original_ver!D188="","")</f>
        <v>1</v>
      </c>
      <c r="D178" s="15">
        <v>6</v>
      </c>
      <c r="E178" s="17" cm="1">
        <f t="array" ref="E178">_xlfn.IFS([1]original_ver!F188="ชาย",1,[1]original_ver!F188="หญิง",0,[1]original_ver!F188="","")</f>
        <v>1</v>
      </c>
      <c r="F178" s="15">
        <v>31</v>
      </c>
      <c r="G178" s="17" cm="1">
        <f t="array" ref="G178">_xlfn.IFS([1]original_ver!H188="ไม่มีการศึกษา",0,[1]original_ver!H188="ประถมศึกษา",1,[1]original_ver!H188="มัธยมศึกษาตอนต้น",2,[1]original_ver!H188="มัธยมศึกษาตอนปลาย",3,[1]original_ver!H188="อนุปริญญา (ปวช., ปวส., ฝึกหัดครู)",4,[1]original_ver!H188="ปริญญาตรี",5,[1]original_ver!H188="สูงกว่าปริญญาตรี",6,[1]original_ver!H188="","")</f>
        <v>5</v>
      </c>
      <c r="H178" s="17" cm="1">
        <f t="array" ref="H178">_xlfn.IFS([1]original_ver!I188="โสด",1,[1]original_ver!I188="สมรส/อยู่ด้วยกัน",2,[1]original_ver!I188="หย่าร้าง/แยกกันอยู่",3,[1]original_ver!I188="หม้าย",4,[1]original_ver!I188="","")</f>
        <v>1</v>
      </c>
      <c r="I178" s="15">
        <v>1</v>
      </c>
      <c r="J178" s="15">
        <v>10</v>
      </c>
      <c r="K178" s="17" cm="1">
        <f t="array" ref="K178">_xlfn.IFS([1]original_ver!L188="ใช่",1,[1]original_ver!L188="ไม่ใช่",0,[1]original_ver!L188="","")</f>
        <v>1</v>
      </c>
      <c r="L178" s="17" cm="1">
        <f t="array" ref="L178">_xlfn.IFS([1]original_ver!M188="กู้ยืม",1,[1]original_ver!M188="ไม่กู้ยืม",0,[1]original_ver!M188="","")</f>
        <v>1</v>
      </c>
      <c r="M178" s="17">
        <f t="shared" si="9"/>
        <v>0</v>
      </c>
      <c r="N178" s="51">
        <v>0</v>
      </c>
      <c r="O178" s="17" cm="1">
        <f t="array" ref="O178">_xlfn.IFS([1]original_ver!O188="ใช่",1,[1]original_ver!O188="ไม่ใช่",0,[1]original_ver!O188="","")</f>
        <v>1</v>
      </c>
      <c r="P178" s="17">
        <v>1</v>
      </c>
      <c r="Q178" s="17">
        <v>1</v>
      </c>
      <c r="R178" s="17">
        <v>15</v>
      </c>
      <c r="S178" s="17">
        <v>6000</v>
      </c>
      <c r="T178" s="53">
        <v>30</v>
      </c>
      <c r="U178" s="20">
        <f t="shared" si="10"/>
        <v>400</v>
      </c>
      <c r="V178" s="17">
        <v>1</v>
      </c>
      <c r="W178" s="17">
        <v>15</v>
      </c>
      <c r="X178" s="17">
        <v>10000</v>
      </c>
      <c r="Y178" s="17">
        <v>35</v>
      </c>
      <c r="Z178" s="17"/>
      <c r="AA178" s="17">
        <v>1</v>
      </c>
      <c r="AB178" s="17">
        <v>1</v>
      </c>
      <c r="AC178" s="17">
        <v>15</v>
      </c>
      <c r="AD178" s="17">
        <v>6000</v>
      </c>
      <c r="AE178" s="18">
        <v>30</v>
      </c>
      <c r="AF178" s="27">
        <f t="shared" si="11"/>
        <v>400</v>
      </c>
      <c r="AG178" s="17">
        <v>1</v>
      </c>
      <c r="AH178" s="17">
        <v>15</v>
      </c>
      <c r="AI178" s="17">
        <v>10000</v>
      </c>
      <c r="AJ178" s="17">
        <v>35</v>
      </c>
      <c r="AK178" s="17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17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17"/>
      <c r="CD178" s="49">
        <v>2.25</v>
      </c>
      <c r="CE178" s="49">
        <v>3</v>
      </c>
      <c r="CF178" s="49">
        <v>3.3333333333333335</v>
      </c>
      <c r="CG178" s="49">
        <v>3</v>
      </c>
      <c r="CH178" s="49">
        <v>4.5</v>
      </c>
      <c r="CI178" s="17">
        <v>4</v>
      </c>
      <c r="CJ178" cm="1">
        <f t="array" ref="CJ178">_xlfn.IFS([1]original_ver!CH188="จากการเข้าร่วมกิจกรรมอบรม ที่จัดโดยโครงการเกษตรกรปราดเปรื่อง (Smart Farmer)",1,[1]original_ver!CH188="จากการเข้าร่วมกิจกรรมอบรม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ๆ",3,[1]original_ver!CH188="จากการเรียนรู้ผ่านประสบการณ์ของผู้อื่น ได้แก่ เพื่อนบ้าน พี่น้อง เพื่อน และญาติ เป็นต้น",4,[1]original_ver!CH188="ไม่ได้เข้าร่วมกิจกรรมอบรมหรือเรียนรู้ใด ๆ (ข้ามไปข้อ 33)",5)</f>
        <v>1</v>
      </c>
      <c r="CK178" s="15" cm="1">
        <f t="array" ref="CK178">_xlfn.IFS([1]original_ver!CJ188="ความรู้ทางการเกษตรและการใช้เทคโนโลยีสำหรับการผลิตในฟาร์ม",1,[1]original_ver!CJ188="การวางแผนและจัดการฟาร์ม เช่น การเก็บเกี่ยว การเงิน และการวางแผนทางการตลาด",2,[1]original_ver!CJ188="การเป็นผู้ประกอบการทางการเกษตร",3,[1]original_ver!CJ188="การเพิ่มมูลค่าผลผลิต และการแปรรูปผลผลิต (รวมถึงการพัฒนาคุณภาพผลผลิต)",4,[1]original_ver!CJ188="","")</f>
        <v>2</v>
      </c>
      <c r="CL178" s="17">
        <v>4</v>
      </c>
      <c r="CM178" s="17">
        <v>2</v>
      </c>
      <c r="CN178" s="15" cm="1">
        <f t="array" ref="CN178">_xlfn.IFS([1]original_ver!CN188="ความรู้ทางการเกษตรและการใช้เทคโนโลยีสำหรับการผลิตในฟาร์ม",1,[1]original_ver!CN188="การวางแผนและจัดการฟาร์ม เช่น การเก็บเกี่ยว การเงิน และการวางแผนทางการตลาด",2,[1]original_ver!CN188="การเป็นผู้ประกอบการทางการเกษตร",3,[1]original_ver!CN188="การเพิ่มมูลค่าผลผลิต และการแปรรูปผลผลิต (รวมถึงการพัฒนาคุณภาพผลผลิต)",4,[1]original_ver!CN188="","")</f>
        <v>3</v>
      </c>
      <c r="CO178" s="17">
        <v>1</v>
      </c>
      <c r="CP178" s="17">
        <v>3</v>
      </c>
      <c r="CQ178" s="15" cm="1">
        <f t="array" ref="CQ178">_xlfn.IFS([1]original_ver!CR188="ประยุกต์",1,[1]original_ver!CR188="ไม่ประยุกต์",0,[1]original_ver!CR188="","")</f>
        <v>1</v>
      </c>
      <c r="CR178" s="15" cm="1">
        <f t="array" ref="CR178">_xlfn.IFS([1]original_ver!CS188="ประยุกต์",1,[1]original_ver!CS188="ไม่ประยุกต์",0,[1]original_ver!CS188="","")</f>
        <v>1</v>
      </c>
      <c r="CS178" s="48"/>
      <c r="CT178" s="15" cm="1">
        <f t="array" ref="CT178">_xlfn.IFS([1]original_ver!CV188="ประยุกต์",1,[1]original_ver!CV188="ไม่ประยุกต์",0,[1]original_ver!CV188="","")</f>
        <v>1</v>
      </c>
      <c r="CU178" s="48"/>
      <c r="CV178" s="15" cm="1">
        <f t="array" ref="CV178">_xlfn.IFS([1]original_ver!CY188="ประยุกต์",1,[1]original_ver!CY188="ไม่ประยุกต์",0,[1]original_ver!CY188="","")</f>
        <v>1</v>
      </c>
      <c r="CW178" s="48"/>
      <c r="CX178" s="15" cm="1">
        <f t="array" ref="CX178">_xlfn.IFS([1]original_ver!DB188="ประยุกต์",1,[1]original_ver!DB188="ไม่ประยุกต์",0,[1]original_ver!DB188="","")</f>
        <v>1</v>
      </c>
      <c r="CY178" s="48"/>
      <c r="CZ178" s="48"/>
      <c r="DA178" s="48"/>
      <c r="DB178" s="48"/>
      <c r="DC178" s="48"/>
      <c r="DD178" s="48"/>
      <c r="DE178" s="48"/>
      <c r="DF178" s="17">
        <v>2</v>
      </c>
      <c r="DG178" s="17">
        <v>2</v>
      </c>
      <c r="DH178" s="17">
        <v>1</v>
      </c>
      <c r="DI178" s="17">
        <v>2</v>
      </c>
      <c r="DJ178" s="48"/>
      <c r="DK178" s="48"/>
      <c r="DL178" s="17">
        <v>3</v>
      </c>
      <c r="DM178" s="17">
        <v>2</v>
      </c>
      <c r="DN178" s="48"/>
      <c r="DO178" s="48"/>
      <c r="DP178" s="48"/>
      <c r="DQ178" s="48"/>
      <c r="DR178" s="49">
        <v>4.2</v>
      </c>
      <c r="DS178" s="49">
        <v>3</v>
      </c>
      <c r="DT178" s="17">
        <v>2.25</v>
      </c>
      <c r="DU178" s="49">
        <v>3</v>
      </c>
      <c r="DV178" s="49">
        <v>4</v>
      </c>
      <c r="DW178" s="49">
        <v>4.25</v>
      </c>
      <c r="DX178" s="25">
        <v>4.8</v>
      </c>
      <c r="DY178" s="25">
        <v>3.3333333333333335</v>
      </c>
      <c r="DZ178" s="25">
        <v>2.75</v>
      </c>
      <c r="EA178" s="25">
        <v>3</v>
      </c>
      <c r="EB178" s="25">
        <v>4.333333333333333</v>
      </c>
      <c r="EC178">
        <v>4.5</v>
      </c>
    </row>
    <row r="179" spans="1:133" hidden="1" x14ac:dyDescent="0.2">
      <c r="A179" s="15">
        <v>570</v>
      </c>
      <c r="B179" s="47" t="s">
        <v>745</v>
      </c>
      <c r="C179" cm="1">
        <f t="array" ref="C179">_xlfn.IFS([1]original_ver!D189="Participant",1,[1]original_ver!D189="Non-Participant",0,[1]original_ver!D189="","")</f>
        <v>1</v>
      </c>
      <c r="D179" s="15">
        <v>6</v>
      </c>
      <c r="E179" s="17" cm="1">
        <f t="array" ref="E179">_xlfn.IFS([1]original_ver!F189="ชาย",1,[1]original_ver!F189="หญิง",0,[1]original_ver!F189="","")</f>
        <v>0</v>
      </c>
      <c r="F179" s="15">
        <v>56</v>
      </c>
      <c r="G179" s="17" cm="1">
        <f t="array" ref="G179">_xlfn.IFS([1]original_ver!H189="ไม่มีการศึกษา",0,[1]original_ver!H189="ประถมศึกษา",1,[1]original_ver!H189="มัธยมศึกษาตอนต้น",2,[1]original_ver!H189="มัธยมศึกษาตอนปลาย",3,[1]original_ver!H189="อนุปริญญา (ปวช., ปวส., ฝึกหัดครู)",4,[1]original_ver!H189="ปริญญาตรี",5,[1]original_ver!H189="สูงกว่าปริญญาตรี",6,[1]original_ver!H189="","")</f>
        <v>5</v>
      </c>
      <c r="H179" s="17" cm="1">
        <f t="array" ref="H179">_xlfn.IFS([1]original_ver!I189="โสด",1,[1]original_ver!I189="สมรส/อยู่ด้วยกัน",2,[1]original_ver!I189="หย่าร้าง/แยกกันอยู่",3,[1]original_ver!I189="หม้าย",4,[1]original_ver!I189="","")</f>
        <v>2</v>
      </c>
      <c r="I179" s="15">
        <v>10</v>
      </c>
      <c r="J179" s="15">
        <v>20</v>
      </c>
      <c r="K179" s="17" cm="1">
        <f t="array" ref="K179">_xlfn.IFS([1]original_ver!L189="ใช่",1,[1]original_ver!L189="ไม่ใช่",0,[1]original_ver!L189="","")</f>
        <v>1</v>
      </c>
      <c r="L179" s="17" cm="1">
        <f t="array" ref="L179">_xlfn.IFS([1]original_ver!M189="กู้ยืม",1,[1]original_ver!M189="ไม่กู้ยืม",0,[1]original_ver!M189="","")</f>
        <v>1</v>
      </c>
      <c r="M179" s="17">
        <f t="shared" si="9"/>
        <v>1</v>
      </c>
      <c r="N179" s="51">
        <v>55000</v>
      </c>
      <c r="O179" s="17" cm="1">
        <f t="array" ref="O179">_xlfn.IFS([1]original_ver!O189="ใช่",1,[1]original_ver!O189="ไม่ใช่",0,[1]original_ver!O189="","")</f>
        <v>0</v>
      </c>
      <c r="P179" s="17">
        <v>1</v>
      </c>
      <c r="Q179" s="17">
        <v>1</v>
      </c>
      <c r="R179" s="17">
        <v>3</v>
      </c>
      <c r="S179" s="17">
        <v>1000</v>
      </c>
      <c r="T179" s="53">
        <v>7</v>
      </c>
      <c r="U179" s="20">
        <f t="shared" si="10"/>
        <v>333.33333333333331</v>
      </c>
      <c r="V179" s="48"/>
      <c r="W179" s="48"/>
      <c r="X179" s="48"/>
      <c r="Y179" s="48"/>
      <c r="Z179" s="48"/>
      <c r="AA179" s="17">
        <v>1</v>
      </c>
      <c r="AB179" s="17">
        <v>1</v>
      </c>
      <c r="AC179" s="17">
        <v>3</v>
      </c>
      <c r="AD179" s="17">
        <v>1000</v>
      </c>
      <c r="AE179" s="18">
        <v>7</v>
      </c>
      <c r="AF179" s="27">
        <f t="shared" si="11"/>
        <v>333.33333333333331</v>
      </c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9">
        <v>3.5</v>
      </c>
      <c r="CE179" s="49">
        <v>5</v>
      </c>
      <c r="CF179" s="49">
        <v>4</v>
      </c>
      <c r="CG179" s="49">
        <v>5</v>
      </c>
      <c r="CH179" s="49">
        <v>5</v>
      </c>
      <c r="CI179" s="17">
        <v>2</v>
      </c>
      <c r="CJ179" cm="1">
        <f t="array" ref="CJ179">_xlfn.IFS([1]original_ver!CH189="จากการเข้าร่วมกิจกรรมอบรม ที่จัดโดยโครงการเกษตรกรปราดเปรื่อง (Smart Farmer)",1,[1]original_ver!CH189="จากการเข้าร่วมกิจกรรมอบรม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ๆ",3,[1]original_ver!CH189="จากการเรียนรู้ผ่านประสบการณ์ของผู้อื่น ได้แก่ เพื่อนบ้าน พี่น้อง เพื่อน และญาติ เป็นต้น",4,[1]original_ver!CH189="ไม่ได้เข้าร่วมกิจกรรมอบรมหรือเรียนรู้ใด ๆ (ข้ามไปข้อ 33)",5)</f>
        <v>1</v>
      </c>
      <c r="CK179" s="15" cm="1">
        <f t="array" ref="CK179">_xlfn.IFS([1]original_ver!CJ189="ความรู้ทางการเกษตรและการใช้เทคโนโลยีสำหรับการผลิตในฟาร์ม",1,[1]original_ver!CJ189="การวางแผนและจัดการฟาร์ม เช่น การเก็บเกี่ยว การเงิน และการวางแผนทางการตลาด",2,[1]original_ver!CJ189="การเป็นผู้ประกอบการทางการเกษตร",3,[1]original_ver!CJ189="การเพิ่มมูลค่าผลผลิต และการแปรรูปผลผลิต (รวมถึงการพัฒนาคุณภาพผลผลิต)",4,[1]original_ver!CJ189="","")</f>
        <v>4</v>
      </c>
      <c r="CL179" s="17">
        <v>1</v>
      </c>
      <c r="CM179" s="17">
        <v>2</v>
      </c>
      <c r="CN179" s="15" cm="1">
        <f t="array" ref="CN179">_xlfn.IFS([1]original_ver!CN189="ความรู้ทางการเกษตรและการใช้เทคโนโลยีสำหรับการผลิตในฟาร์ม",1,[1]original_ver!CN189="การวางแผนและจัดการฟาร์ม เช่น การเก็บเกี่ยว การเงิน และการวางแผนทางการตลาด",2,[1]original_ver!CN189="การเป็นผู้ประกอบการทางการเกษตร",3,[1]original_ver!CN189="การเพิ่มมูลค่าผลผลิต และการแปรรูปผลผลิต (รวมถึงการพัฒนาคุณภาพผลผลิต)",4,[1]original_ver!CN189="","")</f>
        <v>2</v>
      </c>
      <c r="CO179" s="17">
        <v>0</v>
      </c>
      <c r="CP179" s="17">
        <v>2</v>
      </c>
      <c r="CQ179" s="15" cm="1">
        <f t="array" ref="CQ179">_xlfn.IFS([1]original_ver!CR189="ประยุกต์",1,[1]original_ver!CR189="ไม่ประยุกต์",0,[1]original_ver!CR189="","")</f>
        <v>0</v>
      </c>
      <c r="CR179" s="15" t="str" cm="1">
        <f t="array" ref="CR179">_xlfn.IFS([1]original_ver!CS189="ประยุกต์",1,[1]original_ver!CS189="ไม่ประยุกต์",0,[1]original_ver!CS189="","")</f>
        <v/>
      </c>
      <c r="CS179" s="48"/>
      <c r="CT179" s="15" t="str" cm="1">
        <f t="array" ref="CT179">_xlfn.IFS([1]original_ver!CV189="ประยุกต์",1,[1]original_ver!CV189="ไม่ประยุกต์",0,[1]original_ver!CV189="","")</f>
        <v/>
      </c>
      <c r="CU179" s="48"/>
      <c r="CV179" s="15" t="str" cm="1">
        <f t="array" ref="CV179">_xlfn.IFS([1]original_ver!CY189="ประยุกต์",1,[1]original_ver!CY189="ไม่ประยุกต์",0,[1]original_ver!CY189="","")</f>
        <v/>
      </c>
      <c r="CW179" s="48"/>
      <c r="CX179" s="15" t="str" cm="1">
        <f t="array" ref="CX179">_xlfn.IFS([1]original_ver!DB189="ประยุกต์",1,[1]original_ver!DB189="ไม่ประยุกต์",0,[1]original_ver!DB189="","")</f>
        <v/>
      </c>
      <c r="CY179" s="48"/>
      <c r="CZ179" s="17">
        <v>1</v>
      </c>
      <c r="DA179" s="17">
        <v>0</v>
      </c>
      <c r="DB179" s="17">
        <v>1</v>
      </c>
      <c r="DC179" s="17">
        <v>0</v>
      </c>
      <c r="DD179" s="17">
        <v>0</v>
      </c>
      <c r="DE179" s="17">
        <v>0</v>
      </c>
      <c r="DF179" s="17">
        <v>2</v>
      </c>
      <c r="DG179" s="17">
        <v>2</v>
      </c>
      <c r="DH179" s="48"/>
      <c r="DI179" s="48"/>
      <c r="DJ179" s="17">
        <v>1</v>
      </c>
      <c r="DK179" s="17">
        <v>2</v>
      </c>
      <c r="DL179" s="17">
        <v>3</v>
      </c>
      <c r="DM179" s="17">
        <v>2</v>
      </c>
      <c r="DN179" s="48"/>
      <c r="DO179" s="48"/>
      <c r="DP179" s="48"/>
      <c r="DQ179" s="48"/>
      <c r="DR179" s="49">
        <v>2</v>
      </c>
      <c r="DS179" s="49">
        <v>2</v>
      </c>
      <c r="DT179" s="17">
        <v>1.75</v>
      </c>
      <c r="DU179" s="49">
        <v>2</v>
      </c>
      <c r="DV179" s="49">
        <v>2</v>
      </c>
      <c r="DW179" s="49">
        <v>2</v>
      </c>
      <c r="DX179" s="25">
        <v>2.2000000000000002</v>
      </c>
      <c r="DY179" s="25">
        <v>2</v>
      </c>
      <c r="DZ179" s="25">
        <v>2</v>
      </c>
      <c r="EA179" s="25">
        <v>2</v>
      </c>
      <c r="EB179" s="25">
        <v>2</v>
      </c>
      <c r="EC179">
        <v>2</v>
      </c>
    </row>
    <row r="180" spans="1:133" hidden="1" x14ac:dyDescent="0.2">
      <c r="A180" s="15">
        <v>571</v>
      </c>
      <c r="B180" s="50" t="s">
        <v>746</v>
      </c>
      <c r="C180" cm="1">
        <f t="array" ref="C180">_xlfn.IFS([1]original_ver!D190="Participant",1,[1]original_ver!D190="Non-Participant",0,[1]original_ver!D190="","")</f>
        <v>1</v>
      </c>
      <c r="D180" s="15">
        <v>6</v>
      </c>
      <c r="E180" s="17" cm="1">
        <f t="array" ref="E180">_xlfn.IFS([1]original_ver!F190="ชาย",1,[1]original_ver!F190="หญิง",0,[1]original_ver!F190="","")</f>
        <v>0</v>
      </c>
      <c r="F180" s="15">
        <v>45</v>
      </c>
      <c r="G180" s="17" cm="1">
        <f t="array" ref="G180">_xlfn.IFS([1]original_ver!H190="ไม่มีการศึกษา",0,[1]original_ver!H190="ประถมศึกษา",1,[1]original_ver!H190="มัธยมศึกษาตอนต้น",2,[1]original_ver!H190="มัธยมศึกษาตอนปลาย",3,[1]original_ver!H190="อนุปริญญา (ปวช., ปวส., ฝึกหัดครู)",4,[1]original_ver!H190="ปริญญาตรี",5,[1]original_ver!H190="สูงกว่าปริญญาตรี",6,[1]original_ver!H190="","")</f>
        <v>3</v>
      </c>
      <c r="H180" s="17" cm="1">
        <f t="array" ref="H180">_xlfn.IFS([1]original_ver!I190="โสด",1,[1]original_ver!I190="สมรส/อยู่ด้วยกัน",2,[1]original_ver!I190="หย่าร้าง/แยกกันอยู่",3,[1]original_ver!I190="หม้าย",4,[1]original_ver!I190="","")</f>
        <v>2</v>
      </c>
      <c r="I180" s="15">
        <v>5</v>
      </c>
      <c r="J180" s="15">
        <v>14</v>
      </c>
      <c r="K180" s="17" cm="1">
        <f t="array" ref="K180">_xlfn.IFS([1]original_ver!L190="ใช่",1,[1]original_ver!L190="ไม่ใช่",0,[1]original_ver!L190="","")</f>
        <v>1</v>
      </c>
      <c r="L180" s="17" cm="1">
        <f t="array" ref="L180">_xlfn.IFS([1]original_ver!M190="กู้ยืม",1,[1]original_ver!M190="ไม่กู้ยืม",0,[1]original_ver!M190="","")</f>
        <v>1</v>
      </c>
      <c r="M180" s="17">
        <f t="shared" si="9"/>
        <v>1</v>
      </c>
      <c r="N180" s="51">
        <v>400000</v>
      </c>
      <c r="O180" s="17" cm="1">
        <f t="array" ref="O180">_xlfn.IFS([1]original_ver!O190="ใช่",1,[1]original_ver!O190="ไม่ใช่",0,[1]original_ver!O190="","")</f>
        <v>1</v>
      </c>
      <c r="P180" s="17">
        <v>2</v>
      </c>
      <c r="Q180" s="17">
        <v>1</v>
      </c>
      <c r="R180" s="17">
        <v>25</v>
      </c>
      <c r="S180" s="17">
        <v>20000</v>
      </c>
      <c r="T180" s="17">
        <v>45</v>
      </c>
      <c r="U180" s="22">
        <f t="shared" si="10"/>
        <v>800</v>
      </c>
      <c r="V180" s="48"/>
      <c r="W180" s="48"/>
      <c r="X180" s="48"/>
      <c r="Y180" s="48"/>
      <c r="Z180" s="48"/>
      <c r="AA180" s="17">
        <v>2</v>
      </c>
      <c r="AB180" s="17">
        <v>1</v>
      </c>
      <c r="AC180" s="17">
        <v>25</v>
      </c>
      <c r="AD180" s="17">
        <v>30000</v>
      </c>
      <c r="AE180" s="17">
        <v>60</v>
      </c>
      <c r="AF180" s="27">
        <f t="shared" si="11"/>
        <v>1200</v>
      </c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9">
        <v>3</v>
      </c>
      <c r="CE180" s="49">
        <v>3.6666666666666665</v>
      </c>
      <c r="CF180" s="49">
        <v>3.6666666666666665</v>
      </c>
      <c r="CG180" s="49">
        <v>3</v>
      </c>
      <c r="CH180" s="49">
        <v>5</v>
      </c>
      <c r="CI180" s="17">
        <v>3</v>
      </c>
      <c r="CJ180" cm="1">
        <f t="array" ref="CJ180">_xlfn.IFS([1]original_ver!CH190="จากการเข้าร่วมกิจกรรมอบรม ที่จัดโดยโครงการเกษตรกรปราดเปรื่อง (Smart Farmer)",1,[1]original_ver!CH190="จากการเข้าร่วมกิจกรรมอบรม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ๆ",3,[1]original_ver!CH190="จากการเรียนรู้ผ่านประสบการณ์ของผู้อื่น ได้แก่ เพื่อนบ้าน พี่น้อง เพื่อน และญาติ เป็นต้น",4,[1]original_ver!CH190="ไม่ได้เข้าร่วมกิจกรรมอบรมหรือเรียนรู้ใด ๆ (ข้ามไปข้อ 33)",5)</f>
        <v>1</v>
      </c>
      <c r="CK180" s="15" cm="1">
        <f t="array" ref="CK180">_xlfn.IFS([1]original_ver!CJ190="ความรู้ทางการเกษตรและการใช้เทคโนโลยีสำหรับการผลิตในฟาร์ม",1,[1]original_ver!CJ190="การวางแผนและจัดการฟาร์ม เช่น การเก็บเกี่ยว การเงิน และการวางแผนทางการตลาด",2,[1]original_ver!CJ190="การเป็นผู้ประกอบการทางการเกษตร",3,[1]original_ver!CJ190="การเพิ่มมูลค่าผลผลิต และการแปรรูปผลผลิต (รวมถึงการพัฒนาคุณภาพผลผลิต)",4,[1]original_ver!CJ190="","")</f>
        <v>4</v>
      </c>
      <c r="CL180" s="17">
        <v>5</v>
      </c>
      <c r="CM180" s="17">
        <v>2</v>
      </c>
      <c r="CN180" s="15" cm="1">
        <f t="array" ref="CN180">_xlfn.IFS([1]original_ver!CN190="ความรู้ทางการเกษตรและการใช้เทคโนโลยีสำหรับการผลิตในฟาร์ม",1,[1]original_ver!CN190="การวางแผนและจัดการฟาร์ม เช่น การเก็บเกี่ยว การเงิน และการวางแผนทางการตลาด",2,[1]original_ver!CN190="การเป็นผู้ประกอบการทางการเกษตร",3,[1]original_ver!CN190="การเพิ่มมูลค่าผลผลิต และการแปรรูปผลผลิต (รวมถึงการพัฒนาคุณภาพผลผลิต)",4,[1]original_ver!CN190="","")</f>
        <v>1</v>
      </c>
      <c r="CO180" s="17">
        <v>1</v>
      </c>
      <c r="CP180" s="17">
        <v>2</v>
      </c>
      <c r="CQ180" s="15" cm="1">
        <f t="array" ref="CQ180">_xlfn.IFS([1]original_ver!CR190="ประยุกต์",1,[1]original_ver!CR190="ไม่ประยุกต์",0,[1]original_ver!CR190="","")</f>
        <v>1</v>
      </c>
      <c r="CR180" s="15" cm="1">
        <f t="array" ref="CR180">_xlfn.IFS([1]original_ver!CS190="ประยุกต์",1,[1]original_ver!CS190="ไม่ประยุกต์",0,[1]original_ver!CS190="","")</f>
        <v>1</v>
      </c>
      <c r="CS180" s="48"/>
      <c r="CT180" s="15" cm="1">
        <f t="array" ref="CT180">_xlfn.IFS([1]original_ver!CV190="ประยุกต์",1,[1]original_ver!CV190="ไม่ประยุกต์",0,[1]original_ver!CV190="","")</f>
        <v>1</v>
      </c>
      <c r="CU180" s="48"/>
      <c r="CV180" s="15" cm="1">
        <f t="array" ref="CV180">_xlfn.IFS([1]original_ver!CY190="ประยุกต์",1,[1]original_ver!CY190="ไม่ประยุกต์",0,[1]original_ver!CY190="","")</f>
        <v>1</v>
      </c>
      <c r="CW180" s="48"/>
      <c r="CX180" s="15" cm="1">
        <f t="array" ref="CX180">_xlfn.IFS([1]original_ver!DB190="ประยุกต์",1,[1]original_ver!DB190="ไม่ประยุกต์",0,[1]original_ver!DB190="","")</f>
        <v>1</v>
      </c>
      <c r="CY180" s="48"/>
      <c r="CZ180" s="48"/>
      <c r="DA180" s="48"/>
      <c r="DB180" s="48"/>
      <c r="DC180" s="48"/>
      <c r="DD180" s="48"/>
      <c r="DE180" s="48"/>
      <c r="DF180" s="48"/>
      <c r="DG180" s="48"/>
      <c r="DH180" s="17">
        <v>1</v>
      </c>
      <c r="DI180" s="17">
        <v>2</v>
      </c>
      <c r="DJ180" s="17">
        <v>2</v>
      </c>
      <c r="DK180" s="17">
        <v>2</v>
      </c>
      <c r="DL180" s="17">
        <v>3</v>
      </c>
      <c r="DM180" s="17">
        <v>2</v>
      </c>
      <c r="DN180" s="48"/>
      <c r="DO180" s="48"/>
      <c r="DP180" s="48"/>
      <c r="DQ180" s="48"/>
      <c r="DR180" s="49">
        <v>4</v>
      </c>
      <c r="DS180" s="49">
        <v>4</v>
      </c>
      <c r="DT180" s="17">
        <v>3.25</v>
      </c>
      <c r="DU180" s="49">
        <v>3.2</v>
      </c>
      <c r="DV180" s="49">
        <v>4</v>
      </c>
      <c r="DW180" s="49">
        <v>3</v>
      </c>
      <c r="DX180" s="25">
        <v>4.2</v>
      </c>
      <c r="DY180" s="25">
        <v>4.333333333333333</v>
      </c>
      <c r="DZ180" s="25">
        <v>3.5</v>
      </c>
      <c r="EA180" s="25">
        <v>4.2</v>
      </c>
      <c r="EB180" s="25">
        <v>4</v>
      </c>
      <c r="EC180">
        <v>4</v>
      </c>
    </row>
    <row r="181" spans="1:133" hidden="1" x14ac:dyDescent="0.2">
      <c r="A181" s="15">
        <v>573</v>
      </c>
      <c r="B181" s="50" t="s">
        <v>747</v>
      </c>
      <c r="C181" cm="1">
        <f t="array" ref="C181">_xlfn.IFS([1]original_ver!D191="Participant",1,[1]original_ver!D191="Non-Participant",0,[1]original_ver!D191="","")</f>
        <v>1</v>
      </c>
      <c r="D181" s="15">
        <v>2</v>
      </c>
      <c r="E181" s="17" cm="1">
        <f t="array" ref="E181">_xlfn.IFS([1]original_ver!F191="ชาย",1,[1]original_ver!F191="หญิง",0,[1]original_ver!F191="","")</f>
        <v>1</v>
      </c>
      <c r="F181" s="15">
        <v>60</v>
      </c>
      <c r="G181" s="17" cm="1">
        <f t="array" ref="G181">_xlfn.IFS([1]original_ver!H191="ไม่มีการศึกษา",0,[1]original_ver!H191="ประถมศึกษา",1,[1]original_ver!H191="มัธยมศึกษาตอนต้น",2,[1]original_ver!H191="มัธยมศึกษาตอนปลาย",3,[1]original_ver!H191="อนุปริญญา (ปวช., ปวส., ฝึกหัดครู)",4,[1]original_ver!H191="ปริญญาตรี",5,[1]original_ver!H191="สูงกว่าปริญญาตรี",6,[1]original_ver!H191="","")</f>
        <v>1</v>
      </c>
      <c r="H181" s="17" cm="1">
        <f t="array" ref="H181">_xlfn.IFS([1]original_ver!I191="โสด",1,[1]original_ver!I191="สมรส/อยู่ด้วยกัน",2,[1]original_ver!I191="หย่าร้าง/แยกกันอยู่",3,[1]original_ver!I191="หม้าย",4,[1]original_ver!I191="","")</f>
        <v>2</v>
      </c>
      <c r="I181" s="15">
        <v>5</v>
      </c>
      <c r="J181" s="15">
        <v>30</v>
      </c>
      <c r="K181" s="17" cm="1">
        <f t="array" ref="K181">_xlfn.IFS([1]original_ver!L191="ใช่",1,[1]original_ver!L191="ไม่ใช่",0,[1]original_ver!L191="","")</f>
        <v>0</v>
      </c>
      <c r="L181" s="17" cm="1">
        <f t="array" ref="L181">_xlfn.IFS([1]original_ver!M191="กู้ยืม",1,[1]original_ver!M191="ไม่กู้ยืม",0,[1]original_ver!M191="","")</f>
        <v>0</v>
      </c>
      <c r="M181" s="17">
        <f t="shared" si="9"/>
        <v>1</v>
      </c>
      <c r="N181" s="23">
        <v>360000</v>
      </c>
      <c r="O181" s="17" cm="1">
        <f t="array" ref="O181">_xlfn.IFS([1]original_ver!O191="ใช่",1,[1]original_ver!O191="ไม่ใช่",0,[1]original_ver!O191="","")</f>
        <v>1</v>
      </c>
      <c r="P181" s="17">
        <v>2</v>
      </c>
      <c r="Q181" s="17">
        <v>1</v>
      </c>
      <c r="R181" s="17">
        <v>15</v>
      </c>
      <c r="S181" s="17">
        <v>12000</v>
      </c>
      <c r="T181" s="17">
        <v>55</v>
      </c>
      <c r="U181" s="22">
        <f t="shared" si="10"/>
        <v>800</v>
      </c>
      <c r="V181" s="48"/>
      <c r="W181" s="48"/>
      <c r="X181" s="48"/>
      <c r="Y181" s="48"/>
      <c r="Z181" s="48"/>
      <c r="AA181" s="17">
        <v>2</v>
      </c>
      <c r="AB181" s="17">
        <v>1</v>
      </c>
      <c r="AC181" s="17">
        <v>15</v>
      </c>
      <c r="AD181" s="17">
        <v>12000</v>
      </c>
      <c r="AE181" s="17">
        <v>60</v>
      </c>
      <c r="AF181" s="27">
        <f t="shared" si="11"/>
        <v>800</v>
      </c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9">
        <v>1.75</v>
      </c>
      <c r="CE181" s="49">
        <v>2.3333333333333335</v>
      </c>
      <c r="CF181" s="49">
        <v>3</v>
      </c>
      <c r="CG181" s="49">
        <v>2</v>
      </c>
      <c r="CH181" s="49">
        <v>1</v>
      </c>
      <c r="CI181" s="17">
        <v>1</v>
      </c>
      <c r="CJ181" cm="1">
        <f t="array" ref="CJ181">_xlfn.IFS([1]original_ver!CH191="จากการเข้าร่วมกิจกรรมอบรม ที่จัดโดยโครงการเกษตรกรปราดเปรื่อง (Smart Farmer)",1,[1]original_ver!CH191="จากการเข้าร่วมกิจกรรมอบรม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ๆ",3,[1]original_ver!CH191="จากการเรียนรู้ผ่านประสบการณ์ของผู้อื่น ได้แก่ เพื่อนบ้าน พี่น้อง เพื่อน และญาติ เป็นต้น",4,[1]original_ver!CH191="ไม่ได้เข้าร่วมกิจกรรมอบรมหรือเรียนรู้ใด ๆ (ข้ามไปข้อ 33)",5)</f>
        <v>5</v>
      </c>
      <c r="CK181" s="15" t="str" cm="1">
        <f t="array" ref="CK181">_xlfn.IFS([1]original_ver!CJ191="ความรู้ทางการเกษตรและการใช้เทคโนโลยีสำหรับการผลิตในฟาร์ม",1,[1]original_ver!CJ191="การวางแผนและจัดการฟาร์ม เช่น การเก็บเกี่ยว การเงิน และการวางแผนทางการตลาด",2,[1]original_ver!CJ191="การเป็นผู้ประกอบการทางการเกษตร",3,[1]original_ver!CJ191="การเพิ่มมูลค่าผลผลิต และการแปรรูปผลผลิต (รวมถึงการพัฒนาคุณภาพผลผลิต)",4,[1]original_ver!CJ191="","")</f>
        <v/>
      </c>
      <c r="CL181" s="48"/>
      <c r="CM181" s="48"/>
      <c r="CN181" s="15" t="str" cm="1">
        <f t="array" ref="CN181">_xlfn.IFS([1]original_ver!CN191="ความรู้ทางการเกษตรและการใช้เทคโนโลยีสำหรับการผลิตในฟาร์ม",1,[1]original_ver!CN191="การวางแผนและจัดการฟาร์ม เช่น การเก็บเกี่ยว การเงิน และการวางแผนทางการตลาด",2,[1]original_ver!CN191="การเป็นผู้ประกอบการทางการเกษตร",3,[1]original_ver!CN191="การเพิ่มมูลค่าผลผลิต และการแปรรูปผลผลิต (รวมถึงการพัฒนาคุณภาพผลผลิต)",4,[1]original_ver!CN191="","")</f>
        <v/>
      </c>
      <c r="CO181" s="48"/>
      <c r="CP181" s="48"/>
      <c r="CQ181" s="15" t="str" cm="1">
        <f t="array" ref="CQ181">_xlfn.IFS([1]original_ver!CR191="ประยุกต์",1,[1]original_ver!CR191="ไม่ประยุกต์",0,[1]original_ver!CR191="","")</f>
        <v/>
      </c>
      <c r="CR181" s="15" t="str" cm="1">
        <f t="array" ref="CR181">_xlfn.IFS([1]original_ver!CS191="ประยุกต์",1,[1]original_ver!CS191="ไม่ประยุกต์",0,[1]original_ver!CS191="","")</f>
        <v/>
      </c>
      <c r="CS181" s="48"/>
      <c r="CT181" s="15" t="str" cm="1">
        <f t="array" ref="CT181">_xlfn.IFS([1]original_ver!CV191="ประยุกต์",1,[1]original_ver!CV191="ไม่ประยุกต์",0,[1]original_ver!CV191="","")</f>
        <v/>
      </c>
      <c r="CU181" s="48"/>
      <c r="CV181" s="15" t="str" cm="1">
        <f t="array" ref="CV181">_xlfn.IFS([1]original_ver!CY191="ประยุกต์",1,[1]original_ver!CY191="ไม่ประยุกต์",0,[1]original_ver!CY191="","")</f>
        <v/>
      </c>
      <c r="CW181" s="48"/>
      <c r="CX181" s="15" t="str" cm="1">
        <f t="array" ref="CX181">_xlfn.IFS([1]original_ver!DB191="ประยุกต์",1,[1]original_ver!DB191="ไม่ประยุกต์",0,[1]original_ver!DB191="","")</f>
        <v/>
      </c>
      <c r="CY181" s="48"/>
      <c r="CZ181" s="48"/>
      <c r="DA181" s="48"/>
      <c r="DB181" s="48"/>
      <c r="DC181" s="48"/>
      <c r="DD181" s="48"/>
      <c r="DE181" s="48"/>
      <c r="DF181" s="48"/>
      <c r="DG181" s="48"/>
      <c r="DH181" s="17">
        <v>2</v>
      </c>
      <c r="DI181" s="17">
        <v>3</v>
      </c>
      <c r="DJ181" s="17">
        <v>1</v>
      </c>
      <c r="DK181" s="17">
        <v>3</v>
      </c>
      <c r="DL181" s="17">
        <v>3</v>
      </c>
      <c r="DM181" s="17">
        <v>3</v>
      </c>
      <c r="DN181" s="17" t="s">
        <v>748</v>
      </c>
      <c r="DO181" s="17">
        <v>1</v>
      </c>
      <c r="DP181" s="17">
        <v>3</v>
      </c>
      <c r="DQ181" s="48"/>
      <c r="DR181" s="52">
        <v>4</v>
      </c>
      <c r="DS181" s="52">
        <v>4</v>
      </c>
      <c r="DT181" s="48">
        <v>3</v>
      </c>
      <c r="DU181" s="52">
        <v>3.6</v>
      </c>
      <c r="DV181" s="52">
        <v>4</v>
      </c>
      <c r="DW181" s="52">
        <v>5</v>
      </c>
      <c r="DX181" s="25">
        <v>4</v>
      </c>
      <c r="DY181" s="25">
        <v>4.333333333333333</v>
      </c>
      <c r="DZ181" s="25">
        <v>3.75</v>
      </c>
      <c r="EA181" s="25">
        <v>3.6</v>
      </c>
      <c r="EB181" s="25">
        <v>4</v>
      </c>
      <c r="EC181">
        <v>5</v>
      </c>
    </row>
    <row r="182" spans="1:133" x14ac:dyDescent="0.2">
      <c r="A182" s="15">
        <v>572</v>
      </c>
      <c r="B182" s="50" t="s">
        <v>652</v>
      </c>
      <c r="C182" cm="1">
        <f t="array" ref="C182">_xlfn.IFS([1]original_ver!D192="Participant",1,[1]original_ver!D192="Non-Participant",0,[1]original_ver!D192="","")</f>
        <v>1</v>
      </c>
      <c r="D182" s="15">
        <v>6</v>
      </c>
      <c r="E182" s="17" cm="1">
        <f t="array" ref="E182">_xlfn.IFS([1]original_ver!F192="ชาย",1,[1]original_ver!F192="หญิง",0,[1]original_ver!F192="","")</f>
        <v>0</v>
      </c>
      <c r="F182" s="15">
        <v>34</v>
      </c>
      <c r="G182" s="17" cm="1">
        <f t="array" ref="G182">_xlfn.IFS([1]original_ver!H192="ไม่มีการศึกษา",0,[1]original_ver!H192="ประถมศึกษา",1,[1]original_ver!H192="มัธยมศึกษาตอนต้น",2,[1]original_ver!H192="มัธยมศึกษาตอนปลาย",3,[1]original_ver!H192="อนุปริญญา (ปวช., ปวส., ฝึกหัดครู)",4,[1]original_ver!H192="ปริญญาตรี",5,[1]original_ver!H192="สูงกว่าปริญญาตรี",6,[1]original_ver!H192="","")</f>
        <v>3</v>
      </c>
      <c r="H182" s="17" cm="1">
        <f t="array" ref="H182">_xlfn.IFS([1]original_ver!I192="โสด",1,[1]original_ver!I192="สมรส/อยู่ด้วยกัน",2,[1]original_ver!I192="หย่าร้าง/แยกกันอยู่",3,[1]original_ver!I192="หม้าย",4,[1]original_ver!I192="","")</f>
        <v>2</v>
      </c>
      <c r="I182" s="15">
        <v>5</v>
      </c>
      <c r="J182" s="15">
        <v>18</v>
      </c>
      <c r="K182" s="17" cm="1">
        <f t="array" ref="K182">_xlfn.IFS([1]original_ver!L192="ใช่",1,[1]original_ver!L192="ไม่ใช่",0,[1]original_ver!L192="","")</f>
        <v>1</v>
      </c>
      <c r="L182" s="17" cm="1">
        <f t="array" ref="L182">_xlfn.IFS([1]original_ver!M192="กู้ยืม",1,[1]original_ver!M192="ไม่กู้ยืม",0,[1]original_ver!M192="","")</f>
        <v>0</v>
      </c>
      <c r="M182" s="17">
        <f t="shared" si="9"/>
        <v>0</v>
      </c>
      <c r="N182" s="51">
        <v>0</v>
      </c>
      <c r="O182" s="17" cm="1">
        <f t="array" ref="O182">_xlfn.IFS([1]original_ver!O192="ใช่",1,[1]original_ver!O192="ไม่ใช่",0,[1]original_ver!O192="","")</f>
        <v>0</v>
      </c>
      <c r="P182" s="17">
        <v>2</v>
      </c>
      <c r="Q182" s="17">
        <v>1</v>
      </c>
      <c r="R182" s="17">
        <v>20</v>
      </c>
      <c r="S182" s="17">
        <v>20000</v>
      </c>
      <c r="T182" s="17">
        <v>40</v>
      </c>
      <c r="U182" s="22">
        <f t="shared" si="10"/>
        <v>1000</v>
      </c>
      <c r="V182" s="48"/>
      <c r="W182" s="48"/>
      <c r="X182" s="48"/>
      <c r="Y182" s="48"/>
      <c r="Z182" s="48"/>
      <c r="AA182" s="17">
        <v>2</v>
      </c>
      <c r="AB182" s="17">
        <v>1</v>
      </c>
      <c r="AC182" s="17">
        <v>20</v>
      </c>
      <c r="AD182" s="17">
        <v>20000</v>
      </c>
      <c r="AE182" s="17">
        <v>40</v>
      </c>
      <c r="AF182" s="27">
        <f t="shared" si="11"/>
        <v>1000</v>
      </c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9">
        <v>1</v>
      </c>
      <c r="CE182" s="49">
        <v>3.3333333333333335</v>
      </c>
      <c r="CF182" s="49">
        <v>3</v>
      </c>
      <c r="CG182" s="49">
        <v>3</v>
      </c>
      <c r="CH182" s="49">
        <v>5</v>
      </c>
      <c r="CI182" s="17">
        <v>3</v>
      </c>
      <c r="CJ182" cm="1">
        <f t="array" ref="CJ182">_xlfn.IFS([1]original_ver!CH192="จากการเข้าร่วมกิจกรรมอบรม ที่จัดโดยโครงการเกษตรกรปราดเปรื่อง (Smart Farmer)",1,[1]original_ver!CH192="จากการเข้าร่วมกิจกรรมอบรม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ๆ",3,[1]original_ver!CH192="จากการเรียนรู้ผ่านประสบการณ์ของผู้อื่น ได้แก่ เพื่อนบ้าน พี่น้อง เพื่อน และญาติ เป็นต้น",4,[1]original_ver!CH192="ไม่ได้เข้าร่วมกิจกรรมอบรมหรือเรียนรู้ใด ๆ (ข้ามไปข้อ 33)",5)</f>
        <v>1</v>
      </c>
      <c r="CK182" s="15" cm="1">
        <f t="array" ref="CK182">_xlfn.IFS([1]original_ver!CJ192="ความรู้ทางการเกษตรและการใช้เทคโนโลยีสำหรับการผลิตในฟาร์ม",1,[1]original_ver!CJ192="การวางแผนและจัดการฟาร์ม เช่น การเก็บเกี่ยว การเงิน และการวางแผนทางการตลาด",2,[1]original_ver!CJ192="การเป็นผู้ประกอบการทางการเกษตร",3,[1]original_ver!CJ192="การเพิ่มมูลค่าผลผลิต และการแปรรูปผลผลิต (รวมถึงการพัฒนาคุณภาพผลผลิต)",4,[1]original_ver!CJ192="","")</f>
        <v>4</v>
      </c>
      <c r="CL182" s="17">
        <v>2</v>
      </c>
      <c r="CM182" s="17">
        <v>2</v>
      </c>
      <c r="CN182" s="15" cm="1">
        <f t="array" ref="CN182">_xlfn.IFS([1]original_ver!CN192="ความรู้ทางการเกษตรและการใช้เทคโนโลยีสำหรับการผลิตในฟาร์ม",1,[1]original_ver!CN192="การวางแผนและจัดการฟาร์ม เช่น การเก็บเกี่ยว การเงิน และการวางแผนทางการตลาด",2,[1]original_ver!CN192="การเป็นผู้ประกอบการทางการเกษตร",3,[1]original_ver!CN192="การเพิ่มมูลค่าผลผลิต และการแปรรูปผลผลิต (รวมถึงการพัฒนาคุณภาพผลผลิต)",4,[1]original_ver!CN192="","")</f>
        <v>2</v>
      </c>
      <c r="CO182" s="17">
        <v>1</v>
      </c>
      <c r="CP182" s="17">
        <v>2</v>
      </c>
      <c r="CQ182" s="15" cm="1">
        <f t="array" ref="CQ182">_xlfn.IFS([1]original_ver!CR192="ประยุกต์",1,[1]original_ver!CR192="ไม่ประยุกต์",0,[1]original_ver!CR192="","")</f>
        <v>1</v>
      </c>
      <c r="CR182" s="15" cm="1">
        <f t="array" ref="CR182">_xlfn.IFS([1]original_ver!CS192="ประยุกต์",1,[1]original_ver!CS192="ไม่ประยุกต์",0,[1]original_ver!CS192="","")</f>
        <v>1</v>
      </c>
      <c r="CS182" s="48"/>
      <c r="CT182" s="15" cm="1">
        <f t="array" ref="CT182">_xlfn.IFS([1]original_ver!CV192="ประยุกต์",1,[1]original_ver!CV192="ไม่ประยุกต์",0,[1]original_ver!CV192="","")</f>
        <v>1</v>
      </c>
      <c r="CU182" s="48"/>
      <c r="CV182" s="15" cm="1">
        <f t="array" ref="CV182">_xlfn.IFS([1]original_ver!CY192="ประยุกต์",1,[1]original_ver!CY192="ไม่ประยุกต์",0,[1]original_ver!CY192="","")</f>
        <v>1</v>
      </c>
      <c r="CW182" s="48"/>
      <c r="CX182" s="15" cm="1">
        <f t="array" ref="CX182">_xlfn.IFS([1]original_ver!DB192="ประยุกต์",1,[1]original_ver!DB192="ไม่ประยุกต์",0,[1]original_ver!DB192="","")</f>
        <v>1</v>
      </c>
      <c r="CY182" s="48"/>
      <c r="CZ182" s="48"/>
      <c r="DA182" s="48"/>
      <c r="DB182" s="48"/>
      <c r="DC182" s="48"/>
      <c r="DD182" s="48"/>
      <c r="DE182" s="48"/>
      <c r="DF182" s="17">
        <v>2</v>
      </c>
      <c r="DG182" s="17">
        <v>4</v>
      </c>
      <c r="DH182" s="17">
        <v>3</v>
      </c>
      <c r="DI182" s="17">
        <v>4</v>
      </c>
      <c r="DJ182" s="48"/>
      <c r="DK182" s="48"/>
      <c r="DL182" s="17">
        <v>1</v>
      </c>
      <c r="DM182" s="17">
        <v>4</v>
      </c>
      <c r="DN182" s="48"/>
      <c r="DO182" s="48"/>
      <c r="DP182" s="48"/>
      <c r="DQ182" s="48"/>
      <c r="DR182" s="49">
        <v>4</v>
      </c>
      <c r="DS182" s="49">
        <v>4</v>
      </c>
      <c r="DT182" s="17">
        <v>2.75</v>
      </c>
      <c r="DU182" s="49">
        <v>3</v>
      </c>
      <c r="DV182" s="49">
        <v>3</v>
      </c>
      <c r="DW182" s="49">
        <v>2</v>
      </c>
      <c r="DX182" s="25">
        <v>4</v>
      </c>
      <c r="DY182" s="25">
        <v>4</v>
      </c>
      <c r="DZ182" s="25">
        <v>3</v>
      </c>
      <c r="EA182" s="25">
        <v>3</v>
      </c>
      <c r="EB182" s="25">
        <v>3</v>
      </c>
      <c r="EC182">
        <v>2.25</v>
      </c>
    </row>
    <row r="183" spans="1:133" hidden="1" x14ac:dyDescent="0.2">
      <c r="A183" s="15">
        <v>572</v>
      </c>
      <c r="B183" s="47" t="s">
        <v>749</v>
      </c>
      <c r="C183" cm="1">
        <f t="array" ref="C183">_xlfn.IFS([1]original_ver!D193="Participant",1,[1]original_ver!D193="Non-Participant",0,[1]original_ver!D193="","")</f>
        <v>1</v>
      </c>
      <c r="D183" s="15">
        <v>2</v>
      </c>
      <c r="E183" s="17" cm="1">
        <f t="array" ref="E183">_xlfn.IFS([1]original_ver!F193="ชาย",1,[1]original_ver!F193="หญิง",0,[1]original_ver!F193="","")</f>
        <v>1</v>
      </c>
      <c r="F183" s="15">
        <v>60</v>
      </c>
      <c r="G183" s="17" cm="1">
        <f t="array" ref="G183">_xlfn.IFS([1]original_ver!H193="ไม่มีการศึกษา",0,[1]original_ver!H193="ประถมศึกษา",1,[1]original_ver!H193="มัธยมศึกษาตอนต้น",2,[1]original_ver!H193="มัธยมศึกษาตอนปลาย",3,[1]original_ver!H193="อนุปริญญา (ปวช., ปวส., ฝึกหัดครู)",4,[1]original_ver!H193="ปริญญาตรี",5,[1]original_ver!H193="สูงกว่าปริญญาตรี",6,[1]original_ver!H193="","")</f>
        <v>4</v>
      </c>
      <c r="H183" s="17" cm="1">
        <f t="array" ref="H183">_xlfn.IFS([1]original_ver!I193="โสด",1,[1]original_ver!I193="สมรส/อยู่ด้วยกัน",2,[1]original_ver!I193="หย่าร้าง/แยกกันอยู่",3,[1]original_ver!I193="หม้าย",4,[1]original_ver!I193="","")</f>
        <v>2</v>
      </c>
      <c r="I183" s="15">
        <v>4</v>
      </c>
      <c r="J183" s="15">
        <v>30</v>
      </c>
      <c r="K183" s="17" cm="1">
        <f t="array" ref="K183">_xlfn.IFS([1]original_ver!L193="ใช่",1,[1]original_ver!L193="ไม่ใช่",0,[1]original_ver!L193="","")</f>
        <v>0</v>
      </c>
      <c r="L183" s="17" cm="1">
        <f t="array" ref="L183">_xlfn.IFS([1]original_ver!M193="กู้ยืม",1,[1]original_ver!M193="ไม่กู้ยืม",0,[1]original_ver!M193="","")</f>
        <v>1</v>
      </c>
      <c r="M183" s="17">
        <f t="shared" si="9"/>
        <v>0</v>
      </c>
      <c r="N183" s="26"/>
      <c r="O183" s="17" cm="1">
        <f t="array" ref="O183">_xlfn.IFS([1]original_ver!O193="ใช่",1,[1]original_ver!O193="ไม่ใช่",0,[1]original_ver!O193="","")</f>
        <v>1</v>
      </c>
      <c r="P183" s="17">
        <v>7</v>
      </c>
      <c r="Q183" s="17">
        <v>1</v>
      </c>
      <c r="R183" s="17">
        <v>10</v>
      </c>
      <c r="S183" s="17">
        <v>350</v>
      </c>
      <c r="T183" s="17">
        <v>20</v>
      </c>
      <c r="U183" s="22">
        <f t="shared" si="10"/>
        <v>35</v>
      </c>
      <c r="V183" s="48"/>
      <c r="W183" s="48"/>
      <c r="X183" s="48"/>
      <c r="Y183" s="48"/>
      <c r="Z183" s="48"/>
      <c r="AA183" s="17">
        <v>7</v>
      </c>
      <c r="AB183" s="17">
        <v>1</v>
      </c>
      <c r="AC183" s="17">
        <v>10</v>
      </c>
      <c r="AD183" s="17">
        <v>350</v>
      </c>
      <c r="AE183" s="17">
        <v>25</v>
      </c>
      <c r="AF183" s="27">
        <f t="shared" si="11"/>
        <v>35</v>
      </c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9">
        <v>1.5</v>
      </c>
      <c r="CE183" s="49">
        <v>3.3333333333333335</v>
      </c>
      <c r="CF183" s="49">
        <v>2</v>
      </c>
      <c r="CG183" s="49">
        <v>2</v>
      </c>
      <c r="CH183" s="49">
        <v>4.5</v>
      </c>
      <c r="CI183" s="17">
        <v>4</v>
      </c>
      <c r="CJ183" cm="1">
        <f t="array" ref="CJ183">_xlfn.IFS([1]original_ver!CH193="จากการเข้าร่วมกิจกรรมอบรม ที่จัดโดยโครงการเกษตรกรปราดเปรื่อง (Smart Farmer)",1,[1]original_ver!CH193="จากการเข้าร่วมกิจกรรมอบรม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ๆ",3,[1]original_ver!CH193="จากการเรียนรู้ผ่านประสบการณ์ของผู้อื่น ได้แก่ เพื่อนบ้าน พี่น้อง เพื่อน และญาติ เป็นต้น",4,[1]original_ver!CH193="ไม่ได้เข้าร่วมกิจกรรมอบรมหรือเรียนรู้ใด ๆ (ข้ามไปข้อ 33)",5)</f>
        <v>5</v>
      </c>
      <c r="CK183" s="15" t="str" cm="1">
        <f t="array" ref="CK183">_xlfn.IFS([1]original_ver!CJ193="ความรู้ทางการเกษตรและการใช้เทคโนโลยีสำหรับการผลิตในฟาร์ม",1,[1]original_ver!CJ193="การวางแผนและจัดการฟาร์ม เช่น การเก็บเกี่ยว การเงิน และการวางแผนทางการตลาด",2,[1]original_ver!CJ193="การเป็นผู้ประกอบการทางการเกษตร",3,[1]original_ver!CJ193="การเพิ่มมูลค่าผลผลิต และการแปรรูปผลผลิต (รวมถึงการพัฒนาคุณภาพผลผลิต)",4,[1]original_ver!CJ193="","")</f>
        <v/>
      </c>
      <c r="CL183" s="48"/>
      <c r="CM183" s="48"/>
      <c r="CN183" s="15" t="str" cm="1">
        <f t="array" ref="CN183">_xlfn.IFS([1]original_ver!CN193="ความรู้ทางการเกษตรและการใช้เทคโนโลยีสำหรับการผลิตในฟาร์ม",1,[1]original_ver!CN193="การวางแผนและจัดการฟาร์ม เช่น การเก็บเกี่ยว การเงิน และการวางแผนทางการตลาด",2,[1]original_ver!CN193="การเป็นผู้ประกอบการทางการเกษตร",3,[1]original_ver!CN193="การเพิ่มมูลค่าผลผลิต และการแปรรูปผลผลิต (รวมถึงการพัฒนาคุณภาพผลผลิต)",4,[1]original_ver!CN193="","")</f>
        <v/>
      </c>
      <c r="CO183" s="48"/>
      <c r="CP183" s="48"/>
      <c r="CQ183" s="15" t="str" cm="1">
        <f t="array" ref="CQ183">_xlfn.IFS([1]original_ver!CR193="ประยุกต์",1,[1]original_ver!CR193="ไม่ประยุกต์",0,[1]original_ver!CR193="","")</f>
        <v/>
      </c>
      <c r="CR183" s="15" t="str" cm="1">
        <f t="array" ref="CR183">_xlfn.IFS([1]original_ver!CS193="ประยุกต์",1,[1]original_ver!CS193="ไม่ประยุกต์",0,[1]original_ver!CS193="","")</f>
        <v/>
      </c>
      <c r="CS183" s="48"/>
      <c r="CT183" s="15" t="str" cm="1">
        <f t="array" ref="CT183">_xlfn.IFS([1]original_ver!CV193="ประยุกต์",1,[1]original_ver!CV193="ไม่ประยุกต์",0,[1]original_ver!CV193="","")</f>
        <v/>
      </c>
      <c r="CU183" s="48"/>
      <c r="CV183" s="15" t="str" cm="1">
        <f t="array" ref="CV183">_xlfn.IFS([1]original_ver!CY193="ประยุกต์",1,[1]original_ver!CY193="ไม่ประยุกต์",0,[1]original_ver!CY193="","")</f>
        <v/>
      </c>
      <c r="CW183" s="48"/>
      <c r="CX183" s="15" t="str" cm="1">
        <f t="array" ref="CX183">_xlfn.IFS([1]original_ver!DB193="ประยุกต์",1,[1]original_ver!DB193="ไม่ประยุกต์",0,[1]original_ver!DB193="","")</f>
        <v/>
      </c>
      <c r="CY183" s="48"/>
      <c r="CZ183" s="48"/>
      <c r="DA183" s="48"/>
      <c r="DB183" s="48"/>
      <c r="DC183" s="48"/>
      <c r="DD183" s="48"/>
      <c r="DE183" s="48"/>
      <c r="DF183" s="17">
        <v>3</v>
      </c>
      <c r="DG183" s="17">
        <v>3</v>
      </c>
      <c r="DH183" s="17">
        <v>2</v>
      </c>
      <c r="DI183" s="17">
        <v>3</v>
      </c>
      <c r="DJ183" s="17">
        <v>1</v>
      </c>
      <c r="DK183" s="17">
        <v>3</v>
      </c>
      <c r="DL183" s="17">
        <v>1</v>
      </c>
      <c r="DM183" s="17">
        <v>3</v>
      </c>
      <c r="DN183" s="48"/>
      <c r="DO183" s="48"/>
      <c r="DP183" s="48"/>
      <c r="DQ183" s="48"/>
      <c r="DR183" s="49">
        <v>2.8</v>
      </c>
      <c r="DS183" s="49">
        <v>2.6666666666666665</v>
      </c>
      <c r="DT183" s="17">
        <v>2.75</v>
      </c>
      <c r="DU183" s="49">
        <v>2.2000000000000002</v>
      </c>
      <c r="DV183" s="49">
        <v>2.6666666666666665</v>
      </c>
      <c r="DW183" s="49">
        <v>2.75</v>
      </c>
      <c r="DX183" s="25">
        <v>2.8</v>
      </c>
      <c r="DY183" s="25">
        <v>2.6666666666666665</v>
      </c>
      <c r="DZ183" s="25">
        <v>2.75</v>
      </c>
      <c r="EA183" s="25">
        <v>2.2000000000000002</v>
      </c>
      <c r="EB183" s="25">
        <v>2.6666666666666665</v>
      </c>
      <c r="EC183">
        <v>2.75</v>
      </c>
    </row>
    <row r="184" spans="1:133" hidden="1" x14ac:dyDescent="0.2">
      <c r="A184" s="15">
        <v>573</v>
      </c>
      <c r="B184" s="50" t="s">
        <v>750</v>
      </c>
      <c r="C184" cm="1">
        <f t="array" ref="C184">_xlfn.IFS([1]original_ver!D194="Participant",1,[1]original_ver!D194="Non-Participant",0,[1]original_ver!D194="","")</f>
        <v>1</v>
      </c>
      <c r="D184" s="15">
        <v>2</v>
      </c>
      <c r="E184" s="17" cm="1">
        <f t="array" ref="E184">_xlfn.IFS([1]original_ver!F194="ชาย",1,[1]original_ver!F194="หญิง",0,[1]original_ver!F194="","")</f>
        <v>1</v>
      </c>
      <c r="F184" s="15">
        <v>55</v>
      </c>
      <c r="G184" s="17" cm="1">
        <f t="array" ref="G184">_xlfn.IFS([1]original_ver!H194="ไม่มีการศึกษา",0,[1]original_ver!H194="ประถมศึกษา",1,[1]original_ver!H194="มัธยมศึกษาตอนต้น",2,[1]original_ver!H194="มัธยมศึกษาตอนปลาย",3,[1]original_ver!H194="อนุปริญญา (ปวช., ปวส., ฝึกหัดครู)",4,[1]original_ver!H194="ปริญญาตรี",5,[1]original_ver!H194="สูงกว่าปริญญาตรี",6,[1]original_ver!H194="","")</f>
        <v>4</v>
      </c>
      <c r="H184" s="17" cm="1">
        <f t="array" ref="H184">_xlfn.IFS([1]original_ver!I194="โสด",1,[1]original_ver!I194="สมรส/อยู่ด้วยกัน",2,[1]original_ver!I194="หย่าร้าง/แยกกันอยู่",3,[1]original_ver!I194="หม้าย",4,[1]original_ver!I194="","")</f>
        <v>2</v>
      </c>
      <c r="I184" s="15">
        <v>4</v>
      </c>
      <c r="J184" s="15">
        <v>30</v>
      </c>
      <c r="K184" s="17" cm="1">
        <f t="array" ref="K184">_xlfn.IFS([1]original_ver!L194="ใช่",1,[1]original_ver!L194="ไม่ใช่",0,[1]original_ver!L194="","")</f>
        <v>0</v>
      </c>
      <c r="L184" s="17" cm="1">
        <f t="array" ref="L184">_xlfn.IFS([1]original_ver!M194="กู้ยืม",1,[1]original_ver!M194="ไม่กู้ยืม",0,[1]original_ver!M194="","")</f>
        <v>0</v>
      </c>
      <c r="M184" s="17">
        <f t="shared" si="9"/>
        <v>1</v>
      </c>
      <c r="N184" s="23">
        <v>480000</v>
      </c>
      <c r="O184" s="17" cm="1">
        <f t="array" ref="O184">_xlfn.IFS([1]original_ver!O194="ใช่",1,[1]original_ver!O194="ไม่ใช่",0,[1]original_ver!O194="","")</f>
        <v>1</v>
      </c>
      <c r="P184" s="17">
        <v>8</v>
      </c>
      <c r="Q184" s="17">
        <v>1</v>
      </c>
      <c r="R184" s="17">
        <v>1</v>
      </c>
      <c r="S184" s="17">
        <v>30000</v>
      </c>
      <c r="T184" s="17">
        <v>2</v>
      </c>
      <c r="U184" s="15">
        <f t="shared" si="10"/>
        <v>30000</v>
      </c>
      <c r="V184" s="48"/>
      <c r="W184" s="48"/>
      <c r="X184" s="48"/>
      <c r="Y184" s="48"/>
      <c r="Z184" s="48"/>
      <c r="AA184" s="17">
        <v>8</v>
      </c>
      <c r="AB184" s="17">
        <v>1</v>
      </c>
      <c r="AC184" s="17">
        <v>1</v>
      </c>
      <c r="AD184" s="17">
        <v>26000</v>
      </c>
      <c r="AE184" s="17">
        <v>2</v>
      </c>
      <c r="AF184" s="27">
        <f t="shared" si="11"/>
        <v>26000</v>
      </c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49">
        <v>1.75</v>
      </c>
      <c r="CE184" s="49">
        <v>1</v>
      </c>
      <c r="CF184" s="49">
        <v>1</v>
      </c>
      <c r="CG184" s="49">
        <v>1</v>
      </c>
      <c r="CH184" s="49">
        <v>1</v>
      </c>
      <c r="CI184" s="17">
        <v>1</v>
      </c>
      <c r="CJ184" cm="1">
        <f t="array" ref="CJ184">_xlfn.IFS([1]original_ver!CH194="จากการเข้าร่วมกิจกรรมอบรม ที่จัดโดยโครงการเกษตรกรปราดเปรื่อง (Smart Farmer)",1,[1]original_ver!CH194="จากการเข้าร่วมกิจกรรมอบรม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ๆ",3,[1]original_ver!CH194="จากการเรียนรู้ผ่านประสบการณ์ของผู้อื่น ได้แก่ เพื่อนบ้าน พี่น้อง เพื่อน และญาติ เป็นต้น",4,[1]original_ver!CH194="ไม่ได้เข้าร่วมกิจกรรมอบรมหรือเรียนรู้ใด ๆ (ข้ามไปข้อ 33)",5)</f>
        <v>5</v>
      </c>
      <c r="CK184" s="15" t="str" cm="1">
        <f t="array" ref="CK184">_xlfn.IFS([1]original_ver!CJ194="ความรู้ทางการเกษตรและการใช้เทคโนโลยีสำหรับการผลิตในฟาร์ม",1,[1]original_ver!CJ194="การวางแผนและจัดการฟาร์ม เช่น การเก็บเกี่ยว การเงิน และการวางแผนทางการตลาด",2,[1]original_ver!CJ194="การเป็นผู้ประกอบการทางการเกษตร",3,[1]original_ver!CJ194="การเพิ่มมูลค่าผลผลิต และการแปรรูปผลผลิต (รวมถึงการพัฒนาคุณภาพผลผลิต)",4,[1]original_ver!CJ194="","")</f>
        <v/>
      </c>
      <c r="CL184" s="17"/>
      <c r="CM184" s="17"/>
      <c r="CN184" s="15" t="str" cm="1">
        <f t="array" ref="CN184">_xlfn.IFS([1]original_ver!CN194="ความรู้ทางการเกษตรและการใช้เทคโนโลยีสำหรับการผลิตในฟาร์ม",1,[1]original_ver!CN194="การวางแผนและจัดการฟาร์ม เช่น การเก็บเกี่ยว การเงิน และการวางแผนทางการตลาด",2,[1]original_ver!CN194="การเป็นผู้ประกอบการทางการเกษตร",3,[1]original_ver!CN194="การเพิ่มมูลค่าผลผลิต และการแปรรูปผลผลิต (รวมถึงการพัฒนาคุณภาพผลผลิต)",4,[1]original_ver!CN194="","")</f>
        <v/>
      </c>
      <c r="CO184" s="17"/>
      <c r="CP184" s="17"/>
      <c r="CQ184" s="15" t="str" cm="1">
        <f t="array" ref="CQ184">_xlfn.IFS([1]original_ver!CR194="ประยุกต์",1,[1]original_ver!CR194="ไม่ประยุกต์",0,[1]original_ver!CR194="","")</f>
        <v/>
      </c>
      <c r="CR184" s="15" t="str" cm="1">
        <f t="array" ref="CR184">_xlfn.IFS([1]original_ver!CS194="ประยุกต์",1,[1]original_ver!CS194="ไม่ประยุกต์",0,[1]original_ver!CS194="","")</f>
        <v/>
      </c>
      <c r="CS184" s="17"/>
      <c r="CT184" s="15" t="str" cm="1">
        <f t="array" ref="CT184">_xlfn.IFS([1]original_ver!CV194="ประยุกต์",1,[1]original_ver!CV194="ไม่ประยุกต์",0,[1]original_ver!CV194="","")</f>
        <v/>
      </c>
      <c r="CU184" s="17"/>
      <c r="CV184" s="15" t="str" cm="1">
        <f t="array" ref="CV184">_xlfn.IFS([1]original_ver!CY194="ประยุกต์",1,[1]original_ver!CY194="ไม่ประยุกต์",0,[1]original_ver!CY194="","")</f>
        <v/>
      </c>
      <c r="CW184" s="17"/>
      <c r="CX184" s="15" t="str" cm="1">
        <f t="array" ref="CX184">_xlfn.IFS([1]original_ver!DB194="ประยุกต์",1,[1]original_ver!DB194="ไม่ประยุกต์",0,[1]original_ver!DB194="","")</f>
        <v/>
      </c>
      <c r="CY184" s="17"/>
      <c r="CZ184" s="17"/>
      <c r="DA184" s="17"/>
      <c r="DB184" s="17"/>
      <c r="DC184" s="17"/>
      <c r="DD184" s="17"/>
      <c r="DE184" s="17"/>
      <c r="DF184" s="17">
        <v>3</v>
      </c>
      <c r="DG184" s="17">
        <v>3</v>
      </c>
      <c r="DH184" s="17">
        <v>2</v>
      </c>
      <c r="DI184" s="17">
        <v>3</v>
      </c>
      <c r="DJ184" s="17"/>
      <c r="DK184" s="17"/>
      <c r="DL184" s="17">
        <v>1</v>
      </c>
      <c r="DM184" s="17">
        <v>3</v>
      </c>
      <c r="DN184" s="17"/>
      <c r="DO184" s="17"/>
      <c r="DP184" s="17"/>
      <c r="DQ184" s="17"/>
      <c r="DR184" s="49">
        <v>4.2</v>
      </c>
      <c r="DS184" s="49">
        <v>4</v>
      </c>
      <c r="DT184" s="17">
        <v>4.25</v>
      </c>
      <c r="DU184" s="49">
        <v>4</v>
      </c>
      <c r="DV184" s="49">
        <v>4</v>
      </c>
      <c r="DW184" s="49">
        <v>5</v>
      </c>
      <c r="DX184" s="25">
        <v>4.2</v>
      </c>
      <c r="DY184" s="25">
        <v>4</v>
      </c>
      <c r="DZ184" s="25">
        <v>4.25</v>
      </c>
      <c r="EA184" s="25">
        <v>4</v>
      </c>
      <c r="EB184" s="25">
        <v>4</v>
      </c>
      <c r="EC184">
        <v>5</v>
      </c>
    </row>
    <row r="185" spans="1:133" hidden="1" x14ac:dyDescent="0.2">
      <c r="A185" s="15">
        <v>574</v>
      </c>
      <c r="B185" s="47" t="s">
        <v>751</v>
      </c>
      <c r="C185" cm="1">
        <f t="array" ref="C185">_xlfn.IFS([1]original_ver!D195="Participant",1,[1]original_ver!D195="Non-Participant",0,[1]original_ver!D195="","")</f>
        <v>1</v>
      </c>
      <c r="D185" s="15">
        <v>2</v>
      </c>
      <c r="E185" s="17" cm="1">
        <f t="array" ref="E185">_xlfn.IFS([1]original_ver!F195="ชาย",1,[1]original_ver!F195="หญิง",0,[1]original_ver!F195="","")</f>
        <v>0</v>
      </c>
      <c r="F185" s="15">
        <v>56</v>
      </c>
      <c r="G185" s="17" cm="1">
        <f t="array" ref="G185">_xlfn.IFS([1]original_ver!H195="ไม่มีการศึกษา",0,[1]original_ver!H195="ประถมศึกษา",1,[1]original_ver!H195="มัธยมศึกษาตอนต้น",2,[1]original_ver!H195="มัธยมศึกษาตอนปลาย",3,[1]original_ver!H195="อนุปริญญา (ปวช., ปวส., ฝึกหัดครู)",4,[1]original_ver!H195="ปริญญาตรี",5,[1]original_ver!H195="สูงกว่าปริญญาตรี",6,[1]original_ver!H195="","")</f>
        <v>1</v>
      </c>
      <c r="H185" s="17" cm="1">
        <f t="array" ref="H185">_xlfn.IFS([1]original_ver!I195="โสด",1,[1]original_ver!I195="สมรส/อยู่ด้วยกัน",2,[1]original_ver!I195="หย่าร้าง/แยกกันอยู่",3,[1]original_ver!I195="หม้าย",4,[1]original_ver!I195="","")</f>
        <v>2</v>
      </c>
      <c r="I185" s="15">
        <v>5</v>
      </c>
      <c r="J185" s="15">
        <v>20</v>
      </c>
      <c r="K185" s="17" cm="1">
        <f t="array" ref="K185">_xlfn.IFS([1]original_ver!L195="ใช่",1,[1]original_ver!L195="ไม่ใช่",0,[1]original_ver!L195="","")</f>
        <v>0</v>
      </c>
      <c r="L185" s="17" cm="1">
        <f t="array" ref="L185">_xlfn.IFS([1]original_ver!M195="กู้ยืม",1,[1]original_ver!M195="ไม่กู้ยืม",0,[1]original_ver!M195="","")</f>
        <v>1</v>
      </c>
      <c r="M185" s="17">
        <f t="shared" si="9"/>
        <v>1</v>
      </c>
      <c r="N185" s="23">
        <v>480000</v>
      </c>
      <c r="O185" s="17" cm="1">
        <f t="array" ref="O185">_xlfn.IFS([1]original_ver!O195="ใช่",1,[1]original_ver!O195="ไม่ใช่",0,[1]original_ver!O195="","")</f>
        <v>1</v>
      </c>
      <c r="P185" s="17">
        <v>7</v>
      </c>
      <c r="Q185" s="17">
        <v>1</v>
      </c>
      <c r="R185" s="17">
        <v>30</v>
      </c>
      <c r="S185" s="17">
        <v>3000</v>
      </c>
      <c r="T185" s="17">
        <v>6</v>
      </c>
      <c r="U185" s="22">
        <f t="shared" si="10"/>
        <v>100</v>
      </c>
      <c r="V185" s="48"/>
      <c r="W185" s="48"/>
      <c r="X185" s="48"/>
      <c r="Y185" s="48"/>
      <c r="Z185" s="48"/>
      <c r="AA185" s="17">
        <v>7</v>
      </c>
      <c r="AB185" s="17">
        <v>1</v>
      </c>
      <c r="AC185" s="17">
        <v>30</v>
      </c>
      <c r="AD185" s="17">
        <v>5000</v>
      </c>
      <c r="AE185" s="17">
        <v>6</v>
      </c>
      <c r="AF185" s="27">
        <f t="shared" si="11"/>
        <v>166.66666666666666</v>
      </c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9">
        <v>3.75</v>
      </c>
      <c r="CE185" s="49">
        <v>3</v>
      </c>
      <c r="CF185" s="49">
        <v>2.6666666666666665</v>
      </c>
      <c r="CG185" s="49">
        <v>3</v>
      </c>
      <c r="CH185" s="49">
        <v>3</v>
      </c>
      <c r="CI185" s="17">
        <v>3</v>
      </c>
      <c r="CJ185" cm="1">
        <f t="array" ref="CJ185">_xlfn.IFS([1]original_ver!CH195="จากการเข้าร่วมกิจกรรมอบรม ที่จัดโดยโครงการเกษตรกรปราดเปรื่อง (Smart Farmer)",1,[1]original_ver!CH195="จากการเข้าร่วมกิจกรรมอบรม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ๆ",3,[1]original_ver!CH195="จากการเรียนรู้ผ่านประสบการณ์ของผู้อื่น ได้แก่ เพื่อนบ้าน พี่น้อง เพื่อน และญาติ เป็นต้น",4,[1]original_ver!CH195="ไม่ได้เข้าร่วมกิจกรรมอบรมหรือเรียนรู้ใด ๆ (ข้ามไปข้อ 33)",5)</f>
        <v>5</v>
      </c>
      <c r="CK185" s="15" t="str" cm="1">
        <f t="array" ref="CK185">_xlfn.IFS([1]original_ver!CJ195="ความรู้ทางการเกษตรและการใช้เทคโนโลยีสำหรับการผลิตในฟาร์ม",1,[1]original_ver!CJ195="การวางแผนและจัดการฟาร์ม เช่น การเก็บเกี่ยว การเงิน และการวางแผนทางการตลาด",2,[1]original_ver!CJ195="การเป็นผู้ประกอบการทางการเกษตร",3,[1]original_ver!CJ195="การเพิ่มมูลค่าผลผลิต และการแปรรูปผลผลิต (รวมถึงการพัฒนาคุณภาพผลผลิต)",4,[1]original_ver!CJ195="","")</f>
        <v/>
      </c>
      <c r="CL185" s="48"/>
      <c r="CM185" s="48"/>
      <c r="CN185" s="15" t="str" cm="1">
        <f t="array" ref="CN185">_xlfn.IFS([1]original_ver!CN195="ความรู้ทางการเกษตรและการใช้เทคโนโลยีสำหรับการผลิตในฟาร์ม",1,[1]original_ver!CN195="การวางแผนและจัดการฟาร์ม เช่น การเก็บเกี่ยว การเงิน และการวางแผนทางการตลาด",2,[1]original_ver!CN195="การเป็นผู้ประกอบการทางการเกษตร",3,[1]original_ver!CN195="การเพิ่มมูลค่าผลผลิต และการแปรรูปผลผลิต (รวมถึงการพัฒนาคุณภาพผลผลิต)",4,[1]original_ver!CN195="","")</f>
        <v/>
      </c>
      <c r="CO185" s="48"/>
      <c r="CP185" s="48"/>
      <c r="CQ185" s="15" t="str" cm="1">
        <f t="array" ref="CQ185">_xlfn.IFS([1]original_ver!CR195="ประยุกต์",1,[1]original_ver!CR195="ไม่ประยุกต์",0,[1]original_ver!CR195="","")</f>
        <v/>
      </c>
      <c r="CR185" s="15" t="str" cm="1">
        <f t="array" ref="CR185">_xlfn.IFS([1]original_ver!CS195="ประยุกต์",1,[1]original_ver!CS195="ไม่ประยุกต์",0,[1]original_ver!CS195="","")</f>
        <v/>
      </c>
      <c r="CS185" s="48"/>
      <c r="CT185" s="15" t="str" cm="1">
        <f t="array" ref="CT185">_xlfn.IFS([1]original_ver!CV195="ประยุกต์",1,[1]original_ver!CV195="ไม่ประยุกต์",0,[1]original_ver!CV195="","")</f>
        <v/>
      </c>
      <c r="CU185" s="48"/>
      <c r="CV185" s="15" t="str" cm="1">
        <f t="array" ref="CV185">_xlfn.IFS([1]original_ver!CY195="ประยุกต์",1,[1]original_ver!CY195="ไม่ประยุกต์",0,[1]original_ver!CY195="","")</f>
        <v/>
      </c>
      <c r="CW185" s="48"/>
      <c r="CX185" s="15" t="str" cm="1">
        <f t="array" ref="CX185">_xlfn.IFS([1]original_ver!DB195="ประยุกต์",1,[1]original_ver!DB195="ไม่ประยุกต์",0,[1]original_ver!DB195="","")</f>
        <v/>
      </c>
      <c r="CY185" s="48"/>
      <c r="CZ185" s="48"/>
      <c r="DA185" s="48"/>
      <c r="DB185" s="48"/>
      <c r="DC185" s="48"/>
      <c r="DD185" s="48"/>
      <c r="DE185" s="48"/>
      <c r="DF185" s="17">
        <v>2</v>
      </c>
      <c r="DG185" s="17">
        <v>3</v>
      </c>
      <c r="DH185" s="48"/>
      <c r="DI185" s="48"/>
      <c r="DJ185" s="17">
        <v>3</v>
      </c>
      <c r="DK185" s="17">
        <v>4</v>
      </c>
      <c r="DL185" s="17">
        <v>1</v>
      </c>
      <c r="DM185" s="17">
        <v>1</v>
      </c>
      <c r="DN185" s="17" t="s">
        <v>752</v>
      </c>
      <c r="DO185" s="17">
        <v>1</v>
      </c>
      <c r="DP185" s="17">
        <v>4</v>
      </c>
      <c r="DQ185" s="48"/>
      <c r="DR185" s="52">
        <v>4</v>
      </c>
      <c r="DS185" s="52">
        <v>3.3333333333333335</v>
      </c>
      <c r="DT185" s="48">
        <v>3.5</v>
      </c>
      <c r="DU185" s="52">
        <v>3.4</v>
      </c>
      <c r="DV185" s="52">
        <v>2</v>
      </c>
      <c r="DW185" s="52">
        <v>3</v>
      </c>
      <c r="DX185" s="25">
        <v>4.2</v>
      </c>
      <c r="DY185" s="25">
        <v>4.333333333333333</v>
      </c>
      <c r="DZ185" s="25">
        <v>4.5</v>
      </c>
      <c r="EA185" s="25">
        <v>4.4000000000000004</v>
      </c>
      <c r="EB185" s="25">
        <v>2.3333333333333335</v>
      </c>
      <c r="EC185">
        <v>3</v>
      </c>
    </row>
    <row r="186" spans="1:133" hidden="1" x14ac:dyDescent="0.2">
      <c r="A186" s="15">
        <v>575</v>
      </c>
      <c r="B186" s="60" t="s">
        <v>753</v>
      </c>
      <c r="C186" cm="1">
        <f t="array" ref="C186">_xlfn.IFS([1]original_ver!D196="Participant",1,[1]original_ver!D196="Non-Participant",0,[1]original_ver!D196="","")</f>
        <v>1</v>
      </c>
      <c r="D186" s="15">
        <v>2</v>
      </c>
      <c r="E186" s="17" cm="1">
        <f t="array" ref="E186">_xlfn.IFS([1]original_ver!F196="ชาย",1,[1]original_ver!F196="หญิง",0,[1]original_ver!F196="","")</f>
        <v>1</v>
      </c>
      <c r="F186" s="15">
        <v>65</v>
      </c>
      <c r="G186" s="17" cm="1">
        <f t="array" ref="G186">_xlfn.IFS([1]original_ver!H196="ไม่มีการศึกษา",0,[1]original_ver!H196="ประถมศึกษา",1,[1]original_ver!H196="มัธยมศึกษาตอนต้น",2,[1]original_ver!H196="มัธยมศึกษาตอนปลาย",3,[1]original_ver!H196="อนุปริญญา (ปวช., ปวส., ฝึกหัดครู)",4,[1]original_ver!H196="ปริญญาตรี",5,[1]original_ver!H196="สูงกว่าปริญญาตรี",6,[1]original_ver!H196="","")</f>
        <v>4</v>
      </c>
      <c r="H186" s="17" cm="1">
        <f t="array" ref="H186">_xlfn.IFS([1]original_ver!I196="โสด",1,[1]original_ver!I196="สมรส/อยู่ด้วยกัน",2,[1]original_ver!I196="หย่าร้าง/แยกกันอยู่",3,[1]original_ver!I196="หม้าย",4,[1]original_ver!I196="","")</f>
        <v>2</v>
      </c>
      <c r="I186" s="15">
        <v>4</v>
      </c>
      <c r="J186" s="15">
        <v>30</v>
      </c>
      <c r="K186" s="17" cm="1">
        <f t="array" ref="K186">_xlfn.IFS([1]original_ver!L196="ใช่",1,[1]original_ver!L196="ไม่ใช่",0,[1]original_ver!L196="","")</f>
        <v>0</v>
      </c>
      <c r="L186" s="17" cm="1">
        <f t="array" ref="L186">_xlfn.IFS([1]original_ver!M196="กู้ยืม",1,[1]original_ver!M196="ไม่กู้ยืม",0,[1]original_ver!M196="","")</f>
        <v>0</v>
      </c>
      <c r="M186" s="17">
        <f t="shared" si="9"/>
        <v>0</v>
      </c>
      <c r="N186" s="26"/>
      <c r="O186" s="17" cm="1">
        <f t="array" ref="O186">_xlfn.IFS([1]original_ver!O196="ใช่",1,[1]original_ver!O196="ไม่ใช่",0,[1]original_ver!O196="","")</f>
        <v>1</v>
      </c>
      <c r="P186" s="17">
        <v>1</v>
      </c>
      <c r="Q186" s="17">
        <v>1</v>
      </c>
      <c r="R186" s="17">
        <v>7</v>
      </c>
      <c r="S186" s="17">
        <v>2000</v>
      </c>
      <c r="T186" s="53">
        <v>9</v>
      </c>
      <c r="U186" s="20">
        <f t="shared" si="10"/>
        <v>285.71428571428572</v>
      </c>
      <c r="V186" s="48"/>
      <c r="W186" s="48"/>
      <c r="X186" s="48"/>
      <c r="Y186" s="48"/>
      <c r="Z186" s="48"/>
      <c r="AA186" s="17">
        <v>1</v>
      </c>
      <c r="AB186" s="17">
        <v>1</v>
      </c>
      <c r="AC186" s="17">
        <v>5</v>
      </c>
      <c r="AD186" s="17">
        <v>1300</v>
      </c>
      <c r="AE186" s="18">
        <v>9</v>
      </c>
      <c r="AF186" s="27">
        <f t="shared" si="11"/>
        <v>260</v>
      </c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9">
        <v>1</v>
      </c>
      <c r="CE186" s="49">
        <v>1</v>
      </c>
      <c r="CF186" s="49">
        <v>1</v>
      </c>
      <c r="CG186" s="49">
        <v>1</v>
      </c>
      <c r="CH186" s="49">
        <v>5</v>
      </c>
      <c r="CI186" s="17">
        <v>4</v>
      </c>
      <c r="CJ186" cm="1">
        <f t="array" ref="CJ186">_xlfn.IFS([1]original_ver!CH196="จากการเข้าร่วมกิจกรรมอบรม ที่จัดโดยโครงการเกษตรกรปราดเปรื่อง (Smart Farmer)",1,[1]original_ver!CH196="จากการเข้าร่วมกิจกรรมอบรม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ๆ",3,[1]original_ver!CH196="จากการเรียนรู้ผ่านประสบการณ์ของผู้อื่น ได้แก่ เพื่อนบ้าน พี่น้อง เพื่อน และญาติ เป็นต้น",4,[1]original_ver!CH196="ไม่ได้เข้าร่วมกิจกรรมอบรมหรือเรียนรู้ใด ๆ (ข้ามไปข้อ 33)",5)</f>
        <v>5</v>
      </c>
      <c r="CK186" s="15" t="str" cm="1">
        <f t="array" ref="CK186">_xlfn.IFS([1]original_ver!CJ196="ความรู้ทางการเกษตรและการใช้เทคโนโลยีสำหรับการผลิตในฟาร์ม",1,[1]original_ver!CJ196="การวางแผนและจัดการฟาร์ม เช่น การเก็บเกี่ยว การเงิน และการวางแผนทางการตลาด",2,[1]original_ver!CJ196="การเป็นผู้ประกอบการทางการเกษตร",3,[1]original_ver!CJ196="การเพิ่มมูลค่าผลผลิต และการแปรรูปผลผลิต (รวมถึงการพัฒนาคุณภาพผลผลิต)",4,[1]original_ver!CJ196="","")</f>
        <v/>
      </c>
      <c r="CL186" s="48"/>
      <c r="CM186" s="48"/>
      <c r="CN186" s="15" t="str" cm="1">
        <f t="array" ref="CN186">_xlfn.IFS([1]original_ver!CN196="ความรู้ทางการเกษตรและการใช้เทคโนโลยีสำหรับการผลิตในฟาร์ม",1,[1]original_ver!CN196="การวางแผนและจัดการฟาร์ม เช่น การเก็บเกี่ยว การเงิน และการวางแผนทางการตลาด",2,[1]original_ver!CN196="การเป็นผู้ประกอบการทางการเกษตร",3,[1]original_ver!CN196="การเพิ่มมูลค่าผลผลิต และการแปรรูปผลผลิต (รวมถึงการพัฒนาคุณภาพผลผลิต)",4,[1]original_ver!CN196="","")</f>
        <v/>
      </c>
      <c r="CO186" s="48"/>
      <c r="CP186" s="48"/>
      <c r="CQ186" s="15" t="str" cm="1">
        <f t="array" ref="CQ186">_xlfn.IFS([1]original_ver!CR196="ประยุกต์",1,[1]original_ver!CR196="ไม่ประยุกต์",0,[1]original_ver!CR196="","")</f>
        <v/>
      </c>
      <c r="CR186" s="15" t="str" cm="1">
        <f t="array" ref="CR186">_xlfn.IFS([1]original_ver!CS196="ประยุกต์",1,[1]original_ver!CS196="ไม่ประยุกต์",0,[1]original_ver!CS196="","")</f>
        <v/>
      </c>
      <c r="CS186" s="48"/>
      <c r="CT186" s="15" t="str" cm="1">
        <f t="array" ref="CT186">_xlfn.IFS([1]original_ver!CV196="ประยุกต์",1,[1]original_ver!CV196="ไม่ประยุกต์",0,[1]original_ver!CV196="","")</f>
        <v/>
      </c>
      <c r="CU186" s="48"/>
      <c r="CV186" s="15" t="str" cm="1">
        <f t="array" ref="CV186">_xlfn.IFS([1]original_ver!CY196="ประยุกต์",1,[1]original_ver!CY196="ไม่ประยุกต์",0,[1]original_ver!CY196="","")</f>
        <v/>
      </c>
      <c r="CW186" s="48"/>
      <c r="CX186" s="15" t="str" cm="1">
        <f t="array" ref="CX186">_xlfn.IFS([1]original_ver!DB196="ประยุกต์",1,[1]original_ver!DB196="ไม่ประยุกต์",0,[1]original_ver!DB196="","")</f>
        <v/>
      </c>
      <c r="CY186" s="48"/>
      <c r="CZ186" s="48"/>
      <c r="DA186" s="48"/>
      <c r="DB186" s="48"/>
      <c r="DC186" s="48"/>
      <c r="DD186" s="48"/>
      <c r="DE186" s="48"/>
      <c r="DF186" s="17">
        <v>1</v>
      </c>
      <c r="DG186" s="17">
        <v>2</v>
      </c>
      <c r="DH186" s="17">
        <v>3</v>
      </c>
      <c r="DI186" s="17">
        <v>2</v>
      </c>
      <c r="DJ186" s="17">
        <v>2</v>
      </c>
      <c r="DK186" s="17">
        <v>2</v>
      </c>
      <c r="DL186" s="48"/>
      <c r="DM186" s="48"/>
      <c r="DN186" s="48"/>
      <c r="DO186" s="48"/>
      <c r="DP186" s="48"/>
      <c r="DQ186" s="48"/>
      <c r="DR186" s="49">
        <v>4</v>
      </c>
      <c r="DS186" s="49">
        <v>3</v>
      </c>
      <c r="DT186" s="17">
        <v>3.5</v>
      </c>
      <c r="DU186" s="49">
        <v>3</v>
      </c>
      <c r="DV186" s="49">
        <v>3.6666666666666665</v>
      </c>
      <c r="DW186" s="49">
        <v>4</v>
      </c>
      <c r="DX186" s="25">
        <v>4</v>
      </c>
      <c r="DY186" s="25">
        <v>3</v>
      </c>
      <c r="DZ186" s="25">
        <v>3.5</v>
      </c>
      <c r="EA186" s="25">
        <v>3</v>
      </c>
      <c r="EB186" s="25">
        <v>3.6666666666666665</v>
      </c>
      <c r="EC186">
        <v>4</v>
      </c>
    </row>
    <row r="187" spans="1:133" hidden="1" x14ac:dyDescent="0.2">
      <c r="A187" s="15">
        <v>576</v>
      </c>
      <c r="B187" s="47" t="s">
        <v>754</v>
      </c>
      <c r="C187" cm="1">
        <f t="array" ref="C187">_xlfn.IFS([1]original_ver!D197="Participant",1,[1]original_ver!D197="Non-Participant",0,[1]original_ver!D197="","")</f>
        <v>1</v>
      </c>
      <c r="D187" s="15">
        <v>2</v>
      </c>
      <c r="E187" s="17" cm="1">
        <f t="array" ref="E187">_xlfn.IFS([1]original_ver!F197="ชาย",1,[1]original_ver!F197="หญิง",0,[1]original_ver!F197="","")</f>
        <v>1</v>
      </c>
      <c r="F187" s="15">
        <v>50</v>
      </c>
      <c r="G187" s="17" cm="1">
        <f t="array" ref="G187">_xlfn.IFS([1]original_ver!H197="ไม่มีการศึกษา",0,[1]original_ver!H197="ประถมศึกษา",1,[1]original_ver!H197="มัธยมศึกษาตอนต้น",2,[1]original_ver!H197="มัธยมศึกษาตอนปลาย",3,[1]original_ver!H197="อนุปริญญา (ปวช., ปวส., ฝึกหัดครู)",4,[1]original_ver!H197="ปริญญาตรี",5,[1]original_ver!H197="สูงกว่าปริญญาตรี",6,[1]original_ver!H197="","")</f>
        <v>4</v>
      </c>
      <c r="H187" s="17" cm="1">
        <f t="array" ref="H187">_xlfn.IFS([1]original_ver!I197="โสด",1,[1]original_ver!I197="สมรส/อยู่ด้วยกัน",2,[1]original_ver!I197="หย่าร้าง/แยกกันอยู่",3,[1]original_ver!I197="หม้าย",4,[1]original_ver!I197="","")</f>
        <v>3</v>
      </c>
      <c r="I187" s="15">
        <v>2</v>
      </c>
      <c r="J187" s="15">
        <v>20</v>
      </c>
      <c r="K187" s="17">
        <v>1</v>
      </c>
      <c r="L187" s="17" cm="1">
        <f t="array" ref="L187">_xlfn.IFS([1]original_ver!M197="กู้ยืม",1,[1]original_ver!M197="ไม่กู้ยืม",0,[1]original_ver!M197="","")</f>
        <v>0</v>
      </c>
      <c r="M187" s="17">
        <f t="shared" si="9"/>
        <v>1</v>
      </c>
      <c r="N187" s="23">
        <v>360000</v>
      </c>
      <c r="O187" s="17" cm="1">
        <f t="array" ref="O187">_xlfn.IFS([1]original_ver!O197="ใช่",1,[1]original_ver!O197="ไม่ใช่",0,[1]original_ver!O197="","")</f>
        <v>1</v>
      </c>
      <c r="P187" s="17">
        <v>1</v>
      </c>
      <c r="Q187" s="17">
        <v>1</v>
      </c>
      <c r="R187" s="17">
        <v>15</v>
      </c>
      <c r="S187" s="17">
        <v>18000</v>
      </c>
      <c r="T187" s="53">
        <v>10</v>
      </c>
      <c r="U187" s="20">
        <f t="shared" si="10"/>
        <v>1200</v>
      </c>
      <c r="V187" s="48"/>
      <c r="W187" s="48"/>
      <c r="X187" s="48"/>
      <c r="Y187" s="48"/>
      <c r="Z187" s="48"/>
      <c r="AA187" s="17">
        <v>1</v>
      </c>
      <c r="AB187" s="17">
        <v>1</v>
      </c>
      <c r="AC187" s="17">
        <v>15</v>
      </c>
      <c r="AD187" s="17">
        <v>18000</v>
      </c>
      <c r="AE187" s="18">
        <v>10</v>
      </c>
      <c r="AF187" s="27">
        <f t="shared" si="11"/>
        <v>1200</v>
      </c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9">
        <v>1</v>
      </c>
      <c r="CE187" s="49">
        <v>1</v>
      </c>
      <c r="CF187" s="49">
        <v>1</v>
      </c>
      <c r="CG187" s="49">
        <v>1</v>
      </c>
      <c r="CH187" s="49">
        <v>1</v>
      </c>
      <c r="CI187" s="17">
        <v>1</v>
      </c>
      <c r="CJ187" cm="1">
        <f t="array" ref="CJ187">_xlfn.IFS([1]original_ver!CH197="จากการเข้าร่วมกิจกรรมอบรม ที่จัดโดยโครงการเกษตรกรปราดเปรื่อง (Smart Farmer)",1,[1]original_ver!CH197="จากการเข้าร่วมกิจกรรมอบรม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ๆ",3,[1]original_ver!CH197="จากการเรียนรู้ผ่านประสบการณ์ของผู้อื่น ได้แก่ เพื่อนบ้าน พี่น้อง เพื่อน และญาติ เป็นต้น",4,[1]original_ver!CH197="ไม่ได้เข้าร่วมกิจกรรมอบรมหรือเรียนรู้ใด ๆ (ข้ามไปข้อ 33)",5)</f>
        <v>5</v>
      </c>
      <c r="CK187" s="15" t="str" cm="1">
        <f t="array" ref="CK187">_xlfn.IFS([1]original_ver!CJ197="ความรู้ทางการเกษตรและการใช้เทคโนโลยีสำหรับการผลิตในฟาร์ม",1,[1]original_ver!CJ197="การวางแผนและจัดการฟาร์ม เช่น การเก็บเกี่ยว การเงิน และการวางแผนทางการตลาด",2,[1]original_ver!CJ197="การเป็นผู้ประกอบการทางการเกษตร",3,[1]original_ver!CJ197="การเพิ่มมูลค่าผลผลิต และการแปรรูปผลผลิต (รวมถึงการพัฒนาคุณภาพผลผลิต)",4,[1]original_ver!CJ197="","")</f>
        <v/>
      </c>
      <c r="CL187" s="48"/>
      <c r="CM187" s="48"/>
      <c r="CN187" s="15" t="str" cm="1">
        <f t="array" ref="CN187">_xlfn.IFS([1]original_ver!CN197="ความรู้ทางการเกษตรและการใช้เทคโนโลยีสำหรับการผลิตในฟาร์ม",1,[1]original_ver!CN197="การวางแผนและจัดการฟาร์ม เช่น การเก็บเกี่ยว การเงิน และการวางแผนทางการตลาด",2,[1]original_ver!CN197="การเป็นผู้ประกอบการทางการเกษตร",3,[1]original_ver!CN197="การเพิ่มมูลค่าผลผลิต และการแปรรูปผลผลิต (รวมถึงการพัฒนาคุณภาพผลผลิต)",4,[1]original_ver!CN197="","")</f>
        <v/>
      </c>
      <c r="CO187" s="48"/>
      <c r="CP187" s="48"/>
      <c r="CQ187" s="15" t="str" cm="1">
        <f t="array" ref="CQ187">_xlfn.IFS([1]original_ver!CR197="ประยุกต์",1,[1]original_ver!CR197="ไม่ประยุกต์",0,[1]original_ver!CR197="","")</f>
        <v/>
      </c>
      <c r="CR187" s="15" t="str" cm="1">
        <f t="array" ref="CR187">_xlfn.IFS([1]original_ver!CS197="ประยุกต์",1,[1]original_ver!CS197="ไม่ประยุกต์",0,[1]original_ver!CS197="","")</f>
        <v/>
      </c>
      <c r="CS187" s="48"/>
      <c r="CT187" s="15" t="str" cm="1">
        <f t="array" ref="CT187">_xlfn.IFS([1]original_ver!CV197="ประยุกต์",1,[1]original_ver!CV197="ไม่ประยุกต์",0,[1]original_ver!CV197="","")</f>
        <v/>
      </c>
      <c r="CU187" s="48"/>
      <c r="CV187" s="15" t="str" cm="1">
        <f t="array" ref="CV187">_xlfn.IFS([1]original_ver!CY197="ประยุกต์",1,[1]original_ver!CY197="ไม่ประยุกต์",0,[1]original_ver!CY197="","")</f>
        <v/>
      </c>
      <c r="CW187" s="48"/>
      <c r="CX187" s="15" t="str" cm="1">
        <f t="array" ref="CX187">_xlfn.IFS([1]original_ver!DB197="ประยุกต์",1,[1]original_ver!DB197="ไม่ประยุกต์",0,[1]original_ver!DB197="","")</f>
        <v/>
      </c>
      <c r="CY187" s="48"/>
      <c r="CZ187" s="48"/>
      <c r="DA187" s="48"/>
      <c r="DB187" s="48"/>
      <c r="DC187" s="48"/>
      <c r="DD187" s="48"/>
      <c r="DE187" s="48"/>
      <c r="DF187" s="48"/>
      <c r="DG187" s="48"/>
      <c r="DH187" s="17">
        <v>2</v>
      </c>
      <c r="DI187" s="17">
        <v>3</v>
      </c>
      <c r="DJ187" s="17">
        <v>1</v>
      </c>
      <c r="DK187" s="17">
        <v>3</v>
      </c>
      <c r="DL187" s="17">
        <v>3</v>
      </c>
      <c r="DM187" s="17">
        <v>3</v>
      </c>
      <c r="DN187" s="17" t="s">
        <v>755</v>
      </c>
      <c r="DO187" s="17">
        <v>1</v>
      </c>
      <c r="DP187" s="17">
        <v>4</v>
      </c>
      <c r="DQ187" s="48"/>
      <c r="DR187" s="52">
        <v>3.4</v>
      </c>
      <c r="DS187" s="52">
        <v>3.6666666666666665</v>
      </c>
      <c r="DT187" s="48">
        <v>3.75</v>
      </c>
      <c r="DU187" s="52">
        <v>4</v>
      </c>
      <c r="DV187" s="52">
        <v>3.6666666666666665</v>
      </c>
      <c r="DW187" s="52">
        <v>4</v>
      </c>
      <c r="DX187" s="25">
        <v>3.4</v>
      </c>
      <c r="DY187" s="25">
        <v>3.6666666666666665</v>
      </c>
      <c r="DZ187" s="25">
        <v>3.75</v>
      </c>
      <c r="EA187" s="25">
        <v>4</v>
      </c>
      <c r="EB187" s="25">
        <v>3.6666666666666665</v>
      </c>
      <c r="EC187">
        <v>4</v>
      </c>
    </row>
    <row r="188" spans="1:133" hidden="1" x14ac:dyDescent="0.2">
      <c r="A188" s="15">
        <v>577</v>
      </c>
      <c r="B188" s="47" t="s">
        <v>756</v>
      </c>
      <c r="C188" cm="1">
        <f t="array" ref="C188">_xlfn.IFS([1]original_ver!D198="Participant",1,[1]original_ver!D198="Non-Participant",0,[1]original_ver!D198="","")</f>
        <v>1</v>
      </c>
      <c r="D188" s="15">
        <v>2</v>
      </c>
      <c r="E188" s="17" cm="1">
        <f t="array" ref="E188">_xlfn.IFS([1]original_ver!F198="ชาย",1,[1]original_ver!F198="หญิง",0,[1]original_ver!F198="","")</f>
        <v>1</v>
      </c>
      <c r="F188" s="15">
        <v>50</v>
      </c>
      <c r="G188" s="17" cm="1">
        <f t="array" ref="G188">_xlfn.IFS([1]original_ver!H198="ไม่มีการศึกษา",0,[1]original_ver!H198="ประถมศึกษา",1,[1]original_ver!H198="มัธยมศึกษาตอนต้น",2,[1]original_ver!H198="มัธยมศึกษาตอนปลาย",3,[1]original_ver!H198="อนุปริญญา (ปวช., ปวส., ฝึกหัดครู)",4,[1]original_ver!H198="ปริญญาตรี",5,[1]original_ver!H198="สูงกว่าปริญญาตรี",6,[1]original_ver!H198="","")</f>
        <v>4</v>
      </c>
      <c r="H188" s="17" cm="1">
        <f t="array" ref="H188">_xlfn.IFS([1]original_ver!I198="โสด",1,[1]original_ver!I198="สมรส/อยู่ด้วยกัน",2,[1]original_ver!I198="หย่าร้าง/แยกกันอยู่",3,[1]original_ver!I198="หม้าย",4,[1]original_ver!I198="","")</f>
        <v>2</v>
      </c>
      <c r="I188" s="15">
        <v>4</v>
      </c>
      <c r="J188" s="15">
        <v>30</v>
      </c>
      <c r="K188" s="17">
        <v>1</v>
      </c>
      <c r="L188" s="17" cm="1">
        <f t="array" ref="L188">_xlfn.IFS([1]original_ver!M198="กู้ยืม",1,[1]original_ver!M198="ไม่กู้ยืม",0,[1]original_ver!M198="","")</f>
        <v>1</v>
      </c>
      <c r="M188" s="17">
        <f t="shared" si="9"/>
        <v>0</v>
      </c>
      <c r="N188" s="26"/>
      <c r="O188" s="17" cm="1">
        <f t="array" ref="O188">_xlfn.IFS([1]original_ver!O198="ใช่",1,[1]original_ver!O198="ไม่ใช่",0,[1]original_ver!O198="","")</f>
        <v>1</v>
      </c>
      <c r="P188" s="17">
        <v>7</v>
      </c>
      <c r="Q188" s="17">
        <v>1</v>
      </c>
      <c r="R188" s="17">
        <v>70</v>
      </c>
      <c r="S188" s="17">
        <v>13600</v>
      </c>
      <c r="T188" s="17">
        <v>50</v>
      </c>
      <c r="U188" s="22">
        <f t="shared" si="10"/>
        <v>194.28571428571428</v>
      </c>
      <c r="V188" s="48"/>
      <c r="W188" s="48"/>
      <c r="X188" s="48"/>
      <c r="Y188" s="48"/>
      <c r="Z188" s="48"/>
      <c r="AA188" s="17">
        <v>7</v>
      </c>
      <c r="AB188" s="17">
        <v>1</v>
      </c>
      <c r="AC188" s="17">
        <v>70</v>
      </c>
      <c r="AD188" s="17">
        <v>11000</v>
      </c>
      <c r="AE188" s="17">
        <v>50</v>
      </c>
      <c r="AF188" s="27">
        <f t="shared" si="11"/>
        <v>157.14285714285714</v>
      </c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9">
        <v>2.5</v>
      </c>
      <c r="CE188" s="49">
        <v>2</v>
      </c>
      <c r="CF188" s="49">
        <v>2</v>
      </c>
      <c r="CG188" s="49">
        <v>2</v>
      </c>
      <c r="CH188" s="49">
        <v>2</v>
      </c>
      <c r="CI188" s="17">
        <v>2</v>
      </c>
      <c r="CJ188" cm="1">
        <f t="array" ref="CJ188">_xlfn.IFS([1]original_ver!CH198="จากการเข้าร่วมกิจกรรมอบรม ที่จัดโดยโครงการเกษตรกรปราดเปรื่อง (Smart Farmer)",1,[1]original_ver!CH198="จากการเข้าร่วมกิจกรรมอบรม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ๆ",3,[1]original_ver!CH198="จากการเรียนรู้ผ่านประสบการณ์ของผู้อื่น ได้แก่ เพื่อนบ้าน พี่น้อง เพื่อน และญาติ เป็นต้น",4,[1]original_ver!CH198="ไม่ได้เข้าร่วมกิจกรรมอบรมหรือเรียนรู้ใด ๆ (ข้ามไปข้อ 33)",5)</f>
        <v>5</v>
      </c>
      <c r="CK188" s="15" t="str" cm="1">
        <f t="array" ref="CK188">_xlfn.IFS([1]original_ver!CJ198="ความรู้ทางการเกษตรและการใช้เทคโนโลยีสำหรับการผลิตในฟาร์ม",1,[1]original_ver!CJ198="การวางแผนและจัดการฟาร์ม เช่น การเก็บเกี่ยว การเงิน และการวางแผนทางการตลาด",2,[1]original_ver!CJ198="การเป็นผู้ประกอบการทางการเกษตร",3,[1]original_ver!CJ198="การเพิ่มมูลค่าผลผลิต และการแปรรูปผลผลิต (รวมถึงการพัฒนาคุณภาพผลผลิต)",4,[1]original_ver!CJ198="","")</f>
        <v/>
      </c>
      <c r="CL188" s="48"/>
      <c r="CM188" s="48"/>
      <c r="CN188" s="15" t="str" cm="1">
        <f t="array" ref="CN188">_xlfn.IFS([1]original_ver!CN198="ความรู้ทางการเกษตรและการใช้เทคโนโลยีสำหรับการผลิตในฟาร์ม",1,[1]original_ver!CN198="การวางแผนและจัดการฟาร์ม เช่น การเก็บเกี่ยว การเงิน และการวางแผนทางการตลาด",2,[1]original_ver!CN198="การเป็นผู้ประกอบการทางการเกษตร",3,[1]original_ver!CN198="การเพิ่มมูลค่าผลผลิต และการแปรรูปผลผลิต (รวมถึงการพัฒนาคุณภาพผลผลิต)",4,[1]original_ver!CN198="","")</f>
        <v/>
      </c>
      <c r="CO188" s="48"/>
      <c r="CP188" s="48"/>
      <c r="CQ188" s="15" t="str" cm="1">
        <f t="array" ref="CQ188">_xlfn.IFS([1]original_ver!CR198="ประยุกต์",1,[1]original_ver!CR198="ไม่ประยุกต์",0,[1]original_ver!CR198="","")</f>
        <v/>
      </c>
      <c r="CR188" s="15" t="str" cm="1">
        <f t="array" ref="CR188">_xlfn.IFS([1]original_ver!CS198="ประยุกต์",1,[1]original_ver!CS198="ไม่ประยุกต์",0,[1]original_ver!CS198="","")</f>
        <v/>
      </c>
      <c r="CS188" s="48"/>
      <c r="CT188" s="15" t="str" cm="1">
        <f t="array" ref="CT188">_xlfn.IFS([1]original_ver!CV198="ประยุกต์",1,[1]original_ver!CV198="ไม่ประยุกต์",0,[1]original_ver!CV198="","")</f>
        <v/>
      </c>
      <c r="CU188" s="48"/>
      <c r="CV188" s="15" t="str" cm="1">
        <f t="array" ref="CV188">_xlfn.IFS([1]original_ver!CY198="ประยุกต์",1,[1]original_ver!CY198="ไม่ประยุกต์",0,[1]original_ver!CY198="","")</f>
        <v/>
      </c>
      <c r="CW188" s="48"/>
      <c r="CX188" s="15" t="str" cm="1">
        <f t="array" ref="CX188">_xlfn.IFS([1]original_ver!DB198="ประยุกต์",1,[1]original_ver!DB198="ไม่ประยุกต์",0,[1]original_ver!DB198="","")</f>
        <v/>
      </c>
      <c r="CY188" s="48"/>
      <c r="CZ188" s="48"/>
      <c r="DA188" s="48"/>
      <c r="DB188" s="48"/>
      <c r="DC188" s="48"/>
      <c r="DD188" s="48"/>
      <c r="DE188" s="48"/>
      <c r="DF188" s="17">
        <v>1</v>
      </c>
      <c r="DG188" s="17">
        <v>3</v>
      </c>
      <c r="DH188" s="48"/>
      <c r="DI188" s="48"/>
      <c r="DJ188" s="17">
        <v>2</v>
      </c>
      <c r="DK188" s="17">
        <v>3</v>
      </c>
      <c r="DL188" s="17">
        <v>3</v>
      </c>
      <c r="DM188" s="17">
        <v>3</v>
      </c>
      <c r="DN188" s="17" t="s">
        <v>757</v>
      </c>
      <c r="DO188" s="17">
        <v>1</v>
      </c>
      <c r="DP188" s="17">
        <v>3</v>
      </c>
      <c r="DQ188" s="48"/>
      <c r="DR188" s="52">
        <v>4.5999999999999996</v>
      </c>
      <c r="DS188" s="52">
        <v>4.333333333333333</v>
      </c>
      <c r="DT188" s="48">
        <v>5</v>
      </c>
      <c r="DU188" s="52">
        <v>4.5999999999999996</v>
      </c>
      <c r="DV188" s="52">
        <v>4.666666666666667</v>
      </c>
      <c r="DW188" s="52">
        <v>3</v>
      </c>
      <c r="DX188" s="25">
        <v>4.5999999999999996</v>
      </c>
      <c r="DY188" s="25">
        <v>4.333333333333333</v>
      </c>
      <c r="DZ188" s="25">
        <v>5</v>
      </c>
      <c r="EA188" s="25">
        <v>4.5999999999999996</v>
      </c>
      <c r="EB188" s="25">
        <v>4.666666666666667</v>
      </c>
      <c r="EC188">
        <v>3</v>
      </c>
    </row>
    <row r="189" spans="1:133" hidden="1" x14ac:dyDescent="0.2">
      <c r="A189" s="15">
        <v>578</v>
      </c>
      <c r="B189" s="50" t="s">
        <v>758</v>
      </c>
      <c r="C189" cm="1">
        <f t="array" ref="C189">_xlfn.IFS([1]original_ver!D199="Participant",1,[1]original_ver!D199="Non-Participant",0,[1]original_ver!D199="","")</f>
        <v>1</v>
      </c>
      <c r="D189" s="15">
        <v>2</v>
      </c>
      <c r="E189" s="17" cm="1">
        <f t="array" ref="E189">_xlfn.IFS([1]original_ver!F199="ชาย",1,[1]original_ver!F199="หญิง",0,[1]original_ver!F199="","")</f>
        <v>1</v>
      </c>
      <c r="F189" s="15">
        <v>54</v>
      </c>
      <c r="G189" s="17" cm="1">
        <f t="array" ref="G189">_xlfn.IFS([1]original_ver!H199="ไม่มีการศึกษา",0,[1]original_ver!H199="ประถมศึกษา",1,[1]original_ver!H199="มัธยมศึกษาตอนต้น",2,[1]original_ver!H199="มัธยมศึกษาตอนปลาย",3,[1]original_ver!H199="อนุปริญญา (ปวช., ปวส., ฝึกหัดครู)",4,[1]original_ver!H199="ปริญญาตรี",5,[1]original_ver!H199="สูงกว่าปริญญาตรี",6,[1]original_ver!H199="","")</f>
        <v>1</v>
      </c>
      <c r="H189" s="17" cm="1">
        <f t="array" ref="H189">_xlfn.IFS([1]original_ver!I199="โสด",1,[1]original_ver!I199="สมรส/อยู่ด้วยกัน",2,[1]original_ver!I199="หย่าร้าง/แยกกันอยู่",3,[1]original_ver!I199="หม้าย",4,[1]original_ver!I199="","")</f>
        <v>2</v>
      </c>
      <c r="I189" s="15">
        <v>4</v>
      </c>
      <c r="J189" s="15">
        <v>20</v>
      </c>
      <c r="K189" s="17" cm="1">
        <f t="array" ref="K189">_xlfn.IFS([1]original_ver!L199="ใช่",1,[1]original_ver!L199="ไม่ใช่",0,[1]original_ver!L199="","")</f>
        <v>0</v>
      </c>
      <c r="L189" s="17" cm="1">
        <f t="array" ref="L189">_xlfn.IFS([1]original_ver!M199="กู้ยืม",1,[1]original_ver!M199="ไม่กู้ยืม",0,[1]original_ver!M199="","")</f>
        <v>0</v>
      </c>
      <c r="M189" s="17">
        <f t="shared" si="9"/>
        <v>1</v>
      </c>
      <c r="N189" s="23">
        <v>480000</v>
      </c>
      <c r="O189" s="17" cm="1">
        <f t="array" ref="O189">_xlfn.IFS([1]original_ver!O199="ใช่",1,[1]original_ver!O199="ไม่ใช่",0,[1]original_ver!O199="","")</f>
        <v>1</v>
      </c>
      <c r="P189" s="17">
        <v>8</v>
      </c>
      <c r="Q189" s="17">
        <v>12</v>
      </c>
      <c r="R189" s="17">
        <v>73</v>
      </c>
      <c r="S189" s="17">
        <v>13950</v>
      </c>
      <c r="T189" s="17">
        <v>6.5</v>
      </c>
      <c r="U189" s="22">
        <f t="shared" si="10"/>
        <v>191.0958904109589</v>
      </c>
      <c r="V189" s="48"/>
      <c r="W189" s="48"/>
      <c r="X189" s="48"/>
      <c r="Y189" s="48"/>
      <c r="Z189" s="48"/>
      <c r="AA189" s="17">
        <v>8</v>
      </c>
      <c r="AB189" s="17">
        <v>12</v>
      </c>
      <c r="AC189" s="17">
        <v>73</v>
      </c>
      <c r="AD189" s="17">
        <v>12000</v>
      </c>
      <c r="AE189" s="17">
        <v>6.5</v>
      </c>
      <c r="AF189" s="27">
        <f t="shared" si="11"/>
        <v>164.38356164383561</v>
      </c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9">
        <v>1.5</v>
      </c>
      <c r="CE189" s="49">
        <v>1</v>
      </c>
      <c r="CF189" s="49">
        <v>1</v>
      </c>
      <c r="CG189" s="49">
        <v>1</v>
      </c>
      <c r="CH189" s="49">
        <v>1</v>
      </c>
      <c r="CI189" s="17">
        <v>3</v>
      </c>
      <c r="CJ189" cm="1">
        <f t="array" ref="CJ189">_xlfn.IFS([1]original_ver!CH199="จากการเข้าร่วมกิจกรรมอบรม ที่จัดโดยโครงการเกษตรกรปราดเปรื่อง (Smart Farmer)",1,[1]original_ver!CH199="จากการเข้าร่วมกิจกรรมอบรม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ๆ",3,[1]original_ver!CH199="จากการเรียนรู้ผ่านประสบการณ์ของผู้อื่น ได้แก่ เพื่อนบ้าน พี่น้อง เพื่อน และญาติ เป็นต้น",4,[1]original_ver!CH199="ไม่ได้เข้าร่วมกิจกรรมอบรมหรือเรียนรู้ใด ๆ (ข้ามไปข้อ 33)",5)</f>
        <v>5</v>
      </c>
      <c r="CK189" s="15" t="str" cm="1">
        <f t="array" ref="CK189">_xlfn.IFS([1]original_ver!CJ199="ความรู้ทางการเกษตรและการใช้เทคโนโลยีสำหรับการผลิตในฟาร์ม",1,[1]original_ver!CJ199="การวางแผนและจัดการฟาร์ม เช่น การเก็บเกี่ยว การเงิน และการวางแผนทางการตลาด",2,[1]original_ver!CJ199="การเป็นผู้ประกอบการทางการเกษตร",3,[1]original_ver!CJ199="การเพิ่มมูลค่าผลผลิต และการแปรรูปผลผลิต (รวมถึงการพัฒนาคุณภาพผลผลิต)",4,[1]original_ver!CJ199="","")</f>
        <v/>
      </c>
      <c r="CL189" s="48"/>
      <c r="CM189" s="48"/>
      <c r="CN189" s="15" t="str" cm="1">
        <f t="array" ref="CN189">_xlfn.IFS([1]original_ver!CN199="ความรู้ทางการเกษตรและการใช้เทคโนโลยีสำหรับการผลิตในฟาร์ม",1,[1]original_ver!CN199="การวางแผนและจัดการฟาร์ม เช่น การเก็บเกี่ยว การเงิน และการวางแผนทางการตลาด",2,[1]original_ver!CN199="การเป็นผู้ประกอบการทางการเกษตร",3,[1]original_ver!CN199="การเพิ่มมูลค่าผลผลิต และการแปรรูปผลผลิต (รวมถึงการพัฒนาคุณภาพผลผลิต)",4,[1]original_ver!CN199="","")</f>
        <v/>
      </c>
      <c r="CO189" s="48"/>
      <c r="CP189" s="48"/>
      <c r="CQ189" s="15" t="str" cm="1">
        <f t="array" ref="CQ189">_xlfn.IFS([1]original_ver!CR199="ประยุกต์",1,[1]original_ver!CR199="ไม่ประยุกต์",0,[1]original_ver!CR199="","")</f>
        <v/>
      </c>
      <c r="CR189" s="15" t="str" cm="1">
        <f t="array" ref="CR189">_xlfn.IFS([1]original_ver!CS199="ประยุกต์",1,[1]original_ver!CS199="ไม่ประยุกต์",0,[1]original_ver!CS199="","")</f>
        <v/>
      </c>
      <c r="CS189" s="48"/>
      <c r="CT189" s="15" t="str" cm="1">
        <f t="array" ref="CT189">_xlfn.IFS([1]original_ver!CV199="ประยุกต์",1,[1]original_ver!CV199="ไม่ประยุกต์",0,[1]original_ver!CV199="","")</f>
        <v/>
      </c>
      <c r="CU189" s="48"/>
      <c r="CV189" s="15" t="str" cm="1">
        <f t="array" ref="CV189">_xlfn.IFS([1]original_ver!CY199="ประยุกต์",1,[1]original_ver!CY199="ไม่ประยุกต์",0,[1]original_ver!CY199="","")</f>
        <v/>
      </c>
      <c r="CW189" s="48"/>
      <c r="CX189" s="15" t="str" cm="1">
        <f t="array" ref="CX189">_xlfn.IFS([1]original_ver!DB199="ประยุกต์",1,[1]original_ver!DB199="ไม่ประยุกต์",0,[1]original_ver!DB199="","")</f>
        <v/>
      </c>
      <c r="CY189" s="48"/>
      <c r="CZ189" s="48"/>
      <c r="DA189" s="48"/>
      <c r="DB189" s="48"/>
      <c r="DC189" s="48"/>
      <c r="DD189" s="48"/>
      <c r="DE189" s="48"/>
      <c r="DF189" s="17">
        <v>2</v>
      </c>
      <c r="DG189" s="17">
        <v>1</v>
      </c>
      <c r="DH189" s="17">
        <v>1</v>
      </c>
      <c r="DI189" s="17">
        <v>1</v>
      </c>
      <c r="DJ189" s="17">
        <v>3</v>
      </c>
      <c r="DK189" s="17">
        <v>1</v>
      </c>
      <c r="DL189" s="48"/>
      <c r="DM189" s="48"/>
      <c r="DN189" s="17" t="s">
        <v>759</v>
      </c>
      <c r="DO189" s="17">
        <v>1</v>
      </c>
      <c r="DP189" s="17">
        <v>1</v>
      </c>
      <c r="DQ189" s="48"/>
      <c r="DR189" s="52">
        <v>3.6</v>
      </c>
      <c r="DS189" s="52">
        <v>4</v>
      </c>
      <c r="DT189" s="48">
        <v>3.75</v>
      </c>
      <c r="DU189" s="52">
        <v>3.4</v>
      </c>
      <c r="DV189" s="52">
        <v>3.6666666666666665</v>
      </c>
      <c r="DW189" s="52">
        <v>4</v>
      </c>
      <c r="DX189" s="25">
        <v>3.6</v>
      </c>
      <c r="DY189" s="25">
        <v>4</v>
      </c>
      <c r="DZ189" s="25">
        <v>3.75</v>
      </c>
      <c r="EA189" s="25">
        <v>3.4</v>
      </c>
      <c r="EB189" s="25">
        <v>3.6666666666666665</v>
      </c>
      <c r="EC189">
        <v>4</v>
      </c>
    </row>
    <row r="190" spans="1:133" x14ac:dyDescent="0.2">
      <c r="A190" s="15">
        <v>702</v>
      </c>
      <c r="B190" s="47" t="s">
        <v>760</v>
      </c>
      <c r="C190" cm="1">
        <f t="array" ref="C190">_xlfn.IFS([1]original_ver!D200="Participant",1,[1]original_ver!D200="Non-Participant",0,[1]original_ver!D200="","")</f>
        <v>1</v>
      </c>
      <c r="D190" s="15">
        <v>1</v>
      </c>
      <c r="E190" s="17" cm="1">
        <f t="array" ref="E190">_xlfn.IFS([1]original_ver!F200="ชาย",1,[1]original_ver!F200="หญิง",0,[1]original_ver!F200="","")</f>
        <v>0</v>
      </c>
      <c r="F190" s="15">
        <v>54</v>
      </c>
      <c r="G190" s="17" cm="1">
        <f t="array" ref="G190">_xlfn.IFS([1]original_ver!H200="ไม่มีการศึกษา",0,[1]original_ver!H200="ประถมศึกษา",1,[1]original_ver!H200="มัธยมศึกษาตอนต้น",2,[1]original_ver!H200="มัธยมศึกษาตอนปลาย",3,[1]original_ver!H200="อนุปริญญา (ปวช., ปวส., ฝึกหัดครู)",4,[1]original_ver!H200="ปริญญาตรี",5,[1]original_ver!H200="สูงกว่าปริญญาตรี",6,[1]original_ver!H200="","")</f>
        <v>1</v>
      </c>
      <c r="H190" s="17" cm="1">
        <f t="array" ref="H190">_xlfn.IFS([1]original_ver!I200="โสด",1,[1]original_ver!I200="สมรส/อยู่ด้วยกัน",2,[1]original_ver!I200="หย่าร้าง/แยกกันอยู่",3,[1]original_ver!I200="หม้าย",4,[1]original_ver!I200="","")</f>
        <v>2</v>
      </c>
      <c r="I190" s="15">
        <v>4</v>
      </c>
      <c r="J190" s="15">
        <v>40</v>
      </c>
      <c r="K190" s="17" cm="1">
        <f t="array" ref="K190">_xlfn.IFS([1]original_ver!L200="ใช่",1,[1]original_ver!L200="ไม่ใช่",0,[1]original_ver!L200="","")</f>
        <v>1</v>
      </c>
      <c r="L190" s="17" cm="1">
        <f t="array" ref="L190">_xlfn.IFS([1]original_ver!M200="กู้ยืม",1,[1]original_ver!M200="ไม่กู้ยืม",0,[1]original_ver!M200="","")</f>
        <v>1</v>
      </c>
      <c r="M190" s="17">
        <f t="shared" si="9"/>
        <v>1</v>
      </c>
      <c r="N190" s="54">
        <v>84000</v>
      </c>
      <c r="O190" s="17" cm="1">
        <f t="array" ref="O190">_xlfn.IFS([1]original_ver!O200="ใช่",1,[1]original_ver!O200="ไม่ใช่",0,[1]original_ver!O200="","")</f>
        <v>1</v>
      </c>
      <c r="P190" s="17">
        <v>1</v>
      </c>
      <c r="Q190" s="17">
        <v>2</v>
      </c>
      <c r="R190" s="17">
        <v>100</v>
      </c>
      <c r="S190" s="55">
        <v>100000</v>
      </c>
      <c r="T190" s="53">
        <v>11</v>
      </c>
      <c r="U190" s="20">
        <f t="shared" si="10"/>
        <v>1000</v>
      </c>
      <c r="V190" s="17" t="s">
        <v>615</v>
      </c>
      <c r="W190" s="17" t="s">
        <v>615</v>
      </c>
      <c r="X190" s="17" t="s">
        <v>615</v>
      </c>
      <c r="Y190" s="17" t="s">
        <v>615</v>
      </c>
      <c r="Z190" s="17"/>
      <c r="AA190" s="17">
        <v>1</v>
      </c>
      <c r="AB190" s="17">
        <v>2</v>
      </c>
      <c r="AC190" s="17">
        <v>100</v>
      </c>
      <c r="AD190" s="55">
        <v>100000</v>
      </c>
      <c r="AE190" s="18">
        <v>10.5</v>
      </c>
      <c r="AF190" s="27">
        <f t="shared" si="11"/>
        <v>1000</v>
      </c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49">
        <v>1.75</v>
      </c>
      <c r="CE190" s="49">
        <v>1</v>
      </c>
      <c r="CF190" s="49">
        <v>1.3333333333333333</v>
      </c>
      <c r="CG190" s="49">
        <v>2</v>
      </c>
      <c r="CH190" s="49">
        <v>3</v>
      </c>
      <c r="CI190" s="17">
        <v>3</v>
      </c>
      <c r="CJ190" cm="1">
        <f t="array" ref="CJ190">_xlfn.IFS([1]original_ver!CH200="จากการเข้าร่วมกิจกรรมอบรม ที่จัดโดยโครงการเกษตรกรปราดเปรื่อง (Smart Farmer)",1,[1]original_ver!CH200="จากการเข้าร่วมกิจกรรมอบรม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ๆ",3,[1]original_ver!CH200="จากการเรียนรู้ผ่านประสบการณ์ของผู้อื่น ได้แก่ เพื่อนบ้าน พี่น้อง เพื่อน และญาติ เป็นต้น",4,[1]original_ver!CH200="ไม่ได้เข้าร่วมกิจกรรมอบรมหรือเรียนรู้ใด ๆ (ข้ามไปข้อ 33)",5)</f>
        <v>1</v>
      </c>
      <c r="CK190" s="15" cm="1">
        <f t="array" ref="CK190">_xlfn.IFS([1]original_ver!CJ200="ความรู้ทางการเกษตรและการใช้เทคโนโลยีสำหรับการผลิตในฟาร์ม",1,[1]original_ver!CJ200="การวางแผนและจัดการฟาร์ม เช่น การเก็บเกี่ยว การเงิน และการวางแผนทางการตลาด",2,[1]original_ver!CJ200="การเป็นผู้ประกอบการทางการเกษตร",3,[1]original_ver!CJ200="การเพิ่มมูลค่าผลผลิต และการแปรรูปผลผลิต (รวมถึงการพัฒนาคุณภาพผลผลิต)",4,[1]original_ver!CJ200="","")</f>
        <v>1</v>
      </c>
      <c r="CL190" s="17">
        <v>3</v>
      </c>
      <c r="CM190" s="17">
        <v>1</v>
      </c>
      <c r="CN190" s="15" cm="1">
        <f t="array" ref="CN190">_xlfn.IFS([1]original_ver!CN200="ความรู้ทางการเกษตรและการใช้เทคโนโลยีสำหรับการผลิตในฟาร์ม",1,[1]original_ver!CN200="การวางแผนและจัดการฟาร์ม เช่น การเก็บเกี่ยว การเงิน และการวางแผนทางการตลาด",2,[1]original_ver!CN200="การเป็นผู้ประกอบการทางการเกษตร",3,[1]original_ver!CN200="การเพิ่มมูลค่าผลผลิต และการแปรรูปผลผลิต (รวมถึงการพัฒนาคุณภาพผลผลิต)",4,[1]original_ver!CN200="","")</f>
        <v>3</v>
      </c>
      <c r="CO190" s="17">
        <v>1</v>
      </c>
      <c r="CP190" s="17">
        <v>1</v>
      </c>
      <c r="CQ190" s="15" cm="1">
        <f t="array" ref="CQ190">_xlfn.IFS([1]original_ver!CR200="ประยุกต์",1,[1]original_ver!CR200="ไม่ประยุกต์",0,[1]original_ver!CR200="","")</f>
        <v>1</v>
      </c>
      <c r="CR190" s="15" cm="1">
        <f t="array" ref="CR190">_xlfn.IFS([1]original_ver!CS200="ประยุกต์",1,[1]original_ver!CS200="ไม่ประยุกต์",0,[1]original_ver!CS200="","")</f>
        <v>1</v>
      </c>
      <c r="CS190" s="48"/>
      <c r="CT190" s="15" cm="1">
        <f t="array" ref="CT190">_xlfn.IFS([1]original_ver!CV200="ประยุกต์",1,[1]original_ver!CV200="ไม่ประยุกต์",0,[1]original_ver!CV200="","")</f>
        <v>1</v>
      </c>
      <c r="CU190" s="48"/>
      <c r="CV190" s="15" cm="1">
        <f t="array" ref="CV190">_xlfn.IFS([1]original_ver!CY200="ประยุกต์",1,[1]original_ver!CY200="ไม่ประยุกต์",0,[1]original_ver!CY200="","")</f>
        <v>1</v>
      </c>
      <c r="CW190" s="48"/>
      <c r="CX190" s="15" cm="1">
        <f t="array" ref="CX190">_xlfn.IFS([1]original_ver!DB200="ประยุกต์",1,[1]original_ver!DB200="ไม่ประยุกต์",0,[1]original_ver!DB200="","")</f>
        <v>1</v>
      </c>
      <c r="CY190" s="48"/>
      <c r="CZ190" s="48"/>
      <c r="DA190" s="48"/>
      <c r="DB190" s="48"/>
      <c r="DC190" s="48"/>
      <c r="DD190" s="48"/>
      <c r="DE190" s="48"/>
      <c r="DF190" s="17">
        <v>2</v>
      </c>
      <c r="DG190" s="17">
        <v>2</v>
      </c>
      <c r="DH190" s="17">
        <v>3</v>
      </c>
      <c r="DI190" s="17">
        <v>2</v>
      </c>
      <c r="DJ190" s="48"/>
      <c r="DK190" s="48"/>
      <c r="DL190" s="17">
        <v>1</v>
      </c>
      <c r="DM190" s="17">
        <v>1</v>
      </c>
      <c r="DN190" s="48"/>
      <c r="DO190" s="48"/>
      <c r="DP190" s="48"/>
      <c r="DQ190" s="48"/>
      <c r="DR190" s="49">
        <v>4.2</v>
      </c>
      <c r="DS190" s="49">
        <v>4.666666666666667</v>
      </c>
      <c r="DT190" s="17">
        <v>4.25</v>
      </c>
      <c r="DU190" s="49">
        <v>4.5999999999999996</v>
      </c>
      <c r="DV190" s="49">
        <v>4</v>
      </c>
      <c r="DW190" s="49">
        <v>4.25</v>
      </c>
      <c r="DX190" s="25">
        <v>4.2</v>
      </c>
      <c r="DY190" s="25">
        <v>5</v>
      </c>
      <c r="DZ190" s="25">
        <v>4.5</v>
      </c>
      <c r="EA190" s="25">
        <v>4.5999999999999996</v>
      </c>
      <c r="EB190" s="25">
        <v>4.333333333333333</v>
      </c>
      <c r="EC190">
        <v>4.25</v>
      </c>
    </row>
    <row r="191" spans="1:133" hidden="1" x14ac:dyDescent="0.2">
      <c r="A191" s="15">
        <v>704</v>
      </c>
      <c r="B191" s="47" t="s">
        <v>761</v>
      </c>
      <c r="C191" cm="1">
        <f t="array" ref="C191">_xlfn.IFS([1]original_ver!D202="Participant",1,[1]original_ver!D202="Non-Participant",0,[1]original_ver!D202="","")</f>
        <v>0</v>
      </c>
      <c r="D191" s="15">
        <v>1</v>
      </c>
      <c r="E191" s="17" cm="1">
        <f t="array" ref="E191">_xlfn.IFS([1]original_ver!F202="ชาย",1,[1]original_ver!F202="หญิง",0,[1]original_ver!F202="","")</f>
        <v>1</v>
      </c>
      <c r="F191" s="15">
        <v>53</v>
      </c>
      <c r="G191" s="17" cm="1">
        <f t="array" ref="G191">_xlfn.IFS([1]original_ver!H202="ไม่มีการศึกษา",0,[1]original_ver!H202="ประถมศึกษา",1,[1]original_ver!H202="มัธยมศึกษาตอนต้น",2,[1]original_ver!H202="มัธยมศึกษาตอนปลาย",3,[1]original_ver!H202="อนุปริญญา (ปวช., ปวส., ฝึกหัดครู)",4,[1]original_ver!H202="ปริญญาตรี",5,[1]original_ver!H202="สูงกว่าปริญญาตรี",6,[1]original_ver!H202="","")</f>
        <v>1</v>
      </c>
      <c r="H191" s="17" cm="1">
        <f t="array" ref="H191">_xlfn.IFS([1]original_ver!I202="โสด",1,[1]original_ver!I202="สมรส/อยู่ด้วยกัน",2,[1]original_ver!I202="หย่าร้าง/แยกกันอยู่",3,[1]original_ver!I202="หม้าย",4,[1]original_ver!I202="","")</f>
        <v>1</v>
      </c>
      <c r="I191" s="15">
        <v>3</v>
      </c>
      <c r="J191" s="15">
        <v>40</v>
      </c>
      <c r="K191" s="17" cm="1">
        <f t="array" ref="K191">_xlfn.IFS([1]original_ver!L202="ใช่",1,[1]original_ver!L202="ไม่ใช่",0,[1]original_ver!L202="","")</f>
        <v>1</v>
      </c>
      <c r="L191" s="17" cm="1">
        <f t="array" ref="L191">_xlfn.IFS([1]original_ver!M202="กู้ยืม",1,[1]original_ver!M202="ไม่กู้ยืม",0,[1]original_ver!M202="","")</f>
        <v>1</v>
      </c>
      <c r="M191" s="17">
        <f t="shared" si="9"/>
        <v>0</v>
      </c>
      <c r="N191" s="51">
        <v>0</v>
      </c>
      <c r="O191" s="17" cm="1">
        <f t="array" ref="O191">_xlfn.IFS([1]original_ver!O202="ใช่",1,[1]original_ver!O202="ไม่ใช่",0,[1]original_ver!O202="","")</f>
        <v>1</v>
      </c>
      <c r="P191" s="17">
        <v>1</v>
      </c>
      <c r="Q191" s="17">
        <v>2</v>
      </c>
      <c r="R191" s="17">
        <v>30</v>
      </c>
      <c r="S191" s="55">
        <v>30000</v>
      </c>
      <c r="T191" s="53">
        <v>10.5</v>
      </c>
      <c r="U191" s="20">
        <f t="shared" si="10"/>
        <v>1000</v>
      </c>
      <c r="V191" s="17" t="s">
        <v>762</v>
      </c>
      <c r="W191" s="17" t="s">
        <v>762</v>
      </c>
      <c r="X191" s="17" t="s">
        <v>762</v>
      </c>
      <c r="Y191" s="17" t="s">
        <v>762</v>
      </c>
      <c r="Z191" s="17"/>
      <c r="AA191" s="17">
        <v>1</v>
      </c>
      <c r="AB191" s="17">
        <v>2</v>
      </c>
      <c r="AC191" s="17">
        <v>30</v>
      </c>
      <c r="AD191" s="55">
        <v>30000</v>
      </c>
      <c r="AE191" s="18">
        <v>8</v>
      </c>
      <c r="AF191" s="27">
        <f t="shared" si="11"/>
        <v>1000</v>
      </c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49">
        <v>1.5</v>
      </c>
      <c r="CE191" s="49">
        <v>1.6666666666666667</v>
      </c>
      <c r="CF191" s="49">
        <v>2.3333333333333335</v>
      </c>
      <c r="CG191" s="49">
        <v>4</v>
      </c>
      <c r="CH191" s="49">
        <v>3</v>
      </c>
      <c r="CI191" s="17">
        <v>3</v>
      </c>
      <c r="CJ191" cm="1">
        <f t="array" ref="CJ191">_xlfn.IFS([1]original_ver!CH202="จากการเข้าร่วมกิจกรรมอบรม ที่จัดโดยโครงการเกษตรกรปราดเปรื่อง (Smart Farmer)",1,[1]original_ver!CH202="จากการเข้าร่วมกิจกรรมอบรม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ๆ",3,[1]original_ver!CH202="จากการเรียนรู้ผ่านประสบการณ์ของผู้อื่น ได้แก่ เพื่อนบ้าน พี่น้อง เพื่อน และญาติ เป็นต้น",4,[1]original_ver!CH202="ไม่ได้เข้าร่วมกิจกรรมอบรมหรือเรียนรู้ใด ๆ (ข้ามไปข้อ 33)",5)</f>
        <v>5</v>
      </c>
      <c r="CK191" s="15" t="str" cm="1">
        <f t="array" ref="CK191">_xlfn.IFS([1]original_ver!CJ202="ความรู้ทางการเกษตรและการใช้เทคโนโลยีสำหรับการผลิตในฟาร์ม",1,[1]original_ver!CJ202="การวางแผนและจัดการฟาร์ม เช่น การเก็บเกี่ยว การเงิน และการวางแผนทางการตลาด",2,[1]original_ver!CJ202="การเป็นผู้ประกอบการทางการเกษตร",3,[1]original_ver!CJ202="การเพิ่มมูลค่าผลผลิต และการแปรรูปผลผลิต (รวมถึงการพัฒนาคุณภาพผลผลิต)",4,[1]original_ver!CJ202="","")</f>
        <v/>
      </c>
      <c r="CL191" s="48"/>
      <c r="CM191" s="48"/>
      <c r="CN191" s="15" t="str" cm="1">
        <f t="array" ref="CN191">_xlfn.IFS([1]original_ver!CN202="ความรู้ทางการเกษตรและการใช้เทคโนโลยีสำหรับการผลิตในฟาร์ม",1,[1]original_ver!CN202="การวางแผนและจัดการฟาร์ม เช่น การเก็บเกี่ยว การเงิน และการวางแผนทางการตลาด",2,[1]original_ver!CN202="การเป็นผู้ประกอบการทางการเกษตร",3,[1]original_ver!CN202="การเพิ่มมูลค่าผลผลิต และการแปรรูปผลผลิต (รวมถึงการพัฒนาคุณภาพผลผลิต)",4,[1]original_ver!CN202="","")</f>
        <v/>
      </c>
      <c r="CO191" s="48"/>
      <c r="CP191" s="48"/>
      <c r="CQ191" s="15" t="str" cm="1">
        <f t="array" ref="CQ191">_xlfn.IFS([1]original_ver!CR202="ประยุกต์",1,[1]original_ver!CR202="ไม่ประยุกต์",0,[1]original_ver!CR202="","")</f>
        <v/>
      </c>
      <c r="CR191" s="15" t="str" cm="1">
        <f t="array" ref="CR191">_xlfn.IFS([1]original_ver!CS202="ประยุกต์",1,[1]original_ver!CS202="ไม่ประยุกต์",0,[1]original_ver!CS202="","")</f>
        <v/>
      </c>
      <c r="CS191" s="48"/>
      <c r="CT191" s="15" t="str" cm="1">
        <f t="array" ref="CT191">_xlfn.IFS([1]original_ver!CV202="ประยุกต์",1,[1]original_ver!CV202="ไม่ประยุกต์",0,[1]original_ver!CV202="","")</f>
        <v/>
      </c>
      <c r="CU191" s="48"/>
      <c r="CV191" s="15" t="str" cm="1">
        <f t="array" ref="CV191">_xlfn.IFS([1]original_ver!CY202="ประยุกต์",1,[1]original_ver!CY202="ไม่ประยุกต์",0,[1]original_ver!CY202="","")</f>
        <v/>
      </c>
      <c r="CW191" s="48"/>
      <c r="CX191" s="15" t="str" cm="1">
        <f t="array" ref="CX191">_xlfn.IFS([1]original_ver!DB202="ประยุกต์",1,[1]original_ver!DB202="ไม่ประยุกต์",0,[1]original_ver!DB202="","")</f>
        <v/>
      </c>
      <c r="CY191" s="48"/>
      <c r="CZ191" s="48"/>
      <c r="DA191" s="48"/>
      <c r="DB191" s="48"/>
      <c r="DC191" s="48"/>
      <c r="DD191" s="48"/>
      <c r="DE191" s="48"/>
      <c r="DF191" s="17">
        <v>1</v>
      </c>
      <c r="DG191" s="17">
        <v>2</v>
      </c>
      <c r="DH191" s="17">
        <v>2</v>
      </c>
      <c r="DI191" s="17">
        <v>1</v>
      </c>
      <c r="DJ191" s="48"/>
      <c r="DK191" s="48"/>
      <c r="DL191" s="17">
        <v>3</v>
      </c>
      <c r="DM191" s="17">
        <v>1</v>
      </c>
      <c r="DN191" s="17" t="s">
        <v>763</v>
      </c>
      <c r="DO191" s="48"/>
      <c r="DP191" s="48"/>
      <c r="DQ191" s="17" t="s">
        <v>762</v>
      </c>
      <c r="DR191" s="49">
        <v>3.2</v>
      </c>
      <c r="DS191" s="49">
        <v>3.6666666666666665</v>
      </c>
      <c r="DT191" s="17">
        <v>3.5</v>
      </c>
      <c r="DU191" s="49">
        <v>2</v>
      </c>
      <c r="DV191" s="49">
        <v>2.6666666666666665</v>
      </c>
      <c r="DW191" s="49">
        <v>2</v>
      </c>
      <c r="DX191" s="25">
        <v>3.2</v>
      </c>
      <c r="DY191" s="25">
        <v>4</v>
      </c>
      <c r="DZ191" s="25">
        <v>3.5</v>
      </c>
      <c r="EA191" s="25">
        <v>2</v>
      </c>
      <c r="EB191" s="25">
        <v>3</v>
      </c>
      <c r="EC191">
        <v>2</v>
      </c>
    </row>
    <row r="192" spans="1:133" hidden="1" x14ac:dyDescent="0.2">
      <c r="A192" s="15">
        <v>705</v>
      </c>
      <c r="B192" s="60" t="s">
        <v>764</v>
      </c>
      <c r="C192" cm="1">
        <f t="array" ref="C192">_xlfn.IFS([1]original_ver!D203="Participant",1,[1]original_ver!D203="Non-Participant",0,[1]original_ver!D203="","")</f>
        <v>0</v>
      </c>
      <c r="D192" s="15">
        <v>1</v>
      </c>
      <c r="E192" s="17" cm="1">
        <f t="array" ref="E192">_xlfn.IFS([1]original_ver!F203="ชาย",1,[1]original_ver!F203="หญิง",0,[1]original_ver!F203="","")</f>
        <v>0</v>
      </c>
      <c r="F192" s="15">
        <v>50</v>
      </c>
      <c r="G192" s="17" cm="1">
        <f t="array" ref="G192">_xlfn.IFS([1]original_ver!H203="ไม่มีการศึกษา",0,[1]original_ver!H203="ประถมศึกษา",1,[1]original_ver!H203="มัธยมศึกษาตอนต้น",2,[1]original_ver!H203="มัธยมศึกษาตอนปลาย",3,[1]original_ver!H203="อนุปริญญา (ปวช., ปวส., ฝึกหัดครู)",4,[1]original_ver!H203="ปริญญาตรี",5,[1]original_ver!H203="สูงกว่าปริญญาตรี",6,[1]original_ver!H203="","")</f>
        <v>1</v>
      </c>
      <c r="H192" s="17" cm="1">
        <f t="array" ref="H192">_xlfn.IFS([1]original_ver!I203="โสด",1,[1]original_ver!I203="สมรส/อยู่ด้วยกัน",2,[1]original_ver!I203="หย่าร้าง/แยกกันอยู่",3,[1]original_ver!I203="หม้าย",4,[1]original_ver!I203="","")</f>
        <v>2</v>
      </c>
      <c r="I192" s="15">
        <v>8</v>
      </c>
      <c r="J192" s="15">
        <v>20</v>
      </c>
      <c r="K192" s="17" cm="1">
        <f t="array" ref="K192">_xlfn.IFS([1]original_ver!L203="ใช่",1,[1]original_ver!L203="ไม่ใช่",0,[1]original_ver!L203="","")</f>
        <v>0</v>
      </c>
      <c r="L192" s="17" cm="1">
        <f t="array" ref="L192">_xlfn.IFS([1]original_ver!M203="กู้ยืม",1,[1]original_ver!M203="ไม่กู้ยืม",0,[1]original_ver!M203="","")</f>
        <v>1</v>
      </c>
      <c r="M192" s="17">
        <f t="shared" si="9"/>
        <v>1</v>
      </c>
      <c r="N192" s="54">
        <v>150000</v>
      </c>
      <c r="O192" s="17" cm="1">
        <f t="array" ref="O192">_xlfn.IFS([1]original_ver!O203="ใช่",1,[1]original_ver!O203="ไม่ใช่",0,[1]original_ver!O203="","")</f>
        <v>1</v>
      </c>
      <c r="P192" s="17">
        <v>1</v>
      </c>
      <c r="Q192" s="17">
        <v>2</v>
      </c>
      <c r="R192" s="17">
        <v>18</v>
      </c>
      <c r="S192" s="55">
        <v>18000</v>
      </c>
      <c r="T192" s="53">
        <v>10.5</v>
      </c>
      <c r="U192" s="20">
        <f t="shared" si="10"/>
        <v>1000</v>
      </c>
      <c r="V192" s="17" t="s">
        <v>762</v>
      </c>
      <c r="W192" s="17" t="s">
        <v>762</v>
      </c>
      <c r="X192" s="17" t="s">
        <v>762</v>
      </c>
      <c r="Y192" s="17" t="s">
        <v>762</v>
      </c>
      <c r="Z192" s="17"/>
      <c r="AA192" s="17">
        <v>1</v>
      </c>
      <c r="AB192" s="17">
        <v>2</v>
      </c>
      <c r="AC192" s="17">
        <v>18</v>
      </c>
      <c r="AD192" s="55">
        <v>18000</v>
      </c>
      <c r="AE192" s="18">
        <v>7.5</v>
      </c>
      <c r="AF192" s="27">
        <f t="shared" si="11"/>
        <v>1000</v>
      </c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49">
        <v>1.75</v>
      </c>
      <c r="CE192" s="49">
        <v>1.6666666666666667</v>
      </c>
      <c r="CF192" s="49">
        <v>2</v>
      </c>
      <c r="CG192" s="49">
        <v>3</v>
      </c>
      <c r="CH192" s="49">
        <v>2.5</v>
      </c>
      <c r="CI192" s="17">
        <v>3</v>
      </c>
      <c r="CJ192" cm="1">
        <f t="array" ref="CJ192">_xlfn.IFS([1]original_ver!CH203="จากการเข้าร่วมกิจกรรมอบรม ที่จัดโดยโครงการเกษตรกรปราดเปรื่อง (Smart Farmer)",1,[1]original_ver!CH203="จากการเข้าร่วมกิจกรรมอบรม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ๆ",3,[1]original_ver!CH203="จากการเรียนรู้ผ่านประสบการณ์ของผู้อื่น ได้แก่ เพื่อนบ้าน พี่น้อง เพื่อน และญาติ เป็นต้น",4,[1]original_ver!CH203="ไม่ได้เข้าร่วมกิจกรรมอบรมหรือเรียนรู้ใด ๆ (ข้ามไปข้อ 33)",5)</f>
        <v>2</v>
      </c>
      <c r="CK192" s="15" cm="1">
        <f t="array" ref="CK192">_xlfn.IFS([1]original_ver!CJ203="ความรู้ทางการเกษตรและการใช้เทคโนโลยีสำหรับการผลิตในฟาร์ม",1,[1]original_ver!CJ203="การวางแผนและจัดการฟาร์ม เช่น การเก็บเกี่ยว การเงิน และการวางแผนทางการตลาด",2,[1]original_ver!CJ203="การเป็นผู้ประกอบการทางการเกษตร",3,[1]original_ver!CJ203="การเพิ่มมูลค่าผลผลิต และการแปรรูปผลผลิต (รวมถึงการพัฒนาคุณภาพผลผลิต)",4,[1]original_ver!CJ203="","")</f>
        <v>1</v>
      </c>
      <c r="CL192" s="17">
        <v>3</v>
      </c>
      <c r="CM192" s="17">
        <v>1</v>
      </c>
      <c r="CN192" s="15" cm="1">
        <f t="array" ref="CN192">_xlfn.IFS([1]original_ver!CN203="ความรู้ทางการเกษตรและการใช้เทคโนโลยีสำหรับการผลิตในฟาร์ม",1,[1]original_ver!CN203="การวางแผนและจัดการฟาร์ม เช่น การเก็บเกี่ยว การเงิน และการวางแผนทางการตลาด",2,[1]original_ver!CN203="การเป็นผู้ประกอบการทางการเกษตร",3,[1]original_ver!CN203="การเพิ่มมูลค่าผลผลิต และการแปรรูปผลผลิต (รวมถึงการพัฒนาคุณภาพผลผลิต)",4,[1]original_ver!CN203="","")</f>
        <v>2</v>
      </c>
      <c r="CO192" s="17">
        <v>1</v>
      </c>
      <c r="CP192" s="17">
        <v>1</v>
      </c>
      <c r="CQ192" s="15" cm="1">
        <f t="array" ref="CQ192">_xlfn.IFS([1]original_ver!CR203="ประยุกต์",1,[1]original_ver!CR203="ไม่ประยุกต์",0,[1]original_ver!CR203="","")</f>
        <v>0</v>
      </c>
      <c r="CR192" s="15" t="str" cm="1">
        <f t="array" ref="CR192">_xlfn.IFS([1]original_ver!CS203="ประยุกต์",1,[1]original_ver!CS203="ไม่ประยุกต์",0,[1]original_ver!CS203="","")</f>
        <v/>
      </c>
      <c r="CS192" s="48"/>
      <c r="CT192" s="15" t="str" cm="1">
        <f t="array" ref="CT192">_xlfn.IFS([1]original_ver!CV203="ประยุกต์",1,[1]original_ver!CV203="ไม่ประยุกต์",0,[1]original_ver!CV203="","")</f>
        <v/>
      </c>
      <c r="CU192" s="48"/>
      <c r="CV192" s="15" t="str" cm="1">
        <f t="array" ref="CV192">_xlfn.IFS([1]original_ver!CY203="ประยุกต์",1,[1]original_ver!CY203="ไม่ประยุกต์",0,[1]original_ver!CY203="","")</f>
        <v/>
      </c>
      <c r="CW192" s="48"/>
      <c r="CX192" s="15" t="str" cm="1">
        <f t="array" ref="CX192">_xlfn.IFS([1]original_ver!DB203="ประยุกต์",1,[1]original_ver!DB203="ไม่ประยุกต์",0,[1]original_ver!DB203="","")</f>
        <v/>
      </c>
      <c r="CY192" s="48"/>
      <c r="CZ192" s="17">
        <v>0</v>
      </c>
      <c r="DA192" s="17">
        <v>0</v>
      </c>
      <c r="DB192" s="17">
        <v>1</v>
      </c>
      <c r="DC192" s="17">
        <v>0</v>
      </c>
      <c r="DD192" s="17">
        <v>0</v>
      </c>
      <c r="DE192" s="17">
        <v>0</v>
      </c>
      <c r="DF192" s="17">
        <v>1</v>
      </c>
      <c r="DG192" s="17">
        <v>2</v>
      </c>
      <c r="DH192" s="17">
        <v>3</v>
      </c>
      <c r="DI192" s="17">
        <v>1</v>
      </c>
      <c r="DJ192" s="48"/>
      <c r="DK192" s="48"/>
      <c r="DL192" s="17">
        <v>2</v>
      </c>
      <c r="DM192" s="17">
        <v>2</v>
      </c>
      <c r="DN192" s="48"/>
      <c r="DO192" s="48"/>
      <c r="DP192" s="48"/>
      <c r="DQ192" s="17"/>
      <c r="DR192" s="49">
        <v>3.6</v>
      </c>
      <c r="DS192" s="49">
        <v>3.6666666666666665</v>
      </c>
      <c r="DT192" s="17">
        <v>3.5</v>
      </c>
      <c r="DU192" s="49">
        <v>3.4</v>
      </c>
      <c r="DV192" s="49">
        <v>2.6666666666666665</v>
      </c>
      <c r="DW192" s="49">
        <v>2.25</v>
      </c>
      <c r="DX192" s="25">
        <v>3.6</v>
      </c>
      <c r="DY192" s="25">
        <v>4.333333333333333</v>
      </c>
      <c r="DZ192" s="25">
        <v>3.75</v>
      </c>
      <c r="EA192" s="25">
        <v>3.4</v>
      </c>
      <c r="EB192" s="25">
        <v>3</v>
      </c>
      <c r="EC192">
        <v>2.25</v>
      </c>
    </row>
    <row r="193" spans="1:133" hidden="1" x14ac:dyDescent="0.2">
      <c r="A193" s="15">
        <v>706</v>
      </c>
      <c r="B193" s="61" t="s">
        <v>765</v>
      </c>
      <c r="C193" cm="1">
        <f t="array" ref="C193">_xlfn.IFS([1]original_ver!D204="Participant",1,[1]original_ver!D204="Non-Participant",0,[1]original_ver!D204="","")</f>
        <v>0</v>
      </c>
      <c r="D193" s="15">
        <v>5</v>
      </c>
      <c r="E193" s="17" cm="1">
        <f t="array" ref="E193">_xlfn.IFS([1]original_ver!F204="ชาย",1,[1]original_ver!F204="หญิง",0,[1]original_ver!F204="","")</f>
        <v>0</v>
      </c>
      <c r="F193" s="15">
        <v>23</v>
      </c>
      <c r="G193" s="17" cm="1">
        <f t="array" ref="G193">_xlfn.IFS([1]original_ver!H204="ไม่มีการศึกษา",0,[1]original_ver!H204="ประถมศึกษา",1,[1]original_ver!H204="มัธยมศึกษาตอนต้น",2,[1]original_ver!H204="มัธยมศึกษาตอนปลาย",3,[1]original_ver!H204="อนุปริญญา (ปวช., ปวส., ฝึกหัดครู)",4,[1]original_ver!H204="ปริญญาตรี",5,[1]original_ver!H204="สูงกว่าปริญญาตรี",6,[1]original_ver!H204="","")</f>
        <v>5</v>
      </c>
      <c r="H193" s="17" cm="1">
        <f t="array" ref="H193">_xlfn.IFS([1]original_ver!I204="โสด",1,[1]original_ver!I204="สมรส/อยู่ด้วยกัน",2,[1]original_ver!I204="หย่าร้าง/แยกกันอยู่",3,[1]original_ver!I204="หม้าย",4,[1]original_ver!I204="","")</f>
        <v>1</v>
      </c>
      <c r="I193" s="15">
        <v>4</v>
      </c>
      <c r="J193" s="15">
        <v>3</v>
      </c>
      <c r="K193" s="17" cm="1">
        <f t="array" ref="K193">_xlfn.IFS([1]original_ver!L204="ใช่",1,[1]original_ver!L204="ไม่ใช่",0,[1]original_ver!L204="","")</f>
        <v>0</v>
      </c>
      <c r="L193" s="17" cm="1">
        <f t="array" ref="L193">_xlfn.IFS([1]original_ver!M204="กู้ยืม",1,[1]original_ver!M204="ไม่กู้ยืม",0,[1]original_ver!M204="","")</f>
        <v>0</v>
      </c>
      <c r="M193" s="17">
        <f t="shared" si="9"/>
        <v>1</v>
      </c>
      <c r="N193" s="54">
        <v>100000</v>
      </c>
      <c r="O193" s="17" cm="1">
        <f t="array" ref="O193">_xlfn.IFS([1]original_ver!O204="ใช่",1,[1]original_ver!O204="ไม่ใช่",0,[1]original_ver!O204="","")</f>
        <v>0</v>
      </c>
      <c r="P193" s="17">
        <v>7</v>
      </c>
      <c r="Q193" s="17">
        <v>1</v>
      </c>
      <c r="R193" s="17">
        <v>40</v>
      </c>
      <c r="S193" s="55">
        <v>100000</v>
      </c>
      <c r="T193" s="17">
        <v>70</v>
      </c>
      <c r="U193" s="22">
        <f t="shared" si="10"/>
        <v>2500</v>
      </c>
      <c r="V193" s="17" t="s">
        <v>762</v>
      </c>
      <c r="W193" s="17" t="s">
        <v>762</v>
      </c>
      <c r="X193" s="17" t="s">
        <v>762</v>
      </c>
      <c r="Y193" s="17" t="s">
        <v>762</v>
      </c>
      <c r="Z193" s="17"/>
      <c r="AA193" s="17">
        <v>7</v>
      </c>
      <c r="AB193" s="17">
        <v>1</v>
      </c>
      <c r="AC193" s="17">
        <v>40</v>
      </c>
      <c r="AD193" s="55">
        <v>100000</v>
      </c>
      <c r="AE193" s="17">
        <v>70</v>
      </c>
      <c r="AF193" s="27">
        <f t="shared" si="11"/>
        <v>2500</v>
      </c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49">
        <v>2</v>
      </c>
      <c r="CE193" s="49">
        <v>1.6666666666666667</v>
      </c>
      <c r="CF193" s="49">
        <v>1.3333333333333333</v>
      </c>
      <c r="CG193" s="49">
        <v>1</v>
      </c>
      <c r="CH193" s="49">
        <v>3</v>
      </c>
      <c r="CI193" s="17">
        <v>4</v>
      </c>
      <c r="CJ193" cm="1">
        <f t="array" ref="CJ193">_xlfn.IFS([1]original_ver!CH204="จากการเข้าร่วมกิจกรรมอบรม ที่จัดโดยโครงการเกษตรกรปราดเปรื่อง (Smart Farmer)",1,[1]original_ver!CH204="จากการเข้าร่วมกิจกรรมอบรม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ๆ",3,[1]original_ver!CH204="จากการเรียนรู้ผ่านประสบการณ์ของผู้อื่น ได้แก่ เพื่อนบ้าน พี่น้อง เพื่อน และญาติ เป็นต้น",4,[1]original_ver!CH204="ไม่ได้เข้าร่วมกิจกรรมอบรมหรือเรียนรู้ใด ๆ (ข้ามไปข้อ 33)",5)</f>
        <v>5</v>
      </c>
      <c r="CK193" s="15" t="str" cm="1">
        <f t="array" ref="CK193">_xlfn.IFS([1]original_ver!CJ204="ความรู้ทางการเกษตรและการใช้เทคโนโลยีสำหรับการผลิตในฟาร์ม",1,[1]original_ver!CJ204="การวางแผนและจัดการฟาร์ม เช่น การเก็บเกี่ยว การเงิน และการวางแผนทางการตลาด",2,[1]original_ver!CJ204="การเป็นผู้ประกอบการทางการเกษตร",3,[1]original_ver!CJ204="การเพิ่มมูลค่าผลผลิต และการแปรรูปผลผลิต (รวมถึงการพัฒนาคุณภาพผลผลิต)",4,[1]original_ver!CJ204="","")</f>
        <v/>
      </c>
      <c r="CL193" s="48"/>
      <c r="CM193" s="48"/>
      <c r="CN193" s="15" t="str" cm="1">
        <f t="array" ref="CN193">_xlfn.IFS([1]original_ver!CN204="ความรู้ทางการเกษตรและการใช้เทคโนโลยีสำหรับการผลิตในฟาร์ม",1,[1]original_ver!CN204="การวางแผนและจัดการฟาร์ม เช่น การเก็บเกี่ยว การเงิน และการวางแผนทางการตลาด",2,[1]original_ver!CN204="การเป็นผู้ประกอบการทางการเกษตร",3,[1]original_ver!CN204="การเพิ่มมูลค่าผลผลิต และการแปรรูปผลผลิต (รวมถึงการพัฒนาคุณภาพผลผลิต)",4,[1]original_ver!CN204="","")</f>
        <v/>
      </c>
      <c r="CO193" s="48"/>
      <c r="CP193" s="48"/>
      <c r="CQ193" s="15" t="str" cm="1">
        <f t="array" ref="CQ193">_xlfn.IFS([1]original_ver!CR204="ประยุกต์",1,[1]original_ver!CR204="ไม่ประยุกต์",0,[1]original_ver!CR204="","")</f>
        <v/>
      </c>
      <c r="CR193" s="15" t="str" cm="1">
        <f t="array" ref="CR193">_xlfn.IFS([1]original_ver!CS204="ประยุกต์",1,[1]original_ver!CS204="ไม่ประยุกต์",0,[1]original_ver!CS204="","")</f>
        <v/>
      </c>
      <c r="CS193" s="48"/>
      <c r="CT193" s="15" t="str" cm="1">
        <f t="array" ref="CT193">_xlfn.IFS([1]original_ver!CV204="ประยุกต์",1,[1]original_ver!CV204="ไม่ประยุกต์",0,[1]original_ver!CV204="","")</f>
        <v/>
      </c>
      <c r="CU193" s="48"/>
      <c r="CV193" s="15" t="str" cm="1">
        <f t="array" ref="CV193">_xlfn.IFS([1]original_ver!CY204="ประยุกต์",1,[1]original_ver!CY204="ไม่ประยุกต์",0,[1]original_ver!CY204="","")</f>
        <v/>
      </c>
      <c r="CW193" s="48"/>
      <c r="CX193" s="15" t="str" cm="1">
        <f t="array" ref="CX193">_xlfn.IFS([1]original_ver!DB204="ประยุกต์",1,[1]original_ver!DB204="ไม่ประยุกต์",0,[1]original_ver!DB204="","")</f>
        <v/>
      </c>
      <c r="CY193" s="48"/>
      <c r="CZ193" s="48"/>
      <c r="DA193" s="48"/>
      <c r="DB193" s="48"/>
      <c r="DC193" s="48"/>
      <c r="DD193" s="48"/>
      <c r="DE193" s="48"/>
      <c r="DF193" s="48"/>
      <c r="DG193" s="48"/>
      <c r="DH193" s="17">
        <v>3</v>
      </c>
      <c r="DI193" s="17">
        <v>1</v>
      </c>
      <c r="DJ193" s="17">
        <v>2</v>
      </c>
      <c r="DK193" s="17">
        <v>4</v>
      </c>
      <c r="DL193" s="17">
        <v>1</v>
      </c>
      <c r="DM193" s="17">
        <v>1</v>
      </c>
      <c r="DN193" s="48"/>
      <c r="DO193" s="48"/>
      <c r="DP193" s="48"/>
      <c r="DQ193" s="17" t="s">
        <v>762</v>
      </c>
      <c r="DR193" s="49">
        <v>4.4000000000000004</v>
      </c>
      <c r="DS193" s="49">
        <v>4</v>
      </c>
      <c r="DT193" s="17">
        <v>3.5</v>
      </c>
      <c r="DU193" s="49">
        <v>4.2</v>
      </c>
      <c r="DV193" s="49">
        <v>3.3333333333333335</v>
      </c>
      <c r="DW193" s="49">
        <v>3.5</v>
      </c>
      <c r="DX193" s="25">
        <v>4.4000000000000004</v>
      </c>
      <c r="DY193" s="25">
        <v>4</v>
      </c>
      <c r="DZ193" s="25">
        <v>3.5</v>
      </c>
      <c r="EA193" s="25">
        <v>4.2</v>
      </c>
      <c r="EB193" s="25">
        <v>3.3333333333333335</v>
      </c>
      <c r="EC193">
        <v>3.5</v>
      </c>
    </row>
    <row r="194" spans="1:133" hidden="1" x14ac:dyDescent="0.2">
      <c r="A194" s="15">
        <v>707</v>
      </c>
      <c r="B194" s="61" t="s">
        <v>766</v>
      </c>
      <c r="C194" cm="1">
        <f t="array" ref="C194">_xlfn.IFS([1]original_ver!D205="Participant",1,[1]original_ver!D205="Non-Participant",0,[1]original_ver!D205="","")</f>
        <v>1</v>
      </c>
      <c r="D194" s="15">
        <v>5</v>
      </c>
      <c r="E194" s="17" cm="1">
        <f t="array" ref="E194">_xlfn.IFS([1]original_ver!F205="ชาย",1,[1]original_ver!F205="หญิง",0,[1]original_ver!F205="","")</f>
        <v>0</v>
      </c>
      <c r="F194" s="15">
        <v>48</v>
      </c>
      <c r="G194" s="17" cm="1">
        <f t="array" ref="G194">_xlfn.IFS([1]original_ver!H205="ไม่มีการศึกษา",0,[1]original_ver!H205="ประถมศึกษา",1,[1]original_ver!H205="มัธยมศึกษาตอนต้น",2,[1]original_ver!H205="มัธยมศึกษาตอนปลาย",3,[1]original_ver!H205="อนุปริญญา (ปวช., ปวส., ฝึกหัดครู)",4,[1]original_ver!H205="ปริญญาตรี",5,[1]original_ver!H205="สูงกว่าปริญญาตรี",6,[1]original_ver!H205="","")</f>
        <v>4</v>
      </c>
      <c r="H194" s="17" cm="1">
        <f t="array" ref="H194">_xlfn.IFS([1]original_ver!I205="โสด",1,[1]original_ver!I205="สมรส/อยู่ด้วยกัน",2,[1]original_ver!I205="หย่าร้าง/แยกกันอยู่",3,[1]original_ver!I205="หม้าย",4,[1]original_ver!I205="","")</f>
        <v>2</v>
      </c>
      <c r="I194" s="15">
        <v>3</v>
      </c>
      <c r="J194" s="15">
        <v>25</v>
      </c>
      <c r="K194" s="17" cm="1">
        <f t="array" ref="K194">_xlfn.IFS([1]original_ver!L205="ใช่",1,[1]original_ver!L205="ไม่ใช่",0,[1]original_ver!L205="","")</f>
        <v>0</v>
      </c>
      <c r="L194" s="17" cm="1">
        <f t="array" ref="L194">_xlfn.IFS([1]original_ver!M205="กู้ยืม",1,[1]original_ver!M205="ไม่กู้ยืม",0,[1]original_ver!M205="","")</f>
        <v>0</v>
      </c>
      <c r="M194" s="17">
        <f t="shared" si="9"/>
        <v>1</v>
      </c>
      <c r="N194" s="54">
        <v>100000</v>
      </c>
      <c r="O194" s="17" cm="1">
        <f t="array" ref="O194">_xlfn.IFS([1]original_ver!O205="ใช่",1,[1]original_ver!O205="ไม่ใช่",0,[1]original_ver!O205="","")</f>
        <v>1</v>
      </c>
      <c r="P194" s="17">
        <v>7</v>
      </c>
      <c r="Q194" s="17">
        <v>1</v>
      </c>
      <c r="R194" s="17">
        <v>4</v>
      </c>
      <c r="S194" s="55">
        <v>2000</v>
      </c>
      <c r="T194" s="17">
        <v>30</v>
      </c>
      <c r="U194" s="22">
        <f t="shared" si="10"/>
        <v>500</v>
      </c>
      <c r="V194" s="17" t="s">
        <v>762</v>
      </c>
      <c r="W194" s="17" t="s">
        <v>762</v>
      </c>
      <c r="X194" s="17" t="s">
        <v>762</v>
      </c>
      <c r="Y194" s="17" t="s">
        <v>762</v>
      </c>
      <c r="Z194" s="17"/>
      <c r="AA194" s="17">
        <v>7</v>
      </c>
      <c r="AB194" s="17">
        <v>1</v>
      </c>
      <c r="AC194" s="17">
        <v>4</v>
      </c>
      <c r="AD194" s="55">
        <v>3000</v>
      </c>
      <c r="AE194" s="17">
        <v>25</v>
      </c>
      <c r="AF194" s="27">
        <f t="shared" si="11"/>
        <v>750</v>
      </c>
      <c r="AG194" s="17"/>
      <c r="AH194" s="17"/>
      <c r="AI194" s="17"/>
      <c r="AJ194" s="17"/>
      <c r="AK194" s="17"/>
      <c r="AL194" s="17"/>
      <c r="AM194" s="17">
        <v>1</v>
      </c>
      <c r="AN194" s="17">
        <v>1</v>
      </c>
      <c r="AO194" s="55">
        <v>2000</v>
      </c>
      <c r="AP194" s="17">
        <v>20</v>
      </c>
      <c r="AQ194" s="17"/>
      <c r="AR194" s="17"/>
      <c r="AS194" s="17"/>
      <c r="AT194" s="17"/>
      <c r="AU194" s="17"/>
      <c r="AV194" s="17"/>
      <c r="AW194" s="17">
        <v>7</v>
      </c>
      <c r="AX194" s="17">
        <v>1</v>
      </c>
      <c r="AY194" s="17">
        <v>1</v>
      </c>
      <c r="AZ194" s="55">
        <v>1000</v>
      </c>
      <c r="BA194" s="17">
        <v>15</v>
      </c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49">
        <v>3</v>
      </c>
      <c r="CE194" s="49">
        <v>3</v>
      </c>
      <c r="CF194" s="49">
        <v>1.3333333333333333</v>
      </c>
      <c r="CG194" s="49">
        <v>2</v>
      </c>
      <c r="CH194" s="49">
        <v>2</v>
      </c>
      <c r="CI194" s="17">
        <v>5</v>
      </c>
      <c r="CJ194" cm="1">
        <f t="array" ref="CJ194">_xlfn.IFS([1]original_ver!CH205="จากการเข้าร่วมกิจกรรมอบรม ที่จัดโดยโครงการเกษตรกรปราดเปรื่อง (Smart Farmer)",1,[1]original_ver!CH205="จากการเข้าร่วมกิจกรรมอบรม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ๆ",3,[1]original_ver!CH205="จากการเรียนรู้ผ่านประสบการณ์ของผู้อื่น ได้แก่ เพื่อนบ้าน พี่น้อง เพื่อน และญาติ เป็นต้น",4,[1]original_ver!CH205="ไม่ได้เข้าร่วมกิจกรรมอบรมหรือเรียนรู้ใด ๆ (ข้ามไปข้อ 33)",5)</f>
        <v>5</v>
      </c>
      <c r="CK194" s="15" t="str" cm="1">
        <f t="array" ref="CK194">_xlfn.IFS([1]original_ver!CJ205="ความรู้ทางการเกษตรและการใช้เทคโนโลยีสำหรับการผลิตในฟาร์ม",1,[1]original_ver!CJ205="การวางแผนและจัดการฟาร์ม เช่น การเก็บเกี่ยว การเงิน และการวางแผนทางการตลาด",2,[1]original_ver!CJ205="การเป็นผู้ประกอบการทางการเกษตร",3,[1]original_ver!CJ205="การเพิ่มมูลค่าผลผลิต และการแปรรูปผลผลิต (รวมถึงการพัฒนาคุณภาพผลผลิต)",4,[1]original_ver!CJ205="","")</f>
        <v/>
      </c>
      <c r="CL194" s="48"/>
      <c r="CM194" s="48"/>
      <c r="CN194" s="15" t="str" cm="1">
        <f t="array" ref="CN194">_xlfn.IFS([1]original_ver!CN205="ความรู้ทางการเกษตรและการใช้เทคโนโลยีสำหรับการผลิตในฟาร์ม",1,[1]original_ver!CN205="การวางแผนและจัดการฟาร์ม เช่น การเก็บเกี่ยว การเงิน และการวางแผนทางการตลาด",2,[1]original_ver!CN205="การเป็นผู้ประกอบการทางการเกษตร",3,[1]original_ver!CN205="การเพิ่มมูลค่าผลผลิต และการแปรรูปผลผลิต (รวมถึงการพัฒนาคุณภาพผลผลิต)",4,[1]original_ver!CN205="","")</f>
        <v/>
      </c>
      <c r="CO194" s="48"/>
      <c r="CP194" s="48"/>
      <c r="CQ194" s="15" t="str" cm="1">
        <f t="array" ref="CQ194">_xlfn.IFS([1]original_ver!CR205="ประยุกต์",1,[1]original_ver!CR205="ไม่ประยุกต์",0,[1]original_ver!CR205="","")</f>
        <v/>
      </c>
      <c r="CR194" s="15" t="str" cm="1">
        <f t="array" ref="CR194">_xlfn.IFS([1]original_ver!CS205="ประยุกต์",1,[1]original_ver!CS205="ไม่ประยุกต์",0,[1]original_ver!CS205="","")</f>
        <v/>
      </c>
      <c r="CS194" s="48"/>
      <c r="CT194" s="15" t="str" cm="1">
        <f t="array" ref="CT194">_xlfn.IFS([1]original_ver!CV205="ประยุกต์",1,[1]original_ver!CV205="ไม่ประยุกต์",0,[1]original_ver!CV205="","")</f>
        <v/>
      </c>
      <c r="CU194" s="48"/>
      <c r="CV194" s="15" t="str" cm="1">
        <f t="array" ref="CV194">_xlfn.IFS([1]original_ver!CY205="ประยุกต์",1,[1]original_ver!CY205="ไม่ประยุกต์",0,[1]original_ver!CY205="","")</f>
        <v/>
      </c>
      <c r="CW194" s="48"/>
      <c r="CX194" s="15" t="str" cm="1">
        <f t="array" ref="CX194">_xlfn.IFS([1]original_ver!DB205="ประยุกต์",1,[1]original_ver!DB205="ไม่ประยุกต์",0,[1]original_ver!DB205="","")</f>
        <v/>
      </c>
      <c r="CY194" s="48"/>
      <c r="CZ194" s="48">
        <v>0</v>
      </c>
      <c r="DA194" s="48">
        <v>0</v>
      </c>
      <c r="DB194" s="48">
        <v>0</v>
      </c>
      <c r="DC194" s="48">
        <v>0</v>
      </c>
      <c r="DD194" s="48">
        <v>0</v>
      </c>
      <c r="DE194" s="48">
        <v>0</v>
      </c>
      <c r="DF194" s="17">
        <v>3</v>
      </c>
      <c r="DG194" s="17">
        <v>2</v>
      </c>
      <c r="DH194" s="48"/>
      <c r="DI194" s="48"/>
      <c r="DJ194" s="17">
        <v>2</v>
      </c>
      <c r="DK194" s="17">
        <v>1</v>
      </c>
      <c r="DL194" s="17">
        <v>1</v>
      </c>
      <c r="DM194" s="17">
        <v>1</v>
      </c>
      <c r="DN194" s="48"/>
      <c r="DO194" s="48"/>
      <c r="DP194" s="48"/>
      <c r="DQ194" s="17" t="s">
        <v>762</v>
      </c>
      <c r="DR194" s="49">
        <v>3.8</v>
      </c>
      <c r="DS194" s="49">
        <v>3</v>
      </c>
      <c r="DT194" s="17">
        <v>2.75</v>
      </c>
      <c r="DU194" s="49">
        <v>4.2</v>
      </c>
      <c r="DV194" s="49">
        <v>3.6666666666666665</v>
      </c>
      <c r="DW194" s="49">
        <v>3.25</v>
      </c>
      <c r="DX194" s="25">
        <v>3.8</v>
      </c>
      <c r="DY194" s="25">
        <v>3.3333333333333335</v>
      </c>
      <c r="DZ194" s="25">
        <v>2.75</v>
      </c>
      <c r="EA194" s="25">
        <v>4.2</v>
      </c>
      <c r="EB194" s="25">
        <v>3.6666666666666665</v>
      </c>
      <c r="EC194">
        <v>3.25</v>
      </c>
    </row>
    <row r="195" spans="1:133" x14ac:dyDescent="0.2">
      <c r="A195" s="15">
        <v>708</v>
      </c>
      <c r="B195" s="50" t="s">
        <v>767</v>
      </c>
      <c r="C195" cm="1">
        <f t="array" ref="C195">_xlfn.IFS([1]original_ver!D206="Participant",1,[1]original_ver!D206="Non-Participant",0,[1]original_ver!D206="","")</f>
        <v>1</v>
      </c>
      <c r="D195" s="15">
        <v>5</v>
      </c>
      <c r="E195" s="17" cm="1">
        <f t="array" ref="E195">_xlfn.IFS([1]original_ver!F206="ชาย",1,[1]original_ver!F206="หญิง",0,[1]original_ver!F206="","")</f>
        <v>0</v>
      </c>
      <c r="F195" s="15">
        <v>53</v>
      </c>
      <c r="G195" s="17" cm="1">
        <f t="array" ref="G195">_xlfn.IFS([1]original_ver!H206="ไม่มีการศึกษา",0,[1]original_ver!H206="ประถมศึกษา",1,[1]original_ver!H206="มัธยมศึกษาตอนต้น",2,[1]original_ver!H206="มัธยมศึกษาตอนปลาย",3,[1]original_ver!H206="อนุปริญญา (ปวช., ปวส., ฝึกหัดครู)",4,[1]original_ver!H206="ปริญญาตรี",5,[1]original_ver!H206="สูงกว่าปริญญาตรี",6,[1]original_ver!H206="","")</f>
        <v>3</v>
      </c>
      <c r="H195" s="17" cm="1">
        <f t="array" ref="H195">_xlfn.IFS([1]original_ver!I206="โสด",1,[1]original_ver!I206="สมรส/อยู่ด้วยกัน",2,[1]original_ver!I206="หย่าร้าง/แยกกันอยู่",3,[1]original_ver!I206="หม้าย",4,[1]original_ver!I206="","")</f>
        <v>2</v>
      </c>
      <c r="I195" s="15">
        <v>2</v>
      </c>
      <c r="J195" s="15">
        <v>30</v>
      </c>
      <c r="K195" s="17" cm="1">
        <f t="array" ref="K195">_xlfn.IFS([1]original_ver!L206="ใช่",1,[1]original_ver!L206="ไม่ใช่",0,[1]original_ver!L206="","")</f>
        <v>0</v>
      </c>
      <c r="L195" s="17" cm="1">
        <f t="array" ref="L195">_xlfn.IFS([1]original_ver!M206="กู้ยืม",1,[1]original_ver!M206="ไม่กู้ยืม",0,[1]original_ver!M206="","")</f>
        <v>0</v>
      </c>
      <c r="M195" s="17">
        <f t="shared" ref="M195:M258" si="12">IF($N195&gt;1, 1,0)</f>
        <v>1</v>
      </c>
      <c r="N195" s="54">
        <v>150000</v>
      </c>
      <c r="O195" s="17" cm="1">
        <f t="array" ref="O195">_xlfn.IFS([1]original_ver!O206="ใช่",1,[1]original_ver!O206="ไม่ใช่",0,[1]original_ver!O206="","")</f>
        <v>1</v>
      </c>
      <c r="P195" s="17">
        <v>7</v>
      </c>
      <c r="Q195" s="17">
        <v>1</v>
      </c>
      <c r="R195" s="17">
        <v>6</v>
      </c>
      <c r="S195" s="55">
        <v>2500</v>
      </c>
      <c r="T195" s="17">
        <v>30</v>
      </c>
      <c r="U195" s="22">
        <f t="shared" ref="U195:U258" si="13">$S195/$R195</f>
        <v>416.66666666666669</v>
      </c>
      <c r="V195" s="17" t="s">
        <v>615</v>
      </c>
      <c r="W195" s="17" t="s">
        <v>615</v>
      </c>
      <c r="X195" s="17" t="s">
        <v>615</v>
      </c>
      <c r="Y195" s="17" t="s">
        <v>615</v>
      </c>
      <c r="Z195" s="17"/>
      <c r="AA195" s="17">
        <v>7</v>
      </c>
      <c r="AB195" s="17">
        <v>1</v>
      </c>
      <c r="AC195" s="17">
        <v>6</v>
      </c>
      <c r="AD195" s="55">
        <v>2000</v>
      </c>
      <c r="AE195" s="17">
        <v>25</v>
      </c>
      <c r="AF195" s="27">
        <f t="shared" si="11"/>
        <v>333.33333333333331</v>
      </c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48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49">
        <v>3</v>
      </c>
      <c r="CE195" s="49">
        <v>2.6666666666666665</v>
      </c>
      <c r="CF195" s="49">
        <v>1.6666666666666667</v>
      </c>
      <c r="CG195" s="49">
        <v>1.5</v>
      </c>
      <c r="CH195" s="49">
        <v>3</v>
      </c>
      <c r="CI195" s="17">
        <v>4</v>
      </c>
      <c r="CJ195" cm="1">
        <f t="array" ref="CJ195">_xlfn.IFS([1]original_ver!CH206="จากการเข้าร่วมกิจกรรมอบรม ที่จัดโดยโครงการเกษตรกรปราดเปรื่อง (Smart Farmer)",1,[1]original_ver!CH206="จากการเข้าร่วมกิจกรรมอบรม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ๆ",3,[1]original_ver!CH206="จากการเรียนรู้ผ่านประสบการณ์ของผู้อื่น ได้แก่ เพื่อนบ้าน พี่น้อง เพื่อน และญาติ เป็นต้น",4,[1]original_ver!CH206="ไม่ได้เข้าร่วมกิจกรรมอบรมหรือเรียนรู้ใด ๆ (ข้ามไปข้อ 33)",5)</f>
        <v>1</v>
      </c>
      <c r="CK195" s="15" cm="1">
        <f t="array" ref="CK195">_xlfn.IFS([1]original_ver!CJ206="ความรู้ทางการเกษตรและการใช้เทคโนโลยีสำหรับการผลิตในฟาร์ม",1,[1]original_ver!CJ206="การวางแผนและจัดการฟาร์ม เช่น การเก็บเกี่ยว การเงิน และการวางแผนทางการตลาด",2,[1]original_ver!CJ206="การเป็นผู้ประกอบการทางการเกษตร",3,[1]original_ver!CJ206="การเพิ่มมูลค่าผลผลิต และการแปรรูปผลผลิต (รวมถึงการพัฒนาคุณภาพผลผลิต)",4,[1]original_ver!CJ206="","")</f>
        <v>1</v>
      </c>
      <c r="CL195" s="17">
        <v>3</v>
      </c>
      <c r="CM195" s="17">
        <v>1</v>
      </c>
      <c r="CN195" s="15" cm="1">
        <f t="array" ref="CN195">_xlfn.IFS([1]original_ver!CN206="ความรู้ทางการเกษตรและการใช้เทคโนโลยีสำหรับการผลิตในฟาร์ม",1,[1]original_ver!CN206="การวางแผนและจัดการฟาร์ม เช่น การเก็บเกี่ยว การเงิน และการวางแผนทางการตลาด",2,[1]original_ver!CN206="การเป็นผู้ประกอบการทางการเกษตร",3,[1]original_ver!CN206="การเพิ่มมูลค่าผลผลิต และการแปรรูปผลผลิต (รวมถึงการพัฒนาคุณภาพผลผลิต)",4,[1]original_ver!CN206="","")</f>
        <v>2</v>
      </c>
      <c r="CO195" s="17">
        <v>1</v>
      </c>
      <c r="CP195" s="17">
        <v>1</v>
      </c>
      <c r="CQ195" s="15" cm="1">
        <f t="array" ref="CQ195">_xlfn.IFS([1]original_ver!CR206="ประยุกต์",1,[1]original_ver!CR206="ไม่ประยุกต์",0,[1]original_ver!CR206="","")</f>
        <v>0</v>
      </c>
      <c r="CR195" s="15" t="str" cm="1">
        <f t="array" ref="CR195">_xlfn.IFS([1]original_ver!CS206="ประยุกต์",1,[1]original_ver!CS206="ไม่ประยุกต์",0,[1]original_ver!CS206="","")</f>
        <v/>
      </c>
      <c r="CS195" s="48"/>
      <c r="CT195" s="15" t="str" cm="1">
        <f t="array" ref="CT195">_xlfn.IFS([1]original_ver!CV206="ประยุกต์",1,[1]original_ver!CV206="ไม่ประยุกต์",0,[1]original_ver!CV206="","")</f>
        <v/>
      </c>
      <c r="CU195" s="48"/>
      <c r="CV195" s="15" t="str" cm="1">
        <f t="array" ref="CV195">_xlfn.IFS([1]original_ver!CY206="ประยุกต์",1,[1]original_ver!CY206="ไม่ประยุกต์",0,[1]original_ver!CY206="","")</f>
        <v/>
      </c>
      <c r="CW195" s="48"/>
      <c r="CX195" s="15" t="str" cm="1">
        <f t="array" ref="CX195">_xlfn.IFS([1]original_ver!DB206="ประยุกต์",1,[1]original_ver!DB206="ไม่ประยุกต์",0,[1]original_ver!DB206="","")</f>
        <v/>
      </c>
      <c r="CY195" s="48"/>
      <c r="CZ195" s="17">
        <v>0</v>
      </c>
      <c r="DA195" s="17">
        <v>0</v>
      </c>
      <c r="DB195" s="17">
        <v>0</v>
      </c>
      <c r="DC195" s="17">
        <v>0</v>
      </c>
      <c r="DD195" s="17">
        <v>1</v>
      </c>
      <c r="DE195" s="17">
        <v>0</v>
      </c>
      <c r="DF195" s="17">
        <v>2</v>
      </c>
      <c r="DG195" s="17">
        <v>2</v>
      </c>
      <c r="DH195" s="17">
        <v>3</v>
      </c>
      <c r="DI195" s="17">
        <v>1</v>
      </c>
      <c r="DJ195" s="48"/>
      <c r="DK195" s="48"/>
      <c r="DL195" s="17">
        <v>1</v>
      </c>
      <c r="DM195" s="17">
        <v>1</v>
      </c>
      <c r="DN195" s="48"/>
      <c r="DO195" s="48"/>
      <c r="DP195" s="48"/>
      <c r="DQ195" s="17"/>
      <c r="DR195" s="49">
        <v>4</v>
      </c>
      <c r="DS195" s="49">
        <v>3</v>
      </c>
      <c r="DT195" s="17">
        <v>2.75</v>
      </c>
      <c r="DU195" s="49">
        <v>3.4</v>
      </c>
      <c r="DV195" s="49">
        <v>3</v>
      </c>
      <c r="DW195" s="49">
        <v>3</v>
      </c>
      <c r="DX195" s="25">
        <v>4</v>
      </c>
      <c r="DY195" s="25">
        <v>3.3333333333333335</v>
      </c>
      <c r="DZ195" s="25">
        <v>2.75</v>
      </c>
      <c r="EA195" s="25">
        <v>3.4</v>
      </c>
      <c r="EB195" s="25">
        <v>3.6666666666666665</v>
      </c>
      <c r="EC195">
        <v>3</v>
      </c>
    </row>
    <row r="196" spans="1:133" hidden="1" x14ac:dyDescent="0.2">
      <c r="A196" s="15">
        <v>709</v>
      </c>
      <c r="B196" s="50" t="s">
        <v>768</v>
      </c>
      <c r="C196" cm="1">
        <f t="array" ref="C196">_xlfn.IFS([1]original_ver!D207="Participant",1,[1]original_ver!D207="Non-Participant",0,[1]original_ver!D207="","")</f>
        <v>0</v>
      </c>
      <c r="D196" s="15">
        <v>5</v>
      </c>
      <c r="E196" s="17" cm="1">
        <f t="array" ref="E196">_xlfn.IFS([1]original_ver!F207="ชาย",1,[1]original_ver!F207="หญิง",0,[1]original_ver!F207="","")</f>
        <v>1</v>
      </c>
      <c r="F196" s="15">
        <v>55</v>
      </c>
      <c r="G196" s="17" cm="1">
        <f t="array" ref="G196">_xlfn.IFS([1]original_ver!H207="ไม่มีการศึกษา",0,[1]original_ver!H207="ประถมศึกษา",1,[1]original_ver!H207="มัธยมศึกษาตอนต้น",2,[1]original_ver!H207="มัธยมศึกษาตอนปลาย",3,[1]original_ver!H207="อนุปริญญา (ปวช., ปวส., ฝึกหัดครู)",4,[1]original_ver!H207="ปริญญาตรี",5,[1]original_ver!H207="สูงกว่าปริญญาตรี",6,[1]original_ver!H207="","")</f>
        <v>3</v>
      </c>
      <c r="H196" s="17" cm="1">
        <f t="array" ref="H196">_xlfn.IFS([1]original_ver!I207="โสด",1,[1]original_ver!I207="สมรส/อยู่ด้วยกัน",2,[1]original_ver!I207="หย่าร้าง/แยกกันอยู่",3,[1]original_ver!I207="หม้าย",4,[1]original_ver!I207="","")</f>
        <v>2</v>
      </c>
      <c r="I196" s="15">
        <v>2</v>
      </c>
      <c r="J196" s="15">
        <v>30</v>
      </c>
      <c r="K196" s="17" cm="1">
        <f t="array" ref="K196">_xlfn.IFS([1]original_ver!L207="ใช่",1,[1]original_ver!L207="ไม่ใช่",0,[1]original_ver!L207="","")</f>
        <v>0</v>
      </c>
      <c r="L196" s="17" cm="1">
        <f t="array" ref="L196">_xlfn.IFS([1]original_ver!M207="กู้ยืม",1,[1]original_ver!M207="ไม่กู้ยืม",0,[1]original_ver!M207="","")</f>
        <v>0</v>
      </c>
      <c r="M196" s="17">
        <f t="shared" si="12"/>
        <v>1</v>
      </c>
      <c r="N196" s="54">
        <v>250000</v>
      </c>
      <c r="O196" s="17" cm="1">
        <f t="array" ref="O196">_xlfn.IFS([1]original_ver!O207="ใช่",1,[1]original_ver!O207="ไม่ใช่",0,[1]original_ver!O207="","")</f>
        <v>0</v>
      </c>
      <c r="P196" s="17">
        <v>2</v>
      </c>
      <c r="Q196" s="17">
        <v>1</v>
      </c>
      <c r="R196" s="17">
        <v>7</v>
      </c>
      <c r="S196" s="55">
        <v>4000</v>
      </c>
      <c r="T196" s="17">
        <v>20</v>
      </c>
      <c r="U196" s="22">
        <f t="shared" si="13"/>
        <v>571.42857142857144</v>
      </c>
      <c r="V196" s="17" t="s">
        <v>615</v>
      </c>
      <c r="W196" s="17" t="s">
        <v>615</v>
      </c>
      <c r="X196" s="17" t="s">
        <v>615</v>
      </c>
      <c r="Y196" s="17" t="s">
        <v>615</v>
      </c>
      <c r="Z196" s="17"/>
      <c r="AA196" s="17">
        <v>2</v>
      </c>
      <c r="AB196" s="17">
        <v>1</v>
      </c>
      <c r="AC196" s="17">
        <v>7</v>
      </c>
      <c r="AD196" s="55">
        <v>4000</v>
      </c>
      <c r="AE196" s="17">
        <v>20</v>
      </c>
      <c r="AF196" s="27">
        <f t="shared" si="11"/>
        <v>571.42857142857144</v>
      </c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49">
        <v>1</v>
      </c>
      <c r="CE196" s="49">
        <v>1.3333333333333333</v>
      </c>
      <c r="CF196" s="49">
        <v>1.3333333333333333</v>
      </c>
      <c r="CG196" s="49">
        <v>2</v>
      </c>
      <c r="CH196" s="49">
        <v>2</v>
      </c>
      <c r="CI196" s="17">
        <v>3</v>
      </c>
      <c r="CJ196" cm="1">
        <f t="array" ref="CJ196">_xlfn.IFS([1]original_ver!CH207="จากการเข้าร่วมกิจกรรมอบรม ที่จัดโดยโครงการเกษตรกรปราดเปรื่อง (Smart Farmer)",1,[1]original_ver!CH207="จากการเข้าร่วมกิจกรรมอบรม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ๆ",3,[1]original_ver!CH207="จากการเรียนรู้ผ่านประสบการณ์ของผู้อื่น ได้แก่ เพื่อนบ้าน พี่น้อง เพื่อน และญาติ เป็นต้น",4,[1]original_ver!CH207="ไม่ได้เข้าร่วมกิจกรรมอบรมหรือเรียนรู้ใด ๆ (ข้ามไปข้อ 33)",5)</f>
        <v>5</v>
      </c>
      <c r="CK196" s="15" t="str" cm="1">
        <f t="array" ref="CK196">_xlfn.IFS([1]original_ver!CJ207="ความรู้ทางการเกษตรและการใช้เทคโนโลยีสำหรับการผลิตในฟาร์ม",1,[1]original_ver!CJ207="การวางแผนและจัดการฟาร์ม เช่น การเก็บเกี่ยว การเงิน และการวางแผนทางการตลาด",2,[1]original_ver!CJ207="การเป็นผู้ประกอบการทางการเกษตร",3,[1]original_ver!CJ207="การเพิ่มมูลค่าผลผลิต และการแปรรูปผลผลิต (รวมถึงการพัฒนาคุณภาพผลผลิต)",4,[1]original_ver!CJ207="","")</f>
        <v/>
      </c>
      <c r="CL196" s="48"/>
      <c r="CM196" s="48"/>
      <c r="CN196" s="15" t="str" cm="1">
        <f t="array" ref="CN196">_xlfn.IFS([1]original_ver!CN207="ความรู้ทางการเกษตรและการใช้เทคโนโลยีสำหรับการผลิตในฟาร์ม",1,[1]original_ver!CN207="การวางแผนและจัดการฟาร์ม เช่น การเก็บเกี่ยว การเงิน และการวางแผนทางการตลาด",2,[1]original_ver!CN207="การเป็นผู้ประกอบการทางการเกษตร",3,[1]original_ver!CN207="การเพิ่มมูลค่าผลผลิต และการแปรรูปผลผลิต (รวมถึงการพัฒนาคุณภาพผลผลิต)",4,[1]original_ver!CN207="","")</f>
        <v/>
      </c>
      <c r="CO196" s="48"/>
      <c r="CP196" s="48"/>
      <c r="CQ196" s="15" t="str" cm="1">
        <f t="array" ref="CQ196">_xlfn.IFS([1]original_ver!CR207="ประยุกต์",1,[1]original_ver!CR207="ไม่ประยุกต์",0,[1]original_ver!CR207="","")</f>
        <v/>
      </c>
      <c r="CR196" s="15" t="str" cm="1">
        <f t="array" ref="CR196">_xlfn.IFS([1]original_ver!CS207="ประยุกต์",1,[1]original_ver!CS207="ไม่ประยุกต์",0,[1]original_ver!CS207="","")</f>
        <v/>
      </c>
      <c r="CS196" s="48"/>
      <c r="CT196" s="15" t="str" cm="1">
        <f t="array" ref="CT196">_xlfn.IFS([1]original_ver!CV207="ประยุกต์",1,[1]original_ver!CV207="ไม่ประยุกต์",0,[1]original_ver!CV207="","")</f>
        <v/>
      </c>
      <c r="CU196" s="48"/>
      <c r="CV196" s="15" t="str" cm="1">
        <f t="array" ref="CV196">_xlfn.IFS([1]original_ver!CY207="ประยุกต์",1,[1]original_ver!CY207="ไม่ประยุกต์",0,[1]original_ver!CY207="","")</f>
        <v/>
      </c>
      <c r="CW196" s="48"/>
      <c r="CX196" s="15" t="str" cm="1">
        <f t="array" ref="CX196">_xlfn.IFS([1]original_ver!DB207="ประยุกต์",1,[1]original_ver!DB207="ไม่ประยุกต์",0,[1]original_ver!DB207="","")</f>
        <v/>
      </c>
      <c r="CY196" s="48"/>
      <c r="CZ196" s="48"/>
      <c r="DA196" s="48"/>
      <c r="DB196" s="48"/>
      <c r="DC196" s="48"/>
      <c r="DD196" s="48"/>
      <c r="DE196" s="48"/>
      <c r="DF196" s="48"/>
      <c r="DG196" s="48"/>
      <c r="DH196" s="17">
        <v>3</v>
      </c>
      <c r="DI196" s="17">
        <v>1</v>
      </c>
      <c r="DJ196" s="17">
        <v>2</v>
      </c>
      <c r="DK196" s="17">
        <v>1</v>
      </c>
      <c r="DL196" s="17">
        <v>1</v>
      </c>
      <c r="DM196" s="17">
        <v>1</v>
      </c>
      <c r="DN196" s="48"/>
      <c r="DO196" s="48"/>
      <c r="DP196" s="48"/>
      <c r="DQ196" s="17" t="s">
        <v>615</v>
      </c>
      <c r="DR196" s="49">
        <v>4.4000000000000004</v>
      </c>
      <c r="DS196" s="49">
        <v>4.666666666666667</v>
      </c>
      <c r="DT196" s="17">
        <v>2</v>
      </c>
      <c r="DU196" s="49">
        <v>2.8</v>
      </c>
      <c r="DV196" s="49">
        <v>2.6666666666666665</v>
      </c>
      <c r="DW196" s="49">
        <v>2.5</v>
      </c>
      <c r="DX196" s="25">
        <v>4.4000000000000004</v>
      </c>
      <c r="DY196" s="25">
        <v>4.666666666666667</v>
      </c>
      <c r="DZ196" s="25">
        <v>2</v>
      </c>
      <c r="EA196" s="25">
        <v>2.8</v>
      </c>
      <c r="EB196" s="25">
        <v>2.6666666666666665</v>
      </c>
      <c r="EC196">
        <v>2.5</v>
      </c>
    </row>
    <row r="197" spans="1:133" x14ac:dyDescent="0.2">
      <c r="A197" s="15">
        <v>710</v>
      </c>
      <c r="B197" s="61" t="s">
        <v>769</v>
      </c>
      <c r="C197" cm="1">
        <f t="array" ref="C197">_xlfn.IFS([1]original_ver!D208="Participant",1,[1]original_ver!D208="Non-Participant",0,[1]original_ver!D208="","")</f>
        <v>1</v>
      </c>
      <c r="D197" s="15">
        <v>5</v>
      </c>
      <c r="E197" s="17" cm="1">
        <f t="array" ref="E197">_xlfn.IFS([1]original_ver!F208="ชาย",1,[1]original_ver!F208="หญิง",0,[1]original_ver!F208="","")</f>
        <v>0</v>
      </c>
      <c r="F197" s="15">
        <v>56</v>
      </c>
      <c r="G197" s="17" cm="1">
        <f t="array" ref="G197">_xlfn.IFS([1]original_ver!H208="ไม่มีการศึกษา",0,[1]original_ver!H208="ประถมศึกษา",1,[1]original_ver!H208="มัธยมศึกษาตอนต้น",2,[1]original_ver!H208="มัธยมศึกษาตอนปลาย",3,[1]original_ver!H208="อนุปริญญา (ปวช., ปวส., ฝึกหัดครู)",4,[1]original_ver!H208="ปริญญาตรี",5,[1]original_ver!H208="สูงกว่าปริญญาตรี",6,[1]original_ver!H208="","")</f>
        <v>1</v>
      </c>
      <c r="H197" s="17" cm="1">
        <f t="array" ref="H197">_xlfn.IFS([1]original_ver!I208="โสด",1,[1]original_ver!I208="สมรส/อยู่ด้วยกัน",2,[1]original_ver!I208="หย่าร้าง/แยกกันอยู่",3,[1]original_ver!I208="หม้าย",4,[1]original_ver!I208="","")</f>
        <v>2</v>
      </c>
      <c r="I197" s="15">
        <v>3</v>
      </c>
      <c r="J197" s="15">
        <v>30</v>
      </c>
      <c r="K197" s="17" cm="1">
        <f t="array" ref="K197">_xlfn.IFS([1]original_ver!L208="ใช่",1,[1]original_ver!L208="ไม่ใช่",0,[1]original_ver!L208="","")</f>
        <v>0</v>
      </c>
      <c r="L197" s="17" cm="1">
        <f t="array" ref="L197">_xlfn.IFS([1]original_ver!M208="กู้ยืม",1,[1]original_ver!M208="ไม่กู้ยืม",0,[1]original_ver!M208="","")</f>
        <v>0</v>
      </c>
      <c r="M197" s="17">
        <f t="shared" si="12"/>
        <v>1</v>
      </c>
      <c r="N197" s="54">
        <v>140000</v>
      </c>
      <c r="O197" s="17" cm="1">
        <f t="array" ref="O197">_xlfn.IFS([1]original_ver!O208="ใช่",1,[1]original_ver!O208="ไม่ใช่",0,[1]original_ver!O208="","")</f>
        <v>0</v>
      </c>
      <c r="P197" s="17">
        <v>7</v>
      </c>
      <c r="Q197" s="17">
        <v>1</v>
      </c>
      <c r="R197" s="17">
        <v>3</v>
      </c>
      <c r="S197" s="55">
        <v>1800</v>
      </c>
      <c r="T197" s="17">
        <v>30</v>
      </c>
      <c r="U197" s="22">
        <f t="shared" si="13"/>
        <v>600</v>
      </c>
      <c r="V197" s="17" t="s">
        <v>615</v>
      </c>
      <c r="W197" s="17" t="s">
        <v>615</v>
      </c>
      <c r="X197" s="17" t="s">
        <v>615</v>
      </c>
      <c r="Y197" s="17" t="s">
        <v>615</v>
      </c>
      <c r="Z197" s="17"/>
      <c r="AA197" s="17">
        <v>7</v>
      </c>
      <c r="AB197" s="17">
        <v>1</v>
      </c>
      <c r="AC197" s="17">
        <v>3</v>
      </c>
      <c r="AD197" s="55">
        <v>2000</v>
      </c>
      <c r="AE197" s="17">
        <v>25</v>
      </c>
      <c r="AF197" s="27">
        <f t="shared" si="11"/>
        <v>666.66666666666663</v>
      </c>
      <c r="AG197" s="17"/>
      <c r="AH197" s="17"/>
      <c r="AI197" s="17"/>
      <c r="AJ197" s="17"/>
      <c r="AK197" s="17"/>
      <c r="AL197" s="17"/>
      <c r="AM197" s="17">
        <v>1</v>
      </c>
      <c r="AN197" s="17">
        <v>3</v>
      </c>
      <c r="AO197" s="55">
        <v>3000</v>
      </c>
      <c r="AP197" s="17">
        <v>25</v>
      </c>
      <c r="AQ197" s="17"/>
      <c r="AR197" s="17"/>
      <c r="AS197" s="17"/>
      <c r="AT197" s="17"/>
      <c r="AU197" s="17"/>
      <c r="AV197" s="17"/>
      <c r="AW197" s="17">
        <v>7</v>
      </c>
      <c r="AX197" s="17">
        <v>1</v>
      </c>
      <c r="AY197" s="17">
        <v>3</v>
      </c>
      <c r="AZ197" s="55">
        <v>3000</v>
      </c>
      <c r="BA197" s="17">
        <v>20</v>
      </c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49">
        <v>2.75</v>
      </c>
      <c r="CE197" s="49">
        <v>2</v>
      </c>
      <c r="CF197" s="49">
        <v>2.3333333333333335</v>
      </c>
      <c r="CG197" s="49">
        <v>2.5</v>
      </c>
      <c r="CH197" s="49">
        <v>2</v>
      </c>
      <c r="CI197" s="17">
        <v>4</v>
      </c>
      <c r="CJ197" cm="1">
        <f t="array" ref="CJ197">_xlfn.IFS([1]original_ver!CH208="จากการเข้าร่วมกิจกรรมอบรม ที่จัดโดยโครงการเกษตรกรปราดเปรื่อง (Smart Farmer)",1,[1]original_ver!CH208="จากการเข้าร่วมกิจกรรมอบรม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ๆ",3,[1]original_ver!CH208="จากการเรียนรู้ผ่านประสบการณ์ของผู้อื่น ได้แก่ เพื่อนบ้าน พี่น้อง เพื่อน และญาติ เป็นต้น",4,[1]original_ver!CH208="ไม่ได้เข้าร่วมกิจกรรมอบรมหรือเรียนรู้ใด ๆ (ข้ามไปข้อ 33)",5)</f>
        <v>1</v>
      </c>
      <c r="CK197" s="15" cm="1">
        <f t="array" ref="CK197">_xlfn.IFS([1]original_ver!CJ208="ความรู้ทางการเกษตรและการใช้เทคโนโลยีสำหรับการผลิตในฟาร์ม",1,[1]original_ver!CJ208="การวางแผนและจัดการฟาร์ม เช่น การเก็บเกี่ยว การเงิน และการวางแผนทางการตลาด",2,[1]original_ver!CJ208="การเป็นผู้ประกอบการทางการเกษตร",3,[1]original_ver!CJ208="การเพิ่มมูลค่าผลผลิต และการแปรรูปผลผลิต (รวมถึงการพัฒนาคุณภาพผลผลิต)",4,[1]original_ver!CJ208="","")</f>
        <v>1</v>
      </c>
      <c r="CL197" s="17">
        <v>4</v>
      </c>
      <c r="CM197" s="17">
        <v>1</v>
      </c>
      <c r="CN197" s="15" cm="1">
        <f t="array" ref="CN197">_xlfn.IFS([1]original_ver!CN208="ความรู้ทางการเกษตรและการใช้เทคโนโลยีสำหรับการผลิตในฟาร์ม",1,[1]original_ver!CN208="การวางแผนและจัดการฟาร์ม เช่น การเก็บเกี่ยว การเงิน และการวางแผนทางการตลาด",2,[1]original_ver!CN208="การเป็นผู้ประกอบการทางการเกษตร",3,[1]original_ver!CN208="การเพิ่มมูลค่าผลผลิต และการแปรรูปผลผลิต (รวมถึงการพัฒนาคุณภาพผลผลิต)",4,[1]original_ver!CN208="","")</f>
        <v>3</v>
      </c>
      <c r="CO197" s="17">
        <v>1</v>
      </c>
      <c r="CP197" s="17">
        <v>1</v>
      </c>
      <c r="CQ197" s="15" cm="1">
        <f t="array" ref="CQ197">_xlfn.IFS([1]original_ver!CR208="ประยุกต์",1,[1]original_ver!CR208="ไม่ประยุกต์",0,[1]original_ver!CR208="","")</f>
        <v>0</v>
      </c>
      <c r="CR197" s="15" t="str" cm="1">
        <f t="array" ref="CR197">_xlfn.IFS([1]original_ver!CS208="ประยุกต์",1,[1]original_ver!CS208="ไม่ประยุกต์",0,[1]original_ver!CS208="","")</f>
        <v/>
      </c>
      <c r="CS197" s="48"/>
      <c r="CT197" s="15" t="str" cm="1">
        <f t="array" ref="CT197">_xlfn.IFS([1]original_ver!CV208="ประยุกต์",1,[1]original_ver!CV208="ไม่ประยุกต์",0,[1]original_ver!CV208="","")</f>
        <v/>
      </c>
      <c r="CU197" s="48"/>
      <c r="CV197" s="15" t="str" cm="1">
        <f t="array" ref="CV197">_xlfn.IFS([1]original_ver!CY208="ประยุกต์",1,[1]original_ver!CY208="ไม่ประยุกต์",0,[1]original_ver!CY208="","")</f>
        <v/>
      </c>
      <c r="CW197" s="48"/>
      <c r="CX197" s="15" t="str" cm="1">
        <f t="array" ref="CX197">_xlfn.IFS([1]original_ver!DB208="ประยุกต์",1,[1]original_ver!DB208="ไม่ประยุกต์",0,[1]original_ver!DB208="","")</f>
        <v/>
      </c>
      <c r="CY197" s="48"/>
      <c r="CZ197" s="17">
        <v>0</v>
      </c>
      <c r="DA197" s="17">
        <v>0</v>
      </c>
      <c r="DB197" s="17">
        <v>0</v>
      </c>
      <c r="DC197" s="17">
        <v>0</v>
      </c>
      <c r="DD197" s="17">
        <v>1</v>
      </c>
      <c r="DE197" s="17">
        <v>0</v>
      </c>
      <c r="DF197" s="17">
        <v>2</v>
      </c>
      <c r="DG197" s="17">
        <v>1</v>
      </c>
      <c r="DH197" s="17">
        <v>3</v>
      </c>
      <c r="DI197" s="17">
        <v>1</v>
      </c>
      <c r="DJ197" s="48"/>
      <c r="DK197" s="48"/>
      <c r="DL197" s="17">
        <v>1</v>
      </c>
      <c r="DM197" s="17">
        <v>1</v>
      </c>
      <c r="DN197" s="48"/>
      <c r="DO197" s="48"/>
      <c r="DP197" s="48"/>
      <c r="DQ197" s="17" t="s">
        <v>615</v>
      </c>
      <c r="DR197" s="49">
        <v>3.4</v>
      </c>
      <c r="DS197" s="49">
        <v>3.3333333333333335</v>
      </c>
      <c r="DT197" s="17">
        <v>1.75</v>
      </c>
      <c r="DU197" s="49">
        <v>3.4</v>
      </c>
      <c r="DV197" s="49">
        <v>3</v>
      </c>
      <c r="DW197" s="49">
        <v>2.75</v>
      </c>
      <c r="DX197" s="25">
        <v>3.4</v>
      </c>
      <c r="DY197" s="25">
        <v>3.3333333333333335</v>
      </c>
      <c r="DZ197" s="25">
        <v>2</v>
      </c>
      <c r="EA197" s="25">
        <v>3.4</v>
      </c>
      <c r="EB197" s="25">
        <v>3</v>
      </c>
      <c r="EC197">
        <v>2.75</v>
      </c>
    </row>
    <row r="198" spans="1:133" hidden="1" x14ac:dyDescent="0.2">
      <c r="A198" s="15">
        <v>711</v>
      </c>
      <c r="B198" s="61" t="s">
        <v>770</v>
      </c>
      <c r="C198" cm="1">
        <f t="array" ref="C198">_xlfn.IFS([1]original_ver!D209="Participant",1,[1]original_ver!D209="Non-Participant",0,[1]original_ver!D209="","")</f>
        <v>0</v>
      </c>
      <c r="D198" s="15">
        <v>5</v>
      </c>
      <c r="E198" s="17" cm="1">
        <f t="array" ref="E198">_xlfn.IFS([1]original_ver!F209="ชาย",1,[1]original_ver!F209="หญิง",0,[1]original_ver!F209="","")</f>
        <v>0</v>
      </c>
      <c r="F198" s="15">
        <v>79</v>
      </c>
      <c r="G198" s="17" cm="1">
        <f t="array" ref="G198">_xlfn.IFS([1]original_ver!H209="ไม่มีการศึกษา",0,[1]original_ver!H209="ประถมศึกษา",1,[1]original_ver!H209="มัธยมศึกษาตอนต้น",2,[1]original_ver!H209="มัธยมศึกษาตอนปลาย",3,[1]original_ver!H209="อนุปริญญา (ปวช., ปวส., ฝึกหัดครู)",4,[1]original_ver!H209="ปริญญาตรี",5,[1]original_ver!H209="สูงกว่าปริญญาตรี",6,[1]original_ver!H209="","")</f>
        <v>1</v>
      </c>
      <c r="H198" s="17" cm="1">
        <f t="array" ref="H198">_xlfn.IFS([1]original_ver!I209="โสด",1,[1]original_ver!I209="สมรส/อยู่ด้วยกัน",2,[1]original_ver!I209="หย่าร้าง/แยกกันอยู่",3,[1]original_ver!I209="หม้าย",4,[1]original_ver!I209="","")</f>
        <v>4</v>
      </c>
      <c r="I198" s="15">
        <v>1</v>
      </c>
      <c r="J198" s="15">
        <v>60</v>
      </c>
      <c r="K198" s="17" cm="1">
        <f t="array" ref="K198">_xlfn.IFS([1]original_ver!L209="ใช่",1,[1]original_ver!L209="ไม่ใช่",0,[1]original_ver!L209="","")</f>
        <v>0</v>
      </c>
      <c r="L198" s="17" cm="1">
        <f t="array" ref="L198">_xlfn.IFS([1]original_ver!M209="กู้ยืม",1,[1]original_ver!M209="ไม่กู้ยืม",0,[1]original_ver!M209="","")</f>
        <v>0</v>
      </c>
      <c r="M198" s="17">
        <f t="shared" si="12"/>
        <v>1</v>
      </c>
      <c r="N198" s="54">
        <v>120000</v>
      </c>
      <c r="O198" s="17" cm="1">
        <f t="array" ref="O198">_xlfn.IFS([1]original_ver!O209="ใช่",1,[1]original_ver!O209="ไม่ใช่",0,[1]original_ver!O209="","")</f>
        <v>1</v>
      </c>
      <c r="P198" s="17">
        <v>7</v>
      </c>
      <c r="Q198" s="17">
        <v>1</v>
      </c>
      <c r="R198" s="17">
        <v>18</v>
      </c>
      <c r="S198" s="55">
        <v>9000</v>
      </c>
      <c r="T198" s="17">
        <v>40</v>
      </c>
      <c r="U198" s="22">
        <f t="shared" si="13"/>
        <v>500</v>
      </c>
      <c r="V198" s="17" t="s">
        <v>615</v>
      </c>
      <c r="W198" s="17" t="s">
        <v>615</v>
      </c>
      <c r="X198" s="17" t="s">
        <v>615</v>
      </c>
      <c r="Y198" s="17" t="s">
        <v>615</v>
      </c>
      <c r="Z198" s="17"/>
      <c r="AA198" s="17">
        <v>7</v>
      </c>
      <c r="AB198" s="17">
        <v>1</v>
      </c>
      <c r="AC198" s="17">
        <v>18</v>
      </c>
      <c r="AD198" s="55">
        <v>8500</v>
      </c>
      <c r="AE198" s="17">
        <v>30</v>
      </c>
      <c r="AF198" s="27">
        <f t="shared" si="11"/>
        <v>472.22222222222223</v>
      </c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49">
        <v>2.75</v>
      </c>
      <c r="CE198" s="49">
        <v>2.6666666666666665</v>
      </c>
      <c r="CF198" s="49">
        <v>1.6666666666666667</v>
      </c>
      <c r="CG198" s="49">
        <v>3.5</v>
      </c>
      <c r="CH198" s="49">
        <v>2.5</v>
      </c>
      <c r="CI198" s="17">
        <v>4</v>
      </c>
      <c r="CJ198" cm="1">
        <f t="array" ref="CJ198">_xlfn.IFS([1]original_ver!CH209="จากการเข้าร่วมกิจกรรมอบรม ที่จัดโดยโครงการเกษตรกรปราดเปรื่อง (Smart Farmer)",1,[1]original_ver!CH209="จากการเข้าร่วมกิจกรรมอบรม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ๆ",3,[1]original_ver!CH209="จากการเรียนรู้ผ่านประสบการณ์ของผู้อื่น ได้แก่ เพื่อนบ้าน พี่น้อง เพื่อน และญาติ เป็นต้น",4,[1]original_ver!CH209="ไม่ได้เข้าร่วมกิจกรรมอบรมหรือเรียนรู้ใด ๆ (ข้ามไปข้อ 33)",5)</f>
        <v>5</v>
      </c>
      <c r="CK198" s="15" t="str" cm="1">
        <f t="array" ref="CK198">_xlfn.IFS([1]original_ver!CJ209="ความรู้ทางการเกษตรและการใช้เทคโนโลยีสำหรับการผลิตในฟาร์ม",1,[1]original_ver!CJ209="การวางแผนและจัดการฟาร์ม เช่น การเก็บเกี่ยว การเงิน และการวางแผนทางการตลาด",2,[1]original_ver!CJ209="การเป็นผู้ประกอบการทางการเกษตร",3,[1]original_ver!CJ209="การเพิ่มมูลค่าผลผลิต และการแปรรูปผลผลิต (รวมถึงการพัฒนาคุณภาพผลผลิต)",4,[1]original_ver!CJ209="","")</f>
        <v/>
      </c>
      <c r="CL198" s="48"/>
      <c r="CM198" s="48"/>
      <c r="CN198" s="15" t="str" cm="1">
        <f t="array" ref="CN198">_xlfn.IFS([1]original_ver!CN209="ความรู้ทางการเกษตรและการใช้เทคโนโลยีสำหรับการผลิตในฟาร์ม",1,[1]original_ver!CN209="การวางแผนและจัดการฟาร์ม เช่น การเก็บเกี่ยว การเงิน และการวางแผนทางการตลาด",2,[1]original_ver!CN209="การเป็นผู้ประกอบการทางการเกษตร",3,[1]original_ver!CN209="การเพิ่มมูลค่าผลผลิต และการแปรรูปผลผลิต (รวมถึงการพัฒนาคุณภาพผลผลิต)",4,[1]original_ver!CN209="","")</f>
        <v/>
      </c>
      <c r="CO198" s="48"/>
      <c r="CP198" s="48"/>
      <c r="CQ198" s="15" t="str" cm="1">
        <f t="array" ref="CQ198">_xlfn.IFS([1]original_ver!CR209="ประยุกต์",1,[1]original_ver!CR209="ไม่ประยุกต์",0,[1]original_ver!CR209="","")</f>
        <v/>
      </c>
      <c r="CR198" s="15" t="str" cm="1">
        <f t="array" ref="CR198">_xlfn.IFS([1]original_ver!CS209="ประยุกต์",1,[1]original_ver!CS209="ไม่ประยุกต์",0,[1]original_ver!CS209="","")</f>
        <v/>
      </c>
      <c r="CS198" s="48"/>
      <c r="CT198" s="15" t="str" cm="1">
        <f t="array" ref="CT198">_xlfn.IFS([1]original_ver!CV209="ประยุกต์",1,[1]original_ver!CV209="ไม่ประยุกต์",0,[1]original_ver!CV209="","")</f>
        <v/>
      </c>
      <c r="CU198" s="48"/>
      <c r="CV198" s="15" t="str" cm="1">
        <f t="array" ref="CV198">_xlfn.IFS([1]original_ver!CY209="ประยุกต์",1,[1]original_ver!CY209="ไม่ประยุกต์",0,[1]original_ver!CY209="","")</f>
        <v/>
      </c>
      <c r="CW198" s="48"/>
      <c r="CX198" s="15" t="str" cm="1">
        <f t="array" ref="CX198">_xlfn.IFS([1]original_ver!DB209="ประยุกต์",1,[1]original_ver!DB209="ไม่ประยุกต์",0,[1]original_ver!DB209="","")</f>
        <v/>
      </c>
      <c r="CY198" s="48"/>
      <c r="CZ198" s="48"/>
      <c r="DA198" s="48"/>
      <c r="DB198" s="48"/>
      <c r="DC198" s="48"/>
      <c r="DD198" s="48"/>
      <c r="DE198" s="48"/>
      <c r="DF198" s="17">
        <v>2</v>
      </c>
      <c r="DG198" s="17">
        <v>2</v>
      </c>
      <c r="DH198" s="48"/>
      <c r="DI198" s="48"/>
      <c r="DJ198" s="17">
        <v>3</v>
      </c>
      <c r="DK198" s="17">
        <v>1</v>
      </c>
      <c r="DL198" s="17">
        <v>1</v>
      </c>
      <c r="DM198" s="17">
        <v>1</v>
      </c>
      <c r="DN198" s="48"/>
      <c r="DO198" s="48"/>
      <c r="DP198" s="48"/>
      <c r="DQ198" s="17" t="s">
        <v>615</v>
      </c>
      <c r="DR198" s="49">
        <v>3.2</v>
      </c>
      <c r="DS198" s="49">
        <v>3.6666666666666665</v>
      </c>
      <c r="DT198" s="17">
        <v>1</v>
      </c>
      <c r="DU198" s="49">
        <v>2.8</v>
      </c>
      <c r="DV198" s="49">
        <v>3.3333333333333335</v>
      </c>
      <c r="DW198" s="49">
        <v>2.5</v>
      </c>
      <c r="DX198" s="25">
        <v>3.2</v>
      </c>
      <c r="DY198" s="25">
        <v>3.6666666666666665</v>
      </c>
      <c r="DZ198" s="25">
        <v>1</v>
      </c>
      <c r="EA198" s="25">
        <v>2.8</v>
      </c>
      <c r="EB198" s="25">
        <v>3.6666666666666665</v>
      </c>
      <c r="EC198">
        <v>2.5</v>
      </c>
    </row>
    <row r="199" spans="1:133" hidden="1" x14ac:dyDescent="0.2">
      <c r="A199" s="15">
        <v>712</v>
      </c>
      <c r="B199" s="61" t="s">
        <v>771</v>
      </c>
      <c r="C199" cm="1">
        <f t="array" ref="C199">_xlfn.IFS([1]original_ver!D210="Participant",1,[1]original_ver!D210="Non-Participant",0,[1]original_ver!D210="","")</f>
        <v>0</v>
      </c>
      <c r="D199" s="15">
        <v>5</v>
      </c>
      <c r="E199" s="17" cm="1">
        <f t="array" ref="E199">_xlfn.IFS([1]original_ver!F210="ชาย",1,[1]original_ver!F210="หญิง",0,[1]original_ver!F210="","")</f>
        <v>0</v>
      </c>
      <c r="F199" s="15">
        <v>49</v>
      </c>
      <c r="G199" s="17" cm="1">
        <f t="array" ref="G199">_xlfn.IFS([1]original_ver!H210="ไม่มีการศึกษา",0,[1]original_ver!H210="ประถมศึกษา",1,[1]original_ver!H210="มัธยมศึกษาตอนต้น",2,[1]original_ver!H210="มัธยมศึกษาตอนปลาย",3,[1]original_ver!H210="อนุปริญญา (ปวช., ปวส., ฝึกหัดครู)",4,[1]original_ver!H210="ปริญญาตรี",5,[1]original_ver!H210="สูงกว่าปริญญาตรี",6,[1]original_ver!H210="","")</f>
        <v>6</v>
      </c>
      <c r="H199" s="17" cm="1">
        <f t="array" ref="H199">_xlfn.IFS([1]original_ver!I210="โสด",1,[1]original_ver!I210="สมรส/อยู่ด้วยกัน",2,[1]original_ver!I210="หย่าร้าง/แยกกันอยู่",3,[1]original_ver!I210="หม้าย",4,[1]original_ver!I210="","")</f>
        <v>1</v>
      </c>
      <c r="I199" s="15">
        <v>1</v>
      </c>
      <c r="J199" s="15">
        <v>12</v>
      </c>
      <c r="K199" s="17" cm="1">
        <f t="array" ref="K199">_xlfn.IFS([1]original_ver!L210="ใช่",1,[1]original_ver!L210="ไม่ใช่",0,[1]original_ver!L210="","")</f>
        <v>0</v>
      </c>
      <c r="L199" s="17" cm="1">
        <f t="array" ref="L199">_xlfn.IFS([1]original_ver!M210="กู้ยืม",1,[1]original_ver!M210="ไม่กู้ยืม",0,[1]original_ver!M210="","")</f>
        <v>0</v>
      </c>
      <c r="M199" s="17">
        <f t="shared" si="12"/>
        <v>1</v>
      </c>
      <c r="N199" s="54">
        <v>400000</v>
      </c>
      <c r="O199" s="17" cm="1">
        <f t="array" ref="O199">_xlfn.IFS([1]original_ver!O210="ใช่",1,[1]original_ver!O210="ไม่ใช่",0,[1]original_ver!O210="","")</f>
        <v>0</v>
      </c>
      <c r="P199" s="17">
        <v>2</v>
      </c>
      <c r="Q199" s="17">
        <v>1</v>
      </c>
      <c r="R199" s="17">
        <v>11</v>
      </c>
      <c r="S199" s="55">
        <v>6500</v>
      </c>
      <c r="T199" s="17">
        <v>20</v>
      </c>
      <c r="U199" s="22">
        <f t="shared" si="13"/>
        <v>590.90909090909088</v>
      </c>
      <c r="V199" s="17" t="s">
        <v>615</v>
      </c>
      <c r="W199" s="17" t="s">
        <v>615</v>
      </c>
      <c r="X199" s="17" t="s">
        <v>615</v>
      </c>
      <c r="Y199" s="17" t="s">
        <v>615</v>
      </c>
      <c r="Z199" s="17"/>
      <c r="AA199" s="17">
        <v>2</v>
      </c>
      <c r="AB199" s="17">
        <v>1</v>
      </c>
      <c r="AC199" s="17">
        <v>11</v>
      </c>
      <c r="AD199" s="55">
        <v>6500</v>
      </c>
      <c r="AE199" s="17">
        <v>20</v>
      </c>
      <c r="AF199" s="27">
        <f t="shared" si="11"/>
        <v>590.90909090909088</v>
      </c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49">
        <v>1</v>
      </c>
      <c r="CE199" s="49">
        <v>2.6666666666666665</v>
      </c>
      <c r="CF199" s="49">
        <v>1.6666666666666667</v>
      </c>
      <c r="CG199" s="49">
        <v>2</v>
      </c>
      <c r="CH199" s="49">
        <v>2</v>
      </c>
      <c r="CI199" s="17">
        <v>3</v>
      </c>
      <c r="CJ199" cm="1">
        <f t="array" ref="CJ199">_xlfn.IFS([1]original_ver!CH210="จากการเข้าร่วมกิจกรรมอบรม ที่จัดโดยโครงการเกษตรกรปราดเปรื่อง (Smart Farmer)",1,[1]original_ver!CH210="จากการเข้าร่วมกิจกรรมอบรม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ๆ",3,[1]original_ver!CH210="จากการเรียนรู้ผ่านประสบการณ์ของผู้อื่น ได้แก่ เพื่อนบ้าน พี่น้อง เพื่อน และญาติ เป็นต้น",4,[1]original_ver!CH210="ไม่ได้เข้าร่วมกิจกรรมอบรมหรือเรียนรู้ใด ๆ (ข้ามไปข้อ 33)",5)</f>
        <v>5</v>
      </c>
      <c r="CK199" s="15" t="str" cm="1">
        <f t="array" ref="CK199">_xlfn.IFS([1]original_ver!CJ210="ความรู้ทางการเกษตรและการใช้เทคโนโลยีสำหรับการผลิตในฟาร์ม",1,[1]original_ver!CJ210="การวางแผนและจัดการฟาร์ม เช่น การเก็บเกี่ยว การเงิน และการวางแผนทางการตลาด",2,[1]original_ver!CJ210="การเป็นผู้ประกอบการทางการเกษตร",3,[1]original_ver!CJ210="การเพิ่มมูลค่าผลผลิต และการแปรรูปผลผลิต (รวมถึงการพัฒนาคุณภาพผลผลิต)",4,[1]original_ver!CJ210="","")</f>
        <v/>
      </c>
      <c r="CL199" s="48"/>
      <c r="CM199" s="48"/>
      <c r="CN199" s="15" t="str" cm="1">
        <f t="array" ref="CN199">_xlfn.IFS([1]original_ver!CN210="ความรู้ทางการเกษตรและการใช้เทคโนโลยีสำหรับการผลิตในฟาร์ม",1,[1]original_ver!CN210="การวางแผนและจัดการฟาร์ม เช่น การเก็บเกี่ยว การเงิน และการวางแผนทางการตลาด",2,[1]original_ver!CN210="การเป็นผู้ประกอบการทางการเกษตร",3,[1]original_ver!CN210="การเพิ่มมูลค่าผลผลิต และการแปรรูปผลผลิต (รวมถึงการพัฒนาคุณภาพผลผลิต)",4,[1]original_ver!CN210="","")</f>
        <v/>
      </c>
      <c r="CO199" s="48"/>
      <c r="CP199" s="48"/>
      <c r="CQ199" s="15" t="str" cm="1">
        <f t="array" ref="CQ199">_xlfn.IFS([1]original_ver!CR210="ประยุกต์",1,[1]original_ver!CR210="ไม่ประยุกต์",0,[1]original_ver!CR210="","")</f>
        <v/>
      </c>
      <c r="CR199" s="15" t="str" cm="1">
        <f t="array" ref="CR199">_xlfn.IFS([1]original_ver!CS210="ประยุกต์",1,[1]original_ver!CS210="ไม่ประยุกต์",0,[1]original_ver!CS210="","")</f>
        <v/>
      </c>
      <c r="CS199" s="48"/>
      <c r="CT199" s="15" t="str" cm="1">
        <f t="array" ref="CT199">_xlfn.IFS([1]original_ver!CV210="ประยุกต์",1,[1]original_ver!CV210="ไม่ประยุกต์",0,[1]original_ver!CV210="","")</f>
        <v/>
      </c>
      <c r="CU199" s="48"/>
      <c r="CV199" s="15" t="str" cm="1">
        <f t="array" ref="CV199">_xlfn.IFS([1]original_ver!CY210="ประยุกต์",1,[1]original_ver!CY210="ไม่ประยุกต์",0,[1]original_ver!CY210="","")</f>
        <v/>
      </c>
      <c r="CW199" s="48"/>
      <c r="CX199" s="15" t="str" cm="1">
        <f t="array" ref="CX199">_xlfn.IFS([1]original_ver!DB210="ประยุกต์",1,[1]original_ver!DB210="ไม่ประยุกต์",0,[1]original_ver!DB210="","")</f>
        <v/>
      </c>
      <c r="CY199" s="48"/>
      <c r="CZ199" s="48"/>
      <c r="DA199" s="48"/>
      <c r="DB199" s="48"/>
      <c r="DC199" s="48"/>
      <c r="DD199" s="48"/>
      <c r="DE199" s="48"/>
      <c r="DF199" s="48"/>
      <c r="DG199" s="48"/>
      <c r="DH199" s="17">
        <v>3</v>
      </c>
      <c r="DI199" s="17">
        <v>1</v>
      </c>
      <c r="DJ199" s="17">
        <v>2</v>
      </c>
      <c r="DK199" s="17">
        <v>1</v>
      </c>
      <c r="DL199" s="17">
        <v>1</v>
      </c>
      <c r="DM199" s="17">
        <v>2</v>
      </c>
      <c r="DN199" s="48"/>
      <c r="DO199" s="48"/>
      <c r="DP199" s="48"/>
      <c r="DQ199" s="17" t="s">
        <v>615</v>
      </c>
      <c r="DR199" s="49">
        <v>4.4000000000000004</v>
      </c>
      <c r="DS199" s="49">
        <v>3.6666666666666665</v>
      </c>
      <c r="DT199" s="17">
        <v>2.5</v>
      </c>
      <c r="DU199" s="49">
        <v>3.4</v>
      </c>
      <c r="DV199" s="49">
        <v>2.6666666666666665</v>
      </c>
      <c r="DW199" s="49">
        <v>2</v>
      </c>
      <c r="DX199" s="25">
        <v>4.4000000000000004</v>
      </c>
      <c r="DY199" s="25">
        <v>3.6666666666666665</v>
      </c>
      <c r="DZ199" s="25">
        <v>2.5</v>
      </c>
      <c r="EA199" s="25">
        <v>3.4</v>
      </c>
      <c r="EB199" s="25">
        <v>2.6666666666666665</v>
      </c>
      <c r="EC199">
        <v>2</v>
      </c>
    </row>
    <row r="200" spans="1:133" hidden="1" x14ac:dyDescent="0.2">
      <c r="A200" s="15">
        <v>713</v>
      </c>
      <c r="B200" s="61" t="s">
        <v>772</v>
      </c>
      <c r="C200" cm="1">
        <f t="array" ref="C200">_xlfn.IFS([1]original_ver!D211="Participant",1,[1]original_ver!D211="Non-Participant",0,[1]original_ver!D211="","")</f>
        <v>0</v>
      </c>
      <c r="D200" s="15">
        <v>5</v>
      </c>
      <c r="E200" s="17" cm="1">
        <f t="array" ref="E200">_xlfn.IFS([1]original_ver!F211="ชาย",1,[1]original_ver!F211="หญิง",0,[1]original_ver!F211="","")</f>
        <v>1</v>
      </c>
      <c r="F200" s="15">
        <v>57</v>
      </c>
      <c r="G200" s="17" cm="1">
        <f t="array" ref="G200">_xlfn.IFS([1]original_ver!H211="ไม่มีการศึกษา",0,[1]original_ver!H211="ประถมศึกษา",1,[1]original_ver!H211="มัธยมศึกษาตอนต้น",2,[1]original_ver!H211="มัธยมศึกษาตอนปลาย",3,[1]original_ver!H211="อนุปริญญา (ปวช., ปวส., ฝึกหัดครู)",4,[1]original_ver!H211="ปริญญาตรี",5,[1]original_ver!H211="สูงกว่าปริญญาตรี",6,[1]original_ver!H211="","")</f>
        <v>2</v>
      </c>
      <c r="H200" s="17" cm="1">
        <f t="array" ref="H200">_xlfn.IFS([1]original_ver!I211="โสด",1,[1]original_ver!I211="สมรส/อยู่ด้วยกัน",2,[1]original_ver!I211="หย่าร้าง/แยกกันอยู่",3,[1]original_ver!I211="หม้าย",4,[1]original_ver!I211="","")</f>
        <v>2</v>
      </c>
      <c r="I200" s="15">
        <v>4</v>
      </c>
      <c r="J200" s="15">
        <v>20</v>
      </c>
      <c r="K200" s="17" cm="1">
        <f t="array" ref="K200">_xlfn.IFS([1]original_ver!L211="ใช่",1,[1]original_ver!L211="ไม่ใช่",0,[1]original_ver!L211="","")</f>
        <v>0</v>
      </c>
      <c r="L200" s="17" cm="1">
        <f t="array" ref="L200">_xlfn.IFS([1]original_ver!M211="กู้ยืม",1,[1]original_ver!M211="ไม่กู้ยืม",0,[1]original_ver!M211="","")</f>
        <v>0</v>
      </c>
      <c r="M200" s="17">
        <f t="shared" si="12"/>
        <v>1</v>
      </c>
      <c r="N200" s="54">
        <v>100000</v>
      </c>
      <c r="O200" s="17" cm="1">
        <f t="array" ref="O200">_xlfn.IFS([1]original_ver!O211="ใช่",1,[1]original_ver!O211="ไม่ใช่",0,[1]original_ver!O211="","")</f>
        <v>0</v>
      </c>
      <c r="P200" s="17">
        <v>7</v>
      </c>
      <c r="Q200" s="17">
        <v>1</v>
      </c>
      <c r="R200" s="17">
        <v>2</v>
      </c>
      <c r="S200" s="55">
        <v>1000</v>
      </c>
      <c r="T200" s="17">
        <v>70</v>
      </c>
      <c r="U200" s="22">
        <f t="shared" si="13"/>
        <v>500</v>
      </c>
      <c r="V200" s="17" t="s">
        <v>615</v>
      </c>
      <c r="W200" s="17" t="s">
        <v>615</v>
      </c>
      <c r="X200" s="17" t="s">
        <v>615</v>
      </c>
      <c r="Y200" s="17" t="s">
        <v>615</v>
      </c>
      <c r="Z200" s="17"/>
      <c r="AA200" s="17">
        <v>7</v>
      </c>
      <c r="AB200" s="17">
        <v>1</v>
      </c>
      <c r="AC200" s="17">
        <v>2</v>
      </c>
      <c r="AD200" s="55">
        <v>1200</v>
      </c>
      <c r="AE200" s="17">
        <v>60</v>
      </c>
      <c r="AF200" s="27">
        <f t="shared" si="11"/>
        <v>600</v>
      </c>
      <c r="AG200" s="17"/>
      <c r="AH200" s="17"/>
      <c r="AI200" s="17"/>
      <c r="AJ200" s="17"/>
      <c r="AK200" s="17"/>
      <c r="AL200" s="17">
        <v>7</v>
      </c>
      <c r="AM200" s="17">
        <v>1</v>
      </c>
      <c r="AN200" s="17">
        <v>2</v>
      </c>
      <c r="AO200" s="17">
        <v>500</v>
      </c>
      <c r="AP200" s="17">
        <v>120</v>
      </c>
      <c r="AQ200" s="17"/>
      <c r="AR200" s="17"/>
      <c r="AS200" s="17"/>
      <c r="AT200" s="17"/>
      <c r="AU200" s="17"/>
      <c r="AV200" s="17"/>
      <c r="AW200" s="17">
        <v>7</v>
      </c>
      <c r="AX200" s="17">
        <v>1</v>
      </c>
      <c r="AY200" s="17">
        <v>2</v>
      </c>
      <c r="AZ200" s="17">
        <v>700</v>
      </c>
      <c r="BA200" s="17">
        <v>120</v>
      </c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49">
        <v>2.25</v>
      </c>
      <c r="CE200" s="49">
        <v>1.6666666666666667</v>
      </c>
      <c r="CF200" s="49">
        <v>1.3333333333333333</v>
      </c>
      <c r="CG200" s="49">
        <v>2</v>
      </c>
      <c r="CH200" s="49">
        <v>3</v>
      </c>
      <c r="CI200" s="17">
        <v>4</v>
      </c>
      <c r="CJ200" cm="1">
        <f t="array" ref="CJ200">_xlfn.IFS([1]original_ver!CH211="จากการเข้าร่วมกิจกรรมอบรม ที่จัดโดยโครงการเกษตรกรปราดเปรื่อง (Smart Farmer)",1,[1]original_ver!CH211="จากการเข้าร่วมกิจกรรมอบรม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ๆ",3,[1]original_ver!CH211="จากการเรียนรู้ผ่านประสบการณ์ของผู้อื่น ได้แก่ เพื่อนบ้าน พี่น้อง เพื่อน และญาติ เป็นต้น",4,[1]original_ver!CH211="ไม่ได้เข้าร่วมกิจกรรมอบรมหรือเรียนรู้ใด ๆ (ข้ามไปข้อ 33)",5)</f>
        <v>5</v>
      </c>
      <c r="CK200" s="15" t="str" cm="1">
        <f t="array" ref="CK200">_xlfn.IFS([1]original_ver!CJ211="ความรู้ทางการเกษตรและการใช้เทคโนโลยีสำหรับการผลิตในฟาร์ม",1,[1]original_ver!CJ211="การวางแผนและจัดการฟาร์ม เช่น การเก็บเกี่ยว การเงิน และการวางแผนทางการตลาด",2,[1]original_ver!CJ211="การเป็นผู้ประกอบการทางการเกษตร",3,[1]original_ver!CJ211="การเพิ่มมูลค่าผลผลิต และการแปรรูปผลผลิต (รวมถึงการพัฒนาคุณภาพผลผลิต)",4,[1]original_ver!CJ211="","")</f>
        <v/>
      </c>
      <c r="CL200" s="48"/>
      <c r="CM200" s="48"/>
      <c r="CN200" s="15" t="str" cm="1">
        <f t="array" ref="CN200">_xlfn.IFS([1]original_ver!CN211="ความรู้ทางการเกษตรและการใช้เทคโนโลยีสำหรับการผลิตในฟาร์ม",1,[1]original_ver!CN211="การวางแผนและจัดการฟาร์ม เช่น การเก็บเกี่ยว การเงิน และการวางแผนทางการตลาด",2,[1]original_ver!CN211="การเป็นผู้ประกอบการทางการเกษตร",3,[1]original_ver!CN211="การเพิ่มมูลค่าผลผลิต และการแปรรูปผลผลิต (รวมถึงการพัฒนาคุณภาพผลผลิต)",4,[1]original_ver!CN211="","")</f>
        <v/>
      </c>
      <c r="CO200" s="48"/>
      <c r="CP200" s="48"/>
      <c r="CQ200" s="15" t="str" cm="1">
        <f t="array" ref="CQ200">_xlfn.IFS([1]original_ver!CR211="ประยุกต์",1,[1]original_ver!CR211="ไม่ประยุกต์",0,[1]original_ver!CR211="","")</f>
        <v/>
      </c>
      <c r="CR200" s="15" t="str" cm="1">
        <f t="array" ref="CR200">_xlfn.IFS([1]original_ver!CS211="ประยุกต์",1,[1]original_ver!CS211="ไม่ประยุกต์",0,[1]original_ver!CS211="","")</f>
        <v/>
      </c>
      <c r="CS200" s="48"/>
      <c r="CT200" s="15" t="str" cm="1">
        <f t="array" ref="CT200">_xlfn.IFS([1]original_ver!CV211="ประยุกต์",1,[1]original_ver!CV211="ไม่ประยุกต์",0,[1]original_ver!CV211="","")</f>
        <v/>
      </c>
      <c r="CU200" s="48"/>
      <c r="CV200" s="15" t="str" cm="1">
        <f t="array" ref="CV200">_xlfn.IFS([1]original_ver!CY211="ประยุกต์",1,[1]original_ver!CY211="ไม่ประยุกต์",0,[1]original_ver!CY211="","")</f>
        <v/>
      </c>
      <c r="CW200" s="48"/>
      <c r="CX200" s="15" t="str" cm="1">
        <f t="array" ref="CX200">_xlfn.IFS([1]original_ver!DB211="ประยุกต์",1,[1]original_ver!DB211="ไม่ประยุกต์",0,[1]original_ver!DB211="","")</f>
        <v/>
      </c>
      <c r="CY200" s="48"/>
      <c r="CZ200" s="48">
        <v>0</v>
      </c>
      <c r="DA200" s="48">
        <v>0</v>
      </c>
      <c r="DB200" s="48">
        <v>0</v>
      </c>
      <c r="DC200" s="48">
        <v>0</v>
      </c>
      <c r="DD200" s="48">
        <v>0</v>
      </c>
      <c r="DE200" s="48">
        <v>0</v>
      </c>
      <c r="DF200" s="17">
        <v>3</v>
      </c>
      <c r="DG200" s="17">
        <v>2</v>
      </c>
      <c r="DH200" s="17">
        <v>2</v>
      </c>
      <c r="DI200" s="17">
        <v>1</v>
      </c>
      <c r="DJ200" s="48"/>
      <c r="DK200" s="48"/>
      <c r="DL200" s="17">
        <v>1</v>
      </c>
      <c r="DM200" s="17">
        <v>2</v>
      </c>
      <c r="DN200" s="48"/>
      <c r="DO200" s="48"/>
      <c r="DP200" s="48"/>
      <c r="DQ200" s="17" t="s">
        <v>615</v>
      </c>
      <c r="DR200" s="49">
        <v>3.8</v>
      </c>
      <c r="DS200" s="49">
        <v>3.3333333333333335</v>
      </c>
      <c r="DT200" s="17">
        <v>2.5</v>
      </c>
      <c r="DU200" s="49">
        <v>3.4</v>
      </c>
      <c r="DV200" s="49">
        <v>3.3333333333333335</v>
      </c>
      <c r="DW200" s="49">
        <v>3</v>
      </c>
      <c r="DX200" s="25">
        <v>3.8</v>
      </c>
      <c r="DY200" s="25">
        <v>3.3333333333333335</v>
      </c>
      <c r="DZ200" s="25">
        <v>2.5</v>
      </c>
      <c r="EA200" s="25">
        <v>3.4</v>
      </c>
      <c r="EB200" s="25">
        <v>3.3333333333333335</v>
      </c>
      <c r="EC200">
        <v>3</v>
      </c>
    </row>
    <row r="201" spans="1:133" hidden="1" x14ac:dyDescent="0.2">
      <c r="A201" s="15">
        <v>714</v>
      </c>
      <c r="B201" s="61" t="s">
        <v>773</v>
      </c>
      <c r="C201" cm="1">
        <f t="array" ref="C201">_xlfn.IFS([1]original_ver!D212="Participant",1,[1]original_ver!D212="Non-Participant",0,[1]original_ver!D212="","")</f>
        <v>0</v>
      </c>
      <c r="D201" s="15">
        <v>5</v>
      </c>
      <c r="E201" s="17" cm="1">
        <f t="array" ref="E201">_xlfn.IFS([1]original_ver!F212="ชาย",1,[1]original_ver!F212="หญิง",0,[1]original_ver!F212="","")</f>
        <v>0</v>
      </c>
      <c r="F201" s="15">
        <v>53</v>
      </c>
      <c r="G201" s="17" cm="1">
        <f t="array" ref="G201">_xlfn.IFS([1]original_ver!H212="ไม่มีการศึกษา",0,[1]original_ver!H212="ประถมศึกษา",1,[1]original_ver!H212="มัธยมศึกษาตอนต้น",2,[1]original_ver!H212="มัธยมศึกษาตอนปลาย",3,[1]original_ver!H212="อนุปริญญา (ปวช., ปวส., ฝึกหัดครู)",4,[1]original_ver!H212="ปริญญาตรี",5,[1]original_ver!H212="สูงกว่าปริญญาตรี",6,[1]original_ver!H212="","")</f>
        <v>2</v>
      </c>
      <c r="H201" s="17" cm="1">
        <f t="array" ref="H201">_xlfn.IFS([1]original_ver!I212="โสด",1,[1]original_ver!I212="สมรส/อยู่ด้วยกัน",2,[1]original_ver!I212="หย่าร้าง/แยกกันอยู่",3,[1]original_ver!I212="หม้าย",4,[1]original_ver!I212="","")</f>
        <v>4</v>
      </c>
      <c r="I201" s="15">
        <v>2</v>
      </c>
      <c r="J201" s="15">
        <v>25</v>
      </c>
      <c r="K201" s="17" cm="1">
        <f t="array" ref="K201">_xlfn.IFS([1]original_ver!L212="ใช่",1,[1]original_ver!L212="ไม่ใช่",0,[1]original_ver!L212="","")</f>
        <v>0</v>
      </c>
      <c r="L201" s="17" cm="1">
        <f t="array" ref="L201">_xlfn.IFS([1]original_ver!M212="กู้ยืม",1,[1]original_ver!M212="ไม่กู้ยืม",0,[1]original_ver!M212="","")</f>
        <v>0</v>
      </c>
      <c r="M201" s="17">
        <f t="shared" si="12"/>
        <v>1</v>
      </c>
      <c r="N201" s="54">
        <v>120000</v>
      </c>
      <c r="O201" s="17" cm="1">
        <f t="array" ref="O201">_xlfn.IFS([1]original_ver!O212="ใช่",1,[1]original_ver!O212="ไม่ใช่",0,[1]original_ver!O212="","")</f>
        <v>1</v>
      </c>
      <c r="P201" s="17">
        <v>7</v>
      </c>
      <c r="Q201" s="17">
        <v>1</v>
      </c>
      <c r="R201" s="17">
        <v>8</v>
      </c>
      <c r="S201" s="55">
        <v>4000</v>
      </c>
      <c r="T201" s="17">
        <v>30</v>
      </c>
      <c r="U201" s="22">
        <f t="shared" si="13"/>
        <v>500</v>
      </c>
      <c r="V201" s="17" t="s">
        <v>615</v>
      </c>
      <c r="W201" s="17" t="s">
        <v>615</v>
      </c>
      <c r="X201" s="17" t="s">
        <v>615</v>
      </c>
      <c r="Y201" s="17" t="s">
        <v>615</v>
      </c>
      <c r="Z201" s="17"/>
      <c r="AA201" s="17">
        <v>7</v>
      </c>
      <c r="AB201" s="17">
        <v>1</v>
      </c>
      <c r="AC201" s="17">
        <v>8</v>
      </c>
      <c r="AD201" s="55">
        <v>5000</v>
      </c>
      <c r="AE201" s="17">
        <v>30</v>
      </c>
      <c r="AF201" s="27">
        <f t="shared" si="11"/>
        <v>625</v>
      </c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49">
        <v>3.25</v>
      </c>
      <c r="CE201" s="49">
        <v>2.3333333333333335</v>
      </c>
      <c r="CF201" s="49">
        <v>1.6666666666666667</v>
      </c>
      <c r="CG201" s="49">
        <v>2</v>
      </c>
      <c r="CH201" s="49">
        <v>3</v>
      </c>
      <c r="CI201" s="17">
        <v>4</v>
      </c>
      <c r="CJ201" cm="1">
        <f t="array" ref="CJ201">_xlfn.IFS([1]original_ver!CH212="จากการเข้าร่วมกิจกรรมอบรม ที่จัดโดยโครงการเกษตรกรปราดเปรื่อง (Smart Farmer)",1,[1]original_ver!CH212="จากการเข้าร่วมกิจกรรมอบรม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ๆ",3,[1]original_ver!CH212="จากการเรียนรู้ผ่านประสบการณ์ของผู้อื่น ได้แก่ เพื่อนบ้าน พี่น้อง เพื่อน และญาติ เป็นต้น",4,[1]original_ver!CH212="ไม่ได้เข้าร่วมกิจกรรมอบรมหรือเรียนรู้ใด ๆ (ข้ามไปข้อ 33)",5)</f>
        <v>5</v>
      </c>
      <c r="CK201" s="15" t="str" cm="1">
        <f t="array" ref="CK201">_xlfn.IFS([1]original_ver!CJ212="ความรู้ทางการเกษตรและการใช้เทคโนโลยีสำหรับการผลิตในฟาร์ม",1,[1]original_ver!CJ212="การวางแผนและจัดการฟาร์ม เช่น การเก็บเกี่ยว การเงิน และการวางแผนทางการตลาด",2,[1]original_ver!CJ212="การเป็นผู้ประกอบการทางการเกษตร",3,[1]original_ver!CJ212="การเพิ่มมูลค่าผลผลิต และการแปรรูปผลผลิต (รวมถึงการพัฒนาคุณภาพผลผลิต)",4,[1]original_ver!CJ212="","")</f>
        <v/>
      </c>
      <c r="CL201" s="48"/>
      <c r="CM201" s="48"/>
      <c r="CN201" s="15" t="str" cm="1">
        <f t="array" ref="CN201">_xlfn.IFS([1]original_ver!CN212="ความรู้ทางการเกษตรและการใช้เทคโนโลยีสำหรับการผลิตในฟาร์ม",1,[1]original_ver!CN212="การวางแผนและจัดการฟาร์ม เช่น การเก็บเกี่ยว การเงิน และการวางแผนทางการตลาด",2,[1]original_ver!CN212="การเป็นผู้ประกอบการทางการเกษตร",3,[1]original_ver!CN212="การเพิ่มมูลค่าผลผลิต และการแปรรูปผลผลิต (รวมถึงการพัฒนาคุณภาพผลผลิต)",4,[1]original_ver!CN212="","")</f>
        <v/>
      </c>
      <c r="CO201" s="48"/>
      <c r="CP201" s="48"/>
      <c r="CQ201" s="15" t="str" cm="1">
        <f t="array" ref="CQ201">_xlfn.IFS([1]original_ver!CR212="ประยุกต์",1,[1]original_ver!CR212="ไม่ประยุกต์",0,[1]original_ver!CR212="","")</f>
        <v/>
      </c>
      <c r="CR201" s="15" t="str" cm="1">
        <f t="array" ref="CR201">_xlfn.IFS([1]original_ver!CS212="ประยุกต์",1,[1]original_ver!CS212="ไม่ประยุกต์",0,[1]original_ver!CS212="","")</f>
        <v/>
      </c>
      <c r="CS201" s="48"/>
      <c r="CT201" s="15" t="str" cm="1">
        <f t="array" ref="CT201">_xlfn.IFS([1]original_ver!CV212="ประยุกต์",1,[1]original_ver!CV212="ไม่ประยุกต์",0,[1]original_ver!CV212="","")</f>
        <v/>
      </c>
      <c r="CU201" s="48"/>
      <c r="CV201" s="15" t="str" cm="1">
        <f t="array" ref="CV201">_xlfn.IFS([1]original_ver!CY212="ประยุกต์",1,[1]original_ver!CY212="ไม่ประยุกต์",0,[1]original_ver!CY212="","")</f>
        <v/>
      </c>
      <c r="CW201" s="48"/>
      <c r="CX201" s="15" t="str" cm="1">
        <f t="array" ref="CX201">_xlfn.IFS([1]original_ver!DB212="ประยุกต์",1,[1]original_ver!DB212="ไม่ประยุกต์",0,[1]original_ver!DB212="","")</f>
        <v/>
      </c>
      <c r="CY201" s="48"/>
      <c r="CZ201" s="48"/>
      <c r="DA201" s="48"/>
      <c r="DB201" s="48"/>
      <c r="DC201" s="48"/>
      <c r="DD201" s="48"/>
      <c r="DE201" s="48"/>
      <c r="DF201" s="17">
        <v>3</v>
      </c>
      <c r="DG201" s="17">
        <v>2</v>
      </c>
      <c r="DH201" s="17">
        <v>2</v>
      </c>
      <c r="DI201" s="17">
        <v>1</v>
      </c>
      <c r="DJ201" s="48"/>
      <c r="DK201" s="48"/>
      <c r="DL201" s="17">
        <v>1</v>
      </c>
      <c r="DM201" s="17">
        <v>2</v>
      </c>
      <c r="DN201" s="48"/>
      <c r="DO201" s="48"/>
      <c r="DP201" s="48"/>
      <c r="DQ201" s="17" t="s">
        <v>615</v>
      </c>
      <c r="DR201" s="49">
        <v>3.6</v>
      </c>
      <c r="DS201" s="49">
        <v>3.3333333333333335</v>
      </c>
      <c r="DT201" s="17">
        <v>2.5</v>
      </c>
      <c r="DU201" s="49">
        <v>3</v>
      </c>
      <c r="DV201" s="49">
        <v>3.3333333333333335</v>
      </c>
      <c r="DW201" s="49">
        <v>2.5</v>
      </c>
      <c r="DX201" s="25">
        <v>3.6</v>
      </c>
      <c r="DY201" s="25">
        <v>3.3333333333333335</v>
      </c>
      <c r="DZ201" s="25">
        <v>2.5</v>
      </c>
      <c r="EA201" s="25">
        <v>3</v>
      </c>
      <c r="EB201" s="25">
        <v>3.3333333333333335</v>
      </c>
      <c r="EC201">
        <v>2.5</v>
      </c>
    </row>
    <row r="202" spans="1:133" hidden="1" x14ac:dyDescent="0.2">
      <c r="A202" s="15">
        <v>715</v>
      </c>
      <c r="B202" s="61" t="s">
        <v>774</v>
      </c>
      <c r="C202" cm="1">
        <f t="array" ref="C202">_xlfn.IFS([1]original_ver!D213="Participant",1,[1]original_ver!D213="Non-Participant",0,[1]original_ver!D213="","")</f>
        <v>0</v>
      </c>
      <c r="D202" s="15">
        <v>5</v>
      </c>
      <c r="E202" s="17" cm="1">
        <f t="array" ref="E202">_xlfn.IFS([1]original_ver!F213="ชาย",1,[1]original_ver!F213="หญิง",0,[1]original_ver!F213="","")</f>
        <v>0</v>
      </c>
      <c r="F202" s="15">
        <v>60</v>
      </c>
      <c r="G202" s="17" cm="1">
        <f t="array" ref="G202">_xlfn.IFS([1]original_ver!H213="ไม่มีการศึกษา",0,[1]original_ver!H213="ประถมศึกษา",1,[1]original_ver!H213="มัธยมศึกษาตอนต้น",2,[1]original_ver!H213="มัธยมศึกษาตอนปลาย",3,[1]original_ver!H213="อนุปริญญา (ปวช., ปวส., ฝึกหัดครู)",4,[1]original_ver!H213="ปริญญาตรี",5,[1]original_ver!H213="สูงกว่าปริญญาตรี",6,[1]original_ver!H213="","")</f>
        <v>1</v>
      </c>
      <c r="H202" s="17" cm="1">
        <f t="array" ref="H202">_xlfn.IFS([1]original_ver!I213="โสด",1,[1]original_ver!I213="สมรส/อยู่ด้วยกัน",2,[1]original_ver!I213="หย่าร้าง/แยกกันอยู่",3,[1]original_ver!I213="หม้าย",4,[1]original_ver!I213="","")</f>
        <v>4</v>
      </c>
      <c r="I202" s="15">
        <v>4</v>
      </c>
      <c r="J202" s="15">
        <v>35</v>
      </c>
      <c r="K202" s="17" cm="1">
        <f t="array" ref="K202">_xlfn.IFS([1]original_ver!L213="ใช่",1,[1]original_ver!L213="ไม่ใช่",0,[1]original_ver!L213="","")</f>
        <v>0</v>
      </c>
      <c r="L202" s="17" cm="1">
        <f t="array" ref="L202">_xlfn.IFS([1]original_ver!M213="กู้ยืม",1,[1]original_ver!M213="ไม่กู้ยืม",0,[1]original_ver!M213="","")</f>
        <v>0</v>
      </c>
      <c r="M202" s="17">
        <f t="shared" si="12"/>
        <v>1</v>
      </c>
      <c r="N202" s="54">
        <v>160000</v>
      </c>
      <c r="O202" s="17" cm="1">
        <f t="array" ref="O202">_xlfn.IFS([1]original_ver!O213="ใช่",1,[1]original_ver!O213="ไม่ใช่",0,[1]original_ver!O213="","")</f>
        <v>1</v>
      </c>
      <c r="P202" s="17">
        <v>7</v>
      </c>
      <c r="Q202" s="17">
        <v>1</v>
      </c>
      <c r="R202" s="17">
        <v>5</v>
      </c>
      <c r="S202" s="55">
        <v>1700</v>
      </c>
      <c r="T202" s="17">
        <v>30</v>
      </c>
      <c r="U202" s="22">
        <f t="shared" si="13"/>
        <v>340</v>
      </c>
      <c r="V202" s="17" t="s">
        <v>615</v>
      </c>
      <c r="W202" s="17" t="s">
        <v>615</v>
      </c>
      <c r="X202" s="17" t="s">
        <v>615</v>
      </c>
      <c r="Y202" s="17" t="s">
        <v>615</v>
      </c>
      <c r="Z202" s="17"/>
      <c r="AA202" s="17">
        <v>7</v>
      </c>
      <c r="AB202" s="17">
        <v>1</v>
      </c>
      <c r="AC202" s="17">
        <v>5</v>
      </c>
      <c r="AD202" s="55">
        <v>2000</v>
      </c>
      <c r="AE202" s="17">
        <v>30</v>
      </c>
      <c r="AF202" s="27">
        <f t="shared" si="11"/>
        <v>400</v>
      </c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49">
        <v>3.25</v>
      </c>
      <c r="CE202" s="49">
        <v>3</v>
      </c>
      <c r="CF202" s="49">
        <v>2.3333333333333335</v>
      </c>
      <c r="CG202" s="49">
        <v>2.5</v>
      </c>
      <c r="CH202" s="49">
        <v>3.5</v>
      </c>
      <c r="CI202" s="17">
        <v>4</v>
      </c>
      <c r="CJ202" cm="1">
        <f t="array" ref="CJ202">_xlfn.IFS([1]original_ver!CH213="จากการเข้าร่วมกิจกรรมอบรม ที่จัดโดยโครงการเกษตรกรปราดเปรื่อง (Smart Farmer)",1,[1]original_ver!CH213="จากการเข้าร่วมกิจกรรมอบรม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ๆ",3,[1]original_ver!CH213="จากการเรียนรู้ผ่านประสบการณ์ของผู้อื่น ได้แก่ เพื่อนบ้าน พี่น้อง เพื่อน และญาติ เป็นต้น",4,[1]original_ver!CH213="ไม่ได้เข้าร่วมกิจกรรมอบรมหรือเรียนรู้ใด ๆ (ข้ามไปข้อ 33)",5)</f>
        <v>5</v>
      </c>
      <c r="CK202" s="15" t="str" cm="1">
        <f t="array" ref="CK202">_xlfn.IFS([1]original_ver!CJ213="ความรู้ทางการเกษตรและการใช้เทคโนโลยีสำหรับการผลิตในฟาร์ม",1,[1]original_ver!CJ213="การวางแผนและจัดการฟาร์ม เช่น การเก็บเกี่ยว การเงิน และการวางแผนทางการตลาด",2,[1]original_ver!CJ213="การเป็นผู้ประกอบการทางการเกษตร",3,[1]original_ver!CJ213="การเพิ่มมูลค่าผลผลิต และการแปรรูปผลผลิต (รวมถึงการพัฒนาคุณภาพผลผลิต)",4,[1]original_ver!CJ213="","")</f>
        <v/>
      </c>
      <c r="CL202" s="48"/>
      <c r="CM202" s="48"/>
      <c r="CN202" s="15" t="str" cm="1">
        <f t="array" ref="CN202">_xlfn.IFS([1]original_ver!CN213="ความรู้ทางการเกษตรและการใช้เทคโนโลยีสำหรับการผลิตในฟาร์ม",1,[1]original_ver!CN213="การวางแผนและจัดการฟาร์ม เช่น การเก็บเกี่ยว การเงิน และการวางแผนทางการตลาด",2,[1]original_ver!CN213="การเป็นผู้ประกอบการทางการเกษตร",3,[1]original_ver!CN213="การเพิ่มมูลค่าผลผลิต และการแปรรูปผลผลิต (รวมถึงการพัฒนาคุณภาพผลผลิต)",4,[1]original_ver!CN213="","")</f>
        <v/>
      </c>
      <c r="CO202" s="48"/>
      <c r="CP202" s="48"/>
      <c r="CQ202" s="15" t="str" cm="1">
        <f t="array" ref="CQ202">_xlfn.IFS([1]original_ver!CR213="ประยุกต์",1,[1]original_ver!CR213="ไม่ประยุกต์",0,[1]original_ver!CR213="","")</f>
        <v/>
      </c>
      <c r="CR202" s="15" t="str" cm="1">
        <f t="array" ref="CR202">_xlfn.IFS([1]original_ver!CS213="ประยุกต์",1,[1]original_ver!CS213="ไม่ประยุกต์",0,[1]original_ver!CS213="","")</f>
        <v/>
      </c>
      <c r="CS202" s="48"/>
      <c r="CT202" s="15" t="str" cm="1">
        <f t="array" ref="CT202">_xlfn.IFS([1]original_ver!CV213="ประยุกต์",1,[1]original_ver!CV213="ไม่ประยุกต์",0,[1]original_ver!CV213="","")</f>
        <v/>
      </c>
      <c r="CU202" s="48"/>
      <c r="CV202" s="15" t="str" cm="1">
        <f t="array" ref="CV202">_xlfn.IFS([1]original_ver!CY213="ประยุกต์",1,[1]original_ver!CY213="ไม่ประยุกต์",0,[1]original_ver!CY213="","")</f>
        <v/>
      </c>
      <c r="CW202" s="48"/>
      <c r="CX202" s="15" t="str" cm="1">
        <f t="array" ref="CX202">_xlfn.IFS([1]original_ver!DB213="ประยุกต์",1,[1]original_ver!DB213="ไม่ประยุกต์",0,[1]original_ver!DB213="","")</f>
        <v/>
      </c>
      <c r="CY202" s="48"/>
      <c r="CZ202" s="48"/>
      <c r="DA202" s="48"/>
      <c r="DB202" s="48"/>
      <c r="DC202" s="48"/>
      <c r="DD202" s="48"/>
      <c r="DE202" s="48"/>
      <c r="DF202" s="17">
        <v>1</v>
      </c>
      <c r="DG202" s="17">
        <v>2</v>
      </c>
      <c r="DH202" s="17">
        <v>3</v>
      </c>
      <c r="DI202" s="17">
        <v>1</v>
      </c>
      <c r="DJ202" s="48"/>
      <c r="DK202" s="48"/>
      <c r="DL202" s="17">
        <v>2</v>
      </c>
      <c r="DM202" s="17">
        <v>2</v>
      </c>
      <c r="DN202" s="48"/>
      <c r="DO202" s="48"/>
      <c r="DP202" s="48"/>
      <c r="DQ202" s="17" t="s">
        <v>615</v>
      </c>
      <c r="DR202" s="49">
        <v>3.2</v>
      </c>
      <c r="DS202" s="49">
        <v>3</v>
      </c>
      <c r="DT202" s="17">
        <v>2.25</v>
      </c>
      <c r="DU202" s="49">
        <v>3.4</v>
      </c>
      <c r="DV202" s="49">
        <v>3</v>
      </c>
      <c r="DW202" s="49">
        <v>2.5</v>
      </c>
      <c r="DX202" s="25">
        <v>3.2</v>
      </c>
      <c r="DY202" s="25">
        <v>3</v>
      </c>
      <c r="DZ202" s="25">
        <v>2.25</v>
      </c>
      <c r="EA202" s="25">
        <v>3.4</v>
      </c>
      <c r="EB202" s="25">
        <v>3</v>
      </c>
      <c r="EC202">
        <v>2.5</v>
      </c>
    </row>
    <row r="203" spans="1:133" x14ac:dyDescent="0.2">
      <c r="A203" s="15">
        <v>716</v>
      </c>
      <c r="B203" s="61" t="s">
        <v>775</v>
      </c>
      <c r="C203" cm="1">
        <f t="array" ref="C203">_xlfn.IFS([1]original_ver!D214="Participant",1,[1]original_ver!D214="Non-Participant",0,[1]original_ver!D214="","")</f>
        <v>1</v>
      </c>
      <c r="D203" s="15">
        <v>5</v>
      </c>
      <c r="E203" s="17" cm="1">
        <f t="array" ref="E203">_xlfn.IFS([1]original_ver!F214="ชาย",1,[1]original_ver!F214="หญิง",0,[1]original_ver!F214="","")</f>
        <v>0</v>
      </c>
      <c r="F203" s="15">
        <v>63</v>
      </c>
      <c r="G203" s="17" cm="1">
        <f t="array" ref="G203">_xlfn.IFS([1]original_ver!H214="ไม่มีการศึกษา",0,[1]original_ver!H214="ประถมศึกษา",1,[1]original_ver!H214="มัธยมศึกษาตอนต้น",2,[1]original_ver!H214="มัธยมศึกษาตอนปลาย",3,[1]original_ver!H214="อนุปริญญา (ปวช., ปวส., ฝึกหัดครู)",4,[1]original_ver!H214="ปริญญาตรี",5,[1]original_ver!H214="สูงกว่าปริญญาตรี",6,[1]original_ver!H214="","")</f>
        <v>1</v>
      </c>
      <c r="H203" s="17" cm="1">
        <f t="array" ref="H203">_xlfn.IFS([1]original_ver!I214="โสด",1,[1]original_ver!I214="สมรส/อยู่ด้วยกัน",2,[1]original_ver!I214="หย่าร้าง/แยกกันอยู่",3,[1]original_ver!I214="หม้าย",4,[1]original_ver!I214="","")</f>
        <v>2</v>
      </c>
      <c r="I203" s="15">
        <v>4</v>
      </c>
      <c r="J203" s="15">
        <v>30</v>
      </c>
      <c r="K203" s="17" cm="1">
        <f t="array" ref="K203">_xlfn.IFS([1]original_ver!L214="ใช่",1,[1]original_ver!L214="ไม่ใช่",0,[1]original_ver!L214="","")</f>
        <v>0</v>
      </c>
      <c r="L203" s="17" cm="1">
        <f t="array" ref="L203">_xlfn.IFS([1]original_ver!M214="กู้ยืม",1,[1]original_ver!M214="ไม่กู้ยืม",0,[1]original_ver!M214="","")</f>
        <v>0</v>
      </c>
      <c r="M203" s="17">
        <f t="shared" si="12"/>
        <v>0</v>
      </c>
      <c r="N203" s="51">
        <v>0</v>
      </c>
      <c r="O203" s="17" cm="1">
        <f t="array" ref="O203">_xlfn.IFS([1]original_ver!O214="ใช่",1,[1]original_ver!O214="ไม่ใช่",0,[1]original_ver!O214="","")</f>
        <v>0</v>
      </c>
      <c r="P203" s="17">
        <v>7</v>
      </c>
      <c r="Q203" s="17">
        <v>1</v>
      </c>
      <c r="R203" s="17">
        <v>3</v>
      </c>
      <c r="S203" s="55">
        <v>1500</v>
      </c>
      <c r="T203" s="17">
        <v>30</v>
      </c>
      <c r="U203" s="22">
        <f t="shared" si="13"/>
        <v>500</v>
      </c>
      <c r="V203" s="17" t="s">
        <v>615</v>
      </c>
      <c r="W203" s="17" t="s">
        <v>615</v>
      </c>
      <c r="X203" s="17" t="s">
        <v>615</v>
      </c>
      <c r="Y203" s="17" t="s">
        <v>615</v>
      </c>
      <c r="Z203" s="17"/>
      <c r="AA203" s="17">
        <v>7</v>
      </c>
      <c r="AB203" s="17">
        <v>1</v>
      </c>
      <c r="AC203" s="17">
        <v>3</v>
      </c>
      <c r="AD203" s="55">
        <v>1500</v>
      </c>
      <c r="AE203" s="17">
        <v>30</v>
      </c>
      <c r="AF203" s="27">
        <f t="shared" si="11"/>
        <v>500</v>
      </c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49">
        <v>3</v>
      </c>
      <c r="CE203" s="49">
        <v>2.3333333333333335</v>
      </c>
      <c r="CF203" s="49">
        <v>1.6666666666666667</v>
      </c>
      <c r="CG203" s="49">
        <v>2</v>
      </c>
      <c r="CH203" s="49">
        <v>3</v>
      </c>
      <c r="CI203" s="17">
        <v>3</v>
      </c>
      <c r="CJ203" cm="1">
        <f t="array" ref="CJ203">_xlfn.IFS([1]original_ver!CH214="จากการเข้าร่วมกิจกรรมอบรม ที่จัดโดยโครงการเกษตรกรปราดเปรื่อง (Smart Farmer)",1,[1]original_ver!CH214="จากการเข้าร่วมกิจกรรมอบรม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ๆ",3,[1]original_ver!CH214="จากการเรียนรู้ผ่านประสบการณ์ของผู้อื่น ได้แก่ เพื่อนบ้าน พี่น้อง เพื่อน และญาติ เป็นต้น",4,[1]original_ver!CH214="ไม่ได้เข้าร่วมกิจกรรมอบรมหรือเรียนรู้ใด ๆ (ข้ามไปข้อ 33)",5)</f>
        <v>2</v>
      </c>
      <c r="CK203" s="15" cm="1">
        <f t="array" ref="CK203">_xlfn.IFS([1]original_ver!CJ214="ความรู้ทางการเกษตรและการใช้เทคโนโลยีสำหรับการผลิตในฟาร์ม",1,[1]original_ver!CJ214="การวางแผนและจัดการฟาร์ม เช่น การเก็บเกี่ยว การเงิน และการวางแผนทางการตลาด",2,[1]original_ver!CJ214="การเป็นผู้ประกอบการทางการเกษตร",3,[1]original_ver!CJ214="การเพิ่มมูลค่าผลผลิต และการแปรรูปผลผลิต (รวมถึงการพัฒนาคุณภาพผลผลิต)",4,[1]original_ver!CJ214="","")</f>
        <v>1</v>
      </c>
      <c r="CL203" s="17">
        <v>5</v>
      </c>
      <c r="CM203" s="17">
        <v>2</v>
      </c>
      <c r="CN203" s="15" cm="1">
        <f t="array" ref="CN203">_xlfn.IFS([1]original_ver!CN214="ความรู้ทางการเกษตรและการใช้เทคโนโลยีสำหรับการผลิตในฟาร์ม",1,[1]original_ver!CN214="การวางแผนและจัดการฟาร์ม เช่น การเก็บเกี่ยว การเงิน และการวางแผนทางการตลาด",2,[1]original_ver!CN214="การเป็นผู้ประกอบการทางการเกษตร",3,[1]original_ver!CN214="การเพิ่มมูลค่าผลผลิต และการแปรรูปผลผลิต (รวมถึงการพัฒนาคุณภาพผลผลิต)",4,[1]original_ver!CN214="","")</f>
        <v>3</v>
      </c>
      <c r="CO203" s="17">
        <v>1</v>
      </c>
      <c r="CP203" s="17">
        <v>1</v>
      </c>
      <c r="CQ203" s="15" cm="1">
        <f t="array" ref="CQ203">_xlfn.IFS([1]original_ver!CR214="ประยุกต์",1,[1]original_ver!CR214="ไม่ประยุกต์",0,[1]original_ver!CR214="","")</f>
        <v>1</v>
      </c>
      <c r="CR203" s="15" cm="1">
        <f t="array" ref="CR203">_xlfn.IFS([1]original_ver!CS214="ประยุกต์",1,[1]original_ver!CS214="ไม่ประยุกต์",0,[1]original_ver!CS214="","")</f>
        <v>1</v>
      </c>
      <c r="CS203" s="48"/>
      <c r="CT203" s="15" cm="1">
        <f t="array" ref="CT203">_xlfn.IFS([1]original_ver!CV214="ประยุกต์",1,[1]original_ver!CV214="ไม่ประยุกต์",0,[1]original_ver!CV214="","")</f>
        <v>0</v>
      </c>
      <c r="CU203" s="17">
        <v>1</v>
      </c>
      <c r="CV203" s="15" cm="1">
        <f t="array" ref="CV203">_xlfn.IFS([1]original_ver!CY214="ประยุกต์",1,[1]original_ver!CY214="ไม่ประยุกต์",0,[1]original_ver!CY214="","")</f>
        <v>0</v>
      </c>
      <c r="CW203" s="17">
        <v>1</v>
      </c>
      <c r="CX203" s="15" cm="1">
        <f t="array" ref="CX203">_xlfn.IFS([1]original_ver!DB214="ประยุกต์",1,[1]original_ver!DB214="ไม่ประยุกต์",0,[1]original_ver!DB214="","")</f>
        <v>1</v>
      </c>
      <c r="CY203" s="48"/>
      <c r="CZ203" s="17"/>
      <c r="DA203" s="17"/>
      <c r="DB203" s="17"/>
      <c r="DC203" s="17"/>
      <c r="DD203" s="17"/>
      <c r="DE203" s="17"/>
      <c r="DF203" s="17">
        <v>3</v>
      </c>
      <c r="DG203" s="17">
        <v>2</v>
      </c>
      <c r="DH203" s="17">
        <v>2</v>
      </c>
      <c r="DI203" s="17">
        <v>2</v>
      </c>
      <c r="DJ203" s="48"/>
      <c r="DK203" s="48"/>
      <c r="DL203" s="17">
        <v>1</v>
      </c>
      <c r="DM203" s="17">
        <v>2</v>
      </c>
      <c r="DN203" s="48"/>
      <c r="DO203" s="48"/>
      <c r="DP203" s="48"/>
      <c r="DQ203" s="17"/>
      <c r="DR203" s="49">
        <v>3.6</v>
      </c>
      <c r="DS203" s="49">
        <v>4</v>
      </c>
      <c r="DT203" s="17">
        <v>2.75</v>
      </c>
      <c r="DU203" s="49">
        <v>3.6</v>
      </c>
      <c r="DV203" s="49">
        <v>3.3333333333333335</v>
      </c>
      <c r="DW203" s="49">
        <v>3.25</v>
      </c>
      <c r="DX203" s="25">
        <v>3.6</v>
      </c>
      <c r="DY203" s="152">
        <v>4</v>
      </c>
      <c r="DZ203" s="25">
        <v>2.75</v>
      </c>
      <c r="EA203" s="25">
        <v>3.6</v>
      </c>
      <c r="EB203" s="25">
        <v>3.3333333333333335</v>
      </c>
      <c r="EC203">
        <v>3.25</v>
      </c>
    </row>
    <row r="204" spans="1:133" x14ac:dyDescent="0.2">
      <c r="A204" s="15">
        <v>717</v>
      </c>
      <c r="B204" s="61" t="s">
        <v>776</v>
      </c>
      <c r="C204" cm="1">
        <f t="array" ref="C204">_xlfn.IFS([1]original_ver!D215="Participant",1,[1]original_ver!D215="Non-Participant",0,[1]original_ver!D215="","")</f>
        <v>1</v>
      </c>
      <c r="D204" s="15">
        <v>5</v>
      </c>
      <c r="E204" s="17" cm="1">
        <f t="array" ref="E204">_xlfn.IFS([1]original_ver!F215="ชาย",1,[1]original_ver!F215="หญิง",0,[1]original_ver!F215="","")</f>
        <v>0</v>
      </c>
      <c r="F204" s="15">
        <v>65</v>
      </c>
      <c r="G204" s="17" cm="1">
        <f t="array" ref="G204">_xlfn.IFS([1]original_ver!H215="ไม่มีการศึกษา",0,[1]original_ver!H215="ประถมศึกษา",1,[1]original_ver!H215="มัธยมศึกษาตอนต้น",2,[1]original_ver!H215="มัธยมศึกษาตอนปลาย",3,[1]original_ver!H215="อนุปริญญา (ปวช., ปวส., ฝึกหัดครู)",4,[1]original_ver!H215="ปริญญาตรี",5,[1]original_ver!H215="สูงกว่าปริญญาตรี",6,[1]original_ver!H215="","")</f>
        <v>1</v>
      </c>
      <c r="H204" s="17" cm="1">
        <f t="array" ref="H204">_xlfn.IFS([1]original_ver!I215="โสด",1,[1]original_ver!I215="สมรส/อยู่ด้วยกัน",2,[1]original_ver!I215="หย่าร้าง/แยกกันอยู่",3,[1]original_ver!I215="หม้าย",4,[1]original_ver!I215="","")</f>
        <v>2</v>
      </c>
      <c r="I204" s="15">
        <v>6</v>
      </c>
      <c r="J204" s="15">
        <v>40</v>
      </c>
      <c r="K204" s="17" cm="1">
        <f t="array" ref="K204">_xlfn.IFS([1]original_ver!L215="ใช่",1,[1]original_ver!L215="ไม่ใช่",0,[1]original_ver!L215="","")</f>
        <v>0</v>
      </c>
      <c r="L204" s="17" cm="1">
        <f t="array" ref="L204">_xlfn.IFS([1]original_ver!M215="กู้ยืม",1,[1]original_ver!M215="ไม่กู้ยืม",0,[1]original_ver!M215="","")</f>
        <v>1</v>
      </c>
      <c r="M204" s="17">
        <f t="shared" si="12"/>
        <v>0</v>
      </c>
      <c r="N204" s="51">
        <v>0</v>
      </c>
      <c r="O204" s="17" cm="1">
        <f t="array" ref="O204">_xlfn.IFS([1]original_ver!O215="ใช่",1,[1]original_ver!O215="ไม่ใช่",0,[1]original_ver!O215="","")</f>
        <v>1</v>
      </c>
      <c r="P204" s="17">
        <v>2</v>
      </c>
      <c r="Q204" s="17">
        <v>1</v>
      </c>
      <c r="R204" s="17">
        <v>3</v>
      </c>
      <c r="S204" s="55">
        <v>2000</v>
      </c>
      <c r="T204" s="17">
        <v>20</v>
      </c>
      <c r="U204" s="22">
        <f t="shared" si="13"/>
        <v>666.66666666666663</v>
      </c>
      <c r="V204" s="17" t="s">
        <v>615</v>
      </c>
      <c r="W204" s="17" t="s">
        <v>615</v>
      </c>
      <c r="X204" s="17" t="s">
        <v>615</v>
      </c>
      <c r="Y204" s="17" t="s">
        <v>615</v>
      </c>
      <c r="Z204" s="17"/>
      <c r="AA204" s="17">
        <v>2</v>
      </c>
      <c r="AB204" s="17">
        <v>1</v>
      </c>
      <c r="AC204" s="17">
        <v>3</v>
      </c>
      <c r="AD204" s="55">
        <v>2000</v>
      </c>
      <c r="AE204" s="17">
        <v>20</v>
      </c>
      <c r="AF204" s="27">
        <f t="shared" si="11"/>
        <v>666.66666666666663</v>
      </c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49">
        <v>1</v>
      </c>
      <c r="CE204" s="49">
        <v>2</v>
      </c>
      <c r="CF204" s="49">
        <v>1.6666666666666667</v>
      </c>
      <c r="CG204" s="49">
        <v>2.5</v>
      </c>
      <c r="CH204" s="49">
        <v>3</v>
      </c>
      <c r="CI204" s="17">
        <v>3</v>
      </c>
      <c r="CJ204" cm="1">
        <f t="array" ref="CJ204">_xlfn.IFS([1]original_ver!CH215="จากการเข้าร่วมกิจกรรมอบรม ที่จัดโดยโครงการเกษตรกรปราดเปรื่อง (Smart Farmer)",1,[1]original_ver!CH215="จากการเข้าร่วมกิจกรรมอบรม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ๆ",3,[1]original_ver!CH215="จากการเรียนรู้ผ่านประสบการณ์ของผู้อื่น ได้แก่ เพื่อนบ้าน พี่น้อง เพื่อน และญาติ เป็นต้น",4,[1]original_ver!CH215="ไม่ได้เข้าร่วมกิจกรรมอบรมหรือเรียนรู้ใด ๆ (ข้ามไปข้อ 33)",5)</f>
        <v>1</v>
      </c>
      <c r="CK204" s="15" cm="1">
        <f t="array" ref="CK204">_xlfn.IFS([1]original_ver!CJ215="ความรู้ทางการเกษตรและการใช้เทคโนโลยีสำหรับการผลิตในฟาร์ม",1,[1]original_ver!CJ215="การวางแผนและจัดการฟาร์ม เช่น การเก็บเกี่ยว การเงิน และการวางแผนทางการตลาด",2,[1]original_ver!CJ215="การเป็นผู้ประกอบการทางการเกษตร",3,[1]original_ver!CJ215="การเพิ่มมูลค่าผลผลิต และการแปรรูปผลผลิต (รวมถึงการพัฒนาคุณภาพผลผลิต)",4,[1]original_ver!CJ215="","")</f>
        <v>2</v>
      </c>
      <c r="CL204" s="17">
        <v>4</v>
      </c>
      <c r="CM204" s="17">
        <v>1</v>
      </c>
      <c r="CN204" s="15" cm="1">
        <f t="array" ref="CN204">_xlfn.IFS([1]original_ver!CN215="ความรู้ทางการเกษตรและการใช้เทคโนโลยีสำหรับการผลิตในฟาร์ม",1,[1]original_ver!CN215="การวางแผนและจัดการฟาร์ม เช่น การเก็บเกี่ยว การเงิน และการวางแผนทางการตลาด",2,[1]original_ver!CN215="การเป็นผู้ประกอบการทางการเกษตร",3,[1]original_ver!CN215="การเพิ่มมูลค่าผลผลิต และการแปรรูปผลผลิต (รวมถึงการพัฒนาคุณภาพผลผลิต)",4,[1]original_ver!CN215="","")</f>
        <v>4</v>
      </c>
      <c r="CO204" s="17">
        <v>2</v>
      </c>
      <c r="CP204" s="17">
        <v>1</v>
      </c>
      <c r="CQ204" s="15" cm="1">
        <f t="array" ref="CQ204">_xlfn.IFS([1]original_ver!CR215="ประยุกต์",1,[1]original_ver!CR215="ไม่ประยุกต์",0,[1]original_ver!CR215="","")</f>
        <v>1</v>
      </c>
      <c r="CR204" s="15" cm="1">
        <f t="array" ref="CR204">_xlfn.IFS([1]original_ver!CS215="ประยุกต์",1,[1]original_ver!CS215="ไม่ประยุกต์",0,[1]original_ver!CS215="","")</f>
        <v>0</v>
      </c>
      <c r="CS204" s="17">
        <v>1</v>
      </c>
      <c r="CT204" s="15" cm="1">
        <f t="array" ref="CT204">_xlfn.IFS([1]original_ver!CV215="ประยุกต์",1,[1]original_ver!CV215="ไม่ประยุกต์",0,[1]original_ver!CV215="","")</f>
        <v>1</v>
      </c>
      <c r="CU204" s="48"/>
      <c r="CV204" s="15" cm="1">
        <f t="array" ref="CV204">_xlfn.IFS([1]original_ver!CY215="ประยุกต์",1,[1]original_ver!CY215="ไม่ประยุกต์",0,[1]original_ver!CY215="","")</f>
        <v>0</v>
      </c>
      <c r="CW204" s="17">
        <v>1</v>
      </c>
      <c r="CX204" s="15" cm="1">
        <f t="array" ref="CX204">_xlfn.IFS([1]original_ver!DB215="ประยุกต์",1,[1]original_ver!DB215="ไม่ประยุกต์",0,[1]original_ver!DB215="","")</f>
        <v>0</v>
      </c>
      <c r="CY204" s="17">
        <v>2</v>
      </c>
      <c r="CZ204" s="17"/>
      <c r="DA204" s="17"/>
      <c r="DB204" s="17"/>
      <c r="DC204" s="17"/>
      <c r="DD204" s="17"/>
      <c r="DE204" s="17"/>
      <c r="DF204" s="48"/>
      <c r="DG204" s="48"/>
      <c r="DH204" s="17">
        <v>3</v>
      </c>
      <c r="DI204" s="17">
        <v>2</v>
      </c>
      <c r="DJ204" s="17">
        <v>2</v>
      </c>
      <c r="DK204" s="17">
        <v>1</v>
      </c>
      <c r="DL204" s="17">
        <v>1</v>
      </c>
      <c r="DM204" s="17">
        <v>1</v>
      </c>
      <c r="DN204" s="48"/>
      <c r="DO204" s="48"/>
      <c r="DP204" s="48"/>
      <c r="DQ204" s="17"/>
      <c r="DR204" s="49">
        <v>4</v>
      </c>
      <c r="DS204" s="49">
        <v>3.6666666666666665</v>
      </c>
      <c r="DT204" s="17">
        <v>2.5</v>
      </c>
      <c r="DU204" s="49">
        <v>3</v>
      </c>
      <c r="DV204" s="49">
        <v>2.3333333333333335</v>
      </c>
      <c r="DW204" s="49">
        <v>2</v>
      </c>
      <c r="DX204" s="25">
        <v>4</v>
      </c>
      <c r="DY204" s="25">
        <v>3.6666666666666665</v>
      </c>
      <c r="DZ204" s="25">
        <v>2.5</v>
      </c>
      <c r="EA204" s="25">
        <v>3</v>
      </c>
      <c r="EB204" s="25">
        <v>2.3333333333333335</v>
      </c>
      <c r="EC204">
        <v>2</v>
      </c>
    </row>
    <row r="205" spans="1:133" hidden="1" x14ac:dyDescent="0.2">
      <c r="A205" s="15">
        <v>741</v>
      </c>
      <c r="B205" s="47" t="s">
        <v>777</v>
      </c>
      <c r="C205" cm="1">
        <f t="array" ref="C205">_xlfn.IFS([1]original_ver!D216="Participant",1,[1]original_ver!D216="Non-Participant",0,[1]original_ver!D216="","")</f>
        <v>0</v>
      </c>
      <c r="D205" s="15">
        <v>1</v>
      </c>
      <c r="E205" s="17" cm="1">
        <f t="array" ref="E205">_xlfn.IFS([1]original_ver!F216="ชาย",1,[1]original_ver!F216="หญิง",0,[1]original_ver!F216="","")</f>
        <v>1</v>
      </c>
      <c r="F205" s="15">
        <v>31</v>
      </c>
      <c r="G205" s="17" cm="1">
        <f t="array" ref="G205">_xlfn.IFS([1]original_ver!H216="ไม่มีการศึกษา",0,[1]original_ver!H216="ประถมศึกษา",1,[1]original_ver!H216="มัธยมศึกษาตอนต้น",2,[1]original_ver!H216="มัธยมศึกษาตอนปลาย",3,[1]original_ver!H216="อนุปริญญา (ปวช., ปวส., ฝึกหัดครู)",4,[1]original_ver!H216="ปริญญาตรี",5,[1]original_ver!H216="สูงกว่าปริญญาตรี",6,[1]original_ver!H216="","")</f>
        <v>2</v>
      </c>
      <c r="H205" s="17" cm="1">
        <f t="array" ref="H205">_xlfn.IFS([1]original_ver!I216="โสด",1,[1]original_ver!I216="สมรส/อยู่ด้วยกัน",2,[1]original_ver!I216="หย่าร้าง/แยกกันอยู่",3,[1]original_ver!I216="หม้าย",4,[1]original_ver!I216="","")</f>
        <v>1</v>
      </c>
      <c r="I205" s="15">
        <v>2</v>
      </c>
      <c r="J205" s="15">
        <v>10</v>
      </c>
      <c r="K205" s="17" cm="1">
        <f t="array" ref="K205">_xlfn.IFS([1]original_ver!L216="ใช่",1,[1]original_ver!L216="ไม่ใช่",0,[1]original_ver!L216="","")</f>
        <v>1</v>
      </c>
      <c r="L205" s="17" cm="1">
        <f t="array" ref="L205">_xlfn.IFS([1]original_ver!M216="กู้ยืม",1,[1]original_ver!M216="ไม่กู้ยืม",0,[1]original_ver!M216="","")</f>
        <v>1</v>
      </c>
      <c r="M205" s="17">
        <f t="shared" si="12"/>
        <v>0</v>
      </c>
      <c r="N205" s="51">
        <v>0</v>
      </c>
      <c r="O205" s="17" cm="1">
        <f t="array" ref="O205">_xlfn.IFS([1]original_ver!O216="ใช่",1,[1]original_ver!O216="ไม่ใช่",0,[1]original_ver!O216="","")</f>
        <v>0</v>
      </c>
      <c r="P205" s="17">
        <v>1</v>
      </c>
      <c r="Q205" s="17">
        <v>2</v>
      </c>
      <c r="R205" s="17">
        <v>50</v>
      </c>
      <c r="S205" s="55">
        <v>50000</v>
      </c>
      <c r="T205" s="53">
        <v>10</v>
      </c>
      <c r="U205" s="20">
        <f t="shared" si="13"/>
        <v>1000</v>
      </c>
      <c r="V205" s="17" t="s">
        <v>615</v>
      </c>
      <c r="W205" s="17" t="s">
        <v>615</v>
      </c>
      <c r="X205" s="17" t="s">
        <v>615</v>
      </c>
      <c r="Y205" s="17" t="s">
        <v>615</v>
      </c>
      <c r="Z205" s="17"/>
      <c r="AA205" s="17">
        <v>1</v>
      </c>
      <c r="AB205" s="17">
        <v>2</v>
      </c>
      <c r="AC205" s="17">
        <v>50</v>
      </c>
      <c r="AD205" s="55">
        <v>50000</v>
      </c>
      <c r="AE205" s="18">
        <v>10</v>
      </c>
      <c r="AF205" s="27">
        <f t="shared" si="11"/>
        <v>1000</v>
      </c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49">
        <v>1.5</v>
      </c>
      <c r="CE205" s="49">
        <v>2.3333333333333335</v>
      </c>
      <c r="CF205" s="49">
        <v>1.6666666666666667</v>
      </c>
      <c r="CG205" s="49">
        <v>1.5</v>
      </c>
      <c r="CH205" s="49">
        <v>3</v>
      </c>
      <c r="CI205" s="17">
        <v>3</v>
      </c>
      <c r="CJ205" cm="1">
        <f t="array" ref="CJ205">_xlfn.IFS([1]original_ver!CH216="จากการเข้าร่วมกิจกรรมอบรม ที่จัดโดยโครงการเกษตรกรปราดเปรื่อง (Smart Farmer)",1,[1]original_ver!CH216="จากการเข้าร่วมกิจกรรมอบรม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ๆ",3,[1]original_ver!CH216="จากการเรียนรู้ผ่านประสบการณ์ของผู้อื่น ได้แก่ เพื่อนบ้าน พี่น้อง เพื่อน และญาติ เป็นต้น",4,[1]original_ver!CH216="ไม่ได้เข้าร่วมกิจกรรมอบรมหรือเรียนรู้ใด ๆ (ข้ามไปข้อ 33)",5)</f>
        <v>5</v>
      </c>
      <c r="CK205" s="15" t="str" cm="1">
        <f t="array" ref="CK205">_xlfn.IFS([1]original_ver!CJ216="ความรู้ทางการเกษตรและการใช้เทคโนโลยีสำหรับการผลิตในฟาร์ม",1,[1]original_ver!CJ216="การวางแผนและจัดการฟาร์ม เช่น การเก็บเกี่ยว การเงิน และการวางแผนทางการตลาด",2,[1]original_ver!CJ216="การเป็นผู้ประกอบการทางการเกษตร",3,[1]original_ver!CJ216="การเพิ่มมูลค่าผลผลิต และการแปรรูปผลผลิต (รวมถึงการพัฒนาคุณภาพผลผลิต)",4,[1]original_ver!CJ216="","")</f>
        <v/>
      </c>
      <c r="CL205" s="48"/>
      <c r="CM205" s="48"/>
      <c r="CN205" s="15" t="str" cm="1">
        <f t="array" ref="CN205">_xlfn.IFS([1]original_ver!CN216="ความรู้ทางการเกษตรและการใช้เทคโนโลยีสำหรับการผลิตในฟาร์ม",1,[1]original_ver!CN216="การวางแผนและจัดการฟาร์ม เช่น การเก็บเกี่ยว การเงิน และการวางแผนทางการตลาด",2,[1]original_ver!CN216="การเป็นผู้ประกอบการทางการเกษตร",3,[1]original_ver!CN216="การเพิ่มมูลค่าผลผลิต และการแปรรูปผลผลิต (รวมถึงการพัฒนาคุณภาพผลผลิต)",4,[1]original_ver!CN216="","")</f>
        <v/>
      </c>
      <c r="CO205" s="48"/>
      <c r="CP205" s="48"/>
      <c r="CQ205" s="15" t="str" cm="1">
        <f t="array" ref="CQ205">_xlfn.IFS([1]original_ver!CR216="ประยุกต์",1,[1]original_ver!CR216="ไม่ประยุกต์",0,[1]original_ver!CR216="","")</f>
        <v/>
      </c>
      <c r="CR205" s="15" t="str" cm="1">
        <f t="array" ref="CR205">_xlfn.IFS([1]original_ver!CS216="ประยุกต์",1,[1]original_ver!CS216="ไม่ประยุกต์",0,[1]original_ver!CS216="","")</f>
        <v/>
      </c>
      <c r="CS205" s="48"/>
      <c r="CT205" s="15" t="str" cm="1">
        <f t="array" ref="CT205">_xlfn.IFS([1]original_ver!CV216="ประยุกต์",1,[1]original_ver!CV216="ไม่ประยุกต์",0,[1]original_ver!CV216="","")</f>
        <v/>
      </c>
      <c r="CU205" s="48"/>
      <c r="CV205" s="15" t="str" cm="1">
        <f t="array" ref="CV205">_xlfn.IFS([1]original_ver!CY216="ประยุกต์",1,[1]original_ver!CY216="ไม่ประยุกต์",0,[1]original_ver!CY216="","")</f>
        <v/>
      </c>
      <c r="CW205" s="48"/>
      <c r="CX205" s="15" t="str" cm="1">
        <f t="array" ref="CX205">_xlfn.IFS([1]original_ver!DB216="ประยุกต์",1,[1]original_ver!DB216="ไม่ประยุกต์",0,[1]original_ver!DB216="","")</f>
        <v/>
      </c>
      <c r="CY205" s="48"/>
      <c r="CZ205" s="48"/>
      <c r="DA205" s="48"/>
      <c r="DB205" s="48"/>
      <c r="DC205" s="48"/>
      <c r="DD205" s="48"/>
      <c r="DE205" s="48"/>
      <c r="DF205" s="17">
        <v>2</v>
      </c>
      <c r="DG205" s="17">
        <v>2</v>
      </c>
      <c r="DH205" s="17">
        <v>1</v>
      </c>
      <c r="DI205" s="17">
        <v>1</v>
      </c>
      <c r="DJ205" s="48"/>
      <c r="DK205" s="48"/>
      <c r="DL205" s="17">
        <v>3</v>
      </c>
      <c r="DM205" s="17">
        <v>2</v>
      </c>
      <c r="DN205" s="48"/>
      <c r="DO205" s="48"/>
      <c r="DP205" s="48"/>
      <c r="DQ205" s="48"/>
      <c r="DR205" s="49">
        <v>4.4000000000000004</v>
      </c>
      <c r="DS205" s="49">
        <v>4.666666666666667</v>
      </c>
      <c r="DT205" s="17">
        <v>4</v>
      </c>
      <c r="DU205" s="49">
        <v>3.8</v>
      </c>
      <c r="DV205" s="49">
        <v>4</v>
      </c>
      <c r="DW205" s="49">
        <v>1.5</v>
      </c>
      <c r="DX205" s="25">
        <v>4.4000000000000004</v>
      </c>
      <c r="DY205" s="25">
        <v>4.666666666666667</v>
      </c>
      <c r="DZ205" s="25">
        <v>4</v>
      </c>
      <c r="EA205" s="25">
        <v>4</v>
      </c>
      <c r="EB205" s="25">
        <v>4</v>
      </c>
      <c r="EC205">
        <v>1.5</v>
      </c>
    </row>
    <row r="206" spans="1:133" hidden="1" x14ac:dyDescent="0.2">
      <c r="A206" s="15">
        <v>800</v>
      </c>
      <c r="B206" s="50" t="s">
        <v>778</v>
      </c>
      <c r="C206" cm="1">
        <f t="array" ref="C206">_xlfn.IFS([1]original_ver!D217="Participant",1,[1]original_ver!D217="Non-Participant",0,[1]original_ver!D217="","")</f>
        <v>0</v>
      </c>
      <c r="D206" s="15">
        <v>5</v>
      </c>
      <c r="E206" s="17" cm="1">
        <f t="array" ref="E206">_xlfn.IFS([1]original_ver!F217="ชาย",1,[1]original_ver!F217="หญิง",0,[1]original_ver!F217="","")</f>
        <v>0</v>
      </c>
      <c r="F206" s="15">
        <v>44</v>
      </c>
      <c r="G206" s="17" cm="1">
        <f t="array" ref="G206">_xlfn.IFS([1]original_ver!H217="ไม่มีการศึกษา",0,[1]original_ver!H217="ประถมศึกษา",1,[1]original_ver!H217="มัธยมศึกษาตอนต้น",2,[1]original_ver!H217="มัธยมศึกษาตอนปลาย",3,[1]original_ver!H217="อนุปริญญา (ปวช., ปวส., ฝึกหัดครู)",4,[1]original_ver!H217="ปริญญาตรี",5,[1]original_ver!H217="สูงกว่าปริญญาตรี",6,[1]original_ver!H217="","")</f>
        <v>4</v>
      </c>
      <c r="H206" s="17" cm="1">
        <f t="array" ref="H206">_xlfn.IFS([1]original_ver!I217="โสด",1,[1]original_ver!I217="สมรส/อยู่ด้วยกัน",2,[1]original_ver!I217="หย่าร้าง/แยกกันอยู่",3,[1]original_ver!I217="หม้าย",4,[1]original_ver!I217="","")</f>
        <v>2</v>
      </c>
      <c r="I206" s="15">
        <v>5</v>
      </c>
      <c r="J206" s="45">
        <v>2.5</v>
      </c>
      <c r="K206" s="17" cm="1">
        <f t="array" ref="K206">_xlfn.IFS([1]original_ver!L217="ใช่",1,[1]original_ver!L217="ไม่ใช่",0,[1]original_ver!L217="","")</f>
        <v>0</v>
      </c>
      <c r="L206" s="17" cm="1">
        <f t="array" ref="L206">_xlfn.IFS([1]original_ver!M217="กู้ยืม",1,[1]original_ver!M217="ไม่กู้ยืม",0,[1]original_ver!M217="","")</f>
        <v>0</v>
      </c>
      <c r="M206" s="17">
        <f t="shared" si="12"/>
        <v>1</v>
      </c>
      <c r="N206" s="23">
        <v>300000</v>
      </c>
      <c r="O206" s="17" cm="1">
        <f t="array" ref="O206">_xlfn.IFS([1]original_ver!O217="ใช่",1,[1]original_ver!O217="ไม่ใช่",0,[1]original_ver!O217="","")</f>
        <v>0</v>
      </c>
      <c r="P206" s="17">
        <v>8</v>
      </c>
      <c r="Q206" s="17">
        <v>3</v>
      </c>
      <c r="R206" s="17">
        <v>1</v>
      </c>
      <c r="S206" s="17">
        <v>20</v>
      </c>
      <c r="T206" s="17">
        <v>45</v>
      </c>
      <c r="U206" s="22">
        <f t="shared" si="13"/>
        <v>20</v>
      </c>
      <c r="V206" s="48"/>
      <c r="W206" s="48"/>
      <c r="X206" s="48"/>
      <c r="Y206" s="48"/>
      <c r="Z206" s="48"/>
      <c r="AA206" s="17">
        <v>8</v>
      </c>
      <c r="AB206" s="17">
        <v>3</v>
      </c>
      <c r="AC206" s="17">
        <v>1</v>
      </c>
      <c r="AD206" s="17">
        <v>20</v>
      </c>
      <c r="AE206" s="17">
        <v>45</v>
      </c>
      <c r="AF206" s="27">
        <f t="shared" si="11"/>
        <v>20</v>
      </c>
      <c r="AG206" s="48"/>
      <c r="AH206" s="48"/>
      <c r="AI206" s="48"/>
      <c r="AJ206" s="48"/>
      <c r="AK206" s="48"/>
      <c r="AL206" s="17">
        <v>7</v>
      </c>
      <c r="AM206" s="17">
        <v>1</v>
      </c>
      <c r="AN206" s="17">
        <v>10</v>
      </c>
      <c r="AO206" s="17">
        <v>2500</v>
      </c>
      <c r="AP206" s="59">
        <v>3.5</v>
      </c>
      <c r="AQ206" s="59"/>
      <c r="AR206" s="48"/>
      <c r="AS206" s="48"/>
      <c r="AT206" s="48"/>
      <c r="AU206" s="48"/>
      <c r="AV206" s="48"/>
      <c r="AW206" s="17">
        <v>7</v>
      </c>
      <c r="AX206" s="17">
        <v>1</v>
      </c>
      <c r="AY206" s="17">
        <v>10</v>
      </c>
      <c r="AZ206" s="17">
        <v>2500</v>
      </c>
      <c r="BA206" s="59">
        <v>4</v>
      </c>
      <c r="BB206" s="59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59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59"/>
      <c r="BY206" s="48"/>
      <c r="BZ206" s="48"/>
      <c r="CA206" s="48"/>
      <c r="CB206" s="48"/>
      <c r="CC206" s="48"/>
      <c r="CD206" s="49">
        <v>3</v>
      </c>
      <c r="CE206" s="49">
        <v>3.6666666666666665</v>
      </c>
      <c r="CF206" s="49">
        <v>2.6666666666666665</v>
      </c>
      <c r="CG206" s="49">
        <v>3</v>
      </c>
      <c r="CH206" s="49">
        <v>4</v>
      </c>
      <c r="CI206" s="17">
        <v>2</v>
      </c>
      <c r="CJ206" cm="1">
        <f t="array" ref="CJ206">_xlfn.IFS([1]original_ver!CH217="จากการเข้าร่วมกิจกรรมอบรม ที่จัดโดยโครงการเกษตรกรปราดเปรื่อง (Smart Farmer)",1,[1]original_ver!CH217="จากการเข้าร่วมกิจกรรมอบรม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ๆ",3,[1]original_ver!CH217="จากการเรียนรู้ผ่านประสบการณ์ของผู้อื่น ได้แก่ เพื่อนบ้าน พี่น้อง เพื่อน และญาติ เป็นต้น",4,[1]original_ver!CH217="ไม่ได้เข้าร่วมกิจกรรมอบรมหรือเรียนรู้ใด ๆ (ข้ามไปข้อ 33)",5)</f>
        <v>5</v>
      </c>
      <c r="CK206" s="15" t="str" cm="1">
        <f t="array" ref="CK206">_xlfn.IFS([1]original_ver!CJ217="ความรู้ทางการเกษตรและการใช้เทคโนโลยีสำหรับการผลิตในฟาร์ม",1,[1]original_ver!CJ217="การวางแผนและจัดการฟาร์ม เช่น การเก็บเกี่ยว การเงิน และการวางแผนทางการตลาด",2,[1]original_ver!CJ217="การเป็นผู้ประกอบการทางการเกษตร",3,[1]original_ver!CJ217="การเพิ่มมูลค่าผลผลิต และการแปรรูปผลผลิต (รวมถึงการพัฒนาคุณภาพผลผลิต)",4,[1]original_ver!CJ217="","")</f>
        <v/>
      </c>
      <c r="CL206" s="48"/>
      <c r="CM206" s="48"/>
      <c r="CN206" s="15" t="str" cm="1">
        <f t="array" ref="CN206">_xlfn.IFS([1]original_ver!CN217="ความรู้ทางการเกษตรและการใช้เทคโนโลยีสำหรับการผลิตในฟาร์ม",1,[1]original_ver!CN217="การวางแผนและจัดการฟาร์ม เช่น การเก็บเกี่ยว การเงิน และการวางแผนทางการตลาด",2,[1]original_ver!CN217="การเป็นผู้ประกอบการทางการเกษตร",3,[1]original_ver!CN217="การเพิ่มมูลค่าผลผลิต และการแปรรูปผลผลิต (รวมถึงการพัฒนาคุณภาพผลผลิต)",4,[1]original_ver!CN217="","")</f>
        <v/>
      </c>
      <c r="CO206" s="48"/>
      <c r="CP206" s="48"/>
      <c r="CQ206" s="15" t="str" cm="1">
        <f t="array" ref="CQ206">_xlfn.IFS([1]original_ver!CR217="ประยุกต์",1,[1]original_ver!CR217="ไม่ประยุกต์",0,[1]original_ver!CR217="","")</f>
        <v/>
      </c>
      <c r="CR206" s="15" t="str" cm="1">
        <f t="array" ref="CR206">_xlfn.IFS([1]original_ver!CS217="ประยุกต์",1,[1]original_ver!CS217="ไม่ประยุกต์",0,[1]original_ver!CS217="","")</f>
        <v/>
      </c>
      <c r="CS206" s="48"/>
      <c r="CT206" s="15" t="str" cm="1">
        <f t="array" ref="CT206">_xlfn.IFS([1]original_ver!CV217="ประยุกต์",1,[1]original_ver!CV217="ไม่ประยุกต์",0,[1]original_ver!CV217="","")</f>
        <v/>
      </c>
      <c r="CU206" s="48"/>
      <c r="CV206" s="15" t="str" cm="1">
        <f t="array" ref="CV206">_xlfn.IFS([1]original_ver!CY217="ประยุกต์",1,[1]original_ver!CY217="ไม่ประยุกต์",0,[1]original_ver!CY217="","")</f>
        <v/>
      </c>
      <c r="CW206" s="48"/>
      <c r="CX206" s="15" t="str" cm="1">
        <f t="array" ref="CX206">_xlfn.IFS([1]original_ver!DB217="ประยุกต์",1,[1]original_ver!DB217="ไม่ประยุกต์",0,[1]original_ver!DB217="","")</f>
        <v/>
      </c>
      <c r="CY206" s="48"/>
      <c r="CZ206" s="48">
        <v>0</v>
      </c>
      <c r="DA206" s="48">
        <v>0</v>
      </c>
      <c r="DB206" s="48">
        <v>0</v>
      </c>
      <c r="DC206" s="48">
        <v>0</v>
      </c>
      <c r="DD206" s="48">
        <v>0</v>
      </c>
      <c r="DE206" s="48">
        <v>0</v>
      </c>
      <c r="DF206" s="17">
        <v>2</v>
      </c>
      <c r="DG206" s="17">
        <v>2</v>
      </c>
      <c r="DH206" s="17">
        <v>3</v>
      </c>
      <c r="DI206" s="17">
        <v>2</v>
      </c>
      <c r="DJ206" s="48"/>
      <c r="DK206" s="48"/>
      <c r="DL206" s="17">
        <v>1</v>
      </c>
      <c r="DM206" s="17">
        <v>2</v>
      </c>
      <c r="DN206" s="48"/>
      <c r="DO206" s="48"/>
      <c r="DP206" s="48"/>
      <c r="DQ206" s="48"/>
      <c r="DR206" s="49">
        <v>3.6</v>
      </c>
      <c r="DS206" s="49">
        <v>3</v>
      </c>
      <c r="DT206" s="17">
        <v>2.25</v>
      </c>
      <c r="DU206" s="49">
        <v>3</v>
      </c>
      <c r="DV206" s="49">
        <v>2</v>
      </c>
      <c r="DW206" s="49">
        <v>2</v>
      </c>
      <c r="DX206" s="25">
        <v>4</v>
      </c>
      <c r="DY206" s="25">
        <v>4</v>
      </c>
      <c r="DZ206" s="25">
        <v>2.25</v>
      </c>
      <c r="EA206" s="25">
        <v>3</v>
      </c>
      <c r="EB206" s="25">
        <v>3</v>
      </c>
      <c r="EC206">
        <v>2</v>
      </c>
    </row>
    <row r="207" spans="1:133" hidden="1" x14ac:dyDescent="0.2">
      <c r="A207" s="15">
        <v>801</v>
      </c>
      <c r="B207" s="50" t="s">
        <v>779</v>
      </c>
      <c r="C207" cm="1">
        <f t="array" ref="C207">_xlfn.IFS([1]original_ver!D218="Participant",1,[1]original_ver!D218="Non-Participant",0,[1]original_ver!D218="","")</f>
        <v>0</v>
      </c>
      <c r="D207" s="15">
        <v>5</v>
      </c>
      <c r="E207" s="17" cm="1">
        <f t="array" ref="E207">_xlfn.IFS([1]original_ver!F218="ชาย",1,[1]original_ver!F218="หญิง",0,[1]original_ver!F218="","")</f>
        <v>1</v>
      </c>
      <c r="F207" s="15">
        <v>62</v>
      </c>
      <c r="G207" s="17" cm="1">
        <f t="array" ref="G207">_xlfn.IFS([1]original_ver!H218="ไม่มีการศึกษา",0,[1]original_ver!H218="ประถมศึกษา",1,[1]original_ver!H218="มัธยมศึกษาตอนต้น",2,[1]original_ver!H218="มัธยมศึกษาตอนปลาย",3,[1]original_ver!H218="อนุปริญญา (ปวช., ปวส., ฝึกหัดครู)",4,[1]original_ver!H218="ปริญญาตรี",5,[1]original_ver!H218="สูงกว่าปริญญาตรี",6,[1]original_ver!H218="","")</f>
        <v>3</v>
      </c>
      <c r="H207" s="17" cm="1">
        <f t="array" ref="H207">_xlfn.IFS([1]original_ver!I218="โสด",1,[1]original_ver!I218="สมรส/อยู่ด้วยกัน",2,[1]original_ver!I218="หย่าร้าง/แยกกันอยู่",3,[1]original_ver!I218="หม้าย",4,[1]original_ver!I218="","")</f>
        <v>2</v>
      </c>
      <c r="I207" s="15">
        <v>6</v>
      </c>
      <c r="J207" s="15">
        <v>35</v>
      </c>
      <c r="K207" s="17" cm="1">
        <f t="array" ref="K207">_xlfn.IFS([1]original_ver!L218="ใช่",1,[1]original_ver!L218="ไม่ใช่",0,[1]original_ver!L218="","")</f>
        <v>0</v>
      </c>
      <c r="L207" s="17" cm="1">
        <f t="array" ref="L207">_xlfn.IFS([1]original_ver!M218="กู้ยืม",1,[1]original_ver!M218="ไม่กู้ยืม",0,[1]original_ver!M218="","")</f>
        <v>1</v>
      </c>
      <c r="M207" s="17">
        <f t="shared" si="12"/>
        <v>1</v>
      </c>
      <c r="N207" s="23">
        <v>300000</v>
      </c>
      <c r="O207" s="17" cm="1">
        <f t="array" ref="O207">_xlfn.IFS([1]original_ver!O218="ใช่",1,[1]original_ver!O218="ไม่ใช่",0,[1]original_ver!O218="","")</f>
        <v>1</v>
      </c>
      <c r="P207" s="17">
        <v>7</v>
      </c>
      <c r="Q207" s="17">
        <v>1</v>
      </c>
      <c r="R207" s="17">
        <v>10</v>
      </c>
      <c r="S207" s="17">
        <v>13500</v>
      </c>
      <c r="T207" s="17">
        <v>28</v>
      </c>
      <c r="U207" s="22">
        <f t="shared" si="13"/>
        <v>1350</v>
      </c>
      <c r="V207" s="48"/>
      <c r="W207" s="48"/>
      <c r="X207" s="48"/>
      <c r="Y207" s="48"/>
      <c r="Z207" s="48"/>
      <c r="AA207" s="17">
        <v>7</v>
      </c>
      <c r="AB207" s="17">
        <v>1</v>
      </c>
      <c r="AC207" s="17">
        <v>10</v>
      </c>
      <c r="AD207" s="17">
        <v>13500</v>
      </c>
      <c r="AE207" s="17">
        <v>28</v>
      </c>
      <c r="AF207" s="27">
        <f t="shared" si="11"/>
        <v>1350</v>
      </c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9">
        <v>3</v>
      </c>
      <c r="CE207" s="49">
        <v>5</v>
      </c>
      <c r="CF207" s="49">
        <v>4</v>
      </c>
      <c r="CG207" s="49">
        <v>3</v>
      </c>
      <c r="CH207" s="49">
        <v>3</v>
      </c>
      <c r="CI207" s="17">
        <v>3</v>
      </c>
      <c r="CJ207" cm="1">
        <f t="array" ref="CJ207">_xlfn.IFS([1]original_ver!CH218="จากการเข้าร่วมกิจกรรมอบรม ที่จัดโดยโครงการเกษตรกรปราดเปรื่อง (Smart Farmer)",1,[1]original_ver!CH218="จากการเข้าร่วมกิจกรรมอบรม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ๆ",3,[1]original_ver!CH218="จากการเรียนรู้ผ่านประสบการณ์ของผู้อื่น ได้แก่ เพื่อนบ้าน พี่น้อง เพื่อน และญาติ เป็นต้น",4,[1]original_ver!CH218="ไม่ได้เข้าร่วมกิจกรรมอบรมหรือเรียนรู้ใด ๆ (ข้ามไปข้อ 33)",5)</f>
        <v>5</v>
      </c>
      <c r="CK207" s="15" t="str" cm="1">
        <f t="array" ref="CK207">_xlfn.IFS([1]original_ver!CJ218="ความรู้ทางการเกษตรและการใช้เทคโนโลยีสำหรับการผลิตในฟาร์ม",1,[1]original_ver!CJ218="การวางแผนและจัดการฟาร์ม เช่น การเก็บเกี่ยว การเงิน และการวางแผนทางการตลาด",2,[1]original_ver!CJ218="การเป็นผู้ประกอบการทางการเกษตร",3,[1]original_ver!CJ218="การเพิ่มมูลค่าผลผลิต และการแปรรูปผลผลิต (รวมถึงการพัฒนาคุณภาพผลผลิต)",4,[1]original_ver!CJ218="","")</f>
        <v/>
      </c>
      <c r="CL207" s="48"/>
      <c r="CM207" s="48"/>
      <c r="CN207" s="15" t="str" cm="1">
        <f t="array" ref="CN207">_xlfn.IFS([1]original_ver!CN218="ความรู้ทางการเกษตรและการใช้เทคโนโลยีสำหรับการผลิตในฟาร์ม",1,[1]original_ver!CN218="การวางแผนและจัดการฟาร์ม เช่น การเก็บเกี่ยว การเงิน และการวางแผนทางการตลาด",2,[1]original_ver!CN218="การเป็นผู้ประกอบการทางการเกษตร",3,[1]original_ver!CN218="การเพิ่มมูลค่าผลผลิต และการแปรรูปผลผลิต (รวมถึงการพัฒนาคุณภาพผลผลิต)",4,[1]original_ver!CN218="","")</f>
        <v/>
      </c>
      <c r="CO207" s="48"/>
      <c r="CP207" s="48"/>
      <c r="CQ207" s="15" t="str" cm="1">
        <f t="array" ref="CQ207">_xlfn.IFS([1]original_ver!CR218="ประยุกต์",1,[1]original_ver!CR218="ไม่ประยุกต์",0,[1]original_ver!CR218="","")</f>
        <v/>
      </c>
      <c r="CR207" s="15" t="str" cm="1">
        <f t="array" ref="CR207">_xlfn.IFS([1]original_ver!CS218="ประยุกต์",1,[1]original_ver!CS218="ไม่ประยุกต์",0,[1]original_ver!CS218="","")</f>
        <v/>
      </c>
      <c r="CS207" s="48"/>
      <c r="CT207" s="15" t="str" cm="1">
        <f t="array" ref="CT207">_xlfn.IFS([1]original_ver!CV218="ประยุกต์",1,[1]original_ver!CV218="ไม่ประยุกต์",0,[1]original_ver!CV218="","")</f>
        <v/>
      </c>
      <c r="CU207" s="48"/>
      <c r="CV207" s="15" t="str" cm="1">
        <f t="array" ref="CV207">_xlfn.IFS([1]original_ver!CY218="ประยุกต์",1,[1]original_ver!CY218="ไม่ประยุกต์",0,[1]original_ver!CY218="","")</f>
        <v/>
      </c>
      <c r="CW207" s="48"/>
      <c r="CX207" s="15" t="str" cm="1">
        <f t="array" ref="CX207">_xlfn.IFS([1]original_ver!DB218="ประยุกต์",1,[1]original_ver!DB218="ไม่ประยุกต์",0,[1]original_ver!DB218="","")</f>
        <v/>
      </c>
      <c r="CY207" s="48"/>
      <c r="CZ207" s="48"/>
      <c r="DA207" s="48"/>
      <c r="DB207" s="48"/>
      <c r="DC207" s="48"/>
      <c r="DD207" s="48"/>
      <c r="DE207" s="48"/>
      <c r="DF207" s="48"/>
      <c r="DG207" s="48"/>
      <c r="DH207" s="17">
        <v>3</v>
      </c>
      <c r="DI207" s="17">
        <v>2</v>
      </c>
      <c r="DJ207" s="17">
        <v>2</v>
      </c>
      <c r="DK207" s="17">
        <v>2</v>
      </c>
      <c r="DL207" s="17">
        <v>1</v>
      </c>
      <c r="DM207" s="17">
        <v>2</v>
      </c>
      <c r="DN207" s="48"/>
      <c r="DO207" s="48"/>
      <c r="DP207" s="48"/>
      <c r="DQ207" s="48"/>
      <c r="DR207" s="49">
        <v>3</v>
      </c>
      <c r="DS207" s="49">
        <v>3</v>
      </c>
      <c r="DT207" s="17">
        <v>3</v>
      </c>
      <c r="DU207" s="49">
        <v>3</v>
      </c>
      <c r="DV207" s="49">
        <v>2</v>
      </c>
      <c r="DW207" s="49">
        <v>3</v>
      </c>
      <c r="DX207" s="25">
        <v>4</v>
      </c>
      <c r="DY207" s="25">
        <v>3.3333333333333335</v>
      </c>
      <c r="DZ207" s="25">
        <v>3.75</v>
      </c>
      <c r="EA207" s="25">
        <v>3</v>
      </c>
      <c r="EB207" s="25">
        <v>3</v>
      </c>
      <c r="EC207">
        <v>3</v>
      </c>
    </row>
    <row r="208" spans="1:133" hidden="1" x14ac:dyDescent="0.2">
      <c r="A208" s="15">
        <v>802</v>
      </c>
      <c r="B208" s="50" t="s">
        <v>780</v>
      </c>
      <c r="C208" cm="1">
        <f t="array" ref="C208">_xlfn.IFS([1]original_ver!D219="Participant",1,[1]original_ver!D219="Non-Participant",0,[1]original_ver!D219="","")</f>
        <v>0</v>
      </c>
      <c r="D208" s="15">
        <v>5</v>
      </c>
      <c r="E208" s="17" cm="1">
        <f t="array" ref="E208">_xlfn.IFS([1]original_ver!F219="ชาย",1,[1]original_ver!F219="หญิง",0,[1]original_ver!F219="","")</f>
        <v>0</v>
      </c>
      <c r="F208" s="15">
        <v>52</v>
      </c>
      <c r="G208" s="17" cm="1">
        <f t="array" ref="G208">_xlfn.IFS([1]original_ver!H219="ไม่มีการศึกษา",0,[1]original_ver!H219="ประถมศึกษา",1,[1]original_ver!H219="มัธยมศึกษาตอนต้น",2,[1]original_ver!H219="มัธยมศึกษาตอนปลาย",3,[1]original_ver!H219="อนุปริญญา (ปวช., ปวส., ฝึกหัดครู)",4,[1]original_ver!H219="ปริญญาตรี",5,[1]original_ver!H219="สูงกว่าปริญญาตรี",6,[1]original_ver!H219="","")</f>
        <v>1</v>
      </c>
      <c r="H208" s="17" cm="1">
        <f t="array" ref="H208">_xlfn.IFS([1]original_ver!I219="โสด",1,[1]original_ver!I219="สมรส/อยู่ด้วยกัน",2,[1]original_ver!I219="หย่าร้าง/แยกกันอยู่",3,[1]original_ver!I219="หม้าย",4,[1]original_ver!I219="","")</f>
        <v>2</v>
      </c>
      <c r="I208" s="15">
        <v>4</v>
      </c>
      <c r="J208" s="15">
        <v>30</v>
      </c>
      <c r="K208" s="17" cm="1">
        <f t="array" ref="K208">_xlfn.IFS([1]original_ver!L219="ใช่",1,[1]original_ver!L219="ไม่ใช่",0,[1]original_ver!L219="","")</f>
        <v>0</v>
      </c>
      <c r="L208" s="17" cm="1">
        <f t="array" ref="L208">_xlfn.IFS([1]original_ver!M219="กู้ยืม",1,[1]original_ver!M219="ไม่กู้ยืม",0,[1]original_ver!M219="","")</f>
        <v>0</v>
      </c>
      <c r="M208" s="17">
        <f t="shared" si="12"/>
        <v>1</v>
      </c>
      <c r="N208" s="23">
        <v>108000</v>
      </c>
      <c r="O208" s="17" cm="1">
        <f t="array" ref="O208">_xlfn.IFS([1]original_ver!O219="ใช่",1,[1]original_ver!O219="ไม่ใช่",0,[1]original_ver!O219="","")</f>
        <v>1</v>
      </c>
      <c r="P208" s="17">
        <v>9</v>
      </c>
      <c r="Q208" s="17">
        <v>1</v>
      </c>
      <c r="R208" s="17">
        <v>3</v>
      </c>
      <c r="S208" s="17">
        <v>30000</v>
      </c>
      <c r="T208" s="17">
        <v>1.3</v>
      </c>
      <c r="U208" s="22">
        <f t="shared" si="13"/>
        <v>10000</v>
      </c>
      <c r="V208" s="48"/>
      <c r="W208" s="48"/>
      <c r="X208" s="48"/>
      <c r="Y208" s="48"/>
      <c r="Z208" s="48"/>
      <c r="AA208" s="17">
        <v>9</v>
      </c>
      <c r="AB208" s="17">
        <v>1</v>
      </c>
      <c r="AC208" s="17">
        <v>3</v>
      </c>
      <c r="AD208" s="17">
        <v>30000</v>
      </c>
      <c r="AE208" s="17">
        <v>1.3</v>
      </c>
      <c r="AF208" s="27">
        <f t="shared" si="11"/>
        <v>10000</v>
      </c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9">
        <v>1</v>
      </c>
      <c r="CE208" s="49">
        <v>2</v>
      </c>
      <c r="CF208" s="49">
        <v>2</v>
      </c>
      <c r="CG208" s="49">
        <v>2</v>
      </c>
      <c r="CH208" s="49">
        <v>2</v>
      </c>
      <c r="CI208" s="17">
        <v>2</v>
      </c>
      <c r="CJ208" cm="1">
        <f t="array" ref="CJ208">_xlfn.IFS([1]original_ver!CH219="จากการเข้าร่วมกิจกรรมอบรม ที่จัดโดยโครงการเกษตรกรปราดเปรื่อง (Smart Farmer)",1,[1]original_ver!CH219="จากการเข้าร่วมกิจกรรมอบรม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ๆ",3,[1]original_ver!CH219="จากการเรียนรู้ผ่านประสบการณ์ของผู้อื่น ได้แก่ เพื่อนบ้าน พี่น้อง เพื่อน และญาติ เป็นต้น",4,[1]original_ver!CH219="ไม่ได้เข้าร่วมกิจกรรมอบรมหรือเรียนรู้ใด ๆ (ข้ามไปข้อ 33)",5)</f>
        <v>5</v>
      </c>
      <c r="CK208" s="15" t="str" cm="1">
        <f t="array" ref="CK208">_xlfn.IFS([1]original_ver!CJ219="ความรู้ทางการเกษตรและการใช้เทคโนโลยีสำหรับการผลิตในฟาร์ม",1,[1]original_ver!CJ219="การวางแผนและจัดการฟาร์ม เช่น การเก็บเกี่ยว การเงิน และการวางแผนทางการตลาด",2,[1]original_ver!CJ219="การเป็นผู้ประกอบการทางการเกษตร",3,[1]original_ver!CJ219="การเพิ่มมูลค่าผลผลิต และการแปรรูปผลผลิต (รวมถึงการพัฒนาคุณภาพผลผลิต)",4,[1]original_ver!CJ219="","")</f>
        <v/>
      </c>
      <c r="CL208" s="48"/>
      <c r="CM208" s="48"/>
      <c r="CN208" s="15" t="str" cm="1">
        <f t="array" ref="CN208">_xlfn.IFS([1]original_ver!CN219="ความรู้ทางการเกษตรและการใช้เทคโนโลยีสำหรับการผลิตในฟาร์ม",1,[1]original_ver!CN219="การวางแผนและจัดการฟาร์ม เช่น การเก็บเกี่ยว การเงิน และการวางแผนทางการตลาด",2,[1]original_ver!CN219="การเป็นผู้ประกอบการทางการเกษตร",3,[1]original_ver!CN219="การเพิ่มมูลค่าผลผลิต และการแปรรูปผลผลิต (รวมถึงการพัฒนาคุณภาพผลผลิต)",4,[1]original_ver!CN219="","")</f>
        <v/>
      </c>
      <c r="CO208" s="48"/>
      <c r="CP208" s="48"/>
      <c r="CQ208" s="15" t="str" cm="1">
        <f t="array" ref="CQ208">_xlfn.IFS([1]original_ver!CR219="ประยุกต์",1,[1]original_ver!CR219="ไม่ประยุกต์",0,[1]original_ver!CR219="","")</f>
        <v/>
      </c>
      <c r="CR208" s="15" t="str" cm="1">
        <f t="array" ref="CR208">_xlfn.IFS([1]original_ver!CS219="ประยุกต์",1,[1]original_ver!CS219="ไม่ประยุกต์",0,[1]original_ver!CS219="","")</f>
        <v/>
      </c>
      <c r="CS208" s="48"/>
      <c r="CT208" s="15" t="str" cm="1">
        <f t="array" ref="CT208">_xlfn.IFS([1]original_ver!CV219="ประยุกต์",1,[1]original_ver!CV219="ไม่ประยุกต์",0,[1]original_ver!CV219="","")</f>
        <v/>
      </c>
      <c r="CU208" s="48"/>
      <c r="CV208" s="15" t="str" cm="1">
        <f t="array" ref="CV208">_xlfn.IFS([1]original_ver!CY219="ประยุกต์",1,[1]original_ver!CY219="ไม่ประยุกต์",0,[1]original_ver!CY219="","")</f>
        <v/>
      </c>
      <c r="CW208" s="48"/>
      <c r="CX208" s="15" t="str" cm="1">
        <f t="array" ref="CX208">_xlfn.IFS([1]original_ver!DB219="ประยุกต์",1,[1]original_ver!DB219="ไม่ประยุกต์",0,[1]original_ver!DB219="","")</f>
        <v/>
      </c>
      <c r="CY208" s="48"/>
      <c r="CZ208" s="48"/>
      <c r="DA208" s="48"/>
      <c r="DB208" s="48"/>
      <c r="DC208" s="48"/>
      <c r="DD208" s="48"/>
      <c r="DE208" s="48"/>
      <c r="DF208" s="17">
        <v>3</v>
      </c>
      <c r="DG208" s="17">
        <v>2</v>
      </c>
      <c r="DH208" s="17">
        <v>2</v>
      </c>
      <c r="DI208" s="17">
        <v>2</v>
      </c>
      <c r="DJ208" s="48"/>
      <c r="DK208" s="48"/>
      <c r="DL208" s="17">
        <v>1</v>
      </c>
      <c r="DM208" s="17">
        <v>2</v>
      </c>
      <c r="DN208" s="48"/>
      <c r="DO208" s="48"/>
      <c r="DP208" s="48"/>
      <c r="DQ208" s="48"/>
      <c r="DR208" s="49">
        <v>4</v>
      </c>
      <c r="DS208" s="49">
        <v>3.3333333333333335</v>
      </c>
      <c r="DT208" s="17">
        <v>3.5</v>
      </c>
      <c r="DU208" s="49">
        <v>3</v>
      </c>
      <c r="DV208" s="49">
        <v>3</v>
      </c>
      <c r="DW208" s="49">
        <v>2</v>
      </c>
      <c r="DX208" s="25">
        <v>4.5999999999999996</v>
      </c>
      <c r="DY208" s="25">
        <v>4</v>
      </c>
      <c r="DZ208" s="25">
        <v>3.5</v>
      </c>
      <c r="EA208" s="25">
        <v>3</v>
      </c>
      <c r="EB208" s="25">
        <v>3</v>
      </c>
      <c r="EC208">
        <v>2</v>
      </c>
    </row>
    <row r="209" spans="1:133" hidden="1" x14ac:dyDescent="0.2">
      <c r="A209" s="15">
        <v>803</v>
      </c>
      <c r="B209" s="50" t="s">
        <v>781</v>
      </c>
      <c r="C209" cm="1">
        <f t="array" ref="C209">_xlfn.IFS([1]original_ver!D220="Participant",1,[1]original_ver!D220="Non-Participant",0,[1]original_ver!D220="","")</f>
        <v>0</v>
      </c>
      <c r="D209" s="15">
        <v>5</v>
      </c>
      <c r="E209" s="17" cm="1">
        <f t="array" ref="E209">_xlfn.IFS([1]original_ver!F220="ชาย",1,[1]original_ver!F220="หญิง",0,[1]original_ver!F220="","")</f>
        <v>0</v>
      </c>
      <c r="F209" s="15">
        <v>50</v>
      </c>
      <c r="G209" s="17" cm="1">
        <f t="array" ref="G209">_xlfn.IFS([1]original_ver!H220="ไม่มีการศึกษา",0,[1]original_ver!H220="ประถมศึกษา",1,[1]original_ver!H220="มัธยมศึกษาตอนต้น",2,[1]original_ver!H220="มัธยมศึกษาตอนปลาย",3,[1]original_ver!H220="อนุปริญญา (ปวช., ปวส., ฝึกหัดครู)",4,[1]original_ver!H220="ปริญญาตรี",5,[1]original_ver!H220="สูงกว่าปริญญาตรี",6,[1]original_ver!H220="","")</f>
        <v>3</v>
      </c>
      <c r="H209" s="17" cm="1">
        <f t="array" ref="H209">_xlfn.IFS([1]original_ver!I220="โสด",1,[1]original_ver!I220="สมรส/อยู่ด้วยกัน",2,[1]original_ver!I220="หย่าร้าง/แยกกันอยู่",3,[1]original_ver!I220="หม้าย",4,[1]original_ver!I220="","")</f>
        <v>2</v>
      </c>
      <c r="I209" s="15">
        <v>3</v>
      </c>
      <c r="J209" s="15">
        <v>20</v>
      </c>
      <c r="K209" s="17" cm="1">
        <f t="array" ref="K209">_xlfn.IFS([1]original_ver!L220="ใช่",1,[1]original_ver!L220="ไม่ใช่",0,[1]original_ver!L220="","")</f>
        <v>0</v>
      </c>
      <c r="L209" s="17" cm="1">
        <f t="array" ref="L209">_xlfn.IFS([1]original_ver!M220="กู้ยืม",1,[1]original_ver!M220="ไม่กู้ยืม",0,[1]original_ver!M220="","")</f>
        <v>1</v>
      </c>
      <c r="M209" s="17">
        <f t="shared" si="12"/>
        <v>1</v>
      </c>
      <c r="N209" s="23">
        <v>100000</v>
      </c>
      <c r="O209" s="17" cm="1">
        <f t="array" ref="O209">_xlfn.IFS([1]original_ver!O220="ใช่",1,[1]original_ver!O220="ไม่ใช่",0,[1]original_ver!O220="","")</f>
        <v>0</v>
      </c>
      <c r="P209" s="17">
        <v>8</v>
      </c>
      <c r="Q209" s="17">
        <v>3</v>
      </c>
      <c r="R209" s="17">
        <v>14</v>
      </c>
      <c r="S209" s="17">
        <v>42000</v>
      </c>
      <c r="T209" s="59">
        <v>3.5</v>
      </c>
      <c r="U209" s="22">
        <f t="shared" si="13"/>
        <v>3000</v>
      </c>
      <c r="V209" s="48"/>
      <c r="W209" s="48"/>
      <c r="X209" s="48"/>
      <c r="Y209" s="48"/>
      <c r="Z209" s="48"/>
      <c r="AA209" s="17">
        <v>8</v>
      </c>
      <c r="AB209" s="17">
        <v>3</v>
      </c>
      <c r="AC209" s="17">
        <v>14</v>
      </c>
      <c r="AD209" s="17">
        <v>42000</v>
      </c>
      <c r="AE209" s="59">
        <v>8</v>
      </c>
      <c r="AF209" s="27">
        <f t="shared" si="11"/>
        <v>3000</v>
      </c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9">
        <v>3</v>
      </c>
      <c r="CE209" s="49">
        <v>4</v>
      </c>
      <c r="CF209" s="49">
        <v>4.666666666666667</v>
      </c>
      <c r="CG209" s="49">
        <v>4</v>
      </c>
      <c r="CH209" s="49">
        <v>4</v>
      </c>
      <c r="CI209" s="17">
        <v>3</v>
      </c>
      <c r="CJ209" cm="1">
        <f t="array" ref="CJ209">_xlfn.IFS([1]original_ver!CH220="จากการเข้าร่วมกิจกรรมอบรม ที่จัดโดยโครงการเกษตรกรปราดเปรื่อง (Smart Farmer)",1,[1]original_ver!CH220="จากการเข้าร่วมกิจกรรมอบรม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ๆ",3,[1]original_ver!CH220="จากการเรียนรู้ผ่านประสบการณ์ของผู้อื่น ได้แก่ เพื่อนบ้าน พี่น้อง เพื่อน และญาติ เป็นต้น",4,[1]original_ver!CH220="ไม่ได้เข้าร่วมกิจกรรมอบรมหรือเรียนรู้ใด ๆ (ข้ามไปข้อ 33)",5)</f>
        <v>2</v>
      </c>
      <c r="CK209" s="15" cm="1">
        <f t="array" ref="CK209">_xlfn.IFS([1]original_ver!CJ220="ความรู้ทางการเกษตรและการใช้เทคโนโลยีสำหรับการผลิตในฟาร์ม",1,[1]original_ver!CJ220="การวางแผนและจัดการฟาร์ม เช่น การเก็บเกี่ยว การเงิน และการวางแผนทางการตลาด",2,[1]original_ver!CJ220="การเป็นผู้ประกอบการทางการเกษตร",3,[1]original_ver!CJ220="การเพิ่มมูลค่าผลผลิต และการแปรรูปผลผลิต (รวมถึงการพัฒนาคุณภาพผลผลิต)",4,[1]original_ver!CJ220="","")</f>
        <v>1</v>
      </c>
      <c r="CL209" s="17">
        <v>2</v>
      </c>
      <c r="CM209" s="17">
        <v>2</v>
      </c>
      <c r="CN209" s="15" cm="1">
        <f t="array" ref="CN209">_xlfn.IFS([1]original_ver!CN220="ความรู้ทางการเกษตรและการใช้เทคโนโลยีสำหรับการผลิตในฟาร์ม",1,[1]original_ver!CN220="การวางแผนและจัดการฟาร์ม เช่น การเก็บเกี่ยว การเงิน และการวางแผนทางการตลาด",2,[1]original_ver!CN220="การเป็นผู้ประกอบการทางการเกษตร",3,[1]original_ver!CN220="การเพิ่มมูลค่าผลผลิต และการแปรรูปผลผลิต (รวมถึงการพัฒนาคุณภาพผลผลิต)",4,[1]original_ver!CN220="","")</f>
        <v>4</v>
      </c>
      <c r="CO209" s="17">
        <v>1</v>
      </c>
      <c r="CP209" s="17">
        <v>2</v>
      </c>
      <c r="CQ209" s="15" cm="1">
        <f t="array" ref="CQ209">_xlfn.IFS([1]original_ver!CR220="ประยุกต์",1,[1]original_ver!CR220="ไม่ประยุกต์",0,[1]original_ver!CR220="","")</f>
        <v>0</v>
      </c>
      <c r="CR209" s="15" t="str" cm="1">
        <f t="array" ref="CR209">_xlfn.IFS([1]original_ver!CS220="ประยุกต์",1,[1]original_ver!CS220="ไม่ประยุกต์",0,[1]original_ver!CS220="","")</f>
        <v/>
      </c>
      <c r="CS209" s="48"/>
      <c r="CT209" s="15" t="str" cm="1">
        <f t="array" ref="CT209">_xlfn.IFS([1]original_ver!CV220="ประยุกต์",1,[1]original_ver!CV220="ไม่ประยุกต์",0,[1]original_ver!CV220="","")</f>
        <v/>
      </c>
      <c r="CU209" s="48"/>
      <c r="CV209" s="15" t="str" cm="1">
        <f t="array" ref="CV209">_xlfn.IFS([1]original_ver!CY220="ประยุกต์",1,[1]original_ver!CY220="ไม่ประยุกต์",0,[1]original_ver!CY220="","")</f>
        <v/>
      </c>
      <c r="CW209" s="48"/>
      <c r="CX209" s="15" t="str" cm="1">
        <f t="array" ref="CX209">_xlfn.IFS([1]original_ver!DB220="ประยุกต์",1,[1]original_ver!DB220="ไม่ประยุกต์",0,[1]original_ver!DB220="","")</f>
        <v/>
      </c>
      <c r="CY209" s="48"/>
      <c r="CZ209" s="17">
        <v>0</v>
      </c>
      <c r="DA209" s="17">
        <v>0</v>
      </c>
      <c r="DB209" s="17">
        <v>0</v>
      </c>
      <c r="DC209" s="17">
        <v>0</v>
      </c>
      <c r="DD209" s="17">
        <v>1</v>
      </c>
      <c r="DE209" s="17">
        <v>0</v>
      </c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9">
        <v>3</v>
      </c>
      <c r="DS209" s="49">
        <v>3</v>
      </c>
      <c r="DT209" s="17">
        <v>2</v>
      </c>
      <c r="DU209" s="49">
        <v>3</v>
      </c>
      <c r="DV209" s="49">
        <v>2.3333333333333335</v>
      </c>
      <c r="DW209" s="49">
        <v>2</v>
      </c>
      <c r="DX209" s="25">
        <v>3</v>
      </c>
      <c r="DY209" s="25">
        <v>3</v>
      </c>
      <c r="DZ209" s="25">
        <v>2</v>
      </c>
      <c r="EA209" s="25">
        <v>3</v>
      </c>
      <c r="EB209" s="25">
        <v>2.3333333333333335</v>
      </c>
      <c r="EC209">
        <v>2</v>
      </c>
    </row>
    <row r="210" spans="1:133" hidden="1" x14ac:dyDescent="0.2">
      <c r="A210" s="15">
        <v>804</v>
      </c>
      <c r="B210" s="47" t="s">
        <v>782</v>
      </c>
      <c r="C210" cm="1">
        <f t="array" ref="C210">_xlfn.IFS([1]original_ver!D221="Participant",1,[1]original_ver!D221="Non-Participant",0,[1]original_ver!D221="","")</f>
        <v>0</v>
      </c>
      <c r="D210" s="15">
        <v>5</v>
      </c>
      <c r="E210" s="17" cm="1">
        <f t="array" ref="E210">_xlfn.IFS([1]original_ver!F221="ชาย",1,[1]original_ver!F221="หญิง",0,[1]original_ver!F221="","")</f>
        <v>0</v>
      </c>
      <c r="F210" s="15">
        <v>70</v>
      </c>
      <c r="G210" s="17" cm="1">
        <f t="array" ref="G210">_xlfn.IFS([1]original_ver!H221="ไม่มีการศึกษา",0,[1]original_ver!H221="ประถมศึกษา",1,[1]original_ver!H221="มัธยมศึกษาตอนต้น",2,[1]original_ver!H221="มัธยมศึกษาตอนปลาย",3,[1]original_ver!H221="อนุปริญญา (ปวช., ปวส., ฝึกหัดครู)",4,[1]original_ver!H221="ปริญญาตรี",5,[1]original_ver!H221="สูงกว่าปริญญาตรี",6,[1]original_ver!H221="","")</f>
        <v>5</v>
      </c>
      <c r="H210" s="17" cm="1">
        <f t="array" ref="H210">_xlfn.IFS([1]original_ver!I221="โสด",1,[1]original_ver!I221="สมรส/อยู่ด้วยกัน",2,[1]original_ver!I221="หย่าร้าง/แยกกันอยู่",3,[1]original_ver!I221="หม้าย",4,[1]original_ver!I221="","")</f>
        <v>2</v>
      </c>
      <c r="I210" s="15">
        <v>2</v>
      </c>
      <c r="J210" s="15">
        <v>50</v>
      </c>
      <c r="K210" s="17" cm="1">
        <f t="array" ref="K210">_xlfn.IFS([1]original_ver!L221="ใช่",1,[1]original_ver!L221="ไม่ใช่",0,[1]original_ver!L221="","")</f>
        <v>0</v>
      </c>
      <c r="L210" s="17" cm="1">
        <f t="array" ref="L210">_xlfn.IFS([1]original_ver!M221="กู้ยืม",1,[1]original_ver!M221="ไม่กู้ยืม",0,[1]original_ver!M221="","")</f>
        <v>1</v>
      </c>
      <c r="M210" s="17">
        <f t="shared" si="12"/>
        <v>0</v>
      </c>
      <c r="N210" s="51">
        <v>0</v>
      </c>
      <c r="O210" s="17" cm="1">
        <f t="array" ref="O210">_xlfn.IFS([1]original_ver!O221="ใช่",1,[1]original_ver!O221="ไม่ใช่",0,[1]original_ver!O221="","")</f>
        <v>1</v>
      </c>
      <c r="P210" s="17">
        <v>4</v>
      </c>
      <c r="Q210" s="17">
        <v>1</v>
      </c>
      <c r="R210" s="17">
        <v>40</v>
      </c>
      <c r="S210" s="17">
        <v>120000</v>
      </c>
      <c r="T210" s="17">
        <v>3</v>
      </c>
      <c r="U210" s="22">
        <f t="shared" si="13"/>
        <v>3000</v>
      </c>
      <c r="V210" s="48"/>
      <c r="W210" s="48"/>
      <c r="X210" s="48"/>
      <c r="Y210" s="48"/>
      <c r="Z210" s="48"/>
      <c r="AA210" s="17">
        <v>4</v>
      </c>
      <c r="AB210" s="17">
        <v>1</v>
      </c>
      <c r="AC210" s="17">
        <v>40</v>
      </c>
      <c r="AD210" s="17">
        <v>120000</v>
      </c>
      <c r="AE210" s="17">
        <v>2.8</v>
      </c>
      <c r="AF210" s="27">
        <f t="shared" si="11"/>
        <v>3000</v>
      </c>
      <c r="AG210" s="48"/>
      <c r="AH210" s="48"/>
      <c r="AI210" s="48"/>
      <c r="AJ210" s="48"/>
      <c r="AK210" s="48"/>
      <c r="AL210" s="17">
        <v>5</v>
      </c>
      <c r="AM210" s="17">
        <v>2</v>
      </c>
      <c r="AN210" s="17">
        <v>50</v>
      </c>
      <c r="AO210" s="17">
        <v>3500</v>
      </c>
      <c r="AP210" s="17">
        <v>6.8</v>
      </c>
      <c r="AQ210" s="17"/>
      <c r="AR210" s="48"/>
      <c r="AS210" s="48"/>
      <c r="AT210" s="48"/>
      <c r="AU210" s="48"/>
      <c r="AV210" s="48"/>
      <c r="AW210" s="17">
        <v>5</v>
      </c>
      <c r="AX210" s="17">
        <v>2</v>
      </c>
      <c r="AY210" s="17">
        <v>50</v>
      </c>
      <c r="AZ210" s="17">
        <v>7000</v>
      </c>
      <c r="BA210" s="17">
        <v>8</v>
      </c>
      <c r="BB210" s="17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17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17"/>
      <c r="BY210" s="48"/>
      <c r="BZ210" s="48"/>
      <c r="CA210" s="48"/>
      <c r="CB210" s="48"/>
      <c r="CC210" s="48"/>
      <c r="CD210" s="49">
        <v>3.25</v>
      </c>
      <c r="CE210" s="49">
        <v>4.333333333333333</v>
      </c>
      <c r="CF210" s="49">
        <v>4</v>
      </c>
      <c r="CG210" s="49">
        <v>4</v>
      </c>
      <c r="CH210" s="49">
        <v>4</v>
      </c>
      <c r="CI210" s="17">
        <v>4</v>
      </c>
      <c r="CJ210" cm="1">
        <f t="array" ref="CJ210">_xlfn.IFS([1]original_ver!CH221="จากการเข้าร่วมกิจกรรมอบรม ที่จัดโดยโครงการเกษตรกรปราดเปรื่อง (Smart Farmer)",1,[1]original_ver!CH221="จากการเข้าร่วมกิจกรรมอบรม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ๆ",3,[1]original_ver!CH221="จากการเรียนรู้ผ่านประสบการณ์ของผู้อื่น ได้แก่ เพื่อนบ้าน พี่น้อง เพื่อน และญาติ เป็นต้น",4,[1]original_ver!CH221="ไม่ได้เข้าร่วมกิจกรรมอบรมหรือเรียนรู้ใด ๆ (ข้ามไปข้อ 33)",5)</f>
        <v>5</v>
      </c>
      <c r="CK210" s="15" t="str" cm="1">
        <f t="array" ref="CK210">_xlfn.IFS([1]original_ver!CJ221="ความรู้ทางการเกษตรและการใช้เทคโนโลยีสำหรับการผลิตในฟาร์ม",1,[1]original_ver!CJ221="การวางแผนและจัดการฟาร์ม เช่น การเก็บเกี่ยว การเงิน และการวางแผนทางการตลาด",2,[1]original_ver!CJ221="การเป็นผู้ประกอบการทางการเกษตร",3,[1]original_ver!CJ221="การเพิ่มมูลค่าผลผลิต และการแปรรูปผลผลิต (รวมถึงการพัฒนาคุณภาพผลผลิต)",4,[1]original_ver!CJ221="","")</f>
        <v/>
      </c>
      <c r="CL210" s="48"/>
      <c r="CM210" s="48"/>
      <c r="CN210" s="15" t="str" cm="1">
        <f t="array" ref="CN210">_xlfn.IFS([1]original_ver!CN221="ความรู้ทางการเกษตรและการใช้เทคโนโลยีสำหรับการผลิตในฟาร์ม",1,[1]original_ver!CN221="การวางแผนและจัดการฟาร์ม เช่น การเก็บเกี่ยว การเงิน และการวางแผนทางการตลาด",2,[1]original_ver!CN221="การเป็นผู้ประกอบการทางการเกษตร",3,[1]original_ver!CN221="การเพิ่มมูลค่าผลผลิต และการแปรรูปผลผลิต (รวมถึงการพัฒนาคุณภาพผลผลิต)",4,[1]original_ver!CN221="","")</f>
        <v/>
      </c>
      <c r="CO210" s="48"/>
      <c r="CP210" s="48"/>
      <c r="CQ210" s="15" t="str" cm="1">
        <f t="array" ref="CQ210">_xlfn.IFS([1]original_ver!CR221="ประยุกต์",1,[1]original_ver!CR221="ไม่ประยุกต์",0,[1]original_ver!CR221="","")</f>
        <v/>
      </c>
      <c r="CR210" s="15" t="str" cm="1">
        <f t="array" ref="CR210">_xlfn.IFS([1]original_ver!CS221="ประยุกต์",1,[1]original_ver!CS221="ไม่ประยุกต์",0,[1]original_ver!CS221="","")</f>
        <v/>
      </c>
      <c r="CS210" s="48"/>
      <c r="CT210" s="15" t="str" cm="1">
        <f t="array" ref="CT210">_xlfn.IFS([1]original_ver!CV221="ประยุกต์",1,[1]original_ver!CV221="ไม่ประยุกต์",0,[1]original_ver!CV221="","")</f>
        <v/>
      </c>
      <c r="CU210" s="48"/>
      <c r="CV210" s="15" t="str" cm="1">
        <f t="array" ref="CV210">_xlfn.IFS([1]original_ver!CY221="ประยุกต์",1,[1]original_ver!CY221="ไม่ประยุกต์",0,[1]original_ver!CY221="","")</f>
        <v/>
      </c>
      <c r="CW210" s="48"/>
      <c r="CX210" s="15" t="str" cm="1">
        <f t="array" ref="CX210">_xlfn.IFS([1]original_ver!DB221="ประยุกต์",1,[1]original_ver!DB221="ไม่ประยุกต์",0,[1]original_ver!DB221="","")</f>
        <v/>
      </c>
      <c r="CY210" s="48"/>
      <c r="CZ210" s="48">
        <v>0</v>
      </c>
      <c r="DA210" s="48">
        <v>0</v>
      </c>
      <c r="DB210" s="48">
        <v>0</v>
      </c>
      <c r="DC210" s="48">
        <v>0</v>
      </c>
      <c r="DD210" s="48">
        <v>0</v>
      </c>
      <c r="DE210" s="48">
        <v>0</v>
      </c>
      <c r="DF210" s="17">
        <v>1</v>
      </c>
      <c r="DG210" s="17">
        <v>2</v>
      </c>
      <c r="DH210" s="48"/>
      <c r="DI210" s="48"/>
      <c r="DJ210" s="17">
        <v>2</v>
      </c>
      <c r="DK210" s="17">
        <v>2</v>
      </c>
      <c r="DL210" s="17">
        <v>3</v>
      </c>
      <c r="DM210" s="17">
        <v>2</v>
      </c>
      <c r="DN210" s="48"/>
      <c r="DO210" s="48"/>
      <c r="DP210" s="48"/>
      <c r="DQ210" s="48"/>
      <c r="DR210" s="49">
        <v>4</v>
      </c>
      <c r="DS210" s="49">
        <v>4</v>
      </c>
      <c r="DT210" s="17">
        <v>3.25</v>
      </c>
      <c r="DU210" s="49">
        <v>3.4</v>
      </c>
      <c r="DV210" s="49">
        <v>3</v>
      </c>
      <c r="DW210" s="49">
        <v>3</v>
      </c>
      <c r="DX210" s="25">
        <v>4</v>
      </c>
      <c r="DY210" s="25">
        <v>4</v>
      </c>
      <c r="DZ210" s="25">
        <v>3.75</v>
      </c>
      <c r="EA210" s="25">
        <v>3.6</v>
      </c>
      <c r="EB210" s="25">
        <v>3</v>
      </c>
      <c r="EC210">
        <v>3</v>
      </c>
    </row>
    <row r="211" spans="1:133" hidden="1" x14ac:dyDescent="0.2">
      <c r="A211" s="15">
        <v>805</v>
      </c>
      <c r="B211" s="47" t="s">
        <v>783</v>
      </c>
      <c r="C211" cm="1">
        <f t="array" ref="C211">_xlfn.IFS([1]original_ver!D222="Participant",1,[1]original_ver!D222="Non-Participant",0,[1]original_ver!D222="","")</f>
        <v>0</v>
      </c>
      <c r="D211" s="15">
        <v>5</v>
      </c>
      <c r="E211" s="17" cm="1">
        <f t="array" ref="E211">_xlfn.IFS([1]original_ver!F222="ชาย",1,[1]original_ver!F222="หญิง",0,[1]original_ver!F222="","")</f>
        <v>1</v>
      </c>
      <c r="F211" s="15">
        <v>45</v>
      </c>
      <c r="G211" s="17" cm="1">
        <f t="array" ref="G211">_xlfn.IFS([1]original_ver!H222="ไม่มีการศึกษา",0,[1]original_ver!H222="ประถมศึกษา",1,[1]original_ver!H222="มัธยมศึกษาตอนต้น",2,[1]original_ver!H222="มัธยมศึกษาตอนปลาย",3,[1]original_ver!H222="อนุปริญญา (ปวช., ปวส., ฝึกหัดครู)",4,[1]original_ver!H222="ปริญญาตรี",5,[1]original_ver!H222="สูงกว่าปริญญาตรี",6,[1]original_ver!H222="","")</f>
        <v>3</v>
      </c>
      <c r="H211" s="17" cm="1">
        <f t="array" ref="H211">_xlfn.IFS([1]original_ver!I222="โสด",1,[1]original_ver!I222="สมรส/อยู่ด้วยกัน",2,[1]original_ver!I222="หย่าร้าง/แยกกันอยู่",3,[1]original_ver!I222="หม้าย",4,[1]original_ver!I222="","")</f>
        <v>2</v>
      </c>
      <c r="I211" s="15">
        <v>4</v>
      </c>
      <c r="J211" s="15">
        <v>20</v>
      </c>
      <c r="K211" s="17" cm="1">
        <f t="array" ref="K211">_xlfn.IFS([1]original_ver!L222="ใช่",1,[1]original_ver!L222="ไม่ใช่",0,[1]original_ver!L222="","")</f>
        <v>0</v>
      </c>
      <c r="L211" s="17" cm="1">
        <f t="array" ref="L211">_xlfn.IFS([1]original_ver!M222="กู้ยืม",1,[1]original_ver!M222="ไม่กู้ยืม",0,[1]original_ver!M222="","")</f>
        <v>1</v>
      </c>
      <c r="M211" s="17">
        <f t="shared" si="12"/>
        <v>1</v>
      </c>
      <c r="N211" s="23">
        <v>200000</v>
      </c>
      <c r="O211" s="17" cm="1">
        <f t="array" ref="O211">_xlfn.IFS([1]original_ver!O222="ใช่",1,[1]original_ver!O222="ไม่ใช่",0,[1]original_ver!O222="","")</f>
        <v>1</v>
      </c>
      <c r="P211" s="17">
        <v>4</v>
      </c>
      <c r="Q211" s="17">
        <v>1</v>
      </c>
      <c r="R211" s="17">
        <v>50</v>
      </c>
      <c r="S211" s="17">
        <v>150000</v>
      </c>
      <c r="T211" s="17">
        <v>3</v>
      </c>
      <c r="U211" s="22">
        <f t="shared" si="13"/>
        <v>3000</v>
      </c>
      <c r="V211" s="48"/>
      <c r="W211" s="48"/>
      <c r="X211" s="48"/>
      <c r="Y211" s="48"/>
      <c r="Z211" s="48"/>
      <c r="AA211" s="17">
        <v>4</v>
      </c>
      <c r="AB211" s="17">
        <v>1</v>
      </c>
      <c r="AC211" s="17">
        <v>50</v>
      </c>
      <c r="AD211" s="17">
        <v>150000</v>
      </c>
      <c r="AE211" s="17">
        <v>3</v>
      </c>
      <c r="AF211" s="27">
        <f t="shared" ref="AF211:AF274" si="14">$AD211/$AC211</f>
        <v>3000</v>
      </c>
      <c r="AG211" s="48"/>
      <c r="AH211" s="48"/>
      <c r="AI211" s="48"/>
      <c r="AJ211" s="48"/>
      <c r="AK211" s="48"/>
      <c r="AL211" s="17">
        <v>1</v>
      </c>
      <c r="AM211" s="17">
        <v>1</v>
      </c>
      <c r="AN211" s="17">
        <v>20</v>
      </c>
      <c r="AO211" s="17">
        <v>6000</v>
      </c>
      <c r="AP211" s="17">
        <v>15</v>
      </c>
      <c r="AQ211" s="17"/>
      <c r="AR211" s="48"/>
      <c r="AS211" s="48"/>
      <c r="AT211" s="48"/>
      <c r="AU211" s="48"/>
      <c r="AV211" s="48"/>
      <c r="AW211" s="17">
        <v>1</v>
      </c>
      <c r="AX211" s="17">
        <v>1</v>
      </c>
      <c r="AY211" s="17">
        <v>20</v>
      </c>
      <c r="AZ211" s="17">
        <v>10000</v>
      </c>
      <c r="BA211" s="17">
        <v>9</v>
      </c>
      <c r="BB211" s="17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17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17"/>
      <c r="BY211" s="48"/>
      <c r="BZ211" s="48"/>
      <c r="CA211" s="48"/>
      <c r="CB211" s="48"/>
      <c r="CC211" s="48"/>
      <c r="CD211" s="49">
        <v>2.5</v>
      </c>
      <c r="CE211" s="49">
        <v>3</v>
      </c>
      <c r="CF211" s="49">
        <v>3</v>
      </c>
      <c r="CG211" s="49">
        <v>3</v>
      </c>
      <c r="CH211" s="49">
        <v>3</v>
      </c>
      <c r="CI211" s="17">
        <v>2</v>
      </c>
      <c r="CJ211" cm="1">
        <f t="array" ref="CJ211">_xlfn.IFS([1]original_ver!CH222="จากการเข้าร่วมกิจกรรมอบรม ที่จัดโดยโครงการเกษตรกรปราดเปรื่อง (Smart Farmer)",1,[1]original_ver!CH222="จากการเข้าร่วมกิจกรรมอบรม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ๆ",3,[1]original_ver!CH222="จากการเรียนรู้ผ่านประสบการณ์ของผู้อื่น ได้แก่ เพื่อนบ้าน พี่น้อง เพื่อน และญาติ เป็นต้น",4,[1]original_ver!CH222="ไม่ได้เข้าร่วมกิจกรรมอบรมหรือเรียนรู้ใด ๆ (ข้ามไปข้อ 33)",5)</f>
        <v>2</v>
      </c>
      <c r="CK211" s="15" cm="1">
        <f t="array" ref="CK211">_xlfn.IFS([1]original_ver!CJ222="ความรู้ทางการเกษตรและการใช้เทคโนโลยีสำหรับการผลิตในฟาร์ม",1,[1]original_ver!CJ222="การวางแผนและจัดการฟาร์ม เช่น การเก็บเกี่ยว การเงิน และการวางแผนทางการตลาด",2,[1]original_ver!CJ222="การเป็นผู้ประกอบการทางการเกษตร",3,[1]original_ver!CJ222="การเพิ่มมูลค่าผลผลิต และการแปรรูปผลผลิต (รวมถึงการพัฒนาคุณภาพผลผลิต)",4,[1]original_ver!CJ222="","")</f>
        <v>2</v>
      </c>
      <c r="CL211" s="17">
        <v>2</v>
      </c>
      <c r="CM211" s="17">
        <v>2</v>
      </c>
      <c r="CN211" s="15" cm="1">
        <f t="array" ref="CN211">_xlfn.IFS([1]original_ver!CN222="ความรู้ทางการเกษตรและการใช้เทคโนโลยีสำหรับการผลิตในฟาร์ม",1,[1]original_ver!CN222="การวางแผนและจัดการฟาร์ม เช่น การเก็บเกี่ยว การเงิน และการวางแผนทางการตลาด",2,[1]original_ver!CN222="การเป็นผู้ประกอบการทางการเกษตร",3,[1]original_ver!CN222="การเพิ่มมูลค่าผลผลิต และการแปรรูปผลผลิต (รวมถึงการพัฒนาคุณภาพผลผลิต)",4,[1]original_ver!CN222="","")</f>
        <v>4</v>
      </c>
      <c r="CO211" s="17">
        <v>1</v>
      </c>
      <c r="CP211" s="17">
        <v>2</v>
      </c>
      <c r="CQ211" s="15" cm="1">
        <f t="array" ref="CQ211">_xlfn.IFS([1]original_ver!CR222="ประยุกต์",1,[1]original_ver!CR222="ไม่ประยุกต์",0,[1]original_ver!CR222="","")</f>
        <v>1</v>
      </c>
      <c r="CR211" s="15" cm="1">
        <f t="array" ref="CR211">_xlfn.IFS([1]original_ver!CS222="ประยุกต์",1,[1]original_ver!CS222="ไม่ประยุกต์",0,[1]original_ver!CS222="","")</f>
        <v>1</v>
      </c>
      <c r="CS211" s="48"/>
      <c r="CT211" s="15" cm="1">
        <f t="array" ref="CT211">_xlfn.IFS([1]original_ver!CV222="ประยุกต์",1,[1]original_ver!CV222="ไม่ประยุกต์",0,[1]original_ver!CV222="","")</f>
        <v>1</v>
      </c>
      <c r="CU211" s="48"/>
      <c r="CV211" s="15" cm="1">
        <f t="array" ref="CV211">_xlfn.IFS([1]original_ver!CY222="ประยุกต์",1,[1]original_ver!CY222="ไม่ประยุกต์",0,[1]original_ver!CY222="","")</f>
        <v>1</v>
      </c>
      <c r="CW211" s="48"/>
      <c r="CX211" s="15" cm="1">
        <f t="array" ref="CX211">_xlfn.IFS([1]original_ver!DB222="ประยุกต์",1,[1]original_ver!DB222="ไม่ประยุกต์",0,[1]original_ver!DB222="","")</f>
        <v>1</v>
      </c>
      <c r="CY211" s="48"/>
      <c r="CZ211" s="48">
        <v>0</v>
      </c>
      <c r="DA211" s="48">
        <v>0</v>
      </c>
      <c r="DB211" s="48">
        <v>0</v>
      </c>
      <c r="DC211" s="48">
        <v>0</v>
      </c>
      <c r="DD211" s="48">
        <v>0</v>
      </c>
      <c r="DE211" s="48">
        <v>0</v>
      </c>
      <c r="DF211" s="17">
        <v>1</v>
      </c>
      <c r="DG211" s="17">
        <v>2</v>
      </c>
      <c r="DH211" s="17">
        <v>2</v>
      </c>
      <c r="DI211" s="17">
        <v>2</v>
      </c>
      <c r="DJ211" s="17">
        <v>3</v>
      </c>
      <c r="DK211" s="17">
        <v>2</v>
      </c>
      <c r="DL211" s="48"/>
      <c r="DM211" s="48"/>
      <c r="DN211" s="48"/>
      <c r="DO211" s="48"/>
      <c r="DP211" s="48"/>
      <c r="DQ211" s="48"/>
      <c r="DR211" s="49">
        <v>3</v>
      </c>
      <c r="DS211" s="49">
        <v>3</v>
      </c>
      <c r="DT211" s="17">
        <v>2.25</v>
      </c>
      <c r="DU211" s="49">
        <v>3</v>
      </c>
      <c r="DV211" s="49">
        <v>3</v>
      </c>
      <c r="DW211" s="49">
        <v>3</v>
      </c>
      <c r="DX211" s="25">
        <v>3</v>
      </c>
      <c r="DY211" s="25">
        <v>3.3333333333333335</v>
      </c>
      <c r="DZ211" s="25">
        <v>2.5</v>
      </c>
      <c r="EA211" s="25">
        <v>3.2</v>
      </c>
      <c r="EB211" s="25">
        <v>3</v>
      </c>
      <c r="EC211">
        <v>3</v>
      </c>
    </row>
    <row r="212" spans="1:133" hidden="1" x14ac:dyDescent="0.2">
      <c r="A212" s="15">
        <v>806</v>
      </c>
      <c r="B212" s="47" t="s">
        <v>784</v>
      </c>
      <c r="C212" cm="1">
        <f t="array" ref="C212">_xlfn.IFS([1]original_ver!D223="Participant",1,[1]original_ver!D223="Non-Participant",0,[1]original_ver!D223="","")</f>
        <v>0</v>
      </c>
      <c r="D212" s="15">
        <v>1</v>
      </c>
      <c r="E212" s="17" cm="1">
        <f t="array" ref="E212">_xlfn.IFS([1]original_ver!F223="ชาย",1,[1]original_ver!F223="หญิง",0,[1]original_ver!F223="","")</f>
        <v>0</v>
      </c>
      <c r="F212" s="15">
        <v>60</v>
      </c>
      <c r="G212" s="17" cm="1">
        <f t="array" ref="G212">_xlfn.IFS([1]original_ver!H223="ไม่มีการศึกษา",0,[1]original_ver!H223="ประถมศึกษา",1,[1]original_ver!H223="มัธยมศึกษาตอนต้น",2,[1]original_ver!H223="มัธยมศึกษาตอนปลาย",3,[1]original_ver!H223="อนุปริญญา (ปวช., ปวส., ฝึกหัดครู)",4,[1]original_ver!H223="ปริญญาตรี",5,[1]original_ver!H223="สูงกว่าปริญญาตรี",6,[1]original_ver!H223="","")</f>
        <v>1</v>
      </c>
      <c r="H212" s="17" cm="1">
        <f t="array" ref="H212">_xlfn.IFS([1]original_ver!I223="โสด",1,[1]original_ver!I223="สมรส/อยู่ด้วยกัน",2,[1]original_ver!I223="หย่าร้าง/แยกกันอยู่",3,[1]original_ver!I223="หม้าย",4,[1]original_ver!I223="","")</f>
        <v>1</v>
      </c>
      <c r="I212" s="15">
        <v>10</v>
      </c>
      <c r="J212" s="15">
        <v>40</v>
      </c>
      <c r="K212" s="17" cm="1">
        <f t="array" ref="K212">_xlfn.IFS([1]original_ver!L223="ใช่",1,[1]original_ver!L223="ไม่ใช่",0,[1]original_ver!L223="","")</f>
        <v>0</v>
      </c>
      <c r="L212" s="17" cm="1">
        <f t="array" ref="L212">_xlfn.IFS([1]original_ver!M223="กู้ยืม",1,[1]original_ver!M223="ไม่กู้ยืม",0,[1]original_ver!M223="","")</f>
        <v>1</v>
      </c>
      <c r="M212" s="17">
        <f t="shared" si="12"/>
        <v>0</v>
      </c>
      <c r="N212" s="23">
        <v>0</v>
      </c>
      <c r="O212" s="17" cm="1">
        <f t="array" ref="O212">_xlfn.IFS([1]original_ver!O223="ใช่",1,[1]original_ver!O223="ไม่ใช่",0,[1]original_ver!O223="","")</f>
        <v>1</v>
      </c>
      <c r="P212" s="17">
        <v>4</v>
      </c>
      <c r="Q212" s="17">
        <v>1</v>
      </c>
      <c r="R212" s="17">
        <v>10</v>
      </c>
      <c r="S212" s="17">
        <v>20000</v>
      </c>
      <c r="T212" s="17">
        <v>3</v>
      </c>
      <c r="U212" s="22">
        <f t="shared" si="13"/>
        <v>2000</v>
      </c>
      <c r="V212" s="48"/>
      <c r="W212" s="48"/>
      <c r="X212" s="48"/>
      <c r="Y212" s="48"/>
      <c r="Z212" s="48"/>
      <c r="AA212" s="17">
        <v>4</v>
      </c>
      <c r="AB212" s="17">
        <v>1</v>
      </c>
      <c r="AC212" s="17">
        <v>10</v>
      </c>
      <c r="AD212" s="17">
        <v>20000</v>
      </c>
      <c r="AE212" s="17">
        <v>2.4</v>
      </c>
      <c r="AF212" s="27">
        <f t="shared" si="14"/>
        <v>2000</v>
      </c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9">
        <v>3.5</v>
      </c>
      <c r="CE212" s="49">
        <v>4</v>
      </c>
      <c r="CF212" s="49">
        <v>4</v>
      </c>
      <c r="CG212" s="49">
        <v>4</v>
      </c>
      <c r="CH212" s="49">
        <v>4</v>
      </c>
      <c r="CI212" s="17">
        <v>4</v>
      </c>
      <c r="CJ212" cm="1">
        <f t="array" ref="CJ212">_xlfn.IFS([1]original_ver!CH223="จากการเข้าร่วมกิจกรรมอบรม ที่จัดโดยโครงการเกษตรกรปราดเปรื่อง (Smart Farmer)",1,[1]original_ver!CH223="จากการเข้าร่วมกิจกรรมอบรม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ๆ",3,[1]original_ver!CH223="จากการเรียนรู้ผ่านประสบการณ์ของผู้อื่น ได้แก่ เพื่อนบ้าน พี่น้อง เพื่อน และญาติ เป็นต้น",4,[1]original_ver!CH223="ไม่ได้เข้าร่วมกิจกรรมอบรมหรือเรียนรู้ใด ๆ (ข้ามไปข้อ 33)",5)</f>
        <v>5</v>
      </c>
      <c r="CK212" s="15" t="str" cm="1">
        <f t="array" ref="CK212">_xlfn.IFS([1]original_ver!CJ223="ความรู้ทางการเกษตรและการใช้เทคโนโลยีสำหรับการผลิตในฟาร์ม",1,[1]original_ver!CJ223="การวางแผนและจัดการฟาร์ม เช่น การเก็บเกี่ยว การเงิน และการวางแผนทางการตลาด",2,[1]original_ver!CJ223="การเป็นผู้ประกอบการทางการเกษตร",3,[1]original_ver!CJ223="การเพิ่มมูลค่าผลผลิต และการแปรรูปผลผลิต (รวมถึงการพัฒนาคุณภาพผลผลิต)",4,[1]original_ver!CJ223="","")</f>
        <v/>
      </c>
      <c r="CL212" s="48"/>
      <c r="CM212" s="48"/>
      <c r="CN212" s="15" t="str" cm="1">
        <f t="array" ref="CN212">_xlfn.IFS([1]original_ver!CN223="ความรู้ทางการเกษตรและการใช้เทคโนโลยีสำหรับการผลิตในฟาร์ม",1,[1]original_ver!CN223="การวางแผนและจัดการฟาร์ม เช่น การเก็บเกี่ยว การเงิน และการวางแผนทางการตลาด",2,[1]original_ver!CN223="การเป็นผู้ประกอบการทางการเกษตร",3,[1]original_ver!CN223="การเพิ่มมูลค่าผลผลิต และการแปรรูปผลผลิต (รวมถึงการพัฒนาคุณภาพผลผลิต)",4,[1]original_ver!CN223="","")</f>
        <v/>
      </c>
      <c r="CO212" s="48"/>
      <c r="CP212" s="48"/>
      <c r="CQ212" s="15" t="str" cm="1">
        <f t="array" ref="CQ212">_xlfn.IFS([1]original_ver!CR223="ประยุกต์",1,[1]original_ver!CR223="ไม่ประยุกต์",0,[1]original_ver!CR223="","")</f>
        <v/>
      </c>
      <c r="CR212" s="15" t="str" cm="1">
        <f t="array" ref="CR212">_xlfn.IFS([1]original_ver!CS223="ประยุกต์",1,[1]original_ver!CS223="ไม่ประยุกต์",0,[1]original_ver!CS223="","")</f>
        <v/>
      </c>
      <c r="CS212" s="48"/>
      <c r="CT212" s="15" t="str" cm="1">
        <f t="array" ref="CT212">_xlfn.IFS([1]original_ver!CV223="ประยุกต์",1,[1]original_ver!CV223="ไม่ประยุกต์",0,[1]original_ver!CV223="","")</f>
        <v/>
      </c>
      <c r="CU212" s="48"/>
      <c r="CV212" s="15" t="str" cm="1">
        <f t="array" ref="CV212">_xlfn.IFS([1]original_ver!CY223="ประยุกต์",1,[1]original_ver!CY223="ไม่ประยุกต์",0,[1]original_ver!CY223="","")</f>
        <v/>
      </c>
      <c r="CW212" s="48"/>
      <c r="CX212" s="15" t="str" cm="1">
        <f t="array" ref="CX212">_xlfn.IFS([1]original_ver!DB223="ประยุกต์",1,[1]original_ver!DB223="ไม่ประยุกต์",0,[1]original_ver!DB223="","")</f>
        <v/>
      </c>
      <c r="CY212" s="48"/>
      <c r="CZ212" s="48"/>
      <c r="DA212" s="48"/>
      <c r="DB212" s="48"/>
      <c r="DC212" s="48"/>
      <c r="DD212" s="48"/>
      <c r="DE212" s="48"/>
      <c r="DF212" s="17">
        <v>3</v>
      </c>
      <c r="DG212" s="17">
        <v>2</v>
      </c>
      <c r="DH212" s="17">
        <v>2</v>
      </c>
      <c r="DI212" s="17">
        <v>2</v>
      </c>
      <c r="DJ212" s="48"/>
      <c r="DK212" s="48"/>
      <c r="DL212" s="17">
        <v>1</v>
      </c>
      <c r="DM212" s="17">
        <v>2</v>
      </c>
      <c r="DN212" s="48"/>
      <c r="DO212" s="48"/>
      <c r="DP212" s="48"/>
      <c r="DQ212" s="48"/>
      <c r="DR212" s="49">
        <v>3</v>
      </c>
      <c r="DS212" s="49">
        <v>2.3333333333333335</v>
      </c>
      <c r="DT212" s="17">
        <v>2</v>
      </c>
      <c r="DU212" s="49">
        <v>3</v>
      </c>
      <c r="DV212" s="49">
        <v>2</v>
      </c>
      <c r="DW212" s="49">
        <v>2</v>
      </c>
      <c r="DX212" s="25">
        <v>3</v>
      </c>
      <c r="DY212" s="25">
        <v>3</v>
      </c>
      <c r="DZ212" s="25">
        <v>2.75</v>
      </c>
      <c r="EA212" s="25">
        <v>3</v>
      </c>
      <c r="EB212" s="25">
        <v>2</v>
      </c>
      <c r="EC212">
        <v>2</v>
      </c>
    </row>
    <row r="213" spans="1:133" x14ac:dyDescent="0.2">
      <c r="A213" s="15">
        <v>807</v>
      </c>
      <c r="B213" s="47" t="s">
        <v>785</v>
      </c>
      <c r="C213" cm="1">
        <f t="array" ref="C213">_xlfn.IFS([1]original_ver!D224="Participant",1,[1]original_ver!D224="Non-Participant",0,[1]original_ver!D224="","")</f>
        <v>0</v>
      </c>
      <c r="D213" s="15">
        <v>1</v>
      </c>
      <c r="E213" s="17" cm="1">
        <f t="array" ref="E213">_xlfn.IFS([1]original_ver!F224="ชาย",1,[1]original_ver!F224="หญิง",0,[1]original_ver!F224="","")</f>
        <v>1</v>
      </c>
      <c r="F213" s="15">
        <v>46</v>
      </c>
      <c r="G213" s="17" cm="1">
        <f t="array" ref="G213">_xlfn.IFS([1]original_ver!H224="ไม่มีการศึกษา",0,[1]original_ver!H224="ประถมศึกษา",1,[1]original_ver!H224="มัธยมศึกษาตอนต้น",2,[1]original_ver!H224="มัธยมศึกษาตอนปลาย",3,[1]original_ver!H224="อนุปริญญา (ปวช., ปวส., ฝึกหัดครู)",4,[1]original_ver!H224="ปริญญาตรี",5,[1]original_ver!H224="สูงกว่าปริญญาตรี",6,[1]original_ver!H224="","")</f>
        <v>3</v>
      </c>
      <c r="H213" s="17" cm="1">
        <f t="array" ref="H213">_xlfn.IFS([1]original_ver!I224="โสด",1,[1]original_ver!I224="สมรส/อยู่ด้วยกัน",2,[1]original_ver!I224="หย่าร้าง/แยกกันอยู่",3,[1]original_ver!I224="หม้าย",4,[1]original_ver!I224="","")</f>
        <v>1</v>
      </c>
      <c r="I213" s="15">
        <v>3</v>
      </c>
      <c r="J213" s="15">
        <v>10</v>
      </c>
      <c r="K213" s="17" cm="1">
        <f t="array" ref="K213">_xlfn.IFS([1]original_ver!L224="ใช่",1,[1]original_ver!L224="ไม่ใช่",0,[1]original_ver!L224="","")</f>
        <v>0</v>
      </c>
      <c r="L213" s="17" cm="1">
        <f t="array" ref="L213">_xlfn.IFS([1]original_ver!M224="กู้ยืม",1,[1]original_ver!M224="ไม่กู้ยืม",0,[1]original_ver!M224="","")</f>
        <v>1</v>
      </c>
      <c r="M213" s="17">
        <f t="shared" si="12"/>
        <v>1</v>
      </c>
      <c r="N213" s="23">
        <v>10000</v>
      </c>
      <c r="O213" s="17" cm="1">
        <f t="array" ref="O213">_xlfn.IFS([1]original_ver!O224="ใช่",1,[1]original_ver!O224="ไม่ใช่",0,[1]original_ver!O224="","")</f>
        <v>1</v>
      </c>
      <c r="P213" s="17">
        <v>4</v>
      </c>
      <c r="Q213" s="17">
        <v>1</v>
      </c>
      <c r="R213" s="17">
        <v>4</v>
      </c>
      <c r="S213" s="17">
        <v>16000</v>
      </c>
      <c r="T213" s="17">
        <v>2.5</v>
      </c>
      <c r="U213" s="22">
        <f t="shared" si="13"/>
        <v>4000</v>
      </c>
      <c r="V213" s="48"/>
      <c r="W213" s="48"/>
      <c r="X213" s="48"/>
      <c r="Y213" s="48"/>
      <c r="Z213" s="48"/>
      <c r="AA213" s="17">
        <v>4</v>
      </c>
      <c r="AB213" s="17">
        <v>1</v>
      </c>
      <c r="AC213" s="17">
        <v>4</v>
      </c>
      <c r="AD213" s="17">
        <v>16000</v>
      </c>
      <c r="AE213" s="17">
        <v>2.5</v>
      </c>
      <c r="AF213" s="27">
        <f t="shared" si="14"/>
        <v>4000</v>
      </c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9">
        <v>4</v>
      </c>
      <c r="CE213" s="49">
        <v>3</v>
      </c>
      <c r="CF213" s="49">
        <v>3</v>
      </c>
      <c r="CG213" s="49">
        <v>3</v>
      </c>
      <c r="CH213" s="49">
        <v>4</v>
      </c>
      <c r="CI213" s="17">
        <v>3</v>
      </c>
      <c r="CJ213" cm="1">
        <f t="array" ref="CJ213">_xlfn.IFS([1]original_ver!CH224="จากการเข้าร่วมกิจกรรมอบรม ที่จัดโดยโครงการเกษตรกรปราดเปรื่อง (Smart Farmer)",1,[1]original_ver!CH224="จากการเข้าร่วมกิจกรรมอบรม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ๆ",3,[1]original_ver!CH224="จากการเรียนรู้ผ่านประสบการณ์ของผู้อื่น ได้แก่ เพื่อนบ้าน พี่น้อง เพื่อน และญาติ เป็นต้น",4,[1]original_ver!CH224="ไม่ได้เข้าร่วมกิจกรรมอบรมหรือเรียนรู้ใด ๆ (ข้ามไปข้อ 33)",5)</f>
        <v>2</v>
      </c>
      <c r="CK213" s="15" cm="1">
        <f t="array" ref="CK213">_xlfn.IFS([1]original_ver!CJ224="ความรู้ทางการเกษตรและการใช้เทคโนโลยีสำหรับการผลิตในฟาร์ม",1,[1]original_ver!CJ224="การวางแผนและจัดการฟาร์ม เช่น การเก็บเกี่ยว การเงิน และการวางแผนทางการตลาด",2,[1]original_ver!CJ224="การเป็นผู้ประกอบการทางการเกษตร",3,[1]original_ver!CJ224="การเพิ่มมูลค่าผลผลิต และการแปรรูปผลผลิต (รวมถึงการพัฒนาคุณภาพผลผลิต)",4,[1]original_ver!CJ224="","")</f>
        <v>4</v>
      </c>
      <c r="CL213" s="17">
        <v>2</v>
      </c>
      <c r="CM213" s="17">
        <v>2</v>
      </c>
      <c r="CN213" s="15" cm="1">
        <f t="array" ref="CN213">_xlfn.IFS([1]original_ver!CN224="ความรู้ทางการเกษตรและการใช้เทคโนโลยีสำหรับการผลิตในฟาร์ม",1,[1]original_ver!CN224="การวางแผนและจัดการฟาร์ม เช่น การเก็บเกี่ยว การเงิน และการวางแผนทางการตลาด",2,[1]original_ver!CN224="การเป็นผู้ประกอบการทางการเกษตร",3,[1]original_ver!CN224="การเพิ่มมูลค่าผลผลิต และการแปรรูปผลผลิต (รวมถึงการพัฒนาคุณภาพผลผลิต)",4,[1]original_ver!CN224="","")</f>
        <v>3</v>
      </c>
      <c r="CO213" s="17">
        <v>1</v>
      </c>
      <c r="CP213" s="17">
        <v>2</v>
      </c>
      <c r="CQ213" s="15" cm="1">
        <f t="array" ref="CQ213">_xlfn.IFS([1]original_ver!CR224="ประยุกต์",1,[1]original_ver!CR224="ไม่ประยุกต์",0,[1]original_ver!CR224="","")</f>
        <v>1</v>
      </c>
      <c r="CR213" s="15" cm="1">
        <f t="array" ref="CR213">_xlfn.IFS([1]original_ver!CS224="ประยุกต์",1,[1]original_ver!CS224="ไม่ประยุกต์",0,[1]original_ver!CS224="","")</f>
        <v>1</v>
      </c>
      <c r="CS213" s="48"/>
      <c r="CT213" s="15" cm="1">
        <f t="array" ref="CT213">_xlfn.IFS([1]original_ver!CV224="ประยุกต์",1,[1]original_ver!CV224="ไม่ประยุกต์",0,[1]original_ver!CV224="","")</f>
        <v>1</v>
      </c>
      <c r="CU213" s="48"/>
      <c r="CV213" s="15" cm="1">
        <f t="array" ref="CV213">_xlfn.IFS([1]original_ver!CY224="ประยุกต์",1,[1]original_ver!CY224="ไม่ประยุกต์",0,[1]original_ver!CY224="","")</f>
        <v>1</v>
      </c>
      <c r="CW213" s="48"/>
      <c r="CX213" s="15" cm="1">
        <f t="array" ref="CX213">_xlfn.IFS([1]original_ver!DB224="ประยุกต์",1,[1]original_ver!DB224="ไม่ประยุกต์",0,[1]original_ver!DB224="","")</f>
        <v>1</v>
      </c>
      <c r="CY213" s="48"/>
      <c r="CZ213" s="48"/>
      <c r="DA213" s="48"/>
      <c r="DB213" s="48"/>
      <c r="DC213" s="48"/>
      <c r="DD213" s="48"/>
      <c r="DE213" s="48"/>
      <c r="DF213" s="17">
        <v>2</v>
      </c>
      <c r="DG213" s="17">
        <v>2</v>
      </c>
      <c r="DH213" s="17">
        <v>3</v>
      </c>
      <c r="DI213" s="17">
        <v>2</v>
      </c>
      <c r="DJ213" s="48"/>
      <c r="DK213" s="48"/>
      <c r="DL213" s="17">
        <v>1</v>
      </c>
      <c r="DM213" s="17">
        <v>2</v>
      </c>
      <c r="DN213" s="48"/>
      <c r="DO213" s="48"/>
      <c r="DP213" s="48"/>
      <c r="DQ213" s="48"/>
      <c r="DR213" s="49">
        <v>3</v>
      </c>
      <c r="DS213" s="49">
        <v>2.3333333333333335</v>
      </c>
      <c r="DT213" s="17">
        <v>2.75</v>
      </c>
      <c r="DU213" s="49">
        <v>2</v>
      </c>
      <c r="DV213" s="49">
        <v>2</v>
      </c>
      <c r="DW213" s="49">
        <v>2</v>
      </c>
      <c r="DX213" s="25">
        <v>3</v>
      </c>
      <c r="DY213" s="25">
        <v>3</v>
      </c>
      <c r="DZ213" s="25">
        <v>3</v>
      </c>
      <c r="EA213" s="25">
        <v>2</v>
      </c>
      <c r="EB213" s="25">
        <v>2</v>
      </c>
      <c r="EC213">
        <v>2</v>
      </c>
    </row>
    <row r="214" spans="1:133" hidden="1" x14ac:dyDescent="0.2">
      <c r="A214" s="15">
        <v>808</v>
      </c>
      <c r="B214" s="47" t="s">
        <v>786</v>
      </c>
      <c r="C214" cm="1">
        <f t="array" ref="C214">_xlfn.IFS([1]original_ver!D225="Participant",1,[1]original_ver!D225="Non-Participant",0,[1]original_ver!D225="","")</f>
        <v>0</v>
      </c>
      <c r="D214" s="15">
        <v>1</v>
      </c>
      <c r="E214" s="17" cm="1">
        <f t="array" ref="E214">_xlfn.IFS([1]original_ver!F225="ชาย",1,[1]original_ver!F225="หญิง",0,[1]original_ver!F225="","")</f>
        <v>1</v>
      </c>
      <c r="F214" s="15">
        <v>65</v>
      </c>
      <c r="G214" s="17" cm="1">
        <f t="array" ref="G214">_xlfn.IFS([1]original_ver!H225="ไม่มีการศึกษา",0,[1]original_ver!H225="ประถมศึกษา",1,[1]original_ver!H225="มัธยมศึกษาตอนต้น",2,[1]original_ver!H225="มัธยมศึกษาตอนปลาย",3,[1]original_ver!H225="อนุปริญญา (ปวช., ปวส., ฝึกหัดครู)",4,[1]original_ver!H225="ปริญญาตรี",5,[1]original_ver!H225="สูงกว่าปริญญาตรี",6,[1]original_ver!H225="","")</f>
        <v>3</v>
      </c>
      <c r="H214" s="17" cm="1">
        <f t="array" ref="H214">_xlfn.IFS([1]original_ver!I225="โสด",1,[1]original_ver!I225="สมรส/อยู่ด้วยกัน",2,[1]original_ver!I225="หย่าร้าง/แยกกันอยู่",3,[1]original_ver!I225="หม้าย",4,[1]original_ver!I225="","")</f>
        <v>2</v>
      </c>
      <c r="I214" s="15">
        <v>5</v>
      </c>
      <c r="J214" s="15">
        <v>50</v>
      </c>
      <c r="K214" s="17" cm="1">
        <f t="array" ref="K214">_xlfn.IFS([1]original_ver!L225="ใช่",1,[1]original_ver!L225="ไม่ใช่",0,[1]original_ver!L225="","")</f>
        <v>1</v>
      </c>
      <c r="L214" s="17" cm="1">
        <f t="array" ref="L214">_xlfn.IFS([1]original_ver!M225="กู้ยืม",1,[1]original_ver!M225="ไม่กู้ยืม",0,[1]original_ver!M225="","")</f>
        <v>1</v>
      </c>
      <c r="M214" s="17">
        <f t="shared" si="12"/>
        <v>0</v>
      </c>
      <c r="N214" s="23">
        <v>0</v>
      </c>
      <c r="O214" s="17" cm="1">
        <f t="array" ref="O214">_xlfn.IFS([1]original_ver!O225="ใช่",1,[1]original_ver!O225="ไม่ใช่",0,[1]original_ver!O225="","")</f>
        <v>1</v>
      </c>
      <c r="P214" s="17">
        <v>1</v>
      </c>
      <c r="Q214" s="17">
        <v>1</v>
      </c>
      <c r="R214" s="17">
        <v>20</v>
      </c>
      <c r="S214" s="17">
        <v>18000</v>
      </c>
      <c r="T214" s="53">
        <v>11</v>
      </c>
      <c r="U214" s="20">
        <f t="shared" si="13"/>
        <v>900</v>
      </c>
      <c r="V214" s="17">
        <v>1</v>
      </c>
      <c r="W214" s="17">
        <v>20</v>
      </c>
      <c r="X214" s="17">
        <v>18000</v>
      </c>
      <c r="Y214" s="17">
        <v>7</v>
      </c>
      <c r="Z214" s="17"/>
      <c r="AA214" s="17">
        <v>1</v>
      </c>
      <c r="AB214" s="17">
        <v>1</v>
      </c>
      <c r="AC214" s="17">
        <v>20</v>
      </c>
      <c r="AD214" s="17">
        <v>18000</v>
      </c>
      <c r="AE214" s="18">
        <v>11</v>
      </c>
      <c r="AF214" s="27">
        <f t="shared" si="14"/>
        <v>900</v>
      </c>
      <c r="AG214" s="17">
        <v>1</v>
      </c>
      <c r="AH214" s="17">
        <v>20</v>
      </c>
      <c r="AI214" s="17">
        <v>18000</v>
      </c>
      <c r="AJ214" s="17">
        <v>7</v>
      </c>
      <c r="AK214" s="17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17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17"/>
      <c r="CD214" s="49">
        <v>3.75</v>
      </c>
      <c r="CE214" s="49">
        <v>4.666666666666667</v>
      </c>
      <c r="CF214" s="49">
        <v>3</v>
      </c>
      <c r="CG214" s="49">
        <v>3</v>
      </c>
      <c r="CH214" s="49">
        <v>4.5</v>
      </c>
      <c r="CI214" s="17">
        <v>3</v>
      </c>
      <c r="CJ214" cm="1">
        <f t="array" ref="CJ214">_xlfn.IFS([1]original_ver!CH225="จากการเข้าร่วมกิจกรรมอบรม ที่จัดโดยโครงการเกษตรกรปราดเปรื่อง (Smart Farmer)",1,[1]original_ver!CH225="จากการเข้าร่วมกิจกรรมอบรม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ๆ",3,[1]original_ver!CH225="จากการเรียนรู้ผ่านประสบการณ์ของผู้อื่น ได้แก่ เพื่อนบ้าน พี่น้อง เพื่อน และญาติ เป็นต้น",4,[1]original_ver!CH225="ไม่ได้เข้าร่วมกิจกรรมอบรมหรือเรียนรู้ใด ๆ (ข้ามไปข้อ 33)",5)</f>
        <v>2</v>
      </c>
      <c r="CK214" s="15" cm="1">
        <f t="array" ref="CK214">_xlfn.IFS([1]original_ver!CJ225="ความรู้ทางการเกษตรและการใช้เทคโนโลยีสำหรับการผลิตในฟาร์ม",1,[1]original_ver!CJ225="การวางแผนและจัดการฟาร์ม เช่น การเก็บเกี่ยว การเงิน และการวางแผนทางการตลาด",2,[1]original_ver!CJ225="การเป็นผู้ประกอบการทางการเกษตร",3,[1]original_ver!CJ225="การเพิ่มมูลค่าผลผลิต และการแปรรูปผลผลิต (รวมถึงการพัฒนาคุณภาพผลผลิต)",4,[1]original_ver!CJ225="","")</f>
        <v>3</v>
      </c>
      <c r="CL214" s="17">
        <v>2</v>
      </c>
      <c r="CM214" s="17">
        <v>2</v>
      </c>
      <c r="CN214" s="15" cm="1">
        <f t="array" ref="CN214">_xlfn.IFS([1]original_ver!CN225="ความรู้ทางการเกษตรและการใช้เทคโนโลยีสำหรับการผลิตในฟาร์ม",1,[1]original_ver!CN225="การวางแผนและจัดการฟาร์ม เช่น การเก็บเกี่ยว การเงิน และการวางแผนทางการตลาด",2,[1]original_ver!CN225="การเป็นผู้ประกอบการทางการเกษตร",3,[1]original_ver!CN225="การเพิ่มมูลค่าผลผลิต และการแปรรูปผลผลิต (รวมถึงการพัฒนาคุณภาพผลผลิต)",4,[1]original_ver!CN225="","")</f>
        <v>2</v>
      </c>
      <c r="CO214" s="17">
        <v>1</v>
      </c>
      <c r="CP214" s="17">
        <v>2</v>
      </c>
      <c r="CQ214" s="15" cm="1">
        <f t="array" ref="CQ214">_xlfn.IFS([1]original_ver!CR225="ประยุกต์",1,[1]original_ver!CR225="ไม่ประยุกต์",0,[1]original_ver!CR225="","")</f>
        <v>1</v>
      </c>
      <c r="CR214" s="15" cm="1">
        <f t="array" ref="CR214">_xlfn.IFS([1]original_ver!CS225="ประยุกต์",1,[1]original_ver!CS225="ไม่ประยุกต์",0,[1]original_ver!CS225="","")</f>
        <v>1</v>
      </c>
      <c r="CS214" s="48"/>
      <c r="CT214" s="15" cm="1">
        <f t="array" ref="CT214">_xlfn.IFS([1]original_ver!CV225="ประยุกต์",1,[1]original_ver!CV225="ไม่ประยุกต์",0,[1]original_ver!CV225="","")</f>
        <v>1</v>
      </c>
      <c r="CU214" s="48"/>
      <c r="CV214" s="15" cm="1">
        <f t="array" ref="CV214">_xlfn.IFS([1]original_ver!CY225="ประยุกต์",1,[1]original_ver!CY225="ไม่ประยุกต์",0,[1]original_ver!CY225="","")</f>
        <v>1</v>
      </c>
      <c r="CW214" s="48"/>
      <c r="CX214" s="15" cm="1">
        <f t="array" ref="CX214">_xlfn.IFS([1]original_ver!DB225="ประยุกต์",1,[1]original_ver!DB225="ไม่ประยุกต์",0,[1]original_ver!DB225="","")</f>
        <v>1</v>
      </c>
      <c r="CY214" s="48"/>
      <c r="CZ214" s="48"/>
      <c r="DA214" s="48"/>
      <c r="DB214" s="48"/>
      <c r="DC214" s="48"/>
      <c r="DD214" s="48"/>
      <c r="DE214" s="48"/>
      <c r="DF214" s="48"/>
      <c r="DG214" s="48"/>
      <c r="DH214" s="17">
        <v>2</v>
      </c>
      <c r="DI214" s="17">
        <v>2</v>
      </c>
      <c r="DJ214" s="17">
        <v>1</v>
      </c>
      <c r="DK214" s="17">
        <v>2</v>
      </c>
      <c r="DL214" s="17">
        <v>3</v>
      </c>
      <c r="DM214" s="17">
        <v>2</v>
      </c>
      <c r="DN214" s="48"/>
      <c r="DO214" s="48"/>
      <c r="DP214" s="48"/>
      <c r="DQ214" s="48"/>
      <c r="DR214" s="49">
        <v>3</v>
      </c>
      <c r="DS214" s="49">
        <v>2.6666666666666665</v>
      </c>
      <c r="DT214" s="17">
        <v>3</v>
      </c>
      <c r="DU214" s="49">
        <v>2</v>
      </c>
      <c r="DV214" s="49">
        <v>3</v>
      </c>
      <c r="DW214" s="49">
        <v>3</v>
      </c>
      <c r="DX214" s="25">
        <v>3</v>
      </c>
      <c r="DY214" s="25">
        <v>3</v>
      </c>
      <c r="DZ214" s="25">
        <v>3</v>
      </c>
      <c r="EA214" s="25">
        <v>2</v>
      </c>
      <c r="EB214" s="25">
        <v>3</v>
      </c>
      <c r="EC214">
        <v>3</v>
      </c>
    </row>
    <row r="215" spans="1:133" x14ac:dyDescent="0.2">
      <c r="A215" s="15">
        <v>809</v>
      </c>
      <c r="B215" s="47" t="s">
        <v>787</v>
      </c>
      <c r="C215" cm="1">
        <f t="array" ref="C215">_xlfn.IFS([1]original_ver!D226="Participant",1,[1]original_ver!D226="Non-Participant",0,[1]original_ver!D226="","")</f>
        <v>0</v>
      </c>
      <c r="D215" s="15">
        <v>1</v>
      </c>
      <c r="E215" s="17" cm="1">
        <f t="array" ref="E215">_xlfn.IFS([1]original_ver!F226="ชาย",1,[1]original_ver!F226="หญิง",0,[1]original_ver!F226="","")</f>
        <v>1</v>
      </c>
      <c r="F215" s="15">
        <v>33</v>
      </c>
      <c r="G215" s="17" cm="1">
        <f t="array" ref="G215">_xlfn.IFS([1]original_ver!H226="ไม่มีการศึกษา",0,[1]original_ver!H226="ประถมศึกษา",1,[1]original_ver!H226="มัธยมศึกษาตอนต้น",2,[1]original_ver!H226="มัธยมศึกษาตอนปลาย",3,[1]original_ver!H226="อนุปริญญา (ปวช., ปวส., ฝึกหัดครู)",4,[1]original_ver!H226="ปริญญาตรี",5,[1]original_ver!H226="สูงกว่าปริญญาตรี",6,[1]original_ver!H226="","")</f>
        <v>5</v>
      </c>
      <c r="H215" s="17" cm="1">
        <f t="array" ref="H215">_xlfn.IFS([1]original_ver!I226="โสด",1,[1]original_ver!I226="สมรส/อยู่ด้วยกัน",2,[1]original_ver!I226="หย่าร้าง/แยกกันอยู่",3,[1]original_ver!I226="หม้าย",4,[1]original_ver!I226="","")</f>
        <v>2</v>
      </c>
      <c r="I215" s="15">
        <v>2</v>
      </c>
      <c r="J215" s="15">
        <v>3</v>
      </c>
      <c r="K215" s="17" cm="1">
        <f t="array" ref="K215">_xlfn.IFS([1]original_ver!L226="ใช่",1,[1]original_ver!L226="ไม่ใช่",0,[1]original_ver!L226="","")</f>
        <v>1</v>
      </c>
      <c r="L215" s="17" cm="1">
        <f t="array" ref="L215">_xlfn.IFS([1]original_ver!M226="กู้ยืม",1,[1]original_ver!M226="ไม่กู้ยืม",0,[1]original_ver!M226="","")</f>
        <v>1</v>
      </c>
      <c r="M215" s="17">
        <f t="shared" si="12"/>
        <v>0</v>
      </c>
      <c r="N215" s="51">
        <v>0</v>
      </c>
      <c r="O215" s="17" cm="1">
        <f t="array" ref="O215">_xlfn.IFS([1]original_ver!O226="ใช่",1,[1]original_ver!O226="ไม่ใช่",0,[1]original_ver!O226="","")</f>
        <v>1</v>
      </c>
      <c r="P215" s="17">
        <v>1</v>
      </c>
      <c r="Q215" s="17">
        <v>1</v>
      </c>
      <c r="R215" s="17">
        <v>60</v>
      </c>
      <c r="S215" s="17">
        <v>60000</v>
      </c>
      <c r="T215" s="53">
        <v>12</v>
      </c>
      <c r="U215" s="20">
        <f t="shared" si="13"/>
        <v>1000</v>
      </c>
      <c r="V215" s="17">
        <v>1</v>
      </c>
      <c r="W215" s="17">
        <v>60</v>
      </c>
      <c r="X215" s="17">
        <v>60000</v>
      </c>
      <c r="Y215" s="17">
        <v>12</v>
      </c>
      <c r="Z215" s="17"/>
      <c r="AA215" s="17">
        <v>1</v>
      </c>
      <c r="AB215" s="17">
        <v>60</v>
      </c>
      <c r="AC215" s="17">
        <v>60</v>
      </c>
      <c r="AD215" s="17">
        <v>60000</v>
      </c>
      <c r="AE215" s="18">
        <v>10</v>
      </c>
      <c r="AF215" s="27">
        <f t="shared" si="14"/>
        <v>1000</v>
      </c>
      <c r="AG215" s="17">
        <v>1</v>
      </c>
      <c r="AH215" s="17">
        <v>60</v>
      </c>
      <c r="AI215" s="17">
        <v>60000</v>
      </c>
      <c r="AJ215" s="17">
        <v>10</v>
      </c>
      <c r="AK215" s="17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17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17"/>
      <c r="CD215" s="49">
        <v>4.5</v>
      </c>
      <c r="CE215" s="49">
        <v>4</v>
      </c>
      <c r="CF215" s="49">
        <v>3</v>
      </c>
      <c r="CG215" s="49">
        <v>3</v>
      </c>
      <c r="CH215" s="49">
        <v>4</v>
      </c>
      <c r="CI215" s="17">
        <v>3</v>
      </c>
      <c r="CJ215" cm="1">
        <f t="array" ref="CJ215">_xlfn.IFS([1]original_ver!CH226="จากการเข้าร่วมกิจกรรมอบรม ที่จัดโดยโครงการเกษตรกรปราดเปรื่อง (Smart Farmer)",1,[1]original_ver!CH226="จากการเข้าร่วมกิจกรรมอบรม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ๆ",3,[1]original_ver!CH226="จากการเรียนรู้ผ่านประสบการณ์ของผู้อื่น ได้แก่ เพื่อนบ้าน พี่น้อง เพื่อน และญาติ เป็นต้น",4,[1]original_ver!CH226="ไม่ได้เข้าร่วมกิจกรรมอบรมหรือเรียนรู้ใด ๆ (ข้ามไปข้อ 33)",5)</f>
        <v>2</v>
      </c>
      <c r="CK215" s="15" cm="1">
        <f t="array" ref="CK215">_xlfn.IFS([1]original_ver!CJ226="ความรู้ทางการเกษตรและการใช้เทคโนโลยีสำหรับการผลิตในฟาร์ม",1,[1]original_ver!CJ226="การวางแผนและจัดการฟาร์ม เช่น การเก็บเกี่ยว การเงิน และการวางแผนทางการตลาด",2,[1]original_ver!CJ226="การเป็นผู้ประกอบการทางการเกษตร",3,[1]original_ver!CJ226="การเพิ่มมูลค่าผลผลิต และการแปรรูปผลผลิต (รวมถึงการพัฒนาคุณภาพผลผลิต)",4,[1]original_ver!CJ226="","")</f>
        <v>4</v>
      </c>
      <c r="CL215" s="17">
        <v>3</v>
      </c>
      <c r="CM215" s="17">
        <v>2</v>
      </c>
      <c r="CN215" s="15" cm="1">
        <f t="array" ref="CN215">_xlfn.IFS([1]original_ver!CN226="ความรู้ทางการเกษตรและการใช้เทคโนโลยีสำหรับการผลิตในฟาร์ม",1,[1]original_ver!CN226="การวางแผนและจัดการฟาร์ม เช่น การเก็บเกี่ยว การเงิน และการวางแผนทางการตลาด",2,[1]original_ver!CN226="การเป็นผู้ประกอบการทางการเกษตร",3,[1]original_ver!CN226="การเพิ่มมูลค่าผลผลิต และการแปรรูปผลผลิต (รวมถึงการพัฒนาคุณภาพผลผลิต)",4,[1]original_ver!CN226="","")</f>
        <v>1</v>
      </c>
      <c r="CO215" s="17">
        <v>1</v>
      </c>
      <c r="CP215" s="17">
        <v>2</v>
      </c>
      <c r="CQ215" s="15" cm="1">
        <f t="array" ref="CQ215">_xlfn.IFS([1]original_ver!CR226="ประยุกต์",1,[1]original_ver!CR226="ไม่ประยุกต์",0,[1]original_ver!CR226="","")</f>
        <v>1</v>
      </c>
      <c r="CR215" s="15" cm="1">
        <f t="array" ref="CR215">_xlfn.IFS([1]original_ver!CS226="ประยุกต์",1,[1]original_ver!CS226="ไม่ประยุกต์",0,[1]original_ver!CS226="","")</f>
        <v>1</v>
      </c>
      <c r="CS215" s="48"/>
      <c r="CT215" s="15" cm="1">
        <f t="array" ref="CT215">_xlfn.IFS([1]original_ver!CV226="ประยุกต์",1,[1]original_ver!CV226="ไม่ประยุกต์",0,[1]original_ver!CV226="","")</f>
        <v>1</v>
      </c>
      <c r="CU215" s="48"/>
      <c r="CV215" s="15" cm="1">
        <f t="array" ref="CV215">_xlfn.IFS([1]original_ver!CY226="ประยุกต์",1,[1]original_ver!CY226="ไม่ประยุกต์",0,[1]original_ver!CY226="","")</f>
        <v>1</v>
      </c>
      <c r="CW215" s="48"/>
      <c r="CX215" s="15" cm="1">
        <f t="array" ref="CX215">_xlfn.IFS([1]original_ver!DB226="ประยุกต์",1,[1]original_ver!DB226="ไม่ประยุกต์",0,[1]original_ver!DB226="","")</f>
        <v>1</v>
      </c>
      <c r="CY215" s="48"/>
      <c r="CZ215" s="48"/>
      <c r="DA215" s="48"/>
      <c r="DB215" s="48"/>
      <c r="DC215" s="48"/>
      <c r="DD215" s="48"/>
      <c r="DE215" s="48"/>
      <c r="DF215" s="48"/>
      <c r="DG215" s="48"/>
      <c r="DH215" s="17">
        <v>2</v>
      </c>
      <c r="DI215" s="17">
        <v>2</v>
      </c>
      <c r="DJ215" s="17">
        <v>3</v>
      </c>
      <c r="DK215" s="17">
        <v>2</v>
      </c>
      <c r="DL215" s="17">
        <v>1</v>
      </c>
      <c r="DM215" s="17">
        <v>2</v>
      </c>
      <c r="DN215" s="48"/>
      <c r="DO215" s="48"/>
      <c r="DP215" s="48"/>
      <c r="DQ215" s="48"/>
      <c r="DR215" s="49">
        <v>3</v>
      </c>
      <c r="DS215" s="49">
        <v>3</v>
      </c>
      <c r="DT215" s="17">
        <v>2.75</v>
      </c>
      <c r="DU215" s="49">
        <v>3</v>
      </c>
      <c r="DV215" s="49">
        <v>2</v>
      </c>
      <c r="DW215" s="49">
        <v>3</v>
      </c>
      <c r="DX215" s="25">
        <v>4</v>
      </c>
      <c r="DY215" s="25">
        <v>4</v>
      </c>
      <c r="DZ215" s="25">
        <v>3.5</v>
      </c>
      <c r="EA215" s="25">
        <v>4</v>
      </c>
      <c r="EB215" s="25">
        <v>2</v>
      </c>
      <c r="EC215">
        <v>3</v>
      </c>
    </row>
    <row r="216" spans="1:133" hidden="1" x14ac:dyDescent="0.2">
      <c r="A216" s="15">
        <v>810</v>
      </c>
      <c r="B216" s="47" t="s">
        <v>788</v>
      </c>
      <c r="C216" cm="1">
        <f t="array" ref="C216">_xlfn.IFS([1]original_ver!D227="Participant",1,[1]original_ver!D227="Non-Participant",0,[1]original_ver!D227="","")</f>
        <v>0</v>
      </c>
      <c r="D216" s="15">
        <v>1</v>
      </c>
      <c r="E216" s="17" cm="1">
        <f t="array" ref="E216">_xlfn.IFS([1]original_ver!F227="ชาย",1,[1]original_ver!F227="หญิง",0,[1]original_ver!F227="","")</f>
        <v>0</v>
      </c>
      <c r="F216" s="15">
        <v>49</v>
      </c>
      <c r="G216" s="17" cm="1">
        <f t="array" ref="G216">_xlfn.IFS([1]original_ver!H227="ไม่มีการศึกษา",0,[1]original_ver!H227="ประถมศึกษา",1,[1]original_ver!H227="มัธยมศึกษาตอนต้น",2,[1]original_ver!H227="มัธยมศึกษาตอนปลาย",3,[1]original_ver!H227="อนุปริญญา (ปวช., ปวส., ฝึกหัดครู)",4,[1]original_ver!H227="ปริญญาตรี",5,[1]original_ver!H227="สูงกว่าปริญญาตรี",6,[1]original_ver!H227="","")</f>
        <v>5</v>
      </c>
      <c r="H216" s="17" cm="1">
        <f t="array" ref="H216">_xlfn.IFS([1]original_ver!I227="โสด",1,[1]original_ver!I227="สมรส/อยู่ด้วยกัน",2,[1]original_ver!I227="หย่าร้าง/แยกกันอยู่",3,[1]original_ver!I227="หม้าย",4,[1]original_ver!I227="","")</f>
        <v>2</v>
      </c>
      <c r="I216" s="15">
        <v>4</v>
      </c>
      <c r="J216" s="15">
        <v>20</v>
      </c>
      <c r="K216" s="17" cm="1">
        <f t="array" ref="K216">_xlfn.IFS([1]original_ver!L227="ใช่",1,[1]original_ver!L227="ไม่ใช่",0,[1]original_ver!L227="","")</f>
        <v>1</v>
      </c>
      <c r="L216" s="17" cm="1">
        <f t="array" ref="L216">_xlfn.IFS([1]original_ver!M227="กู้ยืม",1,[1]original_ver!M227="ไม่กู้ยืม",0,[1]original_ver!M227="","")</f>
        <v>1</v>
      </c>
      <c r="M216" s="17">
        <f t="shared" si="12"/>
        <v>1</v>
      </c>
      <c r="N216" s="23">
        <v>420000</v>
      </c>
      <c r="O216" s="17" cm="1">
        <f t="array" ref="O216">_xlfn.IFS([1]original_ver!O227="ใช่",1,[1]original_ver!O227="ไม่ใช่",0,[1]original_ver!O227="","")</f>
        <v>1</v>
      </c>
      <c r="P216" s="17">
        <v>3</v>
      </c>
      <c r="Q216" s="17">
        <v>1</v>
      </c>
      <c r="R216" s="17">
        <v>174</v>
      </c>
      <c r="S216" s="17">
        <v>1600000</v>
      </c>
      <c r="T216" s="17">
        <v>1.4</v>
      </c>
      <c r="U216" s="22">
        <f t="shared" si="13"/>
        <v>9195.4022988505749</v>
      </c>
      <c r="V216" s="48"/>
      <c r="W216" s="48"/>
      <c r="X216" s="48"/>
      <c r="Y216" s="48"/>
      <c r="Z216" s="48"/>
      <c r="AA216" s="17">
        <v>3</v>
      </c>
      <c r="AB216" s="17">
        <v>1</v>
      </c>
      <c r="AC216" s="17">
        <v>174</v>
      </c>
      <c r="AD216" s="17">
        <v>1300000</v>
      </c>
      <c r="AE216" s="17">
        <v>1.07</v>
      </c>
      <c r="AF216" s="27">
        <f t="shared" si="14"/>
        <v>7471.2643678160921</v>
      </c>
      <c r="AG216" s="48"/>
      <c r="AH216" s="48"/>
      <c r="AI216" s="48"/>
      <c r="AJ216" s="48"/>
      <c r="AK216" s="48"/>
      <c r="AL216" s="17">
        <v>4</v>
      </c>
      <c r="AM216" s="17">
        <v>1</v>
      </c>
      <c r="AN216" s="17">
        <v>45</v>
      </c>
      <c r="AO216" s="17">
        <v>250</v>
      </c>
      <c r="AP216" s="17">
        <v>3</v>
      </c>
      <c r="AQ216" s="17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17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9">
        <v>3.75</v>
      </c>
      <c r="CE216" s="49">
        <v>3</v>
      </c>
      <c r="CF216" s="49">
        <v>3.3333333333333335</v>
      </c>
      <c r="CG216" s="49">
        <v>3</v>
      </c>
      <c r="CH216" s="49">
        <v>5</v>
      </c>
      <c r="CI216" s="17">
        <v>3</v>
      </c>
      <c r="CJ216" cm="1">
        <f t="array" ref="CJ216">_xlfn.IFS([1]original_ver!CH227="จากการเข้าร่วมกิจกรรมอบรม ที่จัดโดยโครงการเกษตรกรปราดเปรื่อง (Smart Farmer)",1,[1]original_ver!CH227="จากการเข้าร่วมกิจกรรมอบรม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ๆ",3,[1]original_ver!CH227="จากการเรียนรู้ผ่านประสบการณ์ของผู้อื่น ได้แก่ เพื่อนบ้าน พี่น้อง เพื่อน และญาติ เป็นต้น",4,[1]original_ver!CH227="ไม่ได้เข้าร่วมกิจกรรมอบรมหรือเรียนรู้ใด ๆ (ข้ามไปข้อ 33)",5)</f>
        <v>2</v>
      </c>
      <c r="CK216" s="15" cm="1">
        <f t="array" ref="CK216">_xlfn.IFS([1]original_ver!CJ227="ความรู้ทางการเกษตรและการใช้เทคโนโลยีสำหรับการผลิตในฟาร์ม",1,[1]original_ver!CJ227="การวางแผนและจัดการฟาร์ม เช่น การเก็บเกี่ยว การเงิน และการวางแผนทางการตลาด",2,[1]original_ver!CJ227="การเป็นผู้ประกอบการทางการเกษตร",3,[1]original_ver!CJ227="การเพิ่มมูลค่าผลผลิต และการแปรรูปผลผลิต (รวมถึงการพัฒนาคุณภาพผลผลิต)",4,[1]original_ver!CJ227="","")</f>
        <v>4</v>
      </c>
      <c r="CL216" s="17">
        <v>20</v>
      </c>
      <c r="CM216" s="17">
        <v>2</v>
      </c>
      <c r="CN216" s="15" cm="1">
        <f t="array" ref="CN216">_xlfn.IFS([1]original_ver!CN227="ความรู้ทางการเกษตรและการใช้เทคโนโลยีสำหรับการผลิตในฟาร์ม",1,[1]original_ver!CN227="การวางแผนและจัดการฟาร์ม เช่น การเก็บเกี่ยว การเงิน และการวางแผนทางการตลาด",2,[1]original_ver!CN227="การเป็นผู้ประกอบการทางการเกษตร",3,[1]original_ver!CN227="การเพิ่มมูลค่าผลผลิต และการแปรรูปผลผลิต (รวมถึงการพัฒนาคุณภาพผลผลิต)",4,[1]original_ver!CN227="","")</f>
        <v>3</v>
      </c>
      <c r="CO216" s="17">
        <v>4</v>
      </c>
      <c r="CP216" s="17">
        <v>2</v>
      </c>
      <c r="CQ216" s="15" cm="1">
        <f t="array" ref="CQ216">_xlfn.IFS([1]original_ver!CR227="ประยุกต์",1,[1]original_ver!CR227="ไม่ประยุกต์",0,[1]original_ver!CR227="","")</f>
        <v>1</v>
      </c>
      <c r="CR216" s="15" cm="1">
        <f t="array" ref="CR216">_xlfn.IFS([1]original_ver!CS227="ประยุกต์",1,[1]original_ver!CS227="ไม่ประยุกต์",0,[1]original_ver!CS227="","")</f>
        <v>1</v>
      </c>
      <c r="CS216" s="48"/>
      <c r="CT216" s="15" cm="1">
        <f t="array" ref="CT216">_xlfn.IFS([1]original_ver!CV227="ประยุกต์",1,[1]original_ver!CV227="ไม่ประยุกต์",0,[1]original_ver!CV227="","")</f>
        <v>1</v>
      </c>
      <c r="CU216" s="48"/>
      <c r="CV216" s="15" cm="1">
        <f t="array" ref="CV216">_xlfn.IFS([1]original_ver!CY227="ประยุกต์",1,[1]original_ver!CY227="ไม่ประยุกต์",0,[1]original_ver!CY227="","")</f>
        <v>1</v>
      </c>
      <c r="CW216" s="48"/>
      <c r="CX216" s="15" cm="1">
        <f t="array" ref="CX216">_xlfn.IFS([1]original_ver!DB227="ประยุกต์",1,[1]original_ver!DB227="ไม่ประยุกต์",0,[1]original_ver!DB227="","")</f>
        <v>1</v>
      </c>
      <c r="CY216" s="48"/>
      <c r="CZ216" s="48"/>
      <c r="DA216" s="48"/>
      <c r="DB216" s="48"/>
      <c r="DC216" s="48"/>
      <c r="DD216" s="48"/>
      <c r="DE216" s="48"/>
      <c r="DF216" s="17">
        <v>1</v>
      </c>
      <c r="DG216" s="17">
        <v>2</v>
      </c>
      <c r="DH216" s="17">
        <v>3</v>
      </c>
      <c r="DI216" s="17">
        <v>2</v>
      </c>
      <c r="DJ216" s="48"/>
      <c r="DK216" s="48"/>
      <c r="DL216" s="17">
        <v>2</v>
      </c>
      <c r="DM216" s="17">
        <v>2</v>
      </c>
      <c r="DN216" s="48"/>
      <c r="DO216" s="48"/>
      <c r="DP216" s="48"/>
      <c r="DQ216" s="48"/>
      <c r="DR216" s="49">
        <v>4</v>
      </c>
      <c r="DS216" s="49">
        <v>3</v>
      </c>
      <c r="DT216" s="17">
        <v>3</v>
      </c>
      <c r="DU216" s="49">
        <v>4</v>
      </c>
      <c r="DV216" s="49">
        <v>3</v>
      </c>
      <c r="DW216" s="49">
        <v>4</v>
      </c>
      <c r="DX216" s="25">
        <v>4</v>
      </c>
      <c r="DY216" s="25">
        <v>3</v>
      </c>
      <c r="DZ216" s="25">
        <v>3.25</v>
      </c>
      <c r="EA216" s="25">
        <v>4</v>
      </c>
      <c r="EB216" s="25">
        <v>3</v>
      </c>
      <c r="EC216">
        <v>4</v>
      </c>
    </row>
    <row r="217" spans="1:133" hidden="1" x14ac:dyDescent="0.2">
      <c r="A217" s="15">
        <v>811</v>
      </c>
      <c r="B217" s="47" t="s">
        <v>789</v>
      </c>
      <c r="C217" cm="1">
        <f t="array" ref="C217">_xlfn.IFS([1]original_ver!D228="Participant",1,[1]original_ver!D228="Non-Participant",0,[1]original_ver!D228="","")</f>
        <v>1</v>
      </c>
      <c r="D217" s="15">
        <v>1</v>
      </c>
      <c r="E217" s="17" cm="1">
        <f t="array" ref="E217">_xlfn.IFS([1]original_ver!F228="ชาย",1,[1]original_ver!F228="หญิง",0,[1]original_ver!F228="","")</f>
        <v>1</v>
      </c>
      <c r="F217" s="15">
        <v>50</v>
      </c>
      <c r="G217" s="17" cm="1">
        <f t="array" ref="G217">_xlfn.IFS([1]original_ver!H228="ไม่มีการศึกษา",0,[1]original_ver!H228="ประถมศึกษา",1,[1]original_ver!H228="มัธยมศึกษาตอนต้น",2,[1]original_ver!H228="มัธยมศึกษาตอนปลาย",3,[1]original_ver!H228="อนุปริญญา (ปวช., ปวส., ฝึกหัดครู)",4,[1]original_ver!H228="ปริญญาตรี",5,[1]original_ver!H228="สูงกว่าปริญญาตรี",6,[1]original_ver!H228="","")</f>
        <v>3</v>
      </c>
      <c r="H217" s="17" cm="1">
        <f t="array" ref="H217">_xlfn.IFS([1]original_ver!I228="โสด",1,[1]original_ver!I228="สมรส/อยู่ด้วยกัน",2,[1]original_ver!I228="หย่าร้าง/แยกกันอยู่",3,[1]original_ver!I228="หม้าย",4,[1]original_ver!I228="","")</f>
        <v>2</v>
      </c>
      <c r="I217" s="15">
        <v>4</v>
      </c>
      <c r="J217" s="15">
        <v>20</v>
      </c>
      <c r="K217" s="17" cm="1">
        <f t="array" ref="K217">_xlfn.IFS([1]original_ver!L228="ใช่",1,[1]original_ver!L228="ไม่ใช่",0,[1]original_ver!L228="","")</f>
        <v>0</v>
      </c>
      <c r="L217" s="17" cm="1">
        <f t="array" ref="L217">_xlfn.IFS([1]original_ver!M228="กู้ยืม",1,[1]original_ver!M228="ไม่กู้ยืม",0,[1]original_ver!M228="","")</f>
        <v>1</v>
      </c>
      <c r="M217" s="17">
        <f t="shared" si="12"/>
        <v>0</v>
      </c>
      <c r="N217" s="51">
        <v>0</v>
      </c>
      <c r="O217" s="17" cm="1">
        <f t="array" ref="O217">_xlfn.IFS([1]original_ver!O228="ใช่",1,[1]original_ver!O228="ไม่ใช่",0,[1]original_ver!O228="","")</f>
        <v>1</v>
      </c>
      <c r="P217" s="17">
        <v>4</v>
      </c>
      <c r="Q217" s="17">
        <v>1</v>
      </c>
      <c r="R217" s="17">
        <v>60</v>
      </c>
      <c r="S217" s="17">
        <v>480000</v>
      </c>
      <c r="T217" s="17">
        <v>2.2999999999999998</v>
      </c>
      <c r="U217" s="22">
        <f t="shared" si="13"/>
        <v>8000</v>
      </c>
      <c r="V217" s="48"/>
      <c r="W217" s="48"/>
      <c r="X217" s="48"/>
      <c r="Y217" s="48"/>
      <c r="Z217" s="48"/>
      <c r="AA217" s="17">
        <v>4</v>
      </c>
      <c r="AB217" s="17">
        <v>1</v>
      </c>
      <c r="AC217" s="17">
        <v>60</v>
      </c>
      <c r="AD217" s="17">
        <v>570000</v>
      </c>
      <c r="AE217" s="17">
        <v>1.8</v>
      </c>
      <c r="AF217" s="27">
        <f t="shared" si="14"/>
        <v>9500</v>
      </c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9">
        <v>3.5</v>
      </c>
      <c r="CE217" s="49">
        <v>3</v>
      </c>
      <c r="CF217" s="49">
        <v>3</v>
      </c>
      <c r="CG217" s="49">
        <v>3</v>
      </c>
      <c r="CH217" s="49">
        <v>2</v>
      </c>
      <c r="CI217" s="17">
        <v>2</v>
      </c>
      <c r="CJ217" cm="1">
        <f t="array" ref="CJ217">_xlfn.IFS([1]original_ver!CH228="จากการเข้าร่วมกิจกรรมอบรม ที่จัดโดยโครงการเกษตรกรปราดเปรื่อง (Smart Farmer)",1,[1]original_ver!CH228="จากการเข้าร่วมกิจกรรมอบรม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ๆ",3,[1]original_ver!CH228="จากการเรียนรู้ผ่านประสบการณ์ของผู้อื่น ได้แก่ เพื่อนบ้าน พี่น้อง เพื่อน และญาติ เป็นต้น",4,[1]original_ver!CH228="ไม่ได้เข้าร่วมกิจกรรมอบรมหรือเรียนรู้ใด ๆ (ข้ามไปข้อ 33)",5)</f>
        <v>1</v>
      </c>
      <c r="CK217" s="15" cm="1">
        <f t="array" ref="CK217">_xlfn.IFS([1]original_ver!CJ228="ความรู้ทางการเกษตรและการใช้เทคโนโลยีสำหรับการผลิตในฟาร์ม",1,[1]original_ver!CJ228="การวางแผนและจัดการฟาร์ม เช่น การเก็บเกี่ยว การเงิน และการวางแผนทางการตลาด",2,[1]original_ver!CJ228="การเป็นผู้ประกอบการทางการเกษตร",3,[1]original_ver!CJ228="การเพิ่มมูลค่าผลผลิต และการแปรรูปผลผลิต (รวมถึงการพัฒนาคุณภาพผลผลิต)",4,[1]original_ver!CJ228="","")</f>
        <v>1</v>
      </c>
      <c r="CL217" s="17">
        <v>5</v>
      </c>
      <c r="CM217" s="17">
        <v>2</v>
      </c>
      <c r="CN217" s="15" cm="1">
        <f t="array" ref="CN217">_xlfn.IFS([1]original_ver!CN228="ความรู้ทางการเกษตรและการใช้เทคโนโลยีสำหรับการผลิตในฟาร์ม",1,[1]original_ver!CN228="การวางแผนและจัดการฟาร์ม เช่น การเก็บเกี่ยว การเงิน และการวางแผนทางการตลาด",2,[1]original_ver!CN228="การเป็นผู้ประกอบการทางการเกษตร",3,[1]original_ver!CN228="การเพิ่มมูลค่าผลผลิต และการแปรรูปผลผลิต (รวมถึงการพัฒนาคุณภาพผลผลิต)",4,[1]original_ver!CN228="","")</f>
        <v>4</v>
      </c>
      <c r="CO217" s="17">
        <v>3</v>
      </c>
      <c r="CP217" s="17">
        <v>2</v>
      </c>
      <c r="CQ217" s="15" cm="1">
        <f t="array" ref="CQ217">_xlfn.IFS([1]original_ver!CR228="ประยุกต์",1,[1]original_ver!CR228="ไม่ประยุกต์",0,[1]original_ver!CR228="","")</f>
        <v>1</v>
      </c>
      <c r="CR217" s="15" cm="1">
        <f t="array" ref="CR217">_xlfn.IFS([1]original_ver!CS228="ประยุกต์",1,[1]original_ver!CS228="ไม่ประยุกต์",0,[1]original_ver!CS228="","")</f>
        <v>1</v>
      </c>
      <c r="CS217" s="48"/>
      <c r="CT217" s="15" cm="1">
        <f t="array" ref="CT217">_xlfn.IFS([1]original_ver!CV228="ประยุกต์",1,[1]original_ver!CV228="ไม่ประยุกต์",0,[1]original_ver!CV228="","")</f>
        <v>1</v>
      </c>
      <c r="CU217" s="48"/>
      <c r="CV217" s="15" cm="1">
        <f t="array" ref="CV217">_xlfn.IFS([1]original_ver!CY228="ประยุกต์",1,[1]original_ver!CY228="ไม่ประยุกต์",0,[1]original_ver!CY228="","")</f>
        <v>1</v>
      </c>
      <c r="CW217" s="48"/>
      <c r="CX217" s="15" cm="1">
        <f t="array" ref="CX217">_xlfn.IFS([1]original_ver!DB228="ประยุกต์",1,[1]original_ver!DB228="ไม่ประยุกต์",0,[1]original_ver!DB228="","")</f>
        <v>1</v>
      </c>
      <c r="CY217" s="48"/>
      <c r="CZ217" s="48"/>
      <c r="DA217" s="48"/>
      <c r="DB217" s="48"/>
      <c r="DC217" s="48"/>
      <c r="DD217" s="48"/>
      <c r="DE217" s="48"/>
      <c r="DF217" s="17">
        <v>1</v>
      </c>
      <c r="DG217" s="17">
        <v>2</v>
      </c>
      <c r="DH217" s="17">
        <v>2</v>
      </c>
      <c r="DI217" s="17">
        <v>2</v>
      </c>
      <c r="DJ217" s="17">
        <v>3</v>
      </c>
      <c r="DK217" s="17">
        <v>2</v>
      </c>
      <c r="DL217" s="48"/>
      <c r="DM217" s="48"/>
      <c r="DN217" s="48"/>
      <c r="DO217" s="48"/>
      <c r="DP217" s="48"/>
      <c r="DQ217" s="48"/>
      <c r="DR217" s="49">
        <v>4</v>
      </c>
      <c r="DS217" s="49">
        <v>4</v>
      </c>
      <c r="DT217" s="17">
        <v>4</v>
      </c>
      <c r="DU217" s="49">
        <v>4</v>
      </c>
      <c r="DV217" s="49">
        <v>4</v>
      </c>
      <c r="DW217" s="49">
        <v>4</v>
      </c>
      <c r="DX217" s="25">
        <v>4</v>
      </c>
      <c r="DY217" s="25">
        <v>4</v>
      </c>
      <c r="DZ217" s="25">
        <v>4</v>
      </c>
      <c r="EA217" s="25">
        <v>4</v>
      </c>
      <c r="EB217" s="25">
        <v>4</v>
      </c>
      <c r="EC217">
        <v>4</v>
      </c>
    </row>
    <row r="218" spans="1:133" hidden="1" x14ac:dyDescent="0.2">
      <c r="A218" s="15">
        <v>812</v>
      </c>
      <c r="B218" s="47" t="s">
        <v>790</v>
      </c>
      <c r="C218" cm="1">
        <f t="array" ref="C218">_xlfn.IFS([1]original_ver!D229="Participant",1,[1]original_ver!D229="Non-Participant",0,[1]original_ver!D229="","")</f>
        <v>0</v>
      </c>
      <c r="D218" s="15">
        <v>1</v>
      </c>
      <c r="E218" s="17" cm="1">
        <f t="array" ref="E218">_xlfn.IFS([1]original_ver!F229="ชาย",1,[1]original_ver!F229="หญิง",0,[1]original_ver!F229="","")</f>
        <v>0</v>
      </c>
      <c r="F218" s="15">
        <v>30</v>
      </c>
      <c r="G218" s="17" cm="1">
        <f t="array" ref="G218">_xlfn.IFS([1]original_ver!H229="ไม่มีการศึกษา",0,[1]original_ver!H229="ประถมศึกษา",1,[1]original_ver!H229="มัธยมศึกษาตอนต้น",2,[1]original_ver!H229="มัธยมศึกษาตอนปลาย",3,[1]original_ver!H229="อนุปริญญา (ปวช., ปวส., ฝึกหัดครู)",4,[1]original_ver!H229="ปริญญาตรี",5,[1]original_ver!H229="สูงกว่าปริญญาตรี",6,[1]original_ver!H229="","")</f>
        <v>5</v>
      </c>
      <c r="H218" s="17" cm="1">
        <f t="array" ref="H218">_xlfn.IFS([1]original_ver!I229="โสด",1,[1]original_ver!I229="สมรส/อยู่ด้วยกัน",2,[1]original_ver!I229="หย่าร้าง/แยกกันอยู่",3,[1]original_ver!I229="หม้าย",4,[1]original_ver!I229="","")</f>
        <v>2</v>
      </c>
      <c r="I218" s="15">
        <v>4</v>
      </c>
      <c r="J218" s="15">
        <v>6</v>
      </c>
      <c r="K218" s="17" cm="1">
        <f t="array" ref="K218">_xlfn.IFS([1]original_ver!L229="ใช่",1,[1]original_ver!L229="ไม่ใช่",0,[1]original_ver!L229="","")</f>
        <v>1</v>
      </c>
      <c r="L218" s="17" cm="1">
        <f t="array" ref="L218">_xlfn.IFS([1]original_ver!M229="กู้ยืม",1,[1]original_ver!M229="ไม่กู้ยืม",0,[1]original_ver!M229="","")</f>
        <v>0</v>
      </c>
      <c r="M218" s="17">
        <f t="shared" si="12"/>
        <v>1</v>
      </c>
      <c r="N218" s="23">
        <v>96000</v>
      </c>
      <c r="O218" s="17" cm="1">
        <f t="array" ref="O218">_xlfn.IFS([1]original_ver!O229="ใช่",1,[1]original_ver!O229="ไม่ใช่",0,[1]original_ver!O229="","")</f>
        <v>1</v>
      </c>
      <c r="P218" s="17">
        <v>1</v>
      </c>
      <c r="Q218" s="17">
        <v>1</v>
      </c>
      <c r="R218" s="17">
        <v>1</v>
      </c>
      <c r="S218" s="17">
        <v>1250</v>
      </c>
      <c r="T218" s="53">
        <v>8.6999999999999993</v>
      </c>
      <c r="U218" s="20">
        <f t="shared" si="13"/>
        <v>1250</v>
      </c>
      <c r="V218" s="48"/>
      <c r="W218" s="48"/>
      <c r="X218" s="48"/>
      <c r="Y218" s="48"/>
      <c r="Z218" s="48"/>
      <c r="AA218" s="17">
        <v>1</v>
      </c>
      <c r="AB218" s="17">
        <v>1</v>
      </c>
      <c r="AC218" s="17">
        <v>1</v>
      </c>
      <c r="AD218" s="17">
        <v>1500</v>
      </c>
      <c r="AE218" s="18">
        <v>9</v>
      </c>
      <c r="AF218" s="27">
        <f t="shared" si="14"/>
        <v>1500</v>
      </c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9">
        <v>3</v>
      </c>
      <c r="CE218" s="49">
        <v>2</v>
      </c>
      <c r="CF218" s="49">
        <v>3</v>
      </c>
      <c r="CG218" s="49">
        <v>3</v>
      </c>
      <c r="CH218" s="49">
        <v>2</v>
      </c>
      <c r="CI218" s="17">
        <v>2</v>
      </c>
      <c r="CJ218" cm="1">
        <f t="array" ref="CJ218">_xlfn.IFS([1]original_ver!CH229="จากการเข้าร่วมกิจกรรมอบรม ที่จัดโดยโครงการเกษตรกรปราดเปรื่อง (Smart Farmer)",1,[1]original_ver!CH229="จากการเข้าร่วมกิจกรรมอบรม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ๆ",3,[1]original_ver!CH229="จากการเรียนรู้ผ่านประสบการณ์ของผู้อื่น ได้แก่ เพื่อนบ้าน พี่น้อง เพื่อน และญาติ เป็นต้น",4,[1]original_ver!CH229="ไม่ได้เข้าร่วมกิจกรรมอบรมหรือเรียนรู้ใด ๆ (ข้ามไปข้อ 33)",5)</f>
        <v>2</v>
      </c>
      <c r="CK218" s="15" cm="1">
        <f t="array" ref="CK218">_xlfn.IFS([1]original_ver!CJ229="ความรู้ทางการเกษตรและการใช้เทคโนโลยีสำหรับการผลิตในฟาร์ม",1,[1]original_ver!CJ229="การวางแผนและจัดการฟาร์ม เช่น การเก็บเกี่ยว การเงิน และการวางแผนทางการตลาด",2,[1]original_ver!CJ229="การเป็นผู้ประกอบการทางการเกษตร",3,[1]original_ver!CJ229="การเพิ่มมูลค่าผลผลิต และการแปรรูปผลผลิต (รวมถึงการพัฒนาคุณภาพผลผลิต)",4,[1]original_ver!CJ229="","")</f>
        <v>1</v>
      </c>
      <c r="CL218" s="17">
        <v>3</v>
      </c>
      <c r="CM218" s="17">
        <v>2</v>
      </c>
      <c r="CN218" s="15" cm="1">
        <f t="array" ref="CN218">_xlfn.IFS([1]original_ver!CN229="ความรู้ทางการเกษตรและการใช้เทคโนโลยีสำหรับการผลิตในฟาร์ม",1,[1]original_ver!CN229="การวางแผนและจัดการฟาร์ม เช่น การเก็บเกี่ยว การเงิน และการวางแผนทางการตลาด",2,[1]original_ver!CN229="การเป็นผู้ประกอบการทางการเกษตร",3,[1]original_ver!CN229="การเพิ่มมูลค่าผลผลิต และการแปรรูปผลผลิต (รวมถึงการพัฒนาคุณภาพผลผลิต)",4,[1]original_ver!CN229="","")</f>
        <v>4</v>
      </c>
      <c r="CO218" s="17">
        <v>1</v>
      </c>
      <c r="CP218" s="17">
        <v>2</v>
      </c>
      <c r="CQ218" s="15" cm="1">
        <f t="array" ref="CQ218">_xlfn.IFS([1]original_ver!CR229="ประยุกต์",1,[1]original_ver!CR229="ไม่ประยุกต์",0,[1]original_ver!CR229="","")</f>
        <v>1</v>
      </c>
      <c r="CR218" s="15" cm="1">
        <f t="array" ref="CR218">_xlfn.IFS([1]original_ver!CS229="ประยุกต์",1,[1]original_ver!CS229="ไม่ประยุกต์",0,[1]original_ver!CS229="","")</f>
        <v>1</v>
      </c>
      <c r="CS218" s="48"/>
      <c r="CT218" s="15" cm="1">
        <f t="array" ref="CT218">_xlfn.IFS([1]original_ver!CV229="ประยุกต์",1,[1]original_ver!CV229="ไม่ประยุกต์",0,[1]original_ver!CV229="","")</f>
        <v>1</v>
      </c>
      <c r="CU218" s="48"/>
      <c r="CV218" s="15" cm="1">
        <f t="array" ref="CV218">_xlfn.IFS([1]original_ver!CY229="ประยุกต์",1,[1]original_ver!CY229="ไม่ประยุกต์",0,[1]original_ver!CY229="","")</f>
        <v>1</v>
      </c>
      <c r="CW218" s="48"/>
      <c r="CX218" s="15" cm="1">
        <f t="array" ref="CX218">_xlfn.IFS([1]original_ver!DB229="ประยุกต์",1,[1]original_ver!DB229="ไม่ประยุกต์",0,[1]original_ver!DB229="","")</f>
        <v>1</v>
      </c>
      <c r="CY218" s="48"/>
      <c r="CZ218" s="48"/>
      <c r="DA218" s="48"/>
      <c r="DB218" s="48"/>
      <c r="DC218" s="48"/>
      <c r="DD218" s="48"/>
      <c r="DE218" s="48"/>
      <c r="DF218" s="17">
        <v>1</v>
      </c>
      <c r="DG218" s="17">
        <v>2</v>
      </c>
      <c r="DH218" s="17">
        <v>2</v>
      </c>
      <c r="DI218" s="17">
        <v>2</v>
      </c>
      <c r="DJ218" s="17">
        <v>3</v>
      </c>
      <c r="DK218" s="17">
        <v>2</v>
      </c>
      <c r="DL218" s="48"/>
      <c r="DM218" s="48"/>
      <c r="DN218" s="48"/>
      <c r="DO218" s="48"/>
      <c r="DP218" s="48"/>
      <c r="DQ218" s="48"/>
      <c r="DR218" s="49">
        <v>3</v>
      </c>
      <c r="DS218" s="49">
        <v>3</v>
      </c>
      <c r="DT218" s="17">
        <v>3</v>
      </c>
      <c r="DU218" s="49">
        <v>3</v>
      </c>
      <c r="DV218" s="49">
        <v>3</v>
      </c>
      <c r="DW218" s="49">
        <v>3</v>
      </c>
      <c r="DX218" s="25">
        <v>3</v>
      </c>
      <c r="DY218" s="25">
        <v>3</v>
      </c>
      <c r="DZ218" s="25">
        <v>3</v>
      </c>
      <c r="EA218" s="25">
        <v>3</v>
      </c>
      <c r="EB218" s="25">
        <v>3</v>
      </c>
      <c r="EC218">
        <v>3</v>
      </c>
    </row>
    <row r="219" spans="1:133" hidden="1" x14ac:dyDescent="0.2">
      <c r="A219" s="15">
        <v>813</v>
      </c>
      <c r="B219" s="47" t="s">
        <v>791</v>
      </c>
      <c r="C219" cm="1">
        <f t="array" ref="C219">_xlfn.IFS([1]original_ver!D230="Participant",1,[1]original_ver!D230="Non-Participant",0,[1]original_ver!D230="","")</f>
        <v>0</v>
      </c>
      <c r="D219" s="15">
        <v>1</v>
      </c>
      <c r="E219" s="17" cm="1">
        <f t="array" ref="E219">_xlfn.IFS([1]original_ver!F230="ชาย",1,[1]original_ver!F230="หญิง",0,[1]original_ver!F230="","")</f>
        <v>0</v>
      </c>
      <c r="F219" s="15">
        <v>53</v>
      </c>
      <c r="G219" s="17" cm="1">
        <f t="array" ref="G219">_xlfn.IFS([1]original_ver!H230="ไม่มีการศึกษา",0,[1]original_ver!H230="ประถมศึกษา",1,[1]original_ver!H230="มัธยมศึกษาตอนต้น",2,[1]original_ver!H230="มัธยมศึกษาตอนปลาย",3,[1]original_ver!H230="อนุปริญญา (ปวช., ปวส., ฝึกหัดครู)",4,[1]original_ver!H230="ปริญญาตรี",5,[1]original_ver!H230="สูงกว่าปริญญาตรี",6,[1]original_ver!H230="","")</f>
        <v>5</v>
      </c>
      <c r="H219" s="17" cm="1">
        <f t="array" ref="H219">_xlfn.IFS([1]original_ver!I230="โสด",1,[1]original_ver!I230="สมรส/อยู่ด้วยกัน",2,[1]original_ver!I230="หย่าร้าง/แยกกันอยู่",3,[1]original_ver!I230="หม้าย",4,[1]original_ver!I230="","")</f>
        <v>2</v>
      </c>
      <c r="I219" s="15">
        <v>5</v>
      </c>
      <c r="J219" s="15">
        <v>30</v>
      </c>
      <c r="K219" s="17" cm="1">
        <f t="array" ref="K219">_xlfn.IFS([1]original_ver!L230="ใช่",1,[1]original_ver!L230="ไม่ใช่",0,[1]original_ver!L230="","")</f>
        <v>0</v>
      </c>
      <c r="L219" s="17" cm="1">
        <f t="array" ref="L219">_xlfn.IFS([1]original_ver!M230="กู้ยืม",1,[1]original_ver!M230="ไม่กู้ยืม",0,[1]original_ver!M230="","")</f>
        <v>1</v>
      </c>
      <c r="M219" s="17">
        <f t="shared" si="12"/>
        <v>1</v>
      </c>
      <c r="N219" s="23">
        <v>140000</v>
      </c>
      <c r="O219" s="17" cm="1">
        <f t="array" ref="O219">_xlfn.IFS([1]original_ver!O230="ใช่",1,[1]original_ver!O230="ไม่ใช่",0,[1]original_ver!O230="","")</f>
        <v>0</v>
      </c>
      <c r="P219" s="17">
        <v>4</v>
      </c>
      <c r="Q219" s="17">
        <v>1</v>
      </c>
      <c r="R219" s="17">
        <v>70</v>
      </c>
      <c r="S219" s="17">
        <v>490000</v>
      </c>
      <c r="T219" s="17">
        <v>2.8</v>
      </c>
      <c r="U219" s="22">
        <f t="shared" si="13"/>
        <v>7000</v>
      </c>
      <c r="V219" s="48"/>
      <c r="W219" s="48"/>
      <c r="X219" s="48"/>
      <c r="Y219" s="48"/>
      <c r="Z219" s="48"/>
      <c r="AA219" s="17">
        <v>4</v>
      </c>
      <c r="AB219" s="17">
        <v>1</v>
      </c>
      <c r="AC219" s="17">
        <v>70</v>
      </c>
      <c r="AD219" s="17">
        <v>490000</v>
      </c>
      <c r="AE219" s="17">
        <v>2.8</v>
      </c>
      <c r="AF219" s="27">
        <f t="shared" si="14"/>
        <v>7000</v>
      </c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9">
        <v>3.5</v>
      </c>
      <c r="CE219" s="49">
        <v>3</v>
      </c>
      <c r="CF219" s="49">
        <v>3</v>
      </c>
      <c r="CG219" s="49">
        <v>3</v>
      </c>
      <c r="CH219" s="49">
        <v>3</v>
      </c>
      <c r="CI219" s="17">
        <v>3</v>
      </c>
      <c r="CJ219" cm="1">
        <f t="array" ref="CJ219">_xlfn.IFS([1]original_ver!CH230="จากการเข้าร่วมกิจกรรมอบรม ที่จัดโดยโครงการเกษตรกรปราดเปรื่อง (Smart Farmer)",1,[1]original_ver!CH230="จากการเข้าร่วมกิจกรรมอบรม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ๆ",3,[1]original_ver!CH230="จากการเรียนรู้ผ่านประสบการณ์ของผู้อื่น ได้แก่ เพื่อนบ้าน พี่น้อง เพื่อน และญาติ เป็นต้น",4,[1]original_ver!CH230="ไม่ได้เข้าร่วมกิจกรรมอบรมหรือเรียนรู้ใด ๆ (ข้ามไปข้อ 33)",5)</f>
        <v>4</v>
      </c>
      <c r="CK219" s="15" cm="1">
        <f t="array" ref="CK219">_xlfn.IFS([1]original_ver!CJ230="ความรู้ทางการเกษตรและการใช้เทคโนโลยีสำหรับการผลิตในฟาร์ม",1,[1]original_ver!CJ230="การวางแผนและจัดการฟาร์ม เช่น การเก็บเกี่ยว การเงิน และการวางแผนทางการตลาด",2,[1]original_ver!CJ230="การเป็นผู้ประกอบการทางการเกษตร",3,[1]original_ver!CJ230="การเพิ่มมูลค่าผลผลิต และการแปรรูปผลผลิต (รวมถึงการพัฒนาคุณภาพผลผลิต)",4,[1]original_ver!CJ230="","")</f>
        <v>2</v>
      </c>
      <c r="CL219" s="17">
        <v>5</v>
      </c>
      <c r="CM219" s="17">
        <v>2</v>
      </c>
      <c r="CN219" s="15" cm="1">
        <f t="array" ref="CN219">_xlfn.IFS([1]original_ver!CN230="ความรู้ทางการเกษตรและการใช้เทคโนโลยีสำหรับการผลิตในฟาร์ม",1,[1]original_ver!CN230="การวางแผนและจัดการฟาร์ม เช่น การเก็บเกี่ยว การเงิน และการวางแผนทางการตลาด",2,[1]original_ver!CN230="การเป็นผู้ประกอบการทางการเกษตร",3,[1]original_ver!CN230="การเพิ่มมูลค่าผลผลิต และการแปรรูปผลผลิต (รวมถึงการพัฒนาคุณภาพผลผลิต)",4,[1]original_ver!CN230="","")</f>
        <v>1</v>
      </c>
      <c r="CO219" s="17">
        <v>3</v>
      </c>
      <c r="CP219" s="17">
        <v>2</v>
      </c>
      <c r="CQ219" s="15" cm="1">
        <f t="array" ref="CQ219">_xlfn.IFS([1]original_ver!CR230="ประยุกต์",1,[1]original_ver!CR230="ไม่ประยุกต์",0,[1]original_ver!CR230="","")</f>
        <v>1</v>
      </c>
      <c r="CR219" s="15" cm="1">
        <f t="array" ref="CR219">_xlfn.IFS([1]original_ver!CS230="ประยุกต์",1,[1]original_ver!CS230="ไม่ประยุกต์",0,[1]original_ver!CS230="","")</f>
        <v>1</v>
      </c>
      <c r="CS219" s="48"/>
      <c r="CT219" s="15" cm="1">
        <f t="array" ref="CT219">_xlfn.IFS([1]original_ver!CV230="ประยุกต์",1,[1]original_ver!CV230="ไม่ประยุกต์",0,[1]original_ver!CV230="","")</f>
        <v>1</v>
      </c>
      <c r="CU219" s="48"/>
      <c r="CV219" s="15" cm="1">
        <f t="array" ref="CV219">_xlfn.IFS([1]original_ver!CY230="ประยุกต์",1,[1]original_ver!CY230="ไม่ประยุกต์",0,[1]original_ver!CY230="","")</f>
        <v>1</v>
      </c>
      <c r="CW219" s="48"/>
      <c r="CX219" s="15" cm="1">
        <f t="array" ref="CX219">_xlfn.IFS([1]original_ver!DB230="ประยุกต์",1,[1]original_ver!DB230="ไม่ประยุกต์",0,[1]original_ver!DB230="","")</f>
        <v>1</v>
      </c>
      <c r="CY219" s="48"/>
      <c r="CZ219" s="48"/>
      <c r="DA219" s="48"/>
      <c r="DB219" s="48"/>
      <c r="DC219" s="48"/>
      <c r="DD219" s="48"/>
      <c r="DE219" s="48"/>
      <c r="DF219" s="17">
        <v>3</v>
      </c>
      <c r="DG219" s="17">
        <v>2</v>
      </c>
      <c r="DH219" s="17">
        <v>1</v>
      </c>
      <c r="DI219" s="17">
        <v>2</v>
      </c>
      <c r="DJ219" s="17">
        <v>2</v>
      </c>
      <c r="DK219" s="17">
        <v>2</v>
      </c>
      <c r="DL219" s="48"/>
      <c r="DM219" s="48"/>
      <c r="DN219" s="48"/>
      <c r="DO219" s="48"/>
      <c r="DP219" s="48"/>
      <c r="DQ219" s="48"/>
      <c r="DR219" s="49">
        <v>4</v>
      </c>
      <c r="DS219" s="49">
        <v>4</v>
      </c>
      <c r="DT219" s="17">
        <v>4</v>
      </c>
      <c r="DU219" s="49">
        <v>4</v>
      </c>
      <c r="DV219" s="49">
        <v>4</v>
      </c>
      <c r="DW219" s="49">
        <v>4</v>
      </c>
      <c r="DX219" s="25">
        <v>4</v>
      </c>
      <c r="DY219" s="25">
        <v>5</v>
      </c>
      <c r="DZ219" s="25">
        <v>4.75</v>
      </c>
      <c r="EA219" s="25">
        <v>4</v>
      </c>
      <c r="EB219" s="25">
        <v>4</v>
      </c>
      <c r="EC219">
        <v>4</v>
      </c>
    </row>
    <row r="220" spans="1:133" hidden="1" x14ac:dyDescent="0.2">
      <c r="A220" s="15">
        <v>814</v>
      </c>
      <c r="B220" s="47" t="s">
        <v>792</v>
      </c>
      <c r="C220" cm="1">
        <f t="array" ref="C220">_xlfn.IFS([1]original_ver!D231="Participant",1,[1]original_ver!D231="Non-Participant",0,[1]original_ver!D231="","")</f>
        <v>1</v>
      </c>
      <c r="D220" s="15">
        <v>1</v>
      </c>
      <c r="E220" s="17" cm="1">
        <f t="array" ref="E220">_xlfn.IFS([1]original_ver!F231="ชาย",1,[1]original_ver!F231="หญิง",0,[1]original_ver!F231="","")</f>
        <v>1</v>
      </c>
      <c r="F220" s="15">
        <v>57</v>
      </c>
      <c r="G220" s="17" cm="1">
        <f t="array" ref="G220">_xlfn.IFS([1]original_ver!H231="ไม่มีการศึกษา",0,[1]original_ver!H231="ประถมศึกษา",1,[1]original_ver!H231="มัธยมศึกษาตอนต้น",2,[1]original_ver!H231="มัธยมศึกษาตอนปลาย",3,[1]original_ver!H231="อนุปริญญา (ปวช., ปวส., ฝึกหัดครู)",4,[1]original_ver!H231="ปริญญาตรี",5,[1]original_ver!H231="สูงกว่าปริญญาตรี",6,[1]original_ver!H231="","")</f>
        <v>3</v>
      </c>
      <c r="H220" s="17" cm="1">
        <f t="array" ref="H220">_xlfn.IFS([1]original_ver!I231="โสด",1,[1]original_ver!I231="สมรส/อยู่ด้วยกัน",2,[1]original_ver!I231="หย่าร้าง/แยกกันอยู่",3,[1]original_ver!I231="หม้าย",4,[1]original_ver!I231="","")</f>
        <v>2</v>
      </c>
      <c r="I220" s="15">
        <v>3</v>
      </c>
      <c r="J220" s="15">
        <v>30</v>
      </c>
      <c r="K220" s="17" cm="1">
        <f t="array" ref="K220">_xlfn.IFS([1]original_ver!L231="ใช่",1,[1]original_ver!L231="ไม่ใช่",0,[1]original_ver!L231="","")</f>
        <v>0</v>
      </c>
      <c r="L220" s="17" cm="1">
        <f t="array" ref="L220">_xlfn.IFS([1]original_ver!M231="กู้ยืม",1,[1]original_ver!M231="ไม่กู้ยืม",0,[1]original_ver!M231="","")</f>
        <v>1</v>
      </c>
      <c r="M220" s="17">
        <f t="shared" si="12"/>
        <v>0</v>
      </c>
      <c r="N220" s="51">
        <v>0</v>
      </c>
      <c r="O220" s="17" cm="1">
        <f t="array" ref="O220">_xlfn.IFS([1]original_ver!O231="ใช่",1,[1]original_ver!O231="ไม่ใช่",0,[1]original_ver!O231="","")</f>
        <v>1</v>
      </c>
      <c r="P220" s="17">
        <v>1</v>
      </c>
      <c r="Q220" s="17">
        <v>1</v>
      </c>
      <c r="R220" s="17">
        <v>4</v>
      </c>
      <c r="S220" s="17">
        <v>1800</v>
      </c>
      <c r="T220" s="53">
        <v>9</v>
      </c>
      <c r="U220" s="20">
        <f t="shared" si="13"/>
        <v>450</v>
      </c>
      <c r="V220" s="17">
        <v>2</v>
      </c>
      <c r="W220" s="17">
        <v>6</v>
      </c>
      <c r="X220" s="17">
        <v>3800</v>
      </c>
      <c r="Y220" s="17">
        <v>10</v>
      </c>
      <c r="Z220" s="17"/>
      <c r="AA220" s="17">
        <v>1</v>
      </c>
      <c r="AB220" s="17">
        <v>1</v>
      </c>
      <c r="AC220" s="17">
        <v>4</v>
      </c>
      <c r="AD220" s="17">
        <v>1800</v>
      </c>
      <c r="AE220" s="18">
        <v>9</v>
      </c>
      <c r="AF220" s="27">
        <f t="shared" si="14"/>
        <v>450</v>
      </c>
      <c r="AG220" s="17">
        <v>2</v>
      </c>
      <c r="AH220" s="17">
        <v>6</v>
      </c>
      <c r="AI220" s="17">
        <v>4800</v>
      </c>
      <c r="AJ220" s="17">
        <v>11</v>
      </c>
      <c r="AK220" s="17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17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17"/>
      <c r="CD220" s="49">
        <v>4</v>
      </c>
      <c r="CE220" s="49">
        <v>5</v>
      </c>
      <c r="CF220" s="49">
        <v>3</v>
      </c>
      <c r="CG220" s="49">
        <v>4</v>
      </c>
      <c r="CH220" s="49">
        <v>5</v>
      </c>
      <c r="CI220" s="17">
        <v>3</v>
      </c>
      <c r="CJ220" cm="1">
        <f t="array" ref="CJ220">_xlfn.IFS([1]original_ver!CH231="จากการเข้าร่วมกิจกรรมอบรม ที่จัดโดยโครงการเกษตรกรปราดเปรื่อง (Smart Farmer)",1,[1]original_ver!CH231="จากการเข้าร่วมกิจกรรมอบรม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ๆ",3,[1]original_ver!CH231="จากการเรียนรู้ผ่านประสบการณ์ของผู้อื่น ได้แก่ เพื่อนบ้าน พี่น้อง เพื่อน และญาติ เป็นต้น",4,[1]original_ver!CH231="ไม่ได้เข้าร่วมกิจกรรมอบรมหรือเรียนรู้ใด ๆ (ข้ามไปข้อ 33)",5)</f>
        <v>1</v>
      </c>
      <c r="CK220" s="15" cm="1">
        <f t="array" ref="CK220">_xlfn.IFS([1]original_ver!CJ231="ความรู้ทางการเกษตรและการใช้เทคโนโลยีสำหรับการผลิตในฟาร์ม",1,[1]original_ver!CJ231="การวางแผนและจัดการฟาร์ม เช่น การเก็บเกี่ยว การเงิน และการวางแผนทางการตลาด",2,[1]original_ver!CJ231="การเป็นผู้ประกอบการทางการเกษตร",3,[1]original_ver!CJ231="การเพิ่มมูลค่าผลผลิต และการแปรรูปผลผลิต (รวมถึงการพัฒนาคุณภาพผลผลิต)",4,[1]original_ver!CJ231="","")</f>
        <v>1</v>
      </c>
      <c r="CL220" s="17">
        <v>4</v>
      </c>
      <c r="CM220" s="17">
        <v>2</v>
      </c>
      <c r="CN220" s="15" cm="1">
        <f t="array" ref="CN220">_xlfn.IFS([1]original_ver!CN231="ความรู้ทางการเกษตรและการใช้เทคโนโลยีสำหรับการผลิตในฟาร์ม",1,[1]original_ver!CN231="การวางแผนและจัดการฟาร์ม เช่น การเก็บเกี่ยว การเงิน และการวางแผนทางการตลาด",2,[1]original_ver!CN231="การเป็นผู้ประกอบการทางการเกษตร",3,[1]original_ver!CN231="การเพิ่มมูลค่าผลผลิต และการแปรรูปผลผลิต (รวมถึงการพัฒนาคุณภาพผลผลิต)",4,[1]original_ver!CN231="","")</f>
        <v>4</v>
      </c>
      <c r="CO220" s="17">
        <v>1</v>
      </c>
      <c r="CP220" s="17">
        <v>2</v>
      </c>
      <c r="CQ220" s="15" cm="1">
        <f t="array" ref="CQ220">_xlfn.IFS([1]original_ver!CR231="ประยุกต์",1,[1]original_ver!CR231="ไม่ประยุกต์",0,[1]original_ver!CR231="","")</f>
        <v>1</v>
      </c>
      <c r="CR220" s="15" cm="1">
        <f t="array" ref="CR220">_xlfn.IFS([1]original_ver!CS231="ประยุกต์",1,[1]original_ver!CS231="ไม่ประยุกต์",0,[1]original_ver!CS231="","")</f>
        <v>1</v>
      </c>
      <c r="CS220" s="48"/>
      <c r="CT220" s="15" cm="1">
        <f t="array" ref="CT220">_xlfn.IFS([1]original_ver!CV231="ประยุกต์",1,[1]original_ver!CV231="ไม่ประยุกต์",0,[1]original_ver!CV231="","")</f>
        <v>1</v>
      </c>
      <c r="CU220" s="48"/>
      <c r="CV220" s="15" cm="1">
        <f t="array" ref="CV220">_xlfn.IFS([1]original_ver!CY231="ประยุกต์",1,[1]original_ver!CY231="ไม่ประยุกต์",0,[1]original_ver!CY231="","")</f>
        <v>1</v>
      </c>
      <c r="CW220" s="48"/>
      <c r="CX220" s="15" cm="1">
        <f t="array" ref="CX220">_xlfn.IFS([1]original_ver!DB231="ประยุกต์",1,[1]original_ver!DB231="ไม่ประยุกต์",0,[1]original_ver!DB231="","")</f>
        <v>1</v>
      </c>
      <c r="CY220" s="48"/>
      <c r="CZ220" s="48"/>
      <c r="DA220" s="48"/>
      <c r="DB220" s="48"/>
      <c r="DC220" s="48"/>
      <c r="DD220" s="48"/>
      <c r="DE220" s="48"/>
      <c r="DF220" s="17">
        <v>1</v>
      </c>
      <c r="DG220" s="17">
        <v>2</v>
      </c>
      <c r="DH220" s="17">
        <v>3</v>
      </c>
      <c r="DI220" s="17">
        <v>2</v>
      </c>
      <c r="DJ220" s="17">
        <v>2</v>
      </c>
      <c r="DK220" s="17">
        <v>2</v>
      </c>
      <c r="DL220" s="48"/>
      <c r="DM220" s="48"/>
      <c r="DN220" s="48"/>
      <c r="DO220" s="48"/>
      <c r="DP220" s="48"/>
      <c r="DQ220" s="48"/>
      <c r="DR220" s="49">
        <v>4</v>
      </c>
      <c r="DS220" s="49">
        <v>4</v>
      </c>
      <c r="DT220" s="17">
        <v>4</v>
      </c>
      <c r="DU220" s="49">
        <v>4</v>
      </c>
      <c r="DV220" s="49">
        <v>3</v>
      </c>
      <c r="DW220" s="49">
        <v>3</v>
      </c>
      <c r="DX220" s="25">
        <v>4</v>
      </c>
      <c r="DY220" s="25">
        <v>4</v>
      </c>
      <c r="DZ220" s="25">
        <v>4</v>
      </c>
      <c r="EA220" s="25">
        <v>4</v>
      </c>
      <c r="EB220" s="25">
        <v>3</v>
      </c>
      <c r="EC220">
        <v>3</v>
      </c>
    </row>
    <row r="221" spans="1:133" hidden="1" x14ac:dyDescent="0.2">
      <c r="A221" s="15">
        <v>815</v>
      </c>
      <c r="B221" s="47" t="s">
        <v>793</v>
      </c>
      <c r="C221" cm="1">
        <f t="array" ref="C221">_xlfn.IFS([1]original_ver!D232="Participant",1,[1]original_ver!D232="Non-Participant",0,[1]original_ver!D232="","")</f>
        <v>0</v>
      </c>
      <c r="D221" s="15">
        <v>1</v>
      </c>
      <c r="E221" s="17" cm="1">
        <f t="array" ref="E221">_xlfn.IFS([1]original_ver!F232="ชาย",1,[1]original_ver!F232="หญิง",0,[1]original_ver!F232="","")</f>
        <v>1</v>
      </c>
      <c r="F221" s="15">
        <v>45</v>
      </c>
      <c r="G221" s="17" cm="1">
        <f t="array" ref="G221">_xlfn.IFS([1]original_ver!H232="ไม่มีการศึกษา",0,[1]original_ver!H232="ประถมศึกษา",1,[1]original_ver!H232="มัธยมศึกษาตอนต้น",2,[1]original_ver!H232="มัธยมศึกษาตอนปลาย",3,[1]original_ver!H232="อนุปริญญา (ปวช., ปวส., ฝึกหัดครู)",4,[1]original_ver!H232="ปริญญาตรี",5,[1]original_ver!H232="สูงกว่าปริญญาตรี",6,[1]original_ver!H232="","")</f>
        <v>3</v>
      </c>
      <c r="H221" s="17" cm="1">
        <f t="array" ref="H221">_xlfn.IFS([1]original_ver!I232="โสด",1,[1]original_ver!I232="สมรส/อยู่ด้วยกัน",2,[1]original_ver!I232="หย่าร้าง/แยกกันอยู่",3,[1]original_ver!I232="หม้าย",4,[1]original_ver!I232="","")</f>
        <v>2</v>
      </c>
      <c r="I221" s="15">
        <v>2</v>
      </c>
      <c r="J221" s="15">
        <v>25</v>
      </c>
      <c r="K221" s="17" cm="1">
        <f t="array" ref="K221">_xlfn.IFS([1]original_ver!L232="ใช่",1,[1]original_ver!L232="ไม่ใช่",0,[1]original_ver!L232="","")</f>
        <v>1</v>
      </c>
      <c r="L221" s="17" cm="1">
        <f t="array" ref="L221">_xlfn.IFS([1]original_ver!M232="กู้ยืม",1,[1]original_ver!M232="ไม่กู้ยืม",0,[1]original_ver!M232="","")</f>
        <v>1</v>
      </c>
      <c r="M221" s="17">
        <f t="shared" si="12"/>
        <v>0</v>
      </c>
      <c r="N221" s="51">
        <v>0</v>
      </c>
      <c r="O221" s="17" cm="1">
        <f t="array" ref="O221">_xlfn.IFS([1]original_ver!O232="ใช่",1,[1]original_ver!O232="ไม่ใช่",0,[1]original_ver!O232="","")</f>
        <v>1</v>
      </c>
      <c r="P221" s="17">
        <v>3</v>
      </c>
      <c r="Q221" s="17">
        <v>1</v>
      </c>
      <c r="R221" s="17">
        <v>10</v>
      </c>
      <c r="S221" s="17">
        <v>100000</v>
      </c>
      <c r="T221" s="17">
        <v>1.4</v>
      </c>
      <c r="U221" s="22">
        <f t="shared" si="13"/>
        <v>10000</v>
      </c>
      <c r="V221" s="48"/>
      <c r="W221" s="48"/>
      <c r="X221" s="48"/>
      <c r="Y221" s="48"/>
      <c r="Z221" s="48"/>
      <c r="AA221" s="17">
        <v>3</v>
      </c>
      <c r="AB221" s="17">
        <v>1</v>
      </c>
      <c r="AC221" s="17">
        <v>10</v>
      </c>
      <c r="AD221" s="17">
        <v>200000</v>
      </c>
      <c r="AE221" s="17">
        <v>1.2</v>
      </c>
      <c r="AF221" s="27">
        <f t="shared" si="14"/>
        <v>20000</v>
      </c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9">
        <v>4.25</v>
      </c>
      <c r="CE221" s="49">
        <v>4</v>
      </c>
      <c r="CF221" s="49">
        <v>4</v>
      </c>
      <c r="CG221" s="49">
        <v>3</v>
      </c>
      <c r="CH221" s="49">
        <v>4</v>
      </c>
      <c r="CI221" s="17">
        <v>4</v>
      </c>
      <c r="CJ221" cm="1">
        <f t="array" ref="CJ221">_xlfn.IFS([1]original_ver!CH232="จากการเข้าร่วมกิจกรรมอบรม ที่จัดโดยโครงการเกษตรกรปราดเปรื่อง (Smart Farmer)",1,[1]original_ver!CH232="จากการเข้าร่วมกิจกรรมอบรม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ๆ",3,[1]original_ver!CH232="จากการเรียนรู้ผ่านประสบการณ์ของผู้อื่น ได้แก่ เพื่อนบ้าน พี่น้อง เพื่อน และญาติ เป็นต้น",4,[1]original_ver!CH232="ไม่ได้เข้าร่วมกิจกรรมอบรมหรือเรียนรู้ใด ๆ (ข้ามไปข้อ 33)",5)</f>
        <v>4</v>
      </c>
      <c r="CK221" s="15" cm="1">
        <f t="array" ref="CK221">_xlfn.IFS([1]original_ver!CJ232="ความรู้ทางการเกษตรและการใช้เทคโนโลยีสำหรับการผลิตในฟาร์ม",1,[1]original_ver!CJ232="การวางแผนและจัดการฟาร์ม เช่น การเก็บเกี่ยว การเงิน และการวางแผนทางการตลาด",2,[1]original_ver!CJ232="การเป็นผู้ประกอบการทางการเกษตร",3,[1]original_ver!CJ232="การเพิ่มมูลค่าผลผลิต และการแปรรูปผลผลิต (รวมถึงการพัฒนาคุณภาพผลผลิต)",4,[1]original_ver!CJ232="","")</f>
        <v>1</v>
      </c>
      <c r="CL221" s="17">
        <v>3</v>
      </c>
      <c r="CM221" s="17">
        <v>2</v>
      </c>
      <c r="CN221" s="15" cm="1">
        <f t="array" ref="CN221">_xlfn.IFS([1]original_ver!CN232="ความรู้ทางการเกษตรและการใช้เทคโนโลยีสำหรับการผลิตในฟาร์ม",1,[1]original_ver!CN232="การวางแผนและจัดการฟาร์ม เช่น การเก็บเกี่ยว การเงิน และการวางแผนทางการตลาด",2,[1]original_ver!CN232="การเป็นผู้ประกอบการทางการเกษตร",3,[1]original_ver!CN232="การเพิ่มมูลค่าผลผลิต และการแปรรูปผลผลิต (รวมถึงการพัฒนาคุณภาพผลผลิต)",4,[1]original_ver!CN232="","")</f>
        <v>4</v>
      </c>
      <c r="CO221" s="17">
        <v>1</v>
      </c>
      <c r="CP221" s="17">
        <v>2</v>
      </c>
      <c r="CQ221" s="15" cm="1">
        <f t="array" ref="CQ221">_xlfn.IFS([1]original_ver!CR232="ประยุกต์",1,[1]original_ver!CR232="ไม่ประยุกต์",0,[1]original_ver!CR232="","")</f>
        <v>1</v>
      </c>
      <c r="CR221" s="15" cm="1">
        <f t="array" ref="CR221">_xlfn.IFS([1]original_ver!CS232="ประยุกต์",1,[1]original_ver!CS232="ไม่ประยุกต์",0,[1]original_ver!CS232="","")</f>
        <v>1</v>
      </c>
      <c r="CS221" s="48"/>
      <c r="CT221" s="15" cm="1">
        <f t="array" ref="CT221">_xlfn.IFS([1]original_ver!CV232="ประยุกต์",1,[1]original_ver!CV232="ไม่ประยุกต์",0,[1]original_ver!CV232="","")</f>
        <v>1</v>
      </c>
      <c r="CU221" s="48"/>
      <c r="CV221" s="15" cm="1">
        <f t="array" ref="CV221">_xlfn.IFS([1]original_ver!CY232="ประยุกต์",1,[1]original_ver!CY232="ไม่ประยุกต์",0,[1]original_ver!CY232="","")</f>
        <v>1</v>
      </c>
      <c r="CW221" s="48"/>
      <c r="CX221" s="15" cm="1">
        <f t="array" ref="CX221">_xlfn.IFS([1]original_ver!DB232="ประยุกต์",1,[1]original_ver!DB232="ไม่ประยุกต์",0,[1]original_ver!DB232="","")</f>
        <v>1</v>
      </c>
      <c r="CY221" s="48"/>
      <c r="CZ221" s="48"/>
      <c r="DA221" s="48"/>
      <c r="DB221" s="48"/>
      <c r="DC221" s="48"/>
      <c r="DD221" s="48"/>
      <c r="DE221" s="48"/>
      <c r="DF221" s="17">
        <v>1</v>
      </c>
      <c r="DG221" s="17">
        <v>2</v>
      </c>
      <c r="DH221" s="17">
        <v>2</v>
      </c>
      <c r="DI221" s="17">
        <v>2</v>
      </c>
      <c r="DJ221" s="17">
        <v>3</v>
      </c>
      <c r="DK221" s="17">
        <v>2</v>
      </c>
      <c r="DL221" s="48"/>
      <c r="DM221" s="48"/>
      <c r="DN221" s="48"/>
      <c r="DO221" s="48"/>
      <c r="DP221" s="48"/>
      <c r="DQ221" s="48"/>
      <c r="DR221" s="49">
        <v>3</v>
      </c>
      <c r="DS221" s="49">
        <v>3</v>
      </c>
      <c r="DT221" s="17">
        <v>3</v>
      </c>
      <c r="DU221" s="49">
        <v>3</v>
      </c>
      <c r="DV221" s="49">
        <v>3</v>
      </c>
      <c r="DW221" s="49">
        <v>3</v>
      </c>
      <c r="DX221" s="25">
        <v>3</v>
      </c>
      <c r="DY221" s="25">
        <v>3</v>
      </c>
      <c r="DZ221" s="25">
        <v>3</v>
      </c>
      <c r="EA221" s="25">
        <v>3</v>
      </c>
      <c r="EB221" s="25">
        <v>3</v>
      </c>
      <c r="EC221">
        <v>3</v>
      </c>
    </row>
    <row r="222" spans="1:133" hidden="1" x14ac:dyDescent="0.2">
      <c r="A222" s="15">
        <v>816</v>
      </c>
      <c r="B222" s="47" t="s">
        <v>794</v>
      </c>
      <c r="C222" cm="1">
        <f t="array" ref="C222">_xlfn.IFS([1]original_ver!D233="Participant",1,[1]original_ver!D233="Non-Participant",0,[1]original_ver!D233="","")</f>
        <v>0</v>
      </c>
      <c r="D222" s="15">
        <v>1</v>
      </c>
      <c r="E222" s="17" cm="1">
        <f t="array" ref="E222">_xlfn.IFS([1]original_ver!F233="ชาย",1,[1]original_ver!F233="หญิง",0,[1]original_ver!F233="","")</f>
        <v>1</v>
      </c>
      <c r="F222" s="15">
        <v>60</v>
      </c>
      <c r="G222" s="17" cm="1">
        <f t="array" ref="G222">_xlfn.IFS([1]original_ver!H233="ไม่มีการศึกษา",0,[1]original_ver!H233="ประถมศึกษา",1,[1]original_ver!H233="มัธยมศึกษาตอนต้น",2,[1]original_ver!H233="มัธยมศึกษาตอนปลาย",3,[1]original_ver!H233="อนุปริญญา (ปวช., ปวส., ฝึกหัดครู)",4,[1]original_ver!H233="ปริญญาตรี",5,[1]original_ver!H233="สูงกว่าปริญญาตรี",6,[1]original_ver!H233="","")</f>
        <v>3</v>
      </c>
      <c r="H222" s="17" cm="1">
        <f t="array" ref="H222">_xlfn.IFS([1]original_ver!I233="โสด",1,[1]original_ver!I233="สมรส/อยู่ด้วยกัน",2,[1]original_ver!I233="หย่าร้าง/แยกกันอยู่",3,[1]original_ver!I233="หม้าย",4,[1]original_ver!I233="","")</f>
        <v>2</v>
      </c>
      <c r="I222" s="15">
        <v>5</v>
      </c>
      <c r="J222" s="15">
        <v>30</v>
      </c>
      <c r="K222" s="17" cm="1">
        <f t="array" ref="K222">_xlfn.IFS([1]original_ver!L233="ใช่",1,[1]original_ver!L233="ไม่ใช่",0,[1]original_ver!L233="","")</f>
        <v>1</v>
      </c>
      <c r="L222" s="17" cm="1">
        <f t="array" ref="L222">_xlfn.IFS([1]original_ver!M233="กู้ยืม",1,[1]original_ver!M233="ไม่กู้ยืม",0,[1]original_ver!M233="","")</f>
        <v>1</v>
      </c>
      <c r="M222" s="17">
        <f t="shared" si="12"/>
        <v>0</v>
      </c>
      <c r="N222" s="51">
        <v>0</v>
      </c>
      <c r="O222" s="17" cm="1">
        <f t="array" ref="O222">_xlfn.IFS([1]original_ver!O233="ใช่",1,[1]original_ver!O233="ไม่ใช่",0,[1]original_ver!O233="","")</f>
        <v>1</v>
      </c>
      <c r="P222" s="17">
        <v>3</v>
      </c>
      <c r="Q222" s="17">
        <v>1</v>
      </c>
      <c r="R222" s="17">
        <v>100</v>
      </c>
      <c r="S222" s="17">
        <v>800000</v>
      </c>
      <c r="T222" s="17">
        <v>1.4</v>
      </c>
      <c r="U222" s="22">
        <f t="shared" si="13"/>
        <v>8000</v>
      </c>
      <c r="V222" s="48"/>
      <c r="W222" s="48"/>
      <c r="X222" s="48"/>
      <c r="Y222" s="48"/>
      <c r="Z222" s="48"/>
      <c r="AA222" s="17">
        <v>3</v>
      </c>
      <c r="AB222" s="17">
        <v>1</v>
      </c>
      <c r="AC222" s="17">
        <v>100</v>
      </c>
      <c r="AD222" s="17">
        <v>800000</v>
      </c>
      <c r="AE222" s="17">
        <v>1.08</v>
      </c>
      <c r="AF222" s="27">
        <f t="shared" si="14"/>
        <v>8000</v>
      </c>
      <c r="AG222" s="48"/>
      <c r="AH222" s="48"/>
      <c r="AI222" s="48"/>
      <c r="AJ222" s="48"/>
      <c r="AK222" s="48"/>
      <c r="AL222" s="17">
        <v>4</v>
      </c>
      <c r="AM222" s="17">
        <v>1</v>
      </c>
      <c r="AN222" s="17">
        <v>90</v>
      </c>
      <c r="AO222" s="17">
        <v>270000</v>
      </c>
      <c r="AP222" s="17">
        <v>3</v>
      </c>
      <c r="AQ222" s="17"/>
      <c r="AR222" s="48"/>
      <c r="AS222" s="48"/>
      <c r="AT222" s="48"/>
      <c r="AU222" s="48"/>
      <c r="AV222" s="48"/>
      <c r="AW222" s="17">
        <v>4</v>
      </c>
      <c r="AX222" s="17">
        <v>1</v>
      </c>
      <c r="AY222" s="17">
        <v>90</v>
      </c>
      <c r="AZ222" s="17">
        <v>270000</v>
      </c>
      <c r="BA222" s="17">
        <v>3</v>
      </c>
      <c r="BB222" s="17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17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17"/>
      <c r="BY222" s="48"/>
      <c r="BZ222" s="48"/>
      <c r="CA222" s="48"/>
      <c r="CB222" s="48"/>
      <c r="CC222" s="48"/>
      <c r="CD222" s="49">
        <v>3</v>
      </c>
      <c r="CE222" s="49">
        <v>4</v>
      </c>
      <c r="CF222" s="49">
        <v>4.666666666666667</v>
      </c>
      <c r="CG222" s="49">
        <v>3</v>
      </c>
      <c r="CH222" s="49">
        <v>5</v>
      </c>
      <c r="CI222" s="17">
        <v>3</v>
      </c>
      <c r="CJ222" cm="1">
        <f t="array" ref="CJ222">_xlfn.IFS([1]original_ver!CH233="จากการเข้าร่วมกิจกรรมอบรม ที่จัดโดยโครงการเกษตรกรปราดเปรื่อง (Smart Farmer)",1,[1]original_ver!CH233="จากการเข้าร่วมกิจกรรมอบรม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ๆ",3,[1]original_ver!CH233="จากการเรียนรู้ผ่านประสบการณ์ของผู้อื่น ได้แก่ เพื่อนบ้าน พี่น้อง เพื่อน และญาติ เป็นต้น",4,[1]original_ver!CH233="ไม่ได้เข้าร่วมกิจกรรมอบรมหรือเรียนรู้ใด ๆ (ข้ามไปข้อ 33)",5)</f>
        <v>2</v>
      </c>
      <c r="CK222" s="15" cm="1">
        <f t="array" ref="CK222">_xlfn.IFS([1]original_ver!CJ233="ความรู้ทางการเกษตรและการใช้เทคโนโลยีสำหรับการผลิตในฟาร์ม",1,[1]original_ver!CJ233="การวางแผนและจัดการฟาร์ม เช่น การเก็บเกี่ยว การเงิน และการวางแผนทางการตลาด",2,[1]original_ver!CJ233="การเป็นผู้ประกอบการทางการเกษตร",3,[1]original_ver!CJ233="การเพิ่มมูลค่าผลผลิต และการแปรรูปผลผลิต (รวมถึงการพัฒนาคุณภาพผลผลิต)",4,[1]original_ver!CJ233="","")</f>
        <v>1</v>
      </c>
      <c r="CL222" s="17">
        <v>4</v>
      </c>
      <c r="CM222" s="17">
        <v>2</v>
      </c>
      <c r="CN222" s="15" cm="1">
        <f t="array" ref="CN222">_xlfn.IFS([1]original_ver!CN233="ความรู้ทางการเกษตรและการใช้เทคโนโลยีสำหรับการผลิตในฟาร์ม",1,[1]original_ver!CN233="การวางแผนและจัดการฟาร์ม เช่น การเก็บเกี่ยว การเงิน และการวางแผนทางการตลาด",2,[1]original_ver!CN233="การเป็นผู้ประกอบการทางการเกษตร",3,[1]original_ver!CN233="การเพิ่มมูลค่าผลผลิต และการแปรรูปผลผลิต (รวมถึงการพัฒนาคุณภาพผลผลิต)",4,[1]original_ver!CN233="","")</f>
        <v>4</v>
      </c>
      <c r="CO222" s="17">
        <v>1</v>
      </c>
      <c r="CP222" s="17">
        <v>2</v>
      </c>
      <c r="CQ222" s="15" cm="1">
        <f t="array" ref="CQ222">_xlfn.IFS([1]original_ver!CR233="ประยุกต์",1,[1]original_ver!CR233="ไม่ประยุกต์",0,[1]original_ver!CR233="","")</f>
        <v>1</v>
      </c>
      <c r="CR222" s="15" cm="1">
        <f t="array" ref="CR222">_xlfn.IFS([1]original_ver!CS233="ประยุกต์",1,[1]original_ver!CS233="ไม่ประยุกต์",0,[1]original_ver!CS233="","")</f>
        <v>1</v>
      </c>
      <c r="CS222" s="48"/>
      <c r="CT222" s="15" cm="1">
        <f t="array" ref="CT222">_xlfn.IFS([1]original_ver!CV233="ประยุกต์",1,[1]original_ver!CV233="ไม่ประยุกต์",0,[1]original_ver!CV233="","")</f>
        <v>1</v>
      </c>
      <c r="CU222" s="48"/>
      <c r="CV222" s="15" cm="1">
        <f t="array" ref="CV222">_xlfn.IFS([1]original_ver!CY233="ประยุกต์",1,[1]original_ver!CY233="ไม่ประยุกต์",0,[1]original_ver!CY233="","")</f>
        <v>1</v>
      </c>
      <c r="CW222" s="48"/>
      <c r="CX222" s="15" cm="1">
        <f t="array" ref="CX222">_xlfn.IFS([1]original_ver!DB233="ประยุกต์",1,[1]original_ver!DB233="ไม่ประยุกต์",0,[1]original_ver!DB233="","")</f>
        <v>1</v>
      </c>
      <c r="CY222" s="48"/>
      <c r="CZ222" s="48">
        <v>0</v>
      </c>
      <c r="DA222" s="48">
        <v>0</v>
      </c>
      <c r="DB222" s="48">
        <v>0</v>
      </c>
      <c r="DC222" s="48">
        <v>0</v>
      </c>
      <c r="DD222" s="48">
        <v>0</v>
      </c>
      <c r="DE222" s="48">
        <v>0</v>
      </c>
      <c r="DF222" s="17">
        <v>2</v>
      </c>
      <c r="DG222" s="17">
        <v>2</v>
      </c>
      <c r="DH222" s="17">
        <v>1</v>
      </c>
      <c r="DI222" s="17">
        <v>2</v>
      </c>
      <c r="DJ222" s="17">
        <v>3</v>
      </c>
      <c r="DK222" s="17">
        <v>2</v>
      </c>
      <c r="DL222" s="48"/>
      <c r="DM222" s="48"/>
      <c r="DN222" s="48"/>
      <c r="DO222" s="48"/>
      <c r="DP222" s="48"/>
      <c r="DQ222" s="48"/>
      <c r="DR222" s="49">
        <v>4</v>
      </c>
      <c r="DS222" s="49">
        <v>3</v>
      </c>
      <c r="DT222" s="17">
        <v>3</v>
      </c>
      <c r="DU222" s="49">
        <v>3</v>
      </c>
      <c r="DV222" s="49">
        <v>3</v>
      </c>
      <c r="DW222" s="49">
        <v>3</v>
      </c>
      <c r="DX222" s="25">
        <v>4</v>
      </c>
      <c r="DY222" s="25">
        <v>3</v>
      </c>
      <c r="DZ222" s="25">
        <v>3</v>
      </c>
      <c r="EA222" s="25">
        <v>3</v>
      </c>
      <c r="EB222" s="25">
        <v>3</v>
      </c>
      <c r="EC222">
        <v>3</v>
      </c>
    </row>
    <row r="223" spans="1:133" hidden="1" x14ac:dyDescent="0.2">
      <c r="A223" s="15">
        <v>817</v>
      </c>
      <c r="B223" s="47" t="s">
        <v>795</v>
      </c>
      <c r="C223" cm="1">
        <f t="array" ref="C223">_xlfn.IFS([1]original_ver!D234="Participant",1,[1]original_ver!D234="Non-Participant",0,[1]original_ver!D234="","")</f>
        <v>0</v>
      </c>
      <c r="D223" s="15">
        <v>5</v>
      </c>
      <c r="E223" s="17" cm="1">
        <f t="array" ref="E223">_xlfn.IFS([1]original_ver!F234="ชาย",1,[1]original_ver!F234="หญิง",0,[1]original_ver!F234="","")</f>
        <v>0</v>
      </c>
      <c r="F223" s="15">
        <v>45</v>
      </c>
      <c r="G223" s="17" cm="1">
        <f t="array" ref="G223">_xlfn.IFS([1]original_ver!H234="ไม่มีการศึกษา",0,[1]original_ver!H234="ประถมศึกษา",1,[1]original_ver!H234="มัธยมศึกษาตอนต้น",2,[1]original_ver!H234="มัธยมศึกษาตอนปลาย",3,[1]original_ver!H234="อนุปริญญา (ปวช., ปวส., ฝึกหัดครู)",4,[1]original_ver!H234="ปริญญาตรี",5,[1]original_ver!H234="สูงกว่าปริญญาตรี",6,[1]original_ver!H234="","")</f>
        <v>5</v>
      </c>
      <c r="H223" s="17" cm="1">
        <f t="array" ref="H223">_xlfn.IFS([1]original_ver!I234="โสด",1,[1]original_ver!I234="สมรส/อยู่ด้วยกัน",2,[1]original_ver!I234="หย่าร้าง/แยกกันอยู่",3,[1]original_ver!I234="หม้าย",4,[1]original_ver!I234="","")</f>
        <v>2</v>
      </c>
      <c r="I223" s="15">
        <v>4</v>
      </c>
      <c r="J223" s="15">
        <v>15</v>
      </c>
      <c r="K223" s="17" cm="1">
        <f t="array" ref="K223">_xlfn.IFS([1]original_ver!L234="ใช่",1,[1]original_ver!L234="ไม่ใช่",0,[1]original_ver!L234="","")</f>
        <v>0</v>
      </c>
      <c r="L223" s="17" cm="1">
        <f t="array" ref="L223">_xlfn.IFS([1]original_ver!M234="กู้ยืม",1,[1]original_ver!M234="ไม่กู้ยืม",0,[1]original_ver!M234="","")</f>
        <v>1</v>
      </c>
      <c r="M223" s="17">
        <f t="shared" si="12"/>
        <v>0</v>
      </c>
      <c r="N223" s="51">
        <v>0</v>
      </c>
      <c r="O223" s="17" cm="1">
        <f t="array" ref="O223">_xlfn.IFS([1]original_ver!O234="ใช่",1,[1]original_ver!O234="ไม่ใช่",0,[1]original_ver!O234="","")</f>
        <v>0</v>
      </c>
      <c r="P223" s="17">
        <v>1</v>
      </c>
      <c r="Q223" s="17">
        <v>1</v>
      </c>
      <c r="R223" s="17">
        <v>10</v>
      </c>
      <c r="S223" s="17">
        <v>15000</v>
      </c>
      <c r="T223" s="53">
        <v>9</v>
      </c>
      <c r="U223" s="20">
        <f t="shared" si="13"/>
        <v>1500</v>
      </c>
      <c r="V223" s="48"/>
      <c r="W223" s="48"/>
      <c r="X223" s="48"/>
      <c r="Y223" s="48"/>
      <c r="Z223" s="48"/>
      <c r="AA223" s="17">
        <v>1</v>
      </c>
      <c r="AB223" s="17">
        <v>1</v>
      </c>
      <c r="AC223" s="17">
        <v>10</v>
      </c>
      <c r="AD223" s="17">
        <v>18000</v>
      </c>
      <c r="AE223" s="18">
        <v>9</v>
      </c>
      <c r="AF223" s="27">
        <f t="shared" si="14"/>
        <v>1800</v>
      </c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9">
        <v>4</v>
      </c>
      <c r="CE223" s="49">
        <v>3</v>
      </c>
      <c r="CF223" s="49">
        <v>3.3333333333333335</v>
      </c>
      <c r="CG223" s="49">
        <v>3</v>
      </c>
      <c r="CH223" s="49">
        <v>4</v>
      </c>
      <c r="CI223" s="17">
        <v>4</v>
      </c>
      <c r="CJ223" cm="1">
        <f t="array" ref="CJ223">_xlfn.IFS([1]original_ver!CH234="จากการเข้าร่วมกิจกรรมอบรม ที่จัดโดยโครงการเกษตรกรปราดเปรื่อง (Smart Farmer)",1,[1]original_ver!CH234="จากการเข้าร่วมกิจกรรมอบรม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ๆ",3,[1]original_ver!CH234="จากการเรียนรู้ผ่านประสบการณ์ของผู้อื่น ได้แก่ เพื่อนบ้าน พี่น้อง เพื่อน และญาติ เป็นต้น",4,[1]original_ver!CH234="ไม่ได้เข้าร่วมกิจกรรมอบรมหรือเรียนรู้ใด ๆ (ข้ามไปข้อ 33)",5)</f>
        <v>5</v>
      </c>
      <c r="CK223" s="15" t="str" cm="1">
        <f t="array" ref="CK223">_xlfn.IFS([1]original_ver!CJ234="ความรู้ทางการเกษตรและการใช้เทคโนโลยีสำหรับการผลิตในฟาร์ม",1,[1]original_ver!CJ234="การวางแผนและจัดการฟาร์ม เช่น การเก็บเกี่ยว การเงิน และการวางแผนทางการตลาด",2,[1]original_ver!CJ234="การเป็นผู้ประกอบการทางการเกษตร",3,[1]original_ver!CJ234="การเพิ่มมูลค่าผลผลิต และการแปรรูปผลผลิต (รวมถึงการพัฒนาคุณภาพผลผลิต)",4,[1]original_ver!CJ234="","")</f>
        <v/>
      </c>
      <c r="CL223" s="48"/>
      <c r="CM223" s="48"/>
      <c r="CN223" s="15" t="str" cm="1">
        <f t="array" ref="CN223">_xlfn.IFS([1]original_ver!CN234="ความรู้ทางการเกษตรและการใช้เทคโนโลยีสำหรับการผลิตในฟาร์ม",1,[1]original_ver!CN234="การวางแผนและจัดการฟาร์ม เช่น การเก็บเกี่ยว การเงิน และการวางแผนทางการตลาด",2,[1]original_ver!CN234="การเป็นผู้ประกอบการทางการเกษตร",3,[1]original_ver!CN234="การเพิ่มมูลค่าผลผลิต และการแปรรูปผลผลิต (รวมถึงการพัฒนาคุณภาพผลผลิต)",4,[1]original_ver!CN234="","")</f>
        <v/>
      </c>
      <c r="CO223" s="48"/>
      <c r="CP223" s="48"/>
      <c r="CQ223" s="15" t="str" cm="1">
        <f t="array" ref="CQ223">_xlfn.IFS([1]original_ver!CR234="ประยุกต์",1,[1]original_ver!CR234="ไม่ประยุกต์",0,[1]original_ver!CR234="","")</f>
        <v/>
      </c>
      <c r="CR223" s="15" t="str" cm="1">
        <f t="array" ref="CR223">_xlfn.IFS([1]original_ver!CS234="ประยุกต์",1,[1]original_ver!CS234="ไม่ประยุกต์",0,[1]original_ver!CS234="","")</f>
        <v/>
      </c>
      <c r="CS223" s="48"/>
      <c r="CT223" s="15" t="str" cm="1">
        <f t="array" ref="CT223">_xlfn.IFS([1]original_ver!CV234="ประยุกต์",1,[1]original_ver!CV234="ไม่ประยุกต์",0,[1]original_ver!CV234="","")</f>
        <v/>
      </c>
      <c r="CU223" s="48"/>
      <c r="CV223" s="15" t="str" cm="1">
        <f t="array" ref="CV223">_xlfn.IFS([1]original_ver!CY234="ประยุกต์",1,[1]original_ver!CY234="ไม่ประยุกต์",0,[1]original_ver!CY234="","")</f>
        <v/>
      </c>
      <c r="CW223" s="48"/>
      <c r="CX223" s="15" t="str" cm="1">
        <f t="array" ref="CX223">_xlfn.IFS([1]original_ver!DB234="ประยุกต์",1,[1]original_ver!DB234="ไม่ประยุกต์",0,[1]original_ver!DB234="","")</f>
        <v/>
      </c>
      <c r="CY223" s="48"/>
      <c r="CZ223" s="48"/>
      <c r="DA223" s="48"/>
      <c r="DB223" s="48"/>
      <c r="DC223" s="48"/>
      <c r="DD223" s="48"/>
      <c r="DE223" s="48"/>
      <c r="DF223" s="17">
        <v>1</v>
      </c>
      <c r="DG223" s="17">
        <v>2</v>
      </c>
      <c r="DH223" s="17">
        <v>2</v>
      </c>
      <c r="DI223" s="17">
        <v>2</v>
      </c>
      <c r="DJ223" s="17">
        <v>3</v>
      </c>
      <c r="DK223" s="17">
        <v>2</v>
      </c>
      <c r="DL223" s="48"/>
      <c r="DM223" s="48"/>
      <c r="DN223" s="48"/>
      <c r="DO223" s="48"/>
      <c r="DP223" s="48"/>
      <c r="DQ223" s="48"/>
      <c r="DR223" s="49">
        <v>3</v>
      </c>
      <c r="DS223" s="49">
        <v>3</v>
      </c>
      <c r="DT223" s="17">
        <v>3</v>
      </c>
      <c r="DU223" s="49">
        <v>3</v>
      </c>
      <c r="DV223" s="49">
        <v>3</v>
      </c>
      <c r="DW223" s="49">
        <v>3</v>
      </c>
      <c r="DX223" s="25">
        <v>3</v>
      </c>
      <c r="DY223" s="25">
        <v>3</v>
      </c>
      <c r="DZ223" s="25">
        <v>3</v>
      </c>
      <c r="EA223" s="25">
        <v>3</v>
      </c>
      <c r="EB223" s="25">
        <v>3</v>
      </c>
      <c r="EC223">
        <v>3</v>
      </c>
    </row>
    <row r="224" spans="1:133" hidden="1" x14ac:dyDescent="0.2">
      <c r="A224" s="15">
        <v>818</v>
      </c>
      <c r="B224" s="50" t="s">
        <v>796</v>
      </c>
      <c r="C224" cm="1">
        <f t="array" ref="C224">_xlfn.IFS([1]original_ver!D235="Participant",1,[1]original_ver!D235="Non-Participant",0,[1]original_ver!D235="","")</f>
        <v>0</v>
      </c>
      <c r="D224" s="15">
        <v>5</v>
      </c>
      <c r="E224" s="17" cm="1">
        <f t="array" ref="E224">_xlfn.IFS([1]original_ver!F235="ชาย",1,[1]original_ver!F235="หญิง",0,[1]original_ver!F235="","")</f>
        <v>0</v>
      </c>
      <c r="F224" s="15">
        <v>48</v>
      </c>
      <c r="G224" s="17" cm="1">
        <f t="array" ref="G224">_xlfn.IFS([1]original_ver!H235="ไม่มีการศึกษา",0,[1]original_ver!H235="ประถมศึกษา",1,[1]original_ver!H235="มัธยมศึกษาตอนต้น",2,[1]original_ver!H235="มัธยมศึกษาตอนปลาย",3,[1]original_ver!H235="อนุปริญญา (ปวช., ปวส., ฝึกหัดครู)",4,[1]original_ver!H235="ปริญญาตรี",5,[1]original_ver!H235="สูงกว่าปริญญาตรี",6,[1]original_ver!H235="","")</f>
        <v>5</v>
      </c>
      <c r="H224" s="17" cm="1">
        <f t="array" ref="H224">_xlfn.IFS([1]original_ver!I235="โสด",1,[1]original_ver!I235="สมรส/อยู่ด้วยกัน",2,[1]original_ver!I235="หย่าร้าง/แยกกันอยู่",3,[1]original_ver!I235="หม้าย",4,[1]original_ver!I235="","")</f>
        <v>2</v>
      </c>
      <c r="I224" s="15">
        <v>4</v>
      </c>
      <c r="J224" s="15">
        <v>10</v>
      </c>
      <c r="K224" s="17" cm="1">
        <f t="array" ref="K224">_xlfn.IFS([1]original_ver!L235="ใช่",1,[1]original_ver!L235="ไม่ใช่",0,[1]original_ver!L235="","")</f>
        <v>0</v>
      </c>
      <c r="L224" s="17" cm="1">
        <f t="array" ref="L224">_xlfn.IFS([1]original_ver!M235="กู้ยืม",1,[1]original_ver!M235="ไม่กู้ยืม",0,[1]original_ver!M235="","")</f>
        <v>0</v>
      </c>
      <c r="M224" s="17">
        <f t="shared" si="12"/>
        <v>0</v>
      </c>
      <c r="N224" s="51">
        <v>0</v>
      </c>
      <c r="O224" s="17" cm="1">
        <f t="array" ref="O224">_xlfn.IFS([1]original_ver!O235="ใช่",1,[1]original_ver!O235="ไม่ใช่",0,[1]original_ver!O235="","")</f>
        <v>1</v>
      </c>
      <c r="P224" s="17">
        <v>9</v>
      </c>
      <c r="Q224" s="17">
        <v>1</v>
      </c>
      <c r="R224" s="17">
        <v>5</v>
      </c>
      <c r="S224" s="17">
        <v>250</v>
      </c>
      <c r="T224" s="17">
        <v>90</v>
      </c>
      <c r="U224" s="22">
        <f t="shared" si="13"/>
        <v>50</v>
      </c>
      <c r="V224" s="48"/>
      <c r="W224" s="48"/>
      <c r="X224" s="48"/>
      <c r="Y224" s="48"/>
      <c r="Z224" s="48"/>
      <c r="AA224" s="17">
        <v>9</v>
      </c>
      <c r="AB224" s="17">
        <v>1</v>
      </c>
      <c r="AC224" s="17">
        <v>5</v>
      </c>
      <c r="AD224" s="17">
        <v>200</v>
      </c>
      <c r="AE224" s="17">
        <v>120</v>
      </c>
      <c r="AF224" s="27">
        <f t="shared" si="14"/>
        <v>40</v>
      </c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9">
        <v>4</v>
      </c>
      <c r="CE224" s="49">
        <v>4</v>
      </c>
      <c r="CF224" s="49">
        <v>4</v>
      </c>
      <c r="CG224" s="49">
        <v>4</v>
      </c>
      <c r="CH224" s="49">
        <v>4</v>
      </c>
      <c r="CI224" s="17">
        <v>4</v>
      </c>
      <c r="CJ224" cm="1">
        <f t="array" ref="CJ224">_xlfn.IFS([1]original_ver!CH235="จากการเข้าร่วมกิจกรรมอบรม ที่จัดโดยโครงการเกษตรกรปราดเปรื่อง (Smart Farmer)",1,[1]original_ver!CH235="จากการเข้าร่วมกิจกรรมอบรม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ๆ",3,[1]original_ver!CH235="จากการเรียนรู้ผ่านประสบการณ์ของผู้อื่น ได้แก่ เพื่อนบ้าน พี่น้อง เพื่อน และญาติ เป็นต้น",4,[1]original_ver!CH235="ไม่ได้เข้าร่วมกิจกรรมอบรมหรือเรียนรู้ใด ๆ (ข้ามไปข้อ 33)",5)</f>
        <v>2</v>
      </c>
      <c r="CK224" s="15" cm="1">
        <f t="array" ref="CK224">_xlfn.IFS([1]original_ver!CJ235="ความรู้ทางการเกษตรและการใช้เทคโนโลยีสำหรับการผลิตในฟาร์ม",1,[1]original_ver!CJ235="การวางแผนและจัดการฟาร์ม เช่น การเก็บเกี่ยว การเงิน และการวางแผนทางการตลาด",2,[1]original_ver!CJ235="การเป็นผู้ประกอบการทางการเกษตร",3,[1]original_ver!CJ235="การเพิ่มมูลค่าผลผลิต และการแปรรูปผลผลิต (รวมถึงการพัฒนาคุณภาพผลผลิต)",4,[1]original_ver!CJ235="","")</f>
        <v>1</v>
      </c>
      <c r="CL224" s="17">
        <v>5</v>
      </c>
      <c r="CM224" s="17">
        <v>2</v>
      </c>
      <c r="CN224" s="15" cm="1">
        <f t="array" ref="CN224">_xlfn.IFS([1]original_ver!CN235="ความรู้ทางการเกษตรและการใช้เทคโนโลยีสำหรับการผลิตในฟาร์ม",1,[1]original_ver!CN235="การวางแผนและจัดการฟาร์ม เช่น การเก็บเกี่ยว การเงิน และการวางแผนทางการตลาด",2,[1]original_ver!CN235="การเป็นผู้ประกอบการทางการเกษตร",3,[1]original_ver!CN235="การเพิ่มมูลค่าผลผลิต และการแปรรูปผลผลิต (รวมถึงการพัฒนาคุณภาพผลผลิต)",4,[1]original_ver!CN235="","")</f>
        <v>4</v>
      </c>
      <c r="CO224" s="17">
        <v>2</v>
      </c>
      <c r="CP224" s="17">
        <v>2</v>
      </c>
      <c r="CQ224" s="15" cm="1">
        <f t="array" ref="CQ224">_xlfn.IFS([1]original_ver!CR235="ประยุกต์",1,[1]original_ver!CR235="ไม่ประยุกต์",0,[1]original_ver!CR235="","")</f>
        <v>1</v>
      </c>
      <c r="CR224" s="15" cm="1">
        <f t="array" ref="CR224">_xlfn.IFS([1]original_ver!CS235="ประยุกต์",1,[1]original_ver!CS235="ไม่ประยุกต์",0,[1]original_ver!CS235="","")</f>
        <v>1</v>
      </c>
      <c r="CS224" s="48"/>
      <c r="CT224" s="15" cm="1">
        <f t="array" ref="CT224">_xlfn.IFS([1]original_ver!CV235="ประยุกต์",1,[1]original_ver!CV235="ไม่ประยุกต์",0,[1]original_ver!CV235="","")</f>
        <v>1</v>
      </c>
      <c r="CU224" s="48"/>
      <c r="CV224" s="15" cm="1">
        <f t="array" ref="CV224">_xlfn.IFS([1]original_ver!CY235="ประยุกต์",1,[1]original_ver!CY235="ไม่ประยุกต์",0,[1]original_ver!CY235="","")</f>
        <v>1</v>
      </c>
      <c r="CW224" s="48"/>
      <c r="CX224" s="15" cm="1">
        <f t="array" ref="CX224">_xlfn.IFS([1]original_ver!DB235="ประยุกต์",1,[1]original_ver!DB235="ไม่ประยุกต์",0,[1]original_ver!DB235="","")</f>
        <v>1</v>
      </c>
      <c r="CY224" s="48"/>
      <c r="CZ224" s="48"/>
      <c r="DA224" s="48"/>
      <c r="DB224" s="48"/>
      <c r="DC224" s="48"/>
      <c r="DD224" s="48"/>
      <c r="DE224" s="48"/>
      <c r="DF224" s="17">
        <v>1</v>
      </c>
      <c r="DG224" s="17">
        <v>2</v>
      </c>
      <c r="DH224" s="17">
        <v>2</v>
      </c>
      <c r="DI224" s="17">
        <v>2</v>
      </c>
      <c r="DJ224" s="17">
        <v>3</v>
      </c>
      <c r="DK224" s="17">
        <v>2</v>
      </c>
      <c r="DL224" s="48"/>
      <c r="DM224" s="48"/>
      <c r="DN224" s="48"/>
      <c r="DO224" s="48"/>
      <c r="DP224" s="48"/>
      <c r="DQ224" s="48"/>
      <c r="DR224" s="49">
        <v>3</v>
      </c>
      <c r="DS224" s="49">
        <v>3</v>
      </c>
      <c r="DT224" s="17">
        <v>3</v>
      </c>
      <c r="DU224" s="49">
        <v>3</v>
      </c>
      <c r="DV224" s="49">
        <v>3</v>
      </c>
      <c r="DW224" s="49">
        <v>3</v>
      </c>
      <c r="DX224" s="25">
        <v>3</v>
      </c>
      <c r="DY224" s="25">
        <v>3</v>
      </c>
      <c r="DZ224" s="25">
        <v>3</v>
      </c>
      <c r="EA224" s="25">
        <v>3</v>
      </c>
      <c r="EB224" s="25">
        <v>3</v>
      </c>
      <c r="EC224">
        <v>3</v>
      </c>
    </row>
    <row r="225" spans="1:133" hidden="1" x14ac:dyDescent="0.2">
      <c r="A225" s="15">
        <v>819</v>
      </c>
      <c r="B225" s="50" t="s">
        <v>797</v>
      </c>
      <c r="C225" cm="1">
        <f t="array" ref="C225">_xlfn.IFS([1]original_ver!D236="Participant",1,[1]original_ver!D236="Non-Participant",0,[1]original_ver!D236="","")</f>
        <v>0</v>
      </c>
      <c r="D225" s="15">
        <v>5</v>
      </c>
      <c r="E225" s="17" cm="1">
        <f t="array" ref="E225">_xlfn.IFS([1]original_ver!F236="ชาย",1,[1]original_ver!F236="หญิง",0,[1]original_ver!F236="","")</f>
        <v>0</v>
      </c>
      <c r="F225" s="15">
        <v>51</v>
      </c>
      <c r="G225" s="17" cm="1">
        <f t="array" ref="G225">_xlfn.IFS([1]original_ver!H236="ไม่มีการศึกษา",0,[1]original_ver!H236="ประถมศึกษา",1,[1]original_ver!H236="มัธยมศึกษาตอนต้น",2,[1]original_ver!H236="มัธยมศึกษาตอนปลาย",3,[1]original_ver!H236="อนุปริญญา (ปวช., ปวส., ฝึกหัดครู)",4,[1]original_ver!H236="ปริญญาตรี",5,[1]original_ver!H236="สูงกว่าปริญญาตรี",6,[1]original_ver!H236="","")</f>
        <v>5</v>
      </c>
      <c r="H225" s="17" cm="1">
        <f t="array" ref="H225">_xlfn.IFS([1]original_ver!I236="โสด",1,[1]original_ver!I236="สมรส/อยู่ด้วยกัน",2,[1]original_ver!I236="หย่าร้าง/แยกกันอยู่",3,[1]original_ver!I236="หม้าย",4,[1]original_ver!I236="","")</f>
        <v>2</v>
      </c>
      <c r="I225" s="15">
        <v>4</v>
      </c>
      <c r="J225" s="15">
        <v>10</v>
      </c>
      <c r="K225" s="17" cm="1">
        <f t="array" ref="K225">_xlfn.IFS([1]original_ver!L236="ใช่",1,[1]original_ver!L236="ไม่ใช่",0,[1]original_ver!L236="","")</f>
        <v>0</v>
      </c>
      <c r="L225" s="17" cm="1">
        <f t="array" ref="L225">_xlfn.IFS([1]original_ver!M236="กู้ยืม",1,[1]original_ver!M236="ไม่กู้ยืม",0,[1]original_ver!M236="","")</f>
        <v>1</v>
      </c>
      <c r="M225" s="17">
        <f t="shared" si="12"/>
        <v>1</v>
      </c>
      <c r="N225" s="23">
        <v>240000</v>
      </c>
      <c r="O225" s="17" cm="1">
        <f t="array" ref="O225">_xlfn.IFS([1]original_ver!O236="ใช่",1,[1]original_ver!O236="ไม่ใช่",0,[1]original_ver!O236="","")</f>
        <v>1</v>
      </c>
      <c r="P225" s="17">
        <v>9</v>
      </c>
      <c r="Q225" s="17">
        <v>4</v>
      </c>
      <c r="R225" s="17">
        <v>4</v>
      </c>
      <c r="S225" s="17">
        <v>1000</v>
      </c>
      <c r="T225" s="17">
        <v>2.5</v>
      </c>
      <c r="U225" s="22">
        <f t="shared" si="13"/>
        <v>250</v>
      </c>
      <c r="V225" s="48"/>
      <c r="W225" s="48"/>
      <c r="X225" s="48"/>
      <c r="Y225" s="48"/>
      <c r="Z225" s="48"/>
      <c r="AA225" s="17">
        <v>9</v>
      </c>
      <c r="AB225" s="17">
        <v>4</v>
      </c>
      <c r="AC225" s="17">
        <v>4</v>
      </c>
      <c r="AD225" s="17">
        <v>2000</v>
      </c>
      <c r="AE225" s="17">
        <v>2.5</v>
      </c>
      <c r="AF225" s="27">
        <f t="shared" si="14"/>
        <v>500</v>
      </c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9">
        <v>3.75</v>
      </c>
      <c r="CE225" s="49">
        <v>3</v>
      </c>
      <c r="CF225" s="49">
        <v>3</v>
      </c>
      <c r="CG225" s="49">
        <v>3</v>
      </c>
      <c r="CH225" s="49">
        <v>3</v>
      </c>
      <c r="CI225" s="17">
        <v>3</v>
      </c>
      <c r="CJ225" cm="1">
        <f t="array" ref="CJ225">_xlfn.IFS([1]original_ver!CH236="จากการเข้าร่วมกิจกรรมอบรม ที่จัดโดยโครงการเกษตรกรปราดเปรื่อง (Smart Farmer)",1,[1]original_ver!CH236="จากการเข้าร่วมกิจกรรมอบรม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ๆ",3,[1]original_ver!CH236="จากการเรียนรู้ผ่านประสบการณ์ของผู้อื่น ได้แก่ เพื่อนบ้าน พี่น้อง เพื่อน และญาติ เป็นต้น",4,[1]original_ver!CH236="ไม่ได้เข้าร่วมกิจกรรมอบรมหรือเรียนรู้ใด ๆ (ข้ามไปข้อ 33)",5)</f>
        <v>2</v>
      </c>
      <c r="CK225" s="15" cm="1">
        <f t="array" ref="CK225">_xlfn.IFS([1]original_ver!CJ236="ความรู้ทางการเกษตรและการใช้เทคโนโลยีสำหรับการผลิตในฟาร์ม",1,[1]original_ver!CJ236="การวางแผนและจัดการฟาร์ม เช่น การเก็บเกี่ยว การเงิน และการวางแผนทางการตลาด",2,[1]original_ver!CJ236="การเป็นผู้ประกอบการทางการเกษตร",3,[1]original_ver!CJ236="การเพิ่มมูลค่าผลผลิต และการแปรรูปผลผลิต (รวมถึงการพัฒนาคุณภาพผลผลิต)",4,[1]original_ver!CJ236="","")</f>
        <v>1</v>
      </c>
      <c r="CL225" s="17">
        <v>6</v>
      </c>
      <c r="CM225" s="17">
        <v>2</v>
      </c>
      <c r="CN225" s="15" cm="1">
        <f t="array" ref="CN225">_xlfn.IFS([1]original_ver!CN236="ความรู้ทางการเกษตรและการใช้เทคโนโลยีสำหรับการผลิตในฟาร์ม",1,[1]original_ver!CN236="การวางแผนและจัดการฟาร์ม เช่น การเก็บเกี่ยว การเงิน และการวางแผนทางการตลาด",2,[1]original_ver!CN236="การเป็นผู้ประกอบการทางการเกษตร",3,[1]original_ver!CN236="การเพิ่มมูลค่าผลผลิต และการแปรรูปผลผลิต (รวมถึงการพัฒนาคุณภาพผลผลิต)",4,[1]original_ver!CN236="","")</f>
        <v>4</v>
      </c>
      <c r="CO225" s="17">
        <v>3</v>
      </c>
      <c r="CP225" s="17">
        <v>2</v>
      </c>
      <c r="CQ225" s="15" cm="1">
        <f t="array" ref="CQ225">_xlfn.IFS([1]original_ver!CR236="ประยุกต์",1,[1]original_ver!CR236="ไม่ประยุกต์",0,[1]original_ver!CR236="","")</f>
        <v>1</v>
      </c>
      <c r="CR225" s="15" cm="1">
        <f t="array" ref="CR225">_xlfn.IFS([1]original_ver!CS236="ประยุกต์",1,[1]original_ver!CS236="ไม่ประยุกต์",0,[1]original_ver!CS236="","")</f>
        <v>1</v>
      </c>
      <c r="CS225" s="48"/>
      <c r="CT225" s="15" cm="1">
        <f t="array" ref="CT225">_xlfn.IFS([1]original_ver!CV236="ประยุกต์",1,[1]original_ver!CV236="ไม่ประยุกต์",0,[1]original_ver!CV236="","")</f>
        <v>1</v>
      </c>
      <c r="CU225" s="48"/>
      <c r="CV225" s="15" cm="1">
        <f t="array" ref="CV225">_xlfn.IFS([1]original_ver!CY236="ประยุกต์",1,[1]original_ver!CY236="ไม่ประยุกต์",0,[1]original_ver!CY236="","")</f>
        <v>1</v>
      </c>
      <c r="CW225" s="48"/>
      <c r="CX225" s="15" cm="1">
        <f t="array" ref="CX225">_xlfn.IFS([1]original_ver!DB236="ประยุกต์",1,[1]original_ver!DB236="ไม่ประยุกต์",0,[1]original_ver!DB236="","")</f>
        <v>1</v>
      </c>
      <c r="CY225" s="48"/>
      <c r="CZ225" s="48"/>
      <c r="DA225" s="48"/>
      <c r="DB225" s="48"/>
      <c r="DC225" s="48"/>
      <c r="DD225" s="48"/>
      <c r="DE225" s="48"/>
      <c r="DF225" s="17">
        <v>1</v>
      </c>
      <c r="DG225" s="17">
        <v>2</v>
      </c>
      <c r="DH225" s="17">
        <v>2</v>
      </c>
      <c r="DI225" s="17">
        <v>2</v>
      </c>
      <c r="DJ225" s="17">
        <v>3</v>
      </c>
      <c r="DK225" s="17">
        <v>2</v>
      </c>
      <c r="DL225" s="48"/>
      <c r="DM225" s="48"/>
      <c r="DN225" s="48"/>
      <c r="DO225" s="48"/>
      <c r="DP225" s="48"/>
      <c r="DQ225" s="48"/>
      <c r="DR225" s="49">
        <v>3</v>
      </c>
      <c r="DS225" s="49">
        <v>3</v>
      </c>
      <c r="DT225" s="17">
        <v>3</v>
      </c>
      <c r="DU225" s="49">
        <v>3</v>
      </c>
      <c r="DV225" s="49">
        <v>3</v>
      </c>
      <c r="DW225" s="49">
        <v>3</v>
      </c>
      <c r="DX225" s="25">
        <v>4</v>
      </c>
      <c r="DY225" s="25">
        <v>4</v>
      </c>
      <c r="DZ225" s="25">
        <v>4</v>
      </c>
      <c r="EA225" s="25">
        <v>4</v>
      </c>
      <c r="EB225" s="25">
        <v>4</v>
      </c>
      <c r="EC225">
        <v>4</v>
      </c>
    </row>
    <row r="226" spans="1:133" hidden="1" x14ac:dyDescent="0.2">
      <c r="A226" s="15">
        <v>820</v>
      </c>
      <c r="B226" s="47" t="s">
        <v>798</v>
      </c>
      <c r="C226" cm="1">
        <f t="array" ref="C226">_xlfn.IFS([1]original_ver!D237="Participant",1,[1]original_ver!D237="Non-Participant",0,[1]original_ver!D237="","")</f>
        <v>0</v>
      </c>
      <c r="D226" s="15">
        <v>5</v>
      </c>
      <c r="E226" s="17" cm="1">
        <f t="array" ref="E226">_xlfn.IFS([1]original_ver!F237="ชาย",1,[1]original_ver!F237="หญิง",0,[1]original_ver!F237="","")</f>
        <v>0</v>
      </c>
      <c r="F226" s="15">
        <v>36</v>
      </c>
      <c r="G226" s="17" cm="1">
        <f t="array" ref="G226">_xlfn.IFS([1]original_ver!H237="ไม่มีการศึกษา",0,[1]original_ver!H237="ประถมศึกษา",1,[1]original_ver!H237="มัธยมศึกษาตอนต้น",2,[1]original_ver!H237="มัธยมศึกษาตอนปลาย",3,[1]original_ver!H237="อนุปริญญา (ปวช., ปวส., ฝึกหัดครู)",4,[1]original_ver!H237="ปริญญาตรี",5,[1]original_ver!H237="สูงกว่าปริญญาตรี",6,[1]original_ver!H237="","")</f>
        <v>5</v>
      </c>
      <c r="H226" s="17" cm="1">
        <f t="array" ref="H226">_xlfn.IFS([1]original_ver!I237="โสด",1,[1]original_ver!I237="สมรส/อยู่ด้วยกัน",2,[1]original_ver!I237="หย่าร้าง/แยกกันอยู่",3,[1]original_ver!I237="หม้าย",4,[1]original_ver!I237="","")</f>
        <v>3</v>
      </c>
      <c r="I226" s="15">
        <v>3</v>
      </c>
      <c r="J226" s="15">
        <v>15</v>
      </c>
      <c r="K226" s="17" cm="1">
        <f t="array" ref="K226">_xlfn.IFS([1]original_ver!L237="ใช่",1,[1]original_ver!L237="ไม่ใช่",0,[1]original_ver!L237="","")</f>
        <v>0</v>
      </c>
      <c r="L226" s="17" cm="1">
        <f t="array" ref="L226">_xlfn.IFS([1]original_ver!M237="กู้ยืม",1,[1]original_ver!M237="ไม่กู้ยืม",0,[1]original_ver!M237="","")</f>
        <v>1</v>
      </c>
      <c r="M226" s="17">
        <f t="shared" si="12"/>
        <v>0</v>
      </c>
      <c r="N226" s="51">
        <v>0</v>
      </c>
      <c r="O226" s="17" cm="1">
        <f t="array" ref="O226">_xlfn.IFS([1]original_ver!O237="ใช่",1,[1]original_ver!O237="ไม่ใช่",0,[1]original_ver!O237="","")</f>
        <v>1</v>
      </c>
      <c r="P226" s="17">
        <v>1</v>
      </c>
      <c r="Q226" s="17">
        <v>1</v>
      </c>
      <c r="R226" s="17">
        <v>6</v>
      </c>
      <c r="S226" s="17">
        <v>4800</v>
      </c>
      <c r="T226" s="53">
        <v>10</v>
      </c>
      <c r="U226" s="20">
        <f t="shared" si="13"/>
        <v>800</v>
      </c>
      <c r="V226" s="48"/>
      <c r="W226" s="48"/>
      <c r="X226" s="48"/>
      <c r="Y226" s="48"/>
      <c r="Z226" s="48"/>
      <c r="AA226" s="17">
        <v>1</v>
      </c>
      <c r="AB226" s="17">
        <v>1</v>
      </c>
      <c r="AC226" s="17">
        <v>12</v>
      </c>
      <c r="AD226" s="17">
        <v>4800</v>
      </c>
      <c r="AE226" s="18">
        <v>8</v>
      </c>
      <c r="AF226" s="27">
        <f t="shared" si="14"/>
        <v>400</v>
      </c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9">
        <v>4.5</v>
      </c>
      <c r="CE226" s="49">
        <v>4</v>
      </c>
      <c r="CF226" s="49">
        <v>3</v>
      </c>
      <c r="CG226" s="49">
        <v>3</v>
      </c>
      <c r="CH226" s="49">
        <v>5</v>
      </c>
      <c r="CI226" s="17">
        <v>3</v>
      </c>
      <c r="CJ226" cm="1">
        <f t="array" ref="CJ226">_xlfn.IFS([1]original_ver!CH237="จากการเข้าร่วมกิจกรรมอบรม ที่จัดโดยโครงการเกษตรกรปราดเปรื่อง (Smart Farmer)",1,[1]original_ver!CH237="จากการเข้าร่วมกิจกรรมอบรม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ๆ",3,[1]original_ver!CH237="จากการเรียนรู้ผ่านประสบการณ์ของผู้อื่น ได้แก่ เพื่อนบ้าน พี่น้อง เพื่อน และญาติ เป็นต้น",4,[1]original_ver!CH237="ไม่ได้เข้าร่วมกิจกรรมอบรมหรือเรียนรู้ใด ๆ (ข้ามไปข้อ 33)",5)</f>
        <v>2</v>
      </c>
      <c r="CK226" s="15" cm="1">
        <f t="array" ref="CK226">_xlfn.IFS([1]original_ver!CJ237="ความรู้ทางการเกษตรและการใช้เทคโนโลยีสำหรับการผลิตในฟาร์ม",1,[1]original_ver!CJ237="การวางแผนและจัดการฟาร์ม เช่น การเก็บเกี่ยว การเงิน และการวางแผนทางการตลาด",2,[1]original_ver!CJ237="การเป็นผู้ประกอบการทางการเกษตร",3,[1]original_ver!CJ237="การเพิ่มมูลค่าผลผลิต และการแปรรูปผลผลิต (รวมถึงการพัฒนาคุณภาพผลผลิต)",4,[1]original_ver!CJ237="","")</f>
        <v>2</v>
      </c>
      <c r="CL226" s="17">
        <v>10</v>
      </c>
      <c r="CM226" s="17">
        <v>2</v>
      </c>
      <c r="CN226" s="15" cm="1">
        <f t="array" ref="CN226">_xlfn.IFS([1]original_ver!CN237="ความรู้ทางการเกษตรและการใช้เทคโนโลยีสำหรับการผลิตในฟาร์ม",1,[1]original_ver!CN237="การวางแผนและจัดการฟาร์ม เช่น การเก็บเกี่ยว การเงิน และการวางแผนทางการตลาด",2,[1]original_ver!CN237="การเป็นผู้ประกอบการทางการเกษตร",3,[1]original_ver!CN237="การเพิ่มมูลค่าผลผลิต และการแปรรูปผลผลิต (รวมถึงการพัฒนาคุณภาพผลผลิต)",4,[1]original_ver!CN237="","")</f>
        <v>4</v>
      </c>
      <c r="CO226" s="17">
        <v>3</v>
      </c>
      <c r="CP226" s="17">
        <v>2</v>
      </c>
      <c r="CQ226" s="15" cm="1">
        <f t="array" ref="CQ226">_xlfn.IFS([1]original_ver!CR237="ประยุกต์",1,[1]original_ver!CR237="ไม่ประยุกต์",0,[1]original_ver!CR237="","")</f>
        <v>1</v>
      </c>
      <c r="CR226" s="15" cm="1">
        <f t="array" ref="CR226">_xlfn.IFS([1]original_ver!CS237="ประยุกต์",1,[1]original_ver!CS237="ไม่ประยุกต์",0,[1]original_ver!CS237="","")</f>
        <v>1</v>
      </c>
      <c r="CS226" s="48"/>
      <c r="CT226" s="15" cm="1">
        <f t="array" ref="CT226">_xlfn.IFS([1]original_ver!CV237="ประยุกต์",1,[1]original_ver!CV237="ไม่ประยุกต์",0,[1]original_ver!CV237="","")</f>
        <v>1</v>
      </c>
      <c r="CU226" s="48"/>
      <c r="CV226" s="15" cm="1">
        <f t="array" ref="CV226">_xlfn.IFS([1]original_ver!CY237="ประยุกต์",1,[1]original_ver!CY237="ไม่ประยุกต์",0,[1]original_ver!CY237="","")</f>
        <v>1</v>
      </c>
      <c r="CW226" s="48"/>
      <c r="CX226" s="15" cm="1">
        <f t="array" ref="CX226">_xlfn.IFS([1]original_ver!DB237="ประยุกต์",1,[1]original_ver!DB237="ไม่ประยุกต์",0,[1]original_ver!DB237="","")</f>
        <v>1</v>
      </c>
      <c r="CY226" s="48"/>
      <c r="CZ226" s="48"/>
      <c r="DA226" s="48"/>
      <c r="DB226" s="48"/>
      <c r="DC226" s="48"/>
      <c r="DD226" s="48"/>
      <c r="DE226" s="48"/>
      <c r="DF226" s="17">
        <v>1</v>
      </c>
      <c r="DG226" s="17">
        <v>2</v>
      </c>
      <c r="DH226" s="17">
        <v>2</v>
      </c>
      <c r="DI226" s="17">
        <v>2</v>
      </c>
      <c r="DJ226" s="17">
        <v>3</v>
      </c>
      <c r="DK226" s="17">
        <v>2</v>
      </c>
      <c r="DL226" s="48"/>
      <c r="DM226" s="48"/>
      <c r="DN226" s="48"/>
      <c r="DO226" s="48"/>
      <c r="DP226" s="48"/>
      <c r="DQ226" s="48"/>
      <c r="DR226" s="49">
        <v>3</v>
      </c>
      <c r="DS226" s="49">
        <v>3</v>
      </c>
      <c r="DT226" s="17">
        <v>3</v>
      </c>
      <c r="DU226" s="49">
        <v>3</v>
      </c>
      <c r="DV226" s="49">
        <v>3</v>
      </c>
      <c r="DW226" s="49">
        <v>3</v>
      </c>
      <c r="DX226" s="25">
        <v>3</v>
      </c>
      <c r="DY226" s="25">
        <v>3</v>
      </c>
      <c r="DZ226" s="25">
        <v>3</v>
      </c>
      <c r="EA226" s="25">
        <v>3</v>
      </c>
      <c r="EB226" s="25">
        <v>3</v>
      </c>
      <c r="EC226">
        <v>3</v>
      </c>
    </row>
    <row r="227" spans="1:133" hidden="1" x14ac:dyDescent="0.2">
      <c r="A227" s="15">
        <v>821</v>
      </c>
      <c r="B227" s="50" t="s">
        <v>799</v>
      </c>
      <c r="C227" cm="1">
        <f t="array" ref="C227">_xlfn.IFS([1]original_ver!D238="Participant",1,[1]original_ver!D238="Non-Participant",0,[1]original_ver!D238="","")</f>
        <v>1</v>
      </c>
      <c r="D227" s="15">
        <v>5</v>
      </c>
      <c r="E227" s="17" cm="1">
        <f t="array" ref="E227">_xlfn.IFS([1]original_ver!F238="ชาย",1,[1]original_ver!F238="หญิง",0,[1]original_ver!F238="","")</f>
        <v>0</v>
      </c>
      <c r="F227" s="15">
        <v>47</v>
      </c>
      <c r="G227" s="17" cm="1">
        <f t="array" ref="G227">_xlfn.IFS([1]original_ver!H238="ไม่มีการศึกษา",0,[1]original_ver!H238="ประถมศึกษา",1,[1]original_ver!H238="มัธยมศึกษาตอนต้น",2,[1]original_ver!H238="มัธยมศึกษาตอนปลาย",3,[1]original_ver!H238="อนุปริญญา (ปวช., ปวส., ฝึกหัดครู)",4,[1]original_ver!H238="ปริญญาตรี",5,[1]original_ver!H238="สูงกว่าปริญญาตรี",6,[1]original_ver!H238="","")</f>
        <v>3</v>
      </c>
      <c r="H227" s="17" cm="1">
        <f t="array" ref="H227">_xlfn.IFS([1]original_ver!I238="โสด",1,[1]original_ver!I238="สมรส/อยู่ด้วยกัน",2,[1]original_ver!I238="หย่าร้าง/แยกกันอยู่",3,[1]original_ver!I238="หม้าย",4,[1]original_ver!I238="","")</f>
        <v>1</v>
      </c>
      <c r="I227" s="15">
        <v>5</v>
      </c>
      <c r="J227" s="15">
        <v>15</v>
      </c>
      <c r="K227" s="17" cm="1">
        <f t="array" ref="K227">_xlfn.IFS([1]original_ver!L238="ใช่",1,[1]original_ver!L238="ไม่ใช่",0,[1]original_ver!L238="","")</f>
        <v>0</v>
      </c>
      <c r="L227" s="17" cm="1">
        <f t="array" ref="L227">_xlfn.IFS([1]original_ver!M238="กู้ยืม",1,[1]original_ver!M238="ไม่กู้ยืม",0,[1]original_ver!M238="","")</f>
        <v>1</v>
      </c>
      <c r="M227" s="17">
        <f t="shared" si="12"/>
        <v>0</v>
      </c>
      <c r="N227" s="51">
        <v>0</v>
      </c>
      <c r="O227" s="17" cm="1">
        <f t="array" ref="O227">_xlfn.IFS([1]original_ver!O238="ใช่",1,[1]original_ver!O238="ไม่ใช่",0,[1]original_ver!O238="","")</f>
        <v>1</v>
      </c>
      <c r="P227" s="17">
        <v>7</v>
      </c>
      <c r="Q227" s="17">
        <v>1</v>
      </c>
      <c r="R227" s="17">
        <v>30</v>
      </c>
      <c r="S227" s="17">
        <v>50000</v>
      </c>
      <c r="T227" s="17">
        <v>30</v>
      </c>
      <c r="U227" s="22">
        <f t="shared" si="13"/>
        <v>1666.6666666666667</v>
      </c>
      <c r="V227" s="48"/>
      <c r="W227" s="48"/>
      <c r="X227" s="48"/>
      <c r="Y227" s="48"/>
      <c r="Z227" s="48"/>
      <c r="AA227" s="17">
        <v>7</v>
      </c>
      <c r="AB227" s="17">
        <v>1</v>
      </c>
      <c r="AC227" s="17">
        <v>30</v>
      </c>
      <c r="AD227" s="17">
        <v>45000</v>
      </c>
      <c r="AE227" s="17">
        <v>30</v>
      </c>
      <c r="AF227" s="27">
        <f t="shared" si="14"/>
        <v>1500</v>
      </c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9">
        <v>4.75</v>
      </c>
      <c r="CE227" s="49">
        <v>4</v>
      </c>
      <c r="CF227" s="49">
        <v>4</v>
      </c>
      <c r="CG227" s="49">
        <v>4</v>
      </c>
      <c r="CH227" s="49">
        <v>5</v>
      </c>
      <c r="CI227" s="17">
        <v>5</v>
      </c>
      <c r="CJ227" cm="1">
        <f t="array" ref="CJ227">_xlfn.IFS([1]original_ver!CH238="จากการเข้าร่วมกิจกรรมอบรม ที่จัดโดยโครงการเกษตรกรปราดเปรื่อง (Smart Farmer)",1,[1]original_ver!CH238="จากการเข้าร่วมกิจกรรมอบรม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ๆ",3,[1]original_ver!CH238="จากการเรียนรู้ผ่านประสบการณ์ของผู้อื่น ได้แก่ เพื่อนบ้าน พี่น้อง เพื่อน และญาติ เป็นต้น",4,[1]original_ver!CH238="ไม่ได้เข้าร่วมกิจกรรมอบรมหรือเรียนรู้ใด ๆ (ข้ามไปข้อ 33)",5)</f>
        <v>5</v>
      </c>
      <c r="CK227" s="15" t="str" cm="1">
        <f t="array" ref="CK227">_xlfn.IFS([1]original_ver!CJ238="ความรู้ทางการเกษตรและการใช้เทคโนโลยีสำหรับการผลิตในฟาร์ม",1,[1]original_ver!CJ238="การวางแผนและจัดการฟาร์ม เช่น การเก็บเกี่ยว การเงิน และการวางแผนทางการตลาด",2,[1]original_ver!CJ238="การเป็นผู้ประกอบการทางการเกษตร",3,[1]original_ver!CJ238="การเพิ่มมูลค่าผลผลิต และการแปรรูปผลผลิต (รวมถึงการพัฒนาคุณภาพผลผลิต)",4,[1]original_ver!CJ238="","")</f>
        <v/>
      </c>
      <c r="CL227" s="48"/>
      <c r="CM227" s="48"/>
      <c r="CN227" s="15" t="str" cm="1">
        <f t="array" ref="CN227">_xlfn.IFS([1]original_ver!CN238="ความรู้ทางการเกษตรและการใช้เทคโนโลยีสำหรับการผลิตในฟาร์ม",1,[1]original_ver!CN238="การวางแผนและจัดการฟาร์ม เช่น การเก็บเกี่ยว การเงิน และการวางแผนทางการตลาด",2,[1]original_ver!CN238="การเป็นผู้ประกอบการทางการเกษตร",3,[1]original_ver!CN238="การเพิ่มมูลค่าผลผลิต และการแปรรูปผลผลิต (รวมถึงการพัฒนาคุณภาพผลผลิต)",4,[1]original_ver!CN238="","")</f>
        <v/>
      </c>
      <c r="CO227" s="48"/>
      <c r="CP227" s="48"/>
      <c r="CQ227" s="15" t="str" cm="1">
        <f t="array" ref="CQ227">_xlfn.IFS([1]original_ver!CR238="ประยุกต์",1,[1]original_ver!CR238="ไม่ประยุกต์",0,[1]original_ver!CR238="","")</f>
        <v/>
      </c>
      <c r="CR227" s="15" t="str" cm="1">
        <f t="array" ref="CR227">_xlfn.IFS([1]original_ver!CS238="ประยุกต์",1,[1]original_ver!CS238="ไม่ประยุกต์",0,[1]original_ver!CS238="","")</f>
        <v/>
      </c>
      <c r="CS227" s="48"/>
      <c r="CT227" s="15" t="str" cm="1">
        <f t="array" ref="CT227">_xlfn.IFS([1]original_ver!CV238="ประยุกต์",1,[1]original_ver!CV238="ไม่ประยุกต์",0,[1]original_ver!CV238="","")</f>
        <v/>
      </c>
      <c r="CU227" s="48"/>
      <c r="CV227" s="15" t="str" cm="1">
        <f t="array" ref="CV227">_xlfn.IFS([1]original_ver!CY238="ประยุกต์",1,[1]original_ver!CY238="ไม่ประยุกต์",0,[1]original_ver!CY238="","")</f>
        <v/>
      </c>
      <c r="CW227" s="48"/>
      <c r="CX227" s="15" t="str" cm="1">
        <f t="array" ref="CX227">_xlfn.IFS([1]original_ver!DB238="ประยุกต์",1,[1]original_ver!DB238="ไม่ประยุกต์",0,[1]original_ver!DB238="","")</f>
        <v/>
      </c>
      <c r="CY227" s="48"/>
      <c r="CZ227" s="48"/>
      <c r="DA227" s="48"/>
      <c r="DB227" s="48"/>
      <c r="DC227" s="48"/>
      <c r="DD227" s="48"/>
      <c r="DE227" s="48"/>
      <c r="DF227" s="17">
        <v>1</v>
      </c>
      <c r="DG227" s="17">
        <v>2</v>
      </c>
      <c r="DH227" s="17">
        <v>2</v>
      </c>
      <c r="DI227" s="17">
        <v>2</v>
      </c>
      <c r="DJ227" s="17">
        <v>3</v>
      </c>
      <c r="DK227" s="17">
        <v>2</v>
      </c>
      <c r="DL227" s="48"/>
      <c r="DM227" s="48"/>
      <c r="DN227" s="48"/>
      <c r="DO227" s="48"/>
      <c r="DP227" s="48"/>
      <c r="DQ227" s="48"/>
      <c r="DR227" s="49">
        <v>3</v>
      </c>
      <c r="DS227" s="49">
        <v>3</v>
      </c>
      <c r="DT227" s="17">
        <v>3</v>
      </c>
      <c r="DU227" s="49">
        <v>3</v>
      </c>
      <c r="DV227" s="49">
        <v>3</v>
      </c>
      <c r="DW227" s="49">
        <v>3</v>
      </c>
      <c r="DX227" s="25">
        <v>3</v>
      </c>
      <c r="DY227" s="25">
        <v>3</v>
      </c>
      <c r="DZ227" s="25">
        <v>3</v>
      </c>
      <c r="EA227" s="25">
        <v>3</v>
      </c>
      <c r="EB227" s="25">
        <v>3</v>
      </c>
      <c r="EC227">
        <v>3</v>
      </c>
    </row>
    <row r="228" spans="1:133" hidden="1" x14ac:dyDescent="0.2">
      <c r="A228" s="15">
        <v>822</v>
      </c>
      <c r="B228" s="47" t="s">
        <v>800</v>
      </c>
      <c r="C228" cm="1">
        <f t="array" ref="C228">_xlfn.IFS([1]original_ver!D239="Participant",1,[1]original_ver!D239="Non-Participant",0,[1]original_ver!D239="","")</f>
        <v>1</v>
      </c>
      <c r="D228" s="15">
        <v>5</v>
      </c>
      <c r="E228" s="17" cm="1">
        <f t="array" ref="E228">_xlfn.IFS([1]original_ver!F239="ชาย",1,[1]original_ver!F239="หญิง",0,[1]original_ver!F239="","")</f>
        <v>0</v>
      </c>
      <c r="F228" s="15">
        <v>39</v>
      </c>
      <c r="G228" s="17" cm="1">
        <f t="array" ref="G228">_xlfn.IFS([1]original_ver!H239="ไม่มีการศึกษา",0,[1]original_ver!H239="ประถมศึกษา",1,[1]original_ver!H239="มัธยมศึกษาตอนต้น",2,[1]original_ver!H239="มัธยมศึกษาตอนปลาย",3,[1]original_ver!H239="อนุปริญญา (ปวช., ปวส., ฝึกหัดครู)",4,[1]original_ver!H239="ปริญญาตรี",5,[1]original_ver!H239="สูงกว่าปริญญาตรี",6,[1]original_ver!H239="","")</f>
        <v>5</v>
      </c>
      <c r="H228" s="17" cm="1">
        <f t="array" ref="H228">_xlfn.IFS([1]original_ver!I239="โสด",1,[1]original_ver!I239="สมรส/อยู่ด้วยกัน",2,[1]original_ver!I239="หย่าร้าง/แยกกันอยู่",3,[1]original_ver!I239="หม้าย",4,[1]original_ver!I239="","")</f>
        <v>2</v>
      </c>
      <c r="I228" s="15">
        <v>7</v>
      </c>
      <c r="J228" s="15">
        <v>10</v>
      </c>
      <c r="K228" s="17" cm="1">
        <f t="array" ref="K228">_xlfn.IFS([1]original_ver!L239="ใช่",1,[1]original_ver!L239="ไม่ใช่",0,[1]original_ver!L239="","")</f>
        <v>0</v>
      </c>
      <c r="L228" s="17" cm="1">
        <f t="array" ref="L228">_xlfn.IFS([1]original_ver!M239="กู้ยืม",1,[1]original_ver!M239="ไม่กู้ยืม",0,[1]original_ver!M239="","")</f>
        <v>1</v>
      </c>
      <c r="M228" s="17">
        <f t="shared" si="12"/>
        <v>1</v>
      </c>
      <c r="N228" s="23">
        <v>100000</v>
      </c>
      <c r="O228" s="17" cm="1">
        <f t="array" ref="O228">_xlfn.IFS([1]original_ver!O239="ใช่",1,[1]original_ver!O239="ไม่ใช่",0,[1]original_ver!O239="","")</f>
        <v>1</v>
      </c>
      <c r="P228" s="17">
        <v>3</v>
      </c>
      <c r="Q228" s="17">
        <v>1</v>
      </c>
      <c r="R228" s="17">
        <v>22</v>
      </c>
      <c r="S228" s="17">
        <v>264000</v>
      </c>
      <c r="T228" s="17">
        <v>1.4</v>
      </c>
      <c r="U228" s="22">
        <f t="shared" si="13"/>
        <v>12000</v>
      </c>
      <c r="V228" s="48"/>
      <c r="W228" s="48"/>
      <c r="X228" s="48"/>
      <c r="Y228" s="48"/>
      <c r="Z228" s="48"/>
      <c r="AA228" s="17">
        <v>3</v>
      </c>
      <c r="AB228" s="17">
        <v>1</v>
      </c>
      <c r="AC228" s="17">
        <v>22</v>
      </c>
      <c r="AD228" s="17">
        <v>264000</v>
      </c>
      <c r="AE228" s="17">
        <v>1.2</v>
      </c>
      <c r="AF228" s="27">
        <f t="shared" si="14"/>
        <v>12000</v>
      </c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9">
        <v>3.5</v>
      </c>
      <c r="CE228" s="49">
        <v>3</v>
      </c>
      <c r="CF228" s="49">
        <v>3</v>
      </c>
      <c r="CG228" s="49">
        <v>3</v>
      </c>
      <c r="CH228" s="49">
        <v>4</v>
      </c>
      <c r="CI228" s="17">
        <v>3</v>
      </c>
      <c r="CJ228" cm="1">
        <f t="array" ref="CJ228">_xlfn.IFS([1]original_ver!CH239="จากการเข้าร่วมกิจกรรมอบรม ที่จัดโดยโครงการเกษตรกรปราดเปรื่อง (Smart Farmer)",1,[1]original_ver!CH239="จากการเข้าร่วมกิจกรรมอบรม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ๆ",3,[1]original_ver!CH239="จากการเรียนรู้ผ่านประสบการณ์ของผู้อื่น ได้แก่ เพื่อนบ้าน พี่น้อง เพื่อน และญาติ เป็นต้น",4,[1]original_ver!CH239="ไม่ได้เข้าร่วมกิจกรรมอบรมหรือเรียนรู้ใด ๆ (ข้ามไปข้อ 33)",5)</f>
        <v>1</v>
      </c>
      <c r="CK228" s="15" cm="1">
        <f t="array" ref="CK228">_xlfn.IFS([1]original_ver!CJ239="ความรู้ทางการเกษตรและการใช้เทคโนโลยีสำหรับการผลิตในฟาร์ม",1,[1]original_ver!CJ239="การวางแผนและจัดการฟาร์ม เช่น การเก็บเกี่ยว การเงิน และการวางแผนทางการตลาด",2,[1]original_ver!CJ239="การเป็นผู้ประกอบการทางการเกษตร",3,[1]original_ver!CJ239="การเพิ่มมูลค่าผลผลิต และการแปรรูปผลผลิต (รวมถึงการพัฒนาคุณภาพผลผลิต)",4,[1]original_ver!CJ239="","")</f>
        <v>1</v>
      </c>
      <c r="CL228" s="17">
        <v>5</v>
      </c>
      <c r="CM228" s="17">
        <v>2</v>
      </c>
      <c r="CN228" s="15" cm="1">
        <f t="array" ref="CN228">_xlfn.IFS([1]original_ver!CN239="ความรู้ทางการเกษตรและการใช้เทคโนโลยีสำหรับการผลิตในฟาร์ม",1,[1]original_ver!CN239="การวางแผนและจัดการฟาร์ม เช่น การเก็บเกี่ยว การเงิน และการวางแผนทางการตลาด",2,[1]original_ver!CN239="การเป็นผู้ประกอบการทางการเกษตร",3,[1]original_ver!CN239="การเพิ่มมูลค่าผลผลิต และการแปรรูปผลผลิต (รวมถึงการพัฒนาคุณภาพผลผลิต)",4,[1]original_ver!CN239="","")</f>
        <v>4</v>
      </c>
      <c r="CO228" s="17">
        <v>1</v>
      </c>
      <c r="CP228" s="17">
        <v>2</v>
      </c>
      <c r="CQ228" s="15" cm="1">
        <f t="array" ref="CQ228">_xlfn.IFS([1]original_ver!CR239="ประยุกต์",1,[1]original_ver!CR239="ไม่ประยุกต์",0,[1]original_ver!CR239="","")</f>
        <v>1</v>
      </c>
      <c r="CR228" s="15" cm="1">
        <f t="array" ref="CR228">_xlfn.IFS([1]original_ver!CS239="ประยุกต์",1,[1]original_ver!CS239="ไม่ประยุกต์",0,[1]original_ver!CS239="","")</f>
        <v>1</v>
      </c>
      <c r="CS228" s="48"/>
      <c r="CT228" s="15" cm="1">
        <f t="array" ref="CT228">_xlfn.IFS([1]original_ver!CV239="ประยุกต์",1,[1]original_ver!CV239="ไม่ประยุกต์",0,[1]original_ver!CV239="","")</f>
        <v>1</v>
      </c>
      <c r="CU228" s="48"/>
      <c r="CV228" s="15" cm="1">
        <f t="array" ref="CV228">_xlfn.IFS([1]original_ver!CY239="ประยุกต์",1,[1]original_ver!CY239="ไม่ประยุกต์",0,[1]original_ver!CY239="","")</f>
        <v>1</v>
      </c>
      <c r="CW228" s="48"/>
      <c r="CX228" s="15" cm="1">
        <f t="array" ref="CX228">_xlfn.IFS([1]original_ver!DB239="ประยุกต์",1,[1]original_ver!DB239="ไม่ประยุกต์",0,[1]original_ver!DB239="","")</f>
        <v>1</v>
      </c>
      <c r="CY228" s="48"/>
      <c r="CZ228" s="48"/>
      <c r="DA228" s="48"/>
      <c r="DB228" s="48"/>
      <c r="DC228" s="48"/>
      <c r="DD228" s="48"/>
      <c r="DE228" s="48"/>
      <c r="DF228" s="17">
        <v>1</v>
      </c>
      <c r="DG228" s="17">
        <v>2</v>
      </c>
      <c r="DH228" s="17">
        <v>2</v>
      </c>
      <c r="DI228" s="17">
        <v>2</v>
      </c>
      <c r="DJ228" s="17">
        <v>3</v>
      </c>
      <c r="DK228" s="17">
        <v>2</v>
      </c>
      <c r="DL228" s="48"/>
      <c r="DM228" s="48"/>
      <c r="DN228" s="48"/>
      <c r="DO228" s="48"/>
      <c r="DP228" s="48"/>
      <c r="DQ228" s="48"/>
      <c r="DR228" s="49">
        <v>4</v>
      </c>
      <c r="DS228" s="49">
        <v>4</v>
      </c>
      <c r="DT228" s="17">
        <v>4</v>
      </c>
      <c r="DU228" s="49">
        <v>4</v>
      </c>
      <c r="DV228" s="49">
        <v>4</v>
      </c>
      <c r="DW228" s="49">
        <v>4</v>
      </c>
      <c r="DX228" s="25">
        <v>4</v>
      </c>
      <c r="DY228" s="25">
        <v>4</v>
      </c>
      <c r="DZ228" s="25">
        <v>4</v>
      </c>
      <c r="EA228" s="25">
        <v>4</v>
      </c>
      <c r="EB228" s="25">
        <v>4</v>
      </c>
      <c r="EC228">
        <v>4</v>
      </c>
    </row>
    <row r="229" spans="1:133" hidden="1" x14ac:dyDescent="0.2">
      <c r="A229" s="15">
        <v>823</v>
      </c>
      <c r="B229" s="47" t="s">
        <v>801</v>
      </c>
      <c r="C229" cm="1">
        <f t="array" ref="C229">_xlfn.IFS([1]original_ver!D240="Participant",1,[1]original_ver!D240="Non-Participant",0,[1]original_ver!D240="","")</f>
        <v>0</v>
      </c>
      <c r="D229" s="15">
        <v>5</v>
      </c>
      <c r="E229" s="17" cm="1">
        <f t="array" ref="E229">_xlfn.IFS([1]original_ver!F240="ชาย",1,[1]original_ver!F240="หญิง",0,[1]original_ver!F240="","")</f>
        <v>1</v>
      </c>
      <c r="F229" s="15">
        <v>48</v>
      </c>
      <c r="G229" s="17" cm="1">
        <f t="array" ref="G229">_xlfn.IFS([1]original_ver!H240="ไม่มีการศึกษา",0,[1]original_ver!H240="ประถมศึกษา",1,[1]original_ver!H240="มัธยมศึกษาตอนต้น",2,[1]original_ver!H240="มัธยมศึกษาตอนปลาย",3,[1]original_ver!H240="อนุปริญญา (ปวช., ปวส., ฝึกหัดครู)",4,[1]original_ver!H240="ปริญญาตรี",5,[1]original_ver!H240="สูงกว่าปริญญาตรี",6,[1]original_ver!H240="","")</f>
        <v>3</v>
      </c>
      <c r="H229" s="17" cm="1">
        <f t="array" ref="H229">_xlfn.IFS([1]original_ver!I240="โสด",1,[1]original_ver!I240="สมรส/อยู่ด้วยกัน",2,[1]original_ver!I240="หย่าร้าง/แยกกันอยู่",3,[1]original_ver!I240="หม้าย",4,[1]original_ver!I240="","")</f>
        <v>2</v>
      </c>
      <c r="I229" s="15">
        <v>4</v>
      </c>
      <c r="J229" s="15">
        <v>30</v>
      </c>
      <c r="K229" s="17" cm="1">
        <f t="array" ref="K229">_xlfn.IFS([1]original_ver!L240="ใช่",1,[1]original_ver!L240="ไม่ใช่",0,[1]original_ver!L240="","")</f>
        <v>0</v>
      </c>
      <c r="L229" s="17" cm="1">
        <f t="array" ref="L229">_xlfn.IFS([1]original_ver!M240="กู้ยืม",1,[1]original_ver!M240="ไม่กู้ยืม",0,[1]original_ver!M240="","")</f>
        <v>0</v>
      </c>
      <c r="M229" s="17">
        <f t="shared" si="12"/>
        <v>0</v>
      </c>
      <c r="N229" s="51">
        <v>0</v>
      </c>
      <c r="O229" s="17" cm="1">
        <f t="array" ref="O229">_xlfn.IFS([1]original_ver!O240="ใช่",1,[1]original_ver!O240="ไม่ใช่",0,[1]original_ver!O240="","")</f>
        <v>0</v>
      </c>
      <c r="P229" s="17">
        <v>1</v>
      </c>
      <c r="Q229" s="17">
        <v>1</v>
      </c>
      <c r="R229" s="17">
        <v>9</v>
      </c>
      <c r="S229" s="17">
        <v>3600</v>
      </c>
      <c r="T229" s="53">
        <v>10.5</v>
      </c>
      <c r="U229" s="20">
        <f t="shared" si="13"/>
        <v>400</v>
      </c>
      <c r="V229" s="48"/>
      <c r="W229" s="48"/>
      <c r="X229" s="48"/>
      <c r="Y229" s="48"/>
      <c r="Z229" s="48"/>
      <c r="AA229" s="17">
        <v>1</v>
      </c>
      <c r="AB229" s="17">
        <v>1</v>
      </c>
      <c r="AC229" s="17">
        <v>9</v>
      </c>
      <c r="AD229" s="17">
        <v>3600</v>
      </c>
      <c r="AE229" s="18">
        <v>10.5</v>
      </c>
      <c r="AF229" s="27">
        <f t="shared" si="14"/>
        <v>400</v>
      </c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9">
        <v>4.5</v>
      </c>
      <c r="CE229" s="49">
        <v>4</v>
      </c>
      <c r="CF229" s="49">
        <v>4</v>
      </c>
      <c r="CG229" s="49">
        <v>3</v>
      </c>
      <c r="CH229" s="49">
        <v>4</v>
      </c>
      <c r="CI229" s="17">
        <v>4</v>
      </c>
      <c r="CJ229" cm="1">
        <f t="array" ref="CJ229">_xlfn.IFS([1]original_ver!CH240="จากการเข้าร่วมกิจกรรมอบรม ที่จัดโดยโครงการเกษตรกรปราดเปรื่อง (Smart Farmer)",1,[1]original_ver!CH240="จากการเข้าร่วมกิจกรรมอบรม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ๆ",3,[1]original_ver!CH240="จากการเรียนรู้ผ่านประสบการณ์ของผู้อื่น ได้แก่ เพื่อนบ้าน พี่น้อง เพื่อน และญาติ เป็นต้น",4,[1]original_ver!CH240="ไม่ได้เข้าร่วมกิจกรรมอบรมหรือเรียนรู้ใด ๆ (ข้ามไปข้อ 33)",5)</f>
        <v>5</v>
      </c>
      <c r="CK229" s="15" t="str" cm="1">
        <f t="array" ref="CK229">_xlfn.IFS([1]original_ver!CJ240="ความรู้ทางการเกษตรและการใช้เทคโนโลยีสำหรับการผลิตในฟาร์ม",1,[1]original_ver!CJ240="การวางแผนและจัดการฟาร์ม เช่น การเก็บเกี่ยว การเงิน และการวางแผนทางการตลาด",2,[1]original_ver!CJ240="การเป็นผู้ประกอบการทางการเกษตร",3,[1]original_ver!CJ240="การเพิ่มมูลค่าผลผลิต และการแปรรูปผลผลิต (รวมถึงการพัฒนาคุณภาพผลผลิต)",4,[1]original_ver!CJ240="","")</f>
        <v/>
      </c>
      <c r="CL229" s="48"/>
      <c r="CM229" s="48"/>
      <c r="CN229" s="15" t="str" cm="1">
        <f t="array" ref="CN229">_xlfn.IFS([1]original_ver!CN240="ความรู้ทางการเกษตรและการใช้เทคโนโลยีสำหรับการผลิตในฟาร์ม",1,[1]original_ver!CN240="การวางแผนและจัดการฟาร์ม เช่น การเก็บเกี่ยว การเงิน และการวางแผนทางการตลาด",2,[1]original_ver!CN240="การเป็นผู้ประกอบการทางการเกษตร",3,[1]original_ver!CN240="การเพิ่มมูลค่าผลผลิต และการแปรรูปผลผลิต (รวมถึงการพัฒนาคุณภาพผลผลิต)",4,[1]original_ver!CN240="","")</f>
        <v/>
      </c>
      <c r="CO229" s="48"/>
      <c r="CP229" s="48"/>
      <c r="CQ229" s="15" t="str" cm="1">
        <f t="array" ref="CQ229">_xlfn.IFS([1]original_ver!CR240="ประยุกต์",1,[1]original_ver!CR240="ไม่ประยุกต์",0,[1]original_ver!CR240="","")</f>
        <v/>
      </c>
      <c r="CR229" s="15" t="str" cm="1">
        <f t="array" ref="CR229">_xlfn.IFS([1]original_ver!CS240="ประยุกต์",1,[1]original_ver!CS240="ไม่ประยุกต์",0,[1]original_ver!CS240="","")</f>
        <v/>
      </c>
      <c r="CS229" s="48"/>
      <c r="CT229" s="15" t="str" cm="1">
        <f t="array" ref="CT229">_xlfn.IFS([1]original_ver!CV240="ประยุกต์",1,[1]original_ver!CV240="ไม่ประยุกต์",0,[1]original_ver!CV240="","")</f>
        <v/>
      </c>
      <c r="CU229" s="48"/>
      <c r="CV229" s="15" t="str" cm="1">
        <f t="array" ref="CV229">_xlfn.IFS([1]original_ver!CY240="ประยุกต์",1,[1]original_ver!CY240="ไม่ประยุกต์",0,[1]original_ver!CY240="","")</f>
        <v/>
      </c>
      <c r="CW229" s="48"/>
      <c r="CX229" s="15" t="str" cm="1">
        <f t="array" ref="CX229">_xlfn.IFS([1]original_ver!DB240="ประยุกต์",1,[1]original_ver!DB240="ไม่ประยุกต์",0,[1]original_ver!DB240="","")</f>
        <v/>
      </c>
      <c r="CY229" s="48"/>
      <c r="CZ229" s="48"/>
      <c r="DA229" s="48"/>
      <c r="DB229" s="48"/>
      <c r="DC229" s="48"/>
      <c r="DD229" s="48"/>
      <c r="DE229" s="48"/>
      <c r="DF229" s="17">
        <v>2</v>
      </c>
      <c r="DG229" s="17">
        <v>2</v>
      </c>
      <c r="DH229" s="17">
        <v>1</v>
      </c>
      <c r="DI229" s="17">
        <v>2</v>
      </c>
      <c r="DJ229" s="17">
        <v>3</v>
      </c>
      <c r="DK229" s="17">
        <v>2</v>
      </c>
      <c r="DL229" s="48"/>
      <c r="DM229" s="48"/>
      <c r="DN229" s="48"/>
      <c r="DO229" s="48"/>
      <c r="DP229" s="48"/>
      <c r="DQ229" s="48"/>
      <c r="DR229" s="49">
        <v>3</v>
      </c>
      <c r="DS229" s="49">
        <v>3</v>
      </c>
      <c r="DT229" s="17">
        <v>3</v>
      </c>
      <c r="DU229" s="49">
        <v>3</v>
      </c>
      <c r="DV229" s="49">
        <v>3</v>
      </c>
      <c r="DW229" s="49">
        <v>3</v>
      </c>
      <c r="DX229" s="25">
        <v>3</v>
      </c>
      <c r="DY229" s="25">
        <v>3</v>
      </c>
      <c r="DZ229" s="25">
        <v>3</v>
      </c>
      <c r="EA229" s="25">
        <v>3</v>
      </c>
      <c r="EB229" s="25">
        <v>3</v>
      </c>
      <c r="EC229">
        <v>3</v>
      </c>
    </row>
    <row r="230" spans="1:133" hidden="1" x14ac:dyDescent="0.2">
      <c r="A230" s="15">
        <v>824</v>
      </c>
      <c r="B230" s="47" t="s">
        <v>802</v>
      </c>
      <c r="C230" cm="1">
        <f t="array" ref="C230">_xlfn.IFS([1]original_ver!D241="Participant",1,[1]original_ver!D241="Non-Participant",0,[1]original_ver!D241="","")</f>
        <v>0</v>
      </c>
      <c r="D230" s="15">
        <v>5</v>
      </c>
      <c r="E230" s="17" cm="1">
        <f t="array" ref="E230">_xlfn.IFS([1]original_ver!F241="ชาย",1,[1]original_ver!F241="หญิง",0,[1]original_ver!F241="","")</f>
        <v>1</v>
      </c>
      <c r="F230" s="15">
        <v>60</v>
      </c>
      <c r="G230" s="17" cm="1">
        <f t="array" ref="G230">_xlfn.IFS([1]original_ver!H241="ไม่มีการศึกษา",0,[1]original_ver!H241="ประถมศึกษา",1,[1]original_ver!H241="มัธยมศึกษาตอนต้น",2,[1]original_ver!H241="มัธยมศึกษาตอนปลาย",3,[1]original_ver!H241="อนุปริญญา (ปวช., ปวส., ฝึกหัดครู)",4,[1]original_ver!H241="ปริญญาตรี",5,[1]original_ver!H241="สูงกว่าปริญญาตรี",6,[1]original_ver!H241="","")</f>
        <v>3</v>
      </c>
      <c r="H230" s="17" cm="1">
        <f t="array" ref="H230">_xlfn.IFS([1]original_ver!I241="โสด",1,[1]original_ver!I241="สมรส/อยู่ด้วยกัน",2,[1]original_ver!I241="หย่าร้าง/แยกกันอยู่",3,[1]original_ver!I241="หม้าย",4,[1]original_ver!I241="","")</f>
        <v>2</v>
      </c>
      <c r="I230" s="15">
        <v>5</v>
      </c>
      <c r="J230" s="15">
        <v>35</v>
      </c>
      <c r="K230" s="17" cm="1">
        <f t="array" ref="K230">_xlfn.IFS([1]original_ver!L241="ใช่",1,[1]original_ver!L241="ไม่ใช่",0,[1]original_ver!L241="","")</f>
        <v>0</v>
      </c>
      <c r="L230" s="17" cm="1">
        <f t="array" ref="L230">_xlfn.IFS([1]original_ver!M241="กู้ยืม",1,[1]original_ver!M241="ไม่กู้ยืม",0,[1]original_ver!M241="","")</f>
        <v>0</v>
      </c>
      <c r="M230" s="17">
        <f t="shared" si="12"/>
        <v>0</v>
      </c>
      <c r="N230" s="51">
        <v>0</v>
      </c>
      <c r="O230" s="17" cm="1">
        <f t="array" ref="O230">_xlfn.IFS([1]original_ver!O241="ใช่",1,[1]original_ver!O241="ไม่ใช่",0,[1]original_ver!O241="","")</f>
        <v>0</v>
      </c>
      <c r="P230" s="17">
        <v>3</v>
      </c>
      <c r="Q230" s="17">
        <v>1</v>
      </c>
      <c r="R230" s="17">
        <v>200</v>
      </c>
      <c r="S230" s="17">
        <v>2400000</v>
      </c>
      <c r="T230" s="17">
        <v>1.5</v>
      </c>
      <c r="U230" s="22">
        <f t="shared" si="13"/>
        <v>12000</v>
      </c>
      <c r="V230" s="48"/>
      <c r="W230" s="48"/>
      <c r="X230" s="48"/>
      <c r="Y230" s="48"/>
      <c r="Z230" s="48"/>
      <c r="AA230" s="17">
        <v>3</v>
      </c>
      <c r="AB230" s="17">
        <v>1</v>
      </c>
      <c r="AC230" s="17">
        <v>200</v>
      </c>
      <c r="AD230" s="17">
        <v>3000000</v>
      </c>
      <c r="AE230" s="17">
        <v>1.2</v>
      </c>
      <c r="AF230" s="27">
        <f t="shared" si="14"/>
        <v>15000</v>
      </c>
      <c r="AG230" s="48"/>
      <c r="AH230" s="48"/>
      <c r="AI230" s="48"/>
      <c r="AJ230" s="48"/>
      <c r="AK230" s="48"/>
      <c r="AL230" s="17">
        <v>4</v>
      </c>
      <c r="AM230" s="17">
        <v>1</v>
      </c>
      <c r="AN230" s="17">
        <v>45</v>
      </c>
      <c r="AO230" s="17">
        <v>180000</v>
      </c>
      <c r="AP230" s="17">
        <v>3</v>
      </c>
      <c r="AQ230" s="17"/>
      <c r="AR230" s="48"/>
      <c r="AS230" s="48"/>
      <c r="AT230" s="48"/>
      <c r="AU230" s="48"/>
      <c r="AV230" s="48"/>
      <c r="AW230" s="17">
        <v>4</v>
      </c>
      <c r="AX230" s="17">
        <v>1</v>
      </c>
      <c r="AY230" s="17">
        <v>45</v>
      </c>
      <c r="AZ230" s="17">
        <v>180000</v>
      </c>
      <c r="BA230" s="17">
        <v>3</v>
      </c>
      <c r="BB230" s="17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17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17"/>
      <c r="BY230" s="48"/>
      <c r="BZ230" s="48"/>
      <c r="CA230" s="48"/>
      <c r="CB230" s="48"/>
      <c r="CC230" s="48"/>
      <c r="CD230" s="49">
        <v>3.75</v>
      </c>
      <c r="CE230" s="49">
        <v>3</v>
      </c>
      <c r="CF230" s="49">
        <v>3</v>
      </c>
      <c r="CG230" s="49">
        <v>3</v>
      </c>
      <c r="CH230" s="49">
        <v>3</v>
      </c>
      <c r="CI230" s="17">
        <v>3</v>
      </c>
      <c r="CJ230" cm="1">
        <f t="array" ref="CJ230">_xlfn.IFS([1]original_ver!CH241="จากการเข้าร่วมกิจกรรมอบรม ที่จัดโดยโครงการเกษตรกรปราดเปรื่อง (Smart Farmer)",1,[1]original_ver!CH241="จากการเข้าร่วมกิจกรรมอบรม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ๆ",3,[1]original_ver!CH241="จากการเรียนรู้ผ่านประสบการณ์ของผู้อื่น ได้แก่ เพื่อนบ้าน พี่น้อง เพื่อน และญาติ เป็นต้น",4,[1]original_ver!CH241="ไม่ได้เข้าร่วมกิจกรรมอบรมหรือเรียนรู้ใด ๆ (ข้ามไปข้อ 33)",5)</f>
        <v>5</v>
      </c>
      <c r="CK230" s="15" t="str" cm="1">
        <f t="array" ref="CK230">_xlfn.IFS([1]original_ver!CJ241="ความรู้ทางการเกษตรและการใช้เทคโนโลยีสำหรับการผลิตในฟาร์ม",1,[1]original_ver!CJ241="การวางแผนและจัดการฟาร์ม เช่น การเก็บเกี่ยว การเงิน และการวางแผนทางการตลาด",2,[1]original_ver!CJ241="การเป็นผู้ประกอบการทางการเกษตร",3,[1]original_ver!CJ241="การเพิ่มมูลค่าผลผลิต และการแปรรูปผลผลิต (รวมถึงการพัฒนาคุณภาพผลผลิต)",4,[1]original_ver!CJ241="","")</f>
        <v/>
      </c>
      <c r="CL230" s="48"/>
      <c r="CM230" s="48"/>
      <c r="CN230" s="15" t="str" cm="1">
        <f t="array" ref="CN230">_xlfn.IFS([1]original_ver!CN241="ความรู้ทางการเกษตรและการใช้เทคโนโลยีสำหรับการผลิตในฟาร์ม",1,[1]original_ver!CN241="การวางแผนและจัดการฟาร์ม เช่น การเก็บเกี่ยว การเงิน และการวางแผนทางการตลาด",2,[1]original_ver!CN241="การเป็นผู้ประกอบการทางการเกษตร",3,[1]original_ver!CN241="การเพิ่มมูลค่าผลผลิต และการแปรรูปผลผลิต (รวมถึงการพัฒนาคุณภาพผลผลิต)",4,[1]original_ver!CN241="","")</f>
        <v/>
      </c>
      <c r="CO230" s="48"/>
      <c r="CP230" s="48"/>
      <c r="CQ230" s="15" t="str" cm="1">
        <f t="array" ref="CQ230">_xlfn.IFS([1]original_ver!CR241="ประยุกต์",1,[1]original_ver!CR241="ไม่ประยุกต์",0,[1]original_ver!CR241="","")</f>
        <v/>
      </c>
      <c r="CR230" s="15" t="str" cm="1">
        <f t="array" ref="CR230">_xlfn.IFS([1]original_ver!CS241="ประยุกต์",1,[1]original_ver!CS241="ไม่ประยุกต์",0,[1]original_ver!CS241="","")</f>
        <v/>
      </c>
      <c r="CS230" s="48"/>
      <c r="CT230" s="15" t="str" cm="1">
        <f t="array" ref="CT230">_xlfn.IFS([1]original_ver!CV241="ประยุกต์",1,[1]original_ver!CV241="ไม่ประยุกต์",0,[1]original_ver!CV241="","")</f>
        <v/>
      </c>
      <c r="CU230" s="48"/>
      <c r="CV230" s="15" t="str" cm="1">
        <f t="array" ref="CV230">_xlfn.IFS([1]original_ver!CY241="ประยุกต์",1,[1]original_ver!CY241="ไม่ประยุกต์",0,[1]original_ver!CY241="","")</f>
        <v/>
      </c>
      <c r="CW230" s="48"/>
      <c r="CX230" s="15" t="str" cm="1">
        <f t="array" ref="CX230">_xlfn.IFS([1]original_ver!DB241="ประยุกต์",1,[1]original_ver!DB241="ไม่ประยุกต์",0,[1]original_ver!DB241="","")</f>
        <v/>
      </c>
      <c r="CY230" s="48"/>
      <c r="CZ230" s="48">
        <v>0</v>
      </c>
      <c r="DA230" s="48">
        <v>0</v>
      </c>
      <c r="DB230" s="48">
        <v>0</v>
      </c>
      <c r="DC230" s="48">
        <v>0</v>
      </c>
      <c r="DD230" s="48">
        <v>0</v>
      </c>
      <c r="DE230" s="48">
        <v>0</v>
      </c>
      <c r="DF230" s="17">
        <v>3</v>
      </c>
      <c r="DG230" s="17">
        <v>2</v>
      </c>
      <c r="DH230" s="17">
        <v>1</v>
      </c>
      <c r="DI230" s="17">
        <v>2</v>
      </c>
      <c r="DJ230" s="17">
        <v>2</v>
      </c>
      <c r="DK230" s="17">
        <v>2</v>
      </c>
      <c r="DL230" s="48"/>
      <c r="DM230" s="48"/>
      <c r="DN230" s="48"/>
      <c r="DO230" s="48"/>
      <c r="DP230" s="48"/>
      <c r="DQ230" s="48"/>
      <c r="DR230" s="49">
        <v>4</v>
      </c>
      <c r="DS230" s="49">
        <v>4</v>
      </c>
      <c r="DT230" s="17">
        <v>4</v>
      </c>
      <c r="DU230" s="49">
        <v>4</v>
      </c>
      <c r="DV230" s="49">
        <v>4</v>
      </c>
      <c r="DW230" s="49">
        <v>4</v>
      </c>
      <c r="DX230" s="25">
        <v>4</v>
      </c>
      <c r="DY230" s="25">
        <v>4</v>
      </c>
      <c r="DZ230" s="25">
        <v>4</v>
      </c>
      <c r="EA230" s="25">
        <v>4</v>
      </c>
      <c r="EB230" s="25">
        <v>4</v>
      </c>
      <c r="EC230">
        <v>4</v>
      </c>
    </row>
    <row r="231" spans="1:133" hidden="1" x14ac:dyDescent="0.2">
      <c r="A231" s="15">
        <v>825</v>
      </c>
      <c r="B231" s="47" t="s">
        <v>803</v>
      </c>
      <c r="C231" cm="1">
        <f t="array" ref="C231">_xlfn.IFS([1]original_ver!D242="Participant",1,[1]original_ver!D242="Non-Participant",0,[1]original_ver!D242="","")</f>
        <v>0</v>
      </c>
      <c r="D231" s="15">
        <v>5</v>
      </c>
      <c r="E231" s="17" cm="1">
        <f t="array" ref="E231">_xlfn.IFS([1]original_ver!F242="ชาย",1,[1]original_ver!F242="หญิง",0,[1]original_ver!F242="","")</f>
        <v>1</v>
      </c>
      <c r="F231" s="15">
        <v>60</v>
      </c>
      <c r="G231" s="17" cm="1">
        <f t="array" ref="G231">_xlfn.IFS([1]original_ver!H242="ไม่มีการศึกษา",0,[1]original_ver!H242="ประถมศึกษา",1,[1]original_ver!H242="มัธยมศึกษาตอนต้น",2,[1]original_ver!H242="มัธยมศึกษาตอนปลาย",3,[1]original_ver!H242="อนุปริญญา (ปวช., ปวส., ฝึกหัดครู)",4,[1]original_ver!H242="ปริญญาตรี",5,[1]original_ver!H242="สูงกว่าปริญญาตรี",6,[1]original_ver!H242="","")</f>
        <v>1</v>
      </c>
      <c r="H231" s="17" cm="1">
        <f t="array" ref="H231">_xlfn.IFS([1]original_ver!I242="โสด",1,[1]original_ver!I242="สมรส/อยู่ด้วยกัน",2,[1]original_ver!I242="หย่าร้าง/แยกกันอยู่",3,[1]original_ver!I242="หม้าย",4,[1]original_ver!I242="","")</f>
        <v>2</v>
      </c>
      <c r="I231" s="15">
        <v>4</v>
      </c>
      <c r="J231" s="15">
        <v>50</v>
      </c>
      <c r="K231" s="17" cm="1">
        <f t="array" ref="K231">_xlfn.IFS([1]original_ver!L242="ใช่",1,[1]original_ver!L242="ไม่ใช่",0,[1]original_ver!L242="","")</f>
        <v>0</v>
      </c>
      <c r="L231" s="17" cm="1">
        <f t="array" ref="L231">_xlfn.IFS([1]original_ver!M242="กู้ยืม",1,[1]original_ver!M242="ไม่กู้ยืม",0,[1]original_ver!M242="","")</f>
        <v>1</v>
      </c>
      <c r="M231" s="17">
        <f t="shared" si="12"/>
        <v>0</v>
      </c>
      <c r="N231" s="51">
        <v>0</v>
      </c>
      <c r="O231" s="17" cm="1">
        <f t="array" ref="O231">_xlfn.IFS([1]original_ver!O242="ใช่",1,[1]original_ver!O242="ไม่ใช่",0,[1]original_ver!O242="","")</f>
        <v>1</v>
      </c>
      <c r="P231" s="17">
        <v>1</v>
      </c>
      <c r="Q231" s="17">
        <v>1</v>
      </c>
      <c r="R231" s="17">
        <v>24</v>
      </c>
      <c r="S231" s="17">
        <v>10800</v>
      </c>
      <c r="T231" s="53">
        <v>11</v>
      </c>
      <c r="U231" s="20">
        <f t="shared" si="13"/>
        <v>450</v>
      </c>
      <c r="V231" s="48"/>
      <c r="W231" s="48"/>
      <c r="X231" s="48"/>
      <c r="Y231" s="48"/>
      <c r="Z231" s="48"/>
      <c r="AA231" s="17">
        <v>1</v>
      </c>
      <c r="AB231" s="17">
        <v>1</v>
      </c>
      <c r="AC231" s="17">
        <v>24</v>
      </c>
      <c r="AD231" s="17">
        <v>10800</v>
      </c>
      <c r="AE231" s="18">
        <v>11</v>
      </c>
      <c r="AF231" s="27">
        <f t="shared" si="14"/>
        <v>450</v>
      </c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9">
        <v>4.75</v>
      </c>
      <c r="CE231" s="49">
        <v>5</v>
      </c>
      <c r="CF231" s="49">
        <v>4</v>
      </c>
      <c r="CG231" s="49">
        <v>5</v>
      </c>
      <c r="CH231" s="49">
        <v>5</v>
      </c>
      <c r="CI231" s="17">
        <v>3</v>
      </c>
      <c r="CJ231" cm="1">
        <f t="array" ref="CJ231">_xlfn.IFS([1]original_ver!CH242="จากการเข้าร่วมกิจกรรมอบรม ที่จัดโดยโครงการเกษตรกรปราดเปรื่อง (Smart Farmer)",1,[1]original_ver!CH242="จากการเข้าร่วมกิจกรรมอบรม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ๆ",3,[1]original_ver!CH242="จากการเรียนรู้ผ่านประสบการณ์ของผู้อื่น ได้แก่ เพื่อนบ้าน พี่น้อง เพื่อน และญาติ เป็นต้น",4,[1]original_ver!CH242="ไม่ได้เข้าร่วมกิจกรรมอบรมหรือเรียนรู้ใด ๆ (ข้ามไปข้อ 33)",5)</f>
        <v>4</v>
      </c>
      <c r="CK231" s="15" cm="1">
        <f t="array" ref="CK231">_xlfn.IFS([1]original_ver!CJ242="ความรู้ทางการเกษตรและการใช้เทคโนโลยีสำหรับการผลิตในฟาร์ม",1,[1]original_ver!CJ242="การวางแผนและจัดการฟาร์ม เช่น การเก็บเกี่ยว การเงิน และการวางแผนทางการตลาด",2,[1]original_ver!CJ242="การเป็นผู้ประกอบการทางการเกษตร",3,[1]original_ver!CJ242="การเพิ่มมูลค่าผลผลิต และการแปรรูปผลผลิต (รวมถึงการพัฒนาคุณภาพผลผลิต)",4,[1]original_ver!CJ242="","")</f>
        <v>2</v>
      </c>
      <c r="CL231" s="17">
        <v>2</v>
      </c>
      <c r="CM231" s="17">
        <v>2</v>
      </c>
      <c r="CN231" s="15" cm="1">
        <f t="array" ref="CN231">_xlfn.IFS([1]original_ver!CN242="ความรู้ทางการเกษตรและการใช้เทคโนโลยีสำหรับการผลิตในฟาร์ม",1,[1]original_ver!CN242="การวางแผนและจัดการฟาร์ม เช่น การเก็บเกี่ยว การเงิน และการวางแผนทางการตลาด",2,[1]original_ver!CN242="การเป็นผู้ประกอบการทางการเกษตร",3,[1]original_ver!CN242="การเพิ่มมูลค่าผลผลิต และการแปรรูปผลผลิต (รวมถึงการพัฒนาคุณภาพผลผลิต)",4,[1]original_ver!CN242="","")</f>
        <v>3</v>
      </c>
      <c r="CO231" s="17">
        <v>1</v>
      </c>
      <c r="CP231" s="17">
        <v>2</v>
      </c>
      <c r="CQ231" s="15" cm="1">
        <f t="array" ref="CQ231">_xlfn.IFS([1]original_ver!CR242="ประยุกต์",1,[1]original_ver!CR242="ไม่ประยุกต์",0,[1]original_ver!CR242="","")</f>
        <v>1</v>
      </c>
      <c r="CR231" s="15" cm="1">
        <f t="array" ref="CR231">_xlfn.IFS([1]original_ver!CS242="ประยุกต์",1,[1]original_ver!CS242="ไม่ประยุกต์",0,[1]original_ver!CS242="","")</f>
        <v>1</v>
      </c>
      <c r="CS231" s="48"/>
      <c r="CT231" s="15" cm="1">
        <f t="array" ref="CT231">_xlfn.IFS([1]original_ver!CV242="ประยุกต์",1,[1]original_ver!CV242="ไม่ประยุกต์",0,[1]original_ver!CV242="","")</f>
        <v>1</v>
      </c>
      <c r="CU231" s="48"/>
      <c r="CV231" s="15" cm="1">
        <f t="array" ref="CV231">_xlfn.IFS([1]original_ver!CY242="ประยุกต์",1,[1]original_ver!CY242="ไม่ประยุกต์",0,[1]original_ver!CY242="","")</f>
        <v>1</v>
      </c>
      <c r="CW231" s="48"/>
      <c r="CX231" s="15" cm="1">
        <f t="array" ref="CX231">_xlfn.IFS([1]original_ver!DB242="ประยุกต์",1,[1]original_ver!DB242="ไม่ประยุกต์",0,[1]original_ver!DB242="","")</f>
        <v>1</v>
      </c>
      <c r="CY231" s="48"/>
      <c r="CZ231" s="48"/>
      <c r="DA231" s="48"/>
      <c r="DB231" s="48"/>
      <c r="DC231" s="48"/>
      <c r="DD231" s="48"/>
      <c r="DE231" s="48"/>
      <c r="DF231" s="17">
        <v>1</v>
      </c>
      <c r="DG231" s="17">
        <v>2</v>
      </c>
      <c r="DH231" s="17">
        <v>2</v>
      </c>
      <c r="DI231" s="17">
        <v>2</v>
      </c>
      <c r="DJ231" s="17">
        <v>3</v>
      </c>
      <c r="DK231" s="17">
        <v>2</v>
      </c>
      <c r="DL231" s="48"/>
      <c r="DM231" s="48"/>
      <c r="DN231" s="48"/>
      <c r="DO231" s="48"/>
      <c r="DP231" s="48"/>
      <c r="DQ231" s="48"/>
      <c r="DR231" s="49">
        <v>3</v>
      </c>
      <c r="DS231" s="49">
        <v>3</v>
      </c>
      <c r="DT231" s="17">
        <v>3</v>
      </c>
      <c r="DU231" s="49">
        <v>3</v>
      </c>
      <c r="DV231" s="49">
        <v>3</v>
      </c>
      <c r="DW231" s="49">
        <v>3</v>
      </c>
      <c r="DX231" s="25">
        <v>3</v>
      </c>
      <c r="DY231" s="25">
        <v>3</v>
      </c>
      <c r="DZ231" s="25">
        <v>3</v>
      </c>
      <c r="EA231" s="25">
        <v>3</v>
      </c>
      <c r="EB231" s="25">
        <v>3</v>
      </c>
      <c r="EC231">
        <v>3</v>
      </c>
    </row>
    <row r="232" spans="1:133" hidden="1" x14ac:dyDescent="0.2">
      <c r="A232" s="15">
        <v>826</v>
      </c>
      <c r="B232" s="50" t="s">
        <v>804</v>
      </c>
      <c r="C232" cm="1">
        <f t="array" ref="C232">_xlfn.IFS([1]original_ver!D243="Participant",1,[1]original_ver!D243="Non-Participant",0,[1]original_ver!D243="","")</f>
        <v>0</v>
      </c>
      <c r="D232" s="15">
        <v>5</v>
      </c>
      <c r="E232" s="17" cm="1">
        <f t="array" ref="E232">_xlfn.IFS([1]original_ver!F243="ชาย",1,[1]original_ver!F243="หญิง",0,[1]original_ver!F243="","")</f>
        <v>0</v>
      </c>
      <c r="F232" s="15">
        <v>48</v>
      </c>
      <c r="G232" s="17" cm="1">
        <f t="array" ref="G232">_xlfn.IFS([1]original_ver!H243="ไม่มีการศึกษา",0,[1]original_ver!H243="ประถมศึกษา",1,[1]original_ver!H243="มัธยมศึกษาตอนต้น",2,[1]original_ver!H243="มัธยมศึกษาตอนปลาย",3,[1]original_ver!H243="อนุปริญญา (ปวช., ปวส., ฝึกหัดครู)",4,[1]original_ver!H243="ปริญญาตรี",5,[1]original_ver!H243="สูงกว่าปริญญาตรี",6,[1]original_ver!H243="","")</f>
        <v>5</v>
      </c>
      <c r="H232" s="17" cm="1">
        <f t="array" ref="H232">_xlfn.IFS([1]original_ver!I243="โสด",1,[1]original_ver!I243="สมรส/อยู่ด้วยกัน",2,[1]original_ver!I243="หย่าร้าง/แยกกันอยู่",3,[1]original_ver!I243="หม้าย",4,[1]original_ver!I243="","")</f>
        <v>2</v>
      </c>
      <c r="I232" s="15">
        <v>4</v>
      </c>
      <c r="J232" s="15">
        <v>5</v>
      </c>
      <c r="K232" s="17" cm="1">
        <f t="array" ref="K232">_xlfn.IFS([1]original_ver!L243="ใช่",1,[1]original_ver!L243="ไม่ใช่",0,[1]original_ver!L243="","")</f>
        <v>0</v>
      </c>
      <c r="L232" s="17" cm="1">
        <f t="array" ref="L232">_xlfn.IFS([1]original_ver!M243="กู้ยืม",1,[1]original_ver!M243="ไม่กู้ยืม",0,[1]original_ver!M243="","")</f>
        <v>1</v>
      </c>
      <c r="M232" s="17">
        <f t="shared" si="12"/>
        <v>0</v>
      </c>
      <c r="N232" s="51">
        <v>0</v>
      </c>
      <c r="O232" s="17" cm="1">
        <f t="array" ref="O232">_xlfn.IFS([1]original_ver!O243="ใช่",1,[1]original_ver!O243="ไม่ใช่",0,[1]original_ver!O243="","")</f>
        <v>1</v>
      </c>
      <c r="P232" s="17">
        <v>7</v>
      </c>
      <c r="Q232" s="17">
        <v>1</v>
      </c>
      <c r="R232" s="17">
        <v>5</v>
      </c>
      <c r="S232" s="17">
        <v>1000</v>
      </c>
      <c r="T232" s="17">
        <v>15</v>
      </c>
      <c r="U232" s="22">
        <f t="shared" si="13"/>
        <v>200</v>
      </c>
      <c r="V232" s="48"/>
      <c r="W232" s="48"/>
      <c r="X232" s="48"/>
      <c r="Y232" s="48"/>
      <c r="Z232" s="48"/>
      <c r="AA232" s="17">
        <v>7</v>
      </c>
      <c r="AB232" s="17">
        <v>1</v>
      </c>
      <c r="AC232" s="17">
        <v>5</v>
      </c>
      <c r="AD232" s="17">
        <v>1000</v>
      </c>
      <c r="AE232" s="17">
        <v>15</v>
      </c>
      <c r="AF232" s="27">
        <f t="shared" si="14"/>
        <v>200</v>
      </c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9">
        <v>4</v>
      </c>
      <c r="CE232" s="49">
        <v>4</v>
      </c>
      <c r="CF232" s="49">
        <v>4</v>
      </c>
      <c r="CG232" s="49">
        <v>4</v>
      </c>
      <c r="CH232" s="49">
        <v>4</v>
      </c>
      <c r="CI232" s="17">
        <v>4</v>
      </c>
      <c r="CJ232" cm="1">
        <f t="array" ref="CJ232">_xlfn.IFS([1]original_ver!CH243="จากการเข้าร่วมกิจกรรมอบรม ที่จัดโดยโครงการเกษตรกรปราดเปรื่อง (Smart Farmer)",1,[1]original_ver!CH243="จากการเข้าร่วมกิจกรรมอบรม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ๆ",3,[1]original_ver!CH243="จากการเรียนรู้ผ่านประสบการณ์ของผู้อื่น ได้แก่ เพื่อนบ้าน พี่น้อง เพื่อน และญาติ เป็นต้น",4,[1]original_ver!CH243="ไม่ได้เข้าร่วมกิจกรรมอบรมหรือเรียนรู้ใด ๆ (ข้ามไปข้อ 33)",5)</f>
        <v>5</v>
      </c>
      <c r="CK232" s="15" t="str" cm="1">
        <f t="array" ref="CK232">_xlfn.IFS([1]original_ver!CJ243="ความรู้ทางการเกษตรและการใช้เทคโนโลยีสำหรับการผลิตในฟาร์ม",1,[1]original_ver!CJ243="การวางแผนและจัดการฟาร์ม เช่น การเก็บเกี่ยว การเงิน และการวางแผนทางการตลาด",2,[1]original_ver!CJ243="การเป็นผู้ประกอบการทางการเกษตร",3,[1]original_ver!CJ243="การเพิ่มมูลค่าผลผลิต และการแปรรูปผลผลิต (รวมถึงการพัฒนาคุณภาพผลผลิต)",4,[1]original_ver!CJ243="","")</f>
        <v/>
      </c>
      <c r="CL232" s="48"/>
      <c r="CM232" s="48"/>
      <c r="CN232" s="15" t="str" cm="1">
        <f t="array" ref="CN232">_xlfn.IFS([1]original_ver!CN243="ความรู้ทางการเกษตรและการใช้เทคโนโลยีสำหรับการผลิตในฟาร์ม",1,[1]original_ver!CN243="การวางแผนและจัดการฟาร์ม เช่น การเก็บเกี่ยว การเงิน และการวางแผนทางการตลาด",2,[1]original_ver!CN243="การเป็นผู้ประกอบการทางการเกษตร",3,[1]original_ver!CN243="การเพิ่มมูลค่าผลผลิต และการแปรรูปผลผลิต (รวมถึงการพัฒนาคุณภาพผลผลิต)",4,[1]original_ver!CN243="","")</f>
        <v/>
      </c>
      <c r="CO232" s="48"/>
      <c r="CP232" s="48"/>
      <c r="CQ232" s="15" t="str" cm="1">
        <f t="array" ref="CQ232">_xlfn.IFS([1]original_ver!CR243="ประยุกต์",1,[1]original_ver!CR243="ไม่ประยุกต์",0,[1]original_ver!CR243="","")</f>
        <v/>
      </c>
      <c r="CR232" s="15" t="str" cm="1">
        <f t="array" ref="CR232">_xlfn.IFS([1]original_ver!CS243="ประยุกต์",1,[1]original_ver!CS243="ไม่ประยุกต์",0,[1]original_ver!CS243="","")</f>
        <v/>
      </c>
      <c r="CS232" s="48"/>
      <c r="CT232" s="15" t="str" cm="1">
        <f t="array" ref="CT232">_xlfn.IFS([1]original_ver!CV243="ประยุกต์",1,[1]original_ver!CV243="ไม่ประยุกต์",0,[1]original_ver!CV243="","")</f>
        <v/>
      </c>
      <c r="CU232" s="48"/>
      <c r="CV232" s="15" t="str" cm="1">
        <f t="array" ref="CV232">_xlfn.IFS([1]original_ver!CY243="ประยุกต์",1,[1]original_ver!CY243="ไม่ประยุกต์",0,[1]original_ver!CY243="","")</f>
        <v/>
      </c>
      <c r="CW232" s="48"/>
      <c r="CX232" s="15" t="str" cm="1">
        <f t="array" ref="CX232">_xlfn.IFS([1]original_ver!DB243="ประยุกต์",1,[1]original_ver!DB243="ไม่ประยุกต์",0,[1]original_ver!DB243="","")</f>
        <v/>
      </c>
      <c r="CY232" s="48"/>
      <c r="CZ232" s="48"/>
      <c r="DA232" s="48"/>
      <c r="DB232" s="48"/>
      <c r="DC232" s="48"/>
      <c r="DD232" s="48"/>
      <c r="DE232" s="48"/>
      <c r="DF232" s="17">
        <v>1</v>
      </c>
      <c r="DG232" s="17">
        <v>2</v>
      </c>
      <c r="DH232" s="17">
        <v>2</v>
      </c>
      <c r="DI232" s="17">
        <v>2</v>
      </c>
      <c r="DJ232" s="17">
        <v>3</v>
      </c>
      <c r="DK232" s="17">
        <v>2</v>
      </c>
      <c r="DL232" s="48"/>
      <c r="DM232" s="48"/>
      <c r="DN232" s="48"/>
      <c r="DO232" s="48"/>
      <c r="DP232" s="48"/>
      <c r="DQ232" s="48"/>
      <c r="DR232" s="49">
        <v>3</v>
      </c>
      <c r="DS232" s="49">
        <v>3</v>
      </c>
      <c r="DT232" s="17">
        <v>3</v>
      </c>
      <c r="DU232" s="49">
        <v>3</v>
      </c>
      <c r="DV232" s="49">
        <v>3</v>
      </c>
      <c r="DW232" s="49">
        <v>3</v>
      </c>
      <c r="DX232" s="25">
        <v>3</v>
      </c>
      <c r="DY232" s="25">
        <v>3</v>
      </c>
      <c r="DZ232" s="25">
        <v>3</v>
      </c>
      <c r="EA232" s="25">
        <v>3</v>
      </c>
      <c r="EB232" s="25">
        <v>3</v>
      </c>
      <c r="EC232">
        <v>3</v>
      </c>
    </row>
    <row r="233" spans="1:133" hidden="1" x14ac:dyDescent="0.2">
      <c r="A233" s="15">
        <v>827</v>
      </c>
      <c r="B233" s="47" t="s">
        <v>805</v>
      </c>
      <c r="C233" cm="1">
        <f t="array" ref="C233">_xlfn.IFS([1]original_ver!D244="Participant",1,[1]original_ver!D244="Non-Participant",0,[1]original_ver!D244="","")</f>
        <v>0</v>
      </c>
      <c r="D233" s="15">
        <v>1</v>
      </c>
      <c r="E233" s="17" cm="1">
        <f t="array" ref="E233">_xlfn.IFS([1]original_ver!F244="ชาย",1,[1]original_ver!F244="หญิง",0,[1]original_ver!F244="","")</f>
        <v>0</v>
      </c>
      <c r="F233" s="15">
        <v>56</v>
      </c>
      <c r="G233" s="17" cm="1">
        <f t="array" ref="G233">_xlfn.IFS([1]original_ver!H244="ไม่มีการศึกษา",0,[1]original_ver!H244="ประถมศึกษา",1,[1]original_ver!H244="มัธยมศึกษาตอนต้น",2,[1]original_ver!H244="มัธยมศึกษาตอนปลาย",3,[1]original_ver!H244="อนุปริญญา (ปวช., ปวส., ฝึกหัดครู)",4,[1]original_ver!H244="ปริญญาตรี",5,[1]original_ver!H244="สูงกว่าปริญญาตรี",6,[1]original_ver!H244="","")</f>
        <v>4</v>
      </c>
      <c r="H233" s="17" cm="1">
        <f t="array" ref="H233">_xlfn.IFS([1]original_ver!I244="โสด",1,[1]original_ver!I244="สมรส/อยู่ด้วยกัน",2,[1]original_ver!I244="หย่าร้าง/แยกกันอยู่",3,[1]original_ver!I244="หม้าย",4,[1]original_ver!I244="","")</f>
        <v>2</v>
      </c>
      <c r="I233" s="15">
        <v>5</v>
      </c>
      <c r="J233" s="15">
        <v>30</v>
      </c>
      <c r="K233" s="17" cm="1">
        <f t="array" ref="K233">_xlfn.IFS([1]original_ver!L244="ใช่",1,[1]original_ver!L244="ไม่ใช่",0,[1]original_ver!L244="","")</f>
        <v>0</v>
      </c>
      <c r="L233" s="17" cm="1">
        <f t="array" ref="L233">_xlfn.IFS([1]original_ver!M244="กู้ยืม",1,[1]original_ver!M244="ไม่กู้ยืม",0,[1]original_ver!M244="","")</f>
        <v>0</v>
      </c>
      <c r="M233" s="17">
        <f t="shared" si="12"/>
        <v>0</v>
      </c>
      <c r="N233" s="51">
        <v>0</v>
      </c>
      <c r="O233" s="17" cm="1">
        <f t="array" ref="O233">_xlfn.IFS([1]original_ver!O244="ใช่",1,[1]original_ver!O244="ไม่ใช่",0,[1]original_ver!O244="","")</f>
        <v>1</v>
      </c>
      <c r="P233" s="17">
        <v>4</v>
      </c>
      <c r="Q233" s="17">
        <v>1</v>
      </c>
      <c r="R233" s="17">
        <v>8</v>
      </c>
      <c r="S233" s="17">
        <v>15000</v>
      </c>
      <c r="T233" s="17">
        <v>3</v>
      </c>
      <c r="U233" s="22">
        <f t="shared" si="13"/>
        <v>1875</v>
      </c>
      <c r="V233" s="48"/>
      <c r="W233" s="48"/>
      <c r="X233" s="48"/>
      <c r="Y233" s="48"/>
      <c r="Z233" s="48"/>
      <c r="AA233" s="17">
        <v>4</v>
      </c>
      <c r="AB233" s="17">
        <v>1</v>
      </c>
      <c r="AC233" s="17">
        <v>8</v>
      </c>
      <c r="AD233" s="17">
        <v>15000</v>
      </c>
      <c r="AE233" s="17">
        <v>2.8</v>
      </c>
      <c r="AF233" s="27">
        <f t="shared" si="14"/>
        <v>1875</v>
      </c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9">
        <v>4</v>
      </c>
      <c r="CE233" s="49">
        <v>4</v>
      </c>
      <c r="CF233" s="49">
        <v>3</v>
      </c>
      <c r="CG233" s="49">
        <v>4</v>
      </c>
      <c r="CH233" s="49">
        <v>4</v>
      </c>
      <c r="CI233" s="17">
        <v>3</v>
      </c>
      <c r="CJ233" cm="1">
        <f t="array" ref="CJ233">_xlfn.IFS([1]original_ver!CH244="จากการเข้าร่วมกิจกรรมอบรม ที่จัดโดยโครงการเกษตรกรปราดเปรื่อง (Smart Farmer)",1,[1]original_ver!CH244="จากการเข้าร่วมกิจกรรมอบรม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ๆ",3,[1]original_ver!CH244="จากการเรียนรู้ผ่านประสบการณ์ของผู้อื่น ได้แก่ เพื่อนบ้าน พี่น้อง เพื่อน และญาติ เป็นต้น",4,[1]original_ver!CH244="ไม่ได้เข้าร่วมกิจกรรมอบรมหรือเรียนรู้ใด ๆ (ข้ามไปข้อ 33)",5)</f>
        <v>5</v>
      </c>
      <c r="CK233" s="15" t="str" cm="1">
        <f t="array" ref="CK233">_xlfn.IFS([1]original_ver!CJ244="ความรู้ทางการเกษตรและการใช้เทคโนโลยีสำหรับการผลิตในฟาร์ม",1,[1]original_ver!CJ244="การวางแผนและจัดการฟาร์ม เช่น การเก็บเกี่ยว การเงิน และการวางแผนทางการตลาด",2,[1]original_ver!CJ244="การเป็นผู้ประกอบการทางการเกษตร",3,[1]original_ver!CJ244="การเพิ่มมูลค่าผลผลิต และการแปรรูปผลผลิต (รวมถึงการพัฒนาคุณภาพผลผลิต)",4,[1]original_ver!CJ244="","")</f>
        <v/>
      </c>
      <c r="CL233" s="48"/>
      <c r="CM233" s="48"/>
      <c r="CN233" s="15" t="str" cm="1">
        <f t="array" ref="CN233">_xlfn.IFS([1]original_ver!CN244="ความรู้ทางการเกษตรและการใช้เทคโนโลยีสำหรับการผลิตในฟาร์ม",1,[1]original_ver!CN244="การวางแผนและจัดการฟาร์ม เช่น การเก็บเกี่ยว การเงิน และการวางแผนทางการตลาด",2,[1]original_ver!CN244="การเป็นผู้ประกอบการทางการเกษตร",3,[1]original_ver!CN244="การเพิ่มมูลค่าผลผลิต และการแปรรูปผลผลิต (รวมถึงการพัฒนาคุณภาพผลผลิต)",4,[1]original_ver!CN244="","")</f>
        <v/>
      </c>
      <c r="CO233" s="48"/>
      <c r="CP233" s="48"/>
      <c r="CQ233" s="15" t="str" cm="1">
        <f t="array" ref="CQ233">_xlfn.IFS([1]original_ver!CR244="ประยุกต์",1,[1]original_ver!CR244="ไม่ประยุกต์",0,[1]original_ver!CR244="","")</f>
        <v/>
      </c>
      <c r="CR233" s="15" t="str" cm="1">
        <f t="array" ref="CR233">_xlfn.IFS([1]original_ver!CS244="ประยุกต์",1,[1]original_ver!CS244="ไม่ประยุกต์",0,[1]original_ver!CS244="","")</f>
        <v/>
      </c>
      <c r="CS233" s="48"/>
      <c r="CT233" s="15" t="str" cm="1">
        <f t="array" ref="CT233">_xlfn.IFS([1]original_ver!CV244="ประยุกต์",1,[1]original_ver!CV244="ไม่ประยุกต์",0,[1]original_ver!CV244="","")</f>
        <v/>
      </c>
      <c r="CU233" s="48"/>
      <c r="CV233" s="15" t="str" cm="1">
        <f t="array" ref="CV233">_xlfn.IFS([1]original_ver!CY244="ประยุกต์",1,[1]original_ver!CY244="ไม่ประยุกต์",0,[1]original_ver!CY244="","")</f>
        <v/>
      </c>
      <c r="CW233" s="48"/>
      <c r="CX233" s="15" t="str" cm="1">
        <f t="array" ref="CX233">_xlfn.IFS([1]original_ver!DB244="ประยุกต์",1,[1]original_ver!DB244="ไม่ประยุกต์",0,[1]original_ver!DB244="","")</f>
        <v/>
      </c>
      <c r="CY233" s="48"/>
      <c r="CZ233" s="48"/>
      <c r="DA233" s="48"/>
      <c r="DB233" s="48"/>
      <c r="DC233" s="48"/>
      <c r="DD233" s="48"/>
      <c r="DE233" s="48"/>
      <c r="DF233" s="17">
        <v>3</v>
      </c>
      <c r="DG233" s="17">
        <v>2</v>
      </c>
      <c r="DH233" s="17">
        <v>1</v>
      </c>
      <c r="DI233" s="17">
        <v>2</v>
      </c>
      <c r="DJ233" s="17">
        <v>2</v>
      </c>
      <c r="DK233" s="17">
        <v>2</v>
      </c>
      <c r="DL233" s="48"/>
      <c r="DM233" s="48"/>
      <c r="DN233" s="48"/>
      <c r="DO233" s="48"/>
      <c r="DP233" s="48"/>
      <c r="DQ233" s="48"/>
      <c r="DR233" s="49">
        <v>3</v>
      </c>
      <c r="DS233" s="49">
        <v>3</v>
      </c>
      <c r="DT233" s="17">
        <v>3</v>
      </c>
      <c r="DU233" s="49">
        <v>3</v>
      </c>
      <c r="DV233" s="49">
        <v>3</v>
      </c>
      <c r="DW233" s="49">
        <v>3</v>
      </c>
      <c r="DX233" s="25">
        <v>3</v>
      </c>
      <c r="DY233" s="25">
        <v>3</v>
      </c>
      <c r="DZ233" s="25">
        <v>3</v>
      </c>
      <c r="EA233" s="25">
        <v>3</v>
      </c>
      <c r="EB233" s="25">
        <v>3</v>
      </c>
      <c r="EC233">
        <v>3</v>
      </c>
    </row>
    <row r="234" spans="1:133" hidden="1" x14ac:dyDescent="0.2">
      <c r="A234" s="15">
        <v>828</v>
      </c>
      <c r="B234" s="47" t="s">
        <v>806</v>
      </c>
      <c r="C234" cm="1">
        <f t="array" ref="C234">_xlfn.IFS([1]original_ver!D245="Participant",1,[1]original_ver!D245="Non-Participant",0,[1]original_ver!D245="","")</f>
        <v>0</v>
      </c>
      <c r="D234" s="15">
        <v>1</v>
      </c>
      <c r="E234" s="17" cm="1">
        <f t="array" ref="E234">_xlfn.IFS([1]original_ver!F245="ชาย",1,[1]original_ver!F245="หญิง",0,[1]original_ver!F245="","")</f>
        <v>1</v>
      </c>
      <c r="F234" s="15">
        <v>61</v>
      </c>
      <c r="G234" s="17" cm="1">
        <f t="array" ref="G234">_xlfn.IFS([1]original_ver!H245="ไม่มีการศึกษา",0,[1]original_ver!H245="ประถมศึกษา",1,[1]original_ver!H245="มัธยมศึกษาตอนต้น",2,[1]original_ver!H245="มัธยมศึกษาตอนปลาย",3,[1]original_ver!H245="อนุปริญญา (ปวช., ปวส., ฝึกหัดครู)",4,[1]original_ver!H245="ปริญญาตรี",5,[1]original_ver!H245="สูงกว่าปริญญาตรี",6,[1]original_ver!H245="","")</f>
        <v>3</v>
      </c>
      <c r="H234" s="17" cm="1">
        <f t="array" ref="H234">_xlfn.IFS([1]original_ver!I245="โสด",1,[1]original_ver!I245="สมรส/อยู่ด้วยกัน",2,[1]original_ver!I245="หย่าร้าง/แยกกันอยู่",3,[1]original_ver!I245="หม้าย",4,[1]original_ver!I245="","")</f>
        <v>2</v>
      </c>
      <c r="I234" s="15">
        <v>6</v>
      </c>
      <c r="J234" s="15">
        <v>40</v>
      </c>
      <c r="K234" s="17" cm="1">
        <f t="array" ref="K234">_xlfn.IFS([1]original_ver!L245="ใช่",1,[1]original_ver!L245="ไม่ใช่",0,[1]original_ver!L245="","")</f>
        <v>1</v>
      </c>
      <c r="L234" s="17" cm="1">
        <f t="array" ref="L234">_xlfn.IFS([1]original_ver!M245="กู้ยืม",1,[1]original_ver!M245="ไม่กู้ยืม",0,[1]original_ver!M245="","")</f>
        <v>1</v>
      </c>
      <c r="M234" s="17">
        <f t="shared" si="12"/>
        <v>0</v>
      </c>
      <c r="N234" s="51">
        <v>0</v>
      </c>
      <c r="O234" s="17" cm="1">
        <f t="array" ref="O234">_xlfn.IFS([1]original_ver!O245="ใช่",1,[1]original_ver!O245="ไม่ใช่",0,[1]original_ver!O245="","")</f>
        <v>1</v>
      </c>
      <c r="P234" s="17">
        <v>4</v>
      </c>
      <c r="Q234" s="17">
        <v>1</v>
      </c>
      <c r="R234" s="17">
        <v>23</v>
      </c>
      <c r="S234" s="17">
        <v>25000</v>
      </c>
      <c r="T234" s="17">
        <v>3</v>
      </c>
      <c r="U234" s="22">
        <f t="shared" si="13"/>
        <v>1086.9565217391305</v>
      </c>
      <c r="V234" s="48"/>
      <c r="W234" s="48"/>
      <c r="X234" s="48"/>
      <c r="Y234" s="48"/>
      <c r="Z234" s="48"/>
      <c r="AA234" s="17">
        <v>4</v>
      </c>
      <c r="AB234" s="17">
        <v>1</v>
      </c>
      <c r="AC234" s="17">
        <v>23</v>
      </c>
      <c r="AD234" s="17">
        <v>26000</v>
      </c>
      <c r="AE234" s="17">
        <v>2.5</v>
      </c>
      <c r="AF234" s="27">
        <f t="shared" si="14"/>
        <v>1130.4347826086957</v>
      </c>
      <c r="AG234" s="48"/>
      <c r="AH234" s="48"/>
      <c r="AI234" s="48"/>
      <c r="AJ234" s="48"/>
      <c r="AK234" s="48"/>
      <c r="AL234" s="17">
        <v>4</v>
      </c>
      <c r="AM234" s="17">
        <v>1</v>
      </c>
      <c r="AN234" s="17">
        <v>23</v>
      </c>
      <c r="AO234" s="17">
        <v>26000</v>
      </c>
      <c r="AP234" s="17">
        <v>2.5</v>
      </c>
      <c r="AQ234" s="17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17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9">
        <v>3.75</v>
      </c>
      <c r="CE234" s="49">
        <v>3</v>
      </c>
      <c r="CF234" s="49">
        <v>4</v>
      </c>
      <c r="CG234" s="49">
        <v>4</v>
      </c>
      <c r="CH234" s="49">
        <v>3</v>
      </c>
      <c r="CI234" s="17">
        <v>3</v>
      </c>
      <c r="CJ234" cm="1">
        <f t="array" ref="CJ234">_xlfn.IFS([1]original_ver!CH245="จากการเข้าร่วมกิจกรรมอบรม ที่จัดโดยโครงการเกษตรกรปราดเปรื่อง (Smart Farmer)",1,[1]original_ver!CH245="จากการเข้าร่วมกิจกรรมอบรม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ๆ",3,[1]original_ver!CH245="จากการเรียนรู้ผ่านประสบการณ์ของผู้อื่น ได้แก่ เพื่อนบ้าน พี่น้อง เพื่อน และญาติ เป็นต้น",4,[1]original_ver!CH245="ไม่ได้เข้าร่วมกิจกรรมอบรมหรือเรียนรู้ใด ๆ (ข้ามไปข้อ 33)",5)</f>
        <v>5</v>
      </c>
      <c r="CK234" s="15" t="str" cm="1">
        <f t="array" ref="CK234">_xlfn.IFS([1]original_ver!CJ245="ความรู้ทางการเกษตรและการใช้เทคโนโลยีสำหรับการผลิตในฟาร์ม",1,[1]original_ver!CJ245="การวางแผนและจัดการฟาร์ม เช่น การเก็บเกี่ยว การเงิน และการวางแผนทางการตลาด",2,[1]original_ver!CJ245="การเป็นผู้ประกอบการทางการเกษตร",3,[1]original_ver!CJ245="การเพิ่มมูลค่าผลผลิต และการแปรรูปผลผลิต (รวมถึงการพัฒนาคุณภาพผลผลิต)",4,[1]original_ver!CJ245="","")</f>
        <v/>
      </c>
      <c r="CL234" s="48"/>
      <c r="CM234" s="48"/>
      <c r="CN234" s="15" t="str" cm="1">
        <f t="array" ref="CN234">_xlfn.IFS([1]original_ver!CN245="ความรู้ทางการเกษตรและการใช้เทคโนโลยีสำหรับการผลิตในฟาร์ม",1,[1]original_ver!CN245="การวางแผนและจัดการฟาร์ม เช่น การเก็บเกี่ยว การเงิน และการวางแผนทางการตลาด",2,[1]original_ver!CN245="การเป็นผู้ประกอบการทางการเกษตร",3,[1]original_ver!CN245="การเพิ่มมูลค่าผลผลิต และการแปรรูปผลผลิต (รวมถึงการพัฒนาคุณภาพผลผลิต)",4,[1]original_ver!CN245="","")</f>
        <v/>
      </c>
      <c r="CO234" s="48"/>
      <c r="CP234" s="48"/>
      <c r="CQ234" s="15" t="str" cm="1">
        <f t="array" ref="CQ234">_xlfn.IFS([1]original_ver!CR245="ประยุกต์",1,[1]original_ver!CR245="ไม่ประยุกต์",0,[1]original_ver!CR245="","")</f>
        <v/>
      </c>
      <c r="CR234" s="15" t="str" cm="1">
        <f t="array" ref="CR234">_xlfn.IFS([1]original_ver!CS245="ประยุกต์",1,[1]original_ver!CS245="ไม่ประยุกต์",0,[1]original_ver!CS245="","")</f>
        <v/>
      </c>
      <c r="CS234" s="48"/>
      <c r="CT234" s="15" t="str" cm="1">
        <f t="array" ref="CT234">_xlfn.IFS([1]original_ver!CV245="ประยุกต์",1,[1]original_ver!CV245="ไม่ประยุกต์",0,[1]original_ver!CV245="","")</f>
        <v/>
      </c>
      <c r="CU234" s="48"/>
      <c r="CV234" s="15" t="str" cm="1">
        <f t="array" ref="CV234">_xlfn.IFS([1]original_ver!CY245="ประยุกต์",1,[1]original_ver!CY245="ไม่ประยุกต์",0,[1]original_ver!CY245="","")</f>
        <v/>
      </c>
      <c r="CW234" s="48"/>
      <c r="CX234" s="15" t="str" cm="1">
        <f t="array" ref="CX234">_xlfn.IFS([1]original_ver!DB245="ประยุกต์",1,[1]original_ver!DB245="ไม่ประยุกต์",0,[1]original_ver!DB245="","")</f>
        <v/>
      </c>
      <c r="CY234" s="48"/>
      <c r="CZ234" s="48"/>
      <c r="DA234" s="48"/>
      <c r="DB234" s="48"/>
      <c r="DC234" s="48"/>
      <c r="DD234" s="48"/>
      <c r="DE234" s="48"/>
      <c r="DF234" s="17">
        <v>3</v>
      </c>
      <c r="DG234" s="17">
        <v>3</v>
      </c>
      <c r="DH234" s="17">
        <v>2</v>
      </c>
      <c r="DI234" s="17">
        <v>3</v>
      </c>
      <c r="DJ234" s="17">
        <v>1</v>
      </c>
      <c r="DK234" s="17">
        <v>3</v>
      </c>
      <c r="DL234" s="48"/>
      <c r="DM234" s="48"/>
      <c r="DN234" s="48"/>
      <c r="DO234" s="48"/>
      <c r="DP234" s="48"/>
      <c r="DQ234" s="48"/>
      <c r="DR234" s="49">
        <v>3</v>
      </c>
      <c r="DS234" s="49">
        <v>3</v>
      </c>
      <c r="DT234" s="17">
        <v>3</v>
      </c>
      <c r="DU234" s="49">
        <v>3</v>
      </c>
      <c r="DV234" s="49">
        <v>3</v>
      </c>
      <c r="DW234" s="49">
        <v>3</v>
      </c>
      <c r="DX234" s="25">
        <v>3</v>
      </c>
      <c r="DY234" s="25">
        <v>3</v>
      </c>
      <c r="DZ234" s="25">
        <v>3</v>
      </c>
      <c r="EA234" s="25">
        <v>3</v>
      </c>
      <c r="EB234" s="25">
        <v>3</v>
      </c>
      <c r="EC234">
        <v>3</v>
      </c>
    </row>
    <row r="235" spans="1:133" hidden="1" x14ac:dyDescent="0.2">
      <c r="A235" s="15">
        <v>829</v>
      </c>
      <c r="B235" s="47" t="s">
        <v>807</v>
      </c>
      <c r="C235" cm="1">
        <f t="array" ref="C235">_xlfn.IFS([1]original_ver!D246="Participant",1,[1]original_ver!D246="Non-Participant",0,[1]original_ver!D246="","")</f>
        <v>0</v>
      </c>
      <c r="D235" s="15">
        <v>1</v>
      </c>
      <c r="E235" s="17" cm="1">
        <f t="array" ref="E235">_xlfn.IFS([1]original_ver!F246="ชาย",1,[1]original_ver!F246="หญิง",0,[1]original_ver!F246="","")</f>
        <v>0</v>
      </c>
      <c r="F235" s="15">
        <v>58</v>
      </c>
      <c r="G235" s="17" cm="1">
        <f t="array" ref="G235">_xlfn.IFS([1]original_ver!H246="ไม่มีการศึกษา",0,[1]original_ver!H246="ประถมศึกษา",1,[1]original_ver!H246="มัธยมศึกษาตอนต้น",2,[1]original_ver!H246="มัธยมศึกษาตอนปลาย",3,[1]original_ver!H246="อนุปริญญา (ปวช., ปวส., ฝึกหัดครู)",4,[1]original_ver!H246="ปริญญาตรี",5,[1]original_ver!H246="สูงกว่าปริญญาตรี",6,[1]original_ver!H246="","")</f>
        <v>3</v>
      </c>
      <c r="H235" s="17" cm="1">
        <f t="array" ref="H235">_xlfn.IFS([1]original_ver!I246="โสด",1,[1]original_ver!I246="สมรส/อยู่ด้วยกัน",2,[1]original_ver!I246="หย่าร้าง/แยกกันอยู่",3,[1]original_ver!I246="หม้าย",4,[1]original_ver!I246="","")</f>
        <v>2</v>
      </c>
      <c r="I235" s="15">
        <v>5</v>
      </c>
      <c r="J235" s="15">
        <v>35</v>
      </c>
      <c r="K235" s="17" cm="1">
        <f t="array" ref="K235">_xlfn.IFS([1]original_ver!L246="ใช่",1,[1]original_ver!L246="ไม่ใช่",0,[1]original_ver!L246="","")</f>
        <v>1</v>
      </c>
      <c r="L235" s="17" cm="1">
        <f t="array" ref="L235">_xlfn.IFS([1]original_ver!M246="กู้ยืม",1,[1]original_ver!M246="ไม่กู้ยืม",0,[1]original_ver!M246="","")</f>
        <v>1</v>
      </c>
      <c r="M235" s="17">
        <f t="shared" si="12"/>
        <v>0</v>
      </c>
      <c r="N235" s="51">
        <v>0</v>
      </c>
      <c r="O235" s="17" cm="1">
        <f t="array" ref="O235">_xlfn.IFS([1]original_ver!O246="ใช่",1,[1]original_ver!O246="ไม่ใช่",0,[1]original_ver!O246="","")</f>
        <v>1</v>
      </c>
      <c r="P235" s="17">
        <v>4</v>
      </c>
      <c r="Q235" s="17">
        <v>1</v>
      </c>
      <c r="R235" s="17">
        <v>10</v>
      </c>
      <c r="S235" s="17">
        <v>10000</v>
      </c>
      <c r="T235" s="17">
        <v>4</v>
      </c>
      <c r="U235" s="22">
        <f t="shared" si="13"/>
        <v>1000</v>
      </c>
      <c r="V235" s="48"/>
      <c r="W235" s="48"/>
      <c r="X235" s="48"/>
      <c r="Y235" s="48"/>
      <c r="Z235" s="48"/>
      <c r="AA235" s="17">
        <v>4</v>
      </c>
      <c r="AB235" s="17">
        <v>1</v>
      </c>
      <c r="AC235" s="17">
        <v>10</v>
      </c>
      <c r="AD235" s="17">
        <v>10000</v>
      </c>
      <c r="AE235" s="17">
        <v>4</v>
      </c>
      <c r="AF235" s="27">
        <f t="shared" si="14"/>
        <v>1000</v>
      </c>
      <c r="AG235" s="48"/>
      <c r="AH235" s="48"/>
      <c r="AI235" s="48"/>
      <c r="AJ235" s="48"/>
      <c r="AK235" s="48"/>
      <c r="AL235" s="17">
        <v>4</v>
      </c>
      <c r="AM235" s="17">
        <v>1</v>
      </c>
      <c r="AN235" s="17">
        <v>10</v>
      </c>
      <c r="AO235" s="17">
        <v>13000</v>
      </c>
      <c r="AP235" s="17">
        <v>3</v>
      </c>
      <c r="AQ235" s="17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17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9">
        <v>4</v>
      </c>
      <c r="CE235" s="49">
        <v>4</v>
      </c>
      <c r="CF235" s="49">
        <v>4</v>
      </c>
      <c r="CG235" s="49">
        <v>4</v>
      </c>
      <c r="CH235" s="49">
        <v>4</v>
      </c>
      <c r="CI235" s="17">
        <v>4</v>
      </c>
      <c r="CJ235" cm="1">
        <f t="array" ref="CJ235">_xlfn.IFS([1]original_ver!CH246="จากการเข้าร่วมกิจกรรมอบรม ที่จัดโดยโครงการเกษตรกรปราดเปรื่อง (Smart Farmer)",1,[1]original_ver!CH246="จากการเข้าร่วมกิจกรรมอบรม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ๆ",3,[1]original_ver!CH246="จากการเรียนรู้ผ่านประสบการณ์ของผู้อื่น ได้แก่ เพื่อนบ้าน พี่น้อง เพื่อน และญาติ เป็นต้น",4,[1]original_ver!CH246="ไม่ได้เข้าร่วมกิจกรรมอบรมหรือเรียนรู้ใด ๆ (ข้ามไปข้อ 33)",5)</f>
        <v>5</v>
      </c>
      <c r="CK235" s="15" t="str" cm="1">
        <f t="array" ref="CK235">_xlfn.IFS([1]original_ver!CJ246="ความรู้ทางการเกษตรและการใช้เทคโนโลยีสำหรับการผลิตในฟาร์ม",1,[1]original_ver!CJ246="การวางแผนและจัดการฟาร์ม เช่น การเก็บเกี่ยว การเงิน และการวางแผนทางการตลาด",2,[1]original_ver!CJ246="การเป็นผู้ประกอบการทางการเกษตร",3,[1]original_ver!CJ246="การเพิ่มมูลค่าผลผลิต และการแปรรูปผลผลิต (รวมถึงการพัฒนาคุณภาพผลผลิต)",4,[1]original_ver!CJ246="","")</f>
        <v/>
      </c>
      <c r="CL235" s="48"/>
      <c r="CM235" s="48"/>
      <c r="CN235" s="15" t="str" cm="1">
        <f t="array" ref="CN235">_xlfn.IFS([1]original_ver!CN246="ความรู้ทางการเกษตรและการใช้เทคโนโลยีสำหรับการผลิตในฟาร์ม",1,[1]original_ver!CN246="การวางแผนและจัดการฟาร์ม เช่น การเก็บเกี่ยว การเงิน และการวางแผนทางการตลาด",2,[1]original_ver!CN246="การเป็นผู้ประกอบการทางการเกษตร",3,[1]original_ver!CN246="การเพิ่มมูลค่าผลผลิต และการแปรรูปผลผลิต (รวมถึงการพัฒนาคุณภาพผลผลิต)",4,[1]original_ver!CN246="","")</f>
        <v/>
      </c>
      <c r="CO235" s="48"/>
      <c r="CP235" s="48"/>
      <c r="CQ235" s="15" t="str" cm="1">
        <f t="array" ref="CQ235">_xlfn.IFS([1]original_ver!CR246="ประยุกต์",1,[1]original_ver!CR246="ไม่ประยุกต์",0,[1]original_ver!CR246="","")</f>
        <v/>
      </c>
      <c r="CR235" s="15" t="str" cm="1">
        <f t="array" ref="CR235">_xlfn.IFS([1]original_ver!CS246="ประยุกต์",1,[1]original_ver!CS246="ไม่ประยุกต์",0,[1]original_ver!CS246="","")</f>
        <v/>
      </c>
      <c r="CS235" s="48"/>
      <c r="CT235" s="15" t="str" cm="1">
        <f t="array" ref="CT235">_xlfn.IFS([1]original_ver!CV246="ประยุกต์",1,[1]original_ver!CV246="ไม่ประยุกต์",0,[1]original_ver!CV246="","")</f>
        <v/>
      </c>
      <c r="CU235" s="48"/>
      <c r="CV235" s="15" t="str" cm="1">
        <f t="array" ref="CV235">_xlfn.IFS([1]original_ver!CY246="ประยุกต์",1,[1]original_ver!CY246="ไม่ประยุกต์",0,[1]original_ver!CY246="","")</f>
        <v/>
      </c>
      <c r="CW235" s="48"/>
      <c r="CX235" s="15" t="str" cm="1">
        <f t="array" ref="CX235">_xlfn.IFS([1]original_ver!DB246="ประยุกต์",1,[1]original_ver!DB246="ไม่ประยุกต์",0,[1]original_ver!DB246="","")</f>
        <v/>
      </c>
      <c r="CY235" s="48"/>
      <c r="CZ235" s="48"/>
      <c r="DA235" s="48"/>
      <c r="DB235" s="48"/>
      <c r="DC235" s="48"/>
      <c r="DD235" s="48"/>
      <c r="DE235" s="48"/>
      <c r="DF235" s="17">
        <v>1</v>
      </c>
      <c r="DG235" s="17">
        <v>2</v>
      </c>
      <c r="DH235" s="17">
        <v>2</v>
      </c>
      <c r="DI235" s="17">
        <v>2</v>
      </c>
      <c r="DJ235" s="17">
        <v>3</v>
      </c>
      <c r="DK235" s="17">
        <v>2</v>
      </c>
      <c r="DL235" s="48"/>
      <c r="DM235" s="48"/>
      <c r="DN235" s="48"/>
      <c r="DO235" s="48"/>
      <c r="DP235" s="48"/>
      <c r="DQ235" s="48"/>
      <c r="DR235" s="49">
        <v>3</v>
      </c>
      <c r="DS235" s="49">
        <v>3</v>
      </c>
      <c r="DT235" s="17">
        <v>3</v>
      </c>
      <c r="DU235" s="49">
        <v>3</v>
      </c>
      <c r="DV235" s="49">
        <v>3</v>
      </c>
      <c r="DW235" s="49">
        <v>3</v>
      </c>
      <c r="DX235" s="25">
        <v>3</v>
      </c>
      <c r="DY235" s="25">
        <v>3</v>
      </c>
      <c r="DZ235" s="25">
        <v>3</v>
      </c>
      <c r="EA235" s="25">
        <v>3</v>
      </c>
      <c r="EB235" s="25">
        <v>3</v>
      </c>
      <c r="EC235">
        <v>3</v>
      </c>
    </row>
    <row r="236" spans="1:133" hidden="1" x14ac:dyDescent="0.2">
      <c r="A236" s="15">
        <v>830</v>
      </c>
      <c r="B236" s="47" t="s">
        <v>808</v>
      </c>
      <c r="C236" cm="1">
        <f t="array" ref="C236">_xlfn.IFS([1]original_ver!D247="Participant",1,[1]original_ver!D247="Non-Participant",0,[1]original_ver!D247="","")</f>
        <v>1</v>
      </c>
      <c r="D236" s="15">
        <v>2</v>
      </c>
      <c r="E236" s="17" cm="1">
        <f t="array" ref="E236">_xlfn.IFS([1]original_ver!F247="ชาย",1,[1]original_ver!F247="หญิง",0,[1]original_ver!F247="","")</f>
        <v>1</v>
      </c>
      <c r="F236" s="15">
        <v>53</v>
      </c>
      <c r="G236" s="17" cm="1">
        <f t="array" ref="G236">_xlfn.IFS([1]original_ver!H247="ไม่มีการศึกษา",0,[1]original_ver!H247="ประถมศึกษา",1,[1]original_ver!H247="มัธยมศึกษาตอนต้น",2,[1]original_ver!H247="มัธยมศึกษาตอนปลาย",3,[1]original_ver!H247="อนุปริญญา (ปวช., ปวส., ฝึกหัดครู)",4,[1]original_ver!H247="ปริญญาตรี",5,[1]original_ver!H247="สูงกว่าปริญญาตรี",6,[1]original_ver!H247="","")</f>
        <v>5</v>
      </c>
      <c r="H236" s="17" cm="1">
        <f t="array" ref="H236">_xlfn.IFS([1]original_ver!I247="โสด",1,[1]original_ver!I247="สมรส/อยู่ด้วยกัน",2,[1]original_ver!I247="หย่าร้าง/แยกกันอยู่",3,[1]original_ver!I247="หม้าย",4,[1]original_ver!I247="","")</f>
        <v>2</v>
      </c>
      <c r="I236" s="15">
        <v>5</v>
      </c>
      <c r="J236" s="15">
        <v>30</v>
      </c>
      <c r="K236" s="17" cm="1">
        <f t="array" ref="K236">_xlfn.IFS([1]original_ver!L247="ใช่",1,[1]original_ver!L247="ไม่ใช่",0,[1]original_ver!L247="","")</f>
        <v>0</v>
      </c>
      <c r="L236" s="17" cm="1">
        <f t="array" ref="L236">_xlfn.IFS([1]original_ver!M247="กู้ยืม",1,[1]original_ver!M247="ไม่กู้ยืม",0,[1]original_ver!M247="","")</f>
        <v>0</v>
      </c>
      <c r="M236" s="17">
        <f t="shared" si="12"/>
        <v>0</v>
      </c>
      <c r="N236" s="51">
        <v>0</v>
      </c>
      <c r="O236" s="17" cm="1">
        <f t="array" ref="O236">_xlfn.IFS([1]original_ver!O247="ใช่",1,[1]original_ver!O247="ไม่ใช่",0,[1]original_ver!O247="","")</f>
        <v>1</v>
      </c>
      <c r="P236" s="17">
        <v>1</v>
      </c>
      <c r="Q236" s="17">
        <v>1</v>
      </c>
      <c r="R236" s="17">
        <v>20</v>
      </c>
      <c r="S236" s="17">
        <v>16000</v>
      </c>
      <c r="T236" s="53">
        <v>9</v>
      </c>
      <c r="U236" s="20">
        <f t="shared" si="13"/>
        <v>800</v>
      </c>
      <c r="V236" s="17">
        <v>1</v>
      </c>
      <c r="W236" s="17">
        <v>20</v>
      </c>
      <c r="X236" s="17">
        <v>20000</v>
      </c>
      <c r="Y236" s="17">
        <v>12</v>
      </c>
      <c r="Z236" s="17"/>
      <c r="AA236" s="17">
        <v>1</v>
      </c>
      <c r="AB236" s="17">
        <v>1</v>
      </c>
      <c r="AC236" s="17">
        <v>20</v>
      </c>
      <c r="AD236" s="17">
        <v>18000</v>
      </c>
      <c r="AE236" s="18">
        <v>8</v>
      </c>
      <c r="AF236" s="27">
        <f t="shared" si="14"/>
        <v>900</v>
      </c>
      <c r="AG236" s="17">
        <v>1</v>
      </c>
      <c r="AH236" s="17">
        <v>20</v>
      </c>
      <c r="AI236" s="17">
        <v>21000</v>
      </c>
      <c r="AJ236" s="17">
        <v>11</v>
      </c>
      <c r="AK236" s="17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17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17"/>
      <c r="CD236" s="49">
        <v>3</v>
      </c>
      <c r="CE236" s="49">
        <v>3</v>
      </c>
      <c r="CF236" s="49">
        <v>3</v>
      </c>
      <c r="CG236" s="49">
        <v>4</v>
      </c>
      <c r="CH236" s="49">
        <v>4</v>
      </c>
      <c r="CI236" s="17">
        <v>3</v>
      </c>
      <c r="CJ236" cm="1">
        <f t="array" ref="CJ236">_xlfn.IFS([1]original_ver!CH247="จากการเข้าร่วมกิจกรรมอบรม ที่จัดโดยโครงการเกษตรกรปราดเปรื่อง (Smart Farmer)",1,[1]original_ver!CH247="จากการเข้าร่วมกิจกรรมอบรม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ๆ",3,[1]original_ver!CH247="จากการเรียนรู้ผ่านประสบการณ์ของผู้อื่น ได้แก่ เพื่อนบ้าน พี่น้อง เพื่อน และญาติ เป็นต้น",4,[1]original_ver!CH247="ไม่ได้เข้าร่วมกิจกรรมอบรมหรือเรียนรู้ใด ๆ (ข้ามไปข้อ 33)",5)</f>
        <v>1</v>
      </c>
      <c r="CK236" s="15" cm="1">
        <f t="array" ref="CK236">_xlfn.IFS([1]original_ver!CJ247="ความรู้ทางการเกษตรและการใช้เทคโนโลยีสำหรับการผลิตในฟาร์ม",1,[1]original_ver!CJ247="การวางแผนและจัดการฟาร์ม เช่น การเก็บเกี่ยว การเงิน และการวางแผนทางการตลาด",2,[1]original_ver!CJ247="การเป็นผู้ประกอบการทางการเกษตร",3,[1]original_ver!CJ247="การเพิ่มมูลค่าผลผลิต และการแปรรูปผลผลิต (รวมถึงการพัฒนาคุณภาพผลผลิต)",4,[1]original_ver!CJ247="","")</f>
        <v>2</v>
      </c>
      <c r="CL236" s="17">
        <v>5</v>
      </c>
      <c r="CM236" s="17">
        <v>2</v>
      </c>
      <c r="CN236" s="15" cm="1">
        <f t="array" ref="CN236">_xlfn.IFS([1]original_ver!CN247="ความรู้ทางการเกษตรและการใช้เทคโนโลยีสำหรับการผลิตในฟาร์ม",1,[1]original_ver!CN247="การวางแผนและจัดการฟาร์ม เช่น การเก็บเกี่ยว การเงิน และการวางแผนทางการตลาด",2,[1]original_ver!CN247="การเป็นผู้ประกอบการทางการเกษตร",3,[1]original_ver!CN247="การเพิ่มมูลค่าผลผลิต และการแปรรูปผลผลิต (รวมถึงการพัฒนาคุณภาพผลผลิต)",4,[1]original_ver!CN247="","")</f>
        <v>4</v>
      </c>
      <c r="CO236" s="17">
        <v>2</v>
      </c>
      <c r="CP236" s="17">
        <v>2</v>
      </c>
      <c r="CQ236" s="15" cm="1">
        <f t="array" ref="CQ236">_xlfn.IFS([1]original_ver!CR247="ประยุกต์",1,[1]original_ver!CR247="ไม่ประยุกต์",0,[1]original_ver!CR247="","")</f>
        <v>1</v>
      </c>
      <c r="CR236" s="15" cm="1">
        <f t="array" ref="CR236">_xlfn.IFS([1]original_ver!CS247="ประยุกต์",1,[1]original_ver!CS247="ไม่ประยุกต์",0,[1]original_ver!CS247="","")</f>
        <v>1</v>
      </c>
      <c r="CS236" s="48"/>
      <c r="CT236" s="15" cm="1">
        <f t="array" ref="CT236">_xlfn.IFS([1]original_ver!CV247="ประยุกต์",1,[1]original_ver!CV247="ไม่ประยุกต์",0,[1]original_ver!CV247="","")</f>
        <v>1</v>
      </c>
      <c r="CU236" s="48"/>
      <c r="CV236" s="15" cm="1">
        <f t="array" ref="CV236">_xlfn.IFS([1]original_ver!CY247="ประยุกต์",1,[1]original_ver!CY247="ไม่ประยุกต์",0,[1]original_ver!CY247="","")</f>
        <v>1</v>
      </c>
      <c r="CW236" s="48"/>
      <c r="CX236" s="15" cm="1">
        <f t="array" ref="CX236">_xlfn.IFS([1]original_ver!DB247="ประยุกต์",1,[1]original_ver!DB247="ไม่ประยุกต์",0,[1]original_ver!DB247="","")</f>
        <v>1</v>
      </c>
      <c r="CY236" s="48"/>
      <c r="CZ236" s="48"/>
      <c r="DA236" s="48"/>
      <c r="DB236" s="48"/>
      <c r="DC236" s="48"/>
      <c r="DD236" s="48"/>
      <c r="DE236" s="48"/>
      <c r="DF236" s="17">
        <v>2</v>
      </c>
      <c r="DG236" s="17">
        <v>2</v>
      </c>
      <c r="DH236" s="17">
        <v>1</v>
      </c>
      <c r="DI236" s="17">
        <v>2</v>
      </c>
      <c r="DJ236" s="17">
        <v>3</v>
      </c>
      <c r="DK236" s="17">
        <v>2</v>
      </c>
      <c r="DL236" s="48"/>
      <c r="DM236" s="48"/>
      <c r="DN236" s="48"/>
      <c r="DO236" s="48"/>
      <c r="DP236" s="48"/>
      <c r="DQ236" s="48"/>
      <c r="DR236" s="49">
        <v>4</v>
      </c>
      <c r="DS236" s="49">
        <v>4</v>
      </c>
      <c r="DT236" s="17">
        <v>4</v>
      </c>
      <c r="DU236" s="49">
        <v>3</v>
      </c>
      <c r="DV236" s="49">
        <v>3</v>
      </c>
      <c r="DW236" s="49">
        <v>3</v>
      </c>
      <c r="DX236" s="25">
        <v>4</v>
      </c>
      <c r="DY236" s="25">
        <v>4</v>
      </c>
      <c r="DZ236" s="25">
        <v>4</v>
      </c>
      <c r="EA236" s="25">
        <v>4</v>
      </c>
      <c r="EB236" s="25">
        <v>4</v>
      </c>
      <c r="EC236">
        <v>4</v>
      </c>
    </row>
    <row r="237" spans="1:133" x14ac:dyDescent="0.2">
      <c r="A237" s="15">
        <v>831</v>
      </c>
      <c r="B237" s="50" t="s">
        <v>809</v>
      </c>
      <c r="C237" cm="1">
        <f t="array" ref="C237">_xlfn.IFS([1]original_ver!D248="Participant",1,[1]original_ver!D248="Non-Participant",0,[1]original_ver!D248="","")</f>
        <v>1</v>
      </c>
      <c r="D237" s="15">
        <v>2</v>
      </c>
      <c r="E237" s="17" cm="1">
        <f t="array" ref="E237">_xlfn.IFS([1]original_ver!F248="ชาย",1,[1]original_ver!F248="หญิง",0,[1]original_ver!F248="","")</f>
        <v>0</v>
      </c>
      <c r="F237" s="15">
        <v>64</v>
      </c>
      <c r="G237" s="17" cm="1">
        <f t="array" ref="G237">_xlfn.IFS([1]original_ver!H248="ไม่มีการศึกษา",0,[1]original_ver!H248="ประถมศึกษา",1,[1]original_ver!H248="มัธยมศึกษาตอนต้น",2,[1]original_ver!H248="มัธยมศึกษาตอนปลาย",3,[1]original_ver!H248="อนุปริญญา (ปวช., ปวส., ฝึกหัดครู)",4,[1]original_ver!H248="ปริญญาตรี",5,[1]original_ver!H248="สูงกว่าปริญญาตรี",6,[1]original_ver!H248="","")</f>
        <v>3</v>
      </c>
      <c r="H237" s="17" cm="1">
        <f t="array" ref="H237">_xlfn.IFS([1]original_ver!I248="โสด",1,[1]original_ver!I248="สมรส/อยู่ด้วยกัน",2,[1]original_ver!I248="หย่าร้าง/แยกกันอยู่",3,[1]original_ver!I248="หม้าย",4,[1]original_ver!I248="","")</f>
        <v>2</v>
      </c>
      <c r="I237" s="15">
        <v>6</v>
      </c>
      <c r="J237" s="15">
        <v>40</v>
      </c>
      <c r="K237" s="17" cm="1">
        <f t="array" ref="K237">_xlfn.IFS([1]original_ver!L248="ใช่",1,[1]original_ver!L248="ไม่ใช่",0,[1]original_ver!L248="","")</f>
        <v>0</v>
      </c>
      <c r="L237" s="17" cm="1">
        <f t="array" ref="L237">_xlfn.IFS([1]original_ver!M248="กู้ยืม",1,[1]original_ver!M248="ไม่กู้ยืม",0,[1]original_ver!M248="","")</f>
        <v>1</v>
      </c>
      <c r="M237" s="17">
        <f t="shared" si="12"/>
        <v>0</v>
      </c>
      <c r="N237" s="51">
        <v>0</v>
      </c>
      <c r="O237" s="17" cm="1">
        <f t="array" ref="O237">_xlfn.IFS([1]original_ver!O248="ใช่",1,[1]original_ver!O248="ไม่ใช่",0,[1]original_ver!O248="","")</f>
        <v>1</v>
      </c>
      <c r="P237" s="17">
        <v>7</v>
      </c>
      <c r="Q237" s="17">
        <v>1</v>
      </c>
      <c r="R237" s="17">
        <v>8</v>
      </c>
      <c r="S237" s="17">
        <v>9500</v>
      </c>
      <c r="T237" s="17">
        <v>38</v>
      </c>
      <c r="U237" s="22">
        <f t="shared" si="13"/>
        <v>1187.5</v>
      </c>
      <c r="V237" s="48"/>
      <c r="W237" s="48"/>
      <c r="X237" s="48"/>
      <c r="Y237" s="48"/>
      <c r="Z237" s="48"/>
      <c r="AA237" s="17">
        <v>7</v>
      </c>
      <c r="AB237" s="17">
        <v>1</v>
      </c>
      <c r="AC237" s="17">
        <v>8</v>
      </c>
      <c r="AD237" s="17">
        <v>9800</v>
      </c>
      <c r="AE237" s="17">
        <v>30</v>
      </c>
      <c r="AF237" s="27">
        <f t="shared" si="14"/>
        <v>1225</v>
      </c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9">
        <v>3.25</v>
      </c>
      <c r="CE237" s="49">
        <v>3</v>
      </c>
      <c r="CF237" s="49">
        <v>3</v>
      </c>
      <c r="CG237" s="49">
        <v>3</v>
      </c>
      <c r="CH237" s="49">
        <v>4</v>
      </c>
      <c r="CI237" s="17">
        <v>4</v>
      </c>
      <c r="CJ237" cm="1">
        <f t="array" ref="CJ237">_xlfn.IFS([1]original_ver!CH248="จากการเข้าร่วมกิจกรรมอบรม ที่จัดโดยโครงการเกษตรกรปราดเปรื่อง (Smart Farmer)",1,[1]original_ver!CH248="จากการเข้าร่วมกิจกรรมอบรม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ๆ",3,[1]original_ver!CH248="จากการเรียนรู้ผ่านประสบการณ์ของผู้อื่น ได้แก่ เพื่อนบ้าน พี่น้อง เพื่อน และญาติ เป็นต้น",4,[1]original_ver!CH248="ไม่ได้เข้าร่วมกิจกรรมอบรมหรือเรียนรู้ใด ๆ (ข้ามไปข้อ 33)",5)</f>
        <v>1</v>
      </c>
      <c r="CK237" s="15" cm="1">
        <f t="array" ref="CK237">_xlfn.IFS([1]original_ver!CJ248="ความรู้ทางการเกษตรและการใช้เทคโนโลยีสำหรับการผลิตในฟาร์ม",1,[1]original_ver!CJ248="การวางแผนและจัดการฟาร์ม เช่น การเก็บเกี่ยว การเงิน และการวางแผนทางการตลาด",2,[1]original_ver!CJ248="การเป็นผู้ประกอบการทางการเกษตร",3,[1]original_ver!CJ248="การเพิ่มมูลค่าผลผลิต และการแปรรูปผลผลิต (รวมถึงการพัฒนาคุณภาพผลผลิต)",4,[1]original_ver!CJ248="","")</f>
        <v>4</v>
      </c>
      <c r="CL237" s="17">
        <v>3</v>
      </c>
      <c r="CM237" s="17">
        <v>2</v>
      </c>
      <c r="CN237" s="15" cm="1">
        <f t="array" ref="CN237">_xlfn.IFS([1]original_ver!CN248="ความรู้ทางการเกษตรและการใช้เทคโนโลยีสำหรับการผลิตในฟาร์ม",1,[1]original_ver!CN248="การวางแผนและจัดการฟาร์ม เช่น การเก็บเกี่ยว การเงิน และการวางแผนทางการตลาด",2,[1]original_ver!CN248="การเป็นผู้ประกอบการทางการเกษตร",3,[1]original_ver!CN248="การเพิ่มมูลค่าผลผลิต และการแปรรูปผลผลิต (รวมถึงการพัฒนาคุณภาพผลผลิต)",4,[1]original_ver!CN248="","")</f>
        <v>2</v>
      </c>
      <c r="CO237" s="17">
        <v>1</v>
      </c>
      <c r="CP237" s="17">
        <v>2</v>
      </c>
      <c r="CQ237" s="15" cm="1">
        <f t="array" ref="CQ237">_xlfn.IFS([1]original_ver!CR248="ประยุกต์",1,[1]original_ver!CR248="ไม่ประยุกต์",0,[1]original_ver!CR248="","")</f>
        <v>1</v>
      </c>
      <c r="CR237" s="15" cm="1">
        <f t="array" ref="CR237">_xlfn.IFS([1]original_ver!CS248="ประยุกต์",1,[1]original_ver!CS248="ไม่ประยุกต์",0,[1]original_ver!CS248="","")</f>
        <v>1</v>
      </c>
      <c r="CS237" s="48"/>
      <c r="CT237" s="15" cm="1">
        <f t="array" ref="CT237">_xlfn.IFS([1]original_ver!CV248="ประยุกต์",1,[1]original_ver!CV248="ไม่ประยุกต์",0,[1]original_ver!CV248="","")</f>
        <v>1</v>
      </c>
      <c r="CU237" s="48"/>
      <c r="CV237" s="15" cm="1">
        <f t="array" ref="CV237">_xlfn.IFS([1]original_ver!CY248="ประยุกต์",1,[1]original_ver!CY248="ไม่ประยุกต์",0,[1]original_ver!CY248="","")</f>
        <v>1</v>
      </c>
      <c r="CW237" s="48"/>
      <c r="CX237" s="15" cm="1">
        <f t="array" ref="CX237">_xlfn.IFS([1]original_ver!DB248="ประยุกต์",1,[1]original_ver!DB248="ไม่ประยุกต์",0,[1]original_ver!DB248="","")</f>
        <v>1</v>
      </c>
      <c r="CY237" s="48"/>
      <c r="CZ237" s="48"/>
      <c r="DA237" s="48"/>
      <c r="DB237" s="48"/>
      <c r="DC237" s="48"/>
      <c r="DD237" s="48"/>
      <c r="DE237" s="48"/>
      <c r="DF237" s="48"/>
      <c r="DG237" s="48"/>
      <c r="DH237" s="17">
        <v>3</v>
      </c>
      <c r="DI237" s="17">
        <v>2</v>
      </c>
      <c r="DJ237" s="17">
        <v>2</v>
      </c>
      <c r="DK237" s="17">
        <v>2</v>
      </c>
      <c r="DL237" s="17">
        <v>1</v>
      </c>
      <c r="DM237" s="17">
        <v>2</v>
      </c>
      <c r="DN237" s="48"/>
      <c r="DO237" s="48"/>
      <c r="DP237" s="48"/>
      <c r="DQ237" s="48"/>
      <c r="DR237" s="49">
        <v>3</v>
      </c>
      <c r="DS237" s="49">
        <v>3</v>
      </c>
      <c r="DT237" s="17">
        <v>3</v>
      </c>
      <c r="DU237" s="49">
        <v>3</v>
      </c>
      <c r="DV237" s="49">
        <v>3</v>
      </c>
      <c r="DW237" s="49">
        <v>3</v>
      </c>
      <c r="DX237" s="25">
        <v>4</v>
      </c>
      <c r="DY237" s="25">
        <v>4</v>
      </c>
      <c r="DZ237" s="25">
        <v>4</v>
      </c>
      <c r="EA237" s="25">
        <v>4</v>
      </c>
      <c r="EB237" s="25">
        <v>4</v>
      </c>
      <c r="EC237">
        <v>4</v>
      </c>
    </row>
    <row r="238" spans="1:133" hidden="1" x14ac:dyDescent="0.2">
      <c r="A238" s="15">
        <v>832</v>
      </c>
      <c r="B238" s="47" t="s">
        <v>718</v>
      </c>
      <c r="C238" cm="1">
        <f t="array" ref="C238">_xlfn.IFS([1]original_ver!D249="Participant",1,[1]original_ver!D249="Non-Participant",0,[1]original_ver!D249="","")</f>
        <v>1</v>
      </c>
      <c r="D238" s="15">
        <v>2</v>
      </c>
      <c r="E238" s="17" cm="1">
        <f t="array" ref="E238">_xlfn.IFS([1]original_ver!F249="ชาย",1,[1]original_ver!F249="หญิง",0,[1]original_ver!F249="","")</f>
        <v>1</v>
      </c>
      <c r="F238" s="15">
        <v>53</v>
      </c>
      <c r="G238" s="17" cm="1">
        <f t="array" ref="G238">_xlfn.IFS([1]original_ver!H249="ไม่มีการศึกษา",0,[1]original_ver!H249="ประถมศึกษา",1,[1]original_ver!H249="มัธยมศึกษาตอนต้น",2,[1]original_ver!H249="มัธยมศึกษาตอนปลาย",3,[1]original_ver!H249="อนุปริญญา (ปวช., ปวส., ฝึกหัดครู)",4,[1]original_ver!H249="ปริญญาตรี",5,[1]original_ver!H249="สูงกว่าปริญญาตรี",6,[1]original_ver!H249="","")</f>
        <v>5</v>
      </c>
      <c r="H238" s="17" cm="1">
        <f t="array" ref="H238">_xlfn.IFS([1]original_ver!I249="โสด",1,[1]original_ver!I249="สมรส/อยู่ด้วยกัน",2,[1]original_ver!I249="หย่าร้าง/แยกกันอยู่",3,[1]original_ver!I249="หม้าย",4,[1]original_ver!I249="","")</f>
        <v>2</v>
      </c>
      <c r="I238" s="15">
        <v>3</v>
      </c>
      <c r="J238" s="15">
        <v>25</v>
      </c>
      <c r="K238" s="17" cm="1">
        <f t="array" ref="K238">_xlfn.IFS([1]original_ver!L249="ใช่",1,[1]original_ver!L249="ไม่ใช่",0,[1]original_ver!L249="","")</f>
        <v>1</v>
      </c>
      <c r="L238" s="17" cm="1">
        <f t="array" ref="L238">_xlfn.IFS([1]original_ver!M249="กู้ยืม",1,[1]original_ver!M249="ไม่กู้ยืม",0,[1]original_ver!M249="","")</f>
        <v>0</v>
      </c>
      <c r="M238" s="17">
        <f t="shared" si="12"/>
        <v>0</v>
      </c>
      <c r="N238" s="51">
        <v>0</v>
      </c>
      <c r="O238" s="17" cm="1">
        <f t="array" ref="O238">_xlfn.IFS([1]original_ver!O249="ใช่",1,[1]original_ver!O249="ไม่ใช่",0,[1]original_ver!O249="","")</f>
        <v>1</v>
      </c>
      <c r="P238" s="17">
        <v>1</v>
      </c>
      <c r="Q238" s="17">
        <v>1</v>
      </c>
      <c r="R238" s="17">
        <v>35</v>
      </c>
      <c r="S238" s="17">
        <v>28000</v>
      </c>
      <c r="T238" s="53">
        <v>9</v>
      </c>
      <c r="U238" s="20">
        <f t="shared" si="13"/>
        <v>800</v>
      </c>
      <c r="V238" s="48"/>
      <c r="W238" s="48"/>
      <c r="X238" s="48"/>
      <c r="Y238" s="48"/>
      <c r="Z238" s="48"/>
      <c r="AA238" s="17">
        <v>1</v>
      </c>
      <c r="AB238" s="17">
        <v>1</v>
      </c>
      <c r="AC238" s="17">
        <v>35</v>
      </c>
      <c r="AD238" s="17">
        <v>29000</v>
      </c>
      <c r="AE238" s="18">
        <v>11</v>
      </c>
      <c r="AF238" s="27">
        <f t="shared" si="14"/>
        <v>828.57142857142856</v>
      </c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9">
        <v>4</v>
      </c>
      <c r="CE238" s="49">
        <v>4</v>
      </c>
      <c r="CF238" s="49">
        <v>4</v>
      </c>
      <c r="CG238" s="49">
        <v>4</v>
      </c>
      <c r="CH238" s="49">
        <v>4</v>
      </c>
      <c r="CI238" s="17">
        <v>4</v>
      </c>
      <c r="CJ238" cm="1">
        <f t="array" ref="CJ238">_xlfn.IFS([1]original_ver!CH249="จากการเข้าร่วมกิจกรรมอบรม ที่จัดโดยโครงการเกษตรกรปราดเปรื่อง (Smart Farmer)",1,[1]original_ver!CH249="จากการเข้าร่วมกิจกรรมอบรม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ๆ",3,[1]original_ver!CH249="จากการเรียนรู้ผ่านประสบการณ์ของผู้อื่น ได้แก่ เพื่อนบ้าน พี่น้อง เพื่อน และญาติ เป็นต้น",4,[1]original_ver!CH249="ไม่ได้เข้าร่วมกิจกรรมอบรมหรือเรียนรู้ใด ๆ (ข้ามไปข้อ 33)",5)</f>
        <v>1</v>
      </c>
      <c r="CK238" s="15" cm="1">
        <f t="array" ref="CK238">_xlfn.IFS([1]original_ver!CJ249="ความรู้ทางการเกษตรและการใช้เทคโนโลยีสำหรับการผลิตในฟาร์ม",1,[1]original_ver!CJ249="การวางแผนและจัดการฟาร์ม เช่น การเก็บเกี่ยว การเงิน และการวางแผนทางการตลาด",2,[1]original_ver!CJ249="การเป็นผู้ประกอบการทางการเกษตร",3,[1]original_ver!CJ249="การเพิ่มมูลค่าผลผลิต และการแปรรูปผลผลิต (รวมถึงการพัฒนาคุณภาพผลผลิต)",4,[1]original_ver!CJ249="","")</f>
        <v>2</v>
      </c>
      <c r="CL238" s="17">
        <v>3</v>
      </c>
      <c r="CM238" s="17">
        <v>2</v>
      </c>
      <c r="CN238" s="15" cm="1">
        <f t="array" ref="CN238">_xlfn.IFS([1]original_ver!CN249="ความรู้ทางการเกษตรและการใช้เทคโนโลยีสำหรับการผลิตในฟาร์ม",1,[1]original_ver!CN249="การวางแผนและจัดการฟาร์ม เช่น การเก็บเกี่ยว การเงิน และการวางแผนทางการตลาด",2,[1]original_ver!CN249="การเป็นผู้ประกอบการทางการเกษตร",3,[1]original_ver!CN249="การเพิ่มมูลค่าผลผลิต และการแปรรูปผลผลิต (รวมถึงการพัฒนาคุณภาพผลผลิต)",4,[1]original_ver!CN249="","")</f>
        <v>4</v>
      </c>
      <c r="CO238" s="17">
        <v>1</v>
      </c>
      <c r="CP238" s="17">
        <v>2</v>
      </c>
      <c r="CQ238" s="15" cm="1">
        <f t="array" ref="CQ238">_xlfn.IFS([1]original_ver!CR249="ประยุกต์",1,[1]original_ver!CR249="ไม่ประยุกต์",0,[1]original_ver!CR249="","")</f>
        <v>1</v>
      </c>
      <c r="CR238" s="15" cm="1">
        <f t="array" ref="CR238">_xlfn.IFS([1]original_ver!CS249="ประยุกต์",1,[1]original_ver!CS249="ไม่ประยุกต์",0,[1]original_ver!CS249="","")</f>
        <v>1</v>
      </c>
      <c r="CS238" s="48"/>
      <c r="CT238" s="15" cm="1">
        <f t="array" ref="CT238">_xlfn.IFS([1]original_ver!CV249="ประยุกต์",1,[1]original_ver!CV249="ไม่ประยุกต์",0,[1]original_ver!CV249="","")</f>
        <v>1</v>
      </c>
      <c r="CU238" s="48"/>
      <c r="CV238" s="15" cm="1">
        <f t="array" ref="CV238">_xlfn.IFS([1]original_ver!CY249="ประยุกต์",1,[1]original_ver!CY249="ไม่ประยุกต์",0,[1]original_ver!CY249="","")</f>
        <v>1</v>
      </c>
      <c r="CW238" s="48"/>
      <c r="CX238" s="15" cm="1">
        <f t="array" ref="CX238">_xlfn.IFS([1]original_ver!DB249="ประยุกต์",1,[1]original_ver!DB249="ไม่ประยุกต์",0,[1]original_ver!DB249="","")</f>
        <v>1</v>
      </c>
      <c r="CY238" s="48"/>
      <c r="CZ238" s="48"/>
      <c r="DA238" s="48"/>
      <c r="DB238" s="48"/>
      <c r="DC238" s="48"/>
      <c r="DD238" s="48"/>
      <c r="DE238" s="48"/>
      <c r="DF238" s="17">
        <v>3</v>
      </c>
      <c r="DG238" s="17">
        <v>2</v>
      </c>
      <c r="DH238" s="17">
        <v>1</v>
      </c>
      <c r="DI238" s="17">
        <v>2</v>
      </c>
      <c r="DJ238" s="17">
        <v>2</v>
      </c>
      <c r="DK238" s="17">
        <v>2</v>
      </c>
      <c r="DL238" s="48"/>
      <c r="DM238" s="48"/>
      <c r="DN238" s="48"/>
      <c r="DO238" s="48"/>
      <c r="DP238" s="48"/>
      <c r="DQ238" s="48"/>
      <c r="DR238" s="49">
        <v>3</v>
      </c>
      <c r="DS238" s="49">
        <v>3</v>
      </c>
      <c r="DT238" s="17">
        <v>3</v>
      </c>
      <c r="DU238" s="49">
        <v>3</v>
      </c>
      <c r="DV238" s="49">
        <v>3</v>
      </c>
      <c r="DW238" s="49">
        <v>3</v>
      </c>
      <c r="DX238" s="25">
        <v>4</v>
      </c>
      <c r="DY238" s="25">
        <v>4</v>
      </c>
      <c r="DZ238" s="25">
        <v>4</v>
      </c>
      <c r="EA238" s="25">
        <v>3</v>
      </c>
      <c r="EB238" s="25">
        <v>4</v>
      </c>
      <c r="EC238">
        <v>4</v>
      </c>
    </row>
    <row r="239" spans="1:133" hidden="1" x14ac:dyDescent="0.2">
      <c r="A239" s="15">
        <v>833</v>
      </c>
      <c r="B239" s="47" t="s">
        <v>756</v>
      </c>
      <c r="C239" cm="1">
        <f t="array" ref="C239">_xlfn.IFS([1]original_ver!D250="Participant",1,[1]original_ver!D250="Non-Participant",0,[1]original_ver!D250="","")</f>
        <v>1</v>
      </c>
      <c r="D239" s="15">
        <v>2</v>
      </c>
      <c r="E239" s="17" cm="1">
        <f t="array" ref="E239">_xlfn.IFS([1]original_ver!F250="ชาย",1,[1]original_ver!F250="หญิง",0,[1]original_ver!F250="","")</f>
        <v>0</v>
      </c>
      <c r="F239" s="15">
        <v>49</v>
      </c>
      <c r="G239" s="17" cm="1">
        <f t="array" ref="G239">_xlfn.IFS([1]original_ver!H250="ไม่มีการศึกษา",0,[1]original_ver!H250="ประถมศึกษา",1,[1]original_ver!H250="มัธยมศึกษาตอนต้น",2,[1]original_ver!H250="มัธยมศึกษาตอนปลาย",3,[1]original_ver!H250="อนุปริญญา (ปวช., ปวส., ฝึกหัดครู)",4,[1]original_ver!H250="ปริญญาตรี",5,[1]original_ver!H250="สูงกว่าปริญญาตรี",6,[1]original_ver!H250="","")</f>
        <v>5</v>
      </c>
      <c r="H239" s="17" cm="1">
        <f t="array" ref="H239">_xlfn.IFS([1]original_ver!I250="โสด",1,[1]original_ver!I250="สมรส/อยู่ด้วยกัน",2,[1]original_ver!I250="หย่าร้าง/แยกกันอยู่",3,[1]original_ver!I250="หม้าย",4,[1]original_ver!I250="","")</f>
        <v>2</v>
      </c>
      <c r="I239" s="15">
        <v>4</v>
      </c>
      <c r="J239" s="15">
        <v>20</v>
      </c>
      <c r="K239" s="17" cm="1">
        <f t="array" ref="K239">_xlfn.IFS([1]original_ver!L250="ใช่",1,[1]original_ver!L250="ไม่ใช่",0,[1]original_ver!L250="","")</f>
        <v>0</v>
      </c>
      <c r="L239" s="17" cm="1">
        <f t="array" ref="L239">_xlfn.IFS([1]original_ver!M250="กู้ยืม",1,[1]original_ver!M250="ไม่กู้ยืม",0,[1]original_ver!M250="","")</f>
        <v>0</v>
      </c>
      <c r="M239" s="17">
        <f t="shared" si="12"/>
        <v>0</v>
      </c>
      <c r="N239" s="51">
        <v>0</v>
      </c>
      <c r="O239" s="17" cm="1">
        <f t="array" ref="O239">_xlfn.IFS([1]original_ver!O250="ใช่",1,[1]original_ver!O250="ไม่ใช่",0,[1]original_ver!O250="","")</f>
        <v>1</v>
      </c>
      <c r="P239" s="17">
        <v>1</v>
      </c>
      <c r="Q239" s="17">
        <v>1</v>
      </c>
      <c r="R239" s="17">
        <v>17</v>
      </c>
      <c r="S239" s="17">
        <v>15000</v>
      </c>
      <c r="T239" s="53">
        <v>10</v>
      </c>
      <c r="U239" s="20">
        <f t="shared" si="13"/>
        <v>882.35294117647061</v>
      </c>
      <c r="V239" s="17">
        <v>1</v>
      </c>
      <c r="W239" s="17">
        <v>17</v>
      </c>
      <c r="X239" s="17">
        <v>12000</v>
      </c>
      <c r="Y239" s="17">
        <v>9</v>
      </c>
      <c r="Z239" s="17"/>
      <c r="AA239" s="17">
        <v>1</v>
      </c>
      <c r="AB239" s="17">
        <v>1</v>
      </c>
      <c r="AC239" s="17">
        <v>17</v>
      </c>
      <c r="AD239" s="17">
        <v>18000</v>
      </c>
      <c r="AE239" s="18">
        <v>10</v>
      </c>
      <c r="AF239" s="27">
        <f t="shared" si="14"/>
        <v>1058.8235294117646</v>
      </c>
      <c r="AG239" s="17">
        <v>1</v>
      </c>
      <c r="AH239" s="17">
        <v>17</v>
      </c>
      <c r="AI239" s="17">
        <v>13000</v>
      </c>
      <c r="AJ239" s="17">
        <v>9</v>
      </c>
      <c r="AK239" s="17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17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17"/>
      <c r="CD239" s="49">
        <v>3.5</v>
      </c>
      <c r="CE239" s="49">
        <v>3</v>
      </c>
      <c r="CF239" s="49">
        <v>3</v>
      </c>
      <c r="CG239" s="49">
        <v>3</v>
      </c>
      <c r="CH239" s="49">
        <v>3</v>
      </c>
      <c r="CI239" s="17">
        <v>3</v>
      </c>
      <c r="CJ239" cm="1">
        <f t="array" ref="CJ239">_xlfn.IFS([1]original_ver!CH250="จากการเข้าร่วมกิจกรรมอบรม ที่จัดโดยโครงการเกษตรกรปราดเปรื่อง (Smart Farmer)",1,[1]original_ver!CH250="จากการเข้าร่วมกิจกรรมอบรม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ๆ",3,[1]original_ver!CH250="จากการเรียนรู้ผ่านประสบการณ์ของผู้อื่น ได้แก่ เพื่อนบ้าน พี่น้อง เพื่อน และญาติ เป็นต้น",4,[1]original_ver!CH250="ไม่ได้เข้าร่วมกิจกรรมอบรมหรือเรียนรู้ใด ๆ (ข้ามไปข้อ 33)",5)</f>
        <v>1</v>
      </c>
      <c r="CK239" s="15" cm="1">
        <f t="array" ref="CK239">_xlfn.IFS([1]original_ver!CJ250="ความรู้ทางการเกษตรและการใช้เทคโนโลยีสำหรับการผลิตในฟาร์ม",1,[1]original_ver!CJ250="การวางแผนและจัดการฟาร์ม เช่น การเก็บเกี่ยว การเงิน และการวางแผนทางการตลาด",2,[1]original_ver!CJ250="การเป็นผู้ประกอบการทางการเกษตร",3,[1]original_ver!CJ250="การเพิ่มมูลค่าผลผลิต และการแปรรูปผลผลิต (รวมถึงการพัฒนาคุณภาพผลผลิต)",4,[1]original_ver!CJ250="","")</f>
        <v>1</v>
      </c>
      <c r="CL239" s="17">
        <v>2</v>
      </c>
      <c r="CM239" s="17">
        <v>2</v>
      </c>
      <c r="CN239" s="15" cm="1">
        <f t="array" ref="CN239">_xlfn.IFS([1]original_ver!CN250="ความรู้ทางการเกษตรและการใช้เทคโนโลยีสำหรับการผลิตในฟาร์ม",1,[1]original_ver!CN250="การวางแผนและจัดการฟาร์ม เช่น การเก็บเกี่ยว การเงิน และการวางแผนทางการตลาด",2,[1]original_ver!CN250="การเป็นผู้ประกอบการทางการเกษตร",3,[1]original_ver!CN250="การเพิ่มมูลค่าผลผลิต และการแปรรูปผลผลิต (รวมถึงการพัฒนาคุณภาพผลผลิต)",4,[1]original_ver!CN250="","")</f>
        <v>3</v>
      </c>
      <c r="CO239" s="17">
        <v>1</v>
      </c>
      <c r="CP239" s="17">
        <v>2</v>
      </c>
      <c r="CQ239" s="15" cm="1">
        <f t="array" ref="CQ239">_xlfn.IFS([1]original_ver!CR250="ประยุกต์",1,[1]original_ver!CR250="ไม่ประยุกต์",0,[1]original_ver!CR250="","")</f>
        <v>1</v>
      </c>
      <c r="CR239" s="15" cm="1">
        <f t="array" ref="CR239">_xlfn.IFS([1]original_ver!CS250="ประยุกต์",1,[1]original_ver!CS250="ไม่ประยุกต์",0,[1]original_ver!CS250="","")</f>
        <v>1</v>
      </c>
      <c r="CS239" s="48"/>
      <c r="CT239" s="15" cm="1">
        <f t="array" ref="CT239">_xlfn.IFS([1]original_ver!CV250="ประยุกต์",1,[1]original_ver!CV250="ไม่ประยุกต์",0,[1]original_ver!CV250="","")</f>
        <v>1</v>
      </c>
      <c r="CU239" s="48"/>
      <c r="CV239" s="15" cm="1">
        <f t="array" ref="CV239">_xlfn.IFS([1]original_ver!CY250="ประยุกต์",1,[1]original_ver!CY250="ไม่ประยุกต์",0,[1]original_ver!CY250="","")</f>
        <v>1</v>
      </c>
      <c r="CW239" s="48"/>
      <c r="CX239" s="15" cm="1">
        <f t="array" ref="CX239">_xlfn.IFS([1]original_ver!DB250="ประยุกต์",1,[1]original_ver!DB250="ไม่ประยุกต์",0,[1]original_ver!DB250="","")</f>
        <v>1</v>
      </c>
      <c r="CY239" s="48"/>
      <c r="CZ239" s="48"/>
      <c r="DA239" s="48"/>
      <c r="DB239" s="48"/>
      <c r="DC239" s="48"/>
      <c r="DD239" s="48"/>
      <c r="DE239" s="48"/>
      <c r="DF239" s="17">
        <v>1</v>
      </c>
      <c r="DG239" s="17">
        <v>2</v>
      </c>
      <c r="DH239" s="17">
        <v>2</v>
      </c>
      <c r="DI239" s="17">
        <v>2</v>
      </c>
      <c r="DJ239" s="17">
        <v>3</v>
      </c>
      <c r="DK239" s="17">
        <v>2</v>
      </c>
      <c r="DL239" s="48"/>
      <c r="DM239" s="48"/>
      <c r="DN239" s="48"/>
      <c r="DO239" s="48"/>
      <c r="DP239" s="48"/>
      <c r="DQ239" s="48"/>
      <c r="DR239" s="49">
        <v>3</v>
      </c>
      <c r="DS239" s="49">
        <v>3</v>
      </c>
      <c r="DT239" s="17">
        <v>3</v>
      </c>
      <c r="DU239" s="49">
        <v>3</v>
      </c>
      <c r="DV239" s="49">
        <v>3</v>
      </c>
      <c r="DW239" s="49">
        <v>3</v>
      </c>
      <c r="DX239" s="25">
        <v>3</v>
      </c>
      <c r="DY239" s="25">
        <v>3</v>
      </c>
      <c r="DZ239" s="25">
        <v>3</v>
      </c>
      <c r="EA239" s="25">
        <v>3</v>
      </c>
      <c r="EB239" s="25">
        <v>3</v>
      </c>
      <c r="EC239">
        <v>3</v>
      </c>
    </row>
    <row r="240" spans="1:133" hidden="1" x14ac:dyDescent="0.2">
      <c r="A240" s="15">
        <v>834</v>
      </c>
      <c r="B240" s="47" t="s">
        <v>810</v>
      </c>
      <c r="C240" cm="1">
        <f t="array" ref="C240">_xlfn.IFS([1]original_ver!D251="Participant",1,[1]original_ver!D251="Non-Participant",0,[1]original_ver!D251="","")</f>
        <v>1</v>
      </c>
      <c r="D240" s="15">
        <v>2</v>
      </c>
      <c r="E240" s="17" cm="1">
        <f t="array" ref="E240">_xlfn.IFS([1]original_ver!F251="ชาย",1,[1]original_ver!F251="หญิง",0,[1]original_ver!F251="","")</f>
        <v>1</v>
      </c>
      <c r="F240" s="15">
        <v>56</v>
      </c>
      <c r="G240" s="17" cm="1">
        <f t="array" ref="G240">_xlfn.IFS([1]original_ver!H251="ไม่มีการศึกษา",0,[1]original_ver!H251="ประถมศึกษา",1,[1]original_ver!H251="มัธยมศึกษาตอนต้น",2,[1]original_ver!H251="มัธยมศึกษาตอนปลาย",3,[1]original_ver!H251="อนุปริญญา (ปวช., ปวส., ฝึกหัดครู)",4,[1]original_ver!H251="ปริญญาตรี",5,[1]original_ver!H251="สูงกว่าปริญญาตรี",6,[1]original_ver!H251="","")</f>
        <v>4</v>
      </c>
      <c r="H240" s="17" cm="1">
        <f t="array" ref="H240">_xlfn.IFS([1]original_ver!I251="โสด",1,[1]original_ver!I251="สมรส/อยู่ด้วยกัน",2,[1]original_ver!I251="หย่าร้าง/แยกกันอยู่",3,[1]original_ver!I251="หม้าย",4,[1]original_ver!I251="","")</f>
        <v>1</v>
      </c>
      <c r="I240" s="15">
        <v>3</v>
      </c>
      <c r="J240" s="15">
        <v>40</v>
      </c>
      <c r="K240" s="17" cm="1">
        <f t="array" ref="K240">_xlfn.IFS([1]original_ver!L251="ใช่",1,[1]original_ver!L251="ไม่ใช่",0,[1]original_ver!L251="","")</f>
        <v>0</v>
      </c>
      <c r="L240" s="17" cm="1">
        <f t="array" ref="L240">_xlfn.IFS([1]original_ver!M251="กู้ยืม",1,[1]original_ver!M251="ไม่กู้ยืม",0,[1]original_ver!M251="","")</f>
        <v>1</v>
      </c>
      <c r="M240" s="17">
        <f t="shared" si="12"/>
        <v>0</v>
      </c>
      <c r="N240" s="51">
        <v>0</v>
      </c>
      <c r="O240" s="17" cm="1">
        <f t="array" ref="O240">_xlfn.IFS([1]original_ver!O251="ใช่",1,[1]original_ver!O251="ไม่ใช่",0,[1]original_ver!O251="","")</f>
        <v>1</v>
      </c>
      <c r="P240" s="17">
        <v>1</v>
      </c>
      <c r="Q240" s="17">
        <v>1</v>
      </c>
      <c r="R240" s="17">
        <v>30</v>
      </c>
      <c r="S240" s="17">
        <v>27000</v>
      </c>
      <c r="T240" s="53">
        <v>11</v>
      </c>
      <c r="U240" s="20">
        <f t="shared" si="13"/>
        <v>900</v>
      </c>
      <c r="V240" s="17">
        <v>2</v>
      </c>
      <c r="W240" s="17">
        <v>30</v>
      </c>
      <c r="X240" s="17">
        <v>20000</v>
      </c>
      <c r="Y240" s="17">
        <v>10</v>
      </c>
      <c r="Z240" s="17"/>
      <c r="AA240" s="17">
        <v>1</v>
      </c>
      <c r="AB240" s="17">
        <v>1</v>
      </c>
      <c r="AC240" s="17">
        <v>30</v>
      </c>
      <c r="AD240" s="17">
        <v>28000</v>
      </c>
      <c r="AE240" s="18">
        <v>11</v>
      </c>
      <c r="AF240" s="27">
        <f t="shared" si="14"/>
        <v>933.33333333333337</v>
      </c>
      <c r="AG240" s="17">
        <v>2</v>
      </c>
      <c r="AH240" s="17">
        <v>30</v>
      </c>
      <c r="AI240" s="17">
        <v>20000</v>
      </c>
      <c r="AJ240" s="17">
        <v>10</v>
      </c>
      <c r="AK240" s="17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17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17"/>
      <c r="CD240" s="49">
        <v>3</v>
      </c>
      <c r="CE240" s="49">
        <v>3</v>
      </c>
      <c r="CF240" s="49">
        <v>3</v>
      </c>
      <c r="CG240" s="49">
        <v>3</v>
      </c>
      <c r="CH240" s="49">
        <v>3</v>
      </c>
      <c r="CI240" s="17">
        <v>3</v>
      </c>
      <c r="CJ240" cm="1">
        <f t="array" ref="CJ240">_xlfn.IFS([1]original_ver!CH251="จากการเข้าร่วมกิจกรรมอบรม ที่จัดโดยโครงการเกษตรกรปราดเปรื่อง (Smart Farmer)",1,[1]original_ver!CH251="จากการเข้าร่วมกิจกรรมอบรม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ๆ",3,[1]original_ver!CH251="จากการเรียนรู้ผ่านประสบการณ์ของผู้อื่น ได้แก่ เพื่อนบ้าน พี่น้อง เพื่อน และญาติ เป็นต้น",4,[1]original_ver!CH251="ไม่ได้เข้าร่วมกิจกรรมอบรมหรือเรียนรู้ใด ๆ (ข้ามไปข้อ 33)",5)</f>
        <v>1</v>
      </c>
      <c r="CK240" s="15" cm="1">
        <f t="array" ref="CK240">_xlfn.IFS([1]original_ver!CJ251="ความรู้ทางการเกษตรและการใช้เทคโนโลยีสำหรับการผลิตในฟาร์ม",1,[1]original_ver!CJ251="การวางแผนและจัดการฟาร์ม เช่น การเก็บเกี่ยว การเงิน และการวางแผนทางการตลาด",2,[1]original_ver!CJ251="การเป็นผู้ประกอบการทางการเกษตร",3,[1]original_ver!CJ251="การเพิ่มมูลค่าผลผลิต และการแปรรูปผลผลิต (รวมถึงการพัฒนาคุณภาพผลผลิต)",4,[1]original_ver!CJ251="","")</f>
        <v>2</v>
      </c>
      <c r="CL240" s="17">
        <v>6</v>
      </c>
      <c r="CM240" s="17">
        <v>2</v>
      </c>
      <c r="CN240" s="15" cm="1">
        <f t="array" ref="CN240">_xlfn.IFS([1]original_ver!CN251="ความรู้ทางการเกษตรและการใช้เทคโนโลยีสำหรับการผลิตในฟาร์ม",1,[1]original_ver!CN251="การวางแผนและจัดการฟาร์ม เช่น การเก็บเกี่ยว การเงิน และการวางแผนทางการตลาด",2,[1]original_ver!CN251="การเป็นผู้ประกอบการทางการเกษตร",3,[1]original_ver!CN251="การเพิ่มมูลค่าผลผลิต และการแปรรูปผลผลิต (รวมถึงการพัฒนาคุณภาพผลผลิต)",4,[1]original_ver!CN251="","")</f>
        <v>4</v>
      </c>
      <c r="CO240" s="17">
        <v>2</v>
      </c>
      <c r="CP240" s="17">
        <v>2</v>
      </c>
      <c r="CQ240" s="15" cm="1">
        <f t="array" ref="CQ240">_xlfn.IFS([1]original_ver!CR251="ประยุกต์",1,[1]original_ver!CR251="ไม่ประยุกต์",0,[1]original_ver!CR251="","")</f>
        <v>1</v>
      </c>
      <c r="CR240" s="15" cm="1">
        <f t="array" ref="CR240">_xlfn.IFS([1]original_ver!CS251="ประยุกต์",1,[1]original_ver!CS251="ไม่ประยุกต์",0,[1]original_ver!CS251="","")</f>
        <v>1</v>
      </c>
      <c r="CS240" s="48"/>
      <c r="CT240" s="15" cm="1">
        <f t="array" ref="CT240">_xlfn.IFS([1]original_ver!CV251="ประยุกต์",1,[1]original_ver!CV251="ไม่ประยุกต์",0,[1]original_ver!CV251="","")</f>
        <v>1</v>
      </c>
      <c r="CU240" s="48"/>
      <c r="CV240" s="15" cm="1">
        <f t="array" ref="CV240">_xlfn.IFS([1]original_ver!CY251="ประยุกต์",1,[1]original_ver!CY251="ไม่ประยุกต์",0,[1]original_ver!CY251="","")</f>
        <v>1</v>
      </c>
      <c r="CW240" s="48"/>
      <c r="CX240" s="15" cm="1">
        <f t="array" ref="CX240">_xlfn.IFS([1]original_ver!DB251="ประยุกต์",1,[1]original_ver!DB251="ไม่ประยุกต์",0,[1]original_ver!DB251="","")</f>
        <v>1</v>
      </c>
      <c r="CY240" s="48"/>
      <c r="CZ240" s="48"/>
      <c r="DA240" s="48"/>
      <c r="DB240" s="48"/>
      <c r="DC240" s="48"/>
      <c r="DD240" s="48"/>
      <c r="DE240" s="48"/>
      <c r="DF240" s="17">
        <v>2</v>
      </c>
      <c r="DG240" s="17">
        <v>2</v>
      </c>
      <c r="DH240" s="17">
        <v>3</v>
      </c>
      <c r="DI240" s="17">
        <v>2</v>
      </c>
      <c r="DJ240" s="17">
        <v>1</v>
      </c>
      <c r="DK240" s="17">
        <v>2</v>
      </c>
      <c r="DL240" s="48"/>
      <c r="DM240" s="48"/>
      <c r="DN240" s="48"/>
      <c r="DO240" s="48"/>
      <c r="DP240" s="48"/>
      <c r="DQ240" s="48"/>
      <c r="DR240" s="49">
        <v>3</v>
      </c>
      <c r="DS240" s="49">
        <v>3</v>
      </c>
      <c r="DT240" s="17">
        <v>3</v>
      </c>
      <c r="DU240" s="49">
        <v>3</v>
      </c>
      <c r="DV240" s="49">
        <v>3</v>
      </c>
      <c r="DW240" s="49">
        <v>3</v>
      </c>
      <c r="DX240" s="25">
        <v>4</v>
      </c>
      <c r="DY240" s="25">
        <v>4</v>
      </c>
      <c r="DZ240" s="25">
        <v>4</v>
      </c>
      <c r="EA240" s="25">
        <v>4</v>
      </c>
      <c r="EB240" s="25">
        <v>4</v>
      </c>
      <c r="EC240">
        <v>4</v>
      </c>
    </row>
    <row r="241" spans="1:133" x14ac:dyDescent="0.2">
      <c r="A241" s="15">
        <v>835</v>
      </c>
      <c r="B241" s="50" t="s">
        <v>811</v>
      </c>
      <c r="C241" cm="1">
        <f t="array" ref="C241">_xlfn.IFS([1]original_ver!D252="Participant",1,[1]original_ver!D252="Non-Participant",0,[1]original_ver!D252="","")</f>
        <v>1</v>
      </c>
      <c r="D241" s="15">
        <v>2</v>
      </c>
      <c r="E241" s="17" cm="1">
        <f t="array" ref="E241">_xlfn.IFS([1]original_ver!F252="ชาย",1,[1]original_ver!F252="หญิง",0,[1]original_ver!F252="","")</f>
        <v>0</v>
      </c>
      <c r="F241" s="15">
        <v>42</v>
      </c>
      <c r="G241" s="17" cm="1">
        <f t="array" ref="G241">_xlfn.IFS([1]original_ver!H252="ไม่มีการศึกษา",0,[1]original_ver!H252="ประถมศึกษา",1,[1]original_ver!H252="มัธยมศึกษาตอนต้น",2,[1]original_ver!H252="มัธยมศึกษาตอนปลาย",3,[1]original_ver!H252="อนุปริญญา (ปวช., ปวส., ฝึกหัดครู)",4,[1]original_ver!H252="ปริญญาตรี",5,[1]original_ver!H252="สูงกว่าปริญญาตรี",6,[1]original_ver!H252="","")</f>
        <v>5</v>
      </c>
      <c r="H241" s="17" cm="1">
        <f t="array" ref="H241">_xlfn.IFS([1]original_ver!I252="โสด",1,[1]original_ver!I252="สมรส/อยู่ด้วยกัน",2,[1]original_ver!I252="หย่าร้าง/แยกกันอยู่",3,[1]original_ver!I252="หม้าย",4,[1]original_ver!I252="","")</f>
        <v>1</v>
      </c>
      <c r="I241" s="15">
        <v>5</v>
      </c>
      <c r="J241" s="15">
        <v>20</v>
      </c>
      <c r="K241" s="17" cm="1">
        <f t="array" ref="K241">_xlfn.IFS([1]original_ver!L252="ใช่",1,[1]original_ver!L252="ไม่ใช่",0,[1]original_ver!L252="","")</f>
        <v>1</v>
      </c>
      <c r="L241" s="17" cm="1">
        <f t="array" ref="L241">_xlfn.IFS([1]original_ver!M252="กู้ยืม",1,[1]original_ver!M252="ไม่กู้ยืม",0,[1]original_ver!M252="","")</f>
        <v>1</v>
      </c>
      <c r="M241" s="17">
        <f t="shared" si="12"/>
        <v>0</v>
      </c>
      <c r="N241" s="51">
        <v>0</v>
      </c>
      <c r="O241" s="17" cm="1">
        <f t="array" ref="O241">_xlfn.IFS([1]original_ver!O252="ใช่",1,[1]original_ver!O252="ไม่ใช่",0,[1]original_ver!O252="","")</f>
        <v>1</v>
      </c>
      <c r="P241" s="17">
        <v>7</v>
      </c>
      <c r="Q241" s="17">
        <v>1</v>
      </c>
      <c r="R241" s="17">
        <v>8</v>
      </c>
      <c r="S241" s="17">
        <v>6500</v>
      </c>
      <c r="T241" s="17">
        <v>28</v>
      </c>
      <c r="U241" s="22">
        <f t="shared" si="13"/>
        <v>812.5</v>
      </c>
      <c r="V241" s="48"/>
      <c r="W241" s="48"/>
      <c r="X241" s="48"/>
      <c r="Y241" s="48"/>
      <c r="Z241" s="48"/>
      <c r="AA241" s="17">
        <v>7</v>
      </c>
      <c r="AB241" s="17">
        <v>1</v>
      </c>
      <c r="AC241" s="17">
        <v>8</v>
      </c>
      <c r="AD241" s="17">
        <v>7000</v>
      </c>
      <c r="AE241" s="17">
        <v>30</v>
      </c>
      <c r="AF241" s="27">
        <f t="shared" si="14"/>
        <v>875</v>
      </c>
      <c r="AG241" s="48"/>
      <c r="AH241" s="48"/>
      <c r="AI241" s="48"/>
      <c r="AJ241" s="48"/>
      <c r="AK241" s="48"/>
      <c r="AL241" s="17">
        <v>7</v>
      </c>
      <c r="AM241" s="17">
        <v>1</v>
      </c>
      <c r="AN241" s="17">
        <v>5</v>
      </c>
      <c r="AO241" s="17">
        <v>2500</v>
      </c>
      <c r="AP241" s="17">
        <v>40</v>
      </c>
      <c r="AQ241" s="17"/>
      <c r="AR241" s="48"/>
      <c r="AS241" s="48"/>
      <c r="AT241" s="48"/>
      <c r="AU241" s="48"/>
      <c r="AV241" s="48"/>
      <c r="AW241" s="17">
        <v>7</v>
      </c>
      <c r="AX241" s="17">
        <v>1</v>
      </c>
      <c r="AY241" s="17">
        <v>5</v>
      </c>
      <c r="AZ241" s="17">
        <v>3000</v>
      </c>
      <c r="BA241" s="17">
        <v>45</v>
      </c>
      <c r="BB241" s="17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17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17"/>
      <c r="BY241" s="48"/>
      <c r="BZ241" s="48"/>
      <c r="CA241" s="48"/>
      <c r="CB241" s="48"/>
      <c r="CC241" s="48"/>
      <c r="CD241" s="49">
        <v>3.5</v>
      </c>
      <c r="CE241" s="49">
        <v>4</v>
      </c>
      <c r="CF241" s="49">
        <v>3</v>
      </c>
      <c r="CG241" s="49">
        <v>3</v>
      </c>
      <c r="CH241" s="49">
        <v>3.5</v>
      </c>
      <c r="CI241" s="17">
        <v>3</v>
      </c>
      <c r="CJ241" cm="1">
        <f t="array" ref="CJ241">_xlfn.IFS([1]original_ver!CH252="จากการเข้าร่วมกิจกรรมอบรม ที่จัดโดยโครงการเกษตรกรปราดเปรื่อง (Smart Farmer)",1,[1]original_ver!CH252="จากการเข้าร่วมกิจกรรมอบรม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ๆ",3,[1]original_ver!CH252="จากการเรียนรู้ผ่านประสบการณ์ของผู้อื่น ได้แก่ เพื่อนบ้าน พี่น้อง เพื่อน และญาติ เป็นต้น",4,[1]original_ver!CH252="ไม่ได้เข้าร่วมกิจกรรมอบรมหรือเรียนรู้ใด ๆ (ข้ามไปข้อ 33)",5)</f>
        <v>1</v>
      </c>
      <c r="CK241" s="15" cm="1">
        <f t="array" ref="CK241">_xlfn.IFS([1]original_ver!CJ252="ความรู้ทางการเกษตรและการใช้เทคโนโลยีสำหรับการผลิตในฟาร์ม",1,[1]original_ver!CJ252="การวางแผนและจัดการฟาร์ม เช่น การเก็บเกี่ยว การเงิน และการวางแผนทางการตลาด",2,[1]original_ver!CJ252="การเป็นผู้ประกอบการทางการเกษตร",3,[1]original_ver!CJ252="การเพิ่มมูลค่าผลผลิต และการแปรรูปผลผลิต (รวมถึงการพัฒนาคุณภาพผลผลิต)",4,[1]original_ver!CJ252="","")</f>
        <v>1</v>
      </c>
      <c r="CL241" s="17">
        <v>5</v>
      </c>
      <c r="CM241" s="17">
        <v>2</v>
      </c>
      <c r="CN241" s="15" cm="1">
        <f t="array" ref="CN241">_xlfn.IFS([1]original_ver!CN252="ความรู้ทางการเกษตรและการใช้เทคโนโลยีสำหรับการผลิตในฟาร์ม",1,[1]original_ver!CN252="การวางแผนและจัดการฟาร์ม เช่น การเก็บเกี่ยว การเงิน และการวางแผนทางการตลาด",2,[1]original_ver!CN252="การเป็นผู้ประกอบการทางการเกษตร",3,[1]original_ver!CN252="การเพิ่มมูลค่าผลผลิต และการแปรรูปผลผลิต (รวมถึงการพัฒนาคุณภาพผลผลิต)",4,[1]original_ver!CN252="","")</f>
        <v>3</v>
      </c>
      <c r="CO241" s="17">
        <v>1</v>
      </c>
      <c r="CP241" s="17">
        <v>2</v>
      </c>
      <c r="CQ241" s="15" cm="1">
        <f t="array" ref="CQ241">_xlfn.IFS([1]original_ver!CR252="ประยุกต์",1,[1]original_ver!CR252="ไม่ประยุกต์",0,[1]original_ver!CR252="","")</f>
        <v>1</v>
      </c>
      <c r="CR241" s="15" cm="1">
        <f t="array" ref="CR241">_xlfn.IFS([1]original_ver!CS252="ประยุกต์",1,[1]original_ver!CS252="ไม่ประยุกต์",0,[1]original_ver!CS252="","")</f>
        <v>1</v>
      </c>
      <c r="CS241" s="48"/>
      <c r="CT241" s="15" cm="1">
        <f t="array" ref="CT241">_xlfn.IFS([1]original_ver!CV252="ประยุกต์",1,[1]original_ver!CV252="ไม่ประยุกต์",0,[1]original_ver!CV252="","")</f>
        <v>1</v>
      </c>
      <c r="CU241" s="48"/>
      <c r="CV241" s="15" cm="1">
        <f t="array" ref="CV241">_xlfn.IFS([1]original_ver!CY252="ประยุกต์",1,[1]original_ver!CY252="ไม่ประยุกต์",0,[1]original_ver!CY252="","")</f>
        <v>1</v>
      </c>
      <c r="CW241" s="48"/>
      <c r="CX241" s="15" cm="1">
        <f t="array" ref="CX241">_xlfn.IFS([1]original_ver!DB252="ประยุกต์",1,[1]original_ver!DB252="ไม่ประยุกต์",0,[1]original_ver!DB252="","")</f>
        <v>1</v>
      </c>
      <c r="CY241" s="48"/>
      <c r="CZ241" s="48">
        <v>0</v>
      </c>
      <c r="DA241" s="48">
        <v>0</v>
      </c>
      <c r="DB241" s="48">
        <v>0</v>
      </c>
      <c r="DC241" s="48">
        <v>0</v>
      </c>
      <c r="DD241" s="48">
        <v>0</v>
      </c>
      <c r="DE241" s="48">
        <v>0</v>
      </c>
      <c r="DF241" s="17">
        <v>3</v>
      </c>
      <c r="DG241" s="17">
        <v>2</v>
      </c>
      <c r="DH241" s="48"/>
      <c r="DI241" s="48"/>
      <c r="DJ241" s="17">
        <v>2</v>
      </c>
      <c r="DK241" s="17">
        <v>2</v>
      </c>
      <c r="DL241" s="17">
        <v>1</v>
      </c>
      <c r="DM241" s="17">
        <v>2</v>
      </c>
      <c r="DN241" s="48"/>
      <c r="DO241" s="48"/>
      <c r="DP241" s="48"/>
      <c r="DQ241" s="48"/>
      <c r="DR241" s="49">
        <v>3</v>
      </c>
      <c r="DS241" s="49">
        <v>4</v>
      </c>
      <c r="DT241" s="17">
        <v>3</v>
      </c>
      <c r="DU241" s="49">
        <v>3</v>
      </c>
      <c r="DV241" s="49">
        <v>3</v>
      </c>
      <c r="DW241" s="49">
        <v>3</v>
      </c>
      <c r="DX241" s="25">
        <v>4</v>
      </c>
      <c r="DY241" s="25">
        <v>4</v>
      </c>
      <c r="DZ241" s="25">
        <v>4</v>
      </c>
      <c r="EA241" s="25">
        <v>4</v>
      </c>
      <c r="EB241" s="25">
        <v>4</v>
      </c>
      <c r="EC241">
        <v>4</v>
      </c>
    </row>
    <row r="242" spans="1:133" hidden="1" x14ac:dyDescent="0.2">
      <c r="A242" s="15">
        <v>836</v>
      </c>
      <c r="B242" s="47" t="s">
        <v>812</v>
      </c>
      <c r="C242" cm="1">
        <f t="array" ref="C242">_xlfn.IFS([1]original_ver!D253="Participant",1,[1]original_ver!D253="Non-Participant",0,[1]original_ver!D253="","")</f>
        <v>1</v>
      </c>
      <c r="D242" s="15">
        <v>2</v>
      </c>
      <c r="E242" s="17" cm="1">
        <f t="array" ref="E242">_xlfn.IFS([1]original_ver!F253="ชาย",1,[1]original_ver!F253="หญิง",0,[1]original_ver!F253="","")</f>
        <v>0</v>
      </c>
      <c r="F242" s="15">
        <v>60</v>
      </c>
      <c r="G242" s="17" cm="1">
        <f t="array" ref="G242">_xlfn.IFS([1]original_ver!H253="ไม่มีการศึกษา",0,[1]original_ver!H253="ประถมศึกษา",1,[1]original_ver!H253="มัธยมศึกษาตอนต้น",2,[1]original_ver!H253="มัธยมศึกษาตอนปลาย",3,[1]original_ver!H253="อนุปริญญา (ปวช., ปวส., ฝึกหัดครู)",4,[1]original_ver!H253="ปริญญาตรี",5,[1]original_ver!H253="สูงกว่าปริญญาตรี",6,[1]original_ver!H253="","")</f>
        <v>3</v>
      </c>
      <c r="H242" s="17" cm="1">
        <f t="array" ref="H242">_xlfn.IFS([1]original_ver!I253="โสด",1,[1]original_ver!I253="สมรส/อยู่ด้วยกัน",2,[1]original_ver!I253="หย่าร้าง/แยกกันอยู่",3,[1]original_ver!I253="หม้าย",4,[1]original_ver!I253="","")</f>
        <v>2</v>
      </c>
      <c r="I242" s="15">
        <v>6</v>
      </c>
      <c r="J242" s="15">
        <v>45</v>
      </c>
      <c r="K242" s="17" cm="1">
        <f t="array" ref="K242">_xlfn.IFS([1]original_ver!L253="ใช่",1,[1]original_ver!L253="ไม่ใช่",0,[1]original_ver!L253="","")</f>
        <v>0</v>
      </c>
      <c r="L242" s="17" cm="1">
        <f t="array" ref="L242">_xlfn.IFS([1]original_ver!M253="กู้ยืม",1,[1]original_ver!M253="ไม่กู้ยืม",0,[1]original_ver!M253="","")</f>
        <v>1</v>
      </c>
      <c r="M242" s="17">
        <f t="shared" si="12"/>
        <v>0</v>
      </c>
      <c r="N242" s="51">
        <v>0</v>
      </c>
      <c r="O242" s="17" cm="1">
        <f t="array" ref="O242">_xlfn.IFS([1]original_ver!O253="ใช่",1,[1]original_ver!O253="ไม่ใช่",0,[1]original_ver!O253="","")</f>
        <v>1</v>
      </c>
      <c r="P242" s="17">
        <v>1</v>
      </c>
      <c r="Q242" s="17">
        <v>1</v>
      </c>
      <c r="R242" s="17">
        <v>10</v>
      </c>
      <c r="S242" s="17">
        <v>9000</v>
      </c>
      <c r="T242" s="53">
        <v>12</v>
      </c>
      <c r="U242" s="20">
        <f t="shared" si="13"/>
        <v>900</v>
      </c>
      <c r="V242" s="48"/>
      <c r="W242" s="48"/>
      <c r="X242" s="48"/>
      <c r="Y242" s="48"/>
      <c r="Z242" s="48"/>
      <c r="AA242" s="17">
        <v>1</v>
      </c>
      <c r="AB242" s="17">
        <v>1</v>
      </c>
      <c r="AC242" s="17">
        <v>10</v>
      </c>
      <c r="AD242" s="17">
        <v>9000</v>
      </c>
      <c r="AE242" s="18">
        <v>12</v>
      </c>
      <c r="AF242" s="27">
        <f t="shared" si="14"/>
        <v>900</v>
      </c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9">
        <v>4</v>
      </c>
      <c r="CE242" s="49">
        <v>4</v>
      </c>
      <c r="CF242" s="49">
        <v>4</v>
      </c>
      <c r="CG242" s="49">
        <v>4</v>
      </c>
      <c r="CH242" s="49">
        <v>4</v>
      </c>
      <c r="CI242" s="17">
        <v>4</v>
      </c>
      <c r="CJ242" cm="1">
        <f t="array" ref="CJ242">_xlfn.IFS([1]original_ver!CH253="จากการเข้าร่วมกิจกรรมอบรม ที่จัดโดยโครงการเกษตรกรปราดเปรื่อง (Smart Farmer)",1,[1]original_ver!CH253="จากการเข้าร่วมกิจกรรมอบรม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ๆ",3,[1]original_ver!CH253="จากการเรียนรู้ผ่านประสบการณ์ของผู้อื่น ได้แก่ เพื่อนบ้าน พี่น้อง เพื่อน และญาติ เป็นต้น",4,[1]original_ver!CH253="ไม่ได้เข้าร่วมกิจกรรมอบรมหรือเรียนรู้ใด ๆ (ข้ามไปข้อ 33)",5)</f>
        <v>1</v>
      </c>
      <c r="CK242" s="15" cm="1">
        <f t="array" ref="CK242">_xlfn.IFS([1]original_ver!CJ253="ความรู้ทางการเกษตรและการใช้เทคโนโลยีสำหรับการผลิตในฟาร์ม",1,[1]original_ver!CJ253="การวางแผนและจัดการฟาร์ม เช่น การเก็บเกี่ยว การเงิน และการวางแผนทางการตลาด",2,[1]original_ver!CJ253="การเป็นผู้ประกอบการทางการเกษตร",3,[1]original_ver!CJ253="การเพิ่มมูลค่าผลผลิต และการแปรรูปผลผลิต (รวมถึงการพัฒนาคุณภาพผลผลิต)",4,[1]original_ver!CJ253="","")</f>
        <v>1</v>
      </c>
      <c r="CL242" s="17">
        <v>2</v>
      </c>
      <c r="CM242" s="17">
        <v>2</v>
      </c>
      <c r="CN242" s="15" cm="1">
        <f t="array" ref="CN242">_xlfn.IFS([1]original_ver!CN253="ความรู้ทางการเกษตรและการใช้เทคโนโลยีสำหรับการผลิตในฟาร์ม",1,[1]original_ver!CN253="การวางแผนและจัดการฟาร์ม เช่น การเก็บเกี่ยว การเงิน และการวางแผนทางการตลาด",2,[1]original_ver!CN253="การเป็นผู้ประกอบการทางการเกษตร",3,[1]original_ver!CN253="การเพิ่มมูลค่าผลผลิต และการแปรรูปผลผลิต (รวมถึงการพัฒนาคุณภาพผลผลิต)",4,[1]original_ver!CN253="","")</f>
        <v>4</v>
      </c>
      <c r="CO242" s="17">
        <v>1</v>
      </c>
      <c r="CP242" s="17">
        <v>2</v>
      </c>
      <c r="CQ242" s="15" cm="1">
        <f t="array" ref="CQ242">_xlfn.IFS([1]original_ver!CR253="ประยุกต์",1,[1]original_ver!CR253="ไม่ประยุกต์",0,[1]original_ver!CR253="","")</f>
        <v>1</v>
      </c>
      <c r="CR242" s="15" cm="1">
        <f t="array" ref="CR242">_xlfn.IFS([1]original_ver!CS253="ประยุกต์",1,[1]original_ver!CS253="ไม่ประยุกต์",0,[1]original_ver!CS253="","")</f>
        <v>1</v>
      </c>
      <c r="CS242" s="48"/>
      <c r="CT242" s="15" cm="1">
        <f t="array" ref="CT242">_xlfn.IFS([1]original_ver!CV253="ประยุกต์",1,[1]original_ver!CV253="ไม่ประยุกต์",0,[1]original_ver!CV253="","")</f>
        <v>1</v>
      </c>
      <c r="CU242" s="48"/>
      <c r="CV242" s="15" cm="1">
        <f t="array" ref="CV242">_xlfn.IFS([1]original_ver!CY253="ประยุกต์",1,[1]original_ver!CY253="ไม่ประยุกต์",0,[1]original_ver!CY253="","")</f>
        <v>1</v>
      </c>
      <c r="CW242" s="48"/>
      <c r="CX242" s="15" cm="1">
        <f t="array" ref="CX242">_xlfn.IFS([1]original_ver!DB253="ประยุกต์",1,[1]original_ver!DB253="ไม่ประยุกต์",0,[1]original_ver!DB253="","")</f>
        <v>1</v>
      </c>
      <c r="CY242" s="48"/>
      <c r="CZ242" s="48"/>
      <c r="DA242" s="48"/>
      <c r="DB242" s="48"/>
      <c r="DC242" s="48"/>
      <c r="DD242" s="48"/>
      <c r="DE242" s="48"/>
      <c r="DF242" s="17">
        <v>1</v>
      </c>
      <c r="DG242" s="17">
        <v>2</v>
      </c>
      <c r="DH242" s="17">
        <v>2</v>
      </c>
      <c r="DI242" s="17">
        <v>2</v>
      </c>
      <c r="DJ242" s="17">
        <v>3</v>
      </c>
      <c r="DK242" s="17">
        <v>2</v>
      </c>
      <c r="DL242" s="48"/>
      <c r="DM242" s="48"/>
      <c r="DN242" s="48"/>
      <c r="DO242" s="48"/>
      <c r="DP242" s="48"/>
      <c r="DQ242" s="48"/>
      <c r="DR242" s="49">
        <v>3</v>
      </c>
      <c r="DS242" s="49">
        <v>3</v>
      </c>
      <c r="DT242" s="17">
        <v>3</v>
      </c>
      <c r="DU242" s="49">
        <v>3</v>
      </c>
      <c r="DV242" s="49">
        <v>3</v>
      </c>
      <c r="DW242" s="49">
        <v>3</v>
      </c>
      <c r="DX242" s="25">
        <v>3</v>
      </c>
      <c r="DY242" s="25">
        <v>3</v>
      </c>
      <c r="DZ242" s="25">
        <v>3</v>
      </c>
      <c r="EA242" s="25">
        <v>3</v>
      </c>
      <c r="EB242" s="25">
        <v>3</v>
      </c>
      <c r="EC242">
        <v>3</v>
      </c>
    </row>
    <row r="243" spans="1:133" x14ac:dyDescent="0.2">
      <c r="A243" s="15">
        <v>837</v>
      </c>
      <c r="B243" s="50" t="s">
        <v>813</v>
      </c>
      <c r="C243" cm="1">
        <f t="array" ref="C243">_xlfn.IFS([1]original_ver!D254="Participant",1,[1]original_ver!D254="Non-Participant",0,[1]original_ver!D254="","")</f>
        <v>1</v>
      </c>
      <c r="D243" s="15">
        <v>2</v>
      </c>
      <c r="E243" s="17" cm="1">
        <f t="array" ref="E243">_xlfn.IFS([1]original_ver!F254="ชาย",1,[1]original_ver!F254="หญิง",0,[1]original_ver!F254="","")</f>
        <v>0</v>
      </c>
      <c r="F243" s="15">
        <v>38</v>
      </c>
      <c r="G243" s="17" cm="1">
        <f t="array" ref="G243">_xlfn.IFS([1]original_ver!H254="ไม่มีการศึกษา",0,[1]original_ver!H254="ประถมศึกษา",1,[1]original_ver!H254="มัธยมศึกษาตอนต้น",2,[1]original_ver!H254="มัธยมศึกษาตอนปลาย",3,[1]original_ver!H254="อนุปริญญา (ปวช., ปวส., ฝึกหัดครู)",4,[1]original_ver!H254="ปริญญาตรี",5,[1]original_ver!H254="สูงกว่าปริญญาตรี",6,[1]original_ver!H254="","")</f>
        <v>5</v>
      </c>
      <c r="H243" s="17" cm="1">
        <f t="array" ref="H243">_xlfn.IFS([1]original_ver!I254="โสด",1,[1]original_ver!I254="สมรส/อยู่ด้วยกัน",2,[1]original_ver!I254="หย่าร้าง/แยกกันอยู่",3,[1]original_ver!I254="หม้าย",4,[1]original_ver!I254="","")</f>
        <v>1</v>
      </c>
      <c r="I243" s="15">
        <v>4</v>
      </c>
      <c r="J243" s="15">
        <v>10</v>
      </c>
      <c r="K243" s="17" cm="1">
        <f t="array" ref="K243">_xlfn.IFS([1]original_ver!L254="ใช่",1,[1]original_ver!L254="ไม่ใช่",0,[1]original_ver!L254="","")</f>
        <v>0</v>
      </c>
      <c r="L243" s="17" cm="1">
        <f t="array" ref="L243">_xlfn.IFS([1]original_ver!M254="กู้ยืม",1,[1]original_ver!M254="ไม่กู้ยืม",0,[1]original_ver!M254="","")</f>
        <v>1</v>
      </c>
      <c r="M243" s="17">
        <f t="shared" si="12"/>
        <v>1</v>
      </c>
      <c r="N243" s="23">
        <v>100000</v>
      </c>
      <c r="O243" s="17" cm="1">
        <f t="array" ref="O243">_xlfn.IFS([1]original_ver!O254="ใช่",1,[1]original_ver!O254="ไม่ใช่",0,[1]original_ver!O254="","")</f>
        <v>1</v>
      </c>
      <c r="P243" s="17">
        <v>7</v>
      </c>
      <c r="Q243" s="17">
        <v>1</v>
      </c>
      <c r="R243" s="17">
        <v>20</v>
      </c>
      <c r="S243" s="17">
        <v>23000</v>
      </c>
      <c r="T243" s="17">
        <v>40</v>
      </c>
      <c r="U243" s="22">
        <f t="shared" si="13"/>
        <v>1150</v>
      </c>
      <c r="V243" s="48"/>
      <c r="W243" s="48"/>
      <c r="X243" s="48"/>
      <c r="Y243" s="48"/>
      <c r="Z243" s="48"/>
      <c r="AA243" s="17">
        <v>7</v>
      </c>
      <c r="AB243" s="17">
        <v>1</v>
      </c>
      <c r="AC243" s="17">
        <v>20</v>
      </c>
      <c r="AD243" s="17">
        <v>25000</v>
      </c>
      <c r="AE243" s="17">
        <v>43</v>
      </c>
      <c r="AF243" s="27">
        <f t="shared" si="14"/>
        <v>1250</v>
      </c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9">
        <v>3</v>
      </c>
      <c r="CE243" s="49">
        <v>3</v>
      </c>
      <c r="CF243" s="49">
        <v>3</v>
      </c>
      <c r="CG243" s="49">
        <v>3</v>
      </c>
      <c r="CH243" s="49">
        <v>3</v>
      </c>
      <c r="CI243" s="17">
        <v>3</v>
      </c>
      <c r="CJ243" cm="1">
        <f t="array" ref="CJ243">_xlfn.IFS([1]original_ver!CH254="จากการเข้าร่วมกิจกรรมอบรม ที่จัดโดยโครงการเกษตรกรปราดเปรื่อง (Smart Farmer)",1,[1]original_ver!CH254="จากการเข้าร่วมกิจกรรมอบรม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ๆ",3,[1]original_ver!CH254="จากการเรียนรู้ผ่านประสบการณ์ของผู้อื่น ได้แก่ เพื่อนบ้าน พี่น้อง เพื่อน และญาติ เป็นต้น",4,[1]original_ver!CH254="ไม่ได้เข้าร่วมกิจกรรมอบรมหรือเรียนรู้ใด ๆ (ข้ามไปข้อ 33)",5)</f>
        <v>1</v>
      </c>
      <c r="CK243" s="15" cm="1">
        <f t="array" ref="CK243">_xlfn.IFS([1]original_ver!CJ254="ความรู้ทางการเกษตรและการใช้เทคโนโลยีสำหรับการผลิตในฟาร์ม",1,[1]original_ver!CJ254="การวางแผนและจัดการฟาร์ม เช่น การเก็บเกี่ยว การเงิน และการวางแผนทางการตลาด",2,[1]original_ver!CJ254="การเป็นผู้ประกอบการทางการเกษตร",3,[1]original_ver!CJ254="การเพิ่มมูลค่าผลผลิต และการแปรรูปผลผลิต (รวมถึงการพัฒนาคุณภาพผลผลิต)",4,[1]original_ver!CJ254="","")</f>
        <v>4</v>
      </c>
      <c r="CL243" s="17">
        <v>3</v>
      </c>
      <c r="CM243" s="17">
        <v>2</v>
      </c>
      <c r="CN243" s="15" cm="1">
        <f t="array" ref="CN243">_xlfn.IFS([1]original_ver!CN254="ความรู้ทางการเกษตรและการใช้เทคโนโลยีสำหรับการผลิตในฟาร์ม",1,[1]original_ver!CN254="การวางแผนและจัดการฟาร์ม เช่น การเก็บเกี่ยว การเงิน และการวางแผนทางการตลาด",2,[1]original_ver!CN254="การเป็นผู้ประกอบการทางการเกษตร",3,[1]original_ver!CN254="การเพิ่มมูลค่าผลผลิต และการแปรรูปผลผลิต (รวมถึงการพัฒนาคุณภาพผลผลิต)",4,[1]original_ver!CN254="","")</f>
        <v>2</v>
      </c>
      <c r="CO243" s="17">
        <v>1</v>
      </c>
      <c r="CP243" s="17">
        <v>2</v>
      </c>
      <c r="CQ243" s="15" cm="1">
        <f t="array" ref="CQ243">_xlfn.IFS([1]original_ver!CR254="ประยุกต์",1,[1]original_ver!CR254="ไม่ประยุกต์",0,[1]original_ver!CR254="","")</f>
        <v>1</v>
      </c>
      <c r="CR243" s="15" cm="1">
        <f t="array" ref="CR243">_xlfn.IFS([1]original_ver!CS254="ประยุกต์",1,[1]original_ver!CS254="ไม่ประยุกต์",0,[1]original_ver!CS254="","")</f>
        <v>1</v>
      </c>
      <c r="CS243" s="48"/>
      <c r="CT243" s="15" cm="1">
        <f t="array" ref="CT243">_xlfn.IFS([1]original_ver!CV254="ประยุกต์",1,[1]original_ver!CV254="ไม่ประยุกต์",0,[1]original_ver!CV254="","")</f>
        <v>1</v>
      </c>
      <c r="CU243" s="48"/>
      <c r="CV243" s="15" cm="1">
        <f t="array" ref="CV243">_xlfn.IFS([1]original_ver!CY254="ประยุกต์",1,[1]original_ver!CY254="ไม่ประยุกต์",0,[1]original_ver!CY254="","")</f>
        <v>1</v>
      </c>
      <c r="CW243" s="48"/>
      <c r="CX243" s="15" cm="1">
        <f t="array" ref="CX243">_xlfn.IFS([1]original_ver!DB254="ประยุกต์",1,[1]original_ver!DB254="ไม่ประยุกต์",0,[1]original_ver!DB254="","")</f>
        <v>1</v>
      </c>
      <c r="CY243" s="48"/>
      <c r="CZ243" s="48"/>
      <c r="DA243" s="48"/>
      <c r="DB243" s="48"/>
      <c r="DC243" s="48"/>
      <c r="DD243" s="48"/>
      <c r="DE243" s="48"/>
      <c r="DF243" s="48"/>
      <c r="DG243" s="48"/>
      <c r="DH243" s="17">
        <v>3</v>
      </c>
      <c r="DI243" s="17">
        <v>2</v>
      </c>
      <c r="DJ243" s="17">
        <v>2</v>
      </c>
      <c r="DK243" s="17">
        <v>2</v>
      </c>
      <c r="DL243" s="17">
        <v>1</v>
      </c>
      <c r="DM243" s="17">
        <v>2</v>
      </c>
      <c r="DN243" s="48"/>
      <c r="DO243" s="48"/>
      <c r="DP243" s="48"/>
      <c r="DQ243" s="48"/>
      <c r="DR243" s="49">
        <v>4</v>
      </c>
      <c r="DS243" s="49">
        <v>4</v>
      </c>
      <c r="DT243" s="17">
        <v>4</v>
      </c>
      <c r="DU243" s="49">
        <v>4</v>
      </c>
      <c r="DV243" s="49">
        <v>4</v>
      </c>
      <c r="DW243" s="49">
        <v>4</v>
      </c>
      <c r="DX243" s="25">
        <v>4</v>
      </c>
      <c r="DY243" s="25">
        <v>4</v>
      </c>
      <c r="DZ243" s="25">
        <v>4</v>
      </c>
      <c r="EA243" s="25">
        <v>4</v>
      </c>
      <c r="EB243" s="25">
        <v>4</v>
      </c>
      <c r="EC243">
        <v>4</v>
      </c>
    </row>
    <row r="244" spans="1:133" hidden="1" x14ac:dyDescent="0.2">
      <c r="A244" s="15">
        <v>838</v>
      </c>
      <c r="B244" s="47" t="s">
        <v>814</v>
      </c>
      <c r="C244" cm="1">
        <f t="array" ref="C244">_xlfn.IFS([1]original_ver!D255="Participant",1,[1]original_ver!D255="Non-Participant",0,[1]original_ver!D255="","")</f>
        <v>1</v>
      </c>
      <c r="D244" s="15">
        <v>2</v>
      </c>
      <c r="E244" s="17" cm="1">
        <f t="array" ref="E244">_xlfn.IFS([1]original_ver!F255="ชาย",1,[1]original_ver!F255="หญิง",0,[1]original_ver!F255="","")</f>
        <v>0</v>
      </c>
      <c r="F244" s="15">
        <v>58</v>
      </c>
      <c r="G244" s="17" cm="1">
        <f t="array" ref="G244">_xlfn.IFS([1]original_ver!H255="ไม่มีการศึกษา",0,[1]original_ver!H255="ประถมศึกษา",1,[1]original_ver!H255="มัธยมศึกษาตอนต้น",2,[1]original_ver!H255="มัธยมศึกษาตอนปลาย",3,[1]original_ver!H255="อนุปริญญา (ปวช., ปวส., ฝึกหัดครู)",4,[1]original_ver!H255="ปริญญาตรี",5,[1]original_ver!H255="สูงกว่าปริญญาตรี",6,[1]original_ver!H255="","")</f>
        <v>3</v>
      </c>
      <c r="H244" s="17" cm="1">
        <f t="array" ref="H244">_xlfn.IFS([1]original_ver!I255="โสด",1,[1]original_ver!I255="สมรส/อยู่ด้วยกัน",2,[1]original_ver!I255="หย่าร้าง/แยกกันอยู่",3,[1]original_ver!I255="หม้าย",4,[1]original_ver!I255="","")</f>
        <v>2</v>
      </c>
      <c r="I244" s="15">
        <v>5</v>
      </c>
      <c r="J244" s="15">
        <v>25</v>
      </c>
      <c r="K244" s="17" cm="1">
        <f t="array" ref="K244">_xlfn.IFS([1]original_ver!L255="ใช่",1,[1]original_ver!L255="ไม่ใช่",0,[1]original_ver!L255="","")</f>
        <v>0</v>
      </c>
      <c r="L244" s="17" cm="1">
        <f t="array" ref="L244">_xlfn.IFS([1]original_ver!M255="กู้ยืม",1,[1]original_ver!M255="ไม่กู้ยืม",0,[1]original_ver!M255="","")</f>
        <v>1</v>
      </c>
      <c r="M244" s="17">
        <f t="shared" si="12"/>
        <v>1</v>
      </c>
      <c r="N244" s="23">
        <v>200000</v>
      </c>
      <c r="O244" s="17" cm="1">
        <f t="array" ref="O244">_xlfn.IFS([1]original_ver!O255="ใช่",1,[1]original_ver!O255="ไม่ใช่",0,[1]original_ver!O255="","")</f>
        <v>1</v>
      </c>
      <c r="P244" s="17">
        <v>1</v>
      </c>
      <c r="Q244" s="17">
        <v>1</v>
      </c>
      <c r="R244" s="17">
        <v>14</v>
      </c>
      <c r="S244" s="17">
        <v>10000</v>
      </c>
      <c r="T244" s="53">
        <v>11</v>
      </c>
      <c r="U244" s="20">
        <f t="shared" si="13"/>
        <v>714.28571428571433</v>
      </c>
      <c r="V244" s="48"/>
      <c r="W244" s="48"/>
      <c r="X244" s="48"/>
      <c r="Y244" s="48"/>
      <c r="Z244" s="48"/>
      <c r="AA244" s="17">
        <v>1</v>
      </c>
      <c r="AB244" s="17">
        <v>1</v>
      </c>
      <c r="AC244" s="17">
        <v>14</v>
      </c>
      <c r="AD244" s="17">
        <v>10000</v>
      </c>
      <c r="AE244" s="18">
        <v>11</v>
      </c>
      <c r="AF244" s="27">
        <f t="shared" si="14"/>
        <v>714.28571428571433</v>
      </c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9">
        <v>4</v>
      </c>
      <c r="CE244" s="49">
        <v>4</v>
      </c>
      <c r="CF244" s="49">
        <v>4</v>
      </c>
      <c r="CG244" s="49">
        <v>4</v>
      </c>
      <c r="CH244" s="49">
        <v>4</v>
      </c>
      <c r="CI244" s="17">
        <v>4</v>
      </c>
      <c r="CJ244" cm="1">
        <f t="array" ref="CJ244">_xlfn.IFS([1]original_ver!CH255="จากการเข้าร่วมกิจกรรมอบรม ที่จัดโดยโครงการเกษตรกรปราดเปรื่อง (Smart Farmer)",1,[1]original_ver!CH255="จากการเข้าร่วมกิจกรรมอบรม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ๆ",3,[1]original_ver!CH255="จากการเรียนรู้ผ่านประสบการณ์ของผู้อื่น ได้แก่ เพื่อนบ้าน พี่น้อง เพื่อน และญาติ เป็นต้น",4,[1]original_ver!CH255="ไม่ได้เข้าร่วมกิจกรรมอบรมหรือเรียนรู้ใด ๆ (ข้ามไปข้อ 33)",5)</f>
        <v>1</v>
      </c>
      <c r="CK244" s="15" cm="1">
        <f t="array" ref="CK244">_xlfn.IFS([1]original_ver!CJ255="ความรู้ทางการเกษตรและการใช้เทคโนโลยีสำหรับการผลิตในฟาร์ม",1,[1]original_ver!CJ255="การวางแผนและจัดการฟาร์ม เช่น การเก็บเกี่ยว การเงิน และการวางแผนทางการตลาด",2,[1]original_ver!CJ255="การเป็นผู้ประกอบการทางการเกษตร",3,[1]original_ver!CJ255="การเพิ่มมูลค่าผลผลิต และการแปรรูปผลผลิต (รวมถึงการพัฒนาคุณภาพผลผลิต)",4,[1]original_ver!CJ255="","")</f>
        <v>2</v>
      </c>
      <c r="CL244" s="17">
        <v>5</v>
      </c>
      <c r="CM244" s="17">
        <v>2</v>
      </c>
      <c r="CN244" s="15" cm="1">
        <f t="array" ref="CN244">_xlfn.IFS([1]original_ver!CN255="ความรู้ทางการเกษตรและการใช้เทคโนโลยีสำหรับการผลิตในฟาร์ม",1,[1]original_ver!CN255="การวางแผนและจัดการฟาร์ม เช่น การเก็บเกี่ยว การเงิน และการวางแผนทางการตลาด",2,[1]original_ver!CN255="การเป็นผู้ประกอบการทางการเกษตร",3,[1]original_ver!CN255="การเพิ่มมูลค่าผลผลิต และการแปรรูปผลผลิต (รวมถึงการพัฒนาคุณภาพผลผลิต)",4,[1]original_ver!CN255="","")</f>
        <v>4</v>
      </c>
      <c r="CO244" s="17">
        <v>1</v>
      </c>
      <c r="CP244" s="17">
        <v>2</v>
      </c>
      <c r="CQ244" s="15" cm="1">
        <f t="array" ref="CQ244">_xlfn.IFS([1]original_ver!CR255="ประยุกต์",1,[1]original_ver!CR255="ไม่ประยุกต์",0,[1]original_ver!CR255="","")</f>
        <v>1</v>
      </c>
      <c r="CR244" s="15" cm="1">
        <f t="array" ref="CR244">_xlfn.IFS([1]original_ver!CS255="ประยุกต์",1,[1]original_ver!CS255="ไม่ประยุกต์",0,[1]original_ver!CS255="","")</f>
        <v>1</v>
      </c>
      <c r="CS244" s="48"/>
      <c r="CT244" s="15" cm="1">
        <f t="array" ref="CT244">_xlfn.IFS([1]original_ver!CV255="ประยุกต์",1,[1]original_ver!CV255="ไม่ประยุกต์",0,[1]original_ver!CV255="","")</f>
        <v>1</v>
      </c>
      <c r="CU244" s="48"/>
      <c r="CV244" s="15" cm="1">
        <f t="array" ref="CV244">_xlfn.IFS([1]original_ver!CY255="ประยุกต์",1,[1]original_ver!CY255="ไม่ประยุกต์",0,[1]original_ver!CY255="","")</f>
        <v>1</v>
      </c>
      <c r="CW244" s="48"/>
      <c r="CX244" s="15" cm="1">
        <f t="array" ref="CX244">_xlfn.IFS([1]original_ver!DB255="ประยุกต์",1,[1]original_ver!DB255="ไม่ประยุกต์",0,[1]original_ver!DB255="","")</f>
        <v>1</v>
      </c>
      <c r="CY244" s="48"/>
      <c r="CZ244" s="48"/>
      <c r="DA244" s="48"/>
      <c r="DB244" s="48"/>
      <c r="DC244" s="48"/>
      <c r="DD244" s="48"/>
      <c r="DE244" s="48"/>
      <c r="DF244" s="17">
        <v>2</v>
      </c>
      <c r="DG244" s="17">
        <v>2</v>
      </c>
      <c r="DH244" s="17">
        <v>1</v>
      </c>
      <c r="DI244" s="17">
        <v>2</v>
      </c>
      <c r="DJ244" s="17">
        <v>3</v>
      </c>
      <c r="DK244" s="17">
        <v>2</v>
      </c>
      <c r="DL244" s="48"/>
      <c r="DM244" s="48"/>
      <c r="DN244" s="48"/>
      <c r="DO244" s="48"/>
      <c r="DP244" s="48"/>
      <c r="DQ244" s="48"/>
      <c r="DR244" s="49">
        <v>2</v>
      </c>
      <c r="DS244" s="49">
        <v>2</v>
      </c>
      <c r="DT244" s="17">
        <v>2</v>
      </c>
      <c r="DU244" s="49">
        <v>2</v>
      </c>
      <c r="DV244" s="49">
        <v>2</v>
      </c>
      <c r="DW244" s="49">
        <v>2</v>
      </c>
      <c r="DX244" s="25">
        <v>2</v>
      </c>
      <c r="DY244" s="25">
        <v>2</v>
      </c>
      <c r="DZ244" s="25">
        <v>2</v>
      </c>
      <c r="EA244" s="25">
        <v>2</v>
      </c>
      <c r="EB244" s="25">
        <v>2</v>
      </c>
      <c r="EC244">
        <v>2</v>
      </c>
    </row>
    <row r="245" spans="1:133" hidden="1" x14ac:dyDescent="0.2">
      <c r="A245" s="15">
        <v>839</v>
      </c>
      <c r="B245" s="47" t="s">
        <v>815</v>
      </c>
      <c r="C245" cm="1">
        <f t="array" ref="C245">_xlfn.IFS([1]original_ver!D256="Participant",1,[1]original_ver!D256="Non-Participant",0,[1]original_ver!D256="","")</f>
        <v>1</v>
      </c>
      <c r="D245" s="15">
        <v>2</v>
      </c>
      <c r="E245" s="17" cm="1">
        <f t="array" ref="E245">_xlfn.IFS([1]original_ver!F256="ชาย",1,[1]original_ver!F256="หญิง",0,[1]original_ver!F256="","")</f>
        <v>1</v>
      </c>
      <c r="F245" s="15">
        <v>62</v>
      </c>
      <c r="G245" s="17" cm="1">
        <f t="array" ref="G245">_xlfn.IFS([1]original_ver!H256="ไม่มีการศึกษา",0,[1]original_ver!H256="ประถมศึกษา",1,[1]original_ver!H256="มัธยมศึกษาตอนต้น",2,[1]original_ver!H256="มัธยมศึกษาตอนปลาย",3,[1]original_ver!H256="อนุปริญญา (ปวช., ปวส., ฝึกหัดครู)",4,[1]original_ver!H256="ปริญญาตรี",5,[1]original_ver!H256="สูงกว่าปริญญาตรี",6,[1]original_ver!H256="","")</f>
        <v>1</v>
      </c>
      <c r="H245" s="17" cm="1">
        <f t="array" ref="H245">_xlfn.IFS([1]original_ver!I256="โสด",1,[1]original_ver!I256="สมรส/อยู่ด้วยกัน",2,[1]original_ver!I256="หย่าร้าง/แยกกันอยู่",3,[1]original_ver!I256="หม้าย",4,[1]original_ver!I256="","")</f>
        <v>2</v>
      </c>
      <c r="I245" s="15">
        <v>7</v>
      </c>
      <c r="J245" s="15">
        <v>40</v>
      </c>
      <c r="K245" s="17" cm="1">
        <f t="array" ref="K245">_xlfn.IFS([1]original_ver!L256="ใช่",1,[1]original_ver!L256="ไม่ใช่",0,[1]original_ver!L256="","")</f>
        <v>0</v>
      </c>
      <c r="L245" s="17" cm="1">
        <f t="array" ref="L245">_xlfn.IFS([1]original_ver!M256="กู้ยืม",1,[1]original_ver!M256="ไม่กู้ยืม",0,[1]original_ver!M256="","")</f>
        <v>1</v>
      </c>
      <c r="M245" s="17">
        <f t="shared" si="12"/>
        <v>0</v>
      </c>
      <c r="N245" s="51">
        <v>0</v>
      </c>
      <c r="O245" s="17" cm="1">
        <f t="array" ref="O245">_xlfn.IFS([1]original_ver!O256="ใช่",1,[1]original_ver!O256="ไม่ใช่",0,[1]original_ver!O256="","")</f>
        <v>1</v>
      </c>
      <c r="P245" s="17">
        <v>1</v>
      </c>
      <c r="Q245" s="17">
        <v>1</v>
      </c>
      <c r="R245" s="17">
        <v>20</v>
      </c>
      <c r="S245" s="17">
        <v>15000</v>
      </c>
      <c r="T245" s="53">
        <v>13</v>
      </c>
      <c r="U245" s="20">
        <f t="shared" si="13"/>
        <v>750</v>
      </c>
      <c r="V245" s="48"/>
      <c r="W245" s="48"/>
      <c r="X245" s="48"/>
      <c r="Y245" s="48"/>
      <c r="Z245" s="48"/>
      <c r="AA245" s="17">
        <v>1</v>
      </c>
      <c r="AB245" s="17">
        <v>1</v>
      </c>
      <c r="AC245" s="17">
        <v>20</v>
      </c>
      <c r="AD245" s="17">
        <v>16000</v>
      </c>
      <c r="AE245" s="18">
        <v>11</v>
      </c>
      <c r="AF245" s="27">
        <f t="shared" si="14"/>
        <v>800</v>
      </c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9">
        <v>4</v>
      </c>
      <c r="CE245" s="49">
        <v>4</v>
      </c>
      <c r="CF245" s="49">
        <v>4</v>
      </c>
      <c r="CG245" s="49">
        <v>5</v>
      </c>
      <c r="CH245" s="49">
        <v>5</v>
      </c>
      <c r="CI245" s="17">
        <v>4</v>
      </c>
      <c r="CJ245" cm="1">
        <f t="array" ref="CJ245">_xlfn.IFS([1]original_ver!CH256="จากการเข้าร่วมกิจกรรมอบรม ที่จัดโดยโครงการเกษตรกรปราดเปรื่อง (Smart Farmer)",1,[1]original_ver!CH256="จากการเข้าร่วมกิจกรรมอบรม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ๆ",3,[1]original_ver!CH256="จากการเรียนรู้ผ่านประสบการณ์ของผู้อื่น ได้แก่ เพื่อนบ้าน พี่น้อง เพื่อน และญาติ เป็นต้น",4,[1]original_ver!CH256="ไม่ได้เข้าร่วมกิจกรรมอบรมหรือเรียนรู้ใด ๆ (ข้ามไปข้อ 33)",5)</f>
        <v>1</v>
      </c>
      <c r="CK245" s="15" cm="1">
        <f t="array" ref="CK245">_xlfn.IFS([1]original_ver!CJ256="ความรู้ทางการเกษตรและการใช้เทคโนโลยีสำหรับการผลิตในฟาร์ม",1,[1]original_ver!CJ256="การวางแผนและจัดการฟาร์ม เช่น การเก็บเกี่ยว การเงิน และการวางแผนทางการตลาด",2,[1]original_ver!CJ256="การเป็นผู้ประกอบการทางการเกษตร",3,[1]original_ver!CJ256="การเพิ่มมูลค่าผลผลิต และการแปรรูปผลผลิต (รวมถึงการพัฒนาคุณภาพผลผลิต)",4,[1]original_ver!CJ256="","")</f>
        <v>1</v>
      </c>
      <c r="CL245" s="17">
        <v>3</v>
      </c>
      <c r="CM245" s="17">
        <v>2</v>
      </c>
      <c r="CN245" s="15" cm="1">
        <f t="array" ref="CN245">_xlfn.IFS([1]original_ver!CN256="ความรู้ทางการเกษตรและการใช้เทคโนโลยีสำหรับการผลิตในฟาร์ม",1,[1]original_ver!CN256="การวางแผนและจัดการฟาร์ม เช่น การเก็บเกี่ยว การเงิน และการวางแผนทางการตลาด",2,[1]original_ver!CN256="การเป็นผู้ประกอบการทางการเกษตร",3,[1]original_ver!CN256="การเพิ่มมูลค่าผลผลิต และการแปรรูปผลผลิต (รวมถึงการพัฒนาคุณภาพผลผลิต)",4,[1]original_ver!CN256="","")</f>
        <v>4</v>
      </c>
      <c r="CO245" s="17">
        <v>2</v>
      </c>
      <c r="CP245" s="17">
        <v>2</v>
      </c>
      <c r="CQ245" s="15" cm="1">
        <f t="array" ref="CQ245">_xlfn.IFS([1]original_ver!CR256="ประยุกต์",1,[1]original_ver!CR256="ไม่ประยุกต์",0,[1]original_ver!CR256="","")</f>
        <v>1</v>
      </c>
      <c r="CR245" s="15" cm="1">
        <f t="array" ref="CR245">_xlfn.IFS([1]original_ver!CS256="ประยุกต์",1,[1]original_ver!CS256="ไม่ประยุกต์",0,[1]original_ver!CS256="","")</f>
        <v>1</v>
      </c>
      <c r="CS245" s="48"/>
      <c r="CT245" s="15" cm="1">
        <f t="array" ref="CT245">_xlfn.IFS([1]original_ver!CV256="ประยุกต์",1,[1]original_ver!CV256="ไม่ประยุกต์",0,[1]original_ver!CV256="","")</f>
        <v>1</v>
      </c>
      <c r="CU245" s="48"/>
      <c r="CV245" s="15" cm="1">
        <f t="array" ref="CV245">_xlfn.IFS([1]original_ver!CY256="ประยุกต์",1,[1]original_ver!CY256="ไม่ประยุกต์",0,[1]original_ver!CY256="","")</f>
        <v>1</v>
      </c>
      <c r="CW245" s="48"/>
      <c r="CX245" s="15" cm="1">
        <f t="array" ref="CX245">_xlfn.IFS([1]original_ver!DB256="ประยุกต์",1,[1]original_ver!DB256="ไม่ประยุกต์",0,[1]original_ver!DB256="","")</f>
        <v>1</v>
      </c>
      <c r="CY245" s="48"/>
      <c r="CZ245" s="48"/>
      <c r="DA245" s="48"/>
      <c r="DB245" s="48"/>
      <c r="DC245" s="48"/>
      <c r="DD245" s="48"/>
      <c r="DE245" s="48"/>
      <c r="DF245" s="17">
        <v>3</v>
      </c>
      <c r="DG245" s="17">
        <v>2</v>
      </c>
      <c r="DH245" s="17">
        <v>2</v>
      </c>
      <c r="DI245" s="17">
        <v>2</v>
      </c>
      <c r="DJ245" s="17">
        <v>1</v>
      </c>
      <c r="DK245" s="17">
        <v>2</v>
      </c>
      <c r="DL245" s="48"/>
      <c r="DM245" s="48"/>
      <c r="DN245" s="48"/>
      <c r="DO245" s="48"/>
      <c r="DP245" s="48"/>
      <c r="DQ245" s="48"/>
      <c r="DR245" s="49">
        <v>3</v>
      </c>
      <c r="DS245" s="49">
        <v>3</v>
      </c>
      <c r="DT245" s="17">
        <v>2</v>
      </c>
      <c r="DU245" s="49">
        <v>2</v>
      </c>
      <c r="DV245" s="49">
        <v>2</v>
      </c>
      <c r="DW245" s="49">
        <v>2</v>
      </c>
      <c r="DX245" s="25">
        <v>3</v>
      </c>
      <c r="DY245" s="25">
        <v>3</v>
      </c>
      <c r="DZ245" s="25">
        <v>3</v>
      </c>
      <c r="EA245" s="25">
        <v>3</v>
      </c>
      <c r="EB245" s="25">
        <v>3</v>
      </c>
      <c r="EC245">
        <v>3</v>
      </c>
    </row>
    <row r="246" spans="1:133" hidden="1" x14ac:dyDescent="0.2">
      <c r="A246" s="15">
        <v>840</v>
      </c>
      <c r="B246" s="50" t="s">
        <v>816</v>
      </c>
      <c r="C246" cm="1">
        <f t="array" ref="C246">_xlfn.IFS([1]original_ver!D257="Participant",1,[1]original_ver!D257="Non-Participant",0,[1]original_ver!D257="","")</f>
        <v>0</v>
      </c>
      <c r="D246" s="15">
        <v>2</v>
      </c>
      <c r="E246" s="17" cm="1">
        <f t="array" ref="E246">_xlfn.IFS([1]original_ver!F257="ชาย",1,[1]original_ver!F257="หญิง",0,[1]original_ver!F257="","")</f>
        <v>1</v>
      </c>
      <c r="F246" s="15">
        <v>33</v>
      </c>
      <c r="G246" s="17" cm="1">
        <f t="array" ref="G246">_xlfn.IFS([1]original_ver!H257="ไม่มีการศึกษา",0,[1]original_ver!H257="ประถมศึกษา",1,[1]original_ver!H257="มัธยมศึกษาตอนต้น",2,[1]original_ver!H257="มัธยมศึกษาตอนปลาย",3,[1]original_ver!H257="อนุปริญญา (ปวช., ปวส., ฝึกหัดครู)",4,[1]original_ver!H257="ปริญญาตรี",5,[1]original_ver!H257="สูงกว่าปริญญาตรี",6,[1]original_ver!H257="","")</f>
        <v>5</v>
      </c>
      <c r="H246" s="17" cm="1">
        <f t="array" ref="H246">_xlfn.IFS([1]original_ver!I257="โสด",1,[1]original_ver!I257="สมรส/อยู่ด้วยกัน",2,[1]original_ver!I257="หย่าร้าง/แยกกันอยู่",3,[1]original_ver!I257="หม้าย",4,[1]original_ver!I257="","")</f>
        <v>1</v>
      </c>
      <c r="I246" s="15">
        <v>3</v>
      </c>
      <c r="J246" s="15">
        <v>5</v>
      </c>
      <c r="K246" s="17" cm="1">
        <f t="array" ref="K246">_xlfn.IFS([1]original_ver!L257="ใช่",1,[1]original_ver!L257="ไม่ใช่",0,[1]original_ver!L257="","")</f>
        <v>0</v>
      </c>
      <c r="L246" s="17" cm="1">
        <f t="array" ref="L246">_xlfn.IFS([1]original_ver!M257="กู้ยืม",1,[1]original_ver!M257="ไม่กู้ยืม",0,[1]original_ver!M257="","")</f>
        <v>0</v>
      </c>
      <c r="M246" s="17">
        <f t="shared" si="12"/>
        <v>0</v>
      </c>
      <c r="N246" s="51">
        <v>0</v>
      </c>
      <c r="O246" s="17" cm="1">
        <f t="array" ref="O246">_xlfn.IFS([1]original_ver!O257="ใช่",1,[1]original_ver!O257="ไม่ใช่",0,[1]original_ver!O257="","")</f>
        <v>0</v>
      </c>
      <c r="P246" s="17">
        <v>7</v>
      </c>
      <c r="Q246" s="17">
        <v>1</v>
      </c>
      <c r="R246" s="17">
        <v>8</v>
      </c>
      <c r="S246" s="17">
        <v>8200</v>
      </c>
      <c r="T246" s="17">
        <v>38</v>
      </c>
      <c r="U246" s="22">
        <f t="shared" si="13"/>
        <v>1025</v>
      </c>
      <c r="V246" s="48"/>
      <c r="W246" s="48"/>
      <c r="X246" s="48"/>
      <c r="Y246" s="48"/>
      <c r="Z246" s="48"/>
      <c r="AA246" s="17">
        <v>7</v>
      </c>
      <c r="AB246" s="17">
        <v>1</v>
      </c>
      <c r="AC246" s="17">
        <v>8</v>
      </c>
      <c r="AD246" s="17">
        <v>8200</v>
      </c>
      <c r="AE246" s="17">
        <v>38</v>
      </c>
      <c r="AF246" s="27">
        <f t="shared" si="14"/>
        <v>1025</v>
      </c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9">
        <v>3</v>
      </c>
      <c r="CE246" s="49">
        <v>3</v>
      </c>
      <c r="CF246" s="49">
        <v>3</v>
      </c>
      <c r="CG246" s="49">
        <v>3</v>
      </c>
      <c r="CH246" s="49">
        <v>3</v>
      </c>
      <c r="CI246" s="17">
        <v>3</v>
      </c>
      <c r="CJ246" cm="1">
        <f t="array" ref="CJ246">_xlfn.IFS([1]original_ver!CH257="จากการเข้าร่วมกิจกรรมอบรม ที่จัดโดยโครงการเกษตรกรปราดเปรื่อง (Smart Farmer)",1,[1]original_ver!CH257="จากการเข้าร่วมกิจกรรมอบรม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ๆ",3,[1]original_ver!CH257="จากการเรียนรู้ผ่านประสบการณ์ของผู้อื่น ได้แก่ เพื่อนบ้าน พี่น้อง เพื่อน และญาติ เป็นต้น",4,[1]original_ver!CH257="ไม่ได้เข้าร่วมกิจกรรมอบรมหรือเรียนรู้ใด ๆ (ข้ามไปข้อ 33)",5)</f>
        <v>3</v>
      </c>
      <c r="CK246" s="15" cm="1">
        <f t="array" ref="CK246">_xlfn.IFS([1]original_ver!CJ257="ความรู้ทางการเกษตรและการใช้เทคโนโลยีสำหรับการผลิตในฟาร์ม",1,[1]original_ver!CJ257="การวางแผนและจัดการฟาร์ม เช่น การเก็บเกี่ยว การเงิน และการวางแผนทางการตลาด",2,[1]original_ver!CJ257="การเป็นผู้ประกอบการทางการเกษตร",3,[1]original_ver!CJ257="การเพิ่มมูลค่าผลผลิต และการแปรรูปผลผลิต (รวมถึงการพัฒนาคุณภาพผลผลิต)",4,[1]original_ver!CJ257="","")</f>
        <v>2</v>
      </c>
      <c r="CL246" s="17">
        <v>2</v>
      </c>
      <c r="CM246" s="17">
        <v>4</v>
      </c>
      <c r="CN246" s="15" cm="1">
        <f t="array" ref="CN246">_xlfn.IFS([1]original_ver!CN257="ความรู้ทางการเกษตรและการใช้เทคโนโลยีสำหรับการผลิตในฟาร์ม",1,[1]original_ver!CN257="การวางแผนและจัดการฟาร์ม เช่น การเก็บเกี่ยว การเงิน และการวางแผนทางการตลาด",2,[1]original_ver!CN257="การเป็นผู้ประกอบการทางการเกษตร",3,[1]original_ver!CN257="การเพิ่มมูลค่าผลผลิต และการแปรรูปผลผลิต (รวมถึงการพัฒนาคุณภาพผลผลิต)",4,[1]original_ver!CN257="","")</f>
        <v>3</v>
      </c>
      <c r="CO246" s="17">
        <v>1</v>
      </c>
      <c r="CP246" s="17">
        <v>4</v>
      </c>
      <c r="CQ246" s="15" cm="1">
        <f t="array" ref="CQ246">_xlfn.IFS([1]original_ver!CR257="ประยุกต์",1,[1]original_ver!CR257="ไม่ประยุกต์",0,[1]original_ver!CR257="","")</f>
        <v>1</v>
      </c>
      <c r="CR246" s="15" cm="1">
        <f t="array" ref="CR246">_xlfn.IFS([1]original_ver!CS257="ประยุกต์",1,[1]original_ver!CS257="ไม่ประยุกต์",0,[1]original_ver!CS257="","")</f>
        <v>1</v>
      </c>
      <c r="CS246" s="48"/>
      <c r="CT246" s="15" cm="1">
        <f t="array" ref="CT246">_xlfn.IFS([1]original_ver!CV257="ประยุกต์",1,[1]original_ver!CV257="ไม่ประยุกต์",0,[1]original_ver!CV257="","")</f>
        <v>1</v>
      </c>
      <c r="CU246" s="48"/>
      <c r="CV246" s="15" cm="1">
        <f t="array" ref="CV246">_xlfn.IFS([1]original_ver!CY257="ประยุกต์",1,[1]original_ver!CY257="ไม่ประยุกต์",0,[1]original_ver!CY257="","")</f>
        <v>1</v>
      </c>
      <c r="CW246" s="48"/>
      <c r="CX246" s="15" cm="1">
        <f t="array" ref="CX246">_xlfn.IFS([1]original_ver!DB257="ประยุกต์",1,[1]original_ver!DB257="ไม่ประยุกต์",0,[1]original_ver!DB257="","")</f>
        <v>1</v>
      </c>
      <c r="CY246" s="48"/>
      <c r="CZ246" s="48"/>
      <c r="DA246" s="48"/>
      <c r="DB246" s="48"/>
      <c r="DC246" s="48"/>
      <c r="DD246" s="48"/>
      <c r="DE246" s="48"/>
      <c r="DF246" s="48"/>
      <c r="DG246" s="48"/>
      <c r="DH246" s="17">
        <v>1</v>
      </c>
      <c r="DI246" s="17">
        <v>4</v>
      </c>
      <c r="DJ246" s="17">
        <v>3</v>
      </c>
      <c r="DK246" s="17">
        <v>4</v>
      </c>
      <c r="DL246" s="17">
        <v>2</v>
      </c>
      <c r="DM246" s="17">
        <v>4</v>
      </c>
      <c r="DN246" s="48"/>
      <c r="DO246" s="48"/>
      <c r="DP246" s="48"/>
      <c r="DQ246" s="48"/>
      <c r="DR246" s="49">
        <v>3</v>
      </c>
      <c r="DS246" s="49">
        <v>3</v>
      </c>
      <c r="DT246" s="17">
        <v>3</v>
      </c>
      <c r="DU246" s="49">
        <v>3</v>
      </c>
      <c r="DV246" s="49">
        <v>3</v>
      </c>
      <c r="DW246" s="49">
        <v>3</v>
      </c>
      <c r="DX246" s="25">
        <v>3</v>
      </c>
      <c r="DY246" s="25">
        <v>3</v>
      </c>
      <c r="DZ246" s="25">
        <v>3</v>
      </c>
      <c r="EA246" s="25">
        <v>3</v>
      </c>
      <c r="EB246" s="25">
        <v>3</v>
      </c>
      <c r="EC246">
        <v>3</v>
      </c>
    </row>
    <row r="247" spans="1:133" hidden="1" x14ac:dyDescent="0.2">
      <c r="A247" s="15">
        <v>841</v>
      </c>
      <c r="B247" s="50" t="s">
        <v>714</v>
      </c>
      <c r="C247" cm="1">
        <f t="array" ref="C247">_xlfn.IFS([1]original_ver!D258="Participant",1,[1]original_ver!D258="Non-Participant",0,[1]original_ver!D258="","")</f>
        <v>0</v>
      </c>
      <c r="D247" s="15">
        <v>2</v>
      </c>
      <c r="E247" s="17" cm="1">
        <f t="array" ref="E247">_xlfn.IFS([1]original_ver!F258="ชาย",1,[1]original_ver!F258="หญิง",0,[1]original_ver!F258="","")</f>
        <v>1</v>
      </c>
      <c r="F247" s="15">
        <v>43</v>
      </c>
      <c r="G247" s="17" cm="1">
        <f t="array" ref="G247">_xlfn.IFS([1]original_ver!H258="ไม่มีการศึกษา",0,[1]original_ver!H258="ประถมศึกษา",1,[1]original_ver!H258="มัธยมศึกษาตอนต้น",2,[1]original_ver!H258="มัธยมศึกษาตอนปลาย",3,[1]original_ver!H258="อนุปริญญา (ปวช., ปวส., ฝึกหัดครู)",4,[1]original_ver!H258="ปริญญาตรี",5,[1]original_ver!H258="สูงกว่าปริญญาตรี",6,[1]original_ver!H258="","")</f>
        <v>5</v>
      </c>
      <c r="H247" s="17" cm="1">
        <f t="array" ref="H247">_xlfn.IFS([1]original_ver!I258="โสด",1,[1]original_ver!I258="สมรส/อยู่ด้วยกัน",2,[1]original_ver!I258="หย่าร้าง/แยกกันอยู่",3,[1]original_ver!I258="หม้าย",4,[1]original_ver!I258="","")</f>
        <v>2</v>
      </c>
      <c r="I247" s="15">
        <v>4</v>
      </c>
      <c r="J247" s="15">
        <v>5</v>
      </c>
      <c r="K247" s="17" cm="1">
        <f t="array" ref="K247">_xlfn.IFS([1]original_ver!L258="ใช่",1,[1]original_ver!L258="ไม่ใช่",0,[1]original_ver!L258="","")</f>
        <v>0</v>
      </c>
      <c r="L247" s="17" cm="1">
        <f t="array" ref="L247">_xlfn.IFS([1]original_ver!M258="กู้ยืม",1,[1]original_ver!M258="ไม่กู้ยืม",0,[1]original_ver!M258="","")</f>
        <v>0</v>
      </c>
      <c r="M247" s="17">
        <f t="shared" si="12"/>
        <v>0</v>
      </c>
      <c r="N247" s="51">
        <v>0</v>
      </c>
      <c r="O247" s="17" cm="1">
        <f t="array" ref="O247">_xlfn.IFS([1]original_ver!O258="ใช่",1,[1]original_ver!O258="ไม่ใช่",0,[1]original_ver!O258="","")</f>
        <v>0</v>
      </c>
      <c r="P247" s="17">
        <v>7</v>
      </c>
      <c r="Q247" s="17">
        <v>1</v>
      </c>
      <c r="R247" s="17">
        <v>5</v>
      </c>
      <c r="S247" s="17">
        <v>3000</v>
      </c>
      <c r="T247" s="17">
        <v>25</v>
      </c>
      <c r="U247" s="22">
        <f t="shared" si="13"/>
        <v>600</v>
      </c>
      <c r="V247" s="48"/>
      <c r="W247" s="48"/>
      <c r="X247" s="48"/>
      <c r="Y247" s="48"/>
      <c r="Z247" s="48"/>
      <c r="AA247" s="17">
        <v>7</v>
      </c>
      <c r="AB247" s="17">
        <v>1</v>
      </c>
      <c r="AC247" s="17">
        <v>5</v>
      </c>
      <c r="AD247" s="17">
        <v>3500</v>
      </c>
      <c r="AE247" s="17">
        <v>30</v>
      </c>
      <c r="AF247" s="27">
        <f t="shared" si="14"/>
        <v>700</v>
      </c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9">
        <v>4</v>
      </c>
      <c r="CE247" s="49">
        <v>3</v>
      </c>
      <c r="CF247" s="49">
        <v>3</v>
      </c>
      <c r="CG247" s="49">
        <v>3</v>
      </c>
      <c r="CH247" s="49">
        <v>4</v>
      </c>
      <c r="CI247" s="17">
        <v>3</v>
      </c>
      <c r="CJ247" cm="1">
        <f t="array" ref="CJ247">_xlfn.IFS([1]original_ver!CH258="จากการเข้าร่วมกิจกรรมอบรม ที่จัดโดยโครงการเกษตรกรปราดเปรื่อง (Smart Farmer)",1,[1]original_ver!CH258="จากการเข้าร่วมกิจกรรมอบรม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ๆ",3,[1]original_ver!CH258="จากการเรียนรู้ผ่านประสบการณ์ของผู้อื่น ได้แก่ เพื่อนบ้าน พี่น้อง เพื่อน และญาติ เป็นต้น",4,[1]original_ver!CH258="ไม่ได้เข้าร่วมกิจกรรมอบรมหรือเรียนรู้ใด ๆ (ข้ามไปข้อ 33)",5)</f>
        <v>5</v>
      </c>
      <c r="CK247" s="15" t="str" cm="1">
        <f t="array" ref="CK247">_xlfn.IFS([1]original_ver!CJ258="ความรู้ทางการเกษตรและการใช้เทคโนโลยีสำหรับการผลิตในฟาร์ม",1,[1]original_ver!CJ258="การวางแผนและจัดการฟาร์ม เช่น การเก็บเกี่ยว การเงิน และการวางแผนทางการตลาด",2,[1]original_ver!CJ258="การเป็นผู้ประกอบการทางการเกษตร",3,[1]original_ver!CJ258="การเพิ่มมูลค่าผลผลิต และการแปรรูปผลผลิต (รวมถึงการพัฒนาคุณภาพผลผลิต)",4,[1]original_ver!CJ258="","")</f>
        <v/>
      </c>
      <c r="CL247" s="48"/>
      <c r="CM247" s="48"/>
      <c r="CN247" s="15" t="str" cm="1">
        <f t="array" ref="CN247">_xlfn.IFS([1]original_ver!CN258="ความรู้ทางการเกษตรและการใช้เทคโนโลยีสำหรับการผลิตในฟาร์ม",1,[1]original_ver!CN258="การวางแผนและจัดการฟาร์ม เช่น การเก็บเกี่ยว การเงิน และการวางแผนทางการตลาด",2,[1]original_ver!CN258="การเป็นผู้ประกอบการทางการเกษตร",3,[1]original_ver!CN258="การเพิ่มมูลค่าผลผลิต และการแปรรูปผลผลิต (รวมถึงการพัฒนาคุณภาพผลผลิต)",4,[1]original_ver!CN258="","")</f>
        <v/>
      </c>
      <c r="CO247" s="48"/>
      <c r="CP247" s="48"/>
      <c r="CQ247" s="15" t="str" cm="1">
        <f t="array" ref="CQ247">_xlfn.IFS([1]original_ver!CR258="ประยุกต์",1,[1]original_ver!CR258="ไม่ประยุกต์",0,[1]original_ver!CR258="","")</f>
        <v/>
      </c>
      <c r="CR247" s="15" t="str" cm="1">
        <f t="array" ref="CR247">_xlfn.IFS([1]original_ver!CS258="ประยุกต์",1,[1]original_ver!CS258="ไม่ประยุกต์",0,[1]original_ver!CS258="","")</f>
        <v/>
      </c>
      <c r="CS247" s="48"/>
      <c r="CT247" s="15" t="str" cm="1">
        <f t="array" ref="CT247">_xlfn.IFS([1]original_ver!CV258="ประยุกต์",1,[1]original_ver!CV258="ไม่ประยุกต์",0,[1]original_ver!CV258="","")</f>
        <v/>
      </c>
      <c r="CU247" s="48"/>
      <c r="CV247" s="15" t="str" cm="1">
        <f t="array" ref="CV247">_xlfn.IFS([1]original_ver!CY258="ประยุกต์",1,[1]original_ver!CY258="ไม่ประยุกต์",0,[1]original_ver!CY258="","")</f>
        <v/>
      </c>
      <c r="CW247" s="48"/>
      <c r="CX247" s="15" t="str" cm="1">
        <f t="array" ref="CX247">_xlfn.IFS([1]original_ver!DB258="ประยุกต์",1,[1]original_ver!DB258="ไม่ประยุกต์",0,[1]original_ver!DB258="","")</f>
        <v/>
      </c>
      <c r="CY247" s="48"/>
      <c r="CZ247" s="48"/>
      <c r="DA247" s="48"/>
      <c r="DB247" s="48"/>
      <c r="DC247" s="48"/>
      <c r="DD247" s="48"/>
      <c r="DE247" s="48"/>
      <c r="DF247" s="48"/>
      <c r="DG247" s="48"/>
      <c r="DH247" s="17">
        <v>2</v>
      </c>
      <c r="DI247" s="17">
        <v>4</v>
      </c>
      <c r="DJ247" s="17">
        <v>1</v>
      </c>
      <c r="DK247" s="17">
        <v>4</v>
      </c>
      <c r="DL247" s="17">
        <v>3</v>
      </c>
      <c r="DM247" s="17">
        <v>4</v>
      </c>
      <c r="DN247" s="48"/>
      <c r="DO247" s="48"/>
      <c r="DP247" s="48"/>
      <c r="DQ247" s="48"/>
      <c r="DR247" s="49">
        <v>2</v>
      </c>
      <c r="DS247" s="49">
        <v>2</v>
      </c>
      <c r="DT247" s="17">
        <v>2</v>
      </c>
      <c r="DU247" s="49">
        <v>2</v>
      </c>
      <c r="DV247" s="49">
        <v>2</v>
      </c>
      <c r="DW247" s="49">
        <v>2</v>
      </c>
      <c r="DX247" s="25">
        <v>2</v>
      </c>
      <c r="DY247" s="25">
        <v>2</v>
      </c>
      <c r="DZ247" s="25">
        <v>2</v>
      </c>
      <c r="EA247" s="25">
        <v>2</v>
      </c>
      <c r="EB247" s="25">
        <v>2</v>
      </c>
      <c r="EC247">
        <v>2</v>
      </c>
    </row>
    <row r="248" spans="1:133" x14ac:dyDescent="0.2">
      <c r="A248" s="15">
        <v>842</v>
      </c>
      <c r="B248" s="47" t="s">
        <v>716</v>
      </c>
      <c r="C248" cm="1">
        <f t="array" ref="C248">_xlfn.IFS([1]original_ver!D259="Participant",1,[1]original_ver!D259="Non-Participant",0,[1]original_ver!D259="","")</f>
        <v>0</v>
      </c>
      <c r="D248" s="15">
        <v>2</v>
      </c>
      <c r="E248" s="17" cm="1">
        <f t="array" ref="E248">_xlfn.IFS([1]original_ver!F259="ชาย",1,[1]original_ver!F259="หญิง",0,[1]original_ver!F259="","")</f>
        <v>0</v>
      </c>
      <c r="F248" s="15">
        <v>34</v>
      </c>
      <c r="G248" s="17" cm="1">
        <f t="array" ref="G248">_xlfn.IFS([1]original_ver!H259="ไม่มีการศึกษา",0,[1]original_ver!H259="ประถมศึกษา",1,[1]original_ver!H259="มัธยมศึกษาตอนต้น",2,[1]original_ver!H259="มัธยมศึกษาตอนปลาย",3,[1]original_ver!H259="อนุปริญญา (ปวช., ปวส., ฝึกหัดครู)",4,[1]original_ver!H259="ปริญญาตรี",5,[1]original_ver!H259="สูงกว่าปริญญาตรี",6,[1]original_ver!H259="","")</f>
        <v>5</v>
      </c>
      <c r="H248" s="17" cm="1">
        <f t="array" ref="H248">_xlfn.IFS([1]original_ver!I259="โสด",1,[1]original_ver!I259="สมรส/อยู่ด้วยกัน",2,[1]original_ver!I259="หย่าร้าง/แยกกันอยู่",3,[1]original_ver!I259="หม้าย",4,[1]original_ver!I259="","")</f>
        <v>1</v>
      </c>
      <c r="I248" s="15">
        <v>5</v>
      </c>
      <c r="J248" s="15">
        <v>3</v>
      </c>
      <c r="K248" s="17" cm="1">
        <f t="array" ref="K248">_xlfn.IFS([1]original_ver!L259="ใช่",1,[1]original_ver!L259="ไม่ใช่",0,[1]original_ver!L259="","")</f>
        <v>0</v>
      </c>
      <c r="L248" s="17" cm="1">
        <f t="array" ref="L248">_xlfn.IFS([1]original_ver!M259="กู้ยืม",1,[1]original_ver!M259="ไม่กู้ยืม",0,[1]original_ver!M259="","")</f>
        <v>0</v>
      </c>
      <c r="M248" s="17">
        <f t="shared" si="12"/>
        <v>1</v>
      </c>
      <c r="N248" s="23">
        <v>300000</v>
      </c>
      <c r="O248" s="17" cm="1">
        <f t="array" ref="O248">_xlfn.IFS([1]original_ver!O259="ใช่",1,[1]original_ver!O259="ไม่ใช่",0,[1]original_ver!O259="","")</f>
        <v>0</v>
      </c>
      <c r="P248" s="17">
        <v>8</v>
      </c>
      <c r="Q248" s="17">
        <v>6</v>
      </c>
      <c r="R248" s="17">
        <v>1</v>
      </c>
      <c r="S248" s="17">
        <v>1800</v>
      </c>
      <c r="T248" s="17">
        <v>40</v>
      </c>
      <c r="U248" s="22">
        <f t="shared" si="13"/>
        <v>1800</v>
      </c>
      <c r="V248" s="48"/>
      <c r="W248" s="48"/>
      <c r="X248" s="48"/>
      <c r="Y248" s="48"/>
      <c r="Z248" s="48"/>
      <c r="AA248" s="17">
        <v>8</v>
      </c>
      <c r="AB248" s="17">
        <v>6</v>
      </c>
      <c r="AC248" s="17">
        <v>1</v>
      </c>
      <c r="AD248" s="17">
        <v>1800</v>
      </c>
      <c r="AE248" s="17">
        <v>40</v>
      </c>
      <c r="AF248" s="27">
        <f t="shared" si="14"/>
        <v>1800</v>
      </c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9">
        <v>3</v>
      </c>
      <c r="CE248" s="49">
        <v>3</v>
      </c>
      <c r="CF248" s="49">
        <v>3</v>
      </c>
      <c r="CG248" s="49">
        <v>3</v>
      </c>
      <c r="CH248" s="49">
        <v>3</v>
      </c>
      <c r="CI248" s="17">
        <v>3</v>
      </c>
      <c r="CJ248" cm="1">
        <f t="array" ref="CJ248">_xlfn.IFS([1]original_ver!CH259="จากการเข้าร่วมกิจกรรมอบรม ที่จัดโดยโครงการเกษตรกรปราดเปรื่อง (Smart Farmer)",1,[1]original_ver!CH259="จากการเข้าร่วมกิจกรรมอบรม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ๆ",3,[1]original_ver!CH259="จากการเรียนรู้ผ่านประสบการณ์ของผู้อื่น ได้แก่ เพื่อนบ้าน พี่น้อง เพื่อน และญาติ เป็นต้น",4,[1]original_ver!CH259="ไม่ได้เข้าร่วมกิจกรรมอบรมหรือเรียนรู้ใด ๆ (ข้ามไปข้อ 33)",5)</f>
        <v>4</v>
      </c>
      <c r="CK248" s="15" cm="1">
        <f t="array" ref="CK248">_xlfn.IFS([1]original_ver!CJ259="ความรู้ทางการเกษตรและการใช้เทคโนโลยีสำหรับการผลิตในฟาร์ม",1,[1]original_ver!CJ259="การวางแผนและจัดการฟาร์ม เช่น การเก็บเกี่ยว การเงิน และการวางแผนทางการตลาด",2,[1]original_ver!CJ259="การเป็นผู้ประกอบการทางการเกษตร",3,[1]original_ver!CJ259="การเพิ่มมูลค่าผลผลิต และการแปรรูปผลผลิต (รวมถึงการพัฒนาคุณภาพผลผลิต)",4,[1]original_ver!CJ259="","")</f>
        <v>2</v>
      </c>
      <c r="CL248" s="17">
        <v>3</v>
      </c>
      <c r="CM248" s="17">
        <v>4</v>
      </c>
      <c r="CN248" s="15" cm="1">
        <f t="array" ref="CN248">_xlfn.IFS([1]original_ver!CN259="ความรู้ทางการเกษตรและการใช้เทคโนโลยีสำหรับการผลิตในฟาร์ม",1,[1]original_ver!CN259="การวางแผนและจัดการฟาร์ม เช่น การเก็บเกี่ยว การเงิน และการวางแผนทางการตลาด",2,[1]original_ver!CN259="การเป็นผู้ประกอบการทางการเกษตร",3,[1]original_ver!CN259="การเพิ่มมูลค่าผลผลิต และการแปรรูปผลผลิต (รวมถึงการพัฒนาคุณภาพผลผลิต)",4,[1]original_ver!CN259="","")</f>
        <v>1</v>
      </c>
      <c r="CO248" s="17">
        <v>1</v>
      </c>
      <c r="CP248" s="17">
        <v>4</v>
      </c>
      <c r="CQ248" s="15" cm="1">
        <f t="array" ref="CQ248">_xlfn.IFS([1]original_ver!CR259="ประยุกต์",1,[1]original_ver!CR259="ไม่ประยุกต์",0,[1]original_ver!CR259="","")</f>
        <v>1</v>
      </c>
      <c r="CR248" s="15" cm="1">
        <f t="array" ref="CR248">_xlfn.IFS([1]original_ver!CS259="ประยุกต์",1,[1]original_ver!CS259="ไม่ประยุกต์",0,[1]original_ver!CS259="","")</f>
        <v>1</v>
      </c>
      <c r="CS248" s="48"/>
      <c r="CT248" s="15" cm="1">
        <f t="array" ref="CT248">_xlfn.IFS([1]original_ver!CV259="ประยุกต์",1,[1]original_ver!CV259="ไม่ประยุกต์",0,[1]original_ver!CV259="","")</f>
        <v>1</v>
      </c>
      <c r="CU248" s="48"/>
      <c r="CV248" s="15" cm="1">
        <f t="array" ref="CV248">_xlfn.IFS([1]original_ver!CY259="ประยุกต์",1,[1]original_ver!CY259="ไม่ประยุกต์",0,[1]original_ver!CY259="","")</f>
        <v>1</v>
      </c>
      <c r="CW248" s="48"/>
      <c r="CX248" s="15" cm="1">
        <f t="array" ref="CX248">_xlfn.IFS([1]original_ver!DB259="ประยุกต์",1,[1]original_ver!DB259="ไม่ประยุกต์",0,[1]original_ver!DB259="","")</f>
        <v>1</v>
      </c>
      <c r="CY248" s="48"/>
      <c r="CZ248" s="48"/>
      <c r="DA248" s="48"/>
      <c r="DB248" s="48"/>
      <c r="DC248" s="48"/>
      <c r="DD248" s="48"/>
      <c r="DE248" s="48"/>
      <c r="DF248" s="48"/>
      <c r="DG248" s="48"/>
      <c r="DH248" s="17">
        <v>3</v>
      </c>
      <c r="DI248" s="17">
        <v>4</v>
      </c>
      <c r="DJ248" s="17">
        <v>2</v>
      </c>
      <c r="DK248" s="17">
        <v>4</v>
      </c>
      <c r="DL248" s="17">
        <v>1</v>
      </c>
      <c r="DM248" s="17">
        <v>4</v>
      </c>
      <c r="DN248" s="48"/>
      <c r="DO248" s="48"/>
      <c r="DP248" s="48"/>
      <c r="DQ248" s="48"/>
      <c r="DR248" s="49">
        <v>3</v>
      </c>
      <c r="DS248" s="49">
        <v>3</v>
      </c>
      <c r="DT248" s="17">
        <v>3</v>
      </c>
      <c r="DU248" s="49">
        <v>3</v>
      </c>
      <c r="DV248" s="49">
        <v>3</v>
      </c>
      <c r="DW248" s="49">
        <v>3</v>
      </c>
      <c r="DX248" s="25">
        <v>3</v>
      </c>
      <c r="DY248" s="25">
        <v>3</v>
      </c>
      <c r="DZ248" s="25">
        <v>3</v>
      </c>
      <c r="EA248" s="25">
        <v>3</v>
      </c>
      <c r="EB248" s="25">
        <v>3</v>
      </c>
      <c r="EC248">
        <v>3</v>
      </c>
    </row>
    <row r="249" spans="1:133" hidden="1" x14ac:dyDescent="0.2">
      <c r="A249" s="15">
        <v>843</v>
      </c>
      <c r="B249" s="50" t="s">
        <v>709</v>
      </c>
      <c r="C249" cm="1">
        <f t="array" ref="C249">_xlfn.IFS([1]original_ver!D260="Participant",1,[1]original_ver!D260="Non-Participant",0,[1]original_ver!D260="","")</f>
        <v>0</v>
      </c>
      <c r="D249" s="15">
        <v>2</v>
      </c>
      <c r="E249" s="17" cm="1">
        <f t="array" ref="E249">_xlfn.IFS([1]original_ver!F260="ชาย",1,[1]original_ver!F260="หญิง",0,[1]original_ver!F260="","")</f>
        <v>1</v>
      </c>
      <c r="F249" s="15">
        <v>39</v>
      </c>
      <c r="G249" s="17" cm="1">
        <f t="array" ref="G249">_xlfn.IFS([1]original_ver!H260="ไม่มีการศึกษา",0,[1]original_ver!H260="ประถมศึกษา",1,[1]original_ver!H260="มัธยมศึกษาตอนต้น",2,[1]original_ver!H260="มัธยมศึกษาตอนปลาย",3,[1]original_ver!H260="อนุปริญญา (ปวช., ปวส., ฝึกหัดครู)",4,[1]original_ver!H260="ปริญญาตรี",5,[1]original_ver!H260="สูงกว่าปริญญาตรี",6,[1]original_ver!H260="","")</f>
        <v>5</v>
      </c>
      <c r="H249" s="17" cm="1">
        <f t="array" ref="H249">_xlfn.IFS([1]original_ver!I260="โสด",1,[1]original_ver!I260="สมรส/อยู่ด้วยกัน",2,[1]original_ver!I260="หย่าร้าง/แยกกันอยู่",3,[1]original_ver!I260="หม้าย",4,[1]original_ver!I260="","")</f>
        <v>2</v>
      </c>
      <c r="I249" s="15">
        <v>4</v>
      </c>
      <c r="J249" s="15">
        <v>4</v>
      </c>
      <c r="K249" s="17" cm="1">
        <f t="array" ref="K249">_xlfn.IFS([1]original_ver!L260="ใช่",1,[1]original_ver!L260="ไม่ใช่",0,[1]original_ver!L260="","")</f>
        <v>1</v>
      </c>
      <c r="L249" s="17" cm="1">
        <f t="array" ref="L249">_xlfn.IFS([1]original_ver!M260="กู้ยืม",1,[1]original_ver!M260="ไม่กู้ยืม",0,[1]original_ver!M260="","")</f>
        <v>0</v>
      </c>
      <c r="M249" s="17">
        <f t="shared" si="12"/>
        <v>1</v>
      </c>
      <c r="N249" s="23">
        <v>240000</v>
      </c>
      <c r="O249" s="17" cm="1">
        <f t="array" ref="O249">_xlfn.IFS([1]original_ver!O260="ใช่",1,[1]original_ver!O260="ไม่ใช่",0,[1]original_ver!O260="","")</f>
        <v>0</v>
      </c>
      <c r="P249" s="17">
        <v>7</v>
      </c>
      <c r="Q249" s="17">
        <v>1</v>
      </c>
      <c r="R249" s="17">
        <v>5</v>
      </c>
      <c r="S249" s="17">
        <v>6000</v>
      </c>
      <c r="T249" s="17">
        <v>33</v>
      </c>
      <c r="U249" s="22">
        <f t="shared" si="13"/>
        <v>1200</v>
      </c>
      <c r="V249" s="48"/>
      <c r="W249" s="48"/>
      <c r="X249" s="48"/>
      <c r="Y249" s="48"/>
      <c r="Z249" s="48"/>
      <c r="AA249" s="17">
        <v>7</v>
      </c>
      <c r="AB249" s="17">
        <v>1</v>
      </c>
      <c r="AC249" s="17">
        <v>5</v>
      </c>
      <c r="AD249" s="17">
        <v>6500</v>
      </c>
      <c r="AE249" s="17">
        <v>35</v>
      </c>
      <c r="AF249" s="27">
        <f t="shared" si="14"/>
        <v>1300</v>
      </c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9">
        <v>3</v>
      </c>
      <c r="CE249" s="49">
        <v>3</v>
      </c>
      <c r="CF249" s="49">
        <v>3</v>
      </c>
      <c r="CG249" s="49">
        <v>3</v>
      </c>
      <c r="CH249" s="49">
        <v>3</v>
      </c>
      <c r="CI249" s="17">
        <v>3</v>
      </c>
      <c r="CJ249" cm="1">
        <f t="array" ref="CJ249">_xlfn.IFS([1]original_ver!CH260="จากการเข้าร่วมกิจกรรมอบรม ที่จัดโดยโครงการเกษตรกรปราดเปรื่อง (Smart Farmer)",1,[1]original_ver!CH260="จากการเข้าร่วมกิจกรรมอบรม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ๆ",3,[1]original_ver!CH260="จากการเรียนรู้ผ่านประสบการณ์ของผู้อื่น ได้แก่ เพื่อนบ้าน พี่น้อง เพื่อน และญาติ เป็นต้น",4,[1]original_ver!CH260="ไม่ได้เข้าร่วมกิจกรรมอบรมหรือเรียนรู้ใด ๆ (ข้ามไปข้อ 33)",5)</f>
        <v>5</v>
      </c>
      <c r="CK249" s="15" t="str" cm="1">
        <f t="array" ref="CK249">_xlfn.IFS([1]original_ver!CJ260="ความรู้ทางการเกษตรและการใช้เทคโนโลยีสำหรับการผลิตในฟาร์ม",1,[1]original_ver!CJ260="การวางแผนและจัดการฟาร์ม เช่น การเก็บเกี่ยว การเงิน และการวางแผนทางการตลาด",2,[1]original_ver!CJ260="การเป็นผู้ประกอบการทางการเกษตร",3,[1]original_ver!CJ260="การเพิ่มมูลค่าผลผลิต และการแปรรูปผลผลิต (รวมถึงการพัฒนาคุณภาพผลผลิต)",4,[1]original_ver!CJ260="","")</f>
        <v/>
      </c>
      <c r="CL249" s="48"/>
      <c r="CM249" s="48"/>
      <c r="CN249" s="15" t="str" cm="1">
        <f t="array" ref="CN249">_xlfn.IFS([1]original_ver!CN260="ความรู้ทางการเกษตรและการใช้เทคโนโลยีสำหรับการผลิตในฟาร์ม",1,[1]original_ver!CN260="การวางแผนและจัดการฟาร์ม เช่น การเก็บเกี่ยว การเงิน และการวางแผนทางการตลาด",2,[1]original_ver!CN260="การเป็นผู้ประกอบการทางการเกษตร",3,[1]original_ver!CN260="การเพิ่มมูลค่าผลผลิต และการแปรรูปผลผลิต (รวมถึงการพัฒนาคุณภาพผลผลิต)",4,[1]original_ver!CN260="","")</f>
        <v/>
      </c>
      <c r="CO249" s="48"/>
      <c r="CP249" s="48"/>
      <c r="CQ249" s="15" t="str" cm="1">
        <f t="array" ref="CQ249">_xlfn.IFS([1]original_ver!CR260="ประยุกต์",1,[1]original_ver!CR260="ไม่ประยุกต์",0,[1]original_ver!CR260="","")</f>
        <v/>
      </c>
      <c r="CR249" s="15" t="str" cm="1">
        <f t="array" ref="CR249">_xlfn.IFS([1]original_ver!CS260="ประยุกต์",1,[1]original_ver!CS260="ไม่ประยุกต์",0,[1]original_ver!CS260="","")</f>
        <v/>
      </c>
      <c r="CS249" s="48"/>
      <c r="CT249" s="15" t="str" cm="1">
        <f t="array" ref="CT249">_xlfn.IFS([1]original_ver!CV260="ประยุกต์",1,[1]original_ver!CV260="ไม่ประยุกต์",0,[1]original_ver!CV260="","")</f>
        <v/>
      </c>
      <c r="CU249" s="48"/>
      <c r="CV249" s="15" t="str" cm="1">
        <f t="array" ref="CV249">_xlfn.IFS([1]original_ver!CY260="ประยุกต์",1,[1]original_ver!CY260="ไม่ประยุกต์",0,[1]original_ver!CY260="","")</f>
        <v/>
      </c>
      <c r="CW249" s="48"/>
      <c r="CX249" s="15" t="str" cm="1">
        <f t="array" ref="CX249">_xlfn.IFS([1]original_ver!DB260="ประยุกต์",1,[1]original_ver!DB260="ไม่ประยุกต์",0,[1]original_ver!DB260="","")</f>
        <v/>
      </c>
      <c r="CY249" s="48"/>
      <c r="CZ249" s="48"/>
      <c r="DA249" s="48"/>
      <c r="DB249" s="48"/>
      <c r="DC249" s="48"/>
      <c r="DD249" s="48"/>
      <c r="DE249" s="48"/>
      <c r="DF249" s="48"/>
      <c r="DG249" s="48"/>
      <c r="DH249" s="17">
        <v>3</v>
      </c>
      <c r="DI249" s="17">
        <v>2</v>
      </c>
      <c r="DJ249" s="17">
        <v>2</v>
      </c>
      <c r="DK249" s="17">
        <v>2</v>
      </c>
      <c r="DL249" s="17">
        <v>1</v>
      </c>
      <c r="DM249" s="17">
        <v>2</v>
      </c>
      <c r="DN249" s="48"/>
      <c r="DO249" s="48"/>
      <c r="DP249" s="48"/>
      <c r="DQ249" s="48"/>
      <c r="DR249" s="49">
        <v>3</v>
      </c>
      <c r="DS249" s="49">
        <v>3</v>
      </c>
      <c r="DT249" s="17">
        <v>3</v>
      </c>
      <c r="DU249" s="49">
        <v>3</v>
      </c>
      <c r="DV249" s="49">
        <v>3</v>
      </c>
      <c r="DW249" s="49">
        <v>3</v>
      </c>
      <c r="DX249" s="25">
        <v>3</v>
      </c>
      <c r="DY249" s="25">
        <v>3</v>
      </c>
      <c r="DZ249" s="25">
        <v>3</v>
      </c>
      <c r="EA249" s="25">
        <v>3</v>
      </c>
      <c r="EB249" s="25">
        <v>3</v>
      </c>
      <c r="EC249">
        <v>3</v>
      </c>
    </row>
    <row r="250" spans="1:133" x14ac:dyDescent="0.2">
      <c r="A250" s="15">
        <v>844</v>
      </c>
      <c r="B250" s="50" t="s">
        <v>720</v>
      </c>
      <c r="C250" cm="1">
        <f t="array" ref="C250">_xlfn.IFS([1]original_ver!D261="Participant",1,[1]original_ver!D261="Non-Participant",0,[1]original_ver!D261="","")</f>
        <v>0</v>
      </c>
      <c r="D250" s="15">
        <v>2</v>
      </c>
      <c r="E250" s="17" cm="1">
        <f t="array" ref="E250">_xlfn.IFS([1]original_ver!F261="ชาย",1,[1]original_ver!F261="หญิง",0,[1]original_ver!F261="","")</f>
        <v>0</v>
      </c>
      <c r="F250" s="15">
        <v>32</v>
      </c>
      <c r="G250" s="17" cm="1">
        <f t="array" ref="G250">_xlfn.IFS([1]original_ver!H261="ไม่มีการศึกษา",0,[1]original_ver!H261="ประถมศึกษา",1,[1]original_ver!H261="มัธยมศึกษาตอนต้น",2,[1]original_ver!H261="มัธยมศึกษาตอนปลาย",3,[1]original_ver!H261="อนุปริญญา (ปวช., ปวส., ฝึกหัดครู)",4,[1]original_ver!H261="ปริญญาตรี",5,[1]original_ver!H261="สูงกว่าปริญญาตรี",6,[1]original_ver!H261="","")</f>
        <v>5</v>
      </c>
      <c r="H250" s="17" cm="1">
        <f t="array" ref="H250">_xlfn.IFS([1]original_ver!I261="โสด",1,[1]original_ver!I261="สมรส/อยู่ด้วยกัน",2,[1]original_ver!I261="หย่าร้าง/แยกกันอยู่",3,[1]original_ver!I261="หม้าย",4,[1]original_ver!I261="","")</f>
        <v>1</v>
      </c>
      <c r="I250" s="15">
        <v>4</v>
      </c>
      <c r="J250" s="15">
        <v>2</v>
      </c>
      <c r="K250" s="17" cm="1">
        <f t="array" ref="K250">_xlfn.IFS([1]original_ver!L261="ใช่",1,[1]original_ver!L261="ไม่ใช่",0,[1]original_ver!L261="","")</f>
        <v>1</v>
      </c>
      <c r="L250" s="17" cm="1">
        <f t="array" ref="L250">_xlfn.IFS([1]original_ver!M261="กู้ยืม",1,[1]original_ver!M261="ไม่กู้ยืม",0,[1]original_ver!M261="","")</f>
        <v>0</v>
      </c>
      <c r="M250" s="17">
        <f t="shared" si="12"/>
        <v>1</v>
      </c>
      <c r="N250" s="23">
        <v>360000</v>
      </c>
      <c r="O250" s="17" cm="1">
        <f t="array" ref="O250">_xlfn.IFS([1]original_ver!O261="ใช่",1,[1]original_ver!O261="ไม่ใช่",0,[1]original_ver!O261="","")</f>
        <v>0</v>
      </c>
      <c r="P250" s="17">
        <v>7</v>
      </c>
      <c r="Q250" s="17">
        <v>1</v>
      </c>
      <c r="R250" s="17">
        <v>3</v>
      </c>
      <c r="S250" s="17">
        <v>5000</v>
      </c>
      <c r="T250" s="17">
        <v>40</v>
      </c>
      <c r="U250" s="22">
        <f t="shared" si="13"/>
        <v>1666.6666666666667</v>
      </c>
      <c r="V250" s="48"/>
      <c r="W250" s="48"/>
      <c r="X250" s="48"/>
      <c r="Y250" s="48"/>
      <c r="Z250" s="48"/>
      <c r="AA250" s="17">
        <v>7</v>
      </c>
      <c r="AB250" s="17">
        <v>1</v>
      </c>
      <c r="AC250" s="17">
        <v>3</v>
      </c>
      <c r="AD250" s="17">
        <v>5000</v>
      </c>
      <c r="AE250" s="17">
        <v>40</v>
      </c>
      <c r="AF250" s="27">
        <f t="shared" si="14"/>
        <v>1666.6666666666667</v>
      </c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9">
        <v>2</v>
      </c>
      <c r="CE250" s="49">
        <v>3</v>
      </c>
      <c r="CF250" s="49">
        <v>3</v>
      </c>
      <c r="CG250" s="49">
        <v>2</v>
      </c>
      <c r="CH250" s="49">
        <v>3</v>
      </c>
      <c r="CI250" s="17">
        <v>2</v>
      </c>
      <c r="CJ250" cm="1">
        <f t="array" ref="CJ250">_xlfn.IFS([1]original_ver!CH261="จากการเข้าร่วมกิจกรรมอบรม ที่จัดโดยโครงการเกษตรกรปราดเปรื่อง (Smart Farmer)",1,[1]original_ver!CH261="จากการเข้าร่วมกิจกรรมอบรม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ๆ",3,[1]original_ver!CH261="จากการเรียนรู้ผ่านประสบการณ์ของผู้อื่น ได้แก่ เพื่อนบ้าน พี่น้อง เพื่อน และญาติ เป็นต้น",4,[1]original_ver!CH261="ไม่ได้เข้าร่วมกิจกรรมอบรมหรือเรียนรู้ใด ๆ (ข้ามไปข้อ 33)",5)</f>
        <v>4</v>
      </c>
      <c r="CK250" s="15" cm="1">
        <f t="array" ref="CK250">_xlfn.IFS([1]original_ver!CJ261="ความรู้ทางการเกษตรและการใช้เทคโนโลยีสำหรับการผลิตในฟาร์ม",1,[1]original_ver!CJ261="การวางแผนและจัดการฟาร์ม เช่น การเก็บเกี่ยว การเงิน และการวางแผนทางการตลาด",2,[1]original_ver!CJ261="การเป็นผู้ประกอบการทางการเกษตร",3,[1]original_ver!CJ261="การเพิ่มมูลค่าผลผลิต และการแปรรูปผลผลิต (รวมถึงการพัฒนาคุณภาพผลผลิต)",4,[1]original_ver!CJ261="","")</f>
        <v>3</v>
      </c>
      <c r="CL250" s="17">
        <v>2</v>
      </c>
      <c r="CM250" s="17">
        <v>4</v>
      </c>
      <c r="CN250" s="15" cm="1">
        <f t="array" ref="CN250">_xlfn.IFS([1]original_ver!CN261="ความรู้ทางการเกษตรและการใช้เทคโนโลยีสำหรับการผลิตในฟาร์ม",1,[1]original_ver!CN261="การวางแผนและจัดการฟาร์ม เช่น การเก็บเกี่ยว การเงิน และการวางแผนทางการตลาด",2,[1]original_ver!CN261="การเป็นผู้ประกอบการทางการเกษตร",3,[1]original_ver!CN261="การเพิ่มมูลค่าผลผลิต และการแปรรูปผลผลิต (รวมถึงการพัฒนาคุณภาพผลผลิต)",4,[1]original_ver!CN261="","")</f>
        <v>2</v>
      </c>
      <c r="CO250" s="17">
        <v>1</v>
      </c>
      <c r="CP250" s="17">
        <v>4</v>
      </c>
      <c r="CQ250" s="15" cm="1">
        <f t="array" ref="CQ250">_xlfn.IFS([1]original_ver!CR261="ประยุกต์",1,[1]original_ver!CR261="ไม่ประยุกต์",0,[1]original_ver!CR261="","")</f>
        <v>1</v>
      </c>
      <c r="CR250" s="15" cm="1">
        <f t="array" ref="CR250">_xlfn.IFS([1]original_ver!CS261="ประยุกต์",1,[1]original_ver!CS261="ไม่ประยุกต์",0,[1]original_ver!CS261="","")</f>
        <v>1</v>
      </c>
      <c r="CS250" s="48"/>
      <c r="CT250" s="15" cm="1">
        <f t="array" ref="CT250">_xlfn.IFS([1]original_ver!CV261="ประยุกต์",1,[1]original_ver!CV261="ไม่ประยุกต์",0,[1]original_ver!CV261="","")</f>
        <v>1</v>
      </c>
      <c r="CU250" s="48"/>
      <c r="CV250" s="15" cm="1">
        <f t="array" ref="CV250">_xlfn.IFS([1]original_ver!CY261="ประยุกต์",1,[1]original_ver!CY261="ไม่ประยุกต์",0,[1]original_ver!CY261="","")</f>
        <v>1</v>
      </c>
      <c r="CW250" s="48"/>
      <c r="CX250" s="15" cm="1">
        <f t="array" ref="CX250">_xlfn.IFS([1]original_ver!DB261="ประยุกต์",1,[1]original_ver!DB261="ไม่ประยุกต์",0,[1]original_ver!DB261="","")</f>
        <v>1</v>
      </c>
      <c r="CY250" s="48"/>
      <c r="CZ250" s="48"/>
      <c r="DA250" s="48"/>
      <c r="DB250" s="48"/>
      <c r="DC250" s="48"/>
      <c r="DD250" s="48"/>
      <c r="DE250" s="48"/>
      <c r="DF250" s="48"/>
      <c r="DG250" s="48"/>
      <c r="DH250" s="17">
        <v>3</v>
      </c>
      <c r="DI250" s="17">
        <v>4</v>
      </c>
      <c r="DJ250" s="17">
        <v>2</v>
      </c>
      <c r="DK250" s="17">
        <v>4</v>
      </c>
      <c r="DL250" s="17">
        <v>1</v>
      </c>
      <c r="DM250" s="17">
        <v>4</v>
      </c>
      <c r="DN250" s="48"/>
      <c r="DO250" s="48"/>
      <c r="DP250" s="48"/>
      <c r="DQ250" s="48"/>
      <c r="DR250" s="49">
        <v>2</v>
      </c>
      <c r="DS250" s="49">
        <v>2</v>
      </c>
      <c r="DT250" s="17">
        <v>2</v>
      </c>
      <c r="DU250" s="49">
        <v>2</v>
      </c>
      <c r="DV250" s="49">
        <v>2</v>
      </c>
      <c r="DW250" s="49">
        <v>2</v>
      </c>
      <c r="DX250" s="25">
        <v>2</v>
      </c>
      <c r="DY250" s="25">
        <v>2</v>
      </c>
      <c r="DZ250" s="25">
        <v>2</v>
      </c>
      <c r="EA250" s="25">
        <v>2</v>
      </c>
      <c r="EB250" s="25">
        <v>2</v>
      </c>
      <c r="EC250">
        <v>2</v>
      </c>
    </row>
    <row r="251" spans="1:133" x14ac:dyDescent="0.2">
      <c r="A251" s="15">
        <v>845</v>
      </c>
      <c r="B251" s="50" t="s">
        <v>817</v>
      </c>
      <c r="C251" cm="1">
        <f t="array" ref="C251">_xlfn.IFS([1]original_ver!D262="Participant",1,[1]original_ver!D262="Non-Participant",0,[1]original_ver!D262="","")</f>
        <v>0</v>
      </c>
      <c r="D251" s="15">
        <v>2</v>
      </c>
      <c r="E251" s="17" cm="1">
        <f t="array" ref="E251">_xlfn.IFS([1]original_ver!F262="ชาย",1,[1]original_ver!F262="หญิง",0,[1]original_ver!F262="","")</f>
        <v>0</v>
      </c>
      <c r="F251" s="15">
        <v>52</v>
      </c>
      <c r="G251" s="17" cm="1">
        <f t="array" ref="G251">_xlfn.IFS([1]original_ver!H262="ไม่มีการศึกษา",0,[1]original_ver!H262="ประถมศึกษา",1,[1]original_ver!H262="มัธยมศึกษาตอนต้น",2,[1]original_ver!H262="มัธยมศึกษาตอนปลาย",3,[1]original_ver!H262="อนุปริญญา (ปวช., ปวส., ฝึกหัดครู)",4,[1]original_ver!H262="ปริญญาตรี",5,[1]original_ver!H262="สูงกว่าปริญญาตรี",6,[1]original_ver!H262="","")</f>
        <v>5</v>
      </c>
      <c r="H251" s="17" cm="1">
        <f t="array" ref="H251">_xlfn.IFS([1]original_ver!I262="โสด",1,[1]original_ver!I262="สมรส/อยู่ด้วยกัน",2,[1]original_ver!I262="หย่าร้าง/แยกกันอยู่",3,[1]original_ver!I262="หม้าย",4,[1]original_ver!I262="","")</f>
        <v>2</v>
      </c>
      <c r="I251" s="15">
        <v>5</v>
      </c>
      <c r="J251" s="15">
        <v>6</v>
      </c>
      <c r="K251" s="17" cm="1">
        <f t="array" ref="K251">_xlfn.IFS([1]original_ver!L262="ใช่",1,[1]original_ver!L262="ไม่ใช่",0,[1]original_ver!L262="","")</f>
        <v>0</v>
      </c>
      <c r="L251" s="17" cm="1">
        <f t="array" ref="L251">_xlfn.IFS([1]original_ver!M262="กู้ยืม",1,[1]original_ver!M262="ไม่กู้ยืม",0,[1]original_ver!M262="","")</f>
        <v>0</v>
      </c>
      <c r="M251" s="17">
        <f t="shared" si="12"/>
        <v>1</v>
      </c>
      <c r="N251" s="23">
        <v>200000</v>
      </c>
      <c r="O251" s="17" cm="1">
        <f t="array" ref="O251">_xlfn.IFS([1]original_ver!O262="ใช่",1,[1]original_ver!O262="ไม่ใช่",0,[1]original_ver!O262="","")</f>
        <v>1</v>
      </c>
      <c r="P251" s="17">
        <v>7</v>
      </c>
      <c r="Q251" s="17">
        <v>1</v>
      </c>
      <c r="R251" s="17">
        <v>3</v>
      </c>
      <c r="S251" s="17">
        <v>1200</v>
      </c>
      <c r="T251" s="17">
        <v>20</v>
      </c>
      <c r="U251" s="22">
        <f t="shared" si="13"/>
        <v>400</v>
      </c>
      <c r="V251" s="48"/>
      <c r="W251" s="48"/>
      <c r="X251" s="48"/>
      <c r="Y251" s="48"/>
      <c r="Z251" s="48"/>
      <c r="AA251" s="17">
        <v>7</v>
      </c>
      <c r="AB251" s="17">
        <v>1</v>
      </c>
      <c r="AC251" s="17">
        <v>3</v>
      </c>
      <c r="AD251" s="17">
        <v>1200</v>
      </c>
      <c r="AE251" s="17">
        <v>20</v>
      </c>
      <c r="AF251" s="27">
        <f t="shared" si="14"/>
        <v>400</v>
      </c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9">
        <v>3</v>
      </c>
      <c r="CE251" s="49">
        <v>4</v>
      </c>
      <c r="CF251" s="49">
        <v>3</v>
      </c>
      <c r="CG251" s="49">
        <v>3</v>
      </c>
      <c r="CH251" s="49">
        <v>3</v>
      </c>
      <c r="CI251" s="17">
        <v>3</v>
      </c>
      <c r="CJ251" cm="1">
        <f t="array" ref="CJ251">_xlfn.IFS([1]original_ver!CH262="จากการเข้าร่วมกิจกรรมอบรม ที่จัดโดยโครงการเกษตรกรปราดเปรื่อง (Smart Farmer)",1,[1]original_ver!CH262="จากการเข้าร่วมกิจกรรมอบรม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ๆ",3,[1]original_ver!CH262="จากการเรียนรู้ผ่านประสบการณ์ของผู้อื่น ได้แก่ เพื่อนบ้าน พี่น้อง เพื่อน และญาติ เป็นต้น",4,[1]original_ver!CH262="ไม่ได้เข้าร่วมกิจกรรมอบรมหรือเรียนรู้ใด ๆ (ข้ามไปข้อ 33)",5)</f>
        <v>4</v>
      </c>
      <c r="CK251" s="15" cm="1">
        <f t="array" ref="CK251">_xlfn.IFS([1]original_ver!CJ262="ความรู้ทางการเกษตรและการใช้เทคโนโลยีสำหรับการผลิตในฟาร์ม",1,[1]original_ver!CJ262="การวางแผนและจัดการฟาร์ม เช่น การเก็บเกี่ยว การเงิน และการวางแผนทางการตลาด",2,[1]original_ver!CJ262="การเป็นผู้ประกอบการทางการเกษตร",3,[1]original_ver!CJ262="การเพิ่มมูลค่าผลผลิต และการแปรรูปผลผลิต (รวมถึงการพัฒนาคุณภาพผลผลิต)",4,[1]original_ver!CJ262="","")</f>
        <v>4</v>
      </c>
      <c r="CL251" s="17">
        <v>3</v>
      </c>
      <c r="CM251" s="17">
        <v>4</v>
      </c>
      <c r="CN251" s="15" cm="1">
        <f t="array" ref="CN251">_xlfn.IFS([1]original_ver!CN262="ความรู้ทางการเกษตรและการใช้เทคโนโลยีสำหรับการผลิตในฟาร์ม",1,[1]original_ver!CN262="การวางแผนและจัดการฟาร์ม เช่น การเก็บเกี่ยว การเงิน และการวางแผนทางการตลาด",2,[1]original_ver!CN262="การเป็นผู้ประกอบการทางการเกษตร",3,[1]original_ver!CN262="การเพิ่มมูลค่าผลผลิต และการแปรรูปผลผลิต (รวมถึงการพัฒนาคุณภาพผลผลิต)",4,[1]original_ver!CN262="","")</f>
        <v>1</v>
      </c>
      <c r="CO251" s="17">
        <v>1</v>
      </c>
      <c r="CP251" s="17">
        <v>4</v>
      </c>
      <c r="CQ251" s="15" cm="1">
        <f t="array" ref="CQ251">_xlfn.IFS([1]original_ver!CR262="ประยุกต์",1,[1]original_ver!CR262="ไม่ประยุกต์",0,[1]original_ver!CR262="","")</f>
        <v>1</v>
      </c>
      <c r="CR251" s="15" cm="1">
        <f t="array" ref="CR251">_xlfn.IFS([1]original_ver!CS262="ประยุกต์",1,[1]original_ver!CS262="ไม่ประยุกต์",0,[1]original_ver!CS262="","")</f>
        <v>1</v>
      </c>
      <c r="CS251" s="48"/>
      <c r="CT251" s="15" cm="1">
        <f t="array" ref="CT251">_xlfn.IFS([1]original_ver!CV262="ประยุกต์",1,[1]original_ver!CV262="ไม่ประยุกต์",0,[1]original_ver!CV262="","")</f>
        <v>1</v>
      </c>
      <c r="CU251" s="48"/>
      <c r="CV251" s="15" cm="1">
        <f t="array" ref="CV251">_xlfn.IFS([1]original_ver!CY262="ประยุกต์",1,[1]original_ver!CY262="ไม่ประยุกต์",0,[1]original_ver!CY262="","")</f>
        <v>1</v>
      </c>
      <c r="CW251" s="48"/>
      <c r="CX251" s="15" cm="1">
        <f t="array" ref="CX251">_xlfn.IFS([1]original_ver!DB262="ประยุกต์",1,[1]original_ver!DB262="ไม่ประยุกต์",0,[1]original_ver!DB262="","")</f>
        <v>1</v>
      </c>
      <c r="CY251" s="48"/>
      <c r="CZ251" s="48"/>
      <c r="DA251" s="48"/>
      <c r="DB251" s="48"/>
      <c r="DC251" s="48"/>
      <c r="DD251" s="48"/>
      <c r="DE251" s="48"/>
      <c r="DF251" s="48"/>
      <c r="DG251" s="48"/>
      <c r="DH251" s="17">
        <v>3</v>
      </c>
      <c r="DI251" s="17">
        <v>4</v>
      </c>
      <c r="DJ251" s="17">
        <v>2</v>
      </c>
      <c r="DK251" s="17">
        <v>4</v>
      </c>
      <c r="DL251" s="17">
        <v>1</v>
      </c>
      <c r="DM251" s="17">
        <v>4</v>
      </c>
      <c r="DN251" s="48"/>
      <c r="DO251" s="48"/>
      <c r="DP251" s="48"/>
      <c r="DQ251" s="48"/>
      <c r="DR251" s="49">
        <v>2</v>
      </c>
      <c r="DS251" s="49">
        <v>2</v>
      </c>
      <c r="DT251" s="17">
        <v>2</v>
      </c>
      <c r="DU251" s="49">
        <v>2</v>
      </c>
      <c r="DV251" s="49">
        <v>2</v>
      </c>
      <c r="DW251" s="49">
        <v>2</v>
      </c>
      <c r="DX251" s="25">
        <v>2</v>
      </c>
      <c r="DY251" s="25">
        <v>2</v>
      </c>
      <c r="DZ251" s="25">
        <v>2</v>
      </c>
      <c r="EA251" s="25">
        <v>2</v>
      </c>
      <c r="EB251" s="25">
        <v>2</v>
      </c>
      <c r="EC251">
        <v>2</v>
      </c>
    </row>
    <row r="252" spans="1:133" hidden="1" x14ac:dyDescent="0.2">
      <c r="A252" s="15">
        <v>846</v>
      </c>
      <c r="B252" s="47" t="s">
        <v>818</v>
      </c>
      <c r="C252" cm="1">
        <f t="array" ref="C252">_xlfn.IFS([1]original_ver!D263="Participant",1,[1]original_ver!D263="Non-Participant",0,[1]original_ver!D263="","")</f>
        <v>0</v>
      </c>
      <c r="D252" s="15">
        <v>2</v>
      </c>
      <c r="E252" s="17" cm="1">
        <f t="array" ref="E252">_xlfn.IFS([1]original_ver!F263="ชาย",1,[1]original_ver!F263="หญิง",0,[1]original_ver!F263="","")</f>
        <v>0</v>
      </c>
      <c r="F252" s="15">
        <v>43</v>
      </c>
      <c r="G252" s="17" cm="1">
        <f t="array" ref="G252">_xlfn.IFS([1]original_ver!H263="ไม่มีการศึกษา",0,[1]original_ver!H263="ประถมศึกษา",1,[1]original_ver!H263="มัธยมศึกษาตอนต้น",2,[1]original_ver!H263="มัธยมศึกษาตอนปลาย",3,[1]original_ver!H263="อนุปริญญา (ปวช., ปวส., ฝึกหัดครู)",4,[1]original_ver!H263="ปริญญาตรี",5,[1]original_ver!H263="สูงกว่าปริญญาตรี",6,[1]original_ver!H263="","")</f>
        <v>5</v>
      </c>
      <c r="H252" s="17" cm="1">
        <f t="array" ref="H252">_xlfn.IFS([1]original_ver!I263="โสด",1,[1]original_ver!I263="สมรส/อยู่ด้วยกัน",2,[1]original_ver!I263="หย่าร้าง/แยกกันอยู่",3,[1]original_ver!I263="หม้าย",4,[1]original_ver!I263="","")</f>
        <v>2</v>
      </c>
      <c r="I252" s="15">
        <v>4</v>
      </c>
      <c r="J252" s="15">
        <v>8</v>
      </c>
      <c r="K252" s="17" cm="1">
        <f t="array" ref="K252">_xlfn.IFS([1]original_ver!L263="ใช่",1,[1]original_ver!L263="ไม่ใช่",0,[1]original_ver!L263="","")</f>
        <v>0</v>
      </c>
      <c r="L252" s="17" cm="1">
        <f t="array" ref="L252">_xlfn.IFS([1]original_ver!M263="กู้ยืม",1,[1]original_ver!M263="ไม่กู้ยืม",0,[1]original_ver!M263="","")</f>
        <v>0</v>
      </c>
      <c r="M252" s="17">
        <f t="shared" si="12"/>
        <v>1</v>
      </c>
      <c r="N252" s="23">
        <v>360000</v>
      </c>
      <c r="O252" s="17" cm="1">
        <f t="array" ref="O252">_xlfn.IFS([1]original_ver!O263="ใช่",1,[1]original_ver!O263="ไม่ใช่",0,[1]original_ver!O263="","")</f>
        <v>0</v>
      </c>
      <c r="P252" s="17">
        <v>1</v>
      </c>
      <c r="Q252" s="17">
        <v>1</v>
      </c>
      <c r="R252" s="17">
        <v>20</v>
      </c>
      <c r="S252" s="17">
        <v>18000</v>
      </c>
      <c r="T252" s="53">
        <v>10</v>
      </c>
      <c r="U252" s="20">
        <f t="shared" si="13"/>
        <v>900</v>
      </c>
      <c r="V252" s="48"/>
      <c r="W252" s="48"/>
      <c r="X252" s="48"/>
      <c r="Y252" s="48"/>
      <c r="Z252" s="48"/>
      <c r="AA252" s="17">
        <v>1</v>
      </c>
      <c r="AB252" s="17">
        <v>1</v>
      </c>
      <c r="AC252" s="17">
        <v>20</v>
      </c>
      <c r="AD252" s="17">
        <v>18000</v>
      </c>
      <c r="AE252" s="18">
        <v>11</v>
      </c>
      <c r="AF252" s="27">
        <f t="shared" si="14"/>
        <v>900</v>
      </c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9">
        <v>3</v>
      </c>
      <c r="CE252" s="49">
        <v>3</v>
      </c>
      <c r="CF252" s="49">
        <v>3</v>
      </c>
      <c r="CG252" s="49">
        <v>3</v>
      </c>
      <c r="CH252" s="49">
        <v>3</v>
      </c>
      <c r="CI252" s="17">
        <v>3</v>
      </c>
      <c r="CJ252" cm="1">
        <f t="array" ref="CJ252">_xlfn.IFS([1]original_ver!CH263="จากการเข้าร่วมกิจกรรมอบรม ที่จัดโดยโครงการเกษตรกรปราดเปรื่อง (Smart Farmer)",1,[1]original_ver!CH263="จากการเข้าร่วมกิจกรรมอบรม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ๆ",3,[1]original_ver!CH263="จากการเรียนรู้ผ่านประสบการณ์ของผู้อื่น ได้แก่ เพื่อนบ้าน พี่น้อง เพื่อน และญาติ เป็นต้น",4,[1]original_ver!CH263="ไม่ได้เข้าร่วมกิจกรรมอบรมหรือเรียนรู้ใด ๆ (ข้ามไปข้อ 33)",5)</f>
        <v>5</v>
      </c>
      <c r="CK252" s="15" t="str" cm="1">
        <f t="array" ref="CK252">_xlfn.IFS([1]original_ver!CJ263="ความรู้ทางการเกษตรและการใช้เทคโนโลยีสำหรับการผลิตในฟาร์ม",1,[1]original_ver!CJ263="การวางแผนและจัดการฟาร์ม เช่น การเก็บเกี่ยว การเงิน และการวางแผนทางการตลาด",2,[1]original_ver!CJ263="การเป็นผู้ประกอบการทางการเกษตร",3,[1]original_ver!CJ263="การเพิ่มมูลค่าผลผลิต และการแปรรูปผลผลิต (รวมถึงการพัฒนาคุณภาพผลผลิต)",4,[1]original_ver!CJ263="","")</f>
        <v/>
      </c>
      <c r="CL252" s="48"/>
      <c r="CM252" s="48"/>
      <c r="CN252" s="15" t="str" cm="1">
        <f t="array" ref="CN252">_xlfn.IFS([1]original_ver!CN263="ความรู้ทางการเกษตรและการใช้เทคโนโลยีสำหรับการผลิตในฟาร์ม",1,[1]original_ver!CN263="การวางแผนและจัดการฟาร์ม เช่น การเก็บเกี่ยว การเงิน และการวางแผนทางการตลาด",2,[1]original_ver!CN263="การเป็นผู้ประกอบการทางการเกษตร",3,[1]original_ver!CN263="การเพิ่มมูลค่าผลผลิต และการแปรรูปผลผลิต (รวมถึงการพัฒนาคุณภาพผลผลิต)",4,[1]original_ver!CN263="","")</f>
        <v/>
      </c>
      <c r="CO252" s="48"/>
      <c r="CP252" s="48"/>
      <c r="CQ252" s="15" t="str" cm="1">
        <f t="array" ref="CQ252">_xlfn.IFS([1]original_ver!CR263="ประยุกต์",1,[1]original_ver!CR263="ไม่ประยุกต์",0,[1]original_ver!CR263="","")</f>
        <v/>
      </c>
      <c r="CR252" s="15" t="str" cm="1">
        <f t="array" ref="CR252">_xlfn.IFS([1]original_ver!CS263="ประยุกต์",1,[1]original_ver!CS263="ไม่ประยุกต์",0,[1]original_ver!CS263="","")</f>
        <v/>
      </c>
      <c r="CS252" s="48"/>
      <c r="CT252" s="15" t="str" cm="1">
        <f t="array" ref="CT252">_xlfn.IFS([1]original_ver!CV263="ประยุกต์",1,[1]original_ver!CV263="ไม่ประยุกต์",0,[1]original_ver!CV263="","")</f>
        <v/>
      </c>
      <c r="CU252" s="48"/>
      <c r="CV252" s="15" t="str" cm="1">
        <f t="array" ref="CV252">_xlfn.IFS([1]original_ver!CY263="ประยุกต์",1,[1]original_ver!CY263="ไม่ประยุกต์",0,[1]original_ver!CY263="","")</f>
        <v/>
      </c>
      <c r="CW252" s="48"/>
      <c r="CX252" s="15" t="str" cm="1">
        <f t="array" ref="CX252">_xlfn.IFS([1]original_ver!DB263="ประยุกต์",1,[1]original_ver!DB263="ไม่ประยุกต์",0,[1]original_ver!DB263="","")</f>
        <v/>
      </c>
      <c r="CY252" s="48"/>
      <c r="CZ252" s="48"/>
      <c r="DA252" s="48"/>
      <c r="DB252" s="48"/>
      <c r="DC252" s="48"/>
      <c r="DD252" s="48"/>
      <c r="DE252" s="48"/>
      <c r="DF252" s="17">
        <v>1</v>
      </c>
      <c r="DG252" s="17">
        <v>4</v>
      </c>
      <c r="DH252" s="17">
        <v>2</v>
      </c>
      <c r="DI252" s="17">
        <v>4</v>
      </c>
      <c r="DJ252" s="17">
        <v>3</v>
      </c>
      <c r="DK252" s="17">
        <v>4</v>
      </c>
      <c r="DL252" s="48"/>
      <c r="DM252" s="48"/>
      <c r="DN252" s="48"/>
      <c r="DO252" s="48"/>
      <c r="DP252" s="48"/>
      <c r="DQ252" s="48"/>
      <c r="DR252" s="49">
        <v>2</v>
      </c>
      <c r="DS252" s="49">
        <v>2</v>
      </c>
      <c r="DT252" s="17">
        <v>2</v>
      </c>
      <c r="DU252" s="49">
        <v>2</v>
      </c>
      <c r="DV252" s="49">
        <v>2</v>
      </c>
      <c r="DW252" s="49">
        <v>2</v>
      </c>
      <c r="DX252" s="25">
        <v>3</v>
      </c>
      <c r="DY252" s="25">
        <v>3</v>
      </c>
      <c r="DZ252" s="25">
        <v>3</v>
      </c>
      <c r="EA252" s="25">
        <v>3</v>
      </c>
      <c r="EB252" s="25">
        <v>3</v>
      </c>
      <c r="EC252">
        <v>3</v>
      </c>
    </row>
    <row r="253" spans="1:133" hidden="1" x14ac:dyDescent="0.2">
      <c r="A253" s="15">
        <v>847</v>
      </c>
      <c r="B253" s="47" t="s">
        <v>819</v>
      </c>
      <c r="C253" cm="1">
        <f t="array" ref="C253">_xlfn.IFS([1]original_ver!D264="Participant",1,[1]original_ver!D264="Non-Participant",0,[1]original_ver!D264="","")</f>
        <v>0</v>
      </c>
      <c r="D253" s="15">
        <v>2</v>
      </c>
      <c r="E253" s="17" cm="1">
        <f t="array" ref="E253">_xlfn.IFS([1]original_ver!F264="ชาย",1,[1]original_ver!F264="หญิง",0,[1]original_ver!F264="","")</f>
        <v>0</v>
      </c>
      <c r="F253" s="15">
        <v>44</v>
      </c>
      <c r="G253" s="17" cm="1">
        <f t="array" ref="G253">_xlfn.IFS([1]original_ver!H264="ไม่มีการศึกษา",0,[1]original_ver!H264="ประถมศึกษา",1,[1]original_ver!H264="มัธยมศึกษาตอนต้น",2,[1]original_ver!H264="มัธยมศึกษาตอนปลาย",3,[1]original_ver!H264="อนุปริญญา (ปวช., ปวส., ฝึกหัดครู)",4,[1]original_ver!H264="ปริญญาตรี",5,[1]original_ver!H264="สูงกว่าปริญญาตรี",6,[1]original_ver!H264="","")</f>
        <v>5</v>
      </c>
      <c r="H253" s="17" cm="1">
        <f t="array" ref="H253">_xlfn.IFS([1]original_ver!I264="โสด",1,[1]original_ver!I264="สมรส/อยู่ด้วยกัน",2,[1]original_ver!I264="หย่าร้าง/แยกกันอยู่",3,[1]original_ver!I264="หม้าย",4,[1]original_ver!I264="","")</f>
        <v>1</v>
      </c>
      <c r="I253" s="15">
        <v>4</v>
      </c>
      <c r="J253" s="15">
        <v>3</v>
      </c>
      <c r="K253" s="17" cm="1">
        <f t="array" ref="K253">_xlfn.IFS([1]original_ver!L264="ใช่",1,[1]original_ver!L264="ไม่ใช่",0,[1]original_ver!L264="","")</f>
        <v>0</v>
      </c>
      <c r="L253" s="17" cm="1">
        <f t="array" ref="L253">_xlfn.IFS([1]original_ver!M264="กู้ยืม",1,[1]original_ver!M264="ไม่กู้ยืม",0,[1]original_ver!M264="","")</f>
        <v>0</v>
      </c>
      <c r="M253" s="17">
        <f t="shared" si="12"/>
        <v>1</v>
      </c>
      <c r="N253" s="23">
        <v>200000</v>
      </c>
      <c r="O253" s="17" cm="1">
        <f t="array" ref="O253">_xlfn.IFS([1]original_ver!O264="ใช่",1,[1]original_ver!O264="ไม่ใช่",0,[1]original_ver!O264="","")</f>
        <v>1</v>
      </c>
      <c r="P253" s="17">
        <v>1</v>
      </c>
      <c r="Q253" s="17">
        <v>1</v>
      </c>
      <c r="R253" s="17">
        <v>10</v>
      </c>
      <c r="S253" s="17">
        <v>15000</v>
      </c>
      <c r="T253" s="53">
        <v>12</v>
      </c>
      <c r="U253" s="20">
        <f t="shared" si="13"/>
        <v>1500</v>
      </c>
      <c r="V253" s="48"/>
      <c r="W253" s="48"/>
      <c r="X253" s="48"/>
      <c r="Y253" s="48"/>
      <c r="Z253" s="48"/>
      <c r="AA253" s="17">
        <v>1</v>
      </c>
      <c r="AB253" s="17">
        <v>1</v>
      </c>
      <c r="AC253" s="17">
        <v>10</v>
      </c>
      <c r="AD253" s="17">
        <v>15000</v>
      </c>
      <c r="AE253" s="18">
        <v>12</v>
      </c>
      <c r="AF253" s="27">
        <f t="shared" si="14"/>
        <v>1500</v>
      </c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9">
        <v>4</v>
      </c>
      <c r="CE253" s="49">
        <v>4</v>
      </c>
      <c r="CF253" s="49">
        <v>4</v>
      </c>
      <c r="CG253" s="49">
        <v>4</v>
      </c>
      <c r="CH253" s="49">
        <v>4</v>
      </c>
      <c r="CI253" s="17">
        <v>4</v>
      </c>
      <c r="CJ253" cm="1">
        <f t="array" ref="CJ253">_xlfn.IFS([1]original_ver!CH264="จากการเข้าร่วมกิจกรรมอบรม ที่จัดโดยโครงการเกษตรกรปราดเปรื่อง (Smart Farmer)",1,[1]original_ver!CH264="จากการเข้าร่วมกิจกรรมอบรม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ๆ",3,[1]original_ver!CH264="จากการเรียนรู้ผ่านประสบการณ์ของผู้อื่น ได้แก่ เพื่อนบ้าน พี่น้อง เพื่อน และญาติ เป็นต้น",4,[1]original_ver!CH264="ไม่ได้เข้าร่วมกิจกรรมอบรมหรือเรียนรู้ใด ๆ (ข้ามไปข้อ 33)",5)</f>
        <v>3</v>
      </c>
      <c r="CK253" s="15" cm="1">
        <f t="array" ref="CK253">_xlfn.IFS([1]original_ver!CJ264="ความรู้ทางการเกษตรและการใช้เทคโนโลยีสำหรับการผลิตในฟาร์ม",1,[1]original_ver!CJ264="การวางแผนและจัดการฟาร์ม เช่น การเก็บเกี่ยว การเงิน และการวางแผนทางการตลาด",2,[1]original_ver!CJ264="การเป็นผู้ประกอบการทางการเกษตร",3,[1]original_ver!CJ264="การเพิ่มมูลค่าผลผลิต และการแปรรูปผลผลิต (รวมถึงการพัฒนาคุณภาพผลผลิต)",4,[1]original_ver!CJ264="","")</f>
        <v>2</v>
      </c>
      <c r="CL253" s="17">
        <v>2</v>
      </c>
      <c r="CM253" s="17">
        <v>4</v>
      </c>
      <c r="CN253" s="15" cm="1">
        <f t="array" ref="CN253">_xlfn.IFS([1]original_ver!CN264="ความรู้ทางการเกษตรและการใช้เทคโนโลยีสำหรับการผลิตในฟาร์ม",1,[1]original_ver!CN264="การวางแผนและจัดการฟาร์ม เช่น การเก็บเกี่ยว การเงิน และการวางแผนทางการตลาด",2,[1]original_ver!CN264="การเป็นผู้ประกอบการทางการเกษตร",3,[1]original_ver!CN264="การเพิ่มมูลค่าผลผลิต และการแปรรูปผลผลิต (รวมถึงการพัฒนาคุณภาพผลผลิต)",4,[1]original_ver!CN264="","")</f>
        <v>4</v>
      </c>
      <c r="CO253" s="17">
        <v>1</v>
      </c>
      <c r="CP253" s="17">
        <v>4</v>
      </c>
      <c r="CQ253" s="15" cm="1">
        <f t="array" ref="CQ253">_xlfn.IFS([1]original_ver!CR264="ประยุกต์",1,[1]original_ver!CR264="ไม่ประยุกต์",0,[1]original_ver!CR264="","")</f>
        <v>1</v>
      </c>
      <c r="CR253" s="15" cm="1">
        <f t="array" ref="CR253">_xlfn.IFS([1]original_ver!CS264="ประยุกต์",1,[1]original_ver!CS264="ไม่ประยุกต์",0,[1]original_ver!CS264="","")</f>
        <v>1</v>
      </c>
      <c r="CS253" s="48"/>
      <c r="CT253" s="15" cm="1">
        <f t="array" ref="CT253">_xlfn.IFS([1]original_ver!CV264="ประยุกต์",1,[1]original_ver!CV264="ไม่ประยุกต์",0,[1]original_ver!CV264="","")</f>
        <v>1</v>
      </c>
      <c r="CU253" s="48"/>
      <c r="CV253" s="15" cm="1">
        <f t="array" ref="CV253">_xlfn.IFS([1]original_ver!CY264="ประยุกต์",1,[1]original_ver!CY264="ไม่ประยุกต์",0,[1]original_ver!CY264="","")</f>
        <v>1</v>
      </c>
      <c r="CW253" s="48"/>
      <c r="CX253" s="15" cm="1">
        <f t="array" ref="CX253">_xlfn.IFS([1]original_ver!DB264="ประยุกต์",1,[1]original_ver!DB264="ไม่ประยุกต์",0,[1]original_ver!DB264="","")</f>
        <v>1</v>
      </c>
      <c r="CY253" s="48"/>
      <c r="CZ253" s="48"/>
      <c r="DA253" s="48"/>
      <c r="DB253" s="48"/>
      <c r="DC253" s="48"/>
      <c r="DD253" s="48"/>
      <c r="DE253" s="48"/>
      <c r="DF253" s="17">
        <v>1</v>
      </c>
      <c r="DG253" s="17">
        <v>4</v>
      </c>
      <c r="DH253" s="48"/>
      <c r="DI253" s="48"/>
      <c r="DJ253" s="17">
        <v>2</v>
      </c>
      <c r="DK253" s="17">
        <v>4</v>
      </c>
      <c r="DL253" s="17">
        <v>3</v>
      </c>
      <c r="DM253" s="17">
        <v>4</v>
      </c>
      <c r="DN253" s="48"/>
      <c r="DO253" s="48"/>
      <c r="DP253" s="48"/>
      <c r="DQ253" s="48"/>
      <c r="DR253" s="49">
        <v>3</v>
      </c>
      <c r="DS253" s="49">
        <v>3</v>
      </c>
      <c r="DT253" s="17">
        <v>3</v>
      </c>
      <c r="DU253" s="49">
        <v>3</v>
      </c>
      <c r="DV253" s="49">
        <v>3</v>
      </c>
      <c r="DW253" s="49">
        <v>3</v>
      </c>
      <c r="DX253" s="25">
        <v>3</v>
      </c>
      <c r="DY253" s="25">
        <v>3</v>
      </c>
      <c r="DZ253" s="25">
        <v>3</v>
      </c>
      <c r="EA253" s="25">
        <v>3</v>
      </c>
      <c r="EB253" s="25">
        <v>4</v>
      </c>
      <c r="EC253">
        <v>3</v>
      </c>
    </row>
    <row r="254" spans="1:133" hidden="1" x14ac:dyDescent="0.2">
      <c r="A254" s="15">
        <v>848</v>
      </c>
      <c r="B254" s="50" t="s">
        <v>820</v>
      </c>
      <c r="C254" cm="1">
        <f t="array" ref="C254">_xlfn.IFS([1]original_ver!D265="Participant",1,[1]original_ver!D265="Non-Participant",0,[1]original_ver!D265="","")</f>
        <v>0</v>
      </c>
      <c r="D254" s="15">
        <v>2</v>
      </c>
      <c r="E254" s="17" cm="1">
        <f t="array" ref="E254">_xlfn.IFS([1]original_ver!F265="ชาย",1,[1]original_ver!F265="หญิง",0,[1]original_ver!F265="","")</f>
        <v>0</v>
      </c>
      <c r="F254" s="15">
        <v>38</v>
      </c>
      <c r="G254" s="17" cm="1">
        <f t="array" ref="G254">_xlfn.IFS([1]original_ver!H265="ไม่มีการศึกษา",0,[1]original_ver!H265="ประถมศึกษา",1,[1]original_ver!H265="มัธยมศึกษาตอนต้น",2,[1]original_ver!H265="มัธยมศึกษาตอนปลาย",3,[1]original_ver!H265="อนุปริญญา (ปวช., ปวส., ฝึกหัดครู)",4,[1]original_ver!H265="ปริญญาตรี",5,[1]original_ver!H265="สูงกว่าปริญญาตรี",6,[1]original_ver!H265="","")</f>
        <v>5</v>
      </c>
      <c r="H254" s="17" cm="1">
        <f t="array" ref="H254">_xlfn.IFS([1]original_ver!I265="โสด",1,[1]original_ver!I265="สมรส/อยู่ด้วยกัน",2,[1]original_ver!I265="หย่าร้าง/แยกกันอยู่",3,[1]original_ver!I265="หม้าย",4,[1]original_ver!I265="","")</f>
        <v>1</v>
      </c>
      <c r="I254" s="15">
        <v>4</v>
      </c>
      <c r="J254" s="15">
        <v>10</v>
      </c>
      <c r="K254" s="17" cm="1">
        <f t="array" ref="K254">_xlfn.IFS([1]original_ver!L265="ใช่",1,[1]original_ver!L265="ไม่ใช่",0,[1]original_ver!L265="","")</f>
        <v>0</v>
      </c>
      <c r="L254" s="17" cm="1">
        <f t="array" ref="L254">_xlfn.IFS([1]original_ver!M265="กู้ยืม",1,[1]original_ver!M265="ไม่กู้ยืม",0,[1]original_ver!M265="","")</f>
        <v>1</v>
      </c>
      <c r="M254" s="17">
        <f t="shared" si="12"/>
        <v>1</v>
      </c>
      <c r="N254" s="23">
        <v>250000</v>
      </c>
      <c r="O254" s="17" cm="1">
        <f t="array" ref="O254">_xlfn.IFS([1]original_ver!O265="ใช่",1,[1]original_ver!O265="ไม่ใช่",0,[1]original_ver!O265="","")</f>
        <v>1</v>
      </c>
      <c r="P254" s="17">
        <v>7</v>
      </c>
      <c r="Q254" s="17">
        <v>1</v>
      </c>
      <c r="R254" s="17">
        <v>12</v>
      </c>
      <c r="S254" s="17">
        <v>13000</v>
      </c>
      <c r="T254" s="17">
        <v>40</v>
      </c>
      <c r="U254" s="22">
        <f t="shared" si="13"/>
        <v>1083.3333333333333</v>
      </c>
      <c r="V254" s="48"/>
      <c r="W254" s="48"/>
      <c r="X254" s="48"/>
      <c r="Y254" s="48"/>
      <c r="Z254" s="48"/>
      <c r="AA254" s="17">
        <v>7</v>
      </c>
      <c r="AB254" s="17">
        <v>1</v>
      </c>
      <c r="AC254" s="17">
        <v>12</v>
      </c>
      <c r="AD254" s="17">
        <v>13000</v>
      </c>
      <c r="AE254" s="17">
        <v>40</v>
      </c>
      <c r="AF254" s="27">
        <f t="shared" si="14"/>
        <v>1083.3333333333333</v>
      </c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9">
        <v>3</v>
      </c>
      <c r="CE254" s="49">
        <v>3</v>
      </c>
      <c r="CF254" s="49">
        <v>3</v>
      </c>
      <c r="CG254" s="49">
        <v>2</v>
      </c>
      <c r="CH254" s="49">
        <v>4</v>
      </c>
      <c r="CI254" s="17">
        <v>3</v>
      </c>
      <c r="CJ254" cm="1">
        <f t="array" ref="CJ254">_xlfn.IFS([1]original_ver!CH265="จากการเข้าร่วมกิจกรรมอบรม ที่จัดโดยโครงการเกษตรกรปราดเปรื่อง (Smart Farmer)",1,[1]original_ver!CH265="จากการเข้าร่วมกิจกรรมอบรม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ๆ",3,[1]original_ver!CH265="จากการเรียนรู้ผ่านประสบการณ์ของผู้อื่น ได้แก่ เพื่อนบ้าน พี่น้อง เพื่อน และญาติ เป็นต้น",4,[1]original_ver!CH265="ไม่ได้เข้าร่วมกิจกรรมอบรมหรือเรียนรู้ใด ๆ (ข้ามไปข้อ 33)",5)</f>
        <v>3</v>
      </c>
      <c r="CK254" s="15" cm="1">
        <f t="array" ref="CK254">_xlfn.IFS([1]original_ver!CJ265="ความรู้ทางการเกษตรและการใช้เทคโนโลยีสำหรับการผลิตในฟาร์ม",1,[1]original_ver!CJ265="การวางแผนและจัดการฟาร์ม เช่น การเก็บเกี่ยว การเงิน และการวางแผนทางการตลาด",2,[1]original_ver!CJ265="การเป็นผู้ประกอบการทางการเกษตร",3,[1]original_ver!CJ265="การเพิ่มมูลค่าผลผลิต และการแปรรูปผลผลิต (รวมถึงการพัฒนาคุณภาพผลผลิต)",4,[1]original_ver!CJ265="","")</f>
        <v>1</v>
      </c>
      <c r="CL254" s="17">
        <v>5</v>
      </c>
      <c r="CM254" s="17">
        <v>4</v>
      </c>
      <c r="CN254" s="15" cm="1">
        <f t="array" ref="CN254">_xlfn.IFS([1]original_ver!CN265="ความรู้ทางการเกษตรและการใช้เทคโนโลยีสำหรับการผลิตในฟาร์ม",1,[1]original_ver!CN265="การวางแผนและจัดการฟาร์ม เช่น การเก็บเกี่ยว การเงิน และการวางแผนทางการตลาด",2,[1]original_ver!CN265="การเป็นผู้ประกอบการทางการเกษตร",3,[1]original_ver!CN265="การเพิ่มมูลค่าผลผลิต และการแปรรูปผลผลิต (รวมถึงการพัฒนาคุณภาพผลผลิต)",4,[1]original_ver!CN265="","")</f>
        <v>2</v>
      </c>
      <c r="CO254" s="17">
        <v>2</v>
      </c>
      <c r="CP254" s="17">
        <v>4</v>
      </c>
      <c r="CQ254" s="15" cm="1">
        <f t="array" ref="CQ254">_xlfn.IFS([1]original_ver!CR265="ประยุกต์",1,[1]original_ver!CR265="ไม่ประยุกต์",0,[1]original_ver!CR265="","")</f>
        <v>1</v>
      </c>
      <c r="CR254" s="15" cm="1">
        <f t="array" ref="CR254">_xlfn.IFS([1]original_ver!CS265="ประยุกต์",1,[1]original_ver!CS265="ไม่ประยุกต์",0,[1]original_ver!CS265="","")</f>
        <v>1</v>
      </c>
      <c r="CS254" s="48"/>
      <c r="CT254" s="15" cm="1">
        <f t="array" ref="CT254">_xlfn.IFS([1]original_ver!CV265="ประยุกต์",1,[1]original_ver!CV265="ไม่ประยุกต์",0,[1]original_ver!CV265="","")</f>
        <v>1</v>
      </c>
      <c r="CU254" s="48"/>
      <c r="CV254" s="15" cm="1">
        <f t="array" ref="CV254">_xlfn.IFS([1]original_ver!CY265="ประยุกต์",1,[1]original_ver!CY265="ไม่ประยุกต์",0,[1]original_ver!CY265="","")</f>
        <v>1</v>
      </c>
      <c r="CW254" s="48"/>
      <c r="CX254" s="15" cm="1">
        <f t="array" ref="CX254">_xlfn.IFS([1]original_ver!DB265="ประยุกต์",1,[1]original_ver!DB265="ไม่ประยุกต์",0,[1]original_ver!DB265="","")</f>
        <v>1</v>
      </c>
      <c r="CY254" s="48"/>
      <c r="CZ254" s="48"/>
      <c r="DA254" s="48"/>
      <c r="DB254" s="48"/>
      <c r="DC254" s="48"/>
      <c r="DD254" s="48"/>
      <c r="DE254" s="48"/>
      <c r="DF254" s="17">
        <v>1</v>
      </c>
      <c r="DG254" s="17">
        <v>4</v>
      </c>
      <c r="DH254" s="17">
        <v>2</v>
      </c>
      <c r="DI254" s="17">
        <v>4</v>
      </c>
      <c r="DJ254" s="17">
        <v>3</v>
      </c>
      <c r="DK254" s="17">
        <v>4</v>
      </c>
      <c r="DL254" s="48"/>
      <c r="DM254" s="48"/>
      <c r="DN254" s="48"/>
      <c r="DO254" s="48"/>
      <c r="DP254" s="48"/>
      <c r="DQ254" s="48"/>
      <c r="DR254" s="49">
        <v>3</v>
      </c>
      <c r="DS254" s="49">
        <v>3</v>
      </c>
      <c r="DT254" s="17">
        <v>3</v>
      </c>
      <c r="DU254" s="49">
        <v>3</v>
      </c>
      <c r="DV254" s="49">
        <v>3</v>
      </c>
      <c r="DW254" s="49">
        <v>3</v>
      </c>
      <c r="DX254" s="25">
        <v>3</v>
      </c>
      <c r="DY254" s="25">
        <v>3</v>
      </c>
      <c r="DZ254" s="25">
        <v>3</v>
      </c>
      <c r="EA254" s="25">
        <v>3</v>
      </c>
      <c r="EB254" s="25">
        <v>3</v>
      </c>
      <c r="EC254">
        <v>3</v>
      </c>
    </row>
    <row r="255" spans="1:133" hidden="1" x14ac:dyDescent="0.2">
      <c r="A255" s="15">
        <v>849</v>
      </c>
      <c r="B255" s="50" t="s">
        <v>821</v>
      </c>
      <c r="C255" cm="1">
        <f t="array" ref="C255">_xlfn.IFS([1]original_ver!D266="Participant",1,[1]original_ver!D266="Non-Participant",0,[1]original_ver!D266="","")</f>
        <v>0</v>
      </c>
      <c r="D255" s="15">
        <v>2</v>
      </c>
      <c r="E255" s="17" cm="1">
        <f t="array" ref="E255">_xlfn.IFS([1]original_ver!F266="ชาย",1,[1]original_ver!F266="หญิง",0,[1]original_ver!F266="","")</f>
        <v>0</v>
      </c>
      <c r="F255" s="15">
        <v>45</v>
      </c>
      <c r="G255" s="17" cm="1">
        <f t="array" ref="G255">_xlfn.IFS([1]original_ver!H266="ไม่มีการศึกษา",0,[1]original_ver!H266="ประถมศึกษา",1,[1]original_ver!H266="มัธยมศึกษาตอนต้น",2,[1]original_ver!H266="มัธยมศึกษาตอนปลาย",3,[1]original_ver!H266="อนุปริญญา (ปวช., ปวส., ฝึกหัดครู)",4,[1]original_ver!H266="ปริญญาตรี",5,[1]original_ver!H266="สูงกว่าปริญญาตรี",6,[1]original_ver!H266="","")</f>
        <v>5</v>
      </c>
      <c r="H255" s="17" cm="1">
        <f t="array" ref="H255">_xlfn.IFS([1]original_ver!I266="โสด",1,[1]original_ver!I266="สมรส/อยู่ด้วยกัน",2,[1]original_ver!I266="หย่าร้าง/แยกกันอยู่",3,[1]original_ver!I266="หม้าย",4,[1]original_ver!I266="","")</f>
        <v>1</v>
      </c>
      <c r="I255" s="15">
        <v>5</v>
      </c>
      <c r="J255" s="15">
        <v>10</v>
      </c>
      <c r="K255" s="17" cm="1">
        <f t="array" ref="K255">_xlfn.IFS([1]original_ver!L266="ใช่",1,[1]original_ver!L266="ไม่ใช่",0,[1]original_ver!L266="","")</f>
        <v>0</v>
      </c>
      <c r="L255" s="17" cm="1">
        <f t="array" ref="L255">_xlfn.IFS([1]original_ver!M266="กู้ยืม",1,[1]original_ver!M266="ไม่กู้ยืม",0,[1]original_ver!M266="","")</f>
        <v>0</v>
      </c>
      <c r="M255" s="17">
        <f t="shared" si="12"/>
        <v>0</v>
      </c>
      <c r="N255" s="51">
        <v>0</v>
      </c>
      <c r="O255" s="17" cm="1">
        <f t="array" ref="O255">_xlfn.IFS([1]original_ver!O266="ใช่",1,[1]original_ver!O266="ไม่ใช่",0,[1]original_ver!O266="","")</f>
        <v>0</v>
      </c>
      <c r="P255" s="17">
        <v>7</v>
      </c>
      <c r="Q255" s="17">
        <v>1</v>
      </c>
      <c r="R255" s="17">
        <v>6</v>
      </c>
      <c r="S255" s="17">
        <v>8000</v>
      </c>
      <c r="T255" s="17">
        <v>30</v>
      </c>
      <c r="U255" s="22">
        <f t="shared" si="13"/>
        <v>1333.3333333333333</v>
      </c>
      <c r="V255" s="48"/>
      <c r="W255" s="48"/>
      <c r="X255" s="48"/>
      <c r="Y255" s="48"/>
      <c r="Z255" s="48"/>
      <c r="AA255" s="17">
        <v>7</v>
      </c>
      <c r="AB255" s="17">
        <v>1</v>
      </c>
      <c r="AC255" s="17">
        <v>6</v>
      </c>
      <c r="AD255" s="17">
        <v>9500</v>
      </c>
      <c r="AE255" s="17">
        <v>38</v>
      </c>
      <c r="AF255" s="27">
        <f t="shared" si="14"/>
        <v>1583.3333333333333</v>
      </c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9">
        <v>3</v>
      </c>
      <c r="CE255" s="49">
        <v>3</v>
      </c>
      <c r="CF255" s="49">
        <v>3</v>
      </c>
      <c r="CG255" s="49">
        <v>3</v>
      </c>
      <c r="CH255" s="49">
        <v>3</v>
      </c>
      <c r="CI255" s="17">
        <v>3</v>
      </c>
      <c r="CJ255" cm="1">
        <f t="array" ref="CJ255">_xlfn.IFS([1]original_ver!CH266="จากการเข้าร่วมกิจกรรมอบรม ที่จัดโดยโครงการเกษตรกรปราดเปรื่อง (Smart Farmer)",1,[1]original_ver!CH266="จากการเข้าร่วมกิจกรรมอบรม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ๆ",3,[1]original_ver!CH266="จากการเรียนรู้ผ่านประสบการณ์ของผู้อื่น ได้แก่ เพื่อนบ้าน พี่น้อง เพื่อน และญาติ เป็นต้น",4,[1]original_ver!CH266="ไม่ได้เข้าร่วมกิจกรรมอบรมหรือเรียนรู้ใด ๆ (ข้ามไปข้อ 33)",5)</f>
        <v>5</v>
      </c>
      <c r="CK255" s="15" t="str" cm="1">
        <f t="array" ref="CK255">_xlfn.IFS([1]original_ver!CJ266="ความรู้ทางการเกษตรและการใช้เทคโนโลยีสำหรับการผลิตในฟาร์ม",1,[1]original_ver!CJ266="การวางแผนและจัดการฟาร์ม เช่น การเก็บเกี่ยว การเงิน และการวางแผนทางการตลาด",2,[1]original_ver!CJ266="การเป็นผู้ประกอบการทางการเกษตร",3,[1]original_ver!CJ266="การเพิ่มมูลค่าผลผลิต และการแปรรูปผลผลิต (รวมถึงการพัฒนาคุณภาพผลผลิต)",4,[1]original_ver!CJ266="","")</f>
        <v/>
      </c>
      <c r="CL255" s="48"/>
      <c r="CM255" s="48"/>
      <c r="CN255" s="15" t="str" cm="1">
        <f t="array" ref="CN255">_xlfn.IFS([1]original_ver!CN266="ความรู้ทางการเกษตรและการใช้เทคโนโลยีสำหรับการผลิตในฟาร์ม",1,[1]original_ver!CN266="การวางแผนและจัดการฟาร์ม เช่น การเก็บเกี่ยว การเงิน และการวางแผนทางการตลาด",2,[1]original_ver!CN266="การเป็นผู้ประกอบการทางการเกษตร",3,[1]original_ver!CN266="การเพิ่มมูลค่าผลผลิต และการแปรรูปผลผลิต (รวมถึงการพัฒนาคุณภาพผลผลิต)",4,[1]original_ver!CN266="","")</f>
        <v/>
      </c>
      <c r="CO255" s="48"/>
      <c r="CP255" s="48"/>
      <c r="CQ255" s="15" t="str" cm="1">
        <f t="array" ref="CQ255">_xlfn.IFS([1]original_ver!CR266="ประยุกต์",1,[1]original_ver!CR266="ไม่ประยุกต์",0,[1]original_ver!CR266="","")</f>
        <v/>
      </c>
      <c r="CR255" s="15" t="str" cm="1">
        <f t="array" ref="CR255">_xlfn.IFS([1]original_ver!CS266="ประยุกต์",1,[1]original_ver!CS266="ไม่ประยุกต์",0,[1]original_ver!CS266="","")</f>
        <v/>
      </c>
      <c r="CS255" s="48"/>
      <c r="CT255" s="15" t="str" cm="1">
        <f t="array" ref="CT255">_xlfn.IFS([1]original_ver!CV266="ประยุกต์",1,[1]original_ver!CV266="ไม่ประยุกต์",0,[1]original_ver!CV266="","")</f>
        <v/>
      </c>
      <c r="CU255" s="48"/>
      <c r="CV255" s="15" t="str" cm="1">
        <f t="array" ref="CV255">_xlfn.IFS([1]original_ver!CY266="ประยุกต์",1,[1]original_ver!CY266="ไม่ประยุกต์",0,[1]original_ver!CY266="","")</f>
        <v/>
      </c>
      <c r="CW255" s="48"/>
      <c r="CX255" s="15" t="str" cm="1">
        <f t="array" ref="CX255">_xlfn.IFS([1]original_ver!DB266="ประยุกต์",1,[1]original_ver!DB266="ไม่ประยุกต์",0,[1]original_ver!DB266="","")</f>
        <v/>
      </c>
      <c r="CY255" s="48"/>
      <c r="CZ255" s="48"/>
      <c r="DA255" s="48"/>
      <c r="DB255" s="48"/>
      <c r="DC255" s="48"/>
      <c r="DD255" s="48"/>
      <c r="DE255" s="48"/>
      <c r="DF255" s="48"/>
      <c r="DG255" s="48"/>
      <c r="DH255" s="17">
        <v>3</v>
      </c>
      <c r="DI255" s="17">
        <v>4</v>
      </c>
      <c r="DJ255" s="17">
        <v>2</v>
      </c>
      <c r="DK255" s="17">
        <v>4</v>
      </c>
      <c r="DL255" s="17">
        <v>1</v>
      </c>
      <c r="DM255" s="17">
        <v>4</v>
      </c>
      <c r="DN255" s="48"/>
      <c r="DO255" s="48"/>
      <c r="DP255" s="48"/>
      <c r="DQ255" s="48"/>
      <c r="DR255" s="49">
        <v>3</v>
      </c>
      <c r="DS255" s="49">
        <v>3</v>
      </c>
      <c r="DT255" s="17">
        <v>3</v>
      </c>
      <c r="DU255" s="49">
        <v>3</v>
      </c>
      <c r="DV255" s="49">
        <v>3</v>
      </c>
      <c r="DW255" s="49">
        <v>3</v>
      </c>
      <c r="DX255" s="25">
        <v>3</v>
      </c>
      <c r="DY255" s="25">
        <v>3</v>
      </c>
      <c r="DZ255" s="25">
        <v>3</v>
      </c>
      <c r="EA255" s="25">
        <v>3</v>
      </c>
      <c r="EB255" s="25">
        <v>3</v>
      </c>
      <c r="EC255">
        <v>3</v>
      </c>
    </row>
    <row r="256" spans="1:133" hidden="1" x14ac:dyDescent="0.2">
      <c r="A256" s="15">
        <v>850</v>
      </c>
      <c r="B256" s="47" t="s">
        <v>822</v>
      </c>
      <c r="C256" cm="1">
        <f t="array" ref="C256">_xlfn.IFS([1]original_ver!D267="Participant",1,[1]original_ver!D267="Non-Participant",0,[1]original_ver!D267="","")</f>
        <v>0</v>
      </c>
      <c r="D256" s="15">
        <v>2</v>
      </c>
      <c r="E256" s="17" cm="1">
        <f t="array" ref="E256">_xlfn.IFS([1]original_ver!F267="ชาย",1,[1]original_ver!F267="หญิง",0,[1]original_ver!F267="","")</f>
        <v>1</v>
      </c>
      <c r="F256" s="15">
        <v>50</v>
      </c>
      <c r="G256" s="17" cm="1">
        <f t="array" ref="G256">_xlfn.IFS([1]original_ver!H267="ไม่มีการศึกษา",0,[1]original_ver!H267="ประถมศึกษา",1,[1]original_ver!H267="มัธยมศึกษาตอนต้น",2,[1]original_ver!H267="มัธยมศึกษาตอนปลาย",3,[1]original_ver!H267="อนุปริญญา (ปวช., ปวส., ฝึกหัดครู)",4,[1]original_ver!H267="ปริญญาตรี",5,[1]original_ver!H267="สูงกว่าปริญญาตรี",6,[1]original_ver!H267="","")</f>
        <v>5</v>
      </c>
      <c r="H256" s="17" cm="1">
        <f t="array" ref="H256">_xlfn.IFS([1]original_ver!I267="โสด",1,[1]original_ver!I267="สมรส/อยู่ด้วยกัน",2,[1]original_ver!I267="หย่าร้าง/แยกกันอยู่",3,[1]original_ver!I267="หม้าย",4,[1]original_ver!I267="","")</f>
        <v>1</v>
      </c>
      <c r="I256" s="15">
        <v>4</v>
      </c>
      <c r="J256" s="15">
        <v>8</v>
      </c>
      <c r="K256" s="17" cm="1">
        <f t="array" ref="K256">_xlfn.IFS([1]original_ver!L267="ใช่",1,[1]original_ver!L267="ไม่ใช่",0,[1]original_ver!L267="","")</f>
        <v>1</v>
      </c>
      <c r="L256" s="17" cm="1">
        <f t="array" ref="L256">_xlfn.IFS([1]original_ver!M267="กู้ยืม",1,[1]original_ver!M267="ไม่กู้ยืม",0,[1]original_ver!M267="","")</f>
        <v>0</v>
      </c>
      <c r="M256" s="17">
        <f t="shared" si="12"/>
        <v>1</v>
      </c>
      <c r="N256" s="23">
        <v>240000</v>
      </c>
      <c r="O256" s="17" cm="1">
        <f t="array" ref="O256">_xlfn.IFS([1]original_ver!O267="ใช่",1,[1]original_ver!O267="ไม่ใช่",0,[1]original_ver!O267="","")</f>
        <v>0</v>
      </c>
      <c r="P256" s="17">
        <v>1</v>
      </c>
      <c r="Q256" s="17">
        <v>1</v>
      </c>
      <c r="R256" s="17">
        <v>10</v>
      </c>
      <c r="S256" s="17">
        <v>12000</v>
      </c>
      <c r="T256" s="53">
        <v>12</v>
      </c>
      <c r="U256" s="20">
        <f t="shared" si="13"/>
        <v>1200</v>
      </c>
      <c r="V256" s="48"/>
      <c r="W256" s="48"/>
      <c r="X256" s="48"/>
      <c r="Y256" s="48"/>
      <c r="Z256" s="48"/>
      <c r="AA256" s="17">
        <v>1</v>
      </c>
      <c r="AB256" s="17">
        <v>1</v>
      </c>
      <c r="AC256" s="17">
        <v>10</v>
      </c>
      <c r="AD256" s="17">
        <v>12000</v>
      </c>
      <c r="AE256" s="18">
        <v>12</v>
      </c>
      <c r="AF256" s="27">
        <f t="shared" si="14"/>
        <v>1200</v>
      </c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9">
        <v>3.75</v>
      </c>
      <c r="CE256" s="49">
        <v>4</v>
      </c>
      <c r="CF256" s="49">
        <v>3</v>
      </c>
      <c r="CG256" s="49">
        <v>4</v>
      </c>
      <c r="CH256" s="49">
        <v>3</v>
      </c>
      <c r="CI256" s="17">
        <v>3</v>
      </c>
      <c r="CJ256" cm="1">
        <f t="array" ref="CJ256">_xlfn.IFS([1]original_ver!CH267="จากการเข้าร่วมกิจกรรมอบรม ที่จัดโดยโครงการเกษตรกรปราดเปรื่อง (Smart Farmer)",1,[1]original_ver!CH267="จากการเข้าร่วมกิจกรรมอบรม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ๆ",3,[1]original_ver!CH267="จากการเรียนรู้ผ่านประสบการณ์ของผู้อื่น ได้แก่ เพื่อนบ้าน พี่น้อง เพื่อน และญาติ เป็นต้น",4,[1]original_ver!CH267="ไม่ได้เข้าร่วมกิจกรรมอบรมหรือเรียนรู้ใด ๆ (ข้ามไปข้อ 33)",5)</f>
        <v>3</v>
      </c>
      <c r="CK256" s="15" cm="1">
        <f t="array" ref="CK256">_xlfn.IFS([1]original_ver!CJ267="ความรู้ทางการเกษตรและการใช้เทคโนโลยีสำหรับการผลิตในฟาร์ม",1,[1]original_ver!CJ267="การวางแผนและจัดการฟาร์ม เช่น การเก็บเกี่ยว การเงิน และการวางแผนทางการตลาด",2,[1]original_ver!CJ267="การเป็นผู้ประกอบการทางการเกษตร",3,[1]original_ver!CJ267="การเพิ่มมูลค่าผลผลิต และการแปรรูปผลผลิต (รวมถึงการพัฒนาคุณภาพผลผลิต)",4,[1]original_ver!CJ267="","")</f>
        <v>1</v>
      </c>
      <c r="CL256" s="17">
        <v>2</v>
      </c>
      <c r="CM256" s="17">
        <v>4</v>
      </c>
      <c r="CN256" s="15" cm="1">
        <f t="array" ref="CN256">_xlfn.IFS([1]original_ver!CN267="ความรู้ทางการเกษตรและการใช้เทคโนโลยีสำหรับการผลิตในฟาร์ม",1,[1]original_ver!CN267="การวางแผนและจัดการฟาร์ม เช่น การเก็บเกี่ยว การเงิน และการวางแผนทางการตลาด",2,[1]original_ver!CN267="การเป็นผู้ประกอบการทางการเกษตร",3,[1]original_ver!CN267="การเพิ่มมูลค่าผลผลิต และการแปรรูปผลผลิต (รวมถึงการพัฒนาคุณภาพผลผลิต)",4,[1]original_ver!CN267="","")</f>
        <v>4</v>
      </c>
      <c r="CO256" s="17">
        <v>1</v>
      </c>
      <c r="CP256" s="17">
        <v>4</v>
      </c>
      <c r="CQ256" s="15" cm="1">
        <f t="array" ref="CQ256">_xlfn.IFS([1]original_ver!CR267="ประยุกต์",1,[1]original_ver!CR267="ไม่ประยุกต์",0,[1]original_ver!CR267="","")</f>
        <v>1</v>
      </c>
      <c r="CR256" s="15" cm="1">
        <f t="array" ref="CR256">_xlfn.IFS([1]original_ver!CS267="ประยุกต์",1,[1]original_ver!CS267="ไม่ประยุกต์",0,[1]original_ver!CS267="","")</f>
        <v>1</v>
      </c>
      <c r="CS256" s="48"/>
      <c r="CT256" s="15" cm="1">
        <f t="array" ref="CT256">_xlfn.IFS([1]original_ver!CV267="ประยุกต์",1,[1]original_ver!CV267="ไม่ประยุกต์",0,[1]original_ver!CV267="","")</f>
        <v>1</v>
      </c>
      <c r="CU256" s="48"/>
      <c r="CV256" s="15" cm="1">
        <f t="array" ref="CV256">_xlfn.IFS([1]original_ver!CY267="ประยุกต์",1,[1]original_ver!CY267="ไม่ประยุกต์",0,[1]original_ver!CY267="","")</f>
        <v>1</v>
      </c>
      <c r="CW256" s="48"/>
      <c r="CX256" s="15" cm="1">
        <f t="array" ref="CX256">_xlfn.IFS([1]original_ver!DB267="ประยุกต์",1,[1]original_ver!DB267="ไม่ประยุกต์",0,[1]original_ver!DB267="","")</f>
        <v>1</v>
      </c>
      <c r="CY256" s="48"/>
      <c r="CZ256" s="48"/>
      <c r="DA256" s="48"/>
      <c r="DB256" s="48"/>
      <c r="DC256" s="48"/>
      <c r="DD256" s="48"/>
      <c r="DE256" s="48"/>
      <c r="DF256" s="17">
        <v>1</v>
      </c>
      <c r="DG256" s="17">
        <v>4</v>
      </c>
      <c r="DH256" s="17">
        <v>2</v>
      </c>
      <c r="DI256" s="17">
        <v>4</v>
      </c>
      <c r="DJ256" s="17">
        <v>3</v>
      </c>
      <c r="DK256" s="17">
        <v>4</v>
      </c>
      <c r="DL256" s="48"/>
      <c r="DM256" s="48"/>
      <c r="DN256" s="48"/>
      <c r="DO256" s="48"/>
      <c r="DP256" s="48"/>
      <c r="DQ256" s="48"/>
      <c r="DR256" s="49">
        <v>2</v>
      </c>
      <c r="DS256" s="49">
        <v>2</v>
      </c>
      <c r="DT256" s="17">
        <v>2</v>
      </c>
      <c r="DU256" s="49">
        <v>2</v>
      </c>
      <c r="DV256" s="49">
        <v>2</v>
      </c>
      <c r="DW256" s="49">
        <v>2</v>
      </c>
      <c r="DX256" s="25">
        <v>3</v>
      </c>
      <c r="DY256" s="25">
        <v>3</v>
      </c>
      <c r="DZ256" s="25">
        <v>3</v>
      </c>
      <c r="EA256" s="25">
        <v>3</v>
      </c>
      <c r="EB256" s="25">
        <v>3</v>
      </c>
      <c r="EC256">
        <v>3</v>
      </c>
    </row>
    <row r="257" spans="1:133" hidden="1" x14ac:dyDescent="0.2">
      <c r="A257" s="15">
        <v>851</v>
      </c>
      <c r="B257" s="47" t="s">
        <v>823</v>
      </c>
      <c r="C257" cm="1">
        <f t="array" ref="C257">_xlfn.IFS([1]original_ver!D268="Participant",1,[1]original_ver!D268="Non-Participant",0,[1]original_ver!D268="","")</f>
        <v>0</v>
      </c>
      <c r="D257" s="15">
        <v>2</v>
      </c>
      <c r="E257" s="17" cm="1">
        <f t="array" ref="E257">_xlfn.IFS([1]original_ver!F268="ชาย",1,[1]original_ver!F268="หญิง",0,[1]original_ver!F268="","")</f>
        <v>1</v>
      </c>
      <c r="F257" s="15">
        <v>48</v>
      </c>
      <c r="G257" s="17" cm="1">
        <f t="array" ref="G257">_xlfn.IFS([1]original_ver!H268="ไม่มีการศึกษา",0,[1]original_ver!H268="ประถมศึกษา",1,[1]original_ver!H268="มัธยมศึกษาตอนต้น",2,[1]original_ver!H268="มัธยมศึกษาตอนปลาย",3,[1]original_ver!H268="อนุปริญญา (ปวช., ปวส., ฝึกหัดครู)",4,[1]original_ver!H268="ปริญญาตรี",5,[1]original_ver!H268="สูงกว่าปริญญาตรี",6,[1]original_ver!H268="","")</f>
        <v>5</v>
      </c>
      <c r="H257" s="17" cm="1">
        <f t="array" ref="H257">_xlfn.IFS([1]original_ver!I268="โสด",1,[1]original_ver!I268="สมรส/อยู่ด้วยกัน",2,[1]original_ver!I268="หย่าร้าง/แยกกันอยู่",3,[1]original_ver!I268="หม้าย",4,[1]original_ver!I268="","")</f>
        <v>2</v>
      </c>
      <c r="I257" s="15">
        <v>5</v>
      </c>
      <c r="J257" s="15">
        <v>12</v>
      </c>
      <c r="K257" s="17" cm="1">
        <f t="array" ref="K257">_xlfn.IFS([1]original_ver!L268="ใช่",1,[1]original_ver!L268="ไม่ใช่",0,[1]original_ver!L268="","")</f>
        <v>0</v>
      </c>
      <c r="L257" s="17" cm="1">
        <f t="array" ref="L257">_xlfn.IFS([1]original_ver!M268="กู้ยืม",1,[1]original_ver!M268="ไม่กู้ยืม",0,[1]original_ver!M268="","")</f>
        <v>0</v>
      </c>
      <c r="M257" s="17">
        <f t="shared" si="12"/>
        <v>1</v>
      </c>
      <c r="N257" s="23">
        <v>250000</v>
      </c>
      <c r="O257" s="17" cm="1">
        <f t="array" ref="O257">_xlfn.IFS([1]original_ver!O268="ใช่",1,[1]original_ver!O268="ไม่ใช่",0,[1]original_ver!O268="","")</f>
        <v>1</v>
      </c>
      <c r="P257" s="17">
        <v>1</v>
      </c>
      <c r="Q257" s="17">
        <v>1</v>
      </c>
      <c r="R257" s="17">
        <v>20</v>
      </c>
      <c r="S257" s="17">
        <v>18000</v>
      </c>
      <c r="T257" s="53">
        <v>10</v>
      </c>
      <c r="U257" s="20">
        <f t="shared" si="13"/>
        <v>900</v>
      </c>
      <c r="V257" s="48"/>
      <c r="W257" s="48"/>
      <c r="X257" s="48"/>
      <c r="Y257" s="48"/>
      <c r="Z257" s="48"/>
      <c r="AA257" s="17">
        <v>1</v>
      </c>
      <c r="AB257" s="17">
        <v>1</v>
      </c>
      <c r="AC257" s="17">
        <v>20</v>
      </c>
      <c r="AD257" s="17">
        <v>21000</v>
      </c>
      <c r="AE257" s="18">
        <v>11</v>
      </c>
      <c r="AF257" s="27">
        <f t="shared" si="14"/>
        <v>1050</v>
      </c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9">
        <v>4.25</v>
      </c>
      <c r="CE257" s="49">
        <v>4</v>
      </c>
      <c r="CF257" s="49">
        <v>3</v>
      </c>
      <c r="CG257" s="49">
        <v>3</v>
      </c>
      <c r="CH257" s="49">
        <v>4</v>
      </c>
      <c r="CI257" s="17">
        <v>4</v>
      </c>
      <c r="CJ257" cm="1">
        <f t="array" ref="CJ257">_xlfn.IFS([1]original_ver!CH268="จากการเข้าร่วมกิจกรรมอบรม ที่จัดโดยโครงการเกษตรกรปราดเปรื่อง (Smart Farmer)",1,[1]original_ver!CH268="จากการเข้าร่วมกิจกรรมอบรม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ๆ",3,[1]original_ver!CH268="จากการเรียนรู้ผ่านประสบการณ์ของผู้อื่น ได้แก่ เพื่อนบ้าน พี่น้อง เพื่อน และญาติ เป็นต้น",4,[1]original_ver!CH268="ไม่ได้เข้าร่วมกิจกรรมอบรมหรือเรียนรู้ใด ๆ (ข้ามไปข้อ 33)",5)</f>
        <v>5</v>
      </c>
      <c r="CK257" s="15" t="str" cm="1">
        <f t="array" ref="CK257">_xlfn.IFS([1]original_ver!CJ268="ความรู้ทางการเกษตรและการใช้เทคโนโลยีสำหรับการผลิตในฟาร์ม",1,[1]original_ver!CJ268="การวางแผนและจัดการฟาร์ม เช่น การเก็บเกี่ยว การเงิน และการวางแผนทางการตลาด",2,[1]original_ver!CJ268="การเป็นผู้ประกอบการทางการเกษตร",3,[1]original_ver!CJ268="การเพิ่มมูลค่าผลผลิต และการแปรรูปผลผลิต (รวมถึงการพัฒนาคุณภาพผลผลิต)",4,[1]original_ver!CJ268="","")</f>
        <v/>
      </c>
      <c r="CL257" s="48"/>
      <c r="CM257" s="48"/>
      <c r="CN257" s="15" t="str" cm="1">
        <f t="array" ref="CN257">_xlfn.IFS([1]original_ver!CN268="ความรู้ทางการเกษตรและการใช้เทคโนโลยีสำหรับการผลิตในฟาร์ม",1,[1]original_ver!CN268="การวางแผนและจัดการฟาร์ม เช่น การเก็บเกี่ยว การเงิน และการวางแผนทางการตลาด",2,[1]original_ver!CN268="การเป็นผู้ประกอบการทางการเกษตร",3,[1]original_ver!CN268="การเพิ่มมูลค่าผลผลิต และการแปรรูปผลผลิต (รวมถึงการพัฒนาคุณภาพผลผลิต)",4,[1]original_ver!CN268="","")</f>
        <v/>
      </c>
      <c r="CO257" s="48"/>
      <c r="CP257" s="48"/>
      <c r="CQ257" s="15" t="str" cm="1">
        <f t="array" ref="CQ257">_xlfn.IFS([1]original_ver!CR268="ประยุกต์",1,[1]original_ver!CR268="ไม่ประยุกต์",0,[1]original_ver!CR268="","")</f>
        <v/>
      </c>
      <c r="CR257" s="15" t="str" cm="1">
        <f t="array" ref="CR257">_xlfn.IFS([1]original_ver!CS268="ประยุกต์",1,[1]original_ver!CS268="ไม่ประยุกต์",0,[1]original_ver!CS268="","")</f>
        <v/>
      </c>
      <c r="CS257" s="48"/>
      <c r="CT257" s="15" t="str" cm="1">
        <f t="array" ref="CT257">_xlfn.IFS([1]original_ver!CV268="ประยุกต์",1,[1]original_ver!CV268="ไม่ประยุกต์",0,[1]original_ver!CV268="","")</f>
        <v/>
      </c>
      <c r="CU257" s="48"/>
      <c r="CV257" s="15" t="str" cm="1">
        <f t="array" ref="CV257">_xlfn.IFS([1]original_ver!CY268="ประยุกต์",1,[1]original_ver!CY268="ไม่ประยุกต์",0,[1]original_ver!CY268="","")</f>
        <v/>
      </c>
      <c r="CW257" s="48"/>
      <c r="CX257" s="15" t="str" cm="1">
        <f t="array" ref="CX257">_xlfn.IFS([1]original_ver!DB268="ประยุกต์",1,[1]original_ver!DB268="ไม่ประยุกต์",0,[1]original_ver!DB268="","")</f>
        <v/>
      </c>
      <c r="CY257" s="48"/>
      <c r="CZ257" s="48"/>
      <c r="DA257" s="48"/>
      <c r="DB257" s="48"/>
      <c r="DC257" s="48"/>
      <c r="DD257" s="48"/>
      <c r="DE257" s="48"/>
      <c r="DF257" s="17">
        <v>2</v>
      </c>
      <c r="DG257" s="17">
        <v>2</v>
      </c>
      <c r="DH257" s="17">
        <v>1</v>
      </c>
      <c r="DI257" s="17">
        <v>2</v>
      </c>
      <c r="DJ257" s="17">
        <v>3</v>
      </c>
      <c r="DK257" s="17">
        <v>2</v>
      </c>
      <c r="DL257" s="48"/>
      <c r="DM257" s="48"/>
      <c r="DN257" s="48"/>
      <c r="DO257" s="48"/>
      <c r="DP257" s="48"/>
      <c r="DQ257" s="48"/>
      <c r="DR257" s="49">
        <v>3</v>
      </c>
      <c r="DS257" s="49">
        <v>3</v>
      </c>
      <c r="DT257" s="17">
        <v>3</v>
      </c>
      <c r="DU257" s="49">
        <v>3</v>
      </c>
      <c r="DV257" s="49">
        <v>3</v>
      </c>
      <c r="DW257" s="49">
        <v>3</v>
      </c>
      <c r="DX257" s="25">
        <v>3</v>
      </c>
      <c r="DY257" s="25">
        <v>3</v>
      </c>
      <c r="DZ257" s="25">
        <v>3</v>
      </c>
      <c r="EA257" s="25">
        <v>3</v>
      </c>
      <c r="EB257" s="25">
        <v>3</v>
      </c>
      <c r="EC257">
        <v>3</v>
      </c>
    </row>
    <row r="258" spans="1:133" hidden="1" x14ac:dyDescent="0.2">
      <c r="A258" s="15">
        <v>852</v>
      </c>
      <c r="B258" s="50" t="s">
        <v>824</v>
      </c>
      <c r="C258" cm="1">
        <f t="array" ref="C258">_xlfn.IFS([1]original_ver!D269="Participant",1,[1]original_ver!D269="Non-Participant",0,[1]original_ver!D269="","")</f>
        <v>0</v>
      </c>
      <c r="D258" s="15">
        <v>2</v>
      </c>
      <c r="E258" s="17" cm="1">
        <f t="array" ref="E258">_xlfn.IFS([1]original_ver!F269="ชาย",1,[1]original_ver!F269="หญิง",0,[1]original_ver!F269="","")</f>
        <v>0</v>
      </c>
      <c r="F258" s="15">
        <v>36</v>
      </c>
      <c r="G258" s="17" cm="1">
        <f t="array" ref="G258">_xlfn.IFS([1]original_ver!H269="ไม่มีการศึกษา",0,[1]original_ver!H269="ประถมศึกษา",1,[1]original_ver!H269="มัธยมศึกษาตอนต้น",2,[1]original_ver!H269="มัธยมศึกษาตอนปลาย",3,[1]original_ver!H269="อนุปริญญา (ปวช., ปวส., ฝึกหัดครู)",4,[1]original_ver!H269="ปริญญาตรี",5,[1]original_ver!H269="สูงกว่าปริญญาตรี",6,[1]original_ver!H269="","")</f>
        <v>5</v>
      </c>
      <c r="H258" s="17" cm="1">
        <f t="array" ref="H258">_xlfn.IFS([1]original_ver!I269="โสด",1,[1]original_ver!I269="สมรส/อยู่ด้วยกัน",2,[1]original_ver!I269="หย่าร้าง/แยกกันอยู่",3,[1]original_ver!I269="หม้าย",4,[1]original_ver!I269="","")</f>
        <v>1</v>
      </c>
      <c r="I258" s="15">
        <v>3</v>
      </c>
      <c r="J258" s="15">
        <v>2</v>
      </c>
      <c r="K258" s="17" cm="1">
        <f t="array" ref="K258">_xlfn.IFS([1]original_ver!L269="ใช่",1,[1]original_ver!L269="ไม่ใช่",0,[1]original_ver!L269="","")</f>
        <v>1</v>
      </c>
      <c r="L258" s="17" cm="1">
        <f t="array" ref="L258">_xlfn.IFS([1]original_ver!M269="กู้ยืม",1,[1]original_ver!M269="ไม่กู้ยืม",0,[1]original_ver!M269="","")</f>
        <v>0</v>
      </c>
      <c r="M258" s="17">
        <f t="shared" si="12"/>
        <v>1</v>
      </c>
      <c r="N258" s="23">
        <v>300000</v>
      </c>
      <c r="O258" s="17" cm="1">
        <f t="array" ref="O258">_xlfn.IFS([1]original_ver!O269="ใช่",1,[1]original_ver!O269="ไม่ใช่",0,[1]original_ver!O269="","")</f>
        <v>0</v>
      </c>
      <c r="P258" s="17">
        <v>7</v>
      </c>
      <c r="Q258" s="17">
        <v>1</v>
      </c>
      <c r="R258" s="17">
        <v>5</v>
      </c>
      <c r="S258" s="17">
        <v>8000</v>
      </c>
      <c r="T258" s="17">
        <v>28</v>
      </c>
      <c r="U258" s="22">
        <f t="shared" si="13"/>
        <v>1600</v>
      </c>
      <c r="V258" s="48"/>
      <c r="W258" s="48"/>
      <c r="X258" s="48"/>
      <c r="Y258" s="48"/>
      <c r="Z258" s="48"/>
      <c r="AA258" s="17">
        <v>7</v>
      </c>
      <c r="AB258" s="17">
        <v>1</v>
      </c>
      <c r="AC258" s="17">
        <v>5</v>
      </c>
      <c r="AD258" s="17">
        <v>9000</v>
      </c>
      <c r="AE258" s="17">
        <v>30</v>
      </c>
      <c r="AF258" s="27">
        <f t="shared" si="14"/>
        <v>1800</v>
      </c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9">
        <v>3</v>
      </c>
      <c r="CE258" s="49">
        <v>3</v>
      </c>
      <c r="CF258" s="49">
        <v>3</v>
      </c>
      <c r="CG258" s="49">
        <v>3</v>
      </c>
      <c r="CH258" s="49">
        <v>3</v>
      </c>
      <c r="CI258" s="17">
        <v>3</v>
      </c>
      <c r="CJ258" cm="1">
        <f t="array" ref="CJ258">_xlfn.IFS([1]original_ver!CH269="จากการเข้าร่วมกิจกรรมอบรม ที่จัดโดยโครงการเกษตรกรปราดเปรื่อง (Smart Farmer)",1,[1]original_ver!CH269="จากการเข้าร่วมกิจกรรมอบรม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ๆ",3,[1]original_ver!CH269="จากการเรียนรู้ผ่านประสบการณ์ของผู้อื่น ได้แก่ เพื่อนบ้าน พี่น้อง เพื่อน และญาติ เป็นต้น",4,[1]original_ver!CH269="ไม่ได้เข้าร่วมกิจกรรมอบรมหรือเรียนรู้ใด ๆ (ข้ามไปข้อ 33)",5)</f>
        <v>5</v>
      </c>
      <c r="CK258" s="15" t="str" cm="1">
        <f t="array" ref="CK258">_xlfn.IFS([1]original_ver!CJ269="ความรู้ทางการเกษตรและการใช้เทคโนโลยีสำหรับการผลิตในฟาร์ม",1,[1]original_ver!CJ269="การวางแผนและจัดการฟาร์ม เช่น การเก็บเกี่ยว การเงิน และการวางแผนทางการตลาด",2,[1]original_ver!CJ269="การเป็นผู้ประกอบการทางการเกษตร",3,[1]original_ver!CJ269="การเพิ่มมูลค่าผลผลิต และการแปรรูปผลผลิต (รวมถึงการพัฒนาคุณภาพผลผลิต)",4,[1]original_ver!CJ269="","")</f>
        <v/>
      </c>
      <c r="CL258" s="48"/>
      <c r="CM258" s="48"/>
      <c r="CN258" s="15" t="str" cm="1">
        <f t="array" ref="CN258">_xlfn.IFS([1]original_ver!CN269="ความรู้ทางการเกษตรและการใช้เทคโนโลยีสำหรับการผลิตในฟาร์ม",1,[1]original_ver!CN269="การวางแผนและจัดการฟาร์ม เช่น การเก็บเกี่ยว การเงิน และการวางแผนทางการตลาด",2,[1]original_ver!CN269="การเป็นผู้ประกอบการทางการเกษตร",3,[1]original_ver!CN269="การเพิ่มมูลค่าผลผลิต และการแปรรูปผลผลิต (รวมถึงการพัฒนาคุณภาพผลผลิต)",4,[1]original_ver!CN269="","")</f>
        <v/>
      </c>
      <c r="CO258" s="48"/>
      <c r="CP258" s="48"/>
      <c r="CQ258" s="15" t="str" cm="1">
        <f t="array" ref="CQ258">_xlfn.IFS([1]original_ver!CR269="ประยุกต์",1,[1]original_ver!CR269="ไม่ประยุกต์",0,[1]original_ver!CR269="","")</f>
        <v/>
      </c>
      <c r="CR258" s="15" t="str" cm="1">
        <f t="array" ref="CR258">_xlfn.IFS([1]original_ver!CS269="ประยุกต์",1,[1]original_ver!CS269="ไม่ประยุกต์",0,[1]original_ver!CS269="","")</f>
        <v/>
      </c>
      <c r="CS258" s="48"/>
      <c r="CT258" s="15" t="str" cm="1">
        <f t="array" ref="CT258">_xlfn.IFS([1]original_ver!CV269="ประยุกต์",1,[1]original_ver!CV269="ไม่ประยุกต์",0,[1]original_ver!CV269="","")</f>
        <v/>
      </c>
      <c r="CU258" s="48"/>
      <c r="CV258" s="15" t="str" cm="1">
        <f t="array" ref="CV258">_xlfn.IFS([1]original_ver!CY269="ประยุกต์",1,[1]original_ver!CY269="ไม่ประยุกต์",0,[1]original_ver!CY269="","")</f>
        <v/>
      </c>
      <c r="CW258" s="48"/>
      <c r="CX258" s="15" t="str" cm="1">
        <f t="array" ref="CX258">_xlfn.IFS([1]original_ver!DB269="ประยุกต์",1,[1]original_ver!DB269="ไม่ประยุกต์",0,[1]original_ver!DB269="","")</f>
        <v/>
      </c>
      <c r="CY258" s="48"/>
      <c r="CZ258" s="48"/>
      <c r="DA258" s="48"/>
      <c r="DB258" s="48"/>
      <c r="DC258" s="48"/>
      <c r="DD258" s="48"/>
      <c r="DE258" s="48"/>
      <c r="DF258" s="17">
        <v>1</v>
      </c>
      <c r="DG258" s="17">
        <v>4</v>
      </c>
      <c r="DH258" s="17">
        <v>2</v>
      </c>
      <c r="DI258" s="17">
        <v>4</v>
      </c>
      <c r="DJ258" s="48"/>
      <c r="DK258" s="48"/>
      <c r="DL258" s="17">
        <v>3</v>
      </c>
      <c r="DM258" s="17">
        <v>4</v>
      </c>
      <c r="DN258" s="48"/>
      <c r="DO258" s="48"/>
      <c r="DP258" s="48"/>
      <c r="DQ258" s="48"/>
      <c r="DR258" s="49">
        <v>2</v>
      </c>
      <c r="DS258" s="49">
        <v>2</v>
      </c>
      <c r="DT258" s="17">
        <v>2</v>
      </c>
      <c r="DU258" s="49">
        <v>2</v>
      </c>
      <c r="DV258" s="49">
        <v>2</v>
      </c>
      <c r="DW258" s="49">
        <v>2</v>
      </c>
      <c r="DX258" s="25">
        <v>3</v>
      </c>
      <c r="DY258" s="25">
        <v>3</v>
      </c>
      <c r="DZ258" s="25">
        <v>3</v>
      </c>
      <c r="EA258" s="25">
        <v>3</v>
      </c>
      <c r="EB258" s="25">
        <v>3</v>
      </c>
      <c r="EC258">
        <v>3</v>
      </c>
    </row>
    <row r="259" spans="1:133" hidden="1" x14ac:dyDescent="0.2">
      <c r="A259" s="15">
        <v>853</v>
      </c>
      <c r="B259" s="47" t="s">
        <v>825</v>
      </c>
      <c r="C259" cm="1">
        <f t="array" ref="C259">_xlfn.IFS([1]original_ver!D270="Participant",1,[1]original_ver!D270="Non-Participant",0,[1]original_ver!D270="","")</f>
        <v>0</v>
      </c>
      <c r="D259" s="15">
        <v>2</v>
      </c>
      <c r="E259" s="17" cm="1">
        <f t="array" ref="E259">_xlfn.IFS([1]original_ver!F270="ชาย",1,[1]original_ver!F270="หญิง",0,[1]original_ver!F270="","")</f>
        <v>0</v>
      </c>
      <c r="F259" s="15">
        <v>55</v>
      </c>
      <c r="G259" s="17" cm="1">
        <f t="array" ref="G259">_xlfn.IFS([1]original_ver!H270="ไม่มีการศึกษา",0,[1]original_ver!H270="ประถมศึกษา",1,[1]original_ver!H270="มัธยมศึกษาตอนต้น",2,[1]original_ver!H270="มัธยมศึกษาตอนปลาย",3,[1]original_ver!H270="อนุปริญญา (ปวช., ปวส., ฝึกหัดครู)",4,[1]original_ver!H270="ปริญญาตรี",5,[1]original_ver!H270="สูงกว่าปริญญาตรี",6,[1]original_ver!H270="","")</f>
        <v>4</v>
      </c>
      <c r="H259" s="17" cm="1">
        <f t="array" ref="H259">_xlfn.IFS([1]original_ver!I270="โสด",1,[1]original_ver!I270="สมรส/อยู่ด้วยกัน",2,[1]original_ver!I270="หย่าร้าง/แยกกันอยู่",3,[1]original_ver!I270="หม้าย",4,[1]original_ver!I270="","")</f>
        <v>2</v>
      </c>
      <c r="I259" s="15">
        <v>6</v>
      </c>
      <c r="J259" s="15">
        <v>25</v>
      </c>
      <c r="K259" s="17" cm="1">
        <f t="array" ref="K259">_xlfn.IFS([1]original_ver!L270="ใช่",1,[1]original_ver!L270="ไม่ใช่",0,[1]original_ver!L270="","")</f>
        <v>0</v>
      </c>
      <c r="L259" s="17" cm="1">
        <f t="array" ref="L259">_xlfn.IFS([1]original_ver!M270="กู้ยืม",1,[1]original_ver!M270="ไม่กู้ยืม",0,[1]original_ver!M270="","")</f>
        <v>1</v>
      </c>
      <c r="M259" s="17">
        <f t="shared" ref="M259:M322" si="15">IF($N259&gt;1, 1,0)</f>
        <v>1</v>
      </c>
      <c r="N259" s="23">
        <v>120000</v>
      </c>
      <c r="O259" s="17" cm="1">
        <f t="array" ref="O259">_xlfn.IFS([1]original_ver!O270="ใช่",1,[1]original_ver!O270="ไม่ใช่",0,[1]original_ver!O270="","")</f>
        <v>0</v>
      </c>
      <c r="P259" s="17">
        <v>1</v>
      </c>
      <c r="Q259" s="17">
        <v>1</v>
      </c>
      <c r="R259" s="17">
        <v>17</v>
      </c>
      <c r="S259" s="17">
        <v>19000</v>
      </c>
      <c r="T259" s="53">
        <v>9</v>
      </c>
      <c r="U259" s="20">
        <f t="shared" ref="U259:U287" si="16">$S259/$R259</f>
        <v>1117.6470588235295</v>
      </c>
      <c r="V259" s="48"/>
      <c r="W259" s="48"/>
      <c r="X259" s="48"/>
      <c r="Y259" s="48"/>
      <c r="Z259" s="48"/>
      <c r="AA259" s="17">
        <v>1</v>
      </c>
      <c r="AB259" s="17">
        <v>1</v>
      </c>
      <c r="AC259" s="17">
        <v>17</v>
      </c>
      <c r="AD259" s="17">
        <v>23000</v>
      </c>
      <c r="AE259" s="18">
        <v>10</v>
      </c>
      <c r="AF259" s="27">
        <f t="shared" si="14"/>
        <v>1352.9411764705883</v>
      </c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9">
        <v>3</v>
      </c>
      <c r="CE259" s="49">
        <v>3</v>
      </c>
      <c r="CF259" s="49">
        <v>3</v>
      </c>
      <c r="CG259" s="49">
        <v>3</v>
      </c>
      <c r="CH259" s="49">
        <v>3</v>
      </c>
      <c r="CI259" s="17">
        <v>3</v>
      </c>
      <c r="CJ259" cm="1">
        <f t="array" ref="CJ259">_xlfn.IFS([1]original_ver!CH270="จากการเข้าร่วมกิจกรรมอบรม ที่จัดโดยโครงการเกษตรกรปราดเปรื่อง (Smart Farmer)",1,[1]original_ver!CH270="จากการเข้าร่วมกิจกรรมอบรม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ๆ",3,[1]original_ver!CH270="จากการเรียนรู้ผ่านประสบการณ์ของผู้อื่น ได้แก่ เพื่อนบ้าน พี่น้อง เพื่อน และญาติ เป็นต้น",4,[1]original_ver!CH270="ไม่ได้เข้าร่วมกิจกรรมอบรมหรือเรียนรู้ใด ๆ (ข้ามไปข้อ 33)",5)</f>
        <v>2</v>
      </c>
      <c r="CK259" s="15" cm="1">
        <f t="array" ref="CK259">_xlfn.IFS([1]original_ver!CJ270="ความรู้ทางการเกษตรและการใช้เทคโนโลยีสำหรับการผลิตในฟาร์ม",1,[1]original_ver!CJ270="การวางแผนและจัดการฟาร์ม เช่น การเก็บเกี่ยว การเงิน และการวางแผนทางการตลาด",2,[1]original_ver!CJ270="การเป็นผู้ประกอบการทางการเกษตร",3,[1]original_ver!CJ270="การเพิ่มมูลค่าผลผลิต และการแปรรูปผลผลิต (รวมถึงการพัฒนาคุณภาพผลผลิต)",4,[1]original_ver!CJ270="","")</f>
        <v>2</v>
      </c>
      <c r="CL259" s="17">
        <v>5</v>
      </c>
      <c r="CM259" s="17">
        <v>2</v>
      </c>
      <c r="CN259" s="15" cm="1">
        <f t="array" ref="CN259">_xlfn.IFS([1]original_ver!CN270="ความรู้ทางการเกษตรและการใช้เทคโนโลยีสำหรับการผลิตในฟาร์ม",1,[1]original_ver!CN270="การวางแผนและจัดการฟาร์ม เช่น การเก็บเกี่ยว การเงิน และการวางแผนทางการตลาด",2,[1]original_ver!CN270="การเป็นผู้ประกอบการทางการเกษตร",3,[1]original_ver!CN270="การเพิ่มมูลค่าผลผลิต และการแปรรูปผลผลิต (รวมถึงการพัฒนาคุณภาพผลผลิต)",4,[1]original_ver!CN270="","")</f>
        <v>4</v>
      </c>
      <c r="CO259" s="17">
        <v>2</v>
      </c>
      <c r="CP259" s="17">
        <v>2</v>
      </c>
      <c r="CQ259" s="15" cm="1">
        <f t="array" ref="CQ259">_xlfn.IFS([1]original_ver!CR270="ประยุกต์",1,[1]original_ver!CR270="ไม่ประยุกต์",0,[1]original_ver!CR270="","")</f>
        <v>1</v>
      </c>
      <c r="CR259" s="15" cm="1">
        <f t="array" ref="CR259">_xlfn.IFS([1]original_ver!CS270="ประยุกต์",1,[1]original_ver!CS270="ไม่ประยุกต์",0,[1]original_ver!CS270="","")</f>
        <v>1</v>
      </c>
      <c r="CS259" s="48"/>
      <c r="CT259" s="15" cm="1">
        <f t="array" ref="CT259">_xlfn.IFS([1]original_ver!CV270="ประยุกต์",1,[1]original_ver!CV270="ไม่ประยุกต์",0,[1]original_ver!CV270="","")</f>
        <v>1</v>
      </c>
      <c r="CU259" s="48"/>
      <c r="CV259" s="15" cm="1">
        <f t="array" ref="CV259">_xlfn.IFS([1]original_ver!CY270="ประยุกต์",1,[1]original_ver!CY270="ไม่ประยุกต์",0,[1]original_ver!CY270="","")</f>
        <v>1</v>
      </c>
      <c r="CW259" s="48"/>
      <c r="CX259" s="15" cm="1">
        <f t="array" ref="CX259">_xlfn.IFS([1]original_ver!DB270="ประยุกต์",1,[1]original_ver!DB270="ไม่ประยุกต์",0,[1]original_ver!DB270="","")</f>
        <v>1</v>
      </c>
      <c r="CY259" s="48"/>
      <c r="CZ259" s="48"/>
      <c r="DA259" s="48"/>
      <c r="DB259" s="48"/>
      <c r="DC259" s="48"/>
      <c r="DD259" s="48"/>
      <c r="DE259" s="48"/>
      <c r="DF259" s="17">
        <v>1</v>
      </c>
      <c r="DG259" s="17">
        <v>2</v>
      </c>
      <c r="DH259" s="17">
        <v>2</v>
      </c>
      <c r="DI259" s="17">
        <v>2</v>
      </c>
      <c r="DJ259" s="17">
        <v>3</v>
      </c>
      <c r="DK259" s="17">
        <v>2</v>
      </c>
      <c r="DL259" s="48"/>
      <c r="DM259" s="48"/>
      <c r="DN259" s="48"/>
      <c r="DO259" s="48"/>
      <c r="DP259" s="48"/>
      <c r="DQ259" s="48"/>
      <c r="DR259" s="49">
        <v>3</v>
      </c>
      <c r="DS259" s="49">
        <v>3</v>
      </c>
      <c r="DT259" s="17">
        <v>2</v>
      </c>
      <c r="DU259" s="49">
        <v>2</v>
      </c>
      <c r="DV259" s="49">
        <v>2</v>
      </c>
      <c r="DW259" s="49">
        <v>2</v>
      </c>
      <c r="DX259" s="25">
        <v>3</v>
      </c>
      <c r="DY259" s="25">
        <v>3</v>
      </c>
      <c r="DZ259" s="25">
        <v>3</v>
      </c>
      <c r="EA259" s="25">
        <v>3</v>
      </c>
      <c r="EB259" s="25">
        <v>3</v>
      </c>
      <c r="EC259">
        <v>3</v>
      </c>
    </row>
    <row r="260" spans="1:133" x14ac:dyDescent="0.2">
      <c r="A260" s="15">
        <v>854</v>
      </c>
      <c r="B260" s="50" t="s">
        <v>826</v>
      </c>
      <c r="C260" cm="1">
        <f t="array" ref="C260">_xlfn.IFS([1]original_ver!D271="Participant",1,[1]original_ver!D271="Non-Participant",0,[1]original_ver!D271="","")</f>
        <v>0</v>
      </c>
      <c r="D260" s="15">
        <v>2</v>
      </c>
      <c r="E260" s="17" cm="1">
        <f t="array" ref="E260">_xlfn.IFS([1]original_ver!F271="ชาย",1,[1]original_ver!F271="หญิง",0,[1]original_ver!F271="","")</f>
        <v>0</v>
      </c>
      <c r="F260" s="15">
        <v>42</v>
      </c>
      <c r="G260" s="17" cm="1">
        <f t="array" ref="G260">_xlfn.IFS([1]original_ver!H271="ไม่มีการศึกษา",0,[1]original_ver!H271="ประถมศึกษา",1,[1]original_ver!H271="มัธยมศึกษาตอนต้น",2,[1]original_ver!H271="มัธยมศึกษาตอนปลาย",3,[1]original_ver!H271="อนุปริญญา (ปวช., ปวส., ฝึกหัดครู)",4,[1]original_ver!H271="ปริญญาตรี",5,[1]original_ver!H271="สูงกว่าปริญญาตรี",6,[1]original_ver!H271="","")</f>
        <v>4</v>
      </c>
      <c r="H260" s="17" cm="1">
        <f t="array" ref="H260">_xlfn.IFS([1]original_ver!I271="โสด",1,[1]original_ver!I271="สมรส/อยู่ด้วยกัน",2,[1]original_ver!I271="หย่าร้าง/แยกกันอยู่",3,[1]original_ver!I271="หม้าย",4,[1]original_ver!I271="","")</f>
        <v>1</v>
      </c>
      <c r="I260" s="15">
        <v>4</v>
      </c>
      <c r="J260" s="15">
        <v>7</v>
      </c>
      <c r="K260" s="17" cm="1">
        <f t="array" ref="K260">_xlfn.IFS([1]original_ver!L271="ใช่",1,[1]original_ver!L271="ไม่ใช่",0,[1]original_ver!L271="","")</f>
        <v>0</v>
      </c>
      <c r="L260" s="17" cm="1">
        <f t="array" ref="L260">_xlfn.IFS([1]original_ver!M271="กู้ยืม",1,[1]original_ver!M271="ไม่กู้ยืม",0,[1]original_ver!M271="","")</f>
        <v>0</v>
      </c>
      <c r="M260" s="17">
        <f t="shared" si="15"/>
        <v>1</v>
      </c>
      <c r="N260" s="23">
        <v>150000</v>
      </c>
      <c r="O260" s="17" cm="1">
        <f t="array" ref="O260">_xlfn.IFS([1]original_ver!O271="ใช่",1,[1]original_ver!O271="ไม่ใช่",0,[1]original_ver!O271="","")</f>
        <v>0</v>
      </c>
      <c r="P260" s="17">
        <v>7</v>
      </c>
      <c r="Q260" s="17">
        <v>1</v>
      </c>
      <c r="R260" s="17">
        <v>15</v>
      </c>
      <c r="S260" s="17">
        <v>15000</v>
      </c>
      <c r="T260" s="17">
        <v>38</v>
      </c>
      <c r="U260" s="22">
        <f t="shared" si="16"/>
        <v>1000</v>
      </c>
      <c r="V260" s="48"/>
      <c r="W260" s="48"/>
      <c r="X260" s="48"/>
      <c r="Y260" s="48"/>
      <c r="Z260" s="48"/>
      <c r="AA260" s="17">
        <v>7</v>
      </c>
      <c r="AB260" s="17">
        <v>1</v>
      </c>
      <c r="AC260" s="17">
        <v>15</v>
      </c>
      <c r="AD260" s="17">
        <v>18000</v>
      </c>
      <c r="AE260" s="17">
        <v>35</v>
      </c>
      <c r="AF260" s="27">
        <f t="shared" si="14"/>
        <v>1200</v>
      </c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9">
        <v>3</v>
      </c>
      <c r="CE260" s="49">
        <v>3</v>
      </c>
      <c r="CF260" s="49">
        <v>3</v>
      </c>
      <c r="CG260" s="49">
        <v>3</v>
      </c>
      <c r="CH260" s="49">
        <v>3</v>
      </c>
      <c r="CI260" s="17">
        <v>3</v>
      </c>
      <c r="CJ260" cm="1">
        <f t="array" ref="CJ260">_xlfn.IFS([1]original_ver!CH271="จากการเข้าร่วมกิจกรรมอบรม ที่จัดโดยโครงการเกษตรกรปราดเปรื่อง (Smart Farmer)",1,[1]original_ver!CH271="จากการเข้าร่วมกิจกรรมอบรม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ๆ",3,[1]original_ver!CH271="จากการเรียนรู้ผ่านประสบการณ์ของผู้อื่น ได้แก่ เพื่อนบ้าน พี่น้อง เพื่อน และญาติ เป็นต้น",4,[1]original_ver!CH271="ไม่ได้เข้าร่วมกิจกรรมอบรมหรือเรียนรู้ใด ๆ (ข้ามไปข้อ 33)",5)</f>
        <v>3</v>
      </c>
      <c r="CK260" s="15" cm="1">
        <f t="array" ref="CK260">_xlfn.IFS([1]original_ver!CJ271="ความรู้ทางการเกษตรและการใช้เทคโนโลยีสำหรับการผลิตในฟาร์ม",1,[1]original_ver!CJ271="การวางแผนและจัดการฟาร์ม เช่น การเก็บเกี่ยว การเงิน และการวางแผนทางการตลาด",2,[1]original_ver!CJ271="การเป็นผู้ประกอบการทางการเกษตร",3,[1]original_ver!CJ271="การเพิ่มมูลค่าผลผลิต และการแปรรูปผลผลิต (รวมถึงการพัฒนาคุณภาพผลผลิต)",4,[1]original_ver!CJ271="","")</f>
        <v>4</v>
      </c>
      <c r="CL260" s="17">
        <v>3</v>
      </c>
      <c r="CM260" s="17">
        <v>4</v>
      </c>
      <c r="CN260" s="15" cm="1">
        <f t="array" ref="CN260">_xlfn.IFS([1]original_ver!CN271="ความรู้ทางการเกษตรและการใช้เทคโนโลยีสำหรับการผลิตในฟาร์ม",1,[1]original_ver!CN271="การวางแผนและจัดการฟาร์ม เช่น การเก็บเกี่ยว การเงิน และการวางแผนทางการตลาด",2,[1]original_ver!CN271="การเป็นผู้ประกอบการทางการเกษตร",3,[1]original_ver!CN271="การเพิ่มมูลค่าผลผลิต และการแปรรูปผลผลิต (รวมถึงการพัฒนาคุณภาพผลผลิต)",4,[1]original_ver!CN271="","")</f>
        <v>2</v>
      </c>
      <c r="CO260" s="17">
        <v>1</v>
      </c>
      <c r="CP260" s="17">
        <v>4</v>
      </c>
      <c r="CQ260" s="15" cm="1">
        <f t="array" ref="CQ260">_xlfn.IFS([1]original_ver!CR271="ประยุกต์",1,[1]original_ver!CR271="ไม่ประยุกต์",0,[1]original_ver!CR271="","")</f>
        <v>1</v>
      </c>
      <c r="CR260" s="15" cm="1">
        <f t="array" ref="CR260">_xlfn.IFS([1]original_ver!CS271="ประยุกต์",1,[1]original_ver!CS271="ไม่ประยุกต์",0,[1]original_ver!CS271="","")</f>
        <v>1</v>
      </c>
      <c r="CS260" s="48"/>
      <c r="CT260" s="15" cm="1">
        <f t="array" ref="CT260">_xlfn.IFS([1]original_ver!CV271="ประยุกต์",1,[1]original_ver!CV271="ไม่ประยุกต์",0,[1]original_ver!CV271="","")</f>
        <v>1</v>
      </c>
      <c r="CU260" s="48"/>
      <c r="CV260" s="15" cm="1">
        <f t="array" ref="CV260">_xlfn.IFS([1]original_ver!CY271="ประยุกต์",1,[1]original_ver!CY271="ไม่ประยุกต์",0,[1]original_ver!CY271="","")</f>
        <v>1</v>
      </c>
      <c r="CW260" s="48"/>
      <c r="CX260" s="15" cm="1">
        <f t="array" ref="CX260">_xlfn.IFS([1]original_ver!DB271="ประยุกต์",1,[1]original_ver!DB271="ไม่ประยุกต์",0,[1]original_ver!DB271="","")</f>
        <v>1</v>
      </c>
      <c r="CY260" s="48"/>
      <c r="CZ260" s="48"/>
      <c r="DA260" s="48"/>
      <c r="DB260" s="48"/>
      <c r="DC260" s="48"/>
      <c r="DD260" s="48"/>
      <c r="DE260" s="48"/>
      <c r="DF260" s="48"/>
      <c r="DG260" s="48"/>
      <c r="DH260" s="17">
        <v>3</v>
      </c>
      <c r="DI260" s="17">
        <v>4</v>
      </c>
      <c r="DJ260" s="17">
        <v>2</v>
      </c>
      <c r="DK260" s="17">
        <v>4</v>
      </c>
      <c r="DL260" s="17">
        <v>1</v>
      </c>
      <c r="DM260" s="17">
        <v>4</v>
      </c>
      <c r="DN260" s="48"/>
      <c r="DO260" s="48"/>
      <c r="DP260" s="48"/>
      <c r="DQ260" s="48"/>
      <c r="DR260" s="49">
        <v>3</v>
      </c>
      <c r="DS260" s="49">
        <v>3</v>
      </c>
      <c r="DT260" s="17">
        <v>3</v>
      </c>
      <c r="DU260" s="49">
        <v>3</v>
      </c>
      <c r="DV260" s="49">
        <v>3</v>
      </c>
      <c r="DW260" s="49">
        <v>3</v>
      </c>
      <c r="DX260" s="25">
        <v>3</v>
      </c>
      <c r="DY260" s="25">
        <v>3</v>
      </c>
      <c r="DZ260" s="25">
        <v>3</v>
      </c>
      <c r="EA260" s="25">
        <v>3</v>
      </c>
      <c r="EB260" s="25">
        <v>3</v>
      </c>
      <c r="EC260">
        <v>3</v>
      </c>
    </row>
    <row r="261" spans="1:133" hidden="1" x14ac:dyDescent="0.2">
      <c r="A261" s="15">
        <v>855</v>
      </c>
      <c r="B261" s="50" t="s">
        <v>827</v>
      </c>
      <c r="C261" cm="1">
        <f t="array" ref="C261">_xlfn.IFS([1]original_ver!D272="Participant",1,[1]original_ver!D272="Non-Participant",0,[1]original_ver!D272="","")</f>
        <v>0</v>
      </c>
      <c r="D261" s="15">
        <v>2</v>
      </c>
      <c r="E261" s="17" cm="1">
        <f t="array" ref="E261">_xlfn.IFS([1]original_ver!F272="ชาย",1,[1]original_ver!F272="หญิง",0,[1]original_ver!F272="","")</f>
        <v>0</v>
      </c>
      <c r="F261" s="15">
        <v>45</v>
      </c>
      <c r="G261" s="17" cm="1">
        <f t="array" ref="G261">_xlfn.IFS([1]original_ver!H272="ไม่มีการศึกษา",0,[1]original_ver!H272="ประถมศึกษา",1,[1]original_ver!H272="มัธยมศึกษาตอนต้น",2,[1]original_ver!H272="มัธยมศึกษาตอนปลาย",3,[1]original_ver!H272="อนุปริญญา (ปวช., ปวส., ฝึกหัดครู)",4,[1]original_ver!H272="ปริญญาตรี",5,[1]original_ver!H272="สูงกว่าปริญญาตรี",6,[1]original_ver!H272="","")</f>
        <v>5</v>
      </c>
      <c r="H261" s="17" cm="1">
        <f t="array" ref="H261">_xlfn.IFS([1]original_ver!I272="โสด",1,[1]original_ver!I272="สมรส/อยู่ด้วยกัน",2,[1]original_ver!I272="หย่าร้าง/แยกกันอยู่",3,[1]original_ver!I272="หม้าย",4,[1]original_ver!I272="","")</f>
        <v>1</v>
      </c>
      <c r="I261" s="15">
        <v>3</v>
      </c>
      <c r="J261" s="15">
        <v>5</v>
      </c>
      <c r="K261" s="17" cm="1">
        <f t="array" ref="K261">_xlfn.IFS([1]original_ver!L272="ใช่",1,[1]original_ver!L272="ไม่ใช่",0,[1]original_ver!L272="","")</f>
        <v>1</v>
      </c>
      <c r="L261" s="17" cm="1">
        <f t="array" ref="L261">_xlfn.IFS([1]original_ver!M272="กู้ยืม",1,[1]original_ver!M272="ไม่กู้ยืม",0,[1]original_ver!M272="","")</f>
        <v>0</v>
      </c>
      <c r="M261" s="17">
        <f t="shared" si="15"/>
        <v>1</v>
      </c>
      <c r="N261" s="23">
        <v>240000</v>
      </c>
      <c r="O261" s="17" cm="1">
        <f t="array" ref="O261">_xlfn.IFS([1]original_ver!O272="ใช่",1,[1]original_ver!O272="ไม่ใช่",0,[1]original_ver!O272="","")</f>
        <v>0</v>
      </c>
      <c r="P261" s="17">
        <v>7</v>
      </c>
      <c r="Q261" s="17">
        <v>1</v>
      </c>
      <c r="R261" s="17">
        <v>7</v>
      </c>
      <c r="S261" s="17">
        <v>5000</v>
      </c>
      <c r="T261" s="17">
        <v>20</v>
      </c>
      <c r="U261" s="22">
        <f t="shared" si="16"/>
        <v>714.28571428571433</v>
      </c>
      <c r="V261" s="48"/>
      <c r="W261" s="48"/>
      <c r="X261" s="48"/>
      <c r="Y261" s="48"/>
      <c r="Z261" s="48"/>
      <c r="AA261" s="17">
        <v>7</v>
      </c>
      <c r="AB261" s="17">
        <v>1</v>
      </c>
      <c r="AC261" s="17">
        <v>7</v>
      </c>
      <c r="AD261" s="17">
        <v>7000</v>
      </c>
      <c r="AE261" s="17">
        <v>25</v>
      </c>
      <c r="AF261" s="27">
        <f t="shared" si="14"/>
        <v>1000</v>
      </c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9">
        <v>3</v>
      </c>
      <c r="CE261" s="49">
        <v>3</v>
      </c>
      <c r="CF261" s="49">
        <v>3</v>
      </c>
      <c r="CG261" s="49">
        <v>4</v>
      </c>
      <c r="CH261" s="49">
        <v>4</v>
      </c>
      <c r="CI261" s="17">
        <v>3</v>
      </c>
      <c r="CJ261" cm="1">
        <f t="array" ref="CJ261">_xlfn.IFS([1]original_ver!CH272="จากการเข้าร่วมกิจกรรมอบรม ที่จัดโดยโครงการเกษตรกรปราดเปรื่อง (Smart Farmer)",1,[1]original_ver!CH272="จากการเข้าร่วมกิจกรรมอบรม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ๆ",3,[1]original_ver!CH272="จากการเรียนรู้ผ่านประสบการณ์ของผู้อื่น ได้แก่ เพื่อนบ้าน พี่น้อง เพื่อน และญาติ เป็นต้น",4,[1]original_ver!CH272="ไม่ได้เข้าร่วมกิจกรรมอบรมหรือเรียนรู้ใด ๆ (ข้ามไปข้อ 33)",5)</f>
        <v>5</v>
      </c>
      <c r="CK261" s="15" t="str" cm="1">
        <f t="array" ref="CK261">_xlfn.IFS([1]original_ver!CJ272="ความรู้ทางการเกษตรและการใช้เทคโนโลยีสำหรับการผลิตในฟาร์ม",1,[1]original_ver!CJ272="การวางแผนและจัดการฟาร์ม เช่น การเก็บเกี่ยว การเงิน และการวางแผนทางการตลาด",2,[1]original_ver!CJ272="การเป็นผู้ประกอบการทางการเกษตร",3,[1]original_ver!CJ272="การเพิ่มมูลค่าผลผลิต และการแปรรูปผลผลิต (รวมถึงการพัฒนาคุณภาพผลผลิต)",4,[1]original_ver!CJ272="","")</f>
        <v/>
      </c>
      <c r="CL261" s="48"/>
      <c r="CM261" s="48"/>
      <c r="CN261" s="15" t="str" cm="1">
        <f t="array" ref="CN261">_xlfn.IFS([1]original_ver!CN272="ความรู้ทางการเกษตรและการใช้เทคโนโลยีสำหรับการผลิตในฟาร์ม",1,[1]original_ver!CN272="การวางแผนและจัดการฟาร์ม เช่น การเก็บเกี่ยว การเงิน และการวางแผนทางการตลาด",2,[1]original_ver!CN272="การเป็นผู้ประกอบการทางการเกษตร",3,[1]original_ver!CN272="การเพิ่มมูลค่าผลผลิต และการแปรรูปผลผลิต (รวมถึงการพัฒนาคุณภาพผลผลิต)",4,[1]original_ver!CN272="","")</f>
        <v/>
      </c>
      <c r="CO261" s="48"/>
      <c r="CP261" s="48"/>
      <c r="CQ261" s="15" t="str" cm="1">
        <f t="array" ref="CQ261">_xlfn.IFS([1]original_ver!CR272="ประยุกต์",1,[1]original_ver!CR272="ไม่ประยุกต์",0,[1]original_ver!CR272="","")</f>
        <v/>
      </c>
      <c r="CR261" s="15" t="str" cm="1">
        <f t="array" ref="CR261">_xlfn.IFS([1]original_ver!CS272="ประยุกต์",1,[1]original_ver!CS272="ไม่ประยุกต์",0,[1]original_ver!CS272="","")</f>
        <v/>
      </c>
      <c r="CS261" s="48"/>
      <c r="CT261" s="15" t="str" cm="1">
        <f t="array" ref="CT261">_xlfn.IFS([1]original_ver!CV272="ประยุกต์",1,[1]original_ver!CV272="ไม่ประยุกต์",0,[1]original_ver!CV272="","")</f>
        <v/>
      </c>
      <c r="CU261" s="48"/>
      <c r="CV261" s="15" t="str" cm="1">
        <f t="array" ref="CV261">_xlfn.IFS([1]original_ver!CY272="ประยุกต์",1,[1]original_ver!CY272="ไม่ประยุกต์",0,[1]original_ver!CY272="","")</f>
        <v/>
      </c>
      <c r="CW261" s="48"/>
      <c r="CX261" s="15" t="str" cm="1">
        <f t="array" ref="CX261">_xlfn.IFS([1]original_ver!DB272="ประยุกต์",1,[1]original_ver!DB272="ไม่ประยุกต์",0,[1]original_ver!DB272="","")</f>
        <v/>
      </c>
      <c r="CY261" s="48"/>
      <c r="CZ261" s="48"/>
      <c r="DA261" s="48"/>
      <c r="DB261" s="48"/>
      <c r="DC261" s="48"/>
      <c r="DD261" s="48"/>
      <c r="DE261" s="48"/>
      <c r="DF261" s="17">
        <v>3</v>
      </c>
      <c r="DG261" s="17">
        <v>3</v>
      </c>
      <c r="DH261" s="17">
        <v>2</v>
      </c>
      <c r="DI261" s="17">
        <v>3</v>
      </c>
      <c r="DJ261" s="17">
        <v>1</v>
      </c>
      <c r="DK261" s="17">
        <v>3</v>
      </c>
      <c r="DL261" s="48"/>
      <c r="DM261" s="48"/>
      <c r="DN261" s="48"/>
      <c r="DO261" s="48"/>
      <c r="DP261" s="48"/>
      <c r="DQ261" s="48"/>
      <c r="DR261" s="49">
        <v>2</v>
      </c>
      <c r="DS261" s="49">
        <v>2</v>
      </c>
      <c r="DT261" s="17">
        <v>2</v>
      </c>
      <c r="DU261" s="49">
        <v>2</v>
      </c>
      <c r="DV261" s="49">
        <v>2</v>
      </c>
      <c r="DW261" s="49">
        <v>2</v>
      </c>
      <c r="DX261" s="25">
        <v>2</v>
      </c>
      <c r="DY261" s="25">
        <v>2</v>
      </c>
      <c r="DZ261" s="25">
        <v>2</v>
      </c>
      <c r="EA261" s="25">
        <v>2</v>
      </c>
      <c r="EB261" s="25">
        <v>2</v>
      </c>
      <c r="EC261">
        <v>2</v>
      </c>
    </row>
    <row r="262" spans="1:133" hidden="1" x14ac:dyDescent="0.2">
      <c r="A262" s="15">
        <v>856</v>
      </c>
      <c r="B262" s="50" t="s">
        <v>828</v>
      </c>
      <c r="C262" cm="1">
        <f t="array" ref="C262">_xlfn.IFS([1]original_ver!D273="Participant",1,[1]original_ver!D273="Non-Participant",0,[1]original_ver!D273="","")</f>
        <v>0</v>
      </c>
      <c r="D262" s="15">
        <v>2</v>
      </c>
      <c r="E262" s="17" cm="1">
        <f t="array" ref="E262">_xlfn.IFS([1]original_ver!F273="ชาย",1,[1]original_ver!F273="หญิง",0,[1]original_ver!F273="","")</f>
        <v>1</v>
      </c>
      <c r="F262" s="15">
        <v>57</v>
      </c>
      <c r="G262" s="17" cm="1">
        <f t="array" ref="G262">_xlfn.IFS([1]original_ver!H273="ไม่มีการศึกษา",0,[1]original_ver!H273="ประถมศึกษา",1,[1]original_ver!H273="มัธยมศึกษาตอนต้น",2,[1]original_ver!H273="มัธยมศึกษาตอนปลาย",3,[1]original_ver!H273="อนุปริญญา (ปวช., ปวส., ฝึกหัดครู)",4,[1]original_ver!H273="ปริญญาตรี",5,[1]original_ver!H273="สูงกว่าปริญญาตรี",6,[1]original_ver!H273="","")</f>
        <v>5</v>
      </c>
      <c r="H262" s="17" cm="1">
        <f t="array" ref="H262">_xlfn.IFS([1]original_ver!I273="โสด",1,[1]original_ver!I273="สมรส/อยู่ด้วยกัน",2,[1]original_ver!I273="หย่าร้าง/แยกกันอยู่",3,[1]original_ver!I273="หม้าย",4,[1]original_ver!I273="","")</f>
        <v>2</v>
      </c>
      <c r="I262" s="15">
        <v>5</v>
      </c>
      <c r="J262" s="15">
        <v>12</v>
      </c>
      <c r="K262" s="17" cm="1">
        <f t="array" ref="K262">_xlfn.IFS([1]original_ver!L273="ใช่",1,[1]original_ver!L273="ไม่ใช่",0,[1]original_ver!L273="","")</f>
        <v>0</v>
      </c>
      <c r="L262" s="17" cm="1">
        <f t="array" ref="L262">_xlfn.IFS([1]original_ver!M273="กู้ยืม",1,[1]original_ver!M273="ไม่กู้ยืม",0,[1]original_ver!M273="","")</f>
        <v>0</v>
      </c>
      <c r="M262" s="17">
        <f t="shared" si="15"/>
        <v>1</v>
      </c>
      <c r="N262" s="23">
        <v>300000</v>
      </c>
      <c r="O262" s="17" cm="1">
        <f t="array" ref="O262">_xlfn.IFS([1]original_ver!O273="ใช่",1,[1]original_ver!O273="ไม่ใช่",0,[1]original_ver!O273="","")</f>
        <v>0</v>
      </c>
      <c r="P262" s="17">
        <v>7</v>
      </c>
      <c r="Q262" s="17">
        <v>1</v>
      </c>
      <c r="R262" s="17">
        <v>15</v>
      </c>
      <c r="S262" s="17">
        <v>20000</v>
      </c>
      <c r="T262" s="17">
        <v>30</v>
      </c>
      <c r="U262" s="22">
        <f t="shared" si="16"/>
        <v>1333.3333333333333</v>
      </c>
      <c r="V262" s="48"/>
      <c r="W262" s="48"/>
      <c r="X262" s="48"/>
      <c r="Y262" s="48"/>
      <c r="Z262" s="48"/>
      <c r="AA262" s="17">
        <v>7</v>
      </c>
      <c r="AB262" s="17">
        <v>1</v>
      </c>
      <c r="AC262" s="17">
        <v>15</v>
      </c>
      <c r="AD262" s="17">
        <v>20000</v>
      </c>
      <c r="AE262" s="17">
        <v>38</v>
      </c>
      <c r="AF262" s="27">
        <f t="shared" si="14"/>
        <v>1333.3333333333333</v>
      </c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9">
        <v>3.75</v>
      </c>
      <c r="CE262" s="49">
        <v>3</v>
      </c>
      <c r="CF262" s="49">
        <v>2</v>
      </c>
      <c r="CG262" s="49">
        <v>3</v>
      </c>
      <c r="CH262" s="49">
        <v>3</v>
      </c>
      <c r="CI262" s="17">
        <v>3</v>
      </c>
      <c r="CJ262" cm="1">
        <f t="array" ref="CJ262">_xlfn.IFS([1]original_ver!CH273="จากการเข้าร่วมกิจกรรมอบรม ที่จัดโดยโครงการเกษตรกรปราดเปรื่อง (Smart Farmer)",1,[1]original_ver!CH273="จากการเข้าร่วมกิจกรรมอบรม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ๆ",3,[1]original_ver!CH273="จากการเรียนรู้ผ่านประสบการณ์ของผู้อื่น ได้แก่ เพื่อนบ้าน พี่น้อง เพื่อน และญาติ เป็นต้น",4,[1]original_ver!CH273="ไม่ได้เข้าร่วมกิจกรรมอบรมหรือเรียนรู้ใด ๆ (ข้ามไปข้อ 33)",5)</f>
        <v>3</v>
      </c>
      <c r="CK262" s="15" cm="1">
        <f t="array" ref="CK262">_xlfn.IFS([1]original_ver!CJ273="ความรู้ทางการเกษตรและการใช้เทคโนโลยีสำหรับการผลิตในฟาร์ม",1,[1]original_ver!CJ273="การวางแผนและจัดการฟาร์ม เช่น การเก็บเกี่ยว การเงิน และการวางแผนทางการตลาด",2,[1]original_ver!CJ273="การเป็นผู้ประกอบการทางการเกษตร",3,[1]original_ver!CJ273="การเพิ่มมูลค่าผลผลิต และการแปรรูปผลผลิต (รวมถึงการพัฒนาคุณภาพผลผลิต)",4,[1]original_ver!CJ273="","")</f>
        <v>2</v>
      </c>
      <c r="CL262" s="17">
        <v>3</v>
      </c>
      <c r="CM262" s="17">
        <v>2</v>
      </c>
      <c r="CN262" s="15" cm="1">
        <f t="array" ref="CN262">_xlfn.IFS([1]original_ver!CN273="ความรู้ทางการเกษตรและการใช้เทคโนโลยีสำหรับการผลิตในฟาร์ม",1,[1]original_ver!CN273="การวางแผนและจัดการฟาร์ม เช่น การเก็บเกี่ยว การเงิน และการวางแผนทางการตลาด",2,[1]original_ver!CN273="การเป็นผู้ประกอบการทางการเกษตร",3,[1]original_ver!CN273="การเพิ่มมูลค่าผลผลิต และการแปรรูปผลผลิต (รวมถึงการพัฒนาคุณภาพผลผลิต)",4,[1]original_ver!CN273="","")</f>
        <v>4</v>
      </c>
      <c r="CO262" s="17">
        <v>1</v>
      </c>
      <c r="CP262" s="17">
        <v>2</v>
      </c>
      <c r="CQ262" s="15" cm="1">
        <f t="array" ref="CQ262">_xlfn.IFS([1]original_ver!CR273="ประยุกต์",1,[1]original_ver!CR273="ไม่ประยุกต์",0,[1]original_ver!CR273="","")</f>
        <v>1</v>
      </c>
      <c r="CR262" s="15" cm="1">
        <f t="array" ref="CR262">_xlfn.IFS([1]original_ver!CS273="ประยุกต์",1,[1]original_ver!CS273="ไม่ประยุกต์",0,[1]original_ver!CS273="","")</f>
        <v>1</v>
      </c>
      <c r="CS262" s="48"/>
      <c r="CT262" s="15" cm="1">
        <f t="array" ref="CT262">_xlfn.IFS([1]original_ver!CV273="ประยุกต์",1,[1]original_ver!CV273="ไม่ประยุกต์",0,[1]original_ver!CV273="","")</f>
        <v>1</v>
      </c>
      <c r="CU262" s="48"/>
      <c r="CV262" s="15" cm="1">
        <f t="array" ref="CV262">_xlfn.IFS([1]original_ver!CY273="ประยุกต์",1,[1]original_ver!CY273="ไม่ประยุกต์",0,[1]original_ver!CY273="","")</f>
        <v>1</v>
      </c>
      <c r="CW262" s="48"/>
      <c r="CX262" s="15" cm="1">
        <f t="array" ref="CX262">_xlfn.IFS([1]original_ver!DB273="ประยุกต์",1,[1]original_ver!DB273="ไม่ประยุกต์",0,[1]original_ver!DB273="","")</f>
        <v>1</v>
      </c>
      <c r="CY262" s="48"/>
      <c r="CZ262" s="48"/>
      <c r="DA262" s="48"/>
      <c r="DB262" s="48"/>
      <c r="DC262" s="48"/>
      <c r="DD262" s="48"/>
      <c r="DE262" s="48"/>
      <c r="DF262" s="17">
        <v>3</v>
      </c>
      <c r="DG262" s="17">
        <v>2</v>
      </c>
      <c r="DH262" s="17">
        <v>1</v>
      </c>
      <c r="DI262" s="17">
        <v>2</v>
      </c>
      <c r="DJ262" s="17">
        <v>2</v>
      </c>
      <c r="DK262" s="17">
        <v>2</v>
      </c>
      <c r="DL262" s="48"/>
      <c r="DM262" s="48"/>
      <c r="DN262" s="48"/>
      <c r="DO262" s="48"/>
      <c r="DP262" s="48"/>
      <c r="DQ262" s="48"/>
      <c r="DR262" s="49">
        <v>4</v>
      </c>
      <c r="DS262" s="49">
        <v>4</v>
      </c>
      <c r="DT262" s="17">
        <v>4</v>
      </c>
      <c r="DU262" s="49">
        <v>4</v>
      </c>
      <c r="DV262" s="49">
        <v>4</v>
      </c>
      <c r="DW262" s="49">
        <v>4</v>
      </c>
      <c r="DX262" s="25">
        <v>4</v>
      </c>
      <c r="DY262" s="25">
        <v>4</v>
      </c>
      <c r="DZ262" s="25">
        <v>4</v>
      </c>
      <c r="EA262" s="25">
        <v>4</v>
      </c>
      <c r="EB262" s="25">
        <v>4</v>
      </c>
      <c r="EC262">
        <v>4</v>
      </c>
    </row>
    <row r="263" spans="1:133" hidden="1" x14ac:dyDescent="0.2">
      <c r="A263" s="15">
        <v>857</v>
      </c>
      <c r="B263" s="47" t="s">
        <v>829</v>
      </c>
      <c r="C263" cm="1">
        <f t="array" ref="C263">_xlfn.IFS([1]original_ver!D274="Participant",1,[1]original_ver!D274="Non-Participant",0,[1]original_ver!D274="","")</f>
        <v>0</v>
      </c>
      <c r="D263" s="15">
        <v>2</v>
      </c>
      <c r="E263" s="17" cm="1">
        <f t="array" ref="E263">_xlfn.IFS([1]original_ver!F274="ชาย",1,[1]original_ver!F274="หญิง",0,[1]original_ver!F274="","")</f>
        <v>0</v>
      </c>
      <c r="F263" s="15">
        <v>60</v>
      </c>
      <c r="G263" s="17" cm="1">
        <f t="array" ref="G263">_xlfn.IFS([1]original_ver!H274="ไม่มีการศึกษา",0,[1]original_ver!H274="ประถมศึกษา",1,[1]original_ver!H274="มัธยมศึกษาตอนต้น",2,[1]original_ver!H274="มัธยมศึกษาตอนปลาย",3,[1]original_ver!H274="อนุปริญญา (ปวช., ปวส., ฝึกหัดครู)",4,[1]original_ver!H274="ปริญญาตรี",5,[1]original_ver!H274="สูงกว่าปริญญาตรี",6,[1]original_ver!H274="","")</f>
        <v>4</v>
      </c>
      <c r="H263" s="17" cm="1">
        <f t="array" ref="H263">_xlfn.IFS([1]original_ver!I274="โสด",1,[1]original_ver!I274="สมรส/อยู่ด้วยกัน",2,[1]original_ver!I274="หย่าร้าง/แยกกันอยู่",3,[1]original_ver!I274="หม้าย",4,[1]original_ver!I274="","")</f>
        <v>2</v>
      </c>
      <c r="I263" s="15">
        <v>5</v>
      </c>
      <c r="J263" s="15">
        <v>20</v>
      </c>
      <c r="K263" s="17" cm="1">
        <f t="array" ref="K263">_xlfn.IFS([1]original_ver!L274="ใช่",1,[1]original_ver!L274="ไม่ใช่",0,[1]original_ver!L274="","")</f>
        <v>0</v>
      </c>
      <c r="L263" s="17" cm="1">
        <f t="array" ref="L263">_xlfn.IFS([1]original_ver!M274="กู้ยืม",1,[1]original_ver!M274="ไม่กู้ยืม",0,[1]original_ver!M274="","")</f>
        <v>1</v>
      </c>
      <c r="M263" s="17">
        <f t="shared" si="15"/>
        <v>1</v>
      </c>
      <c r="N263" s="23">
        <v>200000</v>
      </c>
      <c r="O263" s="17" cm="1">
        <f t="array" ref="O263">_xlfn.IFS([1]original_ver!O274="ใช่",1,[1]original_ver!O274="ไม่ใช่",0,[1]original_ver!O274="","")</f>
        <v>1</v>
      </c>
      <c r="P263" s="17">
        <v>1</v>
      </c>
      <c r="Q263" s="17">
        <v>1</v>
      </c>
      <c r="R263" s="17">
        <v>10</v>
      </c>
      <c r="S263" s="17">
        <v>10000</v>
      </c>
      <c r="T263" s="53">
        <v>10</v>
      </c>
      <c r="U263" s="20">
        <f t="shared" si="16"/>
        <v>1000</v>
      </c>
      <c r="V263" s="48"/>
      <c r="W263" s="48"/>
      <c r="X263" s="48"/>
      <c r="Y263" s="48"/>
      <c r="Z263" s="48"/>
      <c r="AA263" s="17">
        <v>1</v>
      </c>
      <c r="AB263" s="17">
        <v>1</v>
      </c>
      <c r="AC263" s="17">
        <v>10</v>
      </c>
      <c r="AD263" s="17">
        <v>14000</v>
      </c>
      <c r="AE263" s="18">
        <v>10</v>
      </c>
      <c r="AF263" s="27">
        <f t="shared" si="14"/>
        <v>1400</v>
      </c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9">
        <v>4</v>
      </c>
      <c r="CE263" s="49">
        <v>4</v>
      </c>
      <c r="CF263" s="49">
        <v>4</v>
      </c>
      <c r="CG263" s="49">
        <v>4</v>
      </c>
      <c r="CH263" s="49">
        <v>4</v>
      </c>
      <c r="CI263" s="17">
        <v>4</v>
      </c>
      <c r="CJ263" cm="1">
        <f t="array" ref="CJ263">_xlfn.IFS([1]original_ver!CH274="จากการเข้าร่วมกิจกรรมอบรม ที่จัดโดยโครงการเกษตรกรปราดเปรื่อง (Smart Farmer)",1,[1]original_ver!CH274="จากการเข้าร่วมกิจกรรมอบรม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ๆ",3,[1]original_ver!CH274="จากการเรียนรู้ผ่านประสบการณ์ของผู้อื่น ได้แก่ เพื่อนบ้าน พี่น้อง เพื่อน และญาติ เป็นต้น",4,[1]original_ver!CH274="ไม่ได้เข้าร่วมกิจกรรมอบรมหรือเรียนรู้ใด ๆ (ข้ามไปข้อ 33)",5)</f>
        <v>2</v>
      </c>
      <c r="CK263" s="15" cm="1">
        <f t="array" ref="CK263">_xlfn.IFS([1]original_ver!CJ274="ความรู้ทางการเกษตรและการใช้เทคโนโลยีสำหรับการผลิตในฟาร์ม",1,[1]original_ver!CJ274="การวางแผนและจัดการฟาร์ม เช่น การเก็บเกี่ยว การเงิน และการวางแผนทางการตลาด",2,[1]original_ver!CJ274="การเป็นผู้ประกอบการทางการเกษตร",3,[1]original_ver!CJ274="การเพิ่มมูลค่าผลผลิต และการแปรรูปผลผลิต (รวมถึงการพัฒนาคุณภาพผลผลิต)",4,[1]original_ver!CJ274="","")</f>
        <v>1</v>
      </c>
      <c r="CL263" s="17">
        <v>2</v>
      </c>
      <c r="CM263" s="17">
        <v>2</v>
      </c>
      <c r="CN263" s="15" cm="1">
        <f t="array" ref="CN263">_xlfn.IFS([1]original_ver!CN274="ความรู้ทางการเกษตรและการใช้เทคโนโลยีสำหรับการผลิตในฟาร์ม",1,[1]original_ver!CN274="การวางแผนและจัดการฟาร์ม เช่น การเก็บเกี่ยว การเงิน และการวางแผนทางการตลาด",2,[1]original_ver!CN274="การเป็นผู้ประกอบการทางการเกษตร",3,[1]original_ver!CN274="การเพิ่มมูลค่าผลผลิต และการแปรรูปผลผลิต (รวมถึงการพัฒนาคุณภาพผลผลิต)",4,[1]original_ver!CN274="","")</f>
        <v>4</v>
      </c>
      <c r="CO263" s="17">
        <v>1</v>
      </c>
      <c r="CP263" s="17">
        <v>2</v>
      </c>
      <c r="CQ263" s="15" cm="1">
        <f t="array" ref="CQ263">_xlfn.IFS([1]original_ver!CR274="ประยุกต์",1,[1]original_ver!CR274="ไม่ประยุกต์",0,[1]original_ver!CR274="","")</f>
        <v>1</v>
      </c>
      <c r="CR263" s="15" cm="1">
        <f t="array" ref="CR263">_xlfn.IFS([1]original_ver!CS274="ประยุกต์",1,[1]original_ver!CS274="ไม่ประยุกต์",0,[1]original_ver!CS274="","")</f>
        <v>1</v>
      </c>
      <c r="CS263" s="48"/>
      <c r="CT263" s="15" cm="1">
        <f t="array" ref="CT263">_xlfn.IFS([1]original_ver!CV274="ประยุกต์",1,[1]original_ver!CV274="ไม่ประยุกต์",0,[1]original_ver!CV274="","")</f>
        <v>1</v>
      </c>
      <c r="CU263" s="48"/>
      <c r="CV263" s="15" cm="1">
        <f t="array" ref="CV263">_xlfn.IFS([1]original_ver!CY274="ประยุกต์",1,[1]original_ver!CY274="ไม่ประยุกต์",0,[1]original_ver!CY274="","")</f>
        <v>1</v>
      </c>
      <c r="CW263" s="48"/>
      <c r="CX263" s="15" cm="1">
        <f t="array" ref="CX263">_xlfn.IFS([1]original_ver!DB274="ประยุกต์",1,[1]original_ver!DB274="ไม่ประยุกต์",0,[1]original_ver!DB274="","")</f>
        <v>1</v>
      </c>
      <c r="CY263" s="48"/>
      <c r="CZ263" s="48"/>
      <c r="DA263" s="48"/>
      <c r="DB263" s="48"/>
      <c r="DC263" s="48"/>
      <c r="DD263" s="48"/>
      <c r="DE263" s="48"/>
      <c r="DF263" s="17">
        <v>2</v>
      </c>
      <c r="DG263" s="17">
        <v>2</v>
      </c>
      <c r="DH263" s="17">
        <v>1</v>
      </c>
      <c r="DI263" s="17">
        <v>2</v>
      </c>
      <c r="DJ263" s="17">
        <v>3</v>
      </c>
      <c r="DK263" s="17">
        <v>2</v>
      </c>
      <c r="DL263" s="48"/>
      <c r="DM263" s="48"/>
      <c r="DN263" s="48"/>
      <c r="DO263" s="48"/>
      <c r="DP263" s="48"/>
      <c r="DQ263" s="48"/>
      <c r="DR263" s="49">
        <v>2</v>
      </c>
      <c r="DS263" s="49">
        <v>2</v>
      </c>
      <c r="DT263" s="17">
        <v>2</v>
      </c>
      <c r="DU263" s="49">
        <v>2</v>
      </c>
      <c r="DV263" s="49">
        <v>2</v>
      </c>
      <c r="DW263" s="49">
        <v>2</v>
      </c>
      <c r="DX263" s="25">
        <v>2</v>
      </c>
      <c r="DY263" s="25">
        <v>2</v>
      </c>
      <c r="DZ263" s="25">
        <v>2</v>
      </c>
      <c r="EA263" s="25">
        <v>2</v>
      </c>
      <c r="EB263" s="25">
        <v>2</v>
      </c>
      <c r="EC263">
        <v>2</v>
      </c>
    </row>
    <row r="264" spans="1:133" hidden="1" x14ac:dyDescent="0.2">
      <c r="A264" s="15">
        <v>858</v>
      </c>
      <c r="B264" s="47" t="s">
        <v>830</v>
      </c>
      <c r="C264" cm="1">
        <f t="array" ref="C264">_xlfn.IFS([1]original_ver!D275="Participant",1,[1]original_ver!D275="Non-Participant",0,[1]original_ver!D275="","")</f>
        <v>0</v>
      </c>
      <c r="D264" s="15">
        <v>2</v>
      </c>
      <c r="E264" s="17" cm="1">
        <f t="array" ref="E264">_xlfn.IFS([1]original_ver!F275="ชาย",1,[1]original_ver!F275="หญิง",0,[1]original_ver!F275="","")</f>
        <v>1</v>
      </c>
      <c r="F264" s="15">
        <v>65</v>
      </c>
      <c r="G264" s="17" cm="1">
        <f t="array" ref="G264">_xlfn.IFS([1]original_ver!H275="ไม่มีการศึกษา",0,[1]original_ver!H275="ประถมศึกษา",1,[1]original_ver!H275="มัธยมศึกษาตอนต้น",2,[1]original_ver!H275="มัธยมศึกษาตอนปลาย",3,[1]original_ver!H275="อนุปริญญา (ปวช., ปวส., ฝึกหัดครู)",4,[1]original_ver!H275="ปริญญาตรี",5,[1]original_ver!H275="สูงกว่าปริญญาตรี",6,[1]original_ver!H275="","")</f>
        <v>3</v>
      </c>
      <c r="H264" s="17" cm="1">
        <f t="array" ref="H264">_xlfn.IFS([1]original_ver!I275="โสด",1,[1]original_ver!I275="สมรส/อยู่ด้วยกัน",2,[1]original_ver!I275="หย่าร้าง/แยกกันอยู่",3,[1]original_ver!I275="หม้าย",4,[1]original_ver!I275="","")</f>
        <v>2</v>
      </c>
      <c r="I264" s="15">
        <v>6</v>
      </c>
      <c r="J264" s="15">
        <v>30</v>
      </c>
      <c r="K264" s="17" cm="1">
        <f t="array" ref="K264">_xlfn.IFS([1]original_ver!L275="ใช่",1,[1]original_ver!L275="ไม่ใช่",0,[1]original_ver!L275="","")</f>
        <v>0</v>
      </c>
      <c r="L264" s="17" cm="1">
        <f t="array" ref="L264">_xlfn.IFS([1]original_ver!M275="กู้ยืม",1,[1]original_ver!M275="ไม่กู้ยืม",0,[1]original_ver!M275="","")</f>
        <v>1</v>
      </c>
      <c r="M264" s="17">
        <f t="shared" si="15"/>
        <v>0</v>
      </c>
      <c r="N264" s="51">
        <v>0</v>
      </c>
      <c r="O264" s="17" cm="1">
        <f t="array" ref="O264">_xlfn.IFS([1]original_ver!O275="ใช่",1,[1]original_ver!O275="ไม่ใช่",0,[1]original_ver!O275="","")</f>
        <v>1</v>
      </c>
      <c r="P264" s="17">
        <v>1</v>
      </c>
      <c r="Q264" s="17">
        <v>1</v>
      </c>
      <c r="R264" s="17">
        <v>15</v>
      </c>
      <c r="S264" s="17">
        <v>14000</v>
      </c>
      <c r="T264" s="53">
        <v>9</v>
      </c>
      <c r="U264" s="20">
        <f t="shared" si="16"/>
        <v>933.33333333333337</v>
      </c>
      <c r="V264" s="17">
        <v>2</v>
      </c>
      <c r="W264" s="17">
        <v>15</v>
      </c>
      <c r="X264" s="17">
        <v>10000</v>
      </c>
      <c r="Y264" s="17">
        <v>11</v>
      </c>
      <c r="Z264" s="17"/>
      <c r="AA264" s="17">
        <v>1</v>
      </c>
      <c r="AB264" s="17">
        <v>1</v>
      </c>
      <c r="AC264" s="17">
        <v>15</v>
      </c>
      <c r="AD264" s="17">
        <v>14000</v>
      </c>
      <c r="AE264" s="18">
        <v>9</v>
      </c>
      <c r="AF264" s="27">
        <f t="shared" si="14"/>
        <v>933.33333333333337</v>
      </c>
      <c r="AG264" s="17">
        <v>2</v>
      </c>
      <c r="AH264" s="17">
        <v>15</v>
      </c>
      <c r="AI264" s="17">
        <v>10000</v>
      </c>
      <c r="AJ264" s="17">
        <v>11</v>
      </c>
      <c r="AK264" s="17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17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17"/>
      <c r="CD264" s="49">
        <v>3</v>
      </c>
      <c r="CE264" s="49">
        <v>3</v>
      </c>
      <c r="CF264" s="49">
        <v>3</v>
      </c>
      <c r="CG264" s="49">
        <v>3</v>
      </c>
      <c r="CH264" s="49">
        <v>3</v>
      </c>
      <c r="CI264" s="17">
        <v>3</v>
      </c>
      <c r="CJ264" cm="1">
        <f t="array" ref="CJ264">_xlfn.IFS([1]original_ver!CH275="จากการเข้าร่วมกิจกรรมอบรม ที่จัดโดยโครงการเกษตรกรปราดเปรื่อง (Smart Farmer)",1,[1]original_ver!CH275="จากการเข้าร่วมกิจกรรมอบรม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ๆ",3,[1]original_ver!CH275="จากการเรียนรู้ผ่านประสบการณ์ของผู้อื่น ได้แก่ เพื่อนบ้าน พี่น้อง เพื่อน และญาติ เป็นต้น",4,[1]original_ver!CH275="ไม่ได้เข้าร่วมกิจกรรมอบรมหรือเรียนรู้ใด ๆ (ข้ามไปข้อ 33)",5)</f>
        <v>2</v>
      </c>
      <c r="CK264" s="15" cm="1">
        <f t="array" ref="CK264">_xlfn.IFS([1]original_ver!CJ275="ความรู้ทางการเกษตรและการใช้เทคโนโลยีสำหรับการผลิตในฟาร์ม",1,[1]original_ver!CJ275="การวางแผนและจัดการฟาร์ม เช่น การเก็บเกี่ยว การเงิน และการวางแผนทางการตลาด",2,[1]original_ver!CJ275="การเป็นผู้ประกอบการทางการเกษตร",3,[1]original_ver!CJ275="การเพิ่มมูลค่าผลผลิต และการแปรรูปผลผลิต (รวมถึงการพัฒนาคุณภาพผลผลิต)",4,[1]original_ver!CJ275="","")</f>
        <v>1</v>
      </c>
      <c r="CL264" s="17">
        <v>2</v>
      </c>
      <c r="CM264" s="17">
        <v>2</v>
      </c>
      <c r="CN264" s="15" cm="1">
        <f t="array" ref="CN264">_xlfn.IFS([1]original_ver!CN275="ความรู้ทางการเกษตรและการใช้เทคโนโลยีสำหรับการผลิตในฟาร์ม",1,[1]original_ver!CN275="การวางแผนและจัดการฟาร์ม เช่น การเก็บเกี่ยว การเงิน และการวางแผนทางการตลาด",2,[1]original_ver!CN275="การเป็นผู้ประกอบการทางการเกษตร",3,[1]original_ver!CN275="การเพิ่มมูลค่าผลผลิต และการแปรรูปผลผลิต (รวมถึงการพัฒนาคุณภาพผลผลิต)",4,[1]original_ver!CN275="","")</f>
        <v>4</v>
      </c>
      <c r="CO264" s="17">
        <v>1</v>
      </c>
      <c r="CP264" s="17">
        <v>2</v>
      </c>
      <c r="CQ264" s="15" cm="1">
        <f t="array" ref="CQ264">_xlfn.IFS([1]original_ver!CR275="ประยุกต์",1,[1]original_ver!CR275="ไม่ประยุกต์",0,[1]original_ver!CR275="","")</f>
        <v>1</v>
      </c>
      <c r="CR264" s="15" cm="1">
        <f t="array" ref="CR264">_xlfn.IFS([1]original_ver!CS275="ประยุกต์",1,[1]original_ver!CS275="ไม่ประยุกต์",0,[1]original_ver!CS275="","")</f>
        <v>1</v>
      </c>
      <c r="CS264" s="48"/>
      <c r="CT264" s="15" cm="1">
        <f t="array" ref="CT264">_xlfn.IFS([1]original_ver!CV275="ประยุกต์",1,[1]original_ver!CV275="ไม่ประยุกต์",0,[1]original_ver!CV275="","")</f>
        <v>1</v>
      </c>
      <c r="CU264" s="48"/>
      <c r="CV264" s="15" cm="1">
        <f t="array" ref="CV264">_xlfn.IFS([1]original_ver!CY275="ประยุกต์",1,[1]original_ver!CY275="ไม่ประยุกต์",0,[1]original_ver!CY275="","")</f>
        <v>1</v>
      </c>
      <c r="CW264" s="48"/>
      <c r="CX264" s="15" cm="1">
        <f t="array" ref="CX264">_xlfn.IFS([1]original_ver!DB275="ประยุกต์",1,[1]original_ver!DB275="ไม่ประยุกต์",0,[1]original_ver!DB275="","")</f>
        <v>1</v>
      </c>
      <c r="CY264" s="48"/>
      <c r="CZ264" s="48"/>
      <c r="DA264" s="48"/>
      <c r="DB264" s="48"/>
      <c r="DC264" s="48"/>
      <c r="DD264" s="48"/>
      <c r="DE264" s="48"/>
      <c r="DF264" s="17">
        <v>2</v>
      </c>
      <c r="DG264" s="17">
        <v>2</v>
      </c>
      <c r="DH264" s="17">
        <v>1</v>
      </c>
      <c r="DI264" s="17">
        <v>2</v>
      </c>
      <c r="DJ264" s="17">
        <v>3</v>
      </c>
      <c r="DK264" s="17">
        <v>2</v>
      </c>
      <c r="DL264" s="48"/>
      <c r="DM264" s="48"/>
      <c r="DN264" s="48"/>
      <c r="DO264" s="48"/>
      <c r="DP264" s="48"/>
      <c r="DQ264" s="48"/>
      <c r="DR264" s="49">
        <v>3</v>
      </c>
      <c r="DS264" s="49">
        <v>3</v>
      </c>
      <c r="DT264" s="17">
        <v>3</v>
      </c>
      <c r="DU264" s="49">
        <v>3</v>
      </c>
      <c r="DV264" s="49">
        <v>3</v>
      </c>
      <c r="DW264" s="49">
        <v>3</v>
      </c>
      <c r="DX264" s="25">
        <v>3</v>
      </c>
      <c r="DY264" s="25">
        <v>3</v>
      </c>
      <c r="DZ264" s="25">
        <v>3</v>
      </c>
      <c r="EA264" s="25">
        <v>3</v>
      </c>
      <c r="EB264" s="25">
        <v>3</v>
      </c>
      <c r="EC264">
        <v>3</v>
      </c>
    </row>
    <row r="265" spans="1:133" hidden="1" x14ac:dyDescent="0.2">
      <c r="A265" s="15">
        <v>859</v>
      </c>
      <c r="B265" s="50" t="s">
        <v>831</v>
      </c>
      <c r="C265" cm="1">
        <f t="array" ref="C265">_xlfn.IFS([1]original_ver!D276="Participant",1,[1]original_ver!D276="Non-Participant",0,[1]original_ver!D276="","")</f>
        <v>0</v>
      </c>
      <c r="D265" s="15">
        <v>2</v>
      </c>
      <c r="E265" s="17" cm="1">
        <f t="array" ref="E265">_xlfn.IFS([1]original_ver!F276="ชาย",1,[1]original_ver!F276="หญิง",0,[1]original_ver!F276="","")</f>
        <v>0</v>
      </c>
      <c r="F265" s="15">
        <v>45</v>
      </c>
      <c r="G265" s="17" cm="1">
        <f t="array" ref="G265">_xlfn.IFS([1]original_ver!H276="ไม่มีการศึกษา",0,[1]original_ver!H276="ประถมศึกษา",1,[1]original_ver!H276="มัธยมศึกษาตอนต้น",2,[1]original_ver!H276="มัธยมศึกษาตอนปลาย",3,[1]original_ver!H276="อนุปริญญา (ปวช., ปวส., ฝึกหัดครู)",4,[1]original_ver!H276="ปริญญาตรี",5,[1]original_ver!H276="สูงกว่าปริญญาตรี",6,[1]original_ver!H276="","")</f>
        <v>3</v>
      </c>
      <c r="H265" s="17" cm="1">
        <f t="array" ref="H265">_xlfn.IFS([1]original_ver!I276="โสด",1,[1]original_ver!I276="สมรส/อยู่ด้วยกัน",2,[1]original_ver!I276="หย่าร้าง/แยกกันอยู่",3,[1]original_ver!I276="หม้าย",4,[1]original_ver!I276="","")</f>
        <v>1</v>
      </c>
      <c r="I265" s="15">
        <v>3</v>
      </c>
      <c r="J265" s="15">
        <v>25</v>
      </c>
      <c r="K265" s="17" cm="1">
        <f t="array" ref="K265">_xlfn.IFS([1]original_ver!L276="ใช่",1,[1]original_ver!L276="ไม่ใช่",0,[1]original_ver!L276="","")</f>
        <v>0</v>
      </c>
      <c r="L265" s="17" cm="1">
        <f t="array" ref="L265">_xlfn.IFS([1]original_ver!M276="กู้ยืม",1,[1]original_ver!M276="ไม่กู้ยืม",0,[1]original_ver!M276="","")</f>
        <v>0</v>
      </c>
      <c r="M265" s="17">
        <f t="shared" si="15"/>
        <v>1</v>
      </c>
      <c r="N265" s="23">
        <v>120000</v>
      </c>
      <c r="O265" s="17" cm="1">
        <f t="array" ref="O265">_xlfn.IFS([1]original_ver!O276="ใช่",1,[1]original_ver!O276="ไม่ใช่",0,[1]original_ver!O276="","")</f>
        <v>1</v>
      </c>
      <c r="P265" s="17">
        <v>7</v>
      </c>
      <c r="Q265" s="17">
        <v>1</v>
      </c>
      <c r="R265" s="17">
        <v>8</v>
      </c>
      <c r="S265" s="17">
        <v>7000</v>
      </c>
      <c r="T265" s="17">
        <v>35</v>
      </c>
      <c r="U265" s="22">
        <f t="shared" si="16"/>
        <v>875</v>
      </c>
      <c r="V265" s="48"/>
      <c r="W265" s="48"/>
      <c r="X265" s="48"/>
      <c r="Y265" s="48"/>
      <c r="Z265" s="48"/>
      <c r="AA265" s="17">
        <v>7</v>
      </c>
      <c r="AB265" s="17">
        <v>1</v>
      </c>
      <c r="AC265" s="17">
        <v>8</v>
      </c>
      <c r="AD265" s="17">
        <v>10000</v>
      </c>
      <c r="AE265" s="17">
        <v>38</v>
      </c>
      <c r="AF265" s="27">
        <f t="shared" si="14"/>
        <v>1250</v>
      </c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9">
        <v>3</v>
      </c>
      <c r="CE265" s="49">
        <v>3</v>
      </c>
      <c r="CF265" s="49">
        <v>3</v>
      </c>
      <c r="CG265" s="49">
        <v>3</v>
      </c>
      <c r="CH265" s="49">
        <v>3</v>
      </c>
      <c r="CI265" s="17">
        <v>3</v>
      </c>
      <c r="CJ265" cm="1">
        <f t="array" ref="CJ265">_xlfn.IFS([1]original_ver!CH276="จากการเข้าร่วมกิจกรรมอบรม ที่จัดโดยโครงการเกษตรกรปราดเปรื่อง (Smart Farmer)",1,[1]original_ver!CH276="จากการเข้าร่วมกิจกรรมอบรม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ๆ",3,[1]original_ver!CH276="จากการเรียนรู้ผ่านประสบการณ์ของผู้อื่น ได้แก่ เพื่อนบ้าน พี่น้อง เพื่อน และญาติ เป็นต้น",4,[1]original_ver!CH276="ไม่ได้เข้าร่วมกิจกรรมอบรมหรือเรียนรู้ใด ๆ (ข้ามไปข้อ 33)",5)</f>
        <v>5</v>
      </c>
      <c r="CK265" s="15" t="str" cm="1">
        <f t="array" ref="CK265">_xlfn.IFS([1]original_ver!CJ276="ความรู้ทางการเกษตรและการใช้เทคโนโลยีสำหรับการผลิตในฟาร์ม",1,[1]original_ver!CJ276="การวางแผนและจัดการฟาร์ม เช่น การเก็บเกี่ยว การเงิน และการวางแผนทางการตลาด",2,[1]original_ver!CJ276="การเป็นผู้ประกอบการทางการเกษตร",3,[1]original_ver!CJ276="การเพิ่มมูลค่าผลผลิต และการแปรรูปผลผลิต (รวมถึงการพัฒนาคุณภาพผลผลิต)",4,[1]original_ver!CJ276="","")</f>
        <v/>
      </c>
      <c r="CL265" s="48"/>
      <c r="CM265" s="48"/>
      <c r="CN265" s="15" t="str" cm="1">
        <f t="array" ref="CN265">_xlfn.IFS([1]original_ver!CN276="ความรู้ทางการเกษตรและการใช้เทคโนโลยีสำหรับการผลิตในฟาร์ม",1,[1]original_ver!CN276="การวางแผนและจัดการฟาร์ม เช่น การเก็บเกี่ยว การเงิน และการวางแผนทางการตลาด",2,[1]original_ver!CN276="การเป็นผู้ประกอบการทางการเกษตร",3,[1]original_ver!CN276="การเพิ่มมูลค่าผลผลิต และการแปรรูปผลผลิต (รวมถึงการพัฒนาคุณภาพผลผลิต)",4,[1]original_ver!CN276="","")</f>
        <v/>
      </c>
      <c r="CO265" s="48"/>
      <c r="CP265" s="48"/>
      <c r="CQ265" s="15" t="str" cm="1">
        <f t="array" ref="CQ265">_xlfn.IFS([1]original_ver!CR276="ประยุกต์",1,[1]original_ver!CR276="ไม่ประยุกต์",0,[1]original_ver!CR276="","")</f>
        <v/>
      </c>
      <c r="CR265" s="15" t="str" cm="1">
        <f t="array" ref="CR265">_xlfn.IFS([1]original_ver!CS276="ประยุกต์",1,[1]original_ver!CS276="ไม่ประยุกต์",0,[1]original_ver!CS276="","")</f>
        <v/>
      </c>
      <c r="CS265" s="48"/>
      <c r="CT265" s="15" t="str" cm="1">
        <f t="array" ref="CT265">_xlfn.IFS([1]original_ver!CV276="ประยุกต์",1,[1]original_ver!CV276="ไม่ประยุกต์",0,[1]original_ver!CV276="","")</f>
        <v/>
      </c>
      <c r="CU265" s="48"/>
      <c r="CV265" s="15" t="str" cm="1">
        <f t="array" ref="CV265">_xlfn.IFS([1]original_ver!CY276="ประยุกต์",1,[1]original_ver!CY276="ไม่ประยุกต์",0,[1]original_ver!CY276="","")</f>
        <v/>
      </c>
      <c r="CW265" s="48"/>
      <c r="CX265" s="15" t="str" cm="1">
        <f t="array" ref="CX265">_xlfn.IFS([1]original_ver!DB276="ประยุกต์",1,[1]original_ver!DB276="ไม่ประยุกต์",0,[1]original_ver!DB276="","")</f>
        <v/>
      </c>
      <c r="CY265" s="48"/>
      <c r="CZ265" s="48"/>
      <c r="DA265" s="48"/>
      <c r="DB265" s="48"/>
      <c r="DC265" s="48"/>
      <c r="DD265" s="48"/>
      <c r="DE265" s="48"/>
      <c r="DF265" s="17">
        <v>1</v>
      </c>
      <c r="DG265" s="17">
        <v>2</v>
      </c>
      <c r="DH265" s="17">
        <v>2</v>
      </c>
      <c r="DI265" s="17">
        <v>2</v>
      </c>
      <c r="DJ265" s="48"/>
      <c r="DK265" s="48"/>
      <c r="DL265" s="17">
        <v>3</v>
      </c>
      <c r="DM265" s="17">
        <v>2</v>
      </c>
      <c r="DN265" s="48"/>
      <c r="DO265" s="48"/>
      <c r="DP265" s="48"/>
      <c r="DQ265" s="48"/>
      <c r="DR265" s="49">
        <v>2</v>
      </c>
      <c r="DS265" s="49">
        <v>2</v>
      </c>
      <c r="DT265" s="17">
        <v>2</v>
      </c>
      <c r="DU265" s="49">
        <v>2</v>
      </c>
      <c r="DV265" s="49">
        <v>2</v>
      </c>
      <c r="DW265" s="49">
        <v>2</v>
      </c>
      <c r="DX265" s="25">
        <v>3</v>
      </c>
      <c r="DY265" s="25">
        <v>3</v>
      </c>
      <c r="DZ265" s="25">
        <v>3</v>
      </c>
      <c r="EA265" s="25">
        <v>3</v>
      </c>
      <c r="EB265" s="25">
        <v>3</v>
      </c>
      <c r="EC265">
        <v>3</v>
      </c>
    </row>
    <row r="266" spans="1:133" hidden="1" x14ac:dyDescent="0.2">
      <c r="A266" s="15">
        <v>861</v>
      </c>
      <c r="B266" s="47" t="s">
        <v>832</v>
      </c>
      <c r="C266" cm="1">
        <f t="array" ref="C266">_xlfn.IFS([1]original_ver!D278="Participant",1,[1]original_ver!D278="Non-Participant",0,[1]original_ver!D278="","")</f>
        <v>1</v>
      </c>
      <c r="D266" s="15">
        <v>1</v>
      </c>
      <c r="E266" s="17" cm="1">
        <f t="array" ref="E266">_xlfn.IFS([1]original_ver!F278="ชาย",1,[1]original_ver!F278="หญิง",0,[1]original_ver!F278="","")</f>
        <v>0</v>
      </c>
      <c r="F266" s="15">
        <v>50</v>
      </c>
      <c r="G266" s="17" cm="1">
        <f t="array" ref="G266">_xlfn.IFS([1]original_ver!H278="ไม่มีการศึกษา",0,[1]original_ver!H278="ประถมศึกษา",1,[1]original_ver!H278="มัธยมศึกษาตอนต้น",2,[1]original_ver!H278="มัธยมศึกษาตอนปลาย",3,[1]original_ver!H278="อนุปริญญา (ปวช., ปวส., ฝึกหัดครู)",4,[1]original_ver!H278="ปริญญาตรี",5,[1]original_ver!H278="สูงกว่าปริญญาตรี",6,[1]original_ver!H278="","")</f>
        <v>5</v>
      </c>
      <c r="H266" s="17" cm="1">
        <f t="array" ref="H266">_xlfn.IFS([1]original_ver!I278="โสด",1,[1]original_ver!I278="สมรส/อยู่ด้วยกัน",2,[1]original_ver!I278="หย่าร้าง/แยกกันอยู่",3,[1]original_ver!I278="หม้าย",4,[1]original_ver!I278="","")</f>
        <v>2</v>
      </c>
      <c r="I266" s="15">
        <v>4</v>
      </c>
      <c r="J266" s="15">
        <v>30</v>
      </c>
      <c r="K266" s="17" cm="1">
        <f t="array" ref="K266">_xlfn.IFS([1]original_ver!L278="ใช่",1,[1]original_ver!L278="ไม่ใช่",0,[1]original_ver!L278="","")</f>
        <v>1</v>
      </c>
      <c r="L266" s="17" cm="1">
        <f t="array" ref="L266">_xlfn.IFS([1]original_ver!M278="กู้ยืม",1,[1]original_ver!M278="ไม่กู้ยืม",0,[1]original_ver!M278="","")</f>
        <v>1</v>
      </c>
      <c r="M266" s="17">
        <f t="shared" si="15"/>
        <v>0</v>
      </c>
      <c r="N266" s="51">
        <v>0</v>
      </c>
      <c r="O266" s="17" cm="1">
        <f t="array" ref="O266">_xlfn.IFS([1]original_ver!O278="ใช่",1,[1]original_ver!O278="ไม่ใช่",0,[1]original_ver!O278="","")</f>
        <v>1</v>
      </c>
      <c r="P266" s="17">
        <v>1</v>
      </c>
      <c r="Q266" s="17">
        <v>1</v>
      </c>
      <c r="R266" s="17">
        <v>24</v>
      </c>
      <c r="S266" s="17">
        <v>18000</v>
      </c>
      <c r="T266" s="53">
        <v>10</v>
      </c>
      <c r="U266" s="20">
        <f t="shared" si="16"/>
        <v>750</v>
      </c>
      <c r="V266" s="17">
        <v>1</v>
      </c>
      <c r="W266" s="17">
        <v>24</v>
      </c>
      <c r="X266" s="17">
        <v>15000</v>
      </c>
      <c r="Y266" s="17">
        <v>7</v>
      </c>
      <c r="Z266" s="17"/>
      <c r="AA266" s="17">
        <v>1</v>
      </c>
      <c r="AB266" s="17">
        <v>1</v>
      </c>
      <c r="AC266" s="17">
        <v>24</v>
      </c>
      <c r="AD266" s="17">
        <v>18000</v>
      </c>
      <c r="AE266" s="18">
        <v>10</v>
      </c>
      <c r="AF266" s="27">
        <f t="shared" si="14"/>
        <v>750</v>
      </c>
      <c r="AG266" s="17">
        <v>1</v>
      </c>
      <c r="AH266" s="17">
        <v>24</v>
      </c>
      <c r="AI266" s="17">
        <v>15000</v>
      </c>
      <c r="AJ266" s="17">
        <v>6</v>
      </c>
      <c r="AK266" s="17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17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17"/>
      <c r="CD266" s="49">
        <v>3</v>
      </c>
      <c r="CE266" s="49">
        <v>3</v>
      </c>
      <c r="CF266" s="49">
        <v>3</v>
      </c>
      <c r="CG266" s="49">
        <v>3</v>
      </c>
      <c r="CH266" s="49">
        <v>3</v>
      </c>
      <c r="CI266" s="17">
        <v>3</v>
      </c>
      <c r="CJ266" cm="1">
        <f t="array" ref="CJ266">_xlfn.IFS([1]original_ver!CH278="จากการเข้าร่วมกิจกรรมอบรม ที่จัดโดยโครงการเกษตรกรปราดเปรื่อง (Smart Farmer)",1,[1]original_ver!CH278="จากการเข้าร่วมกิจกรรมอบรม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ๆ",3,[1]original_ver!CH278="จากการเรียนรู้ผ่านประสบการณ์ของผู้อื่น ได้แก่ เพื่อนบ้าน พี่น้อง เพื่อน และญาติ เป็นต้น",4,[1]original_ver!CH278="ไม่ได้เข้าร่วมกิจกรรมอบรมหรือเรียนรู้ใด ๆ (ข้ามไปข้อ 33)",5)</f>
        <v>1</v>
      </c>
      <c r="CK266" s="15" cm="1">
        <f t="array" ref="CK266">_xlfn.IFS([1]original_ver!CJ278="ความรู้ทางการเกษตรและการใช้เทคโนโลยีสำหรับการผลิตในฟาร์ม",1,[1]original_ver!CJ278="การวางแผนและจัดการฟาร์ม เช่น การเก็บเกี่ยว การเงิน และการวางแผนทางการตลาด",2,[1]original_ver!CJ278="การเป็นผู้ประกอบการทางการเกษตร",3,[1]original_ver!CJ278="การเพิ่มมูลค่าผลผลิต และการแปรรูปผลผลิต (รวมถึงการพัฒนาคุณภาพผลผลิต)",4,[1]original_ver!CJ278="","")</f>
        <v>1</v>
      </c>
      <c r="CL266" s="17">
        <v>4</v>
      </c>
      <c r="CM266" s="17">
        <v>2</v>
      </c>
      <c r="CN266" s="15" cm="1">
        <f t="array" ref="CN266">_xlfn.IFS([1]original_ver!CN278="ความรู้ทางการเกษตรและการใช้เทคโนโลยีสำหรับการผลิตในฟาร์ม",1,[1]original_ver!CN278="การวางแผนและจัดการฟาร์ม เช่น การเก็บเกี่ยว การเงิน และการวางแผนทางการตลาด",2,[1]original_ver!CN278="การเป็นผู้ประกอบการทางการเกษตร",3,[1]original_ver!CN278="การเพิ่มมูลค่าผลผลิต และการแปรรูปผลผลิต (รวมถึงการพัฒนาคุณภาพผลผลิต)",4,[1]original_ver!CN278="","")</f>
        <v>3</v>
      </c>
      <c r="CO266" s="17">
        <v>2</v>
      </c>
      <c r="CP266" s="17">
        <v>2</v>
      </c>
      <c r="CQ266" s="15" cm="1">
        <f t="array" ref="CQ266">_xlfn.IFS([1]original_ver!CR278="ประยุกต์",1,[1]original_ver!CR278="ไม่ประยุกต์",0,[1]original_ver!CR278="","")</f>
        <v>1</v>
      </c>
      <c r="CR266" s="15" cm="1">
        <f t="array" ref="CR266">_xlfn.IFS([1]original_ver!CS278="ประยุกต์",1,[1]original_ver!CS278="ไม่ประยุกต์",0,[1]original_ver!CS278="","")</f>
        <v>1</v>
      </c>
      <c r="CS266" s="48"/>
      <c r="CT266" s="15" cm="1">
        <f t="array" ref="CT266">_xlfn.IFS([1]original_ver!CV278="ประยุกต์",1,[1]original_ver!CV278="ไม่ประยุกต์",0,[1]original_ver!CV278="","")</f>
        <v>1</v>
      </c>
      <c r="CU266" s="48"/>
      <c r="CV266" s="15" cm="1">
        <f t="array" ref="CV266">_xlfn.IFS([1]original_ver!CY278="ประยุกต์",1,[1]original_ver!CY278="ไม่ประยุกต์",0,[1]original_ver!CY278="","")</f>
        <v>1</v>
      </c>
      <c r="CW266" s="48"/>
      <c r="CX266" s="15" cm="1">
        <f t="array" ref="CX266">_xlfn.IFS([1]original_ver!DB278="ประยุกต์",1,[1]original_ver!DB278="ไม่ประยุกต์",0,[1]original_ver!DB278="","")</f>
        <v>1</v>
      </c>
      <c r="CY266" s="48"/>
      <c r="CZ266" s="48"/>
      <c r="DA266" s="48"/>
      <c r="DB266" s="48"/>
      <c r="DC266" s="48"/>
      <c r="DD266" s="48"/>
      <c r="DE266" s="48"/>
      <c r="DF266" s="17">
        <v>1</v>
      </c>
      <c r="DG266" s="17">
        <v>2</v>
      </c>
      <c r="DH266" s="17">
        <v>3</v>
      </c>
      <c r="DI266" s="17">
        <v>2</v>
      </c>
      <c r="DJ266" s="17">
        <v>2</v>
      </c>
      <c r="DK266" s="17">
        <v>2</v>
      </c>
      <c r="DL266" s="48"/>
      <c r="DM266" s="48"/>
      <c r="DN266" s="48"/>
      <c r="DO266" s="48"/>
      <c r="DP266" s="48"/>
      <c r="DQ266" s="48"/>
      <c r="DR266" s="49">
        <v>4</v>
      </c>
      <c r="DS266" s="49">
        <v>4</v>
      </c>
      <c r="DT266" s="17">
        <v>4</v>
      </c>
      <c r="DU266" s="49">
        <v>4</v>
      </c>
      <c r="DV266" s="49">
        <v>4</v>
      </c>
      <c r="DW266" s="49">
        <v>4</v>
      </c>
      <c r="DX266" s="25">
        <v>4</v>
      </c>
      <c r="DY266" s="25">
        <v>4</v>
      </c>
      <c r="DZ266" s="25">
        <v>4</v>
      </c>
      <c r="EA266" s="25">
        <v>4</v>
      </c>
      <c r="EB266" s="25">
        <v>4</v>
      </c>
      <c r="EC266">
        <v>4</v>
      </c>
    </row>
    <row r="267" spans="1:133" hidden="1" x14ac:dyDescent="0.2">
      <c r="A267" s="15">
        <v>862</v>
      </c>
      <c r="B267" s="47" t="s">
        <v>833</v>
      </c>
      <c r="C267" cm="1">
        <f t="array" ref="C267">_xlfn.IFS([1]original_ver!D279="Participant",1,[1]original_ver!D279="Non-Participant",0,[1]original_ver!D279="","")</f>
        <v>1</v>
      </c>
      <c r="D267" s="15">
        <v>1</v>
      </c>
      <c r="E267" s="17" cm="1">
        <f t="array" ref="E267">_xlfn.IFS([1]original_ver!F279="ชาย",1,[1]original_ver!F279="หญิง",0,[1]original_ver!F279="","")</f>
        <v>1</v>
      </c>
      <c r="F267" s="15">
        <v>63</v>
      </c>
      <c r="G267" s="17" cm="1">
        <f t="array" ref="G267">_xlfn.IFS([1]original_ver!H279="ไม่มีการศึกษา",0,[1]original_ver!H279="ประถมศึกษา",1,[1]original_ver!H279="มัธยมศึกษาตอนต้น",2,[1]original_ver!H279="มัธยมศึกษาตอนปลาย",3,[1]original_ver!H279="อนุปริญญา (ปวช., ปวส., ฝึกหัดครู)",4,[1]original_ver!H279="ปริญญาตรี",5,[1]original_ver!H279="สูงกว่าปริญญาตรี",6,[1]original_ver!H279="","")</f>
        <v>3</v>
      </c>
      <c r="H267" s="17" cm="1">
        <f t="array" ref="H267">_xlfn.IFS([1]original_ver!I279="โสด",1,[1]original_ver!I279="สมรส/อยู่ด้วยกัน",2,[1]original_ver!I279="หย่าร้าง/แยกกันอยู่",3,[1]original_ver!I279="หม้าย",4,[1]original_ver!I279="","")</f>
        <v>2</v>
      </c>
      <c r="I267" s="15">
        <v>4</v>
      </c>
      <c r="J267" s="15">
        <v>40</v>
      </c>
      <c r="K267" s="17" cm="1">
        <f t="array" ref="K267">_xlfn.IFS([1]original_ver!L279="ใช่",1,[1]original_ver!L279="ไม่ใช่",0,[1]original_ver!L279="","")</f>
        <v>1</v>
      </c>
      <c r="L267" s="17" cm="1">
        <f t="array" ref="L267">_xlfn.IFS([1]original_ver!M279="กู้ยืม",1,[1]original_ver!M279="ไม่กู้ยืม",0,[1]original_ver!M279="","")</f>
        <v>1</v>
      </c>
      <c r="M267" s="17">
        <f t="shared" si="15"/>
        <v>0</v>
      </c>
      <c r="N267" s="51">
        <v>0</v>
      </c>
      <c r="O267" s="17" cm="1">
        <f t="array" ref="O267">_xlfn.IFS([1]original_ver!O279="ใช่",1,[1]original_ver!O279="ไม่ใช่",0,[1]original_ver!O279="","")</f>
        <v>1</v>
      </c>
      <c r="P267" s="17">
        <v>1</v>
      </c>
      <c r="Q267" s="17">
        <v>1</v>
      </c>
      <c r="R267" s="17">
        <v>30</v>
      </c>
      <c r="S267" s="17">
        <v>30000</v>
      </c>
      <c r="T267" s="53">
        <v>9.4</v>
      </c>
      <c r="U267" s="20">
        <f t="shared" si="16"/>
        <v>1000</v>
      </c>
      <c r="V267" s="17">
        <v>1</v>
      </c>
      <c r="W267" s="17">
        <v>30</v>
      </c>
      <c r="X267" s="17">
        <v>30000</v>
      </c>
      <c r="Y267" s="17">
        <v>10.4</v>
      </c>
      <c r="Z267" s="17"/>
      <c r="AA267" s="17">
        <v>1</v>
      </c>
      <c r="AB267" s="17">
        <v>1</v>
      </c>
      <c r="AC267" s="17">
        <v>30</v>
      </c>
      <c r="AD267" s="17">
        <v>27000</v>
      </c>
      <c r="AE267" s="18">
        <v>6</v>
      </c>
      <c r="AF267" s="27">
        <f t="shared" si="14"/>
        <v>900</v>
      </c>
      <c r="AG267" s="17">
        <v>1</v>
      </c>
      <c r="AH267" s="17">
        <v>30</v>
      </c>
      <c r="AI267" s="17">
        <v>27000</v>
      </c>
      <c r="AJ267" s="17">
        <v>6</v>
      </c>
      <c r="AK267" s="17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17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17"/>
      <c r="CD267" s="49">
        <v>3.75</v>
      </c>
      <c r="CE267" s="49">
        <v>3</v>
      </c>
      <c r="CF267" s="49">
        <v>3</v>
      </c>
      <c r="CG267" s="49">
        <v>3</v>
      </c>
      <c r="CH267" s="49">
        <v>4</v>
      </c>
      <c r="CI267" s="17">
        <v>3</v>
      </c>
      <c r="CJ267" cm="1">
        <f t="array" ref="CJ267">_xlfn.IFS([1]original_ver!CH279="จากการเข้าร่วมกิจกรรมอบรม ที่จัดโดยโครงการเกษตรกรปราดเปรื่อง (Smart Farmer)",1,[1]original_ver!CH279="จากการเข้าร่วมกิจกรรมอบรม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ๆ",3,[1]original_ver!CH279="จากการเรียนรู้ผ่านประสบการณ์ของผู้อื่น ได้แก่ เพื่อนบ้าน พี่น้อง เพื่อน และญาติ เป็นต้น",4,[1]original_ver!CH279="ไม่ได้เข้าร่วมกิจกรรมอบรมหรือเรียนรู้ใด ๆ (ข้ามไปข้อ 33)",5)</f>
        <v>1</v>
      </c>
      <c r="CK267" s="15" cm="1">
        <f t="array" ref="CK267">_xlfn.IFS([1]original_ver!CJ279="ความรู้ทางการเกษตรและการใช้เทคโนโลยีสำหรับการผลิตในฟาร์ม",1,[1]original_ver!CJ279="การวางแผนและจัดการฟาร์ม เช่น การเก็บเกี่ยว การเงิน และการวางแผนทางการตลาด",2,[1]original_ver!CJ279="การเป็นผู้ประกอบการทางการเกษตร",3,[1]original_ver!CJ279="การเพิ่มมูลค่าผลผลิต และการแปรรูปผลผลิต (รวมถึงการพัฒนาคุณภาพผลผลิต)",4,[1]original_ver!CJ279="","")</f>
        <v>2</v>
      </c>
      <c r="CL267" s="17">
        <v>5</v>
      </c>
      <c r="CM267" s="17">
        <v>2</v>
      </c>
      <c r="CN267" s="15" cm="1">
        <f t="array" ref="CN267">_xlfn.IFS([1]original_ver!CN279="ความรู้ทางการเกษตรและการใช้เทคโนโลยีสำหรับการผลิตในฟาร์ม",1,[1]original_ver!CN279="การวางแผนและจัดการฟาร์ม เช่น การเก็บเกี่ยว การเงิน และการวางแผนทางการตลาด",2,[1]original_ver!CN279="การเป็นผู้ประกอบการทางการเกษตร",3,[1]original_ver!CN279="การเพิ่มมูลค่าผลผลิต และการแปรรูปผลผลิต (รวมถึงการพัฒนาคุณภาพผลผลิต)",4,[1]original_ver!CN279="","")</f>
        <v>4</v>
      </c>
      <c r="CO267" s="17">
        <v>0</v>
      </c>
      <c r="CP267" s="17">
        <v>2</v>
      </c>
      <c r="CQ267" s="15" cm="1">
        <f t="array" ref="CQ267">_xlfn.IFS([1]original_ver!CR279="ประยุกต์",1,[1]original_ver!CR279="ไม่ประยุกต์",0,[1]original_ver!CR279="","")</f>
        <v>1</v>
      </c>
      <c r="CR267" s="15" cm="1">
        <f t="array" ref="CR267">_xlfn.IFS([1]original_ver!CS279="ประยุกต์",1,[1]original_ver!CS279="ไม่ประยุกต์",0,[1]original_ver!CS279="","")</f>
        <v>1</v>
      </c>
      <c r="CS267" s="48"/>
      <c r="CT267" s="15" cm="1">
        <f t="array" ref="CT267">_xlfn.IFS([1]original_ver!CV279="ประยุกต์",1,[1]original_ver!CV279="ไม่ประยุกต์",0,[1]original_ver!CV279="","")</f>
        <v>1</v>
      </c>
      <c r="CU267" s="48"/>
      <c r="CV267" s="15" cm="1">
        <f t="array" ref="CV267">_xlfn.IFS([1]original_ver!CY279="ประยุกต์",1,[1]original_ver!CY279="ไม่ประยุกต์",0,[1]original_ver!CY279="","")</f>
        <v>1</v>
      </c>
      <c r="CW267" s="48"/>
      <c r="CX267" s="15" cm="1">
        <f t="array" ref="CX267">_xlfn.IFS([1]original_ver!DB279="ประยุกต์",1,[1]original_ver!DB279="ไม่ประยุกต์",0,[1]original_ver!DB279="","")</f>
        <v>1</v>
      </c>
      <c r="CY267" s="48"/>
      <c r="CZ267" s="48"/>
      <c r="DA267" s="48"/>
      <c r="DB267" s="48"/>
      <c r="DC267" s="48"/>
      <c r="DD267" s="48"/>
      <c r="DE267" s="48"/>
      <c r="DF267" s="17">
        <v>2</v>
      </c>
      <c r="DG267" s="17">
        <v>2</v>
      </c>
      <c r="DH267" s="17">
        <v>1</v>
      </c>
      <c r="DI267" s="17">
        <v>2</v>
      </c>
      <c r="DJ267" s="17">
        <v>3</v>
      </c>
      <c r="DK267" s="17">
        <v>2</v>
      </c>
      <c r="DL267" s="48"/>
      <c r="DM267" s="48"/>
      <c r="DN267" s="48"/>
      <c r="DO267" s="48"/>
      <c r="DP267" s="48"/>
      <c r="DQ267" s="48"/>
      <c r="DR267" s="49">
        <v>4.2</v>
      </c>
      <c r="DS267" s="49">
        <v>4</v>
      </c>
      <c r="DT267" s="17">
        <v>4</v>
      </c>
      <c r="DU267" s="49">
        <v>4</v>
      </c>
      <c r="DV267" s="49">
        <v>4</v>
      </c>
      <c r="DW267" s="49">
        <v>4</v>
      </c>
      <c r="DX267" s="25">
        <v>5</v>
      </c>
      <c r="DY267" s="25">
        <v>5</v>
      </c>
      <c r="DZ267" s="25">
        <v>5</v>
      </c>
      <c r="EA267" s="25">
        <v>4</v>
      </c>
      <c r="EB267" s="25">
        <v>4</v>
      </c>
      <c r="EC267">
        <v>5</v>
      </c>
    </row>
    <row r="268" spans="1:133" x14ac:dyDescent="0.2">
      <c r="A268" s="15">
        <v>863</v>
      </c>
      <c r="B268" s="50" t="s">
        <v>834</v>
      </c>
      <c r="C268" cm="1">
        <f t="array" ref="C268">_xlfn.IFS([1]original_ver!D280="Participant",1,[1]original_ver!D280="Non-Participant",0,[1]original_ver!D280="","")</f>
        <v>1</v>
      </c>
      <c r="D268" s="15">
        <v>1</v>
      </c>
      <c r="E268" s="17" cm="1">
        <f t="array" ref="E268">_xlfn.IFS([1]original_ver!F280="ชาย",1,[1]original_ver!F280="หญิง",0,[1]original_ver!F280="","")</f>
        <v>0</v>
      </c>
      <c r="F268" s="15">
        <v>65</v>
      </c>
      <c r="G268" s="17" cm="1">
        <f t="array" ref="G268">_xlfn.IFS([1]original_ver!H280="ไม่มีการศึกษา",0,[1]original_ver!H280="ประถมศึกษา",1,[1]original_ver!H280="มัธยมศึกษาตอนต้น",2,[1]original_ver!H280="มัธยมศึกษาตอนปลาย",3,[1]original_ver!H280="อนุปริญญา (ปวช., ปวส., ฝึกหัดครู)",4,[1]original_ver!H280="ปริญญาตรี",5,[1]original_ver!H280="สูงกว่าปริญญาตรี",6,[1]original_ver!H280="","")</f>
        <v>4</v>
      </c>
      <c r="H268" s="17" cm="1">
        <f t="array" ref="H268">_xlfn.IFS([1]original_ver!I280="โสด",1,[1]original_ver!I280="สมรส/อยู่ด้วยกัน",2,[1]original_ver!I280="หย่าร้าง/แยกกันอยู่",3,[1]original_ver!I280="หม้าย",4,[1]original_ver!I280="","")</f>
        <v>2</v>
      </c>
      <c r="I268" s="15">
        <v>3</v>
      </c>
      <c r="J268" s="15">
        <v>27</v>
      </c>
      <c r="K268" s="17" cm="1">
        <f t="array" ref="K268">_xlfn.IFS([1]original_ver!L280="ใช่",1,[1]original_ver!L280="ไม่ใช่",0,[1]original_ver!L280="","")</f>
        <v>1</v>
      </c>
      <c r="L268" s="17" cm="1">
        <f t="array" ref="L268">_xlfn.IFS([1]original_ver!M280="กู้ยืม",1,[1]original_ver!M280="ไม่กู้ยืม",0,[1]original_ver!M280="","")</f>
        <v>0</v>
      </c>
      <c r="M268" s="17">
        <f t="shared" si="15"/>
        <v>1</v>
      </c>
      <c r="N268" s="23">
        <v>120000</v>
      </c>
      <c r="O268" s="17" cm="1">
        <f t="array" ref="O268">_xlfn.IFS([1]original_ver!O280="ใช่",1,[1]original_ver!O280="ไม่ใช่",0,[1]original_ver!O280="","")</f>
        <v>1</v>
      </c>
      <c r="P268" s="17">
        <v>7</v>
      </c>
      <c r="Q268" s="17">
        <v>1</v>
      </c>
      <c r="R268" s="17">
        <v>8.5</v>
      </c>
      <c r="S268" s="17">
        <v>1000</v>
      </c>
      <c r="T268" s="17">
        <v>1200</v>
      </c>
      <c r="U268" s="22">
        <f t="shared" si="16"/>
        <v>117.64705882352941</v>
      </c>
      <c r="V268" s="48"/>
      <c r="W268" s="48"/>
      <c r="X268" s="48"/>
      <c r="Y268" s="48"/>
      <c r="Z268" s="48"/>
      <c r="AA268" s="17">
        <v>7</v>
      </c>
      <c r="AB268" s="17">
        <v>1</v>
      </c>
      <c r="AC268" s="17">
        <v>8.5</v>
      </c>
      <c r="AD268" s="17">
        <v>500</v>
      </c>
      <c r="AE268" s="17">
        <v>1200</v>
      </c>
      <c r="AF268" s="27">
        <f t="shared" si="14"/>
        <v>58.823529411764703</v>
      </c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9">
        <v>4.5</v>
      </c>
      <c r="CE268" s="49">
        <v>4</v>
      </c>
      <c r="CF268" s="49">
        <v>2</v>
      </c>
      <c r="CG268" s="49">
        <v>3</v>
      </c>
      <c r="CH268" s="49">
        <v>3</v>
      </c>
      <c r="CI268" s="17">
        <v>3</v>
      </c>
      <c r="CJ268" cm="1">
        <f t="array" ref="CJ268">_xlfn.IFS([1]original_ver!CH280="จากการเข้าร่วมกิจกรรมอบรม ที่จัดโดยโครงการเกษตรกรปราดเปรื่อง (Smart Farmer)",1,[1]original_ver!CH280="จากการเข้าร่วมกิจกรรมอบรม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ๆ",3,[1]original_ver!CH280="จากการเรียนรู้ผ่านประสบการณ์ของผู้อื่น ได้แก่ เพื่อนบ้าน พี่น้อง เพื่อน และญาติ เป็นต้น",4,[1]original_ver!CH280="ไม่ได้เข้าร่วมกิจกรรมอบรมหรือเรียนรู้ใด ๆ (ข้ามไปข้อ 33)",5)</f>
        <v>2</v>
      </c>
      <c r="CK268" s="15" cm="1">
        <f t="array" ref="CK268">_xlfn.IFS([1]original_ver!CJ280="ความรู้ทางการเกษตรและการใช้เทคโนโลยีสำหรับการผลิตในฟาร์ม",1,[1]original_ver!CJ280="การวางแผนและจัดการฟาร์ม เช่น การเก็บเกี่ยว การเงิน และการวางแผนทางการตลาด",2,[1]original_ver!CJ280="การเป็นผู้ประกอบการทางการเกษตร",3,[1]original_ver!CJ280="การเพิ่มมูลค่าผลผลิต และการแปรรูปผลผลิต (รวมถึงการพัฒนาคุณภาพผลผลิต)",4,[1]original_ver!CJ280="","")</f>
        <v>4</v>
      </c>
      <c r="CL268" s="17">
        <v>3</v>
      </c>
      <c r="CM268" s="17">
        <v>2</v>
      </c>
      <c r="CN268" s="15" cm="1">
        <f t="array" ref="CN268">_xlfn.IFS([1]original_ver!CN280="ความรู้ทางการเกษตรและการใช้เทคโนโลยีสำหรับการผลิตในฟาร์ม",1,[1]original_ver!CN280="การวางแผนและจัดการฟาร์ม เช่น การเก็บเกี่ยว การเงิน และการวางแผนทางการตลาด",2,[1]original_ver!CN280="การเป็นผู้ประกอบการทางการเกษตร",3,[1]original_ver!CN280="การเพิ่มมูลค่าผลผลิต และการแปรรูปผลผลิต (รวมถึงการพัฒนาคุณภาพผลผลิต)",4,[1]original_ver!CN280="","")</f>
        <v>1</v>
      </c>
      <c r="CO268" s="17">
        <v>1</v>
      </c>
      <c r="CP268" s="17">
        <v>2</v>
      </c>
      <c r="CQ268" s="15" cm="1">
        <f t="array" ref="CQ268">_xlfn.IFS([1]original_ver!CR280="ประยุกต์",1,[1]original_ver!CR280="ไม่ประยุกต์",0,[1]original_ver!CR280="","")</f>
        <v>1</v>
      </c>
      <c r="CR268" s="15" cm="1">
        <f t="array" ref="CR268">_xlfn.IFS([1]original_ver!CS280="ประยุกต์",1,[1]original_ver!CS280="ไม่ประยุกต์",0,[1]original_ver!CS280="","")</f>
        <v>1</v>
      </c>
      <c r="CS268" s="48"/>
      <c r="CT268" s="15" cm="1">
        <f t="array" ref="CT268">_xlfn.IFS([1]original_ver!CV280="ประยุกต์",1,[1]original_ver!CV280="ไม่ประยุกต์",0,[1]original_ver!CV280="","")</f>
        <v>1</v>
      </c>
      <c r="CU268" s="48"/>
      <c r="CV268" s="15" cm="1">
        <f t="array" ref="CV268">_xlfn.IFS([1]original_ver!CY280="ประยุกต์",1,[1]original_ver!CY280="ไม่ประยุกต์",0,[1]original_ver!CY280="","")</f>
        <v>1</v>
      </c>
      <c r="CW268" s="48"/>
      <c r="CX268" s="15" cm="1">
        <f t="array" ref="CX268">_xlfn.IFS([1]original_ver!DB280="ประยุกต์",1,[1]original_ver!DB280="ไม่ประยุกต์",0,[1]original_ver!DB280="","")</f>
        <v>1</v>
      </c>
      <c r="CY268" s="48"/>
      <c r="CZ268" s="48"/>
      <c r="DA268" s="48"/>
      <c r="DB268" s="48"/>
      <c r="DC268" s="48"/>
      <c r="DD268" s="48"/>
      <c r="DE268" s="48"/>
      <c r="DF268" s="17">
        <v>3</v>
      </c>
      <c r="DG268" s="17">
        <v>2</v>
      </c>
      <c r="DH268" s="48"/>
      <c r="DI268" s="48"/>
      <c r="DJ268" s="17">
        <v>2</v>
      </c>
      <c r="DK268" s="17">
        <v>2</v>
      </c>
      <c r="DL268" s="17">
        <v>1</v>
      </c>
      <c r="DM268" s="17">
        <v>2</v>
      </c>
      <c r="DN268" s="48"/>
      <c r="DO268" s="48"/>
      <c r="DP268" s="48"/>
      <c r="DQ268" s="48"/>
      <c r="DR268" s="49">
        <v>4</v>
      </c>
      <c r="DS268" s="49">
        <v>4</v>
      </c>
      <c r="DT268" s="17">
        <v>4</v>
      </c>
      <c r="DU268" s="49">
        <v>4</v>
      </c>
      <c r="DV268" s="49">
        <v>4</v>
      </c>
      <c r="DW268" s="49">
        <v>4</v>
      </c>
      <c r="DX268" s="25">
        <v>4</v>
      </c>
      <c r="DY268" s="25">
        <v>4</v>
      </c>
      <c r="DZ268" s="25">
        <v>4</v>
      </c>
      <c r="EA268" s="25">
        <v>4</v>
      </c>
      <c r="EB268" s="25">
        <v>4</v>
      </c>
      <c r="EC268">
        <v>4</v>
      </c>
    </row>
    <row r="269" spans="1:133" hidden="1" x14ac:dyDescent="0.2">
      <c r="A269" s="15">
        <v>864</v>
      </c>
      <c r="B269" s="47" t="s">
        <v>835</v>
      </c>
      <c r="C269" cm="1">
        <f t="array" ref="C269">_xlfn.IFS([1]original_ver!D281="Participant",1,[1]original_ver!D281="Non-Participant",0,[1]original_ver!D281="","")</f>
        <v>1</v>
      </c>
      <c r="D269" s="15">
        <v>1</v>
      </c>
      <c r="E269" s="17" cm="1">
        <f t="array" ref="E269">_xlfn.IFS([1]original_ver!F281="ชาย",1,[1]original_ver!F281="หญิง",0,[1]original_ver!F281="","")</f>
        <v>1</v>
      </c>
      <c r="F269" s="15">
        <v>56</v>
      </c>
      <c r="G269" s="17" cm="1">
        <f t="array" ref="G269">_xlfn.IFS([1]original_ver!H281="ไม่มีการศึกษา",0,[1]original_ver!H281="ประถมศึกษา",1,[1]original_ver!H281="มัธยมศึกษาตอนต้น",2,[1]original_ver!H281="มัธยมศึกษาตอนปลาย",3,[1]original_ver!H281="อนุปริญญา (ปวช., ปวส., ฝึกหัดครู)",4,[1]original_ver!H281="ปริญญาตรี",5,[1]original_ver!H281="สูงกว่าปริญญาตรี",6,[1]original_ver!H281="","")</f>
        <v>5</v>
      </c>
      <c r="H269" s="17" cm="1">
        <f t="array" ref="H269">_xlfn.IFS([1]original_ver!I281="โสด",1,[1]original_ver!I281="สมรส/อยู่ด้วยกัน",2,[1]original_ver!I281="หย่าร้าง/แยกกันอยู่",3,[1]original_ver!I281="หม้าย",4,[1]original_ver!I281="","")</f>
        <v>1</v>
      </c>
      <c r="I269" s="15">
        <v>3</v>
      </c>
      <c r="J269" s="15">
        <v>25</v>
      </c>
      <c r="K269" s="17" cm="1">
        <f t="array" ref="K269">_xlfn.IFS([1]original_ver!L281="ใช่",1,[1]original_ver!L281="ไม่ใช่",0,[1]original_ver!L281="","")</f>
        <v>1</v>
      </c>
      <c r="L269" s="17" cm="1">
        <f t="array" ref="L269">_xlfn.IFS([1]original_ver!M281="กู้ยืม",1,[1]original_ver!M281="ไม่กู้ยืม",0,[1]original_ver!M281="","")</f>
        <v>0</v>
      </c>
      <c r="M269" s="17">
        <f t="shared" si="15"/>
        <v>0</v>
      </c>
      <c r="N269" s="51">
        <v>0</v>
      </c>
      <c r="O269" s="17" cm="1">
        <f t="array" ref="O269">_xlfn.IFS([1]original_ver!O281="ใช่",1,[1]original_ver!O281="ไม่ใช่",0,[1]original_ver!O281="","")</f>
        <v>1</v>
      </c>
      <c r="P269" s="17">
        <v>1</v>
      </c>
      <c r="Q269" s="17">
        <v>1</v>
      </c>
      <c r="R269" s="17">
        <v>70</v>
      </c>
      <c r="S269" s="17">
        <v>48000</v>
      </c>
      <c r="T269" s="53">
        <v>8</v>
      </c>
      <c r="U269" s="20">
        <f t="shared" si="16"/>
        <v>685.71428571428567</v>
      </c>
      <c r="V269" s="17">
        <v>2</v>
      </c>
      <c r="W269" s="17">
        <v>70</v>
      </c>
      <c r="X269" s="17">
        <v>40000</v>
      </c>
      <c r="Y269" s="17">
        <v>10</v>
      </c>
      <c r="Z269" s="17"/>
      <c r="AA269" s="17">
        <v>1</v>
      </c>
      <c r="AB269" s="17">
        <v>1</v>
      </c>
      <c r="AC269" s="17">
        <v>70</v>
      </c>
      <c r="AD269" s="17">
        <v>48000</v>
      </c>
      <c r="AE269" s="18">
        <v>7</v>
      </c>
      <c r="AF269" s="27">
        <f t="shared" si="14"/>
        <v>685.71428571428567</v>
      </c>
      <c r="AG269" s="17">
        <v>2</v>
      </c>
      <c r="AH269" s="17">
        <v>70</v>
      </c>
      <c r="AI269" s="17">
        <v>40000</v>
      </c>
      <c r="AJ269" s="17">
        <v>8</v>
      </c>
      <c r="AK269" s="17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17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17"/>
      <c r="CD269" s="49">
        <v>4.5</v>
      </c>
      <c r="CE269" s="49">
        <v>3</v>
      </c>
      <c r="CF269" s="49">
        <v>3</v>
      </c>
      <c r="CG269" s="49">
        <v>3</v>
      </c>
      <c r="CH269" s="49">
        <v>3</v>
      </c>
      <c r="CI269" s="17">
        <v>3</v>
      </c>
      <c r="CJ269" cm="1">
        <f t="array" ref="CJ269">_xlfn.IFS([1]original_ver!CH281="จากการเข้าร่วมกิจกรรมอบรม ที่จัดโดยโครงการเกษตรกรปราดเปรื่อง (Smart Farmer)",1,[1]original_ver!CH281="จากการเข้าร่วมกิจกรรมอบรม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ๆ",3,[1]original_ver!CH281="จากการเรียนรู้ผ่านประสบการณ์ของผู้อื่น ได้แก่ เพื่อนบ้าน พี่น้อง เพื่อน และญาติ เป็นต้น",4,[1]original_ver!CH281="ไม่ได้เข้าร่วมกิจกรรมอบรมหรือเรียนรู้ใด ๆ (ข้ามไปข้อ 33)",5)</f>
        <v>2</v>
      </c>
      <c r="CK269" s="15" cm="1">
        <f t="array" ref="CK269">_xlfn.IFS([1]original_ver!CJ281="ความรู้ทางการเกษตรและการใช้เทคโนโลยีสำหรับการผลิตในฟาร์ม",1,[1]original_ver!CJ281="การวางแผนและจัดการฟาร์ม เช่น การเก็บเกี่ยว การเงิน และการวางแผนทางการตลาด",2,[1]original_ver!CJ281="การเป็นผู้ประกอบการทางการเกษตร",3,[1]original_ver!CJ281="การเพิ่มมูลค่าผลผลิต และการแปรรูปผลผลิต (รวมถึงการพัฒนาคุณภาพผลผลิต)",4,[1]original_ver!CJ281="","")</f>
        <v>1</v>
      </c>
      <c r="CL269" s="17">
        <v>5</v>
      </c>
      <c r="CM269" s="17">
        <v>2</v>
      </c>
      <c r="CN269" s="15" cm="1">
        <f t="array" ref="CN269">_xlfn.IFS([1]original_ver!CN281="ความรู้ทางการเกษตรและการใช้เทคโนโลยีสำหรับการผลิตในฟาร์ม",1,[1]original_ver!CN281="การวางแผนและจัดการฟาร์ม เช่น การเก็บเกี่ยว การเงิน และการวางแผนทางการตลาด",2,[1]original_ver!CN281="การเป็นผู้ประกอบการทางการเกษตร",3,[1]original_ver!CN281="การเพิ่มมูลค่าผลผลิต และการแปรรูปผลผลิต (รวมถึงการพัฒนาคุณภาพผลผลิต)",4,[1]original_ver!CN281="","")</f>
        <v>4</v>
      </c>
      <c r="CO269" s="17">
        <v>2</v>
      </c>
      <c r="CP269" s="17">
        <v>2</v>
      </c>
      <c r="CQ269" s="15" cm="1">
        <f t="array" ref="CQ269">_xlfn.IFS([1]original_ver!CR281="ประยุกต์",1,[1]original_ver!CR281="ไม่ประยุกต์",0,[1]original_ver!CR281="","")</f>
        <v>1</v>
      </c>
      <c r="CR269" s="15" cm="1">
        <f t="array" ref="CR269">_xlfn.IFS([1]original_ver!CS281="ประยุกต์",1,[1]original_ver!CS281="ไม่ประยุกต์",0,[1]original_ver!CS281="","")</f>
        <v>1</v>
      </c>
      <c r="CS269" s="48"/>
      <c r="CT269" s="15" cm="1">
        <f t="array" ref="CT269">_xlfn.IFS([1]original_ver!CV281="ประยุกต์",1,[1]original_ver!CV281="ไม่ประยุกต์",0,[1]original_ver!CV281="","")</f>
        <v>1</v>
      </c>
      <c r="CU269" s="48"/>
      <c r="CV269" s="15" cm="1">
        <f t="array" ref="CV269">_xlfn.IFS([1]original_ver!CY281="ประยุกต์",1,[1]original_ver!CY281="ไม่ประยุกต์",0,[1]original_ver!CY281="","")</f>
        <v>1</v>
      </c>
      <c r="CW269" s="48"/>
      <c r="CX269" s="15" cm="1">
        <f t="array" ref="CX269">_xlfn.IFS([1]original_ver!DB281="ประยุกต์",1,[1]original_ver!DB281="ไม่ประยุกต์",0,[1]original_ver!DB281="","")</f>
        <v>1</v>
      </c>
      <c r="CY269" s="48"/>
      <c r="CZ269" s="48"/>
      <c r="DA269" s="48"/>
      <c r="DB269" s="48"/>
      <c r="DC269" s="48"/>
      <c r="DD269" s="48"/>
      <c r="DE269" s="48"/>
      <c r="DF269" s="17">
        <v>1</v>
      </c>
      <c r="DG269" s="17">
        <v>2</v>
      </c>
      <c r="DH269" s="17">
        <v>3</v>
      </c>
      <c r="DI269" s="17">
        <v>2</v>
      </c>
      <c r="DJ269" s="17">
        <v>2</v>
      </c>
      <c r="DK269" s="17">
        <v>2</v>
      </c>
      <c r="DL269" s="48"/>
      <c r="DM269" s="48"/>
      <c r="DN269" s="48"/>
      <c r="DO269" s="48"/>
      <c r="DP269" s="48"/>
      <c r="DQ269" s="48"/>
      <c r="DR269" s="49">
        <v>4</v>
      </c>
      <c r="DS269" s="49">
        <v>4</v>
      </c>
      <c r="DT269" s="17">
        <v>4</v>
      </c>
      <c r="DU269" s="49">
        <v>4</v>
      </c>
      <c r="DV269" s="49">
        <v>4</v>
      </c>
      <c r="DW269" s="49">
        <v>4</v>
      </c>
      <c r="DX269" s="25">
        <v>5</v>
      </c>
      <c r="DY269" s="25">
        <v>5</v>
      </c>
      <c r="DZ269" s="25">
        <v>4.75</v>
      </c>
      <c r="EA269" s="25">
        <v>4.8</v>
      </c>
      <c r="EB269" s="25">
        <v>4</v>
      </c>
      <c r="EC269">
        <v>4</v>
      </c>
    </row>
    <row r="270" spans="1:133" hidden="1" x14ac:dyDescent="0.2">
      <c r="A270" s="15">
        <v>865</v>
      </c>
      <c r="B270" s="47" t="s">
        <v>836</v>
      </c>
      <c r="C270" cm="1">
        <f t="array" ref="C270">_xlfn.IFS([1]original_ver!D282="Participant",1,[1]original_ver!D282="Non-Participant",0,[1]original_ver!D282="","")</f>
        <v>1</v>
      </c>
      <c r="D270" s="15">
        <v>1</v>
      </c>
      <c r="E270" s="17" cm="1">
        <f t="array" ref="E270">_xlfn.IFS([1]original_ver!F282="ชาย",1,[1]original_ver!F282="หญิง",0,[1]original_ver!F282="","")</f>
        <v>1</v>
      </c>
      <c r="F270" s="15">
        <v>47</v>
      </c>
      <c r="G270" s="17" cm="1">
        <f t="array" ref="G270">_xlfn.IFS([1]original_ver!H282="ไม่มีการศึกษา",0,[1]original_ver!H282="ประถมศึกษา",1,[1]original_ver!H282="มัธยมศึกษาตอนต้น",2,[1]original_ver!H282="มัธยมศึกษาตอนปลาย",3,[1]original_ver!H282="อนุปริญญา (ปวช., ปวส., ฝึกหัดครู)",4,[1]original_ver!H282="ปริญญาตรี",5,[1]original_ver!H282="สูงกว่าปริญญาตรี",6,[1]original_ver!H282="","")</f>
        <v>5</v>
      </c>
      <c r="H270" s="17" cm="1">
        <f t="array" ref="H270">_xlfn.IFS([1]original_ver!I282="โสด",1,[1]original_ver!I282="สมรส/อยู่ด้วยกัน",2,[1]original_ver!I282="หย่าร้าง/แยกกันอยู่",3,[1]original_ver!I282="หม้าย",4,[1]original_ver!I282="","")</f>
        <v>2</v>
      </c>
      <c r="I270" s="15">
        <v>4</v>
      </c>
      <c r="J270" s="15">
        <v>20</v>
      </c>
      <c r="K270" s="17" cm="1">
        <f t="array" ref="K270">_xlfn.IFS([1]original_ver!L282="ใช่",1,[1]original_ver!L282="ไม่ใช่",0,[1]original_ver!L282="","")</f>
        <v>1</v>
      </c>
      <c r="L270" s="17" cm="1">
        <f t="array" ref="L270">_xlfn.IFS([1]original_ver!M282="กู้ยืม",1,[1]original_ver!M282="ไม่กู้ยืม",0,[1]original_ver!M282="","")</f>
        <v>1</v>
      </c>
      <c r="M270" s="17">
        <f t="shared" si="15"/>
        <v>1</v>
      </c>
      <c r="N270" s="23">
        <v>30000</v>
      </c>
      <c r="O270" s="17" cm="1">
        <f t="array" ref="O270">_xlfn.IFS([1]original_ver!O282="ใช่",1,[1]original_ver!O282="ไม่ใช่",0,[1]original_ver!O282="","")</f>
        <v>1</v>
      </c>
      <c r="P270" s="17">
        <v>1</v>
      </c>
      <c r="Q270" s="17">
        <v>2</v>
      </c>
      <c r="R270" s="17">
        <v>40</v>
      </c>
      <c r="S270" s="17">
        <v>25000</v>
      </c>
      <c r="T270" s="53">
        <v>10.8</v>
      </c>
      <c r="U270" s="20">
        <f t="shared" si="16"/>
        <v>625</v>
      </c>
      <c r="AA270" s="17">
        <v>1</v>
      </c>
      <c r="AB270" s="17">
        <v>2</v>
      </c>
      <c r="AC270" s="17">
        <v>40</v>
      </c>
      <c r="AD270" s="17">
        <v>30000</v>
      </c>
      <c r="AE270" s="18">
        <v>9</v>
      </c>
      <c r="AF270" s="27">
        <f t="shared" si="14"/>
        <v>750</v>
      </c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D270" s="49">
        <v>3.75</v>
      </c>
      <c r="CE270" s="49">
        <v>3</v>
      </c>
      <c r="CF270" s="49">
        <v>3</v>
      </c>
      <c r="CG270" s="49">
        <v>3</v>
      </c>
      <c r="CH270" s="49">
        <v>3</v>
      </c>
      <c r="CI270" s="17">
        <v>3</v>
      </c>
      <c r="CJ270" cm="1">
        <f t="array" ref="CJ270">_xlfn.IFS([1]original_ver!CH282="จากการเข้าร่วมกิจกรรมอบรม ที่จัดโดยโครงการเกษตรกรปราดเปรื่อง (Smart Farmer)",1,[1]original_ver!CH282="จากการเข้าร่วมกิจกรรมอบรม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ๆ",3,[1]original_ver!CH282="จากการเรียนรู้ผ่านประสบการณ์ของผู้อื่น ได้แก่ เพื่อนบ้าน พี่น้อง เพื่อน และญาติ เป็นต้น",4,[1]original_ver!CH282="ไม่ได้เข้าร่วมกิจกรรมอบรมหรือเรียนรู้ใด ๆ (ข้ามไปข้อ 33)",5)</f>
        <v>2</v>
      </c>
      <c r="CK270" s="15" cm="1">
        <f t="array" ref="CK270">_xlfn.IFS([1]original_ver!CJ282="ความรู้ทางการเกษตรและการใช้เทคโนโลยีสำหรับการผลิตในฟาร์ม",1,[1]original_ver!CJ282="การวางแผนและจัดการฟาร์ม เช่น การเก็บเกี่ยว การเงิน และการวางแผนทางการตลาด",2,[1]original_ver!CJ282="การเป็นผู้ประกอบการทางการเกษตร",3,[1]original_ver!CJ282="การเพิ่มมูลค่าผลผลิต และการแปรรูปผลผลิต (รวมถึงการพัฒนาคุณภาพผลผลิต)",4,[1]original_ver!CJ282="","")</f>
        <v>2</v>
      </c>
      <c r="CL270" s="17">
        <v>3</v>
      </c>
      <c r="CM270" s="17">
        <v>2</v>
      </c>
      <c r="CN270" s="15" cm="1">
        <f t="array" ref="CN270">_xlfn.IFS([1]original_ver!CN282="ความรู้ทางการเกษตรและการใช้เทคโนโลยีสำหรับการผลิตในฟาร์ม",1,[1]original_ver!CN282="การวางแผนและจัดการฟาร์ม เช่น การเก็บเกี่ยว การเงิน และการวางแผนทางการตลาด",2,[1]original_ver!CN282="การเป็นผู้ประกอบการทางการเกษตร",3,[1]original_ver!CN282="การเพิ่มมูลค่าผลผลิต และการแปรรูปผลผลิต (รวมถึงการพัฒนาคุณภาพผลผลิต)",4,[1]original_ver!CN282="","")</f>
        <v>4</v>
      </c>
      <c r="CO270" s="17">
        <v>1</v>
      </c>
      <c r="CP270" s="17">
        <v>2</v>
      </c>
      <c r="CQ270" s="15" cm="1">
        <f t="array" ref="CQ270">_xlfn.IFS([1]original_ver!CR282="ประยุกต์",1,[1]original_ver!CR282="ไม่ประยุกต์",0,[1]original_ver!CR282="","")</f>
        <v>1</v>
      </c>
      <c r="CR270" s="15" cm="1">
        <f t="array" ref="CR270">_xlfn.IFS([1]original_ver!CS282="ประยุกต์",1,[1]original_ver!CS282="ไม่ประยุกต์",0,[1]original_ver!CS282="","")</f>
        <v>1</v>
      </c>
      <c r="CS270" s="48"/>
      <c r="CT270" s="15" cm="1">
        <f t="array" ref="CT270">_xlfn.IFS([1]original_ver!CV282="ประยุกต์",1,[1]original_ver!CV282="ไม่ประยุกต์",0,[1]original_ver!CV282="","")</f>
        <v>1</v>
      </c>
      <c r="CU270" s="48"/>
      <c r="CV270" s="15" cm="1">
        <f t="array" ref="CV270">_xlfn.IFS([1]original_ver!CY282="ประยุกต์",1,[1]original_ver!CY282="ไม่ประยุกต์",0,[1]original_ver!CY282="","")</f>
        <v>1</v>
      </c>
      <c r="CW270" s="48"/>
      <c r="CX270" s="15" cm="1">
        <f t="array" ref="CX270">_xlfn.IFS([1]original_ver!DB282="ประยุกต์",1,[1]original_ver!DB282="ไม่ประยุกต์",0,[1]original_ver!DB282="","")</f>
        <v>1</v>
      </c>
      <c r="CY270" s="48"/>
      <c r="CZ270" s="48"/>
      <c r="DA270" s="48"/>
      <c r="DB270" s="48"/>
      <c r="DC270" s="48"/>
      <c r="DD270" s="48"/>
      <c r="DE270" s="48"/>
      <c r="DF270" s="17">
        <v>3</v>
      </c>
      <c r="DG270" s="17">
        <v>2</v>
      </c>
      <c r="DH270" s="17">
        <v>1</v>
      </c>
      <c r="DI270" s="17">
        <v>2</v>
      </c>
      <c r="DJ270" s="17">
        <v>2</v>
      </c>
      <c r="DK270" s="17">
        <v>2</v>
      </c>
      <c r="DL270" s="48"/>
      <c r="DM270" s="48"/>
      <c r="DN270" s="48"/>
      <c r="DO270" s="48"/>
      <c r="DP270" s="48"/>
      <c r="DQ270" s="48"/>
      <c r="DR270" s="49">
        <v>4</v>
      </c>
      <c r="DS270" s="49">
        <v>4</v>
      </c>
      <c r="DT270" s="17">
        <v>4</v>
      </c>
      <c r="DU270" s="49">
        <v>4</v>
      </c>
      <c r="DV270" s="49">
        <v>4</v>
      </c>
      <c r="DW270" s="49">
        <v>4</v>
      </c>
      <c r="DX270" s="25">
        <v>4</v>
      </c>
      <c r="DY270" s="25">
        <v>4</v>
      </c>
      <c r="DZ270" s="25">
        <v>4</v>
      </c>
      <c r="EA270" s="25">
        <v>4</v>
      </c>
      <c r="EB270" s="25">
        <v>4</v>
      </c>
      <c r="EC270">
        <v>4</v>
      </c>
    </row>
    <row r="271" spans="1:133" hidden="1" x14ac:dyDescent="0.2">
      <c r="A271" s="15">
        <v>866</v>
      </c>
      <c r="B271" s="47" t="s">
        <v>837</v>
      </c>
      <c r="C271" cm="1">
        <f t="array" ref="C271">_xlfn.IFS([1]original_ver!D283="Participant",1,[1]original_ver!D283="Non-Participant",0,[1]original_ver!D283="","")</f>
        <v>1</v>
      </c>
      <c r="D271" s="15">
        <v>1</v>
      </c>
      <c r="E271" s="17" cm="1">
        <f t="array" ref="E271">_xlfn.IFS([1]original_ver!F283="ชาย",1,[1]original_ver!F283="หญิง",0,[1]original_ver!F283="","")</f>
        <v>1</v>
      </c>
      <c r="F271" s="15">
        <v>58</v>
      </c>
      <c r="G271" s="17" cm="1">
        <f t="array" ref="G271">_xlfn.IFS([1]original_ver!H283="ไม่มีการศึกษา",0,[1]original_ver!H283="ประถมศึกษา",1,[1]original_ver!H283="มัธยมศึกษาตอนต้น",2,[1]original_ver!H283="มัธยมศึกษาตอนปลาย",3,[1]original_ver!H283="อนุปริญญา (ปวช., ปวส., ฝึกหัดครู)",4,[1]original_ver!H283="ปริญญาตรี",5,[1]original_ver!H283="สูงกว่าปริญญาตรี",6,[1]original_ver!H283="","")</f>
        <v>3</v>
      </c>
      <c r="H271" s="17" cm="1">
        <f t="array" ref="H271">_xlfn.IFS([1]original_ver!I283="โสด",1,[1]original_ver!I283="สมรส/อยู่ด้วยกัน",2,[1]original_ver!I283="หย่าร้าง/แยกกันอยู่",3,[1]original_ver!I283="หม้าย",4,[1]original_ver!I283="","")</f>
        <v>2</v>
      </c>
      <c r="I271" s="15">
        <v>4</v>
      </c>
      <c r="J271" s="15">
        <v>30</v>
      </c>
      <c r="K271" s="17" cm="1">
        <f t="array" ref="K271">_xlfn.IFS([1]original_ver!L283="ใช่",1,[1]original_ver!L283="ไม่ใช่",0,[1]original_ver!L283="","")</f>
        <v>0</v>
      </c>
      <c r="L271" s="17" cm="1">
        <f t="array" ref="L271">_xlfn.IFS([1]original_ver!M283="กู้ยืม",1,[1]original_ver!M283="ไม่กู้ยืม",0,[1]original_ver!M283="","")</f>
        <v>1</v>
      </c>
      <c r="M271" s="17">
        <f t="shared" si="15"/>
        <v>1</v>
      </c>
      <c r="N271" s="23">
        <v>200000</v>
      </c>
      <c r="O271" s="17" cm="1">
        <f t="array" ref="O271">_xlfn.IFS([1]original_ver!O283="ใช่",1,[1]original_ver!O283="ไม่ใช่",0,[1]original_ver!O283="","")</f>
        <v>1</v>
      </c>
      <c r="P271" s="17">
        <v>3</v>
      </c>
      <c r="Q271" s="17">
        <v>1</v>
      </c>
      <c r="R271" s="17">
        <v>120</v>
      </c>
      <c r="S271" s="17">
        <v>1000000</v>
      </c>
      <c r="T271" s="17">
        <v>1.4</v>
      </c>
      <c r="U271" s="22">
        <f t="shared" si="16"/>
        <v>8333.3333333333339</v>
      </c>
      <c r="V271" s="48"/>
      <c r="W271" s="48"/>
      <c r="X271" s="48"/>
      <c r="Y271" s="48"/>
      <c r="Z271" s="48"/>
      <c r="AA271" s="17">
        <v>3</v>
      </c>
      <c r="AB271" s="17">
        <v>1</v>
      </c>
      <c r="AC271" s="17">
        <v>120</v>
      </c>
      <c r="AD271" s="17">
        <v>1200000</v>
      </c>
      <c r="AE271" s="17">
        <v>1.4</v>
      </c>
      <c r="AF271" s="27">
        <f t="shared" si="14"/>
        <v>10000</v>
      </c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9">
        <v>3.25</v>
      </c>
      <c r="CE271" s="49">
        <v>3</v>
      </c>
      <c r="CF271" s="49">
        <v>2</v>
      </c>
      <c r="CG271" s="49">
        <v>3</v>
      </c>
      <c r="CH271" s="49">
        <v>3</v>
      </c>
      <c r="CI271" s="17">
        <v>3</v>
      </c>
      <c r="CJ271" cm="1">
        <f t="array" ref="CJ271">_xlfn.IFS([1]original_ver!CH283="จากการเข้าร่วมกิจกรรมอบรม ที่จัดโดยโครงการเกษตรกรปราดเปรื่อง (Smart Farmer)",1,[1]original_ver!CH283="จากการเข้าร่วมกิจกรรมอบรม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ๆ",3,[1]original_ver!CH283="จากการเรียนรู้ผ่านประสบการณ์ของผู้อื่น ได้แก่ เพื่อนบ้าน พี่น้อง เพื่อน และญาติ เป็นต้น",4,[1]original_ver!CH283="ไม่ได้เข้าร่วมกิจกรรมอบรมหรือเรียนรู้ใด ๆ (ข้ามไปข้อ 33)",5)</f>
        <v>1</v>
      </c>
      <c r="CK271" s="15" cm="1">
        <f t="array" ref="CK271">_xlfn.IFS([1]original_ver!CJ283="ความรู้ทางการเกษตรและการใช้เทคโนโลยีสำหรับการผลิตในฟาร์ม",1,[1]original_ver!CJ283="การวางแผนและจัดการฟาร์ม เช่น การเก็บเกี่ยว การเงิน และการวางแผนทางการตลาด",2,[1]original_ver!CJ283="การเป็นผู้ประกอบการทางการเกษตร",3,[1]original_ver!CJ283="การเพิ่มมูลค่าผลผลิต และการแปรรูปผลผลิต (รวมถึงการพัฒนาคุณภาพผลผลิต)",4,[1]original_ver!CJ283="","")</f>
        <v>3</v>
      </c>
      <c r="CL271" s="17">
        <v>4</v>
      </c>
      <c r="CM271" s="17">
        <v>2</v>
      </c>
      <c r="CN271" s="15" cm="1">
        <f t="array" ref="CN271">_xlfn.IFS([1]original_ver!CN283="ความรู้ทางการเกษตรและการใช้เทคโนโลยีสำหรับการผลิตในฟาร์ม",1,[1]original_ver!CN283="การวางแผนและจัดการฟาร์ม เช่น การเก็บเกี่ยว การเงิน และการวางแผนทางการตลาด",2,[1]original_ver!CN283="การเป็นผู้ประกอบการทางการเกษตร",3,[1]original_ver!CN283="การเพิ่มมูลค่าผลผลิต และการแปรรูปผลผลิต (รวมถึงการพัฒนาคุณภาพผลผลิต)",4,[1]original_ver!CN283="","")</f>
        <v>4</v>
      </c>
      <c r="CO271" s="17">
        <v>1</v>
      </c>
      <c r="CP271" s="17">
        <v>2</v>
      </c>
      <c r="CQ271" s="15" cm="1">
        <f t="array" ref="CQ271">_xlfn.IFS([1]original_ver!CR283="ประยุกต์",1,[1]original_ver!CR283="ไม่ประยุกต์",0,[1]original_ver!CR283="","")</f>
        <v>1</v>
      </c>
      <c r="CR271" s="15" cm="1">
        <f t="array" ref="CR271">_xlfn.IFS([1]original_ver!CS283="ประยุกต์",1,[1]original_ver!CS283="ไม่ประยุกต์",0,[1]original_ver!CS283="","")</f>
        <v>1</v>
      </c>
      <c r="CS271" s="48"/>
      <c r="CT271" s="15" cm="1">
        <f t="array" ref="CT271">_xlfn.IFS([1]original_ver!CV283="ประยุกต์",1,[1]original_ver!CV283="ไม่ประยุกต์",0,[1]original_ver!CV283="","")</f>
        <v>1</v>
      </c>
      <c r="CU271" s="48"/>
      <c r="CV271" s="15" cm="1">
        <f t="array" ref="CV271">_xlfn.IFS([1]original_ver!CY283="ประยุกต์",1,[1]original_ver!CY283="ไม่ประยุกต์",0,[1]original_ver!CY283="","")</f>
        <v>1</v>
      </c>
      <c r="CW271" s="48"/>
      <c r="CX271" s="15" cm="1">
        <f t="array" ref="CX271">_xlfn.IFS([1]original_ver!DB283="ประยุกต์",1,[1]original_ver!DB283="ไม่ประยุกต์",0,[1]original_ver!DB283="","")</f>
        <v>1</v>
      </c>
      <c r="CY271" s="48"/>
      <c r="CZ271" s="48"/>
      <c r="DA271" s="48"/>
      <c r="DB271" s="48"/>
      <c r="DC271" s="48"/>
      <c r="DD271" s="48"/>
      <c r="DE271" s="48"/>
      <c r="DF271" s="17">
        <v>2</v>
      </c>
      <c r="DG271" s="17">
        <v>2</v>
      </c>
      <c r="DH271" s="17">
        <v>1</v>
      </c>
      <c r="DI271" s="17">
        <v>2</v>
      </c>
      <c r="DJ271" s="17">
        <v>3</v>
      </c>
      <c r="DK271" s="17">
        <v>2</v>
      </c>
      <c r="DL271" s="48"/>
      <c r="DM271" s="48"/>
      <c r="DN271" s="48"/>
      <c r="DO271" s="48"/>
      <c r="DP271" s="48"/>
      <c r="DQ271" s="48"/>
      <c r="DR271" s="49">
        <v>3</v>
      </c>
      <c r="DS271" s="49">
        <v>3</v>
      </c>
      <c r="DT271" s="17">
        <v>3</v>
      </c>
      <c r="DU271" s="49">
        <v>3</v>
      </c>
      <c r="DV271" s="49">
        <v>3</v>
      </c>
      <c r="DW271" s="49">
        <v>3</v>
      </c>
      <c r="DX271" s="25">
        <v>3</v>
      </c>
      <c r="DY271" s="25">
        <v>3</v>
      </c>
      <c r="DZ271" s="25">
        <v>3</v>
      </c>
      <c r="EA271" s="25">
        <v>3</v>
      </c>
      <c r="EB271" s="25">
        <v>3</v>
      </c>
      <c r="EC271">
        <v>3</v>
      </c>
    </row>
    <row r="272" spans="1:133" hidden="1" x14ac:dyDescent="0.2">
      <c r="A272" s="15">
        <v>867</v>
      </c>
      <c r="B272" s="47" t="s">
        <v>838</v>
      </c>
      <c r="C272" cm="1">
        <f t="array" ref="C272">_xlfn.IFS([1]original_ver!D284="Participant",1,[1]original_ver!D284="Non-Participant",0,[1]original_ver!D284="","")</f>
        <v>1</v>
      </c>
      <c r="D272" s="15">
        <v>1</v>
      </c>
      <c r="E272" s="17" cm="1">
        <f t="array" ref="E272">_xlfn.IFS([1]original_ver!F284="ชาย",1,[1]original_ver!F284="หญิง",0,[1]original_ver!F284="","")</f>
        <v>1</v>
      </c>
      <c r="F272" s="15">
        <v>64</v>
      </c>
      <c r="G272" s="17" cm="1">
        <f t="array" ref="G272">_xlfn.IFS([1]original_ver!H284="ไม่มีการศึกษา",0,[1]original_ver!H284="ประถมศึกษา",1,[1]original_ver!H284="มัธยมศึกษาตอนต้น",2,[1]original_ver!H284="มัธยมศึกษาตอนปลาย",3,[1]original_ver!H284="อนุปริญญา (ปวช., ปวส., ฝึกหัดครู)",4,[1]original_ver!H284="ปริญญาตรี",5,[1]original_ver!H284="สูงกว่าปริญญาตรี",6,[1]original_ver!H284="","")</f>
        <v>5</v>
      </c>
      <c r="H272" s="17" cm="1">
        <f t="array" ref="H272">_xlfn.IFS([1]original_ver!I284="โสด",1,[1]original_ver!I284="สมรส/อยู่ด้วยกัน",2,[1]original_ver!I284="หย่าร้าง/แยกกันอยู่",3,[1]original_ver!I284="หม้าย",4,[1]original_ver!I284="","")</f>
        <v>2</v>
      </c>
      <c r="I272" s="15">
        <v>4</v>
      </c>
      <c r="J272" s="15">
        <v>45</v>
      </c>
      <c r="K272" s="17" cm="1">
        <f t="array" ref="K272">_xlfn.IFS([1]original_ver!L284="ใช่",1,[1]original_ver!L284="ไม่ใช่",0,[1]original_ver!L284="","")</f>
        <v>0</v>
      </c>
      <c r="L272" s="17" cm="1">
        <f t="array" ref="L272">_xlfn.IFS([1]original_ver!M284="กู้ยืม",1,[1]original_ver!M284="ไม่กู้ยืม",0,[1]original_ver!M284="","")</f>
        <v>0</v>
      </c>
      <c r="M272" s="17">
        <f t="shared" si="15"/>
        <v>1</v>
      </c>
      <c r="N272" s="23">
        <v>100000</v>
      </c>
      <c r="O272" s="17" cm="1">
        <f t="array" ref="O272">_xlfn.IFS([1]original_ver!O284="ใช่",1,[1]original_ver!O284="ไม่ใช่",0,[1]original_ver!O284="","")</f>
        <v>1</v>
      </c>
      <c r="P272" s="17">
        <v>1</v>
      </c>
      <c r="Q272" s="17">
        <v>1</v>
      </c>
      <c r="R272" s="17">
        <v>20</v>
      </c>
      <c r="S272" s="17">
        <v>20000</v>
      </c>
      <c r="T272" s="53">
        <v>11</v>
      </c>
      <c r="U272" s="20">
        <f t="shared" si="16"/>
        <v>1000</v>
      </c>
      <c r="V272" s="48"/>
      <c r="W272" s="48"/>
      <c r="X272" s="48"/>
      <c r="Y272" s="48"/>
      <c r="Z272" s="48"/>
      <c r="AA272" s="17">
        <v>1</v>
      </c>
      <c r="AB272" s="17">
        <v>1</v>
      </c>
      <c r="AC272" s="17">
        <v>20</v>
      </c>
      <c r="AD272" s="17">
        <v>20000</v>
      </c>
      <c r="AE272" s="18">
        <v>11</v>
      </c>
      <c r="AF272" s="27">
        <f t="shared" si="14"/>
        <v>1000</v>
      </c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9">
        <v>3.5</v>
      </c>
      <c r="CE272" s="49">
        <v>3</v>
      </c>
      <c r="CF272" s="49">
        <v>3</v>
      </c>
      <c r="CG272" s="49">
        <v>3</v>
      </c>
      <c r="CH272" s="49">
        <v>4</v>
      </c>
      <c r="CI272" s="17">
        <v>3</v>
      </c>
      <c r="CJ272" cm="1">
        <f t="array" ref="CJ272">_xlfn.IFS([1]original_ver!CH284="จากการเข้าร่วมกิจกรรมอบรม ที่จัดโดยโครงการเกษตรกรปราดเปรื่อง (Smart Farmer)",1,[1]original_ver!CH284="จากการเข้าร่วมกิจกรรมอบรม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ๆ",3,[1]original_ver!CH284="จากการเรียนรู้ผ่านประสบการณ์ของผู้อื่น ได้แก่ เพื่อนบ้าน พี่น้อง เพื่อน และญาติ เป็นต้น",4,[1]original_ver!CH284="ไม่ได้เข้าร่วมกิจกรรมอบรมหรือเรียนรู้ใด ๆ (ข้ามไปข้อ 33)",5)</f>
        <v>1</v>
      </c>
      <c r="CK272" s="15" cm="1">
        <f t="array" ref="CK272">_xlfn.IFS([1]original_ver!CJ284="ความรู้ทางการเกษตรและการใช้เทคโนโลยีสำหรับการผลิตในฟาร์ม",1,[1]original_ver!CJ284="การวางแผนและจัดการฟาร์ม เช่น การเก็บเกี่ยว การเงิน และการวางแผนทางการตลาด",2,[1]original_ver!CJ284="การเป็นผู้ประกอบการทางการเกษตร",3,[1]original_ver!CJ284="การเพิ่มมูลค่าผลผลิต และการแปรรูปผลผลิต (รวมถึงการพัฒนาคุณภาพผลผลิต)",4,[1]original_ver!CJ284="","")</f>
        <v>1</v>
      </c>
      <c r="CL272" s="17">
        <v>3</v>
      </c>
      <c r="CM272" s="17">
        <v>2</v>
      </c>
      <c r="CN272" s="15" cm="1">
        <f t="array" ref="CN272">_xlfn.IFS([1]original_ver!CN284="ความรู้ทางการเกษตรและการใช้เทคโนโลยีสำหรับการผลิตในฟาร์ม",1,[1]original_ver!CN284="การวางแผนและจัดการฟาร์ม เช่น การเก็บเกี่ยว การเงิน และการวางแผนทางการตลาด",2,[1]original_ver!CN284="การเป็นผู้ประกอบการทางการเกษตร",3,[1]original_ver!CN284="การเพิ่มมูลค่าผลผลิต และการแปรรูปผลผลิต (รวมถึงการพัฒนาคุณภาพผลผลิต)",4,[1]original_ver!CN284="","")</f>
        <v>4</v>
      </c>
      <c r="CO272" s="17">
        <v>2</v>
      </c>
      <c r="CP272" s="17">
        <v>2</v>
      </c>
      <c r="CQ272" s="15" cm="1">
        <f t="array" ref="CQ272">_xlfn.IFS([1]original_ver!CR284="ประยุกต์",1,[1]original_ver!CR284="ไม่ประยุกต์",0,[1]original_ver!CR284="","")</f>
        <v>1</v>
      </c>
      <c r="CR272" s="15" cm="1">
        <f t="array" ref="CR272">_xlfn.IFS([1]original_ver!CS284="ประยุกต์",1,[1]original_ver!CS284="ไม่ประยุกต์",0,[1]original_ver!CS284="","")</f>
        <v>1</v>
      </c>
      <c r="CS272" s="48"/>
      <c r="CT272" s="15" cm="1">
        <f t="array" ref="CT272">_xlfn.IFS([1]original_ver!CV284="ประยุกต์",1,[1]original_ver!CV284="ไม่ประยุกต์",0,[1]original_ver!CV284="","")</f>
        <v>1</v>
      </c>
      <c r="CU272" s="48"/>
      <c r="CV272" s="15" cm="1">
        <f t="array" ref="CV272">_xlfn.IFS([1]original_ver!CY284="ประยุกต์",1,[1]original_ver!CY284="ไม่ประยุกต์",0,[1]original_ver!CY284="","")</f>
        <v>1</v>
      </c>
      <c r="CW272" s="48"/>
      <c r="CX272" s="15" cm="1">
        <f t="array" ref="CX272">_xlfn.IFS([1]original_ver!DB284="ประยุกต์",1,[1]original_ver!DB284="ไม่ประยุกต์",0,[1]original_ver!DB284="","")</f>
        <v>1</v>
      </c>
      <c r="CY272" s="48"/>
      <c r="CZ272" s="48"/>
      <c r="DA272" s="48"/>
      <c r="DB272" s="48"/>
      <c r="DC272" s="48"/>
      <c r="DD272" s="48"/>
      <c r="DE272" s="48"/>
      <c r="DF272" s="17">
        <v>1</v>
      </c>
      <c r="DG272" s="17">
        <v>2</v>
      </c>
      <c r="DH272" s="17">
        <v>2</v>
      </c>
      <c r="DI272" s="17">
        <v>2</v>
      </c>
      <c r="DJ272" s="17">
        <v>3</v>
      </c>
      <c r="DK272" s="17">
        <v>2</v>
      </c>
      <c r="DL272" s="48"/>
      <c r="DM272" s="48"/>
      <c r="DN272" s="48"/>
      <c r="DO272" s="48"/>
      <c r="DP272" s="48"/>
      <c r="DQ272" s="48"/>
      <c r="DR272" s="49">
        <v>3</v>
      </c>
      <c r="DS272" s="49">
        <v>3</v>
      </c>
      <c r="DT272" s="17">
        <v>3</v>
      </c>
      <c r="DU272" s="49">
        <v>3</v>
      </c>
      <c r="DV272" s="49">
        <v>3</v>
      </c>
      <c r="DW272" s="49">
        <v>3</v>
      </c>
      <c r="DX272" s="25">
        <v>3</v>
      </c>
      <c r="DY272" s="25">
        <v>3</v>
      </c>
      <c r="DZ272" s="25">
        <v>3</v>
      </c>
      <c r="EA272" s="25">
        <v>3</v>
      </c>
      <c r="EB272" s="25">
        <v>3</v>
      </c>
      <c r="EC272">
        <v>3</v>
      </c>
    </row>
    <row r="273" spans="1:133" hidden="1" x14ac:dyDescent="0.2">
      <c r="A273" s="15">
        <v>868</v>
      </c>
      <c r="B273" s="47" t="s">
        <v>839</v>
      </c>
      <c r="C273" cm="1">
        <f t="array" ref="C273">_xlfn.IFS([1]original_ver!D285="Participant",1,[1]original_ver!D285="Non-Participant",0,[1]original_ver!D285="","")</f>
        <v>1</v>
      </c>
      <c r="D273" s="15">
        <v>1</v>
      </c>
      <c r="E273" s="17" cm="1">
        <f t="array" ref="E273">_xlfn.IFS([1]original_ver!F285="ชาย",1,[1]original_ver!F285="หญิง",0,[1]original_ver!F285="","")</f>
        <v>0</v>
      </c>
      <c r="F273" s="15">
        <v>44</v>
      </c>
      <c r="G273" s="17" cm="1">
        <f t="array" ref="G273">_xlfn.IFS([1]original_ver!H285="ไม่มีการศึกษา",0,[1]original_ver!H285="ประถมศึกษา",1,[1]original_ver!H285="มัธยมศึกษาตอนต้น",2,[1]original_ver!H285="มัธยมศึกษาตอนปลาย",3,[1]original_ver!H285="อนุปริญญา (ปวช., ปวส., ฝึกหัดครู)",4,[1]original_ver!H285="ปริญญาตรี",5,[1]original_ver!H285="สูงกว่าปริญญาตรี",6,[1]original_ver!H285="","")</f>
        <v>5</v>
      </c>
      <c r="H273" s="17" cm="1">
        <f t="array" ref="H273">_xlfn.IFS([1]original_ver!I285="โสด",1,[1]original_ver!I285="สมรส/อยู่ด้วยกัน",2,[1]original_ver!I285="หย่าร้าง/แยกกันอยู่",3,[1]original_ver!I285="หม้าย",4,[1]original_ver!I285="","")</f>
        <v>1</v>
      </c>
      <c r="I273" s="15">
        <v>5</v>
      </c>
      <c r="J273" s="15">
        <v>15</v>
      </c>
      <c r="K273" s="17" cm="1">
        <f t="array" ref="K273">_xlfn.IFS([1]original_ver!L285="ใช่",1,[1]original_ver!L285="ไม่ใช่",0,[1]original_ver!L285="","")</f>
        <v>1</v>
      </c>
      <c r="L273" s="17" cm="1">
        <f t="array" ref="L273">_xlfn.IFS([1]original_ver!M285="กู้ยืม",1,[1]original_ver!M285="ไม่กู้ยืม",0,[1]original_ver!M285="","")</f>
        <v>0</v>
      </c>
      <c r="M273" s="17">
        <f t="shared" si="15"/>
        <v>1</v>
      </c>
      <c r="N273" s="23">
        <v>200000</v>
      </c>
      <c r="O273" s="17" cm="1">
        <f t="array" ref="O273">_xlfn.IFS([1]original_ver!O285="ใช่",1,[1]original_ver!O285="ไม่ใช่",0,[1]original_ver!O285="","")</f>
        <v>1</v>
      </c>
      <c r="P273" s="17">
        <v>1</v>
      </c>
      <c r="Q273" s="17">
        <v>1</v>
      </c>
      <c r="R273" s="17">
        <v>30</v>
      </c>
      <c r="S273" s="17">
        <v>35000</v>
      </c>
      <c r="T273" s="53">
        <v>11</v>
      </c>
      <c r="U273" s="20">
        <f t="shared" si="16"/>
        <v>1166.6666666666667</v>
      </c>
      <c r="V273" s="17">
        <v>2</v>
      </c>
      <c r="W273" s="17">
        <v>30</v>
      </c>
      <c r="X273" s="17">
        <v>20000</v>
      </c>
      <c r="Y273" s="17">
        <v>8</v>
      </c>
      <c r="Z273" s="17"/>
      <c r="AA273" s="17">
        <v>1</v>
      </c>
      <c r="AB273" s="17">
        <v>1</v>
      </c>
      <c r="AC273" s="17">
        <v>30</v>
      </c>
      <c r="AD273" s="17">
        <v>37000</v>
      </c>
      <c r="AE273" s="18">
        <v>11</v>
      </c>
      <c r="AF273" s="27">
        <f t="shared" si="14"/>
        <v>1233.3333333333333</v>
      </c>
      <c r="AG273" s="17">
        <v>2</v>
      </c>
      <c r="AH273" s="17">
        <v>30</v>
      </c>
      <c r="AI273" s="17">
        <v>20000</v>
      </c>
      <c r="AJ273" s="17">
        <v>8</v>
      </c>
      <c r="AK273" s="17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17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17"/>
      <c r="CD273" s="49">
        <v>4</v>
      </c>
      <c r="CE273" s="49">
        <v>3</v>
      </c>
      <c r="CF273" s="49">
        <v>3</v>
      </c>
      <c r="CG273" s="49">
        <v>3</v>
      </c>
      <c r="CH273" s="49">
        <v>3</v>
      </c>
      <c r="CI273" s="17">
        <v>3</v>
      </c>
      <c r="CJ273" cm="1">
        <f t="array" ref="CJ273">_xlfn.IFS([1]original_ver!CH285="จากการเข้าร่วมกิจกรรมอบรม ที่จัดโดยโครงการเกษตรกรปราดเปรื่อง (Smart Farmer)",1,[1]original_ver!CH285="จากการเข้าร่วมกิจกรรมอบรม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ๆ",3,[1]original_ver!CH285="จากการเรียนรู้ผ่านประสบการณ์ของผู้อื่น ได้แก่ เพื่อนบ้าน พี่น้อง เพื่อน และญาติ เป็นต้น",4,[1]original_ver!CH285="ไม่ได้เข้าร่วมกิจกรรมอบรมหรือเรียนรู้ใด ๆ (ข้ามไปข้อ 33)",5)</f>
        <v>1</v>
      </c>
      <c r="CK273" s="15" cm="1">
        <f t="array" ref="CK273">_xlfn.IFS([1]original_ver!CJ285="ความรู้ทางการเกษตรและการใช้เทคโนโลยีสำหรับการผลิตในฟาร์ม",1,[1]original_ver!CJ285="การวางแผนและจัดการฟาร์ม เช่น การเก็บเกี่ยว การเงิน และการวางแผนทางการตลาด",2,[1]original_ver!CJ285="การเป็นผู้ประกอบการทางการเกษตร",3,[1]original_ver!CJ285="การเพิ่มมูลค่าผลผลิต และการแปรรูปผลผลิต (รวมถึงการพัฒนาคุณภาพผลผลิต)",4,[1]original_ver!CJ285="","")</f>
        <v>2</v>
      </c>
      <c r="CL273" s="17">
        <v>3</v>
      </c>
      <c r="CM273" s="17">
        <v>2</v>
      </c>
      <c r="CN273" s="15" cm="1">
        <f t="array" ref="CN273">_xlfn.IFS([1]original_ver!CN285="ความรู้ทางการเกษตรและการใช้เทคโนโลยีสำหรับการผลิตในฟาร์ม",1,[1]original_ver!CN285="การวางแผนและจัดการฟาร์ม เช่น การเก็บเกี่ยว การเงิน และการวางแผนทางการตลาด",2,[1]original_ver!CN285="การเป็นผู้ประกอบการทางการเกษตร",3,[1]original_ver!CN285="การเพิ่มมูลค่าผลผลิต และการแปรรูปผลผลิต (รวมถึงการพัฒนาคุณภาพผลผลิต)",4,[1]original_ver!CN285="","")</f>
        <v>4</v>
      </c>
      <c r="CO273" s="17">
        <v>1</v>
      </c>
      <c r="CP273" s="17">
        <v>2</v>
      </c>
      <c r="CQ273" s="15" cm="1">
        <f t="array" ref="CQ273">_xlfn.IFS([1]original_ver!CR285="ประยุกต์",1,[1]original_ver!CR285="ไม่ประยุกต์",0,[1]original_ver!CR285="","")</f>
        <v>1</v>
      </c>
      <c r="CR273" s="15" cm="1">
        <f t="array" ref="CR273">_xlfn.IFS([1]original_ver!CS285="ประยุกต์",1,[1]original_ver!CS285="ไม่ประยุกต์",0,[1]original_ver!CS285="","")</f>
        <v>1</v>
      </c>
      <c r="CS273" s="48"/>
      <c r="CT273" s="15" cm="1">
        <f t="array" ref="CT273">_xlfn.IFS([1]original_ver!CV285="ประยุกต์",1,[1]original_ver!CV285="ไม่ประยุกต์",0,[1]original_ver!CV285="","")</f>
        <v>1</v>
      </c>
      <c r="CU273" s="48"/>
      <c r="CV273" s="15" cm="1">
        <f t="array" ref="CV273">_xlfn.IFS([1]original_ver!CY285="ประยุกต์",1,[1]original_ver!CY285="ไม่ประยุกต์",0,[1]original_ver!CY285="","")</f>
        <v>1</v>
      </c>
      <c r="CW273" s="48"/>
      <c r="CX273" s="15" cm="1">
        <f t="array" ref="CX273">_xlfn.IFS([1]original_ver!DB285="ประยุกต์",1,[1]original_ver!DB285="ไม่ประยุกต์",0,[1]original_ver!DB285="","")</f>
        <v>1</v>
      </c>
      <c r="CY273" s="48"/>
      <c r="CZ273" s="48"/>
      <c r="DA273" s="48"/>
      <c r="DB273" s="48"/>
      <c r="DC273" s="48"/>
      <c r="DD273" s="48"/>
      <c r="DE273" s="48"/>
      <c r="DF273" s="17">
        <v>1</v>
      </c>
      <c r="DG273" s="17">
        <v>2</v>
      </c>
      <c r="DH273" s="17">
        <v>3</v>
      </c>
      <c r="DI273" s="17">
        <v>2</v>
      </c>
      <c r="DJ273" s="17">
        <v>2</v>
      </c>
      <c r="DK273" s="17">
        <v>2</v>
      </c>
      <c r="DL273" s="48"/>
      <c r="DM273" s="48"/>
      <c r="DN273" s="48"/>
      <c r="DO273" s="48"/>
      <c r="DP273" s="48"/>
      <c r="DQ273" s="48"/>
      <c r="DR273" s="49">
        <v>4</v>
      </c>
      <c r="DS273" s="49">
        <v>4</v>
      </c>
      <c r="DT273" s="17">
        <v>4</v>
      </c>
      <c r="DU273" s="49">
        <v>4</v>
      </c>
      <c r="DV273" s="49">
        <v>4</v>
      </c>
      <c r="DW273" s="49">
        <v>4</v>
      </c>
      <c r="DX273" s="25">
        <v>4</v>
      </c>
      <c r="DY273" s="25">
        <v>4</v>
      </c>
      <c r="DZ273" s="25">
        <v>4</v>
      </c>
      <c r="EA273" s="25">
        <v>4</v>
      </c>
      <c r="EB273" s="25">
        <v>4</v>
      </c>
      <c r="EC273">
        <v>4</v>
      </c>
    </row>
    <row r="274" spans="1:133" hidden="1" x14ac:dyDescent="0.2">
      <c r="A274" s="15">
        <v>869</v>
      </c>
      <c r="B274" s="47" t="s">
        <v>840</v>
      </c>
      <c r="C274" cm="1">
        <f t="array" ref="C274">_xlfn.IFS([1]original_ver!D286="Participant",1,[1]original_ver!D286="Non-Participant",0,[1]original_ver!D286="","")</f>
        <v>1</v>
      </c>
      <c r="D274" s="15">
        <v>1</v>
      </c>
      <c r="E274" s="17" cm="1">
        <f t="array" ref="E274">_xlfn.IFS([1]original_ver!F286="ชาย",1,[1]original_ver!F286="หญิง",0,[1]original_ver!F286="","")</f>
        <v>1</v>
      </c>
      <c r="F274" s="15">
        <v>59</v>
      </c>
      <c r="G274" s="17" cm="1">
        <f t="array" ref="G274">_xlfn.IFS([1]original_ver!H286="ไม่มีการศึกษา",0,[1]original_ver!H286="ประถมศึกษา",1,[1]original_ver!H286="มัธยมศึกษาตอนต้น",2,[1]original_ver!H286="มัธยมศึกษาตอนปลาย",3,[1]original_ver!H286="อนุปริญญา (ปวช., ปวส., ฝึกหัดครู)",4,[1]original_ver!H286="ปริญญาตรี",5,[1]original_ver!H286="สูงกว่าปริญญาตรี",6,[1]original_ver!H286="","")</f>
        <v>3</v>
      </c>
      <c r="H274" s="17" cm="1">
        <f t="array" ref="H274">_xlfn.IFS([1]original_ver!I286="โสด",1,[1]original_ver!I286="สมรส/อยู่ด้วยกัน",2,[1]original_ver!I286="หย่าร้าง/แยกกันอยู่",3,[1]original_ver!I286="หม้าย",4,[1]original_ver!I286="","")</f>
        <v>2</v>
      </c>
      <c r="I274" s="15">
        <v>6</v>
      </c>
      <c r="J274" s="15">
        <v>30</v>
      </c>
      <c r="K274" s="17" cm="1">
        <f t="array" ref="K274">_xlfn.IFS([1]original_ver!L286="ใช่",1,[1]original_ver!L286="ไม่ใช่",0,[1]original_ver!L286="","")</f>
        <v>0</v>
      </c>
      <c r="L274" s="17" cm="1">
        <f t="array" ref="L274">_xlfn.IFS([1]original_ver!M286="กู้ยืม",1,[1]original_ver!M286="ไม่กู้ยืม",0,[1]original_ver!M286="","")</f>
        <v>0</v>
      </c>
      <c r="M274" s="17">
        <f t="shared" si="15"/>
        <v>0</v>
      </c>
      <c r="N274" s="51">
        <v>0</v>
      </c>
      <c r="O274" s="17" cm="1">
        <f t="array" ref="O274">_xlfn.IFS([1]original_ver!O286="ใช่",1,[1]original_ver!O286="ไม่ใช่",0,[1]original_ver!O286="","")</f>
        <v>1</v>
      </c>
      <c r="P274" s="17">
        <v>1</v>
      </c>
      <c r="Q274" s="17">
        <v>1</v>
      </c>
      <c r="R274" s="56">
        <v>30</v>
      </c>
      <c r="S274" s="56">
        <v>30000</v>
      </c>
      <c r="T274" s="53">
        <v>10</v>
      </c>
      <c r="U274" s="20">
        <f t="shared" si="16"/>
        <v>1000</v>
      </c>
      <c r="V274" s="48"/>
      <c r="W274" s="48"/>
      <c r="X274" s="48"/>
      <c r="Y274" s="48"/>
      <c r="Z274" s="48"/>
      <c r="AA274" s="17">
        <v>1</v>
      </c>
      <c r="AB274" s="17">
        <v>1</v>
      </c>
      <c r="AC274" s="17">
        <v>30</v>
      </c>
      <c r="AD274" s="17">
        <v>30000</v>
      </c>
      <c r="AE274" s="18">
        <v>11</v>
      </c>
      <c r="AF274" s="27">
        <f t="shared" si="14"/>
        <v>1000</v>
      </c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9">
        <v>3.25</v>
      </c>
      <c r="CE274" s="49">
        <v>3</v>
      </c>
      <c r="CF274" s="49">
        <v>3</v>
      </c>
      <c r="CG274" s="49">
        <v>4</v>
      </c>
      <c r="CH274" s="49">
        <v>4</v>
      </c>
      <c r="CI274" s="17">
        <v>3</v>
      </c>
      <c r="CJ274" cm="1">
        <f t="array" ref="CJ274">_xlfn.IFS([1]original_ver!CH286="จากการเข้าร่วมกิจกรรมอบรม ที่จัดโดยโครงการเกษตรกรปราดเปรื่อง (Smart Farmer)",1,[1]original_ver!CH286="จากการเข้าร่วมกิจกรรมอบรม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ๆ",3,[1]original_ver!CH286="จากการเรียนรู้ผ่านประสบการณ์ของผู้อื่น ได้แก่ เพื่อนบ้าน พี่น้อง เพื่อน และญาติ เป็นต้น",4,[1]original_ver!CH286="ไม่ได้เข้าร่วมกิจกรรมอบรมหรือเรียนรู้ใด ๆ (ข้ามไปข้อ 33)",5)</f>
        <v>1</v>
      </c>
      <c r="CK274" s="15" cm="1">
        <f t="array" ref="CK274">_xlfn.IFS([1]original_ver!CJ286="ความรู้ทางการเกษตรและการใช้เทคโนโลยีสำหรับการผลิตในฟาร์ม",1,[1]original_ver!CJ286="การวางแผนและจัดการฟาร์ม เช่น การเก็บเกี่ยว การเงิน และการวางแผนทางการตลาด",2,[1]original_ver!CJ286="การเป็นผู้ประกอบการทางการเกษตร",3,[1]original_ver!CJ286="การเพิ่มมูลค่าผลผลิต และการแปรรูปผลผลิต (รวมถึงการพัฒนาคุณภาพผลผลิต)",4,[1]original_ver!CJ286="","")</f>
        <v>3</v>
      </c>
      <c r="CL274" s="17">
        <v>3</v>
      </c>
      <c r="CM274" s="17">
        <v>2</v>
      </c>
      <c r="CN274" s="15" cm="1">
        <f t="array" ref="CN274">_xlfn.IFS([1]original_ver!CN286="ความรู้ทางการเกษตรและการใช้เทคโนโลยีสำหรับการผลิตในฟาร์ม",1,[1]original_ver!CN286="การวางแผนและจัดการฟาร์ม เช่น การเก็บเกี่ยว การเงิน และการวางแผนทางการตลาด",2,[1]original_ver!CN286="การเป็นผู้ประกอบการทางการเกษตร",3,[1]original_ver!CN286="การเพิ่มมูลค่าผลผลิต และการแปรรูปผลผลิต (รวมถึงการพัฒนาคุณภาพผลผลิต)",4,[1]original_ver!CN286="","")</f>
        <v>2</v>
      </c>
      <c r="CO274" s="17">
        <v>2</v>
      </c>
      <c r="CP274" s="17">
        <v>2</v>
      </c>
      <c r="CQ274" s="15" cm="1">
        <f t="array" ref="CQ274">_xlfn.IFS([1]original_ver!CR286="ประยุกต์",1,[1]original_ver!CR286="ไม่ประยุกต์",0,[1]original_ver!CR286="","")</f>
        <v>1</v>
      </c>
      <c r="CR274" s="15" cm="1">
        <f t="array" ref="CR274">_xlfn.IFS([1]original_ver!CS286="ประยุกต์",1,[1]original_ver!CS286="ไม่ประยุกต์",0,[1]original_ver!CS286="","")</f>
        <v>1</v>
      </c>
      <c r="CS274" s="48"/>
      <c r="CT274" s="15" cm="1">
        <f t="array" ref="CT274">_xlfn.IFS([1]original_ver!CV286="ประยุกต์",1,[1]original_ver!CV286="ไม่ประยุกต์",0,[1]original_ver!CV286="","")</f>
        <v>1</v>
      </c>
      <c r="CU274" s="48"/>
      <c r="CV274" s="15" cm="1">
        <f t="array" ref="CV274">_xlfn.IFS([1]original_ver!CY286="ประยุกต์",1,[1]original_ver!CY286="ไม่ประยุกต์",0,[1]original_ver!CY286="","")</f>
        <v>1</v>
      </c>
      <c r="CW274" s="48"/>
      <c r="CX274" s="15" cm="1">
        <f t="array" ref="CX274">_xlfn.IFS([1]original_ver!DB286="ประยุกต์",1,[1]original_ver!DB286="ไม่ประยุกต์",0,[1]original_ver!DB286="","")</f>
        <v>1</v>
      </c>
      <c r="CY274" s="48"/>
      <c r="CZ274" s="48"/>
      <c r="DA274" s="48"/>
      <c r="DB274" s="48"/>
      <c r="DC274" s="48"/>
      <c r="DD274" s="48"/>
      <c r="DE274" s="48"/>
      <c r="DF274" s="17">
        <v>1</v>
      </c>
      <c r="DG274" s="17">
        <v>2</v>
      </c>
      <c r="DH274" s="17">
        <v>2</v>
      </c>
      <c r="DI274" s="17">
        <v>2</v>
      </c>
      <c r="DJ274" s="17">
        <v>3</v>
      </c>
      <c r="DK274" s="17">
        <v>2</v>
      </c>
      <c r="DL274" s="48"/>
      <c r="DM274" s="48"/>
      <c r="DN274" s="48"/>
      <c r="DO274" s="48"/>
      <c r="DP274" s="48"/>
      <c r="DQ274" s="48"/>
      <c r="DR274" s="49">
        <v>4</v>
      </c>
      <c r="DS274" s="49">
        <v>4</v>
      </c>
      <c r="DT274" s="17">
        <v>4</v>
      </c>
      <c r="DU274" s="49">
        <v>4</v>
      </c>
      <c r="DV274" s="49">
        <v>4</v>
      </c>
      <c r="DW274" s="49">
        <v>4</v>
      </c>
      <c r="DX274" s="25">
        <v>4</v>
      </c>
      <c r="DY274" s="25">
        <v>4</v>
      </c>
      <c r="DZ274" s="25">
        <v>4</v>
      </c>
      <c r="EA274" s="25">
        <v>4</v>
      </c>
      <c r="EB274" s="25">
        <v>4</v>
      </c>
      <c r="EC274">
        <v>4</v>
      </c>
    </row>
    <row r="275" spans="1:133" x14ac:dyDescent="0.2">
      <c r="A275" s="15">
        <v>870</v>
      </c>
      <c r="B275" s="47" t="s">
        <v>841</v>
      </c>
      <c r="C275" cm="1">
        <f t="array" ref="C275">_xlfn.IFS([1]original_ver!D287="Participant",1,[1]original_ver!D287="Non-Participant",0,[1]original_ver!D287="","")</f>
        <v>1</v>
      </c>
      <c r="D275" s="15">
        <v>1</v>
      </c>
      <c r="E275" s="17" cm="1">
        <f t="array" ref="E275">_xlfn.IFS([1]original_ver!F287="ชาย",1,[1]original_ver!F287="หญิง",0,[1]original_ver!F287="","")</f>
        <v>1</v>
      </c>
      <c r="F275" s="15">
        <v>62</v>
      </c>
      <c r="G275" s="17" cm="1">
        <f t="array" ref="G275">_xlfn.IFS([1]original_ver!H287="ไม่มีการศึกษา",0,[1]original_ver!H287="ประถมศึกษา",1,[1]original_ver!H287="มัธยมศึกษาตอนต้น",2,[1]original_ver!H287="มัธยมศึกษาตอนปลาย",3,[1]original_ver!H287="อนุปริญญา (ปวช., ปวส., ฝึกหัดครู)",4,[1]original_ver!H287="ปริญญาตรี",5,[1]original_ver!H287="สูงกว่าปริญญาตรี",6,[1]original_ver!H287="","")</f>
        <v>3</v>
      </c>
      <c r="H275" s="17" cm="1">
        <f t="array" ref="H275">_xlfn.IFS([1]original_ver!I287="โสด",1,[1]original_ver!I287="สมรส/อยู่ด้วยกัน",2,[1]original_ver!I287="หย่าร้าง/แยกกันอยู่",3,[1]original_ver!I287="หม้าย",4,[1]original_ver!I287="","")</f>
        <v>2</v>
      </c>
      <c r="I275" s="15">
        <v>4</v>
      </c>
      <c r="J275" s="15">
        <v>40</v>
      </c>
      <c r="K275" s="17" cm="1">
        <f t="array" ref="K275">_xlfn.IFS([1]original_ver!L287="ใช่",1,[1]original_ver!L287="ไม่ใช่",0,[1]original_ver!L287="","")</f>
        <v>0</v>
      </c>
      <c r="L275" s="17" cm="1">
        <f t="array" ref="L275">_xlfn.IFS([1]original_ver!M287="กู้ยืม",1,[1]original_ver!M287="ไม่กู้ยืม",0,[1]original_ver!M287="","")</f>
        <v>1</v>
      </c>
      <c r="M275" s="17">
        <f t="shared" si="15"/>
        <v>1</v>
      </c>
      <c r="N275" s="23">
        <v>100000</v>
      </c>
      <c r="O275" s="17" cm="1">
        <f t="array" ref="O275">_xlfn.IFS([1]original_ver!O287="ใช่",1,[1]original_ver!O287="ไม่ใช่",0,[1]original_ver!O287="","")</f>
        <v>1</v>
      </c>
      <c r="P275" s="17">
        <v>1</v>
      </c>
      <c r="Q275" s="17">
        <v>1</v>
      </c>
      <c r="R275" s="17">
        <v>50</v>
      </c>
      <c r="S275" s="17">
        <v>40000</v>
      </c>
      <c r="T275" s="53">
        <v>9</v>
      </c>
      <c r="U275" s="20">
        <f t="shared" si="16"/>
        <v>800</v>
      </c>
      <c r="V275" s="48"/>
      <c r="W275" s="48"/>
      <c r="X275" s="48"/>
      <c r="Y275" s="48"/>
      <c r="Z275" s="48"/>
      <c r="AA275" s="17">
        <v>1</v>
      </c>
      <c r="AB275" s="17">
        <v>1</v>
      </c>
      <c r="AC275" s="17">
        <v>50</v>
      </c>
      <c r="AD275" s="17">
        <v>42000</v>
      </c>
      <c r="AE275" s="18">
        <v>10.199999999999999</v>
      </c>
      <c r="AF275" s="27">
        <f t="shared" ref="AF275:AF287" si="17">$AD275/$AC275</f>
        <v>840</v>
      </c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9">
        <v>3</v>
      </c>
      <c r="CE275" s="49">
        <v>2</v>
      </c>
      <c r="CF275" s="49">
        <v>2</v>
      </c>
      <c r="CG275" s="49">
        <v>3</v>
      </c>
      <c r="CH275" s="49">
        <v>3</v>
      </c>
      <c r="CI275" s="17">
        <v>3</v>
      </c>
      <c r="CJ275" cm="1">
        <f t="array" ref="CJ275">_xlfn.IFS([1]original_ver!CH287="จากการเข้าร่วมกิจกรรมอบรม ที่จัดโดยโครงการเกษตรกรปราดเปรื่อง (Smart Farmer)",1,[1]original_ver!CH287="จากการเข้าร่วมกิจกรรมอบรม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ๆ",3,[1]original_ver!CH287="จากการเรียนรู้ผ่านประสบการณ์ของผู้อื่น ได้แก่ เพื่อนบ้าน พี่น้อง เพื่อน และญาติ เป็นต้น",4,[1]original_ver!CH287="ไม่ได้เข้าร่วมกิจกรรมอบรมหรือเรียนรู้ใด ๆ (ข้ามไปข้อ 33)",5)</f>
        <v>1</v>
      </c>
      <c r="CK275" s="15" cm="1">
        <f t="array" ref="CK275">_xlfn.IFS([1]original_ver!CJ287="ความรู้ทางการเกษตรและการใช้เทคโนโลยีสำหรับการผลิตในฟาร์ม",1,[1]original_ver!CJ287="การวางแผนและจัดการฟาร์ม เช่น การเก็บเกี่ยว การเงิน และการวางแผนทางการตลาด",2,[1]original_ver!CJ287="การเป็นผู้ประกอบการทางการเกษตร",3,[1]original_ver!CJ287="การเพิ่มมูลค่าผลผลิต และการแปรรูปผลผลิต (รวมถึงการพัฒนาคุณภาพผลผลิต)",4,[1]original_ver!CJ287="","")</f>
        <v>1</v>
      </c>
      <c r="CL275" s="17">
        <v>3</v>
      </c>
      <c r="CM275" s="17">
        <v>2</v>
      </c>
      <c r="CN275" s="15" cm="1">
        <f t="array" ref="CN275">_xlfn.IFS([1]original_ver!CN287="ความรู้ทางการเกษตรและการใช้เทคโนโลยีสำหรับการผลิตในฟาร์ม",1,[1]original_ver!CN287="การวางแผนและจัดการฟาร์ม เช่น การเก็บเกี่ยว การเงิน และการวางแผนทางการตลาด",2,[1]original_ver!CN287="การเป็นผู้ประกอบการทางการเกษตร",3,[1]original_ver!CN287="การเพิ่มมูลค่าผลผลิต และการแปรรูปผลผลิต (รวมถึงการพัฒนาคุณภาพผลผลิต)",4,[1]original_ver!CN287="","")</f>
        <v>4</v>
      </c>
      <c r="CO275" s="17">
        <v>1</v>
      </c>
      <c r="CP275" s="17">
        <v>2</v>
      </c>
      <c r="CQ275" s="15" cm="1">
        <f t="array" ref="CQ275">_xlfn.IFS([1]original_ver!CR287="ประยุกต์",1,[1]original_ver!CR287="ไม่ประยุกต์",0,[1]original_ver!CR287="","")</f>
        <v>1</v>
      </c>
      <c r="CR275" s="15" cm="1">
        <f t="array" ref="CR275">_xlfn.IFS([1]original_ver!CS287="ประยุกต์",1,[1]original_ver!CS287="ไม่ประยุกต์",0,[1]original_ver!CS287="","")</f>
        <v>1</v>
      </c>
      <c r="CS275" s="48"/>
      <c r="CT275" s="15" cm="1">
        <f t="array" ref="CT275">_xlfn.IFS([1]original_ver!CV287="ประยุกต์",1,[1]original_ver!CV287="ไม่ประยุกต์",0,[1]original_ver!CV287="","")</f>
        <v>1</v>
      </c>
      <c r="CU275" s="48"/>
      <c r="CV275" s="15" cm="1">
        <f t="array" ref="CV275">_xlfn.IFS([1]original_ver!CY287="ประยุกต์",1,[1]original_ver!CY287="ไม่ประยุกต์",0,[1]original_ver!CY287="","")</f>
        <v>1</v>
      </c>
      <c r="CW275" s="48"/>
      <c r="CX275" s="15" cm="1">
        <f t="array" ref="CX275">_xlfn.IFS([1]original_ver!DB287="ประยุกต์",1,[1]original_ver!DB287="ไม่ประยุกต์",0,[1]original_ver!DB287="","")</f>
        <v>1</v>
      </c>
      <c r="CY275" s="48"/>
      <c r="CZ275" s="48"/>
      <c r="DA275" s="48"/>
      <c r="DB275" s="48"/>
      <c r="DC275" s="48"/>
      <c r="DD275" s="48"/>
      <c r="DE275" s="48"/>
      <c r="DF275" s="48"/>
      <c r="DG275" s="48"/>
      <c r="DH275" s="17">
        <v>3</v>
      </c>
      <c r="DI275" s="17">
        <v>2</v>
      </c>
      <c r="DJ275" s="17">
        <v>2</v>
      </c>
      <c r="DK275" s="17">
        <v>2</v>
      </c>
      <c r="DL275" s="17">
        <v>1</v>
      </c>
      <c r="DM275" s="17">
        <v>2</v>
      </c>
      <c r="DN275" s="48"/>
      <c r="DO275" s="48"/>
      <c r="DP275" s="48"/>
      <c r="DQ275" s="48"/>
      <c r="DR275" s="49">
        <v>4</v>
      </c>
      <c r="DS275" s="49">
        <v>4</v>
      </c>
      <c r="DT275" s="17">
        <v>4</v>
      </c>
      <c r="DU275" s="49">
        <v>4</v>
      </c>
      <c r="DV275" s="49">
        <v>4</v>
      </c>
      <c r="DW275" s="49">
        <v>4</v>
      </c>
      <c r="DX275" s="25">
        <v>4</v>
      </c>
      <c r="DY275" s="25">
        <v>4</v>
      </c>
      <c r="DZ275" s="25">
        <v>4</v>
      </c>
      <c r="EA275" s="25">
        <v>4</v>
      </c>
      <c r="EB275" s="25">
        <v>4</v>
      </c>
      <c r="EC275">
        <v>4</v>
      </c>
    </row>
    <row r="276" spans="1:133" hidden="1" x14ac:dyDescent="0.2">
      <c r="A276" s="15">
        <v>871</v>
      </c>
      <c r="B276" s="47" t="s">
        <v>842</v>
      </c>
      <c r="C276" cm="1">
        <f t="array" ref="C276">_xlfn.IFS([1]original_ver!D288="Participant",1,[1]original_ver!D288="Non-Participant",0,[1]original_ver!D288="","")</f>
        <v>1</v>
      </c>
      <c r="D276" s="15">
        <v>1</v>
      </c>
      <c r="E276" s="17" cm="1">
        <f t="array" ref="E276">_xlfn.IFS([1]original_ver!F288="ชาย",1,[1]original_ver!F288="หญิง",0,[1]original_ver!F288="","")</f>
        <v>1</v>
      </c>
      <c r="F276" s="15">
        <v>55</v>
      </c>
      <c r="G276" s="17" cm="1">
        <f t="array" ref="G276">_xlfn.IFS([1]original_ver!H288="ไม่มีการศึกษา",0,[1]original_ver!H288="ประถมศึกษา",1,[1]original_ver!H288="มัธยมศึกษาตอนต้น",2,[1]original_ver!H288="มัธยมศึกษาตอนปลาย",3,[1]original_ver!H288="อนุปริญญา (ปวช., ปวส., ฝึกหัดครู)",4,[1]original_ver!H288="ปริญญาตรี",5,[1]original_ver!H288="สูงกว่าปริญญาตรี",6,[1]original_ver!H288="","")</f>
        <v>5</v>
      </c>
      <c r="H276" s="17" cm="1">
        <f t="array" ref="H276">_xlfn.IFS([1]original_ver!I288="โสด",1,[1]original_ver!I288="สมรส/อยู่ด้วยกัน",2,[1]original_ver!I288="หย่าร้าง/แยกกันอยู่",3,[1]original_ver!I288="หม้าย",4,[1]original_ver!I288="","")</f>
        <v>2</v>
      </c>
      <c r="I276" s="15">
        <v>3</v>
      </c>
      <c r="J276" s="15">
        <v>10</v>
      </c>
      <c r="K276" s="17" cm="1">
        <f t="array" ref="K276">_xlfn.IFS([1]original_ver!L288="ใช่",1,[1]original_ver!L288="ไม่ใช่",0,[1]original_ver!L288="","")</f>
        <v>0</v>
      </c>
      <c r="L276" s="17" cm="1">
        <f t="array" ref="L276">_xlfn.IFS([1]original_ver!M288="กู้ยืม",1,[1]original_ver!M288="ไม่กู้ยืม",0,[1]original_ver!M288="","")</f>
        <v>0</v>
      </c>
      <c r="M276" s="17">
        <f t="shared" si="15"/>
        <v>1</v>
      </c>
      <c r="N276" s="23">
        <v>300000</v>
      </c>
      <c r="O276" s="17" cm="1">
        <f t="array" ref="O276">_xlfn.IFS([1]original_ver!O288="ใช่",1,[1]original_ver!O288="ไม่ใช่",0,[1]original_ver!O288="","")</f>
        <v>1</v>
      </c>
      <c r="P276" s="17">
        <v>1</v>
      </c>
      <c r="Q276" s="17">
        <v>1</v>
      </c>
      <c r="R276" s="17">
        <v>30</v>
      </c>
      <c r="S276" s="17">
        <v>30000</v>
      </c>
      <c r="T276" s="53">
        <v>10</v>
      </c>
      <c r="U276" s="20">
        <f t="shared" si="16"/>
        <v>1000</v>
      </c>
      <c r="V276" s="17">
        <v>1</v>
      </c>
      <c r="W276" s="17">
        <v>30</v>
      </c>
      <c r="X276" s="17">
        <v>30000</v>
      </c>
      <c r="Y276" s="17">
        <v>10.4</v>
      </c>
      <c r="Z276" s="17"/>
      <c r="AA276" s="17">
        <v>1</v>
      </c>
      <c r="AB276" s="17">
        <v>1</v>
      </c>
      <c r="AC276" s="17">
        <v>30</v>
      </c>
      <c r="AD276" s="17">
        <v>27000</v>
      </c>
      <c r="AE276" s="18">
        <v>6</v>
      </c>
      <c r="AF276" s="27">
        <f t="shared" si="17"/>
        <v>900</v>
      </c>
      <c r="AG276" s="17">
        <v>1</v>
      </c>
      <c r="AH276" s="17">
        <v>30</v>
      </c>
      <c r="AI276" s="17">
        <v>27000</v>
      </c>
      <c r="AJ276" s="17">
        <v>6</v>
      </c>
      <c r="AK276" s="17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17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17"/>
      <c r="CD276" s="49">
        <v>3.75</v>
      </c>
      <c r="CE276" s="49">
        <v>3</v>
      </c>
      <c r="CF276" s="49">
        <v>3</v>
      </c>
      <c r="CG276" s="49">
        <v>3</v>
      </c>
      <c r="CH276" s="49">
        <v>4</v>
      </c>
      <c r="CI276" s="17">
        <v>3</v>
      </c>
      <c r="CJ276" cm="1">
        <f t="array" ref="CJ276">_xlfn.IFS([1]original_ver!CH288="จากการเข้าร่วมกิจกรรมอบรม ที่จัดโดยโครงการเกษตรกรปราดเปรื่อง (Smart Farmer)",1,[1]original_ver!CH288="จากการเข้าร่วมกิจกรรมอบรม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ๆ",3,[1]original_ver!CH288="จากการเรียนรู้ผ่านประสบการณ์ของผู้อื่น ได้แก่ เพื่อนบ้าน พี่น้อง เพื่อน และญาติ เป็นต้น",4,[1]original_ver!CH288="ไม่ได้เข้าร่วมกิจกรรมอบรมหรือเรียนรู้ใด ๆ (ข้ามไปข้อ 33)",5)</f>
        <v>1</v>
      </c>
      <c r="CK276" s="15" cm="1">
        <f t="array" ref="CK276">_xlfn.IFS([1]original_ver!CJ288="ความรู้ทางการเกษตรและการใช้เทคโนโลยีสำหรับการผลิตในฟาร์ม",1,[1]original_ver!CJ288="การวางแผนและจัดการฟาร์ม เช่น การเก็บเกี่ยว การเงิน และการวางแผนทางการตลาด",2,[1]original_ver!CJ288="การเป็นผู้ประกอบการทางการเกษตร",3,[1]original_ver!CJ288="การเพิ่มมูลค่าผลผลิต และการแปรรูปผลผลิต (รวมถึงการพัฒนาคุณภาพผลผลิต)",4,[1]original_ver!CJ288="","")</f>
        <v>2</v>
      </c>
      <c r="CL276" s="17">
        <v>5</v>
      </c>
      <c r="CM276" s="17">
        <v>2</v>
      </c>
      <c r="CN276" s="15" cm="1">
        <f t="array" ref="CN276">_xlfn.IFS([1]original_ver!CN288="ความรู้ทางการเกษตรและการใช้เทคโนโลยีสำหรับการผลิตในฟาร์ม",1,[1]original_ver!CN288="การวางแผนและจัดการฟาร์ม เช่น การเก็บเกี่ยว การเงิน และการวางแผนทางการตลาด",2,[1]original_ver!CN288="การเป็นผู้ประกอบการทางการเกษตร",3,[1]original_ver!CN288="การเพิ่มมูลค่าผลผลิต และการแปรรูปผลผลิต (รวมถึงการพัฒนาคุณภาพผลผลิต)",4,[1]original_ver!CN288="","")</f>
        <v>4</v>
      </c>
      <c r="CO276" s="17">
        <v>0</v>
      </c>
      <c r="CP276" s="17">
        <v>2</v>
      </c>
      <c r="CQ276" s="15" cm="1">
        <f t="array" ref="CQ276">_xlfn.IFS([1]original_ver!CR288="ประยุกต์",1,[1]original_ver!CR288="ไม่ประยุกต์",0,[1]original_ver!CR288="","")</f>
        <v>1</v>
      </c>
      <c r="CR276" s="15" cm="1">
        <f t="array" ref="CR276">_xlfn.IFS([1]original_ver!CS288="ประยุกต์",1,[1]original_ver!CS288="ไม่ประยุกต์",0,[1]original_ver!CS288="","")</f>
        <v>1</v>
      </c>
      <c r="CS276" s="48"/>
      <c r="CT276" s="15" cm="1">
        <f t="array" ref="CT276">_xlfn.IFS([1]original_ver!CV288="ประยุกต์",1,[1]original_ver!CV288="ไม่ประยุกต์",0,[1]original_ver!CV288="","")</f>
        <v>1</v>
      </c>
      <c r="CU276" s="48"/>
      <c r="CV276" s="15" cm="1">
        <f t="array" ref="CV276">_xlfn.IFS([1]original_ver!CY288="ประยุกต์",1,[1]original_ver!CY288="ไม่ประยุกต์",0,[1]original_ver!CY288="","")</f>
        <v>1</v>
      </c>
      <c r="CW276" s="48"/>
      <c r="CX276" s="15" cm="1">
        <f t="array" ref="CX276">_xlfn.IFS([1]original_ver!DB288="ประยุกต์",1,[1]original_ver!DB288="ไม่ประยุกต์",0,[1]original_ver!DB288="","")</f>
        <v>1</v>
      </c>
      <c r="CY276" s="48"/>
      <c r="CZ276" s="48"/>
      <c r="DA276" s="48"/>
      <c r="DB276" s="48"/>
      <c r="DC276" s="48"/>
      <c r="DD276" s="48"/>
      <c r="DE276" s="48"/>
      <c r="DF276" s="17">
        <v>2</v>
      </c>
      <c r="DG276" s="17">
        <v>2</v>
      </c>
      <c r="DH276" s="17">
        <v>1</v>
      </c>
      <c r="DI276" s="17">
        <v>2</v>
      </c>
      <c r="DJ276" s="17">
        <v>3</v>
      </c>
      <c r="DK276" s="17">
        <v>2</v>
      </c>
      <c r="DL276" s="48"/>
      <c r="DM276" s="48"/>
      <c r="DN276" s="48"/>
      <c r="DO276" s="48"/>
      <c r="DP276" s="48"/>
      <c r="DQ276" s="48"/>
      <c r="DR276" s="49">
        <v>4</v>
      </c>
      <c r="DS276" s="49">
        <v>4</v>
      </c>
      <c r="DT276" s="17">
        <v>4</v>
      </c>
      <c r="DU276" s="49">
        <v>4</v>
      </c>
      <c r="DV276" s="49">
        <v>4</v>
      </c>
      <c r="DW276" s="49">
        <v>4</v>
      </c>
      <c r="DX276" s="25">
        <v>5</v>
      </c>
      <c r="DY276" s="25">
        <v>5</v>
      </c>
      <c r="DZ276" s="25">
        <v>5</v>
      </c>
      <c r="EA276" s="25">
        <v>4</v>
      </c>
      <c r="EB276" s="25">
        <v>4</v>
      </c>
      <c r="EC276">
        <v>4</v>
      </c>
    </row>
    <row r="277" spans="1:133" hidden="1" x14ac:dyDescent="0.2">
      <c r="A277" s="15">
        <v>872</v>
      </c>
      <c r="B277" s="47" t="s">
        <v>843</v>
      </c>
      <c r="C277" cm="1">
        <f t="array" ref="C277">_xlfn.IFS([1]original_ver!D289="Participant",1,[1]original_ver!D289="Non-Participant",0,[1]original_ver!D289="","")</f>
        <v>1</v>
      </c>
      <c r="D277" s="15">
        <v>1</v>
      </c>
      <c r="E277" s="17" cm="1">
        <f t="array" ref="E277">_xlfn.IFS([1]original_ver!F289="ชาย",1,[1]original_ver!F289="หญิง",0,[1]original_ver!F289="","")</f>
        <v>0</v>
      </c>
      <c r="F277" s="15">
        <v>64</v>
      </c>
      <c r="G277" s="17" cm="1">
        <f t="array" ref="G277">_xlfn.IFS([1]original_ver!H289="ไม่มีการศึกษา",0,[1]original_ver!H289="ประถมศึกษา",1,[1]original_ver!H289="มัธยมศึกษาตอนต้น",2,[1]original_ver!H289="มัธยมศึกษาตอนปลาย",3,[1]original_ver!H289="อนุปริญญา (ปวช., ปวส., ฝึกหัดครู)",4,[1]original_ver!H289="ปริญญาตรี",5,[1]original_ver!H289="สูงกว่าปริญญาตรี",6,[1]original_ver!H289="","")</f>
        <v>3</v>
      </c>
      <c r="H277" s="17" cm="1">
        <f t="array" ref="H277">_xlfn.IFS([1]original_ver!I289="โสด",1,[1]original_ver!I289="สมรส/อยู่ด้วยกัน",2,[1]original_ver!I289="หย่าร้าง/แยกกันอยู่",3,[1]original_ver!I289="หม้าย",4,[1]original_ver!I289="","")</f>
        <v>2</v>
      </c>
      <c r="I277" s="15">
        <v>6</v>
      </c>
      <c r="J277" s="15">
        <v>30</v>
      </c>
      <c r="K277" s="17" cm="1">
        <f t="array" ref="K277">_xlfn.IFS([1]original_ver!L289="ใช่",1,[1]original_ver!L289="ไม่ใช่",0,[1]original_ver!L289="","")</f>
        <v>1</v>
      </c>
      <c r="L277" s="17" cm="1">
        <f t="array" ref="L277">_xlfn.IFS([1]original_ver!M289="กู้ยืม",1,[1]original_ver!M289="ไม่กู้ยืม",0,[1]original_ver!M289="","")</f>
        <v>0</v>
      </c>
      <c r="M277" s="17">
        <f t="shared" si="15"/>
        <v>0</v>
      </c>
      <c r="N277" s="51">
        <v>0</v>
      </c>
      <c r="O277" s="17" cm="1">
        <f t="array" ref="O277">_xlfn.IFS([1]original_ver!O289="ใช่",1,[1]original_ver!O289="ไม่ใช่",0,[1]original_ver!O289="","")</f>
        <v>1</v>
      </c>
      <c r="P277" s="17">
        <v>1</v>
      </c>
      <c r="Q277" s="17">
        <v>1</v>
      </c>
      <c r="R277" s="17">
        <v>20</v>
      </c>
      <c r="S277" s="17">
        <v>18000</v>
      </c>
      <c r="T277" s="53">
        <v>10</v>
      </c>
      <c r="U277" s="20">
        <f t="shared" si="16"/>
        <v>900</v>
      </c>
      <c r="V277" s="17">
        <v>1</v>
      </c>
      <c r="W277" s="17">
        <v>20</v>
      </c>
      <c r="X277" s="17">
        <v>13000</v>
      </c>
      <c r="Y277" s="17">
        <v>8</v>
      </c>
      <c r="Z277" s="17"/>
      <c r="AA277" s="17">
        <v>1</v>
      </c>
      <c r="AB277" s="17">
        <v>1</v>
      </c>
      <c r="AC277" s="17">
        <v>20</v>
      </c>
      <c r="AD277" s="17">
        <v>18000</v>
      </c>
      <c r="AE277" s="18">
        <v>10</v>
      </c>
      <c r="AF277" s="27">
        <f t="shared" si="17"/>
        <v>900</v>
      </c>
      <c r="AG277" s="17">
        <v>1</v>
      </c>
      <c r="AH277" s="17">
        <v>20</v>
      </c>
      <c r="AI277" s="17">
        <v>15000</v>
      </c>
      <c r="AJ277" s="17">
        <v>8</v>
      </c>
      <c r="AK277" s="17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17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17"/>
      <c r="CD277" s="49">
        <v>3</v>
      </c>
      <c r="CE277" s="49">
        <v>3</v>
      </c>
      <c r="CF277" s="49">
        <v>3</v>
      </c>
      <c r="CG277" s="49">
        <v>3</v>
      </c>
      <c r="CH277" s="49">
        <v>3</v>
      </c>
      <c r="CI277" s="17">
        <v>3</v>
      </c>
      <c r="CJ277" cm="1">
        <f t="array" ref="CJ277">_xlfn.IFS([1]original_ver!CH289="จากการเข้าร่วมกิจกรรมอบรม ที่จัดโดยโครงการเกษตรกรปราดเปรื่อง (Smart Farmer)",1,[1]original_ver!CH289="จากการเข้าร่วมกิจกรรมอบรม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ๆ",3,[1]original_ver!CH289="จากการเรียนรู้ผ่านประสบการณ์ของผู้อื่น ได้แก่ เพื่อนบ้าน พี่น้อง เพื่อน และญาติ เป็นต้น",4,[1]original_ver!CH289="ไม่ได้เข้าร่วมกิจกรรมอบรมหรือเรียนรู้ใด ๆ (ข้ามไปข้อ 33)",5)</f>
        <v>1</v>
      </c>
      <c r="CK277" s="15" cm="1">
        <f t="array" ref="CK277">_xlfn.IFS([1]original_ver!CJ289="ความรู้ทางการเกษตรและการใช้เทคโนโลยีสำหรับการผลิตในฟาร์ม",1,[1]original_ver!CJ289="การวางแผนและจัดการฟาร์ม เช่น การเก็บเกี่ยว การเงิน และการวางแผนทางการตลาด",2,[1]original_ver!CJ289="การเป็นผู้ประกอบการทางการเกษตร",3,[1]original_ver!CJ289="การเพิ่มมูลค่าผลผลิต และการแปรรูปผลผลิต (รวมถึงการพัฒนาคุณภาพผลผลิต)",4,[1]original_ver!CJ289="","")</f>
        <v>3</v>
      </c>
      <c r="CL277" s="17">
        <v>5</v>
      </c>
      <c r="CM277" s="17">
        <v>2</v>
      </c>
      <c r="CN277" s="15" cm="1">
        <f t="array" ref="CN277">_xlfn.IFS([1]original_ver!CN289="ความรู้ทางการเกษตรและการใช้เทคโนโลยีสำหรับการผลิตในฟาร์ม",1,[1]original_ver!CN289="การวางแผนและจัดการฟาร์ม เช่น การเก็บเกี่ยว การเงิน และการวางแผนทางการตลาด",2,[1]original_ver!CN289="การเป็นผู้ประกอบการทางการเกษตร",3,[1]original_ver!CN289="การเพิ่มมูลค่าผลผลิต และการแปรรูปผลผลิต (รวมถึงการพัฒนาคุณภาพผลผลิต)",4,[1]original_ver!CN289="","")</f>
        <v>4</v>
      </c>
      <c r="CO277" s="17">
        <v>2</v>
      </c>
      <c r="CP277" s="17">
        <v>2</v>
      </c>
      <c r="CQ277" s="15" cm="1">
        <f t="array" ref="CQ277">_xlfn.IFS([1]original_ver!CR289="ประยุกต์",1,[1]original_ver!CR289="ไม่ประยุกต์",0,[1]original_ver!CR289="","")</f>
        <v>1</v>
      </c>
      <c r="CR277" s="15" cm="1">
        <f t="array" ref="CR277">_xlfn.IFS([1]original_ver!CS289="ประยุกต์",1,[1]original_ver!CS289="ไม่ประยุกต์",0,[1]original_ver!CS289="","")</f>
        <v>1</v>
      </c>
      <c r="CS277" s="48"/>
      <c r="CT277" s="15" cm="1">
        <f t="array" ref="CT277">_xlfn.IFS([1]original_ver!CV289="ประยุกต์",1,[1]original_ver!CV289="ไม่ประยุกต์",0,[1]original_ver!CV289="","")</f>
        <v>1</v>
      </c>
      <c r="CU277" s="48"/>
      <c r="CV277" s="15" cm="1">
        <f t="array" ref="CV277">_xlfn.IFS([1]original_ver!CY289="ประยุกต์",1,[1]original_ver!CY289="ไม่ประยุกต์",0,[1]original_ver!CY289="","")</f>
        <v>1</v>
      </c>
      <c r="CW277" s="48"/>
      <c r="CX277" s="15" cm="1">
        <f t="array" ref="CX277">_xlfn.IFS([1]original_ver!DB289="ประยุกต์",1,[1]original_ver!DB289="ไม่ประยุกต์",0,[1]original_ver!DB289="","")</f>
        <v>1</v>
      </c>
      <c r="CY277" s="48"/>
      <c r="CZ277" s="48"/>
      <c r="DA277" s="48"/>
      <c r="DB277" s="48"/>
      <c r="DC277" s="48"/>
      <c r="DD277" s="48"/>
      <c r="DE277" s="48"/>
      <c r="DF277" s="17">
        <v>3</v>
      </c>
      <c r="DG277" s="17">
        <v>2</v>
      </c>
      <c r="DH277" s="17">
        <v>2</v>
      </c>
      <c r="DI277" s="17">
        <v>2</v>
      </c>
      <c r="DJ277" s="17">
        <v>1</v>
      </c>
      <c r="DK277" s="17">
        <v>2</v>
      </c>
      <c r="DL277" s="48"/>
      <c r="DM277" s="48"/>
      <c r="DN277" s="48"/>
      <c r="DO277" s="48"/>
      <c r="DP277" s="48"/>
      <c r="DQ277" s="48"/>
      <c r="DR277" s="49">
        <v>3</v>
      </c>
      <c r="DS277" s="49">
        <v>3</v>
      </c>
      <c r="DT277" s="17">
        <v>3</v>
      </c>
      <c r="DU277" s="49">
        <v>3</v>
      </c>
      <c r="DV277" s="49">
        <v>3</v>
      </c>
      <c r="DW277" s="49">
        <v>3</v>
      </c>
      <c r="DX277" s="25">
        <v>4</v>
      </c>
      <c r="DY277" s="25">
        <v>4</v>
      </c>
      <c r="DZ277" s="25">
        <v>4</v>
      </c>
      <c r="EA277" s="25">
        <v>4</v>
      </c>
      <c r="EB277" s="25">
        <v>4</v>
      </c>
      <c r="EC277">
        <v>4</v>
      </c>
    </row>
    <row r="278" spans="1:133" hidden="1" x14ac:dyDescent="0.2">
      <c r="A278" s="15">
        <v>873</v>
      </c>
      <c r="B278" s="47" t="s">
        <v>844</v>
      </c>
      <c r="C278" cm="1">
        <f t="array" ref="C278">_xlfn.IFS([1]original_ver!D290="Participant",1,[1]original_ver!D290="Non-Participant",0,[1]original_ver!D290="","")</f>
        <v>1</v>
      </c>
      <c r="D278" s="15">
        <v>1</v>
      </c>
      <c r="E278" s="17" cm="1">
        <f t="array" ref="E278">_xlfn.IFS([1]original_ver!F290="ชาย",1,[1]original_ver!F290="หญิง",0,[1]original_ver!F290="","")</f>
        <v>1</v>
      </c>
      <c r="F278" s="15">
        <v>68</v>
      </c>
      <c r="G278" s="17" cm="1">
        <f t="array" ref="G278">_xlfn.IFS([1]original_ver!H290="ไม่มีการศึกษา",0,[1]original_ver!H290="ประถมศึกษา",1,[1]original_ver!H290="มัธยมศึกษาตอนต้น",2,[1]original_ver!H290="มัธยมศึกษาตอนปลาย",3,[1]original_ver!H290="อนุปริญญา (ปวช., ปวส., ฝึกหัดครู)",4,[1]original_ver!H290="ปริญญาตรี",5,[1]original_ver!H290="สูงกว่าปริญญาตรี",6,[1]original_ver!H290="","")</f>
        <v>1</v>
      </c>
      <c r="H278" s="17" cm="1">
        <f t="array" ref="H278">_xlfn.IFS([1]original_ver!I290="โสด",1,[1]original_ver!I290="สมรส/อยู่ด้วยกัน",2,[1]original_ver!I290="หย่าร้าง/แยกกันอยู่",3,[1]original_ver!I290="หม้าย",4,[1]original_ver!I290="","")</f>
        <v>2</v>
      </c>
      <c r="I278" s="15">
        <v>4</v>
      </c>
      <c r="J278" s="15">
        <v>40</v>
      </c>
      <c r="K278" s="17" cm="1">
        <f t="array" ref="K278">_xlfn.IFS([1]original_ver!L290="ใช่",1,[1]original_ver!L290="ไม่ใช่",0,[1]original_ver!L290="","")</f>
        <v>0</v>
      </c>
      <c r="L278" s="17" cm="1">
        <f t="array" ref="L278">_xlfn.IFS([1]original_ver!M290="กู้ยืม",1,[1]original_ver!M290="ไม่กู้ยืม",0,[1]original_ver!M290="","")</f>
        <v>1</v>
      </c>
      <c r="M278" s="17">
        <f t="shared" si="15"/>
        <v>0</v>
      </c>
      <c r="N278" s="51">
        <v>0</v>
      </c>
      <c r="O278" s="17" cm="1">
        <f t="array" ref="O278">_xlfn.IFS([1]original_ver!O290="ใช่",1,[1]original_ver!O290="ไม่ใช่",0,[1]original_ver!O290="","")</f>
        <v>1</v>
      </c>
      <c r="P278" s="17">
        <v>1</v>
      </c>
      <c r="Q278" s="17">
        <v>1</v>
      </c>
      <c r="R278" s="17">
        <v>30</v>
      </c>
      <c r="S278" s="17">
        <v>28000</v>
      </c>
      <c r="T278" s="53">
        <v>12</v>
      </c>
      <c r="U278" s="20">
        <f t="shared" si="16"/>
        <v>933.33333333333337</v>
      </c>
      <c r="V278" s="48"/>
      <c r="W278" s="48"/>
      <c r="X278" s="48"/>
      <c r="Y278" s="48"/>
      <c r="Z278" s="48"/>
      <c r="AA278" s="17">
        <v>1</v>
      </c>
      <c r="AB278" s="17">
        <v>1</v>
      </c>
      <c r="AC278" s="17">
        <v>30</v>
      </c>
      <c r="AD278" s="17">
        <v>28000</v>
      </c>
      <c r="AE278" s="18">
        <v>12</v>
      </c>
      <c r="AF278" s="27">
        <f t="shared" si="17"/>
        <v>933.33333333333337</v>
      </c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9">
        <v>4</v>
      </c>
      <c r="CE278" s="49">
        <v>3</v>
      </c>
      <c r="CF278" s="49">
        <v>3</v>
      </c>
      <c r="CG278" s="49">
        <v>3</v>
      </c>
      <c r="CH278" s="49">
        <v>3</v>
      </c>
      <c r="CI278" s="17">
        <v>3</v>
      </c>
      <c r="CJ278" cm="1">
        <f t="array" ref="CJ278">_xlfn.IFS([1]original_ver!CH290="จากการเข้าร่วมกิจกรรมอบรม ที่จัดโดยโครงการเกษตรกรปราดเปรื่อง (Smart Farmer)",1,[1]original_ver!CH290="จากการเข้าร่วมกิจกรรมอบรม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ๆ",3,[1]original_ver!CH290="จากการเรียนรู้ผ่านประสบการณ์ของผู้อื่น ได้แก่ เพื่อนบ้าน พี่น้อง เพื่อน และญาติ เป็นต้น",4,[1]original_ver!CH290="ไม่ได้เข้าร่วมกิจกรรมอบรมหรือเรียนรู้ใด ๆ (ข้ามไปข้อ 33)",5)</f>
        <v>1</v>
      </c>
      <c r="CK278" s="15" cm="1">
        <f t="array" ref="CK278">_xlfn.IFS([1]original_ver!CJ290="ความรู้ทางการเกษตรและการใช้เทคโนโลยีสำหรับการผลิตในฟาร์ม",1,[1]original_ver!CJ290="การวางแผนและจัดการฟาร์ม เช่น การเก็บเกี่ยว การเงิน และการวางแผนทางการตลาด",2,[1]original_ver!CJ290="การเป็นผู้ประกอบการทางการเกษตร",3,[1]original_ver!CJ290="การเพิ่มมูลค่าผลผลิต และการแปรรูปผลผลิต (รวมถึงการพัฒนาคุณภาพผลผลิต)",4,[1]original_ver!CJ290="","")</f>
        <v>2</v>
      </c>
      <c r="CL278" s="17">
        <v>3</v>
      </c>
      <c r="CM278" s="17">
        <v>2</v>
      </c>
      <c r="CN278" s="15" cm="1">
        <f t="array" ref="CN278">_xlfn.IFS([1]original_ver!CN290="ความรู้ทางการเกษตรและการใช้เทคโนโลยีสำหรับการผลิตในฟาร์ม",1,[1]original_ver!CN290="การวางแผนและจัดการฟาร์ม เช่น การเก็บเกี่ยว การเงิน และการวางแผนทางการตลาด",2,[1]original_ver!CN290="การเป็นผู้ประกอบการทางการเกษตร",3,[1]original_ver!CN290="การเพิ่มมูลค่าผลผลิต และการแปรรูปผลผลิต (รวมถึงการพัฒนาคุณภาพผลผลิต)",4,[1]original_ver!CN290="","")</f>
        <v>4</v>
      </c>
      <c r="CO278" s="17">
        <v>1</v>
      </c>
      <c r="CP278" s="17">
        <v>2</v>
      </c>
      <c r="CQ278" s="15" cm="1">
        <f t="array" ref="CQ278">_xlfn.IFS([1]original_ver!CR290="ประยุกต์",1,[1]original_ver!CR290="ไม่ประยุกต์",0,[1]original_ver!CR290="","")</f>
        <v>1</v>
      </c>
      <c r="CR278" s="15" cm="1">
        <f t="array" ref="CR278">_xlfn.IFS([1]original_ver!CS290="ประยุกต์",1,[1]original_ver!CS290="ไม่ประยุกต์",0,[1]original_ver!CS290="","")</f>
        <v>1</v>
      </c>
      <c r="CS278" s="48"/>
      <c r="CT278" s="15" cm="1">
        <f t="array" ref="CT278">_xlfn.IFS([1]original_ver!CV290="ประยุกต์",1,[1]original_ver!CV290="ไม่ประยุกต์",0,[1]original_ver!CV290="","")</f>
        <v>1</v>
      </c>
      <c r="CU278" s="48"/>
      <c r="CV278" s="15" cm="1">
        <f t="array" ref="CV278">_xlfn.IFS([1]original_ver!CY290="ประยุกต์",1,[1]original_ver!CY290="ไม่ประยุกต์",0,[1]original_ver!CY290="","")</f>
        <v>1</v>
      </c>
      <c r="CW278" s="48"/>
      <c r="CX278" s="15" cm="1">
        <f t="array" ref="CX278">_xlfn.IFS([1]original_ver!DB290="ประยุกต์",1,[1]original_ver!DB290="ไม่ประยุกต์",0,[1]original_ver!DB290="","")</f>
        <v>1</v>
      </c>
      <c r="CY278" s="48"/>
      <c r="CZ278" s="48"/>
      <c r="DA278" s="48"/>
      <c r="DB278" s="48"/>
      <c r="DC278" s="48"/>
      <c r="DD278" s="48"/>
      <c r="DE278" s="48"/>
      <c r="DF278" s="17">
        <v>1</v>
      </c>
      <c r="DG278" s="17">
        <v>2</v>
      </c>
      <c r="DH278" s="17">
        <v>2</v>
      </c>
      <c r="DI278" s="17">
        <v>2</v>
      </c>
      <c r="DJ278" s="17">
        <v>3</v>
      </c>
      <c r="DK278" s="17">
        <v>2</v>
      </c>
      <c r="DL278" s="48"/>
      <c r="DM278" s="48"/>
      <c r="DN278" s="48"/>
      <c r="DO278" s="48"/>
      <c r="DP278" s="48"/>
      <c r="DQ278" s="48"/>
      <c r="DR278" s="49">
        <v>4</v>
      </c>
      <c r="DS278" s="49">
        <v>3</v>
      </c>
      <c r="DT278" s="17">
        <v>3</v>
      </c>
      <c r="DU278" s="49">
        <v>3</v>
      </c>
      <c r="DV278" s="49">
        <v>3</v>
      </c>
      <c r="DW278" s="49">
        <v>3</v>
      </c>
      <c r="DX278" s="25">
        <v>4</v>
      </c>
      <c r="DY278" s="25">
        <v>4</v>
      </c>
      <c r="DZ278" s="25">
        <v>4</v>
      </c>
      <c r="EA278" s="25">
        <v>4</v>
      </c>
      <c r="EB278" s="25">
        <v>4</v>
      </c>
      <c r="EC278">
        <v>4</v>
      </c>
    </row>
    <row r="279" spans="1:133" hidden="1" x14ac:dyDescent="0.2">
      <c r="A279" s="15">
        <v>874</v>
      </c>
      <c r="B279" s="47" t="s">
        <v>845</v>
      </c>
      <c r="C279" cm="1">
        <f t="array" ref="C279">_xlfn.IFS([1]original_ver!D291="Participant",1,[1]original_ver!D291="Non-Participant",0,[1]original_ver!D291="","")</f>
        <v>1</v>
      </c>
      <c r="D279" s="15">
        <v>1</v>
      </c>
      <c r="E279" s="17" cm="1">
        <f t="array" ref="E279">_xlfn.IFS([1]original_ver!F291="ชาย",1,[1]original_ver!F291="หญิง",0,[1]original_ver!F291="","")</f>
        <v>1</v>
      </c>
      <c r="F279" s="15">
        <v>58</v>
      </c>
      <c r="G279" s="17" cm="1">
        <f t="array" ref="G279">_xlfn.IFS([1]original_ver!H291="ไม่มีการศึกษา",0,[1]original_ver!H291="ประถมศึกษา",1,[1]original_ver!H291="มัธยมศึกษาตอนต้น",2,[1]original_ver!H291="มัธยมศึกษาตอนปลาย",3,[1]original_ver!H291="อนุปริญญา (ปวช., ปวส., ฝึกหัดครู)",4,[1]original_ver!H291="ปริญญาตรี",5,[1]original_ver!H291="สูงกว่าปริญญาตรี",6,[1]original_ver!H291="","")</f>
        <v>3</v>
      </c>
      <c r="H279" s="17" cm="1">
        <f t="array" ref="H279">_xlfn.IFS([1]original_ver!I291="โสด",1,[1]original_ver!I291="สมรส/อยู่ด้วยกัน",2,[1]original_ver!I291="หย่าร้าง/แยกกันอยู่",3,[1]original_ver!I291="หม้าย",4,[1]original_ver!I291="","")</f>
        <v>2</v>
      </c>
      <c r="I279" s="15">
        <v>5</v>
      </c>
      <c r="J279" s="15">
        <v>30</v>
      </c>
      <c r="K279" s="17" cm="1">
        <f t="array" ref="K279">_xlfn.IFS([1]original_ver!L291="ใช่",1,[1]original_ver!L291="ไม่ใช่",0,[1]original_ver!L291="","")</f>
        <v>1</v>
      </c>
      <c r="L279" s="17" cm="1">
        <f t="array" ref="L279">_xlfn.IFS([1]original_ver!M291="กู้ยืม",1,[1]original_ver!M291="ไม่กู้ยืม",0,[1]original_ver!M291="","")</f>
        <v>0</v>
      </c>
      <c r="M279" s="17">
        <f t="shared" si="15"/>
        <v>0</v>
      </c>
      <c r="N279" s="51">
        <v>0</v>
      </c>
      <c r="O279" s="17" cm="1">
        <f t="array" ref="O279">_xlfn.IFS([1]original_ver!O291="ใช่",1,[1]original_ver!O291="ไม่ใช่",0,[1]original_ver!O291="","")</f>
        <v>1</v>
      </c>
      <c r="P279" s="17">
        <v>1</v>
      </c>
      <c r="Q279" s="17">
        <v>1</v>
      </c>
      <c r="R279" s="17">
        <v>25</v>
      </c>
      <c r="S279" s="17">
        <v>18000</v>
      </c>
      <c r="T279" s="53">
        <v>10</v>
      </c>
      <c r="U279" s="20">
        <f t="shared" si="16"/>
        <v>720</v>
      </c>
      <c r="V279" s="17">
        <v>2</v>
      </c>
      <c r="W279" s="17">
        <v>25</v>
      </c>
      <c r="X279" s="17">
        <v>15000</v>
      </c>
      <c r="Y279" s="17">
        <v>8</v>
      </c>
      <c r="Z279" s="17"/>
      <c r="AA279" s="17">
        <v>1</v>
      </c>
      <c r="AB279" s="17">
        <v>1</v>
      </c>
      <c r="AC279" s="17">
        <v>25</v>
      </c>
      <c r="AD279" s="17">
        <v>19000</v>
      </c>
      <c r="AE279" s="18">
        <v>10</v>
      </c>
      <c r="AF279" s="27">
        <f t="shared" si="17"/>
        <v>760</v>
      </c>
      <c r="AG279" s="17">
        <v>2</v>
      </c>
      <c r="AH279" s="17">
        <v>25</v>
      </c>
      <c r="AI279" s="17">
        <v>15000</v>
      </c>
      <c r="AJ279" s="17">
        <v>7</v>
      </c>
      <c r="AK279" s="17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17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17"/>
      <c r="CD279" s="49">
        <v>3.75</v>
      </c>
      <c r="CE279" s="49">
        <v>4</v>
      </c>
      <c r="CF279" s="49">
        <v>4</v>
      </c>
      <c r="CG279" s="49">
        <v>4</v>
      </c>
      <c r="CH279" s="49">
        <v>4</v>
      </c>
      <c r="CI279" s="17">
        <v>4</v>
      </c>
      <c r="CJ279" cm="1">
        <f t="array" ref="CJ279">_xlfn.IFS([1]original_ver!CH291="จากการเข้าร่วมกิจกรรมอบรม ที่จัดโดยโครงการเกษตรกรปราดเปรื่อง (Smart Farmer)",1,[1]original_ver!CH291="จากการเข้าร่วมกิจกรรมอบรม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ๆ",3,[1]original_ver!CH291="จากการเรียนรู้ผ่านประสบการณ์ของผู้อื่น ได้แก่ เพื่อนบ้าน พี่น้อง เพื่อน และญาติ เป็นต้น",4,[1]original_ver!CH291="ไม่ได้เข้าร่วมกิจกรรมอบรมหรือเรียนรู้ใด ๆ (ข้ามไปข้อ 33)",5)</f>
        <v>1</v>
      </c>
      <c r="CK279" s="15" cm="1">
        <f t="array" ref="CK279">_xlfn.IFS([1]original_ver!CJ291="ความรู้ทางการเกษตรและการใช้เทคโนโลยีสำหรับการผลิตในฟาร์ม",1,[1]original_ver!CJ291="การวางแผนและจัดการฟาร์ม เช่น การเก็บเกี่ยว การเงิน และการวางแผนทางการตลาด",2,[1]original_ver!CJ291="การเป็นผู้ประกอบการทางการเกษตร",3,[1]original_ver!CJ291="การเพิ่มมูลค่าผลผลิต และการแปรรูปผลผลิต (รวมถึงการพัฒนาคุณภาพผลผลิต)",4,[1]original_ver!CJ291="","")</f>
        <v>1</v>
      </c>
      <c r="CL279" s="17">
        <v>4</v>
      </c>
      <c r="CM279" s="17">
        <v>2</v>
      </c>
      <c r="CN279" s="15" cm="1">
        <f t="array" ref="CN279">_xlfn.IFS([1]original_ver!CN291="ความรู้ทางการเกษตรและการใช้เทคโนโลยีสำหรับการผลิตในฟาร์ม",1,[1]original_ver!CN291="การวางแผนและจัดการฟาร์ม เช่น การเก็บเกี่ยว การเงิน และการวางแผนทางการตลาด",2,[1]original_ver!CN291="การเป็นผู้ประกอบการทางการเกษตร",3,[1]original_ver!CN291="การเพิ่มมูลค่าผลผลิต และการแปรรูปผลผลิต (รวมถึงการพัฒนาคุณภาพผลผลิต)",4,[1]original_ver!CN291="","")</f>
        <v>4</v>
      </c>
      <c r="CO279" s="17">
        <v>2</v>
      </c>
      <c r="CP279" s="17">
        <v>2</v>
      </c>
      <c r="CQ279" s="15" cm="1">
        <f t="array" ref="CQ279">_xlfn.IFS([1]original_ver!CR291="ประยุกต์",1,[1]original_ver!CR291="ไม่ประยุกต์",0,[1]original_ver!CR291="","")</f>
        <v>1</v>
      </c>
      <c r="CR279" s="15" cm="1">
        <f t="array" ref="CR279">_xlfn.IFS([1]original_ver!CS291="ประยุกต์",1,[1]original_ver!CS291="ไม่ประยุกต์",0,[1]original_ver!CS291="","")</f>
        <v>1</v>
      </c>
      <c r="CS279" s="48"/>
      <c r="CT279" s="15" cm="1">
        <f t="array" ref="CT279">_xlfn.IFS([1]original_ver!CV291="ประยุกต์",1,[1]original_ver!CV291="ไม่ประยุกต์",0,[1]original_ver!CV291="","")</f>
        <v>1</v>
      </c>
      <c r="CU279" s="48"/>
      <c r="CV279" s="15" cm="1">
        <f t="array" ref="CV279">_xlfn.IFS([1]original_ver!CY291="ประยุกต์",1,[1]original_ver!CY291="ไม่ประยุกต์",0,[1]original_ver!CY291="","")</f>
        <v>1</v>
      </c>
      <c r="CW279" s="48"/>
      <c r="CX279" s="15" cm="1">
        <f t="array" ref="CX279">_xlfn.IFS([1]original_ver!DB291="ประยุกต์",1,[1]original_ver!DB291="ไม่ประยุกต์",0,[1]original_ver!DB291="","")</f>
        <v>1</v>
      </c>
      <c r="CY279" s="48"/>
      <c r="CZ279" s="48"/>
      <c r="DA279" s="48"/>
      <c r="DB279" s="48"/>
      <c r="DC279" s="48"/>
      <c r="DD279" s="48"/>
      <c r="DE279" s="48"/>
      <c r="DF279" s="17">
        <v>2</v>
      </c>
      <c r="DG279" s="17">
        <v>2</v>
      </c>
      <c r="DH279" s="17">
        <v>1</v>
      </c>
      <c r="DI279" s="17">
        <v>2</v>
      </c>
      <c r="DJ279" s="17">
        <v>3</v>
      </c>
      <c r="DK279" s="17">
        <v>2</v>
      </c>
      <c r="DL279" s="48"/>
      <c r="DM279" s="48"/>
      <c r="DN279" s="48"/>
      <c r="DO279" s="48"/>
      <c r="DP279" s="48"/>
      <c r="DQ279" s="48"/>
      <c r="DR279" s="49">
        <v>3</v>
      </c>
      <c r="DS279" s="49">
        <v>3</v>
      </c>
      <c r="DT279" s="17">
        <v>3</v>
      </c>
      <c r="DU279" s="49">
        <v>3</v>
      </c>
      <c r="DV279" s="49">
        <v>3</v>
      </c>
      <c r="DW279" s="49">
        <v>3</v>
      </c>
      <c r="DX279" s="25">
        <v>4</v>
      </c>
      <c r="DY279" s="25">
        <v>4</v>
      </c>
      <c r="DZ279" s="25">
        <v>4</v>
      </c>
      <c r="EA279" s="25">
        <v>4</v>
      </c>
      <c r="EB279" s="25">
        <v>4</v>
      </c>
      <c r="EC279">
        <v>4</v>
      </c>
    </row>
    <row r="280" spans="1:133" hidden="1" x14ac:dyDescent="0.2">
      <c r="A280" s="15">
        <v>875</v>
      </c>
      <c r="B280" s="47" t="s">
        <v>846</v>
      </c>
      <c r="C280" cm="1">
        <f t="array" ref="C280">_xlfn.IFS([1]original_ver!D292="Participant",1,[1]original_ver!D292="Non-Participant",0,[1]original_ver!D292="","")</f>
        <v>1</v>
      </c>
      <c r="D280" s="15">
        <v>1</v>
      </c>
      <c r="E280" s="17" cm="1">
        <f t="array" ref="E280">_xlfn.IFS([1]original_ver!F292="ชาย",1,[1]original_ver!F292="หญิง",0,[1]original_ver!F292="","")</f>
        <v>1</v>
      </c>
      <c r="F280" s="15">
        <v>53</v>
      </c>
      <c r="G280" s="17" cm="1">
        <f t="array" ref="G280">_xlfn.IFS([1]original_ver!H292="ไม่มีการศึกษา",0,[1]original_ver!H292="ประถมศึกษา",1,[1]original_ver!H292="มัธยมศึกษาตอนต้น",2,[1]original_ver!H292="มัธยมศึกษาตอนปลาย",3,[1]original_ver!H292="อนุปริญญา (ปวช., ปวส., ฝึกหัดครู)",4,[1]original_ver!H292="ปริญญาตรี",5,[1]original_ver!H292="สูงกว่าปริญญาตรี",6,[1]original_ver!H292="","")</f>
        <v>5</v>
      </c>
      <c r="H280" s="17" cm="1">
        <f t="array" ref="H280">_xlfn.IFS([1]original_ver!I292="โสด",1,[1]original_ver!I292="สมรส/อยู่ด้วยกัน",2,[1]original_ver!I292="หย่าร้าง/แยกกันอยู่",3,[1]original_ver!I292="หม้าย",4,[1]original_ver!I292="","")</f>
        <v>2</v>
      </c>
      <c r="I280" s="15">
        <v>4</v>
      </c>
      <c r="J280" s="15">
        <v>25</v>
      </c>
      <c r="K280" s="17" cm="1">
        <f t="array" ref="K280">_xlfn.IFS([1]original_ver!L292="ใช่",1,[1]original_ver!L292="ไม่ใช่",0,[1]original_ver!L292="","")</f>
        <v>0</v>
      </c>
      <c r="L280" s="17" cm="1">
        <f t="array" ref="L280">_xlfn.IFS([1]original_ver!M292="กู้ยืม",1,[1]original_ver!M292="ไม่กู้ยืม",0,[1]original_ver!M292="","")</f>
        <v>1</v>
      </c>
      <c r="M280" s="17">
        <f t="shared" si="15"/>
        <v>1</v>
      </c>
      <c r="N280" s="23">
        <v>200000</v>
      </c>
      <c r="O280" s="17" cm="1">
        <f t="array" ref="O280">_xlfn.IFS([1]original_ver!O292="ใช่",1,[1]original_ver!O292="ไม่ใช่",0,[1]original_ver!O292="","")</f>
        <v>1</v>
      </c>
      <c r="P280" s="17">
        <v>1</v>
      </c>
      <c r="Q280" s="17">
        <v>1</v>
      </c>
      <c r="R280" s="17">
        <v>34</v>
      </c>
      <c r="S280" s="17">
        <v>30000</v>
      </c>
      <c r="T280" s="53">
        <v>10</v>
      </c>
      <c r="U280" s="20">
        <f t="shared" si="16"/>
        <v>882.35294117647061</v>
      </c>
      <c r="V280" s="17">
        <v>1</v>
      </c>
      <c r="W280" s="17">
        <v>34</v>
      </c>
      <c r="X280" s="17">
        <v>28000</v>
      </c>
      <c r="Y280" s="17">
        <v>7</v>
      </c>
      <c r="Z280" s="17"/>
      <c r="AA280" s="17">
        <v>1</v>
      </c>
      <c r="AB280" s="17">
        <v>1</v>
      </c>
      <c r="AC280" s="17">
        <v>34</v>
      </c>
      <c r="AD280" s="17">
        <v>32000</v>
      </c>
      <c r="AE280" s="18">
        <v>10</v>
      </c>
      <c r="AF280" s="27">
        <f t="shared" si="17"/>
        <v>941.17647058823525</v>
      </c>
      <c r="AG280" s="17">
        <v>1</v>
      </c>
      <c r="AH280" s="17">
        <v>34</v>
      </c>
      <c r="AI280" s="17">
        <v>28000</v>
      </c>
      <c r="AJ280" s="17">
        <v>6</v>
      </c>
      <c r="AK280" s="17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17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17"/>
      <c r="CD280" s="49">
        <v>4</v>
      </c>
      <c r="CE280" s="49">
        <v>3</v>
      </c>
      <c r="CF280" s="49">
        <v>3</v>
      </c>
      <c r="CG280" s="49">
        <v>3</v>
      </c>
      <c r="CH280" s="49">
        <v>3</v>
      </c>
      <c r="CI280" s="17">
        <v>3</v>
      </c>
      <c r="CJ280" cm="1">
        <f t="array" ref="CJ280">_xlfn.IFS([1]original_ver!CH292="จากการเข้าร่วมกิจกรรมอบรม ที่จัดโดยโครงการเกษตรกรปราดเปรื่อง (Smart Farmer)",1,[1]original_ver!CH292="จากการเข้าร่วมกิจกรรมอบรม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ๆ",3,[1]original_ver!CH292="จากการเรียนรู้ผ่านประสบการณ์ของผู้อื่น ได้แก่ เพื่อนบ้าน พี่น้อง เพื่อน และญาติ เป็นต้น",4,[1]original_ver!CH292="ไม่ได้เข้าร่วมกิจกรรมอบรมหรือเรียนรู้ใด ๆ (ข้ามไปข้อ 33)",5)</f>
        <v>1</v>
      </c>
      <c r="CK280" s="15" cm="1">
        <f t="array" ref="CK280">_xlfn.IFS([1]original_ver!CJ292="ความรู้ทางการเกษตรและการใช้เทคโนโลยีสำหรับการผลิตในฟาร์ม",1,[1]original_ver!CJ292="การวางแผนและจัดการฟาร์ม เช่น การเก็บเกี่ยว การเงิน และการวางแผนทางการตลาด",2,[1]original_ver!CJ292="การเป็นผู้ประกอบการทางการเกษตร",3,[1]original_ver!CJ292="การเพิ่มมูลค่าผลผลิต และการแปรรูปผลผลิต (รวมถึงการพัฒนาคุณภาพผลผลิต)",4,[1]original_ver!CJ292="","")</f>
        <v>1</v>
      </c>
      <c r="CL280" s="17">
        <v>5</v>
      </c>
      <c r="CM280" s="17">
        <v>2</v>
      </c>
      <c r="CN280" s="15" cm="1">
        <f t="array" ref="CN280">_xlfn.IFS([1]original_ver!CN292="ความรู้ทางการเกษตรและการใช้เทคโนโลยีสำหรับการผลิตในฟาร์ม",1,[1]original_ver!CN292="การวางแผนและจัดการฟาร์ม เช่น การเก็บเกี่ยว การเงิน และการวางแผนทางการตลาด",2,[1]original_ver!CN292="การเป็นผู้ประกอบการทางการเกษตร",3,[1]original_ver!CN292="การเพิ่มมูลค่าผลผลิต และการแปรรูปผลผลิต (รวมถึงการพัฒนาคุณภาพผลผลิต)",4,[1]original_ver!CN292="","")</f>
        <v>3</v>
      </c>
      <c r="CO280" s="17">
        <v>3</v>
      </c>
      <c r="CP280" s="17">
        <v>2</v>
      </c>
      <c r="CQ280" s="15" cm="1">
        <f t="array" ref="CQ280">_xlfn.IFS([1]original_ver!CR292="ประยุกต์",1,[1]original_ver!CR292="ไม่ประยุกต์",0,[1]original_ver!CR292="","")</f>
        <v>1</v>
      </c>
      <c r="CR280" s="15" cm="1">
        <f t="array" ref="CR280">_xlfn.IFS([1]original_ver!CS292="ประยุกต์",1,[1]original_ver!CS292="ไม่ประยุกต์",0,[1]original_ver!CS292="","")</f>
        <v>1</v>
      </c>
      <c r="CS280" s="48"/>
      <c r="CT280" s="15" cm="1">
        <f t="array" ref="CT280">_xlfn.IFS([1]original_ver!CV292="ประยุกต์",1,[1]original_ver!CV292="ไม่ประยุกต์",0,[1]original_ver!CV292="","")</f>
        <v>1</v>
      </c>
      <c r="CU280" s="48"/>
      <c r="CV280" s="15" cm="1">
        <f t="array" ref="CV280">_xlfn.IFS([1]original_ver!CY292="ประยุกต์",1,[1]original_ver!CY292="ไม่ประยุกต์",0,[1]original_ver!CY292="","")</f>
        <v>1</v>
      </c>
      <c r="CW280" s="48"/>
      <c r="CX280" s="15" cm="1">
        <f t="array" ref="CX280">_xlfn.IFS([1]original_ver!DB292="ประยุกต์",1,[1]original_ver!DB292="ไม่ประยุกต์",0,[1]original_ver!DB292="","")</f>
        <v>1</v>
      </c>
      <c r="CY280" s="48"/>
      <c r="CZ280" s="48"/>
      <c r="DA280" s="48"/>
      <c r="DB280" s="48"/>
      <c r="DC280" s="48"/>
      <c r="DD280" s="48"/>
      <c r="DE280" s="48"/>
      <c r="DF280" s="17">
        <v>3</v>
      </c>
      <c r="DG280" s="17">
        <v>2</v>
      </c>
      <c r="DH280" s="17">
        <v>1</v>
      </c>
      <c r="DI280" s="17">
        <v>2</v>
      </c>
      <c r="DJ280" s="17">
        <v>2</v>
      </c>
      <c r="DK280" s="17">
        <v>2</v>
      </c>
      <c r="DL280" s="48"/>
      <c r="DM280" s="48"/>
      <c r="DN280" s="48"/>
      <c r="DO280" s="48"/>
      <c r="DP280" s="48"/>
      <c r="DQ280" s="48"/>
      <c r="DR280" s="49">
        <v>3</v>
      </c>
      <c r="DS280" s="49">
        <v>3</v>
      </c>
      <c r="DT280" s="17">
        <v>3</v>
      </c>
      <c r="DU280" s="49">
        <v>3</v>
      </c>
      <c r="DV280" s="49">
        <v>3</v>
      </c>
      <c r="DW280" s="49">
        <v>3</v>
      </c>
      <c r="DX280" s="25">
        <v>4</v>
      </c>
      <c r="DY280" s="25">
        <v>4</v>
      </c>
      <c r="DZ280" s="25">
        <v>4</v>
      </c>
      <c r="EA280" s="25">
        <v>4</v>
      </c>
      <c r="EB280" s="25">
        <v>3</v>
      </c>
      <c r="EC280">
        <v>4</v>
      </c>
    </row>
    <row r="281" spans="1:133" hidden="1" x14ac:dyDescent="0.2">
      <c r="A281" s="15">
        <v>876</v>
      </c>
      <c r="B281" s="47" t="s">
        <v>847</v>
      </c>
      <c r="C281" cm="1">
        <f t="array" ref="C281">_xlfn.IFS([1]original_ver!D293="Participant",1,[1]original_ver!D293="Non-Participant",0,[1]original_ver!D293="","")</f>
        <v>1</v>
      </c>
      <c r="D281" s="15">
        <v>1</v>
      </c>
      <c r="E281" s="17" cm="1">
        <f t="array" ref="E281">_xlfn.IFS([1]original_ver!F293="ชาย",1,[1]original_ver!F293="หญิง",0,[1]original_ver!F293="","")</f>
        <v>1</v>
      </c>
      <c r="F281" s="15">
        <v>60</v>
      </c>
      <c r="G281" s="17" cm="1">
        <f t="array" ref="G281">_xlfn.IFS([1]original_ver!H293="ไม่มีการศึกษา",0,[1]original_ver!H293="ประถมศึกษา",1,[1]original_ver!H293="มัธยมศึกษาตอนต้น",2,[1]original_ver!H293="มัธยมศึกษาตอนปลาย",3,[1]original_ver!H293="อนุปริญญา (ปวช., ปวส., ฝึกหัดครู)",4,[1]original_ver!H293="ปริญญาตรี",5,[1]original_ver!H293="สูงกว่าปริญญาตรี",6,[1]original_ver!H293="","")</f>
        <v>3</v>
      </c>
      <c r="H281" s="17" cm="1">
        <f t="array" ref="H281">_xlfn.IFS([1]original_ver!I293="โสด",1,[1]original_ver!I293="สมรส/อยู่ด้วยกัน",2,[1]original_ver!I293="หย่าร้าง/แยกกันอยู่",3,[1]original_ver!I293="หม้าย",4,[1]original_ver!I293="","")</f>
        <v>2</v>
      </c>
      <c r="I281" s="15">
        <v>5</v>
      </c>
      <c r="J281" s="15">
        <v>40</v>
      </c>
      <c r="K281" s="17" cm="1">
        <f t="array" ref="K281">_xlfn.IFS([1]original_ver!L293="ใช่",1,[1]original_ver!L293="ไม่ใช่",0,[1]original_ver!L293="","")</f>
        <v>0</v>
      </c>
      <c r="L281" s="17" cm="1">
        <f t="array" ref="L281">_xlfn.IFS([1]original_ver!M293="กู้ยืม",1,[1]original_ver!M293="ไม่กู้ยืม",0,[1]original_ver!M293="","")</f>
        <v>0</v>
      </c>
      <c r="M281" s="17">
        <f t="shared" si="15"/>
        <v>1</v>
      </c>
      <c r="N281" s="23">
        <v>200000</v>
      </c>
      <c r="O281" s="17" cm="1">
        <f t="array" ref="O281">_xlfn.IFS([1]original_ver!O293="ใช่",1,[1]original_ver!O293="ไม่ใช่",0,[1]original_ver!O293="","")</f>
        <v>1</v>
      </c>
      <c r="P281" s="17">
        <v>1</v>
      </c>
      <c r="Q281" s="17">
        <v>1</v>
      </c>
      <c r="R281" s="17">
        <v>50</v>
      </c>
      <c r="S281" s="17">
        <v>50000</v>
      </c>
      <c r="T281" s="53">
        <v>10.8</v>
      </c>
      <c r="U281" s="20">
        <f t="shared" si="16"/>
        <v>1000</v>
      </c>
      <c r="V281" s="48"/>
      <c r="W281" s="48"/>
      <c r="X281" s="48"/>
      <c r="Y281" s="48"/>
      <c r="Z281" s="48"/>
      <c r="AA281" s="17">
        <v>1</v>
      </c>
      <c r="AB281" s="17">
        <v>1</v>
      </c>
      <c r="AC281" s="17">
        <v>50</v>
      </c>
      <c r="AD281" s="17">
        <v>50000</v>
      </c>
      <c r="AE281" s="18">
        <v>10.8</v>
      </c>
      <c r="AF281" s="27">
        <f t="shared" si="17"/>
        <v>1000</v>
      </c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9">
        <v>3.75</v>
      </c>
      <c r="CE281" s="49">
        <v>3</v>
      </c>
      <c r="CF281" s="49">
        <v>3</v>
      </c>
      <c r="CG281" s="49">
        <v>3</v>
      </c>
      <c r="CH281" s="49">
        <v>3</v>
      </c>
      <c r="CI281" s="17">
        <v>3</v>
      </c>
      <c r="CJ281" cm="1">
        <f t="array" ref="CJ281">_xlfn.IFS([1]original_ver!CH293="จากการเข้าร่วมกิจกรรมอบรม ที่จัดโดยโครงการเกษตรกรปราดเปรื่อง (Smart Farmer)",1,[1]original_ver!CH293="จากการเข้าร่วมกิจกรรมอบรม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ๆ",3,[1]original_ver!CH293="จากการเรียนรู้ผ่านประสบการณ์ของผู้อื่น ได้แก่ เพื่อนบ้าน พี่น้อง เพื่อน และญาติ เป็นต้น",4,[1]original_ver!CH293="ไม่ได้เข้าร่วมกิจกรรมอบรมหรือเรียนรู้ใด ๆ (ข้ามไปข้อ 33)",5)</f>
        <v>1</v>
      </c>
      <c r="CK281" s="15" cm="1">
        <f t="array" ref="CK281">_xlfn.IFS([1]original_ver!CJ293="ความรู้ทางการเกษตรและการใช้เทคโนโลยีสำหรับการผลิตในฟาร์ม",1,[1]original_ver!CJ293="การวางแผนและจัดการฟาร์ม เช่น การเก็บเกี่ยว การเงิน และการวางแผนทางการตลาด",2,[1]original_ver!CJ293="การเป็นผู้ประกอบการทางการเกษตร",3,[1]original_ver!CJ293="การเพิ่มมูลค่าผลผลิต และการแปรรูปผลผลิต (รวมถึงการพัฒนาคุณภาพผลผลิต)",4,[1]original_ver!CJ293="","")</f>
        <v>3</v>
      </c>
      <c r="CL281" s="17">
        <v>4</v>
      </c>
      <c r="CM281" s="17">
        <v>2</v>
      </c>
      <c r="CN281" s="15" cm="1">
        <f t="array" ref="CN281">_xlfn.IFS([1]original_ver!CN293="ความรู้ทางการเกษตรและการใช้เทคโนโลยีสำหรับการผลิตในฟาร์ม",1,[1]original_ver!CN293="การวางแผนและจัดการฟาร์ม เช่น การเก็บเกี่ยว การเงิน และการวางแผนทางการตลาด",2,[1]original_ver!CN293="การเป็นผู้ประกอบการทางการเกษตร",3,[1]original_ver!CN293="การเพิ่มมูลค่าผลผลิต และการแปรรูปผลผลิต (รวมถึงการพัฒนาคุณภาพผลผลิต)",4,[1]original_ver!CN293="","")</f>
        <v>2</v>
      </c>
      <c r="CO281" s="17">
        <v>1</v>
      </c>
      <c r="CP281" s="17">
        <v>2</v>
      </c>
      <c r="CQ281" s="15" cm="1">
        <f t="array" ref="CQ281">_xlfn.IFS([1]original_ver!CR293="ประยุกต์",1,[1]original_ver!CR293="ไม่ประยุกต์",0,[1]original_ver!CR293="","")</f>
        <v>1</v>
      </c>
      <c r="CR281" s="15" cm="1">
        <f t="array" ref="CR281">_xlfn.IFS([1]original_ver!CS293="ประยุกต์",1,[1]original_ver!CS293="ไม่ประยุกต์",0,[1]original_ver!CS293="","")</f>
        <v>1</v>
      </c>
      <c r="CS281" s="48"/>
      <c r="CT281" s="15" cm="1">
        <f t="array" ref="CT281">_xlfn.IFS([1]original_ver!CV293="ประยุกต์",1,[1]original_ver!CV293="ไม่ประยุกต์",0,[1]original_ver!CV293="","")</f>
        <v>1</v>
      </c>
      <c r="CU281" s="48"/>
      <c r="CV281" s="15" cm="1">
        <f t="array" ref="CV281">_xlfn.IFS([1]original_ver!CY293="ประยุกต์",1,[1]original_ver!CY293="ไม่ประยุกต์",0,[1]original_ver!CY293="","")</f>
        <v>1</v>
      </c>
      <c r="CW281" s="48"/>
      <c r="CX281" s="15" cm="1">
        <f t="array" ref="CX281">_xlfn.IFS([1]original_ver!DB293="ประยุกต์",1,[1]original_ver!DB293="ไม่ประยุกต์",0,[1]original_ver!DB293="","")</f>
        <v>1</v>
      </c>
      <c r="CY281" s="48"/>
      <c r="CZ281" s="48"/>
      <c r="DA281" s="48"/>
      <c r="DB281" s="48"/>
      <c r="DC281" s="48"/>
      <c r="DD281" s="48"/>
      <c r="DE281" s="48"/>
      <c r="DF281" s="17">
        <v>3</v>
      </c>
      <c r="DG281" s="17">
        <v>2</v>
      </c>
      <c r="DH281" s="17">
        <v>2</v>
      </c>
      <c r="DI281" s="17">
        <v>2</v>
      </c>
      <c r="DJ281" s="17">
        <v>1</v>
      </c>
      <c r="DK281" s="17">
        <v>2</v>
      </c>
      <c r="DL281" s="48"/>
      <c r="DM281" s="48"/>
      <c r="DN281" s="48"/>
      <c r="DO281" s="48"/>
      <c r="DP281" s="48"/>
      <c r="DQ281" s="48"/>
      <c r="DR281" s="49">
        <v>3</v>
      </c>
      <c r="DS281" s="49">
        <v>3</v>
      </c>
      <c r="DT281" s="17">
        <v>3</v>
      </c>
      <c r="DU281" s="49">
        <v>3</v>
      </c>
      <c r="DV281" s="49">
        <v>3</v>
      </c>
      <c r="DW281" s="49">
        <v>3</v>
      </c>
      <c r="DX281" s="25">
        <v>3</v>
      </c>
      <c r="DY281" s="25">
        <v>3</v>
      </c>
      <c r="DZ281" s="25">
        <v>3</v>
      </c>
      <c r="EA281" s="25">
        <v>3</v>
      </c>
      <c r="EB281" s="25">
        <v>3</v>
      </c>
      <c r="EC281">
        <v>3</v>
      </c>
    </row>
    <row r="282" spans="1:133" hidden="1" x14ac:dyDescent="0.2">
      <c r="A282" s="15">
        <v>877</v>
      </c>
      <c r="B282" s="50" t="s">
        <v>848</v>
      </c>
      <c r="C282" cm="1">
        <f t="array" ref="C282">_xlfn.IFS([1]original_ver!D294="Participant",1,[1]original_ver!D294="Non-Participant",0,[1]original_ver!D294="","")</f>
        <v>1</v>
      </c>
      <c r="D282" s="15">
        <v>6</v>
      </c>
      <c r="E282" s="17" cm="1">
        <f t="array" ref="E282">_xlfn.IFS([1]original_ver!F294="ชาย",1,[1]original_ver!F294="หญิง",0,[1]original_ver!F294="","")</f>
        <v>1</v>
      </c>
      <c r="F282" s="15">
        <v>53</v>
      </c>
      <c r="G282" s="17" cm="1">
        <f t="array" ref="G282">_xlfn.IFS([1]original_ver!H294="ไม่มีการศึกษา",0,[1]original_ver!H294="ประถมศึกษา",1,[1]original_ver!H294="มัธยมศึกษาตอนต้น",2,[1]original_ver!H294="มัธยมศึกษาตอนปลาย",3,[1]original_ver!H294="อนุปริญญา (ปวช., ปวส., ฝึกหัดครู)",4,[1]original_ver!H294="ปริญญาตรี",5,[1]original_ver!H294="สูงกว่าปริญญาตรี",6,[1]original_ver!H294="","")</f>
        <v>5</v>
      </c>
      <c r="H282" s="17" cm="1">
        <f t="array" ref="H282">_xlfn.IFS([1]original_ver!I294="โสด",1,[1]original_ver!I294="สมรส/อยู่ด้วยกัน",2,[1]original_ver!I294="หย่าร้าง/แยกกันอยู่",3,[1]original_ver!I294="หม้าย",4,[1]original_ver!I294="","")</f>
        <v>2</v>
      </c>
      <c r="I282" s="15">
        <v>4</v>
      </c>
      <c r="J282" s="15">
        <v>20</v>
      </c>
      <c r="K282" s="17" cm="1">
        <f t="array" ref="K282">_xlfn.IFS([1]original_ver!L294="ใช่",1,[1]original_ver!L294="ไม่ใช่",0,[1]original_ver!L294="","")</f>
        <v>0</v>
      </c>
      <c r="L282" s="17" cm="1">
        <f t="array" ref="L282">_xlfn.IFS([1]original_ver!M294="กู้ยืม",1,[1]original_ver!M294="ไม่กู้ยืม",0,[1]original_ver!M294="","")</f>
        <v>0</v>
      </c>
      <c r="M282" s="17">
        <f t="shared" si="15"/>
        <v>0</v>
      </c>
      <c r="N282" s="51">
        <v>0</v>
      </c>
      <c r="O282" s="17" cm="1">
        <f t="array" ref="O282">_xlfn.IFS([1]original_ver!O294="ใช่",1,[1]original_ver!O294="ไม่ใช่",0,[1]original_ver!O294="","")</f>
        <v>1</v>
      </c>
      <c r="P282" s="17">
        <v>2</v>
      </c>
      <c r="Q282" s="17">
        <v>1</v>
      </c>
      <c r="R282" s="17">
        <v>30</v>
      </c>
      <c r="S282" s="17">
        <v>32000</v>
      </c>
      <c r="T282" s="17">
        <v>26</v>
      </c>
      <c r="U282" s="22">
        <f t="shared" si="16"/>
        <v>1066.6666666666667</v>
      </c>
      <c r="V282" s="48"/>
      <c r="W282" s="48"/>
      <c r="X282" s="48"/>
      <c r="Y282" s="48"/>
      <c r="Z282" s="48"/>
      <c r="AA282" s="17">
        <v>2</v>
      </c>
      <c r="AB282" s="17">
        <v>1</v>
      </c>
      <c r="AC282" s="17">
        <v>30</v>
      </c>
      <c r="AD282" s="17">
        <v>33000</v>
      </c>
      <c r="AE282" s="17">
        <v>33</v>
      </c>
      <c r="AF282" s="27">
        <f t="shared" si="17"/>
        <v>1100</v>
      </c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9">
        <v>3</v>
      </c>
      <c r="CE282" s="49">
        <v>3</v>
      </c>
      <c r="CF282" s="49">
        <v>3</v>
      </c>
      <c r="CG282" s="49">
        <v>3</v>
      </c>
      <c r="CH282" s="49">
        <v>3</v>
      </c>
      <c r="CI282" s="17">
        <v>3</v>
      </c>
      <c r="CJ282" cm="1">
        <f t="array" ref="CJ282">_xlfn.IFS([1]original_ver!CH294="จากการเข้าร่วมกิจกรรมอบรม ที่จัดโดยโครงการเกษตรกรปราดเปรื่อง (Smart Farmer)",1,[1]original_ver!CH294="จากการเข้าร่วมกิจกรรมอบรม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ๆ",3,[1]original_ver!CH294="จากการเรียนรู้ผ่านประสบการณ์ของผู้อื่น ได้แก่ เพื่อนบ้าน พี่น้อง เพื่อน และญาติ เป็นต้น",4,[1]original_ver!CH294="ไม่ได้เข้าร่วมกิจกรรมอบรมหรือเรียนรู้ใด ๆ (ข้ามไปข้อ 33)",5)</f>
        <v>1</v>
      </c>
      <c r="CK282" s="15" cm="1">
        <f t="array" ref="CK282">_xlfn.IFS([1]original_ver!CJ294="ความรู้ทางการเกษตรและการใช้เทคโนโลยีสำหรับการผลิตในฟาร์ม",1,[1]original_ver!CJ294="การวางแผนและจัดการฟาร์ม เช่น การเก็บเกี่ยว การเงิน และการวางแผนทางการตลาด",2,[1]original_ver!CJ294="การเป็นผู้ประกอบการทางการเกษตร",3,[1]original_ver!CJ294="การเพิ่มมูลค่าผลผลิต และการแปรรูปผลผลิต (รวมถึงการพัฒนาคุณภาพผลผลิต)",4,[1]original_ver!CJ294="","")</f>
        <v>1</v>
      </c>
      <c r="CL282" s="17">
        <v>3</v>
      </c>
      <c r="CM282" s="17">
        <v>2</v>
      </c>
      <c r="CN282" s="15" cm="1">
        <f t="array" ref="CN282">_xlfn.IFS([1]original_ver!CN294="ความรู้ทางการเกษตรและการใช้เทคโนโลยีสำหรับการผลิตในฟาร์ม",1,[1]original_ver!CN294="การวางแผนและจัดการฟาร์ม เช่น การเก็บเกี่ยว การเงิน และการวางแผนทางการตลาด",2,[1]original_ver!CN294="การเป็นผู้ประกอบการทางการเกษตร",3,[1]original_ver!CN294="การเพิ่มมูลค่าผลผลิต และการแปรรูปผลผลิต (รวมถึงการพัฒนาคุณภาพผลผลิต)",4,[1]original_ver!CN294="","")</f>
        <v>4</v>
      </c>
      <c r="CO282" s="17">
        <v>1</v>
      </c>
      <c r="CP282" s="17">
        <v>2</v>
      </c>
      <c r="CQ282" s="15" cm="1">
        <f t="array" ref="CQ282">_xlfn.IFS([1]original_ver!CR294="ประยุกต์",1,[1]original_ver!CR294="ไม่ประยุกต์",0,[1]original_ver!CR294="","")</f>
        <v>1</v>
      </c>
      <c r="CR282" s="15" cm="1">
        <f t="array" ref="CR282">_xlfn.IFS([1]original_ver!CS294="ประยุกต์",1,[1]original_ver!CS294="ไม่ประยุกต์",0,[1]original_ver!CS294="","")</f>
        <v>1</v>
      </c>
      <c r="CS282" s="48"/>
      <c r="CT282" s="15" cm="1">
        <f t="array" ref="CT282">_xlfn.IFS([1]original_ver!CV294="ประยุกต์",1,[1]original_ver!CV294="ไม่ประยุกต์",0,[1]original_ver!CV294="","")</f>
        <v>1</v>
      </c>
      <c r="CU282" s="48"/>
      <c r="CV282" s="15" cm="1">
        <f t="array" ref="CV282">_xlfn.IFS([1]original_ver!CY294="ประยุกต์",1,[1]original_ver!CY294="ไม่ประยุกต์",0,[1]original_ver!CY294="","")</f>
        <v>1</v>
      </c>
      <c r="CW282" s="48"/>
      <c r="CX282" s="15" cm="1">
        <f t="array" ref="CX282">_xlfn.IFS([1]original_ver!DB294="ประยุกต์",1,[1]original_ver!DB294="ไม่ประยุกต์",0,[1]original_ver!DB294="","")</f>
        <v>1</v>
      </c>
      <c r="CY282" s="48"/>
      <c r="CZ282" s="48"/>
      <c r="DA282" s="48"/>
      <c r="DB282" s="48"/>
      <c r="DC282" s="48"/>
      <c r="DD282" s="48"/>
      <c r="DE282" s="48"/>
      <c r="DF282" s="17">
        <v>2</v>
      </c>
      <c r="DG282" s="17">
        <v>2</v>
      </c>
      <c r="DH282" s="17">
        <v>3</v>
      </c>
      <c r="DI282" s="17">
        <v>2</v>
      </c>
      <c r="DJ282" s="17">
        <v>1</v>
      </c>
      <c r="DK282" s="17">
        <v>2</v>
      </c>
      <c r="DL282" s="48"/>
      <c r="DM282" s="48"/>
      <c r="DN282" s="48"/>
      <c r="DO282" s="48"/>
      <c r="DP282" s="48"/>
      <c r="DQ282" s="48"/>
      <c r="DR282" s="49">
        <v>4</v>
      </c>
      <c r="DS282" s="49">
        <v>4</v>
      </c>
      <c r="DT282" s="17">
        <v>4</v>
      </c>
      <c r="DU282" s="49">
        <v>4</v>
      </c>
      <c r="DV282" s="49">
        <v>4</v>
      </c>
      <c r="DW282" s="49">
        <v>4</v>
      </c>
      <c r="DX282" s="25">
        <v>4</v>
      </c>
      <c r="DY282" s="25">
        <v>4</v>
      </c>
      <c r="DZ282" s="25">
        <v>4</v>
      </c>
      <c r="EA282" s="25">
        <v>4</v>
      </c>
      <c r="EB282" s="25">
        <v>4</v>
      </c>
      <c r="EC282">
        <v>4</v>
      </c>
    </row>
    <row r="283" spans="1:133" hidden="1" x14ac:dyDescent="0.2">
      <c r="A283" s="15">
        <v>902</v>
      </c>
      <c r="B283" s="58"/>
      <c r="C283" cm="1">
        <f t="array" ref="C283">_xlfn.IFS([1]original_ver!D296="Participant",1,[1]original_ver!D296="Non-Participant",0,[1]original_ver!D296="","")</f>
        <v>0</v>
      </c>
      <c r="D283" s="15">
        <v>3</v>
      </c>
      <c r="E283" s="17" cm="1">
        <f t="array" ref="E283">_xlfn.IFS([1]original_ver!F296="ชาย",1,[1]original_ver!F296="หญิง",0,[1]original_ver!F296="","")</f>
        <v>0</v>
      </c>
      <c r="F283" s="15">
        <v>32</v>
      </c>
      <c r="G283" s="17" cm="1">
        <f t="array" ref="G283">_xlfn.IFS([1]original_ver!H296="ไม่มีการศึกษา",0,[1]original_ver!H296="ประถมศึกษา",1,[1]original_ver!H296="มัธยมศึกษาตอนต้น",2,[1]original_ver!H296="มัธยมศึกษาตอนปลาย",3,[1]original_ver!H296="อนุปริญญา (ปวช., ปวส., ฝึกหัดครู)",4,[1]original_ver!H296="ปริญญาตรี",5,[1]original_ver!H296="สูงกว่าปริญญาตรี",6,[1]original_ver!H296="","")</f>
        <v>3</v>
      </c>
      <c r="H283" s="17" cm="1">
        <f t="array" ref="H283">_xlfn.IFS([1]original_ver!I296="โสด",1,[1]original_ver!I296="สมรส/อยู่ด้วยกัน",2,[1]original_ver!I296="หย่าร้าง/แยกกันอยู่",3,[1]original_ver!I296="หม้าย",4,[1]original_ver!I296="","")</f>
        <v>2</v>
      </c>
      <c r="I283" s="15">
        <v>7</v>
      </c>
      <c r="J283" s="15">
        <v>2</v>
      </c>
      <c r="K283" s="17" cm="1">
        <f t="array" ref="K283">_xlfn.IFS([1]original_ver!L296="ใช่",1,[1]original_ver!L296="ไม่ใช่",0,[1]original_ver!L296="","")</f>
        <v>0</v>
      </c>
      <c r="L283" s="17" cm="1">
        <f t="array" ref="L283">_xlfn.IFS([1]original_ver!M296="กู้ยืม",1,[1]original_ver!M296="ไม่กู้ยืม",0,[1]original_ver!M296="","")</f>
        <v>0</v>
      </c>
      <c r="M283" s="17">
        <f t="shared" si="15"/>
        <v>1</v>
      </c>
      <c r="N283" s="23">
        <v>350000</v>
      </c>
      <c r="O283" s="17" cm="1">
        <f t="array" ref="O283">_xlfn.IFS([1]original_ver!O296="ใช่",1,[1]original_ver!O296="ไม่ใช่",0,[1]original_ver!O296="","")</f>
        <v>1</v>
      </c>
      <c r="P283" s="17">
        <v>3</v>
      </c>
      <c r="Q283" s="17">
        <v>1</v>
      </c>
      <c r="R283" s="17">
        <v>12</v>
      </c>
      <c r="S283" s="17">
        <v>180000</v>
      </c>
      <c r="T283" s="17">
        <v>1.4</v>
      </c>
      <c r="U283" s="22">
        <f t="shared" si="16"/>
        <v>15000</v>
      </c>
      <c r="V283" s="48"/>
      <c r="W283" s="48"/>
      <c r="X283" s="48"/>
      <c r="Y283" s="48"/>
      <c r="Z283" s="48"/>
      <c r="AA283" s="17">
        <v>3</v>
      </c>
      <c r="AB283" s="17">
        <v>1</v>
      </c>
      <c r="AC283" s="17">
        <v>12</v>
      </c>
      <c r="AD283" s="17">
        <v>144000</v>
      </c>
      <c r="AE283" s="17">
        <v>1.5</v>
      </c>
      <c r="AF283" s="27">
        <f t="shared" si="17"/>
        <v>12000</v>
      </c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9">
        <v>1.75</v>
      </c>
      <c r="CE283" s="49">
        <v>1</v>
      </c>
      <c r="CF283" s="49">
        <v>1.3333333333333333</v>
      </c>
      <c r="CG283" s="49">
        <v>2</v>
      </c>
      <c r="CH283" s="49">
        <v>3</v>
      </c>
      <c r="CI283" s="17">
        <v>5</v>
      </c>
      <c r="CJ283" cm="1">
        <f t="array" ref="CJ283">_xlfn.IFS([1]original_ver!CH296="จากการเข้าร่วมกิจกรรมอบรม ที่จัดโดยโครงการเกษตรกรปราดเปรื่อง (Smart Farmer)",1,[1]original_ver!CH296="จากการเข้าร่วมกิจกรรมอบรม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ๆ",3,[1]original_ver!CH296="จากการเรียนรู้ผ่านประสบการณ์ของผู้อื่น ได้แก่ เพื่อนบ้าน พี่น้อง เพื่อน และญาติ เป็นต้น",4,[1]original_ver!CH296="ไม่ได้เข้าร่วมกิจกรรมอบรมหรือเรียนรู้ใด ๆ (ข้ามไปข้อ 33)",5)</f>
        <v>3</v>
      </c>
      <c r="CK283" s="15" cm="1">
        <f t="array" ref="CK283">_xlfn.IFS([1]original_ver!CJ296="ความรู้ทางการเกษตรและการใช้เทคโนโลยีสำหรับการผลิตในฟาร์ม",1,[1]original_ver!CJ296="การวางแผนและจัดการฟาร์ม เช่น การเก็บเกี่ยว การเงิน และการวางแผนทางการตลาด",2,[1]original_ver!CJ296="การเป็นผู้ประกอบการทางการเกษตร",3,[1]original_ver!CJ296="การเพิ่มมูลค่าผลผลิต และการแปรรูปผลผลิต (รวมถึงการพัฒนาคุณภาพผลผลิต)",4,[1]original_ver!CJ296="","")</f>
        <v>1</v>
      </c>
      <c r="CL283" s="17">
        <v>2</v>
      </c>
      <c r="CM283" s="17">
        <v>4</v>
      </c>
      <c r="CN283" s="15" cm="1">
        <f t="array" ref="CN283">_xlfn.IFS([1]original_ver!CN296="ความรู้ทางการเกษตรและการใช้เทคโนโลยีสำหรับการผลิตในฟาร์ม",1,[1]original_ver!CN296="การวางแผนและจัดการฟาร์ม เช่น การเก็บเกี่ยว การเงิน และการวางแผนทางการตลาด",2,[1]original_ver!CN296="การเป็นผู้ประกอบการทางการเกษตร",3,[1]original_ver!CN296="การเพิ่มมูลค่าผลผลิต และการแปรรูปผลผลิต (รวมถึงการพัฒนาคุณภาพผลผลิต)",4,[1]original_ver!CN296="","")</f>
        <v>3</v>
      </c>
      <c r="CO283" s="17">
        <v>0</v>
      </c>
      <c r="CP283" s="48"/>
      <c r="CQ283" s="15" cm="1">
        <f t="array" ref="CQ283">_xlfn.IFS([1]original_ver!CR296="ประยุกต์",1,[1]original_ver!CR296="ไม่ประยุกต์",0,[1]original_ver!CR296="","")</f>
        <v>1</v>
      </c>
      <c r="CR283" s="15" cm="1">
        <f t="array" ref="CR283">_xlfn.IFS([1]original_ver!CS296="ประยุกต์",1,[1]original_ver!CS296="ไม่ประยุกต์",0,[1]original_ver!CS296="","")</f>
        <v>1</v>
      </c>
      <c r="CS283" s="48"/>
      <c r="CT283" s="15" cm="1">
        <f t="array" ref="CT283">_xlfn.IFS([1]original_ver!CV296="ประยุกต์",1,[1]original_ver!CV296="ไม่ประยุกต์",0,[1]original_ver!CV296="","")</f>
        <v>1</v>
      </c>
      <c r="CU283" s="48"/>
      <c r="CV283" s="15" cm="1">
        <f t="array" ref="CV283">_xlfn.IFS([1]original_ver!CY296="ประยุกต์",1,[1]original_ver!CY296="ไม่ประยุกต์",0,[1]original_ver!CY296="","")</f>
        <v>1</v>
      </c>
      <c r="CW283" s="48"/>
      <c r="CX283" s="15" cm="1">
        <f t="array" ref="CX283">_xlfn.IFS([1]original_ver!DB296="ประยุกต์",1,[1]original_ver!DB296="ไม่ประยุกต์",0,[1]original_ver!DB296="","")</f>
        <v>1</v>
      </c>
      <c r="CY283" s="48"/>
      <c r="CZ283" s="48"/>
      <c r="DA283" s="48"/>
      <c r="DB283" s="48"/>
      <c r="DC283" s="48"/>
      <c r="DD283" s="48"/>
      <c r="DE283" s="48"/>
      <c r="DF283" s="17">
        <v>2</v>
      </c>
      <c r="DG283" s="17">
        <v>3</v>
      </c>
      <c r="DH283" s="17">
        <v>1</v>
      </c>
      <c r="DI283" s="17">
        <v>1</v>
      </c>
      <c r="DJ283" s="48"/>
      <c r="DK283" s="48"/>
      <c r="DL283" s="17">
        <v>3</v>
      </c>
      <c r="DM283" s="17">
        <v>1</v>
      </c>
      <c r="DN283" s="48"/>
      <c r="DO283" s="48"/>
      <c r="DP283" s="48"/>
      <c r="DQ283" s="48"/>
      <c r="DR283" s="49">
        <v>3.6</v>
      </c>
      <c r="DS283" s="49">
        <v>4.333333333333333</v>
      </c>
      <c r="DT283" s="17">
        <v>4.25</v>
      </c>
      <c r="DU283" s="49">
        <v>3</v>
      </c>
      <c r="DV283" s="49">
        <v>2.3333333333333335</v>
      </c>
      <c r="DW283" s="49">
        <v>2.75</v>
      </c>
      <c r="DX283" s="25">
        <v>5</v>
      </c>
      <c r="DY283" s="25">
        <v>4.666666666666667</v>
      </c>
      <c r="DZ283" s="25">
        <v>5</v>
      </c>
      <c r="EA283" s="25">
        <v>4.2</v>
      </c>
      <c r="EB283" s="25">
        <v>3.3333333333333335</v>
      </c>
      <c r="EC283">
        <v>3.5</v>
      </c>
    </row>
    <row r="284" spans="1:133" hidden="1" x14ac:dyDescent="0.2">
      <c r="A284" s="15">
        <v>903</v>
      </c>
      <c r="B284" s="47" t="s">
        <v>849</v>
      </c>
      <c r="C284" cm="1">
        <f t="array" ref="C284">_xlfn.IFS([1]original_ver!D297="Participant",1,[1]original_ver!D297="Non-Participant",0,[1]original_ver!D297="","")</f>
        <v>0</v>
      </c>
      <c r="D284" s="15">
        <v>3</v>
      </c>
      <c r="E284" s="17" cm="1">
        <f t="array" ref="E284">_xlfn.IFS([1]original_ver!F297="ชาย",1,[1]original_ver!F297="หญิง",0,[1]original_ver!F297="","")</f>
        <v>1</v>
      </c>
      <c r="F284" s="15">
        <v>55</v>
      </c>
      <c r="G284" s="17" cm="1">
        <f t="array" ref="G284">_xlfn.IFS([1]original_ver!H297="ไม่มีการศึกษา",0,[1]original_ver!H297="ประถมศึกษา",1,[1]original_ver!H297="มัธยมศึกษาตอนต้น",2,[1]original_ver!H297="มัธยมศึกษาตอนปลาย",3,[1]original_ver!H297="อนุปริญญา (ปวช., ปวส., ฝึกหัดครู)",4,[1]original_ver!H297="ปริญญาตรี",5,[1]original_ver!H297="สูงกว่าปริญญาตรี",6,[1]original_ver!H297="","")</f>
        <v>4</v>
      </c>
      <c r="H284" s="17" cm="1">
        <f t="array" ref="H284">_xlfn.IFS([1]original_ver!I297="โสด",1,[1]original_ver!I297="สมรส/อยู่ด้วยกัน",2,[1]original_ver!I297="หย่าร้าง/แยกกันอยู่",3,[1]original_ver!I297="หม้าย",4,[1]original_ver!I297="","")</f>
        <v>2</v>
      </c>
      <c r="I284" s="15">
        <v>5</v>
      </c>
      <c r="J284" s="15">
        <v>4</v>
      </c>
      <c r="K284" s="17" cm="1">
        <f t="array" ref="K284">_xlfn.IFS([1]original_ver!L297="ใช่",1,[1]original_ver!L297="ไม่ใช่",0,[1]original_ver!L297="","")</f>
        <v>0</v>
      </c>
      <c r="L284" s="17" cm="1">
        <f t="array" ref="L284">_xlfn.IFS([1]original_ver!M297="กู้ยืม",1,[1]original_ver!M297="ไม่กู้ยืม",0,[1]original_ver!M297="","")</f>
        <v>0</v>
      </c>
      <c r="M284" s="17">
        <f t="shared" si="15"/>
        <v>1</v>
      </c>
      <c r="N284" s="23">
        <v>2580000</v>
      </c>
      <c r="O284" s="17" cm="1">
        <f t="array" ref="O284">_xlfn.IFS([1]original_ver!O297="ใช่",1,[1]original_ver!O297="ไม่ใช่",0,[1]original_ver!O297="","")</f>
        <v>0</v>
      </c>
      <c r="P284" s="17">
        <v>1</v>
      </c>
      <c r="Q284" s="17">
        <v>1</v>
      </c>
      <c r="R284" s="17">
        <v>27</v>
      </c>
      <c r="S284" s="17">
        <v>20650</v>
      </c>
      <c r="T284" s="53">
        <v>12.7</v>
      </c>
      <c r="U284" s="20">
        <f t="shared" si="16"/>
        <v>764.81481481481478</v>
      </c>
      <c r="V284" s="48"/>
      <c r="W284" s="48"/>
      <c r="X284" s="48"/>
      <c r="Y284" s="48"/>
      <c r="Z284" s="48"/>
      <c r="AA284" s="17">
        <v>1</v>
      </c>
      <c r="AB284" s="17">
        <v>1</v>
      </c>
      <c r="AC284" s="17">
        <v>27</v>
      </c>
      <c r="AD284" s="17">
        <v>1750</v>
      </c>
      <c r="AE284" s="18">
        <v>18</v>
      </c>
      <c r="AF284" s="27">
        <f t="shared" si="17"/>
        <v>64.81481481481481</v>
      </c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9">
        <v>2.25</v>
      </c>
      <c r="CE284" s="49">
        <v>2</v>
      </c>
      <c r="CF284" s="49">
        <v>1</v>
      </c>
      <c r="CG284" s="49">
        <v>1</v>
      </c>
      <c r="CH284" s="49">
        <v>2</v>
      </c>
      <c r="CI284" s="17">
        <v>1</v>
      </c>
      <c r="CJ284" cm="1">
        <f t="array" ref="CJ284">_xlfn.IFS([1]original_ver!CH297="จากการเข้าร่วมกิจกรรมอบรม ที่จัดโดยโครงการเกษตรกรปราดเปรื่อง (Smart Farmer)",1,[1]original_ver!CH297="จากการเข้าร่วมกิจกรรมอบรม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ๆ",3,[1]original_ver!CH297="จากการเรียนรู้ผ่านประสบการณ์ของผู้อื่น ได้แก่ เพื่อนบ้าน พี่น้อง เพื่อน และญาติ เป็นต้น",4,[1]original_ver!CH297="ไม่ได้เข้าร่วมกิจกรรมอบรมหรือเรียนรู้ใด ๆ (ข้ามไปข้อ 33)",5)</f>
        <v>3</v>
      </c>
      <c r="CK284" s="15" cm="1">
        <f t="array" ref="CK284">_xlfn.IFS([1]original_ver!CJ297="ความรู้ทางการเกษตรและการใช้เทคโนโลยีสำหรับการผลิตในฟาร์ม",1,[1]original_ver!CJ297="การวางแผนและจัดการฟาร์ม เช่น การเก็บเกี่ยว การเงิน และการวางแผนทางการตลาด",2,[1]original_ver!CJ297="การเป็นผู้ประกอบการทางการเกษตร",3,[1]original_ver!CJ297="การเพิ่มมูลค่าผลผลิต และการแปรรูปผลผลิต (รวมถึงการพัฒนาคุณภาพผลผลิต)",4,[1]original_ver!CJ297="","")</f>
        <v>1</v>
      </c>
      <c r="CL284" s="17">
        <v>6</v>
      </c>
      <c r="CM284" s="17">
        <v>4</v>
      </c>
      <c r="CN284" s="15" cm="1">
        <f t="array" ref="CN284">_xlfn.IFS([1]original_ver!CN297="ความรู้ทางการเกษตรและการใช้เทคโนโลยีสำหรับการผลิตในฟาร์ม",1,[1]original_ver!CN297="การวางแผนและจัดการฟาร์ม เช่น การเก็บเกี่ยว การเงิน และการวางแผนทางการตลาด",2,[1]original_ver!CN297="การเป็นผู้ประกอบการทางการเกษตร",3,[1]original_ver!CN297="การเพิ่มมูลค่าผลผลิต และการแปรรูปผลผลิต (รวมถึงการพัฒนาคุณภาพผลผลิต)",4,[1]original_ver!CN297="","")</f>
        <v>3</v>
      </c>
      <c r="CO284" s="17">
        <v>2</v>
      </c>
      <c r="CP284" s="17">
        <v>4</v>
      </c>
      <c r="CQ284" s="15" cm="1">
        <f t="array" ref="CQ284">_xlfn.IFS([1]original_ver!CR297="ประยุกต์",1,[1]original_ver!CR297="ไม่ประยุกต์",0,[1]original_ver!CR297="","")</f>
        <v>1</v>
      </c>
      <c r="CR284" s="15" cm="1">
        <f t="array" ref="CR284">_xlfn.IFS([1]original_ver!CS297="ประยุกต์",1,[1]original_ver!CS297="ไม่ประยุกต์",0,[1]original_ver!CS297="","")</f>
        <v>1</v>
      </c>
      <c r="CS284" s="48"/>
      <c r="CT284" s="15" cm="1">
        <f t="array" ref="CT284">_xlfn.IFS([1]original_ver!CV297="ประยุกต์",1,[1]original_ver!CV297="ไม่ประยุกต์",0,[1]original_ver!CV297="","")</f>
        <v>1</v>
      </c>
      <c r="CU284" s="48"/>
      <c r="CV284" s="15" cm="1">
        <f t="array" ref="CV284">_xlfn.IFS([1]original_ver!CY297="ประยุกต์",1,[1]original_ver!CY297="ไม่ประยุกต์",0,[1]original_ver!CY297="","")</f>
        <v>1</v>
      </c>
      <c r="CW284" s="48"/>
      <c r="CX284" s="15" cm="1">
        <f t="array" ref="CX284">_xlfn.IFS([1]original_ver!DB297="ประยุกต์",1,[1]original_ver!DB297="ไม่ประยุกต์",0,[1]original_ver!DB297="","")</f>
        <v>1</v>
      </c>
      <c r="CY284" s="48"/>
      <c r="CZ284" s="48"/>
      <c r="DA284" s="48"/>
      <c r="DB284" s="48"/>
      <c r="DC284" s="48"/>
      <c r="DD284" s="48"/>
      <c r="DE284" s="48"/>
      <c r="DF284" s="48"/>
      <c r="DG284" s="48"/>
      <c r="DH284" s="17">
        <v>2</v>
      </c>
      <c r="DI284" s="17">
        <v>1</v>
      </c>
      <c r="DJ284" s="17">
        <v>1</v>
      </c>
      <c r="DK284" s="17">
        <v>1</v>
      </c>
      <c r="DL284" s="17">
        <v>3</v>
      </c>
      <c r="DM284" s="17">
        <v>1</v>
      </c>
      <c r="DN284" s="48"/>
      <c r="DO284" s="48"/>
      <c r="DP284" s="48"/>
      <c r="DQ284" s="48"/>
      <c r="DR284" s="49">
        <v>5</v>
      </c>
      <c r="DS284" s="49">
        <v>4.333333333333333</v>
      </c>
      <c r="DT284" s="17">
        <v>3.25</v>
      </c>
      <c r="DU284" s="49">
        <v>4</v>
      </c>
      <c r="DV284" s="49">
        <v>3.3333333333333335</v>
      </c>
      <c r="DW284" s="49">
        <v>3.5</v>
      </c>
      <c r="DX284" s="25">
        <v>4.8</v>
      </c>
      <c r="DY284" s="25">
        <v>4.333333333333333</v>
      </c>
      <c r="DZ284" s="25">
        <v>5</v>
      </c>
      <c r="EA284" s="25">
        <v>4.5999999999999996</v>
      </c>
      <c r="EB284" s="25">
        <v>4.333333333333333</v>
      </c>
      <c r="EC284">
        <v>4.75</v>
      </c>
    </row>
    <row r="285" spans="1:133" x14ac:dyDescent="0.2">
      <c r="A285" s="15">
        <v>904</v>
      </c>
      <c r="B285" s="58"/>
      <c r="C285" cm="1">
        <f t="array" ref="C285">_xlfn.IFS([1]original_ver!D298="Participant",1,[1]original_ver!D298="Non-Participant",0,[1]original_ver!D298="","")</f>
        <v>0</v>
      </c>
      <c r="D285" s="15">
        <v>3</v>
      </c>
      <c r="E285" s="17" cm="1">
        <f t="array" ref="E285">_xlfn.IFS([1]original_ver!F298="ชาย",1,[1]original_ver!F298="หญิง",0,[1]original_ver!F298="","")</f>
        <v>1</v>
      </c>
      <c r="F285" s="15">
        <v>67</v>
      </c>
      <c r="G285" s="17" cm="1">
        <f t="array" ref="G285">_xlfn.IFS([1]original_ver!H298="ไม่มีการศึกษา",0,[1]original_ver!H298="ประถมศึกษา",1,[1]original_ver!H298="มัธยมศึกษาตอนต้น",2,[1]original_ver!H298="มัธยมศึกษาตอนปลาย",3,[1]original_ver!H298="อนุปริญญา (ปวช., ปวส., ฝึกหัดครู)",4,[1]original_ver!H298="ปริญญาตรี",5,[1]original_ver!H298="สูงกว่าปริญญาตรี",6,[1]original_ver!H298="","")</f>
        <v>2</v>
      </c>
      <c r="H285" s="17" cm="1">
        <f t="array" ref="H285">_xlfn.IFS([1]original_ver!I298="โสด",1,[1]original_ver!I298="สมรส/อยู่ด้วยกัน",2,[1]original_ver!I298="หย่าร้าง/แยกกันอยู่",3,[1]original_ver!I298="หม้าย",4,[1]original_ver!I298="","")</f>
        <v>2</v>
      </c>
      <c r="I285" s="15">
        <v>5</v>
      </c>
      <c r="J285" s="15">
        <v>32</v>
      </c>
      <c r="K285" s="17" cm="1">
        <f t="array" ref="K285">_xlfn.IFS([1]original_ver!L298="ใช่",1,[1]original_ver!L298="ไม่ใช่",0,[1]original_ver!L298="","")</f>
        <v>0</v>
      </c>
      <c r="L285" s="17" cm="1">
        <f t="array" ref="L285">_xlfn.IFS([1]original_ver!M298="กู้ยืม",1,[1]original_ver!M298="ไม่กู้ยืม",0,[1]original_ver!M298="","")</f>
        <v>1</v>
      </c>
      <c r="M285" s="17">
        <f t="shared" si="15"/>
        <v>1</v>
      </c>
      <c r="N285" s="23">
        <v>380000</v>
      </c>
      <c r="O285" s="17" cm="1">
        <f t="array" ref="O285">_xlfn.IFS([1]original_ver!O298="ใช่",1,[1]original_ver!O298="ไม่ใช่",0,[1]original_ver!O298="","")</f>
        <v>1</v>
      </c>
      <c r="P285" s="17">
        <v>3</v>
      </c>
      <c r="Q285" s="17">
        <v>1</v>
      </c>
      <c r="R285" s="17">
        <v>25</v>
      </c>
      <c r="S285" s="17">
        <v>375000</v>
      </c>
      <c r="T285" s="17">
        <v>1.4</v>
      </c>
      <c r="U285" s="22">
        <f t="shared" si="16"/>
        <v>15000</v>
      </c>
      <c r="V285" s="48"/>
      <c r="W285" s="48"/>
      <c r="X285" s="48"/>
      <c r="Y285" s="48"/>
      <c r="Z285" s="48"/>
      <c r="AA285" s="17">
        <v>3</v>
      </c>
      <c r="AB285" s="17">
        <v>1</v>
      </c>
      <c r="AC285" s="17">
        <v>25</v>
      </c>
      <c r="AD285" s="17">
        <v>325000</v>
      </c>
      <c r="AE285" s="17">
        <v>1.5</v>
      </c>
      <c r="AF285" s="27">
        <f t="shared" si="17"/>
        <v>13000</v>
      </c>
      <c r="AG285" s="48"/>
      <c r="AH285" s="48"/>
      <c r="AI285" s="48"/>
      <c r="AJ285" s="48"/>
      <c r="AK285" s="48"/>
      <c r="AL285" s="17">
        <v>1</v>
      </c>
      <c r="AM285" s="17">
        <v>1</v>
      </c>
      <c r="AN285" s="17">
        <v>20</v>
      </c>
      <c r="AO285" s="17">
        <v>14070</v>
      </c>
      <c r="AP285" s="17">
        <v>11</v>
      </c>
      <c r="AQ285" s="17"/>
      <c r="AR285" s="48"/>
      <c r="AS285" s="48"/>
      <c r="AT285" s="48"/>
      <c r="AU285" s="48"/>
      <c r="AV285" s="48"/>
      <c r="AW285" s="17">
        <v>1</v>
      </c>
      <c r="AX285" s="17">
        <v>1</v>
      </c>
      <c r="AY285" s="17">
        <v>20</v>
      </c>
      <c r="AZ285" s="17">
        <v>13100</v>
      </c>
      <c r="BA285" s="17">
        <v>9.8000000000000007</v>
      </c>
      <c r="BB285" s="17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17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17"/>
      <c r="BY285" s="48"/>
      <c r="BZ285" s="48"/>
      <c r="CA285" s="48"/>
      <c r="CB285" s="48"/>
      <c r="CC285" s="48"/>
      <c r="CD285" s="49">
        <v>1.75</v>
      </c>
      <c r="CE285" s="49">
        <v>2.3333333333333335</v>
      </c>
      <c r="CF285" s="49">
        <v>2.3333333333333335</v>
      </c>
      <c r="CG285" s="49">
        <v>2.5</v>
      </c>
      <c r="CH285" s="49">
        <v>1</v>
      </c>
      <c r="CI285" s="17">
        <v>1</v>
      </c>
      <c r="CJ285" cm="1">
        <f t="array" ref="CJ285">_xlfn.IFS([1]original_ver!CH298="จากการเข้าร่วมกิจกรรมอบรม ที่จัดโดยโครงการเกษตรกรปราดเปรื่อง (Smart Farmer)",1,[1]original_ver!CH298="จากการเข้าร่วมกิจกรรมอบรม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ๆ",3,[1]original_ver!CH298="จากการเรียนรู้ผ่านประสบการณ์ของผู้อื่น ได้แก่ เพื่อนบ้าน พี่น้อง เพื่อน และญาติ เป็นต้น",4,[1]original_ver!CH298="ไม่ได้เข้าร่วมกิจกรรมอบรมหรือเรียนรู้ใด ๆ (ข้ามไปข้อ 33)",5)</f>
        <v>2</v>
      </c>
      <c r="CK285" s="15" cm="1">
        <f t="array" ref="CK285">_xlfn.IFS([1]original_ver!CJ298="ความรู้ทางการเกษตรและการใช้เทคโนโลยีสำหรับการผลิตในฟาร์ม",1,[1]original_ver!CJ298="การวางแผนและจัดการฟาร์ม เช่น การเก็บเกี่ยว การเงิน และการวางแผนทางการตลาด",2,[1]original_ver!CJ298="การเป็นผู้ประกอบการทางการเกษตร",3,[1]original_ver!CJ298="การเพิ่มมูลค่าผลผลิต และการแปรรูปผลผลิต (รวมถึงการพัฒนาคุณภาพผลผลิต)",4,[1]original_ver!CJ298="","")</f>
        <v>2</v>
      </c>
      <c r="CL285" s="17">
        <v>1</v>
      </c>
      <c r="CM285" s="17">
        <v>1</v>
      </c>
      <c r="CN285" s="15" cm="1">
        <f t="array" ref="CN285">_xlfn.IFS([1]original_ver!CN298="ความรู้ทางการเกษตรและการใช้เทคโนโลยีสำหรับการผลิตในฟาร์ม",1,[1]original_ver!CN298="การวางแผนและจัดการฟาร์ม เช่น การเก็บเกี่ยว การเงิน และการวางแผนทางการตลาด",2,[1]original_ver!CN298="การเป็นผู้ประกอบการทางการเกษตร",3,[1]original_ver!CN298="การเพิ่มมูลค่าผลผลิต และการแปรรูปผลผลิต (รวมถึงการพัฒนาคุณภาพผลผลิต)",4,[1]original_ver!CN298="","")</f>
        <v>3</v>
      </c>
      <c r="CO285" s="17">
        <v>0</v>
      </c>
      <c r="CP285" s="48"/>
      <c r="CQ285" s="15" cm="1">
        <f t="array" ref="CQ285">_xlfn.IFS([1]original_ver!CR298="ประยุกต์",1,[1]original_ver!CR298="ไม่ประยุกต์",0,[1]original_ver!CR298="","")</f>
        <v>0</v>
      </c>
      <c r="CR285" s="15" t="str" cm="1">
        <f t="array" ref="CR285">_xlfn.IFS([1]original_ver!CS298="ประยุกต์",1,[1]original_ver!CS298="ไม่ประยุกต์",0,[1]original_ver!CS298="","")</f>
        <v/>
      </c>
      <c r="CS285" s="48"/>
      <c r="CT285" s="15" t="str" cm="1">
        <f t="array" ref="CT285">_xlfn.IFS([1]original_ver!CV298="ประยุกต์",1,[1]original_ver!CV298="ไม่ประยุกต์",0,[1]original_ver!CV298="","")</f>
        <v/>
      </c>
      <c r="CU285" s="48"/>
      <c r="CV285" s="15" t="str" cm="1">
        <f t="array" ref="CV285">_xlfn.IFS([1]original_ver!CY298="ประยุกต์",1,[1]original_ver!CY298="ไม่ประยุกต์",0,[1]original_ver!CY298="","")</f>
        <v/>
      </c>
      <c r="CW285" s="48"/>
      <c r="CX285" s="15" t="str" cm="1">
        <f t="array" ref="CX285">_xlfn.IFS([1]original_ver!DB298="ประยุกต์",1,[1]original_ver!DB298="ไม่ประยุกต์",0,[1]original_ver!DB298="","")</f>
        <v/>
      </c>
      <c r="CY285" s="48"/>
      <c r="CZ285" s="17">
        <v>1</v>
      </c>
      <c r="DA285" s="17">
        <v>0</v>
      </c>
      <c r="DB285" s="17">
        <v>0</v>
      </c>
      <c r="DC285" s="17">
        <v>0</v>
      </c>
      <c r="DD285" s="17">
        <v>0</v>
      </c>
      <c r="DE285" s="17">
        <v>0</v>
      </c>
      <c r="DF285" s="17">
        <v>3</v>
      </c>
      <c r="DG285" s="17">
        <v>3</v>
      </c>
      <c r="DH285" s="17">
        <v>2</v>
      </c>
      <c r="DI285" s="17">
        <v>1</v>
      </c>
      <c r="DJ285" s="48"/>
      <c r="DK285" s="48"/>
      <c r="DL285" s="17">
        <v>1</v>
      </c>
      <c r="DM285" s="17">
        <v>1</v>
      </c>
      <c r="DN285" s="48"/>
      <c r="DO285" s="48"/>
      <c r="DP285" s="48"/>
      <c r="DQ285" s="48"/>
      <c r="DR285" s="152">
        <v>4</v>
      </c>
      <c r="DS285" s="152">
        <v>4</v>
      </c>
      <c r="DT285" s="152">
        <v>3.75</v>
      </c>
      <c r="DU285" s="152">
        <v>2.6</v>
      </c>
      <c r="DV285" s="152">
        <v>3</v>
      </c>
      <c r="DW285" s="148">
        <v>4</v>
      </c>
      <c r="DX285" s="153">
        <v>4.2</v>
      </c>
      <c r="DY285" s="153">
        <v>5</v>
      </c>
      <c r="DZ285" s="149">
        <v>4.5</v>
      </c>
      <c r="EA285" s="153">
        <v>4</v>
      </c>
      <c r="EB285" s="153">
        <v>3.6666666666666665</v>
      </c>
      <c r="EC285" s="153">
        <v>4</v>
      </c>
    </row>
    <row r="286" spans="1:133" x14ac:dyDescent="0.2">
      <c r="A286" s="15">
        <v>905</v>
      </c>
      <c r="B286" s="58"/>
      <c r="C286" cm="1">
        <f t="array" ref="C286">_xlfn.IFS([1]original_ver!D299="Participant",1,[1]original_ver!D299="Non-Participant",0,[1]original_ver!D299="","")</f>
        <v>0</v>
      </c>
      <c r="D286" s="15">
        <v>3</v>
      </c>
      <c r="E286" s="17" cm="1">
        <f t="array" ref="E286">_xlfn.IFS([1]original_ver!F299="ชาย",1,[1]original_ver!F299="หญิง",0,[1]original_ver!F299="","")</f>
        <v>1</v>
      </c>
      <c r="F286" s="15">
        <v>52</v>
      </c>
      <c r="G286" s="17" cm="1">
        <f t="array" ref="G286">_xlfn.IFS([1]original_ver!H299="ไม่มีการศึกษา",0,[1]original_ver!H299="ประถมศึกษา",1,[1]original_ver!H299="มัธยมศึกษาตอนต้น",2,[1]original_ver!H299="มัธยมศึกษาตอนปลาย",3,[1]original_ver!H299="อนุปริญญา (ปวช., ปวส., ฝึกหัดครู)",4,[1]original_ver!H299="ปริญญาตรี",5,[1]original_ver!H299="สูงกว่าปริญญาตรี",6,[1]original_ver!H299="","")</f>
        <v>3</v>
      </c>
      <c r="H286" s="17" cm="1">
        <f t="array" ref="H286">_xlfn.IFS([1]original_ver!I299="โสด",1,[1]original_ver!I299="สมรส/อยู่ด้วยกัน",2,[1]original_ver!I299="หย่าร้าง/แยกกันอยู่",3,[1]original_ver!I299="หม้าย",4,[1]original_ver!I299="","")</f>
        <v>2</v>
      </c>
      <c r="I286" s="15">
        <v>4</v>
      </c>
      <c r="J286" s="15">
        <v>14</v>
      </c>
      <c r="K286" s="17" cm="1">
        <f t="array" ref="K286">_xlfn.IFS([1]original_ver!L299="ใช่",1,[1]original_ver!L299="ไม่ใช่",0,[1]original_ver!L299="","")</f>
        <v>0</v>
      </c>
      <c r="L286" s="17" cm="1">
        <f t="array" ref="L286">_xlfn.IFS([1]original_ver!M299="กู้ยืม",1,[1]original_ver!M299="ไม่กู้ยืม",0,[1]original_ver!M299="","")</f>
        <v>1</v>
      </c>
      <c r="M286" s="17">
        <f t="shared" si="15"/>
        <v>1</v>
      </c>
      <c r="N286" s="23">
        <v>600000</v>
      </c>
      <c r="O286" s="17" cm="1">
        <f t="array" ref="O286">_xlfn.IFS([1]original_ver!O299="ใช่",1,[1]original_ver!O299="ไม่ใช่",0,[1]original_ver!O299="","")</f>
        <v>0</v>
      </c>
      <c r="P286" s="17">
        <v>3</v>
      </c>
      <c r="Q286" s="17">
        <v>1</v>
      </c>
      <c r="R286" s="17">
        <v>53</v>
      </c>
      <c r="S286" s="17">
        <v>1325000</v>
      </c>
      <c r="T286" s="17">
        <v>1.4</v>
      </c>
      <c r="U286" s="22">
        <f t="shared" si="16"/>
        <v>25000</v>
      </c>
      <c r="V286" s="48"/>
      <c r="W286" s="48"/>
      <c r="X286" s="48"/>
      <c r="Y286" s="48"/>
      <c r="Z286" s="48"/>
      <c r="AA286" s="17">
        <v>3</v>
      </c>
      <c r="AB286" s="17">
        <v>1</v>
      </c>
      <c r="AC286" s="17">
        <v>24</v>
      </c>
      <c r="AD286" s="17">
        <v>552000</v>
      </c>
      <c r="AE286" s="17">
        <v>1.5</v>
      </c>
      <c r="AF286" s="27">
        <f t="shared" si="17"/>
        <v>23000</v>
      </c>
      <c r="AG286" s="48"/>
      <c r="AH286" s="48"/>
      <c r="AI286" s="48"/>
      <c r="AJ286" s="48"/>
      <c r="AK286" s="48"/>
      <c r="AL286" s="17">
        <v>4</v>
      </c>
      <c r="AM286" s="17">
        <v>1</v>
      </c>
      <c r="AN286" s="17">
        <v>20</v>
      </c>
      <c r="AO286" s="17">
        <v>100000</v>
      </c>
      <c r="AP286" s="17">
        <v>2.66</v>
      </c>
      <c r="AQ286" s="17"/>
      <c r="AR286" s="48"/>
      <c r="AS286" s="48"/>
      <c r="AT286" s="48"/>
      <c r="AU286" s="48"/>
      <c r="AV286" s="48"/>
      <c r="AW286" s="17">
        <v>4</v>
      </c>
      <c r="AX286" s="17">
        <v>1</v>
      </c>
      <c r="AY286" s="17">
        <v>22</v>
      </c>
      <c r="AZ286" s="17">
        <v>110000</v>
      </c>
      <c r="BA286" s="17">
        <v>2.33</v>
      </c>
      <c r="BB286" s="17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17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17"/>
      <c r="BY286" s="48"/>
      <c r="BZ286" s="48"/>
      <c r="CA286" s="48"/>
      <c r="CB286" s="48"/>
      <c r="CC286" s="48"/>
      <c r="CD286" s="49">
        <v>1.75</v>
      </c>
      <c r="CE286" s="49">
        <v>1</v>
      </c>
      <c r="CF286" s="49">
        <v>1</v>
      </c>
      <c r="CG286" s="49">
        <v>2</v>
      </c>
      <c r="CH286" s="49">
        <v>2.5</v>
      </c>
      <c r="CI286" s="17">
        <v>1</v>
      </c>
      <c r="CJ286" cm="1">
        <f t="array" ref="CJ286">_xlfn.IFS([1]original_ver!CH299="จากการเข้าร่วมกิจกรรมอบรม ที่จัดโดยโครงการเกษตรกรปราดเปรื่อง (Smart Farmer)",1,[1]original_ver!CH299="จากการเข้าร่วมกิจกรรมอบรม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ๆ",3,[1]original_ver!CH299="จากการเรียนรู้ผ่านประสบการณ์ของผู้อื่น ได้แก่ เพื่อนบ้าน พี่น้อง เพื่อน และญาติ เป็นต้น",4,[1]original_ver!CH299="ไม่ได้เข้าร่วมกิจกรรมอบรมหรือเรียนรู้ใด ๆ (ข้ามไปข้อ 33)",5)</f>
        <v>4</v>
      </c>
      <c r="CK286" s="15" cm="1">
        <f t="array" ref="CK286">_xlfn.IFS([1]original_ver!CJ299="ความรู้ทางการเกษตรและการใช้เทคโนโลยีสำหรับการผลิตในฟาร์ม",1,[1]original_ver!CJ299="การวางแผนและจัดการฟาร์ม เช่น การเก็บเกี่ยว การเงิน และการวางแผนทางการตลาด",2,[1]original_ver!CJ299="การเป็นผู้ประกอบการทางการเกษตร",3,[1]original_ver!CJ299="การเพิ่มมูลค่าผลผลิต และการแปรรูปผลผลิต (รวมถึงการพัฒนาคุณภาพผลผลิต)",4,[1]original_ver!CJ299="","")</f>
        <v>1</v>
      </c>
      <c r="CL286" s="17">
        <v>4</v>
      </c>
      <c r="CM286" s="17">
        <v>5</v>
      </c>
      <c r="CN286" s="15" cm="1">
        <f t="array" ref="CN286">_xlfn.IFS([1]original_ver!CN299="ความรู้ทางการเกษตรและการใช้เทคโนโลยีสำหรับการผลิตในฟาร์ม",1,[1]original_ver!CN299="การวางแผนและจัดการฟาร์ม เช่น การเก็บเกี่ยว การเงิน และการวางแผนทางการตลาด",2,[1]original_ver!CN299="การเป็นผู้ประกอบการทางการเกษตร",3,[1]original_ver!CN299="การเพิ่มมูลค่าผลผลิต และการแปรรูปผลผลิต (รวมถึงการพัฒนาคุณภาพผลผลิต)",4,[1]original_ver!CN299="","")</f>
        <v>3</v>
      </c>
      <c r="CO286" s="17">
        <v>0</v>
      </c>
      <c r="CP286" s="48"/>
      <c r="CQ286" s="15" cm="1">
        <f t="array" ref="CQ286">_xlfn.IFS([1]original_ver!CR299="ประยุกต์",1,[1]original_ver!CR299="ไม่ประยุกต์",0,[1]original_ver!CR299="","")</f>
        <v>1</v>
      </c>
      <c r="CR286" s="15" cm="1">
        <f t="array" ref="CR286">_xlfn.IFS([1]original_ver!CS299="ประยุกต์",1,[1]original_ver!CS299="ไม่ประยุกต์",0,[1]original_ver!CS299="","")</f>
        <v>1</v>
      </c>
      <c r="CS286" s="48"/>
      <c r="CT286" s="15" cm="1">
        <f t="array" ref="CT286">_xlfn.IFS([1]original_ver!CV299="ประยุกต์",1,[1]original_ver!CV299="ไม่ประยุกต์",0,[1]original_ver!CV299="","")</f>
        <v>1</v>
      </c>
      <c r="CU286" s="48"/>
      <c r="CV286" s="15" cm="1">
        <f t="array" ref="CV286">_xlfn.IFS([1]original_ver!CY299="ประยุกต์",1,[1]original_ver!CY299="ไม่ประยุกต์",0,[1]original_ver!CY299="","")</f>
        <v>0</v>
      </c>
      <c r="CW286" s="17">
        <v>1</v>
      </c>
      <c r="CX286" s="15" cm="1">
        <f t="array" ref="CX286">_xlfn.IFS([1]original_ver!DB299="ประยุกต์",1,[1]original_ver!DB299="ไม่ประยุกต์",0,[1]original_ver!DB299="","")</f>
        <v>1</v>
      </c>
      <c r="CY286" s="48"/>
      <c r="CZ286" s="48">
        <v>0</v>
      </c>
      <c r="DA286" s="48">
        <v>0</v>
      </c>
      <c r="DB286" s="48">
        <v>0</v>
      </c>
      <c r="DC286" s="48">
        <v>0</v>
      </c>
      <c r="DD286" s="48">
        <v>0</v>
      </c>
      <c r="DE286" s="48">
        <v>0</v>
      </c>
      <c r="DF286" s="17">
        <v>2</v>
      </c>
      <c r="DG286" s="17">
        <v>2</v>
      </c>
      <c r="DH286" s="17">
        <v>3</v>
      </c>
      <c r="DI286" s="17">
        <v>2</v>
      </c>
      <c r="DJ286" s="48"/>
      <c r="DK286" s="48"/>
      <c r="DL286" s="17">
        <v>1</v>
      </c>
      <c r="DM286" s="17">
        <v>2</v>
      </c>
      <c r="DN286" s="48"/>
      <c r="DO286" s="48"/>
      <c r="DP286" s="48"/>
      <c r="DQ286" s="48"/>
      <c r="DR286" s="49">
        <v>4.2</v>
      </c>
      <c r="DS286" s="49">
        <v>4</v>
      </c>
      <c r="DT286" s="17">
        <v>4.75</v>
      </c>
      <c r="DU286" s="49">
        <v>3.2</v>
      </c>
      <c r="DV286" s="49">
        <v>2.3333333333333335</v>
      </c>
      <c r="DW286" s="49">
        <v>3</v>
      </c>
      <c r="DX286" s="25">
        <v>5</v>
      </c>
      <c r="DY286" s="25">
        <v>4.666666666666667</v>
      </c>
      <c r="DZ286" s="25">
        <v>4.75</v>
      </c>
      <c r="EA286" s="25">
        <v>4.4000000000000004</v>
      </c>
      <c r="EB286" s="25">
        <v>4.333333333333333</v>
      </c>
      <c r="EC286">
        <v>4.75</v>
      </c>
    </row>
    <row r="287" spans="1:133" hidden="1" x14ac:dyDescent="0.2">
      <c r="A287" s="15">
        <v>906</v>
      </c>
      <c r="B287" s="58"/>
      <c r="C287">
        <v>0</v>
      </c>
      <c r="D287" s="15">
        <v>3</v>
      </c>
      <c r="E287" s="17" cm="1">
        <f t="array" ref="E287">_xlfn.IFS([1]original_ver!F300="ชาย",1,[1]original_ver!F300="หญิง",0,[1]original_ver!F300="","")</f>
        <v>0</v>
      </c>
      <c r="F287" s="15">
        <v>48</v>
      </c>
      <c r="G287" s="17" cm="1">
        <f t="array" ref="G287">_xlfn.IFS([1]original_ver!H300="ไม่มีการศึกษา",0,[1]original_ver!H300="ประถมศึกษา",1,[1]original_ver!H300="มัธยมศึกษาตอนต้น",2,[1]original_ver!H300="มัธยมศึกษาตอนปลาย",3,[1]original_ver!H300="อนุปริญญา (ปวช., ปวส., ฝึกหัดครู)",4,[1]original_ver!H300="ปริญญาตรี",5,[1]original_ver!H300="สูงกว่าปริญญาตรี",6,[1]original_ver!H300="","")</f>
        <v>3</v>
      </c>
      <c r="H287" s="17" cm="1">
        <f t="array" ref="H287">_xlfn.IFS([1]original_ver!I300="โสด",1,[1]original_ver!I300="สมรส/อยู่ด้วยกัน",2,[1]original_ver!I300="หย่าร้าง/แยกกันอยู่",3,[1]original_ver!I300="หม้าย",4,[1]original_ver!I300="","")</f>
        <v>2</v>
      </c>
      <c r="I287" s="15">
        <v>4</v>
      </c>
      <c r="J287" s="15">
        <v>17</v>
      </c>
      <c r="K287" s="17" cm="1">
        <f t="array" ref="K287">_xlfn.IFS([1]original_ver!L300="ใช่",1,[1]original_ver!L300="ไม่ใช่",0,[1]original_ver!L300="","")</f>
        <v>0</v>
      </c>
      <c r="L287" s="17" cm="1">
        <f t="array" ref="L287">_xlfn.IFS([1]original_ver!M300="กู้ยืม",1,[1]original_ver!M300="ไม่กู้ยืม",0,[1]original_ver!M300="","")</f>
        <v>1</v>
      </c>
      <c r="M287" s="17">
        <f t="shared" si="15"/>
        <v>1</v>
      </c>
      <c r="N287" s="23">
        <v>216000</v>
      </c>
      <c r="O287" s="17" cm="1">
        <f t="array" ref="O287">_xlfn.IFS([1]original_ver!O300="ใช่",1,[1]original_ver!O300="ไม่ใช่",0,[1]original_ver!O300="","")</f>
        <v>1</v>
      </c>
      <c r="P287" s="17">
        <v>1</v>
      </c>
      <c r="Q287" s="17">
        <v>1</v>
      </c>
      <c r="R287" s="17">
        <v>21</v>
      </c>
      <c r="S287" s="149">
        <v>18480</v>
      </c>
      <c r="T287" s="53">
        <v>12</v>
      </c>
      <c r="U287" s="20">
        <f t="shared" si="16"/>
        <v>880</v>
      </c>
      <c r="V287" s="48"/>
      <c r="W287" s="48"/>
      <c r="X287" s="48"/>
      <c r="Y287" s="48"/>
      <c r="Z287" s="48"/>
      <c r="AA287" s="17">
        <v>1</v>
      </c>
      <c r="AB287" s="17">
        <v>1</v>
      </c>
      <c r="AC287" s="17">
        <v>21</v>
      </c>
      <c r="AD287" s="17">
        <v>17640</v>
      </c>
      <c r="AE287" s="18">
        <v>17</v>
      </c>
      <c r="AF287" s="27">
        <f t="shared" si="17"/>
        <v>840</v>
      </c>
      <c r="AG287" s="48"/>
      <c r="AH287" s="48"/>
      <c r="AI287" s="48"/>
      <c r="AJ287" s="48"/>
      <c r="AK287" s="48"/>
      <c r="AL287" s="17">
        <v>9</v>
      </c>
      <c r="AM287" s="17">
        <v>1</v>
      </c>
      <c r="AN287" s="17">
        <v>4</v>
      </c>
      <c r="AO287" s="17">
        <v>2500</v>
      </c>
      <c r="AP287" s="17">
        <v>61</v>
      </c>
      <c r="AQ287" s="17"/>
      <c r="AR287" s="48"/>
      <c r="AS287" s="48"/>
      <c r="AT287" s="48"/>
      <c r="AU287" s="48"/>
      <c r="AV287" s="48"/>
      <c r="AW287" s="17">
        <v>9</v>
      </c>
      <c r="AX287" s="17">
        <v>1</v>
      </c>
      <c r="AY287" s="17">
        <v>4</v>
      </c>
      <c r="AZ287" s="17">
        <v>2700</v>
      </c>
      <c r="BA287" s="17">
        <v>58</v>
      </c>
      <c r="BB287" s="17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17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17"/>
      <c r="BY287" s="48"/>
      <c r="BZ287" s="48"/>
      <c r="CA287" s="48"/>
      <c r="CB287" s="48"/>
      <c r="CC287" s="48"/>
      <c r="CD287" s="49">
        <v>3</v>
      </c>
      <c r="CE287" s="49">
        <v>2</v>
      </c>
      <c r="CF287" s="49">
        <v>1</v>
      </c>
      <c r="CG287" s="49">
        <v>1</v>
      </c>
      <c r="CH287" s="49">
        <v>3</v>
      </c>
      <c r="CI287" s="17">
        <v>1</v>
      </c>
      <c r="CJ287" cm="1">
        <f t="array" ref="CJ287">_xlfn.IFS([1]original_ver!CH300="จากการเข้าร่วมกิจกรรมอบรม ที่จัดโดยโครงการเกษตรกรปราดเปรื่อง (Smart Farmer)",1,[1]original_ver!CH300="จากการเข้าร่วมกิจกรรมอบรม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ๆ",3,[1]original_ver!CH300="จากการเรียนรู้ผ่านประสบการณ์ของผู้อื่น ได้แก่ เพื่อนบ้าน พี่น้อง เพื่อน และญาติ เป็นต้น",4,[1]original_ver!CH300="ไม่ได้เข้าร่วมกิจกรรมอบรมหรือเรียนรู้ใด ๆ (ข้ามไปข้อ 33)",5)</f>
        <v>5</v>
      </c>
      <c r="CK287" s="15" t="str" cm="1">
        <f t="array" ref="CK287">_xlfn.IFS([1]original_ver!CJ300="ความรู้ทางการเกษตรและการใช้เทคโนโลยีสำหรับการผลิตในฟาร์ม",1,[1]original_ver!CJ300="การวางแผนและจัดการฟาร์ม เช่น การเก็บเกี่ยว การเงิน และการวางแผนทางการตลาด",2,[1]original_ver!CJ300="การเป็นผู้ประกอบการทางการเกษตร",3,[1]original_ver!CJ300="การเพิ่มมูลค่าผลผลิต และการแปรรูปผลผลิต (รวมถึงการพัฒนาคุณภาพผลผลิต)",4,[1]original_ver!CJ300="","")</f>
        <v/>
      </c>
      <c r="CL287" s="48"/>
      <c r="CM287" s="48"/>
      <c r="CN287" s="15" t="str" cm="1">
        <f t="array" ref="CN287">_xlfn.IFS([1]original_ver!CN300="ความรู้ทางการเกษตรและการใช้เทคโนโลยีสำหรับการผลิตในฟาร์ม",1,[1]original_ver!CN300="การวางแผนและจัดการฟาร์ม เช่น การเก็บเกี่ยว การเงิน และการวางแผนทางการตลาด",2,[1]original_ver!CN300="การเป็นผู้ประกอบการทางการเกษตร",3,[1]original_ver!CN300="การเพิ่มมูลค่าผลผลิต และการแปรรูปผลผลิต (รวมถึงการพัฒนาคุณภาพผลผลิต)",4,[1]original_ver!CN300="","")</f>
        <v/>
      </c>
      <c r="CO287" s="48"/>
      <c r="CP287" s="48"/>
      <c r="CQ287" s="15" t="str" cm="1">
        <f t="array" ref="CQ287">_xlfn.IFS([1]original_ver!CR300="ประยุกต์",1,[1]original_ver!CR300="ไม่ประยุกต์",0,[1]original_ver!CR300="","")</f>
        <v/>
      </c>
      <c r="CR287" s="15" t="str" cm="1">
        <f t="array" ref="CR287">_xlfn.IFS([1]original_ver!CS300="ประยุกต์",1,[1]original_ver!CS300="ไม่ประยุกต์",0,[1]original_ver!CS300="","")</f>
        <v/>
      </c>
      <c r="CS287" s="48"/>
      <c r="CT287" s="15" t="str" cm="1">
        <f t="array" ref="CT287">_xlfn.IFS([1]original_ver!CV300="ประยุกต์",1,[1]original_ver!CV300="ไม่ประยุกต์",0,[1]original_ver!CV300="","")</f>
        <v/>
      </c>
      <c r="CU287" s="48"/>
      <c r="CV287" s="15" t="str" cm="1">
        <f t="array" ref="CV287">_xlfn.IFS([1]original_ver!CY300="ประยุกต์",1,[1]original_ver!CY300="ไม่ประยุกต์",0,[1]original_ver!CY300="","")</f>
        <v/>
      </c>
      <c r="CW287" s="48"/>
      <c r="CX287" s="15" t="str" cm="1">
        <f t="array" ref="CX287">_xlfn.IFS([1]original_ver!DB300="ประยุกต์",1,[1]original_ver!DB300="ไม่ประยุกต์",0,[1]original_ver!DB300="","")</f>
        <v/>
      </c>
      <c r="CY287" s="48"/>
      <c r="CZ287" s="48">
        <v>0</v>
      </c>
      <c r="DA287" s="48">
        <v>0</v>
      </c>
      <c r="DB287" s="48">
        <v>0</v>
      </c>
      <c r="DC287" s="48">
        <v>0</v>
      </c>
      <c r="DD287" s="48">
        <v>0</v>
      </c>
      <c r="DE287" s="48">
        <v>0</v>
      </c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9">
        <v>3.8</v>
      </c>
      <c r="DS287" s="49">
        <v>3</v>
      </c>
      <c r="DT287" s="17">
        <v>4</v>
      </c>
      <c r="DU287" s="49">
        <v>3.8</v>
      </c>
      <c r="DV287" s="49">
        <v>3</v>
      </c>
      <c r="DW287" s="49">
        <v>4</v>
      </c>
      <c r="DX287" s="25">
        <v>4.5999999999999996</v>
      </c>
      <c r="DY287" s="25">
        <v>4.333333333333333</v>
      </c>
      <c r="DZ287" s="25">
        <v>4.75</v>
      </c>
      <c r="EA287" s="25">
        <v>4.5999999999999996</v>
      </c>
      <c r="EB287" s="25">
        <v>4</v>
      </c>
      <c r="EC287">
        <v>4.25</v>
      </c>
    </row>
    <row r="288" spans="1:133" x14ac:dyDescent="0.2">
      <c r="A288" s="15">
        <v>907</v>
      </c>
      <c r="B288" s="58"/>
      <c r="C288">
        <v>0</v>
      </c>
      <c r="D288" s="15">
        <v>3</v>
      </c>
      <c r="E288" s="17" cm="1">
        <f t="array" ref="E288">_xlfn.IFS([1]original_ver!F301="ชาย",1,[1]original_ver!F301="หญิง",0,[1]original_ver!F301="","")</f>
        <v>0</v>
      </c>
      <c r="F288" s="15">
        <v>51</v>
      </c>
      <c r="G288" s="17" cm="1">
        <f t="array" ref="G288">_xlfn.IFS([1]original_ver!H301="ไม่มีการศึกษา",0,[1]original_ver!H301="ประถมศึกษา",1,[1]original_ver!H301="มัธยมศึกษาตอนต้น",2,[1]original_ver!H301="มัธยมศึกษาตอนปลาย",3,[1]original_ver!H301="อนุปริญญา (ปวช., ปวส., ฝึกหัดครู)",4,[1]original_ver!H301="ปริญญาตรี",5,[1]original_ver!H301="สูงกว่าปริญญาตรี",6,[1]original_ver!H301="","")</f>
        <v>3</v>
      </c>
      <c r="H288" s="17" cm="1">
        <f t="array" ref="H288">_xlfn.IFS([1]original_ver!I301="โสด",1,[1]original_ver!I301="สมรส/อยู่ด้วยกัน",2,[1]original_ver!I301="หย่าร้าง/แยกกันอยู่",3,[1]original_ver!I301="หม้าย",4,[1]original_ver!I301="","")</f>
        <v>2</v>
      </c>
      <c r="I288" s="15">
        <v>4</v>
      </c>
      <c r="J288" s="15">
        <v>16</v>
      </c>
      <c r="K288" s="17">
        <v>1</v>
      </c>
      <c r="L288" s="17" cm="1">
        <f t="array" ref="L288">_xlfn.IFS([1]original_ver!M301="กู้ยืม",1,[1]original_ver!M301="ไม่กู้ยืม",0,[1]original_ver!M301="","")</f>
        <v>1</v>
      </c>
      <c r="M288" s="17">
        <f t="shared" si="15"/>
        <v>1</v>
      </c>
      <c r="N288" s="23">
        <v>250000</v>
      </c>
      <c r="O288" s="17" cm="1">
        <f t="array" ref="O288">_xlfn.IFS([1]original_ver!O301="ใช่",1,[1]original_ver!O301="ไม่ใช่",0,[1]original_ver!O301="","")</f>
        <v>1</v>
      </c>
      <c r="P288" s="17">
        <v>3</v>
      </c>
      <c r="Q288" s="17">
        <v>1</v>
      </c>
      <c r="R288" s="17">
        <v>40</v>
      </c>
      <c r="S288" s="17">
        <v>420000</v>
      </c>
      <c r="T288" s="17">
        <v>1.5</v>
      </c>
      <c r="U288" s="22">
        <f>$S288/$R288</f>
        <v>10500</v>
      </c>
      <c r="V288" s="48"/>
      <c r="W288" s="48"/>
      <c r="X288" s="48"/>
      <c r="Y288" s="48"/>
      <c r="Z288" s="48"/>
      <c r="AA288" s="17">
        <v>3</v>
      </c>
      <c r="AB288" s="17">
        <v>1</v>
      </c>
      <c r="AC288" s="17">
        <v>40</v>
      </c>
      <c r="AD288" s="17">
        <v>156000</v>
      </c>
      <c r="AE288" s="17">
        <v>1.5</v>
      </c>
      <c r="AF288" s="27">
        <f>$S288/$AC288</f>
        <v>10500</v>
      </c>
      <c r="AG288" s="48"/>
      <c r="AH288" s="48"/>
      <c r="AI288" s="48"/>
      <c r="AJ288" s="48"/>
      <c r="AK288" s="48"/>
      <c r="AL288" s="17">
        <v>1</v>
      </c>
      <c r="AM288" s="17">
        <v>1</v>
      </c>
      <c r="AN288" s="17">
        <v>9</v>
      </c>
      <c r="AO288" s="17">
        <v>1307</v>
      </c>
      <c r="AP288" s="17">
        <v>13</v>
      </c>
      <c r="AQ288" s="17"/>
      <c r="AR288" s="48"/>
      <c r="AS288" s="48"/>
      <c r="AT288" s="48"/>
      <c r="AU288" s="48"/>
      <c r="AV288" s="48"/>
      <c r="AW288" s="17">
        <v>1</v>
      </c>
      <c r="AX288" s="17">
        <v>1</v>
      </c>
      <c r="AY288" s="17">
        <v>9</v>
      </c>
      <c r="AZ288" s="17">
        <v>1104</v>
      </c>
      <c r="BA288" s="17">
        <v>11</v>
      </c>
      <c r="BB288" s="17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17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17"/>
      <c r="BY288" s="48"/>
      <c r="BZ288" s="48"/>
      <c r="CA288" s="48"/>
      <c r="CB288" s="48"/>
      <c r="CC288" s="48"/>
      <c r="CD288" s="49">
        <v>1.75</v>
      </c>
      <c r="CE288" s="49">
        <v>2.6666666666666665</v>
      </c>
      <c r="CF288" s="49">
        <v>1.6666666666666667</v>
      </c>
      <c r="CG288" s="49">
        <v>1</v>
      </c>
      <c r="CH288" s="49">
        <v>3</v>
      </c>
      <c r="CI288" s="17">
        <v>1</v>
      </c>
      <c r="CJ288" cm="1">
        <f t="array" ref="CJ288">_xlfn.IFS([1]original_ver!CH301="จากการเข้าร่วมกิจกรรมอบรม ที่จัดโดยโครงการเกษตรกรปราดเปรื่อง (Smart Farmer)",1,[1]original_ver!CH301="จากการเข้าร่วมกิจกรรมอบรม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ๆ",3,[1]original_ver!CH301="จากการเรียนรู้ผ่านประสบการณ์ของผู้อื่น ได้แก่ เพื่อนบ้าน พี่น้อง เพื่อน และญาติ เป็นต้น",4,[1]original_ver!CH301="ไม่ได้เข้าร่วมกิจกรรมอบรมหรือเรียนรู้ใด ๆ (ข้ามไปข้อ 33)",5)</f>
        <v>2</v>
      </c>
      <c r="CK288" s="15" cm="1">
        <f t="array" ref="CK288">_xlfn.IFS([1]original_ver!CJ301="ความรู้ทางการเกษตรและการใช้เทคโนโลยีสำหรับการผลิตในฟาร์ม",1,[1]original_ver!CJ301="การวางแผนและจัดการฟาร์ม เช่น การเก็บเกี่ยว การเงิน และการวางแผนทางการตลาด",2,[1]original_ver!CJ301="การเป็นผู้ประกอบการทางการเกษตร",3,[1]original_ver!CJ301="การเพิ่มมูลค่าผลผลิต และการแปรรูปผลผลิต (รวมถึงการพัฒนาคุณภาพผลผลิต)",4,[1]original_ver!CJ301="","")</f>
        <v>4</v>
      </c>
      <c r="CL288" s="17">
        <v>3</v>
      </c>
      <c r="CM288" s="17">
        <v>2</v>
      </c>
      <c r="CN288" s="15" cm="1">
        <f t="array" ref="CN288">_xlfn.IFS([1]original_ver!CN301="ความรู้ทางการเกษตรและการใช้เทคโนโลยีสำหรับการผลิตในฟาร์ม",1,[1]original_ver!CN301="การวางแผนและจัดการฟาร์ม เช่น การเก็บเกี่ยว การเงิน และการวางแผนทางการตลาด",2,[1]original_ver!CN301="การเป็นผู้ประกอบการทางการเกษตร",3,[1]original_ver!CN301="การเพิ่มมูลค่าผลผลิต และการแปรรูปผลผลิต (รวมถึงการพัฒนาคุณภาพผลผลิต)",4,[1]original_ver!CN301="","")</f>
        <v>3</v>
      </c>
      <c r="CO288" s="17">
        <v>0</v>
      </c>
      <c r="CP288" s="48"/>
      <c r="CQ288" s="15" cm="1">
        <f t="array" ref="CQ288">_xlfn.IFS([1]original_ver!CR301="ประยุกต์",1,[1]original_ver!CR301="ไม่ประยุกต์",0,[1]original_ver!CR301="","")</f>
        <v>1</v>
      </c>
      <c r="CR288" s="15" cm="1">
        <f t="array" ref="CR288">_xlfn.IFS([1]original_ver!CS301="ประยุกต์",1,[1]original_ver!CS301="ไม่ประยุกต์",0,[1]original_ver!CS301="","")</f>
        <v>1</v>
      </c>
      <c r="CS288" s="48"/>
      <c r="CT288" s="15" cm="1">
        <f t="array" ref="CT288">_xlfn.IFS([1]original_ver!CV301="ประยุกต์",1,[1]original_ver!CV301="ไม่ประยุกต์",0,[1]original_ver!CV301="","")</f>
        <v>1</v>
      </c>
      <c r="CU288" s="48"/>
      <c r="CV288" s="15" cm="1">
        <f t="array" ref="CV288">_xlfn.IFS([1]original_ver!CY301="ประยุกต์",1,[1]original_ver!CY301="ไม่ประยุกต์",0,[1]original_ver!CY301="","")</f>
        <v>0</v>
      </c>
      <c r="CW288" s="17">
        <v>3</v>
      </c>
      <c r="CX288" s="15" cm="1">
        <f t="array" ref="CX288">_xlfn.IFS([1]original_ver!DB301="ประยุกต์",1,[1]original_ver!DB301="ไม่ประยุกต์",0,[1]original_ver!DB301="","")</f>
        <v>1</v>
      </c>
      <c r="CY288" s="48"/>
      <c r="CZ288" s="48">
        <v>0</v>
      </c>
      <c r="DA288" s="48">
        <v>0</v>
      </c>
      <c r="DB288" s="48">
        <v>0</v>
      </c>
      <c r="DC288" s="48">
        <v>0</v>
      </c>
      <c r="DD288" s="48">
        <v>0</v>
      </c>
      <c r="DE288" s="48">
        <v>0</v>
      </c>
      <c r="DF288" s="17">
        <v>3</v>
      </c>
      <c r="DG288" s="17">
        <v>2</v>
      </c>
      <c r="DH288" s="17">
        <v>2</v>
      </c>
      <c r="DI288" s="17">
        <v>1</v>
      </c>
      <c r="DJ288" s="48"/>
      <c r="DK288" s="48"/>
      <c r="DL288" s="17">
        <v>1</v>
      </c>
      <c r="DM288" s="17">
        <v>2</v>
      </c>
      <c r="DN288" s="48"/>
      <c r="DO288" s="48"/>
      <c r="DP288" s="48"/>
      <c r="DQ288" s="48"/>
      <c r="DR288" s="49">
        <v>3.2</v>
      </c>
      <c r="DS288" s="49">
        <v>3.6666666666666665</v>
      </c>
      <c r="DT288" s="17">
        <v>4</v>
      </c>
      <c r="DU288" s="49">
        <v>3.6</v>
      </c>
      <c r="DV288" s="49">
        <v>3</v>
      </c>
      <c r="DW288" s="49">
        <v>3</v>
      </c>
      <c r="DX288" s="25">
        <v>4.5999999999999996</v>
      </c>
      <c r="DY288" s="25">
        <v>4.666666666666667</v>
      </c>
      <c r="DZ288" s="25">
        <v>4.75</v>
      </c>
      <c r="EA288" s="25">
        <v>4.5999999999999996</v>
      </c>
      <c r="EB288" s="25">
        <v>4</v>
      </c>
      <c r="EC288">
        <v>4.75</v>
      </c>
    </row>
    <row r="289" spans="1:133" hidden="1" x14ac:dyDescent="0.2">
      <c r="A289" s="15">
        <v>908</v>
      </c>
      <c r="B289" s="58"/>
      <c r="C289" cm="1">
        <f t="array" ref="C289">_xlfn.IFS([1]original_ver!D302="Participant",1,[1]original_ver!D302="Non-Participant",0,[1]original_ver!D302="","")</f>
        <v>0</v>
      </c>
      <c r="D289" s="15">
        <v>3</v>
      </c>
      <c r="E289" s="17" cm="1">
        <f t="array" ref="E289">_xlfn.IFS([1]original_ver!F302="ชาย",1,[1]original_ver!F302="หญิง",0,[1]original_ver!F302="","")</f>
        <v>1</v>
      </c>
      <c r="F289" s="15">
        <v>71</v>
      </c>
      <c r="G289" s="17" cm="1">
        <f t="array" ref="G289">_xlfn.IFS([1]original_ver!H302="ไม่มีการศึกษา",0,[1]original_ver!H302="ประถมศึกษา",1,[1]original_ver!H302="มัธยมศึกษาตอนต้น",2,[1]original_ver!H302="มัธยมศึกษาตอนปลาย",3,[1]original_ver!H302="อนุปริญญา (ปวช., ปวส., ฝึกหัดครู)",4,[1]original_ver!H302="ปริญญาตรี",5,[1]original_ver!H302="สูงกว่าปริญญาตรี",6,[1]original_ver!H302="","")</f>
        <v>2</v>
      </c>
      <c r="H289" s="17" cm="1">
        <f t="array" ref="H289">_xlfn.IFS([1]original_ver!I302="โสด",1,[1]original_ver!I302="สมรส/อยู่ด้วยกัน",2,[1]original_ver!I302="หย่าร้าง/แยกกันอยู่",3,[1]original_ver!I302="หม้าย",4,[1]original_ver!I302="","")</f>
        <v>2</v>
      </c>
      <c r="I289" s="15">
        <v>6</v>
      </c>
      <c r="J289" s="15">
        <v>60</v>
      </c>
      <c r="K289" s="17" cm="1">
        <f t="array" ref="K289">_xlfn.IFS([1]original_ver!L302="ใช่",1,[1]original_ver!L302="ไม่ใช่",0,[1]original_ver!L302="","")</f>
        <v>0</v>
      </c>
      <c r="L289" s="17" cm="1">
        <f t="array" ref="L289">_xlfn.IFS([1]original_ver!M302="กู้ยืม",1,[1]original_ver!M302="ไม่กู้ยืม",0,[1]original_ver!M302="","")</f>
        <v>1</v>
      </c>
      <c r="M289" s="17">
        <f t="shared" si="15"/>
        <v>1</v>
      </c>
      <c r="N289" s="23">
        <v>450000</v>
      </c>
      <c r="O289" s="17" cm="1">
        <f t="array" ref="O289">_xlfn.IFS([1]original_ver!O302="ใช่",1,[1]original_ver!O302="ไม่ใช่",0,[1]original_ver!O302="","")</f>
        <v>0</v>
      </c>
      <c r="P289" s="17">
        <v>3</v>
      </c>
      <c r="Q289" s="17">
        <v>1</v>
      </c>
      <c r="R289" s="17">
        <v>80</v>
      </c>
      <c r="S289" s="17">
        <v>440000</v>
      </c>
      <c r="T289" s="17">
        <v>1.4</v>
      </c>
      <c r="U289" s="22">
        <f t="shared" ref="U289:U352" si="18">$S289/$R289</f>
        <v>5500</v>
      </c>
      <c r="V289" s="48"/>
      <c r="W289" s="48"/>
      <c r="X289" s="48"/>
      <c r="Y289" s="48"/>
      <c r="Z289" s="48"/>
      <c r="AA289" s="17">
        <v>3</v>
      </c>
      <c r="AB289" s="17">
        <v>1</v>
      </c>
      <c r="AC289" s="17">
        <v>50</v>
      </c>
      <c r="AD289" s="17">
        <v>425000</v>
      </c>
      <c r="AE289" s="17">
        <v>1.5</v>
      </c>
      <c r="AF289" s="27">
        <f t="shared" ref="AF289:AF352" si="19">$AD289/$AC289</f>
        <v>8500</v>
      </c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9">
        <v>4</v>
      </c>
      <c r="CE289" s="49">
        <v>1.6666666666666667</v>
      </c>
      <c r="CF289" s="49">
        <v>2</v>
      </c>
      <c r="CG289" s="49">
        <v>1</v>
      </c>
      <c r="CH289" s="49">
        <v>2</v>
      </c>
      <c r="CI289" s="17">
        <v>3</v>
      </c>
      <c r="CJ289" cm="1">
        <f t="array" ref="CJ289">_xlfn.IFS([1]original_ver!CH302="จากการเข้าร่วมกิจกรรมอบรม ที่จัดโดยโครงการเกษตรกรปราดเปรื่อง (Smart Farmer)",1,[1]original_ver!CH302="จากการเข้าร่วมกิจกรรมอบรม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ๆ",3,[1]original_ver!CH302="จากการเรียนรู้ผ่านประสบการณ์ของผู้อื่น ได้แก่ เพื่อนบ้าน พี่น้อง เพื่อน และญาติ เป็นต้น",4,[1]original_ver!CH302="ไม่ได้เข้าร่วมกิจกรรมอบรมหรือเรียนรู้ใด ๆ (ข้ามไปข้อ 33)",5)</f>
        <v>5</v>
      </c>
      <c r="CK289" s="15" t="str" cm="1">
        <f t="array" ref="CK289">_xlfn.IFS([1]original_ver!CJ302="ความรู้ทางการเกษตรและการใช้เทคโนโลยีสำหรับการผลิตในฟาร์ม",1,[1]original_ver!CJ302="การวางแผนและจัดการฟาร์ม เช่น การเก็บเกี่ยว การเงิน และการวางแผนทางการตลาด",2,[1]original_ver!CJ302="การเป็นผู้ประกอบการทางการเกษตร",3,[1]original_ver!CJ302="การเพิ่มมูลค่าผลผลิต และการแปรรูปผลผลิต (รวมถึงการพัฒนาคุณภาพผลผลิต)",4,[1]original_ver!CJ302="","")</f>
        <v/>
      </c>
      <c r="CL289" s="48"/>
      <c r="CM289" s="48"/>
      <c r="CN289" s="15" t="str" cm="1">
        <f t="array" ref="CN289">_xlfn.IFS([1]original_ver!CN302="ความรู้ทางการเกษตรและการใช้เทคโนโลยีสำหรับการผลิตในฟาร์ม",1,[1]original_ver!CN302="การวางแผนและจัดการฟาร์ม เช่น การเก็บเกี่ยว การเงิน และการวางแผนทางการตลาด",2,[1]original_ver!CN302="การเป็นผู้ประกอบการทางการเกษตร",3,[1]original_ver!CN302="การเพิ่มมูลค่าผลผลิต และการแปรรูปผลผลิต (รวมถึงการพัฒนาคุณภาพผลผลิต)",4,[1]original_ver!CN302="","")</f>
        <v/>
      </c>
      <c r="CO289" s="48"/>
      <c r="CP289" s="48"/>
      <c r="CQ289" s="15" t="str" cm="1">
        <f t="array" ref="CQ289">_xlfn.IFS([1]original_ver!CR302="ประยุกต์",1,[1]original_ver!CR302="ไม่ประยุกต์",0,[1]original_ver!CR302="","")</f>
        <v/>
      </c>
      <c r="CR289" s="15" t="str" cm="1">
        <f t="array" ref="CR289">_xlfn.IFS([1]original_ver!CS302="ประยุกต์",1,[1]original_ver!CS302="ไม่ประยุกต์",0,[1]original_ver!CS302="","")</f>
        <v/>
      </c>
      <c r="CS289" s="48"/>
      <c r="CT289" s="15" t="str" cm="1">
        <f t="array" ref="CT289">_xlfn.IFS([1]original_ver!CV302="ประยุกต์",1,[1]original_ver!CV302="ไม่ประยุกต์",0,[1]original_ver!CV302="","")</f>
        <v/>
      </c>
      <c r="CU289" s="48"/>
      <c r="CV289" s="15" t="str" cm="1">
        <f t="array" ref="CV289">_xlfn.IFS([1]original_ver!CY302="ประยุกต์",1,[1]original_ver!CY302="ไม่ประยุกต์",0,[1]original_ver!CY302="","")</f>
        <v/>
      </c>
      <c r="CW289" s="48"/>
      <c r="CX289" s="15" t="str" cm="1">
        <f t="array" ref="CX289">_xlfn.IFS([1]original_ver!DB302="ประยุกต์",1,[1]original_ver!DB302="ไม่ประยุกต์",0,[1]original_ver!DB302="","")</f>
        <v/>
      </c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9">
        <v>3.2</v>
      </c>
      <c r="DS289" s="49">
        <v>3.6666666666666665</v>
      </c>
      <c r="DT289" s="17">
        <v>4</v>
      </c>
      <c r="DU289" s="49">
        <v>2</v>
      </c>
      <c r="DV289" s="49">
        <v>2.3333333333333335</v>
      </c>
      <c r="DW289" s="49">
        <v>3</v>
      </c>
      <c r="DX289" s="25">
        <v>4.4000000000000004</v>
      </c>
      <c r="DY289" s="25">
        <v>4.666666666666667</v>
      </c>
      <c r="DZ289" s="25">
        <v>4.5</v>
      </c>
      <c r="EA289" s="25">
        <v>3.8</v>
      </c>
      <c r="EB289" s="25">
        <v>3</v>
      </c>
      <c r="EC289">
        <v>4.25</v>
      </c>
    </row>
    <row r="290" spans="1:133" hidden="1" x14ac:dyDescent="0.2">
      <c r="A290" s="15">
        <v>909</v>
      </c>
      <c r="B290" s="58"/>
      <c r="C290" cm="1">
        <f t="array" ref="C290">_xlfn.IFS([1]original_ver!D303="Participant",1,[1]original_ver!D303="Non-Participant",0,[1]original_ver!D303="","")</f>
        <v>0</v>
      </c>
      <c r="D290" s="15">
        <v>3</v>
      </c>
      <c r="E290" s="17" cm="1">
        <f t="array" ref="E290">_xlfn.IFS([1]original_ver!F303="ชาย",1,[1]original_ver!F303="หญิง",0,[1]original_ver!F303="","")</f>
        <v>1</v>
      </c>
      <c r="F290" s="15">
        <v>78</v>
      </c>
      <c r="G290" s="17" cm="1">
        <f t="array" ref="G290">_xlfn.IFS([1]original_ver!H303="ไม่มีการศึกษา",0,[1]original_ver!H303="ประถมศึกษา",1,[1]original_ver!H303="มัธยมศึกษาตอนต้น",2,[1]original_ver!H303="มัธยมศึกษาตอนปลาย",3,[1]original_ver!H303="อนุปริญญา (ปวช., ปวส., ฝึกหัดครู)",4,[1]original_ver!H303="ปริญญาตรี",5,[1]original_ver!H303="สูงกว่าปริญญาตรี",6,[1]original_ver!H303="","")</f>
        <v>2</v>
      </c>
      <c r="H290" s="17" cm="1">
        <f t="array" ref="H290">_xlfn.IFS([1]original_ver!I303="โสด",1,[1]original_ver!I303="สมรส/อยู่ด้วยกัน",2,[1]original_ver!I303="หย่าร้าง/แยกกันอยู่",3,[1]original_ver!I303="หม้าย",4,[1]original_ver!I303="","")</f>
        <v>2</v>
      </c>
      <c r="I290" s="15">
        <v>2</v>
      </c>
      <c r="J290" s="15">
        <v>59</v>
      </c>
      <c r="K290" s="17">
        <v>1</v>
      </c>
      <c r="L290" s="17" cm="1">
        <f t="array" ref="L290">_xlfn.IFS([1]original_ver!M303="กู้ยืม",1,[1]original_ver!M303="ไม่กู้ยืม",0,[1]original_ver!M303="","")</f>
        <v>1</v>
      </c>
      <c r="M290" s="17">
        <f t="shared" si="15"/>
        <v>1</v>
      </c>
      <c r="N290" s="23">
        <v>70000</v>
      </c>
      <c r="O290" s="17" cm="1">
        <f t="array" ref="O290">_xlfn.IFS([1]original_ver!O303="ใช่",1,[1]original_ver!O303="ไม่ใช่",0,[1]original_ver!O303="","")</f>
        <v>0</v>
      </c>
      <c r="P290" s="17">
        <v>1</v>
      </c>
      <c r="Q290" s="17">
        <v>1</v>
      </c>
      <c r="R290" s="17">
        <v>200</v>
      </c>
      <c r="S290" s="17">
        <v>186700</v>
      </c>
      <c r="T290" s="53">
        <v>11.5</v>
      </c>
      <c r="U290" s="20">
        <f t="shared" si="18"/>
        <v>933.5</v>
      </c>
      <c r="V290" s="48"/>
      <c r="W290" s="48"/>
      <c r="X290" s="48"/>
      <c r="Y290" s="48"/>
      <c r="Z290" s="48"/>
      <c r="AA290" s="17">
        <v>1</v>
      </c>
      <c r="AB290" s="17">
        <v>1</v>
      </c>
      <c r="AC290" s="17">
        <v>200</v>
      </c>
      <c r="AD290" s="17">
        <v>43300</v>
      </c>
      <c r="AE290" s="18">
        <v>10.6</v>
      </c>
      <c r="AF290" s="27">
        <f t="shared" si="19"/>
        <v>216.5</v>
      </c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9">
        <v>3.5</v>
      </c>
      <c r="CE290" s="49">
        <v>1.6666666666666667</v>
      </c>
      <c r="CF290" s="49">
        <v>1</v>
      </c>
      <c r="CG290" s="49">
        <v>2.5</v>
      </c>
      <c r="CH290" s="49">
        <v>3</v>
      </c>
      <c r="CI290" s="17">
        <v>1</v>
      </c>
      <c r="CJ290" cm="1">
        <f t="array" ref="CJ290">_xlfn.IFS([1]original_ver!CH303="จากการเข้าร่วมกิจกรรมอบรม ที่จัดโดยโครงการเกษตรกรปราดเปรื่อง (Smart Farmer)",1,[1]original_ver!CH303="จากการเข้าร่วมกิจกรรมอบรม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ๆ",3,[1]original_ver!CH303="จากการเรียนรู้ผ่านประสบการณ์ของผู้อื่น ได้แก่ เพื่อนบ้าน พี่น้อง เพื่อน และญาติ เป็นต้น",4,[1]original_ver!CH303="ไม่ได้เข้าร่วมกิจกรรมอบรมหรือเรียนรู้ใด ๆ (ข้ามไปข้อ 33)",5)</f>
        <v>4</v>
      </c>
      <c r="CK290" s="15" cm="1">
        <f t="array" ref="CK290">_xlfn.IFS([1]original_ver!CJ303="ความรู้ทางการเกษตรและการใช้เทคโนโลยีสำหรับการผลิตในฟาร์ม",1,[1]original_ver!CJ303="การวางแผนและจัดการฟาร์ม เช่น การเก็บเกี่ยว การเงิน และการวางแผนทางการตลาด",2,[1]original_ver!CJ303="การเป็นผู้ประกอบการทางการเกษตร",3,[1]original_ver!CJ303="การเพิ่มมูลค่าผลผลิต และการแปรรูปผลผลิต (รวมถึงการพัฒนาคุณภาพผลผลิต)",4,[1]original_ver!CJ303="","")</f>
        <v>1</v>
      </c>
      <c r="CL290" s="17">
        <v>2</v>
      </c>
      <c r="CM290" s="17">
        <v>1</v>
      </c>
      <c r="CN290" s="15" cm="1">
        <f t="array" ref="CN290">_xlfn.IFS([1]original_ver!CN303="ความรู้ทางการเกษตรและการใช้เทคโนโลยีสำหรับการผลิตในฟาร์ม",1,[1]original_ver!CN303="การวางแผนและจัดการฟาร์ม เช่น การเก็บเกี่ยว การเงิน และการวางแผนทางการตลาด",2,[1]original_ver!CN303="การเป็นผู้ประกอบการทางการเกษตร",3,[1]original_ver!CN303="การเพิ่มมูลค่าผลผลิต และการแปรรูปผลผลิต (รวมถึงการพัฒนาคุณภาพผลผลิต)",4,[1]original_ver!CN303="","")</f>
        <v>3</v>
      </c>
      <c r="CO290" s="17">
        <v>0</v>
      </c>
      <c r="CP290" s="48"/>
      <c r="CQ290" s="15" cm="1">
        <f t="array" ref="CQ290">_xlfn.IFS([1]original_ver!CR303="ประยุกต์",1,[1]original_ver!CR303="ไม่ประยุกต์",0,[1]original_ver!CR303="","")</f>
        <v>1</v>
      </c>
      <c r="CR290" s="15" cm="1">
        <f t="array" ref="CR290">_xlfn.IFS([1]original_ver!CS303="ประยุกต์",1,[1]original_ver!CS303="ไม่ประยุกต์",0,[1]original_ver!CS303="","")</f>
        <v>1</v>
      </c>
      <c r="CS290" s="48"/>
      <c r="CT290" s="15" cm="1">
        <f t="array" ref="CT290">_xlfn.IFS([1]original_ver!CV303="ประยุกต์",1,[1]original_ver!CV303="ไม่ประยุกต์",0,[1]original_ver!CV303="","")</f>
        <v>1</v>
      </c>
      <c r="CU290" s="48"/>
      <c r="CV290" s="15" cm="1">
        <f t="array" ref="CV290">_xlfn.IFS([1]original_ver!CY303="ประยุกต์",1,[1]original_ver!CY303="ไม่ประยุกต์",0,[1]original_ver!CY303="","")</f>
        <v>0</v>
      </c>
      <c r="CW290" s="17">
        <v>1</v>
      </c>
      <c r="CX290" s="15" cm="1">
        <f t="array" ref="CX290">_xlfn.IFS([1]original_ver!DB303="ประยุกต์",1,[1]original_ver!DB303="ไม่ประยุกต์",0,[1]original_ver!DB303="","")</f>
        <v>0</v>
      </c>
      <c r="CY290" s="17">
        <v>4</v>
      </c>
      <c r="CZ290" s="48"/>
      <c r="DA290" s="48"/>
      <c r="DB290" s="48"/>
      <c r="DC290" s="48"/>
      <c r="DD290" s="48"/>
      <c r="DE290" s="48"/>
      <c r="DF290" s="17">
        <v>3</v>
      </c>
      <c r="DG290" s="17">
        <v>1</v>
      </c>
      <c r="DH290" s="17">
        <v>1</v>
      </c>
      <c r="DI290" s="17">
        <v>1</v>
      </c>
      <c r="DJ290" s="48"/>
      <c r="DK290" s="48"/>
      <c r="DL290" s="17">
        <v>2</v>
      </c>
      <c r="DM290" s="17">
        <v>1</v>
      </c>
      <c r="DN290" s="48"/>
      <c r="DO290" s="48"/>
      <c r="DP290" s="48"/>
      <c r="DQ290" s="48"/>
      <c r="DR290" s="49">
        <v>3.6</v>
      </c>
      <c r="DS290" s="49">
        <v>2.6666666666666665</v>
      </c>
      <c r="DT290" s="17">
        <v>2.5</v>
      </c>
      <c r="DU290" s="49">
        <v>2.6</v>
      </c>
      <c r="DV290" s="49">
        <v>2.3333333333333335</v>
      </c>
      <c r="DW290" s="49">
        <v>1.5</v>
      </c>
      <c r="DX290" s="25">
        <v>4.2</v>
      </c>
      <c r="DY290" s="25">
        <v>4.333333333333333</v>
      </c>
      <c r="DZ290" s="25">
        <v>4.75</v>
      </c>
      <c r="EA290" s="25">
        <v>4</v>
      </c>
      <c r="EB290" s="25">
        <v>3</v>
      </c>
      <c r="EC290">
        <v>3.5</v>
      </c>
    </row>
    <row r="291" spans="1:133" x14ac:dyDescent="0.2">
      <c r="A291" s="15">
        <v>910</v>
      </c>
      <c r="B291" s="58"/>
      <c r="C291" cm="1">
        <f t="array" ref="C291">_xlfn.IFS([1]original_ver!D304="Participant",1,[1]original_ver!D304="Non-Participant",0,[1]original_ver!D304="","")</f>
        <v>0</v>
      </c>
      <c r="D291" s="15">
        <v>3</v>
      </c>
      <c r="E291" s="17" cm="1">
        <f t="array" ref="E291">_xlfn.IFS([1]original_ver!F304="ชาย",1,[1]original_ver!F304="หญิง",0,[1]original_ver!F304="","")</f>
        <v>0</v>
      </c>
      <c r="F291" s="15">
        <v>41</v>
      </c>
      <c r="G291" s="17" cm="1">
        <f t="array" ref="G291">_xlfn.IFS([1]original_ver!H304="ไม่มีการศึกษา",0,[1]original_ver!H304="ประถมศึกษา",1,[1]original_ver!H304="มัธยมศึกษาตอนต้น",2,[1]original_ver!H304="มัธยมศึกษาตอนปลาย",3,[1]original_ver!H304="อนุปริญญา (ปวช., ปวส., ฝึกหัดครู)",4,[1]original_ver!H304="ปริญญาตรี",5,[1]original_ver!H304="สูงกว่าปริญญาตรี",6,[1]original_ver!H304="","")</f>
        <v>5</v>
      </c>
      <c r="H291" s="17" cm="1">
        <f t="array" ref="H291">_xlfn.IFS([1]original_ver!I304="โสด",1,[1]original_ver!I304="สมรส/อยู่ด้วยกัน",2,[1]original_ver!I304="หย่าร้าง/แยกกันอยู่",3,[1]original_ver!I304="หม้าย",4,[1]original_ver!I304="","")</f>
        <v>2</v>
      </c>
      <c r="I291" s="15">
        <v>3</v>
      </c>
      <c r="J291" s="15">
        <v>18</v>
      </c>
      <c r="K291" s="17" cm="1">
        <f t="array" ref="K291">_xlfn.IFS([1]original_ver!L304="ใช่",1,[1]original_ver!L304="ไม่ใช่",0,[1]original_ver!L304="","")</f>
        <v>0</v>
      </c>
      <c r="L291" s="17" cm="1">
        <f t="array" ref="L291">_xlfn.IFS([1]original_ver!M304="กู้ยืม",1,[1]original_ver!M304="ไม่กู้ยืม",0,[1]original_ver!M304="","")</f>
        <v>0</v>
      </c>
      <c r="M291" s="17">
        <f t="shared" si="15"/>
        <v>1</v>
      </c>
      <c r="N291" s="23">
        <v>210000</v>
      </c>
      <c r="O291" s="17" cm="1">
        <f t="array" ref="O291">_xlfn.IFS([1]original_ver!O304="ใช่",1,[1]original_ver!O304="ไม่ใช่",0,[1]original_ver!O304="","")</f>
        <v>0</v>
      </c>
      <c r="P291" s="17">
        <v>1</v>
      </c>
      <c r="Q291" s="17">
        <v>1</v>
      </c>
      <c r="R291" s="17">
        <v>32</v>
      </c>
      <c r="S291" s="17">
        <v>30400</v>
      </c>
      <c r="T291" s="53">
        <v>14.5</v>
      </c>
      <c r="U291" s="20">
        <f t="shared" si="18"/>
        <v>950</v>
      </c>
      <c r="V291" s="48"/>
      <c r="W291" s="48"/>
      <c r="X291" s="48"/>
      <c r="Y291" s="48"/>
      <c r="Z291" s="48"/>
      <c r="AA291" s="17">
        <v>1</v>
      </c>
      <c r="AB291" s="17">
        <v>1</v>
      </c>
      <c r="AC291" s="17">
        <v>32</v>
      </c>
      <c r="AD291" s="17">
        <v>29000</v>
      </c>
      <c r="AE291" s="18">
        <v>13</v>
      </c>
      <c r="AF291" s="27">
        <f t="shared" si="19"/>
        <v>906.25</v>
      </c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9">
        <v>2.25</v>
      </c>
      <c r="CE291" s="49">
        <v>1.6666666666666667</v>
      </c>
      <c r="CF291" s="49">
        <v>1.3333333333333333</v>
      </c>
      <c r="CG291" s="49">
        <v>1</v>
      </c>
      <c r="CH291" s="49">
        <v>2.5</v>
      </c>
      <c r="CI291" s="17">
        <v>1</v>
      </c>
      <c r="CJ291" cm="1">
        <f t="array" ref="CJ291">_xlfn.IFS([1]original_ver!CH304="จากการเข้าร่วมกิจกรรมอบรม ที่จัดโดยโครงการเกษตรกรปราดเปรื่อง (Smart Farmer)",1,[1]original_ver!CH304="จากการเข้าร่วมกิจกรรมอบรม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ๆ",3,[1]original_ver!CH304="จากการเรียนรู้ผ่านประสบการณ์ของผู้อื่น ได้แก่ เพื่อนบ้าน พี่น้อง เพื่อน และญาติ เป็นต้น",4,[1]original_ver!CH304="ไม่ได้เข้าร่วมกิจกรรมอบรมหรือเรียนรู้ใด ๆ (ข้ามไปข้อ 33)",5)</f>
        <v>3</v>
      </c>
      <c r="CK291" s="15" cm="1">
        <f t="array" ref="CK291">_xlfn.IFS([1]original_ver!CJ304="ความรู้ทางการเกษตรและการใช้เทคโนโลยีสำหรับการผลิตในฟาร์ม",1,[1]original_ver!CJ304="การวางแผนและจัดการฟาร์ม เช่น การเก็บเกี่ยว การเงิน และการวางแผนทางการตลาด",2,[1]original_ver!CJ304="การเป็นผู้ประกอบการทางการเกษตร",3,[1]original_ver!CJ304="การเพิ่มมูลค่าผลผลิต และการแปรรูปผลผลิต (รวมถึงการพัฒนาคุณภาพผลผลิต)",4,[1]original_ver!CJ304="","")</f>
        <v>2</v>
      </c>
      <c r="CL291" s="17">
        <v>3</v>
      </c>
      <c r="CM291" s="17">
        <v>4</v>
      </c>
      <c r="CN291" s="15" cm="1">
        <f t="array" ref="CN291">_xlfn.IFS([1]original_ver!CN304="ความรู้ทางการเกษตรและการใช้เทคโนโลยีสำหรับการผลิตในฟาร์ม",1,[1]original_ver!CN304="การวางแผนและจัดการฟาร์ม เช่น การเก็บเกี่ยว การเงิน และการวางแผนทางการตลาด",2,[1]original_ver!CN304="การเป็นผู้ประกอบการทางการเกษตร",3,[1]original_ver!CN304="การเพิ่มมูลค่าผลผลิต และการแปรรูปผลผลิต (รวมถึงการพัฒนาคุณภาพผลผลิต)",4,[1]original_ver!CN304="","")</f>
        <v>3</v>
      </c>
      <c r="CO291" s="17">
        <v>1</v>
      </c>
      <c r="CP291" s="17">
        <v>4</v>
      </c>
      <c r="CQ291" s="15" cm="1">
        <f t="array" ref="CQ291">_xlfn.IFS([1]original_ver!CR304="ประยุกต์",1,[1]original_ver!CR304="ไม่ประยุกต์",0,[1]original_ver!CR304="","")</f>
        <v>1</v>
      </c>
      <c r="CR291" s="15" cm="1">
        <f t="array" ref="CR291">_xlfn.IFS([1]original_ver!CS304="ประยุกต์",1,[1]original_ver!CS304="ไม่ประยุกต์",0,[1]original_ver!CS304="","")</f>
        <v>0</v>
      </c>
      <c r="CS291" s="17">
        <v>1</v>
      </c>
      <c r="CT291" s="15" cm="1">
        <f t="array" ref="CT291">_xlfn.IFS([1]original_ver!CV304="ประยุกต์",1,[1]original_ver!CV304="ไม่ประยุกต์",0,[1]original_ver!CV304="","")</f>
        <v>1</v>
      </c>
      <c r="CU291" s="48"/>
      <c r="CV291" s="15" cm="1">
        <f t="array" ref="CV291">_xlfn.IFS([1]original_ver!CY304="ประยุกต์",1,[1]original_ver!CY304="ไม่ประยุกต์",0,[1]original_ver!CY304="","")</f>
        <v>1</v>
      </c>
      <c r="CW291" s="48"/>
      <c r="CX291" s="15" cm="1">
        <f t="array" ref="CX291">_xlfn.IFS([1]original_ver!DB304="ประยุกต์",1,[1]original_ver!DB304="ไม่ประยุกต์",0,[1]original_ver!DB304="","")</f>
        <v>1</v>
      </c>
      <c r="CY291" s="48"/>
      <c r="CZ291" s="48"/>
      <c r="DA291" s="48"/>
      <c r="DB291" s="48"/>
      <c r="DC291" s="48"/>
      <c r="DD291" s="48"/>
      <c r="DE291" s="48"/>
      <c r="DF291" s="48"/>
      <c r="DG291" s="48"/>
      <c r="DH291" s="17">
        <v>3</v>
      </c>
      <c r="DI291" s="17">
        <v>1</v>
      </c>
      <c r="DJ291" s="17">
        <v>2</v>
      </c>
      <c r="DK291" s="17">
        <v>1</v>
      </c>
      <c r="DL291" s="17">
        <v>1</v>
      </c>
      <c r="DM291" s="17">
        <v>2</v>
      </c>
      <c r="DN291" s="48"/>
      <c r="DO291" s="48"/>
      <c r="DP291" s="48"/>
      <c r="DQ291" s="48"/>
      <c r="DR291" s="49">
        <v>3.8</v>
      </c>
      <c r="DS291" s="49">
        <v>4.333333333333333</v>
      </c>
      <c r="DT291" s="17">
        <v>3.75</v>
      </c>
      <c r="DU291" s="49">
        <v>4.4000000000000004</v>
      </c>
      <c r="DV291" s="49">
        <v>2.6666666666666665</v>
      </c>
      <c r="DW291" s="49">
        <v>3.25</v>
      </c>
      <c r="DX291" s="25">
        <v>4.4000000000000004</v>
      </c>
      <c r="DY291" s="25">
        <v>5</v>
      </c>
      <c r="DZ291" s="25">
        <v>4.75</v>
      </c>
      <c r="EA291" s="25">
        <v>4.5999999999999996</v>
      </c>
      <c r="EB291" s="25">
        <v>3.6666666666666665</v>
      </c>
      <c r="EC291">
        <v>4</v>
      </c>
    </row>
    <row r="292" spans="1:133" hidden="1" x14ac:dyDescent="0.2">
      <c r="A292" s="15">
        <v>911</v>
      </c>
      <c r="B292" s="58"/>
      <c r="C292" cm="1">
        <f t="array" ref="C292">_xlfn.IFS([1]original_ver!D305="Participant",1,[1]original_ver!D305="Non-Participant",0,[1]original_ver!D305="","")</f>
        <v>0</v>
      </c>
      <c r="D292" s="15">
        <v>3</v>
      </c>
      <c r="E292" s="17" cm="1">
        <f t="array" ref="E292">_xlfn.IFS([1]original_ver!F305="ชาย",1,[1]original_ver!F305="หญิง",0,[1]original_ver!F305="","")</f>
        <v>1</v>
      </c>
      <c r="F292" s="15">
        <v>48</v>
      </c>
      <c r="G292" s="17" cm="1">
        <f t="array" ref="G292">_xlfn.IFS([1]original_ver!H305="ไม่มีการศึกษา",0,[1]original_ver!H305="ประถมศึกษา",1,[1]original_ver!H305="มัธยมศึกษาตอนต้น",2,[1]original_ver!H305="มัธยมศึกษาตอนปลาย",3,[1]original_ver!H305="อนุปริญญา (ปวช., ปวส., ฝึกหัดครู)",4,[1]original_ver!H305="ปริญญาตรี",5,[1]original_ver!H305="สูงกว่าปริญญาตรี",6,[1]original_ver!H305="","")</f>
        <v>1</v>
      </c>
      <c r="H292" s="17" cm="1">
        <f t="array" ref="H292">_xlfn.IFS([1]original_ver!I305="โสด",1,[1]original_ver!I305="สมรส/อยู่ด้วยกัน",2,[1]original_ver!I305="หย่าร้าง/แยกกันอยู่",3,[1]original_ver!I305="หม้าย",4,[1]original_ver!I305="","")</f>
        <v>2</v>
      </c>
      <c r="I292" s="15">
        <v>3</v>
      </c>
      <c r="J292" s="15">
        <v>26</v>
      </c>
      <c r="K292" s="17" cm="1">
        <f t="array" ref="K292">_xlfn.IFS([1]original_ver!L305="ใช่",1,[1]original_ver!L305="ไม่ใช่",0,[1]original_ver!L305="","")</f>
        <v>0</v>
      </c>
      <c r="L292" s="17" cm="1">
        <f t="array" ref="L292">_xlfn.IFS([1]original_ver!M305="กู้ยืม",1,[1]original_ver!M305="ไม่กู้ยืม",0,[1]original_ver!M305="","")</f>
        <v>0</v>
      </c>
      <c r="M292" s="17">
        <f t="shared" si="15"/>
        <v>1</v>
      </c>
      <c r="N292" s="23">
        <v>180000</v>
      </c>
      <c r="O292" s="17" cm="1">
        <f t="array" ref="O292">_xlfn.IFS([1]original_ver!O305="ใช่",1,[1]original_ver!O305="ไม่ใช่",0,[1]original_ver!O305="","")</f>
        <v>0</v>
      </c>
      <c r="P292" s="17">
        <v>1</v>
      </c>
      <c r="Q292" s="17">
        <v>1</v>
      </c>
      <c r="R292" s="17">
        <v>14</v>
      </c>
      <c r="S292" s="17">
        <v>11900</v>
      </c>
      <c r="T292" s="53">
        <v>11.2</v>
      </c>
      <c r="U292" s="20">
        <f t="shared" si="18"/>
        <v>850</v>
      </c>
      <c r="V292" s="48"/>
      <c r="W292" s="48"/>
      <c r="X292" s="48"/>
      <c r="Y292" s="48"/>
      <c r="Z292" s="48"/>
      <c r="AA292" s="17">
        <v>1</v>
      </c>
      <c r="AB292" s="17">
        <v>1</v>
      </c>
      <c r="AC292" s="17">
        <v>14</v>
      </c>
      <c r="AD292" s="17">
        <v>11700</v>
      </c>
      <c r="AE292" s="18">
        <v>10.5</v>
      </c>
      <c r="AF292" s="27">
        <f t="shared" si="19"/>
        <v>835.71428571428567</v>
      </c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9">
        <v>3.75</v>
      </c>
      <c r="CE292" s="49">
        <v>1.6666666666666667</v>
      </c>
      <c r="CF292" s="49">
        <v>1.6666666666666667</v>
      </c>
      <c r="CG292" s="49">
        <v>1.5</v>
      </c>
      <c r="CH292" s="49">
        <v>3</v>
      </c>
      <c r="CI292" s="17">
        <v>1</v>
      </c>
      <c r="CJ292" cm="1">
        <f t="array" ref="CJ292">_xlfn.IFS([1]original_ver!CH305="จากการเข้าร่วมกิจกรรมอบรม ที่จัดโดยโครงการเกษตรกรปราดเปรื่อง (Smart Farmer)",1,[1]original_ver!CH305="จากการเข้าร่วมกิจกรรมอบรม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ๆ",3,[1]original_ver!CH305="จากการเรียนรู้ผ่านประสบการณ์ของผู้อื่น ได้แก่ เพื่อนบ้าน พี่น้อง เพื่อน และญาติ เป็นต้น",4,[1]original_ver!CH305="ไม่ได้เข้าร่วมกิจกรรมอบรมหรือเรียนรู้ใด ๆ (ข้ามไปข้อ 33)",5)</f>
        <v>4</v>
      </c>
      <c r="CK292" s="15" cm="1">
        <f t="array" ref="CK292">_xlfn.IFS([1]original_ver!CJ305="ความรู้ทางการเกษตรและการใช้เทคโนโลยีสำหรับการผลิตในฟาร์ม",1,[1]original_ver!CJ305="การวางแผนและจัดการฟาร์ม เช่น การเก็บเกี่ยว การเงิน และการวางแผนทางการตลาด",2,[1]original_ver!CJ305="การเป็นผู้ประกอบการทางการเกษตร",3,[1]original_ver!CJ305="การเพิ่มมูลค่าผลผลิต และการแปรรูปผลผลิต (รวมถึงการพัฒนาคุณภาพผลผลิต)",4,[1]original_ver!CJ305="","")</f>
        <v>2</v>
      </c>
      <c r="CL292" s="17">
        <v>2</v>
      </c>
      <c r="CM292" s="17">
        <v>1</v>
      </c>
      <c r="CN292" s="15" cm="1">
        <f t="array" ref="CN292">_xlfn.IFS([1]original_ver!CN305="ความรู้ทางการเกษตรและการใช้เทคโนโลยีสำหรับการผลิตในฟาร์ม",1,[1]original_ver!CN305="การวางแผนและจัดการฟาร์ม เช่น การเก็บเกี่ยว การเงิน และการวางแผนทางการตลาด",2,[1]original_ver!CN305="การเป็นผู้ประกอบการทางการเกษตร",3,[1]original_ver!CN305="การเพิ่มมูลค่าผลผลิต และการแปรรูปผลผลิต (รวมถึงการพัฒนาคุณภาพผลผลิต)",4,[1]original_ver!CN305="","")</f>
        <v>3</v>
      </c>
      <c r="CO292" s="17">
        <v>0</v>
      </c>
      <c r="CP292" s="48"/>
      <c r="CQ292" s="15" cm="1">
        <f t="array" ref="CQ292">_xlfn.IFS([1]original_ver!CR305="ประยุกต์",1,[1]original_ver!CR305="ไม่ประยุกต์",0,[1]original_ver!CR305="","")</f>
        <v>1</v>
      </c>
      <c r="CR292" s="15" cm="1">
        <f t="array" ref="CR292">_xlfn.IFS([1]original_ver!CS305="ประยุกต์",1,[1]original_ver!CS305="ไม่ประยุกต์",0,[1]original_ver!CS305="","")</f>
        <v>0</v>
      </c>
      <c r="CS292" s="17">
        <v>1</v>
      </c>
      <c r="CT292" s="15" cm="1">
        <f t="array" ref="CT292">_xlfn.IFS([1]original_ver!CV305="ประยุกต์",1,[1]original_ver!CV305="ไม่ประยุกต์",0,[1]original_ver!CV305="","")</f>
        <v>1</v>
      </c>
      <c r="CU292" s="48"/>
      <c r="CV292" s="15" cm="1">
        <f t="array" ref="CV292">_xlfn.IFS([1]original_ver!CY305="ประยุกต์",1,[1]original_ver!CY305="ไม่ประยุกต์",0,[1]original_ver!CY305="","")</f>
        <v>0</v>
      </c>
      <c r="CW292" s="17">
        <v>3</v>
      </c>
      <c r="CX292" s="15" cm="1">
        <f t="array" ref="CX292">_xlfn.IFS([1]original_ver!DB305="ประยุกต์",1,[1]original_ver!DB305="ไม่ประยุกต์",0,[1]original_ver!DB305="","")</f>
        <v>1</v>
      </c>
      <c r="CY292" s="48"/>
      <c r="CZ292" s="48"/>
      <c r="DA292" s="48"/>
      <c r="DB292" s="48"/>
      <c r="DC292" s="48"/>
      <c r="DD292" s="48"/>
      <c r="DE292" s="48"/>
      <c r="DF292" s="17">
        <v>3</v>
      </c>
      <c r="DG292" s="17">
        <v>4</v>
      </c>
      <c r="DH292" s="17">
        <v>1</v>
      </c>
      <c r="DI292" s="17">
        <v>4</v>
      </c>
      <c r="DJ292" s="48"/>
      <c r="DK292" s="48"/>
      <c r="DL292" s="17">
        <v>2</v>
      </c>
      <c r="DM292" s="17">
        <v>4</v>
      </c>
      <c r="DN292" s="48"/>
      <c r="DO292" s="48"/>
      <c r="DP292" s="48"/>
      <c r="DQ292" s="48"/>
      <c r="DR292" s="49">
        <v>3.8</v>
      </c>
      <c r="DS292" s="49">
        <v>3.6666666666666665</v>
      </c>
      <c r="DT292" s="17">
        <v>3</v>
      </c>
      <c r="DU292" s="49">
        <v>3</v>
      </c>
      <c r="DV292" s="49">
        <v>1.6666666666666667</v>
      </c>
      <c r="DW292" s="49">
        <v>2.5</v>
      </c>
      <c r="DX292" s="25">
        <v>3.2</v>
      </c>
      <c r="DY292" s="25">
        <v>3.6666666666666665</v>
      </c>
      <c r="DZ292" s="25">
        <v>3.25</v>
      </c>
      <c r="EA292" s="25">
        <v>3</v>
      </c>
      <c r="EB292" s="25">
        <v>2.6666666666666665</v>
      </c>
      <c r="EC292">
        <v>3.25</v>
      </c>
    </row>
    <row r="293" spans="1:133" hidden="1" x14ac:dyDescent="0.2">
      <c r="A293" s="15">
        <v>912</v>
      </c>
      <c r="B293" s="58"/>
      <c r="C293" cm="1">
        <f t="array" ref="C293">_xlfn.IFS([1]original_ver!D306="Participant",1,[1]original_ver!D306="Non-Participant",0,[1]original_ver!D306="","")</f>
        <v>0</v>
      </c>
      <c r="D293" s="15">
        <v>3</v>
      </c>
      <c r="E293" s="17" cm="1">
        <f t="array" ref="E293">_xlfn.IFS([1]original_ver!F306="ชาย",1,[1]original_ver!F306="หญิง",0,[1]original_ver!F306="","")</f>
        <v>1</v>
      </c>
      <c r="F293" s="15">
        <v>54</v>
      </c>
      <c r="G293" s="17" cm="1">
        <f t="array" ref="G293">_xlfn.IFS([1]original_ver!H306="ไม่มีการศึกษา",0,[1]original_ver!H306="ประถมศึกษา",1,[1]original_ver!H306="มัธยมศึกษาตอนต้น",2,[1]original_ver!H306="มัธยมศึกษาตอนปลาย",3,[1]original_ver!H306="อนุปริญญา (ปวช., ปวส., ฝึกหัดครู)",4,[1]original_ver!H306="ปริญญาตรี",5,[1]original_ver!H306="สูงกว่าปริญญาตรี",6,[1]original_ver!H306="","")</f>
        <v>3</v>
      </c>
      <c r="H293" s="17" cm="1">
        <f t="array" ref="H293">_xlfn.IFS([1]original_ver!I306="โสด",1,[1]original_ver!I306="สมรส/อยู่ด้วยกัน",2,[1]original_ver!I306="หย่าร้าง/แยกกันอยู่",3,[1]original_ver!I306="หม้าย",4,[1]original_ver!I306="","")</f>
        <v>2</v>
      </c>
      <c r="I293" s="15">
        <v>7</v>
      </c>
      <c r="J293" s="15">
        <v>45</v>
      </c>
      <c r="K293" s="17" cm="1">
        <f t="array" ref="K293">_xlfn.IFS([1]original_ver!L306="ใช่",1,[1]original_ver!L306="ไม่ใช่",0,[1]original_ver!L306="","")</f>
        <v>0</v>
      </c>
      <c r="L293" s="17" cm="1">
        <f t="array" ref="L293">_xlfn.IFS([1]original_ver!M306="กู้ยืม",1,[1]original_ver!M306="ไม่กู้ยืม",0,[1]original_ver!M306="","")</f>
        <v>1</v>
      </c>
      <c r="M293" s="17">
        <f t="shared" si="15"/>
        <v>1</v>
      </c>
      <c r="N293" s="23">
        <v>280000</v>
      </c>
      <c r="O293" s="17" cm="1">
        <f t="array" ref="O293">_xlfn.IFS([1]original_ver!O306="ใช่",1,[1]original_ver!O306="ไม่ใช่",0,[1]original_ver!O306="","")</f>
        <v>1</v>
      </c>
      <c r="P293" s="17">
        <v>1</v>
      </c>
      <c r="Q293" s="17">
        <v>1</v>
      </c>
      <c r="R293" s="17">
        <v>95</v>
      </c>
      <c r="S293" s="17">
        <v>89600</v>
      </c>
      <c r="T293" s="53">
        <v>15</v>
      </c>
      <c r="U293" s="20">
        <f t="shared" si="18"/>
        <v>943.15789473684208</v>
      </c>
      <c r="V293" s="48"/>
      <c r="W293" s="48"/>
      <c r="X293" s="48"/>
      <c r="Y293" s="48"/>
      <c r="Z293" s="48"/>
      <c r="AA293" s="17">
        <v>1</v>
      </c>
      <c r="AB293" s="17">
        <v>1</v>
      </c>
      <c r="AC293" s="17">
        <v>95</v>
      </c>
      <c r="AD293" s="17">
        <v>86800</v>
      </c>
      <c r="AE293" s="18">
        <v>15</v>
      </c>
      <c r="AF293" s="27">
        <f t="shared" si="19"/>
        <v>913.68421052631584</v>
      </c>
      <c r="AG293" s="48"/>
      <c r="AH293" s="48"/>
      <c r="AI293" s="48"/>
      <c r="AJ293" s="48"/>
      <c r="AK293" s="48"/>
      <c r="AL293" s="17">
        <v>3</v>
      </c>
      <c r="AM293" s="17">
        <v>1</v>
      </c>
      <c r="AN293" s="17">
        <v>65</v>
      </c>
      <c r="AO293" s="17">
        <v>670000</v>
      </c>
      <c r="AP293" s="17">
        <v>1.5</v>
      </c>
      <c r="AQ293" s="17"/>
      <c r="AR293" s="48"/>
      <c r="AS293" s="48"/>
      <c r="AT293" s="48"/>
      <c r="AU293" s="48"/>
      <c r="AV293" s="48"/>
      <c r="AW293" s="17">
        <v>3</v>
      </c>
      <c r="AX293" s="17">
        <v>1</v>
      </c>
      <c r="AY293" s="17">
        <v>65</v>
      </c>
      <c r="AZ293" s="17">
        <v>820000</v>
      </c>
      <c r="BA293" s="17">
        <v>1.5</v>
      </c>
      <c r="BB293" s="17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17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17"/>
      <c r="BY293" s="48"/>
      <c r="BZ293" s="48"/>
      <c r="CA293" s="48"/>
      <c r="CB293" s="48"/>
      <c r="CC293" s="48"/>
      <c r="CD293" s="49">
        <v>1.75</v>
      </c>
      <c r="CE293" s="49">
        <v>1</v>
      </c>
      <c r="CF293" s="49">
        <v>1.3333333333333333</v>
      </c>
      <c r="CG293" s="49">
        <v>1</v>
      </c>
      <c r="CH293" s="49">
        <v>3</v>
      </c>
      <c r="CI293" s="17">
        <v>1</v>
      </c>
      <c r="CJ293" cm="1">
        <f t="array" ref="CJ293">_xlfn.IFS([1]original_ver!CH306="จากการเข้าร่วมกิจกรรมอบรม ที่จัดโดยโครงการเกษตรกรปราดเปรื่อง (Smart Farmer)",1,[1]original_ver!CH306="จากการเข้าร่วมกิจกรรมอบรม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ๆ",3,[1]original_ver!CH306="จากการเรียนรู้ผ่านประสบการณ์ของผู้อื่น ได้แก่ เพื่อนบ้าน พี่น้อง เพื่อน และญาติ เป็นต้น",4,[1]original_ver!CH306="ไม่ได้เข้าร่วมกิจกรรมอบรมหรือเรียนรู้ใด ๆ (ข้ามไปข้อ 33)",5)</f>
        <v>4</v>
      </c>
      <c r="CK293" s="15" cm="1">
        <f t="array" ref="CK293">_xlfn.IFS([1]original_ver!CJ306="ความรู้ทางการเกษตรและการใช้เทคโนโลยีสำหรับการผลิตในฟาร์ม",1,[1]original_ver!CJ306="การวางแผนและจัดการฟาร์ม เช่น การเก็บเกี่ยว การเงิน และการวางแผนทางการตลาด",2,[1]original_ver!CJ306="การเป็นผู้ประกอบการทางการเกษตร",3,[1]original_ver!CJ306="การเพิ่มมูลค่าผลผลิต และการแปรรูปผลผลิต (รวมถึงการพัฒนาคุณภาพผลผลิต)",4,[1]original_ver!CJ306="","")</f>
        <v>1</v>
      </c>
      <c r="CL293" s="17">
        <v>3</v>
      </c>
      <c r="CM293" s="17">
        <v>1</v>
      </c>
      <c r="CN293" s="15" cm="1">
        <f t="array" ref="CN293">_xlfn.IFS([1]original_ver!CN306="ความรู้ทางการเกษตรและการใช้เทคโนโลยีสำหรับการผลิตในฟาร์ม",1,[1]original_ver!CN306="การวางแผนและจัดการฟาร์ม เช่น การเก็บเกี่ยว การเงิน และการวางแผนทางการตลาด",2,[1]original_ver!CN306="การเป็นผู้ประกอบการทางการเกษตร",3,[1]original_ver!CN306="การเพิ่มมูลค่าผลผลิต และการแปรรูปผลผลิต (รวมถึงการพัฒนาคุณภาพผลผลิต)",4,[1]original_ver!CN306="","")</f>
        <v>3</v>
      </c>
      <c r="CO293" s="17">
        <v>0</v>
      </c>
      <c r="CP293" s="48"/>
      <c r="CQ293" s="15" cm="1">
        <f t="array" ref="CQ293">_xlfn.IFS([1]original_ver!CR306="ประยุกต์",1,[1]original_ver!CR306="ไม่ประยุกต์",0,[1]original_ver!CR306="","")</f>
        <v>1</v>
      </c>
      <c r="CR293" s="15" cm="1">
        <f t="array" ref="CR293">_xlfn.IFS([1]original_ver!CS306="ประยุกต์",1,[1]original_ver!CS306="ไม่ประยุกต์",0,[1]original_ver!CS306="","")</f>
        <v>1</v>
      </c>
      <c r="CS293" s="48"/>
      <c r="CT293" s="15" cm="1">
        <f t="array" ref="CT293">_xlfn.IFS([1]original_ver!CV306="ประยุกต์",1,[1]original_ver!CV306="ไม่ประยุกต์",0,[1]original_ver!CV306="","")</f>
        <v>1</v>
      </c>
      <c r="CU293" s="48"/>
      <c r="CV293" s="15" cm="1">
        <f t="array" ref="CV293">_xlfn.IFS([1]original_ver!CY306="ประยุกต์",1,[1]original_ver!CY306="ไม่ประยุกต์",0,[1]original_ver!CY306="","")</f>
        <v>1</v>
      </c>
      <c r="CW293" s="48"/>
      <c r="CX293" s="15" cm="1">
        <f t="array" ref="CX293">_xlfn.IFS([1]original_ver!DB306="ประยุกต์",1,[1]original_ver!DB306="ไม่ประยุกต์",0,[1]original_ver!DB306="","")</f>
        <v>1</v>
      </c>
      <c r="CY293" s="48"/>
      <c r="CZ293" s="48">
        <v>0</v>
      </c>
      <c r="DA293" s="48">
        <v>0</v>
      </c>
      <c r="DB293" s="48">
        <v>0</v>
      </c>
      <c r="DC293" s="48">
        <v>0</v>
      </c>
      <c r="DD293" s="48">
        <v>0</v>
      </c>
      <c r="DE293" s="48">
        <v>0</v>
      </c>
      <c r="DF293" s="17">
        <v>3</v>
      </c>
      <c r="DG293" s="17">
        <v>2</v>
      </c>
      <c r="DH293" s="17">
        <v>1</v>
      </c>
      <c r="DI293" s="17">
        <v>1</v>
      </c>
      <c r="DJ293" s="48"/>
      <c r="DK293" s="48"/>
      <c r="DL293" s="17">
        <v>2</v>
      </c>
      <c r="DM293" s="17">
        <v>1</v>
      </c>
      <c r="DN293" s="48"/>
      <c r="DO293" s="48"/>
      <c r="DP293" s="48"/>
      <c r="DQ293" s="48"/>
      <c r="DR293" s="49">
        <v>4.2</v>
      </c>
      <c r="DS293" s="49">
        <v>3.3333333333333335</v>
      </c>
      <c r="DT293" s="17">
        <v>3.25</v>
      </c>
      <c r="DU293" s="49">
        <v>3.4</v>
      </c>
      <c r="DV293" s="49">
        <v>3</v>
      </c>
      <c r="DW293" s="49">
        <v>3.5</v>
      </c>
      <c r="DX293" s="25">
        <v>4.4000000000000004</v>
      </c>
      <c r="DY293" s="25">
        <v>4.333333333333333</v>
      </c>
      <c r="DZ293" s="25">
        <v>5</v>
      </c>
      <c r="EA293" s="25">
        <v>4.4000000000000004</v>
      </c>
      <c r="EB293" s="25">
        <v>4.333333333333333</v>
      </c>
      <c r="EC293">
        <v>4.75</v>
      </c>
    </row>
    <row r="294" spans="1:133" hidden="1" x14ac:dyDescent="0.2">
      <c r="A294" s="15">
        <v>913</v>
      </c>
      <c r="B294" s="47" t="s">
        <v>850</v>
      </c>
      <c r="C294" cm="1">
        <f t="array" ref="C294">_xlfn.IFS([1]original_ver!D307="Participant",1,[1]original_ver!D307="Non-Participant",0,[1]original_ver!D307="","")</f>
        <v>0</v>
      </c>
      <c r="D294" s="15">
        <v>3</v>
      </c>
      <c r="E294" s="17" cm="1">
        <f t="array" ref="E294">_xlfn.IFS([1]original_ver!F307="ชาย",1,[1]original_ver!F307="หญิง",0,[1]original_ver!F307="","")</f>
        <v>0</v>
      </c>
      <c r="F294" s="15">
        <v>53</v>
      </c>
      <c r="G294" s="17" cm="1">
        <f t="array" ref="G294">_xlfn.IFS([1]original_ver!H307="ไม่มีการศึกษา",0,[1]original_ver!H307="ประถมศึกษา",1,[1]original_ver!H307="มัธยมศึกษาตอนต้น",2,[1]original_ver!H307="มัธยมศึกษาตอนปลาย",3,[1]original_ver!H307="อนุปริญญา (ปวช., ปวส., ฝึกหัดครู)",4,[1]original_ver!H307="ปริญญาตรี",5,[1]original_ver!H307="สูงกว่าปริญญาตรี",6,[1]original_ver!H307="","")</f>
        <v>2</v>
      </c>
      <c r="H294" s="17" cm="1">
        <f t="array" ref="H294">_xlfn.IFS([1]original_ver!I307="โสด",1,[1]original_ver!I307="สมรส/อยู่ด้วยกัน",2,[1]original_ver!I307="หย่าร้าง/แยกกันอยู่",3,[1]original_ver!I307="หม้าย",4,[1]original_ver!I307="","")</f>
        <v>2</v>
      </c>
      <c r="I294" s="15">
        <v>5</v>
      </c>
      <c r="J294" s="15">
        <v>30</v>
      </c>
      <c r="K294" s="17" cm="1">
        <f t="array" ref="K294">_xlfn.IFS([1]original_ver!L307="ใช่",1,[1]original_ver!L307="ไม่ใช่",0,[1]original_ver!L307="","")</f>
        <v>0</v>
      </c>
      <c r="L294" s="17" cm="1">
        <f t="array" ref="L294">_xlfn.IFS([1]original_ver!M307="กู้ยืม",1,[1]original_ver!M307="ไม่กู้ยืม",0,[1]original_ver!M307="","")</f>
        <v>1</v>
      </c>
      <c r="M294" s="17">
        <f t="shared" si="15"/>
        <v>1</v>
      </c>
      <c r="N294" s="23">
        <v>200000</v>
      </c>
      <c r="O294" s="17" cm="1">
        <f t="array" ref="O294">_xlfn.IFS([1]original_ver!O307="ใช่",1,[1]original_ver!O307="ไม่ใช่",0,[1]original_ver!O307="","")</f>
        <v>0</v>
      </c>
      <c r="P294" s="17">
        <v>1</v>
      </c>
      <c r="Q294" s="17">
        <v>1</v>
      </c>
      <c r="R294" s="17">
        <v>34</v>
      </c>
      <c r="S294" s="17">
        <v>27200</v>
      </c>
      <c r="T294" s="53">
        <v>11.2</v>
      </c>
      <c r="U294" s="20">
        <f t="shared" si="18"/>
        <v>800</v>
      </c>
      <c r="V294" s="48"/>
      <c r="W294" s="17" t="s">
        <v>851</v>
      </c>
      <c r="X294" s="48"/>
      <c r="Y294" s="48"/>
      <c r="Z294" s="48"/>
      <c r="AA294" s="17">
        <v>1</v>
      </c>
      <c r="AB294" s="17">
        <v>1</v>
      </c>
      <c r="AC294" s="17">
        <v>34</v>
      </c>
      <c r="AD294" s="17">
        <v>25300</v>
      </c>
      <c r="AE294" s="18">
        <v>10.199999999999999</v>
      </c>
      <c r="AF294" s="27">
        <f t="shared" si="19"/>
        <v>744.11764705882354</v>
      </c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9">
        <v>2</v>
      </c>
      <c r="CE294" s="49">
        <v>1.3333333333333333</v>
      </c>
      <c r="CF294" s="49">
        <v>2</v>
      </c>
      <c r="CG294" s="49">
        <v>1</v>
      </c>
      <c r="CH294" s="49">
        <v>3.5</v>
      </c>
      <c r="CI294" s="17">
        <v>1</v>
      </c>
      <c r="CJ294" cm="1">
        <f t="array" ref="CJ294">_xlfn.IFS([1]original_ver!CH307="จากการเข้าร่วมกิจกรรมอบรม ที่จัดโดยโครงการเกษตรกรปราดเปรื่อง (Smart Farmer)",1,[1]original_ver!CH307="จากการเข้าร่วมกิจกรรมอบรม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ๆ",3,[1]original_ver!CH307="จากการเรียนรู้ผ่านประสบการณ์ของผู้อื่น ได้แก่ เพื่อนบ้าน พี่น้อง เพื่อน และญาติ เป็นต้น",4,[1]original_ver!CH307="ไม่ได้เข้าร่วมกิจกรรมอบรมหรือเรียนรู้ใด ๆ (ข้ามไปข้อ 33)",5)</f>
        <v>5</v>
      </c>
      <c r="CK294" s="15" t="str" cm="1">
        <f t="array" ref="CK294">_xlfn.IFS([1]original_ver!CJ307="ความรู้ทางการเกษตรและการใช้เทคโนโลยีสำหรับการผลิตในฟาร์ม",1,[1]original_ver!CJ307="การวางแผนและจัดการฟาร์ม เช่น การเก็บเกี่ยว การเงิน และการวางแผนทางการตลาด",2,[1]original_ver!CJ307="การเป็นผู้ประกอบการทางการเกษตร",3,[1]original_ver!CJ307="การเพิ่มมูลค่าผลผลิต และการแปรรูปผลผลิต (รวมถึงการพัฒนาคุณภาพผลผลิต)",4,[1]original_ver!CJ307="","")</f>
        <v/>
      </c>
      <c r="CL294" s="48"/>
      <c r="CM294" s="48"/>
      <c r="CN294" s="15" t="str" cm="1">
        <f t="array" ref="CN294">_xlfn.IFS([1]original_ver!CN307="ความรู้ทางการเกษตรและการใช้เทคโนโลยีสำหรับการผลิตในฟาร์ม",1,[1]original_ver!CN307="การวางแผนและจัดการฟาร์ม เช่น การเก็บเกี่ยว การเงิน และการวางแผนทางการตลาด",2,[1]original_ver!CN307="การเป็นผู้ประกอบการทางการเกษตร",3,[1]original_ver!CN307="การเพิ่มมูลค่าผลผลิต และการแปรรูปผลผลิต (รวมถึงการพัฒนาคุณภาพผลผลิต)",4,[1]original_ver!CN307="","")</f>
        <v/>
      </c>
      <c r="CO294" s="48"/>
      <c r="CP294" s="48"/>
      <c r="CQ294" s="15" t="str" cm="1">
        <f t="array" ref="CQ294">_xlfn.IFS([1]original_ver!CR307="ประยุกต์",1,[1]original_ver!CR307="ไม่ประยุกต์",0,[1]original_ver!CR307="","")</f>
        <v/>
      </c>
      <c r="CR294" s="15" t="str" cm="1">
        <f t="array" ref="CR294">_xlfn.IFS([1]original_ver!CS307="ประยุกต์",1,[1]original_ver!CS307="ไม่ประยุกต์",0,[1]original_ver!CS307="","")</f>
        <v/>
      </c>
      <c r="CS294" s="48"/>
      <c r="CT294" s="15" t="str" cm="1">
        <f t="array" ref="CT294">_xlfn.IFS([1]original_ver!CV307="ประยุกต์",1,[1]original_ver!CV307="ไม่ประยุกต์",0,[1]original_ver!CV307="","")</f>
        <v/>
      </c>
      <c r="CU294" s="48"/>
      <c r="CV294" s="15" t="str" cm="1">
        <f t="array" ref="CV294">_xlfn.IFS([1]original_ver!CY307="ประยุกต์",1,[1]original_ver!CY307="ไม่ประยุกต์",0,[1]original_ver!CY307="","")</f>
        <v/>
      </c>
      <c r="CW294" s="48"/>
      <c r="CX294" s="15" t="str" cm="1">
        <f t="array" ref="CX294">_xlfn.IFS([1]original_ver!DB307="ประยุกต์",1,[1]original_ver!DB307="ไม่ประยุกต์",0,[1]original_ver!DB307="","")</f>
        <v/>
      </c>
      <c r="CY294" s="48"/>
      <c r="CZ294" s="48"/>
      <c r="DA294" s="48"/>
      <c r="DB294" s="48"/>
      <c r="DC294" s="48"/>
      <c r="DD294" s="48"/>
      <c r="DE294" s="48"/>
      <c r="DF294" s="17">
        <v>3</v>
      </c>
      <c r="DG294" s="17">
        <v>1</v>
      </c>
      <c r="DH294" s="17">
        <v>1</v>
      </c>
      <c r="DI294" s="17">
        <v>2</v>
      </c>
      <c r="DJ294" s="48"/>
      <c r="DK294" s="48"/>
      <c r="DL294" s="17">
        <v>2</v>
      </c>
      <c r="DM294" s="17">
        <v>1</v>
      </c>
      <c r="DN294" s="48"/>
      <c r="DO294" s="48"/>
      <c r="DP294" s="48"/>
      <c r="DQ294" s="48"/>
      <c r="DR294" s="49">
        <v>2.5</v>
      </c>
      <c r="DS294" s="49">
        <v>2.3333333333333335</v>
      </c>
      <c r="DT294" s="17">
        <v>2.5</v>
      </c>
      <c r="DU294" s="49">
        <v>3.2</v>
      </c>
      <c r="DV294" s="49">
        <v>1.3333333333333333</v>
      </c>
      <c r="DW294" s="49">
        <v>2.25</v>
      </c>
      <c r="DX294" s="25">
        <v>3</v>
      </c>
      <c r="DY294" s="25">
        <v>4</v>
      </c>
      <c r="DZ294" s="25">
        <v>2.75</v>
      </c>
      <c r="EA294" s="25">
        <v>3.2</v>
      </c>
      <c r="EB294" s="25">
        <v>2.3333333333333335</v>
      </c>
      <c r="EC294">
        <v>3.5</v>
      </c>
    </row>
    <row r="295" spans="1:133" hidden="1" x14ac:dyDescent="0.2">
      <c r="A295" s="15">
        <v>914</v>
      </c>
      <c r="B295" s="58"/>
      <c r="C295" cm="1">
        <f t="array" ref="C295">_xlfn.IFS([1]original_ver!D308="Participant",1,[1]original_ver!D308="Non-Participant",0,[1]original_ver!D308="","")</f>
        <v>0</v>
      </c>
      <c r="D295" s="15">
        <v>3</v>
      </c>
      <c r="E295" s="17" cm="1">
        <f t="array" ref="E295">_xlfn.IFS([1]original_ver!F308="ชาย",1,[1]original_ver!F308="หญิง",0,[1]original_ver!F308="","")</f>
        <v>1</v>
      </c>
      <c r="F295" s="15">
        <v>72</v>
      </c>
      <c r="G295" s="17" cm="1">
        <f t="array" ref="G295">_xlfn.IFS([1]original_ver!H308="ไม่มีการศึกษา",0,[1]original_ver!H308="ประถมศึกษา",1,[1]original_ver!H308="มัธยมศึกษาตอนต้น",2,[1]original_ver!H308="มัธยมศึกษาตอนปลาย",3,[1]original_ver!H308="อนุปริญญา (ปวช., ปวส., ฝึกหัดครู)",4,[1]original_ver!H308="ปริญญาตรี",5,[1]original_ver!H308="สูงกว่าปริญญาตรี",6,[1]original_ver!H308="","")</f>
        <v>1</v>
      </c>
      <c r="H295" s="17" cm="1">
        <f t="array" ref="H295">_xlfn.IFS([1]original_ver!I308="โสด",1,[1]original_ver!I308="สมรส/อยู่ด้วยกัน",2,[1]original_ver!I308="หย่าร้าง/แยกกันอยู่",3,[1]original_ver!I308="หม้าย",4,[1]original_ver!I308="","")</f>
        <v>2</v>
      </c>
      <c r="I295" s="15">
        <v>4</v>
      </c>
      <c r="J295" s="15">
        <v>46</v>
      </c>
      <c r="K295" s="17" cm="1">
        <f t="array" ref="K295">_xlfn.IFS([1]original_ver!L308="ใช่",1,[1]original_ver!L308="ไม่ใช่",0,[1]original_ver!L308="","")</f>
        <v>0</v>
      </c>
      <c r="L295" s="17" cm="1">
        <f t="array" ref="L295">_xlfn.IFS([1]original_ver!M308="กู้ยืม",1,[1]original_ver!M308="ไม่กู้ยืม",0,[1]original_ver!M308="","")</f>
        <v>1</v>
      </c>
      <c r="M295" s="17">
        <f t="shared" si="15"/>
        <v>1</v>
      </c>
      <c r="N295" s="23">
        <v>100000</v>
      </c>
      <c r="O295" s="17" cm="1">
        <f t="array" ref="O295">_xlfn.IFS([1]original_ver!O308="ใช่",1,[1]original_ver!O308="ไม่ใช่",0,[1]original_ver!O308="","")</f>
        <v>0</v>
      </c>
      <c r="P295" s="17">
        <v>1</v>
      </c>
      <c r="Q295" s="17">
        <v>1</v>
      </c>
      <c r="R295" s="17">
        <v>35</v>
      </c>
      <c r="S295" s="17">
        <v>29564</v>
      </c>
      <c r="T295" s="53">
        <v>10.199999999999999</v>
      </c>
      <c r="U295" s="20">
        <f t="shared" si="18"/>
        <v>844.68571428571431</v>
      </c>
      <c r="V295" s="48"/>
      <c r="W295" s="48"/>
      <c r="X295" s="48"/>
      <c r="Y295" s="48"/>
      <c r="Z295" s="48"/>
      <c r="AA295" s="17">
        <v>1</v>
      </c>
      <c r="AB295" s="17">
        <v>1</v>
      </c>
      <c r="AC295" s="17">
        <v>35</v>
      </c>
      <c r="AD295" s="17">
        <v>26075</v>
      </c>
      <c r="AE295" s="18">
        <v>10.199999999999999</v>
      </c>
      <c r="AF295" s="27">
        <f t="shared" si="19"/>
        <v>745</v>
      </c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9">
        <v>1.25</v>
      </c>
      <c r="CE295" s="49">
        <v>2.6666666666666665</v>
      </c>
      <c r="CF295" s="49">
        <v>2</v>
      </c>
      <c r="CG295" s="49">
        <v>1</v>
      </c>
      <c r="CH295" s="49">
        <v>1</v>
      </c>
      <c r="CI295" s="17">
        <v>2</v>
      </c>
      <c r="CJ295" cm="1">
        <f t="array" ref="CJ295">_xlfn.IFS([1]original_ver!CH308="จากการเข้าร่วมกิจกรรมอบรม ที่จัดโดยโครงการเกษตรกรปราดเปรื่อง (Smart Farmer)",1,[1]original_ver!CH308="จากการเข้าร่วมกิจกรรมอบรม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ๆ",3,[1]original_ver!CH308="จากการเรียนรู้ผ่านประสบการณ์ของผู้อื่น ได้แก่ เพื่อนบ้าน พี่น้อง เพื่อน และญาติ เป็นต้น",4,[1]original_ver!CH308="ไม่ได้เข้าร่วมกิจกรรมอบรมหรือเรียนรู้ใด ๆ (ข้ามไปข้อ 33)",5)</f>
        <v>5</v>
      </c>
      <c r="CK295" s="15" t="str" cm="1">
        <f t="array" ref="CK295">_xlfn.IFS([1]original_ver!CJ308="ความรู้ทางการเกษตรและการใช้เทคโนโลยีสำหรับการผลิตในฟาร์ม",1,[1]original_ver!CJ308="การวางแผนและจัดการฟาร์ม เช่น การเก็บเกี่ยว การเงิน และการวางแผนทางการตลาด",2,[1]original_ver!CJ308="การเป็นผู้ประกอบการทางการเกษตร",3,[1]original_ver!CJ308="การเพิ่มมูลค่าผลผลิต และการแปรรูปผลผลิต (รวมถึงการพัฒนาคุณภาพผลผลิต)",4,[1]original_ver!CJ308="","")</f>
        <v/>
      </c>
      <c r="CL295" s="48"/>
      <c r="CM295" s="48"/>
      <c r="CN295" s="15" t="str" cm="1">
        <f t="array" ref="CN295">_xlfn.IFS([1]original_ver!CN308="ความรู้ทางการเกษตรและการใช้เทคโนโลยีสำหรับการผลิตในฟาร์ม",1,[1]original_ver!CN308="การวางแผนและจัดการฟาร์ม เช่น การเก็บเกี่ยว การเงิน และการวางแผนทางการตลาด",2,[1]original_ver!CN308="การเป็นผู้ประกอบการทางการเกษตร",3,[1]original_ver!CN308="การเพิ่มมูลค่าผลผลิต และการแปรรูปผลผลิต (รวมถึงการพัฒนาคุณภาพผลผลิต)",4,[1]original_ver!CN308="","")</f>
        <v/>
      </c>
      <c r="CO295" s="48"/>
      <c r="CP295" s="48"/>
      <c r="CQ295" s="15" t="str" cm="1">
        <f t="array" ref="CQ295">_xlfn.IFS([1]original_ver!CR308="ประยุกต์",1,[1]original_ver!CR308="ไม่ประยุกต์",0,[1]original_ver!CR308="","")</f>
        <v/>
      </c>
      <c r="CR295" s="15" t="str" cm="1">
        <f t="array" ref="CR295">_xlfn.IFS([1]original_ver!CS308="ประยุกต์",1,[1]original_ver!CS308="ไม่ประยุกต์",0,[1]original_ver!CS308="","")</f>
        <v/>
      </c>
      <c r="CS295" s="48"/>
      <c r="CT295" s="15" t="str" cm="1">
        <f t="array" ref="CT295">_xlfn.IFS([1]original_ver!CV308="ประยุกต์",1,[1]original_ver!CV308="ไม่ประยุกต์",0,[1]original_ver!CV308="","")</f>
        <v/>
      </c>
      <c r="CU295" s="48"/>
      <c r="CV295" s="15" t="str" cm="1">
        <f t="array" ref="CV295">_xlfn.IFS([1]original_ver!CY308="ประยุกต์",1,[1]original_ver!CY308="ไม่ประยุกต์",0,[1]original_ver!CY308="","")</f>
        <v/>
      </c>
      <c r="CW295" s="48"/>
      <c r="CX295" s="15" t="str" cm="1">
        <f t="array" ref="CX295">_xlfn.IFS([1]original_ver!DB308="ประยุกต์",1,[1]original_ver!DB308="ไม่ประยุกต์",0,[1]original_ver!DB308="","")</f>
        <v/>
      </c>
      <c r="CY295" s="48"/>
      <c r="CZ295" s="48"/>
      <c r="DA295" s="48"/>
      <c r="DB295" s="48"/>
      <c r="DC295" s="48"/>
      <c r="DD295" s="48"/>
      <c r="DE295" s="48"/>
      <c r="DF295" s="17">
        <v>3</v>
      </c>
      <c r="DG295" s="17">
        <v>3</v>
      </c>
      <c r="DH295" s="17">
        <v>1</v>
      </c>
      <c r="DI295" s="17">
        <v>2</v>
      </c>
      <c r="DJ295" s="48"/>
      <c r="DK295" s="48"/>
      <c r="DL295" s="17">
        <v>2</v>
      </c>
      <c r="DM295" s="17">
        <v>2</v>
      </c>
      <c r="DN295" s="48"/>
      <c r="DO295" s="48"/>
      <c r="DP295" s="48"/>
      <c r="DQ295" s="48"/>
      <c r="DR295" s="49">
        <v>3</v>
      </c>
      <c r="DS295" s="49">
        <v>3.3333333333333335</v>
      </c>
      <c r="DT295" s="17">
        <v>2.75</v>
      </c>
      <c r="DU295" s="49">
        <v>2.2000000000000002</v>
      </c>
      <c r="DV295" s="49">
        <v>1.6666666666666667</v>
      </c>
      <c r="DW295" s="49">
        <v>2</v>
      </c>
      <c r="DX295" s="25">
        <v>3.4</v>
      </c>
      <c r="DY295" s="25">
        <v>4.333333333333333</v>
      </c>
      <c r="DZ295" s="25">
        <v>3.25</v>
      </c>
      <c r="EA295" s="25">
        <v>3.2</v>
      </c>
      <c r="EB295" s="25">
        <v>2</v>
      </c>
      <c r="EC295">
        <v>2.25</v>
      </c>
    </row>
    <row r="296" spans="1:133" hidden="1" x14ac:dyDescent="0.2">
      <c r="A296" s="15">
        <v>915</v>
      </c>
      <c r="B296" s="58"/>
      <c r="C296" cm="1">
        <f t="array" ref="C296">_xlfn.IFS([1]original_ver!D309="Participant",1,[1]original_ver!D309="Non-Participant",0,[1]original_ver!D309="","")</f>
        <v>0</v>
      </c>
      <c r="D296" s="15">
        <v>3</v>
      </c>
      <c r="E296" s="17" cm="1">
        <f t="array" ref="E296">_xlfn.IFS([1]original_ver!F309="ชาย",1,[1]original_ver!F309="หญิง",0,[1]original_ver!F309="","")</f>
        <v>0</v>
      </c>
      <c r="F296" s="15">
        <v>61</v>
      </c>
      <c r="G296" s="17" cm="1">
        <f t="array" ref="G296">_xlfn.IFS([1]original_ver!H309="ไม่มีการศึกษา",0,[1]original_ver!H309="ประถมศึกษา",1,[1]original_ver!H309="มัธยมศึกษาตอนต้น",2,[1]original_ver!H309="มัธยมศึกษาตอนปลาย",3,[1]original_ver!H309="อนุปริญญา (ปวช., ปวส., ฝึกหัดครู)",4,[1]original_ver!H309="ปริญญาตรี",5,[1]original_ver!H309="สูงกว่าปริญญาตรี",6,[1]original_ver!H309="","")</f>
        <v>1</v>
      </c>
      <c r="H296" s="17" cm="1">
        <f t="array" ref="H296">_xlfn.IFS([1]original_ver!I309="โสด",1,[1]original_ver!I309="สมรส/อยู่ด้วยกัน",2,[1]original_ver!I309="หย่าร้าง/แยกกันอยู่",3,[1]original_ver!I309="หม้าย",4,[1]original_ver!I309="","")</f>
        <v>2</v>
      </c>
      <c r="I296" s="15">
        <v>7</v>
      </c>
      <c r="J296" s="15">
        <v>41</v>
      </c>
      <c r="K296" s="17" cm="1">
        <f t="array" ref="K296">_xlfn.IFS([1]original_ver!L309="ใช่",1,[1]original_ver!L309="ไม่ใช่",0,[1]original_ver!L309="","")</f>
        <v>0</v>
      </c>
      <c r="L296" s="17" cm="1">
        <f t="array" ref="L296">_xlfn.IFS([1]original_ver!M309="กู้ยืม",1,[1]original_ver!M309="ไม่กู้ยืม",0,[1]original_ver!M309="","")</f>
        <v>0</v>
      </c>
      <c r="M296" s="17">
        <f t="shared" si="15"/>
        <v>1</v>
      </c>
      <c r="N296" s="23">
        <v>240000</v>
      </c>
      <c r="O296" s="17" cm="1">
        <f t="array" ref="O296">_xlfn.IFS([1]original_ver!O309="ใช่",1,[1]original_ver!O309="ไม่ใช่",0,[1]original_ver!O309="","")</f>
        <v>0</v>
      </c>
      <c r="P296" s="17">
        <v>1</v>
      </c>
      <c r="Q296" s="17">
        <v>1</v>
      </c>
      <c r="R296" s="17">
        <v>10</v>
      </c>
      <c r="S296" s="17">
        <v>8957</v>
      </c>
      <c r="T296" s="53">
        <v>11.2</v>
      </c>
      <c r="U296" s="20">
        <f t="shared" si="18"/>
        <v>895.7</v>
      </c>
      <c r="V296" s="48"/>
      <c r="W296" s="48"/>
      <c r="X296" s="48"/>
      <c r="Y296" s="48"/>
      <c r="Z296" s="48"/>
      <c r="AA296" s="17">
        <v>1</v>
      </c>
      <c r="AB296" s="17">
        <v>1</v>
      </c>
      <c r="AC296" s="17">
        <v>10</v>
      </c>
      <c r="AD296" s="17">
        <v>8800</v>
      </c>
      <c r="AE296" s="18">
        <v>10</v>
      </c>
      <c r="AF296" s="27">
        <f t="shared" si="19"/>
        <v>880</v>
      </c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9">
        <v>1.5</v>
      </c>
      <c r="CE296" s="49">
        <v>1.3333333333333333</v>
      </c>
      <c r="CF296" s="49">
        <v>1.3333333333333333</v>
      </c>
      <c r="CG296" s="49">
        <v>1</v>
      </c>
      <c r="CH296" s="49">
        <v>2</v>
      </c>
      <c r="CI296" s="17">
        <v>1</v>
      </c>
      <c r="CJ296" cm="1">
        <f t="array" ref="CJ296">_xlfn.IFS([1]original_ver!CH309="จากการเข้าร่วมกิจกรรมอบรม ที่จัดโดยโครงการเกษตรกรปราดเปรื่อง (Smart Farmer)",1,[1]original_ver!CH309="จากการเข้าร่วมกิจกรรมอบรม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ๆ",3,[1]original_ver!CH309="จากการเรียนรู้ผ่านประสบการณ์ของผู้อื่น ได้แก่ เพื่อนบ้าน พี่น้อง เพื่อน และญาติ เป็นต้น",4,[1]original_ver!CH309="ไม่ได้เข้าร่วมกิจกรรมอบรมหรือเรียนรู้ใด ๆ (ข้ามไปข้อ 33)",5)</f>
        <v>4</v>
      </c>
      <c r="CK296" s="15" cm="1">
        <f t="array" ref="CK296">_xlfn.IFS([1]original_ver!CJ309="ความรู้ทางการเกษตรและการใช้เทคโนโลยีสำหรับการผลิตในฟาร์ม",1,[1]original_ver!CJ309="การวางแผนและจัดการฟาร์ม เช่น การเก็บเกี่ยว การเงิน และการวางแผนทางการตลาด",2,[1]original_ver!CJ309="การเป็นผู้ประกอบการทางการเกษตร",3,[1]original_ver!CJ309="การเพิ่มมูลค่าผลผลิต และการแปรรูปผลผลิต (รวมถึงการพัฒนาคุณภาพผลผลิต)",4,[1]original_ver!CJ309="","")</f>
        <v>2</v>
      </c>
      <c r="CL296" s="17">
        <v>4</v>
      </c>
      <c r="CM296" s="17">
        <v>4</v>
      </c>
      <c r="CN296" s="15" cm="1">
        <f t="array" ref="CN296">_xlfn.IFS([1]original_ver!CN309="ความรู้ทางการเกษตรและการใช้เทคโนโลยีสำหรับการผลิตในฟาร์ม",1,[1]original_ver!CN309="การวางแผนและจัดการฟาร์ม เช่น การเก็บเกี่ยว การเงิน และการวางแผนทางการตลาด",2,[1]original_ver!CN309="การเป็นผู้ประกอบการทางการเกษตร",3,[1]original_ver!CN309="การเพิ่มมูลค่าผลผลิต และการแปรรูปผลผลิต (รวมถึงการพัฒนาคุณภาพผลผลิต)",4,[1]original_ver!CN309="","")</f>
        <v>3</v>
      </c>
      <c r="CO296" s="17">
        <v>0</v>
      </c>
      <c r="CP296" s="48"/>
      <c r="CQ296" s="15" cm="1">
        <f t="array" ref="CQ296">_xlfn.IFS([1]original_ver!CR309="ประยุกต์",1,[1]original_ver!CR309="ไม่ประยุกต์",0,[1]original_ver!CR309="","")</f>
        <v>1</v>
      </c>
      <c r="CR296" s="15" cm="1">
        <f t="array" ref="CR296">_xlfn.IFS([1]original_ver!CS309="ประยุกต์",1,[1]original_ver!CS309="ไม่ประยุกต์",0,[1]original_ver!CS309="","")</f>
        <v>0</v>
      </c>
      <c r="CS296" s="17">
        <v>1</v>
      </c>
      <c r="CT296" s="15" cm="1">
        <f t="array" ref="CT296">_xlfn.IFS([1]original_ver!CV309="ประยุกต์",1,[1]original_ver!CV309="ไม่ประยุกต์",0,[1]original_ver!CV309="","")</f>
        <v>1</v>
      </c>
      <c r="CU296" s="48"/>
      <c r="CV296" s="15" cm="1">
        <f t="array" ref="CV296">_xlfn.IFS([1]original_ver!CY309="ประยุกต์",1,[1]original_ver!CY309="ไม่ประยุกต์",0,[1]original_ver!CY309="","")</f>
        <v>0</v>
      </c>
      <c r="CW296" s="17">
        <v>1</v>
      </c>
      <c r="CX296" s="15" cm="1">
        <f t="array" ref="CX296">_xlfn.IFS([1]original_ver!DB309="ประยุกต์",1,[1]original_ver!DB309="ไม่ประยุกต์",0,[1]original_ver!DB309="","")</f>
        <v>1</v>
      </c>
      <c r="CY296" s="48"/>
      <c r="CZ296" s="48"/>
      <c r="DA296" s="48"/>
      <c r="DB296" s="48"/>
      <c r="DC296" s="48"/>
      <c r="DD296" s="48"/>
      <c r="DE296" s="48"/>
      <c r="DF296" s="17">
        <v>3</v>
      </c>
      <c r="DG296" s="17">
        <v>3</v>
      </c>
      <c r="DH296" s="17">
        <v>1</v>
      </c>
      <c r="DI296" s="17">
        <v>2</v>
      </c>
      <c r="DJ296" s="48"/>
      <c r="DK296" s="48"/>
      <c r="DL296" s="17">
        <v>2</v>
      </c>
      <c r="DM296" s="17">
        <v>2</v>
      </c>
      <c r="DN296" s="48"/>
      <c r="DO296" s="48"/>
      <c r="DP296" s="48"/>
      <c r="DQ296" s="48"/>
      <c r="DR296" s="49">
        <v>3.2</v>
      </c>
      <c r="DS296" s="49">
        <v>3.3333333333333335</v>
      </c>
      <c r="DT296" s="17">
        <v>3</v>
      </c>
      <c r="DU296" s="49">
        <v>2.4</v>
      </c>
      <c r="DV296" s="49">
        <v>1.6666666666666667</v>
      </c>
      <c r="DW296" s="49">
        <v>2.5</v>
      </c>
      <c r="DX296" s="25">
        <v>4</v>
      </c>
      <c r="DY296" s="25">
        <v>4</v>
      </c>
      <c r="DZ296" s="25">
        <v>3.5</v>
      </c>
      <c r="EA296" s="25">
        <v>3</v>
      </c>
      <c r="EB296" s="25">
        <v>2.3333333333333335</v>
      </c>
      <c r="EC296">
        <v>3.5</v>
      </c>
    </row>
    <row r="297" spans="1:133" hidden="1" x14ac:dyDescent="0.2">
      <c r="A297" s="15">
        <v>916</v>
      </c>
      <c r="B297" s="58"/>
      <c r="C297" cm="1">
        <f t="array" ref="C297">_xlfn.IFS([1]original_ver!D310="Participant",1,[1]original_ver!D310="Non-Participant",0,[1]original_ver!D310="","")</f>
        <v>0</v>
      </c>
      <c r="D297" s="15">
        <v>3</v>
      </c>
      <c r="E297" s="17" cm="1">
        <f t="array" ref="E297">_xlfn.IFS([1]original_ver!F310="ชาย",1,[1]original_ver!F310="หญิง",0,[1]original_ver!F310="","")</f>
        <v>1</v>
      </c>
      <c r="F297" s="15">
        <v>62</v>
      </c>
      <c r="G297" s="17" cm="1">
        <f t="array" ref="G297">_xlfn.IFS([1]original_ver!H310="ไม่มีการศึกษา",0,[1]original_ver!H310="ประถมศึกษา",1,[1]original_ver!H310="มัธยมศึกษาตอนต้น",2,[1]original_ver!H310="มัธยมศึกษาตอนปลาย",3,[1]original_ver!H310="อนุปริญญา (ปวช., ปวส., ฝึกหัดครู)",4,[1]original_ver!H310="ปริญญาตรี",5,[1]original_ver!H310="สูงกว่าปริญญาตรี",6,[1]original_ver!H310="","")</f>
        <v>1</v>
      </c>
      <c r="H297" s="17" cm="1">
        <f t="array" ref="H297">_xlfn.IFS([1]original_ver!I310="โสด",1,[1]original_ver!I310="สมรส/อยู่ด้วยกัน",2,[1]original_ver!I310="หย่าร้าง/แยกกันอยู่",3,[1]original_ver!I310="หม้าย",4,[1]original_ver!I310="","")</f>
        <v>2</v>
      </c>
      <c r="I297" s="15">
        <v>3</v>
      </c>
      <c r="J297" s="15">
        <v>50</v>
      </c>
      <c r="K297" s="17" cm="1">
        <f t="array" ref="K297">_xlfn.IFS([1]original_ver!L310="ใช่",1,[1]original_ver!L310="ไม่ใช่",0,[1]original_ver!L310="","")</f>
        <v>0</v>
      </c>
      <c r="L297" s="17" cm="1">
        <f t="array" ref="L297">_xlfn.IFS([1]original_ver!M310="กู้ยืม",1,[1]original_ver!M310="ไม่กู้ยืม",0,[1]original_ver!M310="","")</f>
        <v>0</v>
      </c>
      <c r="M297" s="17">
        <f t="shared" si="15"/>
        <v>1</v>
      </c>
      <c r="N297" s="23">
        <v>180000</v>
      </c>
      <c r="O297" s="17" cm="1">
        <f t="array" ref="O297">_xlfn.IFS([1]original_ver!O310="ใช่",1,[1]original_ver!O310="ไม่ใช่",0,[1]original_ver!O310="","")</f>
        <v>0</v>
      </c>
      <c r="P297" s="17">
        <v>1</v>
      </c>
      <c r="Q297" s="17">
        <v>1</v>
      </c>
      <c r="R297" s="17">
        <v>12</v>
      </c>
      <c r="S297" s="17">
        <v>6700</v>
      </c>
      <c r="T297" s="53">
        <v>9.8000000000000007</v>
      </c>
      <c r="U297" s="20">
        <f t="shared" si="18"/>
        <v>558.33333333333337</v>
      </c>
      <c r="V297" s="48"/>
      <c r="W297" s="48"/>
      <c r="X297" s="48"/>
      <c r="Y297" s="48"/>
      <c r="Z297" s="48"/>
      <c r="AA297" s="17">
        <v>1</v>
      </c>
      <c r="AB297" s="17">
        <v>1</v>
      </c>
      <c r="AC297" s="17">
        <v>12</v>
      </c>
      <c r="AD297" s="17">
        <v>6235</v>
      </c>
      <c r="AE297" s="18">
        <v>10</v>
      </c>
      <c r="AF297" s="27">
        <f t="shared" si="19"/>
        <v>519.58333333333337</v>
      </c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9">
        <v>1.5</v>
      </c>
      <c r="CE297" s="49">
        <v>2.3333333333333335</v>
      </c>
      <c r="CF297" s="49">
        <v>1.6666666666666667</v>
      </c>
      <c r="CG297" s="49">
        <v>1</v>
      </c>
      <c r="CH297" s="49">
        <v>2</v>
      </c>
      <c r="CI297" s="17">
        <v>1</v>
      </c>
      <c r="CJ297" cm="1">
        <f t="array" ref="CJ297">_xlfn.IFS([1]original_ver!CH310="จากการเข้าร่วมกิจกรรมอบรม ที่จัดโดยโครงการเกษตรกรปราดเปรื่อง (Smart Farmer)",1,[1]original_ver!CH310="จากการเข้าร่วมกิจกรรมอบรม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ๆ",3,[1]original_ver!CH310="จากการเรียนรู้ผ่านประสบการณ์ของผู้อื่น ได้แก่ เพื่อนบ้าน พี่น้อง เพื่อน และญาติ เป็นต้น",4,[1]original_ver!CH310="ไม่ได้เข้าร่วมกิจกรรมอบรมหรือเรียนรู้ใด ๆ (ข้ามไปข้อ 33)",5)</f>
        <v>5</v>
      </c>
      <c r="CK297" s="15" t="str" cm="1">
        <f t="array" ref="CK297">_xlfn.IFS([1]original_ver!CJ310="ความรู้ทางการเกษตรและการใช้เทคโนโลยีสำหรับการผลิตในฟาร์ม",1,[1]original_ver!CJ310="การวางแผนและจัดการฟาร์ม เช่น การเก็บเกี่ยว การเงิน และการวางแผนทางการตลาด",2,[1]original_ver!CJ310="การเป็นผู้ประกอบการทางการเกษตร",3,[1]original_ver!CJ310="การเพิ่มมูลค่าผลผลิต และการแปรรูปผลผลิต (รวมถึงการพัฒนาคุณภาพผลผลิต)",4,[1]original_ver!CJ310="","")</f>
        <v/>
      </c>
      <c r="CL297" s="48"/>
      <c r="CM297" s="48"/>
      <c r="CN297" s="15" t="str" cm="1">
        <f t="array" ref="CN297">_xlfn.IFS([1]original_ver!CN310="ความรู้ทางการเกษตรและการใช้เทคโนโลยีสำหรับการผลิตในฟาร์ม",1,[1]original_ver!CN310="การวางแผนและจัดการฟาร์ม เช่น การเก็บเกี่ยว การเงิน และการวางแผนทางการตลาด",2,[1]original_ver!CN310="การเป็นผู้ประกอบการทางการเกษตร",3,[1]original_ver!CN310="การเพิ่มมูลค่าผลผลิต และการแปรรูปผลผลิต (รวมถึงการพัฒนาคุณภาพผลผลิต)",4,[1]original_ver!CN310="","")</f>
        <v/>
      </c>
      <c r="CO297" s="48"/>
      <c r="CP297" s="48"/>
      <c r="CQ297" s="15" t="str" cm="1">
        <f t="array" ref="CQ297">_xlfn.IFS([1]original_ver!CR310="ประยุกต์",1,[1]original_ver!CR310="ไม่ประยุกต์",0,[1]original_ver!CR310="","")</f>
        <v/>
      </c>
      <c r="CR297" s="15" t="str" cm="1">
        <f t="array" ref="CR297">_xlfn.IFS([1]original_ver!CS310="ประยุกต์",1,[1]original_ver!CS310="ไม่ประยุกต์",0,[1]original_ver!CS310="","")</f>
        <v/>
      </c>
      <c r="CS297" s="48"/>
      <c r="CT297" s="15" t="str" cm="1">
        <f t="array" ref="CT297">_xlfn.IFS([1]original_ver!CV310="ประยุกต์",1,[1]original_ver!CV310="ไม่ประยุกต์",0,[1]original_ver!CV310="","")</f>
        <v/>
      </c>
      <c r="CU297" s="48"/>
      <c r="CV297" s="15" t="str" cm="1">
        <f t="array" ref="CV297">_xlfn.IFS([1]original_ver!CY310="ประยุกต์",1,[1]original_ver!CY310="ไม่ประยุกต์",0,[1]original_ver!CY310="","")</f>
        <v/>
      </c>
      <c r="CW297" s="48"/>
      <c r="CX297" s="15" t="str" cm="1">
        <f t="array" ref="CX297">_xlfn.IFS([1]original_ver!DB310="ประยุกต์",1,[1]original_ver!DB310="ไม่ประยุกต์",0,[1]original_ver!DB310="","")</f>
        <v/>
      </c>
      <c r="CY297" s="48"/>
      <c r="CZ297" s="48"/>
      <c r="DA297" s="48"/>
      <c r="DB297" s="48"/>
      <c r="DC297" s="48"/>
      <c r="DD297" s="48"/>
      <c r="DE297" s="48"/>
      <c r="DF297" s="17">
        <v>3</v>
      </c>
      <c r="DG297" s="17">
        <v>2</v>
      </c>
      <c r="DH297" s="17">
        <v>2</v>
      </c>
      <c r="DI297" s="17">
        <v>2</v>
      </c>
      <c r="DJ297" s="48"/>
      <c r="DK297" s="48"/>
      <c r="DL297" s="17">
        <v>1</v>
      </c>
      <c r="DM297" s="17">
        <v>2</v>
      </c>
      <c r="DN297" s="48"/>
      <c r="DO297" s="48"/>
      <c r="DP297" s="48"/>
      <c r="DQ297" s="48"/>
      <c r="DR297" s="49">
        <v>3.4</v>
      </c>
      <c r="DS297" s="49">
        <v>2.3333333333333335</v>
      </c>
      <c r="DT297" s="17">
        <v>2.75</v>
      </c>
      <c r="DU297" s="49">
        <v>2</v>
      </c>
      <c r="DV297" s="49">
        <v>1.3333333333333333</v>
      </c>
      <c r="DW297" s="49">
        <v>1.75</v>
      </c>
      <c r="DX297" s="25">
        <v>3.4</v>
      </c>
      <c r="DY297" s="25">
        <v>3.3333333333333335</v>
      </c>
      <c r="DZ297" s="25">
        <v>3.25</v>
      </c>
      <c r="EA297" s="25">
        <v>3</v>
      </c>
      <c r="EB297" s="25">
        <v>2.3333333333333335</v>
      </c>
      <c r="EC297">
        <v>3</v>
      </c>
    </row>
    <row r="298" spans="1:133" hidden="1" x14ac:dyDescent="0.2">
      <c r="A298" s="15">
        <v>917</v>
      </c>
      <c r="B298" s="58"/>
      <c r="C298" cm="1">
        <f t="array" ref="C298">_xlfn.IFS([1]original_ver!D311="Participant",1,[1]original_ver!D311="Non-Participant",0,[1]original_ver!D311="","")</f>
        <v>0</v>
      </c>
      <c r="D298" s="15">
        <v>3</v>
      </c>
      <c r="E298" s="17" cm="1">
        <f t="array" ref="E298">_xlfn.IFS([1]original_ver!F311="ชาย",1,[1]original_ver!F311="หญิง",0,[1]original_ver!F311="","")</f>
        <v>1</v>
      </c>
      <c r="F298" s="15">
        <v>38</v>
      </c>
      <c r="G298" s="17" cm="1">
        <f t="array" ref="G298">_xlfn.IFS([1]original_ver!H311="ไม่มีการศึกษา",0,[1]original_ver!H311="ประถมศึกษา",1,[1]original_ver!H311="มัธยมศึกษาตอนต้น",2,[1]original_ver!H311="มัธยมศึกษาตอนปลาย",3,[1]original_ver!H311="อนุปริญญา (ปวช., ปวส., ฝึกหัดครู)",4,[1]original_ver!H311="ปริญญาตรี",5,[1]original_ver!H311="สูงกว่าปริญญาตรี",6,[1]original_ver!H311="","")</f>
        <v>4</v>
      </c>
      <c r="H298" s="17" cm="1">
        <f t="array" ref="H298">_xlfn.IFS([1]original_ver!I311="โสด",1,[1]original_ver!I311="สมรส/อยู่ด้วยกัน",2,[1]original_ver!I311="หย่าร้าง/แยกกันอยู่",3,[1]original_ver!I311="หม้าย",4,[1]original_ver!I311="","")</f>
        <v>2</v>
      </c>
      <c r="I298" s="15">
        <v>5</v>
      </c>
      <c r="J298" s="15">
        <v>18</v>
      </c>
      <c r="K298" s="17" cm="1">
        <f t="array" ref="K298">_xlfn.IFS([1]original_ver!L311="ใช่",1,[1]original_ver!L311="ไม่ใช่",0,[1]original_ver!L311="","")</f>
        <v>0</v>
      </c>
      <c r="L298" s="17" cm="1">
        <f t="array" ref="L298">_xlfn.IFS([1]original_ver!M311="กู้ยืม",1,[1]original_ver!M311="ไม่กู้ยืม",0,[1]original_ver!M311="","")</f>
        <v>1</v>
      </c>
      <c r="M298" s="17">
        <f t="shared" si="15"/>
        <v>1</v>
      </c>
      <c r="N298" s="23">
        <v>200000</v>
      </c>
      <c r="O298" s="17" cm="1">
        <f t="array" ref="O298">_xlfn.IFS([1]original_ver!O311="ใช่",1,[1]original_ver!O311="ไม่ใช่",0,[1]original_ver!O311="","")</f>
        <v>0</v>
      </c>
      <c r="P298" s="17">
        <v>1</v>
      </c>
      <c r="Q298" s="17">
        <v>1</v>
      </c>
      <c r="R298" s="17">
        <v>10</v>
      </c>
      <c r="S298" s="17">
        <v>8574</v>
      </c>
      <c r="T298" s="53">
        <v>11.4</v>
      </c>
      <c r="U298" s="20">
        <f t="shared" si="18"/>
        <v>857.4</v>
      </c>
      <c r="V298" s="48"/>
      <c r="W298" s="48"/>
      <c r="X298" s="48"/>
      <c r="Y298" s="48"/>
      <c r="Z298" s="48"/>
      <c r="AA298" s="17">
        <v>1</v>
      </c>
      <c r="AB298" s="17">
        <v>1</v>
      </c>
      <c r="AC298" s="17">
        <v>10</v>
      </c>
      <c r="AD298" s="17">
        <v>8600</v>
      </c>
      <c r="AE298" s="18">
        <v>10.4</v>
      </c>
      <c r="AF298" s="27">
        <f t="shared" si="19"/>
        <v>860</v>
      </c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9">
        <v>2</v>
      </c>
      <c r="CE298" s="49">
        <v>1.3333333333333333</v>
      </c>
      <c r="CF298" s="49">
        <v>1.6666666666666667</v>
      </c>
      <c r="CG298" s="49">
        <v>2</v>
      </c>
      <c r="CH298" s="49">
        <v>2</v>
      </c>
      <c r="CI298" s="17">
        <v>1</v>
      </c>
      <c r="CJ298" cm="1">
        <f t="array" ref="CJ298">_xlfn.IFS([1]original_ver!CH311="จากการเข้าร่วมกิจกรรมอบรม ที่จัดโดยโครงการเกษตรกรปราดเปรื่อง (Smart Farmer)",1,[1]original_ver!CH311="จากการเข้าร่วมกิจกรรมอบรม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ๆ",3,[1]original_ver!CH311="จากการเรียนรู้ผ่านประสบการณ์ของผู้อื่น ได้แก่ เพื่อนบ้าน พี่น้อง เพื่อน และญาติ เป็นต้น",4,[1]original_ver!CH311="ไม่ได้เข้าร่วมกิจกรรมอบรมหรือเรียนรู้ใด ๆ (ข้ามไปข้อ 33)",5)</f>
        <v>3</v>
      </c>
      <c r="CK298" s="15" cm="1">
        <f t="array" ref="CK298">_xlfn.IFS([1]original_ver!CJ311="ความรู้ทางการเกษตรและการใช้เทคโนโลยีสำหรับการผลิตในฟาร์ม",1,[1]original_ver!CJ311="การวางแผนและจัดการฟาร์ม เช่น การเก็บเกี่ยว การเงิน และการวางแผนทางการตลาด",2,[1]original_ver!CJ311="การเป็นผู้ประกอบการทางการเกษตร",3,[1]original_ver!CJ311="การเพิ่มมูลค่าผลผลิต และการแปรรูปผลผลิต (รวมถึงการพัฒนาคุณภาพผลผลิต)",4,[1]original_ver!CJ311="","")</f>
        <v>2</v>
      </c>
      <c r="CL298" s="17">
        <v>2</v>
      </c>
      <c r="CM298" s="17">
        <v>4</v>
      </c>
      <c r="CN298" s="15" cm="1">
        <f t="array" ref="CN298">_xlfn.IFS([1]original_ver!CN311="ความรู้ทางการเกษตรและการใช้เทคโนโลยีสำหรับการผลิตในฟาร์ม",1,[1]original_ver!CN311="การวางแผนและจัดการฟาร์ม เช่น การเก็บเกี่ยว การเงิน และการวางแผนทางการตลาด",2,[1]original_ver!CN311="การเป็นผู้ประกอบการทางการเกษตร",3,[1]original_ver!CN311="การเพิ่มมูลค่าผลผลิต และการแปรรูปผลผลิต (รวมถึงการพัฒนาคุณภาพผลผลิต)",4,[1]original_ver!CN311="","")</f>
        <v>3</v>
      </c>
      <c r="CO298" s="17">
        <v>0</v>
      </c>
      <c r="CP298" s="48"/>
      <c r="CQ298" s="15" cm="1">
        <f t="array" ref="CQ298">_xlfn.IFS([1]original_ver!CR311="ประยุกต์",1,[1]original_ver!CR311="ไม่ประยุกต์",0,[1]original_ver!CR311="","")</f>
        <v>1</v>
      </c>
      <c r="CR298" s="15" cm="1">
        <f t="array" ref="CR298">_xlfn.IFS([1]original_ver!CS311="ประยุกต์",1,[1]original_ver!CS311="ไม่ประยุกต์",0,[1]original_ver!CS311="","")</f>
        <v>0</v>
      </c>
      <c r="CS298" s="17">
        <v>3</v>
      </c>
      <c r="CT298" s="15" cm="1">
        <f t="array" ref="CT298">_xlfn.IFS([1]original_ver!CV311="ประยุกต์",1,[1]original_ver!CV311="ไม่ประยุกต์",0,[1]original_ver!CV311="","")</f>
        <v>1</v>
      </c>
      <c r="CU298" s="48"/>
      <c r="CV298" s="15" cm="1">
        <f t="array" ref="CV298">_xlfn.IFS([1]original_ver!CY311="ประยุกต์",1,[1]original_ver!CY311="ไม่ประยุกต์",0,[1]original_ver!CY311="","")</f>
        <v>0</v>
      </c>
      <c r="CW298" s="17">
        <v>1</v>
      </c>
      <c r="CX298" s="15" cm="1">
        <f t="array" ref="CX298">_xlfn.IFS([1]original_ver!DB311="ประยุกต์",1,[1]original_ver!DB311="ไม่ประยุกต์",0,[1]original_ver!DB311="","")</f>
        <v>1</v>
      </c>
      <c r="CY298" s="48"/>
      <c r="CZ298" s="48"/>
      <c r="DA298" s="48"/>
      <c r="DB298" s="48"/>
      <c r="DC298" s="48"/>
      <c r="DD298" s="48"/>
      <c r="DE298" s="48"/>
      <c r="DF298" s="17">
        <v>2</v>
      </c>
      <c r="DG298" s="17">
        <v>2</v>
      </c>
      <c r="DH298" s="17">
        <v>1</v>
      </c>
      <c r="DI298" s="17">
        <v>1</v>
      </c>
      <c r="DJ298" s="48"/>
      <c r="DK298" s="48"/>
      <c r="DL298" s="17">
        <v>3</v>
      </c>
      <c r="DM298" s="17">
        <v>2</v>
      </c>
      <c r="DN298" s="48"/>
      <c r="DO298" s="48"/>
      <c r="DP298" s="48"/>
      <c r="DQ298" s="48"/>
      <c r="DR298" s="49">
        <v>4</v>
      </c>
      <c r="DS298" s="49">
        <v>3.6666666666666665</v>
      </c>
      <c r="DT298" s="17">
        <v>2.75</v>
      </c>
      <c r="DU298" s="49">
        <v>2.8</v>
      </c>
      <c r="DV298" s="49">
        <v>2.6666666666666665</v>
      </c>
      <c r="DW298" s="49">
        <v>3.25</v>
      </c>
      <c r="DX298" s="25">
        <v>4</v>
      </c>
      <c r="DY298" s="25">
        <v>4.333333333333333</v>
      </c>
      <c r="DZ298" s="25">
        <v>3.75</v>
      </c>
      <c r="EA298" s="25">
        <v>3.8</v>
      </c>
      <c r="EB298" s="25">
        <v>3</v>
      </c>
      <c r="EC298">
        <v>3.75</v>
      </c>
    </row>
    <row r="299" spans="1:133" hidden="1" x14ac:dyDescent="0.2">
      <c r="A299" s="15">
        <v>918</v>
      </c>
      <c r="B299" s="58"/>
      <c r="C299" cm="1">
        <f t="array" ref="C299">_xlfn.IFS([1]original_ver!D312="Participant",1,[1]original_ver!D312="Non-Participant",0,[1]original_ver!D312="","")</f>
        <v>0</v>
      </c>
      <c r="D299" s="15">
        <v>3</v>
      </c>
      <c r="E299" s="17" cm="1">
        <f t="array" ref="E299">_xlfn.IFS([1]original_ver!F312="ชาย",1,[1]original_ver!F312="หญิง",0,[1]original_ver!F312="","")</f>
        <v>1</v>
      </c>
      <c r="F299" s="15">
        <v>59</v>
      </c>
      <c r="G299" s="17" cm="1">
        <f t="array" ref="G299">_xlfn.IFS([1]original_ver!H312="ไม่มีการศึกษา",0,[1]original_ver!H312="ประถมศึกษา",1,[1]original_ver!H312="มัธยมศึกษาตอนต้น",2,[1]original_ver!H312="มัธยมศึกษาตอนปลาย",3,[1]original_ver!H312="อนุปริญญา (ปวช., ปวส., ฝึกหัดครู)",4,[1]original_ver!H312="ปริญญาตรี",5,[1]original_ver!H312="สูงกว่าปริญญาตรี",6,[1]original_ver!H312="","")</f>
        <v>3</v>
      </c>
      <c r="H299" s="17" cm="1">
        <f t="array" ref="H299">_xlfn.IFS([1]original_ver!I312="โสด",1,[1]original_ver!I312="สมรส/อยู่ด้วยกัน",2,[1]original_ver!I312="หย่าร้าง/แยกกันอยู่",3,[1]original_ver!I312="หม้าย",4,[1]original_ver!I312="","")</f>
        <v>2</v>
      </c>
      <c r="I299" s="15">
        <v>4</v>
      </c>
      <c r="J299" s="15">
        <v>37</v>
      </c>
      <c r="K299" s="17">
        <v>1</v>
      </c>
      <c r="L299" s="17" cm="1">
        <f t="array" ref="L299">_xlfn.IFS([1]original_ver!M312="กู้ยืม",1,[1]original_ver!M312="ไม่กู้ยืม",0,[1]original_ver!M312="","")</f>
        <v>1</v>
      </c>
      <c r="M299" s="17">
        <f t="shared" si="15"/>
        <v>1</v>
      </c>
      <c r="N299" s="23">
        <v>200000</v>
      </c>
      <c r="O299" s="17" cm="1">
        <f t="array" ref="O299">_xlfn.IFS([1]original_ver!O312="ใช่",1,[1]original_ver!O312="ไม่ใช่",0,[1]original_ver!O312="","")</f>
        <v>1</v>
      </c>
      <c r="P299" s="17">
        <v>3</v>
      </c>
      <c r="Q299" s="17">
        <v>1</v>
      </c>
      <c r="R299" s="17">
        <v>250</v>
      </c>
      <c r="S299" s="17">
        <v>3750000</v>
      </c>
      <c r="T299" s="17">
        <v>1.5</v>
      </c>
      <c r="U299" s="22">
        <f t="shared" si="18"/>
        <v>15000</v>
      </c>
      <c r="V299" s="48"/>
      <c r="W299" s="48"/>
      <c r="X299" s="48"/>
      <c r="Y299" s="48"/>
      <c r="Z299" s="48"/>
      <c r="AA299" s="17">
        <v>1</v>
      </c>
      <c r="AB299" s="17">
        <v>1</v>
      </c>
      <c r="AC299" s="17">
        <v>250</v>
      </c>
      <c r="AD299" s="17">
        <v>3750000</v>
      </c>
      <c r="AE299" s="17">
        <v>1.5</v>
      </c>
      <c r="AF299" s="27">
        <f t="shared" si="19"/>
        <v>15000</v>
      </c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9">
        <v>2</v>
      </c>
      <c r="CE299" s="49">
        <v>2</v>
      </c>
      <c r="CF299" s="49">
        <v>1.3333333333333333</v>
      </c>
      <c r="CG299" s="49">
        <v>1</v>
      </c>
      <c r="CH299" s="49">
        <v>2.5</v>
      </c>
      <c r="CI299" s="17">
        <v>1</v>
      </c>
      <c r="CJ299" cm="1">
        <f t="array" ref="CJ299">_xlfn.IFS([1]original_ver!CH312="จากการเข้าร่วมกิจกรรมอบรม ที่จัดโดยโครงการเกษตรกรปราดเปรื่อง (Smart Farmer)",1,[1]original_ver!CH312="จากการเข้าร่วมกิจกรรมอบรม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ๆ",3,[1]original_ver!CH312="จากการเรียนรู้ผ่านประสบการณ์ของผู้อื่น ได้แก่ เพื่อนบ้าน พี่น้อง เพื่อน และญาติ เป็นต้น",4,[1]original_ver!CH312="ไม่ได้เข้าร่วมกิจกรรมอบรมหรือเรียนรู้ใด ๆ (ข้ามไปข้อ 33)",5)</f>
        <v>3</v>
      </c>
      <c r="CK299" s="15" cm="1">
        <f t="array" ref="CK299">_xlfn.IFS([1]original_ver!CJ312="ความรู้ทางการเกษตรและการใช้เทคโนโลยีสำหรับการผลิตในฟาร์ม",1,[1]original_ver!CJ312="การวางแผนและจัดการฟาร์ม เช่น การเก็บเกี่ยว การเงิน และการวางแผนทางการตลาด",2,[1]original_ver!CJ312="การเป็นผู้ประกอบการทางการเกษตร",3,[1]original_ver!CJ312="การเพิ่มมูลค่าผลผลิต และการแปรรูปผลผลิต (รวมถึงการพัฒนาคุณภาพผลผลิต)",4,[1]original_ver!CJ312="","")</f>
        <v>1</v>
      </c>
      <c r="CL299" s="17">
        <v>3</v>
      </c>
      <c r="CM299" s="17">
        <v>4</v>
      </c>
      <c r="CN299" s="15" cm="1">
        <f t="array" ref="CN299">_xlfn.IFS([1]original_ver!CN312="ความรู้ทางการเกษตรและการใช้เทคโนโลยีสำหรับการผลิตในฟาร์ม",1,[1]original_ver!CN312="การวางแผนและจัดการฟาร์ม เช่น การเก็บเกี่ยว การเงิน และการวางแผนทางการตลาด",2,[1]original_ver!CN312="การเป็นผู้ประกอบการทางการเกษตร",3,[1]original_ver!CN312="การเพิ่มมูลค่าผลผลิต และการแปรรูปผลผลิต (รวมถึงการพัฒนาคุณภาพผลผลิต)",4,[1]original_ver!CN312="","")</f>
        <v>3</v>
      </c>
      <c r="CO299" s="17">
        <v>0</v>
      </c>
      <c r="CP299" s="48"/>
      <c r="CQ299" s="15" cm="1">
        <f t="array" ref="CQ299">_xlfn.IFS([1]original_ver!CR312="ประยุกต์",1,[1]original_ver!CR312="ไม่ประยุกต์",0,[1]original_ver!CR312="","")</f>
        <v>1</v>
      </c>
      <c r="CR299" s="15" cm="1">
        <f t="array" ref="CR299">_xlfn.IFS([1]original_ver!CS312="ประยุกต์",1,[1]original_ver!CS312="ไม่ประยุกต์",0,[1]original_ver!CS312="","")</f>
        <v>1</v>
      </c>
      <c r="CS299" s="48"/>
      <c r="CT299" s="15" cm="1">
        <f t="array" ref="CT299">_xlfn.IFS([1]original_ver!CV312="ประยุกต์",1,[1]original_ver!CV312="ไม่ประยุกต์",0,[1]original_ver!CV312="","")</f>
        <v>1</v>
      </c>
      <c r="CU299" s="48"/>
      <c r="CV299" s="15" cm="1">
        <f t="array" ref="CV299">_xlfn.IFS([1]original_ver!CY312="ประยุกต์",1,[1]original_ver!CY312="ไม่ประยุกต์",0,[1]original_ver!CY312="","")</f>
        <v>0</v>
      </c>
      <c r="CW299" s="17">
        <v>1</v>
      </c>
      <c r="CX299" s="15" cm="1">
        <f t="array" ref="CX299">_xlfn.IFS([1]original_ver!DB312="ประยุกต์",1,[1]original_ver!DB312="ไม่ประยุกต์",0,[1]original_ver!DB312="","")</f>
        <v>1</v>
      </c>
      <c r="CY299" s="48"/>
      <c r="CZ299" s="48"/>
      <c r="DA299" s="48"/>
      <c r="DB299" s="48"/>
      <c r="DC299" s="48"/>
      <c r="DD299" s="48"/>
      <c r="DE299" s="48"/>
      <c r="DF299" s="17">
        <v>2</v>
      </c>
      <c r="DG299" s="17">
        <v>2</v>
      </c>
      <c r="DH299" s="17">
        <v>1</v>
      </c>
      <c r="DI299" s="17">
        <v>1</v>
      </c>
      <c r="DJ299" s="48"/>
      <c r="DK299" s="48"/>
      <c r="DL299" s="17">
        <v>3</v>
      </c>
      <c r="DM299" s="17">
        <v>1</v>
      </c>
      <c r="DN299" s="48"/>
      <c r="DO299" s="48"/>
      <c r="DP299" s="48"/>
      <c r="DQ299" s="48"/>
      <c r="DR299" s="49">
        <v>3.6</v>
      </c>
      <c r="DS299" s="49">
        <v>2.6666666666666665</v>
      </c>
      <c r="DT299" s="17">
        <v>3</v>
      </c>
      <c r="DU299" s="49">
        <v>2.4</v>
      </c>
      <c r="DV299" s="49">
        <v>2.3333333333333335</v>
      </c>
      <c r="DW299" s="49">
        <v>3</v>
      </c>
      <c r="DX299" s="25">
        <v>4.2</v>
      </c>
      <c r="DY299" s="25">
        <v>5</v>
      </c>
      <c r="DZ299" s="25">
        <v>4.5</v>
      </c>
      <c r="EA299" s="25">
        <v>3.8</v>
      </c>
      <c r="EB299" s="25">
        <v>3.3333333333333335</v>
      </c>
      <c r="EC299">
        <v>4</v>
      </c>
    </row>
    <row r="300" spans="1:133" hidden="1" x14ac:dyDescent="0.2">
      <c r="A300" s="15">
        <v>919</v>
      </c>
      <c r="B300" s="58"/>
      <c r="C300" cm="1">
        <f t="array" ref="C300">_xlfn.IFS([1]original_ver!D313="Participant",1,[1]original_ver!D313="Non-Participant",0,[1]original_ver!D313="","")</f>
        <v>0</v>
      </c>
      <c r="D300" s="15">
        <v>3</v>
      </c>
      <c r="E300" s="17" cm="1">
        <f t="array" ref="E300">_xlfn.IFS([1]original_ver!F313="ชาย",1,[1]original_ver!F313="หญิง",0,[1]original_ver!F313="","")</f>
        <v>1</v>
      </c>
      <c r="F300" s="15">
        <v>62</v>
      </c>
      <c r="G300" s="17" cm="1">
        <f t="array" ref="G300">_xlfn.IFS([1]original_ver!H313="ไม่มีการศึกษา",0,[1]original_ver!H313="ประถมศึกษา",1,[1]original_ver!H313="มัธยมศึกษาตอนต้น",2,[1]original_ver!H313="มัธยมศึกษาตอนปลาย",3,[1]original_ver!H313="อนุปริญญา (ปวช., ปวส., ฝึกหัดครู)",4,[1]original_ver!H313="ปริญญาตรี",5,[1]original_ver!H313="สูงกว่าปริญญาตรี",6,[1]original_ver!H313="","")</f>
        <v>5</v>
      </c>
      <c r="H300" s="17" cm="1">
        <f t="array" ref="H300">_xlfn.IFS([1]original_ver!I313="โสด",1,[1]original_ver!I313="สมรส/อยู่ด้วยกัน",2,[1]original_ver!I313="หย่าร้าง/แยกกันอยู่",3,[1]original_ver!I313="หม้าย",4,[1]original_ver!I313="","")</f>
        <v>2</v>
      </c>
      <c r="I300" s="15">
        <v>4</v>
      </c>
      <c r="J300" s="15">
        <v>48</v>
      </c>
      <c r="K300" s="17" cm="1">
        <f t="array" ref="K300">_xlfn.IFS([1]original_ver!L313="ใช่",1,[1]original_ver!L313="ไม่ใช่",0,[1]original_ver!L313="","")</f>
        <v>0</v>
      </c>
      <c r="L300" s="17" cm="1">
        <f t="array" ref="L300">_xlfn.IFS([1]original_ver!M313="กู้ยืม",1,[1]original_ver!M313="ไม่กู้ยืม",0,[1]original_ver!M313="","")</f>
        <v>0</v>
      </c>
      <c r="M300" s="17">
        <f t="shared" si="15"/>
        <v>1</v>
      </c>
      <c r="N300" s="23">
        <v>344000</v>
      </c>
      <c r="O300" s="17" cm="1">
        <f t="array" ref="O300">_xlfn.IFS([1]original_ver!O313="ใช่",1,[1]original_ver!O313="ไม่ใช่",0,[1]original_ver!O313="","")</f>
        <v>0</v>
      </c>
      <c r="P300" s="17">
        <v>1</v>
      </c>
      <c r="Q300" s="17">
        <v>1</v>
      </c>
      <c r="R300" s="17">
        <v>105</v>
      </c>
      <c r="S300" s="17">
        <v>88200</v>
      </c>
      <c r="T300" s="53">
        <v>13</v>
      </c>
      <c r="U300" s="20">
        <f t="shared" si="18"/>
        <v>840</v>
      </c>
      <c r="V300" s="48"/>
      <c r="W300" s="48"/>
      <c r="X300" s="48"/>
      <c r="Y300" s="48"/>
      <c r="Z300" s="48"/>
      <c r="AA300" s="17">
        <v>1</v>
      </c>
      <c r="AB300" s="17">
        <v>1</v>
      </c>
      <c r="AC300" s="17">
        <v>105</v>
      </c>
      <c r="AD300" s="17">
        <v>78750</v>
      </c>
      <c r="AE300" s="18">
        <v>10.5</v>
      </c>
      <c r="AF300" s="27">
        <f t="shared" si="19"/>
        <v>750</v>
      </c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9">
        <v>1.75</v>
      </c>
      <c r="CE300" s="49">
        <v>1</v>
      </c>
      <c r="CF300" s="49">
        <v>2</v>
      </c>
      <c r="CG300" s="49">
        <v>1</v>
      </c>
      <c r="CH300" s="49">
        <v>2</v>
      </c>
      <c r="CI300" s="17">
        <v>1</v>
      </c>
      <c r="CJ300" cm="1">
        <f t="array" ref="CJ300">_xlfn.IFS([1]original_ver!CH313="จากการเข้าร่วมกิจกรรมอบรม ที่จัดโดยโครงการเกษตรกรปราดเปรื่อง (Smart Farmer)",1,[1]original_ver!CH313="จากการเข้าร่วมกิจกรรมอบรม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ๆ",3,[1]original_ver!CH313="จากการเรียนรู้ผ่านประสบการณ์ของผู้อื่น ได้แก่ เพื่อนบ้าน พี่น้อง เพื่อน และญาติ เป็นต้น",4,[1]original_ver!CH313="ไม่ได้เข้าร่วมกิจกรรมอบรมหรือเรียนรู้ใด ๆ (ข้ามไปข้อ 33)",5)</f>
        <v>4</v>
      </c>
      <c r="CK300" s="15" cm="1">
        <f t="array" ref="CK300">_xlfn.IFS([1]original_ver!CJ313="ความรู้ทางการเกษตรและการใช้เทคโนโลยีสำหรับการผลิตในฟาร์ม",1,[1]original_ver!CJ313="การวางแผนและจัดการฟาร์ม เช่น การเก็บเกี่ยว การเงิน และการวางแผนทางการตลาด",2,[1]original_ver!CJ313="การเป็นผู้ประกอบการทางการเกษตร",3,[1]original_ver!CJ313="การเพิ่มมูลค่าผลผลิต และการแปรรูปผลผลิต (รวมถึงการพัฒนาคุณภาพผลผลิต)",4,[1]original_ver!CJ313="","")</f>
        <v>1</v>
      </c>
      <c r="CL300" s="17">
        <v>2</v>
      </c>
      <c r="CM300" s="17">
        <v>5</v>
      </c>
      <c r="CN300" s="15" cm="1">
        <f t="array" ref="CN300">_xlfn.IFS([1]original_ver!CN313="ความรู้ทางการเกษตรและการใช้เทคโนโลยีสำหรับการผลิตในฟาร์ม",1,[1]original_ver!CN313="การวางแผนและจัดการฟาร์ม เช่น การเก็บเกี่ยว การเงิน และการวางแผนทางการตลาด",2,[1]original_ver!CN313="การเป็นผู้ประกอบการทางการเกษตร",3,[1]original_ver!CN313="การเพิ่มมูลค่าผลผลิต และการแปรรูปผลผลิต (รวมถึงการพัฒนาคุณภาพผลผลิต)",4,[1]original_ver!CN313="","")</f>
        <v>3</v>
      </c>
      <c r="CO300" s="48"/>
      <c r="CP300" s="48"/>
      <c r="CQ300" s="15" cm="1">
        <f t="array" ref="CQ300">_xlfn.IFS([1]original_ver!CR313="ประยุกต์",1,[1]original_ver!CR313="ไม่ประยุกต์",0,[1]original_ver!CR313="","")</f>
        <v>1</v>
      </c>
      <c r="CR300" s="15" cm="1">
        <f t="array" ref="CR300">_xlfn.IFS([1]original_ver!CS313="ประยุกต์",1,[1]original_ver!CS313="ไม่ประยุกต์",0,[1]original_ver!CS313="","")</f>
        <v>1</v>
      </c>
      <c r="CS300" s="48"/>
      <c r="CT300" s="15" cm="1">
        <f t="array" ref="CT300">_xlfn.IFS([1]original_ver!CV313="ประยุกต์",1,[1]original_ver!CV313="ไม่ประยุกต์",0,[1]original_ver!CV313="","")</f>
        <v>1</v>
      </c>
      <c r="CU300" s="48"/>
      <c r="CV300" s="15" cm="1">
        <f t="array" ref="CV300">_xlfn.IFS([1]original_ver!CY313="ประยุกต์",1,[1]original_ver!CY313="ไม่ประยุกต์",0,[1]original_ver!CY313="","")</f>
        <v>0</v>
      </c>
      <c r="CW300" s="17">
        <v>1</v>
      </c>
      <c r="CX300" s="15" cm="1">
        <f t="array" ref="CX300">_xlfn.IFS([1]original_ver!DB313="ประยุกต์",1,[1]original_ver!DB313="ไม่ประยุกต์",0,[1]original_ver!DB313="","")</f>
        <v>1</v>
      </c>
      <c r="CY300" s="48"/>
      <c r="CZ300" s="48"/>
      <c r="DA300" s="48"/>
      <c r="DB300" s="48"/>
      <c r="DC300" s="48"/>
      <c r="DD300" s="48"/>
      <c r="DE300" s="48"/>
      <c r="DF300" s="17">
        <v>2</v>
      </c>
      <c r="DG300" s="17">
        <v>1</v>
      </c>
      <c r="DH300" s="17">
        <v>1</v>
      </c>
      <c r="DI300" s="17">
        <v>1</v>
      </c>
      <c r="DJ300" s="48"/>
      <c r="DK300" s="48"/>
      <c r="DL300" s="17">
        <v>3</v>
      </c>
      <c r="DM300" s="17">
        <v>1</v>
      </c>
      <c r="DN300" s="48"/>
      <c r="DO300" s="48"/>
      <c r="DP300" s="48"/>
      <c r="DQ300" s="48"/>
      <c r="DR300" s="49">
        <v>3.6</v>
      </c>
      <c r="DS300" s="49">
        <v>3.3333333333333335</v>
      </c>
      <c r="DT300" s="17">
        <v>3.5</v>
      </c>
      <c r="DU300" s="49">
        <v>3.25</v>
      </c>
      <c r="DV300" s="49">
        <v>2.6666666666666665</v>
      </c>
      <c r="DW300" s="49">
        <v>3.25</v>
      </c>
      <c r="DX300" s="25">
        <v>4.2</v>
      </c>
      <c r="DY300" s="25">
        <v>4.333333333333333</v>
      </c>
      <c r="DZ300" s="25">
        <v>4</v>
      </c>
      <c r="EA300" s="25">
        <v>3.6</v>
      </c>
      <c r="EB300" s="25">
        <v>3.6666666666666665</v>
      </c>
      <c r="EC300">
        <v>3.5</v>
      </c>
    </row>
    <row r="301" spans="1:133" hidden="1" x14ac:dyDescent="0.2">
      <c r="A301" s="15">
        <v>920</v>
      </c>
      <c r="B301" s="58"/>
      <c r="C301" cm="1">
        <f t="array" ref="C301">_xlfn.IFS([1]original_ver!D314="Participant",1,[1]original_ver!D314="Non-Participant",0,[1]original_ver!D314="","")</f>
        <v>0</v>
      </c>
      <c r="D301" s="15">
        <v>3</v>
      </c>
      <c r="E301" s="17" cm="1">
        <f t="array" ref="E301">_xlfn.IFS([1]original_ver!F314="ชาย",1,[1]original_ver!F314="หญิง",0,[1]original_ver!F314="","")</f>
        <v>1</v>
      </c>
      <c r="F301" s="15">
        <v>61</v>
      </c>
      <c r="G301" s="17" cm="1">
        <f t="array" ref="G301">_xlfn.IFS([1]original_ver!H314="ไม่มีการศึกษา",0,[1]original_ver!H314="ประถมศึกษา",1,[1]original_ver!H314="มัธยมศึกษาตอนต้น",2,[1]original_ver!H314="มัธยมศึกษาตอนปลาย",3,[1]original_ver!H314="อนุปริญญา (ปวช., ปวส., ฝึกหัดครู)",4,[1]original_ver!H314="ปริญญาตรี",5,[1]original_ver!H314="สูงกว่าปริญญาตรี",6,[1]original_ver!H314="","")</f>
        <v>2</v>
      </c>
      <c r="H301" s="17" cm="1">
        <f t="array" ref="H301">_xlfn.IFS([1]original_ver!I314="โสด",1,[1]original_ver!I314="สมรส/อยู่ด้วยกัน",2,[1]original_ver!I314="หย่าร้าง/แยกกันอยู่",3,[1]original_ver!I314="หม้าย",4,[1]original_ver!I314="","")</f>
        <v>2</v>
      </c>
      <c r="I301" s="15">
        <v>3</v>
      </c>
      <c r="J301" s="15">
        <v>42</v>
      </c>
      <c r="K301" s="17" cm="1">
        <f t="array" ref="K301">_xlfn.IFS([1]original_ver!L314="ใช่",1,[1]original_ver!L314="ไม่ใช่",0,[1]original_ver!L314="","")</f>
        <v>0</v>
      </c>
      <c r="L301" s="17" cm="1">
        <f t="array" ref="L301">_xlfn.IFS([1]original_ver!M314="กู้ยืม",1,[1]original_ver!M314="ไม่กู้ยืม",0,[1]original_ver!M314="","")</f>
        <v>0</v>
      </c>
      <c r="M301" s="17">
        <f t="shared" si="15"/>
        <v>0</v>
      </c>
      <c r="N301" s="26"/>
      <c r="O301" s="17" cm="1">
        <f t="array" ref="O301">_xlfn.IFS([1]original_ver!O314="ใช่",1,[1]original_ver!O314="ไม่ใช่",0,[1]original_ver!O314="","")</f>
        <v>0</v>
      </c>
      <c r="P301" s="17">
        <v>1</v>
      </c>
      <c r="Q301" s="17">
        <v>1</v>
      </c>
      <c r="R301" s="17">
        <v>200</v>
      </c>
      <c r="S301" s="17">
        <v>184000</v>
      </c>
      <c r="T301" s="53">
        <v>14.5</v>
      </c>
      <c r="U301" s="20">
        <f t="shared" si="18"/>
        <v>920</v>
      </c>
      <c r="V301" s="48"/>
      <c r="W301" s="48"/>
      <c r="X301" s="48"/>
      <c r="Y301" s="48"/>
      <c r="Z301" s="48"/>
      <c r="AA301" s="17">
        <v>1</v>
      </c>
      <c r="AB301" s="17">
        <v>1</v>
      </c>
      <c r="AC301" s="17">
        <v>200</v>
      </c>
      <c r="AD301" s="17">
        <v>170000</v>
      </c>
      <c r="AE301" s="18">
        <v>15</v>
      </c>
      <c r="AF301" s="27">
        <f t="shared" si="19"/>
        <v>850</v>
      </c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9">
        <v>2.25</v>
      </c>
      <c r="CE301" s="49">
        <v>1.3333333333333333</v>
      </c>
      <c r="CF301" s="49">
        <v>1.3333333333333333</v>
      </c>
      <c r="CG301" s="49">
        <v>1</v>
      </c>
      <c r="CH301" s="49">
        <v>2</v>
      </c>
      <c r="CI301" s="17">
        <v>1</v>
      </c>
      <c r="CJ301" cm="1">
        <f t="array" ref="CJ301">_xlfn.IFS([1]original_ver!CH314="จากการเข้าร่วมกิจกรรมอบรม ที่จัดโดยโครงการเกษตรกรปราดเปรื่อง (Smart Farmer)",1,[1]original_ver!CH314="จากการเข้าร่วมกิจกรรมอบรม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ๆ",3,[1]original_ver!CH314="จากการเรียนรู้ผ่านประสบการณ์ของผู้อื่น ได้แก่ เพื่อนบ้าน พี่น้อง เพื่อน และญาติ เป็นต้น",4,[1]original_ver!CH314="ไม่ได้เข้าร่วมกิจกรรมอบรมหรือเรียนรู้ใด ๆ (ข้ามไปข้อ 33)",5)</f>
        <v>5</v>
      </c>
      <c r="CK301" s="15" t="str" cm="1">
        <f t="array" ref="CK301">_xlfn.IFS([1]original_ver!CJ314="ความรู้ทางการเกษตรและการใช้เทคโนโลยีสำหรับการผลิตในฟาร์ม",1,[1]original_ver!CJ314="การวางแผนและจัดการฟาร์ม เช่น การเก็บเกี่ยว การเงิน และการวางแผนทางการตลาด",2,[1]original_ver!CJ314="การเป็นผู้ประกอบการทางการเกษตร",3,[1]original_ver!CJ314="การเพิ่มมูลค่าผลผลิต และการแปรรูปผลผลิต (รวมถึงการพัฒนาคุณภาพผลผลิต)",4,[1]original_ver!CJ314="","")</f>
        <v/>
      </c>
      <c r="CL301" s="48"/>
      <c r="CM301" s="48"/>
      <c r="CN301" s="15" t="str" cm="1">
        <f t="array" ref="CN301">_xlfn.IFS([1]original_ver!CN314="ความรู้ทางการเกษตรและการใช้เทคโนโลยีสำหรับการผลิตในฟาร์ม",1,[1]original_ver!CN314="การวางแผนและจัดการฟาร์ม เช่น การเก็บเกี่ยว การเงิน และการวางแผนทางการตลาด",2,[1]original_ver!CN314="การเป็นผู้ประกอบการทางการเกษตร",3,[1]original_ver!CN314="การเพิ่มมูลค่าผลผลิต และการแปรรูปผลผลิต (รวมถึงการพัฒนาคุณภาพผลผลิต)",4,[1]original_ver!CN314="","")</f>
        <v/>
      </c>
      <c r="CO301" s="48"/>
      <c r="CP301" s="48"/>
      <c r="CQ301" s="15" t="str" cm="1">
        <f t="array" ref="CQ301">_xlfn.IFS([1]original_ver!CR314="ประยุกต์",1,[1]original_ver!CR314="ไม่ประยุกต์",0,[1]original_ver!CR314="","")</f>
        <v/>
      </c>
      <c r="CR301" s="15" t="str" cm="1">
        <f t="array" ref="CR301">_xlfn.IFS([1]original_ver!CS314="ประยุกต์",1,[1]original_ver!CS314="ไม่ประยุกต์",0,[1]original_ver!CS314="","")</f>
        <v/>
      </c>
      <c r="CS301" s="48"/>
      <c r="CT301" s="15" t="str" cm="1">
        <f t="array" ref="CT301">_xlfn.IFS([1]original_ver!CV314="ประยุกต์",1,[1]original_ver!CV314="ไม่ประยุกต์",0,[1]original_ver!CV314="","")</f>
        <v/>
      </c>
      <c r="CU301" s="48"/>
      <c r="CV301" s="15" t="str" cm="1">
        <f t="array" ref="CV301">_xlfn.IFS([1]original_ver!CY314="ประยุกต์",1,[1]original_ver!CY314="ไม่ประยุกต์",0,[1]original_ver!CY314="","")</f>
        <v/>
      </c>
      <c r="CW301" s="48"/>
      <c r="CX301" s="15" t="str" cm="1">
        <f t="array" ref="CX301">_xlfn.IFS([1]original_ver!DB314="ประยุกต์",1,[1]original_ver!DB314="ไม่ประยุกต์",0,[1]original_ver!DB314="","")</f>
        <v/>
      </c>
      <c r="CY301" s="48"/>
      <c r="CZ301" s="48"/>
      <c r="DA301" s="48"/>
      <c r="DB301" s="48"/>
      <c r="DC301" s="48"/>
      <c r="DD301" s="48"/>
      <c r="DE301" s="48"/>
      <c r="DF301" s="48"/>
      <c r="DG301" s="48"/>
      <c r="DH301" s="17">
        <v>1</v>
      </c>
      <c r="DI301" s="17">
        <v>1</v>
      </c>
      <c r="DJ301" s="17">
        <v>3</v>
      </c>
      <c r="DK301" s="17">
        <v>3</v>
      </c>
      <c r="DL301" s="17">
        <v>2</v>
      </c>
      <c r="DM301" s="17">
        <v>2</v>
      </c>
      <c r="DN301" s="48"/>
      <c r="DO301" s="48"/>
      <c r="DP301" s="48"/>
      <c r="DQ301" s="48"/>
      <c r="DR301" s="49">
        <v>3.4</v>
      </c>
      <c r="DS301" s="49">
        <v>3</v>
      </c>
      <c r="DT301" s="17">
        <v>3</v>
      </c>
      <c r="DU301" s="49">
        <v>2.8</v>
      </c>
      <c r="DV301" s="49">
        <v>1.6666666666666667</v>
      </c>
      <c r="DW301" s="49">
        <v>2.75</v>
      </c>
      <c r="DX301" s="25">
        <v>4</v>
      </c>
      <c r="DY301" s="25">
        <v>4</v>
      </c>
      <c r="DZ301" s="25">
        <v>3.25</v>
      </c>
      <c r="EA301" s="25">
        <v>3.6</v>
      </c>
      <c r="EB301" s="25">
        <v>3.6666666666666665</v>
      </c>
      <c r="EC301">
        <v>3.5</v>
      </c>
    </row>
    <row r="302" spans="1:133" hidden="1" x14ac:dyDescent="0.2">
      <c r="A302" s="15">
        <v>921</v>
      </c>
      <c r="B302" s="58"/>
      <c r="C302" cm="1">
        <f t="array" ref="C302">_xlfn.IFS([1]original_ver!D315="Participant",1,[1]original_ver!D315="Non-Participant",0,[1]original_ver!D315="","")</f>
        <v>0</v>
      </c>
      <c r="D302" s="15">
        <v>3</v>
      </c>
      <c r="E302" s="17" cm="1">
        <f t="array" ref="E302">_xlfn.IFS([1]original_ver!F315="ชาย",1,[1]original_ver!F315="หญิง",0,[1]original_ver!F315="","")</f>
        <v>1</v>
      </c>
      <c r="F302" s="15">
        <v>54</v>
      </c>
      <c r="G302" s="17" cm="1">
        <f t="array" ref="G302">_xlfn.IFS([1]original_ver!H315="ไม่มีการศึกษา",0,[1]original_ver!H315="ประถมศึกษา",1,[1]original_ver!H315="มัธยมศึกษาตอนต้น",2,[1]original_ver!H315="มัธยมศึกษาตอนปลาย",3,[1]original_ver!H315="อนุปริญญา (ปวช., ปวส., ฝึกหัดครู)",4,[1]original_ver!H315="ปริญญาตรี",5,[1]original_ver!H315="สูงกว่าปริญญาตรี",6,[1]original_ver!H315="","")</f>
        <v>5</v>
      </c>
      <c r="H302" s="17" cm="1">
        <f t="array" ref="H302">_xlfn.IFS([1]original_ver!I315="โสด",1,[1]original_ver!I315="สมรส/อยู่ด้วยกัน",2,[1]original_ver!I315="หย่าร้าง/แยกกันอยู่",3,[1]original_ver!I315="หม้าย",4,[1]original_ver!I315="","")</f>
        <v>2</v>
      </c>
      <c r="I302" s="15">
        <v>4</v>
      </c>
      <c r="J302" s="15">
        <v>21</v>
      </c>
      <c r="K302" s="17" cm="1">
        <f t="array" ref="K302">_xlfn.IFS([1]original_ver!L315="ใช่",1,[1]original_ver!L315="ไม่ใช่",0,[1]original_ver!L315="","")</f>
        <v>0</v>
      </c>
      <c r="L302" s="17" cm="1">
        <f t="array" ref="L302">_xlfn.IFS([1]original_ver!M315="กู้ยืม",1,[1]original_ver!M315="ไม่กู้ยืม",0,[1]original_ver!M315="","")</f>
        <v>0</v>
      </c>
      <c r="M302" s="17">
        <f t="shared" si="15"/>
        <v>1</v>
      </c>
      <c r="N302" s="23">
        <v>1400000</v>
      </c>
      <c r="O302" s="17" cm="1">
        <f t="array" ref="O302">_xlfn.IFS([1]original_ver!O315="ใช่",1,[1]original_ver!O315="ไม่ใช่",0,[1]original_ver!O315="","")</f>
        <v>0</v>
      </c>
      <c r="P302" s="17">
        <v>1</v>
      </c>
      <c r="Q302" s="17">
        <v>1</v>
      </c>
      <c r="R302" s="17">
        <v>80</v>
      </c>
      <c r="S302" s="17">
        <v>65000</v>
      </c>
      <c r="T302" s="53">
        <v>15</v>
      </c>
      <c r="U302" s="20">
        <f t="shared" si="18"/>
        <v>812.5</v>
      </c>
      <c r="V302" s="48"/>
      <c r="W302" s="48"/>
      <c r="X302" s="48"/>
      <c r="Y302" s="48"/>
      <c r="Z302" s="48"/>
      <c r="AA302" s="17">
        <v>1</v>
      </c>
      <c r="AB302" s="17">
        <v>1</v>
      </c>
      <c r="AC302" s="17">
        <v>80</v>
      </c>
      <c r="AD302" s="17">
        <v>58000</v>
      </c>
      <c r="AE302" s="18">
        <v>14.5</v>
      </c>
      <c r="AF302" s="27">
        <f t="shared" si="19"/>
        <v>725</v>
      </c>
      <c r="AG302" s="48"/>
      <c r="AH302" s="48"/>
      <c r="AI302" s="48"/>
      <c r="AJ302" s="48"/>
      <c r="AK302" s="48"/>
      <c r="AL302" s="17">
        <v>4</v>
      </c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9">
        <v>1.25</v>
      </c>
      <c r="CE302" s="49">
        <v>1.3333333333333333</v>
      </c>
      <c r="CF302" s="49">
        <v>2</v>
      </c>
      <c r="CG302" s="49">
        <v>1</v>
      </c>
      <c r="CH302" s="49">
        <v>2</v>
      </c>
      <c r="CI302" s="17">
        <v>1</v>
      </c>
      <c r="CJ302" cm="1">
        <f t="array" ref="CJ302">_xlfn.IFS([1]original_ver!CH315="จากการเข้าร่วมกิจกรรมอบรม ที่จัดโดยโครงการเกษตรกรปราดเปรื่อง (Smart Farmer)",1,[1]original_ver!CH315="จากการเข้าร่วมกิจกรรมอบรม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ๆ",3,[1]original_ver!CH315="จากการเรียนรู้ผ่านประสบการณ์ของผู้อื่น ได้แก่ เพื่อนบ้าน พี่น้อง เพื่อน และญาติ เป็นต้น",4,[1]original_ver!CH315="ไม่ได้เข้าร่วมกิจกรรมอบรมหรือเรียนรู้ใด ๆ (ข้ามไปข้อ 33)",5)</f>
        <v>5</v>
      </c>
      <c r="CK302" s="15" t="str" cm="1">
        <f t="array" ref="CK302">_xlfn.IFS([1]original_ver!CJ315="ความรู้ทางการเกษตรและการใช้เทคโนโลยีสำหรับการผลิตในฟาร์ม",1,[1]original_ver!CJ315="การวางแผนและจัดการฟาร์ม เช่น การเก็บเกี่ยว การเงิน และการวางแผนทางการตลาด",2,[1]original_ver!CJ315="การเป็นผู้ประกอบการทางการเกษตร",3,[1]original_ver!CJ315="การเพิ่มมูลค่าผลผลิต และการแปรรูปผลผลิต (รวมถึงการพัฒนาคุณภาพผลผลิต)",4,[1]original_ver!CJ315="","")</f>
        <v/>
      </c>
      <c r="CL302" s="48"/>
      <c r="CM302" s="48"/>
      <c r="CN302" s="15" t="str" cm="1">
        <f t="array" ref="CN302">_xlfn.IFS([1]original_ver!CN315="ความรู้ทางการเกษตรและการใช้เทคโนโลยีสำหรับการผลิตในฟาร์ม",1,[1]original_ver!CN315="การวางแผนและจัดการฟาร์ม เช่น การเก็บเกี่ยว การเงิน และการวางแผนทางการตลาด",2,[1]original_ver!CN315="การเป็นผู้ประกอบการทางการเกษตร",3,[1]original_ver!CN315="การเพิ่มมูลค่าผลผลิต และการแปรรูปผลผลิต (รวมถึงการพัฒนาคุณภาพผลผลิต)",4,[1]original_ver!CN315="","")</f>
        <v/>
      </c>
      <c r="CO302" s="48"/>
      <c r="CP302" s="48"/>
      <c r="CQ302" s="15" t="str" cm="1">
        <f t="array" ref="CQ302">_xlfn.IFS([1]original_ver!CR315="ประยุกต์",1,[1]original_ver!CR315="ไม่ประยุกต์",0,[1]original_ver!CR315="","")</f>
        <v/>
      </c>
      <c r="CR302" s="15" t="str" cm="1">
        <f t="array" ref="CR302">_xlfn.IFS([1]original_ver!CS315="ประยุกต์",1,[1]original_ver!CS315="ไม่ประยุกต์",0,[1]original_ver!CS315="","")</f>
        <v/>
      </c>
      <c r="CS302" s="48"/>
      <c r="CT302" s="15" t="str" cm="1">
        <f t="array" ref="CT302">_xlfn.IFS([1]original_ver!CV315="ประยุกต์",1,[1]original_ver!CV315="ไม่ประยุกต์",0,[1]original_ver!CV315="","")</f>
        <v/>
      </c>
      <c r="CU302" s="48"/>
      <c r="CV302" s="15" t="str" cm="1">
        <f t="array" ref="CV302">_xlfn.IFS([1]original_ver!CY315="ประยุกต์",1,[1]original_ver!CY315="ไม่ประยุกต์",0,[1]original_ver!CY315="","")</f>
        <v/>
      </c>
      <c r="CW302" s="48"/>
      <c r="CX302" s="15" t="str" cm="1">
        <f t="array" ref="CX302">_xlfn.IFS([1]original_ver!DB315="ประยุกต์",1,[1]original_ver!DB315="ไม่ประยุกต์",0,[1]original_ver!DB315="","")</f>
        <v/>
      </c>
      <c r="CY302" s="48"/>
      <c r="CZ302" s="48"/>
      <c r="DA302" s="48"/>
      <c r="DB302" s="48"/>
      <c r="DC302" s="48"/>
      <c r="DD302" s="48"/>
      <c r="DE302" s="48"/>
      <c r="DF302" s="17">
        <v>3</v>
      </c>
      <c r="DG302" s="17">
        <v>2</v>
      </c>
      <c r="DH302" s="17">
        <v>1</v>
      </c>
      <c r="DI302" s="17">
        <v>4</v>
      </c>
      <c r="DJ302" s="48"/>
      <c r="DK302" s="48"/>
      <c r="DL302" s="17">
        <v>2</v>
      </c>
      <c r="DM302" s="17">
        <v>4</v>
      </c>
      <c r="DN302" s="48"/>
      <c r="DO302" s="48"/>
      <c r="DP302" s="48"/>
      <c r="DQ302" s="48"/>
      <c r="DR302" s="49">
        <v>2.8</v>
      </c>
      <c r="DS302" s="49">
        <v>3</v>
      </c>
      <c r="DT302" s="17">
        <v>3.5</v>
      </c>
      <c r="DU302" s="49">
        <v>2.6</v>
      </c>
      <c r="DV302" s="49">
        <v>2</v>
      </c>
      <c r="DW302" s="49">
        <v>3.25</v>
      </c>
      <c r="DX302" s="25">
        <v>4</v>
      </c>
      <c r="DY302" s="25">
        <v>3.6666666666666665</v>
      </c>
      <c r="DZ302" s="25">
        <v>3.75</v>
      </c>
      <c r="EA302" s="25">
        <v>3.25</v>
      </c>
      <c r="EB302" s="25">
        <v>2.6666666666666665</v>
      </c>
      <c r="EC302">
        <v>3.25</v>
      </c>
    </row>
    <row r="303" spans="1:133" hidden="1" x14ac:dyDescent="0.2">
      <c r="A303" s="15">
        <v>922</v>
      </c>
      <c r="B303" s="58"/>
      <c r="C303" cm="1">
        <f t="array" ref="C303">_xlfn.IFS([1]original_ver!D316="Participant",1,[1]original_ver!D316="Non-Participant",0,[1]original_ver!D316="","")</f>
        <v>0</v>
      </c>
      <c r="D303" s="15">
        <v>3</v>
      </c>
      <c r="E303" s="17" cm="1">
        <f t="array" ref="E303">_xlfn.IFS([1]original_ver!F316="ชาย",1,[1]original_ver!F316="หญิง",0,[1]original_ver!F316="","")</f>
        <v>0</v>
      </c>
      <c r="F303" s="15">
        <v>46</v>
      </c>
      <c r="G303" s="17" cm="1">
        <f t="array" ref="G303">_xlfn.IFS([1]original_ver!H316="ไม่มีการศึกษา",0,[1]original_ver!H316="ประถมศึกษา",1,[1]original_ver!H316="มัธยมศึกษาตอนต้น",2,[1]original_ver!H316="มัธยมศึกษาตอนปลาย",3,[1]original_ver!H316="อนุปริญญา (ปวช., ปวส., ฝึกหัดครู)",4,[1]original_ver!H316="ปริญญาตรี",5,[1]original_ver!H316="สูงกว่าปริญญาตรี",6,[1]original_ver!H316="","")</f>
        <v>5</v>
      </c>
      <c r="H303" s="17" cm="1">
        <f t="array" ref="H303">_xlfn.IFS([1]original_ver!I316="โสด",1,[1]original_ver!I316="สมรส/อยู่ด้วยกัน",2,[1]original_ver!I316="หย่าร้าง/แยกกันอยู่",3,[1]original_ver!I316="หม้าย",4,[1]original_ver!I316="","")</f>
        <v>2</v>
      </c>
      <c r="I303" s="15">
        <v>5</v>
      </c>
      <c r="J303" s="15">
        <v>17</v>
      </c>
      <c r="K303" s="17" cm="1">
        <f t="array" ref="K303">_xlfn.IFS([1]original_ver!L316="ใช่",1,[1]original_ver!L316="ไม่ใช่",0,[1]original_ver!L316="","")</f>
        <v>0</v>
      </c>
      <c r="L303" s="17" cm="1">
        <f t="array" ref="L303">_xlfn.IFS([1]original_ver!M316="กู้ยืม",1,[1]original_ver!M316="ไม่กู้ยืม",0,[1]original_ver!M316="","")</f>
        <v>1</v>
      </c>
      <c r="M303" s="17">
        <f t="shared" si="15"/>
        <v>0</v>
      </c>
      <c r="N303" s="23">
        <v>0</v>
      </c>
      <c r="O303" s="17" cm="1">
        <f t="array" ref="O303">_xlfn.IFS([1]original_ver!O316="ใช่",1,[1]original_ver!O316="ไม่ใช่",0,[1]original_ver!O316="","")</f>
        <v>0</v>
      </c>
      <c r="P303" s="17">
        <v>3</v>
      </c>
      <c r="Q303" s="17">
        <v>1</v>
      </c>
      <c r="R303" s="17">
        <v>26</v>
      </c>
      <c r="S303" s="17">
        <v>260000</v>
      </c>
      <c r="T303" s="17">
        <v>1.45</v>
      </c>
      <c r="U303" s="22">
        <f t="shared" si="18"/>
        <v>10000</v>
      </c>
      <c r="V303" s="48"/>
      <c r="W303" s="48"/>
      <c r="X303" s="48"/>
      <c r="Y303" s="48"/>
      <c r="Z303" s="48"/>
      <c r="AA303" s="17">
        <v>3</v>
      </c>
      <c r="AB303" s="17">
        <v>1</v>
      </c>
      <c r="AC303" s="17">
        <v>26</v>
      </c>
      <c r="AD303" s="17">
        <v>240000</v>
      </c>
      <c r="AE303" s="17">
        <v>1.5</v>
      </c>
      <c r="AF303" s="27">
        <f t="shared" si="19"/>
        <v>9230.7692307692305</v>
      </c>
      <c r="AG303" s="48"/>
      <c r="AH303" s="48"/>
      <c r="AI303" s="48"/>
      <c r="AJ303" s="48"/>
      <c r="AK303" s="48"/>
      <c r="AL303" s="149">
        <v>1</v>
      </c>
      <c r="AM303" s="149">
        <v>1</v>
      </c>
      <c r="AN303" s="149">
        <v>14</v>
      </c>
      <c r="AO303" s="149">
        <v>8500</v>
      </c>
      <c r="AP303" s="48"/>
      <c r="AQ303" s="48"/>
      <c r="AR303" s="48"/>
      <c r="AS303" s="48"/>
      <c r="AT303" s="48"/>
      <c r="AU303" s="48"/>
      <c r="AV303" s="48"/>
      <c r="AW303" s="48">
        <v>1</v>
      </c>
      <c r="AX303" s="48">
        <v>1</v>
      </c>
      <c r="AY303" s="48">
        <v>14</v>
      </c>
      <c r="AZ303" s="48">
        <v>10000</v>
      </c>
      <c r="BA303" s="48"/>
      <c r="BB303" s="48">
        <f>AZ303/AY303</f>
        <v>714.28571428571433</v>
      </c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9">
        <v>2.25</v>
      </c>
      <c r="CE303" s="49">
        <v>1.6666666666666667</v>
      </c>
      <c r="CF303" s="49">
        <v>1.6666666666666667</v>
      </c>
      <c r="CG303" s="49">
        <v>1</v>
      </c>
      <c r="CH303" s="49">
        <v>2</v>
      </c>
      <c r="CI303" s="17">
        <v>1</v>
      </c>
      <c r="CJ303" cm="1">
        <f t="array" ref="CJ303">_xlfn.IFS([1]original_ver!CH316="จากการเข้าร่วมกิจกรรมอบรม ที่จัดโดยโครงการเกษตรกรปราดเปรื่อง (Smart Farmer)",1,[1]original_ver!CH316="จากการเข้าร่วมกิจกรรมอบรม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ๆ",3,[1]original_ver!CH316="จากการเรียนรู้ผ่านประสบการณ์ของผู้อื่น ได้แก่ เพื่อนบ้าน พี่น้อง เพื่อน และญาติ เป็นต้น",4,[1]original_ver!CH316="ไม่ได้เข้าร่วมกิจกรรมอบรมหรือเรียนรู้ใด ๆ (ข้ามไปข้อ 33)",5)</f>
        <v>4</v>
      </c>
      <c r="CK303" s="15" cm="1">
        <f t="array" ref="CK303">_xlfn.IFS([1]original_ver!CJ316="ความรู้ทางการเกษตรและการใช้เทคโนโลยีสำหรับการผลิตในฟาร์ม",1,[1]original_ver!CJ316="การวางแผนและจัดการฟาร์ม เช่น การเก็บเกี่ยว การเงิน และการวางแผนทางการตลาด",2,[1]original_ver!CJ316="การเป็นผู้ประกอบการทางการเกษตร",3,[1]original_ver!CJ316="การเพิ่มมูลค่าผลผลิต และการแปรรูปผลผลิต (รวมถึงการพัฒนาคุณภาพผลผลิต)",4,[1]original_ver!CJ316="","")</f>
        <v>1</v>
      </c>
      <c r="CL303" s="17">
        <v>1</v>
      </c>
      <c r="CM303" s="17">
        <v>2</v>
      </c>
      <c r="CN303" s="15" cm="1">
        <f t="array" ref="CN303">_xlfn.IFS([1]original_ver!CN316="ความรู้ทางการเกษตรและการใช้เทคโนโลยีสำหรับการผลิตในฟาร์ม",1,[1]original_ver!CN316="การวางแผนและจัดการฟาร์ม เช่น การเก็บเกี่ยว การเงิน และการวางแผนทางการตลาด",2,[1]original_ver!CN316="การเป็นผู้ประกอบการทางการเกษตร",3,[1]original_ver!CN316="การเพิ่มมูลค่าผลผลิต และการแปรรูปผลผลิต (รวมถึงการพัฒนาคุณภาพผลผลิต)",4,[1]original_ver!CN316="","")</f>
        <v>3</v>
      </c>
      <c r="CO303" s="17">
        <v>0</v>
      </c>
      <c r="CP303" s="48"/>
      <c r="CQ303" s="15" cm="1">
        <f t="array" ref="CQ303">_xlfn.IFS([1]original_ver!CR316="ประยุกต์",1,[1]original_ver!CR316="ไม่ประยุกต์",0,[1]original_ver!CR316="","")</f>
        <v>1</v>
      </c>
      <c r="CR303" s="15" cm="1">
        <f t="array" ref="CR303">_xlfn.IFS([1]original_ver!CS316="ประยุกต์",1,[1]original_ver!CS316="ไม่ประยุกต์",0,[1]original_ver!CS316="","")</f>
        <v>1</v>
      </c>
      <c r="CS303" s="48"/>
      <c r="CT303" s="15" cm="1">
        <f t="array" ref="CT303">_xlfn.IFS([1]original_ver!CV316="ประยุกต์",1,[1]original_ver!CV316="ไม่ประยุกต์",0,[1]original_ver!CV316="","")</f>
        <v>1</v>
      </c>
      <c r="CU303" s="48"/>
      <c r="CV303" s="15" cm="1">
        <f t="array" ref="CV303">_xlfn.IFS([1]original_ver!CY316="ประยุกต์",1,[1]original_ver!CY316="ไม่ประยุกต์",0,[1]original_ver!CY316="","")</f>
        <v>0</v>
      </c>
      <c r="CW303" s="17">
        <v>1</v>
      </c>
      <c r="CX303" s="15" cm="1">
        <f t="array" ref="CX303">_xlfn.IFS([1]original_ver!DB316="ประยุกต์",1,[1]original_ver!DB316="ไม่ประยุกต์",0,[1]original_ver!DB316="","")</f>
        <v>0</v>
      </c>
      <c r="CY303" s="17">
        <v>1</v>
      </c>
      <c r="CZ303" s="17"/>
      <c r="DA303" s="17"/>
      <c r="DB303" s="17"/>
      <c r="DC303" s="17"/>
      <c r="DD303" s="17"/>
      <c r="DE303" s="17"/>
      <c r="DF303" s="17">
        <v>2</v>
      </c>
      <c r="DG303" s="17">
        <v>2</v>
      </c>
      <c r="DH303" s="17">
        <v>1</v>
      </c>
      <c r="DI303" s="17">
        <v>1</v>
      </c>
      <c r="DJ303" s="48"/>
      <c r="DK303" s="48"/>
      <c r="DL303" s="17">
        <v>3</v>
      </c>
      <c r="DM303" s="17">
        <v>2</v>
      </c>
      <c r="DN303" s="48"/>
      <c r="DO303" s="48"/>
      <c r="DP303" s="48"/>
      <c r="DQ303" s="48"/>
      <c r="DR303" s="49">
        <v>3.2</v>
      </c>
      <c r="DS303" s="49">
        <v>2.6666666666666665</v>
      </c>
      <c r="DT303" s="17">
        <v>3</v>
      </c>
      <c r="DU303" s="49">
        <v>2</v>
      </c>
      <c r="DV303" s="49">
        <v>1.3333333333333333</v>
      </c>
      <c r="DW303" s="49">
        <v>2.25</v>
      </c>
      <c r="DX303" s="25">
        <v>4</v>
      </c>
      <c r="DY303" s="25">
        <v>4.333333333333333</v>
      </c>
      <c r="DZ303" s="25">
        <v>4</v>
      </c>
      <c r="EA303" s="25">
        <v>3.2</v>
      </c>
      <c r="EB303" s="25">
        <v>2.3333333333333335</v>
      </c>
      <c r="EC303">
        <v>4</v>
      </c>
    </row>
    <row r="304" spans="1:133" hidden="1" x14ac:dyDescent="0.2">
      <c r="A304" s="15">
        <v>923</v>
      </c>
      <c r="B304" s="58"/>
      <c r="C304" cm="1">
        <f t="array" ref="C304">_xlfn.IFS([1]original_ver!D317="Participant",1,[1]original_ver!D317="Non-Participant",0,[1]original_ver!D317="","")</f>
        <v>0</v>
      </c>
      <c r="D304" s="15">
        <v>3</v>
      </c>
      <c r="E304" s="17" cm="1">
        <f t="array" ref="E304">_xlfn.IFS([1]original_ver!F317="ชาย",1,[1]original_ver!F317="หญิง",0,[1]original_ver!F317="","")</f>
        <v>1</v>
      </c>
      <c r="F304" s="15">
        <v>46</v>
      </c>
      <c r="G304" s="17" cm="1">
        <f t="array" ref="G304">_xlfn.IFS([1]original_ver!H317="ไม่มีการศึกษา",0,[1]original_ver!H317="ประถมศึกษา",1,[1]original_ver!H317="มัธยมศึกษาตอนต้น",2,[1]original_ver!H317="มัธยมศึกษาตอนปลาย",3,[1]original_ver!H317="อนุปริญญา (ปวช., ปวส., ฝึกหัดครู)",4,[1]original_ver!H317="ปริญญาตรี",5,[1]original_ver!H317="สูงกว่าปริญญาตรี",6,[1]original_ver!H317="","")</f>
        <v>3</v>
      </c>
      <c r="H304" s="17" cm="1">
        <f t="array" ref="H304">_xlfn.IFS([1]original_ver!I317="โสด",1,[1]original_ver!I317="สมรส/อยู่ด้วยกัน",2,[1]original_ver!I317="หย่าร้าง/แยกกันอยู่",3,[1]original_ver!I317="หม้าย",4,[1]original_ver!I317="","")</f>
        <v>2</v>
      </c>
      <c r="I304" s="15">
        <v>4</v>
      </c>
      <c r="J304" s="15">
        <v>21</v>
      </c>
      <c r="K304" s="17" cm="1">
        <f t="array" ref="K304">_xlfn.IFS([1]original_ver!L317="ใช่",1,[1]original_ver!L317="ไม่ใช่",0,[1]original_ver!L317="","")</f>
        <v>0</v>
      </c>
      <c r="L304" s="17" cm="1">
        <f t="array" ref="L304">_xlfn.IFS([1]original_ver!M317="กู้ยืม",1,[1]original_ver!M317="ไม่กู้ยืม",0,[1]original_ver!M317="","")</f>
        <v>0</v>
      </c>
      <c r="M304" s="17">
        <f t="shared" si="15"/>
        <v>1</v>
      </c>
      <c r="N304" s="23">
        <v>150000</v>
      </c>
      <c r="O304" s="17" cm="1">
        <f t="array" ref="O304">_xlfn.IFS([1]original_ver!O317="ใช่",1,[1]original_ver!O317="ไม่ใช่",0,[1]original_ver!O317="","")</f>
        <v>0</v>
      </c>
      <c r="P304" s="17">
        <v>3</v>
      </c>
      <c r="Q304" s="17">
        <v>1</v>
      </c>
      <c r="R304" s="17">
        <v>18</v>
      </c>
      <c r="S304" s="17">
        <v>180000</v>
      </c>
      <c r="T304" s="17">
        <v>1.45</v>
      </c>
      <c r="U304" s="22">
        <f t="shared" si="18"/>
        <v>10000</v>
      </c>
      <c r="V304" s="48"/>
      <c r="W304" s="48"/>
      <c r="X304" s="48"/>
      <c r="Y304" s="48"/>
      <c r="Z304" s="48"/>
      <c r="AA304" s="17">
        <v>3</v>
      </c>
      <c r="AB304" s="17">
        <v>1</v>
      </c>
      <c r="AC304" s="17">
        <v>14</v>
      </c>
      <c r="AD304" s="17">
        <v>140000</v>
      </c>
      <c r="AE304" s="17">
        <v>1.5</v>
      </c>
      <c r="AF304" s="27">
        <f t="shared" si="19"/>
        <v>10000</v>
      </c>
      <c r="AG304" s="48"/>
      <c r="AH304" s="48"/>
      <c r="AI304" s="48"/>
      <c r="AJ304" s="48"/>
      <c r="AK304" s="48"/>
      <c r="AL304" s="17">
        <v>1</v>
      </c>
      <c r="AM304" s="17">
        <v>1</v>
      </c>
      <c r="AN304" s="17">
        <v>12</v>
      </c>
      <c r="AO304" s="17">
        <v>8000</v>
      </c>
      <c r="AP304" s="17">
        <v>12</v>
      </c>
      <c r="AQ304" s="17"/>
      <c r="AR304" s="48"/>
      <c r="AS304" s="48"/>
      <c r="AT304" s="48"/>
      <c r="AU304" s="48"/>
      <c r="AV304" s="48"/>
      <c r="AW304" s="17">
        <v>1</v>
      </c>
      <c r="AX304" s="17">
        <v>1</v>
      </c>
      <c r="AY304" s="17">
        <v>16</v>
      </c>
      <c r="AZ304" s="17">
        <v>13600</v>
      </c>
      <c r="BA304" s="17">
        <v>10.5</v>
      </c>
      <c r="BB304" s="17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17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17"/>
      <c r="BY304" s="48"/>
      <c r="BZ304" s="48"/>
      <c r="CA304" s="48"/>
      <c r="CB304" s="48"/>
      <c r="CC304" s="48"/>
      <c r="CD304" s="49">
        <v>2.25</v>
      </c>
      <c r="CE304" s="49">
        <v>2</v>
      </c>
      <c r="CF304" s="49">
        <v>1.6666666666666667</v>
      </c>
      <c r="CG304" s="49">
        <v>1</v>
      </c>
      <c r="CH304" s="49">
        <v>2</v>
      </c>
      <c r="CI304" s="17">
        <v>1</v>
      </c>
      <c r="CJ304" cm="1">
        <f t="array" ref="CJ304">_xlfn.IFS([1]original_ver!CH317="จากการเข้าร่วมกิจกรรมอบรม ที่จัดโดยโครงการเกษตรกรปราดเปรื่อง (Smart Farmer)",1,[1]original_ver!CH317="จากการเข้าร่วมกิจกรรมอบรม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ๆ",3,[1]original_ver!CH317="จากการเรียนรู้ผ่านประสบการณ์ของผู้อื่น ได้แก่ เพื่อนบ้าน พี่น้อง เพื่อน และญาติ เป็นต้น",4,[1]original_ver!CH317="ไม่ได้เข้าร่วมกิจกรรมอบรมหรือเรียนรู้ใด ๆ (ข้ามไปข้อ 33)",5)</f>
        <v>3</v>
      </c>
      <c r="CK304" s="15" cm="1">
        <f t="array" ref="CK304">_xlfn.IFS([1]original_ver!CJ317="ความรู้ทางการเกษตรและการใช้เทคโนโลยีสำหรับการผลิตในฟาร์ม",1,[1]original_ver!CJ317="การวางแผนและจัดการฟาร์ม เช่น การเก็บเกี่ยว การเงิน และการวางแผนทางการตลาด",2,[1]original_ver!CJ317="การเป็นผู้ประกอบการทางการเกษตร",3,[1]original_ver!CJ317="การเพิ่มมูลค่าผลผลิต และการแปรรูปผลผลิต (รวมถึงการพัฒนาคุณภาพผลผลิต)",4,[1]original_ver!CJ317="","")</f>
        <v>2</v>
      </c>
      <c r="CL304" s="17">
        <v>3</v>
      </c>
      <c r="CM304" s="17">
        <v>4</v>
      </c>
      <c r="CN304" s="15" cm="1">
        <f t="array" ref="CN304">_xlfn.IFS([1]original_ver!CN317="ความรู้ทางการเกษตรและการใช้เทคโนโลยีสำหรับการผลิตในฟาร์ม",1,[1]original_ver!CN317="การวางแผนและจัดการฟาร์ม เช่น การเก็บเกี่ยว การเงิน และการวางแผนทางการตลาด",2,[1]original_ver!CN317="การเป็นผู้ประกอบการทางการเกษตร",3,[1]original_ver!CN317="การเพิ่มมูลค่าผลผลิต และการแปรรูปผลผลิต (รวมถึงการพัฒนาคุณภาพผลผลิต)",4,[1]original_ver!CN317="","")</f>
        <v>3</v>
      </c>
      <c r="CO304" s="17">
        <v>0</v>
      </c>
      <c r="CP304" s="48"/>
      <c r="CQ304" s="15" cm="1">
        <f t="array" ref="CQ304">_xlfn.IFS([1]original_ver!CR317="ประยุกต์",1,[1]original_ver!CR317="ไม่ประยุกต์",0,[1]original_ver!CR317="","")</f>
        <v>1</v>
      </c>
      <c r="CR304" s="15" cm="1">
        <f t="array" ref="CR304">_xlfn.IFS([1]original_ver!CS317="ประยุกต์",1,[1]original_ver!CS317="ไม่ประยุกต์",0,[1]original_ver!CS317="","")</f>
        <v>1</v>
      </c>
      <c r="CS304" s="48"/>
      <c r="CT304" s="15" cm="1">
        <f t="array" ref="CT304">_xlfn.IFS([1]original_ver!CV317="ประยุกต์",1,[1]original_ver!CV317="ไม่ประยุกต์",0,[1]original_ver!CV317="","")</f>
        <v>1</v>
      </c>
      <c r="CU304" s="48"/>
      <c r="CV304" s="15" cm="1">
        <f t="array" ref="CV304">_xlfn.IFS([1]original_ver!CY317="ประยุกต์",1,[1]original_ver!CY317="ไม่ประยุกต์",0,[1]original_ver!CY317="","")</f>
        <v>0</v>
      </c>
      <c r="CW304" s="17">
        <v>1</v>
      </c>
      <c r="CX304" s="15" cm="1">
        <f t="array" ref="CX304">_xlfn.IFS([1]original_ver!DB317="ประยุกต์",1,[1]original_ver!DB317="ไม่ประยุกต์",0,[1]original_ver!DB317="","")</f>
        <v>1</v>
      </c>
      <c r="CY304" s="48"/>
      <c r="CZ304" s="48">
        <v>0</v>
      </c>
      <c r="DA304" s="48">
        <v>0</v>
      </c>
      <c r="DB304" s="48">
        <v>0</v>
      </c>
      <c r="DC304" s="48">
        <v>0</v>
      </c>
      <c r="DD304" s="48">
        <v>0</v>
      </c>
      <c r="DE304" s="48">
        <v>0</v>
      </c>
      <c r="DF304" s="17">
        <v>1</v>
      </c>
      <c r="DG304" s="17">
        <v>3</v>
      </c>
      <c r="DH304" s="17">
        <v>2</v>
      </c>
      <c r="DI304" s="17">
        <v>2</v>
      </c>
      <c r="DJ304" s="48"/>
      <c r="DK304" s="48"/>
      <c r="DL304" s="17">
        <v>3</v>
      </c>
      <c r="DM304" s="17">
        <v>3</v>
      </c>
      <c r="DN304" s="48"/>
      <c r="DO304" s="48"/>
      <c r="DP304" s="48"/>
      <c r="DQ304" s="48"/>
      <c r="DR304" s="49">
        <v>2.4</v>
      </c>
      <c r="DS304" s="49">
        <v>3.3333333333333335</v>
      </c>
      <c r="DT304" s="17">
        <v>3.25</v>
      </c>
      <c r="DU304" s="49">
        <v>2.2000000000000002</v>
      </c>
      <c r="DV304" s="49">
        <v>1</v>
      </c>
      <c r="DW304" s="49">
        <v>2.5</v>
      </c>
      <c r="DX304" s="25">
        <v>3.8</v>
      </c>
      <c r="DY304" s="25">
        <v>3.6666666666666665</v>
      </c>
      <c r="DZ304" s="25">
        <v>3.5</v>
      </c>
      <c r="EA304" s="25">
        <v>3.4</v>
      </c>
      <c r="EB304" s="25">
        <v>2.3333333333333335</v>
      </c>
      <c r="EC304">
        <v>3</v>
      </c>
    </row>
    <row r="305" spans="1:133" hidden="1" x14ac:dyDescent="0.2">
      <c r="A305" s="15">
        <v>923</v>
      </c>
      <c r="B305" s="58"/>
      <c r="C305" cm="1">
        <f t="array" ref="C305">_xlfn.IFS([1]original_ver!D318="Participant",1,[1]original_ver!D318="Non-Participant",0,[1]original_ver!D318="","")</f>
        <v>0</v>
      </c>
      <c r="D305" s="15">
        <v>3</v>
      </c>
      <c r="E305" s="17" cm="1">
        <f t="array" ref="E305">_xlfn.IFS([1]original_ver!F318="ชาย",1,[1]original_ver!F318="หญิง",0,[1]original_ver!F318="","")</f>
        <v>1</v>
      </c>
      <c r="F305" s="15">
        <v>50</v>
      </c>
      <c r="G305" s="17" cm="1">
        <f t="array" ref="G305">_xlfn.IFS([1]original_ver!H318="ไม่มีการศึกษา",0,[1]original_ver!H318="ประถมศึกษา",1,[1]original_ver!H318="มัธยมศึกษาตอนต้น",2,[1]original_ver!H318="มัธยมศึกษาตอนปลาย",3,[1]original_ver!H318="อนุปริญญา (ปวช., ปวส., ฝึกหัดครู)",4,[1]original_ver!H318="ปริญญาตรี",5,[1]original_ver!H318="สูงกว่าปริญญาตรี",6,[1]original_ver!H318="","")</f>
        <v>3</v>
      </c>
      <c r="H305" s="17" cm="1">
        <f t="array" ref="H305">_xlfn.IFS([1]original_ver!I318="โสด",1,[1]original_ver!I318="สมรส/อยู่ด้วยกัน",2,[1]original_ver!I318="หย่าร้าง/แยกกันอยู่",3,[1]original_ver!I318="หม้าย",4,[1]original_ver!I318="","")</f>
        <v>2</v>
      </c>
      <c r="I305" s="15">
        <v>4</v>
      </c>
      <c r="J305" s="15">
        <v>29</v>
      </c>
      <c r="K305" s="17" cm="1">
        <f t="array" ref="K305">_xlfn.IFS([1]original_ver!L318="ใช่",1,[1]original_ver!L318="ไม่ใช่",0,[1]original_ver!L318="","")</f>
        <v>0</v>
      </c>
      <c r="L305" s="17" cm="1">
        <f t="array" ref="L305">_xlfn.IFS([1]original_ver!M318="กู้ยืม",1,[1]original_ver!M318="ไม่กู้ยืม",0,[1]original_ver!M318="","")</f>
        <v>1</v>
      </c>
      <c r="M305" s="17">
        <f t="shared" si="15"/>
        <v>0</v>
      </c>
      <c r="N305" s="26"/>
      <c r="O305" s="17" cm="1">
        <f t="array" ref="O305">_xlfn.IFS([1]original_ver!O318="ใช่",1,[1]original_ver!O318="ไม่ใช่",0,[1]original_ver!O318="","")</f>
        <v>0</v>
      </c>
      <c r="P305" s="17">
        <v>1</v>
      </c>
      <c r="Q305" s="17">
        <v>1</v>
      </c>
      <c r="R305" s="17">
        <v>120</v>
      </c>
      <c r="S305" s="149">
        <v>114000</v>
      </c>
      <c r="T305" s="53">
        <v>14.5</v>
      </c>
      <c r="U305" s="20">
        <f t="shared" si="18"/>
        <v>950</v>
      </c>
      <c r="V305" s="48"/>
      <c r="W305" s="48"/>
      <c r="X305" s="48"/>
      <c r="Y305" s="48"/>
      <c r="Z305" s="48"/>
      <c r="AA305" s="17">
        <v>1</v>
      </c>
      <c r="AB305" s="17">
        <v>1</v>
      </c>
      <c r="AC305" s="17">
        <v>120</v>
      </c>
      <c r="AD305" s="17">
        <v>102000</v>
      </c>
      <c r="AE305" s="18">
        <v>14</v>
      </c>
      <c r="AF305" s="27">
        <f t="shared" si="19"/>
        <v>850</v>
      </c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9">
        <v>1.75</v>
      </c>
      <c r="CE305" s="49">
        <v>1.3333333333333333</v>
      </c>
      <c r="CF305" s="49">
        <v>1</v>
      </c>
      <c r="CG305" s="49">
        <v>2.5</v>
      </c>
      <c r="CH305" s="49">
        <v>2.5</v>
      </c>
      <c r="CI305" s="17">
        <v>1</v>
      </c>
      <c r="CJ305" cm="1">
        <f t="array" ref="CJ305">_xlfn.IFS([1]original_ver!CH318="จากการเข้าร่วมกิจกรรมอบรม ที่จัดโดยโครงการเกษตรกรปราดเปรื่อง (Smart Farmer)",1,[1]original_ver!CH318="จากการเข้าร่วมกิจกรรมอบรม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ๆ",3,[1]original_ver!CH318="จากการเรียนรู้ผ่านประสบการณ์ของผู้อื่น ได้แก่ เพื่อนบ้าน พี่น้อง เพื่อน และญาติ เป็นต้น",4,[1]original_ver!CH318="ไม่ได้เข้าร่วมกิจกรรมอบรมหรือเรียนรู้ใด ๆ (ข้ามไปข้อ 33)",5)</f>
        <v>5</v>
      </c>
      <c r="CK305" s="15" t="str" cm="1">
        <f t="array" ref="CK305">_xlfn.IFS([1]original_ver!CJ318="ความรู้ทางการเกษตรและการใช้เทคโนโลยีสำหรับการผลิตในฟาร์ม",1,[1]original_ver!CJ318="การวางแผนและจัดการฟาร์ม เช่น การเก็บเกี่ยว การเงิน และการวางแผนทางการตลาด",2,[1]original_ver!CJ318="การเป็นผู้ประกอบการทางการเกษตร",3,[1]original_ver!CJ318="การเพิ่มมูลค่าผลผลิต และการแปรรูปผลผลิต (รวมถึงการพัฒนาคุณภาพผลผลิต)",4,[1]original_ver!CJ318="","")</f>
        <v/>
      </c>
      <c r="CL305" s="48"/>
      <c r="CM305" s="48"/>
      <c r="CN305" s="15" t="str" cm="1">
        <f t="array" ref="CN305">_xlfn.IFS([1]original_ver!CN318="ความรู้ทางการเกษตรและการใช้เทคโนโลยีสำหรับการผลิตในฟาร์ม",1,[1]original_ver!CN318="การวางแผนและจัดการฟาร์ม เช่น การเก็บเกี่ยว การเงิน และการวางแผนทางการตลาด",2,[1]original_ver!CN318="การเป็นผู้ประกอบการทางการเกษตร",3,[1]original_ver!CN318="การเพิ่มมูลค่าผลผลิต และการแปรรูปผลผลิต (รวมถึงการพัฒนาคุณภาพผลผลิต)",4,[1]original_ver!CN318="","")</f>
        <v/>
      </c>
      <c r="CO305" s="48"/>
      <c r="CP305" s="48"/>
      <c r="CQ305" s="15" t="str" cm="1">
        <f t="array" ref="CQ305">_xlfn.IFS([1]original_ver!CR318="ประยุกต์",1,[1]original_ver!CR318="ไม่ประยุกต์",0,[1]original_ver!CR318="","")</f>
        <v/>
      </c>
      <c r="CR305" s="15" t="str" cm="1">
        <f t="array" ref="CR305">_xlfn.IFS([1]original_ver!CS318="ประยุกต์",1,[1]original_ver!CS318="ไม่ประยุกต์",0,[1]original_ver!CS318="","")</f>
        <v/>
      </c>
      <c r="CS305" s="48"/>
      <c r="CT305" s="15" t="str" cm="1">
        <f t="array" ref="CT305">_xlfn.IFS([1]original_ver!CV318="ประยุกต์",1,[1]original_ver!CV318="ไม่ประยุกต์",0,[1]original_ver!CV318="","")</f>
        <v/>
      </c>
      <c r="CU305" s="48"/>
      <c r="CV305" s="15" t="str" cm="1">
        <f t="array" ref="CV305">_xlfn.IFS([1]original_ver!CY318="ประยุกต์",1,[1]original_ver!CY318="ไม่ประยุกต์",0,[1]original_ver!CY318="","")</f>
        <v/>
      </c>
      <c r="CW305" s="48"/>
      <c r="CX305" s="15" t="str" cm="1">
        <f t="array" ref="CX305">_xlfn.IFS([1]original_ver!DB318="ประยุกต์",1,[1]original_ver!DB318="ไม่ประยุกต์",0,[1]original_ver!DB318="","")</f>
        <v/>
      </c>
      <c r="CY305" s="48"/>
      <c r="CZ305" s="48"/>
      <c r="DA305" s="48"/>
      <c r="DB305" s="48"/>
      <c r="DC305" s="48"/>
      <c r="DD305" s="48"/>
      <c r="DE305" s="48"/>
      <c r="DF305" s="17">
        <v>3</v>
      </c>
      <c r="DG305" s="17">
        <v>1</v>
      </c>
      <c r="DH305" s="17">
        <v>2</v>
      </c>
      <c r="DI305" s="17">
        <v>3</v>
      </c>
      <c r="DJ305" s="48"/>
      <c r="DK305" s="48"/>
      <c r="DL305" s="17">
        <v>1</v>
      </c>
      <c r="DM305" s="17">
        <v>1</v>
      </c>
      <c r="DN305" s="48"/>
      <c r="DO305" s="48"/>
      <c r="DP305" s="48"/>
      <c r="DQ305" s="48"/>
      <c r="DR305" s="49">
        <v>3.4</v>
      </c>
      <c r="DS305" s="49">
        <v>3.6666666666666665</v>
      </c>
      <c r="DT305" s="17">
        <v>3</v>
      </c>
      <c r="DU305" s="49">
        <v>2.6</v>
      </c>
      <c r="DV305" s="49">
        <v>1.6666666666666667</v>
      </c>
      <c r="DW305" s="49">
        <v>3.5</v>
      </c>
      <c r="DX305" s="25">
        <v>4.2</v>
      </c>
      <c r="DY305" s="25">
        <v>4.333333333333333</v>
      </c>
      <c r="DZ305" s="25">
        <v>3.5</v>
      </c>
      <c r="EA305" s="25">
        <v>3</v>
      </c>
      <c r="EB305" s="25">
        <v>2</v>
      </c>
      <c r="EC305">
        <v>3.5</v>
      </c>
    </row>
    <row r="306" spans="1:133" hidden="1" x14ac:dyDescent="0.2">
      <c r="A306" s="15">
        <v>925</v>
      </c>
      <c r="B306" s="58"/>
      <c r="C306" cm="1">
        <f t="array" ref="C306">_xlfn.IFS([1]original_ver!D319="Participant",1,[1]original_ver!D319="Non-Participant",0,[1]original_ver!D319="","")</f>
        <v>0</v>
      </c>
      <c r="D306" s="15">
        <v>3</v>
      </c>
      <c r="E306" s="17" cm="1">
        <f t="array" ref="E306">_xlfn.IFS([1]original_ver!F319="ชาย",1,[1]original_ver!F319="หญิง",0,[1]original_ver!F319="","")</f>
        <v>0</v>
      </c>
      <c r="F306" s="15">
        <v>54</v>
      </c>
      <c r="G306" s="17" cm="1">
        <f t="array" ref="G306">_xlfn.IFS([1]original_ver!H319="ไม่มีการศึกษา",0,[1]original_ver!H319="ประถมศึกษา",1,[1]original_ver!H319="มัธยมศึกษาตอนต้น",2,[1]original_ver!H319="มัธยมศึกษาตอนปลาย",3,[1]original_ver!H319="อนุปริญญา (ปวช., ปวส., ฝึกหัดครู)",4,[1]original_ver!H319="ปริญญาตรี",5,[1]original_ver!H319="สูงกว่าปริญญาตรี",6,[1]original_ver!H319="","")</f>
        <v>3</v>
      </c>
      <c r="H306" s="17" cm="1">
        <f t="array" ref="H306">_xlfn.IFS([1]original_ver!I319="โสด",1,[1]original_ver!I319="สมรส/อยู่ด้วยกัน",2,[1]original_ver!I319="หย่าร้าง/แยกกันอยู่",3,[1]original_ver!I319="หม้าย",4,[1]original_ver!I319="","")</f>
        <v>2</v>
      </c>
      <c r="I306" s="15">
        <v>3</v>
      </c>
      <c r="J306" s="15">
        <v>28</v>
      </c>
      <c r="K306" s="17" cm="1">
        <f t="array" ref="K306">_xlfn.IFS([1]original_ver!L319="ใช่",1,[1]original_ver!L319="ไม่ใช่",0,[1]original_ver!L319="","")</f>
        <v>1</v>
      </c>
      <c r="L306" s="17" cm="1">
        <f t="array" ref="L306">_xlfn.IFS([1]original_ver!M319="กู้ยืม",1,[1]original_ver!M319="ไม่กู้ยืม",0,[1]original_ver!M319="","")</f>
        <v>1</v>
      </c>
      <c r="M306" s="17">
        <f t="shared" si="15"/>
        <v>0</v>
      </c>
      <c r="N306" s="26"/>
      <c r="O306" s="17" cm="1">
        <f t="array" ref="O306">_xlfn.IFS([1]original_ver!O319="ใช่",1,[1]original_ver!O319="ไม่ใช่",0,[1]original_ver!O319="","")</f>
        <v>0</v>
      </c>
      <c r="P306" s="17">
        <v>3</v>
      </c>
      <c r="Q306" s="17">
        <v>1</v>
      </c>
      <c r="R306" s="17">
        <v>12</v>
      </c>
      <c r="S306" s="17">
        <v>150000</v>
      </c>
      <c r="T306" s="17">
        <v>1.5</v>
      </c>
      <c r="U306" s="22">
        <f t="shared" si="18"/>
        <v>12500</v>
      </c>
      <c r="V306" s="48"/>
      <c r="W306" s="48"/>
      <c r="X306" s="48"/>
      <c r="Y306" s="48"/>
      <c r="Z306" s="48"/>
      <c r="AA306" s="17">
        <v>3</v>
      </c>
      <c r="AB306" s="17">
        <v>1</v>
      </c>
      <c r="AC306" s="17">
        <v>12</v>
      </c>
      <c r="AD306" s="17">
        <v>130000</v>
      </c>
      <c r="AE306" s="17">
        <v>1.45</v>
      </c>
      <c r="AF306" s="27">
        <f t="shared" si="19"/>
        <v>10833.333333333334</v>
      </c>
      <c r="AG306" s="48"/>
      <c r="AH306" s="48"/>
      <c r="AI306" s="48"/>
      <c r="AJ306" s="48"/>
      <c r="AK306" s="48"/>
      <c r="AL306" s="17">
        <v>1</v>
      </c>
      <c r="AM306" s="17">
        <v>1</v>
      </c>
      <c r="AN306" s="17">
        <v>10</v>
      </c>
      <c r="AO306" s="17">
        <v>6300</v>
      </c>
      <c r="AP306" s="17">
        <v>14</v>
      </c>
      <c r="AQ306" s="17"/>
      <c r="AR306" s="48"/>
      <c r="AS306" s="48"/>
      <c r="AT306" s="48"/>
      <c r="AU306" s="48"/>
      <c r="AV306" s="48"/>
      <c r="AW306" s="17">
        <v>1</v>
      </c>
      <c r="AX306" s="17">
        <v>1</v>
      </c>
      <c r="AY306" s="17">
        <v>10</v>
      </c>
      <c r="AZ306" s="17">
        <v>6000</v>
      </c>
      <c r="BA306" s="17">
        <v>12.5</v>
      </c>
      <c r="BB306" s="17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17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17"/>
      <c r="BY306" s="48"/>
      <c r="BZ306" s="48"/>
      <c r="CA306" s="48"/>
      <c r="CB306" s="48"/>
      <c r="CC306" s="48"/>
      <c r="CD306" s="49">
        <v>2</v>
      </c>
      <c r="CE306" s="49">
        <v>2</v>
      </c>
      <c r="CF306" s="49">
        <v>1.6666666666666667</v>
      </c>
      <c r="CG306" s="49">
        <v>1</v>
      </c>
      <c r="CH306" s="49">
        <v>2</v>
      </c>
      <c r="CI306" s="17">
        <v>1</v>
      </c>
      <c r="CJ306" cm="1">
        <f t="array" ref="CJ306">_xlfn.IFS([1]original_ver!CH319="จากการเข้าร่วมกิจกรรมอบรม ที่จัดโดยโครงการเกษตรกรปราดเปรื่อง (Smart Farmer)",1,[1]original_ver!CH319="จากการเข้าร่วมกิจกรรมอบรม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ๆ",3,[1]original_ver!CH319="จากการเรียนรู้ผ่านประสบการณ์ของผู้อื่น ได้แก่ เพื่อนบ้าน พี่น้อง เพื่อน และญาติ เป็นต้น",4,[1]original_ver!CH319="ไม่ได้เข้าร่วมกิจกรรมอบรมหรือเรียนรู้ใด ๆ (ข้ามไปข้อ 33)",5)</f>
        <v>5</v>
      </c>
      <c r="CK306" s="15" t="str" cm="1">
        <f t="array" ref="CK306">_xlfn.IFS([1]original_ver!CJ319="ความรู้ทางการเกษตรและการใช้เทคโนโลยีสำหรับการผลิตในฟาร์ม",1,[1]original_ver!CJ319="การวางแผนและจัดการฟาร์ม เช่น การเก็บเกี่ยว การเงิน และการวางแผนทางการตลาด",2,[1]original_ver!CJ319="การเป็นผู้ประกอบการทางการเกษตร",3,[1]original_ver!CJ319="การเพิ่มมูลค่าผลผลิต และการแปรรูปผลผลิต (รวมถึงการพัฒนาคุณภาพผลผลิต)",4,[1]original_ver!CJ319="","")</f>
        <v/>
      </c>
      <c r="CL306" s="48"/>
      <c r="CM306" s="48"/>
      <c r="CN306" s="15" t="str" cm="1">
        <f t="array" ref="CN306">_xlfn.IFS([1]original_ver!CN319="ความรู้ทางการเกษตรและการใช้เทคโนโลยีสำหรับการผลิตในฟาร์ม",1,[1]original_ver!CN319="การวางแผนและจัดการฟาร์ม เช่น การเก็บเกี่ยว การเงิน และการวางแผนทางการตลาด",2,[1]original_ver!CN319="การเป็นผู้ประกอบการทางการเกษตร",3,[1]original_ver!CN319="การเพิ่มมูลค่าผลผลิต และการแปรรูปผลผลิต (รวมถึงการพัฒนาคุณภาพผลผลิต)",4,[1]original_ver!CN319="","")</f>
        <v/>
      </c>
      <c r="CO306" s="48"/>
      <c r="CP306" s="48"/>
      <c r="CQ306" s="15" t="str" cm="1">
        <f t="array" ref="CQ306">_xlfn.IFS([1]original_ver!CR319="ประยุกต์",1,[1]original_ver!CR319="ไม่ประยุกต์",0,[1]original_ver!CR319="","")</f>
        <v/>
      </c>
      <c r="CR306" s="15" t="str" cm="1">
        <f t="array" ref="CR306">_xlfn.IFS([1]original_ver!CS319="ประยุกต์",1,[1]original_ver!CS319="ไม่ประยุกต์",0,[1]original_ver!CS319="","")</f>
        <v/>
      </c>
      <c r="CS306" s="48"/>
      <c r="CT306" s="15" t="str" cm="1">
        <f t="array" ref="CT306">_xlfn.IFS([1]original_ver!CV319="ประยุกต์",1,[1]original_ver!CV319="ไม่ประยุกต์",0,[1]original_ver!CV319="","")</f>
        <v/>
      </c>
      <c r="CU306" s="48"/>
      <c r="CV306" s="15" t="str" cm="1">
        <f t="array" ref="CV306">_xlfn.IFS([1]original_ver!CY319="ประยุกต์",1,[1]original_ver!CY319="ไม่ประยุกต์",0,[1]original_ver!CY319="","")</f>
        <v/>
      </c>
      <c r="CW306" s="48"/>
      <c r="CX306" s="15" t="str" cm="1">
        <f t="array" ref="CX306">_xlfn.IFS([1]original_ver!DB319="ประยุกต์",1,[1]original_ver!DB319="ไม่ประยุกต์",0,[1]original_ver!DB319="","")</f>
        <v/>
      </c>
      <c r="CY306" s="48"/>
      <c r="CZ306" s="48">
        <v>0</v>
      </c>
      <c r="DA306" s="48">
        <v>0</v>
      </c>
      <c r="DB306" s="48">
        <v>0</v>
      </c>
      <c r="DC306" s="48">
        <v>0</v>
      </c>
      <c r="DD306" s="48">
        <v>0</v>
      </c>
      <c r="DE306" s="48">
        <v>0</v>
      </c>
      <c r="DF306" s="17">
        <v>2</v>
      </c>
      <c r="DG306" s="17">
        <v>2</v>
      </c>
      <c r="DH306" s="17">
        <v>3</v>
      </c>
      <c r="DI306" s="17">
        <v>2</v>
      </c>
      <c r="DJ306" s="48"/>
      <c r="DK306" s="48"/>
      <c r="DL306" s="17">
        <v>1</v>
      </c>
      <c r="DM306" s="17">
        <v>2</v>
      </c>
      <c r="DN306" s="48"/>
      <c r="DO306" s="48"/>
      <c r="DP306" s="48"/>
      <c r="DQ306" s="48"/>
      <c r="DR306" s="49">
        <v>3.2</v>
      </c>
      <c r="DS306" s="49">
        <v>3.3333333333333335</v>
      </c>
      <c r="DT306" s="17">
        <v>3.25</v>
      </c>
      <c r="DU306" s="49">
        <v>3.6</v>
      </c>
      <c r="DV306" s="49">
        <v>3</v>
      </c>
      <c r="DW306" s="49">
        <v>3.5</v>
      </c>
      <c r="DX306" s="25">
        <v>3.8</v>
      </c>
      <c r="DY306" s="25">
        <v>3.6666666666666665</v>
      </c>
      <c r="DZ306" s="25">
        <v>3.25</v>
      </c>
      <c r="EA306" s="25">
        <v>3.6</v>
      </c>
      <c r="EB306" s="25">
        <v>3.3333333333333335</v>
      </c>
      <c r="EC306">
        <v>3.75</v>
      </c>
    </row>
    <row r="307" spans="1:133" x14ac:dyDescent="0.2">
      <c r="A307" s="15">
        <v>926</v>
      </c>
      <c r="B307" s="58"/>
      <c r="C307" cm="1">
        <f t="array" ref="C307">_xlfn.IFS([1]original_ver!D320="Participant",1,[1]original_ver!D320="Non-Participant",0,[1]original_ver!D320="","")</f>
        <v>0</v>
      </c>
      <c r="D307" s="15">
        <v>3</v>
      </c>
      <c r="E307" s="17" cm="1">
        <f t="array" ref="E307">_xlfn.IFS([1]original_ver!F320="ชาย",1,[1]original_ver!F320="หญิง",0,[1]original_ver!F320="","")</f>
        <v>1</v>
      </c>
      <c r="F307" s="15">
        <v>36</v>
      </c>
      <c r="G307" s="17" cm="1">
        <f t="array" ref="G307">_xlfn.IFS([1]original_ver!H320="ไม่มีการศึกษา",0,[1]original_ver!H320="ประถมศึกษา",1,[1]original_ver!H320="มัธยมศึกษาตอนต้น",2,[1]original_ver!H320="มัธยมศึกษาตอนปลาย",3,[1]original_ver!H320="อนุปริญญา (ปวช., ปวส., ฝึกหัดครู)",4,[1]original_ver!H320="ปริญญาตรี",5,[1]original_ver!H320="สูงกว่าปริญญาตรี",6,[1]original_ver!H320="","")</f>
        <v>5</v>
      </c>
      <c r="H307" s="17" cm="1">
        <f t="array" ref="H307">_xlfn.IFS([1]original_ver!I320="โสด",1,[1]original_ver!I320="สมรส/อยู่ด้วยกัน",2,[1]original_ver!I320="หย่าร้าง/แยกกันอยู่",3,[1]original_ver!I320="หม้าย",4,[1]original_ver!I320="","")</f>
        <v>1</v>
      </c>
      <c r="I307" s="15">
        <v>5</v>
      </c>
      <c r="J307" s="15">
        <v>6</v>
      </c>
      <c r="K307" s="17" cm="1">
        <f t="array" ref="K307">_xlfn.IFS([1]original_ver!L320="ใช่",1,[1]original_ver!L320="ไม่ใช่",0,[1]original_ver!L320="","")</f>
        <v>0</v>
      </c>
      <c r="L307" s="17" cm="1">
        <f t="array" ref="L307">_xlfn.IFS([1]original_ver!M320="กู้ยืม",1,[1]original_ver!M320="ไม่กู้ยืม",0,[1]original_ver!M320="","")</f>
        <v>1</v>
      </c>
      <c r="M307" s="17">
        <f t="shared" si="15"/>
        <v>1</v>
      </c>
      <c r="N307" s="23">
        <v>500000</v>
      </c>
      <c r="O307" s="17" cm="1">
        <f t="array" ref="O307">_xlfn.IFS([1]original_ver!O320="ใช่",1,[1]original_ver!O320="ไม่ใช่",0,[1]original_ver!O320="","")</f>
        <v>0</v>
      </c>
      <c r="P307" s="17">
        <v>1</v>
      </c>
      <c r="Q307" s="17">
        <v>1</v>
      </c>
      <c r="R307" s="17">
        <v>35</v>
      </c>
      <c r="S307" s="17">
        <v>29750</v>
      </c>
      <c r="T307" s="53">
        <v>11.8</v>
      </c>
      <c r="U307" s="20">
        <f t="shared" si="18"/>
        <v>850</v>
      </c>
      <c r="V307" s="48"/>
      <c r="W307" s="48"/>
      <c r="X307" s="48"/>
      <c r="Y307" s="48"/>
      <c r="Z307" s="48"/>
      <c r="AA307" s="17">
        <v>1</v>
      </c>
      <c r="AB307" s="17">
        <v>1</v>
      </c>
      <c r="AC307" s="17">
        <v>35</v>
      </c>
      <c r="AD307" s="17">
        <v>28000</v>
      </c>
      <c r="AE307" s="18">
        <v>12</v>
      </c>
      <c r="AF307" s="27">
        <f t="shared" si="19"/>
        <v>800</v>
      </c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9">
        <v>2.75</v>
      </c>
      <c r="CE307" s="49">
        <v>2</v>
      </c>
      <c r="CF307" s="49">
        <v>2.3333333333333335</v>
      </c>
      <c r="CG307" s="49">
        <v>1</v>
      </c>
      <c r="CH307" s="49">
        <v>2.5</v>
      </c>
      <c r="CI307" s="17">
        <v>1</v>
      </c>
      <c r="CJ307" cm="1">
        <f t="array" ref="CJ307">_xlfn.IFS([1]original_ver!CH320="จากการเข้าร่วมกิจกรรมอบรม ที่จัดโดยโครงการเกษตรกรปราดเปรื่อง (Smart Farmer)",1,[1]original_ver!CH320="จากการเข้าร่วมกิจกรรมอบรม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ๆ",3,[1]original_ver!CH320="จากการเรียนรู้ผ่านประสบการณ์ของผู้อื่น ได้แก่ เพื่อนบ้าน พี่น้อง เพื่อน และญาติ เป็นต้น",4,[1]original_ver!CH320="ไม่ได้เข้าร่วมกิจกรรมอบรมหรือเรียนรู้ใด ๆ (ข้ามไปข้อ 33)",5)</f>
        <v>3</v>
      </c>
      <c r="CK307" s="15" cm="1">
        <f t="array" ref="CK307">_xlfn.IFS([1]original_ver!CJ320="ความรู้ทางการเกษตรและการใช้เทคโนโลยีสำหรับการผลิตในฟาร์ม",1,[1]original_ver!CJ320="การวางแผนและจัดการฟาร์ม เช่น การเก็บเกี่ยว การเงิน และการวางแผนทางการตลาด",2,[1]original_ver!CJ320="การเป็นผู้ประกอบการทางการเกษตร",3,[1]original_ver!CJ320="การเพิ่มมูลค่าผลผลิต และการแปรรูปผลผลิต (รวมถึงการพัฒนาคุณภาพผลผลิต)",4,[1]original_ver!CJ320="","")</f>
        <v>1</v>
      </c>
      <c r="CL307" s="17">
        <v>3</v>
      </c>
      <c r="CM307" s="17">
        <v>4</v>
      </c>
      <c r="CN307" s="15" cm="1">
        <f t="array" ref="CN307">_xlfn.IFS([1]original_ver!CN320="ความรู้ทางการเกษตรและการใช้เทคโนโลยีสำหรับการผลิตในฟาร์ม",1,[1]original_ver!CN320="การวางแผนและจัดการฟาร์ม เช่น การเก็บเกี่ยว การเงิน และการวางแผนทางการตลาด",2,[1]original_ver!CN320="การเป็นผู้ประกอบการทางการเกษตร",3,[1]original_ver!CN320="การเพิ่มมูลค่าผลผลิต และการแปรรูปผลผลิต (รวมถึงการพัฒนาคุณภาพผลผลิต)",4,[1]original_ver!CN320="","")</f>
        <v>3</v>
      </c>
      <c r="CO307" s="17">
        <v>0</v>
      </c>
      <c r="CP307" s="48"/>
      <c r="CQ307" s="15" cm="1">
        <f t="array" ref="CQ307">_xlfn.IFS([1]original_ver!CR320="ประยุกต์",1,[1]original_ver!CR320="ไม่ประยุกต์",0,[1]original_ver!CR320="","")</f>
        <v>1</v>
      </c>
      <c r="CR307" s="15" cm="1">
        <f t="array" ref="CR307">_xlfn.IFS([1]original_ver!CS320="ประยุกต์",1,[1]original_ver!CS320="ไม่ประยุกต์",0,[1]original_ver!CS320="","")</f>
        <v>1</v>
      </c>
      <c r="CS307" s="48"/>
      <c r="CT307" s="15" cm="1">
        <f t="array" ref="CT307">_xlfn.IFS([1]original_ver!CV320="ประยุกต์",1,[1]original_ver!CV320="ไม่ประยุกต์",0,[1]original_ver!CV320="","")</f>
        <v>1</v>
      </c>
      <c r="CU307" s="48"/>
      <c r="CV307" s="15" cm="1">
        <f t="array" ref="CV307">_xlfn.IFS([1]original_ver!CY320="ประยุกต์",1,[1]original_ver!CY320="ไม่ประยุกต์",0,[1]original_ver!CY320="","")</f>
        <v>0</v>
      </c>
      <c r="CW307" s="17">
        <v>1</v>
      </c>
      <c r="CX307" s="15" cm="1">
        <f t="array" ref="CX307">_xlfn.IFS([1]original_ver!DB320="ประยุกต์",1,[1]original_ver!DB320="ไม่ประยุกต์",0,[1]original_ver!DB320="","")</f>
        <v>1</v>
      </c>
      <c r="CY307" s="48"/>
      <c r="CZ307" s="48"/>
      <c r="DA307" s="48"/>
      <c r="DB307" s="48"/>
      <c r="DC307" s="48"/>
      <c r="DD307" s="48"/>
      <c r="DE307" s="48"/>
      <c r="DF307" s="17">
        <v>2</v>
      </c>
      <c r="DG307" s="17">
        <v>3</v>
      </c>
      <c r="DH307" s="17">
        <v>3</v>
      </c>
      <c r="DI307" s="17">
        <v>1</v>
      </c>
      <c r="DJ307" s="48"/>
      <c r="DK307" s="48"/>
      <c r="DL307" s="17">
        <v>1</v>
      </c>
      <c r="DM307" s="17">
        <v>1</v>
      </c>
      <c r="DN307" s="48"/>
      <c r="DO307" s="48"/>
      <c r="DP307" s="48"/>
      <c r="DQ307" s="48"/>
      <c r="DR307" s="49">
        <v>2.8</v>
      </c>
      <c r="DS307" s="49">
        <v>3</v>
      </c>
      <c r="DT307" s="17">
        <v>3.25</v>
      </c>
      <c r="DU307" s="49">
        <v>3</v>
      </c>
      <c r="DV307" s="49">
        <v>1.6666666666666667</v>
      </c>
      <c r="DW307" s="49">
        <v>3.25</v>
      </c>
      <c r="DX307" s="25">
        <v>4</v>
      </c>
      <c r="DY307" s="25">
        <v>4.333333333333333</v>
      </c>
      <c r="DZ307" s="25">
        <v>3.5</v>
      </c>
      <c r="EA307" s="25">
        <v>4</v>
      </c>
      <c r="EB307" s="25">
        <v>3</v>
      </c>
      <c r="EC307">
        <v>3.75</v>
      </c>
    </row>
    <row r="308" spans="1:133" x14ac:dyDescent="0.2">
      <c r="A308" s="15">
        <v>927</v>
      </c>
      <c r="B308" s="58"/>
      <c r="C308" cm="1">
        <f t="array" ref="C308">_xlfn.IFS([1]original_ver!D321="Participant",1,[1]original_ver!D321="Non-Participant",0,[1]original_ver!D321="","")</f>
        <v>0</v>
      </c>
      <c r="D308" s="15">
        <v>3</v>
      </c>
      <c r="E308" s="17" cm="1">
        <f t="array" ref="E308">_xlfn.IFS([1]original_ver!F321="ชาย",1,[1]original_ver!F321="หญิง",0,[1]original_ver!F321="","")</f>
        <v>1</v>
      </c>
      <c r="F308" s="15">
        <v>62</v>
      </c>
      <c r="G308" s="17" cm="1">
        <f t="array" ref="G308">_xlfn.IFS([1]original_ver!H321="ไม่มีการศึกษา",0,[1]original_ver!H321="ประถมศึกษา",1,[1]original_ver!H321="มัธยมศึกษาตอนต้น",2,[1]original_ver!H321="มัธยมศึกษาตอนปลาย",3,[1]original_ver!H321="อนุปริญญา (ปวช., ปวส., ฝึกหัดครู)",4,[1]original_ver!H321="ปริญญาตรี",5,[1]original_ver!H321="สูงกว่าปริญญาตรี",6,[1]original_ver!H321="","")</f>
        <v>3</v>
      </c>
      <c r="H308" s="17" cm="1">
        <f t="array" ref="H308">_xlfn.IFS([1]original_ver!I321="โสด",1,[1]original_ver!I321="สมรส/อยู่ด้วยกัน",2,[1]original_ver!I321="หย่าร้าง/แยกกันอยู่",3,[1]original_ver!I321="หม้าย",4,[1]original_ver!I321="","")</f>
        <v>2</v>
      </c>
      <c r="I308" s="15">
        <v>5</v>
      </c>
      <c r="J308" s="15">
        <v>41</v>
      </c>
      <c r="K308" s="17" cm="1">
        <f t="array" ref="K308">_xlfn.IFS([1]original_ver!L321="ใช่",1,[1]original_ver!L321="ไม่ใช่",0,[1]original_ver!L321="","")</f>
        <v>0</v>
      </c>
      <c r="L308" s="17" cm="1">
        <f t="array" ref="L308">_xlfn.IFS([1]original_ver!M321="กู้ยืม",1,[1]original_ver!M321="ไม่กู้ยืม",0,[1]original_ver!M321="","")</f>
        <v>0</v>
      </c>
      <c r="M308" s="17">
        <f t="shared" si="15"/>
        <v>1</v>
      </c>
      <c r="N308" s="23">
        <v>120000</v>
      </c>
      <c r="O308" s="17" cm="1">
        <f t="array" ref="O308">_xlfn.IFS([1]original_ver!O321="ใช่",1,[1]original_ver!O321="ไม่ใช่",0,[1]original_ver!O321="","")</f>
        <v>0</v>
      </c>
      <c r="P308" s="17">
        <v>1</v>
      </c>
      <c r="Q308" s="17">
        <v>1</v>
      </c>
      <c r="R308" s="17">
        <v>10</v>
      </c>
      <c r="S308" s="17">
        <v>9000</v>
      </c>
      <c r="T308" s="53">
        <v>12</v>
      </c>
      <c r="U308" s="20">
        <f t="shared" si="18"/>
        <v>900</v>
      </c>
      <c r="V308" s="48"/>
      <c r="W308" s="48"/>
      <c r="X308" s="48"/>
      <c r="Y308" s="48"/>
      <c r="Z308" s="48"/>
      <c r="AA308" s="17">
        <v>1</v>
      </c>
      <c r="AB308" s="17">
        <v>1</v>
      </c>
      <c r="AC308" s="17">
        <v>10</v>
      </c>
      <c r="AD308" s="17">
        <v>8500</v>
      </c>
      <c r="AE308" s="18">
        <v>12</v>
      </c>
      <c r="AF308" s="27">
        <f t="shared" si="19"/>
        <v>850</v>
      </c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9">
        <v>1.75</v>
      </c>
      <c r="CE308" s="49">
        <v>1.6666666666666667</v>
      </c>
      <c r="CF308" s="49">
        <v>1.6666666666666667</v>
      </c>
      <c r="CG308" s="49">
        <v>3</v>
      </c>
      <c r="CH308" s="49">
        <v>3</v>
      </c>
      <c r="CI308" s="17">
        <v>2</v>
      </c>
      <c r="CJ308" cm="1">
        <f t="array" ref="CJ308">_xlfn.IFS([1]original_ver!CH321="จากการเข้าร่วมกิจกรรมอบรม ที่จัดโดยโครงการเกษตรกรปราดเปรื่อง (Smart Farmer)",1,[1]original_ver!CH321="จากการเข้าร่วมกิจกรรมอบรม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ๆ",3,[1]original_ver!CH321="จากการเรียนรู้ผ่านประสบการณ์ของผู้อื่น ได้แก่ เพื่อนบ้าน พี่น้อง เพื่อน และญาติ เป็นต้น",4,[1]original_ver!CH321="ไม่ได้เข้าร่วมกิจกรรมอบรมหรือเรียนรู้ใด ๆ (ข้ามไปข้อ 33)",5)</f>
        <v>4</v>
      </c>
      <c r="CK308" s="15" cm="1">
        <f t="array" ref="CK308">_xlfn.IFS([1]original_ver!CJ321="ความรู้ทางการเกษตรและการใช้เทคโนโลยีสำหรับการผลิตในฟาร์ม",1,[1]original_ver!CJ321="การวางแผนและจัดการฟาร์ม เช่น การเก็บเกี่ยว การเงิน และการวางแผนทางการตลาด",2,[1]original_ver!CJ321="การเป็นผู้ประกอบการทางการเกษตร",3,[1]original_ver!CJ321="การเพิ่มมูลค่าผลผลิต และการแปรรูปผลผลิต (รวมถึงการพัฒนาคุณภาพผลผลิต)",4,[1]original_ver!CJ321="","")</f>
        <v>1</v>
      </c>
      <c r="CL308" s="17">
        <v>2</v>
      </c>
      <c r="CM308" s="17">
        <v>5</v>
      </c>
      <c r="CN308" s="15" cm="1">
        <f t="array" ref="CN308">_xlfn.IFS([1]original_ver!CN321="ความรู้ทางการเกษตรและการใช้เทคโนโลยีสำหรับการผลิตในฟาร์ม",1,[1]original_ver!CN321="การวางแผนและจัดการฟาร์ม เช่น การเก็บเกี่ยว การเงิน และการวางแผนทางการตลาด",2,[1]original_ver!CN321="การเป็นผู้ประกอบการทางการเกษตร",3,[1]original_ver!CN321="การเพิ่มมูลค่าผลผลิต และการแปรรูปผลผลิต (รวมถึงการพัฒนาคุณภาพผลผลิต)",4,[1]original_ver!CN321="","")</f>
        <v>3</v>
      </c>
      <c r="CO308" s="48"/>
      <c r="CP308" s="48"/>
      <c r="CQ308" s="15" cm="1">
        <f t="array" ref="CQ308">_xlfn.IFS([1]original_ver!CR321="ประยุกต์",1,[1]original_ver!CR321="ไม่ประยุกต์",0,[1]original_ver!CR321="","")</f>
        <v>1</v>
      </c>
      <c r="CR308" s="15" cm="1">
        <f t="array" ref="CR308">_xlfn.IFS([1]original_ver!CS321="ประยุกต์",1,[1]original_ver!CS321="ไม่ประยุกต์",0,[1]original_ver!CS321="","")</f>
        <v>1</v>
      </c>
      <c r="CS308" s="48"/>
      <c r="CT308" s="15" cm="1">
        <f t="array" ref="CT308">_xlfn.IFS([1]original_ver!CV321="ประยุกต์",1,[1]original_ver!CV321="ไม่ประยุกต์",0,[1]original_ver!CV321="","")</f>
        <v>1</v>
      </c>
      <c r="CU308" s="48"/>
      <c r="CV308" s="15" cm="1">
        <f t="array" ref="CV308">_xlfn.IFS([1]original_ver!CY321="ประยุกต์",1,[1]original_ver!CY321="ไม่ประยุกต์",0,[1]original_ver!CY321="","")</f>
        <v>0</v>
      </c>
      <c r="CW308" s="17">
        <v>1</v>
      </c>
      <c r="CX308" s="15" cm="1">
        <f t="array" ref="CX308">_xlfn.IFS([1]original_ver!DB321="ประยุกต์",1,[1]original_ver!DB321="ไม่ประยุกต์",0,[1]original_ver!DB321="","")</f>
        <v>0</v>
      </c>
      <c r="CY308" s="17">
        <v>1</v>
      </c>
      <c r="CZ308" s="17"/>
      <c r="DA308" s="17"/>
      <c r="DB308" s="17"/>
      <c r="DC308" s="17"/>
      <c r="DD308" s="17"/>
      <c r="DE308" s="17"/>
      <c r="DF308" s="17">
        <v>2</v>
      </c>
      <c r="DG308" s="17">
        <v>3</v>
      </c>
      <c r="DH308" s="17">
        <v>3</v>
      </c>
      <c r="DI308" s="17">
        <v>2</v>
      </c>
      <c r="DJ308" s="48"/>
      <c r="DK308" s="48"/>
      <c r="DL308" s="17">
        <v>1</v>
      </c>
      <c r="DM308" s="17">
        <v>3</v>
      </c>
      <c r="DN308" s="48"/>
      <c r="DO308" s="48"/>
      <c r="DP308" s="48"/>
      <c r="DQ308" s="48"/>
      <c r="DR308" s="49">
        <v>3.2</v>
      </c>
      <c r="DS308" s="49">
        <v>3.3333333333333335</v>
      </c>
      <c r="DT308" s="17">
        <v>2.5</v>
      </c>
      <c r="DU308" s="49">
        <v>2</v>
      </c>
      <c r="DV308" s="49">
        <v>1.3333333333333333</v>
      </c>
      <c r="DW308" s="49">
        <v>2.25</v>
      </c>
      <c r="DX308" s="25">
        <v>4</v>
      </c>
      <c r="DY308" s="25">
        <v>4.333333333333333</v>
      </c>
      <c r="DZ308" s="25">
        <v>3.25</v>
      </c>
      <c r="EA308" s="25">
        <v>3.2</v>
      </c>
      <c r="EB308" s="25">
        <v>2.6666666666666665</v>
      </c>
      <c r="EC308">
        <v>2.75</v>
      </c>
    </row>
    <row r="309" spans="1:133" hidden="1" x14ac:dyDescent="0.2">
      <c r="A309" s="15">
        <v>928</v>
      </c>
      <c r="B309" s="58"/>
      <c r="C309" cm="1">
        <f t="array" ref="C309">_xlfn.IFS([1]original_ver!D322="Participant",1,[1]original_ver!D322="Non-Participant",0,[1]original_ver!D322="","")</f>
        <v>0</v>
      </c>
      <c r="D309" s="15">
        <v>3</v>
      </c>
      <c r="E309" s="17" cm="1">
        <f t="array" ref="E309">_xlfn.IFS([1]original_ver!F322="ชาย",1,[1]original_ver!F322="หญิง",0,[1]original_ver!F322="","")</f>
        <v>0</v>
      </c>
      <c r="F309" s="15">
        <v>52</v>
      </c>
      <c r="G309" s="17" cm="1">
        <f t="array" ref="G309">_xlfn.IFS([1]original_ver!H322="ไม่มีการศึกษา",0,[1]original_ver!H322="ประถมศึกษา",1,[1]original_ver!H322="มัธยมศึกษาตอนต้น",2,[1]original_ver!H322="มัธยมศึกษาตอนปลาย",3,[1]original_ver!H322="อนุปริญญา (ปวช., ปวส., ฝึกหัดครู)",4,[1]original_ver!H322="ปริญญาตรี",5,[1]original_ver!H322="สูงกว่าปริญญาตรี",6,[1]original_ver!H322="","")</f>
        <v>5</v>
      </c>
      <c r="H309" s="17" cm="1">
        <f t="array" ref="H309">_xlfn.IFS([1]original_ver!I322="โสด",1,[1]original_ver!I322="สมรส/อยู่ด้วยกัน",2,[1]original_ver!I322="หย่าร้าง/แยกกันอยู่",3,[1]original_ver!I322="หม้าย",4,[1]original_ver!I322="","")</f>
        <v>2</v>
      </c>
      <c r="I309" s="15">
        <v>5</v>
      </c>
      <c r="J309" s="15">
        <v>32</v>
      </c>
      <c r="K309" s="17" cm="1">
        <f t="array" ref="K309">_xlfn.IFS([1]original_ver!L322="ใช่",1,[1]original_ver!L322="ไม่ใช่",0,[1]original_ver!L322="","")</f>
        <v>0</v>
      </c>
      <c r="L309" s="17" cm="1">
        <f t="array" ref="L309">_xlfn.IFS([1]original_ver!M322="กู้ยืม",1,[1]original_ver!M322="ไม่กู้ยืม",0,[1]original_ver!M322="","")</f>
        <v>1</v>
      </c>
      <c r="M309" s="17">
        <f t="shared" si="15"/>
        <v>1</v>
      </c>
      <c r="N309" s="23">
        <v>120000</v>
      </c>
      <c r="O309" s="17" cm="1">
        <f t="array" ref="O309">_xlfn.IFS([1]original_ver!O322="ใช่",1,[1]original_ver!O322="ไม่ใช่",0,[1]original_ver!O322="","")</f>
        <v>0</v>
      </c>
      <c r="P309" s="17">
        <v>3</v>
      </c>
      <c r="Q309" s="17">
        <v>1</v>
      </c>
      <c r="R309" s="17">
        <v>57</v>
      </c>
      <c r="S309" s="17">
        <v>741000</v>
      </c>
      <c r="T309" s="17">
        <v>1.45</v>
      </c>
      <c r="U309" s="22">
        <f t="shared" si="18"/>
        <v>13000</v>
      </c>
      <c r="V309" s="48"/>
      <c r="W309" s="48"/>
      <c r="X309" s="48"/>
      <c r="Y309" s="48"/>
      <c r="Z309" s="48"/>
      <c r="AA309" s="17">
        <v>3</v>
      </c>
      <c r="AB309" s="17">
        <v>1</v>
      </c>
      <c r="AC309" s="17">
        <v>45</v>
      </c>
      <c r="AD309" s="17">
        <v>585000</v>
      </c>
      <c r="AE309" s="17">
        <v>1.5</v>
      </c>
      <c r="AF309" s="27">
        <f t="shared" si="19"/>
        <v>13000</v>
      </c>
      <c r="AG309" s="48"/>
      <c r="AH309" s="48"/>
      <c r="AI309" s="48"/>
      <c r="AJ309" s="48"/>
      <c r="AK309" s="48"/>
      <c r="AL309" s="17">
        <v>1</v>
      </c>
      <c r="AM309" s="17">
        <v>1</v>
      </c>
      <c r="AN309" s="17">
        <v>30</v>
      </c>
      <c r="AO309" s="17">
        <v>25500</v>
      </c>
      <c r="AP309" s="17">
        <v>14</v>
      </c>
      <c r="AQ309" s="17"/>
      <c r="AR309" s="48"/>
      <c r="AS309" s="48"/>
      <c r="AT309" s="48"/>
      <c r="AU309" s="48"/>
      <c r="AV309" s="48"/>
      <c r="AW309" s="17">
        <v>1</v>
      </c>
      <c r="AX309" s="17">
        <v>1</v>
      </c>
      <c r="AY309" s="17">
        <v>42</v>
      </c>
      <c r="AZ309" s="17">
        <v>34400</v>
      </c>
      <c r="BA309" s="17">
        <v>11</v>
      </c>
      <c r="BB309" s="17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17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17"/>
      <c r="BY309" s="48"/>
      <c r="BZ309" s="48"/>
      <c r="CA309" s="48"/>
      <c r="CB309" s="48"/>
      <c r="CC309" s="48"/>
      <c r="CD309" s="49">
        <v>2.75</v>
      </c>
      <c r="CE309" s="49">
        <v>1.6666666666666667</v>
      </c>
      <c r="CF309" s="49">
        <v>1.6666666666666667</v>
      </c>
      <c r="CG309" s="49">
        <v>2</v>
      </c>
      <c r="CH309" s="49">
        <v>2</v>
      </c>
      <c r="CI309" s="17">
        <v>1</v>
      </c>
      <c r="CJ309" cm="1">
        <f t="array" ref="CJ309">_xlfn.IFS([1]original_ver!CH322="จากการเข้าร่วมกิจกรรมอบรม ที่จัดโดยโครงการเกษตรกรปราดเปรื่อง (Smart Farmer)",1,[1]original_ver!CH322="จากการเข้าร่วมกิจกรรมอบรม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ๆ",3,[1]original_ver!CH322="จากการเรียนรู้ผ่านประสบการณ์ของผู้อื่น ได้แก่ เพื่อนบ้าน พี่น้อง เพื่อน และญาติ เป็นต้น",4,[1]original_ver!CH322="ไม่ได้เข้าร่วมกิจกรรมอบรมหรือเรียนรู้ใด ๆ (ข้ามไปข้อ 33)",5)</f>
        <v>3</v>
      </c>
      <c r="CK309" s="15" cm="1">
        <f t="array" ref="CK309">_xlfn.IFS([1]original_ver!CJ322="ความรู้ทางการเกษตรและการใช้เทคโนโลยีสำหรับการผลิตในฟาร์ม",1,[1]original_ver!CJ322="การวางแผนและจัดการฟาร์ม เช่น การเก็บเกี่ยว การเงิน และการวางแผนทางการตลาด",2,[1]original_ver!CJ322="การเป็นผู้ประกอบการทางการเกษตร",3,[1]original_ver!CJ322="การเพิ่มมูลค่าผลผลิต และการแปรรูปผลผลิต (รวมถึงการพัฒนาคุณภาพผลผลิต)",4,[1]original_ver!CJ322="","")</f>
        <v>2</v>
      </c>
      <c r="CL309" s="17">
        <v>3</v>
      </c>
      <c r="CM309" s="17">
        <v>4</v>
      </c>
      <c r="CN309" s="15" cm="1">
        <f t="array" ref="CN309">_xlfn.IFS([1]original_ver!CN322="ความรู้ทางการเกษตรและการใช้เทคโนโลยีสำหรับการผลิตในฟาร์ม",1,[1]original_ver!CN322="การวางแผนและจัดการฟาร์ม เช่น การเก็บเกี่ยว การเงิน และการวางแผนทางการตลาด",2,[1]original_ver!CN322="การเป็นผู้ประกอบการทางการเกษตร",3,[1]original_ver!CN322="การเพิ่มมูลค่าผลผลิต และการแปรรูปผลผลิต (รวมถึงการพัฒนาคุณภาพผลผลิต)",4,[1]original_ver!CN322="","")</f>
        <v>3</v>
      </c>
      <c r="CO309" s="17">
        <v>0</v>
      </c>
      <c r="CP309" s="48"/>
      <c r="CQ309" s="15" cm="1">
        <f t="array" ref="CQ309">_xlfn.IFS([1]original_ver!CR322="ประยุกต์",1,[1]original_ver!CR322="ไม่ประยุกต์",0,[1]original_ver!CR322="","")</f>
        <v>1</v>
      </c>
      <c r="CR309" s="15" cm="1">
        <f t="array" ref="CR309">_xlfn.IFS([1]original_ver!CS322="ประยุกต์",1,[1]original_ver!CS322="ไม่ประยุกต์",0,[1]original_ver!CS322="","")</f>
        <v>1</v>
      </c>
      <c r="CS309" s="48"/>
      <c r="CT309" s="15" cm="1">
        <f t="array" ref="CT309">_xlfn.IFS([1]original_ver!CV322="ประยุกต์",1,[1]original_ver!CV322="ไม่ประยุกต์",0,[1]original_ver!CV322="","")</f>
        <v>1</v>
      </c>
      <c r="CU309" s="48"/>
      <c r="CV309" s="15" cm="1">
        <f t="array" ref="CV309">_xlfn.IFS([1]original_ver!CY322="ประยุกต์",1,[1]original_ver!CY322="ไม่ประยุกต์",0,[1]original_ver!CY322="","")</f>
        <v>0</v>
      </c>
      <c r="CW309" s="17">
        <v>1</v>
      </c>
      <c r="CX309" s="15" cm="1">
        <f t="array" ref="CX309">_xlfn.IFS([1]original_ver!DB322="ประยุกต์",1,[1]original_ver!DB322="ไม่ประยุกต์",0,[1]original_ver!DB322="","")</f>
        <v>1</v>
      </c>
      <c r="CY309" s="48"/>
      <c r="CZ309" s="48">
        <v>0</v>
      </c>
      <c r="DA309" s="48">
        <v>0</v>
      </c>
      <c r="DB309" s="48">
        <v>0</v>
      </c>
      <c r="DC309" s="48">
        <v>0</v>
      </c>
      <c r="DD309" s="48">
        <v>0</v>
      </c>
      <c r="DE309" s="48">
        <v>0</v>
      </c>
      <c r="DF309" s="17">
        <v>2</v>
      </c>
      <c r="DG309" s="17">
        <v>3</v>
      </c>
      <c r="DH309" s="17">
        <v>1</v>
      </c>
      <c r="DI309" s="17">
        <v>1</v>
      </c>
      <c r="DJ309" s="48"/>
      <c r="DK309" s="48"/>
      <c r="DL309" s="17">
        <v>3</v>
      </c>
      <c r="DM309" s="17">
        <v>3</v>
      </c>
      <c r="DN309" s="48"/>
      <c r="DO309" s="48"/>
      <c r="DP309" s="48"/>
      <c r="DQ309" s="48"/>
      <c r="DR309" s="49">
        <v>3</v>
      </c>
      <c r="DS309" s="49">
        <v>4</v>
      </c>
      <c r="DT309" s="17">
        <v>3.5</v>
      </c>
      <c r="DU309" s="49">
        <v>3.4</v>
      </c>
      <c r="DV309" s="49">
        <v>2.3333333333333335</v>
      </c>
      <c r="DW309" s="49">
        <v>3.5</v>
      </c>
      <c r="DX309" s="25">
        <v>3.8</v>
      </c>
      <c r="DY309" s="25">
        <v>4.333333333333333</v>
      </c>
      <c r="DZ309" s="25">
        <v>3.5</v>
      </c>
      <c r="EA309" s="25">
        <v>3</v>
      </c>
      <c r="EB309" s="25">
        <v>2.6666666666666665</v>
      </c>
      <c r="EC309">
        <v>3.75</v>
      </c>
    </row>
    <row r="310" spans="1:133" hidden="1" x14ac:dyDescent="0.2">
      <c r="A310" s="15">
        <v>929</v>
      </c>
      <c r="B310" s="58"/>
      <c r="C310" cm="1">
        <f t="array" ref="C310">_xlfn.IFS([1]original_ver!D323="Participant",1,[1]original_ver!D323="Non-Participant",0,[1]original_ver!D323="","")</f>
        <v>0</v>
      </c>
      <c r="D310" s="15">
        <v>3</v>
      </c>
      <c r="E310" s="17" cm="1">
        <f t="array" ref="E310">_xlfn.IFS([1]original_ver!F323="ชาย",1,[1]original_ver!F323="หญิง",0,[1]original_ver!F323="","")</f>
        <v>1</v>
      </c>
      <c r="F310" s="15">
        <v>45</v>
      </c>
      <c r="G310" s="17" cm="1">
        <f t="array" ref="G310">_xlfn.IFS([1]original_ver!H323="ไม่มีการศึกษา",0,[1]original_ver!H323="ประถมศึกษา",1,[1]original_ver!H323="มัธยมศึกษาตอนต้น",2,[1]original_ver!H323="มัธยมศึกษาตอนปลาย",3,[1]original_ver!H323="อนุปริญญา (ปวช., ปวส., ฝึกหัดครู)",4,[1]original_ver!H323="ปริญญาตรี",5,[1]original_ver!H323="สูงกว่าปริญญาตรี",6,[1]original_ver!H323="","")</f>
        <v>4</v>
      </c>
      <c r="H310" s="17" cm="1">
        <f t="array" ref="H310">_xlfn.IFS([1]original_ver!I323="โสด",1,[1]original_ver!I323="สมรส/อยู่ด้วยกัน",2,[1]original_ver!I323="หย่าร้าง/แยกกันอยู่",3,[1]original_ver!I323="หม้าย",4,[1]original_ver!I323="","")</f>
        <v>2</v>
      </c>
      <c r="I310" s="15">
        <v>4</v>
      </c>
      <c r="J310" s="15">
        <v>17</v>
      </c>
      <c r="K310" s="17" cm="1">
        <f t="array" ref="K310">_xlfn.IFS([1]original_ver!L323="ใช่",1,[1]original_ver!L323="ไม่ใช่",0,[1]original_ver!L323="","")</f>
        <v>1</v>
      </c>
      <c r="L310" s="17" cm="1">
        <f t="array" ref="L310">_xlfn.IFS([1]original_ver!M323="กู้ยืม",1,[1]original_ver!M323="ไม่กู้ยืม",0,[1]original_ver!M323="","")</f>
        <v>1</v>
      </c>
      <c r="M310" s="17">
        <f t="shared" si="15"/>
        <v>1</v>
      </c>
      <c r="N310" s="23">
        <v>230000</v>
      </c>
      <c r="O310" s="17" cm="1">
        <f t="array" ref="O310">_xlfn.IFS([1]original_ver!O323="ใช่",1,[1]original_ver!O323="ไม่ใช่",0,[1]original_ver!O323="","")</f>
        <v>0</v>
      </c>
      <c r="P310" s="17">
        <v>3</v>
      </c>
      <c r="Q310" s="17">
        <v>1</v>
      </c>
      <c r="R310" s="17">
        <v>90</v>
      </c>
      <c r="S310" s="149">
        <v>1170000</v>
      </c>
      <c r="T310" s="17">
        <v>1.7</v>
      </c>
      <c r="U310" s="22">
        <f t="shared" si="18"/>
        <v>13000</v>
      </c>
      <c r="V310" s="48"/>
      <c r="W310" s="48"/>
      <c r="X310" s="48"/>
      <c r="Y310" s="48"/>
      <c r="Z310" s="48"/>
      <c r="AA310" s="17">
        <v>3</v>
      </c>
      <c r="AB310" s="17">
        <v>1</v>
      </c>
      <c r="AC310" s="17">
        <v>90</v>
      </c>
      <c r="AD310" s="149">
        <v>1150000</v>
      </c>
      <c r="AE310" s="17">
        <v>1.5</v>
      </c>
      <c r="AF310" s="27">
        <f t="shared" si="19"/>
        <v>12777.777777777777</v>
      </c>
      <c r="AG310" s="48"/>
      <c r="AH310" s="48"/>
      <c r="AI310" s="48"/>
      <c r="AJ310" s="48"/>
      <c r="AK310" s="48"/>
      <c r="AL310" s="17">
        <v>1</v>
      </c>
      <c r="AM310" s="17">
        <v>1</v>
      </c>
      <c r="AN310" s="17">
        <v>90</v>
      </c>
      <c r="AO310" s="17">
        <v>62000</v>
      </c>
      <c r="AP310" s="17">
        <v>11.5</v>
      </c>
      <c r="AQ310" s="17"/>
      <c r="AR310" s="48"/>
      <c r="AS310" s="48"/>
      <c r="AT310" s="48"/>
      <c r="AU310" s="48"/>
      <c r="AV310" s="48"/>
      <c r="AW310" s="17">
        <v>1</v>
      </c>
      <c r="AX310" s="17">
        <v>1</v>
      </c>
      <c r="AY310" s="17">
        <v>90</v>
      </c>
      <c r="AZ310" s="17">
        <v>60000</v>
      </c>
      <c r="BA310" s="17">
        <v>10.5</v>
      </c>
      <c r="BB310" s="17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17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17"/>
      <c r="BY310" s="48"/>
      <c r="BZ310" s="48"/>
      <c r="CA310" s="48"/>
      <c r="CB310" s="48"/>
      <c r="CC310" s="48"/>
      <c r="CD310" s="49">
        <v>2.25</v>
      </c>
      <c r="CE310" s="49">
        <v>1.3333333333333333</v>
      </c>
      <c r="CF310" s="49">
        <v>1.6666666666666667</v>
      </c>
      <c r="CG310" s="49">
        <v>1</v>
      </c>
      <c r="CH310" s="49">
        <v>1.5</v>
      </c>
      <c r="CI310" s="17">
        <v>1</v>
      </c>
      <c r="CJ310" cm="1">
        <f t="array" ref="CJ310">_xlfn.IFS([1]original_ver!CH323="จากการเข้าร่วมกิจกรรมอบรม ที่จัดโดยโครงการเกษตรกรปราดเปรื่อง (Smart Farmer)",1,[1]original_ver!CH323="จากการเข้าร่วมกิจกรรมอบรม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ๆ",3,[1]original_ver!CH323="จากการเรียนรู้ผ่านประสบการณ์ของผู้อื่น ได้แก่ เพื่อนบ้าน พี่น้อง เพื่อน และญาติ เป็นต้น",4,[1]original_ver!CH323="ไม่ได้เข้าร่วมกิจกรรมอบรมหรือเรียนรู้ใด ๆ (ข้ามไปข้อ 33)",5)</f>
        <v>5</v>
      </c>
      <c r="CK310" s="15" t="str" cm="1">
        <f t="array" ref="CK310">_xlfn.IFS([1]original_ver!CJ323="ความรู้ทางการเกษตรและการใช้เทคโนโลยีสำหรับการผลิตในฟาร์ม",1,[1]original_ver!CJ323="การวางแผนและจัดการฟาร์ม เช่น การเก็บเกี่ยว การเงิน และการวางแผนทางการตลาด",2,[1]original_ver!CJ323="การเป็นผู้ประกอบการทางการเกษตร",3,[1]original_ver!CJ323="การเพิ่มมูลค่าผลผลิต และการแปรรูปผลผลิต (รวมถึงการพัฒนาคุณภาพผลผลิต)",4,[1]original_ver!CJ323="","")</f>
        <v/>
      </c>
      <c r="CL310" s="48"/>
      <c r="CM310" s="48"/>
      <c r="CN310" s="15" t="str" cm="1">
        <f t="array" ref="CN310">_xlfn.IFS([1]original_ver!CN323="ความรู้ทางการเกษตรและการใช้เทคโนโลยีสำหรับการผลิตในฟาร์ม",1,[1]original_ver!CN323="การวางแผนและจัดการฟาร์ม เช่น การเก็บเกี่ยว การเงิน และการวางแผนทางการตลาด",2,[1]original_ver!CN323="การเป็นผู้ประกอบการทางการเกษตร",3,[1]original_ver!CN323="การเพิ่มมูลค่าผลผลิต และการแปรรูปผลผลิต (รวมถึงการพัฒนาคุณภาพผลผลิต)",4,[1]original_ver!CN323="","")</f>
        <v/>
      </c>
      <c r="CO310" s="48"/>
      <c r="CP310" s="48"/>
      <c r="CQ310" s="15" t="str" cm="1">
        <f t="array" ref="CQ310">_xlfn.IFS([1]original_ver!CR323="ประยุกต์",1,[1]original_ver!CR323="ไม่ประยุกต์",0,[1]original_ver!CR323="","")</f>
        <v/>
      </c>
      <c r="CR310" s="15" t="str" cm="1">
        <f t="array" ref="CR310">_xlfn.IFS([1]original_ver!CS323="ประยุกต์",1,[1]original_ver!CS323="ไม่ประยุกต์",0,[1]original_ver!CS323="","")</f>
        <v/>
      </c>
      <c r="CS310" s="48"/>
      <c r="CT310" s="15" t="str" cm="1">
        <f t="array" ref="CT310">_xlfn.IFS([1]original_ver!CV323="ประยุกต์",1,[1]original_ver!CV323="ไม่ประยุกต์",0,[1]original_ver!CV323="","")</f>
        <v/>
      </c>
      <c r="CU310" s="48"/>
      <c r="CV310" s="15" t="str" cm="1">
        <f t="array" ref="CV310">_xlfn.IFS([1]original_ver!CY323="ประยุกต์",1,[1]original_ver!CY323="ไม่ประยุกต์",0,[1]original_ver!CY323="","")</f>
        <v/>
      </c>
      <c r="CW310" s="48"/>
      <c r="CX310" s="15" t="str" cm="1">
        <f t="array" ref="CX310">_xlfn.IFS([1]original_ver!DB323="ประยุกต์",1,[1]original_ver!DB323="ไม่ประยุกต์",0,[1]original_ver!DB323="","")</f>
        <v/>
      </c>
      <c r="CY310" s="48"/>
      <c r="CZ310" s="48">
        <v>0</v>
      </c>
      <c r="DA310" s="48">
        <v>0</v>
      </c>
      <c r="DB310" s="48">
        <v>0</v>
      </c>
      <c r="DC310" s="48">
        <v>0</v>
      </c>
      <c r="DD310" s="48">
        <v>0</v>
      </c>
      <c r="DE310" s="48">
        <v>0</v>
      </c>
      <c r="DF310" s="17">
        <v>2</v>
      </c>
      <c r="DG310" s="17">
        <v>3</v>
      </c>
      <c r="DH310" s="17">
        <v>1</v>
      </c>
      <c r="DI310" s="17">
        <v>4</v>
      </c>
      <c r="DJ310" s="17">
        <v>3</v>
      </c>
      <c r="DK310" s="17">
        <v>3</v>
      </c>
      <c r="DL310" s="48"/>
      <c r="DM310" s="48"/>
      <c r="DN310" s="48"/>
      <c r="DO310" s="48"/>
      <c r="DP310" s="48"/>
      <c r="DQ310" s="48"/>
      <c r="DR310" s="49">
        <v>3</v>
      </c>
      <c r="DS310" s="49">
        <v>3.6666666666666665</v>
      </c>
      <c r="DT310" s="17">
        <v>3.25</v>
      </c>
      <c r="DU310" s="49">
        <v>2.2000000000000002</v>
      </c>
      <c r="DV310" s="49">
        <v>1.6666666666666667</v>
      </c>
      <c r="DW310" s="49">
        <v>3.75</v>
      </c>
      <c r="DX310" s="25">
        <v>3.2</v>
      </c>
      <c r="DY310" s="25">
        <v>3.6666666666666665</v>
      </c>
      <c r="DZ310" s="25">
        <v>3.25</v>
      </c>
      <c r="EA310" s="25">
        <v>3.2</v>
      </c>
      <c r="EB310" s="25">
        <v>2.3333333333333335</v>
      </c>
      <c r="EC310">
        <v>3.5</v>
      </c>
    </row>
    <row r="311" spans="1:133" hidden="1" x14ac:dyDescent="0.2">
      <c r="A311" s="15">
        <v>930</v>
      </c>
      <c r="B311" s="58"/>
      <c r="C311" cm="1">
        <f t="array" ref="C311">_xlfn.IFS([1]original_ver!D324="Participant",1,[1]original_ver!D324="Non-Participant",0,[1]original_ver!D324="","")</f>
        <v>0</v>
      </c>
      <c r="D311" s="15">
        <v>3</v>
      </c>
      <c r="E311" s="17" cm="1">
        <f t="array" ref="E311">_xlfn.IFS([1]original_ver!F324="ชาย",1,[1]original_ver!F324="หญิง",0,[1]original_ver!F324="","")</f>
        <v>1</v>
      </c>
      <c r="F311" s="15">
        <v>34</v>
      </c>
      <c r="G311" s="17" cm="1">
        <f t="array" ref="G311">_xlfn.IFS([1]original_ver!H324="ไม่มีการศึกษา",0,[1]original_ver!H324="ประถมศึกษา",1,[1]original_ver!H324="มัธยมศึกษาตอนต้น",2,[1]original_ver!H324="มัธยมศึกษาตอนปลาย",3,[1]original_ver!H324="อนุปริญญา (ปวช., ปวส., ฝึกหัดครู)",4,[1]original_ver!H324="ปริญญาตรี",5,[1]original_ver!H324="สูงกว่าปริญญาตรี",6,[1]original_ver!H324="","")</f>
        <v>4</v>
      </c>
      <c r="H311" s="17" cm="1">
        <f t="array" ref="H311">_xlfn.IFS([1]original_ver!I324="โสด",1,[1]original_ver!I324="สมรส/อยู่ด้วยกัน",2,[1]original_ver!I324="หย่าร้าง/แยกกันอยู่",3,[1]original_ver!I324="หม้าย",4,[1]original_ver!I324="","")</f>
        <v>2</v>
      </c>
      <c r="I311" s="15">
        <v>5</v>
      </c>
      <c r="J311" s="15">
        <v>4</v>
      </c>
      <c r="K311" s="17">
        <v>1</v>
      </c>
      <c r="L311" s="17" cm="1">
        <f t="array" ref="L311">_xlfn.IFS([1]original_ver!M324="กู้ยืม",1,[1]original_ver!M324="ไม่กู้ยืม",0,[1]original_ver!M324="","")</f>
        <v>0</v>
      </c>
      <c r="M311" s="17">
        <f t="shared" si="15"/>
        <v>1</v>
      </c>
      <c r="N311" s="23">
        <v>350000</v>
      </c>
      <c r="O311" s="17" cm="1">
        <f t="array" ref="O311">_xlfn.IFS([1]original_ver!O324="ใช่",1,[1]original_ver!O324="ไม่ใช่",0,[1]original_ver!O324="","")</f>
        <v>0</v>
      </c>
      <c r="P311" s="17">
        <v>1</v>
      </c>
      <c r="Q311" s="17">
        <v>1</v>
      </c>
      <c r="R311" s="17">
        <v>32</v>
      </c>
      <c r="S311" s="17">
        <v>28800</v>
      </c>
      <c r="T311" s="53">
        <v>14</v>
      </c>
      <c r="U311" s="20">
        <f t="shared" si="18"/>
        <v>900</v>
      </c>
      <c r="V311" s="48"/>
      <c r="W311" s="48"/>
      <c r="X311" s="48"/>
      <c r="Y311" s="48"/>
      <c r="Z311" s="48"/>
      <c r="AA311" s="17">
        <v>1</v>
      </c>
      <c r="AB311" s="17">
        <v>1</v>
      </c>
      <c r="AC311" s="17">
        <v>32</v>
      </c>
      <c r="AD311" s="17">
        <v>27200</v>
      </c>
      <c r="AE311" s="18">
        <v>12</v>
      </c>
      <c r="AF311" s="27">
        <f t="shared" si="19"/>
        <v>850</v>
      </c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9">
        <v>2.25</v>
      </c>
      <c r="CE311" s="49">
        <v>1.5</v>
      </c>
      <c r="CF311" s="49">
        <v>1.6666666666666667</v>
      </c>
      <c r="CG311" s="49">
        <v>1</v>
      </c>
      <c r="CH311" s="49">
        <v>2</v>
      </c>
      <c r="CI311" s="17">
        <v>1</v>
      </c>
      <c r="CJ311" cm="1">
        <f t="array" ref="CJ311">_xlfn.IFS([1]original_ver!CH324="จากการเข้าร่วมกิจกรรมอบรม ที่จัดโดยโครงการเกษตรกรปราดเปรื่อง (Smart Farmer)",1,[1]original_ver!CH324="จากการเข้าร่วมกิจกรรมอบรม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ๆ",3,[1]original_ver!CH324="จากการเรียนรู้ผ่านประสบการณ์ของผู้อื่น ได้แก่ เพื่อนบ้าน พี่น้อง เพื่อน และญาติ เป็นต้น",4,[1]original_ver!CH324="ไม่ได้เข้าร่วมกิจกรรมอบรมหรือเรียนรู้ใด ๆ (ข้ามไปข้อ 33)",5)</f>
        <v>3</v>
      </c>
      <c r="CK311" s="15" cm="1">
        <f t="array" ref="CK311">_xlfn.IFS([1]original_ver!CJ324="ความรู้ทางการเกษตรและการใช้เทคโนโลยีสำหรับการผลิตในฟาร์ม",1,[1]original_ver!CJ324="การวางแผนและจัดการฟาร์ม เช่น การเก็บเกี่ยว การเงิน และการวางแผนทางการตลาด",2,[1]original_ver!CJ324="การเป็นผู้ประกอบการทางการเกษตร",3,[1]original_ver!CJ324="การเพิ่มมูลค่าผลผลิต และการแปรรูปผลผลิต (รวมถึงการพัฒนาคุณภาพผลผลิต)",4,[1]original_ver!CJ324="","")</f>
        <v>1</v>
      </c>
      <c r="CL311" s="17">
        <v>4</v>
      </c>
      <c r="CM311" s="17">
        <v>4</v>
      </c>
      <c r="CN311" s="15" cm="1">
        <f t="array" ref="CN311">_xlfn.IFS([1]original_ver!CN324="ความรู้ทางการเกษตรและการใช้เทคโนโลยีสำหรับการผลิตในฟาร์ม",1,[1]original_ver!CN324="การวางแผนและจัดการฟาร์ม เช่น การเก็บเกี่ยว การเงิน และการวางแผนทางการตลาด",2,[1]original_ver!CN324="การเป็นผู้ประกอบการทางการเกษตร",3,[1]original_ver!CN324="การเพิ่มมูลค่าผลผลิต และการแปรรูปผลผลิต (รวมถึงการพัฒนาคุณภาพผลผลิต)",4,[1]original_ver!CN324="","")</f>
        <v>3</v>
      </c>
      <c r="CO311" s="17">
        <v>1</v>
      </c>
      <c r="CP311" s="17">
        <v>4</v>
      </c>
      <c r="CQ311" s="15" cm="1">
        <f t="array" ref="CQ311">_xlfn.IFS([1]original_ver!CR324="ประยุกต์",1,[1]original_ver!CR324="ไม่ประยุกต์",0,[1]original_ver!CR324="","")</f>
        <v>1</v>
      </c>
      <c r="CR311" s="15" cm="1">
        <f t="array" ref="CR311">_xlfn.IFS([1]original_ver!CS324="ประยุกต์",1,[1]original_ver!CS324="ไม่ประยุกต์",0,[1]original_ver!CS324="","")</f>
        <v>1</v>
      </c>
      <c r="CS311" s="48"/>
      <c r="CT311" s="15" cm="1">
        <f t="array" ref="CT311">_xlfn.IFS([1]original_ver!CV324="ประยุกต์",1,[1]original_ver!CV324="ไม่ประยุกต์",0,[1]original_ver!CV324="","")</f>
        <v>1</v>
      </c>
      <c r="CU311" s="48"/>
      <c r="CV311" s="15" cm="1">
        <f t="array" ref="CV311">_xlfn.IFS([1]original_ver!CY324="ประยุกต์",1,[1]original_ver!CY324="ไม่ประยุกต์",0,[1]original_ver!CY324="","")</f>
        <v>0</v>
      </c>
      <c r="CW311" s="17">
        <v>4</v>
      </c>
      <c r="CX311" s="15" cm="1">
        <f t="array" ref="CX311">_xlfn.IFS([1]original_ver!DB324="ประยุกต์",1,[1]original_ver!DB324="ไม่ประยุกต์",0,[1]original_ver!DB324="","")</f>
        <v>1</v>
      </c>
      <c r="CY311" s="48"/>
      <c r="CZ311" s="48"/>
      <c r="DA311" s="48"/>
      <c r="DB311" s="48"/>
      <c r="DC311" s="48"/>
      <c r="DD311" s="48"/>
      <c r="DE311" s="48"/>
      <c r="DF311" s="17">
        <v>3</v>
      </c>
      <c r="DG311" s="17">
        <v>3</v>
      </c>
      <c r="DH311" s="48"/>
      <c r="DI311" s="48"/>
      <c r="DJ311" s="17">
        <v>1</v>
      </c>
      <c r="DK311" s="17">
        <v>2</v>
      </c>
      <c r="DL311" s="17">
        <v>2</v>
      </c>
      <c r="DM311" s="17">
        <v>2</v>
      </c>
      <c r="DN311" s="48"/>
      <c r="DO311" s="48"/>
      <c r="DP311" s="48"/>
      <c r="DQ311" s="48"/>
      <c r="DR311" s="49">
        <v>3.4</v>
      </c>
      <c r="DS311" s="49">
        <v>3.3333333333333335</v>
      </c>
      <c r="DT311" s="17">
        <v>3.75</v>
      </c>
      <c r="DU311" s="49">
        <v>2.6</v>
      </c>
      <c r="DV311" s="49">
        <v>2</v>
      </c>
      <c r="DW311" s="49">
        <v>3.75</v>
      </c>
      <c r="DX311" s="25">
        <v>3.8</v>
      </c>
      <c r="DY311" s="25">
        <v>4.333333333333333</v>
      </c>
      <c r="DZ311" s="25">
        <v>4.25</v>
      </c>
      <c r="EA311" s="25">
        <v>4</v>
      </c>
      <c r="EB311" s="25">
        <v>3</v>
      </c>
      <c r="EC311">
        <v>4.25</v>
      </c>
    </row>
    <row r="312" spans="1:133" hidden="1" x14ac:dyDescent="0.2">
      <c r="A312" s="15">
        <v>931</v>
      </c>
      <c r="B312" s="58"/>
      <c r="C312" cm="1">
        <f t="array" ref="C312">_xlfn.IFS([1]original_ver!D325="Participant",1,[1]original_ver!D325="Non-Participant",0,[1]original_ver!D325="","")</f>
        <v>0</v>
      </c>
      <c r="D312" s="15">
        <v>3</v>
      </c>
      <c r="E312" s="17" cm="1">
        <f t="array" ref="E312">_xlfn.IFS([1]original_ver!F325="ชาย",1,[1]original_ver!F325="หญิง",0,[1]original_ver!F325="","")</f>
        <v>0</v>
      </c>
      <c r="F312" s="15">
        <v>54</v>
      </c>
      <c r="G312" s="17" cm="1">
        <f t="array" ref="G312">_xlfn.IFS([1]original_ver!H325="ไม่มีการศึกษา",0,[1]original_ver!H325="ประถมศึกษา",1,[1]original_ver!H325="มัธยมศึกษาตอนต้น",2,[1]original_ver!H325="มัธยมศึกษาตอนปลาย",3,[1]original_ver!H325="อนุปริญญา (ปวช., ปวส., ฝึกหัดครู)",4,[1]original_ver!H325="ปริญญาตรี",5,[1]original_ver!H325="สูงกว่าปริญญาตรี",6,[1]original_ver!H325="","")</f>
        <v>2</v>
      </c>
      <c r="H312" s="17" cm="1">
        <f t="array" ref="H312">_xlfn.IFS([1]original_ver!I325="โสด",1,[1]original_ver!I325="สมรส/อยู่ด้วยกัน",2,[1]original_ver!I325="หย่าร้าง/แยกกันอยู่",3,[1]original_ver!I325="หม้าย",4,[1]original_ver!I325="","")</f>
        <v>2</v>
      </c>
      <c r="I312" s="15">
        <v>6</v>
      </c>
      <c r="J312" s="15">
        <v>34</v>
      </c>
      <c r="K312" s="17" cm="1">
        <f t="array" ref="K312">_xlfn.IFS([1]original_ver!L325="ใช่",1,[1]original_ver!L325="ไม่ใช่",0,[1]original_ver!L325="","")</f>
        <v>0</v>
      </c>
      <c r="L312" s="17" cm="1">
        <f t="array" ref="L312">_xlfn.IFS([1]original_ver!M325="กู้ยืม",1,[1]original_ver!M325="ไม่กู้ยืม",0,[1]original_ver!M325="","")</f>
        <v>1</v>
      </c>
      <c r="M312" s="17">
        <f t="shared" si="15"/>
        <v>0</v>
      </c>
      <c r="N312" s="26"/>
      <c r="O312" s="17" cm="1">
        <f t="array" ref="O312">_xlfn.IFS([1]original_ver!O325="ใช่",1,[1]original_ver!O325="ไม่ใช่",0,[1]original_ver!O325="","")</f>
        <v>0</v>
      </c>
      <c r="P312" s="17">
        <v>1</v>
      </c>
      <c r="Q312" s="17">
        <v>1</v>
      </c>
      <c r="R312" s="17">
        <v>24</v>
      </c>
      <c r="S312" s="17">
        <v>18000</v>
      </c>
      <c r="T312" s="53">
        <v>11.5</v>
      </c>
      <c r="U312" s="20">
        <f t="shared" si="18"/>
        <v>750</v>
      </c>
      <c r="V312" s="48"/>
      <c r="W312" s="48"/>
      <c r="X312" s="48"/>
      <c r="Y312" s="48"/>
      <c r="Z312" s="48"/>
      <c r="AA312" s="17">
        <v>1</v>
      </c>
      <c r="AB312" s="17">
        <v>1</v>
      </c>
      <c r="AC312" s="17">
        <v>24</v>
      </c>
      <c r="AD312" s="17">
        <v>17000</v>
      </c>
      <c r="AE312" s="18">
        <v>11</v>
      </c>
      <c r="AF312" s="27">
        <f t="shared" si="19"/>
        <v>708.33333333333337</v>
      </c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9">
        <v>2</v>
      </c>
      <c r="CE312" s="49">
        <v>1.6666666666666667</v>
      </c>
      <c r="CF312" s="49">
        <v>2</v>
      </c>
      <c r="CG312" s="49">
        <v>3.5</v>
      </c>
      <c r="CH312" s="49">
        <v>1.5</v>
      </c>
      <c r="CI312" s="17">
        <v>1</v>
      </c>
      <c r="CJ312" cm="1">
        <f t="array" ref="CJ312">_xlfn.IFS([1]original_ver!CH325="จากการเข้าร่วมกิจกรรมอบรม ที่จัดโดยโครงการเกษตรกรปราดเปรื่อง (Smart Farmer)",1,[1]original_ver!CH325="จากการเข้าร่วมกิจกรรมอบรม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ๆ",3,[1]original_ver!CH325="จากการเรียนรู้ผ่านประสบการณ์ของผู้อื่น ได้แก่ เพื่อนบ้าน พี่น้อง เพื่อน และญาติ เป็นต้น",4,[1]original_ver!CH325="ไม่ได้เข้าร่วมกิจกรรมอบรมหรือเรียนรู้ใด ๆ (ข้ามไปข้อ 33)",5)</f>
        <v>5</v>
      </c>
      <c r="CK312" s="15" t="str" cm="1">
        <f t="array" ref="CK312">_xlfn.IFS([1]original_ver!CJ325="ความรู้ทางการเกษตรและการใช้เทคโนโลยีสำหรับการผลิตในฟาร์ม",1,[1]original_ver!CJ325="การวางแผนและจัดการฟาร์ม เช่น การเก็บเกี่ยว การเงิน และการวางแผนทางการตลาด",2,[1]original_ver!CJ325="การเป็นผู้ประกอบการทางการเกษตร",3,[1]original_ver!CJ325="การเพิ่มมูลค่าผลผลิต และการแปรรูปผลผลิต (รวมถึงการพัฒนาคุณภาพผลผลิต)",4,[1]original_ver!CJ325="","")</f>
        <v/>
      </c>
      <c r="CL312" s="48"/>
      <c r="CM312" s="48"/>
      <c r="CN312" s="15" t="str" cm="1">
        <f t="array" ref="CN312">_xlfn.IFS([1]original_ver!CN325="ความรู้ทางการเกษตรและการใช้เทคโนโลยีสำหรับการผลิตในฟาร์ม",1,[1]original_ver!CN325="การวางแผนและจัดการฟาร์ม เช่น การเก็บเกี่ยว การเงิน และการวางแผนทางการตลาด",2,[1]original_ver!CN325="การเป็นผู้ประกอบการทางการเกษตร",3,[1]original_ver!CN325="การเพิ่มมูลค่าผลผลิต และการแปรรูปผลผลิต (รวมถึงการพัฒนาคุณภาพผลผลิต)",4,[1]original_ver!CN325="","")</f>
        <v/>
      </c>
      <c r="CO312" s="48"/>
      <c r="CP312" s="48"/>
      <c r="CQ312" s="15" t="str" cm="1">
        <f t="array" ref="CQ312">_xlfn.IFS([1]original_ver!CR325="ประยุกต์",1,[1]original_ver!CR325="ไม่ประยุกต์",0,[1]original_ver!CR325="","")</f>
        <v/>
      </c>
      <c r="CR312" s="15" t="str" cm="1">
        <f t="array" ref="CR312">_xlfn.IFS([1]original_ver!CS325="ประยุกต์",1,[1]original_ver!CS325="ไม่ประยุกต์",0,[1]original_ver!CS325="","")</f>
        <v/>
      </c>
      <c r="CS312" s="48"/>
      <c r="CT312" s="15" t="str" cm="1">
        <f t="array" ref="CT312">_xlfn.IFS([1]original_ver!CV325="ประยุกต์",1,[1]original_ver!CV325="ไม่ประยุกต์",0,[1]original_ver!CV325="","")</f>
        <v/>
      </c>
      <c r="CU312" s="48"/>
      <c r="CV312" s="15" t="str" cm="1">
        <f t="array" ref="CV312">_xlfn.IFS([1]original_ver!CY325="ประยุกต์",1,[1]original_ver!CY325="ไม่ประยุกต์",0,[1]original_ver!CY325="","")</f>
        <v/>
      </c>
      <c r="CW312" s="48"/>
      <c r="CX312" s="15" t="str" cm="1">
        <f t="array" ref="CX312">_xlfn.IFS([1]original_ver!DB325="ประยุกต์",1,[1]original_ver!DB325="ไม่ประยุกต์",0,[1]original_ver!DB325="","")</f>
        <v/>
      </c>
      <c r="CY312" s="48"/>
      <c r="CZ312" s="48"/>
      <c r="DA312" s="48"/>
      <c r="DB312" s="48"/>
      <c r="DC312" s="48"/>
      <c r="DD312" s="48"/>
      <c r="DE312" s="48"/>
      <c r="DF312" s="48"/>
      <c r="DG312" s="48"/>
      <c r="DH312" s="17">
        <v>1</v>
      </c>
      <c r="DI312" s="17">
        <v>1</v>
      </c>
      <c r="DJ312" s="17">
        <v>2</v>
      </c>
      <c r="DK312" s="17">
        <v>3</v>
      </c>
      <c r="DL312" s="17">
        <v>3</v>
      </c>
      <c r="DM312" s="17">
        <v>1</v>
      </c>
      <c r="DN312" s="48"/>
      <c r="DO312" s="48"/>
      <c r="DP312" s="48"/>
      <c r="DQ312" s="48"/>
      <c r="DR312" s="49">
        <v>3.2</v>
      </c>
      <c r="DS312" s="49">
        <v>2.6666666666666665</v>
      </c>
      <c r="DT312" s="17">
        <v>2.75</v>
      </c>
      <c r="DU312" s="49">
        <v>2.8</v>
      </c>
      <c r="DV312" s="49">
        <v>1.3333333333333333</v>
      </c>
      <c r="DW312" s="49">
        <v>2.5</v>
      </c>
      <c r="DX312" s="25">
        <v>3.6</v>
      </c>
      <c r="DY312" s="25">
        <v>3.3333333333333335</v>
      </c>
      <c r="DZ312" s="25">
        <v>3</v>
      </c>
      <c r="EA312" s="25">
        <v>2.6</v>
      </c>
      <c r="EB312" s="25">
        <v>2</v>
      </c>
      <c r="EC312">
        <v>3</v>
      </c>
    </row>
    <row r="313" spans="1:133" hidden="1" x14ac:dyDescent="0.2">
      <c r="A313" s="15">
        <v>932</v>
      </c>
      <c r="B313" s="58"/>
      <c r="C313" cm="1">
        <f t="array" ref="C313">_xlfn.IFS([1]original_ver!D326="Participant",1,[1]original_ver!D326="Non-Participant",0,[1]original_ver!D326="","")</f>
        <v>0</v>
      </c>
      <c r="D313" s="15">
        <v>3</v>
      </c>
      <c r="E313" s="17" cm="1">
        <f t="array" ref="E313">_xlfn.IFS([1]original_ver!F326="ชาย",1,[1]original_ver!F326="หญิง",0,[1]original_ver!F326="","")</f>
        <v>1</v>
      </c>
      <c r="F313" s="15">
        <v>32</v>
      </c>
      <c r="G313" s="17" cm="1">
        <f t="array" ref="G313">_xlfn.IFS([1]original_ver!H326="ไม่มีการศึกษา",0,[1]original_ver!H326="ประถมศึกษา",1,[1]original_ver!H326="มัธยมศึกษาตอนต้น",2,[1]original_ver!H326="มัธยมศึกษาตอนปลาย",3,[1]original_ver!H326="อนุปริญญา (ปวช., ปวส., ฝึกหัดครู)",4,[1]original_ver!H326="ปริญญาตรี",5,[1]original_ver!H326="สูงกว่าปริญญาตรี",6,[1]original_ver!H326="","")</f>
        <v>5</v>
      </c>
      <c r="H313" s="17" cm="1">
        <f t="array" ref="H313">_xlfn.IFS([1]original_ver!I326="โสด",1,[1]original_ver!I326="สมรส/อยู่ด้วยกัน",2,[1]original_ver!I326="หย่าร้าง/แยกกันอยู่",3,[1]original_ver!I326="หม้าย",4,[1]original_ver!I326="","")</f>
        <v>2</v>
      </c>
      <c r="I313" s="15">
        <v>3</v>
      </c>
      <c r="J313" s="15">
        <v>6</v>
      </c>
      <c r="K313" s="17" cm="1">
        <f t="array" ref="K313">_xlfn.IFS([1]original_ver!L326="ใช่",1,[1]original_ver!L326="ไม่ใช่",0,[1]original_ver!L326="","")</f>
        <v>0</v>
      </c>
      <c r="L313" s="17" cm="1">
        <f t="array" ref="L313">_xlfn.IFS([1]original_ver!M326="กู้ยืม",1,[1]original_ver!M326="ไม่กู้ยืม",0,[1]original_ver!M326="","")</f>
        <v>0</v>
      </c>
      <c r="M313" s="17">
        <f t="shared" si="15"/>
        <v>1</v>
      </c>
      <c r="N313" s="23">
        <v>200000</v>
      </c>
      <c r="O313" s="17" cm="1">
        <f t="array" ref="O313">_xlfn.IFS([1]original_ver!O326="ใช่",1,[1]original_ver!O326="ไม่ใช่",0,[1]original_ver!O326="","")</f>
        <v>0</v>
      </c>
      <c r="P313" s="17">
        <v>3</v>
      </c>
      <c r="Q313" s="17">
        <v>1</v>
      </c>
      <c r="R313" s="17">
        <v>45</v>
      </c>
      <c r="S313" s="17">
        <v>540000</v>
      </c>
      <c r="T313" s="17">
        <v>1.45</v>
      </c>
      <c r="U313" s="22">
        <f t="shared" si="18"/>
        <v>12000</v>
      </c>
      <c r="V313" s="48"/>
      <c r="W313" s="48"/>
      <c r="X313" s="48"/>
      <c r="Y313" s="48"/>
      <c r="Z313" s="48"/>
      <c r="AA313" s="17">
        <v>3</v>
      </c>
      <c r="AB313" s="17">
        <v>1</v>
      </c>
      <c r="AC313" s="17">
        <v>45</v>
      </c>
      <c r="AD313" s="17">
        <v>540000</v>
      </c>
      <c r="AE313" s="17">
        <v>1.5</v>
      </c>
      <c r="AF313" s="27">
        <f t="shared" si="19"/>
        <v>12000</v>
      </c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9">
        <v>1.5</v>
      </c>
      <c r="CE313" s="49">
        <v>1.6666666666666667</v>
      </c>
      <c r="CF313" s="49">
        <v>1.6666666666666667</v>
      </c>
      <c r="CG313" s="49">
        <v>1</v>
      </c>
      <c r="CH313" s="49">
        <v>2</v>
      </c>
      <c r="CI313" s="17">
        <v>1</v>
      </c>
      <c r="CJ313" cm="1">
        <f t="array" ref="CJ313">_xlfn.IFS([1]original_ver!CH326="จากการเข้าร่วมกิจกรรมอบรม ที่จัดโดยโครงการเกษตรกรปราดเปรื่อง (Smart Farmer)",1,[1]original_ver!CH326="จากการเข้าร่วมกิจกรรมอบรม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ๆ",3,[1]original_ver!CH326="จากการเรียนรู้ผ่านประสบการณ์ของผู้อื่น ได้แก่ เพื่อนบ้าน พี่น้อง เพื่อน และญาติ เป็นต้น",4,[1]original_ver!CH326="ไม่ได้เข้าร่วมกิจกรรมอบรมหรือเรียนรู้ใด ๆ (ข้ามไปข้อ 33)",5)</f>
        <v>4</v>
      </c>
      <c r="CK313" s="15" cm="1">
        <f t="array" ref="CK313">_xlfn.IFS([1]original_ver!CJ326="ความรู้ทางการเกษตรและการใช้เทคโนโลยีสำหรับการผลิตในฟาร์ม",1,[1]original_ver!CJ326="การวางแผนและจัดการฟาร์ม เช่น การเก็บเกี่ยว การเงิน และการวางแผนทางการตลาด",2,[1]original_ver!CJ326="การเป็นผู้ประกอบการทางการเกษตร",3,[1]original_ver!CJ326="การเพิ่มมูลค่าผลผลิต และการแปรรูปผลผลิต (รวมถึงการพัฒนาคุณภาพผลผลิต)",4,[1]original_ver!CJ326="","")</f>
        <v>1</v>
      </c>
      <c r="CL313" s="17">
        <v>2</v>
      </c>
      <c r="CM313" s="17">
        <v>4</v>
      </c>
      <c r="CN313" s="15" cm="1">
        <f t="array" ref="CN313">_xlfn.IFS([1]original_ver!CN326="ความรู้ทางการเกษตรและการใช้เทคโนโลยีสำหรับการผลิตในฟาร์ม",1,[1]original_ver!CN326="การวางแผนและจัดการฟาร์ม เช่น การเก็บเกี่ยว การเงิน และการวางแผนทางการตลาด",2,[1]original_ver!CN326="การเป็นผู้ประกอบการทางการเกษตร",3,[1]original_ver!CN326="การเพิ่มมูลค่าผลผลิต และการแปรรูปผลผลิต (รวมถึงการพัฒนาคุณภาพผลผลิต)",4,[1]original_ver!CN326="","")</f>
        <v>1</v>
      </c>
      <c r="CO313" s="17">
        <v>2</v>
      </c>
      <c r="CP313" s="17">
        <v>4</v>
      </c>
      <c r="CQ313" s="15" cm="1">
        <f t="array" ref="CQ313">_xlfn.IFS([1]original_ver!CR326="ประยุกต์",1,[1]original_ver!CR326="ไม่ประยุกต์",0,[1]original_ver!CR326="","")</f>
        <v>0</v>
      </c>
      <c r="CR313" s="15" t="str" cm="1">
        <f t="array" ref="CR313">_xlfn.IFS([1]original_ver!CS326="ประยุกต์",1,[1]original_ver!CS326="ไม่ประยุกต์",0,[1]original_ver!CS326="","")</f>
        <v/>
      </c>
      <c r="CS313" s="48"/>
      <c r="CT313" s="15" t="str" cm="1">
        <f t="array" ref="CT313">_xlfn.IFS([1]original_ver!CV326="ประยุกต์",1,[1]original_ver!CV326="ไม่ประยุกต์",0,[1]original_ver!CV326="","")</f>
        <v/>
      </c>
      <c r="CU313" s="48"/>
      <c r="CV313" s="15" t="str" cm="1">
        <f t="array" ref="CV313">_xlfn.IFS([1]original_ver!CY326="ประยุกต์",1,[1]original_ver!CY326="ไม่ประยุกต์",0,[1]original_ver!CY326="","")</f>
        <v/>
      </c>
      <c r="CW313" s="48"/>
      <c r="CX313" s="15" t="str" cm="1">
        <f t="array" ref="CX313">_xlfn.IFS([1]original_ver!DB326="ประยุกต์",1,[1]original_ver!DB326="ไม่ประยุกต์",0,[1]original_ver!DB326="","")</f>
        <v/>
      </c>
      <c r="CY313" s="48"/>
      <c r="CZ313" s="17">
        <v>0</v>
      </c>
      <c r="DA313" s="17">
        <v>0</v>
      </c>
      <c r="DB313" s="17">
        <v>0</v>
      </c>
      <c r="DC313" s="17">
        <v>1</v>
      </c>
      <c r="DD313" s="17">
        <v>0</v>
      </c>
      <c r="DE313" s="17">
        <v>0</v>
      </c>
      <c r="DF313" s="17">
        <v>3</v>
      </c>
      <c r="DG313" s="17">
        <v>3</v>
      </c>
      <c r="DH313" s="17">
        <v>1</v>
      </c>
      <c r="DI313" s="17">
        <v>1</v>
      </c>
      <c r="DJ313" s="17">
        <v>2</v>
      </c>
      <c r="DK313" s="17">
        <v>1</v>
      </c>
      <c r="DL313" s="48"/>
      <c r="DM313" s="48"/>
      <c r="DN313" s="48"/>
      <c r="DO313" s="48"/>
      <c r="DP313" s="48"/>
      <c r="DQ313" s="48"/>
      <c r="DR313" s="49">
        <v>3.2</v>
      </c>
      <c r="DS313" s="49">
        <v>3</v>
      </c>
      <c r="DT313" s="17">
        <v>3.5</v>
      </c>
      <c r="DU313" s="49">
        <v>2.6</v>
      </c>
      <c r="DV313" s="49">
        <v>1.6666666666666667</v>
      </c>
      <c r="DW313" s="49">
        <v>2.75</v>
      </c>
      <c r="DX313" s="25">
        <v>3.2</v>
      </c>
      <c r="DY313" s="25">
        <v>3.6666666666666665</v>
      </c>
      <c r="DZ313" s="25">
        <v>3.25</v>
      </c>
      <c r="EA313" s="25">
        <v>2.6</v>
      </c>
      <c r="EB313" s="25">
        <v>2</v>
      </c>
      <c r="EC313">
        <v>2.75</v>
      </c>
    </row>
    <row r="314" spans="1:133" x14ac:dyDescent="0.2">
      <c r="A314" s="15">
        <v>933</v>
      </c>
      <c r="B314" s="58"/>
      <c r="C314" cm="1">
        <f t="array" ref="C314">_xlfn.IFS([1]original_ver!D327="Participant",1,[1]original_ver!D327="Non-Participant",0,[1]original_ver!D327="","")</f>
        <v>0</v>
      </c>
      <c r="D314" s="15">
        <v>3</v>
      </c>
      <c r="E314" s="17" cm="1">
        <f t="array" ref="E314">_xlfn.IFS([1]original_ver!F327="ชาย",1,[1]original_ver!F327="หญิง",0,[1]original_ver!F327="","")</f>
        <v>0</v>
      </c>
      <c r="F314" s="15">
        <v>32</v>
      </c>
      <c r="G314" s="17" cm="1">
        <f t="array" ref="G314">_xlfn.IFS([1]original_ver!H327="ไม่มีการศึกษา",0,[1]original_ver!H327="ประถมศึกษา",1,[1]original_ver!H327="มัธยมศึกษาตอนต้น",2,[1]original_ver!H327="มัธยมศึกษาตอนปลาย",3,[1]original_ver!H327="อนุปริญญา (ปวช., ปวส., ฝึกหัดครู)",4,[1]original_ver!H327="ปริญญาตรี",5,[1]original_ver!H327="สูงกว่าปริญญาตรี",6,[1]original_ver!H327="","")</f>
        <v>3</v>
      </c>
      <c r="H314" s="17" cm="1">
        <f t="array" ref="H314">_xlfn.IFS([1]original_ver!I327="โสด",1,[1]original_ver!I327="สมรส/อยู่ด้วยกัน",2,[1]original_ver!I327="หย่าร้าง/แยกกันอยู่",3,[1]original_ver!I327="หม้าย",4,[1]original_ver!I327="","")</f>
        <v>2</v>
      </c>
      <c r="I314" s="15">
        <v>5</v>
      </c>
      <c r="J314" s="15">
        <v>3</v>
      </c>
      <c r="K314" s="17" cm="1">
        <f t="array" ref="K314">_xlfn.IFS([1]original_ver!L327="ใช่",1,[1]original_ver!L327="ไม่ใช่",0,[1]original_ver!L327="","")</f>
        <v>0</v>
      </c>
      <c r="L314" s="17" cm="1">
        <f t="array" ref="L314">_xlfn.IFS([1]original_ver!M327="กู้ยืม",1,[1]original_ver!M327="ไม่กู้ยืม",0,[1]original_ver!M327="","")</f>
        <v>1</v>
      </c>
      <c r="M314" s="17">
        <f t="shared" si="15"/>
        <v>1</v>
      </c>
      <c r="N314" s="23">
        <v>200000</v>
      </c>
      <c r="O314" s="17" cm="1">
        <f t="array" ref="O314">_xlfn.IFS([1]original_ver!O327="ใช่",1,[1]original_ver!O327="ไม่ใช่",0,[1]original_ver!O327="","")</f>
        <v>0</v>
      </c>
      <c r="P314" s="17">
        <v>1</v>
      </c>
      <c r="Q314" s="17">
        <v>1</v>
      </c>
      <c r="R314" s="17">
        <v>100</v>
      </c>
      <c r="S314" s="17">
        <v>82000</v>
      </c>
      <c r="T314" s="53">
        <v>13.5</v>
      </c>
      <c r="U314" s="20">
        <f t="shared" si="18"/>
        <v>820</v>
      </c>
      <c r="V314" s="17">
        <v>1</v>
      </c>
      <c r="W314" s="17">
        <v>50</v>
      </c>
      <c r="X314" s="17">
        <v>40000</v>
      </c>
      <c r="Y314" s="17">
        <v>15</v>
      </c>
      <c r="Z314" s="17"/>
      <c r="AA314" s="17">
        <v>1</v>
      </c>
      <c r="AB314" s="17">
        <v>1</v>
      </c>
      <c r="AC314" s="17">
        <v>100</v>
      </c>
      <c r="AD314" s="17">
        <v>60000</v>
      </c>
      <c r="AE314" s="18">
        <v>12</v>
      </c>
      <c r="AF314" s="27">
        <f t="shared" si="19"/>
        <v>600</v>
      </c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9">
        <v>1.5</v>
      </c>
      <c r="CE314" s="49">
        <v>2</v>
      </c>
      <c r="CF314" s="49">
        <v>2.67</v>
      </c>
      <c r="CG314" s="49">
        <v>2</v>
      </c>
      <c r="CH314" s="49">
        <v>2</v>
      </c>
      <c r="CI314" s="17">
        <v>1</v>
      </c>
      <c r="CJ314" cm="1">
        <f t="array" ref="CJ314">_xlfn.IFS([1]original_ver!CH327="จากการเข้าร่วมกิจกรรมอบรม ที่จัดโดยโครงการเกษตรกรปราดเปรื่อง (Smart Farmer)",1,[1]original_ver!CH327="จากการเข้าร่วมกิจกรรมอบรม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ๆ",3,[1]original_ver!CH327="จากการเรียนรู้ผ่านประสบการณ์ของผู้อื่น ได้แก่ เพื่อนบ้าน พี่น้อง เพื่อน และญาติ เป็นต้น",4,[1]original_ver!CH327="ไม่ได้เข้าร่วมกิจกรรมอบรมหรือเรียนรู้ใด ๆ (ข้ามไปข้อ 33)",5)</f>
        <v>3</v>
      </c>
      <c r="CK314" s="15" cm="1">
        <f t="array" ref="CK314">_xlfn.IFS([1]original_ver!CJ327="ความรู้ทางการเกษตรและการใช้เทคโนโลยีสำหรับการผลิตในฟาร์ม",1,[1]original_ver!CJ327="การวางแผนและจัดการฟาร์ม เช่น การเก็บเกี่ยว การเงิน และการวางแผนทางการตลาด",2,[1]original_ver!CJ327="การเป็นผู้ประกอบการทางการเกษตร",3,[1]original_ver!CJ327="การเพิ่มมูลค่าผลผลิต และการแปรรูปผลผลิต (รวมถึงการพัฒนาคุณภาพผลผลิต)",4,[1]original_ver!CJ327="","")</f>
        <v>2</v>
      </c>
      <c r="CL314" s="17">
        <v>3</v>
      </c>
      <c r="CM314" s="17">
        <v>4</v>
      </c>
      <c r="CN314" s="15" cm="1">
        <f t="array" ref="CN314">_xlfn.IFS([1]original_ver!CN327="ความรู้ทางการเกษตรและการใช้เทคโนโลยีสำหรับการผลิตในฟาร์ม",1,[1]original_ver!CN327="การวางแผนและจัดการฟาร์ม เช่น การเก็บเกี่ยว การเงิน และการวางแผนทางการตลาด",2,[1]original_ver!CN327="การเป็นผู้ประกอบการทางการเกษตร",3,[1]original_ver!CN327="การเพิ่มมูลค่าผลผลิต และการแปรรูปผลผลิต (รวมถึงการพัฒนาคุณภาพผลผลิต)",4,[1]original_ver!CN327="","")</f>
        <v>3</v>
      </c>
      <c r="CO314" s="17">
        <v>1</v>
      </c>
      <c r="CP314" s="17">
        <v>4</v>
      </c>
      <c r="CQ314" s="15" cm="1">
        <f t="array" ref="CQ314">_xlfn.IFS([1]original_ver!CR327="ประยุกต์",1,[1]original_ver!CR327="ไม่ประยุกต์",0,[1]original_ver!CR327="","")</f>
        <v>1</v>
      </c>
      <c r="CR314" s="15" cm="1">
        <f t="array" ref="CR314">_xlfn.IFS([1]original_ver!CS327="ประยุกต์",1,[1]original_ver!CS327="ไม่ประยุกต์",0,[1]original_ver!CS327="","")</f>
        <v>1</v>
      </c>
      <c r="CS314" s="48"/>
      <c r="CT314" s="15" cm="1">
        <f t="array" ref="CT314">_xlfn.IFS([1]original_ver!CV327="ประยุกต์",1,[1]original_ver!CV327="ไม่ประยุกต์",0,[1]original_ver!CV327="","")</f>
        <v>1</v>
      </c>
      <c r="CU314" s="48"/>
      <c r="CV314" s="15" cm="1">
        <f t="array" ref="CV314">_xlfn.IFS([1]original_ver!CY327="ประยุกต์",1,[1]original_ver!CY327="ไม่ประยุกต์",0,[1]original_ver!CY327="","")</f>
        <v>0</v>
      </c>
      <c r="CW314" s="17">
        <v>1</v>
      </c>
      <c r="CX314" s="15" cm="1">
        <f t="array" ref="CX314">_xlfn.IFS([1]original_ver!DB327="ประยุกต์",1,[1]original_ver!DB327="ไม่ประยุกต์",0,[1]original_ver!DB327="","")</f>
        <v>1</v>
      </c>
      <c r="CY314" s="48"/>
      <c r="CZ314" s="48"/>
      <c r="DA314" s="48"/>
      <c r="DB314" s="48"/>
      <c r="DC314" s="48"/>
      <c r="DD314" s="48"/>
      <c r="DE314" s="48"/>
      <c r="DF314" s="17">
        <v>3</v>
      </c>
      <c r="DG314" s="17">
        <v>3</v>
      </c>
      <c r="DH314" s="17">
        <v>2</v>
      </c>
      <c r="DI314" s="17">
        <v>1</v>
      </c>
      <c r="DJ314" s="48"/>
      <c r="DK314" s="48"/>
      <c r="DL314" s="17">
        <v>1</v>
      </c>
      <c r="DM314" s="17">
        <v>3</v>
      </c>
      <c r="DN314" s="48"/>
      <c r="DO314" s="48"/>
      <c r="DP314" s="48"/>
      <c r="DQ314" s="48"/>
      <c r="DR314" s="49">
        <v>2.6</v>
      </c>
      <c r="DS314" s="49">
        <v>3</v>
      </c>
      <c r="DT314" s="17">
        <v>3.5</v>
      </c>
      <c r="DU314" s="49">
        <v>2.4</v>
      </c>
      <c r="DV314" s="49">
        <v>2</v>
      </c>
      <c r="DW314" s="49">
        <v>2.5</v>
      </c>
      <c r="DX314" s="25">
        <v>3.6</v>
      </c>
      <c r="DY314" s="25">
        <v>3.6666666666666665</v>
      </c>
      <c r="DZ314" s="25">
        <v>3.75</v>
      </c>
      <c r="EA314" s="25">
        <v>3</v>
      </c>
      <c r="EB314" s="25">
        <v>3</v>
      </c>
      <c r="EC314">
        <v>3.5</v>
      </c>
    </row>
    <row r="315" spans="1:133" hidden="1" x14ac:dyDescent="0.2">
      <c r="A315" s="15">
        <v>934</v>
      </c>
      <c r="B315" s="58"/>
      <c r="C315" cm="1">
        <f t="array" ref="C315">_xlfn.IFS([1]original_ver!D328="Participant",1,[1]original_ver!D328="Non-Participant",0,[1]original_ver!D328="","")</f>
        <v>0</v>
      </c>
      <c r="D315" s="15">
        <v>3</v>
      </c>
      <c r="E315" s="17" cm="1">
        <f t="array" ref="E315">_xlfn.IFS([1]original_ver!F328="ชาย",1,[1]original_ver!F328="หญิง",0,[1]original_ver!F328="","")</f>
        <v>1</v>
      </c>
      <c r="F315" s="15">
        <v>47</v>
      </c>
      <c r="G315" s="17" cm="1">
        <f t="array" ref="G315">_xlfn.IFS([1]original_ver!H328="ไม่มีการศึกษา",0,[1]original_ver!H328="ประถมศึกษา",1,[1]original_ver!H328="มัธยมศึกษาตอนต้น",2,[1]original_ver!H328="มัธยมศึกษาตอนปลาย",3,[1]original_ver!H328="อนุปริญญา (ปวช., ปวส., ฝึกหัดครู)",4,[1]original_ver!H328="ปริญญาตรี",5,[1]original_ver!H328="สูงกว่าปริญญาตรี",6,[1]original_ver!H328="","")</f>
        <v>4</v>
      </c>
      <c r="H315" s="17" cm="1">
        <f t="array" ref="H315">_xlfn.IFS([1]original_ver!I328="โสด",1,[1]original_ver!I328="สมรส/อยู่ด้วยกัน",2,[1]original_ver!I328="หย่าร้าง/แยกกันอยู่",3,[1]original_ver!I328="หม้าย",4,[1]original_ver!I328="","")</f>
        <v>2</v>
      </c>
      <c r="I315" s="15">
        <v>6</v>
      </c>
      <c r="J315" s="15">
        <v>7</v>
      </c>
      <c r="K315" s="17" cm="1">
        <f t="array" ref="K315">_xlfn.IFS([1]original_ver!L328="ใช่",1,[1]original_ver!L328="ไม่ใช่",0,[1]original_ver!L328="","")</f>
        <v>1</v>
      </c>
      <c r="L315" s="17" cm="1">
        <f t="array" ref="L315">_xlfn.IFS([1]original_ver!M328="กู้ยืม",1,[1]original_ver!M328="ไม่กู้ยืม",0,[1]original_ver!M328="","")</f>
        <v>1</v>
      </c>
      <c r="M315" s="17">
        <f t="shared" si="15"/>
        <v>1</v>
      </c>
      <c r="N315" s="23">
        <v>350000</v>
      </c>
      <c r="O315" s="17" cm="1">
        <f t="array" ref="O315">_xlfn.IFS([1]original_ver!O328="ใช่",1,[1]original_ver!O328="ไม่ใช่",0,[1]original_ver!O328="","")</f>
        <v>0</v>
      </c>
      <c r="P315" s="17">
        <v>3</v>
      </c>
      <c r="Q315" s="17">
        <v>1</v>
      </c>
      <c r="R315" s="17">
        <v>45</v>
      </c>
      <c r="S315" s="17">
        <v>540000</v>
      </c>
      <c r="T315" s="17">
        <v>1.45</v>
      </c>
      <c r="U315" s="22">
        <f t="shared" si="18"/>
        <v>12000</v>
      </c>
      <c r="V315" s="48"/>
      <c r="W315" s="48"/>
      <c r="X315" s="48"/>
      <c r="Y315" s="48"/>
      <c r="Z315" s="48"/>
      <c r="AA315" s="17">
        <v>3</v>
      </c>
      <c r="AB315" s="17">
        <v>1</v>
      </c>
      <c r="AC315" s="17">
        <v>45</v>
      </c>
      <c r="AD315" s="17">
        <v>495000</v>
      </c>
      <c r="AE315" s="17">
        <v>1.5</v>
      </c>
      <c r="AF315" s="27">
        <f t="shared" si="19"/>
        <v>11000</v>
      </c>
      <c r="AG315" s="48"/>
      <c r="AH315" s="48"/>
      <c r="AI315" s="48"/>
      <c r="AJ315" s="48"/>
      <c r="AK315" s="48"/>
      <c r="AL315" s="17">
        <v>1</v>
      </c>
      <c r="AM315" s="17">
        <v>1</v>
      </c>
      <c r="AN315" s="17">
        <v>15</v>
      </c>
      <c r="AO315" s="17">
        <v>12300</v>
      </c>
      <c r="AP315" s="17">
        <v>12</v>
      </c>
      <c r="AQ315" s="17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17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9">
        <v>2</v>
      </c>
      <c r="CE315" s="49">
        <v>1.3333333333333333</v>
      </c>
      <c r="CF315" s="49">
        <v>2</v>
      </c>
      <c r="CG315" s="49">
        <v>1</v>
      </c>
      <c r="CH315" s="49">
        <v>1.5</v>
      </c>
      <c r="CI315" s="17">
        <v>2</v>
      </c>
      <c r="CJ315" cm="1">
        <f t="array" ref="CJ315">_xlfn.IFS([1]original_ver!CH328="จากการเข้าร่วมกิจกรรมอบรม ที่จัดโดยโครงการเกษตรกรปราดเปรื่อง (Smart Farmer)",1,[1]original_ver!CH328="จากการเข้าร่วมกิจกรรมอบรม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ๆ",3,[1]original_ver!CH328="จากการเรียนรู้ผ่านประสบการณ์ของผู้อื่น ได้แก่ เพื่อนบ้าน พี่น้อง เพื่อน และญาติ เป็นต้น",4,[1]original_ver!CH328="ไม่ได้เข้าร่วมกิจกรรมอบรมหรือเรียนรู้ใด ๆ (ข้ามไปข้อ 33)",5)</f>
        <v>5</v>
      </c>
      <c r="CK315" s="15" t="str" cm="1">
        <f t="array" ref="CK315">_xlfn.IFS([1]original_ver!CJ328="ความรู้ทางการเกษตรและการใช้เทคโนโลยีสำหรับการผลิตในฟาร์ม",1,[1]original_ver!CJ328="การวางแผนและจัดการฟาร์ม เช่น การเก็บเกี่ยว การเงิน และการวางแผนทางการตลาด",2,[1]original_ver!CJ328="การเป็นผู้ประกอบการทางการเกษตร",3,[1]original_ver!CJ328="การเพิ่มมูลค่าผลผลิต และการแปรรูปผลผลิต (รวมถึงการพัฒนาคุณภาพผลผลิต)",4,[1]original_ver!CJ328="","")</f>
        <v/>
      </c>
      <c r="CL315" s="48"/>
      <c r="CM315" s="48"/>
      <c r="CN315" s="15" t="str" cm="1">
        <f t="array" ref="CN315">_xlfn.IFS([1]original_ver!CN328="ความรู้ทางการเกษตรและการใช้เทคโนโลยีสำหรับการผลิตในฟาร์ม",1,[1]original_ver!CN328="การวางแผนและจัดการฟาร์ม เช่น การเก็บเกี่ยว การเงิน และการวางแผนทางการตลาด",2,[1]original_ver!CN328="การเป็นผู้ประกอบการทางการเกษตร",3,[1]original_ver!CN328="การเพิ่มมูลค่าผลผลิต และการแปรรูปผลผลิต (รวมถึงการพัฒนาคุณภาพผลผลิต)",4,[1]original_ver!CN328="","")</f>
        <v/>
      </c>
      <c r="CO315" s="48"/>
      <c r="CP315" s="48"/>
      <c r="CQ315" s="15" t="str" cm="1">
        <f t="array" ref="CQ315">_xlfn.IFS([1]original_ver!CR328="ประยุกต์",1,[1]original_ver!CR328="ไม่ประยุกต์",0,[1]original_ver!CR328="","")</f>
        <v/>
      </c>
      <c r="CR315" s="15" t="str" cm="1">
        <f t="array" ref="CR315">_xlfn.IFS([1]original_ver!CS328="ประยุกต์",1,[1]original_ver!CS328="ไม่ประยุกต์",0,[1]original_ver!CS328="","")</f>
        <v/>
      </c>
      <c r="CS315" s="48"/>
      <c r="CT315" s="15" t="str" cm="1">
        <f t="array" ref="CT315">_xlfn.IFS([1]original_ver!CV328="ประยุกต์",1,[1]original_ver!CV328="ไม่ประยุกต์",0,[1]original_ver!CV328="","")</f>
        <v/>
      </c>
      <c r="CU315" s="48"/>
      <c r="CV315" s="15" t="str" cm="1">
        <f t="array" ref="CV315">_xlfn.IFS([1]original_ver!CY328="ประยุกต์",1,[1]original_ver!CY328="ไม่ประยุกต์",0,[1]original_ver!CY328="","")</f>
        <v/>
      </c>
      <c r="CW315" s="48"/>
      <c r="CX315" s="15" t="str" cm="1">
        <f t="array" ref="CX315">_xlfn.IFS([1]original_ver!DB328="ประยุกต์",1,[1]original_ver!DB328="ไม่ประยุกต์",0,[1]original_ver!DB328="","")</f>
        <v/>
      </c>
      <c r="CY315" s="48"/>
      <c r="CZ315" s="48"/>
      <c r="DA315" s="48"/>
      <c r="DB315" s="48"/>
      <c r="DC315" s="48"/>
      <c r="DD315" s="48"/>
      <c r="DE315" s="48"/>
      <c r="DF315" s="17">
        <v>3</v>
      </c>
      <c r="DG315" s="17">
        <v>3</v>
      </c>
      <c r="DH315" s="17">
        <v>1</v>
      </c>
      <c r="DI315" s="17">
        <v>1</v>
      </c>
      <c r="DJ315" s="48"/>
      <c r="DK315" s="48"/>
      <c r="DL315" s="17">
        <v>2</v>
      </c>
      <c r="DM315" s="17">
        <v>1</v>
      </c>
      <c r="DN315" s="48"/>
      <c r="DO315" s="48"/>
      <c r="DP315" s="48"/>
      <c r="DQ315" s="48"/>
      <c r="DR315" s="49">
        <v>3</v>
      </c>
      <c r="DS315" s="49">
        <v>3</v>
      </c>
      <c r="DT315" s="17">
        <v>2.75</v>
      </c>
      <c r="DU315" s="49">
        <v>2.2000000000000002</v>
      </c>
      <c r="DV315" s="49">
        <v>2</v>
      </c>
      <c r="DW315" s="49">
        <v>3</v>
      </c>
      <c r="DX315" s="25">
        <v>3.8</v>
      </c>
      <c r="DY315" s="25">
        <v>4</v>
      </c>
      <c r="DZ315" s="25">
        <v>3.75</v>
      </c>
      <c r="EA315" s="25">
        <v>3.8</v>
      </c>
      <c r="EB315" s="25">
        <v>2.6666666666666665</v>
      </c>
      <c r="EC315">
        <v>3.25</v>
      </c>
    </row>
    <row r="316" spans="1:133" hidden="1" x14ac:dyDescent="0.2">
      <c r="A316" s="15">
        <v>936</v>
      </c>
      <c r="B316" s="58"/>
      <c r="C316" cm="1">
        <f t="array" ref="C316">_xlfn.IFS([1]original_ver!D330="Participant",1,[1]original_ver!D330="Non-Participant",0,[1]original_ver!D330="","")</f>
        <v>0</v>
      </c>
      <c r="D316" s="15">
        <v>3</v>
      </c>
      <c r="E316" s="17" cm="1">
        <f t="array" ref="E316">_xlfn.IFS([1]original_ver!F330="ชาย",1,[1]original_ver!F330="หญิง",0,[1]original_ver!F330="","")</f>
        <v>0</v>
      </c>
      <c r="F316" s="15">
        <v>54</v>
      </c>
      <c r="G316" s="17" cm="1">
        <f t="array" ref="G316">_xlfn.IFS([1]original_ver!H330="ไม่มีการศึกษา",0,[1]original_ver!H330="ประถมศึกษา",1,[1]original_ver!H330="มัธยมศึกษาตอนต้น",2,[1]original_ver!H330="มัธยมศึกษาตอนปลาย",3,[1]original_ver!H330="อนุปริญญา (ปวช., ปวส., ฝึกหัดครู)",4,[1]original_ver!H330="ปริญญาตรี",5,[1]original_ver!H330="สูงกว่าปริญญาตรี",6,[1]original_ver!H330="","")</f>
        <v>3</v>
      </c>
      <c r="H316" s="17" cm="1">
        <f t="array" ref="H316">_xlfn.IFS([1]original_ver!I330="โสด",1,[1]original_ver!I330="สมรส/อยู่ด้วยกัน",2,[1]original_ver!I330="หย่าร้าง/แยกกันอยู่",3,[1]original_ver!I330="หม้าย",4,[1]original_ver!I330="","")</f>
        <v>2</v>
      </c>
      <c r="I316" s="15">
        <v>5</v>
      </c>
      <c r="J316" s="15">
        <v>33</v>
      </c>
      <c r="K316" s="17" cm="1">
        <f t="array" ref="K316">_xlfn.IFS([1]original_ver!L330="ใช่",1,[1]original_ver!L330="ไม่ใช่",0,[1]original_ver!L330="","")</f>
        <v>1</v>
      </c>
      <c r="L316" s="17" cm="1">
        <f t="array" ref="L316">_xlfn.IFS([1]original_ver!M330="กู้ยืม",1,[1]original_ver!M330="ไม่กู้ยืม",0,[1]original_ver!M330="","")</f>
        <v>1</v>
      </c>
      <c r="M316" s="17">
        <f t="shared" si="15"/>
        <v>1</v>
      </c>
      <c r="N316" s="23">
        <v>150000</v>
      </c>
      <c r="O316" s="17" cm="1">
        <f t="array" ref="O316">_xlfn.IFS([1]original_ver!O330="ใช่",1,[1]original_ver!O330="ไม่ใช่",0,[1]original_ver!O330="","")</f>
        <v>0</v>
      </c>
      <c r="P316" s="17">
        <v>1</v>
      </c>
      <c r="Q316" s="17">
        <v>1</v>
      </c>
      <c r="R316" s="17">
        <v>60</v>
      </c>
      <c r="S316" s="17">
        <v>48000</v>
      </c>
      <c r="T316" s="53">
        <v>12.4</v>
      </c>
      <c r="U316" s="20">
        <f t="shared" si="18"/>
        <v>800</v>
      </c>
      <c r="V316" s="48"/>
      <c r="W316" s="48"/>
      <c r="X316" s="48"/>
      <c r="Y316" s="48"/>
      <c r="Z316" s="48"/>
      <c r="AA316" s="17">
        <v>1</v>
      </c>
      <c r="AB316" s="17">
        <v>1</v>
      </c>
      <c r="AC316" s="17">
        <v>60</v>
      </c>
      <c r="AD316" s="17">
        <v>45000</v>
      </c>
      <c r="AE316" s="18">
        <v>12</v>
      </c>
      <c r="AF316" s="27">
        <f t="shared" si="19"/>
        <v>750</v>
      </c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9">
        <v>2.5</v>
      </c>
      <c r="CE316" s="49">
        <v>1.6666666666666667</v>
      </c>
      <c r="CF316" s="49">
        <v>2.3333333333333335</v>
      </c>
      <c r="CG316" s="49">
        <v>1</v>
      </c>
      <c r="CH316" s="49">
        <v>1</v>
      </c>
      <c r="CI316" s="17">
        <v>1</v>
      </c>
      <c r="CJ316" cm="1">
        <f t="array" ref="CJ316">_xlfn.IFS([1]original_ver!CH330="จากการเข้าร่วมกิจกรรมอบรม ที่จัดโดยโครงการเกษตรกรปราดเปรื่อง (Smart Farmer)",1,[1]original_ver!CH330="จากการเข้าร่วมกิจกรรมอบรม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ๆ",3,[1]original_ver!CH330="จากการเรียนรู้ผ่านประสบการณ์ของผู้อื่น ได้แก่ เพื่อนบ้าน พี่น้อง เพื่อน และญาติ เป็นต้น",4,[1]original_ver!CH330="ไม่ได้เข้าร่วมกิจกรรมอบรมหรือเรียนรู้ใด ๆ (ข้ามไปข้อ 33)",5)</f>
        <v>5</v>
      </c>
      <c r="CK316" s="15" t="str" cm="1">
        <f t="array" ref="CK316">_xlfn.IFS([1]original_ver!CJ330="ความรู้ทางการเกษตรและการใช้เทคโนโลยีสำหรับการผลิตในฟาร์ม",1,[1]original_ver!CJ330="การวางแผนและจัดการฟาร์ม เช่น การเก็บเกี่ยว การเงิน และการวางแผนทางการตลาด",2,[1]original_ver!CJ330="การเป็นผู้ประกอบการทางการเกษตร",3,[1]original_ver!CJ330="การเพิ่มมูลค่าผลผลิต และการแปรรูปผลผลิต (รวมถึงการพัฒนาคุณภาพผลผลิต)",4,[1]original_ver!CJ330="","")</f>
        <v/>
      </c>
      <c r="CL316" s="48"/>
      <c r="CM316" s="48"/>
      <c r="CN316" s="15" t="str" cm="1">
        <f t="array" ref="CN316">_xlfn.IFS([1]original_ver!CN330="ความรู้ทางการเกษตรและการใช้เทคโนโลยีสำหรับการผลิตในฟาร์ม",1,[1]original_ver!CN330="การวางแผนและจัดการฟาร์ม เช่น การเก็บเกี่ยว การเงิน และการวางแผนทางการตลาด",2,[1]original_ver!CN330="การเป็นผู้ประกอบการทางการเกษตร",3,[1]original_ver!CN330="การเพิ่มมูลค่าผลผลิต และการแปรรูปผลผลิต (รวมถึงการพัฒนาคุณภาพผลผลิต)",4,[1]original_ver!CN330="","")</f>
        <v/>
      </c>
      <c r="CO316" s="48"/>
      <c r="CP316" s="48"/>
      <c r="CQ316" s="15" t="str" cm="1">
        <f t="array" ref="CQ316">_xlfn.IFS([1]original_ver!CR330="ประยุกต์",1,[1]original_ver!CR330="ไม่ประยุกต์",0,[1]original_ver!CR330="","")</f>
        <v/>
      </c>
      <c r="CR316" s="15" t="str" cm="1">
        <f t="array" ref="CR316">_xlfn.IFS([1]original_ver!CS330="ประยุกต์",1,[1]original_ver!CS330="ไม่ประยุกต์",0,[1]original_ver!CS330="","")</f>
        <v/>
      </c>
      <c r="CS316" s="48"/>
      <c r="CT316" s="15" t="str" cm="1">
        <f t="array" ref="CT316">_xlfn.IFS([1]original_ver!CV330="ประยุกต์",1,[1]original_ver!CV330="ไม่ประยุกต์",0,[1]original_ver!CV330="","")</f>
        <v/>
      </c>
      <c r="CU316" s="48"/>
      <c r="CV316" s="15" t="str" cm="1">
        <f t="array" ref="CV316">_xlfn.IFS([1]original_ver!CY330="ประยุกต์",1,[1]original_ver!CY330="ไม่ประยุกต์",0,[1]original_ver!CY330="","")</f>
        <v/>
      </c>
      <c r="CW316" s="48"/>
      <c r="CX316" s="15" t="str" cm="1">
        <f t="array" ref="CX316">_xlfn.IFS([1]original_ver!DB330="ประยุกต์",1,[1]original_ver!DB330="ไม่ประยุกต์",0,[1]original_ver!DB330="","")</f>
        <v/>
      </c>
      <c r="CY316" s="48"/>
      <c r="CZ316" s="48"/>
      <c r="DA316" s="48"/>
      <c r="DB316" s="48"/>
      <c r="DC316" s="48"/>
      <c r="DD316" s="48"/>
      <c r="DE316" s="48"/>
      <c r="DF316" s="17">
        <v>2</v>
      </c>
      <c r="DG316" s="17">
        <v>3</v>
      </c>
      <c r="DH316" s="17">
        <v>1</v>
      </c>
      <c r="DI316" s="17">
        <v>1</v>
      </c>
      <c r="DJ316" s="48"/>
      <c r="DK316" s="48"/>
      <c r="DL316" s="17">
        <v>3</v>
      </c>
      <c r="DM316" s="17">
        <v>1</v>
      </c>
      <c r="DN316" s="48"/>
      <c r="DO316" s="48"/>
      <c r="DP316" s="48"/>
      <c r="DQ316" s="48"/>
      <c r="DR316" s="49">
        <v>3</v>
      </c>
      <c r="DS316" s="49">
        <v>3.3333333333333335</v>
      </c>
      <c r="DT316" s="17">
        <v>3</v>
      </c>
      <c r="DU316" s="49">
        <v>2</v>
      </c>
      <c r="DV316" s="49">
        <v>2</v>
      </c>
      <c r="DW316" s="49">
        <v>3</v>
      </c>
      <c r="DX316" s="25">
        <v>3.2</v>
      </c>
      <c r="DY316" s="25">
        <v>3.3333333333333335</v>
      </c>
      <c r="DZ316" s="25">
        <v>3.5</v>
      </c>
      <c r="EA316" s="25">
        <v>2.8</v>
      </c>
      <c r="EB316" s="25">
        <v>2.3333333333333335</v>
      </c>
      <c r="EC316">
        <v>3.25</v>
      </c>
    </row>
    <row r="317" spans="1:133" hidden="1" x14ac:dyDescent="0.2">
      <c r="A317" s="15">
        <v>937</v>
      </c>
      <c r="B317" s="58"/>
      <c r="C317" cm="1">
        <f t="array" ref="C317">_xlfn.IFS([1]original_ver!D331="Participant",1,[1]original_ver!D331="Non-Participant",0,[1]original_ver!D331="","")</f>
        <v>0</v>
      </c>
      <c r="D317" s="15">
        <v>3</v>
      </c>
      <c r="E317" s="17" cm="1">
        <f t="array" ref="E317">_xlfn.IFS([1]original_ver!F331="ชาย",1,[1]original_ver!F331="หญิง",0,[1]original_ver!F331="","")</f>
        <v>0</v>
      </c>
      <c r="F317" s="15">
        <v>47</v>
      </c>
      <c r="G317" s="17" cm="1">
        <f t="array" ref="G317">_xlfn.IFS([1]original_ver!H331="ไม่มีการศึกษา",0,[1]original_ver!H331="ประถมศึกษา",1,[1]original_ver!H331="มัธยมศึกษาตอนต้น",2,[1]original_ver!H331="มัธยมศึกษาตอนปลาย",3,[1]original_ver!H331="อนุปริญญา (ปวช., ปวส., ฝึกหัดครู)",4,[1]original_ver!H331="ปริญญาตรี",5,[1]original_ver!H331="สูงกว่าปริญญาตรี",6,[1]original_ver!H331="","")</f>
        <v>5</v>
      </c>
      <c r="H317" s="17" cm="1">
        <f t="array" ref="H317">_xlfn.IFS([1]original_ver!I331="โสด",1,[1]original_ver!I331="สมรส/อยู่ด้วยกัน",2,[1]original_ver!I331="หย่าร้าง/แยกกันอยู่",3,[1]original_ver!I331="หม้าย",4,[1]original_ver!I331="","")</f>
        <v>2</v>
      </c>
      <c r="I317" s="15">
        <v>5</v>
      </c>
      <c r="J317" s="15">
        <v>27</v>
      </c>
      <c r="K317" s="17" cm="1">
        <f t="array" ref="K317">_xlfn.IFS([1]original_ver!L331="ใช่",1,[1]original_ver!L331="ไม่ใช่",0,[1]original_ver!L331="","")</f>
        <v>1</v>
      </c>
      <c r="L317" s="17" cm="1">
        <f t="array" ref="L317">_xlfn.IFS([1]original_ver!M331="กู้ยืม",1,[1]original_ver!M331="ไม่กู้ยืม",0,[1]original_ver!M331="","")</f>
        <v>1</v>
      </c>
      <c r="M317" s="17">
        <f t="shared" si="15"/>
        <v>1</v>
      </c>
      <c r="N317" s="23">
        <v>200000</v>
      </c>
      <c r="O317" s="17" cm="1">
        <f t="array" ref="O317">_xlfn.IFS([1]original_ver!O331="ใช่",1,[1]original_ver!O331="ไม่ใช่",0,[1]original_ver!O331="","")</f>
        <v>0</v>
      </c>
      <c r="P317" s="17">
        <v>1</v>
      </c>
      <c r="Q317" s="17">
        <v>1</v>
      </c>
      <c r="R317" s="17">
        <v>28</v>
      </c>
      <c r="S317" s="17">
        <v>22400</v>
      </c>
      <c r="T317" s="53">
        <v>12</v>
      </c>
      <c r="U317" s="20">
        <f t="shared" si="18"/>
        <v>800</v>
      </c>
      <c r="V317" s="48"/>
      <c r="W317" s="48"/>
      <c r="X317" s="48"/>
      <c r="Y317" s="48"/>
      <c r="Z317" s="48"/>
      <c r="AA317" s="17">
        <v>1</v>
      </c>
      <c r="AB317" s="17">
        <v>1</v>
      </c>
      <c r="AC317" s="17">
        <v>28</v>
      </c>
      <c r="AD317" s="17">
        <v>19600</v>
      </c>
      <c r="AE317" s="18">
        <v>12</v>
      </c>
      <c r="AF317" s="27">
        <f t="shared" si="19"/>
        <v>700</v>
      </c>
      <c r="AG317" s="17">
        <v>1</v>
      </c>
      <c r="AH317" s="17">
        <v>28</v>
      </c>
      <c r="AI317" s="17">
        <v>11960</v>
      </c>
      <c r="AJ317" s="17">
        <v>12</v>
      </c>
      <c r="AK317" s="17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17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17"/>
      <c r="CD317" s="49">
        <v>2</v>
      </c>
      <c r="CE317" s="49">
        <v>1.3333333333333333</v>
      </c>
      <c r="CF317" s="49">
        <v>1.6666666666666667</v>
      </c>
      <c r="CG317" s="49">
        <v>2.5</v>
      </c>
      <c r="CH317" s="49">
        <v>2</v>
      </c>
      <c r="CI317" s="17">
        <v>1</v>
      </c>
      <c r="CJ317" cm="1">
        <f t="array" ref="CJ317">_xlfn.IFS([1]original_ver!CH331="จากการเข้าร่วมกิจกรรมอบรม ที่จัดโดยโครงการเกษตรกรปราดเปรื่อง (Smart Farmer)",1,[1]original_ver!CH331="จากการเข้าร่วมกิจกรรมอบรม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ๆ",3,[1]original_ver!CH331="จากการเรียนรู้ผ่านประสบการณ์ของผู้อื่น ได้แก่ เพื่อนบ้าน พี่น้อง เพื่อน และญาติ เป็นต้น",4,[1]original_ver!CH331="ไม่ได้เข้าร่วมกิจกรรมอบรมหรือเรียนรู้ใด ๆ (ข้ามไปข้อ 33)",5)</f>
        <v>5</v>
      </c>
      <c r="CK317" s="15" t="str" cm="1">
        <f t="array" ref="CK317">_xlfn.IFS([1]original_ver!CJ331="ความรู้ทางการเกษตรและการใช้เทคโนโลยีสำหรับการผลิตในฟาร์ม",1,[1]original_ver!CJ331="การวางแผนและจัดการฟาร์ม เช่น การเก็บเกี่ยว การเงิน และการวางแผนทางการตลาด",2,[1]original_ver!CJ331="การเป็นผู้ประกอบการทางการเกษตร",3,[1]original_ver!CJ331="การเพิ่มมูลค่าผลผลิต และการแปรรูปผลผลิต (รวมถึงการพัฒนาคุณภาพผลผลิต)",4,[1]original_ver!CJ331="","")</f>
        <v/>
      </c>
      <c r="CL317" s="48"/>
      <c r="CM317" s="48"/>
      <c r="CN317" s="15" t="str" cm="1">
        <f t="array" ref="CN317">_xlfn.IFS([1]original_ver!CN331="ความรู้ทางการเกษตรและการใช้เทคโนโลยีสำหรับการผลิตในฟาร์ม",1,[1]original_ver!CN331="การวางแผนและจัดการฟาร์ม เช่น การเก็บเกี่ยว การเงิน และการวางแผนทางการตลาด",2,[1]original_ver!CN331="การเป็นผู้ประกอบการทางการเกษตร",3,[1]original_ver!CN331="การเพิ่มมูลค่าผลผลิต และการแปรรูปผลผลิต (รวมถึงการพัฒนาคุณภาพผลผลิต)",4,[1]original_ver!CN331="","")</f>
        <v/>
      </c>
      <c r="CO317" s="48"/>
      <c r="CP317" s="48"/>
      <c r="CQ317" s="15" t="str" cm="1">
        <f t="array" ref="CQ317">_xlfn.IFS([1]original_ver!CR331="ประยุกต์",1,[1]original_ver!CR331="ไม่ประยุกต์",0,[1]original_ver!CR331="","")</f>
        <v/>
      </c>
      <c r="CR317" s="15" t="str" cm="1">
        <f t="array" ref="CR317">_xlfn.IFS([1]original_ver!CS331="ประยุกต์",1,[1]original_ver!CS331="ไม่ประยุกต์",0,[1]original_ver!CS331="","")</f>
        <v/>
      </c>
      <c r="CS317" s="48"/>
      <c r="CT317" s="15" t="str" cm="1">
        <f t="array" ref="CT317">_xlfn.IFS([1]original_ver!CV331="ประยุกต์",1,[1]original_ver!CV331="ไม่ประยุกต์",0,[1]original_ver!CV331="","")</f>
        <v/>
      </c>
      <c r="CU317" s="48"/>
      <c r="CV317" s="15" t="str" cm="1">
        <f t="array" ref="CV317">_xlfn.IFS([1]original_ver!CY331="ประยุกต์",1,[1]original_ver!CY331="ไม่ประยุกต์",0,[1]original_ver!CY331="","")</f>
        <v/>
      </c>
      <c r="CW317" s="48"/>
      <c r="CX317" s="15" t="str" cm="1">
        <f t="array" ref="CX317">_xlfn.IFS([1]original_ver!DB331="ประยุกต์",1,[1]original_ver!DB331="ไม่ประยุกต์",0,[1]original_ver!DB331="","")</f>
        <v/>
      </c>
      <c r="CY317" s="48"/>
      <c r="CZ317" s="48"/>
      <c r="DA317" s="48"/>
      <c r="DB317" s="48"/>
      <c r="DC317" s="48"/>
      <c r="DD317" s="48"/>
      <c r="DE317" s="48"/>
      <c r="DF317" s="17">
        <v>2</v>
      </c>
      <c r="DG317" s="17">
        <v>3</v>
      </c>
      <c r="DH317" s="17">
        <v>1</v>
      </c>
      <c r="DI317" s="17">
        <v>2</v>
      </c>
      <c r="DJ317" s="48"/>
      <c r="DK317" s="48"/>
      <c r="DL317" s="17">
        <v>3</v>
      </c>
      <c r="DM317" s="17">
        <v>3</v>
      </c>
      <c r="DN317" s="48"/>
      <c r="DO317" s="48"/>
      <c r="DP317" s="48"/>
      <c r="DQ317" s="48"/>
      <c r="DR317" s="49">
        <v>2.8</v>
      </c>
      <c r="DS317" s="49">
        <v>4</v>
      </c>
      <c r="DT317" s="17">
        <v>3.25</v>
      </c>
      <c r="DU317" s="49">
        <v>2.4</v>
      </c>
      <c r="DV317" s="49">
        <v>1.6666666666666667</v>
      </c>
      <c r="DW317" s="49">
        <v>3</v>
      </c>
      <c r="DX317" s="25">
        <v>3.4</v>
      </c>
      <c r="DY317" s="25">
        <v>3.3333333333333335</v>
      </c>
      <c r="DZ317" s="25">
        <v>3</v>
      </c>
      <c r="EA317" s="25">
        <v>3</v>
      </c>
      <c r="EB317" s="25">
        <v>3.3333333333333335</v>
      </c>
      <c r="EC317">
        <v>3.25</v>
      </c>
    </row>
    <row r="318" spans="1:133" hidden="1" x14ac:dyDescent="0.2">
      <c r="A318" s="15">
        <v>938</v>
      </c>
      <c r="B318" s="58"/>
      <c r="C318" cm="1">
        <f t="array" ref="C318">_xlfn.IFS([1]original_ver!D332="Participant",1,[1]original_ver!D332="Non-Participant",0,[1]original_ver!D332="","")</f>
        <v>0</v>
      </c>
      <c r="D318" s="15">
        <v>3</v>
      </c>
      <c r="E318" s="17" cm="1">
        <f t="array" ref="E318">_xlfn.IFS([1]original_ver!F332="ชาย",1,[1]original_ver!F332="หญิง",0,[1]original_ver!F332="","")</f>
        <v>0</v>
      </c>
      <c r="F318" s="15">
        <v>56</v>
      </c>
      <c r="G318" s="17" cm="1">
        <f t="array" ref="G318">_xlfn.IFS([1]original_ver!H332="ไม่มีการศึกษา",0,[1]original_ver!H332="ประถมศึกษา",1,[1]original_ver!H332="มัธยมศึกษาตอนต้น",2,[1]original_ver!H332="มัธยมศึกษาตอนปลาย",3,[1]original_ver!H332="อนุปริญญา (ปวช., ปวส., ฝึกหัดครู)",4,[1]original_ver!H332="ปริญญาตรี",5,[1]original_ver!H332="สูงกว่าปริญญาตรี",6,[1]original_ver!H332="","")</f>
        <v>2</v>
      </c>
      <c r="H318" s="17" cm="1">
        <f t="array" ref="H318">_xlfn.IFS([1]original_ver!I332="โสด",1,[1]original_ver!I332="สมรส/อยู่ด้วยกัน",2,[1]original_ver!I332="หย่าร้าง/แยกกันอยู่",3,[1]original_ver!I332="หม้าย",4,[1]original_ver!I332="","")</f>
        <v>4</v>
      </c>
      <c r="I318" s="15">
        <v>6</v>
      </c>
      <c r="J318" s="15">
        <v>45</v>
      </c>
      <c r="K318" s="17">
        <v>1</v>
      </c>
      <c r="L318" s="17" cm="1">
        <f t="array" ref="L318">_xlfn.IFS([1]original_ver!M332="กู้ยืม",1,[1]original_ver!M332="ไม่กู้ยืม",0,[1]original_ver!M332="","")</f>
        <v>0</v>
      </c>
      <c r="M318" s="17">
        <f t="shared" si="15"/>
        <v>1</v>
      </c>
      <c r="N318" s="23">
        <v>350000</v>
      </c>
      <c r="O318" s="17" cm="1">
        <f t="array" ref="O318">_xlfn.IFS([1]original_ver!O332="ใช่",1,[1]original_ver!O332="ไม่ใช่",0,[1]original_ver!O332="","")</f>
        <v>0</v>
      </c>
      <c r="P318" s="17">
        <v>1</v>
      </c>
      <c r="Q318" s="17">
        <v>1</v>
      </c>
      <c r="R318" s="17">
        <v>105</v>
      </c>
      <c r="S318" s="17">
        <v>78750</v>
      </c>
      <c r="T318" s="53">
        <v>14</v>
      </c>
      <c r="U318" s="20">
        <f t="shared" si="18"/>
        <v>750</v>
      </c>
      <c r="V318" s="48"/>
      <c r="W318" s="48"/>
      <c r="X318" s="48"/>
      <c r="Y318" s="48"/>
      <c r="Z318" s="48"/>
      <c r="AA318" s="17">
        <v>1</v>
      </c>
      <c r="AB318" s="17">
        <v>1</v>
      </c>
      <c r="AC318" s="17">
        <v>105</v>
      </c>
      <c r="AD318" s="17">
        <v>73500</v>
      </c>
      <c r="AE318" s="18">
        <v>14</v>
      </c>
      <c r="AF318" s="27">
        <f t="shared" si="19"/>
        <v>700</v>
      </c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9">
        <v>2.25</v>
      </c>
      <c r="CE318" s="49">
        <v>1</v>
      </c>
      <c r="CF318" s="49">
        <v>1.6666666666666667</v>
      </c>
      <c r="CG318" s="49">
        <v>2</v>
      </c>
      <c r="CH318" s="49">
        <v>2</v>
      </c>
      <c r="CI318" s="17">
        <v>1</v>
      </c>
      <c r="CJ318" cm="1">
        <f t="array" ref="CJ318">_xlfn.IFS([1]original_ver!CH332="จากการเข้าร่วมกิจกรรมอบรม ที่จัดโดยโครงการเกษตรกรปราดเปรื่อง (Smart Farmer)",1,[1]original_ver!CH332="จากการเข้าร่วมกิจกรรมอบรม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ๆ",3,[1]original_ver!CH332="จากการเรียนรู้ผ่านประสบการณ์ของผู้อื่น ได้แก่ เพื่อนบ้าน พี่น้อง เพื่อน และญาติ เป็นต้น",4,[1]original_ver!CH332="ไม่ได้เข้าร่วมกิจกรรมอบรมหรือเรียนรู้ใด ๆ (ข้ามไปข้อ 33)",5)</f>
        <v>5</v>
      </c>
      <c r="CK318" s="15" t="str" cm="1">
        <f t="array" ref="CK318">_xlfn.IFS([1]original_ver!CJ332="ความรู้ทางการเกษตรและการใช้เทคโนโลยีสำหรับการผลิตในฟาร์ม",1,[1]original_ver!CJ332="การวางแผนและจัดการฟาร์ม เช่น การเก็บเกี่ยว การเงิน และการวางแผนทางการตลาด",2,[1]original_ver!CJ332="การเป็นผู้ประกอบการทางการเกษตร",3,[1]original_ver!CJ332="การเพิ่มมูลค่าผลผลิต และการแปรรูปผลผลิต (รวมถึงการพัฒนาคุณภาพผลผลิต)",4,[1]original_ver!CJ332="","")</f>
        <v/>
      </c>
      <c r="CL318" s="48"/>
      <c r="CM318" s="48"/>
      <c r="CN318" s="15" t="str" cm="1">
        <f t="array" ref="CN318">_xlfn.IFS([1]original_ver!CN332="ความรู้ทางการเกษตรและการใช้เทคโนโลยีสำหรับการผลิตในฟาร์ม",1,[1]original_ver!CN332="การวางแผนและจัดการฟาร์ม เช่น การเก็บเกี่ยว การเงิน และการวางแผนทางการตลาด",2,[1]original_ver!CN332="การเป็นผู้ประกอบการทางการเกษตร",3,[1]original_ver!CN332="การเพิ่มมูลค่าผลผลิต และการแปรรูปผลผลิต (รวมถึงการพัฒนาคุณภาพผลผลิต)",4,[1]original_ver!CN332="","")</f>
        <v/>
      </c>
      <c r="CO318" s="48"/>
      <c r="CP318" s="48"/>
      <c r="CQ318" s="15" t="str" cm="1">
        <f t="array" ref="CQ318">_xlfn.IFS([1]original_ver!CR332="ประยุกต์",1,[1]original_ver!CR332="ไม่ประยุกต์",0,[1]original_ver!CR332="","")</f>
        <v/>
      </c>
      <c r="CR318" s="15" t="str" cm="1">
        <f t="array" ref="CR318">_xlfn.IFS([1]original_ver!CS332="ประยุกต์",1,[1]original_ver!CS332="ไม่ประยุกต์",0,[1]original_ver!CS332="","")</f>
        <v/>
      </c>
      <c r="CS318" s="48"/>
      <c r="CT318" s="15" t="str" cm="1">
        <f t="array" ref="CT318">_xlfn.IFS([1]original_ver!CV332="ประยุกต์",1,[1]original_ver!CV332="ไม่ประยุกต์",0,[1]original_ver!CV332="","")</f>
        <v/>
      </c>
      <c r="CU318" s="48"/>
      <c r="CV318" s="15" t="str" cm="1">
        <f t="array" ref="CV318">_xlfn.IFS([1]original_ver!CY332="ประยุกต์",1,[1]original_ver!CY332="ไม่ประยุกต์",0,[1]original_ver!CY332="","")</f>
        <v/>
      </c>
      <c r="CW318" s="48"/>
      <c r="CX318" s="15" t="str" cm="1">
        <f t="array" ref="CX318">_xlfn.IFS([1]original_ver!DB332="ประยุกต์",1,[1]original_ver!DB332="ไม่ประยุกต์",0,[1]original_ver!DB332="","")</f>
        <v/>
      </c>
      <c r="CY318" s="48"/>
      <c r="CZ318" s="48"/>
      <c r="DA318" s="48"/>
      <c r="DB318" s="48"/>
      <c r="DC318" s="48"/>
      <c r="DD318" s="48"/>
      <c r="DE318" s="48"/>
      <c r="DF318" s="48"/>
      <c r="DG318" s="48"/>
      <c r="DH318" s="17">
        <v>2</v>
      </c>
      <c r="DI318" s="17">
        <v>1</v>
      </c>
      <c r="DJ318" s="17">
        <v>3</v>
      </c>
      <c r="DK318" s="17">
        <v>3</v>
      </c>
      <c r="DL318" s="17">
        <v>1</v>
      </c>
      <c r="DM318" s="17">
        <v>2</v>
      </c>
      <c r="DN318" s="48"/>
      <c r="DO318" s="48"/>
      <c r="DP318" s="48"/>
      <c r="DQ318" s="48"/>
      <c r="DR318" s="49">
        <v>3.2</v>
      </c>
      <c r="DS318" s="49">
        <v>4</v>
      </c>
      <c r="DT318" s="17">
        <v>2.5</v>
      </c>
      <c r="DU318" s="49">
        <v>2.2000000000000002</v>
      </c>
      <c r="DV318" s="49">
        <v>2.3333333333333335</v>
      </c>
      <c r="DW318" s="49">
        <v>3</v>
      </c>
      <c r="DX318" s="25">
        <v>3.4</v>
      </c>
      <c r="DY318" s="25">
        <v>3.6666666666666665</v>
      </c>
      <c r="DZ318" s="25">
        <v>4</v>
      </c>
      <c r="EA318" s="25">
        <v>3.2</v>
      </c>
      <c r="EB318" s="25">
        <v>2.6666666666666665</v>
      </c>
      <c r="EC318">
        <v>3</v>
      </c>
    </row>
    <row r="319" spans="1:133" hidden="1" x14ac:dyDescent="0.2">
      <c r="A319" s="15">
        <v>939</v>
      </c>
      <c r="B319" s="58"/>
      <c r="C319" cm="1">
        <f t="array" ref="C319">_xlfn.IFS([1]original_ver!D333="Participant",1,[1]original_ver!D333="Non-Participant",0,[1]original_ver!D333="","")</f>
        <v>0</v>
      </c>
      <c r="D319" s="15">
        <v>3</v>
      </c>
      <c r="E319" s="17" cm="1">
        <f t="array" ref="E319">_xlfn.IFS([1]original_ver!F333="ชาย",1,[1]original_ver!F333="หญิง",0,[1]original_ver!F333="","")</f>
        <v>1</v>
      </c>
      <c r="F319" s="15">
        <v>60</v>
      </c>
      <c r="G319" s="17" cm="1">
        <f t="array" ref="G319">_xlfn.IFS([1]original_ver!H333="ไม่มีการศึกษา",0,[1]original_ver!H333="ประถมศึกษา",1,[1]original_ver!H333="มัธยมศึกษาตอนต้น",2,[1]original_ver!H333="มัธยมศึกษาตอนปลาย",3,[1]original_ver!H333="อนุปริญญา (ปวช., ปวส., ฝึกหัดครู)",4,[1]original_ver!H333="ปริญญาตรี",5,[1]original_ver!H333="สูงกว่าปริญญาตรี",6,[1]original_ver!H333="","")</f>
        <v>3</v>
      </c>
      <c r="H319" s="17" cm="1">
        <f t="array" ref="H319">_xlfn.IFS([1]original_ver!I333="โสด",1,[1]original_ver!I333="สมรส/อยู่ด้วยกัน",2,[1]original_ver!I333="หย่าร้าง/แยกกันอยู่",3,[1]original_ver!I333="หม้าย",4,[1]original_ver!I333="","")</f>
        <v>2</v>
      </c>
      <c r="I319" s="15">
        <v>5</v>
      </c>
      <c r="J319" s="15">
        <v>42</v>
      </c>
      <c r="K319" s="17" cm="1">
        <f t="array" ref="K319">_xlfn.IFS([1]original_ver!L333="ใช่",1,[1]original_ver!L333="ไม่ใช่",0,[1]original_ver!L333="","")</f>
        <v>0</v>
      </c>
      <c r="L319" s="17" cm="1">
        <f t="array" ref="L319">_xlfn.IFS([1]original_ver!M333="กู้ยืม",1,[1]original_ver!M333="ไม่กู้ยืม",0,[1]original_ver!M333="","")</f>
        <v>0</v>
      </c>
      <c r="M319" s="17">
        <f t="shared" si="15"/>
        <v>1</v>
      </c>
      <c r="N319" s="23">
        <v>200000</v>
      </c>
      <c r="O319" s="17" cm="1">
        <f t="array" ref="O319">_xlfn.IFS([1]original_ver!O333="ใช่",1,[1]original_ver!O333="ไม่ใช่",0,[1]original_ver!O333="","")</f>
        <v>0</v>
      </c>
      <c r="P319" s="17">
        <v>1</v>
      </c>
      <c r="Q319" s="17">
        <v>1</v>
      </c>
      <c r="R319" s="17">
        <v>90</v>
      </c>
      <c r="S319" s="17">
        <v>72000</v>
      </c>
      <c r="T319" s="53">
        <v>14</v>
      </c>
      <c r="U319" s="20">
        <f t="shared" si="18"/>
        <v>800</v>
      </c>
      <c r="V319" s="48"/>
      <c r="W319" s="48"/>
      <c r="X319" s="48"/>
      <c r="Y319" s="48"/>
      <c r="Z319" s="48"/>
      <c r="AA319" s="17">
        <v>1</v>
      </c>
      <c r="AB319" s="17">
        <v>1</v>
      </c>
      <c r="AC319" s="17">
        <v>105</v>
      </c>
      <c r="AD319" s="149">
        <v>78700</v>
      </c>
      <c r="AE319" s="18">
        <v>13</v>
      </c>
      <c r="AF319" s="27">
        <f t="shared" si="19"/>
        <v>749.52380952380952</v>
      </c>
      <c r="AG319" s="48"/>
      <c r="AH319" s="48"/>
      <c r="AI319" s="48"/>
      <c r="AJ319" s="48"/>
      <c r="AK319" s="48"/>
      <c r="AL319" s="17">
        <v>8</v>
      </c>
      <c r="AM319" s="17">
        <v>1</v>
      </c>
      <c r="AN319" s="17">
        <v>4</v>
      </c>
      <c r="AO319" s="17">
        <v>32000</v>
      </c>
      <c r="AP319" s="17">
        <v>8</v>
      </c>
      <c r="AQ319" s="17"/>
      <c r="AR319" s="48"/>
      <c r="AS319" s="48"/>
      <c r="AT319" s="48"/>
      <c r="AU319" s="48"/>
      <c r="AV319" s="48"/>
      <c r="AW319" s="17">
        <v>8</v>
      </c>
      <c r="AX319" s="17">
        <v>1</v>
      </c>
      <c r="AY319" s="17">
        <v>4</v>
      </c>
      <c r="AZ319" s="17">
        <v>30000</v>
      </c>
      <c r="BA319" s="17">
        <v>7</v>
      </c>
      <c r="BB319" s="17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17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17"/>
      <c r="BY319" s="48"/>
      <c r="BZ319" s="48"/>
      <c r="CA319" s="48"/>
      <c r="CB319" s="48"/>
      <c r="CC319" s="48"/>
      <c r="CD319" s="49">
        <v>1.75</v>
      </c>
      <c r="CE319" s="49">
        <v>1.6666666666666667</v>
      </c>
      <c r="CF319" s="49">
        <v>1.3333333333333333</v>
      </c>
      <c r="CG319" s="49">
        <v>1.5</v>
      </c>
      <c r="CH319" s="49">
        <v>2</v>
      </c>
      <c r="CI319" s="17">
        <v>1</v>
      </c>
      <c r="CJ319" cm="1">
        <f t="array" ref="CJ319">_xlfn.IFS([1]original_ver!CH333="จากการเข้าร่วมกิจกรรมอบรม ที่จัดโดยโครงการเกษตรกรปราดเปรื่อง (Smart Farmer)",1,[1]original_ver!CH333="จากการเข้าร่วมกิจกรรมอบรม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ๆ",3,[1]original_ver!CH333="จากการเรียนรู้ผ่านประสบการณ์ของผู้อื่น ได้แก่ เพื่อนบ้าน พี่น้อง เพื่อน และญาติ เป็นต้น",4,[1]original_ver!CH333="ไม่ได้เข้าร่วมกิจกรรมอบรมหรือเรียนรู้ใด ๆ (ข้ามไปข้อ 33)",5)</f>
        <v>4</v>
      </c>
      <c r="CK319" s="15" cm="1">
        <f t="array" ref="CK319">_xlfn.IFS([1]original_ver!CJ333="ความรู้ทางการเกษตรและการใช้เทคโนโลยีสำหรับการผลิตในฟาร์ม",1,[1]original_ver!CJ333="การวางแผนและจัดการฟาร์ม เช่น การเก็บเกี่ยว การเงิน และการวางแผนทางการตลาด",2,[1]original_ver!CJ333="การเป็นผู้ประกอบการทางการเกษตร",3,[1]original_ver!CJ333="การเพิ่มมูลค่าผลผลิต และการแปรรูปผลผลิต (รวมถึงการพัฒนาคุณภาพผลผลิต)",4,[1]original_ver!CJ333="","")</f>
        <v>2</v>
      </c>
      <c r="CL319" s="17">
        <v>2</v>
      </c>
      <c r="CM319" s="17">
        <v>5</v>
      </c>
      <c r="CN319" s="15" cm="1">
        <f t="array" ref="CN319">_xlfn.IFS([1]original_ver!CN333="ความรู้ทางการเกษตรและการใช้เทคโนโลยีสำหรับการผลิตในฟาร์ม",1,[1]original_ver!CN333="การวางแผนและจัดการฟาร์ม เช่น การเก็บเกี่ยว การเงิน และการวางแผนทางการตลาด",2,[1]original_ver!CN333="การเป็นผู้ประกอบการทางการเกษตร",3,[1]original_ver!CN333="การเพิ่มมูลค่าผลผลิต และการแปรรูปผลผลิต (รวมถึงการพัฒนาคุณภาพผลผลิต)",4,[1]original_ver!CN333="","")</f>
        <v>1</v>
      </c>
      <c r="CO319" s="17">
        <v>0</v>
      </c>
      <c r="CP319" s="48"/>
      <c r="CQ319" s="15" cm="1">
        <f t="array" ref="CQ319">_xlfn.IFS([1]original_ver!CR333="ประยุกต์",1,[1]original_ver!CR333="ไม่ประยุกต์",0,[1]original_ver!CR333="","")</f>
        <v>1</v>
      </c>
      <c r="CR319" s="15" cm="1">
        <f t="array" ref="CR319">_xlfn.IFS([1]original_ver!CS333="ประยุกต์",1,[1]original_ver!CS333="ไม่ประยุกต์",0,[1]original_ver!CS333="","")</f>
        <v>1</v>
      </c>
      <c r="CS319" s="48"/>
      <c r="CT319" s="15" cm="1">
        <f t="array" ref="CT319">_xlfn.IFS([1]original_ver!CV333="ประยุกต์",1,[1]original_ver!CV333="ไม่ประยุกต์",0,[1]original_ver!CV333="","")</f>
        <v>1</v>
      </c>
      <c r="CU319" s="48"/>
      <c r="CV319" s="15" cm="1">
        <f t="array" ref="CV319">_xlfn.IFS([1]original_ver!CY333="ประยุกต์",1,[1]original_ver!CY333="ไม่ประยุกต์",0,[1]original_ver!CY333="","")</f>
        <v>1</v>
      </c>
      <c r="CW319" s="48"/>
      <c r="CX319" s="15" cm="1">
        <f t="array" ref="CX319">_xlfn.IFS([1]original_ver!DB333="ประยุกต์",1,[1]original_ver!DB333="ไม่ประยุกต์",0,[1]original_ver!DB333="","")</f>
        <v>1</v>
      </c>
      <c r="CY319" s="48"/>
      <c r="CZ319" s="48">
        <v>0</v>
      </c>
      <c r="DA319" s="48">
        <v>0</v>
      </c>
      <c r="DB319" s="48">
        <v>0</v>
      </c>
      <c r="DC319" s="48">
        <v>0</v>
      </c>
      <c r="DD319" s="48">
        <v>0</v>
      </c>
      <c r="DE319" s="48">
        <v>0</v>
      </c>
      <c r="DF319" s="17">
        <v>3</v>
      </c>
      <c r="DG319" s="17">
        <v>2</v>
      </c>
      <c r="DH319" s="17">
        <v>1</v>
      </c>
      <c r="DI319" s="17">
        <v>1</v>
      </c>
      <c r="DJ319" s="48"/>
      <c r="DK319" s="48"/>
      <c r="DL319" s="17">
        <v>2</v>
      </c>
      <c r="DM319" s="17">
        <v>1</v>
      </c>
      <c r="DN319" s="48"/>
      <c r="DO319" s="48"/>
      <c r="DP319" s="48"/>
      <c r="DQ319" s="48"/>
      <c r="DR319" s="49">
        <v>3.2</v>
      </c>
      <c r="DS319" s="49">
        <v>3</v>
      </c>
      <c r="DT319" s="17">
        <v>3.25</v>
      </c>
      <c r="DU319" s="49">
        <v>2.4</v>
      </c>
      <c r="DV319" s="49">
        <v>2.3333333333333335</v>
      </c>
      <c r="DW319" s="49">
        <v>3.5</v>
      </c>
      <c r="DX319" s="25">
        <v>3.4</v>
      </c>
      <c r="DY319" s="25">
        <v>4</v>
      </c>
      <c r="DZ319" s="25">
        <v>4</v>
      </c>
      <c r="EA319" s="25">
        <v>3.2</v>
      </c>
      <c r="EB319" s="25">
        <v>2.3333333333333335</v>
      </c>
      <c r="EC319">
        <v>3.75</v>
      </c>
    </row>
    <row r="320" spans="1:133" x14ac:dyDescent="0.2">
      <c r="A320" s="15">
        <v>940</v>
      </c>
      <c r="B320" s="58"/>
      <c r="C320" cm="1">
        <f t="array" ref="C320">_xlfn.IFS([1]original_ver!D334="Participant",1,[1]original_ver!D334="Non-Participant",0,[1]original_ver!D334="","")</f>
        <v>0</v>
      </c>
      <c r="D320" s="15">
        <v>3</v>
      </c>
      <c r="E320" s="17" cm="1">
        <f t="array" ref="E320">_xlfn.IFS([1]original_ver!F334="ชาย",1,[1]original_ver!F334="หญิง",0,[1]original_ver!F334="","")</f>
        <v>0</v>
      </c>
      <c r="F320" s="15">
        <v>35</v>
      </c>
      <c r="G320" s="17" cm="1">
        <f t="array" ref="G320">_xlfn.IFS([1]original_ver!H334="ไม่มีการศึกษา",0,[1]original_ver!H334="ประถมศึกษา",1,[1]original_ver!H334="มัธยมศึกษาตอนต้น",2,[1]original_ver!H334="มัธยมศึกษาตอนปลาย",3,[1]original_ver!H334="อนุปริญญา (ปวช., ปวส., ฝึกหัดครู)",4,[1]original_ver!H334="ปริญญาตรี",5,[1]original_ver!H334="สูงกว่าปริญญาตรี",6,[1]original_ver!H334="","")</f>
        <v>5</v>
      </c>
      <c r="H320" s="17" cm="1">
        <f t="array" ref="H320">_xlfn.IFS([1]original_ver!I334="โสด",1,[1]original_ver!I334="สมรส/อยู่ด้วยกัน",2,[1]original_ver!I334="หย่าร้าง/แยกกันอยู่",3,[1]original_ver!I334="หม้าย",4,[1]original_ver!I334="","")</f>
        <v>2</v>
      </c>
      <c r="I320" s="15">
        <v>3</v>
      </c>
      <c r="J320" s="15">
        <v>3</v>
      </c>
      <c r="K320" s="17" cm="1">
        <f t="array" ref="K320">_xlfn.IFS([1]original_ver!L334="ใช่",1,[1]original_ver!L334="ไม่ใช่",0,[1]original_ver!L334="","")</f>
        <v>0</v>
      </c>
      <c r="L320" s="17" cm="1">
        <f t="array" ref="L320">_xlfn.IFS([1]original_ver!M334="กู้ยืม",1,[1]original_ver!M334="ไม่กู้ยืม",0,[1]original_ver!M334="","")</f>
        <v>0</v>
      </c>
      <c r="M320" s="17">
        <f t="shared" si="15"/>
        <v>1</v>
      </c>
      <c r="N320" s="23">
        <v>360000</v>
      </c>
      <c r="O320" s="17" cm="1">
        <f t="array" ref="O320">_xlfn.IFS([1]original_ver!O334="ใช่",1,[1]original_ver!O334="ไม่ใช่",0,[1]original_ver!O334="","")</f>
        <v>0</v>
      </c>
      <c r="P320" s="17">
        <v>1</v>
      </c>
      <c r="Q320" s="17">
        <v>1</v>
      </c>
      <c r="R320" s="17">
        <v>12</v>
      </c>
      <c r="S320" s="17">
        <v>6300</v>
      </c>
      <c r="T320" s="53">
        <v>15</v>
      </c>
      <c r="U320" s="20">
        <f t="shared" si="18"/>
        <v>525</v>
      </c>
      <c r="V320" s="48"/>
      <c r="W320" s="48"/>
      <c r="X320" s="48"/>
      <c r="Y320" s="48"/>
      <c r="Z320" s="48"/>
      <c r="AA320" s="17">
        <v>1</v>
      </c>
      <c r="AB320" s="17">
        <v>1</v>
      </c>
      <c r="AC320" s="17">
        <v>12</v>
      </c>
      <c r="AD320" s="17">
        <v>6000</v>
      </c>
      <c r="AE320" s="18">
        <v>15</v>
      </c>
      <c r="AF320" s="27">
        <f t="shared" si="19"/>
        <v>500</v>
      </c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9">
        <v>1.75</v>
      </c>
      <c r="CE320" s="49">
        <v>2.3333333333333335</v>
      </c>
      <c r="CF320" s="49">
        <v>2.6666666666666665</v>
      </c>
      <c r="CG320" s="49">
        <v>2</v>
      </c>
      <c r="CH320" s="49">
        <v>1.5</v>
      </c>
      <c r="CI320" s="17">
        <v>1</v>
      </c>
      <c r="CJ320" cm="1">
        <f t="array" ref="CJ320">_xlfn.IFS([1]original_ver!CH334="จากการเข้าร่วมกิจกรรมอบรม ที่จัดโดยโครงการเกษตรกรปราดเปรื่อง (Smart Farmer)",1,[1]original_ver!CH334="จากการเข้าร่วมกิจกรรมอบรม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ๆ",3,[1]original_ver!CH334="จากการเรียนรู้ผ่านประสบการณ์ของผู้อื่น ได้แก่ เพื่อนบ้าน พี่น้อง เพื่อน และญาติ เป็นต้น",4,[1]original_ver!CH334="ไม่ได้เข้าร่วมกิจกรรมอบรมหรือเรียนรู้ใด ๆ (ข้ามไปข้อ 33)",5)</f>
        <v>3</v>
      </c>
      <c r="CK320" s="15" cm="1">
        <f t="array" ref="CK320">_xlfn.IFS([1]original_ver!CJ334="ความรู้ทางการเกษตรและการใช้เทคโนโลยีสำหรับการผลิตในฟาร์ม",1,[1]original_ver!CJ334="การวางแผนและจัดการฟาร์ม เช่น การเก็บเกี่ยว การเงิน และการวางแผนทางการตลาด",2,[1]original_ver!CJ334="การเป็นผู้ประกอบการทางการเกษตร",3,[1]original_ver!CJ334="การเพิ่มมูลค่าผลผลิต และการแปรรูปผลผลิต (รวมถึงการพัฒนาคุณภาพผลผลิต)",4,[1]original_ver!CJ334="","")</f>
        <v>4</v>
      </c>
      <c r="CL320" s="17">
        <v>3</v>
      </c>
      <c r="CM320" s="17">
        <v>4</v>
      </c>
      <c r="CN320" s="15" cm="1">
        <f t="array" ref="CN320">_xlfn.IFS([1]original_ver!CN334="ความรู้ทางการเกษตรและการใช้เทคโนโลยีสำหรับการผลิตในฟาร์ม",1,[1]original_ver!CN334="การวางแผนและจัดการฟาร์ม เช่น การเก็บเกี่ยว การเงิน และการวางแผนทางการตลาด",2,[1]original_ver!CN334="การเป็นผู้ประกอบการทางการเกษตร",3,[1]original_ver!CN334="การเพิ่มมูลค่าผลผลิต และการแปรรูปผลผลิต (รวมถึงการพัฒนาคุณภาพผลผลิต)",4,[1]original_ver!CN334="","")</f>
        <v>3</v>
      </c>
      <c r="CO320" s="17">
        <v>0</v>
      </c>
      <c r="CP320" s="48"/>
      <c r="CQ320" s="15" cm="1">
        <f t="array" ref="CQ320">_xlfn.IFS([1]original_ver!CR334="ประยุกต์",1,[1]original_ver!CR334="ไม่ประยุกต์",0,[1]original_ver!CR334="","")</f>
        <v>1</v>
      </c>
      <c r="CR320" s="15" cm="1">
        <f t="array" ref="CR320">_xlfn.IFS([1]original_ver!CS334="ประยุกต์",1,[1]original_ver!CS334="ไม่ประยุกต์",0,[1]original_ver!CS334="","")</f>
        <v>1</v>
      </c>
      <c r="CS320" s="48"/>
      <c r="CT320" s="15" cm="1">
        <f t="array" ref="CT320">_xlfn.IFS([1]original_ver!CV334="ประยุกต์",1,[1]original_ver!CV334="ไม่ประยุกต์",0,[1]original_ver!CV334="","")</f>
        <v>1</v>
      </c>
      <c r="CU320" s="48"/>
      <c r="CV320" s="15" cm="1">
        <f t="array" ref="CV320">_xlfn.IFS([1]original_ver!CY334="ประยุกต์",1,[1]original_ver!CY334="ไม่ประยุกต์",0,[1]original_ver!CY334="","")</f>
        <v>0</v>
      </c>
      <c r="CW320" s="17">
        <v>4</v>
      </c>
      <c r="CX320" s="15" cm="1">
        <f t="array" ref="CX320">_xlfn.IFS([1]original_ver!DB334="ประยุกต์",1,[1]original_ver!DB334="ไม่ประยุกต์",0,[1]original_ver!DB334="","")</f>
        <v>1</v>
      </c>
      <c r="CY320" s="48"/>
      <c r="CZ320" s="48"/>
      <c r="DA320" s="48"/>
      <c r="DB320" s="48"/>
      <c r="DC320" s="48"/>
      <c r="DD320" s="48"/>
      <c r="DE320" s="48"/>
      <c r="DF320" s="17">
        <v>3</v>
      </c>
      <c r="DG320" s="17">
        <v>2</v>
      </c>
      <c r="DH320" s="48"/>
      <c r="DI320" s="48"/>
      <c r="DJ320" s="17">
        <v>2</v>
      </c>
      <c r="DK320" s="17">
        <v>2</v>
      </c>
      <c r="DL320" s="17">
        <v>1</v>
      </c>
      <c r="DM320" s="17">
        <v>2</v>
      </c>
      <c r="DN320" s="48"/>
      <c r="DO320" s="48"/>
      <c r="DP320" s="48"/>
      <c r="DQ320" s="48"/>
      <c r="DR320" s="49">
        <v>2.8</v>
      </c>
      <c r="DS320" s="49">
        <v>2.3333333333333335</v>
      </c>
      <c r="DT320" s="17">
        <v>3</v>
      </c>
      <c r="DU320" s="49">
        <v>2.6</v>
      </c>
      <c r="DV320" s="49">
        <v>1.6666666666666667</v>
      </c>
      <c r="DW320" s="49">
        <v>3</v>
      </c>
      <c r="DX320" s="25">
        <v>2.8</v>
      </c>
      <c r="DY320" s="25">
        <v>4</v>
      </c>
      <c r="DZ320" s="25">
        <v>3.75</v>
      </c>
      <c r="EA320" s="25">
        <v>3</v>
      </c>
      <c r="EB320" s="25">
        <v>2.3333333333333335</v>
      </c>
      <c r="EC320">
        <v>3.25</v>
      </c>
    </row>
    <row r="321" spans="1:133" x14ac:dyDescent="0.2">
      <c r="A321" s="15">
        <v>941</v>
      </c>
      <c r="B321" s="58"/>
      <c r="C321" cm="1">
        <f t="array" ref="C321">_xlfn.IFS([1]original_ver!D335="Participant",1,[1]original_ver!D335="Non-Participant",0,[1]original_ver!D335="","")</f>
        <v>0</v>
      </c>
      <c r="D321" s="15">
        <v>3</v>
      </c>
      <c r="E321" s="17" cm="1">
        <f t="array" ref="E321">_xlfn.IFS([1]original_ver!F335="ชาย",1,[1]original_ver!F335="หญิง",0,[1]original_ver!F335="","")</f>
        <v>0</v>
      </c>
      <c r="F321" s="15">
        <v>42</v>
      </c>
      <c r="G321" s="17" cm="1">
        <f t="array" ref="G321">_xlfn.IFS([1]original_ver!H335="ไม่มีการศึกษา",0,[1]original_ver!H335="ประถมศึกษา",1,[1]original_ver!H335="มัธยมศึกษาตอนต้น",2,[1]original_ver!H335="มัธยมศึกษาตอนปลาย",3,[1]original_ver!H335="อนุปริญญา (ปวช., ปวส., ฝึกหัดครู)",4,[1]original_ver!H335="ปริญญาตรี",5,[1]original_ver!H335="สูงกว่าปริญญาตรี",6,[1]original_ver!H335="","")</f>
        <v>4</v>
      </c>
      <c r="H321" s="17" cm="1">
        <f t="array" ref="H321">_xlfn.IFS([1]original_ver!I335="โสด",1,[1]original_ver!I335="สมรส/อยู่ด้วยกัน",2,[1]original_ver!I335="หย่าร้าง/แยกกันอยู่",3,[1]original_ver!I335="หม้าย",4,[1]original_ver!I335="","")</f>
        <v>2</v>
      </c>
      <c r="I321" s="15">
        <v>5</v>
      </c>
      <c r="J321" s="15">
        <v>9</v>
      </c>
      <c r="K321" s="17" cm="1">
        <f t="array" ref="K321">_xlfn.IFS([1]original_ver!L335="ใช่",1,[1]original_ver!L335="ไม่ใช่",0,[1]original_ver!L335="","")</f>
        <v>0</v>
      </c>
      <c r="L321" s="17">
        <v>0</v>
      </c>
      <c r="M321" s="17">
        <f t="shared" si="15"/>
        <v>1</v>
      </c>
      <c r="N321" s="23">
        <v>100000</v>
      </c>
      <c r="O321" s="17" cm="1">
        <f t="array" ref="O321">_xlfn.IFS([1]original_ver!O335="ใช่",1,[1]original_ver!O335="ไม่ใช่",0,[1]original_ver!O335="","")</f>
        <v>0</v>
      </c>
      <c r="P321" s="17">
        <v>3</v>
      </c>
      <c r="Q321" s="17">
        <v>1</v>
      </c>
      <c r="R321" s="17">
        <v>240</v>
      </c>
      <c r="S321" s="149">
        <v>4120000</v>
      </c>
      <c r="T321" s="17">
        <v>1.45</v>
      </c>
      <c r="U321" s="22">
        <f t="shared" si="18"/>
        <v>17166.666666666668</v>
      </c>
      <c r="V321" s="48"/>
      <c r="W321" s="48"/>
      <c r="X321" s="48"/>
      <c r="Y321" s="48"/>
      <c r="Z321" s="48"/>
      <c r="AA321" s="17">
        <v>3</v>
      </c>
      <c r="AB321" s="17">
        <v>1</v>
      </c>
      <c r="AC321" s="17">
        <v>240</v>
      </c>
      <c r="AD321" s="149">
        <v>4000000</v>
      </c>
      <c r="AE321" s="17">
        <v>1.5</v>
      </c>
      <c r="AF321" s="27">
        <f t="shared" si="19"/>
        <v>16666.666666666668</v>
      </c>
      <c r="AG321" s="48"/>
      <c r="AH321" s="48"/>
      <c r="AI321" s="48"/>
      <c r="AJ321" s="48"/>
      <c r="AK321" s="48"/>
      <c r="AL321" s="17">
        <v>1</v>
      </c>
      <c r="AM321" s="17">
        <v>1</v>
      </c>
      <c r="AN321" s="17">
        <v>30</v>
      </c>
      <c r="AO321" s="17">
        <v>25000</v>
      </c>
      <c r="AP321" s="17">
        <v>13.5</v>
      </c>
      <c r="AQ321" s="17"/>
      <c r="AR321" s="48"/>
      <c r="AS321" s="48"/>
      <c r="AT321" s="48"/>
      <c r="AU321" s="48"/>
      <c r="AV321" s="48"/>
      <c r="AW321" s="17">
        <v>1</v>
      </c>
      <c r="AX321" s="17">
        <v>1</v>
      </c>
      <c r="AY321" s="17">
        <v>30</v>
      </c>
      <c r="AZ321" s="17">
        <v>20000</v>
      </c>
      <c r="BA321" s="17">
        <v>11</v>
      </c>
      <c r="BB321" s="17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17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17"/>
      <c r="BY321" s="48"/>
      <c r="BZ321" s="48"/>
      <c r="CA321" s="48"/>
      <c r="CB321" s="48"/>
      <c r="CC321" s="48"/>
      <c r="CD321" s="49">
        <v>2.25</v>
      </c>
      <c r="CE321" s="49">
        <v>2</v>
      </c>
      <c r="CF321" s="49">
        <v>2</v>
      </c>
      <c r="CG321" s="49">
        <v>1</v>
      </c>
      <c r="CH321" s="49">
        <v>2.5</v>
      </c>
      <c r="CI321" s="17">
        <v>1</v>
      </c>
      <c r="CJ321" cm="1">
        <f t="array" ref="CJ321">_xlfn.IFS([1]original_ver!CH335="จากการเข้าร่วมกิจกรรมอบรม ที่จัดโดยโครงการเกษตรกรปราดเปรื่อง (Smart Farmer)",1,[1]original_ver!CH335="จากการเข้าร่วมกิจกรรมอบรม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ๆ",3,[1]original_ver!CH335="จากการเรียนรู้ผ่านประสบการณ์ของผู้อื่น ได้แก่ เพื่อนบ้าน พี่น้อง เพื่อน และญาติ เป็นต้น",4,[1]original_ver!CH335="ไม่ได้เข้าร่วมกิจกรรมอบรมหรือเรียนรู้ใด ๆ (ข้ามไปข้อ 33)",5)</f>
        <v>3</v>
      </c>
      <c r="CK321" s="15" cm="1">
        <f t="array" ref="CK321">_xlfn.IFS([1]original_ver!CJ335="ความรู้ทางการเกษตรและการใช้เทคโนโลยีสำหรับการผลิตในฟาร์ม",1,[1]original_ver!CJ335="การวางแผนและจัดการฟาร์ม เช่น การเก็บเกี่ยว การเงิน และการวางแผนทางการตลาด",2,[1]original_ver!CJ335="การเป็นผู้ประกอบการทางการเกษตร",3,[1]original_ver!CJ335="การเพิ่มมูลค่าผลผลิต และการแปรรูปผลผลิต (รวมถึงการพัฒนาคุณภาพผลผลิต)",4,[1]original_ver!CJ335="","")</f>
        <v>2</v>
      </c>
      <c r="CL321" s="17">
        <v>2</v>
      </c>
      <c r="CM321" s="17">
        <v>4</v>
      </c>
      <c r="CN321" s="15" cm="1">
        <f t="array" ref="CN321">_xlfn.IFS([1]original_ver!CN335="ความรู้ทางการเกษตรและการใช้เทคโนโลยีสำหรับการผลิตในฟาร์ม",1,[1]original_ver!CN335="การวางแผนและจัดการฟาร์ม เช่น การเก็บเกี่ยว การเงิน และการวางแผนทางการตลาด",2,[1]original_ver!CN335="การเป็นผู้ประกอบการทางการเกษตร",3,[1]original_ver!CN335="การเพิ่มมูลค่าผลผลิต และการแปรรูปผลผลิต (รวมถึงการพัฒนาคุณภาพผลผลิต)",4,[1]original_ver!CN335="","")</f>
        <v>3</v>
      </c>
      <c r="CO321" s="17">
        <v>0</v>
      </c>
      <c r="CP321" s="48"/>
      <c r="CQ321" s="15" cm="1">
        <f t="array" ref="CQ321">_xlfn.IFS([1]original_ver!CR335="ประยุกต์",1,[1]original_ver!CR335="ไม่ประยุกต์",0,[1]original_ver!CR335="","")</f>
        <v>1</v>
      </c>
      <c r="CR321" s="15" cm="1">
        <f t="array" ref="CR321">_xlfn.IFS([1]original_ver!CS335="ประยุกต์",1,[1]original_ver!CS335="ไม่ประยุกต์",0,[1]original_ver!CS335="","")</f>
        <v>1</v>
      </c>
      <c r="CS321" s="48"/>
      <c r="CT321" s="15" cm="1">
        <f t="array" ref="CT321">_xlfn.IFS([1]original_ver!CV335="ประยุกต์",1,[1]original_ver!CV335="ไม่ประยุกต์",0,[1]original_ver!CV335="","")</f>
        <v>1</v>
      </c>
      <c r="CU321" s="48"/>
      <c r="CV321" s="15" cm="1">
        <f t="array" ref="CV321">_xlfn.IFS([1]original_ver!CY335="ประยุกต์",1,[1]original_ver!CY335="ไม่ประยุกต์",0,[1]original_ver!CY335="","")</f>
        <v>0</v>
      </c>
      <c r="CW321" s="17">
        <v>3</v>
      </c>
      <c r="CX321" s="15" cm="1">
        <f t="array" ref="CX321">_xlfn.IFS([1]original_ver!DB335="ประยุกต์",1,[1]original_ver!DB335="ไม่ประยุกต์",0,[1]original_ver!DB335="","")</f>
        <v>1</v>
      </c>
      <c r="CY321" s="48"/>
      <c r="CZ321" s="48">
        <v>0</v>
      </c>
      <c r="DA321" s="48">
        <v>0</v>
      </c>
      <c r="DB321" s="48">
        <v>0</v>
      </c>
      <c r="DC321" s="48">
        <v>0</v>
      </c>
      <c r="DD321" s="48">
        <v>0</v>
      </c>
      <c r="DE321" s="48">
        <v>0</v>
      </c>
      <c r="DF321" s="17">
        <v>3</v>
      </c>
      <c r="DG321" s="17">
        <v>3</v>
      </c>
      <c r="DH321" s="17">
        <v>2</v>
      </c>
      <c r="DI321" s="17">
        <v>1</v>
      </c>
      <c r="DJ321" s="48"/>
      <c r="DK321" s="48"/>
      <c r="DL321" s="17">
        <v>1</v>
      </c>
      <c r="DM321" s="17">
        <v>2</v>
      </c>
      <c r="DN321" s="48"/>
      <c r="DO321" s="48"/>
      <c r="DP321" s="48"/>
      <c r="DQ321" s="48"/>
      <c r="DR321" s="49">
        <v>3.4</v>
      </c>
      <c r="DS321" s="49">
        <v>3</v>
      </c>
      <c r="DT321" s="17">
        <v>3.75</v>
      </c>
      <c r="DU321" s="49">
        <v>2.6</v>
      </c>
      <c r="DV321" s="49">
        <v>2</v>
      </c>
      <c r="DW321" s="49">
        <v>2.75</v>
      </c>
      <c r="DX321" s="25">
        <v>3.4</v>
      </c>
      <c r="DY321" s="25">
        <v>4</v>
      </c>
      <c r="DZ321" s="25">
        <v>3.25</v>
      </c>
      <c r="EA321" s="25">
        <v>2.8</v>
      </c>
      <c r="EB321" s="25">
        <v>2.3333333333333335</v>
      </c>
      <c r="EC321">
        <v>3.75</v>
      </c>
    </row>
    <row r="322" spans="1:133" hidden="1" x14ac:dyDescent="0.2">
      <c r="A322" s="15">
        <v>942</v>
      </c>
      <c r="B322" s="58"/>
      <c r="C322" cm="1">
        <f t="array" ref="C322">_xlfn.IFS([1]original_ver!D336="Participant",1,[1]original_ver!D336="Non-Participant",0,[1]original_ver!D336="","")</f>
        <v>0</v>
      </c>
      <c r="D322" s="15">
        <v>3</v>
      </c>
      <c r="E322" s="17" cm="1">
        <f t="array" ref="E322">_xlfn.IFS([1]original_ver!F336="ชาย",1,[1]original_ver!F336="หญิง",0,[1]original_ver!F336="","")</f>
        <v>0</v>
      </c>
      <c r="F322" s="15">
        <v>42</v>
      </c>
      <c r="G322" s="17" cm="1">
        <f t="array" ref="G322">_xlfn.IFS([1]original_ver!H336="ไม่มีการศึกษา",0,[1]original_ver!H336="ประถมศึกษา",1,[1]original_ver!H336="มัธยมศึกษาตอนต้น",2,[1]original_ver!H336="มัธยมศึกษาตอนปลาย",3,[1]original_ver!H336="อนุปริญญา (ปวช., ปวส., ฝึกหัดครู)",4,[1]original_ver!H336="ปริญญาตรี",5,[1]original_ver!H336="สูงกว่าปริญญาตรี",6,[1]original_ver!H336="","")</f>
        <v>4</v>
      </c>
      <c r="H322" s="17" cm="1">
        <f t="array" ref="H322">_xlfn.IFS([1]original_ver!I336="โสด",1,[1]original_ver!I336="สมรส/อยู่ด้วยกัน",2,[1]original_ver!I336="หย่าร้าง/แยกกันอยู่",3,[1]original_ver!I336="หม้าย",4,[1]original_ver!I336="","")</f>
        <v>2</v>
      </c>
      <c r="I322" s="15">
        <v>3</v>
      </c>
      <c r="J322" s="15">
        <v>17</v>
      </c>
      <c r="K322" s="17" cm="1">
        <f t="array" ref="K322">_xlfn.IFS([1]original_ver!L336="ใช่",1,[1]original_ver!L336="ไม่ใช่",0,[1]original_ver!L336="","")</f>
        <v>0</v>
      </c>
      <c r="L322" s="17" cm="1">
        <f t="array" ref="L322">_xlfn.IFS([1]original_ver!M336="กู้ยืม",1,[1]original_ver!M336="ไม่กู้ยืม",0,[1]original_ver!M336="","")</f>
        <v>1</v>
      </c>
      <c r="M322" s="17">
        <f t="shared" si="15"/>
        <v>1</v>
      </c>
      <c r="N322" s="23">
        <v>350000</v>
      </c>
      <c r="O322" s="17" cm="1">
        <f t="array" ref="O322">_xlfn.IFS([1]original_ver!O336="ใช่",1,[1]original_ver!O336="ไม่ใช่",0,[1]original_ver!O336="","")</f>
        <v>1</v>
      </c>
      <c r="P322" s="17">
        <v>3</v>
      </c>
      <c r="Q322" s="17">
        <v>1</v>
      </c>
      <c r="R322" s="17">
        <v>60</v>
      </c>
      <c r="S322" s="17">
        <v>780000</v>
      </c>
      <c r="T322" s="17">
        <v>1.45</v>
      </c>
      <c r="U322" s="22">
        <f t="shared" si="18"/>
        <v>13000</v>
      </c>
      <c r="V322" s="48"/>
      <c r="W322" s="48"/>
      <c r="X322" s="48"/>
      <c r="Y322" s="48"/>
      <c r="Z322" s="48"/>
      <c r="AA322" s="17">
        <v>3</v>
      </c>
      <c r="AB322" s="17">
        <v>1</v>
      </c>
      <c r="AC322" s="17">
        <v>60</v>
      </c>
      <c r="AD322" s="17">
        <v>750000</v>
      </c>
      <c r="AE322" s="17">
        <v>1.5</v>
      </c>
      <c r="AF322" s="27">
        <f t="shared" si="19"/>
        <v>12500</v>
      </c>
      <c r="AG322" s="48"/>
      <c r="AH322" s="48"/>
      <c r="AI322" s="48"/>
      <c r="AJ322" s="48"/>
      <c r="AK322" s="48"/>
      <c r="AL322" s="17">
        <v>1</v>
      </c>
      <c r="AM322" s="17">
        <v>1</v>
      </c>
      <c r="AN322" s="17">
        <v>30</v>
      </c>
      <c r="AO322" s="17">
        <v>24000</v>
      </c>
      <c r="AP322" s="17">
        <v>12</v>
      </c>
      <c r="AQ322" s="17"/>
      <c r="AR322" s="48"/>
      <c r="AS322" s="48"/>
      <c r="AT322" s="48"/>
      <c r="AU322" s="48"/>
      <c r="AV322" s="48"/>
      <c r="AW322" s="17">
        <v>1</v>
      </c>
      <c r="AX322" s="17">
        <v>1</v>
      </c>
      <c r="AY322" s="17">
        <v>30</v>
      </c>
      <c r="AZ322" s="17">
        <v>21600</v>
      </c>
      <c r="BA322" s="17">
        <v>10.5</v>
      </c>
      <c r="BB322" s="17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17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17"/>
      <c r="BY322" s="48"/>
      <c r="BZ322" s="48"/>
      <c r="CA322" s="48"/>
      <c r="CB322" s="48"/>
      <c r="CC322" s="48"/>
      <c r="CD322" s="49">
        <v>2.5</v>
      </c>
      <c r="CE322" s="49">
        <v>1.3333333333333333</v>
      </c>
      <c r="CF322" s="49">
        <v>2.3333333333333335</v>
      </c>
      <c r="CG322" s="49">
        <v>1.5</v>
      </c>
      <c r="CH322" s="49">
        <v>2.5</v>
      </c>
      <c r="CI322" s="17">
        <v>1</v>
      </c>
      <c r="CJ322" cm="1">
        <f t="array" ref="CJ322">_xlfn.IFS([1]original_ver!CH336="จากการเข้าร่วมกิจกรรมอบรม ที่จัดโดยโครงการเกษตรกรปราดเปรื่อง (Smart Farmer)",1,[1]original_ver!CH336="จากการเข้าร่วมกิจกรรมอบรม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ๆ",3,[1]original_ver!CH336="จากการเรียนรู้ผ่านประสบการณ์ของผู้อื่น ได้แก่ เพื่อนบ้าน พี่น้อง เพื่อน และญาติ เป็นต้น",4,[1]original_ver!CH336="ไม่ได้เข้าร่วมกิจกรรมอบรมหรือเรียนรู้ใด ๆ (ข้ามไปข้อ 33)",5)</f>
        <v>3</v>
      </c>
      <c r="CK322" s="15" cm="1">
        <f t="array" ref="CK322">_xlfn.IFS([1]original_ver!CJ336="ความรู้ทางการเกษตรและการใช้เทคโนโลยีสำหรับการผลิตในฟาร์ม",1,[1]original_ver!CJ336="การวางแผนและจัดการฟาร์ม เช่น การเก็บเกี่ยว การเงิน และการวางแผนทางการตลาด",2,[1]original_ver!CJ336="การเป็นผู้ประกอบการทางการเกษตร",3,[1]original_ver!CJ336="การเพิ่มมูลค่าผลผลิต และการแปรรูปผลผลิต (รวมถึงการพัฒนาคุณภาพผลผลิต)",4,[1]original_ver!CJ336="","")</f>
        <v>1</v>
      </c>
      <c r="CL322" s="17">
        <v>4</v>
      </c>
      <c r="CM322" s="17">
        <v>2</v>
      </c>
      <c r="CN322" s="15" cm="1">
        <f t="array" ref="CN322">_xlfn.IFS([1]original_ver!CN336="ความรู้ทางการเกษตรและการใช้เทคโนโลยีสำหรับการผลิตในฟาร์ม",1,[1]original_ver!CN336="การวางแผนและจัดการฟาร์ม เช่น การเก็บเกี่ยว การเงิน และการวางแผนทางการตลาด",2,[1]original_ver!CN336="การเป็นผู้ประกอบการทางการเกษตร",3,[1]original_ver!CN336="การเพิ่มมูลค่าผลผลิต และการแปรรูปผลผลิต (รวมถึงการพัฒนาคุณภาพผลผลิต)",4,[1]original_ver!CN336="","")</f>
        <v>3</v>
      </c>
      <c r="CO322" s="17">
        <v>0</v>
      </c>
      <c r="CP322" s="48"/>
      <c r="CQ322" s="15" cm="1">
        <f t="array" ref="CQ322">_xlfn.IFS([1]original_ver!CR336="ประยุกต์",1,[1]original_ver!CR336="ไม่ประยุกต์",0,[1]original_ver!CR336="","")</f>
        <v>1</v>
      </c>
      <c r="CR322" s="15" cm="1">
        <f t="array" ref="CR322">_xlfn.IFS([1]original_ver!CS336="ประยุกต์",1,[1]original_ver!CS336="ไม่ประยุกต์",0,[1]original_ver!CS336="","")</f>
        <v>1</v>
      </c>
      <c r="CS322" s="48"/>
      <c r="CT322" s="15" cm="1">
        <f t="array" ref="CT322">_xlfn.IFS([1]original_ver!CV336="ประยุกต์",1,[1]original_ver!CV336="ไม่ประยุกต์",0,[1]original_ver!CV336="","")</f>
        <v>1</v>
      </c>
      <c r="CU322" s="48"/>
      <c r="CV322" s="15" cm="1">
        <f t="array" ref="CV322">_xlfn.IFS([1]original_ver!CY336="ประยุกต์",1,[1]original_ver!CY336="ไม่ประยุกต์",0,[1]original_ver!CY336="","")</f>
        <v>0</v>
      </c>
      <c r="CW322" s="17">
        <v>4</v>
      </c>
      <c r="CX322" s="15" cm="1">
        <f t="array" ref="CX322">_xlfn.IFS([1]original_ver!DB336="ประยุกต์",1,[1]original_ver!DB336="ไม่ประยุกต์",0,[1]original_ver!DB336="","")</f>
        <v>1</v>
      </c>
      <c r="CY322" s="48"/>
      <c r="CZ322" s="48">
        <v>0</v>
      </c>
      <c r="DA322" s="48">
        <v>0</v>
      </c>
      <c r="DB322" s="48">
        <v>0</v>
      </c>
      <c r="DC322" s="48">
        <v>0</v>
      </c>
      <c r="DD322" s="48">
        <v>0</v>
      </c>
      <c r="DE322" s="48">
        <v>0</v>
      </c>
      <c r="DF322" s="17">
        <v>2</v>
      </c>
      <c r="DG322" s="17">
        <v>3</v>
      </c>
      <c r="DH322" s="17">
        <v>1</v>
      </c>
      <c r="DI322" s="17">
        <v>2</v>
      </c>
      <c r="DJ322" s="48"/>
      <c r="DK322" s="48"/>
      <c r="DL322" s="17">
        <v>3</v>
      </c>
      <c r="DM322" s="17">
        <v>2</v>
      </c>
      <c r="DN322" s="48"/>
      <c r="DO322" s="48"/>
      <c r="DP322" s="48"/>
      <c r="DQ322" s="48"/>
      <c r="DR322" s="49">
        <v>3.6</v>
      </c>
      <c r="DS322" s="49">
        <v>3.3333333333333335</v>
      </c>
      <c r="DT322" s="17">
        <v>4</v>
      </c>
      <c r="DU322" s="49">
        <v>2.4</v>
      </c>
      <c r="DV322" s="49">
        <v>2.3333333333333335</v>
      </c>
      <c r="DW322" s="49">
        <v>4</v>
      </c>
      <c r="DX322" s="25">
        <v>3.6</v>
      </c>
      <c r="DY322" s="25">
        <v>3.3333333333333335</v>
      </c>
      <c r="DZ322" s="25">
        <v>4.5</v>
      </c>
      <c r="EA322" s="25">
        <v>2.6</v>
      </c>
      <c r="EB322" s="25">
        <v>3.3333333333333335</v>
      </c>
      <c r="EC322">
        <v>4</v>
      </c>
    </row>
    <row r="323" spans="1:133" hidden="1" x14ac:dyDescent="0.2">
      <c r="A323" s="15">
        <v>943</v>
      </c>
      <c r="B323" s="58"/>
      <c r="C323" cm="1">
        <f t="array" ref="C323">_xlfn.IFS([1]original_ver!D337="Participant",1,[1]original_ver!D337="Non-Participant",0,[1]original_ver!D337="","")</f>
        <v>0</v>
      </c>
      <c r="D323" s="15">
        <v>3</v>
      </c>
      <c r="E323" s="17" cm="1">
        <f t="array" ref="E323">_xlfn.IFS([1]original_ver!F337="ชาย",1,[1]original_ver!F337="หญิง",0,[1]original_ver!F337="","")</f>
        <v>0</v>
      </c>
      <c r="F323" s="15">
        <v>52</v>
      </c>
      <c r="G323" s="17" cm="1">
        <f t="array" ref="G323">_xlfn.IFS([1]original_ver!H337="ไม่มีการศึกษา",0,[1]original_ver!H337="ประถมศึกษา",1,[1]original_ver!H337="มัธยมศึกษาตอนต้น",2,[1]original_ver!H337="มัธยมศึกษาตอนปลาย",3,[1]original_ver!H337="อนุปริญญา (ปวช., ปวส., ฝึกหัดครู)",4,[1]original_ver!H337="ปริญญาตรี",5,[1]original_ver!H337="สูงกว่าปริญญาตรี",6,[1]original_ver!H337="","")</f>
        <v>3</v>
      </c>
      <c r="H323" s="17" cm="1">
        <f t="array" ref="H323">_xlfn.IFS([1]original_ver!I337="โสด",1,[1]original_ver!I337="สมรส/อยู่ด้วยกัน",2,[1]original_ver!I337="หย่าร้าง/แยกกันอยู่",3,[1]original_ver!I337="หม้าย",4,[1]original_ver!I337="","")</f>
        <v>2</v>
      </c>
      <c r="I323" s="15">
        <v>5</v>
      </c>
      <c r="J323" s="15">
        <v>17</v>
      </c>
      <c r="K323" s="17" cm="1">
        <f t="array" ref="K323">_xlfn.IFS([1]original_ver!L337="ใช่",1,[1]original_ver!L337="ไม่ใช่",0,[1]original_ver!L337="","")</f>
        <v>0</v>
      </c>
      <c r="L323" s="17" cm="1">
        <f t="array" ref="L323">_xlfn.IFS([1]original_ver!M337="กู้ยืม",1,[1]original_ver!M337="ไม่กู้ยืม",0,[1]original_ver!M337="","")</f>
        <v>1</v>
      </c>
      <c r="M323" s="17">
        <f t="shared" ref="M323:M386" si="20">IF($N323&gt;1, 1,0)</f>
        <v>1</v>
      </c>
      <c r="N323" s="23">
        <v>500000</v>
      </c>
      <c r="O323" s="17" cm="1">
        <f t="array" ref="O323">_xlfn.IFS([1]original_ver!O337="ใช่",1,[1]original_ver!O337="ไม่ใช่",0,[1]original_ver!O337="","")</f>
        <v>0</v>
      </c>
      <c r="P323" s="17">
        <v>3</v>
      </c>
      <c r="Q323" s="17">
        <v>1</v>
      </c>
      <c r="R323" s="17">
        <v>240</v>
      </c>
      <c r="S323" s="17">
        <v>3000000</v>
      </c>
      <c r="T323" s="17">
        <v>1.45</v>
      </c>
      <c r="U323" s="22">
        <f t="shared" si="18"/>
        <v>12500</v>
      </c>
      <c r="V323" s="48"/>
      <c r="W323" s="48"/>
      <c r="X323" s="48"/>
      <c r="Y323" s="48"/>
      <c r="Z323" s="48"/>
      <c r="AA323" s="17">
        <v>3</v>
      </c>
      <c r="AB323" s="17">
        <v>1</v>
      </c>
      <c r="AC323" s="17">
        <v>240</v>
      </c>
      <c r="AD323" s="17">
        <v>3000000</v>
      </c>
      <c r="AE323" s="17">
        <v>1.45</v>
      </c>
      <c r="AF323" s="27">
        <f t="shared" si="19"/>
        <v>12500</v>
      </c>
      <c r="AG323" s="48"/>
      <c r="AH323" s="48"/>
      <c r="AI323" s="48"/>
      <c r="AJ323" s="48"/>
      <c r="AK323" s="48"/>
      <c r="AL323" s="17">
        <v>1</v>
      </c>
      <c r="AM323" s="17">
        <v>1</v>
      </c>
      <c r="AN323" s="17">
        <v>25</v>
      </c>
      <c r="AO323" s="17">
        <v>25000</v>
      </c>
      <c r="AP323" s="17">
        <v>14</v>
      </c>
      <c r="AQ323" s="17"/>
      <c r="AR323" s="48"/>
      <c r="AS323" s="48"/>
      <c r="AT323" s="48"/>
      <c r="AU323" s="48"/>
      <c r="AV323" s="48"/>
      <c r="AW323" s="17">
        <v>1</v>
      </c>
      <c r="AX323" s="17">
        <v>1</v>
      </c>
      <c r="AY323" s="17">
        <v>25</v>
      </c>
      <c r="AZ323" s="17">
        <v>22000</v>
      </c>
      <c r="BA323" s="17">
        <v>16</v>
      </c>
      <c r="BB323" s="17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17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17"/>
      <c r="BY323" s="48"/>
      <c r="BZ323" s="48"/>
      <c r="CA323" s="48"/>
      <c r="CB323" s="48"/>
      <c r="CC323" s="48"/>
      <c r="CD323" s="49">
        <v>3</v>
      </c>
      <c r="CE323" s="49">
        <v>2.6666666666666665</v>
      </c>
      <c r="CF323" s="49">
        <v>2</v>
      </c>
      <c r="CG323" s="49">
        <v>1.5</v>
      </c>
      <c r="CH323" s="49">
        <v>2.5</v>
      </c>
      <c r="CI323" s="17">
        <v>1</v>
      </c>
      <c r="CJ323" cm="1">
        <f t="array" ref="CJ323">_xlfn.IFS([1]original_ver!CH337="จากการเข้าร่วมกิจกรรมอบรม ที่จัดโดยโครงการเกษตรกรปราดเปรื่อง (Smart Farmer)",1,[1]original_ver!CH337="จากการเข้าร่วมกิจกรรมอบรม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ๆ",3,[1]original_ver!CH337="จากการเรียนรู้ผ่านประสบการณ์ของผู้อื่น ได้แก่ เพื่อนบ้าน พี่น้อง เพื่อน และญาติ เป็นต้น",4,[1]original_ver!CH337="ไม่ได้เข้าร่วมกิจกรรมอบรมหรือเรียนรู้ใด ๆ (ข้ามไปข้อ 33)",5)</f>
        <v>5</v>
      </c>
      <c r="CK323" s="15" t="str" cm="1">
        <f t="array" ref="CK323">_xlfn.IFS([1]original_ver!CJ337="ความรู้ทางการเกษตรและการใช้เทคโนโลยีสำหรับการผลิตในฟาร์ม",1,[1]original_ver!CJ337="การวางแผนและจัดการฟาร์ม เช่น การเก็บเกี่ยว การเงิน และการวางแผนทางการตลาด",2,[1]original_ver!CJ337="การเป็นผู้ประกอบการทางการเกษตร",3,[1]original_ver!CJ337="การเพิ่มมูลค่าผลผลิต และการแปรรูปผลผลิต (รวมถึงการพัฒนาคุณภาพผลผลิต)",4,[1]original_ver!CJ337="","")</f>
        <v/>
      </c>
      <c r="CL323" s="48"/>
      <c r="CM323" s="48"/>
      <c r="CN323" s="15" t="str" cm="1">
        <f t="array" ref="CN323">_xlfn.IFS([1]original_ver!CN337="ความรู้ทางการเกษตรและการใช้เทคโนโลยีสำหรับการผลิตในฟาร์ม",1,[1]original_ver!CN337="การวางแผนและจัดการฟาร์ม เช่น การเก็บเกี่ยว การเงิน และการวางแผนทางการตลาด",2,[1]original_ver!CN337="การเป็นผู้ประกอบการทางการเกษตร",3,[1]original_ver!CN337="การเพิ่มมูลค่าผลผลิต และการแปรรูปผลผลิต (รวมถึงการพัฒนาคุณภาพผลผลิต)",4,[1]original_ver!CN337="","")</f>
        <v/>
      </c>
      <c r="CO323" s="48"/>
      <c r="CP323" s="48"/>
      <c r="CQ323" s="15" t="str" cm="1">
        <f t="array" ref="CQ323">_xlfn.IFS([1]original_ver!CR337="ประยุกต์",1,[1]original_ver!CR337="ไม่ประยุกต์",0,[1]original_ver!CR337="","")</f>
        <v/>
      </c>
      <c r="CR323" s="15" t="str" cm="1">
        <f t="array" ref="CR323">_xlfn.IFS([1]original_ver!CS337="ประยุกต์",1,[1]original_ver!CS337="ไม่ประยุกต์",0,[1]original_ver!CS337="","")</f>
        <v/>
      </c>
      <c r="CS323" s="48"/>
      <c r="CT323" s="15" t="str" cm="1">
        <f t="array" ref="CT323">_xlfn.IFS([1]original_ver!CV337="ประยุกต์",1,[1]original_ver!CV337="ไม่ประยุกต์",0,[1]original_ver!CV337="","")</f>
        <v/>
      </c>
      <c r="CU323" s="48"/>
      <c r="CV323" s="15" t="str" cm="1">
        <f t="array" ref="CV323">_xlfn.IFS([1]original_ver!CY337="ประยุกต์",1,[1]original_ver!CY337="ไม่ประยุกต์",0,[1]original_ver!CY337="","")</f>
        <v/>
      </c>
      <c r="CW323" s="48"/>
      <c r="CX323" s="15" t="str" cm="1">
        <f t="array" ref="CX323">_xlfn.IFS([1]original_ver!DB337="ประยุกต์",1,[1]original_ver!DB337="ไม่ประยุกต์",0,[1]original_ver!DB337="","")</f>
        <v/>
      </c>
      <c r="CY323" s="48"/>
      <c r="CZ323" s="48">
        <v>0</v>
      </c>
      <c r="DA323" s="48">
        <v>0</v>
      </c>
      <c r="DB323" s="48">
        <v>0</v>
      </c>
      <c r="DC323" s="48">
        <v>0</v>
      </c>
      <c r="DD323" s="48">
        <v>0</v>
      </c>
      <c r="DE323" s="48">
        <v>0</v>
      </c>
      <c r="DF323" s="17">
        <v>2</v>
      </c>
      <c r="DG323" s="17">
        <v>3</v>
      </c>
      <c r="DH323" s="17">
        <v>1</v>
      </c>
      <c r="DI323" s="17">
        <v>1</v>
      </c>
      <c r="DJ323" s="48"/>
      <c r="DK323" s="48"/>
      <c r="DL323" s="17">
        <v>3</v>
      </c>
      <c r="DM323" s="17">
        <v>3</v>
      </c>
      <c r="DN323" s="48"/>
      <c r="DO323" s="48"/>
      <c r="DP323" s="48"/>
      <c r="DQ323" s="48"/>
      <c r="DR323" s="49">
        <v>3.2</v>
      </c>
      <c r="DS323" s="49">
        <v>2.3333333333333335</v>
      </c>
      <c r="DT323" s="17">
        <v>3.5</v>
      </c>
      <c r="DU323" s="49">
        <v>3.2</v>
      </c>
      <c r="DV323" s="49">
        <v>2.3333333333333335</v>
      </c>
      <c r="DW323" s="49">
        <v>3.25</v>
      </c>
      <c r="DX323" s="25">
        <v>3.2</v>
      </c>
      <c r="DY323" s="25">
        <v>4</v>
      </c>
      <c r="DZ323" s="25">
        <v>3.75</v>
      </c>
      <c r="EA323" s="25">
        <v>3.4</v>
      </c>
      <c r="EB323" s="25">
        <v>3</v>
      </c>
      <c r="EC323">
        <v>3.75</v>
      </c>
    </row>
    <row r="324" spans="1:133" hidden="1" x14ac:dyDescent="0.2">
      <c r="A324" s="15">
        <v>944</v>
      </c>
      <c r="B324" s="58"/>
      <c r="C324" cm="1">
        <f t="array" ref="C324">_xlfn.IFS([1]original_ver!D338="Participant",1,[1]original_ver!D338="Non-Participant",0,[1]original_ver!D338="","")</f>
        <v>0</v>
      </c>
      <c r="D324" s="15">
        <v>3</v>
      </c>
      <c r="E324" s="17" cm="1">
        <f t="array" ref="E324">_xlfn.IFS([1]original_ver!F338="ชาย",1,[1]original_ver!F338="หญิง",0,[1]original_ver!F338="","")</f>
        <v>0</v>
      </c>
      <c r="F324" s="15">
        <v>50</v>
      </c>
      <c r="G324" s="17" cm="1">
        <f t="array" ref="G324">_xlfn.IFS([1]original_ver!H338="ไม่มีการศึกษา",0,[1]original_ver!H338="ประถมศึกษา",1,[1]original_ver!H338="มัธยมศึกษาตอนต้น",2,[1]original_ver!H338="มัธยมศึกษาตอนปลาย",3,[1]original_ver!H338="อนุปริญญา (ปวช., ปวส., ฝึกหัดครู)",4,[1]original_ver!H338="ปริญญาตรี",5,[1]original_ver!H338="สูงกว่าปริญญาตรี",6,[1]original_ver!H338="","")</f>
        <v>4</v>
      </c>
      <c r="H324" s="17" cm="1">
        <f t="array" ref="H324">_xlfn.IFS([1]original_ver!I338="โสด",1,[1]original_ver!I338="สมรส/อยู่ด้วยกัน",2,[1]original_ver!I338="หย่าร้าง/แยกกันอยู่",3,[1]original_ver!I338="หม้าย",4,[1]original_ver!I338="","")</f>
        <v>2</v>
      </c>
      <c r="I324" s="15">
        <v>5</v>
      </c>
      <c r="J324" s="15">
        <v>20</v>
      </c>
      <c r="K324" s="17" cm="1">
        <f t="array" ref="K324">_xlfn.IFS([1]original_ver!L338="ใช่",1,[1]original_ver!L338="ไม่ใช่",0,[1]original_ver!L338="","")</f>
        <v>0</v>
      </c>
      <c r="L324" s="17" cm="1">
        <f t="array" ref="L324">_xlfn.IFS([1]original_ver!M338="กู้ยืม",1,[1]original_ver!M338="ไม่กู้ยืม",0,[1]original_ver!M338="","")</f>
        <v>1</v>
      </c>
      <c r="M324" s="17">
        <f t="shared" si="20"/>
        <v>1</v>
      </c>
      <c r="N324" s="23">
        <v>250000</v>
      </c>
      <c r="O324" s="17" cm="1">
        <f t="array" ref="O324">_xlfn.IFS([1]original_ver!O338="ใช่",1,[1]original_ver!O338="ไม่ใช่",0,[1]original_ver!O338="","")</f>
        <v>0</v>
      </c>
      <c r="P324" s="17">
        <v>3</v>
      </c>
      <c r="Q324" s="17">
        <v>1</v>
      </c>
      <c r="R324" s="17">
        <v>150</v>
      </c>
      <c r="S324" s="17">
        <v>2025000</v>
      </c>
      <c r="T324" s="17">
        <v>1.4</v>
      </c>
      <c r="U324" s="22">
        <f t="shared" si="18"/>
        <v>13500</v>
      </c>
      <c r="V324" s="48"/>
      <c r="W324" s="48"/>
      <c r="X324" s="48"/>
      <c r="Y324" s="48"/>
      <c r="Z324" s="48"/>
      <c r="AA324" s="17">
        <v>3</v>
      </c>
      <c r="AB324" s="17">
        <v>1</v>
      </c>
      <c r="AC324" s="17">
        <v>150</v>
      </c>
      <c r="AD324" s="17">
        <v>2000000</v>
      </c>
      <c r="AE324" s="17">
        <v>1.5</v>
      </c>
      <c r="AF324" s="27">
        <f t="shared" si="19"/>
        <v>13333.333333333334</v>
      </c>
      <c r="AG324" s="48"/>
      <c r="AH324" s="48"/>
      <c r="AI324" s="48"/>
      <c r="AJ324" s="48"/>
      <c r="AK324" s="48"/>
      <c r="AL324" s="17">
        <v>1</v>
      </c>
      <c r="AM324" s="17">
        <v>1</v>
      </c>
      <c r="AN324" s="17">
        <v>44</v>
      </c>
      <c r="AO324" s="17">
        <v>41800</v>
      </c>
      <c r="AP324" s="17">
        <v>12</v>
      </c>
      <c r="AQ324" s="17"/>
      <c r="AR324" s="48"/>
      <c r="AS324" s="48"/>
      <c r="AT324" s="48"/>
      <c r="AU324" s="48"/>
      <c r="AV324" s="48"/>
      <c r="AW324" s="17">
        <v>1</v>
      </c>
      <c r="AX324" s="17">
        <v>1</v>
      </c>
      <c r="AY324" s="17">
        <v>44</v>
      </c>
      <c r="AZ324" s="17">
        <v>38000</v>
      </c>
      <c r="BA324" s="17">
        <v>10.5</v>
      </c>
      <c r="BB324" s="17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17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17"/>
      <c r="BY324" s="48"/>
      <c r="BZ324" s="48"/>
      <c r="CA324" s="48"/>
      <c r="CB324" s="48"/>
      <c r="CC324" s="48"/>
      <c r="CD324" s="49">
        <v>2.5</v>
      </c>
      <c r="CE324" s="49">
        <v>3.3333333333333335</v>
      </c>
      <c r="CF324" s="49">
        <v>1.6666666666666667</v>
      </c>
      <c r="CG324" s="49">
        <v>1</v>
      </c>
      <c r="CH324" s="49">
        <v>2.5</v>
      </c>
      <c r="CI324" s="17">
        <v>1</v>
      </c>
      <c r="CJ324" cm="1">
        <f t="array" ref="CJ324">_xlfn.IFS([1]original_ver!CH338="จากการเข้าร่วมกิจกรรมอบรม ที่จัดโดยโครงการเกษตรกรปราดเปรื่อง (Smart Farmer)",1,[1]original_ver!CH338="จากการเข้าร่วมกิจกรรมอบรม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ๆ",3,[1]original_ver!CH338="จากการเรียนรู้ผ่านประสบการณ์ของผู้อื่น ได้แก่ เพื่อนบ้าน พี่น้อง เพื่อน และญาติ เป็นต้น",4,[1]original_ver!CH338="ไม่ได้เข้าร่วมกิจกรรมอบรมหรือเรียนรู้ใด ๆ (ข้ามไปข้อ 33)",5)</f>
        <v>4</v>
      </c>
      <c r="CK324" s="15" cm="1">
        <f t="array" ref="CK324">_xlfn.IFS([1]original_ver!CJ338="ความรู้ทางการเกษตรและการใช้เทคโนโลยีสำหรับการผลิตในฟาร์ม",1,[1]original_ver!CJ338="การวางแผนและจัดการฟาร์ม เช่น การเก็บเกี่ยว การเงิน และการวางแผนทางการตลาด",2,[1]original_ver!CJ338="การเป็นผู้ประกอบการทางการเกษตร",3,[1]original_ver!CJ338="การเพิ่มมูลค่าผลผลิต และการแปรรูปผลผลิต (รวมถึงการพัฒนาคุณภาพผลผลิต)",4,[1]original_ver!CJ338="","")</f>
        <v>2</v>
      </c>
      <c r="CL324" s="17">
        <v>2</v>
      </c>
      <c r="CM324" s="17">
        <v>5</v>
      </c>
      <c r="CN324" s="15" cm="1">
        <f t="array" ref="CN324">_xlfn.IFS([1]original_ver!CN338="ความรู้ทางการเกษตรและการใช้เทคโนโลยีสำหรับการผลิตในฟาร์ม",1,[1]original_ver!CN338="การวางแผนและจัดการฟาร์ม เช่น การเก็บเกี่ยว การเงิน และการวางแผนทางการตลาด",2,[1]original_ver!CN338="การเป็นผู้ประกอบการทางการเกษตร",3,[1]original_ver!CN338="การเพิ่มมูลค่าผลผลิต และการแปรรูปผลผลิต (รวมถึงการพัฒนาคุณภาพผลผลิต)",4,[1]original_ver!CN338="","")</f>
        <v>3</v>
      </c>
      <c r="CO324" s="17">
        <v>0</v>
      </c>
      <c r="CP324" s="48"/>
      <c r="CQ324" s="15" cm="1">
        <f t="array" ref="CQ324">_xlfn.IFS([1]original_ver!CR338="ประยุกต์",1,[1]original_ver!CR338="ไม่ประยุกต์",0,[1]original_ver!CR338="","")</f>
        <v>1</v>
      </c>
      <c r="CR324" s="15" cm="1">
        <f t="array" ref="CR324">_xlfn.IFS([1]original_ver!CS338="ประยุกต์",1,[1]original_ver!CS338="ไม่ประยุกต์",0,[1]original_ver!CS338="","")</f>
        <v>1</v>
      </c>
      <c r="CS324" s="48"/>
      <c r="CT324" s="15" cm="1">
        <f t="array" ref="CT324">_xlfn.IFS([1]original_ver!CV338="ประยุกต์",1,[1]original_ver!CV338="ไม่ประยุกต์",0,[1]original_ver!CV338="","")</f>
        <v>1</v>
      </c>
      <c r="CU324" s="48"/>
      <c r="CV324" s="15" cm="1">
        <f t="array" ref="CV324">_xlfn.IFS([1]original_ver!CY338="ประยุกต์",1,[1]original_ver!CY338="ไม่ประยุกต์",0,[1]original_ver!CY338="","")</f>
        <v>0</v>
      </c>
      <c r="CW324" s="17">
        <v>3</v>
      </c>
      <c r="CX324" s="15" cm="1">
        <f t="array" ref="CX324">_xlfn.IFS([1]original_ver!DB338="ประยุกต์",1,[1]original_ver!DB338="ไม่ประยุกต์",0,[1]original_ver!DB338="","")</f>
        <v>1</v>
      </c>
      <c r="CY324" s="48"/>
      <c r="CZ324" s="48">
        <v>0</v>
      </c>
      <c r="DA324" s="48">
        <v>0</v>
      </c>
      <c r="DB324" s="48">
        <v>0</v>
      </c>
      <c r="DC324" s="48">
        <v>0</v>
      </c>
      <c r="DD324" s="48">
        <v>0</v>
      </c>
      <c r="DE324" s="48">
        <v>0</v>
      </c>
      <c r="DF324" s="17">
        <v>3</v>
      </c>
      <c r="DG324" s="17">
        <v>3</v>
      </c>
      <c r="DH324" s="17">
        <v>1</v>
      </c>
      <c r="DI324" s="17">
        <v>1</v>
      </c>
      <c r="DJ324" s="48"/>
      <c r="DK324" s="48"/>
      <c r="DL324" s="17">
        <v>2</v>
      </c>
      <c r="DM324" s="17">
        <v>1</v>
      </c>
      <c r="DN324" s="48"/>
      <c r="DO324" s="48"/>
      <c r="DP324" s="48"/>
      <c r="DQ324" s="48"/>
      <c r="DR324" s="49">
        <v>3.2</v>
      </c>
      <c r="DS324" s="49">
        <v>2.6666666666666665</v>
      </c>
      <c r="DT324" s="17">
        <v>3.25</v>
      </c>
      <c r="DU324" s="49">
        <v>3.4</v>
      </c>
      <c r="DV324" s="49">
        <v>2</v>
      </c>
      <c r="DW324" s="49">
        <v>3.5</v>
      </c>
      <c r="DX324" s="25">
        <v>3.6</v>
      </c>
      <c r="DY324" s="25">
        <v>3.3333333333333335</v>
      </c>
      <c r="DZ324" s="25">
        <v>4</v>
      </c>
      <c r="EA324" s="25">
        <v>2.8</v>
      </c>
      <c r="EB324" s="25">
        <v>2.3333333333333335</v>
      </c>
      <c r="EC324">
        <v>3.75</v>
      </c>
    </row>
    <row r="325" spans="1:133" hidden="1" x14ac:dyDescent="0.2">
      <c r="A325" s="15">
        <v>945</v>
      </c>
      <c r="B325" s="58"/>
      <c r="C325" cm="1">
        <f t="array" ref="C325">_xlfn.IFS([1]original_ver!D339="Participant",1,[1]original_ver!D339="Non-Participant",0,[1]original_ver!D339="","")</f>
        <v>0</v>
      </c>
      <c r="D325" s="15">
        <v>3</v>
      </c>
      <c r="E325" s="17" cm="1">
        <f t="array" ref="E325">_xlfn.IFS([1]original_ver!F339="ชาย",1,[1]original_ver!F339="หญิง",0,[1]original_ver!F339="","")</f>
        <v>0</v>
      </c>
      <c r="F325" s="15">
        <v>54</v>
      </c>
      <c r="G325" s="17" cm="1">
        <f t="array" ref="G325">_xlfn.IFS([1]original_ver!H339="ไม่มีการศึกษา",0,[1]original_ver!H339="ประถมศึกษา",1,[1]original_ver!H339="มัธยมศึกษาตอนต้น",2,[1]original_ver!H339="มัธยมศึกษาตอนปลาย",3,[1]original_ver!H339="อนุปริญญา (ปวช., ปวส., ฝึกหัดครู)",4,[1]original_ver!H339="ปริญญาตรี",5,[1]original_ver!H339="สูงกว่าปริญญาตรี",6,[1]original_ver!H339="","")</f>
        <v>3</v>
      </c>
      <c r="H325" s="17" cm="1">
        <f t="array" ref="H325">_xlfn.IFS([1]original_ver!I339="โสด",1,[1]original_ver!I339="สมรส/อยู่ด้วยกัน",2,[1]original_ver!I339="หย่าร้าง/แยกกันอยู่",3,[1]original_ver!I339="หม้าย",4,[1]original_ver!I339="","")</f>
        <v>2</v>
      </c>
      <c r="I325" s="15">
        <v>4</v>
      </c>
      <c r="J325" s="15">
        <v>32</v>
      </c>
      <c r="K325" s="17" cm="1">
        <f t="array" ref="K325">_xlfn.IFS([1]original_ver!L339="ใช่",1,[1]original_ver!L339="ไม่ใช่",0,[1]original_ver!L339="","")</f>
        <v>0</v>
      </c>
      <c r="L325" s="17" cm="1">
        <f t="array" ref="L325">_xlfn.IFS([1]original_ver!M339="กู้ยืม",1,[1]original_ver!M339="ไม่กู้ยืม",0,[1]original_ver!M339="","")</f>
        <v>1</v>
      </c>
      <c r="M325" s="17">
        <f t="shared" si="20"/>
        <v>1</v>
      </c>
      <c r="N325" s="23">
        <v>200000</v>
      </c>
      <c r="O325" s="17" cm="1">
        <f t="array" ref="O325">_xlfn.IFS([1]original_ver!O339="ใช่",1,[1]original_ver!O339="ไม่ใช่",0,[1]original_ver!O339="","")</f>
        <v>0</v>
      </c>
      <c r="P325" s="17">
        <v>3</v>
      </c>
      <c r="Q325" s="17">
        <v>1</v>
      </c>
      <c r="R325" s="17">
        <v>120</v>
      </c>
      <c r="S325" s="17">
        <v>1560000</v>
      </c>
      <c r="T325" s="17">
        <v>1.45</v>
      </c>
      <c r="U325" s="22">
        <f t="shared" si="18"/>
        <v>13000</v>
      </c>
      <c r="V325" s="48"/>
      <c r="W325" s="48"/>
      <c r="X325" s="48"/>
      <c r="Y325" s="48"/>
      <c r="Z325" s="48"/>
      <c r="AA325" s="17">
        <v>3</v>
      </c>
      <c r="AB325" s="17">
        <v>1</v>
      </c>
      <c r="AC325" s="17">
        <v>120</v>
      </c>
      <c r="AD325" s="17">
        <v>1500000</v>
      </c>
      <c r="AE325" s="17">
        <v>1.5</v>
      </c>
      <c r="AF325" s="27">
        <f t="shared" si="19"/>
        <v>12500</v>
      </c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9">
        <v>2.25</v>
      </c>
      <c r="CE325" s="49">
        <v>2.6666666666666665</v>
      </c>
      <c r="CF325" s="49">
        <v>2</v>
      </c>
      <c r="CG325" s="49">
        <v>1.5</v>
      </c>
      <c r="CH325" s="49">
        <v>3</v>
      </c>
      <c r="CI325" s="17">
        <v>1</v>
      </c>
      <c r="CJ325" cm="1">
        <f t="array" ref="CJ325">_xlfn.IFS([1]original_ver!CH339="จากการเข้าร่วมกิจกรรมอบรม ที่จัดโดยโครงการเกษตรกรปราดเปรื่อง (Smart Farmer)",1,[1]original_ver!CH339="จากการเข้าร่วมกิจกรรมอบรม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ๆ",3,[1]original_ver!CH339="จากการเรียนรู้ผ่านประสบการณ์ของผู้อื่น ได้แก่ เพื่อนบ้าน พี่น้อง เพื่อน และญาติ เป็นต้น",4,[1]original_ver!CH339="ไม่ได้เข้าร่วมกิจกรรมอบรมหรือเรียนรู้ใด ๆ (ข้ามไปข้อ 33)",5)</f>
        <v>5</v>
      </c>
      <c r="CK325" s="15" t="str" cm="1">
        <f t="array" ref="CK325">_xlfn.IFS([1]original_ver!CJ339="ความรู้ทางการเกษตรและการใช้เทคโนโลยีสำหรับการผลิตในฟาร์ม",1,[1]original_ver!CJ339="การวางแผนและจัดการฟาร์ม เช่น การเก็บเกี่ยว การเงิน และการวางแผนทางการตลาด",2,[1]original_ver!CJ339="การเป็นผู้ประกอบการทางการเกษตร",3,[1]original_ver!CJ339="การเพิ่มมูลค่าผลผลิต และการแปรรูปผลผลิต (รวมถึงการพัฒนาคุณภาพผลผลิต)",4,[1]original_ver!CJ339="","")</f>
        <v/>
      </c>
      <c r="CL325" s="48"/>
      <c r="CM325" s="48"/>
      <c r="CN325" s="15" t="str" cm="1">
        <f t="array" ref="CN325">_xlfn.IFS([1]original_ver!CN339="ความรู้ทางการเกษตรและการใช้เทคโนโลยีสำหรับการผลิตในฟาร์ม",1,[1]original_ver!CN339="การวางแผนและจัดการฟาร์ม เช่น การเก็บเกี่ยว การเงิน และการวางแผนทางการตลาด",2,[1]original_ver!CN339="การเป็นผู้ประกอบการทางการเกษตร",3,[1]original_ver!CN339="การเพิ่มมูลค่าผลผลิต และการแปรรูปผลผลิต (รวมถึงการพัฒนาคุณภาพผลผลิต)",4,[1]original_ver!CN339="","")</f>
        <v/>
      </c>
      <c r="CO325" s="48"/>
      <c r="CP325" s="48"/>
      <c r="CQ325" s="15" t="str" cm="1">
        <f t="array" ref="CQ325">_xlfn.IFS([1]original_ver!CR339="ประยุกต์",1,[1]original_ver!CR339="ไม่ประยุกต์",0,[1]original_ver!CR339="","")</f>
        <v/>
      </c>
      <c r="CR325" s="15" t="str" cm="1">
        <f t="array" ref="CR325">_xlfn.IFS([1]original_ver!CS339="ประยุกต์",1,[1]original_ver!CS339="ไม่ประยุกต์",0,[1]original_ver!CS339="","")</f>
        <v/>
      </c>
      <c r="CS325" s="48"/>
      <c r="CT325" s="15" t="str" cm="1">
        <f t="array" ref="CT325">_xlfn.IFS([1]original_ver!CV339="ประยุกต์",1,[1]original_ver!CV339="ไม่ประยุกต์",0,[1]original_ver!CV339="","")</f>
        <v/>
      </c>
      <c r="CU325" s="48"/>
      <c r="CV325" s="15" t="str" cm="1">
        <f t="array" ref="CV325">_xlfn.IFS([1]original_ver!CY339="ประยุกต์",1,[1]original_ver!CY339="ไม่ประยุกต์",0,[1]original_ver!CY339="","")</f>
        <v/>
      </c>
      <c r="CW325" s="48"/>
      <c r="CX325" s="15" t="str" cm="1">
        <f t="array" ref="CX325">_xlfn.IFS([1]original_ver!DB339="ประยุกต์",1,[1]original_ver!DB339="ไม่ประยุกต์",0,[1]original_ver!DB339="","")</f>
        <v/>
      </c>
      <c r="CY325" s="48"/>
      <c r="CZ325" s="48"/>
      <c r="DA325" s="48"/>
      <c r="DB325" s="48"/>
      <c r="DC325" s="48"/>
      <c r="DD325" s="48"/>
      <c r="DE325" s="48"/>
      <c r="DF325" s="17">
        <v>2</v>
      </c>
      <c r="DG325" s="17">
        <v>3</v>
      </c>
      <c r="DH325" s="17">
        <v>3</v>
      </c>
      <c r="DI325" s="17">
        <v>2</v>
      </c>
      <c r="DJ325" s="48"/>
      <c r="DK325" s="48"/>
      <c r="DL325" s="17">
        <v>1</v>
      </c>
      <c r="DM325" s="17">
        <v>3</v>
      </c>
      <c r="DN325" s="48"/>
      <c r="DO325" s="48"/>
      <c r="DP325" s="48"/>
      <c r="DQ325" s="48"/>
      <c r="DR325" s="49">
        <v>3.6</v>
      </c>
      <c r="DS325" s="49">
        <v>3.6666666666666665</v>
      </c>
      <c r="DT325" s="17">
        <v>3.25</v>
      </c>
      <c r="DU325" s="49">
        <v>2.4</v>
      </c>
      <c r="DV325" s="49">
        <v>1.3333333333333333</v>
      </c>
      <c r="DW325" s="49">
        <v>3.25</v>
      </c>
      <c r="DX325" s="25">
        <v>3.8</v>
      </c>
      <c r="DY325" s="25">
        <v>3.6666666666666665</v>
      </c>
      <c r="DZ325" s="25">
        <v>4.5</v>
      </c>
      <c r="EA325" s="25">
        <v>3</v>
      </c>
      <c r="EB325" s="25">
        <v>2</v>
      </c>
      <c r="EC325">
        <v>3.25</v>
      </c>
    </row>
    <row r="326" spans="1:133" hidden="1" x14ac:dyDescent="0.2">
      <c r="A326" s="15">
        <v>946</v>
      </c>
      <c r="B326" s="58"/>
      <c r="C326" cm="1">
        <f t="array" ref="C326">_xlfn.IFS([1]original_ver!D340="Participant",1,[1]original_ver!D340="Non-Participant",0,[1]original_ver!D340="","")</f>
        <v>0</v>
      </c>
      <c r="D326" s="15">
        <v>3</v>
      </c>
      <c r="E326" s="17" cm="1">
        <f t="array" ref="E326">_xlfn.IFS([1]original_ver!F340="ชาย",1,[1]original_ver!F340="หญิง",0,[1]original_ver!F340="","")</f>
        <v>0</v>
      </c>
      <c r="F326" s="15">
        <v>53</v>
      </c>
      <c r="G326" s="17" cm="1">
        <f t="array" ref="G326">_xlfn.IFS([1]original_ver!H340="ไม่มีการศึกษา",0,[1]original_ver!H340="ประถมศึกษา",1,[1]original_ver!H340="มัธยมศึกษาตอนต้น",2,[1]original_ver!H340="มัธยมศึกษาตอนปลาย",3,[1]original_ver!H340="อนุปริญญา (ปวช., ปวส., ฝึกหัดครู)",4,[1]original_ver!H340="ปริญญาตรี",5,[1]original_ver!H340="สูงกว่าปริญญาตรี",6,[1]original_ver!H340="","")</f>
        <v>2</v>
      </c>
      <c r="H326" s="17" cm="1">
        <f t="array" ref="H326">_xlfn.IFS([1]original_ver!I340="โสด",1,[1]original_ver!I340="สมรส/อยู่ด้วยกัน",2,[1]original_ver!I340="หย่าร้าง/แยกกันอยู่",3,[1]original_ver!I340="หม้าย",4,[1]original_ver!I340="","")</f>
        <v>2</v>
      </c>
      <c r="I326" s="15">
        <v>5</v>
      </c>
      <c r="J326" s="15">
        <v>15</v>
      </c>
      <c r="K326" s="17" cm="1">
        <f t="array" ref="K326">_xlfn.IFS([1]original_ver!L340="ใช่",1,[1]original_ver!L340="ไม่ใช่",0,[1]original_ver!L340="","")</f>
        <v>0</v>
      </c>
      <c r="L326" s="17" cm="1">
        <f t="array" ref="L326">_xlfn.IFS([1]original_ver!M340="กู้ยืม",1,[1]original_ver!M340="ไม่กู้ยืม",0,[1]original_ver!M340="","")</f>
        <v>1</v>
      </c>
      <c r="M326" s="17">
        <f t="shared" si="20"/>
        <v>1</v>
      </c>
      <c r="N326" s="23">
        <v>150000</v>
      </c>
      <c r="O326" s="17" cm="1">
        <f t="array" ref="O326">_xlfn.IFS([1]original_ver!O340="ใช่",1,[1]original_ver!O340="ไม่ใช่",0,[1]original_ver!O340="","")</f>
        <v>1</v>
      </c>
      <c r="P326" s="17">
        <v>3</v>
      </c>
      <c r="Q326" s="17">
        <v>1</v>
      </c>
      <c r="R326" s="17">
        <v>13</v>
      </c>
      <c r="S326" s="17">
        <v>169000</v>
      </c>
      <c r="T326" s="17">
        <v>1.6</v>
      </c>
      <c r="U326" s="22">
        <f t="shared" si="18"/>
        <v>13000</v>
      </c>
      <c r="V326" s="48"/>
      <c r="W326" s="48"/>
      <c r="X326" s="48"/>
      <c r="Y326" s="48"/>
      <c r="Z326" s="48"/>
      <c r="AA326" s="17">
        <v>3</v>
      </c>
      <c r="AB326" s="17">
        <v>1</v>
      </c>
      <c r="AC326" s="17">
        <v>13</v>
      </c>
      <c r="AD326" s="17">
        <v>150000</v>
      </c>
      <c r="AE326" s="17">
        <v>1.5</v>
      </c>
      <c r="AF326" s="27">
        <f t="shared" si="19"/>
        <v>11538.461538461539</v>
      </c>
      <c r="AG326" s="48"/>
      <c r="AH326" s="48"/>
      <c r="AI326" s="48"/>
      <c r="AJ326" s="48"/>
      <c r="AK326" s="48"/>
      <c r="AL326" s="17">
        <v>1</v>
      </c>
      <c r="AM326" s="17">
        <v>1</v>
      </c>
      <c r="AN326" s="17">
        <v>10</v>
      </c>
      <c r="AO326" s="17">
        <v>7500</v>
      </c>
      <c r="AP326" s="17">
        <v>14</v>
      </c>
      <c r="AQ326" s="17"/>
      <c r="AR326" s="17">
        <v>1</v>
      </c>
      <c r="AS326" s="17">
        <v>10</v>
      </c>
      <c r="AT326" s="17">
        <v>6000</v>
      </c>
      <c r="AU326" s="17">
        <v>13.5</v>
      </c>
      <c r="AV326" s="17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17"/>
      <c r="BN326" s="48"/>
      <c r="BO326" s="48"/>
      <c r="BP326" s="48"/>
      <c r="BQ326" s="48"/>
      <c r="BR326" s="17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9">
        <v>1.5</v>
      </c>
      <c r="CE326" s="49">
        <v>1.6666666666666667</v>
      </c>
      <c r="CF326" s="49">
        <v>1.6666666666666667</v>
      </c>
      <c r="CG326" s="49">
        <v>1.5</v>
      </c>
      <c r="CH326" s="49">
        <v>2.5</v>
      </c>
      <c r="CI326" s="17">
        <v>1</v>
      </c>
      <c r="CJ326" cm="1">
        <f t="array" ref="CJ326">_xlfn.IFS([1]original_ver!CH340="จากการเข้าร่วมกิจกรรมอบรม ที่จัดโดยโครงการเกษตรกรปราดเปรื่อง (Smart Farmer)",1,[1]original_ver!CH340="จากการเข้าร่วมกิจกรรมอบรม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ๆ",3,[1]original_ver!CH340="จากการเรียนรู้ผ่านประสบการณ์ของผู้อื่น ได้แก่ เพื่อนบ้าน พี่น้อง เพื่อน และญาติ เป็นต้น",4,[1]original_ver!CH340="ไม่ได้เข้าร่วมกิจกรรมอบรมหรือเรียนรู้ใด ๆ (ข้ามไปข้อ 33)",5)</f>
        <v>4</v>
      </c>
      <c r="CK326" s="15" cm="1">
        <f t="array" ref="CK326">_xlfn.IFS([1]original_ver!CJ340="ความรู้ทางการเกษตรและการใช้เทคโนโลยีสำหรับการผลิตในฟาร์ม",1,[1]original_ver!CJ340="การวางแผนและจัดการฟาร์ม เช่น การเก็บเกี่ยว การเงิน และการวางแผนทางการตลาด",2,[1]original_ver!CJ340="การเป็นผู้ประกอบการทางการเกษตร",3,[1]original_ver!CJ340="การเพิ่มมูลค่าผลผลิต และการแปรรูปผลผลิต (รวมถึงการพัฒนาคุณภาพผลผลิต)",4,[1]original_ver!CJ340="","")</f>
        <v>2</v>
      </c>
      <c r="CL326" s="17">
        <v>2</v>
      </c>
      <c r="CM326" s="17">
        <v>2</v>
      </c>
      <c r="CN326" s="15" cm="1">
        <f t="array" ref="CN326">_xlfn.IFS([1]original_ver!CN340="ความรู้ทางการเกษตรและการใช้เทคโนโลยีสำหรับการผลิตในฟาร์ม",1,[1]original_ver!CN340="การวางแผนและจัดการฟาร์ม เช่น การเก็บเกี่ยว การเงิน และการวางแผนทางการตลาด",2,[1]original_ver!CN340="การเป็นผู้ประกอบการทางการเกษตร",3,[1]original_ver!CN340="การเพิ่มมูลค่าผลผลิต และการแปรรูปผลผลิต (รวมถึงการพัฒนาคุณภาพผลผลิต)",4,[1]original_ver!CN340="","")</f>
        <v>3</v>
      </c>
      <c r="CO326" s="17">
        <v>0</v>
      </c>
      <c r="CP326" s="48"/>
      <c r="CQ326" s="15" cm="1">
        <f t="array" ref="CQ326">_xlfn.IFS([1]original_ver!CR340="ประยุกต์",1,[1]original_ver!CR340="ไม่ประยุกต์",0,[1]original_ver!CR340="","")</f>
        <v>0</v>
      </c>
      <c r="CR326" s="15" t="str" cm="1">
        <f t="array" ref="CR326">_xlfn.IFS([1]original_ver!CS340="ประยุกต์",1,[1]original_ver!CS340="ไม่ประยุกต์",0,[1]original_ver!CS340="","")</f>
        <v/>
      </c>
      <c r="CS326" s="48"/>
      <c r="CT326" s="15" t="str" cm="1">
        <f t="array" ref="CT326">_xlfn.IFS([1]original_ver!CV340="ประยุกต์",1,[1]original_ver!CV340="ไม่ประยุกต์",0,[1]original_ver!CV340="","")</f>
        <v/>
      </c>
      <c r="CU326" s="48"/>
      <c r="CV326" s="15" t="str" cm="1">
        <f t="array" ref="CV326">_xlfn.IFS([1]original_ver!CY340="ประยุกต์",1,[1]original_ver!CY340="ไม่ประยุกต์",0,[1]original_ver!CY340="","")</f>
        <v/>
      </c>
      <c r="CW326" s="48"/>
      <c r="CX326" s="15" t="str" cm="1">
        <f t="array" ref="CX326">_xlfn.IFS([1]original_ver!DB340="ประยุกต์",1,[1]original_ver!DB340="ไม่ประยุกต์",0,[1]original_ver!DB340="","")</f>
        <v/>
      </c>
      <c r="CY326" s="48"/>
      <c r="CZ326" s="17">
        <v>0</v>
      </c>
      <c r="DA326" s="17">
        <v>0</v>
      </c>
      <c r="DB326" s="17">
        <v>1</v>
      </c>
      <c r="DC326" s="17">
        <v>0</v>
      </c>
      <c r="DD326" s="17">
        <v>0</v>
      </c>
      <c r="DE326" s="17">
        <v>0</v>
      </c>
      <c r="DF326" s="17">
        <v>3</v>
      </c>
      <c r="DG326" s="17">
        <v>3</v>
      </c>
      <c r="DH326" s="17">
        <v>1</v>
      </c>
      <c r="DI326" s="17">
        <v>1</v>
      </c>
      <c r="DJ326" s="48"/>
      <c r="DK326" s="48"/>
      <c r="DL326" s="17">
        <v>2</v>
      </c>
      <c r="DM326" s="17">
        <v>1</v>
      </c>
      <c r="DN326" s="48"/>
      <c r="DO326" s="48"/>
      <c r="DP326" s="48"/>
      <c r="DQ326" s="48"/>
      <c r="DR326" s="49">
        <v>2.6</v>
      </c>
      <c r="DS326" s="49">
        <v>3.3333333333333335</v>
      </c>
      <c r="DT326" s="17">
        <v>2</v>
      </c>
      <c r="DU326" s="49">
        <v>2</v>
      </c>
      <c r="DV326" s="49">
        <v>1.6666666666666667</v>
      </c>
      <c r="DW326" s="49">
        <v>3.75</v>
      </c>
      <c r="DX326" s="25">
        <v>4</v>
      </c>
      <c r="DY326" s="25">
        <v>3</v>
      </c>
      <c r="DZ326" s="25">
        <v>2.75</v>
      </c>
      <c r="EA326" s="25">
        <v>3</v>
      </c>
      <c r="EB326" s="25">
        <v>2.3333333333333335</v>
      </c>
      <c r="EC326">
        <v>3.75</v>
      </c>
    </row>
    <row r="327" spans="1:133" hidden="1" x14ac:dyDescent="0.2">
      <c r="A327" s="15">
        <v>947</v>
      </c>
      <c r="B327" s="58"/>
      <c r="C327" cm="1">
        <f t="array" ref="C327">_xlfn.IFS([1]original_ver!D341="Participant",1,[1]original_ver!D341="Non-Participant",0,[1]original_ver!D341="","")</f>
        <v>0</v>
      </c>
      <c r="D327" s="15">
        <v>3</v>
      </c>
      <c r="E327" s="17" cm="1">
        <f t="array" ref="E327">_xlfn.IFS([1]original_ver!F341="ชาย",1,[1]original_ver!F341="หญิง",0,[1]original_ver!F341="","")</f>
        <v>0</v>
      </c>
      <c r="F327" s="15">
        <v>49</v>
      </c>
      <c r="G327" s="17" cm="1">
        <f t="array" ref="G327">_xlfn.IFS([1]original_ver!H341="ไม่มีการศึกษา",0,[1]original_ver!H341="ประถมศึกษา",1,[1]original_ver!H341="มัธยมศึกษาตอนต้น",2,[1]original_ver!H341="มัธยมศึกษาตอนปลาย",3,[1]original_ver!H341="อนุปริญญา (ปวช., ปวส., ฝึกหัดครู)",4,[1]original_ver!H341="ปริญญาตรี",5,[1]original_ver!H341="สูงกว่าปริญญาตรี",6,[1]original_ver!H341="","")</f>
        <v>5</v>
      </c>
      <c r="H327" s="17" cm="1">
        <f t="array" ref="H327">_xlfn.IFS([1]original_ver!I341="โสด",1,[1]original_ver!I341="สมรส/อยู่ด้วยกัน",2,[1]original_ver!I341="หย่าร้าง/แยกกันอยู่",3,[1]original_ver!I341="หม้าย",4,[1]original_ver!I341="","")</f>
        <v>2</v>
      </c>
      <c r="I327" s="15">
        <v>4</v>
      </c>
      <c r="J327" s="15">
        <v>15</v>
      </c>
      <c r="K327" s="17" cm="1">
        <f t="array" ref="K327">_xlfn.IFS([1]original_ver!L341="ใช่",1,[1]original_ver!L341="ไม่ใช่",0,[1]original_ver!L341="","")</f>
        <v>0</v>
      </c>
      <c r="L327" s="17" cm="1">
        <f t="array" ref="L327">_xlfn.IFS([1]original_ver!M341="กู้ยืม",1,[1]original_ver!M341="ไม่กู้ยืม",0,[1]original_ver!M341="","")</f>
        <v>1</v>
      </c>
      <c r="M327" s="17">
        <f t="shared" si="20"/>
        <v>1</v>
      </c>
      <c r="N327" s="23">
        <v>300000</v>
      </c>
      <c r="O327" s="17" cm="1">
        <f t="array" ref="O327">_xlfn.IFS([1]original_ver!O341="ใช่",1,[1]original_ver!O341="ไม่ใช่",0,[1]original_ver!O341="","")</f>
        <v>0</v>
      </c>
      <c r="P327" s="17">
        <v>3</v>
      </c>
      <c r="Q327" s="17">
        <v>1</v>
      </c>
      <c r="R327" s="17">
        <v>200</v>
      </c>
      <c r="S327" s="17">
        <v>2600000</v>
      </c>
      <c r="T327" s="17">
        <v>1.45</v>
      </c>
      <c r="U327" s="22">
        <f t="shared" si="18"/>
        <v>13000</v>
      </c>
      <c r="V327" s="48"/>
      <c r="W327" s="48"/>
      <c r="X327" s="48"/>
      <c r="Y327" s="48"/>
      <c r="Z327" s="48"/>
      <c r="AA327" s="17">
        <v>3</v>
      </c>
      <c r="AB327" s="17">
        <v>150</v>
      </c>
      <c r="AC327" s="17">
        <v>150</v>
      </c>
      <c r="AD327" s="17">
        <v>1950000</v>
      </c>
      <c r="AE327" s="17">
        <v>1.5</v>
      </c>
      <c r="AF327" s="27">
        <f t="shared" si="19"/>
        <v>13000</v>
      </c>
      <c r="AG327" s="48"/>
      <c r="AH327" s="48"/>
      <c r="AI327" s="48"/>
      <c r="AJ327" s="48"/>
      <c r="AK327" s="48"/>
      <c r="AL327" s="17">
        <v>1</v>
      </c>
      <c r="AM327" s="17">
        <v>1</v>
      </c>
      <c r="AN327" s="17">
        <v>60</v>
      </c>
      <c r="AO327" s="17">
        <v>50000</v>
      </c>
      <c r="AP327" s="17">
        <v>15</v>
      </c>
      <c r="AQ327" s="17"/>
      <c r="AR327" s="48"/>
      <c r="AS327" s="48"/>
      <c r="AT327" s="48"/>
      <c r="AU327" s="48"/>
      <c r="AV327" s="48"/>
      <c r="AW327" s="17">
        <v>1</v>
      </c>
      <c r="AX327" s="17">
        <v>1</v>
      </c>
      <c r="AY327" s="17">
        <v>60</v>
      </c>
      <c r="AZ327" s="17">
        <v>45000</v>
      </c>
      <c r="BA327" s="17">
        <v>13.5</v>
      </c>
      <c r="BB327" s="17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17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17"/>
      <c r="BY327" s="48"/>
      <c r="BZ327" s="48"/>
      <c r="CA327" s="48"/>
      <c r="CB327" s="48"/>
      <c r="CC327" s="48"/>
      <c r="CD327" s="49">
        <v>2</v>
      </c>
      <c r="CE327" s="49">
        <v>2</v>
      </c>
      <c r="CF327" s="49">
        <v>2.3333333333333335</v>
      </c>
      <c r="CG327" s="49">
        <v>1</v>
      </c>
      <c r="CH327" s="49">
        <v>3</v>
      </c>
      <c r="CI327" s="17">
        <v>1</v>
      </c>
      <c r="CJ327" cm="1">
        <f t="array" ref="CJ327">_xlfn.IFS([1]original_ver!CH341="จากการเข้าร่วมกิจกรรมอบรม ที่จัดโดยโครงการเกษตรกรปราดเปรื่อง (Smart Farmer)",1,[1]original_ver!CH341="จากการเข้าร่วมกิจกรรมอบรม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ๆ",3,[1]original_ver!CH341="จากการเรียนรู้ผ่านประสบการณ์ของผู้อื่น ได้แก่ เพื่อนบ้าน พี่น้อง เพื่อน และญาติ เป็นต้น",4,[1]original_ver!CH341="ไม่ได้เข้าร่วมกิจกรรมอบรมหรือเรียนรู้ใด ๆ (ข้ามไปข้อ 33)",5)</f>
        <v>3</v>
      </c>
      <c r="CK327" s="15" cm="1">
        <f t="array" ref="CK327">_xlfn.IFS([1]original_ver!CJ341="ความรู้ทางการเกษตรและการใช้เทคโนโลยีสำหรับการผลิตในฟาร์ม",1,[1]original_ver!CJ341="การวางแผนและจัดการฟาร์ม เช่น การเก็บเกี่ยว การเงิน และการวางแผนทางการตลาด",2,[1]original_ver!CJ341="การเป็นผู้ประกอบการทางการเกษตร",3,[1]original_ver!CJ341="การเพิ่มมูลค่าผลผลิต และการแปรรูปผลผลิต (รวมถึงการพัฒนาคุณภาพผลผลิต)",4,[1]original_ver!CJ341="","")</f>
        <v>1</v>
      </c>
      <c r="CL327" s="17">
        <v>4</v>
      </c>
      <c r="CM327" s="17">
        <v>5</v>
      </c>
      <c r="CN327" s="15" cm="1">
        <f t="array" ref="CN327">_xlfn.IFS([1]original_ver!CN341="ความรู้ทางการเกษตรและการใช้เทคโนโลยีสำหรับการผลิตในฟาร์ม",1,[1]original_ver!CN341="การวางแผนและจัดการฟาร์ม เช่น การเก็บเกี่ยว การเงิน และการวางแผนทางการตลาด",2,[1]original_ver!CN341="การเป็นผู้ประกอบการทางการเกษตร",3,[1]original_ver!CN341="การเพิ่มมูลค่าผลผลิต และการแปรรูปผลผลิต (รวมถึงการพัฒนาคุณภาพผลผลิต)",4,[1]original_ver!CN341="","")</f>
        <v>2</v>
      </c>
      <c r="CO327" s="17">
        <v>1</v>
      </c>
      <c r="CP327" s="17">
        <v>1</v>
      </c>
      <c r="CQ327" s="15" cm="1">
        <f t="array" ref="CQ327">_xlfn.IFS([1]original_ver!CR341="ประยุกต์",1,[1]original_ver!CR341="ไม่ประยุกต์",0,[1]original_ver!CR341="","")</f>
        <v>1</v>
      </c>
      <c r="CR327" s="15" cm="1">
        <f t="array" ref="CR327">_xlfn.IFS([1]original_ver!CS341="ประยุกต์",1,[1]original_ver!CS341="ไม่ประยุกต์",0,[1]original_ver!CS341="","")</f>
        <v>1</v>
      </c>
      <c r="CS327" s="48"/>
      <c r="CT327" s="15" cm="1">
        <f t="array" ref="CT327">_xlfn.IFS([1]original_ver!CV341="ประยุกต์",1,[1]original_ver!CV341="ไม่ประยุกต์",0,[1]original_ver!CV341="","")</f>
        <v>1</v>
      </c>
      <c r="CU327" s="48"/>
      <c r="CV327" s="15" cm="1">
        <f t="array" ref="CV327">_xlfn.IFS([1]original_ver!CY341="ประยุกต์",1,[1]original_ver!CY341="ไม่ประยุกต์",0,[1]original_ver!CY341="","")</f>
        <v>1</v>
      </c>
      <c r="CW327" s="48"/>
      <c r="CX327" s="15" cm="1">
        <f t="array" ref="CX327">_xlfn.IFS([1]original_ver!DB341="ประยุกต์",1,[1]original_ver!DB341="ไม่ประยุกต์",0,[1]original_ver!DB341="","")</f>
        <v>1</v>
      </c>
      <c r="CY327" s="48"/>
      <c r="CZ327" s="48">
        <v>0</v>
      </c>
      <c r="DA327" s="48">
        <v>0</v>
      </c>
      <c r="DB327" s="48">
        <v>0</v>
      </c>
      <c r="DC327" s="48">
        <v>0</v>
      </c>
      <c r="DD327" s="48">
        <v>0</v>
      </c>
      <c r="DE327" s="48">
        <v>0</v>
      </c>
      <c r="DF327" s="17">
        <v>3</v>
      </c>
      <c r="DG327" s="17">
        <v>3</v>
      </c>
      <c r="DH327" s="17">
        <v>1</v>
      </c>
      <c r="DI327" s="17">
        <v>1</v>
      </c>
      <c r="DJ327" s="48"/>
      <c r="DK327" s="48"/>
      <c r="DL327" s="17">
        <v>2</v>
      </c>
      <c r="DM327" s="17">
        <v>2</v>
      </c>
      <c r="DN327" s="48"/>
      <c r="DO327" s="48"/>
      <c r="DP327" s="48"/>
      <c r="DQ327" s="48"/>
      <c r="DR327" s="49">
        <v>3.2</v>
      </c>
      <c r="DS327" s="49">
        <v>3.6666666666666665</v>
      </c>
      <c r="DT327" s="17">
        <v>4.25</v>
      </c>
      <c r="DU327" s="49">
        <v>3</v>
      </c>
      <c r="DV327" s="49">
        <v>3.6666666666666665</v>
      </c>
      <c r="DW327" s="49">
        <v>3.5</v>
      </c>
      <c r="DX327" s="25">
        <v>3.4</v>
      </c>
      <c r="DY327" s="25">
        <v>4.666666666666667</v>
      </c>
      <c r="DZ327" s="25">
        <v>4.5</v>
      </c>
      <c r="EA327" s="25">
        <v>3.6</v>
      </c>
      <c r="EB327" s="25">
        <v>3.3333333333333335</v>
      </c>
      <c r="EC327">
        <v>4.25</v>
      </c>
    </row>
    <row r="328" spans="1:133" hidden="1" x14ac:dyDescent="0.2">
      <c r="A328" s="15">
        <v>949</v>
      </c>
      <c r="B328" s="58"/>
      <c r="C328" cm="1">
        <f t="array" ref="C328">_xlfn.IFS([1]original_ver!D342="Participant",1,[1]original_ver!D342="Non-Participant",0,[1]original_ver!D342="","")</f>
        <v>0</v>
      </c>
      <c r="D328" s="15">
        <v>3</v>
      </c>
      <c r="E328" s="17" cm="1">
        <f t="array" ref="E328">_xlfn.IFS([1]original_ver!F342="ชาย",1,[1]original_ver!F342="หญิง",0,[1]original_ver!F342="","")</f>
        <v>0</v>
      </c>
      <c r="F328" s="15">
        <v>56</v>
      </c>
      <c r="G328" s="17" cm="1">
        <f t="array" ref="G328">_xlfn.IFS([1]original_ver!H342="ไม่มีการศึกษา",0,[1]original_ver!H342="ประถมศึกษา",1,[1]original_ver!H342="มัธยมศึกษาตอนต้น",2,[1]original_ver!H342="มัธยมศึกษาตอนปลาย",3,[1]original_ver!H342="อนุปริญญา (ปวช., ปวส., ฝึกหัดครู)",4,[1]original_ver!H342="ปริญญาตรี",5,[1]original_ver!H342="สูงกว่าปริญญาตรี",6,[1]original_ver!H342="","")</f>
        <v>3</v>
      </c>
      <c r="H328" s="17" cm="1">
        <f t="array" ref="H328">_xlfn.IFS([1]original_ver!I342="โสด",1,[1]original_ver!I342="สมรส/อยู่ด้วยกัน",2,[1]original_ver!I342="หย่าร้าง/แยกกันอยู่",3,[1]original_ver!I342="หม้าย",4,[1]original_ver!I342="","")</f>
        <v>2</v>
      </c>
      <c r="I328" s="15">
        <v>4</v>
      </c>
      <c r="J328" s="15">
        <v>21</v>
      </c>
      <c r="K328" s="17" cm="1">
        <f t="array" ref="K328">_xlfn.IFS([1]original_ver!L342="ใช่",1,[1]original_ver!L342="ไม่ใช่",0,[1]original_ver!L342="","")</f>
        <v>0</v>
      </c>
      <c r="L328" s="17" cm="1">
        <f t="array" ref="L328">_xlfn.IFS([1]original_ver!M342="กู้ยืม",1,[1]original_ver!M342="ไม่กู้ยืม",0,[1]original_ver!M342="","")</f>
        <v>1</v>
      </c>
      <c r="M328" s="17">
        <f t="shared" si="20"/>
        <v>1</v>
      </c>
      <c r="N328" s="23">
        <v>200000</v>
      </c>
      <c r="O328" s="17" cm="1">
        <f t="array" ref="O328">_xlfn.IFS([1]original_ver!O342="ใช่",1,[1]original_ver!O342="ไม่ใช่",0,[1]original_ver!O342="","")</f>
        <v>1</v>
      </c>
      <c r="P328" s="17">
        <v>3</v>
      </c>
      <c r="Q328" s="17">
        <v>1</v>
      </c>
      <c r="R328" s="17">
        <v>60</v>
      </c>
      <c r="S328" s="17">
        <v>1380000</v>
      </c>
      <c r="T328" s="17">
        <v>1.45</v>
      </c>
      <c r="U328" s="22">
        <f t="shared" si="18"/>
        <v>23000</v>
      </c>
      <c r="V328" s="48"/>
      <c r="W328" s="48"/>
      <c r="X328" s="48"/>
      <c r="Y328" s="48"/>
      <c r="Z328" s="48"/>
      <c r="AA328" s="17">
        <v>3</v>
      </c>
      <c r="AB328" s="17">
        <v>1</v>
      </c>
      <c r="AC328" s="17">
        <v>60</v>
      </c>
      <c r="AD328" s="17">
        <v>1200000</v>
      </c>
      <c r="AE328" s="17">
        <v>1.5</v>
      </c>
      <c r="AF328" s="27">
        <f t="shared" si="19"/>
        <v>20000</v>
      </c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9">
        <v>1.5</v>
      </c>
      <c r="CE328" s="49">
        <v>2</v>
      </c>
      <c r="CF328" s="49">
        <v>1.6666666666666667</v>
      </c>
      <c r="CG328" s="49">
        <v>1.5</v>
      </c>
      <c r="CH328" s="49">
        <v>2.5</v>
      </c>
      <c r="CI328" s="17">
        <v>1</v>
      </c>
      <c r="CJ328" cm="1">
        <f t="array" ref="CJ328">_xlfn.IFS([1]original_ver!CH342="จากการเข้าร่วมกิจกรรมอบรม ที่จัดโดยโครงการเกษตรกรปราดเปรื่อง (Smart Farmer)",1,[1]original_ver!CH342="จากการเข้าร่วมกิจกรรมอบรม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ๆ",3,[1]original_ver!CH342="จากการเรียนรู้ผ่านประสบการณ์ของผู้อื่น ได้แก่ เพื่อนบ้าน พี่น้อง เพื่อน และญาติ เป็นต้น",4,[1]original_ver!CH342="ไม่ได้เข้าร่วมกิจกรรมอบรมหรือเรียนรู้ใด ๆ (ข้ามไปข้อ 33)",5)</f>
        <v>5</v>
      </c>
      <c r="CK328" s="15" t="str" cm="1">
        <f t="array" ref="CK328">_xlfn.IFS([1]original_ver!CJ342="ความรู้ทางการเกษตรและการใช้เทคโนโลยีสำหรับการผลิตในฟาร์ม",1,[1]original_ver!CJ342="การวางแผนและจัดการฟาร์ม เช่น การเก็บเกี่ยว การเงิน และการวางแผนทางการตลาด",2,[1]original_ver!CJ342="การเป็นผู้ประกอบการทางการเกษตร",3,[1]original_ver!CJ342="การเพิ่มมูลค่าผลผลิต และการแปรรูปผลผลิต (รวมถึงการพัฒนาคุณภาพผลผลิต)",4,[1]original_ver!CJ342="","")</f>
        <v/>
      </c>
      <c r="CL328" s="48"/>
      <c r="CM328" s="48"/>
      <c r="CN328" s="15" t="str" cm="1">
        <f t="array" ref="CN328">_xlfn.IFS([1]original_ver!CN342="ความรู้ทางการเกษตรและการใช้เทคโนโลยีสำหรับการผลิตในฟาร์ม",1,[1]original_ver!CN342="การวางแผนและจัดการฟาร์ม เช่น การเก็บเกี่ยว การเงิน และการวางแผนทางการตลาด",2,[1]original_ver!CN342="การเป็นผู้ประกอบการทางการเกษตร",3,[1]original_ver!CN342="การเพิ่มมูลค่าผลผลิต และการแปรรูปผลผลิต (รวมถึงการพัฒนาคุณภาพผลผลิต)",4,[1]original_ver!CN342="","")</f>
        <v/>
      </c>
      <c r="CO328" s="48"/>
      <c r="CP328" s="48"/>
      <c r="CQ328" s="15" t="str" cm="1">
        <f t="array" ref="CQ328">_xlfn.IFS([1]original_ver!CR342="ประยุกต์",1,[1]original_ver!CR342="ไม่ประยุกต์",0,[1]original_ver!CR342="","")</f>
        <v/>
      </c>
      <c r="CR328" s="15" t="str" cm="1">
        <f t="array" ref="CR328">_xlfn.IFS([1]original_ver!CS342="ประยุกต์",1,[1]original_ver!CS342="ไม่ประยุกต์",0,[1]original_ver!CS342="","")</f>
        <v/>
      </c>
      <c r="CS328" s="48"/>
      <c r="CT328" s="15" t="str" cm="1">
        <f t="array" ref="CT328">_xlfn.IFS([1]original_ver!CV342="ประยุกต์",1,[1]original_ver!CV342="ไม่ประยุกต์",0,[1]original_ver!CV342="","")</f>
        <v/>
      </c>
      <c r="CU328" s="48"/>
      <c r="CV328" s="15" t="str" cm="1">
        <f t="array" ref="CV328">_xlfn.IFS([1]original_ver!CY342="ประยุกต์",1,[1]original_ver!CY342="ไม่ประยุกต์",0,[1]original_ver!CY342="","")</f>
        <v/>
      </c>
      <c r="CW328" s="48"/>
      <c r="CX328" s="15" t="str" cm="1">
        <f t="array" ref="CX328">_xlfn.IFS([1]original_ver!DB342="ประยุกต์",1,[1]original_ver!DB342="ไม่ประยุกต์",0,[1]original_ver!DB342="","")</f>
        <v/>
      </c>
      <c r="CY328" s="48"/>
      <c r="CZ328" s="48"/>
      <c r="DA328" s="48"/>
      <c r="DB328" s="48"/>
      <c r="DC328" s="48"/>
      <c r="DD328" s="48"/>
      <c r="DE328" s="48"/>
      <c r="DF328" s="17">
        <v>3</v>
      </c>
      <c r="DG328" s="17">
        <v>3</v>
      </c>
      <c r="DH328" s="17">
        <v>1</v>
      </c>
      <c r="DI328" s="17">
        <v>2</v>
      </c>
      <c r="DJ328" s="48"/>
      <c r="DK328" s="48"/>
      <c r="DL328" s="17">
        <v>2</v>
      </c>
      <c r="DM328" s="17">
        <v>2</v>
      </c>
      <c r="DN328" s="48"/>
      <c r="DO328" s="48"/>
      <c r="DP328" s="48"/>
      <c r="DQ328" s="48"/>
      <c r="DR328" s="49">
        <v>3.4</v>
      </c>
      <c r="DS328" s="49">
        <v>3.6666666666666665</v>
      </c>
      <c r="DT328" s="17">
        <v>3.5</v>
      </c>
      <c r="DU328" s="49">
        <v>1.8</v>
      </c>
      <c r="DV328" s="49">
        <v>1.3333333333333333</v>
      </c>
      <c r="DW328" s="49">
        <v>2.5</v>
      </c>
      <c r="DX328" s="25">
        <v>3.8</v>
      </c>
      <c r="DY328" s="25">
        <v>3</v>
      </c>
      <c r="DZ328" s="25">
        <v>3.25</v>
      </c>
      <c r="EA328" s="25">
        <v>1.8</v>
      </c>
      <c r="EB328" s="25">
        <v>1.6666666666666667</v>
      </c>
      <c r="EC328">
        <v>2.5</v>
      </c>
    </row>
    <row r="329" spans="1:133" hidden="1" x14ac:dyDescent="0.2">
      <c r="A329" s="15">
        <v>950</v>
      </c>
      <c r="B329" s="58"/>
      <c r="C329" cm="1">
        <f t="array" ref="C329">_xlfn.IFS([1]original_ver!D343="Participant",1,[1]original_ver!D343="Non-Participant",0,[1]original_ver!D343="","")</f>
        <v>0</v>
      </c>
      <c r="D329" s="15">
        <v>3</v>
      </c>
      <c r="E329" s="17" cm="1">
        <f t="array" ref="E329">_xlfn.IFS([1]original_ver!F343="ชาย",1,[1]original_ver!F343="หญิง",0,[1]original_ver!F343="","")</f>
        <v>0</v>
      </c>
      <c r="F329" s="15">
        <v>42</v>
      </c>
      <c r="G329" s="17" cm="1">
        <f t="array" ref="G329">_xlfn.IFS([1]original_ver!H343="ไม่มีการศึกษา",0,[1]original_ver!H343="ประถมศึกษา",1,[1]original_ver!H343="มัธยมศึกษาตอนต้น",2,[1]original_ver!H343="มัธยมศึกษาตอนปลาย",3,[1]original_ver!H343="อนุปริญญา (ปวช., ปวส., ฝึกหัดครู)",4,[1]original_ver!H343="ปริญญาตรี",5,[1]original_ver!H343="สูงกว่าปริญญาตรี",6,[1]original_ver!H343="","")</f>
        <v>5</v>
      </c>
      <c r="H329" s="17" cm="1">
        <f t="array" ref="H329">_xlfn.IFS([1]original_ver!I343="โสด",1,[1]original_ver!I343="สมรส/อยู่ด้วยกัน",2,[1]original_ver!I343="หย่าร้าง/แยกกันอยู่",3,[1]original_ver!I343="หม้าย",4,[1]original_ver!I343="","")</f>
        <v>2</v>
      </c>
      <c r="I329" s="15">
        <v>5</v>
      </c>
      <c r="J329" s="15">
        <v>17</v>
      </c>
      <c r="K329" s="17" cm="1">
        <f t="array" ref="K329">_xlfn.IFS([1]original_ver!L343="ใช่",1,[1]original_ver!L343="ไม่ใช่",0,[1]original_ver!L343="","")</f>
        <v>0</v>
      </c>
      <c r="L329" s="17" cm="1">
        <f t="array" ref="L329">_xlfn.IFS([1]original_ver!M343="กู้ยืม",1,[1]original_ver!M343="ไม่กู้ยืม",0,[1]original_ver!M343="","")</f>
        <v>1</v>
      </c>
      <c r="M329" s="17">
        <f t="shared" si="20"/>
        <v>1</v>
      </c>
      <c r="N329" s="23">
        <v>250000</v>
      </c>
      <c r="O329" s="17" cm="1">
        <f t="array" ref="O329">_xlfn.IFS([1]original_ver!O343="ใช่",1,[1]original_ver!O343="ไม่ใช่",0,[1]original_ver!O343="","")</f>
        <v>0</v>
      </c>
      <c r="P329" s="17">
        <v>3</v>
      </c>
      <c r="Q329" s="17">
        <v>1</v>
      </c>
      <c r="R329" s="17">
        <v>10</v>
      </c>
      <c r="S329" s="17">
        <v>130000</v>
      </c>
      <c r="T329" s="17">
        <v>1.45</v>
      </c>
      <c r="U329" s="22">
        <f t="shared" si="18"/>
        <v>13000</v>
      </c>
      <c r="V329" s="48"/>
      <c r="W329" s="48"/>
      <c r="X329" s="48"/>
      <c r="Y329" s="48"/>
      <c r="Z329" s="48"/>
      <c r="AA329" s="17">
        <v>3</v>
      </c>
      <c r="AB329" s="17">
        <v>1</v>
      </c>
      <c r="AC329" s="17">
        <v>10</v>
      </c>
      <c r="AD329" s="17">
        <v>120000</v>
      </c>
      <c r="AE329" s="17">
        <v>1.5</v>
      </c>
      <c r="AF329" s="27">
        <f t="shared" si="19"/>
        <v>12000</v>
      </c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9">
        <v>2.25</v>
      </c>
      <c r="CE329" s="49">
        <v>2.6666666666666665</v>
      </c>
      <c r="CF329" s="49">
        <v>2</v>
      </c>
      <c r="CG329" s="49">
        <v>2</v>
      </c>
      <c r="CH329" s="49">
        <v>3</v>
      </c>
      <c r="CI329" s="17">
        <v>1</v>
      </c>
      <c r="CJ329" cm="1">
        <f t="array" ref="CJ329">_xlfn.IFS([1]original_ver!CH343="จากการเข้าร่วมกิจกรรมอบรม ที่จัดโดยโครงการเกษตรกรปราดเปรื่อง (Smart Farmer)",1,[1]original_ver!CH343="จากการเข้าร่วมกิจกรรมอบรม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ๆ",3,[1]original_ver!CH343="จากการเรียนรู้ผ่านประสบการณ์ของผู้อื่น ได้แก่ เพื่อนบ้าน พี่น้อง เพื่อน และญาติ เป็นต้น",4,[1]original_ver!CH343="ไม่ได้เข้าร่วมกิจกรรมอบรมหรือเรียนรู้ใด ๆ (ข้ามไปข้อ 33)",5)</f>
        <v>5</v>
      </c>
      <c r="CK329" s="15" t="str" cm="1">
        <f t="array" ref="CK329">_xlfn.IFS([1]original_ver!CJ343="ความรู้ทางการเกษตรและการใช้เทคโนโลยีสำหรับการผลิตในฟาร์ม",1,[1]original_ver!CJ343="การวางแผนและจัดการฟาร์ม เช่น การเก็บเกี่ยว การเงิน และการวางแผนทางการตลาด",2,[1]original_ver!CJ343="การเป็นผู้ประกอบการทางการเกษตร",3,[1]original_ver!CJ343="การเพิ่มมูลค่าผลผลิต และการแปรรูปผลผลิต (รวมถึงการพัฒนาคุณภาพผลผลิต)",4,[1]original_ver!CJ343="","")</f>
        <v/>
      </c>
      <c r="CL329" s="48"/>
      <c r="CM329" s="48"/>
      <c r="CN329" s="15" t="str" cm="1">
        <f t="array" ref="CN329">_xlfn.IFS([1]original_ver!CN343="ความรู้ทางการเกษตรและการใช้เทคโนโลยีสำหรับการผลิตในฟาร์ม",1,[1]original_ver!CN343="การวางแผนและจัดการฟาร์ม เช่น การเก็บเกี่ยว การเงิน และการวางแผนทางการตลาด",2,[1]original_ver!CN343="การเป็นผู้ประกอบการทางการเกษตร",3,[1]original_ver!CN343="การเพิ่มมูลค่าผลผลิต และการแปรรูปผลผลิต (รวมถึงการพัฒนาคุณภาพผลผลิต)",4,[1]original_ver!CN343="","")</f>
        <v/>
      </c>
      <c r="CO329" s="48"/>
      <c r="CP329" s="48"/>
      <c r="CQ329" s="15" t="str" cm="1">
        <f t="array" ref="CQ329">_xlfn.IFS([1]original_ver!CR343="ประยุกต์",1,[1]original_ver!CR343="ไม่ประยุกต์",0,[1]original_ver!CR343="","")</f>
        <v/>
      </c>
      <c r="CR329" s="15" t="str" cm="1">
        <f t="array" ref="CR329">_xlfn.IFS([1]original_ver!CS343="ประยุกต์",1,[1]original_ver!CS343="ไม่ประยุกต์",0,[1]original_ver!CS343="","")</f>
        <v/>
      </c>
      <c r="CS329" s="48"/>
      <c r="CT329" s="15" t="str" cm="1">
        <f t="array" ref="CT329">_xlfn.IFS([1]original_ver!CV343="ประยุกต์",1,[1]original_ver!CV343="ไม่ประยุกต์",0,[1]original_ver!CV343="","")</f>
        <v/>
      </c>
      <c r="CU329" s="48"/>
      <c r="CV329" s="15" t="str" cm="1">
        <f t="array" ref="CV329">_xlfn.IFS([1]original_ver!CY343="ประยุกต์",1,[1]original_ver!CY343="ไม่ประยุกต์",0,[1]original_ver!CY343="","")</f>
        <v/>
      </c>
      <c r="CW329" s="48"/>
      <c r="CX329" s="15" t="str" cm="1">
        <f t="array" ref="CX329">_xlfn.IFS([1]original_ver!DB343="ประยุกต์",1,[1]original_ver!DB343="ไม่ประยุกต์",0,[1]original_ver!DB343="","")</f>
        <v/>
      </c>
      <c r="CY329" s="48"/>
      <c r="CZ329" s="48"/>
      <c r="DA329" s="48"/>
      <c r="DB329" s="48"/>
      <c r="DC329" s="48"/>
      <c r="DD329" s="48"/>
      <c r="DE329" s="48"/>
      <c r="DF329" s="17">
        <v>2</v>
      </c>
      <c r="DG329" s="17">
        <v>3</v>
      </c>
      <c r="DH329" s="17">
        <v>3</v>
      </c>
      <c r="DI329" s="17">
        <v>2</v>
      </c>
      <c r="DJ329" s="48"/>
      <c r="DK329" s="48"/>
      <c r="DL329" s="17">
        <v>1</v>
      </c>
      <c r="DM329" s="17">
        <v>3</v>
      </c>
      <c r="DN329" s="48"/>
      <c r="DO329" s="48"/>
      <c r="DP329" s="48"/>
      <c r="DQ329" s="48"/>
      <c r="DR329" s="49">
        <v>4</v>
      </c>
      <c r="DS329" s="49">
        <v>3</v>
      </c>
      <c r="DT329" s="17">
        <v>2.5</v>
      </c>
      <c r="DU329" s="49">
        <v>2.2000000000000002</v>
      </c>
      <c r="DV329" s="49">
        <v>2.3333333333333335</v>
      </c>
      <c r="DW329" s="49">
        <v>3.25</v>
      </c>
      <c r="DX329" s="25">
        <v>3.6</v>
      </c>
      <c r="DY329" s="25">
        <v>3.3333333333333335</v>
      </c>
      <c r="DZ329" s="25">
        <v>2.75</v>
      </c>
      <c r="EA329" s="25">
        <v>2.6</v>
      </c>
      <c r="EB329" s="25">
        <v>2.6666666666666665</v>
      </c>
      <c r="EC329">
        <v>3.75</v>
      </c>
    </row>
    <row r="330" spans="1:133" hidden="1" x14ac:dyDescent="0.2">
      <c r="A330" s="15">
        <v>951</v>
      </c>
      <c r="B330" s="58"/>
      <c r="C330" cm="1">
        <f t="array" ref="C330">_xlfn.IFS([1]original_ver!D344="Participant",1,[1]original_ver!D344="Non-Participant",0,[1]original_ver!D344="","")</f>
        <v>0</v>
      </c>
      <c r="D330" s="15">
        <v>3</v>
      </c>
      <c r="E330" s="17" cm="1">
        <f t="array" ref="E330">_xlfn.IFS([1]original_ver!F344="ชาย",1,[1]original_ver!F344="หญิง",0,[1]original_ver!F344="","")</f>
        <v>1</v>
      </c>
      <c r="F330" s="15">
        <v>52</v>
      </c>
      <c r="G330" s="17" cm="1">
        <f t="array" ref="G330">_xlfn.IFS([1]original_ver!H344="ไม่มีการศึกษา",0,[1]original_ver!H344="ประถมศึกษา",1,[1]original_ver!H344="มัธยมศึกษาตอนต้น",2,[1]original_ver!H344="มัธยมศึกษาตอนปลาย",3,[1]original_ver!H344="อนุปริญญา (ปวช., ปวส., ฝึกหัดครู)",4,[1]original_ver!H344="ปริญญาตรี",5,[1]original_ver!H344="สูงกว่าปริญญาตรี",6,[1]original_ver!H344="","")</f>
        <v>4</v>
      </c>
      <c r="H330" s="17" cm="1">
        <f t="array" ref="H330">_xlfn.IFS([1]original_ver!I344="โสด",1,[1]original_ver!I344="สมรส/อยู่ด้วยกัน",2,[1]original_ver!I344="หย่าร้าง/แยกกันอยู่",3,[1]original_ver!I344="หม้าย",4,[1]original_ver!I344="","")</f>
        <v>2</v>
      </c>
      <c r="I330" s="15">
        <v>7</v>
      </c>
      <c r="J330" s="15">
        <v>25</v>
      </c>
      <c r="K330" s="17" cm="1">
        <f t="array" ref="K330">_xlfn.IFS([1]original_ver!L344="ใช่",1,[1]original_ver!L344="ไม่ใช่",0,[1]original_ver!L344="","")</f>
        <v>0</v>
      </c>
      <c r="L330" s="17" cm="1">
        <f t="array" ref="L330">_xlfn.IFS([1]original_ver!M344="กู้ยืม",1,[1]original_ver!M344="ไม่กู้ยืม",0,[1]original_ver!M344="","")</f>
        <v>1</v>
      </c>
      <c r="M330" s="17">
        <f t="shared" si="20"/>
        <v>1</v>
      </c>
      <c r="N330" s="23">
        <v>120000</v>
      </c>
      <c r="O330" s="17" cm="1">
        <f t="array" ref="O330">_xlfn.IFS([1]original_ver!O344="ใช่",1,[1]original_ver!O344="ไม่ใช่",0,[1]original_ver!O344="","")</f>
        <v>1</v>
      </c>
      <c r="P330" s="17">
        <v>1</v>
      </c>
      <c r="Q330" s="17">
        <v>1</v>
      </c>
      <c r="R330" s="17">
        <v>90</v>
      </c>
      <c r="S330" s="17">
        <v>76500</v>
      </c>
      <c r="T330" s="53">
        <v>12</v>
      </c>
      <c r="U330" s="20">
        <f t="shared" si="18"/>
        <v>850</v>
      </c>
      <c r="V330" s="48"/>
      <c r="W330" s="48"/>
      <c r="X330" s="48"/>
      <c r="Y330" s="48"/>
      <c r="Z330" s="48"/>
      <c r="AA330" s="17">
        <v>1</v>
      </c>
      <c r="AB330" s="17">
        <v>1</v>
      </c>
      <c r="AC330" s="17">
        <v>90</v>
      </c>
      <c r="AD330" s="17">
        <v>72000</v>
      </c>
      <c r="AE330" s="18">
        <v>11.5</v>
      </c>
      <c r="AF330" s="27">
        <f t="shared" si="19"/>
        <v>800</v>
      </c>
      <c r="AG330" s="48"/>
      <c r="AH330" s="48"/>
      <c r="AI330" s="48"/>
      <c r="AJ330" s="48"/>
      <c r="AK330" s="48"/>
      <c r="AL330" s="17">
        <v>3</v>
      </c>
      <c r="AM330" s="17">
        <v>1</v>
      </c>
      <c r="AN330" s="17">
        <v>47</v>
      </c>
      <c r="AO330" s="17">
        <v>752000</v>
      </c>
      <c r="AP330" s="17">
        <v>1.3</v>
      </c>
      <c r="AQ330" s="17"/>
      <c r="AR330" s="48"/>
      <c r="AS330" s="48"/>
      <c r="AT330" s="48"/>
      <c r="AU330" s="48"/>
      <c r="AV330" s="48"/>
      <c r="AW330" s="17">
        <v>3</v>
      </c>
      <c r="AX330" s="17">
        <v>1</v>
      </c>
      <c r="AY330" s="17">
        <v>30</v>
      </c>
      <c r="AZ330" s="17">
        <v>480000</v>
      </c>
      <c r="BA330" s="17">
        <v>1.4</v>
      </c>
      <c r="BB330" s="17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17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17"/>
      <c r="BY330" s="48"/>
      <c r="BZ330" s="48"/>
      <c r="CA330" s="48"/>
      <c r="CB330" s="48"/>
      <c r="CC330" s="48"/>
      <c r="CD330" s="49">
        <v>2</v>
      </c>
      <c r="CE330" s="49">
        <v>2</v>
      </c>
      <c r="CF330" s="49">
        <v>2</v>
      </c>
      <c r="CG330" s="49">
        <v>1</v>
      </c>
      <c r="CH330" s="49">
        <v>2</v>
      </c>
      <c r="CI330" s="17">
        <v>1</v>
      </c>
      <c r="CJ330" cm="1">
        <f t="array" ref="CJ330">_xlfn.IFS([1]original_ver!CH344="จากการเข้าร่วมกิจกรรมอบรม ที่จัดโดยโครงการเกษตรกรปราดเปรื่อง (Smart Farmer)",1,[1]original_ver!CH344="จากการเข้าร่วมกิจกรรมอบรม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ๆ",3,[1]original_ver!CH344="จากการเรียนรู้ผ่านประสบการณ์ของผู้อื่น ได้แก่ เพื่อนบ้าน พี่น้อง เพื่อน และญาติ เป็นต้น",4,[1]original_ver!CH344="ไม่ได้เข้าร่วมกิจกรรมอบรมหรือเรียนรู้ใด ๆ (ข้ามไปข้อ 33)",5)</f>
        <v>5</v>
      </c>
      <c r="CK330" s="15" t="str" cm="1">
        <f t="array" ref="CK330">_xlfn.IFS([1]original_ver!CJ344="ความรู้ทางการเกษตรและการใช้เทคโนโลยีสำหรับการผลิตในฟาร์ม",1,[1]original_ver!CJ344="การวางแผนและจัดการฟาร์ม เช่น การเก็บเกี่ยว การเงิน และการวางแผนทางการตลาด",2,[1]original_ver!CJ344="การเป็นผู้ประกอบการทางการเกษตร",3,[1]original_ver!CJ344="การเพิ่มมูลค่าผลผลิต และการแปรรูปผลผลิต (รวมถึงการพัฒนาคุณภาพผลผลิต)",4,[1]original_ver!CJ344="","")</f>
        <v/>
      </c>
      <c r="CL330" s="48"/>
      <c r="CM330" s="48"/>
      <c r="CN330" s="15" t="str" cm="1">
        <f t="array" ref="CN330">_xlfn.IFS([1]original_ver!CN344="ความรู้ทางการเกษตรและการใช้เทคโนโลยีสำหรับการผลิตในฟาร์ม",1,[1]original_ver!CN344="การวางแผนและจัดการฟาร์ม เช่น การเก็บเกี่ยว การเงิน และการวางแผนทางการตลาด",2,[1]original_ver!CN344="การเป็นผู้ประกอบการทางการเกษตร",3,[1]original_ver!CN344="การเพิ่มมูลค่าผลผลิต และการแปรรูปผลผลิต (รวมถึงการพัฒนาคุณภาพผลผลิต)",4,[1]original_ver!CN344="","")</f>
        <v/>
      </c>
      <c r="CO330" s="48"/>
      <c r="CP330" s="48"/>
      <c r="CQ330" s="15" t="str" cm="1">
        <f t="array" ref="CQ330">_xlfn.IFS([1]original_ver!CR344="ประยุกต์",1,[1]original_ver!CR344="ไม่ประยุกต์",0,[1]original_ver!CR344="","")</f>
        <v/>
      </c>
      <c r="CR330" s="15" t="str" cm="1">
        <f t="array" ref="CR330">_xlfn.IFS([1]original_ver!CS344="ประยุกต์",1,[1]original_ver!CS344="ไม่ประยุกต์",0,[1]original_ver!CS344="","")</f>
        <v/>
      </c>
      <c r="CS330" s="48"/>
      <c r="CT330" s="15" t="str" cm="1">
        <f t="array" ref="CT330">_xlfn.IFS([1]original_ver!CV344="ประยุกต์",1,[1]original_ver!CV344="ไม่ประยุกต์",0,[1]original_ver!CV344="","")</f>
        <v/>
      </c>
      <c r="CU330" s="48"/>
      <c r="CV330" s="15" t="str" cm="1">
        <f t="array" ref="CV330">_xlfn.IFS([1]original_ver!CY344="ประยุกต์",1,[1]original_ver!CY344="ไม่ประยุกต์",0,[1]original_ver!CY344="","")</f>
        <v/>
      </c>
      <c r="CW330" s="48"/>
      <c r="CX330" s="15" t="str" cm="1">
        <f t="array" ref="CX330">_xlfn.IFS([1]original_ver!DB344="ประยุกต์",1,[1]original_ver!DB344="ไม่ประยุกต์",0,[1]original_ver!DB344="","")</f>
        <v/>
      </c>
      <c r="CY330" s="48"/>
      <c r="CZ330" s="48">
        <v>0</v>
      </c>
      <c r="DA330" s="48">
        <v>0</v>
      </c>
      <c r="DB330" s="48">
        <v>0</v>
      </c>
      <c r="DC330" s="48">
        <v>0</v>
      </c>
      <c r="DD330" s="48">
        <v>0</v>
      </c>
      <c r="DE330" s="48">
        <v>0</v>
      </c>
      <c r="DF330" s="17">
        <v>3</v>
      </c>
      <c r="DG330" s="17">
        <v>3</v>
      </c>
      <c r="DH330" s="17">
        <v>2</v>
      </c>
      <c r="DI330" s="17">
        <v>3</v>
      </c>
      <c r="DJ330" s="48"/>
      <c r="DK330" s="48"/>
      <c r="DL330" s="17">
        <v>1</v>
      </c>
      <c r="DM330" s="17">
        <v>2</v>
      </c>
      <c r="DN330" s="48"/>
      <c r="DO330" s="48"/>
      <c r="DP330" s="48"/>
      <c r="DQ330" s="48"/>
      <c r="DR330" s="49">
        <v>3.2</v>
      </c>
      <c r="DS330" s="49">
        <v>3.3333333333333335</v>
      </c>
      <c r="DT330" s="17">
        <v>2.5</v>
      </c>
      <c r="DU330" s="49">
        <v>2.6</v>
      </c>
      <c r="DV330" s="49">
        <v>2.3333333333333335</v>
      </c>
      <c r="DW330" s="49">
        <v>3</v>
      </c>
      <c r="DX330" s="25">
        <v>3.4</v>
      </c>
      <c r="DY330" s="25">
        <v>4</v>
      </c>
      <c r="DZ330" s="25">
        <v>3.25</v>
      </c>
      <c r="EA330" s="25">
        <v>2.8</v>
      </c>
      <c r="EB330" s="25">
        <v>2.6666666666666665</v>
      </c>
      <c r="EC330">
        <v>4</v>
      </c>
    </row>
    <row r="331" spans="1:133" hidden="1" x14ac:dyDescent="0.2">
      <c r="A331" s="15">
        <v>952</v>
      </c>
      <c r="B331" s="58"/>
      <c r="C331" cm="1">
        <f t="array" ref="C331">_xlfn.IFS([1]original_ver!D345="Participant",1,[1]original_ver!D345="Non-Participant",0,[1]original_ver!D345="","")</f>
        <v>0</v>
      </c>
      <c r="D331" s="15">
        <v>3</v>
      </c>
      <c r="E331" s="17" cm="1">
        <f t="array" ref="E331">_xlfn.IFS([1]original_ver!F345="ชาย",1,[1]original_ver!F345="หญิง",0,[1]original_ver!F345="","")</f>
        <v>1</v>
      </c>
      <c r="F331" s="15">
        <v>48</v>
      </c>
      <c r="G331" s="17" cm="1">
        <f t="array" ref="G331">_xlfn.IFS([1]original_ver!H345="ไม่มีการศึกษา",0,[1]original_ver!H345="ประถมศึกษา",1,[1]original_ver!H345="มัธยมศึกษาตอนต้น",2,[1]original_ver!H345="มัธยมศึกษาตอนปลาย",3,[1]original_ver!H345="อนุปริญญา (ปวช., ปวส., ฝึกหัดครู)",4,[1]original_ver!H345="ปริญญาตรี",5,[1]original_ver!H345="สูงกว่าปริญญาตรี",6,[1]original_ver!H345="","")</f>
        <v>4</v>
      </c>
      <c r="H331" s="17" cm="1">
        <f t="array" ref="H331">_xlfn.IFS([1]original_ver!I345="โสด",1,[1]original_ver!I345="สมรส/อยู่ด้วยกัน",2,[1]original_ver!I345="หย่าร้าง/แยกกันอยู่",3,[1]original_ver!I345="หม้าย",4,[1]original_ver!I345="","")</f>
        <v>2</v>
      </c>
      <c r="I331" s="15">
        <v>5</v>
      </c>
      <c r="J331" s="15">
        <v>18</v>
      </c>
      <c r="K331" s="17" cm="1">
        <f t="array" ref="K331">_xlfn.IFS([1]original_ver!L345="ใช่",1,[1]original_ver!L345="ไม่ใช่",0,[1]original_ver!L345="","")</f>
        <v>0</v>
      </c>
      <c r="L331" s="17" cm="1">
        <f t="array" ref="L331">_xlfn.IFS([1]original_ver!M345="กู้ยืม",1,[1]original_ver!M345="ไม่กู้ยืม",0,[1]original_ver!M345="","")</f>
        <v>1</v>
      </c>
      <c r="M331" s="17">
        <f t="shared" si="20"/>
        <v>1</v>
      </c>
      <c r="N331" s="23">
        <v>200000</v>
      </c>
      <c r="O331" s="17" cm="1">
        <f t="array" ref="O331">_xlfn.IFS([1]original_ver!O345="ใช่",1,[1]original_ver!O345="ไม่ใช่",0,[1]original_ver!O345="","")</f>
        <v>0</v>
      </c>
      <c r="P331" s="17">
        <v>3</v>
      </c>
      <c r="Q331" s="17">
        <v>1</v>
      </c>
      <c r="R331" s="17">
        <v>25</v>
      </c>
      <c r="S331" s="17">
        <v>300000</v>
      </c>
      <c r="T331" s="17">
        <v>1.4</v>
      </c>
      <c r="U331" s="22">
        <f t="shared" si="18"/>
        <v>12000</v>
      </c>
      <c r="V331" s="48"/>
      <c r="W331" s="48"/>
      <c r="X331" s="48"/>
      <c r="Y331" s="48"/>
      <c r="Z331" s="48"/>
      <c r="AA331" s="17">
        <v>3</v>
      </c>
      <c r="AB331" s="17">
        <v>1</v>
      </c>
      <c r="AC331" s="17">
        <v>25</v>
      </c>
      <c r="AD331" s="17">
        <v>287500</v>
      </c>
      <c r="AE331" s="17">
        <v>1.5</v>
      </c>
      <c r="AF331" s="27">
        <f t="shared" si="19"/>
        <v>11500</v>
      </c>
      <c r="AG331" s="48"/>
      <c r="AH331" s="48"/>
      <c r="AI331" s="48"/>
      <c r="AJ331" s="48"/>
      <c r="AK331" s="48"/>
      <c r="AL331" s="17">
        <v>1</v>
      </c>
      <c r="AM331" s="17">
        <v>1</v>
      </c>
      <c r="AN331" s="17">
        <v>10</v>
      </c>
      <c r="AO331" s="17">
        <v>8000</v>
      </c>
      <c r="AP331" s="17">
        <v>12</v>
      </c>
      <c r="AQ331" s="17"/>
      <c r="AR331" s="48"/>
      <c r="AS331" s="48"/>
      <c r="AT331" s="48"/>
      <c r="AU331" s="48"/>
      <c r="AV331" s="48"/>
      <c r="AW331" s="17">
        <v>1</v>
      </c>
      <c r="AX331" s="17">
        <v>1</v>
      </c>
      <c r="AY331" s="17">
        <v>10</v>
      </c>
      <c r="AZ331" s="17">
        <v>8000</v>
      </c>
      <c r="BA331" s="17">
        <v>10.5</v>
      </c>
      <c r="BB331" s="17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17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17"/>
      <c r="BY331" s="48"/>
      <c r="BZ331" s="48"/>
      <c r="CA331" s="48"/>
      <c r="CB331" s="48"/>
      <c r="CC331" s="48"/>
      <c r="CD331" s="49">
        <v>2.5</v>
      </c>
      <c r="CE331" s="49">
        <v>1.6666666666666667</v>
      </c>
      <c r="CF331" s="49">
        <v>2.3333333333333335</v>
      </c>
      <c r="CG331" s="49">
        <v>1.5</v>
      </c>
      <c r="CH331" s="49">
        <v>2</v>
      </c>
      <c r="CI331" s="17">
        <v>1</v>
      </c>
      <c r="CJ331" cm="1">
        <f t="array" ref="CJ331">_xlfn.IFS([1]original_ver!CH345="จากการเข้าร่วมกิจกรรมอบรม ที่จัดโดยโครงการเกษตรกรปราดเปรื่อง (Smart Farmer)",1,[1]original_ver!CH345="จากการเข้าร่วมกิจกรรมอบรม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ๆ",3,[1]original_ver!CH345="จากการเรียนรู้ผ่านประสบการณ์ของผู้อื่น ได้แก่ เพื่อนบ้าน พี่น้อง เพื่อน และญาติ เป็นต้น",4,[1]original_ver!CH345="ไม่ได้เข้าร่วมกิจกรรมอบรมหรือเรียนรู้ใด ๆ (ข้ามไปข้อ 33)",5)</f>
        <v>5</v>
      </c>
      <c r="CK331" s="15" t="str" cm="1">
        <f t="array" ref="CK331">_xlfn.IFS([1]original_ver!CJ345="ความรู้ทางการเกษตรและการใช้เทคโนโลยีสำหรับการผลิตในฟาร์ม",1,[1]original_ver!CJ345="การวางแผนและจัดการฟาร์ม เช่น การเก็บเกี่ยว การเงิน และการวางแผนทางการตลาด",2,[1]original_ver!CJ345="การเป็นผู้ประกอบการทางการเกษตร",3,[1]original_ver!CJ345="การเพิ่มมูลค่าผลผลิต และการแปรรูปผลผลิต (รวมถึงการพัฒนาคุณภาพผลผลิต)",4,[1]original_ver!CJ345="","")</f>
        <v/>
      </c>
      <c r="CL331" s="48"/>
      <c r="CM331" s="48"/>
      <c r="CN331" s="15" t="str" cm="1">
        <f t="array" ref="CN331">_xlfn.IFS([1]original_ver!CN345="ความรู้ทางการเกษตรและการใช้เทคโนโลยีสำหรับการผลิตในฟาร์ม",1,[1]original_ver!CN345="การวางแผนและจัดการฟาร์ม เช่น การเก็บเกี่ยว การเงิน และการวางแผนทางการตลาด",2,[1]original_ver!CN345="การเป็นผู้ประกอบการทางการเกษตร",3,[1]original_ver!CN345="การเพิ่มมูลค่าผลผลิต และการแปรรูปผลผลิต (รวมถึงการพัฒนาคุณภาพผลผลิต)",4,[1]original_ver!CN345="","")</f>
        <v/>
      </c>
      <c r="CO331" s="48"/>
      <c r="CP331" s="48"/>
      <c r="CQ331" s="15" t="str" cm="1">
        <f t="array" ref="CQ331">_xlfn.IFS([1]original_ver!CR345="ประยุกต์",1,[1]original_ver!CR345="ไม่ประยุกต์",0,[1]original_ver!CR345="","")</f>
        <v/>
      </c>
      <c r="CR331" s="15" t="str" cm="1">
        <f t="array" ref="CR331">_xlfn.IFS([1]original_ver!CS345="ประยุกต์",1,[1]original_ver!CS345="ไม่ประยุกต์",0,[1]original_ver!CS345="","")</f>
        <v/>
      </c>
      <c r="CS331" s="48"/>
      <c r="CT331" s="15" t="str" cm="1">
        <f t="array" ref="CT331">_xlfn.IFS([1]original_ver!CV345="ประยุกต์",1,[1]original_ver!CV345="ไม่ประยุกต์",0,[1]original_ver!CV345="","")</f>
        <v/>
      </c>
      <c r="CU331" s="48"/>
      <c r="CV331" s="15" t="str" cm="1">
        <f t="array" ref="CV331">_xlfn.IFS([1]original_ver!CY345="ประยุกต์",1,[1]original_ver!CY345="ไม่ประยุกต์",0,[1]original_ver!CY345="","")</f>
        <v/>
      </c>
      <c r="CW331" s="48"/>
      <c r="CX331" s="15" t="str" cm="1">
        <f t="array" ref="CX331">_xlfn.IFS([1]original_ver!DB345="ประยุกต์",1,[1]original_ver!DB345="ไม่ประยุกต์",0,[1]original_ver!DB345="","")</f>
        <v/>
      </c>
      <c r="CY331" s="48"/>
      <c r="CZ331" s="48">
        <v>0</v>
      </c>
      <c r="DA331" s="48">
        <v>0</v>
      </c>
      <c r="DB331" s="48">
        <v>0</v>
      </c>
      <c r="DC331" s="48">
        <v>0</v>
      </c>
      <c r="DD331" s="48">
        <v>0</v>
      </c>
      <c r="DE331" s="48">
        <v>0</v>
      </c>
      <c r="DF331" s="17">
        <v>2</v>
      </c>
      <c r="DG331" s="17">
        <v>1</v>
      </c>
      <c r="DH331" s="17">
        <v>3</v>
      </c>
      <c r="DI331" s="17">
        <v>1</v>
      </c>
      <c r="DJ331" s="48"/>
      <c r="DK331" s="48"/>
      <c r="DL331" s="17">
        <v>1</v>
      </c>
      <c r="DM331" s="17">
        <v>1</v>
      </c>
      <c r="DN331" s="48"/>
      <c r="DO331" s="48"/>
      <c r="DP331" s="48"/>
      <c r="DQ331" s="48"/>
      <c r="DR331" s="49">
        <v>2.8</v>
      </c>
      <c r="DS331" s="49">
        <v>3.6666666666666665</v>
      </c>
      <c r="DT331" s="17">
        <v>3.25</v>
      </c>
      <c r="DU331" s="49">
        <v>3</v>
      </c>
      <c r="DV331" s="49">
        <v>2.3333333333333335</v>
      </c>
      <c r="DW331" s="49">
        <v>3.5</v>
      </c>
      <c r="DX331" s="25">
        <v>3.4</v>
      </c>
      <c r="DY331" s="25">
        <v>4</v>
      </c>
      <c r="DZ331" s="25">
        <v>3.75</v>
      </c>
      <c r="EA331" s="25">
        <v>3.8</v>
      </c>
      <c r="EB331" s="25">
        <v>2.6666666666666665</v>
      </c>
      <c r="EC331">
        <v>3.5</v>
      </c>
    </row>
    <row r="332" spans="1:133" hidden="1" x14ac:dyDescent="0.2">
      <c r="A332" s="15">
        <v>953</v>
      </c>
      <c r="B332" s="58"/>
      <c r="C332" cm="1">
        <f t="array" ref="C332">_xlfn.IFS([1]original_ver!D346="Participant",1,[1]original_ver!D346="Non-Participant",0,[1]original_ver!D346="","")</f>
        <v>0</v>
      </c>
      <c r="D332" s="15">
        <v>3</v>
      </c>
      <c r="E332" s="17" cm="1">
        <f t="array" ref="E332">_xlfn.IFS([1]original_ver!F346="ชาย",1,[1]original_ver!F346="หญิง",0,[1]original_ver!F346="","")</f>
        <v>1</v>
      </c>
      <c r="F332" s="15">
        <v>44</v>
      </c>
      <c r="G332" s="17" cm="1">
        <f t="array" ref="G332">_xlfn.IFS([1]original_ver!H346="ไม่มีการศึกษา",0,[1]original_ver!H346="ประถมศึกษา",1,[1]original_ver!H346="มัธยมศึกษาตอนต้น",2,[1]original_ver!H346="มัธยมศึกษาตอนปลาย",3,[1]original_ver!H346="อนุปริญญา (ปวช., ปวส., ฝึกหัดครู)",4,[1]original_ver!H346="ปริญญาตรี",5,[1]original_ver!H346="สูงกว่าปริญญาตรี",6,[1]original_ver!H346="","")</f>
        <v>4</v>
      </c>
      <c r="H332" s="17" cm="1">
        <f t="array" ref="H332">_xlfn.IFS([1]original_ver!I346="โสด",1,[1]original_ver!I346="สมรส/อยู่ด้วยกัน",2,[1]original_ver!I346="หย่าร้าง/แยกกันอยู่",3,[1]original_ver!I346="หม้าย",4,[1]original_ver!I346="","")</f>
        <v>2</v>
      </c>
      <c r="I332" s="15">
        <v>4</v>
      </c>
      <c r="J332" s="15">
        <v>15</v>
      </c>
      <c r="K332" s="17" cm="1">
        <f t="array" ref="K332">_xlfn.IFS([1]original_ver!L346="ใช่",1,[1]original_ver!L346="ไม่ใช่",0,[1]original_ver!L346="","")</f>
        <v>0</v>
      </c>
      <c r="L332" s="17" cm="1">
        <f t="array" ref="L332">_xlfn.IFS([1]original_ver!M346="กู้ยืม",1,[1]original_ver!M346="ไม่กู้ยืม",0,[1]original_ver!M346="","")</f>
        <v>1</v>
      </c>
      <c r="M332" s="17">
        <f t="shared" si="20"/>
        <v>1</v>
      </c>
      <c r="N332" s="23">
        <v>200000</v>
      </c>
      <c r="O332" s="17" cm="1">
        <f t="array" ref="O332">_xlfn.IFS([1]original_ver!O346="ใช่",1,[1]original_ver!O346="ไม่ใช่",0,[1]original_ver!O346="","")</f>
        <v>1</v>
      </c>
      <c r="P332" s="17">
        <v>3</v>
      </c>
      <c r="Q332" s="17">
        <v>1</v>
      </c>
      <c r="R332" s="17">
        <v>60</v>
      </c>
      <c r="S332" s="17">
        <v>700000</v>
      </c>
      <c r="T332" s="17">
        <v>1.45</v>
      </c>
      <c r="U332" s="22">
        <f t="shared" si="18"/>
        <v>11666.666666666666</v>
      </c>
      <c r="V332" s="48"/>
      <c r="W332" s="48"/>
      <c r="X332" s="48"/>
      <c r="Y332" s="48"/>
      <c r="Z332" s="48"/>
      <c r="AA332" s="17">
        <v>3</v>
      </c>
      <c r="AB332" s="17">
        <v>1</v>
      </c>
      <c r="AC332" s="17">
        <v>60</v>
      </c>
      <c r="AD332" s="17">
        <v>650000</v>
      </c>
      <c r="AE332" s="17">
        <v>1.5</v>
      </c>
      <c r="AF332" s="27">
        <f t="shared" si="19"/>
        <v>10833.333333333334</v>
      </c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9">
        <v>1.5</v>
      </c>
      <c r="CE332" s="49">
        <v>2.3333333333333335</v>
      </c>
      <c r="CF332" s="49">
        <v>2</v>
      </c>
      <c r="CG332" s="49">
        <v>2</v>
      </c>
      <c r="CH332" s="49">
        <v>2.5</v>
      </c>
      <c r="CI332" s="17">
        <v>3</v>
      </c>
      <c r="CJ332" cm="1">
        <f t="array" ref="CJ332">_xlfn.IFS([1]original_ver!CH346="จากการเข้าร่วมกิจกรรมอบรม ที่จัดโดยโครงการเกษตรกรปราดเปรื่อง (Smart Farmer)",1,[1]original_ver!CH346="จากการเข้าร่วมกิจกรรมอบรม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ๆ",3,[1]original_ver!CH346="จากการเรียนรู้ผ่านประสบการณ์ของผู้อื่น ได้แก่ เพื่อนบ้าน พี่น้อง เพื่อน และญาติ เป็นต้น",4,[1]original_ver!CH346="ไม่ได้เข้าร่วมกิจกรรมอบรมหรือเรียนรู้ใด ๆ (ข้ามไปข้อ 33)",5)</f>
        <v>5</v>
      </c>
      <c r="CK332" s="15" t="str" cm="1">
        <f t="array" ref="CK332">_xlfn.IFS([1]original_ver!CJ346="ความรู้ทางการเกษตรและการใช้เทคโนโลยีสำหรับการผลิตในฟาร์ม",1,[1]original_ver!CJ346="การวางแผนและจัดการฟาร์ม เช่น การเก็บเกี่ยว การเงิน และการวางแผนทางการตลาด",2,[1]original_ver!CJ346="การเป็นผู้ประกอบการทางการเกษตร",3,[1]original_ver!CJ346="การเพิ่มมูลค่าผลผลิต และการแปรรูปผลผลิต (รวมถึงการพัฒนาคุณภาพผลผลิต)",4,[1]original_ver!CJ346="","")</f>
        <v/>
      </c>
      <c r="CL332" s="48"/>
      <c r="CM332" s="48"/>
      <c r="CN332" s="15" t="str" cm="1">
        <f t="array" ref="CN332">_xlfn.IFS([1]original_ver!CN346="ความรู้ทางการเกษตรและการใช้เทคโนโลยีสำหรับการผลิตในฟาร์ม",1,[1]original_ver!CN346="การวางแผนและจัดการฟาร์ม เช่น การเก็บเกี่ยว การเงิน และการวางแผนทางการตลาด",2,[1]original_ver!CN346="การเป็นผู้ประกอบการทางการเกษตร",3,[1]original_ver!CN346="การเพิ่มมูลค่าผลผลิต และการแปรรูปผลผลิต (รวมถึงการพัฒนาคุณภาพผลผลิต)",4,[1]original_ver!CN346="","")</f>
        <v/>
      </c>
      <c r="CO332" s="48"/>
      <c r="CP332" s="48"/>
      <c r="CQ332" s="15" t="str" cm="1">
        <f t="array" ref="CQ332">_xlfn.IFS([1]original_ver!CR346="ประยุกต์",1,[1]original_ver!CR346="ไม่ประยุกต์",0,[1]original_ver!CR346="","")</f>
        <v/>
      </c>
      <c r="CR332" s="15" t="str" cm="1">
        <f t="array" ref="CR332">_xlfn.IFS([1]original_ver!CS346="ประยุกต์",1,[1]original_ver!CS346="ไม่ประยุกต์",0,[1]original_ver!CS346="","")</f>
        <v/>
      </c>
      <c r="CS332" s="48"/>
      <c r="CT332" s="15" t="str" cm="1">
        <f t="array" ref="CT332">_xlfn.IFS([1]original_ver!CV346="ประยุกต์",1,[1]original_ver!CV346="ไม่ประยุกต์",0,[1]original_ver!CV346="","")</f>
        <v/>
      </c>
      <c r="CU332" s="48"/>
      <c r="CV332" s="15" t="str" cm="1">
        <f t="array" ref="CV332">_xlfn.IFS([1]original_ver!CY346="ประยุกต์",1,[1]original_ver!CY346="ไม่ประยุกต์",0,[1]original_ver!CY346="","")</f>
        <v/>
      </c>
      <c r="CW332" s="48"/>
      <c r="CX332" s="15" t="str" cm="1">
        <f t="array" ref="CX332">_xlfn.IFS([1]original_ver!DB346="ประยุกต์",1,[1]original_ver!DB346="ไม่ประยุกต์",0,[1]original_ver!DB346="","")</f>
        <v/>
      </c>
      <c r="CY332" s="48"/>
      <c r="CZ332" s="48"/>
      <c r="DA332" s="48"/>
      <c r="DB332" s="48"/>
      <c r="DC332" s="48"/>
      <c r="DD332" s="48"/>
      <c r="DE332" s="48"/>
      <c r="DF332" s="17">
        <v>3</v>
      </c>
      <c r="DG332" s="17">
        <v>3</v>
      </c>
      <c r="DH332" s="48"/>
      <c r="DI332" s="48"/>
      <c r="DJ332" s="17">
        <v>2</v>
      </c>
      <c r="DK332" s="17">
        <v>3</v>
      </c>
      <c r="DL332" s="17">
        <v>1</v>
      </c>
      <c r="DM332" s="17">
        <v>1</v>
      </c>
      <c r="DN332" s="48"/>
      <c r="DO332" s="48"/>
      <c r="DP332" s="48"/>
      <c r="DQ332" s="48"/>
      <c r="DR332" s="49">
        <v>3.4</v>
      </c>
      <c r="DS332" s="49">
        <v>4</v>
      </c>
      <c r="DT332" s="17">
        <v>4</v>
      </c>
      <c r="DU332" s="49">
        <v>2.8</v>
      </c>
      <c r="DV332" s="49">
        <v>3.3333333333333335</v>
      </c>
      <c r="DW332" s="49">
        <v>3.25</v>
      </c>
      <c r="DX332" s="25">
        <v>3.8</v>
      </c>
      <c r="DY332" s="25">
        <v>4.333333333333333</v>
      </c>
      <c r="DZ332" s="25">
        <v>3.75</v>
      </c>
      <c r="EA332" s="25">
        <v>3.8</v>
      </c>
      <c r="EB332" s="25">
        <v>2.6666666666666665</v>
      </c>
      <c r="EC332">
        <v>3.5</v>
      </c>
    </row>
    <row r="333" spans="1:133" x14ac:dyDescent="0.2">
      <c r="A333" s="15">
        <v>954</v>
      </c>
      <c r="B333" s="58"/>
      <c r="C333" cm="1">
        <f t="array" ref="C333">_xlfn.IFS([1]original_ver!D347="Participant",1,[1]original_ver!D347="Non-Participant",0,[1]original_ver!D347="","")</f>
        <v>0</v>
      </c>
      <c r="D333" s="15">
        <v>3</v>
      </c>
      <c r="E333" s="17" cm="1">
        <f t="array" ref="E333">_xlfn.IFS([1]original_ver!F347="ชาย",1,[1]original_ver!F347="หญิง",0,[1]original_ver!F347="","")</f>
        <v>0</v>
      </c>
      <c r="F333" s="15">
        <v>43</v>
      </c>
      <c r="G333" s="17" cm="1">
        <f t="array" ref="G333">_xlfn.IFS([1]original_ver!H347="ไม่มีการศึกษา",0,[1]original_ver!H347="ประถมศึกษา",1,[1]original_ver!H347="มัธยมศึกษาตอนต้น",2,[1]original_ver!H347="มัธยมศึกษาตอนปลาย",3,[1]original_ver!H347="อนุปริญญา (ปวช., ปวส., ฝึกหัดครู)",4,[1]original_ver!H347="ปริญญาตรี",5,[1]original_ver!H347="สูงกว่าปริญญาตรี",6,[1]original_ver!H347="","")</f>
        <v>4</v>
      </c>
      <c r="H333" s="17" cm="1">
        <f t="array" ref="H333">_xlfn.IFS([1]original_ver!I347="โสด",1,[1]original_ver!I347="สมรส/อยู่ด้วยกัน",2,[1]original_ver!I347="หย่าร้าง/แยกกันอยู่",3,[1]original_ver!I347="หม้าย",4,[1]original_ver!I347="","")</f>
        <v>2</v>
      </c>
      <c r="I333" s="15">
        <v>5</v>
      </c>
      <c r="J333" s="15">
        <v>12</v>
      </c>
      <c r="K333" s="17" cm="1">
        <f t="array" ref="K333">_xlfn.IFS([1]original_ver!L347="ใช่",1,[1]original_ver!L347="ไม่ใช่",0,[1]original_ver!L347="","")</f>
        <v>0</v>
      </c>
      <c r="L333" s="17" cm="1">
        <f t="array" ref="L333">_xlfn.IFS([1]original_ver!M347="กู้ยืม",1,[1]original_ver!M347="ไม่กู้ยืม",0,[1]original_ver!M347="","")</f>
        <v>1</v>
      </c>
      <c r="M333" s="17">
        <f t="shared" si="20"/>
        <v>0</v>
      </c>
      <c r="N333" s="26"/>
      <c r="O333" s="17" cm="1">
        <f t="array" ref="O333">_xlfn.IFS([1]original_ver!O347="ใช่",1,[1]original_ver!O347="ไม่ใช่",0,[1]original_ver!O347="","")</f>
        <v>0</v>
      </c>
      <c r="P333" s="17">
        <v>3</v>
      </c>
      <c r="Q333" s="17">
        <v>1</v>
      </c>
      <c r="R333" s="17">
        <v>55</v>
      </c>
      <c r="S333" s="17">
        <v>610000</v>
      </c>
      <c r="T333" s="17">
        <v>1.45</v>
      </c>
      <c r="U333" s="22">
        <f t="shared" si="18"/>
        <v>11090.90909090909</v>
      </c>
      <c r="V333" s="48"/>
      <c r="W333" s="48"/>
      <c r="X333" s="48"/>
      <c r="Y333" s="48"/>
      <c r="Z333" s="48"/>
      <c r="AA333" s="17">
        <v>3</v>
      </c>
      <c r="AB333" s="17">
        <v>1</v>
      </c>
      <c r="AC333" s="17">
        <v>55</v>
      </c>
      <c r="AD333" s="17">
        <v>605000</v>
      </c>
      <c r="AE333" s="17">
        <v>1.45</v>
      </c>
      <c r="AF333" s="27">
        <f t="shared" si="19"/>
        <v>11000</v>
      </c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9">
        <v>2</v>
      </c>
      <c r="CE333" s="49">
        <v>2.3333333333333335</v>
      </c>
      <c r="CF333" s="49">
        <v>1.6666666666666667</v>
      </c>
      <c r="CG333" s="49">
        <v>1.5</v>
      </c>
      <c r="CH333" s="49">
        <v>2.5</v>
      </c>
      <c r="CI333" s="17">
        <v>1</v>
      </c>
      <c r="CJ333" cm="1">
        <f t="array" ref="CJ333">_xlfn.IFS([1]original_ver!CH347="จากการเข้าร่วมกิจกรรมอบรม ที่จัดโดยโครงการเกษตรกรปราดเปรื่อง (Smart Farmer)",1,[1]original_ver!CH347="จากการเข้าร่วมกิจกรรมอบรม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ๆ",3,[1]original_ver!CH347="จากการเรียนรู้ผ่านประสบการณ์ของผู้อื่น ได้แก่ เพื่อนบ้าน พี่น้อง เพื่อน และญาติ เป็นต้น",4,[1]original_ver!CH347="ไม่ได้เข้าร่วมกิจกรรมอบรมหรือเรียนรู้ใด ๆ (ข้ามไปข้อ 33)",5)</f>
        <v>4</v>
      </c>
      <c r="CK333" s="15" cm="1">
        <f t="array" ref="CK333">_xlfn.IFS([1]original_ver!CJ347="ความรู้ทางการเกษตรและการใช้เทคโนโลยีสำหรับการผลิตในฟาร์ม",1,[1]original_ver!CJ347="การวางแผนและจัดการฟาร์ม เช่น การเก็บเกี่ยว การเงิน และการวางแผนทางการตลาด",2,[1]original_ver!CJ347="การเป็นผู้ประกอบการทางการเกษตร",3,[1]original_ver!CJ347="การเพิ่มมูลค่าผลผลิต และการแปรรูปผลผลิต (รวมถึงการพัฒนาคุณภาพผลผลิต)",4,[1]original_ver!CJ347="","")</f>
        <v>1</v>
      </c>
      <c r="CL333" s="17">
        <v>3</v>
      </c>
      <c r="CM333" s="17">
        <v>5</v>
      </c>
      <c r="CN333" s="15" cm="1">
        <f t="array" ref="CN333">_xlfn.IFS([1]original_ver!CN347="ความรู้ทางการเกษตรและการใช้เทคโนโลยีสำหรับการผลิตในฟาร์ม",1,[1]original_ver!CN347="การวางแผนและจัดการฟาร์ม เช่น การเก็บเกี่ยว การเงิน และการวางแผนทางการตลาด",2,[1]original_ver!CN347="การเป็นผู้ประกอบการทางการเกษตร",3,[1]original_ver!CN347="การเพิ่มมูลค่าผลผลิต และการแปรรูปผลผลิต (รวมถึงการพัฒนาคุณภาพผลผลิต)",4,[1]original_ver!CN347="","")</f>
        <v>3</v>
      </c>
      <c r="CO333" s="17">
        <v>0</v>
      </c>
      <c r="CP333" s="48"/>
      <c r="CQ333" s="15" cm="1">
        <f t="array" ref="CQ333">_xlfn.IFS([1]original_ver!CR347="ประยุกต์",1,[1]original_ver!CR347="ไม่ประยุกต์",0,[1]original_ver!CR347="","")</f>
        <v>1</v>
      </c>
      <c r="CR333" s="15" cm="1">
        <f t="array" ref="CR333">_xlfn.IFS([1]original_ver!CS347="ประยุกต์",1,[1]original_ver!CS347="ไม่ประยุกต์",0,[1]original_ver!CS347="","")</f>
        <v>1</v>
      </c>
      <c r="CS333" s="48"/>
      <c r="CT333" s="15" cm="1">
        <f t="array" ref="CT333">_xlfn.IFS([1]original_ver!CV347="ประยุกต์",1,[1]original_ver!CV347="ไม่ประยุกต์",0,[1]original_ver!CV347="","")</f>
        <v>1</v>
      </c>
      <c r="CU333" s="48"/>
      <c r="CV333" s="15" cm="1">
        <f t="array" ref="CV333">_xlfn.IFS([1]original_ver!CY347="ประยุกต์",1,[1]original_ver!CY347="ไม่ประยุกต์",0,[1]original_ver!CY347="","")</f>
        <v>0</v>
      </c>
      <c r="CW333" s="17">
        <v>3</v>
      </c>
      <c r="CX333" s="15" cm="1">
        <f t="array" ref="CX333">_xlfn.IFS([1]original_ver!DB347="ประยุกต์",1,[1]original_ver!DB347="ไม่ประยุกต์",0,[1]original_ver!DB347="","")</f>
        <v>1</v>
      </c>
      <c r="CY333" s="48"/>
      <c r="CZ333" s="48"/>
      <c r="DA333" s="48"/>
      <c r="DB333" s="48"/>
      <c r="DC333" s="48"/>
      <c r="DD333" s="48"/>
      <c r="DE333" s="48"/>
      <c r="DF333" s="17">
        <v>2</v>
      </c>
      <c r="DG333" s="17">
        <v>3</v>
      </c>
      <c r="DH333" s="17">
        <v>3</v>
      </c>
      <c r="DI333" s="17">
        <v>2</v>
      </c>
      <c r="DJ333" s="48"/>
      <c r="DK333" s="48"/>
      <c r="DL333" s="17">
        <v>1</v>
      </c>
      <c r="DM333" s="17">
        <v>2</v>
      </c>
      <c r="DN333" s="48"/>
      <c r="DO333" s="48"/>
      <c r="DP333" s="48"/>
      <c r="DQ333" s="48"/>
      <c r="DR333" s="49">
        <v>3.4</v>
      </c>
      <c r="DS333" s="49">
        <v>3.6666666666666665</v>
      </c>
      <c r="DT333" s="17">
        <v>3.75</v>
      </c>
      <c r="DU333" s="49">
        <v>2.8</v>
      </c>
      <c r="DV333" s="49">
        <v>2.3333333333333335</v>
      </c>
      <c r="DW333" s="49">
        <v>2.75</v>
      </c>
      <c r="DX333" s="25">
        <v>3.6</v>
      </c>
      <c r="DY333" s="25">
        <v>3</v>
      </c>
      <c r="DZ333" s="25">
        <v>3.75</v>
      </c>
      <c r="EA333" s="25">
        <v>2.8</v>
      </c>
      <c r="EB333" s="25">
        <v>2.3333333333333335</v>
      </c>
      <c r="EC333">
        <v>2.75</v>
      </c>
    </row>
    <row r="334" spans="1:133" hidden="1" x14ac:dyDescent="0.2">
      <c r="A334" s="15">
        <v>955</v>
      </c>
      <c r="B334" s="58"/>
      <c r="C334" cm="1">
        <f t="array" ref="C334">_xlfn.IFS([1]original_ver!D348="Participant",1,[1]original_ver!D348="Non-Participant",0,[1]original_ver!D348="","")</f>
        <v>0</v>
      </c>
      <c r="D334" s="15">
        <v>3</v>
      </c>
      <c r="E334" s="17" cm="1">
        <f t="array" ref="E334">_xlfn.IFS([1]original_ver!F348="ชาย",1,[1]original_ver!F348="หญิง",0,[1]original_ver!F348="","")</f>
        <v>0</v>
      </c>
      <c r="F334" s="15">
        <v>52</v>
      </c>
      <c r="G334" s="17" cm="1">
        <f t="array" ref="G334">_xlfn.IFS([1]original_ver!H348="ไม่มีการศึกษา",0,[1]original_ver!H348="ประถมศึกษา",1,[1]original_ver!H348="มัธยมศึกษาตอนต้น",2,[1]original_ver!H348="มัธยมศึกษาตอนปลาย",3,[1]original_ver!H348="อนุปริญญา (ปวช., ปวส., ฝึกหัดครู)",4,[1]original_ver!H348="ปริญญาตรี",5,[1]original_ver!H348="สูงกว่าปริญญาตรี",6,[1]original_ver!H348="","")</f>
        <v>3</v>
      </c>
      <c r="H334" s="17" cm="1">
        <f t="array" ref="H334">_xlfn.IFS([1]original_ver!I348="โสด",1,[1]original_ver!I348="สมรส/อยู่ด้วยกัน",2,[1]original_ver!I348="หย่าร้าง/แยกกันอยู่",3,[1]original_ver!I348="หม้าย",4,[1]original_ver!I348="","")</f>
        <v>2</v>
      </c>
      <c r="I334" s="15">
        <v>5</v>
      </c>
      <c r="J334" s="15">
        <v>12</v>
      </c>
      <c r="K334" s="17" cm="1">
        <f t="array" ref="K334">_xlfn.IFS([1]original_ver!L348="ใช่",1,[1]original_ver!L348="ไม่ใช่",0,[1]original_ver!L348="","")</f>
        <v>0</v>
      </c>
      <c r="L334" s="17" cm="1">
        <f t="array" ref="L334">_xlfn.IFS([1]original_ver!M348="กู้ยืม",1,[1]original_ver!M348="ไม่กู้ยืม",0,[1]original_ver!M348="","")</f>
        <v>1</v>
      </c>
      <c r="M334" s="17">
        <f t="shared" si="20"/>
        <v>1</v>
      </c>
      <c r="N334" s="23">
        <v>100000</v>
      </c>
      <c r="O334" s="17" cm="1">
        <f t="array" ref="O334">_xlfn.IFS([1]original_ver!O348="ใช่",1,[1]original_ver!O348="ไม่ใช่",0,[1]original_ver!O348="","")</f>
        <v>1</v>
      </c>
      <c r="P334" s="17">
        <v>3</v>
      </c>
      <c r="Q334" s="17">
        <v>1</v>
      </c>
      <c r="R334" s="17">
        <v>25</v>
      </c>
      <c r="S334" s="17">
        <v>275000</v>
      </c>
      <c r="T334" s="17">
        <v>1.45</v>
      </c>
      <c r="U334" s="22">
        <f t="shared" si="18"/>
        <v>11000</v>
      </c>
      <c r="V334" s="48"/>
      <c r="W334" s="48"/>
      <c r="X334" s="48"/>
      <c r="Y334" s="48"/>
      <c r="Z334" s="48"/>
      <c r="AA334" s="17">
        <v>3</v>
      </c>
      <c r="AB334" s="17">
        <v>1</v>
      </c>
      <c r="AC334" s="17">
        <v>25</v>
      </c>
      <c r="AD334" s="17">
        <v>250000</v>
      </c>
      <c r="AE334" s="17">
        <v>1.5</v>
      </c>
      <c r="AF334" s="27">
        <f t="shared" si="19"/>
        <v>10000</v>
      </c>
      <c r="AG334" s="48"/>
      <c r="AH334" s="48"/>
      <c r="AI334" s="48"/>
      <c r="AJ334" s="48"/>
      <c r="AK334" s="48"/>
      <c r="AL334" s="17">
        <v>1</v>
      </c>
      <c r="AM334" s="17">
        <v>1</v>
      </c>
      <c r="AN334" s="17">
        <v>122222</v>
      </c>
      <c r="AO334" s="17">
        <v>8100</v>
      </c>
      <c r="AP334" s="17">
        <v>12</v>
      </c>
      <c r="AQ334" s="17"/>
      <c r="AR334" s="48"/>
      <c r="AS334" s="48"/>
      <c r="AT334" s="48"/>
      <c r="AU334" s="48"/>
      <c r="AV334" s="48"/>
      <c r="AW334" s="17">
        <v>1</v>
      </c>
      <c r="AX334" s="17">
        <v>1</v>
      </c>
      <c r="AY334" s="17">
        <v>12</v>
      </c>
      <c r="AZ334" s="17">
        <v>8000</v>
      </c>
      <c r="BA334" s="17">
        <v>11</v>
      </c>
      <c r="BB334" s="17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17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17"/>
      <c r="BY334" s="48"/>
      <c r="BZ334" s="48"/>
      <c r="CA334" s="48"/>
      <c r="CB334" s="48"/>
      <c r="CC334" s="48"/>
      <c r="CD334" s="49">
        <v>2</v>
      </c>
      <c r="CE334" s="49">
        <v>2</v>
      </c>
      <c r="CF334" s="49">
        <v>2</v>
      </c>
      <c r="CG334" s="49">
        <v>1.5</v>
      </c>
      <c r="CH334" s="49">
        <v>1.5</v>
      </c>
      <c r="CI334" s="17">
        <v>1</v>
      </c>
      <c r="CJ334" cm="1">
        <f t="array" ref="CJ334">_xlfn.IFS([1]original_ver!CH348="จากการเข้าร่วมกิจกรรมอบรม ที่จัดโดยโครงการเกษตรกรปราดเปรื่อง (Smart Farmer)",1,[1]original_ver!CH348="จากการเข้าร่วมกิจกรรมอบรม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ๆ",3,[1]original_ver!CH348="จากการเรียนรู้ผ่านประสบการณ์ของผู้อื่น ได้แก่ เพื่อนบ้าน พี่น้อง เพื่อน และญาติ เป็นต้น",4,[1]original_ver!CH348="ไม่ได้เข้าร่วมกิจกรรมอบรมหรือเรียนรู้ใด ๆ (ข้ามไปข้อ 33)",5)</f>
        <v>5</v>
      </c>
      <c r="CK334" s="15" t="str" cm="1">
        <f t="array" ref="CK334">_xlfn.IFS([1]original_ver!CJ348="ความรู้ทางการเกษตรและการใช้เทคโนโลยีสำหรับการผลิตในฟาร์ม",1,[1]original_ver!CJ348="การวางแผนและจัดการฟาร์ม เช่น การเก็บเกี่ยว การเงิน และการวางแผนทางการตลาด",2,[1]original_ver!CJ348="การเป็นผู้ประกอบการทางการเกษตร",3,[1]original_ver!CJ348="การเพิ่มมูลค่าผลผลิต และการแปรรูปผลผลิต (รวมถึงการพัฒนาคุณภาพผลผลิต)",4,[1]original_ver!CJ348="","")</f>
        <v/>
      </c>
      <c r="CL334" s="48"/>
      <c r="CM334" s="48"/>
      <c r="CN334" s="15" t="str" cm="1">
        <f t="array" ref="CN334">_xlfn.IFS([1]original_ver!CN348="ความรู้ทางการเกษตรและการใช้เทคโนโลยีสำหรับการผลิตในฟาร์ม",1,[1]original_ver!CN348="การวางแผนและจัดการฟาร์ม เช่น การเก็บเกี่ยว การเงิน และการวางแผนทางการตลาด",2,[1]original_ver!CN348="การเป็นผู้ประกอบการทางการเกษตร",3,[1]original_ver!CN348="การเพิ่มมูลค่าผลผลิต และการแปรรูปผลผลิต (รวมถึงการพัฒนาคุณภาพผลผลิต)",4,[1]original_ver!CN348="","")</f>
        <v/>
      </c>
      <c r="CO334" s="48"/>
      <c r="CP334" s="48"/>
      <c r="CQ334" s="15" t="str" cm="1">
        <f t="array" ref="CQ334">_xlfn.IFS([1]original_ver!CR348="ประยุกต์",1,[1]original_ver!CR348="ไม่ประยุกต์",0,[1]original_ver!CR348="","")</f>
        <v/>
      </c>
      <c r="CR334" s="15" t="str" cm="1">
        <f t="array" ref="CR334">_xlfn.IFS([1]original_ver!CS348="ประยุกต์",1,[1]original_ver!CS348="ไม่ประยุกต์",0,[1]original_ver!CS348="","")</f>
        <v/>
      </c>
      <c r="CS334" s="48"/>
      <c r="CT334" s="15" t="str" cm="1">
        <f t="array" ref="CT334">_xlfn.IFS([1]original_ver!CV348="ประยุกต์",1,[1]original_ver!CV348="ไม่ประยุกต์",0,[1]original_ver!CV348="","")</f>
        <v/>
      </c>
      <c r="CU334" s="48"/>
      <c r="CV334" s="15" t="str" cm="1">
        <f t="array" ref="CV334">_xlfn.IFS([1]original_ver!CY348="ประยุกต์",1,[1]original_ver!CY348="ไม่ประยุกต์",0,[1]original_ver!CY348="","")</f>
        <v/>
      </c>
      <c r="CW334" s="48"/>
      <c r="CX334" s="15" t="str" cm="1">
        <f t="array" ref="CX334">_xlfn.IFS([1]original_ver!DB348="ประยุกต์",1,[1]original_ver!DB348="ไม่ประยุกต์",0,[1]original_ver!DB348="","")</f>
        <v/>
      </c>
      <c r="CY334" s="48"/>
      <c r="CZ334" s="48">
        <v>0</v>
      </c>
      <c r="DA334" s="48">
        <v>0</v>
      </c>
      <c r="DB334" s="48">
        <v>0</v>
      </c>
      <c r="DC334" s="48">
        <v>0</v>
      </c>
      <c r="DD334" s="48">
        <v>0</v>
      </c>
      <c r="DE334" s="48">
        <v>0</v>
      </c>
      <c r="DF334" s="17">
        <v>2</v>
      </c>
      <c r="DG334" s="17">
        <v>3</v>
      </c>
      <c r="DH334" s="48"/>
      <c r="DI334" s="48"/>
      <c r="DJ334" s="17">
        <v>3</v>
      </c>
      <c r="DK334" s="17">
        <v>3</v>
      </c>
      <c r="DL334" s="17">
        <v>1</v>
      </c>
      <c r="DM334" s="17">
        <v>1</v>
      </c>
      <c r="DN334" s="48"/>
      <c r="DO334" s="48"/>
      <c r="DP334" s="48"/>
      <c r="DQ334" s="48"/>
      <c r="DR334" s="49">
        <v>3.6</v>
      </c>
      <c r="DS334" s="49">
        <v>3.3333333333333335</v>
      </c>
      <c r="DT334" s="17">
        <v>4.25</v>
      </c>
      <c r="DU334" s="49">
        <v>3.4</v>
      </c>
      <c r="DV334" s="49">
        <v>2.6666666666666665</v>
      </c>
      <c r="DW334" s="49">
        <v>2.75</v>
      </c>
      <c r="DX334" s="25">
        <v>3.2</v>
      </c>
      <c r="DY334" s="25">
        <v>3.3333333333333335</v>
      </c>
      <c r="DZ334" s="25">
        <v>4.5</v>
      </c>
      <c r="EA334" s="25">
        <v>3.6</v>
      </c>
      <c r="EB334" s="25">
        <v>3</v>
      </c>
      <c r="EC334">
        <v>3.25</v>
      </c>
    </row>
    <row r="335" spans="1:133" hidden="1" x14ac:dyDescent="0.2">
      <c r="A335" s="15">
        <v>956</v>
      </c>
      <c r="B335" s="58"/>
      <c r="C335" cm="1">
        <f t="array" ref="C335">_xlfn.IFS([1]original_ver!D349="Participant",1,[1]original_ver!D349="Non-Participant",0,[1]original_ver!D349="","")</f>
        <v>0</v>
      </c>
      <c r="D335" s="15">
        <v>3</v>
      </c>
      <c r="E335" s="17" cm="1">
        <f t="array" ref="E335">_xlfn.IFS([1]original_ver!F349="ชาย",1,[1]original_ver!F349="หญิง",0,[1]original_ver!F349="","")</f>
        <v>1</v>
      </c>
      <c r="F335" s="15">
        <v>48</v>
      </c>
      <c r="G335" s="17" cm="1">
        <f t="array" ref="G335">_xlfn.IFS([1]original_ver!H349="ไม่มีการศึกษา",0,[1]original_ver!H349="ประถมศึกษา",1,[1]original_ver!H349="มัธยมศึกษาตอนต้น",2,[1]original_ver!H349="มัธยมศึกษาตอนปลาย",3,[1]original_ver!H349="อนุปริญญา (ปวช., ปวส., ฝึกหัดครู)",4,[1]original_ver!H349="ปริญญาตรี",5,[1]original_ver!H349="สูงกว่าปริญญาตรี",6,[1]original_ver!H349="","")</f>
        <v>4</v>
      </c>
      <c r="H335" s="17" cm="1">
        <f t="array" ref="H335">_xlfn.IFS([1]original_ver!I349="โสด",1,[1]original_ver!I349="สมรส/อยู่ด้วยกัน",2,[1]original_ver!I349="หย่าร้าง/แยกกันอยู่",3,[1]original_ver!I349="หม้าย",4,[1]original_ver!I349="","")</f>
        <v>2</v>
      </c>
      <c r="I335" s="15">
        <v>6</v>
      </c>
      <c r="J335" s="15">
        <v>23</v>
      </c>
      <c r="K335" s="17" cm="1">
        <f t="array" ref="K335">_xlfn.IFS([1]original_ver!L349="ใช่",1,[1]original_ver!L349="ไม่ใช่",0,[1]original_ver!L349="","")</f>
        <v>0</v>
      </c>
      <c r="L335" s="17" cm="1">
        <f t="array" ref="L335">_xlfn.IFS([1]original_ver!M349="กู้ยืม",1,[1]original_ver!M349="ไม่กู้ยืม",0,[1]original_ver!M349="","")</f>
        <v>1</v>
      </c>
      <c r="M335" s="17">
        <f t="shared" si="20"/>
        <v>1</v>
      </c>
      <c r="N335" s="23">
        <v>150000</v>
      </c>
      <c r="O335" s="17" cm="1">
        <f t="array" ref="O335">_xlfn.IFS([1]original_ver!O349="ใช่",1,[1]original_ver!O349="ไม่ใช่",0,[1]original_ver!O349="","")</f>
        <v>1</v>
      </c>
      <c r="P335" s="17">
        <v>3</v>
      </c>
      <c r="Q335" s="17">
        <v>1</v>
      </c>
      <c r="R335" s="17">
        <v>45</v>
      </c>
      <c r="S335" s="17">
        <v>540000</v>
      </c>
      <c r="T335" s="17">
        <v>1.35</v>
      </c>
      <c r="U335" s="22">
        <f t="shared" si="18"/>
        <v>12000</v>
      </c>
      <c r="V335" s="48"/>
      <c r="W335" s="48"/>
      <c r="X335" s="48"/>
      <c r="Y335" s="48"/>
      <c r="Z335" s="48"/>
      <c r="AA335" s="17">
        <v>3</v>
      </c>
      <c r="AB335" s="17">
        <v>1</v>
      </c>
      <c r="AC335" s="17">
        <v>45</v>
      </c>
      <c r="AD335" s="17">
        <v>550000</v>
      </c>
      <c r="AE335" s="17">
        <v>1.4</v>
      </c>
      <c r="AF335" s="27">
        <f t="shared" si="19"/>
        <v>12222.222222222223</v>
      </c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9">
        <v>1.75</v>
      </c>
      <c r="CE335" s="49">
        <v>2.3333333333333335</v>
      </c>
      <c r="CF335" s="49">
        <v>1.6666666666666667</v>
      </c>
      <c r="CG335" s="49">
        <v>1.5</v>
      </c>
      <c r="CH335" s="49">
        <v>2.5</v>
      </c>
      <c r="CI335" s="17">
        <v>1</v>
      </c>
      <c r="CJ335" cm="1">
        <f t="array" ref="CJ335">_xlfn.IFS([1]original_ver!CH349="จากการเข้าร่วมกิจกรรมอบรม ที่จัดโดยโครงการเกษตรกรปราดเปรื่อง (Smart Farmer)",1,[1]original_ver!CH349="จากการเข้าร่วมกิจกรรมอบรม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ๆ",3,[1]original_ver!CH349="จากการเรียนรู้ผ่านประสบการณ์ของผู้อื่น ได้แก่ เพื่อนบ้าน พี่น้อง เพื่อน และญาติ เป็นต้น",4,[1]original_ver!CH349="ไม่ได้เข้าร่วมกิจกรรมอบรมหรือเรียนรู้ใด ๆ (ข้ามไปข้อ 33)",5)</f>
        <v>5</v>
      </c>
      <c r="CK335" s="15" t="str" cm="1">
        <f t="array" ref="CK335">_xlfn.IFS([1]original_ver!CJ349="ความรู้ทางการเกษตรและการใช้เทคโนโลยีสำหรับการผลิตในฟาร์ม",1,[1]original_ver!CJ349="การวางแผนและจัดการฟาร์ม เช่น การเก็บเกี่ยว การเงิน และการวางแผนทางการตลาด",2,[1]original_ver!CJ349="การเป็นผู้ประกอบการทางการเกษตร",3,[1]original_ver!CJ349="การเพิ่มมูลค่าผลผลิต และการแปรรูปผลผลิต (รวมถึงการพัฒนาคุณภาพผลผลิต)",4,[1]original_ver!CJ349="","")</f>
        <v/>
      </c>
      <c r="CL335" s="48"/>
      <c r="CM335" s="48"/>
      <c r="CN335" s="15" t="str" cm="1">
        <f t="array" ref="CN335">_xlfn.IFS([1]original_ver!CN349="ความรู้ทางการเกษตรและการใช้เทคโนโลยีสำหรับการผลิตในฟาร์ม",1,[1]original_ver!CN349="การวางแผนและจัดการฟาร์ม เช่น การเก็บเกี่ยว การเงิน และการวางแผนทางการตลาด",2,[1]original_ver!CN349="การเป็นผู้ประกอบการทางการเกษตร",3,[1]original_ver!CN349="การเพิ่มมูลค่าผลผลิต และการแปรรูปผลผลิต (รวมถึงการพัฒนาคุณภาพผลผลิต)",4,[1]original_ver!CN349="","")</f>
        <v/>
      </c>
      <c r="CO335" s="48"/>
      <c r="CP335" s="48"/>
      <c r="CQ335" s="15" t="str" cm="1">
        <f t="array" ref="CQ335">_xlfn.IFS([1]original_ver!CR349="ประยุกต์",1,[1]original_ver!CR349="ไม่ประยุกต์",0,[1]original_ver!CR349="","")</f>
        <v/>
      </c>
      <c r="CR335" s="15" t="str" cm="1">
        <f t="array" ref="CR335">_xlfn.IFS([1]original_ver!CS349="ประยุกต์",1,[1]original_ver!CS349="ไม่ประยุกต์",0,[1]original_ver!CS349="","")</f>
        <v/>
      </c>
      <c r="CS335" s="48"/>
      <c r="CT335" s="15" t="str" cm="1">
        <f t="array" ref="CT335">_xlfn.IFS([1]original_ver!CV349="ประยุกต์",1,[1]original_ver!CV349="ไม่ประยุกต์",0,[1]original_ver!CV349="","")</f>
        <v/>
      </c>
      <c r="CU335" s="48"/>
      <c r="CV335" s="15" t="str" cm="1">
        <f t="array" ref="CV335">_xlfn.IFS([1]original_ver!CY349="ประยุกต์",1,[1]original_ver!CY349="ไม่ประยุกต์",0,[1]original_ver!CY349="","")</f>
        <v/>
      </c>
      <c r="CW335" s="48"/>
      <c r="CX335" s="15" t="str" cm="1">
        <f t="array" ref="CX335">_xlfn.IFS([1]original_ver!DB349="ประยุกต์",1,[1]original_ver!DB349="ไม่ประยุกต์",0,[1]original_ver!DB349="","")</f>
        <v/>
      </c>
      <c r="CY335" s="48"/>
      <c r="CZ335" s="48"/>
      <c r="DA335" s="48"/>
      <c r="DB335" s="48"/>
      <c r="DC335" s="48"/>
      <c r="DD335" s="48"/>
      <c r="DE335" s="48"/>
      <c r="DF335" s="17">
        <v>3</v>
      </c>
      <c r="DG335" s="17">
        <v>3</v>
      </c>
      <c r="DH335" s="17">
        <v>2</v>
      </c>
      <c r="DI335" s="17">
        <v>1</v>
      </c>
      <c r="DJ335" s="48"/>
      <c r="DK335" s="48"/>
      <c r="DL335" s="17">
        <v>1</v>
      </c>
      <c r="DM335" s="17">
        <v>1</v>
      </c>
      <c r="DN335" s="48"/>
      <c r="DO335" s="48"/>
      <c r="DP335" s="48"/>
      <c r="DQ335" s="48"/>
      <c r="DR335" s="49">
        <v>4</v>
      </c>
      <c r="DS335" s="49">
        <v>2.6666666666666665</v>
      </c>
      <c r="DT335" s="17">
        <v>3</v>
      </c>
      <c r="DU335" s="49">
        <v>2.8</v>
      </c>
      <c r="DV335" s="49">
        <v>1.6666666666666667</v>
      </c>
      <c r="DW335" s="49">
        <v>2.5</v>
      </c>
      <c r="DX335" s="25">
        <v>4.2</v>
      </c>
      <c r="DY335" s="25">
        <v>3.3333333333333335</v>
      </c>
      <c r="DZ335" s="25">
        <v>3.25</v>
      </c>
      <c r="EA335" s="25">
        <v>2.8</v>
      </c>
      <c r="EB335" s="25">
        <v>2</v>
      </c>
      <c r="EC335">
        <v>3</v>
      </c>
    </row>
    <row r="336" spans="1:133" hidden="1" x14ac:dyDescent="0.2">
      <c r="A336" s="15">
        <v>957</v>
      </c>
      <c r="B336" s="58"/>
      <c r="C336" cm="1">
        <f t="array" ref="C336">_xlfn.IFS([1]original_ver!D350="Participant",1,[1]original_ver!D350="Non-Participant",0,[1]original_ver!D350="","")</f>
        <v>0</v>
      </c>
      <c r="D336" s="15">
        <v>3</v>
      </c>
      <c r="E336" s="17" cm="1">
        <f t="array" ref="E336">_xlfn.IFS([1]original_ver!F350="ชาย",1,[1]original_ver!F350="หญิง",0,[1]original_ver!F350="","")</f>
        <v>1</v>
      </c>
      <c r="F336" s="15">
        <v>52</v>
      </c>
      <c r="G336" s="17" cm="1">
        <f t="array" ref="G336">_xlfn.IFS([1]original_ver!H350="ไม่มีการศึกษา",0,[1]original_ver!H350="ประถมศึกษา",1,[1]original_ver!H350="มัธยมศึกษาตอนต้น",2,[1]original_ver!H350="มัธยมศึกษาตอนปลาย",3,[1]original_ver!H350="อนุปริญญา (ปวช., ปวส., ฝึกหัดครู)",4,[1]original_ver!H350="ปริญญาตรี",5,[1]original_ver!H350="สูงกว่าปริญญาตรี",6,[1]original_ver!H350="","")</f>
        <v>4</v>
      </c>
      <c r="H336" s="17" cm="1">
        <f t="array" ref="H336">_xlfn.IFS([1]original_ver!I350="โสด",1,[1]original_ver!I350="สมรส/อยู่ด้วยกัน",2,[1]original_ver!I350="หย่าร้าง/แยกกันอยู่",3,[1]original_ver!I350="หม้าย",4,[1]original_ver!I350="","")</f>
        <v>2</v>
      </c>
      <c r="I336" s="15">
        <v>5</v>
      </c>
      <c r="J336" s="15">
        <v>34</v>
      </c>
      <c r="K336" s="17" cm="1">
        <f t="array" ref="K336">_xlfn.IFS([1]original_ver!L350="ใช่",1,[1]original_ver!L350="ไม่ใช่",0,[1]original_ver!L350="","")</f>
        <v>0</v>
      </c>
      <c r="L336" s="17" cm="1">
        <f t="array" ref="L336">_xlfn.IFS([1]original_ver!M350="กู้ยืม",1,[1]original_ver!M350="ไม่กู้ยืม",0,[1]original_ver!M350="","")</f>
        <v>1</v>
      </c>
      <c r="M336" s="17">
        <f t="shared" si="20"/>
        <v>1</v>
      </c>
      <c r="N336" s="23">
        <v>120000</v>
      </c>
      <c r="O336" s="17" cm="1">
        <f t="array" ref="O336">_xlfn.IFS([1]original_ver!O350="ใช่",1,[1]original_ver!O350="ไม่ใช่",0,[1]original_ver!O350="","")</f>
        <v>0</v>
      </c>
      <c r="P336" s="17">
        <v>3</v>
      </c>
      <c r="Q336" s="17">
        <v>1</v>
      </c>
      <c r="R336" s="17">
        <v>55</v>
      </c>
      <c r="S336" s="17">
        <v>660000</v>
      </c>
      <c r="T336" s="17">
        <v>650000</v>
      </c>
      <c r="U336" s="22">
        <f t="shared" si="18"/>
        <v>12000</v>
      </c>
      <c r="V336" s="48"/>
      <c r="W336" s="48"/>
      <c r="X336" s="48"/>
      <c r="Y336" s="48"/>
      <c r="Z336" s="48"/>
      <c r="AA336" s="17">
        <v>3</v>
      </c>
      <c r="AB336" s="17">
        <v>1</v>
      </c>
      <c r="AC336" s="17">
        <v>55</v>
      </c>
      <c r="AD336" s="17">
        <v>650000</v>
      </c>
      <c r="AE336" s="17">
        <v>1.5</v>
      </c>
      <c r="AF336" s="27">
        <f t="shared" si="19"/>
        <v>11818.181818181818</v>
      </c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9">
        <v>1.25</v>
      </c>
      <c r="CE336" s="49">
        <v>2</v>
      </c>
      <c r="CF336" s="49">
        <v>1.3333333333333333</v>
      </c>
      <c r="CG336" s="49">
        <v>2</v>
      </c>
      <c r="CH336" s="49">
        <v>1</v>
      </c>
      <c r="CI336" s="17">
        <v>2</v>
      </c>
      <c r="CJ336" cm="1">
        <f t="array" ref="CJ336">_xlfn.IFS([1]original_ver!CH350="จากการเข้าร่วมกิจกรรมอบรม ที่จัดโดยโครงการเกษตรกรปราดเปรื่อง (Smart Farmer)",1,[1]original_ver!CH350="จากการเข้าร่วมกิจกรรมอบรม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ๆ",3,[1]original_ver!CH350="จากการเรียนรู้ผ่านประสบการณ์ของผู้อื่น ได้แก่ เพื่อนบ้าน พี่น้อง เพื่อน และญาติ เป็นต้น",4,[1]original_ver!CH350="ไม่ได้เข้าร่วมกิจกรรมอบรมหรือเรียนรู้ใด ๆ (ข้ามไปข้อ 33)",5)</f>
        <v>5</v>
      </c>
      <c r="CK336" s="15" t="str" cm="1">
        <f t="array" ref="CK336">_xlfn.IFS([1]original_ver!CJ350="ความรู้ทางการเกษตรและการใช้เทคโนโลยีสำหรับการผลิตในฟาร์ม",1,[1]original_ver!CJ350="การวางแผนและจัดการฟาร์ม เช่น การเก็บเกี่ยว การเงิน และการวางแผนทางการตลาด",2,[1]original_ver!CJ350="การเป็นผู้ประกอบการทางการเกษตร",3,[1]original_ver!CJ350="การเพิ่มมูลค่าผลผลิต และการแปรรูปผลผลิต (รวมถึงการพัฒนาคุณภาพผลผลิต)",4,[1]original_ver!CJ350="","")</f>
        <v/>
      </c>
      <c r="CL336" s="48"/>
      <c r="CM336" s="48"/>
      <c r="CN336" s="15" t="str" cm="1">
        <f t="array" ref="CN336">_xlfn.IFS([1]original_ver!CN350="ความรู้ทางการเกษตรและการใช้เทคโนโลยีสำหรับการผลิตในฟาร์ม",1,[1]original_ver!CN350="การวางแผนและจัดการฟาร์ม เช่น การเก็บเกี่ยว การเงิน และการวางแผนทางการตลาด",2,[1]original_ver!CN350="การเป็นผู้ประกอบการทางการเกษตร",3,[1]original_ver!CN350="การเพิ่มมูลค่าผลผลิต และการแปรรูปผลผลิต (รวมถึงการพัฒนาคุณภาพผลผลิต)",4,[1]original_ver!CN350="","")</f>
        <v/>
      </c>
      <c r="CO336" s="48"/>
      <c r="CP336" s="48"/>
      <c r="CQ336" s="15" t="str" cm="1">
        <f t="array" ref="CQ336">_xlfn.IFS([1]original_ver!CR350="ประยุกต์",1,[1]original_ver!CR350="ไม่ประยุกต์",0,[1]original_ver!CR350="","")</f>
        <v/>
      </c>
      <c r="CR336" s="15" t="str" cm="1">
        <f t="array" ref="CR336">_xlfn.IFS([1]original_ver!CS350="ประยุกต์",1,[1]original_ver!CS350="ไม่ประยุกต์",0,[1]original_ver!CS350="","")</f>
        <v/>
      </c>
      <c r="CS336" s="48"/>
      <c r="CT336" s="15" t="str" cm="1">
        <f t="array" ref="CT336">_xlfn.IFS([1]original_ver!CV350="ประยุกต์",1,[1]original_ver!CV350="ไม่ประยุกต์",0,[1]original_ver!CV350="","")</f>
        <v/>
      </c>
      <c r="CU336" s="48"/>
      <c r="CV336" s="15" t="str" cm="1">
        <f t="array" ref="CV336">_xlfn.IFS([1]original_ver!CY350="ประยุกต์",1,[1]original_ver!CY350="ไม่ประยุกต์",0,[1]original_ver!CY350="","")</f>
        <v/>
      </c>
      <c r="CW336" s="48"/>
      <c r="CX336" s="15" t="str" cm="1">
        <f t="array" ref="CX336">_xlfn.IFS([1]original_ver!DB350="ประยุกต์",1,[1]original_ver!DB350="ไม่ประยุกต์",0,[1]original_ver!DB350="","")</f>
        <v/>
      </c>
      <c r="CY336" s="48"/>
      <c r="CZ336" s="48"/>
      <c r="DA336" s="48"/>
      <c r="DB336" s="48"/>
      <c r="DC336" s="48"/>
      <c r="DD336" s="48"/>
      <c r="DE336" s="48"/>
      <c r="DF336" s="17">
        <v>2</v>
      </c>
      <c r="DG336" s="17">
        <v>3</v>
      </c>
      <c r="DH336" s="17">
        <v>3</v>
      </c>
      <c r="DI336" s="17">
        <v>3</v>
      </c>
      <c r="DJ336" s="48"/>
      <c r="DK336" s="48"/>
      <c r="DL336" s="17">
        <v>1</v>
      </c>
      <c r="DM336" s="17">
        <v>3</v>
      </c>
      <c r="DN336" s="48"/>
      <c r="DO336" s="48"/>
      <c r="DP336" s="48"/>
      <c r="DQ336" s="48"/>
      <c r="DR336" s="49">
        <v>3.6</v>
      </c>
      <c r="DS336" s="49">
        <v>2.6666666666666665</v>
      </c>
      <c r="DT336" s="17">
        <v>3.5</v>
      </c>
      <c r="DU336" s="49">
        <v>3.2</v>
      </c>
      <c r="DV336" s="49">
        <v>2.6666666666666665</v>
      </c>
      <c r="DW336" s="49">
        <v>2.25</v>
      </c>
      <c r="DX336" s="25">
        <v>3.8</v>
      </c>
      <c r="DY336" s="25">
        <v>3.6666666666666665</v>
      </c>
      <c r="DZ336" s="25">
        <v>3.5</v>
      </c>
      <c r="EA336" s="25">
        <v>2.8</v>
      </c>
      <c r="EB336" s="25">
        <v>2.3333333333333335</v>
      </c>
      <c r="EC336">
        <v>2.75</v>
      </c>
    </row>
    <row r="337" spans="1:133" hidden="1" x14ac:dyDescent="0.2">
      <c r="A337" s="15">
        <v>958</v>
      </c>
      <c r="B337" s="58"/>
      <c r="C337" cm="1">
        <f t="array" ref="C337">_xlfn.IFS([1]original_ver!D351="Participant",1,[1]original_ver!D351="Non-Participant",0,[1]original_ver!D351="","")</f>
        <v>0</v>
      </c>
      <c r="D337" s="15">
        <v>3</v>
      </c>
      <c r="E337" s="17" cm="1">
        <f t="array" ref="E337">_xlfn.IFS([1]original_ver!F351="ชาย",1,[1]original_ver!F351="หญิง",0,[1]original_ver!F351="","")</f>
        <v>1</v>
      </c>
      <c r="F337" s="15">
        <v>57</v>
      </c>
      <c r="G337" s="17" cm="1">
        <f t="array" ref="G337">_xlfn.IFS([1]original_ver!H351="ไม่มีการศึกษา",0,[1]original_ver!H351="ประถมศึกษา",1,[1]original_ver!H351="มัธยมศึกษาตอนต้น",2,[1]original_ver!H351="มัธยมศึกษาตอนปลาย",3,[1]original_ver!H351="อนุปริญญา (ปวช., ปวส., ฝึกหัดครู)",4,[1]original_ver!H351="ปริญญาตรี",5,[1]original_ver!H351="สูงกว่าปริญญาตรี",6,[1]original_ver!H351="","")</f>
        <v>5</v>
      </c>
      <c r="H337" s="17" cm="1">
        <f t="array" ref="H337">_xlfn.IFS([1]original_ver!I351="โสด",1,[1]original_ver!I351="สมรส/อยู่ด้วยกัน",2,[1]original_ver!I351="หย่าร้าง/แยกกันอยู่",3,[1]original_ver!I351="หม้าย",4,[1]original_ver!I351="","")</f>
        <v>2</v>
      </c>
      <c r="I337" s="15">
        <v>4</v>
      </c>
      <c r="J337" s="15">
        <v>22</v>
      </c>
      <c r="K337" s="17">
        <v>1</v>
      </c>
      <c r="L337" s="17" cm="1">
        <f t="array" ref="L337">_xlfn.IFS([1]original_ver!M351="กู้ยืม",1,[1]original_ver!M351="ไม่กู้ยืม",0,[1]original_ver!M351="","")</f>
        <v>1</v>
      </c>
      <c r="M337" s="17">
        <f t="shared" si="20"/>
        <v>0</v>
      </c>
      <c r="N337" s="26"/>
      <c r="O337" s="17" cm="1">
        <f t="array" ref="O337">_xlfn.IFS([1]original_ver!O351="ใช่",1,[1]original_ver!O351="ไม่ใช่",0,[1]original_ver!O351="","")</f>
        <v>0</v>
      </c>
      <c r="P337" s="17">
        <v>3</v>
      </c>
      <c r="Q337" s="17">
        <v>1</v>
      </c>
      <c r="R337" s="17">
        <v>75</v>
      </c>
      <c r="S337" s="17">
        <v>900000</v>
      </c>
      <c r="T337" s="17">
        <v>1.4</v>
      </c>
      <c r="U337" s="22">
        <f t="shared" si="18"/>
        <v>12000</v>
      </c>
      <c r="V337" s="48"/>
      <c r="W337" s="48"/>
      <c r="X337" s="48"/>
      <c r="Y337" s="48"/>
      <c r="Z337" s="48"/>
      <c r="AA337" s="17">
        <v>3</v>
      </c>
      <c r="AB337" s="17">
        <v>1</v>
      </c>
      <c r="AC337" s="17">
        <v>75</v>
      </c>
      <c r="AD337" s="17">
        <v>870000</v>
      </c>
      <c r="AE337" s="17">
        <v>1.5</v>
      </c>
      <c r="AF337" s="27">
        <f t="shared" si="19"/>
        <v>11600</v>
      </c>
      <c r="AG337" s="48"/>
      <c r="AH337" s="48"/>
      <c r="AI337" s="48"/>
      <c r="AJ337" s="48"/>
      <c r="AK337" s="48"/>
      <c r="AL337" s="17">
        <v>1</v>
      </c>
      <c r="AM337" s="17">
        <v>1</v>
      </c>
      <c r="AN337" s="17">
        <v>15</v>
      </c>
      <c r="AO337" s="17">
        <v>11500</v>
      </c>
      <c r="AP337" s="17">
        <v>13</v>
      </c>
      <c r="AQ337" s="17"/>
      <c r="AR337" s="48"/>
      <c r="AS337" s="48"/>
      <c r="AT337" s="48"/>
      <c r="AU337" s="48"/>
      <c r="AV337" s="48"/>
      <c r="AW337" s="17">
        <v>1</v>
      </c>
      <c r="AX337" s="17">
        <v>1</v>
      </c>
      <c r="AY337" s="17">
        <v>15</v>
      </c>
      <c r="AZ337" s="17">
        <v>11000</v>
      </c>
      <c r="BA337" s="17">
        <v>12</v>
      </c>
      <c r="BB337" s="17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17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17"/>
      <c r="BY337" s="48"/>
      <c r="BZ337" s="48"/>
      <c r="CA337" s="48"/>
      <c r="CB337" s="48"/>
      <c r="CC337" s="48"/>
      <c r="CD337" s="49">
        <v>2</v>
      </c>
      <c r="CE337" s="49">
        <v>1.6666666666666667</v>
      </c>
      <c r="CF337" s="49">
        <v>1.6666666666666667</v>
      </c>
      <c r="CG337" s="49">
        <v>1.5</v>
      </c>
      <c r="CH337" s="49">
        <v>2</v>
      </c>
      <c r="CI337" s="17">
        <v>1</v>
      </c>
      <c r="CJ337" cm="1">
        <f t="array" ref="CJ337">_xlfn.IFS([1]original_ver!CH351="จากการเข้าร่วมกิจกรรมอบรม ที่จัดโดยโครงการเกษตรกรปราดเปรื่อง (Smart Farmer)",1,[1]original_ver!CH351="จากการเข้าร่วมกิจกรรมอบรม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ๆ",3,[1]original_ver!CH351="จากการเรียนรู้ผ่านประสบการณ์ของผู้อื่น ได้แก่ เพื่อนบ้าน พี่น้อง เพื่อน และญาติ เป็นต้น",4,[1]original_ver!CH351="ไม่ได้เข้าร่วมกิจกรรมอบรมหรือเรียนรู้ใด ๆ (ข้ามไปข้อ 33)",5)</f>
        <v>5</v>
      </c>
      <c r="CK337" s="15" t="str" cm="1">
        <f t="array" ref="CK337">_xlfn.IFS([1]original_ver!CJ351="ความรู้ทางการเกษตรและการใช้เทคโนโลยีสำหรับการผลิตในฟาร์ม",1,[1]original_ver!CJ351="การวางแผนและจัดการฟาร์ม เช่น การเก็บเกี่ยว การเงิน และการวางแผนทางการตลาด",2,[1]original_ver!CJ351="การเป็นผู้ประกอบการทางการเกษตร",3,[1]original_ver!CJ351="การเพิ่มมูลค่าผลผลิต และการแปรรูปผลผลิต (รวมถึงการพัฒนาคุณภาพผลผลิต)",4,[1]original_ver!CJ351="","")</f>
        <v/>
      </c>
      <c r="CL337" s="48"/>
      <c r="CM337" s="48"/>
      <c r="CN337" s="15" t="str" cm="1">
        <f t="array" ref="CN337">_xlfn.IFS([1]original_ver!CN351="ความรู้ทางการเกษตรและการใช้เทคโนโลยีสำหรับการผลิตในฟาร์ม",1,[1]original_ver!CN351="การวางแผนและจัดการฟาร์ม เช่น การเก็บเกี่ยว การเงิน และการวางแผนทางการตลาด",2,[1]original_ver!CN351="การเป็นผู้ประกอบการทางการเกษตร",3,[1]original_ver!CN351="การเพิ่มมูลค่าผลผลิต และการแปรรูปผลผลิต (รวมถึงการพัฒนาคุณภาพผลผลิต)",4,[1]original_ver!CN351="","")</f>
        <v/>
      </c>
      <c r="CO337" s="48"/>
      <c r="CP337" s="48"/>
      <c r="CQ337" s="15" t="str" cm="1">
        <f t="array" ref="CQ337">_xlfn.IFS([1]original_ver!CR351="ประยุกต์",1,[1]original_ver!CR351="ไม่ประยุกต์",0,[1]original_ver!CR351="","")</f>
        <v/>
      </c>
      <c r="CR337" s="15" t="str" cm="1">
        <f t="array" ref="CR337">_xlfn.IFS([1]original_ver!CS351="ประยุกต์",1,[1]original_ver!CS351="ไม่ประยุกต์",0,[1]original_ver!CS351="","")</f>
        <v/>
      </c>
      <c r="CS337" s="48"/>
      <c r="CT337" s="15" t="str" cm="1">
        <f t="array" ref="CT337">_xlfn.IFS([1]original_ver!CV351="ประยุกต์",1,[1]original_ver!CV351="ไม่ประยุกต์",0,[1]original_ver!CV351="","")</f>
        <v/>
      </c>
      <c r="CU337" s="48"/>
      <c r="CV337" s="15" t="str" cm="1">
        <f t="array" ref="CV337">_xlfn.IFS([1]original_ver!CY351="ประยุกต์",1,[1]original_ver!CY351="ไม่ประยุกต์",0,[1]original_ver!CY351="","")</f>
        <v/>
      </c>
      <c r="CW337" s="48"/>
      <c r="CX337" s="15" t="str" cm="1">
        <f t="array" ref="CX337">_xlfn.IFS([1]original_ver!DB351="ประยุกต์",1,[1]original_ver!DB351="ไม่ประยุกต์",0,[1]original_ver!DB351="","")</f>
        <v/>
      </c>
      <c r="CY337" s="48"/>
      <c r="CZ337" s="48">
        <v>0</v>
      </c>
      <c r="DA337" s="48">
        <v>0</v>
      </c>
      <c r="DB337" s="48">
        <v>0</v>
      </c>
      <c r="DC337" s="48">
        <v>0</v>
      </c>
      <c r="DD337" s="48">
        <v>0</v>
      </c>
      <c r="DE337" s="48">
        <v>0</v>
      </c>
      <c r="DF337" s="17">
        <v>3</v>
      </c>
      <c r="DG337" s="17">
        <v>3</v>
      </c>
      <c r="DH337" s="17">
        <v>2</v>
      </c>
      <c r="DI337" s="17">
        <v>2</v>
      </c>
      <c r="DJ337" s="48"/>
      <c r="DK337" s="48"/>
      <c r="DL337" s="17">
        <v>1</v>
      </c>
      <c r="DM337" s="17">
        <v>2</v>
      </c>
      <c r="DN337" s="48"/>
      <c r="DO337" s="48"/>
      <c r="DP337" s="48"/>
      <c r="DQ337" s="48"/>
      <c r="DR337" s="49">
        <v>3.4</v>
      </c>
      <c r="DS337" s="49">
        <v>3</v>
      </c>
      <c r="DT337" s="17">
        <v>4.25</v>
      </c>
      <c r="DU337" s="49">
        <v>3</v>
      </c>
      <c r="DV337" s="49">
        <v>1.6666666666666667</v>
      </c>
      <c r="DW337" s="49">
        <v>2.75</v>
      </c>
      <c r="DX337" s="25">
        <v>3.6</v>
      </c>
      <c r="DY337" s="25">
        <v>3.3333333333333335</v>
      </c>
      <c r="DZ337" s="25">
        <v>4.25</v>
      </c>
      <c r="EA337" s="25">
        <v>3</v>
      </c>
      <c r="EB337" s="25">
        <v>2</v>
      </c>
      <c r="EC337">
        <v>3.5</v>
      </c>
    </row>
    <row r="338" spans="1:133" hidden="1" x14ac:dyDescent="0.2">
      <c r="A338" s="15">
        <v>959</v>
      </c>
      <c r="B338" s="58"/>
      <c r="C338" cm="1">
        <f t="array" ref="C338">_xlfn.IFS([1]original_ver!D352="Participant",1,[1]original_ver!D352="Non-Participant",0,[1]original_ver!D352="","")</f>
        <v>0</v>
      </c>
      <c r="D338" s="15">
        <v>3</v>
      </c>
      <c r="E338" s="17" cm="1">
        <f t="array" ref="E338">_xlfn.IFS([1]original_ver!F352="ชาย",1,[1]original_ver!F352="หญิง",0,[1]original_ver!F352="","")</f>
        <v>0</v>
      </c>
      <c r="F338" s="15">
        <v>49</v>
      </c>
      <c r="G338" s="17" cm="1">
        <f t="array" ref="G338">_xlfn.IFS([1]original_ver!H352="ไม่มีการศึกษา",0,[1]original_ver!H352="ประถมศึกษา",1,[1]original_ver!H352="มัธยมศึกษาตอนต้น",2,[1]original_ver!H352="มัธยมศึกษาตอนปลาย",3,[1]original_ver!H352="อนุปริญญา (ปวช., ปวส., ฝึกหัดครู)",4,[1]original_ver!H352="ปริญญาตรี",5,[1]original_ver!H352="สูงกว่าปริญญาตรี",6,[1]original_ver!H352="","")</f>
        <v>4</v>
      </c>
      <c r="H338" s="17" cm="1">
        <f t="array" ref="H338">_xlfn.IFS([1]original_ver!I352="โสด",1,[1]original_ver!I352="สมรส/อยู่ด้วยกัน",2,[1]original_ver!I352="หย่าร้าง/แยกกันอยู่",3,[1]original_ver!I352="หม้าย",4,[1]original_ver!I352="","")</f>
        <v>2</v>
      </c>
      <c r="I338" s="15">
        <v>4</v>
      </c>
      <c r="J338" s="15">
        <v>12</v>
      </c>
      <c r="K338" s="17" cm="1">
        <f t="array" ref="K338">_xlfn.IFS([1]original_ver!L352="ใช่",1,[1]original_ver!L352="ไม่ใช่",0,[1]original_ver!L352="","")</f>
        <v>0</v>
      </c>
      <c r="L338" s="17" cm="1">
        <f t="array" ref="L338">_xlfn.IFS([1]original_ver!M352="กู้ยืม",1,[1]original_ver!M352="ไม่กู้ยืม",0,[1]original_ver!M352="","")</f>
        <v>1</v>
      </c>
      <c r="M338" s="17">
        <f t="shared" si="20"/>
        <v>0</v>
      </c>
      <c r="N338" s="26"/>
      <c r="O338" s="17" cm="1">
        <f t="array" ref="O338">_xlfn.IFS([1]original_ver!O352="ใช่",1,[1]original_ver!O352="ไม่ใช่",0,[1]original_ver!O352="","")</f>
        <v>0</v>
      </c>
      <c r="P338" s="17">
        <v>3</v>
      </c>
      <c r="Q338" s="17">
        <v>1</v>
      </c>
      <c r="R338" s="17">
        <v>35</v>
      </c>
      <c r="S338" s="17">
        <v>437500</v>
      </c>
      <c r="T338" s="17">
        <v>1.45</v>
      </c>
      <c r="U338" s="22">
        <f t="shared" si="18"/>
        <v>12500</v>
      </c>
      <c r="V338" s="48"/>
      <c r="W338" s="48"/>
      <c r="X338" s="48"/>
      <c r="Y338" s="48"/>
      <c r="Z338" s="48"/>
      <c r="AA338" s="17">
        <v>3</v>
      </c>
      <c r="AB338" s="17">
        <v>1</v>
      </c>
      <c r="AC338" s="17">
        <v>35</v>
      </c>
      <c r="AD338" s="17">
        <v>438000</v>
      </c>
      <c r="AE338" s="17">
        <v>1.5</v>
      </c>
      <c r="AF338" s="27">
        <f t="shared" si="19"/>
        <v>12514.285714285714</v>
      </c>
      <c r="AG338" s="48"/>
      <c r="AH338" s="48"/>
      <c r="AI338" s="48"/>
      <c r="AJ338" s="48"/>
      <c r="AK338" s="48"/>
      <c r="AL338" s="17">
        <v>1</v>
      </c>
      <c r="AM338" s="17">
        <v>1</v>
      </c>
      <c r="AN338" s="17">
        <v>30</v>
      </c>
      <c r="AO338" s="17">
        <v>25000</v>
      </c>
      <c r="AP338" s="17">
        <v>13</v>
      </c>
      <c r="AQ338" s="17"/>
      <c r="AR338" s="48"/>
      <c r="AS338" s="48"/>
      <c r="AT338" s="48"/>
      <c r="AU338" s="48"/>
      <c r="AV338" s="48"/>
      <c r="AW338" s="17">
        <v>1</v>
      </c>
      <c r="AX338" s="17">
        <v>1</v>
      </c>
      <c r="AY338" s="17">
        <v>30</v>
      </c>
      <c r="AZ338" s="17">
        <v>20000</v>
      </c>
      <c r="BA338" s="17">
        <v>11</v>
      </c>
      <c r="BB338" s="17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17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17"/>
      <c r="BY338" s="48"/>
      <c r="BZ338" s="48"/>
      <c r="CA338" s="48"/>
      <c r="CB338" s="48"/>
      <c r="CC338" s="48"/>
      <c r="CD338" s="49">
        <v>1.75</v>
      </c>
      <c r="CE338" s="49">
        <v>1.6666666666666667</v>
      </c>
      <c r="CF338" s="49">
        <v>2.3333333333333335</v>
      </c>
      <c r="CG338" s="49">
        <v>1.5</v>
      </c>
      <c r="CH338" s="49">
        <v>2.5</v>
      </c>
      <c r="CI338" s="17">
        <v>1</v>
      </c>
      <c r="CJ338" cm="1">
        <f t="array" ref="CJ338">_xlfn.IFS([1]original_ver!CH352="จากการเข้าร่วมกิจกรรมอบรม ที่จัดโดยโครงการเกษตรกรปราดเปรื่อง (Smart Farmer)",1,[1]original_ver!CH352="จากการเข้าร่วมกิจกรรมอบรม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ๆ",3,[1]original_ver!CH352="จากการเรียนรู้ผ่านประสบการณ์ของผู้อื่น ได้แก่ เพื่อนบ้าน พี่น้อง เพื่อน และญาติ เป็นต้น",4,[1]original_ver!CH352="ไม่ได้เข้าร่วมกิจกรรมอบรมหรือเรียนรู้ใด ๆ (ข้ามไปข้อ 33)",5)</f>
        <v>5</v>
      </c>
      <c r="CK338" s="15" t="str" cm="1">
        <f t="array" ref="CK338">_xlfn.IFS([1]original_ver!CJ352="ความรู้ทางการเกษตรและการใช้เทคโนโลยีสำหรับการผลิตในฟาร์ม",1,[1]original_ver!CJ352="การวางแผนและจัดการฟาร์ม เช่น การเก็บเกี่ยว การเงิน และการวางแผนทางการตลาด",2,[1]original_ver!CJ352="การเป็นผู้ประกอบการทางการเกษตร",3,[1]original_ver!CJ352="การเพิ่มมูลค่าผลผลิต และการแปรรูปผลผลิต (รวมถึงการพัฒนาคุณภาพผลผลิต)",4,[1]original_ver!CJ352="","")</f>
        <v/>
      </c>
      <c r="CL338" s="48"/>
      <c r="CM338" s="48"/>
      <c r="CN338" s="15" t="str" cm="1">
        <f t="array" ref="CN338">_xlfn.IFS([1]original_ver!CN352="ความรู้ทางการเกษตรและการใช้เทคโนโลยีสำหรับการผลิตในฟาร์ม",1,[1]original_ver!CN352="การวางแผนและจัดการฟาร์ม เช่น การเก็บเกี่ยว การเงิน และการวางแผนทางการตลาด",2,[1]original_ver!CN352="การเป็นผู้ประกอบการทางการเกษตร",3,[1]original_ver!CN352="การเพิ่มมูลค่าผลผลิต และการแปรรูปผลผลิต (รวมถึงการพัฒนาคุณภาพผลผลิต)",4,[1]original_ver!CN352="","")</f>
        <v/>
      </c>
      <c r="CO338" s="48"/>
      <c r="CP338" s="48"/>
      <c r="CQ338" s="15" t="str" cm="1">
        <f t="array" ref="CQ338">_xlfn.IFS([1]original_ver!CR352="ประยุกต์",1,[1]original_ver!CR352="ไม่ประยุกต์",0,[1]original_ver!CR352="","")</f>
        <v/>
      </c>
      <c r="CR338" s="15" t="str" cm="1">
        <f t="array" ref="CR338">_xlfn.IFS([1]original_ver!CS352="ประยุกต์",1,[1]original_ver!CS352="ไม่ประยุกต์",0,[1]original_ver!CS352="","")</f>
        <v/>
      </c>
      <c r="CS338" s="48"/>
      <c r="CT338" s="15" t="str" cm="1">
        <f t="array" ref="CT338">_xlfn.IFS([1]original_ver!CV352="ประยุกต์",1,[1]original_ver!CV352="ไม่ประยุกต์",0,[1]original_ver!CV352="","")</f>
        <v/>
      </c>
      <c r="CU338" s="48"/>
      <c r="CV338" s="15" t="str" cm="1">
        <f t="array" ref="CV338">_xlfn.IFS([1]original_ver!CY352="ประยุกต์",1,[1]original_ver!CY352="ไม่ประยุกต์",0,[1]original_ver!CY352="","")</f>
        <v/>
      </c>
      <c r="CW338" s="48"/>
      <c r="CX338" s="15" t="str" cm="1">
        <f t="array" ref="CX338">_xlfn.IFS([1]original_ver!DB352="ประยุกต์",1,[1]original_ver!DB352="ไม่ประยุกต์",0,[1]original_ver!DB352="","")</f>
        <v/>
      </c>
      <c r="CY338" s="48"/>
      <c r="CZ338" s="48">
        <v>0</v>
      </c>
      <c r="DA338" s="48">
        <v>0</v>
      </c>
      <c r="DB338" s="48">
        <v>0</v>
      </c>
      <c r="DC338" s="48">
        <v>0</v>
      </c>
      <c r="DD338" s="48">
        <v>0</v>
      </c>
      <c r="DE338" s="48">
        <v>0</v>
      </c>
      <c r="DF338" s="17">
        <v>2</v>
      </c>
      <c r="DG338" s="17">
        <v>3</v>
      </c>
      <c r="DH338" s="17">
        <v>3</v>
      </c>
      <c r="DI338" s="17">
        <v>2</v>
      </c>
      <c r="DJ338" s="48"/>
      <c r="DK338" s="48"/>
      <c r="DL338" s="17">
        <v>1</v>
      </c>
      <c r="DM338" s="17">
        <v>2</v>
      </c>
      <c r="DN338" s="48"/>
      <c r="DO338" s="48"/>
      <c r="DP338" s="48"/>
      <c r="DQ338" s="48"/>
      <c r="DR338" s="49">
        <v>4</v>
      </c>
      <c r="DS338" s="49">
        <v>3.3333333333333335</v>
      </c>
      <c r="DT338" s="17">
        <v>3.5</v>
      </c>
      <c r="DU338" s="49">
        <v>2.8</v>
      </c>
      <c r="DV338" s="49">
        <v>1.6666666666666667</v>
      </c>
      <c r="DW338" s="49">
        <v>3</v>
      </c>
      <c r="DX338" s="25">
        <v>4</v>
      </c>
      <c r="DY338" s="25">
        <v>3</v>
      </c>
      <c r="DZ338" s="25">
        <v>3.25</v>
      </c>
      <c r="EA338" s="25">
        <v>3</v>
      </c>
      <c r="EB338" s="25">
        <v>1.6666666666666667</v>
      </c>
      <c r="EC338">
        <v>3.25</v>
      </c>
    </row>
    <row r="339" spans="1:133" x14ac:dyDescent="0.2">
      <c r="A339" s="15">
        <v>961</v>
      </c>
      <c r="B339" s="58"/>
      <c r="C339" cm="1">
        <f t="array" ref="C339">_xlfn.IFS([1]original_ver!D353="Participant",1,[1]original_ver!D353="Non-Participant",0,[1]original_ver!D353="","")</f>
        <v>0</v>
      </c>
      <c r="D339" s="15">
        <v>3</v>
      </c>
      <c r="E339" s="17" cm="1">
        <f t="array" ref="E339">_xlfn.IFS([1]original_ver!F353="ชาย",1,[1]original_ver!F353="หญิง",0,[1]original_ver!F353="","")</f>
        <v>1</v>
      </c>
      <c r="F339" s="15">
        <v>64</v>
      </c>
      <c r="G339" s="17" cm="1">
        <f t="array" ref="G339">_xlfn.IFS([1]original_ver!H353="ไม่มีการศึกษา",0,[1]original_ver!H353="ประถมศึกษา",1,[1]original_ver!H353="มัธยมศึกษาตอนต้น",2,[1]original_ver!H353="มัธยมศึกษาตอนปลาย",3,[1]original_ver!H353="อนุปริญญา (ปวช., ปวส., ฝึกหัดครู)",4,[1]original_ver!H353="ปริญญาตรี",5,[1]original_ver!H353="สูงกว่าปริญญาตรี",6,[1]original_ver!H353="","")</f>
        <v>3</v>
      </c>
      <c r="H339" s="17" cm="1">
        <f t="array" ref="H339">_xlfn.IFS([1]original_ver!I353="โสด",1,[1]original_ver!I353="สมรส/อยู่ด้วยกัน",2,[1]original_ver!I353="หย่าร้าง/แยกกันอยู่",3,[1]original_ver!I353="หม้าย",4,[1]original_ver!I353="","")</f>
        <v>2</v>
      </c>
      <c r="I339" s="15">
        <v>6</v>
      </c>
      <c r="J339" s="15">
        <v>42</v>
      </c>
      <c r="K339" s="17" cm="1">
        <f t="array" ref="K339">_xlfn.IFS([1]original_ver!L353="ใช่",1,[1]original_ver!L353="ไม่ใช่",0,[1]original_ver!L353="","")</f>
        <v>0</v>
      </c>
      <c r="L339" s="17" cm="1">
        <f t="array" ref="L339">_xlfn.IFS([1]original_ver!M353="กู้ยืม",1,[1]original_ver!M353="ไม่กู้ยืม",0,[1]original_ver!M353="","")</f>
        <v>1</v>
      </c>
      <c r="M339" s="17">
        <f t="shared" si="20"/>
        <v>1</v>
      </c>
      <c r="N339" s="23">
        <v>200000</v>
      </c>
      <c r="O339" s="17" cm="1">
        <f t="array" ref="O339">_xlfn.IFS([1]original_ver!O353="ใช่",1,[1]original_ver!O353="ไม่ใช่",0,[1]original_ver!O353="","")</f>
        <v>1</v>
      </c>
      <c r="P339" s="17">
        <v>3</v>
      </c>
      <c r="Q339" s="17">
        <v>1</v>
      </c>
      <c r="R339" s="17">
        <v>40</v>
      </c>
      <c r="S339" s="17">
        <v>470000</v>
      </c>
      <c r="T339" s="17">
        <v>1.4</v>
      </c>
      <c r="U339" s="22">
        <f t="shared" si="18"/>
        <v>11750</v>
      </c>
      <c r="V339" s="48"/>
      <c r="W339" s="48"/>
      <c r="X339" s="48"/>
      <c r="Y339" s="48"/>
      <c r="Z339" s="48"/>
      <c r="AA339" s="17">
        <v>3</v>
      </c>
      <c r="AB339" s="17">
        <v>1</v>
      </c>
      <c r="AC339" s="17">
        <v>40</v>
      </c>
      <c r="AD339" s="17">
        <v>480000</v>
      </c>
      <c r="AE339" s="17">
        <v>1.4</v>
      </c>
      <c r="AF339" s="27">
        <f t="shared" si="19"/>
        <v>12000</v>
      </c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9">
        <v>1.75</v>
      </c>
      <c r="CE339" s="49">
        <v>1</v>
      </c>
      <c r="CF339" s="49">
        <v>1.6666666666666667</v>
      </c>
      <c r="CG339" s="49">
        <v>2</v>
      </c>
      <c r="CH339" s="49">
        <v>2</v>
      </c>
      <c r="CI339" s="17">
        <v>2</v>
      </c>
      <c r="CJ339" cm="1">
        <f t="array" ref="CJ339">_xlfn.IFS([1]original_ver!CH353="จากการเข้าร่วมกิจกรรมอบรม ที่จัดโดยโครงการเกษตรกรปราดเปรื่อง (Smart Farmer)",1,[1]original_ver!CH353="จากการเข้าร่วมกิจกรรมอบรม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ๆ",3,[1]original_ver!CH353="จากการเรียนรู้ผ่านประสบการณ์ของผู้อื่น ได้แก่ เพื่อนบ้าน พี่น้อง เพื่อน และญาติ เป็นต้น",4,[1]original_ver!CH353="ไม่ได้เข้าร่วมกิจกรรมอบรมหรือเรียนรู้ใด ๆ (ข้ามไปข้อ 33)",5)</f>
        <v>4</v>
      </c>
      <c r="CK339" s="15" cm="1">
        <f t="array" ref="CK339">_xlfn.IFS([1]original_ver!CJ353="ความรู้ทางการเกษตรและการใช้เทคโนโลยีสำหรับการผลิตในฟาร์ม",1,[1]original_ver!CJ353="การวางแผนและจัดการฟาร์ม เช่น การเก็บเกี่ยว การเงิน และการวางแผนทางการตลาด",2,[1]original_ver!CJ353="การเป็นผู้ประกอบการทางการเกษตร",3,[1]original_ver!CJ353="การเพิ่มมูลค่าผลผลิต และการแปรรูปผลผลิต (รวมถึงการพัฒนาคุณภาพผลผลิต)",4,[1]original_ver!CJ353="","")</f>
        <v>4</v>
      </c>
      <c r="CL339" s="17">
        <v>3</v>
      </c>
      <c r="CM339" s="17">
        <v>5</v>
      </c>
      <c r="CN339" s="15" cm="1">
        <f t="array" ref="CN339">_xlfn.IFS([1]original_ver!CN353="ความรู้ทางการเกษตรและการใช้เทคโนโลยีสำหรับการผลิตในฟาร์ม",1,[1]original_ver!CN353="การวางแผนและจัดการฟาร์ม เช่น การเก็บเกี่ยว การเงิน และการวางแผนทางการตลาด",2,[1]original_ver!CN353="การเป็นผู้ประกอบการทางการเกษตร",3,[1]original_ver!CN353="การเพิ่มมูลค่าผลผลิต และการแปรรูปผลผลิต (รวมถึงการพัฒนาคุณภาพผลผลิต)",4,[1]original_ver!CN353="","")</f>
        <v>3</v>
      </c>
      <c r="CO339" s="17">
        <v>0</v>
      </c>
      <c r="CP339" s="48"/>
      <c r="CQ339" s="15" cm="1">
        <f t="array" ref="CQ339">_xlfn.IFS([1]original_ver!CR353="ประยุกต์",1,[1]original_ver!CR353="ไม่ประยุกต์",0,[1]original_ver!CR353="","")</f>
        <v>1</v>
      </c>
      <c r="CR339" s="15" cm="1">
        <f t="array" ref="CR339">_xlfn.IFS([1]original_ver!CS353="ประยุกต์",1,[1]original_ver!CS353="ไม่ประยุกต์",0,[1]original_ver!CS353="","")</f>
        <v>1</v>
      </c>
      <c r="CS339" s="48"/>
      <c r="CT339" s="15" cm="1">
        <f t="array" ref="CT339">_xlfn.IFS([1]original_ver!CV353="ประยุกต์",1,[1]original_ver!CV353="ไม่ประยุกต์",0,[1]original_ver!CV353="","")</f>
        <v>1</v>
      </c>
      <c r="CU339" s="48"/>
      <c r="CV339" s="15" cm="1">
        <f t="array" ref="CV339">_xlfn.IFS([1]original_ver!CY353="ประยุกต์",1,[1]original_ver!CY353="ไม่ประยุกต์",0,[1]original_ver!CY353="","")</f>
        <v>0</v>
      </c>
      <c r="CW339" s="17">
        <v>3</v>
      </c>
      <c r="CX339" s="15" cm="1">
        <f t="array" ref="CX339">_xlfn.IFS([1]original_ver!DB353="ประยุกต์",1,[1]original_ver!DB353="ไม่ประยุกต์",0,[1]original_ver!DB353="","")</f>
        <v>1</v>
      </c>
      <c r="CY339" s="48"/>
      <c r="CZ339" s="48"/>
      <c r="DA339" s="48"/>
      <c r="DB339" s="48"/>
      <c r="DC339" s="48"/>
      <c r="DD339" s="48"/>
      <c r="DE339" s="48"/>
      <c r="DF339" s="17">
        <v>2</v>
      </c>
      <c r="DG339" s="17">
        <v>3</v>
      </c>
      <c r="DH339" s="17">
        <v>3</v>
      </c>
      <c r="DI339" s="17">
        <v>2</v>
      </c>
      <c r="DJ339" s="48"/>
      <c r="DK339" s="48"/>
      <c r="DL339" s="17">
        <v>1</v>
      </c>
      <c r="DM339" s="17">
        <v>2</v>
      </c>
      <c r="DN339" s="48"/>
      <c r="DO339" s="48"/>
      <c r="DP339" s="48"/>
      <c r="DQ339" s="48"/>
      <c r="DR339" s="49">
        <v>4</v>
      </c>
      <c r="DS339" s="49">
        <v>3</v>
      </c>
      <c r="DT339" s="17">
        <v>3.25</v>
      </c>
      <c r="DU339" s="49">
        <v>3.2</v>
      </c>
      <c r="DV339" s="49">
        <v>1.6666666666666667</v>
      </c>
      <c r="DW339" s="49">
        <v>3.25</v>
      </c>
      <c r="DX339" s="25">
        <v>3.6</v>
      </c>
      <c r="DY339" s="25">
        <v>4</v>
      </c>
      <c r="DZ339" s="25">
        <v>3.75</v>
      </c>
      <c r="EA339" s="25">
        <v>2.8</v>
      </c>
      <c r="EB339" s="25">
        <v>2</v>
      </c>
      <c r="EC339">
        <v>3</v>
      </c>
    </row>
    <row r="340" spans="1:133" hidden="1" x14ac:dyDescent="0.2">
      <c r="A340" s="15">
        <v>962</v>
      </c>
      <c r="B340" s="58"/>
      <c r="C340" cm="1">
        <f t="array" ref="C340">_xlfn.IFS([1]original_ver!D354="Participant",1,[1]original_ver!D354="Non-Participant",0,[1]original_ver!D354="","")</f>
        <v>0</v>
      </c>
      <c r="D340" s="15">
        <v>3</v>
      </c>
      <c r="E340" s="17" cm="1">
        <f t="array" ref="E340">_xlfn.IFS([1]original_ver!F354="ชาย",1,[1]original_ver!F354="หญิง",0,[1]original_ver!F354="","")</f>
        <v>1</v>
      </c>
      <c r="F340" s="15">
        <v>76</v>
      </c>
      <c r="G340" s="17" cm="1">
        <f t="array" ref="G340">_xlfn.IFS([1]original_ver!H354="ไม่มีการศึกษา",0,[1]original_ver!H354="ประถมศึกษา",1,[1]original_ver!H354="มัธยมศึกษาตอนต้น",2,[1]original_ver!H354="มัธยมศึกษาตอนปลาย",3,[1]original_ver!H354="อนุปริญญา (ปวช., ปวส., ฝึกหัดครู)",4,[1]original_ver!H354="ปริญญาตรี",5,[1]original_ver!H354="สูงกว่าปริญญาตรี",6,[1]original_ver!H354="","")</f>
        <v>1</v>
      </c>
      <c r="H340" s="17" cm="1">
        <f t="array" ref="H340">_xlfn.IFS([1]original_ver!I354="โสด",1,[1]original_ver!I354="สมรส/อยู่ด้วยกัน",2,[1]original_ver!I354="หย่าร้าง/แยกกันอยู่",3,[1]original_ver!I354="หม้าย",4,[1]original_ver!I354="","")</f>
        <v>2</v>
      </c>
      <c r="I340" s="15">
        <v>6</v>
      </c>
      <c r="J340" s="15">
        <v>50</v>
      </c>
      <c r="K340" s="17" cm="1">
        <f t="array" ref="K340">_xlfn.IFS([1]original_ver!L354="ใช่",1,[1]original_ver!L354="ไม่ใช่",0,[1]original_ver!L354="","")</f>
        <v>0</v>
      </c>
      <c r="L340" s="17" cm="1">
        <f t="array" ref="L340">_xlfn.IFS([1]original_ver!M354="กู้ยืม",1,[1]original_ver!M354="ไม่กู้ยืม",0,[1]original_ver!M354="","")</f>
        <v>1</v>
      </c>
      <c r="M340" s="17">
        <f t="shared" si="20"/>
        <v>1</v>
      </c>
      <c r="N340" s="23">
        <v>120000</v>
      </c>
      <c r="O340" s="17" cm="1">
        <f t="array" ref="O340">_xlfn.IFS([1]original_ver!O354="ใช่",1,[1]original_ver!O354="ไม่ใช่",0,[1]original_ver!O354="","")</f>
        <v>0</v>
      </c>
      <c r="P340" s="17">
        <v>3</v>
      </c>
      <c r="Q340" s="17">
        <v>1</v>
      </c>
      <c r="R340" s="17">
        <v>27</v>
      </c>
      <c r="S340" s="17">
        <v>351000</v>
      </c>
      <c r="T340" s="17">
        <v>1.4</v>
      </c>
      <c r="U340" s="22">
        <f t="shared" si="18"/>
        <v>13000</v>
      </c>
      <c r="V340" s="48"/>
      <c r="W340" s="48"/>
      <c r="X340" s="48"/>
      <c r="Y340" s="48"/>
      <c r="Z340" s="48"/>
      <c r="AA340" s="17">
        <v>3</v>
      </c>
      <c r="AB340" s="17">
        <v>1</v>
      </c>
      <c r="AC340" s="17">
        <v>15</v>
      </c>
      <c r="AD340" s="17">
        <v>195000</v>
      </c>
      <c r="AE340" s="17">
        <v>1.45</v>
      </c>
      <c r="AF340" s="27">
        <f t="shared" si="19"/>
        <v>13000</v>
      </c>
      <c r="AG340" s="48"/>
      <c r="AH340" s="48"/>
      <c r="AI340" s="48"/>
      <c r="AJ340" s="48"/>
      <c r="AK340" s="48"/>
      <c r="AL340" s="17">
        <v>1</v>
      </c>
      <c r="AM340" s="17">
        <v>1</v>
      </c>
      <c r="AN340" s="17">
        <v>10</v>
      </c>
      <c r="AO340" s="17">
        <v>7000</v>
      </c>
      <c r="AP340" s="17">
        <v>12</v>
      </c>
      <c r="AQ340" s="17"/>
      <c r="AR340" s="48"/>
      <c r="AS340" s="48"/>
      <c r="AT340" s="48"/>
      <c r="AU340" s="48"/>
      <c r="AV340" s="48"/>
      <c r="AW340" s="17">
        <v>1</v>
      </c>
      <c r="AX340" s="17">
        <v>1</v>
      </c>
      <c r="AY340" s="17">
        <v>40</v>
      </c>
      <c r="AZ340" s="17">
        <v>30000</v>
      </c>
      <c r="BA340" s="17">
        <v>11.7</v>
      </c>
      <c r="BB340" s="17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17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17"/>
      <c r="BY340" s="48"/>
      <c r="BZ340" s="48"/>
      <c r="CA340" s="48"/>
      <c r="CB340" s="48"/>
      <c r="CC340" s="48"/>
      <c r="CD340" s="49">
        <v>1.5</v>
      </c>
      <c r="CE340" s="49">
        <v>2.3333333333333335</v>
      </c>
      <c r="CF340" s="49">
        <v>1.3333333333333333</v>
      </c>
      <c r="CG340" s="49">
        <v>2</v>
      </c>
      <c r="CH340" s="49">
        <v>2</v>
      </c>
      <c r="CI340" s="17">
        <v>1</v>
      </c>
      <c r="CJ340" cm="1">
        <f t="array" ref="CJ340">_xlfn.IFS([1]original_ver!CH354="จากการเข้าร่วมกิจกรรมอบรม ที่จัดโดยโครงการเกษตรกรปราดเปรื่อง (Smart Farmer)",1,[1]original_ver!CH354="จากการเข้าร่วมกิจกรรมอบรม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ๆ",3,[1]original_ver!CH354="จากการเรียนรู้ผ่านประสบการณ์ของผู้อื่น ได้แก่ เพื่อนบ้าน พี่น้อง เพื่อน และญาติ เป็นต้น",4,[1]original_ver!CH354="ไม่ได้เข้าร่วมกิจกรรมอบรมหรือเรียนรู้ใด ๆ (ข้ามไปข้อ 33)",5)</f>
        <v>5</v>
      </c>
      <c r="CK340" s="15" t="str" cm="1">
        <f t="array" ref="CK340">_xlfn.IFS([1]original_ver!CJ354="ความรู้ทางการเกษตรและการใช้เทคโนโลยีสำหรับการผลิตในฟาร์ม",1,[1]original_ver!CJ354="การวางแผนและจัดการฟาร์ม เช่น การเก็บเกี่ยว การเงิน และการวางแผนทางการตลาด",2,[1]original_ver!CJ354="การเป็นผู้ประกอบการทางการเกษตร",3,[1]original_ver!CJ354="การเพิ่มมูลค่าผลผลิต และการแปรรูปผลผลิต (รวมถึงการพัฒนาคุณภาพผลผลิต)",4,[1]original_ver!CJ354="","")</f>
        <v/>
      </c>
      <c r="CL340" s="48"/>
      <c r="CM340" s="48"/>
      <c r="CN340" s="15" t="str" cm="1">
        <f t="array" ref="CN340">_xlfn.IFS([1]original_ver!CN354="ความรู้ทางการเกษตรและการใช้เทคโนโลยีสำหรับการผลิตในฟาร์ม",1,[1]original_ver!CN354="การวางแผนและจัดการฟาร์ม เช่น การเก็บเกี่ยว การเงิน และการวางแผนทางการตลาด",2,[1]original_ver!CN354="การเป็นผู้ประกอบการทางการเกษตร",3,[1]original_ver!CN354="การเพิ่มมูลค่าผลผลิต และการแปรรูปผลผลิต (รวมถึงการพัฒนาคุณภาพผลผลิต)",4,[1]original_ver!CN354="","")</f>
        <v/>
      </c>
      <c r="CO340" s="48"/>
      <c r="CP340" s="48"/>
      <c r="CQ340" s="15" t="str" cm="1">
        <f t="array" ref="CQ340">_xlfn.IFS([1]original_ver!CR354="ประยุกต์",1,[1]original_ver!CR354="ไม่ประยุกต์",0,[1]original_ver!CR354="","")</f>
        <v/>
      </c>
      <c r="CR340" s="15" t="str" cm="1">
        <f t="array" ref="CR340">_xlfn.IFS([1]original_ver!CS354="ประยุกต์",1,[1]original_ver!CS354="ไม่ประยุกต์",0,[1]original_ver!CS354="","")</f>
        <v/>
      </c>
      <c r="CS340" s="48"/>
      <c r="CT340" s="15" t="str" cm="1">
        <f t="array" ref="CT340">_xlfn.IFS([1]original_ver!CV354="ประยุกต์",1,[1]original_ver!CV354="ไม่ประยุกต์",0,[1]original_ver!CV354="","")</f>
        <v/>
      </c>
      <c r="CU340" s="48"/>
      <c r="CV340" s="15" t="str" cm="1">
        <f t="array" ref="CV340">_xlfn.IFS([1]original_ver!CY354="ประยุกต์",1,[1]original_ver!CY354="ไม่ประยุกต์",0,[1]original_ver!CY354="","")</f>
        <v/>
      </c>
      <c r="CW340" s="48"/>
      <c r="CX340" s="15" t="str" cm="1">
        <f t="array" ref="CX340">_xlfn.IFS([1]original_ver!DB354="ประยุกต์",1,[1]original_ver!DB354="ไม่ประยุกต์",0,[1]original_ver!DB354="","")</f>
        <v/>
      </c>
      <c r="CY340" s="48"/>
      <c r="CZ340" s="48">
        <v>0</v>
      </c>
      <c r="DA340" s="48">
        <v>0</v>
      </c>
      <c r="DB340" s="48">
        <v>0</v>
      </c>
      <c r="DC340" s="48">
        <v>0</v>
      </c>
      <c r="DD340" s="48">
        <v>0</v>
      </c>
      <c r="DE340" s="48">
        <v>0</v>
      </c>
      <c r="DF340" s="17">
        <v>2</v>
      </c>
      <c r="DG340" s="17">
        <v>3</v>
      </c>
      <c r="DH340" s="17">
        <v>3</v>
      </c>
      <c r="DI340" s="17">
        <v>2</v>
      </c>
      <c r="DJ340" s="48"/>
      <c r="DK340" s="48"/>
      <c r="DL340" s="17">
        <v>1</v>
      </c>
      <c r="DM340" s="17">
        <v>1</v>
      </c>
      <c r="DN340" s="48"/>
      <c r="DO340" s="48"/>
      <c r="DP340" s="48"/>
      <c r="DQ340" s="48"/>
      <c r="DR340" s="49">
        <v>3.4</v>
      </c>
      <c r="DS340" s="49">
        <v>2.6666666666666665</v>
      </c>
      <c r="DT340" s="17">
        <v>2.75</v>
      </c>
      <c r="DU340" s="49">
        <v>2.6</v>
      </c>
      <c r="DV340" s="49">
        <v>2.6666666666666665</v>
      </c>
      <c r="DW340" s="49">
        <v>2.5</v>
      </c>
      <c r="DX340" s="25">
        <v>4.2</v>
      </c>
      <c r="DY340" s="25">
        <v>3.3333333333333335</v>
      </c>
      <c r="DZ340" s="25">
        <v>4.25</v>
      </c>
      <c r="EA340" s="25">
        <v>3</v>
      </c>
      <c r="EB340" s="25">
        <v>3</v>
      </c>
      <c r="EC340">
        <v>2.5</v>
      </c>
    </row>
    <row r="341" spans="1:133" x14ac:dyDescent="0.2">
      <c r="A341" s="15">
        <v>1101</v>
      </c>
      <c r="B341" s="50" t="s">
        <v>852</v>
      </c>
      <c r="C341" cm="1">
        <f t="array" ref="C341">_xlfn.IFS([1]original_ver!D355="Participant",1,[1]original_ver!D355="Non-Participant",0,[1]original_ver!D355="","")</f>
        <v>0</v>
      </c>
      <c r="D341" s="15">
        <v>2</v>
      </c>
      <c r="E341" s="17" cm="1">
        <f t="array" ref="E341">_xlfn.IFS([1]original_ver!F355="ชาย",1,[1]original_ver!F355="หญิง",0,[1]original_ver!F355="","")</f>
        <v>0</v>
      </c>
      <c r="F341" s="15">
        <v>55</v>
      </c>
      <c r="G341" s="17" cm="1">
        <f t="array" ref="G341">_xlfn.IFS([1]original_ver!H355="ไม่มีการศึกษา",0,[1]original_ver!H355="ประถมศึกษา",1,[1]original_ver!H355="มัธยมศึกษาตอนต้น",2,[1]original_ver!H355="มัธยมศึกษาตอนปลาย",3,[1]original_ver!H355="อนุปริญญา (ปวช., ปวส., ฝึกหัดครู)",4,[1]original_ver!H355="ปริญญาตรี",5,[1]original_ver!H355="สูงกว่าปริญญาตรี",6,[1]original_ver!H355="","")</f>
        <v>3</v>
      </c>
      <c r="H341" s="17" cm="1">
        <f t="array" ref="H341">_xlfn.IFS([1]original_ver!I355="โสด",1,[1]original_ver!I355="สมรส/อยู่ด้วยกัน",2,[1]original_ver!I355="หย่าร้าง/แยกกันอยู่",3,[1]original_ver!I355="หม้าย",4,[1]original_ver!I355="","")</f>
        <v>3</v>
      </c>
      <c r="I341" s="15">
        <v>5</v>
      </c>
      <c r="J341" s="15">
        <v>20</v>
      </c>
      <c r="K341" s="17" cm="1">
        <f t="array" ref="K341">_xlfn.IFS([1]original_ver!L355="ใช่",1,[1]original_ver!L355="ไม่ใช่",0,[1]original_ver!L355="","")</f>
        <v>0</v>
      </c>
      <c r="L341" s="17" cm="1">
        <f t="array" ref="L341">_xlfn.IFS([1]original_ver!M355="กู้ยืม",1,[1]original_ver!M355="ไม่กู้ยืม",0,[1]original_ver!M355="","")</f>
        <v>0</v>
      </c>
      <c r="M341" s="17">
        <f t="shared" si="20"/>
        <v>1</v>
      </c>
      <c r="N341" s="23">
        <v>18000</v>
      </c>
      <c r="O341" s="17" cm="1">
        <f t="array" ref="O341">_xlfn.IFS([1]original_ver!O355="ใช่",1,[1]original_ver!O355="ไม่ใช่",0,[1]original_ver!O355="","")</f>
        <v>0</v>
      </c>
      <c r="P341" s="17">
        <v>7</v>
      </c>
      <c r="Q341" s="17">
        <v>1</v>
      </c>
      <c r="R341" s="17">
        <v>2</v>
      </c>
      <c r="S341" s="17">
        <v>30</v>
      </c>
      <c r="T341" s="17">
        <v>15</v>
      </c>
      <c r="U341" s="22">
        <f t="shared" si="18"/>
        <v>15</v>
      </c>
      <c r="V341" s="48"/>
      <c r="W341" s="48"/>
      <c r="X341" s="48"/>
      <c r="Y341" s="48"/>
      <c r="Z341" s="48"/>
      <c r="AA341" s="17">
        <v>2</v>
      </c>
      <c r="AB341" s="17">
        <v>1</v>
      </c>
      <c r="AC341" s="17">
        <v>2</v>
      </c>
      <c r="AD341" s="17">
        <v>30</v>
      </c>
      <c r="AE341" s="17">
        <v>15</v>
      </c>
      <c r="AF341" s="27">
        <f t="shared" si="19"/>
        <v>15</v>
      </c>
      <c r="AG341" s="48"/>
      <c r="AH341" s="48"/>
      <c r="AI341" s="48"/>
      <c r="AJ341" s="48"/>
      <c r="AK341" s="48"/>
      <c r="AL341" s="17">
        <v>8</v>
      </c>
      <c r="AM341" s="17">
        <v>2</v>
      </c>
      <c r="AN341" s="17">
        <v>0.2</v>
      </c>
      <c r="AO341" s="17">
        <v>400</v>
      </c>
      <c r="AP341" s="17">
        <v>33</v>
      </c>
      <c r="AQ341" s="17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17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9">
        <v>4.25</v>
      </c>
      <c r="CE341" s="49">
        <v>5</v>
      </c>
      <c r="CF341" s="49">
        <v>1</v>
      </c>
      <c r="CG341" s="49">
        <v>2</v>
      </c>
      <c r="CH341" s="49">
        <v>5</v>
      </c>
      <c r="CI341" s="17">
        <v>2</v>
      </c>
      <c r="CJ341" cm="1">
        <f t="array" ref="CJ341">_xlfn.IFS([1]original_ver!CH355="จากการเข้าร่วมกิจกรรมอบรม ที่จัดโดยโครงการเกษตรกรปราดเปรื่อง (Smart Farmer)",1,[1]original_ver!CH355="จากการเข้าร่วมกิจกรรมอบรม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ๆ",3,[1]original_ver!CH355="จากการเรียนรู้ผ่านประสบการณ์ของผู้อื่น ได้แก่ เพื่อนบ้าน พี่น้อง เพื่อน และญาติ เป็นต้น",4,[1]original_ver!CH355="ไม่ได้เข้าร่วมกิจกรรมอบรมหรือเรียนรู้ใด ๆ (ข้ามไปข้อ 33)",5)</f>
        <v>3</v>
      </c>
      <c r="CK341" s="15" cm="1">
        <f t="array" ref="CK341">_xlfn.IFS([1]original_ver!CJ355="ความรู้ทางการเกษตรและการใช้เทคโนโลยีสำหรับการผลิตในฟาร์ม",1,[1]original_ver!CJ355="การวางแผนและจัดการฟาร์ม เช่น การเก็บเกี่ยว การเงิน และการวางแผนทางการตลาด",2,[1]original_ver!CJ355="การเป็นผู้ประกอบการทางการเกษตร",3,[1]original_ver!CJ355="การเพิ่มมูลค่าผลผลิต และการแปรรูปผลผลิต (รวมถึงการพัฒนาคุณภาพผลผลิต)",4,[1]original_ver!CJ355="","")</f>
        <v>4</v>
      </c>
      <c r="CL341" s="17">
        <v>360</v>
      </c>
      <c r="CM341" s="17">
        <v>4</v>
      </c>
      <c r="CN341" s="15" cm="1">
        <f t="array" ref="CN341">_xlfn.IFS([1]original_ver!CN355="ความรู้ทางการเกษตรและการใช้เทคโนโลยีสำหรับการผลิตในฟาร์ม",1,[1]original_ver!CN355="การวางแผนและจัดการฟาร์ม เช่น การเก็บเกี่ยว การเงิน และการวางแผนทางการตลาด",2,[1]original_ver!CN355="การเป็นผู้ประกอบการทางการเกษตร",3,[1]original_ver!CN355="การเพิ่มมูลค่าผลผลิต และการแปรรูปผลผลิต (รวมถึงการพัฒนาคุณภาพผลผลิต)",4,[1]original_ver!CN355="","")</f>
        <v>3</v>
      </c>
      <c r="CO341" s="17">
        <v>0</v>
      </c>
      <c r="CP341" s="17">
        <v>5</v>
      </c>
      <c r="CQ341" s="15" cm="1">
        <f t="array" ref="CQ341">_xlfn.IFS([1]original_ver!CR355="ประยุกต์",1,[1]original_ver!CR355="ไม่ประยุกต์",0,[1]original_ver!CR355="","")</f>
        <v>1</v>
      </c>
      <c r="CR341" s="15" cm="1">
        <f t="array" ref="CR341">_xlfn.IFS([1]original_ver!CS355="ประยุกต์",1,[1]original_ver!CS355="ไม่ประยุกต์",0,[1]original_ver!CS355="","")</f>
        <v>1</v>
      </c>
      <c r="CS341" s="48"/>
      <c r="CT341" s="15" cm="1">
        <f t="array" ref="CT341">_xlfn.IFS([1]original_ver!CV355="ประยุกต์",1,[1]original_ver!CV355="ไม่ประยุกต์",0,[1]original_ver!CV355="","")</f>
        <v>1</v>
      </c>
      <c r="CU341" s="48"/>
      <c r="CV341" s="15" cm="1">
        <f t="array" ref="CV341">_xlfn.IFS([1]original_ver!CY355="ประยุกต์",1,[1]original_ver!CY355="ไม่ประยุกต์",0,[1]original_ver!CY355="","")</f>
        <v>1</v>
      </c>
      <c r="CW341" s="48"/>
      <c r="CX341" s="15" cm="1">
        <f t="array" ref="CX341">_xlfn.IFS([1]original_ver!DB355="ประยุกต์",1,[1]original_ver!DB355="ไม่ประยุกต์",0,[1]original_ver!DB355="","")</f>
        <v>1</v>
      </c>
      <c r="CY341" s="48"/>
      <c r="CZ341" s="48"/>
      <c r="DA341" s="48"/>
      <c r="DB341" s="48"/>
      <c r="DC341" s="48"/>
      <c r="DD341" s="48"/>
      <c r="DE341" s="48"/>
      <c r="DF341" s="17">
        <v>2</v>
      </c>
      <c r="DG341" s="17">
        <v>2</v>
      </c>
      <c r="DH341" s="17">
        <v>3</v>
      </c>
      <c r="DI341" s="17">
        <v>2</v>
      </c>
      <c r="DJ341" s="48"/>
      <c r="DK341" s="48"/>
      <c r="DL341" s="17">
        <v>1</v>
      </c>
      <c r="DM341" s="17">
        <v>2</v>
      </c>
      <c r="DN341" s="48"/>
      <c r="DO341" s="48"/>
      <c r="DP341" s="48"/>
      <c r="DQ341" s="48"/>
      <c r="DR341" s="49">
        <v>3.8</v>
      </c>
      <c r="DS341" s="49">
        <v>2.3333333333333335</v>
      </c>
      <c r="DT341" s="17">
        <v>2.75</v>
      </c>
      <c r="DU341" s="49">
        <v>3.4</v>
      </c>
      <c r="DV341" s="49">
        <v>4.333333333333333</v>
      </c>
      <c r="DW341" s="49">
        <v>3</v>
      </c>
      <c r="DX341" s="25">
        <v>3.8</v>
      </c>
      <c r="DY341" s="25">
        <v>2.3333333333333335</v>
      </c>
      <c r="DZ341" s="25">
        <v>2.75</v>
      </c>
      <c r="EA341" s="25">
        <v>3.4</v>
      </c>
      <c r="EB341" s="25">
        <v>4.333333333333333</v>
      </c>
      <c r="EC341">
        <v>3</v>
      </c>
    </row>
    <row r="342" spans="1:133" hidden="1" x14ac:dyDescent="0.2">
      <c r="A342" s="15">
        <v>1102</v>
      </c>
      <c r="B342" s="50" t="s">
        <v>853</v>
      </c>
      <c r="C342" cm="1">
        <f t="array" ref="C342">_xlfn.IFS([1]original_ver!D356="Participant",1,[1]original_ver!D356="Non-Participant",0,[1]original_ver!D356="","")</f>
        <v>0</v>
      </c>
      <c r="D342" s="15">
        <v>2</v>
      </c>
      <c r="E342" s="17" cm="1">
        <f t="array" ref="E342">_xlfn.IFS([1]original_ver!F356="ชาย",1,[1]original_ver!F356="หญิง",0,[1]original_ver!F356="","")</f>
        <v>0</v>
      </c>
      <c r="F342" s="15">
        <v>32</v>
      </c>
      <c r="G342" s="17" cm="1">
        <f t="array" ref="G342">_xlfn.IFS([1]original_ver!H356="ไม่มีการศึกษา",0,[1]original_ver!H356="ประถมศึกษา",1,[1]original_ver!H356="มัธยมศึกษาตอนต้น",2,[1]original_ver!H356="มัธยมศึกษาตอนปลาย",3,[1]original_ver!H356="อนุปริญญา (ปวช., ปวส., ฝึกหัดครู)",4,[1]original_ver!H356="ปริญญาตรี",5,[1]original_ver!H356="สูงกว่าปริญญาตรี",6,[1]original_ver!H356="","")</f>
        <v>5</v>
      </c>
      <c r="H342" s="17" cm="1">
        <f t="array" ref="H342">_xlfn.IFS([1]original_ver!I356="โสด",1,[1]original_ver!I356="สมรส/อยู่ด้วยกัน",2,[1]original_ver!I356="หย่าร้าง/แยกกันอยู่",3,[1]original_ver!I356="หม้าย",4,[1]original_ver!I356="","")</f>
        <v>1</v>
      </c>
      <c r="I342" s="15">
        <v>4</v>
      </c>
      <c r="J342" s="15">
        <v>8</v>
      </c>
      <c r="K342" s="17" cm="1">
        <f t="array" ref="K342">_xlfn.IFS([1]original_ver!L356="ใช่",1,[1]original_ver!L356="ไม่ใช่",0,[1]original_ver!L356="","")</f>
        <v>0</v>
      </c>
      <c r="L342" s="17" cm="1">
        <f t="array" ref="L342">_xlfn.IFS([1]original_ver!M356="กู้ยืม",1,[1]original_ver!M356="ไม่กู้ยืม",0,[1]original_ver!M356="","")</f>
        <v>1</v>
      </c>
      <c r="M342" s="17">
        <f t="shared" si="20"/>
        <v>1</v>
      </c>
      <c r="N342" s="23">
        <v>30000</v>
      </c>
      <c r="O342" s="17" cm="1">
        <f t="array" ref="O342">_xlfn.IFS([1]original_ver!O356="ใช่",1,[1]original_ver!O356="ไม่ใช่",0,[1]original_ver!O356="","")</f>
        <v>1</v>
      </c>
      <c r="P342" s="17">
        <v>5</v>
      </c>
      <c r="Q342" s="17">
        <v>1</v>
      </c>
      <c r="R342" s="17">
        <v>5</v>
      </c>
      <c r="S342" s="17">
        <v>450</v>
      </c>
      <c r="T342" s="17">
        <v>12.5</v>
      </c>
      <c r="U342" s="22">
        <f t="shared" si="18"/>
        <v>90</v>
      </c>
      <c r="V342" s="48"/>
      <c r="W342" s="48"/>
      <c r="X342" s="48"/>
      <c r="Y342" s="48"/>
      <c r="Z342" s="48"/>
      <c r="AA342" s="17">
        <v>5</v>
      </c>
      <c r="AB342" s="17">
        <v>1</v>
      </c>
      <c r="AC342" s="17">
        <v>5</v>
      </c>
      <c r="AD342" s="17">
        <v>450</v>
      </c>
      <c r="AE342" s="17">
        <v>12.5</v>
      </c>
      <c r="AF342" s="27">
        <f t="shared" si="19"/>
        <v>90</v>
      </c>
      <c r="AG342" s="48"/>
      <c r="AH342" s="48"/>
      <c r="AI342" s="48"/>
      <c r="AJ342" s="48"/>
      <c r="AK342" s="48"/>
      <c r="AL342" s="17">
        <v>1</v>
      </c>
      <c r="AM342" s="17">
        <v>1</v>
      </c>
      <c r="AN342" s="17">
        <v>7</v>
      </c>
      <c r="AO342" s="17">
        <v>450</v>
      </c>
      <c r="AP342" s="17">
        <v>0</v>
      </c>
      <c r="AQ342" s="17"/>
      <c r="AR342" s="48"/>
      <c r="AS342" s="48"/>
      <c r="AT342" s="48"/>
      <c r="AU342" s="48"/>
      <c r="AV342" s="48"/>
      <c r="AW342" s="17">
        <v>1</v>
      </c>
      <c r="AX342" s="17">
        <v>1</v>
      </c>
      <c r="AY342" s="17">
        <v>7</v>
      </c>
      <c r="AZ342" s="17">
        <v>450</v>
      </c>
      <c r="BA342" s="17">
        <v>0</v>
      </c>
      <c r="BB342" s="17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17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17"/>
      <c r="BY342" s="48"/>
      <c r="BZ342" s="48"/>
      <c r="CA342" s="48"/>
      <c r="CB342" s="48"/>
      <c r="CC342" s="48"/>
      <c r="CD342" s="49">
        <v>1.25</v>
      </c>
      <c r="CE342" s="49">
        <v>1</v>
      </c>
      <c r="CF342" s="49">
        <v>1.3333333333333333</v>
      </c>
      <c r="CG342" s="49">
        <v>1</v>
      </c>
      <c r="CH342" s="49">
        <v>2</v>
      </c>
      <c r="CI342" s="17">
        <v>1</v>
      </c>
      <c r="CJ342" cm="1">
        <f t="array" ref="CJ342">_xlfn.IFS([1]original_ver!CH356="จากการเข้าร่วมกิจกรรมอบรม ที่จัดโดยโครงการเกษตรกรปราดเปรื่อง (Smart Farmer)",1,[1]original_ver!CH356="จากการเข้าร่วมกิจกรรมอบรม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ๆ",3,[1]original_ver!CH356="จากการเรียนรู้ผ่านประสบการณ์ของผู้อื่น ได้แก่ เพื่อนบ้าน พี่น้อง เพื่อน และญาติ เป็นต้น",4,[1]original_ver!CH356="ไม่ได้เข้าร่วมกิจกรรมอบรมหรือเรียนรู้ใด ๆ (ข้ามไปข้อ 33)",5)</f>
        <v>2</v>
      </c>
      <c r="CK342" s="15" cm="1">
        <f t="array" ref="CK342">_xlfn.IFS([1]original_ver!CJ356="ความรู้ทางการเกษตรและการใช้เทคโนโลยีสำหรับการผลิตในฟาร์ม",1,[1]original_ver!CJ356="การวางแผนและจัดการฟาร์ม เช่น การเก็บเกี่ยว การเงิน และการวางแผนทางการตลาด",2,[1]original_ver!CJ356="การเป็นผู้ประกอบการทางการเกษตร",3,[1]original_ver!CJ356="การเพิ่มมูลค่าผลผลิต และการแปรรูปผลผลิต (รวมถึงการพัฒนาคุณภาพผลผลิต)",4,[1]original_ver!CJ356="","")</f>
        <v>2</v>
      </c>
      <c r="CL342" s="17">
        <v>2</v>
      </c>
      <c r="CM342" s="17">
        <v>1</v>
      </c>
      <c r="CN342" s="15" cm="1">
        <f t="array" ref="CN342">_xlfn.IFS([1]original_ver!CN356="ความรู้ทางการเกษตรและการใช้เทคโนโลยีสำหรับการผลิตในฟาร์ม",1,[1]original_ver!CN356="การวางแผนและจัดการฟาร์ม เช่น การเก็บเกี่ยว การเงิน และการวางแผนทางการตลาด",2,[1]original_ver!CN356="การเป็นผู้ประกอบการทางการเกษตร",3,[1]original_ver!CN356="การเพิ่มมูลค่าผลผลิต และการแปรรูปผลผลิต (รวมถึงการพัฒนาคุณภาพผลผลิต)",4,[1]original_ver!CN356="","")</f>
        <v>4</v>
      </c>
      <c r="CO342" s="17">
        <v>1</v>
      </c>
      <c r="CP342" s="17">
        <v>1</v>
      </c>
      <c r="CQ342" s="15" cm="1">
        <f t="array" ref="CQ342">_xlfn.IFS([1]original_ver!CR356="ประยุกต์",1,[1]original_ver!CR356="ไม่ประยุกต์",0,[1]original_ver!CR356="","")</f>
        <v>1</v>
      </c>
      <c r="CR342" s="15" cm="1">
        <f t="array" ref="CR342">_xlfn.IFS([1]original_ver!CS356="ประยุกต์",1,[1]original_ver!CS356="ไม่ประยุกต์",0,[1]original_ver!CS356="","")</f>
        <v>1</v>
      </c>
      <c r="CS342" s="48"/>
      <c r="CT342" s="15" cm="1">
        <f t="array" ref="CT342">_xlfn.IFS([1]original_ver!CV356="ประยุกต์",1,[1]original_ver!CV356="ไม่ประยุกต์",0,[1]original_ver!CV356="","")</f>
        <v>1</v>
      </c>
      <c r="CU342" s="48"/>
      <c r="CV342" s="15" cm="1">
        <f t="array" ref="CV342">_xlfn.IFS([1]original_ver!CY356="ประยุกต์",1,[1]original_ver!CY356="ไม่ประยุกต์",0,[1]original_ver!CY356="","")</f>
        <v>1</v>
      </c>
      <c r="CW342" s="48"/>
      <c r="CX342" s="15" cm="1">
        <f t="array" ref="CX342">_xlfn.IFS([1]original_ver!DB356="ประยุกต์",1,[1]original_ver!DB356="ไม่ประยุกต์",0,[1]original_ver!DB356="","")</f>
        <v>1</v>
      </c>
      <c r="CY342" s="48"/>
      <c r="CZ342" s="48">
        <v>0</v>
      </c>
      <c r="DA342" s="48">
        <v>0</v>
      </c>
      <c r="DB342" s="48">
        <v>0</v>
      </c>
      <c r="DC342" s="48">
        <v>0</v>
      </c>
      <c r="DD342" s="48">
        <v>0</v>
      </c>
      <c r="DE342" s="48">
        <v>0</v>
      </c>
      <c r="DF342" s="17">
        <v>1</v>
      </c>
      <c r="DG342" s="17">
        <v>3</v>
      </c>
      <c r="DH342" s="17">
        <v>2</v>
      </c>
      <c r="DI342" s="17">
        <v>3</v>
      </c>
      <c r="DJ342" s="48"/>
      <c r="DK342" s="48"/>
      <c r="DL342" s="17">
        <v>3</v>
      </c>
      <c r="DM342" s="17">
        <v>3</v>
      </c>
      <c r="DN342" s="48"/>
      <c r="DO342" s="48"/>
      <c r="DP342" s="48"/>
      <c r="DQ342" s="48"/>
      <c r="DR342" s="49">
        <v>3.8</v>
      </c>
      <c r="DS342" s="49">
        <v>4.666666666666667</v>
      </c>
      <c r="DT342" s="17">
        <v>3.75</v>
      </c>
      <c r="DU342" s="49">
        <v>3.2</v>
      </c>
      <c r="DV342" s="49">
        <v>4</v>
      </c>
      <c r="DW342" s="49">
        <v>5</v>
      </c>
      <c r="DX342" s="25">
        <v>3.8</v>
      </c>
      <c r="DY342" s="25">
        <v>4.666666666666667</v>
      </c>
      <c r="DZ342" s="25">
        <v>3.75</v>
      </c>
      <c r="EA342" s="25">
        <v>3.2</v>
      </c>
      <c r="EB342" s="25">
        <v>4</v>
      </c>
      <c r="EC342">
        <v>5</v>
      </c>
    </row>
    <row r="343" spans="1:133" hidden="1" x14ac:dyDescent="0.2">
      <c r="A343" s="15">
        <v>1103</v>
      </c>
      <c r="B343" s="50" t="s">
        <v>854</v>
      </c>
      <c r="C343" cm="1">
        <f t="array" ref="C343">_xlfn.IFS([1]original_ver!D357="Participant",1,[1]original_ver!D357="Non-Participant",0,[1]original_ver!D357="","")</f>
        <v>0</v>
      </c>
      <c r="D343" s="15">
        <v>2</v>
      </c>
      <c r="E343" s="17" cm="1">
        <f t="array" ref="E343">_xlfn.IFS([1]original_ver!F357="ชาย",1,[1]original_ver!F357="หญิง",0,[1]original_ver!F357="","")</f>
        <v>0</v>
      </c>
      <c r="F343" s="15">
        <v>65</v>
      </c>
      <c r="G343" s="17">
        <v>3</v>
      </c>
      <c r="H343" s="17" cm="1">
        <f t="array" ref="H343">_xlfn.IFS([1]original_ver!I357="โสด",1,[1]original_ver!I357="สมรส/อยู่ด้วยกัน",2,[1]original_ver!I357="หย่าร้าง/แยกกันอยู่",3,[1]original_ver!I357="หม้าย",4,[1]original_ver!I357="","")</f>
        <v>2</v>
      </c>
      <c r="I343" s="15">
        <v>3</v>
      </c>
      <c r="J343" s="15">
        <v>35</v>
      </c>
      <c r="K343" s="17" cm="1">
        <f t="array" ref="K343">_xlfn.IFS([1]original_ver!L357="ใช่",1,[1]original_ver!L357="ไม่ใช่",0,[1]original_ver!L357="","")</f>
        <v>0</v>
      </c>
      <c r="L343" s="17" cm="1">
        <f t="array" ref="L343">_xlfn.IFS([1]original_ver!M357="กู้ยืม",1,[1]original_ver!M357="ไม่กู้ยืม",0,[1]original_ver!M357="","")</f>
        <v>1</v>
      </c>
      <c r="M343" s="17">
        <f t="shared" si="20"/>
        <v>0</v>
      </c>
      <c r="N343" s="23">
        <v>0</v>
      </c>
      <c r="O343" s="17" cm="1">
        <f t="array" ref="O343">_xlfn.IFS([1]original_ver!O357="ใช่",1,[1]original_ver!O357="ไม่ใช่",0,[1]original_ver!O357="","")</f>
        <v>1</v>
      </c>
      <c r="P343" s="17">
        <v>7</v>
      </c>
      <c r="Q343" s="17">
        <v>1</v>
      </c>
      <c r="R343" s="17">
        <v>17</v>
      </c>
      <c r="S343" s="17">
        <v>2500</v>
      </c>
      <c r="T343" s="17">
        <v>20</v>
      </c>
      <c r="U343" s="22">
        <f t="shared" si="18"/>
        <v>147.05882352941177</v>
      </c>
      <c r="V343" s="48"/>
      <c r="W343" s="48"/>
      <c r="X343" s="48"/>
      <c r="Y343" s="48"/>
      <c r="Z343" s="48"/>
      <c r="AA343" s="17">
        <v>7</v>
      </c>
      <c r="AB343" s="17">
        <v>1</v>
      </c>
      <c r="AC343" s="17">
        <v>7</v>
      </c>
      <c r="AD343" s="17">
        <v>1500</v>
      </c>
      <c r="AE343" s="17">
        <v>15</v>
      </c>
      <c r="AF343" s="27">
        <f t="shared" si="19"/>
        <v>214.28571428571428</v>
      </c>
      <c r="AG343" s="48"/>
      <c r="AH343" s="48"/>
      <c r="AI343" s="48"/>
      <c r="AJ343" s="48"/>
      <c r="AK343" s="48"/>
      <c r="AL343" s="17">
        <v>8</v>
      </c>
      <c r="AM343" s="17">
        <v>24</v>
      </c>
      <c r="AN343" s="17">
        <v>0.5</v>
      </c>
      <c r="AO343" s="17">
        <v>150</v>
      </c>
      <c r="AP343" s="17">
        <v>35</v>
      </c>
      <c r="AQ343" s="17"/>
      <c r="AR343" s="48"/>
      <c r="AS343" s="48"/>
      <c r="AT343" s="48"/>
      <c r="AU343" s="48"/>
      <c r="AV343" s="48"/>
      <c r="AW343" s="17">
        <v>8</v>
      </c>
      <c r="AX343" s="17">
        <v>24</v>
      </c>
      <c r="AY343" s="17">
        <v>0.5</v>
      </c>
      <c r="AZ343" s="17">
        <v>150</v>
      </c>
      <c r="BA343" s="17">
        <v>35</v>
      </c>
      <c r="BB343" s="17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17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17"/>
      <c r="BY343" s="48"/>
      <c r="BZ343" s="48"/>
      <c r="CA343" s="48"/>
      <c r="CB343" s="48"/>
      <c r="CC343" s="48"/>
      <c r="CD343" s="49">
        <v>2.25</v>
      </c>
      <c r="CE343" s="49">
        <v>1.3333333333333333</v>
      </c>
      <c r="CF343" s="49">
        <v>1.3333333333333333</v>
      </c>
      <c r="CG343" s="49">
        <v>1</v>
      </c>
      <c r="CH343" s="49">
        <v>4</v>
      </c>
      <c r="CI343" s="17">
        <v>1</v>
      </c>
      <c r="CJ343" cm="1">
        <f t="array" ref="CJ343">_xlfn.IFS([1]original_ver!CH357="จากการเข้าร่วมกิจกรรมอบรม ที่จัดโดยโครงการเกษตรกรปราดเปรื่อง (Smart Farmer)",1,[1]original_ver!CH357="จากการเข้าร่วมกิจกรรมอบรม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ๆ",3,[1]original_ver!CH357="จากการเรียนรู้ผ่านประสบการณ์ของผู้อื่น ได้แก่ เพื่อนบ้าน พี่น้อง เพื่อน และญาติ เป็นต้น",4,[1]original_ver!CH357="ไม่ได้เข้าร่วมกิจกรรมอบรมหรือเรียนรู้ใด ๆ (ข้ามไปข้อ 33)",5)</f>
        <v>2</v>
      </c>
      <c r="CK343" s="15" cm="1">
        <f t="array" ref="CK343">_xlfn.IFS([1]original_ver!CJ357="ความรู้ทางการเกษตรและการใช้เทคโนโลยีสำหรับการผลิตในฟาร์ม",1,[1]original_ver!CJ357="การวางแผนและจัดการฟาร์ม เช่น การเก็บเกี่ยว การเงิน และการวางแผนทางการตลาด",2,[1]original_ver!CJ357="การเป็นผู้ประกอบการทางการเกษตร",3,[1]original_ver!CJ357="การเพิ่มมูลค่าผลผลิต และการแปรรูปผลผลิต (รวมถึงการพัฒนาคุณภาพผลผลิต)",4,[1]original_ver!CJ357="","")</f>
        <v>1</v>
      </c>
      <c r="CL343" s="17">
        <v>3</v>
      </c>
      <c r="CM343" s="17">
        <v>1</v>
      </c>
      <c r="CN343" s="15" cm="1">
        <f t="array" ref="CN343">_xlfn.IFS([1]original_ver!CN357="ความรู้ทางการเกษตรและการใช้เทคโนโลยีสำหรับการผลิตในฟาร์ม",1,[1]original_ver!CN357="การวางแผนและจัดการฟาร์ม เช่น การเก็บเกี่ยว การเงิน และการวางแผนทางการตลาด",2,[1]original_ver!CN357="การเป็นผู้ประกอบการทางการเกษตร",3,[1]original_ver!CN357="การเพิ่มมูลค่าผลผลิต และการแปรรูปผลผลิต (รวมถึงการพัฒนาคุณภาพผลผลิต)",4,[1]original_ver!CN357="","")</f>
        <v>3</v>
      </c>
      <c r="CO343" s="17">
        <v>1</v>
      </c>
      <c r="CP343" s="17">
        <v>1</v>
      </c>
      <c r="CQ343" s="15" cm="1">
        <f t="array" ref="CQ343">_xlfn.IFS([1]original_ver!CR357="ประยุกต์",1,[1]original_ver!CR357="ไม่ประยุกต์",0,[1]original_ver!CR357="","")</f>
        <v>1</v>
      </c>
      <c r="CR343" s="15" cm="1">
        <f t="array" ref="CR343">_xlfn.IFS([1]original_ver!CS357="ประยุกต์",1,[1]original_ver!CS357="ไม่ประยุกต์",0,[1]original_ver!CS357="","")</f>
        <v>1</v>
      </c>
      <c r="CS343" s="48"/>
      <c r="CT343" s="15" cm="1">
        <f t="array" ref="CT343">_xlfn.IFS([1]original_ver!CV357="ประยุกต์",1,[1]original_ver!CV357="ไม่ประยุกต์",0,[1]original_ver!CV357="","")</f>
        <v>1</v>
      </c>
      <c r="CU343" s="48"/>
      <c r="CV343" s="15" cm="1">
        <f t="array" ref="CV343">_xlfn.IFS([1]original_ver!CY357="ประยุกต์",1,[1]original_ver!CY357="ไม่ประยุกต์",0,[1]original_ver!CY357="","")</f>
        <v>1</v>
      </c>
      <c r="CW343" s="48"/>
      <c r="CX343" s="15" cm="1">
        <f t="array" ref="CX343">_xlfn.IFS([1]original_ver!DB357="ประยุกต์",1,[1]original_ver!DB357="ไม่ประยุกต์",0,[1]original_ver!DB357="","")</f>
        <v>1</v>
      </c>
      <c r="CY343" s="48"/>
      <c r="CZ343" s="48">
        <v>0</v>
      </c>
      <c r="DA343" s="48">
        <v>0</v>
      </c>
      <c r="DB343" s="48">
        <v>0</v>
      </c>
      <c r="DC343" s="48">
        <v>0</v>
      </c>
      <c r="DD343" s="48">
        <v>0</v>
      </c>
      <c r="DE343" s="48">
        <v>0</v>
      </c>
      <c r="DF343" s="17">
        <v>1</v>
      </c>
      <c r="DG343" s="17">
        <v>2</v>
      </c>
      <c r="DH343" s="17">
        <v>3</v>
      </c>
      <c r="DI343" s="17">
        <v>2</v>
      </c>
      <c r="DJ343" s="48"/>
      <c r="DK343" s="48"/>
      <c r="DL343" s="17">
        <v>2</v>
      </c>
      <c r="DM343" s="17">
        <v>2</v>
      </c>
      <c r="DN343" s="48"/>
      <c r="DO343" s="48"/>
      <c r="DP343" s="48"/>
      <c r="DQ343" s="48"/>
      <c r="DR343" s="49">
        <v>3.8</v>
      </c>
      <c r="DS343" s="49">
        <v>4.666666666666667</v>
      </c>
      <c r="DT343" s="17">
        <v>1</v>
      </c>
      <c r="DU343" s="49">
        <v>4.5999999999999996</v>
      </c>
      <c r="DV343" s="49">
        <v>4.333333333333333</v>
      </c>
      <c r="DW343" s="49">
        <v>4</v>
      </c>
      <c r="DX343" s="25">
        <v>3.8</v>
      </c>
      <c r="DY343" s="25">
        <v>4.666666666666667</v>
      </c>
      <c r="DZ343" s="25">
        <v>1</v>
      </c>
      <c r="EA343" s="25">
        <v>4.5999999999999996</v>
      </c>
      <c r="EB343" s="25">
        <v>4.333333333333333</v>
      </c>
      <c r="EC343">
        <v>3.25</v>
      </c>
    </row>
    <row r="344" spans="1:133" hidden="1" x14ac:dyDescent="0.2">
      <c r="A344" s="15">
        <v>1104</v>
      </c>
      <c r="B344" s="50" t="s">
        <v>855</v>
      </c>
      <c r="C344" cm="1">
        <f t="array" ref="C344">_xlfn.IFS([1]original_ver!D358="Participant",1,[1]original_ver!D358="Non-Participant",0,[1]original_ver!D358="","")</f>
        <v>0</v>
      </c>
      <c r="D344" s="15">
        <v>2</v>
      </c>
      <c r="E344" s="17" cm="1">
        <f t="array" ref="E344">_xlfn.IFS([1]original_ver!F358="ชาย",1,[1]original_ver!F358="หญิง",0,[1]original_ver!F358="","")</f>
        <v>0</v>
      </c>
      <c r="F344" s="15">
        <v>52</v>
      </c>
      <c r="G344" s="17" cm="1">
        <f t="array" ref="G344">_xlfn.IFS([1]original_ver!H358="ไม่มีการศึกษา",0,[1]original_ver!H358="ประถมศึกษา",1,[1]original_ver!H358="มัธยมศึกษาตอนต้น",2,[1]original_ver!H358="มัธยมศึกษาตอนปลาย",3,[1]original_ver!H358="อนุปริญญา (ปวช., ปวส., ฝึกหัดครู)",4,[1]original_ver!H358="ปริญญาตรี",5,[1]original_ver!H358="สูงกว่าปริญญาตรี",6,[1]original_ver!H358="","")</f>
        <v>1</v>
      </c>
      <c r="H344" s="17" cm="1">
        <f t="array" ref="H344">_xlfn.IFS([1]original_ver!I358="โสด",1,[1]original_ver!I358="สมรส/อยู่ด้วยกัน",2,[1]original_ver!I358="หย่าร้าง/แยกกันอยู่",3,[1]original_ver!I358="หม้าย",4,[1]original_ver!I358="","")</f>
        <v>2</v>
      </c>
      <c r="I344" s="15">
        <v>4</v>
      </c>
      <c r="J344" s="15">
        <v>20</v>
      </c>
      <c r="K344" s="17" cm="1">
        <f t="array" ref="K344">_xlfn.IFS([1]original_ver!L358="ใช่",1,[1]original_ver!L358="ไม่ใช่",0,[1]original_ver!L358="","")</f>
        <v>0</v>
      </c>
      <c r="L344" s="17" cm="1">
        <f t="array" ref="L344">_xlfn.IFS([1]original_ver!M358="กู้ยืม",1,[1]original_ver!M358="ไม่กู้ยืม",0,[1]original_ver!M358="","")</f>
        <v>1</v>
      </c>
      <c r="M344" s="17">
        <f t="shared" si="20"/>
        <v>0</v>
      </c>
      <c r="N344" s="23">
        <v>0</v>
      </c>
      <c r="O344" s="17" cm="1">
        <f t="array" ref="O344">_xlfn.IFS([1]original_ver!O358="ใช่",1,[1]original_ver!O358="ไม่ใช่",0,[1]original_ver!O358="","")</f>
        <v>0</v>
      </c>
      <c r="P344" s="17">
        <v>5</v>
      </c>
      <c r="Q344" s="17">
        <v>1</v>
      </c>
      <c r="R344" s="17">
        <v>14</v>
      </c>
      <c r="S344" s="17">
        <v>1000</v>
      </c>
      <c r="T344" s="17">
        <v>6.5</v>
      </c>
      <c r="U344" s="22">
        <f t="shared" si="18"/>
        <v>71.428571428571431</v>
      </c>
      <c r="V344" s="48"/>
      <c r="W344" s="48"/>
      <c r="X344" s="48"/>
      <c r="Y344" s="48"/>
      <c r="Z344" s="48"/>
      <c r="AA344" s="17">
        <v>5</v>
      </c>
      <c r="AB344" s="17">
        <v>1</v>
      </c>
      <c r="AC344" s="17">
        <v>14</v>
      </c>
      <c r="AD344" s="17">
        <v>2500</v>
      </c>
      <c r="AE344" s="17">
        <v>6.5</v>
      </c>
      <c r="AF344" s="27">
        <f t="shared" si="19"/>
        <v>178.57142857142858</v>
      </c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9">
        <v>1.75</v>
      </c>
      <c r="CE344" s="49">
        <v>4.666666666666667</v>
      </c>
      <c r="CF344" s="49">
        <v>2</v>
      </c>
      <c r="CG344" s="49">
        <v>1</v>
      </c>
      <c r="CH344" s="49">
        <v>4</v>
      </c>
      <c r="CI344" s="17">
        <v>4</v>
      </c>
      <c r="CJ344" cm="1">
        <f t="array" ref="CJ344">_xlfn.IFS([1]original_ver!CH358="จากการเข้าร่วมกิจกรรมอบรม ที่จัดโดยโครงการเกษตรกรปราดเปรื่อง (Smart Farmer)",1,[1]original_ver!CH358="จากการเข้าร่วมกิจกรรมอบรม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ๆ",3,[1]original_ver!CH358="จากการเรียนรู้ผ่านประสบการณ์ของผู้อื่น ได้แก่ เพื่อนบ้าน พี่น้อง เพื่อน และญาติ เป็นต้น",4,[1]original_ver!CH358="ไม่ได้เข้าร่วมกิจกรรมอบรมหรือเรียนรู้ใด ๆ (ข้ามไปข้อ 33)",5)</f>
        <v>4</v>
      </c>
      <c r="CK344" s="15" cm="1">
        <f t="array" ref="CK344">_xlfn.IFS([1]original_ver!CJ358="ความรู้ทางการเกษตรและการใช้เทคโนโลยีสำหรับการผลิตในฟาร์ม",1,[1]original_ver!CJ358="การวางแผนและจัดการฟาร์ม เช่น การเก็บเกี่ยว การเงิน และการวางแผนทางการตลาด",2,[1]original_ver!CJ358="การเป็นผู้ประกอบการทางการเกษตร",3,[1]original_ver!CJ358="การเพิ่มมูลค่าผลผลิต และการแปรรูปผลผลิต (รวมถึงการพัฒนาคุณภาพผลผลิต)",4,[1]original_ver!CJ358="","")</f>
        <v>4</v>
      </c>
      <c r="CL344" s="17">
        <v>2</v>
      </c>
      <c r="CM344" s="17">
        <v>1</v>
      </c>
      <c r="CN344" s="15" cm="1">
        <f t="array" ref="CN344">_xlfn.IFS([1]original_ver!CN358="ความรู้ทางการเกษตรและการใช้เทคโนโลยีสำหรับการผลิตในฟาร์ม",1,[1]original_ver!CN358="การวางแผนและจัดการฟาร์ม เช่น การเก็บเกี่ยว การเงิน และการวางแผนทางการตลาด",2,[1]original_ver!CN358="การเป็นผู้ประกอบการทางการเกษตร",3,[1]original_ver!CN358="การเพิ่มมูลค่าผลผลิต และการแปรรูปผลผลิต (รวมถึงการพัฒนาคุณภาพผลผลิต)",4,[1]original_ver!CN358="","")</f>
        <v>1</v>
      </c>
      <c r="CO344" s="17">
        <v>0</v>
      </c>
      <c r="CP344" s="17">
        <v>5</v>
      </c>
      <c r="CQ344" s="15" cm="1">
        <f t="array" ref="CQ344">_xlfn.IFS([1]original_ver!CR358="ประยุกต์",1,[1]original_ver!CR358="ไม่ประยุกต์",0,[1]original_ver!CR358="","")</f>
        <v>1</v>
      </c>
      <c r="CR344" s="15" cm="1">
        <f t="array" ref="CR344">_xlfn.IFS([1]original_ver!CS358="ประยุกต์",1,[1]original_ver!CS358="ไม่ประยุกต์",0,[1]original_ver!CS358="","")</f>
        <v>1</v>
      </c>
      <c r="CS344" s="48"/>
      <c r="CT344" s="15" cm="1">
        <f t="array" ref="CT344">_xlfn.IFS([1]original_ver!CV358="ประยุกต์",1,[1]original_ver!CV358="ไม่ประยุกต์",0,[1]original_ver!CV358="","")</f>
        <v>1</v>
      </c>
      <c r="CU344" s="48"/>
      <c r="CV344" s="15" cm="1">
        <f t="array" ref="CV344">_xlfn.IFS([1]original_ver!CY358="ประยุกต์",1,[1]original_ver!CY358="ไม่ประยุกต์",0,[1]original_ver!CY358="","")</f>
        <v>1</v>
      </c>
      <c r="CW344" s="48"/>
      <c r="CX344" s="15" cm="1">
        <f t="array" ref="CX344">_xlfn.IFS([1]original_ver!DB358="ประยุกต์",1,[1]original_ver!DB358="ไม่ประยุกต์",0,[1]original_ver!DB358="","")</f>
        <v>1</v>
      </c>
      <c r="CY344" s="48"/>
      <c r="CZ344" s="48"/>
      <c r="DA344" s="48"/>
      <c r="DB344" s="48"/>
      <c r="DC344" s="48"/>
      <c r="DD344" s="48"/>
      <c r="DE344" s="48"/>
      <c r="DF344" s="17">
        <v>1</v>
      </c>
      <c r="DG344" s="17">
        <v>2</v>
      </c>
      <c r="DH344" s="17">
        <v>2</v>
      </c>
      <c r="DI344" s="17">
        <v>2</v>
      </c>
      <c r="DJ344" s="48"/>
      <c r="DK344" s="48"/>
      <c r="DL344" s="17">
        <v>3</v>
      </c>
      <c r="DM344" s="17">
        <v>2</v>
      </c>
      <c r="DN344" s="48"/>
      <c r="DO344" s="48"/>
      <c r="DP344" s="48"/>
      <c r="DQ344" s="48"/>
      <c r="DR344" s="49">
        <v>4.4000000000000004</v>
      </c>
      <c r="DS344" s="49">
        <v>4.666666666666667</v>
      </c>
      <c r="DT344" s="17">
        <v>2</v>
      </c>
      <c r="DU344" s="49">
        <v>4</v>
      </c>
      <c r="DV344" s="49">
        <v>1.6666666666666667</v>
      </c>
      <c r="DW344" s="49">
        <v>3.25</v>
      </c>
      <c r="DX344" s="25">
        <v>4.2</v>
      </c>
      <c r="DY344" s="25">
        <v>4</v>
      </c>
      <c r="DZ344" s="25">
        <v>3.5</v>
      </c>
      <c r="EA344" s="25">
        <v>4</v>
      </c>
      <c r="EB344" s="25">
        <v>1.6666666666666667</v>
      </c>
      <c r="EC344">
        <v>3.75</v>
      </c>
    </row>
    <row r="345" spans="1:133" hidden="1" x14ac:dyDescent="0.2">
      <c r="A345" s="15">
        <v>1106</v>
      </c>
      <c r="B345" s="45" t="s">
        <v>856</v>
      </c>
      <c r="C345" cm="1">
        <f t="array" ref="C345">_xlfn.IFS([1]original_ver!D360="Participant",1,[1]original_ver!D360="Non-Participant",0,[1]original_ver!D360="","")</f>
        <v>0</v>
      </c>
      <c r="D345" s="15">
        <v>2</v>
      </c>
      <c r="E345" s="17" cm="1">
        <f t="array" ref="E345">_xlfn.IFS([1]original_ver!F360="ชาย",1,[1]original_ver!F360="หญิง",0,[1]original_ver!F360="","")</f>
        <v>0</v>
      </c>
      <c r="F345" s="15">
        <v>56</v>
      </c>
      <c r="G345" s="17" cm="1">
        <f t="array" ref="G345">_xlfn.IFS([1]original_ver!H360="ไม่มีการศึกษา",0,[1]original_ver!H360="ประถมศึกษา",1,[1]original_ver!H360="มัธยมศึกษาตอนต้น",2,[1]original_ver!H360="มัธยมศึกษาตอนปลาย",3,[1]original_ver!H360="อนุปริญญา (ปวช., ปวส., ฝึกหัดครู)",4,[1]original_ver!H360="ปริญญาตรี",5,[1]original_ver!H360="สูงกว่าปริญญาตรี",6,[1]original_ver!H360="","")</f>
        <v>1</v>
      </c>
      <c r="H345" s="17" cm="1">
        <f t="array" ref="H345">_xlfn.IFS([1]original_ver!I360="โสด",1,[1]original_ver!I360="สมรส/อยู่ด้วยกัน",2,[1]original_ver!I360="หย่าร้าง/แยกกันอยู่",3,[1]original_ver!I360="หม้าย",4,[1]original_ver!I360="","")</f>
        <v>2</v>
      </c>
      <c r="I345" s="15">
        <v>6</v>
      </c>
      <c r="J345" s="15">
        <v>30</v>
      </c>
      <c r="K345" s="17" cm="1">
        <f t="array" ref="K345">_xlfn.IFS([1]original_ver!L360="ใช่",1,[1]original_ver!L360="ไม่ใช่",0,[1]original_ver!L360="","")</f>
        <v>0</v>
      </c>
      <c r="L345" s="17" cm="1">
        <f t="array" ref="L345">_xlfn.IFS([1]original_ver!M360="กู้ยืม",1,[1]original_ver!M360="ไม่กู้ยืม",0,[1]original_ver!M360="","")</f>
        <v>1</v>
      </c>
      <c r="M345" s="17">
        <f t="shared" si="20"/>
        <v>0</v>
      </c>
      <c r="N345" s="23">
        <v>0</v>
      </c>
      <c r="O345" s="17" cm="1">
        <f t="array" ref="O345">_xlfn.IFS([1]original_ver!O360="ใช่",1,[1]original_ver!O360="ไม่ใช่",0,[1]original_ver!O360="","")</f>
        <v>1</v>
      </c>
      <c r="P345" s="17">
        <v>7</v>
      </c>
      <c r="Q345" s="17">
        <v>1</v>
      </c>
      <c r="R345" s="17">
        <v>4</v>
      </c>
      <c r="S345" s="17">
        <v>150</v>
      </c>
      <c r="T345" s="17">
        <v>17.5</v>
      </c>
      <c r="U345" s="22">
        <f t="shared" si="18"/>
        <v>37.5</v>
      </c>
      <c r="V345" s="48"/>
      <c r="W345" s="48"/>
      <c r="X345" s="48"/>
      <c r="Y345" s="48"/>
      <c r="Z345" s="48"/>
      <c r="AA345" s="17">
        <v>7</v>
      </c>
      <c r="AB345" s="17">
        <v>1</v>
      </c>
      <c r="AC345" s="17">
        <v>4</v>
      </c>
      <c r="AD345" s="17">
        <v>311.33</v>
      </c>
      <c r="AE345" s="17">
        <v>15</v>
      </c>
      <c r="AF345" s="27">
        <f t="shared" si="19"/>
        <v>77.832499999999996</v>
      </c>
      <c r="AG345" s="48"/>
      <c r="AH345" s="48"/>
      <c r="AI345" s="48"/>
      <c r="AJ345" s="48"/>
      <c r="AK345" s="48"/>
      <c r="AL345" s="17">
        <v>7</v>
      </c>
      <c r="AM345" s="17">
        <v>1</v>
      </c>
      <c r="AN345" s="17">
        <v>4</v>
      </c>
      <c r="AO345" s="17">
        <v>300</v>
      </c>
      <c r="AP345" s="17">
        <v>33</v>
      </c>
      <c r="AQ345" s="17"/>
      <c r="AR345" s="48"/>
      <c r="AS345" s="48"/>
      <c r="AT345" s="48"/>
      <c r="AU345" s="48"/>
      <c r="AV345" s="48"/>
      <c r="AW345" s="17">
        <v>7</v>
      </c>
      <c r="AX345" s="17">
        <v>1</v>
      </c>
      <c r="AY345" s="17">
        <v>4</v>
      </c>
      <c r="AZ345" s="17">
        <v>1330</v>
      </c>
      <c r="BA345" s="17">
        <v>15</v>
      </c>
      <c r="BB345" s="17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17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17"/>
      <c r="BY345" s="48"/>
      <c r="BZ345" s="48"/>
      <c r="CA345" s="48"/>
      <c r="CB345" s="48"/>
      <c r="CC345" s="48"/>
      <c r="CD345" s="49">
        <v>3.75</v>
      </c>
      <c r="CE345" s="49">
        <v>2.3333333333333335</v>
      </c>
      <c r="CF345" s="49">
        <v>1</v>
      </c>
      <c r="CG345" s="49">
        <v>1</v>
      </c>
      <c r="CH345" s="49">
        <v>5</v>
      </c>
      <c r="CI345" s="17">
        <v>4</v>
      </c>
      <c r="CJ345" cm="1">
        <f t="array" ref="CJ345">_xlfn.IFS([1]original_ver!CH360="จากการเข้าร่วมกิจกรรมอบรม ที่จัดโดยโครงการเกษตรกรปราดเปรื่อง (Smart Farmer)",1,[1]original_ver!CH360="จากการเข้าร่วมกิจกรรมอบรม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ๆ",3,[1]original_ver!CH360="จากการเรียนรู้ผ่านประสบการณ์ของผู้อื่น ได้แก่ เพื่อนบ้าน พี่น้อง เพื่อน และญาติ เป็นต้น",4,[1]original_ver!CH360="ไม่ได้เข้าร่วมกิจกรรมอบรมหรือเรียนรู้ใด ๆ (ข้ามไปข้อ 33)",5)</f>
        <v>2</v>
      </c>
      <c r="CK345" s="15" cm="1">
        <f t="array" ref="CK345">_xlfn.IFS([1]original_ver!CJ360="ความรู้ทางการเกษตรและการใช้เทคโนโลยีสำหรับการผลิตในฟาร์ม",1,[1]original_ver!CJ360="การวางแผนและจัดการฟาร์ม เช่น การเก็บเกี่ยว การเงิน และการวางแผนทางการตลาด",2,[1]original_ver!CJ360="การเป็นผู้ประกอบการทางการเกษตร",3,[1]original_ver!CJ360="การเพิ่มมูลค่าผลผลิต และการแปรรูปผลผลิต (รวมถึงการพัฒนาคุณภาพผลผลิต)",4,[1]original_ver!CJ360="","")</f>
        <v>4</v>
      </c>
      <c r="CL345" s="17">
        <v>4</v>
      </c>
      <c r="CM345" s="17">
        <v>2</v>
      </c>
      <c r="CN345" s="15" cm="1">
        <f t="array" ref="CN345">_xlfn.IFS([1]original_ver!CN360="ความรู้ทางการเกษตรและการใช้เทคโนโลยีสำหรับการผลิตในฟาร์ม",1,[1]original_ver!CN360="การวางแผนและจัดการฟาร์ม เช่น การเก็บเกี่ยว การเงิน และการวางแผนทางการตลาด",2,[1]original_ver!CN360="การเป็นผู้ประกอบการทางการเกษตร",3,[1]original_ver!CN360="การเพิ่มมูลค่าผลผลิต และการแปรรูปผลผลิต (รวมถึงการพัฒนาคุณภาพผลผลิต)",4,[1]original_ver!CN360="","")</f>
        <v>1</v>
      </c>
      <c r="CO345" s="17">
        <v>3</v>
      </c>
      <c r="CP345" s="17">
        <v>2</v>
      </c>
      <c r="CQ345" s="15" cm="1">
        <f t="array" ref="CQ345">_xlfn.IFS([1]original_ver!CR360="ประยุกต์",1,[1]original_ver!CR360="ไม่ประยุกต์",0,[1]original_ver!CR360="","")</f>
        <v>1</v>
      </c>
      <c r="CR345" s="15" cm="1">
        <f t="array" ref="CR345">_xlfn.IFS([1]original_ver!CS360="ประยุกต์",1,[1]original_ver!CS360="ไม่ประยุกต์",0,[1]original_ver!CS360="","")</f>
        <v>1</v>
      </c>
      <c r="CS345" s="48"/>
      <c r="CT345" s="15" cm="1">
        <f t="array" ref="CT345">_xlfn.IFS([1]original_ver!CV360="ประยุกต์",1,[1]original_ver!CV360="ไม่ประยุกต์",0,[1]original_ver!CV360="","")</f>
        <v>1</v>
      </c>
      <c r="CU345" s="48"/>
      <c r="CV345" s="15" cm="1">
        <f t="array" ref="CV345">_xlfn.IFS([1]original_ver!CY360="ประยุกต์",1,[1]original_ver!CY360="ไม่ประยุกต์",0,[1]original_ver!CY360="","")</f>
        <v>1</v>
      </c>
      <c r="CW345" s="48"/>
      <c r="CX345" s="15" cm="1">
        <f t="array" ref="CX345">_xlfn.IFS([1]original_ver!DB360="ประยุกต์",1,[1]original_ver!DB360="ไม่ประยุกต์",0,[1]original_ver!DB360="","")</f>
        <v>1</v>
      </c>
      <c r="CY345" s="48"/>
      <c r="CZ345" s="48">
        <v>0</v>
      </c>
      <c r="DA345" s="48">
        <v>0</v>
      </c>
      <c r="DB345" s="48">
        <v>0</v>
      </c>
      <c r="DC345" s="48">
        <v>0</v>
      </c>
      <c r="DD345" s="48">
        <v>0</v>
      </c>
      <c r="DE345" s="48">
        <v>0</v>
      </c>
      <c r="DF345" s="17">
        <v>1</v>
      </c>
      <c r="DG345" s="17">
        <v>4</v>
      </c>
      <c r="DH345" s="17">
        <v>3</v>
      </c>
      <c r="DI345" s="17">
        <v>4</v>
      </c>
      <c r="DJ345" s="48"/>
      <c r="DK345" s="48"/>
      <c r="DL345" s="17">
        <v>2</v>
      </c>
      <c r="DM345" s="17">
        <v>4</v>
      </c>
      <c r="DN345" s="48"/>
      <c r="DO345" s="48"/>
      <c r="DP345" s="48"/>
      <c r="DQ345" s="48"/>
      <c r="DR345" s="49">
        <v>3.8</v>
      </c>
      <c r="DS345" s="49">
        <v>4.333333333333333</v>
      </c>
      <c r="DT345" s="17">
        <v>2.75</v>
      </c>
      <c r="DU345" s="49">
        <v>3</v>
      </c>
      <c r="DV345" s="49">
        <v>3.6666666666666665</v>
      </c>
      <c r="DW345" s="49">
        <v>2.75</v>
      </c>
      <c r="DX345" s="25">
        <v>3.8</v>
      </c>
      <c r="DY345" s="25">
        <v>4.333333333333333</v>
      </c>
      <c r="DZ345" s="25">
        <v>2.75</v>
      </c>
      <c r="EA345" s="25">
        <v>3</v>
      </c>
      <c r="EB345" s="25">
        <v>3.6666666666666665</v>
      </c>
      <c r="EC345">
        <v>2.75</v>
      </c>
    </row>
    <row r="346" spans="1:133" x14ac:dyDescent="0.2">
      <c r="A346" s="15">
        <v>1108</v>
      </c>
      <c r="B346" s="47" t="s">
        <v>857</v>
      </c>
      <c r="C346" cm="1">
        <f t="array" ref="C346">_xlfn.IFS([1]original_ver!D362="Participant",1,[1]original_ver!D362="Non-Participant",0,[1]original_ver!D362="","")</f>
        <v>0</v>
      </c>
      <c r="D346" s="15">
        <v>2</v>
      </c>
      <c r="E346" s="17" cm="1">
        <f t="array" ref="E346">_xlfn.IFS([1]original_ver!F362="ชาย",1,[1]original_ver!F362="หญิง",0,[1]original_ver!F362="","")</f>
        <v>0</v>
      </c>
      <c r="F346" s="15">
        <v>50</v>
      </c>
      <c r="G346" s="17" cm="1">
        <f t="array" ref="G346">_xlfn.IFS([1]original_ver!H362="ไม่มีการศึกษา",0,[1]original_ver!H362="ประถมศึกษา",1,[1]original_ver!H362="มัธยมศึกษาตอนต้น",2,[1]original_ver!H362="มัธยมศึกษาตอนปลาย",3,[1]original_ver!H362="อนุปริญญา (ปวช., ปวส., ฝึกหัดครู)",4,[1]original_ver!H362="ปริญญาตรี",5,[1]original_ver!H362="สูงกว่าปริญญาตรี",6,[1]original_ver!H362="","")</f>
        <v>1</v>
      </c>
      <c r="H346" s="17" cm="1">
        <f t="array" ref="H346">_xlfn.IFS([1]original_ver!I362="โสด",1,[1]original_ver!I362="สมรส/อยู่ด้วยกัน",2,[1]original_ver!I362="หย่าร้าง/แยกกันอยู่",3,[1]original_ver!I362="หม้าย",4,[1]original_ver!I362="","")</f>
        <v>2</v>
      </c>
      <c r="I346" s="15">
        <v>3</v>
      </c>
      <c r="J346" s="15">
        <v>30</v>
      </c>
      <c r="K346" s="17" cm="1">
        <f t="array" ref="K346">_xlfn.IFS([1]original_ver!L362="ใช่",1,[1]original_ver!L362="ไม่ใช่",0,[1]original_ver!L362="","")</f>
        <v>0</v>
      </c>
      <c r="L346" s="17" cm="1">
        <f t="array" ref="L346">_xlfn.IFS([1]original_ver!M362="กู้ยืม",1,[1]original_ver!M362="ไม่กู้ยืม",0,[1]original_ver!M362="","")</f>
        <v>1</v>
      </c>
      <c r="M346" s="17">
        <f t="shared" si="20"/>
        <v>0</v>
      </c>
      <c r="N346" s="23">
        <v>0</v>
      </c>
      <c r="O346" s="17" cm="1">
        <f t="array" ref="O346">_xlfn.IFS([1]original_ver!O362="ใช่",1,[1]original_ver!O362="ไม่ใช่",0,[1]original_ver!O362="","")</f>
        <v>1</v>
      </c>
      <c r="P346" s="17">
        <v>7</v>
      </c>
      <c r="Q346" s="17">
        <v>1</v>
      </c>
      <c r="R346" s="17">
        <v>10</v>
      </c>
      <c r="S346" s="17">
        <v>200</v>
      </c>
      <c r="T346" s="17">
        <v>18</v>
      </c>
      <c r="U346" s="22">
        <f t="shared" si="18"/>
        <v>20</v>
      </c>
      <c r="V346" s="48"/>
      <c r="W346" s="48"/>
      <c r="X346" s="48"/>
      <c r="Y346" s="48"/>
      <c r="Z346" s="48"/>
      <c r="AA346" s="17">
        <v>7</v>
      </c>
      <c r="AB346" s="17">
        <v>1</v>
      </c>
      <c r="AC346" s="17">
        <v>10</v>
      </c>
      <c r="AD346" s="17">
        <v>2500</v>
      </c>
      <c r="AE346" s="17">
        <v>10</v>
      </c>
      <c r="AF346" s="27">
        <f t="shared" si="19"/>
        <v>250</v>
      </c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9">
        <v>2.75</v>
      </c>
      <c r="CE346" s="49">
        <v>2.6666666666666665</v>
      </c>
      <c r="CF346" s="49">
        <v>1.6666666666666667</v>
      </c>
      <c r="CG346" s="49">
        <v>4</v>
      </c>
      <c r="CH346" s="49">
        <v>4</v>
      </c>
      <c r="CI346" s="17">
        <v>2</v>
      </c>
      <c r="CJ346" cm="1">
        <f t="array" ref="CJ346">_xlfn.IFS([1]original_ver!CH362="จากการเข้าร่วมกิจกรรมอบรม ที่จัดโดยโครงการเกษตรกรปราดเปรื่อง (Smart Farmer)",1,[1]original_ver!CH362="จากการเข้าร่วมกิจกรรมอบรม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ๆ",3,[1]original_ver!CH362="จากการเรียนรู้ผ่านประสบการณ์ของผู้อื่น ได้แก่ เพื่อนบ้าน พี่น้อง เพื่อน และญาติ เป็นต้น",4,[1]original_ver!CH362="ไม่ได้เข้าร่วมกิจกรรมอบรมหรือเรียนรู้ใด ๆ (ข้ามไปข้อ 33)",5)</f>
        <v>2</v>
      </c>
      <c r="CK346" s="15" cm="1">
        <f t="array" ref="CK346">_xlfn.IFS([1]original_ver!CJ362="ความรู้ทางการเกษตรและการใช้เทคโนโลยีสำหรับการผลิตในฟาร์ม",1,[1]original_ver!CJ362="การวางแผนและจัดการฟาร์ม เช่น การเก็บเกี่ยว การเงิน และการวางแผนทางการตลาด",2,[1]original_ver!CJ362="การเป็นผู้ประกอบการทางการเกษตร",3,[1]original_ver!CJ362="การเพิ่มมูลค่าผลผลิต และการแปรรูปผลผลิต (รวมถึงการพัฒนาคุณภาพผลผลิต)",4,[1]original_ver!CJ362="","")</f>
        <v>4</v>
      </c>
      <c r="CL346" s="17">
        <v>1</v>
      </c>
      <c r="CM346" s="17">
        <v>1</v>
      </c>
      <c r="CN346" s="15" cm="1">
        <f t="array" ref="CN346">_xlfn.IFS([1]original_ver!CN362="ความรู้ทางการเกษตรและการใช้เทคโนโลยีสำหรับการผลิตในฟาร์ม",1,[1]original_ver!CN362="การวางแผนและจัดการฟาร์ม เช่น การเก็บเกี่ยว การเงิน และการวางแผนทางการตลาด",2,[1]original_ver!CN362="การเป็นผู้ประกอบการทางการเกษตร",3,[1]original_ver!CN362="การเพิ่มมูลค่าผลผลิต และการแปรรูปผลผลิต (รวมถึงการพัฒนาคุณภาพผลผลิต)",4,[1]original_ver!CN362="","")</f>
        <v>1</v>
      </c>
      <c r="CO346" s="17">
        <v>0</v>
      </c>
      <c r="CP346" s="17">
        <v>5</v>
      </c>
      <c r="CQ346" s="15" cm="1">
        <f t="array" ref="CQ346">_xlfn.IFS([1]original_ver!CR362="ประยุกต์",1,[1]original_ver!CR362="ไม่ประยุกต์",0,[1]original_ver!CR362="","")</f>
        <v>1</v>
      </c>
      <c r="CR346" s="15" cm="1">
        <f t="array" ref="CR346">_xlfn.IFS([1]original_ver!CS362="ประยุกต์",1,[1]original_ver!CS362="ไม่ประยุกต์",0,[1]original_ver!CS362="","")</f>
        <v>1</v>
      </c>
      <c r="CS346" s="48"/>
      <c r="CT346" s="15" cm="1">
        <f t="array" ref="CT346">_xlfn.IFS([1]original_ver!CV362="ประยุกต์",1,[1]original_ver!CV362="ไม่ประยุกต์",0,[1]original_ver!CV362="","")</f>
        <v>1</v>
      </c>
      <c r="CU346" s="48"/>
      <c r="CV346" s="15" cm="1">
        <f t="array" ref="CV346">_xlfn.IFS([1]original_ver!CY362="ประยุกต์",1,[1]original_ver!CY362="ไม่ประยุกต์",0,[1]original_ver!CY362="","")</f>
        <v>1</v>
      </c>
      <c r="CW346" s="48"/>
      <c r="CX346" s="15" cm="1">
        <f t="array" ref="CX346">_xlfn.IFS([1]original_ver!DB362="ประยุกต์",1,[1]original_ver!DB362="ไม่ประยุกต์",0,[1]original_ver!DB362="","")</f>
        <v>1</v>
      </c>
      <c r="CY346" s="48"/>
      <c r="CZ346" s="48"/>
      <c r="DA346" s="48"/>
      <c r="DB346" s="48"/>
      <c r="DC346" s="48"/>
      <c r="DD346" s="48"/>
      <c r="DE346" s="48"/>
      <c r="DF346" s="17">
        <v>2</v>
      </c>
      <c r="DG346" s="17">
        <v>2</v>
      </c>
      <c r="DH346" s="48"/>
      <c r="DI346" s="48"/>
      <c r="DJ346" s="17">
        <v>3</v>
      </c>
      <c r="DK346" s="17">
        <v>2</v>
      </c>
      <c r="DL346" s="17">
        <v>1</v>
      </c>
      <c r="DM346" s="17">
        <v>2</v>
      </c>
      <c r="DN346" s="48"/>
      <c r="DO346" s="48"/>
      <c r="DP346" s="48"/>
      <c r="DQ346" s="48"/>
      <c r="DR346" s="49">
        <v>3.8</v>
      </c>
      <c r="DS346" s="49">
        <v>2.6666666666666665</v>
      </c>
      <c r="DT346" s="17">
        <v>2.25</v>
      </c>
      <c r="DU346" s="49">
        <v>3</v>
      </c>
      <c r="DV346" s="49">
        <v>1.6666666666666667</v>
      </c>
      <c r="DW346" s="49">
        <v>2.25</v>
      </c>
      <c r="DX346" s="25">
        <v>3.8</v>
      </c>
      <c r="DY346" s="25">
        <v>2.6666666666666665</v>
      </c>
      <c r="DZ346" s="25">
        <v>2.25</v>
      </c>
      <c r="EA346" s="25">
        <v>3</v>
      </c>
      <c r="EB346" s="25">
        <v>2</v>
      </c>
      <c r="EC346">
        <v>2.75</v>
      </c>
    </row>
    <row r="347" spans="1:133" hidden="1" x14ac:dyDescent="0.2">
      <c r="A347" s="15">
        <v>1109</v>
      </c>
      <c r="B347" s="47" t="s">
        <v>858</v>
      </c>
      <c r="C347" cm="1">
        <f t="array" ref="C347">_xlfn.IFS([1]original_ver!D363="Participant",1,[1]original_ver!D363="Non-Participant",0,[1]original_ver!D363="","")</f>
        <v>0</v>
      </c>
      <c r="D347" s="15">
        <v>2</v>
      </c>
      <c r="E347" s="17" cm="1">
        <f t="array" ref="E347">_xlfn.IFS([1]original_ver!F363="ชาย",1,[1]original_ver!F363="หญิง",0,[1]original_ver!F363="","")</f>
        <v>0</v>
      </c>
      <c r="F347" s="15">
        <v>45</v>
      </c>
      <c r="G347" s="17" cm="1">
        <f t="array" ref="G347">_xlfn.IFS([1]original_ver!H363="ไม่มีการศึกษา",0,[1]original_ver!H363="ประถมศึกษา",1,[1]original_ver!H363="มัธยมศึกษาตอนต้น",2,[1]original_ver!H363="มัธยมศึกษาตอนปลาย",3,[1]original_ver!H363="อนุปริญญา (ปวช., ปวส., ฝึกหัดครู)",4,[1]original_ver!H363="ปริญญาตรี",5,[1]original_ver!H363="สูงกว่าปริญญาตรี",6,[1]original_ver!H363="","")</f>
        <v>2</v>
      </c>
      <c r="H347" s="17" cm="1">
        <f t="array" ref="H347">_xlfn.IFS([1]original_ver!I363="โสด",1,[1]original_ver!I363="สมรส/อยู่ด้วยกัน",2,[1]original_ver!I363="หย่าร้าง/แยกกันอยู่",3,[1]original_ver!I363="หม้าย",4,[1]original_ver!I363="","")</f>
        <v>2</v>
      </c>
      <c r="I347" s="15">
        <v>5</v>
      </c>
      <c r="J347" s="15">
        <v>25</v>
      </c>
      <c r="K347" s="17" cm="1">
        <f t="array" ref="K347">_xlfn.IFS([1]original_ver!L363="ใช่",1,[1]original_ver!L363="ไม่ใช่",0,[1]original_ver!L363="","")</f>
        <v>0</v>
      </c>
      <c r="L347" s="17" cm="1">
        <f t="array" ref="L347">_xlfn.IFS([1]original_ver!M363="กู้ยืม",1,[1]original_ver!M363="ไม่กู้ยืม",0,[1]original_ver!M363="","")</f>
        <v>1</v>
      </c>
      <c r="M347" s="17">
        <f t="shared" si="20"/>
        <v>0</v>
      </c>
      <c r="N347" s="23">
        <v>0</v>
      </c>
      <c r="O347" s="17" cm="1">
        <f t="array" ref="O347">_xlfn.IFS([1]original_ver!O363="ใช่",1,[1]original_ver!O363="ไม่ใช่",0,[1]original_ver!O363="","")</f>
        <v>1</v>
      </c>
      <c r="P347" s="17">
        <v>7</v>
      </c>
      <c r="Q347" s="17">
        <v>1</v>
      </c>
      <c r="R347" s="17">
        <v>14</v>
      </c>
      <c r="S347" s="17">
        <v>2855</v>
      </c>
      <c r="T347" s="17">
        <v>17.5</v>
      </c>
      <c r="U347" s="22">
        <f t="shared" si="18"/>
        <v>203.92857142857142</v>
      </c>
      <c r="V347" s="48"/>
      <c r="W347" s="48"/>
      <c r="X347" s="48"/>
      <c r="Y347" s="48"/>
      <c r="Z347" s="48"/>
      <c r="AA347" s="17">
        <v>7</v>
      </c>
      <c r="AB347" s="17">
        <v>1</v>
      </c>
      <c r="AC347" s="17">
        <v>14</v>
      </c>
      <c r="AD347" s="17">
        <v>4000</v>
      </c>
      <c r="AE347" s="17">
        <v>7.5</v>
      </c>
      <c r="AF347" s="27">
        <f t="shared" si="19"/>
        <v>285.71428571428572</v>
      </c>
      <c r="AG347" s="48"/>
      <c r="AH347" s="48"/>
      <c r="AI347" s="48"/>
      <c r="AJ347" s="48"/>
      <c r="AK347" s="48"/>
      <c r="AL347" s="17">
        <v>5</v>
      </c>
      <c r="AM347" s="17">
        <v>1</v>
      </c>
      <c r="AN347" s="17">
        <v>4</v>
      </c>
      <c r="AO347" s="17">
        <v>250</v>
      </c>
      <c r="AP347" s="17">
        <v>8</v>
      </c>
      <c r="AQ347" s="17"/>
      <c r="AR347" s="48"/>
      <c r="AS347" s="48"/>
      <c r="AT347" s="48"/>
      <c r="AU347" s="48"/>
      <c r="AV347" s="48"/>
      <c r="AW347" s="17">
        <v>5</v>
      </c>
      <c r="AX347" s="17">
        <v>1</v>
      </c>
      <c r="AY347" s="17">
        <v>4</v>
      </c>
      <c r="AZ347" s="17">
        <v>1200</v>
      </c>
      <c r="BA347" s="17">
        <v>7.5</v>
      </c>
      <c r="BB347" s="17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17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17"/>
      <c r="BY347" s="48"/>
      <c r="BZ347" s="48"/>
      <c r="CA347" s="48"/>
      <c r="CB347" s="48"/>
      <c r="CC347" s="48"/>
      <c r="CD347" s="49">
        <v>3.75</v>
      </c>
      <c r="CE347" s="49">
        <v>2.3333333333333335</v>
      </c>
      <c r="CF347" s="49">
        <v>4.333333333333333</v>
      </c>
      <c r="CG347" s="49">
        <v>3</v>
      </c>
      <c r="CH347" s="49">
        <v>5</v>
      </c>
      <c r="CI347" s="17">
        <v>5</v>
      </c>
      <c r="CJ347" cm="1">
        <f t="array" ref="CJ347">_xlfn.IFS([1]original_ver!CH363="จากการเข้าร่วมกิจกรรมอบรม ที่จัดโดยโครงการเกษตรกรปราดเปรื่อง (Smart Farmer)",1,[1]original_ver!CH363="จากการเข้าร่วมกิจกรรมอบรม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ๆ",3,[1]original_ver!CH363="จากการเรียนรู้ผ่านประสบการณ์ของผู้อื่น ได้แก่ เพื่อนบ้าน พี่น้อง เพื่อน และญาติ เป็นต้น",4,[1]original_ver!CH363="ไม่ได้เข้าร่วมกิจกรรมอบรมหรือเรียนรู้ใด ๆ (ข้ามไปข้อ 33)",5)</f>
        <v>5</v>
      </c>
      <c r="CK347" s="15" t="str" cm="1">
        <f t="array" ref="CK347">_xlfn.IFS([1]original_ver!CJ363="ความรู้ทางการเกษตรและการใช้เทคโนโลยีสำหรับการผลิตในฟาร์ม",1,[1]original_ver!CJ363="การวางแผนและจัดการฟาร์ม เช่น การเก็บเกี่ยว การเงิน และการวางแผนทางการตลาด",2,[1]original_ver!CJ363="การเป็นผู้ประกอบการทางการเกษตร",3,[1]original_ver!CJ363="การเพิ่มมูลค่าผลผลิต และการแปรรูปผลผลิต (รวมถึงการพัฒนาคุณภาพผลผลิต)",4,[1]original_ver!CJ363="","")</f>
        <v/>
      </c>
      <c r="CL347" s="48"/>
      <c r="CM347" s="48"/>
      <c r="CN347" s="15" t="str" cm="1">
        <f t="array" ref="CN347">_xlfn.IFS([1]original_ver!CN363="ความรู้ทางการเกษตรและการใช้เทคโนโลยีสำหรับการผลิตในฟาร์ม",1,[1]original_ver!CN363="การวางแผนและจัดการฟาร์ม เช่น การเก็บเกี่ยว การเงิน และการวางแผนทางการตลาด",2,[1]original_ver!CN363="การเป็นผู้ประกอบการทางการเกษตร",3,[1]original_ver!CN363="การเพิ่มมูลค่าผลผลิต และการแปรรูปผลผลิต (รวมถึงการพัฒนาคุณภาพผลผลิต)",4,[1]original_ver!CN363="","")</f>
        <v/>
      </c>
      <c r="CO347" s="48"/>
      <c r="CP347" s="48"/>
      <c r="CQ347" s="15" t="str" cm="1">
        <f t="array" ref="CQ347">_xlfn.IFS([1]original_ver!CR363="ประยุกต์",1,[1]original_ver!CR363="ไม่ประยุกต์",0,[1]original_ver!CR363="","")</f>
        <v/>
      </c>
      <c r="CR347" s="15" t="str" cm="1">
        <f t="array" ref="CR347">_xlfn.IFS([1]original_ver!CS363="ประยุกต์",1,[1]original_ver!CS363="ไม่ประยุกต์",0,[1]original_ver!CS363="","")</f>
        <v/>
      </c>
      <c r="CS347" s="48"/>
      <c r="CT347" s="15" t="str" cm="1">
        <f t="array" ref="CT347">_xlfn.IFS([1]original_ver!CV363="ประยุกต์",1,[1]original_ver!CV363="ไม่ประยุกต์",0,[1]original_ver!CV363="","")</f>
        <v/>
      </c>
      <c r="CU347" s="48"/>
      <c r="CV347" s="15" t="str" cm="1">
        <f t="array" ref="CV347">_xlfn.IFS([1]original_ver!CY363="ประยุกต์",1,[1]original_ver!CY363="ไม่ประยุกต์",0,[1]original_ver!CY363="","")</f>
        <v/>
      </c>
      <c r="CW347" s="48"/>
      <c r="CX347" s="15" t="str" cm="1">
        <f t="array" ref="CX347">_xlfn.IFS([1]original_ver!DB363="ประยุกต์",1,[1]original_ver!DB363="ไม่ประยุกต์",0,[1]original_ver!DB363="","")</f>
        <v/>
      </c>
      <c r="CY347" s="48"/>
      <c r="CZ347" s="48">
        <v>0</v>
      </c>
      <c r="DA347" s="48">
        <v>0</v>
      </c>
      <c r="DB347" s="48">
        <v>0</v>
      </c>
      <c r="DC347" s="48">
        <v>0</v>
      </c>
      <c r="DD347" s="48">
        <v>0</v>
      </c>
      <c r="DE347" s="48">
        <v>0</v>
      </c>
      <c r="DF347" s="48"/>
      <c r="DG347" s="48"/>
      <c r="DH347" s="17">
        <v>3</v>
      </c>
      <c r="DI347" s="17">
        <v>2</v>
      </c>
      <c r="DJ347" s="17">
        <v>2</v>
      </c>
      <c r="DK347" s="17">
        <v>2</v>
      </c>
      <c r="DL347" s="17">
        <v>1</v>
      </c>
      <c r="DM347" s="17">
        <v>2</v>
      </c>
      <c r="DN347" s="48"/>
      <c r="DO347" s="48"/>
      <c r="DP347" s="48"/>
      <c r="DQ347" s="48"/>
      <c r="DR347" s="49">
        <v>3.2</v>
      </c>
      <c r="DS347" s="49">
        <v>2.3333333333333335</v>
      </c>
      <c r="DT347" s="17">
        <v>2.75</v>
      </c>
      <c r="DU347" s="49">
        <v>1.4</v>
      </c>
      <c r="DV347" s="49">
        <v>2.3333333333333335</v>
      </c>
      <c r="DW347" s="49">
        <v>3.25</v>
      </c>
      <c r="DX347" s="25">
        <v>3.2</v>
      </c>
      <c r="DY347" s="25">
        <v>2.3333333333333335</v>
      </c>
      <c r="DZ347" s="25">
        <v>2.75</v>
      </c>
      <c r="EA347" s="25">
        <v>1.4</v>
      </c>
      <c r="EB347" s="25">
        <v>2.3333333333333335</v>
      </c>
      <c r="EC347">
        <v>3.25</v>
      </c>
    </row>
    <row r="348" spans="1:133" x14ac:dyDescent="0.2">
      <c r="A348" s="15">
        <v>1110</v>
      </c>
      <c r="B348" s="47" t="s">
        <v>859</v>
      </c>
      <c r="C348" cm="1">
        <f t="array" ref="C348">_xlfn.IFS([1]original_ver!D364="Participant",1,[1]original_ver!D364="Non-Participant",0,[1]original_ver!D364="","")</f>
        <v>0</v>
      </c>
      <c r="D348" s="15">
        <v>2</v>
      </c>
      <c r="E348" s="17" cm="1">
        <f t="array" ref="E348">_xlfn.IFS([1]original_ver!F364="ชาย",1,[1]original_ver!F364="หญิง",0,[1]original_ver!F364="","")</f>
        <v>1</v>
      </c>
      <c r="F348" s="15">
        <v>60</v>
      </c>
      <c r="G348" s="17" cm="1">
        <f t="array" ref="G348">_xlfn.IFS([1]original_ver!H364="ไม่มีการศึกษา",0,[1]original_ver!H364="ประถมศึกษา",1,[1]original_ver!H364="มัธยมศึกษาตอนต้น",2,[1]original_ver!H364="มัธยมศึกษาตอนปลาย",3,[1]original_ver!H364="อนุปริญญา (ปวช., ปวส., ฝึกหัดครู)",4,[1]original_ver!H364="ปริญญาตรี",5,[1]original_ver!H364="สูงกว่าปริญญาตรี",6,[1]original_ver!H364="","")</f>
        <v>1</v>
      </c>
      <c r="H348" s="17" cm="1">
        <f t="array" ref="H348">_xlfn.IFS([1]original_ver!I364="โสด",1,[1]original_ver!I364="สมรส/อยู่ด้วยกัน",2,[1]original_ver!I364="หย่าร้าง/แยกกันอยู่",3,[1]original_ver!I364="หม้าย",4,[1]original_ver!I364="","")</f>
        <v>2</v>
      </c>
      <c r="I348" s="15">
        <v>3</v>
      </c>
      <c r="J348" s="15">
        <v>30</v>
      </c>
      <c r="K348" s="17" cm="1">
        <f t="array" ref="K348">_xlfn.IFS([1]original_ver!L364="ใช่",1,[1]original_ver!L364="ไม่ใช่",0,[1]original_ver!L364="","")</f>
        <v>0</v>
      </c>
      <c r="L348" s="17" cm="1">
        <f t="array" ref="L348">_xlfn.IFS([1]original_ver!M364="กู้ยืม",1,[1]original_ver!M364="ไม่กู้ยืม",0,[1]original_ver!M364="","")</f>
        <v>0</v>
      </c>
      <c r="M348" s="17">
        <f t="shared" si="20"/>
        <v>0</v>
      </c>
      <c r="N348" s="23">
        <v>0</v>
      </c>
      <c r="O348" s="17" cm="1">
        <f t="array" ref="O348">_xlfn.IFS([1]original_ver!O364="ใช่",1,[1]original_ver!O364="ไม่ใช่",0,[1]original_ver!O364="","")</f>
        <v>1</v>
      </c>
      <c r="P348" s="17">
        <v>7</v>
      </c>
      <c r="Q348" s="17">
        <v>1</v>
      </c>
      <c r="R348" s="17">
        <v>2</v>
      </c>
      <c r="S348" s="17">
        <v>50</v>
      </c>
      <c r="T348" s="17">
        <v>95</v>
      </c>
      <c r="U348" s="22">
        <f t="shared" si="18"/>
        <v>25</v>
      </c>
      <c r="V348" s="48"/>
      <c r="W348" s="48"/>
      <c r="X348" s="48"/>
      <c r="Y348" s="48"/>
      <c r="Z348" s="48"/>
      <c r="AA348" s="17">
        <v>7</v>
      </c>
      <c r="AB348" s="17">
        <v>1</v>
      </c>
      <c r="AC348" s="17">
        <v>2</v>
      </c>
      <c r="AD348" s="17">
        <v>50</v>
      </c>
      <c r="AE348" s="17">
        <v>95</v>
      </c>
      <c r="AF348" s="27">
        <f t="shared" si="19"/>
        <v>25</v>
      </c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9">
        <v>1.25</v>
      </c>
      <c r="CE348" s="49">
        <v>1.6666666666666667</v>
      </c>
      <c r="CF348" s="49">
        <v>1</v>
      </c>
      <c r="CG348" s="49">
        <v>2</v>
      </c>
      <c r="CH348" s="49">
        <v>1</v>
      </c>
      <c r="CI348" s="17">
        <v>2</v>
      </c>
      <c r="CJ348" cm="1">
        <f t="array" ref="CJ348">_xlfn.IFS([1]original_ver!CH364="จากการเข้าร่วมกิจกรรมอบรม ที่จัดโดยโครงการเกษตรกรปราดเปรื่อง (Smart Farmer)",1,[1]original_ver!CH364="จากการเข้าร่วมกิจกรรมอบรม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ๆ",3,[1]original_ver!CH364="จากการเรียนรู้ผ่านประสบการณ์ของผู้อื่น ได้แก่ เพื่อนบ้าน พี่น้อง เพื่อน และญาติ เป็นต้น",4,[1]original_ver!CH364="ไม่ได้เข้าร่วมกิจกรรมอบรมหรือเรียนรู้ใด ๆ (ข้ามไปข้อ 33)",5)</f>
        <v>2</v>
      </c>
      <c r="CK348" s="15" cm="1">
        <f t="array" ref="CK348">_xlfn.IFS([1]original_ver!CJ364="ความรู้ทางการเกษตรและการใช้เทคโนโลยีสำหรับการผลิตในฟาร์ม",1,[1]original_ver!CJ364="การวางแผนและจัดการฟาร์ม เช่น การเก็บเกี่ยว การเงิน และการวางแผนทางการตลาด",2,[1]original_ver!CJ364="การเป็นผู้ประกอบการทางการเกษตร",3,[1]original_ver!CJ364="การเพิ่มมูลค่าผลผลิต และการแปรรูปผลผลิต (รวมถึงการพัฒนาคุณภาพผลผลิต)",4,[1]original_ver!CJ364="","")</f>
        <v>2</v>
      </c>
      <c r="CL348" s="17">
        <v>3</v>
      </c>
      <c r="CM348" s="17">
        <v>2</v>
      </c>
      <c r="CN348" s="15" cm="1">
        <f t="array" ref="CN348">_xlfn.IFS([1]original_ver!CN364="ความรู้ทางการเกษตรและการใช้เทคโนโลยีสำหรับการผลิตในฟาร์ม",1,[1]original_ver!CN364="การวางแผนและจัดการฟาร์ม เช่น การเก็บเกี่ยว การเงิน และการวางแผนทางการตลาด",2,[1]original_ver!CN364="การเป็นผู้ประกอบการทางการเกษตร",3,[1]original_ver!CN364="การเพิ่มมูลค่าผลผลิต และการแปรรูปผลผลิต (รวมถึงการพัฒนาคุณภาพผลผลิต)",4,[1]original_ver!CN364="","")</f>
        <v>1</v>
      </c>
      <c r="CO348" s="17">
        <v>0</v>
      </c>
      <c r="CP348" s="17">
        <v>5</v>
      </c>
      <c r="CQ348" s="15" cm="1">
        <f t="array" ref="CQ348">_xlfn.IFS([1]original_ver!CR364="ประยุกต์",1,[1]original_ver!CR364="ไม่ประยุกต์",0,[1]original_ver!CR364="","")</f>
        <v>1</v>
      </c>
      <c r="CR348" s="15" cm="1">
        <f t="array" ref="CR348">_xlfn.IFS([1]original_ver!CS364="ประยุกต์",1,[1]original_ver!CS364="ไม่ประยุกต์",0,[1]original_ver!CS364="","")</f>
        <v>1</v>
      </c>
      <c r="CS348" s="48"/>
      <c r="CT348" s="15" cm="1">
        <f t="array" ref="CT348">_xlfn.IFS([1]original_ver!CV364="ประยุกต์",1,[1]original_ver!CV364="ไม่ประยุกต์",0,[1]original_ver!CV364="","")</f>
        <v>1</v>
      </c>
      <c r="CU348" s="48"/>
      <c r="CV348" s="15" cm="1">
        <f t="array" ref="CV348">_xlfn.IFS([1]original_ver!CY364="ประยุกต์",1,[1]original_ver!CY364="ไม่ประยุกต์",0,[1]original_ver!CY364="","")</f>
        <v>1</v>
      </c>
      <c r="CW348" s="48"/>
      <c r="CX348" s="15" cm="1">
        <f t="array" ref="CX348">_xlfn.IFS([1]original_ver!DB364="ประยุกต์",1,[1]original_ver!DB364="ไม่ประยุกต์",0,[1]original_ver!DB364="","")</f>
        <v>1</v>
      </c>
      <c r="CY348" s="48"/>
      <c r="CZ348" s="48"/>
      <c r="DA348" s="48"/>
      <c r="DB348" s="48"/>
      <c r="DC348" s="48"/>
      <c r="DD348" s="48"/>
      <c r="DE348" s="48"/>
      <c r="DF348" s="17">
        <v>2</v>
      </c>
      <c r="DG348" s="17">
        <v>2</v>
      </c>
      <c r="DH348" s="48"/>
      <c r="DI348" s="48"/>
      <c r="DJ348" s="17">
        <v>3</v>
      </c>
      <c r="DK348" s="17">
        <v>2</v>
      </c>
      <c r="DL348" s="17">
        <v>1</v>
      </c>
      <c r="DM348" s="17">
        <v>2</v>
      </c>
      <c r="DN348" s="48"/>
      <c r="DO348" s="48"/>
      <c r="DP348" s="48"/>
      <c r="DQ348" s="48"/>
      <c r="DR348" s="49">
        <v>4.5999999999999996</v>
      </c>
      <c r="DS348" s="49">
        <v>4.666666666666667</v>
      </c>
      <c r="DT348" s="17">
        <v>2.75</v>
      </c>
      <c r="DU348" s="49">
        <v>4</v>
      </c>
      <c r="DV348" s="49">
        <v>2.6666666666666665</v>
      </c>
      <c r="DW348" s="49">
        <v>2.5</v>
      </c>
      <c r="DX348" s="25">
        <v>4.5999999999999996</v>
      </c>
      <c r="DY348" s="25">
        <v>4.666666666666667</v>
      </c>
      <c r="DZ348" s="25">
        <v>2.75</v>
      </c>
      <c r="EA348" s="25">
        <v>4</v>
      </c>
      <c r="EB348" s="25">
        <v>2.6666666666666665</v>
      </c>
      <c r="EC348">
        <v>2.5</v>
      </c>
    </row>
    <row r="349" spans="1:133" hidden="1" x14ac:dyDescent="0.2">
      <c r="A349" s="15">
        <v>1111</v>
      </c>
      <c r="B349" s="47" t="s">
        <v>860</v>
      </c>
      <c r="C349" cm="1">
        <f t="array" ref="C349">_xlfn.IFS([1]original_ver!D365="Participant",1,[1]original_ver!D365="Non-Participant",0,[1]original_ver!D365="","")</f>
        <v>0</v>
      </c>
      <c r="D349" s="15">
        <v>2</v>
      </c>
      <c r="E349" s="17">
        <v>1</v>
      </c>
      <c r="F349" s="15">
        <v>32</v>
      </c>
      <c r="G349" s="17" cm="1">
        <f t="array" ref="G349">_xlfn.IFS([1]original_ver!H365="ไม่มีการศึกษา",0,[1]original_ver!H365="ประถมศึกษา",1,[1]original_ver!H365="มัธยมศึกษาตอนต้น",2,[1]original_ver!H365="มัธยมศึกษาตอนปลาย",3,[1]original_ver!H365="อนุปริญญา (ปวช., ปวส., ฝึกหัดครู)",4,[1]original_ver!H365="ปริญญาตรี",5,[1]original_ver!H365="สูงกว่าปริญญาตรี",6,[1]original_ver!H365="","")</f>
        <v>1</v>
      </c>
      <c r="H349" s="17" cm="1">
        <f t="array" ref="H349">_xlfn.IFS([1]original_ver!I365="โสด",1,[1]original_ver!I365="สมรส/อยู่ด้วยกัน",2,[1]original_ver!I365="หย่าร้าง/แยกกันอยู่",3,[1]original_ver!I365="หม้าย",4,[1]original_ver!I365="","")</f>
        <v>2</v>
      </c>
      <c r="I349" s="15">
        <v>9</v>
      </c>
      <c r="J349" s="15">
        <v>10</v>
      </c>
      <c r="K349" s="17" cm="1">
        <f t="array" ref="K349">_xlfn.IFS([1]original_ver!L365="ใช่",1,[1]original_ver!L365="ไม่ใช่",0,[1]original_ver!L365="","")</f>
        <v>0</v>
      </c>
      <c r="L349" s="17" cm="1">
        <f t="array" ref="L349">_xlfn.IFS([1]original_ver!M365="กู้ยืม",1,[1]original_ver!M365="ไม่กู้ยืม",0,[1]original_ver!M365="","")</f>
        <v>1</v>
      </c>
      <c r="M349" s="17">
        <f t="shared" si="20"/>
        <v>0</v>
      </c>
      <c r="N349" s="23">
        <v>0</v>
      </c>
      <c r="O349" s="17" cm="1">
        <f t="array" ref="O349">_xlfn.IFS([1]original_ver!O365="ใช่",1,[1]original_ver!O365="ไม่ใช่",0,[1]original_ver!O365="","")</f>
        <v>1</v>
      </c>
      <c r="P349" s="17">
        <v>7</v>
      </c>
      <c r="Q349" s="17">
        <v>1</v>
      </c>
      <c r="R349" s="17">
        <v>0.5</v>
      </c>
      <c r="S349" s="17">
        <v>500</v>
      </c>
      <c r="T349" s="17">
        <v>210</v>
      </c>
      <c r="U349" s="22">
        <f t="shared" si="18"/>
        <v>1000</v>
      </c>
      <c r="V349" s="48"/>
      <c r="W349" s="48"/>
      <c r="X349" s="48"/>
      <c r="Y349" s="48"/>
      <c r="Z349" s="48"/>
      <c r="AA349" s="17">
        <v>7</v>
      </c>
      <c r="AB349" s="17">
        <v>1</v>
      </c>
      <c r="AC349" s="17">
        <v>0.5</v>
      </c>
      <c r="AD349" s="17">
        <v>500</v>
      </c>
      <c r="AE349" s="17">
        <v>210</v>
      </c>
      <c r="AF349" s="27">
        <f t="shared" si="19"/>
        <v>1000</v>
      </c>
      <c r="AG349" s="48"/>
      <c r="AH349" s="48"/>
      <c r="AI349" s="48"/>
      <c r="AJ349" s="48"/>
      <c r="AK349" s="48"/>
      <c r="AL349" s="17">
        <v>8</v>
      </c>
      <c r="AM349" s="17">
        <v>1</v>
      </c>
      <c r="AN349" s="17">
        <v>0.5</v>
      </c>
      <c r="AO349" s="17">
        <v>1000</v>
      </c>
      <c r="AP349" s="17">
        <v>5</v>
      </c>
      <c r="AQ349" s="17"/>
      <c r="AR349" s="48"/>
      <c r="AS349" s="48"/>
      <c r="AT349" s="48"/>
      <c r="AU349" s="48"/>
      <c r="AV349" s="48"/>
      <c r="AW349" s="17">
        <v>8</v>
      </c>
      <c r="AX349" s="17">
        <v>1</v>
      </c>
      <c r="AY349" s="17">
        <v>0.5</v>
      </c>
      <c r="AZ349" s="17">
        <v>1000</v>
      </c>
      <c r="BA349" s="17">
        <v>5</v>
      </c>
      <c r="BB349" s="17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17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17"/>
      <c r="BY349" s="48"/>
      <c r="BZ349" s="48"/>
      <c r="CA349" s="48"/>
      <c r="CB349" s="48"/>
      <c r="CC349" s="48"/>
      <c r="CD349" s="49">
        <v>1.75</v>
      </c>
      <c r="CE349" s="49">
        <v>1</v>
      </c>
      <c r="CF349" s="49">
        <v>1</v>
      </c>
      <c r="CG349" s="49">
        <v>1</v>
      </c>
      <c r="CH349" s="49">
        <v>4.5</v>
      </c>
      <c r="CI349" s="17">
        <v>2</v>
      </c>
      <c r="CJ349" cm="1">
        <f t="array" ref="CJ349">_xlfn.IFS([1]original_ver!CH365="จากการเข้าร่วมกิจกรรมอบรม ที่จัดโดยโครงการเกษตรกรปราดเปรื่อง (Smart Farmer)",1,[1]original_ver!CH365="จากการเข้าร่วมกิจกรรมอบรม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ๆ",3,[1]original_ver!CH365="จากการเรียนรู้ผ่านประสบการณ์ของผู้อื่น ได้แก่ เพื่อนบ้าน พี่น้อง เพื่อน และญาติ เป็นต้น",4,[1]original_ver!CH365="ไม่ได้เข้าร่วมกิจกรรมอบรมหรือเรียนรู้ใด ๆ (ข้ามไปข้อ 33)",5)</f>
        <v>2</v>
      </c>
      <c r="CK349" s="15" cm="1">
        <f t="array" ref="CK349">_xlfn.IFS([1]original_ver!CJ365="ความรู้ทางการเกษตรและการใช้เทคโนโลยีสำหรับการผลิตในฟาร์ม",1,[1]original_ver!CJ365="การวางแผนและจัดการฟาร์ม เช่น การเก็บเกี่ยว การเงิน และการวางแผนทางการตลาด",2,[1]original_ver!CJ365="การเป็นผู้ประกอบการทางการเกษตร",3,[1]original_ver!CJ365="การเพิ่มมูลค่าผลผลิต และการแปรรูปผลผลิต (รวมถึงการพัฒนาคุณภาพผลผลิต)",4,[1]original_ver!CJ365="","")</f>
        <v>1</v>
      </c>
      <c r="CL349" s="17">
        <v>1</v>
      </c>
      <c r="CM349" s="17">
        <v>1</v>
      </c>
      <c r="CN349" s="15" cm="1">
        <f t="array" ref="CN349">_xlfn.IFS([1]original_ver!CN365="ความรู้ทางการเกษตรและการใช้เทคโนโลยีสำหรับการผลิตในฟาร์ม",1,[1]original_ver!CN365="การวางแผนและจัดการฟาร์ม เช่น การเก็บเกี่ยว การเงิน และการวางแผนทางการตลาด",2,[1]original_ver!CN365="การเป็นผู้ประกอบการทางการเกษตร",3,[1]original_ver!CN365="การเพิ่มมูลค่าผลผลิต และการแปรรูปผลผลิต (รวมถึงการพัฒนาคุณภาพผลผลิต)",4,[1]original_ver!CN365="","")</f>
        <v>3</v>
      </c>
      <c r="CO349" s="17">
        <v>0</v>
      </c>
      <c r="CP349" s="17">
        <v>5</v>
      </c>
      <c r="CQ349" s="15" cm="1">
        <f t="array" ref="CQ349">_xlfn.IFS([1]original_ver!CR365="ประยุกต์",1,[1]original_ver!CR365="ไม่ประยุกต์",0,[1]original_ver!CR365="","")</f>
        <v>1</v>
      </c>
      <c r="CR349" s="15" cm="1">
        <f t="array" ref="CR349">_xlfn.IFS([1]original_ver!CS365="ประยุกต์",1,[1]original_ver!CS365="ไม่ประยุกต์",0,[1]original_ver!CS365="","")</f>
        <v>1</v>
      </c>
      <c r="CS349" s="48"/>
      <c r="CT349" s="15" cm="1">
        <f t="array" ref="CT349">_xlfn.IFS([1]original_ver!CV365="ประยุกต์",1,[1]original_ver!CV365="ไม่ประยุกต์",0,[1]original_ver!CV365="","")</f>
        <v>1</v>
      </c>
      <c r="CU349" s="48"/>
      <c r="CV349" s="15" cm="1">
        <f t="array" ref="CV349">_xlfn.IFS([1]original_ver!CY365="ประยุกต์",1,[1]original_ver!CY365="ไม่ประยุกต์",0,[1]original_ver!CY365="","")</f>
        <v>1</v>
      </c>
      <c r="CW349" s="48"/>
      <c r="CX349" s="15" cm="1">
        <f t="array" ref="CX349">_xlfn.IFS([1]original_ver!DB365="ประยุกต์",1,[1]original_ver!DB365="ไม่ประยุกต์",0,[1]original_ver!DB365="","")</f>
        <v>1</v>
      </c>
      <c r="CY349" s="48"/>
      <c r="CZ349" s="48">
        <v>0</v>
      </c>
      <c r="DA349" s="48">
        <v>0</v>
      </c>
      <c r="DB349" s="48">
        <v>0</v>
      </c>
      <c r="DC349" s="48">
        <v>0</v>
      </c>
      <c r="DD349" s="48">
        <v>0</v>
      </c>
      <c r="DE349" s="48">
        <v>0</v>
      </c>
      <c r="DF349" s="17">
        <v>2</v>
      </c>
      <c r="DG349" s="17">
        <v>4</v>
      </c>
      <c r="DH349" s="17">
        <v>1</v>
      </c>
      <c r="DI349" s="17">
        <v>4</v>
      </c>
      <c r="DJ349" s="48"/>
      <c r="DK349" s="48"/>
      <c r="DL349" s="17">
        <v>3</v>
      </c>
      <c r="DM349" s="17">
        <v>4</v>
      </c>
      <c r="DN349" s="48"/>
      <c r="DO349" s="48"/>
      <c r="DP349" s="48"/>
      <c r="DQ349" s="48"/>
      <c r="DR349" s="49">
        <v>5</v>
      </c>
      <c r="DS349" s="49">
        <v>3.6666666666666665</v>
      </c>
      <c r="DT349" s="17">
        <v>3</v>
      </c>
      <c r="DU349" s="49">
        <v>3.8</v>
      </c>
      <c r="DV349" s="49">
        <v>2</v>
      </c>
      <c r="DW349" s="49">
        <v>2.25</v>
      </c>
      <c r="DX349" s="25">
        <v>5</v>
      </c>
      <c r="DY349" s="25">
        <v>3.5</v>
      </c>
      <c r="DZ349" s="25">
        <v>3</v>
      </c>
      <c r="EA349" s="25">
        <v>3.8</v>
      </c>
      <c r="EB349" s="25">
        <v>2</v>
      </c>
      <c r="EC349">
        <v>2</v>
      </c>
    </row>
    <row r="350" spans="1:133" hidden="1" x14ac:dyDescent="0.2">
      <c r="A350" s="15">
        <v>1112</v>
      </c>
      <c r="B350" s="47" t="s">
        <v>861</v>
      </c>
      <c r="C350" cm="1">
        <f t="array" ref="C350">_xlfn.IFS([1]original_ver!D366="Participant",1,[1]original_ver!D366="Non-Participant",0,[1]original_ver!D366="","")</f>
        <v>0</v>
      </c>
      <c r="D350" s="15">
        <v>2</v>
      </c>
      <c r="E350" s="17" cm="1">
        <f t="array" ref="E350">_xlfn.IFS([1]original_ver!F366="ชาย",1,[1]original_ver!F366="หญิง",0,[1]original_ver!F366="","")</f>
        <v>0</v>
      </c>
      <c r="F350" s="15">
        <v>37</v>
      </c>
      <c r="G350" s="17" cm="1">
        <f t="array" ref="G350">_xlfn.IFS([1]original_ver!H366="ไม่มีการศึกษา",0,[1]original_ver!H366="ประถมศึกษา",1,[1]original_ver!H366="มัธยมศึกษาตอนต้น",2,[1]original_ver!H366="มัธยมศึกษาตอนปลาย",3,[1]original_ver!H366="อนุปริญญา (ปวช., ปวส., ฝึกหัดครู)",4,[1]original_ver!H366="ปริญญาตรี",5,[1]original_ver!H366="สูงกว่าปริญญาตรี",6,[1]original_ver!H366="","")</f>
        <v>1</v>
      </c>
      <c r="H350" s="17" cm="1">
        <f t="array" ref="H350">_xlfn.IFS([1]original_ver!I366="โสด",1,[1]original_ver!I366="สมรส/อยู่ด้วยกัน",2,[1]original_ver!I366="หย่าร้าง/แยกกันอยู่",3,[1]original_ver!I366="หม้าย",4,[1]original_ver!I366="","")</f>
        <v>3</v>
      </c>
      <c r="I350" s="15">
        <v>5</v>
      </c>
      <c r="J350" s="15">
        <v>9</v>
      </c>
      <c r="K350" s="17" cm="1">
        <f t="array" ref="K350">_xlfn.IFS([1]original_ver!L366="ใช่",1,[1]original_ver!L366="ไม่ใช่",0,[1]original_ver!L366="","")</f>
        <v>0</v>
      </c>
      <c r="L350" s="17" cm="1">
        <f t="array" ref="L350">_xlfn.IFS([1]original_ver!M366="กู้ยืม",1,[1]original_ver!M366="ไม่กู้ยืม",0,[1]original_ver!M366="","")</f>
        <v>1</v>
      </c>
      <c r="M350" s="17">
        <f t="shared" si="20"/>
        <v>0</v>
      </c>
      <c r="N350" s="23">
        <v>0</v>
      </c>
      <c r="O350" s="17" cm="1">
        <f t="array" ref="O350">_xlfn.IFS([1]original_ver!O366="ใช่",1,[1]original_ver!O366="ไม่ใช่",0,[1]original_ver!O366="","")</f>
        <v>1</v>
      </c>
      <c r="P350" s="17">
        <v>7</v>
      </c>
      <c r="Q350" s="17">
        <v>1</v>
      </c>
      <c r="R350" s="17">
        <v>2</v>
      </c>
      <c r="S350" s="17">
        <v>10000</v>
      </c>
      <c r="T350" s="17">
        <v>5</v>
      </c>
      <c r="U350" s="22">
        <f t="shared" si="18"/>
        <v>5000</v>
      </c>
      <c r="V350" s="48"/>
      <c r="W350" s="48"/>
      <c r="X350" s="48"/>
      <c r="Y350" s="48"/>
      <c r="Z350" s="48"/>
      <c r="AA350" s="17">
        <v>7</v>
      </c>
      <c r="AB350" s="17">
        <v>1</v>
      </c>
      <c r="AC350" s="17">
        <v>1</v>
      </c>
      <c r="AD350" s="17">
        <v>2000</v>
      </c>
      <c r="AE350" s="17">
        <v>5</v>
      </c>
      <c r="AF350" s="27">
        <f t="shared" si="19"/>
        <v>2000</v>
      </c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9">
        <v>3.25</v>
      </c>
      <c r="CE350" s="49">
        <v>4</v>
      </c>
      <c r="CF350" s="49">
        <v>2.3333333333333335</v>
      </c>
      <c r="CG350" s="49">
        <v>1</v>
      </c>
      <c r="CH350" s="49">
        <v>5</v>
      </c>
      <c r="CI350" s="17">
        <v>1</v>
      </c>
      <c r="CJ350" cm="1">
        <f t="array" ref="CJ350">_xlfn.IFS([1]original_ver!CH366="จากการเข้าร่วมกิจกรรมอบรม ที่จัดโดยโครงการเกษตรกรปราดเปรื่อง (Smart Farmer)",1,[1]original_ver!CH366="จากการเข้าร่วมกิจกรรมอบรม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ๆ",3,[1]original_ver!CH366="จากการเรียนรู้ผ่านประสบการณ์ของผู้อื่น ได้แก่ เพื่อนบ้าน พี่น้อง เพื่อน และญาติ เป็นต้น",4,[1]original_ver!CH366="ไม่ได้เข้าร่วมกิจกรรมอบรมหรือเรียนรู้ใด ๆ (ข้ามไปข้อ 33)",5)</f>
        <v>3</v>
      </c>
      <c r="CK350" s="15" cm="1">
        <f t="array" ref="CK350">_xlfn.IFS([1]original_ver!CJ366="ความรู้ทางการเกษตรและการใช้เทคโนโลยีสำหรับการผลิตในฟาร์ม",1,[1]original_ver!CJ366="การวางแผนและจัดการฟาร์ม เช่น การเก็บเกี่ยว การเงิน และการวางแผนทางการตลาด",2,[1]original_ver!CJ366="การเป็นผู้ประกอบการทางการเกษตร",3,[1]original_ver!CJ366="การเพิ่มมูลค่าผลผลิต และการแปรรูปผลผลิต (รวมถึงการพัฒนาคุณภาพผลผลิต)",4,[1]original_ver!CJ366="","")</f>
        <v>3</v>
      </c>
      <c r="CL350" s="17">
        <v>4</v>
      </c>
      <c r="CM350" s="17">
        <v>2</v>
      </c>
      <c r="CN350" s="15" cm="1">
        <f t="array" ref="CN350">_xlfn.IFS([1]original_ver!CN366="ความรู้ทางการเกษตรและการใช้เทคโนโลยีสำหรับการผลิตในฟาร์ม",1,[1]original_ver!CN366="การวางแผนและจัดการฟาร์ม เช่น การเก็บเกี่ยว การเงิน และการวางแผนทางการตลาด",2,[1]original_ver!CN366="การเป็นผู้ประกอบการทางการเกษตร",3,[1]original_ver!CN366="การเพิ่มมูลค่าผลผลิต และการแปรรูปผลผลิต (รวมถึงการพัฒนาคุณภาพผลผลิต)",4,[1]original_ver!CN366="","")</f>
        <v>4</v>
      </c>
      <c r="CO350" s="17">
        <v>1</v>
      </c>
      <c r="CP350" s="17">
        <v>2</v>
      </c>
      <c r="CQ350" s="15" cm="1">
        <f t="array" ref="CQ350">_xlfn.IFS([1]original_ver!CR366="ประยุกต์",1,[1]original_ver!CR366="ไม่ประยุกต์",0,[1]original_ver!CR366="","")</f>
        <v>1</v>
      </c>
      <c r="CR350" s="15" cm="1">
        <f t="array" ref="CR350">_xlfn.IFS([1]original_ver!CS366="ประยุกต์",1,[1]original_ver!CS366="ไม่ประยุกต์",0,[1]original_ver!CS366="","")</f>
        <v>1</v>
      </c>
      <c r="CS350" s="48"/>
      <c r="CT350" s="15" cm="1">
        <f t="array" ref="CT350">_xlfn.IFS([1]original_ver!CV366="ประยุกต์",1,[1]original_ver!CV366="ไม่ประยุกต์",0,[1]original_ver!CV366="","")</f>
        <v>1</v>
      </c>
      <c r="CU350" s="48"/>
      <c r="CV350" s="15" cm="1">
        <f t="array" ref="CV350">_xlfn.IFS([1]original_ver!CY366="ประยุกต์",1,[1]original_ver!CY366="ไม่ประยุกต์",0,[1]original_ver!CY366="","")</f>
        <v>1</v>
      </c>
      <c r="CW350" s="48"/>
      <c r="CX350" s="15" cm="1">
        <f t="array" ref="CX350">_xlfn.IFS([1]original_ver!DB366="ประยุกต์",1,[1]original_ver!DB366="ไม่ประยุกต์",0,[1]original_ver!DB366="","")</f>
        <v>1</v>
      </c>
      <c r="CY350" s="48"/>
      <c r="CZ350" s="48"/>
      <c r="DA350" s="48"/>
      <c r="DB350" s="48"/>
      <c r="DC350" s="48"/>
      <c r="DD350" s="48"/>
      <c r="DE350" s="48"/>
      <c r="DF350" s="17">
        <v>2</v>
      </c>
      <c r="DG350" s="17">
        <v>2</v>
      </c>
      <c r="DH350" s="17">
        <v>1</v>
      </c>
      <c r="DI350" s="17">
        <v>2</v>
      </c>
      <c r="DJ350" s="48"/>
      <c r="DK350" s="48"/>
      <c r="DL350" s="17">
        <v>3</v>
      </c>
      <c r="DM350" s="17">
        <v>2</v>
      </c>
      <c r="DN350" s="48"/>
      <c r="DO350" s="48"/>
      <c r="DP350" s="48"/>
      <c r="DQ350" s="48"/>
      <c r="DR350" s="49">
        <v>2.8</v>
      </c>
      <c r="DS350" s="49">
        <v>3.3333333333333335</v>
      </c>
      <c r="DT350" s="17">
        <v>2.25</v>
      </c>
      <c r="DU350" s="49">
        <v>1.4</v>
      </c>
      <c r="DV350" s="49">
        <v>3.3333333333333335</v>
      </c>
      <c r="DW350" s="49">
        <v>1.5</v>
      </c>
      <c r="DX350" s="25">
        <v>2.8</v>
      </c>
      <c r="DY350" s="25">
        <v>3.3333333333333335</v>
      </c>
      <c r="DZ350" s="25">
        <v>2</v>
      </c>
      <c r="EA350" s="25">
        <v>1.4</v>
      </c>
      <c r="EB350" s="25">
        <v>3.6666666666666665</v>
      </c>
      <c r="EC350">
        <v>1.5</v>
      </c>
    </row>
    <row r="351" spans="1:133" x14ac:dyDescent="0.2">
      <c r="A351" s="15">
        <v>1113</v>
      </c>
      <c r="B351" s="50" t="s">
        <v>862</v>
      </c>
      <c r="C351" cm="1">
        <f t="array" ref="C351">_xlfn.IFS([1]original_ver!D367="Participant",1,[1]original_ver!D367="Non-Participant",0,[1]original_ver!D367="","")</f>
        <v>0</v>
      </c>
      <c r="D351" s="15">
        <v>2</v>
      </c>
      <c r="E351" s="17" cm="1">
        <f t="array" ref="E351">_xlfn.IFS([1]original_ver!F367="ชาย",1,[1]original_ver!F367="หญิง",0,[1]original_ver!F367="","")</f>
        <v>0</v>
      </c>
      <c r="F351" s="15">
        <v>80</v>
      </c>
      <c r="G351" s="17" cm="1">
        <f t="array" ref="G351">_xlfn.IFS([1]original_ver!H367="ไม่มีการศึกษา",0,[1]original_ver!H367="ประถมศึกษา",1,[1]original_ver!H367="มัธยมศึกษาตอนต้น",2,[1]original_ver!H367="มัธยมศึกษาตอนปลาย",3,[1]original_ver!H367="อนุปริญญา (ปวช., ปวส., ฝึกหัดครู)",4,[1]original_ver!H367="ปริญญาตรี",5,[1]original_ver!H367="สูงกว่าปริญญาตรี",6,[1]original_ver!H367="","")</f>
        <v>0</v>
      </c>
      <c r="H351" s="17" cm="1">
        <f t="array" ref="H351">_xlfn.IFS([1]original_ver!I367="โสด",1,[1]original_ver!I367="สมรส/อยู่ด้วยกัน",2,[1]original_ver!I367="หย่าร้าง/แยกกันอยู่",3,[1]original_ver!I367="หม้าย",4,[1]original_ver!I367="","")</f>
        <v>2</v>
      </c>
      <c r="I351" s="15">
        <v>3</v>
      </c>
      <c r="J351" s="15">
        <v>50</v>
      </c>
      <c r="K351" s="17" cm="1">
        <f t="array" ref="K351">_xlfn.IFS([1]original_ver!L367="ใช่",1,[1]original_ver!L367="ไม่ใช่",0,[1]original_ver!L367="","")</f>
        <v>0</v>
      </c>
      <c r="L351" s="17" cm="1">
        <f t="array" ref="L351">_xlfn.IFS([1]original_ver!M367="กู้ยืม",1,[1]original_ver!M367="ไม่กู้ยืม",0,[1]original_ver!M367="","")</f>
        <v>0</v>
      </c>
      <c r="M351" s="17">
        <f t="shared" si="20"/>
        <v>0</v>
      </c>
      <c r="N351" s="23">
        <v>0</v>
      </c>
      <c r="O351" s="17" cm="1">
        <f t="array" ref="O351">_xlfn.IFS([1]original_ver!O367="ใช่",1,[1]original_ver!O367="ไม่ใช่",0,[1]original_ver!O367="","")</f>
        <v>1</v>
      </c>
      <c r="P351" s="17">
        <v>8</v>
      </c>
      <c r="Q351" s="17">
        <v>3</v>
      </c>
      <c r="R351" s="17">
        <v>1</v>
      </c>
      <c r="S351" s="17">
        <v>550</v>
      </c>
      <c r="T351" s="17">
        <v>25</v>
      </c>
      <c r="U351" s="22">
        <f t="shared" si="18"/>
        <v>550</v>
      </c>
      <c r="V351" s="48"/>
      <c r="W351" s="48"/>
      <c r="X351" s="48"/>
      <c r="Y351" s="48"/>
      <c r="Z351" s="48"/>
      <c r="AA351" s="17">
        <v>8</v>
      </c>
      <c r="AB351" s="17">
        <v>3</v>
      </c>
      <c r="AC351" s="17">
        <v>1</v>
      </c>
      <c r="AD351" s="17">
        <v>350</v>
      </c>
      <c r="AE351" s="17">
        <v>25</v>
      </c>
      <c r="AF351" s="27">
        <f t="shared" si="19"/>
        <v>350</v>
      </c>
      <c r="AG351" s="48"/>
      <c r="AH351" s="48"/>
      <c r="AI351" s="48"/>
      <c r="AJ351" s="48"/>
      <c r="AK351" s="48"/>
      <c r="AL351" s="17">
        <v>8</v>
      </c>
      <c r="AM351" s="17">
        <v>2</v>
      </c>
      <c r="AN351" s="17">
        <v>0.5</v>
      </c>
      <c r="AO351" s="17">
        <v>400</v>
      </c>
      <c r="AP351" s="17">
        <v>10</v>
      </c>
      <c r="AQ351" s="17"/>
      <c r="AR351" s="48"/>
      <c r="AS351" s="48"/>
      <c r="AT351" s="48"/>
      <c r="AU351" s="48"/>
      <c r="AV351" s="48"/>
      <c r="AW351" s="17">
        <v>8</v>
      </c>
      <c r="AX351" s="17">
        <v>2</v>
      </c>
      <c r="AY351" s="17">
        <v>0.5</v>
      </c>
      <c r="AZ351" s="17">
        <v>650</v>
      </c>
      <c r="BA351" s="17">
        <v>10</v>
      </c>
      <c r="BB351" s="17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17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17"/>
      <c r="BY351" s="48"/>
      <c r="BZ351" s="48"/>
      <c r="CA351" s="48"/>
      <c r="CB351" s="48"/>
      <c r="CC351" s="48"/>
      <c r="CD351" s="49">
        <v>2</v>
      </c>
      <c r="CE351" s="49">
        <v>1.6666666666666667</v>
      </c>
      <c r="CF351" s="49">
        <v>1</v>
      </c>
      <c r="CG351" s="49">
        <v>1</v>
      </c>
      <c r="CH351" s="49">
        <v>3.5</v>
      </c>
      <c r="CI351" s="17">
        <v>1</v>
      </c>
      <c r="CJ351" cm="1">
        <f t="array" ref="CJ351">_xlfn.IFS([1]original_ver!CH367="จากการเข้าร่วมกิจกรรมอบรม ที่จัดโดยโครงการเกษตรกรปราดเปรื่อง (Smart Farmer)",1,[1]original_ver!CH367="จากการเข้าร่วมกิจกรรมอบรม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ๆ",3,[1]original_ver!CH367="จากการเรียนรู้ผ่านประสบการณ์ของผู้อื่น ได้แก่ เพื่อนบ้าน พี่น้อง เพื่อน และญาติ เป็นต้น",4,[1]original_ver!CH367="ไม่ได้เข้าร่วมกิจกรรมอบรมหรือเรียนรู้ใด ๆ (ข้ามไปข้อ 33)",5)</f>
        <v>2</v>
      </c>
      <c r="CK351" s="15" cm="1">
        <f t="array" ref="CK351">_xlfn.IFS([1]original_ver!CJ367="ความรู้ทางการเกษตรและการใช้เทคโนโลยีสำหรับการผลิตในฟาร์ม",1,[1]original_ver!CJ367="การวางแผนและจัดการฟาร์ม เช่น การเก็บเกี่ยว การเงิน และการวางแผนทางการตลาด",2,[1]original_ver!CJ367="การเป็นผู้ประกอบการทางการเกษตร",3,[1]original_ver!CJ367="การเพิ่มมูลค่าผลผลิต และการแปรรูปผลผลิต (รวมถึงการพัฒนาคุณภาพผลผลิต)",4,[1]original_ver!CJ367="","")</f>
        <v>3</v>
      </c>
      <c r="CL351" s="17">
        <v>2</v>
      </c>
      <c r="CM351" s="17">
        <v>1</v>
      </c>
      <c r="CN351" s="15" cm="1">
        <f t="array" ref="CN351">_xlfn.IFS([1]original_ver!CN367="ความรู้ทางการเกษตรและการใช้เทคโนโลยีสำหรับการผลิตในฟาร์ม",1,[1]original_ver!CN367="การวางแผนและจัดการฟาร์ม เช่น การเก็บเกี่ยว การเงิน และการวางแผนทางการตลาด",2,[1]original_ver!CN367="การเป็นผู้ประกอบการทางการเกษตร",3,[1]original_ver!CN367="การเพิ่มมูลค่าผลผลิต และการแปรรูปผลผลิต (รวมถึงการพัฒนาคุณภาพผลผลิต)",4,[1]original_ver!CN367="","")</f>
        <v>4</v>
      </c>
      <c r="CO351" s="17">
        <v>0</v>
      </c>
      <c r="CP351" s="17">
        <v>5</v>
      </c>
      <c r="CQ351" s="15" cm="1">
        <f t="array" ref="CQ351">_xlfn.IFS([1]original_ver!CR367="ประยุกต์",1,[1]original_ver!CR367="ไม่ประยุกต์",0,[1]original_ver!CR367="","")</f>
        <v>1</v>
      </c>
      <c r="CR351" s="15" cm="1">
        <f t="array" ref="CR351">_xlfn.IFS([1]original_ver!CS367="ประยุกต์",1,[1]original_ver!CS367="ไม่ประยุกต์",0,[1]original_ver!CS367="","")</f>
        <v>1</v>
      </c>
      <c r="CS351" s="48"/>
      <c r="CT351" s="15" cm="1">
        <f t="array" ref="CT351">_xlfn.IFS([1]original_ver!CV367="ประยุกต์",1,[1]original_ver!CV367="ไม่ประยุกต์",0,[1]original_ver!CV367="","")</f>
        <v>1</v>
      </c>
      <c r="CU351" s="48"/>
      <c r="CV351" s="15" cm="1">
        <f t="array" ref="CV351">_xlfn.IFS([1]original_ver!CY367="ประยุกต์",1,[1]original_ver!CY367="ไม่ประยุกต์",0,[1]original_ver!CY367="","")</f>
        <v>1</v>
      </c>
      <c r="CW351" s="48"/>
      <c r="CX351" s="15" cm="1">
        <f t="array" ref="CX351">_xlfn.IFS([1]original_ver!DB367="ประยุกต์",1,[1]original_ver!DB367="ไม่ประยุกต์",0,[1]original_ver!DB367="","")</f>
        <v>1</v>
      </c>
      <c r="CY351" s="48"/>
      <c r="CZ351" s="48">
        <v>0</v>
      </c>
      <c r="DA351" s="48">
        <v>0</v>
      </c>
      <c r="DB351" s="48">
        <v>0</v>
      </c>
      <c r="DC351" s="48">
        <v>0</v>
      </c>
      <c r="DD351" s="48">
        <v>0</v>
      </c>
      <c r="DE351" s="48">
        <v>0</v>
      </c>
      <c r="DF351" s="17">
        <v>3</v>
      </c>
      <c r="DG351" s="17">
        <v>2</v>
      </c>
      <c r="DH351" s="17">
        <v>2</v>
      </c>
      <c r="DI351" s="17">
        <v>2</v>
      </c>
      <c r="DJ351" s="48"/>
      <c r="DK351" s="48"/>
      <c r="DL351" s="17">
        <v>1</v>
      </c>
      <c r="DM351" s="17">
        <v>2</v>
      </c>
      <c r="DN351" s="48"/>
      <c r="DO351" s="48"/>
      <c r="DP351" s="48"/>
      <c r="DQ351" s="48"/>
      <c r="DR351" s="49">
        <v>4.4000000000000004</v>
      </c>
      <c r="DS351" s="49">
        <v>4.666666666666667</v>
      </c>
      <c r="DT351" s="17">
        <v>5</v>
      </c>
      <c r="DU351" s="49">
        <v>4.5999999999999996</v>
      </c>
      <c r="DV351" s="49">
        <v>5</v>
      </c>
      <c r="DW351" s="49">
        <v>3.5</v>
      </c>
      <c r="DX351" s="25">
        <v>4.8</v>
      </c>
      <c r="DY351" s="25">
        <v>4.666666666666667</v>
      </c>
      <c r="DZ351" s="25">
        <v>5</v>
      </c>
      <c r="EA351" s="25">
        <v>4.8</v>
      </c>
      <c r="EB351" s="25">
        <v>5</v>
      </c>
      <c r="EC351">
        <v>3.5</v>
      </c>
    </row>
    <row r="352" spans="1:133" hidden="1" x14ac:dyDescent="0.2">
      <c r="A352" s="15">
        <v>1114</v>
      </c>
      <c r="B352" s="47" t="s">
        <v>863</v>
      </c>
      <c r="C352" cm="1">
        <f t="array" ref="C352">_xlfn.IFS([1]original_ver!D368="Participant",1,[1]original_ver!D368="Non-Participant",0,[1]original_ver!D368="","")</f>
        <v>0</v>
      </c>
      <c r="D352" s="15">
        <v>2</v>
      </c>
      <c r="E352" s="17" cm="1">
        <f t="array" ref="E352">_xlfn.IFS([1]original_ver!F368="ชาย",1,[1]original_ver!F368="หญิง",0,[1]original_ver!F368="","")</f>
        <v>1</v>
      </c>
      <c r="F352" s="15">
        <v>30</v>
      </c>
      <c r="G352" s="17" cm="1">
        <f t="array" ref="G352">_xlfn.IFS([1]original_ver!H368="ไม่มีการศึกษา",0,[1]original_ver!H368="ประถมศึกษา",1,[1]original_ver!H368="มัธยมศึกษาตอนต้น",2,[1]original_ver!H368="มัธยมศึกษาตอนปลาย",3,[1]original_ver!H368="อนุปริญญา (ปวช., ปวส., ฝึกหัดครู)",4,[1]original_ver!H368="ปริญญาตรี",5,[1]original_ver!H368="สูงกว่าปริญญาตรี",6,[1]original_ver!H368="","")</f>
        <v>1</v>
      </c>
      <c r="H352" s="17" cm="1">
        <f t="array" ref="H352">_xlfn.IFS([1]original_ver!I368="โสด",1,[1]original_ver!I368="สมรส/อยู่ด้วยกัน",2,[1]original_ver!I368="หย่าร้าง/แยกกันอยู่",3,[1]original_ver!I368="หม้าย",4,[1]original_ver!I368="","")</f>
        <v>2</v>
      </c>
      <c r="I352" s="15">
        <v>6</v>
      </c>
      <c r="J352" s="15">
        <v>10</v>
      </c>
      <c r="K352" s="17" cm="1">
        <f t="array" ref="K352">_xlfn.IFS([1]original_ver!L368="ใช่",1,[1]original_ver!L368="ไม่ใช่",0,[1]original_ver!L368="","")</f>
        <v>0</v>
      </c>
      <c r="L352" s="17" cm="1">
        <f t="array" ref="L352">_xlfn.IFS([1]original_ver!M368="กู้ยืม",1,[1]original_ver!M368="ไม่กู้ยืม",0,[1]original_ver!M368="","")</f>
        <v>1</v>
      </c>
      <c r="M352" s="17">
        <f t="shared" si="20"/>
        <v>0</v>
      </c>
      <c r="N352" s="23">
        <v>0</v>
      </c>
      <c r="O352" s="17" cm="1">
        <f t="array" ref="O352">_xlfn.IFS([1]original_ver!O368="ใช่",1,[1]original_ver!O368="ไม่ใช่",0,[1]original_ver!O368="","")</f>
        <v>1</v>
      </c>
      <c r="P352" s="17">
        <v>7</v>
      </c>
      <c r="Q352" s="17">
        <v>1</v>
      </c>
      <c r="R352" s="17">
        <v>0.5</v>
      </c>
      <c r="S352" s="17">
        <v>350</v>
      </c>
      <c r="T352" s="17">
        <v>150</v>
      </c>
      <c r="U352" s="22">
        <f t="shared" si="18"/>
        <v>700</v>
      </c>
      <c r="V352" s="48"/>
      <c r="W352" s="48"/>
      <c r="X352" s="48"/>
      <c r="Y352" s="48"/>
      <c r="Z352" s="48"/>
      <c r="AA352" s="17">
        <v>7</v>
      </c>
      <c r="AB352" s="17">
        <v>1</v>
      </c>
      <c r="AC352" s="17">
        <v>0.5</v>
      </c>
      <c r="AD352" s="17">
        <v>550</v>
      </c>
      <c r="AE352" s="17">
        <v>200</v>
      </c>
      <c r="AF352" s="27">
        <f t="shared" si="19"/>
        <v>1100</v>
      </c>
      <c r="AG352" s="48"/>
      <c r="AH352" s="48"/>
      <c r="AI352" s="48"/>
      <c r="AJ352" s="48"/>
      <c r="AK352" s="48"/>
      <c r="AL352" s="17">
        <v>8</v>
      </c>
      <c r="AM352" s="17">
        <v>1</v>
      </c>
      <c r="AN352" s="17">
        <v>0.5</v>
      </c>
      <c r="AO352" s="17">
        <v>750</v>
      </c>
      <c r="AP352" s="17">
        <v>7.5</v>
      </c>
      <c r="AQ352" s="17"/>
      <c r="AR352" s="48"/>
      <c r="AS352" s="48"/>
      <c r="AT352" s="48"/>
      <c r="AU352" s="48"/>
      <c r="AV352" s="48"/>
      <c r="AW352" s="17">
        <v>8</v>
      </c>
      <c r="AX352" s="17">
        <v>1</v>
      </c>
      <c r="AY352" s="17">
        <v>0.5</v>
      </c>
      <c r="AZ352" s="17">
        <v>600</v>
      </c>
      <c r="BA352" s="17">
        <v>13</v>
      </c>
      <c r="BB352" s="17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17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17"/>
      <c r="BY352" s="48"/>
      <c r="BZ352" s="48"/>
      <c r="CA352" s="48"/>
      <c r="CB352" s="48"/>
      <c r="CC352" s="48"/>
      <c r="CD352" s="49">
        <v>3</v>
      </c>
      <c r="CE352" s="49">
        <v>3</v>
      </c>
      <c r="CF352" s="49">
        <v>1</v>
      </c>
      <c r="CG352" s="49">
        <v>2</v>
      </c>
      <c r="CH352" s="49">
        <v>4.5</v>
      </c>
      <c r="CI352" s="17">
        <v>4</v>
      </c>
      <c r="CJ352" cm="1">
        <f t="array" ref="CJ352">_xlfn.IFS([1]original_ver!CH368="จากการเข้าร่วมกิจกรรมอบรม ที่จัดโดยโครงการเกษตรกรปราดเปรื่อง (Smart Farmer)",1,[1]original_ver!CH368="จากการเข้าร่วมกิจกรรมอบรม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ๆ",3,[1]original_ver!CH368="จากการเรียนรู้ผ่านประสบการณ์ของผู้อื่น ได้แก่ เพื่อนบ้าน พี่น้อง เพื่อน และญาติ เป็นต้น",4,[1]original_ver!CH368="ไม่ได้เข้าร่วมกิจกรรมอบรมหรือเรียนรู้ใด ๆ (ข้ามไปข้อ 33)",5)</f>
        <v>2</v>
      </c>
      <c r="CK352" s="15" cm="1">
        <f t="array" ref="CK352">_xlfn.IFS([1]original_ver!CJ368="ความรู้ทางการเกษตรและการใช้เทคโนโลยีสำหรับการผลิตในฟาร์ม",1,[1]original_ver!CJ368="การวางแผนและจัดการฟาร์ม เช่น การเก็บเกี่ยว การเงิน และการวางแผนทางการตลาด",2,[1]original_ver!CJ368="การเป็นผู้ประกอบการทางการเกษตร",3,[1]original_ver!CJ368="การเพิ่มมูลค่าผลผลิต และการแปรรูปผลผลิต (รวมถึงการพัฒนาคุณภาพผลผลิต)",4,[1]original_ver!CJ368="","")</f>
        <v>4</v>
      </c>
      <c r="CL352" s="17">
        <v>2</v>
      </c>
      <c r="CM352" s="17">
        <v>2</v>
      </c>
      <c r="CN352" s="15" cm="1">
        <f t="array" ref="CN352">_xlfn.IFS([1]original_ver!CN368="ความรู้ทางการเกษตรและการใช้เทคโนโลยีสำหรับการผลิตในฟาร์ม",1,[1]original_ver!CN368="การวางแผนและจัดการฟาร์ม เช่น การเก็บเกี่ยว การเงิน และการวางแผนทางการตลาด",2,[1]original_ver!CN368="การเป็นผู้ประกอบการทางการเกษตร",3,[1]original_ver!CN368="การเพิ่มมูลค่าผลผลิต และการแปรรูปผลผลิต (รวมถึงการพัฒนาคุณภาพผลผลิต)",4,[1]original_ver!CN368="","")</f>
        <v>3</v>
      </c>
      <c r="CO352" s="17">
        <v>0</v>
      </c>
      <c r="CP352" s="17">
        <v>5</v>
      </c>
      <c r="CQ352" s="15" cm="1">
        <f t="array" ref="CQ352">_xlfn.IFS([1]original_ver!CR368="ประยุกต์",1,[1]original_ver!CR368="ไม่ประยุกต์",0,[1]original_ver!CR368="","")</f>
        <v>0</v>
      </c>
      <c r="CR352" s="15" t="str" cm="1">
        <f t="array" ref="CR352">_xlfn.IFS([1]original_ver!CS368="ประยุกต์",1,[1]original_ver!CS368="ไม่ประยุกต์",0,[1]original_ver!CS368="","")</f>
        <v/>
      </c>
      <c r="CS352" s="48"/>
      <c r="CT352" s="15" t="str" cm="1">
        <f t="array" ref="CT352">_xlfn.IFS([1]original_ver!CV368="ประยุกต์",1,[1]original_ver!CV368="ไม่ประยุกต์",0,[1]original_ver!CV368="","")</f>
        <v/>
      </c>
      <c r="CU352" s="48"/>
      <c r="CV352" s="15" t="str" cm="1">
        <f t="array" ref="CV352">_xlfn.IFS([1]original_ver!CY368="ประยุกต์",1,[1]original_ver!CY368="ไม่ประยุกต์",0,[1]original_ver!CY368="","")</f>
        <v/>
      </c>
      <c r="CW352" s="48"/>
      <c r="CX352" s="15" t="str" cm="1">
        <f t="array" ref="CX352">_xlfn.IFS([1]original_ver!DB368="ประยุกต์",1,[1]original_ver!DB368="ไม่ประยุกต์",0,[1]original_ver!DB368="","")</f>
        <v/>
      </c>
      <c r="CY352" s="48"/>
      <c r="CZ352" s="17">
        <v>1</v>
      </c>
      <c r="DA352" s="17">
        <v>0</v>
      </c>
      <c r="DB352" s="17">
        <v>1</v>
      </c>
      <c r="DC352" s="17">
        <v>0</v>
      </c>
      <c r="DD352" s="17">
        <v>0</v>
      </c>
      <c r="DE352" s="17">
        <v>0</v>
      </c>
      <c r="DF352" s="17">
        <v>1</v>
      </c>
      <c r="DG352" s="17">
        <v>2</v>
      </c>
      <c r="DH352" s="17">
        <v>2</v>
      </c>
      <c r="DI352" s="17">
        <v>2</v>
      </c>
      <c r="DJ352" s="48"/>
      <c r="DK352" s="48"/>
      <c r="DL352" s="17">
        <v>3</v>
      </c>
      <c r="DM352" s="17">
        <v>2</v>
      </c>
      <c r="DN352" s="48"/>
      <c r="DO352" s="48"/>
      <c r="DP352" s="48"/>
      <c r="DQ352" s="48"/>
      <c r="DR352" s="49">
        <v>4.4000000000000004</v>
      </c>
      <c r="DS352" s="49">
        <v>4</v>
      </c>
      <c r="DT352" s="17">
        <v>5</v>
      </c>
      <c r="DU352" s="49">
        <v>4.2</v>
      </c>
      <c r="DV352" s="49">
        <v>4</v>
      </c>
      <c r="DW352" s="49">
        <v>4</v>
      </c>
      <c r="DX352" s="25">
        <v>4.4000000000000004</v>
      </c>
      <c r="DY352" s="25">
        <v>4.333333333333333</v>
      </c>
      <c r="DZ352" s="25">
        <v>4</v>
      </c>
      <c r="EA352" s="25">
        <v>4.2</v>
      </c>
      <c r="EB352" s="25">
        <v>4</v>
      </c>
      <c r="EC352">
        <v>4</v>
      </c>
    </row>
    <row r="353" spans="1:133" x14ac:dyDescent="0.2">
      <c r="A353" s="15">
        <v>1115</v>
      </c>
      <c r="B353" s="47" t="s">
        <v>864</v>
      </c>
      <c r="C353" cm="1">
        <f t="array" ref="C353">_xlfn.IFS([1]original_ver!D369="Participant",1,[1]original_ver!D369="Non-Participant",0,[1]original_ver!D369="","")</f>
        <v>0</v>
      </c>
      <c r="D353" s="15">
        <v>2</v>
      </c>
      <c r="E353" s="17" cm="1">
        <f t="array" ref="E353">_xlfn.IFS([1]original_ver!F369="ชาย",1,[1]original_ver!F369="หญิง",0,[1]original_ver!F369="","")</f>
        <v>1</v>
      </c>
      <c r="F353" s="15">
        <v>27</v>
      </c>
      <c r="G353" s="17" cm="1">
        <f t="array" ref="G353">_xlfn.IFS([1]original_ver!H369="ไม่มีการศึกษา",0,[1]original_ver!H369="ประถมศึกษา",1,[1]original_ver!H369="มัธยมศึกษาตอนต้น",2,[1]original_ver!H369="มัธยมศึกษาตอนปลาย",3,[1]original_ver!H369="อนุปริญญา (ปวช., ปวส., ฝึกหัดครู)",4,[1]original_ver!H369="ปริญญาตรี",5,[1]original_ver!H369="สูงกว่าปริญญาตรี",6,[1]original_ver!H369="","")</f>
        <v>2</v>
      </c>
      <c r="H353" s="17" cm="1">
        <f t="array" ref="H353">_xlfn.IFS([1]original_ver!I369="โสด",1,[1]original_ver!I369="สมรส/อยู่ด้วยกัน",2,[1]original_ver!I369="หย่าร้าง/แยกกันอยู่",3,[1]original_ver!I369="หม้าย",4,[1]original_ver!I369="","")</f>
        <v>2</v>
      </c>
      <c r="I353" s="15">
        <v>3</v>
      </c>
      <c r="J353" s="15">
        <v>5</v>
      </c>
      <c r="K353" s="17" cm="1">
        <f t="array" ref="K353">_xlfn.IFS([1]original_ver!L369="ใช่",1,[1]original_ver!L369="ไม่ใช่",0,[1]original_ver!L369="","")</f>
        <v>0</v>
      </c>
      <c r="L353" s="17" cm="1">
        <f t="array" ref="L353">_xlfn.IFS([1]original_ver!M369="กู้ยืม",1,[1]original_ver!M369="ไม่กู้ยืม",0,[1]original_ver!M369="","")</f>
        <v>0</v>
      </c>
      <c r="M353" s="17">
        <f t="shared" si="20"/>
        <v>0</v>
      </c>
      <c r="N353" s="23">
        <v>0</v>
      </c>
      <c r="O353" s="17" cm="1">
        <f t="array" ref="O353">_xlfn.IFS([1]original_ver!O369="ใช่",1,[1]original_ver!O369="ไม่ใช่",0,[1]original_ver!O369="","")</f>
        <v>0</v>
      </c>
      <c r="P353" s="17">
        <v>7</v>
      </c>
      <c r="Q353" s="17">
        <v>1</v>
      </c>
      <c r="R353" s="17">
        <v>5</v>
      </c>
      <c r="S353" s="17">
        <v>6000</v>
      </c>
      <c r="T353" s="17">
        <v>5.5</v>
      </c>
      <c r="U353" s="22">
        <f t="shared" ref="U353:U416" si="21">$S353/$R353</f>
        <v>1200</v>
      </c>
      <c r="V353" s="48"/>
      <c r="W353" s="48"/>
      <c r="X353" s="48"/>
      <c r="Y353" s="48"/>
      <c r="Z353" s="48"/>
      <c r="AA353" s="17">
        <v>7</v>
      </c>
      <c r="AB353" s="17">
        <v>1</v>
      </c>
      <c r="AC353" s="17">
        <v>7</v>
      </c>
      <c r="AD353" s="17">
        <v>10000</v>
      </c>
      <c r="AE353" s="17">
        <v>13.5</v>
      </c>
      <c r="AF353" s="27">
        <f t="shared" ref="AF353:AF416" si="22">$AD353/$AC353</f>
        <v>1428.5714285714287</v>
      </c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9">
        <v>2.25</v>
      </c>
      <c r="CE353" s="49">
        <v>2.6666666666666665</v>
      </c>
      <c r="CF353" s="49">
        <v>1</v>
      </c>
      <c r="CG353" s="49">
        <v>1</v>
      </c>
      <c r="CH353" s="49">
        <v>4</v>
      </c>
      <c r="CI353" s="17">
        <v>1</v>
      </c>
      <c r="CJ353" cm="1">
        <f t="array" ref="CJ353">_xlfn.IFS([1]original_ver!CH369="จากการเข้าร่วมกิจกรรมอบรม ที่จัดโดยโครงการเกษตรกรปราดเปรื่อง (Smart Farmer)",1,[1]original_ver!CH369="จากการเข้าร่วมกิจกรรมอบรม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ๆ",3,[1]original_ver!CH369="จากการเรียนรู้ผ่านประสบการณ์ของผู้อื่น ได้แก่ เพื่อนบ้าน พี่น้อง เพื่อน และญาติ เป็นต้น",4,[1]original_ver!CH369="ไม่ได้เข้าร่วมกิจกรรมอบรมหรือเรียนรู้ใด ๆ (ข้ามไปข้อ 33)",5)</f>
        <v>4</v>
      </c>
      <c r="CK353" s="15" cm="1">
        <f t="array" ref="CK353">_xlfn.IFS([1]original_ver!CJ369="ความรู้ทางการเกษตรและการใช้เทคโนโลยีสำหรับการผลิตในฟาร์ม",1,[1]original_ver!CJ369="การวางแผนและจัดการฟาร์ม เช่น การเก็บเกี่ยว การเงิน และการวางแผนทางการตลาด",2,[1]original_ver!CJ369="การเป็นผู้ประกอบการทางการเกษตร",3,[1]original_ver!CJ369="การเพิ่มมูลค่าผลผลิต และการแปรรูปผลผลิต (รวมถึงการพัฒนาคุณภาพผลผลิต)",4,[1]original_ver!CJ369="","")</f>
        <v>4</v>
      </c>
      <c r="CL353" s="17">
        <v>3</v>
      </c>
      <c r="CM353" s="17">
        <v>2</v>
      </c>
      <c r="CN353" s="15" cm="1">
        <f t="array" ref="CN353">_xlfn.IFS([1]original_ver!CN369="ความรู้ทางการเกษตรและการใช้เทคโนโลยีสำหรับการผลิตในฟาร์ม",1,[1]original_ver!CN369="การวางแผนและจัดการฟาร์ม เช่น การเก็บเกี่ยว การเงิน และการวางแผนทางการตลาด",2,[1]original_ver!CN369="การเป็นผู้ประกอบการทางการเกษตร",3,[1]original_ver!CN369="การเพิ่มมูลค่าผลผลิต และการแปรรูปผลผลิต (รวมถึงการพัฒนาคุณภาพผลผลิต)",4,[1]original_ver!CN369="","")</f>
        <v>3</v>
      </c>
      <c r="CO353" s="17">
        <v>1</v>
      </c>
      <c r="CP353" s="17">
        <v>2</v>
      </c>
      <c r="CQ353" s="15" cm="1">
        <f t="array" ref="CQ353">_xlfn.IFS([1]original_ver!CR369="ประยุกต์",1,[1]original_ver!CR369="ไม่ประยุกต์",0,[1]original_ver!CR369="","")</f>
        <v>1</v>
      </c>
      <c r="CR353" s="15" cm="1">
        <f t="array" ref="CR353">_xlfn.IFS([1]original_ver!CS369="ประยุกต์",1,[1]original_ver!CS369="ไม่ประยุกต์",0,[1]original_ver!CS369="","")</f>
        <v>1</v>
      </c>
      <c r="CS353" s="48"/>
      <c r="CT353" s="15" cm="1">
        <f t="array" ref="CT353">_xlfn.IFS([1]original_ver!CV369="ประยุกต์",1,[1]original_ver!CV369="ไม่ประยุกต์",0,[1]original_ver!CV369="","")</f>
        <v>1</v>
      </c>
      <c r="CU353" s="48"/>
      <c r="CV353" s="15" cm="1">
        <f t="array" ref="CV353">_xlfn.IFS([1]original_ver!CY369="ประยุกต์",1,[1]original_ver!CY369="ไม่ประยุกต์",0,[1]original_ver!CY369="","")</f>
        <v>1</v>
      </c>
      <c r="CW353" s="48"/>
      <c r="CX353" s="15" cm="1">
        <f t="array" ref="CX353">_xlfn.IFS([1]original_ver!DB369="ประยุกต์",1,[1]original_ver!DB369="ไม่ประยุกต์",0,[1]original_ver!DB369="","")</f>
        <v>1</v>
      </c>
      <c r="CY353" s="48"/>
      <c r="CZ353" s="48"/>
      <c r="DA353" s="48"/>
      <c r="DB353" s="48"/>
      <c r="DC353" s="48"/>
      <c r="DD353" s="48"/>
      <c r="DE353" s="48"/>
      <c r="DF353" s="17">
        <v>3</v>
      </c>
      <c r="DG353" s="17">
        <v>2</v>
      </c>
      <c r="DH353" s="48"/>
      <c r="DI353" s="48"/>
      <c r="DJ353" s="17">
        <v>2</v>
      </c>
      <c r="DK353" s="17">
        <v>2</v>
      </c>
      <c r="DL353" s="17">
        <v>1</v>
      </c>
      <c r="DM353" s="17">
        <v>2</v>
      </c>
      <c r="DN353" s="48"/>
      <c r="DO353" s="48"/>
      <c r="DP353" s="48"/>
      <c r="DQ353" s="48"/>
      <c r="DR353" s="49">
        <v>4.8</v>
      </c>
      <c r="DS353" s="49">
        <v>3.6666666666666665</v>
      </c>
      <c r="DT353" s="17">
        <v>2.5</v>
      </c>
      <c r="DU353" s="49">
        <v>4.5999999999999996</v>
      </c>
      <c r="DV353" s="49">
        <v>3.6666666666666665</v>
      </c>
      <c r="DW353" s="49">
        <v>4.5</v>
      </c>
      <c r="DX353" s="25">
        <v>4.4000000000000004</v>
      </c>
      <c r="DY353" s="25">
        <v>3.3333333333333335</v>
      </c>
      <c r="DZ353" s="25">
        <v>2.5</v>
      </c>
      <c r="EA353" s="25">
        <v>3.4</v>
      </c>
      <c r="EB353" s="25">
        <v>3</v>
      </c>
      <c r="EC353">
        <v>3.75</v>
      </c>
    </row>
    <row r="354" spans="1:133" x14ac:dyDescent="0.2">
      <c r="A354" s="15">
        <v>1116</v>
      </c>
      <c r="B354" s="50" t="s">
        <v>865</v>
      </c>
      <c r="C354" cm="1">
        <f t="array" ref="C354">_xlfn.IFS([1]original_ver!D370="Participant",1,[1]original_ver!D370="Non-Participant",0,[1]original_ver!D370="","")</f>
        <v>0</v>
      </c>
      <c r="D354" s="15">
        <v>2</v>
      </c>
      <c r="E354" s="17" cm="1">
        <f t="array" ref="E354">_xlfn.IFS([1]original_ver!F370="ชาย",1,[1]original_ver!F370="หญิง",0,[1]original_ver!F370="","")</f>
        <v>1</v>
      </c>
      <c r="F354" s="15">
        <v>27</v>
      </c>
      <c r="G354" s="17" cm="1">
        <f t="array" ref="G354">_xlfn.IFS([1]original_ver!H370="ไม่มีการศึกษา",0,[1]original_ver!H370="ประถมศึกษา",1,[1]original_ver!H370="มัธยมศึกษาตอนต้น",2,[1]original_ver!H370="มัธยมศึกษาตอนปลาย",3,[1]original_ver!H370="อนุปริญญา (ปวช., ปวส., ฝึกหัดครู)",4,[1]original_ver!H370="ปริญญาตรี",5,[1]original_ver!H370="สูงกว่าปริญญาตรี",6,[1]original_ver!H370="","")</f>
        <v>2</v>
      </c>
      <c r="H354" s="17" cm="1">
        <f t="array" ref="H354">_xlfn.IFS([1]original_ver!I370="โสด",1,[1]original_ver!I370="สมรส/อยู่ด้วยกัน",2,[1]original_ver!I370="หย่าร้าง/แยกกันอยู่",3,[1]original_ver!I370="หม้าย",4,[1]original_ver!I370="","")</f>
        <v>1</v>
      </c>
      <c r="I354" s="15">
        <v>6</v>
      </c>
      <c r="J354" s="15">
        <v>15</v>
      </c>
      <c r="K354" s="17" cm="1">
        <f t="array" ref="K354">_xlfn.IFS([1]original_ver!L370="ใช่",1,[1]original_ver!L370="ไม่ใช่",0,[1]original_ver!L370="","")</f>
        <v>0</v>
      </c>
      <c r="L354" s="17" cm="1">
        <f t="array" ref="L354">_xlfn.IFS([1]original_ver!M370="กู้ยืม",1,[1]original_ver!M370="ไม่กู้ยืม",0,[1]original_ver!M370="","")</f>
        <v>1</v>
      </c>
      <c r="M354" s="17">
        <f t="shared" si="20"/>
        <v>1</v>
      </c>
      <c r="N354" s="23">
        <v>4000</v>
      </c>
      <c r="O354" s="17" cm="1">
        <f t="array" ref="O354">_xlfn.IFS([1]original_ver!O370="ใช่",1,[1]original_ver!O370="ไม่ใช่",0,[1]original_ver!O370="","")</f>
        <v>1</v>
      </c>
      <c r="P354" s="17">
        <v>8</v>
      </c>
      <c r="Q354" s="17">
        <v>3</v>
      </c>
      <c r="R354" s="17">
        <v>0.2</v>
      </c>
      <c r="S354" s="17">
        <v>250</v>
      </c>
      <c r="T354" s="17">
        <v>15</v>
      </c>
      <c r="U354" s="22">
        <f t="shared" si="21"/>
        <v>1250</v>
      </c>
      <c r="V354" s="48"/>
      <c r="W354" s="48"/>
      <c r="X354" s="48"/>
      <c r="Y354" s="48"/>
      <c r="Z354" s="48"/>
      <c r="AA354" s="17">
        <v>8</v>
      </c>
      <c r="AB354" s="17">
        <v>3</v>
      </c>
      <c r="AC354" s="17">
        <v>0.2</v>
      </c>
      <c r="AD354" s="17">
        <v>350</v>
      </c>
      <c r="AE354" s="17">
        <v>10</v>
      </c>
      <c r="AF354" s="27">
        <f t="shared" si="22"/>
        <v>1750</v>
      </c>
      <c r="AG354" s="48"/>
      <c r="AH354" s="48"/>
      <c r="AI354" s="48"/>
      <c r="AJ354" s="48"/>
      <c r="AK354" s="48"/>
      <c r="AL354" s="17">
        <v>8</v>
      </c>
      <c r="AM354" s="17">
        <v>3</v>
      </c>
      <c r="AN354" s="17">
        <v>0.2</v>
      </c>
      <c r="AO354" s="17">
        <v>150</v>
      </c>
      <c r="AP354" s="17">
        <v>20</v>
      </c>
      <c r="AQ354" s="17"/>
      <c r="AR354" s="48"/>
      <c r="AS354" s="48"/>
      <c r="AT354" s="48"/>
      <c r="AU354" s="48"/>
      <c r="AV354" s="48"/>
      <c r="AW354" s="17">
        <v>8</v>
      </c>
      <c r="AX354" s="17">
        <v>3</v>
      </c>
      <c r="AY354" s="17">
        <v>0.2</v>
      </c>
      <c r="AZ354" s="17">
        <v>100</v>
      </c>
      <c r="BA354" s="17">
        <v>25.5</v>
      </c>
      <c r="BB354" s="17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17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17"/>
      <c r="BY354" s="48"/>
      <c r="BZ354" s="48"/>
      <c r="CA354" s="48"/>
      <c r="CB354" s="48"/>
      <c r="CC354" s="48"/>
      <c r="CD354" s="49">
        <v>3.5</v>
      </c>
      <c r="CE354" s="49">
        <v>1.6666666666666667</v>
      </c>
      <c r="CF354" s="49">
        <v>1</v>
      </c>
      <c r="CG354" s="49">
        <v>1</v>
      </c>
      <c r="CH354" s="49">
        <v>3.5</v>
      </c>
      <c r="CI354" s="17">
        <v>1</v>
      </c>
      <c r="CJ354" cm="1">
        <f t="array" ref="CJ354">_xlfn.IFS([1]original_ver!CH370="จากการเข้าร่วมกิจกรรมอบรม ที่จัดโดยโครงการเกษตรกรปราดเปรื่อง (Smart Farmer)",1,[1]original_ver!CH370="จากการเข้าร่วมกิจกรรมอบรม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ๆ",3,[1]original_ver!CH370="จากการเรียนรู้ผ่านประสบการณ์ของผู้อื่น ได้แก่ เพื่อนบ้าน พี่น้อง เพื่อน และญาติ เป็นต้น",4,[1]original_ver!CH370="ไม่ได้เข้าร่วมกิจกรรมอบรมหรือเรียนรู้ใด ๆ (ข้ามไปข้อ 33)",5)</f>
        <v>2</v>
      </c>
      <c r="CK354" s="15" cm="1">
        <f t="array" ref="CK354">_xlfn.IFS([1]original_ver!CJ370="ความรู้ทางการเกษตรและการใช้เทคโนโลยีสำหรับการผลิตในฟาร์ม",1,[1]original_ver!CJ370="การวางแผนและจัดการฟาร์ม เช่น การเก็บเกี่ยว การเงิน และการวางแผนทางการตลาด",2,[1]original_ver!CJ370="การเป็นผู้ประกอบการทางการเกษตร",3,[1]original_ver!CJ370="การเพิ่มมูลค่าผลผลิต และการแปรรูปผลผลิต (รวมถึงการพัฒนาคุณภาพผลผลิต)",4,[1]original_ver!CJ370="","")</f>
        <v>1</v>
      </c>
      <c r="CL354" s="17">
        <v>2</v>
      </c>
      <c r="CM354" s="17">
        <v>1</v>
      </c>
      <c r="CN354" s="15" cm="1">
        <f t="array" ref="CN354">_xlfn.IFS([1]original_ver!CN370="ความรู้ทางการเกษตรและการใช้เทคโนโลยีสำหรับการผลิตในฟาร์ม",1,[1]original_ver!CN370="การวางแผนและจัดการฟาร์ม เช่น การเก็บเกี่ยว การเงิน และการวางแผนทางการตลาด",2,[1]original_ver!CN370="การเป็นผู้ประกอบการทางการเกษตร",3,[1]original_ver!CN370="การเพิ่มมูลค่าผลผลิต และการแปรรูปผลผลิต (รวมถึงการพัฒนาคุณภาพผลผลิต)",4,[1]original_ver!CN370="","")</f>
        <v>3</v>
      </c>
      <c r="CO354" s="17">
        <v>1</v>
      </c>
      <c r="CP354" s="17">
        <v>1</v>
      </c>
      <c r="CQ354" s="15" cm="1">
        <f t="array" ref="CQ354">_xlfn.IFS([1]original_ver!CR370="ประยุกต์",1,[1]original_ver!CR370="ไม่ประยุกต์",0,[1]original_ver!CR370="","")</f>
        <v>1</v>
      </c>
      <c r="CR354" s="15" cm="1">
        <f t="array" ref="CR354">_xlfn.IFS([1]original_ver!CS370="ประยุกต์",1,[1]original_ver!CS370="ไม่ประยุกต์",0,[1]original_ver!CS370="","")</f>
        <v>0</v>
      </c>
      <c r="CS354" s="17">
        <v>2</v>
      </c>
      <c r="CT354" s="15" cm="1">
        <f t="array" ref="CT354">_xlfn.IFS([1]original_ver!CV370="ประยุกต์",1,[1]original_ver!CV370="ไม่ประยุกต์",0,[1]original_ver!CV370="","")</f>
        <v>1</v>
      </c>
      <c r="CU354" s="48"/>
      <c r="CV354" s="15" cm="1">
        <f t="array" ref="CV354">_xlfn.IFS([1]original_ver!CY370="ประยุกต์",1,[1]original_ver!CY370="ไม่ประยุกต์",0,[1]original_ver!CY370="","")</f>
        <v>1</v>
      </c>
      <c r="CW354" s="48"/>
      <c r="CX354" s="15" cm="1">
        <f t="array" ref="CX354">_xlfn.IFS([1]original_ver!DB370="ประยุกต์",1,[1]original_ver!DB370="ไม่ประยุกต์",0,[1]original_ver!DB370="","")</f>
        <v>1</v>
      </c>
      <c r="CY354" s="48"/>
      <c r="CZ354" s="17">
        <v>0</v>
      </c>
      <c r="DA354" s="17">
        <v>1</v>
      </c>
      <c r="DB354" s="17">
        <v>0</v>
      </c>
      <c r="DC354" s="17">
        <v>0</v>
      </c>
      <c r="DD354" s="17">
        <v>1</v>
      </c>
      <c r="DE354" s="17">
        <v>0</v>
      </c>
      <c r="DF354" s="17">
        <v>3</v>
      </c>
      <c r="DG354" s="17">
        <v>2</v>
      </c>
      <c r="DH354" s="17">
        <v>2</v>
      </c>
      <c r="DI354" s="17">
        <v>2</v>
      </c>
      <c r="DJ354" s="48"/>
      <c r="DK354" s="48"/>
      <c r="DL354" s="17">
        <v>1</v>
      </c>
      <c r="DM354" s="17">
        <v>2</v>
      </c>
      <c r="DN354" s="48"/>
      <c r="DO354" s="48"/>
      <c r="DP354" s="48"/>
      <c r="DQ354" s="48"/>
      <c r="DR354" s="49">
        <v>5</v>
      </c>
      <c r="DS354" s="49">
        <v>4.666666666666667</v>
      </c>
      <c r="DT354" s="17">
        <v>4.75</v>
      </c>
      <c r="DU354" s="49">
        <v>4</v>
      </c>
      <c r="DV354" s="49">
        <v>3</v>
      </c>
      <c r="DW354" s="49">
        <v>4.25</v>
      </c>
      <c r="DX354" s="25">
        <v>5</v>
      </c>
      <c r="DY354" s="25">
        <v>4.666666666666667</v>
      </c>
      <c r="DZ354" s="25">
        <v>4.75</v>
      </c>
      <c r="EA354" s="25">
        <v>4.2</v>
      </c>
      <c r="EB354" s="25">
        <v>2.6666666666666665</v>
      </c>
      <c r="EC354">
        <v>5</v>
      </c>
    </row>
    <row r="355" spans="1:133" x14ac:dyDescent="0.2">
      <c r="A355" s="15">
        <v>1117</v>
      </c>
      <c r="B355" s="50" t="s">
        <v>866</v>
      </c>
      <c r="C355" cm="1">
        <f t="array" ref="C355">_xlfn.IFS([1]original_ver!D371="Participant",1,[1]original_ver!D371="Non-Participant",0,[1]original_ver!D371="","")</f>
        <v>0</v>
      </c>
      <c r="D355" s="15">
        <v>2</v>
      </c>
      <c r="E355" s="17" cm="1">
        <f t="array" ref="E355">_xlfn.IFS([1]original_ver!F371="ชาย",1,[1]original_ver!F371="หญิง",0,[1]original_ver!F371="","")</f>
        <v>0</v>
      </c>
      <c r="F355" s="15">
        <v>36</v>
      </c>
      <c r="G355" s="17" cm="1">
        <f t="array" ref="G355">_xlfn.IFS([1]original_ver!H371="ไม่มีการศึกษา",0,[1]original_ver!H371="ประถมศึกษา",1,[1]original_ver!H371="มัธยมศึกษาตอนต้น",2,[1]original_ver!H371="มัธยมศึกษาตอนปลาย",3,[1]original_ver!H371="อนุปริญญา (ปวช., ปวส., ฝึกหัดครู)",4,[1]original_ver!H371="ปริญญาตรี",5,[1]original_ver!H371="สูงกว่าปริญญาตรี",6,[1]original_ver!H371="","")</f>
        <v>2</v>
      </c>
      <c r="H355" s="17" cm="1">
        <f t="array" ref="H355">_xlfn.IFS([1]original_ver!I371="โสด",1,[1]original_ver!I371="สมรส/อยู่ด้วยกัน",2,[1]original_ver!I371="หย่าร้าง/แยกกันอยู่",3,[1]original_ver!I371="หม้าย",4,[1]original_ver!I371="","")</f>
        <v>2</v>
      </c>
      <c r="I355" s="15">
        <v>4</v>
      </c>
      <c r="J355" s="15">
        <v>16</v>
      </c>
      <c r="K355" s="17">
        <v>1</v>
      </c>
      <c r="L355" s="17" cm="1">
        <f t="array" ref="L355">_xlfn.IFS([1]original_ver!M371="กู้ยืม",1,[1]original_ver!M371="ไม่กู้ยืม",0,[1]original_ver!M371="","")</f>
        <v>1</v>
      </c>
      <c r="M355" s="17">
        <f t="shared" si="20"/>
        <v>0</v>
      </c>
      <c r="N355" s="23">
        <v>0</v>
      </c>
      <c r="O355" s="17" cm="1">
        <f t="array" ref="O355">_xlfn.IFS([1]original_ver!O371="ใช่",1,[1]original_ver!O371="ไม่ใช่",0,[1]original_ver!O371="","")</f>
        <v>1</v>
      </c>
      <c r="P355" s="17">
        <v>8</v>
      </c>
      <c r="Q355" s="17">
        <v>1</v>
      </c>
      <c r="R355" s="17">
        <v>0.5</v>
      </c>
      <c r="S355" s="17">
        <v>162</v>
      </c>
      <c r="T355" s="17">
        <v>40</v>
      </c>
      <c r="U355" s="22">
        <f t="shared" si="21"/>
        <v>324</v>
      </c>
      <c r="V355" s="48"/>
      <c r="W355" s="48"/>
      <c r="X355" s="48"/>
      <c r="Y355" s="48"/>
      <c r="Z355" s="48"/>
      <c r="AA355" s="17">
        <v>8</v>
      </c>
      <c r="AB355" s="17">
        <v>1</v>
      </c>
      <c r="AC355" s="17">
        <v>0.25</v>
      </c>
      <c r="AD355" s="17">
        <v>162</v>
      </c>
      <c r="AE355" s="17">
        <v>40</v>
      </c>
      <c r="AF355" s="27">
        <f t="shared" si="22"/>
        <v>648</v>
      </c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9">
        <v>1.25</v>
      </c>
      <c r="CE355" s="49">
        <v>1.6666666666666667</v>
      </c>
      <c r="CF355" s="49">
        <v>1.6666666666666667</v>
      </c>
      <c r="CG355" s="49">
        <v>1</v>
      </c>
      <c r="CH355" s="49">
        <v>3</v>
      </c>
      <c r="CI355" s="17">
        <v>3</v>
      </c>
      <c r="CJ355" cm="1">
        <f t="array" ref="CJ355">_xlfn.IFS([1]original_ver!CH371="จากการเข้าร่วมกิจกรรมอบรม ที่จัดโดยโครงการเกษตรกรปราดเปรื่อง (Smart Farmer)",1,[1]original_ver!CH371="จากการเข้าร่วมกิจกรรมอบรม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ๆ",3,[1]original_ver!CH371="จากการเรียนรู้ผ่านประสบการณ์ของผู้อื่น ได้แก่ เพื่อนบ้าน พี่น้อง เพื่อน และญาติ เป็นต้น",4,[1]original_ver!CH371="ไม่ได้เข้าร่วมกิจกรรมอบรมหรือเรียนรู้ใด ๆ (ข้ามไปข้อ 33)",5)</f>
        <v>2</v>
      </c>
      <c r="CK355" s="15" cm="1">
        <f t="array" ref="CK355">_xlfn.IFS([1]original_ver!CJ371="ความรู้ทางการเกษตรและการใช้เทคโนโลยีสำหรับการผลิตในฟาร์ม",1,[1]original_ver!CJ371="การวางแผนและจัดการฟาร์ม เช่น การเก็บเกี่ยว การเงิน และการวางแผนทางการตลาด",2,[1]original_ver!CJ371="การเป็นผู้ประกอบการทางการเกษตร",3,[1]original_ver!CJ371="การเพิ่มมูลค่าผลผลิต และการแปรรูปผลผลิต (รวมถึงการพัฒนาคุณภาพผลผลิต)",4,[1]original_ver!CJ371="","")</f>
        <v>1</v>
      </c>
      <c r="CL355" s="17">
        <v>2</v>
      </c>
      <c r="CM355" s="17">
        <v>1</v>
      </c>
      <c r="CN355" s="15" cm="1">
        <f t="array" ref="CN355">_xlfn.IFS([1]original_ver!CN371="ความรู้ทางการเกษตรและการใช้เทคโนโลยีสำหรับการผลิตในฟาร์ม",1,[1]original_ver!CN371="การวางแผนและจัดการฟาร์ม เช่น การเก็บเกี่ยว การเงิน และการวางแผนทางการตลาด",2,[1]original_ver!CN371="การเป็นผู้ประกอบการทางการเกษตร",3,[1]original_ver!CN371="การเพิ่มมูลค่าผลผลิต และการแปรรูปผลผลิต (รวมถึงการพัฒนาคุณภาพผลผลิต)",4,[1]original_ver!CN371="","")</f>
        <v>4</v>
      </c>
      <c r="CO355" s="17">
        <v>1</v>
      </c>
      <c r="CP355" s="17">
        <v>1</v>
      </c>
      <c r="CQ355" s="15" cm="1">
        <f t="array" ref="CQ355">_xlfn.IFS([1]original_ver!CR371="ประยุกต์",1,[1]original_ver!CR371="ไม่ประยุกต์",0,[1]original_ver!CR371="","")</f>
        <v>1</v>
      </c>
      <c r="CR355" s="15" cm="1">
        <f t="array" ref="CR355">_xlfn.IFS([1]original_ver!CS371="ประยุกต์",1,[1]original_ver!CS371="ไม่ประยุกต์",0,[1]original_ver!CS371="","")</f>
        <v>1</v>
      </c>
      <c r="CS355" s="48"/>
      <c r="CT355" s="15" cm="1">
        <f t="array" ref="CT355">_xlfn.IFS([1]original_ver!CV371="ประยุกต์",1,[1]original_ver!CV371="ไม่ประยุกต์",0,[1]original_ver!CV371="","")</f>
        <v>1</v>
      </c>
      <c r="CU355" s="48"/>
      <c r="CV355" s="15" cm="1">
        <f t="array" ref="CV355">_xlfn.IFS([1]original_ver!CY371="ประยุกต์",1,[1]original_ver!CY371="ไม่ประยุกต์",0,[1]original_ver!CY371="","")</f>
        <v>1</v>
      </c>
      <c r="CW355" s="48"/>
      <c r="CX355" s="15" cm="1">
        <f t="array" ref="CX355">_xlfn.IFS([1]original_ver!DB371="ประยุกต์",1,[1]original_ver!DB371="ไม่ประยุกต์",0,[1]original_ver!DB371="","")</f>
        <v>1</v>
      </c>
      <c r="CY355" s="48"/>
      <c r="CZ355" s="48"/>
      <c r="DA355" s="48"/>
      <c r="DB355" s="48"/>
      <c r="DC355" s="48"/>
      <c r="DD355" s="48"/>
      <c r="DE355" s="48"/>
      <c r="DF355" s="48"/>
      <c r="DG355" s="48"/>
      <c r="DH355" s="17">
        <v>3</v>
      </c>
      <c r="DI355" s="17">
        <v>3</v>
      </c>
      <c r="DJ355" s="17">
        <v>2</v>
      </c>
      <c r="DK355" s="17">
        <v>3</v>
      </c>
      <c r="DL355" s="17">
        <v>1</v>
      </c>
      <c r="DM355" s="17">
        <v>3</v>
      </c>
      <c r="DN355" s="48"/>
      <c r="DO355" s="48"/>
      <c r="DP355" s="48"/>
      <c r="DQ355" s="48"/>
      <c r="DR355" s="49">
        <v>3.8</v>
      </c>
      <c r="DS355" s="49">
        <v>4.333333333333333</v>
      </c>
      <c r="DT355" s="17">
        <v>4.75</v>
      </c>
      <c r="DU355" s="49">
        <v>4</v>
      </c>
      <c r="DV355" s="49">
        <v>4.333333333333333</v>
      </c>
      <c r="DW355" s="49">
        <v>2.5</v>
      </c>
      <c r="DX355" s="25">
        <v>3.8</v>
      </c>
      <c r="DY355" s="25">
        <v>4.333333333333333</v>
      </c>
      <c r="DZ355" s="25">
        <v>4.75</v>
      </c>
      <c r="EA355" s="25">
        <v>4</v>
      </c>
      <c r="EB355" s="25">
        <v>4.333333333333333</v>
      </c>
      <c r="EC355">
        <v>2.5</v>
      </c>
    </row>
    <row r="356" spans="1:133" hidden="1" x14ac:dyDescent="0.2">
      <c r="A356" s="15">
        <v>1118</v>
      </c>
      <c r="B356" s="50" t="s">
        <v>867</v>
      </c>
      <c r="C356" cm="1">
        <f t="array" ref="C356">_xlfn.IFS([1]original_ver!D372="Participant",1,[1]original_ver!D372="Non-Participant",0,[1]original_ver!D372="","")</f>
        <v>0</v>
      </c>
      <c r="D356" s="15">
        <v>2</v>
      </c>
      <c r="E356" s="17" cm="1">
        <f t="array" ref="E356">_xlfn.IFS([1]original_ver!F372="ชาย",1,[1]original_ver!F372="หญิง",0,[1]original_ver!F372="","")</f>
        <v>0</v>
      </c>
      <c r="F356" s="15">
        <v>25</v>
      </c>
      <c r="G356" s="17" cm="1">
        <f t="array" ref="G356">_xlfn.IFS([1]original_ver!H372="ไม่มีการศึกษา",0,[1]original_ver!H372="ประถมศึกษา",1,[1]original_ver!H372="มัธยมศึกษาตอนต้น",2,[1]original_ver!H372="มัธยมศึกษาตอนปลาย",3,[1]original_ver!H372="อนุปริญญา (ปวช., ปวส., ฝึกหัดครู)",4,[1]original_ver!H372="ปริญญาตรี",5,[1]original_ver!H372="สูงกว่าปริญญาตรี",6,[1]original_ver!H372="","")</f>
        <v>3</v>
      </c>
      <c r="H356" s="17" cm="1">
        <f t="array" ref="H356">_xlfn.IFS([1]original_ver!I372="โสด",1,[1]original_ver!I372="สมรส/อยู่ด้วยกัน",2,[1]original_ver!I372="หย่าร้าง/แยกกันอยู่",3,[1]original_ver!I372="หม้าย",4,[1]original_ver!I372="","")</f>
        <v>2</v>
      </c>
      <c r="I356" s="15">
        <v>5</v>
      </c>
      <c r="J356" s="15">
        <v>6</v>
      </c>
      <c r="K356" s="17" cm="1">
        <f t="array" ref="K356">_xlfn.IFS([1]original_ver!L372="ใช่",1,[1]original_ver!L372="ไม่ใช่",0,[1]original_ver!L372="","")</f>
        <v>0</v>
      </c>
      <c r="L356" s="17" cm="1">
        <f t="array" ref="L356">_xlfn.IFS([1]original_ver!M372="กู้ยืม",1,[1]original_ver!M372="ไม่กู้ยืม",0,[1]original_ver!M372="","")</f>
        <v>0</v>
      </c>
      <c r="M356" s="17">
        <f t="shared" si="20"/>
        <v>0</v>
      </c>
      <c r="N356" s="23">
        <v>0</v>
      </c>
      <c r="O356" s="17" cm="1">
        <f t="array" ref="O356">_xlfn.IFS([1]original_ver!O372="ใช่",1,[1]original_ver!O372="ไม่ใช่",0,[1]original_ver!O372="","")</f>
        <v>1</v>
      </c>
      <c r="P356" s="17">
        <v>8</v>
      </c>
      <c r="Q356" s="17">
        <v>4</v>
      </c>
      <c r="R356" s="17">
        <v>1</v>
      </c>
      <c r="S356" s="17">
        <v>1000</v>
      </c>
      <c r="T356" s="17">
        <v>16</v>
      </c>
      <c r="U356" s="22">
        <f t="shared" si="21"/>
        <v>1000</v>
      </c>
      <c r="V356" s="48"/>
      <c r="W356" s="48"/>
      <c r="X356" s="48"/>
      <c r="Y356" s="48"/>
      <c r="Z356" s="48"/>
      <c r="AA356" s="17">
        <v>8</v>
      </c>
      <c r="AB356" s="17">
        <v>4</v>
      </c>
      <c r="AC356" s="17">
        <v>1</v>
      </c>
      <c r="AD356" s="17">
        <v>1000</v>
      </c>
      <c r="AE356" s="17">
        <v>15</v>
      </c>
      <c r="AF356" s="27">
        <f t="shared" si="22"/>
        <v>1000</v>
      </c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9">
        <v>2.25</v>
      </c>
      <c r="CE356" s="49">
        <v>1.6666666666666667</v>
      </c>
      <c r="CF356" s="49">
        <v>1</v>
      </c>
      <c r="CG356" s="49">
        <v>1</v>
      </c>
      <c r="CH356" s="49">
        <v>3</v>
      </c>
      <c r="CI356" s="17">
        <v>1</v>
      </c>
      <c r="CJ356" cm="1">
        <f t="array" ref="CJ356">_xlfn.IFS([1]original_ver!CH372="จากการเข้าร่วมกิจกรรมอบรม ที่จัดโดยโครงการเกษตรกรปราดเปรื่อง (Smart Farmer)",1,[1]original_ver!CH372="จากการเข้าร่วมกิจกรรมอบรม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ๆ",3,[1]original_ver!CH372="จากการเรียนรู้ผ่านประสบการณ์ของผู้อื่น ได้แก่ เพื่อนบ้าน พี่น้อง เพื่อน และญาติ เป็นต้น",4,[1]original_ver!CH372="ไม่ได้เข้าร่วมกิจกรรมอบรมหรือเรียนรู้ใด ๆ (ข้ามไปข้อ 33)",5)</f>
        <v>2</v>
      </c>
      <c r="CK356" s="15" cm="1">
        <f t="array" ref="CK356">_xlfn.IFS([1]original_ver!CJ372="ความรู้ทางการเกษตรและการใช้เทคโนโลยีสำหรับการผลิตในฟาร์ม",1,[1]original_ver!CJ372="การวางแผนและจัดการฟาร์ม เช่น การเก็บเกี่ยว การเงิน และการวางแผนทางการตลาด",2,[1]original_ver!CJ372="การเป็นผู้ประกอบการทางการเกษตร",3,[1]original_ver!CJ372="การเพิ่มมูลค่าผลผลิต และการแปรรูปผลผลิต (รวมถึงการพัฒนาคุณภาพผลผลิต)",4,[1]original_ver!CJ372="","")</f>
        <v>1</v>
      </c>
      <c r="CL356" s="17">
        <v>3</v>
      </c>
      <c r="CM356" s="17">
        <v>1</v>
      </c>
      <c r="CN356" s="15" cm="1">
        <f t="array" ref="CN356">_xlfn.IFS([1]original_ver!CN372="ความรู้ทางการเกษตรและการใช้เทคโนโลยีสำหรับการผลิตในฟาร์ม",1,[1]original_ver!CN372="การวางแผนและจัดการฟาร์ม เช่น การเก็บเกี่ยว การเงิน และการวางแผนทางการตลาด",2,[1]original_ver!CN372="การเป็นผู้ประกอบการทางการเกษตร",3,[1]original_ver!CN372="การเพิ่มมูลค่าผลผลิต และการแปรรูปผลผลิต (รวมถึงการพัฒนาคุณภาพผลผลิต)",4,[1]original_ver!CN372="","")</f>
        <v>3</v>
      </c>
      <c r="CO356" s="17">
        <v>1</v>
      </c>
      <c r="CP356" s="17">
        <v>1</v>
      </c>
      <c r="CQ356" s="15" cm="1">
        <f t="array" ref="CQ356">_xlfn.IFS([1]original_ver!CR372="ประยุกต์",1,[1]original_ver!CR372="ไม่ประยุกต์",0,[1]original_ver!CR372="","")</f>
        <v>1</v>
      </c>
      <c r="CR356" s="15" cm="1">
        <f t="array" ref="CR356">_xlfn.IFS([1]original_ver!CS372="ประยุกต์",1,[1]original_ver!CS372="ไม่ประยุกต์",0,[1]original_ver!CS372="","")</f>
        <v>1</v>
      </c>
      <c r="CS356" s="48"/>
      <c r="CT356" s="15" cm="1">
        <f t="array" ref="CT356">_xlfn.IFS([1]original_ver!CV372="ประยุกต์",1,[1]original_ver!CV372="ไม่ประยุกต์",0,[1]original_ver!CV372="","")</f>
        <v>1</v>
      </c>
      <c r="CU356" s="48"/>
      <c r="CV356" s="15" cm="1">
        <f t="array" ref="CV356">_xlfn.IFS([1]original_ver!CY372="ประยุกต์",1,[1]original_ver!CY372="ไม่ประยุกต์",0,[1]original_ver!CY372="","")</f>
        <v>1</v>
      </c>
      <c r="CW356" s="48"/>
      <c r="CX356" s="15" cm="1">
        <f t="array" ref="CX356">_xlfn.IFS([1]original_ver!DB372="ประยุกต์",1,[1]original_ver!DB372="ไม่ประยุกต์",0,[1]original_ver!DB372="","")</f>
        <v>1</v>
      </c>
      <c r="CY356" s="48"/>
      <c r="CZ356" s="48"/>
      <c r="DA356" s="48"/>
      <c r="DB356" s="48"/>
      <c r="DC356" s="48"/>
      <c r="DD356" s="48"/>
      <c r="DE356" s="48"/>
      <c r="DF356" s="17">
        <v>1</v>
      </c>
      <c r="DG356" s="17">
        <v>2</v>
      </c>
      <c r="DH356" s="17">
        <v>3</v>
      </c>
      <c r="DI356" s="17">
        <v>2</v>
      </c>
      <c r="DJ356" s="48"/>
      <c r="DK356" s="48"/>
      <c r="DL356" s="17">
        <v>2</v>
      </c>
      <c r="DM356" s="17">
        <v>2</v>
      </c>
      <c r="DN356" s="48"/>
      <c r="DO356" s="48"/>
      <c r="DP356" s="48"/>
      <c r="DQ356" s="48"/>
      <c r="DR356" s="49">
        <v>4.5999999999999996</v>
      </c>
      <c r="DS356" s="49">
        <v>5</v>
      </c>
      <c r="DT356" s="17">
        <v>4.75</v>
      </c>
      <c r="DU356" s="49">
        <v>4.5999999999999996</v>
      </c>
      <c r="DV356" s="49">
        <v>5</v>
      </c>
      <c r="DW356" s="49">
        <v>2.25</v>
      </c>
      <c r="DX356" s="25">
        <v>4.8</v>
      </c>
      <c r="DY356" s="25">
        <v>5</v>
      </c>
      <c r="DZ356" s="25">
        <v>4.75</v>
      </c>
      <c r="EA356" s="25">
        <v>4.5999999999999996</v>
      </c>
      <c r="EB356" s="25">
        <v>5</v>
      </c>
      <c r="EC356">
        <v>2.25</v>
      </c>
    </row>
    <row r="357" spans="1:133" x14ac:dyDescent="0.2">
      <c r="A357" s="15">
        <v>1119</v>
      </c>
      <c r="B357" s="50" t="s">
        <v>868</v>
      </c>
      <c r="C357" cm="1">
        <f t="array" ref="C357">_xlfn.IFS([1]original_ver!D373="Participant",1,[1]original_ver!D373="Non-Participant",0,[1]original_ver!D373="","")</f>
        <v>0</v>
      </c>
      <c r="D357" s="15">
        <v>2</v>
      </c>
      <c r="E357" s="17" cm="1">
        <f t="array" ref="E357">_xlfn.IFS([1]original_ver!F373="ชาย",1,[1]original_ver!F373="หญิง",0,[1]original_ver!F373="","")</f>
        <v>1</v>
      </c>
      <c r="F357" s="15">
        <v>42</v>
      </c>
      <c r="G357" s="17" cm="1">
        <f t="array" ref="G357">_xlfn.IFS([1]original_ver!H373="ไม่มีการศึกษา",0,[1]original_ver!H373="ประถมศึกษา",1,[1]original_ver!H373="มัธยมศึกษาตอนต้น",2,[1]original_ver!H373="มัธยมศึกษาตอนปลาย",3,[1]original_ver!H373="อนุปริญญา (ปวช., ปวส., ฝึกหัดครู)",4,[1]original_ver!H373="ปริญญาตรี",5,[1]original_ver!H373="สูงกว่าปริญญาตรี",6,[1]original_ver!H373="","")</f>
        <v>3</v>
      </c>
      <c r="H357" s="17" cm="1">
        <f t="array" ref="H357">_xlfn.IFS([1]original_ver!I373="โสด",1,[1]original_ver!I373="สมรส/อยู่ด้วยกัน",2,[1]original_ver!I373="หย่าร้าง/แยกกันอยู่",3,[1]original_ver!I373="หม้าย",4,[1]original_ver!I373="","")</f>
        <v>2</v>
      </c>
      <c r="I357" s="15">
        <v>4</v>
      </c>
      <c r="J357" s="15">
        <v>16</v>
      </c>
      <c r="K357" s="17" cm="1">
        <f t="array" ref="K357">_xlfn.IFS([1]original_ver!L373="ใช่",1,[1]original_ver!L373="ไม่ใช่",0,[1]original_ver!L373="","")</f>
        <v>0</v>
      </c>
      <c r="L357" s="17" cm="1">
        <f t="array" ref="L357">_xlfn.IFS([1]original_ver!M373="กู้ยืม",1,[1]original_ver!M373="ไม่กู้ยืม",0,[1]original_ver!M373="","")</f>
        <v>0</v>
      </c>
      <c r="M357" s="17">
        <f t="shared" si="20"/>
        <v>0</v>
      </c>
      <c r="N357" s="23">
        <v>0</v>
      </c>
      <c r="O357" s="17" cm="1">
        <f t="array" ref="O357">_xlfn.IFS([1]original_ver!O373="ใช่",1,[1]original_ver!O373="ไม่ใช่",0,[1]original_ver!O373="","")</f>
        <v>1</v>
      </c>
      <c r="P357" s="17">
        <v>8</v>
      </c>
      <c r="Q357" s="17">
        <v>4</v>
      </c>
      <c r="R357" s="17">
        <v>0.5</v>
      </c>
      <c r="S357" s="17">
        <v>1000</v>
      </c>
      <c r="T357" s="17">
        <v>14</v>
      </c>
      <c r="U357" s="22">
        <f t="shared" si="21"/>
        <v>2000</v>
      </c>
      <c r="V357" s="48"/>
      <c r="W357" s="48"/>
      <c r="X357" s="48"/>
      <c r="Y357" s="48"/>
      <c r="Z357" s="48"/>
      <c r="AA357" s="17">
        <v>8</v>
      </c>
      <c r="AB357" s="17">
        <v>4</v>
      </c>
      <c r="AC357" s="17">
        <v>0.5</v>
      </c>
      <c r="AD357" s="17">
        <v>1000</v>
      </c>
      <c r="AE357" s="17">
        <v>10</v>
      </c>
      <c r="AF357" s="27">
        <f t="shared" si="22"/>
        <v>2000</v>
      </c>
      <c r="AG357" s="48"/>
      <c r="AH357" s="48"/>
      <c r="AI357" s="48"/>
      <c r="AJ357" s="48"/>
      <c r="AK357" s="48"/>
      <c r="AL357" s="17">
        <v>8</v>
      </c>
      <c r="AM357" s="17">
        <v>4</v>
      </c>
      <c r="AN357" s="17">
        <v>0.5</v>
      </c>
      <c r="AO357" s="17">
        <v>1000</v>
      </c>
      <c r="AP357" s="17">
        <v>8</v>
      </c>
      <c r="AQ357" s="17"/>
      <c r="AR357" s="48"/>
      <c r="AS357" s="48"/>
      <c r="AT357" s="48"/>
      <c r="AU357" s="48"/>
      <c r="AV357" s="48"/>
      <c r="AW357" s="17">
        <v>8</v>
      </c>
      <c r="AX357" s="17">
        <v>4</v>
      </c>
      <c r="AY357" s="17">
        <v>0.5</v>
      </c>
      <c r="AZ357" s="17">
        <v>1000</v>
      </c>
      <c r="BA357" s="17">
        <v>8</v>
      </c>
      <c r="BB357" s="17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17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17"/>
      <c r="BY357" s="48"/>
      <c r="BZ357" s="48"/>
      <c r="CA357" s="48"/>
      <c r="CB357" s="48"/>
      <c r="CC357" s="48"/>
      <c r="CD357" s="49">
        <v>1.5</v>
      </c>
      <c r="CE357" s="49">
        <v>2.3333333333333335</v>
      </c>
      <c r="CF357" s="49">
        <v>1.3333333333333333</v>
      </c>
      <c r="CG357" s="49">
        <v>2</v>
      </c>
      <c r="CH357" s="49">
        <v>4</v>
      </c>
      <c r="CI357" s="17">
        <v>5</v>
      </c>
      <c r="CJ357" cm="1">
        <f t="array" ref="CJ357">_xlfn.IFS([1]original_ver!CH373="จากการเข้าร่วมกิจกรรมอบรม ที่จัดโดยโครงการเกษตรกรปราดเปรื่อง (Smart Farmer)",1,[1]original_ver!CH373="จากการเข้าร่วมกิจกรรมอบรม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ๆ",3,[1]original_ver!CH373="จากการเรียนรู้ผ่านประสบการณ์ของผู้อื่น ได้แก่ เพื่อนบ้าน พี่น้อง เพื่อน และญาติ เป็นต้น",4,[1]original_ver!CH373="ไม่ได้เข้าร่วมกิจกรรมอบรมหรือเรียนรู้ใด ๆ (ข้ามไปข้อ 33)",5)</f>
        <v>2</v>
      </c>
      <c r="CK357" s="15" cm="1">
        <f t="array" ref="CK357">_xlfn.IFS([1]original_ver!CJ373="ความรู้ทางการเกษตรและการใช้เทคโนโลยีสำหรับการผลิตในฟาร์ม",1,[1]original_ver!CJ373="การวางแผนและจัดการฟาร์ม เช่น การเก็บเกี่ยว การเงิน และการวางแผนทางการตลาด",2,[1]original_ver!CJ373="การเป็นผู้ประกอบการทางการเกษตร",3,[1]original_ver!CJ373="การเพิ่มมูลค่าผลผลิต และการแปรรูปผลผลิต (รวมถึงการพัฒนาคุณภาพผลผลิต)",4,[1]original_ver!CJ373="","")</f>
        <v>1</v>
      </c>
      <c r="CL357" s="17">
        <v>4</v>
      </c>
      <c r="CM357" s="17">
        <v>1</v>
      </c>
      <c r="CN357" s="15" cm="1">
        <f t="array" ref="CN357">_xlfn.IFS([1]original_ver!CN373="ความรู้ทางการเกษตรและการใช้เทคโนโลยีสำหรับการผลิตในฟาร์ม",1,[1]original_ver!CN373="การวางแผนและจัดการฟาร์ม เช่น การเก็บเกี่ยว การเงิน และการวางแผนทางการตลาด",2,[1]original_ver!CN373="การเป็นผู้ประกอบการทางการเกษตร",3,[1]original_ver!CN373="การเพิ่มมูลค่าผลผลิต และการแปรรูปผลผลิต (รวมถึงการพัฒนาคุณภาพผลผลิต)",4,[1]original_ver!CN373="","")</f>
        <v>4</v>
      </c>
      <c r="CO357" s="17">
        <v>1</v>
      </c>
      <c r="CP357" s="17">
        <v>1</v>
      </c>
      <c r="CQ357" s="15" cm="1">
        <f t="array" ref="CQ357">_xlfn.IFS([1]original_ver!CR373="ประยุกต์",1,[1]original_ver!CR373="ไม่ประยุกต์",0,[1]original_ver!CR373="","")</f>
        <v>1</v>
      </c>
      <c r="CR357" s="15" cm="1">
        <f t="array" ref="CR357">_xlfn.IFS([1]original_ver!CS373="ประยุกต์",1,[1]original_ver!CS373="ไม่ประยุกต์",0,[1]original_ver!CS373="","")</f>
        <v>1</v>
      </c>
      <c r="CS357" s="48"/>
      <c r="CT357" s="15" cm="1">
        <f t="array" ref="CT357">_xlfn.IFS([1]original_ver!CV373="ประยุกต์",1,[1]original_ver!CV373="ไม่ประยุกต์",0,[1]original_ver!CV373="","")</f>
        <v>1</v>
      </c>
      <c r="CU357" s="48"/>
      <c r="CV357" s="15" cm="1">
        <f t="array" ref="CV357">_xlfn.IFS([1]original_ver!CY373="ประยุกต์",1,[1]original_ver!CY373="ไม่ประยุกต์",0,[1]original_ver!CY373="","")</f>
        <v>1</v>
      </c>
      <c r="CW357" s="48"/>
      <c r="CX357" s="15" cm="1">
        <f t="array" ref="CX357">_xlfn.IFS([1]original_ver!DB373="ประยุกต์",1,[1]original_ver!DB373="ไม่ประยุกต์",0,[1]original_ver!DB373="","")</f>
        <v>1</v>
      </c>
      <c r="CY357" s="48"/>
      <c r="CZ357" s="48">
        <v>0</v>
      </c>
      <c r="DA357" s="48">
        <v>0</v>
      </c>
      <c r="DB357" s="48">
        <v>0</v>
      </c>
      <c r="DC357" s="48">
        <v>0</v>
      </c>
      <c r="DD357" s="48">
        <v>0</v>
      </c>
      <c r="DE357" s="48">
        <v>0</v>
      </c>
      <c r="DF357" s="17">
        <v>3</v>
      </c>
      <c r="DG357" s="17">
        <v>2</v>
      </c>
      <c r="DH357" s="48"/>
      <c r="DI357" s="48"/>
      <c r="DJ357" s="17">
        <v>2</v>
      </c>
      <c r="DK357" s="17">
        <v>2</v>
      </c>
      <c r="DL357" s="17">
        <v>1</v>
      </c>
      <c r="DM357" s="17">
        <v>2</v>
      </c>
      <c r="DN357" s="48"/>
      <c r="DO357" s="48"/>
      <c r="DP357" s="48"/>
      <c r="DQ357" s="48"/>
      <c r="DR357" s="49">
        <v>4.5999999999999996</v>
      </c>
      <c r="DS357" s="49">
        <v>4.333333333333333</v>
      </c>
      <c r="DT357" s="17">
        <v>4.5</v>
      </c>
      <c r="DU357" s="49">
        <v>3</v>
      </c>
      <c r="DV357" s="49">
        <v>2</v>
      </c>
      <c r="DW357" s="49">
        <v>3.75</v>
      </c>
      <c r="DX357" s="25">
        <v>4.5999999999999996</v>
      </c>
      <c r="DY357" s="25">
        <v>4.333333333333333</v>
      </c>
      <c r="DZ357" s="25">
        <v>4.5</v>
      </c>
      <c r="EA357" s="25">
        <v>3</v>
      </c>
      <c r="EB357" s="25">
        <v>2</v>
      </c>
      <c r="EC357">
        <v>3.75</v>
      </c>
    </row>
    <row r="358" spans="1:133" x14ac:dyDescent="0.2">
      <c r="A358" s="15">
        <v>1120</v>
      </c>
      <c r="B358" s="50" t="s">
        <v>869</v>
      </c>
      <c r="C358" cm="1">
        <f t="array" ref="C358">_xlfn.IFS([1]original_ver!D374="Participant",1,[1]original_ver!D374="Non-Participant",0,[1]original_ver!D374="","")</f>
        <v>0</v>
      </c>
      <c r="D358" s="15">
        <v>2</v>
      </c>
      <c r="E358" s="17" cm="1">
        <f t="array" ref="E358">_xlfn.IFS([1]original_ver!F374="ชาย",1,[1]original_ver!F374="หญิง",0,[1]original_ver!F374="","")</f>
        <v>0</v>
      </c>
      <c r="F358" s="15">
        <v>38</v>
      </c>
      <c r="G358" s="17" cm="1">
        <f t="array" ref="G358">_xlfn.IFS([1]original_ver!H374="ไม่มีการศึกษา",0,[1]original_ver!H374="ประถมศึกษา",1,[1]original_ver!H374="มัธยมศึกษาตอนต้น",2,[1]original_ver!H374="มัธยมศึกษาตอนปลาย",3,[1]original_ver!H374="อนุปริญญา (ปวช., ปวส., ฝึกหัดครู)",4,[1]original_ver!H374="ปริญญาตรี",5,[1]original_ver!H374="สูงกว่าปริญญาตรี",6,[1]original_ver!H374="","")</f>
        <v>5</v>
      </c>
      <c r="H358" s="17" cm="1">
        <f t="array" ref="H358">_xlfn.IFS([1]original_ver!I374="โสด",1,[1]original_ver!I374="สมรส/อยู่ด้วยกัน",2,[1]original_ver!I374="หย่าร้าง/แยกกันอยู่",3,[1]original_ver!I374="หม้าย",4,[1]original_ver!I374="","")</f>
        <v>2</v>
      </c>
      <c r="I358" s="15">
        <v>4</v>
      </c>
      <c r="J358" s="15">
        <v>5</v>
      </c>
      <c r="K358" s="17" cm="1">
        <f t="array" ref="K358">_xlfn.IFS([1]original_ver!L374="ใช่",1,[1]original_ver!L374="ไม่ใช่",0,[1]original_ver!L374="","")</f>
        <v>0</v>
      </c>
      <c r="L358" s="17" cm="1">
        <f t="array" ref="L358">_xlfn.IFS([1]original_ver!M374="กู้ยืม",1,[1]original_ver!M374="ไม่กู้ยืม",0,[1]original_ver!M374="","")</f>
        <v>1</v>
      </c>
      <c r="M358" s="17">
        <f t="shared" si="20"/>
        <v>0</v>
      </c>
      <c r="N358" s="23">
        <v>0</v>
      </c>
      <c r="O358" s="17" cm="1">
        <f t="array" ref="O358">_xlfn.IFS([1]original_ver!O374="ใช่",1,[1]original_ver!O374="ไม่ใช่",0,[1]original_ver!O374="","")</f>
        <v>1</v>
      </c>
      <c r="P358" s="17">
        <v>8</v>
      </c>
      <c r="Q358" s="17">
        <v>4</v>
      </c>
      <c r="R358" s="17">
        <v>0.5</v>
      </c>
      <c r="S358" s="17">
        <v>1000</v>
      </c>
      <c r="T358" s="17">
        <v>16</v>
      </c>
      <c r="U358" s="22">
        <f t="shared" si="21"/>
        <v>2000</v>
      </c>
      <c r="V358" s="48"/>
      <c r="W358" s="48"/>
      <c r="X358" s="48"/>
      <c r="Y358" s="48"/>
      <c r="Z358" s="48"/>
      <c r="AA358" s="17">
        <v>8</v>
      </c>
      <c r="AB358" s="17">
        <v>4</v>
      </c>
      <c r="AC358" s="17">
        <v>0.5</v>
      </c>
      <c r="AD358" s="17">
        <v>1000</v>
      </c>
      <c r="AE358" s="17">
        <v>15</v>
      </c>
      <c r="AF358" s="27">
        <f t="shared" si="22"/>
        <v>2000</v>
      </c>
      <c r="AG358" s="48"/>
      <c r="AH358" s="48"/>
      <c r="AI358" s="48"/>
      <c r="AJ358" s="48"/>
      <c r="AK358" s="48"/>
      <c r="AL358" s="17">
        <v>7</v>
      </c>
      <c r="AM358" s="17">
        <v>1</v>
      </c>
      <c r="AN358" s="17">
        <v>0.2</v>
      </c>
      <c r="AO358" s="17">
        <v>1000</v>
      </c>
      <c r="AP358" s="17">
        <v>75</v>
      </c>
      <c r="AQ358" s="17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17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9">
        <v>1.5</v>
      </c>
      <c r="CE358" s="49">
        <v>1.6666666666666667</v>
      </c>
      <c r="CF358" s="49">
        <v>1</v>
      </c>
      <c r="CG358" s="49">
        <v>1</v>
      </c>
      <c r="CH358" s="49">
        <v>3</v>
      </c>
      <c r="CI358" s="17">
        <v>1</v>
      </c>
      <c r="CJ358" cm="1">
        <f t="array" ref="CJ358">_xlfn.IFS([1]original_ver!CH374="จากการเข้าร่วมกิจกรรมอบรม ที่จัดโดยโครงการเกษตรกรปราดเปรื่อง (Smart Farmer)",1,[1]original_ver!CH374="จากการเข้าร่วมกิจกรรมอบรม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ๆ",3,[1]original_ver!CH374="จากการเรียนรู้ผ่านประสบการณ์ของผู้อื่น ได้แก่ เพื่อนบ้าน พี่น้อง เพื่อน และญาติ เป็นต้น",4,[1]original_ver!CH374="ไม่ได้เข้าร่วมกิจกรรมอบรมหรือเรียนรู้ใด ๆ (ข้ามไปข้อ 33)",5)</f>
        <v>2</v>
      </c>
      <c r="CK358" s="15" cm="1">
        <f t="array" ref="CK358">_xlfn.IFS([1]original_ver!CJ374="ความรู้ทางการเกษตรและการใช้เทคโนโลยีสำหรับการผลิตในฟาร์ม",1,[1]original_ver!CJ374="การวางแผนและจัดการฟาร์ม เช่น การเก็บเกี่ยว การเงิน และการวางแผนทางการตลาด",2,[1]original_ver!CJ374="การเป็นผู้ประกอบการทางการเกษตร",3,[1]original_ver!CJ374="การเพิ่มมูลค่าผลผลิต และการแปรรูปผลผลิต (รวมถึงการพัฒนาคุณภาพผลผลิต)",4,[1]original_ver!CJ374="","")</f>
        <v>1</v>
      </c>
      <c r="CL358" s="17">
        <v>4</v>
      </c>
      <c r="CM358" s="17">
        <v>1</v>
      </c>
      <c r="CN358" s="15" cm="1">
        <f t="array" ref="CN358">_xlfn.IFS([1]original_ver!CN374="ความรู้ทางการเกษตรและการใช้เทคโนโลยีสำหรับการผลิตในฟาร์ม",1,[1]original_ver!CN374="การวางแผนและจัดการฟาร์ม เช่น การเก็บเกี่ยว การเงิน และการวางแผนทางการตลาด",2,[1]original_ver!CN374="การเป็นผู้ประกอบการทางการเกษตร",3,[1]original_ver!CN374="การเพิ่มมูลค่าผลผลิต และการแปรรูปผลผลิต (รวมถึงการพัฒนาคุณภาพผลผลิต)",4,[1]original_ver!CN374="","")</f>
        <v>4</v>
      </c>
      <c r="CO358" s="17">
        <v>1</v>
      </c>
      <c r="CP358" s="17">
        <v>1</v>
      </c>
      <c r="CQ358" s="15" cm="1">
        <f t="array" ref="CQ358">_xlfn.IFS([1]original_ver!CR374="ประยุกต์",1,[1]original_ver!CR374="ไม่ประยุกต์",0,[1]original_ver!CR374="","")</f>
        <v>1</v>
      </c>
      <c r="CR358" s="15" cm="1">
        <f t="array" ref="CR358">_xlfn.IFS([1]original_ver!CS374="ประยุกต์",1,[1]original_ver!CS374="ไม่ประยุกต์",0,[1]original_ver!CS374="","")</f>
        <v>1</v>
      </c>
      <c r="CS358" s="48"/>
      <c r="CT358" s="15" cm="1">
        <f t="array" ref="CT358">_xlfn.IFS([1]original_ver!CV374="ประยุกต์",1,[1]original_ver!CV374="ไม่ประยุกต์",0,[1]original_ver!CV374="","")</f>
        <v>1</v>
      </c>
      <c r="CU358" s="48"/>
      <c r="CV358" s="15" cm="1">
        <f t="array" ref="CV358">_xlfn.IFS([1]original_ver!CY374="ประยุกต์",1,[1]original_ver!CY374="ไม่ประยุกต์",0,[1]original_ver!CY374="","")</f>
        <v>1</v>
      </c>
      <c r="CW358" s="48"/>
      <c r="CX358" s="15" cm="1">
        <f t="array" ref="CX358">_xlfn.IFS([1]original_ver!DB374="ประยุกต์",1,[1]original_ver!DB374="ไม่ประยุกต์",0,[1]original_ver!DB374="","")</f>
        <v>1</v>
      </c>
      <c r="CY358" s="48"/>
      <c r="CZ358" s="48"/>
      <c r="DA358" s="48"/>
      <c r="DB358" s="48"/>
      <c r="DC358" s="48"/>
      <c r="DD358" s="48"/>
      <c r="DE358" s="48"/>
      <c r="DF358" s="48"/>
      <c r="DG358" s="48"/>
      <c r="DH358" s="17">
        <v>2</v>
      </c>
      <c r="DI358" s="17">
        <v>2</v>
      </c>
      <c r="DJ358" s="17">
        <v>3</v>
      </c>
      <c r="DK358" s="17">
        <v>2</v>
      </c>
      <c r="DL358" s="17">
        <v>1</v>
      </c>
      <c r="DM358" s="17">
        <v>2</v>
      </c>
      <c r="DN358" s="48"/>
      <c r="DO358" s="48"/>
      <c r="DP358" s="48"/>
      <c r="DQ358" s="48"/>
      <c r="DR358" s="49">
        <v>4.8</v>
      </c>
      <c r="DS358" s="49">
        <v>4</v>
      </c>
      <c r="DT358" s="17">
        <v>5</v>
      </c>
      <c r="DU358" s="49">
        <v>4</v>
      </c>
      <c r="DV358" s="49">
        <v>4.333333333333333</v>
      </c>
      <c r="DW358" s="49">
        <v>3.25</v>
      </c>
      <c r="DX358" s="25">
        <v>4.8</v>
      </c>
      <c r="DY358" s="25">
        <v>4</v>
      </c>
      <c r="DZ358" s="25">
        <v>5</v>
      </c>
      <c r="EA358" s="25">
        <v>4</v>
      </c>
      <c r="EB358" s="25">
        <v>4.333333333333333</v>
      </c>
      <c r="EC358">
        <v>3.25</v>
      </c>
    </row>
    <row r="359" spans="1:133" hidden="1" x14ac:dyDescent="0.2">
      <c r="A359" s="15">
        <v>1201</v>
      </c>
      <c r="B359" s="60" t="s">
        <v>870</v>
      </c>
      <c r="C359" cm="1">
        <f t="array" ref="C359">_xlfn.IFS([1]original_ver!D375="Participant",1,[1]original_ver!D375="Non-Participant",0,[1]original_ver!D375="","")</f>
        <v>0</v>
      </c>
      <c r="D359" s="15">
        <v>3</v>
      </c>
      <c r="E359" s="17" cm="1">
        <f t="array" ref="E359">_xlfn.IFS([1]original_ver!F375="ชาย",1,[1]original_ver!F375="หญิง",0,[1]original_ver!F375="","")</f>
        <v>1</v>
      </c>
      <c r="F359" s="15">
        <v>57</v>
      </c>
      <c r="G359" s="17" cm="1">
        <f t="array" ref="G359">_xlfn.IFS([1]original_ver!H375="ไม่มีการศึกษา",0,[1]original_ver!H375="ประถมศึกษา",1,[1]original_ver!H375="มัธยมศึกษาตอนต้น",2,[1]original_ver!H375="มัธยมศึกษาตอนปลาย",3,[1]original_ver!H375="อนุปริญญา (ปวช., ปวส., ฝึกหัดครู)",4,[1]original_ver!H375="ปริญญาตรี",5,[1]original_ver!H375="สูงกว่าปริญญาตรี",6,[1]original_ver!H375="","")</f>
        <v>1</v>
      </c>
      <c r="H359" s="17" cm="1">
        <f t="array" ref="H359">_xlfn.IFS([1]original_ver!I375="โสด",1,[1]original_ver!I375="สมรส/อยู่ด้วยกัน",2,[1]original_ver!I375="หย่าร้าง/แยกกันอยู่",3,[1]original_ver!I375="หม้าย",4,[1]original_ver!I375="","")</f>
        <v>2</v>
      </c>
      <c r="J359" s="15">
        <v>15</v>
      </c>
      <c r="K359" s="17" cm="1">
        <f t="array" ref="K359">_xlfn.IFS([1]original_ver!L375="ใช่",1,[1]original_ver!L375="ไม่ใช่",0,[1]original_ver!L375="","")</f>
        <v>0</v>
      </c>
      <c r="L359" s="17" cm="1">
        <f t="array" ref="L359">_xlfn.IFS([1]original_ver!M375="กู้ยืม",1,[1]original_ver!M375="ไม่กู้ยืม",0,[1]original_ver!M375="","")</f>
        <v>1</v>
      </c>
      <c r="M359" s="17">
        <f t="shared" si="20"/>
        <v>0</v>
      </c>
      <c r="N359" s="26"/>
      <c r="O359" s="17" cm="1">
        <f t="array" ref="O359">_xlfn.IFS([1]original_ver!O375="ใช่",1,[1]original_ver!O375="ไม่ใช่",0,[1]original_ver!O375="","")</f>
        <v>0</v>
      </c>
      <c r="P359" s="17">
        <v>1</v>
      </c>
      <c r="Q359" s="17">
        <v>1</v>
      </c>
      <c r="R359" s="17">
        <v>12</v>
      </c>
      <c r="S359" s="17">
        <v>2000</v>
      </c>
      <c r="T359" s="53">
        <v>12</v>
      </c>
      <c r="U359" s="20">
        <f t="shared" si="21"/>
        <v>166.66666666666666</v>
      </c>
      <c r="V359" s="48"/>
      <c r="W359" s="48"/>
      <c r="X359" s="48"/>
      <c r="Y359" s="48"/>
      <c r="Z359" s="48"/>
      <c r="AA359" s="17">
        <v>1</v>
      </c>
      <c r="AB359" s="17">
        <v>1</v>
      </c>
      <c r="AC359" s="17">
        <v>12</v>
      </c>
      <c r="AD359" s="17">
        <v>800</v>
      </c>
      <c r="AE359" s="18">
        <v>12</v>
      </c>
      <c r="AF359" s="27">
        <f t="shared" si="22"/>
        <v>66.666666666666671</v>
      </c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9">
        <v>3</v>
      </c>
      <c r="CE359" s="49">
        <v>2</v>
      </c>
      <c r="CF359" s="49">
        <v>2.6666666666666665</v>
      </c>
      <c r="CG359" s="49">
        <v>2</v>
      </c>
      <c r="CH359" s="49">
        <v>4</v>
      </c>
      <c r="CI359" s="17">
        <v>3</v>
      </c>
      <c r="CJ359" cm="1">
        <f t="array" ref="CJ359">_xlfn.IFS([1]original_ver!CH375="จากการเข้าร่วมกิจกรรมอบรม ที่จัดโดยโครงการเกษตรกรปราดเปรื่อง (Smart Farmer)",1,[1]original_ver!CH375="จากการเข้าร่วมกิจกรรมอบรม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ๆ",3,[1]original_ver!CH375="จากการเรียนรู้ผ่านประสบการณ์ของผู้อื่น ได้แก่ เพื่อนบ้าน พี่น้อง เพื่อน และญาติ เป็นต้น",4,[1]original_ver!CH375="ไม่ได้เข้าร่วมกิจกรรมอบรมหรือเรียนรู้ใด ๆ (ข้ามไปข้อ 33)",5)</f>
        <v>5</v>
      </c>
      <c r="CK359" s="15" t="str" cm="1">
        <f t="array" ref="CK359">_xlfn.IFS([1]original_ver!CJ375="ความรู้ทางการเกษตรและการใช้เทคโนโลยีสำหรับการผลิตในฟาร์ม",1,[1]original_ver!CJ375="การวางแผนและจัดการฟาร์ม เช่น การเก็บเกี่ยว การเงิน และการวางแผนทางการตลาด",2,[1]original_ver!CJ375="การเป็นผู้ประกอบการทางการเกษตร",3,[1]original_ver!CJ375="การเพิ่มมูลค่าผลผลิต และการแปรรูปผลผลิต (รวมถึงการพัฒนาคุณภาพผลผลิต)",4,[1]original_ver!CJ375="","")</f>
        <v/>
      </c>
      <c r="CL359" s="48"/>
      <c r="CM359" s="48"/>
      <c r="CN359" s="15" t="str" cm="1">
        <f t="array" ref="CN359">_xlfn.IFS([1]original_ver!CN375="ความรู้ทางการเกษตรและการใช้เทคโนโลยีสำหรับการผลิตในฟาร์ม",1,[1]original_ver!CN375="การวางแผนและจัดการฟาร์ม เช่น การเก็บเกี่ยว การเงิน และการวางแผนทางการตลาด",2,[1]original_ver!CN375="การเป็นผู้ประกอบการทางการเกษตร",3,[1]original_ver!CN375="การเพิ่มมูลค่าผลผลิต และการแปรรูปผลผลิต (รวมถึงการพัฒนาคุณภาพผลผลิต)",4,[1]original_ver!CN375="","")</f>
        <v/>
      </c>
      <c r="CO359" s="48"/>
      <c r="CP359" s="48"/>
      <c r="CQ359" s="15" t="str" cm="1">
        <f t="array" ref="CQ359">_xlfn.IFS([1]original_ver!CR375="ประยุกต์",1,[1]original_ver!CR375="ไม่ประยุกต์",0,[1]original_ver!CR375="","")</f>
        <v/>
      </c>
      <c r="CR359" s="15" t="str" cm="1">
        <f t="array" ref="CR359">_xlfn.IFS([1]original_ver!CS375="ประยุกต์",1,[1]original_ver!CS375="ไม่ประยุกต์",0,[1]original_ver!CS375="","")</f>
        <v/>
      </c>
      <c r="CS359" s="48"/>
      <c r="CT359" s="15" t="str" cm="1">
        <f t="array" ref="CT359">_xlfn.IFS([1]original_ver!CV375="ประยุกต์",1,[1]original_ver!CV375="ไม่ประยุกต์",0,[1]original_ver!CV375="","")</f>
        <v/>
      </c>
      <c r="CU359" s="48"/>
      <c r="CV359" s="15" t="str" cm="1">
        <f t="array" ref="CV359">_xlfn.IFS([1]original_ver!CY375="ประยุกต์",1,[1]original_ver!CY375="ไม่ประยุกต์",0,[1]original_ver!CY375="","")</f>
        <v/>
      </c>
      <c r="CW359" s="48"/>
      <c r="CX359" s="15" t="str" cm="1">
        <f t="array" ref="CX359">_xlfn.IFS([1]original_ver!DB375="ประยุกต์",1,[1]original_ver!DB375="ไม่ประยุกต์",0,[1]original_ver!DB375="","")</f>
        <v/>
      </c>
      <c r="CY359" s="48"/>
      <c r="CZ359" s="48"/>
      <c r="DA359" s="48"/>
      <c r="DB359" s="48"/>
      <c r="DC359" s="48"/>
      <c r="DD359" s="48"/>
      <c r="DE359" s="48"/>
      <c r="DF359" s="17">
        <v>1</v>
      </c>
      <c r="DG359" s="17">
        <v>1</v>
      </c>
      <c r="DH359" s="17">
        <v>1</v>
      </c>
      <c r="DI359" s="17">
        <v>1</v>
      </c>
      <c r="DJ359" s="17">
        <v>3</v>
      </c>
      <c r="DK359" s="17">
        <v>1</v>
      </c>
      <c r="DL359" s="17">
        <v>3</v>
      </c>
      <c r="DM359" s="17">
        <v>1</v>
      </c>
      <c r="DN359" s="48"/>
      <c r="DO359" s="48"/>
      <c r="DP359" s="48"/>
      <c r="DQ359" s="48"/>
      <c r="DR359" s="49">
        <v>3.2</v>
      </c>
      <c r="DS359" s="49">
        <v>2.6666666666666665</v>
      </c>
      <c r="DT359" s="17">
        <v>3</v>
      </c>
      <c r="DU359" s="49">
        <v>3</v>
      </c>
      <c r="DV359" s="49">
        <v>2</v>
      </c>
      <c r="DW359" s="49">
        <v>2</v>
      </c>
      <c r="DX359" s="25">
        <v>3.2</v>
      </c>
      <c r="DY359" s="25">
        <v>3</v>
      </c>
      <c r="DZ359" s="25">
        <v>4</v>
      </c>
      <c r="EA359" s="25">
        <v>3.4</v>
      </c>
      <c r="EB359" s="25">
        <v>2.6666666666666665</v>
      </c>
      <c r="EC359">
        <v>2.25</v>
      </c>
    </row>
    <row r="360" spans="1:133" hidden="1" x14ac:dyDescent="0.2">
      <c r="A360" s="15">
        <v>1202</v>
      </c>
      <c r="B360" s="60" t="s">
        <v>871</v>
      </c>
      <c r="C360" cm="1">
        <f t="array" ref="C360">_xlfn.IFS([1]original_ver!D376="Participant",1,[1]original_ver!D376="Non-Participant",0,[1]original_ver!D376="","")</f>
        <v>1</v>
      </c>
      <c r="D360" s="15">
        <v>3</v>
      </c>
      <c r="E360" s="17" cm="1">
        <f t="array" ref="E360">_xlfn.IFS([1]original_ver!F376="ชาย",1,[1]original_ver!F376="หญิง",0,[1]original_ver!F376="","")</f>
        <v>0</v>
      </c>
      <c r="F360" s="15">
        <v>58</v>
      </c>
      <c r="G360" s="17" cm="1">
        <f t="array" ref="G360">_xlfn.IFS([1]original_ver!H376="ไม่มีการศึกษา",0,[1]original_ver!H376="ประถมศึกษา",1,[1]original_ver!H376="มัธยมศึกษาตอนต้น",2,[1]original_ver!H376="มัธยมศึกษาตอนปลาย",3,[1]original_ver!H376="อนุปริญญา (ปวช., ปวส., ฝึกหัดครู)",4,[1]original_ver!H376="ปริญญาตรี",5,[1]original_ver!H376="สูงกว่าปริญญาตรี",6,[1]original_ver!H376="","")</f>
        <v>2</v>
      </c>
      <c r="H360" s="17" cm="1">
        <f t="array" ref="H360">_xlfn.IFS([1]original_ver!I376="โสด",1,[1]original_ver!I376="สมรส/อยู่ด้วยกัน",2,[1]original_ver!I376="หย่าร้าง/แยกกันอยู่",3,[1]original_ver!I376="หม้าย",4,[1]original_ver!I376="","")</f>
        <v>2</v>
      </c>
      <c r="I360" s="15">
        <v>4</v>
      </c>
      <c r="J360" s="15">
        <v>35</v>
      </c>
      <c r="K360" s="17" cm="1">
        <f t="array" ref="K360">_xlfn.IFS([1]original_ver!L376="ใช่",1,[1]original_ver!L376="ไม่ใช่",0,[1]original_ver!L376="","")</f>
        <v>1</v>
      </c>
      <c r="L360" s="17" cm="1">
        <f t="array" ref="L360">_xlfn.IFS([1]original_ver!M376="กู้ยืม",1,[1]original_ver!M376="ไม่กู้ยืม",0,[1]original_ver!M376="","")</f>
        <v>1</v>
      </c>
      <c r="M360" s="17">
        <f t="shared" si="20"/>
        <v>0</v>
      </c>
      <c r="N360" s="26"/>
      <c r="O360" s="17" cm="1">
        <f t="array" ref="O360">_xlfn.IFS([1]original_ver!O376="ใช่",1,[1]original_ver!O376="ไม่ใช่",0,[1]original_ver!O376="","")</f>
        <v>1</v>
      </c>
      <c r="P360" s="17">
        <v>1</v>
      </c>
      <c r="Q360" s="17">
        <v>1</v>
      </c>
      <c r="R360" s="17">
        <v>10</v>
      </c>
      <c r="S360" s="17">
        <v>3000</v>
      </c>
      <c r="T360" s="53">
        <v>14</v>
      </c>
      <c r="U360" s="20">
        <f t="shared" si="21"/>
        <v>300</v>
      </c>
      <c r="V360" s="48"/>
      <c r="W360" s="48"/>
      <c r="X360" s="48"/>
      <c r="Y360" s="48"/>
      <c r="Z360" s="48"/>
      <c r="AA360" s="17">
        <v>1</v>
      </c>
      <c r="AB360" s="17">
        <v>1</v>
      </c>
      <c r="AC360" s="17">
        <v>10</v>
      </c>
      <c r="AD360" s="17">
        <v>5000</v>
      </c>
      <c r="AE360" s="18">
        <v>14</v>
      </c>
      <c r="AF360" s="27">
        <f t="shared" si="22"/>
        <v>500</v>
      </c>
      <c r="AG360" s="48"/>
      <c r="AH360" s="48"/>
      <c r="AI360" s="48"/>
      <c r="AJ360" s="48"/>
      <c r="AK360" s="48"/>
      <c r="AL360" s="17">
        <v>3</v>
      </c>
      <c r="AM360" s="17">
        <v>1</v>
      </c>
      <c r="AN360" s="17">
        <v>50</v>
      </c>
      <c r="AO360" s="55">
        <v>605000</v>
      </c>
      <c r="AP360" s="17">
        <v>1300</v>
      </c>
      <c r="AQ360" s="17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17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9">
        <v>2.5</v>
      </c>
      <c r="CE360" s="49">
        <v>3</v>
      </c>
      <c r="CF360" s="49">
        <v>2.3333333333333335</v>
      </c>
      <c r="CG360" s="49">
        <v>2</v>
      </c>
      <c r="CH360" s="49">
        <v>2</v>
      </c>
      <c r="CI360" s="17">
        <v>2</v>
      </c>
      <c r="CJ360" cm="1">
        <f t="array" ref="CJ360">_xlfn.IFS([1]original_ver!CH376="จากการเข้าร่วมกิจกรรมอบรม ที่จัดโดยโครงการเกษตรกรปราดเปรื่อง (Smart Farmer)",1,[1]original_ver!CH376="จากการเข้าร่วมกิจกรรมอบรม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ๆ",3,[1]original_ver!CH376="จากการเรียนรู้ผ่านประสบการณ์ของผู้อื่น ได้แก่ เพื่อนบ้าน พี่น้อง เพื่อน และญาติ เป็นต้น",4,[1]original_ver!CH376="ไม่ได้เข้าร่วมกิจกรรมอบรมหรือเรียนรู้ใด ๆ (ข้ามไปข้อ 33)",5)</f>
        <v>4</v>
      </c>
      <c r="CK360" s="15" cm="1">
        <f t="array" ref="CK360">_xlfn.IFS([1]original_ver!CJ376="ความรู้ทางการเกษตรและการใช้เทคโนโลยีสำหรับการผลิตในฟาร์ม",1,[1]original_ver!CJ376="การวางแผนและจัดการฟาร์ม เช่น การเก็บเกี่ยว การเงิน และการวางแผนทางการตลาด",2,[1]original_ver!CJ376="การเป็นผู้ประกอบการทางการเกษตร",3,[1]original_ver!CJ376="การเพิ่มมูลค่าผลผลิต และการแปรรูปผลผลิต (รวมถึงการพัฒนาคุณภาพผลผลิต)",4,[1]original_ver!CJ376="","")</f>
        <v>2</v>
      </c>
      <c r="CL360" s="17">
        <v>3</v>
      </c>
      <c r="CM360" s="17">
        <v>1</v>
      </c>
      <c r="CN360" s="15" cm="1">
        <f t="array" ref="CN360">_xlfn.IFS([1]original_ver!CN376="ความรู้ทางการเกษตรและการใช้เทคโนโลยีสำหรับการผลิตในฟาร์ม",1,[1]original_ver!CN376="การวางแผนและจัดการฟาร์ม เช่น การเก็บเกี่ยว การเงิน และการวางแผนทางการตลาด",2,[1]original_ver!CN376="การเป็นผู้ประกอบการทางการเกษตร",3,[1]original_ver!CN376="การเพิ่มมูลค่าผลผลิต และการแปรรูปผลผลิต (รวมถึงการพัฒนาคุณภาพผลผลิต)",4,[1]original_ver!CN376="","")</f>
        <v>3</v>
      </c>
      <c r="CO360" s="17">
        <v>1</v>
      </c>
      <c r="CP360" s="17">
        <v>1</v>
      </c>
      <c r="CQ360" s="15" cm="1">
        <f t="array" ref="CQ360">_xlfn.IFS([1]original_ver!CR376="ประยุกต์",1,[1]original_ver!CR376="ไม่ประยุกต์",0,[1]original_ver!CR376="","")</f>
        <v>1</v>
      </c>
      <c r="CR360" s="15" cm="1">
        <f t="array" ref="CR360">_xlfn.IFS([1]original_ver!CS376="ประยุกต์",1,[1]original_ver!CS376="ไม่ประยุกต์",0,[1]original_ver!CS376="","")</f>
        <v>1</v>
      </c>
      <c r="CS360" s="48"/>
      <c r="CT360" s="15" cm="1">
        <f t="array" ref="CT360">_xlfn.IFS([1]original_ver!CV376="ประยุกต์",1,[1]original_ver!CV376="ไม่ประยุกต์",0,[1]original_ver!CV376="","")</f>
        <v>1</v>
      </c>
      <c r="CU360" s="48"/>
      <c r="CV360" s="15" cm="1">
        <f t="array" ref="CV360">_xlfn.IFS([1]original_ver!CY376="ประยุกต์",1,[1]original_ver!CY376="ไม่ประยุกต์",0,[1]original_ver!CY376="","")</f>
        <v>1</v>
      </c>
      <c r="CW360" s="48"/>
      <c r="CX360" s="15" cm="1">
        <f t="array" ref="CX360">_xlfn.IFS([1]original_ver!DB376="ประยุกต์",1,[1]original_ver!DB376="ไม่ประยุกต์",0,[1]original_ver!DB376="","")</f>
        <v>1</v>
      </c>
      <c r="CY360" s="48"/>
      <c r="CZ360" s="48"/>
      <c r="DA360" s="48"/>
      <c r="DB360" s="48"/>
      <c r="DC360" s="48"/>
      <c r="DD360" s="48"/>
      <c r="DE360" s="48"/>
      <c r="DF360" s="17">
        <v>1</v>
      </c>
      <c r="DG360" s="17">
        <v>1</v>
      </c>
      <c r="DH360" s="17">
        <v>2</v>
      </c>
      <c r="DI360" s="17">
        <v>1</v>
      </c>
      <c r="DJ360" s="17">
        <v>3</v>
      </c>
      <c r="DK360" s="17">
        <v>1</v>
      </c>
      <c r="DL360" s="17">
        <v>2</v>
      </c>
      <c r="DM360" s="17">
        <v>1</v>
      </c>
      <c r="DN360" s="48"/>
      <c r="DO360" s="48"/>
      <c r="DP360" s="48"/>
      <c r="DQ360" s="48"/>
      <c r="DR360" s="49">
        <v>3.8</v>
      </c>
      <c r="DS360" s="49">
        <v>2.6666666666666665</v>
      </c>
      <c r="DT360" s="17">
        <v>2.75</v>
      </c>
      <c r="DU360" s="49">
        <v>2.8</v>
      </c>
      <c r="DV360" s="49">
        <v>3</v>
      </c>
      <c r="DW360" s="49">
        <v>2.5</v>
      </c>
      <c r="DX360" s="25">
        <v>4</v>
      </c>
      <c r="DY360" s="25">
        <v>3.3333333333333335</v>
      </c>
      <c r="DZ360" s="25">
        <v>3</v>
      </c>
      <c r="EA360" s="25">
        <v>3.4</v>
      </c>
      <c r="EB360" s="25">
        <v>3</v>
      </c>
      <c r="EC360">
        <v>2.5</v>
      </c>
    </row>
    <row r="361" spans="1:133" hidden="1" x14ac:dyDescent="0.2">
      <c r="A361" s="15">
        <v>1203</v>
      </c>
      <c r="B361" s="60" t="s">
        <v>872</v>
      </c>
      <c r="C361" cm="1">
        <f t="array" ref="C361">_xlfn.IFS([1]original_ver!D377="Participant",1,[1]original_ver!D377="Non-Participant",0,[1]original_ver!D377="","")</f>
        <v>0</v>
      </c>
      <c r="D361" s="15">
        <v>3</v>
      </c>
      <c r="E361" s="17" cm="1">
        <f t="array" ref="E361">_xlfn.IFS([1]original_ver!F377="ชาย",1,[1]original_ver!F377="หญิง",0,[1]original_ver!F377="","")</f>
        <v>1</v>
      </c>
      <c r="F361" s="15">
        <v>60</v>
      </c>
      <c r="G361" s="17" cm="1">
        <f t="array" ref="G361">_xlfn.IFS([1]original_ver!H377="ไม่มีการศึกษา",0,[1]original_ver!H377="ประถมศึกษา",1,[1]original_ver!H377="มัธยมศึกษาตอนต้น",2,[1]original_ver!H377="มัธยมศึกษาตอนปลาย",3,[1]original_ver!H377="อนุปริญญา (ปวช., ปวส., ฝึกหัดครู)",4,[1]original_ver!H377="ปริญญาตรี",5,[1]original_ver!H377="สูงกว่าปริญญาตรี",6,[1]original_ver!H377="","")</f>
        <v>1</v>
      </c>
      <c r="H361" s="17" cm="1">
        <f t="array" ref="H361">_xlfn.IFS([1]original_ver!I377="โสด",1,[1]original_ver!I377="สมรส/อยู่ด้วยกัน",2,[1]original_ver!I377="หย่าร้าง/แยกกันอยู่",3,[1]original_ver!I377="หม้าย",4,[1]original_ver!I377="","")</f>
        <v>2</v>
      </c>
      <c r="I361" s="15">
        <v>4</v>
      </c>
      <c r="J361" s="15">
        <v>35</v>
      </c>
      <c r="K361" s="17" cm="1">
        <f t="array" ref="K361">_xlfn.IFS([1]original_ver!L377="ใช่",1,[1]original_ver!L377="ไม่ใช่",0,[1]original_ver!L377="","")</f>
        <v>0</v>
      </c>
      <c r="L361" s="17" cm="1">
        <f t="array" ref="L361">_xlfn.IFS([1]original_ver!M377="กู้ยืม",1,[1]original_ver!M377="ไม่กู้ยืม",0,[1]original_ver!M377="","")</f>
        <v>1</v>
      </c>
      <c r="M361" s="17">
        <f t="shared" si="20"/>
        <v>1</v>
      </c>
      <c r="N361" s="54">
        <v>150000</v>
      </c>
      <c r="O361" s="17" cm="1">
        <f t="array" ref="O361">_xlfn.IFS([1]original_ver!O377="ใช่",1,[1]original_ver!O377="ไม่ใช่",0,[1]original_ver!O377="","")</f>
        <v>1</v>
      </c>
      <c r="P361" s="17">
        <v>1</v>
      </c>
      <c r="Q361" s="17">
        <v>1</v>
      </c>
      <c r="R361" s="17">
        <v>80</v>
      </c>
      <c r="S361" s="17">
        <v>3000</v>
      </c>
      <c r="T361" s="53">
        <v>2</v>
      </c>
      <c r="U361" s="20">
        <f t="shared" si="21"/>
        <v>37.5</v>
      </c>
      <c r="V361" s="48"/>
      <c r="W361" s="48"/>
      <c r="X361" s="48"/>
      <c r="Y361" s="48"/>
      <c r="Z361" s="48"/>
      <c r="AA361" s="17">
        <v>1</v>
      </c>
      <c r="AB361" s="17">
        <v>1</v>
      </c>
      <c r="AC361" s="17">
        <v>80</v>
      </c>
      <c r="AD361" s="17">
        <v>1000</v>
      </c>
      <c r="AE361" s="18">
        <v>2</v>
      </c>
      <c r="AF361" s="27">
        <f t="shared" si="22"/>
        <v>12.5</v>
      </c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9">
        <v>3.5</v>
      </c>
      <c r="CE361" s="49">
        <v>2</v>
      </c>
      <c r="CF361" s="49">
        <v>2</v>
      </c>
      <c r="CG361" s="49">
        <v>3.5</v>
      </c>
      <c r="CH361" s="49">
        <v>2</v>
      </c>
      <c r="CI361" s="17">
        <v>5</v>
      </c>
      <c r="CJ361" cm="1">
        <f t="array" ref="CJ361">_xlfn.IFS([1]original_ver!CH377="จากการเข้าร่วมกิจกรรมอบรม ที่จัดโดยโครงการเกษตรกรปราดเปรื่อง (Smart Farmer)",1,[1]original_ver!CH377="จากการเข้าร่วมกิจกรรมอบรม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ๆ",3,[1]original_ver!CH377="จากการเรียนรู้ผ่านประสบการณ์ของผู้อื่น ได้แก่ เพื่อนบ้าน พี่น้อง เพื่อน และญาติ เป็นต้น",4,[1]original_ver!CH377="ไม่ได้เข้าร่วมกิจกรรมอบรมหรือเรียนรู้ใด ๆ (ข้ามไปข้อ 33)",5)</f>
        <v>5</v>
      </c>
      <c r="CK361" s="15" t="str" cm="1">
        <f t="array" ref="CK361">_xlfn.IFS([1]original_ver!CJ377="ความรู้ทางการเกษตรและการใช้เทคโนโลยีสำหรับการผลิตในฟาร์ม",1,[1]original_ver!CJ377="การวางแผนและจัดการฟาร์ม เช่น การเก็บเกี่ยว การเงิน และการวางแผนทางการตลาด",2,[1]original_ver!CJ377="การเป็นผู้ประกอบการทางการเกษตร",3,[1]original_ver!CJ377="การเพิ่มมูลค่าผลผลิต และการแปรรูปผลผลิต (รวมถึงการพัฒนาคุณภาพผลผลิต)",4,[1]original_ver!CJ377="","")</f>
        <v/>
      </c>
      <c r="CL361" s="48"/>
      <c r="CM361" s="48"/>
      <c r="CN361" s="15" t="str" cm="1">
        <f t="array" ref="CN361">_xlfn.IFS([1]original_ver!CN377="ความรู้ทางการเกษตรและการใช้เทคโนโลยีสำหรับการผลิตในฟาร์ม",1,[1]original_ver!CN377="การวางแผนและจัดการฟาร์ม เช่น การเก็บเกี่ยว การเงิน และการวางแผนทางการตลาด",2,[1]original_ver!CN377="การเป็นผู้ประกอบการทางการเกษตร",3,[1]original_ver!CN377="การเพิ่มมูลค่าผลผลิต และการแปรรูปผลผลิต (รวมถึงการพัฒนาคุณภาพผลผลิต)",4,[1]original_ver!CN377="","")</f>
        <v/>
      </c>
      <c r="CO361" s="48"/>
      <c r="CP361" s="48"/>
      <c r="CQ361" s="15" t="str" cm="1">
        <f t="array" ref="CQ361">_xlfn.IFS([1]original_ver!CR377="ประยุกต์",1,[1]original_ver!CR377="ไม่ประยุกต์",0,[1]original_ver!CR377="","")</f>
        <v/>
      </c>
      <c r="CR361" s="15" t="str" cm="1">
        <f t="array" ref="CR361">_xlfn.IFS([1]original_ver!CS377="ประยุกต์",1,[1]original_ver!CS377="ไม่ประยุกต์",0,[1]original_ver!CS377="","")</f>
        <v/>
      </c>
      <c r="CS361" s="48"/>
      <c r="CT361" s="15" t="str" cm="1">
        <f t="array" ref="CT361">_xlfn.IFS([1]original_ver!CV377="ประยุกต์",1,[1]original_ver!CV377="ไม่ประยุกต์",0,[1]original_ver!CV377="","")</f>
        <v/>
      </c>
      <c r="CU361" s="48"/>
      <c r="CV361" s="15" t="str" cm="1">
        <f t="array" ref="CV361">_xlfn.IFS([1]original_ver!CY377="ประยุกต์",1,[1]original_ver!CY377="ไม่ประยุกต์",0,[1]original_ver!CY377="","")</f>
        <v/>
      </c>
      <c r="CW361" s="48"/>
      <c r="CX361" s="15" t="str" cm="1">
        <f t="array" ref="CX361">_xlfn.IFS([1]original_ver!DB377="ประยุกต์",1,[1]original_ver!DB377="ไม่ประยุกต์",0,[1]original_ver!DB377="","")</f>
        <v/>
      </c>
      <c r="CY361" s="48"/>
      <c r="CZ361" s="48"/>
      <c r="DA361" s="48"/>
      <c r="DB361" s="48"/>
      <c r="DC361" s="48"/>
      <c r="DD361" s="48"/>
      <c r="DE361" s="48"/>
      <c r="DF361" s="17">
        <v>2</v>
      </c>
      <c r="DG361" s="17">
        <v>1</v>
      </c>
      <c r="DH361" s="17">
        <v>1</v>
      </c>
      <c r="DI361" s="17">
        <v>1</v>
      </c>
      <c r="DJ361" s="17">
        <v>2</v>
      </c>
      <c r="DK361" s="17">
        <v>1</v>
      </c>
      <c r="DL361" s="17">
        <v>2</v>
      </c>
      <c r="DM361" s="17">
        <v>1</v>
      </c>
      <c r="DN361" s="48"/>
      <c r="DO361" s="48"/>
      <c r="DP361" s="48"/>
      <c r="DQ361" s="48"/>
      <c r="DR361" s="49">
        <v>3.4</v>
      </c>
      <c r="DS361" s="49">
        <v>2.3333333333333335</v>
      </c>
      <c r="DT361" s="17">
        <v>1.75</v>
      </c>
      <c r="DU361" s="49">
        <v>2.6</v>
      </c>
      <c r="DV361" s="49">
        <v>2</v>
      </c>
      <c r="DW361" s="49">
        <v>1.75</v>
      </c>
      <c r="DX361" s="25">
        <v>3.6</v>
      </c>
      <c r="DY361" s="25">
        <v>2.3333333333333335</v>
      </c>
      <c r="DZ361" s="25">
        <v>1.75</v>
      </c>
      <c r="EA361" s="25">
        <v>2.8</v>
      </c>
      <c r="EB361" s="25">
        <v>2.3333333333333335</v>
      </c>
      <c r="EC361">
        <v>1.75</v>
      </c>
    </row>
    <row r="362" spans="1:133" x14ac:dyDescent="0.2">
      <c r="A362" s="15">
        <v>1204</v>
      </c>
      <c r="B362" s="60" t="s">
        <v>873</v>
      </c>
      <c r="C362" cm="1">
        <f t="array" ref="C362">_xlfn.IFS([1]original_ver!D378="Participant",1,[1]original_ver!D378="Non-Participant",0,[1]original_ver!D378="","")</f>
        <v>0</v>
      </c>
      <c r="D362" s="15">
        <v>3</v>
      </c>
      <c r="E362" s="17" cm="1">
        <f t="array" ref="E362">_xlfn.IFS([1]original_ver!F378="ชาย",1,[1]original_ver!F378="หญิง",0,[1]original_ver!F378="","")</f>
        <v>0</v>
      </c>
      <c r="F362" s="15">
        <v>49</v>
      </c>
      <c r="G362" s="17" cm="1">
        <f t="array" ref="G362">_xlfn.IFS([1]original_ver!H378="ไม่มีการศึกษา",0,[1]original_ver!H378="ประถมศึกษา",1,[1]original_ver!H378="มัธยมศึกษาตอนต้น",2,[1]original_ver!H378="มัธยมศึกษาตอนปลาย",3,[1]original_ver!H378="อนุปริญญา (ปวช., ปวส., ฝึกหัดครู)",4,[1]original_ver!H378="ปริญญาตรี",5,[1]original_ver!H378="สูงกว่าปริญญาตรี",6,[1]original_ver!H378="","")</f>
        <v>3</v>
      </c>
      <c r="H362" s="17" cm="1">
        <f t="array" ref="H362">_xlfn.IFS([1]original_ver!I378="โสด",1,[1]original_ver!I378="สมรส/อยู่ด้วยกัน",2,[1]original_ver!I378="หย่าร้าง/แยกกันอยู่",3,[1]original_ver!I378="หม้าย",4,[1]original_ver!I378="","")</f>
        <v>2</v>
      </c>
      <c r="I362" s="15">
        <v>4</v>
      </c>
      <c r="J362" s="15">
        <v>15</v>
      </c>
      <c r="K362" s="17" cm="1">
        <f t="array" ref="K362">_xlfn.IFS([1]original_ver!L378="ใช่",1,[1]original_ver!L378="ไม่ใช่",0,[1]original_ver!L378="","")</f>
        <v>0</v>
      </c>
      <c r="L362" s="17" cm="1">
        <f t="array" ref="L362">_xlfn.IFS([1]original_ver!M378="กู้ยืม",1,[1]original_ver!M378="ไม่กู้ยืม",0,[1]original_ver!M378="","")</f>
        <v>0</v>
      </c>
      <c r="M362" s="17">
        <f t="shared" si="20"/>
        <v>1</v>
      </c>
      <c r="N362" s="54">
        <v>250000</v>
      </c>
      <c r="O362" s="17" cm="1">
        <f t="array" ref="O362">_xlfn.IFS([1]original_ver!O378="ใช่",1,[1]original_ver!O378="ไม่ใช่",0,[1]original_ver!O378="","")</f>
        <v>0</v>
      </c>
      <c r="P362" s="17">
        <v>3</v>
      </c>
      <c r="Q362" s="17">
        <v>1</v>
      </c>
      <c r="R362" s="17">
        <v>80</v>
      </c>
      <c r="S362" s="55">
        <v>817000</v>
      </c>
      <c r="T362" s="17">
        <v>1420</v>
      </c>
      <c r="U362" s="22">
        <f t="shared" si="21"/>
        <v>10212.5</v>
      </c>
      <c r="V362" s="48"/>
      <c r="W362" s="48"/>
      <c r="X362" s="48"/>
      <c r="Y362" s="48"/>
      <c r="Z362" s="48"/>
      <c r="AA362" s="17">
        <v>3</v>
      </c>
      <c r="AB362" s="17">
        <v>1</v>
      </c>
      <c r="AC362" s="17">
        <v>50</v>
      </c>
      <c r="AD362" s="55">
        <v>400000</v>
      </c>
      <c r="AE362" s="17">
        <v>1180</v>
      </c>
      <c r="AF362" s="27">
        <f t="shared" si="22"/>
        <v>8000</v>
      </c>
      <c r="AG362" s="48"/>
      <c r="AH362" s="48"/>
      <c r="AI362" s="48"/>
      <c r="AJ362" s="48"/>
      <c r="AK362" s="48"/>
      <c r="AL362" s="17">
        <v>1</v>
      </c>
      <c r="AM362" s="17">
        <v>1</v>
      </c>
      <c r="AN362" s="17">
        <v>20</v>
      </c>
      <c r="AO362" s="17">
        <v>4000</v>
      </c>
      <c r="AP362" s="17">
        <v>9</v>
      </c>
      <c r="AQ362" s="17"/>
      <c r="AR362" s="48"/>
      <c r="AS362" s="48"/>
      <c r="AT362" s="48"/>
      <c r="AU362" s="48"/>
      <c r="AV362" s="48"/>
      <c r="AW362" s="17">
        <v>1</v>
      </c>
      <c r="AX362" s="17">
        <v>1</v>
      </c>
      <c r="AY362" s="17">
        <v>20</v>
      </c>
      <c r="AZ362" s="17">
        <v>3000</v>
      </c>
      <c r="BA362" s="17">
        <v>7</v>
      </c>
      <c r="BB362" s="17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17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17"/>
      <c r="BY362" s="48"/>
      <c r="BZ362" s="48"/>
      <c r="CA362" s="48"/>
      <c r="CB362" s="48"/>
      <c r="CC362" s="48"/>
      <c r="CD362" s="49">
        <v>2</v>
      </c>
      <c r="CE362" s="49">
        <v>1.3333333333333333</v>
      </c>
      <c r="CF362" s="49">
        <v>1.6666666666666667</v>
      </c>
      <c r="CG362" s="49">
        <v>1</v>
      </c>
      <c r="CH362" s="49">
        <v>1.5</v>
      </c>
      <c r="CI362" s="17">
        <v>3</v>
      </c>
      <c r="CJ362" cm="1">
        <f t="array" ref="CJ362">_xlfn.IFS([1]original_ver!CH378="จากการเข้าร่วมกิจกรรมอบรม ที่จัดโดยโครงการเกษตรกรปราดเปรื่อง (Smart Farmer)",1,[1]original_ver!CH378="จากการเข้าร่วมกิจกรรมอบรม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ๆ",3,[1]original_ver!CH378="จากการเรียนรู้ผ่านประสบการณ์ของผู้อื่น ได้แก่ เพื่อนบ้าน พี่น้อง เพื่อน และญาติ เป็นต้น",4,[1]original_ver!CH378="ไม่ได้เข้าร่วมกิจกรรมอบรมหรือเรียนรู้ใด ๆ (ข้ามไปข้อ 33)",5)</f>
        <v>4</v>
      </c>
      <c r="CK362" s="15" cm="1">
        <f t="array" ref="CK362">_xlfn.IFS([1]original_ver!CJ378="ความรู้ทางการเกษตรและการใช้เทคโนโลยีสำหรับการผลิตในฟาร์ม",1,[1]original_ver!CJ378="การวางแผนและจัดการฟาร์ม เช่น การเก็บเกี่ยว การเงิน และการวางแผนทางการตลาด",2,[1]original_ver!CJ378="การเป็นผู้ประกอบการทางการเกษตร",3,[1]original_ver!CJ378="การเพิ่มมูลค่าผลผลิต และการแปรรูปผลผลิต (รวมถึงการพัฒนาคุณภาพผลผลิต)",4,[1]original_ver!CJ378="","")</f>
        <v>4</v>
      </c>
      <c r="CL362" s="17">
        <v>2</v>
      </c>
      <c r="CM362" s="17">
        <v>1</v>
      </c>
      <c r="CN362" s="15" cm="1">
        <f t="array" ref="CN362">_xlfn.IFS([1]original_ver!CN378="ความรู้ทางการเกษตรและการใช้เทคโนโลยีสำหรับการผลิตในฟาร์ม",1,[1]original_ver!CN378="การวางแผนและจัดการฟาร์ม เช่น การเก็บเกี่ยว การเงิน และการวางแผนทางการตลาด",2,[1]original_ver!CN378="การเป็นผู้ประกอบการทางการเกษตร",3,[1]original_ver!CN378="การเพิ่มมูลค่าผลผลิต และการแปรรูปผลผลิต (รวมถึงการพัฒนาคุณภาพผลผลิต)",4,[1]original_ver!CN378="","")</f>
        <v>3</v>
      </c>
      <c r="CO362" s="17">
        <v>1</v>
      </c>
      <c r="CP362" s="17">
        <v>1</v>
      </c>
      <c r="CQ362" s="15" cm="1">
        <f t="array" ref="CQ362">_xlfn.IFS([1]original_ver!CR378="ประยุกต์",1,[1]original_ver!CR378="ไม่ประยุกต์",0,[1]original_ver!CR378="","")</f>
        <v>1</v>
      </c>
      <c r="CR362" s="15" cm="1">
        <f t="array" ref="CR362">_xlfn.IFS([1]original_ver!CS378="ประยุกต์",1,[1]original_ver!CS378="ไม่ประยุกต์",0,[1]original_ver!CS378="","")</f>
        <v>1</v>
      </c>
      <c r="CS362" s="48"/>
      <c r="CT362" s="15" cm="1">
        <f t="array" ref="CT362">_xlfn.IFS([1]original_ver!CV378="ประยุกต์",1,[1]original_ver!CV378="ไม่ประยุกต์",0,[1]original_ver!CV378="","")</f>
        <v>1</v>
      </c>
      <c r="CU362" s="48"/>
      <c r="CV362" s="15" cm="1">
        <f t="array" ref="CV362">_xlfn.IFS([1]original_ver!CY378="ประยุกต์",1,[1]original_ver!CY378="ไม่ประยุกต์",0,[1]original_ver!CY378="","")</f>
        <v>1</v>
      </c>
      <c r="CW362" s="48"/>
      <c r="CX362" s="15" cm="1">
        <f t="array" ref="CX362">_xlfn.IFS([1]original_ver!DB378="ประยุกต์",1,[1]original_ver!DB378="ไม่ประยุกต์",0,[1]original_ver!DB378="","")</f>
        <v>1</v>
      </c>
      <c r="CY362" s="48"/>
      <c r="CZ362" s="48">
        <v>0</v>
      </c>
      <c r="DA362" s="48">
        <v>0</v>
      </c>
      <c r="DB362" s="48">
        <v>0</v>
      </c>
      <c r="DC362" s="48">
        <v>0</v>
      </c>
      <c r="DD362" s="48">
        <v>0</v>
      </c>
      <c r="DE362" s="48">
        <v>0</v>
      </c>
      <c r="DF362" s="17">
        <v>3</v>
      </c>
      <c r="DG362" s="17">
        <v>1</v>
      </c>
      <c r="DH362" s="17">
        <v>3</v>
      </c>
      <c r="DI362" s="17">
        <v>1</v>
      </c>
      <c r="DJ362" s="17">
        <v>2</v>
      </c>
      <c r="DK362" s="17">
        <v>1</v>
      </c>
      <c r="DL362" s="17">
        <v>1</v>
      </c>
      <c r="DM362" s="17">
        <v>1</v>
      </c>
      <c r="DN362" s="48"/>
      <c r="DO362" s="48"/>
      <c r="DP362" s="48"/>
      <c r="DQ362" s="48"/>
      <c r="DR362" s="49">
        <v>4.2</v>
      </c>
      <c r="DS362" s="49">
        <v>3.6666666666666665</v>
      </c>
      <c r="DT362" s="17">
        <v>4.5</v>
      </c>
      <c r="DU362" s="49">
        <v>4</v>
      </c>
      <c r="DV362" s="49">
        <v>3</v>
      </c>
      <c r="DW362" s="49">
        <v>2.5</v>
      </c>
      <c r="DX362" s="25">
        <v>4.2</v>
      </c>
      <c r="DY362" s="25">
        <v>3</v>
      </c>
      <c r="DZ362" s="25">
        <v>4.75</v>
      </c>
      <c r="EA362" s="25">
        <v>4.2</v>
      </c>
      <c r="EB362" s="25">
        <v>3.6666666666666665</v>
      </c>
      <c r="EC362">
        <v>2.5</v>
      </c>
    </row>
    <row r="363" spans="1:133" hidden="1" x14ac:dyDescent="0.2">
      <c r="A363" s="15">
        <v>1205</v>
      </c>
      <c r="B363" s="60" t="s">
        <v>874</v>
      </c>
      <c r="C363" cm="1">
        <f t="array" ref="C363">_xlfn.IFS([1]original_ver!D379="Participant",1,[1]original_ver!D379="Non-Participant",0,[1]original_ver!D379="","")</f>
        <v>0</v>
      </c>
      <c r="D363" s="15">
        <v>3</v>
      </c>
      <c r="E363" s="17">
        <v>0</v>
      </c>
      <c r="F363" s="15">
        <v>56</v>
      </c>
      <c r="G363" s="17" cm="1">
        <f t="array" ref="G363">_xlfn.IFS([1]original_ver!H379="ไม่มีการศึกษา",0,[1]original_ver!H379="ประถมศึกษา",1,[1]original_ver!H379="มัธยมศึกษาตอนต้น",2,[1]original_ver!H379="มัธยมศึกษาตอนปลาย",3,[1]original_ver!H379="อนุปริญญา (ปวช., ปวส., ฝึกหัดครู)",4,[1]original_ver!H379="ปริญญาตรี",5,[1]original_ver!H379="สูงกว่าปริญญาตรี",6,[1]original_ver!H379="","")</f>
        <v>3</v>
      </c>
      <c r="H363" s="17" cm="1">
        <f t="array" ref="H363">_xlfn.IFS([1]original_ver!I379="โสด",1,[1]original_ver!I379="สมรส/อยู่ด้วยกัน",2,[1]original_ver!I379="หย่าร้าง/แยกกันอยู่",3,[1]original_ver!I379="หม้าย",4,[1]original_ver!I379="","")</f>
        <v>2</v>
      </c>
      <c r="I363" s="15">
        <v>4</v>
      </c>
      <c r="J363" s="15">
        <v>7</v>
      </c>
      <c r="K363" s="17" cm="1">
        <f t="array" ref="K363">_xlfn.IFS([1]original_ver!L379="ใช่",1,[1]original_ver!L379="ไม่ใช่",0,[1]original_ver!L379="","")</f>
        <v>0</v>
      </c>
      <c r="L363" s="17" cm="1">
        <f t="array" ref="L363">_xlfn.IFS([1]original_ver!M379="กู้ยืม",1,[1]original_ver!M379="ไม่กู้ยืม",0,[1]original_ver!M379="","")</f>
        <v>1</v>
      </c>
      <c r="M363" s="17">
        <f t="shared" si="20"/>
        <v>1</v>
      </c>
      <c r="N363" s="54">
        <v>150000</v>
      </c>
      <c r="O363" s="17" cm="1">
        <f t="array" ref="O363">_xlfn.IFS([1]original_ver!O379="ใช่",1,[1]original_ver!O379="ไม่ใช่",0,[1]original_ver!O379="","")</f>
        <v>1</v>
      </c>
      <c r="P363" s="17">
        <v>7</v>
      </c>
      <c r="Q363" s="17">
        <v>2</v>
      </c>
      <c r="R363" s="17">
        <v>2</v>
      </c>
      <c r="S363" s="17">
        <v>45</v>
      </c>
      <c r="T363" s="17">
        <v>25</v>
      </c>
      <c r="U363" s="22">
        <f t="shared" si="21"/>
        <v>22.5</v>
      </c>
      <c r="V363" s="48"/>
      <c r="W363" s="48"/>
      <c r="X363" s="48"/>
      <c r="Y363" s="48"/>
      <c r="Z363" s="48"/>
      <c r="AA363" s="17">
        <v>7</v>
      </c>
      <c r="AB363" s="17">
        <v>2</v>
      </c>
      <c r="AC363" s="17">
        <v>2</v>
      </c>
      <c r="AD363" s="17">
        <v>40</v>
      </c>
      <c r="AE363" s="17">
        <v>23</v>
      </c>
      <c r="AF363" s="27">
        <f t="shared" si="22"/>
        <v>20</v>
      </c>
      <c r="AG363" s="48"/>
      <c r="AH363" s="48"/>
      <c r="AI363" s="48"/>
      <c r="AJ363" s="48"/>
      <c r="AK363" s="48"/>
      <c r="AL363" s="17">
        <v>8</v>
      </c>
      <c r="AM363" s="17">
        <v>3</v>
      </c>
      <c r="AN363" s="17">
        <v>2</v>
      </c>
      <c r="AO363" s="17">
        <v>10</v>
      </c>
      <c r="AP363" s="17">
        <v>5</v>
      </c>
      <c r="AQ363" s="17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17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9">
        <v>2</v>
      </c>
      <c r="CE363" s="49">
        <v>1.3333333333333333</v>
      </c>
      <c r="CF363" s="49">
        <v>2</v>
      </c>
      <c r="CG363" s="49">
        <v>1</v>
      </c>
      <c r="CH363" s="49">
        <v>1.5</v>
      </c>
      <c r="CI363" s="17">
        <v>1</v>
      </c>
      <c r="CJ363" cm="1">
        <f t="array" ref="CJ363">_xlfn.IFS([1]original_ver!CH379="จากการเข้าร่วมกิจกรรมอบรม ที่จัดโดยโครงการเกษตรกรปราดเปรื่อง (Smart Farmer)",1,[1]original_ver!CH379="จากการเข้าร่วมกิจกรรมอบรม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ๆ",3,[1]original_ver!CH379="จากการเรียนรู้ผ่านประสบการณ์ของผู้อื่น ได้แก่ เพื่อนบ้าน พี่น้อง เพื่อน และญาติ เป็นต้น",4,[1]original_ver!CH379="ไม่ได้เข้าร่วมกิจกรรมอบรมหรือเรียนรู้ใด ๆ (ข้ามไปข้อ 33)",5)</f>
        <v>3</v>
      </c>
      <c r="CK363" s="15" cm="1">
        <f t="array" ref="CK363">_xlfn.IFS([1]original_ver!CJ379="ความรู้ทางการเกษตรและการใช้เทคโนโลยีสำหรับการผลิตในฟาร์ม",1,[1]original_ver!CJ379="การวางแผนและจัดการฟาร์ม เช่น การเก็บเกี่ยว การเงิน และการวางแผนทางการตลาด",2,[1]original_ver!CJ379="การเป็นผู้ประกอบการทางการเกษตร",3,[1]original_ver!CJ379="การเพิ่มมูลค่าผลผลิต และการแปรรูปผลผลิต (รวมถึงการพัฒนาคุณภาพผลผลิต)",4,[1]original_ver!CJ379="","")</f>
        <v>1</v>
      </c>
      <c r="CL363" s="17">
        <v>4</v>
      </c>
      <c r="CM363" s="17">
        <v>4</v>
      </c>
      <c r="CN363" s="15" cm="1">
        <f t="array" ref="CN363">_xlfn.IFS([1]original_ver!CN379="ความรู้ทางการเกษตรและการใช้เทคโนโลยีสำหรับการผลิตในฟาร์ม",1,[1]original_ver!CN379="การวางแผนและจัดการฟาร์ม เช่น การเก็บเกี่ยว การเงิน และการวางแผนทางการตลาด",2,[1]original_ver!CN379="การเป็นผู้ประกอบการทางการเกษตร",3,[1]original_ver!CN379="การเพิ่มมูลค่าผลผลิต และการแปรรูปผลผลิต (รวมถึงการพัฒนาคุณภาพผลผลิต)",4,[1]original_ver!CN379="","")</f>
        <v>4</v>
      </c>
      <c r="CO363" s="17">
        <v>1</v>
      </c>
      <c r="CP363" s="17">
        <v>4</v>
      </c>
      <c r="CQ363" s="15" cm="1">
        <f t="array" ref="CQ363">_xlfn.IFS([1]original_ver!CR379="ประยุกต์",1,[1]original_ver!CR379="ไม่ประยุกต์",0,[1]original_ver!CR379="","")</f>
        <v>1</v>
      </c>
      <c r="CR363" s="15" cm="1">
        <f t="array" ref="CR363">_xlfn.IFS([1]original_ver!CS379="ประยุกต์",1,[1]original_ver!CS379="ไม่ประยุกต์",0,[1]original_ver!CS379="","")</f>
        <v>1</v>
      </c>
      <c r="CS363" s="48"/>
      <c r="CT363" s="15" cm="1">
        <f t="array" ref="CT363">_xlfn.IFS([1]original_ver!CV379="ประยุกต์",1,[1]original_ver!CV379="ไม่ประยุกต์",0,[1]original_ver!CV379="","")</f>
        <v>1</v>
      </c>
      <c r="CU363" s="48"/>
      <c r="CV363" s="15" cm="1">
        <f t="array" ref="CV363">_xlfn.IFS([1]original_ver!CY379="ประยุกต์",1,[1]original_ver!CY379="ไม่ประยุกต์",0,[1]original_ver!CY379="","")</f>
        <v>1</v>
      </c>
      <c r="CW363" s="48"/>
      <c r="CX363" s="15" cm="1">
        <f t="array" ref="CX363">_xlfn.IFS([1]original_ver!DB379="ประยุกต์",1,[1]original_ver!DB379="ไม่ประยุกต์",0,[1]original_ver!DB379="","")</f>
        <v>1</v>
      </c>
      <c r="CY363" s="48"/>
      <c r="CZ363" s="48"/>
      <c r="DA363" s="48"/>
      <c r="DB363" s="48"/>
      <c r="DC363" s="48"/>
      <c r="DD363" s="48"/>
      <c r="DE363" s="48"/>
      <c r="DF363" s="17">
        <v>1</v>
      </c>
      <c r="DG363" s="17">
        <v>4</v>
      </c>
      <c r="DH363" s="17">
        <v>1</v>
      </c>
      <c r="DI363" s="17">
        <v>4</v>
      </c>
      <c r="DJ363" s="17">
        <v>1</v>
      </c>
      <c r="DK363" s="17">
        <v>4</v>
      </c>
      <c r="DL363" s="17">
        <v>2</v>
      </c>
      <c r="DM363" s="17">
        <v>4</v>
      </c>
      <c r="DN363" s="48"/>
      <c r="DO363" s="48"/>
      <c r="DP363" s="48"/>
      <c r="DQ363" s="48"/>
      <c r="DR363" s="49">
        <v>3.4</v>
      </c>
      <c r="DS363" s="49">
        <v>4</v>
      </c>
      <c r="DT363" s="17">
        <v>3.25</v>
      </c>
      <c r="DU363" s="49">
        <v>3.2</v>
      </c>
      <c r="DV363" s="49">
        <v>3</v>
      </c>
      <c r="DW363" s="49">
        <v>2.5</v>
      </c>
      <c r="DX363" s="25">
        <v>3.4</v>
      </c>
      <c r="DY363" s="25">
        <v>4</v>
      </c>
      <c r="DZ363" s="25">
        <v>3.5</v>
      </c>
      <c r="EA363" s="25">
        <v>3.2</v>
      </c>
      <c r="EB363" s="25">
        <v>3.6666666666666665</v>
      </c>
      <c r="EC363">
        <v>2.75</v>
      </c>
    </row>
    <row r="364" spans="1:133" hidden="1" x14ac:dyDescent="0.2">
      <c r="A364" s="15">
        <v>1206</v>
      </c>
      <c r="B364" s="60" t="s">
        <v>875</v>
      </c>
      <c r="C364" cm="1">
        <f t="array" ref="C364">_xlfn.IFS([1]original_ver!D380="Participant",1,[1]original_ver!D380="Non-Participant",0,[1]original_ver!D380="","")</f>
        <v>0</v>
      </c>
      <c r="D364" s="15">
        <v>3</v>
      </c>
      <c r="E364" s="17" cm="1">
        <f t="array" ref="E364">_xlfn.IFS([1]original_ver!F380="ชาย",1,[1]original_ver!F380="หญิง",0,[1]original_ver!F380="","")</f>
        <v>1</v>
      </c>
      <c r="F364" s="15">
        <v>61</v>
      </c>
      <c r="G364" s="17" cm="1">
        <f t="array" ref="G364">_xlfn.IFS([1]original_ver!H380="ไม่มีการศึกษา",0,[1]original_ver!H380="ประถมศึกษา",1,[1]original_ver!H380="มัธยมศึกษาตอนต้น",2,[1]original_ver!H380="มัธยมศึกษาตอนปลาย",3,[1]original_ver!H380="อนุปริญญา (ปวช., ปวส., ฝึกหัดครู)",4,[1]original_ver!H380="ปริญญาตรี",5,[1]original_ver!H380="สูงกว่าปริญญาตรี",6,[1]original_ver!H380="","")</f>
        <v>2</v>
      </c>
      <c r="H364" s="17" cm="1">
        <f t="array" ref="H364">_xlfn.IFS([1]original_ver!I380="โสด",1,[1]original_ver!I380="สมรส/อยู่ด้วยกัน",2,[1]original_ver!I380="หย่าร้าง/แยกกันอยู่",3,[1]original_ver!I380="หม้าย",4,[1]original_ver!I380="","")</f>
        <v>2</v>
      </c>
      <c r="I364" s="15">
        <v>5</v>
      </c>
      <c r="J364" s="15">
        <v>23</v>
      </c>
      <c r="K364" s="17" cm="1">
        <f t="array" ref="K364">_xlfn.IFS([1]original_ver!L380="ใช่",1,[1]original_ver!L380="ไม่ใช่",0,[1]original_ver!L380="","")</f>
        <v>1</v>
      </c>
      <c r="L364" s="17" cm="1">
        <f t="array" ref="L364">_xlfn.IFS([1]original_ver!M380="กู้ยืม",1,[1]original_ver!M380="ไม่กู้ยืม",0,[1]original_ver!M380="","")</f>
        <v>1</v>
      </c>
      <c r="M364" s="17">
        <f t="shared" si="20"/>
        <v>1</v>
      </c>
      <c r="N364" s="54">
        <v>200000</v>
      </c>
      <c r="O364" s="17" cm="1">
        <f t="array" ref="O364">_xlfn.IFS([1]original_ver!O380="ใช่",1,[1]original_ver!O380="ไม่ใช่",0,[1]original_ver!O380="","")</f>
        <v>0</v>
      </c>
      <c r="P364" s="17">
        <v>1</v>
      </c>
      <c r="Q364" s="17">
        <v>1</v>
      </c>
      <c r="R364" s="17">
        <v>10</v>
      </c>
      <c r="S364" s="17">
        <v>4000</v>
      </c>
      <c r="T364" s="53">
        <v>13</v>
      </c>
      <c r="U364" s="20">
        <f t="shared" si="21"/>
        <v>400</v>
      </c>
      <c r="V364" s="17">
        <v>1</v>
      </c>
      <c r="W364" s="17">
        <v>10</v>
      </c>
      <c r="X364" s="17">
        <v>470</v>
      </c>
      <c r="Y364" s="17">
        <v>9</v>
      </c>
      <c r="Z364" s="17"/>
      <c r="AA364" s="17">
        <v>1</v>
      </c>
      <c r="AB364" s="17">
        <v>1</v>
      </c>
      <c r="AC364" s="17">
        <v>10</v>
      </c>
      <c r="AD364" s="17">
        <v>4000</v>
      </c>
      <c r="AE364" s="18">
        <v>12</v>
      </c>
      <c r="AF364" s="27">
        <f t="shared" si="22"/>
        <v>400</v>
      </c>
      <c r="AG364" s="17">
        <v>1</v>
      </c>
      <c r="AH364" s="17">
        <v>10</v>
      </c>
      <c r="AI364" s="17">
        <v>450</v>
      </c>
      <c r="AJ364" s="17">
        <v>9</v>
      </c>
      <c r="AK364" s="17"/>
      <c r="AL364" s="17">
        <v>3</v>
      </c>
      <c r="AM364" s="17">
        <v>1</v>
      </c>
      <c r="AN364" s="17">
        <v>10</v>
      </c>
      <c r="AO364" s="55">
        <v>170000</v>
      </c>
      <c r="AP364" s="17">
        <v>1420</v>
      </c>
      <c r="AQ364" s="17"/>
      <c r="AR364" s="48"/>
      <c r="AS364" s="48"/>
      <c r="AT364" s="48"/>
      <c r="AU364" s="48"/>
      <c r="AV364" s="48"/>
      <c r="AW364" s="17">
        <v>3</v>
      </c>
      <c r="AX364" s="17">
        <v>1</v>
      </c>
      <c r="AY364" s="17">
        <v>10</v>
      </c>
      <c r="AZ364" s="55">
        <v>150000</v>
      </c>
      <c r="BA364" s="17">
        <v>1100</v>
      </c>
      <c r="BB364" s="17"/>
      <c r="BC364" s="48"/>
      <c r="BD364" s="48"/>
      <c r="BE364" s="48"/>
      <c r="BF364" s="48"/>
      <c r="BG364" s="17"/>
      <c r="BH364" s="48"/>
      <c r="BI364" s="48"/>
      <c r="BJ364" s="48"/>
      <c r="BK364" s="48"/>
      <c r="BL364" s="48"/>
      <c r="BM364" s="17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17"/>
      <c r="BY364" s="48"/>
      <c r="BZ364" s="48"/>
      <c r="CA364" s="48"/>
      <c r="CB364" s="48"/>
      <c r="CC364" s="17"/>
      <c r="CD364" s="49">
        <v>2.5</v>
      </c>
      <c r="CE364" s="49">
        <v>2.6666666666666665</v>
      </c>
      <c r="CF364" s="49">
        <v>1.6666666666666667</v>
      </c>
      <c r="CG364" s="49">
        <v>1</v>
      </c>
      <c r="CH364" s="49">
        <v>1.5</v>
      </c>
      <c r="CI364" s="17">
        <v>1</v>
      </c>
      <c r="CJ364" cm="1">
        <f t="array" ref="CJ364">_xlfn.IFS([1]original_ver!CH380="จากการเข้าร่วมกิจกรรมอบรม ที่จัดโดยโครงการเกษตรกรปราดเปรื่อง (Smart Farmer)",1,[1]original_ver!CH380="จากการเข้าร่วมกิจกรรมอบรม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ๆ",3,[1]original_ver!CH380="จากการเรียนรู้ผ่านประสบการณ์ของผู้อื่น ได้แก่ เพื่อนบ้าน พี่น้อง เพื่อน และญาติ เป็นต้น",4,[1]original_ver!CH380="ไม่ได้เข้าร่วมกิจกรรมอบรมหรือเรียนรู้ใด ๆ (ข้ามไปข้อ 33)",5)</f>
        <v>5</v>
      </c>
      <c r="CK364" s="15" t="str" cm="1">
        <f t="array" ref="CK364">_xlfn.IFS([1]original_ver!CJ380="ความรู้ทางการเกษตรและการใช้เทคโนโลยีสำหรับการผลิตในฟาร์ม",1,[1]original_ver!CJ380="การวางแผนและจัดการฟาร์ม เช่น การเก็บเกี่ยว การเงิน และการวางแผนทางการตลาด",2,[1]original_ver!CJ380="การเป็นผู้ประกอบการทางการเกษตร",3,[1]original_ver!CJ380="การเพิ่มมูลค่าผลผลิต และการแปรรูปผลผลิต (รวมถึงการพัฒนาคุณภาพผลผลิต)",4,[1]original_ver!CJ380="","")</f>
        <v/>
      </c>
      <c r="CL364" s="48"/>
      <c r="CM364" s="48"/>
      <c r="CN364" s="15" t="str" cm="1">
        <f t="array" ref="CN364">_xlfn.IFS([1]original_ver!CN380="ความรู้ทางการเกษตรและการใช้เทคโนโลยีสำหรับการผลิตในฟาร์ม",1,[1]original_ver!CN380="การวางแผนและจัดการฟาร์ม เช่น การเก็บเกี่ยว การเงิน และการวางแผนทางการตลาด",2,[1]original_ver!CN380="การเป็นผู้ประกอบการทางการเกษตร",3,[1]original_ver!CN380="การเพิ่มมูลค่าผลผลิต และการแปรรูปผลผลิต (รวมถึงการพัฒนาคุณภาพผลผลิต)",4,[1]original_ver!CN380="","")</f>
        <v/>
      </c>
      <c r="CO364" s="48"/>
      <c r="CP364" s="48"/>
      <c r="CQ364" s="15" t="str" cm="1">
        <f t="array" ref="CQ364">_xlfn.IFS([1]original_ver!CR380="ประยุกต์",1,[1]original_ver!CR380="ไม่ประยุกต์",0,[1]original_ver!CR380="","")</f>
        <v/>
      </c>
      <c r="CR364" s="15" t="str" cm="1">
        <f t="array" ref="CR364">_xlfn.IFS([1]original_ver!CS380="ประยุกต์",1,[1]original_ver!CS380="ไม่ประยุกต์",0,[1]original_ver!CS380="","")</f>
        <v/>
      </c>
      <c r="CS364" s="48"/>
      <c r="CT364" s="15" t="str" cm="1">
        <f t="array" ref="CT364">_xlfn.IFS([1]original_ver!CV380="ประยุกต์",1,[1]original_ver!CV380="ไม่ประยุกต์",0,[1]original_ver!CV380="","")</f>
        <v/>
      </c>
      <c r="CU364" s="48"/>
      <c r="CV364" s="15" t="str" cm="1">
        <f t="array" ref="CV364">_xlfn.IFS([1]original_ver!CY380="ประยุกต์",1,[1]original_ver!CY380="ไม่ประยุกต์",0,[1]original_ver!CY380="","")</f>
        <v/>
      </c>
      <c r="CW364" s="48"/>
      <c r="CX364" s="15" t="str" cm="1">
        <f t="array" ref="CX364">_xlfn.IFS([1]original_ver!DB380="ประยุกต์",1,[1]original_ver!DB380="ไม่ประยุกต์",0,[1]original_ver!DB380="","")</f>
        <v/>
      </c>
      <c r="CY364" s="48"/>
      <c r="CZ364" s="48">
        <v>0</v>
      </c>
      <c r="DA364" s="48">
        <v>0</v>
      </c>
      <c r="DB364" s="48">
        <v>0</v>
      </c>
      <c r="DC364" s="48">
        <v>0</v>
      </c>
      <c r="DD364" s="48">
        <v>0</v>
      </c>
      <c r="DE364" s="48">
        <v>0</v>
      </c>
      <c r="DF364" s="17">
        <v>3</v>
      </c>
      <c r="DG364" s="17">
        <v>1</v>
      </c>
      <c r="DH364" s="17">
        <v>3</v>
      </c>
      <c r="DI364" s="17">
        <v>1</v>
      </c>
      <c r="DJ364" s="17">
        <v>3</v>
      </c>
      <c r="DK364" s="17">
        <v>1</v>
      </c>
      <c r="DL364" s="17">
        <v>1</v>
      </c>
      <c r="DM364" s="17">
        <v>1</v>
      </c>
      <c r="DN364" s="48"/>
      <c r="DO364" s="48"/>
      <c r="DP364" s="48"/>
      <c r="DQ364" s="48"/>
      <c r="DR364" s="49">
        <v>3.8</v>
      </c>
      <c r="DS364" s="49">
        <v>4</v>
      </c>
      <c r="DT364" s="17">
        <v>3.25</v>
      </c>
      <c r="DU364" s="49">
        <v>3.6</v>
      </c>
      <c r="DV364" s="49">
        <v>2.6666666666666665</v>
      </c>
      <c r="DW364" s="49">
        <v>2.75</v>
      </c>
      <c r="DX364" s="25">
        <v>4.2</v>
      </c>
      <c r="DY364" s="25">
        <v>4</v>
      </c>
      <c r="DZ364" s="25">
        <v>3.75</v>
      </c>
      <c r="EA364" s="25">
        <v>3.6</v>
      </c>
      <c r="EB364" s="25">
        <v>3</v>
      </c>
      <c r="EC364">
        <v>3</v>
      </c>
    </row>
    <row r="365" spans="1:133" hidden="1" x14ac:dyDescent="0.2">
      <c r="A365" s="15">
        <v>1207</v>
      </c>
      <c r="B365" s="60" t="s">
        <v>876</v>
      </c>
      <c r="C365" cm="1">
        <f t="array" ref="C365">_xlfn.IFS([1]original_ver!D381="Participant",1,[1]original_ver!D381="Non-Participant",0,[1]original_ver!D381="","")</f>
        <v>0</v>
      </c>
      <c r="D365" s="15">
        <v>3</v>
      </c>
      <c r="E365" s="17" cm="1">
        <f t="array" ref="E365">_xlfn.IFS([1]original_ver!F381="ชาย",1,[1]original_ver!F381="หญิง",0,[1]original_ver!F381="","")</f>
        <v>1</v>
      </c>
      <c r="F365" s="15">
        <v>68</v>
      </c>
      <c r="G365" s="17" cm="1">
        <f t="array" ref="G365">_xlfn.IFS([1]original_ver!H381="ไม่มีการศึกษา",0,[1]original_ver!H381="ประถมศึกษา",1,[1]original_ver!H381="มัธยมศึกษาตอนต้น",2,[1]original_ver!H381="มัธยมศึกษาตอนปลาย",3,[1]original_ver!H381="อนุปริญญา (ปวช., ปวส., ฝึกหัดครู)",4,[1]original_ver!H381="ปริญญาตรี",5,[1]original_ver!H381="สูงกว่าปริญญาตรี",6,[1]original_ver!H381="","")</f>
        <v>5</v>
      </c>
      <c r="H365" s="17" cm="1">
        <f t="array" ref="H365">_xlfn.IFS([1]original_ver!I381="โสด",1,[1]original_ver!I381="สมรส/อยู่ด้วยกัน",2,[1]original_ver!I381="หย่าร้าง/แยกกันอยู่",3,[1]original_ver!I381="หม้าย",4,[1]original_ver!I381="","")</f>
        <v>2</v>
      </c>
      <c r="I365" s="15">
        <v>5</v>
      </c>
      <c r="J365" s="15">
        <v>30</v>
      </c>
      <c r="K365" s="17" cm="1">
        <f t="array" ref="K365">_xlfn.IFS([1]original_ver!L381="ใช่",1,[1]original_ver!L381="ไม่ใช่",0,[1]original_ver!L381="","")</f>
        <v>0</v>
      </c>
      <c r="L365" s="17" cm="1">
        <f t="array" ref="L365">_xlfn.IFS([1]original_ver!M381="กู้ยืม",1,[1]original_ver!M381="ไม่กู้ยืม",0,[1]original_ver!M381="","")</f>
        <v>0</v>
      </c>
      <c r="M365" s="17">
        <f t="shared" si="20"/>
        <v>1</v>
      </c>
      <c r="N365" s="54">
        <v>300000</v>
      </c>
      <c r="O365" s="17" cm="1">
        <f t="array" ref="O365">_xlfn.IFS([1]original_ver!O381="ใช่",1,[1]original_ver!O381="ไม่ใช่",0,[1]original_ver!O381="","")</f>
        <v>0</v>
      </c>
      <c r="P365" s="17">
        <v>1</v>
      </c>
      <c r="Q365" s="17">
        <v>1</v>
      </c>
      <c r="R365" s="17">
        <v>5</v>
      </c>
      <c r="S365" s="17">
        <v>2000</v>
      </c>
      <c r="T365" s="53">
        <v>12</v>
      </c>
      <c r="U365" s="20">
        <f t="shared" si="21"/>
        <v>400</v>
      </c>
      <c r="V365" s="48"/>
      <c r="W365" s="48"/>
      <c r="X365" s="48"/>
      <c r="Y365" s="48"/>
      <c r="Z365" s="48"/>
      <c r="AA365" s="17">
        <v>1</v>
      </c>
      <c r="AB365" s="17">
        <v>1</v>
      </c>
      <c r="AC365" s="17">
        <v>5</v>
      </c>
      <c r="AD365" s="17">
        <v>2000</v>
      </c>
      <c r="AE365" s="18">
        <v>12</v>
      </c>
      <c r="AF365" s="27">
        <f t="shared" si="22"/>
        <v>400</v>
      </c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9">
        <v>2.75</v>
      </c>
      <c r="CE365" s="49">
        <v>1</v>
      </c>
      <c r="CF365" s="49">
        <v>1.3333333333333333</v>
      </c>
      <c r="CG365" s="49">
        <v>1</v>
      </c>
      <c r="CH365" s="49">
        <v>1</v>
      </c>
      <c r="CI365" s="17">
        <v>1</v>
      </c>
      <c r="CJ365" cm="1">
        <f t="array" ref="CJ365">_xlfn.IFS([1]original_ver!CH381="จากการเข้าร่วมกิจกรรมอบรม ที่จัดโดยโครงการเกษตรกรปราดเปรื่อง (Smart Farmer)",1,[1]original_ver!CH381="จากการเข้าร่วมกิจกรรมอบรม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ๆ",3,[1]original_ver!CH381="จากการเรียนรู้ผ่านประสบการณ์ของผู้อื่น ได้แก่ เพื่อนบ้าน พี่น้อง เพื่อน และญาติ เป็นต้น",4,[1]original_ver!CH381="ไม่ได้เข้าร่วมกิจกรรมอบรมหรือเรียนรู้ใด ๆ (ข้ามไปข้อ 33)",5)</f>
        <v>4</v>
      </c>
      <c r="CK365" s="15" cm="1">
        <f t="array" ref="CK365">_xlfn.IFS([1]original_ver!CJ381="ความรู้ทางการเกษตรและการใช้เทคโนโลยีสำหรับการผลิตในฟาร์ม",1,[1]original_ver!CJ381="การวางแผนและจัดการฟาร์ม เช่น การเก็บเกี่ยว การเงิน และการวางแผนทางการตลาด",2,[1]original_ver!CJ381="การเป็นผู้ประกอบการทางการเกษตร",3,[1]original_ver!CJ381="การเพิ่มมูลค่าผลผลิต และการแปรรูปผลผลิต (รวมถึงการพัฒนาคุณภาพผลผลิต)",4,[1]original_ver!CJ381="","")</f>
        <v>4</v>
      </c>
      <c r="CL365" s="17">
        <v>4</v>
      </c>
      <c r="CM365" s="17">
        <v>2</v>
      </c>
      <c r="CN365" s="15" cm="1">
        <f t="array" ref="CN365">_xlfn.IFS([1]original_ver!CN381="ความรู้ทางการเกษตรและการใช้เทคโนโลยีสำหรับการผลิตในฟาร์ม",1,[1]original_ver!CN381="การวางแผนและจัดการฟาร์ม เช่น การเก็บเกี่ยว การเงิน และการวางแผนทางการตลาด",2,[1]original_ver!CN381="การเป็นผู้ประกอบการทางการเกษตร",3,[1]original_ver!CN381="การเพิ่มมูลค่าผลผลิต และการแปรรูปผลผลิต (รวมถึงการพัฒนาคุณภาพผลผลิต)",4,[1]original_ver!CN381="","")</f>
        <v>3</v>
      </c>
      <c r="CO365" s="17">
        <v>1</v>
      </c>
      <c r="CP365" s="17">
        <v>4</v>
      </c>
      <c r="CQ365" s="15" cm="1">
        <f t="array" ref="CQ365">_xlfn.IFS([1]original_ver!CR381="ประยุกต์",1,[1]original_ver!CR381="ไม่ประยุกต์",0,[1]original_ver!CR381="","")</f>
        <v>1</v>
      </c>
      <c r="CR365" s="15" cm="1">
        <f t="array" ref="CR365">_xlfn.IFS([1]original_ver!CS381="ประยุกต์",1,[1]original_ver!CS381="ไม่ประยุกต์",0,[1]original_ver!CS381="","")</f>
        <v>1</v>
      </c>
      <c r="CS365" s="48"/>
      <c r="CT365" s="15" cm="1">
        <f t="array" ref="CT365">_xlfn.IFS([1]original_ver!CV381="ประยุกต์",1,[1]original_ver!CV381="ไม่ประยุกต์",0,[1]original_ver!CV381="","")</f>
        <v>1</v>
      </c>
      <c r="CU365" s="48"/>
      <c r="CV365" s="15" cm="1">
        <f t="array" ref="CV365">_xlfn.IFS([1]original_ver!CY381="ประยุกต์",1,[1]original_ver!CY381="ไม่ประยุกต์",0,[1]original_ver!CY381="","")</f>
        <v>1</v>
      </c>
      <c r="CW365" s="48"/>
      <c r="CX365" s="15" cm="1">
        <f t="array" ref="CX365">_xlfn.IFS([1]original_ver!DB381="ประยุกต์",1,[1]original_ver!DB381="ไม่ประยุกต์",0,[1]original_ver!DB381="","")</f>
        <v>1</v>
      </c>
      <c r="CY365" s="48"/>
      <c r="CZ365" s="48"/>
      <c r="DA365" s="48"/>
      <c r="DB365" s="48"/>
      <c r="DC365" s="48"/>
      <c r="DD365" s="48"/>
      <c r="DE365" s="48"/>
      <c r="DF365" s="17">
        <v>1</v>
      </c>
      <c r="DG365" s="17">
        <v>1</v>
      </c>
      <c r="DH365" s="17">
        <v>3</v>
      </c>
      <c r="DI365" s="17">
        <v>1</v>
      </c>
      <c r="DJ365" s="17">
        <v>2</v>
      </c>
      <c r="DK365" s="17">
        <v>1</v>
      </c>
      <c r="DL365" s="17">
        <v>3</v>
      </c>
      <c r="DM365" s="17">
        <v>1</v>
      </c>
      <c r="DN365" s="48"/>
      <c r="DO365" s="48"/>
      <c r="DP365" s="48"/>
      <c r="DQ365" s="48"/>
      <c r="DR365" s="49">
        <v>4.2</v>
      </c>
      <c r="DS365" s="49">
        <v>4.333333333333333</v>
      </c>
      <c r="DT365" s="17">
        <v>2.25</v>
      </c>
      <c r="DU365" s="49">
        <v>2.6</v>
      </c>
      <c r="DV365" s="49">
        <v>2.3333333333333335</v>
      </c>
      <c r="DW365" s="49">
        <v>2.25</v>
      </c>
      <c r="DX365" s="25">
        <v>4.2</v>
      </c>
      <c r="DY365" s="25">
        <v>4.333333333333333</v>
      </c>
      <c r="DZ365" s="25">
        <v>2.75</v>
      </c>
      <c r="EA365" s="25">
        <v>2.4</v>
      </c>
      <c r="EB365" s="25">
        <v>2.3333333333333335</v>
      </c>
      <c r="EC365">
        <v>2.25</v>
      </c>
    </row>
    <row r="366" spans="1:133" hidden="1" x14ac:dyDescent="0.2">
      <c r="A366" s="15">
        <v>1208</v>
      </c>
      <c r="B366" s="60" t="s">
        <v>877</v>
      </c>
      <c r="C366" cm="1">
        <f t="array" ref="C366">_xlfn.IFS([1]original_ver!D382="Participant",1,[1]original_ver!D382="Non-Participant",0,[1]original_ver!D382="","")</f>
        <v>0</v>
      </c>
      <c r="D366" s="15">
        <v>3</v>
      </c>
      <c r="E366" s="17" cm="1">
        <f t="array" ref="E366">_xlfn.IFS([1]original_ver!F382="ชาย",1,[1]original_ver!F382="หญิง",0,[1]original_ver!F382="","")</f>
        <v>0</v>
      </c>
      <c r="F366" s="15">
        <v>50</v>
      </c>
      <c r="G366" s="17" cm="1">
        <f t="array" ref="G366">_xlfn.IFS([1]original_ver!H382="ไม่มีการศึกษา",0,[1]original_ver!H382="ประถมศึกษา",1,[1]original_ver!H382="มัธยมศึกษาตอนต้น",2,[1]original_ver!H382="มัธยมศึกษาตอนปลาย",3,[1]original_ver!H382="อนุปริญญา (ปวช., ปวส., ฝึกหัดครู)",4,[1]original_ver!H382="ปริญญาตรี",5,[1]original_ver!H382="สูงกว่าปริญญาตรี",6,[1]original_ver!H382="","")</f>
        <v>3</v>
      </c>
      <c r="H366" s="17" cm="1">
        <f t="array" ref="H366">_xlfn.IFS([1]original_ver!I382="โสด",1,[1]original_ver!I382="สมรส/อยู่ด้วยกัน",2,[1]original_ver!I382="หย่าร้าง/แยกกันอยู่",3,[1]original_ver!I382="หม้าย",4,[1]original_ver!I382="","")</f>
        <v>1</v>
      </c>
      <c r="J366" s="15">
        <v>10</v>
      </c>
      <c r="K366" s="17" cm="1">
        <f t="array" ref="K366">_xlfn.IFS([1]original_ver!L382="ใช่",1,[1]original_ver!L382="ไม่ใช่",0,[1]original_ver!L382="","")</f>
        <v>0</v>
      </c>
      <c r="L366" s="17" cm="1">
        <f t="array" ref="L366">_xlfn.IFS([1]original_ver!M382="กู้ยืม",1,[1]original_ver!M382="ไม่กู้ยืม",0,[1]original_ver!M382="","")</f>
        <v>1</v>
      </c>
      <c r="M366" s="17">
        <f t="shared" si="20"/>
        <v>1</v>
      </c>
      <c r="N366" s="54">
        <v>200000</v>
      </c>
      <c r="O366" s="17" cm="1">
        <f t="array" ref="O366">_xlfn.IFS([1]original_ver!O382="ใช่",1,[1]original_ver!O382="ไม่ใช่",0,[1]original_ver!O382="","")</f>
        <v>0</v>
      </c>
      <c r="P366" s="17">
        <v>7</v>
      </c>
      <c r="Q366" s="17">
        <v>1</v>
      </c>
      <c r="R366" s="17">
        <v>6</v>
      </c>
      <c r="S366" s="17">
        <v>2000</v>
      </c>
      <c r="T366" s="17">
        <v>800</v>
      </c>
      <c r="U366" s="22">
        <f t="shared" si="21"/>
        <v>333.33333333333331</v>
      </c>
      <c r="V366" s="48"/>
      <c r="W366" s="48"/>
      <c r="X366" s="48"/>
      <c r="Y366" s="48"/>
      <c r="Z366" s="48"/>
      <c r="AA366" s="17">
        <v>7</v>
      </c>
      <c r="AB366" s="17">
        <v>1</v>
      </c>
      <c r="AC366" s="17">
        <v>6</v>
      </c>
      <c r="AD366" s="17">
        <v>1500</v>
      </c>
      <c r="AE366" s="17">
        <v>800</v>
      </c>
      <c r="AF366" s="27">
        <f t="shared" si="22"/>
        <v>250</v>
      </c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9">
        <v>1.75</v>
      </c>
      <c r="CE366" s="49">
        <v>1</v>
      </c>
      <c r="CF366" s="49">
        <v>2</v>
      </c>
      <c r="CG366" s="49">
        <v>1</v>
      </c>
      <c r="CH366" s="49">
        <v>1.5</v>
      </c>
      <c r="CI366" s="17">
        <v>1</v>
      </c>
      <c r="CJ366" cm="1">
        <f t="array" ref="CJ366">_xlfn.IFS([1]original_ver!CH382="จากการเข้าร่วมกิจกรรมอบรม ที่จัดโดยโครงการเกษตรกรปราดเปรื่อง (Smart Farmer)",1,[1]original_ver!CH382="จากการเข้าร่วมกิจกรรมอบรม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ๆ",3,[1]original_ver!CH382="จากการเรียนรู้ผ่านประสบการณ์ของผู้อื่น ได้แก่ เพื่อนบ้าน พี่น้อง เพื่อน และญาติ เป็นต้น",4,[1]original_ver!CH382="ไม่ได้เข้าร่วมกิจกรรมอบรมหรือเรียนรู้ใด ๆ (ข้ามไปข้อ 33)",5)</f>
        <v>5</v>
      </c>
      <c r="CK366" s="15" t="str" cm="1">
        <f t="array" ref="CK366">_xlfn.IFS([1]original_ver!CJ382="ความรู้ทางการเกษตรและการใช้เทคโนโลยีสำหรับการผลิตในฟาร์ม",1,[1]original_ver!CJ382="การวางแผนและจัดการฟาร์ม เช่น การเก็บเกี่ยว การเงิน และการวางแผนทางการตลาด",2,[1]original_ver!CJ382="การเป็นผู้ประกอบการทางการเกษตร",3,[1]original_ver!CJ382="การเพิ่มมูลค่าผลผลิต และการแปรรูปผลผลิต (รวมถึงการพัฒนาคุณภาพผลผลิต)",4,[1]original_ver!CJ382="","")</f>
        <v/>
      </c>
      <c r="CL366" s="48"/>
      <c r="CM366" s="48"/>
      <c r="CN366" s="15" t="str" cm="1">
        <f t="array" ref="CN366">_xlfn.IFS([1]original_ver!CN382="ความรู้ทางการเกษตรและการใช้เทคโนโลยีสำหรับการผลิตในฟาร์ม",1,[1]original_ver!CN382="การวางแผนและจัดการฟาร์ม เช่น การเก็บเกี่ยว การเงิน และการวางแผนทางการตลาด",2,[1]original_ver!CN382="การเป็นผู้ประกอบการทางการเกษตร",3,[1]original_ver!CN382="การเพิ่มมูลค่าผลผลิต และการแปรรูปผลผลิต (รวมถึงการพัฒนาคุณภาพผลผลิต)",4,[1]original_ver!CN382="","")</f>
        <v/>
      </c>
      <c r="CO366" s="48"/>
      <c r="CP366" s="48"/>
      <c r="CQ366" s="15" t="str" cm="1">
        <f t="array" ref="CQ366">_xlfn.IFS([1]original_ver!CR382="ประยุกต์",1,[1]original_ver!CR382="ไม่ประยุกต์",0,[1]original_ver!CR382="","")</f>
        <v/>
      </c>
      <c r="CR366" s="15" t="str" cm="1">
        <f t="array" ref="CR366">_xlfn.IFS([1]original_ver!CS382="ประยุกต์",1,[1]original_ver!CS382="ไม่ประยุกต์",0,[1]original_ver!CS382="","")</f>
        <v/>
      </c>
      <c r="CS366" s="48"/>
      <c r="CT366" s="15" t="str" cm="1">
        <f t="array" ref="CT366">_xlfn.IFS([1]original_ver!CV382="ประยุกต์",1,[1]original_ver!CV382="ไม่ประยุกต์",0,[1]original_ver!CV382="","")</f>
        <v/>
      </c>
      <c r="CU366" s="48"/>
      <c r="CV366" s="15" t="str" cm="1">
        <f t="array" ref="CV366">_xlfn.IFS([1]original_ver!CY382="ประยุกต์",1,[1]original_ver!CY382="ไม่ประยุกต์",0,[1]original_ver!CY382="","")</f>
        <v/>
      </c>
      <c r="CW366" s="48"/>
      <c r="CX366" s="15" t="str" cm="1">
        <f t="array" ref="CX366">_xlfn.IFS([1]original_ver!DB382="ประยุกต์",1,[1]original_ver!DB382="ไม่ประยุกต์",0,[1]original_ver!DB382="","")</f>
        <v/>
      </c>
      <c r="CY366" s="48"/>
      <c r="CZ366" s="48"/>
      <c r="DA366" s="48"/>
      <c r="DB366" s="48"/>
      <c r="DC366" s="48"/>
      <c r="DD366" s="48"/>
      <c r="DE366" s="48"/>
      <c r="DF366" s="17">
        <v>1</v>
      </c>
      <c r="DG366" s="17">
        <v>1</v>
      </c>
      <c r="DH366" s="17">
        <v>1</v>
      </c>
      <c r="DI366" s="17">
        <v>1</v>
      </c>
      <c r="DJ366" s="17">
        <v>3</v>
      </c>
      <c r="DK366" s="17">
        <v>1</v>
      </c>
      <c r="DL366" s="17">
        <v>2</v>
      </c>
      <c r="DM366" s="17">
        <v>1</v>
      </c>
      <c r="DN366" s="48"/>
      <c r="DO366" s="48"/>
      <c r="DP366" s="48"/>
      <c r="DQ366" s="48"/>
      <c r="DR366" s="49">
        <v>4</v>
      </c>
      <c r="DS366" s="49">
        <v>4</v>
      </c>
      <c r="DT366" s="17">
        <v>3</v>
      </c>
      <c r="DU366" s="49">
        <v>2.8</v>
      </c>
      <c r="DV366" s="49">
        <v>2.6666666666666665</v>
      </c>
      <c r="DW366" s="49">
        <v>2.25</v>
      </c>
      <c r="DX366" s="25">
        <v>3.6</v>
      </c>
      <c r="DY366" s="25">
        <v>3.6666666666666665</v>
      </c>
      <c r="DZ366" s="25">
        <v>3.5</v>
      </c>
      <c r="EA366" s="25">
        <v>3</v>
      </c>
      <c r="EB366" s="25">
        <v>3.6666666666666665</v>
      </c>
      <c r="EC366">
        <v>2.75</v>
      </c>
    </row>
    <row r="367" spans="1:133" hidden="1" x14ac:dyDescent="0.2">
      <c r="A367" s="15">
        <v>1209</v>
      </c>
      <c r="B367" s="60" t="s">
        <v>878</v>
      </c>
      <c r="C367" cm="1">
        <f t="array" ref="C367">_xlfn.IFS([1]original_ver!D383="Participant",1,[1]original_ver!D383="Non-Participant",0,[1]original_ver!D383="","")</f>
        <v>0</v>
      </c>
      <c r="D367" s="15">
        <v>3</v>
      </c>
      <c r="E367" s="17">
        <v>1</v>
      </c>
      <c r="F367" s="15">
        <v>50</v>
      </c>
      <c r="G367" s="17" cm="1">
        <f t="array" ref="G367">_xlfn.IFS([1]original_ver!H383="ไม่มีการศึกษา",0,[1]original_ver!H383="ประถมศึกษา",1,[1]original_ver!H383="มัธยมศึกษาตอนต้น",2,[1]original_ver!H383="มัธยมศึกษาตอนปลาย",3,[1]original_ver!H383="อนุปริญญา (ปวช., ปวส., ฝึกหัดครู)",4,[1]original_ver!H383="ปริญญาตรี",5,[1]original_ver!H383="สูงกว่าปริญญาตรี",6,[1]original_ver!H383="","")</f>
        <v>3</v>
      </c>
      <c r="H367" s="17" cm="1">
        <f t="array" ref="H367">_xlfn.IFS([1]original_ver!I383="โสด",1,[1]original_ver!I383="สมรส/อยู่ด้วยกัน",2,[1]original_ver!I383="หย่าร้าง/แยกกันอยู่",3,[1]original_ver!I383="หม้าย",4,[1]original_ver!I383="","")</f>
        <v>2</v>
      </c>
      <c r="I367" s="15">
        <v>5</v>
      </c>
      <c r="J367" s="15">
        <v>15</v>
      </c>
      <c r="K367" s="17">
        <v>1</v>
      </c>
      <c r="L367" s="17" cm="1">
        <f t="array" ref="L367">_xlfn.IFS([1]original_ver!M383="กู้ยืม",1,[1]original_ver!M383="ไม่กู้ยืม",0,[1]original_ver!M383="","")</f>
        <v>1</v>
      </c>
      <c r="M367" s="17">
        <f t="shared" si="20"/>
        <v>1</v>
      </c>
      <c r="N367" s="54">
        <v>200000</v>
      </c>
      <c r="O367" s="17" cm="1">
        <f t="array" ref="O367">_xlfn.IFS([1]original_ver!O383="ใช่",1,[1]original_ver!O383="ไม่ใช่",0,[1]original_ver!O383="","")</f>
        <v>1</v>
      </c>
      <c r="P367" s="17">
        <v>1</v>
      </c>
      <c r="Q367" s="17">
        <v>1</v>
      </c>
      <c r="R367" s="17">
        <v>10</v>
      </c>
      <c r="S367" s="17">
        <v>5500</v>
      </c>
      <c r="T367" s="53">
        <v>10.5</v>
      </c>
      <c r="U367" s="20">
        <f t="shared" si="21"/>
        <v>550</v>
      </c>
      <c r="V367" s="48"/>
      <c r="W367" s="48"/>
      <c r="X367" s="48"/>
      <c r="Y367" s="48"/>
      <c r="Z367" s="48"/>
      <c r="AA367" s="17">
        <v>1</v>
      </c>
      <c r="AB367" s="17">
        <v>1</v>
      </c>
      <c r="AC367" s="17">
        <v>10</v>
      </c>
      <c r="AD367" s="17">
        <v>5000</v>
      </c>
      <c r="AE367" s="18">
        <v>8.6</v>
      </c>
      <c r="AF367" s="27">
        <f t="shared" si="22"/>
        <v>500</v>
      </c>
      <c r="AG367" s="48"/>
      <c r="AH367" s="48"/>
      <c r="AI367" s="48"/>
      <c r="AJ367" s="48"/>
      <c r="AK367" s="48"/>
      <c r="AL367" s="17">
        <v>5</v>
      </c>
      <c r="AM367" s="17">
        <v>1</v>
      </c>
      <c r="AN367" s="17">
        <v>10</v>
      </c>
      <c r="AO367" s="17">
        <v>7000</v>
      </c>
      <c r="AP367" s="17">
        <v>8</v>
      </c>
      <c r="AQ367" s="17"/>
      <c r="AR367" s="48"/>
      <c r="AS367" s="48"/>
      <c r="AT367" s="48"/>
      <c r="AU367" s="48"/>
      <c r="AV367" s="48"/>
      <c r="AW367" s="17">
        <v>5</v>
      </c>
      <c r="AX367" s="17">
        <v>1</v>
      </c>
      <c r="AY367" s="17">
        <v>10</v>
      </c>
      <c r="AZ367" s="17">
        <v>8000</v>
      </c>
      <c r="BA367" s="17">
        <v>10</v>
      </c>
      <c r="BB367" s="17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17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17"/>
      <c r="BY367" s="48"/>
      <c r="BZ367" s="48"/>
      <c r="CA367" s="48"/>
      <c r="CB367" s="48"/>
      <c r="CC367" s="48"/>
      <c r="CD367" s="49">
        <v>2.5</v>
      </c>
      <c r="CE367" s="49">
        <v>1.3333333333333333</v>
      </c>
      <c r="CF367" s="49">
        <v>2.3333333333333335</v>
      </c>
      <c r="CG367" s="49">
        <v>2</v>
      </c>
      <c r="CH367" s="49">
        <v>3</v>
      </c>
      <c r="CI367" s="17">
        <v>1</v>
      </c>
      <c r="CJ367" cm="1">
        <f t="array" ref="CJ367">_xlfn.IFS([1]original_ver!CH383="จากการเข้าร่วมกิจกรรมอบรม ที่จัดโดยโครงการเกษตรกรปราดเปรื่อง (Smart Farmer)",1,[1]original_ver!CH383="จากการเข้าร่วมกิจกรรมอบรม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ๆ",3,[1]original_ver!CH383="จากการเรียนรู้ผ่านประสบการณ์ของผู้อื่น ได้แก่ เพื่อนบ้าน พี่น้อง เพื่อน และญาติ เป็นต้น",4,[1]original_ver!CH383="ไม่ได้เข้าร่วมกิจกรรมอบรมหรือเรียนรู้ใด ๆ (ข้ามไปข้อ 33)",5)</f>
        <v>5</v>
      </c>
      <c r="CK367" s="15" t="str" cm="1">
        <f t="array" ref="CK367">_xlfn.IFS([1]original_ver!CJ383="ความรู้ทางการเกษตรและการใช้เทคโนโลยีสำหรับการผลิตในฟาร์ม",1,[1]original_ver!CJ383="การวางแผนและจัดการฟาร์ม เช่น การเก็บเกี่ยว การเงิน และการวางแผนทางการตลาด",2,[1]original_ver!CJ383="การเป็นผู้ประกอบการทางการเกษตร",3,[1]original_ver!CJ383="การเพิ่มมูลค่าผลผลิต และการแปรรูปผลผลิต (รวมถึงการพัฒนาคุณภาพผลผลิต)",4,[1]original_ver!CJ383="","")</f>
        <v/>
      </c>
      <c r="CL367" s="48"/>
      <c r="CM367" s="48"/>
      <c r="CN367" s="15" t="str" cm="1">
        <f t="array" ref="CN367">_xlfn.IFS([1]original_ver!CN383="ความรู้ทางการเกษตรและการใช้เทคโนโลยีสำหรับการผลิตในฟาร์ม",1,[1]original_ver!CN383="การวางแผนและจัดการฟาร์ม เช่น การเก็บเกี่ยว การเงิน และการวางแผนทางการตลาด",2,[1]original_ver!CN383="การเป็นผู้ประกอบการทางการเกษตร",3,[1]original_ver!CN383="การเพิ่มมูลค่าผลผลิต และการแปรรูปผลผลิต (รวมถึงการพัฒนาคุณภาพผลผลิต)",4,[1]original_ver!CN383="","")</f>
        <v/>
      </c>
      <c r="CO367" s="48"/>
      <c r="CP367" s="48"/>
      <c r="CQ367" s="15" t="str" cm="1">
        <f t="array" ref="CQ367">_xlfn.IFS([1]original_ver!CR383="ประยุกต์",1,[1]original_ver!CR383="ไม่ประยุกต์",0,[1]original_ver!CR383="","")</f>
        <v/>
      </c>
      <c r="CR367" s="15" t="str" cm="1">
        <f t="array" ref="CR367">_xlfn.IFS([1]original_ver!CS383="ประยุกต์",1,[1]original_ver!CS383="ไม่ประยุกต์",0,[1]original_ver!CS383="","")</f>
        <v/>
      </c>
      <c r="CS367" s="48"/>
      <c r="CT367" s="15" t="str" cm="1">
        <f t="array" ref="CT367">_xlfn.IFS([1]original_ver!CV383="ประยุกต์",1,[1]original_ver!CV383="ไม่ประยุกต์",0,[1]original_ver!CV383="","")</f>
        <v/>
      </c>
      <c r="CU367" s="48"/>
      <c r="CV367" s="15" t="str" cm="1">
        <f t="array" ref="CV367">_xlfn.IFS([1]original_ver!CY383="ประยุกต์",1,[1]original_ver!CY383="ไม่ประยุกต์",0,[1]original_ver!CY383="","")</f>
        <v/>
      </c>
      <c r="CW367" s="48"/>
      <c r="CX367" s="15" t="str" cm="1">
        <f t="array" ref="CX367">_xlfn.IFS([1]original_ver!DB383="ประยุกต์",1,[1]original_ver!DB383="ไม่ประยุกต์",0,[1]original_ver!DB383="","")</f>
        <v/>
      </c>
      <c r="CY367" s="48"/>
      <c r="CZ367" s="48">
        <v>0</v>
      </c>
      <c r="DA367" s="48">
        <v>0</v>
      </c>
      <c r="DB367" s="48">
        <v>0</v>
      </c>
      <c r="DC367" s="48">
        <v>0</v>
      </c>
      <c r="DD367" s="48">
        <v>0</v>
      </c>
      <c r="DE367" s="48">
        <v>0</v>
      </c>
      <c r="DF367" s="17">
        <v>1</v>
      </c>
      <c r="DG367" s="17">
        <v>1</v>
      </c>
      <c r="DH367" s="17">
        <v>3</v>
      </c>
      <c r="DI367" s="17">
        <v>1</v>
      </c>
      <c r="DJ367" s="17">
        <v>3</v>
      </c>
      <c r="DK367" s="17">
        <v>1</v>
      </c>
      <c r="DL367" s="17">
        <v>1</v>
      </c>
      <c r="DM367" s="17">
        <v>1</v>
      </c>
      <c r="DN367" s="48"/>
      <c r="DO367" s="48"/>
      <c r="DP367" s="48"/>
      <c r="DQ367" s="48"/>
      <c r="DR367" s="49">
        <v>3.6</v>
      </c>
      <c r="DS367" s="49">
        <v>2.3333333333333335</v>
      </c>
      <c r="DT367" s="17">
        <v>1.5</v>
      </c>
      <c r="DU367" s="49">
        <v>2.4</v>
      </c>
      <c r="DV367" s="49">
        <v>2</v>
      </c>
      <c r="DW367" s="49">
        <v>2.5</v>
      </c>
      <c r="DX367" s="25">
        <v>3.6</v>
      </c>
      <c r="DY367" s="25">
        <v>3</v>
      </c>
      <c r="DZ367" s="25">
        <v>1.5</v>
      </c>
      <c r="EA367" s="25">
        <v>2.6</v>
      </c>
      <c r="EB367" s="25">
        <v>2</v>
      </c>
      <c r="EC367">
        <v>2.5</v>
      </c>
    </row>
    <row r="368" spans="1:133" hidden="1" x14ac:dyDescent="0.2">
      <c r="A368" s="15">
        <v>1211</v>
      </c>
      <c r="B368" s="60" t="s">
        <v>879</v>
      </c>
      <c r="C368" cm="1">
        <f t="array" ref="C368">_xlfn.IFS([1]original_ver!D385="Participant",1,[1]original_ver!D385="Non-Participant",0,[1]original_ver!D385="","")</f>
        <v>0</v>
      </c>
      <c r="D368" s="15">
        <v>3</v>
      </c>
      <c r="E368" s="17" cm="1">
        <f t="array" ref="E368">_xlfn.IFS([1]original_ver!F385="ชาย",1,[1]original_ver!F385="หญิง",0,[1]original_ver!F385="","")</f>
        <v>0</v>
      </c>
      <c r="F368" s="15">
        <v>50</v>
      </c>
      <c r="G368" s="17" cm="1">
        <f t="array" ref="G368">_xlfn.IFS([1]original_ver!H385="ไม่มีการศึกษา",0,[1]original_ver!H385="ประถมศึกษา",1,[1]original_ver!H385="มัธยมศึกษาตอนต้น",2,[1]original_ver!H385="มัธยมศึกษาตอนปลาย",3,[1]original_ver!H385="อนุปริญญา (ปวช., ปวส., ฝึกหัดครู)",4,[1]original_ver!H385="ปริญญาตรี",5,[1]original_ver!H385="สูงกว่าปริญญาตรี",6,[1]original_ver!H385="","")</f>
        <v>3</v>
      </c>
      <c r="H368" s="17" cm="1">
        <f t="array" ref="H368">_xlfn.IFS([1]original_ver!I385="โสด",1,[1]original_ver!I385="สมรส/อยู่ด้วยกัน",2,[1]original_ver!I385="หย่าร้าง/แยกกันอยู่",3,[1]original_ver!I385="หม้าย",4,[1]original_ver!I385="","")</f>
        <v>2</v>
      </c>
      <c r="I368" s="15">
        <v>4</v>
      </c>
      <c r="J368" s="15">
        <v>14</v>
      </c>
      <c r="K368" s="17" cm="1">
        <f t="array" ref="K368">_xlfn.IFS([1]original_ver!L385="ใช่",1,[1]original_ver!L385="ไม่ใช่",0,[1]original_ver!L385="","")</f>
        <v>0</v>
      </c>
      <c r="L368" s="17" cm="1">
        <f t="array" ref="L368">_xlfn.IFS([1]original_ver!M385="กู้ยืม",1,[1]original_ver!M385="ไม่กู้ยืม",0,[1]original_ver!M385="","")</f>
        <v>1</v>
      </c>
      <c r="M368" s="17">
        <f t="shared" si="20"/>
        <v>1</v>
      </c>
      <c r="N368" s="54">
        <v>2500000</v>
      </c>
      <c r="O368" s="17" cm="1">
        <f t="array" ref="O368">_xlfn.IFS([1]original_ver!O385="ใช่",1,[1]original_ver!O385="ไม่ใช่",0,[1]original_ver!O385="","")</f>
        <v>1</v>
      </c>
      <c r="P368" s="17">
        <v>1</v>
      </c>
      <c r="Q368" s="17">
        <v>1</v>
      </c>
      <c r="R368" s="17">
        <v>12</v>
      </c>
      <c r="S368" s="17">
        <v>2000</v>
      </c>
      <c r="T368" s="53">
        <v>13</v>
      </c>
      <c r="U368" s="20">
        <f t="shared" si="21"/>
        <v>166.66666666666666</v>
      </c>
      <c r="V368" s="48"/>
      <c r="W368" s="48"/>
      <c r="X368" s="48"/>
      <c r="Y368" s="48"/>
      <c r="Z368" s="48"/>
      <c r="AA368" s="17">
        <v>1</v>
      </c>
      <c r="AB368" s="17">
        <v>1</v>
      </c>
      <c r="AC368" s="17">
        <v>12</v>
      </c>
      <c r="AD368" s="17">
        <v>2000</v>
      </c>
      <c r="AE368" s="18">
        <v>12</v>
      </c>
      <c r="AF368" s="27">
        <f t="shared" si="22"/>
        <v>166.66666666666666</v>
      </c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9">
        <v>2.25</v>
      </c>
      <c r="CE368" s="49">
        <v>1.3333333333333333</v>
      </c>
      <c r="CF368" s="49">
        <v>2.6666666666666665</v>
      </c>
      <c r="CG368" s="49">
        <v>2</v>
      </c>
      <c r="CH368" s="49">
        <v>2</v>
      </c>
      <c r="CI368" s="17">
        <v>1</v>
      </c>
      <c r="CJ368" cm="1">
        <f t="array" ref="CJ368">_xlfn.IFS([1]original_ver!CH385="จากการเข้าร่วมกิจกรรมอบรม ที่จัดโดยโครงการเกษตรกรปราดเปรื่อง (Smart Farmer)",1,[1]original_ver!CH385="จากการเข้าร่วมกิจกรรมอบรม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ๆ",3,[1]original_ver!CH385="จากการเรียนรู้ผ่านประสบการณ์ของผู้อื่น ได้แก่ เพื่อนบ้าน พี่น้อง เพื่อน และญาติ เป็นต้น",4,[1]original_ver!CH385="ไม่ได้เข้าร่วมกิจกรรมอบรมหรือเรียนรู้ใด ๆ (ข้ามไปข้อ 33)",5)</f>
        <v>4</v>
      </c>
      <c r="CK368" s="15" cm="1">
        <f t="array" ref="CK368">_xlfn.IFS([1]original_ver!CJ385="ความรู้ทางการเกษตรและการใช้เทคโนโลยีสำหรับการผลิตในฟาร์ม",1,[1]original_ver!CJ385="การวางแผนและจัดการฟาร์ม เช่น การเก็บเกี่ยว การเงิน และการวางแผนทางการตลาด",2,[1]original_ver!CJ385="การเป็นผู้ประกอบการทางการเกษตร",3,[1]original_ver!CJ385="การเพิ่มมูลค่าผลผลิต และการแปรรูปผลผลิต (รวมถึงการพัฒนาคุณภาพผลผลิต)",4,[1]original_ver!CJ385="","")</f>
        <v>2</v>
      </c>
      <c r="CL368" s="17">
        <v>5</v>
      </c>
      <c r="CM368" s="17">
        <v>1</v>
      </c>
      <c r="CN368" s="15" cm="1">
        <f t="array" ref="CN368">_xlfn.IFS([1]original_ver!CN385="ความรู้ทางการเกษตรและการใช้เทคโนโลยีสำหรับการผลิตในฟาร์ม",1,[1]original_ver!CN385="การวางแผนและจัดการฟาร์ม เช่น การเก็บเกี่ยว การเงิน และการวางแผนทางการตลาด",2,[1]original_ver!CN385="การเป็นผู้ประกอบการทางการเกษตร",3,[1]original_ver!CN385="การเพิ่มมูลค่าผลผลิต และการแปรรูปผลผลิต (รวมถึงการพัฒนาคุณภาพผลผลิต)",4,[1]original_ver!CN385="","")</f>
        <v>3</v>
      </c>
      <c r="CO368" s="17">
        <v>1</v>
      </c>
      <c r="CP368" s="17">
        <v>1</v>
      </c>
      <c r="CQ368" s="15" cm="1">
        <f t="array" ref="CQ368">_xlfn.IFS([1]original_ver!CR385="ประยุกต์",1,[1]original_ver!CR385="ไม่ประยุกต์",0,[1]original_ver!CR385="","")</f>
        <v>1</v>
      </c>
      <c r="CR368" s="15" cm="1">
        <f t="array" ref="CR368">_xlfn.IFS([1]original_ver!CS385="ประยุกต์",1,[1]original_ver!CS385="ไม่ประยุกต์",0,[1]original_ver!CS385="","")</f>
        <v>1</v>
      </c>
      <c r="CS368" s="48"/>
      <c r="CT368" s="15" cm="1">
        <f t="array" ref="CT368">_xlfn.IFS([1]original_ver!CV385="ประยุกต์",1,[1]original_ver!CV385="ไม่ประยุกต์",0,[1]original_ver!CV385="","")</f>
        <v>1</v>
      </c>
      <c r="CU368" s="48"/>
      <c r="CV368" s="15" cm="1">
        <f t="array" ref="CV368">_xlfn.IFS([1]original_ver!CY385="ประยุกต์",1,[1]original_ver!CY385="ไม่ประยุกต์",0,[1]original_ver!CY385="","")</f>
        <v>1</v>
      </c>
      <c r="CW368" s="48"/>
      <c r="CX368" s="15" cm="1">
        <f t="array" ref="CX368">_xlfn.IFS([1]original_ver!DB385="ประยุกต์",1,[1]original_ver!DB385="ไม่ประยุกต์",0,[1]original_ver!DB385="","")</f>
        <v>1</v>
      </c>
      <c r="CY368" s="48"/>
      <c r="CZ368" s="48"/>
      <c r="DA368" s="48"/>
      <c r="DB368" s="48"/>
      <c r="DC368" s="48"/>
      <c r="DD368" s="48"/>
      <c r="DE368" s="48"/>
      <c r="DF368" s="17">
        <v>2</v>
      </c>
      <c r="DG368" s="17">
        <v>1</v>
      </c>
      <c r="DH368" s="17">
        <v>3</v>
      </c>
      <c r="DI368" s="17">
        <v>1</v>
      </c>
      <c r="DJ368" s="17">
        <v>3</v>
      </c>
      <c r="DK368" s="17">
        <v>1</v>
      </c>
      <c r="DL368" s="17">
        <v>3</v>
      </c>
      <c r="DM368" s="17">
        <v>1</v>
      </c>
      <c r="DN368" s="48"/>
      <c r="DO368" s="48"/>
      <c r="DP368" s="48"/>
      <c r="DQ368" s="48"/>
      <c r="DR368" s="49">
        <v>2.6</v>
      </c>
      <c r="DS368" s="49">
        <v>3.3333333333333335</v>
      </c>
      <c r="DT368" s="17">
        <v>3.5</v>
      </c>
      <c r="DU368" s="49">
        <v>2.8</v>
      </c>
      <c r="DV368" s="49">
        <v>2.6666666666666665</v>
      </c>
      <c r="DW368" s="49">
        <v>2.5</v>
      </c>
      <c r="DX368" s="25">
        <v>3</v>
      </c>
      <c r="DY368" s="25">
        <v>3.3333333333333335</v>
      </c>
      <c r="DZ368" s="25">
        <v>3.5</v>
      </c>
      <c r="EA368" s="25">
        <v>3</v>
      </c>
      <c r="EB368" s="25">
        <v>3.3333333333333335</v>
      </c>
      <c r="EC368">
        <v>2.75</v>
      </c>
    </row>
    <row r="369" spans="1:133" hidden="1" x14ac:dyDescent="0.2">
      <c r="A369" s="15">
        <v>1212</v>
      </c>
      <c r="B369" s="60" t="s">
        <v>880</v>
      </c>
      <c r="C369" cm="1">
        <f t="array" ref="C369">_xlfn.IFS([1]original_ver!D386="Participant",1,[1]original_ver!D386="Non-Participant",0,[1]original_ver!D386="","")</f>
        <v>0</v>
      </c>
      <c r="D369" s="15">
        <v>3</v>
      </c>
      <c r="E369" s="17" cm="1">
        <f t="array" ref="E369">_xlfn.IFS([1]original_ver!F386="ชาย",1,[1]original_ver!F386="หญิง",0,[1]original_ver!F386="","")</f>
        <v>1</v>
      </c>
      <c r="F369" s="15">
        <v>62</v>
      </c>
      <c r="G369" s="17" cm="1">
        <f t="array" ref="G369">_xlfn.IFS([1]original_ver!H386="ไม่มีการศึกษา",0,[1]original_ver!H386="ประถมศึกษา",1,[1]original_ver!H386="มัธยมศึกษาตอนต้น",2,[1]original_ver!H386="มัธยมศึกษาตอนปลาย",3,[1]original_ver!H386="อนุปริญญา (ปวช., ปวส., ฝึกหัดครู)",4,[1]original_ver!H386="ปริญญาตรี",5,[1]original_ver!H386="สูงกว่าปริญญาตรี",6,[1]original_ver!H386="","")</f>
        <v>2</v>
      </c>
      <c r="H369" s="17" cm="1">
        <f t="array" ref="H369">_xlfn.IFS([1]original_ver!I386="โสด",1,[1]original_ver!I386="สมรส/อยู่ด้วยกัน",2,[1]original_ver!I386="หย่าร้าง/แยกกันอยู่",3,[1]original_ver!I386="หม้าย",4,[1]original_ver!I386="","")</f>
        <v>2</v>
      </c>
      <c r="I369" s="15">
        <v>4</v>
      </c>
      <c r="J369" s="15">
        <v>13</v>
      </c>
      <c r="K369" s="17" cm="1">
        <f t="array" ref="K369">_xlfn.IFS([1]original_ver!L386="ใช่",1,[1]original_ver!L386="ไม่ใช่",0,[1]original_ver!L386="","")</f>
        <v>0</v>
      </c>
      <c r="L369" s="17" cm="1">
        <f t="array" ref="L369">_xlfn.IFS([1]original_ver!M386="กู้ยืม",1,[1]original_ver!M386="ไม่กู้ยืม",0,[1]original_ver!M386="","")</f>
        <v>1</v>
      </c>
      <c r="M369" s="17">
        <f t="shared" si="20"/>
        <v>1</v>
      </c>
      <c r="N369" s="54">
        <v>200000</v>
      </c>
      <c r="O369" s="17" cm="1">
        <f t="array" ref="O369">_xlfn.IFS([1]original_ver!O386="ใช่",1,[1]original_ver!O386="ไม่ใช่",0,[1]original_ver!O386="","")</f>
        <v>0</v>
      </c>
      <c r="P369" s="17">
        <v>7</v>
      </c>
      <c r="Q369" s="17">
        <v>1</v>
      </c>
      <c r="R369" s="17">
        <v>1</v>
      </c>
      <c r="S369" s="17">
        <v>1000</v>
      </c>
      <c r="T369" s="17">
        <v>30</v>
      </c>
      <c r="U369" s="22">
        <f t="shared" si="21"/>
        <v>1000</v>
      </c>
      <c r="V369" s="48"/>
      <c r="W369" s="48"/>
      <c r="X369" s="48"/>
      <c r="Y369" s="48"/>
      <c r="Z369" s="48"/>
      <c r="AA369" s="17">
        <v>7</v>
      </c>
      <c r="AB369" s="17">
        <v>1</v>
      </c>
      <c r="AC369" s="17">
        <v>1</v>
      </c>
      <c r="AD369" s="17">
        <v>1000</v>
      </c>
      <c r="AE369" s="17">
        <v>30</v>
      </c>
      <c r="AF369" s="27">
        <f t="shared" si="22"/>
        <v>1000</v>
      </c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9">
        <v>3</v>
      </c>
      <c r="CE369" s="49">
        <v>3</v>
      </c>
      <c r="CF369" s="49">
        <v>2</v>
      </c>
      <c r="CG369" s="49">
        <v>2</v>
      </c>
      <c r="CH369" s="49">
        <v>4</v>
      </c>
      <c r="CI369" s="17">
        <v>3</v>
      </c>
      <c r="CJ369" cm="1">
        <f t="array" ref="CJ369">_xlfn.IFS([1]original_ver!CH386="จากการเข้าร่วมกิจกรรมอบรม ที่จัดโดยโครงการเกษตรกรปราดเปรื่อง (Smart Farmer)",1,[1]original_ver!CH386="จากการเข้าร่วมกิจกรรมอบรม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ๆ",3,[1]original_ver!CH386="จากการเรียนรู้ผ่านประสบการณ์ของผู้อื่น ได้แก่ เพื่อนบ้าน พี่น้อง เพื่อน และญาติ เป็นต้น",4,[1]original_ver!CH386="ไม่ได้เข้าร่วมกิจกรรมอบรมหรือเรียนรู้ใด ๆ (ข้ามไปข้อ 33)",5)</f>
        <v>3</v>
      </c>
      <c r="CK369" s="15" cm="1">
        <f t="array" ref="CK369">_xlfn.IFS([1]original_ver!CJ386="ความรู้ทางการเกษตรและการใช้เทคโนโลยีสำหรับการผลิตในฟาร์ม",1,[1]original_ver!CJ386="การวางแผนและจัดการฟาร์ม เช่น การเก็บเกี่ยว การเงิน และการวางแผนทางการตลาด",2,[1]original_ver!CJ386="การเป็นผู้ประกอบการทางการเกษตร",3,[1]original_ver!CJ386="การเพิ่มมูลค่าผลผลิต และการแปรรูปผลผลิต (รวมถึงการพัฒนาคุณภาพผลผลิต)",4,[1]original_ver!CJ386="","")</f>
        <v>1</v>
      </c>
      <c r="CL369" s="17">
        <v>8</v>
      </c>
      <c r="CM369" s="17">
        <v>4</v>
      </c>
      <c r="CN369" s="15" cm="1">
        <f t="array" ref="CN369">_xlfn.IFS([1]original_ver!CN386="ความรู้ทางการเกษตรและการใช้เทคโนโลยีสำหรับการผลิตในฟาร์ม",1,[1]original_ver!CN386="การวางแผนและจัดการฟาร์ม เช่น การเก็บเกี่ยว การเงิน และการวางแผนทางการตลาด",2,[1]original_ver!CN386="การเป็นผู้ประกอบการทางการเกษตร",3,[1]original_ver!CN386="การเพิ่มมูลค่าผลผลิต และการแปรรูปผลผลิต (รวมถึงการพัฒนาคุณภาพผลผลิต)",4,[1]original_ver!CN386="","")</f>
        <v>3</v>
      </c>
      <c r="CO369" s="17">
        <v>2</v>
      </c>
      <c r="CP369" s="17">
        <v>4</v>
      </c>
      <c r="CQ369" s="15" cm="1">
        <f t="array" ref="CQ369">_xlfn.IFS([1]original_ver!CR386="ประยุกต์",1,[1]original_ver!CR386="ไม่ประยุกต์",0,[1]original_ver!CR386="","")</f>
        <v>1</v>
      </c>
      <c r="CR369" s="15" cm="1">
        <f t="array" ref="CR369">_xlfn.IFS([1]original_ver!CS386="ประยุกต์",1,[1]original_ver!CS386="ไม่ประยุกต์",0,[1]original_ver!CS386="","")</f>
        <v>1</v>
      </c>
      <c r="CS369" s="48"/>
      <c r="CT369" s="15" cm="1">
        <f t="array" ref="CT369">_xlfn.IFS([1]original_ver!CV386="ประยุกต์",1,[1]original_ver!CV386="ไม่ประยุกต์",0,[1]original_ver!CV386="","")</f>
        <v>1</v>
      </c>
      <c r="CU369" s="48"/>
      <c r="CV369" s="15" cm="1">
        <f t="array" ref="CV369">_xlfn.IFS([1]original_ver!CY386="ประยุกต์",1,[1]original_ver!CY386="ไม่ประยุกต์",0,[1]original_ver!CY386="","")</f>
        <v>1</v>
      </c>
      <c r="CW369" s="48"/>
      <c r="CX369" s="15" cm="1">
        <f t="array" ref="CX369">_xlfn.IFS([1]original_ver!DB386="ประยุกต์",1,[1]original_ver!DB386="ไม่ประยุกต์",0,[1]original_ver!DB386="","")</f>
        <v>1</v>
      </c>
      <c r="CY369" s="48"/>
      <c r="CZ369" s="48"/>
      <c r="DA369" s="48"/>
      <c r="DB369" s="48"/>
      <c r="DC369" s="48"/>
      <c r="DD369" s="48"/>
      <c r="DE369" s="48"/>
      <c r="DF369" s="17">
        <v>1</v>
      </c>
      <c r="DG369" s="17">
        <v>4</v>
      </c>
      <c r="DH369" s="17">
        <v>3</v>
      </c>
      <c r="DI369" s="17">
        <v>4</v>
      </c>
      <c r="DJ369" s="17">
        <v>3</v>
      </c>
      <c r="DK369" s="17">
        <v>4</v>
      </c>
      <c r="DL369" s="17">
        <v>2</v>
      </c>
      <c r="DM369" s="17">
        <v>4</v>
      </c>
      <c r="DN369" s="48"/>
      <c r="DO369" s="48"/>
      <c r="DP369" s="48"/>
      <c r="DQ369" s="48"/>
      <c r="DR369" s="49">
        <v>4.2</v>
      </c>
      <c r="DS369" s="49">
        <v>3</v>
      </c>
      <c r="DT369" s="17">
        <v>3.5</v>
      </c>
      <c r="DU369" s="49">
        <v>4.2</v>
      </c>
      <c r="DV369" s="49">
        <v>3.6666666666666665</v>
      </c>
      <c r="DW369" s="49">
        <v>4.75</v>
      </c>
      <c r="DX369" s="25">
        <v>4.4000000000000004</v>
      </c>
      <c r="DY369" s="25">
        <v>3.3333333333333335</v>
      </c>
      <c r="DZ369" s="25">
        <v>3.5</v>
      </c>
      <c r="EA369" s="25">
        <v>4.4000000000000004</v>
      </c>
      <c r="EB369" s="25">
        <v>3.6666666666666665</v>
      </c>
      <c r="EC369">
        <v>4.75</v>
      </c>
    </row>
    <row r="370" spans="1:133" hidden="1" x14ac:dyDescent="0.2">
      <c r="A370" s="15">
        <v>1213</v>
      </c>
      <c r="B370" s="60" t="s">
        <v>881</v>
      </c>
      <c r="C370" cm="1">
        <f t="array" ref="C370">_xlfn.IFS([1]original_ver!D387="Participant",1,[1]original_ver!D387="Non-Participant",0,[1]original_ver!D387="","")</f>
        <v>1</v>
      </c>
      <c r="D370" s="15">
        <v>3</v>
      </c>
      <c r="E370" s="17" cm="1">
        <f t="array" ref="E370">_xlfn.IFS([1]original_ver!F387="ชาย",1,[1]original_ver!F387="หญิง",0,[1]original_ver!F387="","")</f>
        <v>1</v>
      </c>
      <c r="F370" s="15">
        <v>50</v>
      </c>
      <c r="G370" s="17" cm="1">
        <f t="array" ref="G370">_xlfn.IFS([1]original_ver!H387="ไม่มีการศึกษา",0,[1]original_ver!H387="ประถมศึกษา",1,[1]original_ver!H387="มัธยมศึกษาตอนต้น",2,[1]original_ver!H387="มัธยมศึกษาตอนปลาย",3,[1]original_ver!H387="อนุปริญญา (ปวช., ปวส., ฝึกหัดครู)",4,[1]original_ver!H387="ปริญญาตรี",5,[1]original_ver!H387="สูงกว่าปริญญาตรี",6,[1]original_ver!H387="","")</f>
        <v>3</v>
      </c>
      <c r="H370" s="17" cm="1">
        <f t="array" ref="H370">_xlfn.IFS([1]original_ver!I387="โสด",1,[1]original_ver!I387="สมรส/อยู่ด้วยกัน",2,[1]original_ver!I387="หย่าร้าง/แยกกันอยู่",3,[1]original_ver!I387="หม้าย",4,[1]original_ver!I387="","")</f>
        <v>2</v>
      </c>
      <c r="I370" s="15">
        <v>4</v>
      </c>
      <c r="J370" s="15">
        <v>30</v>
      </c>
      <c r="K370" s="17" cm="1">
        <f t="array" ref="K370">_xlfn.IFS([1]original_ver!L387="ใช่",1,[1]original_ver!L387="ไม่ใช่",0,[1]original_ver!L387="","")</f>
        <v>1</v>
      </c>
      <c r="L370" s="17" cm="1">
        <f t="array" ref="L370">_xlfn.IFS([1]original_ver!M387="กู้ยืม",1,[1]original_ver!M387="ไม่กู้ยืม",0,[1]original_ver!M387="","")</f>
        <v>1</v>
      </c>
      <c r="M370" s="17">
        <f t="shared" si="20"/>
        <v>1</v>
      </c>
      <c r="N370" s="54">
        <v>130000</v>
      </c>
      <c r="O370" s="17" cm="1">
        <f t="array" ref="O370">_xlfn.IFS([1]original_ver!O387="ใช่",1,[1]original_ver!O387="ไม่ใช่",0,[1]original_ver!O387="","")</f>
        <v>1</v>
      </c>
      <c r="P370" s="17">
        <v>1</v>
      </c>
      <c r="Q370" s="17">
        <v>1</v>
      </c>
      <c r="R370" s="17">
        <v>7</v>
      </c>
      <c r="S370" s="17">
        <v>3500</v>
      </c>
      <c r="T370" s="53">
        <v>14</v>
      </c>
      <c r="U370" s="20">
        <f t="shared" si="21"/>
        <v>500</v>
      </c>
      <c r="V370" s="48"/>
      <c r="W370" s="48"/>
      <c r="X370" s="48"/>
      <c r="Y370" s="48"/>
      <c r="Z370" s="48"/>
      <c r="AA370" s="17">
        <v>1</v>
      </c>
      <c r="AB370" s="17">
        <v>1</v>
      </c>
      <c r="AC370" s="17">
        <v>7</v>
      </c>
      <c r="AD370" s="17">
        <v>3500</v>
      </c>
      <c r="AE370" s="18">
        <v>13</v>
      </c>
      <c r="AF370" s="27">
        <f t="shared" si="22"/>
        <v>500</v>
      </c>
      <c r="AG370" s="48"/>
      <c r="AH370" s="48"/>
      <c r="AI370" s="48"/>
      <c r="AJ370" s="48"/>
      <c r="AK370" s="48"/>
      <c r="AL370" s="17">
        <v>5</v>
      </c>
      <c r="AM370" s="17">
        <v>1</v>
      </c>
      <c r="AN370" s="17">
        <v>10</v>
      </c>
      <c r="AO370" s="17">
        <v>500</v>
      </c>
      <c r="AP370" s="17">
        <v>9</v>
      </c>
      <c r="AQ370" s="17"/>
      <c r="AR370" s="48"/>
      <c r="AS370" s="48"/>
      <c r="AT370" s="48"/>
      <c r="AU370" s="48"/>
      <c r="AV370" s="48"/>
      <c r="AW370" s="17">
        <v>5</v>
      </c>
      <c r="AX370" s="17">
        <v>1</v>
      </c>
      <c r="AY370" s="17">
        <v>10</v>
      </c>
      <c r="AZ370" s="17">
        <v>700</v>
      </c>
      <c r="BA370" s="17">
        <v>7</v>
      </c>
      <c r="BB370" s="17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17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17"/>
      <c r="BY370" s="48"/>
      <c r="BZ370" s="48"/>
      <c r="CA370" s="48"/>
      <c r="CB370" s="48"/>
      <c r="CC370" s="48"/>
      <c r="CD370" s="49">
        <v>1.75</v>
      </c>
      <c r="CE370" s="49">
        <v>3</v>
      </c>
      <c r="CF370" s="49">
        <v>2</v>
      </c>
      <c r="CG370" s="49">
        <v>1</v>
      </c>
      <c r="CH370" s="49">
        <v>4.5</v>
      </c>
      <c r="CI370" s="17">
        <v>4</v>
      </c>
      <c r="CJ370" cm="1">
        <f t="array" ref="CJ370">_xlfn.IFS([1]original_ver!CH387="จากการเข้าร่วมกิจกรรมอบรม ที่จัดโดยโครงการเกษตรกรปราดเปรื่อง (Smart Farmer)",1,[1]original_ver!CH387="จากการเข้าร่วมกิจกรรมอบรม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ๆ",3,[1]original_ver!CH387="จากการเรียนรู้ผ่านประสบการณ์ของผู้อื่น ได้แก่ เพื่อนบ้าน พี่น้อง เพื่อน และญาติ เป็นต้น",4,[1]original_ver!CH387="ไม่ได้เข้าร่วมกิจกรรมอบรมหรือเรียนรู้ใด ๆ (ข้ามไปข้อ 33)",5)</f>
        <v>3</v>
      </c>
      <c r="CK370" s="15" cm="1">
        <f t="array" ref="CK370">_xlfn.IFS([1]original_ver!CJ387="ความรู้ทางการเกษตรและการใช้เทคโนโลยีสำหรับการผลิตในฟาร์ม",1,[1]original_ver!CJ387="การวางแผนและจัดการฟาร์ม เช่น การเก็บเกี่ยว การเงิน และการวางแผนทางการตลาด",2,[1]original_ver!CJ387="การเป็นผู้ประกอบการทางการเกษตร",3,[1]original_ver!CJ387="การเพิ่มมูลค่าผลผลิต และการแปรรูปผลผลิต (รวมถึงการพัฒนาคุณภาพผลผลิต)",4,[1]original_ver!CJ387="","")</f>
        <v>1</v>
      </c>
      <c r="CL370" s="17">
        <v>5</v>
      </c>
      <c r="CM370" s="17">
        <v>4</v>
      </c>
      <c r="CN370" s="15" cm="1">
        <f t="array" ref="CN370">_xlfn.IFS([1]original_ver!CN387="ความรู้ทางการเกษตรและการใช้เทคโนโลยีสำหรับการผลิตในฟาร์ม",1,[1]original_ver!CN387="การวางแผนและจัดการฟาร์ม เช่น การเก็บเกี่ยว การเงิน และการวางแผนทางการตลาด",2,[1]original_ver!CN387="การเป็นผู้ประกอบการทางการเกษตร",3,[1]original_ver!CN387="การเพิ่มมูลค่าผลผลิต และการแปรรูปผลผลิต (รวมถึงการพัฒนาคุณภาพผลผลิต)",4,[1]original_ver!CN387="","")</f>
        <v>4</v>
      </c>
      <c r="CO370" s="17">
        <v>2</v>
      </c>
      <c r="CP370" s="17">
        <v>4</v>
      </c>
      <c r="CQ370" s="15" cm="1">
        <f t="array" ref="CQ370">_xlfn.IFS([1]original_ver!CR387="ประยุกต์",1,[1]original_ver!CR387="ไม่ประยุกต์",0,[1]original_ver!CR387="","")</f>
        <v>1</v>
      </c>
      <c r="CR370" s="15" cm="1">
        <f t="array" ref="CR370">_xlfn.IFS([1]original_ver!CS387="ประยุกต์",1,[1]original_ver!CS387="ไม่ประยุกต์",0,[1]original_ver!CS387="","")</f>
        <v>1</v>
      </c>
      <c r="CS370" s="48"/>
      <c r="CT370" s="15" cm="1">
        <f t="array" ref="CT370">_xlfn.IFS([1]original_ver!CV387="ประยุกต์",1,[1]original_ver!CV387="ไม่ประยุกต์",0,[1]original_ver!CV387="","")</f>
        <v>1</v>
      </c>
      <c r="CU370" s="48"/>
      <c r="CV370" s="15" cm="1">
        <f t="array" ref="CV370">_xlfn.IFS([1]original_ver!CY387="ประยุกต์",1,[1]original_ver!CY387="ไม่ประยุกต์",0,[1]original_ver!CY387="","")</f>
        <v>1</v>
      </c>
      <c r="CW370" s="48"/>
      <c r="CX370" s="15" cm="1">
        <f t="array" ref="CX370">_xlfn.IFS([1]original_ver!DB387="ประยุกต์",1,[1]original_ver!DB387="ไม่ประยุกต์",0,[1]original_ver!DB387="","")</f>
        <v>1</v>
      </c>
      <c r="CY370" s="48"/>
      <c r="CZ370" s="48">
        <v>0</v>
      </c>
      <c r="DA370" s="48">
        <v>0</v>
      </c>
      <c r="DB370" s="48">
        <v>0</v>
      </c>
      <c r="DC370" s="48">
        <v>0</v>
      </c>
      <c r="DD370" s="48">
        <v>0</v>
      </c>
      <c r="DE370" s="48">
        <v>0</v>
      </c>
      <c r="DF370" s="17">
        <v>1</v>
      </c>
      <c r="DG370" s="17">
        <v>4</v>
      </c>
      <c r="DH370" s="17">
        <v>2</v>
      </c>
      <c r="DI370" s="17">
        <v>4</v>
      </c>
      <c r="DJ370" s="17">
        <v>3</v>
      </c>
      <c r="DK370" s="17">
        <v>4</v>
      </c>
      <c r="DL370" s="17">
        <v>3</v>
      </c>
      <c r="DM370" s="17">
        <v>4</v>
      </c>
      <c r="DN370" s="48"/>
      <c r="DO370" s="48"/>
      <c r="DP370" s="48"/>
      <c r="DQ370" s="48"/>
      <c r="DR370" s="49">
        <v>4.8</v>
      </c>
      <c r="DS370" s="49">
        <v>3.6666666666666665</v>
      </c>
      <c r="DT370" s="17">
        <v>3</v>
      </c>
      <c r="DU370" s="49">
        <v>3.8</v>
      </c>
      <c r="DV370" s="49">
        <v>3.3333333333333335</v>
      </c>
      <c r="DW370" s="49">
        <v>3.5</v>
      </c>
      <c r="DX370" s="25">
        <v>4.75</v>
      </c>
      <c r="DY370" s="25">
        <v>3.6666666666666665</v>
      </c>
      <c r="DZ370" s="25">
        <v>3</v>
      </c>
      <c r="EA370" s="25">
        <v>3.8</v>
      </c>
      <c r="EB370" s="25">
        <v>3.3333333333333335</v>
      </c>
      <c r="EC370">
        <v>3.75</v>
      </c>
    </row>
    <row r="371" spans="1:133" hidden="1" x14ac:dyDescent="0.2">
      <c r="A371" s="15">
        <v>1214</v>
      </c>
      <c r="B371" s="61" t="s">
        <v>882</v>
      </c>
      <c r="C371" cm="1">
        <f t="array" ref="C371">_xlfn.IFS([1]original_ver!D388="Participant",1,[1]original_ver!D388="Non-Participant",0,[1]original_ver!D388="","")</f>
        <v>1</v>
      </c>
      <c r="D371" s="15">
        <v>3</v>
      </c>
      <c r="E371" s="17" cm="1">
        <f t="array" ref="E371">_xlfn.IFS([1]original_ver!F388="ชาย",1,[1]original_ver!F388="หญิง",0,[1]original_ver!F388="","")</f>
        <v>1</v>
      </c>
      <c r="F371" s="15">
        <v>71</v>
      </c>
      <c r="G371" s="17" cm="1">
        <f t="array" ref="G371">_xlfn.IFS([1]original_ver!H388="ไม่มีการศึกษา",0,[1]original_ver!H388="ประถมศึกษา",1,[1]original_ver!H388="มัธยมศึกษาตอนต้น",2,[1]original_ver!H388="มัธยมศึกษาตอนปลาย",3,[1]original_ver!H388="อนุปริญญา (ปวช., ปวส., ฝึกหัดครู)",4,[1]original_ver!H388="ปริญญาตรี",5,[1]original_ver!H388="สูงกว่าปริญญาตรี",6,[1]original_ver!H388="","")</f>
        <v>2</v>
      </c>
      <c r="H371" s="17" cm="1">
        <f t="array" ref="H371">_xlfn.IFS([1]original_ver!I388="โสด",1,[1]original_ver!I388="สมรส/อยู่ด้วยกัน",2,[1]original_ver!I388="หย่าร้าง/แยกกันอยู่",3,[1]original_ver!I388="หม้าย",4,[1]original_ver!I388="","")</f>
        <v>2</v>
      </c>
      <c r="I371" s="15">
        <v>5</v>
      </c>
      <c r="J371" s="15">
        <v>36</v>
      </c>
      <c r="K371" s="17" cm="1">
        <f t="array" ref="K371">_xlfn.IFS([1]original_ver!L388="ใช่",1,[1]original_ver!L388="ไม่ใช่",0,[1]original_ver!L388="","")</f>
        <v>0</v>
      </c>
      <c r="L371" s="17" cm="1">
        <f t="array" ref="L371">_xlfn.IFS([1]original_ver!M388="กู้ยืม",1,[1]original_ver!M388="ไม่กู้ยืม",0,[1]original_ver!M388="","")</f>
        <v>1</v>
      </c>
      <c r="M371" s="17">
        <f t="shared" si="20"/>
        <v>1</v>
      </c>
      <c r="N371" s="54">
        <v>80000</v>
      </c>
      <c r="O371" s="17" cm="1">
        <f t="array" ref="O371">_xlfn.IFS([1]original_ver!O388="ใช่",1,[1]original_ver!O388="ไม่ใช่",0,[1]original_ver!O388="","")</f>
        <v>1</v>
      </c>
      <c r="P371" s="17">
        <v>5</v>
      </c>
      <c r="Q371" s="17">
        <v>1</v>
      </c>
      <c r="R371" s="17">
        <v>7</v>
      </c>
      <c r="S371" s="17">
        <v>6000</v>
      </c>
      <c r="T371" s="17">
        <v>12</v>
      </c>
      <c r="U371" s="22">
        <f t="shared" si="21"/>
        <v>857.14285714285711</v>
      </c>
      <c r="V371" s="48"/>
      <c r="W371" s="48"/>
      <c r="X371" s="48"/>
      <c r="Y371" s="48"/>
      <c r="Z371" s="48"/>
      <c r="AA371" s="17">
        <v>5</v>
      </c>
      <c r="AB371" s="17">
        <v>1</v>
      </c>
      <c r="AC371" s="17">
        <v>7</v>
      </c>
      <c r="AD371" s="17">
        <v>6000</v>
      </c>
      <c r="AE371" s="17">
        <v>12</v>
      </c>
      <c r="AF371" s="27">
        <f t="shared" si="22"/>
        <v>857.14285714285711</v>
      </c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9">
        <v>2.25</v>
      </c>
      <c r="CE371" s="49">
        <v>3</v>
      </c>
      <c r="CF371" s="49">
        <v>2</v>
      </c>
      <c r="CG371" s="49">
        <v>2.5</v>
      </c>
      <c r="CH371" s="49">
        <v>3</v>
      </c>
      <c r="CI371" s="17">
        <v>2</v>
      </c>
      <c r="CJ371" cm="1">
        <f t="array" ref="CJ371">_xlfn.IFS([1]original_ver!CH388="จากการเข้าร่วมกิจกรรมอบรม ที่จัดโดยโครงการเกษตรกรปราดเปรื่อง (Smart Farmer)",1,[1]original_ver!CH388="จากการเข้าร่วมกิจกรรมอบรม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ๆ",3,[1]original_ver!CH388="จากการเรียนรู้ผ่านประสบการณ์ของผู้อื่น ได้แก่ เพื่อนบ้าน พี่น้อง เพื่อน และญาติ เป็นต้น",4,[1]original_ver!CH388="ไม่ได้เข้าร่วมกิจกรรมอบรมหรือเรียนรู้ใด ๆ (ข้ามไปข้อ 33)",5)</f>
        <v>5</v>
      </c>
      <c r="CK371" s="15" t="str" cm="1">
        <f t="array" ref="CK371">_xlfn.IFS([1]original_ver!CJ388="ความรู้ทางการเกษตรและการใช้เทคโนโลยีสำหรับการผลิตในฟาร์ม",1,[1]original_ver!CJ388="การวางแผนและจัดการฟาร์ม เช่น การเก็บเกี่ยว การเงิน และการวางแผนทางการตลาด",2,[1]original_ver!CJ388="การเป็นผู้ประกอบการทางการเกษตร",3,[1]original_ver!CJ388="การเพิ่มมูลค่าผลผลิต และการแปรรูปผลผลิต (รวมถึงการพัฒนาคุณภาพผลผลิต)",4,[1]original_ver!CJ388="","")</f>
        <v/>
      </c>
      <c r="CL371" s="48"/>
      <c r="CM371" s="48"/>
      <c r="CN371" s="15" t="str" cm="1">
        <f t="array" ref="CN371">_xlfn.IFS([1]original_ver!CN388="ความรู้ทางการเกษตรและการใช้เทคโนโลยีสำหรับการผลิตในฟาร์ม",1,[1]original_ver!CN388="การวางแผนและจัดการฟาร์ม เช่น การเก็บเกี่ยว การเงิน และการวางแผนทางการตลาด",2,[1]original_ver!CN388="การเป็นผู้ประกอบการทางการเกษตร",3,[1]original_ver!CN388="การเพิ่มมูลค่าผลผลิต และการแปรรูปผลผลิต (รวมถึงการพัฒนาคุณภาพผลผลิต)",4,[1]original_ver!CN388="","")</f>
        <v/>
      </c>
      <c r="CO371" s="48"/>
      <c r="CP371" s="48"/>
      <c r="CQ371" s="15" t="str" cm="1">
        <f t="array" ref="CQ371">_xlfn.IFS([1]original_ver!CR388="ประยุกต์",1,[1]original_ver!CR388="ไม่ประยุกต์",0,[1]original_ver!CR388="","")</f>
        <v/>
      </c>
      <c r="CR371" s="15" t="str" cm="1">
        <f t="array" ref="CR371">_xlfn.IFS([1]original_ver!CS388="ประยุกต์",1,[1]original_ver!CS388="ไม่ประยุกต์",0,[1]original_ver!CS388="","")</f>
        <v/>
      </c>
      <c r="CS371" s="48"/>
      <c r="CT371" s="15" t="str" cm="1">
        <f t="array" ref="CT371">_xlfn.IFS([1]original_ver!CV388="ประยุกต์",1,[1]original_ver!CV388="ไม่ประยุกต์",0,[1]original_ver!CV388="","")</f>
        <v/>
      </c>
      <c r="CU371" s="48"/>
      <c r="CV371" s="15" t="str" cm="1">
        <f t="array" ref="CV371">_xlfn.IFS([1]original_ver!CY388="ประยุกต์",1,[1]original_ver!CY388="ไม่ประยุกต์",0,[1]original_ver!CY388="","")</f>
        <v/>
      </c>
      <c r="CW371" s="48"/>
      <c r="CX371" s="15" t="str" cm="1">
        <f t="array" ref="CX371">_xlfn.IFS([1]original_ver!DB388="ประยุกต์",1,[1]original_ver!DB388="ไม่ประยุกต์",0,[1]original_ver!DB388="","")</f>
        <v/>
      </c>
      <c r="CY371" s="48"/>
      <c r="CZ371" s="48"/>
      <c r="DA371" s="48"/>
      <c r="DB371" s="48"/>
      <c r="DC371" s="48"/>
      <c r="DD371" s="48"/>
      <c r="DE371" s="48"/>
      <c r="DF371" s="17">
        <v>1</v>
      </c>
      <c r="DG371" s="17">
        <v>1</v>
      </c>
      <c r="DH371" s="17">
        <v>3</v>
      </c>
      <c r="DI371" s="17">
        <v>1</v>
      </c>
      <c r="DJ371" s="17">
        <v>1</v>
      </c>
      <c r="DK371" s="17">
        <v>1</v>
      </c>
      <c r="DL371" s="17">
        <v>1</v>
      </c>
      <c r="DM371" s="17">
        <v>1</v>
      </c>
      <c r="DN371" s="48"/>
      <c r="DO371" s="48"/>
      <c r="DP371" s="48"/>
      <c r="DQ371" s="48"/>
      <c r="DR371" s="49">
        <v>4.2</v>
      </c>
      <c r="DS371" s="49">
        <v>3.6666666666666665</v>
      </c>
      <c r="DT371" s="17">
        <v>3</v>
      </c>
      <c r="DU371" s="49">
        <v>3.8</v>
      </c>
      <c r="DV371" s="49">
        <v>3</v>
      </c>
      <c r="DW371" s="49">
        <v>3.5</v>
      </c>
      <c r="DX371" s="25">
        <v>4.2</v>
      </c>
      <c r="DY371" s="25">
        <v>4</v>
      </c>
      <c r="DZ371" s="25">
        <v>3.5</v>
      </c>
      <c r="EA371" s="25">
        <v>3.8</v>
      </c>
      <c r="EB371" s="25">
        <v>3</v>
      </c>
      <c r="EC371">
        <v>3.5</v>
      </c>
    </row>
    <row r="372" spans="1:133" hidden="1" x14ac:dyDescent="0.2">
      <c r="A372" s="15">
        <v>1215</v>
      </c>
      <c r="B372" s="60" t="s">
        <v>883</v>
      </c>
      <c r="C372" cm="1">
        <f t="array" ref="C372">_xlfn.IFS([1]original_ver!D389="Participant",1,[1]original_ver!D389="Non-Participant",0,[1]original_ver!D389="","")</f>
        <v>1</v>
      </c>
      <c r="D372" s="15">
        <v>3</v>
      </c>
      <c r="E372" s="17" cm="1">
        <f t="array" ref="E372">_xlfn.IFS([1]original_ver!F389="ชาย",1,[1]original_ver!F389="หญิง",0,[1]original_ver!F389="","")</f>
        <v>1</v>
      </c>
      <c r="F372" s="15">
        <v>53</v>
      </c>
      <c r="G372" s="17" cm="1">
        <f t="array" ref="G372">_xlfn.IFS([1]original_ver!H389="ไม่มีการศึกษา",0,[1]original_ver!H389="ประถมศึกษา",1,[1]original_ver!H389="มัธยมศึกษาตอนต้น",2,[1]original_ver!H389="มัธยมศึกษาตอนปลาย",3,[1]original_ver!H389="อนุปริญญา (ปวช., ปวส., ฝึกหัดครู)",4,[1]original_ver!H389="ปริญญาตรี",5,[1]original_ver!H389="สูงกว่าปริญญาตรี",6,[1]original_ver!H389="","")</f>
        <v>3</v>
      </c>
      <c r="H372" s="17" cm="1">
        <f t="array" ref="H372">_xlfn.IFS([1]original_ver!I389="โสด",1,[1]original_ver!I389="สมรส/อยู่ด้วยกัน",2,[1]original_ver!I389="หย่าร้าง/แยกกันอยู่",3,[1]original_ver!I389="หม้าย",4,[1]original_ver!I389="","")</f>
        <v>2</v>
      </c>
      <c r="I372" s="15">
        <v>4</v>
      </c>
      <c r="J372" s="15">
        <v>12</v>
      </c>
      <c r="K372" s="17" cm="1">
        <f t="array" ref="K372">_xlfn.IFS([1]original_ver!L389="ใช่",1,[1]original_ver!L389="ไม่ใช่",0,[1]original_ver!L389="","")</f>
        <v>0</v>
      </c>
      <c r="L372" s="17" cm="1">
        <f t="array" ref="L372">_xlfn.IFS([1]original_ver!M389="กู้ยืม",1,[1]original_ver!M389="ไม่กู้ยืม",0,[1]original_ver!M389="","")</f>
        <v>1</v>
      </c>
      <c r="M372" s="17">
        <f t="shared" si="20"/>
        <v>1</v>
      </c>
      <c r="N372" s="54">
        <v>100000</v>
      </c>
      <c r="O372" s="17" cm="1">
        <f t="array" ref="O372">_xlfn.IFS([1]original_ver!O389="ใช่",1,[1]original_ver!O389="ไม่ใช่",0,[1]original_ver!O389="","")</f>
        <v>1</v>
      </c>
      <c r="P372" s="17">
        <v>1</v>
      </c>
      <c r="Q372" s="17">
        <v>1</v>
      </c>
      <c r="R372" s="17">
        <v>8</v>
      </c>
      <c r="S372" s="17">
        <v>2800</v>
      </c>
      <c r="T372" s="53">
        <v>14</v>
      </c>
      <c r="U372" s="20">
        <f t="shared" si="21"/>
        <v>350</v>
      </c>
      <c r="V372" s="48"/>
      <c r="W372" s="48"/>
      <c r="X372" s="48"/>
      <c r="Y372" s="48"/>
      <c r="Z372" s="48"/>
      <c r="AA372" s="17">
        <v>1</v>
      </c>
      <c r="AB372" s="17">
        <v>1</v>
      </c>
      <c r="AC372" s="17">
        <v>8</v>
      </c>
      <c r="AD372" s="17">
        <v>3000</v>
      </c>
      <c r="AE372" s="18">
        <v>12</v>
      </c>
      <c r="AF372" s="27">
        <f t="shared" si="22"/>
        <v>375</v>
      </c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9">
        <v>2</v>
      </c>
      <c r="CE372" s="49">
        <v>1</v>
      </c>
      <c r="CF372" s="49">
        <v>1</v>
      </c>
      <c r="CG372" s="49">
        <v>1</v>
      </c>
      <c r="CH372" s="49">
        <v>1</v>
      </c>
      <c r="CI372" s="17">
        <v>1</v>
      </c>
      <c r="CJ372" cm="1">
        <f t="array" ref="CJ372">_xlfn.IFS([1]original_ver!CH389="จากการเข้าร่วมกิจกรรมอบรม ที่จัดโดยโครงการเกษตรกรปราดเปรื่อง (Smart Farmer)",1,[1]original_ver!CH389="จากการเข้าร่วมกิจกรรมอบรม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ๆ",3,[1]original_ver!CH389="จากการเรียนรู้ผ่านประสบการณ์ของผู้อื่น ได้แก่ เพื่อนบ้าน พี่น้อง เพื่อน และญาติ เป็นต้น",4,[1]original_ver!CH389="ไม่ได้เข้าร่วมกิจกรรมอบรมหรือเรียนรู้ใด ๆ (ข้ามไปข้อ 33)",5)</f>
        <v>2</v>
      </c>
      <c r="CK372" s="15" cm="1">
        <f t="array" ref="CK372">_xlfn.IFS([1]original_ver!CJ389="ความรู้ทางการเกษตรและการใช้เทคโนโลยีสำหรับการผลิตในฟาร์ม",1,[1]original_ver!CJ389="การวางแผนและจัดการฟาร์ม เช่น การเก็บเกี่ยว การเงิน และการวางแผนทางการตลาด",2,[1]original_ver!CJ389="การเป็นผู้ประกอบการทางการเกษตร",3,[1]original_ver!CJ389="การเพิ่มมูลค่าผลผลิต และการแปรรูปผลผลิต (รวมถึงการพัฒนาคุณภาพผลผลิต)",4,[1]original_ver!CJ389="","")</f>
        <v>1</v>
      </c>
      <c r="CL372" s="17">
        <v>3</v>
      </c>
      <c r="CM372" s="17">
        <v>1</v>
      </c>
      <c r="CN372" s="15" cm="1">
        <f t="array" ref="CN372">_xlfn.IFS([1]original_ver!CN389="ความรู้ทางการเกษตรและการใช้เทคโนโลยีสำหรับการผลิตในฟาร์ม",1,[1]original_ver!CN389="การวางแผนและจัดการฟาร์ม เช่น การเก็บเกี่ยว การเงิน และการวางแผนทางการตลาด",2,[1]original_ver!CN389="การเป็นผู้ประกอบการทางการเกษตร",3,[1]original_ver!CN389="การเพิ่มมูลค่าผลผลิต และการแปรรูปผลผลิต (รวมถึงการพัฒนาคุณภาพผลผลิต)",4,[1]original_ver!CN389="","")</f>
        <v>2</v>
      </c>
      <c r="CO372" s="17">
        <v>1</v>
      </c>
      <c r="CP372" s="17">
        <v>1</v>
      </c>
      <c r="CQ372" s="15" cm="1">
        <f t="array" ref="CQ372">_xlfn.IFS([1]original_ver!CR389="ประยุกต์",1,[1]original_ver!CR389="ไม่ประยุกต์",0,[1]original_ver!CR389="","")</f>
        <v>1</v>
      </c>
      <c r="CR372" s="15" cm="1">
        <f t="array" ref="CR372">_xlfn.IFS([1]original_ver!CS389="ประยุกต์",1,[1]original_ver!CS389="ไม่ประยุกต์",0,[1]original_ver!CS389="","")</f>
        <v>1</v>
      </c>
      <c r="CS372" s="48"/>
      <c r="CT372" s="15" cm="1">
        <f t="array" ref="CT372">_xlfn.IFS([1]original_ver!CV389="ประยุกต์",1,[1]original_ver!CV389="ไม่ประยุกต์",0,[1]original_ver!CV389="","")</f>
        <v>1</v>
      </c>
      <c r="CU372" s="48"/>
      <c r="CV372" s="15" cm="1">
        <f t="array" ref="CV372">_xlfn.IFS([1]original_ver!CY389="ประยุกต์",1,[1]original_ver!CY389="ไม่ประยุกต์",0,[1]original_ver!CY389="","")</f>
        <v>1</v>
      </c>
      <c r="CW372" s="48"/>
      <c r="CX372" s="15" cm="1">
        <f t="array" ref="CX372">_xlfn.IFS([1]original_ver!DB389="ประยุกต์",1,[1]original_ver!DB389="ไม่ประยุกต์",0,[1]original_ver!DB389="","")</f>
        <v>1</v>
      </c>
      <c r="CY372" s="48"/>
      <c r="CZ372" s="48"/>
      <c r="DA372" s="48"/>
      <c r="DB372" s="48"/>
      <c r="DC372" s="48"/>
      <c r="DD372" s="48"/>
      <c r="DE372" s="48"/>
      <c r="DF372" s="17">
        <v>1</v>
      </c>
      <c r="DG372" s="17">
        <v>1</v>
      </c>
      <c r="DH372" s="17">
        <v>3</v>
      </c>
      <c r="DI372" s="17">
        <v>1</v>
      </c>
      <c r="DJ372" s="17">
        <v>3</v>
      </c>
      <c r="DK372" s="17">
        <v>1</v>
      </c>
      <c r="DL372" s="17">
        <v>3</v>
      </c>
      <c r="DM372" s="17">
        <v>1</v>
      </c>
      <c r="DN372" s="48"/>
      <c r="DO372" s="48"/>
      <c r="DP372" s="48"/>
      <c r="DQ372" s="48"/>
      <c r="DR372" s="49">
        <v>4.4000000000000004</v>
      </c>
      <c r="DS372" s="49">
        <v>4.666666666666667</v>
      </c>
      <c r="DT372" s="17">
        <v>4.5</v>
      </c>
      <c r="DU372" s="49">
        <v>4</v>
      </c>
      <c r="DV372" s="49">
        <v>3.6666666666666665</v>
      </c>
      <c r="DW372" s="49">
        <v>3.5</v>
      </c>
      <c r="DX372" s="25">
        <v>4.2</v>
      </c>
      <c r="DY372" s="25">
        <v>4.666666666666667</v>
      </c>
      <c r="DZ372" s="25">
        <v>4.5</v>
      </c>
      <c r="EA372" s="25">
        <v>4</v>
      </c>
      <c r="EB372" s="25">
        <v>3.6666666666666665</v>
      </c>
      <c r="EC372">
        <v>3.5</v>
      </c>
    </row>
    <row r="373" spans="1:133" hidden="1" x14ac:dyDescent="0.2">
      <c r="A373" s="15">
        <v>1216</v>
      </c>
      <c r="B373" s="60" t="s">
        <v>884</v>
      </c>
      <c r="C373" cm="1">
        <f t="array" ref="C373">_xlfn.IFS([1]original_ver!D390="Participant",1,[1]original_ver!D390="Non-Participant",0,[1]original_ver!D390="","")</f>
        <v>1</v>
      </c>
      <c r="D373" s="15">
        <v>3</v>
      </c>
      <c r="E373" s="17" cm="1">
        <f t="array" ref="E373">_xlfn.IFS([1]original_ver!F390="ชาย",1,[1]original_ver!F390="หญิง",0,[1]original_ver!F390="","")</f>
        <v>1</v>
      </c>
      <c r="F373" s="15">
        <v>74</v>
      </c>
      <c r="G373" s="17" cm="1">
        <f t="array" ref="G373">_xlfn.IFS([1]original_ver!H390="ไม่มีการศึกษา",0,[1]original_ver!H390="ประถมศึกษา",1,[1]original_ver!H390="มัธยมศึกษาตอนต้น",2,[1]original_ver!H390="มัธยมศึกษาตอนปลาย",3,[1]original_ver!H390="อนุปริญญา (ปวช., ปวส., ฝึกหัดครู)",4,[1]original_ver!H390="ปริญญาตรี",5,[1]original_ver!H390="สูงกว่าปริญญาตรี",6,[1]original_ver!H390="","")</f>
        <v>2</v>
      </c>
      <c r="H373" s="17" cm="1">
        <f t="array" ref="H373">_xlfn.IFS([1]original_ver!I390="โสด",1,[1]original_ver!I390="สมรส/อยู่ด้วยกัน",2,[1]original_ver!I390="หย่าร้าง/แยกกันอยู่",3,[1]original_ver!I390="หม้าย",4,[1]original_ver!I390="","")</f>
        <v>2</v>
      </c>
      <c r="I373" s="15">
        <v>6</v>
      </c>
      <c r="J373" s="15">
        <v>20</v>
      </c>
      <c r="K373" s="17" cm="1">
        <f t="array" ref="K373">_xlfn.IFS([1]original_ver!L390="ใช่",1,[1]original_ver!L390="ไม่ใช่",0,[1]original_ver!L390="","")</f>
        <v>0</v>
      </c>
      <c r="L373" s="17" cm="1">
        <f t="array" ref="L373">_xlfn.IFS([1]original_ver!M390="กู้ยืม",1,[1]original_ver!M390="ไม่กู้ยืม",0,[1]original_ver!M390="","")</f>
        <v>1</v>
      </c>
      <c r="M373" s="17">
        <f t="shared" si="20"/>
        <v>1</v>
      </c>
      <c r="N373" s="54">
        <v>90000</v>
      </c>
      <c r="O373" s="17" cm="1">
        <f t="array" ref="O373">_xlfn.IFS([1]original_ver!O390="ใช่",1,[1]original_ver!O390="ไม่ใช่",0,[1]original_ver!O390="","")</f>
        <v>1</v>
      </c>
      <c r="P373" s="17">
        <v>1</v>
      </c>
      <c r="Q373" s="17">
        <v>1</v>
      </c>
      <c r="R373" s="17">
        <v>100</v>
      </c>
      <c r="S373" s="17">
        <v>40000</v>
      </c>
      <c r="T373" s="53">
        <v>12</v>
      </c>
      <c r="U373" s="20">
        <f t="shared" si="21"/>
        <v>400</v>
      </c>
      <c r="V373" s="48"/>
      <c r="W373" s="48"/>
      <c r="X373" s="48"/>
      <c r="Y373" s="48"/>
      <c r="Z373" s="48"/>
      <c r="AA373" s="17">
        <v>1</v>
      </c>
      <c r="AB373" s="17">
        <v>1</v>
      </c>
      <c r="AC373" s="17">
        <v>100</v>
      </c>
      <c r="AD373" s="17">
        <v>30000</v>
      </c>
      <c r="AE373" s="18">
        <v>15</v>
      </c>
      <c r="AF373" s="27">
        <f t="shared" si="22"/>
        <v>300</v>
      </c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9">
        <v>2</v>
      </c>
      <c r="CE373" s="49">
        <v>1</v>
      </c>
      <c r="CF373" s="49">
        <v>1</v>
      </c>
      <c r="CG373" s="49">
        <v>1</v>
      </c>
      <c r="CH373" s="49">
        <v>1</v>
      </c>
      <c r="CI373" s="17">
        <v>1</v>
      </c>
      <c r="CJ373" cm="1">
        <f t="array" ref="CJ373">_xlfn.IFS([1]original_ver!CH390="จากการเข้าร่วมกิจกรรมอบรม ที่จัดโดยโครงการเกษตรกรปราดเปรื่อง (Smart Farmer)",1,[1]original_ver!CH390="จากการเข้าร่วมกิจกรรมอบรม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ๆ",3,[1]original_ver!CH390="จากการเรียนรู้ผ่านประสบการณ์ของผู้อื่น ได้แก่ เพื่อนบ้าน พี่น้อง เพื่อน และญาติ เป็นต้น",4,[1]original_ver!CH390="ไม่ได้เข้าร่วมกิจกรรมอบรมหรือเรียนรู้ใด ๆ (ข้ามไปข้อ 33)",5)</f>
        <v>2</v>
      </c>
      <c r="CK373" s="15" cm="1">
        <f t="array" ref="CK373">_xlfn.IFS([1]original_ver!CJ390="ความรู้ทางการเกษตรและการใช้เทคโนโลยีสำหรับการผลิตในฟาร์ม",1,[1]original_ver!CJ390="การวางแผนและจัดการฟาร์ม เช่น การเก็บเกี่ยว การเงิน และการวางแผนทางการตลาด",2,[1]original_ver!CJ390="การเป็นผู้ประกอบการทางการเกษตร",3,[1]original_ver!CJ390="การเพิ่มมูลค่าผลผลิต และการแปรรูปผลผลิต (รวมถึงการพัฒนาคุณภาพผลผลิต)",4,[1]original_ver!CJ390="","")</f>
        <v>1</v>
      </c>
      <c r="CL373" s="17">
        <v>4</v>
      </c>
      <c r="CM373" s="17">
        <v>1</v>
      </c>
      <c r="CN373" s="15" cm="1">
        <f t="array" ref="CN373">_xlfn.IFS([1]original_ver!CN390="ความรู้ทางการเกษตรและการใช้เทคโนโลยีสำหรับการผลิตในฟาร์ม",1,[1]original_ver!CN390="การวางแผนและจัดการฟาร์ม เช่น การเก็บเกี่ยว การเงิน และการวางแผนทางการตลาด",2,[1]original_ver!CN390="การเป็นผู้ประกอบการทางการเกษตร",3,[1]original_ver!CN390="การเพิ่มมูลค่าผลผลิต และการแปรรูปผลผลิต (รวมถึงการพัฒนาคุณภาพผลผลิต)",4,[1]original_ver!CN390="","")</f>
        <v>4</v>
      </c>
      <c r="CO373" s="17">
        <v>1</v>
      </c>
      <c r="CP373" s="17">
        <v>1</v>
      </c>
      <c r="CQ373" s="15" cm="1">
        <f t="array" ref="CQ373">_xlfn.IFS([1]original_ver!CR390="ประยุกต์",1,[1]original_ver!CR390="ไม่ประยุกต์",0,[1]original_ver!CR390="","")</f>
        <v>1</v>
      </c>
      <c r="CR373" s="15" cm="1">
        <f t="array" ref="CR373">_xlfn.IFS([1]original_ver!CS390="ประยุกต์",1,[1]original_ver!CS390="ไม่ประยุกต์",0,[1]original_ver!CS390="","")</f>
        <v>1</v>
      </c>
      <c r="CS373" s="48"/>
      <c r="CT373" s="15" cm="1">
        <f t="array" ref="CT373">_xlfn.IFS([1]original_ver!CV390="ประยุกต์",1,[1]original_ver!CV390="ไม่ประยุกต์",0,[1]original_ver!CV390="","")</f>
        <v>1</v>
      </c>
      <c r="CU373" s="48"/>
      <c r="CV373" s="15" cm="1">
        <f t="array" ref="CV373">_xlfn.IFS([1]original_ver!CY390="ประยุกต์",1,[1]original_ver!CY390="ไม่ประยุกต์",0,[1]original_ver!CY390="","")</f>
        <v>1</v>
      </c>
      <c r="CW373" s="48"/>
      <c r="CX373" s="15" cm="1">
        <f t="array" ref="CX373">_xlfn.IFS([1]original_ver!DB390="ประยุกต์",1,[1]original_ver!DB390="ไม่ประยุกต์",0,[1]original_ver!DB390="","")</f>
        <v>1</v>
      </c>
      <c r="CY373" s="48"/>
      <c r="CZ373" s="48"/>
      <c r="DA373" s="48"/>
      <c r="DB373" s="48"/>
      <c r="DC373" s="48"/>
      <c r="DD373" s="48"/>
      <c r="DE373" s="48"/>
      <c r="DF373" s="17">
        <v>1</v>
      </c>
      <c r="DG373" s="17">
        <v>1</v>
      </c>
      <c r="DH373" s="17">
        <v>3</v>
      </c>
      <c r="DI373" s="17">
        <v>1</v>
      </c>
      <c r="DJ373" s="17">
        <v>3</v>
      </c>
      <c r="DK373" s="17">
        <v>1</v>
      </c>
      <c r="DL373" s="17">
        <v>2</v>
      </c>
      <c r="DM373" s="17">
        <v>1</v>
      </c>
      <c r="DN373" s="48"/>
      <c r="DO373" s="48"/>
      <c r="DP373" s="48"/>
      <c r="DQ373" s="48"/>
      <c r="DR373" s="49">
        <v>5</v>
      </c>
      <c r="DS373" s="49">
        <v>5</v>
      </c>
      <c r="DT373" s="17">
        <v>5</v>
      </c>
      <c r="DU373" s="49">
        <v>4</v>
      </c>
      <c r="DV373" s="49">
        <v>3.3333333333333335</v>
      </c>
      <c r="DW373" s="49">
        <v>4</v>
      </c>
      <c r="DX373" s="25">
        <v>5</v>
      </c>
      <c r="DY373" s="25">
        <v>5</v>
      </c>
      <c r="DZ373" s="25">
        <v>5</v>
      </c>
      <c r="EA373" s="25">
        <v>4</v>
      </c>
      <c r="EB373" s="25">
        <v>3.3333333333333335</v>
      </c>
      <c r="EC373">
        <v>4</v>
      </c>
    </row>
    <row r="374" spans="1:133" x14ac:dyDescent="0.2">
      <c r="A374" s="15">
        <v>1217</v>
      </c>
      <c r="B374" s="60" t="s">
        <v>885</v>
      </c>
      <c r="C374" cm="1">
        <f t="array" ref="C374">_xlfn.IFS([1]original_ver!D391="Participant",1,[1]original_ver!D391="Non-Participant",0,[1]original_ver!D391="","")</f>
        <v>1</v>
      </c>
      <c r="D374" s="15">
        <v>3</v>
      </c>
      <c r="E374" s="17" cm="1">
        <f t="array" ref="E374">_xlfn.IFS([1]original_ver!F391="ชาย",1,[1]original_ver!F391="หญิง",0,[1]original_ver!F391="","")</f>
        <v>1</v>
      </c>
      <c r="F374" s="15">
        <v>60</v>
      </c>
      <c r="G374" s="17" cm="1">
        <f t="array" ref="G374">_xlfn.IFS([1]original_ver!H391="ไม่มีการศึกษา",0,[1]original_ver!H391="ประถมศึกษา",1,[1]original_ver!H391="มัธยมศึกษาตอนต้น",2,[1]original_ver!H391="มัธยมศึกษาตอนปลาย",3,[1]original_ver!H391="อนุปริญญา (ปวช., ปวส., ฝึกหัดครู)",4,[1]original_ver!H391="ปริญญาตรี",5,[1]original_ver!H391="สูงกว่าปริญญาตรี",6,[1]original_ver!H391="","")</f>
        <v>3</v>
      </c>
      <c r="H374" s="17" cm="1">
        <f t="array" ref="H374">_xlfn.IFS([1]original_ver!I391="โสด",1,[1]original_ver!I391="สมรส/อยู่ด้วยกัน",2,[1]original_ver!I391="หย่าร้าง/แยกกันอยู่",3,[1]original_ver!I391="หม้าย",4,[1]original_ver!I391="","")</f>
        <v>2</v>
      </c>
      <c r="I374" s="15">
        <v>4</v>
      </c>
      <c r="J374" s="15">
        <v>20</v>
      </c>
      <c r="K374" s="17" cm="1">
        <f t="array" ref="K374">_xlfn.IFS([1]original_ver!L391="ใช่",1,[1]original_ver!L391="ไม่ใช่",0,[1]original_ver!L391="","")</f>
        <v>0</v>
      </c>
      <c r="L374" s="17" cm="1">
        <f t="array" ref="L374">_xlfn.IFS([1]original_ver!M391="กู้ยืม",1,[1]original_ver!M391="ไม่กู้ยืม",0,[1]original_ver!M391="","")</f>
        <v>1</v>
      </c>
      <c r="M374" s="17">
        <f t="shared" si="20"/>
        <v>1</v>
      </c>
      <c r="N374" s="54">
        <v>100000</v>
      </c>
      <c r="O374" s="17" cm="1">
        <f t="array" ref="O374">_xlfn.IFS([1]original_ver!O391="ใช่",1,[1]original_ver!O391="ไม่ใช่",0,[1]original_ver!O391="","")</f>
        <v>1</v>
      </c>
      <c r="P374" s="17">
        <v>1</v>
      </c>
      <c r="Q374" s="17">
        <v>1</v>
      </c>
      <c r="R374" s="17">
        <v>11</v>
      </c>
      <c r="S374" s="17">
        <v>4950</v>
      </c>
      <c r="T374" s="53">
        <v>40</v>
      </c>
      <c r="U374" s="20">
        <f t="shared" si="21"/>
        <v>450</v>
      </c>
      <c r="V374" s="48"/>
      <c r="W374" s="48"/>
      <c r="X374" s="48"/>
      <c r="Y374" s="48"/>
      <c r="Z374" s="48"/>
      <c r="AA374" s="17">
        <v>1</v>
      </c>
      <c r="AB374" s="17">
        <v>1</v>
      </c>
      <c r="AC374" s="17">
        <v>11</v>
      </c>
      <c r="AD374" s="17">
        <v>4125</v>
      </c>
      <c r="AE374" s="18">
        <v>40</v>
      </c>
      <c r="AF374" s="27">
        <f t="shared" si="22"/>
        <v>375</v>
      </c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9">
        <v>2</v>
      </c>
      <c r="CE374" s="49">
        <v>2</v>
      </c>
      <c r="CF374" s="49">
        <v>2</v>
      </c>
      <c r="CG374" s="49">
        <v>1</v>
      </c>
      <c r="CH374" s="49">
        <v>1</v>
      </c>
      <c r="CI374" s="17">
        <v>1</v>
      </c>
      <c r="CJ374" cm="1">
        <f t="array" ref="CJ374">_xlfn.IFS([1]original_ver!CH391="จากการเข้าร่วมกิจกรรมอบรม ที่จัดโดยโครงการเกษตรกรปราดเปรื่อง (Smart Farmer)",1,[1]original_ver!CH391="จากการเข้าร่วมกิจกรรมอบรม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ๆ",3,[1]original_ver!CH391="จากการเรียนรู้ผ่านประสบการณ์ของผู้อื่น ได้แก่ เพื่อนบ้าน พี่น้อง เพื่อน และญาติ เป็นต้น",4,[1]original_ver!CH391="ไม่ได้เข้าร่วมกิจกรรมอบรมหรือเรียนรู้ใด ๆ (ข้ามไปข้อ 33)",5)</f>
        <v>4</v>
      </c>
      <c r="CK374" s="15" cm="1">
        <f t="array" ref="CK374">_xlfn.IFS([1]original_ver!CJ391="ความรู้ทางการเกษตรและการใช้เทคโนโลยีสำหรับการผลิตในฟาร์ม",1,[1]original_ver!CJ391="การวางแผนและจัดการฟาร์ม เช่น การเก็บเกี่ยว การเงิน และการวางแผนทางการตลาด",2,[1]original_ver!CJ391="การเป็นผู้ประกอบการทางการเกษตร",3,[1]original_ver!CJ391="การเพิ่มมูลค่าผลผลิต และการแปรรูปผลผลิต (รวมถึงการพัฒนาคุณภาพผลผลิต)",4,[1]original_ver!CJ391="","")</f>
        <v>1</v>
      </c>
      <c r="CL374" s="17">
        <v>5</v>
      </c>
      <c r="CM374" s="17">
        <v>1</v>
      </c>
      <c r="CN374" s="15" cm="1">
        <f t="array" ref="CN374">_xlfn.IFS([1]original_ver!CN391="ความรู้ทางการเกษตรและการใช้เทคโนโลยีสำหรับการผลิตในฟาร์ม",1,[1]original_ver!CN391="การวางแผนและจัดการฟาร์ม เช่น การเก็บเกี่ยว การเงิน และการวางแผนทางการตลาด",2,[1]original_ver!CN391="การเป็นผู้ประกอบการทางการเกษตร",3,[1]original_ver!CN391="การเพิ่มมูลค่าผลผลิต และการแปรรูปผลผลิต (รวมถึงการพัฒนาคุณภาพผลผลิต)",4,[1]original_ver!CN391="","")</f>
        <v>2</v>
      </c>
      <c r="CO374" s="17">
        <v>1</v>
      </c>
      <c r="CP374" s="17">
        <v>1</v>
      </c>
      <c r="CQ374" s="15" cm="1">
        <f t="array" ref="CQ374">_xlfn.IFS([1]original_ver!CR391="ประยุกต์",1,[1]original_ver!CR391="ไม่ประยุกต์",0,[1]original_ver!CR391="","")</f>
        <v>1</v>
      </c>
      <c r="CR374" s="15" cm="1">
        <f t="array" ref="CR374">_xlfn.IFS([1]original_ver!CS391="ประยุกต์",1,[1]original_ver!CS391="ไม่ประยุกต์",0,[1]original_ver!CS391="","")</f>
        <v>1</v>
      </c>
      <c r="CS374" s="48"/>
      <c r="CT374" s="15" cm="1">
        <f t="array" ref="CT374">_xlfn.IFS([1]original_ver!CV391="ประยุกต์",1,[1]original_ver!CV391="ไม่ประยุกต์",0,[1]original_ver!CV391="","")</f>
        <v>1</v>
      </c>
      <c r="CU374" s="48"/>
      <c r="CV374" s="15" cm="1">
        <f t="array" ref="CV374">_xlfn.IFS([1]original_ver!CY391="ประยุกต์",1,[1]original_ver!CY391="ไม่ประยุกต์",0,[1]original_ver!CY391="","")</f>
        <v>1</v>
      </c>
      <c r="CW374" s="48"/>
      <c r="CX374" s="15" cm="1">
        <f t="array" ref="CX374">_xlfn.IFS([1]original_ver!DB391="ประยุกต์",1,[1]original_ver!DB391="ไม่ประยุกต์",0,[1]original_ver!DB391="","")</f>
        <v>1</v>
      </c>
      <c r="CY374" s="48"/>
      <c r="CZ374" s="48"/>
      <c r="DA374" s="48"/>
      <c r="DB374" s="48"/>
      <c r="DC374" s="48"/>
      <c r="DD374" s="48"/>
      <c r="DE374" s="48"/>
      <c r="DF374" s="17">
        <v>1</v>
      </c>
      <c r="DG374" s="17">
        <v>1</v>
      </c>
      <c r="DH374" s="17">
        <v>1</v>
      </c>
      <c r="DI374" s="17">
        <v>1</v>
      </c>
      <c r="DJ374" s="17">
        <v>2</v>
      </c>
      <c r="DK374" s="17">
        <v>1</v>
      </c>
      <c r="DL374" s="17">
        <v>1</v>
      </c>
      <c r="DM374" s="17">
        <v>1</v>
      </c>
      <c r="DN374" s="48"/>
      <c r="DO374" s="48"/>
      <c r="DP374" s="48"/>
      <c r="DQ374" s="48"/>
      <c r="DR374" s="49">
        <v>4.5999999999999996</v>
      </c>
      <c r="DS374" s="49">
        <v>5</v>
      </c>
      <c r="DT374" s="17">
        <v>3.5</v>
      </c>
      <c r="DU374" s="49">
        <v>4.2</v>
      </c>
      <c r="DV374" s="49">
        <v>4.333333333333333</v>
      </c>
      <c r="DW374" s="49">
        <v>4.25</v>
      </c>
      <c r="DX374" s="25">
        <v>4.5999999999999996</v>
      </c>
      <c r="DY374" s="25">
        <v>5</v>
      </c>
      <c r="DZ374" s="25">
        <v>3.5</v>
      </c>
      <c r="EA374" s="25">
        <v>4.4000000000000004</v>
      </c>
      <c r="EB374" s="25">
        <v>4.666666666666667</v>
      </c>
      <c r="EC374">
        <v>4.25</v>
      </c>
    </row>
    <row r="375" spans="1:133" hidden="1" x14ac:dyDescent="0.2">
      <c r="A375" s="15">
        <v>1218</v>
      </c>
      <c r="B375" s="60" t="s">
        <v>886</v>
      </c>
      <c r="C375" cm="1">
        <f t="array" ref="C375">_xlfn.IFS([1]original_ver!D392="Participant",1,[1]original_ver!D392="Non-Participant",0,[1]original_ver!D392="","")</f>
        <v>1</v>
      </c>
      <c r="D375" s="15">
        <v>3</v>
      </c>
      <c r="E375" s="17" cm="1">
        <f t="array" ref="E375">_xlfn.IFS([1]original_ver!F392="ชาย",1,[1]original_ver!F392="หญิง",0,[1]original_ver!F392="","")</f>
        <v>1</v>
      </c>
      <c r="F375" s="15">
        <v>61</v>
      </c>
      <c r="G375" s="17" cm="1">
        <f t="array" ref="G375">_xlfn.IFS([1]original_ver!H392="ไม่มีการศึกษา",0,[1]original_ver!H392="ประถมศึกษา",1,[1]original_ver!H392="มัธยมศึกษาตอนต้น",2,[1]original_ver!H392="มัธยมศึกษาตอนปลาย",3,[1]original_ver!H392="อนุปริญญา (ปวช., ปวส., ฝึกหัดครู)",4,[1]original_ver!H392="ปริญญาตรี",5,[1]original_ver!H392="สูงกว่าปริญญาตรี",6,[1]original_ver!H392="","")</f>
        <v>4</v>
      </c>
      <c r="H375" s="17" cm="1">
        <f t="array" ref="H375">_xlfn.IFS([1]original_ver!I392="โสด",1,[1]original_ver!I392="สมรส/อยู่ด้วยกัน",2,[1]original_ver!I392="หย่าร้าง/แยกกันอยู่",3,[1]original_ver!I392="หม้าย",4,[1]original_ver!I392="","")</f>
        <v>2</v>
      </c>
      <c r="I375" s="15">
        <v>5</v>
      </c>
      <c r="J375" s="15">
        <v>25</v>
      </c>
      <c r="K375" s="17" cm="1">
        <f t="array" ref="K375">_xlfn.IFS([1]original_ver!L392="ใช่",1,[1]original_ver!L392="ไม่ใช่",0,[1]original_ver!L392="","")</f>
        <v>1</v>
      </c>
      <c r="L375" s="17" cm="1">
        <f t="array" ref="L375">_xlfn.IFS([1]original_ver!M392="กู้ยืม",1,[1]original_ver!M392="ไม่กู้ยืม",0,[1]original_ver!M392="","")</f>
        <v>1</v>
      </c>
      <c r="M375" s="17">
        <f t="shared" si="20"/>
        <v>1</v>
      </c>
      <c r="N375" s="54">
        <v>50000</v>
      </c>
      <c r="O375" s="17" cm="1">
        <f t="array" ref="O375">_xlfn.IFS([1]original_ver!O392="ใช่",1,[1]original_ver!O392="ไม่ใช่",0,[1]original_ver!O392="","")</f>
        <v>1</v>
      </c>
      <c r="P375" s="17">
        <v>1</v>
      </c>
      <c r="Q375" s="17">
        <v>1</v>
      </c>
      <c r="R375" s="17">
        <v>10</v>
      </c>
      <c r="S375" s="17">
        <v>8200</v>
      </c>
      <c r="T375" s="53">
        <v>25</v>
      </c>
      <c r="U375" s="20">
        <f t="shared" si="21"/>
        <v>820</v>
      </c>
      <c r="V375" s="48"/>
      <c r="W375" s="48"/>
      <c r="X375" s="48"/>
      <c r="Y375" s="48"/>
      <c r="Z375" s="48"/>
      <c r="AA375" s="17">
        <v>1</v>
      </c>
      <c r="AB375" s="17">
        <v>1</v>
      </c>
      <c r="AC375" s="17">
        <v>11</v>
      </c>
      <c r="AD375" s="17">
        <v>7800</v>
      </c>
      <c r="AE375" s="18">
        <v>40</v>
      </c>
      <c r="AF375" s="27">
        <f t="shared" si="22"/>
        <v>709.09090909090912</v>
      </c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9">
        <v>1</v>
      </c>
      <c r="CE375" s="49">
        <v>1</v>
      </c>
      <c r="CF375" s="49">
        <v>2.3333333333333335</v>
      </c>
      <c r="CG375" s="49">
        <v>1</v>
      </c>
      <c r="CH375" s="49">
        <v>1</v>
      </c>
      <c r="CI375" s="17">
        <v>1</v>
      </c>
      <c r="CJ375" cm="1">
        <f t="array" ref="CJ375">_xlfn.IFS([1]original_ver!CH392="จากการเข้าร่วมกิจกรรมอบรม ที่จัดโดยโครงการเกษตรกรปราดเปรื่อง (Smart Farmer)",1,[1]original_ver!CH392="จากการเข้าร่วมกิจกรรมอบรม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ๆ",3,[1]original_ver!CH392="จากการเรียนรู้ผ่านประสบการณ์ของผู้อื่น ได้แก่ เพื่อนบ้าน พี่น้อง เพื่อน และญาติ เป็นต้น",4,[1]original_ver!CH392="ไม่ได้เข้าร่วมกิจกรรมอบรมหรือเรียนรู้ใด ๆ (ข้ามไปข้อ 33)",5)</f>
        <v>5</v>
      </c>
      <c r="CK375" s="15" t="str" cm="1">
        <f t="array" ref="CK375">_xlfn.IFS([1]original_ver!CJ392="ความรู้ทางการเกษตรและการใช้เทคโนโลยีสำหรับการผลิตในฟาร์ม",1,[1]original_ver!CJ392="การวางแผนและจัดการฟาร์ม เช่น การเก็บเกี่ยว การเงิน และการวางแผนทางการตลาด",2,[1]original_ver!CJ392="การเป็นผู้ประกอบการทางการเกษตร",3,[1]original_ver!CJ392="การเพิ่มมูลค่าผลผลิต และการแปรรูปผลผลิต (รวมถึงการพัฒนาคุณภาพผลผลิต)",4,[1]original_ver!CJ392="","")</f>
        <v/>
      </c>
      <c r="CL375" s="48"/>
      <c r="CM375" s="48"/>
      <c r="CN375" s="15" t="str" cm="1">
        <f t="array" ref="CN375">_xlfn.IFS([1]original_ver!CN392="ความรู้ทางการเกษตรและการใช้เทคโนโลยีสำหรับการผลิตในฟาร์ม",1,[1]original_ver!CN392="การวางแผนและจัดการฟาร์ม เช่น การเก็บเกี่ยว การเงิน และการวางแผนทางการตลาด",2,[1]original_ver!CN392="การเป็นผู้ประกอบการทางการเกษตร",3,[1]original_ver!CN392="การเพิ่มมูลค่าผลผลิต และการแปรรูปผลผลิต (รวมถึงการพัฒนาคุณภาพผลผลิต)",4,[1]original_ver!CN392="","")</f>
        <v/>
      </c>
      <c r="CO375" s="48"/>
      <c r="CP375" s="48"/>
      <c r="CQ375" s="15" t="str" cm="1">
        <f t="array" ref="CQ375">_xlfn.IFS([1]original_ver!CR392="ประยุกต์",1,[1]original_ver!CR392="ไม่ประยุกต์",0,[1]original_ver!CR392="","")</f>
        <v/>
      </c>
      <c r="CR375" s="15" t="str" cm="1">
        <f t="array" ref="CR375">_xlfn.IFS([1]original_ver!CS392="ประยุกต์",1,[1]original_ver!CS392="ไม่ประยุกต์",0,[1]original_ver!CS392="","")</f>
        <v/>
      </c>
      <c r="CS375" s="48"/>
      <c r="CT375" s="15" t="str" cm="1">
        <f t="array" ref="CT375">_xlfn.IFS([1]original_ver!CV392="ประยุกต์",1,[1]original_ver!CV392="ไม่ประยุกต์",0,[1]original_ver!CV392="","")</f>
        <v/>
      </c>
      <c r="CU375" s="48"/>
      <c r="CV375" s="15" t="str" cm="1">
        <f t="array" ref="CV375">_xlfn.IFS([1]original_ver!CY392="ประยุกต์",1,[1]original_ver!CY392="ไม่ประยุกต์",0,[1]original_ver!CY392="","")</f>
        <v/>
      </c>
      <c r="CW375" s="48"/>
      <c r="CX375" s="15" t="str" cm="1">
        <f t="array" ref="CX375">_xlfn.IFS([1]original_ver!DB392="ประยุกต์",1,[1]original_ver!DB392="ไม่ประยุกต์",0,[1]original_ver!DB392="","")</f>
        <v/>
      </c>
      <c r="CY375" s="48"/>
      <c r="CZ375" s="48"/>
      <c r="DA375" s="48"/>
      <c r="DB375" s="48"/>
      <c r="DC375" s="48"/>
      <c r="DD375" s="48"/>
      <c r="DE375" s="48"/>
      <c r="DF375" s="17">
        <v>1</v>
      </c>
      <c r="DG375" s="17">
        <v>1</v>
      </c>
      <c r="DH375" s="17">
        <v>1</v>
      </c>
      <c r="DI375" s="17">
        <v>1</v>
      </c>
      <c r="DJ375" s="17">
        <v>1</v>
      </c>
      <c r="DK375" s="17">
        <v>1</v>
      </c>
      <c r="DL375" s="17">
        <v>1</v>
      </c>
      <c r="DM375" s="17">
        <v>1</v>
      </c>
      <c r="DN375" s="48"/>
      <c r="DO375" s="48"/>
      <c r="DP375" s="48"/>
      <c r="DQ375" s="48"/>
      <c r="DR375" s="49">
        <v>3.6</v>
      </c>
      <c r="DS375" s="49">
        <v>4</v>
      </c>
      <c r="DT375" s="17">
        <v>5</v>
      </c>
      <c r="DU375" s="49">
        <v>4</v>
      </c>
      <c r="DV375" s="49">
        <v>4</v>
      </c>
      <c r="DW375" s="49">
        <v>4.25</v>
      </c>
      <c r="DX375" s="25">
        <v>4.5999999999999996</v>
      </c>
      <c r="DY375" s="25">
        <v>5</v>
      </c>
      <c r="DZ375" s="25">
        <v>5</v>
      </c>
      <c r="EA375" s="25">
        <v>5</v>
      </c>
      <c r="EB375" s="25">
        <v>3.6666666666666665</v>
      </c>
      <c r="EC375">
        <v>4.25</v>
      </c>
    </row>
    <row r="376" spans="1:133" hidden="1" x14ac:dyDescent="0.2">
      <c r="A376" s="15">
        <v>1219</v>
      </c>
      <c r="B376" s="60" t="s">
        <v>887</v>
      </c>
      <c r="C376" cm="1">
        <f t="array" ref="C376">_xlfn.IFS([1]original_ver!D393="Participant",1,[1]original_ver!D393="Non-Participant",0,[1]original_ver!D393="","")</f>
        <v>1</v>
      </c>
      <c r="D376" s="15">
        <v>3</v>
      </c>
      <c r="E376" s="17" cm="1">
        <f t="array" ref="E376">_xlfn.IFS([1]original_ver!F393="ชาย",1,[1]original_ver!F393="หญิง",0,[1]original_ver!F393="","")</f>
        <v>1</v>
      </c>
      <c r="F376" s="15">
        <v>52</v>
      </c>
      <c r="G376" s="17" cm="1">
        <f t="array" ref="G376">_xlfn.IFS([1]original_ver!H393="ไม่มีการศึกษา",0,[1]original_ver!H393="ประถมศึกษา",1,[1]original_ver!H393="มัธยมศึกษาตอนต้น",2,[1]original_ver!H393="มัธยมศึกษาตอนปลาย",3,[1]original_ver!H393="อนุปริญญา (ปวช., ปวส., ฝึกหัดครู)",4,[1]original_ver!H393="ปริญญาตรี",5,[1]original_ver!H393="สูงกว่าปริญญาตรี",6,[1]original_ver!H393="","")</f>
        <v>5</v>
      </c>
      <c r="H376" s="17" cm="1">
        <f t="array" ref="H376">_xlfn.IFS([1]original_ver!I393="โสด",1,[1]original_ver!I393="สมรส/อยู่ด้วยกัน",2,[1]original_ver!I393="หย่าร้าง/แยกกันอยู่",3,[1]original_ver!I393="หม้าย",4,[1]original_ver!I393="","")</f>
        <v>2</v>
      </c>
      <c r="I376" s="15">
        <v>5</v>
      </c>
      <c r="J376" s="15">
        <v>20</v>
      </c>
      <c r="K376" s="17">
        <v>1</v>
      </c>
      <c r="L376" s="17" cm="1">
        <f t="array" ref="L376">_xlfn.IFS([1]original_ver!M393="กู้ยืม",1,[1]original_ver!M393="ไม่กู้ยืม",0,[1]original_ver!M393="","")</f>
        <v>1</v>
      </c>
      <c r="M376" s="17">
        <f t="shared" si="20"/>
        <v>0</v>
      </c>
      <c r="N376" s="23">
        <v>0</v>
      </c>
      <c r="O376" s="17" cm="1">
        <f t="array" ref="O376">_xlfn.IFS([1]original_ver!O393="ใช่",1,[1]original_ver!O393="ไม่ใช่",0,[1]original_ver!O393="","")</f>
        <v>1</v>
      </c>
      <c r="P376" s="17">
        <v>7</v>
      </c>
      <c r="Q376" s="17">
        <v>1</v>
      </c>
      <c r="R376" s="17">
        <v>3</v>
      </c>
      <c r="S376" s="17">
        <v>1000</v>
      </c>
      <c r="T376" s="17">
        <v>33</v>
      </c>
      <c r="U376" s="22">
        <f t="shared" si="21"/>
        <v>333.33333333333331</v>
      </c>
      <c r="V376" s="48"/>
      <c r="W376" s="48"/>
      <c r="X376" s="48"/>
      <c r="Y376" s="48"/>
      <c r="Z376" s="48"/>
      <c r="AA376" s="17">
        <v>7</v>
      </c>
      <c r="AB376" s="17">
        <v>1</v>
      </c>
      <c r="AC376" s="17">
        <v>3</v>
      </c>
      <c r="AD376" s="17">
        <v>1000</v>
      </c>
      <c r="AE376" s="17">
        <v>33</v>
      </c>
      <c r="AF376" s="27">
        <f t="shared" si="22"/>
        <v>333.33333333333331</v>
      </c>
      <c r="AG376" s="48"/>
      <c r="AH376" s="48"/>
      <c r="AI376" s="48"/>
      <c r="AJ376" s="48"/>
      <c r="AK376" s="48"/>
      <c r="AL376" s="17">
        <v>7</v>
      </c>
      <c r="AM376" s="17">
        <v>1</v>
      </c>
      <c r="AN376" s="17">
        <v>2</v>
      </c>
      <c r="AO376" s="55">
        <v>1500</v>
      </c>
      <c r="AP376" s="17">
        <v>100</v>
      </c>
      <c r="AQ376" s="17"/>
      <c r="AR376" s="48"/>
      <c r="AS376" s="48"/>
      <c r="AT376" s="48"/>
      <c r="AU376" s="48"/>
      <c r="AV376" s="48"/>
      <c r="AW376" s="17">
        <v>7</v>
      </c>
      <c r="AX376" s="17">
        <v>1</v>
      </c>
      <c r="AY376" s="17">
        <v>2</v>
      </c>
      <c r="AZ376" s="17">
        <v>400</v>
      </c>
      <c r="BA376" s="17">
        <v>100</v>
      </c>
      <c r="BB376" s="17"/>
      <c r="BC376" s="48"/>
      <c r="BD376" s="48"/>
      <c r="BE376" s="48"/>
      <c r="BF376" s="48"/>
      <c r="BG376" s="48"/>
      <c r="BH376" s="17">
        <v>7</v>
      </c>
      <c r="BI376" s="17">
        <v>1</v>
      </c>
      <c r="BJ376" s="17">
        <v>3</v>
      </c>
      <c r="BK376" s="17">
        <v>5000</v>
      </c>
      <c r="BL376" s="17">
        <v>35</v>
      </c>
      <c r="BM376" s="17"/>
      <c r="BN376" s="48"/>
      <c r="BO376" s="48"/>
      <c r="BP376" s="48"/>
      <c r="BQ376" s="48"/>
      <c r="BR376" s="48"/>
      <c r="BS376" s="17" t="s">
        <v>888</v>
      </c>
      <c r="BT376" s="17">
        <v>1</v>
      </c>
      <c r="BU376" s="17">
        <v>3</v>
      </c>
      <c r="BV376" s="55">
        <v>1500</v>
      </c>
      <c r="BW376" s="17">
        <v>30</v>
      </c>
      <c r="BX376" s="17"/>
      <c r="BY376" s="48"/>
      <c r="BZ376" s="48"/>
      <c r="CA376" s="48"/>
      <c r="CB376" s="48"/>
      <c r="CC376" s="48"/>
      <c r="CD376" s="49">
        <v>2.25</v>
      </c>
      <c r="CE376" s="49">
        <v>1.3333333333333333</v>
      </c>
      <c r="CF376" s="49">
        <v>1</v>
      </c>
      <c r="CG376" s="49">
        <v>1</v>
      </c>
      <c r="CH376" s="49">
        <v>1</v>
      </c>
      <c r="CI376" s="17">
        <v>1</v>
      </c>
      <c r="CJ376" cm="1">
        <f t="array" ref="CJ376">_xlfn.IFS([1]original_ver!CH393="จากการเข้าร่วมกิจกรรมอบรม ที่จัดโดยโครงการเกษตรกรปราดเปรื่อง (Smart Farmer)",1,[1]original_ver!CH393="จากการเข้าร่วมกิจกรรมอบรม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ๆ",3,[1]original_ver!CH393="จากการเรียนรู้ผ่านประสบการณ์ของผู้อื่น ได้แก่ เพื่อนบ้าน พี่น้อง เพื่อน และญาติ เป็นต้น",4,[1]original_ver!CH393="ไม่ได้เข้าร่วมกิจกรรมอบรมหรือเรียนรู้ใด ๆ (ข้ามไปข้อ 33)",5)</f>
        <v>5</v>
      </c>
      <c r="CK376" s="15" t="str" cm="1">
        <f t="array" ref="CK376">_xlfn.IFS([1]original_ver!CJ393="ความรู้ทางการเกษตรและการใช้เทคโนโลยีสำหรับการผลิตในฟาร์ม",1,[1]original_ver!CJ393="การวางแผนและจัดการฟาร์ม เช่น การเก็บเกี่ยว การเงิน และการวางแผนทางการตลาด",2,[1]original_ver!CJ393="การเป็นผู้ประกอบการทางการเกษตร",3,[1]original_ver!CJ393="การเพิ่มมูลค่าผลผลิต และการแปรรูปผลผลิต (รวมถึงการพัฒนาคุณภาพผลผลิต)",4,[1]original_ver!CJ393="","")</f>
        <v/>
      </c>
      <c r="CL376" s="48"/>
      <c r="CM376" s="48"/>
      <c r="CN376" s="15" t="str" cm="1">
        <f t="array" ref="CN376">_xlfn.IFS([1]original_ver!CN393="ความรู้ทางการเกษตรและการใช้เทคโนโลยีสำหรับการผลิตในฟาร์ม",1,[1]original_ver!CN393="การวางแผนและจัดการฟาร์ม เช่น การเก็บเกี่ยว การเงิน และการวางแผนทางการตลาด",2,[1]original_ver!CN393="การเป็นผู้ประกอบการทางการเกษตร",3,[1]original_ver!CN393="การเพิ่มมูลค่าผลผลิต และการแปรรูปผลผลิต (รวมถึงการพัฒนาคุณภาพผลผลิต)",4,[1]original_ver!CN393="","")</f>
        <v/>
      </c>
      <c r="CO376" s="48"/>
      <c r="CP376" s="48"/>
      <c r="CQ376" s="15" t="str" cm="1">
        <f t="array" ref="CQ376">_xlfn.IFS([1]original_ver!CR393="ประยุกต์",1,[1]original_ver!CR393="ไม่ประยุกต์",0,[1]original_ver!CR393="","")</f>
        <v/>
      </c>
      <c r="CR376" s="15" t="str" cm="1">
        <f t="array" ref="CR376">_xlfn.IFS([1]original_ver!CS393="ประยุกต์",1,[1]original_ver!CS393="ไม่ประยุกต์",0,[1]original_ver!CS393="","")</f>
        <v/>
      </c>
      <c r="CS376" s="48"/>
      <c r="CT376" s="15" t="str" cm="1">
        <f t="array" ref="CT376">_xlfn.IFS([1]original_ver!CV393="ประยุกต์",1,[1]original_ver!CV393="ไม่ประยุกต์",0,[1]original_ver!CV393="","")</f>
        <v/>
      </c>
      <c r="CU376" s="48"/>
      <c r="CV376" s="15" t="str" cm="1">
        <f t="array" ref="CV376">_xlfn.IFS([1]original_ver!CY393="ประยุกต์",1,[1]original_ver!CY393="ไม่ประยุกต์",0,[1]original_ver!CY393="","")</f>
        <v/>
      </c>
      <c r="CW376" s="48"/>
      <c r="CX376" s="15" t="str" cm="1">
        <f t="array" ref="CX376">_xlfn.IFS([1]original_ver!DB393="ประยุกต์",1,[1]original_ver!DB393="ไม่ประยุกต์",0,[1]original_ver!DB393="","")</f>
        <v/>
      </c>
      <c r="CY376" s="48"/>
      <c r="CZ376" s="48">
        <v>0</v>
      </c>
      <c r="DA376" s="48">
        <v>0</v>
      </c>
      <c r="DB376" s="48">
        <v>0</v>
      </c>
      <c r="DC376" s="48">
        <v>0</v>
      </c>
      <c r="DD376" s="48">
        <v>0</v>
      </c>
      <c r="DE376" s="48">
        <v>0</v>
      </c>
      <c r="DF376" s="17">
        <v>1</v>
      </c>
      <c r="DG376" s="17">
        <v>1</v>
      </c>
      <c r="DH376" s="17">
        <v>1</v>
      </c>
      <c r="DI376" s="17">
        <v>1</v>
      </c>
      <c r="DJ376" s="17">
        <v>1</v>
      </c>
      <c r="DK376" s="17">
        <v>1</v>
      </c>
      <c r="DL376" s="17">
        <v>1</v>
      </c>
      <c r="DM376" s="17">
        <v>1</v>
      </c>
      <c r="DN376" s="48"/>
      <c r="DO376" s="48"/>
      <c r="DP376" s="48"/>
      <c r="DQ376" s="48"/>
      <c r="DR376" s="49">
        <v>4.2</v>
      </c>
      <c r="DS376" s="49">
        <v>5</v>
      </c>
      <c r="DT376" s="17">
        <v>4.25</v>
      </c>
      <c r="DU376" s="49">
        <v>3.8</v>
      </c>
      <c r="DV376" s="49">
        <v>3</v>
      </c>
      <c r="DW376" s="49">
        <v>3.5</v>
      </c>
      <c r="DX376" s="25">
        <v>4.2</v>
      </c>
      <c r="DY376" s="25">
        <v>5</v>
      </c>
      <c r="DZ376" s="25">
        <v>4.25</v>
      </c>
      <c r="EA376" s="25">
        <v>3.8</v>
      </c>
      <c r="EB376" s="25">
        <v>3</v>
      </c>
      <c r="EC376">
        <v>3.75</v>
      </c>
    </row>
    <row r="377" spans="1:133" hidden="1" x14ac:dyDescent="0.2">
      <c r="A377" s="15">
        <v>1220</v>
      </c>
      <c r="B377" s="60" t="s">
        <v>889</v>
      </c>
      <c r="C377" cm="1">
        <f t="array" ref="C377">_xlfn.IFS([1]original_ver!D394="Participant",1,[1]original_ver!D394="Non-Participant",0,[1]original_ver!D394="","")</f>
        <v>1</v>
      </c>
      <c r="D377" s="15">
        <v>3</v>
      </c>
      <c r="E377" s="17" cm="1">
        <f t="array" ref="E377">_xlfn.IFS([1]original_ver!F394="ชาย",1,[1]original_ver!F394="หญิง",0,[1]original_ver!F394="","")</f>
        <v>1</v>
      </c>
      <c r="F377" s="15">
        <v>80</v>
      </c>
      <c r="G377" s="17" cm="1">
        <f t="array" ref="G377">_xlfn.IFS([1]original_ver!H394="ไม่มีการศึกษา",0,[1]original_ver!H394="ประถมศึกษา",1,[1]original_ver!H394="มัธยมศึกษาตอนต้น",2,[1]original_ver!H394="มัธยมศึกษาตอนปลาย",3,[1]original_ver!H394="อนุปริญญา (ปวช., ปวส., ฝึกหัดครู)",4,[1]original_ver!H394="ปริญญาตรี",5,[1]original_ver!H394="สูงกว่าปริญญาตรี",6,[1]original_ver!H394="","")</f>
        <v>2</v>
      </c>
      <c r="H377" s="17" cm="1">
        <f t="array" ref="H377">_xlfn.IFS([1]original_ver!I394="โสด",1,[1]original_ver!I394="สมรส/อยู่ด้วยกัน",2,[1]original_ver!I394="หย่าร้าง/แยกกันอยู่",3,[1]original_ver!I394="หม้าย",4,[1]original_ver!I394="","")</f>
        <v>2</v>
      </c>
      <c r="I377" s="15">
        <v>5</v>
      </c>
      <c r="J377" s="15">
        <v>40</v>
      </c>
      <c r="K377" s="17" cm="1">
        <f t="array" ref="K377">_xlfn.IFS([1]original_ver!L394="ใช่",1,[1]original_ver!L394="ไม่ใช่",0,[1]original_ver!L394="","")</f>
        <v>1</v>
      </c>
      <c r="L377" s="17" cm="1">
        <f t="array" ref="L377">_xlfn.IFS([1]original_ver!M394="กู้ยืม",1,[1]original_ver!M394="ไม่กู้ยืม",0,[1]original_ver!M394="","")</f>
        <v>1</v>
      </c>
      <c r="M377" s="17">
        <f t="shared" si="20"/>
        <v>1</v>
      </c>
      <c r="N377" s="54">
        <v>240000</v>
      </c>
      <c r="O377" s="17" cm="1">
        <f t="array" ref="O377">_xlfn.IFS([1]original_ver!O394="ใช่",1,[1]original_ver!O394="ไม่ใช่",0,[1]original_ver!O394="","")</f>
        <v>1</v>
      </c>
      <c r="P377" s="17">
        <v>1</v>
      </c>
      <c r="Q377" s="17">
        <v>1</v>
      </c>
      <c r="R377" s="17">
        <v>3</v>
      </c>
      <c r="S377" s="17">
        <v>1200</v>
      </c>
      <c r="T377" s="53">
        <v>11</v>
      </c>
      <c r="U377" s="20">
        <f t="shared" si="21"/>
        <v>400</v>
      </c>
      <c r="V377" s="48"/>
      <c r="W377" s="48"/>
      <c r="X377" s="48"/>
      <c r="Y377" s="48"/>
      <c r="Z377" s="48"/>
      <c r="AA377" s="17">
        <v>1</v>
      </c>
      <c r="AB377" s="17">
        <v>1</v>
      </c>
      <c r="AC377" s="17">
        <v>3</v>
      </c>
      <c r="AD377" s="17">
        <v>1200</v>
      </c>
      <c r="AE377" s="18">
        <v>11</v>
      </c>
      <c r="AF377" s="27">
        <f t="shared" si="22"/>
        <v>400</v>
      </c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9">
        <v>1</v>
      </c>
      <c r="CE377" s="49">
        <v>1</v>
      </c>
      <c r="CF377" s="49">
        <v>1</v>
      </c>
      <c r="CG377" s="49">
        <v>1.5</v>
      </c>
      <c r="CH377" s="49">
        <v>1</v>
      </c>
      <c r="CI377" s="17">
        <v>1</v>
      </c>
      <c r="CJ377" cm="1">
        <f t="array" ref="CJ377">_xlfn.IFS([1]original_ver!CH394="จากการเข้าร่วมกิจกรรมอบรม ที่จัดโดยโครงการเกษตรกรปราดเปรื่อง (Smart Farmer)",1,[1]original_ver!CH394="จากการเข้าร่วมกิจกรรมอบรม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ๆ",3,[1]original_ver!CH394="จากการเรียนรู้ผ่านประสบการณ์ของผู้อื่น ได้แก่ เพื่อนบ้าน พี่น้อง เพื่อน และญาติ เป็นต้น",4,[1]original_ver!CH394="ไม่ได้เข้าร่วมกิจกรรมอบรมหรือเรียนรู้ใด ๆ (ข้ามไปข้อ 33)",5)</f>
        <v>5</v>
      </c>
      <c r="CK377" s="15" t="str" cm="1">
        <f t="array" ref="CK377">_xlfn.IFS([1]original_ver!CJ394="ความรู้ทางการเกษตรและการใช้เทคโนโลยีสำหรับการผลิตในฟาร์ม",1,[1]original_ver!CJ394="การวางแผนและจัดการฟาร์ม เช่น การเก็บเกี่ยว การเงิน และการวางแผนทางการตลาด",2,[1]original_ver!CJ394="การเป็นผู้ประกอบการทางการเกษตร",3,[1]original_ver!CJ394="การเพิ่มมูลค่าผลผลิต และการแปรรูปผลผลิต (รวมถึงการพัฒนาคุณภาพผลผลิต)",4,[1]original_ver!CJ394="","")</f>
        <v/>
      </c>
      <c r="CL377" s="48"/>
      <c r="CM377" s="48"/>
      <c r="CN377" s="15" t="str" cm="1">
        <f t="array" ref="CN377">_xlfn.IFS([1]original_ver!CN394="ความรู้ทางการเกษตรและการใช้เทคโนโลยีสำหรับการผลิตในฟาร์ม",1,[1]original_ver!CN394="การวางแผนและจัดการฟาร์ม เช่น การเก็บเกี่ยว การเงิน และการวางแผนทางการตลาด",2,[1]original_ver!CN394="การเป็นผู้ประกอบการทางการเกษตร",3,[1]original_ver!CN394="การเพิ่มมูลค่าผลผลิต และการแปรรูปผลผลิต (รวมถึงการพัฒนาคุณภาพผลผลิต)",4,[1]original_ver!CN394="","")</f>
        <v/>
      </c>
      <c r="CO377" s="48"/>
      <c r="CP377" s="48"/>
      <c r="CQ377" s="15" t="str" cm="1">
        <f t="array" ref="CQ377">_xlfn.IFS([1]original_ver!CR394="ประยุกต์",1,[1]original_ver!CR394="ไม่ประยุกต์",0,[1]original_ver!CR394="","")</f>
        <v/>
      </c>
      <c r="CR377" s="15" t="str" cm="1">
        <f t="array" ref="CR377">_xlfn.IFS([1]original_ver!CS394="ประยุกต์",1,[1]original_ver!CS394="ไม่ประยุกต์",0,[1]original_ver!CS394="","")</f>
        <v/>
      </c>
      <c r="CS377" s="48"/>
      <c r="CT377" s="15" t="str" cm="1">
        <f t="array" ref="CT377">_xlfn.IFS([1]original_ver!CV394="ประยุกต์",1,[1]original_ver!CV394="ไม่ประยุกต์",0,[1]original_ver!CV394="","")</f>
        <v/>
      </c>
      <c r="CU377" s="48"/>
      <c r="CV377" s="15" t="str" cm="1">
        <f t="array" ref="CV377">_xlfn.IFS([1]original_ver!CY394="ประยุกต์",1,[1]original_ver!CY394="ไม่ประยุกต์",0,[1]original_ver!CY394="","")</f>
        <v/>
      </c>
      <c r="CW377" s="48"/>
      <c r="CX377" s="15" t="str" cm="1">
        <f t="array" ref="CX377">_xlfn.IFS([1]original_ver!DB394="ประยุกต์",1,[1]original_ver!DB394="ไม่ประยุกต์",0,[1]original_ver!DB394="","")</f>
        <v/>
      </c>
      <c r="CY377" s="48"/>
      <c r="CZ377" s="48"/>
      <c r="DA377" s="48"/>
      <c r="DB377" s="48"/>
      <c r="DC377" s="48"/>
      <c r="DD377" s="48"/>
      <c r="DE377" s="48"/>
      <c r="DF377" s="17">
        <v>1</v>
      </c>
      <c r="DG377" s="17">
        <v>1</v>
      </c>
      <c r="DH377" s="17">
        <v>2</v>
      </c>
      <c r="DI377" s="17">
        <v>1</v>
      </c>
      <c r="DJ377" s="17">
        <v>1</v>
      </c>
      <c r="DK377" s="17">
        <v>1</v>
      </c>
      <c r="DL377" s="17">
        <v>2</v>
      </c>
      <c r="DM377" s="17">
        <v>1</v>
      </c>
      <c r="DN377" s="48"/>
      <c r="DO377" s="48"/>
      <c r="DP377" s="48"/>
      <c r="DQ377" s="48"/>
      <c r="DR377" s="49">
        <v>4.4000000000000004</v>
      </c>
      <c r="DS377" s="49">
        <v>5</v>
      </c>
      <c r="DT377" s="17">
        <v>3.25</v>
      </c>
      <c r="DU377" s="49">
        <v>4.8</v>
      </c>
      <c r="DV377" s="49">
        <v>4</v>
      </c>
      <c r="DW377" s="49">
        <v>4</v>
      </c>
      <c r="DX377" s="25">
        <v>4.4000000000000004</v>
      </c>
      <c r="DY377" s="25">
        <v>5</v>
      </c>
      <c r="DZ377" s="25">
        <v>3.25</v>
      </c>
      <c r="EA377" s="25">
        <v>4.8</v>
      </c>
      <c r="EB377" s="25">
        <v>4</v>
      </c>
      <c r="EC377">
        <v>4</v>
      </c>
    </row>
    <row r="378" spans="1:133" hidden="1" x14ac:dyDescent="0.2">
      <c r="A378" s="15">
        <v>1221</v>
      </c>
      <c r="B378" s="60" t="s">
        <v>890</v>
      </c>
      <c r="C378" cm="1">
        <f t="array" ref="C378">_xlfn.IFS([1]original_ver!D395="Participant",1,[1]original_ver!D395="Non-Participant",0,[1]original_ver!D395="","")</f>
        <v>1</v>
      </c>
      <c r="D378" s="15">
        <v>3</v>
      </c>
      <c r="E378" s="17" cm="1">
        <f t="array" ref="E378">_xlfn.IFS([1]original_ver!F395="ชาย",1,[1]original_ver!F395="หญิง",0,[1]original_ver!F395="","")</f>
        <v>1</v>
      </c>
      <c r="F378" s="15">
        <v>58</v>
      </c>
      <c r="G378" s="17" cm="1">
        <f t="array" ref="G378">_xlfn.IFS([1]original_ver!H395="ไม่มีการศึกษา",0,[1]original_ver!H395="ประถมศึกษา",1,[1]original_ver!H395="มัธยมศึกษาตอนต้น",2,[1]original_ver!H395="มัธยมศึกษาตอนปลาย",3,[1]original_ver!H395="อนุปริญญา (ปวช., ปวส., ฝึกหัดครู)",4,[1]original_ver!H395="ปริญญาตรี",5,[1]original_ver!H395="สูงกว่าปริญญาตรี",6,[1]original_ver!H395="","")</f>
        <v>4</v>
      </c>
      <c r="H378" s="17" cm="1">
        <f t="array" ref="H378">_xlfn.IFS([1]original_ver!I395="โสด",1,[1]original_ver!I395="สมรส/อยู่ด้วยกัน",2,[1]original_ver!I395="หย่าร้าง/แยกกันอยู่",3,[1]original_ver!I395="หม้าย",4,[1]original_ver!I395="","")</f>
        <v>2</v>
      </c>
      <c r="I378" s="15">
        <v>4</v>
      </c>
      <c r="J378" s="15">
        <v>35</v>
      </c>
      <c r="K378" s="17" cm="1">
        <f t="array" ref="K378">_xlfn.IFS([1]original_ver!L395="ใช่",1,[1]original_ver!L395="ไม่ใช่",0,[1]original_ver!L395="","")</f>
        <v>0</v>
      </c>
      <c r="L378" s="17" cm="1">
        <f t="array" ref="L378">_xlfn.IFS([1]original_ver!M395="กู้ยืม",1,[1]original_ver!M395="ไม่กู้ยืม",0,[1]original_ver!M395="","")</f>
        <v>1</v>
      </c>
      <c r="M378" s="17">
        <f t="shared" si="20"/>
        <v>1</v>
      </c>
      <c r="N378" s="54">
        <v>35000</v>
      </c>
      <c r="O378" s="17" cm="1">
        <f t="array" ref="O378">_xlfn.IFS([1]original_ver!O395="ใช่",1,[1]original_ver!O395="ไม่ใช่",0,[1]original_ver!O395="","")</f>
        <v>1</v>
      </c>
      <c r="P378" s="17">
        <v>1</v>
      </c>
      <c r="Q378" s="17">
        <v>1</v>
      </c>
      <c r="R378" s="17">
        <v>15</v>
      </c>
      <c r="S378" s="17">
        <v>5200</v>
      </c>
      <c r="T378" s="53">
        <v>13</v>
      </c>
      <c r="U378" s="20">
        <f t="shared" si="21"/>
        <v>346.66666666666669</v>
      </c>
      <c r="V378" s="48"/>
      <c r="W378" s="48"/>
      <c r="X378" s="48"/>
      <c r="Y378" s="48"/>
      <c r="Z378" s="48"/>
      <c r="AA378" s="17">
        <v>1</v>
      </c>
      <c r="AB378" s="17">
        <v>1</v>
      </c>
      <c r="AC378" s="17">
        <v>15</v>
      </c>
      <c r="AD378" s="17">
        <v>5200</v>
      </c>
      <c r="AE378" s="18">
        <v>13</v>
      </c>
      <c r="AF378" s="27">
        <f t="shared" si="22"/>
        <v>346.66666666666669</v>
      </c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9">
        <v>1</v>
      </c>
      <c r="CE378" s="49">
        <v>1.6666666666666667</v>
      </c>
      <c r="CF378" s="49">
        <v>1</v>
      </c>
      <c r="CG378" s="49">
        <v>1</v>
      </c>
      <c r="CH378" s="49">
        <v>1</v>
      </c>
      <c r="CI378" s="17">
        <v>1</v>
      </c>
      <c r="CJ378" cm="1">
        <f t="array" ref="CJ378">_xlfn.IFS([1]original_ver!CH395="จากการเข้าร่วมกิจกรรมอบรม ที่จัดโดยโครงการเกษตรกรปราดเปรื่อง (Smart Farmer)",1,[1]original_ver!CH395="จากการเข้าร่วมกิจกรรมอบรม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ๆ",3,[1]original_ver!CH395="จากการเรียนรู้ผ่านประสบการณ์ของผู้อื่น ได้แก่ เพื่อนบ้าน พี่น้อง เพื่อน และญาติ เป็นต้น",4,[1]original_ver!CH395="ไม่ได้เข้าร่วมกิจกรรมอบรมหรือเรียนรู้ใด ๆ (ข้ามไปข้อ 33)",5)</f>
        <v>4</v>
      </c>
      <c r="CK378" s="15" cm="1">
        <f t="array" ref="CK378">_xlfn.IFS([1]original_ver!CJ395="ความรู้ทางการเกษตรและการใช้เทคโนโลยีสำหรับการผลิตในฟาร์ม",1,[1]original_ver!CJ395="การวางแผนและจัดการฟาร์ม เช่น การเก็บเกี่ยว การเงิน และการวางแผนทางการตลาด",2,[1]original_ver!CJ395="การเป็นผู้ประกอบการทางการเกษตร",3,[1]original_ver!CJ395="การเพิ่มมูลค่าผลผลิต และการแปรรูปผลผลิต (รวมถึงการพัฒนาคุณภาพผลผลิต)",4,[1]original_ver!CJ395="","")</f>
        <v>2</v>
      </c>
      <c r="CL378" s="17">
        <v>4</v>
      </c>
      <c r="CM378" s="17">
        <v>1</v>
      </c>
      <c r="CN378" s="15" cm="1">
        <f t="array" ref="CN378">_xlfn.IFS([1]original_ver!CN395="ความรู้ทางการเกษตรและการใช้เทคโนโลยีสำหรับการผลิตในฟาร์ม",1,[1]original_ver!CN395="การวางแผนและจัดการฟาร์ม เช่น การเก็บเกี่ยว การเงิน และการวางแผนทางการตลาด",2,[1]original_ver!CN395="การเป็นผู้ประกอบการทางการเกษตร",3,[1]original_ver!CN395="การเพิ่มมูลค่าผลผลิต และการแปรรูปผลผลิต (รวมถึงการพัฒนาคุณภาพผลผลิต)",4,[1]original_ver!CN395="","")</f>
        <v>1</v>
      </c>
      <c r="CO378" s="17">
        <v>1</v>
      </c>
      <c r="CP378" s="17">
        <v>1</v>
      </c>
      <c r="CQ378" s="15" cm="1">
        <f t="array" ref="CQ378">_xlfn.IFS([1]original_ver!CR395="ประยุกต์",1,[1]original_ver!CR395="ไม่ประยุกต์",0,[1]original_ver!CR395="","")</f>
        <v>1</v>
      </c>
      <c r="CR378" s="15" cm="1">
        <f t="array" ref="CR378">_xlfn.IFS([1]original_ver!CS395="ประยุกต์",1,[1]original_ver!CS395="ไม่ประยุกต์",0,[1]original_ver!CS395="","")</f>
        <v>1</v>
      </c>
      <c r="CS378" s="48"/>
      <c r="CT378" s="15" cm="1">
        <f t="array" ref="CT378">_xlfn.IFS([1]original_ver!CV395="ประยุกต์",1,[1]original_ver!CV395="ไม่ประยุกต์",0,[1]original_ver!CV395="","")</f>
        <v>1</v>
      </c>
      <c r="CU378" s="48"/>
      <c r="CV378" s="15" cm="1">
        <f t="array" ref="CV378">_xlfn.IFS([1]original_ver!CY395="ประยุกต์",1,[1]original_ver!CY395="ไม่ประยุกต์",0,[1]original_ver!CY395="","")</f>
        <v>1</v>
      </c>
      <c r="CW378" s="48"/>
      <c r="CX378" s="15" cm="1">
        <f t="array" ref="CX378">_xlfn.IFS([1]original_ver!DB395="ประยุกต์",1,[1]original_ver!DB395="ไม่ประยุกต์",0,[1]original_ver!DB395="","")</f>
        <v>1</v>
      </c>
      <c r="CY378" s="48"/>
      <c r="CZ378" s="48"/>
      <c r="DA378" s="48"/>
      <c r="DB378" s="48"/>
      <c r="DC378" s="48"/>
      <c r="DD378" s="48"/>
      <c r="DE378" s="48"/>
      <c r="DF378" s="17">
        <v>1</v>
      </c>
      <c r="DG378" s="17">
        <v>4</v>
      </c>
      <c r="DH378" s="17">
        <v>2</v>
      </c>
      <c r="DI378" s="17">
        <v>4</v>
      </c>
      <c r="DJ378" s="17">
        <v>2</v>
      </c>
      <c r="DK378" s="17">
        <v>4</v>
      </c>
      <c r="DL378" s="17">
        <v>2</v>
      </c>
      <c r="DM378" s="17">
        <v>4</v>
      </c>
      <c r="DN378" s="17"/>
      <c r="DO378" s="17"/>
      <c r="DP378" s="17"/>
      <c r="DQ378" s="48"/>
      <c r="DR378" s="52">
        <v>5</v>
      </c>
      <c r="DS378" s="52">
        <v>4.333333333333333</v>
      </c>
      <c r="DT378" s="48">
        <v>4.75</v>
      </c>
      <c r="DU378" s="52">
        <v>5</v>
      </c>
      <c r="DV378" s="52">
        <v>5</v>
      </c>
      <c r="DW378" s="52">
        <v>4.75</v>
      </c>
      <c r="DX378" s="25">
        <v>5</v>
      </c>
      <c r="DY378" s="25">
        <v>4.333333333333333</v>
      </c>
      <c r="DZ378" s="25">
        <v>4.75</v>
      </c>
      <c r="EA378" s="25">
        <v>5</v>
      </c>
      <c r="EB378" s="25">
        <v>5</v>
      </c>
      <c r="EC378">
        <v>4.75</v>
      </c>
    </row>
    <row r="379" spans="1:133" x14ac:dyDescent="0.2">
      <c r="A379" s="15">
        <v>1222</v>
      </c>
      <c r="B379" s="60" t="s">
        <v>891</v>
      </c>
      <c r="C379" cm="1">
        <f t="array" ref="C379">_xlfn.IFS([1]original_ver!D396="Participant",1,[1]original_ver!D396="Non-Participant",0,[1]original_ver!D396="","")</f>
        <v>1</v>
      </c>
      <c r="D379" s="15">
        <v>3</v>
      </c>
      <c r="E379" s="17" cm="1">
        <f t="array" ref="E379">_xlfn.IFS([1]original_ver!F396="ชาย",1,[1]original_ver!F396="หญิง",0,[1]original_ver!F396="","")</f>
        <v>1</v>
      </c>
      <c r="F379" s="15">
        <v>61</v>
      </c>
      <c r="G379" s="17" cm="1">
        <f t="array" ref="G379">_xlfn.IFS([1]original_ver!H396="ไม่มีการศึกษา",0,[1]original_ver!H396="ประถมศึกษา",1,[1]original_ver!H396="มัธยมศึกษาตอนต้น",2,[1]original_ver!H396="มัธยมศึกษาตอนปลาย",3,[1]original_ver!H396="อนุปริญญา (ปวช., ปวส., ฝึกหัดครู)",4,[1]original_ver!H396="ปริญญาตรี",5,[1]original_ver!H396="สูงกว่าปริญญาตรี",6,[1]original_ver!H396="","")</f>
        <v>3</v>
      </c>
      <c r="H379" s="17" cm="1">
        <f t="array" ref="H379">_xlfn.IFS([1]original_ver!I396="โสด",1,[1]original_ver!I396="สมรส/อยู่ด้วยกัน",2,[1]original_ver!I396="หย่าร้าง/แยกกันอยู่",3,[1]original_ver!I396="หม้าย",4,[1]original_ver!I396="","")</f>
        <v>2</v>
      </c>
      <c r="I379" s="15">
        <v>4</v>
      </c>
      <c r="J379" s="15">
        <v>35</v>
      </c>
      <c r="K379" s="17" cm="1">
        <f t="array" ref="K379">_xlfn.IFS([1]original_ver!L396="ใช่",1,[1]original_ver!L396="ไม่ใช่",0,[1]original_ver!L396="","")</f>
        <v>0</v>
      </c>
      <c r="L379" s="17" cm="1">
        <f t="array" ref="L379">_xlfn.IFS([1]original_ver!M396="กู้ยืม",1,[1]original_ver!M396="ไม่กู้ยืม",0,[1]original_ver!M396="","")</f>
        <v>1</v>
      </c>
      <c r="M379" s="17">
        <f t="shared" si="20"/>
        <v>1</v>
      </c>
      <c r="N379" s="54">
        <v>100000</v>
      </c>
      <c r="O379" s="17" cm="1">
        <f t="array" ref="O379">_xlfn.IFS([1]original_ver!O396="ใช่",1,[1]original_ver!O396="ไม่ใช่",0,[1]original_ver!O396="","")</f>
        <v>1</v>
      </c>
      <c r="P379" s="17">
        <v>4</v>
      </c>
      <c r="Q379" s="17">
        <v>1</v>
      </c>
      <c r="R379" s="17">
        <v>15</v>
      </c>
      <c r="S379" s="17">
        <v>50000</v>
      </c>
      <c r="T379" s="17">
        <v>2.7</v>
      </c>
      <c r="U379" s="22">
        <f t="shared" si="21"/>
        <v>3333.3333333333335</v>
      </c>
      <c r="V379" s="48"/>
      <c r="W379" s="48"/>
      <c r="X379" s="48"/>
      <c r="Y379" s="48"/>
      <c r="Z379" s="48"/>
      <c r="AA379" s="17">
        <v>4</v>
      </c>
      <c r="AB379" s="17">
        <v>1</v>
      </c>
      <c r="AC379" s="17">
        <v>15</v>
      </c>
      <c r="AD379" s="17">
        <v>55000</v>
      </c>
      <c r="AE379" s="17">
        <v>2.5</v>
      </c>
      <c r="AF379" s="27">
        <f t="shared" si="22"/>
        <v>3666.6666666666665</v>
      </c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9">
        <v>2.5</v>
      </c>
      <c r="CE379" s="49">
        <v>2.3333333333333335</v>
      </c>
      <c r="CF379" s="49">
        <v>1</v>
      </c>
      <c r="CG379" s="49">
        <v>1</v>
      </c>
      <c r="CH379" s="49">
        <v>1</v>
      </c>
      <c r="CI379" s="17">
        <v>1</v>
      </c>
      <c r="CJ379" cm="1">
        <f t="array" ref="CJ379">_xlfn.IFS([1]original_ver!CH396="จากการเข้าร่วมกิจกรรมอบรม ที่จัดโดยโครงการเกษตรกรปราดเปรื่อง (Smart Farmer)",1,[1]original_ver!CH396="จากการเข้าร่วมกิจกรรมอบรม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ๆ",3,[1]original_ver!CH396="จากการเรียนรู้ผ่านประสบการณ์ของผู้อื่น ได้แก่ เพื่อนบ้าน พี่น้อง เพื่อน และญาติ เป็นต้น",4,[1]original_ver!CH396="ไม่ได้เข้าร่วมกิจกรรมอบรมหรือเรียนรู้ใด ๆ (ข้ามไปข้อ 33)",5)</f>
        <v>2</v>
      </c>
      <c r="CK379" s="15" cm="1">
        <f t="array" ref="CK379">_xlfn.IFS([1]original_ver!CJ396="ความรู้ทางการเกษตรและการใช้เทคโนโลยีสำหรับการผลิตในฟาร์ม",1,[1]original_ver!CJ396="การวางแผนและจัดการฟาร์ม เช่น การเก็บเกี่ยว การเงิน และการวางแผนทางการตลาด",2,[1]original_ver!CJ396="การเป็นผู้ประกอบการทางการเกษตร",3,[1]original_ver!CJ396="การเพิ่มมูลค่าผลผลิต และการแปรรูปผลผลิต (รวมถึงการพัฒนาคุณภาพผลผลิต)",4,[1]original_ver!CJ396="","")</f>
        <v>3</v>
      </c>
      <c r="CL379" s="17">
        <v>4</v>
      </c>
      <c r="CM379" s="17">
        <v>1</v>
      </c>
      <c r="CN379" s="15" cm="1">
        <f t="array" ref="CN379">_xlfn.IFS([1]original_ver!CN396="ความรู้ทางการเกษตรและการใช้เทคโนโลยีสำหรับการผลิตในฟาร์ม",1,[1]original_ver!CN396="การวางแผนและจัดการฟาร์ม เช่น การเก็บเกี่ยว การเงิน และการวางแผนทางการตลาด",2,[1]original_ver!CN396="การเป็นผู้ประกอบการทางการเกษตร",3,[1]original_ver!CN396="การเพิ่มมูลค่าผลผลิต และการแปรรูปผลผลิต (รวมถึงการพัฒนาคุณภาพผลผลิต)",4,[1]original_ver!CN396="","")</f>
        <v>4</v>
      </c>
      <c r="CO379" s="17">
        <v>1</v>
      </c>
      <c r="CP379" s="17">
        <v>1</v>
      </c>
      <c r="CQ379" s="15" cm="1">
        <f t="array" ref="CQ379">_xlfn.IFS([1]original_ver!CR396="ประยุกต์",1,[1]original_ver!CR396="ไม่ประยุกต์",0,[1]original_ver!CR396="","")</f>
        <v>1</v>
      </c>
      <c r="CR379" s="15" cm="1">
        <f t="array" ref="CR379">_xlfn.IFS([1]original_ver!CS396="ประยุกต์",1,[1]original_ver!CS396="ไม่ประยุกต์",0,[1]original_ver!CS396="","")</f>
        <v>1</v>
      </c>
      <c r="CS379" s="48"/>
      <c r="CT379" s="15" cm="1">
        <f t="array" ref="CT379">_xlfn.IFS([1]original_ver!CV396="ประยุกต์",1,[1]original_ver!CV396="ไม่ประยุกต์",0,[1]original_ver!CV396="","")</f>
        <v>1</v>
      </c>
      <c r="CU379" s="48"/>
      <c r="CV379" s="15" cm="1">
        <f t="array" ref="CV379">_xlfn.IFS([1]original_ver!CY396="ประยุกต์",1,[1]original_ver!CY396="ไม่ประยุกต์",0,[1]original_ver!CY396="","")</f>
        <v>1</v>
      </c>
      <c r="CW379" s="48"/>
      <c r="CX379" s="15" cm="1">
        <f t="array" ref="CX379">_xlfn.IFS([1]original_ver!DB396="ประยุกต์",1,[1]original_ver!DB396="ไม่ประยุกต์",0,[1]original_ver!DB396="","")</f>
        <v>1</v>
      </c>
      <c r="CY379" s="48"/>
      <c r="CZ379" s="48"/>
      <c r="DA379" s="48"/>
      <c r="DB379" s="48"/>
      <c r="DC379" s="48"/>
      <c r="DD379" s="48"/>
      <c r="DE379" s="48"/>
      <c r="DF379" s="17">
        <v>2</v>
      </c>
      <c r="DG379" s="17">
        <v>1</v>
      </c>
      <c r="DH379" s="17">
        <v>1</v>
      </c>
      <c r="DI379" s="17">
        <v>1</v>
      </c>
      <c r="DJ379" s="17">
        <v>2</v>
      </c>
      <c r="DK379" s="17">
        <v>1</v>
      </c>
      <c r="DL379" s="17">
        <v>1</v>
      </c>
      <c r="DM379" s="17">
        <v>1</v>
      </c>
      <c r="DN379" s="48"/>
      <c r="DR379" s="49">
        <v>4.8</v>
      </c>
      <c r="DS379" s="49">
        <v>3.6666666666666665</v>
      </c>
      <c r="DT379" s="17">
        <v>3.75</v>
      </c>
      <c r="DU379" s="49">
        <v>4.2</v>
      </c>
      <c r="DV379" s="49">
        <v>3.6666666666666665</v>
      </c>
      <c r="DW379" s="49">
        <v>4.5</v>
      </c>
      <c r="DX379" s="25">
        <v>4.8</v>
      </c>
      <c r="DY379" s="25">
        <v>3.6666666666666665</v>
      </c>
      <c r="DZ379" s="25">
        <v>4</v>
      </c>
      <c r="EA379" s="25">
        <v>4.4000000000000004</v>
      </c>
      <c r="EB379" s="25">
        <v>3.6666666666666665</v>
      </c>
      <c r="EC379">
        <v>4.5</v>
      </c>
    </row>
    <row r="380" spans="1:133" x14ac:dyDescent="0.2">
      <c r="A380" s="15">
        <v>1223</v>
      </c>
      <c r="B380" s="60" t="s">
        <v>892</v>
      </c>
      <c r="C380" cm="1">
        <f t="array" ref="C380">_xlfn.IFS([1]original_ver!D397="Participant",1,[1]original_ver!D397="Non-Participant",0,[1]original_ver!D397="","")</f>
        <v>1</v>
      </c>
      <c r="D380" s="15">
        <v>3</v>
      </c>
      <c r="E380" s="17" cm="1">
        <f t="array" ref="E380">_xlfn.IFS([1]original_ver!F397="ชาย",1,[1]original_ver!F397="หญิง",0,[1]original_ver!F397="","")</f>
        <v>1</v>
      </c>
      <c r="F380" s="15">
        <v>67</v>
      </c>
      <c r="G380" s="17" cm="1">
        <f t="array" ref="G380">_xlfn.IFS([1]original_ver!H397="ไม่มีการศึกษา",0,[1]original_ver!H397="ประถมศึกษา",1,[1]original_ver!H397="มัธยมศึกษาตอนต้น",2,[1]original_ver!H397="มัธยมศึกษาตอนปลาย",3,[1]original_ver!H397="อนุปริญญา (ปวช., ปวส., ฝึกหัดครู)",4,[1]original_ver!H397="ปริญญาตรี",5,[1]original_ver!H397="สูงกว่าปริญญาตรี",6,[1]original_ver!H397="","")</f>
        <v>4</v>
      </c>
      <c r="H380" s="17" cm="1">
        <f t="array" ref="H380">_xlfn.IFS([1]original_ver!I397="โสด",1,[1]original_ver!I397="สมรส/อยู่ด้วยกัน",2,[1]original_ver!I397="หย่าร้าง/แยกกันอยู่",3,[1]original_ver!I397="หม้าย",4,[1]original_ver!I397="","")</f>
        <v>2</v>
      </c>
      <c r="I380" s="15">
        <v>4</v>
      </c>
      <c r="J380" s="15">
        <v>32</v>
      </c>
      <c r="K380" s="17">
        <v>1</v>
      </c>
      <c r="L380" s="17" cm="1">
        <f t="array" ref="L380">_xlfn.IFS([1]original_ver!M397="กู้ยืม",1,[1]original_ver!M397="ไม่กู้ยืม",0,[1]original_ver!M397="","")</f>
        <v>0</v>
      </c>
      <c r="M380" s="17">
        <f t="shared" si="20"/>
        <v>1</v>
      </c>
      <c r="N380" s="54">
        <v>100000</v>
      </c>
      <c r="O380" s="17" cm="1">
        <f t="array" ref="O380">_xlfn.IFS([1]original_ver!O397="ใช่",1,[1]original_ver!O397="ไม่ใช่",0,[1]original_ver!O397="","")</f>
        <v>1</v>
      </c>
      <c r="P380" s="17">
        <v>7</v>
      </c>
      <c r="Q380" s="17">
        <v>1</v>
      </c>
      <c r="R380" s="17">
        <v>25</v>
      </c>
      <c r="S380" s="17">
        <v>62500</v>
      </c>
      <c r="T380" s="17">
        <v>15</v>
      </c>
      <c r="U380" s="22">
        <f t="shared" si="21"/>
        <v>2500</v>
      </c>
      <c r="V380" s="48"/>
      <c r="W380" s="48"/>
      <c r="X380" s="48"/>
      <c r="Y380" s="48"/>
      <c r="Z380" s="48"/>
      <c r="AA380" s="17">
        <v>7</v>
      </c>
      <c r="AB380" s="17">
        <v>1</v>
      </c>
      <c r="AC380" s="17">
        <v>25</v>
      </c>
      <c r="AD380" s="17">
        <v>75000</v>
      </c>
      <c r="AE380" s="17">
        <v>13</v>
      </c>
      <c r="AF380" s="27">
        <f t="shared" si="22"/>
        <v>3000</v>
      </c>
      <c r="AG380" s="48"/>
      <c r="AH380" s="48"/>
      <c r="AI380" s="48"/>
      <c r="AJ380" s="48"/>
      <c r="AK380" s="48"/>
      <c r="AL380" s="17">
        <v>1</v>
      </c>
      <c r="AM380" s="17">
        <v>1</v>
      </c>
      <c r="AN380" s="17">
        <v>10</v>
      </c>
      <c r="AO380" s="55">
        <v>5040</v>
      </c>
      <c r="AP380" s="17">
        <v>30</v>
      </c>
      <c r="AQ380" s="17"/>
      <c r="AR380" s="48"/>
      <c r="AS380" s="48"/>
      <c r="AT380" s="48"/>
      <c r="AU380" s="48"/>
      <c r="AV380" s="48"/>
      <c r="AW380" s="17">
        <v>1</v>
      </c>
      <c r="AX380" s="17">
        <v>1</v>
      </c>
      <c r="AY380" s="17">
        <v>10</v>
      </c>
      <c r="AZ380" s="55">
        <v>5040</v>
      </c>
      <c r="BA380" s="17">
        <v>30</v>
      </c>
      <c r="BB380" s="17"/>
      <c r="BC380" s="48"/>
      <c r="BD380" s="48"/>
      <c r="BE380" s="48"/>
      <c r="BF380" s="48"/>
      <c r="BG380" s="48"/>
      <c r="BH380" s="17">
        <v>2</v>
      </c>
      <c r="BI380" s="17">
        <v>1</v>
      </c>
      <c r="BJ380" s="17">
        <v>26</v>
      </c>
      <c r="BK380" s="55">
        <v>1300</v>
      </c>
      <c r="BL380" s="17">
        <v>20</v>
      </c>
      <c r="BM380" s="17"/>
      <c r="BN380" s="48"/>
      <c r="BO380" s="48"/>
      <c r="BP380" s="48"/>
      <c r="BQ380" s="48"/>
      <c r="BR380" s="48"/>
      <c r="BS380" s="17">
        <v>2</v>
      </c>
      <c r="BT380" s="17">
        <v>1</v>
      </c>
      <c r="BU380" s="17">
        <v>26</v>
      </c>
      <c r="BV380" s="55">
        <v>1300</v>
      </c>
      <c r="BW380" s="17">
        <v>20</v>
      </c>
      <c r="BX380" s="17"/>
      <c r="BY380" s="48"/>
      <c r="BZ380" s="48"/>
      <c r="CA380" s="48"/>
      <c r="CB380" s="48"/>
      <c r="CC380" s="48"/>
      <c r="CD380" s="49">
        <v>2</v>
      </c>
      <c r="CE380" s="49">
        <v>1.6666666666666667</v>
      </c>
      <c r="CF380" s="49">
        <v>1.6666666666666667</v>
      </c>
      <c r="CG380" s="49">
        <v>1</v>
      </c>
      <c r="CH380" s="49">
        <v>1</v>
      </c>
      <c r="CI380" s="17">
        <v>4</v>
      </c>
      <c r="CJ380" cm="1">
        <f t="array" ref="CJ380">_xlfn.IFS([1]original_ver!CH397="จากการเข้าร่วมกิจกรรมอบรม ที่จัดโดยโครงการเกษตรกรปราดเปรื่อง (Smart Farmer)",1,[1]original_ver!CH397="จากการเข้าร่วมกิจกรรมอบรม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ๆ",3,[1]original_ver!CH397="จากการเรียนรู้ผ่านประสบการณ์ของผู้อื่น ได้แก่ เพื่อนบ้าน พี่น้อง เพื่อน และญาติ เป็นต้น",4,[1]original_ver!CH397="ไม่ได้เข้าร่วมกิจกรรมอบรมหรือเรียนรู้ใด ๆ (ข้ามไปข้อ 33)",5)</f>
        <v>2</v>
      </c>
      <c r="CK380" s="15" cm="1">
        <f t="array" ref="CK380">_xlfn.IFS([1]original_ver!CJ397="ความรู้ทางการเกษตรและการใช้เทคโนโลยีสำหรับการผลิตในฟาร์ม",1,[1]original_ver!CJ397="การวางแผนและจัดการฟาร์ม เช่น การเก็บเกี่ยว การเงิน และการวางแผนทางการตลาด",2,[1]original_ver!CJ397="การเป็นผู้ประกอบการทางการเกษตร",3,[1]original_ver!CJ397="การเพิ่มมูลค่าผลผลิต และการแปรรูปผลผลิต (รวมถึงการพัฒนาคุณภาพผลผลิต)",4,[1]original_ver!CJ397="","")</f>
        <v>1</v>
      </c>
      <c r="CL380" s="17">
        <v>3</v>
      </c>
      <c r="CM380" s="17">
        <v>1</v>
      </c>
      <c r="CN380" s="15" cm="1">
        <f t="array" ref="CN380">_xlfn.IFS([1]original_ver!CN397="ความรู้ทางการเกษตรและการใช้เทคโนโลยีสำหรับการผลิตในฟาร์ม",1,[1]original_ver!CN397="การวางแผนและจัดการฟาร์ม เช่น การเก็บเกี่ยว การเงิน และการวางแผนทางการตลาด",2,[1]original_ver!CN397="การเป็นผู้ประกอบการทางการเกษตร",3,[1]original_ver!CN397="การเพิ่มมูลค่าผลผลิต และการแปรรูปผลผลิต (รวมถึงการพัฒนาคุณภาพผลผลิต)",4,[1]original_ver!CN397="","")</f>
        <v>3</v>
      </c>
      <c r="CO380" s="17">
        <v>1</v>
      </c>
      <c r="CP380" s="17">
        <v>1</v>
      </c>
      <c r="CQ380" s="15" cm="1">
        <f t="array" ref="CQ380">_xlfn.IFS([1]original_ver!CR397="ประยุกต์",1,[1]original_ver!CR397="ไม่ประยุกต์",0,[1]original_ver!CR397="","")</f>
        <v>1</v>
      </c>
      <c r="CR380" s="15" cm="1">
        <f t="array" ref="CR380">_xlfn.IFS([1]original_ver!CS397="ประยุกต์",1,[1]original_ver!CS397="ไม่ประยุกต์",0,[1]original_ver!CS397="","")</f>
        <v>1</v>
      </c>
      <c r="CS380" s="48"/>
      <c r="CT380" s="15" cm="1">
        <f t="array" ref="CT380">_xlfn.IFS([1]original_ver!CV397="ประยุกต์",1,[1]original_ver!CV397="ไม่ประยุกต์",0,[1]original_ver!CV397="","")</f>
        <v>1</v>
      </c>
      <c r="CU380" s="48"/>
      <c r="CV380" s="15" cm="1">
        <f t="array" ref="CV380">_xlfn.IFS([1]original_ver!CY397="ประยุกต์",1,[1]original_ver!CY397="ไม่ประยุกต์",0,[1]original_ver!CY397="","")</f>
        <v>1</v>
      </c>
      <c r="CW380" s="48"/>
      <c r="CX380" s="15" cm="1">
        <f t="array" ref="CX380">_xlfn.IFS([1]original_ver!DB397="ประยุกต์",1,[1]original_ver!DB397="ไม่ประยุกต์",0,[1]original_ver!DB397="","")</f>
        <v>1</v>
      </c>
      <c r="CY380" s="48"/>
      <c r="CZ380" s="48">
        <v>0</v>
      </c>
      <c r="DA380" s="48">
        <v>0</v>
      </c>
      <c r="DB380" s="48">
        <v>0</v>
      </c>
      <c r="DC380" s="48">
        <v>0</v>
      </c>
      <c r="DD380" s="48">
        <v>0</v>
      </c>
      <c r="DE380" s="48">
        <v>0</v>
      </c>
      <c r="DF380" s="17">
        <v>1</v>
      </c>
      <c r="DG380" s="17">
        <v>1</v>
      </c>
      <c r="DH380" s="17">
        <v>1</v>
      </c>
      <c r="DI380" s="17">
        <v>1</v>
      </c>
      <c r="DJ380" s="17">
        <v>1</v>
      </c>
      <c r="DK380" s="17">
        <v>1</v>
      </c>
      <c r="DL380" s="17">
        <v>1</v>
      </c>
      <c r="DM380" s="17">
        <v>1</v>
      </c>
      <c r="DN380" s="48"/>
      <c r="DR380" s="49">
        <v>5</v>
      </c>
      <c r="DS380" s="49">
        <v>4.333333333333333</v>
      </c>
      <c r="DT380" s="17">
        <v>5</v>
      </c>
      <c r="DU380" s="49">
        <v>4.8</v>
      </c>
      <c r="DV380" s="49">
        <v>4.666666666666667</v>
      </c>
      <c r="DW380" s="49">
        <v>4.75</v>
      </c>
      <c r="DX380" s="25">
        <v>5</v>
      </c>
      <c r="DY380" s="25">
        <v>4.333333333333333</v>
      </c>
      <c r="DZ380" s="25">
        <v>5</v>
      </c>
      <c r="EA380" s="25">
        <v>4.8</v>
      </c>
      <c r="EB380" s="25">
        <v>4.666666666666667</v>
      </c>
      <c r="EC380">
        <v>4.75</v>
      </c>
    </row>
    <row r="381" spans="1:133" hidden="1" x14ac:dyDescent="0.2">
      <c r="A381" s="15">
        <v>1224</v>
      </c>
      <c r="B381" s="61" t="s">
        <v>893</v>
      </c>
      <c r="C381" cm="1">
        <f t="array" ref="C381">_xlfn.IFS([1]original_ver!D398="Participant",1,[1]original_ver!D398="Non-Participant",0,[1]original_ver!D398="","")</f>
        <v>1</v>
      </c>
      <c r="D381" s="15">
        <v>3</v>
      </c>
      <c r="E381" s="17" cm="1">
        <f t="array" ref="E381">_xlfn.IFS([1]original_ver!F398="ชาย",1,[1]original_ver!F398="หญิง",0,[1]original_ver!F398="","")</f>
        <v>0</v>
      </c>
      <c r="F381" s="15">
        <v>36</v>
      </c>
      <c r="G381" s="17" cm="1">
        <f t="array" ref="G381">_xlfn.IFS([1]original_ver!H398="ไม่มีการศึกษา",0,[1]original_ver!H398="ประถมศึกษา",1,[1]original_ver!H398="มัธยมศึกษาตอนต้น",2,[1]original_ver!H398="มัธยมศึกษาตอนปลาย",3,[1]original_ver!H398="อนุปริญญา (ปวช., ปวส., ฝึกหัดครู)",4,[1]original_ver!H398="ปริญญาตรี",5,[1]original_ver!H398="สูงกว่าปริญญาตรี",6,[1]original_ver!H398="","")</f>
        <v>5</v>
      </c>
      <c r="H381" s="17" cm="1">
        <f t="array" ref="H381">_xlfn.IFS([1]original_ver!I398="โสด",1,[1]original_ver!I398="สมรส/อยู่ด้วยกัน",2,[1]original_ver!I398="หย่าร้าง/แยกกันอยู่",3,[1]original_ver!I398="หม้าย",4,[1]original_ver!I398="","")</f>
        <v>2</v>
      </c>
      <c r="I381" s="15">
        <v>2</v>
      </c>
      <c r="J381" s="15">
        <v>13</v>
      </c>
      <c r="K381" s="17" cm="1">
        <f t="array" ref="K381">_xlfn.IFS([1]original_ver!L398="ใช่",1,[1]original_ver!L398="ไม่ใช่",0,[1]original_ver!L398="","")</f>
        <v>0</v>
      </c>
      <c r="L381" s="17" cm="1">
        <f t="array" ref="L381">_xlfn.IFS([1]original_ver!M398="กู้ยืม",1,[1]original_ver!M398="ไม่กู้ยืม",0,[1]original_ver!M398="","")</f>
        <v>1</v>
      </c>
      <c r="M381" s="17">
        <f t="shared" si="20"/>
        <v>1</v>
      </c>
      <c r="N381" s="54">
        <v>300000</v>
      </c>
      <c r="O381" s="17" cm="1">
        <f t="array" ref="O381">_xlfn.IFS([1]original_ver!O398="ใช่",1,[1]original_ver!O398="ไม่ใช่",0,[1]original_ver!O398="","")</f>
        <v>1</v>
      </c>
      <c r="P381" s="17">
        <v>2</v>
      </c>
      <c r="Q381" s="17">
        <v>1</v>
      </c>
      <c r="R381" s="17">
        <v>10</v>
      </c>
      <c r="S381" s="17">
        <v>8000</v>
      </c>
      <c r="T381" s="17">
        <v>22</v>
      </c>
      <c r="U381" s="22">
        <f t="shared" si="21"/>
        <v>800</v>
      </c>
      <c r="V381" s="48"/>
      <c r="W381" s="48"/>
      <c r="X381" s="48"/>
      <c r="Y381" s="48"/>
      <c r="Z381" s="48"/>
      <c r="AA381" s="17">
        <v>2</v>
      </c>
      <c r="AB381" s="17">
        <v>1</v>
      </c>
      <c r="AC381" s="17">
        <v>10</v>
      </c>
      <c r="AD381" s="17">
        <v>9000</v>
      </c>
      <c r="AE381" s="17">
        <v>23</v>
      </c>
      <c r="AF381" s="27">
        <f t="shared" si="22"/>
        <v>900</v>
      </c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M381" s="48"/>
      <c r="BR381" s="48"/>
      <c r="BX381" s="48"/>
      <c r="CC381" s="48"/>
      <c r="CD381" s="49">
        <v>2</v>
      </c>
      <c r="CE381" s="49">
        <v>1</v>
      </c>
      <c r="CF381" s="49">
        <v>1</v>
      </c>
      <c r="CG381" s="49">
        <v>1</v>
      </c>
      <c r="CH381" s="49">
        <v>1</v>
      </c>
      <c r="CI381" s="17">
        <v>1</v>
      </c>
      <c r="CJ381" cm="1">
        <f t="array" ref="CJ381">_xlfn.IFS([1]original_ver!CH398="จากการเข้าร่วมกิจกรรมอบรม ที่จัดโดยโครงการเกษตรกรปราดเปรื่อง (Smart Farmer)",1,[1]original_ver!CH398="จากการเข้าร่วมกิจกรรมอบรม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ๆ",3,[1]original_ver!CH398="จากการเรียนรู้ผ่านประสบการณ์ของผู้อื่น ได้แก่ เพื่อนบ้าน พี่น้อง เพื่อน และญาติ เป็นต้น",4,[1]original_ver!CH398="ไม่ได้เข้าร่วมกิจกรรมอบรมหรือเรียนรู้ใด ๆ (ข้ามไปข้อ 33)",5)</f>
        <v>5</v>
      </c>
      <c r="CK381" s="15" t="str" cm="1">
        <f t="array" ref="CK381">_xlfn.IFS([1]original_ver!CJ398="ความรู้ทางการเกษตรและการใช้เทคโนโลยีสำหรับการผลิตในฟาร์ม",1,[1]original_ver!CJ398="การวางแผนและจัดการฟาร์ม เช่น การเก็บเกี่ยว การเงิน และการวางแผนทางการตลาด",2,[1]original_ver!CJ398="การเป็นผู้ประกอบการทางการเกษตร",3,[1]original_ver!CJ398="การเพิ่มมูลค่าผลผลิต และการแปรรูปผลผลิต (รวมถึงการพัฒนาคุณภาพผลผลิต)",4,[1]original_ver!CJ398="","")</f>
        <v/>
      </c>
      <c r="CL381" s="48"/>
      <c r="CM381" s="48"/>
      <c r="CN381" s="15" t="str" cm="1">
        <f t="array" ref="CN381">_xlfn.IFS([1]original_ver!CN398="ความรู้ทางการเกษตรและการใช้เทคโนโลยีสำหรับการผลิตในฟาร์ม",1,[1]original_ver!CN398="การวางแผนและจัดการฟาร์ม เช่น การเก็บเกี่ยว การเงิน และการวางแผนทางการตลาด",2,[1]original_ver!CN398="การเป็นผู้ประกอบการทางการเกษตร",3,[1]original_ver!CN398="การเพิ่มมูลค่าผลผลิต และการแปรรูปผลผลิต (รวมถึงการพัฒนาคุณภาพผลผลิต)",4,[1]original_ver!CN398="","")</f>
        <v/>
      </c>
      <c r="CO381" s="48"/>
      <c r="CP381" s="48"/>
      <c r="CQ381" s="15" t="str" cm="1">
        <f t="array" ref="CQ381">_xlfn.IFS([1]original_ver!CR398="ประยุกต์",1,[1]original_ver!CR398="ไม่ประยุกต์",0,[1]original_ver!CR398="","")</f>
        <v/>
      </c>
      <c r="CR381" s="15" t="str" cm="1">
        <f t="array" ref="CR381">_xlfn.IFS([1]original_ver!CS398="ประยุกต์",1,[1]original_ver!CS398="ไม่ประยุกต์",0,[1]original_ver!CS398="","")</f>
        <v/>
      </c>
      <c r="CS381" s="48"/>
      <c r="CT381" s="15" t="str" cm="1">
        <f t="array" ref="CT381">_xlfn.IFS([1]original_ver!CV398="ประยุกต์",1,[1]original_ver!CV398="ไม่ประยุกต์",0,[1]original_ver!CV398="","")</f>
        <v/>
      </c>
      <c r="CU381" s="48"/>
      <c r="CV381" s="15" t="str" cm="1">
        <f t="array" ref="CV381">_xlfn.IFS([1]original_ver!CY398="ประยุกต์",1,[1]original_ver!CY398="ไม่ประยุกต์",0,[1]original_ver!CY398="","")</f>
        <v/>
      </c>
      <c r="CW381" s="48"/>
      <c r="CX381" s="15" t="str" cm="1">
        <f t="array" ref="CX381">_xlfn.IFS([1]original_ver!DB398="ประยุกต์",1,[1]original_ver!DB398="ไม่ประยุกต์",0,[1]original_ver!DB398="","")</f>
        <v/>
      </c>
      <c r="CY381" s="48"/>
      <c r="CZ381" s="48"/>
      <c r="DA381" s="48"/>
      <c r="DB381" s="48"/>
      <c r="DC381" s="48"/>
      <c r="DD381" s="48"/>
      <c r="DE381" s="48"/>
      <c r="DF381" s="17">
        <v>1</v>
      </c>
      <c r="DG381" s="17">
        <v>4</v>
      </c>
      <c r="DH381" s="17">
        <v>2</v>
      </c>
      <c r="DI381" s="17">
        <v>4</v>
      </c>
      <c r="DJ381" s="17">
        <v>2</v>
      </c>
      <c r="DK381" s="17">
        <v>4</v>
      </c>
      <c r="DL381" s="17">
        <v>3</v>
      </c>
      <c r="DM381" s="17">
        <v>4</v>
      </c>
      <c r="DN381" s="48"/>
      <c r="DR381" s="49">
        <v>3.8</v>
      </c>
      <c r="DS381" s="49">
        <v>4</v>
      </c>
      <c r="DT381" s="17">
        <v>3</v>
      </c>
      <c r="DU381" s="49">
        <v>3.6</v>
      </c>
      <c r="DV381" s="49">
        <v>3.3333333333333335</v>
      </c>
      <c r="DW381" s="49">
        <v>1.75</v>
      </c>
      <c r="DX381" s="25">
        <v>4</v>
      </c>
      <c r="DY381" s="25">
        <v>4</v>
      </c>
      <c r="DZ381" s="25">
        <v>3</v>
      </c>
      <c r="EA381" s="25">
        <v>3.8</v>
      </c>
      <c r="EB381" s="25">
        <v>3</v>
      </c>
      <c r="EC381">
        <v>2</v>
      </c>
    </row>
    <row r="382" spans="1:133" hidden="1" x14ac:dyDescent="0.2">
      <c r="A382" s="15">
        <v>1225</v>
      </c>
      <c r="B382" s="60" t="s">
        <v>894</v>
      </c>
      <c r="C382" cm="1">
        <f t="array" ref="C382">_xlfn.IFS([1]original_ver!D399="Participant",1,[1]original_ver!D399="Non-Participant",0,[1]original_ver!D399="","")</f>
        <v>1</v>
      </c>
      <c r="D382" s="15">
        <v>3</v>
      </c>
      <c r="E382" s="17" cm="1">
        <f t="array" ref="E382">_xlfn.IFS([1]original_ver!F399="ชาย",1,[1]original_ver!F399="หญิง",0,[1]original_ver!F399="","")</f>
        <v>1</v>
      </c>
      <c r="F382" s="15">
        <v>61</v>
      </c>
      <c r="G382" s="17" cm="1">
        <f t="array" ref="G382">_xlfn.IFS([1]original_ver!H399="ไม่มีการศึกษา",0,[1]original_ver!H399="ประถมศึกษา",1,[1]original_ver!H399="มัธยมศึกษาตอนต้น",2,[1]original_ver!H399="มัธยมศึกษาตอนปลาย",3,[1]original_ver!H399="อนุปริญญา (ปวช., ปวส., ฝึกหัดครู)",4,[1]original_ver!H399="ปริญญาตรี",5,[1]original_ver!H399="สูงกว่าปริญญาตรี",6,[1]original_ver!H399="","")</f>
        <v>2</v>
      </c>
      <c r="H382" s="17" cm="1">
        <f t="array" ref="H382">_xlfn.IFS([1]original_ver!I399="โสด",1,[1]original_ver!I399="สมรส/อยู่ด้วยกัน",2,[1]original_ver!I399="หย่าร้าง/แยกกันอยู่",3,[1]original_ver!I399="หม้าย",4,[1]original_ver!I399="","")</f>
        <v>2</v>
      </c>
      <c r="I382" s="15">
        <v>4</v>
      </c>
      <c r="J382" s="15">
        <v>15</v>
      </c>
      <c r="K382" s="17" cm="1">
        <f t="array" ref="K382">_xlfn.IFS([1]original_ver!L399="ใช่",1,[1]original_ver!L399="ไม่ใช่",0,[1]original_ver!L399="","")</f>
        <v>0</v>
      </c>
      <c r="L382" s="17" cm="1">
        <f t="array" ref="L382">_xlfn.IFS([1]original_ver!M399="กู้ยืม",1,[1]original_ver!M399="ไม่กู้ยืม",0,[1]original_ver!M399="","")</f>
        <v>1</v>
      </c>
      <c r="M382" s="17">
        <f t="shared" si="20"/>
        <v>1</v>
      </c>
      <c r="N382" s="54">
        <v>100000</v>
      </c>
      <c r="O382" s="17" cm="1">
        <f t="array" ref="O382">_xlfn.IFS([1]original_ver!O399="ใช่",1,[1]original_ver!O399="ไม่ใช่",0,[1]original_ver!O399="","")</f>
        <v>1</v>
      </c>
      <c r="P382" s="17">
        <v>1</v>
      </c>
      <c r="Q382" s="17">
        <v>1</v>
      </c>
      <c r="R382" s="17">
        <v>40</v>
      </c>
      <c r="S382" s="17">
        <v>16000</v>
      </c>
      <c r="T382" s="53">
        <v>18.899999999999999</v>
      </c>
      <c r="U382" s="20">
        <f t="shared" si="21"/>
        <v>400</v>
      </c>
      <c r="V382" s="48"/>
      <c r="W382" s="48"/>
      <c r="X382" s="48"/>
      <c r="Y382" s="48"/>
      <c r="Z382" s="48"/>
      <c r="AA382" s="17">
        <v>1</v>
      </c>
      <c r="AB382" s="17">
        <v>1</v>
      </c>
      <c r="AC382" s="17">
        <v>40</v>
      </c>
      <c r="AD382" s="17">
        <v>16000</v>
      </c>
      <c r="AE382" s="18">
        <v>21</v>
      </c>
      <c r="AF382" s="27">
        <f t="shared" si="22"/>
        <v>400</v>
      </c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M382" s="48"/>
      <c r="BR382" s="48"/>
      <c r="BX382" s="48"/>
      <c r="CC382" s="48"/>
      <c r="CD382" s="49">
        <v>2.75</v>
      </c>
      <c r="CE382" s="49">
        <v>2.3333333333333335</v>
      </c>
      <c r="CF382" s="49">
        <v>1.3333333333333333</v>
      </c>
      <c r="CG382" s="49">
        <v>1</v>
      </c>
      <c r="CH382" s="49">
        <v>3.5</v>
      </c>
      <c r="CI382" s="17">
        <v>1</v>
      </c>
      <c r="CJ382" cm="1">
        <f t="array" ref="CJ382">_xlfn.IFS([1]original_ver!CH399="จากการเข้าร่วมกิจกรรมอบรม ที่จัดโดยโครงการเกษตรกรปราดเปรื่อง (Smart Farmer)",1,[1]original_ver!CH399="จากการเข้าร่วมกิจกรรมอบรม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ๆ",3,[1]original_ver!CH399="จากการเรียนรู้ผ่านประสบการณ์ของผู้อื่น ได้แก่ เพื่อนบ้าน พี่น้อง เพื่อน และญาติ เป็นต้น",4,[1]original_ver!CH399="ไม่ได้เข้าร่วมกิจกรรมอบรมหรือเรียนรู้ใด ๆ (ข้ามไปข้อ 33)",5)</f>
        <v>1</v>
      </c>
      <c r="CK382" s="15" cm="1">
        <f t="array" ref="CK382">_xlfn.IFS([1]original_ver!CJ399="ความรู้ทางการเกษตรและการใช้เทคโนโลยีสำหรับการผลิตในฟาร์ม",1,[1]original_ver!CJ399="การวางแผนและจัดการฟาร์ม เช่น การเก็บเกี่ยว การเงิน และการวางแผนทางการตลาด",2,[1]original_ver!CJ399="การเป็นผู้ประกอบการทางการเกษตร",3,[1]original_ver!CJ399="การเพิ่มมูลค่าผลผลิต และการแปรรูปผลผลิต (รวมถึงการพัฒนาคุณภาพผลผลิต)",4,[1]original_ver!CJ399="","")</f>
        <v>4</v>
      </c>
      <c r="CL382" s="17">
        <v>3</v>
      </c>
      <c r="CM382" s="17">
        <v>1</v>
      </c>
      <c r="CN382" s="15" cm="1">
        <f t="array" ref="CN382">_xlfn.IFS([1]original_ver!CN399="ความรู้ทางการเกษตรและการใช้เทคโนโลยีสำหรับการผลิตในฟาร์ม",1,[1]original_ver!CN399="การวางแผนและจัดการฟาร์ม เช่น การเก็บเกี่ยว การเงิน และการวางแผนทางการตลาด",2,[1]original_ver!CN399="การเป็นผู้ประกอบการทางการเกษตร",3,[1]original_ver!CN399="การเพิ่มมูลค่าผลผลิต และการแปรรูปผลผลิต (รวมถึงการพัฒนาคุณภาพผลผลิต)",4,[1]original_ver!CN399="","")</f>
        <v>2</v>
      </c>
      <c r="CO382" s="17">
        <v>1</v>
      </c>
      <c r="CP382" s="17">
        <v>1</v>
      </c>
      <c r="CQ382" s="15" cm="1">
        <f t="array" ref="CQ382">_xlfn.IFS([1]original_ver!CR399="ประยุกต์",1,[1]original_ver!CR399="ไม่ประยุกต์",0,[1]original_ver!CR399="","")</f>
        <v>1</v>
      </c>
      <c r="CR382" s="15" cm="1">
        <f t="array" ref="CR382">_xlfn.IFS([1]original_ver!CS399="ประยุกต์",1,[1]original_ver!CS399="ไม่ประยุกต์",0,[1]original_ver!CS399="","")</f>
        <v>1</v>
      </c>
      <c r="CS382" s="48"/>
      <c r="CT382" s="15" cm="1">
        <f t="array" ref="CT382">_xlfn.IFS([1]original_ver!CV399="ประยุกต์",1,[1]original_ver!CV399="ไม่ประยุกต์",0,[1]original_ver!CV399="","")</f>
        <v>1</v>
      </c>
      <c r="CU382" s="48"/>
      <c r="CV382" s="15" cm="1">
        <f t="array" ref="CV382">_xlfn.IFS([1]original_ver!CY399="ประยุกต์",1,[1]original_ver!CY399="ไม่ประยุกต์",0,[1]original_ver!CY399="","")</f>
        <v>1</v>
      </c>
      <c r="CW382" s="48"/>
      <c r="CX382" s="15" cm="1">
        <f t="array" ref="CX382">_xlfn.IFS([1]original_ver!DB399="ประยุกต์",1,[1]original_ver!DB399="ไม่ประยุกต์",0,[1]original_ver!DB399="","")</f>
        <v>1</v>
      </c>
      <c r="CY382" s="48"/>
      <c r="CZ382" s="48"/>
      <c r="DA382" s="48"/>
      <c r="DB382" s="48"/>
      <c r="DC382" s="48"/>
      <c r="DD382" s="48"/>
      <c r="DE382" s="48"/>
      <c r="DF382" s="17">
        <v>2</v>
      </c>
      <c r="DG382" s="17">
        <v>1</v>
      </c>
      <c r="DH382" s="17">
        <v>2</v>
      </c>
      <c r="DI382" s="17">
        <v>1</v>
      </c>
      <c r="DJ382" s="17">
        <v>2</v>
      </c>
      <c r="DK382" s="17">
        <v>1</v>
      </c>
      <c r="DL382" s="17">
        <v>2</v>
      </c>
      <c r="DM382" s="17">
        <v>1</v>
      </c>
      <c r="DN382" s="48"/>
      <c r="DR382" s="49">
        <v>4.2</v>
      </c>
      <c r="DS382" s="49">
        <v>3.6666666666666665</v>
      </c>
      <c r="DT382" s="17">
        <v>3</v>
      </c>
      <c r="DU382" s="49">
        <v>3.8</v>
      </c>
      <c r="DV382" s="49">
        <v>3.3333333333333335</v>
      </c>
      <c r="DW382" s="49">
        <v>3.5</v>
      </c>
      <c r="DX382" s="25">
        <v>4.2</v>
      </c>
      <c r="DY382" s="25">
        <v>4</v>
      </c>
      <c r="DZ382" s="25">
        <v>3.25</v>
      </c>
      <c r="EA382" s="25">
        <v>4</v>
      </c>
      <c r="EB382" s="25">
        <v>3.3333333333333335</v>
      </c>
      <c r="EC382">
        <v>3.25</v>
      </c>
    </row>
    <row r="383" spans="1:133" x14ac:dyDescent="0.2">
      <c r="A383" s="15">
        <v>1227</v>
      </c>
      <c r="B383" s="60" t="s">
        <v>895</v>
      </c>
      <c r="C383" cm="1">
        <f t="array" ref="C383">_xlfn.IFS([1]original_ver!D401="Participant",1,[1]original_ver!D401="Non-Participant",0,[1]original_ver!D401="","")</f>
        <v>1</v>
      </c>
      <c r="D383" s="15">
        <v>3</v>
      </c>
      <c r="E383" s="17" cm="1">
        <f t="array" ref="E383">_xlfn.IFS([1]original_ver!F401="ชาย",1,[1]original_ver!F401="หญิง",0,[1]original_ver!F401="","")</f>
        <v>1</v>
      </c>
      <c r="F383" s="15">
        <v>50</v>
      </c>
      <c r="G383" s="17" cm="1">
        <f t="array" ref="G383">_xlfn.IFS([1]original_ver!H401="ไม่มีการศึกษา",0,[1]original_ver!H401="ประถมศึกษา",1,[1]original_ver!H401="มัธยมศึกษาตอนต้น",2,[1]original_ver!H401="มัธยมศึกษาตอนปลาย",3,[1]original_ver!H401="อนุปริญญา (ปวช., ปวส., ฝึกหัดครู)",4,[1]original_ver!H401="ปริญญาตรี",5,[1]original_ver!H401="สูงกว่าปริญญาตรี",6,[1]original_ver!H401="","")</f>
        <v>4</v>
      </c>
      <c r="H383" s="17" cm="1">
        <f t="array" ref="H383">_xlfn.IFS([1]original_ver!I401="โสด",1,[1]original_ver!I401="สมรส/อยู่ด้วยกัน",2,[1]original_ver!I401="หย่าร้าง/แยกกันอยู่",3,[1]original_ver!I401="หม้าย",4,[1]original_ver!I401="","")</f>
        <v>2</v>
      </c>
      <c r="I383" s="15">
        <v>2</v>
      </c>
      <c r="J383" s="15">
        <v>20</v>
      </c>
      <c r="K383" s="17" cm="1">
        <f t="array" ref="K383">_xlfn.IFS([1]original_ver!L401="ใช่",1,[1]original_ver!L401="ไม่ใช่",0,[1]original_ver!L401="","")</f>
        <v>0</v>
      </c>
      <c r="L383" s="17" cm="1">
        <f t="array" ref="L383">_xlfn.IFS([1]original_ver!M401="กู้ยืม",1,[1]original_ver!M401="ไม่กู้ยืม",0,[1]original_ver!M401="","")</f>
        <v>0</v>
      </c>
      <c r="M383" s="17">
        <f t="shared" si="20"/>
        <v>1</v>
      </c>
      <c r="N383" s="54">
        <v>55000</v>
      </c>
      <c r="O383" s="17" cm="1">
        <f t="array" ref="O383">_xlfn.IFS([1]original_ver!O401="ใช่",1,[1]original_ver!O401="ไม่ใช่",0,[1]original_ver!O401="","")</f>
        <v>1</v>
      </c>
      <c r="P383" s="17">
        <v>1</v>
      </c>
      <c r="Q383" s="17">
        <v>1</v>
      </c>
      <c r="R383" s="17">
        <v>32</v>
      </c>
      <c r="S383" s="17">
        <v>13440</v>
      </c>
      <c r="T383" s="53">
        <v>11</v>
      </c>
      <c r="U383" s="20">
        <f t="shared" si="21"/>
        <v>420</v>
      </c>
      <c r="V383" s="48"/>
      <c r="W383" s="48"/>
      <c r="X383" s="48"/>
      <c r="Y383" s="48"/>
      <c r="Z383" s="48"/>
      <c r="AA383" s="17">
        <v>1</v>
      </c>
      <c r="AB383" s="17">
        <v>1</v>
      </c>
      <c r="AC383" s="17">
        <v>32</v>
      </c>
      <c r="AD383" s="17">
        <v>13440</v>
      </c>
      <c r="AE383" s="18">
        <v>11</v>
      </c>
      <c r="AF383" s="27">
        <f t="shared" si="22"/>
        <v>420</v>
      </c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M383" s="48"/>
      <c r="BR383" s="48"/>
      <c r="BX383" s="48"/>
      <c r="CC383" s="48"/>
      <c r="CD383" s="49">
        <v>2</v>
      </c>
      <c r="CE383" s="49">
        <v>1.6666666666666667</v>
      </c>
      <c r="CF383" s="49">
        <v>1.3333333333333333</v>
      </c>
      <c r="CG383" s="49">
        <v>1</v>
      </c>
      <c r="CH383" s="49">
        <v>1</v>
      </c>
      <c r="CI383" s="17">
        <v>1</v>
      </c>
      <c r="CJ383" cm="1">
        <f t="array" ref="CJ383">_xlfn.IFS([1]original_ver!CH401="จากการเข้าร่วมกิจกรรมอบรม ที่จัดโดยโครงการเกษตรกรปราดเปรื่อง (Smart Farmer)",1,[1]original_ver!CH401="จากการเข้าร่วมกิจกรรมอบรม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ๆ",3,[1]original_ver!CH401="จากการเรียนรู้ผ่านประสบการณ์ของผู้อื่น ได้แก่ เพื่อนบ้าน พี่น้อง เพื่อน และญาติ เป็นต้น",4,[1]original_ver!CH401="ไม่ได้เข้าร่วมกิจกรรมอบรมหรือเรียนรู้ใด ๆ (ข้ามไปข้อ 33)",5)</f>
        <v>2</v>
      </c>
      <c r="CK383" s="15" cm="1">
        <f t="array" ref="CK383">_xlfn.IFS([1]original_ver!CJ401="ความรู้ทางการเกษตรและการใช้เทคโนโลยีสำหรับการผลิตในฟาร์ม",1,[1]original_ver!CJ401="การวางแผนและจัดการฟาร์ม เช่น การเก็บเกี่ยว การเงิน และการวางแผนทางการตลาด",2,[1]original_ver!CJ401="การเป็นผู้ประกอบการทางการเกษตร",3,[1]original_ver!CJ401="การเพิ่มมูลค่าผลผลิต และการแปรรูปผลผลิต (รวมถึงการพัฒนาคุณภาพผลผลิต)",4,[1]original_ver!CJ401="","")</f>
        <v>2</v>
      </c>
      <c r="CL383" s="17">
        <v>2</v>
      </c>
      <c r="CM383" s="17">
        <v>1</v>
      </c>
      <c r="CN383" s="15" cm="1">
        <f t="array" ref="CN383">_xlfn.IFS([1]original_ver!CN401="ความรู้ทางการเกษตรและการใช้เทคโนโลยีสำหรับการผลิตในฟาร์ม",1,[1]original_ver!CN401="การวางแผนและจัดการฟาร์ม เช่น การเก็บเกี่ยว การเงิน และการวางแผนทางการตลาด",2,[1]original_ver!CN401="การเป็นผู้ประกอบการทางการเกษตร",3,[1]original_ver!CN401="การเพิ่มมูลค่าผลผลิต และการแปรรูปผลผลิต (รวมถึงการพัฒนาคุณภาพผลผลิต)",4,[1]original_ver!CN401="","")</f>
        <v>1</v>
      </c>
      <c r="CO383" s="17">
        <v>1</v>
      </c>
      <c r="CP383" s="17">
        <v>1</v>
      </c>
      <c r="CQ383" s="15" cm="1">
        <f t="array" ref="CQ383">_xlfn.IFS([1]original_ver!CR401="ประยุกต์",1,[1]original_ver!CR401="ไม่ประยุกต์",0,[1]original_ver!CR401="","")</f>
        <v>1</v>
      </c>
      <c r="CR383" s="15" cm="1">
        <f t="array" ref="CR383">_xlfn.IFS([1]original_ver!CS401="ประยุกต์",1,[1]original_ver!CS401="ไม่ประยุกต์",0,[1]original_ver!CS401="","")</f>
        <v>1</v>
      </c>
      <c r="CS383" s="48"/>
      <c r="CT383" s="15" cm="1">
        <f t="array" ref="CT383">_xlfn.IFS([1]original_ver!CV401="ประยุกต์",1,[1]original_ver!CV401="ไม่ประยุกต์",0,[1]original_ver!CV401="","")</f>
        <v>1</v>
      </c>
      <c r="CU383" s="48"/>
      <c r="CV383" s="15" cm="1">
        <f t="array" ref="CV383">_xlfn.IFS([1]original_ver!CY401="ประยุกต์",1,[1]original_ver!CY401="ไม่ประยุกต์",0,[1]original_ver!CY401="","")</f>
        <v>1</v>
      </c>
      <c r="CW383" s="48"/>
      <c r="CX383" s="15" cm="1">
        <f t="array" ref="CX383">_xlfn.IFS([1]original_ver!DB401="ประยุกต์",1,[1]original_ver!DB401="ไม่ประยุกต์",0,[1]original_ver!DB401="","")</f>
        <v>1</v>
      </c>
      <c r="CY383" s="48"/>
      <c r="CZ383" s="48"/>
      <c r="DA383" s="48"/>
      <c r="DB383" s="48"/>
      <c r="DC383" s="48"/>
      <c r="DD383" s="48"/>
      <c r="DE383" s="48"/>
      <c r="DF383" s="17">
        <v>3</v>
      </c>
      <c r="DG383" s="17">
        <v>1</v>
      </c>
      <c r="DH383" s="17">
        <v>1</v>
      </c>
      <c r="DI383" s="17">
        <v>1</v>
      </c>
      <c r="DJ383" s="17">
        <v>3</v>
      </c>
      <c r="DK383" s="17">
        <v>1</v>
      </c>
      <c r="DL383" s="17">
        <v>1</v>
      </c>
      <c r="DM383" s="17">
        <v>1</v>
      </c>
      <c r="DN383" s="48"/>
      <c r="DR383" s="49">
        <v>4.2</v>
      </c>
      <c r="DS383" s="49">
        <v>4</v>
      </c>
      <c r="DT383" s="17">
        <v>4</v>
      </c>
      <c r="DU383" s="49">
        <v>4</v>
      </c>
      <c r="DV383" s="49">
        <v>3</v>
      </c>
      <c r="DW383" s="49">
        <v>3.25</v>
      </c>
      <c r="DX383" s="25">
        <v>4.2</v>
      </c>
      <c r="DY383" s="25">
        <v>4</v>
      </c>
      <c r="DZ383" s="25">
        <v>4</v>
      </c>
      <c r="EA383" s="25">
        <v>4</v>
      </c>
      <c r="EB383" s="25">
        <v>3</v>
      </c>
      <c r="EC383">
        <v>3.25</v>
      </c>
    </row>
    <row r="384" spans="1:133" x14ac:dyDescent="0.2">
      <c r="A384" s="15">
        <v>1228</v>
      </c>
      <c r="B384" s="60" t="s">
        <v>896</v>
      </c>
      <c r="C384" cm="1">
        <f t="array" ref="C384">_xlfn.IFS([1]original_ver!D402="Participant",1,[1]original_ver!D402="Non-Participant",0,[1]original_ver!D402="","")</f>
        <v>1</v>
      </c>
      <c r="D384" s="15">
        <v>2</v>
      </c>
      <c r="E384" s="17" cm="1">
        <f t="array" ref="E384">_xlfn.IFS([1]original_ver!F402="ชาย",1,[1]original_ver!F402="หญิง",0,[1]original_ver!F402="","")</f>
        <v>1</v>
      </c>
      <c r="F384" s="15">
        <v>60</v>
      </c>
      <c r="G384" s="17" cm="1">
        <f t="array" ref="G384">_xlfn.IFS([1]original_ver!H402="ไม่มีการศึกษา",0,[1]original_ver!H402="ประถมศึกษา",1,[1]original_ver!H402="มัธยมศึกษาตอนต้น",2,[1]original_ver!H402="มัธยมศึกษาตอนปลาย",3,[1]original_ver!H402="อนุปริญญา (ปวช., ปวส., ฝึกหัดครู)",4,[1]original_ver!H402="ปริญญาตรี",5,[1]original_ver!H402="สูงกว่าปริญญาตรี",6,[1]original_ver!H402="","")</f>
        <v>3</v>
      </c>
      <c r="H384" s="17" cm="1">
        <f t="array" ref="H384">_xlfn.IFS([1]original_ver!I402="โสด",1,[1]original_ver!I402="สมรส/อยู่ด้วยกัน",2,[1]original_ver!I402="หย่าร้าง/แยกกันอยู่",3,[1]original_ver!I402="หม้าย",4,[1]original_ver!I402="","")</f>
        <v>2</v>
      </c>
      <c r="I384" s="15">
        <v>4</v>
      </c>
      <c r="J384" s="15">
        <v>40</v>
      </c>
      <c r="K384" s="17" cm="1">
        <f t="array" ref="K384">_xlfn.IFS([1]original_ver!L402="ใช่",1,[1]original_ver!L402="ไม่ใช่",0,[1]original_ver!L402="","")</f>
        <v>1</v>
      </c>
      <c r="L384" s="17" cm="1">
        <f t="array" ref="L384">_xlfn.IFS([1]original_ver!M402="กู้ยืม",1,[1]original_ver!M402="ไม่กู้ยืม",0,[1]original_ver!M402="","")</f>
        <v>1</v>
      </c>
      <c r="M384" s="17">
        <f t="shared" si="20"/>
        <v>1</v>
      </c>
      <c r="N384" s="54">
        <v>90000</v>
      </c>
      <c r="O384" s="17" cm="1">
        <f t="array" ref="O384">_xlfn.IFS([1]original_ver!O402="ใช่",1,[1]original_ver!O402="ไม่ใช่",0,[1]original_ver!O402="","")</f>
        <v>1</v>
      </c>
      <c r="P384" s="17">
        <v>1</v>
      </c>
      <c r="Q384" s="17">
        <v>1</v>
      </c>
      <c r="R384" s="17">
        <v>7</v>
      </c>
      <c r="S384" s="17">
        <v>7000</v>
      </c>
      <c r="T384" s="53">
        <v>26</v>
      </c>
      <c r="U384" s="20">
        <f t="shared" si="21"/>
        <v>1000</v>
      </c>
      <c r="V384" s="48"/>
      <c r="W384" s="48"/>
      <c r="X384" s="48"/>
      <c r="Y384" s="48"/>
      <c r="Z384" s="48"/>
      <c r="AA384" s="17">
        <v>1</v>
      </c>
      <c r="AB384" s="17">
        <v>1</v>
      </c>
      <c r="AC384" s="17">
        <v>7</v>
      </c>
      <c r="AD384" s="17">
        <v>6500</v>
      </c>
      <c r="AE384" s="18">
        <v>26</v>
      </c>
      <c r="AF384" s="27">
        <f t="shared" si="22"/>
        <v>928.57142857142856</v>
      </c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M384" s="48"/>
      <c r="BR384" s="48"/>
      <c r="BX384" s="48"/>
      <c r="CC384" s="48"/>
      <c r="CD384" s="49">
        <v>1.25</v>
      </c>
      <c r="CE384" s="49">
        <v>2.3333333333333335</v>
      </c>
      <c r="CF384" s="49">
        <v>1.6666666666666667</v>
      </c>
      <c r="CG384" s="49">
        <v>2</v>
      </c>
      <c r="CH384" s="49">
        <v>4</v>
      </c>
      <c r="CI384" s="17">
        <v>2</v>
      </c>
      <c r="CJ384" cm="1">
        <f t="array" ref="CJ384">_xlfn.IFS([1]original_ver!CH402="จากการเข้าร่วมกิจกรรมอบรม ที่จัดโดยโครงการเกษตรกรปราดเปรื่อง (Smart Farmer)",1,[1]original_ver!CH402="จากการเข้าร่วมกิจกรรมอบรม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ๆ",3,[1]original_ver!CH402="จากการเรียนรู้ผ่านประสบการณ์ของผู้อื่น ได้แก่ เพื่อนบ้าน พี่น้อง เพื่อน และญาติ เป็นต้น",4,[1]original_ver!CH402="ไม่ได้เข้าร่วมกิจกรรมอบรมหรือเรียนรู้ใด ๆ (ข้ามไปข้อ 33)",5)</f>
        <v>2</v>
      </c>
      <c r="CK384" s="15" cm="1">
        <f t="array" ref="CK384">_xlfn.IFS([1]original_ver!CJ402="ความรู้ทางการเกษตรและการใช้เทคโนโลยีสำหรับการผลิตในฟาร์ม",1,[1]original_ver!CJ402="การวางแผนและจัดการฟาร์ม เช่น การเก็บเกี่ยว การเงิน และการวางแผนทางการตลาด",2,[1]original_ver!CJ402="การเป็นผู้ประกอบการทางการเกษตร",3,[1]original_ver!CJ402="การเพิ่มมูลค่าผลผลิต และการแปรรูปผลผลิต (รวมถึงการพัฒนาคุณภาพผลผลิต)",4,[1]original_ver!CJ402="","")</f>
        <v>1</v>
      </c>
      <c r="CL384" s="17">
        <v>3</v>
      </c>
      <c r="CM384" s="17">
        <v>1</v>
      </c>
      <c r="CN384" s="15" cm="1">
        <f t="array" ref="CN384">_xlfn.IFS([1]original_ver!CN402="ความรู้ทางการเกษตรและการใช้เทคโนโลยีสำหรับการผลิตในฟาร์ม",1,[1]original_ver!CN402="การวางแผนและจัดการฟาร์ม เช่น การเก็บเกี่ยว การเงิน และการวางแผนทางการตลาด",2,[1]original_ver!CN402="การเป็นผู้ประกอบการทางการเกษตร",3,[1]original_ver!CN402="การเพิ่มมูลค่าผลผลิต และการแปรรูปผลผลิต (รวมถึงการพัฒนาคุณภาพผลผลิต)",4,[1]original_ver!CN402="","")</f>
        <v>4</v>
      </c>
      <c r="CO384" s="17">
        <v>1</v>
      </c>
      <c r="CP384" s="17">
        <v>1</v>
      </c>
      <c r="CQ384" s="15" cm="1">
        <f t="array" ref="CQ384">_xlfn.IFS([1]original_ver!CR402="ประยุกต์",1,[1]original_ver!CR402="ไม่ประยุกต์",0,[1]original_ver!CR402="","")</f>
        <v>1</v>
      </c>
      <c r="CR384" s="15" cm="1">
        <f t="array" ref="CR384">_xlfn.IFS([1]original_ver!CS402="ประยุกต์",1,[1]original_ver!CS402="ไม่ประยุกต์",0,[1]original_ver!CS402="","")</f>
        <v>1</v>
      </c>
      <c r="CS384" s="48"/>
      <c r="CT384" s="15" cm="1">
        <f t="array" ref="CT384">_xlfn.IFS([1]original_ver!CV402="ประยุกต์",1,[1]original_ver!CV402="ไม่ประยุกต์",0,[1]original_ver!CV402="","")</f>
        <v>1</v>
      </c>
      <c r="CU384" s="48"/>
      <c r="CV384" s="15" cm="1">
        <f t="array" ref="CV384">_xlfn.IFS([1]original_ver!CY402="ประยุกต์",1,[1]original_ver!CY402="ไม่ประยุกต์",0,[1]original_ver!CY402="","")</f>
        <v>1</v>
      </c>
      <c r="CW384" s="48"/>
      <c r="CX384" s="15" cm="1">
        <f t="array" ref="CX384">_xlfn.IFS([1]original_ver!DB402="ประยุกต์",1,[1]original_ver!DB402="ไม่ประยุกต์",0,[1]original_ver!DB402="","")</f>
        <v>1</v>
      </c>
      <c r="CY384" s="48"/>
      <c r="CZ384" s="48"/>
      <c r="DA384" s="48"/>
      <c r="DB384" s="48"/>
      <c r="DC384" s="48"/>
      <c r="DD384" s="48"/>
      <c r="DE384" s="48"/>
      <c r="DF384" s="17">
        <v>1</v>
      </c>
      <c r="DG384" s="17">
        <v>1</v>
      </c>
      <c r="DH384" s="17">
        <v>3</v>
      </c>
      <c r="DI384" s="17">
        <v>1</v>
      </c>
      <c r="DJ384" s="17">
        <v>3</v>
      </c>
      <c r="DK384" s="17">
        <v>1</v>
      </c>
      <c r="DL384" s="17">
        <v>1</v>
      </c>
      <c r="DM384" s="17">
        <v>1</v>
      </c>
      <c r="DN384" s="48"/>
      <c r="DR384" s="49">
        <v>5</v>
      </c>
      <c r="DS384" s="49">
        <v>3.3333333333333335</v>
      </c>
      <c r="DT384" s="17">
        <v>2.5</v>
      </c>
      <c r="DU384" s="49">
        <v>4</v>
      </c>
      <c r="DV384" s="49">
        <v>3</v>
      </c>
      <c r="DW384" s="49">
        <v>3.75</v>
      </c>
      <c r="DX384" s="25">
        <v>5</v>
      </c>
      <c r="DY384" s="25">
        <v>3.6666666666666665</v>
      </c>
      <c r="DZ384" s="25">
        <v>2.75</v>
      </c>
      <c r="EA384" s="25">
        <v>4</v>
      </c>
      <c r="EB384" s="25">
        <v>3.3333333333333335</v>
      </c>
      <c r="EC384">
        <v>3.75</v>
      </c>
    </row>
    <row r="385" spans="1:133" hidden="1" x14ac:dyDescent="0.2">
      <c r="A385" s="15">
        <v>1229</v>
      </c>
      <c r="B385" s="60" t="s">
        <v>897</v>
      </c>
      <c r="C385" cm="1">
        <f t="array" ref="C385">_xlfn.IFS([1]original_ver!D403="Participant",1,[1]original_ver!D403="Non-Participant",0,[1]original_ver!D403="","")</f>
        <v>1</v>
      </c>
      <c r="D385" s="15">
        <v>2</v>
      </c>
      <c r="E385" s="17" cm="1">
        <f t="array" ref="E385">_xlfn.IFS([1]original_ver!F403="ชาย",1,[1]original_ver!F403="หญิง",0,[1]original_ver!F403="","")</f>
        <v>1</v>
      </c>
      <c r="F385" s="15">
        <v>61</v>
      </c>
      <c r="G385" s="17" cm="1">
        <f t="array" ref="G385">_xlfn.IFS([1]original_ver!H403="ไม่มีการศึกษา",0,[1]original_ver!H403="ประถมศึกษา",1,[1]original_ver!H403="มัธยมศึกษาตอนต้น",2,[1]original_ver!H403="มัธยมศึกษาตอนปลาย",3,[1]original_ver!H403="อนุปริญญา (ปวช., ปวส., ฝึกหัดครู)",4,[1]original_ver!H403="ปริญญาตรี",5,[1]original_ver!H403="สูงกว่าปริญญาตรี",6,[1]original_ver!H403="","")</f>
        <v>3</v>
      </c>
      <c r="H385" s="17" cm="1">
        <f t="array" ref="H385">_xlfn.IFS([1]original_ver!I403="โสด",1,[1]original_ver!I403="สมรส/อยู่ด้วยกัน",2,[1]original_ver!I403="หย่าร้าง/แยกกันอยู่",3,[1]original_ver!I403="หม้าย",4,[1]original_ver!I403="","")</f>
        <v>2</v>
      </c>
      <c r="I385" s="15">
        <v>4</v>
      </c>
      <c r="J385" s="15">
        <v>18</v>
      </c>
      <c r="K385" s="17" cm="1">
        <f t="array" ref="K385">_xlfn.IFS([1]original_ver!L403="ใช่",1,[1]original_ver!L403="ไม่ใช่",0,[1]original_ver!L403="","")</f>
        <v>0</v>
      </c>
      <c r="L385" s="17" cm="1">
        <f t="array" ref="L385">_xlfn.IFS([1]original_ver!M403="กู้ยืม",1,[1]original_ver!M403="ไม่กู้ยืม",0,[1]original_ver!M403="","")</f>
        <v>1</v>
      </c>
      <c r="M385" s="17">
        <f t="shared" si="20"/>
        <v>1</v>
      </c>
      <c r="N385" s="54">
        <v>100000</v>
      </c>
      <c r="O385" s="17" cm="1">
        <f t="array" ref="O385">_xlfn.IFS([1]original_ver!O403="ใช่",1,[1]original_ver!O403="ไม่ใช่",0,[1]original_ver!O403="","")</f>
        <v>1</v>
      </c>
      <c r="P385" s="17">
        <v>1</v>
      </c>
      <c r="Q385" s="17">
        <v>1</v>
      </c>
      <c r="R385" s="17">
        <v>1</v>
      </c>
      <c r="S385" s="17">
        <v>1610</v>
      </c>
      <c r="T385" s="53">
        <v>12</v>
      </c>
      <c r="U385" s="20">
        <f t="shared" si="21"/>
        <v>1610</v>
      </c>
      <c r="V385" s="48"/>
      <c r="W385" s="48"/>
      <c r="X385" s="48"/>
      <c r="Y385" s="48"/>
      <c r="Z385" s="48"/>
      <c r="AA385" s="17">
        <v>1</v>
      </c>
      <c r="AB385" s="17">
        <v>1</v>
      </c>
      <c r="AC385" s="17">
        <v>1</v>
      </c>
      <c r="AD385" s="17">
        <v>1540</v>
      </c>
      <c r="AE385" s="18">
        <v>11</v>
      </c>
      <c r="AF385" s="27">
        <f t="shared" si="22"/>
        <v>1540</v>
      </c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M385" s="48"/>
      <c r="BR385" s="48"/>
      <c r="BX385" s="48"/>
      <c r="CC385" s="48"/>
      <c r="CD385" s="49">
        <v>1.75</v>
      </c>
      <c r="CE385" s="49">
        <v>1</v>
      </c>
      <c r="CF385" s="49">
        <v>1</v>
      </c>
      <c r="CG385" s="49">
        <v>2</v>
      </c>
      <c r="CH385" s="49">
        <v>2</v>
      </c>
      <c r="CI385" s="17">
        <v>1</v>
      </c>
      <c r="CJ385" cm="1">
        <f t="array" ref="CJ385">_xlfn.IFS([1]original_ver!CH403="จากการเข้าร่วมกิจกรรมอบรม ที่จัดโดยโครงการเกษตรกรปราดเปรื่อง (Smart Farmer)",1,[1]original_ver!CH403="จากการเข้าร่วมกิจกรรมอบรม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ๆ",3,[1]original_ver!CH403="จากการเรียนรู้ผ่านประสบการณ์ของผู้อื่น ได้แก่ เพื่อนบ้าน พี่น้อง เพื่อน และญาติ เป็นต้น",4,[1]original_ver!CH403="ไม่ได้เข้าร่วมกิจกรรมอบรมหรือเรียนรู้ใด ๆ (ข้ามไปข้อ 33)",5)</f>
        <v>2</v>
      </c>
      <c r="CK385" s="15" cm="1">
        <f t="array" ref="CK385">_xlfn.IFS([1]original_ver!CJ403="ความรู้ทางการเกษตรและการใช้เทคโนโลยีสำหรับการผลิตในฟาร์ม",1,[1]original_ver!CJ403="การวางแผนและจัดการฟาร์ม เช่น การเก็บเกี่ยว การเงิน และการวางแผนทางการตลาด",2,[1]original_ver!CJ403="การเป็นผู้ประกอบการทางการเกษตร",3,[1]original_ver!CJ403="การเพิ่มมูลค่าผลผลิต และการแปรรูปผลผลิต (รวมถึงการพัฒนาคุณภาพผลผลิต)",4,[1]original_ver!CJ403="","")</f>
        <v>2</v>
      </c>
      <c r="CL385" s="17">
        <v>5</v>
      </c>
      <c r="CM385" s="17">
        <v>1</v>
      </c>
      <c r="CN385" s="15" cm="1">
        <f t="array" ref="CN385">_xlfn.IFS([1]original_ver!CN403="ความรู้ทางการเกษตรและการใช้เทคโนโลยีสำหรับการผลิตในฟาร์ม",1,[1]original_ver!CN403="การวางแผนและจัดการฟาร์ม เช่น การเก็บเกี่ยว การเงิน และการวางแผนทางการตลาด",2,[1]original_ver!CN403="การเป็นผู้ประกอบการทางการเกษตร",3,[1]original_ver!CN403="การเพิ่มมูลค่าผลผลิต และการแปรรูปผลผลิต (รวมถึงการพัฒนาคุณภาพผลผลิต)",4,[1]original_ver!CN403="","")</f>
        <v>1</v>
      </c>
      <c r="CO385" s="17">
        <v>1</v>
      </c>
      <c r="CP385" s="17">
        <v>1</v>
      </c>
      <c r="CQ385" s="15" cm="1">
        <f t="array" ref="CQ385">_xlfn.IFS([1]original_ver!CR403="ประยุกต์",1,[1]original_ver!CR403="ไม่ประยุกต์",0,[1]original_ver!CR403="","")</f>
        <v>1</v>
      </c>
      <c r="CR385" s="15" cm="1">
        <f t="array" ref="CR385">_xlfn.IFS([1]original_ver!CS403="ประยุกต์",1,[1]original_ver!CS403="ไม่ประยุกต์",0,[1]original_ver!CS403="","")</f>
        <v>1</v>
      </c>
      <c r="CS385" s="48"/>
      <c r="CT385" s="15" cm="1">
        <f t="array" ref="CT385">_xlfn.IFS([1]original_ver!CV403="ประยุกต์",1,[1]original_ver!CV403="ไม่ประยุกต์",0,[1]original_ver!CV403="","")</f>
        <v>1</v>
      </c>
      <c r="CU385" s="48"/>
      <c r="CV385" s="15" cm="1">
        <f t="array" ref="CV385">_xlfn.IFS([1]original_ver!CY403="ประยุกต์",1,[1]original_ver!CY403="ไม่ประยุกต์",0,[1]original_ver!CY403="","")</f>
        <v>1</v>
      </c>
      <c r="CW385" s="48"/>
      <c r="CX385" s="15" cm="1">
        <f t="array" ref="CX385">_xlfn.IFS([1]original_ver!DB403="ประยุกต์",1,[1]original_ver!DB403="ไม่ประยุกต์",0,[1]original_ver!DB403="","")</f>
        <v>1</v>
      </c>
      <c r="CY385" s="48"/>
      <c r="CZ385" s="48"/>
      <c r="DA385" s="48"/>
      <c r="DB385" s="48"/>
      <c r="DC385" s="48"/>
      <c r="DD385" s="48"/>
      <c r="DE385" s="48"/>
      <c r="DF385" s="17">
        <v>1</v>
      </c>
      <c r="DG385" s="17">
        <v>1</v>
      </c>
      <c r="DH385" s="17">
        <v>1</v>
      </c>
      <c r="DI385" s="17">
        <v>1</v>
      </c>
      <c r="DJ385" s="17">
        <v>3</v>
      </c>
      <c r="DK385" s="17">
        <v>1</v>
      </c>
      <c r="DL385" s="17">
        <v>3</v>
      </c>
      <c r="DM385" s="17">
        <v>1</v>
      </c>
      <c r="DN385" s="48"/>
      <c r="DR385" s="49">
        <v>4.2</v>
      </c>
      <c r="DS385" s="49">
        <v>4</v>
      </c>
      <c r="DT385" s="17">
        <v>2</v>
      </c>
      <c r="DU385" s="49">
        <v>3.4</v>
      </c>
      <c r="DV385" s="49">
        <v>2.3333333333333335</v>
      </c>
      <c r="DW385" s="49">
        <v>3.75</v>
      </c>
      <c r="DX385" s="25">
        <v>4.2</v>
      </c>
      <c r="DY385" s="25">
        <v>4</v>
      </c>
      <c r="DZ385" s="25">
        <v>2</v>
      </c>
      <c r="EA385" s="25">
        <v>3.4</v>
      </c>
      <c r="EB385" s="25">
        <v>2.3333333333333335</v>
      </c>
      <c r="EC385">
        <v>3.75</v>
      </c>
    </row>
    <row r="386" spans="1:133" hidden="1" x14ac:dyDescent="0.2">
      <c r="A386" s="15">
        <v>1230</v>
      </c>
      <c r="B386" s="61" t="s">
        <v>898</v>
      </c>
      <c r="C386" cm="1">
        <f t="array" ref="C386">_xlfn.IFS([1]original_ver!D404="Participant",1,[1]original_ver!D404="Non-Participant",0,[1]original_ver!D404="","")</f>
        <v>1</v>
      </c>
      <c r="D386" s="15">
        <v>2</v>
      </c>
      <c r="E386" s="17" cm="1">
        <f t="array" ref="E386">_xlfn.IFS([1]original_ver!F404="ชาย",1,[1]original_ver!F404="หญิง",0,[1]original_ver!F404="","")</f>
        <v>0</v>
      </c>
      <c r="F386" s="15">
        <v>50</v>
      </c>
      <c r="G386" s="17" cm="1">
        <f t="array" ref="G386">_xlfn.IFS([1]original_ver!H404="ไม่มีการศึกษา",0,[1]original_ver!H404="ประถมศึกษา",1,[1]original_ver!H404="มัธยมศึกษาตอนต้น",2,[1]original_ver!H404="มัธยมศึกษาตอนปลาย",3,[1]original_ver!H404="อนุปริญญา (ปวช., ปวส., ฝึกหัดครู)",4,[1]original_ver!H404="ปริญญาตรี",5,[1]original_ver!H404="สูงกว่าปริญญาตรี",6,[1]original_ver!H404="","")</f>
        <v>5</v>
      </c>
      <c r="H386" s="17" cm="1">
        <f t="array" ref="H386">_xlfn.IFS([1]original_ver!I404="โสด",1,[1]original_ver!I404="สมรส/อยู่ด้วยกัน",2,[1]original_ver!I404="หย่าร้าง/แยกกันอยู่",3,[1]original_ver!I404="หม้าย",4,[1]original_ver!I404="","")</f>
        <v>2</v>
      </c>
      <c r="I386" s="15">
        <v>4</v>
      </c>
      <c r="J386" s="15">
        <v>27</v>
      </c>
      <c r="K386" s="17">
        <v>1</v>
      </c>
      <c r="L386" s="17" cm="1">
        <f t="array" ref="L386">_xlfn.IFS([1]original_ver!M404="กู้ยืม",1,[1]original_ver!M404="ไม่กู้ยืม",0,[1]original_ver!M404="","")</f>
        <v>1</v>
      </c>
      <c r="M386" s="17">
        <f t="shared" si="20"/>
        <v>1</v>
      </c>
      <c r="N386" s="54">
        <v>100000</v>
      </c>
      <c r="O386" s="17" cm="1">
        <f t="array" ref="O386">_xlfn.IFS([1]original_ver!O404="ใช่",1,[1]original_ver!O404="ไม่ใช่",0,[1]original_ver!O404="","")</f>
        <v>1</v>
      </c>
      <c r="P386" s="17">
        <v>5</v>
      </c>
      <c r="Q386" s="17">
        <v>1</v>
      </c>
      <c r="R386" s="17">
        <v>60</v>
      </c>
      <c r="S386" s="17">
        <v>57000</v>
      </c>
      <c r="T386" s="17">
        <v>7</v>
      </c>
      <c r="U386" s="22">
        <f t="shared" si="21"/>
        <v>950</v>
      </c>
      <c r="V386" s="48"/>
      <c r="W386" s="48"/>
      <c r="X386" s="48"/>
      <c r="Y386" s="48"/>
      <c r="Z386" s="48"/>
      <c r="AA386" s="17">
        <v>5</v>
      </c>
      <c r="AB386" s="17">
        <v>1</v>
      </c>
      <c r="AC386" s="17">
        <v>60</v>
      </c>
      <c r="AD386" s="17">
        <v>50000</v>
      </c>
      <c r="AE386" s="17">
        <v>12</v>
      </c>
      <c r="AF386" s="27">
        <f t="shared" si="22"/>
        <v>833.33333333333337</v>
      </c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M386" s="48"/>
      <c r="BR386" s="48"/>
      <c r="BX386" s="48"/>
      <c r="CC386" s="48"/>
      <c r="CD386" s="49">
        <v>3.5</v>
      </c>
      <c r="CE386" s="49">
        <v>2.3333333333333335</v>
      </c>
      <c r="CF386" s="49">
        <v>2.6666666666666665</v>
      </c>
      <c r="CG386" s="49">
        <v>1</v>
      </c>
      <c r="CH386" s="49">
        <v>1</v>
      </c>
      <c r="CI386" s="17">
        <v>2</v>
      </c>
      <c r="CJ386" cm="1">
        <f t="array" ref="CJ386">_xlfn.IFS([1]original_ver!CH404="จากการเข้าร่วมกิจกรรมอบรม ที่จัดโดยโครงการเกษตรกรปราดเปรื่อง (Smart Farmer)",1,[1]original_ver!CH404="จากการเข้าร่วมกิจกรรมอบรม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ๆ",3,[1]original_ver!CH404="จากการเรียนรู้ผ่านประสบการณ์ของผู้อื่น ได้แก่ เพื่อนบ้าน พี่น้อง เพื่อน และญาติ เป็นต้น",4,[1]original_ver!CH404="ไม่ได้เข้าร่วมกิจกรรมอบรมหรือเรียนรู้ใด ๆ (ข้ามไปข้อ 33)",5)</f>
        <v>5</v>
      </c>
      <c r="CK386" s="15" t="str" cm="1">
        <f t="array" ref="CK386">_xlfn.IFS([1]original_ver!CJ404="ความรู้ทางการเกษตรและการใช้เทคโนโลยีสำหรับการผลิตในฟาร์ม",1,[1]original_ver!CJ404="การวางแผนและจัดการฟาร์ม เช่น การเก็บเกี่ยว การเงิน และการวางแผนทางการตลาด",2,[1]original_ver!CJ404="การเป็นผู้ประกอบการทางการเกษตร",3,[1]original_ver!CJ404="การเพิ่มมูลค่าผลผลิต และการแปรรูปผลผลิต (รวมถึงการพัฒนาคุณภาพผลผลิต)",4,[1]original_ver!CJ404="","")</f>
        <v/>
      </c>
      <c r="CL386" s="48"/>
      <c r="CM386" s="48"/>
      <c r="CN386" s="15" t="str" cm="1">
        <f t="array" ref="CN386">_xlfn.IFS([1]original_ver!CN404="ความรู้ทางการเกษตรและการใช้เทคโนโลยีสำหรับการผลิตในฟาร์ม",1,[1]original_ver!CN404="การวางแผนและจัดการฟาร์ม เช่น การเก็บเกี่ยว การเงิน และการวางแผนทางการตลาด",2,[1]original_ver!CN404="การเป็นผู้ประกอบการทางการเกษตร",3,[1]original_ver!CN404="การเพิ่มมูลค่าผลผลิต และการแปรรูปผลผลิต (รวมถึงการพัฒนาคุณภาพผลผลิต)",4,[1]original_ver!CN404="","")</f>
        <v/>
      </c>
      <c r="CO386" s="48"/>
      <c r="CP386" s="48"/>
      <c r="CQ386" s="15" t="str" cm="1">
        <f t="array" ref="CQ386">_xlfn.IFS([1]original_ver!CR404="ประยุกต์",1,[1]original_ver!CR404="ไม่ประยุกต์",0,[1]original_ver!CR404="","")</f>
        <v/>
      </c>
      <c r="CR386" s="15" t="str" cm="1">
        <f t="array" ref="CR386">_xlfn.IFS([1]original_ver!CS404="ประยุกต์",1,[1]original_ver!CS404="ไม่ประยุกต์",0,[1]original_ver!CS404="","")</f>
        <v/>
      </c>
      <c r="CS386" s="48"/>
      <c r="CT386" s="15" t="str" cm="1">
        <f t="array" ref="CT386">_xlfn.IFS([1]original_ver!CV404="ประยุกต์",1,[1]original_ver!CV404="ไม่ประยุกต์",0,[1]original_ver!CV404="","")</f>
        <v/>
      </c>
      <c r="CU386" s="48"/>
      <c r="CV386" s="15" t="str" cm="1">
        <f t="array" ref="CV386">_xlfn.IFS([1]original_ver!CY404="ประยุกต์",1,[1]original_ver!CY404="ไม่ประยุกต์",0,[1]original_ver!CY404="","")</f>
        <v/>
      </c>
      <c r="CW386" s="48"/>
      <c r="CX386" s="15" t="str" cm="1">
        <f t="array" ref="CX386">_xlfn.IFS([1]original_ver!DB404="ประยุกต์",1,[1]original_ver!DB404="ไม่ประยุกต์",0,[1]original_ver!DB404="","")</f>
        <v/>
      </c>
      <c r="CY386" s="48"/>
      <c r="CZ386" s="48"/>
      <c r="DA386" s="48"/>
      <c r="DB386" s="48"/>
      <c r="DC386" s="48"/>
      <c r="DD386" s="48"/>
      <c r="DE386" s="48"/>
      <c r="DF386" s="17">
        <v>3</v>
      </c>
      <c r="DG386" s="17">
        <v>1</v>
      </c>
      <c r="DH386" s="17">
        <v>1</v>
      </c>
      <c r="DI386" s="17">
        <v>1</v>
      </c>
      <c r="DJ386" s="17">
        <v>3</v>
      </c>
      <c r="DK386" s="17">
        <v>1</v>
      </c>
      <c r="DL386" s="17">
        <v>3</v>
      </c>
      <c r="DM386" s="17">
        <v>1</v>
      </c>
      <c r="DN386" s="48"/>
      <c r="DR386" s="49">
        <v>3.6</v>
      </c>
      <c r="DS386" s="49">
        <v>3.6666666666666665</v>
      </c>
      <c r="DT386" s="17">
        <v>3</v>
      </c>
      <c r="DU386" s="49">
        <v>2.6</v>
      </c>
      <c r="DV386" s="49">
        <v>2.6666666666666665</v>
      </c>
      <c r="DW386" s="49">
        <v>3.25</v>
      </c>
      <c r="DX386" s="25">
        <v>3.8</v>
      </c>
      <c r="DY386" s="25">
        <v>3.6666666666666665</v>
      </c>
      <c r="DZ386" s="25">
        <v>3</v>
      </c>
      <c r="EA386" s="25">
        <v>3.4</v>
      </c>
      <c r="EB386" s="25">
        <v>3</v>
      </c>
      <c r="EC386">
        <v>3</v>
      </c>
    </row>
    <row r="387" spans="1:133" x14ac:dyDescent="0.2">
      <c r="A387" s="15">
        <v>1231</v>
      </c>
      <c r="B387" s="60" t="s">
        <v>899</v>
      </c>
      <c r="C387" cm="1">
        <f t="array" ref="C387">_xlfn.IFS([1]original_ver!D405="Participant",1,[1]original_ver!D405="Non-Participant",0,[1]original_ver!D405="","")</f>
        <v>1</v>
      </c>
      <c r="D387" s="15">
        <v>2</v>
      </c>
      <c r="E387" s="17" cm="1">
        <f t="array" ref="E387">_xlfn.IFS([1]original_ver!F405="ชาย",1,[1]original_ver!F405="หญิง",0,[1]original_ver!F405="","")</f>
        <v>0</v>
      </c>
      <c r="F387" s="15">
        <v>50</v>
      </c>
      <c r="G387" s="17" cm="1">
        <f t="array" ref="G387">_xlfn.IFS([1]original_ver!H405="ไม่มีการศึกษา",0,[1]original_ver!H405="ประถมศึกษา",1,[1]original_ver!H405="มัธยมศึกษาตอนต้น",2,[1]original_ver!H405="มัธยมศึกษาตอนปลาย",3,[1]original_ver!H405="อนุปริญญา (ปวช., ปวส., ฝึกหัดครู)",4,[1]original_ver!H405="ปริญญาตรี",5,[1]original_ver!H405="สูงกว่าปริญญาตรี",6,[1]original_ver!H405="","")</f>
        <v>5</v>
      </c>
      <c r="H387" s="17" cm="1">
        <f t="array" ref="H387">_xlfn.IFS([1]original_ver!I405="โสด",1,[1]original_ver!I405="สมรส/อยู่ด้วยกัน",2,[1]original_ver!I405="หย่าร้าง/แยกกันอยู่",3,[1]original_ver!I405="หม้าย",4,[1]original_ver!I405="","")</f>
        <v>2</v>
      </c>
      <c r="I387" s="15">
        <v>4</v>
      </c>
      <c r="J387" s="15">
        <v>10</v>
      </c>
      <c r="K387" s="17" cm="1">
        <f t="array" ref="K387">_xlfn.IFS([1]original_ver!L405="ใช่",1,[1]original_ver!L405="ไม่ใช่",0,[1]original_ver!L405="","")</f>
        <v>1</v>
      </c>
      <c r="L387" s="17" cm="1">
        <f t="array" ref="L387">_xlfn.IFS([1]original_ver!M405="กู้ยืม",1,[1]original_ver!M405="ไม่กู้ยืม",0,[1]original_ver!M405="","")</f>
        <v>1</v>
      </c>
      <c r="M387" s="17">
        <f t="shared" ref="M387:M418" si="23">IF($N387&gt;1, 1,0)</f>
        <v>1</v>
      </c>
      <c r="N387" s="54">
        <v>120000</v>
      </c>
      <c r="O387" s="17" cm="1">
        <f t="array" ref="O387">_xlfn.IFS([1]original_ver!O405="ใช่",1,[1]original_ver!O405="ไม่ใช่",0,[1]original_ver!O405="","")</f>
        <v>1</v>
      </c>
      <c r="P387" s="17">
        <v>1</v>
      </c>
      <c r="Q387" s="17">
        <v>1</v>
      </c>
      <c r="R387" s="17">
        <v>7</v>
      </c>
      <c r="S387" s="17">
        <v>5600</v>
      </c>
      <c r="T387" s="53">
        <v>10</v>
      </c>
      <c r="U387" s="20">
        <f t="shared" si="21"/>
        <v>800</v>
      </c>
      <c r="V387" s="48"/>
      <c r="W387" s="48"/>
      <c r="X387" s="48"/>
      <c r="Y387" s="48"/>
      <c r="Z387" s="48"/>
      <c r="AA387" s="17">
        <v>1</v>
      </c>
      <c r="AB387" s="17">
        <v>1</v>
      </c>
      <c r="AC387" s="17">
        <v>7</v>
      </c>
      <c r="AD387" s="17">
        <v>5600</v>
      </c>
      <c r="AE387" s="18">
        <v>9</v>
      </c>
      <c r="AF387" s="27">
        <f t="shared" si="22"/>
        <v>800</v>
      </c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M387" s="48"/>
      <c r="BR387" s="48"/>
      <c r="BX387" s="48"/>
      <c r="CC387" s="48"/>
      <c r="CD387" s="49">
        <v>1.25</v>
      </c>
      <c r="CE387" s="49">
        <v>1</v>
      </c>
      <c r="CF387" s="49">
        <v>1.3333333333333333</v>
      </c>
      <c r="CG387" s="49">
        <v>1</v>
      </c>
      <c r="CH387" s="49">
        <v>1</v>
      </c>
      <c r="CI387" s="17">
        <v>1</v>
      </c>
      <c r="CJ387" cm="1">
        <f t="array" ref="CJ387">_xlfn.IFS([1]original_ver!CH405="จากการเข้าร่วมกิจกรรมอบรม ที่จัดโดยโครงการเกษตรกรปราดเปรื่อง (Smart Farmer)",1,[1]original_ver!CH405="จากการเข้าร่วมกิจกรรมอบรม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ๆ",3,[1]original_ver!CH405="จากการเรียนรู้ผ่านประสบการณ์ของผู้อื่น ได้แก่ เพื่อนบ้าน พี่น้อง เพื่อน และญาติ เป็นต้น",4,[1]original_ver!CH405="ไม่ได้เข้าร่วมกิจกรรมอบรมหรือเรียนรู้ใด ๆ (ข้ามไปข้อ 33)",5)</f>
        <v>2</v>
      </c>
      <c r="CK387" s="15" cm="1">
        <f t="array" ref="CK387">_xlfn.IFS([1]original_ver!CJ405="ความรู้ทางการเกษตรและการใช้เทคโนโลยีสำหรับการผลิตในฟาร์ม",1,[1]original_ver!CJ405="การวางแผนและจัดการฟาร์ม เช่น การเก็บเกี่ยว การเงิน และการวางแผนทางการตลาด",2,[1]original_ver!CJ405="การเป็นผู้ประกอบการทางการเกษตร",3,[1]original_ver!CJ405="การเพิ่มมูลค่าผลผลิต และการแปรรูปผลผลิต (รวมถึงการพัฒนาคุณภาพผลผลิต)",4,[1]original_ver!CJ405="","")</f>
        <v>4</v>
      </c>
      <c r="CL387" s="17">
        <v>2</v>
      </c>
      <c r="CM387" s="17">
        <v>1</v>
      </c>
      <c r="CN387" s="15" cm="1">
        <f t="array" ref="CN387">_xlfn.IFS([1]original_ver!CN405="ความรู้ทางการเกษตรและการใช้เทคโนโลยีสำหรับการผลิตในฟาร์ม",1,[1]original_ver!CN405="การวางแผนและจัดการฟาร์ม เช่น การเก็บเกี่ยว การเงิน และการวางแผนทางการตลาด",2,[1]original_ver!CN405="การเป็นผู้ประกอบการทางการเกษตร",3,[1]original_ver!CN405="การเพิ่มมูลค่าผลผลิต และการแปรรูปผลผลิต (รวมถึงการพัฒนาคุณภาพผลผลิต)",4,[1]original_ver!CN405="","")</f>
        <v>2</v>
      </c>
      <c r="CO387" s="17">
        <v>1</v>
      </c>
      <c r="CP387" s="17">
        <v>1</v>
      </c>
      <c r="CQ387" s="15" cm="1">
        <f t="array" ref="CQ387">_xlfn.IFS([1]original_ver!CR405="ประยุกต์",1,[1]original_ver!CR405="ไม่ประยุกต์",0,[1]original_ver!CR405="","")</f>
        <v>1</v>
      </c>
      <c r="CR387" s="15" cm="1">
        <f t="array" ref="CR387">_xlfn.IFS([1]original_ver!CS405="ประยุกต์",1,[1]original_ver!CS405="ไม่ประยุกต์",0,[1]original_ver!CS405="","")</f>
        <v>1</v>
      </c>
      <c r="CS387" s="48"/>
      <c r="CT387" s="15" cm="1">
        <f t="array" ref="CT387">_xlfn.IFS([1]original_ver!CV405="ประยุกต์",1,[1]original_ver!CV405="ไม่ประยุกต์",0,[1]original_ver!CV405="","")</f>
        <v>1</v>
      </c>
      <c r="CU387" s="48"/>
      <c r="CV387" s="15" cm="1">
        <f t="array" ref="CV387">_xlfn.IFS([1]original_ver!CY405="ประยุกต์",1,[1]original_ver!CY405="ไม่ประยุกต์",0,[1]original_ver!CY405="","")</f>
        <v>1</v>
      </c>
      <c r="CW387" s="48"/>
      <c r="CX387" s="15" cm="1">
        <f t="array" ref="CX387">_xlfn.IFS([1]original_ver!DB405="ประยุกต์",1,[1]original_ver!DB405="ไม่ประยุกต์",0,[1]original_ver!DB405="","")</f>
        <v>1</v>
      </c>
      <c r="CY387" s="48"/>
      <c r="CZ387" s="48"/>
      <c r="DA387" s="48"/>
      <c r="DB387" s="48"/>
      <c r="DC387" s="48"/>
      <c r="DD387" s="48"/>
      <c r="DE387" s="48"/>
      <c r="DF387" s="17">
        <v>1</v>
      </c>
      <c r="DG387" s="17">
        <v>1</v>
      </c>
      <c r="DH387" s="17">
        <v>3</v>
      </c>
      <c r="DI387" s="17">
        <v>1</v>
      </c>
      <c r="DJ387" s="17">
        <v>3</v>
      </c>
      <c r="DK387" s="17">
        <v>1</v>
      </c>
      <c r="DL387" s="17">
        <v>1</v>
      </c>
      <c r="DM387" s="17">
        <v>1</v>
      </c>
      <c r="DN387" s="48"/>
      <c r="DR387" s="49">
        <v>4.2</v>
      </c>
      <c r="DS387" s="49">
        <v>3.6666666666666665</v>
      </c>
      <c r="DT387" s="17">
        <v>2.5</v>
      </c>
      <c r="DU387" s="49">
        <v>3.6</v>
      </c>
      <c r="DV387" s="49">
        <v>3</v>
      </c>
      <c r="DW387" s="49">
        <v>3</v>
      </c>
      <c r="DX387" s="25">
        <v>4.2</v>
      </c>
      <c r="DY387" s="25">
        <v>3.6666666666666665</v>
      </c>
      <c r="DZ387" s="25">
        <v>2.5</v>
      </c>
      <c r="EA387" s="25">
        <v>3.6</v>
      </c>
      <c r="EB387" s="25">
        <v>3</v>
      </c>
      <c r="EC387">
        <v>3.25</v>
      </c>
    </row>
    <row r="388" spans="1:133" hidden="1" x14ac:dyDescent="0.2">
      <c r="A388" s="15">
        <v>1232</v>
      </c>
      <c r="B388" s="60" t="s">
        <v>900</v>
      </c>
      <c r="C388" cm="1">
        <f t="array" ref="C388">_xlfn.IFS([1]original_ver!D406="Participant",1,[1]original_ver!D406="Non-Participant",0,[1]original_ver!D406="","")</f>
        <v>1</v>
      </c>
      <c r="D388" s="15">
        <v>2</v>
      </c>
      <c r="E388" s="17" cm="1">
        <f t="array" ref="E388">_xlfn.IFS([1]original_ver!F406="ชาย",1,[1]original_ver!F406="หญิง",0,[1]original_ver!F406="","")</f>
        <v>1</v>
      </c>
      <c r="F388" s="15">
        <v>60</v>
      </c>
      <c r="G388" s="17" cm="1">
        <f t="array" ref="G388">_xlfn.IFS([1]original_ver!H406="ไม่มีการศึกษา",0,[1]original_ver!H406="ประถมศึกษา",1,[1]original_ver!H406="มัธยมศึกษาตอนต้น",2,[1]original_ver!H406="มัธยมศึกษาตอนปลาย",3,[1]original_ver!H406="อนุปริญญา (ปวช., ปวส., ฝึกหัดครู)",4,[1]original_ver!H406="ปริญญาตรี",5,[1]original_ver!H406="สูงกว่าปริญญาตรี",6,[1]original_ver!H406="","")</f>
        <v>3</v>
      </c>
      <c r="H388" s="17" cm="1">
        <f t="array" ref="H388">_xlfn.IFS([1]original_ver!I406="โสด",1,[1]original_ver!I406="สมรส/อยู่ด้วยกัน",2,[1]original_ver!I406="หย่าร้าง/แยกกันอยู่",3,[1]original_ver!I406="หม้าย",4,[1]original_ver!I406="","")</f>
        <v>2</v>
      </c>
      <c r="I388" s="15">
        <v>5</v>
      </c>
      <c r="J388" s="15">
        <v>20</v>
      </c>
      <c r="K388" s="17" cm="1">
        <f t="array" ref="K388">_xlfn.IFS([1]original_ver!L406="ใช่",1,[1]original_ver!L406="ไม่ใช่",0,[1]original_ver!L406="","")</f>
        <v>0</v>
      </c>
      <c r="L388" s="17" cm="1">
        <f t="array" ref="L388">_xlfn.IFS([1]original_ver!M406="กู้ยืม",1,[1]original_ver!M406="ไม่กู้ยืม",0,[1]original_ver!M406="","")</f>
        <v>1</v>
      </c>
      <c r="M388" s="17">
        <f t="shared" si="23"/>
        <v>0</v>
      </c>
      <c r="N388" s="23">
        <v>0</v>
      </c>
      <c r="O388" s="17" cm="1">
        <f t="array" ref="O388">_xlfn.IFS([1]original_ver!O406="ใช่",1,[1]original_ver!O406="ไม่ใช่",0,[1]original_ver!O406="","")</f>
        <v>1</v>
      </c>
      <c r="P388" s="17">
        <v>1</v>
      </c>
      <c r="Q388" s="17">
        <v>1</v>
      </c>
      <c r="R388" s="17">
        <v>9</v>
      </c>
      <c r="S388" s="17">
        <v>5000</v>
      </c>
      <c r="T388" s="53">
        <v>12</v>
      </c>
      <c r="U388" s="20">
        <f t="shared" si="21"/>
        <v>555.55555555555554</v>
      </c>
      <c r="V388" s="48"/>
      <c r="W388" s="48"/>
      <c r="X388" s="48"/>
      <c r="Y388" s="48"/>
      <c r="Z388" s="48"/>
      <c r="AA388" s="17">
        <v>1</v>
      </c>
      <c r="AB388" s="17">
        <v>1</v>
      </c>
      <c r="AC388" s="17">
        <v>4</v>
      </c>
      <c r="AD388" s="17">
        <v>4000</v>
      </c>
      <c r="AE388" s="18">
        <v>10</v>
      </c>
      <c r="AF388" s="27">
        <f t="shared" si="22"/>
        <v>1000</v>
      </c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M388" s="48"/>
      <c r="BR388" s="48"/>
      <c r="BX388" s="48"/>
      <c r="CC388" s="48"/>
      <c r="CD388" s="49">
        <v>1.5</v>
      </c>
      <c r="CE388" s="49">
        <v>1</v>
      </c>
      <c r="CF388" s="49">
        <v>2.3333333333333335</v>
      </c>
      <c r="CG388" s="49">
        <v>1</v>
      </c>
      <c r="CH388" s="49">
        <v>1</v>
      </c>
      <c r="CI388" s="17">
        <v>4</v>
      </c>
      <c r="CJ388" cm="1">
        <f t="array" ref="CJ388">_xlfn.IFS([1]original_ver!CH406="จากการเข้าร่วมกิจกรรมอบรม ที่จัดโดยโครงการเกษตรกรปราดเปรื่อง (Smart Farmer)",1,[1]original_ver!CH406="จากการเข้าร่วมกิจกรรมอบรม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ๆ",3,[1]original_ver!CH406="จากการเรียนรู้ผ่านประสบการณ์ของผู้อื่น ได้แก่ เพื่อนบ้าน พี่น้อง เพื่อน และญาติ เป็นต้น",4,[1]original_ver!CH406="ไม่ได้เข้าร่วมกิจกรรมอบรมหรือเรียนรู้ใด ๆ (ข้ามไปข้อ 33)",5)</f>
        <v>5</v>
      </c>
      <c r="CK388" s="15" t="str" cm="1">
        <f t="array" ref="CK388">_xlfn.IFS([1]original_ver!CJ406="ความรู้ทางการเกษตรและการใช้เทคโนโลยีสำหรับการผลิตในฟาร์ม",1,[1]original_ver!CJ406="การวางแผนและจัดการฟาร์ม เช่น การเก็บเกี่ยว การเงิน และการวางแผนทางการตลาด",2,[1]original_ver!CJ406="การเป็นผู้ประกอบการทางการเกษตร",3,[1]original_ver!CJ406="การเพิ่มมูลค่าผลผลิต และการแปรรูปผลผลิต (รวมถึงการพัฒนาคุณภาพผลผลิต)",4,[1]original_ver!CJ406="","")</f>
        <v/>
      </c>
      <c r="CL388" s="48"/>
      <c r="CM388" s="48"/>
      <c r="CN388" s="15" t="str" cm="1">
        <f t="array" ref="CN388">_xlfn.IFS([1]original_ver!CN406="ความรู้ทางการเกษตรและการใช้เทคโนโลยีสำหรับการผลิตในฟาร์ม",1,[1]original_ver!CN406="การวางแผนและจัดการฟาร์ม เช่น การเก็บเกี่ยว การเงิน และการวางแผนทางการตลาด",2,[1]original_ver!CN406="การเป็นผู้ประกอบการทางการเกษตร",3,[1]original_ver!CN406="การเพิ่มมูลค่าผลผลิต และการแปรรูปผลผลิต (รวมถึงการพัฒนาคุณภาพผลผลิต)",4,[1]original_ver!CN406="","")</f>
        <v/>
      </c>
      <c r="CO388" s="48"/>
      <c r="CP388" s="48"/>
      <c r="CQ388" s="15" t="str" cm="1">
        <f t="array" ref="CQ388">_xlfn.IFS([1]original_ver!CR406="ประยุกต์",1,[1]original_ver!CR406="ไม่ประยุกต์",0,[1]original_ver!CR406="","")</f>
        <v/>
      </c>
      <c r="CR388" s="15" t="str" cm="1">
        <f t="array" ref="CR388">_xlfn.IFS([1]original_ver!CS406="ประยุกต์",1,[1]original_ver!CS406="ไม่ประยุกต์",0,[1]original_ver!CS406="","")</f>
        <v/>
      </c>
      <c r="CS388" s="48"/>
      <c r="CT388" s="15" t="str" cm="1">
        <f t="array" ref="CT388">_xlfn.IFS([1]original_ver!CV406="ประยุกต์",1,[1]original_ver!CV406="ไม่ประยุกต์",0,[1]original_ver!CV406="","")</f>
        <v/>
      </c>
      <c r="CU388" s="48"/>
      <c r="CV388" s="15" t="str" cm="1">
        <f t="array" ref="CV388">_xlfn.IFS([1]original_ver!CY406="ประยุกต์",1,[1]original_ver!CY406="ไม่ประยุกต์",0,[1]original_ver!CY406="","")</f>
        <v/>
      </c>
      <c r="CW388" s="48"/>
      <c r="CX388" s="15" t="str" cm="1">
        <f t="array" ref="CX388">_xlfn.IFS([1]original_ver!DB406="ประยุกต์",1,[1]original_ver!DB406="ไม่ประยุกต์",0,[1]original_ver!DB406="","")</f>
        <v/>
      </c>
      <c r="CY388" s="48"/>
      <c r="CZ388" s="48"/>
      <c r="DA388" s="48"/>
      <c r="DB388" s="48"/>
      <c r="DC388" s="48"/>
      <c r="DD388" s="48"/>
      <c r="DE388" s="48"/>
      <c r="DF388" s="17">
        <v>1</v>
      </c>
      <c r="DG388" s="17">
        <v>1</v>
      </c>
      <c r="DH388" s="17">
        <v>3</v>
      </c>
      <c r="DI388" s="17">
        <v>1</v>
      </c>
      <c r="DJ388" s="17">
        <v>3</v>
      </c>
      <c r="DK388" s="17">
        <v>1</v>
      </c>
      <c r="DL388" s="17">
        <v>1</v>
      </c>
      <c r="DM388" s="17">
        <v>1</v>
      </c>
      <c r="DN388" s="48"/>
      <c r="DR388" s="49">
        <v>3.6</v>
      </c>
      <c r="DS388" s="49">
        <v>4.333333333333333</v>
      </c>
      <c r="DT388" s="17">
        <v>3.5</v>
      </c>
      <c r="DU388" s="49">
        <v>3.2</v>
      </c>
      <c r="DV388" s="49">
        <v>3</v>
      </c>
      <c r="DW388" s="49">
        <v>3.25</v>
      </c>
      <c r="DX388" s="25">
        <v>3.6</v>
      </c>
      <c r="DY388" s="25">
        <v>4.333333333333333</v>
      </c>
      <c r="DZ388" s="25">
        <v>3.5</v>
      </c>
      <c r="EA388" s="25">
        <v>3.2</v>
      </c>
      <c r="EB388" s="25">
        <v>3</v>
      </c>
      <c r="EC388">
        <v>3.25</v>
      </c>
    </row>
    <row r="389" spans="1:133" hidden="1" x14ac:dyDescent="0.2">
      <c r="A389" s="15">
        <v>1233</v>
      </c>
      <c r="B389" s="60" t="s">
        <v>901</v>
      </c>
      <c r="C389" cm="1">
        <f t="array" ref="C389">_xlfn.IFS([1]original_ver!D407="Participant",1,[1]original_ver!D407="Non-Participant",0,[1]original_ver!D407="","")</f>
        <v>1</v>
      </c>
      <c r="D389" s="15">
        <v>2</v>
      </c>
      <c r="E389" s="17" cm="1">
        <f t="array" ref="E389">_xlfn.IFS([1]original_ver!F407="ชาย",1,[1]original_ver!F407="หญิง",0,[1]original_ver!F407="","")</f>
        <v>0</v>
      </c>
      <c r="F389" s="15">
        <v>60</v>
      </c>
      <c r="G389" s="17" cm="1">
        <f t="array" ref="G389">_xlfn.IFS([1]original_ver!H407="ไม่มีการศึกษา",0,[1]original_ver!H407="ประถมศึกษา",1,[1]original_ver!H407="มัธยมศึกษาตอนต้น",2,[1]original_ver!H407="มัธยมศึกษาตอนปลาย",3,[1]original_ver!H407="อนุปริญญา (ปวช., ปวส., ฝึกหัดครู)",4,[1]original_ver!H407="ปริญญาตรี",5,[1]original_ver!H407="สูงกว่าปริญญาตรี",6,[1]original_ver!H407="","")</f>
        <v>3</v>
      </c>
      <c r="H389" s="17" cm="1">
        <f t="array" ref="H389">_xlfn.IFS([1]original_ver!I407="โสด",1,[1]original_ver!I407="สมรส/อยู่ด้วยกัน",2,[1]original_ver!I407="หย่าร้าง/แยกกันอยู่",3,[1]original_ver!I407="หม้าย",4,[1]original_ver!I407="","")</f>
        <v>2</v>
      </c>
      <c r="I389" s="15">
        <v>4</v>
      </c>
      <c r="J389" s="15">
        <v>20</v>
      </c>
      <c r="K389" s="17" cm="1">
        <f t="array" ref="K389">_xlfn.IFS([1]original_ver!L407="ใช่",1,[1]original_ver!L407="ไม่ใช่",0,[1]original_ver!L407="","")</f>
        <v>0</v>
      </c>
      <c r="L389" s="17" cm="1">
        <f t="array" ref="L389">_xlfn.IFS([1]original_ver!M407="กู้ยืม",1,[1]original_ver!M407="ไม่กู้ยืม",0,[1]original_ver!M407="","")</f>
        <v>1</v>
      </c>
      <c r="M389" s="17">
        <f t="shared" si="23"/>
        <v>1</v>
      </c>
      <c r="N389" s="54">
        <v>95000</v>
      </c>
      <c r="O389" s="17" cm="1">
        <f t="array" ref="O389">_xlfn.IFS([1]original_ver!O407="ใช่",1,[1]original_ver!O407="ไม่ใช่",0,[1]original_ver!O407="","")</f>
        <v>1</v>
      </c>
      <c r="P389" s="17">
        <v>1</v>
      </c>
      <c r="Q389" s="17">
        <v>1</v>
      </c>
      <c r="R389" s="17">
        <v>10</v>
      </c>
      <c r="S389" s="17">
        <v>3000</v>
      </c>
      <c r="T389" s="53">
        <v>10</v>
      </c>
      <c r="U389" s="20">
        <f t="shared" si="21"/>
        <v>300</v>
      </c>
      <c r="V389" s="48"/>
      <c r="W389" s="48"/>
      <c r="X389" s="48"/>
      <c r="Y389" s="48"/>
      <c r="Z389" s="48"/>
      <c r="AA389" s="17">
        <v>1</v>
      </c>
      <c r="AB389" s="17">
        <v>1</v>
      </c>
      <c r="AC389" s="17">
        <v>10</v>
      </c>
      <c r="AD389" s="17">
        <v>3000</v>
      </c>
      <c r="AE389" s="18">
        <v>8</v>
      </c>
      <c r="AF389" s="27">
        <f t="shared" si="22"/>
        <v>300</v>
      </c>
      <c r="AG389" s="48"/>
      <c r="AH389" s="48"/>
      <c r="AI389" s="48"/>
      <c r="AJ389" s="48"/>
      <c r="AK389" s="48"/>
      <c r="AL389" s="17">
        <v>6</v>
      </c>
      <c r="AM389" s="17">
        <v>1</v>
      </c>
      <c r="AN389" s="17">
        <v>10</v>
      </c>
      <c r="AO389" s="17">
        <v>1000</v>
      </c>
      <c r="AP389" s="17">
        <v>22</v>
      </c>
      <c r="AQ389" s="17"/>
      <c r="AR389" s="48"/>
      <c r="AS389" s="48"/>
      <c r="AT389" s="48"/>
      <c r="AU389" s="48"/>
      <c r="AV389" s="48"/>
      <c r="AW389" s="17">
        <v>6</v>
      </c>
      <c r="AX389" s="17">
        <v>1</v>
      </c>
      <c r="AY389" s="17">
        <v>10</v>
      </c>
      <c r="AZ389" s="17">
        <v>1000</v>
      </c>
      <c r="BA389" s="17">
        <v>17</v>
      </c>
      <c r="BB389" s="17"/>
      <c r="BC389" s="48"/>
      <c r="BD389" s="48"/>
      <c r="BE389" s="48"/>
      <c r="BF389" s="48"/>
      <c r="BG389" s="48"/>
      <c r="BM389" s="17"/>
      <c r="BR389" s="48"/>
      <c r="BX389" s="17"/>
      <c r="CC389" s="48"/>
      <c r="CD389" s="49">
        <v>2</v>
      </c>
      <c r="CE389" s="49">
        <v>1</v>
      </c>
      <c r="CF389" s="49">
        <v>1.6666666666666667</v>
      </c>
      <c r="CG389" s="49">
        <v>1</v>
      </c>
      <c r="CH389" s="49">
        <v>1</v>
      </c>
      <c r="CI389" s="17">
        <v>1</v>
      </c>
      <c r="CJ389" cm="1">
        <f t="array" ref="CJ389">_xlfn.IFS([1]original_ver!CH407="จากการเข้าร่วมกิจกรรมอบรม ที่จัดโดยโครงการเกษตรกรปราดเปรื่อง (Smart Farmer)",1,[1]original_ver!CH407="จากการเข้าร่วมกิจกรรมอบรม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ๆ",3,[1]original_ver!CH407="จากการเรียนรู้ผ่านประสบการณ์ของผู้อื่น ได้แก่ เพื่อนบ้าน พี่น้อง เพื่อน และญาติ เป็นต้น",4,[1]original_ver!CH407="ไม่ได้เข้าร่วมกิจกรรมอบรมหรือเรียนรู้ใด ๆ (ข้ามไปข้อ 33)",5)</f>
        <v>5</v>
      </c>
      <c r="CK389" s="15" t="str" cm="1">
        <f t="array" ref="CK389">_xlfn.IFS([1]original_ver!CJ407="ความรู้ทางการเกษตรและการใช้เทคโนโลยีสำหรับการผลิตในฟาร์ม",1,[1]original_ver!CJ407="การวางแผนและจัดการฟาร์ม เช่น การเก็บเกี่ยว การเงิน และการวางแผนทางการตลาด",2,[1]original_ver!CJ407="การเป็นผู้ประกอบการทางการเกษตร",3,[1]original_ver!CJ407="การเพิ่มมูลค่าผลผลิต และการแปรรูปผลผลิต (รวมถึงการพัฒนาคุณภาพผลผลิต)",4,[1]original_ver!CJ407="","")</f>
        <v/>
      </c>
      <c r="CL389" s="48"/>
      <c r="CM389" s="48"/>
      <c r="CN389" s="15" t="str" cm="1">
        <f t="array" ref="CN389">_xlfn.IFS([1]original_ver!CN407="ความรู้ทางการเกษตรและการใช้เทคโนโลยีสำหรับการผลิตในฟาร์ม",1,[1]original_ver!CN407="การวางแผนและจัดการฟาร์ม เช่น การเก็บเกี่ยว การเงิน และการวางแผนทางการตลาด",2,[1]original_ver!CN407="การเป็นผู้ประกอบการทางการเกษตร",3,[1]original_ver!CN407="การเพิ่มมูลค่าผลผลิต และการแปรรูปผลผลิต (รวมถึงการพัฒนาคุณภาพผลผลิต)",4,[1]original_ver!CN407="","")</f>
        <v/>
      </c>
      <c r="CO389" s="48"/>
      <c r="CP389" s="48"/>
      <c r="CQ389" s="15" t="str" cm="1">
        <f t="array" ref="CQ389">_xlfn.IFS([1]original_ver!CR407="ประยุกต์",1,[1]original_ver!CR407="ไม่ประยุกต์",0,[1]original_ver!CR407="","")</f>
        <v/>
      </c>
      <c r="CR389" s="15" t="str" cm="1">
        <f t="array" ref="CR389">_xlfn.IFS([1]original_ver!CS407="ประยุกต์",1,[1]original_ver!CS407="ไม่ประยุกต์",0,[1]original_ver!CS407="","")</f>
        <v/>
      </c>
      <c r="CS389" s="48"/>
      <c r="CT389" s="15" t="str" cm="1">
        <f t="array" ref="CT389">_xlfn.IFS([1]original_ver!CV407="ประยุกต์",1,[1]original_ver!CV407="ไม่ประยุกต์",0,[1]original_ver!CV407="","")</f>
        <v/>
      </c>
      <c r="CU389" s="48"/>
      <c r="CV389" s="15" t="str" cm="1">
        <f t="array" ref="CV389">_xlfn.IFS([1]original_ver!CY407="ประยุกต์",1,[1]original_ver!CY407="ไม่ประยุกต์",0,[1]original_ver!CY407="","")</f>
        <v/>
      </c>
      <c r="CW389" s="48"/>
      <c r="CX389" s="15" t="str" cm="1">
        <f t="array" ref="CX389">_xlfn.IFS([1]original_ver!DB407="ประยุกต์",1,[1]original_ver!DB407="ไม่ประยุกต์",0,[1]original_ver!DB407="","")</f>
        <v/>
      </c>
      <c r="CY389" s="48"/>
      <c r="CZ389" s="48">
        <v>0</v>
      </c>
      <c r="DA389" s="48">
        <v>0</v>
      </c>
      <c r="DB389" s="48">
        <v>0</v>
      </c>
      <c r="DC389" s="48">
        <v>0</v>
      </c>
      <c r="DD389" s="48">
        <v>0</v>
      </c>
      <c r="DE389" s="48">
        <v>0</v>
      </c>
      <c r="DF389" s="17">
        <v>1</v>
      </c>
      <c r="DG389" s="17">
        <v>1</v>
      </c>
      <c r="DH389" s="17">
        <v>3</v>
      </c>
      <c r="DI389" s="17">
        <v>1</v>
      </c>
      <c r="DJ389" s="17">
        <v>3</v>
      </c>
      <c r="DK389" s="17">
        <v>1</v>
      </c>
      <c r="DL389" s="17">
        <v>1</v>
      </c>
      <c r="DM389" s="17">
        <v>1</v>
      </c>
      <c r="DN389" s="48"/>
      <c r="DR389" s="49">
        <v>4.4000000000000004</v>
      </c>
      <c r="DS389" s="49">
        <v>4.333333333333333</v>
      </c>
      <c r="DT389" s="17">
        <v>4</v>
      </c>
      <c r="DU389" s="49">
        <v>4</v>
      </c>
      <c r="DV389" s="49">
        <v>4</v>
      </c>
      <c r="DW389" s="49">
        <v>4.25</v>
      </c>
      <c r="DX389" s="25">
        <v>4.4000000000000004</v>
      </c>
      <c r="DY389" s="25">
        <v>4.333333333333333</v>
      </c>
      <c r="DZ389" s="25">
        <v>4</v>
      </c>
      <c r="EA389" s="25">
        <v>4</v>
      </c>
      <c r="EB389" s="25">
        <v>4</v>
      </c>
      <c r="EC389">
        <v>4.25</v>
      </c>
    </row>
    <row r="390" spans="1:133" x14ac:dyDescent="0.2">
      <c r="A390" s="15">
        <v>1234</v>
      </c>
      <c r="B390" s="61" t="s">
        <v>902</v>
      </c>
      <c r="C390" cm="1">
        <f t="array" ref="C390">_xlfn.IFS([1]original_ver!D408="Participant",1,[1]original_ver!D408="Non-Participant",0,[1]original_ver!D408="","")</f>
        <v>1</v>
      </c>
      <c r="D390" s="15">
        <v>3</v>
      </c>
      <c r="E390" s="17" cm="1">
        <f t="array" ref="E390">_xlfn.IFS([1]original_ver!F408="ชาย",1,[1]original_ver!F408="หญิง",0,[1]original_ver!F408="","")</f>
        <v>1</v>
      </c>
      <c r="F390" s="15">
        <v>49</v>
      </c>
      <c r="G390" s="17" cm="1">
        <f t="array" ref="G390">_xlfn.IFS([1]original_ver!H408="ไม่มีการศึกษา",0,[1]original_ver!H408="ประถมศึกษา",1,[1]original_ver!H408="มัธยมศึกษาตอนต้น",2,[1]original_ver!H408="มัธยมศึกษาตอนปลาย",3,[1]original_ver!H408="อนุปริญญา (ปวช., ปวส., ฝึกหัดครู)",4,[1]original_ver!H408="ปริญญาตรี",5,[1]original_ver!H408="สูงกว่าปริญญาตรี",6,[1]original_ver!H408="","")</f>
        <v>3</v>
      </c>
      <c r="H390" s="17" cm="1">
        <f t="array" ref="H390">_xlfn.IFS([1]original_ver!I408="โสด",1,[1]original_ver!I408="สมรส/อยู่ด้วยกัน",2,[1]original_ver!I408="หย่าร้าง/แยกกันอยู่",3,[1]original_ver!I408="หม้าย",4,[1]original_ver!I408="","")</f>
        <v>2</v>
      </c>
      <c r="I390" s="15">
        <v>4</v>
      </c>
      <c r="J390" s="15">
        <v>27</v>
      </c>
      <c r="K390" s="17" cm="1">
        <f t="array" ref="K390">_xlfn.IFS([1]original_ver!L408="ใช่",1,[1]original_ver!L408="ไม่ใช่",0,[1]original_ver!L408="","")</f>
        <v>1</v>
      </c>
      <c r="L390" s="17" cm="1">
        <f t="array" ref="L390">_xlfn.IFS([1]original_ver!M408="กู้ยืม",1,[1]original_ver!M408="ไม่กู้ยืม",0,[1]original_ver!M408="","")</f>
        <v>1</v>
      </c>
      <c r="M390" s="17">
        <f t="shared" si="23"/>
        <v>0</v>
      </c>
      <c r="N390" s="23">
        <v>0</v>
      </c>
      <c r="O390" s="17" cm="1">
        <f t="array" ref="O390">_xlfn.IFS([1]original_ver!O408="ใช่",1,[1]original_ver!O408="ไม่ใช่",0,[1]original_ver!O408="","")</f>
        <v>1</v>
      </c>
      <c r="P390" s="17">
        <v>8</v>
      </c>
      <c r="Q390" s="17">
        <v>2</v>
      </c>
      <c r="R390" s="17">
        <v>4</v>
      </c>
      <c r="S390" s="17">
        <v>5400</v>
      </c>
      <c r="T390" s="17">
        <v>70</v>
      </c>
      <c r="U390" s="22">
        <f t="shared" si="21"/>
        <v>1350</v>
      </c>
      <c r="V390" s="48"/>
      <c r="W390" s="48"/>
      <c r="X390" s="48"/>
      <c r="Y390" s="48"/>
      <c r="Z390" s="48"/>
      <c r="AA390" s="17">
        <v>8</v>
      </c>
      <c r="AB390" s="17">
        <v>2</v>
      </c>
      <c r="AC390" s="17">
        <v>4</v>
      </c>
      <c r="AD390" s="17">
        <v>5400</v>
      </c>
      <c r="AE390" s="17">
        <v>70</v>
      </c>
      <c r="AF390" s="27">
        <f t="shared" si="22"/>
        <v>1350</v>
      </c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M390" s="48"/>
      <c r="BR390" s="48"/>
      <c r="BX390" s="48"/>
      <c r="CC390" s="48"/>
      <c r="CD390" s="49">
        <v>1</v>
      </c>
      <c r="CE390" s="49">
        <v>1</v>
      </c>
      <c r="CF390" s="49">
        <v>2</v>
      </c>
      <c r="CG390" s="49">
        <v>1</v>
      </c>
      <c r="CH390" s="49">
        <v>1</v>
      </c>
      <c r="CI390" s="17">
        <v>1</v>
      </c>
      <c r="CJ390" cm="1">
        <f t="array" ref="CJ390">_xlfn.IFS([1]original_ver!CH408="จากการเข้าร่วมกิจกรรมอบรม ที่จัดโดยโครงการเกษตรกรปราดเปรื่อง (Smart Farmer)",1,[1]original_ver!CH408="จากการเข้าร่วมกิจกรรมอบรม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ๆ",3,[1]original_ver!CH408="จากการเรียนรู้ผ่านประสบการณ์ของผู้อื่น ได้แก่ เพื่อนบ้าน พี่น้อง เพื่อน และญาติ เป็นต้น",4,[1]original_ver!CH408="ไม่ได้เข้าร่วมกิจกรรมอบรมหรือเรียนรู้ใด ๆ (ข้ามไปข้อ 33)",5)</f>
        <v>2</v>
      </c>
      <c r="CK390" s="15" cm="1">
        <f t="array" ref="CK390">_xlfn.IFS([1]original_ver!CJ408="ความรู้ทางการเกษตรและการใช้เทคโนโลยีสำหรับการผลิตในฟาร์ม",1,[1]original_ver!CJ408="การวางแผนและจัดการฟาร์ม เช่น การเก็บเกี่ยว การเงิน และการวางแผนทางการตลาด",2,[1]original_ver!CJ408="การเป็นผู้ประกอบการทางการเกษตร",3,[1]original_ver!CJ408="การเพิ่มมูลค่าผลผลิต และการแปรรูปผลผลิต (รวมถึงการพัฒนาคุณภาพผลผลิต)",4,[1]original_ver!CJ408="","")</f>
        <v>4</v>
      </c>
      <c r="CL390" s="17">
        <v>3</v>
      </c>
      <c r="CM390" s="17">
        <v>1</v>
      </c>
      <c r="CN390" s="15" cm="1">
        <f t="array" ref="CN390">_xlfn.IFS([1]original_ver!CN408="ความรู้ทางการเกษตรและการใช้เทคโนโลยีสำหรับการผลิตในฟาร์ม",1,[1]original_ver!CN408="การวางแผนและจัดการฟาร์ม เช่น การเก็บเกี่ยว การเงิน และการวางแผนทางการตลาด",2,[1]original_ver!CN408="การเป็นผู้ประกอบการทางการเกษตร",3,[1]original_ver!CN408="การเพิ่มมูลค่าผลผลิต และการแปรรูปผลผลิต (รวมถึงการพัฒนาคุณภาพผลผลิต)",4,[1]original_ver!CN408="","")</f>
        <v>1</v>
      </c>
      <c r="CO390" s="17">
        <v>1</v>
      </c>
      <c r="CP390" s="17">
        <v>1</v>
      </c>
      <c r="CQ390" s="15" cm="1">
        <f t="array" ref="CQ390">_xlfn.IFS([1]original_ver!CR408="ประยุกต์",1,[1]original_ver!CR408="ไม่ประยุกต์",0,[1]original_ver!CR408="","")</f>
        <v>1</v>
      </c>
      <c r="CR390" s="15" cm="1">
        <f t="array" ref="CR390">_xlfn.IFS([1]original_ver!CS408="ประยุกต์",1,[1]original_ver!CS408="ไม่ประยุกต์",0,[1]original_ver!CS408="","")</f>
        <v>1</v>
      </c>
      <c r="CS390" s="48"/>
      <c r="CT390" s="15" cm="1">
        <f t="array" ref="CT390">_xlfn.IFS([1]original_ver!CV408="ประยุกต์",1,[1]original_ver!CV408="ไม่ประยุกต์",0,[1]original_ver!CV408="","")</f>
        <v>1</v>
      </c>
      <c r="CU390" s="48"/>
      <c r="CV390" s="15" cm="1">
        <f t="array" ref="CV390">_xlfn.IFS([1]original_ver!CY408="ประยุกต์",1,[1]original_ver!CY408="ไม่ประยุกต์",0,[1]original_ver!CY408="","")</f>
        <v>1</v>
      </c>
      <c r="CW390" s="48"/>
      <c r="CX390" s="15" cm="1">
        <f t="array" ref="CX390">_xlfn.IFS([1]original_ver!DB408="ประยุกต์",1,[1]original_ver!DB408="ไม่ประยุกต์",0,[1]original_ver!DB408="","")</f>
        <v>1</v>
      </c>
      <c r="CY390" s="48"/>
      <c r="CZ390" s="48"/>
      <c r="DA390" s="48"/>
      <c r="DB390" s="48"/>
      <c r="DC390" s="48"/>
      <c r="DD390" s="48"/>
      <c r="DE390" s="48"/>
      <c r="DF390" s="17">
        <v>2</v>
      </c>
      <c r="DG390" s="17">
        <v>1</v>
      </c>
      <c r="DH390" s="17">
        <v>1</v>
      </c>
      <c r="DI390" s="17">
        <v>1</v>
      </c>
      <c r="DJ390" s="17">
        <v>3</v>
      </c>
      <c r="DK390" s="17">
        <v>1</v>
      </c>
      <c r="DL390" s="17">
        <v>1</v>
      </c>
      <c r="DM390" s="17">
        <v>1</v>
      </c>
      <c r="DN390" s="48"/>
      <c r="DR390" s="49">
        <v>5</v>
      </c>
      <c r="DS390" s="49">
        <v>4.666666666666667</v>
      </c>
      <c r="DT390" s="17">
        <v>4</v>
      </c>
      <c r="DU390" s="49">
        <v>5</v>
      </c>
      <c r="DV390" s="49">
        <v>5</v>
      </c>
      <c r="DW390" s="49">
        <v>5</v>
      </c>
      <c r="DX390" s="25">
        <v>5</v>
      </c>
      <c r="DY390" s="25">
        <v>4.666666666666667</v>
      </c>
      <c r="DZ390" s="25">
        <v>4.25</v>
      </c>
      <c r="EA390" s="25">
        <v>5</v>
      </c>
      <c r="EB390" s="25">
        <v>5</v>
      </c>
      <c r="EC390">
        <v>5</v>
      </c>
    </row>
    <row r="391" spans="1:133" hidden="1" x14ac:dyDescent="0.2">
      <c r="A391" s="15">
        <v>1235</v>
      </c>
      <c r="B391" s="60" t="s">
        <v>903</v>
      </c>
      <c r="C391" cm="1">
        <f t="array" ref="C391">_xlfn.IFS([1]original_ver!D409="Participant",1,[1]original_ver!D409="Non-Participant",0,[1]original_ver!D409="","")</f>
        <v>1</v>
      </c>
      <c r="D391" s="15">
        <v>3</v>
      </c>
      <c r="E391" s="17" cm="1">
        <f t="array" ref="E391">_xlfn.IFS([1]original_ver!F409="ชาย",1,[1]original_ver!F409="หญิง",0,[1]original_ver!F409="","")</f>
        <v>1</v>
      </c>
      <c r="F391" s="15">
        <v>50</v>
      </c>
      <c r="G391" s="17" cm="1">
        <f t="array" ref="G391">_xlfn.IFS([1]original_ver!H409="ไม่มีการศึกษา",0,[1]original_ver!H409="ประถมศึกษา",1,[1]original_ver!H409="มัธยมศึกษาตอนต้น",2,[1]original_ver!H409="มัธยมศึกษาตอนปลาย",3,[1]original_ver!H409="อนุปริญญา (ปวช., ปวส., ฝึกหัดครู)",4,[1]original_ver!H409="ปริญญาตรี",5,[1]original_ver!H409="สูงกว่าปริญญาตรี",6,[1]original_ver!H409="","")</f>
        <v>3</v>
      </c>
      <c r="H391" s="17" cm="1">
        <f t="array" ref="H391">_xlfn.IFS([1]original_ver!I409="โสด",1,[1]original_ver!I409="สมรส/อยู่ด้วยกัน",2,[1]original_ver!I409="หย่าร้าง/แยกกันอยู่",3,[1]original_ver!I409="หม้าย",4,[1]original_ver!I409="","")</f>
        <v>2</v>
      </c>
      <c r="I391" s="15">
        <v>4</v>
      </c>
      <c r="J391" s="15">
        <v>27</v>
      </c>
      <c r="K391" s="17" cm="1">
        <f t="array" ref="K391">_xlfn.IFS([1]original_ver!L409="ใช่",1,[1]original_ver!L409="ไม่ใช่",0,[1]original_ver!L409="","")</f>
        <v>0</v>
      </c>
      <c r="L391" s="17" cm="1">
        <f t="array" ref="L391">_xlfn.IFS([1]original_ver!M409="กู้ยืม",1,[1]original_ver!M409="ไม่กู้ยืม",0,[1]original_ver!M409="","")</f>
        <v>0</v>
      </c>
      <c r="M391" s="17">
        <f t="shared" si="23"/>
        <v>1</v>
      </c>
      <c r="N391" s="54">
        <v>150000</v>
      </c>
      <c r="O391" s="17" cm="1">
        <f t="array" ref="O391">_xlfn.IFS([1]original_ver!O409="ใช่",1,[1]original_ver!O409="ไม่ใช่",0,[1]original_ver!O409="","")</f>
        <v>1</v>
      </c>
      <c r="P391" s="17">
        <v>1</v>
      </c>
      <c r="Q391" s="17">
        <v>1</v>
      </c>
      <c r="R391" s="17">
        <v>10</v>
      </c>
      <c r="S391" s="17">
        <v>2275</v>
      </c>
      <c r="T391" s="53">
        <v>22</v>
      </c>
      <c r="U391" s="20">
        <f t="shared" si="21"/>
        <v>227.5</v>
      </c>
      <c r="V391" s="48"/>
      <c r="W391" s="48"/>
      <c r="X391" s="48"/>
      <c r="Y391" s="48"/>
      <c r="Z391" s="48"/>
      <c r="AA391" s="17">
        <v>1</v>
      </c>
      <c r="AB391" s="17">
        <v>1</v>
      </c>
      <c r="AC391" s="17">
        <v>10</v>
      </c>
      <c r="AD391" s="17">
        <v>2275</v>
      </c>
      <c r="AE391" s="18">
        <v>22</v>
      </c>
      <c r="AF391" s="27">
        <f t="shared" si="22"/>
        <v>227.5</v>
      </c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M391" s="48"/>
      <c r="BR391" s="48"/>
      <c r="BX391" s="48"/>
      <c r="CC391" s="48"/>
      <c r="CD391" s="49">
        <v>2</v>
      </c>
      <c r="CE391" s="49">
        <v>1</v>
      </c>
      <c r="CF391" s="49">
        <v>1</v>
      </c>
      <c r="CG391" s="49">
        <v>1</v>
      </c>
      <c r="CH391" s="49">
        <v>1</v>
      </c>
      <c r="CI391" s="17">
        <v>1</v>
      </c>
      <c r="CJ391" cm="1">
        <f t="array" ref="CJ391">_xlfn.IFS([1]original_ver!CH409="จากการเข้าร่วมกิจกรรมอบรม ที่จัดโดยโครงการเกษตรกรปราดเปรื่อง (Smart Farmer)",1,[1]original_ver!CH409="จากการเข้าร่วมกิจกรรมอบรม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ๆ",3,[1]original_ver!CH409="จากการเรียนรู้ผ่านประสบการณ์ของผู้อื่น ได้แก่ เพื่อนบ้าน พี่น้อง เพื่อน และญาติ เป็นต้น",4,[1]original_ver!CH409="ไม่ได้เข้าร่วมกิจกรรมอบรมหรือเรียนรู้ใด ๆ (ข้ามไปข้อ 33)",5)</f>
        <v>5</v>
      </c>
      <c r="CK391" s="15" t="str" cm="1">
        <f t="array" ref="CK391">_xlfn.IFS([1]original_ver!CJ409="ความรู้ทางการเกษตรและการใช้เทคโนโลยีสำหรับการผลิตในฟาร์ม",1,[1]original_ver!CJ409="การวางแผนและจัดการฟาร์ม เช่น การเก็บเกี่ยว การเงิน และการวางแผนทางการตลาด",2,[1]original_ver!CJ409="การเป็นผู้ประกอบการทางการเกษตร",3,[1]original_ver!CJ409="การเพิ่มมูลค่าผลผลิต และการแปรรูปผลผลิต (รวมถึงการพัฒนาคุณภาพผลผลิต)",4,[1]original_ver!CJ409="","")</f>
        <v/>
      </c>
      <c r="CL391" s="48"/>
      <c r="CM391" s="48"/>
      <c r="CN391" s="15" t="str" cm="1">
        <f t="array" ref="CN391">_xlfn.IFS([1]original_ver!CN409="ความรู้ทางการเกษตรและการใช้เทคโนโลยีสำหรับการผลิตในฟาร์ม",1,[1]original_ver!CN409="การวางแผนและจัดการฟาร์ม เช่น การเก็บเกี่ยว การเงิน และการวางแผนทางการตลาด",2,[1]original_ver!CN409="การเป็นผู้ประกอบการทางการเกษตร",3,[1]original_ver!CN409="การเพิ่มมูลค่าผลผลิต และการแปรรูปผลผลิต (รวมถึงการพัฒนาคุณภาพผลผลิต)",4,[1]original_ver!CN409="","")</f>
        <v/>
      </c>
      <c r="CO391" s="48"/>
      <c r="CP391" s="48"/>
      <c r="CQ391" s="15" t="str" cm="1">
        <f t="array" ref="CQ391">_xlfn.IFS([1]original_ver!CR409="ประยุกต์",1,[1]original_ver!CR409="ไม่ประยุกต์",0,[1]original_ver!CR409="","")</f>
        <v/>
      </c>
      <c r="CR391" s="15" t="str" cm="1">
        <f t="array" ref="CR391">_xlfn.IFS([1]original_ver!CS409="ประยุกต์",1,[1]original_ver!CS409="ไม่ประยุกต์",0,[1]original_ver!CS409="","")</f>
        <v/>
      </c>
      <c r="CS391" s="48"/>
      <c r="CT391" s="15" t="str" cm="1">
        <f t="array" ref="CT391">_xlfn.IFS([1]original_ver!CV409="ประยุกต์",1,[1]original_ver!CV409="ไม่ประยุกต์",0,[1]original_ver!CV409="","")</f>
        <v/>
      </c>
      <c r="CU391" s="48"/>
      <c r="CV391" s="15" t="str" cm="1">
        <f t="array" ref="CV391">_xlfn.IFS([1]original_ver!CY409="ประยุกต์",1,[1]original_ver!CY409="ไม่ประยุกต์",0,[1]original_ver!CY409="","")</f>
        <v/>
      </c>
      <c r="CW391" s="48"/>
      <c r="CX391" s="15" t="str" cm="1">
        <f t="array" ref="CX391">_xlfn.IFS([1]original_ver!DB409="ประยุกต์",1,[1]original_ver!DB409="ไม่ประยุกต์",0,[1]original_ver!DB409="","")</f>
        <v/>
      </c>
      <c r="CY391" s="48"/>
      <c r="CZ391" s="48"/>
      <c r="DA391" s="48"/>
      <c r="DB391" s="48"/>
      <c r="DC391" s="48"/>
      <c r="DD391" s="48"/>
      <c r="DE391" s="48"/>
      <c r="DF391" s="17">
        <v>1</v>
      </c>
      <c r="DG391" s="17">
        <v>1</v>
      </c>
      <c r="DH391" s="17">
        <v>2</v>
      </c>
      <c r="DI391" s="17">
        <v>1</v>
      </c>
      <c r="DJ391" s="17">
        <v>2</v>
      </c>
      <c r="DK391" s="17">
        <v>1</v>
      </c>
      <c r="DL391" s="17">
        <v>3</v>
      </c>
      <c r="DM391" s="17">
        <v>1</v>
      </c>
      <c r="DN391" s="48"/>
      <c r="DR391" s="49">
        <v>5</v>
      </c>
      <c r="DS391" s="49">
        <v>4.666666666666667</v>
      </c>
      <c r="DT391" s="17">
        <v>4</v>
      </c>
      <c r="DU391" s="49">
        <v>4.2</v>
      </c>
      <c r="DV391" s="49">
        <v>4</v>
      </c>
      <c r="DW391" s="49">
        <v>4.25</v>
      </c>
      <c r="DX391" s="25">
        <v>5</v>
      </c>
      <c r="DY391" s="25">
        <v>4.666666666666667</v>
      </c>
      <c r="DZ391" s="25">
        <v>4</v>
      </c>
      <c r="EA391" s="25">
        <v>4.2</v>
      </c>
      <c r="EB391" s="25">
        <v>4</v>
      </c>
      <c r="EC391">
        <v>4.25</v>
      </c>
    </row>
    <row r="392" spans="1:133" hidden="1" x14ac:dyDescent="0.2">
      <c r="A392" s="15">
        <v>1236</v>
      </c>
      <c r="B392" s="60" t="s">
        <v>904</v>
      </c>
      <c r="C392" cm="1">
        <f t="array" ref="C392">_xlfn.IFS([1]original_ver!D410="Participant",1,[1]original_ver!D410="Non-Participant",0,[1]original_ver!D410="","")</f>
        <v>1</v>
      </c>
      <c r="D392" s="15">
        <v>3</v>
      </c>
      <c r="E392" s="17" cm="1">
        <f t="array" ref="E392">_xlfn.IFS([1]original_ver!F410="ชาย",1,[1]original_ver!F410="หญิง",0,[1]original_ver!F410="","")</f>
        <v>1</v>
      </c>
      <c r="F392" s="15">
        <v>47</v>
      </c>
      <c r="G392" s="17" cm="1">
        <f t="array" ref="G392">_xlfn.IFS([1]original_ver!H410="ไม่มีการศึกษา",0,[1]original_ver!H410="ประถมศึกษา",1,[1]original_ver!H410="มัธยมศึกษาตอนต้น",2,[1]original_ver!H410="มัธยมศึกษาตอนปลาย",3,[1]original_ver!H410="อนุปริญญา (ปวช., ปวส., ฝึกหัดครู)",4,[1]original_ver!H410="ปริญญาตรี",5,[1]original_ver!H410="สูงกว่าปริญญาตรี",6,[1]original_ver!H410="","")</f>
        <v>5</v>
      </c>
      <c r="H392" s="17" cm="1">
        <f t="array" ref="H392">_xlfn.IFS([1]original_ver!I410="โสด",1,[1]original_ver!I410="สมรส/อยู่ด้วยกัน",2,[1]original_ver!I410="หย่าร้าง/แยกกันอยู่",3,[1]original_ver!I410="หม้าย",4,[1]original_ver!I410="","")</f>
        <v>2</v>
      </c>
      <c r="I392" s="15">
        <v>6</v>
      </c>
      <c r="J392" s="15">
        <v>9</v>
      </c>
      <c r="K392" s="17" cm="1">
        <f t="array" ref="K392">_xlfn.IFS([1]original_ver!L410="ใช่",1,[1]original_ver!L410="ไม่ใช่",0,[1]original_ver!L410="","")</f>
        <v>0</v>
      </c>
      <c r="L392" s="17" cm="1">
        <f t="array" ref="L392">_xlfn.IFS([1]original_ver!M410="กู้ยืม",1,[1]original_ver!M410="ไม่กู้ยืม",0,[1]original_ver!M410="","")</f>
        <v>0</v>
      </c>
      <c r="M392" s="17">
        <f t="shared" si="23"/>
        <v>1</v>
      </c>
      <c r="N392" s="54">
        <v>110000</v>
      </c>
      <c r="O392" s="17" cm="1">
        <f t="array" ref="O392">_xlfn.IFS([1]original_ver!O410="ใช่",1,[1]original_ver!O410="ไม่ใช่",0,[1]original_ver!O410="","")</f>
        <v>1</v>
      </c>
      <c r="P392" s="17">
        <v>1</v>
      </c>
      <c r="Q392" s="17">
        <v>1</v>
      </c>
      <c r="R392" s="17">
        <v>58</v>
      </c>
      <c r="S392" s="17">
        <v>12000</v>
      </c>
      <c r="T392" s="53">
        <v>11</v>
      </c>
      <c r="U392" s="20">
        <f t="shared" si="21"/>
        <v>206.89655172413794</v>
      </c>
      <c r="V392" s="48"/>
      <c r="W392" s="48"/>
      <c r="X392" s="48"/>
      <c r="Y392" s="48"/>
      <c r="Z392" s="48"/>
      <c r="AA392" s="17">
        <v>1</v>
      </c>
      <c r="AB392" s="17">
        <v>1</v>
      </c>
      <c r="AC392" s="17">
        <v>58</v>
      </c>
      <c r="AD392" s="17">
        <v>25000</v>
      </c>
      <c r="AE392" s="18">
        <v>11</v>
      </c>
      <c r="AF392" s="27">
        <f t="shared" si="22"/>
        <v>431.0344827586207</v>
      </c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M392" s="48"/>
      <c r="BR392" s="48"/>
      <c r="BX392" s="48"/>
      <c r="CC392" s="48"/>
      <c r="CD392" s="49">
        <v>2</v>
      </c>
      <c r="CE392" s="49">
        <v>1</v>
      </c>
      <c r="CF392" s="49">
        <v>1.6666666666666667</v>
      </c>
      <c r="CG392" s="49">
        <v>1</v>
      </c>
      <c r="CH392" s="49">
        <v>1</v>
      </c>
      <c r="CI392" s="17">
        <v>1</v>
      </c>
      <c r="CJ392" cm="1">
        <f t="array" ref="CJ392">_xlfn.IFS([1]original_ver!CH410="จากการเข้าร่วมกิจกรรมอบรม ที่จัดโดยโครงการเกษตรกรปราดเปรื่อง (Smart Farmer)",1,[1]original_ver!CH410="จากการเข้าร่วมกิจกรรมอบรม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ๆ",3,[1]original_ver!CH410="จากการเรียนรู้ผ่านประสบการณ์ของผู้อื่น ได้แก่ เพื่อนบ้าน พี่น้อง เพื่อน และญาติ เป็นต้น",4,[1]original_ver!CH410="ไม่ได้เข้าร่วมกิจกรรมอบรมหรือเรียนรู้ใด ๆ (ข้ามไปข้อ 33)",5)</f>
        <v>2</v>
      </c>
      <c r="CK392" s="15" cm="1">
        <f t="array" ref="CK392">_xlfn.IFS([1]original_ver!CJ410="ความรู้ทางการเกษตรและการใช้เทคโนโลยีสำหรับการผลิตในฟาร์ม",1,[1]original_ver!CJ410="การวางแผนและจัดการฟาร์ม เช่น การเก็บเกี่ยว การเงิน และการวางแผนทางการตลาด",2,[1]original_ver!CJ410="การเป็นผู้ประกอบการทางการเกษตร",3,[1]original_ver!CJ410="การเพิ่มมูลค่าผลผลิต และการแปรรูปผลผลิต (รวมถึงการพัฒนาคุณภาพผลผลิต)",4,[1]original_ver!CJ410="","")</f>
        <v>2</v>
      </c>
      <c r="CL392" s="17">
        <v>3</v>
      </c>
      <c r="CM392" s="17">
        <v>1</v>
      </c>
      <c r="CN392" s="15" cm="1">
        <f t="array" ref="CN392">_xlfn.IFS([1]original_ver!CN410="ความรู้ทางการเกษตรและการใช้เทคโนโลยีสำหรับการผลิตในฟาร์ม",1,[1]original_ver!CN410="การวางแผนและจัดการฟาร์ม เช่น การเก็บเกี่ยว การเงิน และการวางแผนทางการตลาด",2,[1]original_ver!CN410="การเป็นผู้ประกอบการทางการเกษตร",3,[1]original_ver!CN410="การเพิ่มมูลค่าผลผลิต และการแปรรูปผลผลิต (รวมถึงการพัฒนาคุณภาพผลผลิต)",4,[1]original_ver!CN410="","")</f>
        <v>4</v>
      </c>
      <c r="CO392" s="17">
        <v>2</v>
      </c>
      <c r="CP392" s="17">
        <v>1</v>
      </c>
      <c r="CQ392" s="15" cm="1">
        <f t="array" ref="CQ392">_xlfn.IFS([1]original_ver!CR410="ประยุกต์",1,[1]original_ver!CR410="ไม่ประยุกต์",0,[1]original_ver!CR410="","")</f>
        <v>1</v>
      </c>
      <c r="CR392" s="15" cm="1">
        <f t="array" ref="CR392">_xlfn.IFS([1]original_ver!CS410="ประยุกต์",1,[1]original_ver!CS410="ไม่ประยุกต์",0,[1]original_ver!CS410="","")</f>
        <v>1</v>
      </c>
      <c r="CS392" s="48"/>
      <c r="CT392" s="15" cm="1">
        <f t="array" ref="CT392">_xlfn.IFS([1]original_ver!CV410="ประยุกต์",1,[1]original_ver!CV410="ไม่ประยุกต์",0,[1]original_ver!CV410="","")</f>
        <v>1</v>
      </c>
      <c r="CU392" s="48"/>
      <c r="CV392" s="15" cm="1">
        <f t="array" ref="CV392">_xlfn.IFS([1]original_ver!CY410="ประยุกต์",1,[1]original_ver!CY410="ไม่ประยุกต์",0,[1]original_ver!CY410="","")</f>
        <v>1</v>
      </c>
      <c r="CW392" s="48"/>
      <c r="CX392" s="15" cm="1">
        <f t="array" ref="CX392">_xlfn.IFS([1]original_ver!DB410="ประยุกต์",1,[1]original_ver!DB410="ไม่ประยุกต์",0,[1]original_ver!DB410="","")</f>
        <v>1</v>
      </c>
      <c r="CY392" s="48"/>
      <c r="CZ392" s="48"/>
      <c r="DA392" s="48"/>
      <c r="DB392" s="48"/>
      <c r="DC392" s="48"/>
      <c r="DD392" s="48"/>
      <c r="DE392" s="48"/>
      <c r="DF392" s="17">
        <v>1</v>
      </c>
      <c r="DG392" s="17">
        <v>1</v>
      </c>
      <c r="DH392" s="17">
        <v>3</v>
      </c>
      <c r="DI392" s="17">
        <v>1</v>
      </c>
      <c r="DJ392" s="17">
        <v>3</v>
      </c>
      <c r="DK392" s="17">
        <v>1</v>
      </c>
      <c r="DL392" s="17">
        <v>3</v>
      </c>
      <c r="DM392" s="17">
        <v>1</v>
      </c>
      <c r="DN392" s="48"/>
      <c r="DR392" s="49">
        <v>4.2</v>
      </c>
      <c r="DS392" s="49">
        <v>4</v>
      </c>
      <c r="DT392" s="17">
        <v>5</v>
      </c>
      <c r="DU392" s="49">
        <v>4</v>
      </c>
      <c r="DV392" s="49">
        <v>3.6666666666666665</v>
      </c>
      <c r="DW392" s="49">
        <v>3.5</v>
      </c>
      <c r="DX392" s="25">
        <v>4.2</v>
      </c>
      <c r="DY392" s="25">
        <v>4</v>
      </c>
      <c r="DZ392" s="25">
        <v>5</v>
      </c>
      <c r="EA392" s="25">
        <v>4</v>
      </c>
      <c r="EB392" s="25">
        <v>3.6666666666666665</v>
      </c>
      <c r="EC392">
        <v>3.5</v>
      </c>
    </row>
    <row r="393" spans="1:133" hidden="1" x14ac:dyDescent="0.2">
      <c r="A393" s="15">
        <v>1237</v>
      </c>
      <c r="B393" s="60" t="s">
        <v>905</v>
      </c>
      <c r="C393" cm="1">
        <f t="array" ref="C393">_xlfn.IFS([1]original_ver!D411="Participant",1,[1]original_ver!D411="Non-Participant",0,[1]original_ver!D411="","")</f>
        <v>1</v>
      </c>
      <c r="D393" s="15">
        <v>3</v>
      </c>
      <c r="E393" s="17" cm="1">
        <f t="array" ref="E393">_xlfn.IFS([1]original_ver!F411="ชาย",1,[1]original_ver!F411="หญิง",0,[1]original_ver!F411="","")</f>
        <v>1</v>
      </c>
      <c r="F393" s="15">
        <v>61</v>
      </c>
      <c r="G393" s="17" cm="1">
        <f t="array" ref="G393">_xlfn.IFS([1]original_ver!H411="ไม่มีการศึกษา",0,[1]original_ver!H411="ประถมศึกษา",1,[1]original_ver!H411="มัธยมศึกษาตอนต้น",2,[1]original_ver!H411="มัธยมศึกษาตอนปลาย",3,[1]original_ver!H411="อนุปริญญา (ปวช., ปวส., ฝึกหัดครู)",4,[1]original_ver!H411="ปริญญาตรี",5,[1]original_ver!H411="สูงกว่าปริญญาตรี",6,[1]original_ver!H411="","")</f>
        <v>2</v>
      </c>
      <c r="H393" s="17" cm="1">
        <f t="array" ref="H393">_xlfn.IFS([1]original_ver!I411="โสด",1,[1]original_ver!I411="สมรส/อยู่ด้วยกัน",2,[1]original_ver!I411="หย่าร้าง/แยกกันอยู่",3,[1]original_ver!I411="หม้าย",4,[1]original_ver!I411="","")</f>
        <v>2</v>
      </c>
      <c r="I393" s="15">
        <v>6</v>
      </c>
      <c r="J393" s="15">
        <v>20</v>
      </c>
      <c r="K393" s="17" cm="1">
        <f t="array" ref="K393">_xlfn.IFS([1]original_ver!L411="ใช่",1,[1]original_ver!L411="ไม่ใช่",0,[1]original_ver!L411="","")</f>
        <v>0</v>
      </c>
      <c r="L393" s="17" cm="1">
        <f t="array" ref="L393">_xlfn.IFS([1]original_ver!M411="กู้ยืม",1,[1]original_ver!M411="ไม่กู้ยืม",0,[1]original_ver!M411="","")</f>
        <v>1</v>
      </c>
      <c r="M393" s="17">
        <f t="shared" si="23"/>
        <v>0</v>
      </c>
      <c r="N393" s="23">
        <v>0</v>
      </c>
      <c r="O393" s="17" cm="1">
        <f t="array" ref="O393">_xlfn.IFS([1]original_ver!O411="ใช่",1,[1]original_ver!O411="ไม่ใช่",0,[1]original_ver!O411="","")</f>
        <v>1</v>
      </c>
      <c r="P393" s="17">
        <v>1</v>
      </c>
      <c r="Q393" s="17">
        <v>1</v>
      </c>
      <c r="R393" s="17">
        <v>20</v>
      </c>
      <c r="S393" s="17">
        <v>7000</v>
      </c>
      <c r="T393" s="53">
        <v>18.2</v>
      </c>
      <c r="U393" s="20">
        <f t="shared" si="21"/>
        <v>350</v>
      </c>
      <c r="V393" s="48"/>
      <c r="W393" s="48"/>
      <c r="X393" s="48"/>
      <c r="Y393" s="48"/>
      <c r="Z393" s="48"/>
      <c r="AA393" s="17">
        <v>1</v>
      </c>
      <c r="AB393" s="17">
        <v>1</v>
      </c>
      <c r="AC393" s="17">
        <v>20</v>
      </c>
      <c r="AD393" s="17">
        <v>7000</v>
      </c>
      <c r="AE393" s="18">
        <v>15</v>
      </c>
      <c r="AF393" s="27">
        <f t="shared" si="22"/>
        <v>350</v>
      </c>
      <c r="AG393" s="48"/>
      <c r="AH393" s="48"/>
      <c r="AI393" s="48"/>
      <c r="AJ393" s="48"/>
      <c r="AK393" s="48"/>
      <c r="AL393" s="17">
        <v>3</v>
      </c>
      <c r="AM393" s="17">
        <v>1</v>
      </c>
      <c r="AN393" s="17">
        <v>30</v>
      </c>
      <c r="AO393" s="55">
        <v>400000</v>
      </c>
      <c r="AP393" s="17">
        <v>1200</v>
      </c>
      <c r="AQ393" s="17"/>
      <c r="AR393" s="48"/>
      <c r="AS393" s="48"/>
      <c r="AT393" s="48"/>
      <c r="AU393" s="48"/>
      <c r="AV393" s="48"/>
      <c r="AW393" s="17">
        <v>3</v>
      </c>
      <c r="AX393" s="17">
        <v>1</v>
      </c>
      <c r="AY393" s="17">
        <v>30</v>
      </c>
      <c r="AZ393" s="55">
        <v>400000</v>
      </c>
      <c r="BA393" s="17">
        <v>1100</v>
      </c>
      <c r="BB393" s="17"/>
      <c r="BC393" s="48"/>
      <c r="BD393" s="48"/>
      <c r="BE393" s="48"/>
      <c r="BF393" s="48"/>
      <c r="BG393" s="48"/>
      <c r="BM393" s="17"/>
      <c r="BR393" s="48"/>
      <c r="BX393" s="17"/>
      <c r="CC393" s="48"/>
      <c r="CD393" s="49">
        <v>1.25</v>
      </c>
      <c r="CE393" s="49">
        <v>2</v>
      </c>
      <c r="CF393" s="49">
        <v>1.6666666666666667</v>
      </c>
      <c r="CG393" s="49">
        <v>1</v>
      </c>
      <c r="CH393" s="49">
        <v>1</v>
      </c>
      <c r="CI393" s="17">
        <v>1</v>
      </c>
      <c r="CJ393" cm="1">
        <f t="array" ref="CJ393">_xlfn.IFS([1]original_ver!CH411="จากการเข้าร่วมกิจกรรมอบรม ที่จัดโดยโครงการเกษตรกรปราดเปรื่อง (Smart Farmer)",1,[1]original_ver!CH411="จากการเข้าร่วมกิจกรรมอบรม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ๆ",3,[1]original_ver!CH411="จากการเรียนรู้ผ่านประสบการณ์ของผู้อื่น ได้แก่ เพื่อนบ้าน พี่น้อง เพื่อน และญาติ เป็นต้น",4,[1]original_ver!CH411="ไม่ได้เข้าร่วมกิจกรรมอบรมหรือเรียนรู้ใด ๆ (ข้ามไปข้อ 33)",5)</f>
        <v>2</v>
      </c>
      <c r="CK393" s="15" cm="1">
        <f t="array" ref="CK393">_xlfn.IFS([1]original_ver!CJ411="ความรู้ทางการเกษตรและการใช้เทคโนโลยีสำหรับการผลิตในฟาร์ม",1,[1]original_ver!CJ411="การวางแผนและจัดการฟาร์ม เช่น การเก็บเกี่ยว การเงิน และการวางแผนทางการตลาด",2,[1]original_ver!CJ411="การเป็นผู้ประกอบการทางการเกษตร",3,[1]original_ver!CJ411="การเพิ่มมูลค่าผลผลิต และการแปรรูปผลผลิต (รวมถึงการพัฒนาคุณภาพผลผลิต)",4,[1]original_ver!CJ411="","")</f>
        <v>1</v>
      </c>
      <c r="CL393" s="17">
        <v>3</v>
      </c>
      <c r="CM393" s="17">
        <v>1</v>
      </c>
      <c r="CN393" s="15" cm="1">
        <f t="array" ref="CN393">_xlfn.IFS([1]original_ver!CN411="ความรู้ทางการเกษตรและการใช้เทคโนโลยีสำหรับการผลิตในฟาร์ม",1,[1]original_ver!CN411="การวางแผนและจัดการฟาร์ม เช่น การเก็บเกี่ยว การเงิน และการวางแผนทางการตลาด",2,[1]original_ver!CN411="การเป็นผู้ประกอบการทางการเกษตร",3,[1]original_ver!CN411="การเพิ่มมูลค่าผลผลิต และการแปรรูปผลผลิต (รวมถึงการพัฒนาคุณภาพผลผลิต)",4,[1]original_ver!CN411="","")</f>
        <v>2</v>
      </c>
      <c r="CO393" s="17">
        <v>1</v>
      </c>
      <c r="CP393" s="17">
        <v>1</v>
      </c>
      <c r="CQ393" s="15" cm="1">
        <f t="array" ref="CQ393">_xlfn.IFS([1]original_ver!CR411="ประยุกต์",1,[1]original_ver!CR411="ไม่ประยุกต์",0,[1]original_ver!CR411="","")</f>
        <v>1</v>
      </c>
      <c r="CR393" s="15" cm="1">
        <f t="array" ref="CR393">_xlfn.IFS([1]original_ver!CS411="ประยุกต์",1,[1]original_ver!CS411="ไม่ประยุกต์",0,[1]original_ver!CS411="","")</f>
        <v>1</v>
      </c>
      <c r="CS393" s="48"/>
      <c r="CT393" s="15" cm="1">
        <f t="array" ref="CT393">_xlfn.IFS([1]original_ver!CV411="ประยุกต์",1,[1]original_ver!CV411="ไม่ประยุกต์",0,[1]original_ver!CV411="","")</f>
        <v>1</v>
      </c>
      <c r="CU393" s="48"/>
      <c r="CV393" s="15" cm="1">
        <f t="array" ref="CV393">_xlfn.IFS([1]original_ver!CY411="ประยุกต์",1,[1]original_ver!CY411="ไม่ประยุกต์",0,[1]original_ver!CY411="","")</f>
        <v>1</v>
      </c>
      <c r="CW393" s="48"/>
      <c r="CX393" s="15" cm="1">
        <f t="array" ref="CX393">_xlfn.IFS([1]original_ver!DB411="ประยุกต์",1,[1]original_ver!DB411="ไม่ประยุกต์",0,[1]original_ver!DB411="","")</f>
        <v>1</v>
      </c>
      <c r="CY393" s="48"/>
      <c r="CZ393" s="48">
        <v>0</v>
      </c>
      <c r="DA393" s="48">
        <v>0</v>
      </c>
      <c r="DB393" s="48">
        <v>0</v>
      </c>
      <c r="DC393" s="48">
        <v>0</v>
      </c>
      <c r="DD393" s="48">
        <v>0</v>
      </c>
      <c r="DE393" s="48">
        <v>0</v>
      </c>
      <c r="DF393" s="17">
        <v>1</v>
      </c>
      <c r="DG393" s="17">
        <v>1</v>
      </c>
      <c r="DH393" s="17">
        <v>2</v>
      </c>
      <c r="DI393" s="17">
        <v>1</v>
      </c>
      <c r="DJ393" s="17">
        <v>2</v>
      </c>
      <c r="DK393" s="17">
        <v>1</v>
      </c>
      <c r="DL393" s="17">
        <v>3</v>
      </c>
      <c r="DM393" s="17">
        <v>1</v>
      </c>
      <c r="DN393" s="48"/>
      <c r="DR393" s="49">
        <v>4.5999999999999996</v>
      </c>
      <c r="DS393" s="49">
        <v>3.6666666666666665</v>
      </c>
      <c r="DT393" s="17">
        <v>4.5</v>
      </c>
      <c r="DU393" s="49">
        <v>4</v>
      </c>
      <c r="DV393" s="49">
        <v>4</v>
      </c>
      <c r="DW393" s="49">
        <v>3.75</v>
      </c>
      <c r="DX393" s="25">
        <v>4.5999999999999996</v>
      </c>
      <c r="DY393" s="25">
        <v>3.6666666666666665</v>
      </c>
      <c r="DZ393" s="25">
        <v>4.5</v>
      </c>
      <c r="EA393" s="25">
        <v>4</v>
      </c>
      <c r="EB393" s="25">
        <v>4</v>
      </c>
      <c r="EC393">
        <v>3.75</v>
      </c>
    </row>
    <row r="394" spans="1:133" hidden="1" x14ac:dyDescent="0.2">
      <c r="A394" s="15">
        <v>1238</v>
      </c>
      <c r="B394" s="60" t="s">
        <v>906</v>
      </c>
      <c r="C394" cm="1">
        <f t="array" ref="C394">_xlfn.IFS([1]original_ver!D412="Participant",1,[1]original_ver!D412="Non-Participant",0,[1]original_ver!D412="","")</f>
        <v>1</v>
      </c>
      <c r="D394" s="15">
        <v>3</v>
      </c>
      <c r="E394" s="17" cm="1">
        <f t="array" ref="E394">_xlfn.IFS([1]original_ver!F412="ชาย",1,[1]original_ver!F412="หญิง",0,[1]original_ver!F412="","")</f>
        <v>1</v>
      </c>
      <c r="F394" s="15">
        <v>70</v>
      </c>
      <c r="G394" s="17" cm="1">
        <f t="array" ref="G394">_xlfn.IFS([1]original_ver!H412="ไม่มีการศึกษา",0,[1]original_ver!H412="ประถมศึกษา",1,[1]original_ver!H412="มัธยมศึกษาตอนต้น",2,[1]original_ver!H412="มัธยมศึกษาตอนปลาย",3,[1]original_ver!H412="อนุปริญญา (ปวช., ปวส., ฝึกหัดครู)",4,[1]original_ver!H412="ปริญญาตรี",5,[1]original_ver!H412="สูงกว่าปริญญาตรี",6,[1]original_ver!H412="","")</f>
        <v>3</v>
      </c>
      <c r="H394" s="17" cm="1">
        <f t="array" ref="H394">_xlfn.IFS([1]original_ver!I412="โสด",1,[1]original_ver!I412="สมรส/อยู่ด้วยกัน",2,[1]original_ver!I412="หย่าร้าง/แยกกันอยู่",3,[1]original_ver!I412="หม้าย",4,[1]original_ver!I412="","")</f>
        <v>2</v>
      </c>
      <c r="I394" s="15">
        <v>5</v>
      </c>
      <c r="J394" s="15">
        <v>50</v>
      </c>
      <c r="K394" s="17" cm="1">
        <f t="array" ref="K394">_xlfn.IFS([1]original_ver!L412="ใช่",1,[1]original_ver!L412="ไม่ใช่",0,[1]original_ver!L412="","")</f>
        <v>0</v>
      </c>
      <c r="L394" s="17" cm="1">
        <f t="array" ref="L394">_xlfn.IFS([1]original_ver!M412="กู้ยืม",1,[1]original_ver!M412="ไม่กู้ยืม",0,[1]original_ver!M412="","")</f>
        <v>0</v>
      </c>
      <c r="M394" s="17">
        <f t="shared" si="23"/>
        <v>1</v>
      </c>
      <c r="N394" s="54">
        <v>8400</v>
      </c>
      <c r="O394" s="17" cm="1">
        <f t="array" ref="O394">_xlfn.IFS([1]original_ver!O412="ใช่",1,[1]original_ver!O412="ไม่ใช่",0,[1]original_ver!O412="","")</f>
        <v>1</v>
      </c>
      <c r="P394" s="17">
        <v>1</v>
      </c>
      <c r="Q394" s="17">
        <v>1</v>
      </c>
      <c r="R394" s="17">
        <v>10</v>
      </c>
      <c r="S394" s="17">
        <v>4000</v>
      </c>
      <c r="T394" s="53">
        <v>14</v>
      </c>
      <c r="U394" s="20">
        <f t="shared" si="21"/>
        <v>400</v>
      </c>
      <c r="V394" s="48"/>
      <c r="W394" s="48"/>
      <c r="X394" s="48"/>
      <c r="Y394" s="48"/>
      <c r="Z394" s="48"/>
      <c r="AA394" s="17">
        <v>1</v>
      </c>
      <c r="AB394" s="17">
        <v>1</v>
      </c>
      <c r="AC394" s="17">
        <v>10</v>
      </c>
      <c r="AD394" s="17">
        <v>4000</v>
      </c>
      <c r="AE394" s="18">
        <v>14</v>
      </c>
      <c r="AF394" s="27">
        <f t="shared" si="22"/>
        <v>400</v>
      </c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M394" s="48"/>
      <c r="BR394" s="48"/>
      <c r="BX394" s="48"/>
      <c r="CC394" s="48"/>
      <c r="CD394" s="49">
        <v>2</v>
      </c>
      <c r="CE394" s="49">
        <v>1</v>
      </c>
      <c r="CF394" s="49">
        <v>1.6666666666666667</v>
      </c>
      <c r="CG394" s="49">
        <v>1</v>
      </c>
      <c r="CH394" s="49">
        <v>1.5</v>
      </c>
      <c r="CI394" s="17">
        <v>1</v>
      </c>
      <c r="CJ394" cm="1">
        <f t="array" ref="CJ394">_xlfn.IFS([1]original_ver!CH412="จากการเข้าร่วมกิจกรรมอบรม ที่จัดโดยโครงการเกษตรกรปราดเปรื่อง (Smart Farmer)",1,[1]original_ver!CH412="จากการเข้าร่วมกิจกรรมอบรม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ๆ",3,[1]original_ver!CH412="จากการเรียนรู้ผ่านประสบการณ์ของผู้อื่น ได้แก่ เพื่อนบ้าน พี่น้อง เพื่อน และญาติ เป็นต้น",4,[1]original_ver!CH412="ไม่ได้เข้าร่วมกิจกรรมอบรมหรือเรียนรู้ใด ๆ (ข้ามไปข้อ 33)",5)</f>
        <v>5</v>
      </c>
      <c r="CK394" s="15" t="str" cm="1">
        <f t="array" ref="CK394">_xlfn.IFS([1]original_ver!CJ412="ความรู้ทางการเกษตรและการใช้เทคโนโลยีสำหรับการผลิตในฟาร์ม",1,[1]original_ver!CJ412="การวางแผนและจัดการฟาร์ม เช่น การเก็บเกี่ยว การเงิน และการวางแผนทางการตลาด",2,[1]original_ver!CJ412="การเป็นผู้ประกอบการทางการเกษตร",3,[1]original_ver!CJ412="การเพิ่มมูลค่าผลผลิต และการแปรรูปผลผลิต (รวมถึงการพัฒนาคุณภาพผลผลิต)",4,[1]original_ver!CJ412="","")</f>
        <v/>
      </c>
      <c r="CL394" s="48"/>
      <c r="CM394" s="48"/>
      <c r="CN394" s="15" t="str" cm="1">
        <f t="array" ref="CN394">_xlfn.IFS([1]original_ver!CN412="ความรู้ทางการเกษตรและการใช้เทคโนโลยีสำหรับการผลิตในฟาร์ม",1,[1]original_ver!CN412="การวางแผนและจัดการฟาร์ม เช่น การเก็บเกี่ยว การเงิน และการวางแผนทางการตลาด",2,[1]original_ver!CN412="การเป็นผู้ประกอบการทางการเกษตร",3,[1]original_ver!CN412="การเพิ่มมูลค่าผลผลิต และการแปรรูปผลผลิต (รวมถึงการพัฒนาคุณภาพผลผลิต)",4,[1]original_ver!CN412="","")</f>
        <v/>
      </c>
      <c r="CO394" s="48"/>
      <c r="CP394" s="48"/>
      <c r="CQ394" s="15" t="str" cm="1">
        <f t="array" ref="CQ394">_xlfn.IFS([1]original_ver!CR412="ประยุกต์",1,[1]original_ver!CR412="ไม่ประยุกต์",0,[1]original_ver!CR412="","")</f>
        <v/>
      </c>
      <c r="CR394" s="15" t="str" cm="1">
        <f t="array" ref="CR394">_xlfn.IFS([1]original_ver!CS412="ประยุกต์",1,[1]original_ver!CS412="ไม่ประยุกต์",0,[1]original_ver!CS412="","")</f>
        <v/>
      </c>
      <c r="CS394" s="48"/>
      <c r="CT394" s="15" t="str" cm="1">
        <f t="array" ref="CT394">_xlfn.IFS([1]original_ver!CV412="ประยุกต์",1,[1]original_ver!CV412="ไม่ประยุกต์",0,[1]original_ver!CV412="","")</f>
        <v/>
      </c>
      <c r="CU394" s="48"/>
      <c r="CV394" s="15" t="str" cm="1">
        <f t="array" ref="CV394">_xlfn.IFS([1]original_ver!CY412="ประยุกต์",1,[1]original_ver!CY412="ไม่ประยุกต์",0,[1]original_ver!CY412="","")</f>
        <v/>
      </c>
      <c r="CW394" s="48"/>
      <c r="CX394" s="15" t="str" cm="1">
        <f t="array" ref="CX394">_xlfn.IFS([1]original_ver!DB412="ประยุกต์",1,[1]original_ver!DB412="ไม่ประยุกต์",0,[1]original_ver!DB412="","")</f>
        <v/>
      </c>
      <c r="CY394" s="48"/>
      <c r="CZ394" s="48"/>
      <c r="DA394" s="48"/>
      <c r="DB394" s="48"/>
      <c r="DC394" s="48"/>
      <c r="DD394" s="48"/>
      <c r="DE394" s="48"/>
      <c r="DF394" s="17">
        <v>3</v>
      </c>
      <c r="DG394" s="17">
        <v>1</v>
      </c>
      <c r="DH394" s="17">
        <v>3</v>
      </c>
      <c r="DI394" s="17">
        <v>1</v>
      </c>
      <c r="DJ394" s="17">
        <v>3</v>
      </c>
      <c r="DK394" s="17">
        <v>1</v>
      </c>
      <c r="DL394" s="17">
        <v>3</v>
      </c>
      <c r="DM394" s="17">
        <v>1</v>
      </c>
      <c r="DN394" s="48"/>
      <c r="DR394" s="49">
        <v>4.2</v>
      </c>
      <c r="DS394" s="49">
        <v>4</v>
      </c>
      <c r="DT394" s="17">
        <v>2.75</v>
      </c>
      <c r="DU394" s="49">
        <v>2.8</v>
      </c>
      <c r="DV394" s="49">
        <v>2.6666666666666665</v>
      </c>
      <c r="DW394" s="49">
        <v>3.25</v>
      </c>
      <c r="DX394" s="25">
        <v>4.2</v>
      </c>
      <c r="DY394" s="25">
        <v>4</v>
      </c>
      <c r="DZ394" s="25">
        <v>2.75</v>
      </c>
      <c r="EA394" s="25">
        <v>2.8</v>
      </c>
      <c r="EB394" s="25">
        <v>2.6666666666666665</v>
      </c>
      <c r="EC394">
        <v>3.25</v>
      </c>
    </row>
    <row r="395" spans="1:133" hidden="1" x14ac:dyDescent="0.2">
      <c r="A395" s="15">
        <v>1239</v>
      </c>
      <c r="B395" s="60" t="s">
        <v>907</v>
      </c>
      <c r="C395" cm="1">
        <f t="array" ref="C395">_xlfn.IFS([1]original_ver!D413="Participant",1,[1]original_ver!D413="Non-Participant",0,[1]original_ver!D413="","")</f>
        <v>1</v>
      </c>
      <c r="D395" s="15">
        <v>3</v>
      </c>
      <c r="E395" s="17" cm="1">
        <f t="array" ref="E395">_xlfn.IFS([1]original_ver!F413="ชาย",1,[1]original_ver!F413="หญิง",0,[1]original_ver!F413="","")</f>
        <v>1</v>
      </c>
      <c r="F395" s="15">
        <v>51</v>
      </c>
      <c r="G395" s="17" cm="1">
        <f t="array" ref="G395">_xlfn.IFS([1]original_ver!H413="ไม่มีการศึกษา",0,[1]original_ver!H413="ประถมศึกษา",1,[1]original_ver!H413="มัธยมศึกษาตอนต้น",2,[1]original_ver!H413="มัธยมศึกษาตอนปลาย",3,[1]original_ver!H413="อนุปริญญา (ปวช., ปวส., ฝึกหัดครู)",4,[1]original_ver!H413="ปริญญาตรี",5,[1]original_ver!H413="สูงกว่าปริญญาตรี",6,[1]original_ver!H413="","")</f>
        <v>3</v>
      </c>
      <c r="H395" s="17" cm="1">
        <f t="array" ref="H395">_xlfn.IFS([1]original_ver!I413="โสด",1,[1]original_ver!I413="สมรส/อยู่ด้วยกัน",2,[1]original_ver!I413="หย่าร้าง/แยกกันอยู่",3,[1]original_ver!I413="หม้าย",4,[1]original_ver!I413="","")</f>
        <v>2</v>
      </c>
      <c r="I395" s="15">
        <v>4</v>
      </c>
      <c r="J395" s="15">
        <v>30</v>
      </c>
      <c r="K395" s="17" cm="1">
        <f t="array" ref="K395">_xlfn.IFS([1]original_ver!L413="ใช่",1,[1]original_ver!L413="ไม่ใช่",0,[1]original_ver!L413="","")</f>
        <v>0</v>
      </c>
      <c r="L395" s="17" cm="1">
        <f t="array" ref="L395">_xlfn.IFS([1]original_ver!M413="กู้ยืม",1,[1]original_ver!M413="ไม่กู้ยืม",0,[1]original_ver!M413="","")</f>
        <v>0</v>
      </c>
      <c r="M395" s="17">
        <f t="shared" si="23"/>
        <v>1</v>
      </c>
      <c r="N395" s="54">
        <v>70000</v>
      </c>
      <c r="O395" s="17" cm="1">
        <f t="array" ref="O395">_xlfn.IFS([1]original_ver!O413="ใช่",1,[1]original_ver!O413="ไม่ใช่",0,[1]original_ver!O413="","")</f>
        <v>0</v>
      </c>
      <c r="P395" s="17">
        <v>1</v>
      </c>
      <c r="Q395" s="17">
        <v>1</v>
      </c>
      <c r="R395" s="17">
        <v>10</v>
      </c>
      <c r="S395" s="17">
        <v>4500</v>
      </c>
      <c r="T395" s="53">
        <v>9</v>
      </c>
      <c r="U395" s="20">
        <f t="shared" si="21"/>
        <v>450</v>
      </c>
      <c r="V395" s="17">
        <v>2</v>
      </c>
      <c r="W395" s="17">
        <v>3</v>
      </c>
      <c r="X395" s="17">
        <v>1500</v>
      </c>
      <c r="Y395" s="17">
        <v>11</v>
      </c>
      <c r="Z395" s="17"/>
      <c r="AA395" s="17">
        <v>1</v>
      </c>
      <c r="AB395" s="17">
        <v>1</v>
      </c>
      <c r="AC395" s="17">
        <v>10</v>
      </c>
      <c r="AD395" s="17">
        <v>4500</v>
      </c>
      <c r="AE395" s="18">
        <v>9</v>
      </c>
      <c r="AF395" s="27">
        <f t="shared" si="22"/>
        <v>450</v>
      </c>
      <c r="AG395" s="17">
        <v>2</v>
      </c>
      <c r="AH395" s="17">
        <v>3</v>
      </c>
      <c r="AI395" s="17">
        <v>1500</v>
      </c>
      <c r="AJ395" s="17">
        <v>11</v>
      </c>
      <c r="AK395" s="17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17"/>
      <c r="BM395" s="48"/>
      <c r="BR395" s="48"/>
      <c r="BX395" s="48"/>
      <c r="CC395" s="17"/>
      <c r="CD395" s="49">
        <v>2</v>
      </c>
      <c r="CE395" s="49">
        <v>1</v>
      </c>
      <c r="CF395" s="49">
        <v>1.6666666666666667</v>
      </c>
      <c r="CG395" s="49">
        <v>1</v>
      </c>
      <c r="CH395" s="49">
        <v>1</v>
      </c>
      <c r="CI395" s="17">
        <v>1</v>
      </c>
      <c r="CJ395" cm="1">
        <f t="array" ref="CJ395">_xlfn.IFS([1]original_ver!CH413="จากการเข้าร่วมกิจกรรมอบรม ที่จัดโดยโครงการเกษตรกรปราดเปรื่อง (Smart Farmer)",1,[1]original_ver!CH413="จากการเข้าร่วมกิจกรรมอบรม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ๆ",3,[1]original_ver!CH413="จากการเรียนรู้ผ่านประสบการณ์ของผู้อื่น ได้แก่ เพื่อนบ้าน พี่น้อง เพื่อน และญาติ เป็นต้น",4,[1]original_ver!CH413="ไม่ได้เข้าร่วมกิจกรรมอบรมหรือเรียนรู้ใด ๆ (ข้ามไปข้อ 33)",5)</f>
        <v>5</v>
      </c>
      <c r="CK395" s="15" t="str" cm="1">
        <f t="array" ref="CK395">_xlfn.IFS([1]original_ver!CJ413="ความรู้ทางการเกษตรและการใช้เทคโนโลยีสำหรับการผลิตในฟาร์ม",1,[1]original_ver!CJ413="การวางแผนและจัดการฟาร์ม เช่น การเก็บเกี่ยว การเงิน และการวางแผนทางการตลาด",2,[1]original_ver!CJ413="การเป็นผู้ประกอบการทางการเกษตร",3,[1]original_ver!CJ413="การเพิ่มมูลค่าผลผลิต และการแปรรูปผลผลิต (รวมถึงการพัฒนาคุณภาพผลผลิต)",4,[1]original_ver!CJ413="","")</f>
        <v/>
      </c>
      <c r="CL395" s="48"/>
      <c r="CM395" s="48"/>
      <c r="CN395" s="15" t="str" cm="1">
        <f t="array" ref="CN395">_xlfn.IFS([1]original_ver!CN413="ความรู้ทางการเกษตรและการใช้เทคโนโลยีสำหรับการผลิตในฟาร์ม",1,[1]original_ver!CN413="การวางแผนและจัดการฟาร์ม เช่น การเก็บเกี่ยว การเงิน และการวางแผนทางการตลาด",2,[1]original_ver!CN413="การเป็นผู้ประกอบการทางการเกษตร",3,[1]original_ver!CN413="การเพิ่มมูลค่าผลผลิต และการแปรรูปผลผลิต (รวมถึงการพัฒนาคุณภาพผลผลิต)",4,[1]original_ver!CN413="","")</f>
        <v/>
      </c>
      <c r="CO395" s="48"/>
      <c r="CP395" s="48"/>
      <c r="CQ395" s="15" t="str" cm="1">
        <f t="array" ref="CQ395">_xlfn.IFS([1]original_ver!CR413="ประยุกต์",1,[1]original_ver!CR413="ไม่ประยุกต์",0,[1]original_ver!CR413="","")</f>
        <v/>
      </c>
      <c r="CR395" s="15" t="str" cm="1">
        <f t="array" ref="CR395">_xlfn.IFS([1]original_ver!CS413="ประยุกต์",1,[1]original_ver!CS413="ไม่ประยุกต์",0,[1]original_ver!CS413="","")</f>
        <v/>
      </c>
      <c r="CS395" s="48"/>
      <c r="CT395" s="15" t="str" cm="1">
        <f t="array" ref="CT395">_xlfn.IFS([1]original_ver!CV413="ประยุกต์",1,[1]original_ver!CV413="ไม่ประยุกต์",0,[1]original_ver!CV413="","")</f>
        <v/>
      </c>
      <c r="CU395" s="48"/>
      <c r="CV395" s="15" t="str" cm="1">
        <f t="array" ref="CV395">_xlfn.IFS([1]original_ver!CY413="ประยุกต์",1,[1]original_ver!CY413="ไม่ประยุกต์",0,[1]original_ver!CY413="","")</f>
        <v/>
      </c>
      <c r="CW395" s="48"/>
      <c r="CX395" s="15" t="str" cm="1">
        <f t="array" ref="CX395">_xlfn.IFS([1]original_ver!DB413="ประยุกต์",1,[1]original_ver!DB413="ไม่ประยุกต์",0,[1]original_ver!DB413="","")</f>
        <v/>
      </c>
      <c r="CY395" s="48"/>
      <c r="CZ395" s="48"/>
      <c r="DA395" s="48"/>
      <c r="DB395" s="48"/>
      <c r="DC395" s="48"/>
      <c r="DD395" s="48"/>
      <c r="DE395" s="48"/>
      <c r="DF395" s="17">
        <v>1</v>
      </c>
      <c r="DG395" s="17">
        <v>1</v>
      </c>
      <c r="DH395" s="17">
        <v>2</v>
      </c>
      <c r="DI395" s="17">
        <v>1</v>
      </c>
      <c r="DJ395" s="17">
        <v>2</v>
      </c>
      <c r="DK395" s="17">
        <v>2</v>
      </c>
      <c r="DL395" s="17">
        <v>1</v>
      </c>
      <c r="DM395" s="17">
        <v>1</v>
      </c>
      <c r="DN395" s="48"/>
      <c r="DR395" s="49">
        <v>4.2</v>
      </c>
      <c r="DS395" s="49">
        <v>4</v>
      </c>
      <c r="DT395" s="17">
        <v>4</v>
      </c>
      <c r="DU395" s="49">
        <v>3.2</v>
      </c>
      <c r="DV395" s="49">
        <v>3</v>
      </c>
      <c r="DW395" s="49">
        <v>2.75</v>
      </c>
      <c r="DX395" s="25">
        <v>4.2</v>
      </c>
      <c r="DY395" s="25">
        <v>4</v>
      </c>
      <c r="DZ395" s="25">
        <v>4</v>
      </c>
      <c r="EA395" s="25">
        <v>3.2</v>
      </c>
      <c r="EB395" s="25">
        <v>3</v>
      </c>
      <c r="EC395">
        <v>2.75</v>
      </c>
    </row>
    <row r="396" spans="1:133" hidden="1" x14ac:dyDescent="0.2">
      <c r="A396" s="15">
        <v>1240</v>
      </c>
      <c r="B396" s="60" t="s">
        <v>908</v>
      </c>
      <c r="C396" cm="1">
        <f t="array" ref="C396">_xlfn.IFS([1]original_ver!D414="Participant",1,[1]original_ver!D414="Non-Participant",0,[1]original_ver!D414="","")</f>
        <v>1</v>
      </c>
      <c r="D396" s="15">
        <v>3</v>
      </c>
      <c r="E396" s="17" cm="1">
        <f t="array" ref="E396">_xlfn.IFS([1]original_ver!F414="ชาย",1,[1]original_ver!F414="หญิง",0,[1]original_ver!F414="","")</f>
        <v>1</v>
      </c>
      <c r="F396" s="15">
        <v>70</v>
      </c>
      <c r="G396" s="17" cm="1">
        <f t="array" ref="G396">_xlfn.IFS([1]original_ver!H414="ไม่มีการศึกษา",0,[1]original_ver!H414="ประถมศึกษา",1,[1]original_ver!H414="มัธยมศึกษาตอนต้น",2,[1]original_ver!H414="มัธยมศึกษาตอนปลาย",3,[1]original_ver!H414="อนุปริญญา (ปวช., ปวส., ฝึกหัดครู)",4,[1]original_ver!H414="ปริญญาตรี",5,[1]original_ver!H414="สูงกว่าปริญญาตรี",6,[1]original_ver!H414="","")</f>
        <v>3</v>
      </c>
      <c r="H396" s="17" cm="1">
        <f t="array" ref="H396">_xlfn.IFS([1]original_ver!I414="โสด",1,[1]original_ver!I414="สมรส/อยู่ด้วยกัน",2,[1]original_ver!I414="หย่าร้าง/แยกกันอยู่",3,[1]original_ver!I414="หม้าย",4,[1]original_ver!I414="","")</f>
        <v>2</v>
      </c>
      <c r="I396" s="15">
        <v>2</v>
      </c>
      <c r="J396" s="15">
        <v>40</v>
      </c>
      <c r="K396" s="17" cm="1">
        <f t="array" ref="K396">_xlfn.IFS([1]original_ver!L414="ใช่",1,[1]original_ver!L414="ไม่ใช่",0,[1]original_ver!L414="","")</f>
        <v>0</v>
      </c>
      <c r="L396" s="17" cm="1">
        <f t="array" ref="L396">_xlfn.IFS([1]original_ver!M414="กู้ยืม",1,[1]original_ver!M414="ไม่กู้ยืม",0,[1]original_ver!M414="","")</f>
        <v>1</v>
      </c>
      <c r="M396" s="17">
        <f t="shared" si="23"/>
        <v>1</v>
      </c>
      <c r="N396" s="54">
        <v>54000</v>
      </c>
      <c r="O396" s="17" cm="1">
        <f t="array" ref="O396">_xlfn.IFS([1]original_ver!O414="ใช่",1,[1]original_ver!O414="ไม่ใช่",0,[1]original_ver!O414="","")</f>
        <v>1</v>
      </c>
      <c r="P396" s="17">
        <v>1</v>
      </c>
      <c r="Q396" s="17">
        <v>1</v>
      </c>
      <c r="R396" s="17">
        <v>55</v>
      </c>
      <c r="S396" s="55">
        <v>29700</v>
      </c>
      <c r="T396" s="53">
        <v>18.399999999999999</v>
      </c>
      <c r="U396" s="20">
        <f t="shared" si="21"/>
        <v>540</v>
      </c>
      <c r="V396" s="48"/>
      <c r="W396" s="48"/>
      <c r="X396" s="48"/>
      <c r="Y396" s="48"/>
      <c r="Z396" s="48"/>
      <c r="AA396" s="17">
        <v>1</v>
      </c>
      <c r="AB396" s="17">
        <v>1</v>
      </c>
      <c r="AC396" s="17">
        <v>55</v>
      </c>
      <c r="AD396" s="17">
        <v>29150</v>
      </c>
      <c r="AE396" s="18">
        <v>17.8</v>
      </c>
      <c r="AF396" s="27">
        <f t="shared" si="22"/>
        <v>530</v>
      </c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M396" s="48"/>
      <c r="BR396" s="48"/>
      <c r="BX396" s="48"/>
      <c r="CC396" s="48"/>
      <c r="CD396" s="49">
        <v>1</v>
      </c>
      <c r="CE396" s="49">
        <v>2.3333333333333335</v>
      </c>
      <c r="CF396" s="49">
        <v>1</v>
      </c>
      <c r="CG396" s="49">
        <v>1</v>
      </c>
      <c r="CH396" s="49">
        <v>1</v>
      </c>
      <c r="CI396" s="17">
        <v>2</v>
      </c>
      <c r="CJ396" cm="1">
        <f t="array" ref="CJ396">_xlfn.IFS([1]original_ver!CH414="จากการเข้าร่วมกิจกรรมอบรม ที่จัดโดยโครงการเกษตรกรปราดเปรื่อง (Smart Farmer)",1,[1]original_ver!CH414="จากการเข้าร่วมกิจกรรมอบรม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ๆ",3,[1]original_ver!CH414="จากการเรียนรู้ผ่านประสบการณ์ของผู้อื่น ได้แก่ เพื่อนบ้าน พี่น้อง เพื่อน และญาติ เป็นต้น",4,[1]original_ver!CH414="ไม่ได้เข้าร่วมกิจกรรมอบรมหรือเรียนรู้ใด ๆ (ข้ามไปข้อ 33)",5)</f>
        <v>5</v>
      </c>
      <c r="CK396" s="15" t="str" cm="1">
        <f t="array" ref="CK396">_xlfn.IFS([1]original_ver!CJ414="ความรู้ทางการเกษตรและการใช้เทคโนโลยีสำหรับการผลิตในฟาร์ม",1,[1]original_ver!CJ414="การวางแผนและจัดการฟาร์ม เช่น การเก็บเกี่ยว การเงิน และการวางแผนทางการตลาด",2,[1]original_ver!CJ414="การเป็นผู้ประกอบการทางการเกษตร",3,[1]original_ver!CJ414="การเพิ่มมูลค่าผลผลิต และการแปรรูปผลผลิต (รวมถึงการพัฒนาคุณภาพผลผลิต)",4,[1]original_ver!CJ414="","")</f>
        <v/>
      </c>
      <c r="CL396" s="48"/>
      <c r="CM396" s="48"/>
      <c r="CN396" s="15" t="str" cm="1">
        <f t="array" ref="CN396">_xlfn.IFS([1]original_ver!CN414="ความรู้ทางการเกษตรและการใช้เทคโนโลยีสำหรับการผลิตในฟาร์ม",1,[1]original_ver!CN414="การวางแผนและจัดการฟาร์ม เช่น การเก็บเกี่ยว การเงิน และการวางแผนทางการตลาด",2,[1]original_ver!CN414="การเป็นผู้ประกอบการทางการเกษตร",3,[1]original_ver!CN414="การเพิ่มมูลค่าผลผลิต และการแปรรูปผลผลิต (รวมถึงการพัฒนาคุณภาพผลผลิต)",4,[1]original_ver!CN414="","")</f>
        <v/>
      </c>
      <c r="CO396" s="48"/>
      <c r="CP396" s="48"/>
      <c r="CQ396" s="15" t="str" cm="1">
        <f t="array" ref="CQ396">_xlfn.IFS([1]original_ver!CR414="ประยุกต์",1,[1]original_ver!CR414="ไม่ประยุกต์",0,[1]original_ver!CR414="","")</f>
        <v/>
      </c>
      <c r="CR396" s="15" t="str" cm="1">
        <f t="array" ref="CR396">_xlfn.IFS([1]original_ver!CS414="ประยุกต์",1,[1]original_ver!CS414="ไม่ประยุกต์",0,[1]original_ver!CS414="","")</f>
        <v/>
      </c>
      <c r="CS396" s="48"/>
      <c r="CT396" s="15" t="str" cm="1">
        <f t="array" ref="CT396">_xlfn.IFS([1]original_ver!CV414="ประยุกต์",1,[1]original_ver!CV414="ไม่ประยุกต์",0,[1]original_ver!CV414="","")</f>
        <v/>
      </c>
      <c r="CU396" s="48"/>
      <c r="CV396" s="15" t="str" cm="1">
        <f t="array" ref="CV396">_xlfn.IFS([1]original_ver!CY414="ประยุกต์",1,[1]original_ver!CY414="ไม่ประยุกต์",0,[1]original_ver!CY414="","")</f>
        <v/>
      </c>
      <c r="CW396" s="48"/>
      <c r="CX396" s="15" t="str" cm="1">
        <f t="array" ref="CX396">_xlfn.IFS([1]original_ver!DB414="ประยุกต์",1,[1]original_ver!DB414="ไม่ประยุกต์",0,[1]original_ver!DB414="","")</f>
        <v/>
      </c>
      <c r="CY396" s="48"/>
      <c r="CZ396" s="48"/>
      <c r="DA396" s="48"/>
      <c r="DB396" s="48"/>
      <c r="DC396" s="48"/>
      <c r="DD396" s="48"/>
      <c r="DE396" s="48"/>
      <c r="DF396" s="17">
        <v>3</v>
      </c>
      <c r="DG396" s="17">
        <v>1</v>
      </c>
      <c r="DH396" s="17">
        <v>3</v>
      </c>
      <c r="DI396" s="17">
        <v>1</v>
      </c>
      <c r="DJ396" s="17">
        <v>1</v>
      </c>
      <c r="DK396" s="17">
        <v>1</v>
      </c>
      <c r="DL396" s="17">
        <v>3</v>
      </c>
      <c r="DM396" s="17">
        <v>1</v>
      </c>
      <c r="DN396" s="48"/>
      <c r="DR396" s="49">
        <v>5</v>
      </c>
      <c r="DS396" s="49">
        <v>3.6666666666666665</v>
      </c>
      <c r="DT396" s="17">
        <v>3</v>
      </c>
      <c r="DU396" s="49">
        <v>3.8</v>
      </c>
      <c r="DV396" s="49">
        <v>3</v>
      </c>
      <c r="DW396" s="49">
        <v>3.75</v>
      </c>
      <c r="DX396" s="25">
        <v>5</v>
      </c>
      <c r="DY396" s="25">
        <v>3.6666666666666665</v>
      </c>
      <c r="DZ396" s="25">
        <v>3</v>
      </c>
      <c r="EA396" s="25">
        <v>3.8</v>
      </c>
      <c r="EB396" s="25">
        <v>3</v>
      </c>
      <c r="EC396">
        <v>3.75</v>
      </c>
    </row>
    <row r="397" spans="1:133" hidden="1" x14ac:dyDescent="0.2">
      <c r="A397" s="15">
        <v>1241</v>
      </c>
      <c r="B397" s="60" t="s">
        <v>909</v>
      </c>
      <c r="C397" cm="1">
        <f t="array" ref="C397">_xlfn.IFS([1]original_ver!D415="Participant",1,[1]original_ver!D415="Non-Participant",0,[1]original_ver!D415="","")</f>
        <v>1</v>
      </c>
      <c r="D397" s="15">
        <v>3</v>
      </c>
      <c r="E397" s="17" cm="1">
        <f t="array" ref="E397">_xlfn.IFS([1]original_ver!F415="ชาย",1,[1]original_ver!F415="หญิง",0,[1]original_ver!F415="","")</f>
        <v>0</v>
      </c>
      <c r="F397" s="15">
        <v>50</v>
      </c>
      <c r="G397" s="17" cm="1">
        <f t="array" ref="G397">_xlfn.IFS([1]original_ver!H415="ไม่มีการศึกษา",0,[1]original_ver!H415="ประถมศึกษา",1,[1]original_ver!H415="มัธยมศึกษาตอนต้น",2,[1]original_ver!H415="มัธยมศึกษาตอนปลาย",3,[1]original_ver!H415="อนุปริญญา (ปวช., ปวส., ฝึกหัดครู)",4,[1]original_ver!H415="ปริญญาตรี",5,[1]original_ver!H415="สูงกว่าปริญญาตรี",6,[1]original_ver!H415="","")</f>
        <v>3</v>
      </c>
      <c r="H397" s="17" cm="1">
        <f t="array" ref="H397">_xlfn.IFS([1]original_ver!I415="โสด",1,[1]original_ver!I415="สมรส/อยู่ด้วยกัน",2,[1]original_ver!I415="หย่าร้าง/แยกกันอยู่",3,[1]original_ver!I415="หม้าย",4,[1]original_ver!I415="","")</f>
        <v>2</v>
      </c>
      <c r="I397" s="15">
        <v>4</v>
      </c>
      <c r="J397" s="15">
        <v>27</v>
      </c>
      <c r="K397" s="17" cm="1">
        <f t="array" ref="K397">_xlfn.IFS([1]original_ver!L415="ใช่",1,[1]original_ver!L415="ไม่ใช่",0,[1]original_ver!L415="","")</f>
        <v>0</v>
      </c>
      <c r="L397" s="17" cm="1">
        <f t="array" ref="L397">_xlfn.IFS([1]original_ver!M415="กู้ยืม",1,[1]original_ver!M415="ไม่กู้ยืม",0,[1]original_ver!M415="","")</f>
        <v>1</v>
      </c>
      <c r="M397" s="17">
        <f t="shared" si="23"/>
        <v>1</v>
      </c>
      <c r="N397" s="54">
        <v>170000</v>
      </c>
      <c r="O397" s="17" cm="1">
        <f t="array" ref="O397">_xlfn.IFS([1]original_ver!O415="ใช่",1,[1]original_ver!O415="ไม่ใช่",0,[1]original_ver!O415="","")</f>
        <v>1</v>
      </c>
      <c r="P397" s="17">
        <v>1</v>
      </c>
      <c r="Q397" s="17">
        <v>1</v>
      </c>
      <c r="R397" s="17">
        <v>50</v>
      </c>
      <c r="S397" s="55">
        <v>14000</v>
      </c>
      <c r="T397" s="53">
        <v>15</v>
      </c>
      <c r="U397" s="20">
        <f t="shared" si="21"/>
        <v>280</v>
      </c>
      <c r="V397" s="48"/>
      <c r="W397" s="48"/>
      <c r="X397" s="48"/>
      <c r="Y397" s="48"/>
      <c r="Z397" s="48"/>
      <c r="AA397" s="17">
        <v>1</v>
      </c>
      <c r="AB397" s="17">
        <v>1</v>
      </c>
      <c r="AC397" s="17">
        <v>50</v>
      </c>
      <c r="AD397" s="17">
        <v>12000</v>
      </c>
      <c r="AE397" s="18">
        <v>13</v>
      </c>
      <c r="AF397" s="27">
        <f t="shared" si="22"/>
        <v>240</v>
      </c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M397" s="48"/>
      <c r="BR397" s="48"/>
      <c r="BX397" s="48"/>
      <c r="CC397" s="48"/>
      <c r="CD397" s="49">
        <v>2</v>
      </c>
      <c r="CE397" s="49">
        <v>1.3333333333333333</v>
      </c>
      <c r="CF397" s="49">
        <v>1</v>
      </c>
      <c r="CG397" s="49">
        <v>1</v>
      </c>
      <c r="CH397" s="49">
        <v>2</v>
      </c>
      <c r="CI397" s="17">
        <v>3</v>
      </c>
      <c r="CJ397" cm="1">
        <f t="array" ref="CJ397">_xlfn.IFS([1]original_ver!CH415="จากการเข้าร่วมกิจกรรมอบรม ที่จัดโดยโครงการเกษตรกรปราดเปรื่อง (Smart Farmer)",1,[1]original_ver!CH415="จากการเข้าร่วมกิจกรรมอบรม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ๆ",3,[1]original_ver!CH415="จากการเรียนรู้ผ่านประสบการณ์ของผู้อื่น ได้แก่ เพื่อนบ้าน พี่น้อง เพื่อน และญาติ เป็นต้น",4,[1]original_ver!CH415="ไม่ได้เข้าร่วมกิจกรรมอบรมหรือเรียนรู้ใด ๆ (ข้ามไปข้อ 33)",5)</f>
        <v>3</v>
      </c>
      <c r="CK397" s="15" cm="1">
        <f t="array" ref="CK397">_xlfn.IFS([1]original_ver!CJ415="ความรู้ทางการเกษตรและการใช้เทคโนโลยีสำหรับการผลิตในฟาร์ม",1,[1]original_ver!CJ415="การวางแผนและจัดการฟาร์ม เช่น การเก็บเกี่ยว การเงิน และการวางแผนทางการตลาด",2,[1]original_ver!CJ415="การเป็นผู้ประกอบการทางการเกษตร",3,[1]original_ver!CJ415="การเพิ่มมูลค่าผลผลิต และการแปรรูปผลผลิต (รวมถึงการพัฒนาคุณภาพผลผลิต)",4,[1]original_ver!CJ415="","")</f>
        <v>1</v>
      </c>
      <c r="CL397" s="17">
        <v>6</v>
      </c>
      <c r="CM397" s="17">
        <v>4</v>
      </c>
      <c r="CN397" s="15" cm="1">
        <f t="array" ref="CN397">_xlfn.IFS([1]original_ver!CN415="ความรู้ทางการเกษตรและการใช้เทคโนโลยีสำหรับการผลิตในฟาร์ม",1,[1]original_ver!CN415="การวางแผนและจัดการฟาร์ม เช่น การเก็บเกี่ยว การเงิน และการวางแผนทางการตลาด",2,[1]original_ver!CN415="การเป็นผู้ประกอบการทางการเกษตร",3,[1]original_ver!CN415="การเพิ่มมูลค่าผลผลิต และการแปรรูปผลผลิต (รวมถึงการพัฒนาคุณภาพผลผลิต)",4,[1]original_ver!CN415="","")</f>
        <v>2</v>
      </c>
      <c r="CO397" s="17">
        <v>2</v>
      </c>
      <c r="CP397" s="17">
        <v>4</v>
      </c>
      <c r="CQ397" s="15" cm="1">
        <f t="array" ref="CQ397">_xlfn.IFS([1]original_ver!CR415="ประยุกต์",1,[1]original_ver!CR415="ไม่ประยุกต์",0,[1]original_ver!CR415="","")</f>
        <v>1</v>
      </c>
      <c r="CR397" s="15" cm="1">
        <f t="array" ref="CR397">_xlfn.IFS([1]original_ver!CS415="ประยุกต์",1,[1]original_ver!CS415="ไม่ประยุกต์",0,[1]original_ver!CS415="","")</f>
        <v>1</v>
      </c>
      <c r="CS397" s="48"/>
      <c r="CT397" s="15" cm="1">
        <f t="array" ref="CT397">_xlfn.IFS([1]original_ver!CV415="ประยุกต์",1,[1]original_ver!CV415="ไม่ประยุกต์",0,[1]original_ver!CV415="","")</f>
        <v>1</v>
      </c>
      <c r="CU397" s="48"/>
      <c r="CV397" s="15" cm="1">
        <f t="array" ref="CV397">_xlfn.IFS([1]original_ver!CY415="ประยุกต์",1,[1]original_ver!CY415="ไม่ประยุกต์",0,[1]original_ver!CY415="","")</f>
        <v>1</v>
      </c>
      <c r="CW397" s="48"/>
      <c r="CX397" s="15" cm="1">
        <f t="array" ref="CX397">_xlfn.IFS([1]original_ver!DB415="ประยุกต์",1,[1]original_ver!DB415="ไม่ประยุกต์",0,[1]original_ver!DB415="","")</f>
        <v>1</v>
      </c>
      <c r="CY397" s="48"/>
      <c r="CZ397" s="48"/>
      <c r="DA397" s="48"/>
      <c r="DB397" s="48"/>
      <c r="DC397" s="48"/>
      <c r="DD397" s="48"/>
      <c r="DE397" s="48"/>
      <c r="DF397" s="17">
        <v>1</v>
      </c>
      <c r="DG397" s="17">
        <v>4</v>
      </c>
      <c r="DH397" s="17">
        <v>1</v>
      </c>
      <c r="DI397" s="17">
        <v>4</v>
      </c>
      <c r="DJ397" s="17">
        <v>3</v>
      </c>
      <c r="DK397" s="17">
        <v>4</v>
      </c>
      <c r="DL397" s="17">
        <v>3</v>
      </c>
      <c r="DM397" s="17">
        <v>4</v>
      </c>
      <c r="DN397" s="48"/>
      <c r="DR397" s="49">
        <v>4.5999999999999996</v>
      </c>
      <c r="DS397" s="49">
        <v>5</v>
      </c>
      <c r="DT397" s="17">
        <v>5</v>
      </c>
      <c r="DU397" s="49">
        <v>4.2</v>
      </c>
      <c r="DV397" s="49">
        <v>5</v>
      </c>
      <c r="DW397" s="49">
        <v>3.25</v>
      </c>
      <c r="DX397" s="25">
        <v>4.8</v>
      </c>
      <c r="DY397" s="25">
        <v>5</v>
      </c>
      <c r="DZ397" s="25">
        <v>5</v>
      </c>
      <c r="EA397" s="25">
        <v>4.4000000000000004</v>
      </c>
      <c r="EB397" s="25">
        <v>5</v>
      </c>
      <c r="EC397">
        <v>3.5</v>
      </c>
    </row>
    <row r="398" spans="1:133" hidden="1" x14ac:dyDescent="0.2">
      <c r="A398" s="15">
        <v>1242</v>
      </c>
      <c r="B398" s="60" t="s">
        <v>910</v>
      </c>
      <c r="C398" cm="1">
        <f t="array" ref="C398">_xlfn.IFS([1]original_ver!D416="Participant",1,[1]original_ver!D416="Non-Participant",0,[1]original_ver!D416="","")</f>
        <v>1</v>
      </c>
      <c r="D398" s="15">
        <v>3</v>
      </c>
      <c r="E398" s="17" cm="1">
        <f t="array" ref="E398">_xlfn.IFS([1]original_ver!F416="ชาย",1,[1]original_ver!F416="หญิง",0,[1]original_ver!F416="","")</f>
        <v>1</v>
      </c>
      <c r="F398" s="15">
        <v>53</v>
      </c>
      <c r="G398" s="17" cm="1">
        <f t="array" ref="G398">_xlfn.IFS([1]original_ver!H416="ไม่มีการศึกษา",0,[1]original_ver!H416="ประถมศึกษา",1,[1]original_ver!H416="มัธยมศึกษาตอนต้น",2,[1]original_ver!H416="มัธยมศึกษาตอนปลาย",3,[1]original_ver!H416="อนุปริญญา (ปวช., ปวส., ฝึกหัดครู)",4,[1]original_ver!H416="ปริญญาตรี",5,[1]original_ver!H416="สูงกว่าปริญญาตรี",6,[1]original_ver!H416="","")</f>
        <v>4</v>
      </c>
      <c r="H398" s="17" cm="1">
        <f t="array" ref="H398">_xlfn.IFS([1]original_ver!I416="โสด",1,[1]original_ver!I416="สมรส/อยู่ด้วยกัน",2,[1]original_ver!I416="หย่าร้าง/แยกกันอยู่",3,[1]original_ver!I416="หม้าย",4,[1]original_ver!I416="","")</f>
        <v>2</v>
      </c>
      <c r="I398" s="15">
        <v>5</v>
      </c>
      <c r="J398" s="15">
        <v>26</v>
      </c>
      <c r="K398" s="17" cm="1">
        <f t="array" ref="K398">_xlfn.IFS([1]original_ver!L416="ใช่",1,[1]original_ver!L416="ไม่ใช่",0,[1]original_ver!L416="","")</f>
        <v>0</v>
      </c>
      <c r="L398" s="17" cm="1">
        <f t="array" ref="L398">_xlfn.IFS([1]original_ver!M416="กู้ยืม",1,[1]original_ver!M416="ไม่กู้ยืม",0,[1]original_ver!M416="","")</f>
        <v>1</v>
      </c>
      <c r="M398" s="17">
        <f t="shared" si="23"/>
        <v>1</v>
      </c>
      <c r="N398" s="54">
        <v>100000</v>
      </c>
      <c r="O398" s="17" cm="1">
        <f t="array" ref="O398">_xlfn.IFS([1]original_ver!O416="ใช่",1,[1]original_ver!O416="ไม่ใช่",0,[1]original_ver!O416="","")</f>
        <v>1</v>
      </c>
      <c r="P398" s="17">
        <v>1</v>
      </c>
      <c r="Q398" s="17">
        <v>1</v>
      </c>
      <c r="R398" s="17">
        <v>46</v>
      </c>
      <c r="S398" s="55">
        <v>19320</v>
      </c>
      <c r="T398" s="53">
        <v>19.5</v>
      </c>
      <c r="U398" s="20">
        <f t="shared" si="21"/>
        <v>420</v>
      </c>
      <c r="V398" s="48"/>
      <c r="W398" s="48"/>
      <c r="X398" s="48"/>
      <c r="Y398" s="48"/>
      <c r="Z398" s="48"/>
      <c r="AA398" s="17">
        <v>1</v>
      </c>
      <c r="AB398" s="17">
        <v>1</v>
      </c>
      <c r="AC398" s="17">
        <v>46</v>
      </c>
      <c r="AD398" s="17">
        <v>17480</v>
      </c>
      <c r="AE398" s="18">
        <v>20</v>
      </c>
      <c r="AF398" s="27">
        <f t="shared" si="22"/>
        <v>380</v>
      </c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M398" s="48"/>
      <c r="BR398" s="48"/>
      <c r="BX398" s="48"/>
      <c r="CC398" s="48"/>
      <c r="CD398" s="49">
        <v>2.25</v>
      </c>
      <c r="CE398" s="49">
        <v>2.3333333333333335</v>
      </c>
      <c r="CF398" s="49">
        <v>1.3333333333333333</v>
      </c>
      <c r="CG398" s="49">
        <v>1</v>
      </c>
      <c r="CH398" s="49">
        <v>2.5</v>
      </c>
      <c r="CI398" s="17">
        <v>2</v>
      </c>
      <c r="CJ398" cm="1">
        <f t="array" ref="CJ398">_xlfn.IFS([1]original_ver!CH416="จากการเข้าร่วมกิจกรรมอบรม ที่จัดโดยโครงการเกษตรกรปราดเปรื่อง (Smart Farmer)",1,[1]original_ver!CH416="จากการเข้าร่วมกิจกรรมอบรม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ๆ",3,[1]original_ver!CH416="จากการเรียนรู้ผ่านประสบการณ์ของผู้อื่น ได้แก่ เพื่อนบ้าน พี่น้อง เพื่อน และญาติ เป็นต้น",4,[1]original_ver!CH416="ไม่ได้เข้าร่วมกิจกรรมอบรมหรือเรียนรู้ใด ๆ (ข้ามไปข้อ 33)",5)</f>
        <v>2</v>
      </c>
      <c r="CK398" s="15" cm="1">
        <f t="array" ref="CK398">_xlfn.IFS([1]original_ver!CJ416="ความรู้ทางการเกษตรและการใช้เทคโนโลยีสำหรับการผลิตในฟาร์ม",1,[1]original_ver!CJ416="การวางแผนและจัดการฟาร์ม เช่น การเก็บเกี่ยว การเงิน และการวางแผนทางการตลาด",2,[1]original_ver!CJ416="การเป็นผู้ประกอบการทางการเกษตร",3,[1]original_ver!CJ416="การเพิ่มมูลค่าผลผลิต และการแปรรูปผลผลิต (รวมถึงการพัฒนาคุณภาพผลผลิต)",4,[1]original_ver!CJ416="","")</f>
        <v>1</v>
      </c>
      <c r="CL398" s="17">
        <v>2</v>
      </c>
      <c r="CM398" s="17">
        <v>1</v>
      </c>
      <c r="CN398" s="15" cm="1">
        <f t="array" ref="CN398">_xlfn.IFS([1]original_ver!CN416="ความรู้ทางการเกษตรและการใช้เทคโนโลยีสำหรับการผลิตในฟาร์ม",1,[1]original_ver!CN416="การวางแผนและจัดการฟาร์ม เช่น การเก็บเกี่ยว การเงิน และการวางแผนทางการตลาด",2,[1]original_ver!CN416="การเป็นผู้ประกอบการทางการเกษตร",3,[1]original_ver!CN416="การเพิ่มมูลค่าผลผลิต และการแปรรูปผลผลิต (รวมถึงการพัฒนาคุณภาพผลผลิต)",4,[1]original_ver!CN416="","")</f>
        <v>4</v>
      </c>
      <c r="CO398" s="17">
        <v>1</v>
      </c>
      <c r="CP398" s="17">
        <v>1</v>
      </c>
      <c r="CQ398" s="15" cm="1">
        <f t="array" ref="CQ398">_xlfn.IFS([1]original_ver!CR416="ประยุกต์",1,[1]original_ver!CR416="ไม่ประยุกต์",0,[1]original_ver!CR416="","")</f>
        <v>1</v>
      </c>
      <c r="CR398" s="15" cm="1">
        <f t="array" ref="CR398">_xlfn.IFS([1]original_ver!CS416="ประยุกต์",1,[1]original_ver!CS416="ไม่ประยุกต์",0,[1]original_ver!CS416="","")</f>
        <v>1</v>
      </c>
      <c r="CS398" s="48"/>
      <c r="CT398" s="15" cm="1">
        <f t="array" ref="CT398">_xlfn.IFS([1]original_ver!CV416="ประยุกต์",1,[1]original_ver!CV416="ไม่ประยุกต์",0,[1]original_ver!CV416="","")</f>
        <v>1</v>
      </c>
      <c r="CU398" s="48"/>
      <c r="CV398" s="15" cm="1">
        <f t="array" ref="CV398">_xlfn.IFS([1]original_ver!CY416="ประยุกต์",1,[1]original_ver!CY416="ไม่ประยุกต์",0,[1]original_ver!CY416="","")</f>
        <v>1</v>
      </c>
      <c r="CW398" s="48"/>
      <c r="CX398" s="15" cm="1">
        <f t="array" ref="CX398">_xlfn.IFS([1]original_ver!DB416="ประยุกต์",1,[1]original_ver!DB416="ไม่ประยุกต์",0,[1]original_ver!DB416="","")</f>
        <v>1</v>
      </c>
      <c r="CY398" s="48"/>
      <c r="CZ398" s="48"/>
      <c r="DA398" s="48"/>
      <c r="DB398" s="48"/>
      <c r="DC398" s="48"/>
      <c r="DD398" s="48"/>
      <c r="DE398" s="48"/>
      <c r="DF398" s="17">
        <v>2</v>
      </c>
      <c r="DG398" s="17">
        <v>1</v>
      </c>
      <c r="DH398" s="17">
        <v>2</v>
      </c>
      <c r="DI398" s="17">
        <v>1</v>
      </c>
      <c r="DJ398" s="17">
        <v>2</v>
      </c>
      <c r="DK398" s="17">
        <v>1</v>
      </c>
      <c r="DL398" s="17">
        <v>2</v>
      </c>
      <c r="DM398" s="17">
        <v>1</v>
      </c>
      <c r="DN398" s="48"/>
      <c r="DR398" s="49">
        <v>4.5999999999999996</v>
      </c>
      <c r="DS398" s="49">
        <v>4.333333333333333</v>
      </c>
      <c r="DT398" s="17">
        <v>5</v>
      </c>
      <c r="DU398" s="49">
        <v>4.5999999999999996</v>
      </c>
      <c r="DV398" s="49">
        <v>4</v>
      </c>
      <c r="DW398" s="49">
        <v>4.25</v>
      </c>
      <c r="DX398" s="25">
        <v>4.5999999999999996</v>
      </c>
      <c r="DY398" s="25">
        <v>4.333333333333333</v>
      </c>
      <c r="DZ398" s="25">
        <v>5</v>
      </c>
      <c r="EA398" s="25">
        <v>4.5999999999999996</v>
      </c>
      <c r="EB398" s="25">
        <v>4</v>
      </c>
      <c r="EC398">
        <v>4.25</v>
      </c>
    </row>
    <row r="399" spans="1:133" hidden="1" x14ac:dyDescent="0.2">
      <c r="A399" s="15">
        <v>1243</v>
      </c>
      <c r="B399" s="60" t="s">
        <v>911</v>
      </c>
      <c r="C399" cm="1">
        <f t="array" ref="C399">_xlfn.IFS([1]original_ver!D417="Participant",1,[1]original_ver!D417="Non-Participant",0,[1]original_ver!D417="","")</f>
        <v>1</v>
      </c>
      <c r="D399" s="15">
        <v>3</v>
      </c>
      <c r="E399" s="17" cm="1">
        <f t="array" ref="E399">_xlfn.IFS([1]original_ver!F417="ชาย",1,[1]original_ver!F417="หญิง",0,[1]original_ver!F417="","")</f>
        <v>0</v>
      </c>
      <c r="F399" s="15">
        <v>52</v>
      </c>
      <c r="G399" s="17" cm="1">
        <f t="array" ref="G399">_xlfn.IFS([1]original_ver!H417="ไม่มีการศึกษา",0,[1]original_ver!H417="ประถมศึกษา",1,[1]original_ver!H417="มัธยมศึกษาตอนต้น",2,[1]original_ver!H417="มัธยมศึกษาตอนปลาย",3,[1]original_ver!H417="อนุปริญญา (ปวช., ปวส., ฝึกหัดครู)",4,[1]original_ver!H417="ปริญญาตรี",5,[1]original_ver!H417="สูงกว่าปริญญาตรี",6,[1]original_ver!H417="","")</f>
        <v>5</v>
      </c>
      <c r="H399" s="17" cm="1">
        <f t="array" ref="H399">_xlfn.IFS([1]original_ver!I417="โสด",1,[1]original_ver!I417="สมรส/อยู่ด้วยกัน",2,[1]original_ver!I417="หย่าร้าง/แยกกันอยู่",3,[1]original_ver!I417="หม้าย",4,[1]original_ver!I417="","")</f>
        <v>3</v>
      </c>
      <c r="I399" s="15">
        <v>3</v>
      </c>
      <c r="J399" s="15">
        <v>19</v>
      </c>
      <c r="K399" s="17" cm="1">
        <f t="array" ref="K399">_xlfn.IFS([1]original_ver!L417="ใช่",1,[1]original_ver!L417="ไม่ใช่",0,[1]original_ver!L417="","")</f>
        <v>0</v>
      </c>
      <c r="L399" s="17" cm="1">
        <f t="array" ref="L399">_xlfn.IFS([1]original_ver!M417="กู้ยืม",1,[1]original_ver!M417="ไม่กู้ยืม",0,[1]original_ver!M417="","")</f>
        <v>1</v>
      </c>
      <c r="M399" s="17">
        <f t="shared" si="23"/>
        <v>1</v>
      </c>
      <c r="N399" s="54">
        <v>250000</v>
      </c>
      <c r="O399" s="17" cm="1">
        <f t="array" ref="O399">_xlfn.IFS([1]original_ver!O417="ใช่",1,[1]original_ver!O417="ไม่ใช่",0,[1]original_ver!O417="","")</f>
        <v>1</v>
      </c>
      <c r="P399" s="17">
        <v>1</v>
      </c>
      <c r="Q399" s="17">
        <v>1</v>
      </c>
      <c r="R399" s="17">
        <v>10</v>
      </c>
      <c r="S399" s="17">
        <v>5000</v>
      </c>
      <c r="T399" s="53">
        <v>11</v>
      </c>
      <c r="U399" s="20">
        <f t="shared" si="21"/>
        <v>500</v>
      </c>
      <c r="V399" s="48"/>
      <c r="W399" s="48"/>
      <c r="X399" s="48"/>
      <c r="Y399" s="48"/>
      <c r="Z399" s="48"/>
      <c r="AA399" s="17">
        <v>1</v>
      </c>
      <c r="AB399" s="17">
        <v>1</v>
      </c>
      <c r="AC399" s="17">
        <v>10</v>
      </c>
      <c r="AD399" s="17">
        <v>4000</v>
      </c>
      <c r="AE399" s="18">
        <v>13</v>
      </c>
      <c r="AF399" s="27">
        <f t="shared" si="22"/>
        <v>400</v>
      </c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M399" s="48"/>
      <c r="BR399" s="48"/>
      <c r="BX399" s="48"/>
      <c r="CC399" s="48"/>
      <c r="CD399" s="49">
        <v>1.25</v>
      </c>
      <c r="CE399" s="49">
        <v>1</v>
      </c>
      <c r="CF399" s="49">
        <v>1</v>
      </c>
      <c r="CG399" s="49">
        <v>1</v>
      </c>
      <c r="CH399" s="49">
        <v>1</v>
      </c>
      <c r="CI399" s="17">
        <v>1</v>
      </c>
      <c r="CJ399" cm="1">
        <f t="array" ref="CJ399">_xlfn.IFS([1]original_ver!CH417="จากการเข้าร่วมกิจกรรมอบรม ที่จัดโดยโครงการเกษตรกรปราดเปรื่อง (Smart Farmer)",1,[1]original_ver!CH417="จากการเข้าร่วมกิจกรรมอบรม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ๆ",3,[1]original_ver!CH417="จากการเรียนรู้ผ่านประสบการณ์ของผู้อื่น ได้แก่ เพื่อนบ้าน พี่น้อง เพื่อน และญาติ เป็นต้น",4,[1]original_ver!CH417="ไม่ได้เข้าร่วมกิจกรรมอบรมหรือเรียนรู้ใด ๆ (ข้ามไปข้อ 33)",5)</f>
        <v>5</v>
      </c>
      <c r="CK399" s="15" t="str" cm="1">
        <f t="array" ref="CK399">_xlfn.IFS([1]original_ver!CJ417="ความรู้ทางการเกษตรและการใช้เทคโนโลยีสำหรับการผลิตในฟาร์ม",1,[1]original_ver!CJ417="การวางแผนและจัดการฟาร์ม เช่น การเก็บเกี่ยว การเงิน และการวางแผนทางการตลาด",2,[1]original_ver!CJ417="การเป็นผู้ประกอบการทางการเกษตร",3,[1]original_ver!CJ417="การเพิ่มมูลค่าผลผลิต และการแปรรูปผลผลิต (รวมถึงการพัฒนาคุณภาพผลผลิต)",4,[1]original_ver!CJ417="","")</f>
        <v/>
      </c>
      <c r="CL399" s="48"/>
      <c r="CM399" s="48"/>
      <c r="CN399" s="15" t="str" cm="1">
        <f t="array" ref="CN399">_xlfn.IFS([1]original_ver!CN417="ความรู้ทางการเกษตรและการใช้เทคโนโลยีสำหรับการผลิตในฟาร์ม",1,[1]original_ver!CN417="การวางแผนและจัดการฟาร์ม เช่น การเก็บเกี่ยว การเงิน และการวางแผนทางการตลาด",2,[1]original_ver!CN417="การเป็นผู้ประกอบการทางการเกษตร",3,[1]original_ver!CN417="การเพิ่มมูลค่าผลผลิต และการแปรรูปผลผลิต (รวมถึงการพัฒนาคุณภาพผลผลิต)",4,[1]original_ver!CN417="","")</f>
        <v/>
      </c>
      <c r="CO399" s="48"/>
      <c r="CP399" s="48"/>
      <c r="CQ399" s="15" t="str" cm="1">
        <f t="array" ref="CQ399">_xlfn.IFS([1]original_ver!CR417="ประยุกต์",1,[1]original_ver!CR417="ไม่ประยุกต์",0,[1]original_ver!CR417="","")</f>
        <v/>
      </c>
      <c r="CR399" s="15" t="str" cm="1">
        <f t="array" ref="CR399">_xlfn.IFS([1]original_ver!CS417="ประยุกต์",1,[1]original_ver!CS417="ไม่ประยุกต์",0,[1]original_ver!CS417="","")</f>
        <v/>
      </c>
      <c r="CS399" s="48"/>
      <c r="CT399" s="15" t="str" cm="1">
        <f t="array" ref="CT399">_xlfn.IFS([1]original_ver!CV417="ประยุกต์",1,[1]original_ver!CV417="ไม่ประยุกต์",0,[1]original_ver!CV417="","")</f>
        <v/>
      </c>
      <c r="CU399" s="48"/>
      <c r="CV399" s="15" t="str" cm="1">
        <f t="array" ref="CV399">_xlfn.IFS([1]original_ver!CY417="ประยุกต์",1,[1]original_ver!CY417="ไม่ประยุกต์",0,[1]original_ver!CY417="","")</f>
        <v/>
      </c>
      <c r="CW399" s="48"/>
      <c r="CX399" s="15" t="str" cm="1">
        <f t="array" ref="CX399">_xlfn.IFS([1]original_ver!DB417="ประยุกต์",1,[1]original_ver!DB417="ไม่ประยุกต์",0,[1]original_ver!DB417="","")</f>
        <v/>
      </c>
      <c r="CY399" s="48"/>
      <c r="CZ399" s="48"/>
      <c r="DA399" s="48"/>
      <c r="DB399" s="48"/>
      <c r="DC399" s="48"/>
      <c r="DD399" s="48"/>
      <c r="DE399" s="48"/>
      <c r="DF399" s="17">
        <v>2</v>
      </c>
      <c r="DG399" s="17">
        <v>1</v>
      </c>
      <c r="DH399" s="17">
        <v>1</v>
      </c>
      <c r="DI399" s="17">
        <v>1</v>
      </c>
      <c r="DJ399" s="17">
        <v>1</v>
      </c>
      <c r="DK399" s="17">
        <v>1</v>
      </c>
      <c r="DL399" s="17">
        <v>1</v>
      </c>
      <c r="DM399" s="17">
        <v>1</v>
      </c>
      <c r="DN399" s="48"/>
      <c r="DR399" s="49">
        <v>5</v>
      </c>
      <c r="DS399" s="49">
        <v>5</v>
      </c>
      <c r="DT399" s="17">
        <v>5</v>
      </c>
      <c r="DU399" s="49">
        <v>4.5999999999999996</v>
      </c>
      <c r="DV399" s="49">
        <v>4</v>
      </c>
      <c r="DW399" s="49">
        <v>4.25</v>
      </c>
      <c r="DX399" s="25">
        <v>5</v>
      </c>
      <c r="DY399" s="25">
        <v>5</v>
      </c>
      <c r="DZ399" s="25">
        <v>5</v>
      </c>
      <c r="EA399" s="25">
        <v>4.5999999999999996</v>
      </c>
      <c r="EB399" s="25">
        <v>4</v>
      </c>
      <c r="EC399">
        <v>4.25</v>
      </c>
    </row>
    <row r="400" spans="1:133" x14ac:dyDescent="0.2">
      <c r="A400" s="15">
        <v>1244</v>
      </c>
      <c r="B400" s="60" t="s">
        <v>912</v>
      </c>
      <c r="C400" cm="1">
        <f t="array" ref="C400">_xlfn.IFS([1]original_ver!D418="Participant",1,[1]original_ver!D418="Non-Participant",0,[1]original_ver!D418="","")</f>
        <v>1</v>
      </c>
      <c r="D400" s="15">
        <v>3</v>
      </c>
      <c r="E400" s="17" cm="1">
        <f t="array" ref="E400">_xlfn.IFS([1]original_ver!F418="ชาย",1,[1]original_ver!F418="หญิง",0,[1]original_ver!F418="","")</f>
        <v>0</v>
      </c>
      <c r="F400" s="15">
        <v>70</v>
      </c>
      <c r="G400" s="17" cm="1">
        <f t="array" ref="G400">_xlfn.IFS([1]original_ver!H418="ไม่มีการศึกษา",0,[1]original_ver!H418="ประถมศึกษา",1,[1]original_ver!H418="มัธยมศึกษาตอนต้น",2,[1]original_ver!H418="มัธยมศึกษาตอนปลาย",3,[1]original_ver!H418="อนุปริญญา (ปวช., ปวส., ฝึกหัดครู)",4,[1]original_ver!H418="ปริญญาตรี",5,[1]original_ver!H418="สูงกว่าปริญญาตรี",6,[1]original_ver!H418="","")</f>
        <v>2</v>
      </c>
      <c r="H400" s="17" cm="1">
        <f t="array" ref="H400">_xlfn.IFS([1]original_ver!I418="โสด",1,[1]original_ver!I418="สมรส/อยู่ด้วยกัน",2,[1]original_ver!I418="หย่าร้าง/แยกกันอยู่",3,[1]original_ver!I418="หม้าย",4,[1]original_ver!I418="","")</f>
        <v>2</v>
      </c>
      <c r="I400" s="15">
        <v>2</v>
      </c>
      <c r="J400" s="15">
        <v>40</v>
      </c>
      <c r="K400" s="17" cm="1">
        <f t="array" ref="K400">_xlfn.IFS([1]original_ver!L418="ใช่",1,[1]original_ver!L418="ไม่ใช่",0,[1]original_ver!L418="","")</f>
        <v>0</v>
      </c>
      <c r="L400" s="17" cm="1">
        <f t="array" ref="L400">_xlfn.IFS([1]original_ver!M418="กู้ยืม",1,[1]original_ver!M418="ไม่กู้ยืม",0,[1]original_ver!M418="","")</f>
        <v>1</v>
      </c>
      <c r="M400" s="17">
        <f t="shared" si="23"/>
        <v>0</v>
      </c>
      <c r="N400" s="23">
        <v>0</v>
      </c>
      <c r="O400" s="17" cm="1">
        <f t="array" ref="O400">_xlfn.IFS([1]original_ver!O418="ใช่",1,[1]original_ver!O418="ไม่ใช่",0,[1]original_ver!O418="","")</f>
        <v>1</v>
      </c>
      <c r="P400" s="17">
        <v>1</v>
      </c>
      <c r="Q400" s="17">
        <v>1</v>
      </c>
      <c r="R400" s="17">
        <v>12</v>
      </c>
      <c r="S400" s="17">
        <v>4200</v>
      </c>
      <c r="T400" s="53">
        <v>18.8</v>
      </c>
      <c r="U400" s="20">
        <f t="shared" si="21"/>
        <v>350</v>
      </c>
      <c r="V400" s="48"/>
      <c r="W400" s="48"/>
      <c r="X400" s="48"/>
      <c r="Y400" s="48"/>
      <c r="Z400" s="48"/>
      <c r="AA400" s="17">
        <v>1</v>
      </c>
      <c r="AB400" s="17">
        <v>2</v>
      </c>
      <c r="AC400" s="17">
        <v>12</v>
      </c>
      <c r="AD400" s="17">
        <v>4100</v>
      </c>
      <c r="AE400" s="18">
        <v>25</v>
      </c>
      <c r="AF400" s="27">
        <f t="shared" si="22"/>
        <v>341.66666666666669</v>
      </c>
      <c r="AG400" s="48"/>
      <c r="AH400" s="48"/>
      <c r="AI400" s="48"/>
      <c r="AJ400" s="48"/>
      <c r="AK400" s="48"/>
      <c r="AL400" s="17">
        <v>5</v>
      </c>
      <c r="AM400" s="17">
        <v>1</v>
      </c>
      <c r="AN400" s="17">
        <v>2</v>
      </c>
      <c r="AO400" s="17">
        <v>2000</v>
      </c>
      <c r="AP400" s="17">
        <v>10.9</v>
      </c>
      <c r="AQ400" s="17"/>
      <c r="AR400" s="48"/>
      <c r="AS400" s="48"/>
      <c r="AT400" s="48"/>
      <c r="AU400" s="48"/>
      <c r="AV400" s="48"/>
      <c r="AW400" s="17">
        <v>5</v>
      </c>
      <c r="AX400" s="17">
        <v>1</v>
      </c>
      <c r="AY400" s="17">
        <v>2</v>
      </c>
      <c r="AZ400" s="17">
        <v>2000</v>
      </c>
      <c r="BA400" s="17">
        <v>12</v>
      </c>
      <c r="BB400" s="17"/>
      <c r="BC400" s="48"/>
      <c r="BD400" s="48"/>
      <c r="BE400" s="48"/>
      <c r="BF400" s="48"/>
      <c r="BG400" s="48"/>
      <c r="BM400" s="17"/>
      <c r="BR400" s="48"/>
      <c r="BX400" s="17"/>
      <c r="CC400" s="48"/>
      <c r="CD400" s="49">
        <v>2.25</v>
      </c>
      <c r="CE400" s="49">
        <v>1</v>
      </c>
      <c r="CF400" s="49">
        <v>1.6666666666666667</v>
      </c>
      <c r="CG400" s="49">
        <v>1</v>
      </c>
      <c r="CH400" s="49">
        <v>1</v>
      </c>
      <c r="CI400" s="17">
        <v>1</v>
      </c>
      <c r="CJ400" cm="1">
        <f t="array" ref="CJ400">_xlfn.IFS([1]original_ver!CH418="จากการเข้าร่วมกิจกรรมอบรม ที่จัดโดยโครงการเกษตรกรปราดเปรื่อง (Smart Farmer)",1,[1]original_ver!CH418="จากการเข้าร่วมกิจกรรมอบรม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ๆ",3,[1]original_ver!CH418="จากการเรียนรู้ผ่านประสบการณ์ของผู้อื่น ได้แก่ เพื่อนบ้าน พี่น้อง เพื่อน และญาติ เป็นต้น",4,[1]original_ver!CH418="ไม่ได้เข้าร่วมกิจกรรมอบรมหรือเรียนรู้ใด ๆ (ข้ามไปข้อ 33)",5)</f>
        <v>4</v>
      </c>
      <c r="CK400" s="15" cm="1">
        <f t="array" ref="CK400">_xlfn.IFS([1]original_ver!CJ418="ความรู้ทางการเกษตรและการใช้เทคโนโลยีสำหรับการผลิตในฟาร์ม",1,[1]original_ver!CJ418="การวางแผนและจัดการฟาร์ม เช่น การเก็บเกี่ยว การเงิน และการวางแผนทางการตลาด",2,[1]original_ver!CJ418="การเป็นผู้ประกอบการทางการเกษตร",3,[1]original_ver!CJ418="การเพิ่มมูลค่าผลผลิต และการแปรรูปผลผลิต (รวมถึงการพัฒนาคุณภาพผลผลิต)",4,[1]original_ver!CJ418="","")</f>
        <v>1</v>
      </c>
      <c r="CL400" s="17">
        <v>2</v>
      </c>
      <c r="CM400" s="17">
        <v>1</v>
      </c>
      <c r="CN400" s="15" cm="1">
        <f t="array" ref="CN400">_xlfn.IFS([1]original_ver!CN418="ความรู้ทางการเกษตรและการใช้เทคโนโลยีสำหรับการผลิตในฟาร์ม",1,[1]original_ver!CN418="การวางแผนและจัดการฟาร์ม เช่น การเก็บเกี่ยว การเงิน และการวางแผนทางการตลาด",2,[1]original_ver!CN418="การเป็นผู้ประกอบการทางการเกษตร",3,[1]original_ver!CN418="การเพิ่มมูลค่าผลผลิต และการแปรรูปผลผลิต (รวมถึงการพัฒนาคุณภาพผลผลิต)",4,[1]original_ver!CN418="","")</f>
        <v>4</v>
      </c>
      <c r="CO400" s="17">
        <v>1</v>
      </c>
      <c r="CP400" s="17">
        <v>1</v>
      </c>
      <c r="CQ400" s="15" cm="1">
        <f t="array" ref="CQ400">_xlfn.IFS([1]original_ver!CR418="ประยุกต์",1,[1]original_ver!CR418="ไม่ประยุกต์",0,[1]original_ver!CR418="","")</f>
        <v>1</v>
      </c>
      <c r="CR400" s="15" cm="1">
        <f t="array" ref="CR400">_xlfn.IFS([1]original_ver!CS418="ประยุกต์",1,[1]original_ver!CS418="ไม่ประยุกต์",0,[1]original_ver!CS418="","")</f>
        <v>1</v>
      </c>
      <c r="CS400" s="48"/>
      <c r="CT400" s="15" cm="1">
        <f t="array" ref="CT400">_xlfn.IFS([1]original_ver!CV418="ประยุกต์",1,[1]original_ver!CV418="ไม่ประยุกต์",0,[1]original_ver!CV418="","")</f>
        <v>1</v>
      </c>
      <c r="CU400" s="48"/>
      <c r="CV400" s="15" cm="1">
        <f t="array" ref="CV400">_xlfn.IFS([1]original_ver!CY418="ประยุกต์",1,[1]original_ver!CY418="ไม่ประยุกต์",0,[1]original_ver!CY418="","")</f>
        <v>1</v>
      </c>
      <c r="CW400" s="48"/>
      <c r="CX400" s="15" cm="1">
        <f t="array" ref="CX400">_xlfn.IFS([1]original_ver!DB418="ประยุกต์",1,[1]original_ver!DB418="ไม่ประยุกต์",0,[1]original_ver!DB418="","")</f>
        <v>1</v>
      </c>
      <c r="CY400" s="48"/>
      <c r="CZ400" s="48">
        <v>0</v>
      </c>
      <c r="DA400" s="48">
        <v>0</v>
      </c>
      <c r="DB400" s="48">
        <v>0</v>
      </c>
      <c r="DC400" s="48">
        <v>0</v>
      </c>
      <c r="DD400" s="48">
        <v>0</v>
      </c>
      <c r="DE400" s="48">
        <v>0</v>
      </c>
      <c r="DF400" s="17">
        <v>1</v>
      </c>
      <c r="DG400" s="17">
        <v>1</v>
      </c>
      <c r="DH400" s="17">
        <v>3</v>
      </c>
      <c r="DI400" s="17">
        <v>1</v>
      </c>
      <c r="DJ400" s="17">
        <v>3</v>
      </c>
      <c r="DK400" s="17">
        <v>1</v>
      </c>
      <c r="DL400" s="17">
        <v>1</v>
      </c>
      <c r="DM400" s="17">
        <v>1</v>
      </c>
      <c r="DN400" s="48"/>
      <c r="DR400" s="49">
        <v>4.2</v>
      </c>
      <c r="DS400" s="49">
        <v>3.3333333333333335</v>
      </c>
      <c r="DT400" s="17">
        <v>3</v>
      </c>
      <c r="DU400" s="49">
        <v>3.4</v>
      </c>
      <c r="DV400" s="49">
        <v>3</v>
      </c>
      <c r="DW400" s="49">
        <v>3</v>
      </c>
      <c r="DX400" s="25">
        <v>4.2</v>
      </c>
      <c r="DY400" s="25">
        <v>3.3333333333333335</v>
      </c>
      <c r="DZ400" s="25">
        <v>3</v>
      </c>
      <c r="EA400" s="25">
        <v>3.4</v>
      </c>
      <c r="EB400" s="25">
        <v>3</v>
      </c>
      <c r="EC400">
        <v>3</v>
      </c>
    </row>
    <row r="401" spans="1:133" x14ac:dyDescent="0.2">
      <c r="A401" s="15">
        <v>1245</v>
      </c>
      <c r="B401" s="60" t="s">
        <v>913</v>
      </c>
      <c r="C401" cm="1">
        <f t="array" ref="C401">_xlfn.IFS([1]original_ver!D419="Participant",1,[1]original_ver!D419="Non-Participant",0,[1]original_ver!D419="","")</f>
        <v>1</v>
      </c>
      <c r="D401" s="15">
        <v>3</v>
      </c>
      <c r="E401" s="17" cm="1">
        <f t="array" ref="E401">_xlfn.IFS([1]original_ver!F419="ชาย",1,[1]original_ver!F419="หญิง",0,[1]original_ver!F419="","")</f>
        <v>0</v>
      </c>
      <c r="F401" s="15">
        <v>45</v>
      </c>
      <c r="G401" s="17" cm="1">
        <f t="array" ref="G401">_xlfn.IFS([1]original_ver!H419="ไม่มีการศึกษา",0,[1]original_ver!H419="ประถมศึกษา",1,[1]original_ver!H419="มัธยมศึกษาตอนต้น",2,[1]original_ver!H419="มัธยมศึกษาตอนปลาย",3,[1]original_ver!H419="อนุปริญญา (ปวช., ปวส., ฝึกหัดครู)",4,[1]original_ver!H419="ปริญญาตรี",5,[1]original_ver!H419="สูงกว่าปริญญาตรี",6,[1]original_ver!H419="","")</f>
        <v>4</v>
      </c>
      <c r="H401" s="17" cm="1">
        <f t="array" ref="H401">_xlfn.IFS([1]original_ver!I419="โสด",1,[1]original_ver!I419="สมรส/อยู่ด้วยกัน",2,[1]original_ver!I419="หย่าร้าง/แยกกันอยู่",3,[1]original_ver!I419="หม้าย",4,[1]original_ver!I419="","")</f>
        <v>2</v>
      </c>
      <c r="I401" s="15">
        <v>5</v>
      </c>
      <c r="J401" s="15">
        <v>22</v>
      </c>
      <c r="K401" s="17" cm="1">
        <f t="array" ref="K401">_xlfn.IFS([1]original_ver!L419="ใช่",1,[1]original_ver!L419="ไม่ใช่",0,[1]original_ver!L419="","")</f>
        <v>0</v>
      </c>
      <c r="L401" s="17" cm="1">
        <f t="array" ref="L401">_xlfn.IFS([1]original_ver!M419="กู้ยืม",1,[1]original_ver!M419="ไม่กู้ยืม",0,[1]original_ver!M419="","")</f>
        <v>1</v>
      </c>
      <c r="M401" s="17">
        <f t="shared" si="23"/>
        <v>1</v>
      </c>
      <c r="N401" s="54">
        <v>300000</v>
      </c>
      <c r="O401" s="17" cm="1">
        <f t="array" ref="O401">_xlfn.IFS([1]original_ver!O419="ใช่",1,[1]original_ver!O419="ไม่ใช่",0,[1]original_ver!O419="","")</f>
        <v>1</v>
      </c>
      <c r="P401" s="17">
        <v>1</v>
      </c>
      <c r="Q401" s="17">
        <v>1</v>
      </c>
      <c r="R401" s="17">
        <v>50</v>
      </c>
      <c r="S401" s="55">
        <v>25000</v>
      </c>
      <c r="T401" s="53">
        <v>25</v>
      </c>
      <c r="U401" s="20">
        <f t="shared" si="21"/>
        <v>500</v>
      </c>
      <c r="V401" s="48"/>
      <c r="W401" s="48"/>
      <c r="X401" s="48"/>
      <c r="Y401" s="48"/>
      <c r="Z401" s="48"/>
      <c r="AA401" s="17">
        <v>1</v>
      </c>
      <c r="AB401" s="17">
        <v>1</v>
      </c>
      <c r="AC401" s="17">
        <v>50</v>
      </c>
      <c r="AD401" s="55">
        <v>25000</v>
      </c>
      <c r="AE401" s="18">
        <v>25</v>
      </c>
      <c r="AF401" s="27">
        <f t="shared" si="22"/>
        <v>500</v>
      </c>
      <c r="AG401" s="48"/>
      <c r="AH401" s="48"/>
      <c r="AI401" s="48"/>
      <c r="AJ401" s="48"/>
      <c r="AK401" s="48"/>
      <c r="AW401" s="48"/>
      <c r="BG401" s="48"/>
      <c r="CC401" s="48"/>
      <c r="CD401" s="49">
        <v>2</v>
      </c>
      <c r="CE401" s="49">
        <v>2.3333333333333335</v>
      </c>
      <c r="CF401" s="49">
        <v>1</v>
      </c>
      <c r="CG401" s="49">
        <v>1</v>
      </c>
      <c r="CH401" s="49">
        <v>3</v>
      </c>
      <c r="CI401" s="17">
        <v>4</v>
      </c>
      <c r="CJ401" cm="1">
        <f t="array" ref="CJ401">_xlfn.IFS([1]original_ver!CH419="จากการเข้าร่วมกิจกรรมอบรม ที่จัดโดยโครงการเกษตรกรปราดเปรื่อง (Smart Farmer)",1,[1]original_ver!CH419="จากการเข้าร่วมกิจกรรมอบรม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ๆ",3,[1]original_ver!CH419="จากการเรียนรู้ผ่านประสบการณ์ของผู้อื่น ได้แก่ เพื่อนบ้าน พี่น้อง เพื่อน และญาติ เป็นต้น",4,[1]original_ver!CH419="ไม่ได้เข้าร่วมกิจกรรมอบรมหรือเรียนรู้ใด ๆ (ข้ามไปข้อ 33)",5)</f>
        <v>2</v>
      </c>
      <c r="CK401" s="15" cm="1">
        <f t="array" ref="CK401">_xlfn.IFS([1]original_ver!CJ419="ความรู้ทางการเกษตรและการใช้เทคโนโลยีสำหรับการผลิตในฟาร์ม",1,[1]original_ver!CJ419="การวางแผนและจัดการฟาร์ม เช่น การเก็บเกี่ยว การเงิน และการวางแผนทางการตลาด",2,[1]original_ver!CJ419="การเป็นผู้ประกอบการทางการเกษตร",3,[1]original_ver!CJ419="การเพิ่มมูลค่าผลผลิต และการแปรรูปผลผลิต (รวมถึงการพัฒนาคุณภาพผลผลิต)",4,[1]original_ver!CJ419="","")</f>
        <v>4</v>
      </c>
      <c r="CL401" s="17">
        <v>2</v>
      </c>
      <c r="CM401" s="17">
        <v>1</v>
      </c>
      <c r="CN401" s="15" cm="1">
        <f t="array" ref="CN401">_xlfn.IFS([1]original_ver!CN419="ความรู้ทางการเกษตรและการใช้เทคโนโลยีสำหรับการผลิตในฟาร์ม",1,[1]original_ver!CN419="การวางแผนและจัดการฟาร์ม เช่น การเก็บเกี่ยว การเงิน และการวางแผนทางการตลาด",2,[1]original_ver!CN419="การเป็นผู้ประกอบการทางการเกษตร",3,[1]original_ver!CN419="การเพิ่มมูลค่าผลผลิต และการแปรรูปผลผลิต (รวมถึงการพัฒนาคุณภาพผลผลิต)",4,[1]original_ver!CN419="","")</f>
        <v>3</v>
      </c>
      <c r="CO401" s="17">
        <v>1</v>
      </c>
      <c r="CP401" s="17">
        <v>1</v>
      </c>
      <c r="CQ401" s="15" cm="1">
        <f t="array" ref="CQ401">_xlfn.IFS([1]original_ver!CR419="ประยุกต์",1,[1]original_ver!CR419="ไม่ประยุกต์",0,[1]original_ver!CR419="","")</f>
        <v>1</v>
      </c>
      <c r="CR401" s="15" cm="1">
        <f t="array" ref="CR401">_xlfn.IFS([1]original_ver!CS419="ประยุกต์",1,[1]original_ver!CS419="ไม่ประยุกต์",0,[1]original_ver!CS419="","")</f>
        <v>1</v>
      </c>
      <c r="CS401" s="48"/>
      <c r="CT401" s="15" cm="1">
        <f t="array" ref="CT401">_xlfn.IFS([1]original_ver!CV419="ประยุกต์",1,[1]original_ver!CV419="ไม่ประยุกต์",0,[1]original_ver!CV419="","")</f>
        <v>1</v>
      </c>
      <c r="CU401" s="48"/>
      <c r="CV401" s="15" cm="1">
        <f t="array" ref="CV401">_xlfn.IFS([1]original_ver!CY419="ประยุกต์",1,[1]original_ver!CY419="ไม่ประยุกต์",0,[1]original_ver!CY419="","")</f>
        <v>1</v>
      </c>
      <c r="CW401" s="48"/>
      <c r="CX401" s="15" cm="1">
        <f t="array" ref="CX401">_xlfn.IFS([1]original_ver!DB419="ประยุกต์",1,[1]original_ver!DB419="ไม่ประยุกต์",0,[1]original_ver!DB419="","")</f>
        <v>1</v>
      </c>
      <c r="CY401" s="48"/>
      <c r="CZ401" s="48"/>
      <c r="DA401" s="48"/>
      <c r="DB401" s="48"/>
      <c r="DC401" s="48"/>
      <c r="DD401" s="48"/>
      <c r="DE401" s="48"/>
      <c r="DF401" s="17">
        <v>1</v>
      </c>
      <c r="DG401" s="17">
        <v>1</v>
      </c>
      <c r="DH401" s="17">
        <v>3</v>
      </c>
      <c r="DI401" s="17">
        <v>1</v>
      </c>
      <c r="DJ401" s="17">
        <v>3</v>
      </c>
      <c r="DK401" s="17">
        <v>1</v>
      </c>
      <c r="DL401" s="17">
        <v>1</v>
      </c>
      <c r="DM401" s="17">
        <v>1</v>
      </c>
      <c r="DN401" s="48"/>
      <c r="DR401" s="49">
        <v>5</v>
      </c>
      <c r="DS401" s="49">
        <v>4</v>
      </c>
      <c r="DT401" s="17">
        <v>4.5</v>
      </c>
      <c r="DU401" s="49">
        <v>4.4000000000000004</v>
      </c>
      <c r="DV401" s="49">
        <v>4</v>
      </c>
      <c r="DW401" s="49">
        <v>4.25</v>
      </c>
      <c r="DX401" s="25">
        <v>5</v>
      </c>
      <c r="DY401" s="25">
        <v>4</v>
      </c>
      <c r="DZ401" s="25">
        <v>4.5</v>
      </c>
      <c r="EA401" s="25">
        <v>4.4000000000000004</v>
      </c>
      <c r="EB401" s="25">
        <v>4</v>
      </c>
      <c r="EC401">
        <v>4.25</v>
      </c>
    </row>
    <row r="402" spans="1:133" hidden="1" x14ac:dyDescent="0.2">
      <c r="A402" s="15">
        <v>1246</v>
      </c>
      <c r="B402" s="60" t="s">
        <v>914</v>
      </c>
      <c r="C402" cm="1">
        <f t="array" ref="C402">_xlfn.IFS([1]original_ver!D420="Participant",1,[1]original_ver!D420="Non-Participant",0,[1]original_ver!D420="","")</f>
        <v>1</v>
      </c>
      <c r="D402" s="15">
        <v>3</v>
      </c>
      <c r="E402" s="17" cm="1">
        <f t="array" ref="E402">_xlfn.IFS([1]original_ver!F420="ชาย",1,[1]original_ver!F420="หญิง",0,[1]original_ver!F420="","")</f>
        <v>0</v>
      </c>
      <c r="F402" s="15">
        <v>51</v>
      </c>
      <c r="G402" s="17" cm="1">
        <f t="array" ref="G402">_xlfn.IFS([1]original_ver!H420="ไม่มีการศึกษา",0,[1]original_ver!H420="ประถมศึกษา",1,[1]original_ver!H420="มัธยมศึกษาตอนต้น",2,[1]original_ver!H420="มัธยมศึกษาตอนปลาย",3,[1]original_ver!H420="อนุปริญญา (ปวช., ปวส., ฝึกหัดครู)",4,[1]original_ver!H420="ปริญญาตรี",5,[1]original_ver!H420="สูงกว่าปริญญาตรี",6,[1]original_ver!H420="","")</f>
        <v>3</v>
      </c>
      <c r="H402" s="17" cm="1">
        <f t="array" ref="H402">_xlfn.IFS([1]original_ver!I420="โสด",1,[1]original_ver!I420="สมรส/อยู่ด้วยกัน",2,[1]original_ver!I420="หย่าร้าง/แยกกันอยู่",3,[1]original_ver!I420="หม้าย",4,[1]original_ver!I420="","")</f>
        <v>2</v>
      </c>
      <c r="I402" s="15">
        <v>4</v>
      </c>
      <c r="J402" s="15">
        <v>30</v>
      </c>
      <c r="K402" s="17" cm="1">
        <f t="array" ref="K402">_xlfn.IFS([1]original_ver!L420="ใช่",1,[1]original_ver!L420="ไม่ใช่",0,[1]original_ver!L420="","")</f>
        <v>0</v>
      </c>
      <c r="L402" s="17" cm="1">
        <f t="array" ref="L402">_xlfn.IFS([1]original_ver!M420="กู้ยืม",1,[1]original_ver!M420="ไม่กู้ยืม",0,[1]original_ver!M420="","")</f>
        <v>1</v>
      </c>
      <c r="M402" s="17">
        <f t="shared" si="23"/>
        <v>1</v>
      </c>
      <c r="N402" s="54">
        <v>60000</v>
      </c>
      <c r="O402" s="17" cm="1">
        <f t="array" ref="O402">_xlfn.IFS([1]original_ver!O420="ใช่",1,[1]original_ver!O420="ไม่ใช่",0,[1]original_ver!O420="","")</f>
        <v>1</v>
      </c>
      <c r="P402" s="17">
        <v>4</v>
      </c>
      <c r="Q402" s="17">
        <v>1</v>
      </c>
      <c r="R402" s="17">
        <v>5</v>
      </c>
      <c r="S402" s="17">
        <v>15000</v>
      </c>
      <c r="T402" s="17">
        <v>3</v>
      </c>
      <c r="U402" s="22">
        <f t="shared" si="21"/>
        <v>3000</v>
      </c>
      <c r="V402" s="48"/>
      <c r="W402" s="48"/>
      <c r="X402" s="48"/>
      <c r="Y402" s="48"/>
      <c r="Z402" s="48"/>
      <c r="AA402" s="17">
        <v>4</v>
      </c>
      <c r="AB402" s="17">
        <v>1</v>
      </c>
      <c r="AC402" s="17">
        <v>5</v>
      </c>
      <c r="AD402" s="17">
        <v>15000</v>
      </c>
      <c r="AE402" s="17">
        <v>2.8</v>
      </c>
      <c r="AF402" s="27">
        <f t="shared" si="22"/>
        <v>3000</v>
      </c>
      <c r="AG402" s="48"/>
      <c r="AH402" s="48"/>
      <c r="AI402" s="48"/>
      <c r="AJ402" s="48"/>
      <c r="AK402" s="48"/>
      <c r="AW402" s="48"/>
      <c r="BG402" s="48"/>
      <c r="CC402" s="48"/>
      <c r="CD402" s="49">
        <v>2</v>
      </c>
      <c r="CE402" s="49">
        <v>2.3333333333333335</v>
      </c>
      <c r="CF402" s="49">
        <v>1.6666666666666667</v>
      </c>
      <c r="CG402" s="49">
        <v>1</v>
      </c>
      <c r="CH402" s="49">
        <v>1</v>
      </c>
      <c r="CI402" s="17">
        <v>1</v>
      </c>
      <c r="CJ402" cm="1">
        <f t="array" ref="CJ402">_xlfn.IFS([1]original_ver!CH420="จากการเข้าร่วมกิจกรรมอบรม ที่จัดโดยโครงการเกษตรกรปราดเปรื่อง (Smart Farmer)",1,[1]original_ver!CH420="จากการเข้าร่วมกิจกรรมอบรม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ๆ",3,[1]original_ver!CH420="จากการเรียนรู้ผ่านประสบการณ์ของผู้อื่น ได้แก่ เพื่อนบ้าน พี่น้อง เพื่อน และญาติ เป็นต้น",4,[1]original_ver!CH420="ไม่ได้เข้าร่วมกิจกรรมอบรมหรือเรียนรู้ใด ๆ (ข้ามไปข้อ 33)",5)</f>
        <v>4</v>
      </c>
      <c r="CK402" s="15" cm="1">
        <f t="array" ref="CK402">_xlfn.IFS([1]original_ver!CJ420="ความรู้ทางการเกษตรและการใช้เทคโนโลยีสำหรับการผลิตในฟาร์ม",1,[1]original_ver!CJ420="การวางแผนและจัดการฟาร์ม เช่น การเก็บเกี่ยว การเงิน และการวางแผนทางการตลาด",2,[1]original_ver!CJ420="การเป็นผู้ประกอบการทางการเกษตร",3,[1]original_ver!CJ420="การเพิ่มมูลค่าผลผลิต และการแปรรูปผลผลิต (รวมถึงการพัฒนาคุณภาพผลผลิต)",4,[1]original_ver!CJ420="","")</f>
        <v>1</v>
      </c>
      <c r="CL402" s="17">
        <v>2</v>
      </c>
      <c r="CM402" s="17">
        <v>1</v>
      </c>
      <c r="CN402" s="15" cm="1">
        <f t="array" ref="CN402">_xlfn.IFS([1]original_ver!CN420="ความรู้ทางการเกษตรและการใช้เทคโนโลยีสำหรับการผลิตในฟาร์ม",1,[1]original_ver!CN420="การวางแผนและจัดการฟาร์ม เช่น การเก็บเกี่ยว การเงิน และการวางแผนทางการตลาด",2,[1]original_ver!CN420="การเป็นผู้ประกอบการทางการเกษตร",3,[1]original_ver!CN420="การเพิ่มมูลค่าผลผลิต และการแปรรูปผลผลิต (รวมถึงการพัฒนาคุณภาพผลผลิต)",4,[1]original_ver!CN420="","")</f>
        <v>4</v>
      </c>
      <c r="CO402" s="17">
        <v>1</v>
      </c>
      <c r="CP402" s="17">
        <v>1</v>
      </c>
      <c r="CQ402" s="15" cm="1">
        <f t="array" ref="CQ402">_xlfn.IFS([1]original_ver!CR420="ประยุกต์",1,[1]original_ver!CR420="ไม่ประยุกต์",0,[1]original_ver!CR420="","")</f>
        <v>1</v>
      </c>
      <c r="CR402" s="15" cm="1">
        <f t="array" ref="CR402">_xlfn.IFS([1]original_ver!CS420="ประยุกต์",1,[1]original_ver!CS420="ไม่ประยุกต์",0,[1]original_ver!CS420="","")</f>
        <v>1</v>
      </c>
      <c r="CS402" s="48"/>
      <c r="CT402" s="15" cm="1">
        <f t="array" ref="CT402">_xlfn.IFS([1]original_ver!CV420="ประยุกต์",1,[1]original_ver!CV420="ไม่ประยุกต์",0,[1]original_ver!CV420="","")</f>
        <v>1</v>
      </c>
      <c r="CU402" s="48"/>
      <c r="CV402" s="15" cm="1">
        <f t="array" ref="CV402">_xlfn.IFS([1]original_ver!CY420="ประยุกต์",1,[1]original_ver!CY420="ไม่ประยุกต์",0,[1]original_ver!CY420="","")</f>
        <v>1</v>
      </c>
      <c r="CW402" s="48"/>
      <c r="CX402" s="15" cm="1">
        <f t="array" ref="CX402">_xlfn.IFS([1]original_ver!DB420="ประยุกต์",1,[1]original_ver!DB420="ไม่ประยุกต์",0,[1]original_ver!DB420="","")</f>
        <v>1</v>
      </c>
      <c r="CY402" s="48"/>
      <c r="CZ402" s="48"/>
      <c r="DA402" s="48"/>
      <c r="DB402" s="48"/>
      <c r="DC402" s="48"/>
      <c r="DD402" s="48"/>
      <c r="DE402" s="48"/>
      <c r="DF402" s="17">
        <v>1</v>
      </c>
      <c r="DG402" s="17">
        <v>1</v>
      </c>
      <c r="DH402" s="17">
        <v>2</v>
      </c>
      <c r="DI402" s="17">
        <v>1</v>
      </c>
      <c r="DJ402" s="17">
        <v>2</v>
      </c>
      <c r="DK402" s="17">
        <v>1</v>
      </c>
      <c r="DL402" s="17">
        <v>3</v>
      </c>
      <c r="DM402" s="17">
        <v>1</v>
      </c>
      <c r="DN402" s="48"/>
      <c r="DR402" s="49">
        <v>4.2</v>
      </c>
      <c r="DS402" s="49">
        <v>4</v>
      </c>
      <c r="DT402" s="17">
        <v>4.5</v>
      </c>
      <c r="DU402" s="49">
        <v>3.8</v>
      </c>
      <c r="DV402" s="49">
        <v>3</v>
      </c>
      <c r="DW402" s="49">
        <v>4</v>
      </c>
      <c r="DX402" s="25">
        <v>4.2</v>
      </c>
      <c r="DY402" s="25">
        <v>4</v>
      </c>
      <c r="DZ402" s="25">
        <v>4.5</v>
      </c>
      <c r="EA402" s="25">
        <v>3.6</v>
      </c>
      <c r="EB402" s="25">
        <v>3</v>
      </c>
      <c r="EC402">
        <v>3.75</v>
      </c>
    </row>
    <row r="403" spans="1:133" hidden="1" x14ac:dyDescent="0.2">
      <c r="A403" s="15">
        <v>1247</v>
      </c>
      <c r="B403" s="60" t="s">
        <v>915</v>
      </c>
      <c r="C403" cm="1">
        <f t="array" ref="C403">_xlfn.IFS([1]original_ver!D421="Participant",1,[1]original_ver!D421="Non-Participant",0,[1]original_ver!D421="","")</f>
        <v>1</v>
      </c>
      <c r="D403" s="15">
        <v>3</v>
      </c>
      <c r="E403" s="17" cm="1">
        <f t="array" ref="E403">_xlfn.IFS([1]original_ver!F421="ชาย",1,[1]original_ver!F421="หญิง",0,[1]original_ver!F421="","")</f>
        <v>1</v>
      </c>
      <c r="F403" s="15">
        <v>57</v>
      </c>
      <c r="G403" s="17" cm="1">
        <f t="array" ref="G403">_xlfn.IFS([1]original_ver!H421="ไม่มีการศึกษา",0,[1]original_ver!H421="ประถมศึกษา",1,[1]original_ver!H421="มัธยมศึกษาตอนต้น",2,[1]original_ver!H421="มัธยมศึกษาตอนปลาย",3,[1]original_ver!H421="อนุปริญญา (ปวช., ปวส., ฝึกหัดครู)",4,[1]original_ver!H421="ปริญญาตรี",5,[1]original_ver!H421="สูงกว่าปริญญาตรี",6,[1]original_ver!H421="","")</f>
        <v>3</v>
      </c>
      <c r="H403" s="17" cm="1">
        <f t="array" ref="H403">_xlfn.IFS([1]original_ver!I421="โสด",1,[1]original_ver!I421="สมรส/อยู่ด้วยกัน",2,[1]original_ver!I421="หย่าร้าง/แยกกันอยู่",3,[1]original_ver!I421="หม้าย",4,[1]original_ver!I421="","")</f>
        <v>2</v>
      </c>
      <c r="I403" s="15">
        <v>5</v>
      </c>
      <c r="J403" s="15">
        <v>27</v>
      </c>
      <c r="K403" s="17" cm="1">
        <f t="array" ref="K403">_xlfn.IFS([1]original_ver!L421="ใช่",1,[1]original_ver!L421="ไม่ใช่",0,[1]original_ver!L421="","")</f>
        <v>1</v>
      </c>
      <c r="L403" s="17" cm="1">
        <f t="array" ref="L403">_xlfn.IFS([1]original_ver!M421="กู้ยืม",1,[1]original_ver!M421="ไม่กู้ยืม",0,[1]original_ver!M421="","")</f>
        <v>1</v>
      </c>
      <c r="M403" s="17">
        <f t="shared" si="23"/>
        <v>1</v>
      </c>
      <c r="N403" s="54">
        <v>120000</v>
      </c>
      <c r="O403" s="17" cm="1">
        <f t="array" ref="O403">_xlfn.IFS([1]original_ver!O421="ใช่",1,[1]original_ver!O421="ไม่ใช่",0,[1]original_ver!O421="","")</f>
        <v>1</v>
      </c>
      <c r="P403" s="17">
        <v>1</v>
      </c>
      <c r="Q403" s="17">
        <v>1</v>
      </c>
      <c r="R403" s="17">
        <v>17</v>
      </c>
      <c r="S403" s="17">
        <v>5950</v>
      </c>
      <c r="T403" s="53">
        <v>20</v>
      </c>
      <c r="U403" s="20">
        <f t="shared" si="21"/>
        <v>350</v>
      </c>
      <c r="V403" s="17">
        <v>1</v>
      </c>
      <c r="W403" s="17">
        <v>17</v>
      </c>
      <c r="X403" s="17">
        <v>5950</v>
      </c>
      <c r="Y403" s="17">
        <v>20</v>
      </c>
      <c r="Z403" s="17"/>
      <c r="AA403" s="17">
        <v>1</v>
      </c>
      <c r="AB403" s="17">
        <v>1</v>
      </c>
      <c r="AC403" s="17">
        <v>17</v>
      </c>
      <c r="AD403" s="17">
        <v>5950</v>
      </c>
      <c r="AE403" s="18">
        <v>20</v>
      </c>
      <c r="AF403" s="27">
        <f t="shared" si="22"/>
        <v>350</v>
      </c>
      <c r="AG403" s="17">
        <v>1</v>
      </c>
      <c r="AH403" s="17">
        <v>17</v>
      </c>
      <c r="AI403" s="17">
        <v>5950</v>
      </c>
      <c r="AJ403" s="17">
        <v>19</v>
      </c>
      <c r="AK403" s="17"/>
      <c r="AW403" s="48"/>
      <c r="BG403" s="17"/>
      <c r="CC403" s="17"/>
      <c r="CD403" s="49">
        <v>2</v>
      </c>
      <c r="CE403" s="49">
        <v>2.3333333333333335</v>
      </c>
      <c r="CF403" s="49">
        <v>1</v>
      </c>
      <c r="CG403" s="49">
        <v>1</v>
      </c>
      <c r="CH403" s="49">
        <v>3</v>
      </c>
      <c r="CI403" s="17">
        <v>1</v>
      </c>
      <c r="CJ403" cm="1">
        <f t="array" ref="CJ403">_xlfn.IFS([1]original_ver!CH421="จากการเข้าร่วมกิจกรรมอบรม ที่จัดโดยโครงการเกษตรกรปราดเปรื่อง (Smart Farmer)",1,[1]original_ver!CH421="จากการเข้าร่วมกิจกรรมอบรม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ๆ",3,[1]original_ver!CH421="จากการเรียนรู้ผ่านประสบการณ์ของผู้อื่น ได้แก่ เพื่อนบ้าน พี่น้อง เพื่อน และญาติ เป็นต้น",4,[1]original_ver!CH421="ไม่ได้เข้าร่วมกิจกรรมอบรมหรือเรียนรู้ใด ๆ (ข้ามไปข้อ 33)",5)</f>
        <v>1</v>
      </c>
      <c r="CK403" s="15" cm="1">
        <f t="array" ref="CK403">_xlfn.IFS([1]original_ver!CJ421="ความรู้ทางการเกษตรและการใช้เทคโนโลยีสำหรับการผลิตในฟาร์ม",1,[1]original_ver!CJ421="การวางแผนและจัดการฟาร์ม เช่น การเก็บเกี่ยว การเงิน และการวางแผนทางการตลาด",2,[1]original_ver!CJ421="การเป็นผู้ประกอบการทางการเกษตร",3,[1]original_ver!CJ421="การเพิ่มมูลค่าผลผลิต และการแปรรูปผลผลิต (รวมถึงการพัฒนาคุณภาพผลผลิต)",4,[1]original_ver!CJ421="","")</f>
        <v>1</v>
      </c>
      <c r="CL403" s="17">
        <v>3</v>
      </c>
      <c r="CM403" s="17">
        <v>1</v>
      </c>
      <c r="CN403" s="15" cm="1">
        <f t="array" ref="CN403">_xlfn.IFS([1]original_ver!CN421="ความรู้ทางการเกษตรและการใช้เทคโนโลยีสำหรับการผลิตในฟาร์ม",1,[1]original_ver!CN421="การวางแผนและจัดการฟาร์ม เช่น การเก็บเกี่ยว การเงิน และการวางแผนทางการตลาด",2,[1]original_ver!CN421="การเป็นผู้ประกอบการทางการเกษตร",3,[1]original_ver!CN421="การเพิ่มมูลค่าผลผลิต และการแปรรูปผลผลิต (รวมถึงการพัฒนาคุณภาพผลผลิต)",4,[1]original_ver!CN421="","")</f>
        <v>3</v>
      </c>
      <c r="CO403" s="17">
        <v>1</v>
      </c>
      <c r="CP403" s="17">
        <v>1</v>
      </c>
      <c r="CQ403" s="15" cm="1">
        <f t="array" ref="CQ403">_xlfn.IFS([1]original_ver!CR421="ประยุกต์",1,[1]original_ver!CR421="ไม่ประยุกต์",0,[1]original_ver!CR421="","")</f>
        <v>1</v>
      </c>
      <c r="CR403" s="15" cm="1">
        <f t="array" ref="CR403">_xlfn.IFS([1]original_ver!CS421="ประยุกต์",1,[1]original_ver!CS421="ไม่ประยุกต์",0,[1]original_ver!CS421="","")</f>
        <v>1</v>
      </c>
      <c r="CS403" s="48"/>
      <c r="CT403" s="15" cm="1">
        <f t="array" ref="CT403">_xlfn.IFS([1]original_ver!CV421="ประยุกต์",1,[1]original_ver!CV421="ไม่ประยุกต์",0,[1]original_ver!CV421="","")</f>
        <v>1</v>
      </c>
      <c r="CU403" s="48"/>
      <c r="CV403" s="15" cm="1">
        <f t="array" ref="CV403">_xlfn.IFS([1]original_ver!CY421="ประยุกต์",1,[1]original_ver!CY421="ไม่ประยุกต์",0,[1]original_ver!CY421="","")</f>
        <v>1</v>
      </c>
      <c r="CW403" s="48"/>
      <c r="CX403" s="15" cm="1">
        <f t="array" ref="CX403">_xlfn.IFS([1]original_ver!DB421="ประยุกต์",1,[1]original_ver!DB421="ไม่ประยุกต์",0,[1]original_ver!DB421="","")</f>
        <v>1</v>
      </c>
      <c r="CY403" s="48"/>
      <c r="CZ403" s="48"/>
      <c r="DA403" s="48"/>
      <c r="DB403" s="48"/>
      <c r="DC403" s="48"/>
      <c r="DD403" s="48"/>
      <c r="DE403" s="48"/>
      <c r="DF403" s="17">
        <v>1</v>
      </c>
      <c r="DG403" s="17">
        <v>1</v>
      </c>
      <c r="DH403" s="17">
        <v>3</v>
      </c>
      <c r="DI403" s="17">
        <v>1</v>
      </c>
      <c r="DJ403" s="17">
        <v>1</v>
      </c>
      <c r="DK403" s="17">
        <v>1</v>
      </c>
      <c r="DL403" s="17">
        <v>3</v>
      </c>
      <c r="DM403" s="17">
        <v>1</v>
      </c>
      <c r="DN403" s="48"/>
      <c r="DR403" s="49">
        <v>5</v>
      </c>
      <c r="DS403" s="49">
        <v>4</v>
      </c>
      <c r="DT403" s="17">
        <v>5</v>
      </c>
      <c r="DU403" s="49">
        <v>4.2</v>
      </c>
      <c r="DV403" s="49">
        <v>4</v>
      </c>
      <c r="DW403" s="49">
        <v>3.5</v>
      </c>
      <c r="DX403" s="25">
        <v>5</v>
      </c>
      <c r="DY403" s="25">
        <v>4</v>
      </c>
      <c r="DZ403" s="25">
        <v>5</v>
      </c>
      <c r="EA403" s="25">
        <v>4.2</v>
      </c>
      <c r="EB403" s="25">
        <v>4</v>
      </c>
      <c r="EC403">
        <v>3.5</v>
      </c>
    </row>
    <row r="404" spans="1:133" hidden="1" x14ac:dyDescent="0.2">
      <c r="A404" s="15">
        <v>1248</v>
      </c>
      <c r="B404" s="60" t="s">
        <v>916</v>
      </c>
      <c r="C404" cm="1">
        <f t="array" ref="C404">_xlfn.IFS([1]original_ver!D422="Participant",1,[1]original_ver!D422="Non-Participant",0,[1]original_ver!D422="","")</f>
        <v>1</v>
      </c>
      <c r="D404" s="15">
        <v>3</v>
      </c>
      <c r="E404" s="17" cm="1">
        <f t="array" ref="E404">_xlfn.IFS([1]original_ver!F422="ชาย",1,[1]original_ver!F422="หญิง",0,[1]original_ver!F422="","")</f>
        <v>1</v>
      </c>
      <c r="F404" s="15">
        <v>64</v>
      </c>
      <c r="G404" s="17" cm="1">
        <f t="array" ref="G404">_xlfn.IFS([1]original_ver!H422="ไม่มีการศึกษา",0,[1]original_ver!H422="ประถมศึกษา",1,[1]original_ver!H422="มัธยมศึกษาตอนต้น",2,[1]original_ver!H422="มัธยมศึกษาตอนปลาย",3,[1]original_ver!H422="อนุปริญญา (ปวช., ปวส., ฝึกหัดครู)",4,[1]original_ver!H422="ปริญญาตรี",5,[1]original_ver!H422="สูงกว่าปริญญาตรี",6,[1]original_ver!H422="","")</f>
        <v>3</v>
      </c>
      <c r="H404" s="17" cm="1">
        <f t="array" ref="H404">_xlfn.IFS([1]original_ver!I422="โสด",1,[1]original_ver!I422="สมรส/อยู่ด้วยกัน",2,[1]original_ver!I422="หย่าร้าง/แยกกันอยู่",3,[1]original_ver!I422="หม้าย",4,[1]original_ver!I422="","")</f>
        <v>2</v>
      </c>
      <c r="I404" s="15">
        <v>2</v>
      </c>
      <c r="J404" s="15">
        <v>23</v>
      </c>
      <c r="K404" s="17" cm="1">
        <f t="array" ref="K404">_xlfn.IFS([1]original_ver!L422="ใช่",1,[1]original_ver!L422="ไม่ใช่",0,[1]original_ver!L422="","")</f>
        <v>0</v>
      </c>
      <c r="L404" s="17" cm="1">
        <f t="array" ref="L404">_xlfn.IFS([1]original_ver!M422="กู้ยืม",1,[1]original_ver!M422="ไม่กู้ยืม",0,[1]original_ver!M422="","")</f>
        <v>1</v>
      </c>
      <c r="M404" s="17">
        <f t="shared" si="23"/>
        <v>1</v>
      </c>
      <c r="N404" s="54">
        <v>100000</v>
      </c>
      <c r="O404" s="17" cm="1">
        <f t="array" ref="O404">_xlfn.IFS([1]original_ver!O422="ใช่",1,[1]original_ver!O422="ไม่ใช่",0,[1]original_ver!O422="","")</f>
        <v>1</v>
      </c>
      <c r="P404" s="17">
        <v>1</v>
      </c>
      <c r="Q404" s="17">
        <v>1</v>
      </c>
      <c r="R404" s="17">
        <v>20</v>
      </c>
      <c r="S404" s="17">
        <v>7000</v>
      </c>
      <c r="T404" s="53">
        <v>18</v>
      </c>
      <c r="U404" s="20">
        <f t="shared" si="21"/>
        <v>350</v>
      </c>
      <c r="V404" s="48"/>
      <c r="W404" s="48"/>
      <c r="X404" s="48"/>
      <c r="Y404" s="48"/>
      <c r="Z404" s="48"/>
      <c r="AA404" s="17">
        <v>1</v>
      </c>
      <c r="AB404" s="17">
        <v>1</v>
      </c>
      <c r="AC404" s="17">
        <v>20</v>
      </c>
      <c r="AD404" s="17">
        <v>6000</v>
      </c>
      <c r="AE404" s="18">
        <v>18</v>
      </c>
      <c r="AF404" s="27">
        <f t="shared" si="22"/>
        <v>300</v>
      </c>
      <c r="AG404" s="48"/>
      <c r="AH404" s="48"/>
      <c r="AI404" s="48"/>
      <c r="AJ404" s="48"/>
      <c r="AK404" s="48"/>
      <c r="AW404" s="48"/>
      <c r="BG404" s="48"/>
      <c r="CC404" s="48"/>
      <c r="CD404" s="49">
        <v>2</v>
      </c>
      <c r="CE404" s="49">
        <v>2.3333333333333335</v>
      </c>
      <c r="CF404" s="49">
        <v>1.6666666666666667</v>
      </c>
      <c r="CG404" s="49">
        <v>1</v>
      </c>
      <c r="CH404" s="49">
        <v>1</v>
      </c>
      <c r="CI404" s="17">
        <v>1</v>
      </c>
      <c r="CJ404" cm="1">
        <f t="array" ref="CJ404">_xlfn.IFS([1]original_ver!CH422="จากการเข้าร่วมกิจกรรมอบรม ที่จัดโดยโครงการเกษตรกรปราดเปรื่อง (Smart Farmer)",1,[1]original_ver!CH422="จากการเข้าร่วมกิจกรรมอบรม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ๆ",3,[1]original_ver!CH422="จากการเรียนรู้ผ่านประสบการณ์ของผู้อื่น ได้แก่ เพื่อนบ้าน พี่น้อง เพื่อน และญาติ เป็นต้น",4,[1]original_ver!CH422="ไม่ได้เข้าร่วมกิจกรรมอบรมหรือเรียนรู้ใด ๆ (ข้ามไปข้อ 33)",5)</f>
        <v>4</v>
      </c>
      <c r="CK404" s="15" cm="1">
        <f t="array" ref="CK404">_xlfn.IFS([1]original_ver!CJ422="ความรู้ทางการเกษตรและการใช้เทคโนโลยีสำหรับการผลิตในฟาร์ม",1,[1]original_ver!CJ422="การวางแผนและจัดการฟาร์ม เช่น การเก็บเกี่ยว การเงิน และการวางแผนทางการตลาด",2,[1]original_ver!CJ422="การเป็นผู้ประกอบการทางการเกษตร",3,[1]original_ver!CJ422="การเพิ่มมูลค่าผลผลิต และการแปรรูปผลผลิต (รวมถึงการพัฒนาคุณภาพผลผลิต)",4,[1]original_ver!CJ422="","")</f>
        <v>2</v>
      </c>
      <c r="CL404" s="17">
        <v>3</v>
      </c>
      <c r="CM404" s="17">
        <v>1</v>
      </c>
      <c r="CN404" s="15" cm="1">
        <f t="array" ref="CN404">_xlfn.IFS([1]original_ver!CN422="ความรู้ทางการเกษตรและการใช้เทคโนโลยีสำหรับการผลิตในฟาร์ม",1,[1]original_ver!CN422="การวางแผนและจัดการฟาร์ม เช่น การเก็บเกี่ยว การเงิน และการวางแผนทางการตลาด",2,[1]original_ver!CN422="การเป็นผู้ประกอบการทางการเกษตร",3,[1]original_ver!CN422="การเพิ่มมูลค่าผลผลิต และการแปรรูปผลผลิต (รวมถึงการพัฒนาคุณภาพผลผลิต)",4,[1]original_ver!CN422="","")</f>
        <v>3</v>
      </c>
      <c r="CO404" s="17">
        <v>1</v>
      </c>
      <c r="CP404" s="17">
        <v>1</v>
      </c>
      <c r="CQ404" s="15" cm="1">
        <f t="array" ref="CQ404">_xlfn.IFS([1]original_ver!CR422="ประยุกต์",1,[1]original_ver!CR422="ไม่ประยุกต์",0,[1]original_ver!CR422="","")</f>
        <v>1</v>
      </c>
      <c r="CR404" s="15" cm="1">
        <f t="array" ref="CR404">_xlfn.IFS([1]original_ver!CS422="ประยุกต์",1,[1]original_ver!CS422="ไม่ประยุกต์",0,[1]original_ver!CS422="","")</f>
        <v>1</v>
      </c>
      <c r="CS404" s="48"/>
      <c r="CT404" s="15" cm="1">
        <f t="array" ref="CT404">_xlfn.IFS([1]original_ver!CV422="ประยุกต์",1,[1]original_ver!CV422="ไม่ประยุกต์",0,[1]original_ver!CV422="","")</f>
        <v>1</v>
      </c>
      <c r="CU404" s="48"/>
      <c r="CV404" s="15" cm="1">
        <f t="array" ref="CV404">_xlfn.IFS([1]original_ver!CY422="ประยุกต์",1,[1]original_ver!CY422="ไม่ประยุกต์",0,[1]original_ver!CY422="","")</f>
        <v>1</v>
      </c>
      <c r="CW404" s="48"/>
      <c r="CX404" s="15" cm="1">
        <f t="array" ref="CX404">_xlfn.IFS([1]original_ver!DB422="ประยุกต์",1,[1]original_ver!DB422="ไม่ประยุกต์",0,[1]original_ver!DB422="","")</f>
        <v>1</v>
      </c>
      <c r="CY404" s="48"/>
      <c r="CZ404" s="48"/>
      <c r="DA404" s="48"/>
      <c r="DB404" s="48"/>
      <c r="DC404" s="48"/>
      <c r="DD404" s="48"/>
      <c r="DE404" s="48"/>
      <c r="DF404" s="48"/>
      <c r="DG404" s="48"/>
      <c r="DH404" s="17">
        <v>1</v>
      </c>
      <c r="DI404" s="17">
        <v>1</v>
      </c>
      <c r="DJ404" s="17">
        <v>2</v>
      </c>
      <c r="DK404" s="17">
        <v>1</v>
      </c>
      <c r="DL404" s="17">
        <v>2</v>
      </c>
      <c r="DM404" s="17">
        <v>1</v>
      </c>
      <c r="DN404" s="48"/>
      <c r="DR404" s="49">
        <v>4.5999999999999996</v>
      </c>
      <c r="DS404" s="49">
        <v>3.6666666666666665</v>
      </c>
      <c r="DT404" s="17">
        <v>4</v>
      </c>
      <c r="DU404" s="49">
        <v>4</v>
      </c>
      <c r="DV404" s="49">
        <v>3.6666666666666665</v>
      </c>
      <c r="DW404" s="49">
        <v>3.5</v>
      </c>
      <c r="DX404" s="25">
        <v>4.5999999999999996</v>
      </c>
      <c r="DY404" s="25">
        <v>3.6666666666666665</v>
      </c>
      <c r="DZ404" s="25">
        <v>4</v>
      </c>
      <c r="EA404" s="25">
        <v>4</v>
      </c>
      <c r="EB404" s="25">
        <v>3.6666666666666665</v>
      </c>
      <c r="EC404">
        <v>3.5</v>
      </c>
    </row>
    <row r="405" spans="1:133" hidden="1" x14ac:dyDescent="0.2">
      <c r="A405" s="15">
        <v>2100</v>
      </c>
      <c r="B405" s="50" t="s">
        <v>917</v>
      </c>
      <c r="C405" cm="1">
        <f t="array" ref="C405">_xlfn.IFS([1]original_ver!D423="Participant",1,[1]original_ver!D423="Non-Participant",0,[1]original_ver!D423="","")</f>
        <v>1</v>
      </c>
      <c r="D405" s="15">
        <v>1</v>
      </c>
      <c r="E405" s="17" cm="1">
        <f t="array" ref="E405">_xlfn.IFS([1]original_ver!F423="ชาย",1,[1]original_ver!F423="หญิง",0,[1]original_ver!F423="","")</f>
        <v>1</v>
      </c>
      <c r="F405" s="15">
        <v>57</v>
      </c>
      <c r="G405" s="17" cm="1">
        <f t="array" ref="G405">_xlfn.IFS([1]original_ver!H423="ไม่มีการศึกษา",0,[1]original_ver!H423="ประถมศึกษา",1,[1]original_ver!H423="มัธยมศึกษาตอนต้น",2,[1]original_ver!H423="มัธยมศึกษาตอนปลาย",3,[1]original_ver!H423="อนุปริญญา (ปวช., ปวส., ฝึกหัดครู)",4,[1]original_ver!H423="ปริญญาตรี",5,[1]original_ver!H423="สูงกว่าปริญญาตรี",6,[1]original_ver!H423="","")</f>
        <v>3</v>
      </c>
      <c r="H405" s="17" cm="1">
        <f t="array" ref="H405">_xlfn.IFS([1]original_ver!I423="โสด",1,[1]original_ver!I423="สมรส/อยู่ด้วยกัน",2,[1]original_ver!I423="หย่าร้าง/แยกกันอยู่",3,[1]original_ver!I423="หม้าย",4,[1]original_ver!I423="","")</f>
        <v>2</v>
      </c>
      <c r="I405" s="15">
        <v>4</v>
      </c>
      <c r="J405" s="15">
        <v>25</v>
      </c>
      <c r="K405" s="17" cm="1">
        <f t="array" ref="K405">_xlfn.IFS([1]original_ver!L423="ใช่",1,[1]original_ver!L423="ไม่ใช่",0,[1]original_ver!L423="","")</f>
        <v>0</v>
      </c>
      <c r="L405" s="17" cm="1">
        <f t="array" ref="L405">_xlfn.IFS([1]original_ver!M423="กู้ยืม",1,[1]original_ver!M423="ไม่กู้ยืม",0,[1]original_ver!M423="","")</f>
        <v>0</v>
      </c>
      <c r="M405" s="17">
        <f t="shared" si="23"/>
        <v>0</v>
      </c>
      <c r="N405" s="26"/>
      <c r="O405" s="17" cm="1">
        <f t="array" ref="O405">_xlfn.IFS([1]original_ver!O423="ใช่",1,[1]original_ver!O423="ไม่ใช่",0,[1]original_ver!O423="","")</f>
        <v>1</v>
      </c>
      <c r="P405" s="17">
        <v>9</v>
      </c>
      <c r="Q405" s="17">
        <v>1</v>
      </c>
      <c r="R405" s="17">
        <v>0.75</v>
      </c>
      <c r="S405" s="17">
        <v>1</v>
      </c>
      <c r="T405" s="17">
        <v>80</v>
      </c>
      <c r="U405" s="22">
        <f t="shared" si="21"/>
        <v>1.3333333333333333</v>
      </c>
      <c r="V405" s="48"/>
      <c r="W405" s="48"/>
      <c r="X405" s="48"/>
      <c r="Y405" s="48"/>
      <c r="Z405" s="48"/>
      <c r="AA405" s="17">
        <v>9</v>
      </c>
      <c r="AB405" s="17">
        <v>1</v>
      </c>
      <c r="AC405" s="17">
        <v>0.75</v>
      </c>
      <c r="AD405" s="17">
        <v>1</v>
      </c>
      <c r="AE405" s="17">
        <v>80</v>
      </c>
      <c r="AF405" s="27">
        <f t="shared" si="22"/>
        <v>1.3333333333333333</v>
      </c>
      <c r="AG405" s="48"/>
      <c r="AH405" s="48"/>
      <c r="AI405" s="48"/>
      <c r="AJ405" s="48"/>
      <c r="AK405" s="48"/>
      <c r="AW405" s="48"/>
      <c r="BG405" s="48"/>
      <c r="CC405" s="48"/>
      <c r="CD405" s="49">
        <v>1</v>
      </c>
      <c r="CE405" s="49">
        <v>1</v>
      </c>
      <c r="CF405" s="49">
        <v>1</v>
      </c>
      <c r="CG405" s="49">
        <v>1</v>
      </c>
      <c r="CH405" s="49">
        <v>1</v>
      </c>
      <c r="CI405" s="17">
        <v>1</v>
      </c>
      <c r="CJ405" cm="1">
        <f t="array" ref="CJ405">_xlfn.IFS([1]original_ver!CH423="จากการเข้าร่วมกิจกรรมอบรม ที่จัดโดยโครงการเกษตรกรปราดเปรื่อง (Smart Farmer)",1,[1]original_ver!CH423="จากการเข้าร่วมกิจกรรมอบรม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ๆ",3,[1]original_ver!CH423="จากการเรียนรู้ผ่านประสบการณ์ของผู้อื่น ได้แก่ เพื่อนบ้าน พี่น้อง เพื่อน และญาติ เป็นต้น",4,[1]original_ver!CH423="ไม่ได้เข้าร่วมกิจกรรมอบรมหรือเรียนรู้ใด ๆ (ข้ามไปข้อ 33)",5)</f>
        <v>2</v>
      </c>
      <c r="CK405" s="15" cm="1">
        <f t="array" ref="CK405">_xlfn.IFS([1]original_ver!CJ423="ความรู้ทางการเกษตรและการใช้เทคโนโลยีสำหรับการผลิตในฟาร์ม",1,[1]original_ver!CJ423="การวางแผนและจัดการฟาร์ม เช่น การเก็บเกี่ยว การเงิน และการวางแผนทางการตลาด",2,[1]original_ver!CJ423="การเป็นผู้ประกอบการทางการเกษตร",3,[1]original_ver!CJ423="การเพิ่มมูลค่าผลผลิต และการแปรรูปผลผลิต (รวมถึงการพัฒนาคุณภาพผลผลิต)",4,[1]original_ver!CJ423="","")</f>
        <v>2</v>
      </c>
      <c r="CL405" s="17">
        <v>15</v>
      </c>
      <c r="CM405" s="17">
        <v>1</v>
      </c>
      <c r="CN405" s="15" cm="1">
        <f t="array" ref="CN405">_xlfn.IFS([1]original_ver!CN423="ความรู้ทางการเกษตรและการใช้เทคโนโลยีสำหรับการผลิตในฟาร์ม",1,[1]original_ver!CN423="การวางแผนและจัดการฟาร์ม เช่น การเก็บเกี่ยว การเงิน และการวางแผนทางการตลาด",2,[1]original_ver!CN423="การเป็นผู้ประกอบการทางการเกษตร",3,[1]original_ver!CN423="การเพิ่มมูลค่าผลผลิต และการแปรรูปผลผลิต (รวมถึงการพัฒนาคุณภาพผลผลิต)",4,[1]original_ver!CN423="","")</f>
        <v>4</v>
      </c>
      <c r="CO405" s="17">
        <v>3</v>
      </c>
      <c r="CP405" s="17">
        <v>1</v>
      </c>
      <c r="CQ405" s="15" cm="1">
        <f t="array" ref="CQ405">_xlfn.IFS([1]original_ver!CR423="ประยุกต์",1,[1]original_ver!CR423="ไม่ประยุกต์",0,[1]original_ver!CR423="","")</f>
        <v>1</v>
      </c>
      <c r="CR405" s="15" cm="1">
        <f t="array" ref="CR405">_xlfn.IFS([1]original_ver!CS423="ประยุกต์",1,[1]original_ver!CS423="ไม่ประยุกต์",0,[1]original_ver!CS423="","")</f>
        <v>1</v>
      </c>
      <c r="CS405" s="48"/>
      <c r="CT405" s="15" cm="1">
        <f t="array" ref="CT405">_xlfn.IFS([1]original_ver!CV423="ประยุกต์",1,[1]original_ver!CV423="ไม่ประยุกต์",0,[1]original_ver!CV423="","")</f>
        <v>1</v>
      </c>
      <c r="CU405" s="48"/>
      <c r="CV405" s="15" cm="1">
        <f t="array" ref="CV405">_xlfn.IFS([1]original_ver!CY423="ประยุกต์",1,[1]original_ver!CY423="ไม่ประยุกต์",0,[1]original_ver!CY423="","")</f>
        <v>1</v>
      </c>
      <c r="CW405" s="48"/>
      <c r="CX405" s="15" cm="1">
        <f t="array" ref="CX405">_xlfn.IFS([1]original_ver!DB423="ประยุกต์",1,[1]original_ver!DB423="ไม่ประยุกต์",0,[1]original_ver!DB423="","")</f>
        <v>0</v>
      </c>
      <c r="CY405" s="17">
        <v>1</v>
      </c>
      <c r="CZ405" s="17"/>
      <c r="DA405" s="17"/>
      <c r="DB405" s="17"/>
      <c r="DC405" s="17"/>
      <c r="DD405" s="17"/>
      <c r="DE405" s="17"/>
      <c r="DF405" s="17">
        <v>3</v>
      </c>
      <c r="DG405" s="17">
        <v>3</v>
      </c>
      <c r="DH405" s="17">
        <v>1</v>
      </c>
      <c r="DI405" s="17">
        <v>3</v>
      </c>
      <c r="DJ405" s="17">
        <v>2</v>
      </c>
      <c r="DK405" s="17">
        <v>3</v>
      </c>
      <c r="DL405" s="48"/>
      <c r="DM405" s="48"/>
      <c r="DN405" s="48"/>
      <c r="DR405" s="49">
        <v>5</v>
      </c>
      <c r="DS405" s="49">
        <v>5</v>
      </c>
      <c r="DT405" s="17">
        <v>5</v>
      </c>
      <c r="DU405" s="49">
        <v>5</v>
      </c>
      <c r="DV405" s="49">
        <v>5</v>
      </c>
      <c r="DW405" s="49">
        <v>5</v>
      </c>
      <c r="DX405" s="25">
        <v>5</v>
      </c>
      <c r="DY405" s="25">
        <v>5</v>
      </c>
      <c r="DZ405" s="25">
        <v>5</v>
      </c>
      <c r="EA405" s="25">
        <v>5</v>
      </c>
      <c r="EB405" s="25">
        <v>5</v>
      </c>
      <c r="EC405">
        <v>5</v>
      </c>
    </row>
    <row r="406" spans="1:133" hidden="1" x14ac:dyDescent="0.2">
      <c r="A406" s="15">
        <v>2101</v>
      </c>
      <c r="B406" s="47" t="s">
        <v>918</v>
      </c>
      <c r="C406" cm="1">
        <f t="array" ref="C406">_xlfn.IFS([1]original_ver!D424="Participant",1,[1]original_ver!D424="Non-Participant",0,[1]original_ver!D424="","")</f>
        <v>1</v>
      </c>
      <c r="D406" s="15">
        <v>1</v>
      </c>
      <c r="E406" s="17" cm="1">
        <f t="array" ref="E406">_xlfn.IFS([1]original_ver!F424="ชาย",1,[1]original_ver!F424="หญิง",0,[1]original_ver!F424="","")</f>
        <v>1</v>
      </c>
      <c r="F406" s="15">
        <v>54</v>
      </c>
      <c r="G406" s="17" cm="1">
        <f t="array" ref="G406">_xlfn.IFS([1]original_ver!H424="ไม่มีการศึกษา",0,[1]original_ver!H424="ประถมศึกษา",1,[1]original_ver!H424="มัธยมศึกษาตอนต้น",2,[1]original_ver!H424="มัธยมศึกษาตอนปลาย",3,[1]original_ver!H424="อนุปริญญา (ปวช., ปวส., ฝึกหัดครู)",4,[1]original_ver!H424="ปริญญาตรี",5,[1]original_ver!H424="สูงกว่าปริญญาตรี",6,[1]original_ver!H424="","")</f>
        <v>5</v>
      </c>
      <c r="H406" s="17" cm="1">
        <f t="array" ref="H406">_xlfn.IFS([1]original_ver!I424="โสด",1,[1]original_ver!I424="สมรส/อยู่ด้วยกัน",2,[1]original_ver!I424="หย่าร้าง/แยกกันอยู่",3,[1]original_ver!I424="หม้าย",4,[1]original_ver!I424="","")</f>
        <v>2</v>
      </c>
      <c r="I406" s="15">
        <v>5</v>
      </c>
      <c r="J406" s="15">
        <v>40</v>
      </c>
      <c r="K406" s="17" cm="1">
        <f t="array" ref="K406">_xlfn.IFS([1]original_ver!L424="ใช่",1,[1]original_ver!L424="ไม่ใช่",0,[1]original_ver!L424="","")</f>
        <v>0</v>
      </c>
      <c r="L406" s="17" cm="1">
        <f t="array" ref="L406">_xlfn.IFS([1]original_ver!M424="กู้ยืม",1,[1]original_ver!M424="ไม่กู้ยืม",0,[1]original_ver!M424="","")</f>
        <v>0</v>
      </c>
      <c r="M406" s="17">
        <f t="shared" si="23"/>
        <v>0</v>
      </c>
      <c r="N406" s="26"/>
      <c r="O406" s="17" cm="1">
        <f t="array" ref="O406">_xlfn.IFS([1]original_ver!O424="ใช่",1,[1]original_ver!O424="ไม่ใช่",0,[1]original_ver!O424="","")</f>
        <v>1</v>
      </c>
      <c r="P406" s="17">
        <v>1</v>
      </c>
      <c r="Q406" s="17">
        <v>1</v>
      </c>
      <c r="R406" s="17">
        <v>53</v>
      </c>
      <c r="S406" s="17">
        <v>52000</v>
      </c>
      <c r="T406" s="53">
        <v>22</v>
      </c>
      <c r="U406" s="20">
        <f t="shared" si="21"/>
        <v>981.13207547169816</v>
      </c>
      <c r="V406" s="17">
        <v>1</v>
      </c>
      <c r="W406" s="17">
        <v>53</v>
      </c>
      <c r="X406" s="17">
        <v>52000</v>
      </c>
      <c r="Y406" s="17">
        <v>22000</v>
      </c>
      <c r="Z406" s="17"/>
      <c r="AA406" s="17">
        <v>1</v>
      </c>
      <c r="AB406" s="17">
        <v>1</v>
      </c>
      <c r="AC406" s="17">
        <v>53</v>
      </c>
      <c r="AD406" s="17">
        <v>55000</v>
      </c>
      <c r="AE406" s="18">
        <v>18</v>
      </c>
      <c r="AF406" s="27">
        <f t="shared" si="22"/>
        <v>1037.7358490566037</v>
      </c>
      <c r="AG406" s="17">
        <v>1</v>
      </c>
      <c r="AH406" s="17">
        <v>53</v>
      </c>
      <c r="AI406" s="17">
        <v>55000</v>
      </c>
      <c r="AJ406" s="17">
        <v>18000</v>
      </c>
      <c r="AK406" s="17"/>
      <c r="AW406" s="48"/>
      <c r="BG406" s="17"/>
      <c r="CC406" s="17"/>
      <c r="CD406" s="49">
        <v>1</v>
      </c>
      <c r="CE406" s="49">
        <v>1</v>
      </c>
      <c r="CF406" s="49">
        <v>1</v>
      </c>
      <c r="CG406" s="49">
        <v>1</v>
      </c>
      <c r="CH406" s="49">
        <v>1</v>
      </c>
      <c r="CI406" s="17">
        <v>1</v>
      </c>
      <c r="CJ406" cm="1">
        <f t="array" ref="CJ406">_xlfn.IFS([1]original_ver!CH424="จากการเข้าร่วมกิจกรรมอบรม ที่จัดโดยโครงการเกษตรกรปราดเปรื่อง (Smart Farmer)",1,[1]original_ver!CH424="จากการเข้าร่วมกิจกรรมอบรม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ๆ",3,[1]original_ver!CH424="จากการเรียนรู้ผ่านประสบการณ์ของผู้อื่น ได้แก่ เพื่อนบ้าน พี่น้อง เพื่อน และญาติ เป็นต้น",4,[1]original_ver!CH424="ไม่ได้เข้าร่วมกิจกรรมอบรมหรือเรียนรู้ใด ๆ (ข้ามไปข้อ 33)",5)</f>
        <v>2</v>
      </c>
      <c r="CK406" s="15" cm="1">
        <f t="array" ref="CK406">_xlfn.IFS([1]original_ver!CJ424="ความรู้ทางการเกษตรและการใช้เทคโนโลยีสำหรับการผลิตในฟาร์ม",1,[1]original_ver!CJ424="การวางแผนและจัดการฟาร์ม เช่น การเก็บเกี่ยว การเงิน และการวางแผนทางการตลาด",2,[1]original_ver!CJ424="การเป็นผู้ประกอบการทางการเกษตร",3,[1]original_ver!CJ424="การเพิ่มมูลค่าผลผลิต และการแปรรูปผลผลิต (รวมถึงการพัฒนาคุณภาพผลผลิต)",4,[1]original_ver!CJ424="","")</f>
        <v>1</v>
      </c>
      <c r="CL406" s="17">
        <v>15</v>
      </c>
      <c r="CM406" s="17">
        <v>1</v>
      </c>
      <c r="CN406" s="15" cm="1">
        <f t="array" ref="CN406">_xlfn.IFS([1]original_ver!CN424="ความรู้ทางการเกษตรและการใช้เทคโนโลยีสำหรับการผลิตในฟาร์ม",1,[1]original_ver!CN424="การวางแผนและจัดการฟาร์ม เช่น การเก็บเกี่ยว การเงิน และการวางแผนทางการตลาด",2,[1]original_ver!CN424="การเป็นผู้ประกอบการทางการเกษตร",3,[1]original_ver!CN424="การเพิ่มมูลค่าผลผลิต และการแปรรูปผลผลิต (รวมถึงการพัฒนาคุณภาพผลผลิต)",4,[1]original_ver!CN424="","")</f>
        <v>4</v>
      </c>
      <c r="CO406" s="17">
        <v>2</v>
      </c>
      <c r="CP406" s="17">
        <v>1</v>
      </c>
      <c r="CQ406" s="15" cm="1">
        <f t="array" ref="CQ406">_xlfn.IFS([1]original_ver!CR424="ประยุกต์",1,[1]original_ver!CR424="ไม่ประยุกต์",0,[1]original_ver!CR424="","")</f>
        <v>1</v>
      </c>
      <c r="CR406" s="15" cm="1">
        <f t="array" ref="CR406">_xlfn.IFS([1]original_ver!CS424="ประยุกต์",1,[1]original_ver!CS424="ไม่ประยุกต์",0,[1]original_ver!CS424="","")</f>
        <v>1</v>
      </c>
      <c r="CS406" s="48"/>
      <c r="CT406" s="15" cm="1">
        <f t="array" ref="CT406">_xlfn.IFS([1]original_ver!CV424="ประยุกต์",1,[1]original_ver!CV424="ไม่ประยุกต์",0,[1]original_ver!CV424="","")</f>
        <v>1</v>
      </c>
      <c r="CU406" s="48"/>
      <c r="CV406" s="15" cm="1">
        <f t="array" ref="CV406">_xlfn.IFS([1]original_ver!CY424="ประยุกต์",1,[1]original_ver!CY424="ไม่ประยุกต์",0,[1]original_ver!CY424="","")</f>
        <v>1</v>
      </c>
      <c r="CW406" s="48"/>
      <c r="CX406" s="15" cm="1">
        <f t="array" ref="CX406">_xlfn.IFS([1]original_ver!DB424="ประยุกต์",1,[1]original_ver!DB424="ไม่ประยุกต์",0,[1]original_ver!DB424="","")</f>
        <v>0</v>
      </c>
      <c r="CY406" s="17">
        <v>6</v>
      </c>
      <c r="CZ406" s="17"/>
      <c r="DA406" s="17"/>
      <c r="DB406" s="17"/>
      <c r="DC406" s="17"/>
      <c r="DD406" s="17"/>
      <c r="DE406" s="17"/>
      <c r="DF406" s="17">
        <v>2</v>
      </c>
      <c r="DG406" s="17">
        <v>3</v>
      </c>
      <c r="DH406" s="17">
        <v>1</v>
      </c>
      <c r="DI406" s="17">
        <v>3</v>
      </c>
      <c r="DJ406" s="17">
        <v>3</v>
      </c>
      <c r="DK406" s="17">
        <v>3</v>
      </c>
      <c r="DL406" s="48"/>
      <c r="DM406" s="48"/>
      <c r="DN406" s="48"/>
      <c r="DR406" s="49">
        <v>4</v>
      </c>
      <c r="DS406" s="49">
        <v>3</v>
      </c>
      <c r="DT406" s="17">
        <v>3.75</v>
      </c>
      <c r="DU406" s="49">
        <v>4.5999999999999996</v>
      </c>
      <c r="DV406" s="49">
        <v>5</v>
      </c>
      <c r="DW406" s="49">
        <v>5</v>
      </c>
      <c r="DX406" s="25">
        <v>5</v>
      </c>
      <c r="DY406" s="25">
        <v>5</v>
      </c>
      <c r="DZ406" s="25">
        <v>5</v>
      </c>
      <c r="EA406" s="25">
        <v>5</v>
      </c>
      <c r="EB406" s="25">
        <v>5</v>
      </c>
      <c r="EC406">
        <v>5</v>
      </c>
    </row>
    <row r="407" spans="1:133" hidden="1" x14ac:dyDescent="0.2">
      <c r="A407" s="15">
        <v>2120</v>
      </c>
      <c r="B407" s="47" t="s">
        <v>919</v>
      </c>
      <c r="C407" cm="1">
        <f t="array" ref="C407">_xlfn.IFS([1]original_ver!D425="Participant",1,[1]original_ver!D425="Non-Participant",0,[1]original_ver!D425="","")</f>
        <v>1</v>
      </c>
      <c r="D407" s="15">
        <v>5</v>
      </c>
      <c r="E407" s="17" cm="1">
        <f t="array" ref="E407">_xlfn.IFS([1]original_ver!F425="ชาย",1,[1]original_ver!F425="หญิง",0,[1]original_ver!F425="","")</f>
        <v>1</v>
      </c>
      <c r="F407" s="15">
        <v>60</v>
      </c>
      <c r="G407" s="17" cm="1">
        <f t="array" ref="G407">_xlfn.IFS([1]original_ver!H425="ไม่มีการศึกษา",0,[1]original_ver!H425="ประถมศึกษา",1,[1]original_ver!H425="มัธยมศึกษาตอนต้น",2,[1]original_ver!H425="มัธยมศึกษาตอนปลาย",3,[1]original_ver!H425="อนุปริญญา (ปวช., ปวส., ฝึกหัดครู)",4,[1]original_ver!H425="ปริญญาตรี",5,[1]original_ver!H425="สูงกว่าปริญญาตรี",6,[1]original_ver!H425="","")</f>
        <v>1</v>
      </c>
      <c r="H407" s="17" cm="1">
        <f t="array" ref="H407">_xlfn.IFS([1]original_ver!I425="โสด",1,[1]original_ver!I425="สมรส/อยู่ด้วยกัน",2,[1]original_ver!I425="หย่าร้าง/แยกกันอยู่",3,[1]original_ver!I425="หม้าย",4,[1]original_ver!I425="","")</f>
        <v>3</v>
      </c>
      <c r="I407" s="15">
        <v>3</v>
      </c>
      <c r="J407" s="15">
        <v>40</v>
      </c>
      <c r="K407" s="17" cm="1">
        <f t="array" ref="K407">_xlfn.IFS([1]original_ver!L425="ใช่",1,[1]original_ver!L425="ไม่ใช่",0,[1]original_ver!L425="","")</f>
        <v>0</v>
      </c>
      <c r="L407" s="17" cm="1">
        <f t="array" ref="L407">_xlfn.IFS([1]original_ver!M425="กู้ยืม",1,[1]original_ver!M425="ไม่กู้ยืม",0,[1]original_ver!M425="","")</f>
        <v>1</v>
      </c>
      <c r="M407" s="17">
        <f t="shared" si="23"/>
        <v>0</v>
      </c>
      <c r="N407" s="26"/>
      <c r="O407" s="17" cm="1">
        <f t="array" ref="O407">_xlfn.IFS([1]original_ver!O425="ใช่",1,[1]original_ver!O425="ไม่ใช่",0,[1]original_ver!O425="","")</f>
        <v>1</v>
      </c>
      <c r="P407" s="17">
        <v>1</v>
      </c>
      <c r="Q407" s="17">
        <v>1</v>
      </c>
      <c r="R407" s="17">
        <v>10</v>
      </c>
      <c r="S407" s="17">
        <v>16000</v>
      </c>
      <c r="T407" s="53">
        <v>8</v>
      </c>
      <c r="U407" s="20">
        <f t="shared" si="21"/>
        <v>1600</v>
      </c>
      <c r="AA407" s="17">
        <v>1</v>
      </c>
      <c r="AB407" s="17">
        <v>1</v>
      </c>
      <c r="AC407" s="17">
        <v>10</v>
      </c>
      <c r="AD407" s="17">
        <v>13000</v>
      </c>
      <c r="AE407" s="18">
        <v>7</v>
      </c>
      <c r="AF407" s="27">
        <f t="shared" si="22"/>
        <v>1300</v>
      </c>
      <c r="AG407" s="48"/>
      <c r="AH407" s="48"/>
      <c r="AI407" s="48"/>
      <c r="AJ407" s="48"/>
      <c r="AK407" s="48"/>
      <c r="AW407" s="48"/>
      <c r="BG407" s="48"/>
      <c r="CC407" s="48"/>
      <c r="CD407" s="49">
        <v>2</v>
      </c>
      <c r="CE407" s="49">
        <v>2.3333333333333335</v>
      </c>
      <c r="CF407" s="49">
        <v>2</v>
      </c>
      <c r="CG407" s="49">
        <v>2</v>
      </c>
      <c r="CH407" s="49">
        <v>3.5</v>
      </c>
      <c r="CI407" s="17">
        <v>4</v>
      </c>
      <c r="CJ407" cm="1">
        <f t="array" ref="CJ407">_xlfn.IFS([1]original_ver!CH425="จากการเข้าร่วมกิจกรรมอบรม ที่จัดโดยโครงการเกษตรกรปราดเปรื่อง (Smart Farmer)",1,[1]original_ver!CH425="จากการเข้าร่วมกิจกรรมอบรม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ๆ",3,[1]original_ver!CH425="จากการเรียนรู้ผ่านประสบการณ์ของผู้อื่น ได้แก่ เพื่อนบ้าน พี่น้อง เพื่อน และญาติ เป็นต้น",4,[1]original_ver!CH425="ไม่ได้เข้าร่วมกิจกรรมอบรมหรือเรียนรู้ใด ๆ (ข้ามไปข้อ 33)",5)</f>
        <v>5</v>
      </c>
      <c r="CK407" s="15" t="str" cm="1">
        <f t="array" ref="CK407">_xlfn.IFS([1]original_ver!CJ425="ความรู้ทางการเกษตรและการใช้เทคโนโลยีสำหรับการผลิตในฟาร์ม",1,[1]original_ver!CJ425="การวางแผนและจัดการฟาร์ม เช่น การเก็บเกี่ยว การเงิน และการวางแผนทางการตลาด",2,[1]original_ver!CJ425="การเป็นผู้ประกอบการทางการเกษตร",3,[1]original_ver!CJ425="การเพิ่มมูลค่าผลผลิต และการแปรรูปผลผลิต (รวมถึงการพัฒนาคุณภาพผลผลิต)",4,[1]original_ver!CJ425="","")</f>
        <v/>
      </c>
      <c r="CL407" s="48"/>
      <c r="CM407" s="48"/>
      <c r="CN407" s="15" t="str" cm="1">
        <f t="array" ref="CN407">_xlfn.IFS([1]original_ver!CN425="ความรู้ทางการเกษตรและการใช้เทคโนโลยีสำหรับการผลิตในฟาร์ม",1,[1]original_ver!CN425="การวางแผนและจัดการฟาร์ม เช่น การเก็บเกี่ยว การเงิน และการวางแผนทางการตลาด",2,[1]original_ver!CN425="การเป็นผู้ประกอบการทางการเกษตร",3,[1]original_ver!CN425="การเพิ่มมูลค่าผลผลิต และการแปรรูปผลผลิต (รวมถึงการพัฒนาคุณภาพผลผลิต)",4,[1]original_ver!CN425="","")</f>
        <v/>
      </c>
      <c r="CO407" s="48"/>
      <c r="CP407" s="48"/>
      <c r="CQ407" s="15" t="str" cm="1">
        <f t="array" ref="CQ407">_xlfn.IFS([1]original_ver!CR425="ประยุกต์",1,[1]original_ver!CR425="ไม่ประยุกต์",0,[1]original_ver!CR425="","")</f>
        <v/>
      </c>
      <c r="CR407" s="15" t="str" cm="1">
        <f t="array" ref="CR407">_xlfn.IFS([1]original_ver!CS425="ประยุกต์",1,[1]original_ver!CS425="ไม่ประยุกต์",0,[1]original_ver!CS425="","")</f>
        <v/>
      </c>
      <c r="CS407" s="48"/>
      <c r="CT407" s="15" t="str" cm="1">
        <f t="array" ref="CT407">_xlfn.IFS([1]original_ver!CV425="ประยุกต์",1,[1]original_ver!CV425="ไม่ประยุกต์",0,[1]original_ver!CV425="","")</f>
        <v/>
      </c>
      <c r="CU407" s="48"/>
      <c r="CV407" s="15" t="str" cm="1">
        <f t="array" ref="CV407">_xlfn.IFS([1]original_ver!CY425="ประยุกต์",1,[1]original_ver!CY425="ไม่ประยุกต์",0,[1]original_ver!CY425="","")</f>
        <v/>
      </c>
      <c r="CW407" s="48"/>
      <c r="CX407" s="15" t="str" cm="1">
        <f t="array" ref="CX407">_xlfn.IFS([1]original_ver!DB425="ประยุกต์",1,[1]original_ver!DB425="ไม่ประยุกต์",0,[1]original_ver!DB425="","")</f>
        <v/>
      </c>
      <c r="CY407" s="48"/>
      <c r="CZ407" s="17"/>
      <c r="DA407" s="17"/>
      <c r="DB407" s="17"/>
      <c r="DC407" s="17"/>
      <c r="DD407" s="17"/>
      <c r="DE407" s="17"/>
      <c r="DF407" s="17">
        <v>2</v>
      </c>
      <c r="DG407" s="17">
        <v>1</v>
      </c>
      <c r="DH407" s="17">
        <v>1</v>
      </c>
      <c r="DI407" s="17">
        <v>1</v>
      </c>
      <c r="DJ407" s="17">
        <v>3</v>
      </c>
      <c r="DK407" s="17">
        <v>1</v>
      </c>
      <c r="DL407" s="48"/>
      <c r="DM407" s="48"/>
      <c r="DN407" s="48"/>
      <c r="DR407" s="49">
        <v>3</v>
      </c>
      <c r="DS407" s="49">
        <v>2.6666666666666665</v>
      </c>
      <c r="DT407" s="17">
        <v>2.25</v>
      </c>
      <c r="DU407" s="49">
        <v>2.2000000000000002</v>
      </c>
      <c r="DV407" s="49">
        <v>2.3333333333333335</v>
      </c>
      <c r="DW407" s="49">
        <v>2</v>
      </c>
      <c r="DX407" s="25">
        <v>3</v>
      </c>
      <c r="DY407" s="25">
        <v>2.6666666666666665</v>
      </c>
      <c r="DZ407" s="25">
        <v>2.25</v>
      </c>
      <c r="EA407" s="25">
        <v>2.2000000000000002</v>
      </c>
      <c r="EB407" s="25">
        <v>2.3333333333333335</v>
      </c>
      <c r="EC407">
        <v>2</v>
      </c>
    </row>
    <row r="408" spans="1:133" hidden="1" x14ac:dyDescent="0.2">
      <c r="A408" s="15">
        <v>2121</v>
      </c>
      <c r="B408" s="47" t="s">
        <v>920</v>
      </c>
      <c r="C408" cm="1">
        <f t="array" ref="C408">_xlfn.IFS([1]original_ver!D426="Participant",1,[1]original_ver!D426="Non-Participant",0,[1]original_ver!D426="","")</f>
        <v>1</v>
      </c>
      <c r="D408" s="15">
        <v>5</v>
      </c>
      <c r="E408" s="17" cm="1">
        <f t="array" ref="E408">_xlfn.IFS([1]original_ver!F426="ชาย",1,[1]original_ver!F426="หญิง",0,[1]original_ver!F426="","")</f>
        <v>1</v>
      </c>
      <c r="F408" s="15">
        <v>65</v>
      </c>
      <c r="G408" s="17" cm="1">
        <f t="array" ref="G408">_xlfn.IFS([1]original_ver!H426="ไม่มีการศึกษา",0,[1]original_ver!H426="ประถมศึกษา",1,[1]original_ver!H426="มัธยมศึกษาตอนต้น",2,[1]original_ver!H426="มัธยมศึกษาตอนปลาย",3,[1]original_ver!H426="อนุปริญญา (ปวช., ปวส., ฝึกหัดครู)",4,[1]original_ver!H426="ปริญญาตรี",5,[1]original_ver!H426="สูงกว่าปริญญาตรี",6,[1]original_ver!H426="","")</f>
        <v>4</v>
      </c>
      <c r="H408" s="17" cm="1">
        <f t="array" ref="H408">_xlfn.IFS([1]original_ver!I426="โสด",1,[1]original_ver!I426="สมรส/อยู่ด้วยกัน",2,[1]original_ver!I426="หย่าร้าง/แยกกันอยู่",3,[1]original_ver!I426="หม้าย",4,[1]original_ver!I426="","")</f>
        <v>2</v>
      </c>
      <c r="I408" s="15">
        <v>4</v>
      </c>
      <c r="J408" s="15">
        <v>30</v>
      </c>
      <c r="K408" s="17" cm="1">
        <f t="array" ref="K408">_xlfn.IFS([1]original_ver!L426="ใช่",1,[1]original_ver!L426="ไม่ใช่",0,[1]original_ver!L426="","")</f>
        <v>0</v>
      </c>
      <c r="L408" s="17" cm="1">
        <f t="array" ref="L408">_xlfn.IFS([1]original_ver!M426="กู้ยืม",1,[1]original_ver!M426="ไม่กู้ยืม",0,[1]original_ver!M426="","")</f>
        <v>0</v>
      </c>
      <c r="M408" s="17">
        <f t="shared" si="23"/>
        <v>1</v>
      </c>
      <c r="N408" s="23">
        <v>480000</v>
      </c>
      <c r="O408" s="17" cm="1">
        <f t="array" ref="O408">_xlfn.IFS([1]original_ver!O426="ใช่",1,[1]original_ver!O426="ไม่ใช่",0,[1]original_ver!O426="","")</f>
        <v>1</v>
      </c>
      <c r="P408" s="17">
        <v>4</v>
      </c>
      <c r="Q408" s="17">
        <v>1</v>
      </c>
      <c r="R408" s="17">
        <v>1</v>
      </c>
      <c r="S408" s="17">
        <v>3000</v>
      </c>
      <c r="T408" s="17">
        <v>2</v>
      </c>
      <c r="U408" s="22">
        <f t="shared" si="21"/>
        <v>3000</v>
      </c>
      <c r="AA408" s="17">
        <v>4</v>
      </c>
      <c r="AB408" s="17">
        <v>1</v>
      </c>
      <c r="AC408" s="17">
        <v>1</v>
      </c>
      <c r="AD408" s="17">
        <v>2600</v>
      </c>
      <c r="AE408" s="17">
        <v>2</v>
      </c>
      <c r="AF408" s="27">
        <f t="shared" si="22"/>
        <v>2600</v>
      </c>
      <c r="AG408" s="48"/>
      <c r="AH408" s="48"/>
      <c r="AI408" s="48"/>
      <c r="AJ408" s="48"/>
      <c r="AK408" s="48"/>
      <c r="AW408" s="48"/>
      <c r="BG408" s="48"/>
      <c r="CC408" s="48"/>
      <c r="CD408" s="49">
        <v>1.75</v>
      </c>
      <c r="CE408" s="49">
        <v>1</v>
      </c>
      <c r="CF408" s="49">
        <v>1</v>
      </c>
      <c r="CG408" s="49">
        <v>1</v>
      </c>
      <c r="CH408" s="49">
        <v>1</v>
      </c>
      <c r="CI408" s="17">
        <v>1</v>
      </c>
      <c r="CJ408" cm="1">
        <f t="array" ref="CJ408">_xlfn.IFS([1]original_ver!CH426="จากการเข้าร่วมกิจกรรมอบรม ที่จัดโดยโครงการเกษตรกรปราดเปรื่อง (Smart Farmer)",1,[1]original_ver!CH426="จากการเข้าร่วมกิจกรรมอบรม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ๆ",3,[1]original_ver!CH426="จากการเรียนรู้ผ่านประสบการณ์ของผู้อื่น ได้แก่ เพื่อนบ้าน พี่น้อง เพื่อน และญาติ เป็นต้น",4,[1]original_ver!CH426="ไม่ได้เข้าร่วมกิจกรรมอบรมหรือเรียนรู้ใด ๆ (ข้ามไปข้อ 33)",5)</f>
        <v>5</v>
      </c>
      <c r="CK408" s="15" t="str" cm="1">
        <f t="array" ref="CK408">_xlfn.IFS([1]original_ver!CJ426="ความรู้ทางการเกษตรและการใช้เทคโนโลยีสำหรับการผลิตในฟาร์ม",1,[1]original_ver!CJ426="การวางแผนและจัดการฟาร์ม เช่น การเก็บเกี่ยว การเงิน และการวางแผนทางการตลาด",2,[1]original_ver!CJ426="การเป็นผู้ประกอบการทางการเกษตร",3,[1]original_ver!CJ426="การเพิ่มมูลค่าผลผลิต และการแปรรูปผลผลิต (รวมถึงการพัฒนาคุณภาพผลผลิต)",4,[1]original_ver!CJ426="","")</f>
        <v/>
      </c>
      <c r="CL408" s="48"/>
      <c r="CM408" s="48"/>
      <c r="CN408" s="15" t="str" cm="1">
        <f t="array" ref="CN408">_xlfn.IFS([1]original_ver!CN426="ความรู้ทางการเกษตรและการใช้เทคโนโลยีสำหรับการผลิตในฟาร์ม",1,[1]original_ver!CN426="การวางแผนและจัดการฟาร์ม เช่น การเก็บเกี่ยว การเงิน และการวางแผนทางการตลาด",2,[1]original_ver!CN426="การเป็นผู้ประกอบการทางการเกษตร",3,[1]original_ver!CN426="การเพิ่มมูลค่าผลผลิต และการแปรรูปผลผลิต (รวมถึงการพัฒนาคุณภาพผลผลิต)",4,[1]original_ver!CN426="","")</f>
        <v/>
      </c>
      <c r="CO408" s="48"/>
      <c r="CP408" s="48"/>
      <c r="CQ408" s="15" t="str" cm="1">
        <f t="array" ref="CQ408">_xlfn.IFS([1]original_ver!CR426="ประยุกต์",1,[1]original_ver!CR426="ไม่ประยุกต์",0,[1]original_ver!CR426="","")</f>
        <v/>
      </c>
      <c r="CR408" s="15" t="str" cm="1">
        <f t="array" ref="CR408">_xlfn.IFS([1]original_ver!CS426="ประยุกต์",1,[1]original_ver!CS426="ไม่ประยุกต์",0,[1]original_ver!CS426="","")</f>
        <v/>
      </c>
      <c r="CS408" s="48"/>
      <c r="CT408" s="15" t="str" cm="1">
        <f t="array" ref="CT408">_xlfn.IFS([1]original_ver!CV426="ประยุกต์",1,[1]original_ver!CV426="ไม่ประยุกต์",0,[1]original_ver!CV426="","")</f>
        <v/>
      </c>
      <c r="CU408" s="48"/>
      <c r="CV408" s="15" t="str" cm="1">
        <f t="array" ref="CV408">_xlfn.IFS([1]original_ver!CY426="ประยุกต์",1,[1]original_ver!CY426="ไม่ประยุกต์",0,[1]original_ver!CY426="","")</f>
        <v/>
      </c>
      <c r="CW408" s="48"/>
      <c r="CX408" s="15" t="str" cm="1">
        <f t="array" ref="CX408">_xlfn.IFS([1]original_ver!DB426="ประยุกต์",1,[1]original_ver!DB426="ไม่ประยุกต์",0,[1]original_ver!DB426="","")</f>
        <v/>
      </c>
      <c r="CY408" s="48"/>
      <c r="CZ408" s="17"/>
      <c r="DA408" s="17"/>
      <c r="DB408" s="17"/>
      <c r="DC408" s="17"/>
      <c r="DD408" s="17"/>
      <c r="DE408" s="17"/>
      <c r="DF408" s="17">
        <v>3</v>
      </c>
      <c r="DG408" s="17">
        <v>3</v>
      </c>
      <c r="DH408" s="17">
        <v>2</v>
      </c>
      <c r="DI408" s="17">
        <v>3</v>
      </c>
      <c r="DJ408" s="17">
        <v>1</v>
      </c>
      <c r="DK408" s="17">
        <v>3</v>
      </c>
      <c r="DL408" s="48"/>
      <c r="DM408" s="48"/>
      <c r="DN408" s="48"/>
      <c r="DR408" s="49">
        <v>4.2</v>
      </c>
      <c r="DS408" s="49">
        <v>4</v>
      </c>
      <c r="DT408" s="17">
        <v>4.25</v>
      </c>
      <c r="DU408" s="49">
        <v>4</v>
      </c>
      <c r="DV408" s="49">
        <v>4</v>
      </c>
      <c r="DW408" s="49">
        <v>5</v>
      </c>
      <c r="DX408" s="25">
        <v>4.2</v>
      </c>
      <c r="DY408" s="25">
        <v>4</v>
      </c>
      <c r="DZ408" s="25">
        <v>4.25</v>
      </c>
      <c r="EA408" s="25">
        <v>4</v>
      </c>
      <c r="EB408" s="25">
        <v>4</v>
      </c>
      <c r="EC408">
        <v>5</v>
      </c>
    </row>
    <row r="409" spans="1:133" hidden="1" x14ac:dyDescent="0.2">
      <c r="A409" s="15">
        <v>2122</v>
      </c>
      <c r="B409" s="50" t="s">
        <v>921</v>
      </c>
      <c r="C409" cm="1">
        <f t="array" ref="C409">_xlfn.IFS([1]original_ver!D427="Participant",1,[1]original_ver!D427="Non-Participant",0,[1]original_ver!D427="","")</f>
        <v>1</v>
      </c>
      <c r="D409" s="15">
        <v>5</v>
      </c>
      <c r="E409" s="17" cm="1">
        <f t="array" ref="E409">_xlfn.IFS([1]original_ver!F427="ชาย",1,[1]original_ver!F427="หญิง",0,[1]original_ver!F427="","")</f>
        <v>0</v>
      </c>
      <c r="F409" s="15">
        <v>56</v>
      </c>
      <c r="G409" s="17" cm="1">
        <f t="array" ref="G409">_xlfn.IFS([1]original_ver!H427="ไม่มีการศึกษา",0,[1]original_ver!H427="ประถมศึกษา",1,[1]original_ver!H427="มัธยมศึกษาตอนต้น",2,[1]original_ver!H427="มัธยมศึกษาตอนปลาย",3,[1]original_ver!H427="อนุปริญญา (ปวช., ปวส., ฝึกหัดครู)",4,[1]original_ver!H427="ปริญญาตรี",5,[1]original_ver!H427="สูงกว่าปริญญาตรี",6,[1]original_ver!H427="","")</f>
        <v>1</v>
      </c>
      <c r="H409" s="17" cm="1">
        <f t="array" ref="H409">_xlfn.IFS([1]original_ver!I427="โสด",1,[1]original_ver!I427="สมรส/อยู่ด้วยกัน",2,[1]original_ver!I427="หย่าร้าง/แยกกันอยู่",3,[1]original_ver!I427="หม้าย",4,[1]original_ver!I427="","")</f>
        <v>2</v>
      </c>
      <c r="I409" s="15">
        <v>5</v>
      </c>
      <c r="J409" s="15">
        <v>20</v>
      </c>
      <c r="K409" s="17" cm="1">
        <f t="array" ref="K409">_xlfn.IFS([1]original_ver!L427="ใช่",1,[1]original_ver!L427="ไม่ใช่",0,[1]original_ver!L427="","")</f>
        <v>0</v>
      </c>
      <c r="L409" s="17" cm="1">
        <f t="array" ref="L409">_xlfn.IFS([1]original_ver!M427="กู้ยืม",1,[1]original_ver!M427="ไม่กู้ยืม",0,[1]original_ver!M427="","")</f>
        <v>1</v>
      </c>
      <c r="M409" s="17">
        <f t="shared" si="23"/>
        <v>1</v>
      </c>
      <c r="N409" s="23">
        <v>480000</v>
      </c>
      <c r="O409" s="17" cm="1">
        <f t="array" ref="O409">_xlfn.IFS([1]original_ver!O427="ใช่",1,[1]original_ver!O427="ไม่ใช่",0,[1]original_ver!O427="","")</f>
        <v>1</v>
      </c>
      <c r="P409" s="17">
        <v>2</v>
      </c>
      <c r="Q409" s="17">
        <v>1</v>
      </c>
      <c r="R409" s="17">
        <v>30</v>
      </c>
      <c r="S409" s="17">
        <v>5000</v>
      </c>
      <c r="T409" s="17">
        <v>6</v>
      </c>
      <c r="U409" s="22">
        <f t="shared" si="21"/>
        <v>166.66666666666666</v>
      </c>
      <c r="AA409" s="17">
        <v>2</v>
      </c>
      <c r="AB409" s="17">
        <v>1</v>
      </c>
      <c r="AC409" s="17">
        <v>30</v>
      </c>
      <c r="AD409" s="17">
        <v>5000</v>
      </c>
      <c r="AE409" s="17">
        <v>6</v>
      </c>
      <c r="AF409" s="27">
        <f t="shared" si="22"/>
        <v>166.66666666666666</v>
      </c>
      <c r="AG409" s="48"/>
      <c r="AH409" s="48"/>
      <c r="AI409" s="48"/>
      <c r="AJ409" s="48"/>
      <c r="AK409" s="48"/>
      <c r="AW409" s="48"/>
      <c r="BG409" s="48"/>
      <c r="CC409" s="48"/>
      <c r="CD409" s="49">
        <v>3.75</v>
      </c>
      <c r="CE409" s="49">
        <v>3</v>
      </c>
      <c r="CF409" s="49">
        <v>2.6666666666666665</v>
      </c>
      <c r="CG409" s="49">
        <v>3</v>
      </c>
      <c r="CH409" s="49">
        <v>3</v>
      </c>
      <c r="CI409" s="17">
        <v>3</v>
      </c>
      <c r="CJ409" cm="1">
        <f t="array" ref="CJ409">_xlfn.IFS([1]original_ver!CH427="จากการเข้าร่วมกิจกรรมอบรม ที่จัดโดยโครงการเกษตรกรปราดเปรื่อง (Smart Farmer)",1,[1]original_ver!CH427="จากการเข้าร่วมกิจกรรมอบรม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ๆ",3,[1]original_ver!CH427="จากการเรียนรู้ผ่านประสบการณ์ของผู้อื่น ได้แก่ เพื่อนบ้าน พี่น้อง เพื่อน และญาติ เป็นต้น",4,[1]original_ver!CH427="ไม่ได้เข้าร่วมกิจกรรมอบรมหรือเรียนรู้ใด ๆ (ข้ามไปข้อ 33)",5)</f>
        <v>5</v>
      </c>
      <c r="CK409" s="15" t="str" cm="1">
        <f t="array" ref="CK409">_xlfn.IFS([1]original_ver!CJ427="ความรู้ทางการเกษตรและการใช้เทคโนโลยีสำหรับการผลิตในฟาร์ม",1,[1]original_ver!CJ427="การวางแผนและจัดการฟาร์ม เช่น การเก็บเกี่ยว การเงิน และการวางแผนทางการตลาด",2,[1]original_ver!CJ427="การเป็นผู้ประกอบการทางการเกษตร",3,[1]original_ver!CJ427="การเพิ่มมูลค่าผลผลิต และการแปรรูปผลผลิต (รวมถึงการพัฒนาคุณภาพผลผลิต)",4,[1]original_ver!CJ427="","")</f>
        <v/>
      </c>
      <c r="CL409" s="48"/>
      <c r="CM409" s="48"/>
      <c r="CN409" s="15" t="str" cm="1">
        <f t="array" ref="CN409">_xlfn.IFS([1]original_ver!CN427="ความรู้ทางการเกษตรและการใช้เทคโนโลยีสำหรับการผลิตในฟาร์ม",1,[1]original_ver!CN427="การวางแผนและจัดการฟาร์ม เช่น การเก็บเกี่ยว การเงิน และการวางแผนทางการตลาด",2,[1]original_ver!CN427="การเป็นผู้ประกอบการทางการเกษตร",3,[1]original_ver!CN427="การเพิ่มมูลค่าผลผลิต และการแปรรูปผลผลิต (รวมถึงการพัฒนาคุณภาพผลผลิต)",4,[1]original_ver!CN427="","")</f>
        <v/>
      </c>
      <c r="CO409" s="48"/>
      <c r="CP409" s="48"/>
      <c r="CQ409" s="15" t="str" cm="1">
        <f t="array" ref="CQ409">_xlfn.IFS([1]original_ver!CR427="ประยุกต์",1,[1]original_ver!CR427="ไม่ประยุกต์",0,[1]original_ver!CR427="","")</f>
        <v/>
      </c>
      <c r="CR409" s="15" t="str" cm="1">
        <f t="array" ref="CR409">_xlfn.IFS([1]original_ver!CS427="ประยุกต์",1,[1]original_ver!CS427="ไม่ประยุกต์",0,[1]original_ver!CS427="","")</f>
        <v/>
      </c>
      <c r="CS409" s="48"/>
      <c r="CT409" s="15" t="str" cm="1">
        <f t="array" ref="CT409">_xlfn.IFS([1]original_ver!CV427="ประยุกต์",1,[1]original_ver!CV427="ไม่ประยุกต์",0,[1]original_ver!CV427="","")</f>
        <v/>
      </c>
      <c r="CU409" s="48"/>
      <c r="CV409" s="15" t="str" cm="1">
        <f t="array" ref="CV409">_xlfn.IFS([1]original_ver!CY427="ประยุกต์",1,[1]original_ver!CY427="ไม่ประยุกต์",0,[1]original_ver!CY427="","")</f>
        <v/>
      </c>
      <c r="CW409" s="48"/>
      <c r="CX409" s="15" t="str" cm="1">
        <f t="array" ref="CX409">_xlfn.IFS([1]original_ver!DB427="ประยุกต์",1,[1]original_ver!DB427="ไม่ประยุกต์",0,[1]original_ver!DB427="","")</f>
        <v/>
      </c>
      <c r="CY409" s="48"/>
      <c r="CZ409" s="17"/>
      <c r="DA409" s="17"/>
      <c r="DB409" s="17"/>
      <c r="DC409" s="17"/>
      <c r="DD409" s="17"/>
      <c r="DE409" s="17"/>
      <c r="DF409" s="17">
        <v>2</v>
      </c>
      <c r="DG409" s="17">
        <v>3</v>
      </c>
      <c r="DH409" s="48"/>
      <c r="DI409" s="48"/>
      <c r="DJ409" s="17">
        <v>3</v>
      </c>
      <c r="DK409" s="17">
        <v>4</v>
      </c>
      <c r="DL409" s="17">
        <v>1</v>
      </c>
      <c r="DM409" s="17">
        <v>1</v>
      </c>
      <c r="DN409" s="48"/>
      <c r="DR409" s="49">
        <v>4</v>
      </c>
      <c r="DS409" s="49">
        <v>3.3333333333333335</v>
      </c>
      <c r="DT409" s="17">
        <v>3.5</v>
      </c>
      <c r="DU409" s="49">
        <v>3.4</v>
      </c>
      <c r="DV409" s="49">
        <v>2</v>
      </c>
      <c r="DW409" s="49">
        <v>3</v>
      </c>
      <c r="DX409" s="25">
        <v>4.2</v>
      </c>
      <c r="DY409" s="25">
        <v>4.333333333333333</v>
      </c>
      <c r="DZ409" s="25">
        <v>4.5</v>
      </c>
      <c r="EA409" s="25">
        <v>4.4000000000000004</v>
      </c>
      <c r="EB409" s="25">
        <v>2.3333333333333335</v>
      </c>
      <c r="EC409">
        <v>3</v>
      </c>
    </row>
    <row r="410" spans="1:133" hidden="1" x14ac:dyDescent="0.2">
      <c r="A410" s="15">
        <v>2123</v>
      </c>
      <c r="B410" s="47" t="s">
        <v>922</v>
      </c>
      <c r="C410" cm="1">
        <f t="array" ref="C410">_xlfn.IFS([1]original_ver!D428="Participant",1,[1]original_ver!D428="Non-Participant",0,[1]original_ver!D428="","")</f>
        <v>1</v>
      </c>
      <c r="D410" s="15">
        <v>5</v>
      </c>
      <c r="E410" s="17" cm="1">
        <f t="array" ref="E410">_xlfn.IFS([1]original_ver!F428="ชาย",1,[1]original_ver!F428="หญิง",0,[1]original_ver!F428="","")</f>
        <v>1</v>
      </c>
      <c r="F410" s="15">
        <v>65</v>
      </c>
      <c r="G410" s="17" cm="1">
        <f t="array" ref="G410">_xlfn.IFS([1]original_ver!H428="ไม่มีการศึกษา",0,[1]original_ver!H428="ประถมศึกษา",1,[1]original_ver!H428="มัธยมศึกษาตอนต้น",2,[1]original_ver!H428="มัธยมศึกษาตอนปลาย",3,[1]original_ver!H428="อนุปริญญา (ปวช., ปวส., ฝึกหัดครู)",4,[1]original_ver!H428="ปริญญาตรี",5,[1]original_ver!H428="สูงกว่าปริญญาตรี",6,[1]original_ver!H428="","")</f>
        <v>4</v>
      </c>
      <c r="H410" s="17" cm="1">
        <f t="array" ref="H410">_xlfn.IFS([1]original_ver!I428="โสด",1,[1]original_ver!I428="สมรส/อยู่ด้วยกัน",2,[1]original_ver!I428="หย่าร้าง/แยกกันอยู่",3,[1]original_ver!I428="หม้าย",4,[1]original_ver!I428="","")</f>
        <v>2</v>
      </c>
      <c r="I410" s="15">
        <v>4</v>
      </c>
      <c r="J410" s="15">
        <v>30</v>
      </c>
      <c r="K410" s="17" cm="1">
        <f t="array" ref="K410">_xlfn.IFS([1]original_ver!L428="ใช่",1,[1]original_ver!L428="ไม่ใช่",0,[1]original_ver!L428="","")</f>
        <v>0</v>
      </c>
      <c r="L410" s="17" cm="1">
        <f t="array" ref="L410">_xlfn.IFS([1]original_ver!M428="กู้ยืม",1,[1]original_ver!M428="ไม่กู้ยืม",0,[1]original_ver!M428="","")</f>
        <v>0</v>
      </c>
      <c r="M410" s="17">
        <f t="shared" si="23"/>
        <v>0</v>
      </c>
      <c r="N410" s="26"/>
      <c r="O410" s="17" cm="1">
        <f t="array" ref="O410">_xlfn.IFS([1]original_ver!O428="ใช่",1,[1]original_ver!O428="ไม่ใช่",0,[1]original_ver!O428="","")</f>
        <v>1</v>
      </c>
      <c r="P410" s="17">
        <v>1</v>
      </c>
      <c r="Q410" s="17">
        <v>1</v>
      </c>
      <c r="R410" s="17">
        <v>16</v>
      </c>
      <c r="S410" s="17">
        <v>2000</v>
      </c>
      <c r="T410" s="53">
        <v>9</v>
      </c>
      <c r="U410" s="20">
        <f t="shared" si="21"/>
        <v>125</v>
      </c>
      <c r="AA410" s="17">
        <v>1</v>
      </c>
      <c r="AB410" s="17">
        <v>1</v>
      </c>
      <c r="AC410" s="17">
        <v>16</v>
      </c>
      <c r="AD410" s="17">
        <v>2000</v>
      </c>
      <c r="AE410" s="18">
        <v>9</v>
      </c>
      <c r="AF410" s="27">
        <f t="shared" si="22"/>
        <v>125</v>
      </c>
      <c r="AG410" s="48"/>
      <c r="AH410" s="48"/>
      <c r="AI410" s="48"/>
      <c r="AJ410" s="48"/>
      <c r="AK410" s="48"/>
      <c r="AW410" s="48"/>
      <c r="BG410" s="48"/>
      <c r="CC410" s="48"/>
      <c r="CD410" s="49">
        <v>1</v>
      </c>
      <c r="CE410" s="49">
        <v>1</v>
      </c>
      <c r="CF410" s="49">
        <v>1</v>
      </c>
      <c r="CG410" s="49">
        <v>1</v>
      </c>
      <c r="CH410" s="49">
        <v>5</v>
      </c>
      <c r="CI410" s="17">
        <v>4</v>
      </c>
      <c r="CJ410" cm="1">
        <f t="array" ref="CJ410">_xlfn.IFS([1]original_ver!CH428="จากการเข้าร่วมกิจกรรมอบรม ที่จัดโดยโครงการเกษตรกรปราดเปรื่อง (Smart Farmer)",1,[1]original_ver!CH428="จากการเข้าร่วมกิจกรรมอบรม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ๆ",3,[1]original_ver!CH428="จากการเรียนรู้ผ่านประสบการณ์ของผู้อื่น ได้แก่ เพื่อนบ้าน พี่น้อง เพื่อน และญาติ เป็นต้น",4,[1]original_ver!CH428="ไม่ได้เข้าร่วมกิจกรรมอบรมหรือเรียนรู้ใด ๆ (ข้ามไปข้อ 33)",5)</f>
        <v>5</v>
      </c>
      <c r="CK410" s="15" t="str" cm="1">
        <f t="array" ref="CK410">_xlfn.IFS([1]original_ver!CJ428="ความรู้ทางการเกษตรและการใช้เทคโนโลยีสำหรับการผลิตในฟาร์ม",1,[1]original_ver!CJ428="การวางแผนและจัดการฟาร์ม เช่น การเก็บเกี่ยว การเงิน และการวางแผนทางการตลาด",2,[1]original_ver!CJ428="การเป็นผู้ประกอบการทางการเกษตร",3,[1]original_ver!CJ428="การเพิ่มมูลค่าผลผลิต และการแปรรูปผลผลิต (รวมถึงการพัฒนาคุณภาพผลผลิต)",4,[1]original_ver!CJ428="","")</f>
        <v/>
      </c>
      <c r="CL410" s="48"/>
      <c r="CM410" s="48"/>
      <c r="CN410" s="15" t="str" cm="1">
        <f t="array" ref="CN410">_xlfn.IFS([1]original_ver!CN428="ความรู้ทางการเกษตรและการใช้เทคโนโลยีสำหรับการผลิตในฟาร์ม",1,[1]original_ver!CN428="การวางแผนและจัดการฟาร์ม เช่น การเก็บเกี่ยว การเงิน และการวางแผนทางการตลาด",2,[1]original_ver!CN428="การเป็นผู้ประกอบการทางการเกษตร",3,[1]original_ver!CN428="การเพิ่มมูลค่าผลผลิต และการแปรรูปผลผลิต (รวมถึงการพัฒนาคุณภาพผลผลิต)",4,[1]original_ver!CN428="","")</f>
        <v/>
      </c>
      <c r="CO410" s="48"/>
      <c r="CP410" s="48"/>
      <c r="CQ410" s="15" t="str" cm="1">
        <f t="array" ref="CQ410">_xlfn.IFS([1]original_ver!CR428="ประยุกต์",1,[1]original_ver!CR428="ไม่ประยุกต์",0,[1]original_ver!CR428="","")</f>
        <v/>
      </c>
      <c r="CR410" s="15" t="str" cm="1">
        <f t="array" ref="CR410">_xlfn.IFS([1]original_ver!CS428="ประยุกต์",1,[1]original_ver!CS428="ไม่ประยุกต์",0,[1]original_ver!CS428="","")</f>
        <v/>
      </c>
      <c r="CS410" s="48"/>
      <c r="CT410" s="15" t="str" cm="1">
        <f t="array" ref="CT410">_xlfn.IFS([1]original_ver!CV428="ประยุกต์",1,[1]original_ver!CV428="ไม่ประยุกต์",0,[1]original_ver!CV428="","")</f>
        <v/>
      </c>
      <c r="CU410" s="48"/>
      <c r="CV410" s="15" t="str" cm="1">
        <f t="array" ref="CV410">_xlfn.IFS([1]original_ver!CY428="ประยุกต์",1,[1]original_ver!CY428="ไม่ประยุกต์",0,[1]original_ver!CY428="","")</f>
        <v/>
      </c>
      <c r="CW410" s="48"/>
      <c r="CX410" s="15" t="str" cm="1">
        <f t="array" ref="CX410">_xlfn.IFS([1]original_ver!DB428="ประยุกต์",1,[1]original_ver!DB428="ไม่ประยุกต์",0,[1]original_ver!DB428="","")</f>
        <v/>
      </c>
      <c r="CY410" s="48"/>
      <c r="CZ410" s="17"/>
      <c r="DA410" s="17"/>
      <c r="DB410" s="17"/>
      <c r="DC410" s="17"/>
      <c r="DD410" s="17"/>
      <c r="DE410" s="17"/>
      <c r="DF410" s="17">
        <v>1</v>
      </c>
      <c r="DG410" s="17">
        <v>2</v>
      </c>
      <c r="DH410" s="17">
        <v>3</v>
      </c>
      <c r="DI410" s="17">
        <v>2</v>
      </c>
      <c r="DJ410" s="17">
        <v>2</v>
      </c>
      <c r="DK410" s="17">
        <v>2</v>
      </c>
      <c r="DL410" s="48"/>
      <c r="DM410" s="48"/>
      <c r="DN410" s="48"/>
      <c r="DR410" s="49">
        <v>4</v>
      </c>
      <c r="DS410" s="49">
        <v>3</v>
      </c>
      <c r="DT410" s="17">
        <v>3.5</v>
      </c>
      <c r="DU410" s="49">
        <v>3</v>
      </c>
      <c r="DV410" s="49">
        <v>3.6666666666666665</v>
      </c>
      <c r="DW410" s="49">
        <v>4</v>
      </c>
      <c r="DX410" s="25">
        <v>4</v>
      </c>
      <c r="DY410" s="25">
        <v>3</v>
      </c>
      <c r="DZ410" s="25">
        <v>3.5</v>
      </c>
      <c r="EA410" s="25">
        <v>3</v>
      </c>
      <c r="EB410" s="25">
        <v>3.6666666666666665</v>
      </c>
      <c r="EC410">
        <v>4</v>
      </c>
    </row>
    <row r="411" spans="1:133" hidden="1" x14ac:dyDescent="0.2">
      <c r="A411" s="15">
        <v>2124</v>
      </c>
      <c r="B411" s="47" t="s">
        <v>923</v>
      </c>
      <c r="C411" cm="1">
        <f t="array" ref="C411">_xlfn.IFS([1]original_ver!D429="Participant",1,[1]original_ver!D429="Non-Participant",0,[1]original_ver!D429="","")</f>
        <v>1</v>
      </c>
      <c r="D411" s="15">
        <v>5</v>
      </c>
      <c r="E411" s="17" cm="1">
        <f t="array" ref="E411">_xlfn.IFS([1]original_ver!F429="ชาย",1,[1]original_ver!F429="หญิง",0,[1]original_ver!F429="","")</f>
        <v>1</v>
      </c>
      <c r="F411" s="15">
        <v>65</v>
      </c>
      <c r="G411" s="17" cm="1">
        <f t="array" ref="G411">_xlfn.IFS([1]original_ver!H429="ไม่มีการศึกษา",0,[1]original_ver!H429="ประถมศึกษา",1,[1]original_ver!H429="มัธยมศึกษาตอนต้น",2,[1]original_ver!H429="มัธยมศึกษาตอนปลาย",3,[1]original_ver!H429="อนุปริญญา (ปวช., ปวส., ฝึกหัดครู)",4,[1]original_ver!H429="ปริญญาตรี",5,[1]original_ver!H429="สูงกว่าปริญญาตรี",6,[1]original_ver!H429="","")</f>
        <v>4</v>
      </c>
      <c r="H411" s="17" cm="1">
        <f t="array" ref="H411">_xlfn.IFS([1]original_ver!I429="โสด",1,[1]original_ver!I429="สมรส/อยู่ด้วยกัน",2,[1]original_ver!I429="หย่าร้าง/แยกกันอยู่",3,[1]original_ver!I429="หม้าย",4,[1]original_ver!I429="","")</f>
        <v>3</v>
      </c>
      <c r="I411" s="15">
        <v>2</v>
      </c>
      <c r="J411" s="15">
        <v>20</v>
      </c>
      <c r="K411" s="17" cm="1">
        <f t="array" ref="K411">_xlfn.IFS([1]original_ver!L429="ใช่",1,[1]original_ver!L429="ไม่ใช่",0,[1]original_ver!L429="","")</f>
        <v>0</v>
      </c>
      <c r="L411" s="17" cm="1">
        <f t="array" ref="L411">_xlfn.IFS([1]original_ver!M429="กู้ยืม",1,[1]original_ver!M429="ไม่กู้ยืม",0,[1]original_ver!M429="","")</f>
        <v>0</v>
      </c>
      <c r="M411" s="17">
        <f t="shared" si="23"/>
        <v>0</v>
      </c>
      <c r="N411" s="26"/>
      <c r="O411" s="17" cm="1">
        <f t="array" ref="O411">_xlfn.IFS([1]original_ver!O429="ใช่",1,[1]original_ver!O429="ไม่ใช่",0,[1]original_ver!O429="","")</f>
        <v>1</v>
      </c>
      <c r="P411" s="17">
        <v>1</v>
      </c>
      <c r="Q411" s="17">
        <v>1</v>
      </c>
      <c r="R411" s="17">
        <v>15</v>
      </c>
      <c r="S411" s="17">
        <v>18000</v>
      </c>
      <c r="T411" s="53">
        <v>10</v>
      </c>
      <c r="U411" s="20">
        <f t="shared" si="21"/>
        <v>1200</v>
      </c>
      <c r="AA411" s="17">
        <v>1</v>
      </c>
      <c r="AB411" s="17">
        <v>1</v>
      </c>
      <c r="AC411" s="17">
        <v>15</v>
      </c>
      <c r="AD411" s="17">
        <v>18000</v>
      </c>
      <c r="AE411" s="18">
        <v>10</v>
      </c>
      <c r="AF411" s="27">
        <f t="shared" si="22"/>
        <v>1200</v>
      </c>
      <c r="AG411" s="48"/>
      <c r="AH411" s="48"/>
      <c r="AI411" s="48"/>
      <c r="AJ411" s="48"/>
      <c r="AK411" s="48"/>
      <c r="AW411" s="48"/>
      <c r="BG411" s="48"/>
      <c r="CC411" s="48"/>
      <c r="CD411" s="49">
        <v>1</v>
      </c>
      <c r="CE411" s="49">
        <v>1</v>
      </c>
      <c r="CF411" s="49">
        <v>1</v>
      </c>
      <c r="CG411" s="49">
        <v>1</v>
      </c>
      <c r="CH411" s="49">
        <v>1</v>
      </c>
      <c r="CI411" s="17">
        <v>1</v>
      </c>
      <c r="CJ411" cm="1">
        <f t="array" ref="CJ411">_xlfn.IFS([1]original_ver!CH429="จากการเข้าร่วมกิจกรรมอบรม ที่จัดโดยโครงการเกษตรกรปราดเปรื่อง (Smart Farmer)",1,[1]original_ver!CH429="จากการเข้าร่วมกิจกรรมอบรม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ๆ",3,[1]original_ver!CH429="จากการเรียนรู้ผ่านประสบการณ์ของผู้อื่น ได้แก่ เพื่อนบ้าน พี่น้อง เพื่อน และญาติ เป็นต้น",4,[1]original_ver!CH429="ไม่ได้เข้าร่วมกิจกรรมอบรมหรือเรียนรู้ใด ๆ (ข้ามไปข้อ 33)",5)</f>
        <v>5</v>
      </c>
      <c r="CK411" s="15" t="str" cm="1">
        <f t="array" ref="CK411">_xlfn.IFS([1]original_ver!CJ429="ความรู้ทางการเกษตรและการใช้เทคโนโลยีสำหรับการผลิตในฟาร์ม",1,[1]original_ver!CJ429="การวางแผนและจัดการฟาร์ม เช่น การเก็บเกี่ยว การเงิน และการวางแผนทางการตลาด",2,[1]original_ver!CJ429="การเป็นผู้ประกอบการทางการเกษตร",3,[1]original_ver!CJ429="การเพิ่มมูลค่าผลผลิต และการแปรรูปผลผลิต (รวมถึงการพัฒนาคุณภาพผลผลิต)",4,[1]original_ver!CJ429="","")</f>
        <v/>
      </c>
      <c r="CL411" s="48"/>
      <c r="CM411" s="48"/>
      <c r="CN411" s="15" t="str" cm="1">
        <f t="array" ref="CN411">_xlfn.IFS([1]original_ver!CN429="ความรู้ทางการเกษตรและการใช้เทคโนโลยีสำหรับการผลิตในฟาร์ม",1,[1]original_ver!CN429="การวางแผนและจัดการฟาร์ม เช่น การเก็บเกี่ยว การเงิน และการวางแผนทางการตลาด",2,[1]original_ver!CN429="การเป็นผู้ประกอบการทางการเกษตร",3,[1]original_ver!CN429="การเพิ่มมูลค่าผลผลิต และการแปรรูปผลผลิต (รวมถึงการพัฒนาคุณภาพผลผลิต)",4,[1]original_ver!CN429="","")</f>
        <v/>
      </c>
      <c r="CO411" s="48"/>
      <c r="CP411" s="48"/>
      <c r="CQ411" s="15" t="str" cm="1">
        <f t="array" ref="CQ411">_xlfn.IFS([1]original_ver!CR429="ประยุกต์",1,[1]original_ver!CR429="ไม่ประยุกต์",0,[1]original_ver!CR429="","")</f>
        <v/>
      </c>
      <c r="CR411" s="15" t="str" cm="1">
        <f t="array" ref="CR411">_xlfn.IFS([1]original_ver!CS429="ประยุกต์",1,[1]original_ver!CS429="ไม่ประยุกต์",0,[1]original_ver!CS429="","")</f>
        <v/>
      </c>
      <c r="CS411" s="48"/>
      <c r="CT411" s="15" t="str" cm="1">
        <f t="array" ref="CT411">_xlfn.IFS([1]original_ver!CV429="ประยุกต์",1,[1]original_ver!CV429="ไม่ประยุกต์",0,[1]original_ver!CV429="","")</f>
        <v/>
      </c>
      <c r="CU411" s="48"/>
      <c r="CV411" s="15" t="str" cm="1">
        <f t="array" ref="CV411">_xlfn.IFS([1]original_ver!CY429="ประยุกต์",1,[1]original_ver!CY429="ไม่ประยุกต์",0,[1]original_ver!CY429="","")</f>
        <v/>
      </c>
      <c r="CW411" s="48"/>
      <c r="CX411" s="15" t="str" cm="1">
        <f t="array" ref="CX411">_xlfn.IFS([1]original_ver!DB429="ประยุกต์",1,[1]original_ver!DB429="ไม่ประยุกต์",0,[1]original_ver!DB429="","")</f>
        <v/>
      </c>
      <c r="CY411" s="48"/>
      <c r="CZ411" s="17"/>
      <c r="DA411" s="17"/>
      <c r="DB411" s="17"/>
      <c r="DC411" s="17"/>
      <c r="DD411" s="17"/>
      <c r="DE411" s="17"/>
      <c r="DF411" s="48"/>
      <c r="DG411" s="48"/>
      <c r="DH411" s="17">
        <v>2</v>
      </c>
      <c r="DI411" s="17">
        <v>3</v>
      </c>
      <c r="DJ411" s="17">
        <v>1</v>
      </c>
      <c r="DK411" s="17">
        <v>3</v>
      </c>
      <c r="DL411" s="17">
        <v>3</v>
      </c>
      <c r="DM411" s="17">
        <v>3</v>
      </c>
      <c r="DN411" s="48"/>
      <c r="DR411" s="49">
        <v>3.4</v>
      </c>
      <c r="DS411" s="49">
        <v>3.6666666666666665</v>
      </c>
      <c r="DT411" s="17">
        <v>3.75</v>
      </c>
      <c r="DU411" s="49">
        <v>4</v>
      </c>
      <c r="DV411" s="49">
        <v>3.6666666666666665</v>
      </c>
      <c r="DW411" s="49">
        <v>4</v>
      </c>
      <c r="DX411" s="25">
        <v>3.4</v>
      </c>
      <c r="DY411" s="25">
        <v>3.6666666666666665</v>
      </c>
      <c r="DZ411" s="25">
        <v>3.75</v>
      </c>
      <c r="EA411" s="25">
        <v>4</v>
      </c>
      <c r="EB411" s="25">
        <v>3.6666666666666665</v>
      </c>
      <c r="EC411">
        <v>4</v>
      </c>
    </row>
    <row r="412" spans="1:133" hidden="1" x14ac:dyDescent="0.2">
      <c r="A412" s="15">
        <v>2125</v>
      </c>
      <c r="B412" s="50" t="s">
        <v>924</v>
      </c>
      <c r="C412" cm="1">
        <f t="array" ref="C412">_xlfn.IFS([1]original_ver!D430="Participant",1,[1]original_ver!D430="Non-Participant",0,[1]original_ver!D430="","")</f>
        <v>1</v>
      </c>
      <c r="D412" s="15">
        <v>5</v>
      </c>
      <c r="E412" s="17" cm="1">
        <f t="array" ref="E412">_xlfn.IFS([1]original_ver!F430="ชาย",1,[1]original_ver!F430="หญิง",0,[1]original_ver!F430="","")</f>
        <v>1</v>
      </c>
      <c r="F412" s="15">
        <v>50</v>
      </c>
      <c r="G412" s="17" cm="1">
        <f t="array" ref="G412">_xlfn.IFS([1]original_ver!H430="ไม่มีการศึกษา",0,[1]original_ver!H430="ประถมศึกษา",1,[1]original_ver!H430="มัธยมศึกษาตอนต้น",2,[1]original_ver!H430="มัธยมศึกษาตอนปลาย",3,[1]original_ver!H430="อนุปริญญา (ปวช., ปวส., ฝึกหัดครู)",4,[1]original_ver!H430="ปริญญาตรี",5,[1]original_ver!H430="สูงกว่าปริญญาตรี",6,[1]original_ver!H430="","")</f>
        <v>4</v>
      </c>
      <c r="H412" s="17" cm="1">
        <f t="array" ref="H412">_xlfn.IFS([1]original_ver!I430="โสด",1,[1]original_ver!I430="สมรส/อยู่ด้วยกัน",2,[1]original_ver!I430="หย่าร้าง/แยกกันอยู่",3,[1]original_ver!I430="หม้าย",4,[1]original_ver!I430="","")</f>
        <v>2</v>
      </c>
      <c r="I412" s="15">
        <v>4</v>
      </c>
      <c r="J412" s="15">
        <v>30</v>
      </c>
      <c r="K412" s="17" cm="1">
        <f t="array" ref="K412">_xlfn.IFS([1]original_ver!L430="ใช่",1,[1]original_ver!L430="ไม่ใช่",0,[1]original_ver!L430="","")</f>
        <v>0</v>
      </c>
      <c r="L412" s="17" cm="1">
        <f t="array" ref="L412">_xlfn.IFS([1]original_ver!M430="กู้ยืม",1,[1]original_ver!M430="ไม่กู้ยืม",0,[1]original_ver!M430="","")</f>
        <v>0</v>
      </c>
      <c r="M412" s="17">
        <f t="shared" si="23"/>
        <v>0</v>
      </c>
      <c r="N412" s="26"/>
      <c r="O412" s="17" cm="1">
        <f t="array" ref="O412">_xlfn.IFS([1]original_ver!O430="ใช่",1,[1]original_ver!O430="ไม่ใช่",0,[1]original_ver!O430="","")</f>
        <v>1</v>
      </c>
      <c r="P412" s="17">
        <v>2</v>
      </c>
      <c r="Q412" s="17">
        <v>1</v>
      </c>
      <c r="R412" s="17">
        <v>70</v>
      </c>
      <c r="S412" s="17">
        <v>13600</v>
      </c>
      <c r="T412" s="17">
        <v>6.5</v>
      </c>
      <c r="U412" s="22">
        <f t="shared" si="21"/>
        <v>194.28571428571428</v>
      </c>
      <c r="AA412" s="17">
        <v>2</v>
      </c>
      <c r="AB412" s="17">
        <v>1</v>
      </c>
      <c r="AC412" s="17">
        <v>70</v>
      </c>
      <c r="AD412" s="17">
        <v>11000</v>
      </c>
      <c r="AE412" s="17">
        <v>6.5</v>
      </c>
      <c r="AF412" s="27">
        <f t="shared" si="22"/>
        <v>157.14285714285714</v>
      </c>
      <c r="AG412" s="48"/>
      <c r="AH412" s="48"/>
      <c r="AI412" s="48"/>
      <c r="AJ412" s="48"/>
      <c r="AK412" s="48"/>
      <c r="AW412" s="48"/>
      <c r="BG412" s="48"/>
      <c r="CC412" s="48"/>
      <c r="CD412" s="49">
        <v>2.5</v>
      </c>
      <c r="CE412" s="49">
        <v>2</v>
      </c>
      <c r="CF412" s="49">
        <v>2</v>
      </c>
      <c r="CG412" s="49">
        <v>2</v>
      </c>
      <c r="CH412" s="49">
        <v>2</v>
      </c>
      <c r="CI412" s="17">
        <v>2</v>
      </c>
      <c r="CJ412" cm="1">
        <f t="array" ref="CJ412">_xlfn.IFS([1]original_ver!CH430="จากการเข้าร่วมกิจกรรมอบรม ที่จัดโดยโครงการเกษตรกรปราดเปรื่อง (Smart Farmer)",1,[1]original_ver!CH430="จากการเข้าร่วมกิจกรรมอบรม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ๆ",3,[1]original_ver!CH430="จากการเรียนรู้ผ่านประสบการณ์ของผู้อื่น ได้แก่ เพื่อนบ้าน พี่น้อง เพื่อน และญาติ เป็นต้น",4,[1]original_ver!CH430="ไม่ได้เข้าร่วมกิจกรรมอบรมหรือเรียนรู้ใด ๆ (ข้ามไปข้อ 33)",5)</f>
        <v>5</v>
      </c>
      <c r="CK412" s="15" t="str" cm="1">
        <f t="array" ref="CK412">_xlfn.IFS([1]original_ver!CJ430="ความรู้ทางการเกษตรและการใช้เทคโนโลยีสำหรับการผลิตในฟาร์ม",1,[1]original_ver!CJ430="การวางแผนและจัดการฟาร์ม เช่น การเก็บเกี่ยว การเงิน และการวางแผนทางการตลาด",2,[1]original_ver!CJ430="การเป็นผู้ประกอบการทางการเกษตร",3,[1]original_ver!CJ430="การเพิ่มมูลค่าผลผลิต และการแปรรูปผลผลิต (รวมถึงการพัฒนาคุณภาพผลผลิต)",4,[1]original_ver!CJ430="","")</f>
        <v/>
      </c>
      <c r="CL412" s="48"/>
      <c r="CM412" s="48"/>
      <c r="CN412" s="15" t="str" cm="1">
        <f t="array" ref="CN412">_xlfn.IFS([1]original_ver!CN430="ความรู้ทางการเกษตรและการใช้เทคโนโลยีสำหรับการผลิตในฟาร์ม",1,[1]original_ver!CN430="การวางแผนและจัดการฟาร์ม เช่น การเก็บเกี่ยว การเงิน และการวางแผนทางการตลาด",2,[1]original_ver!CN430="การเป็นผู้ประกอบการทางการเกษตร",3,[1]original_ver!CN430="การเพิ่มมูลค่าผลผลิต และการแปรรูปผลผลิต (รวมถึงการพัฒนาคุณภาพผลผลิต)",4,[1]original_ver!CN430="","")</f>
        <v/>
      </c>
      <c r="CO412" s="48"/>
      <c r="CP412" s="48"/>
      <c r="CQ412" s="15" t="str" cm="1">
        <f t="array" ref="CQ412">_xlfn.IFS([1]original_ver!CR430="ประยุกต์",1,[1]original_ver!CR430="ไม่ประยุกต์",0,[1]original_ver!CR430="","")</f>
        <v/>
      </c>
      <c r="CR412" s="15" t="str" cm="1">
        <f t="array" ref="CR412">_xlfn.IFS([1]original_ver!CS430="ประยุกต์",1,[1]original_ver!CS430="ไม่ประยุกต์",0,[1]original_ver!CS430="","")</f>
        <v/>
      </c>
      <c r="CS412" s="48"/>
      <c r="CT412" s="15" t="str" cm="1">
        <f t="array" ref="CT412">_xlfn.IFS([1]original_ver!CV430="ประยุกต์",1,[1]original_ver!CV430="ไม่ประยุกต์",0,[1]original_ver!CV430="","")</f>
        <v/>
      </c>
      <c r="CU412" s="48"/>
      <c r="CV412" s="15" t="str" cm="1">
        <f t="array" ref="CV412">_xlfn.IFS([1]original_ver!CY430="ประยุกต์",1,[1]original_ver!CY430="ไม่ประยุกต์",0,[1]original_ver!CY430="","")</f>
        <v/>
      </c>
      <c r="CW412" s="48"/>
      <c r="CX412" s="15" t="str" cm="1">
        <f t="array" ref="CX412">_xlfn.IFS([1]original_ver!DB430="ประยุกต์",1,[1]original_ver!DB430="ไม่ประยุกต์",0,[1]original_ver!DB430="","")</f>
        <v/>
      </c>
      <c r="CY412" s="48"/>
      <c r="CZ412" s="17"/>
      <c r="DA412" s="17"/>
      <c r="DB412" s="17"/>
      <c r="DC412" s="17"/>
      <c r="DD412" s="17"/>
      <c r="DE412" s="17"/>
      <c r="DF412" s="17">
        <v>1</v>
      </c>
      <c r="DG412" s="17">
        <v>3</v>
      </c>
      <c r="DH412" s="48"/>
      <c r="DI412" s="48"/>
      <c r="DJ412" s="17">
        <v>2</v>
      </c>
      <c r="DK412" s="17">
        <v>3</v>
      </c>
      <c r="DL412" s="17">
        <v>3</v>
      </c>
      <c r="DM412" s="17">
        <v>3</v>
      </c>
      <c r="DN412" s="48"/>
      <c r="DR412" s="49">
        <v>4.5999999999999996</v>
      </c>
      <c r="DS412" s="49">
        <v>4.333333333333333</v>
      </c>
      <c r="DT412" s="17">
        <v>5</v>
      </c>
      <c r="DU412" s="49">
        <v>4.5999999999999996</v>
      </c>
      <c r="DV412" s="49">
        <v>4.666666666666667</v>
      </c>
      <c r="DW412" s="49">
        <v>3</v>
      </c>
      <c r="DX412" s="25">
        <v>4.5999999999999996</v>
      </c>
      <c r="DY412" s="25">
        <v>4.333333333333333</v>
      </c>
      <c r="DZ412" s="25">
        <v>5</v>
      </c>
      <c r="EA412" s="25">
        <v>4.5999999999999996</v>
      </c>
      <c r="EB412" s="152">
        <v>4.67</v>
      </c>
      <c r="EC412">
        <v>3</v>
      </c>
    </row>
    <row r="413" spans="1:133" hidden="1" x14ac:dyDescent="0.2">
      <c r="A413" s="15">
        <v>2126</v>
      </c>
      <c r="B413" s="47" t="s">
        <v>925</v>
      </c>
      <c r="C413" cm="1">
        <f t="array" ref="C413">_xlfn.IFS([1]original_ver!D431="Participant",1,[1]original_ver!D431="Non-Participant",0,[1]original_ver!D431="","")</f>
        <v>1</v>
      </c>
      <c r="D413" s="15">
        <v>1</v>
      </c>
      <c r="E413" s="17" cm="1">
        <f t="array" ref="E413">_xlfn.IFS([1]original_ver!F431="ชาย",1,[1]original_ver!F431="หญิง",0,[1]original_ver!F431="","")</f>
        <v>1</v>
      </c>
      <c r="F413" s="15">
        <v>60</v>
      </c>
      <c r="G413" s="17" cm="1">
        <f t="array" ref="G413">_xlfn.IFS([1]original_ver!H431="ไม่มีการศึกษา",0,[1]original_ver!H431="ประถมศึกษา",1,[1]original_ver!H431="มัธยมศึกษาตอนต้น",2,[1]original_ver!H431="มัธยมศึกษาตอนปลาย",3,[1]original_ver!H431="อนุปริญญา (ปวช., ปวส., ฝึกหัดครู)",4,[1]original_ver!H431="ปริญญาตรี",5,[1]original_ver!H431="สูงกว่าปริญญาตรี",6,[1]original_ver!H431="","")</f>
        <v>4</v>
      </c>
      <c r="H413" s="17" cm="1">
        <f t="array" ref="H413">_xlfn.IFS([1]original_ver!I431="โสด",1,[1]original_ver!I431="สมรส/อยู่ด้วยกัน",2,[1]original_ver!I431="หย่าร้าง/แยกกันอยู่",3,[1]original_ver!I431="หม้าย",4,[1]original_ver!I431="","")</f>
        <v>2</v>
      </c>
      <c r="I413" s="15">
        <v>4</v>
      </c>
      <c r="J413" s="15">
        <v>30</v>
      </c>
      <c r="K413" s="17" cm="1">
        <f t="array" ref="K413">_xlfn.IFS([1]original_ver!L431="ใช่",1,[1]original_ver!L431="ไม่ใช่",0,[1]original_ver!L431="","")</f>
        <v>0</v>
      </c>
      <c r="L413" s="17" cm="1">
        <f t="array" ref="L413">_xlfn.IFS([1]original_ver!M431="กู้ยืม",1,[1]original_ver!M431="ไม่กู้ยืม",0,[1]original_ver!M431="","")</f>
        <v>1</v>
      </c>
      <c r="M413" s="17">
        <f t="shared" si="23"/>
        <v>0</v>
      </c>
      <c r="N413" s="26"/>
      <c r="O413" s="17" cm="1">
        <f t="array" ref="O413">_xlfn.IFS([1]original_ver!O431="ใช่",1,[1]original_ver!O431="ไม่ใช่",0,[1]original_ver!O431="","")</f>
        <v>1</v>
      </c>
      <c r="P413" s="17">
        <v>7</v>
      </c>
      <c r="Q413" s="17">
        <v>1</v>
      </c>
      <c r="R413" s="17">
        <v>10</v>
      </c>
      <c r="S413" s="17">
        <v>350</v>
      </c>
      <c r="T413" s="17">
        <v>20</v>
      </c>
      <c r="U413" s="22">
        <f t="shared" si="21"/>
        <v>35</v>
      </c>
      <c r="AA413" s="17">
        <v>7</v>
      </c>
      <c r="AB413" s="17">
        <v>1</v>
      </c>
      <c r="AC413" s="17">
        <v>10</v>
      </c>
      <c r="AD413" s="17">
        <v>350</v>
      </c>
      <c r="AE413" s="17">
        <v>15</v>
      </c>
      <c r="AF413" s="27">
        <f t="shared" si="22"/>
        <v>35</v>
      </c>
      <c r="AG413" s="48"/>
      <c r="AH413" s="48"/>
      <c r="AI413" s="48"/>
      <c r="AJ413" s="48"/>
      <c r="AK413" s="48"/>
      <c r="AW413" s="48"/>
      <c r="BG413" s="48"/>
      <c r="CC413" s="48"/>
      <c r="CD413" s="49">
        <v>1.5</v>
      </c>
      <c r="CE413" s="49">
        <v>3.3333333333333335</v>
      </c>
      <c r="CF413" s="49">
        <v>2</v>
      </c>
      <c r="CG413" s="49">
        <v>2</v>
      </c>
      <c r="CH413" s="49">
        <v>4.5</v>
      </c>
      <c r="CI413" s="17">
        <v>4</v>
      </c>
      <c r="CJ413" cm="1">
        <f t="array" ref="CJ413">_xlfn.IFS([1]original_ver!CH431="จากการเข้าร่วมกิจกรรมอบรม ที่จัดโดยโครงการเกษตรกรปราดเปรื่อง (Smart Farmer)",1,[1]original_ver!CH431="จากการเข้าร่วมกิจกรรมอบรม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ๆ",3,[1]original_ver!CH431="จากการเรียนรู้ผ่านประสบการณ์ของผู้อื่น ได้แก่ เพื่อนบ้าน พี่น้อง เพื่อน และญาติ เป็นต้น",4,[1]original_ver!CH431="ไม่ได้เข้าร่วมกิจกรรมอบรมหรือเรียนรู้ใด ๆ (ข้ามไปข้อ 33)",5)</f>
        <v>5</v>
      </c>
      <c r="CK413" s="15" t="str" cm="1">
        <f t="array" ref="CK413">_xlfn.IFS([1]original_ver!CJ431="ความรู้ทางการเกษตรและการใช้เทคโนโลยีสำหรับการผลิตในฟาร์ม",1,[1]original_ver!CJ431="การวางแผนและจัดการฟาร์ม เช่น การเก็บเกี่ยว การเงิน และการวางแผนทางการตลาด",2,[1]original_ver!CJ431="การเป็นผู้ประกอบการทางการเกษตร",3,[1]original_ver!CJ431="การเพิ่มมูลค่าผลผลิต และการแปรรูปผลผลิต (รวมถึงการพัฒนาคุณภาพผลผลิต)",4,[1]original_ver!CJ431="","")</f>
        <v/>
      </c>
      <c r="CL413" s="48"/>
      <c r="CM413" s="48"/>
      <c r="CN413" s="15" t="str" cm="1">
        <f t="array" ref="CN413">_xlfn.IFS([1]original_ver!CN431="ความรู้ทางการเกษตรและการใช้เทคโนโลยีสำหรับการผลิตในฟาร์ม",1,[1]original_ver!CN431="การวางแผนและจัดการฟาร์ม เช่น การเก็บเกี่ยว การเงิน และการวางแผนทางการตลาด",2,[1]original_ver!CN431="การเป็นผู้ประกอบการทางการเกษตร",3,[1]original_ver!CN431="การเพิ่มมูลค่าผลผลิต และการแปรรูปผลผลิต (รวมถึงการพัฒนาคุณภาพผลผลิต)",4,[1]original_ver!CN431="","")</f>
        <v/>
      </c>
      <c r="CO413" s="48"/>
      <c r="CP413" s="48"/>
      <c r="CQ413" s="15" t="str" cm="1">
        <f t="array" ref="CQ413">_xlfn.IFS([1]original_ver!CR431="ประยุกต์",1,[1]original_ver!CR431="ไม่ประยุกต์",0,[1]original_ver!CR431="","")</f>
        <v/>
      </c>
      <c r="CR413" s="15" t="str" cm="1">
        <f t="array" ref="CR413">_xlfn.IFS([1]original_ver!CS431="ประยุกต์",1,[1]original_ver!CS431="ไม่ประยุกต์",0,[1]original_ver!CS431="","")</f>
        <v/>
      </c>
      <c r="CS413" s="48"/>
      <c r="CT413" s="15" t="str" cm="1">
        <f t="array" ref="CT413">_xlfn.IFS([1]original_ver!CV431="ประยุกต์",1,[1]original_ver!CV431="ไม่ประยุกต์",0,[1]original_ver!CV431="","")</f>
        <v/>
      </c>
      <c r="CU413" s="48"/>
      <c r="CV413" s="15" t="str" cm="1">
        <f t="array" ref="CV413">_xlfn.IFS([1]original_ver!CY431="ประยุกต์",1,[1]original_ver!CY431="ไม่ประยุกต์",0,[1]original_ver!CY431="","")</f>
        <v/>
      </c>
      <c r="CW413" s="48"/>
      <c r="CX413" s="15" t="str" cm="1">
        <f t="array" ref="CX413">_xlfn.IFS([1]original_ver!DB431="ประยุกต์",1,[1]original_ver!DB431="ไม่ประยุกต์",0,[1]original_ver!DB431="","")</f>
        <v/>
      </c>
      <c r="CY413" s="48"/>
      <c r="CZ413" s="17"/>
      <c r="DA413" s="17"/>
      <c r="DB413" s="17"/>
      <c r="DC413" s="17"/>
      <c r="DD413" s="17"/>
      <c r="DE413" s="17"/>
      <c r="DF413" s="17">
        <v>3</v>
      </c>
      <c r="DG413" s="17">
        <v>3</v>
      </c>
      <c r="DH413" s="17">
        <v>2</v>
      </c>
      <c r="DI413" s="17">
        <v>3</v>
      </c>
      <c r="DJ413" s="17">
        <v>1</v>
      </c>
      <c r="DK413" s="17">
        <v>3</v>
      </c>
      <c r="DL413" s="48"/>
      <c r="DM413" s="48"/>
      <c r="DN413" s="48"/>
      <c r="DR413" s="49">
        <v>2.8</v>
      </c>
      <c r="DS413" s="49">
        <v>2.6666666666666665</v>
      </c>
      <c r="DT413" s="17">
        <v>2.75</v>
      </c>
      <c r="DU413" s="49">
        <v>2.2000000000000002</v>
      </c>
      <c r="DV413" s="49">
        <v>2.6666666666666665</v>
      </c>
      <c r="DW413" s="49">
        <v>2.75</v>
      </c>
      <c r="DX413" s="25">
        <v>2.8</v>
      </c>
      <c r="DY413" s="25">
        <v>2.6666666666666665</v>
      </c>
      <c r="DZ413" s="25">
        <v>2.75</v>
      </c>
      <c r="EA413" s="25">
        <v>2.2000000000000002</v>
      </c>
      <c r="EB413" s="25">
        <v>2.6666666666666665</v>
      </c>
      <c r="EC413">
        <v>2.75</v>
      </c>
    </row>
    <row r="414" spans="1:133" hidden="1" x14ac:dyDescent="0.2">
      <c r="A414" s="15">
        <v>2127</v>
      </c>
      <c r="B414" s="50" t="s">
        <v>926</v>
      </c>
      <c r="C414" cm="1">
        <f t="array" ref="C414">_xlfn.IFS([1]original_ver!D432="Participant",1,[1]original_ver!D432="Non-Participant",0,[1]original_ver!D432="","")</f>
        <v>1</v>
      </c>
      <c r="D414" s="15">
        <v>5</v>
      </c>
      <c r="E414" s="17" cm="1">
        <f t="array" ref="E414">_xlfn.IFS([1]original_ver!F432="ชาย",1,[1]original_ver!F432="หญิง",0,[1]original_ver!F432="","")</f>
        <v>1</v>
      </c>
      <c r="F414" s="15">
        <v>54</v>
      </c>
      <c r="G414" s="17" cm="1">
        <f t="array" ref="G414">_xlfn.IFS([1]original_ver!H432="ไม่มีการศึกษา",0,[1]original_ver!H432="ประถมศึกษา",1,[1]original_ver!H432="มัธยมศึกษาตอนต้น",2,[1]original_ver!H432="มัธยมศึกษาตอนปลาย",3,[1]original_ver!H432="อนุปริญญา (ปวช., ปวส., ฝึกหัดครู)",4,[1]original_ver!H432="ปริญญาตรี",5,[1]original_ver!H432="สูงกว่าปริญญาตรี",6,[1]original_ver!H432="","")</f>
        <v>1</v>
      </c>
      <c r="H414" s="17" cm="1">
        <f t="array" ref="H414">_xlfn.IFS([1]original_ver!I432="โสด",1,[1]original_ver!I432="สมรส/อยู่ด้วยกัน",2,[1]original_ver!I432="หย่าร้าง/แยกกันอยู่",3,[1]original_ver!I432="หม้าย",4,[1]original_ver!I432="","")</f>
        <v>2</v>
      </c>
      <c r="I414" s="15">
        <v>4</v>
      </c>
      <c r="J414" s="15">
        <v>20</v>
      </c>
      <c r="K414" s="17" cm="1">
        <f t="array" ref="K414">_xlfn.IFS([1]original_ver!L432="ใช่",1,[1]original_ver!L432="ไม่ใช่",0,[1]original_ver!L432="","")</f>
        <v>0</v>
      </c>
      <c r="L414" s="17" cm="1">
        <f t="array" ref="L414">_xlfn.IFS([1]original_ver!M432="กู้ยืม",1,[1]original_ver!M432="ไม่กู้ยืม",0,[1]original_ver!M432="","")</f>
        <v>1</v>
      </c>
      <c r="M414" s="17">
        <f t="shared" si="23"/>
        <v>1</v>
      </c>
      <c r="N414" s="23">
        <v>360000</v>
      </c>
      <c r="O414" s="17" cm="1">
        <f t="array" ref="O414">_xlfn.IFS([1]original_ver!O432="ใช่",1,[1]original_ver!O432="ไม่ใช่",0,[1]original_ver!O432="","")</f>
        <v>1</v>
      </c>
      <c r="P414" s="17">
        <v>2</v>
      </c>
      <c r="Q414" s="17">
        <v>1</v>
      </c>
      <c r="R414" s="17">
        <v>73</v>
      </c>
      <c r="S414" s="17">
        <v>13950</v>
      </c>
      <c r="T414" s="17">
        <v>6.5</v>
      </c>
      <c r="U414" s="22">
        <f t="shared" si="21"/>
        <v>191.0958904109589</v>
      </c>
      <c r="AA414" s="17">
        <v>2</v>
      </c>
      <c r="AB414" s="17">
        <v>1</v>
      </c>
      <c r="AC414" s="17">
        <v>73</v>
      </c>
      <c r="AD414" s="17">
        <v>12000</v>
      </c>
      <c r="AE414" s="17">
        <v>6.5</v>
      </c>
      <c r="AF414" s="27">
        <f t="shared" si="22"/>
        <v>164.38356164383561</v>
      </c>
      <c r="AG414" s="48"/>
      <c r="AH414" s="48"/>
      <c r="AI414" s="48"/>
      <c r="AJ414" s="48"/>
      <c r="AK414" s="48"/>
      <c r="AW414" s="48"/>
      <c r="BG414" s="48"/>
      <c r="CC414" s="48"/>
      <c r="CD414" s="49">
        <v>1</v>
      </c>
      <c r="CE414" s="49">
        <v>1</v>
      </c>
      <c r="CF414" s="49">
        <v>1</v>
      </c>
      <c r="CG414" s="49">
        <v>1</v>
      </c>
      <c r="CH414" s="49">
        <v>3</v>
      </c>
      <c r="CI414" s="17">
        <v>3</v>
      </c>
      <c r="CJ414" cm="1">
        <f t="array" ref="CJ414">_xlfn.IFS([1]original_ver!CH432="จากการเข้าร่วมกิจกรรมอบรม ที่จัดโดยโครงการเกษตรกรปราดเปรื่อง (Smart Farmer)",1,[1]original_ver!CH432="จากการเข้าร่วมกิจกรรมอบรม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ๆ",3,[1]original_ver!CH432="จากการเรียนรู้ผ่านประสบการณ์ของผู้อื่น ได้แก่ เพื่อนบ้าน พี่น้อง เพื่อน และญาติ เป็นต้น",4,[1]original_ver!CH432="ไม่ได้เข้าร่วมกิจกรรมอบรมหรือเรียนรู้ใด ๆ (ข้ามไปข้อ 33)",5)</f>
        <v>5</v>
      </c>
      <c r="CK414" s="15" t="str" cm="1">
        <f t="array" ref="CK414">_xlfn.IFS([1]original_ver!CJ432="ความรู้ทางการเกษตรและการใช้เทคโนโลยีสำหรับการผลิตในฟาร์ม",1,[1]original_ver!CJ432="การวางแผนและจัดการฟาร์ม เช่น การเก็บเกี่ยว การเงิน และการวางแผนทางการตลาด",2,[1]original_ver!CJ432="การเป็นผู้ประกอบการทางการเกษตร",3,[1]original_ver!CJ432="การเพิ่มมูลค่าผลผลิต และการแปรรูปผลผลิต (รวมถึงการพัฒนาคุณภาพผลผลิต)",4,[1]original_ver!CJ432="","")</f>
        <v/>
      </c>
      <c r="CL414" s="48"/>
      <c r="CM414" s="48"/>
      <c r="CN414" s="15" t="str" cm="1">
        <f t="array" ref="CN414">_xlfn.IFS([1]original_ver!CN432="ความรู้ทางการเกษตรและการใช้เทคโนโลยีสำหรับการผลิตในฟาร์ม",1,[1]original_ver!CN432="การวางแผนและจัดการฟาร์ม เช่น การเก็บเกี่ยว การเงิน และการวางแผนทางการตลาด",2,[1]original_ver!CN432="การเป็นผู้ประกอบการทางการเกษตร",3,[1]original_ver!CN432="การเพิ่มมูลค่าผลผลิต และการแปรรูปผลผลิต (รวมถึงการพัฒนาคุณภาพผลผลิต)",4,[1]original_ver!CN432="","")</f>
        <v/>
      </c>
      <c r="CO414" s="48"/>
      <c r="CP414" s="48"/>
      <c r="CQ414" s="15" t="str" cm="1">
        <f t="array" ref="CQ414">_xlfn.IFS([1]original_ver!CR432="ประยุกต์",1,[1]original_ver!CR432="ไม่ประยุกต์",0,[1]original_ver!CR432="","")</f>
        <v/>
      </c>
      <c r="CR414" s="15" t="str" cm="1">
        <f t="array" ref="CR414">_xlfn.IFS([1]original_ver!CS432="ประยุกต์",1,[1]original_ver!CS432="ไม่ประยุกต์",0,[1]original_ver!CS432="","")</f>
        <v/>
      </c>
      <c r="CS414" s="48"/>
      <c r="CT414" s="15" t="str" cm="1">
        <f t="array" ref="CT414">_xlfn.IFS([1]original_ver!CV432="ประยุกต์",1,[1]original_ver!CV432="ไม่ประยุกต์",0,[1]original_ver!CV432="","")</f>
        <v/>
      </c>
      <c r="CU414" s="48"/>
      <c r="CV414" s="15" t="str" cm="1">
        <f t="array" ref="CV414">_xlfn.IFS([1]original_ver!CY432="ประยุกต์",1,[1]original_ver!CY432="ไม่ประยุกต์",0,[1]original_ver!CY432="","")</f>
        <v/>
      </c>
      <c r="CW414" s="48"/>
      <c r="CX414" s="15" t="str" cm="1">
        <f t="array" ref="CX414">_xlfn.IFS([1]original_ver!DB432="ประยุกต์",1,[1]original_ver!DB432="ไม่ประยุกต์",0,[1]original_ver!DB432="","")</f>
        <v/>
      </c>
      <c r="CY414" s="48"/>
      <c r="CZ414" s="17"/>
      <c r="DA414" s="17"/>
      <c r="DB414" s="17"/>
      <c r="DC414" s="17"/>
      <c r="DD414" s="17"/>
      <c r="DE414" s="17"/>
      <c r="DF414" s="17">
        <v>2</v>
      </c>
      <c r="DG414" s="17">
        <v>1</v>
      </c>
      <c r="DH414" s="17">
        <v>1</v>
      </c>
      <c r="DI414" s="17">
        <v>1</v>
      </c>
      <c r="DJ414" s="17">
        <v>3</v>
      </c>
      <c r="DK414" s="17">
        <v>1</v>
      </c>
      <c r="DL414" s="48"/>
      <c r="DM414" s="48"/>
      <c r="DN414" s="48"/>
      <c r="DR414" s="49">
        <v>3.6</v>
      </c>
      <c r="DS414" s="49">
        <v>4</v>
      </c>
      <c r="DT414" s="17">
        <v>3.75</v>
      </c>
      <c r="DU414" s="49">
        <v>3.4</v>
      </c>
      <c r="DV414" s="49">
        <v>3.6666666666666665</v>
      </c>
      <c r="DW414" s="49">
        <v>4</v>
      </c>
      <c r="DX414" s="25">
        <v>3.6</v>
      </c>
      <c r="DY414" s="25">
        <v>4</v>
      </c>
      <c r="DZ414" s="25">
        <v>3.75</v>
      </c>
      <c r="EA414" s="25">
        <v>3.4</v>
      </c>
      <c r="EB414" s="25">
        <v>3.6666666666666665</v>
      </c>
      <c r="EC414">
        <v>4</v>
      </c>
    </row>
    <row r="415" spans="1:133" hidden="1" x14ac:dyDescent="0.2">
      <c r="A415" s="15">
        <v>2128</v>
      </c>
      <c r="B415" s="50" t="s">
        <v>927</v>
      </c>
      <c r="C415" cm="1">
        <f t="array" ref="C415">_xlfn.IFS([1]original_ver!D433="Participant",1,[1]original_ver!D433="Non-Participant",0,[1]original_ver!D433="","")</f>
        <v>1</v>
      </c>
      <c r="D415" s="15">
        <v>1</v>
      </c>
      <c r="E415" s="17" cm="1">
        <f t="array" ref="E415">_xlfn.IFS([1]original_ver!F433="ชาย",1,[1]original_ver!F433="หญิง",0,[1]original_ver!F433="","")</f>
        <v>1</v>
      </c>
      <c r="F415" s="15">
        <v>65</v>
      </c>
      <c r="G415" s="17" cm="1">
        <f t="array" ref="G415">_xlfn.IFS([1]original_ver!H433="ไม่มีการศึกษา",0,[1]original_ver!H433="ประถมศึกษา",1,[1]original_ver!H433="มัธยมศึกษาตอนต้น",2,[1]original_ver!H433="มัธยมศึกษาตอนปลาย",3,[1]original_ver!H433="อนุปริญญา (ปวช., ปวส., ฝึกหัดครู)",4,[1]original_ver!H433="ปริญญาตรี",5,[1]original_ver!H433="สูงกว่าปริญญาตรี",6,[1]original_ver!H433="","")</f>
        <v>1</v>
      </c>
      <c r="H415" s="17" cm="1">
        <f t="array" ref="H415">_xlfn.IFS([1]original_ver!I433="โสด",1,[1]original_ver!I433="สมรส/อยู่ด้วยกัน",2,[1]original_ver!I433="หย่าร้าง/แยกกันอยู่",3,[1]original_ver!I433="หม้าย",4,[1]original_ver!I433="","")</f>
        <v>2</v>
      </c>
      <c r="I415" s="15">
        <v>4</v>
      </c>
      <c r="J415" s="15">
        <v>20</v>
      </c>
      <c r="K415" s="17" cm="1">
        <f t="array" ref="K415">_xlfn.IFS([1]original_ver!L433="ใช่",1,[1]original_ver!L433="ไม่ใช่",0,[1]original_ver!L433="","")</f>
        <v>0</v>
      </c>
      <c r="L415" s="17" cm="1">
        <f t="array" ref="L415">_xlfn.IFS([1]original_ver!M433="กู้ยืม",1,[1]original_ver!M433="ไม่กู้ยืม",0,[1]original_ver!M433="","")</f>
        <v>0</v>
      </c>
      <c r="M415" s="17">
        <f t="shared" si="23"/>
        <v>1</v>
      </c>
      <c r="N415" s="23">
        <v>400000</v>
      </c>
      <c r="O415" s="17" cm="1">
        <f t="array" ref="O415">_xlfn.IFS([1]original_ver!O433="ใช่",1,[1]original_ver!O433="ไม่ใช่",0,[1]original_ver!O433="","")</f>
        <v>1</v>
      </c>
      <c r="P415" s="17">
        <v>2</v>
      </c>
      <c r="Q415" s="17">
        <v>1</v>
      </c>
      <c r="R415" s="17">
        <v>15</v>
      </c>
      <c r="S415" s="17">
        <v>9000</v>
      </c>
      <c r="T415" s="17">
        <v>53</v>
      </c>
      <c r="U415" s="22">
        <f t="shared" si="21"/>
        <v>600</v>
      </c>
      <c r="AA415" s="17">
        <v>2</v>
      </c>
      <c r="AB415" s="17">
        <v>1</v>
      </c>
      <c r="AC415" s="17">
        <v>15</v>
      </c>
      <c r="AD415" s="17">
        <v>9000</v>
      </c>
      <c r="AE415" s="17">
        <v>60</v>
      </c>
      <c r="AF415" s="27">
        <f t="shared" si="22"/>
        <v>600</v>
      </c>
      <c r="AG415" s="48"/>
      <c r="AH415" s="48"/>
      <c r="AI415" s="48"/>
      <c r="AJ415" s="48"/>
      <c r="AK415" s="48"/>
      <c r="AW415" s="48"/>
      <c r="BG415" s="48"/>
      <c r="CC415" s="48"/>
      <c r="CD415" s="49">
        <v>2</v>
      </c>
      <c r="CE415" s="49">
        <v>2</v>
      </c>
      <c r="CF415" s="49">
        <v>2</v>
      </c>
      <c r="CG415" s="49">
        <v>2</v>
      </c>
      <c r="CH415" s="49">
        <v>2</v>
      </c>
      <c r="CI415" s="17">
        <v>2</v>
      </c>
      <c r="CJ415" cm="1">
        <f t="array" ref="CJ415">_xlfn.IFS([1]original_ver!CH433="จากการเข้าร่วมกิจกรรมอบรม ที่จัดโดยโครงการเกษตรกรปราดเปรื่อง (Smart Farmer)",1,[1]original_ver!CH433="จากการเข้าร่วมกิจกรรมอบรม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ๆ",3,[1]original_ver!CH433="จากการเรียนรู้ผ่านประสบการณ์ของผู้อื่น ได้แก่ เพื่อนบ้าน พี่น้อง เพื่อน และญาติ เป็นต้น",4,[1]original_ver!CH433="ไม่ได้เข้าร่วมกิจกรรมอบรมหรือเรียนรู้ใด ๆ (ข้ามไปข้อ 33)",5)</f>
        <v>5</v>
      </c>
      <c r="CK415" s="15" t="str" cm="1">
        <f t="array" ref="CK415">_xlfn.IFS([1]original_ver!CJ433="ความรู้ทางการเกษตรและการใช้เทคโนโลยีสำหรับการผลิตในฟาร์ม",1,[1]original_ver!CJ433="การวางแผนและจัดการฟาร์ม เช่น การเก็บเกี่ยว การเงิน และการวางแผนทางการตลาด",2,[1]original_ver!CJ433="การเป็นผู้ประกอบการทางการเกษตร",3,[1]original_ver!CJ433="การเพิ่มมูลค่าผลผลิต และการแปรรูปผลผลิต (รวมถึงการพัฒนาคุณภาพผลผลิต)",4,[1]original_ver!CJ433="","")</f>
        <v/>
      </c>
      <c r="CL415" s="48"/>
      <c r="CM415" s="48"/>
      <c r="CN415" s="15" t="str" cm="1">
        <f t="array" ref="CN415">_xlfn.IFS([1]original_ver!CN433="ความรู้ทางการเกษตรและการใช้เทคโนโลยีสำหรับการผลิตในฟาร์ม",1,[1]original_ver!CN433="การวางแผนและจัดการฟาร์ม เช่น การเก็บเกี่ยว การเงิน และการวางแผนทางการตลาด",2,[1]original_ver!CN433="การเป็นผู้ประกอบการทางการเกษตร",3,[1]original_ver!CN433="การเพิ่มมูลค่าผลผลิต และการแปรรูปผลผลิต (รวมถึงการพัฒนาคุณภาพผลผลิต)",4,[1]original_ver!CN433="","")</f>
        <v/>
      </c>
      <c r="CO415" s="48"/>
      <c r="CP415" s="48"/>
      <c r="CQ415" s="15" t="str" cm="1">
        <f t="array" ref="CQ415">_xlfn.IFS([1]original_ver!CR433="ประยุกต์",1,[1]original_ver!CR433="ไม่ประยุกต์",0,[1]original_ver!CR433="","")</f>
        <v/>
      </c>
      <c r="CR415" s="15" t="str" cm="1">
        <f t="array" ref="CR415">_xlfn.IFS([1]original_ver!CS433="ประยุกต์",1,[1]original_ver!CS433="ไม่ประยุกต์",0,[1]original_ver!CS433="","")</f>
        <v/>
      </c>
      <c r="CS415" s="48"/>
      <c r="CT415" s="15" t="str" cm="1">
        <f t="array" ref="CT415">_xlfn.IFS([1]original_ver!CV433="ประยุกต์",1,[1]original_ver!CV433="ไม่ประยุกต์",0,[1]original_ver!CV433="","")</f>
        <v/>
      </c>
      <c r="CU415" s="48"/>
      <c r="CV415" s="15" t="str" cm="1">
        <f t="array" ref="CV415">_xlfn.IFS([1]original_ver!CY433="ประยุกต์",1,[1]original_ver!CY433="ไม่ประยุกต์",0,[1]original_ver!CY433="","")</f>
        <v/>
      </c>
      <c r="CW415" s="48"/>
      <c r="CX415" s="15" t="str" cm="1">
        <f t="array" ref="CX415">_xlfn.IFS([1]original_ver!DB433="ประยุกต์",1,[1]original_ver!DB433="ไม่ประยุกต์",0,[1]original_ver!DB433="","")</f>
        <v/>
      </c>
      <c r="CY415" s="48"/>
      <c r="CZ415" s="17"/>
      <c r="DA415" s="17"/>
      <c r="DB415" s="17"/>
      <c r="DC415" s="17"/>
      <c r="DD415" s="17"/>
      <c r="DE415" s="17"/>
      <c r="DF415" s="17">
        <v>3</v>
      </c>
      <c r="DG415" s="17">
        <v>4</v>
      </c>
      <c r="DH415" s="17">
        <v>1</v>
      </c>
      <c r="DI415" s="17">
        <v>4</v>
      </c>
      <c r="DJ415" s="17">
        <v>2</v>
      </c>
      <c r="DK415" s="17">
        <v>4</v>
      </c>
      <c r="DL415" s="48"/>
      <c r="DM415" s="48"/>
      <c r="DN415" s="48"/>
      <c r="DR415" s="49">
        <v>3.8</v>
      </c>
      <c r="DS415" s="49">
        <v>3</v>
      </c>
      <c r="DT415" s="166">
        <v>1.25</v>
      </c>
      <c r="DU415" s="49">
        <v>2.6</v>
      </c>
      <c r="DV415" s="49">
        <v>3</v>
      </c>
      <c r="DW415" s="49">
        <v>3</v>
      </c>
      <c r="DX415" s="25">
        <v>3.8</v>
      </c>
      <c r="DY415" s="25">
        <v>3</v>
      </c>
      <c r="DZ415" s="25">
        <v>1.25</v>
      </c>
      <c r="EA415" s="25">
        <v>2.6</v>
      </c>
      <c r="EB415" s="25">
        <v>3</v>
      </c>
      <c r="EC415">
        <v>3</v>
      </c>
    </row>
    <row r="416" spans="1:133" hidden="1" x14ac:dyDescent="0.2">
      <c r="A416" s="15">
        <v>2129</v>
      </c>
      <c r="B416" s="47" t="s">
        <v>919</v>
      </c>
      <c r="C416" cm="1">
        <f t="array" ref="C416">_xlfn.IFS([1]original_ver!D434="Participant",1,[1]original_ver!D434="Non-Participant",0,[1]original_ver!D434="","")</f>
        <v>1</v>
      </c>
      <c r="D416" s="15">
        <v>5</v>
      </c>
      <c r="E416" s="17" cm="1">
        <f t="array" ref="E416">_xlfn.IFS([1]original_ver!F434="ชาย",1,[1]original_ver!F434="หญิง",0,[1]original_ver!F434="","")</f>
        <v>1</v>
      </c>
      <c r="F416" s="15">
        <v>60</v>
      </c>
      <c r="G416" s="17" cm="1">
        <f t="array" ref="G416">_xlfn.IFS([1]original_ver!H434="ไม่มีการศึกษา",0,[1]original_ver!H434="ประถมศึกษา",1,[1]original_ver!H434="มัธยมศึกษาตอนต้น",2,[1]original_ver!H434="มัธยมศึกษาตอนปลาย",3,[1]original_ver!H434="อนุปริญญา (ปวช., ปวส., ฝึกหัดครู)",4,[1]original_ver!H434="ปริญญาตรี",5,[1]original_ver!H434="สูงกว่าปริญญาตรี",6,[1]original_ver!H434="","")</f>
        <v>1</v>
      </c>
      <c r="H416" s="17" cm="1">
        <f t="array" ref="H416">_xlfn.IFS([1]original_ver!I434="โสด",1,[1]original_ver!I434="สมรส/อยู่ด้วยกัน",2,[1]original_ver!I434="หย่าร้าง/แยกกันอยู่",3,[1]original_ver!I434="หม้าย",4,[1]original_ver!I434="","")</f>
        <v>3</v>
      </c>
      <c r="I416" s="15">
        <v>3</v>
      </c>
      <c r="J416" s="15">
        <v>40</v>
      </c>
      <c r="K416" s="17" cm="1">
        <f t="array" ref="K416">_xlfn.IFS([1]original_ver!L434="ใช่",1,[1]original_ver!L434="ไม่ใช่",0,[1]original_ver!L434="","")</f>
        <v>0</v>
      </c>
      <c r="L416" s="17" cm="1">
        <f t="array" ref="L416">_xlfn.IFS([1]original_ver!M434="กู้ยืม",1,[1]original_ver!M434="ไม่กู้ยืม",0,[1]original_ver!M434="","")</f>
        <v>1</v>
      </c>
      <c r="M416" s="17">
        <f t="shared" si="23"/>
        <v>0</v>
      </c>
      <c r="N416" s="26"/>
      <c r="O416" s="17" cm="1">
        <f t="array" ref="O416">_xlfn.IFS([1]original_ver!O434="ใช่",1,[1]original_ver!O434="ไม่ใช่",0,[1]original_ver!O434="","")</f>
        <v>1</v>
      </c>
      <c r="P416" s="17">
        <v>1</v>
      </c>
      <c r="Q416" s="17">
        <v>1</v>
      </c>
      <c r="R416" s="17">
        <v>10</v>
      </c>
      <c r="S416" s="17">
        <v>16000</v>
      </c>
      <c r="T416" s="53">
        <v>8</v>
      </c>
      <c r="U416" s="20">
        <f t="shared" si="21"/>
        <v>1600</v>
      </c>
      <c r="AA416" s="17">
        <v>1</v>
      </c>
      <c r="AB416" s="17">
        <v>1</v>
      </c>
      <c r="AC416" s="17">
        <v>10</v>
      </c>
      <c r="AD416" s="17">
        <v>13000</v>
      </c>
      <c r="AE416" s="18">
        <v>7</v>
      </c>
      <c r="AF416" s="27">
        <f t="shared" si="22"/>
        <v>1300</v>
      </c>
      <c r="AG416" s="48"/>
      <c r="AH416" s="48"/>
      <c r="AI416" s="48"/>
      <c r="AJ416" s="48"/>
      <c r="AK416" s="48"/>
      <c r="AW416" s="48"/>
      <c r="BG416" s="48"/>
      <c r="CC416" s="48"/>
      <c r="CD416" s="49">
        <v>2</v>
      </c>
      <c r="CE416" s="49">
        <v>2.3333333333333335</v>
      </c>
      <c r="CF416" s="49">
        <v>2</v>
      </c>
      <c r="CG416" s="49">
        <v>2</v>
      </c>
      <c r="CH416" s="49">
        <v>3.5</v>
      </c>
      <c r="CI416" s="17">
        <v>4</v>
      </c>
      <c r="CJ416" cm="1">
        <f t="array" ref="CJ416">_xlfn.IFS([1]original_ver!CH434="จากการเข้าร่วมกิจกรรมอบรม ที่จัดโดยโครงการเกษตรกรปราดเปรื่อง (Smart Farmer)",1,[1]original_ver!CH434="จากการเข้าร่วมกิจกรรมอบรม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ๆ",3,[1]original_ver!CH434="จากการเรียนรู้ผ่านประสบการณ์ของผู้อื่น ได้แก่ เพื่อนบ้าน พี่น้อง เพื่อน และญาติ เป็นต้น",4,[1]original_ver!CH434="ไม่ได้เข้าร่วมกิจกรรมอบรมหรือเรียนรู้ใด ๆ (ข้ามไปข้อ 33)",5)</f>
        <v>5</v>
      </c>
      <c r="CK416" s="15" t="str" cm="1">
        <f t="array" ref="CK416">_xlfn.IFS([1]original_ver!CJ434="ความรู้ทางการเกษตรและการใช้เทคโนโลยีสำหรับการผลิตในฟาร์ม",1,[1]original_ver!CJ434="การวางแผนและจัดการฟาร์ม เช่น การเก็บเกี่ยว การเงิน และการวางแผนทางการตลาด",2,[1]original_ver!CJ434="การเป็นผู้ประกอบการทางการเกษตร",3,[1]original_ver!CJ434="การเพิ่มมูลค่าผลผลิต และการแปรรูปผลผลิต (รวมถึงการพัฒนาคุณภาพผลผลิต)",4,[1]original_ver!CJ434="","")</f>
        <v/>
      </c>
      <c r="CL416" s="48"/>
      <c r="CM416" s="48"/>
      <c r="CN416" s="15" t="str" cm="1">
        <f t="array" ref="CN416">_xlfn.IFS([1]original_ver!CN434="ความรู้ทางการเกษตรและการใช้เทคโนโลยีสำหรับการผลิตในฟาร์ม",1,[1]original_ver!CN434="การวางแผนและจัดการฟาร์ม เช่น การเก็บเกี่ยว การเงิน และการวางแผนทางการตลาด",2,[1]original_ver!CN434="การเป็นผู้ประกอบการทางการเกษตร",3,[1]original_ver!CN434="การเพิ่มมูลค่าผลผลิต และการแปรรูปผลผลิต (รวมถึงการพัฒนาคุณภาพผลผลิต)",4,[1]original_ver!CN434="","")</f>
        <v/>
      </c>
      <c r="CO416" s="48"/>
      <c r="CP416" s="48"/>
      <c r="CQ416" s="15" t="str" cm="1">
        <f t="array" ref="CQ416">_xlfn.IFS([1]original_ver!CR434="ประยุกต์",1,[1]original_ver!CR434="ไม่ประยุกต์",0,[1]original_ver!CR434="","")</f>
        <v/>
      </c>
      <c r="CR416" s="15" t="str" cm="1">
        <f t="array" ref="CR416">_xlfn.IFS([1]original_ver!CS434="ประยุกต์",1,[1]original_ver!CS434="ไม่ประยุกต์",0,[1]original_ver!CS434="","")</f>
        <v/>
      </c>
      <c r="CS416" s="48"/>
      <c r="CT416" s="15" t="str" cm="1">
        <f t="array" ref="CT416">_xlfn.IFS([1]original_ver!CV434="ประยุกต์",1,[1]original_ver!CV434="ไม่ประยุกต์",0,[1]original_ver!CV434="","")</f>
        <v/>
      </c>
      <c r="CU416" s="48"/>
      <c r="CV416" s="15" t="str" cm="1">
        <f t="array" ref="CV416">_xlfn.IFS([1]original_ver!CY434="ประยุกต์",1,[1]original_ver!CY434="ไม่ประยุกต์",0,[1]original_ver!CY434="","")</f>
        <v/>
      </c>
      <c r="CW416" s="48"/>
      <c r="CX416" s="15" t="str" cm="1">
        <f t="array" ref="CX416">_xlfn.IFS([1]original_ver!DB434="ประยุกต์",1,[1]original_ver!DB434="ไม่ประยุกต์",0,[1]original_ver!DB434="","")</f>
        <v/>
      </c>
      <c r="CY416" s="48"/>
      <c r="CZ416" s="17"/>
      <c r="DA416" s="17"/>
      <c r="DB416" s="17"/>
      <c r="DC416" s="17"/>
      <c r="DD416" s="17"/>
      <c r="DE416" s="17"/>
      <c r="DF416" s="17">
        <v>2</v>
      </c>
      <c r="DG416" s="17">
        <v>1</v>
      </c>
      <c r="DH416" s="17">
        <v>1</v>
      </c>
      <c r="DI416" s="17">
        <v>1</v>
      </c>
      <c r="DJ416" s="17">
        <v>3</v>
      </c>
      <c r="DK416" s="17">
        <v>1</v>
      </c>
      <c r="DL416" s="48"/>
      <c r="DM416" s="48"/>
      <c r="DN416" s="48"/>
      <c r="DR416" s="49">
        <v>3</v>
      </c>
      <c r="DS416" s="49">
        <v>2.6666666666666665</v>
      </c>
      <c r="DT416" s="17">
        <v>2.25</v>
      </c>
      <c r="DU416" s="49">
        <v>2.2000000000000002</v>
      </c>
      <c r="DV416" s="49">
        <v>2.3333333333333335</v>
      </c>
      <c r="DW416" s="49">
        <v>2</v>
      </c>
      <c r="DX416" s="25">
        <v>3</v>
      </c>
      <c r="DY416" s="25">
        <v>2.6666666666666665</v>
      </c>
      <c r="DZ416" s="25">
        <v>2.25</v>
      </c>
      <c r="EA416" s="25">
        <v>2.2000000000000002</v>
      </c>
      <c r="EB416" s="25">
        <v>2.3333333333333335</v>
      </c>
      <c r="EC416">
        <v>2</v>
      </c>
    </row>
    <row r="417" spans="1:133" hidden="1" x14ac:dyDescent="0.2">
      <c r="A417" s="15"/>
      <c r="B417" s="62"/>
      <c r="C417" cm="1">
        <f t="array" ref="C417">_xlfn.IFS([1]original_ver!D435="Participant",1,[1]original_ver!D435="Non-Participant",0,[1]original_ver!D435="","")</f>
        <v>0</v>
      </c>
      <c r="D417" s="15">
        <v>3</v>
      </c>
      <c r="E417" s="17" cm="1">
        <f t="array" ref="E417">_xlfn.IFS([1]original_ver!F435="ชาย",1,[1]original_ver!F435="หญิง",0,[1]original_ver!F435="","")</f>
        <v>1</v>
      </c>
      <c r="F417" s="15">
        <v>63</v>
      </c>
      <c r="G417" s="17" cm="1">
        <f t="array" ref="G417">_xlfn.IFS([1]original_ver!H435="ไม่มีการศึกษา",0,[1]original_ver!H435="ประถมศึกษา",1,[1]original_ver!H435="มัธยมศึกษาตอนต้น",2,[1]original_ver!H435="มัธยมศึกษาตอนปลาย",3,[1]original_ver!H435="อนุปริญญา (ปวช., ปวส., ฝึกหัดครู)",4,[1]original_ver!H435="ปริญญาตรี",5,[1]original_ver!H435="สูงกว่าปริญญาตรี",6,[1]original_ver!H435="","")</f>
        <v>3</v>
      </c>
      <c r="H417" s="17" cm="1">
        <f t="array" ref="H417">_xlfn.IFS([1]original_ver!I435="โสด",1,[1]original_ver!I435="สมรส/อยู่ด้วยกัน",2,[1]original_ver!I435="หย่าร้าง/แยกกันอยู่",3,[1]original_ver!I435="หม้าย",4,[1]original_ver!I435="","")</f>
        <v>2</v>
      </c>
      <c r="I417" s="15">
        <v>6</v>
      </c>
      <c r="J417" s="15">
        <v>14</v>
      </c>
      <c r="K417" s="17" cm="1">
        <f t="array" ref="K417">_xlfn.IFS([1]original_ver!L435="ใช่",1,[1]original_ver!L435="ไม่ใช่",0,[1]original_ver!L435="","")</f>
        <v>0</v>
      </c>
      <c r="L417" s="17" cm="1">
        <f t="array" ref="L417">_xlfn.IFS([1]original_ver!M435="กู้ยืม",1,[1]original_ver!M435="ไม่กู้ยืม",0,[1]original_ver!M435="","")</f>
        <v>0</v>
      </c>
      <c r="M417" s="17">
        <f t="shared" si="23"/>
        <v>1</v>
      </c>
      <c r="N417" s="23">
        <v>780000</v>
      </c>
      <c r="O417" s="17" cm="1">
        <f t="array" ref="O417">_xlfn.IFS([1]original_ver!O435="ใช่",1,[1]original_ver!O435="ไม่ใช่",0,[1]original_ver!O435="","")</f>
        <v>0</v>
      </c>
      <c r="P417" s="17">
        <v>1</v>
      </c>
      <c r="Q417" s="17">
        <v>1</v>
      </c>
      <c r="R417" s="17">
        <v>15</v>
      </c>
      <c r="S417" s="17">
        <v>13500</v>
      </c>
      <c r="T417" s="53">
        <v>14</v>
      </c>
      <c r="U417" s="20">
        <f>$S417/$R417</f>
        <v>900</v>
      </c>
      <c r="AA417" s="17">
        <v>1</v>
      </c>
      <c r="AB417" s="17">
        <v>1</v>
      </c>
      <c r="AC417" s="17">
        <v>15</v>
      </c>
      <c r="AD417" s="17">
        <v>13000</v>
      </c>
      <c r="AE417" s="18">
        <v>13.5</v>
      </c>
      <c r="AF417" s="27">
        <f>$AD417/$AC417</f>
        <v>866.66666666666663</v>
      </c>
      <c r="AG417" s="48"/>
      <c r="AH417" s="48"/>
      <c r="AI417" s="48"/>
      <c r="AJ417" s="48"/>
      <c r="AK417" s="48"/>
      <c r="AW417" s="48"/>
      <c r="BG417" s="48"/>
      <c r="CC417" s="48"/>
      <c r="CD417" s="49">
        <v>1.5</v>
      </c>
      <c r="CE417" s="49">
        <v>1.3333333333333333</v>
      </c>
      <c r="CF417" s="49">
        <v>1</v>
      </c>
      <c r="CG417" s="49">
        <v>1</v>
      </c>
      <c r="CH417" s="49">
        <v>2</v>
      </c>
      <c r="CI417" s="17">
        <v>1</v>
      </c>
      <c r="CJ417" cm="1">
        <f t="array" ref="CJ417">_xlfn.IFS([1]original_ver!CH435="จากการเข้าร่วมกิจกรรมอบรม ที่จัดโดยโครงการเกษตรกรปราดเปรื่อง (Smart Farmer)",1,[1]original_ver!CH435="จากการเข้าร่วมกิจกรรมอบรม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ๆ",3,[1]original_ver!CH435="จากการเรียนรู้ผ่านประสบการณ์ของผู้อื่น ได้แก่ เพื่อนบ้าน พี่น้อง เพื่อน และญาติ เป็นต้น",4,[1]original_ver!CH435="ไม่ได้เข้าร่วมกิจกรรมอบรมหรือเรียนรู้ใด ๆ (ข้ามไปข้อ 33)",5)</f>
        <v>4</v>
      </c>
      <c r="CK417" s="15" cm="1">
        <f t="array" ref="CK417">_xlfn.IFS([1]original_ver!CJ435="ความรู้ทางการเกษตรและการใช้เทคโนโลยีสำหรับการผลิตในฟาร์ม",1,[1]original_ver!CJ435="การวางแผนและจัดการฟาร์ม เช่น การเก็บเกี่ยว การเงิน และการวางแผนทางการตลาด",2,[1]original_ver!CJ435="การเป็นผู้ประกอบการทางการเกษตร",3,[1]original_ver!CJ435="การเพิ่มมูลค่าผลผลิต และการแปรรูปผลผลิต (รวมถึงการพัฒนาคุณภาพผลผลิต)",4,[1]original_ver!CJ435="","")</f>
        <v>4</v>
      </c>
      <c r="CL417" s="17">
        <v>3</v>
      </c>
      <c r="CM417" s="17">
        <v>5</v>
      </c>
      <c r="CN417" s="15" cm="1">
        <f t="array" ref="CN417">_xlfn.IFS([1]original_ver!CN435="ความรู้ทางการเกษตรและการใช้เทคโนโลยีสำหรับการผลิตในฟาร์ม",1,[1]original_ver!CN435="การวางแผนและจัดการฟาร์ม เช่น การเก็บเกี่ยว การเงิน และการวางแผนทางการตลาด",2,[1]original_ver!CN435="การเป็นผู้ประกอบการทางการเกษตร",3,[1]original_ver!CN435="การเพิ่มมูลค่าผลผลิต และการแปรรูปผลผลิต (รวมถึงการพัฒนาคุณภาพผลผลิต)",4,[1]original_ver!CN435="","")</f>
        <v>1</v>
      </c>
      <c r="CO417" s="17">
        <v>1</v>
      </c>
      <c r="CP417" s="17">
        <v>4</v>
      </c>
      <c r="CQ417" s="15" cm="1">
        <f t="array" ref="CQ417">_xlfn.IFS([1]original_ver!CR435="ประยุกต์",1,[1]original_ver!CR435="ไม่ประยุกต์",0,[1]original_ver!CR435="","")</f>
        <v>1</v>
      </c>
      <c r="CR417" s="15" cm="1">
        <f t="array" ref="CR417">_xlfn.IFS([1]original_ver!CS435="ประยุกต์",1,[1]original_ver!CS435="ไม่ประยุกต์",0,[1]original_ver!CS435="","")</f>
        <v>1</v>
      </c>
      <c r="CS417" s="48"/>
      <c r="CT417" s="15" cm="1">
        <f t="array" ref="CT417">_xlfn.IFS([1]original_ver!CV435="ประยุกต์",1,[1]original_ver!CV435="ไม่ประยุกต์",0,[1]original_ver!CV435="","")</f>
        <v>1</v>
      </c>
      <c r="CU417" s="48"/>
      <c r="CV417" s="15" cm="1">
        <f t="array" ref="CV417">_xlfn.IFS([1]original_ver!CY435="ประยุกต์",1,[1]original_ver!CY435="ไม่ประยุกต์",0,[1]original_ver!CY435="","")</f>
        <v>1</v>
      </c>
      <c r="CW417" s="48"/>
      <c r="CX417" s="15" cm="1">
        <f t="array" ref="CX417">_xlfn.IFS([1]original_ver!DB435="ประยุกต์",1,[1]original_ver!DB435="ไม่ประยุกต์",0,[1]original_ver!DB435="","")</f>
        <v>1</v>
      </c>
      <c r="CY417" s="48"/>
      <c r="CZ417" s="17"/>
      <c r="DA417" s="17"/>
      <c r="DB417" s="17"/>
      <c r="DC417" s="17"/>
      <c r="DD417" s="17"/>
      <c r="DE417" s="17"/>
      <c r="DF417" s="48"/>
      <c r="DG417" s="48"/>
      <c r="DH417" s="17">
        <v>1</v>
      </c>
      <c r="DI417" s="17">
        <v>2</v>
      </c>
      <c r="DJ417" s="17">
        <v>3</v>
      </c>
      <c r="DK417" s="17">
        <v>2</v>
      </c>
      <c r="DL417" s="17">
        <v>2</v>
      </c>
      <c r="DM417" s="17">
        <v>2</v>
      </c>
      <c r="DN417" s="48"/>
      <c r="DR417" s="49">
        <v>2.6</v>
      </c>
      <c r="DS417" s="49">
        <v>3</v>
      </c>
      <c r="DT417" s="17">
        <v>2.5</v>
      </c>
      <c r="DU417" s="49">
        <v>3.2</v>
      </c>
      <c r="DV417" s="49">
        <v>1.6666666666666667</v>
      </c>
      <c r="DW417" s="49">
        <v>1.75</v>
      </c>
      <c r="DX417" s="25">
        <v>3.4</v>
      </c>
      <c r="DY417" s="25">
        <v>2.6666666666666665</v>
      </c>
      <c r="DZ417" s="25">
        <v>2.5</v>
      </c>
      <c r="EA417" s="25">
        <v>3.6</v>
      </c>
      <c r="EB417" s="25">
        <v>2.6666666666666665</v>
      </c>
      <c r="EC417">
        <v>2.5</v>
      </c>
    </row>
    <row r="418" spans="1:133" hidden="1" x14ac:dyDescent="0.2">
      <c r="A418" s="22">
        <v>701</v>
      </c>
      <c r="B418" s="63" t="s">
        <v>928</v>
      </c>
      <c r="C418" s="64">
        <v>0</v>
      </c>
      <c r="D418" s="22">
        <v>1</v>
      </c>
      <c r="E418" s="22">
        <v>1</v>
      </c>
      <c r="F418" s="22">
        <v>31</v>
      </c>
      <c r="G418" s="22">
        <v>2</v>
      </c>
      <c r="H418" s="22">
        <v>1</v>
      </c>
      <c r="I418" s="22">
        <v>2</v>
      </c>
      <c r="J418" s="22">
        <v>10</v>
      </c>
      <c r="K418" s="56">
        <v>1</v>
      </c>
      <c r="L418" s="48">
        <v>1</v>
      </c>
      <c r="M418" s="17">
        <f t="shared" si="23"/>
        <v>0</v>
      </c>
      <c r="N418" s="26">
        <v>0</v>
      </c>
      <c r="O418" s="48">
        <v>0</v>
      </c>
      <c r="P418" s="17">
        <v>1</v>
      </c>
      <c r="Q418" s="24">
        <v>2</v>
      </c>
      <c r="R418" s="24">
        <v>50</v>
      </c>
      <c r="S418" s="24">
        <v>50000</v>
      </c>
      <c r="T418" s="65">
        <v>10</v>
      </c>
      <c r="U418" s="20">
        <f>$S418/$R418</f>
        <v>1000</v>
      </c>
      <c r="V418" s="24"/>
      <c r="W418" s="24"/>
      <c r="X418" s="24"/>
      <c r="Y418" s="17"/>
      <c r="Z418" s="17"/>
      <c r="AA418" s="56">
        <v>1</v>
      </c>
      <c r="AB418" s="24">
        <v>2</v>
      </c>
      <c r="AC418" s="24">
        <v>50</v>
      </c>
      <c r="AD418" s="24">
        <v>50000</v>
      </c>
      <c r="AE418" s="26">
        <v>10</v>
      </c>
      <c r="AF418" s="27">
        <f>$AD418/$AC418</f>
        <v>1000</v>
      </c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X418" s="24"/>
      <c r="CC418" s="24"/>
      <c r="CD418" s="66">
        <v>1.5</v>
      </c>
      <c r="CE418" s="66">
        <v>2.3333333333333335</v>
      </c>
      <c r="CF418" s="66">
        <v>1.6666666666666667</v>
      </c>
      <c r="CG418" s="66">
        <v>1.5</v>
      </c>
      <c r="CH418" s="66">
        <v>3</v>
      </c>
      <c r="CI418" s="24">
        <v>3</v>
      </c>
      <c r="CJ418" s="24">
        <v>5</v>
      </c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66">
        <v>4.4000000000000004</v>
      </c>
      <c r="DS418" s="66">
        <v>4.666666666666667</v>
      </c>
      <c r="DT418" s="24">
        <v>4</v>
      </c>
      <c r="DU418" s="66">
        <v>3.8</v>
      </c>
      <c r="DV418" s="66">
        <v>4</v>
      </c>
      <c r="DW418" s="66">
        <v>1.5</v>
      </c>
      <c r="DX418" s="66">
        <v>4.4000000000000004</v>
      </c>
      <c r="DY418" s="66">
        <v>4.666666666666667</v>
      </c>
      <c r="DZ418" s="66">
        <v>4</v>
      </c>
      <c r="EA418" s="66">
        <v>4</v>
      </c>
      <c r="EB418" s="66">
        <v>4</v>
      </c>
      <c r="EC418">
        <v>1.5</v>
      </c>
    </row>
    <row r="419" spans="1:133" hidden="1" x14ac:dyDescent="0.2">
      <c r="N419" s="26"/>
      <c r="P419" s="17" t="s">
        <v>929</v>
      </c>
      <c r="T419"/>
      <c r="AE419"/>
    </row>
    <row r="420" spans="1:133" hidden="1" x14ac:dyDescent="0.2">
      <c r="I420" t="s">
        <v>930</v>
      </c>
      <c r="J420" s="37">
        <f>421-4</f>
        <v>417</v>
      </c>
      <c r="N420" s="26"/>
      <c r="T420"/>
      <c r="AB420" t="s">
        <v>931</v>
      </c>
      <c r="AE420"/>
    </row>
    <row r="421" spans="1:133" hidden="1" x14ac:dyDescent="0.2">
      <c r="I421" t="s">
        <v>932</v>
      </c>
      <c r="J421" s="37">
        <v>215</v>
      </c>
      <c r="N421" s="26"/>
      <c r="T421"/>
      <c r="AE421"/>
    </row>
    <row r="422" spans="1:133" hidden="1" x14ac:dyDescent="0.2">
      <c r="I422" t="s">
        <v>933</v>
      </c>
      <c r="J422" s="37">
        <v>202</v>
      </c>
      <c r="N422" s="26"/>
      <c r="T422"/>
      <c r="AE422"/>
    </row>
    <row r="431" spans="1:133" x14ac:dyDescent="0.2">
      <c r="CL431">
        <v>73</v>
      </c>
    </row>
    <row r="432" spans="1:133" x14ac:dyDescent="0.2">
      <c r="CL432">
        <v>55</v>
      </c>
    </row>
    <row r="433" spans="90:91" x14ac:dyDescent="0.2">
      <c r="CL433">
        <v>19</v>
      </c>
    </row>
    <row r="434" spans="90:91" x14ac:dyDescent="0.2">
      <c r="CL434">
        <v>67</v>
      </c>
    </row>
    <row r="435" spans="90:91" x14ac:dyDescent="0.2">
      <c r="CL435">
        <f>SUM(CL431:CL434)</f>
        <v>214</v>
      </c>
      <c r="CM435">
        <v>207</v>
      </c>
    </row>
    <row r="467" spans="114:118" x14ac:dyDescent="0.2">
      <c r="DJ467">
        <v>81</v>
      </c>
      <c r="DK467">
        <f>$DJ467/$DJ$471</f>
        <v>0.34615384615384615</v>
      </c>
      <c r="DL467">
        <f>$DK467*$DK$471</f>
        <v>71.653846153846146</v>
      </c>
      <c r="DM467">
        <v>71</v>
      </c>
      <c r="DN467" s="195">
        <f>$DM467/$DM$471</f>
        <v>0.34299516908212563</v>
      </c>
    </row>
    <row r="468" spans="114:118" x14ac:dyDescent="0.2">
      <c r="DJ468">
        <v>61</v>
      </c>
      <c r="DK468">
        <f t="shared" ref="DK468:DK470" si="24">$DJ468/$DJ$471</f>
        <v>0.2606837606837607</v>
      </c>
      <c r="DL468">
        <f t="shared" ref="DL468:DL470" si="25">$DK468*$DK$471</f>
        <v>53.961538461538467</v>
      </c>
      <c r="DM468">
        <v>54</v>
      </c>
      <c r="DN468" s="195">
        <f t="shared" ref="DN468:DN471" si="26">$DM468/$DM$471</f>
        <v>0.2608695652173913</v>
      </c>
    </row>
    <row r="469" spans="114:118" x14ac:dyDescent="0.2">
      <c r="DJ469">
        <v>20</v>
      </c>
      <c r="DK469">
        <f t="shared" si="24"/>
        <v>8.5470085470085472E-2</v>
      </c>
      <c r="DL469">
        <f t="shared" si="25"/>
        <v>17.692307692307693</v>
      </c>
      <c r="DM469">
        <v>18</v>
      </c>
      <c r="DN469" s="195">
        <f t="shared" si="26"/>
        <v>8.6956521739130432E-2</v>
      </c>
    </row>
    <row r="470" spans="114:118" x14ac:dyDescent="0.2">
      <c r="DJ470">
        <v>72</v>
      </c>
      <c r="DK470">
        <f t="shared" si="24"/>
        <v>0.30769230769230771</v>
      </c>
      <c r="DL470">
        <f t="shared" si="25"/>
        <v>63.692307692307693</v>
      </c>
      <c r="DM470">
        <v>64</v>
      </c>
      <c r="DN470" s="195">
        <f t="shared" si="26"/>
        <v>0.30917874396135264</v>
      </c>
    </row>
    <row r="471" spans="114:118" x14ac:dyDescent="0.2">
      <c r="DJ471">
        <f>SUM(DJ467:DJ470)</f>
        <v>234</v>
      </c>
      <c r="DK471">
        <v>207</v>
      </c>
      <c r="DM471">
        <f>SUM(DM467:DM470)</f>
        <v>207</v>
      </c>
      <c r="DN471" s="195">
        <f t="shared" si="26"/>
        <v>1</v>
      </c>
    </row>
  </sheetData>
  <autoFilter ref="A1:EC422" xr:uid="{6BD695DE-7DA2-4DF4-BCDA-356EC86AB6D3}">
    <filterColumn colId="87">
      <filters>
        <filter val="1"/>
        <filter val="2"/>
        <filter val="3"/>
        <filter val="4"/>
      </filters>
    </filterColumn>
    <filterColumn colId="115">
      <filters>
        <filter val="1"/>
      </filters>
    </filterColumn>
  </autoFilter>
  <conditionalFormatting sqref="A2:A90">
    <cfRule type="duplicateValues" dxfId="57" priority="3"/>
  </conditionalFormatting>
  <conditionalFormatting sqref="C418">
    <cfRule type="cellIs" dxfId="56" priority="1" operator="equal">
      <formula>"F"</formula>
    </cfRule>
  </conditionalFormatting>
  <conditionalFormatting sqref="DR2:DW2 CD2:CI90 DX3:EC3 DR4:DW4 DX5:EC9 DR10:DW11 DX12:EC13 DR14:DW14 DX15:EC16 DR17:DW17 DX18:EC21 DR22:DW24 DX25:EC25 DR26:DW26 DX27:EC28 DR29:DW31 DX32:EC32 DR33:DW33 DX34:EC34 DR35:DW38 DX39:EC39 DR40:DW40 DX41:EC41 DR42:DW42 DX43:EC43 DR44:DW44 DX45:EC45 DR46:DW46 DX47:EC48 DR49:DW50 DX51:EC51 DR52:DW55 DX56:EC56 DR57:DW57 DX58:EC61 DR62:DW62 DX63:EC69 DR70:DW72 DX73:EC73 DR74:DW74 DX75:EC75 DR76:DW77 DX78:EC79 DR80:DW80 DX81:EC81 DR82:DW84 DX85:EC85 DR86:DW87 DX88:EC90">
    <cfRule type="expression" dxfId="55" priority="4">
      <formula>ISTEXT($A$2:$CJ$374)</formula>
    </cfRule>
    <cfRule type="cellIs" dxfId="54" priority="5" operator="equal">
      <formula>" -   "</formula>
    </cfRule>
    <cfRule type="cellIs" dxfId="53" priority="6" operator="equal">
      <formula>" -"</formula>
    </cfRule>
    <cfRule type="cellIs" dxfId="52" priority="7" operator="equal">
      <formula>"-"</formula>
    </cfRule>
    <cfRule type="cellIs" dxfId="51" priority="8" operator="equal">
      <formula>" "</formula>
    </cfRule>
    <cfRule type="cellIs" dxfId="50" priority="9" operator="equal">
      <formula>"."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90A4-5F31-42BB-9E43-8C7C0B482AAF}">
  <dimension ref="A1:EF835"/>
  <sheetViews>
    <sheetView topLeftCell="BV1" zoomScale="90" zoomScaleNormal="90" workbookViewId="0">
      <pane ySplit="1" topLeftCell="A398" activePane="bottomLeft" state="frozen"/>
      <selection pane="bottomLeft" activeCell="CP405" sqref="CP405"/>
    </sheetView>
  </sheetViews>
  <sheetFormatPr baseColWidth="10" defaultColWidth="8.83203125" defaultRowHeight="15" x14ac:dyDescent="0.2"/>
  <cols>
    <col min="2" max="2" width="8.6640625" customWidth="1"/>
    <col min="3" max="3" width="8.6640625" style="67" customWidth="1"/>
    <col min="4" max="10" width="8.6640625" customWidth="1"/>
    <col min="11" max="11" width="8.6640625" style="37" customWidth="1"/>
    <col min="12" max="14" width="8.6640625" customWidth="1"/>
    <col min="15" max="15" width="8.6640625" style="68" customWidth="1"/>
    <col min="16" max="21" width="8.6640625" customWidth="1"/>
    <col min="22" max="22" width="9.5" style="26" customWidth="1"/>
    <col min="23" max="23" width="8.6640625" style="24" customWidth="1"/>
    <col min="24" max="34" width="8.6640625" customWidth="1"/>
    <col min="35" max="35" width="8.6640625" style="26" customWidth="1"/>
    <col min="36" max="41" width="8.6640625" customWidth="1"/>
    <col min="42" max="42" width="8.6640625" style="148" customWidth="1"/>
    <col min="43" max="86" width="8.6640625" customWidth="1"/>
    <col min="87" max="87" width="8.6640625" style="148" customWidth="1"/>
    <col min="88" max="96" width="8.6640625" customWidth="1"/>
    <col min="97" max="97" width="10.6640625" customWidth="1"/>
    <col min="98" max="98" width="10.33203125" customWidth="1"/>
    <col min="99" max="122" width="8.6640625" customWidth="1"/>
    <col min="129" max="129" width="8.6640625" style="148"/>
    <col min="135" max="135" width="9.83203125" bestFit="1" customWidth="1"/>
    <col min="136" max="136" width="8.6640625" style="148"/>
  </cols>
  <sheetData>
    <row r="1" spans="1:136" s="14" customFormat="1" ht="36" customHeight="1" x14ac:dyDescent="0.2">
      <c r="A1" s="14" t="s">
        <v>934</v>
      </c>
      <c r="B1" s="1" t="s">
        <v>5</v>
      </c>
      <c r="C1" s="2" t="s">
        <v>7</v>
      </c>
      <c r="D1" s="1" t="s">
        <v>9</v>
      </c>
      <c r="E1" s="1" t="s">
        <v>13</v>
      </c>
      <c r="F1" s="1" t="s">
        <v>23</v>
      </c>
      <c r="G1" s="1" t="s">
        <v>27</v>
      </c>
      <c r="H1" s="1" t="s">
        <v>29</v>
      </c>
      <c r="I1" s="1" t="s">
        <v>40</v>
      </c>
      <c r="J1" s="1" t="s">
        <v>46</v>
      </c>
      <c r="K1" s="3" t="s">
        <v>48</v>
      </c>
      <c r="L1" s="1" t="s">
        <v>50</v>
      </c>
      <c r="M1" s="1" t="s">
        <v>54</v>
      </c>
      <c r="N1" s="69" t="s">
        <v>488</v>
      </c>
      <c r="O1" s="4" t="s">
        <v>58</v>
      </c>
      <c r="P1" s="1" t="s">
        <v>489</v>
      </c>
      <c r="Q1" s="1" t="s">
        <v>935</v>
      </c>
      <c r="R1" s="5" t="s">
        <v>936</v>
      </c>
      <c r="S1" s="1" t="s">
        <v>937</v>
      </c>
      <c r="T1" s="1" t="s">
        <v>100</v>
      </c>
      <c r="U1" s="1" t="s">
        <v>938</v>
      </c>
      <c r="V1" s="2" t="s">
        <v>939</v>
      </c>
      <c r="W1" s="69" t="s">
        <v>940</v>
      </c>
      <c r="X1" s="1" t="s">
        <v>941</v>
      </c>
      <c r="Y1" s="1" t="s">
        <v>942</v>
      </c>
      <c r="Z1" s="1" t="s">
        <v>943</v>
      </c>
      <c r="AA1" s="1" t="s">
        <v>944</v>
      </c>
      <c r="AB1" s="69" t="s">
        <v>945</v>
      </c>
      <c r="AC1" s="147" t="s">
        <v>946</v>
      </c>
      <c r="AD1" s="147" t="s">
        <v>947</v>
      </c>
      <c r="AE1" s="1" t="s">
        <v>114</v>
      </c>
      <c r="AF1" s="1" t="s">
        <v>120</v>
      </c>
      <c r="AG1" s="1" t="s">
        <v>122</v>
      </c>
      <c r="AH1" s="1" t="s">
        <v>124</v>
      </c>
      <c r="AI1" s="2" t="s">
        <v>126</v>
      </c>
      <c r="AJ1" s="69" t="s">
        <v>493</v>
      </c>
      <c r="AK1" s="1" t="s">
        <v>128</v>
      </c>
      <c r="AL1" s="1" t="s">
        <v>130</v>
      </c>
      <c r="AM1" s="1" t="s">
        <v>132</v>
      </c>
      <c r="AN1" s="1" t="s">
        <v>134</v>
      </c>
      <c r="AO1" s="69" t="s">
        <v>494</v>
      </c>
      <c r="AP1" s="147" t="s">
        <v>948</v>
      </c>
      <c r="AQ1" s="147" t="s">
        <v>949</v>
      </c>
      <c r="AR1" s="5" t="s">
        <v>950</v>
      </c>
      <c r="AS1" s="1" t="s">
        <v>951</v>
      </c>
      <c r="AT1" s="1" t="s">
        <v>952</v>
      </c>
      <c r="AU1" s="1" t="s">
        <v>953</v>
      </c>
      <c r="AV1" s="1" t="s">
        <v>954</v>
      </c>
      <c r="AW1" s="69" t="s">
        <v>955</v>
      </c>
      <c r="AX1" s="1" t="s">
        <v>956</v>
      </c>
      <c r="AY1" s="1" t="s">
        <v>151</v>
      </c>
      <c r="AZ1" s="1" t="s">
        <v>153</v>
      </c>
      <c r="BA1" s="1" t="s">
        <v>155</v>
      </c>
      <c r="BB1" s="69" t="s">
        <v>496</v>
      </c>
      <c r="BC1" s="147" t="s">
        <v>957</v>
      </c>
      <c r="BD1" s="147" t="s">
        <v>958</v>
      </c>
      <c r="BE1" s="1" t="s">
        <v>157</v>
      </c>
      <c r="BF1" s="1" t="s">
        <v>159</v>
      </c>
      <c r="BG1" s="1" t="s">
        <v>161</v>
      </c>
      <c r="BH1" s="1" t="s">
        <v>163</v>
      </c>
      <c r="BI1" s="1" t="s">
        <v>165</v>
      </c>
      <c r="BJ1" s="69" t="s">
        <v>497</v>
      </c>
      <c r="BK1" s="1" t="s">
        <v>167</v>
      </c>
      <c r="BL1" s="1" t="s">
        <v>169</v>
      </c>
      <c r="BM1" s="1" t="s">
        <v>171</v>
      </c>
      <c r="BN1" s="1" t="s">
        <v>173</v>
      </c>
      <c r="BO1" s="69" t="s">
        <v>498</v>
      </c>
      <c r="BP1" s="147" t="s">
        <v>959</v>
      </c>
      <c r="BQ1" s="147" t="s">
        <v>960</v>
      </c>
      <c r="BR1" s="5" t="s">
        <v>175</v>
      </c>
      <c r="BS1" s="1" t="s">
        <v>177</v>
      </c>
      <c r="BT1" s="1" t="s">
        <v>179</v>
      </c>
      <c r="BU1" s="1" t="s">
        <v>181</v>
      </c>
      <c r="BV1" s="1" t="s">
        <v>183</v>
      </c>
      <c r="BW1" s="69" t="s">
        <v>499</v>
      </c>
      <c r="BX1" s="1" t="s">
        <v>193</v>
      </c>
      <c r="BY1" s="1" t="s">
        <v>195</v>
      </c>
      <c r="BZ1" s="1" t="s">
        <v>197</v>
      </c>
      <c r="CA1" s="1" t="s">
        <v>199</v>
      </c>
      <c r="CB1" s="1" t="s">
        <v>201</v>
      </c>
      <c r="CC1" s="69" t="s">
        <v>501</v>
      </c>
      <c r="CD1" s="154" t="s">
        <v>503</v>
      </c>
      <c r="CE1" s="154" t="s">
        <v>504</v>
      </c>
      <c r="CF1" s="154" t="s">
        <v>505</v>
      </c>
      <c r="CG1" s="154" t="s">
        <v>506</v>
      </c>
      <c r="CH1" s="154" t="s">
        <v>507</v>
      </c>
      <c r="CI1" s="155" t="s">
        <v>961</v>
      </c>
      <c r="CJ1" s="69" t="s">
        <v>250</v>
      </c>
      <c r="CK1" s="7" t="s">
        <v>508</v>
      </c>
      <c r="CL1" s="7" t="s">
        <v>509</v>
      </c>
      <c r="CM1" s="7" t="s">
        <v>510</v>
      </c>
      <c r="CN1" s="7" t="s">
        <v>275</v>
      </c>
      <c r="CO1" s="7" t="s">
        <v>511</v>
      </c>
      <c r="CP1" s="7" t="s">
        <v>289</v>
      </c>
      <c r="CQ1" s="7" t="s">
        <v>291</v>
      </c>
      <c r="CR1" s="8" t="s">
        <v>512</v>
      </c>
      <c r="CS1" s="7" t="s">
        <v>513</v>
      </c>
      <c r="CT1" s="7" t="s">
        <v>514</v>
      </c>
      <c r="CU1" s="7" t="s">
        <v>515</v>
      </c>
      <c r="CV1" s="7" t="s">
        <v>516</v>
      </c>
      <c r="CW1" s="7" t="s">
        <v>517</v>
      </c>
      <c r="CX1" s="7" t="s">
        <v>518</v>
      </c>
      <c r="CY1" s="7" t="s">
        <v>519</v>
      </c>
      <c r="CZ1" s="7" t="s">
        <v>520</v>
      </c>
      <c r="DA1" s="9" t="s">
        <v>521</v>
      </c>
      <c r="DB1" s="9" t="s">
        <v>522</v>
      </c>
      <c r="DC1" s="9" t="s">
        <v>523</v>
      </c>
      <c r="DD1" s="9" t="s">
        <v>524</v>
      </c>
      <c r="DE1" s="9" t="s">
        <v>525</v>
      </c>
      <c r="DF1" s="9" t="s">
        <v>526</v>
      </c>
      <c r="DG1" s="10" t="s">
        <v>527</v>
      </c>
      <c r="DH1" s="10" t="s">
        <v>350</v>
      </c>
      <c r="DI1" s="10" t="s">
        <v>528</v>
      </c>
      <c r="DJ1" s="10" t="s">
        <v>356</v>
      </c>
      <c r="DK1" s="10" t="s">
        <v>529</v>
      </c>
      <c r="DL1" s="10" t="s">
        <v>362</v>
      </c>
      <c r="DM1" s="10" t="s">
        <v>530</v>
      </c>
      <c r="DN1" s="10" t="s">
        <v>368</v>
      </c>
      <c r="DO1" s="10" t="s">
        <v>531</v>
      </c>
      <c r="DP1" s="10" t="s">
        <v>374</v>
      </c>
      <c r="DQ1" s="10" t="s">
        <v>376</v>
      </c>
      <c r="DR1" s="10" t="s">
        <v>378</v>
      </c>
      <c r="DS1" s="11" t="s">
        <v>532</v>
      </c>
      <c r="DT1" s="12" t="s">
        <v>533</v>
      </c>
      <c r="DU1" s="12" t="s">
        <v>534</v>
      </c>
      <c r="DV1" s="12" t="s">
        <v>535</v>
      </c>
      <c r="DW1" s="12" t="s">
        <v>536</v>
      </c>
      <c r="DX1" s="12" t="s">
        <v>537</v>
      </c>
      <c r="DY1" s="167" t="s">
        <v>962</v>
      </c>
      <c r="DZ1" s="12" t="s">
        <v>538</v>
      </c>
      <c r="EA1" s="12" t="s">
        <v>539</v>
      </c>
      <c r="EB1" s="12" t="s">
        <v>540</v>
      </c>
      <c r="EC1" s="12" t="s">
        <v>541</v>
      </c>
      <c r="ED1" s="12" t="s">
        <v>542</v>
      </c>
      <c r="EE1" s="13" t="s">
        <v>543</v>
      </c>
      <c r="EF1" s="167" t="s">
        <v>963</v>
      </c>
    </row>
    <row r="2" spans="1:136" x14ac:dyDescent="0.2">
      <c r="A2">
        <v>1</v>
      </c>
      <c r="B2" s="15">
        <v>22</v>
      </c>
      <c r="C2" s="16" t="s">
        <v>544</v>
      </c>
      <c r="D2" cm="1">
        <f t="array" ref="D2">_xlfn.IFS([1]original_ver!D2="Participant",1,[1]original_ver!D2="Non-Participant",0,[1]original_ver!D2="","")</f>
        <v>0</v>
      </c>
      <c r="E2">
        <v>5</v>
      </c>
      <c r="F2" s="17" cm="1">
        <f t="array" ref="F2">_xlfn.IFS([1]original_ver!F2="ชาย",1,[1]original_ver!F2="หญิง",0,[1]original_ver!F2="","")</f>
        <v>1</v>
      </c>
      <c r="G2" s="17">
        <v>30</v>
      </c>
      <c r="H2" s="17" cm="1">
        <f t="array" ref="H2">_xlfn.IFS([1]original_ver!H2="ไม่มีการศึกษา",0,[1]original_ver!H2="ประถมศึกษา",1,[1]original_ver!H2="มัธยมศึกษาตอนต้น",2,[1]original_ver!H2="มัธยมศึกษาตอนปลาย",3,[1]original_ver!H2="อนุปริญญา (ปวช., ปวส., ฝึกหัดครู)",4,[1]original_ver!H2="ปริญญาตรี",5,[1]original_ver!H2="สูงกว่าปริญญาตรี",6,[1]original_ver!H2="","")</f>
        <v>5</v>
      </c>
      <c r="I2" s="17" cm="1">
        <f t="array" ref="I2">_xlfn.IFS([1]original_ver!I2="โสด",1,[1]original_ver!I2="สมรส/อยู่ด้วยกัน",2,[1]original_ver!I2="หย่าร้าง/แยกกันอยู่",3,[1]original_ver!I2="หม้าย",4,[1]original_ver!I2="","")</f>
        <v>1</v>
      </c>
      <c r="J2" s="17">
        <v>5</v>
      </c>
      <c r="K2" s="17">
        <v>12</v>
      </c>
      <c r="L2" s="17" cm="1">
        <f t="array" ref="L2">_xlfn.IFS([1]original_ver!L2="ใช่",1,[1]original_ver!L2="ไม่ใช่",0,[1]original_ver!L2="","")</f>
        <v>0</v>
      </c>
      <c r="M2" s="17" cm="1">
        <f t="array" ref="M2">_xlfn.IFS([1]original_ver!M2="กู้ยืม",1,[1]original_ver!M2="ไม่กู้ยืม",0,[1]original_ver!M2="","")</f>
        <v>1</v>
      </c>
      <c r="N2" s="17">
        <f>IF($O2&gt;1, 1,0)</f>
        <v>1</v>
      </c>
      <c r="O2" s="18">
        <v>400000</v>
      </c>
      <c r="P2" s="17" cm="1">
        <f t="array" ref="P2">_xlfn.IFS([1]original_ver!O2="ใช่",1,[1]original_ver!O2="ไม่ใช่",0,[1]original_ver!O2="","")</f>
        <v>0</v>
      </c>
      <c r="Q2" s="17">
        <v>1</v>
      </c>
      <c r="R2" s="15">
        <v>1</v>
      </c>
      <c r="S2" s="15">
        <v>1</v>
      </c>
      <c r="T2" s="15">
        <v>2</v>
      </c>
      <c r="U2" s="15">
        <v>1800</v>
      </c>
      <c r="V2" s="19">
        <v>7.8</v>
      </c>
      <c r="W2" s="20">
        <f>$U2/$T2</f>
        <v>900</v>
      </c>
      <c r="AC2">
        <f>$U2</f>
        <v>1800</v>
      </c>
      <c r="AD2">
        <f>$AC2/$T2</f>
        <v>900</v>
      </c>
      <c r="AE2" s="23">
        <v>1</v>
      </c>
      <c r="AF2" s="23">
        <v>1</v>
      </c>
      <c r="AG2" s="23">
        <v>2</v>
      </c>
      <c r="AH2" s="23">
        <v>1300</v>
      </c>
      <c r="AI2" s="23">
        <v>10</v>
      </c>
      <c r="AJ2" s="26">
        <f>AH2/AG2</f>
        <v>650</v>
      </c>
      <c r="AP2" s="148">
        <f>$AH2+$AM2</f>
        <v>1300</v>
      </c>
      <c r="AQ2" s="148">
        <f t="shared" ref="AQ2:AQ65" si="0">$AP2/$AG2</f>
        <v>650</v>
      </c>
      <c r="CD2" s="25">
        <v>4</v>
      </c>
      <c r="CE2" s="25">
        <v>4.333333333333333</v>
      </c>
      <c r="CF2" s="25">
        <v>4</v>
      </c>
      <c r="CG2">
        <v>4.5</v>
      </c>
      <c r="CH2" s="25">
        <v>4</v>
      </c>
      <c r="CI2" s="152">
        <f>AVERAGE($CD2:$CH2)</f>
        <v>4.1666666666666661</v>
      </c>
      <c r="CJ2">
        <v>4</v>
      </c>
      <c r="CK2" cm="1">
        <f t="array" ref="CK2">_xlfn.IFS([1]original_ver!CH2="จากการเข้าร่วมกิจกรรมอบรม ที่จัดโดยโครงการเกษตรกรปราดเปรื่อง (Smart Farmer)",1,[1]original_ver!CH2="จากการเข้าร่วมกิจกรรมอบรม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ๆ",3,[1]original_ver!CH2="จากการเรียนรู้ผ่านประสบการณ์ของผู้อื่น ได้แก่ เพื่อนบ้าน พี่น้อง เพื่อน และญาติ เป็นต้น",4,[1]original_ver!CH2="ไม่ได้เข้าร่วมกิจกรรมอบรมหรือเรียนรู้ใด ๆ (ข้ามไปข้อ 33)",5)</f>
        <v>3</v>
      </c>
      <c r="CL2" s="15" cm="1">
        <f t="array" ref="CL2">_xlfn.IFS([1]original_ver!CJ2="ความรู้ทางการเกษตรและการใช้เทคโนโลยีสำหรับการผลิตในฟาร์ม",1,[1]original_ver!CJ2="การวางแผนและจัดการฟาร์ม เช่น การเก็บเกี่ยว การเงิน และการวางแผนทางการตลาด",2,[1]original_ver!CJ2="การเป็นผู้ประกอบการทางการเกษตร",3,[1]original_ver!CJ2="การเพิ่มมูลค่าผลผลิต และการแปรรูปผลผลิต (รวมถึงการพัฒนาคุณภาพผลผลิต)",4,[1]original_ver!CJ2="","")</f>
        <v>1</v>
      </c>
      <c r="CM2" s="15">
        <v>3</v>
      </c>
      <c r="CN2" s="15">
        <v>4</v>
      </c>
      <c r="CO2" s="15" cm="1">
        <f t="array" ref="CO2">_xlfn.IFS([1]original_ver!CN2="ความรู้ทางการเกษตรและการใช้เทคโนโลยีสำหรับการผลิตในฟาร์ม",1,[1]original_ver!CN2="การวางแผนและจัดการฟาร์ม เช่น การเก็บเกี่ยว การเงิน และการวางแผนทางการตลาด",2,[1]original_ver!CN2="การเป็นผู้ประกอบการทางการเกษตร",3,[1]original_ver!CN2="การเพิ่มมูลค่าผลผลิต และการแปรรูปผลผลิต (รวมถึงการพัฒนาคุณภาพผลผลิต)",4,[1]original_ver!CN2="","")</f>
        <v>4</v>
      </c>
      <c r="CP2" s="15">
        <v>0</v>
      </c>
      <c r="CR2" s="15" cm="1">
        <f t="array" ref="CR2">_xlfn.IFS([1]original_ver!CR2="ประยุกต์",1,[1]original_ver!CR2="ไม่ประยุกต์",0,[1]original_ver!CR2="","")</f>
        <v>1</v>
      </c>
      <c r="CS2" s="15" cm="1">
        <f t="array" ref="CS2">_xlfn.IFS([1]original_ver!CS2="ประยุกต์",1,[1]original_ver!CS2="ไม่ประยุกต์",0,[1]original_ver!CS2="","")</f>
        <v>1</v>
      </c>
      <c r="CU2" s="15" cm="1">
        <f t="array" ref="CU2">_xlfn.IFS([1]original_ver!CV2="ประยุกต์",1,[1]original_ver!CV2="ไม่ประยุกต์",0,[1]original_ver!CV2="","")</f>
        <v>1</v>
      </c>
      <c r="CW2" s="15" cm="1">
        <f t="array" ref="CW2">_xlfn.IFS([1]original_ver!CY2="ประยุกต์",1,[1]original_ver!CY2="ไม่ประยุกต์",0,[1]original_ver!CY2="","")</f>
        <v>1</v>
      </c>
      <c r="CY2" s="15" cm="1">
        <f t="array" ref="CY2">_xlfn.IFS([1]original_ver!DB2="ประยุกต์",1,[1]original_ver!DB2="ไม่ประยุกต์",0,[1]original_ver!DB2="","")</f>
        <v>0</v>
      </c>
      <c r="CZ2" s="15">
        <v>1</v>
      </c>
      <c r="DA2" s="15"/>
      <c r="DB2" s="15"/>
      <c r="DC2" s="15"/>
      <c r="DD2" s="15"/>
      <c r="DE2" s="15"/>
      <c r="DF2" s="15"/>
      <c r="DG2" s="15">
        <v>1</v>
      </c>
      <c r="DH2" s="15">
        <v>2</v>
      </c>
      <c r="DI2" s="15">
        <v>2</v>
      </c>
      <c r="DJ2" s="15">
        <v>2</v>
      </c>
      <c r="DM2" s="15">
        <v>3</v>
      </c>
      <c r="DN2" s="15">
        <v>1</v>
      </c>
      <c r="DS2" s="25">
        <v>2.8</v>
      </c>
      <c r="DT2" s="25">
        <v>3.3333333333333335</v>
      </c>
      <c r="DU2">
        <v>3.25</v>
      </c>
      <c r="DV2">
        <v>2.8</v>
      </c>
      <c r="DW2" s="25">
        <v>1.6666666666666667</v>
      </c>
      <c r="DX2" s="25">
        <v>3</v>
      </c>
      <c r="DY2" s="152"/>
      <c r="DZ2" s="27">
        <v>3</v>
      </c>
      <c r="EA2" s="27">
        <v>3.3333333333333335</v>
      </c>
      <c r="EB2" s="27">
        <v>3.5</v>
      </c>
      <c r="EC2" s="27">
        <v>3</v>
      </c>
      <c r="ED2" s="27">
        <v>2.3333333333333335</v>
      </c>
      <c r="EE2" s="25">
        <v>3</v>
      </c>
      <c r="EF2" s="152"/>
    </row>
    <row r="3" spans="1:136" x14ac:dyDescent="0.2">
      <c r="A3">
        <v>1</v>
      </c>
      <c r="B3">
        <v>22</v>
      </c>
      <c r="C3" s="67" t="s">
        <v>544</v>
      </c>
      <c r="D3">
        <v>0</v>
      </c>
      <c r="E3">
        <v>5</v>
      </c>
      <c r="F3">
        <v>1</v>
      </c>
      <c r="G3">
        <v>30</v>
      </c>
      <c r="H3">
        <v>5</v>
      </c>
      <c r="I3">
        <v>1</v>
      </c>
      <c r="J3">
        <v>5</v>
      </c>
      <c r="K3" s="37">
        <v>12</v>
      </c>
      <c r="L3">
        <v>0</v>
      </c>
      <c r="M3">
        <v>1</v>
      </c>
      <c r="N3">
        <v>1</v>
      </c>
      <c r="O3" s="26"/>
      <c r="P3">
        <v>0</v>
      </c>
      <c r="Q3">
        <v>0</v>
      </c>
      <c r="R3" s="17">
        <v>1</v>
      </c>
      <c r="S3">
        <v>1</v>
      </c>
      <c r="T3">
        <v>2</v>
      </c>
      <c r="U3">
        <v>1300</v>
      </c>
      <c r="V3">
        <v>10</v>
      </c>
      <c r="W3" s="24">
        <v>650</v>
      </c>
      <c r="AC3">
        <f t="shared" ref="AC3:AC66" si="1">$U3</f>
        <v>1300</v>
      </c>
      <c r="AD3">
        <f t="shared" ref="AD3:AD66" si="2">$AC3/$T3</f>
        <v>650</v>
      </c>
      <c r="AI3"/>
      <c r="AP3" s="148">
        <f t="shared" ref="AP3:AP66" si="3">$AH3+$AM3</f>
        <v>0</v>
      </c>
      <c r="AQ3" s="148" t="e">
        <f t="shared" si="0"/>
        <v>#DIV/0!</v>
      </c>
      <c r="CI3" s="148" t="e">
        <f t="shared" ref="CI3:CI66" si="4">AVERAGE($CD3:$CH3)</f>
        <v>#DIV/0!</v>
      </c>
    </row>
    <row r="4" spans="1:136" s="30" customFormat="1" x14ac:dyDescent="0.2">
      <c r="A4">
        <v>2</v>
      </c>
      <c r="B4" s="15">
        <v>24</v>
      </c>
      <c r="C4" s="16" t="s">
        <v>545</v>
      </c>
      <c r="D4" cm="1">
        <f t="array" ref="D4">_xlfn.IFS([1]original_ver!D3="Participant",1,[1]original_ver!D3="Non-Participant",0,[1]original_ver!D3="","")</f>
        <v>1</v>
      </c>
      <c r="E4">
        <v>1</v>
      </c>
      <c r="F4" s="17" cm="1">
        <f t="array" ref="F4">_xlfn.IFS([1]original_ver!F3="ชาย",1,[1]original_ver!F3="หญิง",0,[1]original_ver!F3="","")</f>
        <v>0</v>
      </c>
      <c r="G4" s="17">
        <v>47</v>
      </c>
      <c r="H4" s="17" cm="1">
        <f t="array" ref="H4">_xlfn.IFS([1]original_ver!H3="ไม่มีการศึกษา",0,[1]original_ver!H3="ประถมศึกษา",1,[1]original_ver!H3="มัธยมศึกษาตอนต้น",2,[1]original_ver!H3="มัธยมศึกษาตอนปลาย",3,[1]original_ver!H3="อนุปริญญา (ปวช., ปวส., ฝึกหัดครู)",4,[1]original_ver!H3="ปริญญาตรี",5,[1]original_ver!H3="สูงกว่าปริญญาตรี",6,[1]original_ver!H3="","")</f>
        <v>5</v>
      </c>
      <c r="I4" s="17" cm="1">
        <f t="array" ref="I4">_xlfn.IFS([1]original_ver!I3="โสด",1,[1]original_ver!I3="สมรส/อยู่ด้วยกัน",2,[1]original_ver!I3="หย่าร้าง/แยกกันอยู่",3,[1]original_ver!I3="หม้าย",4,[1]original_ver!I3="","")</f>
        <v>1</v>
      </c>
      <c r="J4" s="17">
        <v>6</v>
      </c>
      <c r="K4" s="17">
        <v>20</v>
      </c>
      <c r="L4" s="17" cm="1">
        <f t="array" ref="L4">_xlfn.IFS([1]original_ver!L3="ใช่",1,[1]original_ver!L3="ไม่ใช่",0,[1]original_ver!L3="","")</f>
        <v>1</v>
      </c>
      <c r="M4" s="17" cm="1">
        <f t="array" ref="M4">_xlfn.IFS([1]original_ver!M3="กู้ยืม",1,[1]original_ver!M3="ไม่กู้ยืม",0,[1]original_ver!M3="","")</f>
        <v>1</v>
      </c>
      <c r="N4" s="17">
        <f>IF($O4&gt;1, 1,0)</f>
        <v>1</v>
      </c>
      <c r="O4" s="18">
        <v>100000</v>
      </c>
      <c r="P4" s="17" cm="1">
        <f t="array" ref="P4">_xlfn.IFS([1]original_ver!O3="ใช่",1,[1]original_ver!O3="ไม่ใช่",0,[1]original_ver!O3="","")</f>
        <v>1</v>
      </c>
      <c r="Q4" s="17"/>
      <c r="R4" s="15">
        <v>1</v>
      </c>
      <c r="S4" s="15">
        <v>2</v>
      </c>
      <c r="T4" s="15">
        <v>13</v>
      </c>
      <c r="U4" s="15">
        <v>19500</v>
      </c>
      <c r="V4" s="19">
        <v>11</v>
      </c>
      <c r="W4" s="20">
        <f>$U4/$T4</f>
        <v>1500</v>
      </c>
      <c r="X4"/>
      <c r="Y4"/>
      <c r="Z4"/>
      <c r="AA4"/>
      <c r="AB4"/>
      <c r="AC4">
        <f t="shared" si="1"/>
        <v>19500</v>
      </c>
      <c r="AD4">
        <f t="shared" si="2"/>
        <v>1500</v>
      </c>
      <c r="AE4" s="15">
        <v>1</v>
      </c>
      <c r="AF4" s="15">
        <v>2</v>
      </c>
      <c r="AG4" s="15">
        <v>13</v>
      </c>
      <c r="AH4" s="15">
        <v>19500</v>
      </c>
      <c r="AI4" s="23">
        <v>11</v>
      </c>
      <c r="AJ4" s="15">
        <f>$AH4/$AG4</f>
        <v>1500</v>
      </c>
      <c r="AK4"/>
      <c r="AL4"/>
      <c r="AM4"/>
      <c r="AN4"/>
      <c r="AO4"/>
      <c r="AP4" s="148">
        <f t="shared" si="3"/>
        <v>19500</v>
      </c>
      <c r="AQ4" s="148">
        <f t="shared" si="0"/>
        <v>1500</v>
      </c>
      <c r="AR4" s="15">
        <v>8</v>
      </c>
      <c r="AS4" s="15">
        <v>3</v>
      </c>
      <c r="AT4" s="15">
        <v>3</v>
      </c>
      <c r="AU4" s="15">
        <v>1000</v>
      </c>
      <c r="AV4" s="15">
        <v>8</v>
      </c>
      <c r="AW4" s="15">
        <f>$AU4/$AT4</f>
        <v>333.33333333333331</v>
      </c>
      <c r="AX4"/>
      <c r="AY4"/>
      <c r="AZ4"/>
      <c r="BA4"/>
      <c r="BB4"/>
      <c r="BC4">
        <f>$AU4+$AZ4</f>
        <v>1000</v>
      </c>
      <c r="BD4">
        <f>$BC4/$AT4</f>
        <v>333.33333333333331</v>
      </c>
      <c r="BE4" s="15">
        <v>8</v>
      </c>
      <c r="BF4" s="15">
        <v>3</v>
      </c>
      <c r="BG4" s="15">
        <v>3</v>
      </c>
      <c r="BH4" s="15">
        <v>1000</v>
      </c>
      <c r="BI4" s="15">
        <v>8</v>
      </c>
      <c r="BJ4" s="15"/>
      <c r="BK4"/>
      <c r="BL4"/>
      <c r="BM4"/>
      <c r="BN4"/>
      <c r="BP4">
        <f>$BH4+$BM4</f>
        <v>1000</v>
      </c>
      <c r="BQ4">
        <f>$BP4/$BG4</f>
        <v>333.33333333333331</v>
      </c>
      <c r="BR4" s="15">
        <v>7</v>
      </c>
      <c r="BS4" s="15">
        <v>1</v>
      </c>
      <c r="BT4" s="15">
        <v>3</v>
      </c>
      <c r="BU4" s="15">
        <v>100</v>
      </c>
      <c r="BV4" s="15">
        <v>20</v>
      </c>
      <c r="BW4" s="15"/>
      <c r="BX4" s="15">
        <v>7</v>
      </c>
      <c r="BY4" s="15">
        <v>1</v>
      </c>
      <c r="BZ4" s="15">
        <v>3</v>
      </c>
      <c r="CA4" s="15">
        <v>100</v>
      </c>
      <c r="CB4" s="15">
        <v>20</v>
      </c>
      <c r="CC4" s="15">
        <f>$CA4/$BZ4</f>
        <v>33.333333333333336</v>
      </c>
      <c r="CD4" s="25">
        <v>2.5</v>
      </c>
      <c r="CE4" s="25">
        <v>2.3333333333333335</v>
      </c>
      <c r="CF4" s="25">
        <v>1.6666666666666667</v>
      </c>
      <c r="CG4" s="25">
        <v>1.5</v>
      </c>
      <c r="CH4" s="25">
        <v>3.5</v>
      </c>
      <c r="CI4" s="152">
        <f t="shared" si="4"/>
        <v>2.2999999999999998</v>
      </c>
      <c r="CJ4">
        <v>2</v>
      </c>
      <c r="CK4" cm="1">
        <f t="array" ref="CK4">_xlfn.IFS([1]original_ver!CH3="จากการเข้าร่วมกิจกรรมอบรม ที่จัดโดยโครงการเกษตรกรปราดเปรื่อง (Smart Farmer)",1,[1]original_ver!CH3="จากการเข้าร่วมกิจกรรมอบรม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ๆ",3,[1]original_ver!CH3="จากการเรียนรู้ผ่านประสบการณ์ของผู้อื่น ได้แก่ เพื่อนบ้าน พี่น้อง เพื่อน และญาติ เป็นต้น",4,[1]original_ver!CH3="ไม่ได้เข้าร่วมกิจกรรมอบรมหรือเรียนรู้ใด ๆ (ข้ามไปข้อ 33)",5)</f>
        <v>5</v>
      </c>
      <c r="CL4" s="15" t="str" cm="1">
        <f t="array" ref="CL4">_xlfn.IFS([1]original_ver!CJ3="ความรู้ทางการเกษตรและการใช้เทคโนโลยีสำหรับการผลิตในฟาร์ม",1,[1]original_ver!CJ3="การวางแผนและจัดการฟาร์ม เช่น การเก็บเกี่ยว การเงิน และการวางแผนทางการตลาด",2,[1]original_ver!CJ3="การเป็นผู้ประกอบการทางการเกษตร",3,[1]original_ver!CJ3="การเพิ่มมูลค่าผลผลิต และการแปรรูปผลผลิต (รวมถึงการพัฒนาคุณภาพผลผลิต)",4,[1]original_ver!CJ3="","")</f>
        <v/>
      </c>
      <c r="CM4"/>
      <c r="CN4"/>
      <c r="CO4" s="15" t="str" cm="1">
        <f t="array" ref="CO4">_xlfn.IFS([1]original_ver!CN3="ความรู้ทางการเกษตรและการใช้เทคโนโลยีสำหรับการผลิตในฟาร์ม",1,[1]original_ver!CN3="การวางแผนและจัดการฟาร์ม เช่น การเก็บเกี่ยว การเงิน และการวางแผนทางการตลาด",2,[1]original_ver!CN3="การเป็นผู้ประกอบการทางการเกษตร",3,[1]original_ver!CN3="การเพิ่มมูลค่าผลผลิต และการแปรรูปผลผลิต (รวมถึงการพัฒนาคุณภาพผลผลิต)",4,[1]original_ver!CN3="","")</f>
        <v/>
      </c>
      <c r="CP4"/>
      <c r="CQ4"/>
      <c r="CR4" s="15" t="str" cm="1">
        <f t="array" ref="CR4">_xlfn.IFS([1]original_ver!CR3="ประยุกต์",1,[1]original_ver!CR3="ไม่ประยุกต์",0,[1]original_ver!CR3="","")</f>
        <v/>
      </c>
      <c r="CS4" s="15" t="str" cm="1">
        <f t="array" ref="CS4">_xlfn.IFS([1]original_ver!CS3="ประยุกต์",1,[1]original_ver!CS3="ไม่ประยุกต์",0,[1]original_ver!CS3="","")</f>
        <v/>
      </c>
      <c r="CT4"/>
      <c r="CU4" s="15" t="str" cm="1">
        <f t="array" ref="CU4">_xlfn.IFS([1]original_ver!CV3="ประยุกต์",1,[1]original_ver!CV3="ไม่ประยุกต์",0,[1]original_ver!CV3="","")</f>
        <v/>
      </c>
      <c r="CV4"/>
      <c r="CW4" s="15" t="str" cm="1">
        <f t="array" ref="CW4">_xlfn.IFS([1]original_ver!CY3="ประยุกต์",1,[1]original_ver!CY3="ไม่ประยุกต์",0,[1]original_ver!CY3="","")</f>
        <v/>
      </c>
      <c r="CX4"/>
      <c r="CY4" s="15" t="str" cm="1">
        <f t="array" ref="CY4">_xlfn.IFS([1]original_ver!DB3="ประยุกต์",1,[1]original_ver!DB3="ไม่ประยุกต์",0,[1]original_ver!DB3="","")</f>
        <v/>
      </c>
      <c r="CZ4"/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 s="15">
        <v>3</v>
      </c>
      <c r="DH4" s="15">
        <v>2</v>
      </c>
      <c r="DI4" s="15">
        <v>2</v>
      </c>
      <c r="DJ4" s="15">
        <v>3</v>
      </c>
      <c r="DK4"/>
      <c r="DL4"/>
      <c r="DM4"/>
      <c r="DN4"/>
      <c r="DO4" s="15" t="s">
        <v>546</v>
      </c>
      <c r="DP4" s="15">
        <v>1</v>
      </c>
      <c r="DQ4" s="15">
        <v>2</v>
      </c>
      <c r="DR4"/>
      <c r="DS4" s="166">
        <v>5</v>
      </c>
      <c r="DT4" s="166">
        <v>4.333333333333333</v>
      </c>
      <c r="DU4" s="166">
        <v>4</v>
      </c>
      <c r="DV4" s="166">
        <v>4.2</v>
      </c>
      <c r="DW4" s="166">
        <v>2.6666666666666665</v>
      </c>
      <c r="DX4" s="148">
        <v>4.25</v>
      </c>
      <c r="DY4" s="152"/>
      <c r="DZ4" s="152">
        <v>4.5999999999999996</v>
      </c>
      <c r="EA4" s="152">
        <v>3.6666666666666665</v>
      </c>
      <c r="EB4" s="148">
        <v>4.5</v>
      </c>
      <c r="EC4" s="152">
        <v>4.2</v>
      </c>
      <c r="ED4" s="152">
        <v>4.333333333333333</v>
      </c>
      <c r="EE4" s="152">
        <v>4.75</v>
      </c>
      <c r="EF4" s="148"/>
    </row>
    <row r="5" spans="1:136" x14ac:dyDescent="0.2">
      <c r="A5">
        <v>2</v>
      </c>
      <c r="B5">
        <v>24</v>
      </c>
      <c r="C5" s="67" t="s">
        <v>545</v>
      </c>
      <c r="D5">
        <v>1</v>
      </c>
      <c r="E5">
        <v>1</v>
      </c>
      <c r="F5">
        <v>0</v>
      </c>
      <c r="G5">
        <v>47</v>
      </c>
      <c r="H5">
        <v>5</v>
      </c>
      <c r="I5">
        <v>1</v>
      </c>
      <c r="J5">
        <v>6</v>
      </c>
      <c r="K5" s="37">
        <v>20</v>
      </c>
      <c r="L5">
        <v>1</v>
      </c>
      <c r="M5">
        <v>1</v>
      </c>
      <c r="N5">
        <v>1</v>
      </c>
      <c r="O5" s="26"/>
      <c r="P5" s="17">
        <v>1</v>
      </c>
      <c r="V5"/>
      <c r="AC5">
        <f t="shared" si="1"/>
        <v>0</v>
      </c>
      <c r="AD5" t="e">
        <f t="shared" si="2"/>
        <v>#DIV/0!</v>
      </c>
      <c r="AF5" t="s">
        <v>931</v>
      </c>
      <c r="AI5"/>
      <c r="AP5" s="148">
        <f t="shared" si="3"/>
        <v>0</v>
      </c>
      <c r="AQ5" s="148" t="e">
        <f t="shared" si="0"/>
        <v>#DIV/0!</v>
      </c>
      <c r="CI5" s="148" t="e">
        <f t="shared" si="4"/>
        <v>#DIV/0!</v>
      </c>
    </row>
    <row r="6" spans="1:136" x14ac:dyDescent="0.2">
      <c r="A6">
        <v>3</v>
      </c>
      <c r="B6" s="28">
        <v>25</v>
      </c>
      <c r="C6" s="29" t="s">
        <v>547</v>
      </c>
      <c r="D6" s="30" cm="1">
        <f t="array" ref="D6">_xlfn.IFS([1]original_ver!D4="Participant",1,[1]original_ver!D4="Non-Participant",0,[1]original_ver!D4="","")</f>
        <v>1</v>
      </c>
      <c r="E6" s="30">
        <v>1</v>
      </c>
      <c r="F6" s="31" cm="1">
        <f t="array" ref="F6">_xlfn.IFS([1]original_ver!F4="ชาย",1,[1]original_ver!F4="หญิง",0,[1]original_ver!F4="","")</f>
        <v>0</v>
      </c>
      <c r="G6" s="31">
        <v>75</v>
      </c>
      <c r="H6" s="31" cm="1">
        <f t="array" ref="H6">_xlfn.IFS([1]original_ver!H4="ไม่มีการศึกษา",0,[1]original_ver!H4="ประถมศึกษา",1,[1]original_ver!H4="มัธยมศึกษาตอนต้น",2,[1]original_ver!H4="มัธยมศึกษาตอนปลาย",3,[1]original_ver!H4="อนุปริญญา (ปวช., ปวส., ฝึกหัดครู)",4,[1]original_ver!H4="ปริญญาตรี",5,[1]original_ver!H4="สูงกว่าปริญญาตรี",6,[1]original_ver!H4="","")</f>
        <v>1</v>
      </c>
      <c r="I6" s="31" cm="1">
        <f t="array" ref="I6">_xlfn.IFS([1]original_ver!I4="โสด",1,[1]original_ver!I4="สมรส/อยู่ด้วยกัน",2,[1]original_ver!I4="หย่าร้าง/แยกกันอยู่",3,[1]original_ver!I4="หม้าย",4,[1]original_ver!I4="","")</f>
        <v>4</v>
      </c>
      <c r="J6" s="31">
        <v>5</v>
      </c>
      <c r="K6" s="31">
        <v>39</v>
      </c>
      <c r="L6" s="31">
        <v>1</v>
      </c>
      <c r="M6" s="31">
        <v>0</v>
      </c>
      <c r="N6" s="17">
        <f>IF($O6&gt;1, 1,0)</f>
        <v>0</v>
      </c>
      <c r="O6" s="32">
        <v>0</v>
      </c>
      <c r="P6" s="31" t="str" cm="1">
        <f t="array" ref="P6">_xlfn.IFS([1]original_ver!O4="ใช่",1,[1]original_ver!O4="ไม่ใช่",0,[1]original_ver!O4="","")</f>
        <v/>
      </c>
      <c r="Q6" s="31"/>
      <c r="R6" s="28">
        <v>1</v>
      </c>
      <c r="S6" s="28">
        <v>2</v>
      </c>
      <c r="T6" s="28">
        <v>32</v>
      </c>
      <c r="U6" s="28">
        <v>32000</v>
      </c>
      <c r="V6" s="19">
        <v>10</v>
      </c>
      <c r="W6" s="33">
        <f>$U6/$T6</f>
        <v>1000</v>
      </c>
      <c r="X6" s="30"/>
      <c r="Y6" s="30"/>
      <c r="Z6" s="30"/>
      <c r="AA6" s="30"/>
      <c r="AB6" s="30"/>
      <c r="AC6">
        <f t="shared" si="1"/>
        <v>32000</v>
      </c>
      <c r="AD6" s="30">
        <f t="shared" si="2"/>
        <v>1000</v>
      </c>
      <c r="AE6" s="28">
        <v>1</v>
      </c>
      <c r="AF6" s="22">
        <v>2</v>
      </c>
      <c r="AG6" s="22">
        <v>32</v>
      </c>
      <c r="AH6" s="22">
        <v>32000</v>
      </c>
      <c r="AI6" s="23">
        <v>10</v>
      </c>
      <c r="AJ6" s="15">
        <f>$AH6/$AG6</f>
        <v>1000</v>
      </c>
      <c r="AK6" s="30"/>
      <c r="AL6" s="30"/>
      <c r="AM6" s="30"/>
      <c r="AN6" s="30"/>
      <c r="AO6" s="30"/>
      <c r="AP6" s="148">
        <f t="shared" si="3"/>
        <v>32000</v>
      </c>
      <c r="AQ6" s="148">
        <f t="shared" si="0"/>
        <v>1000</v>
      </c>
      <c r="AR6" s="28">
        <v>8</v>
      </c>
      <c r="AS6" s="28">
        <v>5</v>
      </c>
      <c r="AT6" s="28">
        <v>1.25</v>
      </c>
      <c r="AU6" s="28">
        <v>15</v>
      </c>
      <c r="AV6" s="28">
        <v>100</v>
      </c>
      <c r="AW6" s="28">
        <f>$AU6/$AT6</f>
        <v>12</v>
      </c>
      <c r="AX6" s="30"/>
      <c r="AY6" s="30"/>
      <c r="AZ6" s="30"/>
      <c r="BA6" s="30"/>
      <c r="BB6" s="30"/>
      <c r="BC6" s="30">
        <f>$AU6+$AZ6</f>
        <v>15</v>
      </c>
      <c r="BD6" s="30">
        <f>$BC6/$AT6</f>
        <v>12</v>
      </c>
      <c r="BE6" s="28">
        <v>8</v>
      </c>
      <c r="BF6" s="28">
        <v>5</v>
      </c>
      <c r="BG6" s="28">
        <v>1.25</v>
      </c>
      <c r="BH6" s="28">
        <v>15</v>
      </c>
      <c r="BI6" s="28">
        <v>100</v>
      </c>
      <c r="BJ6" s="28"/>
      <c r="BK6" s="30"/>
      <c r="BL6" s="30"/>
      <c r="BM6" s="30"/>
      <c r="BN6" s="30"/>
      <c r="BP6" s="30">
        <f>$BH6+$BM6</f>
        <v>15</v>
      </c>
      <c r="BQ6" s="30">
        <f>$BP6/$BG6</f>
        <v>12</v>
      </c>
      <c r="BR6" s="30"/>
      <c r="BS6" s="30"/>
      <c r="BT6" s="30"/>
      <c r="BU6" s="30"/>
      <c r="BV6" s="30"/>
      <c r="BW6" s="28"/>
      <c r="BX6" s="30"/>
      <c r="BY6" s="30"/>
      <c r="BZ6" s="30"/>
      <c r="CA6" s="30"/>
      <c r="CB6" s="30"/>
      <c r="CC6" s="28"/>
      <c r="CD6" s="34">
        <v>1.5</v>
      </c>
      <c r="CE6" s="34">
        <v>3</v>
      </c>
      <c r="CF6" s="34">
        <v>5</v>
      </c>
      <c r="CG6" s="34">
        <v>4.5</v>
      </c>
      <c r="CH6" s="34">
        <v>3.5</v>
      </c>
      <c r="CI6" s="152">
        <f t="shared" si="4"/>
        <v>3.5</v>
      </c>
      <c r="CJ6" s="30">
        <v>5</v>
      </c>
      <c r="CK6" s="30" cm="1">
        <f t="array" ref="CK6">_xlfn.IFS([1]original_ver!CH4="จากการเข้าร่วมกิจกรรมอบรม ที่จัดโดยโครงการเกษตรกรปราดเปรื่อง (Smart Farmer)",1,[1]original_ver!CH4="จากการเข้าร่วมกิจกรรมอบรม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ๆ",3,[1]original_ver!CH4="จากการเรียนรู้ผ่านประสบการณ์ของผู้อื่น ได้แก่ เพื่อนบ้าน พี่น้อง เพื่อน และญาติ เป็นต้น",4,[1]original_ver!CH4="ไม่ได้เข้าร่วมกิจกรรมอบรมหรือเรียนรู้ใด ๆ (ข้ามไปข้อ 33)",5)</f>
        <v>5</v>
      </c>
      <c r="CL6" s="28" t="str" cm="1">
        <f t="array" ref="CL6">_xlfn.IFS([1]original_ver!CJ4="ความรู้ทางการเกษตรและการใช้เทคโนโลยีสำหรับการผลิตในฟาร์ม",1,[1]original_ver!CJ4="การวางแผนและจัดการฟาร์ม เช่น การเก็บเกี่ยว การเงิน และการวางแผนทางการตลาด",2,[1]original_ver!CJ4="การเป็นผู้ประกอบการทางการเกษตร",3,[1]original_ver!CJ4="การเพิ่มมูลค่าผลผลิต และการแปรรูปผลผลิต (รวมถึงการพัฒนาคุณภาพผลผลิต)",4,[1]original_ver!CJ4="","")</f>
        <v/>
      </c>
      <c r="CM6" s="30"/>
      <c r="CN6" s="30"/>
      <c r="CO6" s="28" t="str" cm="1">
        <f t="array" ref="CO6">_xlfn.IFS([1]original_ver!CN4="ความรู้ทางการเกษตรและการใช้เทคโนโลยีสำหรับการผลิตในฟาร์ม",1,[1]original_ver!CN4="การวางแผนและจัดการฟาร์ม เช่น การเก็บเกี่ยว การเงิน และการวางแผนทางการตลาด",2,[1]original_ver!CN4="การเป็นผู้ประกอบการทางการเกษตร",3,[1]original_ver!CN4="การเพิ่มมูลค่าผลผลิต และการแปรรูปผลผลิต (รวมถึงการพัฒนาคุณภาพผลผลิต)",4,[1]original_ver!CN4="","")</f>
        <v/>
      </c>
      <c r="CP6" s="30"/>
      <c r="CQ6" s="30"/>
      <c r="CR6" s="28" t="str" cm="1">
        <f t="array" ref="CR6">_xlfn.IFS([1]original_ver!CR4="ประยุกต์",1,[1]original_ver!CR4="ไม่ประยุกต์",0,[1]original_ver!CR4="","")</f>
        <v/>
      </c>
      <c r="CS6" s="28" t="str" cm="1">
        <f t="array" ref="CS6">_xlfn.IFS([1]original_ver!CS4="ประยุกต์",1,[1]original_ver!CS4="ไม่ประยุกต์",0,[1]original_ver!CS4="","")</f>
        <v/>
      </c>
      <c r="CT6" s="30"/>
      <c r="CU6" s="28" t="str" cm="1">
        <f t="array" ref="CU6">_xlfn.IFS([1]original_ver!CV4="ประยุกต์",1,[1]original_ver!CV4="ไม่ประยุกต์",0,[1]original_ver!CV4="","")</f>
        <v/>
      </c>
      <c r="CV6" s="30"/>
      <c r="CW6" s="28" t="str" cm="1">
        <f t="array" ref="CW6">_xlfn.IFS([1]original_ver!CY4="ประยุกต์",1,[1]original_ver!CY4="ไม่ประยุกต์",0,[1]original_ver!CY4="","")</f>
        <v/>
      </c>
      <c r="CX6" s="30"/>
      <c r="CY6" s="28" t="str" cm="1">
        <f t="array" ref="CY6">_xlfn.IFS([1]original_ver!DB4="ประยุกต์",1,[1]original_ver!DB4="ไม่ประยุกต์",0,[1]original_ver!DB4="","")</f>
        <v/>
      </c>
      <c r="CZ6" s="30"/>
      <c r="DA6" s="30">
        <v>0</v>
      </c>
      <c r="DB6" s="30">
        <v>0</v>
      </c>
      <c r="DC6" s="30">
        <v>0</v>
      </c>
      <c r="DD6" s="30">
        <v>0</v>
      </c>
      <c r="DE6" s="30">
        <v>0</v>
      </c>
      <c r="DF6" s="30">
        <v>0</v>
      </c>
      <c r="DG6" s="30"/>
      <c r="DH6" s="30"/>
      <c r="DI6" s="28">
        <v>2</v>
      </c>
      <c r="DJ6" s="28">
        <v>2</v>
      </c>
      <c r="DK6" s="28">
        <v>3</v>
      </c>
      <c r="DL6" s="28">
        <v>2</v>
      </c>
      <c r="DM6" s="30"/>
      <c r="DN6" s="30"/>
      <c r="DO6" s="28" t="s">
        <v>548</v>
      </c>
      <c r="DP6" s="28">
        <v>1</v>
      </c>
      <c r="DQ6" s="28">
        <v>2</v>
      </c>
      <c r="DR6" s="30"/>
      <c r="DS6" s="25">
        <v>2.8</v>
      </c>
      <c r="DT6" s="34">
        <v>4.666666666666667</v>
      </c>
      <c r="DU6" s="30">
        <v>1.5</v>
      </c>
      <c r="DV6" s="34">
        <v>2.6</v>
      </c>
      <c r="DW6" s="34">
        <v>2</v>
      </c>
      <c r="DX6" s="34">
        <v>1.5</v>
      </c>
      <c r="DY6" s="152"/>
      <c r="DZ6" s="35">
        <v>3.4</v>
      </c>
      <c r="EA6" s="35">
        <v>4.333333333333333</v>
      </c>
      <c r="EB6" s="35">
        <v>3.5</v>
      </c>
      <c r="EC6" s="35">
        <v>2.2000000000000002</v>
      </c>
      <c r="ED6" s="35">
        <v>4</v>
      </c>
      <c r="EE6" s="30">
        <v>4</v>
      </c>
    </row>
    <row r="7" spans="1:136" x14ac:dyDescent="0.2">
      <c r="A7">
        <v>3</v>
      </c>
      <c r="O7" s="26"/>
      <c r="V7"/>
      <c r="AC7">
        <f t="shared" si="1"/>
        <v>0</v>
      </c>
      <c r="AD7" t="e">
        <f t="shared" si="2"/>
        <v>#DIV/0!</v>
      </c>
      <c r="AI7"/>
      <c r="AP7" s="148">
        <f t="shared" si="3"/>
        <v>0</v>
      </c>
      <c r="AQ7" s="148" t="e">
        <f t="shared" si="0"/>
        <v>#DIV/0!</v>
      </c>
      <c r="CI7" s="148" t="e">
        <f t="shared" si="4"/>
        <v>#DIV/0!</v>
      </c>
    </row>
    <row r="8" spans="1:136" x14ac:dyDescent="0.2">
      <c r="A8">
        <v>4</v>
      </c>
      <c r="B8" s="15">
        <v>27</v>
      </c>
      <c r="C8" s="16" t="s">
        <v>549</v>
      </c>
      <c r="D8" cm="1">
        <f t="array" ref="D8">_xlfn.IFS([1]original_ver!D5="Participant",1,[1]original_ver!D5="Non-Participant",0,[1]original_ver!D5="","")</f>
        <v>1</v>
      </c>
      <c r="E8">
        <v>5</v>
      </c>
      <c r="F8" s="17" cm="1">
        <f t="array" ref="F8">_xlfn.IFS([1]original_ver!F5="ชาย",1,[1]original_ver!F5="หญิง",0,[1]original_ver!F5="","")</f>
        <v>1</v>
      </c>
      <c r="G8" s="17">
        <v>56</v>
      </c>
      <c r="H8" s="17" cm="1">
        <f t="array" ref="H8">_xlfn.IFS([1]original_ver!H5="ไม่มีการศึกษา",0,[1]original_ver!H5="ประถมศึกษา",1,[1]original_ver!H5="มัธยมศึกษาตอนต้น",2,[1]original_ver!H5="มัธยมศึกษาตอนปลาย",3,[1]original_ver!H5="อนุปริญญา (ปวช., ปวส., ฝึกหัดครู)",4,[1]original_ver!H5="ปริญญาตรี",5,[1]original_ver!H5="สูงกว่าปริญญาตรี",6,[1]original_ver!H5="","")</f>
        <v>2</v>
      </c>
      <c r="I8" s="17" cm="1">
        <f t="array" ref="I8">_xlfn.IFS([1]original_ver!I5="โสด",1,[1]original_ver!I5="สมรส/อยู่ด้วยกัน",2,[1]original_ver!I5="หย่าร้าง/แยกกันอยู่",3,[1]original_ver!I5="หม้าย",4,[1]original_ver!I5="","")</f>
        <v>2</v>
      </c>
      <c r="J8" s="17">
        <v>3</v>
      </c>
      <c r="K8" s="17">
        <v>40</v>
      </c>
      <c r="L8" s="17" cm="1">
        <f t="array" ref="L8">_xlfn.IFS([1]original_ver!L5="ใช่",1,[1]original_ver!L5="ไม่ใช่",0,[1]original_ver!L5="","")</f>
        <v>1</v>
      </c>
      <c r="M8" s="17" cm="1">
        <f t="array" ref="M8">_xlfn.IFS([1]original_ver!M5="กู้ยืม",1,[1]original_ver!M5="ไม่กู้ยืม",0,[1]original_ver!M5="","")</f>
        <v>0</v>
      </c>
      <c r="N8" s="17">
        <f>IF($O8&gt;1, 1,0)</f>
        <v>1</v>
      </c>
      <c r="O8" s="18">
        <v>100000</v>
      </c>
      <c r="P8" s="17" cm="1">
        <f t="array" ref="P8">_xlfn.IFS([1]original_ver!O5="ใช่",1,[1]original_ver!O5="ไม่ใช่",0,[1]original_ver!O5="","")</f>
        <v>1</v>
      </c>
      <c r="Q8" s="17"/>
      <c r="R8" s="15">
        <v>1</v>
      </c>
      <c r="S8" s="15">
        <v>1</v>
      </c>
      <c r="T8" s="15">
        <v>10</v>
      </c>
      <c r="U8" s="15">
        <v>3000</v>
      </c>
      <c r="V8" s="19">
        <v>5</v>
      </c>
      <c r="W8" s="20">
        <f>$U8/$T8</f>
        <v>300</v>
      </c>
      <c r="AC8">
        <f t="shared" si="1"/>
        <v>3000</v>
      </c>
      <c r="AD8">
        <f t="shared" si="2"/>
        <v>300</v>
      </c>
      <c r="AE8" s="15">
        <v>1</v>
      </c>
      <c r="AF8" s="15">
        <v>1</v>
      </c>
      <c r="AG8" s="15">
        <v>10</v>
      </c>
      <c r="AH8" s="15">
        <v>3000</v>
      </c>
      <c r="AI8" s="23">
        <v>5</v>
      </c>
      <c r="AJ8" s="15">
        <f>$AH8/$AG8</f>
        <v>300</v>
      </c>
      <c r="AP8" s="148">
        <f t="shared" si="3"/>
        <v>3000</v>
      </c>
      <c r="AQ8" s="148">
        <f t="shared" si="0"/>
        <v>300</v>
      </c>
      <c r="CD8" s="25">
        <v>1.5</v>
      </c>
      <c r="CE8" s="25">
        <v>1</v>
      </c>
      <c r="CF8" s="25">
        <v>1.3333333333333333</v>
      </c>
      <c r="CG8" s="25">
        <v>4</v>
      </c>
      <c r="CH8" s="25">
        <v>3.5</v>
      </c>
      <c r="CI8" s="152">
        <f t="shared" si="4"/>
        <v>2.2666666666666666</v>
      </c>
      <c r="CJ8">
        <v>1</v>
      </c>
      <c r="CK8" cm="1">
        <f t="array" ref="CK8">_xlfn.IFS([1]original_ver!CH5="จากการเข้าร่วมกิจกรรมอบรม ที่จัดโดยโครงการเกษตรกรปราดเปรื่อง (Smart Farmer)",1,[1]original_ver!CH5="จากการเข้าร่วมกิจกรรมอบรม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ๆ",3,[1]original_ver!CH5="จากการเรียนรู้ผ่านประสบการณ์ของผู้อื่น ได้แก่ เพื่อนบ้าน พี่น้อง เพื่อน และญาติ เป็นต้น",4,[1]original_ver!CH5="ไม่ได้เข้าร่วมกิจกรรมอบรมหรือเรียนรู้ใด ๆ (ข้ามไปข้อ 33)",5)</f>
        <v>5</v>
      </c>
      <c r="CL8" s="15" t="str" cm="1">
        <f t="array" ref="CL8">_xlfn.IFS([1]original_ver!CJ5="ความรู้ทางการเกษตรและการใช้เทคโนโลยีสำหรับการผลิตในฟาร์ม",1,[1]original_ver!CJ5="การวางแผนและจัดการฟาร์ม เช่น การเก็บเกี่ยว การเงิน และการวางแผนทางการตลาด",2,[1]original_ver!CJ5="การเป็นผู้ประกอบการทางการเกษตร",3,[1]original_ver!CJ5="การเพิ่มมูลค่าผลผลิต และการแปรรูปผลผลิต (รวมถึงการพัฒนาคุณภาพผลผลิต)",4,[1]original_ver!CJ5="","")</f>
        <v/>
      </c>
      <c r="CO8" s="15" t="str" cm="1">
        <f t="array" ref="CO8">_xlfn.IFS([1]original_ver!CN5="ความรู้ทางการเกษตรและการใช้เทคโนโลยีสำหรับการผลิตในฟาร์ม",1,[1]original_ver!CN5="การวางแผนและจัดการฟาร์ม เช่น การเก็บเกี่ยว การเงิน และการวางแผนทางการตลาด",2,[1]original_ver!CN5="การเป็นผู้ประกอบการทางการเกษตร",3,[1]original_ver!CN5="การเพิ่มมูลค่าผลผลิต และการแปรรูปผลผลิต (รวมถึงการพัฒนาคุณภาพผลผลิต)",4,[1]original_ver!CN5="","")</f>
        <v/>
      </c>
      <c r="CR8" s="15" t="str" cm="1">
        <f t="array" ref="CR8">_xlfn.IFS([1]original_ver!CR5="ประยุกต์",1,[1]original_ver!CR5="ไม่ประยุกต์",0,[1]original_ver!CR5="","")</f>
        <v/>
      </c>
      <c r="CS8" s="15" t="str" cm="1">
        <f t="array" ref="CS8">_xlfn.IFS([1]original_ver!CS5="ประยุกต์",1,[1]original_ver!CS5="ไม่ประยุกต์",0,[1]original_ver!CS5="","")</f>
        <v/>
      </c>
      <c r="CU8" s="15" t="str" cm="1">
        <f t="array" ref="CU8">_xlfn.IFS([1]original_ver!CV5="ประยุกต์",1,[1]original_ver!CV5="ไม่ประยุกต์",0,[1]original_ver!CV5="","")</f>
        <v/>
      </c>
      <c r="CW8" s="15" t="str" cm="1">
        <f t="array" ref="CW8">_xlfn.IFS([1]original_ver!CY5="ประยุกต์",1,[1]original_ver!CY5="ไม่ประยุกต์",0,[1]original_ver!CY5="","")</f>
        <v/>
      </c>
      <c r="CY8" s="15" t="str" cm="1">
        <f t="array" ref="CY8">_xlfn.IFS([1]original_ver!DB5="ประยุกต์",1,[1]original_ver!DB5="ไม่ประยุกต์",0,[1]original_ver!DB5="","")</f>
        <v/>
      </c>
      <c r="DG8" s="15">
        <v>2</v>
      </c>
      <c r="DH8" s="15">
        <v>2</v>
      </c>
      <c r="DI8" s="15">
        <v>1</v>
      </c>
      <c r="DJ8" s="15">
        <v>2</v>
      </c>
      <c r="DM8" s="15">
        <v>3</v>
      </c>
      <c r="DN8" s="15">
        <v>2</v>
      </c>
      <c r="DS8" s="166">
        <v>3.2</v>
      </c>
      <c r="DT8" s="166">
        <v>3.6666666666666665</v>
      </c>
      <c r="DU8" s="166">
        <v>3.5</v>
      </c>
      <c r="DV8" s="166">
        <v>3.4</v>
      </c>
      <c r="DW8" s="166">
        <v>3.6666666666666665</v>
      </c>
      <c r="DX8" s="148">
        <v>3.25</v>
      </c>
      <c r="DY8" s="152"/>
      <c r="DZ8" s="152">
        <v>4.8</v>
      </c>
      <c r="EA8" s="152">
        <v>3.6666666666666665</v>
      </c>
      <c r="EB8" s="148">
        <v>4.25</v>
      </c>
      <c r="EC8" s="152">
        <v>4.2</v>
      </c>
      <c r="ED8" s="152">
        <v>4</v>
      </c>
      <c r="EE8" s="152">
        <v>4.5</v>
      </c>
      <c r="EF8" s="152"/>
    </row>
    <row r="9" spans="1:136" x14ac:dyDescent="0.2">
      <c r="A9">
        <v>4</v>
      </c>
      <c r="O9" s="26"/>
      <c r="V9"/>
      <c r="AC9">
        <f t="shared" si="1"/>
        <v>0</v>
      </c>
      <c r="AD9" t="e">
        <f t="shared" si="2"/>
        <v>#DIV/0!</v>
      </c>
      <c r="AI9"/>
      <c r="AP9" s="148">
        <f t="shared" si="3"/>
        <v>0</v>
      </c>
      <c r="AQ9" s="148" t="e">
        <f t="shared" si="0"/>
        <v>#DIV/0!</v>
      </c>
      <c r="CI9" s="148" t="e">
        <f t="shared" si="4"/>
        <v>#DIV/0!</v>
      </c>
    </row>
    <row r="10" spans="1:136" x14ac:dyDescent="0.2">
      <c r="A10">
        <v>5</v>
      </c>
      <c r="B10" s="15">
        <v>28</v>
      </c>
      <c r="C10" s="16" t="s">
        <v>550</v>
      </c>
      <c r="D10" cm="1">
        <f t="array" ref="D10">_xlfn.IFS([1]original_ver!D6="Participant",1,[1]original_ver!D6="Non-Participant",0,[1]original_ver!D6="","")</f>
        <v>1</v>
      </c>
      <c r="E10">
        <v>1</v>
      </c>
      <c r="F10" s="17" cm="1">
        <f t="array" ref="F10">_xlfn.IFS([1]original_ver!F6="ชาย",1,[1]original_ver!F6="หญิง",0,[1]original_ver!F6="","")</f>
        <v>1</v>
      </c>
      <c r="G10" s="17">
        <v>38</v>
      </c>
      <c r="H10" s="17" cm="1">
        <f t="array" ref="H10">_xlfn.IFS([1]original_ver!H6="ไม่มีการศึกษา",0,[1]original_ver!H6="ประถมศึกษา",1,[1]original_ver!H6="มัธยมศึกษาตอนต้น",2,[1]original_ver!H6="มัธยมศึกษาตอนปลาย",3,[1]original_ver!H6="อนุปริญญา (ปวช., ปวส., ฝึกหัดครู)",4,[1]original_ver!H6="ปริญญาตรี",5,[1]original_ver!H6="สูงกว่าปริญญาตรี",6,[1]original_ver!H6="","")</f>
        <v>5</v>
      </c>
      <c r="I10" s="17" cm="1">
        <f t="array" ref="I10">_xlfn.IFS([1]original_ver!I6="โสด",1,[1]original_ver!I6="สมรส/อยู่ด้วยกัน",2,[1]original_ver!I6="หย่าร้าง/แยกกันอยู่",3,[1]original_ver!I6="หม้าย",4,[1]original_ver!I6="","")</f>
        <v>2</v>
      </c>
      <c r="J10" s="17">
        <v>3</v>
      </c>
      <c r="K10" s="17">
        <v>15</v>
      </c>
      <c r="L10" s="17" cm="1">
        <f t="array" ref="L10">_xlfn.IFS([1]original_ver!L6="ใช่",1,[1]original_ver!L6="ไม่ใช่",0,[1]original_ver!L6="","")</f>
        <v>1</v>
      </c>
      <c r="M10" s="17" cm="1">
        <f t="array" ref="M10">_xlfn.IFS([1]original_ver!M6="กู้ยืม",1,[1]original_ver!M6="ไม่กู้ยืม",0,[1]original_ver!M6="","")</f>
        <v>0</v>
      </c>
      <c r="N10" s="17">
        <f>IF($O10&gt;1, 1,0)</f>
        <v>1</v>
      </c>
      <c r="O10" s="18">
        <v>150000</v>
      </c>
      <c r="P10" s="17" cm="1">
        <f t="array" ref="P10">_xlfn.IFS([1]original_ver!O6="ใช่",1,[1]original_ver!O6="ไม่ใช่",0,[1]original_ver!O6="","")</f>
        <v>1</v>
      </c>
      <c r="Q10" s="17"/>
      <c r="R10" s="15">
        <v>1</v>
      </c>
      <c r="S10" s="15">
        <v>2</v>
      </c>
      <c r="T10" s="15">
        <v>10</v>
      </c>
      <c r="U10" s="15">
        <v>8000</v>
      </c>
      <c r="V10" s="19">
        <v>29</v>
      </c>
      <c r="W10" s="20">
        <f>$U10/$T10</f>
        <v>800</v>
      </c>
      <c r="AC10">
        <f t="shared" si="1"/>
        <v>8000</v>
      </c>
      <c r="AD10">
        <f t="shared" si="2"/>
        <v>800</v>
      </c>
      <c r="AE10" s="15">
        <v>1</v>
      </c>
      <c r="AF10" s="15">
        <v>2</v>
      </c>
      <c r="AG10" s="15">
        <v>10</v>
      </c>
      <c r="AH10" s="15">
        <v>8000</v>
      </c>
      <c r="AI10" s="23">
        <v>29</v>
      </c>
      <c r="AJ10" s="15">
        <f>$AH10/$AG10</f>
        <v>800</v>
      </c>
      <c r="AP10" s="148">
        <f t="shared" si="3"/>
        <v>8000</v>
      </c>
      <c r="AQ10" s="148">
        <f t="shared" si="0"/>
        <v>800</v>
      </c>
      <c r="CD10" s="25">
        <v>1.5</v>
      </c>
      <c r="CE10" s="25">
        <v>1.3333333333333333</v>
      </c>
      <c r="CF10" s="25">
        <v>1.3333333333333333</v>
      </c>
      <c r="CG10" s="25">
        <v>1.5</v>
      </c>
      <c r="CH10" s="25">
        <v>2.5</v>
      </c>
      <c r="CI10" s="152">
        <f t="shared" si="4"/>
        <v>1.6333333333333333</v>
      </c>
      <c r="CJ10">
        <v>1</v>
      </c>
      <c r="CK10" cm="1">
        <f t="array" ref="CK10">_xlfn.IFS([1]original_ver!CH6="จากการเข้าร่วมกิจกรรมอบรม ที่จัดโดยโครงการเกษตรกรปราดเปรื่อง (Smart Farmer)",1,[1]original_ver!CH6="จากการเข้าร่วมกิจกรรมอบรม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ๆ",3,[1]original_ver!CH6="จากการเรียนรู้ผ่านประสบการณ์ของผู้อื่น ได้แก่ เพื่อนบ้าน พี่น้อง เพื่อน และญาติ เป็นต้น",4,[1]original_ver!CH6="ไม่ได้เข้าร่วมกิจกรรมอบรมหรือเรียนรู้ใด ๆ (ข้ามไปข้อ 33)",5)</f>
        <v>5</v>
      </c>
      <c r="CL10" s="15" t="str" cm="1">
        <f t="array" ref="CL10">_xlfn.IFS([1]original_ver!CJ6="ความรู้ทางการเกษตรและการใช้เทคโนโลยีสำหรับการผลิตในฟาร์ม",1,[1]original_ver!CJ6="การวางแผนและจัดการฟาร์ม เช่น การเก็บเกี่ยว การเงิน และการวางแผนทางการตลาด",2,[1]original_ver!CJ6="การเป็นผู้ประกอบการทางการเกษตร",3,[1]original_ver!CJ6="การเพิ่มมูลค่าผลผลิต และการแปรรูปผลผลิต (รวมถึงการพัฒนาคุณภาพผลผลิต)",4,[1]original_ver!CJ6="","")</f>
        <v/>
      </c>
      <c r="CO10" s="15" t="str" cm="1">
        <f t="array" ref="CO10">_xlfn.IFS([1]original_ver!CN6="ความรู้ทางการเกษตรและการใช้เทคโนโลยีสำหรับการผลิตในฟาร์ม",1,[1]original_ver!CN6="การวางแผนและจัดการฟาร์ม เช่น การเก็บเกี่ยว การเงิน และการวางแผนทางการตลาด",2,[1]original_ver!CN6="การเป็นผู้ประกอบการทางการเกษตร",3,[1]original_ver!CN6="การเพิ่มมูลค่าผลผลิต และการแปรรูปผลผลิต (รวมถึงการพัฒนาคุณภาพผลผลิต)",4,[1]original_ver!CN6="","")</f>
        <v/>
      </c>
      <c r="CR10" s="15" t="str" cm="1">
        <f t="array" ref="CR10">_xlfn.IFS([1]original_ver!CR6="ประยุกต์",1,[1]original_ver!CR6="ไม่ประยุกต์",0,[1]original_ver!CR6="","")</f>
        <v/>
      </c>
      <c r="CS10" s="15" t="str" cm="1">
        <f t="array" ref="CS10">_xlfn.IFS([1]original_ver!CS6="ประยุกต์",1,[1]original_ver!CS6="ไม่ประยุกต์",0,[1]original_ver!CS6="","")</f>
        <v/>
      </c>
      <c r="CU10" s="15" t="str" cm="1">
        <f t="array" ref="CU10">_xlfn.IFS([1]original_ver!CV6="ประยุกต์",1,[1]original_ver!CV6="ไม่ประยุกต์",0,[1]original_ver!CV6="","")</f>
        <v/>
      </c>
      <c r="CW10" s="15" t="str" cm="1">
        <f t="array" ref="CW10">_xlfn.IFS([1]original_ver!CY6="ประยุกต์",1,[1]original_ver!CY6="ไม่ประยุกต์",0,[1]original_ver!CY6="","")</f>
        <v/>
      </c>
      <c r="CY10" s="15" t="str" cm="1">
        <f t="array" ref="CY10">_xlfn.IFS([1]original_ver!DB6="ประยุกต์",1,[1]original_ver!DB6="ไม่ประยุกต์",0,[1]original_ver!DB6="","")</f>
        <v/>
      </c>
      <c r="DG10" s="15">
        <v>1</v>
      </c>
      <c r="DH10" s="15">
        <v>1</v>
      </c>
      <c r="DI10" s="15">
        <v>3</v>
      </c>
      <c r="DJ10" s="15">
        <v>2</v>
      </c>
      <c r="DM10" s="15">
        <v>2</v>
      </c>
      <c r="DN10" s="15">
        <v>2</v>
      </c>
      <c r="DS10" s="166">
        <v>5</v>
      </c>
      <c r="DT10" s="166">
        <v>4.333333333333333</v>
      </c>
      <c r="DU10" s="166">
        <v>4.75</v>
      </c>
      <c r="DV10" s="166">
        <v>5</v>
      </c>
      <c r="DW10" s="166">
        <v>2.3333333333333335</v>
      </c>
      <c r="DX10" s="148">
        <v>4.75</v>
      </c>
      <c r="DY10" s="152"/>
      <c r="DZ10" s="152">
        <v>4.5999999999999996</v>
      </c>
      <c r="EA10" s="152">
        <v>4.666666666666667</v>
      </c>
      <c r="EB10" s="148">
        <v>4.25</v>
      </c>
      <c r="EC10" s="152">
        <v>4.4000000000000004</v>
      </c>
      <c r="ED10" s="152">
        <v>3.6666666666666665</v>
      </c>
      <c r="EE10" s="152">
        <v>4.75</v>
      </c>
      <c r="EF10" s="152"/>
    </row>
    <row r="11" spans="1:136" s="37" customFormat="1" x14ac:dyDescent="0.2">
      <c r="A11">
        <v>5</v>
      </c>
      <c r="B11"/>
      <c r="C11" s="67"/>
      <c r="D11"/>
      <c r="E11"/>
      <c r="F11"/>
      <c r="G11"/>
      <c r="H11"/>
      <c r="I11"/>
      <c r="J11"/>
      <c r="L11"/>
      <c r="M11"/>
      <c r="N11"/>
      <c r="O11" s="68"/>
      <c r="P11"/>
      <c r="Q11"/>
      <c r="R11"/>
      <c r="S11"/>
      <c r="T11"/>
      <c r="U11"/>
      <c r="V11" s="26"/>
      <c r="W11" s="24"/>
      <c r="X11"/>
      <c r="Y11"/>
      <c r="Z11"/>
      <c r="AA11"/>
      <c r="AB11"/>
      <c r="AC11">
        <f t="shared" si="1"/>
        <v>0</v>
      </c>
      <c r="AD11" t="e">
        <f t="shared" si="2"/>
        <v>#DIV/0!</v>
      </c>
      <c r="AE11"/>
      <c r="AF11"/>
      <c r="AG11"/>
      <c r="AH11"/>
      <c r="AI11" s="26"/>
      <c r="AJ11"/>
      <c r="AK11"/>
      <c r="AL11"/>
      <c r="AM11"/>
      <c r="AN11"/>
      <c r="AO11"/>
      <c r="AP11" s="148">
        <f t="shared" si="3"/>
        <v>0</v>
      </c>
      <c r="AQ11" s="148" t="e">
        <f t="shared" si="0"/>
        <v>#DIV/0!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s="148" t="e">
        <f t="shared" si="4"/>
        <v>#DIV/0!</v>
      </c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s="148"/>
      <c r="DZ11"/>
      <c r="EA11"/>
      <c r="EB11"/>
      <c r="EC11"/>
      <c r="ED11"/>
      <c r="EE11"/>
      <c r="EF11" s="148"/>
    </row>
    <row r="12" spans="1:136" x14ac:dyDescent="0.2">
      <c r="A12">
        <v>6</v>
      </c>
      <c r="B12" s="15">
        <v>30</v>
      </c>
      <c r="C12" s="16" t="s">
        <v>551</v>
      </c>
      <c r="D12" cm="1">
        <f t="array" ref="D12">_xlfn.IFS([1]original_ver!D7="Participant",1,[1]original_ver!D7="Non-Participant",0,[1]original_ver!D7="","")</f>
        <v>1</v>
      </c>
      <c r="E12">
        <v>3</v>
      </c>
      <c r="F12" s="17" cm="1">
        <f t="array" ref="F12">_xlfn.IFS([1]original_ver!F7="ชาย",1,[1]original_ver!F7="หญิง",0,[1]original_ver!F7="","")</f>
        <v>1</v>
      </c>
      <c r="G12" s="17">
        <v>35</v>
      </c>
      <c r="H12" s="17" cm="1">
        <f t="array" ref="H12">_xlfn.IFS([1]original_ver!H7="ไม่มีการศึกษา",0,[1]original_ver!H7="ประถมศึกษา",1,[1]original_ver!H7="มัธยมศึกษาตอนต้น",2,[1]original_ver!H7="มัธยมศึกษาตอนปลาย",3,[1]original_ver!H7="อนุปริญญา (ปวช., ปวส., ฝึกหัดครู)",4,[1]original_ver!H7="ปริญญาตรี",5,[1]original_ver!H7="สูงกว่าปริญญาตรี",6,[1]original_ver!H7="","")</f>
        <v>5</v>
      </c>
      <c r="I12" s="17" cm="1">
        <f t="array" ref="I12">_xlfn.IFS([1]original_ver!I7="โสด",1,[1]original_ver!I7="สมรส/อยู่ด้วยกัน",2,[1]original_ver!I7="หย่าร้าง/แยกกันอยู่",3,[1]original_ver!I7="หม้าย",4,[1]original_ver!I7="","")</f>
        <v>2</v>
      </c>
      <c r="J12" s="17">
        <v>6</v>
      </c>
      <c r="K12" s="17">
        <v>10</v>
      </c>
      <c r="L12" s="17" cm="1">
        <f t="array" ref="L12">_xlfn.IFS([1]original_ver!L7="ใช่",1,[1]original_ver!L7="ไม่ใช่",0,[1]original_ver!L7="","")</f>
        <v>0</v>
      </c>
      <c r="M12" s="17" cm="1">
        <f t="array" ref="M12">_xlfn.IFS([1]original_ver!M7="กู้ยืม",1,[1]original_ver!M7="ไม่กู้ยืม",0,[1]original_ver!M7="","")</f>
        <v>1</v>
      </c>
      <c r="N12" s="17">
        <f>IF($O12&gt;1, 1,0)</f>
        <v>1</v>
      </c>
      <c r="O12" s="18">
        <v>100000</v>
      </c>
      <c r="P12" s="17" cm="1">
        <f t="array" ref="P12">_xlfn.IFS([1]original_ver!O7="ใช่",1,[1]original_ver!O7="ไม่ใช่",0,[1]original_ver!O7="","")</f>
        <v>1</v>
      </c>
      <c r="Q12" s="17"/>
      <c r="R12" s="15">
        <v>8</v>
      </c>
      <c r="S12" s="15">
        <v>1</v>
      </c>
      <c r="T12" s="15">
        <v>4</v>
      </c>
      <c r="U12" s="15">
        <v>2000</v>
      </c>
      <c r="V12" s="15">
        <v>20</v>
      </c>
      <c r="W12" s="22">
        <f>$U12/$T12</f>
        <v>500</v>
      </c>
      <c r="AC12">
        <f t="shared" si="1"/>
        <v>2000</v>
      </c>
      <c r="AD12">
        <f t="shared" si="2"/>
        <v>500</v>
      </c>
      <c r="AE12" s="15">
        <v>8</v>
      </c>
      <c r="AF12" s="15">
        <v>1</v>
      </c>
      <c r="AG12" s="15">
        <v>4</v>
      </c>
      <c r="AH12" s="15">
        <v>2000</v>
      </c>
      <c r="AI12" s="15">
        <v>20</v>
      </c>
      <c r="AJ12" s="15">
        <f>$AH12/$AG12</f>
        <v>500</v>
      </c>
      <c r="AP12" s="148">
        <f t="shared" si="3"/>
        <v>2000</v>
      </c>
      <c r="AQ12" s="148">
        <f t="shared" si="0"/>
        <v>500</v>
      </c>
      <c r="AR12" s="15">
        <v>7</v>
      </c>
      <c r="AS12" s="15">
        <v>1</v>
      </c>
      <c r="AT12" s="15">
        <v>2</v>
      </c>
      <c r="AU12" s="15">
        <v>1000</v>
      </c>
      <c r="AV12" s="15">
        <v>80</v>
      </c>
      <c r="AW12" s="15">
        <f>$AU12/$AT12</f>
        <v>500</v>
      </c>
      <c r="BC12">
        <f>$AU12+$AZ12</f>
        <v>1000</v>
      </c>
      <c r="BD12">
        <f>$BC12/$AT12</f>
        <v>500</v>
      </c>
      <c r="BE12" s="15">
        <v>7</v>
      </c>
      <c r="BF12" s="15">
        <v>1</v>
      </c>
      <c r="BG12" s="15">
        <v>2</v>
      </c>
      <c r="BH12" s="15">
        <v>1000</v>
      </c>
      <c r="BI12" s="15">
        <v>80</v>
      </c>
      <c r="BJ12" s="15"/>
      <c r="BP12">
        <f>$BH12+$BM12</f>
        <v>1000</v>
      </c>
      <c r="BQ12">
        <f>$BP12/$BG12</f>
        <v>500</v>
      </c>
      <c r="BW12" s="15"/>
      <c r="CC12" s="15"/>
      <c r="CD12" s="25">
        <v>4.5</v>
      </c>
      <c r="CE12" s="25">
        <v>3.6666666666666665</v>
      </c>
      <c r="CF12" s="25">
        <v>3.3333333333333335</v>
      </c>
      <c r="CG12" s="25">
        <v>3</v>
      </c>
      <c r="CH12" s="25">
        <v>3.5</v>
      </c>
      <c r="CI12" s="152">
        <f t="shared" si="4"/>
        <v>3.6</v>
      </c>
      <c r="CJ12">
        <v>4</v>
      </c>
      <c r="CK12" cm="1">
        <f t="array" ref="CK12">_xlfn.IFS([1]original_ver!CH7="จากการเข้าร่วมกิจกรรมอบรม ที่จัดโดยโครงการเกษตรกรปราดเปรื่อง (Smart Farmer)",1,[1]original_ver!CH7="จากการเข้าร่วมกิจกรรมอบรม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ๆ",3,[1]original_ver!CH7="จากการเรียนรู้ผ่านประสบการณ์ของผู้อื่น ได้แก่ เพื่อนบ้าน พี่น้อง เพื่อน และญาติ เป็นต้น",4,[1]original_ver!CH7="ไม่ได้เข้าร่วมกิจกรรมอบรมหรือเรียนรู้ใด ๆ (ข้ามไปข้อ 33)",5)</f>
        <v>2</v>
      </c>
      <c r="CL12" s="15" cm="1">
        <f t="array" ref="CL12">_xlfn.IFS([1]original_ver!CJ7="ความรู้ทางการเกษตรและการใช้เทคโนโลยีสำหรับการผลิตในฟาร์ม",1,[1]original_ver!CJ7="การวางแผนและจัดการฟาร์ม เช่น การเก็บเกี่ยว การเงิน และการวางแผนทางการตลาด",2,[1]original_ver!CJ7="การเป็นผู้ประกอบการทางการเกษตร",3,[1]original_ver!CJ7="การเพิ่มมูลค่าผลผลิต และการแปรรูปผลผลิต (รวมถึงการพัฒนาคุณภาพผลผลิต)",4,[1]original_ver!CJ7="","")</f>
        <v>4</v>
      </c>
      <c r="CM12" s="15">
        <v>4</v>
      </c>
      <c r="CN12" s="15">
        <v>1</v>
      </c>
      <c r="CO12" s="15" cm="1">
        <f t="array" ref="CO12">_xlfn.IFS([1]original_ver!CN7="ความรู้ทางการเกษตรและการใช้เทคโนโลยีสำหรับการผลิตในฟาร์ม",1,[1]original_ver!CN7="การวางแผนและจัดการฟาร์ม เช่น การเก็บเกี่ยว การเงิน และการวางแผนทางการตลาด",2,[1]original_ver!CN7="การเป็นผู้ประกอบการทางการเกษตร",3,[1]original_ver!CN7="การเพิ่มมูลค่าผลผลิต และการแปรรูปผลผลิต (รวมถึงการพัฒนาคุณภาพผลผลิต)",4,[1]original_ver!CN7="","")</f>
        <v>4</v>
      </c>
      <c r="CP12" s="15">
        <v>1</v>
      </c>
      <c r="CQ12" s="15">
        <v>1</v>
      </c>
      <c r="CR12" s="15" cm="1">
        <f t="array" ref="CR12">_xlfn.IFS([1]original_ver!CR7="ประยุกต์",1,[1]original_ver!CR7="ไม่ประยุกต์",0,[1]original_ver!CR7="","")</f>
        <v>1</v>
      </c>
      <c r="CS12" s="15" cm="1">
        <f t="array" ref="CS12">_xlfn.IFS([1]original_ver!CS7="ประยุกต์",1,[1]original_ver!CS7="ไม่ประยุกต์",0,[1]original_ver!CS7="","")</f>
        <v>1</v>
      </c>
      <c r="CU12" s="15" cm="1">
        <f t="array" ref="CU12">_xlfn.IFS([1]original_ver!CV7="ประยุกต์",1,[1]original_ver!CV7="ไม่ประยุกต์",0,[1]original_ver!CV7="","")</f>
        <v>1</v>
      </c>
      <c r="CW12" s="15" cm="1">
        <f t="array" ref="CW12">_xlfn.IFS([1]original_ver!CY7="ประยุกต์",1,[1]original_ver!CY7="ไม่ประยุกต์",0,[1]original_ver!CY7="","")</f>
        <v>1</v>
      </c>
      <c r="CY12" s="15" cm="1">
        <f t="array" ref="CY12">_xlfn.IFS([1]original_ver!DB7="ประยุกต์",1,[1]original_ver!DB7="ไม่ประยุกต์",0,[1]original_ver!DB7="","")</f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 s="15">
        <v>2</v>
      </c>
      <c r="DH12" s="15">
        <v>4</v>
      </c>
      <c r="DI12" s="15">
        <v>3</v>
      </c>
      <c r="DJ12" s="15">
        <v>4</v>
      </c>
      <c r="DM12" s="15">
        <v>1</v>
      </c>
      <c r="DN12" s="15">
        <v>4</v>
      </c>
      <c r="DS12" s="166">
        <v>4</v>
      </c>
      <c r="DT12" s="166">
        <v>3.3333333333333335</v>
      </c>
      <c r="DU12" s="166">
        <v>4.25</v>
      </c>
      <c r="DV12" s="166">
        <v>3.4</v>
      </c>
      <c r="DW12" s="166">
        <v>3</v>
      </c>
      <c r="DX12" s="148">
        <v>2.75</v>
      </c>
      <c r="DY12" s="152"/>
      <c r="DZ12" s="152">
        <v>4</v>
      </c>
      <c r="EA12" s="152">
        <v>4</v>
      </c>
      <c r="EB12" s="148">
        <v>3.75</v>
      </c>
      <c r="EC12" s="152">
        <v>4</v>
      </c>
      <c r="ED12" s="152">
        <v>4</v>
      </c>
      <c r="EE12" s="152">
        <v>4</v>
      </c>
      <c r="EF12" s="152"/>
    </row>
    <row r="13" spans="1:136" x14ac:dyDescent="0.2">
      <c r="A13">
        <v>6</v>
      </c>
      <c r="AC13">
        <f t="shared" si="1"/>
        <v>0</v>
      </c>
      <c r="AD13" t="e">
        <f t="shared" si="2"/>
        <v>#DIV/0!</v>
      </c>
      <c r="AP13" s="148">
        <f t="shared" si="3"/>
        <v>0</v>
      </c>
      <c r="AQ13" s="148" t="e">
        <f t="shared" si="0"/>
        <v>#DIV/0!</v>
      </c>
      <c r="CI13" s="148" t="e">
        <f t="shared" si="4"/>
        <v>#DIV/0!</v>
      </c>
    </row>
    <row r="14" spans="1:136" x14ac:dyDescent="0.2">
      <c r="A14">
        <v>7</v>
      </c>
      <c r="B14" s="15">
        <v>31</v>
      </c>
      <c r="C14" s="16" t="s">
        <v>552</v>
      </c>
      <c r="D14" cm="1">
        <f t="array" ref="D14">_xlfn.IFS([1]original_ver!D8="Participant",1,[1]original_ver!D8="Non-Participant",0,[1]original_ver!D8="","")</f>
        <v>1</v>
      </c>
      <c r="E14">
        <v>1</v>
      </c>
      <c r="F14" s="17" cm="1">
        <f t="array" ref="F14">_xlfn.IFS([1]original_ver!F8="ชาย",1,[1]original_ver!F8="หญิง",0,[1]original_ver!F8="","")</f>
        <v>1</v>
      </c>
      <c r="G14" s="17">
        <v>59</v>
      </c>
      <c r="H14" s="17" cm="1">
        <f t="array" ref="H14">_xlfn.IFS([1]original_ver!H8="ไม่มีการศึกษา",0,[1]original_ver!H8="ประถมศึกษา",1,[1]original_ver!H8="มัธยมศึกษาตอนต้น",2,[1]original_ver!H8="มัธยมศึกษาตอนปลาย",3,[1]original_ver!H8="อนุปริญญา (ปวช., ปวส., ฝึกหัดครู)",4,[1]original_ver!H8="ปริญญาตรี",5,[1]original_ver!H8="สูงกว่าปริญญาตรี",6,[1]original_ver!H8="","")</f>
        <v>6</v>
      </c>
      <c r="I14" s="17" cm="1">
        <f t="array" ref="I14">_xlfn.IFS([1]original_ver!I8="โสด",1,[1]original_ver!I8="สมรส/อยู่ด้วยกัน",2,[1]original_ver!I8="หย่าร้าง/แยกกันอยู่",3,[1]original_ver!I8="หม้าย",4,[1]original_ver!I8="","")</f>
        <v>2</v>
      </c>
      <c r="J14" s="17">
        <v>4</v>
      </c>
      <c r="K14" s="17">
        <v>18</v>
      </c>
      <c r="L14" s="17" cm="1">
        <f t="array" ref="L14">_xlfn.IFS([1]original_ver!L8="ใช่",1,[1]original_ver!L8="ไม่ใช่",0,[1]original_ver!L8="","")</f>
        <v>1</v>
      </c>
      <c r="M14" s="17" cm="1">
        <f t="array" ref="M14">_xlfn.IFS([1]original_ver!M8="กู้ยืม",1,[1]original_ver!M8="ไม่กู้ยืม",0,[1]original_ver!M8="","")</f>
        <v>0</v>
      </c>
      <c r="N14" s="17">
        <f>IF($O14&gt;1, 1,0)</f>
        <v>0</v>
      </c>
      <c r="O14" s="18"/>
      <c r="P14" s="17" cm="1">
        <f t="array" ref="P14">_xlfn.IFS([1]original_ver!O8="ใช่",1,[1]original_ver!O8="ไม่ใช่",0,[1]original_ver!O8="","")</f>
        <v>1</v>
      </c>
      <c r="Q14" s="17"/>
      <c r="R14" s="15">
        <v>8</v>
      </c>
      <c r="S14" s="15">
        <v>3</v>
      </c>
      <c r="T14" s="15">
        <v>1</v>
      </c>
      <c r="U14" s="15">
        <v>40000</v>
      </c>
      <c r="V14" s="15">
        <v>120</v>
      </c>
      <c r="W14" s="22">
        <f>$U14/$T14</f>
        <v>40000</v>
      </c>
      <c r="AC14">
        <f t="shared" si="1"/>
        <v>40000</v>
      </c>
      <c r="AD14">
        <f t="shared" si="2"/>
        <v>40000</v>
      </c>
      <c r="AE14" s="15">
        <v>8</v>
      </c>
      <c r="AF14" s="15">
        <v>3</v>
      </c>
      <c r="AG14" s="15">
        <v>1</v>
      </c>
      <c r="AH14" s="36">
        <v>40000</v>
      </c>
      <c r="AI14" s="15">
        <v>120</v>
      </c>
      <c r="AJ14" s="15">
        <f>$AH14/$AG14</f>
        <v>40000</v>
      </c>
      <c r="AP14" s="148">
        <f t="shared" si="3"/>
        <v>40000</v>
      </c>
      <c r="AQ14" s="148">
        <f t="shared" si="0"/>
        <v>40000</v>
      </c>
      <c r="AR14" s="15">
        <v>1</v>
      </c>
      <c r="AS14" s="15">
        <v>2</v>
      </c>
      <c r="AT14" s="15">
        <v>10</v>
      </c>
      <c r="AU14" s="15">
        <v>8000</v>
      </c>
      <c r="AV14" s="15">
        <v>10</v>
      </c>
      <c r="AW14" s="15">
        <f>$AU14/$AT14</f>
        <v>800</v>
      </c>
      <c r="BC14">
        <f>$AU14+$AZ14</f>
        <v>8000</v>
      </c>
      <c r="BD14">
        <f>$BC14/$AT14</f>
        <v>800</v>
      </c>
      <c r="BE14" s="15">
        <v>1</v>
      </c>
      <c r="BF14" s="15">
        <v>2</v>
      </c>
      <c r="BG14" s="15">
        <v>10</v>
      </c>
      <c r="BH14" s="15">
        <v>8000</v>
      </c>
      <c r="BI14" s="15">
        <v>10</v>
      </c>
      <c r="BJ14" s="15"/>
      <c r="BP14">
        <f>$BH14+$BM14</f>
        <v>8000</v>
      </c>
      <c r="BQ14">
        <f>$BP14/$BG14</f>
        <v>800</v>
      </c>
      <c r="BW14" s="15"/>
      <c r="CC14" s="15"/>
      <c r="CD14" s="25">
        <v>1.75</v>
      </c>
      <c r="CE14" s="25">
        <v>2.6666666666666665</v>
      </c>
      <c r="CF14" s="25">
        <v>2.3333333333333335</v>
      </c>
      <c r="CG14" s="25">
        <v>3.5</v>
      </c>
      <c r="CH14" s="25">
        <v>2</v>
      </c>
      <c r="CI14" s="152">
        <f t="shared" si="4"/>
        <v>2.4500000000000002</v>
      </c>
      <c r="CJ14">
        <v>4</v>
      </c>
      <c r="CK14" cm="1">
        <f t="array" ref="CK14">_xlfn.IFS([1]original_ver!CH8="จากการเข้าร่วมกิจกรรมอบรม ที่จัดโดยโครงการเกษตรกรปราดเปรื่อง (Smart Farmer)",1,[1]original_ver!CH8="จากการเข้าร่วมกิจกรรมอบรม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ๆ",3,[1]original_ver!CH8="จากการเรียนรู้ผ่านประสบการณ์ของผู้อื่น ได้แก่ เพื่อนบ้าน พี่น้อง เพื่อน และญาติ เป็นต้น",4,[1]original_ver!CH8="ไม่ได้เข้าร่วมกิจกรรมอบรมหรือเรียนรู้ใด ๆ (ข้ามไปข้อ 33)",5)</f>
        <v>5</v>
      </c>
      <c r="CL14" s="15" t="str" cm="1">
        <f t="array" ref="CL14">_xlfn.IFS([1]original_ver!CJ8="ความรู้ทางการเกษตรและการใช้เทคโนโลยีสำหรับการผลิตในฟาร์ม",1,[1]original_ver!CJ8="การวางแผนและจัดการฟาร์ม เช่น การเก็บเกี่ยว การเงิน และการวางแผนทางการตลาด",2,[1]original_ver!CJ8="การเป็นผู้ประกอบการทางการเกษตร",3,[1]original_ver!CJ8="การเพิ่มมูลค่าผลผลิต และการแปรรูปผลผลิต (รวมถึงการพัฒนาคุณภาพผลผลิต)",4,[1]original_ver!CJ8="","")</f>
        <v/>
      </c>
      <c r="CO14" s="15" t="str" cm="1">
        <f t="array" ref="CO14">_xlfn.IFS([1]original_ver!CN8="ความรู้ทางการเกษตรและการใช้เทคโนโลยีสำหรับการผลิตในฟาร์ม",1,[1]original_ver!CN8="การวางแผนและจัดการฟาร์ม เช่น การเก็บเกี่ยว การเงิน และการวางแผนทางการตลาด",2,[1]original_ver!CN8="การเป็นผู้ประกอบการทางการเกษตร",3,[1]original_ver!CN8="การเพิ่มมูลค่าผลผลิต และการแปรรูปผลผลิต (รวมถึงการพัฒนาคุณภาพผลผลิต)",4,[1]original_ver!CN8="","")</f>
        <v/>
      </c>
      <c r="CR14" s="15" t="str" cm="1">
        <f t="array" ref="CR14">_xlfn.IFS([1]original_ver!CR8="ประยุกต์",1,[1]original_ver!CR8="ไม่ประยุกต์",0,[1]original_ver!CR8="","")</f>
        <v/>
      </c>
      <c r="CS14" s="15" t="str" cm="1">
        <f t="array" ref="CS14">_xlfn.IFS([1]original_ver!CS8="ประยุกต์",1,[1]original_ver!CS8="ไม่ประยุกต์",0,[1]original_ver!CS8="","")</f>
        <v/>
      </c>
      <c r="CU14" s="15" t="str" cm="1">
        <f t="array" ref="CU14">_xlfn.IFS([1]original_ver!CV8="ประยุกต์",1,[1]original_ver!CV8="ไม่ประยุกต์",0,[1]original_ver!CV8="","")</f>
        <v/>
      </c>
      <c r="CW14" s="15" t="str" cm="1">
        <f t="array" ref="CW14">_xlfn.IFS([1]original_ver!CY8="ประยุกต์",1,[1]original_ver!CY8="ไม่ประยุกต์",0,[1]original_ver!CY8="","")</f>
        <v/>
      </c>
      <c r="CY14" s="15" t="str" cm="1">
        <f t="array" ref="CY14">_xlfn.IFS([1]original_ver!DB8="ประยุกต์",1,[1]original_ver!DB8="ไม่ประยุกต์",0,[1]original_ver!DB8="","")</f>
        <v/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S14" s="166">
        <v>4.5999999999999996</v>
      </c>
      <c r="DT14" s="166">
        <v>3.3333333333333335</v>
      </c>
      <c r="DU14" s="166">
        <v>3</v>
      </c>
      <c r="DV14" s="166">
        <v>3.4</v>
      </c>
      <c r="DW14" s="166">
        <v>3</v>
      </c>
      <c r="DX14" s="148">
        <v>4</v>
      </c>
      <c r="DY14" s="152"/>
      <c r="DZ14" s="152">
        <v>4.8</v>
      </c>
      <c r="EA14" s="152">
        <v>4</v>
      </c>
      <c r="EB14" s="148">
        <v>3.5</v>
      </c>
      <c r="EC14" s="152">
        <v>4.2</v>
      </c>
      <c r="ED14" s="152">
        <v>3.6666666666666665</v>
      </c>
      <c r="EE14" s="152">
        <v>3.75</v>
      </c>
    </row>
    <row r="15" spans="1:136" x14ac:dyDescent="0.2">
      <c r="A15">
        <v>7</v>
      </c>
      <c r="AC15">
        <f t="shared" si="1"/>
        <v>0</v>
      </c>
      <c r="AD15" t="e">
        <f t="shared" si="2"/>
        <v>#DIV/0!</v>
      </c>
      <c r="AP15" s="148">
        <f t="shared" si="3"/>
        <v>0</v>
      </c>
      <c r="AQ15" s="148" t="e">
        <f t="shared" si="0"/>
        <v>#DIV/0!</v>
      </c>
      <c r="CI15" s="148" t="e">
        <f t="shared" si="4"/>
        <v>#DIV/0!</v>
      </c>
    </row>
    <row r="16" spans="1:136" x14ac:dyDescent="0.2">
      <c r="A16">
        <v>8</v>
      </c>
      <c r="B16" s="15">
        <v>33</v>
      </c>
      <c r="C16" s="16" t="s">
        <v>553</v>
      </c>
      <c r="D16" cm="1">
        <f t="array" ref="D16">_xlfn.IFS([1]original_ver!D9="Participant",1,[1]original_ver!D9="Non-Participant",0,[1]original_ver!D9="","")</f>
        <v>1</v>
      </c>
      <c r="E16">
        <v>1</v>
      </c>
      <c r="F16" s="17" cm="1">
        <f t="array" ref="F16">_xlfn.IFS([1]original_ver!F9="ชาย",1,[1]original_ver!F9="หญิง",0,[1]original_ver!F9="","")</f>
        <v>1</v>
      </c>
      <c r="G16" s="17">
        <v>60</v>
      </c>
      <c r="H16" s="17" cm="1">
        <f t="array" ref="H16">_xlfn.IFS([1]original_ver!H9="ไม่มีการศึกษา",0,[1]original_ver!H9="ประถมศึกษา",1,[1]original_ver!H9="มัธยมศึกษาตอนต้น",2,[1]original_ver!H9="มัธยมศึกษาตอนปลาย",3,[1]original_ver!H9="อนุปริญญา (ปวช., ปวส., ฝึกหัดครู)",4,[1]original_ver!H9="ปริญญาตรี",5,[1]original_ver!H9="สูงกว่าปริญญาตรี",6,[1]original_ver!H9="","")</f>
        <v>5</v>
      </c>
      <c r="I16" s="17" cm="1">
        <f t="array" ref="I16">_xlfn.IFS([1]original_ver!I9="โสด",1,[1]original_ver!I9="สมรส/อยู่ด้วยกัน",2,[1]original_ver!I9="หย่าร้าง/แยกกันอยู่",3,[1]original_ver!I9="หม้าย",4,[1]original_ver!I9="","")</f>
        <v>2</v>
      </c>
      <c r="J16" s="17">
        <v>4</v>
      </c>
      <c r="K16" s="17">
        <v>30</v>
      </c>
      <c r="L16" s="17" cm="1">
        <f t="array" ref="L16">_xlfn.IFS([1]original_ver!L9="ใช่",1,[1]original_ver!L9="ไม่ใช่",0,[1]original_ver!L9="","")</f>
        <v>0</v>
      </c>
      <c r="M16" s="17" cm="1">
        <f t="array" ref="M16">_xlfn.IFS([1]original_ver!M9="กู้ยืม",1,[1]original_ver!M9="ไม่กู้ยืม",0,[1]original_ver!M9="","")</f>
        <v>0</v>
      </c>
      <c r="N16" s="17">
        <f>IF($O16&gt;1, 1,0)</f>
        <v>1</v>
      </c>
      <c r="O16" s="18">
        <v>500000</v>
      </c>
      <c r="P16" s="17" cm="1">
        <f t="array" ref="P16">_xlfn.IFS([1]original_ver!O9="ใช่",1,[1]original_ver!O9="ไม่ใช่",0,[1]original_ver!O9="","")</f>
        <v>1</v>
      </c>
      <c r="Q16" s="17"/>
      <c r="R16" s="15">
        <v>1</v>
      </c>
      <c r="S16" s="15">
        <v>2</v>
      </c>
      <c r="T16" s="15">
        <v>30</v>
      </c>
      <c r="U16" s="15">
        <v>24000</v>
      </c>
      <c r="V16" s="19">
        <v>11</v>
      </c>
      <c r="W16" s="20">
        <f>$U16/$T16</f>
        <v>800</v>
      </c>
      <c r="AC16">
        <f t="shared" si="1"/>
        <v>24000</v>
      </c>
      <c r="AD16">
        <f t="shared" si="2"/>
        <v>800</v>
      </c>
      <c r="AE16" s="15">
        <v>1</v>
      </c>
      <c r="AF16" s="15">
        <v>2</v>
      </c>
      <c r="AG16" s="15">
        <v>30</v>
      </c>
      <c r="AH16" s="15">
        <v>24000</v>
      </c>
      <c r="AI16" s="23">
        <v>11</v>
      </c>
      <c r="AJ16" s="15">
        <f>$AH16/$AG16</f>
        <v>800</v>
      </c>
      <c r="AP16" s="148">
        <f t="shared" si="3"/>
        <v>24000</v>
      </c>
      <c r="AQ16" s="148">
        <f t="shared" si="0"/>
        <v>800</v>
      </c>
      <c r="AR16" s="15">
        <v>2</v>
      </c>
      <c r="AS16" s="15">
        <v>1</v>
      </c>
      <c r="AT16" s="15">
        <v>40</v>
      </c>
      <c r="AU16" s="15">
        <v>608</v>
      </c>
      <c r="AV16" s="15">
        <v>33.33</v>
      </c>
      <c r="AW16" s="15">
        <f>$AU16/$AT16</f>
        <v>15.2</v>
      </c>
      <c r="BC16">
        <f>$AU16+$AZ16</f>
        <v>608</v>
      </c>
      <c r="BD16">
        <f>$BC16/$AT16</f>
        <v>15.2</v>
      </c>
      <c r="BE16" s="15">
        <v>2</v>
      </c>
      <c r="BF16" s="15">
        <v>1</v>
      </c>
      <c r="BG16" s="15">
        <v>40</v>
      </c>
      <c r="BH16" s="15">
        <v>608</v>
      </c>
      <c r="BI16" s="15">
        <v>33.33</v>
      </c>
      <c r="BJ16" s="15"/>
      <c r="BP16">
        <f>$BH16+$BM16</f>
        <v>608</v>
      </c>
      <c r="BQ16">
        <f>$BP16/$BG16</f>
        <v>15.2</v>
      </c>
      <c r="BR16" s="15">
        <v>2</v>
      </c>
      <c r="BS16" s="15">
        <v>1</v>
      </c>
      <c r="BT16" s="15">
        <v>40</v>
      </c>
      <c r="BU16" s="36">
        <v>200000</v>
      </c>
      <c r="BV16" s="15">
        <v>4</v>
      </c>
      <c r="BW16" s="15"/>
      <c r="BX16" s="15">
        <v>2</v>
      </c>
      <c r="BY16" s="15">
        <v>1</v>
      </c>
      <c r="BZ16" s="15">
        <v>40</v>
      </c>
      <c r="CA16" s="36">
        <v>200000</v>
      </c>
      <c r="CB16" s="15">
        <v>9</v>
      </c>
      <c r="CC16" s="15">
        <f>$CA16/$BZ16</f>
        <v>5000</v>
      </c>
      <c r="CD16" s="25">
        <v>3.5</v>
      </c>
      <c r="CE16" s="25">
        <v>3.6666666666666665</v>
      </c>
      <c r="CF16" s="25">
        <v>3.3333333333333335</v>
      </c>
      <c r="CG16" s="25">
        <v>3</v>
      </c>
      <c r="CH16" s="25">
        <v>3.5</v>
      </c>
      <c r="CI16" s="152">
        <f t="shared" si="4"/>
        <v>3.4</v>
      </c>
      <c r="CJ16">
        <v>3</v>
      </c>
      <c r="CK16" cm="1">
        <f t="array" ref="CK16">_xlfn.IFS([1]original_ver!CH9="จากการเข้าร่วมกิจกรรมอบรม ที่จัดโดยโครงการเกษตรกรปราดเปรื่อง (Smart Farmer)",1,[1]original_ver!CH9="จากการเข้าร่วมกิจกรรมอบรม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ๆ",3,[1]original_ver!CH9="จากการเรียนรู้ผ่านประสบการณ์ของผู้อื่น ได้แก่ เพื่อนบ้าน พี่น้อง เพื่อน และญาติ เป็นต้น",4,[1]original_ver!CH9="ไม่ได้เข้าร่วมกิจกรรมอบรมหรือเรียนรู้ใด ๆ (ข้ามไปข้อ 33)",5)</f>
        <v>5</v>
      </c>
      <c r="CL16" s="15" t="str" cm="1">
        <f t="array" ref="CL16">_xlfn.IFS([1]original_ver!CJ9="ความรู้ทางการเกษตรและการใช้เทคโนโลยีสำหรับการผลิตในฟาร์ม",1,[1]original_ver!CJ9="การวางแผนและจัดการฟาร์ม เช่น การเก็บเกี่ยว การเงิน และการวางแผนทางการตลาด",2,[1]original_ver!CJ9="การเป็นผู้ประกอบการทางการเกษตร",3,[1]original_ver!CJ9="การเพิ่มมูลค่าผลผลิต และการแปรรูปผลผลิต (รวมถึงการพัฒนาคุณภาพผลผลิต)",4,[1]original_ver!CJ9="","")</f>
        <v/>
      </c>
      <c r="CO16" s="15" t="str" cm="1">
        <f t="array" ref="CO16">_xlfn.IFS([1]original_ver!CN9="ความรู้ทางการเกษตรและการใช้เทคโนโลยีสำหรับการผลิตในฟาร์ม",1,[1]original_ver!CN9="การวางแผนและจัดการฟาร์ม เช่น การเก็บเกี่ยว การเงิน และการวางแผนทางการตลาด",2,[1]original_ver!CN9="การเป็นผู้ประกอบการทางการเกษตร",3,[1]original_ver!CN9="การเพิ่มมูลค่าผลผลิต และการแปรรูปผลผลิต (รวมถึงการพัฒนาคุณภาพผลผลิต)",4,[1]original_ver!CN9="","")</f>
        <v/>
      </c>
      <c r="CR16" s="15" t="str" cm="1">
        <f t="array" ref="CR16">_xlfn.IFS([1]original_ver!CR9="ประยุกต์",1,[1]original_ver!CR9="ไม่ประยุกต์",0,[1]original_ver!CR9="","")</f>
        <v/>
      </c>
      <c r="CS16" s="15" t="str" cm="1">
        <f t="array" ref="CS16">_xlfn.IFS([1]original_ver!CS9="ประยุกต์",1,[1]original_ver!CS9="ไม่ประยุกต์",0,[1]original_ver!CS9="","")</f>
        <v/>
      </c>
      <c r="CU16" s="15" t="str" cm="1">
        <f t="array" ref="CU16">_xlfn.IFS([1]original_ver!CV9="ประยุกต์",1,[1]original_ver!CV9="ไม่ประยุกต์",0,[1]original_ver!CV9="","")</f>
        <v/>
      </c>
      <c r="CW16" s="15" t="str" cm="1">
        <f t="array" ref="CW16">_xlfn.IFS([1]original_ver!CY9="ประยุกต์",1,[1]original_ver!CY9="ไม่ประยุกต์",0,[1]original_ver!CY9="","")</f>
        <v/>
      </c>
      <c r="CY16" s="15" t="str" cm="1">
        <f t="array" ref="CY16">_xlfn.IFS([1]original_ver!DB9="ประยุกต์",1,[1]original_ver!DB9="ไม่ประยุกต์",0,[1]original_ver!DB9="","")</f>
        <v/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 s="15">
        <v>1</v>
      </c>
      <c r="DH16" s="15">
        <v>2</v>
      </c>
      <c r="DI16" s="15">
        <v>2</v>
      </c>
      <c r="DJ16" s="15">
        <v>2</v>
      </c>
      <c r="DK16" s="15">
        <v>3</v>
      </c>
      <c r="DL16" s="15">
        <v>2</v>
      </c>
      <c r="DS16" s="166">
        <v>4.5999999999999996</v>
      </c>
      <c r="DT16" s="166">
        <v>4.333333333333333</v>
      </c>
      <c r="DU16" s="166">
        <v>5</v>
      </c>
      <c r="DV16" s="166">
        <v>3.6</v>
      </c>
      <c r="DW16" s="166">
        <v>2.6666666666666665</v>
      </c>
      <c r="DX16" s="148">
        <v>2.75</v>
      </c>
      <c r="DY16" s="152"/>
      <c r="DZ16" s="152">
        <v>4.5999999999999996</v>
      </c>
      <c r="EA16" s="152">
        <v>5</v>
      </c>
      <c r="EB16" s="148">
        <v>5</v>
      </c>
      <c r="EC16" s="152">
        <v>4.2</v>
      </c>
      <c r="ED16" s="152">
        <v>4</v>
      </c>
      <c r="EE16" s="152">
        <v>4</v>
      </c>
    </row>
    <row r="17" spans="1:136" x14ac:dyDescent="0.2">
      <c r="A17">
        <v>8</v>
      </c>
      <c r="AC17">
        <f t="shared" si="1"/>
        <v>0</v>
      </c>
      <c r="AD17" t="e">
        <f t="shared" si="2"/>
        <v>#DIV/0!</v>
      </c>
      <c r="AP17" s="148">
        <f t="shared" si="3"/>
        <v>0</v>
      </c>
      <c r="AQ17" s="148" t="e">
        <f t="shared" si="0"/>
        <v>#DIV/0!</v>
      </c>
      <c r="CI17" s="148" t="e">
        <f t="shared" si="4"/>
        <v>#DIV/0!</v>
      </c>
    </row>
    <row r="18" spans="1:136" x14ac:dyDescent="0.2">
      <c r="A18">
        <v>9</v>
      </c>
      <c r="B18" s="15">
        <v>35</v>
      </c>
      <c r="C18" s="16" t="s">
        <v>554</v>
      </c>
      <c r="D18" s="24">
        <v>1</v>
      </c>
      <c r="E18" s="37">
        <v>1</v>
      </c>
      <c r="F18" s="17" cm="1">
        <f t="array" ref="F18">_xlfn.IFS([1]original_ver!F10="ชาย",1,[1]original_ver!F10="หญิง",0,[1]original_ver!F10="","")</f>
        <v>1</v>
      </c>
      <c r="G18" s="17">
        <v>50</v>
      </c>
      <c r="H18" s="17" cm="1">
        <f t="array" ref="H18">_xlfn.IFS([1]original_ver!H10="ไม่มีการศึกษา",0,[1]original_ver!H10="ประถมศึกษา",1,[1]original_ver!H10="มัธยมศึกษาตอนต้น",2,[1]original_ver!H10="มัธยมศึกษาตอนปลาย",3,[1]original_ver!H10="อนุปริญญา (ปวช., ปวส., ฝึกหัดครู)",4,[1]original_ver!H10="ปริญญาตรี",5,[1]original_ver!H10="สูงกว่าปริญญาตรี",6,[1]original_ver!H10="","")</f>
        <v>5</v>
      </c>
      <c r="I18" s="17" cm="1">
        <f t="array" ref="I18">_xlfn.IFS([1]original_ver!I10="โสด",1,[1]original_ver!I10="สมรส/อยู่ด้วยกัน",2,[1]original_ver!I10="หย่าร้าง/แยกกันอยู่",3,[1]original_ver!I10="หม้าย",4,[1]original_ver!I10="","")</f>
        <v>2</v>
      </c>
      <c r="J18" s="17">
        <v>4</v>
      </c>
      <c r="K18" s="17">
        <v>20</v>
      </c>
      <c r="L18" s="17" cm="1">
        <f t="array" ref="L18">_xlfn.IFS([1]original_ver!L10="ใช่",1,[1]original_ver!L10="ไม่ใช่",0,[1]original_ver!L10="","")</f>
        <v>1</v>
      </c>
      <c r="M18" s="17" cm="1">
        <f t="array" ref="M18">_xlfn.IFS([1]original_ver!M10="กู้ยืม",1,[1]original_ver!M10="ไม่กู้ยืม",0,[1]original_ver!M10="","")</f>
        <v>0</v>
      </c>
      <c r="N18" s="17">
        <f>IF($O18&gt;1, 1,0)</f>
        <v>1</v>
      </c>
      <c r="O18" s="18">
        <v>10000</v>
      </c>
      <c r="P18" s="17" cm="1">
        <f t="array" ref="P18">_xlfn.IFS([1]original_ver!O10="ใช่",1,[1]original_ver!O10="ไม่ใช่",0,[1]original_ver!O10="","")</f>
        <v>1</v>
      </c>
      <c r="Q18" s="17"/>
      <c r="R18" s="15">
        <v>7</v>
      </c>
      <c r="S18" s="15">
        <v>2</v>
      </c>
      <c r="T18" s="15">
        <v>6</v>
      </c>
      <c r="U18" s="15">
        <v>200</v>
      </c>
      <c r="V18" s="15">
        <v>100</v>
      </c>
      <c r="W18" s="22">
        <f>$U18/$T18</f>
        <v>33.333333333333336</v>
      </c>
      <c r="AC18">
        <f t="shared" si="1"/>
        <v>200</v>
      </c>
      <c r="AD18">
        <f t="shared" si="2"/>
        <v>33.333333333333336</v>
      </c>
      <c r="AE18" s="22">
        <v>7</v>
      </c>
      <c r="AF18" s="22">
        <v>2</v>
      </c>
      <c r="AG18" s="22">
        <v>6</v>
      </c>
      <c r="AH18" s="22">
        <v>150</v>
      </c>
      <c r="AI18" s="22">
        <v>100</v>
      </c>
      <c r="AJ18" s="22">
        <f>$AH18/$AG18</f>
        <v>25</v>
      </c>
      <c r="AP18" s="148">
        <f t="shared" si="3"/>
        <v>150</v>
      </c>
      <c r="AQ18" s="148">
        <f t="shared" si="0"/>
        <v>25</v>
      </c>
      <c r="CD18" s="25">
        <v>1.5</v>
      </c>
      <c r="CE18" s="25">
        <v>2</v>
      </c>
      <c r="CF18" s="25">
        <v>1</v>
      </c>
      <c r="CG18" s="25">
        <v>3</v>
      </c>
      <c r="CH18" s="25">
        <v>2.5</v>
      </c>
      <c r="CI18" s="152">
        <f t="shared" si="4"/>
        <v>2</v>
      </c>
      <c r="CJ18">
        <v>2</v>
      </c>
      <c r="CK18" cm="1">
        <f t="array" ref="CK18">_xlfn.IFS([1]original_ver!CH10="จากการเข้าร่วมกิจกรรมอบรม ที่จัดโดยโครงการเกษตรกรปราดเปรื่อง (Smart Farmer)",1,[1]original_ver!CH10="จากการเข้าร่วมกิจกรรมอบรม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ๆ",3,[1]original_ver!CH10="จากการเรียนรู้ผ่านประสบการณ์ของผู้อื่น ได้แก่ เพื่อนบ้าน พี่น้อง เพื่อน และญาติ เป็นต้น",4,[1]original_ver!CH10="ไม่ได้เข้าร่วมกิจกรรมอบรมหรือเรียนรู้ใด ๆ (ข้ามไปข้อ 33)",5)</f>
        <v>2</v>
      </c>
      <c r="CL18" s="15">
        <v>1</v>
      </c>
      <c r="CM18" s="15">
        <v>5</v>
      </c>
      <c r="CN18" s="15">
        <v>3</v>
      </c>
      <c r="CO18" s="15" cm="1">
        <f t="array" ref="CO18">_xlfn.IFS([1]original_ver!CN10="ความรู้ทางการเกษตรและการใช้เทคโนโลยีสำหรับการผลิตในฟาร์ม",1,[1]original_ver!CN10="การวางแผนและจัดการฟาร์ม เช่น การเก็บเกี่ยว การเงิน และการวางแผนทางการตลาด",2,[1]original_ver!CN10="การเป็นผู้ประกอบการทางการเกษตร",3,[1]original_ver!CN10="การเพิ่มมูลค่าผลผลิต และการแปรรูปผลผลิต (รวมถึงการพัฒนาคุณภาพผลผลิต)",4,[1]original_ver!CN10="","")</f>
        <v>4</v>
      </c>
      <c r="CP18" s="15">
        <v>1</v>
      </c>
      <c r="CQ18" s="15">
        <v>4</v>
      </c>
      <c r="CR18" s="15" cm="1">
        <f t="array" ref="CR18">_xlfn.IFS([1]original_ver!CR10="ประยุกต์",1,[1]original_ver!CR10="ไม่ประยุกต์",0,[1]original_ver!CR10="","")</f>
        <v>1</v>
      </c>
      <c r="CS18" s="15" cm="1">
        <f t="array" ref="CS18">_xlfn.IFS([1]original_ver!CS10="ประยุกต์",1,[1]original_ver!CS10="ไม่ประยุกต์",0,[1]original_ver!CS10="","")</f>
        <v>1</v>
      </c>
      <c r="CU18" s="15" cm="1">
        <f t="array" ref="CU18">_xlfn.IFS([1]original_ver!CV10="ประยุกต์",1,[1]original_ver!CV10="ไม่ประยุกต์",0,[1]original_ver!CV10="","")</f>
        <v>1</v>
      </c>
      <c r="CW18" s="15" cm="1">
        <f t="array" ref="CW18">_xlfn.IFS([1]original_ver!CY10="ประยุกต์",1,[1]original_ver!CY10="ไม่ประยุกต์",0,[1]original_ver!CY10="","")</f>
        <v>1</v>
      </c>
      <c r="CY18" s="15" cm="1">
        <f t="array" ref="CY18">_xlfn.IFS([1]original_ver!DB10="ประยุกต์",1,[1]original_ver!DB10="ไม่ประยุกต์",0,[1]original_ver!DB10="","")</f>
        <v>1</v>
      </c>
      <c r="DG18" s="15">
        <v>1</v>
      </c>
      <c r="DH18" s="15">
        <v>2</v>
      </c>
      <c r="DI18" s="15">
        <v>2</v>
      </c>
      <c r="DJ18" s="15">
        <v>2</v>
      </c>
      <c r="DK18" s="15">
        <v>3</v>
      </c>
      <c r="DL18" s="15">
        <v>2</v>
      </c>
      <c r="DS18" s="25">
        <v>4</v>
      </c>
      <c r="DT18" s="25">
        <v>4</v>
      </c>
      <c r="DU18">
        <v>4.75</v>
      </c>
      <c r="DV18" s="25">
        <v>4.5999999999999996</v>
      </c>
      <c r="DW18" s="25">
        <v>3.6666666666666665</v>
      </c>
      <c r="DX18" s="25">
        <v>4</v>
      </c>
      <c r="DY18" s="152"/>
      <c r="DZ18" s="27">
        <v>4.2</v>
      </c>
      <c r="EA18" s="27">
        <v>4.333333333333333</v>
      </c>
      <c r="EB18" s="27">
        <v>5</v>
      </c>
      <c r="EC18" s="27">
        <v>4.8</v>
      </c>
      <c r="ED18" s="27">
        <v>3.3333333333333335</v>
      </c>
      <c r="EE18">
        <v>4</v>
      </c>
    </row>
    <row r="19" spans="1:136" x14ac:dyDescent="0.2">
      <c r="A19">
        <v>9</v>
      </c>
      <c r="AC19">
        <f t="shared" si="1"/>
        <v>0</v>
      </c>
      <c r="AD19" t="e">
        <f t="shared" si="2"/>
        <v>#DIV/0!</v>
      </c>
      <c r="AP19" s="148">
        <f t="shared" si="3"/>
        <v>0</v>
      </c>
      <c r="AQ19" s="148" t="e">
        <f t="shared" si="0"/>
        <v>#DIV/0!</v>
      </c>
      <c r="CI19" s="148" t="e">
        <f t="shared" si="4"/>
        <v>#DIV/0!</v>
      </c>
    </row>
    <row r="20" spans="1:136" x14ac:dyDescent="0.2">
      <c r="A20">
        <v>10</v>
      </c>
      <c r="B20" s="38">
        <v>37</v>
      </c>
      <c r="C20" s="39" t="s">
        <v>549</v>
      </c>
      <c r="D20" s="37" cm="1">
        <f t="array" ref="D20">_xlfn.IFS([1]original_ver!D11="Participant",1,[1]original_ver!D11="Non-Participant",0,[1]original_ver!D11="","")</f>
        <v>0</v>
      </c>
      <c r="E20" s="37">
        <v>1</v>
      </c>
      <c r="F20" s="40" cm="1">
        <f t="array" ref="F20">_xlfn.IFS([1]original_ver!F11="ชาย",1,[1]original_ver!F11="หญิง",0,[1]original_ver!F11="","")</f>
        <v>0</v>
      </c>
      <c r="G20" s="40">
        <v>47</v>
      </c>
      <c r="H20" s="40" cm="1">
        <f t="array" ref="H20">_xlfn.IFS([1]original_ver!H11="ไม่มีการศึกษา",0,[1]original_ver!H11="ประถมศึกษา",1,[1]original_ver!H11="มัธยมศึกษาตอนต้น",2,[1]original_ver!H11="มัธยมศึกษาตอนปลาย",3,[1]original_ver!H11="อนุปริญญา (ปวช., ปวส., ฝึกหัดครู)",4,[1]original_ver!H11="ปริญญาตรี",5,[1]original_ver!H11="สูงกว่าปริญญาตรี",6,[1]original_ver!H11="","")</f>
        <v>4</v>
      </c>
      <c r="I20" s="40" cm="1">
        <f t="array" ref="I20">_xlfn.IFS([1]original_ver!I11="โสด",1,[1]original_ver!I11="สมรส/อยู่ด้วยกัน",2,[1]original_ver!I11="หย่าร้าง/แยกกันอยู่",3,[1]original_ver!I11="หม้าย",4,[1]original_ver!I11="","")</f>
        <v>2</v>
      </c>
      <c r="J20" s="40">
        <v>4</v>
      </c>
      <c r="K20" s="40">
        <v>30</v>
      </c>
      <c r="L20" s="40" cm="1">
        <f t="array" ref="L20">_xlfn.IFS([1]original_ver!L11="ใช่",1,[1]original_ver!L11="ไม่ใช่",0,[1]original_ver!L11="","")</f>
        <v>1</v>
      </c>
      <c r="M20" s="40" cm="1">
        <f t="array" ref="M20">_xlfn.IFS([1]original_ver!M11="กู้ยืม",1,[1]original_ver!M11="ไม่กู้ยืม",0,[1]original_ver!M11="","")</f>
        <v>0</v>
      </c>
      <c r="N20" s="17">
        <f>IF($O20&gt;1, 1,0)</f>
        <v>1</v>
      </c>
      <c r="O20" s="18">
        <v>80000</v>
      </c>
      <c r="P20" s="40" cm="1">
        <f t="array" ref="P20">_xlfn.IFS([1]original_ver!O11="ใช่",1,[1]original_ver!O11="ไม่ใช่",0,[1]original_ver!O11="","")</f>
        <v>0</v>
      </c>
      <c r="Q20" s="40"/>
      <c r="R20" s="38">
        <v>1</v>
      </c>
      <c r="S20" s="38">
        <v>1</v>
      </c>
      <c r="T20" s="38">
        <v>13</v>
      </c>
      <c r="U20" s="38">
        <v>12000</v>
      </c>
      <c r="V20" s="19">
        <v>10</v>
      </c>
      <c r="W20" s="41">
        <f>$U20/$T20</f>
        <v>923.07692307692309</v>
      </c>
      <c r="X20" s="37"/>
      <c r="Y20" s="37"/>
      <c r="Z20" s="37"/>
      <c r="AA20" s="37"/>
      <c r="AB20" s="37"/>
      <c r="AC20">
        <f t="shared" si="1"/>
        <v>12000</v>
      </c>
      <c r="AD20" s="37">
        <f t="shared" si="2"/>
        <v>923.07692307692309</v>
      </c>
      <c r="AE20" s="38">
        <v>1</v>
      </c>
      <c r="AF20" s="38">
        <v>1</v>
      </c>
      <c r="AG20" s="38">
        <v>13</v>
      </c>
      <c r="AH20" s="37">
        <v>12000</v>
      </c>
      <c r="AI20" s="26">
        <v>10</v>
      </c>
      <c r="AJ20" s="37">
        <f>$AH20/$AG20</f>
        <v>923.07692307692309</v>
      </c>
      <c r="AK20" s="37"/>
      <c r="AL20" s="37"/>
      <c r="AM20" s="37"/>
      <c r="AN20" s="37"/>
      <c r="AO20" s="37"/>
      <c r="AP20" s="148">
        <f t="shared" si="3"/>
        <v>12000</v>
      </c>
      <c r="AQ20" s="148">
        <f t="shared" si="0"/>
        <v>923.07692307692309</v>
      </c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42">
        <v>2</v>
      </c>
      <c r="CE20" s="42">
        <v>2</v>
      </c>
      <c r="CF20" s="42">
        <v>2</v>
      </c>
      <c r="CG20" s="42">
        <v>4</v>
      </c>
      <c r="CH20" s="42">
        <v>3</v>
      </c>
      <c r="CI20" s="152">
        <f t="shared" si="4"/>
        <v>2.6</v>
      </c>
      <c r="CJ20" s="37">
        <v>4</v>
      </c>
      <c r="CK20" s="37" cm="1">
        <f t="array" ref="CK20">_xlfn.IFS([1]original_ver!CH11="จากการเข้าร่วมกิจกรรมอบรม ที่จัดโดยโครงการเกษตรกรปราดเปรื่อง (Smart Farmer)",1,[1]original_ver!CH11="จากการเข้าร่วมกิจกรรมอบรม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ๆ",3,[1]original_ver!CH11="จากการเรียนรู้ผ่านประสบการณ์ของผู้อื่น ได้แก่ เพื่อนบ้าน พี่น้อง เพื่อน และญาติ เป็นต้น",4,[1]original_ver!CH11="ไม่ได้เข้าร่วมกิจกรรมอบรมหรือเรียนรู้ใด ๆ (ข้ามไปข้อ 33)",5)</f>
        <v>5</v>
      </c>
      <c r="CL20" s="38" t="str" cm="1">
        <f t="array" ref="CL20">_xlfn.IFS([1]original_ver!CJ11="ความรู้ทางการเกษตรและการใช้เทคโนโลยีสำหรับการผลิตในฟาร์ม",1,[1]original_ver!CJ11="การวางแผนและจัดการฟาร์ม เช่น การเก็บเกี่ยว การเงิน และการวางแผนทางการตลาด",2,[1]original_ver!CJ11="การเป็นผู้ประกอบการทางการเกษตร",3,[1]original_ver!CJ11="การเพิ่มมูลค่าผลผลิต และการแปรรูปผลผลิต (รวมถึงการพัฒนาคุณภาพผลผลิต)",4,[1]original_ver!CJ11="","")</f>
        <v/>
      </c>
      <c r="CM20" s="37"/>
      <c r="CN20" s="37"/>
      <c r="CO20" s="38" t="str" cm="1">
        <f t="array" ref="CO20">_xlfn.IFS([1]original_ver!CN11="ความรู้ทางการเกษตรและการใช้เทคโนโลยีสำหรับการผลิตในฟาร์ม",1,[1]original_ver!CN11="การวางแผนและจัดการฟาร์ม เช่น การเก็บเกี่ยว การเงิน และการวางแผนทางการตลาด",2,[1]original_ver!CN11="การเป็นผู้ประกอบการทางการเกษตร",3,[1]original_ver!CN11="การเพิ่มมูลค่าผลผลิต และการแปรรูปผลผลิต (รวมถึงการพัฒนาคุณภาพผลผลิต)",4,[1]original_ver!CN11="","")</f>
        <v/>
      </c>
      <c r="CP20" s="37"/>
      <c r="CQ20" s="37"/>
      <c r="CR20" s="38" t="str" cm="1">
        <f t="array" ref="CR20">_xlfn.IFS([1]original_ver!CR11="ประยุกต์",1,[1]original_ver!CR11="ไม่ประยุกต์",0,[1]original_ver!CR11="","")</f>
        <v/>
      </c>
      <c r="CS20" s="38" t="str" cm="1">
        <f t="array" ref="CS20">_xlfn.IFS([1]original_ver!CS11="ประยุกต์",1,[1]original_ver!CS11="ไม่ประยุกต์",0,[1]original_ver!CS11="","")</f>
        <v/>
      </c>
      <c r="CT20" s="37"/>
      <c r="CU20" s="38" t="str" cm="1">
        <f t="array" ref="CU20">_xlfn.IFS([1]original_ver!CV11="ประยุกต์",1,[1]original_ver!CV11="ไม่ประยุกต์",0,[1]original_ver!CV11="","")</f>
        <v/>
      </c>
      <c r="CV20" s="37"/>
      <c r="CW20" s="38" t="str" cm="1">
        <f t="array" ref="CW20">_xlfn.IFS([1]original_ver!CY11="ประยุกต์",1,[1]original_ver!CY11="ไม่ประยุกต์",0,[1]original_ver!CY11="","")</f>
        <v/>
      </c>
      <c r="CX20" s="37"/>
      <c r="CY20" s="38" t="str" cm="1">
        <f t="array" ref="CY20">_xlfn.IFS([1]original_ver!DB11="ประยุกต์",1,[1]original_ver!DB11="ไม่ประยุกต์",0,[1]original_ver!DB11="","")</f>
        <v/>
      </c>
      <c r="CZ20" s="37"/>
      <c r="DA20" s="37"/>
      <c r="DB20" s="37"/>
      <c r="DC20" s="37"/>
      <c r="DD20" s="37"/>
      <c r="DE20" s="37"/>
      <c r="DF20" s="37"/>
      <c r="DG20" s="38">
        <v>1</v>
      </c>
      <c r="DH20" s="38">
        <v>3</v>
      </c>
      <c r="DI20" s="38">
        <v>2</v>
      </c>
      <c r="DJ20" s="38">
        <v>3</v>
      </c>
      <c r="DK20" s="38">
        <v>3</v>
      </c>
      <c r="DL20" s="38">
        <v>1</v>
      </c>
      <c r="DM20" s="37"/>
      <c r="DN20" s="37"/>
      <c r="DO20" s="37"/>
      <c r="DP20" s="37"/>
      <c r="DQ20" s="37"/>
      <c r="DR20" s="37"/>
      <c r="DS20" s="42">
        <v>4</v>
      </c>
      <c r="DT20" s="42">
        <v>3.6666666666666665</v>
      </c>
      <c r="DU20" s="37">
        <v>2.75</v>
      </c>
      <c r="DV20" s="42">
        <v>3.4</v>
      </c>
      <c r="DW20" s="42">
        <v>2.6666666666666665</v>
      </c>
      <c r="DX20" s="42">
        <v>2</v>
      </c>
      <c r="DY20" s="152"/>
      <c r="DZ20" s="43">
        <v>4</v>
      </c>
      <c r="EA20" s="43">
        <v>4</v>
      </c>
      <c r="EB20" s="43">
        <v>3</v>
      </c>
      <c r="EC20" s="43">
        <v>3.4</v>
      </c>
      <c r="ED20" s="43">
        <v>2</v>
      </c>
      <c r="EE20" s="37">
        <v>2.25</v>
      </c>
    </row>
    <row r="21" spans="1:136" x14ac:dyDescent="0.2">
      <c r="A21">
        <v>10</v>
      </c>
      <c r="AC21">
        <f>$U21</f>
        <v>0</v>
      </c>
      <c r="AD21" t="e">
        <f t="shared" si="2"/>
        <v>#DIV/0!</v>
      </c>
      <c r="AP21" s="148">
        <f t="shared" si="3"/>
        <v>0</v>
      </c>
      <c r="AQ21" s="148" t="e">
        <f t="shared" si="0"/>
        <v>#DIV/0!</v>
      </c>
      <c r="CI21" s="148" t="e">
        <f t="shared" si="4"/>
        <v>#DIV/0!</v>
      </c>
    </row>
    <row r="22" spans="1:136" x14ac:dyDescent="0.2">
      <c r="A22">
        <v>11</v>
      </c>
      <c r="B22" s="15">
        <v>38</v>
      </c>
      <c r="C22" s="16" t="s">
        <v>555</v>
      </c>
      <c r="D22" cm="1">
        <f t="array" ref="D22">_xlfn.IFS([1]original_ver!D12="Participant",1,[1]original_ver!D12="Non-Participant",0,[1]original_ver!D12="","")</f>
        <v>1</v>
      </c>
      <c r="E22">
        <v>1</v>
      </c>
      <c r="F22" s="17" cm="1">
        <f t="array" ref="F22">_xlfn.IFS([1]original_ver!F12="ชาย",1,[1]original_ver!F12="หญิง",0,[1]original_ver!F12="","")</f>
        <v>0</v>
      </c>
      <c r="G22" s="17">
        <v>46</v>
      </c>
      <c r="H22" s="17" cm="1">
        <f t="array" ref="H22">_xlfn.IFS([1]original_ver!H12="ไม่มีการศึกษา",0,[1]original_ver!H12="ประถมศึกษา",1,[1]original_ver!H12="มัธยมศึกษาตอนต้น",2,[1]original_ver!H12="มัธยมศึกษาตอนปลาย",3,[1]original_ver!H12="อนุปริญญา (ปวช., ปวส., ฝึกหัดครู)",4,[1]original_ver!H12="ปริญญาตรี",5,[1]original_ver!H12="สูงกว่าปริญญาตรี",6,[1]original_ver!H12="","")</f>
        <v>5</v>
      </c>
      <c r="I22" s="17" cm="1">
        <f t="array" ref="I22">_xlfn.IFS([1]original_ver!I12="โสด",1,[1]original_ver!I12="สมรส/อยู่ด้วยกัน",2,[1]original_ver!I12="หย่าร้าง/แยกกันอยู่",3,[1]original_ver!I12="หม้าย",4,[1]original_ver!I12="","")</f>
        <v>1</v>
      </c>
      <c r="J22" s="17">
        <v>4</v>
      </c>
      <c r="K22" s="17">
        <v>12</v>
      </c>
      <c r="L22" s="17" cm="1">
        <f t="array" ref="L22">_xlfn.IFS([1]original_ver!L12="ใช่",1,[1]original_ver!L12="ไม่ใช่",0,[1]original_ver!L12="","")</f>
        <v>1</v>
      </c>
      <c r="M22" s="17" cm="1">
        <f t="array" ref="M22">_xlfn.IFS([1]original_ver!M12="กู้ยืม",1,[1]original_ver!M12="ไม่กู้ยืม",0,[1]original_ver!M12="","")</f>
        <v>0</v>
      </c>
      <c r="N22" s="17">
        <f>IF($O22&gt;1, 1,0)</f>
        <v>1</v>
      </c>
      <c r="O22" s="18">
        <v>20000</v>
      </c>
      <c r="P22" s="17" cm="1">
        <f t="array" ref="P22">_xlfn.IFS([1]original_ver!O12="ใช่",1,[1]original_ver!O12="ไม่ใช่",0,[1]original_ver!O12="","")</f>
        <v>1</v>
      </c>
      <c r="Q22" s="17"/>
      <c r="R22" s="15">
        <v>1</v>
      </c>
      <c r="S22" s="15">
        <v>2</v>
      </c>
      <c r="T22" s="15">
        <v>160</v>
      </c>
      <c r="U22" s="22">
        <v>90000</v>
      </c>
      <c r="V22" s="19">
        <v>11</v>
      </c>
      <c r="W22" s="20">
        <f>$U22/$T22</f>
        <v>562.5</v>
      </c>
      <c r="AC22">
        <f t="shared" si="1"/>
        <v>90000</v>
      </c>
      <c r="AD22">
        <f t="shared" si="2"/>
        <v>562.5</v>
      </c>
      <c r="AE22" s="15">
        <v>1</v>
      </c>
      <c r="AF22" s="15">
        <v>2</v>
      </c>
      <c r="AG22" s="15">
        <v>160</v>
      </c>
      <c r="AH22" s="22">
        <v>90000</v>
      </c>
      <c r="AI22" s="23">
        <v>8</v>
      </c>
      <c r="AJ22" s="15">
        <f>$AH22/$AG22</f>
        <v>562.5</v>
      </c>
      <c r="AP22" s="148">
        <f t="shared" si="3"/>
        <v>90000</v>
      </c>
      <c r="AQ22" s="148">
        <f t="shared" si="0"/>
        <v>562.5</v>
      </c>
      <c r="CD22" s="25">
        <v>1.25</v>
      </c>
      <c r="CE22" s="25">
        <v>2.6666666666666665</v>
      </c>
      <c r="CF22" s="25">
        <v>1.3333333333333333</v>
      </c>
      <c r="CG22" s="25">
        <v>2</v>
      </c>
      <c r="CH22" s="25">
        <v>2.5</v>
      </c>
      <c r="CI22" s="152">
        <f t="shared" si="4"/>
        <v>1.95</v>
      </c>
      <c r="CJ22">
        <v>4</v>
      </c>
      <c r="CK22" cm="1">
        <f t="array" ref="CK22">_xlfn.IFS([1]original_ver!CH12="จากการเข้าร่วมกิจกรรมอบรม ที่จัดโดยโครงการเกษตรกรปราดเปรื่อง (Smart Farmer)",1,[1]original_ver!CH12="จากการเข้าร่วมกิจกรรมอบรม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ๆ",3,[1]original_ver!CH12="จากการเรียนรู้ผ่านประสบการณ์ของผู้อื่น ได้แก่ เพื่อนบ้าน พี่น้อง เพื่อน และญาติ เป็นต้น",4,[1]original_ver!CH12="ไม่ได้เข้าร่วมกิจกรรมอบรมหรือเรียนรู้ใด ๆ (ข้ามไปข้อ 33)",5)</f>
        <v>2</v>
      </c>
      <c r="CL22" s="15" cm="1">
        <f t="array" ref="CL22">_xlfn.IFS([1]original_ver!CJ12="ความรู้ทางการเกษตรและการใช้เทคโนโลยีสำหรับการผลิตในฟาร์ม",1,[1]original_ver!CJ12="การวางแผนและจัดการฟาร์ม เช่น การเก็บเกี่ยว การเงิน และการวางแผนทางการตลาด",2,[1]original_ver!CJ12="การเป็นผู้ประกอบการทางการเกษตร",3,[1]original_ver!CJ12="การเพิ่มมูลค่าผลผลิต และการแปรรูปผลผลิต (รวมถึงการพัฒนาคุณภาพผลผลิต)",4,[1]original_ver!CJ12="","")</f>
        <v>3</v>
      </c>
      <c r="CM22" s="15">
        <v>12</v>
      </c>
      <c r="CN22" s="15">
        <v>1</v>
      </c>
      <c r="CO22" s="15">
        <v>1</v>
      </c>
      <c r="CP22" s="15">
        <v>1</v>
      </c>
      <c r="CQ22" s="15">
        <v>1</v>
      </c>
      <c r="CR22" s="15" cm="1">
        <f t="array" ref="CR22">_xlfn.IFS([1]original_ver!CR12="ประยุกต์",1,[1]original_ver!CR12="ไม่ประยุกต์",0,[1]original_ver!CR12="","")</f>
        <v>1</v>
      </c>
      <c r="CS22" s="15" cm="1">
        <f t="array" ref="CS22">_xlfn.IFS([1]original_ver!CS12="ประยุกต์",1,[1]original_ver!CS12="ไม่ประยุกต์",0,[1]original_ver!CS12="","")</f>
        <v>1</v>
      </c>
      <c r="CU22" s="15" cm="1">
        <f t="array" ref="CU22">_xlfn.IFS([1]original_ver!CV12="ประยุกต์",1,[1]original_ver!CV12="ไม่ประยุกต์",0,[1]original_ver!CV12="","")</f>
        <v>1</v>
      </c>
      <c r="CW22" s="15" cm="1">
        <f t="array" ref="CW22">_xlfn.IFS([1]original_ver!CY12="ประยุกต์",1,[1]original_ver!CY12="ไม่ประยุกต์",0,[1]original_ver!CY12="","")</f>
        <v>1</v>
      </c>
      <c r="CY22" s="15" cm="1">
        <f t="array" ref="CY22">_xlfn.IFS([1]original_ver!DB12="ประยุกต์",1,[1]original_ver!DB12="ไม่ประยุกต์",0,[1]original_ver!DB12="","")</f>
        <v>1</v>
      </c>
      <c r="DG22" s="15">
        <v>2</v>
      </c>
      <c r="DH22" s="15">
        <v>2</v>
      </c>
      <c r="DI22" s="15">
        <v>3</v>
      </c>
      <c r="DJ22" s="15">
        <v>2</v>
      </c>
      <c r="DM22" s="15">
        <v>1</v>
      </c>
      <c r="DN22" s="15">
        <v>2</v>
      </c>
      <c r="DS22" s="166">
        <v>4.2</v>
      </c>
      <c r="DT22" s="166">
        <v>5</v>
      </c>
      <c r="DU22" s="166">
        <v>5</v>
      </c>
      <c r="DV22" s="166">
        <v>4</v>
      </c>
      <c r="DW22" s="166">
        <v>3</v>
      </c>
      <c r="DX22" s="148">
        <v>4</v>
      </c>
      <c r="DY22" s="152"/>
      <c r="DZ22" s="152">
        <v>4.5999999999999996</v>
      </c>
      <c r="EA22" s="152">
        <v>4.666666666666667</v>
      </c>
      <c r="EB22" s="148">
        <v>4.5</v>
      </c>
      <c r="EC22" s="152">
        <v>4</v>
      </c>
      <c r="ED22" s="152">
        <v>4.333333333333333</v>
      </c>
      <c r="EE22" s="152">
        <v>4.75</v>
      </c>
    </row>
    <row r="23" spans="1:136" s="37" customFormat="1" x14ac:dyDescent="0.2">
      <c r="A23">
        <v>11</v>
      </c>
      <c r="B23"/>
      <c r="C23" s="67"/>
      <c r="D23"/>
      <c r="E23"/>
      <c r="F23"/>
      <c r="G23"/>
      <c r="H23"/>
      <c r="I23"/>
      <c r="J23"/>
      <c r="L23"/>
      <c r="M23"/>
      <c r="N23"/>
      <c r="O23" s="68"/>
      <c r="P23"/>
      <c r="Q23"/>
      <c r="R23"/>
      <c r="S23"/>
      <c r="T23"/>
      <c r="U23"/>
      <c r="V23" s="26"/>
      <c r="W23" s="24"/>
      <c r="X23"/>
      <c r="Y23"/>
      <c r="Z23"/>
      <c r="AA23"/>
      <c r="AB23"/>
      <c r="AC23">
        <f t="shared" si="1"/>
        <v>0</v>
      </c>
      <c r="AD23" t="e">
        <f t="shared" si="2"/>
        <v>#DIV/0!</v>
      </c>
      <c r="AE23"/>
      <c r="AF23"/>
      <c r="AG23"/>
      <c r="AH23"/>
      <c r="AI23" s="26"/>
      <c r="AJ23"/>
      <c r="AK23"/>
      <c r="AL23"/>
      <c r="AM23"/>
      <c r="AN23"/>
      <c r="AO23"/>
      <c r="AP23" s="148">
        <f t="shared" si="3"/>
        <v>0</v>
      </c>
      <c r="AQ23" s="148" t="e">
        <f t="shared" si="0"/>
        <v>#DIV/0!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s="148" t="e">
        <f t="shared" si="4"/>
        <v>#DIV/0!</v>
      </c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s="148"/>
      <c r="DZ23"/>
      <c r="EA23"/>
      <c r="EB23"/>
      <c r="EC23"/>
      <c r="ED23"/>
      <c r="EE23"/>
      <c r="EF23" s="148"/>
    </row>
    <row r="24" spans="1:136" x14ac:dyDescent="0.2">
      <c r="A24">
        <v>12</v>
      </c>
      <c r="B24" s="15">
        <v>47</v>
      </c>
      <c r="C24" s="16" t="s">
        <v>556</v>
      </c>
      <c r="D24" cm="1">
        <f t="array" ref="D24">_xlfn.IFS([1]original_ver!D13="Participant",1,[1]original_ver!D13="Non-Participant",0,[1]original_ver!D13="","")</f>
        <v>1</v>
      </c>
      <c r="E24">
        <v>6</v>
      </c>
      <c r="F24" s="17" cm="1">
        <f t="array" ref="F24">_xlfn.IFS([1]original_ver!F13="ชาย",1,[1]original_ver!F13="หญิง",0,[1]original_ver!F13="","")</f>
        <v>1</v>
      </c>
      <c r="G24" s="17">
        <v>71</v>
      </c>
      <c r="H24" s="17" cm="1">
        <f t="array" ref="H24">_xlfn.IFS([1]original_ver!H13="ไม่มีการศึกษา",0,[1]original_ver!H13="ประถมศึกษา",1,[1]original_ver!H13="มัธยมศึกษาตอนต้น",2,[1]original_ver!H13="มัธยมศึกษาตอนปลาย",3,[1]original_ver!H13="อนุปริญญา (ปวช., ปวส., ฝึกหัดครู)",4,[1]original_ver!H13="ปริญญาตรี",5,[1]original_ver!H13="สูงกว่าปริญญาตรี",6,[1]original_ver!H13="","")</f>
        <v>4</v>
      </c>
      <c r="I24" s="17" cm="1">
        <f t="array" ref="I24">_xlfn.IFS([1]original_ver!I13="โสด",1,[1]original_ver!I13="สมรส/อยู่ด้วยกัน",2,[1]original_ver!I13="หย่าร้าง/แยกกันอยู่",3,[1]original_ver!I13="หม้าย",4,[1]original_ver!I13="","")</f>
        <v>2</v>
      </c>
      <c r="J24" s="17">
        <v>5</v>
      </c>
      <c r="K24" s="17">
        <v>8</v>
      </c>
      <c r="L24" s="17" cm="1">
        <f t="array" ref="L24">_xlfn.IFS([1]original_ver!L13="ใช่",1,[1]original_ver!L13="ไม่ใช่",0,[1]original_ver!L13="","")</f>
        <v>1</v>
      </c>
      <c r="M24" s="17" cm="1">
        <f t="array" ref="M24">_xlfn.IFS([1]original_ver!M13="กู้ยืม",1,[1]original_ver!M13="ไม่กู้ยืม",0,[1]original_ver!M13="","")</f>
        <v>0</v>
      </c>
      <c r="N24" s="17">
        <f>IF($O24&gt;1, 1,0)</f>
        <v>1</v>
      </c>
      <c r="O24" s="18">
        <v>10000</v>
      </c>
      <c r="P24" s="17" cm="1">
        <f t="array" ref="P24">_xlfn.IFS([1]original_ver!O13="ใช่",1,[1]original_ver!O13="ไม่ใช่",0,[1]original_ver!O13="","")</f>
        <v>0</v>
      </c>
      <c r="Q24" s="17"/>
      <c r="R24" s="15">
        <v>8</v>
      </c>
      <c r="S24" s="15">
        <v>1</v>
      </c>
      <c r="T24" s="15">
        <v>8</v>
      </c>
      <c r="U24" s="15">
        <v>500</v>
      </c>
      <c r="V24" s="15">
        <v>50</v>
      </c>
      <c r="W24" s="22">
        <f>$U24/$T24</f>
        <v>62.5</v>
      </c>
      <c r="AC24">
        <f t="shared" si="1"/>
        <v>500</v>
      </c>
      <c r="AD24">
        <f t="shared" si="2"/>
        <v>62.5</v>
      </c>
      <c r="AE24" s="15">
        <v>8</v>
      </c>
      <c r="AF24" s="15">
        <v>1</v>
      </c>
      <c r="AG24" s="15">
        <v>8</v>
      </c>
      <c r="AH24" s="15">
        <v>100</v>
      </c>
      <c r="AI24" s="15">
        <v>50</v>
      </c>
      <c r="AJ24" s="15">
        <f>$AH24/$AG24</f>
        <v>12.5</v>
      </c>
      <c r="AP24" s="148">
        <f t="shared" si="3"/>
        <v>100</v>
      </c>
      <c r="AQ24" s="148">
        <f t="shared" si="0"/>
        <v>12.5</v>
      </c>
      <c r="AR24" s="15">
        <v>7</v>
      </c>
      <c r="AS24" s="15">
        <v>1</v>
      </c>
      <c r="AT24" s="15">
        <v>16</v>
      </c>
      <c r="AU24" s="15">
        <v>10000</v>
      </c>
      <c r="AV24" s="15">
        <v>80</v>
      </c>
      <c r="AW24" s="15">
        <f>$AU24/$AT24</f>
        <v>625</v>
      </c>
      <c r="BC24">
        <f>$AU24+$AZ24</f>
        <v>10000</v>
      </c>
      <c r="BD24">
        <f>$BC24/$AT24</f>
        <v>625</v>
      </c>
      <c r="BE24" s="15">
        <v>7</v>
      </c>
      <c r="BF24" s="15">
        <v>1</v>
      </c>
      <c r="BG24" s="15">
        <v>8</v>
      </c>
      <c r="BH24" s="15">
        <v>10000</v>
      </c>
      <c r="BI24" s="15">
        <v>80</v>
      </c>
      <c r="BJ24" s="15"/>
      <c r="BP24">
        <f>$BH24+$BM24</f>
        <v>10000</v>
      </c>
      <c r="BQ24">
        <f>$BP24/$BG24</f>
        <v>1250</v>
      </c>
      <c r="BR24" s="15">
        <v>7</v>
      </c>
      <c r="BS24" s="15">
        <v>1</v>
      </c>
      <c r="BT24" s="15">
        <v>10</v>
      </c>
      <c r="BU24" s="15">
        <v>1200</v>
      </c>
      <c r="BV24" s="15">
        <v>80</v>
      </c>
      <c r="BW24" s="15"/>
      <c r="BX24" s="15">
        <v>7</v>
      </c>
      <c r="BY24" s="15">
        <v>1</v>
      </c>
      <c r="BZ24" s="15">
        <v>10</v>
      </c>
      <c r="CA24" s="15">
        <v>100</v>
      </c>
      <c r="CB24" s="15">
        <v>0</v>
      </c>
      <c r="CC24" s="15">
        <f>$CA24/$BZ24</f>
        <v>10</v>
      </c>
      <c r="CD24" s="25">
        <v>1.25</v>
      </c>
      <c r="CE24" s="25">
        <v>1.3333333333333333</v>
      </c>
      <c r="CF24" s="25">
        <v>1.6666666666666667</v>
      </c>
      <c r="CG24" s="25">
        <v>3</v>
      </c>
      <c r="CH24" s="25">
        <v>2</v>
      </c>
      <c r="CI24" s="152">
        <f t="shared" si="4"/>
        <v>1.85</v>
      </c>
      <c r="CJ24">
        <v>3</v>
      </c>
      <c r="CK24" cm="1">
        <f t="array" ref="CK24">_xlfn.IFS([1]original_ver!CH13="จากการเข้าร่วมกิจกรรมอบรม ที่จัดโดยโครงการเกษตรกรปราดเปรื่อง (Smart Farmer)",1,[1]original_ver!CH13="จากการเข้าร่วมกิจกรรมอบรม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ๆ",3,[1]original_ver!CH13="จากการเรียนรู้ผ่านประสบการณ์ของผู้อื่น ได้แก่ เพื่อนบ้าน พี่น้อง เพื่อน และญาติ เป็นต้น",4,[1]original_ver!CH13="ไม่ได้เข้าร่วมกิจกรรมอบรมหรือเรียนรู้ใด ๆ (ข้ามไปข้อ 33)",5)</f>
        <v>5</v>
      </c>
      <c r="CL24" s="15" t="str" cm="1">
        <f t="array" ref="CL24">_xlfn.IFS([1]original_ver!CJ13="ความรู้ทางการเกษตรและการใช้เทคโนโลยีสำหรับการผลิตในฟาร์ม",1,[1]original_ver!CJ13="การวางแผนและจัดการฟาร์ม เช่น การเก็บเกี่ยว การเงิน และการวางแผนทางการตลาด",2,[1]original_ver!CJ13="การเป็นผู้ประกอบการทางการเกษตร",3,[1]original_ver!CJ13="การเพิ่มมูลค่าผลผลิต และการแปรรูปผลผลิต (รวมถึงการพัฒนาคุณภาพผลผลิต)",4,[1]original_ver!CJ13="","")</f>
        <v/>
      </c>
      <c r="CO24" s="15" t="str" cm="1">
        <f t="array" ref="CO24">_xlfn.IFS([1]original_ver!CN13="ความรู้ทางการเกษตรและการใช้เทคโนโลยีสำหรับการผลิตในฟาร์ม",1,[1]original_ver!CN13="การวางแผนและจัดการฟาร์ม เช่น การเก็บเกี่ยว การเงิน และการวางแผนทางการตลาด",2,[1]original_ver!CN13="การเป็นผู้ประกอบการทางการเกษตร",3,[1]original_ver!CN13="การเพิ่มมูลค่าผลผลิต และการแปรรูปผลผลิต (รวมถึงการพัฒนาคุณภาพผลผลิต)",4,[1]original_ver!CN13="","")</f>
        <v/>
      </c>
      <c r="CR24" s="15" t="str" cm="1">
        <f t="array" ref="CR24">_xlfn.IFS([1]original_ver!CR13="ประยุกต์",1,[1]original_ver!CR13="ไม่ประยุกต์",0,[1]original_ver!CR13="","")</f>
        <v/>
      </c>
      <c r="CS24" s="15" t="str" cm="1">
        <f t="array" ref="CS24">_xlfn.IFS([1]original_ver!CS13="ประยุกต์",1,[1]original_ver!CS13="ไม่ประยุกต์",0,[1]original_ver!CS13="","")</f>
        <v/>
      </c>
      <c r="CU24" s="15" t="str" cm="1">
        <f t="array" ref="CU24">_xlfn.IFS([1]original_ver!CV13="ประยุกต์",1,[1]original_ver!CV13="ไม่ประยุกต์",0,[1]original_ver!CV13="","")</f>
        <v/>
      </c>
      <c r="CW24" s="15" t="str" cm="1">
        <f t="array" ref="CW24">_xlfn.IFS([1]original_ver!CY13="ประยุกต์",1,[1]original_ver!CY13="ไม่ประยุกต์",0,[1]original_ver!CY13="","")</f>
        <v/>
      </c>
      <c r="CY24" s="15" t="str" cm="1">
        <f t="array" ref="CY24">_xlfn.IFS([1]original_ver!DB13="ประยุกต์",1,[1]original_ver!DB13="ไม่ประยุกต์",0,[1]original_ver!DB13="","")</f>
        <v/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S24" s="166">
        <v>3.2</v>
      </c>
      <c r="DT24" s="166">
        <v>3.6666666666666665</v>
      </c>
      <c r="DU24" s="166">
        <v>4.5</v>
      </c>
      <c r="DV24" s="166">
        <v>3.2</v>
      </c>
      <c r="DW24" s="166">
        <v>2.6666666666666665</v>
      </c>
      <c r="DX24" s="148">
        <v>5</v>
      </c>
      <c r="DY24" s="152"/>
      <c r="DZ24" s="152">
        <v>4.8</v>
      </c>
      <c r="EA24" s="152">
        <v>4</v>
      </c>
      <c r="EB24" s="148">
        <v>4</v>
      </c>
      <c r="EC24" s="152">
        <v>3.8</v>
      </c>
      <c r="ED24" s="152">
        <v>3.3333333333333335</v>
      </c>
      <c r="EE24" s="152">
        <v>2.5</v>
      </c>
    </row>
    <row r="25" spans="1:136" x14ac:dyDescent="0.2">
      <c r="A25">
        <v>12</v>
      </c>
      <c r="AC25">
        <f t="shared" si="1"/>
        <v>0</v>
      </c>
      <c r="AD25" t="e">
        <f t="shared" si="2"/>
        <v>#DIV/0!</v>
      </c>
      <c r="AP25" s="148">
        <f t="shared" si="3"/>
        <v>0</v>
      </c>
      <c r="AQ25" s="148" t="e">
        <f t="shared" si="0"/>
        <v>#DIV/0!</v>
      </c>
      <c r="CI25" s="148" t="e">
        <f t="shared" si="4"/>
        <v>#DIV/0!</v>
      </c>
    </row>
    <row r="26" spans="1:136" x14ac:dyDescent="0.2">
      <c r="A26">
        <v>13</v>
      </c>
      <c r="B26" s="15">
        <v>53</v>
      </c>
      <c r="C26" s="16" t="s">
        <v>557</v>
      </c>
      <c r="D26" cm="1">
        <f t="array" ref="D26">_xlfn.IFS([1]original_ver!D14="Participant",1,[1]original_ver!D14="Non-Participant",0,[1]original_ver!D14="","")</f>
        <v>1</v>
      </c>
      <c r="E26">
        <v>6</v>
      </c>
      <c r="F26" s="17" cm="1">
        <f t="array" ref="F26">_xlfn.IFS([1]original_ver!F14="ชาย",1,[1]original_ver!F14="หญิง",0,[1]original_ver!F14="","")</f>
        <v>1</v>
      </c>
      <c r="G26" s="17">
        <v>62</v>
      </c>
      <c r="H26" s="17" cm="1">
        <f t="array" ref="H26">_xlfn.IFS([1]original_ver!H14="ไม่มีการศึกษา",0,[1]original_ver!H14="ประถมศึกษา",1,[1]original_ver!H14="มัธยมศึกษาตอนต้น",2,[1]original_ver!H14="มัธยมศึกษาตอนปลาย",3,[1]original_ver!H14="อนุปริญญา (ปวช., ปวส., ฝึกหัดครู)",4,[1]original_ver!H14="ปริญญาตรี",5,[1]original_ver!H14="สูงกว่าปริญญาตรี",6,[1]original_ver!H14="","")</f>
        <v>4</v>
      </c>
      <c r="I26" s="17" cm="1">
        <f t="array" ref="I26">_xlfn.IFS([1]original_ver!I14="โสด",1,[1]original_ver!I14="สมรส/อยู่ด้วยกัน",2,[1]original_ver!I14="หย่าร้าง/แยกกันอยู่",3,[1]original_ver!I14="หม้าย",4,[1]original_ver!I14="","")</f>
        <v>2</v>
      </c>
      <c r="J26" s="17">
        <v>4</v>
      </c>
      <c r="K26" s="17">
        <v>7</v>
      </c>
      <c r="L26" s="17" cm="1">
        <f t="array" ref="L26">_xlfn.IFS([1]original_ver!L14="ใช่",1,[1]original_ver!L14="ไม่ใช่",0,[1]original_ver!L14="","")</f>
        <v>1</v>
      </c>
      <c r="M26" s="17" cm="1">
        <f t="array" ref="M26">_xlfn.IFS([1]original_ver!M14="กู้ยืม",1,[1]original_ver!M14="ไม่กู้ยืม",0,[1]original_ver!M14="","")</f>
        <v>0</v>
      </c>
      <c r="N26" s="17">
        <f>IF($O26&gt;1, 1,0)</f>
        <v>1</v>
      </c>
      <c r="O26" s="18">
        <v>4000</v>
      </c>
      <c r="P26" s="17" cm="1">
        <f t="array" ref="P26">_xlfn.IFS([1]original_ver!O14="ใช่",1,[1]original_ver!O14="ไม่ใช่",0,[1]original_ver!O14="","")</f>
        <v>1</v>
      </c>
      <c r="Q26" s="17"/>
      <c r="R26" s="15">
        <v>7</v>
      </c>
      <c r="S26" s="15">
        <v>1</v>
      </c>
      <c r="T26" s="15">
        <v>7</v>
      </c>
      <c r="U26" s="15">
        <v>480</v>
      </c>
      <c r="V26" s="15">
        <v>40</v>
      </c>
      <c r="W26" s="22">
        <f>$U26/$T26</f>
        <v>68.571428571428569</v>
      </c>
      <c r="AC26">
        <f t="shared" si="1"/>
        <v>480</v>
      </c>
      <c r="AD26">
        <f t="shared" si="2"/>
        <v>68.571428571428569</v>
      </c>
      <c r="AE26" s="15">
        <v>7</v>
      </c>
      <c r="AF26" s="15">
        <v>1</v>
      </c>
      <c r="AG26" s="15">
        <v>7</v>
      </c>
      <c r="AH26" s="15">
        <v>240</v>
      </c>
      <c r="AI26" s="15">
        <v>60</v>
      </c>
      <c r="AJ26" s="15">
        <f>$AH26/$AG26</f>
        <v>34.285714285714285</v>
      </c>
      <c r="AP26" s="148">
        <f t="shared" si="3"/>
        <v>240</v>
      </c>
      <c r="AQ26" s="148">
        <f t="shared" si="0"/>
        <v>34.285714285714285</v>
      </c>
      <c r="AR26" s="15">
        <v>8</v>
      </c>
      <c r="AS26" s="15">
        <v>4</v>
      </c>
      <c r="AT26" s="15">
        <v>4.0000000000000001E-3</v>
      </c>
      <c r="AU26" s="15">
        <v>2</v>
      </c>
      <c r="AV26" s="15">
        <v>80</v>
      </c>
      <c r="AW26" s="15">
        <f>$AU26/$AT26</f>
        <v>500</v>
      </c>
      <c r="BC26">
        <f>$AU26+$AZ26</f>
        <v>2</v>
      </c>
      <c r="BD26">
        <f>$BC26/$AT26</f>
        <v>500</v>
      </c>
      <c r="BE26" s="15">
        <v>8</v>
      </c>
      <c r="BF26" s="15">
        <v>4</v>
      </c>
      <c r="BG26" s="15">
        <v>4.0000000000000001E-3</v>
      </c>
      <c r="BH26" s="15">
        <v>2</v>
      </c>
      <c r="BI26" s="15">
        <v>80</v>
      </c>
      <c r="BJ26" s="15"/>
      <c r="BP26">
        <f>$BH26+$BM26</f>
        <v>2</v>
      </c>
      <c r="BQ26">
        <f>$BP26/$BG26</f>
        <v>500</v>
      </c>
      <c r="BW26" s="15"/>
      <c r="CC26" s="15"/>
      <c r="CD26" s="25">
        <v>1.5</v>
      </c>
      <c r="CE26" s="25">
        <v>2.3333333333333335</v>
      </c>
      <c r="CF26" s="25">
        <v>1.3333333333333333</v>
      </c>
      <c r="CG26" s="25">
        <v>3</v>
      </c>
      <c r="CH26" s="25">
        <v>3.5</v>
      </c>
      <c r="CI26" s="152">
        <f t="shared" si="4"/>
        <v>2.3333333333333335</v>
      </c>
      <c r="CJ26">
        <v>3</v>
      </c>
      <c r="CK26" cm="1">
        <f t="array" ref="CK26">_xlfn.IFS([1]original_ver!CH14="จากการเข้าร่วมกิจกรรมอบรม ที่จัดโดยโครงการเกษตรกรปราดเปรื่อง (Smart Farmer)",1,[1]original_ver!CH14="จากการเข้าร่วมกิจกรรมอบรม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ๆ",3,[1]original_ver!CH14="จากการเรียนรู้ผ่านประสบการณ์ของผู้อื่น ได้แก่ เพื่อนบ้าน พี่น้อง เพื่อน และญาติ เป็นต้น",4,[1]original_ver!CH14="ไม่ได้เข้าร่วมกิจกรรมอบรมหรือเรียนรู้ใด ๆ (ข้ามไปข้อ 33)",5)</f>
        <v>5</v>
      </c>
      <c r="CL26" s="15" t="str" cm="1">
        <f t="array" ref="CL26">_xlfn.IFS([1]original_ver!CJ14="ความรู้ทางการเกษตรและการใช้เทคโนโลยีสำหรับการผลิตในฟาร์ม",1,[1]original_ver!CJ14="การวางแผนและจัดการฟาร์ม เช่น การเก็บเกี่ยว การเงิน และการวางแผนทางการตลาด",2,[1]original_ver!CJ14="การเป็นผู้ประกอบการทางการเกษตร",3,[1]original_ver!CJ14="การเพิ่มมูลค่าผลผลิต และการแปรรูปผลผลิต (รวมถึงการพัฒนาคุณภาพผลผลิต)",4,[1]original_ver!CJ14="","")</f>
        <v/>
      </c>
      <c r="CO26" s="15" t="str" cm="1">
        <f t="array" ref="CO26">_xlfn.IFS([1]original_ver!CN14="ความรู้ทางการเกษตรและการใช้เทคโนโลยีสำหรับการผลิตในฟาร์ม",1,[1]original_ver!CN14="การวางแผนและจัดการฟาร์ม เช่น การเก็บเกี่ยว การเงิน และการวางแผนทางการตลาด",2,[1]original_ver!CN14="การเป็นผู้ประกอบการทางการเกษตร",3,[1]original_ver!CN14="การเพิ่มมูลค่าผลผลิต และการแปรรูปผลผลิต (รวมถึงการพัฒนาคุณภาพผลผลิต)",4,[1]original_ver!CN14="","")</f>
        <v/>
      </c>
      <c r="CR26" s="15" t="str" cm="1">
        <f t="array" ref="CR26">_xlfn.IFS([1]original_ver!CR14="ประยุกต์",1,[1]original_ver!CR14="ไม่ประยุกต์",0,[1]original_ver!CR14="","")</f>
        <v/>
      </c>
      <c r="CS26" s="15" t="str" cm="1">
        <f t="array" ref="CS26">_xlfn.IFS([1]original_ver!CS14="ประยุกต์",1,[1]original_ver!CS14="ไม่ประยุกต์",0,[1]original_ver!CS14="","")</f>
        <v/>
      </c>
      <c r="CU26" s="15" t="str" cm="1">
        <f t="array" ref="CU26">_xlfn.IFS([1]original_ver!CV14="ประยุกต์",1,[1]original_ver!CV14="ไม่ประยุกต์",0,[1]original_ver!CV14="","")</f>
        <v/>
      </c>
      <c r="CW26" s="15" t="str" cm="1">
        <f t="array" ref="CW26">_xlfn.IFS([1]original_ver!CY14="ประยุกต์",1,[1]original_ver!CY14="ไม่ประยุกต์",0,[1]original_ver!CY14="","")</f>
        <v/>
      </c>
      <c r="CY26" s="15" t="str" cm="1">
        <f t="array" ref="CY26">_xlfn.IFS([1]original_ver!DB14="ประยุกต์",1,[1]original_ver!DB14="ไม่ประยุกต์",0,[1]original_ver!DB14="","")</f>
        <v/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 s="15">
        <v>1</v>
      </c>
      <c r="DH26" s="15">
        <v>2</v>
      </c>
      <c r="DK26" s="15">
        <v>3</v>
      </c>
      <c r="DL26" s="15">
        <v>2</v>
      </c>
      <c r="DM26" s="15">
        <v>2</v>
      </c>
      <c r="DN26" s="15">
        <v>2</v>
      </c>
      <c r="DS26" s="25">
        <v>5</v>
      </c>
      <c r="DT26" s="25">
        <v>3.3333333333333335</v>
      </c>
      <c r="DU26">
        <v>3.75</v>
      </c>
      <c r="DV26" s="25">
        <v>4</v>
      </c>
      <c r="DW26" s="25">
        <v>4</v>
      </c>
      <c r="DX26" s="25">
        <v>4.25</v>
      </c>
      <c r="DY26" s="152"/>
      <c r="DZ26" s="27">
        <v>4.2</v>
      </c>
      <c r="EA26" s="27">
        <v>4</v>
      </c>
      <c r="EB26" s="27">
        <v>4.5</v>
      </c>
      <c r="EC26" s="27">
        <v>4.8</v>
      </c>
      <c r="ED26" s="27">
        <v>3.6666666666666665</v>
      </c>
      <c r="EE26">
        <v>4.75</v>
      </c>
    </row>
    <row r="27" spans="1:136" x14ac:dyDescent="0.2">
      <c r="A27">
        <v>13</v>
      </c>
      <c r="AC27">
        <f t="shared" si="1"/>
        <v>0</v>
      </c>
      <c r="AD27" t="e">
        <f t="shared" si="2"/>
        <v>#DIV/0!</v>
      </c>
      <c r="AP27" s="148">
        <f t="shared" si="3"/>
        <v>0</v>
      </c>
      <c r="AQ27" s="148" t="e">
        <f t="shared" si="0"/>
        <v>#DIV/0!</v>
      </c>
      <c r="CI27" s="148" t="e">
        <f t="shared" si="4"/>
        <v>#DIV/0!</v>
      </c>
    </row>
    <row r="28" spans="1:136" x14ac:dyDescent="0.2">
      <c r="A28">
        <v>14</v>
      </c>
      <c r="B28" s="15">
        <v>57</v>
      </c>
      <c r="C28" s="16" t="s">
        <v>558</v>
      </c>
      <c r="D28" cm="1">
        <f t="array" ref="D28">_xlfn.IFS([1]original_ver!D15="Participant",1,[1]original_ver!D15="Non-Participant",0,[1]original_ver!D15="","")</f>
        <v>1</v>
      </c>
      <c r="E28">
        <v>2</v>
      </c>
      <c r="F28" s="17" cm="1">
        <f t="array" ref="F28">_xlfn.IFS([1]original_ver!F15="ชาย",1,[1]original_ver!F15="หญิง",0,[1]original_ver!F15="","")</f>
        <v>1</v>
      </c>
      <c r="G28" s="17">
        <v>55</v>
      </c>
      <c r="H28" s="17" cm="1">
        <f t="array" ref="H28">_xlfn.IFS([1]original_ver!H15="ไม่มีการศึกษา",0,[1]original_ver!H15="ประถมศึกษา",1,[1]original_ver!H15="มัธยมศึกษาตอนต้น",2,[1]original_ver!H15="มัธยมศึกษาตอนปลาย",3,[1]original_ver!H15="อนุปริญญา (ปวช., ปวส., ฝึกหัดครู)",4,[1]original_ver!H15="ปริญญาตรี",5,[1]original_ver!H15="สูงกว่าปริญญาตรี",6,[1]original_ver!H15="","")</f>
        <v>3</v>
      </c>
      <c r="I28" s="17" cm="1">
        <f t="array" ref="I28">_xlfn.IFS([1]original_ver!I15="โสด",1,[1]original_ver!I15="สมรส/อยู่ด้วยกัน",2,[1]original_ver!I15="หย่าร้าง/แยกกันอยู่",3,[1]original_ver!I15="หม้าย",4,[1]original_ver!I15="","")</f>
        <v>2</v>
      </c>
      <c r="J28" s="17">
        <v>5</v>
      </c>
      <c r="K28" s="17">
        <v>6</v>
      </c>
      <c r="L28" s="17" cm="1">
        <f t="array" ref="L28">_xlfn.IFS([1]original_ver!L15="ใช่",1,[1]original_ver!L15="ไม่ใช่",0,[1]original_ver!L15="","")</f>
        <v>1</v>
      </c>
      <c r="M28" s="17" cm="1">
        <f t="array" ref="M28">_xlfn.IFS([1]original_ver!M15="กู้ยืม",1,[1]original_ver!M15="ไม่กู้ยืม",0,[1]original_ver!M15="","")</f>
        <v>0</v>
      </c>
      <c r="N28" s="17">
        <f>IF($O28&gt;1, 1,0)</f>
        <v>0</v>
      </c>
      <c r="O28" s="18"/>
      <c r="P28" s="17" cm="1">
        <f t="array" ref="P28">_xlfn.IFS([1]original_ver!O15="ใช่",1,[1]original_ver!O15="ไม่ใช่",0,[1]original_ver!O15="","")</f>
        <v>1</v>
      </c>
      <c r="Q28" s="17"/>
      <c r="R28" s="15">
        <v>8</v>
      </c>
      <c r="S28" s="15">
        <v>4</v>
      </c>
      <c r="T28" s="15">
        <v>0.5</v>
      </c>
      <c r="U28" s="15">
        <v>2000</v>
      </c>
      <c r="V28" s="22">
        <v>45</v>
      </c>
      <c r="W28" s="22">
        <f>$U28/$T28</f>
        <v>4000</v>
      </c>
      <c r="AC28">
        <f t="shared" si="1"/>
        <v>2000</v>
      </c>
      <c r="AD28">
        <f t="shared" si="2"/>
        <v>4000</v>
      </c>
      <c r="AE28" s="15">
        <v>8</v>
      </c>
      <c r="AF28" s="15">
        <v>4</v>
      </c>
      <c r="AG28" s="15">
        <v>0.5</v>
      </c>
      <c r="AH28" s="15">
        <v>2000</v>
      </c>
      <c r="AI28" s="22">
        <v>45</v>
      </c>
      <c r="AJ28" s="15">
        <f>$AH28/$AG28</f>
        <v>4000</v>
      </c>
      <c r="AP28" s="148">
        <f t="shared" si="3"/>
        <v>2000</v>
      </c>
      <c r="AQ28" s="148">
        <f t="shared" si="0"/>
        <v>4000</v>
      </c>
      <c r="CD28" s="25">
        <v>1.25</v>
      </c>
      <c r="CE28" s="25">
        <v>2</v>
      </c>
      <c r="CF28" s="25">
        <v>1.3333333333333333</v>
      </c>
      <c r="CG28" s="25">
        <v>1.5</v>
      </c>
      <c r="CH28" s="25">
        <v>2</v>
      </c>
      <c r="CI28" s="152">
        <f t="shared" si="4"/>
        <v>1.6166666666666665</v>
      </c>
      <c r="CJ28">
        <v>3</v>
      </c>
      <c r="CK28" cm="1">
        <f t="array" ref="CK28">_xlfn.IFS([1]original_ver!CH15="จากการเข้าร่วมกิจกรรมอบรม ที่จัดโดยโครงการเกษตรกรปราดเปรื่อง (Smart Farmer)",1,[1]original_ver!CH15="จากการเข้าร่วมกิจกรรมอบรม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ๆ",3,[1]original_ver!CH15="จากการเรียนรู้ผ่านประสบการณ์ของผู้อื่น ได้แก่ เพื่อนบ้าน พี่น้อง เพื่อน และญาติ เป็นต้น",4,[1]original_ver!CH15="ไม่ได้เข้าร่วมกิจกรรมอบรมหรือเรียนรู้ใด ๆ (ข้ามไปข้อ 33)",5)</f>
        <v>5</v>
      </c>
      <c r="CL28" s="15" t="str" cm="1">
        <f t="array" ref="CL28">_xlfn.IFS([1]original_ver!CJ15="ความรู้ทางการเกษตรและการใช้เทคโนโลยีสำหรับการผลิตในฟาร์ม",1,[1]original_ver!CJ15="การวางแผนและจัดการฟาร์ม เช่น การเก็บเกี่ยว การเงิน และการวางแผนทางการตลาด",2,[1]original_ver!CJ15="การเป็นผู้ประกอบการทางการเกษตร",3,[1]original_ver!CJ15="การเพิ่มมูลค่าผลผลิต และการแปรรูปผลผลิต (รวมถึงการพัฒนาคุณภาพผลผลิต)",4,[1]original_ver!CJ15="","")</f>
        <v/>
      </c>
      <c r="CO28" s="15" t="str" cm="1">
        <f t="array" ref="CO28">_xlfn.IFS([1]original_ver!CN15="ความรู้ทางการเกษตรและการใช้เทคโนโลยีสำหรับการผลิตในฟาร์ม",1,[1]original_ver!CN15="การวางแผนและจัดการฟาร์ม เช่น การเก็บเกี่ยว การเงิน และการวางแผนทางการตลาด",2,[1]original_ver!CN15="การเป็นผู้ประกอบการทางการเกษตร",3,[1]original_ver!CN15="การเพิ่มมูลค่าผลผลิต และการแปรรูปผลผลิต (รวมถึงการพัฒนาคุณภาพผลผลิต)",4,[1]original_ver!CN15="","")</f>
        <v/>
      </c>
      <c r="CR28" s="15" t="str" cm="1">
        <f t="array" ref="CR28">_xlfn.IFS([1]original_ver!CR15="ประยุกต์",1,[1]original_ver!CR15="ไม่ประยุกต์",0,[1]original_ver!CR15="","")</f>
        <v/>
      </c>
      <c r="CS28" s="15" t="str" cm="1">
        <f t="array" ref="CS28">_xlfn.IFS([1]original_ver!CS15="ประยุกต์",1,[1]original_ver!CS15="ไม่ประยุกต์",0,[1]original_ver!CS15="","")</f>
        <v/>
      </c>
      <c r="CU28" s="15" t="str" cm="1">
        <f t="array" ref="CU28">_xlfn.IFS([1]original_ver!CV15="ประยุกต์",1,[1]original_ver!CV15="ไม่ประยุกต์",0,[1]original_ver!CV15="","")</f>
        <v/>
      </c>
      <c r="CW28" s="15" t="str" cm="1">
        <f t="array" ref="CW28">_xlfn.IFS([1]original_ver!CY15="ประยุกต์",1,[1]original_ver!CY15="ไม่ประยุกต์",0,[1]original_ver!CY15="","")</f>
        <v/>
      </c>
      <c r="CY28" s="15" t="str" cm="1">
        <f t="array" ref="CY28">_xlfn.IFS([1]original_ver!DB15="ประยุกต์",1,[1]original_ver!DB15="ไม่ประยุกต์",0,[1]original_ver!DB15="","")</f>
        <v/>
      </c>
      <c r="DI28" s="15">
        <v>2</v>
      </c>
      <c r="DJ28" s="15">
        <v>3</v>
      </c>
      <c r="DM28" s="15">
        <v>1</v>
      </c>
      <c r="DN28" s="15">
        <v>3</v>
      </c>
      <c r="DS28" s="166">
        <v>2.8</v>
      </c>
      <c r="DT28" s="166">
        <v>2.6666666666666665</v>
      </c>
      <c r="DU28" s="166">
        <v>3.75</v>
      </c>
      <c r="DV28" s="166">
        <v>3.4</v>
      </c>
      <c r="DW28" s="166">
        <v>1.6666666666666667</v>
      </c>
      <c r="DX28" s="148">
        <v>2.25</v>
      </c>
      <c r="DY28" s="152"/>
      <c r="DZ28" s="152">
        <v>4.8</v>
      </c>
      <c r="EA28" s="152">
        <v>4</v>
      </c>
      <c r="EB28" s="148">
        <v>4.25</v>
      </c>
      <c r="EC28" s="152">
        <v>3.6</v>
      </c>
      <c r="ED28" s="152">
        <v>3.6666666666666665</v>
      </c>
      <c r="EE28" s="152">
        <v>3.5</v>
      </c>
    </row>
    <row r="29" spans="1:136" x14ac:dyDescent="0.2">
      <c r="A29">
        <v>14</v>
      </c>
      <c r="AC29">
        <f t="shared" si="1"/>
        <v>0</v>
      </c>
      <c r="AD29" t="e">
        <f t="shared" si="2"/>
        <v>#DIV/0!</v>
      </c>
      <c r="AP29" s="148">
        <f t="shared" si="3"/>
        <v>0</v>
      </c>
      <c r="AQ29" s="148" t="e">
        <f t="shared" si="0"/>
        <v>#DIV/0!</v>
      </c>
      <c r="CI29" s="148" t="e">
        <f t="shared" si="4"/>
        <v>#DIV/0!</v>
      </c>
    </row>
    <row r="30" spans="1:136" x14ac:dyDescent="0.2">
      <c r="A30">
        <v>15</v>
      </c>
      <c r="B30" s="15">
        <v>60</v>
      </c>
      <c r="C30" s="16" t="s">
        <v>559</v>
      </c>
      <c r="D30" cm="1">
        <f t="array" ref="D30">_xlfn.IFS([1]original_ver!D16="Participant",1,[1]original_ver!D16="Non-Participant",0,[1]original_ver!D16="","")</f>
        <v>1</v>
      </c>
      <c r="E30">
        <v>2</v>
      </c>
      <c r="F30" s="17" cm="1">
        <f t="array" ref="F30">_xlfn.IFS([1]original_ver!F16="ชาย",1,[1]original_ver!F16="หญิง",0,[1]original_ver!F16="","")</f>
        <v>1</v>
      </c>
      <c r="G30" s="17">
        <v>66</v>
      </c>
      <c r="H30" s="17" cm="1">
        <f t="array" ref="H30">_xlfn.IFS([1]original_ver!H16="ไม่มีการศึกษา",0,[1]original_ver!H16="ประถมศึกษา",1,[1]original_ver!H16="มัธยมศึกษาตอนต้น",2,[1]original_ver!H16="มัธยมศึกษาตอนปลาย",3,[1]original_ver!H16="อนุปริญญา (ปวช., ปวส., ฝึกหัดครู)",4,[1]original_ver!H16="ปริญญาตรี",5,[1]original_ver!H16="สูงกว่าปริญญาตรี",6,[1]original_ver!H16="","")</f>
        <v>5</v>
      </c>
      <c r="I30" s="17" cm="1">
        <f t="array" ref="I30">_xlfn.IFS([1]original_ver!I16="โสด",1,[1]original_ver!I16="สมรส/อยู่ด้วยกัน",2,[1]original_ver!I16="หย่าร้าง/แยกกันอยู่",3,[1]original_ver!I16="หม้าย",4,[1]original_ver!I16="","")</f>
        <v>2</v>
      </c>
      <c r="J30" s="17">
        <v>6</v>
      </c>
      <c r="K30" s="17">
        <v>5</v>
      </c>
      <c r="L30" s="17" cm="1">
        <f t="array" ref="L30">_xlfn.IFS([1]original_ver!L16="ใช่",1,[1]original_ver!L16="ไม่ใช่",0,[1]original_ver!L16="","")</f>
        <v>0</v>
      </c>
      <c r="M30" s="17" cm="1">
        <f t="array" ref="M30">_xlfn.IFS([1]original_ver!M16="กู้ยืม",1,[1]original_ver!M16="ไม่กู้ยืม",0,[1]original_ver!M16="","")</f>
        <v>0</v>
      </c>
      <c r="N30" s="17">
        <f>IF($O30&gt;1, 1,0)</f>
        <v>0</v>
      </c>
      <c r="O30" s="18"/>
      <c r="P30" s="17" cm="1">
        <f t="array" ref="P30">_xlfn.IFS([1]original_ver!O16="ใช่",1,[1]original_ver!O16="ไม่ใช่",0,[1]original_ver!O16="","")</f>
        <v>1</v>
      </c>
      <c r="Q30" s="17"/>
      <c r="R30" s="15">
        <v>8</v>
      </c>
      <c r="S30" s="15">
        <v>1</v>
      </c>
      <c r="T30" s="15">
        <v>1600</v>
      </c>
      <c r="U30" s="15">
        <v>4800000</v>
      </c>
      <c r="V30" s="15">
        <v>28</v>
      </c>
      <c r="W30" s="22">
        <f>$U30/$T30</f>
        <v>3000</v>
      </c>
      <c r="AC30">
        <f t="shared" si="1"/>
        <v>4800000</v>
      </c>
      <c r="AD30">
        <f t="shared" si="2"/>
        <v>3000</v>
      </c>
      <c r="AE30" s="15">
        <v>8</v>
      </c>
      <c r="AF30" s="15">
        <v>1</v>
      </c>
      <c r="AG30" s="15">
        <v>1600</v>
      </c>
      <c r="AH30" s="15">
        <v>5600000</v>
      </c>
      <c r="AI30" s="15">
        <v>18</v>
      </c>
      <c r="AJ30" s="15">
        <f>$AH30/$AG30</f>
        <v>3500</v>
      </c>
      <c r="AP30" s="148">
        <f t="shared" si="3"/>
        <v>5600000</v>
      </c>
      <c r="AQ30" s="148">
        <f t="shared" si="0"/>
        <v>3500</v>
      </c>
      <c r="AR30" s="15">
        <v>5</v>
      </c>
      <c r="AS30" s="15">
        <v>1</v>
      </c>
      <c r="AT30" s="15">
        <v>4000</v>
      </c>
      <c r="AU30" s="15">
        <v>2800000</v>
      </c>
      <c r="AV30" s="15">
        <v>5</v>
      </c>
      <c r="AW30" s="15">
        <f>$AU30/$AT30</f>
        <v>700</v>
      </c>
      <c r="BC30">
        <f>$AU30+$AZ30</f>
        <v>2800000</v>
      </c>
      <c r="BD30">
        <f>$BC30/$AT30</f>
        <v>700</v>
      </c>
      <c r="BE30" s="15">
        <v>5</v>
      </c>
      <c r="BF30" s="15">
        <v>1</v>
      </c>
      <c r="BG30" s="15">
        <v>4000</v>
      </c>
      <c r="BH30" s="15">
        <v>2800000</v>
      </c>
      <c r="BI30" s="15">
        <v>7</v>
      </c>
      <c r="BJ30" s="15"/>
      <c r="BP30">
        <f>$BH30+$BM30</f>
        <v>2800000</v>
      </c>
      <c r="BQ30">
        <f>$BP30/$BG30</f>
        <v>700</v>
      </c>
      <c r="BR30" s="15">
        <v>8</v>
      </c>
      <c r="BS30" s="15">
        <v>2</v>
      </c>
      <c r="BT30" s="15">
        <v>1</v>
      </c>
      <c r="BU30" s="15">
        <v>2500</v>
      </c>
      <c r="BV30" s="15">
        <v>35</v>
      </c>
      <c r="BW30" s="15"/>
      <c r="CC30" s="15"/>
      <c r="CD30" s="25">
        <v>1.5</v>
      </c>
      <c r="CE30" s="25">
        <v>2</v>
      </c>
      <c r="CF30" s="25">
        <v>1</v>
      </c>
      <c r="CG30" s="25">
        <v>1.5</v>
      </c>
      <c r="CH30" s="25">
        <v>2.5</v>
      </c>
      <c r="CI30" s="152">
        <f t="shared" si="4"/>
        <v>1.7</v>
      </c>
      <c r="CJ30">
        <v>3</v>
      </c>
      <c r="CK30" cm="1">
        <f t="array" ref="CK30">_xlfn.IFS([1]original_ver!CH16="จากการเข้าร่วมกิจกรรมอบรม ที่จัดโดยโครงการเกษตรกรปราดเปรื่อง (Smart Farmer)",1,[1]original_ver!CH16="จากการเข้าร่วมกิจกรรมอบรม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ๆ",3,[1]original_ver!CH16="จากการเรียนรู้ผ่านประสบการณ์ของผู้อื่น ได้แก่ เพื่อนบ้าน พี่น้อง เพื่อน และญาติ เป็นต้น",4,[1]original_ver!CH16="ไม่ได้เข้าร่วมกิจกรรมอบรมหรือเรียนรู้ใด ๆ (ข้ามไปข้อ 33)",5)</f>
        <v>5</v>
      </c>
      <c r="CL30" s="15" t="str" cm="1">
        <f t="array" ref="CL30">_xlfn.IFS([1]original_ver!CJ16="ความรู้ทางการเกษตรและการใช้เทคโนโลยีสำหรับการผลิตในฟาร์ม",1,[1]original_ver!CJ16="การวางแผนและจัดการฟาร์ม เช่น การเก็บเกี่ยว การเงิน และการวางแผนทางการตลาด",2,[1]original_ver!CJ16="การเป็นผู้ประกอบการทางการเกษตร",3,[1]original_ver!CJ16="การเพิ่มมูลค่าผลผลิต และการแปรรูปผลผลิต (รวมถึงการพัฒนาคุณภาพผลผลิต)",4,[1]original_ver!CJ16="","")</f>
        <v/>
      </c>
      <c r="CO30" s="15" t="str" cm="1">
        <f t="array" ref="CO30">_xlfn.IFS([1]original_ver!CN16="ความรู้ทางการเกษตรและการใช้เทคโนโลยีสำหรับการผลิตในฟาร์ม",1,[1]original_ver!CN16="การวางแผนและจัดการฟาร์ม เช่น การเก็บเกี่ยว การเงิน และการวางแผนทางการตลาด",2,[1]original_ver!CN16="การเป็นผู้ประกอบการทางการเกษตร",3,[1]original_ver!CN16="การเพิ่มมูลค่าผลผลิต และการแปรรูปผลผลิต (รวมถึงการพัฒนาคุณภาพผลผลิต)",4,[1]original_ver!CN16="","")</f>
        <v/>
      </c>
      <c r="CR30" s="15" t="str" cm="1">
        <f t="array" ref="CR30">_xlfn.IFS([1]original_ver!CR16="ประยุกต์",1,[1]original_ver!CR16="ไม่ประยุกต์",0,[1]original_ver!CR16="","")</f>
        <v/>
      </c>
      <c r="CS30" s="15" t="str" cm="1">
        <f t="array" ref="CS30">_xlfn.IFS([1]original_ver!CS16="ประยุกต์",1,[1]original_ver!CS16="ไม่ประยุกต์",0,[1]original_ver!CS16="","")</f>
        <v/>
      </c>
      <c r="CU30" s="15" t="str" cm="1">
        <f t="array" ref="CU30">_xlfn.IFS([1]original_ver!CV16="ประยุกต์",1,[1]original_ver!CV16="ไม่ประยุกต์",0,[1]original_ver!CV16="","")</f>
        <v/>
      </c>
      <c r="CW30" s="15" t="str" cm="1">
        <f t="array" ref="CW30">_xlfn.IFS([1]original_ver!CY16="ประยุกต์",1,[1]original_ver!CY16="ไม่ประยุกต์",0,[1]original_ver!CY16="","")</f>
        <v/>
      </c>
      <c r="CY30" s="15" t="str" cm="1">
        <f t="array" ref="CY30">_xlfn.IFS([1]original_ver!DB16="ประยุกต์",1,[1]original_ver!DB16="ไม่ประยุกต์",0,[1]original_ver!DB16="","")</f>
        <v/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S30" s="166">
        <v>4.4000000000000004</v>
      </c>
      <c r="DT30" s="166">
        <v>3</v>
      </c>
      <c r="DU30" s="166">
        <v>4</v>
      </c>
      <c r="DV30" s="166">
        <v>3.8</v>
      </c>
      <c r="DW30" s="166">
        <v>3</v>
      </c>
      <c r="DX30" s="148">
        <v>4</v>
      </c>
      <c r="DY30" s="152"/>
      <c r="DZ30" s="152">
        <v>4.4000000000000004</v>
      </c>
      <c r="EA30" s="152">
        <v>4.333333333333333</v>
      </c>
      <c r="EB30" s="148">
        <v>4.25</v>
      </c>
      <c r="EC30" s="152">
        <v>4.2</v>
      </c>
      <c r="ED30" s="152">
        <v>4</v>
      </c>
      <c r="EE30" s="152">
        <v>4</v>
      </c>
    </row>
    <row r="31" spans="1:136" x14ac:dyDescent="0.2">
      <c r="A31">
        <v>15</v>
      </c>
      <c r="AC31">
        <f t="shared" si="1"/>
        <v>0</v>
      </c>
      <c r="AD31" t="e">
        <f t="shared" si="2"/>
        <v>#DIV/0!</v>
      </c>
      <c r="AP31" s="148">
        <f t="shared" si="3"/>
        <v>0</v>
      </c>
      <c r="AQ31" s="148" t="e">
        <f t="shared" si="0"/>
        <v>#DIV/0!</v>
      </c>
      <c r="CI31" s="148" t="e">
        <f t="shared" si="4"/>
        <v>#DIV/0!</v>
      </c>
    </row>
    <row r="32" spans="1:136" x14ac:dyDescent="0.2">
      <c r="A32">
        <v>16</v>
      </c>
      <c r="B32" s="15">
        <v>62</v>
      </c>
      <c r="C32" s="16" t="s">
        <v>560</v>
      </c>
      <c r="D32" cm="1">
        <f t="array" ref="D32">_xlfn.IFS([1]original_ver!D17="Participant",1,[1]original_ver!D17="Non-Participant",0,[1]original_ver!D17="","")</f>
        <v>1</v>
      </c>
      <c r="E32">
        <v>2</v>
      </c>
      <c r="F32" s="17" cm="1">
        <f t="array" ref="F32">_xlfn.IFS([1]original_ver!F17="ชาย",1,[1]original_ver!F17="หญิง",0,[1]original_ver!F17="","")</f>
        <v>1</v>
      </c>
      <c r="G32" s="17">
        <v>57</v>
      </c>
      <c r="H32" s="17" cm="1">
        <f t="array" ref="H32">_xlfn.IFS([1]original_ver!H17="ไม่มีการศึกษา",0,[1]original_ver!H17="ประถมศึกษา",1,[1]original_ver!H17="มัธยมศึกษาตอนต้น",2,[1]original_ver!H17="มัธยมศึกษาตอนปลาย",3,[1]original_ver!H17="อนุปริญญา (ปวช., ปวส., ฝึกหัดครู)",4,[1]original_ver!H17="ปริญญาตรี",5,[1]original_ver!H17="สูงกว่าปริญญาตรี",6,[1]original_ver!H17="","")</f>
        <v>3</v>
      </c>
      <c r="I32" s="17" cm="1">
        <f t="array" ref="I32">_xlfn.IFS([1]original_ver!I17="โสด",1,[1]original_ver!I17="สมรส/อยู่ด้วยกัน",2,[1]original_ver!I17="หย่าร้าง/แยกกันอยู่",3,[1]original_ver!I17="หม้าย",4,[1]original_ver!I17="","")</f>
        <v>2</v>
      </c>
      <c r="J32" s="17">
        <v>4</v>
      </c>
      <c r="K32" s="17">
        <v>8</v>
      </c>
      <c r="L32" s="17" cm="1">
        <f t="array" ref="L32">_xlfn.IFS([1]original_ver!L17="ใช่",1,[1]original_ver!L17="ไม่ใช่",0,[1]original_ver!L17="","")</f>
        <v>1</v>
      </c>
      <c r="M32" s="17" cm="1">
        <f t="array" ref="M32">_xlfn.IFS([1]original_ver!M17="กู้ยืม",1,[1]original_ver!M17="ไม่กู้ยืม",0,[1]original_ver!M17="","")</f>
        <v>0</v>
      </c>
      <c r="N32" s="17">
        <f>IF($O32&gt;1, 1,0)</f>
        <v>1</v>
      </c>
      <c r="O32" s="18">
        <v>7500</v>
      </c>
      <c r="P32" s="17" cm="1">
        <f t="array" ref="P32">_xlfn.IFS([1]original_ver!O17="ใช่",1,[1]original_ver!O17="ไม่ใช่",0,[1]original_ver!O17="","")</f>
        <v>1</v>
      </c>
      <c r="Q32" s="17"/>
      <c r="R32" s="15">
        <v>7</v>
      </c>
      <c r="S32" s="15">
        <v>1</v>
      </c>
      <c r="T32" s="15">
        <v>10</v>
      </c>
      <c r="U32" s="15">
        <v>10000</v>
      </c>
      <c r="V32" s="15">
        <v>50</v>
      </c>
      <c r="W32" s="22">
        <f>$U32/$T32</f>
        <v>1000</v>
      </c>
      <c r="AC32">
        <f t="shared" si="1"/>
        <v>10000</v>
      </c>
      <c r="AD32">
        <f t="shared" si="2"/>
        <v>1000</v>
      </c>
      <c r="AE32" s="15">
        <v>7</v>
      </c>
      <c r="AF32" s="15">
        <v>1</v>
      </c>
      <c r="AG32" s="15">
        <v>10</v>
      </c>
      <c r="AH32" s="15">
        <v>10000</v>
      </c>
      <c r="AI32" s="15">
        <v>50</v>
      </c>
      <c r="AJ32" s="15">
        <f>$AH32/$AG32</f>
        <v>1000</v>
      </c>
      <c r="AP32" s="148">
        <f t="shared" si="3"/>
        <v>10000</v>
      </c>
      <c r="AQ32" s="148">
        <f t="shared" si="0"/>
        <v>1000</v>
      </c>
      <c r="AR32" s="15">
        <v>7</v>
      </c>
      <c r="AS32" s="15">
        <v>1</v>
      </c>
      <c r="AT32" s="15">
        <v>8</v>
      </c>
      <c r="AU32" s="15">
        <v>9000</v>
      </c>
      <c r="AV32" s="15">
        <v>30</v>
      </c>
      <c r="AW32" s="15">
        <f>$AU32/$AT32</f>
        <v>1125</v>
      </c>
      <c r="BC32">
        <f>$AU32+$AZ32</f>
        <v>9000</v>
      </c>
      <c r="BD32">
        <f>$BC32/$AT32</f>
        <v>1125</v>
      </c>
      <c r="BE32" s="15">
        <v>7</v>
      </c>
      <c r="BF32" s="15">
        <v>1</v>
      </c>
      <c r="BG32" s="15">
        <v>8</v>
      </c>
      <c r="BH32" s="15">
        <v>9000</v>
      </c>
      <c r="BI32" s="15">
        <v>30</v>
      </c>
      <c r="BJ32" s="15"/>
      <c r="BP32">
        <f>$BH32+$BM32</f>
        <v>9000</v>
      </c>
      <c r="BQ32">
        <f>$BP32/$BG32</f>
        <v>1125</v>
      </c>
      <c r="BR32" s="15">
        <v>2</v>
      </c>
      <c r="BS32" s="15">
        <v>1</v>
      </c>
      <c r="BT32" s="15">
        <v>10</v>
      </c>
      <c r="BU32" s="15">
        <v>60000</v>
      </c>
      <c r="BV32" s="15">
        <v>25</v>
      </c>
      <c r="BW32" s="15"/>
      <c r="BX32" s="15">
        <v>2</v>
      </c>
      <c r="BY32" s="15">
        <v>1</v>
      </c>
      <c r="BZ32" s="15">
        <v>10</v>
      </c>
      <c r="CA32" s="15">
        <v>160000</v>
      </c>
      <c r="CB32" s="15">
        <v>15</v>
      </c>
      <c r="CC32" s="15">
        <f>$CA32/$BZ32</f>
        <v>16000</v>
      </c>
      <c r="CD32" s="25">
        <v>2</v>
      </c>
      <c r="CE32" s="25">
        <v>2</v>
      </c>
      <c r="CF32" s="25">
        <v>1.3333333333333333</v>
      </c>
      <c r="CG32" s="25">
        <v>1.5</v>
      </c>
      <c r="CH32" s="25">
        <v>2.5</v>
      </c>
      <c r="CI32" s="152">
        <f t="shared" si="4"/>
        <v>1.8666666666666665</v>
      </c>
      <c r="CJ32">
        <v>3</v>
      </c>
      <c r="CK32" cm="1">
        <f t="array" ref="CK32">_xlfn.IFS([1]original_ver!CH17="จากการเข้าร่วมกิจกรรมอบรม ที่จัดโดยโครงการเกษตรกรปราดเปรื่อง (Smart Farmer)",1,[1]original_ver!CH17="จากการเข้าร่วมกิจกรรมอบรม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ๆ",3,[1]original_ver!CH17="จากการเรียนรู้ผ่านประสบการณ์ของผู้อื่น ได้แก่ เพื่อนบ้าน พี่น้อง เพื่อน และญาติ เป็นต้น",4,[1]original_ver!CH17="ไม่ได้เข้าร่วมกิจกรรมอบรมหรือเรียนรู้ใด ๆ (ข้ามไปข้อ 33)",5)</f>
        <v>2</v>
      </c>
      <c r="CL32" s="15" cm="1">
        <f t="array" ref="CL32">_xlfn.IFS([1]original_ver!CJ17="ความรู้ทางการเกษตรและการใช้เทคโนโลยีสำหรับการผลิตในฟาร์ม",1,[1]original_ver!CJ17="การวางแผนและจัดการฟาร์ม เช่น การเก็บเกี่ยว การเงิน และการวางแผนทางการตลาด",2,[1]original_ver!CJ17="การเป็นผู้ประกอบการทางการเกษตร",3,[1]original_ver!CJ17="การเพิ่มมูลค่าผลผลิต และการแปรรูปผลผลิต (รวมถึงการพัฒนาคุณภาพผลผลิต)",4,[1]original_ver!CJ17="","")</f>
        <v>4</v>
      </c>
      <c r="CM32" s="15">
        <v>36</v>
      </c>
      <c r="CN32" s="15">
        <v>1</v>
      </c>
      <c r="CO32" s="15" cm="1">
        <f t="array" ref="CO32">_xlfn.IFS([1]original_ver!CN17="ความรู้ทางการเกษตรและการใช้เทคโนโลยีสำหรับการผลิตในฟาร์ม",1,[1]original_ver!CN17="การวางแผนและจัดการฟาร์ม เช่น การเก็บเกี่ยว การเงิน และการวางแผนทางการตลาด",2,[1]original_ver!CN17="การเป็นผู้ประกอบการทางการเกษตร",3,[1]original_ver!CN17="การเพิ่มมูลค่าผลผลิต และการแปรรูปผลผลิต (รวมถึงการพัฒนาคุณภาพผลผลิต)",4,[1]original_ver!CN17="","")</f>
        <v>1</v>
      </c>
      <c r="CP32" s="15">
        <v>24</v>
      </c>
      <c r="CQ32" s="15">
        <v>1</v>
      </c>
      <c r="CR32" s="15" cm="1">
        <f t="array" ref="CR32">_xlfn.IFS([1]original_ver!CR17="ประยุกต์",1,[1]original_ver!CR17="ไม่ประยุกต์",0,[1]original_ver!CR17="","")</f>
        <v>1</v>
      </c>
      <c r="CS32" s="15" cm="1">
        <f t="array" ref="CS32">_xlfn.IFS([1]original_ver!CS17="ประยุกต์",1,[1]original_ver!CS17="ไม่ประยุกต์",0,[1]original_ver!CS17="","")</f>
        <v>1</v>
      </c>
      <c r="CU32" s="15" cm="1">
        <f t="array" ref="CU32">_xlfn.IFS([1]original_ver!CV17="ประยุกต์",1,[1]original_ver!CV17="ไม่ประยุกต์",0,[1]original_ver!CV17="","")</f>
        <v>1</v>
      </c>
      <c r="CW32" s="15" cm="1">
        <f t="array" ref="CW32">_xlfn.IFS([1]original_ver!CY17="ประยุกต์",1,[1]original_ver!CY17="ไม่ประยุกต์",0,[1]original_ver!CY17="","")</f>
        <v>1</v>
      </c>
      <c r="CY32" s="15" cm="1">
        <f t="array" ref="CY32">_xlfn.IFS([1]original_ver!DB17="ประยุกต์",1,[1]original_ver!DB17="ไม่ประยุกต์",0,[1]original_ver!DB17="","")</f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 s="15">
        <v>2</v>
      </c>
      <c r="DH32" s="15">
        <v>3</v>
      </c>
      <c r="DI32" s="15">
        <v>3</v>
      </c>
      <c r="DJ32" s="15">
        <v>3</v>
      </c>
      <c r="DM32" s="15">
        <v>1</v>
      </c>
      <c r="DN32" s="15">
        <v>3</v>
      </c>
      <c r="DS32" s="25">
        <v>4.5999999999999996</v>
      </c>
      <c r="DT32" s="25">
        <v>4.333333333333333</v>
      </c>
      <c r="DU32">
        <v>4</v>
      </c>
      <c r="DV32" s="25">
        <v>4.2</v>
      </c>
      <c r="DW32" s="25">
        <v>3.6666666666666665</v>
      </c>
      <c r="DX32" s="25">
        <v>4.25</v>
      </c>
      <c r="DY32" s="152"/>
      <c r="DZ32" s="27">
        <v>5</v>
      </c>
      <c r="EA32" s="27">
        <v>3.6666666666666665</v>
      </c>
      <c r="EB32" s="27">
        <v>5</v>
      </c>
      <c r="EC32" s="27">
        <v>4.8</v>
      </c>
      <c r="ED32" s="27">
        <v>4.333333333333333</v>
      </c>
      <c r="EE32">
        <v>5</v>
      </c>
    </row>
    <row r="33" spans="1:135" x14ac:dyDescent="0.2">
      <c r="A33">
        <v>16</v>
      </c>
      <c r="AC33">
        <f t="shared" si="1"/>
        <v>0</v>
      </c>
      <c r="AD33" t="e">
        <f t="shared" si="2"/>
        <v>#DIV/0!</v>
      </c>
      <c r="AP33" s="148">
        <f t="shared" si="3"/>
        <v>0</v>
      </c>
      <c r="AQ33" s="148" t="e">
        <f t="shared" si="0"/>
        <v>#DIV/0!</v>
      </c>
      <c r="CI33" s="148" t="e">
        <f t="shared" si="4"/>
        <v>#DIV/0!</v>
      </c>
    </row>
    <row r="34" spans="1:135" x14ac:dyDescent="0.2">
      <c r="A34">
        <v>17</v>
      </c>
      <c r="B34" s="15">
        <v>63</v>
      </c>
      <c r="C34" s="16" t="s">
        <v>561</v>
      </c>
      <c r="D34" cm="1">
        <f t="array" ref="D34">_xlfn.IFS([1]original_ver!D18="Participant",1,[1]original_ver!D18="Non-Participant",0,[1]original_ver!D18="","")</f>
        <v>1</v>
      </c>
      <c r="E34">
        <v>6</v>
      </c>
      <c r="F34" s="17" cm="1">
        <f t="array" ref="F34">_xlfn.IFS([1]original_ver!F18="ชาย",1,[1]original_ver!F18="หญิง",0,[1]original_ver!F18="","")</f>
        <v>1</v>
      </c>
      <c r="G34" s="17">
        <v>48</v>
      </c>
      <c r="H34" s="17" cm="1">
        <f t="array" ref="H34">_xlfn.IFS([1]original_ver!H18="ไม่มีการศึกษา",0,[1]original_ver!H18="ประถมศึกษา",1,[1]original_ver!H18="มัธยมศึกษาตอนต้น",2,[1]original_ver!H18="มัธยมศึกษาตอนปลาย",3,[1]original_ver!H18="อนุปริญญา (ปวช., ปวส., ฝึกหัดครู)",4,[1]original_ver!H18="ปริญญาตรี",5,[1]original_ver!H18="สูงกว่าปริญญาตรี",6,[1]original_ver!H18="","")</f>
        <v>5</v>
      </c>
      <c r="I34" s="17" cm="1">
        <f t="array" ref="I34">_xlfn.IFS([1]original_ver!I18="โสด",1,[1]original_ver!I18="สมรส/อยู่ด้วยกัน",2,[1]original_ver!I18="หย่าร้าง/แยกกันอยู่",3,[1]original_ver!I18="หม้าย",4,[1]original_ver!I18="","")</f>
        <v>2</v>
      </c>
      <c r="J34" s="17">
        <v>2</v>
      </c>
      <c r="K34" s="17">
        <v>16</v>
      </c>
      <c r="L34" s="17" cm="1">
        <f t="array" ref="L34">_xlfn.IFS([1]original_ver!L18="ใช่",1,[1]original_ver!L18="ไม่ใช่",0,[1]original_ver!L18="","")</f>
        <v>0</v>
      </c>
      <c r="M34" s="17" cm="1">
        <f t="array" ref="M34">_xlfn.IFS([1]original_ver!M18="กู้ยืม",1,[1]original_ver!M18="ไม่กู้ยืม",0,[1]original_ver!M18="","")</f>
        <v>0</v>
      </c>
      <c r="N34" s="17">
        <f>IF($O34&gt;1, 1,0)</f>
        <v>1</v>
      </c>
      <c r="O34" s="18">
        <v>150000</v>
      </c>
      <c r="P34" s="17" cm="1">
        <f t="array" ref="P34">_xlfn.IFS([1]original_ver!O18="ใช่",1,[1]original_ver!O18="ไม่ใช่",0,[1]original_ver!O18="","")</f>
        <v>0</v>
      </c>
      <c r="Q34" s="17"/>
      <c r="R34" s="15">
        <v>8</v>
      </c>
      <c r="S34" s="15">
        <v>1</v>
      </c>
      <c r="T34" s="15">
        <v>1</v>
      </c>
      <c r="U34" s="15">
        <v>600</v>
      </c>
      <c r="V34" s="15">
        <v>60</v>
      </c>
      <c r="W34" s="22">
        <f>$U34/$T34</f>
        <v>600</v>
      </c>
      <c r="AC34">
        <f t="shared" si="1"/>
        <v>600</v>
      </c>
      <c r="AD34">
        <f t="shared" si="2"/>
        <v>600</v>
      </c>
      <c r="AE34" s="15">
        <v>8</v>
      </c>
      <c r="AF34" s="15">
        <v>1</v>
      </c>
      <c r="AG34" s="15">
        <v>1</v>
      </c>
      <c r="AH34" s="15">
        <v>600</v>
      </c>
      <c r="AI34" s="15">
        <v>60</v>
      </c>
      <c r="AJ34" s="15">
        <f>$AH34/$AG34</f>
        <v>600</v>
      </c>
      <c r="AP34" s="148">
        <f t="shared" si="3"/>
        <v>600</v>
      </c>
      <c r="AQ34" s="148">
        <f t="shared" si="0"/>
        <v>600</v>
      </c>
      <c r="AR34" s="15">
        <v>8</v>
      </c>
      <c r="AS34" s="15">
        <v>1</v>
      </c>
      <c r="AT34" s="15">
        <v>0.5</v>
      </c>
      <c r="AU34" s="15">
        <v>200</v>
      </c>
      <c r="AV34" s="15">
        <v>60</v>
      </c>
      <c r="AW34" s="15">
        <f>$AU34/$AT34</f>
        <v>400</v>
      </c>
      <c r="BC34">
        <f>$AU34+$AZ34</f>
        <v>200</v>
      </c>
      <c r="BD34">
        <f>$BC34/$AT34</f>
        <v>400</v>
      </c>
      <c r="BE34" s="15">
        <v>8</v>
      </c>
      <c r="BF34" s="15">
        <v>1</v>
      </c>
      <c r="BG34" s="15">
        <v>0.5</v>
      </c>
      <c r="BH34" s="15">
        <v>200</v>
      </c>
      <c r="BI34" s="15">
        <v>60</v>
      </c>
      <c r="BJ34" s="15"/>
      <c r="BP34">
        <f>$BH34+$BM34</f>
        <v>200</v>
      </c>
      <c r="BQ34">
        <f>$BP34/$BG34</f>
        <v>400</v>
      </c>
      <c r="BW34" s="15"/>
      <c r="CC34" s="15"/>
      <c r="CD34" s="25">
        <v>2.25</v>
      </c>
      <c r="CE34" s="25">
        <v>1.3333333333333333</v>
      </c>
      <c r="CF34" s="25">
        <v>1.3333333333333333</v>
      </c>
      <c r="CG34" s="25">
        <v>1.5</v>
      </c>
      <c r="CH34" s="25">
        <v>2</v>
      </c>
      <c r="CI34" s="152">
        <f t="shared" si="4"/>
        <v>1.6833333333333331</v>
      </c>
      <c r="CJ34">
        <v>1</v>
      </c>
      <c r="CK34" cm="1">
        <f t="array" ref="CK34">_xlfn.IFS([1]original_ver!CH18="จากการเข้าร่วมกิจกรรมอบรม ที่จัดโดยโครงการเกษตรกรปราดเปรื่อง (Smart Farmer)",1,[1]original_ver!CH18="จากการเข้าร่วมกิจกรรมอบรม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ๆ",3,[1]original_ver!CH18="จากการเรียนรู้ผ่านประสบการณ์ของผู้อื่น ได้แก่ เพื่อนบ้าน พี่น้อง เพื่อน และญาติ เป็นต้น",4,[1]original_ver!CH18="ไม่ได้เข้าร่วมกิจกรรมอบรมหรือเรียนรู้ใด ๆ (ข้ามไปข้อ 33)",5)</f>
        <v>5</v>
      </c>
      <c r="CL34" s="15" t="str" cm="1">
        <f t="array" ref="CL34">_xlfn.IFS([1]original_ver!CJ18="ความรู้ทางการเกษตรและการใช้เทคโนโลยีสำหรับการผลิตในฟาร์ม",1,[1]original_ver!CJ18="การวางแผนและจัดการฟาร์ม เช่น การเก็บเกี่ยว การเงิน และการวางแผนทางการตลาด",2,[1]original_ver!CJ18="การเป็นผู้ประกอบการทางการเกษตร",3,[1]original_ver!CJ18="การเพิ่มมูลค่าผลผลิต และการแปรรูปผลผลิต (รวมถึงการพัฒนาคุณภาพผลผลิต)",4,[1]original_ver!CJ18="","")</f>
        <v/>
      </c>
      <c r="CO34" s="15" t="str" cm="1">
        <f t="array" ref="CO34">_xlfn.IFS([1]original_ver!CN18="ความรู้ทางการเกษตรและการใช้เทคโนโลยีสำหรับการผลิตในฟาร์ม",1,[1]original_ver!CN18="การวางแผนและจัดการฟาร์ม เช่น การเก็บเกี่ยว การเงิน และการวางแผนทางการตลาด",2,[1]original_ver!CN18="การเป็นผู้ประกอบการทางการเกษตร",3,[1]original_ver!CN18="การเพิ่มมูลค่าผลผลิต และการแปรรูปผลผลิต (รวมถึงการพัฒนาคุณภาพผลผลิต)",4,[1]original_ver!CN18="","")</f>
        <v/>
      </c>
      <c r="CR34" s="15" t="str" cm="1">
        <f t="array" ref="CR34">_xlfn.IFS([1]original_ver!CR18="ประยุกต์",1,[1]original_ver!CR18="ไม่ประยุกต์",0,[1]original_ver!CR18="","")</f>
        <v/>
      </c>
      <c r="CS34" s="15" t="str" cm="1">
        <f t="array" ref="CS34">_xlfn.IFS([1]original_ver!CS18="ประยุกต์",1,[1]original_ver!CS18="ไม่ประยุกต์",0,[1]original_ver!CS18="","")</f>
        <v/>
      </c>
      <c r="CU34" s="15" t="str" cm="1">
        <f t="array" ref="CU34">_xlfn.IFS([1]original_ver!CV18="ประยุกต์",1,[1]original_ver!CV18="ไม่ประยุกต์",0,[1]original_ver!CV18="","")</f>
        <v/>
      </c>
      <c r="CW34" s="15" t="str" cm="1">
        <f t="array" ref="CW34">_xlfn.IFS([1]original_ver!CY18="ประยุกต์",1,[1]original_ver!CY18="ไม่ประยุกต์",0,[1]original_ver!CY18="","")</f>
        <v/>
      </c>
      <c r="CY34" s="15" t="str" cm="1">
        <f t="array" ref="CY34">_xlfn.IFS([1]original_ver!DB18="ประยุกต์",1,[1]original_ver!DB18="ไม่ประยุกต์",0,[1]original_ver!DB18="","")</f>
        <v/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I34" s="15">
        <v>3</v>
      </c>
      <c r="DJ34" s="15">
        <v>1</v>
      </c>
      <c r="DM34" s="15">
        <v>2</v>
      </c>
      <c r="DN34" s="15">
        <v>1</v>
      </c>
      <c r="DO34" s="15" t="s">
        <v>562</v>
      </c>
      <c r="DP34" s="15">
        <v>1</v>
      </c>
      <c r="DQ34" s="15">
        <v>1</v>
      </c>
      <c r="DS34" s="166">
        <v>4</v>
      </c>
      <c r="DT34" s="166">
        <v>4.333333333333333</v>
      </c>
      <c r="DU34" s="166">
        <v>2</v>
      </c>
      <c r="DV34" s="166">
        <v>2</v>
      </c>
      <c r="DW34" s="166">
        <v>2.6666666666666665</v>
      </c>
      <c r="DX34" s="148">
        <v>2.5</v>
      </c>
      <c r="DY34" s="152"/>
      <c r="DZ34" s="152">
        <v>3.8</v>
      </c>
      <c r="EA34" s="152">
        <v>4.333333333333333</v>
      </c>
      <c r="EB34" s="148">
        <v>3.75</v>
      </c>
      <c r="EC34" s="152">
        <v>3.8</v>
      </c>
      <c r="ED34" s="152">
        <v>3.6666666666666665</v>
      </c>
      <c r="EE34" s="152">
        <v>4.25</v>
      </c>
    </row>
    <row r="35" spans="1:135" x14ac:dyDescent="0.2">
      <c r="A35">
        <v>17</v>
      </c>
      <c r="AC35">
        <f t="shared" si="1"/>
        <v>0</v>
      </c>
      <c r="AD35" t="e">
        <f t="shared" si="2"/>
        <v>#DIV/0!</v>
      </c>
      <c r="AP35" s="148">
        <f t="shared" si="3"/>
        <v>0</v>
      </c>
      <c r="AQ35" s="148" t="e">
        <f t="shared" si="0"/>
        <v>#DIV/0!</v>
      </c>
      <c r="CI35" s="148" t="e">
        <f t="shared" si="4"/>
        <v>#DIV/0!</v>
      </c>
    </row>
    <row r="36" spans="1:135" x14ac:dyDescent="0.2">
      <c r="A36">
        <v>18</v>
      </c>
      <c r="B36" s="15">
        <v>64</v>
      </c>
      <c r="C36" s="16" t="s">
        <v>563</v>
      </c>
      <c r="D36" cm="1">
        <f t="array" ref="D36">_xlfn.IFS([1]original_ver!D19="Participant",1,[1]original_ver!D19="Non-Participant",0,[1]original_ver!D19="","")</f>
        <v>1</v>
      </c>
      <c r="E36">
        <v>2</v>
      </c>
      <c r="F36" s="17" cm="1">
        <f t="array" ref="F36">_xlfn.IFS([1]original_ver!F19="ชาย",1,[1]original_ver!F19="หญิง",0,[1]original_ver!F19="","")</f>
        <v>1</v>
      </c>
      <c r="G36" s="17">
        <v>49</v>
      </c>
      <c r="H36" s="17" cm="1">
        <f t="array" ref="H36">_xlfn.IFS([1]original_ver!H19="ไม่มีการศึกษา",0,[1]original_ver!H19="ประถมศึกษา",1,[1]original_ver!H19="มัธยมศึกษาตอนต้น",2,[1]original_ver!H19="มัธยมศึกษาตอนปลาย",3,[1]original_ver!H19="อนุปริญญา (ปวช., ปวส., ฝึกหัดครู)",4,[1]original_ver!H19="ปริญญาตรี",5,[1]original_ver!H19="สูงกว่าปริญญาตรี",6,[1]original_ver!H19="","")</f>
        <v>3</v>
      </c>
      <c r="I36" s="17" cm="1">
        <f t="array" ref="I36">_xlfn.IFS([1]original_ver!I19="โสด",1,[1]original_ver!I19="สมรส/อยู่ด้วยกัน",2,[1]original_ver!I19="หย่าร้าง/แยกกันอยู่",3,[1]original_ver!I19="หม้าย",4,[1]original_ver!I19="","")</f>
        <v>2</v>
      </c>
      <c r="J36" s="17">
        <v>5</v>
      </c>
      <c r="K36" s="17">
        <v>7</v>
      </c>
      <c r="L36" s="17" cm="1">
        <f t="array" ref="L36">_xlfn.IFS([1]original_ver!L19="ใช่",1,[1]original_ver!L19="ไม่ใช่",0,[1]original_ver!L19="","")</f>
        <v>0</v>
      </c>
      <c r="M36" s="17" cm="1">
        <f t="array" ref="M36">_xlfn.IFS([1]original_ver!M19="กู้ยืม",1,[1]original_ver!M19="ไม่กู้ยืม",0,[1]original_ver!M19="","")</f>
        <v>0</v>
      </c>
      <c r="N36" s="17">
        <f>IF($O36&gt;1, 1,0)</f>
        <v>0</v>
      </c>
      <c r="O36" s="18"/>
      <c r="P36" s="17" cm="1">
        <f t="array" ref="P36">_xlfn.IFS([1]original_ver!O19="ใช่",1,[1]original_ver!O19="ไม่ใช่",0,[1]original_ver!O19="","")</f>
        <v>1</v>
      </c>
      <c r="Q36" s="17"/>
      <c r="R36" s="15">
        <v>9</v>
      </c>
      <c r="S36" s="15">
        <v>1</v>
      </c>
      <c r="T36" s="15">
        <v>24</v>
      </c>
      <c r="U36" s="15">
        <v>2500</v>
      </c>
      <c r="V36" s="15">
        <v>49</v>
      </c>
      <c r="W36" s="22">
        <f>$U36/$T36</f>
        <v>104.16666666666667</v>
      </c>
      <c r="AC36">
        <f t="shared" si="1"/>
        <v>2500</v>
      </c>
      <c r="AD36">
        <f t="shared" si="2"/>
        <v>104.16666666666667</v>
      </c>
      <c r="AE36" s="15">
        <v>9</v>
      </c>
      <c r="AF36" s="15">
        <v>1</v>
      </c>
      <c r="AG36" s="15">
        <v>24</v>
      </c>
      <c r="AH36" s="15">
        <v>2000</v>
      </c>
      <c r="AI36" s="15">
        <v>44</v>
      </c>
      <c r="AJ36" s="15">
        <f>$AH36/$AG36</f>
        <v>83.333333333333329</v>
      </c>
      <c r="AP36" s="148">
        <f t="shared" si="3"/>
        <v>2000</v>
      </c>
      <c r="AQ36" s="148">
        <f t="shared" si="0"/>
        <v>83.333333333333329</v>
      </c>
      <c r="AR36" s="15">
        <v>9</v>
      </c>
      <c r="AS36" s="15">
        <v>1</v>
      </c>
      <c r="AT36" s="15">
        <v>10</v>
      </c>
      <c r="AU36" s="15">
        <v>834</v>
      </c>
      <c r="AV36" s="15">
        <v>30</v>
      </c>
      <c r="AW36" s="15">
        <f>$AU36/$AT36</f>
        <v>83.4</v>
      </c>
      <c r="BC36">
        <f>$AU36+$AZ36</f>
        <v>834</v>
      </c>
      <c r="BD36">
        <f>$BC36/$AT36</f>
        <v>83.4</v>
      </c>
      <c r="BE36" s="15">
        <v>9</v>
      </c>
      <c r="BF36" s="15">
        <v>1</v>
      </c>
      <c r="BG36" s="15">
        <v>10</v>
      </c>
      <c r="BH36" s="15">
        <v>834</v>
      </c>
      <c r="BI36" s="15">
        <v>30</v>
      </c>
      <c r="BJ36" s="15"/>
      <c r="BP36">
        <f>$BH36+$BM36</f>
        <v>834</v>
      </c>
      <c r="BQ36">
        <f>$BP36/$BG36</f>
        <v>83.4</v>
      </c>
      <c r="BW36" s="15"/>
      <c r="CC36" s="15"/>
      <c r="CD36" s="25">
        <v>1.5</v>
      </c>
      <c r="CE36" s="25">
        <v>1.6666666666666667</v>
      </c>
      <c r="CF36" s="25">
        <v>1.3333333333333333</v>
      </c>
      <c r="CG36" s="25">
        <v>1.5</v>
      </c>
      <c r="CH36" s="25">
        <v>1.5</v>
      </c>
      <c r="CI36" s="152">
        <f t="shared" si="4"/>
        <v>1.5</v>
      </c>
      <c r="CJ36">
        <v>3</v>
      </c>
      <c r="CK36" cm="1">
        <f t="array" ref="CK36">_xlfn.IFS([1]original_ver!CH19="จากการเข้าร่วมกิจกรรมอบรม ที่จัดโดยโครงการเกษตรกรปราดเปรื่อง (Smart Farmer)",1,[1]original_ver!CH19="จากการเข้าร่วมกิจกรรมอบรม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ๆ",3,[1]original_ver!CH19="จากการเรียนรู้ผ่านประสบการณ์ของผู้อื่น ได้แก่ เพื่อนบ้าน พี่น้อง เพื่อน และญาติ เป็นต้น",4,[1]original_ver!CH19="ไม่ได้เข้าร่วมกิจกรรมอบรมหรือเรียนรู้ใด ๆ (ข้ามไปข้อ 33)",5)</f>
        <v>4</v>
      </c>
      <c r="CL36" s="15" cm="1">
        <f t="array" ref="CL36">_xlfn.IFS([1]original_ver!CJ19="ความรู้ทางการเกษตรและการใช้เทคโนโลยีสำหรับการผลิตในฟาร์ม",1,[1]original_ver!CJ19="การวางแผนและจัดการฟาร์ม เช่น การเก็บเกี่ยว การเงิน และการวางแผนทางการตลาด",2,[1]original_ver!CJ19="การเป็นผู้ประกอบการทางการเกษตร",3,[1]original_ver!CJ19="การเพิ่มมูลค่าผลผลิต และการแปรรูปผลผลิต (รวมถึงการพัฒนาคุณภาพผลผลิต)",4,[1]original_ver!CJ19="","")</f>
        <v>3</v>
      </c>
      <c r="CM36" s="15">
        <v>6</v>
      </c>
      <c r="CN36" s="15">
        <v>2</v>
      </c>
      <c r="CO36" s="15" cm="1">
        <f t="array" ref="CO36">_xlfn.IFS([1]original_ver!CN19="ความรู้ทางการเกษตรและการใช้เทคโนโลยีสำหรับการผลิตในฟาร์ม",1,[1]original_ver!CN19="การวางแผนและจัดการฟาร์ม เช่น การเก็บเกี่ยว การเงิน และการวางแผนทางการตลาด",2,[1]original_ver!CN19="การเป็นผู้ประกอบการทางการเกษตร",3,[1]original_ver!CN19="การเพิ่มมูลค่าผลผลิต และการแปรรูปผลผลิต (รวมถึงการพัฒนาคุณภาพผลผลิต)",4,[1]original_ver!CN19="","")</f>
        <v>1</v>
      </c>
      <c r="CP36" s="15">
        <v>0</v>
      </c>
      <c r="CR36" s="15" cm="1">
        <f t="array" ref="CR36">_xlfn.IFS([1]original_ver!CR19="ประยุกต์",1,[1]original_ver!CR19="ไม่ประยุกต์",0,[1]original_ver!CR19="","")</f>
        <v>1</v>
      </c>
      <c r="CS36" s="15" cm="1">
        <f t="array" ref="CS36">_xlfn.IFS([1]original_ver!CS19="ประยุกต์",1,[1]original_ver!CS19="ไม่ประยุกต์",0,[1]original_ver!CS19="","")</f>
        <v>0</v>
      </c>
      <c r="CT36" s="15">
        <v>1</v>
      </c>
      <c r="CU36" s="15" cm="1">
        <f t="array" ref="CU36">_xlfn.IFS([1]original_ver!CV19="ประยุกต์",1,[1]original_ver!CV19="ไม่ประยุกต์",0,[1]original_ver!CV19="","")</f>
        <v>0</v>
      </c>
      <c r="CV36" s="15">
        <v>1</v>
      </c>
      <c r="CW36" s="15" cm="1">
        <f t="array" ref="CW36">_xlfn.IFS([1]original_ver!CY19="ประยุกต์",1,[1]original_ver!CY19="ไม่ประยุกต์",0,[1]original_ver!CY19="","")</f>
        <v>1</v>
      </c>
      <c r="CY36" s="15" cm="1">
        <f t="array" ref="CY36">_xlfn.IFS([1]original_ver!DB19="ประยุกต์",1,[1]original_ver!DB19="ไม่ประยุกต์",0,[1]original_ver!DB19="","")</f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K36" s="15">
        <v>3</v>
      </c>
      <c r="DL36" s="15">
        <v>2</v>
      </c>
      <c r="DM36" s="15">
        <v>1</v>
      </c>
      <c r="DN36" s="15">
        <v>2</v>
      </c>
      <c r="DO36" s="15" t="s">
        <v>564</v>
      </c>
      <c r="DP36" s="15">
        <v>2</v>
      </c>
      <c r="DQ36" s="15">
        <v>3</v>
      </c>
      <c r="DS36" s="166">
        <v>3.4</v>
      </c>
      <c r="DT36" s="166">
        <v>2.3333333333333335</v>
      </c>
      <c r="DU36" s="166">
        <v>3.5</v>
      </c>
      <c r="DV36" s="166">
        <v>4</v>
      </c>
      <c r="DW36" s="166">
        <v>4.333333333333333</v>
      </c>
      <c r="DX36" s="148">
        <v>4</v>
      </c>
      <c r="DY36" s="152"/>
      <c r="DZ36" s="152">
        <v>4.8</v>
      </c>
      <c r="EA36" s="152">
        <v>4.333333333333333</v>
      </c>
      <c r="EB36" s="148">
        <v>4.75</v>
      </c>
      <c r="EC36" s="152">
        <v>4.4000000000000004</v>
      </c>
      <c r="ED36" s="152">
        <v>3.6666666666666665</v>
      </c>
      <c r="EE36" s="152">
        <v>4.5</v>
      </c>
    </row>
    <row r="37" spans="1:135" x14ac:dyDescent="0.2">
      <c r="A37">
        <v>18</v>
      </c>
      <c r="AC37">
        <f t="shared" si="1"/>
        <v>0</v>
      </c>
      <c r="AD37" t="e">
        <f t="shared" si="2"/>
        <v>#DIV/0!</v>
      </c>
      <c r="AP37" s="148">
        <f t="shared" si="3"/>
        <v>0</v>
      </c>
      <c r="AQ37" s="148" t="e">
        <f t="shared" si="0"/>
        <v>#DIV/0!</v>
      </c>
      <c r="CI37" s="148" t="e">
        <f t="shared" si="4"/>
        <v>#DIV/0!</v>
      </c>
    </row>
    <row r="38" spans="1:135" x14ac:dyDescent="0.2">
      <c r="A38">
        <v>19</v>
      </c>
      <c r="B38" s="15">
        <v>66</v>
      </c>
      <c r="C38" s="16" t="s">
        <v>565</v>
      </c>
      <c r="D38" cm="1">
        <f t="array" ref="D38">_xlfn.IFS([1]original_ver!D20="Participant",1,[1]original_ver!D20="Non-Participant",0,[1]original_ver!D20="","")</f>
        <v>1</v>
      </c>
      <c r="E38">
        <v>1</v>
      </c>
      <c r="F38" s="17" cm="1">
        <f t="array" ref="F38">_xlfn.IFS([1]original_ver!F20="ชาย",1,[1]original_ver!F20="หญิง",0,[1]original_ver!F20="","")</f>
        <v>1</v>
      </c>
      <c r="G38" s="17">
        <v>64</v>
      </c>
      <c r="H38" s="17" cm="1">
        <f t="array" ref="H38">_xlfn.IFS([1]original_ver!H20="ไม่มีการศึกษา",0,[1]original_ver!H20="ประถมศึกษา",1,[1]original_ver!H20="มัธยมศึกษาตอนต้น",2,[1]original_ver!H20="มัธยมศึกษาตอนปลาย",3,[1]original_ver!H20="อนุปริญญา (ปวช., ปวส., ฝึกหัดครู)",4,[1]original_ver!H20="ปริญญาตรี",5,[1]original_ver!H20="สูงกว่าปริญญาตรี",6,[1]original_ver!H20="","")</f>
        <v>1</v>
      </c>
      <c r="I38" s="17" cm="1">
        <f t="array" ref="I38">_xlfn.IFS([1]original_ver!I20="โสด",1,[1]original_ver!I20="สมรส/อยู่ด้วยกัน",2,[1]original_ver!I20="หย่าร้าง/แยกกันอยู่",3,[1]original_ver!I20="หม้าย",4,[1]original_ver!I20="","")</f>
        <v>2</v>
      </c>
      <c r="J38" s="17">
        <v>5</v>
      </c>
      <c r="K38" s="17">
        <v>25</v>
      </c>
      <c r="L38" s="17" cm="1">
        <f t="array" ref="L38">_xlfn.IFS([1]original_ver!L20="ใช่",1,[1]original_ver!L20="ไม่ใช่",0,[1]original_ver!L20="","")</f>
        <v>0</v>
      </c>
      <c r="M38" s="17" cm="1">
        <f t="array" ref="M38">_xlfn.IFS([1]original_ver!M20="กู้ยืม",1,[1]original_ver!M20="ไม่กู้ยืม",0,[1]original_ver!M20="","")</f>
        <v>1</v>
      </c>
      <c r="N38" s="17">
        <f>IF($O38&gt;1, 1,0)</f>
        <v>1</v>
      </c>
      <c r="O38" s="18">
        <v>150000</v>
      </c>
      <c r="P38" s="17" cm="1">
        <f t="array" ref="P38">_xlfn.IFS([1]original_ver!O20="ใช่",1,[1]original_ver!O20="ไม่ใช่",0,[1]original_ver!O20="","")</f>
        <v>1</v>
      </c>
      <c r="Q38" s="17"/>
      <c r="R38" s="15">
        <v>7</v>
      </c>
      <c r="S38" s="15">
        <v>1</v>
      </c>
      <c r="T38" s="15">
        <v>9</v>
      </c>
      <c r="U38" s="15">
        <v>30000</v>
      </c>
      <c r="V38" s="15">
        <v>5</v>
      </c>
      <c r="W38" s="22">
        <f>$U38/$T38</f>
        <v>3333.3333333333335</v>
      </c>
      <c r="AC38">
        <f t="shared" si="1"/>
        <v>30000</v>
      </c>
      <c r="AD38">
        <f t="shared" si="2"/>
        <v>3333.3333333333335</v>
      </c>
      <c r="AE38" s="15">
        <v>7</v>
      </c>
      <c r="AF38" s="15">
        <v>1</v>
      </c>
      <c r="AG38" s="15">
        <v>9</v>
      </c>
      <c r="AH38" s="15">
        <v>24000</v>
      </c>
      <c r="AI38" s="15">
        <v>5</v>
      </c>
      <c r="AJ38" s="15">
        <f>$AH38/$AG38</f>
        <v>2666.6666666666665</v>
      </c>
      <c r="AP38" s="148">
        <f t="shared" si="3"/>
        <v>24000</v>
      </c>
      <c r="AQ38" s="148">
        <f t="shared" si="0"/>
        <v>2666.6666666666665</v>
      </c>
      <c r="CD38" s="25">
        <v>1.5</v>
      </c>
      <c r="CE38" s="25">
        <v>3</v>
      </c>
      <c r="CF38" s="25">
        <v>1.6666666666666667</v>
      </c>
      <c r="CG38" s="25">
        <v>3.5</v>
      </c>
      <c r="CH38" s="25">
        <v>3</v>
      </c>
      <c r="CI38" s="152">
        <f t="shared" si="4"/>
        <v>2.5333333333333337</v>
      </c>
      <c r="CJ38">
        <v>2</v>
      </c>
      <c r="CK38" cm="1">
        <f t="array" ref="CK38">_xlfn.IFS([1]original_ver!CH20="จากการเข้าร่วมกิจกรรมอบรม ที่จัดโดยโครงการเกษตรกรปราดเปรื่อง (Smart Farmer)",1,[1]original_ver!CH20="จากการเข้าร่วมกิจกรรมอบรม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ๆ",3,[1]original_ver!CH20="จากการเรียนรู้ผ่านประสบการณ์ของผู้อื่น ได้แก่ เพื่อนบ้าน พี่น้อง เพื่อน และญาติ เป็นต้น",4,[1]original_ver!CH20="ไม่ได้เข้าร่วมกิจกรรมอบรมหรือเรียนรู้ใด ๆ (ข้ามไปข้อ 33)",5)</f>
        <v>2</v>
      </c>
      <c r="CL38" s="15" cm="1">
        <f t="array" ref="CL38">_xlfn.IFS([1]original_ver!CJ20="ความรู้ทางการเกษตรและการใช้เทคโนโลยีสำหรับการผลิตในฟาร์ม",1,[1]original_ver!CJ20="การวางแผนและจัดการฟาร์ม เช่น การเก็บเกี่ยว การเงิน และการวางแผนทางการตลาด",2,[1]original_ver!CJ20="การเป็นผู้ประกอบการทางการเกษตร",3,[1]original_ver!CJ20="การเพิ่มมูลค่าผลผลิต และการแปรรูปผลผลิต (รวมถึงการพัฒนาคุณภาพผลผลิต)",4,[1]original_ver!CJ20="","")</f>
        <v>1</v>
      </c>
      <c r="CM38" s="15">
        <v>12</v>
      </c>
      <c r="CN38" s="15">
        <v>3</v>
      </c>
      <c r="CO38" s="15" cm="1">
        <f t="array" ref="CO38">_xlfn.IFS([1]original_ver!CN20="ความรู้ทางการเกษตรและการใช้เทคโนโลยีสำหรับการผลิตในฟาร์ม",1,[1]original_ver!CN20="การวางแผนและจัดการฟาร์ม เช่น การเก็บเกี่ยว การเงิน และการวางแผนทางการตลาด",2,[1]original_ver!CN20="การเป็นผู้ประกอบการทางการเกษตร",3,[1]original_ver!CN20="การเพิ่มมูลค่าผลผลิต และการแปรรูปผลผลิต (รวมถึงการพัฒนาคุณภาพผลผลิต)",4,[1]original_ver!CN20="","")</f>
        <v>2</v>
      </c>
      <c r="CP38" s="15">
        <v>3</v>
      </c>
      <c r="CQ38" s="15">
        <v>3</v>
      </c>
      <c r="CR38" s="15" cm="1">
        <f t="array" ref="CR38">_xlfn.IFS([1]original_ver!CR20="ประยุกต์",1,[1]original_ver!CR20="ไม่ประยุกต์",0,[1]original_ver!CR20="","")</f>
        <v>1</v>
      </c>
      <c r="CS38" s="15" cm="1">
        <f t="array" ref="CS38">_xlfn.IFS([1]original_ver!CS20="ประยุกต์",1,[1]original_ver!CS20="ไม่ประยุกต์",0,[1]original_ver!CS20="","")</f>
        <v>1</v>
      </c>
      <c r="CU38" s="15" cm="1">
        <f t="array" ref="CU38">_xlfn.IFS([1]original_ver!CV20="ประยุกต์",1,[1]original_ver!CV20="ไม่ประยุกต์",0,[1]original_ver!CV20="","")</f>
        <v>1</v>
      </c>
      <c r="CW38" s="15" cm="1">
        <f t="array" ref="CW38">_xlfn.IFS([1]original_ver!CY20="ประยุกต์",1,[1]original_ver!CY20="ไม่ประยุกต์",0,[1]original_ver!CY20="","")</f>
        <v>1</v>
      </c>
      <c r="CY38" s="15" cm="1">
        <f t="array" ref="CY38">_xlfn.IFS([1]original_ver!DB20="ประยุกต์",1,[1]original_ver!DB20="ไม่ประยุกต์",0,[1]original_ver!DB20="","")</f>
        <v>1</v>
      </c>
      <c r="DG38" s="15">
        <v>1</v>
      </c>
      <c r="DH38" s="15">
        <v>1</v>
      </c>
      <c r="DI38" s="15">
        <v>3</v>
      </c>
      <c r="DJ38" s="15">
        <v>1</v>
      </c>
      <c r="DM38" s="15">
        <v>2</v>
      </c>
      <c r="DN38" s="15">
        <v>1</v>
      </c>
      <c r="DS38" s="166">
        <v>5</v>
      </c>
      <c r="DT38" s="166">
        <v>4</v>
      </c>
      <c r="DU38" s="166">
        <v>4.75</v>
      </c>
      <c r="DV38" s="166">
        <v>3.6</v>
      </c>
      <c r="DW38" s="166">
        <v>2.3333333333333335</v>
      </c>
      <c r="DX38" s="148">
        <v>3.75</v>
      </c>
      <c r="DY38" s="152"/>
      <c r="DZ38" s="152">
        <v>3.8</v>
      </c>
      <c r="EA38" s="152">
        <v>3.6666666666666665</v>
      </c>
      <c r="EB38" s="148">
        <v>4.75</v>
      </c>
      <c r="EC38" s="152">
        <v>4.2</v>
      </c>
      <c r="ED38" s="152">
        <v>4.666666666666667</v>
      </c>
      <c r="EE38" s="152">
        <v>4.5</v>
      </c>
    </row>
    <row r="39" spans="1:135" x14ac:dyDescent="0.2">
      <c r="A39">
        <v>19</v>
      </c>
      <c r="AC39">
        <f t="shared" si="1"/>
        <v>0</v>
      </c>
      <c r="AD39" t="e">
        <f t="shared" si="2"/>
        <v>#DIV/0!</v>
      </c>
      <c r="AP39" s="148">
        <f t="shared" si="3"/>
        <v>0</v>
      </c>
      <c r="AQ39" s="148" t="e">
        <f t="shared" si="0"/>
        <v>#DIV/0!</v>
      </c>
      <c r="CI39" s="148" t="e">
        <f t="shared" si="4"/>
        <v>#DIV/0!</v>
      </c>
    </row>
    <row r="40" spans="1:135" x14ac:dyDescent="0.2">
      <c r="A40">
        <v>20</v>
      </c>
      <c r="B40" s="15">
        <v>68</v>
      </c>
      <c r="C40" s="16" t="s">
        <v>566</v>
      </c>
      <c r="D40" cm="1">
        <f t="array" ref="D40">_xlfn.IFS([1]original_ver!D21="Participant",1,[1]original_ver!D21="Non-Participant",0,[1]original_ver!D21="","")</f>
        <v>1</v>
      </c>
      <c r="E40">
        <v>2</v>
      </c>
      <c r="F40" s="17" cm="1">
        <f t="array" ref="F40">_xlfn.IFS([1]original_ver!F21="ชาย",1,[1]original_ver!F21="หญิง",0,[1]original_ver!F21="","")</f>
        <v>1</v>
      </c>
      <c r="G40" s="17">
        <v>58</v>
      </c>
      <c r="H40" s="17" cm="1">
        <f t="array" ref="H40">_xlfn.IFS([1]original_ver!H21="ไม่มีการศึกษา",0,[1]original_ver!H21="ประถมศึกษา",1,[1]original_ver!H21="มัธยมศึกษาตอนต้น",2,[1]original_ver!H21="มัธยมศึกษาตอนปลาย",3,[1]original_ver!H21="อนุปริญญา (ปวช., ปวส., ฝึกหัดครู)",4,[1]original_ver!H21="ปริญญาตรี",5,[1]original_ver!H21="สูงกว่าปริญญาตรี",6,[1]original_ver!H21="","")</f>
        <v>5</v>
      </c>
      <c r="I40" s="17" cm="1">
        <f t="array" ref="I40">_xlfn.IFS([1]original_ver!I21="โสด",1,[1]original_ver!I21="สมรส/อยู่ด้วยกัน",2,[1]original_ver!I21="หย่าร้าง/แยกกันอยู่",3,[1]original_ver!I21="หม้าย",4,[1]original_ver!I21="","")</f>
        <v>2</v>
      </c>
      <c r="J40" s="17">
        <v>4</v>
      </c>
      <c r="K40" s="17">
        <v>7</v>
      </c>
      <c r="L40" s="17" cm="1">
        <f t="array" ref="L40">_xlfn.IFS([1]original_ver!L21="ใช่",1,[1]original_ver!L21="ไม่ใช่",0,[1]original_ver!L21="","")</f>
        <v>1</v>
      </c>
      <c r="M40" s="17" cm="1">
        <f t="array" ref="M40">_xlfn.IFS([1]original_ver!M21="กู้ยืม",1,[1]original_ver!M21="ไม่กู้ยืม",0,[1]original_ver!M21="","")</f>
        <v>0</v>
      </c>
      <c r="N40" s="17">
        <f>IF($O40&gt;1, 1,0)</f>
        <v>1</v>
      </c>
      <c r="O40" s="18">
        <v>25000</v>
      </c>
      <c r="P40" s="17" cm="1">
        <f t="array" ref="P40">_xlfn.IFS([1]original_ver!O21="ใช่",1,[1]original_ver!O21="ไม่ใช่",0,[1]original_ver!O21="","")</f>
        <v>1</v>
      </c>
      <c r="Q40" s="17"/>
      <c r="R40" s="15">
        <v>8</v>
      </c>
      <c r="S40" s="15">
        <v>1</v>
      </c>
      <c r="T40" s="15">
        <v>1</v>
      </c>
      <c r="U40" s="15">
        <v>1300</v>
      </c>
      <c r="V40" s="15">
        <v>60</v>
      </c>
      <c r="W40" s="22">
        <f>$U40/$T40</f>
        <v>1300</v>
      </c>
      <c r="AC40">
        <f>$U40</f>
        <v>1300</v>
      </c>
      <c r="AD40">
        <f t="shared" si="2"/>
        <v>1300</v>
      </c>
      <c r="AE40" s="15">
        <v>8</v>
      </c>
      <c r="AF40" s="15">
        <v>1</v>
      </c>
      <c r="AG40" s="15">
        <v>1</v>
      </c>
      <c r="AH40" s="15">
        <v>1300</v>
      </c>
      <c r="AI40" s="15">
        <v>60</v>
      </c>
      <c r="AJ40" s="15">
        <f>$AH40/$AG40</f>
        <v>1300</v>
      </c>
      <c r="AP40" s="148">
        <f t="shared" si="3"/>
        <v>1300</v>
      </c>
      <c r="AQ40" s="148">
        <f t="shared" si="0"/>
        <v>1300</v>
      </c>
      <c r="CD40" s="25">
        <v>1.5</v>
      </c>
      <c r="CE40" s="25">
        <v>2</v>
      </c>
      <c r="CF40" s="25">
        <v>1.3333333333333333</v>
      </c>
      <c r="CG40" s="25">
        <v>1.5</v>
      </c>
      <c r="CH40" s="25">
        <v>2.5</v>
      </c>
      <c r="CI40" s="152">
        <f t="shared" si="4"/>
        <v>1.7666666666666664</v>
      </c>
      <c r="CJ40">
        <v>3</v>
      </c>
      <c r="CK40" cm="1">
        <f t="array" ref="CK40">_xlfn.IFS([1]original_ver!CH21="จากการเข้าร่วมกิจกรรมอบรม ที่จัดโดยโครงการเกษตรกรปราดเปรื่อง (Smart Farmer)",1,[1]original_ver!CH21="จากการเข้าร่วมกิจกรรมอบรม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ๆ",3,[1]original_ver!CH21="จากการเรียนรู้ผ่านประสบการณ์ของผู้อื่น ได้แก่ เพื่อนบ้าน พี่น้อง เพื่อน และญาติ เป็นต้น",4,[1]original_ver!CH21="ไม่ได้เข้าร่วมกิจกรรมอบรมหรือเรียนรู้ใด ๆ (ข้ามไปข้อ 33)",5)</f>
        <v>5</v>
      </c>
      <c r="CL40" s="15" t="str" cm="1">
        <f t="array" ref="CL40">_xlfn.IFS([1]original_ver!CJ21="ความรู้ทางการเกษตรและการใช้เทคโนโลยีสำหรับการผลิตในฟาร์ม",1,[1]original_ver!CJ21="การวางแผนและจัดการฟาร์ม เช่น การเก็บเกี่ยว การเงิน และการวางแผนทางการตลาด",2,[1]original_ver!CJ21="การเป็นผู้ประกอบการทางการเกษตร",3,[1]original_ver!CJ21="การเพิ่มมูลค่าผลผลิต และการแปรรูปผลผลิต (รวมถึงการพัฒนาคุณภาพผลผลิต)",4,[1]original_ver!CJ21="","")</f>
        <v/>
      </c>
      <c r="CO40" s="15" t="str" cm="1">
        <f t="array" ref="CO40">_xlfn.IFS([1]original_ver!CN21="ความรู้ทางการเกษตรและการใช้เทคโนโลยีสำหรับการผลิตในฟาร์ม",1,[1]original_ver!CN21="การวางแผนและจัดการฟาร์ม เช่น การเก็บเกี่ยว การเงิน และการวางแผนทางการตลาด",2,[1]original_ver!CN21="การเป็นผู้ประกอบการทางการเกษตร",3,[1]original_ver!CN21="การเพิ่มมูลค่าผลผลิต และการแปรรูปผลผลิต (รวมถึงการพัฒนาคุณภาพผลผลิต)",4,[1]original_ver!CN21="","")</f>
        <v/>
      </c>
      <c r="CR40" s="15" t="str" cm="1">
        <f t="array" ref="CR40">_xlfn.IFS([1]original_ver!CR21="ประยุกต์",1,[1]original_ver!CR21="ไม่ประยุกต์",0,[1]original_ver!CR21="","")</f>
        <v/>
      </c>
      <c r="CS40" s="15" t="str" cm="1">
        <f t="array" ref="CS40">_xlfn.IFS([1]original_ver!CS21="ประยุกต์",1,[1]original_ver!CS21="ไม่ประยุกต์",0,[1]original_ver!CS21="","")</f>
        <v/>
      </c>
      <c r="CU40" s="15" t="str" cm="1">
        <f t="array" ref="CU40">_xlfn.IFS([1]original_ver!CV21="ประยุกต์",1,[1]original_ver!CV21="ไม่ประยุกต์",0,[1]original_ver!CV21="","")</f>
        <v/>
      </c>
      <c r="CW40" s="15" t="str" cm="1">
        <f t="array" ref="CW40">_xlfn.IFS([1]original_ver!CY21="ประยุกต์",1,[1]original_ver!CY21="ไม่ประยุกต์",0,[1]original_ver!CY21="","")</f>
        <v/>
      </c>
      <c r="CY40" s="15" t="str" cm="1">
        <f t="array" ref="CY40">_xlfn.IFS([1]original_ver!DB21="ประยุกต์",1,[1]original_ver!DB21="ไม่ประยุกต์",0,[1]original_ver!DB21="","")</f>
        <v/>
      </c>
      <c r="DS40" s="166">
        <v>3.6</v>
      </c>
      <c r="DT40" s="166">
        <v>4.333333333333333</v>
      </c>
      <c r="DU40" s="166">
        <v>3.5</v>
      </c>
      <c r="DV40" s="166">
        <v>4.5999999999999996</v>
      </c>
      <c r="DW40" s="166">
        <v>2.3333333333333335</v>
      </c>
      <c r="DX40" s="148">
        <v>3.25</v>
      </c>
      <c r="DY40" s="152"/>
      <c r="DZ40" s="152">
        <v>4.5999999999999996</v>
      </c>
      <c r="EA40" s="152">
        <v>4</v>
      </c>
      <c r="EB40" s="148">
        <v>4.25</v>
      </c>
      <c r="EC40" s="152">
        <v>4</v>
      </c>
      <c r="ED40" s="152">
        <v>4</v>
      </c>
      <c r="EE40" s="152">
        <v>4</v>
      </c>
    </row>
    <row r="41" spans="1:135" x14ac:dyDescent="0.2">
      <c r="A41">
        <v>20</v>
      </c>
      <c r="AC41">
        <f t="shared" si="1"/>
        <v>0</v>
      </c>
      <c r="AD41" t="e">
        <f t="shared" si="2"/>
        <v>#DIV/0!</v>
      </c>
      <c r="AP41" s="148">
        <f t="shared" si="3"/>
        <v>0</v>
      </c>
      <c r="AQ41" s="148" t="e">
        <f t="shared" si="0"/>
        <v>#DIV/0!</v>
      </c>
      <c r="CI41" s="148" t="e">
        <f t="shared" si="4"/>
        <v>#DIV/0!</v>
      </c>
    </row>
    <row r="42" spans="1:135" x14ac:dyDescent="0.2">
      <c r="A42">
        <v>21</v>
      </c>
      <c r="B42" s="15">
        <v>69</v>
      </c>
      <c r="C42" s="16" t="s">
        <v>567</v>
      </c>
      <c r="D42" cm="1">
        <f t="array" ref="D42">_xlfn.IFS([1]original_ver!D22="Participant",1,[1]original_ver!D22="Non-Participant",0,[1]original_ver!D22="","")</f>
        <v>1</v>
      </c>
      <c r="E42">
        <v>1</v>
      </c>
      <c r="F42" s="17" cm="1">
        <f t="array" ref="F42">_xlfn.IFS([1]original_ver!F22="ชาย",1,[1]original_ver!F22="หญิง",0,[1]original_ver!F22="","")</f>
        <v>0</v>
      </c>
      <c r="G42" s="17">
        <v>46</v>
      </c>
      <c r="H42" s="17" cm="1">
        <f t="array" ref="H42">_xlfn.IFS([1]original_ver!H22="ไม่มีการศึกษา",0,[1]original_ver!H22="ประถมศึกษา",1,[1]original_ver!H22="มัธยมศึกษาตอนต้น",2,[1]original_ver!H22="มัธยมศึกษาตอนปลาย",3,[1]original_ver!H22="อนุปริญญา (ปวช., ปวส., ฝึกหัดครู)",4,[1]original_ver!H22="ปริญญาตรี",5,[1]original_ver!H22="สูงกว่าปริญญาตรี",6,[1]original_ver!H22="","")</f>
        <v>3</v>
      </c>
      <c r="I42" s="17" cm="1">
        <f t="array" ref="I42">_xlfn.IFS([1]original_ver!I22="โสด",1,[1]original_ver!I22="สมรส/อยู่ด้วยกัน",2,[1]original_ver!I22="หย่าร้าง/แยกกันอยู่",3,[1]original_ver!I22="หม้าย",4,[1]original_ver!I22="","")</f>
        <v>2</v>
      </c>
      <c r="J42" s="17">
        <v>4</v>
      </c>
      <c r="K42" s="17">
        <v>7</v>
      </c>
      <c r="L42" s="17" cm="1">
        <f t="array" ref="L42">_xlfn.IFS([1]original_ver!L22="ใช่",1,[1]original_ver!L22="ไม่ใช่",0,[1]original_ver!L22="","")</f>
        <v>0</v>
      </c>
      <c r="M42" s="17" cm="1">
        <f t="array" ref="M42">_xlfn.IFS([1]original_ver!M22="กู้ยืม",1,[1]original_ver!M22="ไม่กู้ยืม",0,[1]original_ver!M22="","")</f>
        <v>0</v>
      </c>
      <c r="N42" s="17">
        <f>IF($O42&gt;1, 1,0)</f>
        <v>1</v>
      </c>
      <c r="O42" s="18">
        <v>160000</v>
      </c>
      <c r="P42" s="17" cm="1">
        <f t="array" ref="P42">_xlfn.IFS([1]original_ver!O22="ใช่",1,[1]original_ver!O22="ไม่ใช่",0,[1]original_ver!O22="","")</f>
        <v>0</v>
      </c>
      <c r="Q42" s="17"/>
      <c r="R42" s="15">
        <v>7</v>
      </c>
      <c r="S42" s="15">
        <v>1</v>
      </c>
      <c r="T42" s="15">
        <v>3</v>
      </c>
      <c r="U42" s="15">
        <v>9600</v>
      </c>
      <c r="V42" s="15">
        <v>5</v>
      </c>
      <c r="W42" s="22">
        <f>$U42/$T42</f>
        <v>3200</v>
      </c>
      <c r="AC42">
        <f t="shared" si="1"/>
        <v>9600</v>
      </c>
      <c r="AD42">
        <f t="shared" si="2"/>
        <v>3200</v>
      </c>
      <c r="AE42" s="15">
        <v>7</v>
      </c>
      <c r="AF42" s="15">
        <v>1</v>
      </c>
      <c r="AG42" s="15">
        <v>3</v>
      </c>
      <c r="AH42" s="15">
        <v>9600</v>
      </c>
      <c r="AI42" s="15">
        <v>5</v>
      </c>
      <c r="AJ42" s="15">
        <f>$AH42/$AG42</f>
        <v>3200</v>
      </c>
      <c r="AP42" s="148">
        <f t="shared" si="3"/>
        <v>9600</v>
      </c>
      <c r="AQ42" s="148">
        <f t="shared" si="0"/>
        <v>3200</v>
      </c>
      <c r="CD42" s="25">
        <v>4</v>
      </c>
      <c r="CE42" s="25">
        <v>4.333333333333333</v>
      </c>
      <c r="CF42" s="25">
        <v>4.333333333333333</v>
      </c>
      <c r="CG42" s="25">
        <v>3.5</v>
      </c>
      <c r="CH42" s="25">
        <v>3.5</v>
      </c>
      <c r="CI42" s="152">
        <f t="shared" si="4"/>
        <v>3.9333333333333327</v>
      </c>
      <c r="CJ42">
        <v>5</v>
      </c>
      <c r="CK42" cm="1">
        <f t="array" ref="CK42">_xlfn.IFS([1]original_ver!CH22="จากการเข้าร่วมกิจกรรมอบรม ที่จัดโดยโครงการเกษตรกรปราดเปรื่อง (Smart Farmer)",1,[1]original_ver!CH22="จากการเข้าร่วมกิจกรรมอบรม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ๆ",3,[1]original_ver!CH22="จากการเรียนรู้ผ่านประสบการณ์ของผู้อื่น ได้แก่ เพื่อนบ้าน พี่น้อง เพื่อน และญาติ เป็นต้น",4,[1]original_ver!CH22="ไม่ได้เข้าร่วมกิจกรรมอบรมหรือเรียนรู้ใด ๆ (ข้ามไปข้อ 33)",5)</f>
        <v>2</v>
      </c>
      <c r="CL42" s="15" cm="1">
        <f t="array" ref="CL42">_xlfn.IFS([1]original_ver!CJ22="ความรู้ทางการเกษตรและการใช้เทคโนโลยีสำหรับการผลิตในฟาร์ม",1,[1]original_ver!CJ22="การวางแผนและจัดการฟาร์ม เช่น การเก็บเกี่ยว การเงิน และการวางแผนทางการตลาด",2,[1]original_ver!CJ22="การเป็นผู้ประกอบการทางการเกษตร",3,[1]original_ver!CJ22="การเพิ่มมูลค่าผลผลิต และการแปรรูปผลผลิต (รวมถึงการพัฒนาคุณภาพผลผลิต)",4,[1]original_ver!CJ22="","")</f>
        <v>2</v>
      </c>
      <c r="CM42" s="15">
        <v>4</v>
      </c>
      <c r="CN42" s="15">
        <v>1</v>
      </c>
      <c r="CO42" s="15" cm="1">
        <f t="array" ref="CO42">_xlfn.IFS([1]original_ver!CN22="ความรู้ทางการเกษตรและการใช้เทคโนโลยีสำหรับการผลิตในฟาร์ม",1,[1]original_ver!CN22="การวางแผนและจัดการฟาร์ม เช่น การเก็บเกี่ยว การเงิน และการวางแผนทางการตลาด",2,[1]original_ver!CN22="การเป็นผู้ประกอบการทางการเกษตร",3,[1]original_ver!CN22="การเพิ่มมูลค่าผลผลิต และการแปรรูปผลผลิต (รวมถึงการพัฒนาคุณภาพผลผลิต)",4,[1]original_ver!CN22="","")</f>
        <v>1</v>
      </c>
      <c r="CP42" s="15">
        <v>1</v>
      </c>
      <c r="CQ42" s="15">
        <v>1</v>
      </c>
      <c r="CR42" s="15" cm="1">
        <f t="array" ref="CR42">_xlfn.IFS([1]original_ver!CR22="ประยุกต์",1,[1]original_ver!CR22="ไม่ประยุกต์",0,[1]original_ver!CR22="","")</f>
        <v>1</v>
      </c>
      <c r="CS42" s="15" cm="1">
        <f t="array" ref="CS42">_xlfn.IFS([1]original_ver!CS22="ประยุกต์",1,[1]original_ver!CS22="ไม่ประยุกต์",0,[1]original_ver!CS22="","")</f>
        <v>1</v>
      </c>
      <c r="CU42" s="15" cm="1">
        <f t="array" ref="CU42">_xlfn.IFS([1]original_ver!CV22="ประยุกต์",1,[1]original_ver!CV22="ไม่ประยุกต์",0,[1]original_ver!CV22="","")</f>
        <v>1</v>
      </c>
      <c r="CW42" s="15" cm="1">
        <f t="array" ref="CW42">_xlfn.IFS([1]original_ver!CY22="ประยุกต์",1,[1]original_ver!CY22="ไม่ประยุกต์",0,[1]original_ver!CY22="","")</f>
        <v>1</v>
      </c>
      <c r="CY42" s="15" cm="1">
        <f t="array" ref="CY42">_xlfn.IFS([1]original_ver!DB22="ประยุกต์",1,[1]original_ver!DB22="ไม่ประยุกต์",0,[1]original_ver!DB22="","")</f>
        <v>1</v>
      </c>
      <c r="DS42" s="25">
        <v>4.4000000000000004</v>
      </c>
      <c r="DT42" s="25">
        <v>4</v>
      </c>
      <c r="DU42">
        <v>3.75</v>
      </c>
      <c r="DV42" s="25">
        <v>3.8</v>
      </c>
      <c r="DW42" s="25">
        <v>4</v>
      </c>
      <c r="DX42" s="25">
        <v>4.5</v>
      </c>
      <c r="DY42" s="152"/>
      <c r="DZ42" s="27">
        <v>5</v>
      </c>
      <c r="EA42" s="27">
        <v>4.333333333333333</v>
      </c>
      <c r="EB42" s="27">
        <v>4.5</v>
      </c>
      <c r="EC42" s="27">
        <v>4</v>
      </c>
      <c r="ED42" s="27">
        <v>3</v>
      </c>
      <c r="EE42">
        <v>4.25</v>
      </c>
    </row>
    <row r="43" spans="1:135" x14ac:dyDescent="0.2">
      <c r="A43">
        <v>21</v>
      </c>
      <c r="AC43">
        <f t="shared" si="1"/>
        <v>0</v>
      </c>
      <c r="AD43" t="e">
        <f t="shared" si="2"/>
        <v>#DIV/0!</v>
      </c>
      <c r="AP43" s="148">
        <f t="shared" si="3"/>
        <v>0</v>
      </c>
      <c r="AQ43" s="148" t="e">
        <f t="shared" si="0"/>
        <v>#DIV/0!</v>
      </c>
      <c r="CI43" s="148" t="e">
        <f t="shared" si="4"/>
        <v>#DIV/0!</v>
      </c>
    </row>
    <row r="44" spans="1:135" x14ac:dyDescent="0.2">
      <c r="A44">
        <v>22</v>
      </c>
      <c r="B44" s="38">
        <v>72</v>
      </c>
      <c r="C44" s="39" t="s">
        <v>568</v>
      </c>
      <c r="D44" s="37" cm="1">
        <f t="array" ref="D44">_xlfn.IFS([1]original_ver!D23="Participant",1,[1]original_ver!D23="Non-Participant",0,[1]original_ver!D23="","")</f>
        <v>0</v>
      </c>
      <c r="E44" s="37">
        <v>1</v>
      </c>
      <c r="F44" s="40" cm="1">
        <f t="array" ref="F44">_xlfn.IFS([1]original_ver!F23="ชาย",1,[1]original_ver!F23="หญิง",0,[1]original_ver!F23="","")</f>
        <v>1</v>
      </c>
      <c r="G44" s="40">
        <v>68</v>
      </c>
      <c r="H44" s="40" cm="1">
        <f t="array" ref="H44">_xlfn.IFS([1]original_ver!H23="ไม่มีการศึกษา",0,[1]original_ver!H23="ประถมศึกษา",1,[1]original_ver!H23="มัธยมศึกษาตอนต้น",2,[1]original_ver!H23="มัธยมศึกษาตอนปลาย",3,[1]original_ver!H23="อนุปริญญา (ปวช., ปวส., ฝึกหัดครู)",4,[1]original_ver!H23="ปริญญาตรี",5,[1]original_ver!H23="สูงกว่าปริญญาตรี",6,[1]original_ver!H23="","")</f>
        <v>4</v>
      </c>
      <c r="I44" s="40" cm="1">
        <f t="array" ref="I44">_xlfn.IFS([1]original_ver!I23="โสด",1,[1]original_ver!I23="สมรส/อยู่ด้วยกัน",2,[1]original_ver!I23="หย่าร้าง/แยกกันอยู่",3,[1]original_ver!I23="หม้าย",4,[1]original_ver!I23="","")</f>
        <v>2</v>
      </c>
      <c r="J44" s="40">
        <v>2</v>
      </c>
      <c r="K44" s="40">
        <v>10</v>
      </c>
      <c r="L44" s="40" cm="1">
        <f t="array" ref="L44">_xlfn.IFS([1]original_ver!L23="ใช่",1,[1]original_ver!L23="ไม่ใช่",0,[1]original_ver!L23="","")</f>
        <v>0</v>
      </c>
      <c r="M44" s="40" cm="1">
        <f t="array" ref="M44">_xlfn.IFS([1]original_ver!M23="กู้ยืม",1,[1]original_ver!M23="ไม่กู้ยืม",0,[1]original_ver!M23="","")</f>
        <v>1</v>
      </c>
      <c r="N44" s="17">
        <f>IF($O44&gt;1, 1,0)</f>
        <v>1</v>
      </c>
      <c r="O44" s="18">
        <v>65000</v>
      </c>
      <c r="P44" s="40" cm="1">
        <f t="array" ref="P44">_xlfn.IFS([1]original_ver!O23="ใช่",1,[1]original_ver!O23="ไม่ใช่",0,[1]original_ver!O23="","")</f>
        <v>1</v>
      </c>
      <c r="Q44" s="40"/>
      <c r="R44" s="38">
        <v>1</v>
      </c>
      <c r="S44" s="38">
        <v>1</v>
      </c>
      <c r="T44" s="38">
        <v>15</v>
      </c>
      <c r="U44" s="38">
        <v>10800</v>
      </c>
      <c r="V44" s="19">
        <v>9</v>
      </c>
      <c r="W44" s="41">
        <f>$U44/$T44</f>
        <v>720</v>
      </c>
      <c r="X44" s="37"/>
      <c r="Y44" s="37"/>
      <c r="Z44" s="37"/>
      <c r="AA44" s="37"/>
      <c r="AB44" s="37"/>
      <c r="AC44">
        <f t="shared" si="1"/>
        <v>10800</v>
      </c>
      <c r="AD44" s="37">
        <f t="shared" si="2"/>
        <v>720</v>
      </c>
      <c r="AE44" s="38">
        <v>1</v>
      </c>
      <c r="AF44" s="38">
        <v>1</v>
      </c>
      <c r="AG44" s="38">
        <v>15</v>
      </c>
      <c r="AH44" s="37">
        <v>6666.67</v>
      </c>
      <c r="AI44" s="26">
        <v>9</v>
      </c>
      <c r="AJ44" s="37">
        <f>$AH44/$AG44</f>
        <v>444.44466666666665</v>
      </c>
      <c r="AK44" s="37"/>
      <c r="AL44" s="37"/>
      <c r="AM44" s="37"/>
      <c r="AN44" s="37"/>
      <c r="AO44" s="37"/>
      <c r="AP44" s="148">
        <f t="shared" si="3"/>
        <v>6666.67</v>
      </c>
      <c r="AQ44" s="148">
        <f t="shared" si="0"/>
        <v>444.44466666666665</v>
      </c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42">
        <v>3.25</v>
      </c>
      <c r="CE44" s="42">
        <v>4</v>
      </c>
      <c r="CF44" s="42">
        <v>3.6666666666666665</v>
      </c>
      <c r="CG44" s="42">
        <v>4.5</v>
      </c>
      <c r="CH44" s="42">
        <v>3.5</v>
      </c>
      <c r="CI44" s="152">
        <f t="shared" si="4"/>
        <v>3.7833333333333328</v>
      </c>
      <c r="CJ44" s="37">
        <v>2</v>
      </c>
      <c r="CK44" s="37" cm="1">
        <f t="array" ref="CK44">_xlfn.IFS([1]original_ver!CH23="จากการเข้าร่วมกิจกรรมอบรม ที่จัดโดยโครงการเกษตรกรปราดเปรื่อง (Smart Farmer)",1,[1]original_ver!CH23="จากการเข้าร่วมกิจกรรมอบรม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ๆ",3,[1]original_ver!CH23="จากการเรียนรู้ผ่านประสบการณ์ของผู้อื่น ได้แก่ เพื่อนบ้าน พี่น้อง เพื่อน และญาติ เป็นต้น",4,[1]original_ver!CH23="ไม่ได้เข้าร่วมกิจกรรมอบรมหรือเรียนรู้ใด ๆ (ข้ามไปข้อ 33)",5)</f>
        <v>5</v>
      </c>
      <c r="CL44" s="38" t="str" cm="1">
        <f t="array" ref="CL44">_xlfn.IFS([1]original_ver!CJ23="ความรู้ทางการเกษตรและการใช้เทคโนโลยีสำหรับการผลิตในฟาร์ม",1,[1]original_ver!CJ23="การวางแผนและจัดการฟาร์ม เช่น การเก็บเกี่ยว การเงิน และการวางแผนทางการตลาด",2,[1]original_ver!CJ23="การเป็นผู้ประกอบการทางการเกษตร",3,[1]original_ver!CJ23="การเพิ่มมูลค่าผลผลิต และการแปรรูปผลผลิต (รวมถึงการพัฒนาคุณภาพผลผลิต)",4,[1]original_ver!CJ23="","")</f>
        <v/>
      </c>
      <c r="CM44" s="37"/>
      <c r="CN44" s="37"/>
      <c r="CO44" s="38" t="str" cm="1">
        <f t="array" ref="CO44">_xlfn.IFS([1]original_ver!CN23="ความรู้ทางการเกษตรและการใช้เทคโนโลยีสำหรับการผลิตในฟาร์ม",1,[1]original_ver!CN23="การวางแผนและจัดการฟาร์ม เช่น การเก็บเกี่ยว การเงิน และการวางแผนทางการตลาด",2,[1]original_ver!CN23="การเป็นผู้ประกอบการทางการเกษตร",3,[1]original_ver!CN23="การเพิ่มมูลค่าผลผลิต และการแปรรูปผลผลิต (รวมถึงการพัฒนาคุณภาพผลผลิต)",4,[1]original_ver!CN23="","")</f>
        <v/>
      </c>
      <c r="CP44" s="37"/>
      <c r="CQ44" s="37"/>
      <c r="CR44" s="38" t="str" cm="1">
        <f t="array" ref="CR44">_xlfn.IFS([1]original_ver!CR23="ประยุกต์",1,[1]original_ver!CR23="ไม่ประยุกต์",0,[1]original_ver!CR23="","")</f>
        <v/>
      </c>
      <c r="CS44" s="38" t="str" cm="1">
        <f t="array" ref="CS44">_xlfn.IFS([1]original_ver!CS23="ประยุกต์",1,[1]original_ver!CS23="ไม่ประยุกต์",0,[1]original_ver!CS23="","")</f>
        <v/>
      </c>
      <c r="CT44" s="37"/>
      <c r="CU44" s="38" t="str" cm="1">
        <f t="array" ref="CU44">_xlfn.IFS([1]original_ver!CV23="ประยุกต์",1,[1]original_ver!CV23="ไม่ประยุกต์",0,[1]original_ver!CV23="","")</f>
        <v/>
      </c>
      <c r="CV44" s="37"/>
      <c r="CW44" s="38" t="str" cm="1">
        <f t="array" ref="CW44">_xlfn.IFS([1]original_ver!CY23="ประยุกต์",1,[1]original_ver!CY23="ไม่ประยุกต์",0,[1]original_ver!CY23="","")</f>
        <v/>
      </c>
      <c r="CX44" s="37"/>
      <c r="CY44" s="38" t="str" cm="1">
        <f t="array" ref="CY44">_xlfn.IFS([1]original_ver!DB23="ประยุกต์",1,[1]original_ver!DB23="ไม่ประยุกต์",0,[1]original_ver!DB23="","")</f>
        <v/>
      </c>
      <c r="CZ44" s="37"/>
      <c r="DA44" s="37"/>
      <c r="DB44" s="37"/>
      <c r="DC44" s="37"/>
      <c r="DD44" s="37"/>
      <c r="DE44" s="37"/>
      <c r="DF44" s="37"/>
      <c r="DG44" s="38">
        <v>1</v>
      </c>
      <c r="DH44" s="38">
        <v>3</v>
      </c>
      <c r="DI44" s="38">
        <v>2</v>
      </c>
      <c r="DJ44" s="38">
        <v>3</v>
      </c>
      <c r="DK44" s="38">
        <v>3</v>
      </c>
      <c r="DL44" s="38">
        <v>3</v>
      </c>
      <c r="DM44" s="37"/>
      <c r="DN44" s="37"/>
      <c r="DO44" s="37"/>
      <c r="DP44" s="37"/>
      <c r="DQ44" s="37"/>
      <c r="DR44" s="37"/>
      <c r="DS44" s="42">
        <v>3.2</v>
      </c>
      <c r="DT44" s="42">
        <v>3.3333333333333335</v>
      </c>
      <c r="DU44" s="37">
        <v>3</v>
      </c>
      <c r="DV44" s="42">
        <v>3.4</v>
      </c>
      <c r="DW44" s="42">
        <v>2</v>
      </c>
      <c r="DX44" s="42">
        <v>1.5</v>
      </c>
      <c r="DY44" s="152"/>
      <c r="DZ44" s="43">
        <v>3.4</v>
      </c>
      <c r="EA44" s="43">
        <v>3</v>
      </c>
      <c r="EB44" s="43">
        <v>3.25</v>
      </c>
      <c r="EC44" s="43">
        <v>3.4</v>
      </c>
      <c r="ED44" s="43">
        <v>2.3333333333333335</v>
      </c>
      <c r="EE44" s="37">
        <v>1.75</v>
      </c>
    </row>
    <row r="45" spans="1:135" x14ac:dyDescent="0.2">
      <c r="A45">
        <v>22</v>
      </c>
      <c r="AC45">
        <f t="shared" si="1"/>
        <v>0</v>
      </c>
      <c r="AD45" t="e">
        <f t="shared" si="2"/>
        <v>#DIV/0!</v>
      </c>
      <c r="AP45" s="148">
        <f t="shared" si="3"/>
        <v>0</v>
      </c>
      <c r="AQ45" s="148" t="e">
        <f t="shared" si="0"/>
        <v>#DIV/0!</v>
      </c>
      <c r="CI45" s="148" t="e">
        <f t="shared" si="4"/>
        <v>#DIV/0!</v>
      </c>
    </row>
    <row r="46" spans="1:135" x14ac:dyDescent="0.2">
      <c r="A46">
        <v>23</v>
      </c>
      <c r="B46" s="15">
        <v>73</v>
      </c>
      <c r="C46" s="16" t="s">
        <v>569</v>
      </c>
      <c r="D46" cm="1">
        <f t="array" ref="D46">_xlfn.IFS([1]original_ver!D24="Participant",1,[1]original_ver!D24="Non-Participant",0,[1]original_ver!D24="","")</f>
        <v>1</v>
      </c>
      <c r="E46">
        <v>6</v>
      </c>
      <c r="F46" s="17" cm="1">
        <f t="array" ref="F46">_xlfn.IFS([1]original_ver!F24="ชาย",1,[1]original_ver!F24="หญิง",0,[1]original_ver!F24="","")</f>
        <v>1</v>
      </c>
      <c r="G46" s="17">
        <v>79</v>
      </c>
      <c r="H46" s="17" cm="1">
        <f t="array" ref="H46">_xlfn.IFS([1]original_ver!H24="ไม่มีการศึกษา",0,[1]original_ver!H24="ประถมศึกษา",1,[1]original_ver!H24="มัธยมศึกษาตอนต้น",2,[1]original_ver!H24="มัธยมศึกษาตอนปลาย",3,[1]original_ver!H24="อนุปริญญา (ปวช., ปวส., ฝึกหัดครู)",4,[1]original_ver!H24="ปริญญาตรี",5,[1]original_ver!H24="สูงกว่าปริญญาตรี",6,[1]original_ver!H24="","")</f>
        <v>3</v>
      </c>
      <c r="I46" s="17" cm="1">
        <f t="array" ref="I46">_xlfn.IFS([1]original_ver!I24="โสด",1,[1]original_ver!I24="สมรส/อยู่ด้วยกัน",2,[1]original_ver!I24="หย่าร้าง/แยกกันอยู่",3,[1]original_ver!I24="หม้าย",4,[1]original_ver!I24="","")</f>
        <v>2</v>
      </c>
      <c r="J46" s="17">
        <v>7</v>
      </c>
      <c r="K46" s="17">
        <v>20</v>
      </c>
      <c r="L46" s="17" cm="1">
        <f t="array" ref="L46">_xlfn.IFS([1]original_ver!L24="ใช่",1,[1]original_ver!L24="ไม่ใช่",0,[1]original_ver!L24="","")</f>
        <v>1</v>
      </c>
      <c r="M46" s="17" cm="1">
        <f t="array" ref="M46">_xlfn.IFS([1]original_ver!M24="กู้ยืม",1,[1]original_ver!M24="ไม่กู้ยืม",0,[1]original_ver!M24="","")</f>
        <v>0</v>
      </c>
      <c r="N46" s="17">
        <f>IF($O46&gt;1, 1,0)</f>
        <v>0</v>
      </c>
      <c r="O46" s="18"/>
      <c r="P46" s="17" cm="1">
        <f t="array" ref="P46">_xlfn.IFS([1]original_ver!O24="ใช่",1,[1]original_ver!O24="ไม่ใช่",0,[1]original_ver!O24="","")</f>
        <v>1</v>
      </c>
      <c r="Q46" s="17"/>
      <c r="R46" s="15">
        <v>8</v>
      </c>
      <c r="S46" s="15">
        <v>1</v>
      </c>
      <c r="T46" s="15">
        <v>1.5</v>
      </c>
      <c r="U46" s="15">
        <v>1440</v>
      </c>
      <c r="V46" s="15">
        <v>120</v>
      </c>
      <c r="W46" s="22">
        <f>$U46/$T46</f>
        <v>960</v>
      </c>
      <c r="AC46">
        <f t="shared" si="1"/>
        <v>1440</v>
      </c>
      <c r="AD46">
        <f t="shared" si="2"/>
        <v>960</v>
      </c>
      <c r="AE46" s="15">
        <v>8</v>
      </c>
      <c r="AF46" s="15">
        <v>1</v>
      </c>
      <c r="AG46" s="15">
        <v>1.5</v>
      </c>
      <c r="AH46" s="15">
        <v>1440</v>
      </c>
      <c r="AI46" s="15">
        <v>120</v>
      </c>
      <c r="AJ46" s="37">
        <f>$AH46/$AG46</f>
        <v>960</v>
      </c>
      <c r="AP46" s="148">
        <f t="shared" si="3"/>
        <v>1440</v>
      </c>
      <c r="AQ46" s="148">
        <f t="shared" si="0"/>
        <v>960</v>
      </c>
      <c r="CD46" s="25">
        <v>2</v>
      </c>
      <c r="CE46" s="25">
        <v>2.3333333333333335</v>
      </c>
      <c r="CF46" s="25">
        <v>1.3333333333333333</v>
      </c>
      <c r="CG46" s="25">
        <v>2.5</v>
      </c>
      <c r="CH46" s="25">
        <v>1</v>
      </c>
      <c r="CI46" s="152">
        <f t="shared" si="4"/>
        <v>1.8333333333333335</v>
      </c>
      <c r="CJ46">
        <v>3</v>
      </c>
      <c r="CK46" cm="1">
        <f t="array" ref="CK46">_xlfn.IFS([1]original_ver!CH24="จากการเข้าร่วมกิจกรรมอบรม ที่จัดโดยโครงการเกษตรกรปราดเปรื่อง (Smart Farmer)",1,[1]original_ver!CH24="จากการเข้าร่วมกิจกรรมอบรม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ๆ",3,[1]original_ver!CH24="จากการเรียนรู้ผ่านประสบการณ์ของผู้อื่น ได้แก่ เพื่อนบ้าน พี่น้อง เพื่อน และญาติ เป็นต้น",4,[1]original_ver!CH24="ไม่ได้เข้าร่วมกิจกรรมอบรมหรือเรียนรู้ใด ๆ (ข้ามไปข้อ 33)",5)</f>
        <v>5</v>
      </c>
      <c r="CL46" s="15" t="str" cm="1">
        <f t="array" ref="CL46">_xlfn.IFS([1]original_ver!CJ24="ความรู้ทางการเกษตรและการใช้เทคโนโลยีสำหรับการผลิตในฟาร์ม",1,[1]original_ver!CJ24="การวางแผนและจัดการฟาร์ม เช่น การเก็บเกี่ยว การเงิน และการวางแผนทางการตลาด",2,[1]original_ver!CJ24="การเป็นผู้ประกอบการทางการเกษตร",3,[1]original_ver!CJ24="การเพิ่มมูลค่าผลผลิต และการแปรรูปผลผลิต (รวมถึงการพัฒนาคุณภาพผลผลิต)",4,[1]original_ver!CJ24="","")</f>
        <v/>
      </c>
      <c r="CO46" s="15" t="str" cm="1">
        <f t="array" ref="CO46">_xlfn.IFS([1]original_ver!CN24="ความรู้ทางการเกษตรและการใช้เทคโนโลยีสำหรับการผลิตในฟาร์ม",1,[1]original_ver!CN24="การวางแผนและจัดการฟาร์ม เช่น การเก็บเกี่ยว การเงิน และการวางแผนทางการตลาด",2,[1]original_ver!CN24="การเป็นผู้ประกอบการทางการเกษตร",3,[1]original_ver!CN24="การเพิ่มมูลค่าผลผลิต และการแปรรูปผลผลิต (รวมถึงการพัฒนาคุณภาพผลผลิต)",4,[1]original_ver!CN24="","")</f>
        <v/>
      </c>
      <c r="CR46" s="15" t="str" cm="1">
        <f t="array" ref="CR46">_xlfn.IFS([1]original_ver!CR24="ประยุกต์",1,[1]original_ver!CR24="ไม่ประยุกต์",0,[1]original_ver!CR24="","")</f>
        <v/>
      </c>
      <c r="CS46" s="15" t="str" cm="1">
        <f t="array" ref="CS46">_xlfn.IFS([1]original_ver!CS24="ประยุกต์",1,[1]original_ver!CS24="ไม่ประยุกต์",0,[1]original_ver!CS24="","")</f>
        <v/>
      </c>
      <c r="CU46" s="15" t="str" cm="1">
        <f t="array" ref="CU46">_xlfn.IFS([1]original_ver!CV24="ประยุกต์",1,[1]original_ver!CV24="ไม่ประยุกต์",0,[1]original_ver!CV24="","")</f>
        <v/>
      </c>
      <c r="CW46" s="15" t="str" cm="1">
        <f t="array" ref="CW46">_xlfn.IFS([1]original_ver!CY24="ประยุกต์",1,[1]original_ver!CY24="ไม่ประยุกต์",0,[1]original_ver!CY24="","")</f>
        <v/>
      </c>
      <c r="CY46" s="15" t="str" cm="1">
        <f t="array" ref="CY46">_xlfn.IFS([1]original_ver!DB24="ประยุกต์",1,[1]original_ver!DB24="ไม่ประยุกต์",0,[1]original_ver!DB24="","")</f>
        <v/>
      </c>
      <c r="DG46" s="15">
        <v>3</v>
      </c>
      <c r="DH46" s="15">
        <v>3</v>
      </c>
      <c r="DM46" s="15">
        <v>2</v>
      </c>
      <c r="DN46" s="15">
        <v>3</v>
      </c>
      <c r="DO46" s="15" t="s">
        <v>570</v>
      </c>
      <c r="DP46" s="15">
        <v>1</v>
      </c>
      <c r="DQ46" s="15">
        <v>3</v>
      </c>
      <c r="DS46" s="25">
        <v>4.8</v>
      </c>
      <c r="DT46" s="25">
        <v>4</v>
      </c>
      <c r="DU46">
        <v>3.75</v>
      </c>
      <c r="DV46" s="25">
        <v>3.8</v>
      </c>
      <c r="DW46" s="25">
        <v>3</v>
      </c>
      <c r="DX46" s="25">
        <v>3.75</v>
      </c>
      <c r="DY46" s="152"/>
      <c r="DZ46" s="27">
        <v>5</v>
      </c>
      <c r="EA46" s="27">
        <v>4</v>
      </c>
      <c r="EB46" s="27">
        <v>2.5</v>
      </c>
      <c r="EC46" s="27">
        <v>3.4</v>
      </c>
      <c r="ED46" s="27">
        <v>4.333333333333333</v>
      </c>
      <c r="EE46">
        <v>5</v>
      </c>
    </row>
    <row r="47" spans="1:135" x14ac:dyDescent="0.2">
      <c r="A47">
        <v>23</v>
      </c>
      <c r="AC47">
        <f t="shared" si="1"/>
        <v>0</v>
      </c>
      <c r="AD47" t="e">
        <f t="shared" si="2"/>
        <v>#DIV/0!</v>
      </c>
      <c r="AP47" s="148">
        <f t="shared" si="3"/>
        <v>0</v>
      </c>
      <c r="AQ47" s="148" t="e">
        <f t="shared" si="0"/>
        <v>#DIV/0!</v>
      </c>
      <c r="CI47" s="148" t="e">
        <f t="shared" si="4"/>
        <v>#DIV/0!</v>
      </c>
    </row>
    <row r="48" spans="1:135" x14ac:dyDescent="0.2">
      <c r="A48">
        <v>24</v>
      </c>
      <c r="B48" s="15">
        <v>75</v>
      </c>
      <c r="C48" s="16" t="s">
        <v>571</v>
      </c>
      <c r="D48" cm="1">
        <f t="array" ref="D48">_xlfn.IFS([1]original_ver!D25="Participant",1,[1]original_ver!D25="Non-Participant",0,[1]original_ver!D25="","")</f>
        <v>1</v>
      </c>
      <c r="E48">
        <v>1</v>
      </c>
      <c r="F48" s="17" cm="1">
        <f t="array" ref="F48">_xlfn.IFS([1]original_ver!F25="ชาย",1,[1]original_ver!F25="หญิง",0,[1]original_ver!F25="","")</f>
        <v>0</v>
      </c>
      <c r="G48" s="17">
        <v>64</v>
      </c>
      <c r="H48" s="17" cm="1">
        <f t="array" ref="H48">_xlfn.IFS([1]original_ver!H25="ไม่มีการศึกษา",0,[1]original_ver!H25="ประถมศึกษา",1,[1]original_ver!H25="มัธยมศึกษาตอนต้น",2,[1]original_ver!H25="มัธยมศึกษาตอนปลาย",3,[1]original_ver!H25="อนุปริญญา (ปวช., ปวส., ฝึกหัดครู)",4,[1]original_ver!H25="ปริญญาตรี",5,[1]original_ver!H25="สูงกว่าปริญญาตรี",6,[1]original_ver!H25="","")</f>
        <v>1</v>
      </c>
      <c r="I48" s="17" cm="1">
        <f t="array" ref="I48">_xlfn.IFS([1]original_ver!I25="โสด",1,[1]original_ver!I25="สมรส/อยู่ด้วยกัน",2,[1]original_ver!I25="หย่าร้าง/แยกกันอยู่",3,[1]original_ver!I25="หม้าย",4,[1]original_ver!I25="","")</f>
        <v>2</v>
      </c>
      <c r="J48" s="17">
        <v>6</v>
      </c>
      <c r="K48" s="17">
        <v>8</v>
      </c>
      <c r="L48" s="17" cm="1">
        <f t="array" ref="L48">_xlfn.IFS([1]original_ver!L25="ใช่",1,[1]original_ver!L25="ไม่ใช่",0,[1]original_ver!L25="","")</f>
        <v>1</v>
      </c>
      <c r="M48" s="17" cm="1">
        <f t="array" ref="M48">_xlfn.IFS([1]original_ver!M25="กู้ยืม",1,[1]original_ver!M25="ไม่กู้ยืม",0,[1]original_ver!M25="","")</f>
        <v>0</v>
      </c>
      <c r="N48" s="17">
        <f>IF($O48&gt;1, 1,0)</f>
        <v>1</v>
      </c>
      <c r="O48" s="18">
        <v>8000</v>
      </c>
      <c r="P48" s="17" cm="1">
        <f t="array" ref="P48">_xlfn.IFS([1]original_ver!O25="ใช่",1,[1]original_ver!O25="ไม่ใช่",0,[1]original_ver!O25="","")</f>
        <v>1</v>
      </c>
      <c r="Q48" s="17"/>
      <c r="R48" s="15">
        <v>8</v>
      </c>
      <c r="S48" s="15">
        <v>1</v>
      </c>
      <c r="T48" s="15">
        <v>1</v>
      </c>
      <c r="U48" s="15">
        <v>1800</v>
      </c>
      <c r="V48" s="15">
        <v>35</v>
      </c>
      <c r="W48" s="22">
        <f>$U48/$T48</f>
        <v>1800</v>
      </c>
      <c r="AC48">
        <f t="shared" si="1"/>
        <v>1800</v>
      </c>
      <c r="AD48">
        <f t="shared" si="2"/>
        <v>1800</v>
      </c>
      <c r="AE48" s="15">
        <v>8</v>
      </c>
      <c r="AF48" s="15">
        <v>1</v>
      </c>
      <c r="AG48" s="15">
        <v>1</v>
      </c>
      <c r="AH48" s="15">
        <v>1800</v>
      </c>
      <c r="AI48" s="15">
        <v>35</v>
      </c>
      <c r="AJ48" s="37">
        <f>$AH48/$AG48</f>
        <v>1800</v>
      </c>
      <c r="AP48" s="148">
        <f t="shared" si="3"/>
        <v>1800</v>
      </c>
      <c r="AQ48" s="148">
        <f t="shared" si="0"/>
        <v>1800</v>
      </c>
      <c r="CD48" s="25">
        <v>1.5</v>
      </c>
      <c r="CE48" s="25">
        <v>2.3333333333333335</v>
      </c>
      <c r="CF48" s="25">
        <v>1.6666666666666667</v>
      </c>
      <c r="CG48" s="25">
        <v>1.5</v>
      </c>
      <c r="CH48" s="25">
        <v>3.5</v>
      </c>
      <c r="CI48" s="152">
        <f t="shared" si="4"/>
        <v>2.1</v>
      </c>
      <c r="CJ48">
        <v>3</v>
      </c>
      <c r="CK48" cm="1">
        <f t="array" ref="CK48">_xlfn.IFS([1]original_ver!CH25="จากการเข้าร่วมกิจกรรมอบรม ที่จัดโดยโครงการเกษตรกรปราดเปรื่อง (Smart Farmer)",1,[1]original_ver!CH25="จากการเข้าร่วมกิจกรรมอบรม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ๆ",3,[1]original_ver!CH25="จากการเรียนรู้ผ่านประสบการณ์ของผู้อื่น ได้แก่ เพื่อนบ้าน พี่น้อง เพื่อน และญาติ เป็นต้น",4,[1]original_ver!CH25="ไม่ได้เข้าร่วมกิจกรรมอบรมหรือเรียนรู้ใด ๆ (ข้ามไปข้อ 33)",5)</f>
        <v>5</v>
      </c>
      <c r="CL48" s="15" t="str" cm="1">
        <f t="array" ref="CL48">_xlfn.IFS([1]original_ver!CJ25="ความรู้ทางการเกษตรและการใช้เทคโนโลยีสำหรับการผลิตในฟาร์ม",1,[1]original_ver!CJ25="การวางแผนและจัดการฟาร์ม เช่น การเก็บเกี่ยว การเงิน และการวางแผนทางการตลาด",2,[1]original_ver!CJ25="การเป็นผู้ประกอบการทางการเกษตร",3,[1]original_ver!CJ25="การเพิ่มมูลค่าผลผลิต และการแปรรูปผลผลิต (รวมถึงการพัฒนาคุณภาพผลผลิต)",4,[1]original_ver!CJ25="","")</f>
        <v/>
      </c>
      <c r="CO48" s="15" t="str" cm="1">
        <f t="array" ref="CO48">_xlfn.IFS([1]original_ver!CN25="ความรู้ทางการเกษตรและการใช้เทคโนโลยีสำหรับการผลิตในฟาร์ม",1,[1]original_ver!CN25="การวางแผนและจัดการฟาร์ม เช่น การเก็บเกี่ยว การเงิน และการวางแผนทางการตลาด",2,[1]original_ver!CN25="การเป็นผู้ประกอบการทางการเกษตร",3,[1]original_ver!CN25="การเพิ่มมูลค่าผลผลิต และการแปรรูปผลผลิต (รวมถึงการพัฒนาคุณภาพผลผลิต)",4,[1]original_ver!CN25="","")</f>
        <v/>
      </c>
      <c r="CR48" s="15" t="str" cm="1">
        <f t="array" ref="CR48">_xlfn.IFS([1]original_ver!CR25="ประยุกต์",1,[1]original_ver!CR25="ไม่ประยุกต์",0,[1]original_ver!CR25="","")</f>
        <v/>
      </c>
      <c r="CS48" s="15" t="str" cm="1">
        <f t="array" ref="CS48">_xlfn.IFS([1]original_ver!CS25="ประยุกต์",1,[1]original_ver!CS25="ไม่ประยุกต์",0,[1]original_ver!CS25="","")</f>
        <v/>
      </c>
      <c r="CU48" s="15" t="str" cm="1">
        <f t="array" ref="CU48">_xlfn.IFS([1]original_ver!CV25="ประยุกต์",1,[1]original_ver!CV25="ไม่ประยุกต์",0,[1]original_ver!CV25="","")</f>
        <v/>
      </c>
      <c r="CW48" s="15" t="str" cm="1">
        <f t="array" ref="CW48">_xlfn.IFS([1]original_ver!CY25="ประยุกต์",1,[1]original_ver!CY25="ไม่ประยุกต์",0,[1]original_ver!CY25="","")</f>
        <v/>
      </c>
      <c r="CY48" s="15" t="str" cm="1">
        <f t="array" ref="CY48">_xlfn.IFS([1]original_ver!DB25="ประยุกต์",1,[1]original_ver!DB25="ไม่ประยุกต์",0,[1]original_ver!DB25="","")</f>
        <v/>
      </c>
      <c r="DG48" s="15">
        <v>1</v>
      </c>
      <c r="DH48" s="15">
        <v>2</v>
      </c>
      <c r="DI48" s="15">
        <v>2</v>
      </c>
      <c r="DJ48" s="15">
        <v>2</v>
      </c>
      <c r="DM48" s="15">
        <v>3</v>
      </c>
      <c r="DN48" s="15">
        <v>2</v>
      </c>
      <c r="DS48" s="166">
        <v>2.2000000000000002</v>
      </c>
      <c r="DT48" s="166">
        <v>4.333333333333333</v>
      </c>
      <c r="DU48" s="166">
        <v>3.5</v>
      </c>
      <c r="DV48" s="166">
        <v>3.2</v>
      </c>
      <c r="DW48" s="166">
        <v>3</v>
      </c>
      <c r="DX48" s="148">
        <v>4.25</v>
      </c>
      <c r="DY48" s="152"/>
      <c r="DZ48" s="152">
        <v>4.4000000000000004</v>
      </c>
      <c r="EA48" s="152">
        <v>4.333333333333333</v>
      </c>
      <c r="EB48" s="148">
        <v>4</v>
      </c>
      <c r="EC48" s="152">
        <v>4</v>
      </c>
      <c r="ED48" s="152">
        <v>3.3333333333333335</v>
      </c>
      <c r="EE48" s="152">
        <v>4.25</v>
      </c>
    </row>
    <row r="49" spans="1:135" x14ac:dyDescent="0.2">
      <c r="A49">
        <v>24</v>
      </c>
      <c r="AC49">
        <f t="shared" si="1"/>
        <v>0</v>
      </c>
      <c r="AD49" t="e">
        <f t="shared" si="2"/>
        <v>#DIV/0!</v>
      </c>
      <c r="AP49" s="148">
        <f t="shared" si="3"/>
        <v>0</v>
      </c>
      <c r="AQ49" s="148" t="e">
        <f t="shared" si="0"/>
        <v>#DIV/0!</v>
      </c>
      <c r="CI49" s="148" t="e">
        <f t="shared" si="4"/>
        <v>#DIV/0!</v>
      </c>
    </row>
    <row r="50" spans="1:135" x14ac:dyDescent="0.2">
      <c r="A50">
        <v>25</v>
      </c>
      <c r="B50" s="15">
        <v>77</v>
      </c>
      <c r="C50" s="16" t="s">
        <v>572</v>
      </c>
      <c r="D50" cm="1">
        <f t="array" ref="D50">_xlfn.IFS([1]original_ver!D26="Participant",1,[1]original_ver!D26="Non-Participant",0,[1]original_ver!D26="","")</f>
        <v>1</v>
      </c>
      <c r="E50">
        <v>4</v>
      </c>
      <c r="F50" s="17" cm="1">
        <f t="array" ref="F50">_xlfn.IFS([1]original_ver!F26="ชาย",1,[1]original_ver!F26="หญิง",0,[1]original_ver!F26="","")</f>
        <v>0</v>
      </c>
      <c r="G50" s="17">
        <v>61</v>
      </c>
      <c r="H50" s="17" cm="1">
        <f t="array" ref="H50">_xlfn.IFS([1]original_ver!H26="ไม่มีการศึกษา",0,[1]original_ver!H26="ประถมศึกษา",1,[1]original_ver!H26="มัธยมศึกษาตอนต้น",2,[1]original_ver!H26="มัธยมศึกษาตอนปลาย",3,[1]original_ver!H26="อนุปริญญา (ปวช., ปวส., ฝึกหัดครู)",4,[1]original_ver!H26="ปริญญาตรี",5,[1]original_ver!H26="สูงกว่าปริญญาตรี",6,[1]original_ver!H26="","")</f>
        <v>1</v>
      </c>
      <c r="I50" s="17" cm="1">
        <f t="array" ref="I50">_xlfn.IFS([1]original_ver!I26="โสด",1,[1]original_ver!I26="สมรส/อยู่ด้วยกัน",2,[1]original_ver!I26="หย่าร้าง/แยกกันอยู่",3,[1]original_ver!I26="หม้าย",4,[1]original_ver!I26="","")</f>
        <v>2</v>
      </c>
      <c r="J50" s="17">
        <v>5</v>
      </c>
      <c r="K50" s="17">
        <v>10</v>
      </c>
      <c r="L50" s="17" cm="1">
        <f t="array" ref="L50">_xlfn.IFS([1]original_ver!L26="ใช่",1,[1]original_ver!L26="ไม่ใช่",0,[1]original_ver!L26="","")</f>
        <v>1</v>
      </c>
      <c r="M50" s="17" cm="1">
        <f t="array" ref="M50">_xlfn.IFS([1]original_ver!M26="กู้ยืม",1,[1]original_ver!M26="ไม่กู้ยืม",0,[1]original_ver!M26="","")</f>
        <v>0</v>
      </c>
      <c r="N50" s="17">
        <f>IF($O50&gt;1, 1,0)</f>
        <v>1</v>
      </c>
      <c r="O50" s="18">
        <v>8500</v>
      </c>
      <c r="P50" s="17" cm="1">
        <f t="array" ref="P50">_xlfn.IFS([1]original_ver!O26="ใช่",1,[1]original_ver!O26="ไม่ใช่",0,[1]original_ver!O26="","")</f>
        <v>1</v>
      </c>
      <c r="Q50" s="17"/>
      <c r="R50" s="15">
        <v>1</v>
      </c>
      <c r="S50" s="15">
        <v>2</v>
      </c>
      <c r="T50" s="15">
        <v>5</v>
      </c>
      <c r="U50" s="15">
        <v>5000</v>
      </c>
      <c r="V50" s="19">
        <v>9.1999999999999993</v>
      </c>
      <c r="W50" s="20">
        <f>$U50/$T50</f>
        <v>1000</v>
      </c>
      <c r="AC50">
        <f t="shared" si="1"/>
        <v>5000</v>
      </c>
      <c r="AD50">
        <f t="shared" si="2"/>
        <v>1000</v>
      </c>
      <c r="AE50" s="15">
        <v>1</v>
      </c>
      <c r="AF50" s="15">
        <v>2</v>
      </c>
      <c r="AG50" s="15">
        <v>5</v>
      </c>
      <c r="AH50" s="15">
        <v>5000</v>
      </c>
      <c r="AI50" s="23">
        <v>9.1999999999999993</v>
      </c>
      <c r="AJ50" s="37">
        <f>$AH50/$AG50</f>
        <v>1000</v>
      </c>
      <c r="AP50" s="148">
        <f t="shared" si="3"/>
        <v>5000</v>
      </c>
      <c r="AQ50" s="148">
        <f t="shared" si="0"/>
        <v>1000</v>
      </c>
      <c r="AR50" s="15">
        <v>5</v>
      </c>
      <c r="AS50" s="15">
        <v>1</v>
      </c>
      <c r="AT50" s="15">
        <v>5</v>
      </c>
      <c r="AU50" s="15">
        <v>5000</v>
      </c>
      <c r="AV50" s="15">
        <v>7</v>
      </c>
      <c r="AW50" s="15">
        <f>$AU50/$AT50</f>
        <v>1000</v>
      </c>
      <c r="BC50">
        <f>$AU50+$AZ50</f>
        <v>5000</v>
      </c>
      <c r="BD50">
        <f>$BC50/$AT50</f>
        <v>1000</v>
      </c>
      <c r="BE50" s="15">
        <v>5</v>
      </c>
      <c r="BF50" s="15">
        <v>1</v>
      </c>
      <c r="BG50" s="15">
        <v>5</v>
      </c>
      <c r="BH50" s="15">
        <v>5000</v>
      </c>
      <c r="BI50" s="15">
        <v>7</v>
      </c>
      <c r="BJ50" s="15"/>
      <c r="BP50">
        <f>$BH50+$BM50</f>
        <v>5000</v>
      </c>
      <c r="BQ50">
        <f>$BP50/$BG50</f>
        <v>1000</v>
      </c>
      <c r="BW50" s="15"/>
      <c r="CC50" s="15"/>
      <c r="CD50" s="25">
        <v>2</v>
      </c>
      <c r="CE50" s="25">
        <v>2.3333333333333335</v>
      </c>
      <c r="CF50" s="25">
        <v>1.6666666666666667</v>
      </c>
      <c r="CG50" s="25">
        <v>1.5</v>
      </c>
      <c r="CH50" s="25">
        <v>3</v>
      </c>
      <c r="CI50" s="152">
        <f t="shared" si="4"/>
        <v>2.1</v>
      </c>
      <c r="CJ50">
        <v>3</v>
      </c>
      <c r="CK50" cm="1">
        <f t="array" ref="CK50">_xlfn.IFS([1]original_ver!CH26="จากการเข้าร่วมกิจกรรมอบรม ที่จัดโดยโครงการเกษตรกรปราดเปรื่อง (Smart Farmer)",1,[1]original_ver!CH26="จากการเข้าร่วมกิจกรรมอบรม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ๆ",3,[1]original_ver!CH26="จากการเรียนรู้ผ่านประสบการณ์ของผู้อื่น ได้แก่ เพื่อนบ้าน พี่น้อง เพื่อน และญาติ เป็นต้น",4,[1]original_ver!CH26="ไม่ได้เข้าร่วมกิจกรรมอบรมหรือเรียนรู้ใด ๆ (ข้ามไปข้อ 33)",5)</f>
        <v>5</v>
      </c>
      <c r="CL50" s="15" t="str" cm="1">
        <f t="array" ref="CL50">_xlfn.IFS([1]original_ver!CJ26="ความรู้ทางการเกษตรและการใช้เทคโนโลยีสำหรับการผลิตในฟาร์ม",1,[1]original_ver!CJ26="การวางแผนและจัดการฟาร์ม เช่น การเก็บเกี่ยว การเงิน และการวางแผนทางการตลาด",2,[1]original_ver!CJ26="การเป็นผู้ประกอบการทางการเกษตร",3,[1]original_ver!CJ26="การเพิ่มมูลค่าผลผลิต และการแปรรูปผลผลิต (รวมถึงการพัฒนาคุณภาพผลผลิต)",4,[1]original_ver!CJ26="","")</f>
        <v/>
      </c>
      <c r="CO50" s="15" t="str" cm="1">
        <f t="array" ref="CO50">_xlfn.IFS([1]original_ver!CN26="ความรู้ทางการเกษตรและการใช้เทคโนโลยีสำหรับการผลิตในฟาร์ม",1,[1]original_ver!CN26="การวางแผนและจัดการฟาร์ม เช่น การเก็บเกี่ยว การเงิน และการวางแผนทางการตลาด",2,[1]original_ver!CN26="การเป็นผู้ประกอบการทางการเกษตร",3,[1]original_ver!CN26="การเพิ่มมูลค่าผลผลิต และการแปรรูปผลผลิต (รวมถึงการพัฒนาคุณภาพผลผลิต)",4,[1]original_ver!CN26="","")</f>
        <v/>
      </c>
      <c r="CR50" s="15" t="str" cm="1">
        <f t="array" ref="CR50">_xlfn.IFS([1]original_ver!CR26="ประยุกต์",1,[1]original_ver!CR26="ไม่ประยุกต์",0,[1]original_ver!CR26="","")</f>
        <v/>
      </c>
      <c r="CS50" s="15" t="str" cm="1">
        <f t="array" ref="CS50">_xlfn.IFS([1]original_ver!CS26="ประยุกต์",1,[1]original_ver!CS26="ไม่ประยุกต์",0,[1]original_ver!CS26="","")</f>
        <v/>
      </c>
      <c r="CU50" s="15" t="str" cm="1">
        <f t="array" ref="CU50">_xlfn.IFS([1]original_ver!CV26="ประยุกต์",1,[1]original_ver!CV26="ไม่ประยุกต์",0,[1]original_ver!CV26="","")</f>
        <v/>
      </c>
      <c r="CW50" s="15" t="str" cm="1">
        <f t="array" ref="CW50">_xlfn.IFS([1]original_ver!CY26="ประยุกต์",1,[1]original_ver!CY26="ไม่ประยุกต์",0,[1]original_ver!CY26="","")</f>
        <v/>
      </c>
      <c r="CY50" s="15" t="str" cm="1">
        <f t="array" ref="CY50">_xlfn.IFS([1]original_ver!DB26="ประยุกต์",1,[1]original_ver!DB26="ไม่ประยุกต์",0,[1]original_ver!DB26="","")</f>
        <v/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 s="15">
        <v>2</v>
      </c>
      <c r="DH50" s="15">
        <v>3</v>
      </c>
      <c r="DI50" s="15">
        <v>1</v>
      </c>
      <c r="DJ50" s="15">
        <v>3</v>
      </c>
      <c r="DM50" s="15">
        <v>3</v>
      </c>
      <c r="DN50" s="15">
        <v>3</v>
      </c>
      <c r="DS50" s="25">
        <v>4.5999999999999996</v>
      </c>
      <c r="DT50" s="25">
        <v>4.333333333333333</v>
      </c>
      <c r="DU50">
        <v>4.25</v>
      </c>
      <c r="DV50" s="25">
        <v>4</v>
      </c>
      <c r="DW50" s="25">
        <v>4</v>
      </c>
      <c r="DX50" s="25">
        <v>4.5</v>
      </c>
      <c r="DY50" s="152"/>
      <c r="DZ50" s="27">
        <v>5</v>
      </c>
      <c r="EA50" s="27">
        <v>3.6666666666666665</v>
      </c>
      <c r="EB50" s="27">
        <v>4.5</v>
      </c>
      <c r="EC50" s="27">
        <v>4.5999999999999996</v>
      </c>
      <c r="ED50" s="27">
        <v>3.3333333333333335</v>
      </c>
      <c r="EE50">
        <v>4.75</v>
      </c>
    </row>
    <row r="51" spans="1:135" x14ac:dyDescent="0.2">
      <c r="A51">
        <v>25</v>
      </c>
      <c r="AC51">
        <f t="shared" si="1"/>
        <v>0</v>
      </c>
      <c r="AD51" t="e">
        <f t="shared" si="2"/>
        <v>#DIV/0!</v>
      </c>
      <c r="AP51" s="148">
        <f t="shared" si="3"/>
        <v>0</v>
      </c>
      <c r="AQ51" s="148" t="e">
        <f t="shared" si="0"/>
        <v>#DIV/0!</v>
      </c>
      <c r="CI51" s="148" t="e">
        <f t="shared" si="4"/>
        <v>#DIV/0!</v>
      </c>
    </row>
    <row r="52" spans="1:135" x14ac:dyDescent="0.2">
      <c r="A52">
        <v>26</v>
      </c>
      <c r="B52" s="15">
        <v>79</v>
      </c>
      <c r="C52" s="16" t="s">
        <v>573</v>
      </c>
      <c r="D52" cm="1">
        <f t="array" ref="D52">_xlfn.IFS([1]original_ver!D27="Participant",1,[1]original_ver!D27="Non-Participant",0,[1]original_ver!D27="","")</f>
        <v>1</v>
      </c>
      <c r="E52">
        <v>2</v>
      </c>
      <c r="F52" s="17" cm="1">
        <f t="array" ref="F52">_xlfn.IFS([1]original_ver!F27="ชาย",1,[1]original_ver!F27="หญิง",0,[1]original_ver!F27="","")</f>
        <v>1</v>
      </c>
      <c r="G52" s="17">
        <v>52</v>
      </c>
      <c r="H52" s="17" cm="1">
        <f t="array" ref="H52">_xlfn.IFS([1]original_ver!H27="ไม่มีการศึกษา",0,[1]original_ver!H27="ประถมศึกษา",1,[1]original_ver!H27="มัธยมศึกษาตอนต้น",2,[1]original_ver!H27="มัธยมศึกษาตอนปลาย",3,[1]original_ver!H27="อนุปริญญา (ปวช., ปวส., ฝึกหัดครู)",4,[1]original_ver!H27="ปริญญาตรี",5,[1]original_ver!H27="สูงกว่าปริญญาตรี",6,[1]original_ver!H27="","")</f>
        <v>2</v>
      </c>
      <c r="I52" s="17" cm="1">
        <f t="array" ref="I52">_xlfn.IFS([1]original_ver!I27="โสด",1,[1]original_ver!I27="สมรส/อยู่ด้วยกัน",2,[1]original_ver!I27="หย่าร้าง/แยกกันอยู่",3,[1]original_ver!I27="หม้าย",4,[1]original_ver!I27="","")</f>
        <v>2</v>
      </c>
      <c r="J52" s="17">
        <v>4</v>
      </c>
      <c r="K52" s="17">
        <v>7</v>
      </c>
      <c r="L52" s="17" cm="1">
        <f t="array" ref="L52">_xlfn.IFS([1]original_ver!L27="ใช่",1,[1]original_ver!L27="ไม่ใช่",0,[1]original_ver!L27="","")</f>
        <v>1</v>
      </c>
      <c r="M52" s="17" cm="1">
        <f t="array" ref="M52">_xlfn.IFS([1]original_ver!M27="กู้ยืม",1,[1]original_ver!M27="ไม่กู้ยืม",0,[1]original_ver!M27="","")</f>
        <v>0</v>
      </c>
      <c r="N52" s="17">
        <f>IF($O52&gt;1, 1,0)</f>
        <v>0</v>
      </c>
      <c r="O52" s="18"/>
      <c r="P52" s="17" cm="1">
        <f t="array" ref="P52">_xlfn.IFS([1]original_ver!O27="ใช่",1,[1]original_ver!O27="ไม่ใช่",0,[1]original_ver!O27="","")</f>
        <v>1</v>
      </c>
      <c r="Q52" s="17"/>
      <c r="R52" s="15">
        <v>7</v>
      </c>
      <c r="S52" s="15">
        <v>1</v>
      </c>
      <c r="T52" s="15">
        <v>20</v>
      </c>
      <c r="U52" s="15">
        <v>140000</v>
      </c>
      <c r="V52" s="15">
        <v>13</v>
      </c>
      <c r="W52" s="22">
        <f>$U52/$T52</f>
        <v>7000</v>
      </c>
      <c r="AC52">
        <f>$U52</f>
        <v>140000</v>
      </c>
      <c r="AD52">
        <f t="shared" si="2"/>
        <v>7000</v>
      </c>
      <c r="AE52" s="15">
        <v>7</v>
      </c>
      <c r="AF52" s="15">
        <v>1</v>
      </c>
      <c r="AG52" s="15">
        <v>20</v>
      </c>
      <c r="AH52" s="15">
        <v>160000</v>
      </c>
      <c r="AI52" s="15">
        <v>13</v>
      </c>
      <c r="AJ52" s="37">
        <f>$AH52/$AG52</f>
        <v>8000</v>
      </c>
      <c r="AP52" s="148">
        <f t="shared" si="3"/>
        <v>160000</v>
      </c>
      <c r="AQ52" s="148">
        <f t="shared" si="0"/>
        <v>8000</v>
      </c>
      <c r="CD52" s="25">
        <v>1.5</v>
      </c>
      <c r="CE52" s="25">
        <v>2</v>
      </c>
      <c r="CF52" s="25">
        <v>1.3333333333333333</v>
      </c>
      <c r="CG52" s="25">
        <v>2</v>
      </c>
      <c r="CH52" s="25">
        <v>3.5</v>
      </c>
      <c r="CI52" s="152">
        <f t="shared" si="4"/>
        <v>2.0666666666666664</v>
      </c>
      <c r="CJ52">
        <v>3</v>
      </c>
      <c r="CK52" cm="1">
        <f t="array" ref="CK52">_xlfn.IFS([1]original_ver!CH27="จากการเข้าร่วมกิจกรรมอบรม ที่จัดโดยโครงการเกษตรกรปราดเปรื่อง (Smart Farmer)",1,[1]original_ver!CH27="จากการเข้าร่วมกิจกรรมอบรม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ๆ",3,[1]original_ver!CH27="จากการเรียนรู้ผ่านประสบการณ์ของผู้อื่น ได้แก่ เพื่อนบ้าน พี่น้อง เพื่อน และญาติ เป็นต้น",4,[1]original_ver!CH27="ไม่ได้เข้าร่วมกิจกรรมอบรมหรือเรียนรู้ใด ๆ (ข้ามไปข้อ 33)",5)</f>
        <v>5</v>
      </c>
      <c r="CL52" s="15" t="str" cm="1">
        <f t="array" ref="CL52">_xlfn.IFS([1]original_ver!CJ27="ความรู้ทางการเกษตรและการใช้เทคโนโลยีสำหรับการผลิตในฟาร์ม",1,[1]original_ver!CJ27="การวางแผนและจัดการฟาร์ม เช่น การเก็บเกี่ยว การเงิน และการวางแผนทางการตลาด",2,[1]original_ver!CJ27="การเป็นผู้ประกอบการทางการเกษตร",3,[1]original_ver!CJ27="การเพิ่มมูลค่าผลผลิต และการแปรรูปผลผลิต (รวมถึงการพัฒนาคุณภาพผลผลิต)",4,[1]original_ver!CJ27="","")</f>
        <v/>
      </c>
      <c r="CO52" s="15" t="str" cm="1">
        <f t="array" ref="CO52">_xlfn.IFS([1]original_ver!CN27="ความรู้ทางการเกษตรและการใช้เทคโนโลยีสำหรับการผลิตในฟาร์ม",1,[1]original_ver!CN27="การวางแผนและจัดการฟาร์ม เช่น การเก็บเกี่ยว การเงิน และการวางแผนทางการตลาด",2,[1]original_ver!CN27="การเป็นผู้ประกอบการทางการเกษตร",3,[1]original_ver!CN27="การเพิ่มมูลค่าผลผลิต และการแปรรูปผลผลิต (รวมถึงการพัฒนาคุณภาพผลผลิต)",4,[1]original_ver!CN27="","")</f>
        <v/>
      </c>
      <c r="CR52" s="15" t="str" cm="1">
        <f t="array" ref="CR52">_xlfn.IFS([1]original_ver!CR27="ประยุกต์",1,[1]original_ver!CR27="ไม่ประยุกต์",0,[1]original_ver!CR27="","")</f>
        <v/>
      </c>
      <c r="CS52" s="15" t="str" cm="1">
        <f t="array" ref="CS52">_xlfn.IFS([1]original_ver!CS27="ประยุกต์",1,[1]original_ver!CS27="ไม่ประยุกต์",0,[1]original_ver!CS27="","")</f>
        <v/>
      </c>
      <c r="CU52" s="15" t="str" cm="1">
        <f t="array" ref="CU52">_xlfn.IFS([1]original_ver!CV27="ประยุกต์",1,[1]original_ver!CV27="ไม่ประยุกต์",0,[1]original_ver!CV27="","")</f>
        <v/>
      </c>
      <c r="CW52" s="15" t="str" cm="1">
        <f t="array" ref="CW52">_xlfn.IFS([1]original_ver!CY27="ประยุกต์",1,[1]original_ver!CY27="ไม่ประยุกต์",0,[1]original_ver!CY27="","")</f>
        <v/>
      </c>
      <c r="CY52" s="15" t="str" cm="1">
        <f t="array" ref="CY52">_xlfn.IFS([1]original_ver!DB27="ประยุกต์",1,[1]original_ver!DB27="ไม่ประยุกต์",0,[1]original_ver!DB27="","")</f>
        <v/>
      </c>
      <c r="DG52" s="15">
        <v>1</v>
      </c>
      <c r="DH52" s="15">
        <v>2</v>
      </c>
      <c r="DS52" s="27">
        <v>3.8</v>
      </c>
      <c r="DT52" s="27">
        <v>3</v>
      </c>
      <c r="DU52" s="27">
        <v>1.5</v>
      </c>
      <c r="DV52" s="27">
        <v>2.4</v>
      </c>
      <c r="DW52" s="27">
        <v>2</v>
      </c>
      <c r="DX52">
        <v>1.5</v>
      </c>
      <c r="DY52" s="152"/>
      <c r="DZ52" s="25">
        <v>4.4000000000000004</v>
      </c>
      <c r="EA52" s="25">
        <v>4</v>
      </c>
      <c r="EB52">
        <v>4.5</v>
      </c>
      <c r="EC52" s="25">
        <v>4</v>
      </c>
      <c r="ED52" s="25">
        <v>3.6666666666666665</v>
      </c>
      <c r="EE52" s="25">
        <v>3.5</v>
      </c>
    </row>
    <row r="53" spans="1:135" x14ac:dyDescent="0.2">
      <c r="A53">
        <v>26</v>
      </c>
      <c r="AC53">
        <f t="shared" si="1"/>
        <v>0</v>
      </c>
      <c r="AD53" t="e">
        <f t="shared" si="2"/>
        <v>#DIV/0!</v>
      </c>
      <c r="AP53" s="148">
        <f t="shared" si="3"/>
        <v>0</v>
      </c>
      <c r="AQ53" s="148" t="e">
        <f t="shared" si="0"/>
        <v>#DIV/0!</v>
      </c>
      <c r="CI53" s="148" t="e">
        <f t="shared" si="4"/>
        <v>#DIV/0!</v>
      </c>
    </row>
    <row r="54" spans="1:135" x14ac:dyDescent="0.2">
      <c r="A54">
        <v>27</v>
      </c>
      <c r="B54" s="15">
        <v>83</v>
      </c>
      <c r="C54" s="16" t="s">
        <v>574</v>
      </c>
      <c r="D54" cm="1">
        <f t="array" ref="D54">_xlfn.IFS([1]original_ver!D29="Participant",1,[1]original_ver!D29="Non-Participant",0,[1]original_ver!D29="","")</f>
        <v>1</v>
      </c>
      <c r="E54">
        <v>3</v>
      </c>
      <c r="F54" s="17" cm="1">
        <f t="array" ref="F54">_xlfn.IFS([1]original_ver!F29="ชาย",1,[1]original_ver!F29="หญิง",0,[1]original_ver!F29="","")</f>
        <v>0</v>
      </c>
      <c r="G54" s="17">
        <v>43</v>
      </c>
      <c r="H54" s="17" cm="1">
        <f t="array" ref="H54">_xlfn.IFS([1]original_ver!H29="ไม่มีการศึกษา",0,[1]original_ver!H29="ประถมศึกษา",1,[1]original_ver!H29="มัธยมศึกษาตอนต้น",2,[1]original_ver!H29="มัธยมศึกษาตอนปลาย",3,[1]original_ver!H29="อนุปริญญา (ปวช., ปวส., ฝึกหัดครู)",4,[1]original_ver!H29="ปริญญาตรี",5,[1]original_ver!H29="สูงกว่าปริญญาตรี",6,[1]original_ver!H29="","")</f>
        <v>4</v>
      </c>
      <c r="I54" s="17" cm="1">
        <f t="array" ref="I54">_xlfn.IFS([1]original_ver!I29="โสด",1,[1]original_ver!I29="สมรส/อยู่ด้วยกัน",2,[1]original_ver!I29="หย่าร้าง/แยกกันอยู่",3,[1]original_ver!I29="หม้าย",4,[1]original_ver!I29="","")</f>
        <v>2</v>
      </c>
      <c r="J54" s="17">
        <v>5</v>
      </c>
      <c r="K54" s="17">
        <v>6</v>
      </c>
      <c r="L54" s="17" cm="1">
        <f t="array" ref="L54">_xlfn.IFS([1]original_ver!L29="ใช่",1,[1]original_ver!L29="ไม่ใช่",0,[1]original_ver!L29="","")</f>
        <v>0</v>
      </c>
      <c r="M54" s="17" cm="1">
        <f t="array" ref="M54">_xlfn.IFS([1]original_ver!M29="กู้ยืม",1,[1]original_ver!M29="ไม่กู้ยืม",0,[1]original_ver!M29="","")</f>
        <v>0</v>
      </c>
      <c r="N54" s="17">
        <f>IF($O54&gt;1, 1,0)</f>
        <v>1</v>
      </c>
      <c r="O54" s="18">
        <v>10000</v>
      </c>
      <c r="P54" s="17" cm="1">
        <f t="array" ref="P54">_xlfn.IFS([1]original_ver!O29="ใช่",1,[1]original_ver!O29="ไม่ใช่",0,[1]original_ver!O29="","")</f>
        <v>1</v>
      </c>
      <c r="Q54" s="17"/>
      <c r="R54" s="15">
        <v>1</v>
      </c>
      <c r="S54" s="15">
        <v>1</v>
      </c>
      <c r="T54" s="15">
        <v>40</v>
      </c>
      <c r="U54" s="15">
        <v>20000</v>
      </c>
      <c r="V54" s="19">
        <v>25</v>
      </c>
      <c r="W54" s="20">
        <f>$U54/$T54</f>
        <v>500</v>
      </c>
      <c r="AC54">
        <f t="shared" si="1"/>
        <v>20000</v>
      </c>
      <c r="AD54">
        <f t="shared" si="2"/>
        <v>500</v>
      </c>
      <c r="AE54" s="15">
        <v>1</v>
      </c>
      <c r="AF54" s="15">
        <v>1</v>
      </c>
      <c r="AG54" s="15">
        <v>40</v>
      </c>
      <c r="AH54" s="15">
        <v>20000</v>
      </c>
      <c r="AI54" s="23">
        <v>25</v>
      </c>
      <c r="AJ54" s="37">
        <f>$AH54/$AG54</f>
        <v>500</v>
      </c>
      <c r="AP54" s="148">
        <f t="shared" si="3"/>
        <v>20000</v>
      </c>
      <c r="AQ54" s="148">
        <f t="shared" si="0"/>
        <v>500</v>
      </c>
      <c r="CD54" s="25">
        <v>1.25</v>
      </c>
      <c r="CE54" s="25">
        <v>2</v>
      </c>
      <c r="CF54" s="25">
        <v>1</v>
      </c>
      <c r="CG54" s="25">
        <v>3</v>
      </c>
      <c r="CH54" s="25">
        <v>3.5</v>
      </c>
      <c r="CI54" s="152">
        <f t="shared" si="4"/>
        <v>2.15</v>
      </c>
      <c r="CJ54">
        <v>3</v>
      </c>
      <c r="CK54" cm="1">
        <f t="array" ref="CK54">_xlfn.IFS([1]original_ver!CH29="จากการเข้าร่วมกิจกรรมอบรม ที่จัดโดยโครงการเกษตรกรปราดเปรื่อง (Smart Farmer)",1,[1]original_ver!CH29="จากการเข้าร่วมกิจกรรมอบรม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ๆ",3,[1]original_ver!CH29="จากการเรียนรู้ผ่านประสบการณ์ของผู้อื่น ได้แก่ เพื่อนบ้าน พี่น้อง เพื่อน และญาติ เป็นต้น",4,[1]original_ver!CH29="ไม่ได้เข้าร่วมกิจกรรมอบรมหรือเรียนรู้ใด ๆ (ข้ามไปข้อ 33)",5)</f>
        <v>2</v>
      </c>
      <c r="CL54" s="15" cm="1">
        <f t="array" ref="CL54">_xlfn.IFS([1]original_ver!CJ29="ความรู้ทางการเกษตรและการใช้เทคโนโลยีสำหรับการผลิตในฟาร์ม",1,[1]original_ver!CJ29="การวางแผนและจัดการฟาร์ม เช่น การเก็บเกี่ยว การเงิน และการวางแผนทางการตลาด",2,[1]original_ver!CJ29="การเป็นผู้ประกอบการทางการเกษตร",3,[1]original_ver!CJ29="การเพิ่มมูลค่าผลผลิต และการแปรรูปผลผลิต (รวมถึงการพัฒนาคุณภาพผลผลิต)",4,[1]original_ver!CJ29="","")</f>
        <v>3</v>
      </c>
      <c r="CM54" s="15">
        <v>52</v>
      </c>
      <c r="CN54" s="15">
        <v>2</v>
      </c>
      <c r="CO54" s="15"/>
      <c r="CP54" s="15"/>
      <c r="CR54" s="15" cm="1">
        <f t="array" ref="CR54">_xlfn.IFS([1]original_ver!CR29="ประยุกต์",1,[1]original_ver!CR29="ไม่ประยุกต์",0,[1]original_ver!CR29="","")</f>
        <v>1</v>
      </c>
      <c r="CS54" s="15" cm="1">
        <f t="array" ref="CS54">_xlfn.IFS([1]original_ver!CS29="ประยุกต์",1,[1]original_ver!CS29="ไม่ประยุกต์",0,[1]original_ver!CS29="","")</f>
        <v>1</v>
      </c>
      <c r="CU54" s="15" cm="1">
        <f t="array" ref="CU54">_xlfn.IFS([1]original_ver!CV29="ประยุกต์",1,[1]original_ver!CV29="ไม่ประยุกต์",0,[1]original_ver!CV29="","")</f>
        <v>1</v>
      </c>
      <c r="CW54" s="15" cm="1">
        <f t="array" ref="CW54">_xlfn.IFS([1]original_ver!CY29="ประยุกต์",1,[1]original_ver!CY29="ไม่ประยุกต์",0,[1]original_ver!CY29="","")</f>
        <v>1</v>
      </c>
      <c r="CY54" s="15" cm="1">
        <f t="array" ref="CY54">_xlfn.IFS([1]original_ver!DB29="ประยุกต์",1,[1]original_ver!DB29="ไม่ประยุกต์",0,[1]original_ver!DB29="","")</f>
        <v>1</v>
      </c>
      <c r="DI54" s="15">
        <v>2</v>
      </c>
      <c r="DJ54" s="15">
        <v>3</v>
      </c>
      <c r="DK54" s="15">
        <v>3</v>
      </c>
      <c r="DL54" s="15">
        <v>3</v>
      </c>
      <c r="DM54" s="15">
        <v>1</v>
      </c>
      <c r="DN54" s="15">
        <v>3</v>
      </c>
      <c r="DS54" s="166">
        <v>3.6</v>
      </c>
      <c r="DT54" s="166">
        <v>2.3333333333333335</v>
      </c>
      <c r="DU54" s="166">
        <v>3.75</v>
      </c>
      <c r="DV54" s="166">
        <v>4.2</v>
      </c>
      <c r="DW54" s="166">
        <v>3.6666666666666665</v>
      </c>
      <c r="DX54" s="148">
        <v>5</v>
      </c>
      <c r="DY54" s="152"/>
      <c r="DZ54" s="152">
        <v>4.5999999999999996</v>
      </c>
      <c r="EA54" s="152">
        <v>3.3333333333333335</v>
      </c>
      <c r="EB54" s="148">
        <v>4.25</v>
      </c>
      <c r="EC54" s="152">
        <v>4.2</v>
      </c>
      <c r="ED54" s="152">
        <v>4.333333333333333</v>
      </c>
      <c r="EE54" s="152">
        <v>4.25</v>
      </c>
    </row>
    <row r="55" spans="1:135" x14ac:dyDescent="0.2">
      <c r="A55">
        <v>27</v>
      </c>
      <c r="AC55">
        <f t="shared" si="1"/>
        <v>0</v>
      </c>
      <c r="AD55" t="e">
        <f t="shared" si="2"/>
        <v>#DIV/0!</v>
      </c>
      <c r="AP55" s="148">
        <f t="shared" si="3"/>
        <v>0</v>
      </c>
      <c r="AQ55" s="148" t="e">
        <f t="shared" si="0"/>
        <v>#DIV/0!</v>
      </c>
      <c r="CI55" s="148" t="e">
        <f t="shared" si="4"/>
        <v>#DIV/0!</v>
      </c>
    </row>
    <row r="56" spans="1:135" x14ac:dyDescent="0.2">
      <c r="A56">
        <v>28</v>
      </c>
      <c r="B56" s="15">
        <v>84</v>
      </c>
      <c r="C56" s="16" t="s">
        <v>575</v>
      </c>
      <c r="D56" cm="1">
        <f t="array" ref="D56">_xlfn.IFS([1]original_ver!D30="Participant",1,[1]original_ver!D30="Non-Participant",0,[1]original_ver!D30="","")</f>
        <v>1</v>
      </c>
      <c r="E56">
        <v>3</v>
      </c>
      <c r="F56" s="17" cm="1">
        <f t="array" ref="F56">_xlfn.IFS([1]original_ver!F30="ชาย",1,[1]original_ver!F30="หญิง",0,[1]original_ver!F30="","")</f>
        <v>0</v>
      </c>
      <c r="G56" s="17">
        <v>55</v>
      </c>
      <c r="H56" s="17" cm="1">
        <f t="array" ref="H56">_xlfn.IFS([1]original_ver!H30="ไม่มีการศึกษา",0,[1]original_ver!H30="ประถมศึกษา",1,[1]original_ver!H30="มัธยมศึกษาตอนต้น",2,[1]original_ver!H30="มัธยมศึกษาตอนปลาย",3,[1]original_ver!H30="อนุปริญญา (ปวช., ปวส., ฝึกหัดครู)",4,[1]original_ver!H30="ปริญญาตรี",5,[1]original_ver!H30="สูงกว่าปริญญาตรี",6,[1]original_ver!H30="","")</f>
        <v>5</v>
      </c>
      <c r="I56" s="17" cm="1">
        <f t="array" ref="I56">_xlfn.IFS([1]original_ver!I30="โสด",1,[1]original_ver!I30="สมรส/อยู่ด้วยกัน",2,[1]original_ver!I30="หย่าร้าง/แยกกันอยู่",3,[1]original_ver!I30="หม้าย",4,[1]original_ver!I30="","")</f>
        <v>2</v>
      </c>
      <c r="J56" s="17">
        <v>4</v>
      </c>
      <c r="K56" s="17">
        <v>24</v>
      </c>
      <c r="L56" s="17" cm="1">
        <f t="array" ref="L56">_xlfn.IFS([1]original_ver!L30="ใช่",1,[1]original_ver!L30="ไม่ใช่",0,[1]original_ver!L30="","")</f>
        <v>0</v>
      </c>
      <c r="M56" s="17" cm="1">
        <f t="array" ref="M56">_xlfn.IFS([1]original_ver!M30="กู้ยืม",1,[1]original_ver!M30="ไม่กู้ยืม",0,[1]original_ver!M30="","")</f>
        <v>1</v>
      </c>
      <c r="N56" s="17">
        <f>IF($O56&gt;1, 1,0)</f>
        <v>1</v>
      </c>
      <c r="O56" s="18">
        <v>60000</v>
      </c>
      <c r="P56" s="17" cm="1">
        <f t="array" ref="P56">_xlfn.IFS([1]original_ver!O30="ใช่",1,[1]original_ver!O30="ไม่ใช่",0,[1]original_ver!O30="","")</f>
        <v>1</v>
      </c>
      <c r="Q56" s="17"/>
      <c r="R56" s="15">
        <v>7</v>
      </c>
      <c r="S56" s="15">
        <v>1</v>
      </c>
      <c r="T56" s="15">
        <v>4.3</v>
      </c>
      <c r="U56" s="15">
        <v>1300</v>
      </c>
      <c r="V56" s="15">
        <v>30</v>
      </c>
      <c r="W56" s="22">
        <f>$U56/$T56</f>
        <v>302.32558139534888</v>
      </c>
      <c r="AC56">
        <f t="shared" si="1"/>
        <v>1300</v>
      </c>
      <c r="AD56">
        <f t="shared" si="2"/>
        <v>302.32558139534888</v>
      </c>
      <c r="AE56" s="15">
        <v>7</v>
      </c>
      <c r="AF56" s="15">
        <v>1</v>
      </c>
      <c r="AG56" s="15">
        <v>4.3</v>
      </c>
      <c r="AH56" s="15">
        <v>1300</v>
      </c>
      <c r="AI56" s="15">
        <v>30</v>
      </c>
      <c r="AJ56" s="37">
        <f>$AH56/$AG56</f>
        <v>302.32558139534888</v>
      </c>
      <c r="AP56" s="148">
        <f t="shared" si="3"/>
        <v>1300</v>
      </c>
      <c r="AQ56" s="148">
        <f t="shared" si="0"/>
        <v>302.32558139534888</v>
      </c>
      <c r="AR56" s="15">
        <v>8</v>
      </c>
      <c r="AS56" s="15">
        <v>1</v>
      </c>
      <c r="AT56" s="15">
        <v>1.26</v>
      </c>
      <c r="AU56" s="15">
        <v>1440</v>
      </c>
      <c r="AV56" s="15">
        <v>40</v>
      </c>
      <c r="AW56" s="15">
        <f>$AU56/$AT56</f>
        <v>1142.8571428571429</v>
      </c>
      <c r="BC56">
        <f>$AU56+$AZ56</f>
        <v>1440</v>
      </c>
      <c r="BD56">
        <f>$BC56/$AT56</f>
        <v>1142.8571428571429</v>
      </c>
      <c r="BE56" s="15">
        <v>8</v>
      </c>
      <c r="BF56" s="15">
        <v>1</v>
      </c>
      <c r="BG56" s="15">
        <v>1.26</v>
      </c>
      <c r="BH56" s="15">
        <v>1440</v>
      </c>
      <c r="BI56" s="15">
        <v>40</v>
      </c>
      <c r="BJ56" s="15"/>
      <c r="BP56">
        <f>$BH56+$BM56</f>
        <v>1440</v>
      </c>
      <c r="BQ56">
        <f>$BP56/$BG56</f>
        <v>1142.8571428571429</v>
      </c>
      <c r="BW56" s="15"/>
      <c r="CC56" s="15"/>
      <c r="CD56" s="25">
        <v>1.5</v>
      </c>
      <c r="CE56" s="25">
        <v>1.3333333333333333</v>
      </c>
      <c r="CF56" s="25">
        <v>1.6666666666666667</v>
      </c>
      <c r="CG56" s="25">
        <v>1.5</v>
      </c>
      <c r="CH56" s="25">
        <v>2</v>
      </c>
      <c r="CI56" s="152">
        <f t="shared" si="4"/>
        <v>1.6</v>
      </c>
      <c r="CJ56">
        <v>2</v>
      </c>
      <c r="CK56" cm="1">
        <f t="array" ref="CK56">_xlfn.IFS([1]original_ver!CH30="จากการเข้าร่วมกิจกรรมอบรม ที่จัดโดยโครงการเกษตรกรปราดเปรื่อง (Smart Farmer)",1,[1]original_ver!CH30="จากการเข้าร่วมกิจกรรมอบรม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ๆ",3,[1]original_ver!CH30="จากการเรียนรู้ผ่านประสบการณ์ของผู้อื่น ได้แก่ เพื่อนบ้าน พี่น้อง เพื่อน และญาติ เป็นต้น",4,[1]original_ver!CH30="ไม่ได้เข้าร่วมกิจกรรมอบรมหรือเรียนรู้ใด ๆ (ข้ามไปข้อ 33)",5)</f>
        <v>5</v>
      </c>
      <c r="CL56" s="15" t="str" cm="1">
        <f t="array" ref="CL56">_xlfn.IFS([1]original_ver!CJ30="ความรู้ทางการเกษตรและการใช้เทคโนโลยีสำหรับการผลิตในฟาร์ม",1,[1]original_ver!CJ30="การวางแผนและจัดการฟาร์ม เช่น การเก็บเกี่ยว การเงิน และการวางแผนทางการตลาด",2,[1]original_ver!CJ30="การเป็นผู้ประกอบการทางการเกษตร",3,[1]original_ver!CJ30="การเพิ่มมูลค่าผลผลิต และการแปรรูปผลผลิต (รวมถึงการพัฒนาคุณภาพผลผลิต)",4,[1]original_ver!CJ30="","")</f>
        <v/>
      </c>
      <c r="CO56" s="15" t="str" cm="1">
        <f t="array" ref="CO56">_xlfn.IFS([1]original_ver!CN30="ความรู้ทางการเกษตรและการใช้เทคโนโลยีสำหรับการผลิตในฟาร์ม",1,[1]original_ver!CN30="การวางแผนและจัดการฟาร์ม เช่น การเก็บเกี่ยว การเงิน และการวางแผนทางการตลาด",2,[1]original_ver!CN30="การเป็นผู้ประกอบการทางการเกษตร",3,[1]original_ver!CN30="การเพิ่มมูลค่าผลผลิต และการแปรรูปผลผลิต (รวมถึงการพัฒนาคุณภาพผลผลิต)",4,[1]original_ver!CN30="","")</f>
        <v/>
      </c>
      <c r="CR56" s="15" t="str" cm="1">
        <f t="array" ref="CR56">_xlfn.IFS([1]original_ver!CR30="ประยุกต์",1,[1]original_ver!CR30="ไม่ประยุกต์",0,[1]original_ver!CR30="","")</f>
        <v/>
      </c>
      <c r="CS56" s="15" t="str" cm="1">
        <f t="array" ref="CS56">_xlfn.IFS([1]original_ver!CS30="ประยุกต์",1,[1]original_ver!CS30="ไม่ประยุกต์",0,[1]original_ver!CS30="","")</f>
        <v/>
      </c>
      <c r="CU56" s="15" t="str" cm="1">
        <f t="array" ref="CU56">_xlfn.IFS([1]original_ver!CV30="ประยุกต์",1,[1]original_ver!CV30="ไม่ประยุกต์",0,[1]original_ver!CV30="","")</f>
        <v/>
      </c>
      <c r="CW56" s="15" t="str" cm="1">
        <f t="array" ref="CW56">_xlfn.IFS([1]original_ver!CY30="ประยุกต์",1,[1]original_ver!CY30="ไม่ประยุกต์",0,[1]original_ver!CY30="","")</f>
        <v/>
      </c>
      <c r="CY56" s="15" t="str" cm="1">
        <f t="array" ref="CY56">_xlfn.IFS([1]original_ver!DB30="ประยุกต์",1,[1]original_ver!DB30="ไม่ประยุกต์",0,[1]original_ver!DB30="","")</f>
        <v/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 s="15">
        <v>1</v>
      </c>
      <c r="DH56" s="15">
        <v>3</v>
      </c>
      <c r="DI56" s="15">
        <v>2</v>
      </c>
      <c r="DJ56" s="15">
        <v>3</v>
      </c>
      <c r="DM56" s="15">
        <v>3</v>
      </c>
      <c r="DN56" s="15">
        <v>3</v>
      </c>
      <c r="DS56" s="25">
        <v>4.4000000000000004</v>
      </c>
      <c r="DT56" s="25">
        <v>4.333333333333333</v>
      </c>
      <c r="DU56">
        <v>4.25</v>
      </c>
      <c r="DV56" s="25">
        <v>4.5999999999999996</v>
      </c>
      <c r="DW56" s="25">
        <v>4</v>
      </c>
      <c r="DX56" s="25">
        <v>4.25</v>
      </c>
      <c r="DY56" s="152"/>
      <c r="DZ56" s="27">
        <v>5</v>
      </c>
      <c r="EA56" s="27">
        <v>4</v>
      </c>
      <c r="EB56" s="27">
        <v>4</v>
      </c>
      <c r="EC56" s="27">
        <v>3.8</v>
      </c>
      <c r="ED56" s="27">
        <v>4.333333333333333</v>
      </c>
      <c r="EE56">
        <v>5</v>
      </c>
    </row>
    <row r="57" spans="1:135" x14ac:dyDescent="0.2">
      <c r="A57">
        <v>28</v>
      </c>
      <c r="AC57">
        <f t="shared" si="1"/>
        <v>0</v>
      </c>
      <c r="AD57" t="e">
        <f t="shared" si="2"/>
        <v>#DIV/0!</v>
      </c>
      <c r="AP57" s="148">
        <f t="shared" si="3"/>
        <v>0</v>
      </c>
      <c r="AQ57" s="148" t="e">
        <f t="shared" si="0"/>
        <v>#DIV/0!</v>
      </c>
      <c r="CI57" s="148" t="e">
        <f t="shared" si="4"/>
        <v>#DIV/0!</v>
      </c>
    </row>
    <row r="58" spans="1:135" x14ac:dyDescent="0.2">
      <c r="A58">
        <v>29</v>
      </c>
      <c r="B58" s="15">
        <v>88</v>
      </c>
      <c r="C58" s="16" t="s">
        <v>576</v>
      </c>
      <c r="D58" cm="1">
        <f t="array" ref="D58">_xlfn.IFS([1]original_ver!D32="Participant",1,[1]original_ver!D32="Non-Participant",0,[1]original_ver!D32="","")</f>
        <v>1</v>
      </c>
      <c r="E58">
        <v>5</v>
      </c>
      <c r="F58" s="17" cm="1">
        <f t="array" ref="F58">_xlfn.IFS([1]original_ver!F32="ชาย",1,[1]original_ver!F32="หญิง",0,[1]original_ver!F32="","")</f>
        <v>1</v>
      </c>
      <c r="G58" s="17">
        <v>59</v>
      </c>
      <c r="H58" s="17" cm="1">
        <f t="array" ref="H58">_xlfn.IFS([1]original_ver!H32="ไม่มีการศึกษา",0,[1]original_ver!H32="ประถมศึกษา",1,[1]original_ver!H32="มัธยมศึกษาตอนต้น",2,[1]original_ver!H32="มัธยมศึกษาตอนปลาย",3,[1]original_ver!H32="อนุปริญญา (ปวช., ปวส., ฝึกหัดครู)",4,[1]original_ver!H32="ปริญญาตรี",5,[1]original_ver!H32="สูงกว่าปริญญาตรี",6,[1]original_ver!H32="","")</f>
        <v>5</v>
      </c>
      <c r="I58" s="17" cm="1">
        <f t="array" ref="I58">_xlfn.IFS([1]original_ver!I32="โสด",1,[1]original_ver!I32="สมรส/อยู่ด้วยกัน",2,[1]original_ver!I32="หย่าร้าง/แยกกันอยู่",3,[1]original_ver!I32="หม้าย",4,[1]original_ver!I32="","")</f>
        <v>2</v>
      </c>
      <c r="J58" s="17">
        <v>5</v>
      </c>
      <c r="K58" s="17">
        <v>27</v>
      </c>
      <c r="L58" s="17" cm="1">
        <f t="array" ref="L58">_xlfn.IFS([1]original_ver!L32="ใช่",1,[1]original_ver!L32="ไม่ใช่",0,[1]original_ver!L32="","")</f>
        <v>0</v>
      </c>
      <c r="M58" s="17" cm="1">
        <f t="array" ref="M58">_xlfn.IFS([1]original_ver!M32="กู้ยืม",1,[1]original_ver!M32="ไม่กู้ยืม",0,[1]original_ver!M32="","")</f>
        <v>1</v>
      </c>
      <c r="N58" s="17">
        <f>IF($O58&gt;1, 1,0)</f>
        <v>1</v>
      </c>
      <c r="O58" s="18">
        <v>160000</v>
      </c>
      <c r="P58" s="17" cm="1">
        <f t="array" ref="P58">_xlfn.IFS([1]original_ver!O32="ใช่",1,[1]original_ver!O32="ไม่ใช่",0,[1]original_ver!O32="","")</f>
        <v>0</v>
      </c>
      <c r="Q58" s="17"/>
      <c r="R58" s="22">
        <v>2</v>
      </c>
      <c r="S58" s="22">
        <v>1</v>
      </c>
      <c r="T58" s="22">
        <v>40</v>
      </c>
      <c r="U58" s="22">
        <v>3700</v>
      </c>
      <c r="V58" s="22">
        <v>20</v>
      </c>
      <c r="W58" s="22">
        <f>$U58/$T58</f>
        <v>92.5</v>
      </c>
      <c r="X58" s="24"/>
      <c r="Y58" s="24"/>
      <c r="Z58" s="24"/>
      <c r="AA58" s="24"/>
      <c r="AB58" s="24"/>
      <c r="AC58">
        <f t="shared" si="1"/>
        <v>3700</v>
      </c>
      <c r="AD58" s="24">
        <f t="shared" si="2"/>
        <v>92.5</v>
      </c>
      <c r="AE58" s="22">
        <v>2</v>
      </c>
      <c r="AF58" s="22">
        <v>40</v>
      </c>
      <c r="AG58" s="22">
        <v>40</v>
      </c>
      <c r="AH58" s="22">
        <v>3700</v>
      </c>
      <c r="AI58" s="22">
        <v>24</v>
      </c>
      <c r="AJ58" s="22">
        <f>$AH58/$AG58</f>
        <v>92.5</v>
      </c>
      <c r="AP58" s="148">
        <f t="shared" si="3"/>
        <v>3700</v>
      </c>
      <c r="AQ58" s="148">
        <f t="shared" si="0"/>
        <v>92.5</v>
      </c>
      <c r="CD58" s="25">
        <v>1.5</v>
      </c>
      <c r="CE58" s="25">
        <v>2.3333333333333335</v>
      </c>
      <c r="CF58" s="25">
        <v>2</v>
      </c>
      <c r="CG58" s="25">
        <v>1</v>
      </c>
      <c r="CH58" s="25">
        <v>2</v>
      </c>
      <c r="CI58" s="152">
        <f t="shared" si="4"/>
        <v>1.7666666666666668</v>
      </c>
      <c r="CJ58">
        <v>2</v>
      </c>
      <c r="CK58" cm="1">
        <f t="array" ref="CK58">_xlfn.IFS([1]original_ver!CH32="จากการเข้าร่วมกิจกรรมอบรม ที่จัดโดยโครงการเกษตรกรปราดเปรื่อง (Smart Farmer)",1,[1]original_ver!CH32="จากการเข้าร่วมกิจกรรมอบรม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ๆ",3,[1]original_ver!CH32="จากการเรียนรู้ผ่านประสบการณ์ของผู้อื่น ได้แก่ เพื่อนบ้าน พี่น้อง เพื่อน และญาติ เป็นต้น",4,[1]original_ver!CH32="ไม่ได้เข้าร่วมกิจกรรมอบรมหรือเรียนรู้ใด ๆ (ข้ามไปข้อ 33)",5)</f>
        <v>2</v>
      </c>
      <c r="CL58" s="15" cm="1">
        <f t="array" ref="CL58">_xlfn.IFS([1]original_ver!CJ32="ความรู้ทางการเกษตรและการใช้เทคโนโลยีสำหรับการผลิตในฟาร์ม",1,[1]original_ver!CJ32="การวางแผนและจัดการฟาร์ม เช่น การเก็บเกี่ยว การเงิน และการวางแผนทางการตลาด",2,[1]original_ver!CJ32="การเป็นผู้ประกอบการทางการเกษตร",3,[1]original_ver!CJ32="การเพิ่มมูลค่าผลผลิต และการแปรรูปผลผลิต (รวมถึงการพัฒนาคุณภาพผลผลิต)",4,[1]original_ver!CJ32="","")</f>
        <v>1</v>
      </c>
      <c r="CM58" s="15">
        <v>4</v>
      </c>
      <c r="CN58" s="15">
        <v>1</v>
      </c>
      <c r="CO58" s="15" cm="1">
        <f t="array" ref="CO58">_xlfn.IFS([1]original_ver!CN32="ความรู้ทางการเกษตรและการใช้เทคโนโลยีสำหรับการผลิตในฟาร์ม",1,[1]original_ver!CN32="การวางแผนและจัดการฟาร์ม เช่น การเก็บเกี่ยว การเงิน และการวางแผนทางการตลาด",2,[1]original_ver!CN32="การเป็นผู้ประกอบการทางการเกษตร",3,[1]original_ver!CN32="การเพิ่มมูลค่าผลผลิต และการแปรรูปผลผลิต (รวมถึงการพัฒนาคุณภาพผลผลิต)",4,[1]original_ver!CN32="","")</f>
        <v>2</v>
      </c>
      <c r="CP58" s="15">
        <v>1</v>
      </c>
      <c r="CQ58" s="15">
        <v>1</v>
      </c>
      <c r="CR58" s="15" cm="1">
        <f t="array" ref="CR58">_xlfn.IFS([1]original_ver!CR32="ประยุกต์",1,[1]original_ver!CR32="ไม่ประยุกต์",0,[1]original_ver!CR32="","")</f>
        <v>1</v>
      </c>
      <c r="CS58" s="15" cm="1">
        <f t="array" ref="CS58">_xlfn.IFS([1]original_ver!CS32="ประยุกต์",1,[1]original_ver!CS32="ไม่ประยุกต์",0,[1]original_ver!CS32="","")</f>
        <v>1</v>
      </c>
      <c r="CU58" s="15" cm="1">
        <f t="array" ref="CU58">_xlfn.IFS([1]original_ver!CV32="ประยุกต์",1,[1]original_ver!CV32="ไม่ประยุกต์",0,[1]original_ver!CV32="","")</f>
        <v>1</v>
      </c>
      <c r="CW58" s="15" cm="1">
        <f t="array" ref="CW58">_xlfn.IFS([1]original_ver!CY32="ประยุกต์",1,[1]original_ver!CY32="ไม่ประยุกต์",0,[1]original_ver!CY32="","")</f>
        <v>1</v>
      </c>
      <c r="CY58" s="15" cm="1">
        <f t="array" ref="CY58">_xlfn.IFS([1]original_ver!DB32="ประยุกต์",1,[1]original_ver!DB32="ไม่ประยุกต์",0,[1]original_ver!DB32="","")</f>
        <v>1</v>
      </c>
      <c r="DG58" s="15">
        <v>1</v>
      </c>
      <c r="DH58" s="15">
        <v>2</v>
      </c>
      <c r="DS58" s="25">
        <v>4.2</v>
      </c>
      <c r="DT58" s="25">
        <v>4.333333333333333</v>
      </c>
      <c r="DU58">
        <v>4.75</v>
      </c>
      <c r="DV58" s="25">
        <v>3.8</v>
      </c>
      <c r="DW58" s="25">
        <v>3.6666666666666665</v>
      </c>
      <c r="DX58" s="25">
        <v>4</v>
      </c>
      <c r="DY58" s="152"/>
      <c r="DZ58" s="27">
        <v>4</v>
      </c>
      <c r="EA58" s="27">
        <v>4</v>
      </c>
      <c r="EB58" s="27">
        <v>4</v>
      </c>
      <c r="EC58" s="27">
        <v>4.4000000000000004</v>
      </c>
      <c r="ED58" s="27">
        <v>4</v>
      </c>
      <c r="EE58">
        <v>5</v>
      </c>
    </row>
    <row r="59" spans="1:135" x14ac:dyDescent="0.2">
      <c r="A59">
        <v>29</v>
      </c>
      <c r="AC59">
        <f t="shared" si="1"/>
        <v>0</v>
      </c>
      <c r="AD59" t="e">
        <f t="shared" si="2"/>
        <v>#DIV/0!</v>
      </c>
      <c r="AP59" s="148">
        <f t="shared" si="3"/>
        <v>0</v>
      </c>
      <c r="AQ59" s="148" t="e">
        <f t="shared" si="0"/>
        <v>#DIV/0!</v>
      </c>
      <c r="CI59" s="148" t="e">
        <f t="shared" si="4"/>
        <v>#DIV/0!</v>
      </c>
    </row>
    <row r="60" spans="1:135" x14ac:dyDescent="0.2">
      <c r="A60">
        <v>30</v>
      </c>
      <c r="B60" s="15">
        <v>89</v>
      </c>
      <c r="C60" s="16" t="s">
        <v>577</v>
      </c>
      <c r="D60" cm="1">
        <f t="array" ref="D60">_xlfn.IFS([1]original_ver!D33="Participant",1,[1]original_ver!D33="Non-Participant",0,[1]original_ver!D33="","")</f>
        <v>1</v>
      </c>
      <c r="E60">
        <v>5</v>
      </c>
      <c r="F60" s="17" cm="1">
        <f t="array" ref="F60">_xlfn.IFS([1]original_ver!F33="ชาย",1,[1]original_ver!F33="หญิง",0,[1]original_ver!F33="","")</f>
        <v>1</v>
      </c>
      <c r="G60" s="17">
        <v>57</v>
      </c>
      <c r="H60" s="17" cm="1">
        <f t="array" ref="H60">_xlfn.IFS([1]original_ver!H33="ไม่มีการศึกษา",0,[1]original_ver!H33="ประถมศึกษา",1,[1]original_ver!H33="มัธยมศึกษาตอนต้น",2,[1]original_ver!H33="มัธยมศึกษาตอนปลาย",3,[1]original_ver!H33="อนุปริญญา (ปวช., ปวส., ฝึกหัดครู)",4,[1]original_ver!H33="ปริญญาตรี",5,[1]original_ver!H33="สูงกว่าปริญญาตรี",6,[1]original_ver!H33="","")</f>
        <v>4</v>
      </c>
      <c r="I60" s="17" cm="1">
        <f t="array" ref="I60">_xlfn.IFS([1]original_ver!I33="โสด",1,[1]original_ver!I33="สมรส/อยู่ด้วยกัน",2,[1]original_ver!I33="หย่าร้าง/แยกกันอยู่",3,[1]original_ver!I33="หม้าย",4,[1]original_ver!I33="","")</f>
        <v>1</v>
      </c>
      <c r="J60" s="17">
        <v>4</v>
      </c>
      <c r="K60" s="17">
        <v>16</v>
      </c>
      <c r="L60" s="17" cm="1">
        <f t="array" ref="L60">_xlfn.IFS([1]original_ver!L33="ใช่",1,[1]original_ver!L33="ไม่ใช่",0,[1]original_ver!L33="","")</f>
        <v>0</v>
      </c>
      <c r="M60" s="17" cm="1">
        <f t="array" ref="M60">_xlfn.IFS([1]original_ver!M33="กู้ยืม",1,[1]original_ver!M33="ไม่กู้ยืม",0,[1]original_ver!M33="","")</f>
        <v>0</v>
      </c>
      <c r="N60" s="17">
        <f>IF($O60&gt;1, 1,0)</f>
        <v>1</v>
      </c>
      <c r="O60" s="18">
        <v>135000</v>
      </c>
      <c r="P60" s="17" cm="1">
        <f t="array" ref="P60">_xlfn.IFS([1]original_ver!O33="ใช่",1,[1]original_ver!O33="ไม่ใช่",0,[1]original_ver!O33="","")</f>
        <v>0</v>
      </c>
      <c r="Q60" s="17"/>
      <c r="R60" s="15">
        <v>7</v>
      </c>
      <c r="S60" s="15">
        <v>1</v>
      </c>
      <c r="T60" s="15">
        <v>315</v>
      </c>
      <c r="U60" s="15">
        <v>630000</v>
      </c>
      <c r="V60" s="15">
        <v>25</v>
      </c>
      <c r="W60" s="22">
        <f>$U60/$T60</f>
        <v>2000</v>
      </c>
      <c r="AC60">
        <f t="shared" si="1"/>
        <v>630000</v>
      </c>
      <c r="AD60">
        <f t="shared" si="2"/>
        <v>2000</v>
      </c>
      <c r="AE60" s="15">
        <v>7</v>
      </c>
      <c r="AF60" s="15">
        <v>1</v>
      </c>
      <c r="AG60" s="15">
        <v>315</v>
      </c>
      <c r="AH60" s="15">
        <v>630000</v>
      </c>
      <c r="AI60" s="15">
        <v>25</v>
      </c>
      <c r="AJ60" s="37">
        <f>$AH60/$AG60</f>
        <v>2000</v>
      </c>
      <c r="AP60" s="148">
        <f t="shared" si="3"/>
        <v>630000</v>
      </c>
      <c r="AQ60" s="148">
        <f t="shared" si="0"/>
        <v>2000</v>
      </c>
      <c r="AR60" s="15">
        <v>4</v>
      </c>
      <c r="AS60" s="15">
        <v>1</v>
      </c>
      <c r="AT60" s="15">
        <v>150</v>
      </c>
      <c r="AU60" s="15">
        <v>750000</v>
      </c>
      <c r="AV60" s="15">
        <v>3.1</v>
      </c>
      <c r="AW60" s="15">
        <f>$AU60/$AT60</f>
        <v>5000</v>
      </c>
      <c r="BC60">
        <f>$AU60+$AZ60</f>
        <v>750000</v>
      </c>
      <c r="BD60">
        <f>$BC60/$AT60</f>
        <v>5000</v>
      </c>
      <c r="BE60" s="15">
        <v>4</v>
      </c>
      <c r="BF60" s="15">
        <v>1</v>
      </c>
      <c r="BG60" s="15">
        <v>150</v>
      </c>
      <c r="BH60" s="15">
        <v>750000</v>
      </c>
      <c r="BI60" s="15">
        <v>2.2000000000000002</v>
      </c>
      <c r="BJ60" s="15"/>
      <c r="BP60">
        <f>$BH60+$BM60</f>
        <v>750000</v>
      </c>
      <c r="BQ60">
        <f>$BP60/$BG60</f>
        <v>5000</v>
      </c>
      <c r="BW60" s="15"/>
      <c r="CC60" s="15"/>
      <c r="CD60" s="25">
        <v>2</v>
      </c>
      <c r="CE60" s="25">
        <v>2.6666666666666665</v>
      </c>
      <c r="CF60" s="25">
        <v>2.3333333333333335</v>
      </c>
      <c r="CG60" s="25">
        <v>1.5</v>
      </c>
      <c r="CH60" s="25">
        <v>2</v>
      </c>
      <c r="CI60" s="152">
        <f t="shared" si="4"/>
        <v>2.1</v>
      </c>
      <c r="CJ60">
        <v>1</v>
      </c>
      <c r="CK60" cm="1">
        <f t="array" ref="CK60">_xlfn.IFS([1]original_ver!CH33="จากการเข้าร่วมกิจกรรมอบรม ที่จัดโดยโครงการเกษตรกรปราดเปรื่อง (Smart Farmer)",1,[1]original_ver!CH33="จากการเข้าร่วมกิจกรรมอบรม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ๆ",3,[1]original_ver!CH33="จากการเรียนรู้ผ่านประสบการณ์ของผู้อื่น ได้แก่ เพื่อนบ้าน พี่น้อง เพื่อน และญาติ เป็นต้น",4,[1]original_ver!CH33="ไม่ได้เข้าร่วมกิจกรรมอบรมหรือเรียนรู้ใด ๆ (ข้ามไปข้อ 33)",5)</f>
        <v>5</v>
      </c>
      <c r="CL60" s="15" t="str" cm="1">
        <f t="array" ref="CL60">_xlfn.IFS([1]original_ver!CJ33="ความรู้ทางการเกษตรและการใช้เทคโนโลยีสำหรับการผลิตในฟาร์ม",1,[1]original_ver!CJ33="การวางแผนและจัดการฟาร์ม เช่น การเก็บเกี่ยว การเงิน และการวางแผนทางการตลาด",2,[1]original_ver!CJ33="การเป็นผู้ประกอบการทางการเกษตร",3,[1]original_ver!CJ33="การเพิ่มมูลค่าผลผลิต และการแปรรูปผลผลิต (รวมถึงการพัฒนาคุณภาพผลผลิต)",4,[1]original_ver!CJ33="","")</f>
        <v/>
      </c>
      <c r="CO60" s="15" t="str" cm="1">
        <f t="array" ref="CO60">_xlfn.IFS([1]original_ver!CN33="ความรู้ทางการเกษตรและการใช้เทคโนโลยีสำหรับการผลิตในฟาร์ม",1,[1]original_ver!CN33="การวางแผนและจัดการฟาร์ม เช่น การเก็บเกี่ยว การเงิน และการวางแผนทางการตลาด",2,[1]original_ver!CN33="การเป็นผู้ประกอบการทางการเกษตร",3,[1]original_ver!CN33="การเพิ่มมูลค่าผลผลิต และการแปรรูปผลผลิต (รวมถึงการพัฒนาคุณภาพผลผลิต)",4,[1]original_ver!CN33="","")</f>
        <v/>
      </c>
      <c r="CR60" s="15" t="str" cm="1">
        <f t="array" ref="CR60">_xlfn.IFS([1]original_ver!CR33="ประยุกต์",1,[1]original_ver!CR33="ไม่ประยุกต์",0,[1]original_ver!CR33="","")</f>
        <v/>
      </c>
      <c r="CS60" s="15" t="str" cm="1">
        <f t="array" ref="CS60">_xlfn.IFS([1]original_ver!CS33="ประยุกต์",1,[1]original_ver!CS33="ไม่ประยุกต์",0,[1]original_ver!CS33="","")</f>
        <v/>
      </c>
      <c r="CU60" s="15" t="str" cm="1">
        <f t="array" ref="CU60">_xlfn.IFS([1]original_ver!CV33="ประยุกต์",1,[1]original_ver!CV33="ไม่ประยุกต์",0,[1]original_ver!CV33="","")</f>
        <v/>
      </c>
      <c r="CW60" s="15" t="str" cm="1">
        <f t="array" ref="CW60">_xlfn.IFS([1]original_ver!CY33="ประยุกต์",1,[1]original_ver!CY33="ไม่ประยุกต์",0,[1]original_ver!CY33="","")</f>
        <v/>
      </c>
      <c r="CY60" s="15" t="str" cm="1">
        <f t="array" ref="CY60">_xlfn.IFS([1]original_ver!DB33="ประยุกต์",1,[1]original_ver!DB33="ไม่ประยุกต์",0,[1]original_ver!DB33="","")</f>
        <v/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 s="15">
        <v>1</v>
      </c>
      <c r="DH60" s="15">
        <v>3</v>
      </c>
      <c r="DI60" s="15">
        <v>2</v>
      </c>
      <c r="DJ60" s="15">
        <v>3</v>
      </c>
      <c r="DM60" s="15">
        <v>3</v>
      </c>
      <c r="DN60" s="15">
        <v>3</v>
      </c>
      <c r="DS60" s="25">
        <v>3.8</v>
      </c>
      <c r="DT60" s="25">
        <v>4.666666666666667</v>
      </c>
      <c r="DU60">
        <v>4.25</v>
      </c>
      <c r="DV60" s="25">
        <v>4.4000000000000004</v>
      </c>
      <c r="DW60" s="25">
        <v>3.3333333333333335</v>
      </c>
      <c r="DX60" s="25">
        <v>4</v>
      </c>
      <c r="DY60" s="152"/>
      <c r="DZ60" s="27">
        <v>5</v>
      </c>
      <c r="EA60" s="27">
        <v>5</v>
      </c>
      <c r="EB60" s="27">
        <v>5</v>
      </c>
      <c r="EC60" s="27">
        <v>4.2</v>
      </c>
      <c r="ED60" s="27">
        <v>4.333333333333333</v>
      </c>
      <c r="EE60">
        <v>5</v>
      </c>
    </row>
    <row r="61" spans="1:135" x14ac:dyDescent="0.2">
      <c r="A61">
        <v>30</v>
      </c>
      <c r="AC61">
        <f t="shared" si="1"/>
        <v>0</v>
      </c>
      <c r="AD61" t="e">
        <f t="shared" si="2"/>
        <v>#DIV/0!</v>
      </c>
      <c r="AP61" s="148">
        <f t="shared" si="3"/>
        <v>0</v>
      </c>
      <c r="AQ61" s="148" t="e">
        <f t="shared" si="0"/>
        <v>#DIV/0!</v>
      </c>
      <c r="CI61" s="148" t="e">
        <f t="shared" si="4"/>
        <v>#DIV/0!</v>
      </c>
    </row>
    <row r="62" spans="1:135" x14ac:dyDescent="0.2">
      <c r="A62">
        <v>31</v>
      </c>
      <c r="B62" s="15">
        <v>90</v>
      </c>
      <c r="C62" s="16" t="s">
        <v>578</v>
      </c>
      <c r="D62" cm="1">
        <f t="array" ref="D62">_xlfn.IFS([1]original_ver!D34="Participant",1,[1]original_ver!D34="Non-Participant",0,[1]original_ver!D34="","")</f>
        <v>0</v>
      </c>
      <c r="E62">
        <v>3</v>
      </c>
      <c r="F62" s="17" cm="1">
        <f t="array" ref="F62">_xlfn.IFS([1]original_ver!F34="ชาย",1,[1]original_ver!F34="หญิง",0,[1]original_ver!F34="","")</f>
        <v>1</v>
      </c>
      <c r="G62" s="17">
        <v>51</v>
      </c>
      <c r="H62" s="17" cm="1">
        <f t="array" ref="H62">_xlfn.IFS([1]original_ver!H34="ไม่มีการศึกษา",0,[1]original_ver!H34="ประถมศึกษา",1,[1]original_ver!H34="มัธยมศึกษาตอนต้น",2,[1]original_ver!H34="มัธยมศึกษาตอนปลาย",3,[1]original_ver!H34="อนุปริญญา (ปวช., ปวส., ฝึกหัดครู)",4,[1]original_ver!H34="ปริญญาตรี",5,[1]original_ver!H34="สูงกว่าปริญญาตรี",6,[1]original_ver!H34="","")</f>
        <v>3</v>
      </c>
      <c r="I62" s="17" cm="1">
        <f t="array" ref="I62">_xlfn.IFS([1]original_ver!I34="โสด",1,[1]original_ver!I34="สมรส/อยู่ด้วยกัน",2,[1]original_ver!I34="หย่าร้าง/แยกกันอยู่",3,[1]original_ver!I34="หม้าย",4,[1]original_ver!I34="","")</f>
        <v>1</v>
      </c>
      <c r="J62" s="17">
        <v>3</v>
      </c>
      <c r="K62" s="17">
        <v>21</v>
      </c>
      <c r="L62" s="17" cm="1">
        <f t="array" ref="L62">_xlfn.IFS([1]original_ver!L34="ใช่",1,[1]original_ver!L34="ไม่ใช่",0,[1]original_ver!L34="","")</f>
        <v>0</v>
      </c>
      <c r="M62" s="17" cm="1">
        <f t="array" ref="M62">_xlfn.IFS([1]original_ver!M34="กู้ยืม",1,[1]original_ver!M34="ไม่กู้ยืม",0,[1]original_ver!M34="","")</f>
        <v>0</v>
      </c>
      <c r="N62" s="17">
        <f>IF($O62&gt;1, 1,0)</f>
        <v>1</v>
      </c>
      <c r="O62" s="18">
        <v>200000</v>
      </c>
      <c r="P62" s="17" cm="1">
        <f t="array" ref="P62">_xlfn.IFS([1]original_ver!O34="ใช่",1,[1]original_ver!O34="ไม่ใช่",0,[1]original_ver!O34="","")</f>
        <v>1</v>
      </c>
      <c r="Q62" s="17"/>
      <c r="R62" s="15">
        <v>8</v>
      </c>
      <c r="S62" s="15">
        <v>2</v>
      </c>
      <c r="T62" s="15">
        <v>0.25</v>
      </c>
      <c r="U62" s="15">
        <v>30</v>
      </c>
      <c r="V62" s="15">
        <v>30</v>
      </c>
      <c r="W62" s="22">
        <f>$U62/$T62</f>
        <v>120</v>
      </c>
      <c r="AC62">
        <f>$U62</f>
        <v>30</v>
      </c>
      <c r="AD62">
        <f t="shared" si="2"/>
        <v>120</v>
      </c>
      <c r="AE62" s="15">
        <v>8</v>
      </c>
      <c r="AF62" s="15">
        <v>2</v>
      </c>
      <c r="AG62" s="15">
        <v>0.25</v>
      </c>
      <c r="AH62" s="15">
        <v>30</v>
      </c>
      <c r="AI62" s="15">
        <v>30</v>
      </c>
      <c r="AJ62" s="37">
        <f>$AH62/$AG62</f>
        <v>120</v>
      </c>
      <c r="AP62" s="148">
        <f t="shared" si="3"/>
        <v>30</v>
      </c>
      <c r="AQ62" s="148">
        <f t="shared" si="0"/>
        <v>120</v>
      </c>
      <c r="CD62" s="25">
        <v>1.5</v>
      </c>
      <c r="CE62" s="25">
        <v>2</v>
      </c>
      <c r="CF62" s="25">
        <v>1.6666666666666667</v>
      </c>
      <c r="CG62" s="25">
        <v>1.5</v>
      </c>
      <c r="CH62" s="25">
        <v>2.5</v>
      </c>
      <c r="CI62" s="152">
        <f t="shared" si="4"/>
        <v>1.8333333333333335</v>
      </c>
      <c r="CJ62">
        <v>2</v>
      </c>
      <c r="CK62" cm="1">
        <f t="array" ref="CK62">_xlfn.IFS([1]original_ver!CH34="จากการเข้าร่วมกิจกรรมอบรม ที่จัดโดยโครงการเกษตรกรปราดเปรื่อง (Smart Farmer)",1,[1]original_ver!CH34="จากการเข้าร่วมกิจกรรมอบรม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ๆ",3,[1]original_ver!CH34="จากการเรียนรู้ผ่านประสบการณ์ของผู้อื่น ได้แก่ เพื่อนบ้าน พี่น้อง เพื่อน และญาติ เป็นต้น",4,[1]original_ver!CH34="ไม่ได้เข้าร่วมกิจกรรมอบรมหรือเรียนรู้ใด ๆ (ข้ามไปข้อ 33)",5)</f>
        <v>5</v>
      </c>
      <c r="CL62" s="15" t="str" cm="1">
        <f t="array" ref="CL62">_xlfn.IFS([1]original_ver!CJ34="ความรู้ทางการเกษตรและการใช้เทคโนโลยีสำหรับการผลิตในฟาร์ม",1,[1]original_ver!CJ34="การวางแผนและจัดการฟาร์ม เช่น การเก็บเกี่ยว การเงิน และการวางแผนทางการตลาด",2,[1]original_ver!CJ34="การเป็นผู้ประกอบการทางการเกษตร",3,[1]original_ver!CJ34="การเพิ่มมูลค่าผลผลิต และการแปรรูปผลผลิต (รวมถึงการพัฒนาคุณภาพผลผลิต)",4,[1]original_ver!CJ34="","")</f>
        <v/>
      </c>
      <c r="CO62" s="15" t="str" cm="1">
        <f t="array" ref="CO62">_xlfn.IFS([1]original_ver!CN34="ความรู้ทางการเกษตรและการใช้เทคโนโลยีสำหรับการผลิตในฟาร์ม",1,[1]original_ver!CN34="การวางแผนและจัดการฟาร์ม เช่น การเก็บเกี่ยว การเงิน และการวางแผนทางการตลาด",2,[1]original_ver!CN34="การเป็นผู้ประกอบการทางการเกษตร",3,[1]original_ver!CN34="การเพิ่มมูลค่าผลผลิต และการแปรรูปผลผลิต (รวมถึงการพัฒนาคุณภาพผลผลิต)",4,[1]original_ver!CN34="","")</f>
        <v/>
      </c>
      <c r="CR62" s="15" t="str" cm="1">
        <f t="array" ref="CR62">_xlfn.IFS([1]original_ver!CR34="ประยุกต์",1,[1]original_ver!CR34="ไม่ประยุกต์",0,[1]original_ver!CR34="","")</f>
        <v/>
      </c>
      <c r="CS62" s="15" t="str" cm="1">
        <f t="array" ref="CS62">_xlfn.IFS([1]original_ver!CS34="ประยุกต์",1,[1]original_ver!CS34="ไม่ประยุกต์",0,[1]original_ver!CS34="","")</f>
        <v/>
      </c>
      <c r="CU62" s="15" t="str" cm="1">
        <f t="array" ref="CU62">_xlfn.IFS([1]original_ver!CV34="ประยุกต์",1,[1]original_ver!CV34="ไม่ประยุกต์",0,[1]original_ver!CV34="","")</f>
        <v/>
      </c>
      <c r="CW62" s="15" t="str" cm="1">
        <f t="array" ref="CW62">_xlfn.IFS([1]original_ver!CY34="ประยุกต์",1,[1]original_ver!CY34="ไม่ประยุกต์",0,[1]original_ver!CY34="","")</f>
        <v/>
      </c>
      <c r="CY62" s="15" t="str" cm="1">
        <f t="array" ref="CY62">_xlfn.IFS([1]original_ver!DB34="ประยุกต์",1,[1]original_ver!DB34="ไม่ประยุกต์",0,[1]original_ver!DB34="","")</f>
        <v/>
      </c>
      <c r="DG62" s="15">
        <v>1</v>
      </c>
      <c r="DH62" s="15">
        <v>2</v>
      </c>
      <c r="DI62" s="15">
        <v>2</v>
      </c>
      <c r="DJ62" s="15">
        <v>2</v>
      </c>
      <c r="DM62" s="15">
        <v>3</v>
      </c>
      <c r="DN62" s="15">
        <v>2</v>
      </c>
      <c r="DS62" s="166">
        <v>5</v>
      </c>
      <c r="DT62" s="166">
        <v>4</v>
      </c>
      <c r="DU62" s="166">
        <v>4</v>
      </c>
      <c r="DV62" s="166">
        <v>2.6</v>
      </c>
      <c r="DW62" s="166">
        <v>2.3333333333333335</v>
      </c>
      <c r="DX62" s="148">
        <v>1.75</v>
      </c>
      <c r="DY62" s="152"/>
      <c r="DZ62" s="152">
        <v>4.8</v>
      </c>
      <c r="EA62" s="152">
        <v>4.333333333333333</v>
      </c>
      <c r="EB62" s="148">
        <v>4.5</v>
      </c>
      <c r="EC62" s="152">
        <v>3.8</v>
      </c>
      <c r="ED62" s="152">
        <v>3.6666666666666665</v>
      </c>
      <c r="EE62" s="152">
        <v>4.75</v>
      </c>
    </row>
    <row r="63" spans="1:135" x14ac:dyDescent="0.2">
      <c r="A63">
        <v>31</v>
      </c>
      <c r="AC63">
        <f t="shared" si="1"/>
        <v>0</v>
      </c>
      <c r="AD63" t="e">
        <f t="shared" si="2"/>
        <v>#DIV/0!</v>
      </c>
      <c r="AP63" s="148">
        <f t="shared" si="3"/>
        <v>0</v>
      </c>
      <c r="AQ63" s="148" t="e">
        <f t="shared" si="0"/>
        <v>#DIV/0!</v>
      </c>
      <c r="CI63" s="148" t="e">
        <f t="shared" si="4"/>
        <v>#DIV/0!</v>
      </c>
    </row>
    <row r="64" spans="1:135" x14ac:dyDescent="0.2">
      <c r="A64">
        <v>32</v>
      </c>
      <c r="B64" s="15">
        <v>92</v>
      </c>
      <c r="C64" s="16" t="s">
        <v>579</v>
      </c>
      <c r="D64" cm="1">
        <f t="array" ref="D64">_xlfn.IFS([1]original_ver!D35="Participant",1,[1]original_ver!D35="Non-Participant",0,[1]original_ver!D35="","")</f>
        <v>1</v>
      </c>
      <c r="E64">
        <v>3</v>
      </c>
      <c r="F64" s="17" cm="1">
        <f t="array" ref="F64">_xlfn.IFS([1]original_ver!F35="ชาย",1,[1]original_ver!F35="หญิง",0,[1]original_ver!F35="","")</f>
        <v>1</v>
      </c>
      <c r="G64" s="17">
        <v>48</v>
      </c>
      <c r="H64" s="17" cm="1">
        <f t="array" ref="H64">_xlfn.IFS([1]original_ver!H35="ไม่มีการศึกษา",0,[1]original_ver!H35="ประถมศึกษา",1,[1]original_ver!H35="มัธยมศึกษาตอนต้น",2,[1]original_ver!H35="มัธยมศึกษาตอนปลาย",3,[1]original_ver!H35="อนุปริญญา (ปวช., ปวส., ฝึกหัดครู)",4,[1]original_ver!H35="ปริญญาตรี",5,[1]original_ver!H35="สูงกว่าปริญญาตรี",6,[1]original_ver!H35="","")</f>
        <v>5</v>
      </c>
      <c r="I64" s="17" cm="1">
        <f t="array" ref="I64">_xlfn.IFS([1]original_ver!I35="โสด",1,[1]original_ver!I35="สมรส/อยู่ด้วยกัน",2,[1]original_ver!I35="หย่าร้าง/แยกกันอยู่",3,[1]original_ver!I35="หม้าย",4,[1]original_ver!I35="","")</f>
        <v>2</v>
      </c>
      <c r="J64" s="17">
        <v>6</v>
      </c>
      <c r="K64" s="17">
        <v>7</v>
      </c>
      <c r="L64" s="17" cm="1">
        <f t="array" ref="L64">_xlfn.IFS([1]original_ver!L35="ใช่",1,[1]original_ver!L35="ไม่ใช่",0,[1]original_ver!L35="","")</f>
        <v>0</v>
      </c>
      <c r="M64" s="17" cm="1">
        <f t="array" ref="M64">_xlfn.IFS([1]original_ver!M35="กู้ยืม",1,[1]original_ver!M35="ไม่กู้ยืม",0,[1]original_ver!M35="","")</f>
        <v>1</v>
      </c>
      <c r="N64" s="17">
        <f>IF($O64&gt;1, 1,0)</f>
        <v>1</v>
      </c>
      <c r="O64" s="18">
        <v>120000</v>
      </c>
      <c r="P64" s="17" cm="1">
        <f t="array" ref="P64">_xlfn.IFS([1]original_ver!O35="ใช่",1,[1]original_ver!O35="ไม่ใช่",0,[1]original_ver!O35="","")</f>
        <v>0</v>
      </c>
      <c r="Q64" s="17"/>
      <c r="R64" s="15">
        <v>1</v>
      </c>
      <c r="S64" s="15">
        <v>1</v>
      </c>
      <c r="T64" s="15">
        <v>26</v>
      </c>
      <c r="U64" s="15">
        <v>10000</v>
      </c>
      <c r="V64" s="19">
        <v>10</v>
      </c>
      <c r="W64" s="20">
        <f>$U64/$T64</f>
        <v>384.61538461538464</v>
      </c>
      <c r="AC64">
        <f t="shared" si="1"/>
        <v>10000</v>
      </c>
      <c r="AD64">
        <f t="shared" si="2"/>
        <v>384.61538461538464</v>
      </c>
      <c r="AE64" s="15">
        <v>1</v>
      </c>
      <c r="AF64" s="15">
        <v>1</v>
      </c>
      <c r="AG64" s="15">
        <v>26</v>
      </c>
      <c r="AH64" s="15">
        <v>10000</v>
      </c>
      <c r="AI64" s="23">
        <v>10</v>
      </c>
      <c r="AJ64" s="37">
        <f>$AH64/$AG64</f>
        <v>384.61538461538464</v>
      </c>
      <c r="AP64" s="148">
        <f t="shared" si="3"/>
        <v>10000</v>
      </c>
      <c r="AQ64" s="148">
        <f t="shared" si="0"/>
        <v>384.61538461538464</v>
      </c>
      <c r="CD64" s="25">
        <v>1.5</v>
      </c>
      <c r="CE64" s="25">
        <v>2</v>
      </c>
      <c r="CF64" s="25">
        <v>3</v>
      </c>
      <c r="CG64" s="25">
        <v>3.5</v>
      </c>
      <c r="CH64" s="25">
        <v>3.5</v>
      </c>
      <c r="CI64" s="152">
        <f t="shared" si="4"/>
        <v>2.7</v>
      </c>
      <c r="CJ64">
        <v>2</v>
      </c>
      <c r="CK64" cm="1">
        <f t="array" ref="CK64">_xlfn.IFS([1]original_ver!CH35="จากการเข้าร่วมกิจกรรมอบรม ที่จัดโดยโครงการเกษตรกรปราดเปรื่อง (Smart Farmer)",1,[1]original_ver!CH35="จากการเข้าร่วมกิจกรรมอบรม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ๆ",3,[1]original_ver!CH35="จากการเรียนรู้ผ่านประสบการณ์ของผู้อื่น ได้แก่ เพื่อนบ้าน พี่น้อง เพื่อน และญาติ เป็นต้น",4,[1]original_ver!CH35="ไม่ได้เข้าร่วมกิจกรรมอบรมหรือเรียนรู้ใด ๆ (ข้ามไปข้อ 33)",5)</f>
        <v>2</v>
      </c>
      <c r="CL64" s="15" cm="1">
        <f t="array" ref="CL64">_xlfn.IFS([1]original_ver!CJ35="ความรู้ทางการเกษตรและการใช้เทคโนโลยีสำหรับการผลิตในฟาร์ม",1,[1]original_ver!CJ35="การวางแผนและจัดการฟาร์ม เช่น การเก็บเกี่ยว การเงิน และการวางแผนทางการตลาด",2,[1]original_ver!CJ35="การเป็นผู้ประกอบการทางการเกษตร",3,[1]original_ver!CJ35="การเพิ่มมูลค่าผลผลิต และการแปรรูปผลผลิต (รวมถึงการพัฒนาคุณภาพผลผลิต)",4,[1]original_ver!CJ35="","")</f>
        <v>3</v>
      </c>
      <c r="CM64" s="15">
        <v>1</v>
      </c>
      <c r="CN64" s="15">
        <v>2</v>
      </c>
      <c r="CO64" s="15" cm="1">
        <f t="array" ref="CO64">_xlfn.IFS([1]original_ver!CN35="ความรู้ทางการเกษตรและการใช้เทคโนโลยีสำหรับการผลิตในฟาร์ม",1,[1]original_ver!CN35="การวางแผนและจัดการฟาร์ม เช่น การเก็บเกี่ยว การเงิน และการวางแผนทางการตลาด",2,[1]original_ver!CN35="การเป็นผู้ประกอบการทางการเกษตร",3,[1]original_ver!CN35="การเพิ่มมูลค่าผลผลิต และการแปรรูปผลผลิต (รวมถึงการพัฒนาคุณภาพผลผลิต)",4,[1]original_ver!CN35="","")</f>
        <v>4</v>
      </c>
      <c r="CP64" s="15">
        <v>0</v>
      </c>
      <c r="CR64" s="15" cm="1">
        <f t="array" ref="CR64">_xlfn.IFS([1]original_ver!CR35="ประยุกต์",1,[1]original_ver!CR35="ไม่ประยุกต์",0,[1]original_ver!CR35="","")</f>
        <v>1</v>
      </c>
      <c r="CS64" s="15" cm="1">
        <f t="array" ref="CS64">_xlfn.IFS([1]original_ver!CS35="ประยุกต์",1,[1]original_ver!CS35="ไม่ประยุกต์",0,[1]original_ver!CS35="","")</f>
        <v>1</v>
      </c>
      <c r="CU64" s="15" cm="1">
        <f t="array" ref="CU64">_xlfn.IFS([1]original_ver!CV35="ประยุกต์",1,[1]original_ver!CV35="ไม่ประยุกต์",0,[1]original_ver!CV35="","")</f>
        <v>1</v>
      </c>
      <c r="CW64" s="15" cm="1">
        <f t="array" ref="CW64">_xlfn.IFS([1]original_ver!CY35="ประยุกต์",1,[1]original_ver!CY35="ไม่ประยุกต์",0,[1]original_ver!CY35="","")</f>
        <v>1</v>
      </c>
      <c r="CY64" s="15" cm="1">
        <f t="array" ref="CY64">_xlfn.IFS([1]original_ver!DB35="ประยุกต์",1,[1]original_ver!DB35="ไม่ประยุกต์",0,[1]original_ver!DB35="","")</f>
        <v>0</v>
      </c>
      <c r="CZ64" s="15">
        <v>1</v>
      </c>
      <c r="DA64" s="15"/>
      <c r="DB64" s="15"/>
      <c r="DC64" s="15"/>
      <c r="DD64" s="15"/>
      <c r="DE64" s="15"/>
      <c r="DF64" s="15"/>
      <c r="DG64" s="15">
        <v>1</v>
      </c>
      <c r="DH64" s="15">
        <v>2</v>
      </c>
      <c r="DI64" s="15">
        <v>2</v>
      </c>
      <c r="DJ64" s="15">
        <v>2</v>
      </c>
      <c r="DK64" s="15">
        <v>3</v>
      </c>
      <c r="DL64" s="15">
        <v>2</v>
      </c>
      <c r="DO64" s="15"/>
      <c r="DP64" s="15"/>
      <c r="DQ64" s="15"/>
      <c r="DS64" s="25">
        <v>3.2</v>
      </c>
      <c r="DT64" s="25">
        <v>2.3333333333333335</v>
      </c>
      <c r="DU64">
        <v>3.75</v>
      </c>
      <c r="DV64" s="25">
        <v>3.6</v>
      </c>
      <c r="DW64" s="25">
        <v>3.6666666666666665</v>
      </c>
      <c r="DX64" s="25">
        <v>3.5</v>
      </c>
      <c r="DY64" s="152"/>
      <c r="DZ64" s="27">
        <v>5</v>
      </c>
      <c r="EA64" s="27">
        <v>4.333333333333333</v>
      </c>
      <c r="EB64" s="27">
        <v>5</v>
      </c>
      <c r="EC64" s="27">
        <v>4.8</v>
      </c>
      <c r="ED64" s="27">
        <v>4.333333333333333</v>
      </c>
      <c r="EE64">
        <v>5</v>
      </c>
    </row>
    <row r="65" spans="1:136" x14ac:dyDescent="0.2">
      <c r="A65">
        <v>32</v>
      </c>
      <c r="AC65">
        <f t="shared" si="1"/>
        <v>0</v>
      </c>
      <c r="AD65" t="e">
        <f t="shared" si="2"/>
        <v>#DIV/0!</v>
      </c>
      <c r="AP65" s="148">
        <f t="shared" si="3"/>
        <v>0</v>
      </c>
      <c r="AQ65" s="148" t="e">
        <f t="shared" si="0"/>
        <v>#DIV/0!</v>
      </c>
      <c r="CI65" s="148" t="e">
        <f t="shared" si="4"/>
        <v>#DIV/0!</v>
      </c>
    </row>
    <row r="66" spans="1:136" x14ac:dyDescent="0.2">
      <c r="A66">
        <v>33</v>
      </c>
      <c r="B66" s="15">
        <v>94</v>
      </c>
      <c r="C66" s="16" t="s">
        <v>580</v>
      </c>
      <c r="D66" cm="1">
        <f t="array" ref="D66">_xlfn.IFS([1]original_ver!D36="Participant",1,[1]original_ver!D36="Non-Participant",0,[1]original_ver!D36="","")</f>
        <v>0</v>
      </c>
      <c r="E66">
        <v>3</v>
      </c>
      <c r="F66" s="17" cm="1">
        <f t="array" ref="F66">_xlfn.IFS([1]original_ver!F36="ชาย",1,[1]original_ver!F36="หญิง",0,[1]original_ver!F36="","")</f>
        <v>1</v>
      </c>
      <c r="G66" s="17">
        <v>61</v>
      </c>
      <c r="H66" s="17" cm="1">
        <f t="array" ref="H66">_xlfn.IFS([1]original_ver!H36="ไม่มีการศึกษา",0,[1]original_ver!H36="ประถมศึกษา",1,[1]original_ver!H36="มัธยมศึกษาตอนต้น",2,[1]original_ver!H36="มัธยมศึกษาตอนปลาย",3,[1]original_ver!H36="อนุปริญญา (ปวช., ปวส., ฝึกหัดครู)",4,[1]original_ver!H36="ปริญญาตรี",5,[1]original_ver!H36="สูงกว่าปริญญาตรี",6,[1]original_ver!H36="","")</f>
        <v>3</v>
      </c>
      <c r="I66" s="17" cm="1">
        <f t="array" ref="I66">_xlfn.IFS([1]original_ver!I36="โสด",1,[1]original_ver!I36="สมรส/อยู่ด้วยกัน",2,[1]original_ver!I36="หย่าร้าง/แยกกันอยู่",3,[1]original_ver!I36="หม้าย",4,[1]original_ver!I36="","")</f>
        <v>2</v>
      </c>
      <c r="J66" s="17">
        <v>6</v>
      </c>
      <c r="K66" s="17">
        <v>13</v>
      </c>
      <c r="L66" s="17" cm="1">
        <f t="array" ref="L66">_xlfn.IFS([1]original_ver!L36="ใช่",1,[1]original_ver!L36="ไม่ใช่",0,[1]original_ver!L36="","")</f>
        <v>1</v>
      </c>
      <c r="M66" s="17" cm="1">
        <f t="array" ref="M66">_xlfn.IFS([1]original_ver!M36="กู้ยืม",1,[1]original_ver!M36="ไม่กู้ยืม",0,[1]original_ver!M36="","")</f>
        <v>0</v>
      </c>
      <c r="N66" s="17">
        <f>IF($O66&gt;1, 1,0)</f>
        <v>1</v>
      </c>
      <c r="O66" s="18">
        <v>130000</v>
      </c>
      <c r="P66" s="17" cm="1">
        <f t="array" ref="P66">_xlfn.IFS([1]original_ver!O36="ใช่",1,[1]original_ver!O36="ไม่ใช่",0,[1]original_ver!O36="","")</f>
        <v>1</v>
      </c>
      <c r="Q66" s="17"/>
      <c r="R66" s="15">
        <v>7</v>
      </c>
      <c r="S66" s="15">
        <v>1</v>
      </c>
      <c r="T66" s="15">
        <v>2</v>
      </c>
      <c r="U66" s="15">
        <v>200</v>
      </c>
      <c r="V66" s="15">
        <v>15</v>
      </c>
      <c r="W66" s="22">
        <f>$U66/$T66</f>
        <v>100</v>
      </c>
      <c r="AC66">
        <f t="shared" si="1"/>
        <v>200</v>
      </c>
      <c r="AD66">
        <f t="shared" si="2"/>
        <v>100</v>
      </c>
      <c r="AE66" s="15">
        <v>7</v>
      </c>
      <c r="AF66" s="15">
        <v>1</v>
      </c>
      <c r="AG66" s="15">
        <v>2</v>
      </c>
      <c r="AH66" s="15">
        <v>200</v>
      </c>
      <c r="AI66" s="15">
        <v>15</v>
      </c>
      <c r="AJ66" s="37">
        <f>$AH66/$AG66</f>
        <v>100</v>
      </c>
      <c r="AP66" s="148">
        <f t="shared" si="3"/>
        <v>200</v>
      </c>
      <c r="AQ66" s="148">
        <f t="shared" ref="AQ66:AQ129" si="5">$AP66/$AG66</f>
        <v>100</v>
      </c>
      <c r="CD66" s="25">
        <v>2</v>
      </c>
      <c r="CE66" s="25">
        <v>1.6666666666666667</v>
      </c>
      <c r="CF66" s="25">
        <v>2.6666666666666665</v>
      </c>
      <c r="CG66" s="25">
        <v>1.5</v>
      </c>
      <c r="CH66" s="25">
        <v>1.5</v>
      </c>
      <c r="CI66" s="152">
        <f t="shared" si="4"/>
        <v>1.8666666666666667</v>
      </c>
      <c r="CJ66">
        <v>2</v>
      </c>
      <c r="CK66" cm="1">
        <f t="array" ref="CK66">_xlfn.IFS([1]original_ver!CH36="จากการเข้าร่วมกิจกรรมอบรม ที่จัดโดยโครงการเกษตรกรปราดเปรื่อง (Smart Farmer)",1,[1]original_ver!CH36="จากการเข้าร่วมกิจกรรมอบรม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ๆ",3,[1]original_ver!CH36="จากการเรียนรู้ผ่านประสบการณ์ของผู้อื่น ได้แก่ เพื่อนบ้าน พี่น้อง เพื่อน และญาติ เป็นต้น",4,[1]original_ver!CH36="ไม่ได้เข้าร่วมกิจกรรมอบรมหรือเรียนรู้ใด ๆ (ข้ามไปข้อ 33)",5)</f>
        <v>5</v>
      </c>
      <c r="CL66" s="15" t="str" cm="1">
        <f t="array" ref="CL66">_xlfn.IFS([1]original_ver!CJ36="ความรู้ทางการเกษตรและการใช้เทคโนโลยีสำหรับการผลิตในฟาร์ม",1,[1]original_ver!CJ36="การวางแผนและจัดการฟาร์ม เช่น การเก็บเกี่ยว การเงิน และการวางแผนทางการตลาด",2,[1]original_ver!CJ36="การเป็นผู้ประกอบการทางการเกษตร",3,[1]original_ver!CJ36="การเพิ่มมูลค่าผลผลิต และการแปรรูปผลผลิต (รวมถึงการพัฒนาคุณภาพผลผลิต)",4,[1]original_ver!CJ36="","")</f>
        <v/>
      </c>
      <c r="CO66" s="15" t="str" cm="1">
        <f t="array" ref="CO66">_xlfn.IFS([1]original_ver!CN36="ความรู้ทางการเกษตรและการใช้เทคโนโลยีสำหรับการผลิตในฟาร์ม",1,[1]original_ver!CN36="การวางแผนและจัดการฟาร์ม เช่น การเก็บเกี่ยว การเงิน และการวางแผนทางการตลาด",2,[1]original_ver!CN36="การเป็นผู้ประกอบการทางการเกษตร",3,[1]original_ver!CN36="การเพิ่มมูลค่าผลผลิต และการแปรรูปผลผลิต (รวมถึงการพัฒนาคุณภาพผลผลิต)",4,[1]original_ver!CN36="","")</f>
        <v/>
      </c>
      <c r="CR66" s="15" t="str" cm="1">
        <f t="array" ref="CR66">_xlfn.IFS([1]original_ver!CR36="ประยุกต์",1,[1]original_ver!CR36="ไม่ประยุกต์",0,[1]original_ver!CR36="","")</f>
        <v/>
      </c>
      <c r="CS66" s="15" t="str" cm="1">
        <f t="array" ref="CS66">_xlfn.IFS([1]original_ver!CS36="ประยุกต์",1,[1]original_ver!CS36="ไม่ประยุกต์",0,[1]original_ver!CS36="","")</f>
        <v/>
      </c>
      <c r="CU66" s="15" t="str" cm="1">
        <f t="array" ref="CU66">_xlfn.IFS([1]original_ver!CV36="ประยุกต์",1,[1]original_ver!CV36="ไม่ประยุกต์",0,[1]original_ver!CV36="","")</f>
        <v/>
      </c>
      <c r="CW66" s="15" t="str" cm="1">
        <f t="array" ref="CW66">_xlfn.IFS([1]original_ver!CY36="ประยุกต์",1,[1]original_ver!CY36="ไม่ประยุกต์",0,[1]original_ver!CY36="","")</f>
        <v/>
      </c>
      <c r="CY66" s="15" t="str" cm="1">
        <f t="array" ref="CY66">_xlfn.IFS([1]original_ver!DB36="ประยุกต์",1,[1]original_ver!DB36="ไม่ประยุกต์",0,[1]original_ver!DB36="","")</f>
        <v/>
      </c>
      <c r="DG66" s="15">
        <v>3</v>
      </c>
      <c r="DH66" s="15">
        <v>2</v>
      </c>
      <c r="DI66" s="15">
        <v>1</v>
      </c>
      <c r="DJ66" s="15">
        <v>2</v>
      </c>
      <c r="DM66" s="15">
        <v>2</v>
      </c>
      <c r="DN66" s="15">
        <v>2</v>
      </c>
      <c r="DS66" s="166">
        <v>3.6</v>
      </c>
      <c r="DT66" s="166">
        <v>2.6666666666666665</v>
      </c>
      <c r="DU66" s="166">
        <v>4</v>
      </c>
      <c r="DV66" s="166">
        <v>3.4</v>
      </c>
      <c r="DW66" s="166">
        <v>2.3333333333333335</v>
      </c>
      <c r="DX66" s="148">
        <v>2.75</v>
      </c>
      <c r="DY66" s="152"/>
      <c r="DZ66" s="152">
        <v>4.5999999999999996</v>
      </c>
      <c r="EA66" s="152">
        <v>3.6666666666666665</v>
      </c>
      <c r="EB66" s="148">
        <v>3.5</v>
      </c>
      <c r="EC66" s="152">
        <v>4.2</v>
      </c>
      <c r="ED66" s="152">
        <v>4</v>
      </c>
      <c r="EE66" s="152">
        <v>3.75</v>
      </c>
    </row>
    <row r="67" spans="1:136" x14ac:dyDescent="0.2">
      <c r="A67">
        <v>33</v>
      </c>
      <c r="AC67">
        <f t="shared" ref="AC67:AC73" si="6">$U67</f>
        <v>0</v>
      </c>
      <c r="AD67" t="e">
        <f t="shared" ref="AD67:AD130" si="7">$AC67/$T67</f>
        <v>#DIV/0!</v>
      </c>
      <c r="AP67" s="148">
        <f t="shared" ref="AP67:AP130" si="8">$AH67+$AM67</f>
        <v>0</v>
      </c>
      <c r="AQ67" s="148" t="e">
        <f t="shared" si="5"/>
        <v>#DIV/0!</v>
      </c>
      <c r="CI67" s="148" t="e">
        <f t="shared" ref="CI67:CI130" si="9">AVERAGE($CD67:$CH67)</f>
        <v>#DIV/0!</v>
      </c>
    </row>
    <row r="68" spans="1:136" x14ac:dyDescent="0.2">
      <c r="A68">
        <v>34</v>
      </c>
      <c r="B68" s="15">
        <v>97</v>
      </c>
      <c r="C68" s="16" t="s">
        <v>581</v>
      </c>
      <c r="D68" cm="1">
        <f t="array" ref="D68">_xlfn.IFS([1]original_ver!D37="Participant",1,[1]original_ver!D37="Non-Participant",0,[1]original_ver!D37="","")</f>
        <v>1</v>
      </c>
      <c r="E68">
        <v>3</v>
      </c>
      <c r="F68" s="17" cm="1">
        <f t="array" ref="F68">_xlfn.IFS([1]original_ver!F37="ชาย",1,[1]original_ver!F37="หญิง",0,[1]original_ver!F37="","")</f>
        <v>1</v>
      </c>
      <c r="G68" s="17">
        <v>54</v>
      </c>
      <c r="H68" s="17" cm="1">
        <f t="array" ref="H68">_xlfn.IFS([1]original_ver!H37="ไม่มีการศึกษา",0,[1]original_ver!H37="ประถมศึกษา",1,[1]original_ver!H37="มัธยมศึกษาตอนต้น",2,[1]original_ver!H37="มัธยมศึกษาตอนปลาย",3,[1]original_ver!H37="อนุปริญญา (ปวช., ปวส., ฝึกหัดครู)",4,[1]original_ver!H37="ปริญญาตรี",5,[1]original_ver!H37="สูงกว่าปริญญาตรี",6,[1]original_ver!H37="","")</f>
        <v>3</v>
      </c>
      <c r="I68" s="17" cm="1">
        <f t="array" ref="I68">_xlfn.IFS([1]original_ver!I37="โสด",1,[1]original_ver!I37="สมรส/อยู่ด้วยกัน",2,[1]original_ver!I37="หย่าร้าง/แยกกันอยู่",3,[1]original_ver!I37="หม้าย",4,[1]original_ver!I37="","")</f>
        <v>1</v>
      </c>
      <c r="J68" s="17">
        <v>6</v>
      </c>
      <c r="K68" s="17">
        <v>12</v>
      </c>
      <c r="L68" s="17" cm="1">
        <f t="array" ref="L68">_xlfn.IFS([1]original_ver!L37="ใช่",1,[1]original_ver!L37="ไม่ใช่",0,[1]original_ver!L37="","")</f>
        <v>0</v>
      </c>
      <c r="M68" s="17" cm="1">
        <f t="array" ref="M68">_xlfn.IFS([1]original_ver!M37="กู้ยืม",1,[1]original_ver!M37="ไม่กู้ยืม",0,[1]original_ver!M37="","")</f>
        <v>0</v>
      </c>
      <c r="N68" s="17">
        <f>IF($O68&gt;1, 1,0)</f>
        <v>1</v>
      </c>
      <c r="O68" s="18">
        <v>140000</v>
      </c>
      <c r="P68" s="17" cm="1">
        <f t="array" ref="P68">_xlfn.IFS([1]original_ver!O37="ใช่",1,[1]original_ver!O37="ไม่ใช่",0,[1]original_ver!O37="","")</f>
        <v>0</v>
      </c>
      <c r="Q68" s="17"/>
      <c r="R68" s="15">
        <v>7</v>
      </c>
      <c r="S68" s="15">
        <v>1</v>
      </c>
      <c r="T68" s="15">
        <v>4</v>
      </c>
      <c r="U68" s="15">
        <v>16000</v>
      </c>
      <c r="V68" s="15">
        <v>15</v>
      </c>
      <c r="W68" s="22">
        <f>$U68/$T68</f>
        <v>4000</v>
      </c>
      <c r="AC68">
        <f t="shared" si="6"/>
        <v>16000</v>
      </c>
      <c r="AD68">
        <f t="shared" si="7"/>
        <v>4000</v>
      </c>
      <c r="AE68" s="15">
        <v>7</v>
      </c>
      <c r="AF68" s="15">
        <v>1</v>
      </c>
      <c r="AG68" s="15">
        <v>4</v>
      </c>
      <c r="AH68" s="15">
        <v>16000</v>
      </c>
      <c r="AI68" s="15">
        <v>10</v>
      </c>
      <c r="AJ68" s="37">
        <f>$AH68/$AG68</f>
        <v>4000</v>
      </c>
      <c r="AP68" s="148">
        <f t="shared" si="8"/>
        <v>16000</v>
      </c>
      <c r="AQ68" s="148">
        <f t="shared" si="5"/>
        <v>4000</v>
      </c>
      <c r="AR68" s="15">
        <v>2</v>
      </c>
      <c r="AS68" s="15">
        <v>1</v>
      </c>
      <c r="AT68" s="15">
        <v>15</v>
      </c>
      <c r="AU68" s="15">
        <v>1400</v>
      </c>
      <c r="AV68" s="15">
        <v>22</v>
      </c>
      <c r="AW68" s="15">
        <f>$AU68/$AT68</f>
        <v>93.333333333333329</v>
      </c>
      <c r="BC68">
        <f>$AU68+$AZ68</f>
        <v>1400</v>
      </c>
      <c r="BD68">
        <f>$BC68/$AT68</f>
        <v>93.333333333333329</v>
      </c>
      <c r="BE68" s="15">
        <v>2</v>
      </c>
      <c r="BF68" s="15">
        <v>1</v>
      </c>
      <c r="BG68" s="15">
        <v>15</v>
      </c>
      <c r="BH68" s="15">
        <v>1400</v>
      </c>
      <c r="BI68" s="15">
        <v>20</v>
      </c>
      <c r="BJ68" s="15"/>
      <c r="BP68">
        <f>$BH68+$BM68</f>
        <v>1400</v>
      </c>
      <c r="BQ68">
        <f>$BP68/$BG68</f>
        <v>93.333333333333329</v>
      </c>
      <c r="BR68" s="15">
        <v>1</v>
      </c>
      <c r="BS68" s="15">
        <v>1</v>
      </c>
      <c r="BT68" s="15">
        <v>9</v>
      </c>
      <c r="BU68" s="15">
        <v>2000</v>
      </c>
      <c r="BV68" s="15">
        <v>12</v>
      </c>
      <c r="BW68" s="15"/>
      <c r="BX68" s="15">
        <v>1</v>
      </c>
      <c r="BY68" s="15">
        <v>1</v>
      </c>
      <c r="BZ68" s="15">
        <v>9</v>
      </c>
      <c r="CA68" s="15">
        <v>2000</v>
      </c>
      <c r="CB68" s="15">
        <v>12</v>
      </c>
      <c r="CC68" s="15">
        <f>$CA68/$BZ68</f>
        <v>222.22222222222223</v>
      </c>
      <c r="CD68" s="25">
        <v>2</v>
      </c>
      <c r="CE68" s="25">
        <v>2.3333333333333335</v>
      </c>
      <c r="CF68" s="25">
        <v>1.6666666666666667</v>
      </c>
      <c r="CG68" s="25">
        <v>3</v>
      </c>
      <c r="CH68" s="25">
        <v>2.5</v>
      </c>
      <c r="CI68" s="152">
        <f t="shared" si="9"/>
        <v>2.2999999999999998</v>
      </c>
      <c r="CJ68">
        <v>2</v>
      </c>
      <c r="CK68" cm="1">
        <f t="array" ref="CK68">_xlfn.IFS([1]original_ver!CH37="จากการเข้าร่วมกิจกรรมอบรม ที่จัดโดยโครงการเกษตรกรปราดเปรื่อง (Smart Farmer)",1,[1]original_ver!CH37="จากการเข้าร่วมกิจกรรมอบรม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ๆ",3,[1]original_ver!CH37="จากการเรียนรู้ผ่านประสบการณ์ของผู้อื่น ได้แก่ เพื่อนบ้าน พี่น้อง เพื่อน และญาติ เป็นต้น",4,[1]original_ver!CH37="ไม่ได้เข้าร่วมกิจกรรมอบรมหรือเรียนรู้ใด ๆ (ข้ามไปข้อ 33)",5)</f>
        <v>5</v>
      </c>
      <c r="CL68" s="15" t="str" cm="1">
        <f t="array" ref="CL68">_xlfn.IFS([1]original_ver!CJ37="ความรู้ทางการเกษตรและการใช้เทคโนโลยีสำหรับการผลิตในฟาร์ม",1,[1]original_ver!CJ37="การวางแผนและจัดการฟาร์ม เช่น การเก็บเกี่ยว การเงิน และการวางแผนทางการตลาด",2,[1]original_ver!CJ37="การเป็นผู้ประกอบการทางการเกษตร",3,[1]original_ver!CJ37="การเพิ่มมูลค่าผลผลิต และการแปรรูปผลผลิต (รวมถึงการพัฒนาคุณภาพผลผลิต)",4,[1]original_ver!CJ37="","")</f>
        <v/>
      </c>
      <c r="CO68" s="15" t="str" cm="1">
        <f t="array" ref="CO68">_xlfn.IFS([1]original_ver!CN37="ความรู้ทางการเกษตรและการใช้เทคโนโลยีสำหรับการผลิตในฟาร์ม",1,[1]original_ver!CN37="การวางแผนและจัดการฟาร์ม เช่น การเก็บเกี่ยว การเงิน และการวางแผนทางการตลาด",2,[1]original_ver!CN37="การเป็นผู้ประกอบการทางการเกษตร",3,[1]original_ver!CN37="การเพิ่มมูลค่าผลผลิต และการแปรรูปผลผลิต (รวมถึงการพัฒนาคุณภาพผลผลิต)",4,[1]original_ver!CN37="","")</f>
        <v/>
      </c>
      <c r="CR68" s="15" t="str" cm="1">
        <f t="array" ref="CR68">_xlfn.IFS([1]original_ver!CR37="ประยุกต์",1,[1]original_ver!CR37="ไม่ประยุกต์",0,[1]original_ver!CR37="","")</f>
        <v/>
      </c>
      <c r="CS68" s="15" t="str" cm="1">
        <f t="array" ref="CS68">_xlfn.IFS([1]original_ver!CS37="ประยุกต์",1,[1]original_ver!CS37="ไม่ประยุกต์",0,[1]original_ver!CS37="","")</f>
        <v/>
      </c>
      <c r="CU68" s="15" t="str" cm="1">
        <f t="array" ref="CU68">_xlfn.IFS([1]original_ver!CV37="ประยุกต์",1,[1]original_ver!CV37="ไม่ประยุกต์",0,[1]original_ver!CV37="","")</f>
        <v/>
      </c>
      <c r="CW68" s="15" t="str" cm="1">
        <f t="array" ref="CW68">_xlfn.IFS([1]original_ver!CY37="ประยุกต์",1,[1]original_ver!CY37="ไม่ประยุกต์",0,[1]original_ver!CY37="","")</f>
        <v/>
      </c>
      <c r="CY68" s="15" t="str" cm="1">
        <f t="array" ref="CY68">_xlfn.IFS([1]original_ver!DB37="ประยุกต์",1,[1]original_ver!DB37="ไม่ประยุกต์",0,[1]original_ver!DB37="","")</f>
        <v/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I68" s="15">
        <v>2</v>
      </c>
      <c r="DJ68" s="15">
        <v>3</v>
      </c>
      <c r="DM68" s="15">
        <v>1</v>
      </c>
      <c r="DN68" s="15">
        <v>3</v>
      </c>
      <c r="DO68" s="15" t="s">
        <v>582</v>
      </c>
      <c r="DP68" s="15">
        <v>3</v>
      </c>
      <c r="DQ68" s="15">
        <v>3</v>
      </c>
      <c r="DS68" s="25">
        <v>4.4000000000000004</v>
      </c>
      <c r="DT68" s="25">
        <v>3.3333333333333335</v>
      </c>
      <c r="DU68">
        <v>3.5</v>
      </c>
      <c r="DV68" s="25">
        <v>3.4</v>
      </c>
      <c r="DW68" s="25">
        <v>4</v>
      </c>
      <c r="DX68" s="25">
        <v>3.75</v>
      </c>
      <c r="DY68" s="152"/>
      <c r="DZ68" s="27">
        <v>5</v>
      </c>
      <c r="EA68" s="27">
        <v>4.333333333333333</v>
      </c>
      <c r="EB68" s="27">
        <v>4.75</v>
      </c>
      <c r="EC68" s="27">
        <v>4</v>
      </c>
      <c r="ED68" s="27">
        <v>4.333333333333333</v>
      </c>
      <c r="EE68">
        <v>5</v>
      </c>
    </row>
    <row r="69" spans="1:136" x14ac:dyDescent="0.2">
      <c r="A69">
        <v>34</v>
      </c>
      <c r="AC69">
        <f t="shared" si="6"/>
        <v>0</v>
      </c>
      <c r="AD69" t="e">
        <f t="shared" si="7"/>
        <v>#DIV/0!</v>
      </c>
      <c r="AP69" s="148">
        <f t="shared" si="8"/>
        <v>0</v>
      </c>
      <c r="AQ69" s="148" t="e">
        <f t="shared" si="5"/>
        <v>#DIV/0!</v>
      </c>
      <c r="CI69" s="148" t="e">
        <f t="shared" si="9"/>
        <v>#DIV/0!</v>
      </c>
    </row>
    <row r="70" spans="1:136" x14ac:dyDescent="0.2">
      <c r="A70">
        <v>35</v>
      </c>
      <c r="B70" s="15">
        <v>98</v>
      </c>
      <c r="C70" s="16" t="s">
        <v>583</v>
      </c>
      <c r="D70" cm="1">
        <f t="array" ref="D70">_xlfn.IFS([1]original_ver!D38="Participant",1,[1]original_ver!D38="Non-Participant",0,[1]original_ver!D38="","")</f>
        <v>1</v>
      </c>
      <c r="E70">
        <v>1</v>
      </c>
      <c r="F70" s="17" cm="1">
        <f t="array" ref="F70">_xlfn.IFS([1]original_ver!F38="ชาย",1,[1]original_ver!F38="หญิง",0,[1]original_ver!F38="","")</f>
        <v>1</v>
      </c>
      <c r="G70" s="17">
        <v>61</v>
      </c>
      <c r="H70" s="17" cm="1">
        <f t="array" ref="H70">_xlfn.IFS([1]original_ver!H38="ไม่มีการศึกษา",0,[1]original_ver!H38="ประถมศึกษา",1,[1]original_ver!H38="มัธยมศึกษาตอนต้น",2,[1]original_ver!H38="มัธยมศึกษาตอนปลาย",3,[1]original_ver!H38="อนุปริญญา (ปวช., ปวส., ฝึกหัดครู)",4,[1]original_ver!H38="ปริญญาตรี",5,[1]original_ver!H38="สูงกว่าปริญญาตรี",6,[1]original_ver!H38="","")</f>
        <v>6</v>
      </c>
      <c r="I70" s="17" cm="1">
        <f t="array" ref="I70">_xlfn.IFS([1]original_ver!I38="โสด",1,[1]original_ver!I38="สมรส/อยู่ด้วยกัน",2,[1]original_ver!I38="หย่าร้าง/แยกกันอยู่",3,[1]original_ver!I38="หม้าย",4,[1]original_ver!I38="","")</f>
        <v>2</v>
      </c>
      <c r="J70" s="17">
        <v>5</v>
      </c>
      <c r="K70" s="17">
        <v>6</v>
      </c>
      <c r="L70" s="17" cm="1">
        <f t="array" ref="L70">_xlfn.IFS([1]original_ver!L38="ใช่",1,[1]original_ver!L38="ไม่ใช่",0,[1]original_ver!L38="","")</f>
        <v>1</v>
      </c>
      <c r="M70" s="17" cm="1">
        <f t="array" ref="M70">_xlfn.IFS([1]original_ver!M38="กู้ยืม",1,[1]original_ver!M38="ไม่กู้ยืม",0,[1]original_ver!M38="","")</f>
        <v>0</v>
      </c>
      <c r="N70" s="17">
        <f>IF($O70&gt;1, 1,0)</f>
        <v>1</v>
      </c>
      <c r="O70" s="18">
        <v>25000</v>
      </c>
      <c r="P70" s="17" cm="1">
        <f t="array" ref="P70">_xlfn.IFS([1]original_ver!O38="ใช่",1,[1]original_ver!O38="ไม่ใช่",0,[1]original_ver!O38="","")</f>
        <v>1</v>
      </c>
      <c r="Q70" s="17"/>
      <c r="R70" s="15">
        <v>7</v>
      </c>
      <c r="S70" s="15">
        <v>1</v>
      </c>
      <c r="T70" s="15">
        <v>15</v>
      </c>
      <c r="U70" s="15">
        <v>1000</v>
      </c>
      <c r="V70" s="15">
        <v>70</v>
      </c>
      <c r="W70" s="22">
        <f>$U70/$T70</f>
        <v>66.666666666666671</v>
      </c>
      <c r="AC70">
        <f t="shared" si="6"/>
        <v>1000</v>
      </c>
      <c r="AD70">
        <f t="shared" si="7"/>
        <v>66.666666666666671</v>
      </c>
      <c r="AE70" s="15">
        <v>7</v>
      </c>
      <c r="AF70" s="15">
        <v>1</v>
      </c>
      <c r="AG70" s="15">
        <v>15</v>
      </c>
      <c r="AH70" s="15">
        <v>1000</v>
      </c>
      <c r="AI70" s="15">
        <v>70</v>
      </c>
      <c r="AJ70" s="37">
        <f>$AH70/$AG70</f>
        <v>66.666666666666671</v>
      </c>
      <c r="AP70" s="148">
        <f t="shared" si="8"/>
        <v>1000</v>
      </c>
      <c r="AQ70" s="148">
        <f t="shared" si="5"/>
        <v>66.666666666666671</v>
      </c>
      <c r="AR70" s="15">
        <v>8</v>
      </c>
      <c r="AS70" s="15">
        <v>5</v>
      </c>
      <c r="AT70" s="15">
        <v>3.0000000000000001E-3</v>
      </c>
      <c r="AU70" s="15">
        <v>25</v>
      </c>
      <c r="AV70" s="15">
        <v>200</v>
      </c>
      <c r="AW70" s="15">
        <f>$AU70/$AT70</f>
        <v>8333.3333333333339</v>
      </c>
      <c r="BC70">
        <f>$AU70+$AZ70</f>
        <v>25</v>
      </c>
      <c r="BD70">
        <f>$BC70/$AT70</f>
        <v>8333.3333333333339</v>
      </c>
      <c r="BE70" s="15">
        <v>8</v>
      </c>
      <c r="BF70" s="15">
        <v>5</v>
      </c>
      <c r="BG70" s="15">
        <v>3.0000000000000001E-3</v>
      </c>
      <c r="BH70" s="15">
        <v>25</v>
      </c>
      <c r="BI70" s="15">
        <v>200</v>
      </c>
      <c r="BJ70" s="15"/>
      <c r="BP70">
        <f>$BH70+$BM70</f>
        <v>25</v>
      </c>
      <c r="BQ70">
        <f>$BP70/$BG70</f>
        <v>8333.3333333333339</v>
      </c>
      <c r="BW70" s="15"/>
      <c r="CC70" s="15"/>
      <c r="CD70" s="25">
        <v>1.5</v>
      </c>
      <c r="CE70" s="25">
        <v>2</v>
      </c>
      <c r="CF70" s="25">
        <v>1.6666666666666667</v>
      </c>
      <c r="CG70" s="25">
        <v>2</v>
      </c>
      <c r="CH70" s="25">
        <v>2.5</v>
      </c>
      <c r="CI70" s="152">
        <f t="shared" si="9"/>
        <v>1.9333333333333336</v>
      </c>
      <c r="CJ70">
        <v>3</v>
      </c>
      <c r="CK70" cm="1">
        <f t="array" ref="CK70">_xlfn.IFS([1]original_ver!CH38="จากการเข้าร่วมกิจกรรมอบรม ที่จัดโดยโครงการเกษตรกรปราดเปรื่อง (Smart Farmer)",1,[1]original_ver!CH38="จากการเข้าร่วมกิจกรรมอบรม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ๆ",3,[1]original_ver!CH38="จากการเรียนรู้ผ่านประสบการณ์ของผู้อื่น ได้แก่ เพื่อนบ้าน พี่น้อง เพื่อน และญาติ เป็นต้น",4,[1]original_ver!CH38="ไม่ได้เข้าร่วมกิจกรรมอบรมหรือเรียนรู้ใด ๆ (ข้ามไปข้อ 33)",5)</f>
        <v>5</v>
      </c>
      <c r="CL70" s="15" t="str" cm="1">
        <f t="array" ref="CL70">_xlfn.IFS([1]original_ver!CJ38="ความรู้ทางการเกษตรและการใช้เทคโนโลยีสำหรับการผลิตในฟาร์ม",1,[1]original_ver!CJ38="การวางแผนและจัดการฟาร์ม เช่น การเก็บเกี่ยว การเงิน และการวางแผนทางการตลาด",2,[1]original_ver!CJ38="การเป็นผู้ประกอบการทางการเกษตร",3,[1]original_ver!CJ38="การเพิ่มมูลค่าผลผลิต และการแปรรูปผลผลิต (รวมถึงการพัฒนาคุณภาพผลผลิต)",4,[1]original_ver!CJ38="","")</f>
        <v/>
      </c>
      <c r="CO70" s="15" t="str" cm="1">
        <f t="array" ref="CO70">_xlfn.IFS([1]original_ver!CN38="ความรู้ทางการเกษตรและการใช้เทคโนโลยีสำหรับการผลิตในฟาร์ม",1,[1]original_ver!CN38="การวางแผนและจัดการฟาร์ม เช่น การเก็บเกี่ยว การเงิน และการวางแผนทางการตลาด",2,[1]original_ver!CN38="การเป็นผู้ประกอบการทางการเกษตร",3,[1]original_ver!CN38="การเพิ่มมูลค่าผลผลิต และการแปรรูปผลผลิต (รวมถึงการพัฒนาคุณภาพผลผลิต)",4,[1]original_ver!CN38="","")</f>
        <v/>
      </c>
      <c r="CR70" s="15" t="str" cm="1">
        <f t="array" ref="CR70">_xlfn.IFS([1]original_ver!CR38="ประยุกต์",1,[1]original_ver!CR38="ไม่ประยุกต์",0,[1]original_ver!CR38="","")</f>
        <v/>
      </c>
      <c r="CS70" s="15" t="str" cm="1">
        <f t="array" ref="CS70">_xlfn.IFS([1]original_ver!CS38="ประยุกต์",1,[1]original_ver!CS38="ไม่ประยุกต์",0,[1]original_ver!CS38="","")</f>
        <v/>
      </c>
      <c r="CU70" s="15" t="str" cm="1">
        <f t="array" ref="CU70">_xlfn.IFS([1]original_ver!CV38="ประยุกต์",1,[1]original_ver!CV38="ไม่ประยุกต์",0,[1]original_ver!CV38="","")</f>
        <v/>
      </c>
      <c r="CW70" s="15" t="str" cm="1">
        <f t="array" ref="CW70">_xlfn.IFS([1]original_ver!CY38="ประยุกต์",1,[1]original_ver!CY38="ไม่ประยุกต์",0,[1]original_ver!CY38="","")</f>
        <v/>
      </c>
      <c r="CY70" s="15" t="str" cm="1">
        <f t="array" ref="CY70">_xlfn.IFS([1]original_ver!DB38="ประยุกต์",1,[1]original_ver!DB38="ไม่ประยุกต์",0,[1]original_ver!DB38="","")</f>
        <v/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 s="15">
        <v>2</v>
      </c>
      <c r="DH70" s="15">
        <v>3</v>
      </c>
      <c r="DI70" s="15">
        <v>1</v>
      </c>
      <c r="DJ70" s="15">
        <v>3</v>
      </c>
      <c r="DM70" s="15">
        <v>3</v>
      </c>
      <c r="DN70" s="15">
        <v>3</v>
      </c>
      <c r="DS70" s="25">
        <v>4.2</v>
      </c>
      <c r="DT70" s="25">
        <v>4.333333333333333</v>
      </c>
      <c r="DU70">
        <v>4.75</v>
      </c>
      <c r="DV70" s="25">
        <v>4.2</v>
      </c>
      <c r="DW70" s="25">
        <v>4</v>
      </c>
      <c r="DX70" s="25">
        <v>4</v>
      </c>
      <c r="DY70" s="152"/>
      <c r="DZ70" s="27">
        <v>5</v>
      </c>
      <c r="EA70" s="27">
        <v>4.333333333333333</v>
      </c>
      <c r="EB70" s="27">
        <v>5</v>
      </c>
      <c r="EC70" s="27">
        <v>3.6</v>
      </c>
      <c r="ED70" s="27">
        <v>4</v>
      </c>
      <c r="EE70">
        <v>5</v>
      </c>
    </row>
    <row r="71" spans="1:136" x14ac:dyDescent="0.2">
      <c r="A71">
        <v>35</v>
      </c>
      <c r="AC71">
        <f t="shared" si="6"/>
        <v>0</v>
      </c>
      <c r="AD71" t="e">
        <f t="shared" si="7"/>
        <v>#DIV/0!</v>
      </c>
      <c r="AP71" s="148">
        <f t="shared" si="8"/>
        <v>0</v>
      </c>
      <c r="AQ71" s="148" t="e">
        <f t="shared" si="5"/>
        <v>#DIV/0!</v>
      </c>
      <c r="CI71" s="148" t="e">
        <f t="shared" si="9"/>
        <v>#DIV/0!</v>
      </c>
    </row>
    <row r="72" spans="1:136" x14ac:dyDescent="0.2">
      <c r="A72">
        <v>36</v>
      </c>
      <c r="B72" s="15">
        <v>99</v>
      </c>
      <c r="C72" s="16" t="s">
        <v>584</v>
      </c>
      <c r="D72" cm="1">
        <f t="array" ref="D72">_xlfn.IFS([1]original_ver!D39="Participant",1,[1]original_ver!D39="Non-Participant",0,[1]original_ver!D39="","")</f>
        <v>1</v>
      </c>
      <c r="E72">
        <v>3</v>
      </c>
      <c r="F72" s="17" cm="1">
        <f t="array" ref="F72">_xlfn.IFS([1]original_ver!F39="ชาย",1,[1]original_ver!F39="หญิง",0,[1]original_ver!F39="","")</f>
        <v>1</v>
      </c>
      <c r="G72" s="17">
        <v>65</v>
      </c>
      <c r="H72" s="17" cm="1">
        <f t="array" ref="H72">_xlfn.IFS([1]original_ver!H39="ไม่มีการศึกษา",0,[1]original_ver!H39="ประถมศึกษา",1,[1]original_ver!H39="มัธยมศึกษาตอนต้น",2,[1]original_ver!H39="มัธยมศึกษาตอนปลาย",3,[1]original_ver!H39="อนุปริญญา (ปวช., ปวส., ฝึกหัดครู)",4,[1]original_ver!H39="ปริญญาตรี",5,[1]original_ver!H39="สูงกว่าปริญญาตรี",6,[1]original_ver!H39="","")</f>
        <v>1</v>
      </c>
      <c r="I72" s="17" cm="1">
        <f t="array" ref="I72">_xlfn.IFS([1]original_ver!I39="โสด",1,[1]original_ver!I39="สมรส/อยู่ด้วยกัน",2,[1]original_ver!I39="หย่าร้าง/แยกกันอยู่",3,[1]original_ver!I39="หม้าย",4,[1]original_ver!I39="","")</f>
        <v>3</v>
      </c>
      <c r="J72" s="17">
        <v>2</v>
      </c>
      <c r="K72" s="17">
        <v>15</v>
      </c>
      <c r="L72" s="17" cm="1">
        <f t="array" ref="L72">_xlfn.IFS([1]original_ver!L39="ใช่",1,[1]original_ver!L39="ไม่ใช่",0,[1]original_ver!L39="","")</f>
        <v>0</v>
      </c>
      <c r="M72" s="17" cm="1">
        <f t="array" ref="M72">_xlfn.IFS([1]original_ver!M39="กู้ยืม",1,[1]original_ver!M39="ไม่กู้ยืม",0,[1]original_ver!M39="","")</f>
        <v>1</v>
      </c>
      <c r="N72" s="17">
        <f>IF($O72&gt;1, 1,0)</f>
        <v>1</v>
      </c>
      <c r="O72" s="18">
        <v>130000</v>
      </c>
      <c r="P72" s="17" cm="1">
        <f t="array" ref="P72">_xlfn.IFS([1]original_ver!O39="ใช่",1,[1]original_ver!O39="ไม่ใช่",0,[1]original_ver!O39="","")</f>
        <v>1</v>
      </c>
      <c r="Q72" s="17"/>
      <c r="R72" s="15">
        <v>7</v>
      </c>
      <c r="S72" s="15">
        <v>1</v>
      </c>
      <c r="T72" s="15">
        <v>25</v>
      </c>
      <c r="U72" s="15">
        <v>26000</v>
      </c>
      <c r="V72" s="15">
        <v>25</v>
      </c>
      <c r="W72" s="22">
        <f>$U72/$T72</f>
        <v>1040</v>
      </c>
      <c r="AC72">
        <f t="shared" si="6"/>
        <v>26000</v>
      </c>
      <c r="AD72">
        <f t="shared" si="7"/>
        <v>1040</v>
      </c>
      <c r="AE72" s="15">
        <v>7</v>
      </c>
      <c r="AF72" s="15">
        <v>1</v>
      </c>
      <c r="AG72" s="15">
        <v>25</v>
      </c>
      <c r="AH72" s="15">
        <v>26000</v>
      </c>
      <c r="AI72" s="15">
        <v>25</v>
      </c>
      <c r="AJ72" s="37">
        <f>$AH72/$AG72</f>
        <v>1040</v>
      </c>
      <c r="AP72" s="148">
        <f t="shared" si="8"/>
        <v>26000</v>
      </c>
      <c r="AQ72" s="148">
        <f t="shared" si="5"/>
        <v>1040</v>
      </c>
      <c r="AR72" s="15">
        <v>2</v>
      </c>
      <c r="AS72" s="15">
        <v>1</v>
      </c>
      <c r="AT72" s="15">
        <v>26</v>
      </c>
      <c r="AU72" s="15">
        <v>20000</v>
      </c>
      <c r="AV72" s="15">
        <v>20</v>
      </c>
      <c r="AW72" s="15">
        <f>$AU72/$AT72</f>
        <v>769.23076923076928</v>
      </c>
      <c r="BC72">
        <f>$AU72+$AZ72</f>
        <v>20000</v>
      </c>
      <c r="BD72">
        <f>$BC72/$AT72</f>
        <v>769.23076923076928</v>
      </c>
      <c r="BE72" s="15">
        <v>2</v>
      </c>
      <c r="BF72" s="15">
        <v>1</v>
      </c>
      <c r="BG72" s="15">
        <v>26</v>
      </c>
      <c r="BH72" s="15">
        <v>24000</v>
      </c>
      <c r="BI72" s="15">
        <v>22</v>
      </c>
      <c r="BJ72" s="15"/>
      <c r="BP72">
        <f>$BH72+$BM72</f>
        <v>24000</v>
      </c>
      <c r="BQ72">
        <f>$BP72/$BG72</f>
        <v>923.07692307692309</v>
      </c>
      <c r="BR72" s="15"/>
      <c r="BS72" s="15"/>
      <c r="BT72" s="15"/>
      <c r="BU72" s="15"/>
      <c r="BV72" s="15">
        <v>15</v>
      </c>
      <c r="BW72" s="15"/>
      <c r="BX72" s="15" t="s">
        <v>585</v>
      </c>
      <c r="BY72" s="15">
        <v>1</v>
      </c>
      <c r="BZ72" s="15">
        <v>1.5629999999999999</v>
      </c>
      <c r="CA72" s="15" t="s">
        <v>586</v>
      </c>
      <c r="CB72" s="15">
        <v>15</v>
      </c>
      <c r="CC72" s="15"/>
      <c r="CD72" s="25">
        <v>2.5</v>
      </c>
      <c r="CE72" s="25">
        <v>2.3333333333333335</v>
      </c>
      <c r="CF72" s="25">
        <v>2.6666666666666665</v>
      </c>
      <c r="CG72" s="25">
        <v>2.5</v>
      </c>
      <c r="CH72" s="25">
        <v>2.5</v>
      </c>
      <c r="CI72" s="152">
        <f t="shared" si="9"/>
        <v>2.5</v>
      </c>
      <c r="CJ72">
        <v>2</v>
      </c>
      <c r="CK72" cm="1">
        <f t="array" ref="CK72">_xlfn.IFS([1]original_ver!CH39="จากการเข้าร่วมกิจกรรมอบรม ที่จัดโดยโครงการเกษตรกรปราดเปรื่อง (Smart Farmer)",1,[1]original_ver!CH39="จากการเข้าร่วมกิจกรรมอบรม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ๆ",3,[1]original_ver!CH39="จากการเรียนรู้ผ่านประสบการณ์ของผู้อื่น ได้แก่ เพื่อนบ้าน พี่น้อง เพื่อน และญาติ เป็นต้น",4,[1]original_ver!CH39="ไม่ได้เข้าร่วมกิจกรรมอบรมหรือเรียนรู้ใด ๆ (ข้ามไปข้อ 33)",5)</f>
        <v>5</v>
      </c>
      <c r="CL72" s="15" t="str" cm="1">
        <f t="array" ref="CL72">_xlfn.IFS([1]original_ver!CJ39="ความรู้ทางการเกษตรและการใช้เทคโนโลยีสำหรับการผลิตในฟาร์ม",1,[1]original_ver!CJ39="การวางแผนและจัดการฟาร์ม เช่น การเก็บเกี่ยว การเงิน และการวางแผนทางการตลาด",2,[1]original_ver!CJ39="การเป็นผู้ประกอบการทางการเกษตร",3,[1]original_ver!CJ39="การเพิ่มมูลค่าผลผลิต และการแปรรูปผลผลิต (รวมถึงการพัฒนาคุณภาพผลผลิต)",4,[1]original_ver!CJ39="","")</f>
        <v/>
      </c>
      <c r="CO72" s="15" t="str" cm="1">
        <f t="array" ref="CO72">_xlfn.IFS([1]original_ver!CN39="ความรู้ทางการเกษตรและการใช้เทคโนโลยีสำหรับการผลิตในฟาร์ม",1,[1]original_ver!CN39="การวางแผนและจัดการฟาร์ม เช่น การเก็บเกี่ยว การเงิน และการวางแผนทางการตลาด",2,[1]original_ver!CN39="การเป็นผู้ประกอบการทางการเกษตร",3,[1]original_ver!CN39="การเพิ่มมูลค่าผลผลิต และการแปรรูปผลผลิต (รวมถึงการพัฒนาคุณภาพผลผลิต)",4,[1]original_ver!CN39="","")</f>
        <v/>
      </c>
      <c r="CR72" s="15" t="str" cm="1">
        <f t="array" ref="CR72">_xlfn.IFS([1]original_ver!CR39="ประยุกต์",1,[1]original_ver!CR39="ไม่ประยุกต์",0,[1]original_ver!CR39="","")</f>
        <v/>
      </c>
      <c r="CS72" s="15" t="str" cm="1">
        <f t="array" ref="CS72">_xlfn.IFS([1]original_ver!CS39="ประยุกต์",1,[1]original_ver!CS39="ไม่ประยุกต์",0,[1]original_ver!CS39="","")</f>
        <v/>
      </c>
      <c r="CU72" s="15" t="str" cm="1">
        <f t="array" ref="CU72">_xlfn.IFS([1]original_ver!CV39="ประยุกต์",1,[1]original_ver!CV39="ไม่ประยุกต์",0,[1]original_ver!CV39="","")</f>
        <v/>
      </c>
      <c r="CW72" s="15" t="str" cm="1">
        <f t="array" ref="CW72">_xlfn.IFS([1]original_ver!CY39="ประยุกต์",1,[1]original_ver!CY39="ไม่ประยุกต์",0,[1]original_ver!CY39="","")</f>
        <v/>
      </c>
      <c r="CY72" s="15" t="str" cm="1">
        <f t="array" ref="CY72">_xlfn.IFS([1]original_ver!DB39="ประยุกต์",1,[1]original_ver!DB39="ไม่ประยุกต์",0,[1]original_ver!DB39="","")</f>
        <v/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 s="15">
        <v>2</v>
      </c>
      <c r="DH72" s="15">
        <v>2</v>
      </c>
      <c r="DI72" s="15">
        <v>1</v>
      </c>
      <c r="DJ72" s="15">
        <v>2</v>
      </c>
      <c r="DK72" s="15">
        <v>3</v>
      </c>
      <c r="DL72" s="15">
        <v>2</v>
      </c>
      <c r="DS72" s="25">
        <v>4.2</v>
      </c>
      <c r="DT72" s="25">
        <v>4.333333333333333</v>
      </c>
      <c r="DU72">
        <v>4.25</v>
      </c>
      <c r="DV72" s="25">
        <v>4</v>
      </c>
      <c r="DW72" s="25">
        <v>3.3333333333333335</v>
      </c>
      <c r="DX72" s="25">
        <v>3.75</v>
      </c>
      <c r="DY72" s="152"/>
      <c r="DZ72" s="27">
        <v>5</v>
      </c>
      <c r="EA72" s="27">
        <v>4</v>
      </c>
      <c r="EB72" s="27">
        <v>3.75</v>
      </c>
      <c r="EC72" s="27">
        <v>4.5999999999999996</v>
      </c>
      <c r="ED72" s="27">
        <v>3.3333333333333335</v>
      </c>
      <c r="EE72">
        <v>5</v>
      </c>
    </row>
    <row r="73" spans="1:136" x14ac:dyDescent="0.2">
      <c r="A73">
        <v>36</v>
      </c>
      <c r="AC73">
        <f t="shared" si="6"/>
        <v>0</v>
      </c>
      <c r="AD73" t="e">
        <f t="shared" si="7"/>
        <v>#DIV/0!</v>
      </c>
      <c r="AP73" s="148">
        <f t="shared" si="8"/>
        <v>0</v>
      </c>
      <c r="AQ73" s="148" t="e">
        <f t="shared" si="5"/>
        <v>#DIV/0!</v>
      </c>
      <c r="CI73" s="148" t="e">
        <f t="shared" si="9"/>
        <v>#DIV/0!</v>
      </c>
    </row>
    <row r="74" spans="1:136" x14ac:dyDescent="0.2">
      <c r="A74">
        <v>37</v>
      </c>
      <c r="B74" s="15">
        <v>101</v>
      </c>
      <c r="C74" s="16" t="s">
        <v>587</v>
      </c>
      <c r="D74" cm="1">
        <f t="array" ref="D74">_xlfn.IFS([1]original_ver!D40="Participant",1,[1]original_ver!D40="Non-Participant",0,[1]original_ver!D40="","")</f>
        <v>1</v>
      </c>
      <c r="E74">
        <v>3</v>
      </c>
      <c r="F74" s="17" cm="1">
        <f t="array" ref="F74">_xlfn.IFS([1]original_ver!F40="ชาย",1,[1]original_ver!F40="หญิง",0,[1]original_ver!F40="","")</f>
        <v>0</v>
      </c>
      <c r="G74" s="17">
        <v>57</v>
      </c>
      <c r="H74" s="17" cm="1">
        <f t="array" ref="H74">_xlfn.IFS([1]original_ver!H40="ไม่มีการศึกษา",0,[1]original_ver!H40="ประถมศึกษา",1,[1]original_ver!H40="มัธยมศึกษาตอนต้น",2,[1]original_ver!H40="มัธยมศึกษาตอนปลาย",3,[1]original_ver!H40="อนุปริญญา (ปวช., ปวส., ฝึกหัดครู)",4,[1]original_ver!H40="ปริญญาตรี",5,[1]original_ver!H40="สูงกว่าปริญญาตรี",6,[1]original_ver!H40="","")</f>
        <v>5</v>
      </c>
      <c r="I74" s="17" cm="1">
        <f t="array" ref="I74">_xlfn.IFS([1]original_ver!I40="โสด",1,[1]original_ver!I40="สมรส/อยู่ด้วยกัน",2,[1]original_ver!I40="หย่าร้าง/แยกกันอยู่",3,[1]original_ver!I40="หม้าย",4,[1]original_ver!I40="","")</f>
        <v>2</v>
      </c>
      <c r="J74" s="17">
        <v>3</v>
      </c>
      <c r="K74" s="17">
        <v>24</v>
      </c>
      <c r="L74" s="17" cm="1">
        <f t="array" ref="L74">_xlfn.IFS([1]original_ver!L40="ใช่",1,[1]original_ver!L40="ไม่ใช่",0,[1]original_ver!L40="","")</f>
        <v>0</v>
      </c>
      <c r="M74" s="17" cm="1">
        <f t="array" ref="M74">_xlfn.IFS([1]original_ver!M40="กู้ยืม",1,[1]original_ver!M40="ไม่กู้ยืม",0,[1]original_ver!M40="","")</f>
        <v>0</v>
      </c>
      <c r="N74" s="17">
        <f>IF($O74&gt;1, 1,0)</f>
        <v>1</v>
      </c>
      <c r="O74" s="18">
        <v>140000</v>
      </c>
      <c r="P74" s="17" cm="1">
        <f t="array" ref="P74">_xlfn.IFS([1]original_ver!O40="ใช่",1,[1]original_ver!O40="ไม่ใช่",0,[1]original_ver!O40="","")</f>
        <v>0</v>
      </c>
      <c r="Q74" s="17"/>
      <c r="R74" s="15">
        <v>7</v>
      </c>
      <c r="S74" s="15">
        <v>1</v>
      </c>
      <c r="T74" s="15">
        <v>45</v>
      </c>
      <c r="U74" s="15">
        <v>90000</v>
      </c>
      <c r="V74" s="15">
        <v>100</v>
      </c>
      <c r="W74" s="22">
        <f>$U74/$T74</f>
        <v>2000</v>
      </c>
      <c r="AC74">
        <f>$U74</f>
        <v>90000</v>
      </c>
      <c r="AD74">
        <f t="shared" si="7"/>
        <v>2000</v>
      </c>
      <c r="AE74" s="15">
        <v>7</v>
      </c>
      <c r="AF74" s="15">
        <v>1</v>
      </c>
      <c r="AG74" s="15">
        <v>45</v>
      </c>
      <c r="AH74" s="15">
        <v>90000</v>
      </c>
      <c r="AI74" s="15">
        <v>100</v>
      </c>
      <c r="AJ74" s="37">
        <f>$AH74/$AG74</f>
        <v>2000</v>
      </c>
      <c r="AP74" s="148">
        <f t="shared" si="8"/>
        <v>90000</v>
      </c>
      <c r="AQ74" s="148">
        <f t="shared" si="5"/>
        <v>2000</v>
      </c>
      <c r="CD74" s="25">
        <v>2</v>
      </c>
      <c r="CE74" s="25">
        <v>1.6666666666666667</v>
      </c>
      <c r="CF74" s="25">
        <v>2</v>
      </c>
      <c r="CG74" s="25">
        <v>2</v>
      </c>
      <c r="CH74" s="25">
        <v>2.5</v>
      </c>
      <c r="CI74" s="152">
        <f t="shared" si="9"/>
        <v>2.0333333333333337</v>
      </c>
      <c r="CJ74">
        <v>1</v>
      </c>
      <c r="CK74" cm="1">
        <f t="array" ref="CK74">_xlfn.IFS([1]original_ver!CH40="จากการเข้าร่วมกิจกรรมอบรม ที่จัดโดยโครงการเกษตรกรปราดเปรื่อง (Smart Farmer)",1,[1]original_ver!CH40="จากการเข้าร่วมกิจกรรมอบรม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ๆ",3,[1]original_ver!CH40="จากการเรียนรู้ผ่านประสบการณ์ของผู้อื่น ได้แก่ เพื่อนบ้าน พี่น้อง เพื่อน และญาติ เป็นต้น",4,[1]original_ver!CH40="ไม่ได้เข้าร่วมกิจกรรมอบรมหรือเรียนรู้ใด ๆ (ข้ามไปข้อ 33)",5)</f>
        <v>2</v>
      </c>
      <c r="CL74" s="15" cm="1">
        <f t="array" ref="CL74">_xlfn.IFS([1]original_ver!CJ40="ความรู้ทางการเกษตรและการใช้เทคโนโลยีสำหรับการผลิตในฟาร์ม",1,[1]original_ver!CJ40="การวางแผนและจัดการฟาร์ม เช่น การเก็บเกี่ยว การเงิน และการวางแผนทางการตลาด",2,[1]original_ver!CJ40="การเป็นผู้ประกอบการทางการเกษตร",3,[1]original_ver!CJ40="การเพิ่มมูลค่าผลผลิต และการแปรรูปผลผลิต (รวมถึงการพัฒนาคุณภาพผลผลิต)",4,[1]original_ver!CJ40="","")</f>
        <v>4</v>
      </c>
      <c r="CM74" s="15">
        <v>5</v>
      </c>
      <c r="CN74" s="15">
        <v>2</v>
      </c>
      <c r="CO74" s="15" cm="1">
        <f t="array" ref="CO74">_xlfn.IFS([1]original_ver!CN40="ความรู้ทางการเกษตรและการใช้เทคโนโลยีสำหรับการผลิตในฟาร์ม",1,[1]original_ver!CN40="การวางแผนและจัดการฟาร์ม เช่น การเก็บเกี่ยว การเงิน และการวางแผนทางการตลาด",2,[1]original_ver!CN40="การเป็นผู้ประกอบการทางการเกษตร",3,[1]original_ver!CN40="การเพิ่มมูลค่าผลผลิต และการแปรรูปผลผลิต (รวมถึงการพัฒนาคุณภาพผลผลิต)",4,[1]original_ver!CN40="","")</f>
        <v>2</v>
      </c>
      <c r="CP74" s="15">
        <v>1</v>
      </c>
      <c r="CQ74" s="15">
        <v>2</v>
      </c>
      <c r="CR74" s="15" cm="1">
        <f t="array" ref="CR74">_xlfn.IFS([1]original_ver!CR40="ประยุกต์",1,[1]original_ver!CR40="ไม่ประยุกต์",0,[1]original_ver!CR40="","")</f>
        <v>1</v>
      </c>
      <c r="CS74" s="15" cm="1">
        <f t="array" ref="CS74">_xlfn.IFS([1]original_ver!CS40="ประยุกต์",1,[1]original_ver!CS40="ไม่ประยุกต์",0,[1]original_ver!CS40="","")</f>
        <v>1</v>
      </c>
      <c r="CU74" s="15" cm="1">
        <f t="array" ref="CU74">_xlfn.IFS([1]original_ver!CV40="ประยุกต์",1,[1]original_ver!CV40="ไม่ประยุกต์",0,[1]original_ver!CV40="","")</f>
        <v>1</v>
      </c>
      <c r="CW74" s="15" cm="1">
        <f t="array" ref="CW74">_xlfn.IFS([1]original_ver!CY40="ประยุกต์",1,[1]original_ver!CY40="ไม่ประยุกต์",0,[1]original_ver!CY40="","")</f>
        <v>1</v>
      </c>
      <c r="CY74" s="15" cm="1">
        <f t="array" ref="CY74">_xlfn.IFS([1]original_ver!DB40="ประยุกต์",1,[1]original_ver!DB40="ไม่ประยุกต์",0,[1]original_ver!DB40="","")</f>
        <v>1</v>
      </c>
      <c r="DG74" s="15">
        <v>1</v>
      </c>
      <c r="DH74" s="15">
        <v>3</v>
      </c>
      <c r="DI74" s="15">
        <v>3</v>
      </c>
      <c r="DJ74" s="15">
        <v>3</v>
      </c>
      <c r="DM74" s="15">
        <v>2</v>
      </c>
      <c r="DN74" s="15">
        <v>3</v>
      </c>
      <c r="DS74" s="25">
        <v>4.5999999999999996</v>
      </c>
      <c r="DT74" s="25">
        <v>5</v>
      </c>
      <c r="DU74">
        <v>5</v>
      </c>
      <c r="DV74" s="25">
        <v>3.6</v>
      </c>
      <c r="DW74" s="25">
        <v>3.3333333333333335</v>
      </c>
      <c r="DX74" s="25">
        <v>4.5</v>
      </c>
      <c r="DY74" s="152"/>
      <c r="DZ74" s="27">
        <v>5</v>
      </c>
      <c r="EA74" s="27">
        <v>4.333333333333333</v>
      </c>
      <c r="EB74" s="27">
        <v>4</v>
      </c>
      <c r="EC74" s="27">
        <v>4.5999999999999996</v>
      </c>
      <c r="ED74" s="27">
        <v>4.333333333333333</v>
      </c>
      <c r="EE74">
        <v>4.5</v>
      </c>
    </row>
    <row r="75" spans="1:136" x14ac:dyDescent="0.2">
      <c r="A75">
        <v>37</v>
      </c>
      <c r="AC75">
        <f t="shared" ref="AC75:AC95" si="10">$U75</f>
        <v>0</v>
      </c>
      <c r="AD75" t="e">
        <f t="shared" si="7"/>
        <v>#DIV/0!</v>
      </c>
      <c r="AP75" s="148">
        <f t="shared" si="8"/>
        <v>0</v>
      </c>
      <c r="AQ75" s="148" t="e">
        <f t="shared" si="5"/>
        <v>#DIV/0!</v>
      </c>
      <c r="CI75" s="148" t="e">
        <f t="shared" si="9"/>
        <v>#DIV/0!</v>
      </c>
    </row>
    <row r="76" spans="1:136" x14ac:dyDescent="0.2">
      <c r="A76">
        <v>38</v>
      </c>
      <c r="B76" s="15">
        <v>102</v>
      </c>
      <c r="C76" s="16" t="s">
        <v>588</v>
      </c>
      <c r="D76" cm="1">
        <f t="array" ref="D76">_xlfn.IFS([1]original_ver!D41="Participant",1,[1]original_ver!D41="Non-Participant",0,[1]original_ver!D41="","")</f>
        <v>1</v>
      </c>
      <c r="E76">
        <v>1</v>
      </c>
      <c r="F76" s="17" cm="1">
        <f t="array" ref="F76">_xlfn.IFS([1]original_ver!F41="ชาย",1,[1]original_ver!F41="หญิง",0,[1]original_ver!F41="","")</f>
        <v>1</v>
      </c>
      <c r="G76" s="17">
        <v>65</v>
      </c>
      <c r="H76" s="17" cm="1">
        <f t="array" ref="H76">_xlfn.IFS([1]original_ver!H41="ไม่มีการศึกษา",0,[1]original_ver!H41="ประถมศึกษา",1,[1]original_ver!H41="มัธยมศึกษาตอนต้น",2,[1]original_ver!H41="มัธยมศึกษาตอนปลาย",3,[1]original_ver!H41="อนุปริญญา (ปวช., ปวส., ฝึกหัดครู)",4,[1]original_ver!H41="ปริญญาตรี",5,[1]original_ver!H41="สูงกว่าปริญญาตรี",6,[1]original_ver!H41="","")</f>
        <v>3</v>
      </c>
      <c r="I76" s="17" cm="1">
        <f t="array" ref="I76">_xlfn.IFS([1]original_ver!I41="โสด",1,[1]original_ver!I41="สมรส/อยู่ด้วยกัน",2,[1]original_ver!I41="หย่าร้าง/แยกกันอยู่",3,[1]original_ver!I41="หม้าย",4,[1]original_ver!I41="","")</f>
        <v>2</v>
      </c>
      <c r="J76" s="17">
        <v>4</v>
      </c>
      <c r="K76" s="17">
        <v>19</v>
      </c>
      <c r="L76" s="17" cm="1">
        <f t="array" ref="L76">_xlfn.IFS([1]original_ver!L41="ใช่",1,[1]original_ver!L41="ไม่ใช่",0,[1]original_ver!L41="","")</f>
        <v>0</v>
      </c>
      <c r="M76" s="17" cm="1">
        <f t="array" ref="M76">_xlfn.IFS([1]original_ver!M41="กู้ยืม",1,[1]original_ver!M41="ไม่กู้ยืม",0,[1]original_ver!M41="","")</f>
        <v>0</v>
      </c>
      <c r="N76" s="17">
        <f>IF($O76&gt;1, 1,0)</f>
        <v>1</v>
      </c>
      <c r="O76" s="18">
        <v>150000</v>
      </c>
      <c r="P76" s="17" cm="1">
        <f t="array" ref="P76">_xlfn.IFS([1]original_ver!O41="ใช่",1,[1]original_ver!O41="ไม่ใช่",0,[1]original_ver!O41="","")</f>
        <v>0</v>
      </c>
      <c r="Q76" s="17"/>
      <c r="R76" s="15">
        <v>7</v>
      </c>
      <c r="S76" s="15">
        <v>1</v>
      </c>
      <c r="T76" s="15">
        <v>14</v>
      </c>
      <c r="U76" s="15">
        <v>21900</v>
      </c>
      <c r="V76" s="15">
        <v>40</v>
      </c>
      <c r="W76" s="22">
        <f>$U76/$T76</f>
        <v>1564.2857142857142</v>
      </c>
      <c r="AC76">
        <f t="shared" si="10"/>
        <v>21900</v>
      </c>
      <c r="AD76">
        <f t="shared" si="7"/>
        <v>1564.2857142857142</v>
      </c>
      <c r="AE76" s="15">
        <v>7</v>
      </c>
      <c r="AF76" s="15">
        <v>1</v>
      </c>
      <c r="AG76" s="15">
        <v>14</v>
      </c>
      <c r="AH76" s="15">
        <v>21900</v>
      </c>
      <c r="AI76" s="15">
        <v>40</v>
      </c>
      <c r="AJ76" s="37">
        <f>$AH76/$AG76</f>
        <v>1564.2857142857142</v>
      </c>
      <c r="AP76" s="148">
        <f t="shared" si="8"/>
        <v>21900</v>
      </c>
      <c r="AQ76" s="148">
        <f t="shared" si="5"/>
        <v>1564.2857142857142</v>
      </c>
      <c r="AR76" s="15">
        <v>8</v>
      </c>
      <c r="AS76" s="15">
        <v>3</v>
      </c>
      <c r="AT76" s="15">
        <v>0.5</v>
      </c>
      <c r="AU76" s="15">
        <v>24000</v>
      </c>
      <c r="AV76" s="15">
        <v>200</v>
      </c>
      <c r="AW76" s="15">
        <f>$AU76/$AT76</f>
        <v>48000</v>
      </c>
      <c r="BC76">
        <f>$AU76+$AZ76</f>
        <v>24000</v>
      </c>
      <c r="BD76">
        <f>$BC76/$AT76</f>
        <v>48000</v>
      </c>
      <c r="BE76" s="15">
        <v>8</v>
      </c>
      <c r="BF76" s="15">
        <v>3</v>
      </c>
      <c r="BG76" s="15">
        <v>0.5</v>
      </c>
      <c r="BH76" s="15">
        <v>24000</v>
      </c>
      <c r="BI76" s="15">
        <v>200</v>
      </c>
      <c r="BJ76" s="15"/>
      <c r="BP76">
        <f>$BH76+$BM76</f>
        <v>24000</v>
      </c>
      <c r="BQ76">
        <f>$BP76/$BG76</f>
        <v>48000</v>
      </c>
      <c r="BW76" s="15"/>
      <c r="CC76" s="15"/>
      <c r="CD76" s="25">
        <v>2</v>
      </c>
      <c r="CE76" s="25">
        <v>2</v>
      </c>
      <c r="CF76" s="25">
        <v>2</v>
      </c>
      <c r="CG76" s="25">
        <v>2.5</v>
      </c>
      <c r="CH76" s="25">
        <v>2.5</v>
      </c>
      <c r="CI76" s="152">
        <f t="shared" si="9"/>
        <v>2.2000000000000002</v>
      </c>
      <c r="CJ76">
        <v>2</v>
      </c>
      <c r="CK76" cm="1">
        <f t="array" ref="CK76">_xlfn.IFS([1]original_ver!CH41="จากการเข้าร่วมกิจกรรมอบรม ที่จัดโดยโครงการเกษตรกรปราดเปรื่อง (Smart Farmer)",1,[1]original_ver!CH41="จากการเข้าร่วมกิจกรรมอบรม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ๆ",3,[1]original_ver!CH41="จากการเรียนรู้ผ่านประสบการณ์ของผู้อื่น ได้แก่ เพื่อนบ้าน พี่น้อง เพื่อน และญาติ เป็นต้น",4,[1]original_ver!CH41="ไม่ได้เข้าร่วมกิจกรรมอบรมหรือเรียนรู้ใด ๆ (ข้ามไปข้อ 33)",5)</f>
        <v>5</v>
      </c>
      <c r="CL76" s="15" t="str" cm="1">
        <f t="array" ref="CL76">_xlfn.IFS([1]original_ver!CJ41="ความรู้ทางการเกษตรและการใช้เทคโนโลยีสำหรับการผลิตในฟาร์ม",1,[1]original_ver!CJ41="การวางแผนและจัดการฟาร์ม เช่น การเก็บเกี่ยว การเงิน และการวางแผนทางการตลาด",2,[1]original_ver!CJ41="การเป็นผู้ประกอบการทางการเกษตร",3,[1]original_ver!CJ41="การเพิ่มมูลค่าผลผลิต และการแปรรูปผลผลิต (รวมถึงการพัฒนาคุณภาพผลผลิต)",4,[1]original_ver!CJ41="","")</f>
        <v/>
      </c>
      <c r="CO76" s="15" t="str" cm="1">
        <f t="array" ref="CO76">_xlfn.IFS([1]original_ver!CN41="ความรู้ทางการเกษตรและการใช้เทคโนโลยีสำหรับการผลิตในฟาร์ม",1,[1]original_ver!CN41="การวางแผนและจัดการฟาร์ม เช่น การเก็บเกี่ยว การเงิน และการวางแผนทางการตลาด",2,[1]original_ver!CN41="การเป็นผู้ประกอบการทางการเกษตร",3,[1]original_ver!CN41="การเพิ่มมูลค่าผลผลิต และการแปรรูปผลผลิต (รวมถึงการพัฒนาคุณภาพผลผลิต)",4,[1]original_ver!CN41="","")</f>
        <v/>
      </c>
      <c r="CR76" s="15" t="str" cm="1">
        <f t="array" ref="CR76">_xlfn.IFS([1]original_ver!CR41="ประยุกต์",1,[1]original_ver!CR41="ไม่ประยุกต์",0,[1]original_ver!CR41="","")</f>
        <v/>
      </c>
      <c r="CS76" s="15" t="str" cm="1">
        <f t="array" ref="CS76">_xlfn.IFS([1]original_ver!CS41="ประยุกต์",1,[1]original_ver!CS41="ไม่ประยุกต์",0,[1]original_ver!CS41="","")</f>
        <v/>
      </c>
      <c r="CU76" s="15" t="str" cm="1">
        <f t="array" ref="CU76">_xlfn.IFS([1]original_ver!CV41="ประยุกต์",1,[1]original_ver!CV41="ไม่ประยุกต์",0,[1]original_ver!CV41="","")</f>
        <v/>
      </c>
      <c r="CW76" s="15" t="str" cm="1">
        <f t="array" ref="CW76">_xlfn.IFS([1]original_ver!CY41="ประยุกต์",1,[1]original_ver!CY41="ไม่ประยุกต์",0,[1]original_ver!CY41="","")</f>
        <v/>
      </c>
      <c r="CY76" s="15" t="str" cm="1">
        <f t="array" ref="CY76">_xlfn.IFS([1]original_ver!DB41="ประยุกต์",1,[1]original_ver!DB41="ไม่ประยุกต์",0,[1]original_ver!DB41="","")</f>
        <v/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 s="15">
        <v>1</v>
      </c>
      <c r="DH76" s="15">
        <v>3</v>
      </c>
      <c r="DI76" s="15">
        <v>2</v>
      </c>
      <c r="DJ76" s="15">
        <v>3</v>
      </c>
      <c r="DO76" s="15" t="s">
        <v>589</v>
      </c>
      <c r="DP76" s="15">
        <v>3</v>
      </c>
      <c r="DQ76" s="15">
        <v>3</v>
      </c>
      <c r="DS76" s="166">
        <v>4</v>
      </c>
      <c r="DT76" s="166">
        <v>3.3333333333333335</v>
      </c>
      <c r="DU76" s="166">
        <v>3</v>
      </c>
      <c r="DV76" s="166">
        <v>3.6</v>
      </c>
      <c r="DW76" s="166">
        <v>4</v>
      </c>
      <c r="DX76" s="148">
        <v>4.5</v>
      </c>
      <c r="DY76" s="152"/>
      <c r="DZ76" s="152">
        <v>4.5999999999999996</v>
      </c>
      <c r="EA76" s="152">
        <v>4.333333333333333</v>
      </c>
      <c r="EB76" s="148">
        <v>3.75</v>
      </c>
      <c r="EC76" s="152">
        <v>4.4000000000000004</v>
      </c>
      <c r="ED76" s="152">
        <v>4.666666666666667</v>
      </c>
      <c r="EE76" s="152">
        <v>4.25</v>
      </c>
    </row>
    <row r="77" spans="1:136" x14ac:dyDescent="0.2">
      <c r="A77">
        <v>38</v>
      </c>
      <c r="AC77">
        <f t="shared" si="10"/>
        <v>0</v>
      </c>
      <c r="AD77" t="e">
        <f t="shared" si="7"/>
        <v>#DIV/0!</v>
      </c>
      <c r="AP77" s="148">
        <f t="shared" si="8"/>
        <v>0</v>
      </c>
      <c r="AQ77" s="148" t="e">
        <f t="shared" si="5"/>
        <v>#DIV/0!</v>
      </c>
      <c r="CI77" s="148" t="e">
        <f t="shared" si="9"/>
        <v>#DIV/0!</v>
      </c>
      <c r="DS77" s="148"/>
      <c r="DT77" s="148"/>
      <c r="DU77" s="148"/>
      <c r="DV77" s="148"/>
      <c r="DW77" s="148"/>
      <c r="DX77" s="148"/>
    </row>
    <row r="78" spans="1:136" x14ac:dyDescent="0.2">
      <c r="A78">
        <v>39</v>
      </c>
      <c r="B78" s="15">
        <v>103</v>
      </c>
      <c r="C78" s="16" t="s">
        <v>590</v>
      </c>
      <c r="D78" cm="1">
        <f t="array" ref="D78">_xlfn.IFS([1]original_ver!D42="Participant",1,[1]original_ver!D42="Non-Participant",0,[1]original_ver!D42="","")</f>
        <v>1</v>
      </c>
      <c r="E78">
        <v>1</v>
      </c>
      <c r="F78" s="17" cm="1">
        <f t="array" ref="F78">_xlfn.IFS([1]original_ver!F42="ชาย",1,[1]original_ver!F42="หญิง",0,[1]original_ver!F42="","")</f>
        <v>1</v>
      </c>
      <c r="G78" s="17">
        <v>38</v>
      </c>
      <c r="H78" s="17" cm="1">
        <f t="array" ref="H78">_xlfn.IFS([1]original_ver!H42="ไม่มีการศึกษา",0,[1]original_ver!H42="ประถมศึกษา",1,[1]original_ver!H42="มัธยมศึกษาตอนต้น",2,[1]original_ver!H42="มัธยมศึกษาตอนปลาย",3,[1]original_ver!H42="อนุปริญญา (ปวช., ปวส., ฝึกหัดครู)",4,[1]original_ver!H42="ปริญญาตรี",5,[1]original_ver!H42="สูงกว่าปริญญาตรี",6,[1]original_ver!H42="","")</f>
        <v>5</v>
      </c>
      <c r="I78" s="17" cm="1">
        <f t="array" ref="I78">_xlfn.IFS([1]original_ver!I42="โสด",1,[1]original_ver!I42="สมรส/อยู่ด้วยกัน",2,[1]original_ver!I42="หย่าร้าง/แยกกันอยู่",3,[1]original_ver!I42="หม้าย",4,[1]original_ver!I42="","")</f>
        <v>2</v>
      </c>
      <c r="J78" s="17">
        <v>3</v>
      </c>
      <c r="K78" s="17">
        <v>16</v>
      </c>
      <c r="L78" s="17" cm="1">
        <f t="array" ref="L78">_xlfn.IFS([1]original_ver!L42="ใช่",1,[1]original_ver!L42="ไม่ใช่",0,[1]original_ver!L42="","")</f>
        <v>1</v>
      </c>
      <c r="M78" s="17" cm="1">
        <f t="array" ref="M78">_xlfn.IFS([1]original_ver!M42="กู้ยืม",1,[1]original_ver!M42="ไม่กู้ยืม",0,[1]original_ver!M42="","")</f>
        <v>1</v>
      </c>
      <c r="N78" s="17">
        <f>IF($O78&gt;1, 1,0)</f>
        <v>1</v>
      </c>
      <c r="O78" s="18">
        <v>150000</v>
      </c>
      <c r="P78" s="17" cm="1">
        <f t="array" ref="P78">_xlfn.IFS([1]original_ver!O42="ใช่",1,[1]original_ver!O42="ไม่ใช่",0,[1]original_ver!O42="","")</f>
        <v>1</v>
      </c>
      <c r="Q78" s="17"/>
      <c r="R78" s="15">
        <v>7</v>
      </c>
      <c r="S78" s="15">
        <v>1</v>
      </c>
      <c r="T78" s="15">
        <v>12</v>
      </c>
      <c r="U78" s="15">
        <v>10000</v>
      </c>
      <c r="V78" s="15">
        <v>12</v>
      </c>
      <c r="W78" s="22">
        <f>$U78/$T78</f>
        <v>833.33333333333337</v>
      </c>
      <c r="AC78">
        <f t="shared" si="10"/>
        <v>10000</v>
      </c>
      <c r="AD78">
        <f t="shared" si="7"/>
        <v>833.33333333333337</v>
      </c>
      <c r="AE78" s="15">
        <v>7</v>
      </c>
      <c r="AF78" s="15">
        <v>1</v>
      </c>
      <c r="AG78" s="15">
        <v>12</v>
      </c>
      <c r="AH78" s="15">
        <v>10000</v>
      </c>
      <c r="AI78" s="15">
        <v>12</v>
      </c>
      <c r="AJ78" s="37">
        <f>$AH78/$AG78</f>
        <v>833.33333333333337</v>
      </c>
      <c r="AP78" s="148">
        <f t="shared" si="8"/>
        <v>10000</v>
      </c>
      <c r="AQ78" s="148">
        <f t="shared" si="5"/>
        <v>833.33333333333337</v>
      </c>
      <c r="AR78" s="15">
        <v>8</v>
      </c>
      <c r="AS78" s="15">
        <v>5</v>
      </c>
      <c r="AT78" s="15">
        <v>21</v>
      </c>
      <c r="AU78" s="15">
        <v>8400</v>
      </c>
      <c r="AV78" s="15">
        <v>12</v>
      </c>
      <c r="AW78" s="15">
        <f>$AU78/$AT78</f>
        <v>400</v>
      </c>
      <c r="BC78">
        <f>$AU78+$AZ78</f>
        <v>8400</v>
      </c>
      <c r="BD78">
        <f>$BC78/$AT78</f>
        <v>400</v>
      </c>
      <c r="BE78" s="15">
        <v>8</v>
      </c>
      <c r="BF78" s="15">
        <v>5</v>
      </c>
      <c r="BG78" s="15">
        <v>21</v>
      </c>
      <c r="BH78" s="15">
        <v>8400</v>
      </c>
      <c r="BI78" s="15">
        <v>12</v>
      </c>
      <c r="BJ78" s="15"/>
      <c r="BP78">
        <f>$BH78+$BM78</f>
        <v>8400</v>
      </c>
      <c r="BQ78">
        <f>$BP78/$BG78</f>
        <v>400</v>
      </c>
      <c r="BR78" s="15">
        <v>1</v>
      </c>
      <c r="BS78" s="15">
        <v>2</v>
      </c>
      <c r="BT78" s="15">
        <v>23</v>
      </c>
      <c r="BU78" s="15">
        <v>18400</v>
      </c>
      <c r="BV78" s="15">
        <v>10</v>
      </c>
      <c r="BW78" s="15"/>
      <c r="BX78" s="15">
        <v>1</v>
      </c>
      <c r="BY78" s="15">
        <v>2</v>
      </c>
      <c r="BZ78" s="15">
        <v>23</v>
      </c>
      <c r="CA78" s="15">
        <v>18400</v>
      </c>
      <c r="CB78" s="15">
        <v>8</v>
      </c>
      <c r="CC78" s="15">
        <f>$CA78/$BZ78</f>
        <v>800</v>
      </c>
      <c r="CD78" s="25">
        <v>2</v>
      </c>
      <c r="CE78" s="25">
        <v>1.6666666666666667</v>
      </c>
      <c r="CF78" s="25">
        <v>1.6666666666666667</v>
      </c>
      <c r="CG78" s="25">
        <v>3.5</v>
      </c>
      <c r="CH78" s="25">
        <v>4.5</v>
      </c>
      <c r="CI78" s="152">
        <f t="shared" si="9"/>
        <v>2.666666666666667</v>
      </c>
      <c r="CJ78">
        <v>1</v>
      </c>
      <c r="CK78" cm="1">
        <f t="array" ref="CK78">_xlfn.IFS([1]original_ver!CH42="จากการเข้าร่วมกิจกรรมอบรม ที่จัดโดยโครงการเกษตรกรปราดเปรื่อง (Smart Farmer)",1,[1]original_ver!CH42="จากการเข้าร่วมกิจกรรมอบรม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ๆ",3,[1]original_ver!CH42="จากการเรียนรู้ผ่านประสบการณ์ของผู้อื่น ได้แก่ เพื่อนบ้าน พี่น้อง เพื่อน และญาติ เป็นต้น",4,[1]original_ver!CH42="ไม่ได้เข้าร่วมกิจกรรมอบรมหรือเรียนรู้ใด ๆ (ข้ามไปข้อ 33)",5)</f>
        <v>5</v>
      </c>
      <c r="CL78" s="15" t="str" cm="1">
        <f t="array" ref="CL78">_xlfn.IFS([1]original_ver!CJ42="ความรู้ทางการเกษตรและการใช้เทคโนโลยีสำหรับการผลิตในฟาร์ม",1,[1]original_ver!CJ42="การวางแผนและจัดการฟาร์ม เช่น การเก็บเกี่ยว การเงิน และการวางแผนทางการตลาด",2,[1]original_ver!CJ42="การเป็นผู้ประกอบการทางการเกษตร",3,[1]original_ver!CJ42="การเพิ่มมูลค่าผลผลิต และการแปรรูปผลผลิต (รวมถึงการพัฒนาคุณภาพผลผลิต)",4,[1]original_ver!CJ42="","")</f>
        <v/>
      </c>
      <c r="CO78" s="15" t="str" cm="1">
        <f t="array" ref="CO78">_xlfn.IFS([1]original_ver!CN42="ความรู้ทางการเกษตรและการใช้เทคโนโลยีสำหรับการผลิตในฟาร์ม",1,[1]original_ver!CN42="การวางแผนและจัดการฟาร์ม เช่น การเก็บเกี่ยว การเงิน และการวางแผนทางการตลาด",2,[1]original_ver!CN42="การเป็นผู้ประกอบการทางการเกษตร",3,[1]original_ver!CN42="การเพิ่มมูลค่าผลผลิต และการแปรรูปผลผลิต (รวมถึงการพัฒนาคุณภาพผลผลิต)",4,[1]original_ver!CN42="","")</f>
        <v/>
      </c>
      <c r="CR78" s="15" t="str" cm="1">
        <f t="array" ref="CR78">_xlfn.IFS([1]original_ver!CR42="ประยุกต์",1,[1]original_ver!CR42="ไม่ประยุกต์",0,[1]original_ver!CR42="","")</f>
        <v/>
      </c>
      <c r="CS78" s="15" t="str" cm="1">
        <f t="array" ref="CS78">_xlfn.IFS([1]original_ver!CS42="ประยุกต์",1,[1]original_ver!CS42="ไม่ประยุกต์",0,[1]original_ver!CS42="","")</f>
        <v/>
      </c>
      <c r="CU78" s="15" t="str" cm="1">
        <f t="array" ref="CU78">_xlfn.IFS([1]original_ver!CV42="ประยุกต์",1,[1]original_ver!CV42="ไม่ประยุกต์",0,[1]original_ver!CV42="","")</f>
        <v/>
      </c>
      <c r="CW78" s="15" t="str" cm="1">
        <f t="array" ref="CW78">_xlfn.IFS([1]original_ver!CY42="ประยุกต์",1,[1]original_ver!CY42="ไม่ประยุกต์",0,[1]original_ver!CY42="","")</f>
        <v/>
      </c>
      <c r="CY78" s="15" t="str" cm="1">
        <f t="array" ref="CY78">_xlfn.IFS([1]original_ver!DB42="ประยุกต์",1,[1]original_ver!DB42="ไม่ประยุกต์",0,[1]original_ver!DB42="","")</f>
        <v/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 s="15">
        <v>3</v>
      </c>
      <c r="DH78" s="15">
        <v>3</v>
      </c>
      <c r="DI78" s="15">
        <v>1</v>
      </c>
      <c r="DJ78" s="15">
        <v>3</v>
      </c>
      <c r="DM78" s="15">
        <v>2</v>
      </c>
      <c r="DN78" s="15">
        <v>3</v>
      </c>
      <c r="DS78" s="25">
        <v>4.4000000000000004</v>
      </c>
      <c r="DT78" s="25">
        <v>4</v>
      </c>
      <c r="DU78">
        <v>4.5</v>
      </c>
      <c r="DV78" s="25">
        <v>4.5999999999999996</v>
      </c>
      <c r="DW78" s="25">
        <v>3.6666666666666665</v>
      </c>
      <c r="DX78" s="25">
        <v>4.25</v>
      </c>
      <c r="DY78" s="152"/>
      <c r="DZ78" s="27">
        <v>5</v>
      </c>
      <c r="EA78" s="27">
        <v>4.333333333333333</v>
      </c>
      <c r="EB78" s="27">
        <v>4.5</v>
      </c>
      <c r="EC78" s="27">
        <v>4.2</v>
      </c>
      <c r="ED78" s="27">
        <v>3.3333333333333335</v>
      </c>
      <c r="EE78">
        <v>4.75</v>
      </c>
    </row>
    <row r="79" spans="1:136" x14ac:dyDescent="0.2">
      <c r="A79">
        <v>39</v>
      </c>
      <c r="AC79">
        <f t="shared" si="10"/>
        <v>0</v>
      </c>
      <c r="AD79" t="e">
        <f t="shared" si="7"/>
        <v>#DIV/0!</v>
      </c>
      <c r="AP79" s="148">
        <f t="shared" si="8"/>
        <v>0</v>
      </c>
      <c r="AQ79" s="148" t="e">
        <f t="shared" si="5"/>
        <v>#DIV/0!</v>
      </c>
      <c r="CI79" s="148" t="e">
        <f t="shared" si="9"/>
        <v>#DIV/0!</v>
      </c>
    </row>
    <row r="80" spans="1:136" s="37" customFormat="1" x14ac:dyDescent="0.2">
      <c r="A80">
        <v>40</v>
      </c>
      <c r="B80" s="15">
        <v>104</v>
      </c>
      <c r="C80" s="16" t="s">
        <v>591</v>
      </c>
      <c r="D80" cm="1">
        <f t="array" ref="D80">_xlfn.IFS([1]original_ver!D43="Participant",1,[1]original_ver!D43="Non-Participant",0,[1]original_ver!D43="","")</f>
        <v>0</v>
      </c>
      <c r="E80">
        <v>1</v>
      </c>
      <c r="F80" s="17" cm="1">
        <f t="array" ref="F80">_xlfn.IFS([1]original_ver!F43="ชาย",1,[1]original_ver!F43="หญิง",0,[1]original_ver!F43="","")</f>
        <v>0</v>
      </c>
      <c r="G80" s="17">
        <v>33</v>
      </c>
      <c r="H80" s="17" cm="1">
        <f t="array" ref="H80">_xlfn.IFS([1]original_ver!H43="ไม่มีการศึกษา",0,[1]original_ver!H43="ประถมศึกษา",1,[1]original_ver!H43="มัธยมศึกษาตอนต้น",2,[1]original_ver!H43="มัธยมศึกษาตอนปลาย",3,[1]original_ver!H43="อนุปริญญา (ปวช., ปวส., ฝึกหัดครู)",4,[1]original_ver!H43="ปริญญาตรี",5,[1]original_ver!H43="สูงกว่าปริญญาตรี",6,[1]original_ver!H43="","")</f>
        <v>2</v>
      </c>
      <c r="I80" s="17" cm="1">
        <f t="array" ref="I80">_xlfn.IFS([1]original_ver!I43="โสด",1,[1]original_ver!I43="สมรส/อยู่ด้วยกัน",2,[1]original_ver!I43="หย่าร้าง/แยกกันอยู่",3,[1]original_ver!I43="หม้าย",4,[1]original_ver!I43="","")</f>
        <v>1</v>
      </c>
      <c r="J80" s="17">
        <v>2</v>
      </c>
      <c r="K80" s="17">
        <v>4</v>
      </c>
      <c r="L80" s="17" cm="1">
        <f t="array" ref="L80">_xlfn.IFS([1]original_ver!L43="ใช่",1,[1]original_ver!L43="ไม่ใช่",0,[1]original_ver!L43="","")</f>
        <v>0</v>
      </c>
      <c r="M80" s="17" cm="1">
        <f t="array" ref="M80">_xlfn.IFS([1]original_ver!M43="กู้ยืม",1,[1]original_ver!M43="ไม่กู้ยืม",0,[1]original_ver!M43="","")</f>
        <v>0</v>
      </c>
      <c r="N80" s="17">
        <f>IF($O80&gt;1, 1,0)</f>
        <v>1</v>
      </c>
      <c r="O80" s="18">
        <v>150000</v>
      </c>
      <c r="P80" s="17" cm="1">
        <f t="array" ref="P80">_xlfn.IFS([1]original_ver!O43="ใช่",1,[1]original_ver!O43="ไม่ใช่",0,[1]original_ver!O43="","")</f>
        <v>0</v>
      </c>
      <c r="Q80" s="17"/>
      <c r="R80" s="15">
        <v>1</v>
      </c>
      <c r="S80" s="15">
        <v>1</v>
      </c>
      <c r="T80" s="15">
        <v>15</v>
      </c>
      <c r="U80" s="15">
        <v>13000</v>
      </c>
      <c r="V80" s="19">
        <v>12</v>
      </c>
      <c r="W80" s="20">
        <f>$U80/$T80</f>
        <v>866.66666666666663</v>
      </c>
      <c r="X80" s="15">
        <v>1</v>
      </c>
      <c r="Y80" s="15">
        <v>15</v>
      </c>
      <c r="Z80" s="15">
        <v>13000</v>
      </c>
      <c r="AA80" s="15">
        <v>10</v>
      </c>
      <c r="AB80" s="15"/>
      <c r="AC80" s="15">
        <f>$U80+$Z80</f>
        <v>26000</v>
      </c>
      <c r="AD80">
        <f t="shared" si="7"/>
        <v>1733.3333333333333</v>
      </c>
      <c r="AE80" s="15">
        <v>1</v>
      </c>
      <c r="AF80" s="15">
        <v>1</v>
      </c>
      <c r="AG80" s="15">
        <v>15</v>
      </c>
      <c r="AH80" s="15">
        <v>13000</v>
      </c>
      <c r="AI80" s="23">
        <v>9</v>
      </c>
      <c r="AJ80" s="37">
        <f>$AH80/$AG80</f>
        <v>866.66666666666663</v>
      </c>
      <c r="AK80" s="15">
        <v>2</v>
      </c>
      <c r="AL80" s="15">
        <v>15</v>
      </c>
      <c r="AM80" s="15">
        <v>13000</v>
      </c>
      <c r="AN80" s="15">
        <v>8</v>
      </c>
      <c r="AO80" s="15"/>
      <c r="AP80" s="150">
        <f t="shared" si="8"/>
        <v>26000</v>
      </c>
      <c r="AQ80" s="150">
        <f t="shared" si="5"/>
        <v>1733.3333333333333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P80" s="15"/>
      <c r="BQ80" s="15"/>
      <c r="BR80"/>
      <c r="BS80"/>
      <c r="BT80"/>
      <c r="BU80"/>
      <c r="BV80"/>
      <c r="BW80"/>
      <c r="BX80"/>
      <c r="BY80"/>
      <c r="BZ80"/>
      <c r="CA80"/>
      <c r="CB80"/>
      <c r="CC80"/>
      <c r="CD80" s="25">
        <v>1</v>
      </c>
      <c r="CE80" s="25">
        <v>3</v>
      </c>
      <c r="CF80" s="25">
        <v>3</v>
      </c>
      <c r="CG80" s="25">
        <v>3</v>
      </c>
      <c r="CH80" s="25">
        <v>2</v>
      </c>
      <c r="CI80" s="152">
        <f t="shared" si="9"/>
        <v>2.4</v>
      </c>
      <c r="CJ80">
        <v>1</v>
      </c>
      <c r="CK80" cm="1">
        <f t="array" ref="CK80">_xlfn.IFS([1]original_ver!CH43="จากการเข้าร่วมกิจกรรมอบรม ที่จัดโดยโครงการเกษตรกรปราดเปรื่อง (Smart Farmer)",1,[1]original_ver!CH43="จากการเข้าร่วมกิจกรรมอบรม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ๆ",3,[1]original_ver!CH43="จากการเรียนรู้ผ่านประสบการณ์ของผู้อื่น ได้แก่ เพื่อนบ้าน พี่น้อง เพื่อน และญาติ เป็นต้น",4,[1]original_ver!CH43="ไม่ได้เข้าร่วมกิจกรรมอบรมหรือเรียนรู้ใด ๆ (ข้ามไปข้อ 33)",5)</f>
        <v>4</v>
      </c>
      <c r="CL80" s="15" cm="1">
        <f t="array" ref="CL80">_xlfn.IFS([1]original_ver!CJ43="ความรู้ทางการเกษตรและการใช้เทคโนโลยีสำหรับการผลิตในฟาร์ม",1,[1]original_ver!CJ43="การวางแผนและจัดการฟาร์ม เช่น การเก็บเกี่ยว การเงิน และการวางแผนทางการตลาด",2,[1]original_ver!CJ43="การเป็นผู้ประกอบการทางการเกษตร",3,[1]original_ver!CJ43="การเพิ่มมูลค่าผลผลิต และการแปรรูปผลผลิต (รวมถึงการพัฒนาคุณภาพผลผลิต)",4,[1]original_ver!CJ43="","")</f>
        <v>4</v>
      </c>
      <c r="CM80" s="15">
        <v>5</v>
      </c>
      <c r="CN80" s="15">
        <v>3</v>
      </c>
      <c r="CO80" s="15" cm="1">
        <f t="array" ref="CO80">_xlfn.IFS([1]original_ver!CN43="ความรู้ทางการเกษตรและการใช้เทคโนโลยีสำหรับการผลิตในฟาร์ม",1,[1]original_ver!CN43="การวางแผนและจัดการฟาร์ม เช่น การเก็บเกี่ยว การเงิน และการวางแผนทางการตลาด",2,[1]original_ver!CN43="การเป็นผู้ประกอบการทางการเกษตร",3,[1]original_ver!CN43="การเพิ่มมูลค่าผลผลิต และการแปรรูปผลผลิต (รวมถึงการพัฒนาคุณภาพผลผลิต)",4,[1]original_ver!CN43="","")</f>
        <v>2</v>
      </c>
      <c r="CP80" s="15">
        <v>1</v>
      </c>
      <c r="CQ80" s="15">
        <v>3</v>
      </c>
      <c r="CR80" s="15" cm="1">
        <f t="array" ref="CR80">_xlfn.IFS([1]original_ver!CR43="ประยุกต์",1,[1]original_ver!CR43="ไม่ประยุกต์",0,[1]original_ver!CR43="","")</f>
        <v>1</v>
      </c>
      <c r="CS80" s="15" cm="1">
        <f t="array" ref="CS80">_xlfn.IFS([1]original_ver!CS43="ประยุกต์",1,[1]original_ver!CS43="ไม่ประยุกต์",0,[1]original_ver!CS43="","")</f>
        <v>1</v>
      </c>
      <c r="CT80"/>
      <c r="CU80" s="15" cm="1">
        <f t="array" ref="CU80">_xlfn.IFS([1]original_ver!CV43="ประยุกต์",1,[1]original_ver!CV43="ไม่ประยุกต์",0,[1]original_ver!CV43="","")</f>
        <v>1</v>
      </c>
      <c r="CV80"/>
      <c r="CW80" s="15" cm="1">
        <f t="array" ref="CW80">_xlfn.IFS([1]original_ver!CY43="ประยุกต์",1,[1]original_ver!CY43="ไม่ประยุกต์",0,[1]original_ver!CY43="","")</f>
        <v>1</v>
      </c>
      <c r="CX80"/>
      <c r="CY80" s="15" cm="1">
        <f t="array" ref="CY80">_xlfn.IFS([1]original_ver!DB43="ประยุกต์",1,[1]original_ver!DB43="ไม่ประยุกต์",0,[1]original_ver!DB43="","")</f>
        <v>1</v>
      </c>
      <c r="CZ80"/>
      <c r="DA80"/>
      <c r="DB80"/>
      <c r="DC80"/>
      <c r="DD80"/>
      <c r="DE80"/>
      <c r="DF80"/>
      <c r="DG80" s="15">
        <v>2</v>
      </c>
      <c r="DH80" s="15">
        <v>3</v>
      </c>
      <c r="DI80" s="15">
        <v>3</v>
      </c>
      <c r="DJ80" s="15">
        <v>3</v>
      </c>
      <c r="DK80"/>
      <c r="DL80"/>
      <c r="DM80" s="15">
        <v>1</v>
      </c>
      <c r="DN80" s="15">
        <v>3</v>
      </c>
      <c r="DO80"/>
      <c r="DP80"/>
      <c r="DQ80"/>
      <c r="DR80"/>
      <c r="DS80" s="166">
        <v>5</v>
      </c>
      <c r="DT80" s="166">
        <v>3</v>
      </c>
      <c r="DU80" s="166">
        <v>4</v>
      </c>
      <c r="DV80" s="166">
        <v>4</v>
      </c>
      <c r="DW80" s="166">
        <v>4</v>
      </c>
      <c r="DX80" s="148">
        <v>4</v>
      </c>
      <c r="DY80" s="152"/>
      <c r="DZ80" s="152">
        <v>4.8</v>
      </c>
      <c r="EA80" s="152">
        <v>4.333333333333333</v>
      </c>
      <c r="EB80" s="148">
        <v>4.75</v>
      </c>
      <c r="EC80" s="152">
        <v>4.5999999999999996</v>
      </c>
      <c r="ED80" s="152">
        <v>4.666666666666667</v>
      </c>
      <c r="EE80" s="152">
        <v>3.75</v>
      </c>
      <c r="EF80" s="148"/>
    </row>
    <row r="81" spans="1:135" x14ac:dyDescent="0.2">
      <c r="A81">
        <v>40</v>
      </c>
      <c r="AC81">
        <f t="shared" si="10"/>
        <v>0</v>
      </c>
      <c r="AD81" t="e">
        <f t="shared" si="7"/>
        <v>#DIV/0!</v>
      </c>
      <c r="AP81" s="148">
        <f t="shared" si="8"/>
        <v>0</v>
      </c>
      <c r="AQ81" s="148" t="e">
        <f t="shared" si="5"/>
        <v>#DIV/0!</v>
      </c>
      <c r="CI81" s="148" t="e">
        <f t="shared" si="9"/>
        <v>#DIV/0!</v>
      </c>
    </row>
    <row r="82" spans="1:135" x14ac:dyDescent="0.2">
      <c r="A82">
        <v>41</v>
      </c>
      <c r="B82" s="15">
        <v>105</v>
      </c>
      <c r="C82" s="44" t="s">
        <v>592</v>
      </c>
      <c r="D82" cm="1">
        <f t="array" ref="D82">_xlfn.IFS([1]original_ver!D44="Participant",1,[1]original_ver!D44="Non-Participant",0,[1]original_ver!D44="","")</f>
        <v>0</v>
      </c>
      <c r="E82">
        <v>1</v>
      </c>
      <c r="F82" s="17" cm="1">
        <f t="array" ref="F82">_xlfn.IFS([1]original_ver!F44="ชาย",1,[1]original_ver!F44="หญิง",0,[1]original_ver!F44="","")</f>
        <v>1</v>
      </c>
      <c r="G82" s="17">
        <v>46</v>
      </c>
      <c r="H82" s="17" cm="1">
        <f t="array" ref="H82">_xlfn.IFS([1]original_ver!H44="ไม่มีการศึกษา",0,[1]original_ver!H44="ประถมศึกษา",1,[1]original_ver!H44="มัธยมศึกษาตอนต้น",2,[1]original_ver!H44="มัธยมศึกษาตอนปลาย",3,[1]original_ver!H44="อนุปริญญา (ปวช., ปวส., ฝึกหัดครู)",4,[1]original_ver!H44="ปริญญาตรี",5,[1]original_ver!H44="สูงกว่าปริญญาตรี",6,[1]original_ver!H44="","")</f>
        <v>4</v>
      </c>
      <c r="I82" s="17" cm="1">
        <f t="array" ref="I82">_xlfn.IFS([1]original_ver!I44="โสด",1,[1]original_ver!I44="สมรส/อยู่ด้วยกัน",2,[1]original_ver!I44="หย่าร้าง/แยกกันอยู่",3,[1]original_ver!I44="หม้าย",4,[1]original_ver!I44="","")</f>
        <v>1</v>
      </c>
      <c r="J82" s="17">
        <v>2</v>
      </c>
      <c r="K82" s="17">
        <v>3</v>
      </c>
      <c r="L82" s="17" cm="1">
        <f t="array" ref="L82">_xlfn.IFS([1]original_ver!L44="ใช่",1,[1]original_ver!L44="ไม่ใช่",0,[1]original_ver!L44="","")</f>
        <v>0</v>
      </c>
      <c r="M82" s="17" cm="1">
        <f t="array" ref="M82">_xlfn.IFS([1]original_ver!M44="กู้ยืม",1,[1]original_ver!M44="ไม่กู้ยืม",0,[1]original_ver!M44="","")</f>
        <v>1</v>
      </c>
      <c r="N82" s="17">
        <f>IF($O82&gt;1, 1,0)</f>
        <v>0</v>
      </c>
      <c r="O82" s="18"/>
      <c r="P82" s="17" cm="1">
        <f t="array" ref="P82">_xlfn.IFS([1]original_ver!O44="ใช่",1,[1]original_ver!O44="ไม่ใช่",0,[1]original_ver!O44="","")</f>
        <v>0</v>
      </c>
      <c r="Q82" s="17"/>
      <c r="R82" s="15">
        <v>7</v>
      </c>
      <c r="S82" s="15">
        <v>10</v>
      </c>
      <c r="T82" s="15">
        <v>60</v>
      </c>
      <c r="U82" s="15">
        <v>70000</v>
      </c>
      <c r="V82" s="15" t="s">
        <v>593</v>
      </c>
      <c r="W82" s="22">
        <f>$U82/$T82</f>
        <v>1166.6666666666667</v>
      </c>
      <c r="AC82">
        <f t="shared" si="10"/>
        <v>70000</v>
      </c>
      <c r="AD82">
        <f t="shared" si="7"/>
        <v>1166.6666666666667</v>
      </c>
      <c r="AE82" s="15">
        <v>7</v>
      </c>
      <c r="AF82" s="15">
        <v>10</v>
      </c>
      <c r="AG82" s="15">
        <v>130</v>
      </c>
      <c r="AH82" s="15">
        <v>80000</v>
      </c>
      <c r="AI82" s="15" t="s">
        <v>593</v>
      </c>
      <c r="AJ82" s="37">
        <f>$AH82/$AG82</f>
        <v>615.38461538461536</v>
      </c>
      <c r="AP82" s="148">
        <f t="shared" si="8"/>
        <v>80000</v>
      </c>
      <c r="AQ82" s="148">
        <f t="shared" si="5"/>
        <v>615.38461538461536</v>
      </c>
      <c r="CD82" s="25">
        <v>1.25</v>
      </c>
      <c r="CE82" s="25">
        <v>2</v>
      </c>
      <c r="CF82" s="25">
        <v>1.3333333333333333</v>
      </c>
      <c r="CG82" s="25">
        <v>2</v>
      </c>
      <c r="CH82" s="25">
        <v>1.5</v>
      </c>
      <c r="CI82" s="152">
        <f t="shared" si="9"/>
        <v>1.6166666666666665</v>
      </c>
      <c r="CJ82">
        <v>1</v>
      </c>
      <c r="CK82" cm="1">
        <f t="array" ref="CK82">_xlfn.IFS([1]original_ver!CH44="จากการเข้าร่วมกิจกรรมอบรม ที่จัดโดยโครงการเกษตรกรปราดเปรื่อง (Smart Farmer)",1,[1]original_ver!CH44="จากการเข้าร่วมกิจกรรมอบรม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ๆ",3,[1]original_ver!CH44="จากการเรียนรู้ผ่านประสบการณ์ของผู้อื่น ได้แก่ เพื่อนบ้าน พี่น้อง เพื่อน และญาติ เป็นต้น",4,[1]original_ver!CH44="ไม่ได้เข้าร่วมกิจกรรมอบรมหรือเรียนรู้ใด ๆ (ข้ามไปข้อ 33)",5)</f>
        <v>4</v>
      </c>
      <c r="CL82" s="15" cm="1">
        <f t="array" ref="CL82">_xlfn.IFS([1]original_ver!CJ44="ความรู้ทางการเกษตรและการใช้เทคโนโลยีสำหรับการผลิตในฟาร์ม",1,[1]original_ver!CJ44="การวางแผนและจัดการฟาร์ม เช่น การเก็บเกี่ยว การเงิน และการวางแผนทางการตลาด",2,[1]original_ver!CJ44="การเป็นผู้ประกอบการทางการเกษตร",3,[1]original_ver!CJ44="การเพิ่มมูลค่าผลผลิต และการแปรรูปผลผลิต (รวมถึงการพัฒนาคุณภาพผลผลิต)",4,[1]original_ver!CJ44="","")</f>
        <v>4</v>
      </c>
      <c r="CM82" s="15">
        <v>20</v>
      </c>
      <c r="CN82" s="15">
        <v>4</v>
      </c>
      <c r="CO82" s="15" cm="1">
        <f t="array" ref="CO82">_xlfn.IFS([1]original_ver!CN44="ความรู้ทางการเกษตรและการใช้เทคโนโลยีสำหรับการผลิตในฟาร์ม",1,[1]original_ver!CN44="การวางแผนและจัดการฟาร์ม เช่น การเก็บเกี่ยว การเงิน และการวางแผนทางการตลาด",2,[1]original_ver!CN44="การเป็นผู้ประกอบการทางการเกษตร",3,[1]original_ver!CN44="การเพิ่มมูลค่าผลผลิต และการแปรรูปผลผลิต (รวมถึงการพัฒนาคุณภาพผลผลิต)",4,[1]original_ver!CN44="","")</f>
        <v>1</v>
      </c>
      <c r="CP82" s="15">
        <v>1</v>
      </c>
      <c r="CQ82" s="15">
        <v>4</v>
      </c>
      <c r="CR82" s="15" cm="1">
        <f t="array" ref="CR82">_xlfn.IFS([1]original_ver!CR44="ประยุกต์",1,[1]original_ver!CR44="ไม่ประยุกต์",0,[1]original_ver!CR44="","")</f>
        <v>1</v>
      </c>
      <c r="CS82" s="15" cm="1">
        <f t="array" ref="CS82">_xlfn.IFS([1]original_ver!CS44="ประยุกต์",1,[1]original_ver!CS44="ไม่ประยุกต์",0,[1]original_ver!CS44="","")</f>
        <v>1</v>
      </c>
      <c r="CU82" s="15" cm="1">
        <f t="array" ref="CU82">_xlfn.IFS([1]original_ver!CV44="ประยุกต์",1,[1]original_ver!CV44="ไม่ประยุกต์",0,[1]original_ver!CV44="","")</f>
        <v>1</v>
      </c>
      <c r="CW82" s="15" cm="1">
        <f t="array" ref="CW82">_xlfn.IFS([1]original_ver!CY44="ประยุกต์",1,[1]original_ver!CY44="ไม่ประยุกต์",0,[1]original_ver!CY44="","")</f>
        <v>1</v>
      </c>
      <c r="CY82" s="15" cm="1">
        <f t="array" ref="CY82">_xlfn.IFS([1]original_ver!DB44="ประยุกต์",1,[1]original_ver!DB44="ไม่ประยุกต์",0,[1]original_ver!DB44="","")</f>
        <v>1</v>
      </c>
      <c r="DG82" s="15">
        <v>2</v>
      </c>
      <c r="DH82" s="15">
        <v>4</v>
      </c>
      <c r="DI82" s="15">
        <v>3</v>
      </c>
      <c r="DJ82" s="15">
        <v>4</v>
      </c>
      <c r="DM82" s="15">
        <v>1</v>
      </c>
      <c r="DN82" s="15">
        <v>4</v>
      </c>
      <c r="DS82" s="25">
        <v>5</v>
      </c>
      <c r="DT82" s="25">
        <v>4</v>
      </c>
      <c r="DU82">
        <v>4.5</v>
      </c>
      <c r="DV82" s="25">
        <v>4</v>
      </c>
      <c r="DW82" s="25">
        <v>3.6666666666666665</v>
      </c>
      <c r="DX82" s="25">
        <v>4.25</v>
      </c>
      <c r="DY82" s="152"/>
      <c r="DZ82" s="27">
        <v>5</v>
      </c>
      <c r="EA82" s="27">
        <v>4.666666666666667</v>
      </c>
      <c r="EB82" s="27">
        <v>5</v>
      </c>
      <c r="EC82" s="27">
        <v>4</v>
      </c>
      <c r="ED82" s="27">
        <v>5</v>
      </c>
      <c r="EE82">
        <v>5</v>
      </c>
    </row>
    <row r="83" spans="1:135" x14ac:dyDescent="0.2">
      <c r="A83">
        <v>41</v>
      </c>
      <c r="AC83">
        <f t="shared" si="10"/>
        <v>0</v>
      </c>
      <c r="AD83" t="e">
        <f t="shared" si="7"/>
        <v>#DIV/0!</v>
      </c>
      <c r="AP83" s="148">
        <f t="shared" si="8"/>
        <v>0</v>
      </c>
      <c r="AQ83" s="148" t="e">
        <f t="shared" si="5"/>
        <v>#DIV/0!</v>
      </c>
      <c r="CI83" s="148" t="e">
        <f t="shared" si="9"/>
        <v>#DIV/0!</v>
      </c>
    </row>
    <row r="84" spans="1:135" x14ac:dyDescent="0.2">
      <c r="A84">
        <v>42</v>
      </c>
      <c r="B84" s="15">
        <v>107</v>
      </c>
      <c r="C84" s="44" t="s">
        <v>594</v>
      </c>
      <c r="D84" cm="1">
        <f t="array" ref="D84">_xlfn.IFS([1]original_ver!D45="Participant",1,[1]original_ver!D45="Non-Participant",0,[1]original_ver!D45="","")</f>
        <v>0</v>
      </c>
      <c r="E84">
        <v>1</v>
      </c>
      <c r="F84" s="17" cm="1">
        <f t="array" ref="F84">_xlfn.IFS([1]original_ver!F45="ชาย",1,[1]original_ver!F45="หญิง",0,[1]original_ver!F45="","")</f>
        <v>1</v>
      </c>
      <c r="G84" s="17">
        <v>65</v>
      </c>
      <c r="H84" s="17" cm="1">
        <f t="array" ref="H84">_xlfn.IFS([1]original_ver!H45="ไม่มีการศึกษา",0,[1]original_ver!H45="ประถมศึกษา",1,[1]original_ver!H45="มัธยมศึกษาตอนต้น",2,[1]original_ver!H45="มัธยมศึกษาตอนปลาย",3,[1]original_ver!H45="อนุปริญญา (ปวช., ปวส., ฝึกหัดครู)",4,[1]original_ver!H45="ปริญญาตรี",5,[1]original_ver!H45="สูงกว่าปริญญาตรี",6,[1]original_ver!H45="","")</f>
        <v>5</v>
      </c>
      <c r="I84" s="17" cm="1">
        <f t="array" ref="I84">_xlfn.IFS([1]original_ver!I45="โสด",1,[1]original_ver!I45="สมรส/อยู่ด้วยกัน",2,[1]original_ver!I45="หย่าร้าง/แยกกันอยู่",3,[1]original_ver!I45="หม้าย",4,[1]original_ver!I45="","")</f>
        <v>2</v>
      </c>
      <c r="J84" s="17">
        <v>6</v>
      </c>
      <c r="K84" s="17">
        <v>27</v>
      </c>
      <c r="L84" s="17" cm="1">
        <f t="array" ref="L84">_xlfn.IFS([1]original_ver!L45="ใช่",1,[1]original_ver!L45="ไม่ใช่",0,[1]original_ver!L45="","")</f>
        <v>0</v>
      </c>
      <c r="M84" s="17" cm="1">
        <f t="array" ref="M84">_xlfn.IFS([1]original_ver!M45="กู้ยืม",1,[1]original_ver!M45="ไม่กู้ยืม",0,[1]original_ver!M45="","")</f>
        <v>0</v>
      </c>
      <c r="N84" s="17">
        <f>IF($O84&gt;1, 1,0)</f>
        <v>1</v>
      </c>
      <c r="O84" s="18">
        <v>180000</v>
      </c>
      <c r="P84" s="17" cm="1">
        <f t="array" ref="P84">_xlfn.IFS([1]original_ver!O45="ใช่",1,[1]original_ver!O45="ไม่ใช่",0,[1]original_ver!O45="","")</f>
        <v>0</v>
      </c>
      <c r="Q84" s="17"/>
      <c r="R84" s="15">
        <v>7</v>
      </c>
      <c r="S84" s="15">
        <v>1</v>
      </c>
      <c r="T84" s="15">
        <v>8</v>
      </c>
      <c r="U84" s="15">
        <v>15000</v>
      </c>
      <c r="V84" s="15">
        <v>32</v>
      </c>
      <c r="W84" s="22">
        <f>$U84/$T84</f>
        <v>1875</v>
      </c>
      <c r="AC84">
        <f t="shared" si="10"/>
        <v>15000</v>
      </c>
      <c r="AD84">
        <f t="shared" si="7"/>
        <v>1875</v>
      </c>
      <c r="AE84" s="15">
        <v>7</v>
      </c>
      <c r="AF84" s="15">
        <v>1</v>
      </c>
      <c r="AG84" s="15">
        <v>8</v>
      </c>
      <c r="AH84" s="15">
        <v>13000</v>
      </c>
      <c r="AI84" s="15">
        <v>32</v>
      </c>
      <c r="AJ84" s="37">
        <f>$AH84/$AG84</f>
        <v>1625</v>
      </c>
      <c r="AP84" s="148">
        <f t="shared" si="8"/>
        <v>13000</v>
      </c>
      <c r="AQ84" s="148">
        <f t="shared" si="5"/>
        <v>1625</v>
      </c>
      <c r="CD84" s="25">
        <v>2</v>
      </c>
      <c r="CE84" s="25">
        <v>2.3333333333333335</v>
      </c>
      <c r="CF84" s="25">
        <v>1.3333333333333333</v>
      </c>
      <c r="CG84" s="25">
        <v>2.5</v>
      </c>
      <c r="CH84" s="25">
        <v>1.5</v>
      </c>
      <c r="CI84" s="152">
        <f t="shared" si="9"/>
        <v>1.9333333333333336</v>
      </c>
      <c r="CJ84">
        <v>1</v>
      </c>
      <c r="CK84" cm="1">
        <f t="array" ref="CK84">_xlfn.IFS([1]original_ver!CH45="จากการเข้าร่วมกิจกรรมอบรม ที่จัดโดยโครงการเกษตรกรปราดเปรื่อง (Smart Farmer)",1,[1]original_ver!CH45="จากการเข้าร่วมกิจกรรมอบรม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ๆ",3,[1]original_ver!CH45="จากการเรียนรู้ผ่านประสบการณ์ของผู้อื่น ได้แก่ เพื่อนบ้าน พี่น้อง เพื่อน และญาติ เป็นต้น",4,[1]original_ver!CH45="ไม่ได้เข้าร่วมกิจกรรมอบรมหรือเรียนรู้ใด ๆ (ข้ามไปข้อ 33)",5)</f>
        <v>5</v>
      </c>
      <c r="CL84" s="15" t="str" cm="1">
        <f t="array" ref="CL84">_xlfn.IFS([1]original_ver!CJ45="ความรู้ทางการเกษตรและการใช้เทคโนโลยีสำหรับการผลิตในฟาร์ม",1,[1]original_ver!CJ45="การวางแผนและจัดการฟาร์ม เช่น การเก็บเกี่ยว การเงิน และการวางแผนทางการตลาด",2,[1]original_ver!CJ45="การเป็นผู้ประกอบการทางการเกษตร",3,[1]original_ver!CJ45="การเพิ่มมูลค่าผลผลิต และการแปรรูปผลผลิต (รวมถึงการพัฒนาคุณภาพผลผลิต)",4,[1]original_ver!CJ45="","")</f>
        <v/>
      </c>
      <c r="CO84" s="15" t="str" cm="1">
        <f t="array" ref="CO84">_xlfn.IFS([1]original_ver!CN45="ความรู้ทางการเกษตรและการใช้เทคโนโลยีสำหรับการผลิตในฟาร์ม",1,[1]original_ver!CN45="การวางแผนและจัดการฟาร์ม เช่น การเก็บเกี่ยว การเงิน และการวางแผนทางการตลาด",2,[1]original_ver!CN45="การเป็นผู้ประกอบการทางการเกษตร",3,[1]original_ver!CN45="การเพิ่มมูลค่าผลผลิต และการแปรรูปผลผลิต (รวมถึงการพัฒนาคุณภาพผลผลิต)",4,[1]original_ver!CN45="","")</f>
        <v/>
      </c>
      <c r="CR84" s="15" t="str" cm="1">
        <f t="array" ref="CR84">_xlfn.IFS([1]original_ver!CR45="ประยุกต์",1,[1]original_ver!CR45="ไม่ประยุกต์",0,[1]original_ver!CR45="","")</f>
        <v/>
      </c>
      <c r="CS84" s="15" t="str" cm="1">
        <f t="array" ref="CS84">_xlfn.IFS([1]original_ver!CS45="ประยุกต์",1,[1]original_ver!CS45="ไม่ประยุกต์",0,[1]original_ver!CS45="","")</f>
        <v/>
      </c>
      <c r="CU84" s="15" t="str" cm="1">
        <f t="array" ref="CU84">_xlfn.IFS([1]original_ver!CV45="ประยุกต์",1,[1]original_ver!CV45="ไม่ประยุกต์",0,[1]original_ver!CV45="","")</f>
        <v/>
      </c>
      <c r="CW84" s="15" t="str" cm="1">
        <f t="array" ref="CW84">_xlfn.IFS([1]original_ver!CY45="ประยุกต์",1,[1]original_ver!CY45="ไม่ประยุกต์",0,[1]original_ver!CY45="","")</f>
        <v/>
      </c>
      <c r="CY84" s="15" t="str" cm="1">
        <f t="array" ref="CY84">_xlfn.IFS([1]original_ver!DB45="ประยุกต์",1,[1]original_ver!DB45="ไม่ประยุกต์",0,[1]original_ver!DB45="","")</f>
        <v/>
      </c>
      <c r="DG84" s="15">
        <v>1</v>
      </c>
      <c r="DH84" s="15">
        <v>2</v>
      </c>
      <c r="DI84" s="15">
        <v>2</v>
      </c>
      <c r="DJ84" s="15">
        <v>2</v>
      </c>
      <c r="DM84" s="15">
        <v>3</v>
      </c>
      <c r="DN84" s="15">
        <v>2</v>
      </c>
      <c r="DS84" s="166">
        <v>4</v>
      </c>
      <c r="DT84" s="166">
        <v>4</v>
      </c>
      <c r="DU84" s="166">
        <v>4</v>
      </c>
      <c r="DV84" s="166">
        <v>4</v>
      </c>
      <c r="DW84" s="166">
        <v>3</v>
      </c>
      <c r="DX84" s="148">
        <v>3</v>
      </c>
      <c r="DY84" s="152"/>
      <c r="DZ84" s="152">
        <v>4.5999999999999996</v>
      </c>
      <c r="EA84" s="152">
        <v>5</v>
      </c>
      <c r="EB84" s="148">
        <v>4.75</v>
      </c>
      <c r="EC84" s="152">
        <v>4.2</v>
      </c>
      <c r="ED84" s="152">
        <v>4</v>
      </c>
      <c r="EE84" s="152">
        <v>4.75</v>
      </c>
    </row>
    <row r="85" spans="1:135" x14ac:dyDescent="0.2">
      <c r="A85">
        <v>42</v>
      </c>
      <c r="AC85">
        <f t="shared" si="10"/>
        <v>0</v>
      </c>
      <c r="AD85" t="e">
        <f t="shared" si="7"/>
        <v>#DIV/0!</v>
      </c>
      <c r="AP85" s="148">
        <f t="shared" si="8"/>
        <v>0</v>
      </c>
      <c r="AQ85" s="148" t="e">
        <f t="shared" si="5"/>
        <v>#DIV/0!</v>
      </c>
      <c r="CI85" s="148" t="e">
        <f t="shared" si="9"/>
        <v>#DIV/0!</v>
      </c>
    </row>
    <row r="86" spans="1:135" x14ac:dyDescent="0.2">
      <c r="A86">
        <v>43</v>
      </c>
      <c r="B86" s="15">
        <v>108</v>
      </c>
      <c r="C86" s="44" t="s">
        <v>595</v>
      </c>
      <c r="D86" cm="1">
        <f t="array" ref="D86">_xlfn.IFS([1]original_ver!D46="Participant",1,[1]original_ver!D46="Non-Participant",0,[1]original_ver!D46="","")</f>
        <v>0</v>
      </c>
      <c r="E86">
        <v>5</v>
      </c>
      <c r="F86" s="17" cm="1">
        <f t="array" ref="F86">_xlfn.IFS([1]original_ver!F46="ชาย",1,[1]original_ver!F46="หญิง",0,[1]original_ver!F46="","")</f>
        <v>1</v>
      </c>
      <c r="G86" s="17">
        <v>50</v>
      </c>
      <c r="H86" s="17" cm="1">
        <f t="array" ref="H86">_xlfn.IFS([1]original_ver!H46="ไม่มีการศึกษา",0,[1]original_ver!H46="ประถมศึกษา",1,[1]original_ver!H46="มัธยมศึกษาตอนต้น",2,[1]original_ver!H46="มัธยมศึกษาตอนปลาย",3,[1]original_ver!H46="อนุปริญญา (ปวช., ปวส., ฝึกหัดครู)",4,[1]original_ver!H46="ปริญญาตรี",5,[1]original_ver!H46="สูงกว่าปริญญาตรี",6,[1]original_ver!H46="","")</f>
        <v>3</v>
      </c>
      <c r="I86" s="17" cm="1">
        <f t="array" ref="I86">_xlfn.IFS([1]original_ver!I46="โสด",1,[1]original_ver!I46="สมรส/อยู่ด้วยกัน",2,[1]original_ver!I46="หย่าร้าง/แยกกันอยู่",3,[1]original_ver!I46="หม้าย",4,[1]original_ver!I46="","")</f>
        <v>2</v>
      </c>
      <c r="J86" s="17">
        <v>6</v>
      </c>
      <c r="K86" s="17">
        <v>12</v>
      </c>
      <c r="L86" s="17" cm="1">
        <f t="array" ref="L86">_xlfn.IFS([1]original_ver!L46="ใช่",1,[1]original_ver!L46="ไม่ใช่",0,[1]original_ver!L46="","")</f>
        <v>0</v>
      </c>
      <c r="M86" s="17" cm="1">
        <f t="array" ref="M86">_xlfn.IFS([1]original_ver!M46="กู้ยืม",1,[1]original_ver!M46="ไม่กู้ยืม",0,[1]original_ver!M46="","")</f>
        <v>0</v>
      </c>
      <c r="N86" s="17">
        <f>IF($O86&gt;1, 1,0)</f>
        <v>0</v>
      </c>
      <c r="O86" s="18"/>
      <c r="P86" s="17" cm="1">
        <f t="array" ref="P86">_xlfn.IFS([1]original_ver!O46="ใช่",1,[1]original_ver!O46="ไม่ใช่",0,[1]original_ver!O46="","")</f>
        <v>1</v>
      </c>
      <c r="Q86" s="17"/>
      <c r="R86" s="15">
        <v>7</v>
      </c>
      <c r="S86" s="15">
        <v>1</v>
      </c>
      <c r="T86" s="15">
        <v>5</v>
      </c>
      <c r="U86" s="15">
        <v>8000</v>
      </c>
      <c r="V86" s="15">
        <v>100</v>
      </c>
      <c r="W86" s="22">
        <f>$U86/$T86</f>
        <v>1600</v>
      </c>
      <c r="AC86">
        <f t="shared" si="10"/>
        <v>8000</v>
      </c>
      <c r="AD86">
        <f t="shared" si="7"/>
        <v>1600</v>
      </c>
      <c r="AE86" s="15">
        <v>7</v>
      </c>
      <c r="AF86" s="15">
        <v>1</v>
      </c>
      <c r="AG86" s="15">
        <v>5</v>
      </c>
      <c r="AH86" s="15">
        <v>8000</v>
      </c>
      <c r="AI86" s="15">
        <v>100</v>
      </c>
      <c r="AJ86" s="37">
        <f>$AH86/$AG86</f>
        <v>1600</v>
      </c>
      <c r="AP86" s="148">
        <f t="shared" si="8"/>
        <v>8000</v>
      </c>
      <c r="AQ86" s="148">
        <f t="shared" si="5"/>
        <v>1600</v>
      </c>
      <c r="CD86" s="25">
        <v>1.75</v>
      </c>
      <c r="CE86" s="25">
        <v>2</v>
      </c>
      <c r="CF86" s="25">
        <v>1.6666666666666667</v>
      </c>
      <c r="CG86" s="25">
        <v>2.5</v>
      </c>
      <c r="CH86" s="25">
        <v>2</v>
      </c>
      <c r="CI86" s="152">
        <f t="shared" si="9"/>
        <v>1.9833333333333336</v>
      </c>
      <c r="CJ86">
        <v>3</v>
      </c>
      <c r="CK86" cm="1">
        <f t="array" ref="CK86">_xlfn.IFS([1]original_ver!CH46="จากการเข้าร่วมกิจกรรมอบรม ที่จัดโดยโครงการเกษตรกรปราดเปรื่อง (Smart Farmer)",1,[1]original_ver!CH46="จากการเข้าร่วมกิจกรรมอบรม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ๆ",3,[1]original_ver!CH46="จากการเรียนรู้ผ่านประสบการณ์ของผู้อื่น ได้แก่ เพื่อนบ้าน พี่น้อง เพื่อน และญาติ เป็นต้น",4,[1]original_ver!CH46="ไม่ได้เข้าร่วมกิจกรรมอบรมหรือเรียนรู้ใด ๆ (ข้ามไปข้อ 33)",5)</f>
        <v>4</v>
      </c>
      <c r="CL86" s="15" cm="1">
        <f t="array" ref="CL86">_xlfn.IFS([1]original_ver!CJ46="ความรู้ทางการเกษตรและการใช้เทคโนโลยีสำหรับการผลิตในฟาร์ม",1,[1]original_ver!CJ46="การวางแผนและจัดการฟาร์ม เช่น การเก็บเกี่ยว การเงิน และการวางแผนทางการตลาด",2,[1]original_ver!CJ46="การเป็นผู้ประกอบการทางการเกษตร",3,[1]original_ver!CJ46="การเพิ่มมูลค่าผลผลิต และการแปรรูปผลผลิต (รวมถึงการพัฒนาคุณภาพผลผลิต)",4,[1]original_ver!CJ46="","")</f>
        <v>3</v>
      </c>
      <c r="CM86" s="15">
        <v>2</v>
      </c>
      <c r="CN86" s="15">
        <v>4</v>
      </c>
      <c r="CO86" s="15" cm="1">
        <f t="array" ref="CO86">_xlfn.IFS([1]original_ver!CN46="ความรู้ทางการเกษตรและการใช้เทคโนโลยีสำหรับการผลิตในฟาร์ม",1,[1]original_ver!CN46="การวางแผนและจัดการฟาร์ม เช่น การเก็บเกี่ยว การเงิน และการวางแผนทางการตลาด",2,[1]original_ver!CN46="การเป็นผู้ประกอบการทางการเกษตร",3,[1]original_ver!CN46="การเพิ่มมูลค่าผลผลิต และการแปรรูปผลผลิต (รวมถึงการพัฒนาคุณภาพผลผลิต)",4,[1]original_ver!CN46="","")</f>
        <v>1</v>
      </c>
      <c r="CP86" s="15">
        <v>1</v>
      </c>
      <c r="CQ86" s="15">
        <v>4</v>
      </c>
      <c r="CR86" s="15" cm="1">
        <f t="array" ref="CR86">_xlfn.IFS([1]original_ver!CR46="ประยุกต์",1,[1]original_ver!CR46="ไม่ประยุกต์",0,[1]original_ver!CR46="","")</f>
        <v>1</v>
      </c>
      <c r="CS86" s="15" cm="1">
        <f t="array" ref="CS86">_xlfn.IFS([1]original_ver!CS46="ประยุกต์",1,[1]original_ver!CS46="ไม่ประยุกต์",0,[1]original_ver!CS46="","")</f>
        <v>1</v>
      </c>
      <c r="CU86" s="15" cm="1">
        <f t="array" ref="CU86">_xlfn.IFS([1]original_ver!CV46="ประยุกต์",1,[1]original_ver!CV46="ไม่ประยุกต์",0,[1]original_ver!CV46="","")</f>
        <v>1</v>
      </c>
      <c r="CW86" s="15" cm="1">
        <f t="array" ref="CW86">_xlfn.IFS([1]original_ver!CY46="ประยุกต์",1,[1]original_ver!CY46="ไม่ประยุกต์",0,[1]original_ver!CY46="","")</f>
        <v>1</v>
      </c>
      <c r="CY86" s="15" cm="1">
        <f t="array" ref="CY86">_xlfn.IFS([1]original_ver!DB46="ประยุกต์",1,[1]original_ver!DB46="ไม่ประยุกต์",0,[1]original_ver!DB46="","")</f>
        <v>1</v>
      </c>
      <c r="DG86" s="15">
        <v>1</v>
      </c>
      <c r="DH86" s="15">
        <v>4</v>
      </c>
      <c r="DI86" s="15">
        <v>2</v>
      </c>
      <c r="DJ86" s="15">
        <v>4</v>
      </c>
      <c r="DK86" s="15">
        <v>3</v>
      </c>
      <c r="DL86" s="15">
        <v>4</v>
      </c>
      <c r="DS86" s="25">
        <v>4.4000000000000004</v>
      </c>
      <c r="DT86" s="25">
        <v>4.333333333333333</v>
      </c>
      <c r="DU86">
        <v>4.25</v>
      </c>
      <c r="DV86" s="25">
        <v>4.5999999999999996</v>
      </c>
      <c r="DW86" s="25">
        <v>4</v>
      </c>
      <c r="DX86" s="25">
        <v>4.25</v>
      </c>
      <c r="DY86" s="152"/>
      <c r="DZ86" s="27">
        <v>5</v>
      </c>
      <c r="EA86" s="27">
        <v>4.333333333333333</v>
      </c>
      <c r="EB86" s="27">
        <v>5</v>
      </c>
      <c r="EC86" s="27">
        <v>4.4000000000000004</v>
      </c>
      <c r="ED86" s="27">
        <v>4.333333333333333</v>
      </c>
      <c r="EE86">
        <v>5</v>
      </c>
    </row>
    <row r="87" spans="1:135" x14ac:dyDescent="0.2">
      <c r="A87">
        <v>43</v>
      </c>
      <c r="AC87">
        <f t="shared" si="10"/>
        <v>0</v>
      </c>
      <c r="AD87" t="e">
        <f t="shared" si="7"/>
        <v>#DIV/0!</v>
      </c>
      <c r="AP87" s="148">
        <f t="shared" si="8"/>
        <v>0</v>
      </c>
      <c r="AQ87" s="148" t="e">
        <f t="shared" si="5"/>
        <v>#DIV/0!</v>
      </c>
      <c r="CI87" s="148" t="e">
        <f t="shared" si="9"/>
        <v>#DIV/0!</v>
      </c>
    </row>
    <row r="88" spans="1:135" x14ac:dyDescent="0.2">
      <c r="A88">
        <v>44</v>
      </c>
      <c r="B88" s="15">
        <v>109</v>
      </c>
      <c r="C88" s="44" t="s">
        <v>596</v>
      </c>
      <c r="D88" cm="1">
        <f t="array" ref="D88">_xlfn.IFS([1]original_ver!D47="Participant",1,[1]original_ver!D47="Non-Participant",0,[1]original_ver!D47="","")</f>
        <v>0</v>
      </c>
      <c r="E88">
        <v>4</v>
      </c>
      <c r="F88" s="17" cm="1">
        <f t="array" ref="F88">_xlfn.IFS([1]original_ver!F47="ชาย",1,[1]original_ver!F47="หญิง",0,[1]original_ver!F47="","")</f>
        <v>1</v>
      </c>
      <c r="G88" s="17">
        <v>57</v>
      </c>
      <c r="H88" s="17" cm="1">
        <f t="array" ref="H88">_xlfn.IFS([1]original_ver!H47="ไม่มีการศึกษา",0,[1]original_ver!H47="ประถมศึกษา",1,[1]original_ver!H47="มัธยมศึกษาตอนต้น",2,[1]original_ver!H47="มัธยมศึกษาตอนปลาย",3,[1]original_ver!H47="อนุปริญญา (ปวช., ปวส., ฝึกหัดครู)",4,[1]original_ver!H47="ปริญญาตรี",5,[1]original_ver!H47="สูงกว่าปริญญาตรี",6,[1]original_ver!H47="","")</f>
        <v>1</v>
      </c>
      <c r="I88" s="17" cm="1">
        <f t="array" ref="I88">_xlfn.IFS([1]original_ver!I47="โสด",1,[1]original_ver!I47="สมรส/อยู่ด้วยกัน",2,[1]original_ver!I47="หย่าร้าง/แยกกันอยู่",3,[1]original_ver!I47="หม้าย",4,[1]original_ver!I47="","")</f>
        <v>2</v>
      </c>
      <c r="J88" s="17">
        <v>3</v>
      </c>
      <c r="K88" s="17">
        <v>8</v>
      </c>
      <c r="L88" s="17" cm="1">
        <f t="array" ref="L88">_xlfn.IFS([1]original_ver!L47="ใช่",1,[1]original_ver!L47="ไม่ใช่",0,[1]original_ver!L47="","")</f>
        <v>0</v>
      </c>
      <c r="M88" s="17" cm="1">
        <f t="array" ref="M88">_xlfn.IFS([1]original_ver!M47="กู้ยืม",1,[1]original_ver!M47="ไม่กู้ยืม",0,[1]original_ver!M47="","")</f>
        <v>0</v>
      </c>
      <c r="N88" s="17">
        <f>IF($O88&gt;1, 1,0)</f>
        <v>1</v>
      </c>
      <c r="O88" s="18">
        <v>160000</v>
      </c>
      <c r="P88" s="17" cm="1">
        <f t="array" ref="P88">_xlfn.IFS([1]original_ver!O47="ใช่",1,[1]original_ver!O47="ไม่ใช่",0,[1]original_ver!O47="","")</f>
        <v>0</v>
      </c>
      <c r="Q88" s="17"/>
      <c r="R88" s="15">
        <v>7</v>
      </c>
      <c r="S88" s="15">
        <v>1</v>
      </c>
      <c r="T88" s="15">
        <v>1</v>
      </c>
      <c r="U88" s="15">
        <v>50</v>
      </c>
      <c r="V88" s="15">
        <v>85</v>
      </c>
      <c r="W88" s="22">
        <f>$U88/$T88</f>
        <v>50</v>
      </c>
      <c r="AC88">
        <f t="shared" si="10"/>
        <v>50</v>
      </c>
      <c r="AD88">
        <f t="shared" si="7"/>
        <v>50</v>
      </c>
      <c r="AE88" s="15">
        <v>7</v>
      </c>
      <c r="AF88" s="15">
        <v>1</v>
      </c>
      <c r="AG88" s="15">
        <v>1</v>
      </c>
      <c r="AH88" s="15">
        <v>50</v>
      </c>
      <c r="AI88" s="15">
        <v>85</v>
      </c>
      <c r="AJ88" s="37">
        <f>$AH88/$AG88</f>
        <v>50</v>
      </c>
      <c r="AP88" s="148">
        <f t="shared" si="8"/>
        <v>50</v>
      </c>
      <c r="AQ88" s="148">
        <f t="shared" si="5"/>
        <v>50</v>
      </c>
      <c r="AR88" s="15">
        <v>7</v>
      </c>
      <c r="AS88" s="15">
        <v>1</v>
      </c>
      <c r="AT88" s="15">
        <v>1</v>
      </c>
      <c r="AU88" s="15">
        <v>50</v>
      </c>
      <c r="AV88" s="15">
        <v>85</v>
      </c>
      <c r="AW88" s="15">
        <f>$AU88/$AT88</f>
        <v>50</v>
      </c>
      <c r="BC88">
        <f>$AU88+$AZ88</f>
        <v>50</v>
      </c>
      <c r="BD88">
        <f>$BC88/$AT88</f>
        <v>50</v>
      </c>
      <c r="BW88" s="15"/>
      <c r="CD88" s="25">
        <v>2</v>
      </c>
      <c r="CE88" s="25">
        <v>2</v>
      </c>
      <c r="CF88" s="25">
        <v>2</v>
      </c>
      <c r="CG88" s="25">
        <v>2</v>
      </c>
      <c r="CH88" s="25">
        <v>2.5</v>
      </c>
      <c r="CI88" s="152">
        <f t="shared" si="9"/>
        <v>2.1</v>
      </c>
      <c r="CJ88">
        <v>2</v>
      </c>
      <c r="CK88" cm="1">
        <f t="array" ref="CK88">_xlfn.IFS([1]original_ver!CH47="จากการเข้าร่วมกิจกรรมอบรม ที่จัดโดยโครงการเกษตรกรปราดเปรื่อง (Smart Farmer)",1,[1]original_ver!CH47="จากการเข้าร่วมกิจกรรมอบรม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ๆ",3,[1]original_ver!CH47="จากการเรียนรู้ผ่านประสบการณ์ของผู้อื่น ได้แก่ เพื่อนบ้าน พี่น้อง เพื่อน และญาติ เป็นต้น",4,[1]original_ver!CH47="ไม่ได้เข้าร่วมกิจกรรมอบรมหรือเรียนรู้ใด ๆ (ข้ามไปข้อ 33)",5)</f>
        <v>5</v>
      </c>
      <c r="CL88" s="15" t="str" cm="1">
        <f t="array" ref="CL88">_xlfn.IFS([1]original_ver!CJ47="ความรู้ทางการเกษตรและการใช้เทคโนโลยีสำหรับการผลิตในฟาร์ม",1,[1]original_ver!CJ47="การวางแผนและจัดการฟาร์ม เช่น การเก็บเกี่ยว การเงิน และการวางแผนทางการตลาด",2,[1]original_ver!CJ47="การเป็นผู้ประกอบการทางการเกษตร",3,[1]original_ver!CJ47="การเพิ่มมูลค่าผลผลิต และการแปรรูปผลผลิต (รวมถึงการพัฒนาคุณภาพผลผลิต)",4,[1]original_ver!CJ47="","")</f>
        <v/>
      </c>
      <c r="CO88" s="15" t="str" cm="1">
        <f t="array" ref="CO88">_xlfn.IFS([1]original_ver!CN47="ความรู้ทางการเกษตรและการใช้เทคโนโลยีสำหรับการผลิตในฟาร์ม",1,[1]original_ver!CN47="การวางแผนและจัดการฟาร์ม เช่น การเก็บเกี่ยว การเงิน และการวางแผนทางการตลาด",2,[1]original_ver!CN47="การเป็นผู้ประกอบการทางการเกษตร",3,[1]original_ver!CN47="การเพิ่มมูลค่าผลผลิต และการแปรรูปผลผลิต (รวมถึงการพัฒนาคุณภาพผลผลิต)",4,[1]original_ver!CN47="","")</f>
        <v/>
      </c>
      <c r="CR88" s="15" t="str" cm="1">
        <f t="array" ref="CR88">_xlfn.IFS([1]original_ver!CR47="ประยุกต์",1,[1]original_ver!CR47="ไม่ประยุกต์",0,[1]original_ver!CR47="","")</f>
        <v/>
      </c>
      <c r="CS88" s="15" t="str" cm="1">
        <f t="array" ref="CS88">_xlfn.IFS([1]original_ver!CS47="ประยุกต์",1,[1]original_ver!CS47="ไม่ประยุกต์",0,[1]original_ver!CS47="","")</f>
        <v/>
      </c>
      <c r="CU88" s="15" t="str" cm="1">
        <f t="array" ref="CU88">_xlfn.IFS([1]original_ver!CV47="ประยุกต์",1,[1]original_ver!CV47="ไม่ประยุกต์",0,[1]original_ver!CV47="","")</f>
        <v/>
      </c>
      <c r="CW88" s="15" t="str" cm="1">
        <f t="array" ref="CW88">_xlfn.IFS([1]original_ver!CY47="ประยุกต์",1,[1]original_ver!CY47="ไม่ประยุกต์",0,[1]original_ver!CY47="","")</f>
        <v/>
      </c>
      <c r="CY88" s="15" t="str" cm="1">
        <f t="array" ref="CY88">_xlfn.IFS([1]original_ver!DB47="ประยุกต์",1,[1]original_ver!DB47="ไม่ประยุกต์",0,[1]original_ver!DB47="","")</f>
        <v/>
      </c>
      <c r="DG88" s="15">
        <v>3</v>
      </c>
      <c r="DH88" s="15">
        <v>2</v>
      </c>
      <c r="DI88" s="15">
        <v>1</v>
      </c>
      <c r="DJ88" s="15">
        <v>2</v>
      </c>
      <c r="DM88" s="15">
        <v>2</v>
      </c>
      <c r="DN88" s="15">
        <v>2</v>
      </c>
      <c r="DS88" s="166">
        <v>3</v>
      </c>
      <c r="DT88" s="166">
        <v>3</v>
      </c>
      <c r="DU88" s="166">
        <v>3</v>
      </c>
      <c r="DV88" s="166">
        <v>2.2000000000000002</v>
      </c>
      <c r="DW88" s="166">
        <v>2</v>
      </c>
      <c r="DX88" s="148">
        <v>2</v>
      </c>
      <c r="DY88" s="152"/>
      <c r="DZ88" s="152">
        <v>3.8</v>
      </c>
      <c r="EA88" s="152">
        <v>4.666666666666667</v>
      </c>
      <c r="EB88" s="148">
        <v>3.75</v>
      </c>
      <c r="EC88" s="152">
        <v>4.5999999999999996</v>
      </c>
      <c r="ED88" s="152">
        <v>4</v>
      </c>
      <c r="EE88" s="152">
        <v>4</v>
      </c>
    </row>
    <row r="89" spans="1:135" x14ac:dyDescent="0.2">
      <c r="A89">
        <v>44</v>
      </c>
      <c r="AC89">
        <f t="shared" si="10"/>
        <v>0</v>
      </c>
      <c r="AD89" t="e">
        <f t="shared" si="7"/>
        <v>#DIV/0!</v>
      </c>
      <c r="AP89" s="148">
        <f t="shared" si="8"/>
        <v>0</v>
      </c>
      <c r="AQ89" s="148" t="e">
        <f t="shared" si="5"/>
        <v>#DIV/0!</v>
      </c>
      <c r="CI89" s="148" t="e">
        <f t="shared" si="9"/>
        <v>#DIV/0!</v>
      </c>
    </row>
    <row r="90" spans="1:135" x14ac:dyDescent="0.2">
      <c r="A90">
        <v>45</v>
      </c>
      <c r="B90" s="15">
        <v>110</v>
      </c>
      <c r="C90" s="44" t="s">
        <v>597</v>
      </c>
      <c r="D90" cm="1">
        <f t="array" ref="D90">_xlfn.IFS([1]original_ver!D48="Participant",1,[1]original_ver!D48="Non-Participant",0,[1]original_ver!D48="","")</f>
        <v>0</v>
      </c>
      <c r="E90">
        <v>6</v>
      </c>
      <c r="F90" s="17" cm="1">
        <f t="array" ref="F90">_xlfn.IFS([1]original_ver!F48="ชาย",1,[1]original_ver!F48="หญิง",0,[1]original_ver!F48="","")</f>
        <v>1</v>
      </c>
      <c r="G90" s="17">
        <v>62</v>
      </c>
      <c r="H90" s="17" cm="1">
        <f t="array" ref="H90">_xlfn.IFS([1]original_ver!H48="ไม่มีการศึกษา",0,[1]original_ver!H48="ประถมศึกษา",1,[1]original_ver!H48="มัธยมศึกษาตอนต้น",2,[1]original_ver!H48="มัธยมศึกษาตอนปลาย",3,[1]original_ver!H48="อนุปริญญา (ปวช., ปวส., ฝึกหัดครู)",4,[1]original_ver!H48="ปริญญาตรี",5,[1]original_ver!H48="สูงกว่าปริญญาตรี",6,[1]original_ver!H48="","")</f>
        <v>5</v>
      </c>
      <c r="I90" s="17" cm="1">
        <f t="array" ref="I90">_xlfn.IFS([1]original_ver!I48="โสด",1,[1]original_ver!I48="สมรส/อยู่ด้วยกัน",2,[1]original_ver!I48="หย่าร้าง/แยกกันอยู่",3,[1]original_ver!I48="หม้าย",4,[1]original_ver!I48="","")</f>
        <v>1</v>
      </c>
      <c r="J90" s="17">
        <v>2</v>
      </c>
      <c r="K90" s="17">
        <v>9</v>
      </c>
      <c r="L90" s="17" cm="1">
        <f t="array" ref="L90">_xlfn.IFS([1]original_ver!L48="ใช่",1,[1]original_ver!L48="ไม่ใช่",0,[1]original_ver!L48="","")</f>
        <v>0</v>
      </c>
      <c r="M90" s="17" cm="1">
        <f t="array" ref="M90">_xlfn.IFS([1]original_ver!M48="กู้ยืม",1,[1]original_ver!M48="ไม่กู้ยืม",0,[1]original_ver!M48="","")</f>
        <v>0</v>
      </c>
      <c r="N90" s="17">
        <f>IF($O90&gt;1, 1,0)</f>
        <v>1</v>
      </c>
      <c r="O90" s="18">
        <v>130000</v>
      </c>
      <c r="P90" s="17" cm="1">
        <f t="array" ref="P90">_xlfn.IFS([1]original_ver!O48="ใช่",1,[1]original_ver!O48="ไม่ใช่",0,[1]original_ver!O48="","")</f>
        <v>0</v>
      </c>
      <c r="Q90" s="17"/>
      <c r="R90" s="15">
        <v>2</v>
      </c>
      <c r="S90" s="15">
        <v>1</v>
      </c>
      <c r="T90" s="15">
        <v>20</v>
      </c>
      <c r="U90" s="15">
        <v>3000</v>
      </c>
      <c r="V90" s="15">
        <v>26</v>
      </c>
      <c r="W90" s="22">
        <f>$U90/$T90</f>
        <v>150</v>
      </c>
      <c r="AC90">
        <f t="shared" si="10"/>
        <v>3000</v>
      </c>
      <c r="AD90">
        <f t="shared" si="7"/>
        <v>150</v>
      </c>
      <c r="AE90" s="15">
        <v>2</v>
      </c>
      <c r="AF90" s="15">
        <v>1</v>
      </c>
      <c r="AG90" s="15">
        <v>20</v>
      </c>
      <c r="AH90" s="15">
        <v>3000</v>
      </c>
      <c r="AI90" s="15">
        <v>26</v>
      </c>
      <c r="AJ90" s="37">
        <f>$AH90/$AG90</f>
        <v>150</v>
      </c>
      <c r="AP90" s="148">
        <f t="shared" si="8"/>
        <v>3000</v>
      </c>
      <c r="AQ90" s="148">
        <f t="shared" si="5"/>
        <v>150</v>
      </c>
      <c r="AR90" s="15">
        <v>9</v>
      </c>
      <c r="AS90" s="15">
        <v>1</v>
      </c>
      <c r="AT90" s="15">
        <v>10</v>
      </c>
      <c r="AU90" s="15">
        <v>400</v>
      </c>
      <c r="AV90" s="45">
        <v>7</v>
      </c>
      <c r="AW90" s="45">
        <f>$AU90/$AT90</f>
        <v>40</v>
      </c>
      <c r="BC90">
        <f>$AU90+$AZ90</f>
        <v>400</v>
      </c>
      <c r="BD90">
        <f>$BC90/$AT90</f>
        <v>40</v>
      </c>
      <c r="BE90" s="15">
        <v>9</v>
      </c>
      <c r="BF90" s="15">
        <v>1</v>
      </c>
      <c r="BG90" s="15">
        <v>10</v>
      </c>
      <c r="BH90" s="15">
        <v>400</v>
      </c>
      <c r="BI90" s="45">
        <v>7</v>
      </c>
      <c r="BJ90" s="45"/>
      <c r="BP90">
        <f>$BH90+$BM90</f>
        <v>400</v>
      </c>
      <c r="BQ90">
        <f>$BP90/$BG90</f>
        <v>40</v>
      </c>
      <c r="BR90" s="15">
        <v>8</v>
      </c>
      <c r="BS90" s="15">
        <v>2</v>
      </c>
      <c r="BT90" s="15">
        <v>0.5</v>
      </c>
      <c r="BU90" s="15">
        <v>300</v>
      </c>
      <c r="BV90" s="15">
        <v>80</v>
      </c>
      <c r="BW90" s="45"/>
      <c r="BX90" s="15">
        <v>8</v>
      </c>
      <c r="BY90" s="15">
        <v>2</v>
      </c>
      <c r="BZ90" s="15">
        <v>0.5</v>
      </c>
      <c r="CA90" s="15">
        <v>250</v>
      </c>
      <c r="CB90" s="15">
        <v>80</v>
      </c>
      <c r="CC90" s="45">
        <f>$CA90/$BZ90</f>
        <v>500</v>
      </c>
      <c r="CD90" s="25">
        <v>2</v>
      </c>
      <c r="CE90" s="25">
        <v>1.3333333333333333</v>
      </c>
      <c r="CF90" s="25">
        <v>2.6666666666666665</v>
      </c>
      <c r="CG90" s="25">
        <v>1.5</v>
      </c>
      <c r="CH90" s="25">
        <v>3</v>
      </c>
      <c r="CI90" s="152">
        <f t="shared" si="9"/>
        <v>2.1</v>
      </c>
      <c r="CJ90">
        <v>2</v>
      </c>
      <c r="CK90" cm="1">
        <f t="array" ref="CK90">_xlfn.IFS([1]original_ver!CH48="จากการเข้าร่วมกิจกรรมอบรม ที่จัดโดยโครงการเกษตรกรปราดเปรื่อง (Smart Farmer)",1,[1]original_ver!CH48="จากการเข้าร่วมกิจกรรมอบรม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ๆ",3,[1]original_ver!CH48="จากการเรียนรู้ผ่านประสบการณ์ของผู้อื่น ได้แก่ เพื่อนบ้าน พี่น้อง เพื่อน และญาติ เป็นต้น",4,[1]original_ver!CH48="ไม่ได้เข้าร่วมกิจกรรมอบรมหรือเรียนรู้ใด ๆ (ข้ามไปข้อ 33)",5)</f>
        <v>4</v>
      </c>
      <c r="CL90" s="15" cm="1">
        <f t="array" ref="CL90">_xlfn.IFS([1]original_ver!CJ48="ความรู้ทางการเกษตรและการใช้เทคโนโลยีสำหรับการผลิตในฟาร์ม",1,[1]original_ver!CJ48="การวางแผนและจัดการฟาร์ม เช่น การเก็บเกี่ยว การเงิน และการวางแผนทางการตลาด",2,[1]original_ver!CJ48="การเป็นผู้ประกอบการทางการเกษตร",3,[1]original_ver!CJ48="การเพิ่มมูลค่าผลผลิต และการแปรรูปผลผลิต (รวมถึงการพัฒนาคุณภาพผลผลิต)",4,[1]original_ver!CJ48="","")</f>
        <v>4</v>
      </c>
      <c r="CM90" s="15">
        <v>4</v>
      </c>
      <c r="CN90" s="15">
        <v>2</v>
      </c>
      <c r="CO90" s="15" cm="1">
        <f t="array" ref="CO90">_xlfn.IFS([1]original_ver!CN48="ความรู้ทางการเกษตรและการใช้เทคโนโลยีสำหรับการผลิตในฟาร์ม",1,[1]original_ver!CN48="การวางแผนและจัดการฟาร์ม เช่น การเก็บเกี่ยว การเงิน และการวางแผนทางการตลาด",2,[1]original_ver!CN48="การเป็นผู้ประกอบการทางการเกษตร",3,[1]original_ver!CN48="การเพิ่มมูลค่าผลผลิต และการแปรรูปผลผลิต (รวมถึงการพัฒนาคุณภาพผลผลิต)",4,[1]original_ver!CN48="","")</f>
        <v>1</v>
      </c>
      <c r="CP90" s="15">
        <v>1</v>
      </c>
      <c r="CQ90" s="15">
        <v>4</v>
      </c>
      <c r="CR90" s="15" cm="1">
        <f t="array" ref="CR90">_xlfn.IFS([1]original_ver!CR48="ประยุกต์",1,[1]original_ver!CR48="ไม่ประยุกต์",0,[1]original_ver!CR48="","")</f>
        <v>1</v>
      </c>
      <c r="CS90" s="15" cm="1">
        <f t="array" ref="CS90">_xlfn.IFS([1]original_ver!CS48="ประยุกต์",1,[1]original_ver!CS48="ไม่ประยุกต์",0,[1]original_ver!CS48="","")</f>
        <v>1</v>
      </c>
      <c r="CU90" s="15" cm="1">
        <f t="array" ref="CU90">_xlfn.IFS([1]original_ver!CV48="ประยุกต์",1,[1]original_ver!CV48="ไม่ประยุกต์",0,[1]original_ver!CV48="","")</f>
        <v>1</v>
      </c>
      <c r="CW90" s="15" cm="1">
        <f t="array" ref="CW90">_xlfn.IFS([1]original_ver!CY48="ประยุกต์",1,[1]original_ver!CY48="ไม่ประยุกต์",0,[1]original_ver!CY48="","")</f>
        <v>1</v>
      </c>
      <c r="CY90" s="15" cm="1">
        <f t="array" ref="CY90">_xlfn.IFS([1]original_ver!DB48="ประยุกต์",1,[1]original_ver!DB48="ไม่ประยุกต์",0,[1]original_ver!DB48="","")</f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I90" s="15">
        <v>3</v>
      </c>
      <c r="DJ90" s="15">
        <v>4</v>
      </c>
      <c r="DK90" s="15">
        <v>2</v>
      </c>
      <c r="DL90" s="15">
        <v>4</v>
      </c>
      <c r="DM90" s="15">
        <v>1</v>
      </c>
      <c r="DN90" s="15">
        <v>4</v>
      </c>
      <c r="DS90" s="25">
        <v>4.4000000000000004</v>
      </c>
      <c r="DT90" s="25">
        <v>4.666666666666667</v>
      </c>
      <c r="DU90">
        <v>3.5</v>
      </c>
      <c r="DV90" s="25">
        <v>3</v>
      </c>
      <c r="DW90" s="25">
        <v>4</v>
      </c>
      <c r="DX90" s="25">
        <v>4.25</v>
      </c>
      <c r="DY90" s="152"/>
      <c r="DZ90" s="27">
        <v>5</v>
      </c>
      <c r="EA90" s="27">
        <v>5</v>
      </c>
      <c r="EB90" s="27">
        <v>5</v>
      </c>
      <c r="EC90" s="27">
        <v>5</v>
      </c>
      <c r="ED90" s="27">
        <v>4.666666666666667</v>
      </c>
      <c r="EE90">
        <v>5</v>
      </c>
    </row>
    <row r="91" spans="1:135" x14ac:dyDescent="0.2">
      <c r="A91">
        <v>45</v>
      </c>
      <c r="AC91">
        <f t="shared" si="10"/>
        <v>0</v>
      </c>
      <c r="AD91" t="e">
        <f t="shared" si="7"/>
        <v>#DIV/0!</v>
      </c>
      <c r="AP91" s="148">
        <f t="shared" si="8"/>
        <v>0</v>
      </c>
      <c r="AQ91" s="148" t="e">
        <f t="shared" si="5"/>
        <v>#DIV/0!</v>
      </c>
      <c r="CI91" s="148" t="e">
        <f t="shared" si="9"/>
        <v>#DIV/0!</v>
      </c>
    </row>
    <row r="92" spans="1:135" x14ac:dyDescent="0.2">
      <c r="A92">
        <v>46</v>
      </c>
      <c r="B92" s="15">
        <v>112</v>
      </c>
      <c r="C92" s="16" t="s">
        <v>599</v>
      </c>
      <c r="D92" cm="1">
        <f t="array" ref="D92">_xlfn.IFS([1]original_ver!D49="Participant",1,[1]original_ver!D49="Non-Participant",0,[1]original_ver!D49="","")</f>
        <v>0</v>
      </c>
      <c r="E92">
        <v>5</v>
      </c>
      <c r="F92" s="17" cm="1">
        <f t="array" ref="F92">_xlfn.IFS([1]original_ver!F49="ชาย",1,[1]original_ver!F49="หญิง",0,[1]original_ver!F49="","")</f>
        <v>1</v>
      </c>
      <c r="G92" s="17">
        <v>61</v>
      </c>
      <c r="H92" s="17" cm="1">
        <f t="array" ref="H92">_xlfn.IFS([1]original_ver!H49="ไม่มีการศึกษา",0,[1]original_ver!H49="ประถมศึกษา",1,[1]original_ver!H49="มัธยมศึกษาตอนต้น",2,[1]original_ver!H49="มัธยมศึกษาตอนปลาย",3,[1]original_ver!H49="อนุปริญญา (ปวช., ปวส., ฝึกหัดครู)",4,[1]original_ver!H49="ปริญญาตรี",5,[1]original_ver!H49="สูงกว่าปริญญาตรี",6,[1]original_ver!H49="","")</f>
        <v>1</v>
      </c>
      <c r="I92" s="17" cm="1">
        <f t="array" ref="I92">_xlfn.IFS([1]original_ver!I49="โสด",1,[1]original_ver!I49="สมรส/อยู่ด้วยกัน",2,[1]original_ver!I49="หย่าร้าง/แยกกันอยู่",3,[1]original_ver!I49="หม้าย",4,[1]original_ver!I49="","")</f>
        <v>2</v>
      </c>
      <c r="J92" s="17">
        <v>6</v>
      </c>
      <c r="K92" s="17">
        <v>12</v>
      </c>
      <c r="L92" s="17" cm="1">
        <f t="array" ref="L92">_xlfn.IFS([1]original_ver!L49="ใช่",1,[1]original_ver!L49="ไม่ใช่",0,[1]original_ver!L49="","")</f>
        <v>1</v>
      </c>
      <c r="M92" s="17" cm="1">
        <f t="array" ref="M92">_xlfn.IFS([1]original_ver!M49="กู้ยืม",1,[1]original_ver!M49="ไม่กู้ยืม",0,[1]original_ver!M49="","")</f>
        <v>1</v>
      </c>
      <c r="N92" s="17">
        <f>IF($O92&gt;1, 1,0)</f>
        <v>1</v>
      </c>
      <c r="O92" s="18">
        <v>8500</v>
      </c>
      <c r="P92" s="17" cm="1">
        <f t="array" ref="P92">_xlfn.IFS([1]original_ver!O49="ใช่",1,[1]original_ver!O49="ไม่ใช่",0,[1]original_ver!O49="","")</f>
        <v>1</v>
      </c>
      <c r="Q92" s="17"/>
      <c r="R92" s="15">
        <v>4</v>
      </c>
      <c r="S92" s="15">
        <v>1</v>
      </c>
      <c r="T92" s="15">
        <v>30</v>
      </c>
      <c r="U92" s="22">
        <v>30000</v>
      </c>
      <c r="V92" s="15">
        <v>3.5</v>
      </c>
      <c r="W92" s="22">
        <f>$U92/$T92</f>
        <v>1000</v>
      </c>
      <c r="AC92">
        <f t="shared" si="10"/>
        <v>30000</v>
      </c>
      <c r="AD92">
        <f t="shared" si="7"/>
        <v>1000</v>
      </c>
      <c r="AE92" s="15">
        <v>4</v>
      </c>
      <c r="AF92" s="15">
        <v>1</v>
      </c>
      <c r="AG92" s="15">
        <v>30</v>
      </c>
      <c r="AH92" s="22">
        <v>36000</v>
      </c>
      <c r="AI92" s="15">
        <v>3.5</v>
      </c>
      <c r="AJ92" s="37">
        <f>$AH92/$AG92</f>
        <v>1200</v>
      </c>
      <c r="AP92" s="148">
        <f t="shared" si="8"/>
        <v>36000</v>
      </c>
      <c r="AQ92" s="148">
        <f t="shared" si="5"/>
        <v>1200</v>
      </c>
      <c r="AR92" s="15">
        <v>7</v>
      </c>
      <c r="AS92" s="15">
        <v>2</v>
      </c>
      <c r="AT92" s="15">
        <v>100</v>
      </c>
      <c r="AU92" s="15">
        <v>4000</v>
      </c>
      <c r="AV92" s="15">
        <v>11</v>
      </c>
      <c r="AW92" s="15">
        <f>$AU92/$AT92</f>
        <v>40</v>
      </c>
      <c r="BC92">
        <f>$AU92+$AZ92</f>
        <v>4000</v>
      </c>
      <c r="BD92">
        <f>$BC92/$AT92</f>
        <v>40</v>
      </c>
      <c r="BE92" s="15">
        <v>7</v>
      </c>
      <c r="BF92" s="15">
        <v>2</v>
      </c>
      <c r="BG92" s="15">
        <v>100</v>
      </c>
      <c r="BH92" s="15">
        <v>5000</v>
      </c>
      <c r="BI92" s="15">
        <v>11</v>
      </c>
      <c r="BJ92" s="15"/>
      <c r="BP92">
        <f>$BH92+$BM92</f>
        <v>5000</v>
      </c>
      <c r="BQ92">
        <f>$BP92/$BG92</f>
        <v>50</v>
      </c>
      <c r="BW92" s="15"/>
      <c r="CC92" s="15"/>
      <c r="CD92" s="25">
        <v>1.5</v>
      </c>
      <c r="CE92" s="25">
        <v>2</v>
      </c>
      <c r="CF92" s="25">
        <v>1.3333333333333333</v>
      </c>
      <c r="CG92" s="25">
        <v>2</v>
      </c>
      <c r="CH92" s="25">
        <v>3.5</v>
      </c>
      <c r="CI92" s="152">
        <f t="shared" si="9"/>
        <v>2.0666666666666664</v>
      </c>
      <c r="CJ92">
        <v>3</v>
      </c>
      <c r="CK92" cm="1">
        <f t="array" ref="CK92">_xlfn.IFS([1]original_ver!CH49="จากการเข้าร่วมกิจกรรมอบรม ที่จัดโดยโครงการเกษตรกรปราดเปรื่อง (Smart Farmer)",1,[1]original_ver!CH49="จากการเข้าร่วมกิจกรรมอบรม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ๆ",3,[1]original_ver!CH49="จากการเรียนรู้ผ่านประสบการณ์ของผู้อื่น ได้แก่ เพื่อนบ้าน พี่น้อง เพื่อน และญาติ เป็นต้น",4,[1]original_ver!CH49="ไม่ได้เข้าร่วมกิจกรรมอบรมหรือเรียนรู้ใด ๆ (ข้ามไปข้อ 33)",5)</f>
        <v>4</v>
      </c>
      <c r="CL92" s="15" cm="1">
        <f t="array" ref="CL92">_xlfn.IFS([1]original_ver!CJ49="ความรู้ทางการเกษตรและการใช้เทคโนโลยีสำหรับการผลิตในฟาร์ม",1,[1]original_ver!CJ49="การวางแผนและจัดการฟาร์ม เช่น การเก็บเกี่ยว การเงิน และการวางแผนทางการตลาด",2,[1]original_ver!CJ49="การเป็นผู้ประกอบการทางการเกษตร",3,[1]original_ver!CJ49="การเพิ่มมูลค่าผลผลิต และการแปรรูปผลผลิต (รวมถึงการพัฒนาคุณภาพผลผลิต)",4,[1]original_ver!CJ49="","")</f>
        <v>1</v>
      </c>
      <c r="CM92" s="15">
        <v>3</v>
      </c>
      <c r="CN92" s="15">
        <v>2</v>
      </c>
      <c r="CO92" s="15" cm="1">
        <f t="array" ref="CO92">_xlfn.IFS([1]original_ver!CN49="ความรู้ทางการเกษตรและการใช้เทคโนโลยีสำหรับการผลิตในฟาร์ม",1,[1]original_ver!CN49="การวางแผนและจัดการฟาร์ม เช่น การเก็บเกี่ยว การเงิน และการวางแผนทางการตลาด",2,[1]original_ver!CN49="การเป็นผู้ประกอบการทางการเกษตร",3,[1]original_ver!CN49="การเพิ่มมูลค่าผลผลิต และการแปรรูปผลผลิต (รวมถึงการพัฒนาคุณภาพผลผลิต)",4,[1]original_ver!CN49="","")</f>
        <v>4</v>
      </c>
      <c r="CP92" s="15">
        <v>1</v>
      </c>
      <c r="CQ92" s="15">
        <v>2</v>
      </c>
      <c r="CR92" s="15" cm="1">
        <f t="array" ref="CR92">_xlfn.IFS([1]original_ver!CR49="ประยุกต์",1,[1]original_ver!CR49="ไม่ประยุกต์",0,[1]original_ver!CR49="","")</f>
        <v>1</v>
      </c>
      <c r="CS92" s="15" cm="1">
        <f t="array" ref="CS92">_xlfn.IFS([1]original_ver!CS49="ประยุกต์",1,[1]original_ver!CS49="ไม่ประยุกต์",0,[1]original_ver!CS49="","")</f>
        <v>1</v>
      </c>
      <c r="CU92" s="15" cm="1">
        <f t="array" ref="CU92">_xlfn.IFS([1]original_ver!CV49="ประยุกต์",1,[1]original_ver!CV49="ไม่ประยุกต์",0,[1]original_ver!CV49="","")</f>
        <v>1</v>
      </c>
      <c r="CW92" s="15" cm="1">
        <f t="array" ref="CW92">_xlfn.IFS([1]original_ver!CY49="ประยุกต์",1,[1]original_ver!CY49="ไม่ประยุกต์",0,[1]original_ver!CY49="","")</f>
        <v>1</v>
      </c>
      <c r="CY92" s="15" cm="1">
        <f t="array" ref="CY92">_xlfn.IFS([1]original_ver!DB49="ประยุกต์",1,[1]original_ver!DB49="ไม่ประยุกต์",0,[1]original_ver!DB49="","")</f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 s="15">
        <v>2</v>
      </c>
      <c r="DH92" s="15">
        <v>2</v>
      </c>
      <c r="DI92" s="15">
        <v>3</v>
      </c>
      <c r="DJ92" s="15">
        <v>2</v>
      </c>
      <c r="DM92" s="15">
        <v>1</v>
      </c>
      <c r="DN92" s="15">
        <v>2</v>
      </c>
      <c r="DS92" s="166">
        <v>4.2</v>
      </c>
      <c r="DT92" s="166">
        <v>4</v>
      </c>
      <c r="DU92" s="166">
        <v>4</v>
      </c>
      <c r="DV92" s="166">
        <v>4</v>
      </c>
      <c r="DW92" s="166">
        <v>4</v>
      </c>
      <c r="DX92" s="148">
        <v>3.5</v>
      </c>
      <c r="DY92" s="152"/>
      <c r="DZ92" s="152">
        <v>4.2</v>
      </c>
      <c r="EA92" s="152">
        <v>4</v>
      </c>
      <c r="EB92" s="148">
        <v>4.75</v>
      </c>
      <c r="EC92" s="152">
        <v>4.2</v>
      </c>
      <c r="ED92" s="152">
        <v>3.6666666666666665</v>
      </c>
      <c r="EE92" s="152">
        <v>4.5</v>
      </c>
    </row>
    <row r="93" spans="1:135" x14ac:dyDescent="0.2">
      <c r="A93">
        <v>46</v>
      </c>
      <c r="AC93">
        <f t="shared" si="10"/>
        <v>0</v>
      </c>
      <c r="AD93" t="e">
        <f t="shared" si="7"/>
        <v>#DIV/0!</v>
      </c>
      <c r="AP93" s="148">
        <f t="shared" si="8"/>
        <v>0</v>
      </c>
      <c r="AQ93" s="148" t="e">
        <f t="shared" si="5"/>
        <v>#DIV/0!</v>
      </c>
      <c r="CI93" s="148" t="e">
        <f t="shared" si="9"/>
        <v>#DIV/0!</v>
      </c>
    </row>
    <row r="94" spans="1:135" x14ac:dyDescent="0.2">
      <c r="A94">
        <v>47</v>
      </c>
      <c r="B94" s="15">
        <v>113</v>
      </c>
      <c r="C94" s="16" t="s">
        <v>600</v>
      </c>
      <c r="D94" cm="1">
        <f t="array" ref="D94">_xlfn.IFS([1]original_ver!D50="Participant",1,[1]original_ver!D50="Non-Participant",0,[1]original_ver!D50="","")</f>
        <v>0</v>
      </c>
      <c r="E94">
        <v>5</v>
      </c>
      <c r="F94" s="17" cm="1">
        <f t="array" ref="F94">_xlfn.IFS([1]original_ver!F50="ชาย",1,[1]original_ver!F50="หญิง",0,[1]original_ver!F50="","")</f>
        <v>1</v>
      </c>
      <c r="G94" s="17">
        <v>59</v>
      </c>
      <c r="H94" s="17" cm="1">
        <f t="array" ref="H94">_xlfn.IFS([1]original_ver!H50="ไม่มีการศึกษา",0,[1]original_ver!H50="ประถมศึกษา",1,[1]original_ver!H50="มัธยมศึกษาตอนต้น",2,[1]original_ver!H50="มัธยมศึกษาตอนปลาย",3,[1]original_ver!H50="อนุปริญญา (ปวช., ปวส., ฝึกหัดครู)",4,[1]original_ver!H50="ปริญญาตรี",5,[1]original_ver!H50="สูงกว่าปริญญาตรี",6,[1]original_ver!H50="","")</f>
        <v>2</v>
      </c>
      <c r="I94" s="17" cm="1">
        <f t="array" ref="I94">_xlfn.IFS([1]original_ver!I50="โสด",1,[1]original_ver!I50="สมรส/อยู่ด้วยกัน",2,[1]original_ver!I50="หย่าร้าง/แยกกันอยู่",3,[1]original_ver!I50="หม้าย",4,[1]original_ver!I50="","")</f>
        <v>2</v>
      </c>
      <c r="J94" s="17">
        <v>4</v>
      </c>
      <c r="K94" s="17">
        <v>5</v>
      </c>
      <c r="L94" s="17" cm="1">
        <f t="array" ref="L94">_xlfn.IFS([1]original_ver!L50="ใช่",1,[1]original_ver!L50="ไม่ใช่",0,[1]original_ver!L50="","")</f>
        <v>1</v>
      </c>
      <c r="M94" s="17" cm="1">
        <f t="array" ref="M94">_xlfn.IFS([1]original_ver!M50="กู้ยืม",1,[1]original_ver!M50="ไม่กู้ยืม",0,[1]original_ver!M50="","")</f>
        <v>0</v>
      </c>
      <c r="N94" s="17">
        <f>IF($O94&gt;1, 1,0)</f>
        <v>0</v>
      </c>
      <c r="O94" s="18"/>
      <c r="P94" s="17" cm="1">
        <f t="array" ref="P94">_xlfn.IFS([1]original_ver!O50="ใช่",1,[1]original_ver!O50="ไม่ใช่",0,[1]original_ver!O50="","")</f>
        <v>1</v>
      </c>
      <c r="Q94" s="17"/>
      <c r="R94" s="15">
        <v>4</v>
      </c>
      <c r="S94" s="15">
        <v>1</v>
      </c>
      <c r="T94" s="15">
        <v>60</v>
      </c>
      <c r="U94" s="22">
        <v>210000</v>
      </c>
      <c r="V94" s="15">
        <v>3.5</v>
      </c>
      <c r="W94" s="22">
        <f>$U94/$T94</f>
        <v>3500</v>
      </c>
      <c r="AC94">
        <f t="shared" si="10"/>
        <v>210000</v>
      </c>
      <c r="AD94">
        <f t="shared" si="7"/>
        <v>3500</v>
      </c>
      <c r="AE94" s="15">
        <v>4</v>
      </c>
      <c r="AF94" s="15">
        <v>1</v>
      </c>
      <c r="AG94" s="15">
        <v>80</v>
      </c>
      <c r="AH94" s="22">
        <v>320000</v>
      </c>
      <c r="AI94" s="15">
        <v>3.2</v>
      </c>
      <c r="AJ94" s="37">
        <f>$AH94/$AG94</f>
        <v>4000</v>
      </c>
      <c r="AP94" s="148">
        <f t="shared" si="8"/>
        <v>320000</v>
      </c>
      <c r="AQ94" s="148">
        <f t="shared" si="5"/>
        <v>4000</v>
      </c>
      <c r="AR94" s="15">
        <v>7</v>
      </c>
      <c r="AS94" s="15">
        <v>1</v>
      </c>
      <c r="AT94" s="15">
        <v>60</v>
      </c>
      <c r="AU94" s="15">
        <v>3000</v>
      </c>
      <c r="AV94" s="15">
        <v>12</v>
      </c>
      <c r="AW94" s="15">
        <f>$AU94/$AT94</f>
        <v>50</v>
      </c>
      <c r="BC94">
        <f>$AU94+$AZ94</f>
        <v>3000</v>
      </c>
      <c r="BD94">
        <f>$BC94/$AT94</f>
        <v>50</v>
      </c>
      <c r="BE94" s="15">
        <v>7</v>
      </c>
      <c r="BF94" s="15">
        <v>1</v>
      </c>
      <c r="BG94" s="15">
        <v>70</v>
      </c>
      <c r="BH94" s="15">
        <v>3000</v>
      </c>
      <c r="BI94" s="15">
        <v>10</v>
      </c>
      <c r="BJ94" s="15"/>
      <c r="BP94">
        <f>$BH94+$BM94</f>
        <v>3000</v>
      </c>
      <c r="BQ94">
        <f>$BP94/$BG94</f>
        <v>42.857142857142854</v>
      </c>
      <c r="BW94" s="15"/>
      <c r="CC94" s="15"/>
      <c r="CD94" s="25">
        <v>1.5</v>
      </c>
      <c r="CE94" s="25">
        <v>1.6666666666666667</v>
      </c>
      <c r="CF94" s="25">
        <v>1.6666666666666667</v>
      </c>
      <c r="CG94" s="25">
        <v>2</v>
      </c>
      <c r="CH94" s="25">
        <v>3.5</v>
      </c>
      <c r="CI94" s="152">
        <f t="shared" si="9"/>
        <v>2.0666666666666669</v>
      </c>
      <c r="CJ94">
        <v>3</v>
      </c>
      <c r="CK94" cm="1">
        <f t="array" ref="CK94">_xlfn.IFS([1]original_ver!CH50="จากการเข้าร่วมกิจกรรมอบรม ที่จัดโดยโครงการเกษตรกรปราดเปรื่อง (Smart Farmer)",1,[1]original_ver!CH50="จากการเข้าร่วมกิจกรรมอบรม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ๆ",3,[1]original_ver!CH50="จากการเรียนรู้ผ่านประสบการณ์ของผู้อื่น ได้แก่ เพื่อนบ้าน พี่น้อง เพื่อน และญาติ เป็นต้น",4,[1]original_ver!CH50="ไม่ได้เข้าร่วมกิจกรรมอบรมหรือเรียนรู้ใด ๆ (ข้ามไปข้อ 33)",5)</f>
        <v>4</v>
      </c>
      <c r="CL94" s="15" cm="1">
        <f t="array" ref="CL94">_xlfn.IFS([1]original_ver!CJ50="ความรู้ทางการเกษตรและการใช้เทคโนโลยีสำหรับการผลิตในฟาร์ม",1,[1]original_ver!CJ50="การวางแผนและจัดการฟาร์ม เช่น การเก็บเกี่ยว การเงิน และการวางแผนทางการตลาด",2,[1]original_ver!CJ50="การเป็นผู้ประกอบการทางการเกษตร",3,[1]original_ver!CJ50="การเพิ่มมูลค่าผลผลิต และการแปรรูปผลผลิต (รวมถึงการพัฒนาคุณภาพผลผลิต)",4,[1]original_ver!CJ50="","")</f>
        <v>1</v>
      </c>
      <c r="CM94" s="15">
        <v>4</v>
      </c>
      <c r="CN94" s="15">
        <v>3</v>
      </c>
      <c r="CO94" s="15" cm="1">
        <f t="array" ref="CO94">_xlfn.IFS([1]original_ver!CN50="ความรู้ทางการเกษตรและการใช้เทคโนโลยีสำหรับการผลิตในฟาร์ม",1,[1]original_ver!CN50="การวางแผนและจัดการฟาร์ม เช่น การเก็บเกี่ยว การเงิน และการวางแผนทางการตลาด",2,[1]original_ver!CN50="การเป็นผู้ประกอบการทางการเกษตร",3,[1]original_ver!CN50="การเพิ่มมูลค่าผลผลิต และการแปรรูปผลผลิต (รวมถึงการพัฒนาคุณภาพผลผลิต)",4,[1]original_ver!CN50="","")</f>
        <v>2</v>
      </c>
      <c r="CP94" s="15">
        <v>0</v>
      </c>
      <c r="CR94" s="15" cm="1">
        <f t="array" ref="CR94">_xlfn.IFS([1]original_ver!CR50="ประยุกต์",1,[1]original_ver!CR50="ไม่ประยุกต์",0,[1]original_ver!CR50="","")</f>
        <v>1</v>
      </c>
      <c r="CS94" s="15" cm="1">
        <f t="array" ref="CS94">_xlfn.IFS([1]original_ver!CS50="ประยุกต์",1,[1]original_ver!CS50="ไม่ประยุกต์",0,[1]original_ver!CS50="","")</f>
        <v>1</v>
      </c>
      <c r="CU94" s="15" cm="1">
        <f t="array" ref="CU94">_xlfn.IFS([1]original_ver!CV50="ประยุกต์",1,[1]original_ver!CV50="ไม่ประยุกต์",0,[1]original_ver!CV50="","")</f>
        <v>1</v>
      </c>
      <c r="CW94" s="15" cm="1">
        <f t="array" ref="CW94">_xlfn.IFS([1]original_ver!CY50="ประยุกต์",1,[1]original_ver!CY50="ไม่ประยุกต์",0,[1]original_ver!CY50="","")</f>
        <v>1</v>
      </c>
      <c r="CY94" s="15" cm="1">
        <f t="array" ref="CY94">_xlfn.IFS([1]original_ver!DB50="ประยุกต์",1,[1]original_ver!DB50="ไม่ประยุกต์",0,[1]original_ver!DB50="","")</f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 s="15">
        <v>2</v>
      </c>
      <c r="DH94" s="15">
        <v>2</v>
      </c>
      <c r="DI94" s="15">
        <v>3</v>
      </c>
      <c r="DJ94" s="15">
        <v>2</v>
      </c>
      <c r="DM94" s="15">
        <v>1</v>
      </c>
      <c r="DN94" s="15">
        <v>2</v>
      </c>
      <c r="DS94" s="166">
        <v>5</v>
      </c>
      <c r="DT94" s="166">
        <v>4</v>
      </c>
      <c r="DU94" s="166">
        <v>4</v>
      </c>
      <c r="DV94" s="166">
        <v>4</v>
      </c>
      <c r="DW94" s="166">
        <v>4</v>
      </c>
      <c r="DX94" s="148">
        <v>4.25</v>
      </c>
      <c r="DY94" s="152"/>
      <c r="DZ94" s="152">
        <v>4.4000000000000004</v>
      </c>
      <c r="EA94" s="152">
        <v>4.666666666666667</v>
      </c>
      <c r="EB94" s="148">
        <v>4.25</v>
      </c>
      <c r="EC94" s="152">
        <v>4.4000000000000004</v>
      </c>
      <c r="ED94" s="152">
        <v>3.6666666666666665</v>
      </c>
      <c r="EE94" s="152">
        <v>4.25</v>
      </c>
    </row>
    <row r="95" spans="1:135" x14ac:dyDescent="0.2">
      <c r="A95">
        <v>47</v>
      </c>
      <c r="AC95">
        <f t="shared" si="10"/>
        <v>0</v>
      </c>
      <c r="AD95" t="e">
        <f t="shared" si="7"/>
        <v>#DIV/0!</v>
      </c>
      <c r="AP95" s="148">
        <f t="shared" si="8"/>
        <v>0</v>
      </c>
      <c r="AQ95" s="148" t="e">
        <f t="shared" si="5"/>
        <v>#DIV/0!</v>
      </c>
      <c r="CI95" s="148" t="e">
        <f t="shared" si="9"/>
        <v>#DIV/0!</v>
      </c>
    </row>
    <row r="96" spans="1:135" x14ac:dyDescent="0.2">
      <c r="A96">
        <v>48</v>
      </c>
      <c r="B96" s="15">
        <v>114</v>
      </c>
      <c r="C96" s="16" t="s">
        <v>601</v>
      </c>
      <c r="D96" cm="1">
        <f t="array" ref="D96">_xlfn.IFS([1]original_ver!D51="Participant",1,[1]original_ver!D51="Non-Participant",0,[1]original_ver!D51="","")</f>
        <v>0</v>
      </c>
      <c r="E96">
        <v>1</v>
      </c>
      <c r="F96" s="17" cm="1">
        <f t="array" ref="F96">_xlfn.IFS([1]original_ver!F51="ชาย",1,[1]original_ver!F51="หญิง",0,[1]original_ver!F51="","")</f>
        <v>0</v>
      </c>
      <c r="G96" s="17">
        <v>43</v>
      </c>
      <c r="H96" s="17" cm="1">
        <f t="array" ref="H96">_xlfn.IFS([1]original_ver!H51="ไม่มีการศึกษา",0,[1]original_ver!H51="ประถมศึกษา",1,[1]original_ver!H51="มัธยมศึกษาตอนต้น",2,[1]original_ver!H51="มัธยมศึกษาตอนปลาย",3,[1]original_ver!H51="อนุปริญญา (ปวช., ปวส., ฝึกหัดครู)",4,[1]original_ver!H51="ปริญญาตรี",5,[1]original_ver!H51="สูงกว่าปริญญาตรี",6,[1]original_ver!H51="","")</f>
        <v>3</v>
      </c>
      <c r="I96" s="17" cm="1">
        <f t="array" ref="I96">_xlfn.IFS([1]original_ver!I51="โสด",1,[1]original_ver!I51="สมรส/อยู่ด้วยกัน",2,[1]original_ver!I51="หย่าร้าง/แยกกันอยู่",3,[1]original_ver!I51="หม้าย",4,[1]original_ver!I51="","")</f>
        <v>2</v>
      </c>
      <c r="J96" s="17">
        <v>7</v>
      </c>
      <c r="K96" s="17">
        <v>15</v>
      </c>
      <c r="L96" s="17" cm="1">
        <f t="array" ref="L96">_xlfn.IFS([1]original_ver!L51="ใช่",1,[1]original_ver!L51="ไม่ใช่",0,[1]original_ver!L51="","")</f>
        <v>1</v>
      </c>
      <c r="M96" s="17" cm="1">
        <f t="array" ref="M96">_xlfn.IFS([1]original_ver!M51="กู้ยืม",1,[1]original_ver!M51="ไม่กู้ยืม",0,[1]original_ver!M51="","")</f>
        <v>0</v>
      </c>
      <c r="N96" s="17">
        <f>IF($O96&gt;1, 1,0)</f>
        <v>1</v>
      </c>
      <c r="O96" s="18">
        <v>5000</v>
      </c>
      <c r="P96" s="17" cm="1">
        <f t="array" ref="P96">_xlfn.IFS([1]original_ver!O51="ใช่",1,[1]original_ver!O51="ไม่ใช่",0,[1]original_ver!O51="","")</f>
        <v>1</v>
      </c>
      <c r="Q96" s="17"/>
      <c r="R96" s="15">
        <v>1</v>
      </c>
      <c r="S96" s="15">
        <v>1</v>
      </c>
      <c r="T96" s="15">
        <v>70</v>
      </c>
      <c r="U96" s="15">
        <v>40000</v>
      </c>
      <c r="V96" s="19">
        <v>10.3</v>
      </c>
      <c r="W96" s="20">
        <f>$U96/$T96</f>
        <v>571.42857142857144</v>
      </c>
      <c r="X96" s="15">
        <v>1</v>
      </c>
      <c r="Y96" s="15">
        <v>70</v>
      </c>
      <c r="Z96" s="15">
        <v>40000</v>
      </c>
      <c r="AA96" s="15">
        <v>11</v>
      </c>
      <c r="AB96" s="15"/>
      <c r="AC96" s="15">
        <f t="shared" ref="AC96:AC114" si="11">$U96+$Z96</f>
        <v>80000</v>
      </c>
      <c r="AD96">
        <f t="shared" si="7"/>
        <v>1142.8571428571429</v>
      </c>
      <c r="AE96" s="15">
        <v>1</v>
      </c>
      <c r="AF96" s="15">
        <v>1</v>
      </c>
      <c r="AG96" s="15">
        <v>70</v>
      </c>
      <c r="AH96" s="15">
        <v>33000</v>
      </c>
      <c r="AI96" s="23">
        <v>8</v>
      </c>
      <c r="AJ96" s="37">
        <f>$AH96/$AG96</f>
        <v>471.42857142857144</v>
      </c>
      <c r="AK96" s="15">
        <v>1</v>
      </c>
      <c r="AL96" s="15">
        <v>70</v>
      </c>
      <c r="AM96" s="15">
        <v>30000</v>
      </c>
      <c r="AN96" s="15">
        <v>7</v>
      </c>
      <c r="AO96" s="15"/>
      <c r="AP96" s="150">
        <f t="shared" si="8"/>
        <v>63000</v>
      </c>
      <c r="AQ96" s="150">
        <f t="shared" si="5"/>
        <v>900</v>
      </c>
      <c r="BP96" s="15"/>
      <c r="BQ96" s="15"/>
      <c r="CD96" s="25">
        <v>1.5</v>
      </c>
      <c r="CE96" s="25">
        <v>2</v>
      </c>
      <c r="CF96" s="25">
        <v>1.6666666666666667</v>
      </c>
      <c r="CG96" s="25">
        <v>2</v>
      </c>
      <c r="CH96" s="25">
        <v>2.5</v>
      </c>
      <c r="CI96" s="152">
        <f t="shared" si="9"/>
        <v>1.9333333333333336</v>
      </c>
      <c r="CJ96">
        <v>3</v>
      </c>
      <c r="CK96" cm="1">
        <f t="array" ref="CK96">_xlfn.IFS([1]original_ver!CH51="จากการเข้าร่วมกิจกรรมอบรม ที่จัดโดยโครงการเกษตรกรปราดเปรื่อง (Smart Farmer)",1,[1]original_ver!CH51="จากการเข้าร่วมกิจกรรมอบรม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ๆ",3,[1]original_ver!CH51="จากการเรียนรู้ผ่านประสบการณ์ของผู้อื่น ได้แก่ เพื่อนบ้าน พี่น้อง เพื่อน และญาติ เป็นต้น",4,[1]original_ver!CH51="ไม่ได้เข้าร่วมกิจกรรมอบรมหรือเรียนรู้ใด ๆ (ข้ามไปข้อ 33)",5)</f>
        <v>1</v>
      </c>
      <c r="CL96" s="15" cm="1">
        <f t="array" ref="CL96">_xlfn.IFS([1]original_ver!CJ51="ความรู้ทางการเกษตรและการใช้เทคโนโลยีสำหรับการผลิตในฟาร์ม",1,[1]original_ver!CJ51="การวางแผนและจัดการฟาร์ม เช่น การเก็บเกี่ยว การเงิน และการวางแผนทางการตลาด",2,[1]original_ver!CJ51="การเป็นผู้ประกอบการทางการเกษตร",3,[1]original_ver!CJ51="การเพิ่มมูลค่าผลผลิต และการแปรรูปผลผลิต (รวมถึงการพัฒนาคุณภาพผลผลิต)",4,[1]original_ver!CJ51="","")</f>
        <v>1</v>
      </c>
      <c r="CM96" s="15">
        <v>3</v>
      </c>
      <c r="CN96" s="15">
        <v>3</v>
      </c>
      <c r="CO96" s="15" cm="1">
        <f t="array" ref="CO96">_xlfn.IFS([1]original_ver!CN51="ความรู้ทางการเกษตรและการใช้เทคโนโลยีสำหรับการผลิตในฟาร์ม",1,[1]original_ver!CN51="การวางแผนและจัดการฟาร์ม เช่น การเก็บเกี่ยว การเงิน และการวางแผนทางการตลาด",2,[1]original_ver!CN51="การเป็นผู้ประกอบการทางการเกษตร",3,[1]original_ver!CN51="การเพิ่มมูลค่าผลผลิต และการแปรรูปผลผลิต (รวมถึงการพัฒนาคุณภาพผลผลิต)",4,[1]original_ver!CN51="","")</f>
        <v>3</v>
      </c>
      <c r="CP96" s="15">
        <v>1</v>
      </c>
      <c r="CQ96" s="15">
        <v>3</v>
      </c>
      <c r="CR96" s="15" cm="1">
        <f t="array" ref="CR96">_xlfn.IFS([1]original_ver!CR51="ประยุกต์",1,[1]original_ver!CR51="ไม่ประยุกต์",0,[1]original_ver!CR51="","")</f>
        <v>1</v>
      </c>
      <c r="CS96" s="15" cm="1">
        <f t="array" ref="CS96">_xlfn.IFS([1]original_ver!CS51="ประยุกต์",1,[1]original_ver!CS51="ไม่ประยุกต์",0,[1]original_ver!CS51="","")</f>
        <v>1</v>
      </c>
      <c r="CU96" s="15" cm="1">
        <f t="array" ref="CU96">_xlfn.IFS([1]original_ver!CV51="ประยุกต์",1,[1]original_ver!CV51="ไม่ประยุกต์",0,[1]original_ver!CV51="","")</f>
        <v>1</v>
      </c>
      <c r="CW96" s="15" cm="1">
        <f t="array" ref="CW96">_xlfn.IFS([1]original_ver!CY51="ประยุกต์",1,[1]original_ver!CY51="ไม่ประยุกต์",0,[1]original_ver!CY51="","")</f>
        <v>1</v>
      </c>
      <c r="CY96" s="15" cm="1">
        <f t="array" ref="CY96">_xlfn.IFS([1]original_ver!DB51="ประยุกต์",1,[1]original_ver!DB51="ไม่ประยุกต์",0,[1]original_ver!DB51="","")</f>
        <v>1</v>
      </c>
      <c r="DG96" s="15">
        <v>1</v>
      </c>
      <c r="DH96" s="15">
        <v>3</v>
      </c>
      <c r="DI96" s="15">
        <v>3</v>
      </c>
      <c r="DJ96" s="15">
        <v>3</v>
      </c>
      <c r="DM96" s="15">
        <v>2</v>
      </c>
      <c r="DN96" s="15">
        <v>3</v>
      </c>
      <c r="DS96" s="166">
        <v>5</v>
      </c>
      <c r="DT96" s="166">
        <v>4</v>
      </c>
      <c r="DU96" s="166">
        <v>4.75</v>
      </c>
      <c r="DV96" s="166">
        <v>4</v>
      </c>
      <c r="DW96" s="166">
        <v>4</v>
      </c>
      <c r="DX96" s="148">
        <v>4</v>
      </c>
      <c r="DY96" s="152"/>
      <c r="DZ96" s="152">
        <v>4.2</v>
      </c>
      <c r="EA96" s="152">
        <v>4.333333333333333</v>
      </c>
      <c r="EB96" s="148">
        <v>4.75</v>
      </c>
      <c r="EC96" s="152">
        <v>3.8</v>
      </c>
      <c r="ED96" s="152">
        <v>3.6666666666666665</v>
      </c>
      <c r="EE96" s="152">
        <v>4.25</v>
      </c>
    </row>
    <row r="97" spans="1:135" x14ac:dyDescent="0.2">
      <c r="A97">
        <v>48</v>
      </c>
      <c r="AC97">
        <f t="shared" si="11"/>
        <v>0</v>
      </c>
      <c r="AD97" t="e">
        <f t="shared" si="7"/>
        <v>#DIV/0!</v>
      </c>
      <c r="AP97" s="148">
        <f t="shared" si="8"/>
        <v>0</v>
      </c>
      <c r="AQ97" s="148" t="e">
        <f t="shared" si="5"/>
        <v>#DIV/0!</v>
      </c>
      <c r="CI97" s="148" t="e">
        <f t="shared" si="9"/>
        <v>#DIV/0!</v>
      </c>
    </row>
    <row r="98" spans="1:135" x14ac:dyDescent="0.2">
      <c r="A98">
        <v>49</v>
      </c>
      <c r="B98" s="15">
        <v>115</v>
      </c>
      <c r="C98" s="16" t="s">
        <v>602</v>
      </c>
      <c r="D98" cm="1">
        <f t="array" ref="D98">_xlfn.IFS([1]original_ver!D52="Participant",1,[1]original_ver!D52="Non-Participant",0,[1]original_ver!D52="","")</f>
        <v>0</v>
      </c>
      <c r="E98">
        <v>1</v>
      </c>
      <c r="F98" s="17" cm="1">
        <f t="array" ref="F98">_xlfn.IFS([1]original_ver!F52="ชาย",1,[1]original_ver!F52="หญิง",0,[1]original_ver!F52="","")</f>
        <v>0</v>
      </c>
      <c r="G98" s="17">
        <v>51</v>
      </c>
      <c r="H98" s="17" cm="1">
        <f t="array" ref="H98">_xlfn.IFS([1]original_ver!H52="ไม่มีการศึกษา",0,[1]original_ver!H52="ประถมศึกษา",1,[1]original_ver!H52="มัธยมศึกษาตอนต้น",2,[1]original_ver!H52="มัธยมศึกษาตอนปลาย",3,[1]original_ver!H52="อนุปริญญา (ปวช., ปวส., ฝึกหัดครู)",4,[1]original_ver!H52="ปริญญาตรี",5,[1]original_ver!H52="สูงกว่าปริญญาตรี",6,[1]original_ver!H52="","")</f>
        <v>5</v>
      </c>
      <c r="I98" s="17" cm="1">
        <f t="array" ref="I98">_xlfn.IFS([1]original_ver!I52="โสด",1,[1]original_ver!I52="สมรส/อยู่ด้วยกัน",2,[1]original_ver!I52="หย่าร้าง/แยกกันอยู่",3,[1]original_ver!I52="หม้าย",4,[1]original_ver!I52="","")</f>
        <v>2</v>
      </c>
      <c r="J98" s="17">
        <v>2</v>
      </c>
      <c r="K98" s="17">
        <v>25</v>
      </c>
      <c r="L98" s="17" cm="1">
        <f t="array" ref="L98">_xlfn.IFS([1]original_ver!L52="ใช่",1,[1]original_ver!L52="ไม่ใช่",0,[1]original_ver!L52="","")</f>
        <v>0</v>
      </c>
      <c r="M98" s="17" cm="1">
        <f t="array" ref="M98">_xlfn.IFS([1]original_ver!M52="กู้ยืม",1,[1]original_ver!M52="ไม่กู้ยืม",0,[1]original_ver!M52="","")</f>
        <v>0</v>
      </c>
      <c r="N98" s="17">
        <f>IF($O98&gt;1, 1,0)</f>
        <v>1</v>
      </c>
      <c r="O98" s="18">
        <v>150000</v>
      </c>
      <c r="P98" s="17" cm="1">
        <f t="array" ref="P98">_xlfn.IFS([1]original_ver!O52="ใช่",1,[1]original_ver!O52="ไม่ใช่",0,[1]original_ver!O52="","")</f>
        <v>1</v>
      </c>
      <c r="Q98" s="17"/>
      <c r="R98" s="15">
        <v>1</v>
      </c>
      <c r="S98" s="15">
        <v>1</v>
      </c>
      <c r="T98" s="15">
        <v>15</v>
      </c>
      <c r="U98" s="15">
        <v>12000</v>
      </c>
      <c r="V98" s="19">
        <v>10.4</v>
      </c>
      <c r="W98" s="20">
        <f>$U98/$T98</f>
        <v>800</v>
      </c>
      <c r="AC98">
        <f t="shared" si="11"/>
        <v>12000</v>
      </c>
      <c r="AD98">
        <f t="shared" si="7"/>
        <v>800</v>
      </c>
      <c r="AE98" s="15">
        <v>1</v>
      </c>
      <c r="AF98" s="15">
        <v>1</v>
      </c>
      <c r="AG98" s="15">
        <v>15</v>
      </c>
      <c r="AH98" s="15">
        <v>10500</v>
      </c>
      <c r="AI98" s="23">
        <v>8</v>
      </c>
      <c r="AJ98" s="37">
        <f>$AH98/$AG98</f>
        <v>700</v>
      </c>
      <c r="AP98" s="148">
        <f t="shared" si="8"/>
        <v>10500</v>
      </c>
      <c r="AQ98" s="148">
        <f t="shared" si="5"/>
        <v>700</v>
      </c>
      <c r="CD98" s="25">
        <v>3.5</v>
      </c>
      <c r="CE98" s="25">
        <v>3.6666666666666665</v>
      </c>
      <c r="CF98" s="25">
        <v>4.333333333333333</v>
      </c>
      <c r="CG98" s="25">
        <v>4.5</v>
      </c>
      <c r="CH98" s="25">
        <v>4.5</v>
      </c>
      <c r="CI98" s="152">
        <f t="shared" si="9"/>
        <v>4.0999999999999996</v>
      </c>
      <c r="CJ98">
        <v>3</v>
      </c>
      <c r="CK98" cm="1">
        <f t="array" ref="CK98">_xlfn.IFS([1]original_ver!CH52="จากการเข้าร่วมกิจกรรมอบรม ที่จัดโดยโครงการเกษตรกรปราดเปรื่อง (Smart Farmer)",1,[1]original_ver!CH52="จากการเข้าร่วมกิจกรรมอบรม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ๆ",3,[1]original_ver!CH52="จากการเรียนรู้ผ่านประสบการณ์ของผู้อื่น ได้แก่ เพื่อนบ้าน พี่น้อง เพื่อน และญาติ เป็นต้น",4,[1]original_ver!CH52="ไม่ได้เข้าร่วมกิจกรรมอบรมหรือเรียนรู้ใด ๆ (ข้ามไปข้อ 33)",5)</f>
        <v>1</v>
      </c>
      <c r="CL98" s="15" cm="1">
        <f t="array" ref="CL98">_xlfn.IFS([1]original_ver!CJ52="ความรู้ทางการเกษตรและการใช้เทคโนโลยีสำหรับการผลิตในฟาร์ม",1,[1]original_ver!CJ52="การวางแผนและจัดการฟาร์ม เช่น การเก็บเกี่ยว การเงิน และการวางแผนทางการตลาด",2,[1]original_ver!CJ52="การเป็นผู้ประกอบการทางการเกษตร",3,[1]original_ver!CJ52="การเพิ่มมูลค่าผลผลิต และการแปรรูปผลผลิต (รวมถึงการพัฒนาคุณภาพผลผลิต)",4,[1]original_ver!CJ52="","")</f>
        <v>1</v>
      </c>
      <c r="CM98" s="15">
        <v>5</v>
      </c>
      <c r="CN98" s="15">
        <v>2</v>
      </c>
      <c r="CO98" s="15" cm="1">
        <f t="array" ref="CO98">_xlfn.IFS([1]original_ver!CN52="ความรู้ทางการเกษตรและการใช้เทคโนโลยีสำหรับการผลิตในฟาร์ม",1,[1]original_ver!CN52="การวางแผนและจัดการฟาร์ม เช่น การเก็บเกี่ยว การเงิน และการวางแผนทางการตลาด",2,[1]original_ver!CN52="การเป็นผู้ประกอบการทางการเกษตร",3,[1]original_ver!CN52="การเพิ่มมูลค่าผลผลิต และการแปรรูปผลผลิต (รวมถึงการพัฒนาคุณภาพผลผลิต)",4,[1]original_ver!CN52="","")</f>
        <v>3</v>
      </c>
      <c r="CP98" s="15">
        <v>1</v>
      </c>
      <c r="CQ98" s="15">
        <v>2</v>
      </c>
      <c r="CR98" s="15" cm="1">
        <f t="array" ref="CR98">_xlfn.IFS([1]original_ver!CR52="ประยุกต์",1,[1]original_ver!CR52="ไม่ประยุกต์",0,[1]original_ver!CR52="","")</f>
        <v>1</v>
      </c>
      <c r="CS98" s="15" cm="1">
        <f t="array" ref="CS98">_xlfn.IFS([1]original_ver!CS52="ประยุกต์",1,[1]original_ver!CS52="ไม่ประยุกต์",0,[1]original_ver!CS52="","")</f>
        <v>1</v>
      </c>
      <c r="CU98" s="15" cm="1">
        <f t="array" ref="CU98">_xlfn.IFS([1]original_ver!CV52="ประยุกต์",1,[1]original_ver!CV52="ไม่ประยุกต์",0,[1]original_ver!CV52="","")</f>
        <v>1</v>
      </c>
      <c r="CW98" s="15" cm="1">
        <f t="array" ref="CW98">_xlfn.IFS([1]original_ver!CY52="ประยุกต์",1,[1]original_ver!CY52="ไม่ประยุกต์",0,[1]original_ver!CY52="","")</f>
        <v>1</v>
      </c>
      <c r="CY98" s="15" cm="1">
        <f t="array" ref="CY98">_xlfn.IFS([1]original_ver!DB52="ประยุกต์",1,[1]original_ver!DB52="ไม่ประยุกต์",0,[1]original_ver!DB52="","")</f>
        <v>1</v>
      </c>
      <c r="DG98" s="15">
        <v>3</v>
      </c>
      <c r="DH98" s="15">
        <v>2</v>
      </c>
      <c r="DI98" s="15">
        <v>1</v>
      </c>
      <c r="DJ98" s="15">
        <v>2</v>
      </c>
      <c r="DM98" s="15">
        <v>2</v>
      </c>
      <c r="DN98" s="15">
        <v>2</v>
      </c>
      <c r="DS98" s="25">
        <v>4</v>
      </c>
      <c r="DT98" s="25">
        <v>4.333333333333333</v>
      </c>
      <c r="DU98">
        <v>4.25</v>
      </c>
      <c r="DV98" s="25">
        <v>4</v>
      </c>
      <c r="DW98" s="25">
        <v>3.6666666666666665</v>
      </c>
      <c r="DX98" s="25">
        <v>4</v>
      </c>
      <c r="DY98" s="152"/>
      <c r="DZ98" s="27">
        <v>5</v>
      </c>
      <c r="EA98" s="27">
        <v>4.666666666666667</v>
      </c>
      <c r="EB98" s="27">
        <v>5</v>
      </c>
      <c r="EC98" s="27">
        <v>4.5999999999999996</v>
      </c>
      <c r="ED98" s="27">
        <v>4</v>
      </c>
      <c r="EE98">
        <v>5</v>
      </c>
    </row>
    <row r="99" spans="1:135" x14ac:dyDescent="0.2">
      <c r="A99">
        <v>49</v>
      </c>
      <c r="AC99">
        <f t="shared" si="11"/>
        <v>0</v>
      </c>
      <c r="AD99" t="e">
        <f t="shared" si="7"/>
        <v>#DIV/0!</v>
      </c>
      <c r="AP99" s="148">
        <f t="shared" si="8"/>
        <v>0</v>
      </c>
      <c r="AQ99" s="148" t="e">
        <f t="shared" si="5"/>
        <v>#DIV/0!</v>
      </c>
      <c r="CI99" s="148" t="e">
        <f t="shared" si="9"/>
        <v>#DIV/0!</v>
      </c>
    </row>
    <row r="100" spans="1:135" x14ac:dyDescent="0.2">
      <c r="A100">
        <v>50</v>
      </c>
      <c r="B100" s="15">
        <v>116</v>
      </c>
      <c r="C100" s="46" t="s">
        <v>603</v>
      </c>
      <c r="D100" cm="1">
        <f t="array" ref="D100">_xlfn.IFS([1]original_ver!D53="Participant",1,[1]original_ver!D53="Non-Participant",0,[1]original_ver!D53="","")</f>
        <v>0</v>
      </c>
      <c r="E100">
        <v>1</v>
      </c>
      <c r="F100" s="17" cm="1">
        <f t="array" ref="F100">_xlfn.IFS([1]original_ver!F53="ชาย",1,[1]original_ver!F53="หญิง",0,[1]original_ver!F53="","")</f>
        <v>0</v>
      </c>
      <c r="G100" s="17">
        <v>57</v>
      </c>
      <c r="H100" s="17" cm="1">
        <f t="array" ref="H100">_xlfn.IFS([1]original_ver!H53="ไม่มีการศึกษา",0,[1]original_ver!H53="ประถมศึกษา",1,[1]original_ver!H53="มัธยมศึกษาตอนต้น",2,[1]original_ver!H53="มัธยมศึกษาตอนปลาย",3,[1]original_ver!H53="อนุปริญญา (ปวช., ปวส., ฝึกหัดครู)",4,[1]original_ver!H53="ปริญญาตรี",5,[1]original_ver!H53="สูงกว่าปริญญาตรี",6,[1]original_ver!H53="","")</f>
        <v>3</v>
      </c>
      <c r="I100" s="17" cm="1">
        <f t="array" ref="I100">_xlfn.IFS([1]original_ver!I53="โสด",1,[1]original_ver!I53="สมรส/อยู่ด้วยกัน",2,[1]original_ver!I53="หย่าร้าง/แยกกันอยู่",3,[1]original_ver!I53="หม้าย",4,[1]original_ver!I53="","")</f>
        <v>2</v>
      </c>
      <c r="J100" s="17">
        <v>4</v>
      </c>
      <c r="K100" s="17">
        <v>9</v>
      </c>
      <c r="L100" s="17" cm="1">
        <f t="array" ref="L100">_xlfn.IFS([1]original_ver!L53="ใช่",1,[1]original_ver!L53="ไม่ใช่",0,[1]original_ver!L53="","")</f>
        <v>1</v>
      </c>
      <c r="M100" s="17" cm="1">
        <f t="array" ref="M100">_xlfn.IFS([1]original_ver!M53="กู้ยืม",1,[1]original_ver!M53="ไม่กู้ยืม",0,[1]original_ver!M53="","")</f>
        <v>0</v>
      </c>
      <c r="N100" s="17">
        <f>IF($O100&gt;1, 1,0)</f>
        <v>1</v>
      </c>
      <c r="O100" s="18">
        <v>120000</v>
      </c>
      <c r="P100" s="17" cm="1">
        <f t="array" ref="P100">_xlfn.IFS([1]original_ver!O53="ใช่",1,[1]original_ver!O53="ไม่ใช่",0,[1]original_ver!O53="","")</f>
        <v>1</v>
      </c>
      <c r="Q100" s="17"/>
      <c r="R100" s="15">
        <v>8</v>
      </c>
      <c r="S100" s="15">
        <v>4</v>
      </c>
      <c r="T100" s="15">
        <v>9</v>
      </c>
      <c r="U100" s="15">
        <v>1000</v>
      </c>
      <c r="V100" s="15">
        <v>30</v>
      </c>
      <c r="W100" s="22">
        <f>$U100/$T100</f>
        <v>111.11111111111111</v>
      </c>
      <c r="AC100">
        <f t="shared" si="11"/>
        <v>1000</v>
      </c>
      <c r="AD100">
        <f t="shared" si="7"/>
        <v>111.11111111111111</v>
      </c>
      <c r="AE100" s="15">
        <v>8</v>
      </c>
      <c r="AF100" s="15">
        <v>4</v>
      </c>
      <c r="AG100" s="15">
        <v>9</v>
      </c>
      <c r="AH100" s="15">
        <v>1000</v>
      </c>
      <c r="AI100" s="15">
        <v>32</v>
      </c>
      <c r="AJ100" s="37">
        <f>$AH100/$AG100</f>
        <v>111.11111111111111</v>
      </c>
      <c r="AP100" s="148">
        <f t="shared" si="8"/>
        <v>1000</v>
      </c>
      <c r="AQ100" s="148">
        <f t="shared" si="5"/>
        <v>111.11111111111111</v>
      </c>
      <c r="CD100" s="25">
        <v>3.25</v>
      </c>
      <c r="CE100" s="25">
        <v>4.333333333333333</v>
      </c>
      <c r="CF100" s="25">
        <v>3.3333333333333335</v>
      </c>
      <c r="CG100" s="25">
        <v>4</v>
      </c>
      <c r="CH100" s="25">
        <v>4</v>
      </c>
      <c r="CI100" s="152">
        <f t="shared" si="9"/>
        <v>3.7833333333333328</v>
      </c>
      <c r="CJ100">
        <v>3</v>
      </c>
      <c r="CK100" cm="1">
        <f t="array" ref="CK100">_xlfn.IFS([1]original_ver!CH53="จากการเข้าร่วมกิจกรรมอบรม ที่จัดโดยโครงการเกษตรกรปราดเปรื่อง (Smart Farmer)",1,[1]original_ver!CH53="จากการเข้าร่วมกิจกรรมอบรม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ๆ",3,[1]original_ver!CH53="จากการเรียนรู้ผ่านประสบการณ์ของผู้อื่น ได้แก่ เพื่อนบ้าน พี่น้อง เพื่อน และญาติ เป็นต้น",4,[1]original_ver!CH53="ไม่ได้เข้าร่วมกิจกรรมอบรมหรือเรียนรู้ใด ๆ (ข้ามไปข้อ 33)",5)</f>
        <v>5</v>
      </c>
      <c r="CL100" s="15" t="str" cm="1">
        <f t="array" ref="CL100">_xlfn.IFS([1]original_ver!CJ53="ความรู้ทางการเกษตรและการใช้เทคโนโลยีสำหรับการผลิตในฟาร์ม",1,[1]original_ver!CJ53="การวางแผนและจัดการฟาร์ม เช่น การเก็บเกี่ยว การเงิน และการวางแผนทางการตลาด",2,[1]original_ver!CJ53="การเป็นผู้ประกอบการทางการเกษตร",3,[1]original_ver!CJ53="การเพิ่มมูลค่าผลผลิต และการแปรรูปผลผลิต (รวมถึงการพัฒนาคุณภาพผลผลิต)",4,[1]original_ver!CJ53="","")</f>
        <v/>
      </c>
      <c r="CO100" s="15" t="str" cm="1">
        <f t="array" ref="CO100">_xlfn.IFS([1]original_ver!CN53="ความรู้ทางการเกษตรและการใช้เทคโนโลยีสำหรับการผลิตในฟาร์ม",1,[1]original_ver!CN53="การวางแผนและจัดการฟาร์ม เช่น การเก็บเกี่ยว การเงิน และการวางแผนทางการตลาด",2,[1]original_ver!CN53="การเป็นผู้ประกอบการทางการเกษตร",3,[1]original_ver!CN53="การเพิ่มมูลค่าผลผลิต และการแปรรูปผลผลิต (รวมถึงการพัฒนาคุณภาพผลผลิต)",4,[1]original_ver!CN53="","")</f>
        <v/>
      </c>
      <c r="CR100" s="15" t="str" cm="1">
        <f t="array" ref="CR100">_xlfn.IFS([1]original_ver!CR53="ประยุกต์",1,[1]original_ver!CR53="ไม่ประยุกต์",0,[1]original_ver!CR53="","")</f>
        <v/>
      </c>
      <c r="CS100" s="15" t="str" cm="1">
        <f t="array" ref="CS100">_xlfn.IFS([1]original_ver!CS53="ประยุกต์",1,[1]original_ver!CS53="ไม่ประยุกต์",0,[1]original_ver!CS53="","")</f>
        <v/>
      </c>
      <c r="CU100" s="15" t="str" cm="1">
        <f t="array" ref="CU100">_xlfn.IFS([1]original_ver!CV53="ประยุกต์",1,[1]original_ver!CV53="ไม่ประยุกต์",0,[1]original_ver!CV53="","")</f>
        <v/>
      </c>
      <c r="CW100" s="15" t="str" cm="1">
        <f t="array" ref="CW100">_xlfn.IFS([1]original_ver!CY53="ประยุกต์",1,[1]original_ver!CY53="ไม่ประยุกต์",0,[1]original_ver!CY53="","")</f>
        <v/>
      </c>
      <c r="CY100" s="15" t="str" cm="1">
        <f t="array" ref="CY100">_xlfn.IFS([1]original_ver!DB53="ประยุกต์",1,[1]original_ver!DB53="ไม่ประยุกต์",0,[1]original_ver!DB53="","")</f>
        <v/>
      </c>
      <c r="DG100" s="15">
        <v>3</v>
      </c>
      <c r="DH100" s="15">
        <v>2</v>
      </c>
      <c r="DI100" s="15">
        <v>1</v>
      </c>
      <c r="DJ100" s="15">
        <v>2</v>
      </c>
      <c r="DM100" s="15">
        <v>2</v>
      </c>
      <c r="DN100" s="15">
        <v>2</v>
      </c>
      <c r="DS100" s="166">
        <v>4</v>
      </c>
      <c r="DT100" s="166">
        <v>4</v>
      </c>
      <c r="DU100" s="166">
        <v>4</v>
      </c>
      <c r="DV100" s="166">
        <v>3</v>
      </c>
      <c r="DW100" s="166">
        <v>2</v>
      </c>
      <c r="DX100" s="148">
        <v>2</v>
      </c>
      <c r="DY100" s="152"/>
      <c r="DZ100" s="152">
        <v>3.8</v>
      </c>
      <c r="EA100" s="152">
        <v>4</v>
      </c>
      <c r="EB100" s="148">
        <v>3.25</v>
      </c>
      <c r="EC100" s="152">
        <v>3.8</v>
      </c>
      <c r="ED100" s="152">
        <v>4</v>
      </c>
      <c r="EE100" s="152">
        <v>3.75</v>
      </c>
    </row>
    <row r="101" spans="1:135" x14ac:dyDescent="0.2">
      <c r="A101">
        <v>50</v>
      </c>
      <c r="AC101">
        <f t="shared" si="11"/>
        <v>0</v>
      </c>
      <c r="AD101" t="e">
        <f t="shared" si="7"/>
        <v>#DIV/0!</v>
      </c>
      <c r="AP101" s="148">
        <f t="shared" si="8"/>
        <v>0</v>
      </c>
      <c r="AQ101" s="148" t="e">
        <f t="shared" si="5"/>
        <v>#DIV/0!</v>
      </c>
      <c r="CI101" s="148" t="e">
        <f t="shared" si="9"/>
        <v>#DIV/0!</v>
      </c>
    </row>
    <row r="102" spans="1:135" x14ac:dyDescent="0.2">
      <c r="A102">
        <v>51</v>
      </c>
      <c r="B102" s="15">
        <v>118</v>
      </c>
      <c r="C102" s="44" t="s">
        <v>604</v>
      </c>
      <c r="D102" cm="1">
        <f t="array" ref="D102">_xlfn.IFS([1]original_ver!D55="Participant",1,[1]original_ver!D55="Non-Participant",0,[1]original_ver!D55="","")</f>
        <v>0</v>
      </c>
      <c r="E102">
        <v>4</v>
      </c>
      <c r="F102" s="17" cm="1">
        <f t="array" ref="F102">_xlfn.IFS([1]original_ver!F55="ชาย",1,[1]original_ver!F55="หญิง",0,[1]original_ver!F55="","")</f>
        <v>1</v>
      </c>
      <c r="G102" s="17">
        <v>41</v>
      </c>
      <c r="H102" s="17" cm="1">
        <f t="array" ref="H102">_xlfn.IFS([1]original_ver!H55="ไม่มีการศึกษา",0,[1]original_ver!H55="ประถมศึกษา",1,[1]original_ver!H55="มัธยมศึกษาตอนต้น",2,[1]original_ver!H55="มัธยมศึกษาตอนปลาย",3,[1]original_ver!H55="อนุปริญญา (ปวช., ปวส., ฝึกหัดครู)",4,[1]original_ver!H55="ปริญญาตรี",5,[1]original_ver!H55="สูงกว่าปริญญาตรี",6,[1]original_ver!H55="","")</f>
        <v>3</v>
      </c>
      <c r="I102" s="17" cm="1">
        <f t="array" ref="I102">_xlfn.IFS([1]original_ver!I55="โสด",1,[1]original_ver!I55="สมรส/อยู่ด้วยกัน",2,[1]original_ver!I55="หย่าร้าง/แยกกันอยู่",3,[1]original_ver!I55="หม้าย",4,[1]original_ver!I55="","")</f>
        <v>1</v>
      </c>
      <c r="J102" s="17">
        <v>3</v>
      </c>
      <c r="K102" s="17">
        <v>9</v>
      </c>
      <c r="L102" s="17" cm="1">
        <f t="array" ref="L102">_xlfn.IFS([1]original_ver!L55="ใช่",1,[1]original_ver!L55="ไม่ใช่",0,[1]original_ver!L55="","")</f>
        <v>0</v>
      </c>
      <c r="M102" s="17" cm="1">
        <f t="array" ref="M102">_xlfn.IFS([1]original_ver!M55="กู้ยืม",1,[1]original_ver!M55="ไม่กู้ยืม",0,[1]original_ver!M55="","")</f>
        <v>0</v>
      </c>
      <c r="N102" s="17">
        <f>IF($O102&gt;1, 1,0)</f>
        <v>1</v>
      </c>
      <c r="O102" s="18">
        <v>150000</v>
      </c>
      <c r="P102" s="17" cm="1">
        <f t="array" ref="P102">_xlfn.IFS([1]original_ver!O55="ใช่",1,[1]original_ver!O55="ไม่ใช่",0,[1]original_ver!O55="","")</f>
        <v>1</v>
      </c>
      <c r="Q102" s="17"/>
      <c r="R102" s="15">
        <v>7</v>
      </c>
      <c r="S102" s="15">
        <v>1</v>
      </c>
      <c r="T102" s="15">
        <v>1</v>
      </c>
      <c r="U102" s="15">
        <v>2000</v>
      </c>
      <c r="V102" s="15">
        <v>46</v>
      </c>
      <c r="W102" s="22">
        <f>$U102/$T102</f>
        <v>2000</v>
      </c>
      <c r="AC102">
        <f t="shared" si="11"/>
        <v>2000</v>
      </c>
      <c r="AD102">
        <f t="shared" si="7"/>
        <v>2000</v>
      </c>
      <c r="AE102" s="15">
        <v>7</v>
      </c>
      <c r="AF102" s="15">
        <v>1</v>
      </c>
      <c r="AG102" s="15">
        <v>1</v>
      </c>
      <c r="AH102" s="15">
        <v>2000</v>
      </c>
      <c r="AI102" s="15">
        <v>46</v>
      </c>
      <c r="AJ102" s="37">
        <f>$AH102/$AG102</f>
        <v>2000</v>
      </c>
      <c r="AP102" s="148">
        <f t="shared" si="8"/>
        <v>2000</v>
      </c>
      <c r="AQ102" s="148">
        <f t="shared" si="5"/>
        <v>2000</v>
      </c>
      <c r="CD102" s="25">
        <v>1.75</v>
      </c>
      <c r="CE102" s="25">
        <v>1.6666666666666667</v>
      </c>
      <c r="CF102" s="25">
        <v>2</v>
      </c>
      <c r="CG102" s="25">
        <v>1.5</v>
      </c>
      <c r="CH102" s="25">
        <v>1.5</v>
      </c>
      <c r="CI102" s="152">
        <f t="shared" si="9"/>
        <v>1.6833333333333336</v>
      </c>
      <c r="CJ102">
        <v>2</v>
      </c>
      <c r="CK102" cm="1">
        <f t="array" ref="CK102">_xlfn.IFS([1]original_ver!CH55="จากการเข้าร่วมกิจกรรมอบรม ที่จัดโดยโครงการเกษตรกรปราดเปรื่อง (Smart Farmer)",1,[1]original_ver!CH55="จากการเข้าร่วมกิจกรรมอบรม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ๆ",3,[1]original_ver!CH55="จากการเรียนรู้ผ่านประสบการณ์ของผู้อื่น ได้แก่ เพื่อนบ้าน พี่น้อง เพื่อน และญาติ เป็นต้น",4,[1]original_ver!CH55="ไม่ได้เข้าร่วมกิจกรรมอบรมหรือเรียนรู้ใด ๆ (ข้ามไปข้อ 33)",5)</f>
        <v>5</v>
      </c>
      <c r="CL102" s="15" t="str" cm="1">
        <f t="array" ref="CL102">_xlfn.IFS([1]original_ver!CJ55="ความรู้ทางการเกษตรและการใช้เทคโนโลยีสำหรับการผลิตในฟาร์ม",1,[1]original_ver!CJ55="การวางแผนและจัดการฟาร์ม เช่น การเก็บเกี่ยว การเงิน และการวางแผนทางการตลาด",2,[1]original_ver!CJ55="การเป็นผู้ประกอบการทางการเกษตร",3,[1]original_ver!CJ55="การเพิ่มมูลค่าผลผลิต และการแปรรูปผลผลิต (รวมถึงการพัฒนาคุณภาพผลผลิต)",4,[1]original_ver!CJ55="","")</f>
        <v/>
      </c>
      <c r="CO102" s="15" t="str" cm="1">
        <f t="array" ref="CO102">_xlfn.IFS([1]original_ver!CN55="ความรู้ทางการเกษตรและการใช้เทคโนโลยีสำหรับการผลิตในฟาร์ม",1,[1]original_ver!CN55="การวางแผนและจัดการฟาร์ม เช่น การเก็บเกี่ยว การเงิน และการวางแผนทางการตลาด",2,[1]original_ver!CN55="การเป็นผู้ประกอบการทางการเกษตร",3,[1]original_ver!CN55="การเพิ่มมูลค่าผลผลิต และการแปรรูปผลผลิต (รวมถึงการพัฒนาคุณภาพผลผลิต)",4,[1]original_ver!CN55="","")</f>
        <v/>
      </c>
      <c r="CR102" s="15" t="str" cm="1">
        <f t="array" ref="CR102">_xlfn.IFS([1]original_ver!CR55="ประยุกต์",1,[1]original_ver!CR55="ไม่ประยุกต์",0,[1]original_ver!CR55="","")</f>
        <v/>
      </c>
      <c r="CS102" s="15" t="str" cm="1">
        <f t="array" ref="CS102">_xlfn.IFS([1]original_ver!CS55="ประยุกต์",1,[1]original_ver!CS55="ไม่ประยุกต์",0,[1]original_ver!CS55="","")</f>
        <v/>
      </c>
      <c r="CU102" s="15" t="str" cm="1">
        <f t="array" ref="CU102">_xlfn.IFS([1]original_ver!CV55="ประยุกต์",1,[1]original_ver!CV55="ไม่ประยุกต์",0,[1]original_ver!CV55="","")</f>
        <v/>
      </c>
      <c r="CW102" s="15" t="str" cm="1">
        <f t="array" ref="CW102">_xlfn.IFS([1]original_ver!CY55="ประยุกต์",1,[1]original_ver!CY55="ไม่ประยุกต์",0,[1]original_ver!CY55="","")</f>
        <v/>
      </c>
      <c r="CY102" s="15" t="str" cm="1">
        <f t="array" ref="CY102">_xlfn.IFS([1]original_ver!DB55="ประยุกต์",1,[1]original_ver!DB55="ไม่ประยุกต์",0,[1]original_ver!DB55="","")</f>
        <v/>
      </c>
      <c r="DG102" s="15">
        <v>1</v>
      </c>
      <c r="DH102" s="15">
        <v>2</v>
      </c>
      <c r="DI102" s="15">
        <v>2</v>
      </c>
      <c r="DJ102" s="15">
        <v>2</v>
      </c>
      <c r="DM102" s="15">
        <v>3</v>
      </c>
      <c r="DN102" s="15">
        <v>2</v>
      </c>
      <c r="DS102" s="25">
        <v>4.5999999999999996</v>
      </c>
      <c r="DT102" s="25">
        <v>4.666666666666667</v>
      </c>
      <c r="DU102">
        <v>4.5</v>
      </c>
      <c r="DV102" s="25">
        <v>4.4000000000000004</v>
      </c>
      <c r="DW102" s="25">
        <v>4</v>
      </c>
      <c r="DX102" s="25">
        <v>4.5</v>
      </c>
      <c r="DY102" s="152"/>
      <c r="DZ102" s="27">
        <v>5</v>
      </c>
      <c r="EA102" s="27">
        <v>4.333333333333333</v>
      </c>
      <c r="EB102" s="27">
        <v>5</v>
      </c>
      <c r="EC102" s="27">
        <v>5</v>
      </c>
      <c r="ED102" s="27">
        <v>5</v>
      </c>
      <c r="EE102">
        <v>5</v>
      </c>
    </row>
    <row r="103" spans="1:135" x14ac:dyDescent="0.2">
      <c r="A103">
        <v>51</v>
      </c>
      <c r="AC103">
        <f t="shared" si="11"/>
        <v>0</v>
      </c>
      <c r="AD103" t="e">
        <f t="shared" si="7"/>
        <v>#DIV/0!</v>
      </c>
      <c r="AP103" s="148">
        <f t="shared" si="8"/>
        <v>0</v>
      </c>
      <c r="AQ103" s="148" t="e">
        <f t="shared" si="5"/>
        <v>#DIV/0!</v>
      </c>
      <c r="CI103" s="148" t="e">
        <f t="shared" si="9"/>
        <v>#DIV/0!</v>
      </c>
    </row>
    <row r="104" spans="1:135" x14ac:dyDescent="0.2">
      <c r="A104">
        <v>52</v>
      </c>
      <c r="B104" s="15">
        <v>119</v>
      </c>
      <c r="C104" s="44" t="s">
        <v>605</v>
      </c>
      <c r="D104" cm="1">
        <f t="array" ref="D104">_xlfn.IFS([1]original_ver!D56="Participant",1,[1]original_ver!D56="Non-Participant",0,[1]original_ver!D56="","")</f>
        <v>0</v>
      </c>
      <c r="E104">
        <v>1</v>
      </c>
      <c r="F104" s="17" cm="1">
        <f t="array" ref="F104">_xlfn.IFS([1]original_ver!F56="ชาย",1,[1]original_ver!F56="หญิง",0,[1]original_ver!F56="","")</f>
        <v>0</v>
      </c>
      <c r="G104" s="17">
        <v>44</v>
      </c>
      <c r="H104" s="17" cm="1">
        <f t="array" ref="H104">_xlfn.IFS([1]original_ver!H56="ไม่มีการศึกษา",0,[1]original_ver!H56="ประถมศึกษา",1,[1]original_ver!H56="มัธยมศึกษาตอนต้น",2,[1]original_ver!H56="มัธยมศึกษาตอนปลาย",3,[1]original_ver!H56="อนุปริญญา (ปวช., ปวส., ฝึกหัดครู)",4,[1]original_ver!H56="ปริญญาตรี",5,[1]original_ver!H56="สูงกว่าปริญญาตรี",6,[1]original_ver!H56="","")</f>
        <v>3</v>
      </c>
      <c r="I104" s="17" cm="1">
        <f t="array" ref="I104">_xlfn.IFS([1]original_ver!I56="โสด",1,[1]original_ver!I56="สมรส/อยู่ด้วยกัน",2,[1]original_ver!I56="หย่าร้าง/แยกกันอยู่",3,[1]original_ver!I56="หม้าย",4,[1]original_ver!I56="","")</f>
        <v>2</v>
      </c>
      <c r="J104" s="17">
        <v>3</v>
      </c>
      <c r="K104" s="17">
        <v>7</v>
      </c>
      <c r="L104" s="17" cm="1">
        <f t="array" ref="L104">_xlfn.IFS([1]original_ver!L56="ใช่",1,[1]original_ver!L56="ไม่ใช่",0,[1]original_ver!L56="","")</f>
        <v>0</v>
      </c>
      <c r="M104" s="17" cm="1">
        <f t="array" ref="M104">_xlfn.IFS([1]original_ver!M56="กู้ยืม",1,[1]original_ver!M56="ไม่กู้ยืม",0,[1]original_ver!M56="","")</f>
        <v>1</v>
      </c>
      <c r="N104" s="17">
        <f>IF($O104&gt;1, 1,0)</f>
        <v>1</v>
      </c>
      <c r="O104" s="18">
        <v>140000</v>
      </c>
      <c r="P104" s="17" cm="1">
        <f t="array" ref="P104">_xlfn.IFS([1]original_ver!O56="ใช่",1,[1]original_ver!O56="ไม่ใช่",0,[1]original_ver!O56="","")</f>
        <v>0</v>
      </c>
      <c r="Q104" s="17"/>
      <c r="R104" s="15">
        <v>9</v>
      </c>
      <c r="S104" s="15">
        <v>1</v>
      </c>
      <c r="T104" s="15">
        <v>2</v>
      </c>
      <c r="U104" s="15">
        <v>2500</v>
      </c>
      <c r="V104" s="15">
        <v>46</v>
      </c>
      <c r="W104" s="22">
        <f>$U104/$T104</f>
        <v>1250</v>
      </c>
      <c r="AC104">
        <f t="shared" si="11"/>
        <v>2500</v>
      </c>
      <c r="AD104">
        <f t="shared" si="7"/>
        <v>1250</v>
      </c>
      <c r="AE104" s="15">
        <v>9</v>
      </c>
      <c r="AF104" s="15">
        <v>1</v>
      </c>
      <c r="AG104" s="15">
        <v>2</v>
      </c>
      <c r="AH104" s="15">
        <v>2500</v>
      </c>
      <c r="AI104" s="15">
        <v>36.799999999999997</v>
      </c>
      <c r="AJ104" s="37">
        <f>$AH104/$AG104</f>
        <v>1250</v>
      </c>
      <c r="AP104" s="148">
        <f t="shared" si="8"/>
        <v>2500</v>
      </c>
      <c r="AQ104" s="148">
        <f t="shared" si="5"/>
        <v>1250</v>
      </c>
      <c r="CD104" s="25">
        <v>1.75</v>
      </c>
      <c r="CE104" s="25">
        <v>1.6666666666666667</v>
      </c>
      <c r="CF104" s="25">
        <v>1.3333333333333333</v>
      </c>
      <c r="CG104" s="25">
        <v>2</v>
      </c>
      <c r="CH104" s="25">
        <v>2.5</v>
      </c>
      <c r="CI104" s="152">
        <f t="shared" si="9"/>
        <v>1.85</v>
      </c>
      <c r="CJ104">
        <v>2</v>
      </c>
      <c r="CK104" cm="1">
        <f t="array" ref="CK104">_xlfn.IFS([1]original_ver!CH56="จากการเข้าร่วมกิจกรรมอบรม ที่จัดโดยโครงการเกษตรกรปราดเปรื่อง (Smart Farmer)",1,[1]original_ver!CH56="จากการเข้าร่วมกิจกรรมอบรม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ๆ",3,[1]original_ver!CH56="จากการเรียนรู้ผ่านประสบการณ์ของผู้อื่น ได้แก่ เพื่อนบ้าน พี่น้อง เพื่อน และญาติ เป็นต้น",4,[1]original_ver!CH56="ไม่ได้เข้าร่วมกิจกรรมอบรมหรือเรียนรู้ใด ๆ (ข้ามไปข้อ 33)",5)</f>
        <v>2</v>
      </c>
      <c r="CL104" s="15" cm="1">
        <f t="array" ref="CL104">_xlfn.IFS([1]original_ver!CJ56="ความรู้ทางการเกษตรและการใช้เทคโนโลยีสำหรับการผลิตในฟาร์ม",1,[1]original_ver!CJ56="การวางแผนและจัดการฟาร์ม เช่น การเก็บเกี่ยว การเงิน และการวางแผนทางการตลาด",2,[1]original_ver!CJ56="การเป็นผู้ประกอบการทางการเกษตร",3,[1]original_ver!CJ56="การเพิ่มมูลค่าผลผลิต และการแปรรูปผลผลิต (รวมถึงการพัฒนาคุณภาพผลผลิต)",4,[1]original_ver!CJ56="","")</f>
        <v>1</v>
      </c>
      <c r="CM104" s="15">
        <v>5</v>
      </c>
      <c r="CN104" s="15">
        <v>1</v>
      </c>
      <c r="CO104" s="15" cm="1">
        <f t="array" ref="CO104">_xlfn.IFS([1]original_ver!CN56="ความรู้ทางการเกษตรและการใช้เทคโนโลยีสำหรับการผลิตในฟาร์ม",1,[1]original_ver!CN56="การวางแผนและจัดการฟาร์ม เช่น การเก็บเกี่ยว การเงิน และการวางแผนทางการตลาด",2,[1]original_ver!CN56="การเป็นผู้ประกอบการทางการเกษตร",3,[1]original_ver!CN56="การเพิ่มมูลค่าผลผลิต และการแปรรูปผลผลิต (รวมถึงการพัฒนาคุณภาพผลผลิต)",4,[1]original_ver!CN56="","")</f>
        <v>3</v>
      </c>
      <c r="CP104" s="15">
        <v>3</v>
      </c>
      <c r="CQ104" s="15">
        <v>1</v>
      </c>
      <c r="CR104" s="15" cm="1">
        <f t="array" ref="CR104">_xlfn.IFS([1]original_ver!CR56="ประยุกต์",1,[1]original_ver!CR56="ไม่ประยุกต์",0,[1]original_ver!CR56="","")</f>
        <v>1</v>
      </c>
      <c r="CS104" s="15" cm="1">
        <f t="array" ref="CS104">_xlfn.IFS([1]original_ver!CS56="ประยุกต์",1,[1]original_ver!CS56="ไม่ประยุกต์",0,[1]original_ver!CS56="","")</f>
        <v>1</v>
      </c>
      <c r="CU104" s="15" cm="1">
        <f t="array" ref="CU104">_xlfn.IFS([1]original_ver!CV56="ประยุกต์",1,[1]original_ver!CV56="ไม่ประยุกต์",0,[1]original_ver!CV56="","")</f>
        <v>1</v>
      </c>
      <c r="CW104" s="15" cm="1">
        <f t="array" ref="CW104">_xlfn.IFS([1]original_ver!CY56="ประยุกต์",1,[1]original_ver!CY56="ไม่ประยุกต์",0,[1]original_ver!CY56="","")</f>
        <v>1</v>
      </c>
      <c r="CY104" s="15" cm="1">
        <f t="array" ref="CY104">_xlfn.IFS([1]original_ver!DB56="ประยุกต์",1,[1]original_ver!DB56="ไม่ประยุกต์",0,[1]original_ver!DB56="","")</f>
        <v>1</v>
      </c>
      <c r="DG104" s="15">
        <v>1</v>
      </c>
      <c r="DH104" s="15">
        <v>4</v>
      </c>
      <c r="DI104" s="15">
        <v>2</v>
      </c>
      <c r="DJ104" s="15">
        <v>4</v>
      </c>
      <c r="DM104" s="15">
        <v>3</v>
      </c>
      <c r="DN104" s="15">
        <v>4</v>
      </c>
      <c r="DS104" s="25">
        <v>4</v>
      </c>
      <c r="DT104" s="25">
        <v>4</v>
      </c>
      <c r="DU104">
        <v>4.75</v>
      </c>
      <c r="DV104" s="25">
        <v>3.8</v>
      </c>
      <c r="DW104" s="25">
        <v>3.3333333333333335</v>
      </c>
      <c r="DX104" s="25">
        <v>4</v>
      </c>
      <c r="DY104" s="152"/>
      <c r="DZ104" s="27">
        <v>5</v>
      </c>
      <c r="EA104" s="27">
        <v>5</v>
      </c>
      <c r="EB104" s="27">
        <v>5</v>
      </c>
      <c r="EC104" s="27">
        <v>5</v>
      </c>
      <c r="ED104" s="27">
        <v>5</v>
      </c>
      <c r="EE104">
        <v>4.25</v>
      </c>
    </row>
    <row r="105" spans="1:135" x14ac:dyDescent="0.2">
      <c r="A105">
        <v>52</v>
      </c>
      <c r="AC105">
        <f t="shared" si="11"/>
        <v>0</v>
      </c>
      <c r="AD105" t="e">
        <f t="shared" si="7"/>
        <v>#DIV/0!</v>
      </c>
      <c r="AP105" s="148">
        <f t="shared" si="8"/>
        <v>0</v>
      </c>
      <c r="AQ105" s="148" t="e">
        <f t="shared" si="5"/>
        <v>#DIV/0!</v>
      </c>
      <c r="CI105" s="148" t="e">
        <f t="shared" si="9"/>
        <v>#DIV/0!</v>
      </c>
    </row>
    <row r="106" spans="1:135" x14ac:dyDescent="0.2">
      <c r="A106">
        <v>53</v>
      </c>
      <c r="B106" s="15">
        <v>120</v>
      </c>
      <c r="C106" s="44" t="s">
        <v>606</v>
      </c>
      <c r="D106" cm="1">
        <f t="array" ref="D106">_xlfn.IFS([1]original_ver!D57="Participant",1,[1]original_ver!D57="Non-Participant",0,[1]original_ver!D57="","")</f>
        <v>1</v>
      </c>
      <c r="E106">
        <v>4</v>
      </c>
      <c r="F106" s="17" cm="1">
        <f t="array" ref="F106">_xlfn.IFS([1]original_ver!F57="ชาย",1,[1]original_ver!F57="หญิง",0,[1]original_ver!F57="","")</f>
        <v>1</v>
      </c>
      <c r="G106" s="17">
        <v>49</v>
      </c>
      <c r="H106" s="17" cm="1">
        <f t="array" ref="H106">_xlfn.IFS([1]original_ver!H57="ไม่มีการศึกษา",0,[1]original_ver!H57="ประถมศึกษา",1,[1]original_ver!H57="มัธยมศึกษาตอนต้น",2,[1]original_ver!H57="มัธยมศึกษาตอนปลาย",3,[1]original_ver!H57="อนุปริญญา (ปวช., ปวส., ฝึกหัดครู)",4,[1]original_ver!H57="ปริญญาตรี",5,[1]original_ver!H57="สูงกว่าปริญญาตรี",6,[1]original_ver!H57="","")</f>
        <v>3</v>
      </c>
      <c r="I106" s="17" cm="1">
        <f t="array" ref="I106">_xlfn.IFS([1]original_ver!I57="โสด",1,[1]original_ver!I57="สมรส/อยู่ด้วยกัน",2,[1]original_ver!I57="หย่าร้าง/แยกกันอยู่",3,[1]original_ver!I57="หม้าย",4,[1]original_ver!I57="","")</f>
        <v>3</v>
      </c>
      <c r="J106" s="17">
        <v>1</v>
      </c>
      <c r="K106" s="17">
        <v>16</v>
      </c>
      <c r="L106" s="17" cm="1">
        <f t="array" ref="L106">_xlfn.IFS([1]original_ver!L57="ใช่",1,[1]original_ver!L57="ไม่ใช่",0,[1]original_ver!L57="","")</f>
        <v>0</v>
      </c>
      <c r="M106" s="17" cm="1">
        <f t="array" ref="M106">_xlfn.IFS([1]original_ver!M57="กู้ยืม",1,[1]original_ver!M57="ไม่กู้ยืม",0,[1]original_ver!M57="","")</f>
        <v>0</v>
      </c>
      <c r="N106" s="17">
        <f>IF($O106&gt;1, 1,0)</f>
        <v>1</v>
      </c>
      <c r="O106" s="18">
        <v>70000</v>
      </c>
      <c r="P106" s="17" cm="1">
        <f t="array" ref="P106">_xlfn.IFS([1]original_ver!O57="ใช่",1,[1]original_ver!O57="ไม่ใช่",0,[1]original_ver!O57="","")</f>
        <v>0</v>
      </c>
      <c r="Q106" s="17"/>
      <c r="R106" s="15">
        <v>8</v>
      </c>
      <c r="S106" s="15">
        <v>1</v>
      </c>
      <c r="T106" s="15">
        <v>10</v>
      </c>
      <c r="U106" s="15">
        <v>15000</v>
      </c>
      <c r="V106" s="15">
        <v>200</v>
      </c>
      <c r="W106" s="22">
        <f>$U106/$T106</f>
        <v>1500</v>
      </c>
      <c r="AC106">
        <f t="shared" si="11"/>
        <v>15000</v>
      </c>
      <c r="AD106">
        <f t="shared" si="7"/>
        <v>1500</v>
      </c>
      <c r="AE106" s="15">
        <v>8</v>
      </c>
      <c r="AF106" s="15">
        <v>1</v>
      </c>
      <c r="AG106" s="15">
        <v>10</v>
      </c>
      <c r="AH106" s="15">
        <v>15000</v>
      </c>
      <c r="AI106" s="15">
        <v>300</v>
      </c>
      <c r="AJ106" s="37">
        <f>$AH106/$AG106</f>
        <v>1500</v>
      </c>
      <c r="AP106" s="148">
        <f t="shared" si="8"/>
        <v>15000</v>
      </c>
      <c r="AQ106" s="148">
        <f t="shared" si="5"/>
        <v>1500</v>
      </c>
      <c r="CD106" s="25">
        <v>2.75</v>
      </c>
      <c r="CE106" s="25">
        <v>3.6666666666666665</v>
      </c>
      <c r="CF106" s="25">
        <v>3</v>
      </c>
      <c r="CG106" s="25">
        <v>2.5</v>
      </c>
      <c r="CH106" s="25">
        <v>3.5</v>
      </c>
      <c r="CI106" s="152">
        <f t="shared" si="9"/>
        <v>3.083333333333333</v>
      </c>
      <c r="CJ106">
        <v>2</v>
      </c>
      <c r="CK106" cm="1">
        <f t="array" ref="CK106">_xlfn.IFS([1]original_ver!CH57="จากการเข้าร่วมกิจกรรมอบรม ที่จัดโดยโครงการเกษตรกรปราดเปรื่อง (Smart Farmer)",1,[1]original_ver!CH57="จากการเข้าร่วมกิจกรรมอบรม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ๆ",3,[1]original_ver!CH57="จากการเรียนรู้ผ่านประสบการณ์ของผู้อื่น ได้แก่ เพื่อนบ้าน พี่น้อง เพื่อน และญาติ เป็นต้น",4,[1]original_ver!CH57="ไม่ได้เข้าร่วมกิจกรรมอบรมหรือเรียนรู้ใด ๆ (ข้ามไปข้อ 33)",5)</f>
        <v>2</v>
      </c>
      <c r="CL106" s="15" cm="1">
        <f t="array" ref="CL106">_xlfn.IFS([1]original_ver!CJ57="ความรู้ทางการเกษตรและการใช้เทคโนโลยีสำหรับการผลิตในฟาร์ม",1,[1]original_ver!CJ57="การวางแผนและจัดการฟาร์ม เช่น การเก็บเกี่ยว การเงิน และการวางแผนทางการตลาด",2,[1]original_ver!CJ57="การเป็นผู้ประกอบการทางการเกษตร",3,[1]original_ver!CJ57="การเพิ่มมูลค่าผลผลิต และการแปรรูปผลผลิต (รวมถึงการพัฒนาคุณภาพผลผลิต)",4,[1]original_ver!CJ57="","")</f>
        <v>4</v>
      </c>
      <c r="CM106" s="15">
        <v>10</v>
      </c>
      <c r="CN106" s="15">
        <v>2</v>
      </c>
      <c r="CO106" s="15" cm="1">
        <f t="array" ref="CO106">_xlfn.IFS([1]original_ver!CN57="ความรู้ทางการเกษตรและการใช้เทคโนโลยีสำหรับการผลิตในฟาร์ม",1,[1]original_ver!CN57="การวางแผนและจัดการฟาร์ม เช่น การเก็บเกี่ยว การเงิน และการวางแผนทางการตลาด",2,[1]original_ver!CN57="การเป็นผู้ประกอบการทางการเกษตร",3,[1]original_ver!CN57="การเพิ่มมูลค่าผลผลิต และการแปรรูปผลผลิต (รวมถึงการพัฒนาคุณภาพผลผลิต)",4,[1]original_ver!CN57="","")</f>
        <v>3</v>
      </c>
      <c r="CP106" s="15">
        <v>5</v>
      </c>
      <c r="CQ106" s="15">
        <v>1</v>
      </c>
      <c r="CR106" s="15" cm="1">
        <f t="array" ref="CR106">_xlfn.IFS([1]original_ver!CR57="ประยุกต์",1,[1]original_ver!CR57="ไม่ประยุกต์",0,[1]original_ver!CR57="","")</f>
        <v>1</v>
      </c>
      <c r="CS106" s="15" cm="1">
        <f t="array" ref="CS106">_xlfn.IFS([1]original_ver!CS57="ประยุกต์",1,[1]original_ver!CS57="ไม่ประยุกต์",0,[1]original_ver!CS57="","")</f>
        <v>1</v>
      </c>
      <c r="CU106" s="15" cm="1">
        <f t="array" ref="CU106">_xlfn.IFS([1]original_ver!CV57="ประยุกต์",1,[1]original_ver!CV57="ไม่ประยุกต์",0,[1]original_ver!CV57="","")</f>
        <v>1</v>
      </c>
      <c r="CW106" s="15" cm="1">
        <f t="array" ref="CW106">_xlfn.IFS([1]original_ver!CY57="ประยุกต์",1,[1]original_ver!CY57="ไม่ประยุกต์",0,[1]original_ver!CY57="","")</f>
        <v>1</v>
      </c>
      <c r="CY106" s="15" cm="1">
        <f t="array" ref="CY106">_xlfn.IFS([1]original_ver!DB57="ประยุกต์",1,[1]original_ver!DB57="ไม่ประยุกต์",0,[1]original_ver!DB57="","")</f>
        <v>1</v>
      </c>
      <c r="DG106" s="15">
        <v>2</v>
      </c>
      <c r="DH106" s="15">
        <v>2</v>
      </c>
      <c r="DI106" s="15">
        <v>3</v>
      </c>
      <c r="DJ106" s="15">
        <v>2</v>
      </c>
      <c r="DM106" s="15">
        <v>1</v>
      </c>
      <c r="DN106" s="15">
        <v>2</v>
      </c>
      <c r="DS106" s="25">
        <v>4</v>
      </c>
      <c r="DT106" s="25">
        <v>4</v>
      </c>
      <c r="DU106">
        <v>4.25</v>
      </c>
      <c r="DV106" s="25">
        <v>3.4</v>
      </c>
      <c r="DW106" s="25">
        <v>3</v>
      </c>
      <c r="DX106" s="25">
        <v>4</v>
      </c>
      <c r="DY106" s="152"/>
      <c r="DZ106" s="27">
        <v>5</v>
      </c>
      <c r="EA106" s="27">
        <v>5</v>
      </c>
      <c r="EB106" s="27">
        <v>5</v>
      </c>
      <c r="EC106" s="27">
        <v>5</v>
      </c>
      <c r="ED106" s="27">
        <v>5</v>
      </c>
      <c r="EE106">
        <v>5</v>
      </c>
    </row>
    <row r="107" spans="1:135" x14ac:dyDescent="0.2">
      <c r="A107">
        <v>53</v>
      </c>
      <c r="AC107">
        <f t="shared" si="11"/>
        <v>0</v>
      </c>
      <c r="AD107" t="e">
        <f t="shared" si="7"/>
        <v>#DIV/0!</v>
      </c>
      <c r="AP107" s="148">
        <f t="shared" si="8"/>
        <v>0</v>
      </c>
      <c r="AQ107" s="148" t="e">
        <f t="shared" si="5"/>
        <v>#DIV/0!</v>
      </c>
      <c r="CI107" s="148" t="e">
        <f t="shared" si="9"/>
        <v>#DIV/0!</v>
      </c>
    </row>
    <row r="108" spans="1:135" x14ac:dyDescent="0.2">
      <c r="A108">
        <v>54</v>
      </c>
      <c r="B108" s="15">
        <v>121</v>
      </c>
      <c r="C108" s="44" t="s">
        <v>607</v>
      </c>
      <c r="D108" cm="1">
        <f t="array" ref="D108">_xlfn.IFS([1]original_ver!D58="Participant",1,[1]original_ver!D58="Non-Participant",0,[1]original_ver!D58="","")</f>
        <v>1</v>
      </c>
      <c r="E108">
        <v>1</v>
      </c>
      <c r="F108" s="17" cm="1">
        <f t="array" ref="F108">_xlfn.IFS([1]original_ver!F58="ชาย",1,[1]original_ver!F58="หญิง",0,[1]original_ver!F58="","")</f>
        <v>0</v>
      </c>
      <c r="G108" s="17">
        <v>64</v>
      </c>
      <c r="H108" s="17" cm="1">
        <f t="array" ref="H108">_xlfn.IFS([1]original_ver!H58="ไม่มีการศึกษา",0,[1]original_ver!H58="ประถมศึกษา",1,[1]original_ver!H58="มัธยมศึกษาตอนต้น",2,[1]original_ver!H58="มัธยมศึกษาตอนปลาย",3,[1]original_ver!H58="อนุปริญญา (ปวช., ปวส., ฝึกหัดครู)",4,[1]original_ver!H58="ปริญญาตรี",5,[1]original_ver!H58="สูงกว่าปริญญาตรี",6,[1]original_ver!H58="","")</f>
        <v>4</v>
      </c>
      <c r="I108" s="17" cm="1">
        <f t="array" ref="I108">_xlfn.IFS([1]original_ver!I58="โสด",1,[1]original_ver!I58="สมรส/อยู่ด้วยกัน",2,[1]original_ver!I58="หย่าร้าง/แยกกันอยู่",3,[1]original_ver!I58="หม้าย",4,[1]original_ver!I58="","")</f>
        <v>2</v>
      </c>
      <c r="J108" s="17">
        <v>3</v>
      </c>
      <c r="K108" s="17">
        <v>27</v>
      </c>
      <c r="L108" s="17" cm="1">
        <f t="array" ref="L108">_xlfn.IFS([1]original_ver!L58="ใช่",1,[1]original_ver!L58="ไม่ใช่",0,[1]original_ver!L58="","")</f>
        <v>1</v>
      </c>
      <c r="M108" s="17" cm="1">
        <f t="array" ref="M108">_xlfn.IFS([1]original_ver!M58="กู้ยืม",1,[1]original_ver!M58="ไม่กู้ยืม",0,[1]original_ver!M58="","")</f>
        <v>1</v>
      </c>
      <c r="N108" s="17">
        <f>IF($O108&gt;1, 1,0)</f>
        <v>1</v>
      </c>
      <c r="O108" s="18">
        <v>120000</v>
      </c>
      <c r="P108" s="17" cm="1">
        <f t="array" ref="P108">_xlfn.IFS([1]original_ver!O58="ใช่",1,[1]original_ver!O58="ไม่ใช่",0,[1]original_ver!O58="","")</f>
        <v>1</v>
      </c>
      <c r="Q108" s="17"/>
      <c r="R108" s="15">
        <v>8</v>
      </c>
      <c r="S108" s="15">
        <v>1</v>
      </c>
      <c r="T108" s="15">
        <v>5</v>
      </c>
      <c r="U108" s="15">
        <v>9500</v>
      </c>
      <c r="V108" s="15">
        <v>20</v>
      </c>
      <c r="W108" s="22">
        <f>$U108/$T108</f>
        <v>1900</v>
      </c>
      <c r="AC108">
        <f t="shared" si="11"/>
        <v>9500</v>
      </c>
      <c r="AD108">
        <f t="shared" si="7"/>
        <v>1900</v>
      </c>
      <c r="AE108" s="15">
        <v>8</v>
      </c>
      <c r="AF108" s="15">
        <v>1</v>
      </c>
      <c r="AG108" s="15">
        <v>5</v>
      </c>
      <c r="AH108" s="15">
        <v>9500</v>
      </c>
      <c r="AI108" s="15">
        <v>15</v>
      </c>
      <c r="AJ108" s="37">
        <f>$AH108/$AG108</f>
        <v>1900</v>
      </c>
      <c r="AP108" s="148">
        <f t="shared" si="8"/>
        <v>9500</v>
      </c>
      <c r="AQ108" s="148">
        <f t="shared" si="5"/>
        <v>1900</v>
      </c>
      <c r="CD108" s="25">
        <v>2.5</v>
      </c>
      <c r="CE108" s="25">
        <v>4</v>
      </c>
      <c r="CF108" s="25">
        <v>3.3333333333333335</v>
      </c>
      <c r="CG108" s="25">
        <v>5</v>
      </c>
      <c r="CH108" s="25">
        <v>4.5</v>
      </c>
      <c r="CI108" s="152">
        <f t="shared" si="9"/>
        <v>3.8666666666666671</v>
      </c>
      <c r="CJ108">
        <v>1</v>
      </c>
      <c r="CK108" cm="1">
        <f t="array" ref="CK108">_xlfn.IFS([1]original_ver!CH58="จากการเข้าร่วมกิจกรรมอบรม ที่จัดโดยโครงการเกษตรกรปราดเปรื่อง (Smart Farmer)",1,[1]original_ver!CH58="จากการเข้าร่วมกิจกรรมอบรม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ๆ",3,[1]original_ver!CH58="จากการเรียนรู้ผ่านประสบการณ์ของผู้อื่น ได้แก่ เพื่อนบ้าน พี่น้อง เพื่อน และญาติ เป็นต้น",4,[1]original_ver!CH58="ไม่ได้เข้าร่วมกิจกรรมอบรมหรือเรียนรู้ใด ๆ (ข้ามไปข้อ 33)",5)</f>
        <v>5</v>
      </c>
      <c r="CL108" s="15" t="str" cm="1">
        <f t="array" ref="CL108">_xlfn.IFS([1]original_ver!CJ58="ความรู้ทางการเกษตรและการใช้เทคโนโลยีสำหรับการผลิตในฟาร์ม",1,[1]original_ver!CJ58="การวางแผนและจัดการฟาร์ม เช่น การเก็บเกี่ยว การเงิน และการวางแผนทางการตลาด",2,[1]original_ver!CJ58="การเป็นผู้ประกอบการทางการเกษตร",3,[1]original_ver!CJ58="การเพิ่มมูลค่าผลผลิต และการแปรรูปผลผลิต (รวมถึงการพัฒนาคุณภาพผลผลิต)",4,[1]original_ver!CJ58="","")</f>
        <v/>
      </c>
      <c r="CO108" s="15" t="str" cm="1">
        <f t="array" ref="CO108">_xlfn.IFS([1]original_ver!CN58="ความรู้ทางการเกษตรและการใช้เทคโนโลยีสำหรับการผลิตในฟาร์ม",1,[1]original_ver!CN58="การวางแผนและจัดการฟาร์ม เช่น การเก็บเกี่ยว การเงิน และการวางแผนทางการตลาด",2,[1]original_ver!CN58="การเป็นผู้ประกอบการทางการเกษตร",3,[1]original_ver!CN58="การเพิ่มมูลค่าผลผลิต และการแปรรูปผลผลิต (รวมถึงการพัฒนาคุณภาพผลผลิต)",4,[1]original_ver!CN58="","")</f>
        <v/>
      </c>
      <c r="CR108" s="15" t="str" cm="1">
        <f t="array" ref="CR108">_xlfn.IFS([1]original_ver!CR58="ประยุกต์",1,[1]original_ver!CR58="ไม่ประยุกต์",0,[1]original_ver!CR58="","")</f>
        <v/>
      </c>
      <c r="CS108" s="15" t="str" cm="1">
        <f t="array" ref="CS108">_xlfn.IFS([1]original_ver!CS58="ประยุกต์",1,[1]original_ver!CS58="ไม่ประยุกต์",0,[1]original_ver!CS58="","")</f>
        <v/>
      </c>
      <c r="CU108" s="15" t="str" cm="1">
        <f t="array" ref="CU108">_xlfn.IFS([1]original_ver!CV58="ประยุกต์",1,[1]original_ver!CV58="ไม่ประยุกต์",0,[1]original_ver!CV58="","")</f>
        <v/>
      </c>
      <c r="CW108" s="15" t="str" cm="1">
        <f t="array" ref="CW108">_xlfn.IFS([1]original_ver!CY58="ประยุกต์",1,[1]original_ver!CY58="ไม่ประยุกต์",0,[1]original_ver!CY58="","")</f>
        <v/>
      </c>
      <c r="CY108" s="15" t="str" cm="1">
        <f t="array" ref="CY108">_xlfn.IFS([1]original_ver!DB58="ประยุกต์",1,[1]original_ver!DB58="ไม่ประยุกต์",0,[1]original_ver!DB58="","")</f>
        <v/>
      </c>
      <c r="DI108" s="15">
        <v>3</v>
      </c>
      <c r="DJ108" s="15">
        <v>2</v>
      </c>
      <c r="DK108" s="15">
        <v>2</v>
      </c>
      <c r="DL108" s="15">
        <v>2</v>
      </c>
      <c r="DM108" s="15">
        <v>1</v>
      </c>
      <c r="DN108" s="15">
        <v>2</v>
      </c>
      <c r="DS108" s="25">
        <v>2.8</v>
      </c>
      <c r="DT108" s="25">
        <v>3</v>
      </c>
      <c r="DU108">
        <v>1.75</v>
      </c>
      <c r="DV108" s="25">
        <v>2.8</v>
      </c>
      <c r="DW108" s="25">
        <v>2</v>
      </c>
      <c r="DX108" s="25">
        <v>2.25</v>
      </c>
      <c r="DY108" s="152"/>
      <c r="DZ108" s="27">
        <v>4.5999999999999996</v>
      </c>
      <c r="EA108" s="27">
        <v>4.666666666666667</v>
      </c>
      <c r="EB108" s="27">
        <v>5</v>
      </c>
      <c r="EC108" s="27">
        <v>5</v>
      </c>
      <c r="ED108" s="27">
        <v>5</v>
      </c>
      <c r="EE108">
        <v>4.25</v>
      </c>
    </row>
    <row r="109" spans="1:135" x14ac:dyDescent="0.2">
      <c r="A109">
        <v>54</v>
      </c>
      <c r="AC109">
        <f t="shared" si="11"/>
        <v>0</v>
      </c>
      <c r="AD109" t="e">
        <f t="shared" si="7"/>
        <v>#DIV/0!</v>
      </c>
      <c r="AP109" s="148">
        <f t="shared" si="8"/>
        <v>0</v>
      </c>
      <c r="AQ109" s="148" t="e">
        <f t="shared" si="5"/>
        <v>#DIV/0!</v>
      </c>
      <c r="CI109" s="148" t="e">
        <f t="shared" si="9"/>
        <v>#DIV/0!</v>
      </c>
    </row>
    <row r="110" spans="1:135" x14ac:dyDescent="0.2">
      <c r="A110">
        <v>55</v>
      </c>
      <c r="B110" s="15">
        <v>122</v>
      </c>
      <c r="C110" s="44" t="s">
        <v>608</v>
      </c>
      <c r="D110" cm="1">
        <f t="array" ref="D110">_xlfn.IFS([1]original_ver!D59="Participant",1,[1]original_ver!D59="Non-Participant",0,[1]original_ver!D59="","")</f>
        <v>1</v>
      </c>
      <c r="E110">
        <v>1</v>
      </c>
      <c r="F110" s="17" cm="1">
        <f t="array" ref="F110">_xlfn.IFS([1]original_ver!F59="ชาย",1,[1]original_ver!F59="หญิง",0,[1]original_ver!F59="","")</f>
        <v>1</v>
      </c>
      <c r="G110" s="17">
        <v>54</v>
      </c>
      <c r="H110" s="17" cm="1">
        <f t="array" ref="H110">_xlfn.IFS([1]original_ver!H59="ไม่มีการศึกษา",0,[1]original_ver!H59="ประถมศึกษา",1,[1]original_ver!H59="มัธยมศึกษาตอนต้น",2,[1]original_ver!H59="มัธยมศึกษาตอนปลาย",3,[1]original_ver!H59="อนุปริญญา (ปวช., ปวส., ฝึกหัดครู)",4,[1]original_ver!H59="ปริญญาตรี",5,[1]original_ver!H59="สูงกว่าปริญญาตรี",6,[1]original_ver!H59="","")</f>
        <v>5</v>
      </c>
      <c r="I110" s="17" cm="1">
        <f t="array" ref="I110">_xlfn.IFS([1]original_ver!I59="โสด",1,[1]original_ver!I59="สมรส/อยู่ด้วยกัน",2,[1]original_ver!I59="หย่าร้าง/แยกกันอยู่",3,[1]original_ver!I59="หม้าย",4,[1]original_ver!I59="","")</f>
        <v>2</v>
      </c>
      <c r="J110" s="17">
        <v>3</v>
      </c>
      <c r="K110" s="17">
        <v>2</v>
      </c>
      <c r="L110" s="17" cm="1">
        <f t="array" ref="L110">_xlfn.IFS([1]original_ver!L59="ใช่",1,[1]original_ver!L59="ไม่ใช่",0,[1]original_ver!L59="","")</f>
        <v>0</v>
      </c>
      <c r="M110" s="17" cm="1">
        <f t="array" ref="M110">_xlfn.IFS([1]original_ver!M59="กู้ยืม",1,[1]original_ver!M59="ไม่กู้ยืม",0,[1]original_ver!M59="","")</f>
        <v>0</v>
      </c>
      <c r="N110" s="17">
        <f>IF($O110&gt;1, 1,0)</f>
        <v>1</v>
      </c>
      <c r="O110" s="18">
        <v>400000</v>
      </c>
      <c r="P110" s="17" cm="1">
        <f t="array" ref="P110">_xlfn.IFS([1]original_ver!O59="ใช่",1,[1]original_ver!O59="ไม่ใช่",0,[1]original_ver!O59="","")</f>
        <v>0</v>
      </c>
      <c r="Q110" s="17"/>
      <c r="R110" s="15">
        <v>8</v>
      </c>
      <c r="S110" s="15">
        <v>1</v>
      </c>
      <c r="T110" s="15">
        <v>5</v>
      </c>
      <c r="U110" s="15">
        <v>8000</v>
      </c>
      <c r="V110" s="15">
        <v>15</v>
      </c>
      <c r="W110" s="22">
        <f>$U110/$T110</f>
        <v>1600</v>
      </c>
      <c r="AC110">
        <f t="shared" si="11"/>
        <v>8000</v>
      </c>
      <c r="AD110">
        <f t="shared" si="7"/>
        <v>1600</v>
      </c>
      <c r="AE110" s="15">
        <v>8</v>
      </c>
      <c r="AF110" s="15">
        <v>1</v>
      </c>
      <c r="AG110" s="15">
        <v>5</v>
      </c>
      <c r="AH110" s="15">
        <v>8000</v>
      </c>
      <c r="AI110" s="15">
        <v>15</v>
      </c>
      <c r="AJ110" s="37">
        <f>$AH110/$AG110</f>
        <v>1600</v>
      </c>
      <c r="AP110" s="148">
        <f t="shared" si="8"/>
        <v>8000</v>
      </c>
      <c r="AQ110" s="148">
        <f t="shared" si="5"/>
        <v>1600</v>
      </c>
      <c r="CD110" s="25">
        <v>1.25</v>
      </c>
      <c r="CE110" s="25">
        <v>1.6666666666666667</v>
      </c>
      <c r="CF110" s="25">
        <v>2</v>
      </c>
      <c r="CG110" s="25">
        <v>1</v>
      </c>
      <c r="CH110" s="25">
        <v>2.5</v>
      </c>
      <c r="CI110" s="152">
        <f t="shared" si="9"/>
        <v>1.6833333333333336</v>
      </c>
      <c r="CJ110">
        <v>1</v>
      </c>
      <c r="CK110" cm="1">
        <f t="array" ref="CK110">_xlfn.IFS([1]original_ver!CH59="จากการเข้าร่วมกิจกรรมอบรม ที่จัดโดยโครงการเกษตรกรปราดเปรื่อง (Smart Farmer)",1,[1]original_ver!CH59="จากการเข้าร่วมกิจกรรมอบรม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ๆ",3,[1]original_ver!CH59="จากการเรียนรู้ผ่านประสบการณ์ของผู้อื่น ได้แก่ เพื่อนบ้าน พี่น้อง เพื่อน และญาติ เป็นต้น",4,[1]original_ver!CH59="ไม่ได้เข้าร่วมกิจกรรมอบรมหรือเรียนรู้ใด ๆ (ข้ามไปข้อ 33)",5)</f>
        <v>5</v>
      </c>
      <c r="CL110" s="15" t="str" cm="1">
        <f t="array" ref="CL110">_xlfn.IFS([1]original_ver!CJ59="ความรู้ทางการเกษตรและการใช้เทคโนโลยีสำหรับการผลิตในฟาร์ม",1,[1]original_ver!CJ59="การวางแผนและจัดการฟาร์ม เช่น การเก็บเกี่ยว การเงิน และการวางแผนทางการตลาด",2,[1]original_ver!CJ59="การเป็นผู้ประกอบการทางการเกษตร",3,[1]original_ver!CJ59="การเพิ่มมูลค่าผลผลิต และการแปรรูปผลผลิต (รวมถึงการพัฒนาคุณภาพผลผลิต)",4,[1]original_ver!CJ59="","")</f>
        <v/>
      </c>
      <c r="CO110" s="15" t="str" cm="1">
        <f t="array" ref="CO110">_xlfn.IFS([1]original_ver!CN59="ความรู้ทางการเกษตรและการใช้เทคโนโลยีสำหรับการผลิตในฟาร์ม",1,[1]original_ver!CN59="การวางแผนและจัดการฟาร์ม เช่น การเก็บเกี่ยว การเงิน และการวางแผนทางการตลาด",2,[1]original_ver!CN59="การเป็นผู้ประกอบการทางการเกษตร",3,[1]original_ver!CN59="การเพิ่มมูลค่าผลผลิต และการแปรรูปผลผลิต (รวมถึงการพัฒนาคุณภาพผลผลิต)",4,[1]original_ver!CN59="","")</f>
        <v/>
      </c>
      <c r="CR110" s="15" t="str" cm="1">
        <f t="array" ref="CR110">_xlfn.IFS([1]original_ver!CR59="ประยุกต์",1,[1]original_ver!CR59="ไม่ประยุกต์",0,[1]original_ver!CR59="","")</f>
        <v/>
      </c>
      <c r="CS110" s="15" t="str" cm="1">
        <f t="array" ref="CS110">_xlfn.IFS([1]original_ver!CS59="ประยุกต์",1,[1]original_ver!CS59="ไม่ประยุกต์",0,[1]original_ver!CS59="","")</f>
        <v/>
      </c>
      <c r="CU110" s="15" t="str" cm="1">
        <f t="array" ref="CU110">_xlfn.IFS([1]original_ver!CV59="ประยุกต์",1,[1]original_ver!CV59="ไม่ประยุกต์",0,[1]original_ver!CV59="","")</f>
        <v/>
      </c>
      <c r="CW110" s="15" t="str" cm="1">
        <f t="array" ref="CW110">_xlfn.IFS([1]original_ver!CY59="ประยุกต์",1,[1]original_ver!CY59="ไม่ประยุกต์",0,[1]original_ver!CY59="","")</f>
        <v/>
      </c>
      <c r="CY110" s="15" t="str" cm="1">
        <f t="array" ref="CY110">_xlfn.IFS([1]original_ver!DB59="ประยุกต์",1,[1]original_ver!DB59="ไม่ประยุกต์",0,[1]original_ver!DB59="","")</f>
        <v/>
      </c>
      <c r="DG110" s="15">
        <v>1</v>
      </c>
      <c r="DH110" s="15">
        <v>3</v>
      </c>
      <c r="DI110" s="15">
        <v>2</v>
      </c>
      <c r="DJ110" s="15">
        <v>3</v>
      </c>
      <c r="DM110" s="15">
        <v>3</v>
      </c>
      <c r="DN110" s="15">
        <v>3</v>
      </c>
      <c r="DS110" s="166">
        <v>3.6</v>
      </c>
      <c r="DT110" s="166">
        <v>3.6666666666666665</v>
      </c>
      <c r="DU110" s="166">
        <v>3.5</v>
      </c>
      <c r="DV110" s="166">
        <v>3.6</v>
      </c>
      <c r="DW110" s="166">
        <v>3</v>
      </c>
      <c r="DX110" s="148">
        <v>3.25</v>
      </c>
      <c r="DY110" s="152"/>
      <c r="DZ110" s="152">
        <v>4.5999999999999996</v>
      </c>
      <c r="EA110" s="152">
        <v>3.6666666666666665</v>
      </c>
      <c r="EB110" s="148">
        <v>4.25</v>
      </c>
      <c r="EC110" s="152">
        <v>4.8</v>
      </c>
      <c r="ED110" s="152">
        <v>4.333333333333333</v>
      </c>
      <c r="EE110" s="152">
        <v>4.75</v>
      </c>
    </row>
    <row r="111" spans="1:135" x14ac:dyDescent="0.2">
      <c r="A111">
        <v>55</v>
      </c>
      <c r="AC111">
        <f t="shared" si="11"/>
        <v>0</v>
      </c>
      <c r="AD111" t="e">
        <f t="shared" si="7"/>
        <v>#DIV/0!</v>
      </c>
      <c r="AP111" s="148">
        <f t="shared" si="8"/>
        <v>0</v>
      </c>
      <c r="AQ111" s="148" t="e">
        <f t="shared" si="5"/>
        <v>#DIV/0!</v>
      </c>
      <c r="CI111" s="148" t="e">
        <f t="shared" si="9"/>
        <v>#DIV/0!</v>
      </c>
    </row>
    <row r="112" spans="1:135" x14ac:dyDescent="0.2">
      <c r="A112">
        <v>56</v>
      </c>
      <c r="B112" s="15">
        <v>123</v>
      </c>
      <c r="C112" s="44" t="s">
        <v>609</v>
      </c>
      <c r="D112" cm="1">
        <f t="array" ref="D112">_xlfn.IFS([1]original_ver!D60="Participant",1,[1]original_ver!D60="Non-Participant",0,[1]original_ver!D60="","")</f>
        <v>1</v>
      </c>
      <c r="E112">
        <v>5</v>
      </c>
      <c r="F112" s="17" cm="1">
        <f t="array" ref="F112">_xlfn.IFS([1]original_ver!F60="ชาย",1,[1]original_ver!F60="หญิง",0,[1]original_ver!F60="","")</f>
        <v>1</v>
      </c>
      <c r="G112" s="17">
        <v>65</v>
      </c>
      <c r="H112" s="17" cm="1">
        <f t="array" ref="H112">_xlfn.IFS([1]original_ver!H60="ไม่มีการศึกษา",0,[1]original_ver!H60="ประถมศึกษา",1,[1]original_ver!H60="มัธยมศึกษาตอนต้น",2,[1]original_ver!H60="มัธยมศึกษาตอนปลาย",3,[1]original_ver!H60="อนุปริญญา (ปวช., ปวส., ฝึกหัดครู)",4,[1]original_ver!H60="ปริญญาตรี",5,[1]original_ver!H60="สูงกว่าปริญญาตรี",6,[1]original_ver!H60="","")</f>
        <v>5</v>
      </c>
      <c r="I112" s="17" cm="1">
        <f t="array" ref="I112">_xlfn.IFS([1]original_ver!I60="โสด",1,[1]original_ver!I60="สมรส/อยู่ด้วยกัน",2,[1]original_ver!I60="หย่าร้าง/แยกกันอยู่",3,[1]original_ver!I60="หม้าย",4,[1]original_ver!I60="","")</f>
        <v>2</v>
      </c>
      <c r="J112" s="17">
        <v>4</v>
      </c>
      <c r="K112" s="17">
        <v>6</v>
      </c>
      <c r="L112" s="17" cm="1">
        <f t="array" ref="L112">_xlfn.IFS([1]original_ver!L60="ใช่",1,[1]original_ver!L60="ไม่ใช่",0,[1]original_ver!L60="","")</f>
        <v>1</v>
      </c>
      <c r="M112" s="17" cm="1">
        <f t="array" ref="M112">_xlfn.IFS([1]original_ver!M60="กู้ยืม",1,[1]original_ver!M60="ไม่กู้ยืม",0,[1]original_ver!M60="","")</f>
        <v>0</v>
      </c>
      <c r="N112" s="17">
        <f>IF($O112&gt;1, 1,0)</f>
        <v>1</v>
      </c>
      <c r="O112" s="18">
        <v>300000</v>
      </c>
      <c r="P112" s="17" cm="1">
        <f t="array" ref="P112">_xlfn.IFS([1]original_ver!O60="ใช่",1,[1]original_ver!O60="ไม่ใช่",0,[1]original_ver!O60="","")</f>
        <v>0</v>
      </c>
      <c r="Q112" s="17"/>
      <c r="R112" s="15">
        <v>7</v>
      </c>
      <c r="S112" s="15">
        <v>1</v>
      </c>
      <c r="T112" s="15">
        <v>2</v>
      </c>
      <c r="U112" s="15">
        <v>1000</v>
      </c>
      <c r="V112" s="15">
        <v>250</v>
      </c>
      <c r="W112" s="22">
        <f>$U112/$T112</f>
        <v>500</v>
      </c>
      <c r="X112" s="15">
        <v>1</v>
      </c>
      <c r="Y112" s="15">
        <v>2</v>
      </c>
      <c r="Z112" s="15">
        <v>1000</v>
      </c>
      <c r="AA112" s="15">
        <v>250</v>
      </c>
      <c r="AB112" s="15"/>
      <c r="AC112" s="15">
        <f t="shared" si="11"/>
        <v>2000</v>
      </c>
      <c r="AD112">
        <f t="shared" si="7"/>
        <v>1000</v>
      </c>
      <c r="AE112" s="15">
        <v>7</v>
      </c>
      <c r="AF112" s="15">
        <v>1</v>
      </c>
      <c r="AG112" s="15">
        <v>2</v>
      </c>
      <c r="AH112" s="15">
        <v>1000</v>
      </c>
      <c r="AI112" s="15">
        <v>250</v>
      </c>
      <c r="AJ112" s="37">
        <f>$AH112/$AG112</f>
        <v>500</v>
      </c>
      <c r="AK112" s="15">
        <v>1</v>
      </c>
      <c r="AL112" s="15">
        <v>2</v>
      </c>
      <c r="AM112" s="15">
        <v>1000</v>
      </c>
      <c r="AN112" s="15">
        <v>250</v>
      </c>
      <c r="AO112" s="15"/>
      <c r="AP112" s="150">
        <f t="shared" si="8"/>
        <v>2000</v>
      </c>
      <c r="AQ112" s="150">
        <f t="shared" si="5"/>
        <v>1000</v>
      </c>
      <c r="BP112" s="15"/>
      <c r="BQ112" s="15"/>
      <c r="CD112" s="25">
        <v>1.25</v>
      </c>
      <c r="CE112" s="25">
        <v>1.6666666666666667</v>
      </c>
      <c r="CF112" s="25">
        <v>1.3333333333333333</v>
      </c>
      <c r="CG112" s="25">
        <v>1</v>
      </c>
      <c r="CH112" s="25">
        <v>1.5</v>
      </c>
      <c r="CI112" s="152">
        <f t="shared" si="9"/>
        <v>1.35</v>
      </c>
      <c r="CJ112">
        <v>1</v>
      </c>
      <c r="CK112" cm="1">
        <f t="array" ref="CK112">_xlfn.IFS([1]original_ver!CH60="จากการเข้าร่วมกิจกรรมอบรม ที่จัดโดยโครงการเกษตรกรปราดเปรื่อง (Smart Farmer)",1,[1]original_ver!CH60="จากการเข้าร่วมกิจกรรมอบรม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ๆ",3,[1]original_ver!CH60="จากการเรียนรู้ผ่านประสบการณ์ของผู้อื่น ได้แก่ เพื่อนบ้าน พี่น้อง เพื่อน และญาติ เป็นต้น",4,[1]original_ver!CH60="ไม่ได้เข้าร่วมกิจกรรมอบรมหรือเรียนรู้ใด ๆ (ข้ามไปข้อ 33)",5)</f>
        <v>3</v>
      </c>
      <c r="CL112" s="15" cm="1">
        <f t="array" ref="CL112">_xlfn.IFS([1]original_ver!CJ60="ความรู้ทางการเกษตรและการใช้เทคโนโลยีสำหรับการผลิตในฟาร์ม",1,[1]original_ver!CJ60="การวางแผนและจัดการฟาร์ม เช่น การเก็บเกี่ยว การเงิน และการวางแผนทางการตลาด",2,[1]original_ver!CJ60="การเป็นผู้ประกอบการทางการเกษตร",3,[1]original_ver!CJ60="การเพิ่มมูลค่าผลผลิต และการแปรรูปผลผลิต (รวมถึงการพัฒนาคุณภาพผลผลิต)",4,[1]original_ver!CJ60="","")</f>
        <v>3</v>
      </c>
      <c r="CM112" s="15">
        <v>10</v>
      </c>
      <c r="CN112" s="15">
        <v>4</v>
      </c>
      <c r="CO112" s="15" cm="1">
        <f t="array" ref="CO112">_xlfn.IFS([1]original_ver!CN60="ความรู้ทางการเกษตรและการใช้เทคโนโลยีสำหรับการผลิตในฟาร์ม",1,[1]original_ver!CN60="การวางแผนและจัดการฟาร์ม เช่น การเก็บเกี่ยว การเงิน และการวางแผนทางการตลาด",2,[1]original_ver!CN60="การเป็นผู้ประกอบการทางการเกษตร",3,[1]original_ver!CN60="การเพิ่มมูลค่าผลผลิต และการแปรรูปผลผลิต (รวมถึงการพัฒนาคุณภาพผลผลิต)",4,[1]original_ver!CN60="","")</f>
        <v>4</v>
      </c>
      <c r="CP112" s="15">
        <v>8</v>
      </c>
      <c r="CQ112" s="15">
        <v>4</v>
      </c>
      <c r="CR112" s="15" cm="1">
        <f t="array" ref="CR112">_xlfn.IFS([1]original_ver!CR60="ประยุกต์",1,[1]original_ver!CR60="ไม่ประยุกต์",0,[1]original_ver!CR60="","")</f>
        <v>1</v>
      </c>
      <c r="CS112" s="15" cm="1">
        <f t="array" ref="CS112">_xlfn.IFS([1]original_ver!CS60="ประยุกต์",1,[1]original_ver!CS60="ไม่ประยุกต์",0,[1]original_ver!CS60="","")</f>
        <v>1</v>
      </c>
      <c r="CU112" s="15" cm="1">
        <f t="array" ref="CU112">_xlfn.IFS([1]original_ver!CV60="ประยุกต์",1,[1]original_ver!CV60="ไม่ประยุกต์",0,[1]original_ver!CV60="","")</f>
        <v>1</v>
      </c>
      <c r="CW112" s="15" cm="1">
        <f t="array" ref="CW112">_xlfn.IFS([1]original_ver!CY60="ประยุกต์",1,[1]original_ver!CY60="ไม่ประยุกต์",0,[1]original_ver!CY60="","")</f>
        <v>1</v>
      </c>
      <c r="CY112" s="15" cm="1">
        <f t="array" ref="CY112">_xlfn.IFS([1]original_ver!DB60="ประยุกต์",1,[1]original_ver!DB60="ไม่ประยุกต์",0,[1]original_ver!DB60="","")</f>
        <v>1</v>
      </c>
      <c r="DG112" s="15">
        <v>2</v>
      </c>
      <c r="DH112" s="15">
        <v>4</v>
      </c>
      <c r="DI112" s="15">
        <v>3</v>
      </c>
      <c r="DJ112" s="15">
        <v>4</v>
      </c>
      <c r="DM112" s="15">
        <v>1</v>
      </c>
      <c r="DN112" s="15">
        <v>4</v>
      </c>
      <c r="DS112" s="25">
        <v>4</v>
      </c>
      <c r="DT112" s="25">
        <v>4.333333333333333</v>
      </c>
      <c r="DU112">
        <v>4.25</v>
      </c>
      <c r="DV112" s="25">
        <v>4.5999999999999996</v>
      </c>
      <c r="DW112" s="25">
        <v>3.3333333333333335</v>
      </c>
      <c r="DX112" s="25">
        <v>4</v>
      </c>
      <c r="DY112" s="152"/>
      <c r="DZ112" s="27">
        <v>5</v>
      </c>
      <c r="EA112" s="27">
        <v>5</v>
      </c>
      <c r="EB112" s="27">
        <v>5</v>
      </c>
      <c r="EC112" s="27">
        <v>5</v>
      </c>
      <c r="ED112" s="27">
        <v>5</v>
      </c>
      <c r="EE112">
        <v>4</v>
      </c>
    </row>
    <row r="113" spans="1:135" x14ac:dyDescent="0.2">
      <c r="A113">
        <v>56</v>
      </c>
      <c r="AC113">
        <f t="shared" si="11"/>
        <v>0</v>
      </c>
      <c r="AD113" t="e">
        <f t="shared" si="7"/>
        <v>#DIV/0!</v>
      </c>
      <c r="AP113" s="148">
        <f t="shared" si="8"/>
        <v>0</v>
      </c>
      <c r="AQ113" s="148" t="e">
        <f t="shared" si="5"/>
        <v>#DIV/0!</v>
      </c>
      <c r="CI113" s="148" t="e">
        <f t="shared" si="9"/>
        <v>#DIV/0!</v>
      </c>
    </row>
    <row r="114" spans="1:135" x14ac:dyDescent="0.2">
      <c r="A114">
        <v>57</v>
      </c>
      <c r="B114" s="15">
        <v>124</v>
      </c>
      <c r="C114" s="44" t="s">
        <v>610</v>
      </c>
      <c r="D114" cm="1">
        <f t="array" ref="D114">_xlfn.IFS([1]original_ver!D61="Participant",1,[1]original_ver!D61="Non-Participant",0,[1]original_ver!D61="","")</f>
        <v>1</v>
      </c>
      <c r="E114">
        <v>1</v>
      </c>
      <c r="F114" s="17" cm="1">
        <f t="array" ref="F114">_xlfn.IFS([1]original_ver!F61="ชาย",1,[1]original_ver!F61="หญิง",0,[1]original_ver!F61="","")</f>
        <v>1</v>
      </c>
      <c r="G114" s="17">
        <v>61</v>
      </c>
      <c r="H114" s="17" cm="1">
        <f t="array" ref="H114">_xlfn.IFS([1]original_ver!H61="ไม่มีการศึกษา",0,[1]original_ver!H61="ประถมศึกษา",1,[1]original_ver!H61="มัธยมศึกษาตอนต้น",2,[1]original_ver!H61="มัธยมศึกษาตอนปลาย",3,[1]original_ver!H61="อนุปริญญา (ปวช., ปวส., ฝึกหัดครู)",4,[1]original_ver!H61="ปริญญาตรี",5,[1]original_ver!H61="สูงกว่าปริญญาตรี",6,[1]original_ver!H61="","")</f>
        <v>3</v>
      </c>
      <c r="I114" s="17" cm="1">
        <f t="array" ref="I114">_xlfn.IFS([1]original_ver!I61="โสด",1,[1]original_ver!I61="สมรส/อยู่ด้วยกัน",2,[1]original_ver!I61="หย่าร้าง/แยกกันอยู่",3,[1]original_ver!I61="หม้าย",4,[1]original_ver!I61="","")</f>
        <v>2</v>
      </c>
      <c r="J114" s="17">
        <v>4</v>
      </c>
      <c r="K114" s="17">
        <v>12</v>
      </c>
      <c r="L114" s="17" cm="1">
        <f t="array" ref="L114">_xlfn.IFS([1]original_ver!L61="ใช่",1,[1]original_ver!L61="ไม่ใช่",0,[1]original_ver!L61="","")</f>
        <v>0</v>
      </c>
      <c r="M114" s="17" cm="1">
        <f t="array" ref="M114">_xlfn.IFS([1]original_ver!M61="กู้ยืม",1,[1]original_ver!M61="ไม่กู้ยืม",0,[1]original_ver!M61="","")</f>
        <v>0</v>
      </c>
      <c r="N114" s="17">
        <f>IF($O114&gt;1, 1,0)</f>
        <v>1</v>
      </c>
      <c r="O114" s="18">
        <v>400000</v>
      </c>
      <c r="P114" s="17" cm="1">
        <f t="array" ref="P114">_xlfn.IFS([1]original_ver!O61="ใช่",1,[1]original_ver!O61="ไม่ใช่",0,[1]original_ver!O61="","")</f>
        <v>0</v>
      </c>
      <c r="Q114" s="17"/>
      <c r="R114" s="15">
        <v>7</v>
      </c>
      <c r="S114" s="15">
        <v>1</v>
      </c>
      <c r="T114" s="15">
        <v>1</v>
      </c>
      <c r="U114" s="15">
        <v>400</v>
      </c>
      <c r="V114" s="15">
        <v>250</v>
      </c>
      <c r="W114" s="22">
        <f>$U114/$T114</f>
        <v>400</v>
      </c>
      <c r="X114" s="15">
        <v>1</v>
      </c>
      <c r="Y114" s="15">
        <v>1</v>
      </c>
      <c r="Z114" s="15">
        <v>400</v>
      </c>
      <c r="AA114" s="15">
        <v>250</v>
      </c>
      <c r="AB114" s="15"/>
      <c r="AC114" s="15">
        <f t="shared" si="11"/>
        <v>800</v>
      </c>
      <c r="AD114">
        <f t="shared" si="7"/>
        <v>800</v>
      </c>
      <c r="AE114" s="15">
        <v>7</v>
      </c>
      <c r="AF114" s="15">
        <v>1</v>
      </c>
      <c r="AG114" s="15">
        <v>1</v>
      </c>
      <c r="AH114" s="15">
        <v>400</v>
      </c>
      <c r="AI114" s="15">
        <v>250</v>
      </c>
      <c r="AJ114" s="37">
        <f>$AH114/$AG114</f>
        <v>400</v>
      </c>
      <c r="AK114" s="15">
        <v>1</v>
      </c>
      <c r="AL114" s="15">
        <v>1</v>
      </c>
      <c r="AM114" s="15">
        <v>400</v>
      </c>
      <c r="AN114" s="15">
        <v>250</v>
      </c>
      <c r="AO114" s="15"/>
      <c r="AP114" s="150">
        <f t="shared" si="8"/>
        <v>800</v>
      </c>
      <c r="AQ114" s="150">
        <f t="shared" si="5"/>
        <v>800</v>
      </c>
      <c r="AR114" s="15">
        <v>7</v>
      </c>
      <c r="AS114" s="15">
        <v>1</v>
      </c>
      <c r="AT114" s="15">
        <v>1</v>
      </c>
      <c r="AU114" s="15">
        <v>150</v>
      </c>
      <c r="AV114" s="15">
        <v>250</v>
      </c>
      <c r="AW114" s="15">
        <f>$AU114/$AT114</f>
        <v>150</v>
      </c>
      <c r="BC114">
        <f>$AU114+$AZ114</f>
        <v>150</v>
      </c>
      <c r="BD114">
        <f>$BC114/$AT114</f>
        <v>150</v>
      </c>
      <c r="BE114" s="15">
        <v>7</v>
      </c>
      <c r="BF114" s="15">
        <v>1</v>
      </c>
      <c r="BG114" s="15">
        <v>1</v>
      </c>
      <c r="BH114" s="15">
        <v>150</v>
      </c>
      <c r="BI114" s="15">
        <v>250</v>
      </c>
      <c r="BJ114" s="15"/>
      <c r="BP114" s="15">
        <f>$BH114+$BM114</f>
        <v>150</v>
      </c>
      <c r="BQ114" s="15">
        <f>$BP114/$BG114</f>
        <v>150</v>
      </c>
      <c r="BW114" s="15"/>
      <c r="CC114" s="15"/>
      <c r="CD114" s="25">
        <v>1.5</v>
      </c>
      <c r="CE114" s="25">
        <v>1.3333333333333333</v>
      </c>
      <c r="CF114" s="25">
        <v>1.6666666666666667</v>
      </c>
      <c r="CG114" s="25">
        <v>2</v>
      </c>
      <c r="CH114" s="25">
        <v>2</v>
      </c>
      <c r="CI114" s="152">
        <f t="shared" si="9"/>
        <v>1.7</v>
      </c>
      <c r="CJ114">
        <v>1</v>
      </c>
      <c r="CK114" cm="1">
        <f t="array" ref="CK114">_xlfn.IFS([1]original_ver!CH61="จากการเข้าร่วมกิจกรรมอบรม ที่จัดโดยโครงการเกษตรกรปราดเปรื่อง (Smart Farmer)",1,[1]original_ver!CH61="จากการเข้าร่วมกิจกรรมอบรม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ๆ",3,[1]original_ver!CH61="จากการเรียนรู้ผ่านประสบการณ์ของผู้อื่น ได้แก่ เพื่อนบ้าน พี่น้อง เพื่อน และญาติ เป็นต้น",4,[1]original_ver!CH61="ไม่ได้เข้าร่วมกิจกรรมอบรมหรือเรียนรู้ใด ๆ (ข้ามไปข้อ 33)",5)</f>
        <v>5</v>
      </c>
      <c r="CL114" s="15" t="str" cm="1">
        <f t="array" ref="CL114">_xlfn.IFS([1]original_ver!CJ61="ความรู้ทางการเกษตรและการใช้เทคโนโลยีสำหรับการผลิตในฟาร์ม",1,[1]original_ver!CJ61="การวางแผนและจัดการฟาร์ม เช่น การเก็บเกี่ยว การเงิน และการวางแผนทางการตลาด",2,[1]original_ver!CJ61="การเป็นผู้ประกอบการทางการเกษตร",3,[1]original_ver!CJ61="การเพิ่มมูลค่าผลผลิต และการแปรรูปผลผลิต (รวมถึงการพัฒนาคุณภาพผลผลิต)",4,[1]original_ver!CJ61="","")</f>
        <v/>
      </c>
      <c r="CO114" s="15" t="str" cm="1">
        <f t="array" ref="CO114">_xlfn.IFS([1]original_ver!CN61="ความรู้ทางการเกษตรและการใช้เทคโนโลยีสำหรับการผลิตในฟาร์ม",1,[1]original_ver!CN61="การวางแผนและจัดการฟาร์ม เช่น การเก็บเกี่ยว การเงิน และการวางแผนทางการตลาด",2,[1]original_ver!CN61="การเป็นผู้ประกอบการทางการเกษตร",3,[1]original_ver!CN61="การเพิ่มมูลค่าผลผลิต และการแปรรูปผลผลิต (รวมถึงการพัฒนาคุณภาพผลผลิต)",4,[1]original_ver!CN61="","")</f>
        <v/>
      </c>
      <c r="CR114" s="15" t="str" cm="1">
        <f t="array" ref="CR114">_xlfn.IFS([1]original_ver!CR61="ประยุกต์",1,[1]original_ver!CR61="ไม่ประยุกต์",0,[1]original_ver!CR61="","")</f>
        <v/>
      </c>
      <c r="CS114" s="15" t="str" cm="1">
        <f t="array" ref="CS114">_xlfn.IFS([1]original_ver!CS61="ประยุกต์",1,[1]original_ver!CS61="ไม่ประยุกต์",0,[1]original_ver!CS61="","")</f>
        <v/>
      </c>
      <c r="CU114" s="15" t="str" cm="1">
        <f t="array" ref="CU114">_xlfn.IFS([1]original_ver!CV61="ประยุกต์",1,[1]original_ver!CV61="ไม่ประยุกต์",0,[1]original_ver!CV61="","")</f>
        <v/>
      </c>
      <c r="CW114" s="15" t="str" cm="1">
        <f t="array" ref="CW114">_xlfn.IFS([1]original_ver!CY61="ประยุกต์",1,[1]original_ver!CY61="ไม่ประยุกต์",0,[1]original_ver!CY61="","")</f>
        <v/>
      </c>
      <c r="CY114" s="15" t="str" cm="1">
        <f t="array" ref="CY114">_xlfn.IFS([1]original_ver!DB61="ประยุกต์",1,[1]original_ver!DB61="ไม่ประยุกต์",0,[1]original_ver!DB61="","")</f>
        <v/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 s="15">
        <v>2</v>
      </c>
      <c r="DH114" s="15">
        <v>3</v>
      </c>
      <c r="DI114" s="15">
        <v>1</v>
      </c>
      <c r="DJ114" s="15">
        <v>3</v>
      </c>
      <c r="DK114" s="15">
        <v>3</v>
      </c>
      <c r="DL114" s="15">
        <v>3</v>
      </c>
      <c r="DS114" s="166">
        <v>3.2</v>
      </c>
      <c r="DT114" s="166">
        <v>3</v>
      </c>
      <c r="DU114" s="166">
        <v>3</v>
      </c>
      <c r="DV114" s="166">
        <v>3.6</v>
      </c>
      <c r="DW114" s="166">
        <v>2</v>
      </c>
      <c r="DX114" s="148">
        <v>1.25</v>
      </c>
      <c r="DY114" s="152"/>
      <c r="DZ114" s="152">
        <v>4.4000000000000004</v>
      </c>
      <c r="EA114" s="152">
        <v>4.333333333333333</v>
      </c>
      <c r="EB114" s="148">
        <v>4.75</v>
      </c>
      <c r="EC114" s="152">
        <v>4.4000000000000004</v>
      </c>
      <c r="ED114" s="152">
        <v>3.6666666666666665</v>
      </c>
      <c r="EE114" s="152">
        <v>4.25</v>
      </c>
    </row>
    <row r="115" spans="1:135" x14ac:dyDescent="0.2">
      <c r="A115">
        <v>57</v>
      </c>
      <c r="AC115">
        <f t="shared" ref="AC115:AC178" si="12">$U115</f>
        <v>0</v>
      </c>
      <c r="AD115" t="e">
        <f t="shared" si="7"/>
        <v>#DIV/0!</v>
      </c>
      <c r="AP115" s="148">
        <f t="shared" si="8"/>
        <v>0</v>
      </c>
      <c r="AQ115" s="148" t="e">
        <f t="shared" si="5"/>
        <v>#DIV/0!</v>
      </c>
      <c r="CI115" s="148" t="e">
        <f t="shared" si="9"/>
        <v>#DIV/0!</v>
      </c>
    </row>
    <row r="116" spans="1:135" x14ac:dyDescent="0.2">
      <c r="A116">
        <v>58</v>
      </c>
      <c r="B116" s="15">
        <v>127</v>
      </c>
      <c r="C116" s="16" t="s">
        <v>611</v>
      </c>
      <c r="D116" cm="1">
        <f t="array" ref="D116">_xlfn.IFS([1]original_ver!D62="Participant",1,[1]original_ver!D62="Non-Participant",0,[1]original_ver!D62="","")</f>
        <v>1</v>
      </c>
      <c r="E116">
        <v>3</v>
      </c>
      <c r="F116" s="17" cm="1">
        <f t="array" ref="F116">_xlfn.IFS([1]original_ver!F62="ชาย",1,[1]original_ver!F62="หญิง",0,[1]original_ver!F62="","")</f>
        <v>1</v>
      </c>
      <c r="G116" s="17">
        <v>55</v>
      </c>
      <c r="H116" s="17" cm="1">
        <f t="array" ref="H116">_xlfn.IFS([1]original_ver!H62="ไม่มีการศึกษา",0,[1]original_ver!H62="ประถมศึกษา",1,[1]original_ver!H62="มัธยมศึกษาตอนต้น",2,[1]original_ver!H62="มัธยมศึกษาตอนปลาย",3,[1]original_ver!H62="อนุปริญญา (ปวช., ปวส., ฝึกหัดครู)",4,[1]original_ver!H62="ปริญญาตรี",5,[1]original_ver!H62="สูงกว่าปริญญาตรี",6,[1]original_ver!H62="","")</f>
        <v>4</v>
      </c>
      <c r="I116" s="17" cm="1">
        <f t="array" ref="I116">_xlfn.IFS([1]original_ver!I62="โสด",1,[1]original_ver!I62="สมรส/อยู่ด้วยกัน",2,[1]original_ver!I62="หย่าร้าง/แยกกันอยู่",3,[1]original_ver!I62="หม้าย",4,[1]original_ver!I62="","")</f>
        <v>2</v>
      </c>
      <c r="J116" s="17">
        <v>5</v>
      </c>
      <c r="K116" s="17">
        <v>10</v>
      </c>
      <c r="L116" s="17" cm="1">
        <f t="array" ref="L116">_xlfn.IFS([1]original_ver!L62="ใช่",1,[1]original_ver!L62="ไม่ใช่",0,[1]original_ver!L62="","")</f>
        <v>1</v>
      </c>
      <c r="M116" s="17" cm="1">
        <f t="array" ref="M116">_xlfn.IFS([1]original_ver!M62="กู้ยืม",1,[1]original_ver!M62="ไม่กู้ยืม",0,[1]original_ver!M62="","")</f>
        <v>0</v>
      </c>
      <c r="N116" s="17">
        <f>IF($O116&gt;1, 1,0)</f>
        <v>1</v>
      </c>
      <c r="O116" s="18">
        <v>10000</v>
      </c>
      <c r="P116" s="17" cm="1">
        <f t="array" ref="P116">_xlfn.IFS([1]original_ver!O62="ใช่",1,[1]original_ver!O62="ไม่ใช่",0,[1]original_ver!O62="","")</f>
        <v>1</v>
      </c>
      <c r="Q116" s="17"/>
      <c r="R116" s="15">
        <v>1</v>
      </c>
      <c r="S116" s="15">
        <v>1</v>
      </c>
      <c r="T116" s="15">
        <v>17</v>
      </c>
      <c r="U116" s="15">
        <v>7000</v>
      </c>
      <c r="V116" s="19">
        <v>16</v>
      </c>
      <c r="W116" s="20">
        <f>$U116/$T116</f>
        <v>411.76470588235293</v>
      </c>
      <c r="AC116">
        <f t="shared" si="12"/>
        <v>7000</v>
      </c>
      <c r="AD116">
        <f t="shared" si="7"/>
        <v>411.76470588235293</v>
      </c>
      <c r="AE116" s="15">
        <v>1</v>
      </c>
      <c r="AF116" s="15">
        <v>1</v>
      </c>
      <c r="AG116" s="15">
        <v>17</v>
      </c>
      <c r="AH116" s="15">
        <v>7000</v>
      </c>
      <c r="AI116" s="23">
        <v>15</v>
      </c>
      <c r="AJ116" s="37">
        <f>$AH116/$AG116</f>
        <v>411.76470588235293</v>
      </c>
      <c r="AP116" s="148">
        <f t="shared" si="8"/>
        <v>7000</v>
      </c>
      <c r="AQ116" s="148">
        <f t="shared" si="5"/>
        <v>411.76470588235293</v>
      </c>
      <c r="CD116" s="25">
        <v>1.5</v>
      </c>
      <c r="CE116" s="25">
        <v>2.6666666666666665</v>
      </c>
      <c r="CF116" s="25">
        <v>2</v>
      </c>
      <c r="CG116" s="25">
        <v>1.5</v>
      </c>
      <c r="CH116" s="25">
        <v>2.5</v>
      </c>
      <c r="CI116" s="152">
        <f t="shared" si="9"/>
        <v>2.0333333333333332</v>
      </c>
      <c r="CJ116">
        <v>4</v>
      </c>
      <c r="CK116" cm="1">
        <f t="array" ref="CK116">_xlfn.IFS([1]original_ver!CH62="จากการเข้าร่วมกิจกรรมอบรม ที่จัดโดยโครงการเกษตรกรปราดเปรื่อง (Smart Farmer)",1,[1]original_ver!CH62="จากการเข้าร่วมกิจกรรมอบรม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ๆ",3,[1]original_ver!CH62="จากการเรียนรู้ผ่านประสบการณ์ของผู้อื่น ได้แก่ เพื่อนบ้าน พี่น้อง เพื่อน และญาติ เป็นต้น",4,[1]original_ver!CH62="ไม่ได้เข้าร่วมกิจกรรมอบรมหรือเรียนรู้ใด ๆ (ข้ามไปข้อ 33)",5)</f>
        <v>5</v>
      </c>
      <c r="CL116" s="15" t="str" cm="1">
        <f t="array" ref="CL116">_xlfn.IFS([1]original_ver!CJ62="ความรู้ทางการเกษตรและการใช้เทคโนโลยีสำหรับการผลิตในฟาร์ม",1,[1]original_ver!CJ62="การวางแผนและจัดการฟาร์ม เช่น การเก็บเกี่ยว การเงิน และการวางแผนทางการตลาด",2,[1]original_ver!CJ62="การเป็นผู้ประกอบการทางการเกษตร",3,[1]original_ver!CJ62="การเพิ่มมูลค่าผลผลิต และการแปรรูปผลผลิต (รวมถึงการพัฒนาคุณภาพผลผลิต)",4,[1]original_ver!CJ62="","")</f>
        <v/>
      </c>
      <c r="CO116" s="15" t="str" cm="1">
        <f t="array" ref="CO116">_xlfn.IFS([1]original_ver!CN62="ความรู้ทางการเกษตรและการใช้เทคโนโลยีสำหรับการผลิตในฟาร์ม",1,[1]original_ver!CN62="การวางแผนและจัดการฟาร์ม เช่น การเก็บเกี่ยว การเงิน และการวางแผนทางการตลาด",2,[1]original_ver!CN62="การเป็นผู้ประกอบการทางการเกษตร",3,[1]original_ver!CN62="การเพิ่มมูลค่าผลผลิต และการแปรรูปผลผลิต (รวมถึงการพัฒนาคุณภาพผลผลิต)",4,[1]original_ver!CN62="","")</f>
        <v/>
      </c>
      <c r="CR116" s="15" t="str" cm="1">
        <f t="array" ref="CR116">_xlfn.IFS([1]original_ver!CR62="ประยุกต์",1,[1]original_ver!CR62="ไม่ประยุกต์",0,[1]original_ver!CR62="","")</f>
        <v/>
      </c>
      <c r="CS116" s="15" t="str" cm="1">
        <f t="array" ref="CS116">_xlfn.IFS([1]original_ver!CS62="ประยุกต์",1,[1]original_ver!CS62="ไม่ประยุกต์",0,[1]original_ver!CS62="","")</f>
        <v/>
      </c>
      <c r="CU116" s="15" t="str" cm="1">
        <f t="array" ref="CU116">_xlfn.IFS([1]original_ver!CV62="ประยุกต์",1,[1]original_ver!CV62="ไม่ประยุกต์",0,[1]original_ver!CV62="","")</f>
        <v/>
      </c>
      <c r="CW116" s="15" t="str" cm="1">
        <f t="array" ref="CW116">_xlfn.IFS([1]original_ver!CY62="ประยุกต์",1,[1]original_ver!CY62="ไม่ประยุกต์",0,[1]original_ver!CY62="","")</f>
        <v/>
      </c>
      <c r="CY116" s="15" t="str" cm="1">
        <f t="array" ref="CY116">_xlfn.IFS([1]original_ver!DB62="ประยุกต์",1,[1]original_ver!DB62="ไม่ประยุกต์",0,[1]original_ver!DB62="","")</f>
        <v/>
      </c>
      <c r="DH116" s="15">
        <v>5</v>
      </c>
      <c r="DJ116" s="15">
        <v>5</v>
      </c>
      <c r="DL116" s="15">
        <v>5</v>
      </c>
      <c r="DN116" s="15">
        <v>5</v>
      </c>
      <c r="DO116" s="15" t="s">
        <v>612</v>
      </c>
      <c r="DS116" s="166">
        <v>4.8</v>
      </c>
      <c r="DT116" s="166">
        <v>3.6666666666666665</v>
      </c>
      <c r="DU116" s="166">
        <v>4</v>
      </c>
      <c r="DV116" s="166">
        <v>4.2</v>
      </c>
      <c r="DW116" s="166">
        <v>3.3333333333333335</v>
      </c>
      <c r="DX116" s="148">
        <v>4.5</v>
      </c>
      <c r="DY116" s="152"/>
      <c r="DZ116" s="152">
        <v>4.8</v>
      </c>
      <c r="EA116" s="152">
        <v>4</v>
      </c>
      <c r="EB116" s="148">
        <v>4.5</v>
      </c>
      <c r="EC116" s="152">
        <v>4.4000000000000004</v>
      </c>
      <c r="ED116" s="152">
        <v>4.333333333333333</v>
      </c>
      <c r="EE116" s="152">
        <v>4.5</v>
      </c>
    </row>
    <row r="117" spans="1:135" x14ac:dyDescent="0.2">
      <c r="A117">
        <v>58</v>
      </c>
      <c r="AC117">
        <f t="shared" si="12"/>
        <v>0</v>
      </c>
      <c r="AD117" t="e">
        <f t="shared" si="7"/>
        <v>#DIV/0!</v>
      </c>
      <c r="AP117" s="148">
        <f t="shared" si="8"/>
        <v>0</v>
      </c>
      <c r="AQ117" s="148" t="e">
        <f t="shared" si="5"/>
        <v>#DIV/0!</v>
      </c>
      <c r="CI117" s="148" t="e">
        <f t="shared" si="9"/>
        <v>#DIV/0!</v>
      </c>
    </row>
    <row r="118" spans="1:135" x14ac:dyDescent="0.2">
      <c r="A118">
        <v>59</v>
      </c>
      <c r="B118" s="15">
        <v>130</v>
      </c>
      <c r="C118" s="16" t="s">
        <v>613</v>
      </c>
      <c r="D118" cm="1">
        <f t="array" ref="D118">_xlfn.IFS([1]original_ver!D63="Participant",1,[1]original_ver!D63="Non-Participant",0,[1]original_ver!D63="","")</f>
        <v>1</v>
      </c>
      <c r="E118">
        <v>5</v>
      </c>
      <c r="F118" s="17" cm="1">
        <f t="array" ref="F118">_xlfn.IFS([1]original_ver!F63="ชาย",1,[1]original_ver!F63="หญิง",0,[1]original_ver!F63="","")</f>
        <v>1</v>
      </c>
      <c r="G118" s="17">
        <v>46</v>
      </c>
      <c r="H118" s="17" cm="1">
        <f t="array" ref="H118">_xlfn.IFS([1]original_ver!H63="ไม่มีการศึกษา",0,[1]original_ver!H63="ประถมศึกษา",1,[1]original_ver!H63="มัธยมศึกษาตอนต้น",2,[1]original_ver!H63="มัธยมศึกษาตอนปลาย",3,[1]original_ver!H63="อนุปริญญา (ปวช., ปวส., ฝึกหัดครู)",4,[1]original_ver!H63="ปริญญาตรี",5,[1]original_ver!H63="สูงกว่าปริญญาตรี",6,[1]original_ver!H63="","")</f>
        <v>4</v>
      </c>
      <c r="I118" s="17" cm="1">
        <f t="array" ref="I118">_xlfn.IFS([1]original_ver!I63="โสด",1,[1]original_ver!I63="สมรส/อยู่ด้วยกัน",2,[1]original_ver!I63="หย่าร้าง/แยกกันอยู่",3,[1]original_ver!I63="หม้าย",4,[1]original_ver!I63="","")</f>
        <v>2</v>
      </c>
      <c r="J118" s="17">
        <v>5</v>
      </c>
      <c r="K118" s="17">
        <v>6</v>
      </c>
      <c r="L118" s="17" cm="1">
        <f t="array" ref="L118">_xlfn.IFS([1]original_ver!L63="ใช่",1,[1]original_ver!L63="ไม่ใช่",0,[1]original_ver!L63="","")</f>
        <v>0</v>
      </c>
      <c r="M118" s="17" cm="1">
        <f t="array" ref="M118">_xlfn.IFS([1]original_ver!M63="กู้ยืม",1,[1]original_ver!M63="ไม่กู้ยืม",0,[1]original_ver!M63="","")</f>
        <v>0</v>
      </c>
      <c r="N118" s="17">
        <f>IF($O118&gt;1, 1,0)</f>
        <v>1</v>
      </c>
      <c r="O118" s="18">
        <v>200000</v>
      </c>
      <c r="P118" s="17" cm="1">
        <f t="array" ref="P118">_xlfn.IFS([1]original_ver!O63="ใช่",1,[1]original_ver!O63="ไม่ใช่",0,[1]original_ver!O63="","")</f>
        <v>0</v>
      </c>
      <c r="Q118" s="17"/>
      <c r="R118" s="15">
        <v>8</v>
      </c>
      <c r="S118" s="15">
        <v>5</v>
      </c>
      <c r="T118" s="15">
        <v>2</v>
      </c>
      <c r="U118" s="36">
        <v>5000</v>
      </c>
      <c r="V118" s="15">
        <v>60</v>
      </c>
      <c r="W118" s="22">
        <f>$U118/$T118</f>
        <v>2500</v>
      </c>
      <c r="AC118">
        <f t="shared" si="12"/>
        <v>5000</v>
      </c>
      <c r="AD118">
        <f t="shared" si="7"/>
        <v>2500</v>
      </c>
      <c r="AE118" s="15">
        <v>8</v>
      </c>
      <c r="AF118" s="15">
        <v>5</v>
      </c>
      <c r="AG118" s="15">
        <v>2</v>
      </c>
      <c r="AH118" s="36">
        <v>5000</v>
      </c>
      <c r="AI118" s="15">
        <v>57</v>
      </c>
      <c r="AJ118" s="37">
        <f>$AH118/$AG118</f>
        <v>2500</v>
      </c>
      <c r="AP118" s="148">
        <f t="shared" si="8"/>
        <v>5000</v>
      </c>
      <c r="AQ118" s="148">
        <f t="shared" si="5"/>
        <v>2500</v>
      </c>
      <c r="AR118" s="15">
        <v>7</v>
      </c>
      <c r="AS118" s="15">
        <v>1</v>
      </c>
      <c r="AT118" s="15">
        <v>3</v>
      </c>
      <c r="AU118" s="15">
        <v>1500</v>
      </c>
      <c r="AW118">
        <f>$AU118/$AT118</f>
        <v>500</v>
      </c>
      <c r="BC118">
        <f>$AU118+$AZ118</f>
        <v>1500</v>
      </c>
      <c r="BD118">
        <f>$BC118/$AT118</f>
        <v>500</v>
      </c>
      <c r="BE118" s="15">
        <v>7</v>
      </c>
      <c r="BF118" s="15">
        <v>1</v>
      </c>
      <c r="BG118" s="15">
        <v>3</v>
      </c>
      <c r="BH118" s="15">
        <v>800</v>
      </c>
      <c r="BI118" s="15">
        <v>100</v>
      </c>
      <c r="BJ118" s="15"/>
      <c r="BP118">
        <f>$BH118+$BM118</f>
        <v>800</v>
      </c>
      <c r="BQ118">
        <f>$BP118/$BG118</f>
        <v>266.66666666666669</v>
      </c>
      <c r="BR118" s="15">
        <v>7</v>
      </c>
      <c r="BS118" s="15">
        <v>1</v>
      </c>
      <c r="BT118" s="15">
        <v>3</v>
      </c>
      <c r="BU118" s="15">
        <v>1500</v>
      </c>
      <c r="BV118" s="15">
        <v>20</v>
      </c>
      <c r="BX118" s="15">
        <v>7</v>
      </c>
      <c r="BY118" s="15">
        <v>1</v>
      </c>
      <c r="BZ118" s="15">
        <v>3</v>
      </c>
      <c r="CA118" s="15">
        <v>1500</v>
      </c>
      <c r="CB118" s="15">
        <v>20</v>
      </c>
      <c r="CC118" s="15">
        <f>$CA118/$BZ118</f>
        <v>500</v>
      </c>
      <c r="CD118" s="25">
        <v>1.5</v>
      </c>
      <c r="CE118" s="25">
        <v>1.6666666666666667</v>
      </c>
      <c r="CF118" s="25">
        <v>1.6666666666666667</v>
      </c>
      <c r="CG118" s="25">
        <v>1</v>
      </c>
      <c r="CH118" s="25">
        <v>1.5</v>
      </c>
      <c r="CI118" s="152">
        <f t="shared" si="9"/>
        <v>1.4666666666666668</v>
      </c>
      <c r="CJ118">
        <v>1</v>
      </c>
      <c r="CK118" cm="1">
        <f t="array" ref="CK118">_xlfn.IFS([1]original_ver!CH63="จากการเข้าร่วมกิจกรรมอบรม ที่จัดโดยโครงการเกษตรกรปราดเปรื่อง (Smart Farmer)",1,[1]original_ver!CH63="จากการเข้าร่วมกิจกรรมอบรม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ๆ",3,[1]original_ver!CH63="จากการเรียนรู้ผ่านประสบการณ์ของผู้อื่น ได้แก่ เพื่อนบ้าน พี่น้อง เพื่อน และญาติ เป็นต้น",4,[1]original_ver!CH63="ไม่ได้เข้าร่วมกิจกรรมอบรมหรือเรียนรู้ใด ๆ (ข้ามไปข้อ 33)",5)</f>
        <v>2</v>
      </c>
      <c r="CL118" s="15">
        <v>5</v>
      </c>
      <c r="CM118" s="15">
        <v>4</v>
      </c>
      <c r="CN118" s="15">
        <v>1</v>
      </c>
      <c r="CO118" s="15" cm="1">
        <f t="array" ref="CO118">_xlfn.IFS([1]original_ver!CN63="ความรู้ทางการเกษตรและการใช้เทคโนโลยีสำหรับการผลิตในฟาร์ม",1,[1]original_ver!CN63="การวางแผนและจัดการฟาร์ม เช่น การเก็บเกี่ยว การเงิน และการวางแผนทางการตลาด",2,[1]original_ver!CN63="การเป็นผู้ประกอบการทางการเกษตร",3,[1]original_ver!CN63="การเพิ่มมูลค่าผลผลิต และการแปรรูปผลผลิต (รวมถึงการพัฒนาคุณภาพผลผลิต)",4,[1]original_ver!CN63="","")</f>
        <v>1</v>
      </c>
      <c r="CP118" s="15">
        <v>2</v>
      </c>
      <c r="CQ118" s="15">
        <v>3</v>
      </c>
      <c r="CR118" s="15" cm="1">
        <f t="array" ref="CR118">_xlfn.IFS([1]original_ver!CR63="ประยุกต์",1,[1]original_ver!CR63="ไม่ประยุกต์",0,[1]original_ver!CR63="","")</f>
        <v>1</v>
      </c>
      <c r="CS118" s="15" cm="1">
        <f t="array" ref="CS118">_xlfn.IFS([1]original_ver!CS63="ประยุกต์",1,[1]original_ver!CS63="ไม่ประยุกต์",0,[1]original_ver!CS63="","")</f>
        <v>1</v>
      </c>
      <c r="CU118" s="15" cm="1">
        <f t="array" ref="CU118">_xlfn.IFS([1]original_ver!CV63="ประยุกต์",1,[1]original_ver!CV63="ไม่ประยุกต์",0,[1]original_ver!CV63="","")</f>
        <v>1</v>
      </c>
      <c r="CW118" s="15" cm="1">
        <f t="array" ref="CW118">_xlfn.IFS([1]original_ver!CY63="ประยุกต์",1,[1]original_ver!CY63="ไม่ประยุกต์",0,[1]original_ver!CY63="","")</f>
        <v>1</v>
      </c>
      <c r="CY118" s="15" cm="1">
        <f t="array" ref="CY118">_xlfn.IFS([1]original_ver!DB63="ประยุกต์",1,[1]original_ver!DB63="ไม่ประยุกต์",0,[1]original_ver!DB63="","")</f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 s="15">
        <v>1</v>
      </c>
      <c r="DH118" s="15">
        <v>3</v>
      </c>
      <c r="DK118" s="15">
        <v>3</v>
      </c>
      <c r="DL118" s="15">
        <v>3</v>
      </c>
      <c r="DM118" s="15">
        <v>2</v>
      </c>
      <c r="DN118" s="15">
        <v>3</v>
      </c>
      <c r="DS118" s="166">
        <v>4.5999999999999996</v>
      </c>
      <c r="DT118" s="166">
        <v>4</v>
      </c>
      <c r="DU118" s="166">
        <v>4</v>
      </c>
      <c r="DV118" s="166">
        <v>4</v>
      </c>
      <c r="DW118" s="166">
        <v>3</v>
      </c>
      <c r="DX118" s="148">
        <v>4.5</v>
      </c>
      <c r="DY118" s="152"/>
      <c r="DZ118" s="152">
        <v>4.4000000000000004</v>
      </c>
      <c r="EA118" s="152">
        <v>4</v>
      </c>
      <c r="EB118" s="148">
        <v>4</v>
      </c>
      <c r="EC118" s="152">
        <v>4.2</v>
      </c>
      <c r="ED118" s="152">
        <v>3.3333333333333335</v>
      </c>
      <c r="EE118" s="152">
        <v>4.25</v>
      </c>
    </row>
    <row r="119" spans="1:135" x14ac:dyDescent="0.2">
      <c r="A119">
        <v>59</v>
      </c>
      <c r="AC119">
        <f t="shared" si="12"/>
        <v>0</v>
      </c>
      <c r="AD119" t="e">
        <f t="shared" si="7"/>
        <v>#DIV/0!</v>
      </c>
      <c r="AP119" s="148">
        <f t="shared" si="8"/>
        <v>0</v>
      </c>
      <c r="AQ119" s="148" t="e">
        <f t="shared" si="5"/>
        <v>#DIV/0!</v>
      </c>
      <c r="CI119" s="148" t="e">
        <f t="shared" si="9"/>
        <v>#DIV/0!</v>
      </c>
    </row>
    <row r="120" spans="1:135" x14ac:dyDescent="0.2">
      <c r="A120">
        <v>60</v>
      </c>
      <c r="B120" s="15">
        <v>132</v>
      </c>
      <c r="C120" s="16" t="s">
        <v>614</v>
      </c>
      <c r="D120" cm="1">
        <f t="array" ref="D120">_xlfn.IFS([1]original_ver!D64="Participant",1,[1]original_ver!D64="Non-Participant",0,[1]original_ver!D64="","")</f>
        <v>1</v>
      </c>
      <c r="E120">
        <v>3</v>
      </c>
      <c r="F120" s="17" cm="1">
        <f t="array" ref="F120">_xlfn.IFS([1]original_ver!F64="ชาย",1,[1]original_ver!F64="หญิง",0,[1]original_ver!F64="","")</f>
        <v>1</v>
      </c>
      <c r="G120" s="17">
        <v>49</v>
      </c>
      <c r="H120" s="17" cm="1">
        <f t="array" ref="H120">_xlfn.IFS([1]original_ver!H64="ไม่มีการศึกษา",0,[1]original_ver!H64="ประถมศึกษา",1,[1]original_ver!H64="มัธยมศึกษาตอนต้น",2,[1]original_ver!H64="มัธยมศึกษาตอนปลาย",3,[1]original_ver!H64="อนุปริญญา (ปวช., ปวส., ฝึกหัดครู)",4,[1]original_ver!H64="ปริญญาตรี",5,[1]original_ver!H64="สูงกว่าปริญญาตรี",6,[1]original_ver!H64="","")</f>
        <v>5</v>
      </c>
      <c r="I120" s="17" cm="1">
        <f t="array" ref="I120">_xlfn.IFS([1]original_ver!I64="โสด",1,[1]original_ver!I64="สมรส/อยู่ด้วยกัน",2,[1]original_ver!I64="หย่าร้าง/แยกกันอยู่",3,[1]original_ver!I64="หม้าย",4,[1]original_ver!I64="","")</f>
        <v>1</v>
      </c>
      <c r="J120" s="17">
        <v>3</v>
      </c>
      <c r="K120" s="17">
        <v>7</v>
      </c>
      <c r="L120" s="17" cm="1">
        <f t="array" ref="L120">_xlfn.IFS([1]original_ver!L64="ใช่",1,[1]original_ver!L64="ไม่ใช่",0,[1]original_ver!L64="","")</f>
        <v>1</v>
      </c>
      <c r="M120" s="17" cm="1">
        <f t="array" ref="M120">_xlfn.IFS([1]original_ver!M64="กู้ยืม",1,[1]original_ver!M64="ไม่กู้ยืม",0,[1]original_ver!M64="","")</f>
        <v>1</v>
      </c>
      <c r="N120" s="17">
        <f>IF($O120&gt;1, 1,0)</f>
        <v>1</v>
      </c>
      <c r="O120" s="18">
        <v>150000</v>
      </c>
      <c r="P120" s="17" cm="1">
        <f t="array" ref="P120">_xlfn.IFS([1]original_ver!O64="ใช่",1,[1]original_ver!O64="ไม่ใช่",0,[1]original_ver!O64="","")</f>
        <v>1</v>
      </c>
      <c r="Q120" s="17"/>
      <c r="R120" s="15">
        <v>4</v>
      </c>
      <c r="S120" s="15">
        <v>1</v>
      </c>
      <c r="T120" s="15">
        <v>100</v>
      </c>
      <c r="U120" s="22">
        <v>400000</v>
      </c>
      <c r="V120" s="15">
        <v>3.5</v>
      </c>
      <c r="W120" s="22">
        <f>$U120/$T120</f>
        <v>4000</v>
      </c>
      <c r="X120" s="15"/>
      <c r="Y120" s="15"/>
      <c r="Z120" s="15"/>
      <c r="AA120" s="15"/>
      <c r="AB120" s="15"/>
      <c r="AC120" s="15">
        <f t="shared" si="12"/>
        <v>400000</v>
      </c>
      <c r="AD120">
        <f t="shared" si="7"/>
        <v>4000</v>
      </c>
      <c r="AE120" s="15">
        <v>4</v>
      </c>
      <c r="AF120" s="15">
        <v>1</v>
      </c>
      <c r="AG120" s="15">
        <v>100</v>
      </c>
      <c r="AH120" s="15">
        <v>400000</v>
      </c>
      <c r="AI120" s="15">
        <v>3</v>
      </c>
      <c r="AJ120" s="37">
        <f>$AH120/$AG120</f>
        <v>4000</v>
      </c>
      <c r="AK120" s="15"/>
      <c r="AL120" s="15"/>
      <c r="AM120" s="15"/>
      <c r="AN120" s="15"/>
      <c r="AO120" s="15"/>
      <c r="AP120" s="150">
        <f t="shared" si="8"/>
        <v>400000</v>
      </c>
      <c r="AQ120" s="150">
        <f t="shared" si="5"/>
        <v>4000</v>
      </c>
      <c r="AR120" s="15">
        <v>3</v>
      </c>
      <c r="AS120" s="15">
        <v>1</v>
      </c>
      <c r="AT120" s="15">
        <v>10</v>
      </c>
      <c r="AU120" s="15">
        <v>90000</v>
      </c>
      <c r="AV120" s="15">
        <v>1</v>
      </c>
      <c r="AW120" s="15">
        <f>$AU120/$AT120</f>
        <v>9000</v>
      </c>
      <c r="AX120" s="15"/>
      <c r="AY120" s="15"/>
      <c r="AZ120" s="15"/>
      <c r="BA120" s="15"/>
      <c r="BB120" s="15"/>
      <c r="BC120" s="15">
        <f>$AU120+$AZ120</f>
        <v>90000</v>
      </c>
      <c r="BD120" s="15">
        <f>$BC120/$AT120</f>
        <v>9000</v>
      </c>
      <c r="BE120" s="15">
        <v>3</v>
      </c>
      <c r="BF120" s="15">
        <v>1</v>
      </c>
      <c r="BG120" s="15">
        <v>10</v>
      </c>
      <c r="BH120" s="15">
        <v>92000</v>
      </c>
      <c r="BI120" s="15">
        <v>0.8</v>
      </c>
      <c r="BJ120" s="15"/>
      <c r="BK120" s="15"/>
      <c r="BL120" s="15"/>
      <c r="BM120" s="15"/>
      <c r="BN120" s="15"/>
      <c r="BP120" s="15">
        <f>$BH120+$BM120</f>
        <v>92000</v>
      </c>
      <c r="BQ120" s="15">
        <f>$BP120/$BG120</f>
        <v>9200</v>
      </c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25">
        <v>1.25</v>
      </c>
      <c r="CE120" s="25">
        <v>1.6666666666666667</v>
      </c>
      <c r="CF120" s="25">
        <v>1.3333333333333333</v>
      </c>
      <c r="CG120" s="25">
        <v>1.5</v>
      </c>
      <c r="CH120" s="25">
        <v>1</v>
      </c>
      <c r="CI120" s="152">
        <f t="shared" si="9"/>
        <v>1.35</v>
      </c>
      <c r="CJ120">
        <v>1</v>
      </c>
      <c r="CK120" cm="1">
        <f t="array" ref="CK120">_xlfn.IFS([1]original_ver!CH64="จากการเข้าร่วมกิจกรรมอบรม ที่จัดโดยโครงการเกษตรกรปราดเปรื่อง (Smart Farmer)",1,[1]original_ver!CH64="จากการเข้าร่วมกิจกรรมอบรม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ๆ",3,[1]original_ver!CH64="จากการเรียนรู้ผ่านประสบการณ์ของผู้อื่น ได้แก่ เพื่อนบ้าน พี่น้อง เพื่อน และญาติ เป็นต้น",4,[1]original_ver!CH64="ไม่ได้เข้าร่วมกิจกรรมอบรมหรือเรียนรู้ใด ๆ (ข้ามไปข้อ 33)",5)</f>
        <v>5</v>
      </c>
      <c r="CL120" s="15" t="str" cm="1">
        <f t="array" ref="CL120">_xlfn.IFS([1]original_ver!CJ64="ความรู้ทางการเกษตรและการใช้เทคโนโลยีสำหรับการผลิตในฟาร์ม",1,[1]original_ver!CJ64="การวางแผนและจัดการฟาร์ม เช่น การเก็บเกี่ยว การเงิน และการวางแผนทางการตลาด",2,[1]original_ver!CJ64="การเป็นผู้ประกอบการทางการเกษตร",3,[1]original_ver!CJ64="การเพิ่มมูลค่าผลผลิต และการแปรรูปผลผลิต (รวมถึงการพัฒนาคุณภาพผลผลิต)",4,[1]original_ver!CJ64="","")</f>
        <v/>
      </c>
      <c r="CO120" s="15" t="str" cm="1">
        <f t="array" ref="CO120">_xlfn.IFS([1]original_ver!CN64="ความรู้ทางการเกษตรและการใช้เทคโนโลยีสำหรับการผลิตในฟาร์ม",1,[1]original_ver!CN64="การวางแผนและจัดการฟาร์ม เช่น การเก็บเกี่ยว การเงิน และการวางแผนทางการตลาด",2,[1]original_ver!CN64="การเป็นผู้ประกอบการทางการเกษตร",3,[1]original_ver!CN64="การเพิ่มมูลค่าผลผลิต และการแปรรูปผลผลิต (รวมถึงการพัฒนาคุณภาพผลผลิต)",4,[1]original_ver!CN64="","")</f>
        <v/>
      </c>
      <c r="CR120" s="15" t="str" cm="1">
        <f t="array" ref="CR120">_xlfn.IFS([1]original_ver!CR64="ประยุกต์",1,[1]original_ver!CR64="ไม่ประยุกต์",0,[1]original_ver!CR64="","")</f>
        <v/>
      </c>
      <c r="CS120" s="15" t="str" cm="1">
        <f t="array" ref="CS120">_xlfn.IFS([1]original_ver!CS64="ประยุกต์",1,[1]original_ver!CS64="ไม่ประยุกต์",0,[1]original_ver!CS64="","")</f>
        <v/>
      </c>
      <c r="CU120" s="15" t="str" cm="1">
        <f t="array" ref="CU120">_xlfn.IFS([1]original_ver!CV64="ประยุกต์",1,[1]original_ver!CV64="ไม่ประยุกต์",0,[1]original_ver!CV64="","")</f>
        <v/>
      </c>
      <c r="CW120" s="15" t="str" cm="1">
        <f t="array" ref="CW120">_xlfn.IFS([1]original_ver!CY64="ประยุกต์",1,[1]original_ver!CY64="ไม่ประยุกต์",0,[1]original_ver!CY64="","")</f>
        <v/>
      </c>
      <c r="CY120" s="15" t="str" cm="1">
        <f t="array" ref="CY120">_xlfn.IFS([1]original_ver!DB64="ประยุกต์",1,[1]original_ver!DB64="ไม่ประยุกต์",0,[1]original_ver!DB64="","")</f>
        <v/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 s="15">
        <v>1</v>
      </c>
      <c r="DH120" s="15">
        <v>2</v>
      </c>
      <c r="DK120" s="15">
        <v>2</v>
      </c>
      <c r="DL120" s="15">
        <v>1</v>
      </c>
      <c r="DM120" s="15">
        <v>3</v>
      </c>
      <c r="DN120" s="15">
        <v>2</v>
      </c>
      <c r="DO120" s="15" t="s">
        <v>616</v>
      </c>
      <c r="DR120" s="15" t="s">
        <v>612</v>
      </c>
      <c r="DS120" s="166">
        <v>3.8</v>
      </c>
      <c r="DT120" s="166">
        <v>4.333333333333333</v>
      </c>
      <c r="DU120" s="166">
        <v>4.75</v>
      </c>
      <c r="DV120" s="166">
        <v>3.8</v>
      </c>
      <c r="DW120" s="166">
        <v>2.3333333333333335</v>
      </c>
      <c r="DX120" s="148">
        <v>4</v>
      </c>
      <c r="DY120" s="152"/>
      <c r="DZ120" s="152">
        <v>5</v>
      </c>
      <c r="EA120" s="152">
        <v>5</v>
      </c>
      <c r="EB120" s="148">
        <v>4.75</v>
      </c>
      <c r="EC120" s="152">
        <v>4.8</v>
      </c>
      <c r="ED120" s="152">
        <v>3.6666666666666665</v>
      </c>
      <c r="EE120" s="152">
        <v>5</v>
      </c>
    </row>
    <row r="121" spans="1:135" x14ac:dyDescent="0.2">
      <c r="A121">
        <v>60</v>
      </c>
      <c r="AC121">
        <f t="shared" si="12"/>
        <v>0</v>
      </c>
      <c r="AD121" t="e">
        <f t="shared" si="7"/>
        <v>#DIV/0!</v>
      </c>
      <c r="AP121" s="148">
        <f t="shared" si="8"/>
        <v>0</v>
      </c>
      <c r="AQ121" s="148" t="e">
        <f t="shared" si="5"/>
        <v>#DIV/0!</v>
      </c>
      <c r="CI121" s="148" t="e">
        <f t="shared" si="9"/>
        <v>#DIV/0!</v>
      </c>
    </row>
    <row r="122" spans="1:135" x14ac:dyDescent="0.2">
      <c r="A122">
        <v>61</v>
      </c>
      <c r="B122" s="15">
        <v>134</v>
      </c>
      <c r="C122" s="16" t="s">
        <v>617</v>
      </c>
      <c r="D122" cm="1">
        <f t="array" ref="D122">_xlfn.IFS([1]original_ver!D65="Participant",1,[1]original_ver!D65="Non-Participant",0,[1]original_ver!D65="","")</f>
        <v>1</v>
      </c>
      <c r="E122">
        <v>3</v>
      </c>
      <c r="F122" s="17" cm="1">
        <f t="array" ref="F122">_xlfn.IFS([1]original_ver!F65="ชาย",1,[1]original_ver!F65="หญิง",0,[1]original_ver!F65="","")</f>
        <v>1</v>
      </c>
      <c r="G122" s="17">
        <v>65</v>
      </c>
      <c r="H122" s="17" cm="1">
        <f t="array" ref="H122">_xlfn.IFS([1]original_ver!H65="ไม่มีการศึกษา",0,[1]original_ver!H65="ประถมศึกษา",1,[1]original_ver!H65="มัธยมศึกษาตอนต้น",2,[1]original_ver!H65="มัธยมศึกษาตอนปลาย",3,[1]original_ver!H65="อนุปริญญา (ปวช., ปวส., ฝึกหัดครู)",4,[1]original_ver!H65="ปริญญาตรี",5,[1]original_ver!H65="สูงกว่าปริญญาตรี",6,[1]original_ver!H65="","")</f>
        <v>5</v>
      </c>
      <c r="I122" s="17" cm="1">
        <f t="array" ref="I122">_xlfn.IFS([1]original_ver!I65="โสด",1,[1]original_ver!I65="สมรส/อยู่ด้วยกัน",2,[1]original_ver!I65="หย่าร้าง/แยกกันอยู่",3,[1]original_ver!I65="หม้าย",4,[1]original_ver!I65="","")</f>
        <v>3</v>
      </c>
      <c r="J122" s="17">
        <v>3</v>
      </c>
      <c r="K122" s="17">
        <v>7</v>
      </c>
      <c r="L122" s="17" cm="1">
        <f t="array" ref="L122">_xlfn.IFS([1]original_ver!L65="ใช่",1,[1]original_ver!L65="ไม่ใช่",0,[1]original_ver!L65="","")</f>
        <v>0</v>
      </c>
      <c r="M122" s="17" cm="1">
        <f t="array" ref="M122">_xlfn.IFS([1]original_ver!M65="กู้ยืม",1,[1]original_ver!M65="ไม่กู้ยืม",0,[1]original_ver!M65="","")</f>
        <v>0</v>
      </c>
      <c r="N122" s="17">
        <f>IF($O122&gt;1, 1,0)</f>
        <v>1</v>
      </c>
      <c r="O122" s="18">
        <v>200000</v>
      </c>
      <c r="P122" s="17" cm="1">
        <f t="array" ref="P122">_xlfn.IFS([1]original_ver!O65="ใช่",1,[1]original_ver!O65="ไม่ใช่",0,[1]original_ver!O65="","")</f>
        <v>0</v>
      </c>
      <c r="Q122" s="17"/>
      <c r="R122" s="15">
        <v>1</v>
      </c>
      <c r="S122" s="15">
        <v>1</v>
      </c>
      <c r="T122" s="15">
        <v>6</v>
      </c>
      <c r="U122" s="15">
        <v>2520</v>
      </c>
      <c r="V122" s="19">
        <v>16</v>
      </c>
      <c r="W122" s="20">
        <f>$U122/$T122</f>
        <v>420</v>
      </c>
      <c r="X122" s="15"/>
      <c r="Y122" s="15"/>
      <c r="Z122" s="15"/>
      <c r="AA122" s="15"/>
      <c r="AB122" s="15"/>
      <c r="AC122" s="15">
        <f t="shared" si="12"/>
        <v>2520</v>
      </c>
      <c r="AD122">
        <f t="shared" si="7"/>
        <v>420</v>
      </c>
      <c r="AE122" s="15">
        <v>1</v>
      </c>
      <c r="AF122" s="15">
        <v>1</v>
      </c>
      <c r="AG122" s="15">
        <v>6</v>
      </c>
      <c r="AH122" s="15">
        <v>2520</v>
      </c>
      <c r="AI122" s="23">
        <v>15</v>
      </c>
      <c r="AJ122" s="37">
        <f>$AH122/$AG122</f>
        <v>420</v>
      </c>
      <c r="AK122" s="15"/>
      <c r="AL122" s="15"/>
      <c r="AM122" s="15"/>
      <c r="AN122" s="15"/>
      <c r="AO122" s="15"/>
      <c r="AP122" s="150">
        <f t="shared" si="8"/>
        <v>2520</v>
      </c>
      <c r="AQ122" s="150">
        <f t="shared" si="5"/>
        <v>420</v>
      </c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25">
        <v>1.25</v>
      </c>
      <c r="CE122" s="25">
        <v>1.6666666666666667</v>
      </c>
      <c r="CF122" s="25">
        <v>1.6666666666666667</v>
      </c>
      <c r="CG122" s="25">
        <v>1.5</v>
      </c>
      <c r="CH122" s="25">
        <v>1</v>
      </c>
      <c r="CI122" s="152">
        <f t="shared" si="9"/>
        <v>1.4166666666666667</v>
      </c>
      <c r="CJ122">
        <v>1</v>
      </c>
      <c r="CK122" cm="1">
        <f t="array" ref="CK122">_xlfn.IFS([1]original_ver!CH65="จากการเข้าร่วมกิจกรรมอบรม ที่จัดโดยโครงการเกษตรกรปราดเปรื่อง (Smart Farmer)",1,[1]original_ver!CH65="จากการเข้าร่วมกิจกรรมอบรม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ๆ",3,[1]original_ver!CH65="จากการเรียนรู้ผ่านประสบการณ์ของผู้อื่น ได้แก่ เพื่อนบ้าน พี่น้อง เพื่อน และญาติ เป็นต้น",4,[1]original_ver!CH65="ไม่ได้เข้าร่วมกิจกรรมอบรมหรือเรียนรู้ใด ๆ (ข้ามไปข้อ 33)",5)</f>
        <v>5</v>
      </c>
      <c r="CL122" s="15" t="str" cm="1">
        <f t="array" ref="CL122">_xlfn.IFS([1]original_ver!CJ65="ความรู้ทางการเกษตรและการใช้เทคโนโลยีสำหรับการผลิตในฟาร์ม",1,[1]original_ver!CJ65="การวางแผนและจัดการฟาร์ม เช่น การเก็บเกี่ยว การเงิน และการวางแผนทางการตลาด",2,[1]original_ver!CJ65="การเป็นผู้ประกอบการทางการเกษตร",3,[1]original_ver!CJ65="การเพิ่มมูลค่าผลผลิต และการแปรรูปผลผลิต (รวมถึงการพัฒนาคุณภาพผลผลิต)",4,[1]original_ver!CJ65="","")</f>
        <v/>
      </c>
      <c r="CO122" s="15" t="str" cm="1">
        <f t="array" ref="CO122">_xlfn.IFS([1]original_ver!CN65="ความรู้ทางการเกษตรและการใช้เทคโนโลยีสำหรับการผลิตในฟาร์ม",1,[1]original_ver!CN65="การวางแผนและจัดการฟาร์ม เช่น การเก็บเกี่ยว การเงิน และการวางแผนทางการตลาด",2,[1]original_ver!CN65="การเป็นผู้ประกอบการทางการเกษตร",3,[1]original_ver!CN65="การเพิ่มมูลค่าผลผลิต และการแปรรูปผลผลิต (รวมถึงการพัฒนาคุณภาพผลผลิต)",4,[1]original_ver!CN65="","")</f>
        <v/>
      </c>
      <c r="CR122" s="15" t="str" cm="1">
        <f t="array" ref="CR122">_xlfn.IFS([1]original_ver!CR65="ประยุกต์",1,[1]original_ver!CR65="ไม่ประยุกต์",0,[1]original_ver!CR65="","")</f>
        <v/>
      </c>
      <c r="CS122" s="15" t="str" cm="1">
        <f t="array" ref="CS122">_xlfn.IFS([1]original_ver!CS65="ประยุกต์",1,[1]original_ver!CS65="ไม่ประยุกต์",0,[1]original_ver!CS65="","")</f>
        <v/>
      </c>
      <c r="CU122" s="15" t="str" cm="1">
        <f t="array" ref="CU122">_xlfn.IFS([1]original_ver!CV65="ประยุกต์",1,[1]original_ver!CV65="ไม่ประยุกต์",0,[1]original_ver!CV65="","")</f>
        <v/>
      </c>
      <c r="CW122" s="15" t="str" cm="1">
        <f t="array" ref="CW122">_xlfn.IFS([1]original_ver!CY65="ประยุกต์",1,[1]original_ver!CY65="ไม่ประยุกต์",0,[1]original_ver!CY65="","")</f>
        <v/>
      </c>
      <c r="CY122" s="15" t="str" cm="1">
        <f t="array" ref="CY122">_xlfn.IFS([1]original_ver!DB65="ประยุกต์",1,[1]original_ver!DB65="ไม่ประยุกต์",0,[1]original_ver!DB65="","")</f>
        <v/>
      </c>
      <c r="DH122" s="15">
        <v>5</v>
      </c>
      <c r="DR122" s="15" t="s">
        <v>612</v>
      </c>
      <c r="DS122" s="25">
        <v>4.8</v>
      </c>
      <c r="DT122" s="25">
        <v>4.333333333333333</v>
      </c>
      <c r="DU122">
        <v>4.75</v>
      </c>
      <c r="DV122" s="25">
        <v>4</v>
      </c>
      <c r="DW122" s="25">
        <v>4.333333333333333</v>
      </c>
      <c r="DX122" s="25">
        <v>4.25</v>
      </c>
      <c r="DY122" s="152"/>
      <c r="DZ122" s="27">
        <v>3</v>
      </c>
      <c r="EA122" s="27">
        <v>4.333333333333333</v>
      </c>
      <c r="EB122" s="27">
        <v>4.5</v>
      </c>
      <c r="EC122" s="27">
        <v>2.6</v>
      </c>
      <c r="ED122" s="27">
        <v>2.3333333333333335</v>
      </c>
      <c r="EE122">
        <v>4.75</v>
      </c>
    </row>
    <row r="123" spans="1:135" x14ac:dyDescent="0.2">
      <c r="A123">
        <v>61</v>
      </c>
      <c r="AC123">
        <f t="shared" si="12"/>
        <v>0</v>
      </c>
      <c r="AD123" t="e">
        <f t="shared" si="7"/>
        <v>#DIV/0!</v>
      </c>
      <c r="AP123" s="148">
        <f t="shared" si="8"/>
        <v>0</v>
      </c>
      <c r="AQ123" s="148" t="e">
        <f t="shared" si="5"/>
        <v>#DIV/0!</v>
      </c>
      <c r="CI123" s="148" t="e">
        <f t="shared" si="9"/>
        <v>#DIV/0!</v>
      </c>
    </row>
    <row r="124" spans="1:135" x14ac:dyDescent="0.2">
      <c r="A124">
        <v>62</v>
      </c>
      <c r="B124" s="15">
        <v>136</v>
      </c>
      <c r="C124" s="44" t="s">
        <v>618</v>
      </c>
      <c r="D124" cm="1">
        <f t="array" ref="D124">_xlfn.IFS([1]original_ver!D66="Participant",1,[1]original_ver!D66="Non-Participant",0,[1]original_ver!D66="","")</f>
        <v>1</v>
      </c>
      <c r="E124">
        <v>6</v>
      </c>
      <c r="F124" s="17" cm="1">
        <f t="array" ref="F124">_xlfn.IFS([1]original_ver!F66="ชาย",1,[1]original_ver!F66="หญิง",0,[1]original_ver!F66="","")</f>
        <v>1</v>
      </c>
      <c r="G124" s="17">
        <v>48</v>
      </c>
      <c r="H124" s="17" cm="1">
        <f t="array" ref="H124">_xlfn.IFS([1]original_ver!H66="ไม่มีการศึกษา",0,[1]original_ver!H66="ประถมศึกษา",1,[1]original_ver!H66="มัธยมศึกษาตอนต้น",2,[1]original_ver!H66="มัธยมศึกษาตอนปลาย",3,[1]original_ver!H66="อนุปริญญา (ปวช., ปวส., ฝึกหัดครู)",4,[1]original_ver!H66="ปริญญาตรี",5,[1]original_ver!H66="สูงกว่าปริญญาตรี",6,[1]original_ver!H66="","")</f>
        <v>4</v>
      </c>
      <c r="I124" s="17" cm="1">
        <f t="array" ref="I124">_xlfn.IFS([1]original_ver!I66="โสด",1,[1]original_ver!I66="สมรส/อยู่ด้วยกัน",2,[1]original_ver!I66="หย่าร้าง/แยกกันอยู่",3,[1]original_ver!I66="หม้าย",4,[1]original_ver!I66="","")</f>
        <v>1</v>
      </c>
      <c r="J124" s="17">
        <v>3</v>
      </c>
      <c r="K124" s="17">
        <v>10</v>
      </c>
      <c r="L124" s="17" cm="1">
        <f t="array" ref="L124">_xlfn.IFS([1]original_ver!L66="ใช่",1,[1]original_ver!L66="ไม่ใช่",0,[1]original_ver!L66="","")</f>
        <v>0</v>
      </c>
      <c r="M124" s="17" cm="1">
        <f t="array" ref="M124">_xlfn.IFS([1]original_ver!M66="กู้ยืม",1,[1]original_ver!M66="ไม่กู้ยืม",0,[1]original_ver!M66="","")</f>
        <v>0</v>
      </c>
      <c r="N124" s="17">
        <f>IF($O124&gt;1, 1,0)</f>
        <v>1</v>
      </c>
      <c r="O124" s="18">
        <v>200000</v>
      </c>
      <c r="P124" s="17" cm="1">
        <f t="array" ref="P124">_xlfn.IFS([1]original_ver!O66="ใช่",1,[1]original_ver!O66="ไม่ใช่",0,[1]original_ver!O66="","")</f>
        <v>1</v>
      </c>
      <c r="Q124" s="17"/>
      <c r="R124" s="15">
        <v>8</v>
      </c>
      <c r="S124" s="15">
        <v>6</v>
      </c>
      <c r="T124" s="15">
        <v>0.5</v>
      </c>
      <c r="U124" s="15">
        <v>60</v>
      </c>
      <c r="V124" s="15">
        <v>100</v>
      </c>
      <c r="W124" s="22">
        <f>$U124/$T124</f>
        <v>120</v>
      </c>
      <c r="X124" s="15"/>
      <c r="Y124" s="15"/>
      <c r="Z124" s="15"/>
      <c r="AA124" s="15"/>
      <c r="AB124" s="15"/>
      <c r="AC124" s="15">
        <f t="shared" si="12"/>
        <v>60</v>
      </c>
      <c r="AD124">
        <f t="shared" si="7"/>
        <v>120</v>
      </c>
      <c r="AE124" s="15">
        <v>8</v>
      </c>
      <c r="AF124" s="15">
        <v>6</v>
      </c>
      <c r="AG124" s="15">
        <v>0.5</v>
      </c>
      <c r="AH124" s="15">
        <v>60</v>
      </c>
      <c r="AI124" s="15">
        <v>100</v>
      </c>
      <c r="AJ124" s="37">
        <f>$AH124/$AG124</f>
        <v>120</v>
      </c>
      <c r="AK124" s="15"/>
      <c r="AL124" s="15"/>
      <c r="AM124" s="15"/>
      <c r="AN124" s="15"/>
      <c r="AO124" s="15"/>
      <c r="AP124" s="150">
        <f t="shared" si="8"/>
        <v>60</v>
      </c>
      <c r="AQ124" s="150">
        <f t="shared" si="5"/>
        <v>120</v>
      </c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25">
        <v>1.25</v>
      </c>
      <c r="CE124" s="25">
        <v>1</v>
      </c>
      <c r="CF124" s="25">
        <v>1.6666666666666667</v>
      </c>
      <c r="CG124" s="25">
        <v>1.5</v>
      </c>
      <c r="CH124" s="25">
        <v>2</v>
      </c>
      <c r="CI124" s="152">
        <f t="shared" si="9"/>
        <v>1.4833333333333334</v>
      </c>
      <c r="CJ124">
        <v>1</v>
      </c>
      <c r="CK124" cm="1">
        <f t="array" ref="CK124">_xlfn.IFS([1]original_ver!CH66="จากการเข้าร่วมกิจกรรมอบรม ที่จัดโดยโครงการเกษตรกรปราดเปรื่อง (Smart Farmer)",1,[1]original_ver!CH66="จากการเข้าร่วมกิจกรรมอบรม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ๆ",3,[1]original_ver!CH66="จากการเรียนรู้ผ่านประสบการณ์ของผู้อื่น ได้แก่ เพื่อนบ้าน พี่น้อง เพื่อน และญาติ เป็นต้น",4,[1]original_ver!CH66="ไม่ได้เข้าร่วมกิจกรรมอบรมหรือเรียนรู้ใด ๆ (ข้ามไปข้อ 33)",5)</f>
        <v>2</v>
      </c>
      <c r="CL124" s="15" cm="1">
        <f t="array" ref="CL124">_xlfn.IFS([1]original_ver!CJ66="ความรู้ทางการเกษตรและการใช้เทคโนโลยีสำหรับการผลิตในฟาร์ม",1,[1]original_ver!CJ66="การวางแผนและจัดการฟาร์ม เช่น การเก็บเกี่ยว การเงิน และการวางแผนทางการตลาด",2,[1]original_ver!CJ66="การเป็นผู้ประกอบการทางการเกษตร",3,[1]original_ver!CJ66="การเพิ่มมูลค่าผลผลิต และการแปรรูปผลผลิต (รวมถึงการพัฒนาคุณภาพผลผลิต)",4,[1]original_ver!CJ66="","")</f>
        <v>2</v>
      </c>
      <c r="CM124" s="15">
        <v>4</v>
      </c>
      <c r="CN124" s="15">
        <v>2</v>
      </c>
      <c r="CO124" s="15" cm="1">
        <f t="array" ref="CO124">_xlfn.IFS([1]original_ver!CN66="ความรู้ทางการเกษตรและการใช้เทคโนโลยีสำหรับการผลิตในฟาร์ม",1,[1]original_ver!CN66="การวางแผนและจัดการฟาร์ม เช่น การเก็บเกี่ยว การเงิน และการวางแผนทางการตลาด",2,[1]original_ver!CN66="การเป็นผู้ประกอบการทางการเกษตร",3,[1]original_ver!CN66="การเพิ่มมูลค่าผลผลิต และการแปรรูปผลผลิต (รวมถึงการพัฒนาคุณภาพผลผลิต)",4,[1]original_ver!CN66="","")</f>
        <v>3</v>
      </c>
      <c r="CP124" s="15">
        <v>2</v>
      </c>
      <c r="CQ124" s="15">
        <v>3</v>
      </c>
      <c r="CR124" s="15" cm="1">
        <f t="array" ref="CR124">_xlfn.IFS([1]original_ver!CR66="ประยุกต์",1,[1]original_ver!CR66="ไม่ประยุกต์",0,[1]original_ver!CR66="","")</f>
        <v>1</v>
      </c>
      <c r="CS124" s="15" cm="1">
        <f t="array" ref="CS124">_xlfn.IFS([1]original_ver!CS66="ประยุกต์",1,[1]original_ver!CS66="ไม่ประยุกต์",0,[1]original_ver!CS66="","")</f>
        <v>1</v>
      </c>
      <c r="CU124" s="15" cm="1">
        <f t="array" ref="CU124">_xlfn.IFS([1]original_ver!CV66="ประยุกต์",1,[1]original_ver!CV66="ไม่ประยุกต์",0,[1]original_ver!CV66="","")</f>
        <v>1</v>
      </c>
      <c r="CW124" s="15" cm="1">
        <f t="array" ref="CW124">_xlfn.IFS([1]original_ver!CY66="ประยุกต์",1,[1]original_ver!CY66="ไม่ประยุกต์",0,[1]original_ver!CY66="","")</f>
        <v>1</v>
      </c>
      <c r="CY124" s="15" cm="1">
        <f t="array" ref="CY124">_xlfn.IFS([1]original_ver!DB66="ประยุกต์",1,[1]original_ver!DB66="ไม่ประยุกต์",0,[1]original_ver!DB66="","")</f>
        <v>1</v>
      </c>
      <c r="DA124" s="15"/>
      <c r="DB124" s="15"/>
      <c r="DC124" s="15"/>
      <c r="DD124" s="15"/>
      <c r="DE124" s="15"/>
      <c r="DF124" s="15"/>
      <c r="DG124" s="15">
        <v>2</v>
      </c>
      <c r="DH124" s="15">
        <v>2</v>
      </c>
      <c r="DI124" s="15">
        <v>1</v>
      </c>
      <c r="DJ124" s="15">
        <v>2</v>
      </c>
      <c r="DM124" s="15">
        <v>3</v>
      </c>
      <c r="DN124" s="15">
        <v>2</v>
      </c>
      <c r="DS124" s="166">
        <v>3.6</v>
      </c>
      <c r="DT124" s="166">
        <v>4.333333333333333</v>
      </c>
      <c r="DU124" s="166">
        <v>4.5</v>
      </c>
      <c r="DV124" s="166">
        <v>4.5999999999999996</v>
      </c>
      <c r="DW124" s="166">
        <v>3.6666666666666665</v>
      </c>
      <c r="DX124" s="148">
        <v>4.75</v>
      </c>
      <c r="DY124" s="152"/>
      <c r="DZ124" s="152">
        <v>4.8</v>
      </c>
      <c r="EA124" s="152">
        <v>4.666666666666667</v>
      </c>
      <c r="EB124" s="148">
        <v>4.5</v>
      </c>
      <c r="EC124" s="152">
        <v>4.2</v>
      </c>
      <c r="ED124" s="152">
        <v>4</v>
      </c>
      <c r="EE124" s="152">
        <v>3.75</v>
      </c>
    </row>
    <row r="125" spans="1:135" x14ac:dyDescent="0.2">
      <c r="A125">
        <v>62</v>
      </c>
      <c r="AC125">
        <f t="shared" si="12"/>
        <v>0</v>
      </c>
      <c r="AD125" t="e">
        <f t="shared" si="7"/>
        <v>#DIV/0!</v>
      </c>
      <c r="AP125" s="148">
        <f t="shared" si="8"/>
        <v>0</v>
      </c>
      <c r="AQ125" s="148" t="e">
        <f t="shared" si="5"/>
        <v>#DIV/0!</v>
      </c>
      <c r="CI125" s="148" t="e">
        <f t="shared" si="9"/>
        <v>#DIV/0!</v>
      </c>
    </row>
    <row r="126" spans="1:135" x14ac:dyDescent="0.2">
      <c r="A126">
        <v>63</v>
      </c>
      <c r="B126" s="15">
        <v>137</v>
      </c>
      <c r="C126" s="44" t="s">
        <v>619</v>
      </c>
      <c r="D126" cm="1">
        <f t="array" ref="D126">_xlfn.IFS([1]original_ver!D67="Participant",1,[1]original_ver!D67="Non-Participant",0,[1]original_ver!D67="","")</f>
        <v>1</v>
      </c>
      <c r="E126">
        <v>6</v>
      </c>
      <c r="F126" s="17" cm="1">
        <f t="array" ref="F126">_xlfn.IFS([1]original_ver!F67="ชาย",1,[1]original_ver!F67="หญิง",0,[1]original_ver!F67="","")</f>
        <v>1</v>
      </c>
      <c r="G126" s="17">
        <v>54</v>
      </c>
      <c r="H126" s="17" cm="1">
        <f t="array" ref="H126">_xlfn.IFS([1]original_ver!H67="ไม่มีการศึกษา",0,[1]original_ver!H67="ประถมศึกษา",1,[1]original_ver!H67="มัธยมศึกษาตอนต้น",2,[1]original_ver!H67="มัธยมศึกษาตอนปลาย",3,[1]original_ver!H67="อนุปริญญา (ปวช., ปวส., ฝึกหัดครู)",4,[1]original_ver!H67="ปริญญาตรี",5,[1]original_ver!H67="สูงกว่าปริญญาตรี",6,[1]original_ver!H67="","")</f>
        <v>2</v>
      </c>
      <c r="I126" s="17" cm="1">
        <f t="array" ref="I126">_xlfn.IFS([1]original_ver!I67="โสด",1,[1]original_ver!I67="สมรส/อยู่ด้วยกัน",2,[1]original_ver!I67="หย่าร้าง/แยกกันอยู่",3,[1]original_ver!I67="หม้าย",4,[1]original_ver!I67="","")</f>
        <v>2</v>
      </c>
      <c r="J126" s="17">
        <v>6</v>
      </c>
      <c r="K126" s="17">
        <v>4</v>
      </c>
      <c r="L126" s="17" cm="1">
        <f t="array" ref="L126">_xlfn.IFS([1]original_ver!L67="ใช่",1,[1]original_ver!L67="ไม่ใช่",0,[1]original_ver!L67="","")</f>
        <v>0</v>
      </c>
      <c r="M126" s="17" cm="1">
        <f t="array" ref="M126">_xlfn.IFS([1]original_ver!M67="กู้ยืม",1,[1]original_ver!M67="ไม่กู้ยืม",0,[1]original_ver!M67="","")</f>
        <v>0</v>
      </c>
      <c r="N126" s="17">
        <f>IF($O126&gt;1, 1,0)</f>
        <v>1</v>
      </c>
      <c r="O126" s="18">
        <v>150000</v>
      </c>
      <c r="P126" s="17" cm="1">
        <f t="array" ref="P126">_xlfn.IFS([1]original_ver!O67="ใช่",1,[1]original_ver!O67="ไม่ใช่",0,[1]original_ver!O67="","")</f>
        <v>0</v>
      </c>
      <c r="Q126" s="17"/>
      <c r="R126" s="15">
        <v>8</v>
      </c>
      <c r="S126" s="15">
        <v>7</v>
      </c>
      <c r="T126" s="15">
        <v>0.5</v>
      </c>
      <c r="U126" s="15">
        <v>40</v>
      </c>
      <c r="V126" s="15">
        <v>100</v>
      </c>
      <c r="W126" s="22">
        <f>$U126/$T126</f>
        <v>80</v>
      </c>
      <c r="AC126">
        <f t="shared" si="12"/>
        <v>40</v>
      </c>
      <c r="AD126">
        <f t="shared" si="7"/>
        <v>80</v>
      </c>
      <c r="AE126" s="15">
        <v>8</v>
      </c>
      <c r="AF126" s="15">
        <v>7</v>
      </c>
      <c r="AG126" s="15">
        <v>0.5</v>
      </c>
      <c r="AH126" s="15">
        <v>30</v>
      </c>
      <c r="AI126" s="15">
        <v>100</v>
      </c>
      <c r="AJ126" s="37">
        <f>$AH126/$AG126</f>
        <v>60</v>
      </c>
      <c r="AP126" s="148">
        <f t="shared" si="8"/>
        <v>30</v>
      </c>
      <c r="AQ126" s="148">
        <f t="shared" si="5"/>
        <v>60</v>
      </c>
      <c r="CD126" s="25">
        <v>1.25</v>
      </c>
      <c r="CE126" s="25">
        <v>1.6666666666666667</v>
      </c>
      <c r="CF126" s="25">
        <v>1.6666666666666667</v>
      </c>
      <c r="CG126" s="25">
        <v>1</v>
      </c>
      <c r="CH126" s="25">
        <v>2</v>
      </c>
      <c r="CI126" s="152">
        <f t="shared" si="9"/>
        <v>1.5166666666666668</v>
      </c>
      <c r="CJ126">
        <v>2</v>
      </c>
      <c r="CK126" cm="1">
        <f t="array" ref="CK126">_xlfn.IFS([1]original_ver!CH67="จากการเข้าร่วมกิจกรรมอบรม ที่จัดโดยโครงการเกษตรกรปราดเปรื่อง (Smart Farmer)",1,[1]original_ver!CH67="จากการเข้าร่วมกิจกรรมอบรม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ๆ",3,[1]original_ver!CH67="จากการเรียนรู้ผ่านประสบการณ์ของผู้อื่น ได้แก่ เพื่อนบ้าน พี่น้อง เพื่อน และญาติ เป็นต้น",4,[1]original_ver!CH67="ไม่ได้เข้าร่วมกิจกรรมอบรมหรือเรียนรู้ใด ๆ (ข้ามไปข้อ 33)",5)</f>
        <v>5</v>
      </c>
      <c r="CL126" s="15" t="str" cm="1">
        <f t="array" ref="CL126">_xlfn.IFS([1]original_ver!CJ67="ความรู้ทางการเกษตรและการใช้เทคโนโลยีสำหรับการผลิตในฟาร์ม",1,[1]original_ver!CJ67="การวางแผนและจัดการฟาร์ม เช่น การเก็บเกี่ยว การเงิน และการวางแผนทางการตลาด",2,[1]original_ver!CJ67="การเป็นผู้ประกอบการทางการเกษตร",3,[1]original_ver!CJ67="การเพิ่มมูลค่าผลผลิต และการแปรรูปผลผลิต (รวมถึงการพัฒนาคุณภาพผลผลิต)",4,[1]original_ver!CJ67="","")</f>
        <v/>
      </c>
      <c r="CO126" s="15" t="str" cm="1">
        <f t="array" ref="CO126">_xlfn.IFS([1]original_ver!CN67="ความรู้ทางการเกษตรและการใช้เทคโนโลยีสำหรับการผลิตในฟาร์ม",1,[1]original_ver!CN67="การวางแผนและจัดการฟาร์ม เช่น การเก็บเกี่ยว การเงิน และการวางแผนทางการตลาด",2,[1]original_ver!CN67="การเป็นผู้ประกอบการทางการเกษตร",3,[1]original_ver!CN67="การเพิ่มมูลค่าผลผลิต และการแปรรูปผลผลิต (รวมถึงการพัฒนาคุณภาพผลผลิต)",4,[1]original_ver!CN67="","")</f>
        <v/>
      </c>
      <c r="CR126" s="15" t="str" cm="1">
        <f t="array" ref="CR126">_xlfn.IFS([1]original_ver!CR67="ประยุกต์",1,[1]original_ver!CR67="ไม่ประยุกต์",0,[1]original_ver!CR67="","")</f>
        <v/>
      </c>
      <c r="CS126" s="15" t="str" cm="1">
        <f t="array" ref="CS126">_xlfn.IFS([1]original_ver!CS67="ประยุกต์",1,[1]original_ver!CS67="ไม่ประยุกต์",0,[1]original_ver!CS67="","")</f>
        <v/>
      </c>
      <c r="CU126" s="15" t="str" cm="1">
        <f t="array" ref="CU126">_xlfn.IFS([1]original_ver!CV67="ประยุกต์",1,[1]original_ver!CV67="ไม่ประยุกต์",0,[1]original_ver!CV67="","")</f>
        <v/>
      </c>
      <c r="CW126" s="15" t="str" cm="1">
        <f t="array" ref="CW126">_xlfn.IFS([1]original_ver!CY67="ประยุกต์",1,[1]original_ver!CY67="ไม่ประยุกต์",0,[1]original_ver!CY67="","")</f>
        <v/>
      </c>
      <c r="CY126" s="15" t="str" cm="1">
        <f t="array" ref="CY126">_xlfn.IFS([1]original_ver!DB67="ประยุกต์",1,[1]original_ver!DB67="ไม่ประยุกต์",0,[1]original_ver!DB67="","")</f>
        <v/>
      </c>
      <c r="DG126" s="15">
        <v>2</v>
      </c>
      <c r="DH126" s="15">
        <v>3</v>
      </c>
      <c r="DM126" s="15">
        <v>1</v>
      </c>
      <c r="DN126" s="15">
        <v>3</v>
      </c>
      <c r="DS126" s="166">
        <v>3.6</v>
      </c>
      <c r="DT126" s="166">
        <v>3.6666666666666665</v>
      </c>
      <c r="DU126" s="166">
        <v>3.75</v>
      </c>
      <c r="DV126" s="166">
        <v>3.8</v>
      </c>
      <c r="DW126" s="166">
        <v>3.6666666666666665</v>
      </c>
      <c r="DX126" s="148">
        <v>4.5</v>
      </c>
      <c r="DY126" s="152"/>
      <c r="DZ126" s="152">
        <v>4.5999999999999996</v>
      </c>
      <c r="EA126" s="152">
        <v>4</v>
      </c>
      <c r="EB126" s="148">
        <v>4.5</v>
      </c>
      <c r="EC126" s="152">
        <v>4.4000000000000004</v>
      </c>
      <c r="ED126" s="152">
        <v>3</v>
      </c>
      <c r="EE126" s="152">
        <v>4.25</v>
      </c>
    </row>
    <row r="127" spans="1:135" x14ac:dyDescent="0.2">
      <c r="A127">
        <v>63</v>
      </c>
      <c r="AC127">
        <f t="shared" si="12"/>
        <v>0</v>
      </c>
      <c r="AD127" t="e">
        <f t="shared" si="7"/>
        <v>#DIV/0!</v>
      </c>
      <c r="AP127" s="148">
        <f t="shared" si="8"/>
        <v>0</v>
      </c>
      <c r="AQ127" s="148" t="e">
        <f t="shared" si="5"/>
        <v>#DIV/0!</v>
      </c>
      <c r="CI127" s="148" t="e">
        <f t="shared" si="9"/>
        <v>#DIV/0!</v>
      </c>
    </row>
    <row r="128" spans="1:135" x14ac:dyDescent="0.2">
      <c r="A128">
        <v>64</v>
      </c>
      <c r="B128" s="15">
        <v>139</v>
      </c>
      <c r="C128" s="16" t="s">
        <v>620</v>
      </c>
      <c r="D128" cm="1">
        <f t="array" ref="D128">_xlfn.IFS([1]original_ver!D68="Participant",1,[1]original_ver!D68="Non-Participant",0,[1]original_ver!D68="","")</f>
        <v>1</v>
      </c>
      <c r="E128">
        <v>6</v>
      </c>
      <c r="F128" s="17" cm="1">
        <f t="array" ref="F128">_xlfn.IFS([1]original_ver!F68="ชาย",1,[1]original_ver!F68="หญิง",0,[1]original_ver!F68="","")</f>
        <v>1</v>
      </c>
      <c r="G128" s="17">
        <v>48</v>
      </c>
      <c r="H128" s="17" cm="1">
        <f t="array" ref="H128">_xlfn.IFS([1]original_ver!H68="ไม่มีการศึกษา",0,[1]original_ver!H68="ประถมศึกษา",1,[1]original_ver!H68="มัธยมศึกษาตอนต้น",2,[1]original_ver!H68="มัธยมศึกษาตอนปลาย",3,[1]original_ver!H68="อนุปริญญา (ปวช., ปวส., ฝึกหัดครู)",4,[1]original_ver!H68="ปริญญาตรี",5,[1]original_ver!H68="สูงกว่าปริญญาตรี",6,[1]original_ver!H68="","")</f>
        <v>4</v>
      </c>
      <c r="I128" s="17" cm="1">
        <f t="array" ref="I128">_xlfn.IFS([1]original_ver!I68="โสด",1,[1]original_ver!I68="สมรส/อยู่ด้วยกัน",2,[1]original_ver!I68="หย่าร้าง/แยกกันอยู่",3,[1]original_ver!I68="หม้าย",4,[1]original_ver!I68="","")</f>
        <v>2</v>
      </c>
      <c r="J128" s="17">
        <v>3</v>
      </c>
      <c r="K128" s="17">
        <v>27</v>
      </c>
      <c r="L128" s="17" cm="1">
        <f t="array" ref="L128">_xlfn.IFS([1]original_ver!L68="ใช่",1,[1]original_ver!L68="ไม่ใช่",0,[1]original_ver!L68="","")</f>
        <v>1</v>
      </c>
      <c r="M128" s="17" cm="1">
        <f t="array" ref="M128">_xlfn.IFS([1]original_ver!M68="กู้ยืม",1,[1]original_ver!M68="ไม่กู้ยืม",0,[1]original_ver!M68="","")</f>
        <v>0</v>
      </c>
      <c r="N128" s="17">
        <f>IF($O128&gt;1, 1,0)</f>
        <v>1</v>
      </c>
      <c r="O128" s="18">
        <v>150000</v>
      </c>
      <c r="P128" s="17" cm="1">
        <f t="array" ref="P128">_xlfn.IFS([1]original_ver!O68="ใช่",1,[1]original_ver!O68="ไม่ใช่",0,[1]original_ver!O68="","")</f>
        <v>1</v>
      </c>
      <c r="Q128" s="17"/>
      <c r="R128" s="15">
        <v>7</v>
      </c>
      <c r="S128" s="15">
        <v>1</v>
      </c>
      <c r="T128" s="15">
        <v>5</v>
      </c>
      <c r="U128" s="15">
        <v>3500</v>
      </c>
      <c r="V128" s="15">
        <v>95</v>
      </c>
      <c r="W128" s="22">
        <f>$U128/$T128</f>
        <v>700</v>
      </c>
      <c r="AC128">
        <f t="shared" si="12"/>
        <v>3500</v>
      </c>
      <c r="AD128">
        <f t="shared" si="7"/>
        <v>700</v>
      </c>
      <c r="AE128" s="15">
        <v>7</v>
      </c>
      <c r="AF128" s="15">
        <v>1</v>
      </c>
      <c r="AG128" s="15">
        <v>5</v>
      </c>
      <c r="AH128" s="15">
        <v>4000</v>
      </c>
      <c r="AI128" s="15">
        <v>85</v>
      </c>
      <c r="AJ128" s="37">
        <f>$AH128/$AG128</f>
        <v>800</v>
      </c>
      <c r="AP128" s="148">
        <f t="shared" si="8"/>
        <v>4000</v>
      </c>
      <c r="AQ128" s="148">
        <f t="shared" si="5"/>
        <v>800</v>
      </c>
      <c r="CD128" s="25">
        <v>1</v>
      </c>
      <c r="CE128" s="25">
        <v>1.6666666666666667</v>
      </c>
      <c r="CF128" s="25">
        <v>2</v>
      </c>
      <c r="CG128" s="25">
        <v>1</v>
      </c>
      <c r="CH128" s="25">
        <v>2.5</v>
      </c>
      <c r="CI128" s="152">
        <f t="shared" si="9"/>
        <v>1.6333333333333335</v>
      </c>
      <c r="CJ128">
        <v>1</v>
      </c>
      <c r="CK128" cm="1">
        <f t="array" ref="CK128">_xlfn.IFS([1]original_ver!CH68="จากการเข้าร่วมกิจกรรมอบรม ที่จัดโดยโครงการเกษตรกรปราดเปรื่อง (Smart Farmer)",1,[1]original_ver!CH68="จากการเข้าร่วมกิจกรรมอบรม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ๆ",3,[1]original_ver!CH68="จากการเรียนรู้ผ่านประสบการณ์ของผู้อื่น ได้แก่ เพื่อนบ้าน พี่น้อง เพื่อน และญาติ เป็นต้น",4,[1]original_ver!CH68="ไม่ได้เข้าร่วมกิจกรรมอบรมหรือเรียนรู้ใด ๆ (ข้ามไปข้อ 33)",5)</f>
        <v>5</v>
      </c>
      <c r="CL128" s="15" t="str" cm="1">
        <f t="array" ref="CL128">_xlfn.IFS([1]original_ver!CJ68="ความรู้ทางการเกษตรและการใช้เทคโนโลยีสำหรับการผลิตในฟาร์ม",1,[1]original_ver!CJ68="การวางแผนและจัดการฟาร์ม เช่น การเก็บเกี่ยว การเงิน และการวางแผนทางการตลาด",2,[1]original_ver!CJ68="การเป็นผู้ประกอบการทางการเกษตร",3,[1]original_ver!CJ68="การเพิ่มมูลค่าผลผลิต และการแปรรูปผลผลิต (รวมถึงการพัฒนาคุณภาพผลผลิต)",4,[1]original_ver!CJ68="","")</f>
        <v/>
      </c>
      <c r="CO128" s="15" t="str" cm="1">
        <f t="array" ref="CO128">_xlfn.IFS([1]original_ver!CN68="ความรู้ทางการเกษตรและการใช้เทคโนโลยีสำหรับการผลิตในฟาร์ม",1,[1]original_ver!CN68="การวางแผนและจัดการฟาร์ม เช่น การเก็บเกี่ยว การเงิน และการวางแผนทางการตลาด",2,[1]original_ver!CN68="การเป็นผู้ประกอบการทางการเกษตร",3,[1]original_ver!CN68="การเพิ่มมูลค่าผลผลิต และการแปรรูปผลผลิต (รวมถึงการพัฒนาคุณภาพผลผลิต)",4,[1]original_ver!CN68="","")</f>
        <v/>
      </c>
      <c r="CR128" s="15" t="str" cm="1">
        <f t="array" ref="CR128">_xlfn.IFS([1]original_ver!CR68="ประยุกต์",1,[1]original_ver!CR68="ไม่ประยุกต์",0,[1]original_ver!CR68="","")</f>
        <v/>
      </c>
      <c r="CS128" s="15" t="str" cm="1">
        <f t="array" ref="CS128">_xlfn.IFS([1]original_ver!CS68="ประยุกต์",1,[1]original_ver!CS68="ไม่ประยุกต์",0,[1]original_ver!CS68="","")</f>
        <v/>
      </c>
      <c r="CU128" s="15" t="str" cm="1">
        <f t="array" ref="CU128">_xlfn.IFS([1]original_ver!CV68="ประยุกต์",1,[1]original_ver!CV68="ไม่ประยุกต์",0,[1]original_ver!CV68="","")</f>
        <v/>
      </c>
      <c r="CW128" s="15" t="str" cm="1">
        <f t="array" ref="CW128">_xlfn.IFS([1]original_ver!CY68="ประยุกต์",1,[1]original_ver!CY68="ไม่ประยุกต์",0,[1]original_ver!CY68="","")</f>
        <v/>
      </c>
      <c r="CY128" s="15" t="str" cm="1">
        <f t="array" ref="CY128">_xlfn.IFS([1]original_ver!DB68="ประยุกต์",1,[1]original_ver!DB68="ไม่ประยุกต์",0,[1]original_ver!DB68="","")</f>
        <v/>
      </c>
      <c r="DG128" s="15">
        <v>1</v>
      </c>
      <c r="DH128" s="15">
        <v>2</v>
      </c>
      <c r="DI128" s="15">
        <v>2</v>
      </c>
      <c r="DJ128" s="15">
        <v>2</v>
      </c>
      <c r="DM128" s="15">
        <v>3</v>
      </c>
      <c r="DN128" s="15">
        <v>2</v>
      </c>
      <c r="DS128" s="166">
        <v>3.6</v>
      </c>
      <c r="DT128" s="166">
        <v>2.6666666666666665</v>
      </c>
      <c r="DU128" s="166">
        <v>3</v>
      </c>
      <c r="DV128" s="166">
        <v>2.8</v>
      </c>
      <c r="DW128" s="166">
        <v>3.3333333333333335</v>
      </c>
      <c r="DX128" s="148">
        <v>3.75</v>
      </c>
      <c r="DY128" s="152"/>
      <c r="DZ128" s="152">
        <v>4.8</v>
      </c>
      <c r="EA128" s="152">
        <v>4.666666666666667</v>
      </c>
      <c r="EB128" s="148">
        <v>4.5</v>
      </c>
      <c r="EC128" s="152">
        <v>4.2</v>
      </c>
      <c r="ED128" s="152">
        <v>4</v>
      </c>
      <c r="EE128" s="152">
        <v>4.25</v>
      </c>
    </row>
    <row r="129" spans="1:135" x14ac:dyDescent="0.2">
      <c r="A129">
        <v>64</v>
      </c>
      <c r="AC129">
        <f t="shared" si="12"/>
        <v>0</v>
      </c>
      <c r="AD129" t="e">
        <f t="shared" si="7"/>
        <v>#DIV/0!</v>
      </c>
      <c r="AP129" s="148">
        <f t="shared" si="8"/>
        <v>0</v>
      </c>
      <c r="AQ129" s="148" t="e">
        <f t="shared" si="5"/>
        <v>#DIV/0!</v>
      </c>
      <c r="CI129" s="148" t="e">
        <f t="shared" si="9"/>
        <v>#DIV/0!</v>
      </c>
    </row>
    <row r="130" spans="1:135" x14ac:dyDescent="0.2">
      <c r="A130">
        <v>65</v>
      </c>
      <c r="B130" s="15">
        <v>140</v>
      </c>
      <c r="C130" s="44" t="s">
        <v>621</v>
      </c>
      <c r="D130" cm="1">
        <f t="array" ref="D130">_xlfn.IFS([1]original_ver!D69="Participant",1,[1]original_ver!D69="Non-Participant",0,[1]original_ver!D69="","")</f>
        <v>1</v>
      </c>
      <c r="E130">
        <v>6</v>
      </c>
      <c r="F130" s="17" cm="1">
        <f t="array" ref="F130">_xlfn.IFS([1]original_ver!F69="ชาย",1,[1]original_ver!F69="หญิง",0,[1]original_ver!F69="","")</f>
        <v>1</v>
      </c>
      <c r="G130" s="17">
        <v>49</v>
      </c>
      <c r="H130" s="17" cm="1">
        <f t="array" ref="H130">_xlfn.IFS([1]original_ver!H69="ไม่มีการศึกษา",0,[1]original_ver!H69="ประถมศึกษา",1,[1]original_ver!H69="มัธยมศึกษาตอนต้น",2,[1]original_ver!H69="มัธยมศึกษาตอนปลาย",3,[1]original_ver!H69="อนุปริญญา (ปวช., ปวส., ฝึกหัดครู)",4,[1]original_ver!H69="ปริญญาตรี",5,[1]original_ver!H69="สูงกว่าปริญญาตรี",6,[1]original_ver!H69="","")</f>
        <v>5</v>
      </c>
      <c r="I130" s="17" cm="1">
        <f t="array" ref="I130">_xlfn.IFS([1]original_ver!I69="โสด",1,[1]original_ver!I69="สมรส/อยู่ด้วยกัน",2,[1]original_ver!I69="หย่าร้าง/แยกกันอยู่",3,[1]original_ver!I69="หม้าย",4,[1]original_ver!I69="","")</f>
        <v>1</v>
      </c>
      <c r="J130" s="17">
        <v>8</v>
      </c>
      <c r="K130" s="17">
        <v>14</v>
      </c>
      <c r="L130" s="17" cm="1">
        <f t="array" ref="L130">_xlfn.IFS([1]original_ver!L69="ใช่",1,[1]original_ver!L69="ไม่ใช่",0,[1]original_ver!L69="","")</f>
        <v>1</v>
      </c>
      <c r="M130" s="17" cm="1">
        <f t="array" ref="M130">_xlfn.IFS([1]original_ver!M69="กู้ยืม",1,[1]original_ver!M69="ไม่กู้ยืม",0,[1]original_ver!M69="","")</f>
        <v>0</v>
      </c>
      <c r="N130" s="17">
        <f>IF($O130&gt;1, 1,0)</f>
        <v>1</v>
      </c>
      <c r="O130" s="18">
        <v>150000</v>
      </c>
      <c r="P130" s="17" cm="1">
        <f t="array" ref="P130">_xlfn.IFS([1]original_ver!O69="ใช่",1,[1]original_ver!O69="ไม่ใช่",0,[1]original_ver!O69="","")</f>
        <v>0</v>
      </c>
      <c r="Q130" s="17"/>
      <c r="R130" s="15">
        <v>8</v>
      </c>
      <c r="S130" s="15">
        <v>4</v>
      </c>
      <c r="T130" s="15">
        <v>1.5</v>
      </c>
      <c r="U130" s="15">
        <v>300</v>
      </c>
      <c r="V130" s="15">
        <v>110</v>
      </c>
      <c r="W130" s="22">
        <f>$U130/$T130</f>
        <v>200</v>
      </c>
      <c r="AC130">
        <f t="shared" si="12"/>
        <v>300</v>
      </c>
      <c r="AD130">
        <f t="shared" si="7"/>
        <v>200</v>
      </c>
      <c r="AE130" s="15">
        <v>8</v>
      </c>
      <c r="AF130" s="15">
        <v>4</v>
      </c>
      <c r="AG130" s="15">
        <v>1.5</v>
      </c>
      <c r="AH130" s="15">
        <v>350</v>
      </c>
      <c r="AI130" s="15">
        <v>110</v>
      </c>
      <c r="AJ130" s="37">
        <f>$AH130/$AG130</f>
        <v>233.33333333333334</v>
      </c>
      <c r="AP130" s="148">
        <f t="shared" si="8"/>
        <v>350</v>
      </c>
      <c r="AQ130" s="148">
        <f t="shared" ref="AQ130:AQ193" si="13">$AP130/$AG130</f>
        <v>233.33333333333334</v>
      </c>
      <c r="AR130" s="15">
        <v>7</v>
      </c>
      <c r="AS130" s="15">
        <v>1</v>
      </c>
      <c r="AT130" s="15">
        <v>2</v>
      </c>
      <c r="AU130" s="15">
        <v>100</v>
      </c>
      <c r="AV130" s="15">
        <v>40</v>
      </c>
      <c r="AW130" s="15">
        <f>$AU130/$AT130</f>
        <v>50</v>
      </c>
      <c r="BC130">
        <f>$AU130+$AZ130</f>
        <v>100</v>
      </c>
      <c r="BD130">
        <f>$BC130/$AT130</f>
        <v>50</v>
      </c>
      <c r="BE130" s="15">
        <v>7</v>
      </c>
      <c r="BF130" s="15">
        <v>1</v>
      </c>
      <c r="BG130" s="15">
        <v>2</v>
      </c>
      <c r="BH130" s="15">
        <v>150</v>
      </c>
      <c r="BI130" s="15">
        <v>80</v>
      </c>
      <c r="BJ130" s="15"/>
      <c r="BP130">
        <f>$BH130+$BM130</f>
        <v>150</v>
      </c>
      <c r="BQ130">
        <f>$BP130/$BG130</f>
        <v>75</v>
      </c>
      <c r="BW130" s="15"/>
      <c r="CC130" s="15"/>
      <c r="CD130" s="25">
        <v>1.25</v>
      </c>
      <c r="CE130" s="25">
        <v>1.6666666666666667</v>
      </c>
      <c r="CF130" s="25">
        <v>1</v>
      </c>
      <c r="CG130" s="25">
        <v>1</v>
      </c>
      <c r="CH130" s="25">
        <v>1.5</v>
      </c>
      <c r="CI130" s="152">
        <f t="shared" si="9"/>
        <v>1.2833333333333334</v>
      </c>
      <c r="CJ130">
        <v>1</v>
      </c>
      <c r="CK130" cm="1">
        <f t="array" ref="CK130">_xlfn.IFS([1]original_ver!CH69="จากการเข้าร่วมกิจกรรมอบรม ที่จัดโดยโครงการเกษตรกรปราดเปรื่อง (Smart Farmer)",1,[1]original_ver!CH69="จากการเข้าร่วมกิจกรรมอบรม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ๆ",3,[1]original_ver!CH69="จากการเรียนรู้ผ่านประสบการณ์ของผู้อื่น ได้แก่ เพื่อนบ้าน พี่น้อง เพื่อน และญาติ เป็นต้น",4,[1]original_ver!CH69="ไม่ได้เข้าร่วมกิจกรรมอบรมหรือเรียนรู้ใด ๆ (ข้ามไปข้อ 33)",5)</f>
        <v>1</v>
      </c>
      <c r="CL130" s="15" cm="1">
        <f t="array" ref="CL130">_xlfn.IFS([1]original_ver!CJ69="ความรู้ทางการเกษตรและการใช้เทคโนโลยีสำหรับการผลิตในฟาร์ม",1,[1]original_ver!CJ69="การวางแผนและจัดการฟาร์ม เช่น การเก็บเกี่ยว การเงิน และการวางแผนทางการตลาด",2,[1]original_ver!CJ69="การเป็นผู้ประกอบการทางการเกษตร",3,[1]original_ver!CJ69="การเพิ่มมูลค่าผลผลิต และการแปรรูปผลผลิต (รวมถึงการพัฒนาคุณภาพผลผลิต)",4,[1]original_ver!CJ69="","")</f>
        <v>2</v>
      </c>
      <c r="CM130" s="15">
        <v>2</v>
      </c>
      <c r="CN130" s="15">
        <v>2</v>
      </c>
      <c r="CO130" s="15" cm="1">
        <f t="array" ref="CO130">_xlfn.IFS([1]original_ver!CN69="ความรู้ทางการเกษตรและการใช้เทคโนโลยีสำหรับการผลิตในฟาร์ม",1,[1]original_ver!CN69="การวางแผนและจัดการฟาร์ม เช่น การเก็บเกี่ยว การเงิน และการวางแผนทางการตลาด",2,[1]original_ver!CN69="การเป็นผู้ประกอบการทางการเกษตร",3,[1]original_ver!CN69="การเพิ่มมูลค่าผลผลิต และการแปรรูปผลผลิต (รวมถึงการพัฒนาคุณภาพผลผลิต)",4,[1]original_ver!CN69="","")</f>
        <v>1</v>
      </c>
      <c r="CP130" s="15">
        <v>1</v>
      </c>
      <c r="CQ130" s="15">
        <v>2</v>
      </c>
      <c r="CR130" s="15" cm="1">
        <f t="array" ref="CR130">_xlfn.IFS([1]original_ver!CR69="ประยุกต์",1,[1]original_ver!CR69="ไม่ประยุกต์",0,[1]original_ver!CR69="","")</f>
        <v>1</v>
      </c>
      <c r="CS130" s="15" cm="1">
        <f t="array" ref="CS130">_xlfn.IFS([1]original_ver!CS69="ประยุกต์",1,[1]original_ver!CS69="ไม่ประยุกต์",0,[1]original_ver!CS69="","")</f>
        <v>1</v>
      </c>
      <c r="CU130" s="15" cm="1">
        <f t="array" ref="CU130">_xlfn.IFS([1]original_ver!CV69="ประยุกต์",1,[1]original_ver!CV69="ไม่ประยุกต์",0,[1]original_ver!CV69="","")</f>
        <v>1</v>
      </c>
      <c r="CW130" s="15" cm="1">
        <f t="array" ref="CW130">_xlfn.IFS([1]original_ver!CY69="ประยุกต์",1,[1]original_ver!CY69="ไม่ประยุกต์",0,[1]original_ver!CY69="","")</f>
        <v>0</v>
      </c>
      <c r="CX130" s="15">
        <v>1</v>
      </c>
      <c r="CY130" s="15" cm="1">
        <f t="array" ref="CY130">_xlfn.IFS([1]original_ver!DB69="ประยุกต์",1,[1]original_ver!DB69="ไม่ประยุกต์",0,[1]original_ver!DB69="","")</f>
        <v>0</v>
      </c>
      <c r="CZ130" s="15">
        <v>4</v>
      </c>
      <c r="DA130" s="15">
        <v>1</v>
      </c>
      <c r="DB130" s="15">
        <v>0</v>
      </c>
      <c r="DC130" s="15">
        <v>1</v>
      </c>
      <c r="DD130" s="15">
        <v>0</v>
      </c>
      <c r="DE130" s="15">
        <v>0</v>
      </c>
      <c r="DF130" s="15">
        <v>0</v>
      </c>
      <c r="DG130" s="15">
        <v>2</v>
      </c>
      <c r="DH130" s="15">
        <v>2</v>
      </c>
      <c r="DI130" s="15">
        <v>3</v>
      </c>
      <c r="DJ130" s="15">
        <v>2</v>
      </c>
      <c r="DM130" s="15">
        <v>1</v>
      </c>
      <c r="DN130" s="15">
        <v>2</v>
      </c>
      <c r="DS130" s="166">
        <v>4.8</v>
      </c>
      <c r="DT130" s="166">
        <v>3</v>
      </c>
      <c r="DU130" s="166">
        <v>4</v>
      </c>
      <c r="DV130" s="166">
        <v>3.6</v>
      </c>
      <c r="DW130" s="166">
        <v>3.6666666666666665</v>
      </c>
      <c r="DX130" s="148">
        <v>4.75</v>
      </c>
      <c r="DY130" s="152"/>
      <c r="DZ130" s="152">
        <v>4.4000000000000004</v>
      </c>
      <c r="EA130" s="152">
        <v>4.666666666666667</v>
      </c>
      <c r="EB130" s="148">
        <v>4.5</v>
      </c>
      <c r="EC130" s="152">
        <v>4</v>
      </c>
      <c r="ED130" s="152">
        <v>3.3333333333333335</v>
      </c>
      <c r="EE130" s="152">
        <v>3.75</v>
      </c>
    </row>
    <row r="131" spans="1:135" x14ac:dyDescent="0.2">
      <c r="A131">
        <v>65</v>
      </c>
      <c r="AC131">
        <f t="shared" si="12"/>
        <v>0</v>
      </c>
      <c r="AD131" t="e">
        <f t="shared" ref="AD131:AD194" si="14">$AC131/$T131</f>
        <v>#DIV/0!</v>
      </c>
      <c r="AP131" s="148">
        <f t="shared" ref="AP131:AP194" si="15">$AH131+$AM131</f>
        <v>0</v>
      </c>
      <c r="AQ131" s="148" t="e">
        <f t="shared" si="13"/>
        <v>#DIV/0!</v>
      </c>
      <c r="CI131" s="148" t="e">
        <f t="shared" ref="CI131:CI194" si="16">AVERAGE($CD131:$CH131)</f>
        <v>#DIV/0!</v>
      </c>
    </row>
    <row r="132" spans="1:135" x14ac:dyDescent="0.2">
      <c r="A132">
        <v>66</v>
      </c>
      <c r="B132" s="15">
        <v>142</v>
      </c>
      <c r="C132" s="44" t="s">
        <v>622</v>
      </c>
      <c r="D132" cm="1">
        <f t="array" ref="D132">_xlfn.IFS([1]original_ver!D70="Participant",1,[1]original_ver!D70="Non-Participant",0,[1]original_ver!D70="","")</f>
        <v>1</v>
      </c>
      <c r="E132">
        <v>6</v>
      </c>
      <c r="F132" s="17" cm="1">
        <f t="array" ref="F132">_xlfn.IFS([1]original_ver!F70="ชาย",1,[1]original_ver!F70="หญิง",0,[1]original_ver!F70="","")</f>
        <v>1</v>
      </c>
      <c r="G132" s="17">
        <v>58</v>
      </c>
      <c r="H132" s="17" cm="1">
        <f t="array" ref="H132">_xlfn.IFS([1]original_ver!H70="ไม่มีการศึกษา",0,[1]original_ver!H70="ประถมศึกษา",1,[1]original_ver!H70="มัธยมศึกษาตอนต้น",2,[1]original_ver!H70="มัธยมศึกษาตอนปลาย",3,[1]original_ver!H70="อนุปริญญา (ปวช., ปวส., ฝึกหัดครู)",4,[1]original_ver!H70="ปริญญาตรี",5,[1]original_ver!H70="สูงกว่าปริญญาตรี",6,[1]original_ver!H70="","")</f>
        <v>2</v>
      </c>
      <c r="I132" s="17" cm="1">
        <f t="array" ref="I132">_xlfn.IFS([1]original_ver!I70="โสด",1,[1]original_ver!I70="สมรส/อยู่ด้วยกัน",2,[1]original_ver!I70="หย่าร้าง/แยกกันอยู่",3,[1]original_ver!I70="หม้าย",4,[1]original_ver!I70="","")</f>
        <v>2</v>
      </c>
      <c r="J132" s="17">
        <v>6</v>
      </c>
      <c r="K132" s="17">
        <v>8</v>
      </c>
      <c r="L132" s="17" cm="1">
        <f t="array" ref="L132">_xlfn.IFS([1]original_ver!L70="ใช่",1,[1]original_ver!L70="ไม่ใช่",0,[1]original_ver!L70="","")</f>
        <v>0</v>
      </c>
      <c r="M132" s="17" cm="1">
        <f t="array" ref="M132">_xlfn.IFS([1]original_ver!M70="กู้ยืม",1,[1]original_ver!M70="ไม่กู้ยืม",0,[1]original_ver!M70="","")</f>
        <v>1</v>
      </c>
      <c r="N132" s="17">
        <f>IF($O132&gt;1, 1,0)</f>
        <v>1</v>
      </c>
      <c r="O132" s="18">
        <v>140000</v>
      </c>
      <c r="P132" s="17" cm="1">
        <f t="array" ref="P132">_xlfn.IFS([1]original_ver!O70="ใช่",1,[1]original_ver!O70="ไม่ใช่",0,[1]original_ver!O70="","")</f>
        <v>1</v>
      </c>
      <c r="Q132" s="17"/>
      <c r="R132" s="15">
        <v>8</v>
      </c>
      <c r="S132" s="15">
        <v>6</v>
      </c>
      <c r="T132" s="15">
        <v>2</v>
      </c>
      <c r="U132" s="15">
        <v>300</v>
      </c>
      <c r="V132" s="15">
        <v>100</v>
      </c>
      <c r="W132" s="22">
        <f>$U132/$T132</f>
        <v>150</v>
      </c>
      <c r="AC132">
        <f t="shared" si="12"/>
        <v>300</v>
      </c>
      <c r="AD132">
        <f t="shared" si="14"/>
        <v>150</v>
      </c>
      <c r="AE132" s="15">
        <v>8</v>
      </c>
      <c r="AF132" s="15">
        <v>6</v>
      </c>
      <c r="AG132" s="15">
        <v>2</v>
      </c>
      <c r="AH132" s="15">
        <v>320</v>
      </c>
      <c r="AI132" s="15">
        <v>100</v>
      </c>
      <c r="AJ132" s="37">
        <f>$AH132/$AG132</f>
        <v>160</v>
      </c>
      <c r="AP132" s="148">
        <f t="shared" si="15"/>
        <v>320</v>
      </c>
      <c r="AQ132" s="148">
        <f t="shared" si="13"/>
        <v>160</v>
      </c>
      <c r="CD132" s="25">
        <v>1.25</v>
      </c>
      <c r="CE132" s="25">
        <v>2</v>
      </c>
      <c r="CF132" s="25">
        <v>2.3333333333333335</v>
      </c>
      <c r="CG132" s="25">
        <v>1.5</v>
      </c>
      <c r="CH132" s="25">
        <v>2</v>
      </c>
      <c r="CI132" s="152">
        <f t="shared" si="16"/>
        <v>1.8166666666666669</v>
      </c>
      <c r="CJ132">
        <v>2</v>
      </c>
      <c r="CK132" cm="1">
        <f t="array" ref="CK132">_xlfn.IFS([1]original_ver!CH70="จากการเข้าร่วมกิจกรรมอบรม ที่จัดโดยโครงการเกษตรกรปราดเปรื่อง (Smart Farmer)",1,[1]original_ver!CH70="จากการเข้าร่วมกิจกรรมอบรม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ๆ",3,[1]original_ver!CH70="จากการเรียนรู้ผ่านประสบการณ์ของผู้อื่น ได้แก่ เพื่อนบ้าน พี่น้อง เพื่อน และญาติ เป็นต้น",4,[1]original_ver!CH70="ไม่ได้เข้าร่วมกิจกรรมอบรมหรือเรียนรู้ใด ๆ (ข้ามไปข้อ 33)",5)</f>
        <v>5</v>
      </c>
      <c r="CL132" s="15" t="str" cm="1">
        <f t="array" ref="CL132">_xlfn.IFS([1]original_ver!CJ70="ความรู้ทางการเกษตรและการใช้เทคโนโลยีสำหรับการผลิตในฟาร์ม",1,[1]original_ver!CJ70="การวางแผนและจัดการฟาร์ม เช่น การเก็บเกี่ยว การเงิน และการวางแผนทางการตลาด",2,[1]original_ver!CJ70="การเป็นผู้ประกอบการทางการเกษตร",3,[1]original_ver!CJ70="การเพิ่มมูลค่าผลผลิต และการแปรรูปผลผลิต (รวมถึงการพัฒนาคุณภาพผลผลิต)",4,[1]original_ver!CJ70="","")</f>
        <v/>
      </c>
      <c r="CO132" s="15" t="str" cm="1">
        <f t="array" ref="CO132">_xlfn.IFS([1]original_ver!CN70="ความรู้ทางการเกษตรและการใช้เทคโนโลยีสำหรับการผลิตในฟาร์ม",1,[1]original_ver!CN70="การวางแผนและจัดการฟาร์ม เช่น การเก็บเกี่ยว การเงิน และการวางแผนทางการตลาด",2,[1]original_ver!CN70="การเป็นผู้ประกอบการทางการเกษตร",3,[1]original_ver!CN70="การเพิ่มมูลค่าผลผลิต และการแปรรูปผลผลิต (รวมถึงการพัฒนาคุณภาพผลผลิต)",4,[1]original_ver!CN70="","")</f>
        <v/>
      </c>
      <c r="CR132" s="15" t="str" cm="1">
        <f t="array" ref="CR132">_xlfn.IFS([1]original_ver!CR70="ประยุกต์",1,[1]original_ver!CR70="ไม่ประยุกต์",0,[1]original_ver!CR70="","")</f>
        <v/>
      </c>
      <c r="CS132" s="15" t="str" cm="1">
        <f t="array" ref="CS132">_xlfn.IFS([1]original_ver!CS70="ประยุกต์",1,[1]original_ver!CS70="ไม่ประยุกต์",0,[1]original_ver!CS70="","")</f>
        <v/>
      </c>
      <c r="CU132" s="15" t="str" cm="1">
        <f t="array" ref="CU132">_xlfn.IFS([1]original_ver!CV70="ประยุกต์",1,[1]original_ver!CV70="ไม่ประยุกต์",0,[1]original_ver!CV70="","")</f>
        <v/>
      </c>
      <c r="CW132" s="15" t="str" cm="1">
        <f t="array" ref="CW132">_xlfn.IFS([1]original_ver!CY70="ประยุกต์",1,[1]original_ver!CY70="ไม่ประยุกต์",0,[1]original_ver!CY70="","")</f>
        <v/>
      </c>
      <c r="CY132" s="15" t="str" cm="1">
        <f t="array" ref="CY132">_xlfn.IFS([1]original_ver!DB70="ประยุกต์",1,[1]original_ver!DB70="ไม่ประยุกต์",0,[1]original_ver!DB70="","")</f>
        <v/>
      </c>
      <c r="DI132" s="15">
        <v>1</v>
      </c>
      <c r="DJ132" s="15">
        <v>1</v>
      </c>
      <c r="DS132" s="166">
        <v>4</v>
      </c>
      <c r="DT132" s="166">
        <v>3.6666666666666665</v>
      </c>
      <c r="DU132" s="166">
        <v>3.5</v>
      </c>
      <c r="DV132" s="166">
        <v>3.8</v>
      </c>
      <c r="DW132" s="166">
        <v>4</v>
      </c>
      <c r="DX132" s="148">
        <v>4.5</v>
      </c>
      <c r="DY132" s="152"/>
      <c r="DZ132" s="25">
        <v>4.2</v>
      </c>
      <c r="EA132" s="25">
        <v>4.666666666666667</v>
      </c>
      <c r="EB132">
        <v>4.25</v>
      </c>
      <c r="EC132" s="25">
        <v>4.5999999999999996</v>
      </c>
      <c r="ED132" s="25">
        <v>3.6666666666666665</v>
      </c>
      <c r="EE132" s="25">
        <v>4.25</v>
      </c>
    </row>
    <row r="133" spans="1:135" x14ac:dyDescent="0.2">
      <c r="A133">
        <v>66</v>
      </c>
      <c r="AC133">
        <f t="shared" si="12"/>
        <v>0</v>
      </c>
      <c r="AD133" t="e">
        <f t="shared" si="14"/>
        <v>#DIV/0!</v>
      </c>
      <c r="AP133" s="148">
        <f t="shared" si="15"/>
        <v>0</v>
      </c>
      <c r="AQ133" s="148" t="e">
        <f t="shared" si="13"/>
        <v>#DIV/0!</v>
      </c>
      <c r="CI133" s="148" t="e">
        <f t="shared" si="16"/>
        <v>#DIV/0!</v>
      </c>
    </row>
    <row r="134" spans="1:135" x14ac:dyDescent="0.2">
      <c r="A134">
        <v>67</v>
      </c>
      <c r="B134" s="15">
        <v>149</v>
      </c>
      <c r="C134" s="16" t="s">
        <v>623</v>
      </c>
      <c r="D134" cm="1">
        <f t="array" ref="D134">_xlfn.IFS([1]original_ver!D71="Participant",1,[1]original_ver!D71="Non-Participant",0,[1]original_ver!D71="","")</f>
        <v>1</v>
      </c>
      <c r="E134">
        <v>2</v>
      </c>
      <c r="F134" s="17" cm="1">
        <f t="array" ref="F134">_xlfn.IFS([1]original_ver!F71="ชาย",1,[1]original_ver!F71="หญิง",0,[1]original_ver!F71="","")</f>
        <v>1</v>
      </c>
      <c r="G134" s="17">
        <v>75</v>
      </c>
      <c r="H134" s="17" cm="1">
        <f t="array" ref="H134">_xlfn.IFS([1]original_ver!H71="ไม่มีการศึกษา",0,[1]original_ver!H71="ประถมศึกษา",1,[1]original_ver!H71="มัธยมศึกษาตอนต้น",2,[1]original_ver!H71="มัธยมศึกษาตอนปลาย",3,[1]original_ver!H71="อนุปริญญา (ปวช., ปวส., ฝึกหัดครู)",4,[1]original_ver!H71="ปริญญาตรี",5,[1]original_ver!H71="สูงกว่าปริญญาตรี",6,[1]original_ver!H71="","")</f>
        <v>5</v>
      </c>
      <c r="I134" s="17" cm="1">
        <f t="array" ref="I134">_xlfn.IFS([1]original_ver!I71="โสด",1,[1]original_ver!I71="สมรส/อยู่ด้วยกัน",2,[1]original_ver!I71="หย่าร้าง/แยกกันอยู่",3,[1]original_ver!I71="หม้าย",4,[1]original_ver!I71="","")</f>
        <v>2</v>
      </c>
      <c r="J134" s="17">
        <v>5</v>
      </c>
      <c r="K134" s="17">
        <v>30</v>
      </c>
      <c r="L134" s="17" cm="1">
        <f t="array" ref="L134">_xlfn.IFS([1]original_ver!L71="ใช่",1,[1]original_ver!L71="ไม่ใช่",0,[1]original_ver!L71="","")</f>
        <v>1</v>
      </c>
      <c r="M134" s="17" cm="1">
        <f t="array" ref="M134">_xlfn.IFS([1]original_ver!M71="กู้ยืม",1,[1]original_ver!M71="ไม่กู้ยืม",0,[1]original_ver!M71="","")</f>
        <v>0</v>
      </c>
      <c r="N134" s="17">
        <f>IF($O134&gt;1, 1,0)</f>
        <v>1</v>
      </c>
      <c r="O134" s="18">
        <v>15000</v>
      </c>
      <c r="P134" s="17" cm="1">
        <f t="array" ref="P134">_xlfn.IFS([1]original_ver!O71="ใช่",1,[1]original_ver!O71="ไม่ใช่",0,[1]original_ver!O71="","")</f>
        <v>1</v>
      </c>
      <c r="Q134" s="17"/>
      <c r="R134" s="15">
        <v>1</v>
      </c>
      <c r="S134" s="15">
        <v>1</v>
      </c>
      <c r="T134" s="15">
        <v>26</v>
      </c>
      <c r="U134" s="15">
        <v>10920</v>
      </c>
      <c r="V134" s="19">
        <v>16</v>
      </c>
      <c r="W134" s="20">
        <f>$U134/$T134</f>
        <v>420</v>
      </c>
      <c r="AC134">
        <f t="shared" si="12"/>
        <v>10920</v>
      </c>
      <c r="AD134">
        <f t="shared" si="14"/>
        <v>420</v>
      </c>
      <c r="AE134" s="15">
        <v>1</v>
      </c>
      <c r="AF134" s="15">
        <v>1</v>
      </c>
      <c r="AG134" s="15">
        <v>26</v>
      </c>
      <c r="AH134" s="15">
        <v>9750</v>
      </c>
      <c r="AI134" s="23">
        <v>15</v>
      </c>
      <c r="AJ134" s="37">
        <f>$AH134/$AG134</f>
        <v>375</v>
      </c>
      <c r="AP134" s="148">
        <f t="shared" si="15"/>
        <v>9750</v>
      </c>
      <c r="AQ134" s="148">
        <f t="shared" si="13"/>
        <v>375</v>
      </c>
      <c r="CD134" s="25">
        <v>1.25</v>
      </c>
      <c r="CE134" s="25">
        <v>2.3333333333333335</v>
      </c>
      <c r="CF134" s="25">
        <v>2</v>
      </c>
      <c r="CG134" s="25">
        <v>3</v>
      </c>
      <c r="CH134" s="25">
        <v>3.5</v>
      </c>
      <c r="CI134" s="152">
        <f t="shared" si="16"/>
        <v>2.416666666666667</v>
      </c>
      <c r="CJ134">
        <v>2</v>
      </c>
      <c r="CK134" cm="1">
        <f t="array" ref="CK134">_xlfn.IFS([1]original_ver!CH71="จากการเข้าร่วมกิจกรรมอบรม ที่จัดโดยโครงการเกษตรกรปราดเปรื่อง (Smart Farmer)",1,[1]original_ver!CH71="จากการเข้าร่วมกิจกรรมอบรม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ๆ",3,[1]original_ver!CH71="จากการเรียนรู้ผ่านประสบการณ์ของผู้อื่น ได้แก่ เพื่อนบ้าน พี่น้อง เพื่อน และญาติ เป็นต้น",4,[1]original_ver!CH71="ไม่ได้เข้าร่วมกิจกรรมอบรมหรือเรียนรู้ใด ๆ (ข้ามไปข้อ 33)",5)</f>
        <v>5</v>
      </c>
      <c r="CL134" s="15" t="str" cm="1">
        <f t="array" ref="CL134">_xlfn.IFS([1]original_ver!CJ71="ความรู้ทางการเกษตรและการใช้เทคโนโลยีสำหรับการผลิตในฟาร์ม",1,[1]original_ver!CJ71="การวางแผนและจัดการฟาร์ม เช่น การเก็บเกี่ยว การเงิน และการวางแผนทางการตลาด",2,[1]original_ver!CJ71="การเป็นผู้ประกอบการทางการเกษตร",3,[1]original_ver!CJ71="การเพิ่มมูลค่าผลผลิต และการแปรรูปผลผลิต (รวมถึงการพัฒนาคุณภาพผลผลิต)",4,[1]original_ver!CJ71="","")</f>
        <v/>
      </c>
      <c r="CO134" s="15" t="str" cm="1">
        <f t="array" ref="CO134">_xlfn.IFS([1]original_ver!CN71="ความรู้ทางการเกษตรและการใช้เทคโนโลยีสำหรับการผลิตในฟาร์ม",1,[1]original_ver!CN71="การวางแผนและจัดการฟาร์ม เช่น การเก็บเกี่ยว การเงิน และการวางแผนทางการตลาด",2,[1]original_ver!CN71="การเป็นผู้ประกอบการทางการเกษตร",3,[1]original_ver!CN71="การเพิ่มมูลค่าผลผลิต และการแปรรูปผลผลิต (รวมถึงการพัฒนาคุณภาพผลผลิต)",4,[1]original_ver!CN71="","")</f>
        <v/>
      </c>
      <c r="CR134" s="15" t="str" cm="1">
        <f t="array" ref="CR134">_xlfn.IFS([1]original_ver!CR71="ประยุกต์",1,[1]original_ver!CR71="ไม่ประยุกต์",0,[1]original_ver!CR71="","")</f>
        <v/>
      </c>
      <c r="CS134" s="15" t="str" cm="1">
        <f t="array" ref="CS134">_xlfn.IFS([1]original_ver!CS71="ประยุกต์",1,[1]original_ver!CS71="ไม่ประยุกต์",0,[1]original_ver!CS71="","")</f>
        <v/>
      </c>
      <c r="CU134" s="15" t="str" cm="1">
        <f t="array" ref="CU134">_xlfn.IFS([1]original_ver!CV71="ประยุกต์",1,[1]original_ver!CV71="ไม่ประยุกต์",0,[1]original_ver!CV71="","")</f>
        <v/>
      </c>
      <c r="CW134" s="15" t="str" cm="1">
        <f t="array" ref="CW134">_xlfn.IFS([1]original_ver!CY71="ประยุกต์",1,[1]original_ver!CY71="ไม่ประยุกต์",0,[1]original_ver!CY71="","")</f>
        <v/>
      </c>
      <c r="CY134" s="15" t="str" cm="1">
        <f t="array" ref="CY134">_xlfn.IFS([1]original_ver!DB71="ประยุกต์",1,[1]original_ver!DB71="ไม่ประยุกต์",0,[1]original_ver!DB71="","")</f>
        <v/>
      </c>
      <c r="DO134" s="15" t="s">
        <v>612</v>
      </c>
      <c r="DS134" s="166">
        <v>3.2</v>
      </c>
      <c r="DT134" s="166">
        <v>3.6666666666666665</v>
      </c>
      <c r="DU134" s="166">
        <v>3.75</v>
      </c>
      <c r="DV134" s="166">
        <v>4.4000000000000004</v>
      </c>
      <c r="DW134" s="166">
        <v>3.6666666666666665</v>
      </c>
      <c r="DX134" s="148">
        <v>4.25</v>
      </c>
      <c r="DY134" s="152"/>
      <c r="DZ134" s="152">
        <v>4.8</v>
      </c>
      <c r="EA134" s="152">
        <v>4.333333333333333</v>
      </c>
      <c r="EB134" s="148">
        <v>4.75</v>
      </c>
      <c r="EC134" s="152">
        <v>3.8</v>
      </c>
      <c r="ED134" s="152">
        <v>3</v>
      </c>
      <c r="EE134" s="152">
        <v>4</v>
      </c>
    </row>
    <row r="135" spans="1:135" x14ac:dyDescent="0.2">
      <c r="A135">
        <v>67</v>
      </c>
      <c r="AC135">
        <f t="shared" si="12"/>
        <v>0</v>
      </c>
      <c r="AD135" t="e">
        <f t="shared" si="14"/>
        <v>#DIV/0!</v>
      </c>
      <c r="AP135" s="148">
        <f t="shared" si="15"/>
        <v>0</v>
      </c>
      <c r="AQ135" s="148" t="e">
        <f t="shared" si="13"/>
        <v>#DIV/0!</v>
      </c>
      <c r="CI135" s="148" t="e">
        <f t="shared" si="16"/>
        <v>#DIV/0!</v>
      </c>
    </row>
    <row r="136" spans="1:135" x14ac:dyDescent="0.2">
      <c r="A136">
        <v>68</v>
      </c>
      <c r="B136" s="15">
        <v>151</v>
      </c>
      <c r="C136" s="16" t="s">
        <v>624</v>
      </c>
      <c r="D136" cm="1">
        <f t="array" ref="D136">_xlfn.IFS([1]original_ver!D72="Participant",1,[1]original_ver!D72="Non-Participant",0,[1]original_ver!D72="","")</f>
        <v>1</v>
      </c>
      <c r="E136">
        <v>3</v>
      </c>
      <c r="F136" s="17" cm="1">
        <f t="array" ref="F136">_xlfn.IFS([1]original_ver!F72="ชาย",1,[1]original_ver!F72="หญิง",0,[1]original_ver!F72="","")</f>
        <v>0</v>
      </c>
      <c r="G136" s="17">
        <v>52</v>
      </c>
      <c r="H136" s="17" cm="1">
        <f t="array" ref="H136">_xlfn.IFS([1]original_ver!H72="ไม่มีการศึกษา",0,[1]original_ver!H72="ประถมศึกษา",1,[1]original_ver!H72="มัธยมศึกษาตอนต้น",2,[1]original_ver!H72="มัธยมศึกษาตอนปลาย",3,[1]original_ver!H72="อนุปริญญา (ปวช., ปวส., ฝึกหัดครู)",4,[1]original_ver!H72="ปริญญาตรี",5,[1]original_ver!H72="สูงกว่าปริญญาตรี",6,[1]original_ver!H72="","")</f>
        <v>5</v>
      </c>
      <c r="I136" s="17" cm="1">
        <f t="array" ref="I136">_xlfn.IFS([1]original_ver!I72="โสด",1,[1]original_ver!I72="สมรส/อยู่ด้วยกัน",2,[1]original_ver!I72="หย่าร้าง/แยกกันอยู่",3,[1]original_ver!I72="หม้าย",4,[1]original_ver!I72="","")</f>
        <v>1</v>
      </c>
      <c r="J136" s="17">
        <v>4</v>
      </c>
      <c r="K136" s="17">
        <v>8</v>
      </c>
      <c r="L136" s="17" cm="1">
        <f t="array" ref="L136">_xlfn.IFS([1]original_ver!L72="ใช่",1,[1]original_ver!L72="ไม่ใช่",0,[1]original_ver!L72="","")</f>
        <v>1</v>
      </c>
      <c r="M136" s="17" cm="1">
        <f t="array" ref="M136">_xlfn.IFS([1]original_ver!M72="กู้ยืม",1,[1]original_ver!M72="ไม่กู้ยืม",0,[1]original_ver!M72="","")</f>
        <v>0</v>
      </c>
      <c r="N136" s="17">
        <f>IF($O136&gt;1, 1,0)</f>
        <v>0</v>
      </c>
      <c r="O136" s="18"/>
      <c r="P136" s="17" cm="1">
        <f t="array" ref="P136">_xlfn.IFS([1]original_ver!O72="ใช่",1,[1]original_ver!O72="ไม่ใช่",0,[1]original_ver!O72="","")</f>
        <v>1</v>
      </c>
      <c r="Q136" s="17"/>
      <c r="R136" s="15">
        <v>1</v>
      </c>
      <c r="S136" s="15">
        <v>1</v>
      </c>
      <c r="T136" s="15">
        <v>20</v>
      </c>
      <c r="U136" s="15">
        <v>9000</v>
      </c>
      <c r="V136" s="19">
        <v>16</v>
      </c>
      <c r="W136" s="20">
        <f>$U136/$T136</f>
        <v>450</v>
      </c>
      <c r="AC136">
        <f t="shared" si="12"/>
        <v>9000</v>
      </c>
      <c r="AD136">
        <f t="shared" si="14"/>
        <v>450</v>
      </c>
      <c r="AE136" s="15">
        <v>1</v>
      </c>
      <c r="AF136" s="15">
        <v>1</v>
      </c>
      <c r="AG136" s="15">
        <v>20</v>
      </c>
      <c r="AH136" s="15">
        <v>8700</v>
      </c>
      <c r="AI136" s="23">
        <v>15</v>
      </c>
      <c r="AJ136" s="37">
        <f>$AH136/$AG136</f>
        <v>435</v>
      </c>
      <c r="AP136" s="148">
        <f t="shared" si="15"/>
        <v>8700</v>
      </c>
      <c r="AQ136" s="148">
        <f t="shared" si="13"/>
        <v>435</v>
      </c>
      <c r="CD136" s="25">
        <v>1.75</v>
      </c>
      <c r="CE136" s="25">
        <v>2.3333333333333335</v>
      </c>
      <c r="CF136" s="25">
        <v>1.6666666666666667</v>
      </c>
      <c r="CG136" s="25">
        <v>2.5</v>
      </c>
      <c r="CH136" s="25">
        <v>3.5</v>
      </c>
      <c r="CI136" s="152">
        <f t="shared" si="16"/>
        <v>2.35</v>
      </c>
      <c r="CJ136">
        <v>2</v>
      </c>
      <c r="CK136" cm="1">
        <f t="array" ref="CK136">_xlfn.IFS([1]original_ver!CH72="จากการเข้าร่วมกิจกรรมอบรม ที่จัดโดยโครงการเกษตรกรปราดเปรื่อง (Smart Farmer)",1,[1]original_ver!CH72="จากการเข้าร่วมกิจกรรมอบรม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ๆ",3,[1]original_ver!CH72="จากการเรียนรู้ผ่านประสบการณ์ของผู้อื่น ได้แก่ เพื่อนบ้าน พี่น้อง เพื่อน และญาติ เป็นต้น",4,[1]original_ver!CH72="ไม่ได้เข้าร่วมกิจกรรมอบรมหรือเรียนรู้ใด ๆ (ข้ามไปข้อ 33)",5)</f>
        <v>4</v>
      </c>
      <c r="CL136" s="15" cm="1">
        <f t="array" ref="CL136">_xlfn.IFS([1]original_ver!CJ72="ความรู้ทางการเกษตรและการใช้เทคโนโลยีสำหรับการผลิตในฟาร์ม",1,[1]original_ver!CJ72="การวางแผนและจัดการฟาร์ม เช่น การเก็บเกี่ยว การเงิน และการวางแผนทางการตลาด",2,[1]original_ver!CJ72="การเป็นผู้ประกอบการทางการเกษตร",3,[1]original_ver!CJ72="การเพิ่มมูลค่าผลผลิต และการแปรรูปผลผลิต (รวมถึงการพัฒนาคุณภาพผลผลิต)",4,[1]original_ver!CJ72="","")</f>
        <v>2</v>
      </c>
      <c r="CM136" s="15">
        <v>2</v>
      </c>
      <c r="CN136" s="15">
        <v>2</v>
      </c>
      <c r="CO136" s="15" cm="1">
        <f t="array" ref="CO136">_xlfn.IFS([1]original_ver!CN72="ความรู้ทางการเกษตรและการใช้เทคโนโลยีสำหรับการผลิตในฟาร์ม",1,[1]original_ver!CN72="การวางแผนและจัดการฟาร์ม เช่น การเก็บเกี่ยว การเงิน และการวางแผนทางการตลาด",2,[1]original_ver!CN72="การเป็นผู้ประกอบการทางการเกษตร",3,[1]original_ver!CN72="การเพิ่มมูลค่าผลผลิต และการแปรรูปผลผลิต (รวมถึงการพัฒนาคุณภาพผลผลิต)",4,[1]original_ver!CN72="","")</f>
        <v>3</v>
      </c>
      <c r="CP136" s="15">
        <v>1</v>
      </c>
      <c r="CQ136" s="15">
        <v>1</v>
      </c>
      <c r="CR136" s="15" cm="1">
        <f t="array" ref="CR136">_xlfn.IFS([1]original_ver!CR72="ประยุกต์",1,[1]original_ver!CR72="ไม่ประยุกต์",0,[1]original_ver!CR72="","")</f>
        <v>1</v>
      </c>
      <c r="CS136" s="15" cm="1">
        <f t="array" ref="CS136">_xlfn.IFS([1]original_ver!CS72="ประยุกต์",1,[1]original_ver!CS72="ไม่ประยุกต์",0,[1]original_ver!CS72="","")</f>
        <v>0</v>
      </c>
      <c r="CT136" s="15">
        <v>2</v>
      </c>
      <c r="CU136" s="15" cm="1">
        <f t="array" ref="CU136">_xlfn.IFS([1]original_ver!CV72="ประยุกต์",1,[1]original_ver!CV72="ไม่ประยุกต์",0,[1]original_ver!CV72="","")</f>
        <v>1</v>
      </c>
      <c r="CW136" s="15" cm="1">
        <f t="array" ref="CW136">_xlfn.IFS([1]original_ver!CY72="ประยุกต์",1,[1]original_ver!CY72="ไม่ประยุกต์",0,[1]original_ver!CY72="","")</f>
        <v>1</v>
      </c>
      <c r="CY136" s="15" cm="1">
        <f t="array" ref="CY136">_xlfn.IFS([1]original_ver!DB72="ประยุกต์",1,[1]original_ver!DB72="ไม่ประยุกต์",0,[1]original_ver!DB72="","")</f>
        <v>1</v>
      </c>
      <c r="DA136" s="15"/>
      <c r="DB136" s="15"/>
      <c r="DC136" s="15"/>
      <c r="DD136" s="15"/>
      <c r="DE136" s="15"/>
      <c r="DF136" s="15"/>
      <c r="DO136" s="15"/>
      <c r="DS136" s="166">
        <v>4.2</v>
      </c>
      <c r="DT136" s="166">
        <v>3.6666666666666665</v>
      </c>
      <c r="DU136" s="166">
        <v>3.75</v>
      </c>
      <c r="DV136" s="166">
        <v>3.6</v>
      </c>
      <c r="DW136" s="166">
        <v>3.6666666666666665</v>
      </c>
      <c r="DX136" s="148">
        <v>4.5</v>
      </c>
      <c r="DY136" s="152"/>
      <c r="DZ136" s="152">
        <v>4.2</v>
      </c>
      <c r="EA136" s="152">
        <v>4.666666666666667</v>
      </c>
      <c r="EB136" s="148">
        <v>4.5</v>
      </c>
      <c r="EC136" s="152">
        <v>4.5999999999999996</v>
      </c>
      <c r="ED136" s="152">
        <v>3</v>
      </c>
      <c r="EE136" s="152">
        <v>4.5</v>
      </c>
    </row>
    <row r="137" spans="1:135" x14ac:dyDescent="0.2">
      <c r="A137">
        <v>68</v>
      </c>
      <c r="AC137">
        <f t="shared" si="12"/>
        <v>0</v>
      </c>
      <c r="AD137" t="e">
        <f t="shared" si="14"/>
        <v>#DIV/0!</v>
      </c>
      <c r="AP137" s="148">
        <f t="shared" si="15"/>
        <v>0</v>
      </c>
      <c r="AQ137" s="148" t="e">
        <f t="shared" si="13"/>
        <v>#DIV/0!</v>
      </c>
      <c r="CI137" s="148" t="e">
        <f t="shared" si="16"/>
        <v>#DIV/0!</v>
      </c>
    </row>
    <row r="138" spans="1:135" x14ac:dyDescent="0.2">
      <c r="A138">
        <v>69</v>
      </c>
      <c r="B138" s="15">
        <v>156</v>
      </c>
      <c r="C138" s="16" t="s">
        <v>625</v>
      </c>
      <c r="D138" cm="1">
        <f t="array" ref="D138">_xlfn.IFS([1]original_ver!D73="Participant",1,[1]original_ver!D73="Non-Participant",0,[1]original_ver!D73="","")</f>
        <v>1</v>
      </c>
      <c r="E138">
        <v>3</v>
      </c>
      <c r="F138" s="17" cm="1">
        <f t="array" ref="F138">_xlfn.IFS([1]original_ver!F73="ชาย",1,[1]original_ver!F73="หญิง",0,[1]original_ver!F73="","")</f>
        <v>1</v>
      </c>
      <c r="G138" s="17">
        <v>63</v>
      </c>
      <c r="H138" s="17" cm="1">
        <f t="array" ref="H138">_xlfn.IFS([1]original_ver!H73="ไม่มีการศึกษา",0,[1]original_ver!H73="ประถมศึกษา",1,[1]original_ver!H73="มัธยมศึกษาตอนต้น",2,[1]original_ver!H73="มัธยมศึกษาตอนปลาย",3,[1]original_ver!H73="อนุปริญญา (ปวช., ปวส., ฝึกหัดครู)",4,[1]original_ver!H73="ปริญญาตรี",5,[1]original_ver!H73="สูงกว่าปริญญาตรี",6,[1]original_ver!H73="","")</f>
        <v>5</v>
      </c>
      <c r="I138" s="17" cm="1">
        <f t="array" ref="I138">_xlfn.IFS([1]original_ver!I73="โสด",1,[1]original_ver!I73="สมรส/อยู่ด้วยกัน",2,[1]original_ver!I73="หย่าร้าง/แยกกันอยู่",3,[1]original_ver!I73="หม้าย",4,[1]original_ver!I73="","")</f>
        <v>2</v>
      </c>
      <c r="J138" s="17">
        <v>4</v>
      </c>
      <c r="K138" s="17">
        <v>8</v>
      </c>
      <c r="L138" s="17" cm="1">
        <f t="array" ref="L138">_xlfn.IFS([1]original_ver!L73="ใช่",1,[1]original_ver!L73="ไม่ใช่",0,[1]original_ver!L73="","")</f>
        <v>0</v>
      </c>
      <c r="M138" s="17" cm="1">
        <f t="array" ref="M138">_xlfn.IFS([1]original_ver!M73="กู้ยืม",1,[1]original_ver!M73="ไม่กู้ยืม",0,[1]original_ver!M73="","")</f>
        <v>0</v>
      </c>
      <c r="N138" s="17">
        <f>IF($O138&gt;1, 1,0)</f>
        <v>1</v>
      </c>
      <c r="O138" s="18">
        <v>160000</v>
      </c>
      <c r="P138" s="17" cm="1">
        <f t="array" ref="P138">_xlfn.IFS([1]original_ver!O73="ใช่",1,[1]original_ver!O73="ไม่ใช่",0,[1]original_ver!O73="","")</f>
        <v>0</v>
      </c>
      <c r="Q138" s="17"/>
      <c r="R138" s="15">
        <v>7</v>
      </c>
      <c r="S138" s="15">
        <v>1</v>
      </c>
      <c r="T138" s="15">
        <v>44</v>
      </c>
      <c r="U138" s="15">
        <v>2000</v>
      </c>
      <c r="V138" s="15">
        <v>30</v>
      </c>
      <c r="W138" s="22">
        <f>$U138/$T138</f>
        <v>45.454545454545453</v>
      </c>
      <c r="AC138">
        <f t="shared" si="12"/>
        <v>2000</v>
      </c>
      <c r="AD138">
        <f t="shared" si="14"/>
        <v>45.454545454545453</v>
      </c>
      <c r="AE138" s="15">
        <v>7</v>
      </c>
      <c r="AF138" s="15">
        <v>1</v>
      </c>
      <c r="AG138" s="15">
        <v>44</v>
      </c>
      <c r="AH138" s="15">
        <v>3000</v>
      </c>
      <c r="AI138" s="15">
        <v>50</v>
      </c>
      <c r="AJ138" s="37">
        <f>$AH138/$AG138</f>
        <v>68.181818181818187</v>
      </c>
      <c r="AP138" s="148">
        <f t="shared" si="15"/>
        <v>3000</v>
      </c>
      <c r="AQ138" s="148">
        <f t="shared" si="13"/>
        <v>68.181818181818187</v>
      </c>
      <c r="CD138" s="25">
        <v>1.25</v>
      </c>
      <c r="CE138" s="25">
        <v>2</v>
      </c>
      <c r="CF138" s="25">
        <v>1.6666666666666667</v>
      </c>
      <c r="CG138" s="25">
        <v>2</v>
      </c>
      <c r="CH138" s="25">
        <v>1</v>
      </c>
      <c r="CI138" s="152">
        <f t="shared" si="16"/>
        <v>1.5833333333333335</v>
      </c>
      <c r="CJ138">
        <v>2</v>
      </c>
      <c r="CK138" cm="1">
        <f t="array" ref="CK138">_xlfn.IFS([1]original_ver!CH73="จากการเข้าร่วมกิจกรรมอบรม ที่จัดโดยโครงการเกษตรกรปราดเปรื่อง (Smart Farmer)",1,[1]original_ver!CH73="จากการเข้าร่วมกิจกรรมอบรม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ๆ",3,[1]original_ver!CH73="จากการเรียนรู้ผ่านประสบการณ์ของผู้อื่น ได้แก่ เพื่อนบ้าน พี่น้อง เพื่อน และญาติ เป็นต้น",4,[1]original_ver!CH73="ไม่ได้เข้าร่วมกิจกรรมอบรมหรือเรียนรู้ใด ๆ (ข้ามไปข้อ 33)",5)</f>
        <v>5</v>
      </c>
      <c r="CL138" s="15" t="str" cm="1">
        <f t="array" ref="CL138">_xlfn.IFS([1]original_ver!CJ73="ความรู้ทางการเกษตรและการใช้เทคโนโลยีสำหรับการผลิตในฟาร์ม",1,[1]original_ver!CJ73="การวางแผนและจัดการฟาร์ม เช่น การเก็บเกี่ยว การเงิน และการวางแผนทางการตลาด",2,[1]original_ver!CJ73="การเป็นผู้ประกอบการทางการเกษตร",3,[1]original_ver!CJ73="การเพิ่มมูลค่าผลผลิต และการแปรรูปผลผลิต (รวมถึงการพัฒนาคุณภาพผลผลิต)",4,[1]original_ver!CJ73="","")</f>
        <v/>
      </c>
      <c r="CO138" s="15" t="str" cm="1">
        <f t="array" ref="CO138">_xlfn.IFS([1]original_ver!CN73="ความรู้ทางการเกษตรและการใช้เทคโนโลยีสำหรับการผลิตในฟาร์ม",1,[1]original_ver!CN73="การวางแผนและจัดการฟาร์ม เช่น การเก็บเกี่ยว การเงิน และการวางแผนทางการตลาด",2,[1]original_ver!CN73="การเป็นผู้ประกอบการทางการเกษตร",3,[1]original_ver!CN73="การเพิ่มมูลค่าผลผลิต และการแปรรูปผลผลิต (รวมถึงการพัฒนาคุณภาพผลผลิต)",4,[1]original_ver!CN73="","")</f>
        <v/>
      </c>
      <c r="CR138" s="15" t="str" cm="1">
        <f t="array" ref="CR138">_xlfn.IFS([1]original_ver!CR73="ประยุกต์",1,[1]original_ver!CR73="ไม่ประยุกต์",0,[1]original_ver!CR73="","")</f>
        <v/>
      </c>
      <c r="CS138" s="15" t="str" cm="1">
        <f t="array" ref="CS138">_xlfn.IFS([1]original_ver!CS73="ประยุกต์",1,[1]original_ver!CS73="ไม่ประยุกต์",0,[1]original_ver!CS73="","")</f>
        <v/>
      </c>
      <c r="CU138" s="15" t="str" cm="1">
        <f t="array" ref="CU138">_xlfn.IFS([1]original_ver!CV73="ประยุกต์",1,[1]original_ver!CV73="ไม่ประยุกต์",0,[1]original_ver!CV73="","")</f>
        <v/>
      </c>
      <c r="CW138" s="15" t="str" cm="1">
        <f t="array" ref="CW138">_xlfn.IFS([1]original_ver!CY73="ประยุกต์",1,[1]original_ver!CY73="ไม่ประยุกต์",0,[1]original_ver!CY73="","")</f>
        <v/>
      </c>
      <c r="CY138" s="15" t="str" cm="1">
        <f t="array" ref="CY138">_xlfn.IFS([1]original_ver!DB73="ประยุกต์",1,[1]original_ver!DB73="ไม่ประยุกต์",0,[1]original_ver!DB73="","")</f>
        <v/>
      </c>
      <c r="DO138" s="15" t="s">
        <v>612</v>
      </c>
      <c r="DS138" s="25">
        <v>4.8</v>
      </c>
      <c r="DT138" s="25">
        <v>4.666666666666667</v>
      </c>
      <c r="DU138">
        <v>4.75</v>
      </c>
      <c r="DV138" s="25">
        <v>3.8</v>
      </c>
      <c r="DW138" s="25">
        <v>3.3333333333333335</v>
      </c>
      <c r="DX138" s="25">
        <v>4</v>
      </c>
      <c r="DY138" s="152"/>
      <c r="DZ138" s="27">
        <v>4.5999999999999996</v>
      </c>
      <c r="EA138" s="27">
        <v>4.333333333333333</v>
      </c>
      <c r="EB138" s="27">
        <v>4.25</v>
      </c>
      <c r="EC138" s="27">
        <v>4.8</v>
      </c>
      <c r="ED138" s="27">
        <v>4.333333333333333</v>
      </c>
      <c r="EE138">
        <v>5</v>
      </c>
    </row>
    <row r="139" spans="1:135" x14ac:dyDescent="0.2">
      <c r="A139">
        <v>69</v>
      </c>
      <c r="AC139">
        <f t="shared" si="12"/>
        <v>0</v>
      </c>
      <c r="AD139" t="e">
        <f t="shared" si="14"/>
        <v>#DIV/0!</v>
      </c>
      <c r="AP139" s="148">
        <f t="shared" si="15"/>
        <v>0</v>
      </c>
      <c r="AQ139" s="148" t="e">
        <f t="shared" si="13"/>
        <v>#DIV/0!</v>
      </c>
      <c r="CI139" s="148" t="e">
        <f t="shared" si="16"/>
        <v>#DIV/0!</v>
      </c>
    </row>
    <row r="140" spans="1:135" x14ac:dyDescent="0.2">
      <c r="A140">
        <v>70</v>
      </c>
      <c r="B140" s="15">
        <v>158</v>
      </c>
      <c r="C140" s="44" t="s">
        <v>626</v>
      </c>
      <c r="D140" cm="1">
        <f t="array" ref="D140">_xlfn.IFS([1]original_ver!D74="Participant",1,[1]original_ver!D74="Non-Participant",0,[1]original_ver!D74="","")</f>
        <v>1</v>
      </c>
      <c r="E140">
        <v>3</v>
      </c>
      <c r="F140" s="17" cm="1">
        <f t="array" ref="F140">_xlfn.IFS([1]original_ver!F74="ชาย",1,[1]original_ver!F74="หญิง",0,[1]original_ver!F74="","")</f>
        <v>1</v>
      </c>
      <c r="G140" s="17">
        <v>58</v>
      </c>
      <c r="H140" s="17" cm="1">
        <f t="array" ref="H140">_xlfn.IFS([1]original_ver!H74="ไม่มีการศึกษา",0,[1]original_ver!H74="ประถมศึกษา",1,[1]original_ver!H74="มัธยมศึกษาตอนต้น",2,[1]original_ver!H74="มัธยมศึกษาตอนปลาย",3,[1]original_ver!H74="อนุปริญญา (ปวช., ปวส., ฝึกหัดครู)",4,[1]original_ver!H74="ปริญญาตรี",5,[1]original_ver!H74="สูงกว่าปริญญาตรี",6,[1]original_ver!H74="","")</f>
        <v>1</v>
      </c>
      <c r="I140" s="17" cm="1">
        <f t="array" ref="I140">_xlfn.IFS([1]original_ver!I74="โสด",1,[1]original_ver!I74="สมรส/อยู่ด้วยกัน",2,[1]original_ver!I74="หย่าร้าง/แยกกันอยู่",3,[1]original_ver!I74="หม้าย",4,[1]original_ver!I74="","")</f>
        <v>2</v>
      </c>
      <c r="J140" s="17">
        <v>3</v>
      </c>
      <c r="K140" s="17">
        <v>9</v>
      </c>
      <c r="L140" s="17" cm="1">
        <f t="array" ref="L140">_xlfn.IFS([1]original_ver!L74="ใช่",1,[1]original_ver!L74="ไม่ใช่",0,[1]original_ver!L74="","")</f>
        <v>0</v>
      </c>
      <c r="M140" s="17" cm="1">
        <f t="array" ref="M140">_xlfn.IFS([1]original_ver!M74="กู้ยืม",1,[1]original_ver!M74="ไม่กู้ยืม",0,[1]original_ver!M74="","")</f>
        <v>1</v>
      </c>
      <c r="N140" s="17">
        <f>IF($O140&gt;1, 1,0)</f>
        <v>1</v>
      </c>
      <c r="O140" s="18">
        <v>150000</v>
      </c>
      <c r="P140" s="17" cm="1">
        <f t="array" ref="P140">_xlfn.IFS([1]original_ver!O74="ใช่",1,[1]original_ver!O74="ไม่ใช่",0,[1]original_ver!O74="","")</f>
        <v>0</v>
      </c>
      <c r="Q140" s="17"/>
      <c r="R140" s="15">
        <v>8</v>
      </c>
      <c r="S140" s="15">
        <v>5</v>
      </c>
      <c r="T140" s="15">
        <v>2</v>
      </c>
      <c r="U140" s="15">
        <v>400</v>
      </c>
      <c r="V140" s="15">
        <v>80</v>
      </c>
      <c r="W140" s="22">
        <f>$U140/$T140</f>
        <v>200</v>
      </c>
      <c r="AC140">
        <f t="shared" si="12"/>
        <v>400</v>
      </c>
      <c r="AD140">
        <f t="shared" si="14"/>
        <v>200</v>
      </c>
      <c r="AE140" s="15">
        <v>8</v>
      </c>
      <c r="AF140" s="15">
        <v>7</v>
      </c>
      <c r="AG140" s="15">
        <v>2</v>
      </c>
      <c r="AH140" s="15">
        <v>500</v>
      </c>
      <c r="AI140" s="15">
        <v>120</v>
      </c>
      <c r="AJ140" s="37">
        <f>$AH140/$AG140</f>
        <v>250</v>
      </c>
      <c r="AP140" s="148">
        <f t="shared" si="15"/>
        <v>500</v>
      </c>
      <c r="AQ140" s="148">
        <f t="shared" si="13"/>
        <v>250</v>
      </c>
      <c r="AR140" s="15">
        <v>1</v>
      </c>
      <c r="AS140" s="15">
        <v>1</v>
      </c>
      <c r="AT140" s="15">
        <v>3</v>
      </c>
      <c r="AU140" s="15">
        <v>2412</v>
      </c>
      <c r="AV140" s="15">
        <v>14</v>
      </c>
      <c r="AW140" s="15">
        <f>$AU140/$AT140</f>
        <v>804</v>
      </c>
      <c r="BC140">
        <f>$AU140+$AZ140</f>
        <v>2412</v>
      </c>
      <c r="BD140">
        <f>$BC140/$AT140</f>
        <v>804</v>
      </c>
      <c r="BE140" s="15">
        <v>1</v>
      </c>
      <c r="BF140" s="15">
        <v>1</v>
      </c>
      <c r="BG140" s="15">
        <v>3</v>
      </c>
      <c r="BH140" s="15">
        <v>2500</v>
      </c>
      <c r="BI140" s="15">
        <v>13</v>
      </c>
      <c r="BJ140" s="15"/>
      <c r="BP140">
        <f>$BH140+$BM140</f>
        <v>2500</v>
      </c>
      <c r="BQ140">
        <f>$BP140/$BG140</f>
        <v>833.33333333333337</v>
      </c>
      <c r="BW140" s="15"/>
      <c r="CC140" s="15"/>
      <c r="CD140" s="25">
        <v>2.75</v>
      </c>
      <c r="CE140" s="25">
        <v>3</v>
      </c>
      <c r="CF140" s="25">
        <v>2</v>
      </c>
      <c r="CG140" s="25">
        <v>2.5</v>
      </c>
      <c r="CH140" s="25">
        <v>2</v>
      </c>
      <c r="CI140" s="152">
        <f t="shared" si="16"/>
        <v>2.4500000000000002</v>
      </c>
      <c r="CJ140">
        <v>1</v>
      </c>
      <c r="CK140" cm="1">
        <f t="array" ref="CK140">_xlfn.IFS([1]original_ver!CH74="จากการเข้าร่วมกิจกรรมอบรม ที่จัดโดยโครงการเกษตรกรปราดเปรื่อง (Smart Farmer)",1,[1]original_ver!CH74="จากการเข้าร่วมกิจกรรมอบรม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ๆ",3,[1]original_ver!CH74="จากการเรียนรู้ผ่านประสบการณ์ของผู้อื่น ได้แก่ เพื่อนบ้าน พี่น้อง เพื่อน และญาติ เป็นต้น",4,[1]original_ver!CH74="ไม่ได้เข้าร่วมกิจกรรมอบรมหรือเรียนรู้ใด ๆ (ข้ามไปข้อ 33)",5)</f>
        <v>2</v>
      </c>
      <c r="CL140" s="15">
        <v>5</v>
      </c>
      <c r="CM140" s="15">
        <v>16</v>
      </c>
      <c r="CN140" s="15">
        <v>3</v>
      </c>
      <c r="CO140" s="15" cm="1">
        <f t="array" ref="CO140">_xlfn.IFS([1]original_ver!CN74="ความรู้ทางการเกษตรและการใช้เทคโนโลยีสำหรับการผลิตในฟาร์ม",1,[1]original_ver!CN74="การวางแผนและจัดการฟาร์ม เช่น การเก็บเกี่ยว การเงิน และการวางแผนทางการตลาด",2,[1]original_ver!CN74="การเป็นผู้ประกอบการทางการเกษตร",3,[1]original_ver!CN74="การเพิ่มมูลค่าผลผลิต และการแปรรูปผลผลิต (รวมถึงการพัฒนาคุณภาพผลผลิต)",4,[1]original_ver!CN74="","")</f>
        <v>2</v>
      </c>
      <c r="CP140" s="15">
        <v>6</v>
      </c>
      <c r="CQ140" s="15">
        <v>3</v>
      </c>
      <c r="CR140" s="15" cm="1">
        <f t="array" ref="CR140">_xlfn.IFS([1]original_ver!CR74="ประยุกต์",1,[1]original_ver!CR74="ไม่ประยุกต์",0,[1]original_ver!CR74="","")</f>
        <v>1</v>
      </c>
      <c r="CS140" s="15" cm="1">
        <f t="array" ref="CS140">_xlfn.IFS([1]original_ver!CS74="ประยุกต์",1,[1]original_ver!CS74="ไม่ประยุกต์",0,[1]original_ver!CS74="","")</f>
        <v>1</v>
      </c>
      <c r="CU140" s="15" cm="1">
        <f t="array" ref="CU140">_xlfn.IFS([1]original_ver!CV74="ประยุกต์",1,[1]original_ver!CV74="ไม่ประยุกต์",0,[1]original_ver!CV74="","")</f>
        <v>1</v>
      </c>
      <c r="CW140" s="15" cm="1">
        <f t="array" ref="CW140">_xlfn.IFS([1]original_ver!CY74="ประยุกต์",1,[1]original_ver!CY74="ไม่ประยุกต์",0,[1]original_ver!CY74="","")</f>
        <v>1</v>
      </c>
      <c r="CY140" s="15" cm="1">
        <f t="array" ref="CY140">_xlfn.IFS([1]original_ver!DB74="ประยุกต์",1,[1]original_ver!DB74="ไม่ประยุกต์",0,[1]original_ver!DB74="","")</f>
        <v>1</v>
      </c>
      <c r="DA140" s="15">
        <v>0</v>
      </c>
      <c r="DB140" s="15">
        <v>0</v>
      </c>
      <c r="DC140" s="15">
        <v>0</v>
      </c>
      <c r="DD140" s="15">
        <v>0</v>
      </c>
      <c r="DE140" s="15">
        <v>0</v>
      </c>
      <c r="DF140" s="15">
        <v>0</v>
      </c>
      <c r="DM140" s="15">
        <v>1</v>
      </c>
      <c r="DN140" s="15">
        <v>3</v>
      </c>
      <c r="DS140" s="25">
        <v>4.4000000000000004</v>
      </c>
      <c r="DT140" s="25">
        <v>3.6666666666666665</v>
      </c>
      <c r="DU140">
        <v>3</v>
      </c>
      <c r="DV140" s="25">
        <v>4</v>
      </c>
      <c r="DW140" s="25">
        <v>3.6666666666666665</v>
      </c>
      <c r="DX140" s="25">
        <v>3.75</v>
      </c>
      <c r="DY140" s="152"/>
      <c r="DZ140" s="27">
        <v>4.2</v>
      </c>
      <c r="EA140" s="27">
        <v>4.666666666666667</v>
      </c>
      <c r="EB140" s="27">
        <v>4.75</v>
      </c>
      <c r="EC140" s="27">
        <v>4.5999999999999996</v>
      </c>
      <c r="ED140" s="27">
        <v>4.333333333333333</v>
      </c>
      <c r="EE140">
        <v>5</v>
      </c>
    </row>
    <row r="141" spans="1:135" x14ac:dyDescent="0.2">
      <c r="A141">
        <v>70</v>
      </c>
      <c r="AC141">
        <f t="shared" si="12"/>
        <v>0</v>
      </c>
      <c r="AD141" t="e">
        <f t="shared" si="14"/>
        <v>#DIV/0!</v>
      </c>
      <c r="AP141" s="148">
        <f t="shared" si="15"/>
        <v>0</v>
      </c>
      <c r="AQ141" s="148" t="e">
        <f t="shared" si="13"/>
        <v>#DIV/0!</v>
      </c>
      <c r="CI141" s="148" t="e">
        <f t="shared" si="16"/>
        <v>#DIV/0!</v>
      </c>
    </row>
    <row r="142" spans="1:135" x14ac:dyDescent="0.2">
      <c r="A142">
        <v>71</v>
      </c>
      <c r="B142" s="15">
        <v>162</v>
      </c>
      <c r="C142" s="16" t="s">
        <v>575</v>
      </c>
      <c r="D142" cm="1">
        <f t="array" ref="D142">_xlfn.IFS([1]original_ver!D75="Participant",1,[1]original_ver!D75="Non-Participant",0,[1]original_ver!D75="","")</f>
        <v>1</v>
      </c>
      <c r="E142">
        <v>3</v>
      </c>
      <c r="F142" s="17" cm="1">
        <f t="array" ref="F142">_xlfn.IFS([1]original_ver!F75="ชาย",1,[1]original_ver!F75="หญิง",0,[1]original_ver!F75="","")</f>
        <v>0</v>
      </c>
      <c r="G142" s="17">
        <v>55</v>
      </c>
      <c r="H142" s="17" cm="1">
        <f t="array" ref="H142">_xlfn.IFS([1]original_ver!H75="ไม่มีการศึกษา",0,[1]original_ver!H75="ประถมศึกษา",1,[1]original_ver!H75="มัธยมศึกษาตอนต้น",2,[1]original_ver!H75="มัธยมศึกษาตอนปลาย",3,[1]original_ver!H75="อนุปริญญา (ปวช., ปวส., ฝึกหัดครู)",4,[1]original_ver!H75="ปริญญาตรี",5,[1]original_ver!H75="สูงกว่าปริญญาตรี",6,[1]original_ver!H75="","")</f>
        <v>5</v>
      </c>
      <c r="I142" s="17" cm="1">
        <f t="array" ref="I142">_xlfn.IFS([1]original_ver!I75="โสด",1,[1]original_ver!I75="สมรส/อยู่ด้วยกัน",2,[1]original_ver!I75="หย่าร้าง/แยกกันอยู่",3,[1]original_ver!I75="หม้าย",4,[1]original_ver!I75="","")</f>
        <v>2</v>
      </c>
      <c r="J142" s="17">
        <v>4</v>
      </c>
      <c r="K142" s="17">
        <v>8</v>
      </c>
      <c r="L142" s="17" cm="1">
        <f t="array" ref="L142">_xlfn.IFS([1]original_ver!L75="ใช่",1,[1]original_ver!L75="ไม่ใช่",0,[1]original_ver!L75="","")</f>
        <v>1</v>
      </c>
      <c r="M142" s="17" cm="1">
        <f t="array" ref="M142">_xlfn.IFS([1]original_ver!M75="กู้ยืม",1,[1]original_ver!M75="ไม่กู้ยืม",0,[1]original_ver!M75="","")</f>
        <v>1</v>
      </c>
      <c r="N142" s="17">
        <f>IF($O142&gt;1, 1,0)</f>
        <v>1</v>
      </c>
      <c r="O142" s="18">
        <v>200000</v>
      </c>
      <c r="P142" s="17" cm="1">
        <f t="array" ref="P142">_xlfn.IFS([1]original_ver!O75="ใช่",1,[1]original_ver!O75="ไม่ใช่",0,[1]original_ver!O75="","")</f>
        <v>1</v>
      </c>
      <c r="Q142" s="17"/>
      <c r="R142" s="15">
        <v>1</v>
      </c>
      <c r="S142" s="15">
        <v>1</v>
      </c>
      <c r="T142" s="15">
        <v>17</v>
      </c>
      <c r="U142" s="15">
        <v>7100</v>
      </c>
      <c r="V142" s="19">
        <v>16</v>
      </c>
      <c r="W142" s="20">
        <f>$U142/$T142</f>
        <v>417.64705882352939</v>
      </c>
      <c r="AC142">
        <f t="shared" si="12"/>
        <v>7100</v>
      </c>
      <c r="AD142">
        <f t="shared" si="14"/>
        <v>417.64705882352939</v>
      </c>
      <c r="AE142" s="15">
        <v>1</v>
      </c>
      <c r="AF142" s="15">
        <v>1</v>
      </c>
      <c r="AG142" s="15">
        <v>17</v>
      </c>
      <c r="AH142" s="15">
        <v>7000</v>
      </c>
      <c r="AI142" s="23">
        <v>15</v>
      </c>
      <c r="AJ142" s="37">
        <f>$AH142/$AG142</f>
        <v>411.76470588235293</v>
      </c>
      <c r="AP142" s="148">
        <f t="shared" si="15"/>
        <v>7000</v>
      </c>
      <c r="AQ142" s="148">
        <f t="shared" si="13"/>
        <v>411.76470588235293</v>
      </c>
      <c r="CD142" s="25">
        <v>1.25</v>
      </c>
      <c r="CE142" s="25">
        <v>2</v>
      </c>
      <c r="CF142" s="25">
        <v>1.6666666666666667</v>
      </c>
      <c r="CG142" s="25">
        <v>1</v>
      </c>
      <c r="CH142" s="25">
        <v>1.5</v>
      </c>
      <c r="CI142" s="152">
        <f t="shared" si="16"/>
        <v>1.4833333333333334</v>
      </c>
      <c r="CJ142">
        <v>3</v>
      </c>
      <c r="CK142" cm="1">
        <f t="array" ref="CK142">_xlfn.IFS([1]original_ver!CH75="จากการเข้าร่วมกิจกรรมอบรม ที่จัดโดยโครงการเกษตรกรปราดเปรื่อง (Smart Farmer)",1,[1]original_ver!CH75="จากการเข้าร่วมกิจกรรมอบรม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ๆ",3,[1]original_ver!CH75="จากการเรียนรู้ผ่านประสบการณ์ของผู้อื่น ได้แก่ เพื่อนบ้าน พี่น้อง เพื่อน และญาติ เป็นต้น",4,[1]original_ver!CH75="ไม่ได้เข้าร่วมกิจกรรมอบรมหรือเรียนรู้ใด ๆ (ข้ามไปข้อ 33)",5)</f>
        <v>1</v>
      </c>
      <c r="CL142" s="15" cm="1">
        <f t="array" ref="CL142">_xlfn.IFS([1]original_ver!CJ75="ความรู้ทางการเกษตรและการใช้เทคโนโลยีสำหรับการผลิตในฟาร์ม",1,[1]original_ver!CJ75="การวางแผนและจัดการฟาร์ม เช่น การเก็บเกี่ยว การเงิน และการวางแผนทางการตลาด",2,[1]original_ver!CJ75="การเป็นผู้ประกอบการทางการเกษตร",3,[1]original_ver!CJ75="การเพิ่มมูลค่าผลผลิต และการแปรรูปผลผลิต (รวมถึงการพัฒนาคุณภาพผลผลิต)",4,[1]original_ver!CJ75="","")</f>
        <v>1</v>
      </c>
      <c r="CM142" s="15">
        <v>3</v>
      </c>
      <c r="CN142" s="15">
        <v>2</v>
      </c>
      <c r="CO142" s="15" cm="1">
        <f t="array" ref="CO142">_xlfn.IFS([1]original_ver!CN75="ความรู้ทางการเกษตรและการใช้เทคโนโลยีสำหรับการผลิตในฟาร์ม",1,[1]original_ver!CN75="การวางแผนและจัดการฟาร์ม เช่น การเก็บเกี่ยว การเงิน และการวางแผนทางการตลาด",2,[1]original_ver!CN75="การเป็นผู้ประกอบการทางการเกษตร",3,[1]original_ver!CN75="การเพิ่มมูลค่าผลผลิต และการแปรรูปผลผลิต (รวมถึงการพัฒนาคุณภาพผลผลิต)",4,[1]original_ver!CN75="","")</f>
        <v>4</v>
      </c>
      <c r="CP142" s="15">
        <v>2</v>
      </c>
      <c r="CQ142" s="15">
        <v>4</v>
      </c>
      <c r="CR142" s="15" cm="1">
        <f t="array" ref="CR142">_xlfn.IFS([1]original_ver!CR75="ประยุกต์",1,[1]original_ver!CR75="ไม่ประยุกต์",0,[1]original_ver!CR75="","")</f>
        <v>1</v>
      </c>
      <c r="CS142" s="15" cm="1">
        <f t="array" ref="CS142">_xlfn.IFS([1]original_ver!CS75="ประยุกต์",1,[1]original_ver!CS75="ไม่ประยุกต์",0,[1]original_ver!CS75="","")</f>
        <v>1</v>
      </c>
      <c r="CU142" s="15" cm="1">
        <f t="array" ref="CU142">_xlfn.IFS([1]original_ver!CV75="ประยุกต์",1,[1]original_ver!CV75="ไม่ประยุกต์",0,[1]original_ver!CV75="","")</f>
        <v>1</v>
      </c>
      <c r="CW142" s="15" cm="1">
        <f t="array" ref="CW142">_xlfn.IFS([1]original_ver!CY75="ประยุกต์",1,[1]original_ver!CY75="ไม่ประยุกต์",0,[1]original_ver!CY75="","")</f>
        <v>1</v>
      </c>
      <c r="CY142" s="15" cm="1">
        <f t="array" ref="CY142">_xlfn.IFS([1]original_ver!DB75="ประยุกต์",1,[1]original_ver!DB75="ไม่ประยุกต์",0,[1]original_ver!DB75="","")</f>
        <v>1</v>
      </c>
      <c r="DI142" s="15">
        <v>1</v>
      </c>
      <c r="DJ142" s="15">
        <v>3</v>
      </c>
      <c r="DK142" s="15">
        <v>3</v>
      </c>
      <c r="DL142" s="15">
        <v>3</v>
      </c>
      <c r="DM142" s="15">
        <v>2</v>
      </c>
      <c r="DN142" s="15">
        <v>3</v>
      </c>
      <c r="DS142" s="25">
        <v>4.4000000000000004</v>
      </c>
      <c r="DT142" s="25">
        <v>4</v>
      </c>
      <c r="DU142">
        <v>4.25</v>
      </c>
      <c r="DV142" s="25">
        <v>3.6</v>
      </c>
      <c r="DW142" s="25">
        <v>3.6666666666666665</v>
      </c>
      <c r="DX142" s="25">
        <v>4</v>
      </c>
      <c r="DY142" s="152"/>
      <c r="DZ142" s="27">
        <v>4</v>
      </c>
      <c r="EA142" s="27">
        <v>4.666666666666667</v>
      </c>
      <c r="EB142" s="27">
        <v>4.25</v>
      </c>
      <c r="EC142" s="27">
        <v>4.4000000000000004</v>
      </c>
      <c r="ED142" s="27">
        <v>4</v>
      </c>
      <c r="EE142">
        <v>5</v>
      </c>
    </row>
    <row r="143" spans="1:135" x14ac:dyDescent="0.2">
      <c r="A143">
        <v>71</v>
      </c>
      <c r="AC143">
        <f t="shared" si="12"/>
        <v>0</v>
      </c>
      <c r="AD143" t="e">
        <f t="shared" si="14"/>
        <v>#DIV/0!</v>
      </c>
      <c r="AP143" s="148">
        <f t="shared" si="15"/>
        <v>0</v>
      </c>
      <c r="AQ143" s="148" t="e">
        <f t="shared" si="13"/>
        <v>#DIV/0!</v>
      </c>
      <c r="CI143" s="148" t="e">
        <f t="shared" si="16"/>
        <v>#DIV/0!</v>
      </c>
    </row>
    <row r="144" spans="1:135" x14ac:dyDescent="0.2">
      <c r="A144">
        <v>72</v>
      </c>
      <c r="B144" s="15">
        <v>167</v>
      </c>
      <c r="C144" s="44" t="s">
        <v>627</v>
      </c>
      <c r="D144" cm="1">
        <f t="array" ref="D144">_xlfn.IFS([1]original_ver!D76="Participant",1,[1]original_ver!D76="Non-Participant",0,[1]original_ver!D76="","")</f>
        <v>1</v>
      </c>
      <c r="E144">
        <v>1</v>
      </c>
      <c r="F144" s="17" cm="1">
        <f t="array" ref="F144">_xlfn.IFS([1]original_ver!F76="ชาย",1,[1]original_ver!F76="หญิง",0,[1]original_ver!F76="","")</f>
        <v>1</v>
      </c>
      <c r="G144" s="17">
        <v>34</v>
      </c>
      <c r="H144" s="17" cm="1">
        <f t="array" ref="H144">_xlfn.IFS([1]original_ver!H76="ไม่มีการศึกษา",0,[1]original_ver!H76="ประถมศึกษา",1,[1]original_ver!H76="มัธยมศึกษาตอนต้น",2,[1]original_ver!H76="มัธยมศึกษาตอนปลาย",3,[1]original_ver!H76="อนุปริญญา (ปวช., ปวส., ฝึกหัดครู)",4,[1]original_ver!H76="ปริญญาตรี",5,[1]original_ver!H76="สูงกว่าปริญญาตรี",6,[1]original_ver!H76="","")</f>
        <v>3</v>
      </c>
      <c r="I144" s="17" cm="1">
        <f t="array" ref="I144">_xlfn.IFS([1]original_ver!I76="โสด",1,[1]original_ver!I76="สมรส/อยู่ด้วยกัน",2,[1]original_ver!I76="หย่าร้าง/แยกกันอยู่",3,[1]original_ver!I76="หม้าย",4,[1]original_ver!I76="","")</f>
        <v>1</v>
      </c>
      <c r="J144" s="17">
        <v>3</v>
      </c>
      <c r="K144" s="17">
        <v>7</v>
      </c>
      <c r="L144" s="17" cm="1">
        <f t="array" ref="L144">_xlfn.IFS([1]original_ver!L76="ใช่",1,[1]original_ver!L76="ไม่ใช่",0,[1]original_ver!L76="","")</f>
        <v>0</v>
      </c>
      <c r="M144" s="17" cm="1">
        <f t="array" ref="M144">_xlfn.IFS([1]original_ver!M76="กู้ยืม",1,[1]original_ver!M76="ไม่กู้ยืม",0,[1]original_ver!M76="","")</f>
        <v>1</v>
      </c>
      <c r="N144" s="17">
        <f>IF($O144&gt;1, 1,0)</f>
        <v>1</v>
      </c>
      <c r="O144" s="18">
        <v>150000</v>
      </c>
      <c r="P144" s="17" cm="1">
        <f t="array" ref="P144">_xlfn.IFS([1]original_ver!O76="ใช่",1,[1]original_ver!O76="ไม่ใช่",0,[1]original_ver!O76="","")</f>
        <v>0</v>
      </c>
      <c r="Q144" s="17"/>
      <c r="R144" s="15">
        <v>8</v>
      </c>
      <c r="S144" s="15">
        <v>1</v>
      </c>
      <c r="T144" s="15">
        <v>25</v>
      </c>
      <c r="U144" s="15">
        <v>8000</v>
      </c>
      <c r="V144" s="15">
        <v>20</v>
      </c>
      <c r="W144" s="22">
        <f>$U144/$T144</f>
        <v>320</v>
      </c>
      <c r="AC144">
        <f t="shared" si="12"/>
        <v>8000</v>
      </c>
      <c r="AD144">
        <f t="shared" si="14"/>
        <v>320</v>
      </c>
      <c r="AE144" s="15">
        <v>8</v>
      </c>
      <c r="AF144" s="15">
        <v>1</v>
      </c>
      <c r="AG144" s="15">
        <v>25</v>
      </c>
      <c r="AH144" s="15">
        <v>1000</v>
      </c>
      <c r="AI144" s="15">
        <v>35</v>
      </c>
      <c r="AJ144" s="37">
        <f>$AH144/$AG144</f>
        <v>40</v>
      </c>
      <c r="AP144" s="148">
        <f t="shared" si="15"/>
        <v>1000</v>
      </c>
      <c r="AQ144" s="148">
        <f t="shared" si="13"/>
        <v>40</v>
      </c>
      <c r="AR144" s="15">
        <v>7</v>
      </c>
      <c r="AS144" s="15">
        <v>1</v>
      </c>
      <c r="AT144" s="15">
        <v>25</v>
      </c>
      <c r="AU144" s="15">
        <v>6000</v>
      </c>
      <c r="AV144" s="15">
        <v>10</v>
      </c>
      <c r="AW144" s="15">
        <f>$AU144/$AT144</f>
        <v>240</v>
      </c>
      <c r="BC144">
        <f>$AU144+$AZ144</f>
        <v>6000</v>
      </c>
      <c r="BD144">
        <f>$BC144/$AT144</f>
        <v>240</v>
      </c>
      <c r="BE144" s="15">
        <v>7</v>
      </c>
      <c r="BF144" s="15">
        <v>1</v>
      </c>
      <c r="BG144" s="15">
        <v>25</v>
      </c>
      <c r="BH144" s="15">
        <v>4000</v>
      </c>
      <c r="BI144" s="15">
        <v>20</v>
      </c>
      <c r="BJ144" s="15"/>
      <c r="BP144">
        <f>$BH144+$BM144</f>
        <v>4000</v>
      </c>
      <c r="BQ144">
        <f>$BP144/$BG144</f>
        <v>160</v>
      </c>
      <c r="BW144" s="15"/>
      <c r="CC144" s="15"/>
      <c r="CD144" s="25">
        <v>1.5</v>
      </c>
      <c r="CE144" s="25">
        <v>1.3333333333333333</v>
      </c>
      <c r="CF144" s="25">
        <v>2</v>
      </c>
      <c r="CG144" s="25">
        <v>2</v>
      </c>
      <c r="CH144" s="25">
        <v>2</v>
      </c>
      <c r="CI144" s="152">
        <f t="shared" si="16"/>
        <v>1.7666666666666664</v>
      </c>
      <c r="CJ144">
        <v>2</v>
      </c>
      <c r="CK144" cm="1">
        <f t="array" ref="CK144">_xlfn.IFS([1]original_ver!CH76="จากการเข้าร่วมกิจกรรมอบรม ที่จัดโดยโครงการเกษตรกรปราดเปรื่อง (Smart Farmer)",1,[1]original_ver!CH76="จากการเข้าร่วมกิจกรรมอบรม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ๆ",3,[1]original_ver!CH76="จากการเรียนรู้ผ่านประสบการณ์ของผู้อื่น ได้แก่ เพื่อนบ้าน พี่น้อง เพื่อน และญาติ เป็นต้น",4,[1]original_ver!CH76="ไม่ได้เข้าร่วมกิจกรรมอบรมหรือเรียนรู้ใด ๆ (ข้ามไปข้อ 33)",5)</f>
        <v>5</v>
      </c>
      <c r="CL144" s="15" t="str" cm="1">
        <f t="array" ref="CL144">_xlfn.IFS([1]original_ver!CJ76="ความรู้ทางการเกษตรและการใช้เทคโนโลยีสำหรับการผลิตในฟาร์ม",1,[1]original_ver!CJ76="การวางแผนและจัดการฟาร์ม เช่น การเก็บเกี่ยว การเงิน และการวางแผนทางการตลาด",2,[1]original_ver!CJ76="การเป็นผู้ประกอบการทางการเกษตร",3,[1]original_ver!CJ76="การเพิ่มมูลค่าผลผลิต และการแปรรูปผลผลิต (รวมถึงการพัฒนาคุณภาพผลผลิต)",4,[1]original_ver!CJ76="","")</f>
        <v/>
      </c>
      <c r="CO144" s="15" t="str" cm="1">
        <f t="array" ref="CO144">_xlfn.IFS([1]original_ver!CN76="ความรู้ทางการเกษตรและการใช้เทคโนโลยีสำหรับการผลิตในฟาร์ม",1,[1]original_ver!CN76="การวางแผนและจัดการฟาร์ม เช่น การเก็บเกี่ยว การเงิน และการวางแผนทางการตลาด",2,[1]original_ver!CN76="การเป็นผู้ประกอบการทางการเกษตร",3,[1]original_ver!CN76="การเพิ่มมูลค่าผลผลิต และการแปรรูปผลผลิต (รวมถึงการพัฒนาคุณภาพผลผลิต)",4,[1]original_ver!CN76="","")</f>
        <v/>
      </c>
      <c r="CR144" s="15" t="str" cm="1">
        <f t="array" ref="CR144">_xlfn.IFS([1]original_ver!CR76="ประยุกต์",1,[1]original_ver!CR76="ไม่ประยุกต์",0,[1]original_ver!CR76="","")</f>
        <v/>
      </c>
      <c r="CS144" s="15" t="str" cm="1">
        <f t="array" ref="CS144">_xlfn.IFS([1]original_ver!CS76="ประยุกต์",1,[1]original_ver!CS76="ไม่ประยุกต์",0,[1]original_ver!CS76="","")</f>
        <v/>
      </c>
      <c r="CU144" s="15" t="str" cm="1">
        <f t="array" ref="CU144">_xlfn.IFS([1]original_ver!CV76="ประยุกต์",1,[1]original_ver!CV76="ไม่ประยุกต์",0,[1]original_ver!CV76="","")</f>
        <v/>
      </c>
      <c r="CW144" s="15" t="str" cm="1">
        <f t="array" ref="CW144">_xlfn.IFS([1]original_ver!CY76="ประยุกต์",1,[1]original_ver!CY76="ไม่ประยุกต์",0,[1]original_ver!CY76="","")</f>
        <v/>
      </c>
      <c r="CY144" s="15" t="str" cm="1">
        <f t="array" ref="CY144">_xlfn.IFS([1]original_ver!DB76="ประยุกต์",1,[1]original_ver!DB76="ไม่ประยุกต์",0,[1]original_ver!DB76="","")</f>
        <v/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 s="15">
        <v>1</v>
      </c>
      <c r="DH144" s="15">
        <v>3</v>
      </c>
      <c r="DM144" s="15">
        <v>2</v>
      </c>
      <c r="DN144" s="15">
        <v>3</v>
      </c>
      <c r="DS144" s="166">
        <v>4.4000000000000004</v>
      </c>
      <c r="DT144" s="166">
        <v>3.3333333333333335</v>
      </c>
      <c r="DU144" s="166">
        <v>2.75</v>
      </c>
      <c r="DV144" s="166">
        <v>5</v>
      </c>
      <c r="DW144" s="166">
        <v>4</v>
      </c>
      <c r="DX144" s="148">
        <v>4.25</v>
      </c>
      <c r="DY144" s="152"/>
      <c r="DZ144" s="152">
        <v>4.5999999999999996</v>
      </c>
      <c r="EA144" s="152">
        <v>4</v>
      </c>
      <c r="EB144" s="148">
        <v>4.25</v>
      </c>
      <c r="EC144" s="152">
        <v>4.4000000000000004</v>
      </c>
      <c r="ED144" s="152">
        <v>3.3333333333333335</v>
      </c>
      <c r="EE144" s="152">
        <v>4</v>
      </c>
    </row>
    <row r="145" spans="1:135" x14ac:dyDescent="0.2">
      <c r="A145">
        <v>72</v>
      </c>
      <c r="AC145">
        <f t="shared" si="12"/>
        <v>0</v>
      </c>
      <c r="AD145" t="e">
        <f t="shared" si="14"/>
        <v>#DIV/0!</v>
      </c>
      <c r="AP145" s="148">
        <f t="shared" si="15"/>
        <v>0</v>
      </c>
      <c r="AQ145" s="148" t="e">
        <f t="shared" si="13"/>
        <v>#DIV/0!</v>
      </c>
      <c r="CI145" s="148" t="e">
        <f t="shared" si="16"/>
        <v>#DIV/0!</v>
      </c>
    </row>
    <row r="146" spans="1:135" x14ac:dyDescent="0.2">
      <c r="A146">
        <v>73</v>
      </c>
      <c r="B146" s="15">
        <v>168</v>
      </c>
      <c r="C146" s="16" t="s">
        <v>628</v>
      </c>
      <c r="D146" cm="1">
        <f t="array" ref="D146">_xlfn.IFS([1]original_ver!D77="Participant",1,[1]original_ver!D77="Non-Participant",0,[1]original_ver!D77="","")</f>
        <v>1</v>
      </c>
      <c r="E146">
        <v>4</v>
      </c>
      <c r="F146" s="17" cm="1">
        <f t="array" ref="F146">_xlfn.IFS([1]original_ver!F77="ชาย",1,[1]original_ver!F77="หญิง",0,[1]original_ver!F77="","")</f>
        <v>1</v>
      </c>
      <c r="G146" s="17">
        <v>59</v>
      </c>
      <c r="H146" s="17" cm="1">
        <f t="array" ref="H146">_xlfn.IFS([1]original_ver!H77="ไม่มีการศึกษา",0,[1]original_ver!H77="ประถมศึกษา",1,[1]original_ver!H77="มัธยมศึกษาตอนต้น",2,[1]original_ver!H77="มัธยมศึกษาตอนปลาย",3,[1]original_ver!H77="อนุปริญญา (ปวช., ปวส., ฝึกหัดครู)",4,[1]original_ver!H77="ปริญญาตรี",5,[1]original_ver!H77="สูงกว่าปริญญาตรี",6,[1]original_ver!H77="","")</f>
        <v>3</v>
      </c>
      <c r="I146" s="17" cm="1">
        <f t="array" ref="I146">_xlfn.IFS([1]original_ver!I77="โสด",1,[1]original_ver!I77="สมรส/อยู่ด้วยกัน",2,[1]original_ver!I77="หย่าร้าง/แยกกันอยู่",3,[1]original_ver!I77="หม้าย",4,[1]original_ver!I77="","")</f>
        <v>2</v>
      </c>
      <c r="J146" s="17">
        <v>7</v>
      </c>
      <c r="K146" s="17">
        <v>17</v>
      </c>
      <c r="L146" s="17" cm="1">
        <f t="array" ref="L146">_xlfn.IFS([1]original_ver!L77="ใช่",1,[1]original_ver!L77="ไม่ใช่",0,[1]original_ver!L77="","")</f>
        <v>0</v>
      </c>
      <c r="M146" s="17" cm="1">
        <f t="array" ref="M146">_xlfn.IFS([1]original_ver!M77="กู้ยืม",1,[1]original_ver!M77="ไม่กู้ยืม",0,[1]original_ver!M77="","")</f>
        <v>0</v>
      </c>
      <c r="N146" s="17">
        <f>IF($O146&gt;1, 1,0)</f>
        <v>1</v>
      </c>
      <c r="O146" s="18">
        <v>180000</v>
      </c>
      <c r="P146" s="17" cm="1">
        <f t="array" ref="P146">_xlfn.IFS([1]original_ver!O77="ใช่",1,[1]original_ver!O77="ไม่ใช่",0,[1]original_ver!O77="","")</f>
        <v>0</v>
      </c>
      <c r="Q146" s="17"/>
      <c r="R146" s="15">
        <v>7</v>
      </c>
      <c r="S146" s="15">
        <v>1</v>
      </c>
      <c r="T146" s="15">
        <v>5</v>
      </c>
      <c r="U146" s="15">
        <v>400</v>
      </c>
      <c r="V146" s="15">
        <v>20</v>
      </c>
      <c r="W146" s="22">
        <f>$U146/$T146</f>
        <v>80</v>
      </c>
      <c r="AC146">
        <f t="shared" si="12"/>
        <v>400</v>
      </c>
      <c r="AD146">
        <f t="shared" si="14"/>
        <v>80</v>
      </c>
      <c r="AE146" s="15">
        <v>7</v>
      </c>
      <c r="AF146" s="15">
        <v>1</v>
      </c>
      <c r="AG146" s="15">
        <v>5</v>
      </c>
      <c r="AH146" s="15">
        <v>400</v>
      </c>
      <c r="AI146" s="15">
        <v>22</v>
      </c>
      <c r="AJ146" s="37">
        <f>$AH146/$AG146</f>
        <v>80</v>
      </c>
      <c r="AP146" s="148">
        <f t="shared" si="15"/>
        <v>400</v>
      </c>
      <c r="AQ146" s="148">
        <f t="shared" si="13"/>
        <v>80</v>
      </c>
      <c r="CD146" s="25">
        <v>1.5</v>
      </c>
      <c r="CE146" s="25">
        <v>1.3333333333333333</v>
      </c>
      <c r="CF146" s="25">
        <v>2.3333333333333335</v>
      </c>
      <c r="CG146" s="25">
        <v>1.5</v>
      </c>
      <c r="CH146" s="25">
        <v>1.5</v>
      </c>
      <c r="CI146" s="152">
        <f t="shared" si="16"/>
        <v>1.6333333333333333</v>
      </c>
      <c r="CJ146">
        <v>2</v>
      </c>
      <c r="CK146" cm="1">
        <f t="array" ref="CK146">_xlfn.IFS([1]original_ver!CH77="จากการเข้าร่วมกิจกรรมอบรม ที่จัดโดยโครงการเกษตรกรปราดเปรื่อง (Smart Farmer)",1,[1]original_ver!CH77="จากการเข้าร่วมกิจกรรมอบรม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ๆ",3,[1]original_ver!CH77="จากการเรียนรู้ผ่านประสบการณ์ของผู้อื่น ได้แก่ เพื่อนบ้าน พี่น้อง เพื่อน และญาติ เป็นต้น",4,[1]original_ver!CH77="ไม่ได้เข้าร่วมกิจกรรมอบรมหรือเรียนรู้ใด ๆ (ข้ามไปข้อ 33)",5)</f>
        <v>5</v>
      </c>
      <c r="CL146" s="15" t="str" cm="1">
        <f t="array" ref="CL146">_xlfn.IFS([1]original_ver!CJ77="ความรู้ทางการเกษตรและการใช้เทคโนโลยีสำหรับการผลิตในฟาร์ม",1,[1]original_ver!CJ77="การวางแผนและจัดการฟาร์ม เช่น การเก็บเกี่ยว การเงิน และการวางแผนทางการตลาด",2,[1]original_ver!CJ77="การเป็นผู้ประกอบการทางการเกษตร",3,[1]original_ver!CJ77="การเพิ่มมูลค่าผลผลิต และการแปรรูปผลผลิต (รวมถึงการพัฒนาคุณภาพผลผลิต)",4,[1]original_ver!CJ77="","")</f>
        <v/>
      </c>
      <c r="CO146" s="15" t="str" cm="1">
        <f t="array" ref="CO146">_xlfn.IFS([1]original_ver!CN77="ความรู้ทางการเกษตรและการใช้เทคโนโลยีสำหรับการผลิตในฟาร์ม",1,[1]original_ver!CN77="การวางแผนและจัดการฟาร์ม เช่น การเก็บเกี่ยว การเงิน และการวางแผนทางการตลาด",2,[1]original_ver!CN77="การเป็นผู้ประกอบการทางการเกษตร",3,[1]original_ver!CN77="การเพิ่มมูลค่าผลผลิต และการแปรรูปผลผลิต (รวมถึงการพัฒนาคุณภาพผลผลิต)",4,[1]original_ver!CN77="","")</f>
        <v/>
      </c>
      <c r="CR146" s="15" t="str" cm="1">
        <f t="array" ref="CR146">_xlfn.IFS([1]original_ver!CR77="ประยุกต์",1,[1]original_ver!CR77="ไม่ประยุกต์",0,[1]original_ver!CR77="","")</f>
        <v/>
      </c>
      <c r="CS146" s="15" t="str" cm="1">
        <f t="array" ref="CS146">_xlfn.IFS([1]original_ver!CS77="ประยุกต์",1,[1]original_ver!CS77="ไม่ประยุกต์",0,[1]original_ver!CS77="","")</f>
        <v/>
      </c>
      <c r="CU146" s="15" t="str" cm="1">
        <f t="array" ref="CU146">_xlfn.IFS([1]original_ver!CV77="ประยุกต์",1,[1]original_ver!CV77="ไม่ประยุกต์",0,[1]original_ver!CV77="","")</f>
        <v/>
      </c>
      <c r="CW146" s="15" t="str" cm="1">
        <f t="array" ref="CW146">_xlfn.IFS([1]original_ver!CY77="ประยุกต์",1,[1]original_ver!CY77="ไม่ประยุกต์",0,[1]original_ver!CY77="","")</f>
        <v/>
      </c>
      <c r="CY146" s="15" t="str" cm="1">
        <f t="array" ref="CY146">_xlfn.IFS([1]original_ver!DB77="ประยุกต์",1,[1]original_ver!DB77="ไม่ประยุกต์",0,[1]original_ver!DB77="","")</f>
        <v/>
      </c>
      <c r="DG146" s="15">
        <v>1</v>
      </c>
      <c r="DH146" s="15">
        <v>2</v>
      </c>
      <c r="DI146" s="15">
        <v>2</v>
      </c>
      <c r="DJ146" s="15">
        <v>2</v>
      </c>
      <c r="DS146" s="25">
        <v>4.5999999999999996</v>
      </c>
      <c r="DT146" s="25">
        <v>3.6666666666666665</v>
      </c>
      <c r="DU146">
        <v>4.5</v>
      </c>
      <c r="DV146" s="25">
        <v>4.4000000000000004</v>
      </c>
      <c r="DW146" s="25">
        <v>3.6666666666666665</v>
      </c>
      <c r="DX146" s="25">
        <v>4.75</v>
      </c>
      <c r="DY146" s="152"/>
      <c r="DZ146" s="27">
        <v>3.6</v>
      </c>
      <c r="EA146" s="27">
        <v>4.666666666666667</v>
      </c>
      <c r="EB146" s="27">
        <v>4.5</v>
      </c>
      <c r="EC146" s="27">
        <v>4.4000000000000004</v>
      </c>
      <c r="ED146" s="27">
        <v>4.666666666666667</v>
      </c>
      <c r="EE146">
        <v>4.5</v>
      </c>
    </row>
    <row r="147" spans="1:135" x14ac:dyDescent="0.2">
      <c r="A147">
        <v>73</v>
      </c>
      <c r="AC147">
        <f t="shared" si="12"/>
        <v>0</v>
      </c>
      <c r="AD147" t="e">
        <f t="shared" si="14"/>
        <v>#DIV/0!</v>
      </c>
      <c r="AP147" s="148">
        <f t="shared" si="15"/>
        <v>0</v>
      </c>
      <c r="AQ147" s="148" t="e">
        <f t="shared" si="13"/>
        <v>#DIV/0!</v>
      </c>
      <c r="CI147" s="148" t="e">
        <f t="shared" si="16"/>
        <v>#DIV/0!</v>
      </c>
    </row>
    <row r="148" spans="1:135" x14ac:dyDescent="0.2">
      <c r="A148">
        <v>74</v>
      </c>
      <c r="B148" s="15">
        <v>172</v>
      </c>
      <c r="C148" s="16" t="s">
        <v>629</v>
      </c>
      <c r="D148" cm="1">
        <f t="array" ref="D148">_xlfn.IFS([1]original_ver!D78="Participant",1,[1]original_ver!D78="Non-Participant",0,[1]original_ver!D78="","")</f>
        <v>1</v>
      </c>
      <c r="E148">
        <v>1</v>
      </c>
      <c r="F148" s="17" cm="1">
        <f t="array" ref="F148">_xlfn.IFS([1]original_ver!F78="ชาย",1,[1]original_ver!F78="หญิง",0,[1]original_ver!F78="","")</f>
        <v>0</v>
      </c>
      <c r="G148" s="17">
        <v>42</v>
      </c>
      <c r="H148" s="17" cm="1">
        <f t="array" ref="H148">_xlfn.IFS([1]original_ver!H78="ไม่มีการศึกษา",0,[1]original_ver!H78="ประถมศึกษา",1,[1]original_ver!H78="มัธยมศึกษาตอนต้น",2,[1]original_ver!H78="มัธยมศึกษาตอนปลาย",3,[1]original_ver!H78="อนุปริญญา (ปวช., ปวส., ฝึกหัดครู)",4,[1]original_ver!H78="ปริญญาตรี",5,[1]original_ver!H78="สูงกว่าปริญญาตรี",6,[1]original_ver!H78="","")</f>
        <v>5</v>
      </c>
      <c r="I148" s="17" cm="1">
        <f t="array" ref="I148">_xlfn.IFS([1]original_ver!I78="โสด",1,[1]original_ver!I78="สมรส/อยู่ด้วยกัน",2,[1]original_ver!I78="หย่าร้าง/แยกกันอยู่",3,[1]original_ver!I78="หม้าย",4,[1]original_ver!I78="","")</f>
        <v>2</v>
      </c>
      <c r="J148" s="17">
        <v>3</v>
      </c>
      <c r="K148" s="17">
        <v>7</v>
      </c>
      <c r="L148" s="17" cm="1">
        <f t="array" ref="L148">_xlfn.IFS([1]original_ver!L78="ใช่",1,[1]original_ver!L78="ไม่ใช่",0,[1]original_ver!L78="","")</f>
        <v>0</v>
      </c>
      <c r="M148" s="17" cm="1">
        <f t="array" ref="M148">_xlfn.IFS([1]original_ver!M78="กู้ยืม",1,[1]original_ver!M78="ไม่กู้ยืม",0,[1]original_ver!M78="","")</f>
        <v>0</v>
      </c>
      <c r="N148" s="17">
        <f>IF($O148&gt;1, 1,0)</f>
        <v>1</v>
      </c>
      <c r="O148" s="18">
        <v>200000</v>
      </c>
      <c r="P148" s="17" cm="1">
        <f t="array" ref="P148">_xlfn.IFS([1]original_ver!O78="ใช่",1,[1]original_ver!O78="ไม่ใช่",0,[1]original_ver!O78="","")</f>
        <v>0</v>
      </c>
      <c r="Q148" s="17"/>
      <c r="R148" s="15">
        <v>7</v>
      </c>
      <c r="S148" s="15">
        <v>1</v>
      </c>
      <c r="T148" s="15">
        <v>10</v>
      </c>
      <c r="U148" s="15">
        <v>500</v>
      </c>
      <c r="V148" s="15">
        <v>30</v>
      </c>
      <c r="W148" s="22">
        <f>$U148/$T148</f>
        <v>50</v>
      </c>
      <c r="AC148">
        <f t="shared" si="12"/>
        <v>500</v>
      </c>
      <c r="AD148">
        <f t="shared" si="14"/>
        <v>50</v>
      </c>
      <c r="AE148" s="15">
        <v>7</v>
      </c>
      <c r="AF148" s="15">
        <v>1</v>
      </c>
      <c r="AG148" s="15">
        <v>10</v>
      </c>
      <c r="AH148" s="15">
        <v>500</v>
      </c>
      <c r="AI148" s="15">
        <v>28</v>
      </c>
      <c r="AJ148" s="37">
        <f>$AH148/$AG148</f>
        <v>50</v>
      </c>
      <c r="AP148" s="148">
        <f t="shared" si="15"/>
        <v>500</v>
      </c>
      <c r="AQ148" s="148">
        <f t="shared" si="13"/>
        <v>50</v>
      </c>
      <c r="CD148" s="25">
        <v>4.5</v>
      </c>
      <c r="CE148" s="25">
        <v>4.333333333333333</v>
      </c>
      <c r="CF148" s="25">
        <v>4.666666666666667</v>
      </c>
      <c r="CG148" s="25">
        <v>4.5</v>
      </c>
      <c r="CH148" s="25">
        <v>4.5</v>
      </c>
      <c r="CI148" s="152">
        <f t="shared" si="16"/>
        <v>4.5</v>
      </c>
      <c r="CJ148">
        <v>3</v>
      </c>
      <c r="CK148" cm="1">
        <f t="array" ref="CK148">_xlfn.IFS([1]original_ver!CH78="จากการเข้าร่วมกิจกรรมอบรม ที่จัดโดยโครงการเกษตรกรปราดเปรื่อง (Smart Farmer)",1,[1]original_ver!CH78="จากการเข้าร่วมกิจกรรมอบรม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ๆ",3,[1]original_ver!CH78="จากการเรียนรู้ผ่านประสบการณ์ของผู้อื่น ได้แก่ เพื่อนบ้าน พี่น้อง เพื่อน และญาติ เป็นต้น",4,[1]original_ver!CH78="ไม่ได้เข้าร่วมกิจกรรมอบรมหรือเรียนรู้ใด ๆ (ข้ามไปข้อ 33)",5)</f>
        <v>2</v>
      </c>
      <c r="CL148" s="15" cm="1">
        <f t="array" ref="CL148">_xlfn.IFS([1]original_ver!CJ78="ความรู้ทางการเกษตรและการใช้เทคโนโลยีสำหรับการผลิตในฟาร์ม",1,[1]original_ver!CJ78="การวางแผนและจัดการฟาร์ม เช่น การเก็บเกี่ยว การเงิน และการวางแผนทางการตลาด",2,[1]original_ver!CJ78="การเป็นผู้ประกอบการทางการเกษตร",3,[1]original_ver!CJ78="การเพิ่มมูลค่าผลผลิต และการแปรรูปผลผลิต (รวมถึงการพัฒนาคุณภาพผลผลิต)",4,[1]original_ver!CJ78="","")</f>
        <v>1</v>
      </c>
      <c r="CM148" s="15">
        <v>4</v>
      </c>
      <c r="CN148" s="15">
        <v>2</v>
      </c>
      <c r="CO148" s="15" cm="1">
        <f t="array" ref="CO148">_xlfn.IFS([1]original_ver!CN78="ความรู้ทางการเกษตรและการใช้เทคโนโลยีสำหรับการผลิตในฟาร์ม",1,[1]original_ver!CN78="การวางแผนและจัดการฟาร์ม เช่น การเก็บเกี่ยว การเงิน และการวางแผนทางการตลาด",2,[1]original_ver!CN78="การเป็นผู้ประกอบการทางการเกษตร",3,[1]original_ver!CN78="การเพิ่มมูลค่าผลผลิต และการแปรรูปผลผลิต (รวมถึงการพัฒนาคุณภาพผลผลิต)",4,[1]original_ver!CN78="","")</f>
        <v>2</v>
      </c>
      <c r="CP148" s="15">
        <v>1</v>
      </c>
      <c r="CQ148" s="15">
        <v>1</v>
      </c>
      <c r="CR148" s="15" cm="1">
        <f t="array" ref="CR148">_xlfn.IFS([1]original_ver!CR78="ประยุกต์",1,[1]original_ver!CR78="ไม่ประยุกต์",0,[1]original_ver!CR78="","")</f>
        <v>1</v>
      </c>
      <c r="CS148" s="15" cm="1">
        <f t="array" ref="CS148">_xlfn.IFS([1]original_ver!CS78="ประยุกต์",1,[1]original_ver!CS78="ไม่ประยุกต์",0,[1]original_ver!CS78="","")</f>
        <v>1</v>
      </c>
      <c r="CU148" s="15" cm="1">
        <f t="array" ref="CU148">_xlfn.IFS([1]original_ver!CV78="ประยุกต์",1,[1]original_ver!CV78="ไม่ประยุกต์",0,[1]original_ver!CV78="","")</f>
        <v>1</v>
      </c>
      <c r="CW148" s="15" cm="1">
        <f t="array" ref="CW148">_xlfn.IFS([1]original_ver!CY78="ประยุกต์",1,[1]original_ver!CY78="ไม่ประยุกต์",0,[1]original_ver!CY78="","")</f>
        <v>1</v>
      </c>
      <c r="CY148" s="15" cm="1">
        <f t="array" ref="CY148">_xlfn.IFS([1]original_ver!DB78="ประยุกต์",1,[1]original_ver!DB78="ไม่ประยุกต์",0,[1]original_ver!DB78="","")</f>
        <v>1</v>
      </c>
      <c r="DM148" s="15">
        <v>1</v>
      </c>
      <c r="DN148" s="15">
        <v>2</v>
      </c>
      <c r="DS148" s="166">
        <v>3.8</v>
      </c>
      <c r="DT148" s="166">
        <v>4</v>
      </c>
      <c r="DU148" s="166">
        <v>4</v>
      </c>
      <c r="DV148" s="166">
        <v>3.8</v>
      </c>
      <c r="DW148" s="166">
        <v>3</v>
      </c>
      <c r="DX148" s="148">
        <v>4</v>
      </c>
      <c r="DY148" s="152"/>
      <c r="DZ148" s="152">
        <v>4.2</v>
      </c>
      <c r="EA148" s="152">
        <v>4.666666666666667</v>
      </c>
      <c r="EB148" s="148">
        <v>4.5</v>
      </c>
      <c r="EC148" s="152">
        <v>4.2</v>
      </c>
      <c r="ED148" s="152">
        <v>4</v>
      </c>
      <c r="EE148" s="152">
        <v>4.5</v>
      </c>
    </row>
    <row r="149" spans="1:135" x14ac:dyDescent="0.2">
      <c r="A149">
        <v>74</v>
      </c>
      <c r="AC149">
        <f t="shared" si="12"/>
        <v>0</v>
      </c>
      <c r="AD149" t="e">
        <f t="shared" si="14"/>
        <v>#DIV/0!</v>
      </c>
      <c r="AP149" s="148">
        <f t="shared" si="15"/>
        <v>0</v>
      </c>
      <c r="AQ149" s="148" t="e">
        <f t="shared" si="13"/>
        <v>#DIV/0!</v>
      </c>
      <c r="CI149" s="148" t="e">
        <f t="shared" si="16"/>
        <v>#DIV/0!</v>
      </c>
    </row>
    <row r="150" spans="1:135" x14ac:dyDescent="0.2">
      <c r="A150">
        <v>75</v>
      </c>
      <c r="B150" s="15">
        <v>176</v>
      </c>
      <c r="C150" s="16" t="s">
        <v>630</v>
      </c>
      <c r="D150" cm="1">
        <f t="array" ref="D150">_xlfn.IFS([1]original_ver!D79="Participant",1,[1]original_ver!D79="Non-Participant",0,[1]original_ver!D79="","")</f>
        <v>1</v>
      </c>
      <c r="E150">
        <v>1</v>
      </c>
      <c r="F150" s="17" cm="1">
        <f t="array" ref="F150">_xlfn.IFS([1]original_ver!F79="ชาย",1,[1]original_ver!F79="หญิง",0,[1]original_ver!F79="","")</f>
        <v>1</v>
      </c>
      <c r="G150" s="17">
        <v>45</v>
      </c>
      <c r="H150" s="17" cm="1">
        <f t="array" ref="H150">_xlfn.IFS([1]original_ver!H79="ไม่มีการศึกษา",0,[1]original_ver!H79="ประถมศึกษา",1,[1]original_ver!H79="มัธยมศึกษาตอนต้น",2,[1]original_ver!H79="มัธยมศึกษาตอนปลาย",3,[1]original_ver!H79="อนุปริญญา (ปวช., ปวส., ฝึกหัดครู)",4,[1]original_ver!H79="ปริญญาตรี",5,[1]original_ver!H79="สูงกว่าปริญญาตรี",6,[1]original_ver!H79="","")</f>
        <v>6</v>
      </c>
      <c r="I150" s="17" cm="1">
        <f t="array" ref="I150">_xlfn.IFS([1]original_ver!I79="โสด",1,[1]original_ver!I79="สมรส/อยู่ด้วยกัน",2,[1]original_ver!I79="หย่าร้าง/แยกกันอยู่",3,[1]original_ver!I79="หม้าย",4,[1]original_ver!I79="","")</f>
        <v>1</v>
      </c>
      <c r="J150" s="17">
        <v>4</v>
      </c>
      <c r="K150" s="17">
        <v>9</v>
      </c>
      <c r="L150" s="17" cm="1">
        <f t="array" ref="L150">_xlfn.IFS([1]original_ver!L79="ใช่",1,[1]original_ver!L79="ไม่ใช่",0,[1]original_ver!L79="","")</f>
        <v>0</v>
      </c>
      <c r="M150" s="17" cm="1">
        <f t="array" ref="M150">_xlfn.IFS([1]original_ver!M79="กู้ยืม",1,[1]original_ver!M79="ไม่กู้ยืม",0,[1]original_ver!M79="","")</f>
        <v>0</v>
      </c>
      <c r="N150" s="17">
        <f>IF($O150&gt;1, 1,0)</f>
        <v>1</v>
      </c>
      <c r="O150" s="18">
        <v>400000</v>
      </c>
      <c r="P150" s="17" cm="1">
        <f t="array" ref="P150">_xlfn.IFS([1]original_ver!O79="ใช่",1,[1]original_ver!O79="ไม่ใช่",0,[1]original_ver!O79="","")</f>
        <v>1</v>
      </c>
      <c r="Q150" s="17"/>
      <c r="R150" s="15">
        <v>7</v>
      </c>
      <c r="S150" s="15">
        <v>1</v>
      </c>
      <c r="T150" s="15">
        <v>10</v>
      </c>
      <c r="U150" s="15">
        <v>6000</v>
      </c>
      <c r="V150" s="15">
        <v>70</v>
      </c>
      <c r="W150" s="22">
        <f>$U150/$T150</f>
        <v>600</v>
      </c>
      <c r="AC150">
        <f t="shared" si="12"/>
        <v>6000</v>
      </c>
      <c r="AD150">
        <f t="shared" si="14"/>
        <v>600</v>
      </c>
      <c r="AE150" s="15">
        <v>7</v>
      </c>
      <c r="AF150" s="15">
        <v>1</v>
      </c>
      <c r="AG150" s="15">
        <v>10</v>
      </c>
      <c r="AH150" s="15">
        <v>4000</v>
      </c>
      <c r="AI150" s="15">
        <v>65</v>
      </c>
      <c r="AJ150" s="37">
        <f>$AH150/$AG150</f>
        <v>400</v>
      </c>
      <c r="AP150" s="148">
        <f t="shared" si="15"/>
        <v>4000</v>
      </c>
      <c r="AQ150" s="148">
        <f t="shared" si="13"/>
        <v>400</v>
      </c>
      <c r="AR150" s="15">
        <v>8</v>
      </c>
      <c r="AS150" s="15">
        <v>5</v>
      </c>
      <c r="AT150" s="15">
        <v>2</v>
      </c>
      <c r="AU150" s="15">
        <v>300</v>
      </c>
      <c r="AV150" s="15">
        <v>110</v>
      </c>
      <c r="AW150" s="15">
        <f>$AU150/$AT150</f>
        <v>150</v>
      </c>
      <c r="BC150">
        <f>$AU150+$AZ150</f>
        <v>300</v>
      </c>
      <c r="BD150">
        <f>$BC150/$AT150</f>
        <v>150</v>
      </c>
      <c r="BE150" s="15">
        <v>8</v>
      </c>
      <c r="BF150" s="15">
        <v>5</v>
      </c>
      <c r="BG150" s="15">
        <v>2</v>
      </c>
      <c r="BH150" s="15">
        <v>300</v>
      </c>
      <c r="BI150" s="15">
        <v>100</v>
      </c>
      <c r="BJ150" s="15"/>
      <c r="BP150">
        <f>$BH150+$BM150</f>
        <v>300</v>
      </c>
      <c r="BQ150">
        <f>$BP150/$BG150</f>
        <v>150</v>
      </c>
      <c r="BW150" s="15"/>
      <c r="CC150" s="15"/>
      <c r="CD150" s="25">
        <v>1.25</v>
      </c>
      <c r="CE150" s="25">
        <v>1.6666666666666667</v>
      </c>
      <c r="CF150" s="25">
        <v>1.6666666666666667</v>
      </c>
      <c r="CG150" s="25">
        <v>1.5</v>
      </c>
      <c r="CH150" s="25">
        <v>1</v>
      </c>
      <c r="CI150" s="152">
        <f t="shared" si="16"/>
        <v>1.4166666666666667</v>
      </c>
      <c r="CJ150">
        <v>2</v>
      </c>
      <c r="CK150" cm="1">
        <f t="array" ref="CK150">_xlfn.IFS([1]original_ver!CH79="จากการเข้าร่วมกิจกรรมอบรม ที่จัดโดยโครงการเกษตรกรปราดเปรื่อง (Smart Farmer)",1,[1]original_ver!CH79="จากการเข้าร่วมกิจกรรมอบรม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ๆ",3,[1]original_ver!CH79="จากการเรียนรู้ผ่านประสบการณ์ของผู้อื่น ได้แก่ เพื่อนบ้าน พี่น้อง เพื่อน และญาติ เป็นต้น",4,[1]original_ver!CH79="ไม่ได้เข้าร่วมกิจกรรมอบรมหรือเรียนรู้ใด ๆ (ข้ามไปข้อ 33)",5)</f>
        <v>1</v>
      </c>
      <c r="CL150" s="15" cm="1">
        <f t="array" ref="CL150">_xlfn.IFS([1]original_ver!CJ79="ความรู้ทางการเกษตรและการใช้เทคโนโลยีสำหรับการผลิตในฟาร์ม",1,[1]original_ver!CJ79="การวางแผนและจัดการฟาร์ม เช่น การเก็บเกี่ยว การเงิน และการวางแผนทางการตลาด",2,[1]original_ver!CJ79="การเป็นผู้ประกอบการทางการเกษตร",3,[1]original_ver!CJ79="การเพิ่มมูลค่าผลผลิต และการแปรรูปผลผลิต (รวมถึงการพัฒนาคุณภาพผลผลิต)",4,[1]original_ver!CJ79="","")</f>
        <v>1</v>
      </c>
      <c r="CM150" s="15">
        <v>2</v>
      </c>
      <c r="CN150" s="15">
        <v>2</v>
      </c>
      <c r="CO150" s="15" cm="1">
        <f t="array" ref="CO150">_xlfn.IFS([1]original_ver!CN79="ความรู้ทางการเกษตรและการใช้เทคโนโลยีสำหรับการผลิตในฟาร์ม",1,[1]original_ver!CN79="การวางแผนและจัดการฟาร์ม เช่น การเก็บเกี่ยว การเงิน และการวางแผนทางการตลาด",2,[1]original_ver!CN79="การเป็นผู้ประกอบการทางการเกษตร",3,[1]original_ver!CN79="การเพิ่มมูลค่าผลผลิต และการแปรรูปผลผลิต (รวมถึงการพัฒนาคุณภาพผลผลิต)",4,[1]original_ver!CN79="","")</f>
        <v>4</v>
      </c>
      <c r="CP150" s="15">
        <v>1</v>
      </c>
      <c r="CQ150" s="15">
        <v>1</v>
      </c>
      <c r="CR150" s="15" cm="1">
        <f t="array" ref="CR150">_xlfn.IFS([1]original_ver!CR79="ประยุกต์",1,[1]original_ver!CR79="ไม่ประยุกต์",0,[1]original_ver!CR79="","")</f>
        <v>1</v>
      </c>
      <c r="CS150" s="15" cm="1">
        <f t="array" ref="CS150">_xlfn.IFS([1]original_ver!CS79="ประยุกต์",1,[1]original_ver!CS79="ไม่ประยุกต์",0,[1]original_ver!CS79="","")</f>
        <v>1</v>
      </c>
      <c r="CU150" s="15" cm="1">
        <f t="array" ref="CU150">_xlfn.IFS([1]original_ver!CV79="ประยุกต์",1,[1]original_ver!CV79="ไม่ประยุกต์",0,[1]original_ver!CV79="","")</f>
        <v>0</v>
      </c>
      <c r="CV150" s="15">
        <v>1</v>
      </c>
      <c r="CW150" s="15" cm="1">
        <f t="array" ref="CW150">_xlfn.IFS([1]original_ver!CY79="ประยุกต์",1,[1]original_ver!CY79="ไม่ประยุกต์",0,[1]original_ver!CY79="","")</f>
        <v>0</v>
      </c>
      <c r="CX150" s="15">
        <v>1</v>
      </c>
      <c r="CY150" s="15" cm="1">
        <f t="array" ref="CY150">_xlfn.IFS([1]original_ver!DB79="ประยุกต์",1,[1]original_ver!DB79="ไม่ประยุกต์",0,[1]original_ver!DB79="","")</f>
        <v>1</v>
      </c>
      <c r="DA150" s="15">
        <v>0</v>
      </c>
      <c r="DB150" s="15">
        <v>0</v>
      </c>
      <c r="DC150" s="15">
        <v>0</v>
      </c>
      <c r="DD150" s="15">
        <v>0</v>
      </c>
      <c r="DE150" s="15">
        <v>0</v>
      </c>
      <c r="DF150" s="15">
        <v>0</v>
      </c>
      <c r="DI150" s="15">
        <v>2</v>
      </c>
      <c r="DJ150" s="15">
        <v>1</v>
      </c>
      <c r="DM150" s="15">
        <v>1</v>
      </c>
      <c r="DN150" s="15">
        <v>3</v>
      </c>
      <c r="DS150" s="25">
        <v>4.4000000000000004</v>
      </c>
      <c r="DT150" s="25">
        <v>4.666666666666667</v>
      </c>
      <c r="DU150">
        <v>4.5</v>
      </c>
      <c r="DV150" s="25">
        <v>4.8</v>
      </c>
      <c r="DW150" s="25">
        <v>3</v>
      </c>
      <c r="DX150" s="25">
        <v>5</v>
      </c>
      <c r="DY150" s="152"/>
      <c r="DZ150" s="27">
        <v>4.5999999999999996</v>
      </c>
      <c r="EA150" s="27">
        <v>3.6666666666666665</v>
      </c>
      <c r="EB150" s="27">
        <v>4.75</v>
      </c>
      <c r="EC150" s="27">
        <v>4.4000000000000004</v>
      </c>
      <c r="ED150" s="27">
        <v>4.666666666666667</v>
      </c>
      <c r="EE150">
        <v>4.75</v>
      </c>
    </row>
    <row r="151" spans="1:135" x14ac:dyDescent="0.2">
      <c r="A151">
        <v>75</v>
      </c>
      <c r="AC151">
        <f t="shared" si="12"/>
        <v>0</v>
      </c>
      <c r="AD151" t="e">
        <f t="shared" si="14"/>
        <v>#DIV/0!</v>
      </c>
      <c r="AP151" s="148">
        <f t="shared" si="15"/>
        <v>0</v>
      </c>
      <c r="AQ151" s="148" t="e">
        <f t="shared" si="13"/>
        <v>#DIV/0!</v>
      </c>
      <c r="CI151" s="148" t="e">
        <f t="shared" si="16"/>
        <v>#DIV/0!</v>
      </c>
    </row>
    <row r="152" spans="1:135" x14ac:dyDescent="0.2">
      <c r="A152">
        <v>76</v>
      </c>
      <c r="B152" s="15">
        <v>177</v>
      </c>
      <c r="C152" s="44" t="s">
        <v>631</v>
      </c>
      <c r="D152" cm="1">
        <f t="array" ref="D152">_xlfn.IFS([1]original_ver!D80="Participant",1,[1]original_ver!D80="Non-Participant",0,[1]original_ver!D80="","")</f>
        <v>1</v>
      </c>
      <c r="E152">
        <v>2</v>
      </c>
      <c r="F152" s="17" cm="1">
        <f t="array" ref="F152">_xlfn.IFS([1]original_ver!F80="ชาย",1,[1]original_ver!F80="หญิง",0,[1]original_ver!F80="","")</f>
        <v>1</v>
      </c>
      <c r="G152" s="17">
        <v>58</v>
      </c>
      <c r="H152" s="17" cm="1">
        <f t="array" ref="H152">_xlfn.IFS([1]original_ver!H80="ไม่มีการศึกษา",0,[1]original_ver!H80="ประถมศึกษา",1,[1]original_ver!H80="มัธยมศึกษาตอนต้น",2,[1]original_ver!H80="มัธยมศึกษาตอนปลาย",3,[1]original_ver!H80="อนุปริญญา (ปวช., ปวส., ฝึกหัดครู)",4,[1]original_ver!H80="ปริญญาตรี",5,[1]original_ver!H80="สูงกว่าปริญญาตรี",6,[1]original_ver!H80="","")</f>
        <v>3</v>
      </c>
      <c r="I152" s="17" cm="1">
        <f t="array" ref="I152">_xlfn.IFS([1]original_ver!I80="โสด",1,[1]original_ver!I80="สมรส/อยู่ด้วยกัน",2,[1]original_ver!I80="หย่าร้าง/แยกกันอยู่",3,[1]original_ver!I80="หม้าย",4,[1]original_ver!I80="","")</f>
        <v>2</v>
      </c>
      <c r="J152" s="17">
        <v>6</v>
      </c>
      <c r="K152" s="17">
        <v>17</v>
      </c>
      <c r="L152" s="17" cm="1">
        <f t="array" ref="L152">_xlfn.IFS([1]original_ver!L80="ใช่",1,[1]original_ver!L80="ไม่ใช่",0,[1]original_ver!L80="","")</f>
        <v>0</v>
      </c>
      <c r="M152" s="17" cm="1">
        <f t="array" ref="M152">_xlfn.IFS([1]original_ver!M80="กู้ยืม",1,[1]original_ver!M80="ไม่กู้ยืม",0,[1]original_ver!M80="","")</f>
        <v>1</v>
      </c>
      <c r="N152" s="17">
        <f>IF($O152&gt;1, 1,0)</f>
        <v>1</v>
      </c>
      <c r="O152" s="18">
        <v>200000</v>
      </c>
      <c r="P152" s="17" cm="1">
        <f t="array" ref="P152">_xlfn.IFS([1]original_ver!O80="ใช่",1,[1]original_ver!O80="ไม่ใช่",0,[1]original_ver!O80="","")</f>
        <v>1</v>
      </c>
      <c r="Q152" s="17"/>
      <c r="R152" s="15">
        <v>8</v>
      </c>
      <c r="S152" s="15">
        <v>5</v>
      </c>
      <c r="T152" s="15">
        <v>1</v>
      </c>
      <c r="U152" s="15">
        <v>500</v>
      </c>
      <c r="V152" s="15">
        <v>105</v>
      </c>
      <c r="W152" s="22">
        <f>$U152/$T152</f>
        <v>500</v>
      </c>
      <c r="AC152">
        <f t="shared" si="12"/>
        <v>500</v>
      </c>
      <c r="AD152">
        <f t="shared" si="14"/>
        <v>500</v>
      </c>
      <c r="AE152" s="15">
        <v>8</v>
      </c>
      <c r="AF152" s="15">
        <v>6</v>
      </c>
      <c r="AG152" s="15">
        <v>1</v>
      </c>
      <c r="AH152" s="15">
        <v>500</v>
      </c>
      <c r="AI152" s="15">
        <v>110</v>
      </c>
      <c r="AJ152" s="37">
        <f>$AH152/$AG152</f>
        <v>500</v>
      </c>
      <c r="AP152" s="148">
        <f t="shared" si="15"/>
        <v>500</v>
      </c>
      <c r="AQ152" s="148">
        <f t="shared" si="13"/>
        <v>500</v>
      </c>
      <c r="CD152" s="25">
        <v>1.5</v>
      </c>
      <c r="CE152" s="25">
        <v>1.6666666666666667</v>
      </c>
      <c r="CF152" s="25">
        <v>1.3333333333333333</v>
      </c>
      <c r="CG152" s="25">
        <v>1.5</v>
      </c>
      <c r="CH152" s="25">
        <v>1.5</v>
      </c>
      <c r="CI152" s="152">
        <f t="shared" si="16"/>
        <v>1.5</v>
      </c>
      <c r="CJ152">
        <v>1</v>
      </c>
      <c r="CK152" cm="1">
        <f t="array" ref="CK152">_xlfn.IFS([1]original_ver!CH80="จากการเข้าร่วมกิจกรรมอบรม ที่จัดโดยโครงการเกษตรกรปราดเปรื่อง (Smart Farmer)",1,[1]original_ver!CH80="จากการเข้าร่วมกิจกรรมอบรม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ๆ",3,[1]original_ver!CH80="จากการเรียนรู้ผ่านประสบการณ์ของผู้อื่น ได้แก่ เพื่อนบ้าน พี่น้อง เพื่อน และญาติ เป็นต้น",4,[1]original_ver!CH80="ไม่ได้เข้าร่วมกิจกรรมอบรมหรือเรียนรู้ใด ๆ (ข้ามไปข้อ 33)",5)</f>
        <v>5</v>
      </c>
      <c r="CL152" s="15" t="str" cm="1">
        <f t="array" ref="CL152">_xlfn.IFS([1]original_ver!CJ80="ความรู้ทางการเกษตรและการใช้เทคโนโลยีสำหรับการผลิตในฟาร์ม",1,[1]original_ver!CJ80="การวางแผนและจัดการฟาร์ม เช่น การเก็บเกี่ยว การเงิน และการวางแผนทางการตลาด",2,[1]original_ver!CJ80="การเป็นผู้ประกอบการทางการเกษตร",3,[1]original_ver!CJ80="การเพิ่มมูลค่าผลผลิต และการแปรรูปผลผลิต (รวมถึงการพัฒนาคุณภาพผลผลิต)",4,[1]original_ver!CJ80="","")</f>
        <v/>
      </c>
      <c r="CO152" s="15" t="str" cm="1">
        <f t="array" ref="CO152">_xlfn.IFS([1]original_ver!CN80="ความรู้ทางการเกษตรและการใช้เทคโนโลยีสำหรับการผลิตในฟาร์ม",1,[1]original_ver!CN80="การวางแผนและจัดการฟาร์ม เช่น การเก็บเกี่ยว การเงิน และการวางแผนทางการตลาด",2,[1]original_ver!CN80="การเป็นผู้ประกอบการทางการเกษตร",3,[1]original_ver!CN80="การเพิ่มมูลค่าผลผลิต และการแปรรูปผลผลิต (รวมถึงการพัฒนาคุณภาพผลผลิต)",4,[1]original_ver!CN80="","")</f>
        <v/>
      </c>
      <c r="CR152" s="15" t="str" cm="1">
        <f t="array" ref="CR152">_xlfn.IFS([1]original_ver!CR80="ประยุกต์",1,[1]original_ver!CR80="ไม่ประยุกต์",0,[1]original_ver!CR80="","")</f>
        <v/>
      </c>
      <c r="CS152" s="15" t="str" cm="1">
        <f t="array" ref="CS152">_xlfn.IFS([1]original_ver!CS80="ประยุกต์",1,[1]original_ver!CS80="ไม่ประยุกต์",0,[1]original_ver!CS80="","")</f>
        <v/>
      </c>
      <c r="CU152" s="15" t="str" cm="1">
        <f t="array" ref="CU152">_xlfn.IFS([1]original_ver!CV80="ประยุกต์",1,[1]original_ver!CV80="ไม่ประยุกต์",0,[1]original_ver!CV80="","")</f>
        <v/>
      </c>
      <c r="CW152" s="15" t="str" cm="1">
        <f t="array" ref="CW152">_xlfn.IFS([1]original_ver!CY80="ประยุกต์",1,[1]original_ver!CY80="ไม่ประยุกต์",0,[1]original_ver!CY80="","")</f>
        <v/>
      </c>
      <c r="CY152" s="15" t="str" cm="1">
        <f t="array" ref="CY152">_xlfn.IFS([1]original_ver!DB80="ประยุกต์",1,[1]original_ver!DB80="ไม่ประยุกต์",0,[1]original_ver!DB80="","")</f>
        <v/>
      </c>
      <c r="DG152" s="15">
        <v>1</v>
      </c>
      <c r="DH152" s="15">
        <v>2</v>
      </c>
      <c r="DM152" s="15">
        <v>2</v>
      </c>
      <c r="DN152" s="15">
        <v>3</v>
      </c>
      <c r="DS152" s="25">
        <v>4</v>
      </c>
      <c r="DT152" s="25">
        <v>4</v>
      </c>
      <c r="DU152">
        <v>4.75</v>
      </c>
      <c r="DV152" s="25">
        <v>4</v>
      </c>
      <c r="DW152" s="25">
        <v>4</v>
      </c>
      <c r="DX152" s="25">
        <v>4.5</v>
      </c>
      <c r="DY152" s="152"/>
      <c r="DZ152" s="27">
        <v>4.8</v>
      </c>
      <c r="EA152" s="27">
        <v>4.666666666666667</v>
      </c>
      <c r="EB152" s="27">
        <v>3.75</v>
      </c>
      <c r="EC152" s="27">
        <v>4.5999999999999996</v>
      </c>
      <c r="ED152" s="27">
        <v>4</v>
      </c>
      <c r="EE152">
        <v>5</v>
      </c>
    </row>
    <row r="153" spans="1:135" x14ac:dyDescent="0.2">
      <c r="A153">
        <v>76</v>
      </c>
      <c r="AC153">
        <f t="shared" si="12"/>
        <v>0</v>
      </c>
      <c r="AD153" t="e">
        <f t="shared" si="14"/>
        <v>#DIV/0!</v>
      </c>
      <c r="AP153" s="148">
        <f t="shared" si="15"/>
        <v>0</v>
      </c>
      <c r="AQ153" s="148" t="e">
        <f t="shared" si="13"/>
        <v>#DIV/0!</v>
      </c>
      <c r="CI153" s="148" t="e">
        <f t="shared" si="16"/>
        <v>#DIV/0!</v>
      </c>
    </row>
    <row r="154" spans="1:135" x14ac:dyDescent="0.2">
      <c r="A154">
        <v>77</v>
      </c>
      <c r="B154" s="15">
        <v>178</v>
      </c>
      <c r="C154" s="16" t="s">
        <v>632</v>
      </c>
      <c r="D154" cm="1">
        <f t="array" ref="D154">_xlfn.IFS([1]original_ver!D81="Participant",1,[1]original_ver!D81="Non-Participant",0,[1]original_ver!D81="","")</f>
        <v>1</v>
      </c>
      <c r="E154">
        <v>2</v>
      </c>
      <c r="F154" s="17" cm="1">
        <f t="array" ref="F154">_xlfn.IFS([1]original_ver!F81="ชาย",1,[1]original_ver!F81="หญิง",0,[1]original_ver!F81="","")</f>
        <v>1</v>
      </c>
      <c r="G154" s="17">
        <v>50</v>
      </c>
      <c r="H154" s="17" cm="1">
        <f t="array" ref="H154">_xlfn.IFS([1]original_ver!H81="ไม่มีการศึกษา",0,[1]original_ver!H81="ประถมศึกษา",1,[1]original_ver!H81="มัธยมศึกษาตอนต้น",2,[1]original_ver!H81="มัธยมศึกษาตอนปลาย",3,[1]original_ver!H81="อนุปริญญา (ปวช., ปวส., ฝึกหัดครู)",4,[1]original_ver!H81="ปริญญาตรี",5,[1]original_ver!H81="สูงกว่าปริญญาตรี",6,[1]original_ver!H81="","")</f>
        <v>5</v>
      </c>
      <c r="I154" s="17" cm="1">
        <f t="array" ref="I154">_xlfn.IFS([1]original_ver!I81="โสด",1,[1]original_ver!I81="สมรส/อยู่ด้วยกัน",2,[1]original_ver!I81="หย่าร้าง/แยกกันอยู่",3,[1]original_ver!I81="หม้าย",4,[1]original_ver!I81="","")</f>
        <v>2</v>
      </c>
      <c r="J154" s="17">
        <v>4</v>
      </c>
      <c r="K154" s="17">
        <v>20</v>
      </c>
      <c r="L154" s="17" cm="1">
        <f t="array" ref="L154">_xlfn.IFS([1]original_ver!L81="ใช่",1,[1]original_ver!L81="ไม่ใช่",0,[1]original_ver!L81="","")</f>
        <v>1</v>
      </c>
      <c r="M154" s="17" cm="1">
        <f t="array" ref="M154">_xlfn.IFS([1]original_ver!M81="กู้ยืม",1,[1]original_ver!M81="ไม่กู้ยืม",0,[1]original_ver!M81="","")</f>
        <v>0</v>
      </c>
      <c r="N154" s="17">
        <f>IF($O154&gt;1, 1,0)</f>
        <v>1</v>
      </c>
      <c r="O154" s="18">
        <v>160000</v>
      </c>
      <c r="P154" s="17" cm="1">
        <f t="array" ref="P154">_xlfn.IFS([1]original_ver!O81="ใช่",1,[1]original_ver!O81="ไม่ใช่",0,[1]original_ver!O81="","")</f>
        <v>0</v>
      </c>
      <c r="Q154" s="17"/>
      <c r="R154" s="15">
        <v>1</v>
      </c>
      <c r="S154" s="15">
        <v>1</v>
      </c>
      <c r="T154" s="15">
        <v>15</v>
      </c>
      <c r="U154" s="15">
        <v>8000</v>
      </c>
      <c r="V154" s="19">
        <v>15</v>
      </c>
      <c r="W154" s="20">
        <f>$U154/$T154</f>
        <v>533.33333333333337</v>
      </c>
      <c r="AC154">
        <f t="shared" si="12"/>
        <v>8000</v>
      </c>
      <c r="AD154">
        <f t="shared" si="14"/>
        <v>533.33333333333337</v>
      </c>
      <c r="AE154" s="15">
        <v>1</v>
      </c>
      <c r="AF154" s="15">
        <v>1</v>
      </c>
      <c r="AG154" s="15">
        <v>15</v>
      </c>
      <c r="AH154" s="15">
        <v>7200</v>
      </c>
      <c r="AI154" s="23">
        <v>13</v>
      </c>
      <c r="AJ154" s="37">
        <f>$AH154/$AG154</f>
        <v>480</v>
      </c>
      <c r="AP154" s="148">
        <f t="shared" si="15"/>
        <v>7200</v>
      </c>
      <c r="AQ154" s="148">
        <f t="shared" si="13"/>
        <v>480</v>
      </c>
      <c r="CD154" s="25">
        <v>1.75</v>
      </c>
      <c r="CE154" s="25">
        <v>1.3333333333333333</v>
      </c>
      <c r="CF154" s="25">
        <v>1.6666666666666667</v>
      </c>
      <c r="CG154" s="25">
        <v>1.5</v>
      </c>
      <c r="CH154" s="25">
        <v>1.5</v>
      </c>
      <c r="CI154" s="152">
        <f t="shared" si="16"/>
        <v>1.55</v>
      </c>
      <c r="CJ154">
        <v>2</v>
      </c>
      <c r="CK154" cm="1">
        <f t="array" ref="CK154">_xlfn.IFS([1]original_ver!CH81="จากการเข้าร่วมกิจกรรมอบรม ที่จัดโดยโครงการเกษตรกรปราดเปรื่อง (Smart Farmer)",1,[1]original_ver!CH81="จากการเข้าร่วมกิจกรรมอบรม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ๆ",3,[1]original_ver!CH81="จากการเรียนรู้ผ่านประสบการณ์ของผู้อื่น ได้แก่ เพื่อนบ้าน พี่น้อง เพื่อน และญาติ เป็นต้น",4,[1]original_ver!CH81="ไม่ได้เข้าร่วมกิจกรรมอบรมหรือเรียนรู้ใด ๆ (ข้ามไปข้อ 33)",5)</f>
        <v>5</v>
      </c>
      <c r="CL154" s="15" t="str" cm="1">
        <f t="array" ref="CL154">_xlfn.IFS([1]original_ver!CJ81="ความรู้ทางการเกษตรและการใช้เทคโนโลยีสำหรับการผลิตในฟาร์ม",1,[1]original_ver!CJ81="การวางแผนและจัดการฟาร์ม เช่น การเก็บเกี่ยว การเงิน และการวางแผนทางการตลาด",2,[1]original_ver!CJ81="การเป็นผู้ประกอบการทางการเกษตร",3,[1]original_ver!CJ81="การเพิ่มมูลค่าผลผลิต และการแปรรูปผลผลิต (รวมถึงการพัฒนาคุณภาพผลผลิต)",4,[1]original_ver!CJ81="","")</f>
        <v/>
      </c>
      <c r="CO154" s="15" t="str" cm="1">
        <f t="array" ref="CO154">_xlfn.IFS([1]original_ver!CN81="ความรู้ทางการเกษตรและการใช้เทคโนโลยีสำหรับการผลิตในฟาร์ม",1,[1]original_ver!CN81="การวางแผนและจัดการฟาร์ม เช่น การเก็บเกี่ยว การเงิน และการวางแผนทางการตลาด",2,[1]original_ver!CN81="การเป็นผู้ประกอบการทางการเกษตร",3,[1]original_ver!CN81="การเพิ่มมูลค่าผลผลิต และการแปรรูปผลผลิต (รวมถึงการพัฒนาคุณภาพผลผลิต)",4,[1]original_ver!CN81="","")</f>
        <v/>
      </c>
      <c r="CR154" s="15" t="str" cm="1">
        <f t="array" ref="CR154">_xlfn.IFS([1]original_ver!CR81="ประยุกต์",1,[1]original_ver!CR81="ไม่ประยุกต์",0,[1]original_ver!CR81="","")</f>
        <v/>
      </c>
      <c r="CS154" s="15" t="str" cm="1">
        <f t="array" ref="CS154">_xlfn.IFS([1]original_ver!CS81="ประยุกต์",1,[1]original_ver!CS81="ไม่ประยุกต์",0,[1]original_ver!CS81="","")</f>
        <v/>
      </c>
      <c r="CU154" s="15" t="str" cm="1">
        <f t="array" ref="CU154">_xlfn.IFS([1]original_ver!CV81="ประยุกต์",1,[1]original_ver!CV81="ไม่ประยุกต์",0,[1]original_ver!CV81="","")</f>
        <v/>
      </c>
      <c r="CW154" s="15" t="str" cm="1">
        <f t="array" ref="CW154">_xlfn.IFS([1]original_ver!CY81="ประยุกต์",1,[1]original_ver!CY81="ไม่ประยุกต์",0,[1]original_ver!CY81="","")</f>
        <v/>
      </c>
      <c r="CY154" s="15" t="str" cm="1">
        <f t="array" ref="CY154">_xlfn.IFS([1]original_ver!DB81="ประยุกต์",1,[1]original_ver!DB81="ไม่ประยุกต์",0,[1]original_ver!DB81="","")</f>
        <v/>
      </c>
      <c r="DR154" s="15" t="s">
        <v>612</v>
      </c>
      <c r="DS154" s="166">
        <v>4</v>
      </c>
      <c r="DT154" s="166">
        <v>3.6666666666666665</v>
      </c>
      <c r="DU154" s="166">
        <v>3.5</v>
      </c>
      <c r="DV154" s="166">
        <v>3.4</v>
      </c>
      <c r="DW154" s="166">
        <v>3.3333333333333335</v>
      </c>
      <c r="DX154" s="148">
        <v>3.75</v>
      </c>
      <c r="DY154" s="152"/>
      <c r="DZ154" s="152">
        <v>4.4000000000000004</v>
      </c>
      <c r="EA154" s="152">
        <v>4</v>
      </c>
      <c r="EB154" s="148">
        <v>4.5</v>
      </c>
      <c r="EC154" s="152">
        <v>4.2</v>
      </c>
      <c r="ED154" s="152">
        <v>4.333333333333333</v>
      </c>
      <c r="EE154" s="152">
        <v>4.25</v>
      </c>
    </row>
    <row r="155" spans="1:135" x14ac:dyDescent="0.2">
      <c r="A155">
        <v>77</v>
      </c>
      <c r="AC155">
        <f t="shared" si="12"/>
        <v>0</v>
      </c>
      <c r="AD155" t="e">
        <f t="shared" si="14"/>
        <v>#DIV/0!</v>
      </c>
      <c r="AP155" s="148">
        <f t="shared" si="15"/>
        <v>0</v>
      </c>
      <c r="AQ155" s="148" t="e">
        <f t="shared" si="13"/>
        <v>#DIV/0!</v>
      </c>
      <c r="CI155" s="148" t="e">
        <f t="shared" si="16"/>
        <v>#DIV/0!</v>
      </c>
    </row>
    <row r="156" spans="1:135" x14ac:dyDescent="0.2">
      <c r="A156">
        <v>78</v>
      </c>
      <c r="B156" s="15">
        <v>181</v>
      </c>
      <c r="C156" s="16" t="s">
        <v>633</v>
      </c>
      <c r="D156" cm="1">
        <f t="array" ref="D156">_xlfn.IFS([1]original_ver!D82="Participant",1,[1]original_ver!D82="Non-Participant",0,[1]original_ver!D82="","")</f>
        <v>0</v>
      </c>
      <c r="E156" s="37">
        <v>1</v>
      </c>
      <c r="F156" s="17" cm="1">
        <f t="array" ref="F156">_xlfn.IFS([1]original_ver!F82="ชาย",1,[1]original_ver!F82="หญิง",0,[1]original_ver!F82="","")</f>
        <v>1</v>
      </c>
      <c r="G156" s="17">
        <v>51</v>
      </c>
      <c r="H156" s="17" cm="1">
        <f t="array" ref="H156">_xlfn.IFS([1]original_ver!H82="ไม่มีการศึกษา",0,[1]original_ver!H82="ประถมศึกษา",1,[1]original_ver!H82="มัธยมศึกษาตอนต้น",2,[1]original_ver!H82="มัธยมศึกษาตอนปลาย",3,[1]original_ver!H82="อนุปริญญา (ปวช., ปวส., ฝึกหัดครู)",4,[1]original_ver!H82="ปริญญาตรี",5,[1]original_ver!H82="สูงกว่าปริญญาตรี",6,[1]original_ver!H82="","")</f>
        <v>3</v>
      </c>
      <c r="I156" s="17" cm="1">
        <f t="array" ref="I156">_xlfn.IFS([1]original_ver!I82="โสด",1,[1]original_ver!I82="สมรส/อยู่ด้วยกัน",2,[1]original_ver!I82="หย่าร้าง/แยกกันอยู่",3,[1]original_ver!I82="หม้าย",4,[1]original_ver!I82="","")</f>
        <v>2</v>
      </c>
      <c r="J156" s="17">
        <v>4</v>
      </c>
      <c r="K156" s="17">
        <v>6</v>
      </c>
      <c r="L156" s="17" cm="1">
        <f t="array" ref="L156">_xlfn.IFS([1]original_ver!L82="ใช่",1,[1]original_ver!L82="ไม่ใช่",0,[1]original_ver!L82="","")</f>
        <v>0</v>
      </c>
      <c r="M156" s="17" cm="1">
        <f t="array" ref="M156">_xlfn.IFS([1]original_ver!M82="กู้ยืม",1,[1]original_ver!M82="ไม่กู้ยืม",0,[1]original_ver!M82="","")</f>
        <v>0</v>
      </c>
      <c r="N156" s="17">
        <f>IF($O156&gt;1, 1,0)</f>
        <v>1</v>
      </c>
      <c r="O156" s="18">
        <v>400000</v>
      </c>
      <c r="P156" s="17" cm="1">
        <f t="array" ref="P156">_xlfn.IFS([1]original_ver!O82="ใช่",1,[1]original_ver!O82="ไม่ใช่",0,[1]original_ver!O82="","")</f>
        <v>0</v>
      </c>
      <c r="Q156" s="17"/>
      <c r="R156" s="15">
        <v>1</v>
      </c>
      <c r="S156" s="15">
        <v>1</v>
      </c>
      <c r="T156" s="15">
        <v>6</v>
      </c>
      <c r="U156" s="15">
        <v>1200</v>
      </c>
      <c r="V156" s="19">
        <v>9</v>
      </c>
      <c r="W156" s="20">
        <f>$U156/$T156</f>
        <v>200</v>
      </c>
      <c r="AC156">
        <f t="shared" si="12"/>
        <v>1200</v>
      </c>
      <c r="AD156">
        <f t="shared" si="14"/>
        <v>200</v>
      </c>
      <c r="AE156" s="22">
        <v>1</v>
      </c>
      <c r="AF156" s="22">
        <v>1</v>
      </c>
      <c r="AG156" s="22">
        <v>6</v>
      </c>
      <c r="AH156" s="24">
        <f>14000/9</f>
        <v>1555.5555555555557</v>
      </c>
      <c r="AI156" s="26">
        <v>9</v>
      </c>
      <c r="AJ156" s="24">
        <f>$AH156/$AG156</f>
        <v>259.2592592592593</v>
      </c>
      <c r="AP156" s="148">
        <f t="shared" si="15"/>
        <v>1555.5555555555557</v>
      </c>
      <c r="AQ156" s="148">
        <f t="shared" si="13"/>
        <v>259.2592592592593</v>
      </c>
      <c r="CD156" s="25">
        <v>2.75</v>
      </c>
      <c r="CE156" s="25">
        <v>2</v>
      </c>
      <c r="CF156" s="25">
        <v>3</v>
      </c>
      <c r="CG156" s="25">
        <v>2.5</v>
      </c>
      <c r="CH156" s="25">
        <v>2.5</v>
      </c>
      <c r="CI156" s="152">
        <f t="shared" si="16"/>
        <v>2.5499999999999998</v>
      </c>
      <c r="CJ156">
        <v>4</v>
      </c>
      <c r="CK156" cm="1">
        <f t="array" ref="CK156">_xlfn.IFS([1]original_ver!CH82="จากการเข้าร่วมกิจกรรมอบรม ที่จัดโดยโครงการเกษตรกรปราดเปรื่อง (Smart Farmer)",1,[1]original_ver!CH82="จากการเข้าร่วมกิจกรรมอบรม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ๆ",3,[1]original_ver!CH82="จากการเรียนรู้ผ่านประสบการณ์ของผู้อื่น ได้แก่ เพื่อนบ้าน พี่น้อง เพื่อน และญาติ เป็นต้น",4,[1]original_ver!CH82="ไม่ได้เข้าร่วมกิจกรรมอบรมหรือเรียนรู้ใด ๆ (ข้ามไปข้อ 33)",5)</f>
        <v>3</v>
      </c>
      <c r="CL156" s="15" cm="1">
        <f t="array" ref="CL156">_xlfn.IFS([1]original_ver!CJ82="ความรู้ทางการเกษตรและการใช้เทคโนโลยีสำหรับการผลิตในฟาร์ม",1,[1]original_ver!CJ82="การวางแผนและจัดการฟาร์ม เช่น การเก็บเกี่ยว การเงิน และการวางแผนทางการตลาด",2,[1]original_ver!CJ82="การเป็นผู้ประกอบการทางการเกษตร",3,[1]original_ver!CJ82="การเพิ่มมูลค่าผลผลิต และการแปรรูปผลผลิต (รวมถึงการพัฒนาคุณภาพผลผลิต)",4,[1]original_ver!CJ82="","")</f>
        <v>2</v>
      </c>
      <c r="CM156" s="15">
        <v>4</v>
      </c>
      <c r="CN156" s="15">
        <v>4</v>
      </c>
      <c r="CO156" s="15" cm="1">
        <f t="array" ref="CO156">_xlfn.IFS([1]original_ver!CN82="ความรู้ทางการเกษตรและการใช้เทคโนโลยีสำหรับการผลิตในฟาร์ม",1,[1]original_ver!CN82="การวางแผนและจัดการฟาร์ม เช่น การเก็บเกี่ยว การเงิน และการวางแผนทางการตลาด",2,[1]original_ver!CN82="การเป็นผู้ประกอบการทางการเกษตร",3,[1]original_ver!CN82="การเพิ่มมูลค่าผลผลิต และการแปรรูปผลผลิต (รวมถึงการพัฒนาคุณภาพผลผลิต)",4,[1]original_ver!CN82="","")</f>
        <v>4</v>
      </c>
      <c r="CP156" s="15">
        <v>0</v>
      </c>
      <c r="CR156" s="15" cm="1">
        <f t="array" ref="CR156">_xlfn.IFS([1]original_ver!CR82="ประยุกต์",1,[1]original_ver!CR82="ไม่ประยุกต์",0,[1]original_ver!CR82="","")</f>
        <v>1</v>
      </c>
      <c r="CS156" s="15" cm="1">
        <f t="array" ref="CS156">_xlfn.IFS([1]original_ver!CS82="ประยุกต์",1,[1]original_ver!CS82="ไม่ประยุกต์",0,[1]original_ver!CS82="","")</f>
        <v>1</v>
      </c>
      <c r="CU156" s="15" cm="1">
        <f t="array" ref="CU156">_xlfn.IFS([1]original_ver!CV82="ประยุกต์",1,[1]original_ver!CV82="ไม่ประยุกต์",0,[1]original_ver!CV82="","")</f>
        <v>1</v>
      </c>
      <c r="CW156" s="15" cm="1">
        <f t="array" ref="CW156">_xlfn.IFS([1]original_ver!CY82="ประยุกต์",1,[1]original_ver!CY82="ไม่ประยุกต์",0,[1]original_ver!CY82="","")</f>
        <v>1</v>
      </c>
      <c r="CY156" s="15" cm="1">
        <f t="array" ref="CY156">_xlfn.IFS([1]original_ver!DB82="ประยุกต์",1,[1]original_ver!DB82="ไม่ประยุกต์",0,[1]original_ver!DB82="","")</f>
        <v>0</v>
      </c>
      <c r="CZ156" s="15">
        <v>1</v>
      </c>
      <c r="DA156" s="15"/>
      <c r="DB156" s="15"/>
      <c r="DC156" s="15"/>
      <c r="DD156" s="15"/>
      <c r="DE156" s="15"/>
      <c r="DF156" s="15"/>
      <c r="DG156" s="15">
        <v>1</v>
      </c>
      <c r="DH156" s="15">
        <v>4</v>
      </c>
      <c r="DI156" s="15">
        <v>3</v>
      </c>
      <c r="DJ156" s="15">
        <v>4</v>
      </c>
      <c r="DK156" s="15">
        <v>2</v>
      </c>
      <c r="DL156" s="15">
        <v>4</v>
      </c>
      <c r="DS156" s="166">
        <v>3</v>
      </c>
      <c r="DT156" s="166">
        <v>3.6666666666666665</v>
      </c>
      <c r="DU156" s="166">
        <v>2.5</v>
      </c>
      <c r="DV156" s="166">
        <v>3.2</v>
      </c>
      <c r="DW156" s="166">
        <v>3.3333333333333335</v>
      </c>
      <c r="DX156" s="148">
        <v>3.25</v>
      </c>
      <c r="DY156" s="152"/>
      <c r="DZ156" s="152">
        <v>2.8</v>
      </c>
      <c r="EA156" s="152">
        <v>3.6666666666666665</v>
      </c>
      <c r="EB156" s="148">
        <v>2.5</v>
      </c>
      <c r="EC156" s="152">
        <v>3.4</v>
      </c>
      <c r="ED156" s="152">
        <v>3.3333333333333335</v>
      </c>
      <c r="EE156" s="152">
        <v>3.5</v>
      </c>
    </row>
    <row r="157" spans="1:135" x14ac:dyDescent="0.2">
      <c r="A157">
        <v>78</v>
      </c>
      <c r="AC157">
        <f t="shared" si="12"/>
        <v>0</v>
      </c>
      <c r="AD157" t="e">
        <f t="shared" si="14"/>
        <v>#DIV/0!</v>
      </c>
      <c r="AP157" s="148">
        <f t="shared" si="15"/>
        <v>0</v>
      </c>
      <c r="AQ157" s="148" t="e">
        <f t="shared" si="13"/>
        <v>#DIV/0!</v>
      </c>
      <c r="CI157" s="148" t="e">
        <f t="shared" si="16"/>
        <v>#DIV/0!</v>
      </c>
    </row>
    <row r="158" spans="1:135" x14ac:dyDescent="0.2">
      <c r="A158">
        <v>79</v>
      </c>
      <c r="B158" s="38">
        <v>185</v>
      </c>
      <c r="C158" s="39" t="s">
        <v>634</v>
      </c>
      <c r="D158" s="37">
        <v>1</v>
      </c>
      <c r="E158" s="37">
        <v>1</v>
      </c>
      <c r="F158" s="40" cm="1">
        <f t="array" ref="F158">_xlfn.IFS([1]original_ver!F83="ชาย",1,[1]original_ver!F83="หญิง",0,[1]original_ver!F83="","")</f>
        <v>1</v>
      </c>
      <c r="G158" s="40">
        <v>37</v>
      </c>
      <c r="H158" s="40" cm="1">
        <f t="array" ref="H158">_xlfn.IFS([1]original_ver!H83="ไม่มีการศึกษา",0,[1]original_ver!H83="ประถมศึกษา",1,[1]original_ver!H83="มัธยมศึกษาตอนต้น",2,[1]original_ver!H83="มัธยมศึกษาตอนปลาย",3,[1]original_ver!H83="อนุปริญญา (ปวช., ปวส., ฝึกหัดครู)",4,[1]original_ver!H83="ปริญญาตรี",5,[1]original_ver!H83="สูงกว่าปริญญาตรี",6,[1]original_ver!H83="","")</f>
        <v>5</v>
      </c>
      <c r="I158" s="40" cm="1">
        <f t="array" ref="I158">_xlfn.IFS([1]original_ver!I83="โสด",1,[1]original_ver!I83="สมรส/อยู่ด้วยกัน",2,[1]original_ver!I83="หย่าร้าง/แยกกันอยู่",3,[1]original_ver!I83="หม้าย",4,[1]original_ver!I83="","")</f>
        <v>1</v>
      </c>
      <c r="J158" s="40">
        <v>3</v>
      </c>
      <c r="K158" s="40">
        <v>10</v>
      </c>
      <c r="L158" s="40" cm="1">
        <f t="array" ref="L158">_xlfn.IFS([1]original_ver!L83="ใช่",1,[1]original_ver!L83="ไม่ใช่",0,[1]original_ver!L83="","")</f>
        <v>0</v>
      </c>
      <c r="M158" s="40" cm="1">
        <f t="array" ref="M158">_xlfn.IFS([1]original_ver!M83="กู้ยืม",1,[1]original_ver!M83="ไม่กู้ยืม",0,[1]original_ver!M83="","")</f>
        <v>0</v>
      </c>
      <c r="N158" s="17">
        <f>IF($O158&gt;1, 1,0)</f>
        <v>1</v>
      </c>
      <c r="O158" s="18">
        <v>200000</v>
      </c>
      <c r="P158" s="40" cm="1">
        <f t="array" ref="P158">_xlfn.IFS([1]original_ver!O83="ใช่",1,[1]original_ver!O83="ไม่ใช่",0,[1]original_ver!O83="","")</f>
        <v>0</v>
      </c>
      <c r="Q158" s="40"/>
      <c r="R158" s="38">
        <v>1</v>
      </c>
      <c r="S158" s="38">
        <v>1</v>
      </c>
      <c r="T158" s="38">
        <v>150</v>
      </c>
      <c r="U158" s="38">
        <v>135000</v>
      </c>
      <c r="V158" s="19">
        <v>9.6</v>
      </c>
      <c r="W158" s="41">
        <f>$U158/$T158</f>
        <v>900</v>
      </c>
      <c r="X158" s="37"/>
      <c r="Y158" s="37"/>
      <c r="Z158" s="37"/>
      <c r="AA158" s="37"/>
      <c r="AB158" s="37"/>
      <c r="AC158" s="37">
        <f t="shared" si="12"/>
        <v>135000</v>
      </c>
      <c r="AD158">
        <f t="shared" si="14"/>
        <v>900</v>
      </c>
      <c r="AE158" s="38">
        <v>1</v>
      </c>
      <c r="AF158" s="38">
        <v>1</v>
      </c>
      <c r="AG158" s="38">
        <v>150</v>
      </c>
      <c r="AH158" s="37">
        <v>120000</v>
      </c>
      <c r="AI158" s="26">
        <v>9.6</v>
      </c>
      <c r="AJ158" s="37">
        <f>$AH158/$AG158</f>
        <v>800</v>
      </c>
      <c r="AK158" s="37"/>
      <c r="AL158" s="37"/>
      <c r="AM158" s="37"/>
      <c r="AN158" s="37"/>
      <c r="AO158" s="37"/>
      <c r="AP158" s="148">
        <f t="shared" si="15"/>
        <v>120000</v>
      </c>
      <c r="AQ158" s="148">
        <f t="shared" si="13"/>
        <v>800</v>
      </c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42">
        <v>2.5</v>
      </c>
      <c r="CE158" s="42">
        <v>3</v>
      </c>
      <c r="CF158" s="42">
        <v>2.6666666666666665</v>
      </c>
      <c r="CG158" s="42">
        <v>3.5</v>
      </c>
      <c r="CH158" s="42">
        <v>3.5</v>
      </c>
      <c r="CI158" s="152">
        <f t="shared" si="16"/>
        <v>3.0333333333333332</v>
      </c>
      <c r="CJ158" s="37">
        <v>2</v>
      </c>
      <c r="CK158" s="37" cm="1">
        <f t="array" ref="CK158">_xlfn.IFS([1]original_ver!CH83="จากการเข้าร่วมกิจกรรมอบรม ที่จัดโดยโครงการเกษตรกรปราดเปรื่อง (Smart Farmer)",1,[1]original_ver!CH83="จากการเข้าร่วมกิจกรรมอบรม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ๆ",3,[1]original_ver!CH83="จากการเรียนรู้ผ่านประสบการณ์ของผู้อื่น ได้แก่ เพื่อนบ้าน พี่น้อง เพื่อน และญาติ เป็นต้น",4,[1]original_ver!CH83="ไม่ได้เข้าร่วมกิจกรรมอบรมหรือเรียนรู้ใด ๆ (ข้ามไปข้อ 33)",5)</f>
        <v>5</v>
      </c>
      <c r="CL158" s="38" t="str" cm="1">
        <f t="array" ref="CL158">_xlfn.IFS([1]original_ver!CJ83="ความรู้ทางการเกษตรและการใช้เทคโนโลยีสำหรับการผลิตในฟาร์ม",1,[1]original_ver!CJ83="การวางแผนและจัดการฟาร์ม เช่น การเก็บเกี่ยว การเงิน และการวางแผนทางการตลาด",2,[1]original_ver!CJ83="การเป็นผู้ประกอบการทางการเกษตร",3,[1]original_ver!CJ83="การเพิ่มมูลค่าผลผลิต และการแปรรูปผลผลิต (รวมถึงการพัฒนาคุณภาพผลผลิต)",4,[1]original_ver!CJ83="","")</f>
        <v/>
      </c>
      <c r="CM158" s="37"/>
      <c r="CN158" s="37"/>
      <c r="CO158" s="38" t="str" cm="1">
        <f t="array" ref="CO158">_xlfn.IFS([1]original_ver!CN83="ความรู้ทางการเกษตรและการใช้เทคโนโลยีสำหรับการผลิตในฟาร์ม",1,[1]original_ver!CN83="การวางแผนและจัดการฟาร์ม เช่น การเก็บเกี่ยว การเงิน และการวางแผนทางการตลาด",2,[1]original_ver!CN83="การเป็นผู้ประกอบการทางการเกษตร",3,[1]original_ver!CN83="การเพิ่มมูลค่าผลผลิต และการแปรรูปผลผลิต (รวมถึงการพัฒนาคุณภาพผลผลิต)",4,[1]original_ver!CN83="","")</f>
        <v/>
      </c>
      <c r="CP158" s="37"/>
      <c r="CQ158" s="37"/>
      <c r="CR158" s="38" t="str" cm="1">
        <f t="array" ref="CR158">_xlfn.IFS([1]original_ver!CR83="ประยุกต์",1,[1]original_ver!CR83="ไม่ประยุกต์",0,[1]original_ver!CR83="","")</f>
        <v/>
      </c>
      <c r="CS158" s="38" t="str" cm="1">
        <f t="array" ref="CS158">_xlfn.IFS([1]original_ver!CS83="ประยุกต์",1,[1]original_ver!CS83="ไม่ประยุกต์",0,[1]original_ver!CS83="","")</f>
        <v/>
      </c>
      <c r="CT158" s="37"/>
      <c r="CU158" s="38" t="str" cm="1">
        <f t="array" ref="CU158">_xlfn.IFS([1]original_ver!CV83="ประยุกต์",1,[1]original_ver!CV83="ไม่ประยุกต์",0,[1]original_ver!CV83="","")</f>
        <v/>
      </c>
      <c r="CV158" s="37"/>
      <c r="CW158" s="38" t="str" cm="1">
        <f t="array" ref="CW158">_xlfn.IFS([1]original_ver!CY83="ประยุกต์",1,[1]original_ver!CY83="ไม่ประยุกต์",0,[1]original_ver!CY83="","")</f>
        <v/>
      </c>
      <c r="CX158" s="37"/>
      <c r="CY158" s="38" t="str" cm="1">
        <f t="array" ref="CY158">_xlfn.IFS([1]original_ver!DB83="ประยุกต์",1,[1]original_ver!DB83="ไม่ประยุกต์",0,[1]original_ver!DB83="","")</f>
        <v/>
      </c>
      <c r="CZ158" s="37"/>
      <c r="DA158" s="37"/>
      <c r="DB158" s="37"/>
      <c r="DC158" s="37"/>
      <c r="DD158" s="37"/>
      <c r="DE158" s="37"/>
      <c r="DF158" s="37"/>
      <c r="DG158" s="38">
        <v>1</v>
      </c>
      <c r="DH158" s="38">
        <v>3</v>
      </c>
      <c r="DI158" s="38">
        <v>3</v>
      </c>
      <c r="DJ158" s="38">
        <v>3</v>
      </c>
      <c r="DK158" s="38">
        <v>2</v>
      </c>
      <c r="DL158" s="38">
        <v>3</v>
      </c>
      <c r="DM158" s="37"/>
      <c r="DN158" s="37"/>
      <c r="DO158" s="37"/>
      <c r="DP158" s="37"/>
      <c r="DQ158" s="37"/>
      <c r="DR158" s="37"/>
      <c r="DS158" s="42">
        <v>3.6</v>
      </c>
      <c r="DT158" s="42">
        <v>3</v>
      </c>
      <c r="DU158" s="37">
        <v>3.5</v>
      </c>
      <c r="DV158" s="42">
        <v>3.2</v>
      </c>
      <c r="DW158" s="42">
        <v>2.6666666666666665</v>
      </c>
      <c r="DX158" s="42">
        <v>3.75</v>
      </c>
      <c r="DY158" s="152"/>
      <c r="DZ158" s="43">
        <v>4.2</v>
      </c>
      <c r="EA158" s="43">
        <v>3.3333333333333335</v>
      </c>
      <c r="EB158" s="43">
        <v>3.75</v>
      </c>
      <c r="EC158" s="43">
        <v>3.6</v>
      </c>
      <c r="ED158" s="43">
        <v>2.6666666666666665</v>
      </c>
      <c r="EE158" s="37">
        <v>3.75</v>
      </c>
    </row>
    <row r="159" spans="1:135" x14ac:dyDescent="0.2">
      <c r="A159">
        <v>79</v>
      </c>
      <c r="AC159">
        <f t="shared" si="12"/>
        <v>0</v>
      </c>
      <c r="AD159" t="e">
        <f t="shared" si="14"/>
        <v>#DIV/0!</v>
      </c>
      <c r="AP159" s="148">
        <f t="shared" si="15"/>
        <v>0</v>
      </c>
      <c r="AQ159" s="148" t="e">
        <f t="shared" si="13"/>
        <v>#DIV/0!</v>
      </c>
      <c r="CI159" s="148" t="e">
        <f t="shared" si="16"/>
        <v>#DIV/0!</v>
      </c>
    </row>
    <row r="160" spans="1:135" x14ac:dyDescent="0.2">
      <c r="A160">
        <v>80</v>
      </c>
      <c r="B160" s="15">
        <v>206</v>
      </c>
      <c r="C160" s="44" t="s">
        <v>635</v>
      </c>
      <c r="D160" cm="1">
        <f t="array" ref="D160">_xlfn.IFS([1]original_ver!D84="Participant",1,[1]original_ver!D84="Non-Participant",0,[1]original_ver!D84="","")</f>
        <v>1</v>
      </c>
      <c r="E160">
        <v>2</v>
      </c>
      <c r="F160" s="17" cm="1">
        <f t="array" ref="F160">_xlfn.IFS([1]original_ver!F84="ชาย",1,[1]original_ver!F84="หญิง",0,[1]original_ver!F84="","")</f>
        <v>1</v>
      </c>
      <c r="G160" s="17">
        <v>53</v>
      </c>
      <c r="H160" s="17" cm="1">
        <f t="array" ref="H160">_xlfn.IFS([1]original_ver!H84="ไม่มีการศึกษา",0,[1]original_ver!H84="ประถมศึกษา",1,[1]original_ver!H84="มัธยมศึกษาตอนต้น",2,[1]original_ver!H84="มัธยมศึกษาตอนปลาย",3,[1]original_ver!H84="อนุปริญญา (ปวช., ปวส., ฝึกหัดครู)",4,[1]original_ver!H84="ปริญญาตรี",5,[1]original_ver!H84="สูงกว่าปริญญาตรี",6,[1]original_ver!H84="","")</f>
        <v>5</v>
      </c>
      <c r="I160" s="17" cm="1">
        <f t="array" ref="I160">_xlfn.IFS([1]original_ver!I84="โสด",1,[1]original_ver!I84="สมรส/อยู่ด้วยกัน",2,[1]original_ver!I84="หย่าร้าง/แยกกันอยู่",3,[1]original_ver!I84="หม้าย",4,[1]original_ver!I84="","")</f>
        <v>2</v>
      </c>
      <c r="J160" s="17">
        <v>3</v>
      </c>
      <c r="K160" s="17">
        <v>32</v>
      </c>
      <c r="L160" s="17" cm="1">
        <f t="array" ref="L160">_xlfn.IFS([1]original_ver!L84="ใช่",1,[1]original_ver!L84="ไม่ใช่",0,[1]original_ver!L84="","")</f>
        <v>0</v>
      </c>
      <c r="M160" s="17" cm="1">
        <f t="array" ref="M160">_xlfn.IFS([1]original_ver!M84="กู้ยืม",1,[1]original_ver!M84="ไม่กู้ยืม",0,[1]original_ver!M84="","")</f>
        <v>1</v>
      </c>
      <c r="N160" s="17">
        <f>IF($O160&gt;1, 1,0)</f>
        <v>1</v>
      </c>
      <c r="O160" s="18">
        <v>60000</v>
      </c>
      <c r="P160" s="17" cm="1">
        <f t="array" ref="P160">_xlfn.IFS([1]original_ver!O84="ใช่",1,[1]original_ver!O84="ไม่ใช่",0,[1]original_ver!O84="","")</f>
        <v>1</v>
      </c>
      <c r="Q160" s="17"/>
      <c r="R160" s="15">
        <v>8</v>
      </c>
      <c r="S160" s="15">
        <v>8</v>
      </c>
      <c r="T160" s="15">
        <v>2</v>
      </c>
      <c r="U160" s="15">
        <v>600</v>
      </c>
      <c r="V160" s="15">
        <v>105</v>
      </c>
      <c r="W160" s="22">
        <f>$U160/$T160</f>
        <v>300</v>
      </c>
      <c r="AC160">
        <f t="shared" si="12"/>
        <v>600</v>
      </c>
      <c r="AD160">
        <f t="shared" si="14"/>
        <v>300</v>
      </c>
      <c r="AE160" s="15">
        <v>8</v>
      </c>
      <c r="AF160" s="15">
        <v>7</v>
      </c>
      <c r="AG160" s="15">
        <v>2</v>
      </c>
      <c r="AH160" s="15">
        <v>400</v>
      </c>
      <c r="AI160" s="15">
        <v>100</v>
      </c>
      <c r="AJ160" s="37">
        <f>$AH160/$AG160</f>
        <v>200</v>
      </c>
      <c r="AP160" s="148">
        <f t="shared" si="15"/>
        <v>400</v>
      </c>
      <c r="AQ160" s="148">
        <f t="shared" si="13"/>
        <v>200</v>
      </c>
      <c r="AR160" s="15">
        <v>7</v>
      </c>
      <c r="AS160" s="15">
        <v>1</v>
      </c>
      <c r="AT160" s="15">
        <v>3</v>
      </c>
      <c r="AU160" s="15">
        <v>1000</v>
      </c>
      <c r="AV160" s="15">
        <v>80</v>
      </c>
      <c r="AW160" s="15">
        <f>$AU160/$AT160</f>
        <v>333.33333333333331</v>
      </c>
      <c r="BC160">
        <f>$AU160+$AZ160</f>
        <v>1000</v>
      </c>
      <c r="BD160">
        <f>$BC160/$AT160</f>
        <v>333.33333333333331</v>
      </c>
      <c r="BE160" s="15">
        <v>7</v>
      </c>
      <c r="BF160" s="15">
        <v>1</v>
      </c>
      <c r="BG160" s="15">
        <v>3</v>
      </c>
      <c r="BH160" s="15">
        <v>1200</v>
      </c>
      <c r="BI160" s="15">
        <v>75</v>
      </c>
      <c r="BJ160" s="15"/>
      <c r="BP160">
        <f>$BH160+$BM160</f>
        <v>1200</v>
      </c>
      <c r="BQ160">
        <f t="shared" ref="BQ160:BQ186" si="17">$BP160/$BG160</f>
        <v>400</v>
      </c>
      <c r="BW160" s="15"/>
      <c r="CC160" s="15"/>
      <c r="CD160" s="25">
        <v>4</v>
      </c>
      <c r="CE160" s="25">
        <v>3.3333333333333335</v>
      </c>
      <c r="CF160" s="25">
        <v>3.3333333333333335</v>
      </c>
      <c r="CG160" s="25">
        <v>3.5</v>
      </c>
      <c r="CH160" s="25">
        <v>4</v>
      </c>
      <c r="CI160" s="152">
        <f t="shared" si="16"/>
        <v>3.6333333333333337</v>
      </c>
      <c r="CJ160">
        <v>3</v>
      </c>
      <c r="CK160" cm="1">
        <f t="array" ref="CK160">_xlfn.IFS([1]original_ver!CH84="จากการเข้าร่วมกิจกรรมอบรม ที่จัดโดยโครงการเกษตรกรปราดเปรื่อง (Smart Farmer)",1,[1]original_ver!CH84="จากการเข้าร่วมกิจกรรมอบรม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ๆ",3,[1]original_ver!CH84="จากการเรียนรู้ผ่านประสบการณ์ของผู้อื่น ได้แก่ เพื่อนบ้าน พี่น้อง เพื่อน และญาติ เป็นต้น",4,[1]original_ver!CH84="ไม่ได้เข้าร่วมกิจกรรมอบรมหรือเรียนรู้ใด ๆ (ข้ามไปข้อ 33)",5)</f>
        <v>1</v>
      </c>
      <c r="CL160" s="15" cm="1">
        <f t="array" ref="CL160">_xlfn.IFS([1]original_ver!CJ84="ความรู้ทางการเกษตรและการใช้เทคโนโลยีสำหรับการผลิตในฟาร์ม",1,[1]original_ver!CJ84="การวางแผนและจัดการฟาร์ม เช่น การเก็บเกี่ยว การเงิน และการวางแผนทางการตลาด",2,[1]original_ver!CJ84="การเป็นผู้ประกอบการทางการเกษตร",3,[1]original_ver!CJ84="การเพิ่มมูลค่าผลผลิต และการแปรรูปผลผลิต (รวมถึงการพัฒนาคุณภาพผลผลิต)",4,[1]original_ver!CJ84="","")</f>
        <v>1</v>
      </c>
      <c r="CM160" s="15">
        <v>4</v>
      </c>
      <c r="CN160" s="15">
        <v>1</v>
      </c>
      <c r="CO160" s="15" cm="1">
        <f t="array" ref="CO160">_xlfn.IFS([1]original_ver!CN84="ความรู้ทางการเกษตรและการใช้เทคโนโลยีสำหรับการผลิตในฟาร์ม",1,[1]original_ver!CN84="การวางแผนและจัดการฟาร์ม เช่น การเก็บเกี่ยว การเงิน และการวางแผนทางการตลาด",2,[1]original_ver!CN84="การเป็นผู้ประกอบการทางการเกษตร",3,[1]original_ver!CN84="การเพิ่มมูลค่าผลผลิต และการแปรรูปผลผลิต (รวมถึงการพัฒนาคุณภาพผลผลิต)",4,[1]original_ver!CN84="","")</f>
        <v>4</v>
      </c>
      <c r="CP160" s="15">
        <v>1</v>
      </c>
      <c r="CQ160" s="15">
        <v>2</v>
      </c>
      <c r="CR160" s="15" cm="1">
        <f t="array" ref="CR160">_xlfn.IFS([1]original_ver!CR84="ประยุกต์",1,[1]original_ver!CR84="ไม่ประยุกต์",0,[1]original_ver!CR84="","")</f>
        <v>1</v>
      </c>
      <c r="CS160" s="15" cm="1">
        <f t="array" ref="CS160">_xlfn.IFS([1]original_ver!CS84="ประยุกต์",1,[1]original_ver!CS84="ไม่ประยุกต์",0,[1]original_ver!CS84="","")</f>
        <v>1</v>
      </c>
      <c r="CU160" s="15" cm="1">
        <f t="array" ref="CU160">_xlfn.IFS([1]original_ver!CV84="ประยุกต์",1,[1]original_ver!CV84="ไม่ประยุกต์",0,[1]original_ver!CV84="","")</f>
        <v>1</v>
      </c>
      <c r="CW160" s="15" cm="1">
        <f t="array" ref="CW160">_xlfn.IFS([1]original_ver!CY84="ประยุกต์",1,[1]original_ver!CY84="ไม่ประยุกต์",0,[1]original_ver!CY84="","")</f>
        <v>1</v>
      </c>
      <c r="CY160" s="15" cm="1">
        <f t="array" ref="CY160">_xlfn.IFS([1]original_ver!DB84="ประยุกต์",1,[1]original_ver!DB84="ไม่ประยุกต์",0,[1]original_ver!DB84="","")</f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I160" s="15">
        <v>2</v>
      </c>
      <c r="DJ160" s="15">
        <v>3</v>
      </c>
      <c r="DK160" s="15">
        <v>1</v>
      </c>
      <c r="DL160" s="15">
        <v>3</v>
      </c>
      <c r="DS160" s="166">
        <v>4.4000000000000004</v>
      </c>
      <c r="DT160" s="166">
        <v>4.666666666666667</v>
      </c>
      <c r="DU160" s="166">
        <v>4.5</v>
      </c>
      <c r="DV160" s="166">
        <v>4.4000000000000004</v>
      </c>
      <c r="DW160" s="166">
        <v>4.333333333333333</v>
      </c>
      <c r="DX160" s="148">
        <v>5</v>
      </c>
      <c r="DY160" s="152"/>
      <c r="DZ160" s="152">
        <v>4.8</v>
      </c>
      <c r="EA160" s="152">
        <v>5</v>
      </c>
      <c r="EB160" s="148">
        <v>4.25</v>
      </c>
      <c r="EC160" s="152">
        <v>4.4000000000000004</v>
      </c>
      <c r="ED160" s="152">
        <v>4.666666666666667</v>
      </c>
      <c r="EE160" s="152">
        <v>4.75</v>
      </c>
    </row>
    <row r="161" spans="1:135" x14ac:dyDescent="0.2">
      <c r="A161">
        <v>80</v>
      </c>
      <c r="AC161">
        <f t="shared" si="12"/>
        <v>0</v>
      </c>
      <c r="AD161" t="e">
        <f t="shared" si="14"/>
        <v>#DIV/0!</v>
      </c>
      <c r="AP161" s="148">
        <f t="shared" si="15"/>
        <v>0</v>
      </c>
      <c r="AQ161" s="148" t="e">
        <f t="shared" si="13"/>
        <v>#DIV/0!</v>
      </c>
      <c r="BQ161" t="e">
        <f t="shared" si="17"/>
        <v>#DIV/0!</v>
      </c>
      <c r="CI161" s="148" t="e">
        <f t="shared" si="16"/>
        <v>#DIV/0!</v>
      </c>
    </row>
    <row r="162" spans="1:135" x14ac:dyDescent="0.2">
      <c r="A162">
        <v>81</v>
      </c>
      <c r="B162" s="15">
        <v>208</v>
      </c>
      <c r="C162" s="16" t="s">
        <v>636</v>
      </c>
      <c r="D162" cm="1">
        <f t="array" ref="D162">_xlfn.IFS([1]original_ver!D85="Participant",1,[1]original_ver!D85="Non-Participant",0,[1]original_ver!D85="","")</f>
        <v>0</v>
      </c>
      <c r="E162" s="37">
        <v>6</v>
      </c>
      <c r="F162" s="17" cm="1">
        <f t="array" ref="F162">_xlfn.IFS([1]original_ver!F85="ชาย",1,[1]original_ver!F85="หญิง",0,[1]original_ver!F85="","")</f>
        <v>0</v>
      </c>
      <c r="G162" s="17">
        <v>62</v>
      </c>
      <c r="H162" s="17" cm="1">
        <f t="array" ref="H162">_xlfn.IFS([1]original_ver!H85="ไม่มีการศึกษา",0,[1]original_ver!H85="ประถมศึกษา",1,[1]original_ver!H85="มัธยมศึกษาตอนต้น",2,[1]original_ver!H85="มัธยมศึกษาตอนปลาย",3,[1]original_ver!H85="อนุปริญญา (ปวช., ปวส., ฝึกหัดครู)",4,[1]original_ver!H85="ปริญญาตรี",5,[1]original_ver!H85="สูงกว่าปริญญาตรี",6,[1]original_ver!H85="","")</f>
        <v>1</v>
      </c>
      <c r="I162" s="17" cm="1">
        <f t="array" ref="I162">_xlfn.IFS([1]original_ver!I85="โสด",1,[1]original_ver!I85="สมรส/อยู่ด้วยกัน",2,[1]original_ver!I85="หย่าร้าง/แยกกันอยู่",3,[1]original_ver!I85="หม้าย",4,[1]original_ver!I85="","")</f>
        <v>2</v>
      </c>
      <c r="J162" s="17">
        <v>4</v>
      </c>
      <c r="K162" s="17">
        <v>10</v>
      </c>
      <c r="L162" s="17" cm="1">
        <f t="array" ref="L162">_xlfn.IFS([1]original_ver!L85="ใช่",1,[1]original_ver!L85="ไม่ใช่",0,[1]original_ver!L85="","")</f>
        <v>0</v>
      </c>
      <c r="M162" s="17" cm="1">
        <f t="array" ref="M162">_xlfn.IFS([1]original_ver!M85="กู้ยืม",1,[1]original_ver!M85="ไม่กู้ยืม",0,[1]original_ver!M85="","")</f>
        <v>0</v>
      </c>
      <c r="N162" s="17">
        <f>IF($O162&gt;1, 1,0)</f>
        <v>1</v>
      </c>
      <c r="O162" s="18">
        <v>250000</v>
      </c>
      <c r="P162" s="17" cm="1">
        <f t="array" ref="P162">_xlfn.IFS([1]original_ver!O85="ใช่",1,[1]original_ver!O85="ไม่ใช่",0,[1]original_ver!O85="","")</f>
        <v>1</v>
      </c>
      <c r="Q162" s="17"/>
      <c r="R162" s="15">
        <v>1</v>
      </c>
      <c r="S162" s="15">
        <v>1</v>
      </c>
      <c r="T162" s="15">
        <v>17</v>
      </c>
      <c r="U162" s="22">
        <v>13600</v>
      </c>
      <c r="V162" s="19">
        <v>10</v>
      </c>
      <c r="W162" s="20">
        <f>$U162/$T162</f>
        <v>800</v>
      </c>
      <c r="AC162">
        <f t="shared" si="12"/>
        <v>13600</v>
      </c>
      <c r="AD162">
        <f t="shared" si="14"/>
        <v>800</v>
      </c>
      <c r="AE162" s="15">
        <v>1</v>
      </c>
      <c r="AF162" s="15">
        <v>1</v>
      </c>
      <c r="AG162" s="15">
        <v>17</v>
      </c>
      <c r="AH162" s="22">
        <v>11900</v>
      </c>
      <c r="AI162" s="23">
        <v>10</v>
      </c>
      <c r="AJ162" s="27">
        <f>$AH162/$AG162</f>
        <v>700</v>
      </c>
      <c r="AP162" s="148">
        <f t="shared" si="15"/>
        <v>11900</v>
      </c>
      <c r="AQ162" s="148">
        <f t="shared" si="13"/>
        <v>700</v>
      </c>
      <c r="BQ162" t="e">
        <f t="shared" si="17"/>
        <v>#DIV/0!</v>
      </c>
      <c r="CD162" s="25">
        <v>3.25</v>
      </c>
      <c r="CE162" s="25">
        <v>3.3333333333333335</v>
      </c>
      <c r="CF162" s="25">
        <v>3</v>
      </c>
      <c r="CG162" s="25">
        <v>2.5</v>
      </c>
      <c r="CH162" s="25">
        <v>3.5</v>
      </c>
      <c r="CI162" s="152">
        <f t="shared" si="16"/>
        <v>3.1166666666666667</v>
      </c>
      <c r="CJ162">
        <v>3</v>
      </c>
      <c r="CK162" cm="1">
        <f t="array" ref="CK162">_xlfn.IFS([1]original_ver!CH85="จากการเข้าร่วมกิจกรรมอบรม ที่จัดโดยโครงการเกษตรกรปราดเปรื่อง (Smart Farmer)",1,[1]original_ver!CH85="จากการเข้าร่วมกิจกรรมอบรม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ๆ",3,[1]original_ver!CH85="จากการเรียนรู้ผ่านประสบการณ์ของผู้อื่น ได้แก่ เพื่อนบ้าน พี่น้อง เพื่อน และญาติ เป็นต้น",4,[1]original_ver!CH85="ไม่ได้เข้าร่วมกิจกรรมอบรมหรือเรียนรู้ใด ๆ (ข้ามไปข้อ 33)",5)</f>
        <v>2</v>
      </c>
      <c r="CL162" s="15" cm="1">
        <f t="array" ref="CL162">_xlfn.IFS([1]original_ver!CJ85="ความรู้ทางการเกษตรและการใช้เทคโนโลยีสำหรับการผลิตในฟาร์ม",1,[1]original_ver!CJ85="การวางแผนและจัดการฟาร์ม เช่น การเก็บเกี่ยว การเงิน และการวางแผนทางการตลาด",2,[1]original_ver!CJ85="การเป็นผู้ประกอบการทางการเกษตร",3,[1]original_ver!CJ85="การเพิ่มมูลค่าผลผลิต และการแปรรูปผลผลิต (รวมถึงการพัฒนาคุณภาพผลผลิต)",4,[1]original_ver!CJ85="","")</f>
        <v>1</v>
      </c>
      <c r="CM162" s="15">
        <v>4</v>
      </c>
      <c r="CN162" s="15">
        <v>2</v>
      </c>
      <c r="CO162" s="15" cm="1">
        <f t="array" ref="CO162">_xlfn.IFS([1]original_ver!CN85="ความรู้ทางการเกษตรและการใช้เทคโนโลยีสำหรับการผลิตในฟาร์ม",1,[1]original_ver!CN85="การวางแผนและจัดการฟาร์ม เช่น การเก็บเกี่ยว การเงิน และการวางแผนทางการตลาด",2,[1]original_ver!CN85="การเป็นผู้ประกอบการทางการเกษตร",3,[1]original_ver!CN85="การเพิ่มมูลค่าผลผลิต และการแปรรูปผลผลิต (รวมถึงการพัฒนาคุณภาพผลผลิต)",4,[1]original_ver!CN85="","")</f>
        <v>4</v>
      </c>
      <c r="CP162" s="15">
        <v>0</v>
      </c>
      <c r="CR162" s="15" cm="1">
        <f t="array" ref="CR162">_xlfn.IFS([1]original_ver!CR85="ประยุกต์",1,[1]original_ver!CR85="ไม่ประยุกต์",0,[1]original_ver!CR85="","")</f>
        <v>1</v>
      </c>
      <c r="CS162" s="15" cm="1">
        <f t="array" ref="CS162">_xlfn.IFS([1]original_ver!CS85="ประยุกต์",1,[1]original_ver!CS85="ไม่ประยุกต์",0,[1]original_ver!CS85="","")</f>
        <v>1</v>
      </c>
      <c r="CU162" s="15" cm="1">
        <f t="array" ref="CU162">_xlfn.IFS([1]original_ver!CV85="ประยุกต์",1,[1]original_ver!CV85="ไม่ประยุกต์",0,[1]original_ver!CV85="","")</f>
        <v>1</v>
      </c>
      <c r="CW162" s="15" cm="1">
        <f t="array" ref="CW162">_xlfn.IFS([1]original_ver!CY85="ประยุกต์",1,[1]original_ver!CY85="ไม่ประยุกต์",0,[1]original_ver!CY85="","")</f>
        <v>1</v>
      </c>
      <c r="CY162" s="15" cm="1">
        <f t="array" ref="CY162">_xlfn.IFS([1]original_ver!DB85="ประยุกต์",1,[1]original_ver!DB85="ไม่ประยุกต์",0,[1]original_ver!DB85="","")</f>
        <v>0</v>
      </c>
      <c r="CZ162" s="15">
        <v>1</v>
      </c>
      <c r="DA162" s="15"/>
      <c r="DB162" s="15"/>
      <c r="DC162" s="15"/>
      <c r="DD162" s="15"/>
      <c r="DE162" s="15"/>
      <c r="DF162" s="15"/>
      <c r="DG162" s="15">
        <v>1</v>
      </c>
      <c r="DH162" s="15">
        <v>2</v>
      </c>
      <c r="DI162" s="15">
        <v>2</v>
      </c>
      <c r="DJ162" s="15">
        <v>2</v>
      </c>
      <c r="DO162" s="15"/>
      <c r="DP162" s="15"/>
      <c r="DQ162" s="15"/>
      <c r="DS162" s="25">
        <v>4</v>
      </c>
      <c r="DT162" s="25">
        <v>3</v>
      </c>
      <c r="DU162">
        <v>2.75</v>
      </c>
      <c r="DV162" s="25">
        <v>4.2</v>
      </c>
      <c r="DW162" s="25">
        <v>3.6666666666666665</v>
      </c>
      <c r="DX162" s="25">
        <v>3.75</v>
      </c>
      <c r="DY162" s="152"/>
      <c r="DZ162" s="27">
        <v>4.2</v>
      </c>
      <c r="EA162" s="27">
        <v>3.3333333333333335</v>
      </c>
      <c r="EB162" s="27">
        <v>3.75</v>
      </c>
      <c r="EC162" s="27">
        <v>4.2</v>
      </c>
      <c r="ED162" s="27">
        <v>3.6666666666666665</v>
      </c>
      <c r="EE162">
        <v>3.75</v>
      </c>
    </row>
    <row r="163" spans="1:135" x14ac:dyDescent="0.2">
      <c r="A163">
        <v>81</v>
      </c>
      <c r="AC163">
        <f t="shared" si="12"/>
        <v>0</v>
      </c>
      <c r="AD163" t="e">
        <f t="shared" si="14"/>
        <v>#DIV/0!</v>
      </c>
      <c r="AP163" s="148">
        <f t="shared" si="15"/>
        <v>0</v>
      </c>
      <c r="AQ163" s="148" t="e">
        <f t="shared" si="13"/>
        <v>#DIV/0!</v>
      </c>
      <c r="BQ163" t="e">
        <f t="shared" si="17"/>
        <v>#DIV/0!</v>
      </c>
      <c r="CI163" s="148" t="e">
        <f t="shared" si="16"/>
        <v>#DIV/0!</v>
      </c>
    </row>
    <row r="164" spans="1:135" x14ac:dyDescent="0.2">
      <c r="A164">
        <v>82</v>
      </c>
      <c r="B164" s="15">
        <v>308</v>
      </c>
      <c r="C164" s="16" t="s">
        <v>637</v>
      </c>
      <c r="D164" cm="1">
        <f t="array" ref="D164">_xlfn.IFS([1]original_ver!D86="Participant",1,[1]original_ver!D86="Non-Participant",0,[1]original_ver!D86="","")</f>
        <v>1</v>
      </c>
      <c r="E164">
        <v>5</v>
      </c>
      <c r="F164" s="17" cm="1">
        <f t="array" ref="F164">_xlfn.IFS([1]original_ver!F86="ชาย",1,[1]original_ver!F86="หญิง",0,[1]original_ver!F86="","")</f>
        <v>1</v>
      </c>
      <c r="G164" s="17">
        <v>55</v>
      </c>
      <c r="H164" s="17" cm="1">
        <f t="array" ref="H164">_xlfn.IFS([1]original_ver!H86="ไม่มีการศึกษา",0,[1]original_ver!H86="ประถมศึกษา",1,[1]original_ver!H86="มัธยมศึกษาตอนต้น",2,[1]original_ver!H86="มัธยมศึกษาตอนปลาย",3,[1]original_ver!H86="อนุปริญญา (ปวช., ปวส., ฝึกหัดครู)",4,[1]original_ver!H86="ปริญญาตรี",5,[1]original_ver!H86="สูงกว่าปริญญาตรี",6,[1]original_ver!H86="","")</f>
        <v>4</v>
      </c>
      <c r="I164" s="17" cm="1">
        <f t="array" ref="I164">_xlfn.IFS([1]original_ver!I86="โสด",1,[1]original_ver!I86="สมรส/อยู่ด้วยกัน",2,[1]original_ver!I86="หย่าร้าง/แยกกันอยู่",3,[1]original_ver!I86="หม้าย",4,[1]original_ver!I86="","")</f>
        <v>2</v>
      </c>
      <c r="J164" s="17">
        <v>4</v>
      </c>
      <c r="K164" s="17">
        <v>8</v>
      </c>
      <c r="L164" s="17" cm="1">
        <f t="array" ref="L164">_xlfn.IFS([1]original_ver!L86="ใช่",1,[1]original_ver!L86="ไม่ใช่",0,[1]original_ver!L86="","")</f>
        <v>0</v>
      </c>
      <c r="M164" s="17" cm="1">
        <f t="array" ref="M164">_xlfn.IFS([1]original_ver!M86="กู้ยืม",1,[1]original_ver!M86="ไม่กู้ยืม",0,[1]original_ver!M86="","")</f>
        <v>0</v>
      </c>
      <c r="N164" s="17">
        <f>IF($O164&gt;1, 1,0)</f>
        <v>1</v>
      </c>
      <c r="O164" s="18">
        <v>60000</v>
      </c>
      <c r="P164" s="17" cm="1">
        <f t="array" ref="P164">_xlfn.IFS([1]original_ver!O86="ใช่",1,[1]original_ver!O86="ไม่ใช่",0,[1]original_ver!O86="","")</f>
        <v>0</v>
      </c>
      <c r="Q164" s="17"/>
      <c r="R164" s="15">
        <v>1</v>
      </c>
      <c r="S164" s="15">
        <v>1</v>
      </c>
      <c r="T164" s="15">
        <v>10</v>
      </c>
      <c r="U164" s="15">
        <v>4000</v>
      </c>
      <c r="V164" s="19">
        <v>15</v>
      </c>
      <c r="W164" s="20">
        <f>$U164/$T164</f>
        <v>400</v>
      </c>
      <c r="AC164">
        <f t="shared" si="12"/>
        <v>4000</v>
      </c>
      <c r="AD164">
        <f t="shared" si="14"/>
        <v>400</v>
      </c>
      <c r="AE164" s="15">
        <v>1</v>
      </c>
      <c r="AF164" s="15">
        <v>1</v>
      </c>
      <c r="AG164" s="15">
        <v>10</v>
      </c>
      <c r="AH164" s="15">
        <v>4500</v>
      </c>
      <c r="AI164" s="23">
        <v>13</v>
      </c>
      <c r="AJ164" s="27">
        <f>$AH164/$AG164</f>
        <v>450</v>
      </c>
      <c r="AP164" s="148">
        <f t="shared" si="15"/>
        <v>4500</v>
      </c>
      <c r="AQ164" s="148">
        <f t="shared" si="13"/>
        <v>450</v>
      </c>
      <c r="BQ164" t="e">
        <f t="shared" si="17"/>
        <v>#DIV/0!</v>
      </c>
      <c r="CD164" s="25">
        <v>4</v>
      </c>
      <c r="CE164" s="25">
        <v>4</v>
      </c>
      <c r="CF164" s="25">
        <v>4.333333333333333</v>
      </c>
      <c r="CG164" s="25">
        <v>3.5</v>
      </c>
      <c r="CH164" s="25">
        <v>4.5</v>
      </c>
      <c r="CI164" s="152">
        <f t="shared" si="16"/>
        <v>4.0666666666666664</v>
      </c>
      <c r="CJ164">
        <v>4</v>
      </c>
      <c r="CK164" cm="1">
        <f t="array" ref="CK164">_xlfn.IFS([1]original_ver!CH86="จากการเข้าร่วมกิจกรรมอบรม ที่จัดโดยโครงการเกษตรกรปราดเปรื่อง (Smart Farmer)",1,[1]original_ver!CH86="จากการเข้าร่วมกิจกรรมอบรม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ๆ",3,[1]original_ver!CH86="จากการเรียนรู้ผ่านประสบการณ์ของผู้อื่น ได้แก่ เพื่อนบ้าน พี่น้อง เพื่อน และญาติ เป็นต้น",4,[1]original_ver!CH86="ไม่ได้เข้าร่วมกิจกรรมอบรมหรือเรียนรู้ใด ๆ (ข้ามไปข้อ 33)",5)</f>
        <v>5</v>
      </c>
      <c r="CL164" s="15" t="str" cm="1">
        <f t="array" ref="CL164">_xlfn.IFS([1]original_ver!CJ86="ความรู้ทางการเกษตรและการใช้เทคโนโลยีสำหรับการผลิตในฟาร์ม",1,[1]original_ver!CJ86="การวางแผนและจัดการฟาร์ม เช่น การเก็บเกี่ยว การเงิน และการวางแผนทางการตลาด",2,[1]original_ver!CJ86="การเป็นผู้ประกอบการทางการเกษตร",3,[1]original_ver!CJ86="การเพิ่มมูลค่าผลผลิต และการแปรรูปผลผลิต (รวมถึงการพัฒนาคุณภาพผลผลิต)",4,[1]original_ver!CJ86="","")</f>
        <v/>
      </c>
      <c r="CO164" s="15" t="str" cm="1">
        <f t="array" ref="CO164">_xlfn.IFS([1]original_ver!CN86="ความรู้ทางการเกษตรและการใช้เทคโนโลยีสำหรับการผลิตในฟาร์ม",1,[1]original_ver!CN86="การวางแผนและจัดการฟาร์ม เช่น การเก็บเกี่ยว การเงิน และการวางแผนทางการตลาด",2,[1]original_ver!CN86="การเป็นผู้ประกอบการทางการเกษตร",3,[1]original_ver!CN86="การเพิ่มมูลค่าผลผลิต และการแปรรูปผลผลิต (รวมถึงการพัฒนาคุณภาพผลผลิต)",4,[1]original_ver!CN86="","")</f>
        <v/>
      </c>
      <c r="CR164" s="15" t="str" cm="1">
        <f t="array" ref="CR164">_xlfn.IFS([1]original_ver!CR86="ประยุกต์",1,[1]original_ver!CR86="ไม่ประยุกต์",0,[1]original_ver!CR86="","")</f>
        <v/>
      </c>
      <c r="CS164" s="15" t="str" cm="1">
        <f t="array" ref="CS164">_xlfn.IFS([1]original_ver!CS86="ประยุกต์",1,[1]original_ver!CS86="ไม่ประยุกต์",0,[1]original_ver!CS86="","")</f>
        <v/>
      </c>
      <c r="CU164" s="15" t="str" cm="1">
        <f t="array" ref="CU164">_xlfn.IFS([1]original_ver!CV86="ประยุกต์",1,[1]original_ver!CV86="ไม่ประยุกต์",0,[1]original_ver!CV86="","")</f>
        <v/>
      </c>
      <c r="CW164" s="15" t="str" cm="1">
        <f t="array" ref="CW164">_xlfn.IFS([1]original_ver!CY86="ประยุกต์",1,[1]original_ver!CY86="ไม่ประยุกต์",0,[1]original_ver!CY86="","")</f>
        <v/>
      </c>
      <c r="CY164" s="15" t="str" cm="1">
        <f t="array" ref="CY164">_xlfn.IFS([1]original_ver!DB86="ประยุกต์",1,[1]original_ver!DB86="ไม่ประยุกต์",0,[1]original_ver!DB86="","")</f>
        <v/>
      </c>
      <c r="DR164" s="15" t="s">
        <v>612</v>
      </c>
      <c r="DS164" s="25">
        <v>4</v>
      </c>
      <c r="DT164" s="25">
        <v>4</v>
      </c>
      <c r="DU164">
        <v>4</v>
      </c>
      <c r="DV164" s="25">
        <v>4.2</v>
      </c>
      <c r="DW164" s="25">
        <v>4.333333333333333</v>
      </c>
      <c r="DX164" s="25">
        <v>3.5</v>
      </c>
      <c r="DY164" s="152"/>
      <c r="DZ164" s="27">
        <v>4.4000000000000004</v>
      </c>
      <c r="EA164" s="27">
        <v>4.666666666666667</v>
      </c>
      <c r="EB164" s="27">
        <v>4.75</v>
      </c>
      <c r="EC164" s="27">
        <v>4.2</v>
      </c>
      <c r="ED164" s="27">
        <v>3.6666666666666665</v>
      </c>
      <c r="EE164">
        <v>3.75</v>
      </c>
    </row>
    <row r="165" spans="1:135" x14ac:dyDescent="0.2">
      <c r="A165">
        <v>82</v>
      </c>
      <c r="AC165">
        <f t="shared" si="12"/>
        <v>0</v>
      </c>
      <c r="AD165" t="e">
        <f t="shared" si="14"/>
        <v>#DIV/0!</v>
      </c>
      <c r="AP165" s="148">
        <f t="shared" si="15"/>
        <v>0</v>
      </c>
      <c r="AQ165" s="148" t="e">
        <f t="shared" si="13"/>
        <v>#DIV/0!</v>
      </c>
      <c r="BQ165" t="e">
        <f t="shared" si="17"/>
        <v>#DIV/0!</v>
      </c>
      <c r="CI165" s="148" t="e">
        <f t="shared" si="16"/>
        <v>#DIV/0!</v>
      </c>
    </row>
    <row r="166" spans="1:135" x14ac:dyDescent="0.2">
      <c r="A166">
        <v>83</v>
      </c>
      <c r="B166" s="15">
        <v>316</v>
      </c>
      <c r="C166" s="16" t="s">
        <v>638</v>
      </c>
      <c r="D166" cm="1">
        <f t="array" ref="D166">_xlfn.IFS([1]original_ver!D87="Participant",1,[1]original_ver!D87="Non-Participant",0,[1]original_ver!D87="","")</f>
        <v>1</v>
      </c>
      <c r="E166">
        <v>5</v>
      </c>
      <c r="F166" s="17" cm="1">
        <f t="array" ref="F166">_xlfn.IFS([1]original_ver!F87="ชาย",1,[1]original_ver!F87="หญิง",0,[1]original_ver!F87="","")</f>
        <v>1</v>
      </c>
      <c r="G166" s="17">
        <v>47</v>
      </c>
      <c r="H166" s="17" cm="1">
        <f t="array" ref="H166">_xlfn.IFS([1]original_ver!H87="ไม่มีการศึกษา",0,[1]original_ver!H87="ประถมศึกษา",1,[1]original_ver!H87="มัธยมศึกษาตอนต้น",2,[1]original_ver!H87="มัธยมศึกษาตอนปลาย",3,[1]original_ver!H87="อนุปริญญา (ปวช., ปวส., ฝึกหัดครู)",4,[1]original_ver!H87="ปริญญาตรี",5,[1]original_ver!H87="สูงกว่าปริญญาตรี",6,[1]original_ver!H87="","")</f>
        <v>5</v>
      </c>
      <c r="I166" s="17" cm="1">
        <f t="array" ref="I166">_xlfn.IFS([1]original_ver!I87="โสด",1,[1]original_ver!I87="สมรส/อยู่ด้วยกัน",2,[1]original_ver!I87="หย่าร้าง/แยกกันอยู่",3,[1]original_ver!I87="หม้าย",4,[1]original_ver!I87="","")</f>
        <v>1</v>
      </c>
      <c r="J166" s="17">
        <v>3</v>
      </c>
      <c r="K166" s="17">
        <v>6</v>
      </c>
      <c r="L166" s="17" cm="1">
        <f t="array" ref="L166">_xlfn.IFS([1]original_ver!L87="ใช่",1,[1]original_ver!L87="ไม่ใช่",0,[1]original_ver!L87="","")</f>
        <v>1</v>
      </c>
      <c r="M166" s="17" cm="1">
        <f t="array" ref="M166">_xlfn.IFS([1]original_ver!M87="กู้ยืม",1,[1]original_ver!M87="ไม่กู้ยืม",0,[1]original_ver!M87="","")</f>
        <v>0</v>
      </c>
      <c r="N166" s="17">
        <f>IF($O166&gt;1, 1,0)</f>
        <v>1</v>
      </c>
      <c r="O166" s="18">
        <v>70000</v>
      </c>
      <c r="P166" s="17" cm="1">
        <f t="array" ref="P166">_xlfn.IFS([1]original_ver!O87="ใช่",1,[1]original_ver!O87="ไม่ใช่",0,[1]original_ver!O87="","")</f>
        <v>0</v>
      </c>
      <c r="Q166" s="17"/>
      <c r="R166" s="15">
        <v>1</v>
      </c>
      <c r="S166" s="15">
        <v>1</v>
      </c>
      <c r="T166" s="15">
        <v>6</v>
      </c>
      <c r="U166" s="15">
        <v>4000</v>
      </c>
      <c r="V166" s="19">
        <v>14</v>
      </c>
      <c r="W166" s="20">
        <f>$U166/$T166</f>
        <v>666.66666666666663</v>
      </c>
      <c r="AC166">
        <f t="shared" si="12"/>
        <v>4000</v>
      </c>
      <c r="AD166">
        <f t="shared" si="14"/>
        <v>666.66666666666663</v>
      </c>
      <c r="AE166" s="15">
        <v>1</v>
      </c>
      <c r="AF166" s="15">
        <v>1</v>
      </c>
      <c r="AG166" s="15">
        <v>6</v>
      </c>
      <c r="AH166" s="15">
        <v>4500</v>
      </c>
      <c r="AI166" s="23">
        <v>15</v>
      </c>
      <c r="AJ166" s="27">
        <f>$AH166/$AG166</f>
        <v>750</v>
      </c>
      <c r="AP166" s="148">
        <f t="shared" si="15"/>
        <v>4500</v>
      </c>
      <c r="AQ166" s="148">
        <f t="shared" si="13"/>
        <v>750</v>
      </c>
      <c r="BQ166" t="e">
        <f t="shared" si="17"/>
        <v>#DIV/0!</v>
      </c>
      <c r="CD166" s="25">
        <v>4</v>
      </c>
      <c r="CE166" s="25">
        <v>4</v>
      </c>
      <c r="CF166" s="25">
        <v>4</v>
      </c>
      <c r="CG166" s="25">
        <v>4.5</v>
      </c>
      <c r="CH166" s="25">
        <v>3.5</v>
      </c>
      <c r="CI166" s="152">
        <f t="shared" si="16"/>
        <v>4</v>
      </c>
      <c r="CJ166">
        <v>4</v>
      </c>
      <c r="CK166" cm="1">
        <f t="array" ref="CK166">_xlfn.IFS([1]original_ver!CH87="จากการเข้าร่วมกิจกรรมอบรม ที่จัดโดยโครงการเกษตรกรปราดเปรื่อง (Smart Farmer)",1,[1]original_ver!CH87="จากการเข้าร่วมกิจกรรมอบรม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ๆ",3,[1]original_ver!CH87="จากการเรียนรู้ผ่านประสบการณ์ของผู้อื่น ได้แก่ เพื่อนบ้าน พี่น้อง เพื่อน และญาติ เป็นต้น",4,[1]original_ver!CH87="ไม่ได้เข้าร่วมกิจกรรมอบรมหรือเรียนรู้ใด ๆ (ข้ามไปข้อ 33)",5)</f>
        <v>1</v>
      </c>
      <c r="CL166" s="15" cm="1">
        <f t="array" ref="CL166">_xlfn.IFS([1]original_ver!CJ87="ความรู้ทางการเกษตรและการใช้เทคโนโลยีสำหรับการผลิตในฟาร์ม",1,[1]original_ver!CJ87="การวางแผนและจัดการฟาร์ม เช่น การเก็บเกี่ยว การเงิน และการวางแผนทางการตลาด",2,[1]original_ver!CJ87="การเป็นผู้ประกอบการทางการเกษตร",3,[1]original_ver!CJ87="การเพิ่มมูลค่าผลผลิต และการแปรรูปผลผลิต (รวมถึงการพัฒนาคุณภาพผลผลิต)",4,[1]original_ver!CJ87="","")</f>
        <v>2</v>
      </c>
      <c r="CM166" s="15">
        <v>3</v>
      </c>
      <c r="CN166" s="15">
        <v>2</v>
      </c>
      <c r="CO166" s="15" cm="1">
        <f t="array" ref="CO166">_xlfn.IFS([1]original_ver!CN87="ความรู้ทางการเกษตรและการใช้เทคโนโลยีสำหรับการผลิตในฟาร์ม",1,[1]original_ver!CN87="การวางแผนและจัดการฟาร์ม เช่น การเก็บเกี่ยว การเงิน และการวางแผนทางการตลาด",2,[1]original_ver!CN87="การเป็นผู้ประกอบการทางการเกษตร",3,[1]original_ver!CN87="การเพิ่มมูลค่าผลผลิต และการแปรรูปผลผลิต (รวมถึงการพัฒนาคุณภาพผลผลิต)",4,[1]original_ver!CN87="","")</f>
        <v>4</v>
      </c>
      <c r="CP166" s="15">
        <v>1</v>
      </c>
      <c r="CQ166" s="15">
        <v>1</v>
      </c>
      <c r="CR166" s="15" cm="1">
        <f t="array" ref="CR166">_xlfn.IFS([1]original_ver!CR87="ประยุกต์",1,[1]original_ver!CR87="ไม่ประยุกต์",0,[1]original_ver!CR87="","")</f>
        <v>1</v>
      </c>
      <c r="CS166" s="15" cm="1">
        <f t="array" ref="CS166">_xlfn.IFS([1]original_ver!CS87="ประยุกต์",1,[1]original_ver!CS87="ไม่ประยุกต์",0,[1]original_ver!CS87="","")</f>
        <v>1</v>
      </c>
      <c r="CU166" s="15" cm="1">
        <f t="array" ref="CU166">_xlfn.IFS([1]original_ver!CV87="ประยุกต์",1,[1]original_ver!CV87="ไม่ประยุกต์",0,[1]original_ver!CV87="","")</f>
        <v>1</v>
      </c>
      <c r="CW166" s="15" cm="1">
        <f t="array" ref="CW166">_xlfn.IFS([1]original_ver!CY87="ประยุกต์",1,[1]original_ver!CY87="ไม่ประยุกต์",0,[1]original_ver!CY87="","")</f>
        <v>1</v>
      </c>
      <c r="CY166" s="15" cm="1">
        <f t="array" ref="CY166">_xlfn.IFS([1]original_ver!DB87="ประยุกต์",1,[1]original_ver!DB87="ไม่ประยุกต์",0,[1]original_ver!DB87="","")</f>
        <v>1</v>
      </c>
      <c r="DG166" s="15">
        <v>1</v>
      </c>
      <c r="DH166" s="15">
        <v>3</v>
      </c>
      <c r="DM166" s="15">
        <v>2</v>
      </c>
      <c r="DN166" s="15">
        <v>3</v>
      </c>
      <c r="DS166" s="25">
        <v>4.2</v>
      </c>
      <c r="DT166" s="25">
        <v>4</v>
      </c>
      <c r="DU166">
        <v>3.75</v>
      </c>
      <c r="DV166" s="25">
        <v>3.6</v>
      </c>
      <c r="DW166" s="25">
        <v>4.333333333333333</v>
      </c>
      <c r="DX166" s="25">
        <v>3.5</v>
      </c>
      <c r="DY166" s="152"/>
      <c r="DZ166" s="27">
        <v>4.5999999999999996</v>
      </c>
      <c r="EA166" s="27">
        <v>4.333333333333333</v>
      </c>
      <c r="EB166" s="27">
        <v>4.75</v>
      </c>
      <c r="EC166" s="27">
        <v>4.8</v>
      </c>
      <c r="ED166" s="27">
        <v>4</v>
      </c>
      <c r="EE166">
        <v>5</v>
      </c>
    </row>
    <row r="167" spans="1:135" x14ac:dyDescent="0.2">
      <c r="A167">
        <v>83</v>
      </c>
      <c r="AC167">
        <f t="shared" si="12"/>
        <v>0</v>
      </c>
      <c r="AD167" t="e">
        <f t="shared" si="14"/>
        <v>#DIV/0!</v>
      </c>
      <c r="AP167" s="148">
        <f t="shared" si="15"/>
        <v>0</v>
      </c>
      <c r="AQ167" s="148" t="e">
        <f t="shared" si="13"/>
        <v>#DIV/0!</v>
      </c>
      <c r="BQ167" t="e">
        <f t="shared" si="17"/>
        <v>#DIV/0!</v>
      </c>
      <c r="CI167" s="148" t="e">
        <f t="shared" si="16"/>
        <v>#DIV/0!</v>
      </c>
    </row>
    <row r="168" spans="1:135" x14ac:dyDescent="0.2">
      <c r="A168">
        <v>84</v>
      </c>
      <c r="B168" s="15">
        <v>317</v>
      </c>
      <c r="C168" s="16" t="s">
        <v>639</v>
      </c>
      <c r="D168" cm="1">
        <f t="array" ref="D168">_xlfn.IFS([1]original_ver!D88="Participant",1,[1]original_ver!D88="Non-Participant",0,[1]original_ver!D88="","")</f>
        <v>1</v>
      </c>
      <c r="E168">
        <v>1</v>
      </c>
      <c r="F168" s="17" cm="1">
        <f t="array" ref="F168">_xlfn.IFS([1]original_ver!F88="ชาย",1,[1]original_ver!F88="หญิง",0,[1]original_ver!F88="","")</f>
        <v>1</v>
      </c>
      <c r="G168" s="17">
        <v>56</v>
      </c>
      <c r="H168" s="17" cm="1">
        <f t="array" ref="H168">_xlfn.IFS([1]original_ver!H88="ไม่มีการศึกษา",0,[1]original_ver!H88="ประถมศึกษา",1,[1]original_ver!H88="มัธยมศึกษาตอนต้น",2,[1]original_ver!H88="มัธยมศึกษาตอนปลาย",3,[1]original_ver!H88="อนุปริญญา (ปวช., ปวส., ฝึกหัดครู)",4,[1]original_ver!H88="ปริญญาตรี",5,[1]original_ver!H88="สูงกว่าปริญญาตรี",6,[1]original_ver!H88="","")</f>
        <v>5</v>
      </c>
      <c r="I168" s="17" cm="1">
        <f t="array" ref="I168">_xlfn.IFS([1]original_ver!I88="โสด",1,[1]original_ver!I88="สมรส/อยู่ด้วยกัน",2,[1]original_ver!I88="หย่าร้าง/แยกกันอยู่",3,[1]original_ver!I88="หม้าย",4,[1]original_ver!I88="","")</f>
        <v>1</v>
      </c>
      <c r="J168" s="17">
        <v>3</v>
      </c>
      <c r="K168" s="17">
        <v>8</v>
      </c>
      <c r="L168" s="17" cm="1">
        <f t="array" ref="L168">_xlfn.IFS([1]original_ver!L88="ใช่",1,[1]original_ver!L88="ไม่ใช่",0,[1]original_ver!L88="","")</f>
        <v>1</v>
      </c>
      <c r="M168" s="17" cm="1">
        <f t="array" ref="M168">_xlfn.IFS([1]original_ver!M88="กู้ยืม",1,[1]original_ver!M88="ไม่กู้ยืม",0,[1]original_ver!M88="","")</f>
        <v>0</v>
      </c>
      <c r="N168" s="17">
        <f>IF($O168&gt;1, 1,0)</f>
        <v>1</v>
      </c>
      <c r="O168" s="18">
        <v>80000</v>
      </c>
      <c r="P168" s="17" cm="1">
        <f t="array" ref="P168">_xlfn.IFS([1]original_ver!O88="ใช่",1,[1]original_ver!O88="ไม่ใช่",0,[1]original_ver!O88="","")</f>
        <v>0</v>
      </c>
      <c r="Q168" s="17"/>
      <c r="R168" s="15">
        <v>1</v>
      </c>
      <c r="S168" s="15">
        <v>1</v>
      </c>
      <c r="T168" s="15">
        <v>18</v>
      </c>
      <c r="U168" s="15">
        <v>7500</v>
      </c>
      <c r="V168" s="19">
        <v>15</v>
      </c>
      <c r="W168" s="20">
        <f>$U168/$T168</f>
        <v>416.66666666666669</v>
      </c>
      <c r="AC168">
        <f t="shared" si="12"/>
        <v>7500</v>
      </c>
      <c r="AD168">
        <f t="shared" si="14"/>
        <v>416.66666666666669</v>
      </c>
      <c r="AE168" s="15">
        <v>1</v>
      </c>
      <c r="AF168" s="15">
        <v>1</v>
      </c>
      <c r="AG168" s="15">
        <v>18</v>
      </c>
      <c r="AH168" s="15">
        <v>7000</v>
      </c>
      <c r="AI168" s="23">
        <v>15</v>
      </c>
      <c r="AJ168" s="27">
        <f>$AH168/$AG168</f>
        <v>388.88888888888891</v>
      </c>
      <c r="AP168" s="148">
        <f t="shared" si="15"/>
        <v>7000</v>
      </c>
      <c r="AQ168" s="148">
        <f t="shared" si="13"/>
        <v>388.88888888888891</v>
      </c>
      <c r="BQ168" t="e">
        <f t="shared" si="17"/>
        <v>#DIV/0!</v>
      </c>
      <c r="CD168" s="25">
        <v>4</v>
      </c>
      <c r="CE168" s="25">
        <v>4</v>
      </c>
      <c r="CF168" s="25">
        <v>4.333333333333333</v>
      </c>
      <c r="CG168" s="25">
        <v>4.5</v>
      </c>
      <c r="CH168" s="25">
        <v>3.5</v>
      </c>
      <c r="CI168" s="152">
        <f t="shared" si="16"/>
        <v>4.0666666666666664</v>
      </c>
      <c r="CJ168">
        <v>3</v>
      </c>
      <c r="CK168" cm="1">
        <f t="array" ref="CK168">_xlfn.IFS([1]original_ver!CH88="จากการเข้าร่วมกิจกรรมอบรม ที่จัดโดยโครงการเกษตรกรปราดเปรื่อง (Smart Farmer)",1,[1]original_ver!CH88="จากการเข้าร่วมกิจกรรมอบรม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ๆ",3,[1]original_ver!CH88="จากการเรียนรู้ผ่านประสบการณ์ของผู้อื่น ได้แก่ เพื่อนบ้าน พี่น้อง เพื่อน และญาติ เป็นต้น",4,[1]original_ver!CH88="ไม่ได้เข้าร่วมกิจกรรมอบรมหรือเรียนรู้ใด ๆ (ข้ามไปข้อ 33)",5)</f>
        <v>5</v>
      </c>
      <c r="CL168" s="15" t="str" cm="1">
        <f t="array" ref="CL168">_xlfn.IFS([1]original_ver!CJ88="ความรู้ทางการเกษตรและการใช้เทคโนโลยีสำหรับการผลิตในฟาร์ม",1,[1]original_ver!CJ88="การวางแผนและจัดการฟาร์ม เช่น การเก็บเกี่ยว การเงิน และการวางแผนทางการตลาด",2,[1]original_ver!CJ88="การเป็นผู้ประกอบการทางการเกษตร",3,[1]original_ver!CJ88="การเพิ่มมูลค่าผลผลิต และการแปรรูปผลผลิต (รวมถึงการพัฒนาคุณภาพผลผลิต)",4,[1]original_ver!CJ88="","")</f>
        <v/>
      </c>
      <c r="CO168" s="15" t="str" cm="1">
        <f t="array" ref="CO168">_xlfn.IFS([1]original_ver!CN88="ความรู้ทางการเกษตรและการใช้เทคโนโลยีสำหรับการผลิตในฟาร์ม",1,[1]original_ver!CN88="การวางแผนและจัดการฟาร์ม เช่น การเก็บเกี่ยว การเงิน และการวางแผนทางการตลาด",2,[1]original_ver!CN88="การเป็นผู้ประกอบการทางการเกษตร",3,[1]original_ver!CN88="การเพิ่มมูลค่าผลผลิต และการแปรรูปผลผลิต (รวมถึงการพัฒนาคุณภาพผลผลิต)",4,[1]original_ver!CN88="","")</f>
        <v/>
      </c>
      <c r="CR168" s="15" t="str" cm="1">
        <f t="array" ref="CR168">_xlfn.IFS([1]original_ver!CR88="ประยุกต์",1,[1]original_ver!CR88="ไม่ประยุกต์",0,[1]original_ver!CR88="","")</f>
        <v/>
      </c>
      <c r="CS168" s="15" t="str" cm="1">
        <f t="array" ref="CS168">_xlfn.IFS([1]original_ver!CS88="ประยุกต์",1,[1]original_ver!CS88="ไม่ประยุกต์",0,[1]original_ver!CS88="","")</f>
        <v/>
      </c>
      <c r="CU168" s="15" t="str" cm="1">
        <f t="array" ref="CU168">_xlfn.IFS([1]original_ver!CV88="ประยุกต์",1,[1]original_ver!CV88="ไม่ประยุกต์",0,[1]original_ver!CV88="","")</f>
        <v/>
      </c>
      <c r="CW168" s="15" t="str" cm="1">
        <f t="array" ref="CW168">_xlfn.IFS([1]original_ver!CY88="ประยุกต์",1,[1]original_ver!CY88="ไม่ประยุกต์",0,[1]original_ver!CY88="","")</f>
        <v/>
      </c>
      <c r="CY168" s="15" t="str" cm="1">
        <f t="array" ref="CY168">_xlfn.IFS([1]original_ver!DB88="ประยุกต์",1,[1]original_ver!DB88="ไม่ประยุกต์",0,[1]original_ver!DB88="","")</f>
        <v/>
      </c>
      <c r="DG168" s="15">
        <v>2</v>
      </c>
      <c r="DH168" s="15">
        <v>2</v>
      </c>
      <c r="DI168" s="15">
        <v>1</v>
      </c>
      <c r="DJ168" s="15">
        <v>1</v>
      </c>
      <c r="DS168" s="166">
        <v>4.5999999999999996</v>
      </c>
      <c r="DT168" s="166">
        <v>4</v>
      </c>
      <c r="DU168" s="166">
        <v>3.5</v>
      </c>
      <c r="DV168" s="166">
        <v>3.4</v>
      </c>
      <c r="DW168" s="166">
        <v>3.6666666666666665</v>
      </c>
      <c r="DX168" s="148">
        <v>3.5</v>
      </c>
      <c r="DY168" s="152"/>
      <c r="DZ168" s="152">
        <v>4.2</v>
      </c>
      <c r="EA168" s="152">
        <v>4.333333333333333</v>
      </c>
      <c r="EB168" s="148">
        <v>4</v>
      </c>
      <c r="EC168" s="152">
        <v>3.4</v>
      </c>
      <c r="ED168" s="152">
        <v>3.6666666666666665</v>
      </c>
      <c r="EE168" s="152">
        <v>4.25</v>
      </c>
    </row>
    <row r="169" spans="1:135" x14ac:dyDescent="0.2">
      <c r="A169">
        <v>84</v>
      </c>
      <c r="AC169">
        <f t="shared" si="12"/>
        <v>0</v>
      </c>
      <c r="AD169" t="e">
        <f t="shared" si="14"/>
        <v>#DIV/0!</v>
      </c>
      <c r="AP169" s="148">
        <f t="shared" si="15"/>
        <v>0</v>
      </c>
      <c r="AQ169" s="148" t="e">
        <f t="shared" si="13"/>
        <v>#DIV/0!</v>
      </c>
      <c r="BQ169" t="e">
        <f t="shared" si="17"/>
        <v>#DIV/0!</v>
      </c>
      <c r="CI169" s="148" t="e">
        <f t="shared" si="16"/>
        <v>#DIV/0!</v>
      </c>
    </row>
    <row r="170" spans="1:135" x14ac:dyDescent="0.2">
      <c r="A170">
        <v>85</v>
      </c>
      <c r="B170" s="15">
        <v>321</v>
      </c>
      <c r="C170" s="16" t="s">
        <v>640</v>
      </c>
      <c r="D170" cm="1">
        <f t="array" ref="D170">_xlfn.IFS([1]original_ver!D89="Participant",1,[1]original_ver!D89="Non-Participant",0,[1]original_ver!D89="","")</f>
        <v>1</v>
      </c>
      <c r="E170">
        <v>6</v>
      </c>
      <c r="F170" s="17" cm="1">
        <f t="array" ref="F170">_xlfn.IFS([1]original_ver!F89="ชาย",1,[1]original_ver!F89="หญิง",0,[1]original_ver!F89="","")</f>
        <v>1</v>
      </c>
      <c r="G170" s="17">
        <v>41</v>
      </c>
      <c r="H170" s="17" cm="1">
        <f t="array" ref="H170">_xlfn.IFS([1]original_ver!H89="ไม่มีการศึกษา",0,[1]original_ver!H89="ประถมศึกษา",1,[1]original_ver!H89="มัธยมศึกษาตอนต้น",2,[1]original_ver!H89="มัธยมศึกษาตอนปลาย",3,[1]original_ver!H89="อนุปริญญา (ปวช., ปวส., ฝึกหัดครู)",4,[1]original_ver!H89="ปริญญาตรี",5,[1]original_ver!H89="สูงกว่าปริญญาตรี",6,[1]original_ver!H89="","")</f>
        <v>3</v>
      </c>
      <c r="I170" s="17" cm="1">
        <f t="array" ref="I170">_xlfn.IFS([1]original_ver!I89="โสด",1,[1]original_ver!I89="สมรส/อยู่ด้วยกัน",2,[1]original_ver!I89="หย่าร้าง/แยกกันอยู่",3,[1]original_ver!I89="หม้าย",4,[1]original_ver!I89="","")</f>
        <v>2</v>
      </c>
      <c r="J170" s="17">
        <v>5</v>
      </c>
      <c r="K170" s="17">
        <v>15</v>
      </c>
      <c r="L170" s="17" cm="1">
        <f t="array" ref="L170">_xlfn.IFS([1]original_ver!L89="ใช่",1,[1]original_ver!L89="ไม่ใช่",0,[1]original_ver!L89="","")</f>
        <v>1</v>
      </c>
      <c r="M170" s="17" cm="1">
        <f t="array" ref="M170">_xlfn.IFS([1]original_ver!M89="กู้ยืม",1,[1]original_ver!M89="ไม่กู้ยืม",0,[1]original_ver!M89="","")</f>
        <v>0</v>
      </c>
      <c r="N170" s="17">
        <f>IF($O170&gt;1, 1,0)</f>
        <v>0</v>
      </c>
      <c r="O170" s="18"/>
      <c r="P170" s="17" cm="1">
        <f t="array" ref="P170">_xlfn.IFS([1]original_ver!O89="ใช่",1,[1]original_ver!O89="ไม่ใช่",0,[1]original_ver!O89="","")</f>
        <v>0</v>
      </c>
      <c r="Q170" s="17"/>
      <c r="R170" s="15">
        <v>1</v>
      </c>
      <c r="S170" s="15">
        <v>1</v>
      </c>
      <c r="T170" s="15">
        <v>16</v>
      </c>
      <c r="U170" s="15">
        <v>10000</v>
      </c>
      <c r="V170" s="19">
        <v>13</v>
      </c>
      <c r="W170" s="20">
        <f>$U170/$T170</f>
        <v>625</v>
      </c>
      <c r="AC170">
        <f t="shared" si="12"/>
        <v>10000</v>
      </c>
      <c r="AD170">
        <f t="shared" si="14"/>
        <v>625</v>
      </c>
      <c r="AE170" s="15">
        <v>1</v>
      </c>
      <c r="AF170" s="15">
        <v>1</v>
      </c>
      <c r="AG170" s="15">
        <v>16</v>
      </c>
      <c r="AH170" s="15">
        <v>12000</v>
      </c>
      <c r="AI170" s="23">
        <v>15</v>
      </c>
      <c r="AJ170" s="27">
        <f>$AH170/$AG170</f>
        <v>750</v>
      </c>
      <c r="AP170" s="148">
        <f t="shared" si="15"/>
        <v>12000</v>
      </c>
      <c r="AQ170" s="148">
        <f t="shared" si="13"/>
        <v>750</v>
      </c>
      <c r="BQ170" t="e">
        <f t="shared" si="17"/>
        <v>#DIV/0!</v>
      </c>
      <c r="CD170" s="25">
        <v>2</v>
      </c>
      <c r="CE170" s="25">
        <v>3.3333333333333335</v>
      </c>
      <c r="CF170" s="25">
        <v>1.6666666666666667</v>
      </c>
      <c r="CG170" s="25">
        <v>2.5</v>
      </c>
      <c r="CH170" s="25">
        <v>3.5</v>
      </c>
      <c r="CI170" s="152">
        <f t="shared" si="16"/>
        <v>2.6</v>
      </c>
      <c r="CJ170">
        <v>2</v>
      </c>
      <c r="CK170" cm="1">
        <f t="array" ref="CK170">_xlfn.IFS([1]original_ver!CH89="จากการเข้าร่วมกิจกรรมอบรม ที่จัดโดยโครงการเกษตรกรปราดเปรื่อง (Smart Farmer)",1,[1]original_ver!CH89="จากการเข้าร่วมกิจกรรมอบรม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ๆ",3,[1]original_ver!CH89="จากการเรียนรู้ผ่านประสบการณ์ของผู้อื่น ได้แก่ เพื่อนบ้าน พี่น้อง เพื่อน และญาติ เป็นต้น",4,[1]original_ver!CH89="ไม่ได้เข้าร่วมกิจกรรมอบรมหรือเรียนรู้ใด ๆ (ข้ามไปข้อ 33)",5)</f>
        <v>5</v>
      </c>
      <c r="CL170" s="15" t="str" cm="1">
        <f t="array" ref="CL170">_xlfn.IFS([1]original_ver!CJ89="ความรู้ทางการเกษตรและการใช้เทคโนโลยีสำหรับการผลิตในฟาร์ม",1,[1]original_ver!CJ89="การวางแผนและจัดการฟาร์ม เช่น การเก็บเกี่ยว การเงิน และการวางแผนทางการตลาด",2,[1]original_ver!CJ89="การเป็นผู้ประกอบการทางการเกษตร",3,[1]original_ver!CJ89="การเพิ่มมูลค่าผลผลิต และการแปรรูปผลผลิต (รวมถึงการพัฒนาคุณภาพผลผลิต)",4,[1]original_ver!CJ89="","")</f>
        <v/>
      </c>
      <c r="CO170" s="15" t="str" cm="1">
        <f t="array" ref="CO170">_xlfn.IFS([1]original_ver!CN89="ความรู้ทางการเกษตรและการใช้เทคโนโลยีสำหรับการผลิตในฟาร์ม",1,[1]original_ver!CN89="การวางแผนและจัดการฟาร์ม เช่น การเก็บเกี่ยว การเงิน และการวางแผนทางการตลาด",2,[1]original_ver!CN89="การเป็นผู้ประกอบการทางการเกษตร",3,[1]original_ver!CN89="การเพิ่มมูลค่าผลผลิต และการแปรรูปผลผลิต (รวมถึงการพัฒนาคุณภาพผลผลิต)",4,[1]original_ver!CN89="","")</f>
        <v/>
      </c>
      <c r="CR170" s="15" t="str" cm="1">
        <f t="array" ref="CR170">_xlfn.IFS([1]original_ver!CR89="ประยุกต์",1,[1]original_ver!CR89="ไม่ประยุกต์",0,[1]original_ver!CR89="","")</f>
        <v/>
      </c>
      <c r="CS170" s="15" t="str" cm="1">
        <f t="array" ref="CS170">_xlfn.IFS([1]original_ver!CS89="ประยุกต์",1,[1]original_ver!CS89="ไม่ประยุกต์",0,[1]original_ver!CS89="","")</f>
        <v/>
      </c>
      <c r="CU170" s="15" t="str" cm="1">
        <f t="array" ref="CU170">_xlfn.IFS([1]original_ver!CV89="ประยุกต์",1,[1]original_ver!CV89="ไม่ประยุกต์",0,[1]original_ver!CV89="","")</f>
        <v/>
      </c>
      <c r="CW170" s="15" t="str" cm="1">
        <f t="array" ref="CW170">_xlfn.IFS([1]original_ver!CY89="ประยุกต์",1,[1]original_ver!CY89="ไม่ประยุกต์",0,[1]original_ver!CY89="","")</f>
        <v/>
      </c>
      <c r="CY170" s="15" t="str" cm="1">
        <f t="array" ref="CY170">_xlfn.IFS([1]original_ver!DB89="ประยุกต์",1,[1]original_ver!DB89="ไม่ประยุกต์",0,[1]original_ver!DB89="","")</f>
        <v/>
      </c>
      <c r="DG170" s="15">
        <v>1</v>
      </c>
      <c r="DH170" s="15">
        <v>3</v>
      </c>
      <c r="DK170" s="15">
        <v>2</v>
      </c>
      <c r="DL170" s="15">
        <v>3</v>
      </c>
      <c r="DS170" s="25">
        <v>3.4</v>
      </c>
      <c r="DT170" s="25">
        <v>3.3333333333333335</v>
      </c>
      <c r="DU170">
        <v>3</v>
      </c>
      <c r="DV170" s="25">
        <v>3</v>
      </c>
      <c r="DW170" s="25">
        <v>2.6666666666666665</v>
      </c>
      <c r="DX170" s="25">
        <v>2</v>
      </c>
      <c r="DY170" s="152"/>
      <c r="DZ170" s="27">
        <v>4</v>
      </c>
      <c r="EA170" s="27">
        <v>4.333333333333333</v>
      </c>
      <c r="EB170" s="27">
        <v>3.75</v>
      </c>
      <c r="EC170" s="27">
        <v>3.6</v>
      </c>
      <c r="ED170" s="27">
        <v>4.333333333333333</v>
      </c>
      <c r="EE170">
        <v>5</v>
      </c>
    </row>
    <row r="171" spans="1:135" x14ac:dyDescent="0.2">
      <c r="A171">
        <v>85</v>
      </c>
      <c r="AC171">
        <f t="shared" si="12"/>
        <v>0</v>
      </c>
      <c r="AD171" t="e">
        <f t="shared" si="14"/>
        <v>#DIV/0!</v>
      </c>
      <c r="AP171" s="148">
        <f t="shared" si="15"/>
        <v>0</v>
      </c>
      <c r="AQ171" s="148" t="e">
        <f t="shared" si="13"/>
        <v>#DIV/0!</v>
      </c>
      <c r="BQ171" t="e">
        <f t="shared" si="17"/>
        <v>#DIV/0!</v>
      </c>
      <c r="CI171" s="148" t="e">
        <f t="shared" si="16"/>
        <v>#DIV/0!</v>
      </c>
    </row>
    <row r="172" spans="1:135" x14ac:dyDescent="0.2">
      <c r="A172">
        <v>86</v>
      </c>
      <c r="B172" s="15">
        <v>325</v>
      </c>
      <c r="C172" s="44" t="s">
        <v>641</v>
      </c>
      <c r="D172" cm="1">
        <f t="array" ref="D172">_xlfn.IFS([1]original_ver!D90="Participant",1,[1]original_ver!D90="Non-Participant",0,[1]original_ver!D90="","")</f>
        <v>1</v>
      </c>
      <c r="E172">
        <v>6</v>
      </c>
      <c r="F172" s="17" cm="1">
        <f t="array" ref="F172">_xlfn.IFS([1]original_ver!F90="ชาย",1,[1]original_ver!F90="หญิง",0,[1]original_ver!F90="","")</f>
        <v>1</v>
      </c>
      <c r="G172" s="17">
        <v>51</v>
      </c>
      <c r="H172" s="17" cm="1">
        <f t="array" ref="H172">_xlfn.IFS([1]original_ver!H90="ไม่มีการศึกษา",0,[1]original_ver!H90="ประถมศึกษา",1,[1]original_ver!H90="มัธยมศึกษาตอนต้น",2,[1]original_ver!H90="มัธยมศึกษาตอนปลาย",3,[1]original_ver!H90="อนุปริญญา (ปวช., ปวส., ฝึกหัดครู)",4,[1]original_ver!H90="ปริญญาตรี",5,[1]original_ver!H90="สูงกว่าปริญญาตรี",6,[1]original_ver!H90="","")</f>
        <v>4</v>
      </c>
      <c r="I172" s="17" cm="1">
        <f t="array" ref="I172">_xlfn.IFS([1]original_ver!I90="โสด",1,[1]original_ver!I90="สมรส/อยู่ด้วยกัน",2,[1]original_ver!I90="หย่าร้าง/แยกกันอยู่",3,[1]original_ver!I90="หม้าย",4,[1]original_ver!I90="","")</f>
        <v>2</v>
      </c>
      <c r="J172" s="17">
        <v>4</v>
      </c>
      <c r="K172" s="17">
        <v>20</v>
      </c>
      <c r="L172" s="17" cm="1">
        <f t="array" ref="L172">_xlfn.IFS([1]original_ver!L90="ใช่",1,[1]original_ver!L90="ไม่ใช่",0,[1]original_ver!L90="","")</f>
        <v>0</v>
      </c>
      <c r="M172" s="17" cm="1">
        <f t="array" ref="M172">_xlfn.IFS([1]original_ver!M90="กู้ยืม",1,[1]original_ver!M90="ไม่กู้ยืม",0,[1]original_ver!M90="","")</f>
        <v>0</v>
      </c>
      <c r="N172" s="17">
        <f>IF($O172&gt;1, 1,0)</f>
        <v>0</v>
      </c>
      <c r="O172" s="18"/>
      <c r="P172" s="17" cm="1">
        <f t="array" ref="P172">_xlfn.IFS([1]original_ver!O90="ใช่",1,[1]original_ver!O90="ไม่ใช่",0,[1]original_ver!O90="","")</f>
        <v>1</v>
      </c>
      <c r="Q172" s="17"/>
      <c r="R172" s="15">
        <v>2</v>
      </c>
      <c r="S172" s="15">
        <v>1</v>
      </c>
      <c r="T172" s="15">
        <v>30</v>
      </c>
      <c r="U172" s="15">
        <v>10680</v>
      </c>
      <c r="V172" s="15">
        <v>50</v>
      </c>
      <c r="W172" s="22">
        <f>$U172/$T172</f>
        <v>356</v>
      </c>
      <c r="AC172">
        <f t="shared" si="12"/>
        <v>10680</v>
      </c>
      <c r="AD172">
        <f t="shared" si="14"/>
        <v>356</v>
      </c>
      <c r="AE172" s="15">
        <v>2</v>
      </c>
      <c r="AF172" s="15">
        <v>1</v>
      </c>
      <c r="AG172" s="15">
        <v>30</v>
      </c>
      <c r="AH172" s="15">
        <v>11000</v>
      </c>
      <c r="AI172" s="15">
        <v>53</v>
      </c>
      <c r="AJ172" s="27">
        <f>$AH172/$AG172</f>
        <v>366.66666666666669</v>
      </c>
      <c r="AP172" s="148">
        <f t="shared" si="15"/>
        <v>11000</v>
      </c>
      <c r="AQ172" s="148">
        <f t="shared" si="13"/>
        <v>366.66666666666669</v>
      </c>
      <c r="BQ172" t="e">
        <f t="shared" si="17"/>
        <v>#DIV/0!</v>
      </c>
      <c r="CD172" s="25">
        <v>1.25</v>
      </c>
      <c r="CE172" s="25">
        <v>2.3333333333333335</v>
      </c>
      <c r="CF172" s="25">
        <v>2</v>
      </c>
      <c r="CG172" s="25">
        <v>1.5</v>
      </c>
      <c r="CH172" s="25">
        <v>3.5</v>
      </c>
      <c r="CI172" s="152">
        <f t="shared" si="16"/>
        <v>2.1166666666666667</v>
      </c>
      <c r="CJ172">
        <v>1</v>
      </c>
      <c r="CK172" cm="1">
        <f t="array" ref="CK172">_xlfn.IFS([1]original_ver!CH90="จากการเข้าร่วมกิจกรรมอบรม ที่จัดโดยโครงการเกษตรกรปราดเปรื่อง (Smart Farmer)",1,[1]original_ver!CH90="จากการเข้าร่วมกิจกรรมอบรม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ๆ",3,[1]original_ver!CH90="จากการเรียนรู้ผ่านประสบการณ์ของผู้อื่น ได้แก่ เพื่อนบ้าน พี่น้อง เพื่อน และญาติ เป็นต้น",4,[1]original_ver!CH90="ไม่ได้เข้าร่วมกิจกรรมอบรมหรือเรียนรู้ใด ๆ (ข้ามไปข้อ 33)",5)</f>
        <v>5</v>
      </c>
      <c r="CL172" s="15" t="str" cm="1">
        <f t="array" ref="CL172">_xlfn.IFS([1]original_ver!CJ90="ความรู้ทางการเกษตรและการใช้เทคโนโลยีสำหรับการผลิตในฟาร์ม",1,[1]original_ver!CJ90="การวางแผนและจัดการฟาร์ม เช่น การเก็บเกี่ยว การเงิน และการวางแผนทางการตลาด",2,[1]original_ver!CJ90="การเป็นผู้ประกอบการทางการเกษตร",3,[1]original_ver!CJ90="การเพิ่มมูลค่าผลผลิต และการแปรรูปผลผลิต (รวมถึงการพัฒนาคุณภาพผลผลิต)",4,[1]original_ver!CJ90="","")</f>
        <v/>
      </c>
      <c r="CO172" s="15" t="str" cm="1">
        <f t="array" ref="CO172">_xlfn.IFS([1]original_ver!CN90="ความรู้ทางการเกษตรและการใช้เทคโนโลยีสำหรับการผลิตในฟาร์ม",1,[1]original_ver!CN90="การวางแผนและจัดการฟาร์ม เช่น การเก็บเกี่ยว การเงิน และการวางแผนทางการตลาด",2,[1]original_ver!CN90="การเป็นผู้ประกอบการทางการเกษตร",3,[1]original_ver!CN90="การเพิ่มมูลค่าผลผลิต และการแปรรูปผลผลิต (รวมถึงการพัฒนาคุณภาพผลผลิต)",4,[1]original_ver!CN90="","")</f>
        <v/>
      </c>
      <c r="CR172" s="15" t="str" cm="1">
        <f t="array" ref="CR172">_xlfn.IFS([1]original_ver!CR90="ประยุกต์",1,[1]original_ver!CR90="ไม่ประยุกต์",0,[1]original_ver!CR90="","")</f>
        <v/>
      </c>
      <c r="CS172" s="15" t="str" cm="1">
        <f t="array" ref="CS172">_xlfn.IFS([1]original_ver!CS90="ประยุกต์",1,[1]original_ver!CS90="ไม่ประยุกต์",0,[1]original_ver!CS90="","")</f>
        <v/>
      </c>
      <c r="CU172" s="15" t="str" cm="1">
        <f t="array" ref="CU172">_xlfn.IFS([1]original_ver!CV90="ประยุกต์",1,[1]original_ver!CV90="ไม่ประยุกต์",0,[1]original_ver!CV90="","")</f>
        <v/>
      </c>
      <c r="CW172" s="15" t="str" cm="1">
        <f t="array" ref="CW172">_xlfn.IFS([1]original_ver!CY90="ประยุกต์",1,[1]original_ver!CY90="ไม่ประยุกต์",0,[1]original_ver!CY90="","")</f>
        <v/>
      </c>
      <c r="CY172" s="15" t="str" cm="1">
        <f t="array" ref="CY172">_xlfn.IFS([1]original_ver!DB90="ประยุกต์",1,[1]original_ver!DB90="ไม่ประยุกต์",0,[1]original_ver!DB90="","")</f>
        <v/>
      </c>
      <c r="DG172" s="15">
        <v>2</v>
      </c>
      <c r="DH172" s="15">
        <v>3</v>
      </c>
      <c r="DM172" s="15">
        <v>1</v>
      </c>
      <c r="DN172" s="15">
        <v>2</v>
      </c>
      <c r="DS172" s="25">
        <v>3.8</v>
      </c>
      <c r="DT172" s="25">
        <v>3.3333333333333335</v>
      </c>
      <c r="DU172">
        <v>3.5</v>
      </c>
      <c r="DV172" s="25">
        <v>2.6</v>
      </c>
      <c r="DW172" s="25">
        <v>3</v>
      </c>
      <c r="DX172" s="25">
        <v>3.25</v>
      </c>
      <c r="DY172" s="152"/>
      <c r="DZ172" s="27">
        <v>3.8</v>
      </c>
      <c r="EA172" s="27">
        <v>3.3333333333333335</v>
      </c>
      <c r="EB172" s="27">
        <v>3.25</v>
      </c>
      <c r="EC172" s="27">
        <v>3.8</v>
      </c>
      <c r="ED172" s="27">
        <v>3.3333333333333335</v>
      </c>
      <c r="EE172">
        <v>4.25</v>
      </c>
    </row>
    <row r="173" spans="1:135" x14ac:dyDescent="0.2">
      <c r="A173">
        <v>86</v>
      </c>
      <c r="AC173">
        <f t="shared" si="12"/>
        <v>0</v>
      </c>
      <c r="AD173" t="e">
        <f t="shared" si="14"/>
        <v>#DIV/0!</v>
      </c>
      <c r="AP173" s="148">
        <f t="shared" si="15"/>
        <v>0</v>
      </c>
      <c r="AQ173" s="148" t="e">
        <f t="shared" si="13"/>
        <v>#DIV/0!</v>
      </c>
      <c r="BQ173" t="e">
        <f t="shared" si="17"/>
        <v>#DIV/0!</v>
      </c>
      <c r="CI173" s="148" t="e">
        <f t="shared" si="16"/>
        <v>#DIV/0!</v>
      </c>
    </row>
    <row r="174" spans="1:135" x14ac:dyDescent="0.2">
      <c r="A174">
        <v>87</v>
      </c>
      <c r="B174" s="15">
        <v>329</v>
      </c>
      <c r="C174" s="16" t="s">
        <v>642</v>
      </c>
      <c r="D174" cm="1">
        <f t="array" ref="D174">_xlfn.IFS([1]original_ver!D91="Participant",1,[1]original_ver!D91="Non-Participant",0,[1]original_ver!D91="","")</f>
        <v>1</v>
      </c>
      <c r="E174">
        <v>1</v>
      </c>
      <c r="F174" s="17" cm="1">
        <f t="array" ref="F174">_xlfn.IFS([1]original_ver!F91="ชาย",1,[1]original_ver!F91="หญิง",0,[1]original_ver!F91="","")</f>
        <v>1</v>
      </c>
      <c r="G174" s="17">
        <v>46</v>
      </c>
      <c r="H174" s="17" cm="1">
        <f t="array" ref="H174">_xlfn.IFS([1]original_ver!H91="ไม่มีการศึกษา",0,[1]original_ver!H91="ประถมศึกษา",1,[1]original_ver!H91="มัธยมศึกษาตอนต้น",2,[1]original_ver!H91="มัธยมศึกษาตอนปลาย",3,[1]original_ver!H91="อนุปริญญา (ปวช., ปวส., ฝึกหัดครู)",4,[1]original_ver!H91="ปริญญาตรี",5,[1]original_ver!H91="สูงกว่าปริญญาตรี",6,[1]original_ver!H91="","")</f>
        <v>4</v>
      </c>
      <c r="I174" s="17" cm="1">
        <f t="array" ref="I174">_xlfn.IFS([1]original_ver!I91="โสด",1,[1]original_ver!I91="สมรส/อยู่ด้วยกัน",2,[1]original_ver!I91="หย่าร้าง/แยกกันอยู่",3,[1]original_ver!I91="หม้าย",4,[1]original_ver!I91="","")</f>
        <v>2</v>
      </c>
      <c r="J174" s="17">
        <v>5</v>
      </c>
      <c r="K174" s="17">
        <v>15</v>
      </c>
      <c r="L174" s="17" cm="1">
        <f t="array" ref="L174">_xlfn.IFS([1]original_ver!L91="ใช่",1,[1]original_ver!L91="ไม่ใช่",0,[1]original_ver!L91="","")</f>
        <v>1</v>
      </c>
      <c r="M174" s="17" cm="1">
        <f t="array" ref="M174">_xlfn.IFS([1]original_ver!M91="กู้ยืม",1,[1]original_ver!M91="ไม่กู้ยืม",0,[1]original_ver!M91="","")</f>
        <v>0</v>
      </c>
      <c r="N174" s="17">
        <f>IF($O174&gt;1, 1,0)</f>
        <v>0</v>
      </c>
      <c r="O174" s="18"/>
      <c r="P174" s="17" cm="1">
        <f t="array" ref="P174">_xlfn.IFS([1]original_ver!O91="ใช่",1,[1]original_ver!O91="ไม่ใช่",0,[1]original_ver!O91="","")</f>
        <v>1</v>
      </c>
      <c r="Q174" s="17"/>
      <c r="R174" s="15">
        <v>1</v>
      </c>
      <c r="S174" s="15">
        <v>1</v>
      </c>
      <c r="T174" s="15">
        <v>26</v>
      </c>
      <c r="U174" s="15">
        <v>15000</v>
      </c>
      <c r="V174" s="19">
        <v>15</v>
      </c>
      <c r="W174" s="20">
        <f>$U174/$T174</f>
        <v>576.92307692307691</v>
      </c>
      <c r="AC174">
        <f t="shared" si="12"/>
        <v>15000</v>
      </c>
      <c r="AD174">
        <f t="shared" si="14"/>
        <v>576.92307692307691</v>
      </c>
      <c r="AE174" s="15">
        <v>1</v>
      </c>
      <c r="AF174" s="15">
        <v>1</v>
      </c>
      <c r="AG174" s="15">
        <v>26</v>
      </c>
      <c r="AH174" s="15">
        <v>15600</v>
      </c>
      <c r="AI174" s="23">
        <v>13</v>
      </c>
      <c r="AJ174" s="27">
        <f>$AH174/$AG174</f>
        <v>600</v>
      </c>
      <c r="AP174" s="148">
        <f t="shared" si="15"/>
        <v>15600</v>
      </c>
      <c r="AQ174" s="148">
        <f t="shared" si="13"/>
        <v>600</v>
      </c>
      <c r="BQ174" t="e">
        <f t="shared" si="17"/>
        <v>#DIV/0!</v>
      </c>
      <c r="CD174" s="25">
        <v>1.25</v>
      </c>
      <c r="CE174" s="25">
        <v>2</v>
      </c>
      <c r="CF174" s="25">
        <v>1.3333333333333333</v>
      </c>
      <c r="CG174" s="25">
        <v>1.5</v>
      </c>
      <c r="CH174" s="25">
        <v>3.5</v>
      </c>
      <c r="CI174" s="152">
        <f t="shared" si="16"/>
        <v>1.9166666666666665</v>
      </c>
      <c r="CJ174">
        <v>1</v>
      </c>
      <c r="CK174" cm="1">
        <f t="array" ref="CK174">_xlfn.IFS([1]original_ver!CH91="จากการเข้าร่วมกิจกรรมอบรม ที่จัดโดยโครงการเกษตรกรปราดเปรื่อง (Smart Farmer)",1,[1]original_ver!CH91="จากการเข้าร่วมกิจกรรมอบรม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ๆ",3,[1]original_ver!CH91="จากการเรียนรู้ผ่านประสบการณ์ของผู้อื่น ได้แก่ เพื่อนบ้าน พี่น้อง เพื่อน และญาติ เป็นต้น",4,[1]original_ver!CH91="ไม่ได้เข้าร่วมกิจกรรมอบรมหรือเรียนรู้ใด ๆ (ข้ามไปข้อ 33)",5)</f>
        <v>1</v>
      </c>
      <c r="CL174" s="15" cm="1">
        <f t="array" ref="CL174">_xlfn.IFS([1]original_ver!CJ91="ความรู้ทางการเกษตรและการใช้เทคโนโลยีสำหรับการผลิตในฟาร์ม",1,[1]original_ver!CJ91="การวางแผนและจัดการฟาร์ม เช่น การเก็บเกี่ยว การเงิน และการวางแผนทางการตลาด",2,[1]original_ver!CJ91="การเป็นผู้ประกอบการทางการเกษตร",3,[1]original_ver!CJ91="การเพิ่มมูลค่าผลผลิต และการแปรรูปผลผลิต (รวมถึงการพัฒนาคุณภาพผลผลิต)",4,[1]original_ver!CJ91="","")</f>
        <v>1</v>
      </c>
      <c r="CM174" s="15">
        <v>4</v>
      </c>
      <c r="CN174" s="15">
        <v>1</v>
      </c>
      <c r="CO174" s="15" cm="1">
        <f t="array" ref="CO174">_xlfn.IFS([1]original_ver!CN91="ความรู้ทางการเกษตรและการใช้เทคโนโลยีสำหรับการผลิตในฟาร์ม",1,[1]original_ver!CN91="การวางแผนและจัดการฟาร์ม เช่น การเก็บเกี่ยว การเงิน และการวางแผนทางการตลาด",2,[1]original_ver!CN91="การเป็นผู้ประกอบการทางการเกษตร",3,[1]original_ver!CN91="การเพิ่มมูลค่าผลผลิต และการแปรรูปผลผลิต (รวมถึงการพัฒนาคุณภาพผลผลิต)",4,[1]original_ver!CN91="","")</f>
        <v>4</v>
      </c>
      <c r="CP174" s="15">
        <v>2</v>
      </c>
      <c r="CQ174" s="15">
        <v>1</v>
      </c>
      <c r="CR174" s="15" cm="1">
        <f t="array" ref="CR174">_xlfn.IFS([1]original_ver!CR91="ประยุกต์",1,[1]original_ver!CR91="ไม่ประยุกต์",0,[1]original_ver!CR91="","")</f>
        <v>1</v>
      </c>
      <c r="CS174" s="15" cm="1">
        <f t="array" ref="CS174">_xlfn.IFS([1]original_ver!CS91="ประยุกต์",1,[1]original_ver!CS91="ไม่ประยุกต์",0,[1]original_ver!CS91="","")</f>
        <v>0</v>
      </c>
      <c r="CT174" s="15">
        <v>2</v>
      </c>
      <c r="CU174" s="15" cm="1">
        <f t="array" ref="CU174">_xlfn.IFS([1]original_ver!CV91="ประยุกต์",1,[1]original_ver!CV91="ไม่ประยุกต์",0,[1]original_ver!CV91="","")</f>
        <v>1</v>
      </c>
      <c r="CW174" s="15" cm="1">
        <f t="array" ref="CW174">_xlfn.IFS([1]original_ver!CY91="ประยุกต์",1,[1]original_ver!CY91="ไม่ประยุกต์",0,[1]original_ver!CY91="","")</f>
        <v>1</v>
      </c>
      <c r="CY174" s="15" cm="1">
        <f t="array" ref="CY174">_xlfn.IFS([1]original_ver!DB91="ประยุกต์",1,[1]original_ver!DB91="ไม่ประยุกต์",0,[1]original_ver!DB91="","")</f>
        <v>0</v>
      </c>
      <c r="CZ174" s="15">
        <v>4</v>
      </c>
      <c r="DG174" s="15">
        <v>2</v>
      </c>
      <c r="DH174" s="15">
        <v>3</v>
      </c>
      <c r="DM174" s="15">
        <v>1</v>
      </c>
      <c r="DN174" s="15">
        <v>3</v>
      </c>
      <c r="DS174" s="166">
        <v>4</v>
      </c>
      <c r="DT174" s="166">
        <v>4</v>
      </c>
      <c r="DU174" s="166">
        <v>3.5</v>
      </c>
      <c r="DV174" s="166">
        <v>3.8</v>
      </c>
      <c r="DW174" s="166">
        <v>4</v>
      </c>
      <c r="DX174" s="148">
        <v>3.75</v>
      </c>
      <c r="DY174" s="152"/>
      <c r="DZ174" s="152">
        <v>4.5999999999999996</v>
      </c>
      <c r="EA174" s="152">
        <v>3.6666666666666665</v>
      </c>
      <c r="EB174" s="148">
        <v>4</v>
      </c>
      <c r="EC174" s="152">
        <v>3.4</v>
      </c>
      <c r="ED174" s="152">
        <v>3.6666666666666665</v>
      </c>
      <c r="EE174" s="152">
        <v>3.75</v>
      </c>
    </row>
    <row r="175" spans="1:135" x14ac:dyDescent="0.2">
      <c r="A175">
        <v>87</v>
      </c>
      <c r="AC175">
        <f t="shared" si="12"/>
        <v>0</v>
      </c>
      <c r="AD175" t="e">
        <f t="shared" si="14"/>
        <v>#DIV/0!</v>
      </c>
      <c r="AP175" s="148">
        <f t="shared" si="15"/>
        <v>0</v>
      </c>
      <c r="AQ175" s="148" t="e">
        <f t="shared" si="13"/>
        <v>#DIV/0!</v>
      </c>
      <c r="BQ175" t="e">
        <f t="shared" si="17"/>
        <v>#DIV/0!</v>
      </c>
      <c r="CI175" s="148" t="e">
        <f t="shared" si="16"/>
        <v>#DIV/0!</v>
      </c>
    </row>
    <row r="176" spans="1:135" x14ac:dyDescent="0.2">
      <c r="A176">
        <v>88</v>
      </c>
      <c r="B176" s="15">
        <v>330</v>
      </c>
      <c r="C176" s="16" t="s">
        <v>643</v>
      </c>
      <c r="D176" cm="1">
        <f t="array" ref="D176">_xlfn.IFS([1]original_ver!D92="Participant",1,[1]original_ver!D92="Non-Participant",0,[1]original_ver!D92="","")</f>
        <v>1</v>
      </c>
      <c r="E176">
        <v>1</v>
      </c>
      <c r="F176" s="17" cm="1">
        <f t="array" ref="F176">_xlfn.IFS([1]original_ver!F92="ชาย",1,[1]original_ver!F92="หญิง",0,[1]original_ver!F92="","")</f>
        <v>1</v>
      </c>
      <c r="G176" s="17">
        <v>53</v>
      </c>
      <c r="H176" s="17" cm="1">
        <f t="array" ref="H176">_xlfn.IFS([1]original_ver!H92="ไม่มีการศึกษา",0,[1]original_ver!H92="ประถมศึกษา",1,[1]original_ver!H92="มัธยมศึกษาตอนต้น",2,[1]original_ver!H92="มัธยมศึกษาตอนปลาย",3,[1]original_ver!H92="อนุปริญญา (ปวช., ปวส., ฝึกหัดครู)",4,[1]original_ver!H92="ปริญญาตรี",5,[1]original_ver!H92="สูงกว่าปริญญาตรี",6,[1]original_ver!H92="","")</f>
        <v>5</v>
      </c>
      <c r="I176" s="17" cm="1">
        <f t="array" ref="I176">_xlfn.IFS([1]original_ver!I92="โสด",1,[1]original_ver!I92="สมรส/อยู่ด้วยกัน",2,[1]original_ver!I92="หย่าร้าง/แยกกันอยู่",3,[1]original_ver!I92="หม้าย",4,[1]original_ver!I92="","")</f>
        <v>1</v>
      </c>
      <c r="J176" s="17">
        <v>3</v>
      </c>
      <c r="K176" s="17">
        <v>5</v>
      </c>
      <c r="L176" s="17" cm="1">
        <f t="array" ref="L176">_xlfn.IFS([1]original_ver!L92="ใช่",1,[1]original_ver!L92="ไม่ใช่",0,[1]original_ver!L92="","")</f>
        <v>1</v>
      </c>
      <c r="M176" s="17" cm="1">
        <f t="array" ref="M176">_xlfn.IFS([1]original_ver!M92="กู้ยืม",1,[1]original_ver!M92="ไม่กู้ยืม",0,[1]original_ver!M92="","")</f>
        <v>0</v>
      </c>
      <c r="N176" s="17">
        <f>IF($O176&gt;1, 1,0)</f>
        <v>1</v>
      </c>
      <c r="O176" s="18">
        <v>50000</v>
      </c>
      <c r="P176" s="17" cm="1">
        <f t="array" ref="P176">_xlfn.IFS([1]original_ver!O92="ใช่",1,[1]original_ver!O92="ไม่ใช่",0,[1]original_ver!O92="","")</f>
        <v>0</v>
      </c>
      <c r="Q176" s="17"/>
      <c r="R176" s="15">
        <v>1</v>
      </c>
      <c r="S176" s="15">
        <v>1</v>
      </c>
      <c r="T176" s="15">
        <v>4</v>
      </c>
      <c r="U176" s="15">
        <v>3000</v>
      </c>
      <c r="V176" s="19">
        <v>15</v>
      </c>
      <c r="W176" s="20">
        <f>$U176/$T176</f>
        <v>750</v>
      </c>
      <c r="AC176">
        <f t="shared" si="12"/>
        <v>3000</v>
      </c>
      <c r="AD176">
        <f t="shared" si="14"/>
        <v>750</v>
      </c>
      <c r="AE176" s="15">
        <v>1</v>
      </c>
      <c r="AF176" s="15">
        <v>1</v>
      </c>
      <c r="AG176" s="15">
        <v>4</v>
      </c>
      <c r="AH176" s="15">
        <v>2700</v>
      </c>
      <c r="AI176" s="23">
        <v>13</v>
      </c>
      <c r="AJ176" s="27">
        <f>$AH176/$AG176</f>
        <v>675</v>
      </c>
      <c r="AP176" s="148">
        <f t="shared" si="15"/>
        <v>2700</v>
      </c>
      <c r="AQ176" s="148">
        <f t="shared" si="13"/>
        <v>675</v>
      </c>
      <c r="BQ176" t="e">
        <f t="shared" si="17"/>
        <v>#DIV/0!</v>
      </c>
      <c r="CD176" s="25">
        <v>3.75</v>
      </c>
      <c r="CE176" s="25">
        <v>3.6666666666666665</v>
      </c>
      <c r="CF176" s="25">
        <v>4</v>
      </c>
      <c r="CG176" s="25">
        <v>4.5</v>
      </c>
      <c r="CH176" s="25">
        <v>4</v>
      </c>
      <c r="CI176" s="152">
        <f t="shared" si="16"/>
        <v>3.9833333333333329</v>
      </c>
      <c r="CJ176">
        <v>3</v>
      </c>
      <c r="CK176" cm="1">
        <f t="array" ref="CK176">_xlfn.IFS([1]original_ver!CH92="จากการเข้าร่วมกิจกรรมอบรม ที่จัดโดยโครงการเกษตรกรปราดเปรื่อง (Smart Farmer)",1,[1]original_ver!CH92="จากการเข้าร่วมกิจกรรมอบรม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ๆ",3,[1]original_ver!CH92="จากการเรียนรู้ผ่านประสบการณ์ของผู้อื่น ได้แก่ เพื่อนบ้าน พี่น้อง เพื่อน และญาติ เป็นต้น",4,[1]original_ver!CH92="ไม่ได้เข้าร่วมกิจกรรมอบรมหรือเรียนรู้ใด ๆ (ข้ามไปข้อ 33)",5)</f>
        <v>5</v>
      </c>
      <c r="CL176" s="15" t="str" cm="1">
        <f t="array" ref="CL176">_xlfn.IFS([1]original_ver!CJ92="ความรู้ทางการเกษตรและการใช้เทคโนโลยีสำหรับการผลิตในฟาร์ม",1,[1]original_ver!CJ92="การวางแผนและจัดการฟาร์ม เช่น การเก็บเกี่ยว การเงิน และการวางแผนทางการตลาด",2,[1]original_ver!CJ92="การเป็นผู้ประกอบการทางการเกษตร",3,[1]original_ver!CJ92="การเพิ่มมูลค่าผลผลิต และการแปรรูปผลผลิต (รวมถึงการพัฒนาคุณภาพผลผลิต)",4,[1]original_ver!CJ92="","")</f>
        <v/>
      </c>
      <c r="CM176" s="17"/>
      <c r="CN176" s="17"/>
      <c r="CO176" s="15" t="str" cm="1">
        <f t="array" ref="CO176">_xlfn.IFS([1]original_ver!CN92="ความรู้ทางการเกษตรและการใช้เทคโนโลยีสำหรับการผลิตในฟาร์ม",1,[1]original_ver!CN92="การวางแผนและจัดการฟาร์ม เช่น การเก็บเกี่ยว การเงิน และการวางแผนทางการตลาด",2,[1]original_ver!CN92="การเป็นผู้ประกอบการทางการเกษตร",3,[1]original_ver!CN92="การเพิ่มมูลค่าผลผลิต และการแปรรูปผลผลิต (รวมถึงการพัฒนาคุณภาพผลผลิต)",4,[1]original_ver!CN92="","")</f>
        <v/>
      </c>
      <c r="CP176" s="17"/>
      <c r="CQ176" s="17"/>
      <c r="CR176" s="15" t="str" cm="1">
        <f t="array" ref="CR176">_xlfn.IFS([1]original_ver!CR92="ประยุกต์",1,[1]original_ver!CR92="ไม่ประยุกต์",0,[1]original_ver!CR92="","")</f>
        <v/>
      </c>
      <c r="CS176" s="15" t="str" cm="1">
        <f t="array" ref="CS176">_xlfn.IFS([1]original_ver!CS92="ประยุกต์",1,[1]original_ver!CS92="ไม่ประยุกต์",0,[1]original_ver!CS92="","")</f>
        <v/>
      </c>
      <c r="CU176" s="15" t="str" cm="1">
        <f t="array" ref="CU176">_xlfn.IFS([1]original_ver!CV92="ประยุกต์",1,[1]original_ver!CV92="ไม่ประยุกต์",0,[1]original_ver!CV92="","")</f>
        <v/>
      </c>
      <c r="CW176" s="15" t="str" cm="1">
        <f t="array" ref="CW176">_xlfn.IFS([1]original_ver!CY92="ประยุกต์",1,[1]original_ver!CY92="ไม่ประยุกต์",0,[1]original_ver!CY92="","")</f>
        <v/>
      </c>
      <c r="CY176" s="15" t="str" cm="1">
        <f t="array" ref="CY176">_xlfn.IFS([1]original_ver!DB92="ประยุกต์",1,[1]original_ver!DB92="ไม่ประยุกต์",0,[1]original_ver!DB92="","")</f>
        <v/>
      </c>
      <c r="DR176" s="15" t="s">
        <v>612</v>
      </c>
      <c r="DS176" s="166">
        <v>3.6</v>
      </c>
      <c r="DT176" s="166">
        <v>3.3333333333333335</v>
      </c>
      <c r="DU176" s="166">
        <v>3.5</v>
      </c>
      <c r="DV176" s="166">
        <v>3.4</v>
      </c>
      <c r="DW176" s="166">
        <v>3.6666666666666665</v>
      </c>
      <c r="DX176" s="148">
        <v>4.25</v>
      </c>
      <c r="DY176" s="152"/>
      <c r="DZ176" s="152">
        <v>4.2</v>
      </c>
      <c r="EA176" s="152">
        <v>4</v>
      </c>
      <c r="EB176" s="148">
        <v>3.25</v>
      </c>
      <c r="EC176" s="152">
        <v>4.2</v>
      </c>
      <c r="ED176" s="152">
        <v>4.333333333333333</v>
      </c>
      <c r="EE176" s="152">
        <v>4</v>
      </c>
    </row>
    <row r="177" spans="1:136" x14ac:dyDescent="0.2">
      <c r="A177">
        <v>88</v>
      </c>
      <c r="AC177">
        <f t="shared" si="12"/>
        <v>0</v>
      </c>
      <c r="AD177" t="e">
        <f t="shared" si="14"/>
        <v>#DIV/0!</v>
      </c>
      <c r="AP177" s="148">
        <f t="shared" si="15"/>
        <v>0</v>
      </c>
      <c r="AQ177" s="148" t="e">
        <f t="shared" si="13"/>
        <v>#DIV/0!</v>
      </c>
      <c r="BQ177" t="e">
        <f t="shared" si="17"/>
        <v>#DIV/0!</v>
      </c>
      <c r="CI177" s="148" t="e">
        <f t="shared" si="16"/>
        <v>#DIV/0!</v>
      </c>
    </row>
    <row r="178" spans="1:136" x14ac:dyDescent="0.2">
      <c r="A178">
        <v>89</v>
      </c>
      <c r="B178" s="15">
        <v>343</v>
      </c>
      <c r="C178" s="44" t="s">
        <v>644</v>
      </c>
      <c r="D178" cm="1">
        <f t="array" ref="D178">_xlfn.IFS([1]original_ver!D93="Participant",1,[1]original_ver!D93="Non-Participant",0,[1]original_ver!D93="","")</f>
        <v>0</v>
      </c>
      <c r="E178">
        <v>5</v>
      </c>
      <c r="F178" s="17" cm="1">
        <f t="array" ref="F178">_xlfn.IFS([1]original_ver!F93="ชาย",1,[1]original_ver!F93="หญิง",0,[1]original_ver!F93="","")</f>
        <v>1</v>
      </c>
      <c r="G178" s="17">
        <v>53</v>
      </c>
      <c r="H178" s="17" cm="1">
        <f t="array" ref="H178">_xlfn.IFS([1]original_ver!H93="ไม่มีการศึกษา",0,[1]original_ver!H93="ประถมศึกษา",1,[1]original_ver!H93="มัธยมศึกษาตอนต้น",2,[1]original_ver!H93="มัธยมศึกษาตอนปลาย",3,[1]original_ver!H93="อนุปริญญา (ปวช., ปวส., ฝึกหัดครู)",4,[1]original_ver!H93="ปริญญาตรี",5,[1]original_ver!H93="สูงกว่าปริญญาตรี",6,[1]original_ver!H93="","")</f>
        <v>5</v>
      </c>
      <c r="I178" s="17" cm="1">
        <f t="array" ref="I178">_xlfn.IFS([1]original_ver!I93="โสด",1,[1]original_ver!I93="สมรส/อยู่ด้วยกัน",2,[1]original_ver!I93="หย่าร้าง/แยกกันอยู่",3,[1]original_ver!I93="หม้าย",4,[1]original_ver!I93="","")</f>
        <v>2</v>
      </c>
      <c r="J178" s="17">
        <v>4</v>
      </c>
      <c r="K178" s="17">
        <v>22</v>
      </c>
      <c r="L178" s="17" cm="1">
        <f t="array" ref="L178">_xlfn.IFS([1]original_ver!L93="ใช่",1,[1]original_ver!L93="ไม่ใช่",0,[1]original_ver!L93="","")</f>
        <v>0</v>
      </c>
      <c r="M178" s="17" cm="1">
        <f t="array" ref="M178">_xlfn.IFS([1]original_ver!M93="กู้ยืม",1,[1]original_ver!M93="ไม่กู้ยืม",0,[1]original_ver!M93="","")</f>
        <v>0</v>
      </c>
      <c r="N178" s="17">
        <f>IF($O178&gt;1, 1,0)</f>
        <v>0</v>
      </c>
      <c r="O178" s="18"/>
      <c r="P178" s="17" cm="1">
        <f t="array" ref="P178">_xlfn.IFS([1]original_ver!O93="ใช่",1,[1]original_ver!O93="ไม่ใช่",0,[1]original_ver!O93="","")</f>
        <v>1</v>
      </c>
      <c r="Q178" s="17"/>
      <c r="R178" s="15">
        <v>9</v>
      </c>
      <c r="S178" s="15">
        <v>1</v>
      </c>
      <c r="T178" s="15">
        <v>10</v>
      </c>
      <c r="U178" s="15">
        <v>20</v>
      </c>
      <c r="V178" s="15">
        <v>1000</v>
      </c>
      <c r="W178" s="22">
        <f>$U178/$T178</f>
        <v>2</v>
      </c>
      <c r="AC178">
        <f t="shared" si="12"/>
        <v>20</v>
      </c>
      <c r="AD178">
        <f t="shared" si="14"/>
        <v>2</v>
      </c>
      <c r="AE178" s="15">
        <v>9</v>
      </c>
      <c r="AF178" s="15">
        <v>1</v>
      </c>
      <c r="AG178" s="15">
        <v>10</v>
      </c>
      <c r="AH178" s="15">
        <v>18</v>
      </c>
      <c r="AI178" s="15">
        <v>1300</v>
      </c>
      <c r="AJ178" s="27">
        <f>$AH178/$AG178</f>
        <v>1.8</v>
      </c>
      <c r="AP178" s="148">
        <f t="shared" si="15"/>
        <v>18</v>
      </c>
      <c r="AQ178" s="148">
        <f t="shared" si="13"/>
        <v>1.8</v>
      </c>
      <c r="BQ178" t="e">
        <f t="shared" si="17"/>
        <v>#DIV/0!</v>
      </c>
      <c r="CD178" s="25">
        <v>1.5</v>
      </c>
      <c r="CE178" s="25">
        <v>2.3333333333333335</v>
      </c>
      <c r="CF178" s="25">
        <v>1.6666666666666667</v>
      </c>
      <c r="CG178" s="25">
        <v>1.5</v>
      </c>
      <c r="CH178" s="25">
        <v>3</v>
      </c>
      <c r="CI178" s="152">
        <f t="shared" si="16"/>
        <v>2</v>
      </c>
      <c r="CJ178">
        <v>1</v>
      </c>
      <c r="CK178" cm="1">
        <f t="array" ref="CK178">_xlfn.IFS([1]original_ver!CH93="จากการเข้าร่วมกิจกรรมอบรม ที่จัดโดยโครงการเกษตรกรปราดเปรื่อง (Smart Farmer)",1,[1]original_ver!CH93="จากการเข้าร่วมกิจกรรมอบรม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ๆ",3,[1]original_ver!CH93="จากการเรียนรู้ผ่านประสบการณ์ของผู้อื่น ได้แก่ เพื่อนบ้าน พี่น้อง เพื่อน และญาติ เป็นต้น",4,[1]original_ver!CH93="ไม่ได้เข้าร่วมกิจกรรมอบรมหรือเรียนรู้ใด ๆ (ข้ามไปข้อ 33)",5)</f>
        <v>5</v>
      </c>
      <c r="CL178" s="15" t="str" cm="1">
        <f t="array" ref="CL178">_xlfn.IFS([1]original_ver!CJ93="ความรู้ทางการเกษตรและการใช้เทคโนโลยีสำหรับการผลิตในฟาร์ม",1,[1]original_ver!CJ93="การวางแผนและจัดการฟาร์ม เช่น การเก็บเกี่ยว การเงิน และการวางแผนทางการตลาด",2,[1]original_ver!CJ93="การเป็นผู้ประกอบการทางการเกษตร",3,[1]original_ver!CJ93="การเพิ่มมูลค่าผลผลิต และการแปรรูปผลผลิต (รวมถึงการพัฒนาคุณภาพผลผลิต)",4,[1]original_ver!CJ93="","")</f>
        <v/>
      </c>
      <c r="CM178" s="17"/>
      <c r="CN178" s="17"/>
      <c r="CO178" s="15" t="str" cm="1">
        <f t="array" ref="CO178">_xlfn.IFS([1]original_ver!CN93="ความรู้ทางการเกษตรและการใช้เทคโนโลยีสำหรับการผลิตในฟาร์ม",1,[1]original_ver!CN93="การวางแผนและจัดการฟาร์ม เช่น การเก็บเกี่ยว การเงิน และการวางแผนทางการตลาด",2,[1]original_ver!CN93="การเป็นผู้ประกอบการทางการเกษตร",3,[1]original_ver!CN93="การเพิ่มมูลค่าผลผลิต และการแปรรูปผลผลิต (รวมถึงการพัฒนาคุณภาพผลผลิต)",4,[1]original_ver!CN93="","")</f>
        <v/>
      </c>
      <c r="CP178" s="17"/>
      <c r="CQ178" s="17"/>
      <c r="CR178" s="15" t="str" cm="1">
        <f t="array" ref="CR178">_xlfn.IFS([1]original_ver!CR93="ประยุกต์",1,[1]original_ver!CR93="ไม่ประยุกต์",0,[1]original_ver!CR93="","")</f>
        <v/>
      </c>
      <c r="CS178" s="15" t="str" cm="1">
        <f t="array" ref="CS178">_xlfn.IFS([1]original_ver!CS93="ประยุกต์",1,[1]original_ver!CS93="ไม่ประยุกต์",0,[1]original_ver!CS93="","")</f>
        <v/>
      </c>
      <c r="CU178" s="15" t="str" cm="1">
        <f t="array" ref="CU178">_xlfn.IFS([1]original_ver!CV93="ประยุกต์",1,[1]original_ver!CV93="ไม่ประยุกต์",0,[1]original_ver!CV93="","")</f>
        <v/>
      </c>
      <c r="CW178" s="15" t="str" cm="1">
        <f t="array" ref="CW178">_xlfn.IFS([1]original_ver!CY93="ประยุกต์",1,[1]original_ver!CY93="ไม่ประยุกต์",0,[1]original_ver!CY93="","")</f>
        <v/>
      </c>
      <c r="CY178" s="15" t="str" cm="1">
        <f t="array" ref="CY178">_xlfn.IFS([1]original_ver!DB93="ประยุกต์",1,[1]original_ver!DB93="ไม่ประยุกต์",0,[1]original_ver!DB93="","")</f>
        <v/>
      </c>
      <c r="DG178" s="15">
        <v>3</v>
      </c>
      <c r="DH178" s="15">
        <v>4</v>
      </c>
      <c r="DK178" s="15">
        <v>2</v>
      </c>
      <c r="DL178" s="15">
        <v>4</v>
      </c>
      <c r="DM178" s="15">
        <v>1</v>
      </c>
      <c r="DN178" s="15">
        <v>4</v>
      </c>
      <c r="DS178" s="166">
        <v>3</v>
      </c>
      <c r="DT178" s="166">
        <v>3</v>
      </c>
      <c r="DU178" s="166">
        <v>3</v>
      </c>
      <c r="DV178" s="166">
        <v>3</v>
      </c>
      <c r="DW178" s="166">
        <v>4</v>
      </c>
      <c r="DX178" s="148">
        <v>3</v>
      </c>
      <c r="DY178" s="152"/>
      <c r="DZ178" s="25">
        <v>4.4000000000000004</v>
      </c>
      <c r="EA178" s="25">
        <v>3.6666666666666665</v>
      </c>
      <c r="EB178">
        <v>4.25</v>
      </c>
      <c r="EC178" s="25">
        <v>3.8</v>
      </c>
      <c r="ED178" s="25">
        <v>4</v>
      </c>
      <c r="EE178" s="25">
        <v>4.25</v>
      </c>
    </row>
    <row r="179" spans="1:136" x14ac:dyDescent="0.2">
      <c r="A179">
        <v>89</v>
      </c>
      <c r="AC179">
        <f t="shared" ref="AC179:AC237" si="18">$U179</f>
        <v>0</v>
      </c>
      <c r="AD179" t="e">
        <f t="shared" si="14"/>
        <v>#DIV/0!</v>
      </c>
      <c r="AP179" s="148">
        <f t="shared" si="15"/>
        <v>0</v>
      </c>
      <c r="AQ179" s="148" t="e">
        <f t="shared" si="13"/>
        <v>#DIV/0!</v>
      </c>
      <c r="BQ179" t="e">
        <f t="shared" si="17"/>
        <v>#DIV/0!</v>
      </c>
      <c r="CI179" s="148" t="e">
        <f t="shared" si="16"/>
        <v>#DIV/0!</v>
      </c>
    </row>
    <row r="180" spans="1:136" x14ac:dyDescent="0.2">
      <c r="A180">
        <v>90</v>
      </c>
      <c r="B180" s="15">
        <v>401</v>
      </c>
      <c r="C180" s="47" t="s">
        <v>645</v>
      </c>
      <c r="D180" cm="1">
        <f t="array" ref="D180">_xlfn.IFS([1]original_ver!D94="Participant",1,[1]original_ver!D94="Non-Participant",0,[1]original_ver!D94="","")</f>
        <v>0</v>
      </c>
      <c r="E180" s="15">
        <v>6</v>
      </c>
      <c r="F180" s="17" cm="1">
        <f t="array" ref="F180">_xlfn.IFS([1]original_ver!F94="ชาย",1,[1]original_ver!F94="หญิง",0,[1]original_ver!F94="","")</f>
        <v>1</v>
      </c>
      <c r="G180" s="15">
        <v>76</v>
      </c>
      <c r="H180" s="17" cm="1">
        <f t="array" ref="H180">_xlfn.IFS([1]original_ver!H94="ไม่มีการศึกษา",0,[1]original_ver!H94="ประถมศึกษา",1,[1]original_ver!H94="มัธยมศึกษาตอนต้น",2,[1]original_ver!H94="มัธยมศึกษาตอนปลาย",3,[1]original_ver!H94="อนุปริญญา (ปวช., ปวส., ฝึกหัดครู)",4,[1]original_ver!H94="ปริญญาตรี",5,[1]original_ver!H94="สูงกว่าปริญญาตรี",6,[1]original_ver!H94="","")</f>
        <v>1</v>
      </c>
      <c r="I180" s="17" cm="1">
        <f t="array" ref="I180">_xlfn.IFS([1]original_ver!I94="โสด",1,[1]original_ver!I94="สมรส/อยู่ด้วยกัน",2,[1]original_ver!I94="หย่าร้าง/แยกกันอยู่",3,[1]original_ver!I94="หม้าย",4,[1]original_ver!I94="","")</f>
        <v>1</v>
      </c>
      <c r="J180" s="15">
        <v>6</v>
      </c>
      <c r="K180" s="15">
        <v>40</v>
      </c>
      <c r="L180" s="17" cm="1">
        <f t="array" ref="L180">_xlfn.IFS([1]original_ver!L94="ใช่",1,[1]original_ver!L94="ไม่ใช่",0,[1]original_ver!L94="","")</f>
        <v>1</v>
      </c>
      <c r="M180" s="17" cm="1">
        <f t="array" ref="M180">_xlfn.IFS([1]original_ver!M94="กู้ยืม",1,[1]original_ver!M94="ไม่กู้ยืม",0,[1]original_ver!M94="","")</f>
        <v>0</v>
      </c>
      <c r="N180" s="17">
        <f>IF($O180&gt;1, 1,0)</f>
        <v>0</v>
      </c>
      <c r="O180" s="23">
        <v>0</v>
      </c>
      <c r="P180" s="17" cm="1">
        <f t="array" ref="P180">_xlfn.IFS([1]original_ver!O94="ใช่",1,[1]original_ver!O94="ไม่ใช่",0,[1]original_ver!O94="","")</f>
        <v>0</v>
      </c>
      <c r="Q180" s="17"/>
      <c r="R180" s="17">
        <v>7</v>
      </c>
      <c r="S180" s="17">
        <v>1</v>
      </c>
      <c r="T180" s="17">
        <v>10</v>
      </c>
      <c r="U180" s="17">
        <v>1375</v>
      </c>
      <c r="V180" s="17">
        <v>21.5</v>
      </c>
      <c r="W180" s="22">
        <f>$U180/$T180</f>
        <v>137.5</v>
      </c>
      <c r="X180" s="48"/>
      <c r="Y180" s="48"/>
      <c r="Z180" s="48"/>
      <c r="AA180" s="48"/>
      <c r="AB180" s="48"/>
      <c r="AC180" s="48">
        <f t="shared" si="18"/>
        <v>1375</v>
      </c>
      <c r="AD180">
        <f t="shared" si="14"/>
        <v>137.5</v>
      </c>
      <c r="AE180" s="17">
        <v>7</v>
      </c>
      <c r="AF180" s="17">
        <v>1</v>
      </c>
      <c r="AG180" s="17">
        <v>10</v>
      </c>
      <c r="AH180" s="17">
        <v>1375</v>
      </c>
      <c r="AI180" s="17">
        <v>21.5</v>
      </c>
      <c r="AJ180" s="27">
        <f>$AH180/$AG180</f>
        <v>137.5</v>
      </c>
      <c r="AK180" s="48"/>
      <c r="AL180" s="48"/>
      <c r="AM180" s="48"/>
      <c r="AN180" s="48"/>
      <c r="AO180" s="48"/>
      <c r="AP180" s="149">
        <f t="shared" si="15"/>
        <v>1375</v>
      </c>
      <c r="AQ180" s="149">
        <f t="shared" si="13"/>
        <v>137.5</v>
      </c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P180" s="48"/>
      <c r="BQ180" s="48" t="e">
        <f t="shared" si="17"/>
        <v>#DIV/0!</v>
      </c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9">
        <v>1</v>
      </c>
      <c r="CE180" s="49">
        <v>2.3333333333333335</v>
      </c>
      <c r="CF180" s="49">
        <v>1</v>
      </c>
      <c r="CG180" s="49">
        <v>3.5</v>
      </c>
      <c r="CH180" s="49">
        <v>1</v>
      </c>
      <c r="CI180" s="153">
        <f t="shared" si="16"/>
        <v>1.7666666666666668</v>
      </c>
      <c r="CJ180" s="17">
        <v>5</v>
      </c>
      <c r="CK180" cm="1">
        <f t="array" ref="CK180">_xlfn.IFS([1]original_ver!CH94="จากการเข้าร่วมกิจกรรมอบรม ที่จัดโดยโครงการเกษตรกรปราดเปรื่อง (Smart Farmer)",1,[1]original_ver!CH94="จากการเข้าร่วมกิจกรรมอบรม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ๆ",3,[1]original_ver!CH94="จากการเรียนรู้ผ่านประสบการณ์ของผู้อื่น ได้แก่ เพื่อนบ้าน พี่น้อง เพื่อน และญาติ เป็นต้น",4,[1]original_ver!CH94="ไม่ได้เข้าร่วมกิจกรรมอบรมหรือเรียนรู้ใด ๆ (ข้ามไปข้อ 33)",5)</f>
        <v>2</v>
      </c>
      <c r="CL180" s="15" cm="1">
        <f t="array" ref="CL180">_xlfn.IFS([1]original_ver!CJ94="ความรู้ทางการเกษตรและการใช้เทคโนโลยีสำหรับการผลิตในฟาร์ม",1,[1]original_ver!CJ94="การวางแผนและจัดการฟาร์ม เช่น การเก็บเกี่ยว การเงิน และการวางแผนทางการตลาด",2,[1]original_ver!CJ94="การเป็นผู้ประกอบการทางการเกษตร",3,[1]original_ver!CJ94="การเพิ่มมูลค่าผลผลิต และการแปรรูปผลผลิต (รวมถึงการพัฒนาคุณภาพผลผลิต)",4,[1]original_ver!CJ94="","")</f>
        <v>1</v>
      </c>
      <c r="CM180" s="17">
        <v>4</v>
      </c>
      <c r="CN180" s="17">
        <v>1</v>
      </c>
      <c r="CO180" s="15" cm="1">
        <f t="array" ref="CO180">_xlfn.IFS([1]original_ver!CN94="ความรู้ทางการเกษตรและการใช้เทคโนโลยีสำหรับการผลิตในฟาร์ม",1,[1]original_ver!CN94="การวางแผนและจัดการฟาร์ม เช่น การเก็บเกี่ยว การเงิน และการวางแผนทางการตลาด",2,[1]original_ver!CN94="การเป็นผู้ประกอบการทางการเกษตร",3,[1]original_ver!CN94="การเพิ่มมูลค่าผลผลิต และการแปรรูปผลผลิต (รวมถึงการพัฒนาคุณภาพผลผลิต)",4,[1]original_ver!CN94="","")</f>
        <v>3</v>
      </c>
      <c r="CP180" s="17">
        <v>1</v>
      </c>
      <c r="CQ180" s="17">
        <v>1</v>
      </c>
      <c r="CR180" s="15" cm="1">
        <f t="array" ref="CR180">_xlfn.IFS([1]original_ver!CR94="ประยุกต์",1,[1]original_ver!CR94="ไม่ประยุกต์",0,[1]original_ver!CR94="","")</f>
        <v>1</v>
      </c>
      <c r="CS180" s="15" cm="1">
        <f t="array" ref="CS180">_xlfn.IFS([1]original_ver!CS94="ประยุกต์",1,[1]original_ver!CS94="ไม่ประยุกต์",0,[1]original_ver!CS94="","")</f>
        <v>1</v>
      </c>
      <c r="CT180" s="48"/>
      <c r="CU180" s="15" cm="1">
        <f t="array" ref="CU180">_xlfn.IFS([1]original_ver!CV94="ประยุกต์",1,[1]original_ver!CV94="ไม่ประยุกต์",0,[1]original_ver!CV94="","")</f>
        <v>1</v>
      </c>
      <c r="CV180" s="48"/>
      <c r="CW180" s="15" cm="1">
        <f t="array" ref="CW180">_xlfn.IFS([1]original_ver!CY94="ประยุกต์",1,[1]original_ver!CY94="ไม่ประยุกต์",0,[1]original_ver!CY94="","")</f>
        <v>1</v>
      </c>
      <c r="CX180" s="48"/>
      <c r="CY180" s="15" cm="1">
        <f t="array" ref="CY180">_xlfn.IFS([1]original_ver!DB94="ประยุกต์",1,[1]original_ver!DB94="ไม่ประยุกต์",0,[1]original_ver!DB94="","")</f>
        <v>1</v>
      </c>
      <c r="CZ180" s="48"/>
      <c r="DA180" s="48"/>
      <c r="DB180" s="48"/>
      <c r="DC180" s="48"/>
      <c r="DD180" s="48"/>
      <c r="DE180" s="48"/>
      <c r="DF180" s="48"/>
      <c r="DG180" s="17">
        <v>1</v>
      </c>
      <c r="DH180" s="17">
        <v>1</v>
      </c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9">
        <v>2.6</v>
      </c>
      <c r="DT180" s="49">
        <v>2.3333333333333335</v>
      </c>
      <c r="DU180" s="17">
        <v>4.5</v>
      </c>
      <c r="DV180" s="49">
        <v>3</v>
      </c>
      <c r="DW180" s="49">
        <v>1</v>
      </c>
      <c r="DX180" s="49">
        <v>2</v>
      </c>
      <c r="DY180" s="153"/>
      <c r="DZ180" s="25">
        <v>2.6</v>
      </c>
      <c r="EA180" s="25">
        <v>3.6666666666666665</v>
      </c>
      <c r="EB180" s="25">
        <v>4.5</v>
      </c>
      <c r="EC180" s="25">
        <v>3</v>
      </c>
      <c r="ED180" s="25">
        <v>1</v>
      </c>
      <c r="EE180">
        <v>1</v>
      </c>
    </row>
    <row r="181" spans="1:136" x14ac:dyDescent="0.2">
      <c r="A181">
        <v>90</v>
      </c>
      <c r="AC181">
        <f t="shared" si="18"/>
        <v>0</v>
      </c>
      <c r="AD181" t="e">
        <f t="shared" si="14"/>
        <v>#DIV/0!</v>
      </c>
      <c r="AP181" s="148">
        <f t="shared" si="15"/>
        <v>0</v>
      </c>
      <c r="AQ181" s="148" t="e">
        <f t="shared" si="13"/>
        <v>#DIV/0!</v>
      </c>
      <c r="BQ181" t="e">
        <f t="shared" si="17"/>
        <v>#DIV/0!</v>
      </c>
      <c r="CI181" s="148" t="e">
        <f t="shared" si="16"/>
        <v>#DIV/0!</v>
      </c>
    </row>
    <row r="182" spans="1:136" x14ac:dyDescent="0.2">
      <c r="A182">
        <v>91</v>
      </c>
      <c r="B182" s="15">
        <v>402</v>
      </c>
      <c r="C182" s="47" t="s">
        <v>646</v>
      </c>
      <c r="D182" cm="1">
        <f t="array" ref="D182">_xlfn.IFS([1]original_ver!D95="Participant",1,[1]original_ver!D95="Non-Participant",0,[1]original_ver!D95="","")</f>
        <v>0</v>
      </c>
      <c r="E182" s="15">
        <v>6</v>
      </c>
      <c r="F182" s="17" cm="1">
        <f t="array" ref="F182">_xlfn.IFS([1]original_ver!F95="ชาย",1,[1]original_ver!F95="หญิง",0,[1]original_ver!F95="","")</f>
        <v>1</v>
      </c>
      <c r="G182" s="15">
        <v>58</v>
      </c>
      <c r="H182" s="17" cm="1">
        <f t="array" ref="H182">_xlfn.IFS([1]original_ver!H95="ไม่มีการศึกษา",0,[1]original_ver!H95="ประถมศึกษา",1,[1]original_ver!H95="มัธยมศึกษาตอนต้น",2,[1]original_ver!H95="มัธยมศึกษาตอนปลาย",3,[1]original_ver!H95="อนุปริญญา (ปวช., ปวส., ฝึกหัดครู)",4,[1]original_ver!H95="ปริญญาตรี",5,[1]original_ver!H95="สูงกว่าปริญญาตรี",6,[1]original_ver!H95="","")</f>
        <v>2</v>
      </c>
      <c r="I182" s="17" cm="1">
        <f t="array" ref="I182">_xlfn.IFS([1]original_ver!I95="โสด",1,[1]original_ver!I95="สมรส/อยู่ด้วยกัน",2,[1]original_ver!I95="หย่าร้าง/แยกกันอยู่",3,[1]original_ver!I95="หม้าย",4,[1]original_ver!I95="","")</f>
        <v>2</v>
      </c>
      <c r="J182" s="15">
        <v>2</v>
      </c>
      <c r="K182" s="15">
        <v>20</v>
      </c>
      <c r="L182" s="17" cm="1">
        <f t="array" ref="L182">_xlfn.IFS([1]original_ver!L95="ใช่",1,[1]original_ver!L95="ไม่ใช่",0,[1]original_ver!L95="","")</f>
        <v>0</v>
      </c>
      <c r="M182" s="17" cm="1">
        <f t="array" ref="M182">_xlfn.IFS([1]original_ver!M95="กู้ยืม",1,[1]original_ver!M95="ไม่กู้ยืม",0,[1]original_ver!M95="","")</f>
        <v>1</v>
      </c>
      <c r="N182" s="17">
        <f>IF($O182&gt;1, 1,0)</f>
        <v>0</v>
      </c>
      <c r="O182" s="23">
        <v>0</v>
      </c>
      <c r="P182" s="17" cm="1">
        <f t="array" ref="P182">_xlfn.IFS([1]original_ver!O95="ใช่",1,[1]original_ver!O95="ไม่ใช่",0,[1]original_ver!O95="","")</f>
        <v>1</v>
      </c>
      <c r="Q182" s="17"/>
      <c r="R182" s="17">
        <v>7</v>
      </c>
      <c r="S182" s="17">
        <v>1</v>
      </c>
      <c r="T182" s="17">
        <v>20</v>
      </c>
      <c r="U182" s="17">
        <v>10000</v>
      </c>
      <c r="V182" s="17">
        <v>120</v>
      </c>
      <c r="W182" s="22">
        <f>$U182/$T182</f>
        <v>500</v>
      </c>
      <c r="X182" s="48"/>
      <c r="Y182" s="48"/>
      <c r="Z182" s="48"/>
      <c r="AA182" s="48"/>
      <c r="AB182" s="48"/>
      <c r="AC182" s="48">
        <f t="shared" si="18"/>
        <v>10000</v>
      </c>
      <c r="AD182">
        <f t="shared" si="14"/>
        <v>500</v>
      </c>
      <c r="AE182" s="17">
        <v>7</v>
      </c>
      <c r="AF182" s="17">
        <v>1</v>
      </c>
      <c r="AG182" s="17">
        <v>20</v>
      </c>
      <c r="AH182" s="17">
        <v>5000</v>
      </c>
      <c r="AI182" s="17">
        <v>160</v>
      </c>
      <c r="AJ182" s="27">
        <f>$AH182/$AG182</f>
        <v>250</v>
      </c>
      <c r="AK182" s="48"/>
      <c r="AL182" s="48"/>
      <c r="AM182" s="48"/>
      <c r="AN182" s="48"/>
      <c r="AO182" s="48"/>
      <c r="AP182" s="149">
        <f t="shared" si="15"/>
        <v>5000</v>
      </c>
      <c r="AQ182" s="149">
        <f t="shared" si="13"/>
        <v>250</v>
      </c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P182" s="48"/>
      <c r="BQ182" s="48" t="e">
        <f t="shared" si="17"/>
        <v>#DIV/0!</v>
      </c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9">
        <v>2</v>
      </c>
      <c r="CE182" s="49">
        <v>1.3333333333333333</v>
      </c>
      <c r="CF182" s="49">
        <v>2.3333333333333335</v>
      </c>
      <c r="CG182" s="49">
        <v>2.5</v>
      </c>
      <c r="CH182" s="49">
        <v>3</v>
      </c>
      <c r="CI182" s="153">
        <f t="shared" si="16"/>
        <v>2.2333333333333334</v>
      </c>
      <c r="CJ182" s="17">
        <v>3</v>
      </c>
      <c r="CK182" cm="1">
        <f t="array" ref="CK182">_xlfn.IFS([1]original_ver!CH95="จากการเข้าร่วมกิจกรรมอบรม ที่จัดโดยโครงการเกษตรกรปราดเปรื่อง (Smart Farmer)",1,[1]original_ver!CH95="จากการเข้าร่วมกิจกรรมอบรม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ๆ",3,[1]original_ver!CH95="จากการเรียนรู้ผ่านประสบการณ์ของผู้อื่น ได้แก่ เพื่อนบ้าน พี่น้อง เพื่อน และญาติ เป็นต้น",4,[1]original_ver!CH95="ไม่ได้เข้าร่วมกิจกรรมอบรมหรือเรียนรู้ใด ๆ (ข้ามไปข้อ 33)",5)</f>
        <v>5</v>
      </c>
      <c r="CL182" s="15" t="str" cm="1">
        <f t="array" ref="CL182">_xlfn.IFS([1]original_ver!CJ95="ความรู้ทางการเกษตรและการใช้เทคโนโลยีสำหรับการผลิตในฟาร์ม",1,[1]original_ver!CJ95="การวางแผนและจัดการฟาร์ม เช่น การเก็บเกี่ยว การเงิน และการวางแผนทางการตลาด",2,[1]original_ver!CJ95="การเป็นผู้ประกอบการทางการเกษตร",3,[1]original_ver!CJ95="การเพิ่มมูลค่าผลผลิต และการแปรรูปผลผลิต (รวมถึงการพัฒนาคุณภาพผลผลิต)",4,[1]original_ver!CJ95="","")</f>
        <v/>
      </c>
      <c r="CM182" s="48"/>
      <c r="CN182" s="48"/>
      <c r="CO182" s="15" t="str" cm="1">
        <f t="array" ref="CO182">_xlfn.IFS([1]original_ver!CN95="ความรู้ทางการเกษตรและการใช้เทคโนโลยีสำหรับการผลิตในฟาร์ม",1,[1]original_ver!CN95="การวางแผนและจัดการฟาร์ม เช่น การเก็บเกี่ยว การเงิน และการวางแผนทางการตลาด",2,[1]original_ver!CN95="การเป็นผู้ประกอบการทางการเกษตร",3,[1]original_ver!CN95="การเพิ่มมูลค่าผลผลิต และการแปรรูปผลผลิต (รวมถึงการพัฒนาคุณภาพผลผลิต)",4,[1]original_ver!CN95="","")</f>
        <v/>
      </c>
      <c r="CP182" s="48"/>
      <c r="CQ182" s="48"/>
      <c r="CR182" s="15" t="str" cm="1">
        <f t="array" ref="CR182">_xlfn.IFS([1]original_ver!CR95="ประยุกต์",1,[1]original_ver!CR95="ไม่ประยุกต์",0,[1]original_ver!CR95="","")</f>
        <v/>
      </c>
      <c r="CS182" s="15" t="str" cm="1">
        <f t="array" ref="CS182">_xlfn.IFS([1]original_ver!CS95="ประยุกต์",1,[1]original_ver!CS95="ไม่ประยุกต์",0,[1]original_ver!CS95="","")</f>
        <v/>
      </c>
      <c r="CT182" s="48"/>
      <c r="CU182" s="15" t="str" cm="1">
        <f t="array" ref="CU182">_xlfn.IFS([1]original_ver!CV95="ประยุกต์",1,[1]original_ver!CV95="ไม่ประยุกต์",0,[1]original_ver!CV95="","")</f>
        <v/>
      </c>
      <c r="CV182" s="48"/>
      <c r="CW182" s="15" t="str" cm="1">
        <f t="array" ref="CW182">_xlfn.IFS([1]original_ver!CY95="ประยุกต์",1,[1]original_ver!CY95="ไม่ประยุกต์",0,[1]original_ver!CY95="","")</f>
        <v/>
      </c>
      <c r="CX182" s="48"/>
      <c r="CY182" s="15" t="str" cm="1">
        <f t="array" ref="CY182">_xlfn.IFS([1]original_ver!DB95="ประยุกต์",1,[1]original_ver!DB95="ไม่ประยุกต์",0,[1]original_ver!DB95="","")</f>
        <v/>
      </c>
      <c r="CZ182" s="48"/>
      <c r="DA182" s="48"/>
      <c r="DB182" s="48"/>
      <c r="DC182" s="48"/>
      <c r="DD182" s="48"/>
      <c r="DE182" s="48"/>
      <c r="DF182" s="48"/>
      <c r="DG182" s="17">
        <v>2</v>
      </c>
      <c r="DH182" s="17">
        <v>1</v>
      </c>
      <c r="DI182" s="17">
        <v>1</v>
      </c>
      <c r="DJ182" s="17">
        <v>1</v>
      </c>
      <c r="DK182" s="17">
        <v>3</v>
      </c>
      <c r="DL182" s="17">
        <v>1</v>
      </c>
      <c r="DM182" s="48"/>
      <c r="DN182" s="48"/>
      <c r="DO182" s="48"/>
      <c r="DP182" s="48"/>
      <c r="DQ182" s="48"/>
      <c r="DR182" s="48"/>
      <c r="DS182" s="49">
        <v>2.8</v>
      </c>
      <c r="DT182" s="49">
        <v>3.6666666666666665</v>
      </c>
      <c r="DU182" s="17">
        <v>4.5</v>
      </c>
      <c r="DV182" s="49">
        <v>1.8</v>
      </c>
      <c r="DW182" s="49">
        <v>1</v>
      </c>
      <c r="DX182" s="49">
        <v>1.75</v>
      </c>
      <c r="DY182" s="153"/>
      <c r="DZ182" s="25">
        <v>2.8</v>
      </c>
      <c r="EA182" s="25">
        <v>3.6666666666666665</v>
      </c>
      <c r="EB182" s="25">
        <v>4.5</v>
      </c>
      <c r="EC182" s="25">
        <v>1.8</v>
      </c>
      <c r="ED182" s="25">
        <v>1</v>
      </c>
      <c r="EE182">
        <v>1.75</v>
      </c>
    </row>
    <row r="183" spans="1:136" x14ac:dyDescent="0.2">
      <c r="A183">
        <v>91</v>
      </c>
      <c r="AC183">
        <f t="shared" si="18"/>
        <v>0</v>
      </c>
      <c r="AD183" t="e">
        <f t="shared" si="14"/>
        <v>#DIV/0!</v>
      </c>
      <c r="AP183" s="148">
        <f t="shared" si="15"/>
        <v>0</v>
      </c>
      <c r="AQ183" s="148" t="e">
        <f t="shared" si="13"/>
        <v>#DIV/0!</v>
      </c>
      <c r="BQ183" t="e">
        <f t="shared" si="17"/>
        <v>#DIV/0!</v>
      </c>
      <c r="CI183" s="148" t="e">
        <f t="shared" si="16"/>
        <v>#DIV/0!</v>
      </c>
    </row>
    <row r="184" spans="1:136" x14ac:dyDescent="0.2">
      <c r="A184">
        <v>92</v>
      </c>
      <c r="B184" s="15">
        <v>405</v>
      </c>
      <c r="C184" s="50" t="s">
        <v>647</v>
      </c>
      <c r="D184" cm="1">
        <f t="array" ref="D184">_xlfn.IFS([1]original_ver!D98="Participant",1,[1]original_ver!D98="Non-Participant",0,[1]original_ver!D98="","")</f>
        <v>0</v>
      </c>
      <c r="E184" s="15">
        <v>6</v>
      </c>
      <c r="F184" s="17" cm="1">
        <f t="array" ref="F184">_xlfn.IFS([1]original_ver!F98="ชาย",1,[1]original_ver!F98="หญิง",0,[1]original_ver!F98="","")</f>
        <v>1</v>
      </c>
      <c r="G184" s="15">
        <v>65</v>
      </c>
      <c r="H184" s="17" cm="1">
        <f t="array" ref="H184">_xlfn.IFS([1]original_ver!H98="ไม่มีการศึกษา",0,[1]original_ver!H98="ประถมศึกษา",1,[1]original_ver!H98="มัธยมศึกษาตอนต้น",2,[1]original_ver!H98="มัธยมศึกษาตอนปลาย",3,[1]original_ver!H98="อนุปริญญา (ปวช., ปวส., ฝึกหัดครู)",4,[1]original_ver!H98="ปริญญาตรี",5,[1]original_ver!H98="สูงกว่าปริญญาตรี",6,[1]original_ver!H98="","")</f>
        <v>3</v>
      </c>
      <c r="I184" s="17" cm="1">
        <f t="array" ref="I184">_xlfn.IFS([1]original_ver!I98="โสด",1,[1]original_ver!I98="สมรส/อยู่ด้วยกัน",2,[1]original_ver!I98="หย่าร้าง/แยกกันอยู่",3,[1]original_ver!I98="หม้าย",4,[1]original_ver!I98="","")</f>
        <v>2</v>
      </c>
      <c r="J184" s="15">
        <v>4</v>
      </c>
      <c r="K184" s="15">
        <v>30</v>
      </c>
      <c r="L184" s="17" cm="1">
        <f t="array" ref="L184">_xlfn.IFS([1]original_ver!L98="ใช่",1,[1]original_ver!L98="ไม่ใช่",0,[1]original_ver!L98="","")</f>
        <v>1</v>
      </c>
      <c r="M184" s="17" cm="1">
        <f t="array" ref="M184">_xlfn.IFS([1]original_ver!M98="กู้ยืม",1,[1]original_ver!M98="ไม่กู้ยืม",0,[1]original_ver!M98="","")</f>
        <v>1</v>
      </c>
      <c r="N184" s="17">
        <f>IF($O184&gt;1, 1,0)</f>
        <v>1</v>
      </c>
      <c r="O184" s="51" t="s">
        <v>648</v>
      </c>
      <c r="P184" s="17" cm="1">
        <f t="array" ref="P184">_xlfn.IFS([1]original_ver!O98="ใช่",1,[1]original_ver!O98="ไม่ใช่",0,[1]original_ver!O98="","")</f>
        <v>1</v>
      </c>
      <c r="Q184" s="17"/>
      <c r="R184" s="17">
        <v>2</v>
      </c>
      <c r="S184" s="17">
        <v>1</v>
      </c>
      <c r="T184" s="17">
        <v>15</v>
      </c>
      <c r="U184" s="17">
        <v>48000</v>
      </c>
      <c r="V184" s="17">
        <v>5</v>
      </c>
      <c r="W184" s="22">
        <f>$U184/$T184</f>
        <v>3200</v>
      </c>
      <c r="X184" s="48"/>
      <c r="Y184" s="48"/>
      <c r="Z184" s="48"/>
      <c r="AA184" s="48"/>
      <c r="AB184" s="48"/>
      <c r="AC184" s="48">
        <f t="shared" si="18"/>
        <v>48000</v>
      </c>
      <c r="AD184">
        <f t="shared" si="14"/>
        <v>3200</v>
      </c>
      <c r="AE184" s="17">
        <v>2</v>
      </c>
      <c r="AF184" s="17">
        <v>1</v>
      </c>
      <c r="AG184" s="17">
        <v>15</v>
      </c>
      <c r="AH184" s="17">
        <v>48000</v>
      </c>
      <c r="AI184" s="17">
        <v>9</v>
      </c>
      <c r="AJ184" s="27">
        <f>$AH184/$AG184</f>
        <v>3200</v>
      </c>
      <c r="AK184" s="48"/>
      <c r="AL184" s="48"/>
      <c r="AM184" s="48"/>
      <c r="AN184" s="48"/>
      <c r="AO184" s="48"/>
      <c r="AP184" s="149">
        <f t="shared" si="15"/>
        <v>48000</v>
      </c>
      <c r="AQ184" s="149">
        <f t="shared" si="13"/>
        <v>3200</v>
      </c>
      <c r="AR184" s="17">
        <v>8</v>
      </c>
      <c r="AS184" s="17">
        <v>1</v>
      </c>
      <c r="AT184" s="17">
        <v>3</v>
      </c>
      <c r="AU184" s="17">
        <v>54000</v>
      </c>
      <c r="AV184" s="17">
        <v>35</v>
      </c>
      <c r="AW184" s="17">
        <f>$AU184/$AT184</f>
        <v>18000</v>
      </c>
      <c r="AX184" s="48"/>
      <c r="AY184" s="48"/>
      <c r="AZ184" s="48"/>
      <c r="BA184" s="48"/>
      <c r="BB184" s="48"/>
      <c r="BC184" s="48">
        <f>$AU184+$AZ184</f>
        <v>54000</v>
      </c>
      <c r="BD184" s="48">
        <f>$BC184/$AT184</f>
        <v>18000</v>
      </c>
      <c r="BE184" s="17">
        <v>8</v>
      </c>
      <c r="BF184" s="17">
        <v>1</v>
      </c>
      <c r="BG184" s="17">
        <v>3</v>
      </c>
      <c r="BH184" s="17">
        <v>54000</v>
      </c>
      <c r="BI184" s="17">
        <v>20</v>
      </c>
      <c r="BJ184" s="17"/>
      <c r="BK184" s="48"/>
      <c r="BL184" s="48"/>
      <c r="BM184" s="48"/>
      <c r="BN184" s="48"/>
      <c r="BP184" s="48">
        <f>$BH184+$BM184</f>
        <v>54000</v>
      </c>
      <c r="BQ184" s="48">
        <f t="shared" si="17"/>
        <v>18000</v>
      </c>
      <c r="BR184" s="48"/>
      <c r="BS184" s="48"/>
      <c r="BT184" s="48"/>
      <c r="BU184" s="48"/>
      <c r="BV184" s="48"/>
      <c r="BW184" s="17"/>
      <c r="BX184" s="48"/>
      <c r="BY184" s="48"/>
      <c r="BZ184" s="48"/>
      <c r="CA184" s="48"/>
      <c r="CB184" s="48"/>
      <c r="CC184" s="17"/>
      <c r="CD184" s="49">
        <v>2.25</v>
      </c>
      <c r="CE184" s="49">
        <v>2.3333333333333335</v>
      </c>
      <c r="CF184" s="49">
        <v>1</v>
      </c>
      <c r="CG184" s="49">
        <v>4</v>
      </c>
      <c r="CH184" s="49">
        <v>2.5</v>
      </c>
      <c r="CI184" s="153">
        <f t="shared" si="16"/>
        <v>2.416666666666667</v>
      </c>
      <c r="CJ184" s="17">
        <v>3</v>
      </c>
      <c r="CK184" cm="1">
        <f t="array" ref="CK184">_xlfn.IFS([1]original_ver!CH98="จากการเข้าร่วมกิจกรรมอบรม ที่จัดโดยโครงการเกษตรกรปราดเปรื่อง (Smart Farmer)",1,[1]original_ver!CH98="จากการเข้าร่วมกิจกรรมอบรม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ๆ",3,[1]original_ver!CH98="จากการเรียนรู้ผ่านประสบการณ์ของผู้อื่น ได้แก่ เพื่อนบ้าน พี่น้อง เพื่อน และญาติ เป็นต้น",4,[1]original_ver!CH98="ไม่ได้เข้าร่วมกิจกรรมอบรมหรือเรียนรู้ใด ๆ (ข้ามไปข้อ 33)",5)</f>
        <v>5</v>
      </c>
      <c r="CL184" s="15" t="str" cm="1">
        <f t="array" ref="CL184">_xlfn.IFS([1]original_ver!CJ98="ความรู้ทางการเกษตรและการใช้เทคโนโลยีสำหรับการผลิตในฟาร์ม",1,[1]original_ver!CJ98="การวางแผนและจัดการฟาร์ม เช่น การเก็บเกี่ยว การเงิน และการวางแผนทางการตลาด",2,[1]original_ver!CJ98="การเป็นผู้ประกอบการทางการเกษตร",3,[1]original_ver!CJ98="การเพิ่มมูลค่าผลผลิต และการแปรรูปผลผลิต (รวมถึงการพัฒนาคุณภาพผลผลิต)",4,[1]original_ver!CJ98="","")</f>
        <v/>
      </c>
      <c r="CM184" s="48"/>
      <c r="CN184" s="48"/>
      <c r="CO184" s="15" t="str" cm="1">
        <f t="array" ref="CO184">_xlfn.IFS([1]original_ver!CN98="ความรู้ทางการเกษตรและการใช้เทคโนโลยีสำหรับการผลิตในฟาร์ม",1,[1]original_ver!CN98="การวางแผนและจัดการฟาร์ม เช่น การเก็บเกี่ยว การเงิน และการวางแผนทางการตลาด",2,[1]original_ver!CN98="การเป็นผู้ประกอบการทางการเกษตร",3,[1]original_ver!CN98="การเพิ่มมูลค่าผลผลิต และการแปรรูปผลผลิต (รวมถึงการพัฒนาคุณภาพผลผลิต)",4,[1]original_ver!CN98="","")</f>
        <v/>
      </c>
      <c r="CP184" s="48"/>
      <c r="CQ184" s="48"/>
      <c r="CR184" s="15" t="str" cm="1">
        <f t="array" ref="CR184">_xlfn.IFS([1]original_ver!CR98="ประยุกต์",1,[1]original_ver!CR98="ไม่ประยุกต์",0,[1]original_ver!CR98="","")</f>
        <v/>
      </c>
      <c r="CS184" s="15" t="str" cm="1">
        <f t="array" ref="CS184">_xlfn.IFS([1]original_ver!CS98="ประยุกต์",1,[1]original_ver!CS98="ไม่ประยุกต์",0,[1]original_ver!CS98="","")</f>
        <v/>
      </c>
      <c r="CT184" s="48"/>
      <c r="CU184" s="15" t="str" cm="1">
        <f t="array" ref="CU184">_xlfn.IFS([1]original_ver!CV98="ประยุกต์",1,[1]original_ver!CV98="ไม่ประยุกต์",0,[1]original_ver!CV98="","")</f>
        <v/>
      </c>
      <c r="CV184" s="48"/>
      <c r="CW184" s="15" t="str" cm="1">
        <f t="array" ref="CW184">_xlfn.IFS([1]original_ver!CY98="ประยุกต์",1,[1]original_ver!CY98="ไม่ประยุกต์",0,[1]original_ver!CY98="","")</f>
        <v/>
      </c>
      <c r="CX184" s="48"/>
      <c r="CY184" s="15" t="str" cm="1">
        <f t="array" ref="CY184">_xlfn.IFS([1]original_ver!DB98="ประยุกต์",1,[1]original_ver!DB98="ไม่ประยุกต์",0,[1]original_ver!DB98="","")</f>
        <v/>
      </c>
      <c r="CZ184" s="48"/>
      <c r="DA184" s="48">
        <v>0</v>
      </c>
      <c r="DB184" s="48">
        <v>0</v>
      </c>
      <c r="DC184" s="48">
        <v>0</v>
      </c>
      <c r="DD184" s="48">
        <v>0</v>
      </c>
      <c r="DE184" s="48">
        <v>0</v>
      </c>
      <c r="DF184" s="48">
        <v>0</v>
      </c>
      <c r="DG184" s="17">
        <v>1</v>
      </c>
      <c r="DH184" s="17">
        <v>2</v>
      </c>
      <c r="DI184" s="17">
        <v>2</v>
      </c>
      <c r="DJ184" s="17">
        <v>2</v>
      </c>
      <c r="DK184" s="48"/>
      <c r="DL184" s="48"/>
      <c r="DM184" s="48"/>
      <c r="DN184" s="48"/>
      <c r="DO184" s="48"/>
      <c r="DP184" s="48"/>
      <c r="DQ184" s="48"/>
      <c r="DR184" s="48"/>
      <c r="DS184" s="49">
        <v>5</v>
      </c>
      <c r="DT184" s="49">
        <v>4</v>
      </c>
      <c r="DU184" s="17">
        <v>5</v>
      </c>
      <c r="DV184" s="52">
        <v>3</v>
      </c>
      <c r="DW184" s="49">
        <v>3</v>
      </c>
      <c r="DX184" s="49">
        <v>5</v>
      </c>
      <c r="DY184" s="153"/>
      <c r="DZ184" s="25">
        <v>5</v>
      </c>
      <c r="EA184" s="25">
        <v>4</v>
      </c>
      <c r="EB184" s="25">
        <v>5</v>
      </c>
      <c r="EC184" s="25">
        <v>3</v>
      </c>
      <c r="ED184" s="25">
        <v>4</v>
      </c>
      <c r="EE184">
        <v>5</v>
      </c>
    </row>
    <row r="185" spans="1:136" x14ac:dyDescent="0.2">
      <c r="A185">
        <v>92</v>
      </c>
      <c r="AC185">
        <f t="shared" si="18"/>
        <v>0</v>
      </c>
      <c r="AD185" t="e">
        <f t="shared" si="14"/>
        <v>#DIV/0!</v>
      </c>
      <c r="AP185" s="148">
        <f t="shared" si="15"/>
        <v>0</v>
      </c>
      <c r="AQ185" s="148" t="e">
        <f t="shared" si="13"/>
        <v>#DIV/0!</v>
      </c>
      <c r="CI185" s="148" t="e">
        <f t="shared" si="16"/>
        <v>#DIV/0!</v>
      </c>
    </row>
    <row r="186" spans="1:136" x14ac:dyDescent="0.2">
      <c r="A186">
        <v>93</v>
      </c>
      <c r="B186" s="15">
        <v>406</v>
      </c>
      <c r="C186" s="50" t="s">
        <v>649</v>
      </c>
      <c r="D186" cm="1">
        <f t="array" ref="D186">_xlfn.IFS([1]original_ver!D99="Participant",1,[1]original_ver!D99="Non-Participant",0,[1]original_ver!D99="","")</f>
        <v>0</v>
      </c>
      <c r="E186" s="15">
        <v>6</v>
      </c>
      <c r="F186" s="17" cm="1">
        <f t="array" ref="F186">_xlfn.IFS([1]original_ver!F99="ชาย",1,[1]original_ver!F99="หญิง",0,[1]original_ver!F99="","")</f>
        <v>1</v>
      </c>
      <c r="G186" s="15">
        <v>66</v>
      </c>
      <c r="H186" s="17" cm="1">
        <f t="array" ref="H186">_xlfn.IFS([1]original_ver!H99="ไม่มีการศึกษา",0,[1]original_ver!H99="ประถมศึกษา",1,[1]original_ver!H99="มัธยมศึกษาตอนต้น",2,[1]original_ver!H99="มัธยมศึกษาตอนปลาย",3,[1]original_ver!H99="อนุปริญญา (ปวช., ปวส., ฝึกหัดครู)",4,[1]original_ver!H99="ปริญญาตรี",5,[1]original_ver!H99="สูงกว่าปริญญาตรี",6,[1]original_ver!H99="","")</f>
        <v>5</v>
      </c>
      <c r="I186" s="17" cm="1">
        <f t="array" ref="I186">_xlfn.IFS([1]original_ver!I99="โสด",1,[1]original_ver!I99="สมรส/อยู่ด้วยกัน",2,[1]original_ver!I99="หย่าร้าง/แยกกันอยู่",3,[1]original_ver!I99="หม้าย",4,[1]original_ver!I99="","")</f>
        <v>2</v>
      </c>
      <c r="J186" s="15">
        <v>4</v>
      </c>
      <c r="K186" s="15">
        <v>35</v>
      </c>
      <c r="L186" s="17">
        <v>1</v>
      </c>
      <c r="M186" s="17" cm="1">
        <f t="array" ref="M186">_xlfn.IFS([1]original_ver!M99="กู้ยืม",1,[1]original_ver!M99="ไม่กู้ยืม",0,[1]original_ver!M99="","")</f>
        <v>1</v>
      </c>
      <c r="N186" s="17">
        <f>IF($O186&gt;1, 1,0)</f>
        <v>1</v>
      </c>
      <c r="O186" s="51" t="s">
        <v>650</v>
      </c>
      <c r="P186" s="17" cm="1">
        <f t="array" ref="P186">_xlfn.IFS([1]original_ver!O99="ใช่",1,[1]original_ver!O99="ไม่ใช่",0,[1]original_ver!O99="","")</f>
        <v>1</v>
      </c>
      <c r="Q186" s="17"/>
      <c r="R186" s="17">
        <v>2</v>
      </c>
      <c r="S186" s="17">
        <v>1</v>
      </c>
      <c r="T186" s="17">
        <v>10</v>
      </c>
      <c r="U186" s="17">
        <v>0</v>
      </c>
      <c r="V186" s="17">
        <v>0</v>
      </c>
      <c r="W186" s="22">
        <f>$U186/$T186</f>
        <v>0</v>
      </c>
      <c r="X186" s="48"/>
      <c r="Y186" s="48"/>
      <c r="Z186" s="48"/>
      <c r="AA186" s="48"/>
      <c r="AB186" s="48"/>
      <c r="AC186" s="48">
        <f t="shared" si="18"/>
        <v>0</v>
      </c>
      <c r="AD186">
        <f t="shared" si="14"/>
        <v>0</v>
      </c>
      <c r="AE186" s="17">
        <v>2</v>
      </c>
      <c r="AF186" s="17">
        <v>1</v>
      </c>
      <c r="AG186" s="17">
        <v>10</v>
      </c>
      <c r="AH186" s="17">
        <v>0</v>
      </c>
      <c r="AI186" s="17">
        <v>0</v>
      </c>
      <c r="AJ186" s="27">
        <f>$AH186/$AG186</f>
        <v>0</v>
      </c>
      <c r="AK186" s="48"/>
      <c r="AL186" s="48"/>
      <c r="AM186" s="48"/>
      <c r="AN186" s="48"/>
      <c r="AO186" s="48"/>
      <c r="AP186" s="149">
        <f t="shared" si="15"/>
        <v>0</v>
      </c>
      <c r="AQ186" s="149">
        <f t="shared" si="13"/>
        <v>0</v>
      </c>
      <c r="AR186" s="17">
        <v>1</v>
      </c>
      <c r="AS186" s="17">
        <v>2</v>
      </c>
      <c r="AT186" s="17">
        <v>30</v>
      </c>
      <c r="AU186" s="17">
        <v>18000</v>
      </c>
      <c r="AV186" s="17">
        <v>9</v>
      </c>
      <c r="AW186" s="17">
        <f>$AU186/$AT186</f>
        <v>600</v>
      </c>
      <c r="AX186" s="48"/>
      <c r="AY186" s="48"/>
      <c r="AZ186" s="48"/>
      <c r="BA186" s="48"/>
      <c r="BB186" s="48"/>
      <c r="BC186" s="48">
        <f>$AU186+$AZ186</f>
        <v>18000</v>
      </c>
      <c r="BD186" s="48">
        <f>$BC186/$AT186</f>
        <v>600</v>
      </c>
      <c r="BE186" s="17">
        <v>1</v>
      </c>
      <c r="BF186" s="17">
        <v>2</v>
      </c>
      <c r="BG186" s="17">
        <v>30</v>
      </c>
      <c r="BH186" s="17">
        <v>18000</v>
      </c>
      <c r="BI186" s="17">
        <v>7</v>
      </c>
      <c r="BJ186" s="17"/>
      <c r="BK186" s="48"/>
      <c r="BL186" s="48"/>
      <c r="BM186" s="48"/>
      <c r="BN186" s="48"/>
      <c r="BP186" s="48">
        <f>$BH186+$BM186</f>
        <v>18000</v>
      </c>
      <c r="BQ186" s="48">
        <f t="shared" si="17"/>
        <v>600</v>
      </c>
      <c r="BR186" s="48"/>
      <c r="BS186" s="48"/>
      <c r="BT186" s="48"/>
      <c r="BU186" s="48"/>
      <c r="BV186" s="48"/>
      <c r="BW186" s="17"/>
      <c r="BX186" s="48"/>
      <c r="BY186" s="48"/>
      <c r="BZ186" s="48"/>
      <c r="CA186" s="48"/>
      <c r="CB186" s="48"/>
      <c r="CC186" s="17"/>
      <c r="CD186" s="49">
        <v>2</v>
      </c>
      <c r="CE186" s="49">
        <v>1.6666666666666667</v>
      </c>
      <c r="CF186" s="49">
        <v>1</v>
      </c>
      <c r="CG186" s="49">
        <v>1.5</v>
      </c>
      <c r="CH186" s="49">
        <v>4</v>
      </c>
      <c r="CI186" s="153">
        <f t="shared" si="16"/>
        <v>2.0333333333333337</v>
      </c>
      <c r="CJ186" s="17">
        <v>5</v>
      </c>
      <c r="CK186" cm="1">
        <f t="array" ref="CK186">_xlfn.IFS([1]original_ver!CH99="จากการเข้าร่วมกิจกรรมอบรม ที่จัดโดยโครงการเกษตรกรปราดเปรื่อง (Smart Farmer)",1,[1]original_ver!CH99="จากการเข้าร่วมกิจกรรมอบรม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ๆ",3,[1]original_ver!CH99="จากการเรียนรู้ผ่านประสบการณ์ของผู้อื่น ได้แก่ เพื่อนบ้าน พี่น้อง เพื่อน และญาติ เป็นต้น",4,[1]original_ver!CH99="ไม่ได้เข้าร่วมกิจกรรมอบรมหรือเรียนรู้ใด ๆ (ข้ามไปข้อ 33)",5)</f>
        <v>5</v>
      </c>
      <c r="CL186" s="15" t="str" cm="1">
        <f t="array" ref="CL186">_xlfn.IFS([1]original_ver!CJ99="ความรู้ทางการเกษตรและการใช้เทคโนโลยีสำหรับการผลิตในฟาร์ม",1,[1]original_ver!CJ99="การวางแผนและจัดการฟาร์ม เช่น การเก็บเกี่ยว การเงิน และการวางแผนทางการตลาด",2,[1]original_ver!CJ99="การเป็นผู้ประกอบการทางการเกษตร",3,[1]original_ver!CJ99="การเพิ่มมูลค่าผลผลิต และการแปรรูปผลผลิต (รวมถึงการพัฒนาคุณภาพผลผลิต)",4,[1]original_ver!CJ99="","")</f>
        <v/>
      </c>
      <c r="CM186" s="48"/>
      <c r="CN186" s="48"/>
      <c r="CO186" s="15" t="str" cm="1">
        <f t="array" ref="CO186">_xlfn.IFS([1]original_ver!CN99="ความรู้ทางการเกษตรและการใช้เทคโนโลยีสำหรับการผลิตในฟาร์ม",1,[1]original_ver!CN99="การวางแผนและจัดการฟาร์ม เช่น การเก็บเกี่ยว การเงิน และการวางแผนทางการตลาด",2,[1]original_ver!CN99="การเป็นผู้ประกอบการทางการเกษตร",3,[1]original_ver!CN99="การเพิ่มมูลค่าผลผลิต และการแปรรูปผลผลิต (รวมถึงการพัฒนาคุณภาพผลผลิต)",4,[1]original_ver!CN99="","")</f>
        <v/>
      </c>
      <c r="CP186" s="48"/>
      <c r="CQ186" s="48"/>
      <c r="CR186" s="15" t="str" cm="1">
        <f t="array" ref="CR186">_xlfn.IFS([1]original_ver!CR99="ประยุกต์",1,[1]original_ver!CR99="ไม่ประยุกต์",0,[1]original_ver!CR99="","")</f>
        <v/>
      </c>
      <c r="CS186" s="15" t="str" cm="1">
        <f t="array" ref="CS186">_xlfn.IFS([1]original_ver!CS99="ประยุกต์",1,[1]original_ver!CS99="ไม่ประยุกต์",0,[1]original_ver!CS99="","")</f>
        <v/>
      </c>
      <c r="CT186" s="48"/>
      <c r="CU186" s="15" t="str" cm="1">
        <f t="array" ref="CU186">_xlfn.IFS([1]original_ver!CV99="ประยุกต์",1,[1]original_ver!CV99="ไม่ประยุกต์",0,[1]original_ver!CV99="","")</f>
        <v/>
      </c>
      <c r="CV186" s="48"/>
      <c r="CW186" s="15" t="str" cm="1">
        <f t="array" ref="CW186">_xlfn.IFS([1]original_ver!CY99="ประยุกต์",1,[1]original_ver!CY99="ไม่ประยุกต์",0,[1]original_ver!CY99="","")</f>
        <v/>
      </c>
      <c r="CX186" s="48"/>
      <c r="CY186" s="15" t="str" cm="1">
        <f t="array" ref="CY186">_xlfn.IFS([1]original_ver!DB99="ประยุกต์",1,[1]original_ver!DB99="ไม่ประยุกต์",0,[1]original_ver!DB99="","")</f>
        <v/>
      </c>
      <c r="CZ186" s="48"/>
      <c r="DA186" s="48">
        <v>0</v>
      </c>
      <c r="DB186" s="48">
        <v>0</v>
      </c>
      <c r="DC186" s="48">
        <v>0</v>
      </c>
      <c r="DD186" s="48">
        <v>0</v>
      </c>
      <c r="DE186" s="48">
        <v>0</v>
      </c>
      <c r="DF186" s="48">
        <v>0</v>
      </c>
      <c r="DG186" s="17">
        <v>2</v>
      </c>
      <c r="DH186" s="17">
        <v>2</v>
      </c>
      <c r="DI186" s="17">
        <v>1</v>
      </c>
      <c r="DJ186" s="17">
        <v>2</v>
      </c>
      <c r="DK186" s="48"/>
      <c r="DL186" s="48"/>
      <c r="DM186" s="17">
        <v>3</v>
      </c>
      <c r="DN186" s="17">
        <v>2</v>
      </c>
      <c r="DO186" s="48"/>
      <c r="DP186" s="48"/>
      <c r="DQ186" s="48"/>
      <c r="DR186" s="48"/>
      <c r="DS186" s="49">
        <v>5</v>
      </c>
      <c r="DT186" s="49">
        <v>3</v>
      </c>
      <c r="DU186" s="17">
        <v>3.75</v>
      </c>
      <c r="DV186" s="49">
        <v>3</v>
      </c>
      <c r="DW186" s="49">
        <v>3</v>
      </c>
      <c r="DX186" s="49">
        <v>2</v>
      </c>
      <c r="DY186" s="153"/>
      <c r="DZ186" s="25">
        <v>5</v>
      </c>
      <c r="EA186" s="25">
        <v>3</v>
      </c>
      <c r="EB186" s="25">
        <v>3.75</v>
      </c>
      <c r="EC186" s="25">
        <v>3</v>
      </c>
      <c r="ED186" s="25">
        <v>3</v>
      </c>
      <c r="EE186">
        <v>2</v>
      </c>
    </row>
    <row r="187" spans="1:136" x14ac:dyDescent="0.2">
      <c r="A187">
        <v>93</v>
      </c>
      <c r="AC187">
        <f t="shared" si="18"/>
        <v>0</v>
      </c>
      <c r="AD187" t="e">
        <f t="shared" si="14"/>
        <v>#DIV/0!</v>
      </c>
      <c r="AP187" s="148">
        <f t="shared" si="15"/>
        <v>0</v>
      </c>
      <c r="AQ187" s="148" t="e">
        <f t="shared" si="13"/>
        <v>#DIV/0!</v>
      </c>
      <c r="CI187" s="148" t="e">
        <f t="shared" si="16"/>
        <v>#DIV/0!</v>
      </c>
    </row>
    <row r="188" spans="1:136" x14ac:dyDescent="0.2">
      <c r="A188">
        <v>94</v>
      </c>
      <c r="B188" s="15">
        <v>407</v>
      </c>
      <c r="C188" s="47" t="s">
        <v>651</v>
      </c>
      <c r="D188" cm="1">
        <f t="array" ref="D188">_xlfn.IFS([1]original_ver!D100="Participant",1,[1]original_ver!D100="Non-Participant",0,[1]original_ver!D100="","")</f>
        <v>0</v>
      </c>
      <c r="E188" s="15">
        <v>6</v>
      </c>
      <c r="F188" s="17" cm="1">
        <f t="array" ref="F188">_xlfn.IFS([1]original_ver!F100="ชาย",1,[1]original_ver!F100="หญิง",0,[1]original_ver!F100="","")</f>
        <v>1</v>
      </c>
      <c r="G188" s="15">
        <v>64</v>
      </c>
      <c r="H188" s="17" cm="1">
        <f t="array" ref="H188">_xlfn.IFS([1]original_ver!H100="ไม่มีการศึกษา",0,[1]original_ver!H100="ประถมศึกษา",1,[1]original_ver!H100="มัธยมศึกษาตอนต้น",2,[1]original_ver!H100="มัธยมศึกษาตอนปลาย",3,[1]original_ver!H100="อนุปริญญา (ปวช., ปวส., ฝึกหัดครู)",4,[1]original_ver!H100="ปริญญาตรี",5,[1]original_ver!H100="สูงกว่าปริญญาตรี",6,[1]original_ver!H100="","")</f>
        <v>5</v>
      </c>
      <c r="I188" s="17" cm="1">
        <f t="array" ref="I188">_xlfn.IFS([1]original_ver!I100="โสด",1,[1]original_ver!I100="สมรส/อยู่ด้วยกัน",2,[1]original_ver!I100="หย่าร้าง/แยกกันอยู่",3,[1]original_ver!I100="หม้าย",4,[1]original_ver!I100="","")</f>
        <v>2</v>
      </c>
      <c r="J188" s="15">
        <v>3</v>
      </c>
      <c r="K188" s="15">
        <v>13</v>
      </c>
      <c r="L188" s="17" cm="1">
        <f t="array" ref="L188">_xlfn.IFS([1]original_ver!L100="ใช่",1,[1]original_ver!L100="ไม่ใช่",0,[1]original_ver!L100="","")</f>
        <v>0</v>
      </c>
      <c r="M188" s="17" cm="1">
        <f t="array" ref="M188">_xlfn.IFS([1]original_ver!M100="กู้ยืม",1,[1]original_ver!M100="ไม่กู้ยืม",0,[1]original_ver!M100="","")</f>
        <v>0</v>
      </c>
      <c r="N188" s="17">
        <f>IF($O188&gt;1, 1,0)</f>
        <v>0</v>
      </c>
      <c r="O188" s="23">
        <v>0</v>
      </c>
      <c r="P188" s="17" cm="1">
        <f t="array" ref="P188">_xlfn.IFS([1]original_ver!O100="ใช่",1,[1]original_ver!O100="ไม่ใช่",0,[1]original_ver!O100="","")</f>
        <v>1</v>
      </c>
      <c r="Q188" s="17"/>
      <c r="R188" s="17">
        <v>7</v>
      </c>
      <c r="S188" s="17">
        <v>1</v>
      </c>
      <c r="T188" s="17">
        <v>10</v>
      </c>
      <c r="U188" s="17">
        <v>9600</v>
      </c>
      <c r="V188" s="17">
        <v>5</v>
      </c>
      <c r="W188" s="22">
        <f>$U188/$T188</f>
        <v>960</v>
      </c>
      <c r="X188" s="48"/>
      <c r="Y188" s="48"/>
      <c r="Z188" s="48"/>
      <c r="AA188" s="48"/>
      <c r="AB188" s="48"/>
      <c r="AC188" s="48">
        <f t="shared" si="18"/>
        <v>9600</v>
      </c>
      <c r="AD188">
        <f t="shared" si="14"/>
        <v>960</v>
      </c>
      <c r="AE188" s="17">
        <v>7</v>
      </c>
      <c r="AF188" s="17">
        <v>1</v>
      </c>
      <c r="AG188" s="17">
        <v>10</v>
      </c>
      <c r="AH188" s="17">
        <v>9600</v>
      </c>
      <c r="AI188" s="17">
        <v>5</v>
      </c>
      <c r="AJ188" s="27">
        <f>$AH188/$AG188</f>
        <v>960</v>
      </c>
      <c r="AK188" s="48"/>
      <c r="AL188" s="48"/>
      <c r="AM188" s="48"/>
      <c r="AN188" s="48"/>
      <c r="AO188" s="48"/>
      <c r="AP188" s="149">
        <f t="shared" si="15"/>
        <v>9600</v>
      </c>
      <c r="AQ188" s="149">
        <f t="shared" si="13"/>
        <v>960</v>
      </c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9">
        <v>1.75</v>
      </c>
      <c r="CE188" s="49">
        <v>2.6666666666666665</v>
      </c>
      <c r="CF188" s="49">
        <v>2</v>
      </c>
      <c r="CG188" s="49">
        <v>1.5</v>
      </c>
      <c r="CH188" s="49">
        <v>2.5</v>
      </c>
      <c r="CI188" s="153">
        <f t="shared" si="16"/>
        <v>2.083333333333333</v>
      </c>
      <c r="CJ188" s="17">
        <v>4</v>
      </c>
      <c r="CK188" cm="1">
        <f t="array" ref="CK188">_xlfn.IFS([1]original_ver!CH100="จากการเข้าร่วมกิจกรรมอบรม ที่จัดโดยโครงการเกษตรกรปราดเปรื่อง (Smart Farmer)",1,[1]original_ver!CH100="จากการเข้าร่วมกิจกรรมอบรม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ๆ",3,[1]original_ver!CH100="จากการเรียนรู้ผ่านประสบการณ์ของผู้อื่น ได้แก่ เพื่อนบ้าน พี่น้อง เพื่อน และญาติ เป็นต้น",4,[1]original_ver!CH100="ไม่ได้เข้าร่วมกิจกรรมอบรมหรือเรียนรู้ใด ๆ (ข้ามไปข้อ 33)",5)</f>
        <v>2</v>
      </c>
      <c r="CL188" s="15" cm="1">
        <f t="array" ref="CL188">_xlfn.IFS([1]original_ver!CJ100="ความรู้ทางการเกษตรและการใช้เทคโนโลยีสำหรับการผลิตในฟาร์ม",1,[1]original_ver!CJ100="การวางแผนและจัดการฟาร์ม เช่น การเก็บเกี่ยว การเงิน และการวางแผนทางการตลาด",2,[1]original_ver!CJ100="การเป็นผู้ประกอบการทางการเกษตร",3,[1]original_ver!CJ100="การเพิ่มมูลค่าผลผลิต และการแปรรูปผลผลิต (รวมถึงการพัฒนาคุณภาพผลผลิต)",4,[1]original_ver!CJ100="","")</f>
        <v>1</v>
      </c>
      <c r="CM188" s="17">
        <v>3</v>
      </c>
      <c r="CN188" s="17">
        <v>2</v>
      </c>
      <c r="CO188" s="15" cm="1">
        <f t="array" ref="CO188">_xlfn.IFS([1]original_ver!CN100="ความรู้ทางการเกษตรและการใช้เทคโนโลยีสำหรับการผลิตในฟาร์ม",1,[1]original_ver!CN100="การวางแผนและจัดการฟาร์ม เช่น การเก็บเกี่ยว การเงิน และการวางแผนทางการตลาด",2,[1]original_ver!CN100="การเป็นผู้ประกอบการทางการเกษตร",3,[1]original_ver!CN100="การเพิ่มมูลค่าผลผลิต และการแปรรูปผลผลิต (รวมถึงการพัฒนาคุณภาพผลผลิต)",4,[1]original_ver!CN100="","")</f>
        <v>4</v>
      </c>
      <c r="CP188" s="17">
        <v>1</v>
      </c>
      <c r="CQ188" s="17">
        <v>2</v>
      </c>
      <c r="CR188" s="15" cm="1">
        <f t="array" ref="CR188">_xlfn.IFS([1]original_ver!CR100="ประยุกต์",1,[1]original_ver!CR100="ไม่ประยุกต์",0,[1]original_ver!CR100="","")</f>
        <v>1</v>
      </c>
      <c r="CS188" s="15" cm="1">
        <f t="array" ref="CS188">_xlfn.IFS([1]original_ver!CS100="ประยุกต์",1,[1]original_ver!CS100="ไม่ประยุกต์",0,[1]original_ver!CS100="","")</f>
        <v>1</v>
      </c>
      <c r="CT188" s="48"/>
      <c r="CU188" s="15" cm="1">
        <f t="array" ref="CU188">_xlfn.IFS([1]original_ver!CV100="ประยุกต์",1,[1]original_ver!CV100="ไม่ประยุกต์",0,[1]original_ver!CV100="","")</f>
        <v>1</v>
      </c>
      <c r="CV188" s="48"/>
      <c r="CW188" s="15" cm="1">
        <f t="array" ref="CW188">_xlfn.IFS([1]original_ver!CY100="ประยุกต์",1,[1]original_ver!CY100="ไม่ประยุกต์",0,[1]original_ver!CY100="","")</f>
        <v>1</v>
      </c>
      <c r="CX188" s="48"/>
      <c r="CY188" s="15" cm="1">
        <f t="array" ref="CY188">_xlfn.IFS([1]original_ver!DB100="ประยุกต์",1,[1]original_ver!DB100="ไม่ประยุกต์",0,[1]original_ver!DB100="","")</f>
        <v>1</v>
      </c>
      <c r="CZ188" s="48"/>
      <c r="DA188" s="48"/>
      <c r="DB188" s="48"/>
      <c r="DC188" s="48"/>
      <c r="DD188" s="48"/>
      <c r="DE188" s="48"/>
      <c r="DF188" s="48"/>
      <c r="DG188" s="17">
        <v>2</v>
      </c>
      <c r="DH188" s="17">
        <v>2</v>
      </c>
      <c r="DI188" s="17">
        <v>3</v>
      </c>
      <c r="DJ188" s="17">
        <v>2</v>
      </c>
      <c r="DK188" s="48"/>
      <c r="DL188" s="48"/>
      <c r="DM188" s="17">
        <v>1</v>
      </c>
      <c r="DN188" s="17">
        <v>2</v>
      </c>
      <c r="DO188" s="48"/>
      <c r="DP188" s="48"/>
      <c r="DQ188" s="48"/>
      <c r="DR188" s="48"/>
      <c r="DS188" s="49">
        <v>5</v>
      </c>
      <c r="DT188" s="49">
        <v>2.6666666666666665</v>
      </c>
      <c r="DU188" s="17">
        <v>3</v>
      </c>
      <c r="DV188" s="49">
        <v>3.4</v>
      </c>
      <c r="DW188" s="49">
        <v>3.6666666666666665</v>
      </c>
      <c r="DX188" s="49">
        <v>5</v>
      </c>
      <c r="DY188" s="153"/>
      <c r="DZ188" s="25">
        <v>5</v>
      </c>
      <c r="EA188" s="25">
        <v>4</v>
      </c>
      <c r="EB188" s="25">
        <v>3.5</v>
      </c>
      <c r="EC188" s="25">
        <v>3.4</v>
      </c>
      <c r="ED188" s="25">
        <v>3.6666666666666665</v>
      </c>
      <c r="EE188">
        <v>5</v>
      </c>
    </row>
    <row r="189" spans="1:136" x14ac:dyDescent="0.2">
      <c r="A189">
        <v>94</v>
      </c>
      <c r="AC189">
        <f t="shared" si="18"/>
        <v>0</v>
      </c>
      <c r="AD189" t="e">
        <f t="shared" si="14"/>
        <v>#DIV/0!</v>
      </c>
      <c r="AP189" s="148">
        <f t="shared" si="15"/>
        <v>0</v>
      </c>
      <c r="AQ189" s="148" t="e">
        <f t="shared" si="13"/>
        <v>#DIV/0!</v>
      </c>
      <c r="CI189" s="148" t="e">
        <f t="shared" si="16"/>
        <v>#DIV/0!</v>
      </c>
    </row>
    <row r="190" spans="1:136" x14ac:dyDescent="0.2">
      <c r="A190">
        <v>95</v>
      </c>
      <c r="B190" s="15">
        <v>408</v>
      </c>
      <c r="C190" s="50" t="s">
        <v>652</v>
      </c>
      <c r="D190" cm="1">
        <f t="array" ref="D190">_xlfn.IFS([1]original_ver!D101="Participant",1,[1]original_ver!D101="Non-Participant",0,[1]original_ver!D101="","")</f>
        <v>1</v>
      </c>
      <c r="E190" s="15">
        <v>6</v>
      </c>
      <c r="F190" s="17" cm="1">
        <f t="array" ref="F190">_xlfn.IFS([1]original_ver!F101="ชาย",1,[1]original_ver!F101="หญิง",0,[1]original_ver!F101="","")</f>
        <v>0</v>
      </c>
      <c r="G190" s="15">
        <v>34</v>
      </c>
      <c r="H190" s="17" cm="1">
        <f t="array" ref="H190">_xlfn.IFS([1]original_ver!H101="ไม่มีการศึกษา",0,[1]original_ver!H101="ประถมศึกษา",1,[1]original_ver!H101="มัธยมศึกษาตอนต้น",2,[1]original_ver!H101="มัธยมศึกษาตอนปลาย",3,[1]original_ver!H101="อนุปริญญา (ปวช., ปวส., ฝึกหัดครู)",4,[1]original_ver!H101="ปริญญาตรี",5,[1]original_ver!H101="สูงกว่าปริญญาตรี",6,[1]original_ver!H101="","")</f>
        <v>3</v>
      </c>
      <c r="I190" s="17" cm="1">
        <f t="array" ref="I190">_xlfn.IFS([1]original_ver!I101="โสด",1,[1]original_ver!I101="สมรส/อยู่ด้วยกัน",2,[1]original_ver!I101="หย่าร้าง/แยกกันอยู่",3,[1]original_ver!I101="หม้าย",4,[1]original_ver!I101="","")</f>
        <v>2</v>
      </c>
      <c r="J190" s="15">
        <v>5</v>
      </c>
      <c r="K190" s="15">
        <v>18</v>
      </c>
      <c r="L190" s="17" cm="1">
        <f t="array" ref="L190">_xlfn.IFS([1]original_ver!L101="ใช่",1,[1]original_ver!L101="ไม่ใช่",0,[1]original_ver!L101="","")</f>
        <v>0</v>
      </c>
      <c r="M190" s="17" cm="1">
        <f t="array" ref="M190">_xlfn.IFS([1]original_ver!M101="กู้ยืม",1,[1]original_ver!M101="ไม่กู้ยืม",0,[1]original_ver!M101="","")</f>
        <v>0</v>
      </c>
      <c r="N190" s="17">
        <f>IF($O190&gt;1, 1,0)</f>
        <v>0</v>
      </c>
      <c r="O190" s="23">
        <v>0</v>
      </c>
      <c r="P190" s="17" cm="1">
        <f t="array" ref="P190">_xlfn.IFS([1]original_ver!O101="ใช่",1,[1]original_ver!O101="ไม่ใช่",0,[1]original_ver!O101="","")</f>
        <v>0</v>
      </c>
      <c r="Q190" s="17"/>
      <c r="R190" s="17">
        <v>2</v>
      </c>
      <c r="S190" s="17">
        <v>1</v>
      </c>
      <c r="T190" s="17">
        <v>10</v>
      </c>
      <c r="U190" s="17">
        <v>18000</v>
      </c>
      <c r="V190" s="17">
        <v>23</v>
      </c>
      <c r="W190" s="22">
        <f>$U190/$T190</f>
        <v>1800</v>
      </c>
      <c r="X190" s="48"/>
      <c r="Y190" s="48"/>
      <c r="Z190" s="48"/>
      <c r="AA190" s="48"/>
      <c r="AB190" s="48"/>
      <c r="AC190" s="48">
        <f t="shared" si="18"/>
        <v>18000</v>
      </c>
      <c r="AD190">
        <f t="shared" si="14"/>
        <v>1800</v>
      </c>
      <c r="AE190" s="17">
        <v>2</v>
      </c>
      <c r="AF190" s="17">
        <v>1</v>
      </c>
      <c r="AG190" s="17">
        <v>10</v>
      </c>
      <c r="AH190" s="17">
        <v>18000</v>
      </c>
      <c r="AI190" s="17">
        <v>20</v>
      </c>
      <c r="AJ190" s="27">
        <f>$AH190/$AG190</f>
        <v>1800</v>
      </c>
      <c r="AK190" s="48"/>
      <c r="AL190" s="48"/>
      <c r="AM190" s="48"/>
      <c r="AN190" s="48"/>
      <c r="AO190" s="48"/>
      <c r="AP190" s="149">
        <f t="shared" si="15"/>
        <v>18000</v>
      </c>
      <c r="AQ190" s="149">
        <f t="shared" si="13"/>
        <v>1800</v>
      </c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9">
        <v>1.5</v>
      </c>
      <c r="CE190" s="49">
        <v>1.6666666666666667</v>
      </c>
      <c r="CF190" s="49">
        <v>1</v>
      </c>
      <c r="CG190" s="49">
        <v>3</v>
      </c>
      <c r="CH190" s="49">
        <v>4</v>
      </c>
      <c r="CI190" s="153">
        <f t="shared" si="16"/>
        <v>2.2333333333333334</v>
      </c>
      <c r="CJ190" s="17">
        <v>1</v>
      </c>
      <c r="CK190" cm="1">
        <f t="array" ref="CK190">_xlfn.IFS([1]original_ver!CH101="จากการเข้าร่วมกิจกรรมอบรม ที่จัดโดยโครงการเกษตรกรปราดเปรื่อง (Smart Farmer)",1,[1]original_ver!CH101="จากการเข้าร่วมกิจกรรมอบรม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ๆ",3,[1]original_ver!CH101="จากการเรียนรู้ผ่านประสบการณ์ของผู้อื่น ได้แก่ เพื่อนบ้าน พี่น้อง เพื่อน และญาติ เป็นต้น",4,[1]original_ver!CH101="ไม่ได้เข้าร่วมกิจกรรมอบรมหรือเรียนรู้ใด ๆ (ข้ามไปข้อ 33)",5)</f>
        <v>2</v>
      </c>
      <c r="CL190" s="15" cm="1">
        <f t="array" ref="CL190">_xlfn.IFS([1]original_ver!CJ101="ความรู้ทางการเกษตรและการใช้เทคโนโลยีสำหรับการผลิตในฟาร์ม",1,[1]original_ver!CJ101="การวางแผนและจัดการฟาร์ม เช่น การเก็บเกี่ยว การเงิน และการวางแผนทางการตลาด",2,[1]original_ver!CJ101="การเป็นผู้ประกอบการทางการเกษตร",3,[1]original_ver!CJ101="การเพิ่มมูลค่าผลผลิต และการแปรรูปผลผลิต (รวมถึงการพัฒนาคุณภาพผลผลิต)",4,[1]original_ver!CJ101="","")</f>
        <v>4</v>
      </c>
      <c r="CM190" s="17">
        <v>2</v>
      </c>
      <c r="CN190" s="17">
        <v>1</v>
      </c>
      <c r="CO190" s="15" cm="1">
        <f t="array" ref="CO190">_xlfn.IFS([1]original_ver!CN101="ความรู้ทางการเกษตรและการใช้เทคโนโลยีสำหรับการผลิตในฟาร์ม",1,[1]original_ver!CN101="การวางแผนและจัดการฟาร์ม เช่น การเก็บเกี่ยว การเงิน และการวางแผนทางการตลาด",2,[1]original_ver!CN101="การเป็นผู้ประกอบการทางการเกษตร",3,[1]original_ver!CN101="การเพิ่มมูลค่าผลผลิต และการแปรรูปผลผลิต (รวมถึงการพัฒนาคุณภาพผลผลิต)",4,[1]original_ver!CN101="","")</f>
        <v>2</v>
      </c>
      <c r="CP190" s="17">
        <v>1</v>
      </c>
      <c r="CQ190" s="17">
        <v>4</v>
      </c>
      <c r="CR190" s="15" cm="1">
        <f t="array" ref="CR190">_xlfn.IFS([1]original_ver!CR101="ประยุกต์",1,[1]original_ver!CR101="ไม่ประยุกต์",0,[1]original_ver!CR101="","")</f>
        <v>1</v>
      </c>
      <c r="CS190" s="15" cm="1">
        <f t="array" ref="CS190">_xlfn.IFS([1]original_ver!CS101="ประยุกต์",1,[1]original_ver!CS101="ไม่ประยุกต์",0,[1]original_ver!CS101="","")</f>
        <v>0</v>
      </c>
      <c r="CT190" s="17">
        <v>2</v>
      </c>
      <c r="CU190" s="15" cm="1">
        <f t="array" ref="CU190">_xlfn.IFS([1]original_ver!CV101="ประยุกต์",1,[1]original_ver!CV101="ไม่ประยุกต์",0,[1]original_ver!CV101="","")</f>
        <v>0</v>
      </c>
      <c r="CV190" s="17">
        <v>2</v>
      </c>
      <c r="CW190" s="15" cm="1">
        <f t="array" ref="CW190">_xlfn.IFS([1]original_ver!CY101="ประยุกต์",1,[1]original_ver!CY101="ไม่ประยุกต์",0,[1]original_ver!CY101="","")</f>
        <v>0</v>
      </c>
      <c r="CX190" s="17">
        <v>2</v>
      </c>
      <c r="CY190" s="15" cm="1">
        <f t="array" ref="CY190">_xlfn.IFS([1]original_ver!DB101="ประยุกต์",1,[1]original_ver!DB101="ไม่ประยุกต์",0,[1]original_ver!DB101="","")</f>
        <v>1</v>
      </c>
      <c r="CZ190" s="48"/>
      <c r="DA190" s="17"/>
      <c r="DB190" s="17"/>
      <c r="DC190" s="17"/>
      <c r="DD190" s="17"/>
      <c r="DE190" s="17"/>
      <c r="DF190" s="17"/>
      <c r="DG190" s="48"/>
      <c r="DH190" s="48"/>
      <c r="DI190" s="48"/>
      <c r="DJ190" s="48"/>
      <c r="DK190" s="48"/>
      <c r="DL190" s="48"/>
      <c r="DM190" s="17">
        <v>1</v>
      </c>
      <c r="DN190" s="17">
        <v>2</v>
      </c>
      <c r="DO190" s="48"/>
      <c r="DP190" s="48"/>
      <c r="DQ190" s="48"/>
      <c r="DR190" s="48"/>
      <c r="DS190" s="49">
        <v>4</v>
      </c>
      <c r="DT190" s="49">
        <v>3</v>
      </c>
      <c r="DU190" s="17">
        <v>3</v>
      </c>
      <c r="DV190" s="49">
        <v>2</v>
      </c>
      <c r="DW190" s="49">
        <v>1</v>
      </c>
      <c r="DX190" s="49">
        <v>1</v>
      </c>
      <c r="DY190" s="153"/>
      <c r="DZ190" s="25">
        <v>5</v>
      </c>
      <c r="EA190" s="25">
        <v>3</v>
      </c>
      <c r="EB190" s="25">
        <v>3</v>
      </c>
      <c r="EC190" s="25">
        <v>2.2000000000000002</v>
      </c>
      <c r="ED190" s="25">
        <v>1</v>
      </c>
      <c r="EE190">
        <v>1</v>
      </c>
    </row>
    <row r="191" spans="1:136" x14ac:dyDescent="0.2">
      <c r="A191">
        <v>95</v>
      </c>
      <c r="AC191">
        <f t="shared" si="18"/>
        <v>0</v>
      </c>
      <c r="AD191" t="e">
        <f t="shared" si="14"/>
        <v>#DIV/0!</v>
      </c>
      <c r="AP191" s="148">
        <f t="shared" si="15"/>
        <v>0</v>
      </c>
      <c r="AQ191" s="148" t="e">
        <f t="shared" si="13"/>
        <v>#DIV/0!</v>
      </c>
      <c r="CI191" s="148" t="e">
        <f t="shared" si="16"/>
        <v>#DIV/0!</v>
      </c>
    </row>
    <row r="192" spans="1:136" x14ac:dyDescent="0.2">
      <c r="A192">
        <v>96</v>
      </c>
      <c r="B192" s="15">
        <v>410</v>
      </c>
      <c r="C192" s="47" t="s">
        <v>653</v>
      </c>
      <c r="D192" cm="1">
        <f t="array" ref="D192">_xlfn.IFS([1]original_ver!D103="Participant",1,[1]original_ver!D103="Non-Participant",0,[1]original_ver!D103="","")</f>
        <v>0</v>
      </c>
      <c r="E192" s="15">
        <v>6</v>
      </c>
      <c r="F192" s="17" cm="1">
        <f t="array" ref="F192">_xlfn.IFS([1]original_ver!F103="ชาย",1,[1]original_ver!F103="หญิง",0,[1]original_ver!F103="","")</f>
        <v>1</v>
      </c>
      <c r="G192" s="15">
        <v>53</v>
      </c>
      <c r="H192" s="17" cm="1">
        <f t="array" ref="H192">_xlfn.IFS([1]original_ver!H103="ไม่มีการศึกษา",0,[1]original_ver!H103="ประถมศึกษา",1,[1]original_ver!H103="มัธยมศึกษาตอนต้น",2,[1]original_ver!H103="มัธยมศึกษาตอนปลาย",3,[1]original_ver!H103="อนุปริญญา (ปวช., ปวส., ฝึกหัดครู)",4,[1]original_ver!H103="ปริญญาตรี",5,[1]original_ver!H103="สูงกว่าปริญญาตรี",6,[1]original_ver!H103="","")</f>
        <v>2</v>
      </c>
      <c r="I192" s="17" cm="1">
        <f t="array" ref="I192">_xlfn.IFS([1]original_ver!I103="โสด",1,[1]original_ver!I103="สมรส/อยู่ด้วยกัน",2,[1]original_ver!I103="หย่าร้าง/แยกกันอยู่",3,[1]original_ver!I103="หม้าย",4,[1]original_ver!I103="","")</f>
        <v>2</v>
      </c>
      <c r="J192" s="15">
        <v>4</v>
      </c>
      <c r="K192" s="15">
        <v>46</v>
      </c>
      <c r="L192" s="17" cm="1">
        <f t="array" ref="L192">_xlfn.IFS([1]original_ver!L103="ใช่",1,[1]original_ver!L103="ไม่ใช่",0,[1]original_ver!L103="","")</f>
        <v>1</v>
      </c>
      <c r="M192" s="17" cm="1">
        <f t="array" ref="M192">_xlfn.IFS([1]original_ver!M103="กู้ยืม",1,[1]original_ver!M103="ไม่กู้ยืม",0,[1]original_ver!M103="","")</f>
        <v>1</v>
      </c>
      <c r="N192" s="17">
        <f>IF($O192&gt;1, 1,0)</f>
        <v>1</v>
      </c>
      <c r="O192" s="23">
        <v>50000</v>
      </c>
      <c r="P192" s="17" cm="1">
        <f t="array" ref="P192">_xlfn.IFS([1]original_ver!O103="ใช่",1,[1]original_ver!O103="ไม่ใช่",0,[1]original_ver!O103="","")</f>
        <v>1</v>
      </c>
      <c r="Q192" s="17"/>
      <c r="R192" s="17">
        <v>7</v>
      </c>
      <c r="S192" s="17">
        <v>1</v>
      </c>
      <c r="T192" s="17">
        <v>1.8</v>
      </c>
      <c r="U192" s="17" t="s">
        <v>654</v>
      </c>
      <c r="V192" s="17">
        <v>35</v>
      </c>
      <c r="W192" s="22" t="e">
        <f>$U192/$T192</f>
        <v>#VALUE!</v>
      </c>
      <c r="X192" s="48"/>
      <c r="Y192" s="48"/>
      <c r="Z192" s="48"/>
      <c r="AA192" s="48"/>
      <c r="AB192" s="48"/>
      <c r="AC192" s="48" t="str">
        <f t="shared" si="18"/>
        <v>Notrecall</v>
      </c>
      <c r="AD192" t="e">
        <f t="shared" si="14"/>
        <v>#VALUE!</v>
      </c>
      <c r="AE192" s="17">
        <v>7</v>
      </c>
      <c r="AF192" s="17">
        <v>1</v>
      </c>
      <c r="AG192" s="17">
        <v>1.8</v>
      </c>
      <c r="AH192" s="17">
        <v>400</v>
      </c>
      <c r="AI192" s="17">
        <v>35</v>
      </c>
      <c r="AJ192" s="27">
        <f>$AH192/$AG192</f>
        <v>222.22222222222223</v>
      </c>
      <c r="AK192" s="48"/>
      <c r="AL192" s="48"/>
      <c r="AM192" s="48"/>
      <c r="AN192" s="48"/>
      <c r="AO192" s="48"/>
      <c r="AP192" s="149">
        <f t="shared" si="15"/>
        <v>400</v>
      </c>
      <c r="AQ192" s="149">
        <f t="shared" si="13"/>
        <v>222.22222222222223</v>
      </c>
      <c r="AR192" s="17">
        <v>2</v>
      </c>
      <c r="AS192" s="17">
        <v>1</v>
      </c>
      <c r="AT192" s="17">
        <v>6</v>
      </c>
      <c r="AU192" s="17">
        <v>15000</v>
      </c>
      <c r="AV192" s="17">
        <v>6</v>
      </c>
      <c r="AW192" s="17">
        <f>$AU192/$AT192</f>
        <v>2500</v>
      </c>
      <c r="AX192" s="48"/>
      <c r="AY192" s="48"/>
      <c r="AZ192" s="48"/>
      <c r="BA192" s="48"/>
      <c r="BB192" s="48"/>
      <c r="BC192" s="48">
        <f>$AU192+$AZ192</f>
        <v>15000</v>
      </c>
      <c r="BD192" s="48">
        <f>$BC192/$AT192</f>
        <v>2500</v>
      </c>
      <c r="BE192" s="17">
        <v>2</v>
      </c>
      <c r="BF192" s="17">
        <v>1</v>
      </c>
      <c r="BG192" s="17" t="s">
        <v>655</v>
      </c>
      <c r="BH192" s="17">
        <v>15000</v>
      </c>
      <c r="BI192" s="17">
        <v>6</v>
      </c>
      <c r="BJ192" s="17"/>
      <c r="BK192" s="48"/>
      <c r="BL192" s="48"/>
      <c r="BM192" s="48"/>
      <c r="BN192" s="48"/>
      <c r="BP192" s="48">
        <f>$BH192+$BM192</f>
        <v>15000</v>
      </c>
      <c r="BQ192" s="48" t="e">
        <f>$BP192/$BG192</f>
        <v>#VALUE!</v>
      </c>
      <c r="BR192" s="17">
        <v>2</v>
      </c>
      <c r="BS192" s="17">
        <v>1</v>
      </c>
      <c r="BT192" s="17">
        <v>20</v>
      </c>
      <c r="BU192" s="17">
        <v>360</v>
      </c>
      <c r="BV192" s="17">
        <v>20</v>
      </c>
      <c r="BW192" s="17"/>
      <c r="BX192" s="17">
        <v>2</v>
      </c>
      <c r="BY192" s="17">
        <v>1</v>
      </c>
      <c r="BZ192" s="17">
        <v>20</v>
      </c>
      <c r="CA192" s="17">
        <v>360</v>
      </c>
      <c r="CB192" s="17">
        <v>20</v>
      </c>
      <c r="CC192" s="17">
        <f>$CA192/$BZ192</f>
        <v>18</v>
      </c>
      <c r="CD192" s="49">
        <v>1</v>
      </c>
      <c r="CE192" s="49">
        <v>1</v>
      </c>
      <c r="CF192" s="49">
        <v>1</v>
      </c>
      <c r="CG192" s="49">
        <v>3</v>
      </c>
      <c r="CH192" s="49">
        <v>2.5</v>
      </c>
      <c r="CI192" s="153">
        <f t="shared" si="16"/>
        <v>1.7</v>
      </c>
      <c r="CJ192" s="17">
        <v>3</v>
      </c>
      <c r="CK192" cm="1">
        <f t="array" ref="CK192">_xlfn.IFS([1]original_ver!CH103="จากการเข้าร่วมกิจกรรมอบรม ที่จัดโดยโครงการเกษตรกรปราดเปรื่อง (Smart Farmer)",1,[1]original_ver!CH103="จากการเข้าร่วมกิจกรรมอบรม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ๆ",3,[1]original_ver!CH103="จากการเรียนรู้ผ่านประสบการณ์ของผู้อื่น ได้แก่ เพื่อนบ้าน พี่น้อง เพื่อน และญาติ เป็นต้น",4,[1]original_ver!CH103="ไม่ได้เข้าร่วมกิจกรรมอบรมหรือเรียนรู้ใด ๆ (ข้ามไปข้อ 33)",5)</f>
        <v>5</v>
      </c>
      <c r="CL192" s="15" t="str" cm="1">
        <f t="array" ref="CL192">_xlfn.IFS([1]original_ver!CJ103="ความรู้ทางการเกษตรและการใช้เทคโนโลยีสำหรับการผลิตในฟาร์ม",1,[1]original_ver!CJ103="การวางแผนและจัดการฟาร์ม เช่น การเก็บเกี่ยว การเงิน และการวางแผนทางการตลาด",2,[1]original_ver!CJ103="การเป็นผู้ประกอบการทางการเกษตร",3,[1]original_ver!CJ103="การเพิ่มมูลค่าผลผลิต และการแปรรูปผลผลิต (รวมถึงการพัฒนาคุณภาพผลผลิต)",4,[1]original_ver!CJ103="","")</f>
        <v/>
      </c>
      <c r="CM192" s="48"/>
      <c r="CN192" s="48"/>
      <c r="CO192" s="15" t="str" cm="1">
        <f t="array" ref="CO192">_xlfn.IFS([1]original_ver!CN103="ความรู้ทางการเกษตรและการใช้เทคโนโลยีสำหรับการผลิตในฟาร์ม",1,[1]original_ver!CN103="การวางแผนและจัดการฟาร์ม เช่น การเก็บเกี่ยว การเงิน และการวางแผนทางการตลาด",2,[1]original_ver!CN103="การเป็นผู้ประกอบการทางการเกษตร",3,[1]original_ver!CN103="การเพิ่มมูลค่าผลผลิต และการแปรรูปผลผลิต (รวมถึงการพัฒนาคุณภาพผลผลิต)",4,[1]original_ver!CN103="","")</f>
        <v/>
      </c>
      <c r="CP192" s="48"/>
      <c r="CQ192" s="48"/>
      <c r="CR192" s="15" t="str" cm="1">
        <f t="array" ref="CR192">_xlfn.IFS([1]original_ver!CR103="ประยุกต์",1,[1]original_ver!CR103="ไม่ประยุกต์",0,[1]original_ver!CR103="","")</f>
        <v/>
      </c>
      <c r="CS192" s="15" t="str" cm="1">
        <f t="array" ref="CS192">_xlfn.IFS([1]original_ver!CS103="ประยุกต์",1,[1]original_ver!CS103="ไม่ประยุกต์",0,[1]original_ver!CS103="","")</f>
        <v/>
      </c>
      <c r="CT192" s="48"/>
      <c r="CU192" s="15" t="str" cm="1">
        <f t="array" ref="CU192">_xlfn.IFS([1]original_ver!CV103="ประยุกต์",1,[1]original_ver!CV103="ไม่ประยุกต์",0,[1]original_ver!CV103="","")</f>
        <v/>
      </c>
      <c r="CV192" s="48"/>
      <c r="CW192" s="15" t="str" cm="1">
        <f t="array" ref="CW192">_xlfn.IFS([1]original_ver!CY103="ประยุกต์",1,[1]original_ver!CY103="ไม่ประยุกต์",0,[1]original_ver!CY103="","")</f>
        <v/>
      </c>
      <c r="CX192" s="48"/>
      <c r="CY192" s="15" t="str" cm="1">
        <f t="array" ref="CY192">_xlfn.IFS([1]original_ver!DB103="ประยุกต์",1,[1]original_ver!DB103="ไม่ประยุกต์",0,[1]original_ver!DB103="","")</f>
        <v/>
      </c>
      <c r="CZ192" s="48"/>
      <c r="DA192" s="48">
        <v>0</v>
      </c>
      <c r="DB192" s="48">
        <v>0</v>
      </c>
      <c r="DC192" s="48">
        <v>0</v>
      </c>
      <c r="DD192" s="48">
        <v>0</v>
      </c>
      <c r="DE192" s="48">
        <v>0</v>
      </c>
      <c r="DF192" s="48">
        <v>0</v>
      </c>
      <c r="DG192" s="17">
        <v>1</v>
      </c>
      <c r="DH192" s="17">
        <v>2</v>
      </c>
      <c r="DI192" s="17">
        <v>2</v>
      </c>
      <c r="DJ192" s="17">
        <v>2</v>
      </c>
      <c r="DK192" s="17">
        <v>3</v>
      </c>
      <c r="DL192" s="17">
        <v>2</v>
      </c>
      <c r="DM192" s="48"/>
      <c r="DN192" s="48"/>
      <c r="DO192" s="48"/>
      <c r="DP192" s="48"/>
      <c r="DQ192" s="48"/>
      <c r="DR192" s="48"/>
      <c r="DS192" s="49">
        <v>5</v>
      </c>
      <c r="DT192" s="49">
        <v>3</v>
      </c>
      <c r="DU192" s="17">
        <v>2.5</v>
      </c>
      <c r="DV192" s="49">
        <v>2.2000000000000002</v>
      </c>
      <c r="DW192" s="49">
        <v>3</v>
      </c>
      <c r="DX192" s="49">
        <v>3</v>
      </c>
      <c r="DY192" s="153"/>
      <c r="DZ192" s="25">
        <v>5</v>
      </c>
      <c r="EA192" s="25">
        <v>3</v>
      </c>
      <c r="EB192" s="25">
        <v>2.5</v>
      </c>
      <c r="EC192" s="25">
        <v>2.2000000000000002</v>
      </c>
      <c r="ED192" s="25">
        <v>3</v>
      </c>
      <c r="EE192">
        <v>3</v>
      </c>
      <c r="EF192" s="152"/>
    </row>
    <row r="193" spans="1:135" x14ac:dyDescent="0.2">
      <c r="A193">
        <v>96</v>
      </c>
      <c r="AC193">
        <f t="shared" si="18"/>
        <v>0</v>
      </c>
      <c r="AD193" t="e">
        <f t="shared" si="14"/>
        <v>#DIV/0!</v>
      </c>
      <c r="AP193" s="148">
        <f t="shared" si="15"/>
        <v>0</v>
      </c>
      <c r="AQ193" s="148" t="e">
        <f t="shared" si="13"/>
        <v>#DIV/0!</v>
      </c>
      <c r="CI193" s="148" t="e">
        <f t="shared" si="16"/>
        <v>#DIV/0!</v>
      </c>
    </row>
    <row r="194" spans="1:135" x14ac:dyDescent="0.2">
      <c r="A194">
        <v>97</v>
      </c>
      <c r="B194" s="15">
        <v>411</v>
      </c>
      <c r="C194" s="47" t="s">
        <v>656</v>
      </c>
      <c r="D194" cm="1">
        <f t="array" ref="D194">_xlfn.IFS([1]original_ver!D104="Participant",1,[1]original_ver!D104="Non-Participant",0,[1]original_ver!D104="","")</f>
        <v>0</v>
      </c>
      <c r="E194" s="15">
        <v>6</v>
      </c>
      <c r="F194" s="17" cm="1">
        <f t="array" ref="F194">_xlfn.IFS([1]original_ver!F104="ชาย",1,[1]original_ver!F104="หญิง",0,[1]original_ver!F104="","")</f>
        <v>1</v>
      </c>
      <c r="G194" s="15">
        <v>59</v>
      </c>
      <c r="H194" s="17" cm="1">
        <f t="array" ref="H194">_xlfn.IFS([1]original_ver!H104="ไม่มีการศึกษา",0,[1]original_ver!H104="ประถมศึกษา",1,[1]original_ver!H104="มัธยมศึกษาตอนต้น",2,[1]original_ver!H104="มัธยมศึกษาตอนปลาย",3,[1]original_ver!H104="อนุปริญญา (ปวช., ปวส., ฝึกหัดครู)",4,[1]original_ver!H104="ปริญญาตรี",5,[1]original_ver!H104="สูงกว่าปริญญาตรี",6,[1]original_ver!H104="","")</f>
        <v>3</v>
      </c>
      <c r="I194" s="17" cm="1">
        <f t="array" ref="I194">_xlfn.IFS([1]original_ver!I104="โสด",1,[1]original_ver!I104="สมรส/อยู่ด้วยกัน",2,[1]original_ver!I104="หย่าร้าง/แยกกันอยู่",3,[1]original_ver!I104="หม้าย",4,[1]original_ver!I104="","")</f>
        <v>4</v>
      </c>
      <c r="J194" s="15">
        <v>6</v>
      </c>
      <c r="K194" s="15">
        <v>30</v>
      </c>
      <c r="L194" s="17" cm="1">
        <f t="array" ref="L194">_xlfn.IFS([1]original_ver!L104="ใช่",1,[1]original_ver!L104="ไม่ใช่",0,[1]original_ver!L104="","")</f>
        <v>0</v>
      </c>
      <c r="M194" s="17" cm="1">
        <f t="array" ref="M194">_xlfn.IFS([1]original_ver!M104="กู้ยืม",1,[1]original_ver!M104="ไม่กู้ยืม",0,[1]original_ver!M104="","")</f>
        <v>1</v>
      </c>
      <c r="N194" s="17">
        <f>IF($O194&gt;1, 1,0)</f>
        <v>1</v>
      </c>
      <c r="O194" s="23">
        <v>144000</v>
      </c>
      <c r="P194" s="17" cm="1">
        <f t="array" ref="P194">_xlfn.IFS([1]original_ver!O104="ใช่",1,[1]original_ver!O104="ไม่ใช่",0,[1]original_ver!O104="","")</f>
        <v>1</v>
      </c>
      <c r="Q194" s="17"/>
      <c r="R194" s="17">
        <v>7</v>
      </c>
      <c r="S194" s="17">
        <v>1</v>
      </c>
      <c r="T194" s="17">
        <v>5</v>
      </c>
      <c r="U194" s="17">
        <v>600</v>
      </c>
      <c r="V194" s="17">
        <v>60</v>
      </c>
      <c r="W194" s="22">
        <f>$U194/$T194</f>
        <v>120</v>
      </c>
      <c r="X194" s="48"/>
      <c r="Y194" s="48"/>
      <c r="Z194" s="48"/>
      <c r="AA194" s="48"/>
      <c r="AB194" s="48"/>
      <c r="AC194" s="48">
        <f t="shared" si="18"/>
        <v>600</v>
      </c>
      <c r="AD194">
        <f t="shared" si="14"/>
        <v>120</v>
      </c>
      <c r="AE194" s="17">
        <v>7</v>
      </c>
      <c r="AF194" s="17">
        <v>1</v>
      </c>
      <c r="AG194" s="17">
        <v>5</v>
      </c>
      <c r="AH194" s="17">
        <v>2000</v>
      </c>
      <c r="AI194" s="17">
        <v>30</v>
      </c>
      <c r="AJ194" s="27">
        <f>$AH194/$AG194</f>
        <v>400</v>
      </c>
      <c r="AK194" s="48"/>
      <c r="AL194" s="48"/>
      <c r="AM194" s="48"/>
      <c r="AN194" s="48"/>
      <c r="AO194" s="48"/>
      <c r="AP194" s="149">
        <f t="shared" si="15"/>
        <v>2000</v>
      </c>
      <c r="AQ194" s="149">
        <f t="shared" ref="AQ194:AQ257" si="19">$AP194/$AG194</f>
        <v>400</v>
      </c>
      <c r="AR194" s="17">
        <v>2</v>
      </c>
      <c r="AS194" s="17">
        <v>1</v>
      </c>
      <c r="AT194" s="17">
        <v>20</v>
      </c>
      <c r="AU194" s="17">
        <v>20000</v>
      </c>
      <c r="AV194" s="17">
        <v>5</v>
      </c>
      <c r="AW194" s="17">
        <f>$AU194/$AT194</f>
        <v>1000</v>
      </c>
      <c r="AX194" s="48"/>
      <c r="AY194" s="48"/>
      <c r="AZ194" s="48"/>
      <c r="BA194" s="48"/>
      <c r="BB194" s="48"/>
      <c r="BC194" s="48">
        <f>$AU194+$AZ194</f>
        <v>20000</v>
      </c>
      <c r="BD194" s="48">
        <f>$BC194/$AT194</f>
        <v>1000</v>
      </c>
      <c r="BE194" s="17">
        <v>2</v>
      </c>
      <c r="BF194" s="17">
        <v>1</v>
      </c>
      <c r="BG194" s="17">
        <v>20</v>
      </c>
      <c r="BH194" s="17">
        <v>20000</v>
      </c>
      <c r="BI194" s="17">
        <v>6</v>
      </c>
      <c r="BJ194" s="17"/>
      <c r="BK194" s="48"/>
      <c r="BL194" s="48"/>
      <c r="BM194" s="48"/>
      <c r="BN194" s="48"/>
      <c r="BP194" s="48">
        <f>$BH194+$BM194</f>
        <v>20000</v>
      </c>
      <c r="BQ194" s="48">
        <f>$BP194/$BG194</f>
        <v>1000</v>
      </c>
      <c r="BR194" s="17">
        <v>2</v>
      </c>
      <c r="BS194" s="17">
        <v>1</v>
      </c>
      <c r="BT194" s="17">
        <v>70</v>
      </c>
      <c r="BU194" s="17">
        <v>36000</v>
      </c>
      <c r="BV194" s="17">
        <v>22</v>
      </c>
      <c r="BW194" s="17"/>
      <c r="BX194" s="17">
        <v>2</v>
      </c>
      <c r="BY194" s="17">
        <v>1</v>
      </c>
      <c r="BZ194" s="17">
        <v>70</v>
      </c>
      <c r="CA194" s="17">
        <v>36000</v>
      </c>
      <c r="CB194" s="17">
        <v>22</v>
      </c>
      <c r="CC194" s="17">
        <f>$CA194/$BZ194</f>
        <v>514.28571428571433</v>
      </c>
      <c r="CD194" s="49">
        <v>1.5</v>
      </c>
      <c r="CE194" s="49">
        <v>1</v>
      </c>
      <c r="CF194" s="49">
        <v>1</v>
      </c>
      <c r="CG194" s="49">
        <v>1</v>
      </c>
      <c r="CH194" s="49">
        <v>2.5</v>
      </c>
      <c r="CI194" s="153">
        <f t="shared" si="16"/>
        <v>1.4</v>
      </c>
      <c r="CJ194" s="17">
        <v>1</v>
      </c>
      <c r="CK194" cm="1">
        <f t="array" ref="CK194">_xlfn.IFS([1]original_ver!CH104="จากการเข้าร่วมกิจกรรมอบรม ที่จัดโดยโครงการเกษตรกรปราดเปรื่อง (Smart Farmer)",1,[1]original_ver!CH104="จากการเข้าร่วมกิจกรรมอบรม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ๆ",3,[1]original_ver!CH104="จากการเรียนรู้ผ่านประสบการณ์ของผู้อื่น ได้แก่ เพื่อนบ้าน พี่น้อง เพื่อน และญาติ เป็นต้น",4,[1]original_ver!CH104="ไม่ได้เข้าร่วมกิจกรรมอบรมหรือเรียนรู้ใด ๆ (ข้ามไปข้อ 33)",5)</f>
        <v>2</v>
      </c>
      <c r="CL194" s="15" cm="1">
        <f t="array" ref="CL194">_xlfn.IFS([1]original_ver!CJ104="ความรู้ทางการเกษตรและการใช้เทคโนโลยีสำหรับการผลิตในฟาร์ม",1,[1]original_ver!CJ104="การวางแผนและจัดการฟาร์ม เช่น การเก็บเกี่ยว การเงิน และการวางแผนทางการตลาด",2,[1]original_ver!CJ104="การเป็นผู้ประกอบการทางการเกษตร",3,[1]original_ver!CJ104="การเพิ่มมูลค่าผลผลิต และการแปรรูปผลผลิต (รวมถึงการพัฒนาคุณภาพผลผลิต)",4,[1]original_ver!CJ104="","")</f>
        <v>1</v>
      </c>
      <c r="CM194" s="17">
        <v>4</v>
      </c>
      <c r="CN194" s="17">
        <v>2</v>
      </c>
      <c r="CO194" s="15"/>
      <c r="CP194" s="17">
        <v>0</v>
      </c>
      <c r="CQ194" s="48"/>
      <c r="CR194" s="15" cm="1">
        <f t="array" ref="CR194">_xlfn.IFS([1]original_ver!CR104="ประยุกต์",1,[1]original_ver!CR104="ไม่ประยุกต์",0,[1]original_ver!CR104="","")</f>
        <v>1</v>
      </c>
      <c r="CS194" s="15" cm="1">
        <f t="array" ref="CS194">_xlfn.IFS([1]original_ver!CS104="ประยุกต์",1,[1]original_ver!CS104="ไม่ประยุกต์",0,[1]original_ver!CS104="","")</f>
        <v>1</v>
      </c>
      <c r="CT194" s="48"/>
      <c r="CU194" s="15" cm="1">
        <f t="array" ref="CU194">_xlfn.IFS([1]original_ver!CV104="ประยุกต์",1,[1]original_ver!CV104="ไม่ประยุกต์",0,[1]original_ver!CV104="","")</f>
        <v>1</v>
      </c>
      <c r="CV194" s="48"/>
      <c r="CW194" s="15" cm="1">
        <f t="array" ref="CW194">_xlfn.IFS([1]original_ver!CY104="ประยุกต์",1,[1]original_ver!CY104="ไม่ประยุกต์",0,[1]original_ver!CY104="","")</f>
        <v>1</v>
      </c>
      <c r="CX194" s="48"/>
      <c r="CY194" s="15" cm="1">
        <f t="array" ref="CY194">_xlfn.IFS([1]original_ver!DB104="ประยุกต์",1,[1]original_ver!DB104="ไม่ประยุกต์",0,[1]original_ver!DB104="","")</f>
        <v>1</v>
      </c>
      <c r="CZ194" s="48"/>
      <c r="DA194" s="48">
        <v>0</v>
      </c>
      <c r="DB194" s="48">
        <v>0</v>
      </c>
      <c r="DC194" s="48">
        <v>0</v>
      </c>
      <c r="DD194" s="48">
        <v>0</v>
      </c>
      <c r="DE194" s="48">
        <v>0</v>
      </c>
      <c r="DF194" s="48">
        <v>0</v>
      </c>
      <c r="DG194" s="17">
        <v>2</v>
      </c>
      <c r="DH194" s="17">
        <v>2</v>
      </c>
      <c r="DI194" s="17">
        <v>3</v>
      </c>
      <c r="DJ194" s="17">
        <v>2</v>
      </c>
      <c r="DK194" s="48"/>
      <c r="DL194" s="48"/>
      <c r="DM194" s="17">
        <v>1</v>
      </c>
      <c r="DN194" s="17">
        <v>2</v>
      </c>
      <c r="DO194" s="48"/>
      <c r="DP194" s="48"/>
      <c r="DQ194" s="48"/>
      <c r="DR194" s="48"/>
      <c r="DS194" s="49">
        <v>5</v>
      </c>
      <c r="DT194" s="49">
        <v>5</v>
      </c>
      <c r="DU194" s="17">
        <v>4.25</v>
      </c>
      <c r="DV194" s="49">
        <v>3</v>
      </c>
      <c r="DW194" s="49">
        <v>3.3333333333333335</v>
      </c>
      <c r="DX194" s="49">
        <v>4</v>
      </c>
      <c r="DY194" s="153"/>
      <c r="DZ194" s="25">
        <v>5</v>
      </c>
      <c r="EA194" s="25">
        <v>5</v>
      </c>
      <c r="EB194" s="25">
        <v>4.25</v>
      </c>
      <c r="EC194" s="25">
        <v>3</v>
      </c>
      <c r="ED194" s="25">
        <v>3.3333333333333335</v>
      </c>
      <c r="EE194">
        <v>4</v>
      </c>
    </row>
    <row r="195" spans="1:135" x14ac:dyDescent="0.2">
      <c r="A195">
        <v>97</v>
      </c>
      <c r="AC195">
        <f t="shared" si="18"/>
        <v>0</v>
      </c>
      <c r="AD195" t="e">
        <f t="shared" ref="AD195:AD258" si="20">$AC195/$T195</f>
        <v>#DIV/0!</v>
      </c>
      <c r="AP195" s="148">
        <f t="shared" ref="AP195:AP258" si="21">$AH195+$AM195</f>
        <v>0</v>
      </c>
      <c r="AQ195" s="148" t="e">
        <f t="shared" si="19"/>
        <v>#DIV/0!</v>
      </c>
      <c r="CI195" s="148" t="e">
        <f t="shared" ref="CI195:CI258" si="22">AVERAGE($CD195:$CH195)</f>
        <v>#DIV/0!</v>
      </c>
    </row>
    <row r="196" spans="1:135" x14ac:dyDescent="0.2">
      <c r="A196">
        <v>98</v>
      </c>
      <c r="B196" s="15">
        <v>412</v>
      </c>
      <c r="C196" s="47" t="s">
        <v>657</v>
      </c>
      <c r="D196" cm="1">
        <f t="array" ref="D196">_xlfn.IFS([1]original_ver!D105="Participant",1,[1]original_ver!D105="Non-Participant",0,[1]original_ver!D105="","")</f>
        <v>1</v>
      </c>
      <c r="E196" s="15">
        <v>6</v>
      </c>
      <c r="F196" s="17" cm="1">
        <f t="array" ref="F196">_xlfn.IFS([1]original_ver!F105="ชาย",1,[1]original_ver!F105="หญิง",0,[1]original_ver!F105="","")</f>
        <v>1</v>
      </c>
      <c r="G196" s="15">
        <v>61</v>
      </c>
      <c r="H196" s="17" cm="1">
        <f t="array" ref="H196">_xlfn.IFS([1]original_ver!H105="ไม่มีการศึกษา",0,[1]original_ver!H105="ประถมศึกษา",1,[1]original_ver!H105="มัธยมศึกษาตอนต้น",2,[1]original_ver!H105="มัธยมศึกษาตอนปลาย",3,[1]original_ver!H105="อนุปริญญา (ปวช., ปวส., ฝึกหัดครู)",4,[1]original_ver!H105="ปริญญาตรี",5,[1]original_ver!H105="สูงกว่าปริญญาตรี",6,[1]original_ver!H105="","")</f>
        <v>5</v>
      </c>
      <c r="I196" s="17" cm="1">
        <f t="array" ref="I196">_xlfn.IFS([1]original_ver!I105="โสด",1,[1]original_ver!I105="สมรส/อยู่ด้วยกัน",2,[1]original_ver!I105="หย่าร้าง/แยกกันอยู่",3,[1]original_ver!I105="หม้าย",4,[1]original_ver!I105="","")</f>
        <v>2</v>
      </c>
      <c r="J196" s="15">
        <v>4</v>
      </c>
      <c r="K196" s="15">
        <v>12</v>
      </c>
      <c r="L196" s="17" cm="1">
        <f t="array" ref="L196">_xlfn.IFS([1]original_ver!L105="ใช่",1,[1]original_ver!L105="ไม่ใช่",0,[1]original_ver!L105="","")</f>
        <v>0</v>
      </c>
      <c r="M196" s="17" cm="1">
        <f t="array" ref="M196">_xlfn.IFS([1]original_ver!M105="กู้ยืม",1,[1]original_ver!M105="ไม่กู้ยืม",0,[1]original_ver!M105="","")</f>
        <v>0</v>
      </c>
      <c r="N196" s="17">
        <f>IF($O196&gt;1, 1,0)</f>
        <v>1</v>
      </c>
      <c r="O196" s="23">
        <v>360000</v>
      </c>
      <c r="P196" s="17" cm="1">
        <f t="array" ref="P196">_xlfn.IFS([1]original_ver!O105="ใช่",1,[1]original_ver!O105="ไม่ใช่",0,[1]original_ver!O105="","")</f>
        <v>1</v>
      </c>
      <c r="Q196" s="17"/>
      <c r="R196" s="17">
        <v>7</v>
      </c>
      <c r="S196" s="17">
        <v>1</v>
      </c>
      <c r="T196" s="17">
        <v>40</v>
      </c>
      <c r="U196" s="17">
        <v>64000</v>
      </c>
      <c r="V196" s="17">
        <v>30</v>
      </c>
      <c r="W196" s="22">
        <f>$U196/$T196</f>
        <v>1600</v>
      </c>
      <c r="X196" s="48"/>
      <c r="Y196" s="48"/>
      <c r="Z196" s="48"/>
      <c r="AA196" s="48"/>
      <c r="AB196" s="48"/>
      <c r="AC196" s="48">
        <f t="shared" si="18"/>
        <v>64000</v>
      </c>
      <c r="AD196">
        <f t="shared" si="20"/>
        <v>1600</v>
      </c>
      <c r="AE196" s="17">
        <v>7</v>
      </c>
      <c r="AF196" s="17">
        <v>1</v>
      </c>
      <c r="AG196" s="17">
        <v>40</v>
      </c>
      <c r="AH196" s="17">
        <v>64000</v>
      </c>
      <c r="AI196" s="17">
        <v>25</v>
      </c>
      <c r="AJ196" s="27">
        <f>$AH196/$AG196</f>
        <v>1600</v>
      </c>
      <c r="AK196" s="48"/>
      <c r="AL196" s="48"/>
      <c r="AM196" s="48"/>
      <c r="AN196" s="48"/>
      <c r="AO196" s="48"/>
      <c r="AP196" s="149">
        <f t="shared" si="21"/>
        <v>64000</v>
      </c>
      <c r="AQ196" s="149">
        <f t="shared" si="19"/>
        <v>1600</v>
      </c>
      <c r="AR196" s="17">
        <v>2</v>
      </c>
      <c r="AS196" s="17">
        <v>1</v>
      </c>
      <c r="AT196" s="17">
        <v>60</v>
      </c>
      <c r="AU196" s="17">
        <v>432000</v>
      </c>
      <c r="AV196" s="17">
        <v>6</v>
      </c>
      <c r="AW196" s="17">
        <f>$AU196/$AT196</f>
        <v>7200</v>
      </c>
      <c r="AX196" s="48"/>
      <c r="AY196" s="48"/>
      <c r="AZ196" s="48"/>
      <c r="BA196" s="48"/>
      <c r="BB196" s="48"/>
      <c r="BC196" s="48">
        <f>$AU196+$AZ196</f>
        <v>432000</v>
      </c>
      <c r="BD196" s="48">
        <f>$BC196/$AT196</f>
        <v>7200</v>
      </c>
      <c r="BE196" s="17">
        <v>2</v>
      </c>
      <c r="BF196" s="17">
        <v>1</v>
      </c>
      <c r="BG196" s="17">
        <v>60</v>
      </c>
      <c r="BH196" s="17">
        <v>432000</v>
      </c>
      <c r="BI196" s="17">
        <v>6</v>
      </c>
      <c r="BJ196" s="17"/>
      <c r="BK196" s="48"/>
      <c r="BL196" s="48"/>
      <c r="BM196" s="48"/>
      <c r="BN196" s="48"/>
      <c r="BP196" s="48">
        <f>$BH196+$BM196</f>
        <v>432000</v>
      </c>
      <c r="BQ196" s="48">
        <f>$BP196/$BG196</f>
        <v>7200</v>
      </c>
      <c r="BR196" s="48"/>
      <c r="BS196" s="48"/>
      <c r="BT196" s="48"/>
      <c r="BU196" s="48"/>
      <c r="BV196" s="48"/>
      <c r="BW196" s="17"/>
      <c r="BX196" s="48"/>
      <c r="BY196" s="48"/>
      <c r="BZ196" s="48"/>
      <c r="CA196" s="48"/>
      <c r="CB196" s="48"/>
      <c r="CC196" s="17"/>
      <c r="CD196" s="49">
        <v>2</v>
      </c>
      <c r="CE196" s="49">
        <v>1</v>
      </c>
      <c r="CF196" s="49">
        <v>1.6666666666666667</v>
      </c>
      <c r="CG196" s="49">
        <v>1</v>
      </c>
      <c r="CH196" s="49">
        <v>2</v>
      </c>
      <c r="CI196" s="153">
        <f t="shared" si="22"/>
        <v>1.5333333333333334</v>
      </c>
      <c r="CJ196" s="17">
        <v>1</v>
      </c>
      <c r="CK196" cm="1">
        <f t="array" ref="CK196">_xlfn.IFS([1]original_ver!CH105="จากการเข้าร่วมกิจกรรมอบรม ที่จัดโดยโครงการเกษตรกรปราดเปรื่อง (Smart Farmer)",1,[1]original_ver!CH105="จากการเข้าร่วมกิจกรรมอบรม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ๆ",3,[1]original_ver!CH105="จากการเรียนรู้ผ่านประสบการณ์ของผู้อื่น ได้แก่ เพื่อนบ้าน พี่น้อง เพื่อน และญาติ เป็นต้น",4,[1]original_ver!CH105="ไม่ได้เข้าร่วมกิจกรรมอบรมหรือเรียนรู้ใด ๆ (ข้ามไปข้อ 33)",5)</f>
        <v>5</v>
      </c>
      <c r="CL196" s="15" t="str" cm="1">
        <f t="array" ref="CL196">_xlfn.IFS([1]original_ver!CJ105="ความรู้ทางการเกษตรและการใช้เทคโนโลยีสำหรับการผลิตในฟาร์ม",1,[1]original_ver!CJ105="การวางแผนและจัดการฟาร์ม เช่น การเก็บเกี่ยว การเงิน และการวางแผนทางการตลาด",2,[1]original_ver!CJ105="การเป็นผู้ประกอบการทางการเกษตร",3,[1]original_ver!CJ105="การเพิ่มมูลค่าผลผลิต และการแปรรูปผลผลิต (รวมถึงการพัฒนาคุณภาพผลผลิต)",4,[1]original_ver!CJ105="","")</f>
        <v/>
      </c>
      <c r="CM196" s="48"/>
      <c r="CN196" s="48"/>
      <c r="CO196" s="15" t="str" cm="1">
        <f t="array" ref="CO196">_xlfn.IFS([1]original_ver!CN105="ความรู้ทางการเกษตรและการใช้เทคโนโลยีสำหรับการผลิตในฟาร์ม",1,[1]original_ver!CN105="การวางแผนและจัดการฟาร์ม เช่น การเก็บเกี่ยว การเงิน และการวางแผนทางการตลาด",2,[1]original_ver!CN105="การเป็นผู้ประกอบการทางการเกษตร",3,[1]original_ver!CN105="การเพิ่มมูลค่าผลผลิต และการแปรรูปผลผลิต (รวมถึงการพัฒนาคุณภาพผลผลิต)",4,[1]original_ver!CN105="","")</f>
        <v/>
      </c>
      <c r="CP196" s="48"/>
      <c r="CQ196" s="48"/>
      <c r="CR196" s="15" t="str" cm="1">
        <f t="array" ref="CR196">_xlfn.IFS([1]original_ver!CR105="ประยุกต์",1,[1]original_ver!CR105="ไม่ประยุกต์",0,[1]original_ver!CR105="","")</f>
        <v/>
      </c>
      <c r="CS196" s="15" t="str" cm="1">
        <f t="array" ref="CS196">_xlfn.IFS([1]original_ver!CS105="ประยุกต์",1,[1]original_ver!CS105="ไม่ประยุกต์",0,[1]original_ver!CS105="","")</f>
        <v/>
      </c>
      <c r="CT196" s="48"/>
      <c r="CU196" s="15" t="str" cm="1">
        <f t="array" ref="CU196">_xlfn.IFS([1]original_ver!CV105="ประยุกต์",1,[1]original_ver!CV105="ไม่ประยุกต์",0,[1]original_ver!CV105="","")</f>
        <v/>
      </c>
      <c r="CV196" s="48"/>
      <c r="CW196" s="15" t="str" cm="1">
        <f t="array" ref="CW196">_xlfn.IFS([1]original_ver!CY105="ประยุกต์",1,[1]original_ver!CY105="ไม่ประยุกต์",0,[1]original_ver!CY105="","")</f>
        <v/>
      </c>
      <c r="CX196" s="48"/>
      <c r="CY196" s="15" t="str" cm="1">
        <f t="array" ref="CY196">_xlfn.IFS([1]original_ver!DB105="ประยุกต์",1,[1]original_ver!DB105="ไม่ประยุกต์",0,[1]original_ver!DB105="","")</f>
        <v/>
      </c>
      <c r="CZ196" s="48"/>
      <c r="DA196" s="48">
        <v>0</v>
      </c>
      <c r="DB196" s="48">
        <v>0</v>
      </c>
      <c r="DC196" s="48">
        <v>0</v>
      </c>
      <c r="DD196" s="48">
        <v>0</v>
      </c>
      <c r="DE196" s="48">
        <v>0</v>
      </c>
      <c r="DF196" s="48">
        <v>0</v>
      </c>
      <c r="DG196" s="17">
        <v>2</v>
      </c>
      <c r="DH196" s="17">
        <v>2</v>
      </c>
      <c r="DI196" s="17">
        <v>1</v>
      </c>
      <c r="DJ196" s="17">
        <v>2</v>
      </c>
      <c r="DK196" s="48"/>
      <c r="DL196" s="48"/>
      <c r="DM196" s="17">
        <v>3</v>
      </c>
      <c r="DN196" s="17">
        <v>2</v>
      </c>
      <c r="DO196" s="48"/>
      <c r="DP196" s="48"/>
      <c r="DQ196" s="48"/>
      <c r="DR196" s="48"/>
      <c r="DS196" s="49">
        <v>5</v>
      </c>
      <c r="DT196" s="49">
        <v>4.666666666666667</v>
      </c>
      <c r="DU196" s="17">
        <v>4.25</v>
      </c>
      <c r="DV196" s="49">
        <v>4.5999999999999996</v>
      </c>
      <c r="DW196" s="49">
        <v>3.3333333333333335</v>
      </c>
      <c r="DX196" s="49">
        <v>5</v>
      </c>
      <c r="DY196" s="153"/>
      <c r="DZ196" s="25">
        <v>5</v>
      </c>
      <c r="EA196" s="25">
        <v>4.666666666666667</v>
      </c>
      <c r="EB196" s="25">
        <v>4.25</v>
      </c>
      <c r="EC196" s="25">
        <v>4.5999999999999996</v>
      </c>
      <c r="ED196" s="25">
        <v>3.3333333333333335</v>
      </c>
      <c r="EE196">
        <v>5</v>
      </c>
    </row>
    <row r="197" spans="1:135" x14ac:dyDescent="0.2">
      <c r="A197">
        <v>98</v>
      </c>
      <c r="AC197">
        <f t="shared" si="18"/>
        <v>0</v>
      </c>
      <c r="AD197" t="e">
        <f t="shared" si="20"/>
        <v>#DIV/0!</v>
      </c>
      <c r="AP197" s="148">
        <f t="shared" si="21"/>
        <v>0</v>
      </c>
      <c r="AQ197" s="148" t="e">
        <f t="shared" si="19"/>
        <v>#DIV/0!</v>
      </c>
      <c r="CI197" s="148" t="e">
        <f t="shared" si="22"/>
        <v>#DIV/0!</v>
      </c>
    </row>
    <row r="198" spans="1:135" x14ac:dyDescent="0.2">
      <c r="A198">
        <v>99</v>
      </c>
      <c r="B198" s="15">
        <v>413</v>
      </c>
      <c r="C198" s="50" t="s">
        <v>658</v>
      </c>
      <c r="D198" cm="1">
        <f t="array" ref="D198">_xlfn.IFS([1]original_ver!D106="Participant",1,[1]original_ver!D106="Non-Participant",0,[1]original_ver!D106="","")</f>
        <v>0</v>
      </c>
      <c r="E198" s="15">
        <v>6</v>
      </c>
      <c r="F198" s="17" cm="1">
        <f t="array" ref="F198">_xlfn.IFS([1]original_ver!F106="ชาย",1,[1]original_ver!F106="หญิง",0,[1]original_ver!F106="","")</f>
        <v>0</v>
      </c>
      <c r="G198" s="15">
        <v>55</v>
      </c>
      <c r="H198" s="17" cm="1">
        <f t="array" ref="H198">_xlfn.IFS([1]original_ver!H106="ไม่มีการศึกษา",0,[1]original_ver!H106="ประถมศึกษา",1,[1]original_ver!H106="มัธยมศึกษาตอนต้น",2,[1]original_ver!H106="มัธยมศึกษาตอนปลาย",3,[1]original_ver!H106="อนุปริญญา (ปวช., ปวส., ฝึกหัดครู)",4,[1]original_ver!H106="ปริญญาตรี",5,[1]original_ver!H106="สูงกว่าปริญญาตรี",6,[1]original_ver!H106="","")</f>
        <v>1</v>
      </c>
      <c r="I198" s="17" cm="1">
        <f t="array" ref="I198">_xlfn.IFS([1]original_ver!I106="โสด",1,[1]original_ver!I106="สมรส/อยู่ด้วยกัน",2,[1]original_ver!I106="หย่าร้าง/แยกกันอยู่",3,[1]original_ver!I106="หม้าย",4,[1]original_ver!I106="","")</f>
        <v>2</v>
      </c>
      <c r="J198" s="15">
        <v>2</v>
      </c>
      <c r="K198" s="15">
        <v>32</v>
      </c>
      <c r="L198" s="17" cm="1">
        <f t="array" ref="L198">_xlfn.IFS([1]original_ver!L106="ใช่",1,[1]original_ver!L106="ไม่ใช่",0,[1]original_ver!L106="","")</f>
        <v>0</v>
      </c>
      <c r="M198" s="17" cm="1">
        <f t="array" ref="M198">_xlfn.IFS([1]original_ver!M106="กู้ยืม",1,[1]original_ver!M106="ไม่กู้ยืม",0,[1]original_ver!M106="","")</f>
        <v>0</v>
      </c>
      <c r="N198" s="17">
        <f>IF($O198&gt;1, 1,0)</f>
        <v>0</v>
      </c>
      <c r="O198" s="23">
        <v>0</v>
      </c>
      <c r="P198" s="17" cm="1">
        <f t="array" ref="P198">_xlfn.IFS([1]original_ver!O106="ใช่",1,[1]original_ver!O106="ไม่ใช่",0,[1]original_ver!O106="","")</f>
        <v>1</v>
      </c>
      <c r="Q198" s="17"/>
      <c r="R198" s="17">
        <v>7</v>
      </c>
      <c r="S198" s="17">
        <v>1</v>
      </c>
      <c r="T198" s="17">
        <v>6</v>
      </c>
      <c r="U198" s="17">
        <v>1200</v>
      </c>
      <c r="V198" s="17">
        <v>20</v>
      </c>
      <c r="W198" s="22">
        <f>$U198/$T198</f>
        <v>200</v>
      </c>
      <c r="X198" s="48"/>
      <c r="Y198" s="48"/>
      <c r="Z198" s="48"/>
      <c r="AA198" s="48"/>
      <c r="AB198" s="48"/>
      <c r="AC198" s="48">
        <f t="shared" si="18"/>
        <v>1200</v>
      </c>
      <c r="AD198">
        <f t="shared" si="20"/>
        <v>200</v>
      </c>
      <c r="AE198" s="17">
        <v>9</v>
      </c>
      <c r="AF198" s="17">
        <v>1</v>
      </c>
      <c r="AG198" s="17">
        <v>6</v>
      </c>
      <c r="AH198" s="17">
        <v>1400</v>
      </c>
      <c r="AI198" s="17">
        <v>20</v>
      </c>
      <c r="AJ198" s="27">
        <f>$AH198/$AG198</f>
        <v>233.33333333333334</v>
      </c>
      <c r="AK198" s="48"/>
      <c r="AL198" s="48"/>
      <c r="AM198" s="48"/>
      <c r="AN198" s="48"/>
      <c r="AO198" s="48"/>
      <c r="AP198" s="149">
        <f t="shared" si="21"/>
        <v>1400</v>
      </c>
      <c r="AQ198" s="149">
        <f t="shared" si="19"/>
        <v>233.33333333333334</v>
      </c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9">
        <v>3.5</v>
      </c>
      <c r="CE198" s="49">
        <v>2.3333333333333335</v>
      </c>
      <c r="CF198" s="49">
        <v>1.6666666666666667</v>
      </c>
      <c r="CG198" s="49">
        <v>2</v>
      </c>
      <c r="CH198" s="49">
        <v>2</v>
      </c>
      <c r="CI198" s="153">
        <f t="shared" si="22"/>
        <v>2.2999999999999998</v>
      </c>
      <c r="CJ198" s="17">
        <v>3</v>
      </c>
      <c r="CK198" cm="1">
        <f t="array" ref="CK198">_xlfn.IFS([1]original_ver!CH106="จากการเข้าร่วมกิจกรรมอบรม ที่จัดโดยโครงการเกษตรกรปราดเปรื่อง (Smart Farmer)",1,[1]original_ver!CH106="จากการเข้าร่วมกิจกรรมอบรม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ๆ",3,[1]original_ver!CH106="จากการเรียนรู้ผ่านประสบการณ์ของผู้อื่น ได้แก่ เพื่อนบ้าน พี่น้อง เพื่อน และญาติ เป็นต้น",4,[1]original_ver!CH106="ไม่ได้เข้าร่วมกิจกรรมอบรมหรือเรียนรู้ใด ๆ (ข้ามไปข้อ 33)",5)</f>
        <v>5</v>
      </c>
      <c r="CL198" s="15" t="str" cm="1">
        <f t="array" ref="CL198">_xlfn.IFS([1]original_ver!CJ106="ความรู้ทางการเกษตรและการใช้เทคโนโลยีสำหรับการผลิตในฟาร์ม",1,[1]original_ver!CJ106="การวางแผนและจัดการฟาร์ม เช่น การเก็บเกี่ยว การเงิน และการวางแผนทางการตลาด",2,[1]original_ver!CJ106="การเป็นผู้ประกอบการทางการเกษตร",3,[1]original_ver!CJ106="การเพิ่มมูลค่าผลผลิต และการแปรรูปผลผลิต (รวมถึงการพัฒนาคุณภาพผลผลิต)",4,[1]original_ver!CJ106="","")</f>
        <v/>
      </c>
      <c r="CM198" s="48"/>
      <c r="CN198" s="48"/>
      <c r="CO198" s="15" t="str" cm="1">
        <f t="array" ref="CO198">_xlfn.IFS([1]original_ver!CN106="ความรู้ทางการเกษตรและการใช้เทคโนโลยีสำหรับการผลิตในฟาร์ม",1,[1]original_ver!CN106="การวางแผนและจัดการฟาร์ม เช่น การเก็บเกี่ยว การเงิน และการวางแผนทางการตลาด",2,[1]original_ver!CN106="การเป็นผู้ประกอบการทางการเกษตร",3,[1]original_ver!CN106="การเพิ่มมูลค่าผลผลิต และการแปรรูปผลผลิต (รวมถึงการพัฒนาคุณภาพผลผลิต)",4,[1]original_ver!CN106="","")</f>
        <v/>
      </c>
      <c r="CP198" s="48"/>
      <c r="CQ198" s="48"/>
      <c r="CR198" s="15" t="str" cm="1">
        <f t="array" ref="CR198">_xlfn.IFS([1]original_ver!CR106="ประยุกต์",1,[1]original_ver!CR106="ไม่ประยุกต์",0,[1]original_ver!CR106="","")</f>
        <v/>
      </c>
      <c r="CS198" s="15" t="str" cm="1">
        <f t="array" ref="CS198">_xlfn.IFS([1]original_ver!CS106="ประยุกต์",1,[1]original_ver!CS106="ไม่ประยุกต์",0,[1]original_ver!CS106="","")</f>
        <v/>
      </c>
      <c r="CT198" s="48"/>
      <c r="CU198" s="15" t="str" cm="1">
        <f t="array" ref="CU198">_xlfn.IFS([1]original_ver!CV106="ประยุกต์",1,[1]original_ver!CV106="ไม่ประยุกต์",0,[1]original_ver!CV106="","")</f>
        <v/>
      </c>
      <c r="CV198" s="48"/>
      <c r="CW198" s="15" t="str" cm="1">
        <f t="array" ref="CW198">_xlfn.IFS([1]original_ver!CY106="ประยุกต์",1,[1]original_ver!CY106="ไม่ประยุกต์",0,[1]original_ver!CY106="","")</f>
        <v/>
      </c>
      <c r="CX198" s="48"/>
      <c r="CY198" s="15" t="str" cm="1">
        <f t="array" ref="CY198">_xlfn.IFS([1]original_ver!DB106="ประยุกต์",1,[1]original_ver!DB106="ไม่ประยุกต์",0,[1]original_ver!DB106="","")</f>
        <v/>
      </c>
      <c r="CZ198" s="48"/>
      <c r="DA198" s="48"/>
      <c r="DB198" s="48"/>
      <c r="DC198" s="48"/>
      <c r="DD198" s="48"/>
      <c r="DE198" s="48"/>
      <c r="DF198" s="48"/>
      <c r="DG198" s="17">
        <v>3</v>
      </c>
      <c r="DH198" s="17">
        <v>2</v>
      </c>
      <c r="DI198" s="17">
        <v>1</v>
      </c>
      <c r="DJ198" s="17">
        <v>1</v>
      </c>
      <c r="DK198" s="48"/>
      <c r="DL198" s="48"/>
      <c r="DM198" s="17">
        <v>2</v>
      </c>
      <c r="DN198" s="17">
        <v>2</v>
      </c>
      <c r="DO198" s="48"/>
      <c r="DP198" s="48"/>
      <c r="DQ198" s="48"/>
      <c r="DR198" s="48"/>
      <c r="DS198" s="49">
        <v>5</v>
      </c>
      <c r="DT198" s="49">
        <v>4</v>
      </c>
      <c r="DU198" s="17">
        <v>3.5</v>
      </c>
      <c r="DV198" s="49">
        <v>2.6</v>
      </c>
      <c r="DW198" s="49">
        <v>2</v>
      </c>
      <c r="DX198" s="49">
        <v>2</v>
      </c>
      <c r="DY198" s="153"/>
      <c r="DZ198" s="25">
        <v>5</v>
      </c>
      <c r="EA198" s="25">
        <v>4</v>
      </c>
      <c r="EB198" s="25">
        <v>3.5</v>
      </c>
      <c r="EC198" s="25">
        <v>2.6</v>
      </c>
      <c r="ED198" s="25">
        <v>2</v>
      </c>
      <c r="EE198">
        <v>2</v>
      </c>
    </row>
    <row r="199" spans="1:135" x14ac:dyDescent="0.2">
      <c r="A199">
        <v>99</v>
      </c>
      <c r="AC199">
        <f t="shared" si="18"/>
        <v>0</v>
      </c>
      <c r="AD199" t="e">
        <f t="shared" si="20"/>
        <v>#DIV/0!</v>
      </c>
      <c r="AP199" s="148">
        <f t="shared" si="21"/>
        <v>0</v>
      </c>
      <c r="AQ199" s="148" t="e">
        <f t="shared" si="19"/>
        <v>#DIV/0!</v>
      </c>
      <c r="CI199" s="148" t="e">
        <f t="shared" si="22"/>
        <v>#DIV/0!</v>
      </c>
    </row>
    <row r="200" spans="1:135" x14ac:dyDescent="0.2">
      <c r="A200">
        <v>100</v>
      </c>
      <c r="B200" s="15">
        <v>414</v>
      </c>
      <c r="C200" s="50" t="s">
        <v>659</v>
      </c>
      <c r="D200" cm="1">
        <f t="array" ref="D200">_xlfn.IFS([1]original_ver!D107="Participant",1,[1]original_ver!D107="Non-Participant",0,[1]original_ver!D107="","")</f>
        <v>1</v>
      </c>
      <c r="E200" s="15">
        <v>6</v>
      </c>
      <c r="F200" s="17" cm="1">
        <f t="array" ref="F200">_xlfn.IFS([1]original_ver!F107="ชาย",1,[1]original_ver!F107="หญิง",0,[1]original_ver!F107="","")</f>
        <v>0</v>
      </c>
      <c r="G200" s="15">
        <v>38</v>
      </c>
      <c r="H200" s="17" cm="1">
        <f t="array" ref="H200">_xlfn.IFS([1]original_ver!H107="ไม่มีการศึกษา",0,[1]original_ver!H107="ประถมศึกษา",1,[1]original_ver!H107="มัธยมศึกษาตอนต้น",2,[1]original_ver!H107="มัธยมศึกษาตอนปลาย",3,[1]original_ver!H107="อนุปริญญา (ปวช., ปวส., ฝึกหัดครู)",4,[1]original_ver!H107="ปริญญาตรี",5,[1]original_ver!H107="สูงกว่าปริญญาตรี",6,[1]original_ver!H107="","")</f>
        <v>6</v>
      </c>
      <c r="I200" s="17" cm="1">
        <f t="array" ref="I200">_xlfn.IFS([1]original_ver!I107="โสด",1,[1]original_ver!I107="สมรส/อยู่ด้วยกัน",2,[1]original_ver!I107="หย่าร้าง/แยกกันอยู่",3,[1]original_ver!I107="หม้าย",4,[1]original_ver!I107="","")</f>
        <v>2</v>
      </c>
      <c r="J200" s="15">
        <v>4</v>
      </c>
      <c r="K200" s="15">
        <v>9</v>
      </c>
      <c r="L200" s="17" cm="1">
        <f t="array" ref="L200">_xlfn.IFS([1]original_ver!L107="ใช่",1,[1]original_ver!L107="ไม่ใช่",0,[1]original_ver!L107="","")</f>
        <v>0</v>
      </c>
      <c r="M200" s="17" cm="1">
        <f t="array" ref="M200">_xlfn.IFS([1]original_ver!M107="กู้ยืม",1,[1]original_ver!M107="ไม่กู้ยืม",0,[1]original_ver!M107="","")</f>
        <v>1</v>
      </c>
      <c r="N200" s="17">
        <f>IF($O200&gt;1, 1,0)</f>
        <v>1</v>
      </c>
      <c r="O200" s="23">
        <v>480000</v>
      </c>
      <c r="P200" s="17" cm="1">
        <f t="array" ref="P200">_xlfn.IFS([1]original_ver!O107="ใช่",1,[1]original_ver!O107="ไม่ใช่",0,[1]original_ver!O107="","")</f>
        <v>1</v>
      </c>
      <c r="Q200" s="17"/>
      <c r="R200" s="17">
        <v>8</v>
      </c>
      <c r="S200" s="17">
        <v>7</v>
      </c>
      <c r="T200" s="17">
        <v>0.5</v>
      </c>
      <c r="U200" s="17">
        <v>540</v>
      </c>
      <c r="V200" s="17">
        <v>90</v>
      </c>
      <c r="W200" s="22">
        <f>$U200/$T200</f>
        <v>1080</v>
      </c>
      <c r="X200" s="48"/>
      <c r="Y200" s="48"/>
      <c r="Z200" s="48"/>
      <c r="AA200" s="48"/>
      <c r="AB200" s="48"/>
      <c r="AC200" s="48">
        <f t="shared" si="18"/>
        <v>540</v>
      </c>
      <c r="AD200">
        <f t="shared" si="20"/>
        <v>1080</v>
      </c>
      <c r="AE200" s="17">
        <v>8</v>
      </c>
      <c r="AF200" s="17">
        <v>7</v>
      </c>
      <c r="AG200" s="17">
        <v>0.5</v>
      </c>
      <c r="AH200" s="17">
        <v>540</v>
      </c>
      <c r="AI200" s="17">
        <v>90</v>
      </c>
      <c r="AJ200" s="27">
        <f>$AH200/$AG200</f>
        <v>1080</v>
      </c>
      <c r="AK200" s="48"/>
      <c r="AL200" s="48"/>
      <c r="AM200" s="48"/>
      <c r="AN200" s="48"/>
      <c r="AO200" s="48"/>
      <c r="AP200" s="149">
        <f t="shared" si="21"/>
        <v>540</v>
      </c>
      <c r="AQ200" s="149">
        <f t="shared" si="19"/>
        <v>1080</v>
      </c>
      <c r="AR200" s="17">
        <v>7</v>
      </c>
      <c r="AS200" s="17">
        <v>1</v>
      </c>
      <c r="AT200" s="17">
        <v>3</v>
      </c>
      <c r="AU200" s="17">
        <v>1000</v>
      </c>
      <c r="AV200" s="17">
        <v>40</v>
      </c>
      <c r="AW200" s="17">
        <f>$AU200/$AT200</f>
        <v>333.33333333333331</v>
      </c>
      <c r="AX200" s="48"/>
      <c r="AY200" s="48"/>
      <c r="AZ200" s="48"/>
      <c r="BA200" s="48"/>
      <c r="BB200" s="48"/>
      <c r="BC200" s="48">
        <f>$AU200+$AZ200</f>
        <v>1000</v>
      </c>
      <c r="BD200" s="48">
        <f>$BC200/$AT200</f>
        <v>333.33333333333331</v>
      </c>
      <c r="BE200" s="17">
        <v>7</v>
      </c>
      <c r="BF200" s="17">
        <v>1</v>
      </c>
      <c r="BG200" s="17">
        <v>3</v>
      </c>
      <c r="BH200" s="17">
        <v>1000</v>
      </c>
      <c r="BI200" s="17">
        <v>40</v>
      </c>
      <c r="BJ200" s="17"/>
      <c r="BK200" s="48"/>
      <c r="BL200" s="48"/>
      <c r="BM200" s="48"/>
      <c r="BN200" s="48"/>
      <c r="BP200" s="48">
        <f>$BH200+$BM200</f>
        <v>1000</v>
      </c>
      <c r="BQ200" s="48">
        <f>$BP200/$BG200</f>
        <v>333.33333333333331</v>
      </c>
      <c r="BR200" s="48"/>
      <c r="BS200" s="48"/>
      <c r="BT200" s="48"/>
      <c r="BU200" s="48"/>
      <c r="BV200" s="48"/>
      <c r="BW200" s="17"/>
      <c r="BX200" s="48"/>
      <c r="BY200" s="48"/>
      <c r="BZ200" s="48"/>
      <c r="CA200" s="48"/>
      <c r="CB200" s="48"/>
      <c r="CC200" s="17"/>
      <c r="CD200" s="49">
        <v>1</v>
      </c>
      <c r="CE200" s="49">
        <v>1.6666666666666667</v>
      </c>
      <c r="CF200" s="49">
        <v>1.6666666666666667</v>
      </c>
      <c r="CG200" s="49">
        <v>1</v>
      </c>
      <c r="CH200" s="49">
        <v>3</v>
      </c>
      <c r="CI200" s="153">
        <f t="shared" si="22"/>
        <v>1.6666666666666667</v>
      </c>
      <c r="CJ200" s="17">
        <v>2</v>
      </c>
      <c r="CK200" cm="1">
        <f t="array" ref="CK200">_xlfn.IFS([1]original_ver!CH107="จากการเข้าร่วมกิจกรรมอบรม ที่จัดโดยโครงการเกษตรกรปราดเปรื่อง (Smart Farmer)",1,[1]original_ver!CH107="จากการเข้าร่วมกิจกรรมอบรม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ๆ",3,[1]original_ver!CH107="จากการเรียนรู้ผ่านประสบการณ์ของผู้อื่น ได้แก่ เพื่อนบ้าน พี่น้อง เพื่อน และญาติ เป็นต้น",4,[1]original_ver!CH107="ไม่ได้เข้าร่วมกิจกรรมอบรมหรือเรียนรู้ใด ๆ (ข้ามไปข้อ 33)",5)</f>
        <v>2</v>
      </c>
      <c r="CL200" s="15" cm="1">
        <f t="array" ref="CL200">_xlfn.IFS([1]original_ver!CJ107="ความรู้ทางการเกษตรและการใช้เทคโนโลยีสำหรับการผลิตในฟาร์ม",1,[1]original_ver!CJ107="การวางแผนและจัดการฟาร์ม เช่น การเก็บเกี่ยว การเงิน และการวางแผนทางการตลาด",2,[1]original_ver!CJ107="การเป็นผู้ประกอบการทางการเกษตร",3,[1]original_ver!CJ107="การเพิ่มมูลค่าผลผลิต และการแปรรูปผลผลิต (รวมถึงการพัฒนาคุณภาพผลผลิต)",4,[1]original_ver!CJ107="","")</f>
        <v>3</v>
      </c>
      <c r="CM200" s="17">
        <v>3</v>
      </c>
      <c r="CN200" s="17">
        <v>2</v>
      </c>
      <c r="CO200" s="15" cm="1">
        <f t="array" ref="CO200">_xlfn.IFS([1]original_ver!CN107="ความรู้ทางการเกษตรและการใช้เทคโนโลยีสำหรับการผลิตในฟาร์ม",1,[1]original_ver!CN107="การวางแผนและจัดการฟาร์ม เช่น การเก็บเกี่ยว การเงิน และการวางแผนทางการตลาด",2,[1]original_ver!CN107="การเป็นผู้ประกอบการทางการเกษตร",3,[1]original_ver!CN107="การเพิ่มมูลค่าผลผลิต และการแปรรูปผลผลิต (รวมถึงการพัฒนาคุณภาพผลผลิต)",4,[1]original_ver!CN107="","")</f>
        <v>4</v>
      </c>
      <c r="CP200" s="17">
        <v>1</v>
      </c>
      <c r="CQ200" s="17">
        <v>2</v>
      </c>
      <c r="CR200" s="15" cm="1">
        <f t="array" ref="CR200">_xlfn.IFS([1]original_ver!CR107="ประยุกต์",1,[1]original_ver!CR107="ไม่ประยุกต์",0,[1]original_ver!CR107="","")</f>
        <v>1</v>
      </c>
      <c r="CS200" s="15" cm="1">
        <f t="array" ref="CS200">_xlfn.IFS([1]original_ver!CS107="ประยุกต์",1,[1]original_ver!CS107="ไม่ประยุกต์",0,[1]original_ver!CS107="","")</f>
        <v>1</v>
      </c>
      <c r="CT200" s="48"/>
      <c r="CU200" s="15" cm="1">
        <f t="array" ref="CU200">_xlfn.IFS([1]original_ver!CV107="ประยุกต์",1,[1]original_ver!CV107="ไม่ประยุกต์",0,[1]original_ver!CV107="","")</f>
        <v>1</v>
      </c>
      <c r="CV200" s="48"/>
      <c r="CW200" s="15" cm="1">
        <f t="array" ref="CW200">_xlfn.IFS([1]original_ver!CY107="ประยุกต์",1,[1]original_ver!CY107="ไม่ประยุกต์",0,[1]original_ver!CY107="","")</f>
        <v>1</v>
      </c>
      <c r="CX200" s="48"/>
      <c r="CY200" s="15" cm="1">
        <f t="array" ref="CY200">_xlfn.IFS([1]original_ver!DB107="ประยุกต์",1,[1]original_ver!DB107="ไม่ประยุกต์",0,[1]original_ver!DB107="","")</f>
        <v>1</v>
      </c>
      <c r="CZ200" s="48"/>
      <c r="DA200" s="48">
        <v>0</v>
      </c>
      <c r="DB200" s="48">
        <v>0</v>
      </c>
      <c r="DC200" s="48">
        <v>0</v>
      </c>
      <c r="DD200" s="48">
        <v>0</v>
      </c>
      <c r="DE200" s="48">
        <v>0</v>
      </c>
      <c r="DF200" s="48">
        <v>0</v>
      </c>
      <c r="DG200" s="17">
        <v>3</v>
      </c>
      <c r="DH200" s="17">
        <v>2</v>
      </c>
      <c r="DI200" s="17">
        <v>1</v>
      </c>
      <c r="DJ200" s="17">
        <v>2</v>
      </c>
      <c r="DK200" s="48"/>
      <c r="DL200" s="48"/>
      <c r="DM200" s="17">
        <v>2</v>
      </c>
      <c r="DN200" s="17">
        <v>2</v>
      </c>
      <c r="DO200" s="48"/>
      <c r="DP200" s="48"/>
      <c r="DQ200" s="48"/>
      <c r="DR200" s="48"/>
      <c r="DS200" s="49">
        <v>5</v>
      </c>
      <c r="DT200" s="49">
        <v>5</v>
      </c>
      <c r="DU200" s="17">
        <v>5</v>
      </c>
      <c r="DV200" s="49">
        <v>5</v>
      </c>
      <c r="DW200" s="49">
        <v>5</v>
      </c>
      <c r="DX200" s="49">
        <v>5</v>
      </c>
      <c r="DY200" s="153"/>
      <c r="DZ200" s="25">
        <v>5</v>
      </c>
      <c r="EA200" s="25">
        <v>5</v>
      </c>
      <c r="EB200" s="25">
        <v>5</v>
      </c>
      <c r="EC200" s="25">
        <v>5</v>
      </c>
      <c r="ED200" s="25">
        <v>5</v>
      </c>
      <c r="EE200">
        <v>5</v>
      </c>
    </row>
    <row r="201" spans="1:135" x14ac:dyDescent="0.2">
      <c r="A201">
        <v>100</v>
      </c>
      <c r="AC201">
        <f t="shared" si="18"/>
        <v>0</v>
      </c>
      <c r="AD201" t="e">
        <f t="shared" si="20"/>
        <v>#DIV/0!</v>
      </c>
      <c r="AP201" s="148">
        <f t="shared" si="21"/>
        <v>0</v>
      </c>
      <c r="AQ201" s="148" t="e">
        <f t="shared" si="19"/>
        <v>#DIV/0!</v>
      </c>
      <c r="CI201" s="148" t="e">
        <f t="shared" si="22"/>
        <v>#DIV/0!</v>
      </c>
    </row>
    <row r="202" spans="1:135" x14ac:dyDescent="0.2">
      <c r="A202">
        <v>101</v>
      </c>
      <c r="B202" s="15">
        <v>415</v>
      </c>
      <c r="C202" s="47" t="s">
        <v>660</v>
      </c>
      <c r="D202" cm="1">
        <f t="array" ref="D202">_xlfn.IFS([1]original_ver!D108="Participant",1,[1]original_ver!D108="Non-Participant",0,[1]original_ver!D108="","")</f>
        <v>1</v>
      </c>
      <c r="E202" s="15">
        <v>6</v>
      </c>
      <c r="F202" s="17" cm="1">
        <f t="array" ref="F202">_xlfn.IFS([1]original_ver!F108="ชาย",1,[1]original_ver!F108="หญิง",0,[1]original_ver!F108="","")</f>
        <v>1</v>
      </c>
      <c r="G202" s="15">
        <v>43</v>
      </c>
      <c r="H202" s="17" cm="1">
        <f t="array" ref="H202">_xlfn.IFS([1]original_ver!H108="ไม่มีการศึกษา",0,[1]original_ver!H108="ประถมศึกษา",1,[1]original_ver!H108="มัธยมศึกษาตอนต้น",2,[1]original_ver!H108="มัธยมศึกษาตอนปลาย",3,[1]original_ver!H108="อนุปริญญา (ปวช., ปวส., ฝึกหัดครู)",4,[1]original_ver!H108="ปริญญาตรี",5,[1]original_ver!H108="สูงกว่าปริญญาตรี",6,[1]original_ver!H108="","")</f>
        <v>6</v>
      </c>
      <c r="I202" s="17" cm="1">
        <f t="array" ref="I202">_xlfn.IFS([1]original_ver!I108="โสด",1,[1]original_ver!I108="สมรส/อยู่ด้วยกัน",2,[1]original_ver!I108="หย่าร้าง/แยกกันอยู่",3,[1]original_ver!I108="หม้าย",4,[1]original_ver!I108="","")</f>
        <v>2</v>
      </c>
      <c r="J202" s="15">
        <v>4</v>
      </c>
      <c r="K202" s="15">
        <v>3</v>
      </c>
      <c r="L202" s="17" cm="1">
        <f t="array" ref="L202">_xlfn.IFS([1]original_ver!L108="ใช่",1,[1]original_ver!L108="ไม่ใช่",0,[1]original_ver!L108="","")</f>
        <v>0</v>
      </c>
      <c r="M202" s="17">
        <v>0</v>
      </c>
      <c r="N202" s="17">
        <f>IF($O202&gt;1, 1,0)</f>
        <v>1</v>
      </c>
      <c r="O202" s="23">
        <v>2000000</v>
      </c>
      <c r="P202" s="17" cm="1">
        <f t="array" ref="P202">_xlfn.IFS([1]original_ver!O108="ใช่",1,[1]original_ver!O108="ไม่ใช่",0,[1]original_ver!O108="","")</f>
        <v>1</v>
      </c>
      <c r="Q202" s="17"/>
      <c r="R202" s="17">
        <v>7</v>
      </c>
      <c r="S202" s="17">
        <v>1</v>
      </c>
      <c r="T202" s="17">
        <v>10</v>
      </c>
      <c r="U202" s="17">
        <v>1000</v>
      </c>
      <c r="V202" s="17">
        <v>50</v>
      </c>
      <c r="W202" s="22">
        <f>$U202/$T202</f>
        <v>100</v>
      </c>
      <c r="X202" s="48"/>
      <c r="Y202" s="48"/>
      <c r="Z202" s="48"/>
      <c r="AA202" s="48"/>
      <c r="AB202" s="48"/>
      <c r="AC202" s="48">
        <f t="shared" si="18"/>
        <v>1000</v>
      </c>
      <c r="AD202">
        <f t="shared" si="20"/>
        <v>100</v>
      </c>
      <c r="AE202" s="17">
        <v>7</v>
      </c>
      <c r="AF202" s="17">
        <v>1</v>
      </c>
      <c r="AG202" s="17">
        <v>10</v>
      </c>
      <c r="AH202" s="17">
        <v>1000</v>
      </c>
      <c r="AI202" s="17">
        <v>50</v>
      </c>
      <c r="AJ202" s="27">
        <f>$AH202/$AG202</f>
        <v>100</v>
      </c>
      <c r="AK202" s="48"/>
      <c r="AL202" s="48"/>
      <c r="AM202" s="48"/>
      <c r="AN202" s="48"/>
      <c r="AO202" s="48"/>
      <c r="AP202" s="149">
        <f t="shared" si="21"/>
        <v>1000</v>
      </c>
      <c r="AQ202" s="149">
        <f t="shared" si="19"/>
        <v>100</v>
      </c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9">
        <v>1</v>
      </c>
      <c r="CE202" s="49">
        <v>1.6666666666666667</v>
      </c>
      <c r="CF202" s="49">
        <v>1</v>
      </c>
      <c r="CG202" s="49">
        <v>1</v>
      </c>
      <c r="CH202" s="49">
        <v>2</v>
      </c>
      <c r="CI202" s="153">
        <f t="shared" si="22"/>
        <v>1.3333333333333335</v>
      </c>
      <c r="CJ202" s="17">
        <v>1</v>
      </c>
      <c r="CK202" cm="1">
        <f t="array" ref="CK202">_xlfn.IFS([1]original_ver!CH108="จากการเข้าร่วมกิจกรรมอบรม ที่จัดโดยโครงการเกษตรกรปราดเปรื่อง (Smart Farmer)",1,[1]original_ver!CH108="จากการเข้าร่วมกิจกรรมอบรม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ๆ",3,[1]original_ver!CH108="จากการเรียนรู้ผ่านประสบการณ์ของผู้อื่น ได้แก่ เพื่อนบ้าน พี่น้อง เพื่อน และญาติ เป็นต้น",4,[1]original_ver!CH108="ไม่ได้เข้าร่วมกิจกรรมอบรมหรือเรียนรู้ใด ๆ (ข้ามไปข้อ 33)",5)</f>
        <v>1</v>
      </c>
      <c r="CL202" s="15" cm="1">
        <f t="array" ref="CL202">_xlfn.IFS([1]original_ver!CJ108="ความรู้ทางการเกษตรและการใช้เทคโนโลยีสำหรับการผลิตในฟาร์ม",1,[1]original_ver!CJ108="การวางแผนและจัดการฟาร์ม เช่น การเก็บเกี่ยว การเงิน และการวางแผนทางการตลาด",2,[1]original_ver!CJ108="การเป็นผู้ประกอบการทางการเกษตร",3,[1]original_ver!CJ108="การเพิ่มมูลค่าผลผลิต และการแปรรูปผลผลิต (รวมถึงการพัฒนาคุณภาพผลผลิต)",4,[1]original_ver!CJ108="","")</f>
        <v>3</v>
      </c>
      <c r="CM202" s="17">
        <v>2</v>
      </c>
      <c r="CN202" s="17">
        <v>2</v>
      </c>
      <c r="CO202" s="15" cm="1">
        <f t="array" ref="CO202">_xlfn.IFS([1]original_ver!CN108="ความรู้ทางการเกษตรและการใช้เทคโนโลยีสำหรับการผลิตในฟาร์ม",1,[1]original_ver!CN108="การวางแผนและจัดการฟาร์ม เช่น การเก็บเกี่ยว การเงิน และการวางแผนทางการตลาด",2,[1]original_ver!CN108="การเป็นผู้ประกอบการทางการเกษตร",3,[1]original_ver!CN108="การเพิ่มมูลค่าผลผลิต และการแปรรูปผลผลิต (รวมถึงการพัฒนาคุณภาพผลผลิต)",4,[1]original_ver!CN108="","")</f>
        <v>4</v>
      </c>
      <c r="CP202" s="17">
        <v>0</v>
      </c>
      <c r="CQ202" s="48"/>
      <c r="CR202" s="15" cm="1">
        <f t="array" ref="CR202">_xlfn.IFS([1]original_ver!CR108="ประยุกต์",1,[1]original_ver!CR108="ไม่ประยุกต์",0,[1]original_ver!CR108="","")</f>
        <v>1</v>
      </c>
      <c r="CS202" s="15" cm="1">
        <f t="array" ref="CS202">_xlfn.IFS([1]original_ver!CS108="ประยุกต์",1,[1]original_ver!CS108="ไม่ประยุกต์",0,[1]original_ver!CS108="","")</f>
        <v>1</v>
      </c>
      <c r="CT202" s="48"/>
      <c r="CU202" s="15" cm="1">
        <f t="array" ref="CU202">_xlfn.IFS([1]original_ver!CV108="ประยุกต์",1,[1]original_ver!CV108="ไม่ประยุกต์",0,[1]original_ver!CV108="","")</f>
        <v>1</v>
      </c>
      <c r="CV202" s="48"/>
      <c r="CW202" s="15" cm="1">
        <f t="array" ref="CW202">_xlfn.IFS([1]original_ver!CY108="ประยุกต์",1,[1]original_ver!CY108="ไม่ประยุกต์",0,[1]original_ver!CY108="","")</f>
        <v>1</v>
      </c>
      <c r="CX202" s="48"/>
      <c r="CY202" s="15" cm="1">
        <f t="array" ref="CY202">_xlfn.IFS([1]original_ver!DB108="ประยุกต์",1,[1]original_ver!DB108="ไม่ประยุกต์",0,[1]original_ver!DB108="","")</f>
        <v>0</v>
      </c>
      <c r="CZ202" s="17">
        <v>1</v>
      </c>
      <c r="DA202" s="48"/>
      <c r="DB202" s="48"/>
      <c r="DC202" s="48"/>
      <c r="DD202" s="48"/>
      <c r="DE202" s="48"/>
      <c r="DF202" s="48"/>
      <c r="DG202" s="17">
        <v>2</v>
      </c>
      <c r="DH202" s="17">
        <v>2</v>
      </c>
      <c r="DI202" s="48"/>
      <c r="DJ202" s="48"/>
      <c r="DK202" s="17">
        <v>3</v>
      </c>
      <c r="DL202" s="17">
        <v>2</v>
      </c>
      <c r="DM202" s="17">
        <v>1</v>
      </c>
      <c r="DN202" s="17">
        <v>2</v>
      </c>
      <c r="DO202" s="48"/>
      <c r="DP202" s="48"/>
      <c r="DQ202" s="48"/>
      <c r="DR202" s="48"/>
      <c r="DS202" s="49">
        <v>5</v>
      </c>
      <c r="DT202" s="49">
        <v>4.333333333333333</v>
      </c>
      <c r="DU202" s="17">
        <v>5</v>
      </c>
      <c r="DV202" s="49">
        <v>5</v>
      </c>
      <c r="DW202" s="49">
        <v>5</v>
      </c>
      <c r="DX202" s="49">
        <v>5</v>
      </c>
      <c r="DY202" s="153"/>
      <c r="DZ202" s="25">
        <v>5</v>
      </c>
      <c r="EA202" s="25">
        <v>4.333333333333333</v>
      </c>
      <c r="EB202" s="25">
        <v>5</v>
      </c>
      <c r="EC202" s="25">
        <v>5</v>
      </c>
      <c r="ED202" s="25">
        <v>5</v>
      </c>
      <c r="EE202">
        <v>5</v>
      </c>
    </row>
    <row r="203" spans="1:135" x14ac:dyDescent="0.2">
      <c r="A203">
        <v>101</v>
      </c>
      <c r="AC203">
        <f t="shared" si="18"/>
        <v>0</v>
      </c>
      <c r="AD203" t="e">
        <f t="shared" si="20"/>
        <v>#DIV/0!</v>
      </c>
      <c r="AP203" s="148">
        <f t="shared" si="21"/>
        <v>0</v>
      </c>
      <c r="AQ203" s="148" t="e">
        <f t="shared" si="19"/>
        <v>#DIV/0!</v>
      </c>
      <c r="CI203" s="148" t="e">
        <f t="shared" si="22"/>
        <v>#DIV/0!</v>
      </c>
    </row>
    <row r="204" spans="1:135" x14ac:dyDescent="0.2">
      <c r="A204">
        <v>102</v>
      </c>
      <c r="B204" s="15">
        <v>417</v>
      </c>
      <c r="C204" s="47" t="s">
        <v>661</v>
      </c>
      <c r="D204" cm="1">
        <f t="array" ref="D204">_xlfn.IFS([1]original_ver!D110="Participant",1,[1]original_ver!D110="Non-Participant",0,[1]original_ver!D110="","")</f>
        <v>1</v>
      </c>
      <c r="E204" s="15">
        <v>6</v>
      </c>
      <c r="F204" s="17" cm="1">
        <f t="array" ref="F204">_xlfn.IFS([1]original_ver!F110="ชาย",1,[1]original_ver!F110="หญิง",0,[1]original_ver!F110="","")</f>
        <v>0</v>
      </c>
      <c r="G204" s="15">
        <v>45</v>
      </c>
      <c r="H204" s="17" cm="1">
        <f t="array" ref="H204">_xlfn.IFS([1]original_ver!H110="ไม่มีการศึกษา",0,[1]original_ver!H110="ประถมศึกษา",1,[1]original_ver!H110="มัธยมศึกษาตอนต้น",2,[1]original_ver!H110="มัธยมศึกษาตอนปลาย",3,[1]original_ver!H110="อนุปริญญา (ปวช., ปวส., ฝึกหัดครู)",4,[1]original_ver!H110="ปริญญาตรี",5,[1]original_ver!H110="สูงกว่าปริญญาตรี",6,[1]original_ver!H110="","")</f>
        <v>4</v>
      </c>
      <c r="I204" s="17" cm="1">
        <f t="array" ref="I204">_xlfn.IFS([1]original_ver!I110="โสด",1,[1]original_ver!I110="สมรส/อยู่ด้วยกัน",2,[1]original_ver!I110="หย่าร้าง/แยกกันอยู่",3,[1]original_ver!I110="หม้าย",4,[1]original_ver!I110="","")</f>
        <v>1</v>
      </c>
      <c r="J204" s="15">
        <v>2</v>
      </c>
      <c r="K204" s="15">
        <v>5</v>
      </c>
      <c r="L204" s="17" cm="1">
        <f t="array" ref="L204">_xlfn.IFS([1]original_ver!L110="ใช่",1,[1]original_ver!L110="ไม่ใช่",0,[1]original_ver!L110="","")</f>
        <v>0</v>
      </c>
      <c r="M204" s="17" cm="1">
        <f t="array" ref="M204">_xlfn.IFS([1]original_ver!M110="กู้ยืม",1,[1]original_ver!M110="ไม่กู้ยืม",0,[1]original_ver!M110="","")</f>
        <v>0</v>
      </c>
      <c r="N204" s="17">
        <f>IF($O204&gt;1, 1,0)</f>
        <v>1</v>
      </c>
      <c r="O204" s="51" t="s">
        <v>662</v>
      </c>
      <c r="P204" s="17" cm="1">
        <f t="array" ref="P204">_xlfn.IFS([1]original_ver!O110="ใช่",1,[1]original_ver!O110="ไม่ใช่",0,[1]original_ver!O110="","")</f>
        <v>1</v>
      </c>
      <c r="Q204" s="17"/>
      <c r="R204" s="17">
        <v>1</v>
      </c>
      <c r="S204" s="17">
        <v>1</v>
      </c>
      <c r="T204" s="17">
        <v>2.5</v>
      </c>
      <c r="U204" s="17">
        <v>1000</v>
      </c>
      <c r="V204" s="53">
        <v>18</v>
      </c>
      <c r="W204" s="20">
        <f>$U204/$T204</f>
        <v>400</v>
      </c>
      <c r="X204" s="48"/>
      <c r="Y204" s="48"/>
      <c r="Z204" s="48"/>
      <c r="AA204" s="48"/>
      <c r="AB204" s="48"/>
      <c r="AC204" s="48">
        <f t="shared" si="18"/>
        <v>1000</v>
      </c>
      <c r="AD204">
        <f t="shared" si="20"/>
        <v>400</v>
      </c>
      <c r="AE204" s="17">
        <v>1</v>
      </c>
      <c r="AF204" s="17">
        <v>1</v>
      </c>
      <c r="AG204" s="17">
        <v>2.5</v>
      </c>
      <c r="AH204" s="17">
        <v>1000</v>
      </c>
      <c r="AI204" s="18">
        <v>18</v>
      </c>
      <c r="AJ204" s="27">
        <f>$AH204/$AG204</f>
        <v>400</v>
      </c>
      <c r="AK204" s="48"/>
      <c r="AL204" s="48"/>
      <c r="AM204" s="48"/>
      <c r="AN204" s="48"/>
      <c r="AO204" s="48"/>
      <c r="AP204" s="149">
        <f t="shared" si="21"/>
        <v>1000</v>
      </c>
      <c r="AQ204" s="149">
        <f t="shared" si="19"/>
        <v>400</v>
      </c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9">
        <v>1</v>
      </c>
      <c r="CE204" s="49">
        <v>1</v>
      </c>
      <c r="CF204" s="49">
        <v>1</v>
      </c>
      <c r="CG204" s="49">
        <v>2</v>
      </c>
      <c r="CH204" s="49">
        <v>1</v>
      </c>
      <c r="CI204" s="153">
        <f t="shared" si="22"/>
        <v>1.2</v>
      </c>
      <c r="CJ204" s="17">
        <v>1</v>
      </c>
      <c r="CK204" cm="1">
        <f t="array" ref="CK204">_xlfn.IFS([1]original_ver!CH110="จากการเข้าร่วมกิจกรรมอบรม ที่จัดโดยโครงการเกษตรกรปราดเปรื่อง (Smart Farmer)",1,[1]original_ver!CH110="จากการเข้าร่วมกิจกรรมอบรม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ๆ",3,[1]original_ver!CH110="จากการเรียนรู้ผ่านประสบการณ์ของผู้อื่น ได้แก่ เพื่อนบ้าน พี่น้อง เพื่อน และญาติ เป็นต้น",4,[1]original_ver!CH110="ไม่ได้เข้าร่วมกิจกรรมอบรมหรือเรียนรู้ใด ๆ (ข้ามไปข้อ 33)",5)</f>
        <v>4</v>
      </c>
      <c r="CL204" s="15" cm="1">
        <f t="array" ref="CL204">_xlfn.IFS([1]original_ver!CJ110="ความรู้ทางการเกษตรและการใช้เทคโนโลยีสำหรับการผลิตในฟาร์ม",1,[1]original_ver!CJ110="การวางแผนและจัดการฟาร์ม เช่น การเก็บเกี่ยว การเงิน และการวางแผนทางการตลาด",2,[1]original_ver!CJ110="การเป็นผู้ประกอบการทางการเกษตร",3,[1]original_ver!CJ110="การเพิ่มมูลค่าผลผลิต และการแปรรูปผลผลิต (รวมถึงการพัฒนาคุณภาพผลผลิต)",4,[1]original_ver!CJ110="","")</f>
        <v>2</v>
      </c>
      <c r="CM204" s="17">
        <v>3</v>
      </c>
      <c r="CN204" s="17">
        <v>5</v>
      </c>
      <c r="CO204" s="15"/>
      <c r="CP204" s="48"/>
      <c r="CQ204" s="48"/>
      <c r="CR204" s="15" cm="1">
        <f t="array" ref="CR204">_xlfn.IFS([1]original_ver!CR110="ประยุกต์",1,[1]original_ver!CR110="ไม่ประยุกต์",0,[1]original_ver!CR110="","")</f>
        <v>1</v>
      </c>
      <c r="CS204" s="15" cm="1">
        <f t="array" ref="CS204">_xlfn.IFS([1]original_ver!CS110="ประยุกต์",1,[1]original_ver!CS110="ไม่ประยุกต์",0,[1]original_ver!CS110="","")</f>
        <v>1</v>
      </c>
      <c r="CT204" s="48"/>
      <c r="CU204" s="15" cm="1">
        <f t="array" ref="CU204">_xlfn.IFS([1]original_ver!CV110="ประยุกต์",1,[1]original_ver!CV110="ไม่ประยุกต์",0,[1]original_ver!CV110="","")</f>
        <v>1</v>
      </c>
      <c r="CV204" s="48"/>
      <c r="CW204" s="15" cm="1">
        <f t="array" ref="CW204">_xlfn.IFS([1]original_ver!CY110="ประยุกต์",1,[1]original_ver!CY110="ไม่ประยุกต์",0,[1]original_ver!CY110="","")</f>
        <v>0</v>
      </c>
      <c r="CX204" s="17">
        <v>1</v>
      </c>
      <c r="CY204" s="15" cm="1">
        <f t="array" ref="CY204">_xlfn.IFS([1]original_ver!DB110="ประยุกต์",1,[1]original_ver!DB110="ไม่ประยุกต์",0,[1]original_ver!DB110="","")</f>
        <v>0</v>
      </c>
      <c r="CZ204" s="17">
        <v>1</v>
      </c>
      <c r="DA204" s="48"/>
      <c r="DB204" s="48"/>
      <c r="DC204" s="48"/>
      <c r="DD204" s="48"/>
      <c r="DE204" s="48"/>
      <c r="DF204" s="48"/>
      <c r="DG204" s="17">
        <v>3</v>
      </c>
      <c r="DH204" s="17">
        <v>4</v>
      </c>
      <c r="DI204" s="17">
        <v>1</v>
      </c>
      <c r="DJ204" s="17">
        <v>4</v>
      </c>
      <c r="DK204" s="17">
        <v>2</v>
      </c>
      <c r="DL204" s="17">
        <v>4</v>
      </c>
      <c r="DM204" s="48"/>
      <c r="DN204" s="48"/>
      <c r="DO204" s="48"/>
      <c r="DP204" s="48"/>
      <c r="DQ204" s="48"/>
      <c r="DR204" s="48"/>
      <c r="DS204" s="49">
        <v>4.5999999999999996</v>
      </c>
      <c r="DT204" s="49">
        <v>5</v>
      </c>
      <c r="DU204" s="17">
        <v>4</v>
      </c>
      <c r="DV204" s="49">
        <v>1.8</v>
      </c>
      <c r="DW204" s="49">
        <v>1</v>
      </c>
      <c r="DX204" s="49">
        <v>1</v>
      </c>
      <c r="DY204" s="153"/>
      <c r="DZ204" s="25">
        <v>4.5999999999999996</v>
      </c>
      <c r="EA204" s="25">
        <v>5</v>
      </c>
      <c r="EB204" s="25">
        <v>4.25</v>
      </c>
      <c r="EC204" s="25">
        <v>1.8</v>
      </c>
      <c r="ED204" s="25">
        <v>1</v>
      </c>
      <c r="EE204">
        <v>1</v>
      </c>
    </row>
    <row r="205" spans="1:135" x14ac:dyDescent="0.2">
      <c r="A205">
        <v>102</v>
      </c>
      <c r="AC205">
        <f t="shared" si="18"/>
        <v>0</v>
      </c>
      <c r="AD205" t="e">
        <f t="shared" si="20"/>
        <v>#DIV/0!</v>
      </c>
      <c r="AP205" s="148">
        <f t="shared" si="21"/>
        <v>0</v>
      </c>
      <c r="AQ205" s="148" t="e">
        <f t="shared" si="19"/>
        <v>#DIV/0!</v>
      </c>
      <c r="CI205" s="148" t="e">
        <f t="shared" si="22"/>
        <v>#DIV/0!</v>
      </c>
    </row>
    <row r="206" spans="1:135" x14ac:dyDescent="0.2">
      <c r="A206">
        <v>103</v>
      </c>
      <c r="B206" s="15">
        <v>418</v>
      </c>
      <c r="C206" s="50" t="s">
        <v>663</v>
      </c>
      <c r="D206" cm="1">
        <f t="array" ref="D206">_xlfn.IFS([1]original_ver!D111="Participant",1,[1]original_ver!D111="Non-Participant",0,[1]original_ver!D111="","")</f>
        <v>1</v>
      </c>
      <c r="E206" s="15">
        <v>6</v>
      </c>
      <c r="F206" s="17" cm="1">
        <f t="array" ref="F206">_xlfn.IFS([1]original_ver!F111="ชาย",1,[1]original_ver!F111="หญิง",0,[1]original_ver!F111="","")</f>
        <v>0</v>
      </c>
      <c r="G206" s="15">
        <v>25</v>
      </c>
      <c r="H206" s="17" cm="1">
        <f t="array" ref="H206">_xlfn.IFS([1]original_ver!H111="ไม่มีการศึกษา",0,[1]original_ver!H111="ประถมศึกษา",1,[1]original_ver!H111="มัธยมศึกษาตอนต้น",2,[1]original_ver!H111="มัธยมศึกษาตอนปลาย",3,[1]original_ver!H111="อนุปริญญา (ปวช., ปวส., ฝึกหัดครู)",4,[1]original_ver!H111="ปริญญาตรี",5,[1]original_ver!H111="สูงกว่าปริญญาตรี",6,[1]original_ver!H111="","")</f>
        <v>5</v>
      </c>
      <c r="I206" s="17" cm="1">
        <f t="array" ref="I206">_xlfn.IFS([1]original_ver!I111="โสด",1,[1]original_ver!I111="สมรส/อยู่ด้วยกัน",2,[1]original_ver!I111="หย่าร้าง/แยกกันอยู่",3,[1]original_ver!I111="หม้าย",4,[1]original_ver!I111="","")</f>
        <v>1</v>
      </c>
      <c r="J206" s="15">
        <v>5</v>
      </c>
      <c r="K206" s="15">
        <v>3</v>
      </c>
      <c r="L206" s="17" cm="1">
        <f t="array" ref="L206">_xlfn.IFS([1]original_ver!L111="ใช่",1,[1]original_ver!L111="ไม่ใช่",0,[1]original_ver!L111="","")</f>
        <v>0</v>
      </c>
      <c r="M206" s="17" cm="1">
        <f t="array" ref="M206">_xlfn.IFS([1]original_ver!M111="กู้ยืม",1,[1]original_ver!M111="ไม่กู้ยืม",0,[1]original_ver!M111="","")</f>
        <v>0</v>
      </c>
      <c r="N206" s="17">
        <f>IF($O206&gt;1, 1,0)</f>
        <v>1</v>
      </c>
      <c r="O206" s="23">
        <v>180000</v>
      </c>
      <c r="P206" s="17" cm="1">
        <f t="array" ref="P206">_xlfn.IFS([1]original_ver!O111="ใช่",1,[1]original_ver!O111="ไม่ใช่",0,[1]original_ver!O111="","")</f>
        <v>1</v>
      </c>
      <c r="Q206" s="17"/>
      <c r="R206" s="17">
        <v>8</v>
      </c>
      <c r="S206" s="17">
        <v>10</v>
      </c>
      <c r="T206" s="17">
        <v>10</v>
      </c>
      <c r="U206" s="17">
        <v>1000</v>
      </c>
      <c r="V206" s="17">
        <v>200</v>
      </c>
      <c r="W206" s="22">
        <f>$U206/$T206</f>
        <v>100</v>
      </c>
      <c r="X206" s="48"/>
      <c r="Y206" s="48"/>
      <c r="Z206" s="48"/>
      <c r="AA206" s="48"/>
      <c r="AB206" s="48"/>
      <c r="AC206" s="48">
        <f t="shared" si="18"/>
        <v>1000</v>
      </c>
      <c r="AD206">
        <f t="shared" si="20"/>
        <v>100</v>
      </c>
      <c r="AE206" s="17">
        <v>8</v>
      </c>
      <c r="AF206" s="17">
        <v>10</v>
      </c>
      <c r="AG206" s="17">
        <v>10</v>
      </c>
      <c r="AH206" s="17">
        <v>1000</v>
      </c>
      <c r="AI206" s="17">
        <v>200</v>
      </c>
      <c r="AJ206" s="27">
        <f>$AH206/$AG206</f>
        <v>100</v>
      </c>
      <c r="AK206" s="48"/>
      <c r="AL206" s="48"/>
      <c r="AM206" s="48"/>
      <c r="AN206" s="48"/>
      <c r="AO206" s="48"/>
      <c r="AP206" s="149">
        <f t="shared" si="21"/>
        <v>1000</v>
      </c>
      <c r="AQ206" s="149">
        <f t="shared" si="19"/>
        <v>100</v>
      </c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9">
        <v>2</v>
      </c>
      <c r="CE206" s="49">
        <v>1</v>
      </c>
      <c r="CF206" s="49">
        <v>1.6666666666666667</v>
      </c>
      <c r="CG206" s="49">
        <v>1</v>
      </c>
      <c r="CH206" s="49">
        <v>2</v>
      </c>
      <c r="CI206" s="153">
        <f t="shared" si="22"/>
        <v>1.5333333333333334</v>
      </c>
      <c r="CJ206" s="17">
        <v>1</v>
      </c>
      <c r="CK206" cm="1">
        <f t="array" ref="CK206">_xlfn.IFS([1]original_ver!CH111="จากการเข้าร่วมกิจกรรมอบรม ที่จัดโดยโครงการเกษตรกรปราดเปรื่อง (Smart Farmer)",1,[1]original_ver!CH111="จากการเข้าร่วมกิจกรรมอบรม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ๆ",3,[1]original_ver!CH111="จากการเรียนรู้ผ่านประสบการณ์ของผู้อื่น ได้แก่ เพื่อนบ้าน พี่น้อง เพื่อน และญาติ เป็นต้น",4,[1]original_ver!CH111="ไม่ได้เข้าร่วมกิจกรรมอบรมหรือเรียนรู้ใด ๆ (ข้ามไปข้อ 33)",5)</f>
        <v>1</v>
      </c>
      <c r="CL206" s="15" cm="1">
        <f t="array" ref="CL206">_xlfn.IFS([1]original_ver!CJ111="ความรู้ทางการเกษตรและการใช้เทคโนโลยีสำหรับการผลิตในฟาร์ม",1,[1]original_ver!CJ111="การวางแผนและจัดการฟาร์ม เช่น การเก็บเกี่ยว การเงิน และการวางแผนทางการตลาด",2,[1]original_ver!CJ111="การเป็นผู้ประกอบการทางการเกษตร",3,[1]original_ver!CJ111="การเพิ่มมูลค่าผลผลิต และการแปรรูปผลผลิต (รวมถึงการพัฒนาคุณภาพผลผลิต)",4,[1]original_ver!CJ111="","")</f>
        <v>1</v>
      </c>
      <c r="CM206" s="17">
        <v>3</v>
      </c>
      <c r="CN206" s="17">
        <v>2</v>
      </c>
      <c r="CO206" s="15">
        <v>1</v>
      </c>
      <c r="CP206" s="17">
        <v>1</v>
      </c>
      <c r="CQ206" s="17">
        <v>2</v>
      </c>
      <c r="CR206" s="15" cm="1">
        <f t="array" ref="CR206">_xlfn.IFS([1]original_ver!CR111="ประยุกต์",1,[1]original_ver!CR111="ไม่ประยุกต์",0,[1]original_ver!CR111="","")</f>
        <v>1</v>
      </c>
      <c r="CS206" s="15" cm="1">
        <f t="array" ref="CS206">_xlfn.IFS([1]original_ver!CS111="ประยุกต์",1,[1]original_ver!CS111="ไม่ประยุกต์",0,[1]original_ver!CS111="","")</f>
        <v>1</v>
      </c>
      <c r="CT206" s="48"/>
      <c r="CU206" s="15" cm="1">
        <f t="array" ref="CU206">_xlfn.IFS([1]original_ver!CV111="ประยุกต์",1,[1]original_ver!CV111="ไม่ประยุกต์",0,[1]original_ver!CV111="","")</f>
        <v>1</v>
      </c>
      <c r="CV206" s="48"/>
      <c r="CW206" s="15" cm="1">
        <f t="array" ref="CW206">_xlfn.IFS([1]original_ver!CY111="ประยุกต์",1,[1]original_ver!CY111="ไม่ประยุกต์",0,[1]original_ver!CY111="","")</f>
        <v>0</v>
      </c>
      <c r="CX206" s="17">
        <v>1</v>
      </c>
      <c r="CY206" s="15" cm="1">
        <f t="array" ref="CY206">_xlfn.IFS([1]original_ver!DB111="ประยุกต์",1,[1]original_ver!DB111="ไม่ประยุกต์",0,[1]original_ver!DB111="","")</f>
        <v>1</v>
      </c>
      <c r="CZ206" s="48"/>
      <c r="DA206" s="48"/>
      <c r="DB206" s="48"/>
      <c r="DC206" s="48"/>
      <c r="DD206" s="48"/>
      <c r="DE206" s="48"/>
      <c r="DF206" s="48"/>
      <c r="DG206" s="17">
        <v>2</v>
      </c>
      <c r="DH206" s="17">
        <v>2</v>
      </c>
      <c r="DI206" s="17">
        <v>1</v>
      </c>
      <c r="DJ206" s="17">
        <v>2</v>
      </c>
      <c r="DK206" s="48"/>
      <c r="DL206" s="48"/>
      <c r="DM206" s="48"/>
      <c r="DN206" s="48"/>
      <c r="DO206" s="48"/>
      <c r="DP206" s="48"/>
      <c r="DQ206" s="48"/>
      <c r="DR206" s="48"/>
      <c r="DS206" s="49">
        <v>2</v>
      </c>
      <c r="DT206" s="49">
        <v>3</v>
      </c>
      <c r="DU206" s="17">
        <v>5</v>
      </c>
      <c r="DV206" s="49">
        <v>5</v>
      </c>
      <c r="DW206" s="49">
        <v>4.333333333333333</v>
      </c>
      <c r="DX206" s="49">
        <v>5</v>
      </c>
      <c r="DY206" s="153"/>
      <c r="DZ206" s="25">
        <v>3</v>
      </c>
      <c r="EA206" s="25">
        <v>4</v>
      </c>
      <c r="EB206" s="25">
        <v>5</v>
      </c>
      <c r="EC206" s="25">
        <v>5</v>
      </c>
      <c r="ED206" s="25">
        <v>4.333333333333333</v>
      </c>
      <c r="EE206">
        <v>4.5</v>
      </c>
    </row>
    <row r="207" spans="1:135" x14ac:dyDescent="0.2">
      <c r="A207">
        <v>103</v>
      </c>
      <c r="AC207">
        <f t="shared" si="18"/>
        <v>0</v>
      </c>
      <c r="AD207" t="e">
        <f t="shared" si="20"/>
        <v>#DIV/0!</v>
      </c>
      <c r="AP207" s="148">
        <f t="shared" si="21"/>
        <v>0</v>
      </c>
      <c r="AQ207" s="148" t="e">
        <f t="shared" si="19"/>
        <v>#DIV/0!</v>
      </c>
      <c r="CI207" s="148" t="e">
        <f t="shared" si="22"/>
        <v>#DIV/0!</v>
      </c>
    </row>
    <row r="208" spans="1:135" x14ac:dyDescent="0.2">
      <c r="A208">
        <v>104</v>
      </c>
      <c r="B208" s="15">
        <v>419</v>
      </c>
      <c r="C208" s="47" t="s">
        <v>664</v>
      </c>
      <c r="D208" cm="1">
        <f t="array" ref="D208">_xlfn.IFS([1]original_ver!D112="Participant",1,[1]original_ver!D112="Non-Participant",0,[1]original_ver!D112="","")</f>
        <v>1</v>
      </c>
      <c r="E208" s="15">
        <v>6</v>
      </c>
      <c r="F208" s="17" cm="1">
        <f t="array" ref="F208">_xlfn.IFS([1]original_ver!F112="ชาย",1,[1]original_ver!F112="หญิง",0,[1]original_ver!F112="","")</f>
        <v>0</v>
      </c>
      <c r="G208" s="15">
        <v>36</v>
      </c>
      <c r="H208" s="17" cm="1">
        <f t="array" ref="H208">_xlfn.IFS([1]original_ver!H112="ไม่มีการศึกษา",0,[1]original_ver!H112="ประถมศึกษา",1,[1]original_ver!H112="มัธยมศึกษาตอนต้น",2,[1]original_ver!H112="มัธยมศึกษาตอนปลาย",3,[1]original_ver!H112="อนุปริญญา (ปวช., ปวส., ฝึกหัดครู)",4,[1]original_ver!H112="ปริญญาตรี",5,[1]original_ver!H112="สูงกว่าปริญญาตรี",6,[1]original_ver!H112="","")</f>
        <v>5</v>
      </c>
      <c r="I208" s="17" cm="1">
        <f t="array" ref="I208">_xlfn.IFS([1]original_ver!I112="โสด",1,[1]original_ver!I112="สมรส/อยู่ด้วยกัน",2,[1]original_ver!I112="หย่าร้าง/แยกกันอยู่",3,[1]original_ver!I112="หม้าย",4,[1]original_ver!I112="","")</f>
        <v>1</v>
      </c>
      <c r="J208" s="15">
        <v>7</v>
      </c>
      <c r="K208" s="15">
        <v>10</v>
      </c>
      <c r="L208" s="17" cm="1">
        <f t="array" ref="L208">_xlfn.IFS([1]original_ver!L112="ใช่",1,[1]original_ver!L112="ไม่ใช่",0,[1]original_ver!L112="","")</f>
        <v>1</v>
      </c>
      <c r="M208" s="17" cm="1">
        <f t="array" ref="M208">_xlfn.IFS([1]original_ver!M112="กู้ยืม",1,[1]original_ver!M112="ไม่กู้ยืม",0,[1]original_ver!M112="","")</f>
        <v>0</v>
      </c>
      <c r="N208" s="17">
        <f>IF($O208&gt;1, 1,0)</f>
        <v>1</v>
      </c>
      <c r="O208" s="23">
        <v>240000</v>
      </c>
      <c r="P208" s="17" cm="1">
        <f t="array" ref="P208">_xlfn.IFS([1]original_ver!O112="ใช่",1,[1]original_ver!O112="ไม่ใช่",0,[1]original_ver!O112="","")</f>
        <v>1</v>
      </c>
      <c r="Q208" s="17"/>
      <c r="R208" s="17">
        <v>7</v>
      </c>
      <c r="S208" s="17">
        <v>1</v>
      </c>
      <c r="T208" s="17">
        <v>10</v>
      </c>
      <c r="U208" s="17">
        <v>1300</v>
      </c>
      <c r="V208" s="17">
        <v>90</v>
      </c>
      <c r="W208" s="22">
        <f>$U208/$T208</f>
        <v>130</v>
      </c>
      <c r="X208" s="48"/>
      <c r="Y208" s="48"/>
      <c r="Z208" s="48"/>
      <c r="AA208" s="48"/>
      <c r="AB208" s="48"/>
      <c r="AC208" s="48">
        <f t="shared" si="18"/>
        <v>1300</v>
      </c>
      <c r="AD208">
        <f t="shared" si="20"/>
        <v>130</v>
      </c>
      <c r="AE208" s="17">
        <v>7</v>
      </c>
      <c r="AF208" s="17">
        <v>1</v>
      </c>
      <c r="AG208" s="17">
        <v>10</v>
      </c>
      <c r="AH208" s="17">
        <v>1300</v>
      </c>
      <c r="AI208" s="17">
        <v>90</v>
      </c>
      <c r="AJ208" s="27">
        <f>$AH208/$AG208</f>
        <v>130</v>
      </c>
      <c r="AK208" s="48"/>
      <c r="AL208" s="48"/>
      <c r="AM208" s="48"/>
      <c r="AN208" s="48"/>
      <c r="AO208" s="48"/>
      <c r="AP208" s="149">
        <f t="shared" si="21"/>
        <v>1300</v>
      </c>
      <c r="AQ208" s="149">
        <f t="shared" si="19"/>
        <v>130</v>
      </c>
      <c r="AR208" s="17">
        <v>8</v>
      </c>
      <c r="AS208" s="17">
        <v>12</v>
      </c>
      <c r="AT208" s="17">
        <v>4.4999999999999998E-2</v>
      </c>
      <c r="AU208" s="17">
        <v>300</v>
      </c>
      <c r="AV208" s="17">
        <v>120</v>
      </c>
      <c r="AW208" s="17">
        <f>$AU208/$AT208</f>
        <v>6666.666666666667</v>
      </c>
      <c r="AX208" s="48"/>
      <c r="AY208" s="48"/>
      <c r="AZ208" s="48"/>
      <c r="BA208" s="48"/>
      <c r="BB208" s="48"/>
      <c r="BC208" s="48">
        <f>$AU208+$AZ208</f>
        <v>300</v>
      </c>
      <c r="BD208" s="48">
        <f>$BC208/$AT208</f>
        <v>6666.666666666667</v>
      </c>
      <c r="BE208" s="17">
        <v>8</v>
      </c>
      <c r="BF208" s="17">
        <v>12</v>
      </c>
      <c r="BG208" s="17">
        <v>4.4999999999999998E-2</v>
      </c>
      <c r="BH208" s="17">
        <v>300</v>
      </c>
      <c r="BI208" s="17">
        <v>120</v>
      </c>
      <c r="BJ208" s="17"/>
      <c r="BK208" s="48"/>
      <c r="BL208" s="48"/>
      <c r="BM208" s="48"/>
      <c r="BN208" s="48"/>
      <c r="BP208" s="48">
        <f>$BH208+$BM208</f>
        <v>300</v>
      </c>
      <c r="BQ208" s="48">
        <f>$BP208/$BG208</f>
        <v>6666.666666666667</v>
      </c>
      <c r="BR208" s="48"/>
      <c r="BS208" s="48"/>
      <c r="BT208" s="48"/>
      <c r="BU208" s="48"/>
      <c r="BV208" s="48"/>
      <c r="BW208" s="17"/>
      <c r="BX208" s="48"/>
      <c r="BY208" s="48"/>
      <c r="BZ208" s="48"/>
      <c r="CA208" s="48"/>
      <c r="CB208" s="48"/>
      <c r="CC208" s="17"/>
      <c r="CD208" s="49">
        <v>1</v>
      </c>
      <c r="CE208" s="49">
        <v>1</v>
      </c>
      <c r="CF208" s="49">
        <v>1</v>
      </c>
      <c r="CG208" s="49">
        <v>1</v>
      </c>
      <c r="CH208" s="49">
        <v>5</v>
      </c>
      <c r="CI208" s="153">
        <f t="shared" si="22"/>
        <v>1.8</v>
      </c>
      <c r="CJ208" s="17">
        <v>1</v>
      </c>
      <c r="CK208" cm="1">
        <f t="array" ref="CK208">_xlfn.IFS([1]original_ver!CH112="จากการเข้าร่วมกิจกรรมอบรม ที่จัดโดยโครงการเกษตรกรปราดเปรื่อง (Smart Farmer)",1,[1]original_ver!CH112="จากการเข้าร่วมกิจกรรมอบรม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ๆ",3,[1]original_ver!CH112="จากการเรียนรู้ผ่านประสบการณ์ของผู้อื่น ได้แก่ เพื่อนบ้าน พี่น้อง เพื่อน และญาติ เป็นต้น",4,[1]original_ver!CH112="ไม่ได้เข้าร่วมกิจกรรมอบรมหรือเรียนรู้ใด ๆ (ข้ามไปข้อ 33)",5)</f>
        <v>1</v>
      </c>
      <c r="CL208" s="15" cm="1">
        <f t="array" ref="CL208">_xlfn.IFS([1]original_ver!CJ112="ความรู้ทางการเกษตรและการใช้เทคโนโลยีสำหรับการผลิตในฟาร์ม",1,[1]original_ver!CJ112="การวางแผนและจัดการฟาร์ม เช่น การเก็บเกี่ยว การเงิน และการวางแผนทางการตลาด",2,[1]original_ver!CJ112="การเป็นผู้ประกอบการทางการเกษตร",3,[1]original_ver!CJ112="การเพิ่มมูลค่าผลผลิต และการแปรรูปผลผลิต (รวมถึงการพัฒนาคุณภาพผลผลิต)",4,[1]original_ver!CJ112="","")</f>
        <v>3</v>
      </c>
      <c r="CM208" s="17">
        <v>6</v>
      </c>
      <c r="CN208" s="17">
        <v>2</v>
      </c>
      <c r="CO208" s="15"/>
      <c r="CP208" s="48"/>
      <c r="CQ208" s="48"/>
      <c r="CR208" s="15" cm="1">
        <f t="array" ref="CR208">_xlfn.IFS([1]original_ver!CR112="ประยุกต์",1,[1]original_ver!CR112="ไม่ประยุกต์",0,[1]original_ver!CR112="","")</f>
        <v>1</v>
      </c>
      <c r="CS208" s="15" cm="1">
        <f t="array" ref="CS208">_xlfn.IFS([1]original_ver!CS112="ประยุกต์",1,[1]original_ver!CS112="ไม่ประยุกต์",0,[1]original_ver!CS112="","")</f>
        <v>1</v>
      </c>
      <c r="CT208" s="48"/>
      <c r="CU208" s="15" cm="1">
        <f t="array" ref="CU208">_xlfn.IFS([1]original_ver!CV112="ประยุกต์",1,[1]original_ver!CV112="ไม่ประยุกต์",0,[1]original_ver!CV112="","")</f>
        <v>1</v>
      </c>
      <c r="CV208" s="48"/>
      <c r="CW208" s="15" cm="1">
        <f t="array" ref="CW208">_xlfn.IFS([1]original_ver!CY112="ประยุกต์",1,[1]original_ver!CY112="ไม่ประยุกต์",0,[1]original_ver!CY112="","")</f>
        <v>1</v>
      </c>
      <c r="CX208" s="48"/>
      <c r="CY208" s="15" cm="1">
        <f t="array" ref="CY208">_xlfn.IFS([1]original_ver!DB112="ประยุกต์",1,[1]original_ver!DB112="ไม่ประยุกต์",0,[1]original_ver!DB112="","")</f>
        <v>1</v>
      </c>
      <c r="CZ208" s="48"/>
      <c r="DA208" s="48">
        <v>0</v>
      </c>
      <c r="DB208" s="48">
        <v>0</v>
      </c>
      <c r="DC208" s="48">
        <v>0</v>
      </c>
      <c r="DD208" s="48">
        <v>0</v>
      </c>
      <c r="DE208" s="48">
        <v>0</v>
      </c>
      <c r="DF208" s="48">
        <v>0</v>
      </c>
      <c r="DG208" s="17">
        <v>2</v>
      </c>
      <c r="DH208" s="17">
        <v>2</v>
      </c>
      <c r="DI208" s="17">
        <v>1</v>
      </c>
      <c r="DJ208" s="17">
        <v>2</v>
      </c>
      <c r="DK208" s="17">
        <v>3</v>
      </c>
      <c r="DL208" s="17">
        <v>2</v>
      </c>
      <c r="DM208" s="48"/>
      <c r="DN208" s="48"/>
      <c r="DO208" s="48"/>
      <c r="DP208" s="48"/>
      <c r="DQ208" s="48"/>
      <c r="DR208" s="48"/>
      <c r="DS208" s="49">
        <v>4</v>
      </c>
      <c r="DT208" s="49">
        <v>5</v>
      </c>
      <c r="DU208" s="17">
        <v>4.25</v>
      </c>
      <c r="DV208" s="49">
        <v>4.8</v>
      </c>
      <c r="DW208" s="49">
        <v>5</v>
      </c>
      <c r="DX208" s="49">
        <v>5</v>
      </c>
      <c r="DY208" s="153"/>
      <c r="DZ208" s="25">
        <v>4</v>
      </c>
      <c r="EA208" s="25">
        <v>5</v>
      </c>
      <c r="EB208" s="25">
        <v>4.25</v>
      </c>
      <c r="EC208" s="25">
        <v>4.8</v>
      </c>
      <c r="ED208" s="25">
        <v>5</v>
      </c>
      <c r="EE208">
        <v>5</v>
      </c>
    </row>
    <row r="209" spans="1:135" x14ac:dyDescent="0.2">
      <c r="A209">
        <v>104</v>
      </c>
      <c r="AC209">
        <f t="shared" si="18"/>
        <v>0</v>
      </c>
      <c r="AD209" t="e">
        <f t="shared" si="20"/>
        <v>#DIV/0!</v>
      </c>
      <c r="AP209" s="148">
        <f t="shared" si="21"/>
        <v>0</v>
      </c>
      <c r="AQ209" s="148" t="e">
        <f t="shared" si="19"/>
        <v>#DIV/0!</v>
      </c>
      <c r="CI209" s="148" t="e">
        <f t="shared" si="22"/>
        <v>#DIV/0!</v>
      </c>
    </row>
    <row r="210" spans="1:135" x14ac:dyDescent="0.2">
      <c r="A210">
        <v>105</v>
      </c>
      <c r="B210" s="15">
        <v>420</v>
      </c>
      <c r="C210" s="47" t="s">
        <v>665</v>
      </c>
      <c r="D210" cm="1">
        <f t="array" ref="D210">_xlfn.IFS([1]original_ver!D113="Participant",1,[1]original_ver!D113="Non-Participant",0,[1]original_ver!D113="","")</f>
        <v>1</v>
      </c>
      <c r="E210" s="15">
        <v>6</v>
      </c>
      <c r="F210" s="17" cm="1">
        <f t="array" ref="F210">_xlfn.IFS([1]original_ver!F113="ชาย",1,[1]original_ver!F113="หญิง",0,[1]original_ver!F113="","")</f>
        <v>0</v>
      </c>
      <c r="G210" s="15">
        <v>62</v>
      </c>
      <c r="H210" s="17" cm="1">
        <f t="array" ref="H210">_xlfn.IFS([1]original_ver!H113="ไม่มีการศึกษา",0,[1]original_ver!H113="ประถมศึกษา",1,[1]original_ver!H113="มัธยมศึกษาตอนต้น",2,[1]original_ver!H113="มัธยมศึกษาตอนปลาย",3,[1]original_ver!H113="อนุปริญญา (ปวช., ปวส., ฝึกหัดครู)",4,[1]original_ver!H113="ปริญญาตรี",5,[1]original_ver!H113="สูงกว่าปริญญาตรี",6,[1]original_ver!H113="","")</f>
        <v>5</v>
      </c>
      <c r="I210" s="17" cm="1">
        <f t="array" ref="I210">_xlfn.IFS([1]original_ver!I113="โสด",1,[1]original_ver!I113="สมรส/อยู่ด้วยกัน",2,[1]original_ver!I113="หย่าร้าง/แยกกันอยู่",3,[1]original_ver!I113="หม้าย",4,[1]original_ver!I113="","")</f>
        <v>2</v>
      </c>
      <c r="J210" s="15">
        <v>3</v>
      </c>
      <c r="K210" s="15">
        <v>31</v>
      </c>
      <c r="L210" s="17" cm="1">
        <f t="array" ref="L210">_xlfn.IFS([1]original_ver!L113="ใช่",1,[1]original_ver!L113="ไม่ใช่",0,[1]original_ver!L113="","")</f>
        <v>1</v>
      </c>
      <c r="M210" s="17" cm="1">
        <f t="array" ref="M210">_xlfn.IFS([1]original_ver!M113="กู้ยืม",1,[1]original_ver!M113="ไม่กู้ยืม",0,[1]original_ver!M113="","")</f>
        <v>1</v>
      </c>
      <c r="N210" s="17">
        <f>IF($O210&gt;1, 1,0)</f>
        <v>0</v>
      </c>
      <c r="O210" s="23">
        <v>0</v>
      </c>
      <c r="P210" s="17" cm="1">
        <f t="array" ref="P210">_xlfn.IFS([1]original_ver!O113="ใช่",1,[1]original_ver!O113="ไม่ใช่",0,[1]original_ver!O113="","")</f>
        <v>1</v>
      </c>
      <c r="Q210" s="17"/>
      <c r="R210" s="17">
        <v>7</v>
      </c>
      <c r="S210" s="17">
        <v>1</v>
      </c>
      <c r="T210" s="17">
        <v>12</v>
      </c>
      <c r="U210" s="17">
        <v>3000</v>
      </c>
      <c r="V210" s="17">
        <v>75</v>
      </c>
      <c r="W210" s="22">
        <f>$U210/$T210</f>
        <v>250</v>
      </c>
      <c r="X210" s="48"/>
      <c r="Y210" s="48"/>
      <c r="Z210" s="48"/>
      <c r="AA210" s="48"/>
      <c r="AB210" s="48"/>
      <c r="AC210" s="48">
        <f t="shared" si="18"/>
        <v>3000</v>
      </c>
      <c r="AD210">
        <f t="shared" si="20"/>
        <v>250</v>
      </c>
      <c r="AE210" s="17">
        <v>7</v>
      </c>
      <c r="AF210" s="17">
        <v>1</v>
      </c>
      <c r="AG210" s="17">
        <v>12</v>
      </c>
      <c r="AH210" s="17">
        <v>2500</v>
      </c>
      <c r="AI210" s="17">
        <v>75</v>
      </c>
      <c r="AJ210" s="27">
        <f>$AH210/$AG210</f>
        <v>208.33333333333334</v>
      </c>
      <c r="AK210" s="48"/>
      <c r="AL210" s="48"/>
      <c r="AM210" s="48"/>
      <c r="AN210" s="48"/>
      <c r="AO210" s="48"/>
      <c r="AP210" s="149">
        <f t="shared" si="21"/>
        <v>2500</v>
      </c>
      <c r="AQ210" s="149">
        <f t="shared" si="19"/>
        <v>208.33333333333334</v>
      </c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9">
        <v>1.5</v>
      </c>
      <c r="CE210" s="49">
        <v>1</v>
      </c>
      <c r="CF210" s="49">
        <v>1</v>
      </c>
      <c r="CG210" s="49">
        <v>2</v>
      </c>
      <c r="CH210" s="49">
        <v>1</v>
      </c>
      <c r="CI210" s="153">
        <f t="shared" si="22"/>
        <v>1.3</v>
      </c>
      <c r="CJ210" s="17">
        <v>1</v>
      </c>
      <c r="CK210" cm="1">
        <f t="array" ref="CK210">_xlfn.IFS([1]original_ver!CH113="จากการเข้าร่วมกิจกรรมอบรม ที่จัดโดยโครงการเกษตรกรปราดเปรื่อง (Smart Farmer)",1,[1]original_ver!CH113="จากการเข้าร่วมกิจกรรมอบรม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ๆ",3,[1]original_ver!CH113="จากการเรียนรู้ผ่านประสบการณ์ของผู้อื่น ได้แก่ เพื่อนบ้าน พี่น้อง เพื่อน และญาติ เป็นต้น",4,[1]original_ver!CH113="ไม่ได้เข้าร่วมกิจกรรมอบรมหรือเรียนรู้ใด ๆ (ข้ามไปข้อ 33)",5)</f>
        <v>2</v>
      </c>
      <c r="CL210" s="15" cm="1">
        <f t="array" ref="CL210">_xlfn.IFS([1]original_ver!CJ113="ความรู้ทางการเกษตรและการใช้เทคโนโลยีสำหรับการผลิตในฟาร์ม",1,[1]original_ver!CJ113="การวางแผนและจัดการฟาร์ม เช่น การเก็บเกี่ยว การเงิน และการวางแผนทางการตลาด",2,[1]original_ver!CJ113="การเป็นผู้ประกอบการทางการเกษตร",3,[1]original_ver!CJ113="การเพิ่มมูลค่าผลผลิต และการแปรรูปผลผลิต (รวมถึงการพัฒนาคุณภาพผลผลิต)",4,[1]original_ver!CJ113="","")</f>
        <v>1</v>
      </c>
      <c r="CM210" s="17">
        <v>6</v>
      </c>
      <c r="CN210" s="17">
        <v>2</v>
      </c>
      <c r="CO210" s="15"/>
      <c r="CP210" s="48"/>
      <c r="CQ210" s="48"/>
      <c r="CR210" s="15" cm="1">
        <f t="array" ref="CR210">_xlfn.IFS([1]original_ver!CR113="ประยุกต์",1,[1]original_ver!CR113="ไม่ประยุกต์",0,[1]original_ver!CR113="","")</f>
        <v>1</v>
      </c>
      <c r="CS210" s="15" cm="1">
        <f t="array" ref="CS210">_xlfn.IFS([1]original_ver!CS113="ประยุกต์",1,[1]original_ver!CS113="ไม่ประยุกต์",0,[1]original_ver!CS113="","")</f>
        <v>1</v>
      </c>
      <c r="CT210" s="48"/>
      <c r="CU210" s="15" cm="1">
        <f t="array" ref="CU210">_xlfn.IFS([1]original_ver!CV113="ประยุกต์",1,[1]original_ver!CV113="ไม่ประยุกต์",0,[1]original_ver!CV113="","")</f>
        <v>1</v>
      </c>
      <c r="CV210" s="48"/>
      <c r="CW210" s="15" cm="1">
        <f t="array" ref="CW210">_xlfn.IFS([1]original_ver!CY113="ประยุกต์",1,[1]original_ver!CY113="ไม่ประยุกต์",0,[1]original_ver!CY113="","")</f>
        <v>1</v>
      </c>
      <c r="CX210" s="48"/>
      <c r="CY210" s="15" cm="1">
        <f t="array" ref="CY210">_xlfn.IFS([1]original_ver!DB113="ประยุกต์",1,[1]original_ver!DB113="ไม่ประยุกต์",0,[1]original_ver!DB113="","")</f>
        <v>1</v>
      </c>
      <c r="CZ210" s="48"/>
      <c r="DA210" s="48"/>
      <c r="DB210" s="48"/>
      <c r="DC210" s="48"/>
      <c r="DD210" s="48"/>
      <c r="DE210" s="48"/>
      <c r="DF210" s="48"/>
      <c r="DG210" s="48"/>
      <c r="DH210" s="48"/>
      <c r="DI210" s="17">
        <v>3</v>
      </c>
      <c r="DJ210" s="17">
        <v>2</v>
      </c>
      <c r="DK210" s="17">
        <v>1</v>
      </c>
      <c r="DL210" s="17">
        <v>2</v>
      </c>
      <c r="DM210" s="17">
        <v>2</v>
      </c>
      <c r="DN210" s="17">
        <v>2</v>
      </c>
      <c r="DO210" s="48"/>
      <c r="DP210" s="48"/>
      <c r="DQ210" s="48"/>
      <c r="DR210" s="48"/>
      <c r="DS210" s="49">
        <v>5</v>
      </c>
      <c r="DT210" s="49">
        <v>5</v>
      </c>
      <c r="DU210" s="17">
        <v>4.75</v>
      </c>
      <c r="DV210" s="49">
        <v>5</v>
      </c>
      <c r="DW210" s="49">
        <v>3</v>
      </c>
      <c r="DX210" s="49">
        <v>4.5</v>
      </c>
      <c r="DY210" s="153"/>
      <c r="DZ210" s="25">
        <v>5</v>
      </c>
      <c r="EA210" s="25">
        <v>5</v>
      </c>
      <c r="EB210" s="25">
        <v>5</v>
      </c>
      <c r="EC210" s="25">
        <v>5</v>
      </c>
      <c r="ED210" s="25">
        <v>3.3333333333333335</v>
      </c>
      <c r="EE210">
        <v>4.75</v>
      </c>
    </row>
    <row r="211" spans="1:135" x14ac:dyDescent="0.2">
      <c r="A211">
        <v>105</v>
      </c>
      <c r="AC211">
        <f t="shared" si="18"/>
        <v>0</v>
      </c>
      <c r="AD211" t="e">
        <f t="shared" si="20"/>
        <v>#DIV/0!</v>
      </c>
      <c r="AP211" s="148">
        <f t="shared" si="21"/>
        <v>0</v>
      </c>
      <c r="AQ211" s="148" t="e">
        <f t="shared" si="19"/>
        <v>#DIV/0!</v>
      </c>
      <c r="CI211" s="148" t="e">
        <f t="shared" si="22"/>
        <v>#DIV/0!</v>
      </c>
    </row>
    <row r="212" spans="1:135" x14ac:dyDescent="0.2">
      <c r="A212">
        <v>106</v>
      </c>
      <c r="B212" s="15">
        <v>421</v>
      </c>
      <c r="C212" s="50" t="s">
        <v>666</v>
      </c>
      <c r="D212" cm="1">
        <f t="array" ref="D212">_xlfn.IFS([1]original_ver!D114="Participant",1,[1]original_ver!D114="Non-Participant",0,[1]original_ver!D114="","")</f>
        <v>1</v>
      </c>
      <c r="E212" s="15">
        <v>6</v>
      </c>
      <c r="F212" s="17" cm="1">
        <f t="array" ref="F212">_xlfn.IFS([1]original_ver!F114="ชาย",1,[1]original_ver!F114="หญิง",0,[1]original_ver!F114="","")</f>
        <v>0</v>
      </c>
      <c r="G212" s="15">
        <v>47</v>
      </c>
      <c r="H212" s="17" cm="1">
        <f t="array" ref="H212">_xlfn.IFS([1]original_ver!H114="ไม่มีการศึกษา",0,[1]original_ver!H114="ประถมศึกษา",1,[1]original_ver!H114="มัธยมศึกษาตอนต้น",2,[1]original_ver!H114="มัธยมศึกษาตอนปลาย",3,[1]original_ver!H114="อนุปริญญา (ปวช., ปวส., ฝึกหัดครู)",4,[1]original_ver!H114="ปริญญาตรี",5,[1]original_ver!H114="สูงกว่าปริญญาตรี",6,[1]original_ver!H114="","")</f>
        <v>5</v>
      </c>
      <c r="I212" s="17" cm="1">
        <f t="array" ref="I212">_xlfn.IFS([1]original_ver!I114="โสด",1,[1]original_ver!I114="สมรส/อยู่ด้วยกัน",2,[1]original_ver!I114="หย่าร้าง/แยกกันอยู่",3,[1]original_ver!I114="หม้าย",4,[1]original_ver!I114="","")</f>
        <v>1</v>
      </c>
      <c r="J212" s="15">
        <v>6</v>
      </c>
      <c r="K212" s="15">
        <v>15</v>
      </c>
      <c r="L212" s="17" cm="1">
        <f t="array" ref="L212">_xlfn.IFS([1]original_ver!L114="ใช่",1,[1]original_ver!L114="ไม่ใช่",0,[1]original_ver!L114="","")</f>
        <v>0</v>
      </c>
      <c r="M212" s="17" cm="1">
        <f t="array" ref="M212">_xlfn.IFS([1]original_ver!M114="กู้ยืม",1,[1]original_ver!M114="ไม่กู้ยืม",0,[1]original_ver!M114="","")</f>
        <v>1</v>
      </c>
      <c r="N212" s="17">
        <f>IF($O212&gt;1, 1,0)</f>
        <v>0</v>
      </c>
      <c r="O212" s="23">
        <v>0</v>
      </c>
      <c r="P212" s="17" cm="1">
        <f t="array" ref="P212">_xlfn.IFS([1]original_ver!O114="ใช่",1,[1]original_ver!O114="ไม่ใช่",0,[1]original_ver!O114="","")</f>
        <v>1</v>
      </c>
      <c r="Q212" s="17"/>
      <c r="R212" s="17">
        <v>8</v>
      </c>
      <c r="S212" s="17">
        <v>25</v>
      </c>
      <c r="T212" s="17">
        <v>1</v>
      </c>
      <c r="U212" s="17">
        <v>50</v>
      </c>
      <c r="V212" s="17">
        <v>250</v>
      </c>
      <c r="W212" s="22">
        <f>$U212/$T212</f>
        <v>50</v>
      </c>
      <c r="X212" s="48"/>
      <c r="Y212" s="48"/>
      <c r="Z212" s="48"/>
      <c r="AA212" s="48"/>
      <c r="AB212" s="48"/>
      <c r="AC212" s="48">
        <f t="shared" si="18"/>
        <v>50</v>
      </c>
      <c r="AD212">
        <f t="shared" si="20"/>
        <v>50</v>
      </c>
      <c r="AE212" s="17">
        <v>8</v>
      </c>
      <c r="AF212" s="17">
        <v>25</v>
      </c>
      <c r="AG212" s="17">
        <v>1</v>
      </c>
      <c r="AH212" s="17">
        <v>50</v>
      </c>
      <c r="AI212" s="17">
        <v>250</v>
      </c>
      <c r="AJ212" s="27">
        <f>$AH212/$AG212</f>
        <v>50</v>
      </c>
      <c r="AK212" s="48"/>
      <c r="AL212" s="48"/>
      <c r="AM212" s="48"/>
      <c r="AN212" s="48"/>
      <c r="AO212" s="48"/>
      <c r="AP212" s="149">
        <f t="shared" si="21"/>
        <v>50</v>
      </c>
      <c r="AQ212" s="149">
        <f t="shared" si="19"/>
        <v>50</v>
      </c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9">
        <v>1</v>
      </c>
      <c r="CE212" s="49">
        <v>1</v>
      </c>
      <c r="CF212" s="49">
        <v>1</v>
      </c>
      <c r="CG212" s="49">
        <v>1</v>
      </c>
      <c r="CH212" s="49">
        <v>1</v>
      </c>
      <c r="CI212" s="153">
        <f t="shared" si="22"/>
        <v>1</v>
      </c>
      <c r="CJ212" s="17">
        <v>1</v>
      </c>
      <c r="CK212" cm="1">
        <f t="array" ref="CK212">_xlfn.IFS([1]original_ver!CH114="จากการเข้าร่วมกิจกรรมอบรม ที่จัดโดยโครงการเกษตรกรปราดเปรื่อง (Smart Farmer)",1,[1]original_ver!CH114="จากการเข้าร่วมกิจกรรมอบรม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ๆ",3,[1]original_ver!CH114="จากการเรียนรู้ผ่านประสบการณ์ของผู้อื่น ได้แก่ เพื่อนบ้าน พี่น้อง เพื่อน และญาติ เป็นต้น",4,[1]original_ver!CH114="ไม่ได้เข้าร่วมกิจกรรมอบรมหรือเรียนรู้ใด ๆ (ข้ามไปข้อ 33)",5)</f>
        <v>1</v>
      </c>
      <c r="CL212" s="15" cm="1">
        <f t="array" ref="CL212">_xlfn.IFS([1]original_ver!CJ114="ความรู้ทางการเกษตรและการใช้เทคโนโลยีสำหรับการผลิตในฟาร์ม",1,[1]original_ver!CJ114="การวางแผนและจัดการฟาร์ม เช่น การเก็บเกี่ยว การเงิน และการวางแผนทางการตลาด",2,[1]original_ver!CJ114="การเป็นผู้ประกอบการทางการเกษตร",3,[1]original_ver!CJ114="การเพิ่มมูลค่าผลผลิต และการแปรรูปผลผลิต (รวมถึงการพัฒนาคุณภาพผลผลิต)",4,[1]original_ver!CJ114="","")</f>
        <v>2</v>
      </c>
      <c r="CM212" s="17">
        <v>32</v>
      </c>
      <c r="CN212" s="17">
        <v>2</v>
      </c>
      <c r="CO212" s="15" cm="1">
        <f t="array" ref="CO212">_xlfn.IFS([1]original_ver!CN114="ความรู้ทางการเกษตรและการใช้เทคโนโลยีสำหรับการผลิตในฟาร์ม",1,[1]original_ver!CN114="การวางแผนและจัดการฟาร์ม เช่น การเก็บเกี่ยว การเงิน และการวางแผนทางการตลาด",2,[1]original_ver!CN114="การเป็นผู้ประกอบการทางการเกษตร",3,[1]original_ver!CN114="การเพิ่มมูลค่าผลผลิต และการแปรรูปผลผลิต (รวมถึงการพัฒนาคุณภาพผลผลิต)",4,[1]original_ver!CN114="","")</f>
        <v>3</v>
      </c>
      <c r="CP212" s="17">
        <v>2</v>
      </c>
      <c r="CQ212" s="17">
        <v>2</v>
      </c>
      <c r="CR212" s="15" cm="1">
        <f t="array" ref="CR212">_xlfn.IFS([1]original_ver!CR114="ประยุกต์",1,[1]original_ver!CR114="ไม่ประยุกต์",0,[1]original_ver!CR114="","")</f>
        <v>1</v>
      </c>
      <c r="CS212" s="15" cm="1">
        <f t="array" ref="CS212">_xlfn.IFS([1]original_ver!CS114="ประยุกต์",1,[1]original_ver!CS114="ไม่ประยุกต์",0,[1]original_ver!CS114="","")</f>
        <v>1</v>
      </c>
      <c r="CT212" s="48"/>
      <c r="CU212" s="15" cm="1">
        <f t="array" ref="CU212">_xlfn.IFS([1]original_ver!CV114="ประยุกต์",1,[1]original_ver!CV114="ไม่ประยุกต์",0,[1]original_ver!CV114="","")</f>
        <v>1</v>
      </c>
      <c r="CV212" s="48"/>
      <c r="CW212" s="15" cm="1">
        <f t="array" ref="CW212">_xlfn.IFS([1]original_ver!CY114="ประยุกต์",1,[1]original_ver!CY114="ไม่ประยุกต์",0,[1]original_ver!CY114="","")</f>
        <v>1</v>
      </c>
      <c r="CX212" s="48"/>
      <c r="CY212" s="15" cm="1">
        <f t="array" ref="CY212">_xlfn.IFS([1]original_ver!DB114="ประยุกต์",1,[1]original_ver!DB114="ไม่ประยุกต์",0,[1]original_ver!DB114="","")</f>
        <v>1</v>
      </c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17"/>
      <c r="DP212" s="48"/>
      <c r="DQ212" s="48"/>
      <c r="DR212" s="48"/>
      <c r="DS212" s="49">
        <v>4</v>
      </c>
      <c r="DT212" s="49">
        <v>4.333333333333333</v>
      </c>
      <c r="DU212" s="17">
        <v>4.25</v>
      </c>
      <c r="DV212" s="49">
        <v>4.4000000000000004</v>
      </c>
      <c r="DW212" s="49">
        <v>3</v>
      </c>
      <c r="DX212" s="49">
        <v>5</v>
      </c>
      <c r="DY212" s="153"/>
      <c r="DZ212" s="25">
        <v>4</v>
      </c>
      <c r="EA212" s="25">
        <v>4.333333333333333</v>
      </c>
      <c r="EB212" s="25">
        <v>4.25</v>
      </c>
      <c r="EC212" s="25">
        <v>4.5999999999999996</v>
      </c>
      <c r="ED212" s="25">
        <v>3</v>
      </c>
      <c r="EE212">
        <v>5</v>
      </c>
    </row>
    <row r="213" spans="1:135" x14ac:dyDescent="0.2">
      <c r="A213">
        <v>106</v>
      </c>
      <c r="AC213">
        <f t="shared" si="18"/>
        <v>0</v>
      </c>
      <c r="AD213" t="e">
        <f t="shared" si="20"/>
        <v>#DIV/0!</v>
      </c>
      <c r="AP213" s="148">
        <f t="shared" si="21"/>
        <v>0</v>
      </c>
      <c r="AQ213" s="148" t="e">
        <f t="shared" si="19"/>
        <v>#DIV/0!</v>
      </c>
      <c r="CI213" s="148" t="e">
        <f t="shared" si="22"/>
        <v>#DIV/0!</v>
      </c>
    </row>
    <row r="214" spans="1:135" x14ac:dyDescent="0.2">
      <c r="A214">
        <v>107</v>
      </c>
      <c r="B214" s="15">
        <v>422</v>
      </c>
      <c r="C214" s="50" t="s">
        <v>667</v>
      </c>
      <c r="D214" cm="1">
        <f t="array" ref="D214">_xlfn.IFS([1]original_ver!D115="Participant",1,[1]original_ver!D115="Non-Participant",0,[1]original_ver!D115="","")</f>
        <v>1</v>
      </c>
      <c r="E214" s="15">
        <v>6</v>
      </c>
      <c r="F214" s="17" cm="1">
        <f t="array" ref="F214">_xlfn.IFS([1]original_ver!F115="ชาย",1,[1]original_ver!F115="หญิง",0,[1]original_ver!F115="","")</f>
        <v>1</v>
      </c>
      <c r="G214" s="15">
        <v>36</v>
      </c>
      <c r="H214" s="17" cm="1">
        <f t="array" ref="H214">_xlfn.IFS([1]original_ver!H115="ไม่มีการศึกษา",0,[1]original_ver!H115="ประถมศึกษา",1,[1]original_ver!H115="มัธยมศึกษาตอนต้น",2,[1]original_ver!H115="มัธยมศึกษาตอนปลาย",3,[1]original_ver!H115="อนุปริญญา (ปวช., ปวส., ฝึกหัดครู)",4,[1]original_ver!H115="ปริญญาตรี",5,[1]original_ver!H115="สูงกว่าปริญญาตรี",6,[1]original_ver!H115="","")</f>
        <v>5</v>
      </c>
      <c r="I214" s="17" cm="1">
        <f t="array" ref="I214">_xlfn.IFS([1]original_ver!I115="โสด",1,[1]original_ver!I115="สมรส/อยู่ด้วยกัน",2,[1]original_ver!I115="หย่าร้าง/แยกกันอยู่",3,[1]original_ver!I115="หม้าย",4,[1]original_ver!I115="","")</f>
        <v>2</v>
      </c>
      <c r="J214" s="15">
        <v>3</v>
      </c>
      <c r="K214" s="15">
        <v>7</v>
      </c>
      <c r="L214" s="17" cm="1">
        <f t="array" ref="L214">_xlfn.IFS([1]original_ver!L115="ใช่",1,[1]original_ver!L115="ไม่ใช่",0,[1]original_ver!L115="","")</f>
        <v>0</v>
      </c>
      <c r="M214" s="17" cm="1">
        <f t="array" ref="M214">_xlfn.IFS([1]original_ver!M115="กู้ยืม",1,[1]original_ver!M115="ไม่กู้ยืม",0,[1]original_ver!M115="","")</f>
        <v>1</v>
      </c>
      <c r="N214" s="17">
        <f>IF($O214&gt;1, 1,0)</f>
        <v>1</v>
      </c>
      <c r="O214" s="23">
        <v>300000</v>
      </c>
      <c r="P214" s="17" cm="1">
        <f t="array" ref="P214">_xlfn.IFS([1]original_ver!O115="ใช่",1,[1]original_ver!O115="ไม่ใช่",0,[1]original_ver!O115="","")</f>
        <v>1</v>
      </c>
      <c r="Q214" s="17"/>
      <c r="R214" s="17">
        <v>2</v>
      </c>
      <c r="S214" s="17">
        <v>1</v>
      </c>
      <c r="T214" s="17">
        <v>10</v>
      </c>
      <c r="U214" s="17">
        <v>24000</v>
      </c>
      <c r="V214" s="17">
        <v>5</v>
      </c>
      <c r="W214" s="22">
        <f>$U214/$T214</f>
        <v>2400</v>
      </c>
      <c r="X214" s="48"/>
      <c r="Y214" s="48"/>
      <c r="Z214" s="48"/>
      <c r="AA214" s="48"/>
      <c r="AB214" s="48"/>
      <c r="AC214" s="48">
        <f t="shared" si="18"/>
        <v>24000</v>
      </c>
      <c r="AD214">
        <f t="shared" si="20"/>
        <v>2400</v>
      </c>
      <c r="AE214" s="17">
        <v>2</v>
      </c>
      <c r="AF214" s="17">
        <v>1</v>
      </c>
      <c r="AG214" s="17">
        <v>10</v>
      </c>
      <c r="AH214" s="17">
        <v>24000</v>
      </c>
      <c r="AI214" s="17">
        <v>5</v>
      </c>
      <c r="AJ214" s="27">
        <f>$AH214/$AG214</f>
        <v>2400</v>
      </c>
      <c r="AK214" s="48"/>
      <c r="AL214" s="48"/>
      <c r="AM214" s="48"/>
      <c r="AN214" s="48"/>
      <c r="AO214" s="48"/>
      <c r="AP214" s="149">
        <f t="shared" si="21"/>
        <v>24000</v>
      </c>
      <c r="AQ214" s="149">
        <f t="shared" si="19"/>
        <v>2400</v>
      </c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9">
        <v>2.25</v>
      </c>
      <c r="CE214" s="49">
        <v>1.6666666666666667</v>
      </c>
      <c r="CF214" s="49">
        <v>1</v>
      </c>
      <c r="CG214" s="49">
        <v>1</v>
      </c>
      <c r="CH214" s="49">
        <v>3</v>
      </c>
      <c r="CI214" s="153">
        <f t="shared" si="22"/>
        <v>1.7833333333333337</v>
      </c>
      <c r="CJ214" s="17">
        <v>3</v>
      </c>
      <c r="CK214" cm="1">
        <f t="array" ref="CK214">_xlfn.IFS([1]original_ver!CH115="จากการเข้าร่วมกิจกรรมอบรม ที่จัดโดยโครงการเกษตรกรปราดเปรื่อง (Smart Farmer)",1,[1]original_ver!CH115="จากการเข้าร่วมกิจกรรมอบรม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ๆ",3,[1]original_ver!CH115="จากการเรียนรู้ผ่านประสบการณ์ของผู้อื่น ได้แก่ เพื่อนบ้าน พี่น้อง เพื่อน และญาติ เป็นต้น",4,[1]original_ver!CH115="ไม่ได้เข้าร่วมกิจกรรมอบรมหรือเรียนรู้ใด ๆ (ข้ามไปข้อ 33)",5)</f>
        <v>5</v>
      </c>
      <c r="CL214" s="15" t="str" cm="1">
        <f t="array" ref="CL214">_xlfn.IFS([1]original_ver!CJ115="ความรู้ทางการเกษตรและการใช้เทคโนโลยีสำหรับการผลิตในฟาร์ม",1,[1]original_ver!CJ115="การวางแผนและจัดการฟาร์ม เช่น การเก็บเกี่ยว การเงิน และการวางแผนทางการตลาด",2,[1]original_ver!CJ115="การเป็นผู้ประกอบการทางการเกษตร",3,[1]original_ver!CJ115="การเพิ่มมูลค่าผลผลิต และการแปรรูปผลผลิต (รวมถึงการพัฒนาคุณภาพผลผลิต)",4,[1]original_ver!CJ115="","")</f>
        <v/>
      </c>
      <c r="CM214" s="48"/>
      <c r="CN214" s="48"/>
      <c r="CO214" s="15" t="str" cm="1">
        <f t="array" ref="CO214">_xlfn.IFS([1]original_ver!CN115="ความรู้ทางการเกษตรและการใช้เทคโนโลยีสำหรับการผลิตในฟาร์ม",1,[1]original_ver!CN115="การวางแผนและจัดการฟาร์ม เช่น การเก็บเกี่ยว การเงิน และการวางแผนทางการตลาด",2,[1]original_ver!CN115="การเป็นผู้ประกอบการทางการเกษตร",3,[1]original_ver!CN115="การเพิ่มมูลค่าผลผลิต และการแปรรูปผลผลิต (รวมถึงการพัฒนาคุณภาพผลผลิต)",4,[1]original_ver!CN115="","")</f>
        <v/>
      </c>
      <c r="CP214" s="48"/>
      <c r="CQ214" s="48"/>
      <c r="CR214" s="15" t="str" cm="1">
        <f t="array" ref="CR214">_xlfn.IFS([1]original_ver!CR115="ประยุกต์",1,[1]original_ver!CR115="ไม่ประยุกต์",0,[1]original_ver!CR115="","")</f>
        <v/>
      </c>
      <c r="CS214" s="15" t="str" cm="1">
        <f t="array" ref="CS214">_xlfn.IFS([1]original_ver!CS115="ประยุกต์",1,[1]original_ver!CS115="ไม่ประยุกต์",0,[1]original_ver!CS115="","")</f>
        <v/>
      </c>
      <c r="CT214" s="48"/>
      <c r="CU214" s="15" t="str" cm="1">
        <f t="array" ref="CU214">_xlfn.IFS([1]original_ver!CV115="ประยุกต์",1,[1]original_ver!CV115="ไม่ประยุกต์",0,[1]original_ver!CV115="","")</f>
        <v/>
      </c>
      <c r="CV214" s="48"/>
      <c r="CW214" s="15" t="str" cm="1">
        <f t="array" ref="CW214">_xlfn.IFS([1]original_ver!CY115="ประยุกต์",1,[1]original_ver!CY115="ไม่ประยุกต์",0,[1]original_ver!CY115="","")</f>
        <v/>
      </c>
      <c r="CX214" s="48"/>
      <c r="CY214" s="15" t="str" cm="1">
        <f t="array" ref="CY214">_xlfn.IFS([1]original_ver!DB115="ประยุกต์",1,[1]original_ver!DB115="ไม่ประยุกต์",0,[1]original_ver!DB115="","")</f>
        <v/>
      </c>
      <c r="CZ214" s="48"/>
      <c r="DA214" s="48"/>
      <c r="DB214" s="48"/>
      <c r="DC214" s="48"/>
      <c r="DD214" s="48"/>
      <c r="DE214" s="48"/>
      <c r="DF214" s="48"/>
      <c r="DG214" s="17">
        <v>1</v>
      </c>
      <c r="DH214" s="17">
        <v>2</v>
      </c>
      <c r="DI214" s="17">
        <v>2</v>
      </c>
      <c r="DJ214" s="17">
        <v>2</v>
      </c>
      <c r="DK214" s="17">
        <v>3</v>
      </c>
      <c r="DL214" s="17">
        <v>2</v>
      </c>
      <c r="DM214" s="48"/>
      <c r="DN214" s="48"/>
      <c r="DO214" s="48"/>
      <c r="DP214" s="48"/>
      <c r="DQ214" s="48"/>
      <c r="DR214" s="48"/>
      <c r="DS214" s="49">
        <v>3</v>
      </c>
      <c r="DT214" s="49">
        <v>2.6666666666666665</v>
      </c>
      <c r="DU214" s="17">
        <v>4.5</v>
      </c>
      <c r="DV214" s="49">
        <v>3.2</v>
      </c>
      <c r="DW214" s="49">
        <v>2.6666666666666665</v>
      </c>
      <c r="DX214" s="49">
        <v>5</v>
      </c>
      <c r="DY214" s="153"/>
      <c r="DZ214" s="25">
        <v>3</v>
      </c>
      <c r="EA214" s="25">
        <v>2.6666666666666665</v>
      </c>
      <c r="EB214" s="25">
        <v>4.5</v>
      </c>
      <c r="EC214" s="25">
        <v>3.2</v>
      </c>
      <c r="ED214" s="25">
        <v>2.6666666666666665</v>
      </c>
      <c r="EE214">
        <v>5</v>
      </c>
    </row>
    <row r="215" spans="1:135" x14ac:dyDescent="0.2">
      <c r="A215">
        <v>107</v>
      </c>
      <c r="AC215">
        <f t="shared" si="18"/>
        <v>0</v>
      </c>
      <c r="AD215" t="e">
        <f t="shared" si="20"/>
        <v>#DIV/0!</v>
      </c>
      <c r="AP215" s="148">
        <f t="shared" si="21"/>
        <v>0</v>
      </c>
      <c r="AQ215" s="148" t="e">
        <f t="shared" si="19"/>
        <v>#DIV/0!</v>
      </c>
      <c r="CI215" s="148" t="e">
        <f t="shared" si="22"/>
        <v>#DIV/0!</v>
      </c>
    </row>
    <row r="216" spans="1:135" x14ac:dyDescent="0.2">
      <c r="A216">
        <v>108</v>
      </c>
      <c r="B216" s="15">
        <v>423</v>
      </c>
      <c r="C216" s="50" t="s">
        <v>668</v>
      </c>
      <c r="D216" cm="1">
        <f t="array" ref="D216">_xlfn.IFS([1]original_ver!D116="Participant",1,[1]original_ver!D116="Non-Participant",0,[1]original_ver!D116="","")</f>
        <v>1</v>
      </c>
      <c r="E216" s="15">
        <v>6</v>
      </c>
      <c r="F216" s="17" cm="1">
        <f t="array" ref="F216">_xlfn.IFS([1]original_ver!F116="ชาย",1,[1]original_ver!F116="หญิง",0,[1]original_ver!F116="","")</f>
        <v>1</v>
      </c>
      <c r="G216" s="15">
        <v>39</v>
      </c>
      <c r="H216" s="17" cm="1">
        <f t="array" ref="H216">_xlfn.IFS([1]original_ver!H116="ไม่มีการศึกษา",0,[1]original_ver!H116="ประถมศึกษา",1,[1]original_ver!H116="มัธยมศึกษาตอนต้น",2,[1]original_ver!H116="มัธยมศึกษาตอนปลาย",3,[1]original_ver!H116="อนุปริญญา (ปวช., ปวส., ฝึกหัดครู)",4,[1]original_ver!H116="ปริญญาตรี",5,[1]original_ver!H116="สูงกว่าปริญญาตรี",6,[1]original_ver!H116="","")</f>
        <v>3</v>
      </c>
      <c r="I216" s="17" cm="1">
        <f t="array" ref="I216">_xlfn.IFS([1]original_ver!I116="โสด",1,[1]original_ver!I116="สมรส/อยู่ด้วยกัน",2,[1]original_ver!I116="หย่าร้าง/แยกกันอยู่",3,[1]original_ver!I116="หม้าย",4,[1]original_ver!I116="","")</f>
        <v>2</v>
      </c>
      <c r="J216" s="15">
        <v>2</v>
      </c>
      <c r="K216" s="15">
        <v>10</v>
      </c>
      <c r="L216" s="17" cm="1">
        <f t="array" ref="L216">_xlfn.IFS([1]original_ver!L116="ใช่",1,[1]original_ver!L116="ไม่ใช่",0,[1]original_ver!L116="","")</f>
        <v>0</v>
      </c>
      <c r="M216" s="17" cm="1">
        <f t="array" ref="M216">_xlfn.IFS([1]original_ver!M116="กู้ยืม",1,[1]original_ver!M116="ไม่กู้ยืม",0,[1]original_ver!M116="","")</f>
        <v>1</v>
      </c>
      <c r="N216" s="17">
        <f>IF($O216&gt;1, 1,0)</f>
        <v>1</v>
      </c>
      <c r="O216" s="23">
        <v>480000</v>
      </c>
      <c r="P216" s="17" cm="1">
        <f t="array" ref="P216">_xlfn.IFS([1]original_ver!O116="ใช่",1,[1]original_ver!O116="ไม่ใช่",0,[1]original_ver!O116="","")</f>
        <v>1</v>
      </c>
      <c r="Q216" s="17"/>
      <c r="R216" s="17">
        <v>2</v>
      </c>
      <c r="S216" s="17">
        <v>1</v>
      </c>
      <c r="T216" s="17">
        <v>21</v>
      </c>
      <c r="U216" s="17">
        <v>0</v>
      </c>
      <c r="V216" s="17">
        <v>0</v>
      </c>
      <c r="W216" s="22">
        <f>$U216/$T216</f>
        <v>0</v>
      </c>
      <c r="X216" s="48"/>
      <c r="Y216" s="48"/>
      <c r="Z216" s="48"/>
      <c r="AA216" s="48"/>
      <c r="AB216" s="48"/>
      <c r="AC216" s="48">
        <f t="shared" si="18"/>
        <v>0</v>
      </c>
      <c r="AD216">
        <f t="shared" si="20"/>
        <v>0</v>
      </c>
      <c r="AE216" s="17">
        <v>2</v>
      </c>
      <c r="AF216" s="17">
        <v>1</v>
      </c>
      <c r="AG216" s="17">
        <v>21</v>
      </c>
      <c r="AH216" s="17">
        <v>0</v>
      </c>
      <c r="AI216" s="17">
        <v>0</v>
      </c>
      <c r="AJ216" s="27">
        <f>$AH216/$AG216</f>
        <v>0</v>
      </c>
      <c r="AK216" s="48"/>
      <c r="AL216" s="48"/>
      <c r="AM216" s="48"/>
      <c r="AN216" s="48"/>
      <c r="AO216" s="48"/>
      <c r="AP216" s="149">
        <f t="shared" si="21"/>
        <v>0</v>
      </c>
      <c r="AQ216" s="149">
        <f t="shared" si="19"/>
        <v>0</v>
      </c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9">
        <v>1.5</v>
      </c>
      <c r="CE216" s="49">
        <v>1.6666666666666667</v>
      </c>
      <c r="CF216" s="49">
        <v>2.3333333333333335</v>
      </c>
      <c r="CG216" s="49">
        <v>1</v>
      </c>
      <c r="CH216" s="49">
        <v>3.5</v>
      </c>
      <c r="CI216" s="153">
        <f t="shared" si="22"/>
        <v>2</v>
      </c>
      <c r="CJ216" s="17">
        <v>1</v>
      </c>
      <c r="CK216" cm="1">
        <f t="array" ref="CK216">_xlfn.IFS([1]original_ver!CH116="จากการเข้าร่วมกิจกรรมอบรม ที่จัดโดยโครงการเกษตรกรปราดเปรื่อง (Smart Farmer)",1,[1]original_ver!CH116="จากการเข้าร่วมกิจกรรมอบรม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ๆ",3,[1]original_ver!CH116="จากการเรียนรู้ผ่านประสบการณ์ของผู้อื่น ได้แก่ เพื่อนบ้าน พี่น้อง เพื่อน และญาติ เป็นต้น",4,[1]original_ver!CH116="ไม่ได้เข้าร่วมกิจกรรมอบรมหรือเรียนรู้ใด ๆ (ข้ามไปข้อ 33)",5)</f>
        <v>5</v>
      </c>
      <c r="CL216" s="15" t="str" cm="1">
        <f t="array" ref="CL216">_xlfn.IFS([1]original_ver!CJ116="ความรู้ทางการเกษตรและการใช้เทคโนโลยีสำหรับการผลิตในฟาร์ม",1,[1]original_ver!CJ116="การวางแผนและจัดการฟาร์ม เช่น การเก็บเกี่ยว การเงิน และการวางแผนทางการตลาด",2,[1]original_ver!CJ116="การเป็นผู้ประกอบการทางการเกษตร",3,[1]original_ver!CJ116="การเพิ่มมูลค่าผลผลิต และการแปรรูปผลผลิต (รวมถึงการพัฒนาคุณภาพผลผลิต)",4,[1]original_ver!CJ116="","")</f>
        <v/>
      </c>
      <c r="CM216" s="48"/>
      <c r="CN216" s="48"/>
      <c r="CO216" s="15" t="str" cm="1">
        <f t="array" ref="CO216">_xlfn.IFS([1]original_ver!CN116="ความรู้ทางการเกษตรและการใช้เทคโนโลยีสำหรับการผลิตในฟาร์ม",1,[1]original_ver!CN116="การวางแผนและจัดการฟาร์ม เช่น การเก็บเกี่ยว การเงิน และการวางแผนทางการตลาด",2,[1]original_ver!CN116="การเป็นผู้ประกอบการทางการเกษตร",3,[1]original_ver!CN116="การเพิ่มมูลค่าผลผลิต และการแปรรูปผลผลิต (รวมถึงการพัฒนาคุณภาพผลผลิต)",4,[1]original_ver!CN116="","")</f>
        <v/>
      </c>
      <c r="CP216" s="48"/>
      <c r="CQ216" s="48"/>
      <c r="CR216" s="15" t="str" cm="1">
        <f t="array" ref="CR216">_xlfn.IFS([1]original_ver!CR116="ประยุกต์",1,[1]original_ver!CR116="ไม่ประยุกต์",0,[1]original_ver!CR116="","")</f>
        <v/>
      </c>
      <c r="CS216" s="15" t="str" cm="1">
        <f t="array" ref="CS216">_xlfn.IFS([1]original_ver!CS116="ประยุกต์",1,[1]original_ver!CS116="ไม่ประยุกต์",0,[1]original_ver!CS116="","")</f>
        <v/>
      </c>
      <c r="CT216" s="48"/>
      <c r="CU216" s="15" t="str" cm="1">
        <f t="array" ref="CU216">_xlfn.IFS([1]original_ver!CV116="ประยุกต์",1,[1]original_ver!CV116="ไม่ประยุกต์",0,[1]original_ver!CV116="","")</f>
        <v/>
      </c>
      <c r="CV216" s="48"/>
      <c r="CW216" s="15" t="str" cm="1">
        <f t="array" ref="CW216">_xlfn.IFS([1]original_ver!CY116="ประยุกต์",1,[1]original_ver!CY116="ไม่ประยุกต์",0,[1]original_ver!CY116="","")</f>
        <v/>
      </c>
      <c r="CX216" s="48"/>
      <c r="CY216" s="15" t="str" cm="1">
        <f t="array" ref="CY216">_xlfn.IFS([1]original_ver!DB116="ประยุกต์",1,[1]original_ver!DB116="ไม่ประยุกต์",0,[1]original_ver!DB116="","")</f>
        <v/>
      </c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17" t="s">
        <v>669</v>
      </c>
      <c r="DP216" s="48"/>
      <c r="DQ216" s="48"/>
      <c r="DR216" s="48"/>
      <c r="DS216" s="49">
        <v>4</v>
      </c>
      <c r="DT216" s="49">
        <v>4.333333333333333</v>
      </c>
      <c r="DU216" s="17">
        <v>5</v>
      </c>
      <c r="DV216" s="49">
        <v>4.2</v>
      </c>
      <c r="DW216" s="49">
        <v>4.666666666666667</v>
      </c>
      <c r="DX216" s="49">
        <v>4.75</v>
      </c>
      <c r="DY216" s="153"/>
      <c r="DZ216" s="25">
        <v>4</v>
      </c>
      <c r="EA216" s="25">
        <v>4.333333333333333</v>
      </c>
      <c r="EB216" s="25">
        <v>5</v>
      </c>
      <c r="EC216" s="25">
        <v>4.2</v>
      </c>
      <c r="ED216" s="25">
        <v>4.666666666666667</v>
      </c>
      <c r="EE216">
        <v>4.75</v>
      </c>
    </row>
    <row r="217" spans="1:135" x14ac:dyDescent="0.2">
      <c r="A217">
        <v>108</v>
      </c>
      <c r="AC217">
        <f t="shared" si="18"/>
        <v>0</v>
      </c>
      <c r="AD217" t="e">
        <f t="shared" si="20"/>
        <v>#DIV/0!</v>
      </c>
      <c r="AP217" s="148">
        <f t="shared" si="21"/>
        <v>0</v>
      </c>
      <c r="AQ217" s="148" t="e">
        <f t="shared" si="19"/>
        <v>#DIV/0!</v>
      </c>
      <c r="CI217" s="148" t="e">
        <f t="shared" si="22"/>
        <v>#DIV/0!</v>
      </c>
    </row>
    <row r="218" spans="1:135" x14ac:dyDescent="0.2">
      <c r="A218">
        <v>109</v>
      </c>
      <c r="B218" s="15">
        <v>424</v>
      </c>
      <c r="C218" s="47" t="s">
        <v>670</v>
      </c>
      <c r="D218" cm="1">
        <f t="array" ref="D218">_xlfn.IFS([1]original_ver!D117="Participant",1,[1]original_ver!D117="Non-Participant",0,[1]original_ver!D117="","")</f>
        <v>1</v>
      </c>
      <c r="E218" s="15">
        <v>6</v>
      </c>
      <c r="F218" s="17" cm="1">
        <f t="array" ref="F218">_xlfn.IFS([1]original_ver!F117="ชาย",1,[1]original_ver!F117="หญิง",0,[1]original_ver!F117="","")</f>
        <v>1</v>
      </c>
      <c r="G218" s="15">
        <v>29</v>
      </c>
      <c r="H218" s="17" cm="1">
        <f t="array" ref="H218">_xlfn.IFS([1]original_ver!H117="ไม่มีการศึกษา",0,[1]original_ver!H117="ประถมศึกษา",1,[1]original_ver!H117="มัธยมศึกษาตอนต้น",2,[1]original_ver!H117="มัธยมศึกษาตอนปลาย",3,[1]original_ver!H117="อนุปริญญา (ปวช., ปวส., ฝึกหัดครู)",4,[1]original_ver!H117="ปริญญาตรี",5,[1]original_ver!H117="สูงกว่าปริญญาตรี",6,[1]original_ver!H117="","")</f>
        <v>4</v>
      </c>
      <c r="I218" s="17" cm="1">
        <f t="array" ref="I218">_xlfn.IFS([1]original_ver!I117="โสด",1,[1]original_ver!I117="สมรส/อยู่ด้วยกัน",2,[1]original_ver!I117="หย่าร้าง/แยกกันอยู่",3,[1]original_ver!I117="หม้าย",4,[1]original_ver!I117="","")</f>
        <v>1</v>
      </c>
      <c r="J218" s="15">
        <v>2</v>
      </c>
      <c r="K218" s="15">
        <v>11</v>
      </c>
      <c r="L218" s="17" cm="1">
        <f t="array" ref="L218">_xlfn.IFS([1]original_ver!L117="ใช่",1,[1]original_ver!L117="ไม่ใช่",0,[1]original_ver!L117="","")</f>
        <v>1</v>
      </c>
      <c r="M218" s="17" cm="1">
        <f t="array" ref="M218">_xlfn.IFS([1]original_ver!M117="กู้ยืม",1,[1]original_ver!M117="ไม่กู้ยืม",0,[1]original_ver!M117="","")</f>
        <v>0</v>
      </c>
      <c r="N218" s="17">
        <f>IF($O218&gt;1, 1,0)</f>
        <v>1</v>
      </c>
      <c r="O218" s="23">
        <v>150000</v>
      </c>
      <c r="P218" s="17" cm="1">
        <f t="array" ref="P218">_xlfn.IFS([1]original_ver!O117="ใช่",1,[1]original_ver!O117="ไม่ใช่",0,[1]original_ver!O117="","")</f>
        <v>1</v>
      </c>
      <c r="Q218" s="17"/>
      <c r="R218" s="17">
        <v>7</v>
      </c>
      <c r="S218" s="17">
        <v>1</v>
      </c>
      <c r="T218" s="17">
        <v>5</v>
      </c>
      <c r="U218" s="17">
        <v>3000</v>
      </c>
      <c r="V218" s="17">
        <v>3</v>
      </c>
      <c r="W218" s="22">
        <f>$U218/$T218</f>
        <v>600</v>
      </c>
      <c r="X218" s="48"/>
      <c r="Y218" s="48"/>
      <c r="Z218" s="48"/>
      <c r="AA218" s="48"/>
      <c r="AB218" s="48"/>
      <c r="AC218" s="48">
        <f t="shared" si="18"/>
        <v>3000</v>
      </c>
      <c r="AD218">
        <f t="shared" si="20"/>
        <v>600</v>
      </c>
      <c r="AE218" s="17">
        <v>7</v>
      </c>
      <c r="AF218" s="17">
        <v>1</v>
      </c>
      <c r="AG218" s="17">
        <v>5</v>
      </c>
      <c r="AH218" s="17">
        <v>3000</v>
      </c>
      <c r="AI218" s="17">
        <v>3</v>
      </c>
      <c r="AJ218" s="27">
        <f>$AH218/$AG218</f>
        <v>600</v>
      </c>
      <c r="AK218" s="48"/>
      <c r="AL218" s="48"/>
      <c r="AM218" s="48"/>
      <c r="AN218" s="48"/>
      <c r="AO218" s="48"/>
      <c r="AP218" s="149">
        <f t="shared" si="21"/>
        <v>3000</v>
      </c>
      <c r="AQ218" s="149">
        <f t="shared" si="19"/>
        <v>600</v>
      </c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9">
        <v>1.75</v>
      </c>
      <c r="CE218" s="49">
        <v>1.6666666666666667</v>
      </c>
      <c r="CF218" s="49">
        <v>1.3333333333333333</v>
      </c>
      <c r="CG218" s="49">
        <v>1</v>
      </c>
      <c r="CH218" s="49">
        <v>2</v>
      </c>
      <c r="CI218" s="153">
        <f t="shared" si="22"/>
        <v>1.55</v>
      </c>
      <c r="CJ218" s="17">
        <v>4</v>
      </c>
      <c r="CK218" cm="1">
        <f t="array" ref="CK218">_xlfn.IFS([1]original_ver!CH117="จากการเข้าร่วมกิจกรรมอบรม ที่จัดโดยโครงการเกษตรกรปราดเปรื่อง (Smart Farmer)",1,[1]original_ver!CH117="จากการเข้าร่วมกิจกรรมอบรม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ๆ",3,[1]original_ver!CH117="จากการเรียนรู้ผ่านประสบการณ์ของผู้อื่น ได้แก่ เพื่อนบ้าน พี่น้อง เพื่อน และญาติ เป็นต้น",4,[1]original_ver!CH117="ไม่ได้เข้าร่วมกิจกรรมอบรมหรือเรียนรู้ใด ๆ (ข้ามไปข้อ 33)",5)</f>
        <v>2</v>
      </c>
      <c r="CL218" s="15" cm="1">
        <f t="array" ref="CL218">_xlfn.IFS([1]original_ver!CJ117="ความรู้ทางการเกษตรและการใช้เทคโนโลยีสำหรับการผลิตในฟาร์ม",1,[1]original_ver!CJ117="การวางแผนและจัดการฟาร์ม เช่น การเก็บเกี่ยว การเงิน และการวางแผนทางการตลาด",2,[1]original_ver!CJ117="การเป็นผู้ประกอบการทางการเกษตร",3,[1]original_ver!CJ117="การเพิ่มมูลค่าผลผลิต และการแปรรูปผลผลิต (รวมถึงการพัฒนาคุณภาพผลผลิต)",4,[1]original_ver!CJ117="","")</f>
        <v>1</v>
      </c>
      <c r="CM218" s="17">
        <v>5</v>
      </c>
      <c r="CN218" s="17">
        <v>2</v>
      </c>
      <c r="CO218" s="15" cm="1">
        <f t="array" ref="CO218">_xlfn.IFS([1]original_ver!CN117="ความรู้ทางการเกษตรและการใช้เทคโนโลยีสำหรับการผลิตในฟาร์ม",1,[1]original_ver!CN117="การวางแผนและจัดการฟาร์ม เช่น การเก็บเกี่ยว การเงิน และการวางแผนทางการตลาด",2,[1]original_ver!CN117="การเป็นผู้ประกอบการทางการเกษตร",3,[1]original_ver!CN117="การเพิ่มมูลค่าผลผลิต และการแปรรูปผลผลิต (รวมถึงการพัฒนาคุณภาพผลผลิต)",4,[1]original_ver!CN117="","")</f>
        <v>2</v>
      </c>
      <c r="CP218" s="17">
        <v>1</v>
      </c>
      <c r="CQ218" s="17">
        <v>2</v>
      </c>
      <c r="CR218" s="15" cm="1">
        <f t="array" ref="CR218">_xlfn.IFS([1]original_ver!CR117="ประยุกต์",1,[1]original_ver!CR117="ไม่ประยุกต์",0,[1]original_ver!CR117="","")</f>
        <v>1</v>
      </c>
      <c r="CS218" s="15" cm="1">
        <f t="array" ref="CS218">_xlfn.IFS([1]original_ver!CS117="ประยุกต์",1,[1]original_ver!CS117="ไม่ประยุกต์",0,[1]original_ver!CS117="","")</f>
        <v>1</v>
      </c>
      <c r="CT218" s="48"/>
      <c r="CU218" s="15" cm="1">
        <f t="array" ref="CU218">_xlfn.IFS([1]original_ver!CV117="ประยุกต์",1,[1]original_ver!CV117="ไม่ประยุกต์",0,[1]original_ver!CV117="","")</f>
        <v>1</v>
      </c>
      <c r="CV218" s="48"/>
      <c r="CW218" s="15" cm="1">
        <f t="array" ref="CW218">_xlfn.IFS([1]original_ver!CY117="ประยุกต์",1,[1]original_ver!CY117="ไม่ประยุกต์",0,[1]original_ver!CY117="","")</f>
        <v>1</v>
      </c>
      <c r="CX218" s="48"/>
      <c r="CY218" s="15" cm="1">
        <f t="array" ref="CY218">_xlfn.IFS([1]original_ver!DB117="ประยุกต์",1,[1]original_ver!DB117="ไม่ประยุกต์",0,[1]original_ver!DB117="","")</f>
        <v>1</v>
      </c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17">
        <v>1</v>
      </c>
      <c r="DL218" s="17">
        <v>4</v>
      </c>
      <c r="DM218" s="48"/>
      <c r="DN218" s="48"/>
      <c r="DO218" s="48"/>
      <c r="DP218" s="48"/>
      <c r="DQ218" s="48"/>
      <c r="DR218" s="48"/>
      <c r="DS218" s="49">
        <v>3</v>
      </c>
      <c r="DT218" s="49">
        <v>3.3333333333333335</v>
      </c>
      <c r="DU218" s="17">
        <v>4</v>
      </c>
      <c r="DV218" s="49">
        <v>3</v>
      </c>
      <c r="DW218" s="49">
        <v>2.6666666666666665</v>
      </c>
      <c r="DX218" s="49">
        <v>3.25</v>
      </c>
      <c r="DY218" s="153"/>
      <c r="DZ218" s="25">
        <v>4</v>
      </c>
      <c r="EA218" s="25">
        <v>4</v>
      </c>
      <c r="EB218" s="25">
        <v>4.5</v>
      </c>
      <c r="EC218" s="25">
        <v>3.4</v>
      </c>
      <c r="ED218" s="25">
        <v>2.6666666666666665</v>
      </c>
      <c r="EE218">
        <v>3.5</v>
      </c>
    </row>
    <row r="219" spans="1:135" x14ac:dyDescent="0.2">
      <c r="A219">
        <v>109</v>
      </c>
      <c r="AC219">
        <f t="shared" si="18"/>
        <v>0</v>
      </c>
      <c r="AD219" t="e">
        <f t="shared" si="20"/>
        <v>#DIV/0!</v>
      </c>
      <c r="AP219" s="148">
        <f t="shared" si="21"/>
        <v>0</v>
      </c>
      <c r="AQ219" s="148" t="e">
        <f t="shared" si="19"/>
        <v>#DIV/0!</v>
      </c>
      <c r="CI219" s="148" t="e">
        <f t="shared" si="22"/>
        <v>#DIV/0!</v>
      </c>
    </row>
    <row r="220" spans="1:135" x14ac:dyDescent="0.2">
      <c r="A220">
        <v>110</v>
      </c>
      <c r="B220" s="15">
        <v>425</v>
      </c>
      <c r="C220" s="47" t="s">
        <v>671</v>
      </c>
      <c r="D220" cm="1">
        <f t="array" ref="D220">_xlfn.IFS([1]original_ver!D118="Participant",1,[1]original_ver!D118="Non-Participant",0,[1]original_ver!D118="","")</f>
        <v>1</v>
      </c>
      <c r="E220" s="15">
        <v>6</v>
      </c>
      <c r="F220" s="17" cm="1">
        <f t="array" ref="F220">_xlfn.IFS([1]original_ver!F118="ชาย",1,[1]original_ver!F118="หญิง",0,[1]original_ver!F118="","")</f>
        <v>0</v>
      </c>
      <c r="G220" s="15">
        <v>42</v>
      </c>
      <c r="H220" s="17" cm="1">
        <f t="array" ref="H220">_xlfn.IFS([1]original_ver!H118="ไม่มีการศึกษา",0,[1]original_ver!H118="ประถมศึกษา",1,[1]original_ver!H118="มัธยมศึกษาตอนต้น",2,[1]original_ver!H118="มัธยมศึกษาตอนปลาย",3,[1]original_ver!H118="อนุปริญญา (ปวช., ปวส., ฝึกหัดครู)",4,[1]original_ver!H118="ปริญญาตรี",5,[1]original_ver!H118="สูงกว่าปริญญาตรี",6,[1]original_ver!H118="","")</f>
        <v>5</v>
      </c>
      <c r="I220" s="17" cm="1">
        <f t="array" ref="I220">_xlfn.IFS([1]original_ver!I118="โสด",1,[1]original_ver!I118="สมรส/อยู่ด้วยกัน",2,[1]original_ver!I118="หย่าร้าง/แยกกันอยู่",3,[1]original_ver!I118="หม้าย",4,[1]original_ver!I118="","")</f>
        <v>2</v>
      </c>
      <c r="J220" s="15">
        <v>5</v>
      </c>
      <c r="K220" s="15">
        <v>12</v>
      </c>
      <c r="L220" s="17" cm="1">
        <f t="array" ref="L220">_xlfn.IFS([1]original_ver!L118="ใช่",1,[1]original_ver!L118="ไม่ใช่",0,[1]original_ver!L118="","")</f>
        <v>0</v>
      </c>
      <c r="M220" s="17" cm="1">
        <f t="array" ref="M220">_xlfn.IFS([1]original_ver!M118="กู้ยืม",1,[1]original_ver!M118="ไม่กู้ยืม",0,[1]original_ver!M118="","")</f>
        <v>1</v>
      </c>
      <c r="N220" s="17">
        <f>IF($O220&gt;1, 1,0)</f>
        <v>0</v>
      </c>
      <c r="O220" s="23">
        <v>0</v>
      </c>
      <c r="P220" s="17" cm="1">
        <f t="array" ref="P220">_xlfn.IFS([1]original_ver!O118="ใช่",1,[1]original_ver!O118="ไม่ใช่",0,[1]original_ver!O118="","")</f>
        <v>1</v>
      </c>
      <c r="Q220" s="17"/>
      <c r="R220" s="17">
        <v>7</v>
      </c>
      <c r="S220" s="17">
        <v>1</v>
      </c>
      <c r="T220" s="17">
        <v>70</v>
      </c>
      <c r="U220" s="17">
        <v>30000</v>
      </c>
      <c r="V220" s="17">
        <v>35</v>
      </c>
      <c r="W220" s="22">
        <f>$U220/$T220</f>
        <v>428.57142857142856</v>
      </c>
      <c r="X220" s="48"/>
      <c r="Y220" s="48"/>
      <c r="Z220" s="48"/>
      <c r="AA220" s="48"/>
      <c r="AB220" s="48"/>
      <c r="AC220" s="48">
        <f t="shared" si="18"/>
        <v>30000</v>
      </c>
      <c r="AD220">
        <f t="shared" si="20"/>
        <v>428.57142857142856</v>
      </c>
      <c r="AE220" s="17">
        <v>7</v>
      </c>
      <c r="AF220" s="17">
        <v>1</v>
      </c>
      <c r="AG220" s="17">
        <v>70</v>
      </c>
      <c r="AH220" s="17">
        <v>30000</v>
      </c>
      <c r="AI220" s="17">
        <v>35</v>
      </c>
      <c r="AJ220" s="27">
        <f>$AH220/$AG220</f>
        <v>428.57142857142856</v>
      </c>
      <c r="AK220" s="48"/>
      <c r="AL220" s="48"/>
      <c r="AM220" s="48"/>
      <c r="AN220" s="48"/>
      <c r="AO220" s="48"/>
      <c r="AP220" s="149">
        <f t="shared" si="21"/>
        <v>30000</v>
      </c>
      <c r="AQ220" s="149">
        <f t="shared" si="19"/>
        <v>428.57142857142856</v>
      </c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9">
        <v>1</v>
      </c>
      <c r="CE220" s="49">
        <v>2.3333333333333335</v>
      </c>
      <c r="CF220" s="49">
        <v>1</v>
      </c>
      <c r="CG220" s="49">
        <v>1</v>
      </c>
      <c r="CH220" s="49">
        <v>1</v>
      </c>
      <c r="CI220" s="153">
        <f t="shared" si="22"/>
        <v>1.2666666666666668</v>
      </c>
      <c r="CJ220" s="17">
        <v>1</v>
      </c>
      <c r="CK220" cm="1">
        <f t="array" ref="CK220">_xlfn.IFS([1]original_ver!CH118="จากการเข้าร่วมกิจกรรมอบรม ที่จัดโดยโครงการเกษตรกรปราดเปรื่อง (Smart Farmer)",1,[1]original_ver!CH118="จากการเข้าร่วมกิจกรรมอบรม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ๆ",3,[1]original_ver!CH118="จากการเรียนรู้ผ่านประสบการณ์ของผู้อื่น ได้แก่ เพื่อนบ้าน พี่น้อง เพื่อน และญาติ เป็นต้น",4,[1]original_ver!CH118="ไม่ได้เข้าร่วมกิจกรรมอบรมหรือเรียนรู้ใด ๆ (ข้ามไปข้อ 33)",5)</f>
        <v>2</v>
      </c>
      <c r="CL220" s="15" cm="1">
        <f t="array" ref="CL220">_xlfn.IFS([1]original_ver!CJ118="ความรู้ทางการเกษตรและการใช้เทคโนโลยีสำหรับการผลิตในฟาร์ม",1,[1]original_ver!CJ118="การวางแผนและจัดการฟาร์ม เช่น การเก็บเกี่ยว การเงิน และการวางแผนทางการตลาด",2,[1]original_ver!CJ118="การเป็นผู้ประกอบการทางการเกษตร",3,[1]original_ver!CJ118="การเพิ่มมูลค่าผลผลิต และการแปรรูปผลผลิต (รวมถึงการพัฒนาคุณภาพผลผลิต)",4,[1]original_ver!CJ118="","")</f>
        <v>1</v>
      </c>
      <c r="CM220" s="17">
        <v>3</v>
      </c>
      <c r="CN220" s="17">
        <v>2</v>
      </c>
      <c r="CO220" s="15" cm="1">
        <f t="array" ref="CO220">_xlfn.IFS([1]original_ver!CN118="ความรู้ทางการเกษตรและการใช้เทคโนโลยีสำหรับการผลิตในฟาร์ม",1,[1]original_ver!CN118="การวางแผนและจัดการฟาร์ม เช่น การเก็บเกี่ยว การเงิน และการวางแผนทางการตลาด",2,[1]original_ver!CN118="การเป็นผู้ประกอบการทางการเกษตร",3,[1]original_ver!CN118="การเพิ่มมูลค่าผลผลิต และการแปรรูปผลผลิต (รวมถึงการพัฒนาคุณภาพผลผลิต)",4,[1]original_ver!CN118="","")</f>
        <v>2</v>
      </c>
      <c r="CP220" s="17">
        <v>1</v>
      </c>
      <c r="CQ220" s="17">
        <v>2</v>
      </c>
      <c r="CR220" s="15" cm="1">
        <f t="array" ref="CR220">_xlfn.IFS([1]original_ver!CR118="ประยุกต์",1,[1]original_ver!CR118="ไม่ประยุกต์",0,[1]original_ver!CR118="","")</f>
        <v>1</v>
      </c>
      <c r="CS220" s="15" cm="1">
        <f t="array" ref="CS220">_xlfn.IFS([1]original_ver!CS118="ประยุกต์",1,[1]original_ver!CS118="ไม่ประยุกต์",0,[1]original_ver!CS118="","")</f>
        <v>1</v>
      </c>
      <c r="CT220" s="48"/>
      <c r="CU220" s="15" cm="1">
        <f t="array" ref="CU220">_xlfn.IFS([1]original_ver!CV118="ประยุกต์",1,[1]original_ver!CV118="ไม่ประยุกต์",0,[1]original_ver!CV118="","")</f>
        <v>1</v>
      </c>
      <c r="CV220" s="48"/>
      <c r="CW220" s="15" cm="1">
        <f t="array" ref="CW220">_xlfn.IFS([1]original_ver!CY118="ประยุกต์",1,[1]original_ver!CY118="ไม่ประยุกต์",0,[1]original_ver!CY118="","")</f>
        <v>1</v>
      </c>
      <c r="CX220" s="48"/>
      <c r="CY220" s="15" cm="1">
        <f t="array" ref="CY220">_xlfn.IFS([1]original_ver!DB118="ประยุกต์",1,[1]original_ver!DB118="ไม่ประยุกต์",0,[1]original_ver!DB118="","")</f>
        <v>1</v>
      </c>
      <c r="CZ220" s="48"/>
      <c r="DA220" s="48"/>
      <c r="DB220" s="48"/>
      <c r="DC220" s="48"/>
      <c r="DD220" s="48"/>
      <c r="DE220" s="48"/>
      <c r="DF220" s="48"/>
      <c r="DG220" s="17">
        <v>2</v>
      </c>
      <c r="DH220" s="17">
        <v>2</v>
      </c>
      <c r="DI220" s="17">
        <v>3</v>
      </c>
      <c r="DJ220" s="17">
        <v>2</v>
      </c>
      <c r="DK220" s="48"/>
      <c r="DL220" s="48"/>
      <c r="DM220" s="17">
        <v>1</v>
      </c>
      <c r="DN220" s="17">
        <v>2</v>
      </c>
      <c r="DO220" s="48"/>
      <c r="DP220" s="48"/>
      <c r="DQ220" s="48"/>
      <c r="DR220" s="48"/>
      <c r="DS220" s="49">
        <v>4</v>
      </c>
      <c r="DT220" s="49">
        <v>4</v>
      </c>
      <c r="DU220" s="17">
        <v>4.5</v>
      </c>
      <c r="DV220" s="49">
        <v>5</v>
      </c>
      <c r="DW220" s="49">
        <v>4.333333333333333</v>
      </c>
      <c r="DX220" s="49">
        <v>5</v>
      </c>
      <c r="DY220" s="153"/>
      <c r="DZ220" s="25">
        <v>4</v>
      </c>
      <c r="EA220" s="25">
        <v>4</v>
      </c>
      <c r="EB220" s="25">
        <v>4.5</v>
      </c>
      <c r="EC220" s="25">
        <v>5</v>
      </c>
      <c r="ED220" s="25">
        <v>4.333333333333333</v>
      </c>
      <c r="EE220">
        <v>5</v>
      </c>
    </row>
    <row r="221" spans="1:135" x14ac:dyDescent="0.2">
      <c r="A221">
        <v>110</v>
      </c>
      <c r="AC221">
        <f t="shared" si="18"/>
        <v>0</v>
      </c>
      <c r="AD221" t="e">
        <f t="shared" si="20"/>
        <v>#DIV/0!</v>
      </c>
      <c r="AP221" s="148">
        <f t="shared" si="21"/>
        <v>0</v>
      </c>
      <c r="AQ221" s="148" t="e">
        <f t="shared" si="19"/>
        <v>#DIV/0!</v>
      </c>
      <c r="CI221" s="148" t="e">
        <f t="shared" si="22"/>
        <v>#DIV/0!</v>
      </c>
    </row>
    <row r="222" spans="1:135" x14ac:dyDescent="0.2">
      <c r="A222">
        <v>111</v>
      </c>
      <c r="B222" s="15">
        <v>500</v>
      </c>
      <c r="C222" s="50" t="s">
        <v>672</v>
      </c>
      <c r="D222" cm="1">
        <f t="array" ref="D222">_xlfn.IFS([1]original_ver!D119="Participant",1,[1]original_ver!D119="Non-Participant",0,[1]original_ver!D119="","")</f>
        <v>0</v>
      </c>
      <c r="E222" s="15">
        <v>6</v>
      </c>
      <c r="F222" s="17" cm="1">
        <f t="array" ref="F222">_xlfn.IFS([1]original_ver!F119="ชาย",1,[1]original_ver!F119="หญิง",0,[1]original_ver!F119="","")</f>
        <v>0</v>
      </c>
      <c r="G222" s="15">
        <v>51</v>
      </c>
      <c r="H222" s="17" cm="1">
        <f t="array" ref="H222">_xlfn.IFS([1]original_ver!H119="ไม่มีการศึกษา",0,[1]original_ver!H119="ประถมศึกษา",1,[1]original_ver!H119="มัธยมศึกษาตอนต้น",2,[1]original_ver!H119="มัธยมศึกษาตอนปลาย",3,[1]original_ver!H119="อนุปริญญา (ปวช., ปวส., ฝึกหัดครู)",4,[1]original_ver!H119="ปริญญาตรี",5,[1]original_ver!H119="สูงกว่าปริญญาตรี",6,[1]original_ver!H119="","")</f>
        <v>4</v>
      </c>
      <c r="I222" s="17" cm="1">
        <f t="array" ref="I222">_xlfn.IFS([1]original_ver!I119="โสด",1,[1]original_ver!I119="สมรส/อยู่ด้วยกัน",2,[1]original_ver!I119="หย่าร้าง/แยกกันอยู่",3,[1]original_ver!I119="หม้าย",4,[1]original_ver!I119="","")</f>
        <v>2</v>
      </c>
      <c r="J222" s="15">
        <v>4</v>
      </c>
      <c r="K222" s="15">
        <v>20</v>
      </c>
      <c r="L222" s="17" cm="1">
        <f t="array" ref="L222">_xlfn.IFS([1]original_ver!L119="ใช่",1,[1]original_ver!L119="ไม่ใช่",0,[1]original_ver!L119="","")</f>
        <v>0</v>
      </c>
      <c r="M222" s="17" cm="1">
        <f t="array" ref="M222">_xlfn.IFS([1]original_ver!M119="กู้ยืม",1,[1]original_ver!M119="ไม่กู้ยืม",0,[1]original_ver!M119="","")</f>
        <v>0</v>
      </c>
      <c r="N222" s="17">
        <f>IF($O222&gt;1, 1,0)</f>
        <v>1</v>
      </c>
      <c r="O222" s="54">
        <v>480000</v>
      </c>
      <c r="P222" s="17" cm="1">
        <f t="array" ref="P222">_xlfn.IFS([1]original_ver!O119="ใช่",1,[1]original_ver!O119="ไม่ใช่",0,[1]original_ver!O119="","")</f>
        <v>1</v>
      </c>
      <c r="Q222" s="17"/>
      <c r="R222" s="17">
        <v>2</v>
      </c>
      <c r="S222" s="17">
        <v>1</v>
      </c>
      <c r="T222" s="17">
        <v>73</v>
      </c>
      <c r="U222" s="55">
        <v>13950</v>
      </c>
      <c r="V222" s="17">
        <v>6.5</v>
      </c>
      <c r="W222" s="22">
        <f>$U222/$T222</f>
        <v>191.0958904109589</v>
      </c>
      <c r="X222" s="48"/>
      <c r="Y222" s="48"/>
      <c r="Z222" s="48"/>
      <c r="AA222" s="48"/>
      <c r="AB222" s="48"/>
      <c r="AC222" s="48">
        <f t="shared" si="18"/>
        <v>13950</v>
      </c>
      <c r="AD222">
        <f t="shared" si="20"/>
        <v>191.0958904109589</v>
      </c>
      <c r="AE222" s="17">
        <v>2</v>
      </c>
      <c r="AF222" s="17">
        <v>1</v>
      </c>
      <c r="AG222" s="17">
        <v>73</v>
      </c>
      <c r="AH222" s="55">
        <v>12500</v>
      </c>
      <c r="AI222" s="17">
        <v>6.5</v>
      </c>
      <c r="AJ222" s="27">
        <f>$AH222/$AG222</f>
        <v>171.23287671232876</v>
      </c>
      <c r="AK222" s="48"/>
      <c r="AL222" s="48"/>
      <c r="AM222" s="48"/>
      <c r="AN222" s="48"/>
      <c r="AO222" s="48"/>
      <c r="AP222" s="149">
        <f t="shared" si="21"/>
        <v>12500</v>
      </c>
      <c r="AQ222" s="149">
        <f t="shared" si="19"/>
        <v>171.23287671232876</v>
      </c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9">
        <v>1</v>
      </c>
      <c r="CE222" s="49">
        <v>1</v>
      </c>
      <c r="CF222" s="49">
        <v>1</v>
      </c>
      <c r="CG222" s="49">
        <v>1</v>
      </c>
      <c r="CH222" s="49">
        <v>1</v>
      </c>
      <c r="CI222" s="153">
        <f t="shared" si="22"/>
        <v>1</v>
      </c>
      <c r="CJ222" s="17">
        <v>1</v>
      </c>
      <c r="CK222" cm="1">
        <f t="array" ref="CK222">_xlfn.IFS([1]original_ver!CH119="จากการเข้าร่วมกิจกรรมอบรม ที่จัดโดยโครงการเกษตรกรปราดเปรื่อง (Smart Farmer)",1,[1]original_ver!CH119="จากการเข้าร่วมกิจกรรมอบรม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ๆ",3,[1]original_ver!CH119="จากการเรียนรู้ผ่านประสบการณ์ของผู้อื่น ได้แก่ เพื่อนบ้าน พี่น้อง เพื่อน และญาติ เป็นต้น",4,[1]original_ver!CH119="ไม่ได้เข้าร่วมกิจกรรมอบรมหรือเรียนรู้ใด ๆ (ข้ามไปข้อ 33)",5)</f>
        <v>5</v>
      </c>
      <c r="CL222" s="15" t="str" cm="1">
        <f t="array" ref="CL222">_xlfn.IFS([1]original_ver!CJ119="ความรู้ทางการเกษตรและการใช้เทคโนโลยีสำหรับการผลิตในฟาร์ม",1,[1]original_ver!CJ119="การวางแผนและจัดการฟาร์ม เช่น การเก็บเกี่ยว การเงิน และการวางแผนทางการตลาด",2,[1]original_ver!CJ119="การเป็นผู้ประกอบการทางการเกษตร",3,[1]original_ver!CJ119="การเพิ่มมูลค่าผลผลิต และการแปรรูปผลผลิต (รวมถึงการพัฒนาคุณภาพผลผลิต)",4,[1]original_ver!CJ119="","")</f>
        <v/>
      </c>
      <c r="CM222" s="48"/>
      <c r="CN222" s="48"/>
      <c r="CO222" s="15" t="str" cm="1">
        <f t="array" ref="CO222">_xlfn.IFS([1]original_ver!CN119="ความรู้ทางการเกษตรและการใช้เทคโนโลยีสำหรับการผลิตในฟาร์ม",1,[1]original_ver!CN119="การวางแผนและจัดการฟาร์ม เช่น การเก็บเกี่ยว การเงิน และการวางแผนทางการตลาด",2,[1]original_ver!CN119="การเป็นผู้ประกอบการทางการเกษตร",3,[1]original_ver!CN119="การเพิ่มมูลค่าผลผลิต และการแปรรูปผลผลิต (รวมถึงการพัฒนาคุณภาพผลผลิต)",4,[1]original_ver!CN119="","")</f>
        <v/>
      </c>
      <c r="CP222" s="48"/>
      <c r="CQ222" s="48"/>
      <c r="CR222" s="15" t="str" cm="1">
        <f t="array" ref="CR222">_xlfn.IFS([1]original_ver!CR119="ประยุกต์",1,[1]original_ver!CR119="ไม่ประยุกต์",0,[1]original_ver!CR119="","")</f>
        <v/>
      </c>
      <c r="CS222" s="15" t="str" cm="1">
        <f t="array" ref="CS222">_xlfn.IFS([1]original_ver!CS119="ประยุกต์",1,[1]original_ver!CS119="ไม่ประยุกต์",0,[1]original_ver!CS119="","")</f>
        <v/>
      </c>
      <c r="CT222" s="48"/>
      <c r="CU222" s="15" t="str" cm="1">
        <f t="array" ref="CU222">_xlfn.IFS([1]original_ver!CV119="ประยุกต์",1,[1]original_ver!CV119="ไม่ประยุกต์",0,[1]original_ver!CV119="","")</f>
        <v/>
      </c>
      <c r="CV222" s="48"/>
      <c r="CW222" s="15" t="str" cm="1">
        <f t="array" ref="CW222">_xlfn.IFS([1]original_ver!CY119="ประยุกต์",1,[1]original_ver!CY119="ไม่ประยุกต์",0,[1]original_ver!CY119="","")</f>
        <v/>
      </c>
      <c r="CX222" s="48"/>
      <c r="CY222" s="15" t="str" cm="1">
        <f t="array" ref="CY222">_xlfn.IFS([1]original_ver!DB119="ประยุกต์",1,[1]original_ver!DB119="ไม่ประยุกต์",0,[1]original_ver!DB119="","")</f>
        <v/>
      </c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9">
        <v>4.5999999999999996</v>
      </c>
      <c r="DT222" s="49">
        <v>4.333333333333333</v>
      </c>
      <c r="DU222" s="17">
        <v>5</v>
      </c>
      <c r="DV222" s="49">
        <v>4.5999999999999996</v>
      </c>
      <c r="DW222" s="49">
        <v>4.666666666666667</v>
      </c>
      <c r="DX222" s="49">
        <v>3</v>
      </c>
      <c r="DY222" s="153"/>
      <c r="DZ222" s="25">
        <v>4.8</v>
      </c>
      <c r="EA222" s="25">
        <v>4.333333333333333</v>
      </c>
      <c r="EB222" s="25">
        <v>5</v>
      </c>
      <c r="EC222" s="25">
        <v>4.5999999999999996</v>
      </c>
      <c r="ED222" s="25">
        <v>4.666666666666667</v>
      </c>
      <c r="EE222">
        <v>3</v>
      </c>
    </row>
    <row r="223" spans="1:135" x14ac:dyDescent="0.2">
      <c r="A223">
        <v>111</v>
      </c>
      <c r="AC223">
        <f t="shared" si="18"/>
        <v>0</v>
      </c>
      <c r="AD223" t="e">
        <f t="shared" si="20"/>
        <v>#DIV/0!</v>
      </c>
      <c r="AP223" s="148">
        <f t="shared" si="21"/>
        <v>0</v>
      </c>
      <c r="AQ223" s="148" t="e">
        <f t="shared" si="19"/>
        <v>#DIV/0!</v>
      </c>
      <c r="CI223" s="148" t="e">
        <f t="shared" si="22"/>
        <v>#DIV/0!</v>
      </c>
    </row>
    <row r="224" spans="1:135" x14ac:dyDescent="0.2">
      <c r="A224">
        <v>112</v>
      </c>
      <c r="B224" s="15">
        <v>501</v>
      </c>
      <c r="C224" s="50" t="s">
        <v>673</v>
      </c>
      <c r="D224" cm="1">
        <f t="array" ref="D224">_xlfn.IFS([1]original_ver!D120="Participant",1,[1]original_ver!D120="Non-Participant",0,[1]original_ver!D120="","")</f>
        <v>1</v>
      </c>
      <c r="E224" s="15">
        <v>3</v>
      </c>
      <c r="F224" s="17" cm="1">
        <f t="array" ref="F224">_xlfn.IFS([1]original_ver!F120="ชาย",1,[1]original_ver!F120="หญิง",0,[1]original_ver!F120="","")</f>
        <v>0</v>
      </c>
      <c r="G224" s="15">
        <v>42</v>
      </c>
      <c r="H224" s="17" cm="1">
        <f t="array" ref="H224">_xlfn.IFS([1]original_ver!H120="ไม่มีการศึกษา",0,[1]original_ver!H120="ประถมศึกษา",1,[1]original_ver!H120="มัธยมศึกษาตอนต้น",2,[1]original_ver!H120="มัธยมศึกษาตอนปลาย",3,[1]original_ver!H120="อนุปริญญา (ปวช., ปวส., ฝึกหัดครู)",4,[1]original_ver!H120="ปริญญาตรี",5,[1]original_ver!H120="สูงกว่าปริญญาตรี",6,[1]original_ver!H120="","")</f>
        <v>4</v>
      </c>
      <c r="I224" s="17" cm="1">
        <f t="array" ref="I224">_xlfn.IFS([1]original_ver!I120="โสด",1,[1]original_ver!I120="สมรส/อยู่ด้วยกัน",2,[1]original_ver!I120="หย่าร้าง/แยกกันอยู่",3,[1]original_ver!I120="หม้าย",4,[1]original_ver!I120="","")</f>
        <v>2</v>
      </c>
      <c r="J224" s="15">
        <v>3</v>
      </c>
      <c r="K224" s="15">
        <v>3</v>
      </c>
      <c r="L224" s="17" cm="1">
        <f t="array" ref="L224">_xlfn.IFS([1]original_ver!L120="ใช่",1,[1]original_ver!L120="ไม่ใช่",0,[1]original_ver!L120="","")</f>
        <v>0</v>
      </c>
      <c r="M224" s="17" cm="1">
        <f t="array" ref="M224">_xlfn.IFS([1]original_ver!M120="กู้ยืม",1,[1]original_ver!M120="ไม่กู้ยืม",0,[1]original_ver!M120="","")</f>
        <v>0</v>
      </c>
      <c r="N224" s="17">
        <f>IF($O224&gt;1, 1,0)</f>
        <v>1</v>
      </c>
      <c r="O224" s="54">
        <v>120000</v>
      </c>
      <c r="P224" s="17" cm="1">
        <f t="array" ref="P224">_xlfn.IFS([1]original_ver!O120="ใช่",1,[1]original_ver!O120="ไม่ใช่",0,[1]original_ver!O120="","")</f>
        <v>1</v>
      </c>
      <c r="Q224" s="17"/>
      <c r="R224" s="17">
        <v>7</v>
      </c>
      <c r="S224" s="17">
        <v>1</v>
      </c>
      <c r="T224" s="17">
        <v>4</v>
      </c>
      <c r="U224" s="17">
        <v>600</v>
      </c>
      <c r="V224" s="17">
        <v>500</v>
      </c>
      <c r="W224" s="22">
        <f>$U224/$T224</f>
        <v>150</v>
      </c>
      <c r="X224" s="48"/>
      <c r="Y224" s="48"/>
      <c r="Z224" s="48"/>
      <c r="AA224" s="48"/>
      <c r="AB224" s="48"/>
      <c r="AC224" s="48">
        <f t="shared" si="18"/>
        <v>600</v>
      </c>
      <c r="AD224">
        <f t="shared" si="20"/>
        <v>150</v>
      </c>
      <c r="AE224" s="17">
        <v>7</v>
      </c>
      <c r="AF224" s="17">
        <v>1</v>
      </c>
      <c r="AG224" s="17">
        <v>4</v>
      </c>
      <c r="AH224" s="17">
        <v>500</v>
      </c>
      <c r="AI224" s="17">
        <v>750</v>
      </c>
      <c r="AJ224" s="27">
        <f>$AH224/$AG224</f>
        <v>125</v>
      </c>
      <c r="AK224" s="48"/>
      <c r="AL224" s="48"/>
      <c r="AM224" s="48"/>
      <c r="AN224" s="48"/>
      <c r="AO224" s="48"/>
      <c r="AP224" s="149">
        <f t="shared" si="21"/>
        <v>500</v>
      </c>
      <c r="AQ224" s="149">
        <f t="shared" si="19"/>
        <v>125</v>
      </c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9">
        <v>2.5</v>
      </c>
      <c r="CE224" s="49">
        <v>3.6666666666666665</v>
      </c>
      <c r="CF224" s="49">
        <v>1.3333333333333333</v>
      </c>
      <c r="CG224" s="49">
        <v>2</v>
      </c>
      <c r="CH224" s="49">
        <v>3</v>
      </c>
      <c r="CI224" s="153">
        <f t="shared" si="22"/>
        <v>2.5</v>
      </c>
      <c r="CJ224" s="17">
        <v>1</v>
      </c>
      <c r="CK224" cm="1">
        <f t="array" ref="CK224">_xlfn.IFS([1]original_ver!CH120="จากการเข้าร่วมกิจกรรมอบรม ที่จัดโดยโครงการเกษตรกรปราดเปรื่อง (Smart Farmer)",1,[1]original_ver!CH120="จากการเข้าร่วมกิจกรรมอบรม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ๆ",3,[1]original_ver!CH120="จากการเรียนรู้ผ่านประสบการณ์ของผู้อื่น ได้แก่ เพื่อนบ้าน พี่น้อง เพื่อน และญาติ เป็นต้น",4,[1]original_ver!CH120="ไม่ได้เข้าร่วมกิจกรรมอบรมหรือเรียนรู้ใด ๆ (ข้ามไปข้อ 33)",5)</f>
        <v>5</v>
      </c>
      <c r="CL224" s="15" t="str" cm="1">
        <f t="array" ref="CL224">_xlfn.IFS([1]original_ver!CJ120="ความรู้ทางการเกษตรและการใช้เทคโนโลยีสำหรับการผลิตในฟาร์ม",1,[1]original_ver!CJ120="การวางแผนและจัดการฟาร์ม เช่น การเก็บเกี่ยว การเงิน และการวางแผนทางการตลาด",2,[1]original_ver!CJ120="การเป็นผู้ประกอบการทางการเกษตร",3,[1]original_ver!CJ120="การเพิ่มมูลค่าผลผลิต และการแปรรูปผลผลิต (รวมถึงการพัฒนาคุณภาพผลผลิต)",4,[1]original_ver!CJ120="","")</f>
        <v/>
      </c>
      <c r="CM224" s="48"/>
      <c r="CN224" s="48"/>
      <c r="CO224" s="15" t="str" cm="1">
        <f t="array" ref="CO224">_xlfn.IFS([1]original_ver!CN120="ความรู้ทางการเกษตรและการใช้เทคโนโลยีสำหรับการผลิตในฟาร์ม",1,[1]original_ver!CN120="การวางแผนและจัดการฟาร์ม เช่น การเก็บเกี่ยว การเงิน และการวางแผนทางการตลาด",2,[1]original_ver!CN120="การเป็นผู้ประกอบการทางการเกษตร",3,[1]original_ver!CN120="การเพิ่มมูลค่าผลผลิต และการแปรรูปผลผลิต (รวมถึงการพัฒนาคุณภาพผลผลิต)",4,[1]original_ver!CN120="","")</f>
        <v/>
      </c>
      <c r="CP224" s="48"/>
      <c r="CQ224" s="48"/>
      <c r="CR224" s="15" t="str" cm="1">
        <f t="array" ref="CR224">_xlfn.IFS([1]original_ver!CR120="ประยุกต์",1,[1]original_ver!CR120="ไม่ประยุกต์",0,[1]original_ver!CR120="","")</f>
        <v/>
      </c>
      <c r="CS224" s="15" t="str" cm="1">
        <f t="array" ref="CS224">_xlfn.IFS([1]original_ver!CS120="ประยุกต์",1,[1]original_ver!CS120="ไม่ประยุกต์",0,[1]original_ver!CS120="","")</f>
        <v/>
      </c>
      <c r="CT224" s="48"/>
      <c r="CU224" s="15" t="str" cm="1">
        <f t="array" ref="CU224">_xlfn.IFS([1]original_ver!CV120="ประยุกต์",1,[1]original_ver!CV120="ไม่ประยุกต์",0,[1]original_ver!CV120="","")</f>
        <v/>
      </c>
      <c r="CV224" s="48"/>
      <c r="CW224" s="15" t="str" cm="1">
        <f t="array" ref="CW224">_xlfn.IFS([1]original_ver!CY120="ประยุกต์",1,[1]original_ver!CY120="ไม่ประยุกต์",0,[1]original_ver!CY120="","")</f>
        <v/>
      </c>
      <c r="CX224" s="48"/>
      <c r="CY224" s="15" t="str" cm="1">
        <f t="array" ref="CY224">_xlfn.IFS([1]original_ver!DB120="ประยุกต์",1,[1]original_ver!DB120="ไม่ประยุกต์",0,[1]original_ver!DB120="","")</f>
        <v/>
      </c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9">
        <v>3.4</v>
      </c>
      <c r="DT224" s="49">
        <v>3.3333333333333335</v>
      </c>
      <c r="DU224" s="17">
        <v>5</v>
      </c>
      <c r="DV224" s="49">
        <v>3.2</v>
      </c>
      <c r="DW224" s="49">
        <v>3.3333333333333335</v>
      </c>
      <c r="DX224" s="49">
        <v>4</v>
      </c>
      <c r="DY224" s="153"/>
      <c r="DZ224" s="25">
        <v>4</v>
      </c>
      <c r="EA224" s="25">
        <v>4</v>
      </c>
      <c r="EB224" s="25">
        <v>5</v>
      </c>
      <c r="EC224" s="25">
        <v>4</v>
      </c>
      <c r="ED224" s="25">
        <v>3.3333333333333335</v>
      </c>
      <c r="EE224">
        <v>4</v>
      </c>
    </row>
    <row r="225" spans="1:135" x14ac:dyDescent="0.2">
      <c r="A225">
        <v>112</v>
      </c>
      <c r="AC225">
        <f t="shared" si="18"/>
        <v>0</v>
      </c>
      <c r="AD225" t="e">
        <f t="shared" si="20"/>
        <v>#DIV/0!</v>
      </c>
      <c r="AP225" s="148">
        <f t="shared" si="21"/>
        <v>0</v>
      </c>
      <c r="AQ225" s="148" t="e">
        <f t="shared" si="19"/>
        <v>#DIV/0!</v>
      </c>
      <c r="CI225" s="148" t="e">
        <f t="shared" si="22"/>
        <v>#DIV/0!</v>
      </c>
    </row>
    <row r="226" spans="1:135" x14ac:dyDescent="0.2">
      <c r="A226">
        <v>113</v>
      </c>
      <c r="B226" s="15">
        <v>502</v>
      </c>
      <c r="C226" s="50" t="s">
        <v>674</v>
      </c>
      <c r="D226" cm="1">
        <f t="array" ref="D226">_xlfn.IFS([1]original_ver!D121="Participant",1,[1]original_ver!D121="Non-Participant",0,[1]original_ver!D121="","")</f>
        <v>0</v>
      </c>
      <c r="E226" s="15">
        <v>6</v>
      </c>
      <c r="F226" s="17" cm="1">
        <f t="array" ref="F226">_xlfn.IFS([1]original_ver!F121="ชาย",1,[1]original_ver!F121="หญิง",0,[1]original_ver!F121="","")</f>
        <v>1</v>
      </c>
      <c r="G226" s="15">
        <v>54</v>
      </c>
      <c r="H226" s="17" cm="1">
        <f t="array" ref="H226">_xlfn.IFS([1]original_ver!H121="ไม่มีการศึกษา",0,[1]original_ver!H121="ประถมศึกษา",1,[1]original_ver!H121="มัธยมศึกษาตอนต้น",2,[1]original_ver!H121="มัธยมศึกษาตอนปลาย",3,[1]original_ver!H121="อนุปริญญา (ปวช., ปวส., ฝึกหัดครู)",4,[1]original_ver!H121="ปริญญาตรี",5,[1]original_ver!H121="สูงกว่าปริญญาตรี",6,[1]original_ver!H121="","")</f>
        <v>4</v>
      </c>
      <c r="I226" s="17" cm="1">
        <f t="array" ref="I226">_xlfn.IFS([1]original_ver!I121="โสด",1,[1]original_ver!I121="สมรส/อยู่ด้วยกัน",2,[1]original_ver!I121="หย่าร้าง/แยกกันอยู่",3,[1]original_ver!I121="หม้าย",4,[1]original_ver!I121="","")</f>
        <v>2</v>
      </c>
      <c r="J226" s="15">
        <v>4</v>
      </c>
      <c r="K226" s="15">
        <v>20</v>
      </c>
      <c r="L226" s="17" cm="1">
        <f t="array" ref="L226">_xlfn.IFS([1]original_ver!L121="ใช่",1,[1]original_ver!L121="ไม่ใช่",0,[1]original_ver!L121="","")</f>
        <v>0</v>
      </c>
      <c r="M226" s="17" cm="1">
        <f t="array" ref="M226">_xlfn.IFS([1]original_ver!M121="กู้ยืม",1,[1]original_ver!M121="ไม่กู้ยืม",0,[1]original_ver!M121="","")</f>
        <v>0</v>
      </c>
      <c r="N226" s="17">
        <f>IF($O226&gt;1, 1,0)</f>
        <v>1</v>
      </c>
      <c r="O226" s="54">
        <v>480000</v>
      </c>
      <c r="P226" s="17" cm="1">
        <f t="array" ref="P226">_xlfn.IFS([1]original_ver!O121="ใช่",1,[1]original_ver!O121="ไม่ใช่",0,[1]original_ver!O121="","")</f>
        <v>1</v>
      </c>
      <c r="Q226" s="17"/>
      <c r="R226" s="17">
        <v>2</v>
      </c>
      <c r="S226" s="17">
        <v>1</v>
      </c>
      <c r="T226" s="17">
        <v>73</v>
      </c>
      <c r="U226" s="55">
        <v>13950</v>
      </c>
      <c r="V226" s="17">
        <v>6.5</v>
      </c>
      <c r="W226" s="22">
        <f>$U226/$T226</f>
        <v>191.0958904109589</v>
      </c>
      <c r="X226" s="48"/>
      <c r="Y226" s="48"/>
      <c r="Z226" s="48"/>
      <c r="AA226" s="48"/>
      <c r="AB226" s="48"/>
      <c r="AC226" s="48">
        <f t="shared" si="18"/>
        <v>13950</v>
      </c>
      <c r="AD226">
        <f t="shared" si="20"/>
        <v>191.0958904109589</v>
      </c>
      <c r="AE226" s="17">
        <v>2</v>
      </c>
      <c r="AF226" s="17">
        <v>1</v>
      </c>
      <c r="AG226" s="17">
        <v>73</v>
      </c>
      <c r="AH226" s="55">
        <v>12500</v>
      </c>
      <c r="AI226" s="17">
        <v>6.5</v>
      </c>
      <c r="AJ226" s="27">
        <f>$AH226/$AG226</f>
        <v>171.23287671232876</v>
      </c>
      <c r="AK226" s="48"/>
      <c r="AL226" s="48"/>
      <c r="AM226" s="48"/>
      <c r="AN226" s="48"/>
      <c r="AO226" s="48"/>
      <c r="AP226" s="149">
        <f t="shared" si="21"/>
        <v>12500</v>
      </c>
      <c r="AQ226" s="149">
        <f t="shared" si="19"/>
        <v>171.23287671232876</v>
      </c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9">
        <v>1</v>
      </c>
      <c r="CE226" s="49">
        <v>1</v>
      </c>
      <c r="CF226" s="49">
        <v>1</v>
      </c>
      <c r="CG226" s="49">
        <v>1</v>
      </c>
      <c r="CH226" s="49">
        <v>1</v>
      </c>
      <c r="CI226" s="153">
        <f t="shared" si="22"/>
        <v>1</v>
      </c>
      <c r="CJ226" s="17">
        <v>1</v>
      </c>
      <c r="CK226" cm="1">
        <f t="array" ref="CK226">_xlfn.IFS([1]original_ver!CH121="จากการเข้าร่วมกิจกรรมอบรม ที่จัดโดยโครงการเกษตรกรปราดเปรื่อง (Smart Farmer)",1,[1]original_ver!CH121="จากการเข้าร่วมกิจกรรมอบรม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ๆ",3,[1]original_ver!CH121="จากการเรียนรู้ผ่านประสบการณ์ของผู้อื่น ได้แก่ เพื่อนบ้าน พี่น้อง เพื่อน และญาติ เป็นต้น",4,[1]original_ver!CH121="ไม่ได้เข้าร่วมกิจกรรมอบรมหรือเรียนรู้ใด ๆ (ข้ามไปข้อ 33)",5)</f>
        <v>5</v>
      </c>
      <c r="CL226" s="15" t="str" cm="1">
        <f t="array" ref="CL226">_xlfn.IFS([1]original_ver!CJ121="ความรู้ทางการเกษตรและการใช้เทคโนโลยีสำหรับการผลิตในฟาร์ม",1,[1]original_ver!CJ121="การวางแผนและจัดการฟาร์ม เช่น การเก็บเกี่ยว การเงิน และการวางแผนทางการตลาด",2,[1]original_ver!CJ121="การเป็นผู้ประกอบการทางการเกษตร",3,[1]original_ver!CJ121="การเพิ่มมูลค่าผลผลิต และการแปรรูปผลผลิต (รวมถึงการพัฒนาคุณภาพผลผลิต)",4,[1]original_ver!CJ121="","")</f>
        <v/>
      </c>
      <c r="CM226" s="48"/>
      <c r="CN226" s="48"/>
      <c r="CO226" s="15" t="str" cm="1">
        <f t="array" ref="CO226">_xlfn.IFS([1]original_ver!CN121="ความรู้ทางการเกษตรและการใช้เทคโนโลยีสำหรับการผลิตในฟาร์ม",1,[1]original_ver!CN121="การวางแผนและจัดการฟาร์ม เช่น การเก็บเกี่ยว การเงิน และการวางแผนทางการตลาด",2,[1]original_ver!CN121="การเป็นผู้ประกอบการทางการเกษตร",3,[1]original_ver!CN121="การเพิ่มมูลค่าผลผลิต และการแปรรูปผลผลิต (รวมถึงการพัฒนาคุณภาพผลผลิต)",4,[1]original_ver!CN121="","")</f>
        <v/>
      </c>
      <c r="CP226" s="48"/>
      <c r="CQ226" s="48"/>
      <c r="CR226" s="15" t="str" cm="1">
        <f t="array" ref="CR226">_xlfn.IFS([1]original_ver!CR121="ประยุกต์",1,[1]original_ver!CR121="ไม่ประยุกต์",0,[1]original_ver!CR121="","")</f>
        <v/>
      </c>
      <c r="CS226" s="15" t="str" cm="1">
        <f t="array" ref="CS226">_xlfn.IFS([1]original_ver!CS121="ประยุกต์",1,[1]original_ver!CS121="ไม่ประยุกต์",0,[1]original_ver!CS121="","")</f>
        <v/>
      </c>
      <c r="CT226" s="48"/>
      <c r="CU226" s="15" t="str" cm="1">
        <f t="array" ref="CU226">_xlfn.IFS([1]original_ver!CV121="ประยุกต์",1,[1]original_ver!CV121="ไม่ประยุกต์",0,[1]original_ver!CV121="","")</f>
        <v/>
      </c>
      <c r="CV226" s="48"/>
      <c r="CW226" s="15" t="str" cm="1">
        <f t="array" ref="CW226">_xlfn.IFS([1]original_ver!CY121="ประยุกต์",1,[1]original_ver!CY121="ไม่ประยุกต์",0,[1]original_ver!CY121="","")</f>
        <v/>
      </c>
      <c r="CX226" s="48"/>
      <c r="CY226" s="15" t="str" cm="1">
        <f t="array" ref="CY226">_xlfn.IFS([1]original_ver!DB121="ประยุกต์",1,[1]original_ver!DB121="ไม่ประยุกต์",0,[1]original_ver!DB121="","")</f>
        <v/>
      </c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9">
        <v>4.5999999999999996</v>
      </c>
      <c r="DT226" s="49">
        <v>4.333333333333333</v>
      </c>
      <c r="DU226" s="17">
        <v>5</v>
      </c>
      <c r="DV226" s="49">
        <v>4.5999999999999996</v>
      </c>
      <c r="DW226" s="49">
        <v>4.666666666666667</v>
      </c>
      <c r="DX226" s="49">
        <v>3</v>
      </c>
      <c r="DY226" s="153"/>
      <c r="DZ226" s="25">
        <v>4.8</v>
      </c>
      <c r="EA226" s="25">
        <v>4.333333333333333</v>
      </c>
      <c r="EB226" s="25">
        <v>5</v>
      </c>
      <c r="EC226" s="25">
        <v>4.5999999999999996</v>
      </c>
      <c r="ED226" s="25">
        <v>4.666666666666667</v>
      </c>
      <c r="EE226">
        <v>3</v>
      </c>
    </row>
    <row r="227" spans="1:135" x14ac:dyDescent="0.2">
      <c r="A227">
        <v>113</v>
      </c>
      <c r="AC227">
        <f t="shared" si="18"/>
        <v>0</v>
      </c>
      <c r="AD227" t="e">
        <f t="shared" si="20"/>
        <v>#DIV/0!</v>
      </c>
      <c r="AP227" s="148">
        <f t="shared" si="21"/>
        <v>0</v>
      </c>
      <c r="AQ227" s="148" t="e">
        <f t="shared" si="19"/>
        <v>#DIV/0!</v>
      </c>
      <c r="CI227" s="148" t="e">
        <f t="shared" si="22"/>
        <v>#DIV/0!</v>
      </c>
    </row>
    <row r="228" spans="1:135" x14ac:dyDescent="0.2">
      <c r="A228">
        <v>114</v>
      </c>
      <c r="B228" s="15">
        <v>503</v>
      </c>
      <c r="C228" s="47" t="s">
        <v>675</v>
      </c>
      <c r="D228" cm="1">
        <f t="array" ref="D228">_xlfn.IFS([1]original_ver!D122="Participant",1,[1]original_ver!D122="Non-Participant",0,[1]original_ver!D122="","")</f>
        <v>0</v>
      </c>
      <c r="E228" s="15">
        <v>6</v>
      </c>
      <c r="F228" s="17" cm="1">
        <f t="array" ref="F228">_xlfn.IFS([1]original_ver!F122="ชาย",1,[1]original_ver!F122="หญิง",0,[1]original_ver!F122="","")</f>
        <v>0</v>
      </c>
      <c r="G228" s="15">
        <v>74</v>
      </c>
      <c r="H228" s="17" cm="1">
        <f t="array" ref="H228">_xlfn.IFS([1]original_ver!H122="ไม่มีการศึกษา",0,[1]original_ver!H122="ประถมศึกษา",1,[1]original_ver!H122="มัธยมศึกษาตอนต้น",2,[1]original_ver!H122="มัธยมศึกษาตอนปลาย",3,[1]original_ver!H122="อนุปริญญา (ปวช., ปวส., ฝึกหัดครู)",4,[1]original_ver!H122="ปริญญาตรี",5,[1]original_ver!H122="สูงกว่าปริญญาตรี",6,[1]original_ver!H122="","")</f>
        <v>1</v>
      </c>
      <c r="I228" s="17" cm="1">
        <f t="array" ref="I228">_xlfn.IFS([1]original_ver!I122="โสด",1,[1]original_ver!I122="สมรส/อยู่ด้วยกัน",2,[1]original_ver!I122="หย่าร้าง/แยกกันอยู่",3,[1]original_ver!I122="หม้าย",4,[1]original_ver!I122="","")</f>
        <v>2</v>
      </c>
      <c r="J228" s="15">
        <v>2</v>
      </c>
      <c r="K228" s="15">
        <v>30</v>
      </c>
      <c r="L228" s="17" cm="1">
        <f t="array" ref="L228">_xlfn.IFS([1]original_ver!L122="ใช่",1,[1]original_ver!L122="ไม่ใช่",0,[1]original_ver!L122="","")</f>
        <v>0</v>
      </c>
      <c r="M228" s="17" cm="1">
        <f t="array" ref="M228">_xlfn.IFS([1]original_ver!M122="กู้ยืม",1,[1]original_ver!M122="ไม่กู้ยืม",0,[1]original_ver!M122="","")</f>
        <v>0</v>
      </c>
      <c r="N228" s="17">
        <f>IF($O228&gt;1, 1,0)</f>
        <v>0</v>
      </c>
      <c r="O228" s="26"/>
      <c r="P228" s="17" cm="1">
        <f t="array" ref="P228">_xlfn.IFS([1]original_ver!O122="ใช่",1,[1]original_ver!O122="ไม่ใช่",0,[1]original_ver!O122="","")</f>
        <v>0</v>
      </c>
      <c r="Q228" s="17"/>
      <c r="R228" s="17">
        <v>7</v>
      </c>
      <c r="S228" s="17">
        <v>1</v>
      </c>
      <c r="T228" s="17">
        <v>10</v>
      </c>
      <c r="U228" s="17">
        <v>350</v>
      </c>
      <c r="V228" s="17">
        <v>15</v>
      </c>
      <c r="W228" s="22">
        <f>$U228/$T228</f>
        <v>35</v>
      </c>
      <c r="X228" s="48"/>
      <c r="Y228" s="48"/>
      <c r="Z228" s="48"/>
      <c r="AA228" s="48"/>
      <c r="AB228" s="48"/>
      <c r="AC228" s="48">
        <f t="shared" si="18"/>
        <v>350</v>
      </c>
      <c r="AD228">
        <f t="shared" si="20"/>
        <v>35</v>
      </c>
      <c r="AE228" s="17">
        <v>7</v>
      </c>
      <c r="AF228" s="17">
        <v>1</v>
      </c>
      <c r="AG228" s="17">
        <v>10</v>
      </c>
      <c r="AH228" s="17">
        <v>400</v>
      </c>
      <c r="AI228" s="17">
        <v>20</v>
      </c>
      <c r="AJ228" s="27">
        <f>$AH228/$AG228</f>
        <v>40</v>
      </c>
      <c r="AK228" s="48"/>
      <c r="AL228" s="48"/>
      <c r="AM228" s="48"/>
      <c r="AN228" s="48"/>
      <c r="AO228" s="48"/>
      <c r="AP228" s="149">
        <f t="shared" si="21"/>
        <v>400</v>
      </c>
      <c r="AQ228" s="149">
        <f t="shared" si="19"/>
        <v>40</v>
      </c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9">
        <v>1.75</v>
      </c>
      <c r="CE228" s="49">
        <v>1.3333333333333333</v>
      </c>
      <c r="CF228" s="49">
        <v>1.5</v>
      </c>
      <c r="CG228" s="49">
        <v>2.5</v>
      </c>
      <c r="CH228" s="49">
        <v>2</v>
      </c>
      <c r="CI228" s="153">
        <f t="shared" si="22"/>
        <v>1.8166666666666664</v>
      </c>
      <c r="CJ228" s="17">
        <v>1</v>
      </c>
      <c r="CK228" cm="1">
        <f t="array" ref="CK228">_xlfn.IFS([1]original_ver!CH122="จากการเข้าร่วมกิจกรรมอบรม ที่จัดโดยโครงการเกษตรกรปราดเปรื่อง (Smart Farmer)",1,[1]original_ver!CH122="จากการเข้าร่วมกิจกรรมอบรม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ๆ",3,[1]original_ver!CH122="จากการเรียนรู้ผ่านประสบการณ์ของผู้อื่น ได้แก่ เพื่อนบ้าน พี่น้อง เพื่อน และญาติ เป็นต้น",4,[1]original_ver!CH122="ไม่ได้เข้าร่วมกิจกรรมอบรมหรือเรียนรู้ใด ๆ (ข้ามไปข้อ 33)",5)</f>
        <v>5</v>
      </c>
      <c r="CL228" s="15" t="str" cm="1">
        <f t="array" ref="CL228">_xlfn.IFS([1]original_ver!CJ122="ความรู้ทางการเกษตรและการใช้เทคโนโลยีสำหรับการผลิตในฟาร์ม",1,[1]original_ver!CJ122="การวางแผนและจัดการฟาร์ม เช่น การเก็บเกี่ยว การเงิน และการวางแผนทางการตลาด",2,[1]original_ver!CJ122="การเป็นผู้ประกอบการทางการเกษตร",3,[1]original_ver!CJ122="การเพิ่มมูลค่าผลผลิต และการแปรรูปผลผลิต (รวมถึงการพัฒนาคุณภาพผลผลิต)",4,[1]original_ver!CJ122="","")</f>
        <v/>
      </c>
      <c r="CM228" s="48"/>
      <c r="CN228" s="48"/>
      <c r="CO228" s="15" t="str" cm="1">
        <f t="array" ref="CO228">_xlfn.IFS([1]original_ver!CN122="ความรู้ทางการเกษตรและการใช้เทคโนโลยีสำหรับการผลิตในฟาร์ม",1,[1]original_ver!CN122="การวางแผนและจัดการฟาร์ม เช่น การเก็บเกี่ยว การเงิน และการวางแผนทางการตลาด",2,[1]original_ver!CN122="การเป็นผู้ประกอบการทางการเกษตร",3,[1]original_ver!CN122="การเพิ่มมูลค่าผลผลิต และการแปรรูปผลผลิต (รวมถึงการพัฒนาคุณภาพผลผลิต)",4,[1]original_ver!CN122="","")</f>
        <v/>
      </c>
      <c r="CP228" s="48"/>
      <c r="CQ228" s="48"/>
      <c r="CR228" s="15" t="str" cm="1">
        <f t="array" ref="CR228">_xlfn.IFS([1]original_ver!CR122="ประยุกต์",1,[1]original_ver!CR122="ไม่ประยุกต์",0,[1]original_ver!CR122="","")</f>
        <v/>
      </c>
      <c r="CS228" s="15" t="str" cm="1">
        <f t="array" ref="CS228">_xlfn.IFS([1]original_ver!CS122="ประยุกต์",1,[1]original_ver!CS122="ไม่ประยุกต์",0,[1]original_ver!CS122="","")</f>
        <v/>
      </c>
      <c r="CT228" s="48"/>
      <c r="CU228" s="15" t="str" cm="1">
        <f t="array" ref="CU228">_xlfn.IFS([1]original_ver!CV122="ประยุกต์",1,[1]original_ver!CV122="ไม่ประยุกต์",0,[1]original_ver!CV122="","")</f>
        <v/>
      </c>
      <c r="CV228" s="48"/>
      <c r="CW228" s="15" t="str" cm="1">
        <f t="array" ref="CW228">_xlfn.IFS([1]original_ver!CY122="ประยุกต์",1,[1]original_ver!CY122="ไม่ประยุกต์",0,[1]original_ver!CY122="","")</f>
        <v/>
      </c>
      <c r="CX228" s="48"/>
      <c r="CY228" s="15" t="str" cm="1">
        <f t="array" ref="CY228">_xlfn.IFS([1]original_ver!DB122="ประยุกต์",1,[1]original_ver!DB122="ไม่ประยุกต์",0,[1]original_ver!DB122="","")</f>
        <v/>
      </c>
      <c r="CZ228" s="48"/>
      <c r="DA228" s="48"/>
      <c r="DB228" s="48"/>
      <c r="DC228" s="48"/>
      <c r="DD228" s="48"/>
      <c r="DE228" s="48"/>
      <c r="DF228" s="48"/>
      <c r="DG228" s="17">
        <v>3</v>
      </c>
      <c r="DH228" s="17">
        <v>4</v>
      </c>
      <c r="DI228" s="17">
        <v>2</v>
      </c>
      <c r="DJ228" s="17">
        <v>4</v>
      </c>
      <c r="DK228" s="17">
        <v>1</v>
      </c>
      <c r="DL228" s="17">
        <v>4</v>
      </c>
      <c r="DM228" s="17">
        <v>3</v>
      </c>
      <c r="DN228" s="17">
        <v>4</v>
      </c>
      <c r="DO228" s="48"/>
      <c r="DP228" s="48"/>
      <c r="DQ228" s="48"/>
      <c r="DR228" s="48"/>
      <c r="DS228" s="49">
        <v>3.2</v>
      </c>
      <c r="DT228" s="49">
        <v>3</v>
      </c>
      <c r="DU228" s="17">
        <v>1</v>
      </c>
      <c r="DV228" s="49">
        <v>2</v>
      </c>
      <c r="DW228" s="49">
        <v>2.3333333333333335</v>
      </c>
      <c r="DX228" s="49">
        <v>1</v>
      </c>
      <c r="DY228" s="153"/>
      <c r="DZ228" s="25">
        <v>3.2</v>
      </c>
      <c r="EA228" s="25">
        <v>3</v>
      </c>
      <c r="EB228" s="25">
        <v>1</v>
      </c>
      <c r="EC228" s="25">
        <v>2</v>
      </c>
      <c r="ED228" s="25">
        <v>2.3333333333333335</v>
      </c>
      <c r="EE228">
        <v>1</v>
      </c>
    </row>
    <row r="229" spans="1:135" x14ac:dyDescent="0.2">
      <c r="A229">
        <v>114</v>
      </c>
      <c r="AC229">
        <f t="shared" si="18"/>
        <v>0</v>
      </c>
      <c r="AD229" t="e">
        <f t="shared" si="20"/>
        <v>#DIV/0!</v>
      </c>
      <c r="AP229" s="148">
        <f t="shared" si="21"/>
        <v>0</v>
      </c>
      <c r="AQ229" s="148" t="e">
        <f t="shared" si="19"/>
        <v>#DIV/0!</v>
      </c>
      <c r="CI229" s="148" t="e">
        <f t="shared" si="22"/>
        <v>#DIV/0!</v>
      </c>
    </row>
    <row r="230" spans="1:135" x14ac:dyDescent="0.2">
      <c r="A230">
        <v>115</v>
      </c>
      <c r="B230" s="15">
        <v>504</v>
      </c>
      <c r="C230" s="50" t="s">
        <v>676</v>
      </c>
      <c r="D230" cm="1">
        <f t="array" ref="D230">_xlfn.IFS([1]original_ver!D123="Participant",1,[1]original_ver!D123="Non-Participant",0,[1]original_ver!D123="","")</f>
        <v>0</v>
      </c>
      <c r="E230" s="15">
        <v>6</v>
      </c>
      <c r="F230" s="17" cm="1">
        <f t="array" ref="F230">_xlfn.IFS([1]original_ver!F123="ชาย",1,[1]original_ver!F123="หญิง",0,[1]original_ver!F123="","")</f>
        <v>0</v>
      </c>
      <c r="G230" s="15">
        <v>61</v>
      </c>
      <c r="H230" s="17" cm="1">
        <f t="array" ref="H230">_xlfn.IFS([1]original_ver!H123="ไม่มีการศึกษา",0,[1]original_ver!H123="ประถมศึกษา",1,[1]original_ver!H123="มัธยมศึกษาตอนต้น",2,[1]original_ver!H123="มัธยมศึกษาตอนปลาย",3,[1]original_ver!H123="อนุปริญญา (ปวช., ปวส., ฝึกหัดครู)",4,[1]original_ver!H123="ปริญญาตรี",5,[1]original_ver!H123="สูงกว่าปริญญาตรี",6,[1]original_ver!H123="","")</f>
        <v>4</v>
      </c>
      <c r="I230" s="17" cm="1">
        <f t="array" ref="I230">_xlfn.IFS([1]original_ver!I123="โสด",1,[1]original_ver!I123="สมรส/อยู่ด้วยกัน",2,[1]original_ver!I123="หย่าร้าง/แยกกันอยู่",3,[1]original_ver!I123="หม้าย",4,[1]original_ver!I123="","")</f>
        <v>2</v>
      </c>
      <c r="J230" s="15">
        <v>5</v>
      </c>
      <c r="K230" s="15">
        <v>30</v>
      </c>
      <c r="L230" s="17" cm="1">
        <f t="array" ref="L230">_xlfn.IFS([1]original_ver!L123="ใช่",1,[1]original_ver!L123="ไม่ใช่",0,[1]original_ver!L123="","")</f>
        <v>0</v>
      </c>
      <c r="M230" s="17" cm="1">
        <f t="array" ref="M230">_xlfn.IFS([1]original_ver!M123="กู้ยืม",1,[1]original_ver!M123="ไม่กู้ยืม",0,[1]original_ver!M123="","")</f>
        <v>0</v>
      </c>
      <c r="N230" s="17">
        <f>IF($O230&gt;1, 1,0)</f>
        <v>1</v>
      </c>
      <c r="O230" s="23">
        <v>600000</v>
      </c>
      <c r="P230" s="17" cm="1">
        <f t="array" ref="P230">_xlfn.IFS([1]original_ver!O123="ใช่",1,[1]original_ver!O123="ไม่ใช่",0,[1]original_ver!O123="","")</f>
        <v>0</v>
      </c>
      <c r="Q230" s="17"/>
      <c r="R230" s="17">
        <v>2</v>
      </c>
      <c r="S230" s="17">
        <v>1</v>
      </c>
      <c r="T230" s="17">
        <v>15</v>
      </c>
      <c r="U230" s="17">
        <v>10500</v>
      </c>
      <c r="V230" s="17">
        <v>53</v>
      </c>
      <c r="W230" s="22">
        <f>$U230/$T230</f>
        <v>700</v>
      </c>
      <c r="X230" s="48"/>
      <c r="Y230" s="48"/>
      <c r="Z230" s="48"/>
      <c r="AA230" s="48"/>
      <c r="AB230" s="48"/>
      <c r="AC230" s="48">
        <f t="shared" si="18"/>
        <v>10500</v>
      </c>
      <c r="AD230">
        <f t="shared" si="20"/>
        <v>700</v>
      </c>
      <c r="AE230" s="17">
        <v>2</v>
      </c>
      <c r="AF230" s="17">
        <v>1</v>
      </c>
      <c r="AG230" s="17">
        <v>15</v>
      </c>
      <c r="AH230" s="17">
        <v>10500</v>
      </c>
      <c r="AI230" s="17">
        <v>60</v>
      </c>
      <c r="AJ230" s="27">
        <f>$AH230/$AG230</f>
        <v>700</v>
      </c>
      <c r="AK230" s="48"/>
      <c r="AL230" s="48"/>
      <c r="AM230" s="48"/>
      <c r="AN230" s="48"/>
      <c r="AO230" s="48"/>
      <c r="AP230" s="149">
        <f t="shared" si="21"/>
        <v>10500</v>
      </c>
      <c r="AQ230" s="149">
        <f t="shared" si="19"/>
        <v>700</v>
      </c>
      <c r="AR230" s="17">
        <v>7</v>
      </c>
      <c r="AS230" s="17">
        <v>1</v>
      </c>
      <c r="AT230" s="17">
        <v>13</v>
      </c>
      <c r="AU230" s="17">
        <v>500</v>
      </c>
      <c r="AV230" s="17">
        <v>30</v>
      </c>
      <c r="AW230" s="17">
        <f>$AU230/$AT230</f>
        <v>38.46153846153846</v>
      </c>
      <c r="AX230" s="48"/>
      <c r="AY230" s="48"/>
      <c r="AZ230" s="48"/>
      <c r="BA230" s="48"/>
      <c r="BB230" s="48"/>
      <c r="BC230" s="48">
        <f>$AU230+$AZ230</f>
        <v>500</v>
      </c>
      <c r="BD230" s="48">
        <f>$BC230/$AT230</f>
        <v>38.46153846153846</v>
      </c>
      <c r="BE230" s="17">
        <v>7</v>
      </c>
      <c r="BF230" s="17">
        <v>1</v>
      </c>
      <c r="BG230" s="17">
        <v>13</v>
      </c>
      <c r="BH230" s="17">
        <v>1200</v>
      </c>
      <c r="BI230" s="17">
        <v>40</v>
      </c>
      <c r="BJ230" s="17"/>
      <c r="BK230" s="48"/>
      <c r="BL230" s="48"/>
      <c r="BM230" s="48"/>
      <c r="BN230" s="48"/>
      <c r="BP230" s="48">
        <f>$BH230+$BM230</f>
        <v>1200</v>
      </c>
      <c r="BQ230" s="48">
        <f>$BP230/$BG230</f>
        <v>92.307692307692307</v>
      </c>
      <c r="BR230" s="48"/>
      <c r="BS230" s="48"/>
      <c r="BT230" s="48"/>
      <c r="BU230" s="48"/>
      <c r="BV230" s="48"/>
      <c r="BW230" s="17"/>
      <c r="BX230" s="48"/>
      <c r="BY230" s="48"/>
      <c r="BZ230" s="48"/>
      <c r="CA230" s="48"/>
      <c r="CB230" s="48"/>
      <c r="CC230" s="17"/>
      <c r="CD230" s="49">
        <v>1.75</v>
      </c>
      <c r="CE230" s="49">
        <v>2.3333333333333335</v>
      </c>
      <c r="CF230" s="49">
        <v>3</v>
      </c>
      <c r="CG230" s="49">
        <v>2</v>
      </c>
      <c r="CH230" s="49">
        <v>1</v>
      </c>
      <c r="CI230" s="153">
        <f t="shared" si="22"/>
        <v>2.0166666666666666</v>
      </c>
      <c r="CJ230" s="17">
        <v>1</v>
      </c>
      <c r="CK230" cm="1">
        <f t="array" ref="CK230">_xlfn.IFS([1]original_ver!CH123="จากการเข้าร่วมกิจกรรมอบรม ที่จัดโดยโครงการเกษตรกรปราดเปรื่อง (Smart Farmer)",1,[1]original_ver!CH123="จากการเข้าร่วมกิจกรรมอบรม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ๆ",3,[1]original_ver!CH123="จากการเรียนรู้ผ่านประสบการณ์ของผู้อื่น ได้แก่ เพื่อนบ้าน พี่น้อง เพื่อน และญาติ เป็นต้น",4,[1]original_ver!CH123="ไม่ได้เข้าร่วมกิจกรรมอบรมหรือเรียนรู้ใด ๆ (ข้ามไปข้อ 33)",5)</f>
        <v>5</v>
      </c>
      <c r="CL230" s="15" t="str" cm="1">
        <f t="array" ref="CL230">_xlfn.IFS([1]original_ver!CJ123="ความรู้ทางการเกษตรและการใช้เทคโนโลยีสำหรับการผลิตในฟาร์ม",1,[1]original_ver!CJ123="การวางแผนและจัดการฟาร์ม เช่น การเก็บเกี่ยว การเงิน และการวางแผนทางการตลาด",2,[1]original_ver!CJ123="การเป็นผู้ประกอบการทางการเกษตร",3,[1]original_ver!CJ123="การเพิ่มมูลค่าผลผลิต และการแปรรูปผลผลิต (รวมถึงการพัฒนาคุณภาพผลผลิต)",4,[1]original_ver!CJ123="","")</f>
        <v/>
      </c>
      <c r="CM230" s="48"/>
      <c r="CN230" s="48"/>
      <c r="CO230" s="15" t="str" cm="1">
        <f t="array" ref="CO230">_xlfn.IFS([1]original_ver!CN123="ความรู้ทางการเกษตรและการใช้เทคโนโลยีสำหรับการผลิตในฟาร์ม",1,[1]original_ver!CN123="การวางแผนและจัดการฟาร์ม เช่น การเก็บเกี่ยว การเงิน และการวางแผนทางการตลาด",2,[1]original_ver!CN123="การเป็นผู้ประกอบการทางการเกษตร",3,[1]original_ver!CN123="การเพิ่มมูลค่าผลผลิต และการแปรรูปผลผลิต (รวมถึงการพัฒนาคุณภาพผลผลิต)",4,[1]original_ver!CN123="","")</f>
        <v/>
      </c>
      <c r="CP230" s="48"/>
      <c r="CQ230" s="48"/>
      <c r="CR230" s="15" t="str" cm="1">
        <f t="array" ref="CR230">_xlfn.IFS([1]original_ver!CR123="ประยุกต์",1,[1]original_ver!CR123="ไม่ประยุกต์",0,[1]original_ver!CR123="","")</f>
        <v/>
      </c>
      <c r="CS230" s="15" t="str" cm="1">
        <f t="array" ref="CS230">_xlfn.IFS([1]original_ver!CS123="ประยุกต์",1,[1]original_ver!CS123="ไม่ประยุกต์",0,[1]original_ver!CS123="","")</f>
        <v/>
      </c>
      <c r="CT230" s="48"/>
      <c r="CU230" s="15" t="str" cm="1">
        <f t="array" ref="CU230">_xlfn.IFS([1]original_ver!CV123="ประยุกต์",1,[1]original_ver!CV123="ไม่ประยุกต์",0,[1]original_ver!CV123="","")</f>
        <v/>
      </c>
      <c r="CV230" s="48"/>
      <c r="CW230" s="15" t="str" cm="1">
        <f t="array" ref="CW230">_xlfn.IFS([1]original_ver!CY123="ประยุกต์",1,[1]original_ver!CY123="ไม่ประยุกต์",0,[1]original_ver!CY123="","")</f>
        <v/>
      </c>
      <c r="CX230" s="48"/>
      <c r="CY230" s="15" t="str" cm="1">
        <f t="array" ref="CY230">_xlfn.IFS([1]original_ver!DB123="ประยุกต์",1,[1]original_ver!DB123="ไม่ประยุกต์",0,[1]original_ver!DB123="","")</f>
        <v/>
      </c>
      <c r="CZ230" s="48"/>
      <c r="DA230" s="48">
        <v>0</v>
      </c>
      <c r="DB230" s="48">
        <v>0</v>
      </c>
      <c r="DC230" s="48">
        <v>0</v>
      </c>
      <c r="DD230" s="48">
        <v>0</v>
      </c>
      <c r="DE230" s="48">
        <v>0</v>
      </c>
      <c r="DF230" s="48">
        <v>0</v>
      </c>
      <c r="DG230" s="17">
        <v>3</v>
      </c>
      <c r="DH230" s="17">
        <v>4</v>
      </c>
      <c r="DI230" s="17">
        <v>3</v>
      </c>
      <c r="DJ230" s="17">
        <v>4</v>
      </c>
      <c r="DK230" s="17">
        <v>1</v>
      </c>
      <c r="DL230" s="17">
        <v>4</v>
      </c>
      <c r="DM230" s="17">
        <v>2</v>
      </c>
      <c r="DN230" s="17">
        <v>4</v>
      </c>
      <c r="DO230" s="48"/>
      <c r="DP230" s="48"/>
      <c r="DQ230" s="48"/>
      <c r="DR230" s="48"/>
      <c r="DS230" s="49">
        <v>3.8</v>
      </c>
      <c r="DT230" s="49">
        <v>3.3333333333333335</v>
      </c>
      <c r="DU230" s="17">
        <v>1.5</v>
      </c>
      <c r="DV230" s="49">
        <v>2.4</v>
      </c>
      <c r="DW230" s="49">
        <v>1.6666666666666667</v>
      </c>
      <c r="DX230" s="49">
        <v>1</v>
      </c>
      <c r="DY230" s="153"/>
      <c r="DZ230" s="25">
        <v>3.8</v>
      </c>
      <c r="EA230" s="25">
        <v>3.3333333333333335</v>
      </c>
      <c r="EB230" s="25">
        <v>1.5</v>
      </c>
      <c r="EC230" s="25">
        <v>2.4</v>
      </c>
      <c r="ED230" s="25">
        <v>1.6666666666666667</v>
      </c>
      <c r="EE230">
        <v>1</v>
      </c>
    </row>
    <row r="231" spans="1:135" x14ac:dyDescent="0.2">
      <c r="A231">
        <v>115</v>
      </c>
      <c r="AC231">
        <f t="shared" si="18"/>
        <v>0</v>
      </c>
      <c r="AD231" t="e">
        <f t="shared" si="20"/>
        <v>#DIV/0!</v>
      </c>
      <c r="AP231" s="148">
        <f t="shared" si="21"/>
        <v>0</v>
      </c>
      <c r="AQ231" s="148" t="e">
        <f t="shared" si="19"/>
        <v>#DIV/0!</v>
      </c>
      <c r="CI231" s="148" t="e">
        <f t="shared" si="22"/>
        <v>#DIV/0!</v>
      </c>
    </row>
    <row r="232" spans="1:135" x14ac:dyDescent="0.2">
      <c r="A232">
        <v>116</v>
      </c>
      <c r="B232" s="15">
        <v>505</v>
      </c>
      <c r="C232" s="47" t="s">
        <v>677</v>
      </c>
      <c r="D232" cm="1">
        <f t="array" ref="D232">_xlfn.IFS([1]original_ver!D124="Participant",1,[1]original_ver!D124="Non-Participant",0,[1]original_ver!D124="","")</f>
        <v>1</v>
      </c>
      <c r="E232" s="15">
        <v>3</v>
      </c>
      <c r="F232" s="17" cm="1">
        <f t="array" ref="F232">_xlfn.IFS([1]original_ver!F124="ชาย",1,[1]original_ver!F124="หญิง",0,[1]original_ver!F124="","")</f>
        <v>1</v>
      </c>
      <c r="G232" s="15">
        <v>44</v>
      </c>
      <c r="H232" s="17" cm="1">
        <f t="array" ref="H232">_xlfn.IFS([1]original_ver!H124="ไม่มีการศึกษา",0,[1]original_ver!H124="ประถมศึกษา",1,[1]original_ver!H124="มัธยมศึกษาตอนต้น",2,[1]original_ver!H124="มัธยมศึกษาตอนปลาย",3,[1]original_ver!H124="อนุปริญญา (ปวช., ปวส., ฝึกหัดครู)",4,[1]original_ver!H124="ปริญญาตรี",5,[1]original_ver!H124="สูงกว่าปริญญาตรี",6,[1]original_ver!H124="","")</f>
        <v>5</v>
      </c>
      <c r="I232" s="17" cm="1">
        <f t="array" ref="I232">_xlfn.IFS([1]original_ver!I124="โสด",1,[1]original_ver!I124="สมรส/อยู่ด้วยกัน",2,[1]original_ver!I124="หย่าร้าง/แยกกันอยู่",3,[1]original_ver!I124="หม้าย",4,[1]original_ver!I124="","")</f>
        <v>1</v>
      </c>
      <c r="J232" s="15">
        <v>3</v>
      </c>
      <c r="K232" s="15">
        <v>6</v>
      </c>
      <c r="L232" s="17" cm="1">
        <f t="array" ref="L232">_xlfn.IFS([1]original_ver!L124="ใช่",1,[1]original_ver!L124="ไม่ใช่",0,[1]original_ver!L124="","")</f>
        <v>0</v>
      </c>
      <c r="M232" s="17" cm="1">
        <f t="array" ref="M232">_xlfn.IFS([1]original_ver!M124="กู้ยืม",1,[1]original_ver!M124="ไม่กู้ยืม",0,[1]original_ver!M124="","")</f>
        <v>0</v>
      </c>
      <c r="N232" s="17">
        <f>IF($O232&gt;1, 1,0)</f>
        <v>1</v>
      </c>
      <c r="O232" s="54">
        <v>480000</v>
      </c>
      <c r="P232" s="17" cm="1">
        <f t="array" ref="P232">_xlfn.IFS([1]original_ver!O124="ใช่",1,[1]original_ver!O124="ไม่ใช่",0,[1]original_ver!O124="","")</f>
        <v>1</v>
      </c>
      <c r="Q232" s="17"/>
      <c r="R232" s="17">
        <v>1</v>
      </c>
      <c r="S232" s="17">
        <v>1</v>
      </c>
      <c r="T232" s="17">
        <v>40</v>
      </c>
      <c r="U232" s="56">
        <v>60000</v>
      </c>
      <c r="V232" s="53">
        <v>20</v>
      </c>
      <c r="W232" s="20">
        <f>$U232/$T232</f>
        <v>1500</v>
      </c>
      <c r="X232" s="48"/>
      <c r="Y232" s="48"/>
      <c r="Z232" s="48"/>
      <c r="AA232" s="48"/>
      <c r="AB232" s="48"/>
      <c r="AC232" s="48">
        <f t="shared" si="18"/>
        <v>60000</v>
      </c>
      <c r="AD232">
        <f t="shared" si="20"/>
        <v>1500</v>
      </c>
      <c r="AE232" s="17">
        <v>1</v>
      </c>
      <c r="AF232" s="17">
        <v>1</v>
      </c>
      <c r="AG232" s="17">
        <v>40</v>
      </c>
      <c r="AH232" s="56">
        <v>50000</v>
      </c>
      <c r="AI232" s="57">
        <v>17</v>
      </c>
      <c r="AJ232" s="27">
        <f>$AH232/$AG232</f>
        <v>1250</v>
      </c>
      <c r="AK232" s="48"/>
      <c r="AL232" s="48"/>
      <c r="AM232" s="48"/>
      <c r="AN232" s="48"/>
      <c r="AO232" s="48"/>
      <c r="AP232" s="149">
        <f t="shared" si="21"/>
        <v>50000</v>
      </c>
      <c r="AQ232" s="149">
        <f t="shared" si="19"/>
        <v>1250</v>
      </c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9">
        <v>1</v>
      </c>
      <c r="CE232" s="49">
        <v>1</v>
      </c>
      <c r="CF232" s="49">
        <v>1</v>
      </c>
      <c r="CG232" s="49">
        <v>1</v>
      </c>
      <c r="CH232" s="49">
        <v>1</v>
      </c>
      <c r="CI232" s="153">
        <f t="shared" si="22"/>
        <v>1</v>
      </c>
      <c r="CJ232" s="17">
        <v>1</v>
      </c>
      <c r="CK232" cm="1">
        <f t="array" ref="CK232">_xlfn.IFS([1]original_ver!CH124="จากการเข้าร่วมกิจกรรมอบรม ที่จัดโดยโครงการเกษตรกรปราดเปรื่อง (Smart Farmer)",1,[1]original_ver!CH124="จากการเข้าร่วมกิจกรรมอบรม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ๆ",3,[1]original_ver!CH124="จากการเรียนรู้ผ่านประสบการณ์ของผู้อื่น ได้แก่ เพื่อนบ้าน พี่น้อง เพื่อน และญาติ เป็นต้น",4,[1]original_ver!CH124="ไม่ได้เข้าร่วมกิจกรรมอบรมหรือเรียนรู้ใด ๆ (ข้ามไปข้อ 33)",5)</f>
        <v>1</v>
      </c>
      <c r="CL232" s="15" cm="1">
        <f t="array" ref="CL232">_xlfn.IFS([1]original_ver!CJ124="ความรู้ทางการเกษตรและการใช้เทคโนโลยีสำหรับการผลิตในฟาร์ม",1,[1]original_ver!CJ124="การวางแผนและจัดการฟาร์ม เช่น การเก็บเกี่ยว การเงิน และการวางแผนทางการตลาด",2,[1]original_ver!CJ124="การเป็นผู้ประกอบการทางการเกษตร",3,[1]original_ver!CJ124="การเพิ่มมูลค่าผลผลิต และการแปรรูปผลผลิต (รวมถึงการพัฒนาคุณภาพผลผลิต)",4,[1]original_ver!CJ124="","")</f>
        <v>4</v>
      </c>
      <c r="CM232" s="17">
        <v>10</v>
      </c>
      <c r="CN232" s="17">
        <v>2</v>
      </c>
      <c r="CO232" s="15" cm="1">
        <f t="array" ref="CO232">_xlfn.IFS([1]original_ver!CN124="ความรู้ทางการเกษตรและการใช้เทคโนโลยีสำหรับการผลิตในฟาร์ม",1,[1]original_ver!CN124="การวางแผนและจัดการฟาร์ม เช่น การเก็บเกี่ยว การเงิน และการวางแผนทางการตลาด",2,[1]original_ver!CN124="การเป็นผู้ประกอบการทางการเกษตร",3,[1]original_ver!CN124="การเพิ่มมูลค่าผลผลิต และการแปรรูปผลผลิต (รวมถึงการพัฒนาคุณภาพผลผลิต)",4,[1]original_ver!CN124="","")</f>
        <v>1</v>
      </c>
      <c r="CP232" s="17">
        <v>5</v>
      </c>
      <c r="CQ232" s="17">
        <v>2</v>
      </c>
      <c r="CR232" s="15" cm="1">
        <f t="array" ref="CR232">_xlfn.IFS([1]original_ver!CR124="ประยุกต์",1,[1]original_ver!CR124="ไม่ประยุกต์",0,[1]original_ver!CR124="","")</f>
        <v>1</v>
      </c>
      <c r="CS232" s="15" cm="1">
        <f t="array" ref="CS232">_xlfn.IFS([1]original_ver!CS124="ประยุกต์",1,[1]original_ver!CS124="ไม่ประยุกต์",0,[1]original_ver!CS124="","")</f>
        <v>1</v>
      </c>
      <c r="CT232" s="48"/>
      <c r="CU232" s="15" cm="1">
        <f t="array" ref="CU232">_xlfn.IFS([1]original_ver!CV124="ประยุกต์",1,[1]original_ver!CV124="ไม่ประยุกต์",0,[1]original_ver!CV124="","")</f>
        <v>1</v>
      </c>
      <c r="CV232" s="48"/>
      <c r="CW232" s="15" cm="1">
        <f t="array" ref="CW232">_xlfn.IFS([1]original_ver!CY124="ประยุกต์",1,[1]original_ver!CY124="ไม่ประยุกต์",0,[1]original_ver!CY124="","")</f>
        <v>1</v>
      </c>
      <c r="CX232" s="48"/>
      <c r="CY232" s="15" cm="1">
        <f t="array" ref="CY232">_xlfn.IFS([1]original_ver!DB124="ประยุกต์",1,[1]original_ver!DB124="ไม่ประยุกต์",0,[1]original_ver!DB124="","")</f>
        <v>1</v>
      </c>
      <c r="CZ232" s="48"/>
      <c r="DA232" s="48"/>
      <c r="DB232" s="48"/>
      <c r="DC232" s="48"/>
      <c r="DD232" s="48"/>
      <c r="DE232" s="48"/>
      <c r="DF232" s="48"/>
      <c r="DG232" s="17">
        <v>1</v>
      </c>
      <c r="DH232" s="17">
        <v>2</v>
      </c>
      <c r="DI232" s="17">
        <v>3</v>
      </c>
      <c r="DJ232" s="17">
        <v>2</v>
      </c>
      <c r="DK232" s="48"/>
      <c r="DL232" s="48"/>
      <c r="DM232" s="17">
        <v>2</v>
      </c>
      <c r="DN232" s="17">
        <v>2</v>
      </c>
      <c r="DO232" s="48"/>
      <c r="DP232" s="48"/>
      <c r="DQ232" s="48"/>
      <c r="DR232" s="48"/>
      <c r="DS232" s="49">
        <v>5</v>
      </c>
      <c r="DT232" s="49">
        <v>4</v>
      </c>
      <c r="DU232" s="17">
        <v>5</v>
      </c>
      <c r="DV232" s="49">
        <v>5</v>
      </c>
      <c r="DW232" s="49">
        <v>5</v>
      </c>
      <c r="DX232" s="49">
        <v>5</v>
      </c>
      <c r="DY232" s="153"/>
      <c r="DZ232" s="25">
        <v>5</v>
      </c>
      <c r="EA232" s="25">
        <v>4</v>
      </c>
      <c r="EB232" s="25">
        <v>5</v>
      </c>
      <c r="EC232" s="25">
        <v>5</v>
      </c>
      <c r="ED232" s="25">
        <v>5</v>
      </c>
      <c r="EE232">
        <v>5</v>
      </c>
    </row>
    <row r="233" spans="1:135" x14ac:dyDescent="0.2">
      <c r="A233">
        <v>116</v>
      </c>
      <c r="AC233">
        <f t="shared" si="18"/>
        <v>0</v>
      </c>
      <c r="AD233" t="e">
        <f t="shared" si="20"/>
        <v>#DIV/0!</v>
      </c>
      <c r="AP233" s="148">
        <f t="shared" si="21"/>
        <v>0</v>
      </c>
      <c r="AQ233" s="148" t="e">
        <f t="shared" si="19"/>
        <v>#DIV/0!</v>
      </c>
      <c r="CI233" s="148" t="e">
        <f t="shared" si="22"/>
        <v>#DIV/0!</v>
      </c>
    </row>
    <row r="234" spans="1:135" x14ac:dyDescent="0.2">
      <c r="A234">
        <v>117</v>
      </c>
      <c r="B234" s="15">
        <v>506</v>
      </c>
      <c r="C234" s="50" t="s">
        <v>678</v>
      </c>
      <c r="D234" cm="1">
        <f t="array" ref="D234">_xlfn.IFS([1]original_ver!D125="Participant",1,[1]original_ver!D125="Non-Participant",0,[1]original_ver!D125="","")</f>
        <v>1</v>
      </c>
      <c r="E234" s="15">
        <v>3</v>
      </c>
      <c r="F234" s="17" cm="1">
        <f t="array" ref="F234">_xlfn.IFS([1]original_ver!F125="ชาย",1,[1]original_ver!F125="หญิง",0,[1]original_ver!F125="","")</f>
        <v>1</v>
      </c>
      <c r="G234" s="15">
        <v>65</v>
      </c>
      <c r="H234" s="17" cm="1">
        <f t="array" ref="H234">_xlfn.IFS([1]original_ver!H125="ไม่มีการศึกษา",0,[1]original_ver!H125="ประถมศึกษา",1,[1]original_ver!H125="มัธยมศึกษาตอนต้น",2,[1]original_ver!H125="มัธยมศึกษาตอนปลาย",3,[1]original_ver!H125="อนุปริญญา (ปวช., ปวส., ฝึกหัดครู)",4,[1]original_ver!H125="ปริญญาตรี",5,[1]original_ver!H125="สูงกว่าปริญญาตรี",6,[1]original_ver!H125="","")</f>
        <v>3</v>
      </c>
      <c r="I234" s="17" cm="1">
        <f t="array" ref="I234">_xlfn.IFS([1]original_ver!I125="โสด",1,[1]original_ver!I125="สมรส/อยู่ด้วยกัน",2,[1]original_ver!I125="หย่าร้าง/แยกกันอยู่",3,[1]original_ver!I125="หม้าย",4,[1]original_ver!I125="","")</f>
        <v>2</v>
      </c>
      <c r="J234" s="15">
        <v>4</v>
      </c>
      <c r="K234" s="15">
        <v>40</v>
      </c>
      <c r="L234" s="17" cm="1">
        <f t="array" ref="L234">_xlfn.IFS([1]original_ver!L125="ใช่",1,[1]original_ver!L125="ไม่ใช่",0,[1]original_ver!L125="","")</f>
        <v>0</v>
      </c>
      <c r="M234" s="17" cm="1">
        <f t="array" ref="M234">_xlfn.IFS([1]original_ver!M125="กู้ยืม",1,[1]original_ver!M125="ไม่กู้ยืม",0,[1]original_ver!M125="","")</f>
        <v>1</v>
      </c>
      <c r="N234" s="17">
        <f>IF($O234&gt;1, 1,0)</f>
        <v>0</v>
      </c>
      <c r="O234" s="51">
        <v>0</v>
      </c>
      <c r="P234" s="17" cm="1">
        <f t="array" ref="P234">_xlfn.IFS([1]original_ver!O125="ใช่",1,[1]original_ver!O125="ไม่ใช่",0,[1]original_ver!O125="","")</f>
        <v>1</v>
      </c>
      <c r="Q234" s="17"/>
      <c r="R234" s="17">
        <v>8</v>
      </c>
      <c r="S234" s="17">
        <v>10</v>
      </c>
      <c r="T234" s="17">
        <v>15</v>
      </c>
      <c r="U234" s="55">
        <v>3000</v>
      </c>
      <c r="V234" s="17">
        <v>120</v>
      </c>
      <c r="W234" s="22">
        <f>$U234/$T234</f>
        <v>200</v>
      </c>
      <c r="X234" s="48"/>
      <c r="Y234" s="48"/>
      <c r="Z234" s="48"/>
      <c r="AA234" s="48"/>
      <c r="AB234" s="48"/>
      <c r="AC234" s="48">
        <f t="shared" si="18"/>
        <v>3000</v>
      </c>
      <c r="AD234">
        <f t="shared" si="20"/>
        <v>200</v>
      </c>
      <c r="AE234" s="17">
        <v>8</v>
      </c>
      <c r="AF234" s="17">
        <v>10</v>
      </c>
      <c r="AG234" s="17">
        <v>15</v>
      </c>
      <c r="AH234" s="55">
        <v>3000</v>
      </c>
      <c r="AI234" s="17">
        <v>120</v>
      </c>
      <c r="AJ234" s="27">
        <f>$AH234/$AG234</f>
        <v>200</v>
      </c>
      <c r="AK234" s="48"/>
      <c r="AL234" s="48"/>
      <c r="AM234" s="48"/>
      <c r="AN234" s="48"/>
      <c r="AO234" s="48"/>
      <c r="AP234" s="149">
        <f t="shared" si="21"/>
        <v>3000</v>
      </c>
      <c r="AQ234" s="149">
        <f t="shared" si="19"/>
        <v>200</v>
      </c>
      <c r="AR234" s="17">
        <v>8</v>
      </c>
      <c r="AS234" s="17">
        <v>10</v>
      </c>
      <c r="AT234" s="17">
        <v>10</v>
      </c>
      <c r="AU234" s="17">
        <v>300</v>
      </c>
      <c r="AV234" s="17">
        <v>65</v>
      </c>
      <c r="AW234" s="17">
        <f>$AU234/$AT234</f>
        <v>30</v>
      </c>
      <c r="AX234" s="48"/>
      <c r="AY234" s="48"/>
      <c r="AZ234" s="48"/>
      <c r="BA234" s="48"/>
      <c r="BB234" s="48"/>
      <c r="BC234" s="48">
        <f>$AU234+$AZ234</f>
        <v>300</v>
      </c>
      <c r="BD234" s="48">
        <f>$BC234/$AT234</f>
        <v>30</v>
      </c>
      <c r="BE234" s="17">
        <v>8</v>
      </c>
      <c r="BF234" s="17">
        <v>10</v>
      </c>
      <c r="BG234" s="17">
        <v>10</v>
      </c>
      <c r="BH234" s="17">
        <v>300</v>
      </c>
      <c r="BI234" s="17">
        <v>65</v>
      </c>
      <c r="BJ234" s="17"/>
      <c r="BK234" s="48"/>
      <c r="BL234" s="48"/>
      <c r="BM234" s="48"/>
      <c r="BN234" s="48"/>
      <c r="BP234" s="48">
        <f>$BH234+$BM234</f>
        <v>300</v>
      </c>
      <c r="BQ234" s="48">
        <f>$BP234/$BG234</f>
        <v>30</v>
      </c>
      <c r="BR234" s="48"/>
      <c r="BS234" s="48"/>
      <c r="BT234" s="48"/>
      <c r="BU234" s="48"/>
      <c r="BV234" s="48"/>
      <c r="BW234" s="17"/>
      <c r="BX234" s="48"/>
      <c r="BY234" s="48"/>
      <c r="BZ234" s="48"/>
      <c r="CA234" s="48"/>
      <c r="CB234" s="48"/>
      <c r="CC234" s="17"/>
      <c r="CD234" s="49">
        <v>1.5</v>
      </c>
      <c r="CE234" s="49">
        <v>2.6666666666666665</v>
      </c>
      <c r="CF234" s="49">
        <v>1</v>
      </c>
      <c r="CG234" s="49">
        <v>1</v>
      </c>
      <c r="CH234" s="49">
        <v>1</v>
      </c>
      <c r="CI234" s="153">
        <f t="shared" si="22"/>
        <v>1.4333333333333331</v>
      </c>
      <c r="CJ234" s="17">
        <v>1</v>
      </c>
      <c r="CK234" cm="1">
        <f t="array" ref="CK234">_xlfn.IFS([1]original_ver!CH125="จากการเข้าร่วมกิจกรรมอบรม ที่จัดโดยโครงการเกษตรกรปราดเปรื่อง (Smart Farmer)",1,[1]original_ver!CH125="จากการเข้าร่วมกิจกรรมอบรม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ๆ",3,[1]original_ver!CH125="จากการเรียนรู้ผ่านประสบการณ์ของผู้อื่น ได้แก่ เพื่อนบ้าน พี่น้อง เพื่อน และญาติ เป็นต้น",4,[1]original_ver!CH125="ไม่ได้เข้าร่วมกิจกรรมอบรมหรือเรียนรู้ใด ๆ (ข้ามไปข้อ 33)",5)</f>
        <v>1</v>
      </c>
      <c r="CL234" s="15">
        <v>5</v>
      </c>
      <c r="CM234" s="17">
        <v>10</v>
      </c>
      <c r="CN234" s="17">
        <v>1</v>
      </c>
      <c r="CO234" s="15" cm="1">
        <f t="array" ref="CO234">_xlfn.IFS([1]original_ver!CN125="ความรู้ทางการเกษตรและการใช้เทคโนโลยีสำหรับการผลิตในฟาร์ม",1,[1]original_ver!CN125="การวางแผนและจัดการฟาร์ม เช่น การเก็บเกี่ยว การเงิน และการวางแผนทางการตลาด",2,[1]original_ver!CN125="การเป็นผู้ประกอบการทางการเกษตร",3,[1]original_ver!CN125="การเพิ่มมูลค่าผลผลิต และการแปรรูปผลผลิต (รวมถึงการพัฒนาคุณภาพผลผลิต)",4,[1]original_ver!CN125="","")</f>
        <v>3</v>
      </c>
      <c r="CP234" s="17">
        <v>1</v>
      </c>
      <c r="CQ234" s="17">
        <v>1</v>
      </c>
      <c r="CR234" s="15" cm="1">
        <f t="array" ref="CR234">_xlfn.IFS([1]original_ver!CR125="ประยุกต์",1,[1]original_ver!CR125="ไม่ประยุกต์",0,[1]original_ver!CR125="","")</f>
        <v>1</v>
      </c>
      <c r="CS234" s="15" cm="1">
        <f t="array" ref="CS234">_xlfn.IFS([1]original_ver!CS125="ประยุกต์",1,[1]original_ver!CS125="ไม่ประยุกต์",0,[1]original_ver!CS125="","")</f>
        <v>1</v>
      </c>
      <c r="CT234" s="48"/>
      <c r="CU234" s="15" cm="1">
        <f t="array" ref="CU234">_xlfn.IFS([1]original_ver!CV125="ประยุกต์",1,[1]original_ver!CV125="ไม่ประยุกต์",0,[1]original_ver!CV125="","")</f>
        <v>0</v>
      </c>
      <c r="CV234" s="17">
        <v>5</v>
      </c>
      <c r="CW234" s="15" cm="1">
        <f t="array" ref="CW234">_xlfn.IFS([1]original_ver!CY125="ประยุกต์",1,[1]original_ver!CY125="ไม่ประยุกต์",0,[1]original_ver!CY125="","")</f>
        <v>0</v>
      </c>
      <c r="CX234" s="17">
        <v>5</v>
      </c>
      <c r="CY234" s="15" cm="1">
        <f t="array" ref="CY234">_xlfn.IFS([1]original_ver!DB125="ประยุกต์",1,[1]original_ver!DB125="ไม่ประยุกต์",0,[1]original_ver!DB125="","")</f>
        <v>0</v>
      </c>
      <c r="CZ234" s="17">
        <v>5</v>
      </c>
      <c r="DA234" s="17">
        <v>0</v>
      </c>
      <c r="DB234" s="17">
        <v>0</v>
      </c>
      <c r="DC234" s="17">
        <v>0</v>
      </c>
      <c r="DD234" s="17">
        <v>1</v>
      </c>
      <c r="DE234" s="17">
        <v>0</v>
      </c>
      <c r="DF234" s="17">
        <v>0</v>
      </c>
      <c r="DG234" s="17">
        <v>1</v>
      </c>
      <c r="DH234" s="17">
        <v>2</v>
      </c>
      <c r="DI234" s="17">
        <v>3</v>
      </c>
      <c r="DJ234" s="17">
        <v>2</v>
      </c>
      <c r="DK234" s="17">
        <v>3</v>
      </c>
      <c r="DL234" s="17">
        <v>2</v>
      </c>
      <c r="DM234" s="17">
        <v>2</v>
      </c>
      <c r="DN234" s="17">
        <v>2</v>
      </c>
      <c r="DO234" s="48"/>
      <c r="DP234" s="48"/>
      <c r="DQ234" s="48"/>
      <c r="DR234" s="48"/>
      <c r="DS234" s="49">
        <v>4</v>
      </c>
      <c r="DT234" s="49">
        <v>4</v>
      </c>
      <c r="DU234" s="17">
        <v>3.5</v>
      </c>
      <c r="DV234" s="49">
        <v>3.8</v>
      </c>
      <c r="DW234" s="49">
        <v>5</v>
      </c>
      <c r="DX234" s="49">
        <v>5</v>
      </c>
      <c r="DY234" s="153"/>
      <c r="DZ234" s="25">
        <v>5</v>
      </c>
      <c r="EA234" s="25">
        <v>5</v>
      </c>
      <c r="EB234" s="25">
        <v>4</v>
      </c>
      <c r="EC234" s="25">
        <v>4.2</v>
      </c>
      <c r="ED234" s="25">
        <v>5</v>
      </c>
      <c r="EE234">
        <v>5</v>
      </c>
    </row>
    <row r="235" spans="1:135" x14ac:dyDescent="0.2">
      <c r="A235">
        <v>117</v>
      </c>
      <c r="AC235">
        <f t="shared" si="18"/>
        <v>0</v>
      </c>
      <c r="AD235" t="e">
        <f t="shared" si="20"/>
        <v>#DIV/0!</v>
      </c>
      <c r="AP235" s="148">
        <f t="shared" si="21"/>
        <v>0</v>
      </c>
      <c r="AQ235" s="148" t="e">
        <f t="shared" si="19"/>
        <v>#DIV/0!</v>
      </c>
      <c r="CI235" s="148" t="e">
        <f t="shared" si="22"/>
        <v>#DIV/0!</v>
      </c>
    </row>
    <row r="236" spans="1:135" x14ac:dyDescent="0.2">
      <c r="A236">
        <v>118</v>
      </c>
      <c r="B236" s="15">
        <v>507</v>
      </c>
      <c r="C236" s="47" t="s">
        <v>679</v>
      </c>
      <c r="D236" cm="1">
        <f t="array" ref="D236">_xlfn.IFS([1]original_ver!D126="Participant",1,[1]original_ver!D126="Non-Participant",0,[1]original_ver!D126="","")</f>
        <v>1</v>
      </c>
      <c r="E236" s="15">
        <v>3</v>
      </c>
      <c r="F236" s="17" cm="1">
        <f t="array" ref="F236">_xlfn.IFS([1]original_ver!F126="ชาย",1,[1]original_ver!F126="หญิง",0,[1]original_ver!F126="","")</f>
        <v>0</v>
      </c>
      <c r="G236" s="15">
        <v>42</v>
      </c>
      <c r="H236" s="17" cm="1">
        <f t="array" ref="H236">_xlfn.IFS([1]original_ver!H126="ไม่มีการศึกษา",0,[1]original_ver!H126="ประถมศึกษา",1,[1]original_ver!H126="มัธยมศึกษาตอนต้น",2,[1]original_ver!H126="มัธยมศึกษาตอนปลาย",3,[1]original_ver!H126="อนุปริญญา (ปวช., ปวส., ฝึกหัดครู)",4,[1]original_ver!H126="ปริญญาตรี",5,[1]original_ver!H126="สูงกว่าปริญญาตรี",6,[1]original_ver!H126="","")</f>
        <v>4</v>
      </c>
      <c r="I236" s="17" cm="1">
        <f t="array" ref="I236">_xlfn.IFS([1]original_ver!I126="โสด",1,[1]original_ver!I126="สมรส/อยู่ด้วยกัน",2,[1]original_ver!I126="หย่าร้าง/แยกกันอยู่",3,[1]original_ver!I126="หม้าย",4,[1]original_ver!I126="","")</f>
        <v>2</v>
      </c>
      <c r="J236" s="15">
        <v>5</v>
      </c>
      <c r="K236" s="15">
        <v>35</v>
      </c>
      <c r="L236" s="17" cm="1">
        <f t="array" ref="L236">_xlfn.IFS([1]original_ver!L126="ใช่",1,[1]original_ver!L126="ไม่ใช่",0,[1]original_ver!L126="","")</f>
        <v>0</v>
      </c>
      <c r="M236" s="17" cm="1">
        <f t="array" ref="M236">_xlfn.IFS([1]original_ver!M126="กู้ยืม",1,[1]original_ver!M126="ไม่กู้ยืม",0,[1]original_ver!M126="","")</f>
        <v>1</v>
      </c>
      <c r="N236" s="17">
        <f>IF($O236&gt;1, 1,0)</f>
        <v>1</v>
      </c>
      <c r="O236" s="23">
        <v>360000</v>
      </c>
      <c r="P236" s="17" cm="1">
        <f t="array" ref="P236">_xlfn.IFS([1]original_ver!O126="ใช่",1,[1]original_ver!O126="ไม่ใช่",0,[1]original_ver!O126="","")</f>
        <v>1</v>
      </c>
      <c r="Q236" s="17"/>
      <c r="R236" s="17">
        <v>7</v>
      </c>
      <c r="S236" s="17">
        <v>1</v>
      </c>
      <c r="T236" s="17">
        <v>20</v>
      </c>
      <c r="U236" s="17">
        <v>800</v>
      </c>
      <c r="V236" s="17">
        <v>20</v>
      </c>
      <c r="W236" s="22">
        <f>$U236/$T236</f>
        <v>40</v>
      </c>
      <c r="X236" s="48"/>
      <c r="Y236" s="48"/>
      <c r="Z236" s="48"/>
      <c r="AA236" s="48"/>
      <c r="AB236" s="48"/>
      <c r="AC236" s="48">
        <f t="shared" si="18"/>
        <v>800</v>
      </c>
      <c r="AD236">
        <f t="shared" si="20"/>
        <v>40</v>
      </c>
      <c r="AE236" s="17">
        <v>7</v>
      </c>
      <c r="AF236" s="17">
        <v>1</v>
      </c>
      <c r="AG236" s="17">
        <v>20</v>
      </c>
      <c r="AH236" s="17">
        <v>800</v>
      </c>
      <c r="AI236" s="17">
        <v>20</v>
      </c>
      <c r="AJ236" s="27">
        <f>$AH236/$AG236</f>
        <v>40</v>
      </c>
      <c r="AK236" s="48"/>
      <c r="AL236" s="48"/>
      <c r="AM236" s="48"/>
      <c r="AN236" s="48"/>
      <c r="AO236" s="48"/>
      <c r="AP236" s="149">
        <f t="shared" si="21"/>
        <v>800</v>
      </c>
      <c r="AQ236" s="149">
        <f t="shared" si="19"/>
        <v>40</v>
      </c>
      <c r="AR236" s="17">
        <v>8</v>
      </c>
      <c r="AS236" s="17">
        <v>1</v>
      </c>
      <c r="AT236" s="17">
        <v>3</v>
      </c>
      <c r="AU236" s="17">
        <v>2400</v>
      </c>
      <c r="AV236" s="17">
        <v>18</v>
      </c>
      <c r="AW236" s="17">
        <f>$AU236/$AT236</f>
        <v>800</v>
      </c>
      <c r="AX236" s="48"/>
      <c r="AY236" s="48"/>
      <c r="AZ236" s="48"/>
      <c r="BA236" s="48"/>
      <c r="BB236" s="48"/>
      <c r="BC236" s="48">
        <f>$AU236+$AZ236</f>
        <v>2400</v>
      </c>
      <c r="BD236" s="48">
        <f>$BC236/$AT236</f>
        <v>800</v>
      </c>
      <c r="BE236" s="17">
        <v>8</v>
      </c>
      <c r="BF236" s="17">
        <v>1</v>
      </c>
      <c r="BG236" s="17">
        <v>3</v>
      </c>
      <c r="BH236" s="17">
        <v>2400</v>
      </c>
      <c r="BI236" s="17">
        <v>25</v>
      </c>
      <c r="BJ236" s="17"/>
      <c r="BK236" s="48"/>
      <c r="BL236" s="48"/>
      <c r="BM236" s="48"/>
      <c r="BN236" s="48"/>
      <c r="BP236" s="48">
        <f>$BH236+$BM236</f>
        <v>2400</v>
      </c>
      <c r="BQ236" s="48">
        <f>$BP236/$BG236</f>
        <v>800</v>
      </c>
      <c r="BR236" s="48"/>
      <c r="BS236" s="48"/>
      <c r="BT236" s="48"/>
      <c r="BU236" s="48"/>
      <c r="BV236" s="48"/>
      <c r="BW236" s="17"/>
      <c r="BX236" s="48"/>
      <c r="BY236" s="48"/>
      <c r="BZ236" s="48"/>
      <c r="CA236" s="48"/>
      <c r="CB236" s="48"/>
      <c r="CC236" s="17"/>
      <c r="CD236" s="49">
        <v>2</v>
      </c>
      <c r="CE236" s="49">
        <v>1</v>
      </c>
      <c r="CF236" s="49">
        <v>1</v>
      </c>
      <c r="CG236" s="49">
        <v>1</v>
      </c>
      <c r="CH236" s="49">
        <v>1</v>
      </c>
      <c r="CI236" s="153">
        <f t="shared" si="22"/>
        <v>1.2</v>
      </c>
      <c r="CJ236" s="17">
        <v>4</v>
      </c>
      <c r="CK236" cm="1">
        <f t="array" ref="CK236">_xlfn.IFS([1]original_ver!CH126="จากการเข้าร่วมกิจกรรมอบรม ที่จัดโดยโครงการเกษตรกรปราดเปรื่อง (Smart Farmer)",1,[1]original_ver!CH126="จากการเข้าร่วมกิจกรรมอบรม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ๆ",3,[1]original_ver!CH126="จากการเรียนรู้ผ่านประสบการณ์ของผู้อื่น ได้แก่ เพื่อนบ้าน พี่น้อง เพื่อน และญาติ เป็นต้น",4,[1]original_ver!CH126="ไม่ได้เข้าร่วมกิจกรรมอบรมหรือเรียนรู้ใด ๆ (ข้ามไปข้อ 33)",5)</f>
        <v>1</v>
      </c>
      <c r="CL236" s="15" cm="1">
        <f t="array" ref="CL236">_xlfn.IFS([1]original_ver!CJ126="ความรู้ทางการเกษตรและการใช้เทคโนโลยีสำหรับการผลิตในฟาร์ม",1,[1]original_ver!CJ126="การวางแผนและจัดการฟาร์ม เช่น การเก็บเกี่ยว การเงิน และการวางแผนทางการตลาด",2,[1]original_ver!CJ126="การเป็นผู้ประกอบการทางการเกษตร",3,[1]original_ver!CJ126="การเพิ่มมูลค่าผลผลิต และการแปรรูปผลผลิต (รวมถึงการพัฒนาคุณภาพผลผลิต)",4,[1]original_ver!CJ126="","")</f>
        <v>4</v>
      </c>
      <c r="CM236" s="17">
        <v>15</v>
      </c>
      <c r="CN236" s="17">
        <v>1</v>
      </c>
      <c r="CO236" s="15" cm="1">
        <f t="array" ref="CO236">_xlfn.IFS([1]original_ver!CN126="ความรู้ทางการเกษตรและการใช้เทคโนโลยีสำหรับการผลิตในฟาร์ม",1,[1]original_ver!CN126="การวางแผนและจัดการฟาร์ม เช่น การเก็บเกี่ยว การเงิน และการวางแผนทางการตลาด",2,[1]original_ver!CN126="การเป็นผู้ประกอบการทางการเกษตร",3,[1]original_ver!CN126="การเพิ่มมูลค่าผลผลิต และการแปรรูปผลผลิต (รวมถึงการพัฒนาคุณภาพผลผลิต)",4,[1]original_ver!CN126="","")</f>
        <v>1</v>
      </c>
      <c r="CP236" s="17">
        <v>2</v>
      </c>
      <c r="CQ236" s="17">
        <v>1</v>
      </c>
      <c r="CR236" s="15" cm="1">
        <f t="array" ref="CR236">_xlfn.IFS([1]original_ver!CR126="ประยุกต์",1,[1]original_ver!CR126="ไม่ประยุกต์",0,[1]original_ver!CR126="","")</f>
        <v>1</v>
      </c>
      <c r="CS236" s="15" cm="1">
        <f t="array" ref="CS236">_xlfn.IFS([1]original_ver!CS126="ประยุกต์",1,[1]original_ver!CS126="ไม่ประยุกต์",0,[1]original_ver!CS126="","")</f>
        <v>0</v>
      </c>
      <c r="CT236" s="17">
        <v>1</v>
      </c>
      <c r="CU236" s="15" cm="1">
        <f t="array" ref="CU236">_xlfn.IFS([1]original_ver!CV126="ประยุกต์",1,[1]original_ver!CV126="ไม่ประยุกต์",0,[1]original_ver!CV126="","")</f>
        <v>1</v>
      </c>
      <c r="CV236" s="48"/>
      <c r="CW236" s="15" cm="1">
        <f t="array" ref="CW236">_xlfn.IFS([1]original_ver!CY126="ประยุกต์",1,[1]original_ver!CY126="ไม่ประยุกต์",0,[1]original_ver!CY126="","")</f>
        <v>0</v>
      </c>
      <c r="CX236" s="17">
        <v>1</v>
      </c>
      <c r="CY236" s="15" cm="1">
        <f t="array" ref="CY236">_xlfn.IFS([1]original_ver!DB126="ประยุกต์",1,[1]original_ver!DB126="ไม่ประยุกต์",0,[1]original_ver!DB126="","")</f>
        <v>1</v>
      </c>
      <c r="CZ236" s="48"/>
      <c r="DA236" s="17">
        <v>1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48"/>
      <c r="DH236" s="48"/>
      <c r="DI236" s="48"/>
      <c r="DJ236" s="48"/>
      <c r="DK236" s="48"/>
      <c r="DL236" s="48"/>
      <c r="DM236" s="17">
        <v>2</v>
      </c>
      <c r="DN236" s="17">
        <v>1</v>
      </c>
      <c r="DO236" s="17" t="s">
        <v>680</v>
      </c>
      <c r="DP236" s="17">
        <v>1</v>
      </c>
      <c r="DQ236" s="17">
        <v>3</v>
      </c>
      <c r="DR236" s="48"/>
      <c r="DS236" s="52">
        <v>4</v>
      </c>
      <c r="DT236" s="52">
        <v>4</v>
      </c>
      <c r="DU236" s="48">
        <v>5</v>
      </c>
      <c r="DV236" s="52">
        <v>4.5999999999999996</v>
      </c>
      <c r="DW236" s="52">
        <v>4.666666666666667</v>
      </c>
      <c r="DX236" s="52">
        <v>5</v>
      </c>
      <c r="DY236" s="153"/>
      <c r="DZ236" s="52">
        <v>5</v>
      </c>
      <c r="EA236" s="52">
        <v>4</v>
      </c>
      <c r="EB236" s="52">
        <v>5</v>
      </c>
      <c r="EC236" s="52">
        <v>5</v>
      </c>
      <c r="ED236" s="52">
        <v>5</v>
      </c>
      <c r="EE236">
        <v>5</v>
      </c>
    </row>
    <row r="237" spans="1:135" x14ac:dyDescent="0.2">
      <c r="A237">
        <v>118</v>
      </c>
      <c r="AC237">
        <f t="shared" si="18"/>
        <v>0</v>
      </c>
      <c r="AD237" t="e">
        <f t="shared" si="20"/>
        <v>#DIV/0!</v>
      </c>
      <c r="AP237" s="148">
        <f t="shared" si="21"/>
        <v>0</v>
      </c>
      <c r="AQ237" s="148" t="e">
        <f t="shared" si="19"/>
        <v>#DIV/0!</v>
      </c>
      <c r="CI237" s="148" t="e">
        <f t="shared" si="22"/>
        <v>#DIV/0!</v>
      </c>
    </row>
    <row r="238" spans="1:135" x14ac:dyDescent="0.2">
      <c r="A238">
        <v>119</v>
      </c>
      <c r="B238" s="15">
        <v>508</v>
      </c>
      <c r="C238" s="47" t="s">
        <v>681</v>
      </c>
      <c r="D238" cm="1">
        <f t="array" ref="D238">_xlfn.IFS([1]original_ver!D127="Participant",1,[1]original_ver!D127="Non-Participant",0,[1]original_ver!D127="","")</f>
        <v>1</v>
      </c>
      <c r="E238" s="15">
        <v>3</v>
      </c>
      <c r="F238" s="17" cm="1">
        <f t="array" ref="F238">_xlfn.IFS([1]original_ver!F127="ชาย",1,[1]original_ver!F127="หญิง",0,[1]original_ver!F127="","")</f>
        <v>0</v>
      </c>
      <c r="G238" s="15">
        <v>40</v>
      </c>
      <c r="H238" s="17" cm="1">
        <f t="array" ref="H238">_xlfn.IFS([1]original_ver!H127="ไม่มีการศึกษา",0,[1]original_ver!H127="ประถมศึกษา",1,[1]original_ver!H127="มัธยมศึกษาตอนต้น",2,[1]original_ver!H127="มัธยมศึกษาตอนปลาย",3,[1]original_ver!H127="อนุปริญญา (ปวช., ปวส., ฝึกหัดครู)",4,[1]original_ver!H127="ปริญญาตรี",5,[1]original_ver!H127="สูงกว่าปริญญาตรี",6,[1]original_ver!H127="","")</f>
        <v>5</v>
      </c>
      <c r="I238" s="17" cm="1">
        <f t="array" ref="I238">_xlfn.IFS([1]original_ver!I127="โสด",1,[1]original_ver!I127="สมรส/อยู่ด้วยกัน",2,[1]original_ver!I127="หย่าร้าง/แยกกันอยู่",3,[1]original_ver!I127="หม้าย",4,[1]original_ver!I127="","")</f>
        <v>2</v>
      </c>
      <c r="J238" s="15">
        <v>3</v>
      </c>
      <c r="K238" s="15">
        <v>20</v>
      </c>
      <c r="L238" s="17" cm="1">
        <f t="array" ref="L238">_xlfn.IFS([1]original_ver!L127="ใช่",1,[1]original_ver!L127="ไม่ใช่",0,[1]original_ver!L127="","")</f>
        <v>0</v>
      </c>
      <c r="M238" s="17" cm="1">
        <f t="array" ref="M238">_xlfn.IFS([1]original_ver!M127="กู้ยืม",1,[1]original_ver!M127="ไม่กู้ยืม",0,[1]original_ver!M127="","")</f>
        <v>1</v>
      </c>
      <c r="N238" s="17">
        <f>IF($O238&gt;1, 1,0)</f>
        <v>0</v>
      </c>
      <c r="O238" s="51">
        <v>0</v>
      </c>
      <c r="P238" s="17" cm="1">
        <f t="array" ref="P238">_xlfn.IFS([1]original_ver!O127="ใช่",1,[1]original_ver!O127="ไม่ใช่",0,[1]original_ver!O127="","")</f>
        <v>1</v>
      </c>
      <c r="Q238" s="17"/>
      <c r="R238" s="17">
        <v>1</v>
      </c>
      <c r="S238" s="17">
        <v>1</v>
      </c>
      <c r="T238" s="17">
        <v>5</v>
      </c>
      <c r="U238" s="55">
        <v>3000</v>
      </c>
      <c r="V238" s="53">
        <v>13.5</v>
      </c>
      <c r="W238" s="20">
        <f>$U238/$T238</f>
        <v>600</v>
      </c>
      <c r="X238" s="17">
        <v>1</v>
      </c>
      <c r="Y238" s="17">
        <v>5</v>
      </c>
      <c r="Z238" s="55">
        <v>4000</v>
      </c>
      <c r="AA238" s="55">
        <v>13500</v>
      </c>
      <c r="AB238" s="55"/>
      <c r="AC238" s="55">
        <f t="shared" ref="AC238:AC301" si="23">$U238+$Z238</f>
        <v>7000</v>
      </c>
      <c r="AD238">
        <f t="shared" si="20"/>
        <v>1400</v>
      </c>
      <c r="AE238" s="17">
        <v>1</v>
      </c>
      <c r="AF238" s="17">
        <v>1</v>
      </c>
      <c r="AG238" s="17">
        <v>5</v>
      </c>
      <c r="AH238" s="55">
        <v>3000</v>
      </c>
      <c r="AI238" s="57">
        <v>15.5</v>
      </c>
      <c r="AJ238" s="27">
        <f>$AH238/$AG238</f>
        <v>600</v>
      </c>
      <c r="AK238" s="17">
        <v>1</v>
      </c>
      <c r="AL238" s="17">
        <v>5</v>
      </c>
      <c r="AM238" s="55">
        <v>4000</v>
      </c>
      <c r="AN238" s="55">
        <v>15500</v>
      </c>
      <c r="AO238" s="55"/>
      <c r="AP238" s="151">
        <f t="shared" si="21"/>
        <v>7000</v>
      </c>
      <c r="AQ238" s="151">
        <f t="shared" si="19"/>
        <v>1400</v>
      </c>
      <c r="AR238" s="17">
        <v>9</v>
      </c>
      <c r="AS238" s="17">
        <v>1</v>
      </c>
      <c r="AT238" s="17">
        <v>1</v>
      </c>
      <c r="AU238" s="17">
        <v>150</v>
      </c>
      <c r="AV238" s="17">
        <v>90</v>
      </c>
      <c r="AW238" s="17">
        <f>$AU238/$AT238</f>
        <v>150</v>
      </c>
      <c r="AX238" s="48"/>
      <c r="AY238" s="48"/>
      <c r="AZ238" s="48"/>
      <c r="BA238" s="48"/>
      <c r="BB238" s="48"/>
      <c r="BC238" s="48">
        <f>$AU238+$AZ238</f>
        <v>150</v>
      </c>
      <c r="BD238" s="48">
        <f>$BC238/$AT238</f>
        <v>150</v>
      </c>
      <c r="BE238" s="17">
        <v>9</v>
      </c>
      <c r="BF238" s="17">
        <v>1</v>
      </c>
      <c r="BG238" s="17">
        <v>1</v>
      </c>
      <c r="BH238" s="17">
        <v>160</v>
      </c>
      <c r="BI238" s="17">
        <v>100</v>
      </c>
      <c r="BJ238" s="17"/>
      <c r="BK238" s="48"/>
      <c r="BL238" s="48"/>
      <c r="BM238" s="48"/>
      <c r="BN238" s="48"/>
      <c r="BP238" s="55">
        <f>$BH238+$BM238</f>
        <v>160</v>
      </c>
      <c r="BQ238" s="55">
        <f>$BP238/$BG238</f>
        <v>160</v>
      </c>
      <c r="BR238" s="48"/>
      <c r="BS238" s="48"/>
      <c r="BT238" s="48"/>
      <c r="BU238" s="48"/>
      <c r="BV238" s="48"/>
      <c r="BW238" s="17"/>
      <c r="BX238" s="48"/>
      <c r="BY238" s="48"/>
      <c r="BZ238" s="48"/>
      <c r="CA238" s="48"/>
      <c r="CB238" s="48"/>
      <c r="CC238" s="17"/>
      <c r="CD238" s="49">
        <v>2</v>
      </c>
      <c r="CE238" s="49">
        <v>1.6666666666666667</v>
      </c>
      <c r="CF238" s="49">
        <v>1</v>
      </c>
      <c r="CG238" s="49">
        <v>1</v>
      </c>
      <c r="CH238" s="49">
        <v>1</v>
      </c>
      <c r="CI238" s="153">
        <f t="shared" si="22"/>
        <v>1.3333333333333335</v>
      </c>
      <c r="CJ238" s="17">
        <v>1</v>
      </c>
      <c r="CK238" cm="1">
        <f t="array" ref="CK238">_xlfn.IFS([1]original_ver!CH127="จากการเข้าร่วมกิจกรรมอบรม ที่จัดโดยโครงการเกษตรกรปราดเปรื่อง (Smart Farmer)",1,[1]original_ver!CH127="จากการเข้าร่วมกิจกรรมอบรม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ๆ",3,[1]original_ver!CH127="จากการเรียนรู้ผ่านประสบการณ์ของผู้อื่น ได้แก่ เพื่อนบ้าน พี่น้อง เพื่อน และญาติ เป็นต้น",4,[1]original_ver!CH127="ไม่ได้เข้าร่วมกิจกรรมอบรมหรือเรียนรู้ใด ๆ (ข้ามไปข้อ 33)",5)</f>
        <v>1</v>
      </c>
      <c r="CL238" s="15" cm="1">
        <f t="array" ref="CL238">_xlfn.IFS([1]original_ver!CJ127="ความรู้ทางการเกษตรและการใช้เทคโนโลยีสำหรับการผลิตในฟาร์ม",1,[1]original_ver!CJ127="การวางแผนและจัดการฟาร์ม เช่น การเก็บเกี่ยว การเงิน และการวางแผนทางการตลาด",2,[1]original_ver!CJ127="การเป็นผู้ประกอบการทางการเกษตร",3,[1]original_ver!CJ127="การเพิ่มมูลค่าผลผลิต และการแปรรูปผลผลิต (รวมถึงการพัฒนาคุณภาพผลผลิต)",4,[1]original_ver!CJ127="","")</f>
        <v>1</v>
      </c>
      <c r="CM238" s="17">
        <v>10</v>
      </c>
      <c r="CN238" s="17">
        <v>1</v>
      </c>
      <c r="CO238" s="15" cm="1">
        <f t="array" ref="CO238">_xlfn.IFS([1]original_ver!CN127="ความรู้ทางการเกษตรและการใช้เทคโนโลยีสำหรับการผลิตในฟาร์ม",1,[1]original_ver!CN127="การวางแผนและจัดการฟาร์ม เช่น การเก็บเกี่ยว การเงิน และการวางแผนทางการตลาด",2,[1]original_ver!CN127="การเป็นผู้ประกอบการทางการเกษตร",3,[1]original_ver!CN127="การเพิ่มมูลค่าผลผลิต และการแปรรูปผลผลิต (รวมถึงการพัฒนาคุณภาพผลผลิต)",4,[1]original_ver!CN127="","")</f>
        <v>4</v>
      </c>
      <c r="CP238" s="17">
        <v>1</v>
      </c>
      <c r="CQ238" s="17">
        <v>1</v>
      </c>
      <c r="CR238" s="15" cm="1">
        <f t="array" ref="CR238">_xlfn.IFS([1]original_ver!CR127="ประยุกต์",1,[1]original_ver!CR127="ไม่ประยุกต์",0,[1]original_ver!CR127="","")</f>
        <v>1</v>
      </c>
      <c r="CS238" s="15" cm="1">
        <f t="array" ref="CS238">_xlfn.IFS([1]original_ver!CS127="ประยุกต์",1,[1]original_ver!CS127="ไม่ประยุกต์",0,[1]original_ver!CS127="","")</f>
        <v>1</v>
      </c>
      <c r="CT238" s="48"/>
      <c r="CU238" s="15" cm="1">
        <f t="array" ref="CU238">_xlfn.IFS([1]original_ver!CV127="ประยุกต์",1,[1]original_ver!CV127="ไม่ประยุกต์",0,[1]original_ver!CV127="","")</f>
        <v>1</v>
      </c>
      <c r="CV238" s="48"/>
      <c r="CW238" s="15" cm="1">
        <f t="array" ref="CW238">_xlfn.IFS([1]original_ver!CY127="ประยุกต์",1,[1]original_ver!CY127="ไม่ประยุกต์",0,[1]original_ver!CY127="","")</f>
        <v>1</v>
      </c>
      <c r="CX238" s="48"/>
      <c r="CY238" s="15" cm="1">
        <f t="array" ref="CY238">_xlfn.IFS([1]original_ver!DB127="ประยุกต์",1,[1]original_ver!DB127="ไม่ประยุกต์",0,[1]original_ver!DB127="","")</f>
        <v>1</v>
      </c>
      <c r="CZ238" s="48"/>
      <c r="DA238" s="48">
        <v>0</v>
      </c>
      <c r="DB238" s="48">
        <v>0</v>
      </c>
      <c r="DC238" s="48">
        <v>0</v>
      </c>
      <c r="DD238" s="48">
        <v>0</v>
      </c>
      <c r="DE238" s="48">
        <v>0</v>
      </c>
      <c r="DF238" s="48">
        <v>0</v>
      </c>
      <c r="DG238" s="17">
        <v>2</v>
      </c>
      <c r="DH238" s="17">
        <v>2</v>
      </c>
      <c r="DI238" s="17">
        <v>1</v>
      </c>
      <c r="DJ238" s="17">
        <v>2</v>
      </c>
      <c r="DK238" s="48"/>
      <c r="DL238" s="48"/>
      <c r="DM238" s="17">
        <v>3</v>
      </c>
      <c r="DN238" s="17">
        <v>2</v>
      </c>
      <c r="DO238" s="48"/>
      <c r="DP238" s="48"/>
      <c r="DQ238" s="48"/>
      <c r="DR238" s="48"/>
      <c r="DS238" s="49">
        <v>4</v>
      </c>
      <c r="DT238" s="49">
        <v>4</v>
      </c>
      <c r="DU238" s="17">
        <v>5</v>
      </c>
      <c r="DV238" s="49">
        <v>5</v>
      </c>
      <c r="DW238" s="49">
        <v>4</v>
      </c>
      <c r="DX238" s="49">
        <v>5</v>
      </c>
      <c r="DY238" s="153"/>
      <c r="DZ238" s="25">
        <v>4</v>
      </c>
      <c r="EA238" s="25">
        <v>4</v>
      </c>
      <c r="EB238" s="25">
        <v>5</v>
      </c>
      <c r="EC238" s="25">
        <v>5</v>
      </c>
      <c r="ED238" s="25">
        <v>5</v>
      </c>
      <c r="EE238">
        <v>5</v>
      </c>
    </row>
    <row r="239" spans="1:135" x14ac:dyDescent="0.2">
      <c r="A239">
        <v>119</v>
      </c>
      <c r="AC239">
        <f t="shared" si="23"/>
        <v>0</v>
      </c>
      <c r="AD239" t="e">
        <f t="shared" si="20"/>
        <v>#DIV/0!</v>
      </c>
      <c r="AP239" s="148">
        <f t="shared" si="21"/>
        <v>0</v>
      </c>
      <c r="AQ239" s="148" t="e">
        <f t="shared" si="19"/>
        <v>#DIV/0!</v>
      </c>
      <c r="CI239" s="148" t="e">
        <f t="shared" si="22"/>
        <v>#DIV/0!</v>
      </c>
    </row>
    <row r="240" spans="1:135" x14ac:dyDescent="0.2">
      <c r="A240">
        <v>120</v>
      </c>
      <c r="B240" s="15">
        <v>509</v>
      </c>
      <c r="C240" s="50" t="s">
        <v>682</v>
      </c>
      <c r="D240" cm="1">
        <f t="array" ref="D240">_xlfn.IFS([1]original_ver!D128="Participant",1,[1]original_ver!D128="Non-Participant",0,[1]original_ver!D128="","")</f>
        <v>1</v>
      </c>
      <c r="E240" s="15">
        <v>6</v>
      </c>
      <c r="F240" s="17" cm="1">
        <f t="array" ref="F240">_xlfn.IFS([1]original_ver!F128="ชาย",1,[1]original_ver!F128="หญิง",0,[1]original_ver!F128="","")</f>
        <v>1</v>
      </c>
      <c r="G240" s="15">
        <v>57</v>
      </c>
      <c r="H240" s="17" cm="1">
        <f t="array" ref="H240">_xlfn.IFS([1]original_ver!H128="ไม่มีการศึกษา",0,[1]original_ver!H128="ประถมศึกษา",1,[1]original_ver!H128="มัธยมศึกษาตอนต้น",2,[1]original_ver!H128="มัธยมศึกษาตอนปลาย",3,[1]original_ver!H128="อนุปริญญา (ปวช., ปวส., ฝึกหัดครู)",4,[1]original_ver!H128="ปริญญาตรี",5,[1]original_ver!H128="สูงกว่าปริญญาตรี",6,[1]original_ver!H128="","")</f>
        <v>5</v>
      </c>
      <c r="I240" s="17" cm="1">
        <f t="array" ref="I240">_xlfn.IFS([1]original_ver!I128="โสด",1,[1]original_ver!I128="สมรส/อยู่ด้วยกัน",2,[1]original_ver!I128="หย่าร้าง/แยกกันอยู่",3,[1]original_ver!I128="หม้าย",4,[1]original_ver!I128="","")</f>
        <v>2</v>
      </c>
      <c r="J240" s="15">
        <v>4</v>
      </c>
      <c r="K240" s="15">
        <v>20</v>
      </c>
      <c r="L240" s="17">
        <v>1</v>
      </c>
      <c r="M240" s="17" cm="1">
        <f t="array" ref="M240">_xlfn.IFS([1]original_ver!M128="กู้ยืม",1,[1]original_ver!M128="ไม่กู้ยืม",0,[1]original_ver!M128="","")</f>
        <v>0</v>
      </c>
      <c r="N240" s="17">
        <f>IF($O240&gt;1, 1,0)</f>
        <v>1</v>
      </c>
      <c r="O240" s="23">
        <v>400000</v>
      </c>
      <c r="P240" s="17" cm="1">
        <f t="array" ref="P240">_xlfn.IFS([1]original_ver!O128="ใช่",1,[1]original_ver!O128="ไม่ใช่",0,[1]original_ver!O128="","")</f>
        <v>1</v>
      </c>
      <c r="Q240" s="17"/>
      <c r="R240" s="17">
        <v>2</v>
      </c>
      <c r="S240" s="17">
        <v>1</v>
      </c>
      <c r="T240" s="17">
        <v>49</v>
      </c>
      <c r="U240" s="17">
        <v>44000</v>
      </c>
      <c r="V240" s="17">
        <v>4</v>
      </c>
      <c r="W240" s="22">
        <f>$U240/$T240</f>
        <v>897.9591836734694</v>
      </c>
      <c r="X240" s="48"/>
      <c r="Y240" s="48"/>
      <c r="Z240" s="48"/>
      <c r="AA240" s="48"/>
      <c r="AB240" s="48"/>
      <c r="AC240" s="48">
        <f t="shared" si="23"/>
        <v>44000</v>
      </c>
      <c r="AD240">
        <f t="shared" si="20"/>
        <v>897.9591836734694</v>
      </c>
      <c r="AE240" s="17">
        <v>2</v>
      </c>
      <c r="AF240" s="17">
        <v>1</v>
      </c>
      <c r="AG240" s="17">
        <v>49</v>
      </c>
      <c r="AH240" s="17">
        <v>48000</v>
      </c>
      <c r="AI240" s="17">
        <v>5</v>
      </c>
      <c r="AJ240" s="27">
        <f>$AH240/$AG240</f>
        <v>979.59183673469386</v>
      </c>
      <c r="AK240" s="48"/>
      <c r="AL240" s="48"/>
      <c r="AM240" s="48"/>
      <c r="AN240" s="48"/>
      <c r="AO240" s="48"/>
      <c r="AP240" s="149">
        <f t="shared" si="21"/>
        <v>48000</v>
      </c>
      <c r="AQ240" s="149">
        <f t="shared" si="19"/>
        <v>979.59183673469386</v>
      </c>
      <c r="AR240" s="17">
        <v>7</v>
      </c>
      <c r="AS240" s="17">
        <v>1</v>
      </c>
      <c r="AT240" s="17">
        <v>3</v>
      </c>
      <c r="AU240" s="17">
        <v>15900</v>
      </c>
      <c r="AV240" s="17">
        <v>90</v>
      </c>
      <c r="AW240" s="17">
        <f>$AU240/$AT240</f>
        <v>5300</v>
      </c>
      <c r="AX240" s="48"/>
      <c r="AY240" s="48"/>
      <c r="AZ240" s="48"/>
      <c r="BA240" s="48"/>
      <c r="BB240" s="48"/>
      <c r="BC240" s="48">
        <f>$AU240+$AZ240</f>
        <v>15900</v>
      </c>
      <c r="BD240" s="48">
        <f>$BC240/$AT240</f>
        <v>5300</v>
      </c>
      <c r="BE240" s="17">
        <v>7</v>
      </c>
      <c r="BF240" s="17">
        <v>1</v>
      </c>
      <c r="BG240" s="17">
        <v>3</v>
      </c>
      <c r="BH240" s="17">
        <v>13000</v>
      </c>
      <c r="BI240" s="17">
        <v>100</v>
      </c>
      <c r="BJ240" s="17"/>
      <c r="BK240" s="48"/>
      <c r="BL240" s="48"/>
      <c r="BM240" s="48"/>
      <c r="BN240" s="48"/>
      <c r="BP240" s="48">
        <f>$BH240+$BM240</f>
        <v>13000</v>
      </c>
      <c r="BQ240" s="48">
        <f>$BP240/$BG240</f>
        <v>4333.333333333333</v>
      </c>
      <c r="BR240" s="48"/>
      <c r="BS240" s="48"/>
      <c r="BT240" s="48"/>
      <c r="BU240" s="48"/>
      <c r="BV240" s="48"/>
      <c r="BW240" s="17"/>
      <c r="BX240" s="48"/>
      <c r="BY240" s="48"/>
      <c r="BZ240" s="48"/>
      <c r="CA240" s="48"/>
      <c r="CB240" s="48"/>
      <c r="CC240" s="17"/>
      <c r="CD240" s="49">
        <v>1</v>
      </c>
      <c r="CE240" s="49">
        <v>1</v>
      </c>
      <c r="CF240" s="49">
        <v>1</v>
      </c>
      <c r="CG240" s="49">
        <v>1</v>
      </c>
      <c r="CH240" s="49">
        <v>1</v>
      </c>
      <c r="CI240" s="153">
        <f t="shared" si="22"/>
        <v>1</v>
      </c>
      <c r="CJ240" s="17">
        <v>1</v>
      </c>
      <c r="CK240" cm="1">
        <f t="array" ref="CK240">_xlfn.IFS([1]original_ver!CH128="จากการเข้าร่วมกิจกรรมอบรม ที่จัดโดยโครงการเกษตรกรปราดเปรื่อง (Smart Farmer)",1,[1]original_ver!CH128="จากการเข้าร่วมกิจกรรมอบรม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ๆ",3,[1]original_ver!CH128="จากการเรียนรู้ผ่านประสบการณ์ของผู้อื่น ได้แก่ เพื่อนบ้าน พี่น้อง เพื่อน และญาติ เป็นต้น",4,[1]original_ver!CH128="ไม่ได้เข้าร่วมกิจกรรมอบรมหรือเรียนรู้ใด ๆ (ข้ามไปข้อ 33)",5)</f>
        <v>5</v>
      </c>
      <c r="CL240" s="15" t="str" cm="1">
        <f t="array" ref="CL240">_xlfn.IFS([1]original_ver!CJ128="ความรู้ทางการเกษตรและการใช้เทคโนโลยีสำหรับการผลิตในฟาร์ม",1,[1]original_ver!CJ128="การวางแผนและจัดการฟาร์ม เช่น การเก็บเกี่ยว การเงิน และการวางแผนทางการตลาด",2,[1]original_ver!CJ128="การเป็นผู้ประกอบการทางการเกษตร",3,[1]original_ver!CJ128="การเพิ่มมูลค่าผลผลิต และการแปรรูปผลผลิต (รวมถึงการพัฒนาคุณภาพผลผลิต)",4,[1]original_ver!CJ128="","")</f>
        <v/>
      </c>
      <c r="CM240" s="48"/>
      <c r="CN240" s="48"/>
      <c r="CO240" s="15" t="str" cm="1">
        <f t="array" ref="CO240">_xlfn.IFS([1]original_ver!CN128="ความรู้ทางการเกษตรและการใช้เทคโนโลยีสำหรับการผลิตในฟาร์ม",1,[1]original_ver!CN128="การวางแผนและจัดการฟาร์ม เช่น การเก็บเกี่ยว การเงิน และการวางแผนทางการตลาด",2,[1]original_ver!CN128="การเป็นผู้ประกอบการทางการเกษตร",3,[1]original_ver!CN128="การเพิ่มมูลค่าผลผลิต และการแปรรูปผลผลิต (รวมถึงการพัฒนาคุณภาพผลผลิต)",4,[1]original_ver!CN128="","")</f>
        <v/>
      </c>
      <c r="CP240" s="48"/>
      <c r="CQ240" s="48"/>
      <c r="CR240" s="15" t="str" cm="1">
        <f t="array" ref="CR240">_xlfn.IFS([1]original_ver!CR128="ประยุกต์",1,[1]original_ver!CR128="ไม่ประยุกต์",0,[1]original_ver!CR128="","")</f>
        <v/>
      </c>
      <c r="CS240" s="15" t="str" cm="1">
        <f t="array" ref="CS240">_xlfn.IFS([1]original_ver!CS128="ประยุกต์",1,[1]original_ver!CS128="ไม่ประยุกต์",0,[1]original_ver!CS128="","")</f>
        <v/>
      </c>
      <c r="CT240" s="48"/>
      <c r="CU240" s="15" t="str" cm="1">
        <f t="array" ref="CU240">_xlfn.IFS([1]original_ver!CV128="ประยุกต์",1,[1]original_ver!CV128="ไม่ประยุกต์",0,[1]original_ver!CV128="","")</f>
        <v/>
      </c>
      <c r="CV240" s="48"/>
      <c r="CW240" s="15" t="str" cm="1">
        <f t="array" ref="CW240">_xlfn.IFS([1]original_ver!CY128="ประยุกต์",1,[1]original_ver!CY128="ไม่ประยุกต์",0,[1]original_ver!CY128="","")</f>
        <v/>
      </c>
      <c r="CX240" s="48"/>
      <c r="CY240" s="15" t="str" cm="1">
        <f t="array" ref="CY240">_xlfn.IFS([1]original_ver!DB128="ประยุกต์",1,[1]original_ver!DB128="ไม่ประยุกต์",0,[1]original_ver!DB128="","")</f>
        <v/>
      </c>
      <c r="CZ240" s="48"/>
      <c r="DA240" s="48">
        <v>0</v>
      </c>
      <c r="DB240" s="48">
        <v>0</v>
      </c>
      <c r="DC240" s="48">
        <v>0</v>
      </c>
      <c r="DD240" s="48">
        <v>0</v>
      </c>
      <c r="DE240" s="48">
        <v>0</v>
      </c>
      <c r="DF240" s="48">
        <v>0</v>
      </c>
      <c r="DG240" s="17">
        <v>2</v>
      </c>
      <c r="DH240" s="17">
        <v>4</v>
      </c>
      <c r="DI240" s="48"/>
      <c r="DJ240" s="48"/>
      <c r="DK240" s="17">
        <v>3</v>
      </c>
      <c r="DL240" s="17">
        <v>4</v>
      </c>
      <c r="DM240" s="17">
        <v>1</v>
      </c>
      <c r="DN240" s="17">
        <v>4</v>
      </c>
      <c r="DO240" s="48"/>
      <c r="DP240" s="48"/>
      <c r="DQ240" s="48"/>
      <c r="DR240" s="48"/>
      <c r="DS240" s="49">
        <v>4</v>
      </c>
      <c r="DT240" s="49">
        <v>4.666666666666667</v>
      </c>
      <c r="DU240" s="17">
        <v>4.25</v>
      </c>
      <c r="DV240" s="49">
        <v>5</v>
      </c>
      <c r="DW240" s="49">
        <v>3.3333333333333335</v>
      </c>
      <c r="DX240" s="49">
        <v>3</v>
      </c>
      <c r="DY240" s="153"/>
      <c r="DZ240" s="25">
        <v>4</v>
      </c>
      <c r="EA240" s="25">
        <v>4.666666666666667</v>
      </c>
      <c r="EB240" s="25">
        <v>4.25</v>
      </c>
      <c r="EC240" s="25">
        <v>5</v>
      </c>
      <c r="ED240" s="25">
        <v>3.3333333333333335</v>
      </c>
      <c r="EE240">
        <v>3</v>
      </c>
    </row>
    <row r="241" spans="1:135" x14ac:dyDescent="0.2">
      <c r="A241">
        <v>120</v>
      </c>
      <c r="AC241">
        <f t="shared" si="23"/>
        <v>0</v>
      </c>
      <c r="AD241" t="e">
        <f t="shared" si="20"/>
        <v>#DIV/0!</v>
      </c>
      <c r="AP241" s="148">
        <f t="shared" si="21"/>
        <v>0</v>
      </c>
      <c r="AQ241" s="148" t="e">
        <f t="shared" si="19"/>
        <v>#DIV/0!</v>
      </c>
      <c r="CI241" s="148" t="e">
        <f t="shared" si="22"/>
        <v>#DIV/0!</v>
      </c>
    </row>
    <row r="242" spans="1:135" x14ac:dyDescent="0.2">
      <c r="A242">
        <v>121</v>
      </c>
      <c r="B242" s="15">
        <v>510</v>
      </c>
      <c r="C242" s="50" t="s">
        <v>683</v>
      </c>
      <c r="D242" cm="1">
        <f t="array" ref="D242">_xlfn.IFS([1]original_ver!D129="Participant",1,[1]original_ver!D129="Non-Participant",0,[1]original_ver!D129="","")</f>
        <v>0</v>
      </c>
      <c r="E242" s="15">
        <v>6</v>
      </c>
      <c r="F242" s="17" cm="1">
        <f t="array" ref="F242">_xlfn.IFS([1]original_ver!F129="ชาย",1,[1]original_ver!F129="หญิง",0,[1]original_ver!F129="","")</f>
        <v>1</v>
      </c>
      <c r="G242" s="15">
        <v>56</v>
      </c>
      <c r="H242" s="17" cm="1">
        <f t="array" ref="H242">_xlfn.IFS([1]original_ver!H129="ไม่มีการศึกษา",0,[1]original_ver!H129="ประถมศึกษา",1,[1]original_ver!H129="มัธยมศึกษาตอนต้น",2,[1]original_ver!H129="มัธยมศึกษาตอนปลาย",3,[1]original_ver!H129="อนุปริญญา (ปวช., ปวส., ฝึกหัดครู)",4,[1]original_ver!H129="ปริญญาตรี",5,[1]original_ver!H129="สูงกว่าปริญญาตรี",6,[1]original_ver!H129="","")</f>
        <v>5</v>
      </c>
      <c r="I242" s="17" cm="1">
        <f t="array" ref="I242">_xlfn.IFS([1]original_ver!I129="โสด",1,[1]original_ver!I129="สมรส/อยู่ด้วยกัน",2,[1]original_ver!I129="หย่าร้าง/แยกกันอยู่",3,[1]original_ver!I129="หม้าย",4,[1]original_ver!I129="","")</f>
        <v>2</v>
      </c>
      <c r="J242" s="15">
        <v>4</v>
      </c>
      <c r="K242" s="15">
        <v>10</v>
      </c>
      <c r="L242" s="17">
        <v>1</v>
      </c>
      <c r="M242" s="17" cm="1">
        <f t="array" ref="M242">_xlfn.IFS([1]original_ver!M129="กู้ยืม",1,[1]original_ver!M129="ไม่กู้ยืม",0,[1]original_ver!M129="","")</f>
        <v>0</v>
      </c>
      <c r="N242" s="17">
        <f>IF($O242&gt;1, 1,0)</f>
        <v>1</v>
      </c>
      <c r="O242" s="23">
        <v>300000</v>
      </c>
      <c r="P242" s="17" cm="1">
        <f t="array" ref="P242">_xlfn.IFS([1]original_ver!O129="ใช่",1,[1]original_ver!O129="ไม่ใช่",0,[1]original_ver!O129="","")</f>
        <v>1</v>
      </c>
      <c r="Q242" s="17"/>
      <c r="R242" s="17">
        <v>2</v>
      </c>
      <c r="S242" s="17">
        <v>1</v>
      </c>
      <c r="T242" s="17">
        <v>45</v>
      </c>
      <c r="U242" s="17">
        <v>3000</v>
      </c>
      <c r="V242" s="17">
        <v>5.5</v>
      </c>
      <c r="W242" s="22">
        <f>$U242/$T242</f>
        <v>66.666666666666671</v>
      </c>
      <c r="X242" s="48"/>
      <c r="Y242" s="48"/>
      <c r="Z242" s="48"/>
      <c r="AA242" s="48"/>
      <c r="AB242" s="48"/>
      <c r="AC242" s="48">
        <f t="shared" si="23"/>
        <v>3000</v>
      </c>
      <c r="AD242">
        <f t="shared" si="20"/>
        <v>66.666666666666671</v>
      </c>
      <c r="AE242" s="17">
        <v>2</v>
      </c>
      <c r="AF242" s="17">
        <v>1</v>
      </c>
      <c r="AG242" s="17">
        <v>45</v>
      </c>
      <c r="AH242" s="17">
        <v>2500</v>
      </c>
      <c r="AI242" s="17">
        <v>6</v>
      </c>
      <c r="AJ242" s="27">
        <f>$AH242/$AG242</f>
        <v>55.555555555555557</v>
      </c>
      <c r="AK242" s="48"/>
      <c r="AL242" s="48"/>
      <c r="AM242" s="48"/>
      <c r="AN242" s="48"/>
      <c r="AO242" s="48"/>
      <c r="AP242" s="149">
        <f t="shared" si="21"/>
        <v>2500</v>
      </c>
      <c r="AQ242" s="149">
        <f t="shared" si="19"/>
        <v>55.555555555555557</v>
      </c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9">
        <v>1</v>
      </c>
      <c r="CE242" s="49">
        <v>1</v>
      </c>
      <c r="CF242" s="49">
        <v>1.6666666666666667</v>
      </c>
      <c r="CG242" s="49">
        <v>1</v>
      </c>
      <c r="CH242" s="49">
        <v>1</v>
      </c>
      <c r="CI242" s="153">
        <f t="shared" si="22"/>
        <v>1.1333333333333333</v>
      </c>
      <c r="CJ242" s="17">
        <v>1</v>
      </c>
      <c r="CK242" cm="1">
        <f t="array" ref="CK242">_xlfn.IFS([1]original_ver!CH129="จากการเข้าร่วมกิจกรรมอบรม ที่จัดโดยโครงการเกษตรกรปราดเปรื่อง (Smart Farmer)",1,[1]original_ver!CH129="จากการเข้าร่วมกิจกรรมอบรม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ๆ",3,[1]original_ver!CH129="จากการเรียนรู้ผ่านประสบการณ์ของผู้อื่น ได้แก่ เพื่อนบ้าน พี่น้อง เพื่อน และญาติ เป็นต้น",4,[1]original_ver!CH129="ไม่ได้เข้าร่วมกิจกรรมอบรมหรือเรียนรู้ใด ๆ (ข้ามไปข้อ 33)",5)</f>
        <v>5</v>
      </c>
      <c r="CL242" s="15" t="str" cm="1">
        <f t="array" ref="CL242">_xlfn.IFS([1]original_ver!CJ129="ความรู้ทางการเกษตรและการใช้เทคโนโลยีสำหรับการผลิตในฟาร์ม",1,[1]original_ver!CJ129="การวางแผนและจัดการฟาร์ม เช่น การเก็บเกี่ยว การเงิน และการวางแผนทางการตลาด",2,[1]original_ver!CJ129="การเป็นผู้ประกอบการทางการเกษตร",3,[1]original_ver!CJ129="การเพิ่มมูลค่าผลผลิต และการแปรรูปผลผลิต (รวมถึงการพัฒนาคุณภาพผลผลิต)",4,[1]original_ver!CJ129="","")</f>
        <v/>
      </c>
      <c r="CM242" s="48"/>
      <c r="CN242" s="48"/>
      <c r="CO242" s="15" t="str" cm="1">
        <f t="array" ref="CO242">_xlfn.IFS([1]original_ver!CN129="ความรู้ทางการเกษตรและการใช้เทคโนโลยีสำหรับการผลิตในฟาร์ม",1,[1]original_ver!CN129="การวางแผนและจัดการฟาร์ม เช่น การเก็บเกี่ยว การเงิน และการวางแผนทางการตลาด",2,[1]original_ver!CN129="การเป็นผู้ประกอบการทางการเกษตร",3,[1]original_ver!CN129="การเพิ่มมูลค่าผลผลิต และการแปรรูปผลผลิต (รวมถึงการพัฒนาคุณภาพผลผลิต)",4,[1]original_ver!CN129="","")</f>
        <v/>
      </c>
      <c r="CP242" s="48"/>
      <c r="CQ242" s="48"/>
      <c r="CR242" s="15" t="str" cm="1">
        <f t="array" ref="CR242">_xlfn.IFS([1]original_ver!CR129="ประยุกต์",1,[1]original_ver!CR129="ไม่ประยุกต์",0,[1]original_ver!CR129="","")</f>
        <v/>
      </c>
      <c r="CS242" s="15" t="str" cm="1">
        <f t="array" ref="CS242">_xlfn.IFS([1]original_ver!CS129="ประยุกต์",1,[1]original_ver!CS129="ไม่ประยุกต์",0,[1]original_ver!CS129="","")</f>
        <v/>
      </c>
      <c r="CT242" s="48"/>
      <c r="CU242" s="15" t="str" cm="1">
        <f t="array" ref="CU242">_xlfn.IFS([1]original_ver!CV129="ประยุกต์",1,[1]original_ver!CV129="ไม่ประยุกต์",0,[1]original_ver!CV129="","")</f>
        <v/>
      </c>
      <c r="CV242" s="48"/>
      <c r="CW242" s="15" t="str" cm="1">
        <f t="array" ref="CW242">_xlfn.IFS([1]original_ver!CY129="ประยุกต์",1,[1]original_ver!CY129="ไม่ประยุกต์",0,[1]original_ver!CY129="","")</f>
        <v/>
      </c>
      <c r="CX242" s="48"/>
      <c r="CY242" s="15" t="str" cm="1">
        <f t="array" ref="CY242">_xlfn.IFS([1]original_ver!DB129="ประยุกต์",1,[1]original_ver!DB129="ไม่ประยุกต์",0,[1]original_ver!DB129="","")</f>
        <v/>
      </c>
      <c r="CZ242" s="48"/>
      <c r="DA242" s="48"/>
      <c r="DB242" s="48"/>
      <c r="DC242" s="48"/>
      <c r="DD242" s="48"/>
      <c r="DE242" s="48"/>
      <c r="DF242" s="48"/>
      <c r="DG242" s="17">
        <v>2</v>
      </c>
      <c r="DH242" s="17">
        <v>2</v>
      </c>
      <c r="DI242" s="17">
        <v>1</v>
      </c>
      <c r="DJ242" s="17">
        <v>2</v>
      </c>
      <c r="DK242" s="48"/>
      <c r="DL242" s="48"/>
      <c r="DM242" s="17">
        <v>3</v>
      </c>
      <c r="DN242" s="17">
        <v>2</v>
      </c>
      <c r="DO242" s="48"/>
      <c r="DP242" s="48"/>
      <c r="DQ242" s="48"/>
      <c r="DR242" s="48"/>
      <c r="DS242" s="49">
        <v>4.5999999999999996</v>
      </c>
      <c r="DT242" s="49">
        <v>5</v>
      </c>
      <c r="DU242" s="17">
        <v>4.75</v>
      </c>
      <c r="DV242" s="49">
        <v>4.4000000000000004</v>
      </c>
      <c r="DW242" s="49">
        <v>4</v>
      </c>
      <c r="DX242" s="49">
        <v>4</v>
      </c>
      <c r="DY242" s="153"/>
      <c r="DZ242" s="25">
        <v>4.5999999999999996</v>
      </c>
      <c r="EA242" s="25">
        <v>5</v>
      </c>
      <c r="EB242" s="25">
        <v>4.75</v>
      </c>
      <c r="EC242" s="25">
        <v>4.4000000000000004</v>
      </c>
      <c r="ED242" s="25">
        <v>4</v>
      </c>
      <c r="EE242">
        <v>4</v>
      </c>
    </row>
    <row r="243" spans="1:135" x14ac:dyDescent="0.2">
      <c r="A243">
        <v>121</v>
      </c>
      <c r="AC243">
        <f t="shared" si="23"/>
        <v>0</v>
      </c>
      <c r="AD243" t="e">
        <f t="shared" si="20"/>
        <v>#DIV/0!</v>
      </c>
      <c r="AP243" s="148">
        <f t="shared" si="21"/>
        <v>0</v>
      </c>
      <c r="AQ243" s="148" t="e">
        <f t="shared" si="19"/>
        <v>#DIV/0!</v>
      </c>
      <c r="CI243" s="148" t="e">
        <f t="shared" si="22"/>
        <v>#DIV/0!</v>
      </c>
    </row>
    <row r="244" spans="1:135" x14ac:dyDescent="0.2">
      <c r="A244">
        <v>122</v>
      </c>
      <c r="B244" s="15">
        <v>512</v>
      </c>
      <c r="C244" s="47" t="s">
        <v>684</v>
      </c>
      <c r="D244" cm="1">
        <f t="array" ref="D244">_xlfn.IFS([1]original_ver!D131="Participant",1,[1]original_ver!D131="Non-Participant",0,[1]original_ver!D131="","")</f>
        <v>0</v>
      </c>
      <c r="E244" s="15">
        <v>3</v>
      </c>
      <c r="F244" s="17" cm="1">
        <f t="array" ref="F244">_xlfn.IFS([1]original_ver!F131="ชาย",1,[1]original_ver!F131="หญิง",0,[1]original_ver!F131="","")</f>
        <v>1</v>
      </c>
      <c r="G244" s="15">
        <v>50</v>
      </c>
      <c r="H244" s="17" cm="1">
        <f t="array" ref="H244">_xlfn.IFS([1]original_ver!H131="ไม่มีการศึกษา",0,[1]original_ver!H131="ประถมศึกษา",1,[1]original_ver!H131="มัธยมศึกษาตอนต้น",2,[1]original_ver!H131="มัธยมศึกษาตอนปลาย",3,[1]original_ver!H131="อนุปริญญา (ปวช., ปวส., ฝึกหัดครู)",4,[1]original_ver!H131="ปริญญาตรี",5,[1]original_ver!H131="สูงกว่าปริญญาตรี",6,[1]original_ver!H131="","")</f>
        <v>4</v>
      </c>
      <c r="I244" s="17" cm="1">
        <f t="array" ref="I244">_xlfn.IFS([1]original_ver!I131="โสด",1,[1]original_ver!I131="สมรส/อยู่ด้วยกัน",2,[1]original_ver!I131="หย่าร้าง/แยกกันอยู่",3,[1]original_ver!I131="หม้าย",4,[1]original_ver!I131="","")</f>
        <v>2</v>
      </c>
      <c r="J244" s="15">
        <v>4</v>
      </c>
      <c r="K244" s="15">
        <v>40</v>
      </c>
      <c r="L244" s="17" cm="1">
        <f t="array" ref="L244">_xlfn.IFS([1]original_ver!L131="ใช่",1,[1]original_ver!L131="ไม่ใช่",0,[1]original_ver!L131="","")</f>
        <v>0</v>
      </c>
      <c r="M244" s="17" cm="1">
        <f t="array" ref="M244">_xlfn.IFS([1]original_ver!M131="กู้ยืม",1,[1]original_ver!M131="ไม่กู้ยืม",0,[1]original_ver!M131="","")</f>
        <v>0</v>
      </c>
      <c r="N244" s="17">
        <f>IF($O244&gt;1, 1,0)</f>
        <v>1</v>
      </c>
      <c r="O244" s="23" t="s">
        <v>685</v>
      </c>
      <c r="P244" s="17" cm="1">
        <f t="array" ref="P244">_xlfn.IFS([1]original_ver!O131="ใช่",1,[1]original_ver!O131="ไม่ใช่",0,[1]original_ver!O131="","")</f>
        <v>1</v>
      </c>
      <c r="Q244" s="17"/>
      <c r="R244" s="17">
        <v>1</v>
      </c>
      <c r="S244" s="17">
        <v>1</v>
      </c>
      <c r="T244" s="17">
        <v>5</v>
      </c>
      <c r="U244" s="55">
        <v>3000</v>
      </c>
      <c r="V244" s="53">
        <v>13.5</v>
      </c>
      <c r="W244" s="20">
        <f>$U244/$T244</f>
        <v>600</v>
      </c>
      <c r="X244" s="48"/>
      <c r="Y244" s="48"/>
      <c r="Z244" s="48"/>
      <c r="AA244" s="48"/>
      <c r="AB244" s="48"/>
      <c r="AC244" s="48">
        <f t="shared" si="23"/>
        <v>3000</v>
      </c>
      <c r="AD244">
        <f t="shared" si="20"/>
        <v>600</v>
      </c>
      <c r="AE244" s="17">
        <v>1</v>
      </c>
      <c r="AF244" s="17">
        <v>1</v>
      </c>
      <c r="AG244" s="17">
        <v>5</v>
      </c>
      <c r="AH244" s="55">
        <v>3000</v>
      </c>
      <c r="AI244" s="57">
        <v>15.5</v>
      </c>
      <c r="AJ244" s="27">
        <f>$AH244/$AG244</f>
        <v>600</v>
      </c>
      <c r="AK244" s="48"/>
      <c r="AL244" s="48"/>
      <c r="AM244" s="48"/>
      <c r="AN244" s="48"/>
      <c r="AO244" s="48"/>
      <c r="AP244" s="149">
        <f t="shared" si="21"/>
        <v>3000</v>
      </c>
      <c r="AQ244" s="149">
        <f t="shared" si="19"/>
        <v>600</v>
      </c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9">
        <v>2</v>
      </c>
      <c r="CE244" s="49">
        <v>1</v>
      </c>
      <c r="CF244" s="49">
        <v>1</v>
      </c>
      <c r="CG244" s="49">
        <v>1</v>
      </c>
      <c r="CH244" s="49">
        <v>1</v>
      </c>
      <c r="CI244" s="153">
        <f t="shared" si="22"/>
        <v>1.2</v>
      </c>
      <c r="CJ244" s="17">
        <v>1</v>
      </c>
      <c r="CK244" cm="1">
        <f t="array" ref="CK244">_xlfn.IFS([1]original_ver!CH131="จากการเข้าร่วมกิจกรรมอบรม ที่จัดโดยโครงการเกษตรกรปราดเปรื่อง (Smart Farmer)",1,[1]original_ver!CH131="จากการเข้าร่วมกิจกรรมอบรม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ๆ",3,[1]original_ver!CH131="จากการเรียนรู้ผ่านประสบการณ์ของผู้อื่น ได้แก่ เพื่อนบ้าน พี่น้อง เพื่อน และญาติ เป็นต้น",4,[1]original_ver!CH131="ไม่ได้เข้าร่วมกิจกรรมอบรมหรือเรียนรู้ใด ๆ (ข้ามไปข้อ 33)",5)</f>
        <v>4</v>
      </c>
      <c r="CL244" s="15" cm="1">
        <f t="array" ref="CL244">_xlfn.IFS([1]original_ver!CJ131="ความรู้ทางการเกษตรและการใช้เทคโนโลยีสำหรับการผลิตในฟาร์ม",1,[1]original_ver!CJ131="การวางแผนและจัดการฟาร์ม เช่น การเก็บเกี่ยว การเงิน และการวางแผนทางการตลาด",2,[1]original_ver!CJ131="การเป็นผู้ประกอบการทางการเกษตร",3,[1]original_ver!CJ131="การเพิ่มมูลค่าผลผลิต และการแปรรูปผลผลิต (รวมถึงการพัฒนาคุณภาพผลผลิต)",4,[1]original_ver!CJ131="","")</f>
        <v>3</v>
      </c>
      <c r="CM244" s="17">
        <v>10</v>
      </c>
      <c r="CN244" s="17">
        <v>1</v>
      </c>
      <c r="CO244" s="15" cm="1">
        <f t="array" ref="CO244">_xlfn.IFS([1]original_ver!CN131="ความรู้ทางการเกษตรและการใช้เทคโนโลยีสำหรับการผลิตในฟาร์ม",1,[1]original_ver!CN131="การวางแผนและจัดการฟาร์ม เช่น การเก็บเกี่ยว การเงิน และการวางแผนทางการตลาด",2,[1]original_ver!CN131="การเป็นผู้ประกอบการทางการเกษตร",3,[1]original_ver!CN131="การเพิ่มมูลค่าผลผลิต และการแปรรูปผลผลิต (รวมถึงการพัฒนาคุณภาพผลผลิต)",4,[1]original_ver!CN131="","")</f>
        <v>1</v>
      </c>
      <c r="CP244" s="17">
        <v>2</v>
      </c>
      <c r="CQ244" s="17">
        <v>1</v>
      </c>
      <c r="CR244" s="15" cm="1">
        <f t="array" ref="CR244">_xlfn.IFS([1]original_ver!CR131="ประยุกต์",1,[1]original_ver!CR131="ไม่ประยุกต์",0,[1]original_ver!CR131="","")</f>
        <v>1</v>
      </c>
      <c r="CS244" s="15" cm="1">
        <f t="array" ref="CS244">_xlfn.IFS([1]original_ver!CS131="ประยุกต์",1,[1]original_ver!CS131="ไม่ประยุกต์",0,[1]original_ver!CS131="","")</f>
        <v>0</v>
      </c>
      <c r="CT244" s="17">
        <v>5</v>
      </c>
      <c r="CU244" s="15" cm="1">
        <f t="array" ref="CU244">_xlfn.IFS([1]original_ver!CV131="ประยุกต์",1,[1]original_ver!CV131="ไม่ประยุกต์",0,[1]original_ver!CV131="","")</f>
        <v>1</v>
      </c>
      <c r="CV244" s="48"/>
      <c r="CW244" s="15" cm="1">
        <f t="array" ref="CW244">_xlfn.IFS([1]original_ver!CY131="ประยุกต์",1,[1]original_ver!CY131="ไม่ประยุกต์",0,[1]original_ver!CY131="","")</f>
        <v>1</v>
      </c>
      <c r="CX244" s="48"/>
      <c r="CY244" s="15" cm="1">
        <f t="array" ref="CY244">_xlfn.IFS([1]original_ver!DB131="ประยุกต์",1,[1]original_ver!DB131="ไม่ประยุกต์",0,[1]original_ver!DB131="","")</f>
        <v>1</v>
      </c>
      <c r="CZ244" s="48"/>
      <c r="DA244" s="48"/>
      <c r="DB244" s="48"/>
      <c r="DC244" s="48"/>
      <c r="DD244" s="48"/>
      <c r="DE244" s="48"/>
      <c r="DF244" s="48"/>
      <c r="DG244" s="17">
        <v>3</v>
      </c>
      <c r="DH244" s="17">
        <v>2</v>
      </c>
      <c r="DI244" s="17">
        <v>2</v>
      </c>
      <c r="DJ244" s="17">
        <v>2</v>
      </c>
      <c r="DK244" s="17">
        <v>1</v>
      </c>
      <c r="DL244" s="17">
        <v>2</v>
      </c>
      <c r="DM244" s="17">
        <v>3</v>
      </c>
      <c r="DN244" s="17">
        <v>2</v>
      </c>
      <c r="DO244" s="48"/>
      <c r="DP244" s="48"/>
      <c r="DQ244" s="48"/>
      <c r="DR244" s="48"/>
      <c r="DS244" s="49">
        <v>3.4</v>
      </c>
      <c r="DT244" s="49">
        <v>3</v>
      </c>
      <c r="DU244" s="17">
        <v>3.25</v>
      </c>
      <c r="DV244" s="49">
        <v>3</v>
      </c>
      <c r="DW244" s="49">
        <v>3</v>
      </c>
      <c r="DX244" s="49">
        <v>3.25</v>
      </c>
      <c r="DY244" s="153"/>
      <c r="DZ244" s="25">
        <v>3.4</v>
      </c>
      <c r="EA244" s="25">
        <v>4</v>
      </c>
      <c r="EB244" s="25">
        <v>4.25</v>
      </c>
      <c r="EC244" s="25">
        <v>4</v>
      </c>
      <c r="ED244" s="25">
        <v>4</v>
      </c>
      <c r="EE244">
        <v>4.25</v>
      </c>
    </row>
    <row r="245" spans="1:135" x14ac:dyDescent="0.2">
      <c r="A245">
        <v>122</v>
      </c>
      <c r="AC245">
        <f t="shared" si="23"/>
        <v>0</v>
      </c>
      <c r="AD245" t="e">
        <f t="shared" si="20"/>
        <v>#DIV/0!</v>
      </c>
      <c r="AP245" s="148">
        <f t="shared" si="21"/>
        <v>0</v>
      </c>
      <c r="AQ245" s="148" t="e">
        <f t="shared" si="19"/>
        <v>#DIV/0!</v>
      </c>
      <c r="CI245" s="148" t="e">
        <f t="shared" si="22"/>
        <v>#DIV/0!</v>
      </c>
    </row>
    <row r="246" spans="1:135" x14ac:dyDescent="0.2">
      <c r="A246">
        <v>123</v>
      </c>
      <c r="B246" s="15">
        <v>513</v>
      </c>
      <c r="C246" s="50" t="s">
        <v>686</v>
      </c>
      <c r="D246" cm="1">
        <f t="array" ref="D246">_xlfn.IFS([1]original_ver!D132="Participant",1,[1]original_ver!D132="Non-Participant",0,[1]original_ver!D132="","")</f>
        <v>0</v>
      </c>
      <c r="E246" s="15">
        <v>3</v>
      </c>
      <c r="F246" s="17" cm="1">
        <f t="array" ref="F246">_xlfn.IFS([1]original_ver!F132="ชาย",1,[1]original_ver!F132="หญิง",0,[1]original_ver!F132="","")</f>
        <v>1</v>
      </c>
      <c r="G246" s="15">
        <v>48</v>
      </c>
      <c r="H246" s="17" cm="1">
        <f t="array" ref="H246">_xlfn.IFS([1]original_ver!H132="ไม่มีการศึกษา",0,[1]original_ver!H132="ประถมศึกษา",1,[1]original_ver!H132="มัธยมศึกษาตอนต้น",2,[1]original_ver!H132="มัธยมศึกษาตอนปลาย",3,[1]original_ver!H132="อนุปริญญา (ปวช., ปวส., ฝึกหัดครู)",4,[1]original_ver!H132="ปริญญาตรี",5,[1]original_ver!H132="สูงกว่าปริญญาตรี",6,[1]original_ver!H132="","")</f>
        <v>0</v>
      </c>
      <c r="I246" s="17" cm="1">
        <f t="array" ref="I246">_xlfn.IFS([1]original_ver!I132="โสด",1,[1]original_ver!I132="สมรส/อยู่ด้วยกัน",2,[1]original_ver!I132="หย่าร้าง/แยกกันอยู่",3,[1]original_ver!I132="หม้าย",4,[1]original_ver!I132="","")</f>
        <v>2</v>
      </c>
      <c r="J246" s="15">
        <v>3</v>
      </c>
      <c r="K246" s="15">
        <v>5</v>
      </c>
      <c r="L246" s="17" cm="1">
        <f t="array" ref="L246">_xlfn.IFS([1]original_ver!L132="ใช่",1,[1]original_ver!L132="ไม่ใช่",0,[1]original_ver!L132="","")</f>
        <v>0</v>
      </c>
      <c r="M246" s="17" cm="1">
        <f t="array" ref="M246">_xlfn.IFS([1]original_ver!M132="กู้ยืม",1,[1]original_ver!M132="ไม่กู้ยืม",0,[1]original_ver!M132="","")</f>
        <v>0</v>
      </c>
      <c r="N246" s="17">
        <f>IF($O246&gt;1, 1,0)</f>
        <v>1</v>
      </c>
      <c r="O246" s="54">
        <v>400000</v>
      </c>
      <c r="P246" s="17" cm="1">
        <f t="array" ref="P246">_xlfn.IFS([1]original_ver!O132="ใช่",1,[1]original_ver!O132="ไม่ใช่",0,[1]original_ver!O132="","")</f>
        <v>1</v>
      </c>
      <c r="Q246" s="17"/>
      <c r="R246" s="17">
        <v>8</v>
      </c>
      <c r="S246" s="17">
        <v>1</v>
      </c>
      <c r="T246" s="17">
        <v>1</v>
      </c>
      <c r="U246" s="55">
        <v>1000</v>
      </c>
      <c r="V246" s="17">
        <v>70</v>
      </c>
      <c r="W246" s="22">
        <f>$U246/$T246</f>
        <v>1000</v>
      </c>
      <c r="X246" s="48"/>
      <c r="Y246" s="48"/>
      <c r="Z246" s="48"/>
      <c r="AA246" s="48"/>
      <c r="AB246" s="48"/>
      <c r="AC246" s="48">
        <f t="shared" si="23"/>
        <v>1000</v>
      </c>
      <c r="AD246">
        <f t="shared" si="20"/>
        <v>1000</v>
      </c>
      <c r="AE246" s="17">
        <v>8</v>
      </c>
      <c r="AF246" s="17">
        <v>1</v>
      </c>
      <c r="AG246" s="17">
        <v>1</v>
      </c>
      <c r="AH246" s="55">
        <v>1000</v>
      </c>
      <c r="AI246" s="17">
        <v>50</v>
      </c>
      <c r="AJ246" s="27">
        <f>$AH246/$AG246</f>
        <v>1000</v>
      </c>
      <c r="AK246" s="48"/>
      <c r="AL246" s="48"/>
      <c r="AM246" s="48"/>
      <c r="AN246" s="48"/>
      <c r="AO246" s="48"/>
      <c r="AP246" s="149">
        <f t="shared" si="21"/>
        <v>1000</v>
      </c>
      <c r="AQ246" s="149">
        <f t="shared" si="19"/>
        <v>1000</v>
      </c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9">
        <v>2</v>
      </c>
      <c r="CE246" s="49">
        <v>1.3333333333333333</v>
      </c>
      <c r="CF246" s="49">
        <v>1</v>
      </c>
      <c r="CG246" s="49">
        <v>1</v>
      </c>
      <c r="CH246" s="49">
        <v>3.5</v>
      </c>
      <c r="CI246" s="153">
        <f t="shared" si="22"/>
        <v>1.7666666666666664</v>
      </c>
      <c r="CJ246" s="17">
        <v>1</v>
      </c>
      <c r="CK246" cm="1">
        <f t="array" ref="CK246">_xlfn.IFS([1]original_ver!CH132="จากการเข้าร่วมกิจกรรมอบรม ที่จัดโดยโครงการเกษตรกรปราดเปรื่อง (Smart Farmer)",1,[1]original_ver!CH132="จากการเข้าร่วมกิจกรรมอบรม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ๆ",3,[1]original_ver!CH132="จากการเรียนรู้ผ่านประสบการณ์ของผู้อื่น ได้แก่ เพื่อนบ้าน พี่น้อง เพื่อน และญาติ เป็นต้น",4,[1]original_ver!CH132="ไม่ได้เข้าร่วมกิจกรรมอบรมหรือเรียนรู้ใด ๆ (ข้ามไปข้อ 33)",5)</f>
        <v>4</v>
      </c>
      <c r="CL246" s="15" cm="1">
        <f t="array" ref="CL246">_xlfn.IFS([1]original_ver!CJ132="ความรู้ทางการเกษตรและการใช้เทคโนโลยีสำหรับการผลิตในฟาร์ม",1,[1]original_ver!CJ132="การวางแผนและจัดการฟาร์ม เช่น การเก็บเกี่ยว การเงิน และการวางแผนทางการตลาด",2,[1]original_ver!CJ132="การเป็นผู้ประกอบการทางการเกษตร",3,[1]original_ver!CJ132="การเพิ่มมูลค่าผลผลิต และการแปรรูปผลผลิต (รวมถึงการพัฒนาคุณภาพผลผลิต)",4,[1]original_ver!CJ132="","")</f>
        <v>1</v>
      </c>
      <c r="CM246" s="17">
        <v>10</v>
      </c>
      <c r="CN246" s="17">
        <v>1</v>
      </c>
      <c r="CO246" s="15" cm="1">
        <f t="array" ref="CO246">_xlfn.IFS([1]original_ver!CN132="ความรู้ทางการเกษตรและการใช้เทคโนโลยีสำหรับการผลิตในฟาร์ม",1,[1]original_ver!CN132="การวางแผนและจัดการฟาร์ม เช่น การเก็บเกี่ยว การเงิน และการวางแผนทางการตลาด",2,[1]original_ver!CN132="การเป็นผู้ประกอบการทางการเกษตร",3,[1]original_ver!CN132="การเพิ่มมูลค่าผลผลิต และการแปรรูปผลผลิต (รวมถึงการพัฒนาคุณภาพผลผลิต)",4,[1]original_ver!CN132="","")</f>
        <v>4</v>
      </c>
      <c r="CP246" s="17">
        <v>0</v>
      </c>
      <c r="CQ246" s="17">
        <v>1</v>
      </c>
      <c r="CR246" s="15" cm="1">
        <f t="array" ref="CR246">_xlfn.IFS([1]original_ver!CR132="ประยุกต์",1,[1]original_ver!CR132="ไม่ประยุกต์",0,[1]original_ver!CR132="","")</f>
        <v>1</v>
      </c>
      <c r="CS246" s="15" cm="1">
        <f t="array" ref="CS246">_xlfn.IFS([1]original_ver!CS132="ประยุกต์",1,[1]original_ver!CS132="ไม่ประยุกต์",0,[1]original_ver!CS132="","")</f>
        <v>1</v>
      </c>
      <c r="CT246" s="48"/>
      <c r="CU246" s="15" cm="1">
        <f t="array" ref="CU246">_xlfn.IFS([1]original_ver!CV132="ประยุกต์",1,[1]original_ver!CV132="ไม่ประยุกต์",0,[1]original_ver!CV132="","")</f>
        <v>1</v>
      </c>
      <c r="CV246" s="48"/>
      <c r="CW246" s="15" cm="1">
        <f t="array" ref="CW246">_xlfn.IFS([1]original_ver!CY132="ประยุกต์",1,[1]original_ver!CY132="ไม่ประยุกต์",0,[1]original_ver!CY132="","")</f>
        <v>1</v>
      </c>
      <c r="CX246" s="48"/>
      <c r="CY246" s="15" cm="1">
        <f t="array" ref="CY246">_xlfn.IFS([1]original_ver!DB132="ประยุกต์",1,[1]original_ver!DB132="ไม่ประยุกต์",0,[1]original_ver!DB132="","")</f>
        <v>0</v>
      </c>
      <c r="CZ246" s="17">
        <v>3</v>
      </c>
      <c r="DA246" s="17"/>
      <c r="DB246" s="17"/>
      <c r="DC246" s="17"/>
      <c r="DD246" s="17"/>
      <c r="DE246" s="17"/>
      <c r="DF246" s="17"/>
      <c r="DG246" s="17">
        <v>1</v>
      </c>
      <c r="DH246" s="17">
        <v>2</v>
      </c>
      <c r="DI246" s="17">
        <v>2</v>
      </c>
      <c r="DJ246" s="17">
        <v>2</v>
      </c>
      <c r="DK246" s="17">
        <v>3</v>
      </c>
      <c r="DL246" s="17">
        <v>2</v>
      </c>
      <c r="DM246" s="17">
        <v>3</v>
      </c>
      <c r="DN246" s="17">
        <v>2</v>
      </c>
      <c r="DO246" s="48"/>
      <c r="DP246" s="48"/>
      <c r="DQ246" s="48"/>
      <c r="DR246" s="48"/>
      <c r="DS246" s="49">
        <v>2.8</v>
      </c>
      <c r="DT246" s="49">
        <v>2</v>
      </c>
      <c r="DU246" s="17">
        <v>2.25</v>
      </c>
      <c r="DV246" s="49">
        <v>2</v>
      </c>
      <c r="DW246" s="49">
        <v>2</v>
      </c>
      <c r="DX246" s="49">
        <v>2.5</v>
      </c>
      <c r="DY246" s="153"/>
      <c r="DZ246" s="25">
        <v>2.8</v>
      </c>
      <c r="EA246" s="25">
        <v>3</v>
      </c>
      <c r="EB246" s="25">
        <v>2.25</v>
      </c>
      <c r="EC246" s="25">
        <v>2</v>
      </c>
      <c r="ED246" s="25">
        <v>2</v>
      </c>
      <c r="EE246">
        <v>2.5</v>
      </c>
    </row>
    <row r="247" spans="1:135" x14ac:dyDescent="0.2">
      <c r="A247">
        <v>123</v>
      </c>
      <c r="AC247">
        <f t="shared" si="23"/>
        <v>0</v>
      </c>
      <c r="AD247" t="e">
        <f t="shared" si="20"/>
        <v>#DIV/0!</v>
      </c>
      <c r="AP247" s="148">
        <f t="shared" si="21"/>
        <v>0</v>
      </c>
      <c r="AQ247" s="148" t="e">
        <f t="shared" si="19"/>
        <v>#DIV/0!</v>
      </c>
      <c r="CI247" s="148" t="e">
        <f t="shared" si="22"/>
        <v>#DIV/0!</v>
      </c>
    </row>
    <row r="248" spans="1:135" x14ac:dyDescent="0.2">
      <c r="A248">
        <v>124</v>
      </c>
      <c r="B248" s="15">
        <v>514</v>
      </c>
      <c r="C248" s="47" t="s">
        <v>687</v>
      </c>
      <c r="D248" cm="1">
        <f t="array" ref="D248">_xlfn.IFS([1]original_ver!D133="Participant",1,[1]original_ver!D133="Non-Participant",0,[1]original_ver!D133="","")</f>
        <v>0</v>
      </c>
      <c r="E248" s="15">
        <v>3</v>
      </c>
      <c r="F248" s="17" cm="1">
        <f t="array" ref="F248">_xlfn.IFS([1]original_ver!F133="ชาย",1,[1]original_ver!F133="หญิง",0,[1]original_ver!F133="","")</f>
        <v>0</v>
      </c>
      <c r="G248" s="15">
        <v>45</v>
      </c>
      <c r="H248" s="17" cm="1">
        <f t="array" ref="H248">_xlfn.IFS([1]original_ver!H133="ไม่มีการศึกษา",0,[1]original_ver!H133="ประถมศึกษา",1,[1]original_ver!H133="มัธยมศึกษาตอนต้น",2,[1]original_ver!H133="มัธยมศึกษาตอนปลาย",3,[1]original_ver!H133="อนุปริญญา (ปวช., ปวส., ฝึกหัดครู)",4,[1]original_ver!H133="ปริญญาตรี",5,[1]original_ver!H133="สูงกว่าปริญญาตรี",6,[1]original_ver!H133="","")</f>
        <v>5</v>
      </c>
      <c r="I248" s="17" cm="1">
        <f t="array" ref="I248">_xlfn.IFS([1]original_ver!I133="โสด",1,[1]original_ver!I133="สมรส/อยู่ด้วยกัน",2,[1]original_ver!I133="หย่าร้าง/แยกกันอยู่",3,[1]original_ver!I133="หม้าย",4,[1]original_ver!I133="","")</f>
        <v>2</v>
      </c>
      <c r="J248" s="15">
        <v>3</v>
      </c>
      <c r="K248" s="15">
        <v>10</v>
      </c>
      <c r="L248" s="17" cm="1">
        <f t="array" ref="L248">_xlfn.IFS([1]original_ver!L133="ใช่",1,[1]original_ver!L133="ไม่ใช่",0,[1]original_ver!L133="","")</f>
        <v>0</v>
      </c>
      <c r="M248" s="17" cm="1">
        <f t="array" ref="M248">_xlfn.IFS([1]original_ver!M133="กู้ยืม",1,[1]original_ver!M133="ไม่กู้ยืม",0,[1]original_ver!M133="","")</f>
        <v>1</v>
      </c>
      <c r="N248" s="17">
        <f>IF($O248&gt;1, 1,0)</f>
        <v>1</v>
      </c>
      <c r="O248" s="23">
        <v>400000</v>
      </c>
      <c r="P248" s="17" cm="1">
        <f t="array" ref="P248">_xlfn.IFS([1]original_ver!O133="ใช่",1,[1]original_ver!O133="ไม่ใช่",0,[1]original_ver!O133="","")</f>
        <v>1</v>
      </c>
      <c r="Q248" s="17"/>
      <c r="R248" s="17">
        <v>1</v>
      </c>
      <c r="S248" s="17">
        <v>1</v>
      </c>
      <c r="T248" s="17">
        <v>16</v>
      </c>
      <c r="U248" s="17">
        <v>3000</v>
      </c>
      <c r="V248" s="53">
        <v>18</v>
      </c>
      <c r="W248" s="20">
        <f>$U248/$T248</f>
        <v>187.5</v>
      </c>
      <c r="X248" s="48"/>
      <c r="Y248" s="48"/>
      <c r="Z248" s="48"/>
      <c r="AA248" s="48"/>
      <c r="AB248" s="48"/>
      <c r="AC248" s="48">
        <f t="shared" si="23"/>
        <v>3000</v>
      </c>
      <c r="AD248">
        <f t="shared" si="20"/>
        <v>187.5</v>
      </c>
      <c r="AE248" s="17">
        <v>1</v>
      </c>
      <c r="AF248" s="17">
        <v>1</v>
      </c>
      <c r="AG248" s="17">
        <v>16</v>
      </c>
      <c r="AH248" s="17">
        <v>2600</v>
      </c>
      <c r="AI248" s="18">
        <v>15.6</v>
      </c>
      <c r="AJ248" s="27">
        <f>$AH248/$AG248</f>
        <v>162.5</v>
      </c>
      <c r="AK248" s="48"/>
      <c r="AL248" s="48"/>
      <c r="AM248" s="48"/>
      <c r="AN248" s="48"/>
      <c r="AO248" s="48"/>
      <c r="AP248" s="149">
        <f t="shared" si="21"/>
        <v>2600</v>
      </c>
      <c r="AQ248" s="149">
        <f t="shared" si="19"/>
        <v>162.5</v>
      </c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9">
        <v>2</v>
      </c>
      <c r="CE248" s="49">
        <v>2.6666666666666665</v>
      </c>
      <c r="CF248" s="49">
        <v>2</v>
      </c>
      <c r="CG248" s="49">
        <v>2</v>
      </c>
      <c r="CH248" s="49">
        <v>2</v>
      </c>
      <c r="CI248" s="153">
        <f t="shared" si="22"/>
        <v>2.1333333333333333</v>
      </c>
      <c r="CJ248" s="17">
        <v>2</v>
      </c>
      <c r="CK248" cm="1">
        <f t="array" ref="CK248">_xlfn.IFS([1]original_ver!CH133="จากการเข้าร่วมกิจกรรมอบรม ที่จัดโดยโครงการเกษตรกรปราดเปรื่อง (Smart Farmer)",1,[1]original_ver!CH133="จากการเข้าร่วมกิจกรรมอบรม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ๆ",3,[1]original_ver!CH133="จากการเรียนรู้ผ่านประสบการณ์ของผู้อื่น ได้แก่ เพื่อนบ้าน พี่น้อง เพื่อน และญาติ เป็นต้น",4,[1]original_ver!CH133="ไม่ได้เข้าร่วมกิจกรรมอบรมหรือเรียนรู้ใด ๆ (ข้ามไปข้อ 33)",5)</f>
        <v>5</v>
      </c>
      <c r="CL248" s="15" t="str" cm="1">
        <f t="array" ref="CL248">_xlfn.IFS([1]original_ver!CJ133="ความรู้ทางการเกษตรและการใช้เทคโนโลยีสำหรับการผลิตในฟาร์ม",1,[1]original_ver!CJ133="การวางแผนและจัดการฟาร์ม เช่น การเก็บเกี่ยว การเงิน และการวางแผนทางการตลาด",2,[1]original_ver!CJ133="การเป็นผู้ประกอบการทางการเกษตร",3,[1]original_ver!CJ133="การเพิ่มมูลค่าผลผลิต และการแปรรูปผลผลิต (รวมถึงการพัฒนาคุณภาพผลผลิต)",4,[1]original_ver!CJ133="","")</f>
        <v/>
      </c>
      <c r="CM248" s="48"/>
      <c r="CN248" s="48"/>
      <c r="CO248" s="15" t="str" cm="1">
        <f t="array" ref="CO248">_xlfn.IFS([1]original_ver!CN133="ความรู้ทางการเกษตรและการใช้เทคโนโลยีสำหรับการผลิตในฟาร์ม",1,[1]original_ver!CN133="การวางแผนและจัดการฟาร์ม เช่น การเก็บเกี่ยว การเงิน และการวางแผนทางการตลาด",2,[1]original_ver!CN133="การเป็นผู้ประกอบการทางการเกษตร",3,[1]original_ver!CN133="การเพิ่มมูลค่าผลผลิต และการแปรรูปผลผลิต (รวมถึงการพัฒนาคุณภาพผลผลิต)",4,[1]original_ver!CN133="","")</f>
        <v/>
      </c>
      <c r="CP248" s="48"/>
      <c r="CQ248" s="48"/>
      <c r="CR248" s="15" t="str" cm="1">
        <f t="array" ref="CR248">_xlfn.IFS([1]original_ver!CR133="ประยุกต์",1,[1]original_ver!CR133="ไม่ประยุกต์",0,[1]original_ver!CR133="","")</f>
        <v/>
      </c>
      <c r="CS248" s="15" t="str" cm="1">
        <f t="array" ref="CS248">_xlfn.IFS([1]original_ver!CS133="ประยุกต์",1,[1]original_ver!CS133="ไม่ประยุกต์",0,[1]original_ver!CS133="","")</f>
        <v/>
      </c>
      <c r="CT248" s="48"/>
      <c r="CU248" s="15" t="str" cm="1">
        <f t="array" ref="CU248">_xlfn.IFS([1]original_ver!CV133="ประยุกต์",1,[1]original_ver!CV133="ไม่ประยุกต์",0,[1]original_ver!CV133="","")</f>
        <v/>
      </c>
      <c r="CV248" s="48"/>
      <c r="CW248" s="15" t="str" cm="1">
        <f t="array" ref="CW248">_xlfn.IFS([1]original_ver!CY133="ประยุกต์",1,[1]original_ver!CY133="ไม่ประยุกต์",0,[1]original_ver!CY133="","")</f>
        <v/>
      </c>
      <c r="CX248" s="48"/>
      <c r="CY248" s="15" t="str" cm="1">
        <f t="array" ref="CY248">_xlfn.IFS([1]original_ver!DB133="ประยุกต์",1,[1]original_ver!DB133="ไม่ประยุกต์",0,[1]original_ver!DB133="","")</f>
        <v/>
      </c>
      <c r="CZ248" s="48"/>
      <c r="DA248" s="48"/>
      <c r="DB248" s="48"/>
      <c r="DC248" s="48"/>
      <c r="DD248" s="48"/>
      <c r="DE248" s="48"/>
      <c r="DF248" s="48"/>
      <c r="DG248" s="17">
        <v>2</v>
      </c>
      <c r="DH248" s="17">
        <v>4</v>
      </c>
      <c r="DI248" s="17">
        <v>1</v>
      </c>
      <c r="DJ248" s="17">
        <v>4</v>
      </c>
      <c r="DK248" s="17">
        <v>3</v>
      </c>
      <c r="DL248" s="17">
        <v>4</v>
      </c>
      <c r="DM248" s="17">
        <v>3</v>
      </c>
      <c r="DN248" s="17">
        <v>4</v>
      </c>
      <c r="DO248" s="48"/>
      <c r="DP248" s="48"/>
      <c r="DQ248" s="48"/>
      <c r="DR248" s="48"/>
      <c r="DS248" s="49">
        <v>3</v>
      </c>
      <c r="DT248" s="49">
        <v>3</v>
      </c>
      <c r="DU248" s="17">
        <v>3</v>
      </c>
      <c r="DV248" s="49">
        <v>3</v>
      </c>
      <c r="DW248" s="49">
        <v>3</v>
      </c>
      <c r="DX248" s="49">
        <v>3</v>
      </c>
      <c r="DY248" s="153"/>
      <c r="DZ248" s="25">
        <v>3.8</v>
      </c>
      <c r="EA248" s="25">
        <v>3.6666666666666665</v>
      </c>
      <c r="EB248" s="25">
        <v>3.25</v>
      </c>
      <c r="EC248" s="25">
        <v>3.4</v>
      </c>
      <c r="ED248" s="25">
        <v>3</v>
      </c>
      <c r="EE248">
        <v>3</v>
      </c>
    </row>
    <row r="249" spans="1:135" x14ac:dyDescent="0.2">
      <c r="A249">
        <v>124</v>
      </c>
      <c r="AC249">
        <f t="shared" si="23"/>
        <v>0</v>
      </c>
      <c r="AD249" t="e">
        <f t="shared" si="20"/>
        <v>#DIV/0!</v>
      </c>
      <c r="AP249" s="148">
        <f t="shared" si="21"/>
        <v>0</v>
      </c>
      <c r="AQ249" s="148" t="e">
        <f t="shared" si="19"/>
        <v>#DIV/0!</v>
      </c>
      <c r="CI249" s="148" t="e">
        <f t="shared" si="22"/>
        <v>#DIV/0!</v>
      </c>
    </row>
    <row r="250" spans="1:135" x14ac:dyDescent="0.2">
      <c r="A250">
        <v>125</v>
      </c>
      <c r="B250" s="15">
        <v>515</v>
      </c>
      <c r="C250" s="47" t="s">
        <v>687</v>
      </c>
      <c r="D250" cm="1">
        <f t="array" ref="D250">_xlfn.IFS([1]original_ver!D134="Participant",1,[1]original_ver!D134="Non-Participant",0,[1]original_ver!D134="","")</f>
        <v>0</v>
      </c>
      <c r="E250" s="15">
        <v>3</v>
      </c>
      <c r="F250" s="17" cm="1">
        <f t="array" ref="F250">_xlfn.IFS([1]original_ver!F134="ชาย",1,[1]original_ver!F134="หญิง",0,[1]original_ver!F134="","")</f>
        <v>0</v>
      </c>
      <c r="G250" s="15">
        <v>50</v>
      </c>
      <c r="H250" s="17" cm="1">
        <f t="array" ref="H250">_xlfn.IFS([1]original_ver!H134="ไม่มีการศึกษา",0,[1]original_ver!H134="ประถมศึกษา",1,[1]original_ver!H134="มัธยมศึกษาตอนต้น",2,[1]original_ver!H134="มัธยมศึกษาตอนปลาย",3,[1]original_ver!H134="อนุปริญญา (ปวช., ปวส., ฝึกหัดครู)",4,[1]original_ver!H134="ปริญญาตรี",5,[1]original_ver!H134="สูงกว่าปริญญาตรี",6,[1]original_ver!H134="","")</f>
        <v>1</v>
      </c>
      <c r="I250" s="17" cm="1">
        <f t="array" ref="I250">_xlfn.IFS([1]original_ver!I134="โสด",1,[1]original_ver!I134="สมรส/อยู่ด้วยกัน",2,[1]original_ver!I134="หย่าร้าง/แยกกันอยู่",3,[1]original_ver!I134="หม้าย",4,[1]original_ver!I134="","")</f>
        <v>1</v>
      </c>
      <c r="J250" s="15">
        <v>2</v>
      </c>
      <c r="K250" s="15">
        <v>10</v>
      </c>
      <c r="L250" s="17" cm="1">
        <f t="array" ref="L250">_xlfn.IFS([1]original_ver!L134="ใช่",1,[1]original_ver!L134="ไม่ใช่",0,[1]original_ver!L134="","")</f>
        <v>0</v>
      </c>
      <c r="M250" s="17" cm="1">
        <f t="array" ref="M250">_xlfn.IFS([1]original_ver!M134="กู้ยืม",1,[1]original_ver!M134="ไม่กู้ยืม",0,[1]original_ver!M134="","")</f>
        <v>1</v>
      </c>
      <c r="N250" s="17">
        <f>IF($O250&gt;1, 1,0)</f>
        <v>0</v>
      </c>
      <c r="O250" s="51">
        <v>0</v>
      </c>
      <c r="P250" s="17" cm="1">
        <f t="array" ref="P250">_xlfn.IFS([1]original_ver!O134="ใช่",1,[1]original_ver!O134="ไม่ใช่",0,[1]original_ver!O134="","")</f>
        <v>1</v>
      </c>
      <c r="Q250" s="17"/>
      <c r="R250" s="17">
        <v>1</v>
      </c>
      <c r="S250" s="17">
        <v>1</v>
      </c>
      <c r="T250" s="17">
        <v>16</v>
      </c>
      <c r="U250" s="55">
        <v>2000</v>
      </c>
      <c r="V250" s="53">
        <v>18</v>
      </c>
      <c r="W250" s="20">
        <f>$U250/$T250</f>
        <v>125</v>
      </c>
      <c r="X250" s="48"/>
      <c r="Y250" s="48"/>
      <c r="Z250" s="48"/>
      <c r="AA250" s="48"/>
      <c r="AB250" s="48"/>
      <c r="AC250" s="48">
        <f t="shared" si="23"/>
        <v>2000</v>
      </c>
      <c r="AD250">
        <f t="shared" si="20"/>
        <v>125</v>
      </c>
      <c r="AE250" s="17">
        <v>1</v>
      </c>
      <c r="AF250" s="17">
        <v>1</v>
      </c>
      <c r="AG250" s="17">
        <v>16</v>
      </c>
      <c r="AH250" s="55">
        <v>2000</v>
      </c>
      <c r="AI250" s="57">
        <v>16</v>
      </c>
      <c r="AJ250" s="27">
        <f>$AH250/$AG250</f>
        <v>125</v>
      </c>
      <c r="AK250" s="48"/>
      <c r="AL250" s="48"/>
      <c r="AM250" s="48"/>
      <c r="AN250" s="48"/>
      <c r="AO250" s="48"/>
      <c r="AP250" s="149">
        <f t="shared" si="21"/>
        <v>2000</v>
      </c>
      <c r="AQ250" s="149">
        <f t="shared" si="19"/>
        <v>125</v>
      </c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9">
        <v>1</v>
      </c>
      <c r="CE250" s="49">
        <v>1</v>
      </c>
      <c r="CF250" s="49">
        <v>1</v>
      </c>
      <c r="CG250" s="49">
        <v>2</v>
      </c>
      <c r="CH250" s="49">
        <v>1.5</v>
      </c>
      <c r="CI250" s="153">
        <f t="shared" si="22"/>
        <v>1.3</v>
      </c>
      <c r="CJ250" s="17">
        <v>1</v>
      </c>
      <c r="CK250" cm="1">
        <f t="array" ref="CK250">_xlfn.IFS([1]original_ver!CH134="จากการเข้าร่วมกิจกรรมอบรม ที่จัดโดยโครงการเกษตรกรปราดเปรื่อง (Smart Farmer)",1,[1]original_ver!CH134="จากการเข้าร่วมกิจกรรมอบรม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ๆ",3,[1]original_ver!CH134="จากการเรียนรู้ผ่านประสบการณ์ของผู้อื่น ได้แก่ เพื่อนบ้าน พี่น้อง เพื่อน และญาติ เป็นต้น",4,[1]original_ver!CH134="ไม่ได้เข้าร่วมกิจกรรมอบรมหรือเรียนรู้ใด ๆ (ข้ามไปข้อ 33)",5)</f>
        <v>4</v>
      </c>
      <c r="CL250" s="15" cm="1">
        <f t="array" ref="CL250">_xlfn.IFS([1]original_ver!CJ134="ความรู้ทางการเกษตรและการใช้เทคโนโลยีสำหรับการผลิตในฟาร์ม",1,[1]original_ver!CJ134="การวางแผนและจัดการฟาร์ม เช่น การเก็บเกี่ยว การเงิน และการวางแผนทางการตลาด",2,[1]original_ver!CJ134="การเป็นผู้ประกอบการทางการเกษตร",3,[1]original_ver!CJ134="การเพิ่มมูลค่าผลผลิต และการแปรรูปผลผลิต (รวมถึงการพัฒนาคุณภาพผลผลิต)",4,[1]original_ver!CJ134="","")</f>
        <v>2</v>
      </c>
      <c r="CM250" s="17">
        <v>10</v>
      </c>
      <c r="CN250" s="17">
        <v>1</v>
      </c>
      <c r="CO250" s="15" cm="1">
        <f t="array" ref="CO250">_xlfn.IFS([1]original_ver!CN134="ความรู้ทางการเกษตรและการใช้เทคโนโลยีสำหรับการผลิตในฟาร์ม",1,[1]original_ver!CN134="การวางแผนและจัดการฟาร์ม เช่น การเก็บเกี่ยว การเงิน และการวางแผนทางการตลาด",2,[1]original_ver!CN134="การเป็นผู้ประกอบการทางการเกษตร",3,[1]original_ver!CN134="การเพิ่มมูลค่าผลผลิต และการแปรรูปผลผลิต (รวมถึงการพัฒนาคุณภาพผลผลิต)",4,[1]original_ver!CN134="","")</f>
        <v>4</v>
      </c>
      <c r="CP250" s="17">
        <v>0</v>
      </c>
      <c r="CQ250" s="17">
        <v>1</v>
      </c>
      <c r="CR250" s="15" cm="1">
        <f t="array" ref="CR250">_xlfn.IFS([1]original_ver!CR134="ประยุกต์",1,[1]original_ver!CR134="ไม่ประยุกต์",0,[1]original_ver!CR134="","")</f>
        <v>0</v>
      </c>
      <c r="CS250" s="15" t="str" cm="1">
        <f t="array" ref="CS250">_xlfn.IFS([1]original_ver!CS134="ประยุกต์",1,[1]original_ver!CS134="ไม่ประยุกต์",0,[1]original_ver!CS134="","")</f>
        <v/>
      </c>
      <c r="CT250" s="48"/>
      <c r="CU250" s="15" t="str" cm="1">
        <f t="array" ref="CU250">_xlfn.IFS([1]original_ver!CV134="ประยุกต์",1,[1]original_ver!CV134="ไม่ประยุกต์",0,[1]original_ver!CV134="","")</f>
        <v/>
      </c>
      <c r="CV250" s="48"/>
      <c r="CW250" s="15" t="str" cm="1">
        <f t="array" ref="CW250">_xlfn.IFS([1]original_ver!CY134="ประยุกต์",1,[1]original_ver!CY134="ไม่ประยุกต์",0,[1]original_ver!CY134="","")</f>
        <v/>
      </c>
      <c r="CX250" s="48"/>
      <c r="CY250" s="15" t="str" cm="1">
        <f t="array" ref="CY250">_xlfn.IFS([1]original_ver!DB134="ประยุกต์",1,[1]original_ver!DB134="ไม่ประยุกต์",0,[1]original_ver!DB134="","")</f>
        <v/>
      </c>
      <c r="CZ250" s="48"/>
      <c r="DA250" s="17">
        <v>0</v>
      </c>
      <c r="DB250" s="17">
        <v>0</v>
      </c>
      <c r="DC250" s="17">
        <v>1</v>
      </c>
      <c r="DD250" s="17">
        <v>0</v>
      </c>
      <c r="DE250" s="17">
        <v>0</v>
      </c>
      <c r="DF250" s="17">
        <v>0</v>
      </c>
      <c r="DG250" s="17">
        <v>1</v>
      </c>
      <c r="DH250" s="17">
        <v>2</v>
      </c>
      <c r="DI250" s="17">
        <v>2</v>
      </c>
      <c r="DJ250" s="17">
        <v>2</v>
      </c>
      <c r="DK250" s="17">
        <v>3</v>
      </c>
      <c r="DL250" s="17">
        <v>2</v>
      </c>
      <c r="DM250" s="17">
        <v>3</v>
      </c>
      <c r="DN250" s="17">
        <v>2</v>
      </c>
      <c r="DO250" s="48"/>
      <c r="DP250" s="48"/>
      <c r="DQ250" s="48"/>
      <c r="DR250" s="48"/>
      <c r="DS250" s="49">
        <v>4</v>
      </c>
      <c r="DT250" s="49">
        <v>2.6666666666666665</v>
      </c>
      <c r="DU250" s="17">
        <v>2</v>
      </c>
      <c r="DV250" s="49">
        <v>2</v>
      </c>
      <c r="DW250" s="49">
        <v>2</v>
      </c>
      <c r="DX250" s="49">
        <v>2</v>
      </c>
      <c r="DY250" s="153"/>
      <c r="DZ250" s="25">
        <v>3</v>
      </c>
      <c r="EA250" s="25">
        <v>2.3333333333333335</v>
      </c>
      <c r="EB250" s="25">
        <v>2</v>
      </c>
      <c r="EC250" s="25">
        <v>2</v>
      </c>
      <c r="ED250" s="25">
        <v>2</v>
      </c>
      <c r="EE250">
        <v>2</v>
      </c>
    </row>
    <row r="251" spans="1:135" x14ac:dyDescent="0.2">
      <c r="A251">
        <v>125</v>
      </c>
      <c r="AC251">
        <f t="shared" si="23"/>
        <v>0</v>
      </c>
      <c r="AD251" t="e">
        <f t="shared" si="20"/>
        <v>#DIV/0!</v>
      </c>
      <c r="AP251" s="148">
        <f t="shared" si="21"/>
        <v>0</v>
      </c>
      <c r="AQ251" s="148" t="e">
        <f t="shared" si="19"/>
        <v>#DIV/0!</v>
      </c>
      <c r="CI251" s="148" t="e">
        <f t="shared" si="22"/>
        <v>#DIV/0!</v>
      </c>
    </row>
    <row r="252" spans="1:135" x14ac:dyDescent="0.2">
      <c r="A252">
        <v>126</v>
      </c>
      <c r="B252" s="15">
        <v>516</v>
      </c>
      <c r="C252" s="47" t="s">
        <v>688</v>
      </c>
      <c r="D252" cm="1">
        <f t="array" ref="D252">_xlfn.IFS([1]original_ver!D135="Participant",1,[1]original_ver!D135="Non-Participant",0,[1]original_ver!D135="","")</f>
        <v>0</v>
      </c>
      <c r="E252" s="15">
        <v>3</v>
      </c>
      <c r="F252" s="17" cm="1">
        <f t="array" ref="F252">_xlfn.IFS([1]original_ver!F135="ชาย",1,[1]original_ver!F135="หญิง",0,[1]original_ver!F135="","")</f>
        <v>1</v>
      </c>
      <c r="G252" s="15">
        <v>60</v>
      </c>
      <c r="H252" s="17" cm="1">
        <f t="array" ref="H252">_xlfn.IFS([1]original_ver!H135="ไม่มีการศึกษา",0,[1]original_ver!H135="ประถมศึกษา",1,[1]original_ver!H135="มัธยมศึกษาตอนต้น",2,[1]original_ver!H135="มัธยมศึกษาตอนปลาย",3,[1]original_ver!H135="อนุปริญญา (ปวช., ปวส., ฝึกหัดครู)",4,[1]original_ver!H135="ปริญญาตรี",5,[1]original_ver!H135="สูงกว่าปริญญาตรี",6,[1]original_ver!H135="","")</f>
        <v>1</v>
      </c>
      <c r="I252" s="17" cm="1">
        <f t="array" ref="I252">_xlfn.IFS([1]original_ver!I135="โสด",1,[1]original_ver!I135="สมรส/อยู่ด้วยกัน",2,[1]original_ver!I135="หย่าร้าง/แยกกันอยู่",3,[1]original_ver!I135="หม้าย",4,[1]original_ver!I135="","")</f>
        <v>2</v>
      </c>
      <c r="J252" s="15">
        <v>3</v>
      </c>
      <c r="K252" s="15">
        <v>50</v>
      </c>
      <c r="L252" s="17" cm="1">
        <f t="array" ref="L252">_xlfn.IFS([1]original_ver!L135="ใช่",1,[1]original_ver!L135="ไม่ใช่",0,[1]original_ver!L135="","")</f>
        <v>0</v>
      </c>
      <c r="M252" s="17" cm="1">
        <f t="array" ref="M252">_xlfn.IFS([1]original_ver!M135="กู้ยืม",1,[1]original_ver!M135="ไม่กู้ยืม",0,[1]original_ver!M135="","")</f>
        <v>0</v>
      </c>
      <c r="N252" s="17">
        <f>IF($O252&gt;1, 1,0)</f>
        <v>0</v>
      </c>
      <c r="O252" s="51">
        <v>0</v>
      </c>
      <c r="P252" s="17" cm="1">
        <f t="array" ref="P252">_xlfn.IFS([1]original_ver!O135="ใช่",1,[1]original_ver!O135="ไม่ใช่",0,[1]original_ver!O135="","")</f>
        <v>1</v>
      </c>
      <c r="Q252" s="17"/>
      <c r="R252" s="17">
        <v>1</v>
      </c>
      <c r="S252" s="17">
        <v>1</v>
      </c>
      <c r="T252" s="17">
        <v>16</v>
      </c>
      <c r="U252" s="55">
        <v>2000</v>
      </c>
      <c r="V252" s="53">
        <v>18</v>
      </c>
      <c r="W252" s="20">
        <f>$U252/$T252</f>
        <v>125</v>
      </c>
      <c r="X252" s="48"/>
      <c r="Y252" s="48"/>
      <c r="Z252" s="48"/>
      <c r="AA252" s="48"/>
      <c r="AB252" s="48"/>
      <c r="AC252" s="48">
        <f t="shared" si="23"/>
        <v>2000</v>
      </c>
      <c r="AD252">
        <f t="shared" si="20"/>
        <v>125</v>
      </c>
      <c r="AE252" s="17">
        <v>1</v>
      </c>
      <c r="AF252" s="17">
        <v>1</v>
      </c>
      <c r="AG252" s="17">
        <v>16</v>
      </c>
      <c r="AH252" s="55">
        <v>2000</v>
      </c>
      <c r="AI252" s="57">
        <v>16</v>
      </c>
      <c r="AJ252" s="27">
        <f>$AH252/$AG252</f>
        <v>125</v>
      </c>
      <c r="AK252" s="48"/>
      <c r="AL252" s="48"/>
      <c r="AM252" s="48"/>
      <c r="AN252" s="48"/>
      <c r="AO252" s="48"/>
      <c r="AP252" s="149">
        <f t="shared" si="21"/>
        <v>2000</v>
      </c>
      <c r="AQ252" s="149">
        <f t="shared" si="19"/>
        <v>125</v>
      </c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9">
        <v>1</v>
      </c>
      <c r="CE252" s="49">
        <v>1</v>
      </c>
      <c r="CF252" s="49">
        <v>1</v>
      </c>
      <c r="CG252" s="49">
        <v>2</v>
      </c>
      <c r="CH252" s="49">
        <v>1.5</v>
      </c>
      <c r="CI252" s="153">
        <f t="shared" si="22"/>
        <v>1.3</v>
      </c>
      <c r="CJ252" s="17">
        <v>1</v>
      </c>
      <c r="CK252" cm="1">
        <f t="array" ref="CK252">_xlfn.IFS([1]original_ver!CH135="จากการเข้าร่วมกิจกรรมอบรม ที่จัดโดยโครงการเกษตรกรปราดเปรื่อง (Smart Farmer)",1,[1]original_ver!CH135="จากการเข้าร่วมกิจกรรมอบรม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ๆ",3,[1]original_ver!CH135="จากการเรียนรู้ผ่านประสบการณ์ของผู้อื่น ได้แก่ เพื่อนบ้าน พี่น้อง เพื่อน และญาติ เป็นต้น",4,[1]original_ver!CH135="ไม่ได้เข้าร่วมกิจกรรมอบรมหรือเรียนรู้ใด ๆ (ข้ามไปข้อ 33)",5)</f>
        <v>4</v>
      </c>
      <c r="CL252" s="15" cm="1">
        <f t="array" ref="CL252">_xlfn.IFS([1]original_ver!CJ135="ความรู้ทางการเกษตรและการใช้เทคโนโลยีสำหรับการผลิตในฟาร์ม",1,[1]original_ver!CJ135="การวางแผนและจัดการฟาร์ม เช่น การเก็บเกี่ยว การเงิน และการวางแผนทางการตลาด",2,[1]original_ver!CJ135="การเป็นผู้ประกอบการทางการเกษตร",3,[1]original_ver!CJ135="การเพิ่มมูลค่าผลผลิต และการแปรรูปผลผลิต (รวมถึงการพัฒนาคุณภาพผลผลิต)",4,[1]original_ver!CJ135="","")</f>
        <v>2</v>
      </c>
      <c r="CM252" s="17">
        <v>10</v>
      </c>
      <c r="CN252" s="17">
        <v>1</v>
      </c>
      <c r="CO252" s="15" cm="1">
        <f t="array" ref="CO252">_xlfn.IFS([1]original_ver!CN135="ความรู้ทางการเกษตรและการใช้เทคโนโลยีสำหรับการผลิตในฟาร์ม",1,[1]original_ver!CN135="การวางแผนและจัดการฟาร์ม เช่น การเก็บเกี่ยว การเงิน และการวางแผนทางการตลาด",2,[1]original_ver!CN135="การเป็นผู้ประกอบการทางการเกษตร",3,[1]original_ver!CN135="การเพิ่มมูลค่าผลผลิต และการแปรรูปผลผลิต (รวมถึงการพัฒนาคุณภาพผลผลิต)",4,[1]original_ver!CN135="","")</f>
        <v>4</v>
      </c>
      <c r="CP252" s="17">
        <v>0</v>
      </c>
      <c r="CQ252" s="17">
        <v>1</v>
      </c>
      <c r="CR252" s="15" cm="1">
        <f t="array" ref="CR252">_xlfn.IFS([1]original_ver!CR135="ประยุกต์",1,[1]original_ver!CR135="ไม่ประยุกต์",0,[1]original_ver!CR135="","")</f>
        <v>0</v>
      </c>
      <c r="CS252" s="15" t="str" cm="1">
        <f t="array" ref="CS252">_xlfn.IFS([1]original_ver!CS135="ประยุกต์",1,[1]original_ver!CS135="ไม่ประยุกต์",0,[1]original_ver!CS135="","")</f>
        <v/>
      </c>
      <c r="CT252" s="48"/>
      <c r="CU252" s="15" t="str" cm="1">
        <f t="array" ref="CU252">_xlfn.IFS([1]original_ver!CV135="ประยุกต์",1,[1]original_ver!CV135="ไม่ประยุกต์",0,[1]original_ver!CV135="","")</f>
        <v/>
      </c>
      <c r="CV252" s="48"/>
      <c r="CW252" s="15" t="str" cm="1">
        <f t="array" ref="CW252">_xlfn.IFS([1]original_ver!CY135="ประยุกต์",1,[1]original_ver!CY135="ไม่ประยุกต์",0,[1]original_ver!CY135="","")</f>
        <v/>
      </c>
      <c r="CX252" s="48"/>
      <c r="CY252" s="15" t="str" cm="1">
        <f t="array" ref="CY252">_xlfn.IFS([1]original_ver!DB135="ประยุกต์",1,[1]original_ver!DB135="ไม่ประยุกต์",0,[1]original_ver!DB135="","")</f>
        <v/>
      </c>
      <c r="CZ252" s="48"/>
      <c r="DA252" s="17">
        <v>0</v>
      </c>
      <c r="DB252" s="17">
        <v>0</v>
      </c>
      <c r="DC252" s="17">
        <v>1</v>
      </c>
      <c r="DD252" s="17">
        <v>0</v>
      </c>
      <c r="DE252" s="17">
        <v>0</v>
      </c>
      <c r="DF252" s="17">
        <v>0</v>
      </c>
      <c r="DG252" s="17">
        <v>1</v>
      </c>
      <c r="DH252" s="17">
        <v>2</v>
      </c>
      <c r="DI252" s="17">
        <v>2</v>
      </c>
      <c r="DJ252" s="17">
        <v>2</v>
      </c>
      <c r="DK252" s="17">
        <v>3</v>
      </c>
      <c r="DL252" s="17">
        <v>2</v>
      </c>
      <c r="DM252" s="17">
        <v>3</v>
      </c>
      <c r="DN252" s="17">
        <v>2</v>
      </c>
      <c r="DO252" s="48"/>
      <c r="DP252" s="48"/>
      <c r="DQ252" s="48"/>
      <c r="DR252" s="48"/>
      <c r="DS252" s="49">
        <v>4</v>
      </c>
      <c r="DT252" s="49">
        <v>2.6666666666666665</v>
      </c>
      <c r="DU252" s="17">
        <v>2</v>
      </c>
      <c r="DV252" s="49">
        <v>2</v>
      </c>
      <c r="DW252" s="49">
        <v>2</v>
      </c>
      <c r="DX252" s="49">
        <v>2</v>
      </c>
      <c r="DY252" s="153"/>
      <c r="DZ252" s="25">
        <v>3</v>
      </c>
      <c r="EA252" s="25">
        <v>2.3333333333333335</v>
      </c>
      <c r="EB252" s="25">
        <v>2</v>
      </c>
      <c r="EC252" s="25">
        <v>2</v>
      </c>
      <c r="ED252" s="25">
        <v>2</v>
      </c>
      <c r="EE252">
        <v>2</v>
      </c>
    </row>
    <row r="253" spans="1:135" x14ac:dyDescent="0.2">
      <c r="A253">
        <v>126</v>
      </c>
      <c r="AC253">
        <f t="shared" si="23"/>
        <v>0</v>
      </c>
      <c r="AD253" t="e">
        <f t="shared" si="20"/>
        <v>#DIV/0!</v>
      </c>
      <c r="AP253" s="148">
        <f t="shared" si="21"/>
        <v>0</v>
      </c>
      <c r="AQ253" s="148" t="e">
        <f t="shared" si="19"/>
        <v>#DIV/0!</v>
      </c>
      <c r="CI253" s="148" t="e">
        <f t="shared" si="22"/>
        <v>#DIV/0!</v>
      </c>
    </row>
    <row r="254" spans="1:135" x14ac:dyDescent="0.2">
      <c r="A254">
        <v>127</v>
      </c>
      <c r="B254" s="15">
        <v>517</v>
      </c>
      <c r="C254" s="47" t="s">
        <v>689</v>
      </c>
      <c r="D254" cm="1">
        <f t="array" ref="D254">_xlfn.IFS([1]original_ver!D136="Participant",1,[1]original_ver!D136="Non-Participant",0,[1]original_ver!D136="","")</f>
        <v>0</v>
      </c>
      <c r="E254" s="15">
        <v>3</v>
      </c>
      <c r="F254" s="17" cm="1">
        <f t="array" ref="F254">_xlfn.IFS([1]original_ver!F136="ชาย",1,[1]original_ver!F136="หญิง",0,[1]original_ver!F136="","")</f>
        <v>1</v>
      </c>
      <c r="G254" s="15">
        <v>60</v>
      </c>
      <c r="H254" s="17" cm="1">
        <f t="array" ref="H254">_xlfn.IFS([1]original_ver!H136="ไม่มีการศึกษา",0,[1]original_ver!H136="ประถมศึกษา",1,[1]original_ver!H136="มัธยมศึกษาตอนต้น",2,[1]original_ver!H136="มัธยมศึกษาตอนปลาย",3,[1]original_ver!H136="อนุปริญญา (ปวช., ปวส., ฝึกหัดครู)",4,[1]original_ver!H136="ปริญญาตรี",5,[1]original_ver!H136="สูงกว่าปริญญาตรี",6,[1]original_ver!H136="","")</f>
        <v>4</v>
      </c>
      <c r="I254" s="17" cm="1">
        <f t="array" ref="I254">_xlfn.IFS([1]original_ver!I136="โสด",1,[1]original_ver!I136="สมรส/อยู่ด้วยกัน",2,[1]original_ver!I136="หย่าร้าง/แยกกันอยู่",3,[1]original_ver!I136="หม้าย",4,[1]original_ver!I136="","")</f>
        <v>2</v>
      </c>
      <c r="J254" s="15">
        <v>4</v>
      </c>
      <c r="K254" s="15">
        <v>20</v>
      </c>
      <c r="L254" s="17" cm="1">
        <f t="array" ref="L254">_xlfn.IFS([1]original_ver!L136="ใช่",1,[1]original_ver!L136="ไม่ใช่",0,[1]original_ver!L136="","")</f>
        <v>0</v>
      </c>
      <c r="M254" s="17" cm="1">
        <f t="array" ref="M254">_xlfn.IFS([1]original_ver!M136="กู้ยืม",1,[1]original_ver!M136="ไม่กู้ยืม",0,[1]original_ver!M136="","")</f>
        <v>0</v>
      </c>
      <c r="N254" s="17">
        <f>IF($O254&gt;1, 1,0)</f>
        <v>0</v>
      </c>
      <c r="O254" s="26"/>
      <c r="P254" s="17" cm="1">
        <f t="array" ref="P254">_xlfn.IFS([1]original_ver!O136="ใช่",1,[1]original_ver!O136="ไม่ใช่",0,[1]original_ver!O136="","")</f>
        <v>1</v>
      </c>
      <c r="Q254" s="17"/>
      <c r="R254" s="17">
        <v>1</v>
      </c>
      <c r="S254" s="17">
        <v>1</v>
      </c>
      <c r="T254" s="17">
        <v>15</v>
      </c>
      <c r="U254" s="17">
        <v>18000</v>
      </c>
      <c r="V254" s="53">
        <v>18</v>
      </c>
      <c r="W254" s="20">
        <f>$U254/$T254</f>
        <v>1200</v>
      </c>
      <c r="X254" s="48"/>
      <c r="Y254" s="48"/>
      <c r="Z254" s="48"/>
      <c r="AA254" s="48"/>
      <c r="AB254" s="48"/>
      <c r="AC254" s="48">
        <f t="shared" si="23"/>
        <v>18000</v>
      </c>
      <c r="AD254">
        <f t="shared" si="20"/>
        <v>1200</v>
      </c>
      <c r="AE254" s="17">
        <v>1</v>
      </c>
      <c r="AF254" s="17">
        <v>1</v>
      </c>
      <c r="AG254" s="17">
        <v>15</v>
      </c>
      <c r="AH254" s="17">
        <v>18000</v>
      </c>
      <c r="AI254" s="57">
        <v>17</v>
      </c>
      <c r="AJ254" s="27">
        <f>$AH254/$AG254</f>
        <v>1200</v>
      </c>
      <c r="AK254" s="48"/>
      <c r="AL254" s="48"/>
      <c r="AM254" s="48"/>
      <c r="AN254" s="48"/>
      <c r="AO254" s="48"/>
      <c r="AP254" s="149">
        <f t="shared" si="21"/>
        <v>18000</v>
      </c>
      <c r="AQ254" s="149">
        <f t="shared" si="19"/>
        <v>1200</v>
      </c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9">
        <v>1</v>
      </c>
      <c r="CE254" s="49">
        <v>1</v>
      </c>
      <c r="CF254" s="49">
        <v>1</v>
      </c>
      <c r="CG254" s="49">
        <v>1</v>
      </c>
      <c r="CH254" s="49">
        <v>1</v>
      </c>
      <c r="CI254" s="153">
        <f t="shared" si="22"/>
        <v>1</v>
      </c>
      <c r="CJ254" s="17">
        <v>1</v>
      </c>
      <c r="CK254" cm="1">
        <f t="array" ref="CK254">_xlfn.IFS([1]original_ver!CH136="จากการเข้าร่วมกิจกรรมอบรม ที่จัดโดยโครงการเกษตรกรปราดเปรื่อง (Smart Farmer)",1,[1]original_ver!CH136="จากการเข้าร่วมกิจกรรมอบรม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ๆ",3,[1]original_ver!CH136="จากการเรียนรู้ผ่านประสบการณ์ของผู้อื่น ได้แก่ เพื่อนบ้าน พี่น้อง เพื่อน และญาติ เป็นต้น",4,[1]original_ver!CH136="ไม่ได้เข้าร่วมกิจกรรมอบรมหรือเรียนรู้ใด ๆ (ข้ามไปข้อ 33)",5)</f>
        <v>5</v>
      </c>
      <c r="CL254" s="15" t="str" cm="1">
        <f t="array" ref="CL254">_xlfn.IFS([1]original_ver!CJ136="ความรู้ทางการเกษตรและการใช้เทคโนโลยีสำหรับการผลิตในฟาร์ม",1,[1]original_ver!CJ136="การวางแผนและจัดการฟาร์ม เช่น การเก็บเกี่ยว การเงิน และการวางแผนทางการตลาด",2,[1]original_ver!CJ136="การเป็นผู้ประกอบการทางการเกษตร",3,[1]original_ver!CJ136="การเพิ่มมูลค่าผลผลิต และการแปรรูปผลผลิต (รวมถึงการพัฒนาคุณภาพผลผลิต)",4,[1]original_ver!CJ136="","")</f>
        <v/>
      </c>
      <c r="CM254" s="48"/>
      <c r="CN254" s="48"/>
      <c r="CO254" s="15" t="str" cm="1">
        <f t="array" ref="CO254">_xlfn.IFS([1]original_ver!CN136="ความรู้ทางการเกษตรและการใช้เทคโนโลยีสำหรับการผลิตในฟาร์ม",1,[1]original_ver!CN136="การวางแผนและจัดการฟาร์ม เช่น การเก็บเกี่ยว การเงิน และการวางแผนทางการตลาด",2,[1]original_ver!CN136="การเป็นผู้ประกอบการทางการเกษตร",3,[1]original_ver!CN136="การเพิ่มมูลค่าผลผลิต และการแปรรูปผลผลิต (รวมถึงการพัฒนาคุณภาพผลผลิต)",4,[1]original_ver!CN136="","")</f>
        <v/>
      </c>
      <c r="CP254" s="48"/>
      <c r="CQ254" s="48"/>
      <c r="CR254" s="15" t="str" cm="1">
        <f t="array" ref="CR254">_xlfn.IFS([1]original_ver!CR136="ประยุกต์",1,[1]original_ver!CR136="ไม่ประยุกต์",0,[1]original_ver!CR136="","")</f>
        <v/>
      </c>
      <c r="CS254" s="15" t="str" cm="1">
        <f t="array" ref="CS254">_xlfn.IFS([1]original_ver!CS136="ประยุกต์",1,[1]original_ver!CS136="ไม่ประยุกต์",0,[1]original_ver!CS136="","")</f>
        <v/>
      </c>
      <c r="CT254" s="48"/>
      <c r="CU254" s="15" t="str" cm="1">
        <f t="array" ref="CU254">_xlfn.IFS([1]original_ver!CV136="ประยุกต์",1,[1]original_ver!CV136="ไม่ประยุกต์",0,[1]original_ver!CV136="","")</f>
        <v/>
      </c>
      <c r="CV254" s="48"/>
      <c r="CW254" s="15" t="str" cm="1">
        <f t="array" ref="CW254">_xlfn.IFS([1]original_ver!CY136="ประยุกต์",1,[1]original_ver!CY136="ไม่ประยุกต์",0,[1]original_ver!CY136="","")</f>
        <v/>
      </c>
      <c r="CX254" s="48"/>
      <c r="CY254" s="15" t="str" cm="1">
        <f t="array" ref="CY254">_xlfn.IFS([1]original_ver!DB136="ประยุกต์",1,[1]original_ver!DB136="ไม่ประยุกต์",0,[1]original_ver!DB136="","")</f>
        <v/>
      </c>
      <c r="CZ254" s="48"/>
      <c r="DA254" s="48"/>
      <c r="DB254" s="48"/>
      <c r="DC254" s="48"/>
      <c r="DD254" s="48"/>
      <c r="DE254" s="48"/>
      <c r="DF254" s="48"/>
      <c r="DG254" s="17">
        <v>3</v>
      </c>
      <c r="DH254" s="17">
        <v>2</v>
      </c>
      <c r="DI254" s="17">
        <v>2</v>
      </c>
      <c r="DJ254" s="17">
        <v>2</v>
      </c>
      <c r="DK254" s="17">
        <v>3</v>
      </c>
      <c r="DL254" s="17">
        <v>2</v>
      </c>
      <c r="DM254" s="17">
        <v>1</v>
      </c>
      <c r="DN254" s="17">
        <v>2</v>
      </c>
      <c r="DO254" s="48"/>
      <c r="DP254" s="48"/>
      <c r="DQ254" s="48"/>
      <c r="DR254" s="48"/>
      <c r="DS254" s="49">
        <v>3</v>
      </c>
      <c r="DT254" s="49">
        <v>3</v>
      </c>
      <c r="DU254" s="17">
        <v>3</v>
      </c>
      <c r="DV254" s="49">
        <v>3</v>
      </c>
      <c r="DW254" s="49">
        <v>3</v>
      </c>
      <c r="DX254" s="49">
        <v>3</v>
      </c>
      <c r="DY254" s="153"/>
      <c r="DZ254" s="25">
        <v>3</v>
      </c>
      <c r="EA254" s="25">
        <v>3</v>
      </c>
      <c r="EB254" s="25">
        <v>3</v>
      </c>
      <c r="EC254" s="25">
        <v>3</v>
      </c>
      <c r="ED254" s="25">
        <v>3</v>
      </c>
      <c r="EE254">
        <v>3</v>
      </c>
    </row>
    <row r="255" spans="1:135" x14ac:dyDescent="0.2">
      <c r="A255">
        <v>127</v>
      </c>
      <c r="AC255">
        <f t="shared" si="23"/>
        <v>0</v>
      </c>
      <c r="AD255" t="e">
        <f t="shared" si="20"/>
        <v>#DIV/0!</v>
      </c>
      <c r="AP255" s="148">
        <f t="shared" si="21"/>
        <v>0</v>
      </c>
      <c r="AQ255" s="148" t="e">
        <f t="shared" si="19"/>
        <v>#DIV/0!</v>
      </c>
      <c r="CI255" s="148" t="e">
        <f t="shared" si="22"/>
        <v>#DIV/0!</v>
      </c>
    </row>
    <row r="256" spans="1:135" x14ac:dyDescent="0.2">
      <c r="A256">
        <v>128</v>
      </c>
      <c r="B256" s="15">
        <v>518</v>
      </c>
      <c r="C256" s="50" t="s">
        <v>690</v>
      </c>
      <c r="D256" cm="1">
        <f t="array" ref="D256">_xlfn.IFS([1]original_ver!D137="Participant",1,[1]original_ver!D137="Non-Participant",0,[1]original_ver!D137="","")</f>
        <v>0</v>
      </c>
      <c r="E256" s="15">
        <v>3</v>
      </c>
      <c r="F256" s="17" cm="1">
        <f t="array" ref="F256">_xlfn.IFS([1]original_ver!F137="ชาย",1,[1]original_ver!F137="หญิง",0,[1]original_ver!F137="","")</f>
        <v>0</v>
      </c>
      <c r="G256" s="15">
        <v>56</v>
      </c>
      <c r="H256" s="17" cm="1">
        <f t="array" ref="H256">_xlfn.IFS([1]original_ver!H137="ไม่มีการศึกษา",0,[1]original_ver!H137="ประถมศึกษา",1,[1]original_ver!H137="มัธยมศึกษาตอนต้น",2,[1]original_ver!H137="มัธยมศึกษาตอนปลาย",3,[1]original_ver!H137="อนุปริญญา (ปวช., ปวส., ฝึกหัดครู)",4,[1]original_ver!H137="ปริญญาตรี",5,[1]original_ver!H137="สูงกว่าปริญญาตรี",6,[1]original_ver!H137="","")</f>
        <v>4</v>
      </c>
      <c r="I256" s="17" cm="1">
        <f t="array" ref="I256">_xlfn.IFS([1]original_ver!I137="โสด",1,[1]original_ver!I137="สมรส/อยู่ด้วยกัน",2,[1]original_ver!I137="หย่าร้าง/แยกกันอยู่",3,[1]original_ver!I137="หม้าย",4,[1]original_ver!I137="","")</f>
        <v>2</v>
      </c>
      <c r="J256" s="15">
        <v>4</v>
      </c>
      <c r="K256" s="15">
        <v>6</v>
      </c>
      <c r="L256" s="17" cm="1">
        <f t="array" ref="L256">_xlfn.IFS([1]original_ver!L137="ใช่",1,[1]original_ver!L137="ไม่ใช่",0,[1]original_ver!L137="","")</f>
        <v>0</v>
      </c>
      <c r="M256" s="17" cm="1">
        <f t="array" ref="M256">_xlfn.IFS([1]original_ver!M137="กู้ยืม",1,[1]original_ver!M137="ไม่กู้ยืม",0,[1]original_ver!M137="","")</f>
        <v>0</v>
      </c>
      <c r="N256" s="17">
        <f>IF($O256&gt;1, 1,0)</f>
        <v>1</v>
      </c>
      <c r="O256" s="54">
        <v>200000</v>
      </c>
      <c r="P256" s="17" cm="1">
        <f t="array" ref="P256">_xlfn.IFS([1]original_ver!O137="ใช่",1,[1]original_ver!O137="ไม่ใช่",0,[1]original_ver!O137="","")</f>
        <v>1</v>
      </c>
      <c r="Q256" s="17"/>
      <c r="R256" s="17">
        <v>8</v>
      </c>
      <c r="S256" s="17">
        <v>1</v>
      </c>
      <c r="T256" s="17">
        <v>1</v>
      </c>
      <c r="U256" s="17">
        <v>10</v>
      </c>
      <c r="V256" s="17">
        <v>20</v>
      </c>
      <c r="W256" s="22">
        <f>$U256/$T256</f>
        <v>10</v>
      </c>
      <c r="X256" s="48"/>
      <c r="Y256" s="48"/>
      <c r="Z256" s="48"/>
      <c r="AA256" s="48"/>
      <c r="AB256" s="48"/>
      <c r="AC256" s="48">
        <f t="shared" si="23"/>
        <v>10</v>
      </c>
      <c r="AD256">
        <f t="shared" si="20"/>
        <v>10</v>
      </c>
      <c r="AE256" s="17">
        <v>8</v>
      </c>
      <c r="AF256" s="17">
        <v>1</v>
      </c>
      <c r="AG256" s="17">
        <v>1</v>
      </c>
      <c r="AH256" s="17">
        <v>10</v>
      </c>
      <c r="AI256" s="17">
        <v>20</v>
      </c>
      <c r="AJ256" s="27">
        <f>$AH256/$AG256</f>
        <v>10</v>
      </c>
      <c r="AK256" s="48"/>
      <c r="AL256" s="48"/>
      <c r="AM256" s="48"/>
      <c r="AN256" s="48"/>
      <c r="AO256" s="48"/>
      <c r="AP256" s="149">
        <f t="shared" si="21"/>
        <v>10</v>
      </c>
      <c r="AQ256" s="149">
        <f t="shared" si="19"/>
        <v>10</v>
      </c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9">
        <v>1</v>
      </c>
      <c r="CE256" s="49">
        <v>1</v>
      </c>
      <c r="CF256" s="49">
        <v>1</v>
      </c>
      <c r="CG256" s="49">
        <v>1</v>
      </c>
      <c r="CH256" s="49">
        <v>1</v>
      </c>
      <c r="CI256" s="153">
        <f t="shared" si="22"/>
        <v>1</v>
      </c>
      <c r="CJ256" s="17">
        <v>1</v>
      </c>
      <c r="CK256" cm="1">
        <f t="array" ref="CK256">_xlfn.IFS([1]original_ver!CH137="จากการเข้าร่วมกิจกรรมอบรม ที่จัดโดยโครงการเกษตรกรปราดเปรื่อง (Smart Farmer)",1,[1]original_ver!CH137="จากการเข้าร่วมกิจกรรมอบรม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ๆ",3,[1]original_ver!CH137="จากการเรียนรู้ผ่านประสบการณ์ของผู้อื่น ได้แก่ เพื่อนบ้าน พี่น้อง เพื่อน และญาติ เป็นต้น",4,[1]original_ver!CH137="ไม่ได้เข้าร่วมกิจกรรมอบรมหรือเรียนรู้ใด ๆ (ข้ามไปข้อ 33)",5)</f>
        <v>5</v>
      </c>
      <c r="CL256" s="15" t="str" cm="1">
        <f t="array" ref="CL256">_xlfn.IFS([1]original_ver!CJ137="ความรู้ทางการเกษตรและการใช้เทคโนโลยีสำหรับการผลิตในฟาร์ม",1,[1]original_ver!CJ137="การวางแผนและจัดการฟาร์ม เช่น การเก็บเกี่ยว การเงิน และการวางแผนทางการตลาด",2,[1]original_ver!CJ137="การเป็นผู้ประกอบการทางการเกษตร",3,[1]original_ver!CJ137="การเพิ่มมูลค่าผลผลิต และการแปรรูปผลผลิต (รวมถึงการพัฒนาคุณภาพผลผลิต)",4,[1]original_ver!CJ137="","")</f>
        <v/>
      </c>
      <c r="CM256" s="48"/>
      <c r="CN256" s="48"/>
      <c r="CO256" s="15" t="str" cm="1">
        <f t="array" ref="CO256">_xlfn.IFS([1]original_ver!CN137="ความรู้ทางการเกษตรและการใช้เทคโนโลยีสำหรับการผลิตในฟาร์ม",1,[1]original_ver!CN137="การวางแผนและจัดการฟาร์ม เช่น การเก็บเกี่ยว การเงิน และการวางแผนทางการตลาด",2,[1]original_ver!CN137="การเป็นผู้ประกอบการทางการเกษตร",3,[1]original_ver!CN137="การเพิ่มมูลค่าผลผลิต และการแปรรูปผลผลิต (รวมถึงการพัฒนาคุณภาพผลผลิต)",4,[1]original_ver!CN137="","")</f>
        <v/>
      </c>
      <c r="CP256" s="48"/>
      <c r="CQ256" s="48"/>
      <c r="CR256" s="15" t="str" cm="1">
        <f t="array" ref="CR256">_xlfn.IFS([1]original_ver!CR137="ประยุกต์",1,[1]original_ver!CR137="ไม่ประยุกต์",0,[1]original_ver!CR137="","")</f>
        <v/>
      </c>
      <c r="CS256" s="15" t="str" cm="1">
        <f t="array" ref="CS256">_xlfn.IFS([1]original_ver!CS137="ประยุกต์",1,[1]original_ver!CS137="ไม่ประยุกต์",0,[1]original_ver!CS137="","")</f>
        <v/>
      </c>
      <c r="CT256" s="48"/>
      <c r="CU256" s="15" t="str" cm="1">
        <f t="array" ref="CU256">_xlfn.IFS([1]original_ver!CV137="ประยุกต์",1,[1]original_ver!CV137="ไม่ประยุกต์",0,[1]original_ver!CV137="","")</f>
        <v/>
      </c>
      <c r="CV256" s="48"/>
      <c r="CW256" s="15" t="str" cm="1">
        <f t="array" ref="CW256">_xlfn.IFS([1]original_ver!CY137="ประยุกต์",1,[1]original_ver!CY137="ไม่ประยุกต์",0,[1]original_ver!CY137="","")</f>
        <v/>
      </c>
      <c r="CX256" s="48"/>
      <c r="CY256" s="15" t="str" cm="1">
        <f t="array" ref="CY256">_xlfn.IFS([1]original_ver!DB137="ประยุกต์",1,[1]original_ver!DB137="ไม่ประยุกต์",0,[1]original_ver!DB137="","")</f>
        <v/>
      </c>
      <c r="CZ256" s="48"/>
      <c r="DA256" s="48"/>
      <c r="DB256" s="48"/>
      <c r="DC256" s="48"/>
      <c r="DD256" s="48"/>
      <c r="DE256" s="48"/>
      <c r="DF256" s="48"/>
      <c r="DG256" s="17">
        <v>1</v>
      </c>
      <c r="DH256" s="17">
        <v>2</v>
      </c>
      <c r="DI256" s="17">
        <v>2</v>
      </c>
      <c r="DJ256" s="17">
        <v>2</v>
      </c>
      <c r="DK256" s="17">
        <v>3</v>
      </c>
      <c r="DL256" s="17">
        <v>2</v>
      </c>
      <c r="DM256" s="17">
        <v>3</v>
      </c>
      <c r="DN256" s="17">
        <v>2</v>
      </c>
      <c r="DO256" s="48"/>
      <c r="DP256" s="48"/>
      <c r="DQ256" s="48"/>
      <c r="DR256" s="48"/>
      <c r="DS256" s="49">
        <v>2.6</v>
      </c>
      <c r="DT256" s="49">
        <v>2.6666666666666665</v>
      </c>
      <c r="DU256" s="17">
        <v>2.75</v>
      </c>
      <c r="DV256" s="49">
        <v>2</v>
      </c>
      <c r="DW256" s="49">
        <v>2</v>
      </c>
      <c r="DX256" s="49">
        <v>2</v>
      </c>
      <c r="DY256" s="153"/>
      <c r="DZ256" s="25">
        <v>2</v>
      </c>
      <c r="EA256" s="25">
        <v>2</v>
      </c>
      <c r="EB256" s="25">
        <v>2</v>
      </c>
      <c r="EC256" s="25">
        <v>2</v>
      </c>
      <c r="ED256" s="25">
        <v>2</v>
      </c>
      <c r="EE256">
        <v>2</v>
      </c>
    </row>
    <row r="257" spans="1:135" x14ac:dyDescent="0.2">
      <c r="A257">
        <v>128</v>
      </c>
      <c r="AC257">
        <f t="shared" si="23"/>
        <v>0</v>
      </c>
      <c r="AD257" t="e">
        <f t="shared" si="20"/>
        <v>#DIV/0!</v>
      </c>
      <c r="AP257" s="148">
        <f t="shared" si="21"/>
        <v>0</v>
      </c>
      <c r="AQ257" s="148" t="e">
        <f t="shared" si="19"/>
        <v>#DIV/0!</v>
      </c>
      <c r="CI257" s="148" t="e">
        <f t="shared" si="22"/>
        <v>#DIV/0!</v>
      </c>
    </row>
    <row r="258" spans="1:135" x14ac:dyDescent="0.2">
      <c r="A258">
        <v>129</v>
      </c>
      <c r="B258" s="15">
        <v>519</v>
      </c>
      <c r="C258" s="47" t="s">
        <v>691</v>
      </c>
      <c r="D258" cm="1">
        <f t="array" ref="D258">_xlfn.IFS([1]original_ver!D138="Participant",1,[1]original_ver!D138="Non-Participant",0,[1]original_ver!D138="","")</f>
        <v>0</v>
      </c>
      <c r="E258" s="15">
        <v>3</v>
      </c>
      <c r="F258" s="17" cm="1">
        <f t="array" ref="F258">_xlfn.IFS([1]original_ver!F138="ชาย",1,[1]original_ver!F138="หญิง",0,[1]original_ver!F138="","")</f>
        <v>1</v>
      </c>
      <c r="G258" s="15">
        <v>60</v>
      </c>
      <c r="H258" s="17" cm="1">
        <f t="array" ref="H258">_xlfn.IFS([1]original_ver!H138="ไม่มีการศึกษา",0,[1]original_ver!H138="ประถมศึกษา",1,[1]original_ver!H138="มัธยมศึกษาตอนต้น",2,[1]original_ver!H138="มัธยมศึกษาตอนปลาย",3,[1]original_ver!H138="อนุปริญญา (ปวช., ปวส., ฝึกหัดครู)",4,[1]original_ver!H138="ปริญญาตรี",5,[1]original_ver!H138="สูงกว่าปริญญาตรี",6,[1]original_ver!H138="","")</f>
        <v>4</v>
      </c>
      <c r="I258" s="17" cm="1">
        <f t="array" ref="I258">_xlfn.IFS([1]original_ver!I138="โสด",1,[1]original_ver!I138="สมรส/อยู่ด้วยกัน",2,[1]original_ver!I138="หย่าร้าง/แยกกันอยู่",3,[1]original_ver!I138="หม้าย",4,[1]original_ver!I138="","")</f>
        <v>2</v>
      </c>
      <c r="J258" s="15">
        <v>3</v>
      </c>
      <c r="K258" s="15">
        <v>40</v>
      </c>
      <c r="L258" s="17" cm="1">
        <f t="array" ref="L258">_xlfn.IFS([1]original_ver!L138="ใช่",1,[1]original_ver!L138="ไม่ใช่",0,[1]original_ver!L138="","")</f>
        <v>0</v>
      </c>
      <c r="M258" s="17" cm="1">
        <f t="array" ref="M258">_xlfn.IFS([1]original_ver!M138="กู้ยืม",1,[1]original_ver!M138="ไม่กู้ยืม",0,[1]original_ver!M138="","")</f>
        <v>0</v>
      </c>
      <c r="N258" s="17">
        <f>IF($O258&gt;1, 1,0)</f>
        <v>0</v>
      </c>
      <c r="O258" s="26"/>
      <c r="P258" s="17" cm="1">
        <f t="array" ref="P258">_xlfn.IFS([1]original_ver!O138="ใช่",1,[1]original_ver!O138="ไม่ใช่",0,[1]original_ver!O138="","")</f>
        <v>1</v>
      </c>
      <c r="Q258" s="17"/>
      <c r="R258" s="17">
        <v>1</v>
      </c>
      <c r="S258" s="17">
        <v>1</v>
      </c>
      <c r="T258" s="17">
        <v>20</v>
      </c>
      <c r="U258" s="55">
        <v>3000</v>
      </c>
      <c r="V258" s="53">
        <v>21</v>
      </c>
      <c r="W258" s="20">
        <f>$U258/$T258</f>
        <v>150</v>
      </c>
      <c r="X258" s="48"/>
      <c r="Y258" s="48"/>
      <c r="Z258" s="48"/>
      <c r="AA258" s="48"/>
      <c r="AB258" s="48"/>
      <c r="AC258" s="48">
        <f t="shared" si="23"/>
        <v>3000</v>
      </c>
      <c r="AD258">
        <f t="shared" si="20"/>
        <v>150</v>
      </c>
      <c r="AE258" s="17">
        <v>1</v>
      </c>
      <c r="AF258" s="17">
        <v>1</v>
      </c>
      <c r="AG258" s="17">
        <v>20</v>
      </c>
      <c r="AH258" s="55">
        <v>3000</v>
      </c>
      <c r="AI258" s="57">
        <v>18.600000000000001</v>
      </c>
      <c r="AJ258" s="27">
        <f>$AH258/$AG258</f>
        <v>150</v>
      </c>
      <c r="AK258" s="48"/>
      <c r="AL258" s="48"/>
      <c r="AM258" s="48"/>
      <c r="AN258" s="48"/>
      <c r="AO258" s="48"/>
      <c r="AP258" s="149">
        <f t="shared" si="21"/>
        <v>3000</v>
      </c>
      <c r="AQ258" s="149">
        <f t="shared" ref="AQ258:AQ321" si="24">$AP258/$AG258</f>
        <v>150</v>
      </c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9">
        <v>1</v>
      </c>
      <c r="CE258" s="49">
        <v>1</v>
      </c>
      <c r="CF258" s="49">
        <v>1</v>
      </c>
      <c r="CG258" s="49">
        <v>1</v>
      </c>
      <c r="CH258" s="49">
        <v>1</v>
      </c>
      <c r="CI258" s="153">
        <f t="shared" si="22"/>
        <v>1</v>
      </c>
      <c r="CJ258" s="17">
        <v>1</v>
      </c>
      <c r="CK258" cm="1">
        <f t="array" ref="CK258">_xlfn.IFS([1]original_ver!CH138="จากการเข้าร่วมกิจกรรมอบรม ที่จัดโดยโครงการเกษตรกรปราดเปรื่อง (Smart Farmer)",1,[1]original_ver!CH138="จากการเข้าร่วมกิจกรรมอบรม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ๆ",3,[1]original_ver!CH138="จากการเรียนรู้ผ่านประสบการณ์ของผู้อื่น ได้แก่ เพื่อนบ้าน พี่น้อง เพื่อน และญาติ เป็นต้น",4,[1]original_ver!CH138="ไม่ได้เข้าร่วมกิจกรรมอบรมหรือเรียนรู้ใด ๆ (ข้ามไปข้อ 33)",5)</f>
        <v>4</v>
      </c>
      <c r="CL258" s="15" cm="1">
        <f t="array" ref="CL258">_xlfn.IFS([1]original_ver!CJ138="ความรู้ทางการเกษตรและการใช้เทคโนโลยีสำหรับการผลิตในฟาร์ม",1,[1]original_ver!CJ138="การวางแผนและจัดการฟาร์ม เช่น การเก็บเกี่ยว การเงิน และการวางแผนทางการตลาด",2,[1]original_ver!CJ138="การเป็นผู้ประกอบการทางการเกษตร",3,[1]original_ver!CJ138="การเพิ่มมูลค่าผลผลิต และการแปรรูปผลผลิต (รวมถึงการพัฒนาคุณภาพผลผลิต)",4,[1]original_ver!CJ138="","")</f>
        <v>1</v>
      </c>
      <c r="CM258" s="17">
        <v>8</v>
      </c>
      <c r="CN258" s="17">
        <v>1</v>
      </c>
      <c r="CO258" s="15" cm="1">
        <f t="array" ref="CO258">_xlfn.IFS([1]original_ver!CN138="ความรู้ทางการเกษตรและการใช้เทคโนโลยีสำหรับการผลิตในฟาร์ม",1,[1]original_ver!CN138="การวางแผนและจัดการฟาร์ม เช่น การเก็บเกี่ยว การเงิน และการวางแผนทางการตลาด",2,[1]original_ver!CN138="การเป็นผู้ประกอบการทางการเกษตร",3,[1]original_ver!CN138="การเพิ่มมูลค่าผลผลิต และการแปรรูปผลผลิต (รวมถึงการพัฒนาคุณภาพผลผลิต)",4,[1]original_ver!CN138="","")</f>
        <v>4</v>
      </c>
      <c r="CP258" s="17">
        <v>0</v>
      </c>
      <c r="CQ258" s="17">
        <v>1</v>
      </c>
      <c r="CR258" s="15" cm="1">
        <f t="array" ref="CR258">_xlfn.IFS([1]original_ver!CR138="ประยุกต์",1,[1]original_ver!CR138="ไม่ประยุกต์",0,[1]original_ver!CR138="","")</f>
        <v>0</v>
      </c>
      <c r="CS258" s="15" t="str" cm="1">
        <f t="array" ref="CS258">_xlfn.IFS([1]original_ver!CS138="ประยุกต์",1,[1]original_ver!CS138="ไม่ประยุกต์",0,[1]original_ver!CS138="","")</f>
        <v/>
      </c>
      <c r="CT258" s="48"/>
      <c r="CU258" s="15" t="str" cm="1">
        <f t="array" ref="CU258">_xlfn.IFS([1]original_ver!CV138="ประยุกต์",1,[1]original_ver!CV138="ไม่ประยุกต์",0,[1]original_ver!CV138="","")</f>
        <v/>
      </c>
      <c r="CV258" s="48"/>
      <c r="CW258" s="15" t="str" cm="1">
        <f t="array" ref="CW258">_xlfn.IFS([1]original_ver!CY138="ประยุกต์",1,[1]original_ver!CY138="ไม่ประยุกต์",0,[1]original_ver!CY138="","")</f>
        <v/>
      </c>
      <c r="CX258" s="48"/>
      <c r="CY258" s="15" t="str" cm="1">
        <f t="array" ref="CY258">_xlfn.IFS([1]original_ver!DB138="ประยุกต์",1,[1]original_ver!DB138="ไม่ประยุกต์",0,[1]original_ver!DB138="","")</f>
        <v/>
      </c>
      <c r="CZ258" s="48"/>
      <c r="DA258" s="17">
        <v>0</v>
      </c>
      <c r="DB258" s="17">
        <v>1</v>
      </c>
      <c r="DC258" s="17">
        <v>1</v>
      </c>
      <c r="DD258" s="17">
        <v>0</v>
      </c>
      <c r="DE258" s="17">
        <v>1</v>
      </c>
      <c r="DF258" s="17">
        <v>1</v>
      </c>
      <c r="DG258" s="17">
        <v>1</v>
      </c>
      <c r="DH258" s="17">
        <v>1</v>
      </c>
      <c r="DI258" s="17">
        <v>2</v>
      </c>
      <c r="DJ258" s="17">
        <v>1</v>
      </c>
      <c r="DK258" s="17">
        <v>3</v>
      </c>
      <c r="DL258" s="17">
        <v>1</v>
      </c>
      <c r="DM258" s="17">
        <v>3</v>
      </c>
      <c r="DN258" s="17">
        <v>1</v>
      </c>
      <c r="DO258" s="48"/>
      <c r="DP258" s="48"/>
      <c r="DQ258" s="48"/>
      <c r="DR258" s="48"/>
      <c r="DS258" s="49">
        <v>3</v>
      </c>
      <c r="DT258" s="49">
        <v>3</v>
      </c>
      <c r="DU258" s="17">
        <v>3</v>
      </c>
      <c r="DV258" s="49">
        <v>3</v>
      </c>
      <c r="DW258" s="49">
        <v>3</v>
      </c>
      <c r="DX258" s="49">
        <v>3</v>
      </c>
      <c r="DY258" s="153"/>
      <c r="DZ258" s="25">
        <v>3</v>
      </c>
      <c r="EA258" s="25">
        <v>3</v>
      </c>
      <c r="EB258" s="25">
        <v>3</v>
      </c>
      <c r="EC258" s="25">
        <v>3</v>
      </c>
      <c r="ED258" s="25">
        <v>3</v>
      </c>
      <c r="EE258">
        <v>3</v>
      </c>
    </row>
    <row r="259" spans="1:135" x14ac:dyDescent="0.2">
      <c r="A259">
        <v>129</v>
      </c>
      <c r="AC259">
        <f t="shared" si="23"/>
        <v>0</v>
      </c>
      <c r="AD259" t="e">
        <f t="shared" ref="AD259:AD322" si="25">$AC259/$T259</f>
        <v>#DIV/0!</v>
      </c>
      <c r="AP259" s="148">
        <f t="shared" ref="AP259:AP322" si="26">$AH259+$AM259</f>
        <v>0</v>
      </c>
      <c r="AQ259" s="148" t="e">
        <f t="shared" si="24"/>
        <v>#DIV/0!</v>
      </c>
      <c r="CI259" s="148" t="e">
        <f t="shared" ref="CI259:CI322" si="27">AVERAGE($CD259:$CH259)</f>
        <v>#DIV/0!</v>
      </c>
    </row>
    <row r="260" spans="1:135" x14ac:dyDescent="0.2">
      <c r="A260">
        <v>130</v>
      </c>
      <c r="B260" s="15">
        <v>520</v>
      </c>
      <c r="C260" s="47" t="s">
        <v>692</v>
      </c>
      <c r="D260" cm="1">
        <f t="array" ref="D260">_xlfn.IFS([1]original_ver!D139="Participant",1,[1]original_ver!D139="Non-Participant",0,[1]original_ver!D139="","")</f>
        <v>0</v>
      </c>
      <c r="E260" s="15">
        <v>3</v>
      </c>
      <c r="F260" s="17" cm="1">
        <f t="array" ref="F260">_xlfn.IFS([1]original_ver!F139="ชาย",1,[1]original_ver!F139="หญิง",0,[1]original_ver!F139="","")</f>
        <v>0</v>
      </c>
      <c r="G260" s="15">
        <v>60</v>
      </c>
      <c r="H260" s="17" cm="1">
        <f t="array" ref="H260">_xlfn.IFS([1]original_ver!H139="ไม่มีการศึกษา",0,[1]original_ver!H139="ประถมศึกษา",1,[1]original_ver!H139="มัธยมศึกษาตอนต้น",2,[1]original_ver!H139="มัธยมศึกษาตอนปลาย",3,[1]original_ver!H139="อนุปริญญา (ปวช., ปวส., ฝึกหัดครู)",4,[1]original_ver!H139="ปริญญาตรี",5,[1]original_ver!H139="สูงกว่าปริญญาตรี",6,[1]original_ver!H139="","")</f>
        <v>4</v>
      </c>
      <c r="I260" s="17" cm="1">
        <f t="array" ref="I260">_xlfn.IFS([1]original_ver!I139="โสด",1,[1]original_ver!I139="สมรส/อยู่ด้วยกัน",2,[1]original_ver!I139="หย่าร้าง/แยกกันอยู่",3,[1]original_ver!I139="หม้าย",4,[1]original_ver!I139="","")</f>
        <v>2</v>
      </c>
      <c r="J260" s="15">
        <v>4</v>
      </c>
      <c r="K260" s="15">
        <v>20</v>
      </c>
      <c r="L260" s="17" cm="1">
        <f t="array" ref="L260">_xlfn.IFS([1]original_ver!L139="ใช่",1,[1]original_ver!L139="ไม่ใช่",0,[1]original_ver!L139="","")</f>
        <v>0</v>
      </c>
      <c r="M260" s="17" cm="1">
        <f t="array" ref="M260">_xlfn.IFS([1]original_ver!M139="กู้ยืม",1,[1]original_ver!M139="ไม่กู้ยืม",0,[1]original_ver!M139="","")</f>
        <v>0</v>
      </c>
      <c r="N260" s="17">
        <f>IF($O260&gt;1, 1,0)</f>
        <v>0</v>
      </c>
      <c r="O260" s="26"/>
      <c r="P260" s="17" cm="1">
        <f t="array" ref="P260">_xlfn.IFS([1]original_ver!O139="ใช่",1,[1]original_ver!O139="ไม่ใช่",0,[1]original_ver!O139="","")</f>
        <v>1</v>
      </c>
      <c r="Q260" s="17"/>
      <c r="R260" s="17">
        <v>1</v>
      </c>
      <c r="S260" s="17">
        <v>1</v>
      </c>
      <c r="T260" s="17">
        <v>15</v>
      </c>
      <c r="U260" s="17">
        <v>18000</v>
      </c>
      <c r="V260" s="53">
        <v>21.5</v>
      </c>
      <c r="W260" s="20">
        <f>$U260/$T260</f>
        <v>1200</v>
      </c>
      <c r="X260" s="48"/>
      <c r="Y260" s="48"/>
      <c r="Z260" s="48"/>
      <c r="AA260" s="48"/>
      <c r="AB260" s="48"/>
      <c r="AC260" s="48">
        <f t="shared" si="23"/>
        <v>18000</v>
      </c>
      <c r="AD260">
        <f t="shared" si="25"/>
        <v>1200</v>
      </c>
      <c r="AE260" s="17">
        <v>1</v>
      </c>
      <c r="AF260" s="17">
        <v>1</v>
      </c>
      <c r="AG260" s="17">
        <v>15</v>
      </c>
      <c r="AH260" s="17">
        <v>18000</v>
      </c>
      <c r="AI260" s="57">
        <v>19</v>
      </c>
      <c r="AJ260" s="27">
        <f>$AH260/$AG260</f>
        <v>1200</v>
      </c>
      <c r="AK260" s="48"/>
      <c r="AL260" s="48"/>
      <c r="AM260" s="48"/>
      <c r="AN260" s="48"/>
      <c r="AO260" s="48"/>
      <c r="AP260" s="149">
        <f t="shared" si="26"/>
        <v>18000</v>
      </c>
      <c r="AQ260" s="149">
        <f t="shared" si="24"/>
        <v>1200</v>
      </c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9">
        <v>1</v>
      </c>
      <c r="CE260" s="49">
        <v>1</v>
      </c>
      <c r="CF260" s="49">
        <v>1</v>
      </c>
      <c r="CG260" s="49">
        <v>1</v>
      </c>
      <c r="CH260" s="49">
        <v>1</v>
      </c>
      <c r="CI260" s="153">
        <f t="shared" si="27"/>
        <v>1</v>
      </c>
      <c r="CJ260" s="17">
        <v>1</v>
      </c>
      <c r="CK260" cm="1">
        <f t="array" ref="CK260">_xlfn.IFS([1]original_ver!CH139="จากการเข้าร่วมกิจกรรมอบรม ที่จัดโดยโครงการเกษตรกรปราดเปรื่อง (Smart Farmer)",1,[1]original_ver!CH139="จากการเข้าร่วมกิจกรรมอบรม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ๆ",3,[1]original_ver!CH139="จากการเรียนรู้ผ่านประสบการณ์ของผู้อื่น ได้แก่ เพื่อนบ้าน พี่น้อง เพื่อน และญาติ เป็นต้น",4,[1]original_ver!CH139="ไม่ได้เข้าร่วมกิจกรรมอบรมหรือเรียนรู้ใด ๆ (ข้ามไปข้อ 33)",5)</f>
        <v>5</v>
      </c>
      <c r="CL260" s="15" t="str" cm="1">
        <f t="array" ref="CL260">_xlfn.IFS([1]original_ver!CJ139="ความรู้ทางการเกษตรและการใช้เทคโนโลยีสำหรับการผลิตในฟาร์ม",1,[1]original_ver!CJ139="การวางแผนและจัดการฟาร์ม เช่น การเก็บเกี่ยว การเงิน และการวางแผนทางการตลาด",2,[1]original_ver!CJ139="การเป็นผู้ประกอบการทางการเกษตร",3,[1]original_ver!CJ139="การเพิ่มมูลค่าผลผลิต และการแปรรูปผลผลิต (รวมถึงการพัฒนาคุณภาพผลผลิต)",4,[1]original_ver!CJ139="","")</f>
        <v/>
      </c>
      <c r="CM260" s="48"/>
      <c r="CN260" s="48"/>
      <c r="CO260" s="15" t="str" cm="1">
        <f t="array" ref="CO260">_xlfn.IFS([1]original_ver!CN139="ความรู้ทางการเกษตรและการใช้เทคโนโลยีสำหรับการผลิตในฟาร์ม",1,[1]original_ver!CN139="การวางแผนและจัดการฟาร์ม เช่น การเก็บเกี่ยว การเงิน และการวางแผนทางการตลาด",2,[1]original_ver!CN139="การเป็นผู้ประกอบการทางการเกษตร",3,[1]original_ver!CN139="การเพิ่มมูลค่าผลผลิต และการแปรรูปผลผลิต (รวมถึงการพัฒนาคุณภาพผลผลิต)",4,[1]original_ver!CN139="","")</f>
        <v/>
      </c>
      <c r="CP260" s="48"/>
      <c r="CQ260" s="48"/>
      <c r="CR260" s="15" t="str" cm="1">
        <f t="array" ref="CR260">_xlfn.IFS([1]original_ver!CR139="ประยุกต์",1,[1]original_ver!CR139="ไม่ประยุกต์",0,[1]original_ver!CR139="","")</f>
        <v/>
      </c>
      <c r="CS260" s="15" t="str" cm="1">
        <f t="array" ref="CS260">_xlfn.IFS([1]original_ver!CS139="ประยุกต์",1,[1]original_ver!CS139="ไม่ประยุกต์",0,[1]original_ver!CS139="","")</f>
        <v/>
      </c>
      <c r="CT260" s="48"/>
      <c r="CU260" s="15" t="str" cm="1">
        <f t="array" ref="CU260">_xlfn.IFS([1]original_ver!CV139="ประยุกต์",1,[1]original_ver!CV139="ไม่ประยุกต์",0,[1]original_ver!CV139="","")</f>
        <v/>
      </c>
      <c r="CV260" s="48"/>
      <c r="CW260" s="15" t="str" cm="1">
        <f t="array" ref="CW260">_xlfn.IFS([1]original_ver!CY139="ประยุกต์",1,[1]original_ver!CY139="ไม่ประยุกต์",0,[1]original_ver!CY139="","")</f>
        <v/>
      </c>
      <c r="CX260" s="48"/>
      <c r="CY260" s="15" t="str" cm="1">
        <f t="array" ref="CY260">_xlfn.IFS([1]original_ver!DB139="ประยุกต์",1,[1]original_ver!DB139="ไม่ประยุกต์",0,[1]original_ver!DB139="","")</f>
        <v/>
      </c>
      <c r="CZ260" s="48"/>
      <c r="DA260" s="48"/>
      <c r="DB260" s="48"/>
      <c r="DC260" s="48"/>
      <c r="DD260" s="48"/>
      <c r="DE260" s="48"/>
      <c r="DF260" s="48"/>
      <c r="DG260" s="17">
        <v>3</v>
      </c>
      <c r="DH260" s="17">
        <v>2</v>
      </c>
      <c r="DI260" s="17">
        <v>2</v>
      </c>
      <c r="DJ260" s="17">
        <v>2</v>
      </c>
      <c r="DK260" s="17">
        <v>3</v>
      </c>
      <c r="DL260" s="17">
        <v>2</v>
      </c>
      <c r="DM260" s="17">
        <v>1</v>
      </c>
      <c r="DN260" s="17">
        <v>2</v>
      </c>
      <c r="DO260" s="48"/>
      <c r="DP260" s="48"/>
      <c r="DQ260" s="48"/>
      <c r="DR260" s="48"/>
      <c r="DS260" s="49">
        <v>3</v>
      </c>
      <c r="DT260" s="49">
        <v>3</v>
      </c>
      <c r="DU260" s="17">
        <v>3</v>
      </c>
      <c r="DV260" s="49">
        <v>3</v>
      </c>
      <c r="DW260" s="49">
        <v>3</v>
      </c>
      <c r="DX260" s="49">
        <v>3</v>
      </c>
      <c r="DY260" s="153"/>
      <c r="DZ260" s="25">
        <v>3</v>
      </c>
      <c r="EA260" s="25">
        <v>3</v>
      </c>
      <c r="EB260" s="25">
        <v>3</v>
      </c>
      <c r="EC260" s="25">
        <v>3</v>
      </c>
      <c r="ED260" s="25">
        <v>3</v>
      </c>
      <c r="EE260">
        <v>3</v>
      </c>
    </row>
    <row r="261" spans="1:135" x14ac:dyDescent="0.2">
      <c r="A261">
        <v>130</v>
      </c>
      <c r="AC261">
        <f t="shared" si="23"/>
        <v>0</v>
      </c>
      <c r="AD261" t="e">
        <f t="shared" si="25"/>
        <v>#DIV/0!</v>
      </c>
      <c r="AP261" s="148">
        <f t="shared" si="26"/>
        <v>0</v>
      </c>
      <c r="AQ261" s="148" t="e">
        <f t="shared" si="24"/>
        <v>#DIV/0!</v>
      </c>
      <c r="CI261" s="148" t="e">
        <f t="shared" si="27"/>
        <v>#DIV/0!</v>
      </c>
    </row>
    <row r="262" spans="1:135" x14ac:dyDescent="0.2">
      <c r="A262">
        <v>131</v>
      </c>
      <c r="B262" s="15">
        <v>521</v>
      </c>
      <c r="C262" s="47" t="s">
        <v>693</v>
      </c>
      <c r="D262" cm="1">
        <f t="array" ref="D262">_xlfn.IFS([1]original_ver!D140="Participant",1,[1]original_ver!D140="Non-Participant",0,[1]original_ver!D140="","")</f>
        <v>0</v>
      </c>
      <c r="E262" s="15">
        <v>3</v>
      </c>
      <c r="F262" s="17" cm="1">
        <f t="array" ref="F262">_xlfn.IFS([1]original_ver!F140="ชาย",1,[1]original_ver!F140="หญิง",0,[1]original_ver!F140="","")</f>
        <v>1</v>
      </c>
      <c r="G262" s="15">
        <v>60</v>
      </c>
      <c r="H262" s="17" cm="1">
        <f t="array" ref="H262">_xlfn.IFS([1]original_ver!H140="ไม่มีการศึกษา",0,[1]original_ver!H140="ประถมศึกษา",1,[1]original_ver!H140="มัธยมศึกษาตอนต้น",2,[1]original_ver!H140="มัธยมศึกษาตอนปลาย",3,[1]original_ver!H140="อนุปริญญา (ปวช., ปวส., ฝึกหัดครู)",4,[1]original_ver!H140="ปริญญาตรี",5,[1]original_ver!H140="สูงกว่าปริญญาตรี",6,[1]original_ver!H140="","")</f>
        <v>4</v>
      </c>
      <c r="I262" s="17" cm="1">
        <f t="array" ref="I262">_xlfn.IFS([1]original_ver!I140="โสด",1,[1]original_ver!I140="สมรส/อยู่ด้วยกัน",2,[1]original_ver!I140="หย่าร้าง/แยกกันอยู่",3,[1]original_ver!I140="หม้าย",4,[1]original_ver!I140="","")</f>
        <v>2</v>
      </c>
      <c r="J262" s="15">
        <v>4</v>
      </c>
      <c r="K262" s="15">
        <v>20</v>
      </c>
      <c r="L262" s="17" cm="1">
        <f t="array" ref="L262">_xlfn.IFS([1]original_ver!L140="ใช่",1,[1]original_ver!L140="ไม่ใช่",0,[1]original_ver!L140="","")</f>
        <v>0</v>
      </c>
      <c r="M262" s="17" cm="1">
        <f t="array" ref="M262">_xlfn.IFS([1]original_ver!M140="กู้ยืม",1,[1]original_ver!M140="ไม่กู้ยืม",0,[1]original_ver!M140="","")</f>
        <v>0</v>
      </c>
      <c r="N262" s="17">
        <f>IF($O262&gt;1, 1,0)</f>
        <v>1</v>
      </c>
      <c r="O262" s="23">
        <v>100000</v>
      </c>
      <c r="P262" s="17" cm="1">
        <f t="array" ref="P262">_xlfn.IFS([1]original_ver!O140="ใช่",1,[1]original_ver!O140="ไม่ใช่",0,[1]original_ver!O140="","")</f>
        <v>1</v>
      </c>
      <c r="Q262" s="17"/>
      <c r="R262" s="17">
        <v>1</v>
      </c>
      <c r="S262" s="17">
        <v>1</v>
      </c>
      <c r="T262" s="17">
        <v>17</v>
      </c>
      <c r="U262" s="17">
        <v>20000</v>
      </c>
      <c r="V262" s="53">
        <v>19.649999999999999</v>
      </c>
      <c r="W262" s="20">
        <f>$U262/$T262</f>
        <v>1176.4705882352941</v>
      </c>
      <c r="X262" s="48"/>
      <c r="Y262" s="48"/>
      <c r="Z262" s="48"/>
      <c r="AA262" s="48"/>
      <c r="AB262" s="48"/>
      <c r="AC262" s="48">
        <f t="shared" si="23"/>
        <v>20000</v>
      </c>
      <c r="AD262">
        <f t="shared" si="25"/>
        <v>1176.4705882352941</v>
      </c>
      <c r="AE262" s="17">
        <v>1</v>
      </c>
      <c r="AF262" s="17">
        <v>1</v>
      </c>
      <c r="AG262" s="17">
        <v>15</v>
      </c>
      <c r="AH262" s="17">
        <v>18000</v>
      </c>
      <c r="AI262" s="18">
        <v>16.79</v>
      </c>
      <c r="AJ262" s="27">
        <f>$AH262/$AG262</f>
        <v>1200</v>
      </c>
      <c r="AK262" s="48"/>
      <c r="AL262" s="48"/>
      <c r="AM262" s="48"/>
      <c r="AN262" s="48"/>
      <c r="AO262" s="48"/>
      <c r="AP262" s="149">
        <f t="shared" si="26"/>
        <v>18000</v>
      </c>
      <c r="AQ262" s="149">
        <f t="shared" si="24"/>
        <v>1200</v>
      </c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9">
        <v>1</v>
      </c>
      <c r="CE262" s="49">
        <v>1</v>
      </c>
      <c r="CF262" s="49">
        <v>1</v>
      </c>
      <c r="CG262" s="49">
        <v>1</v>
      </c>
      <c r="CH262" s="49">
        <v>1</v>
      </c>
      <c r="CI262" s="153">
        <f t="shared" si="27"/>
        <v>1</v>
      </c>
      <c r="CJ262" s="17">
        <v>1</v>
      </c>
      <c r="CK262" cm="1">
        <f t="array" ref="CK262">_xlfn.IFS([1]original_ver!CH140="จากการเข้าร่วมกิจกรรมอบรม ที่จัดโดยโครงการเกษตรกรปราดเปรื่อง (Smart Farmer)",1,[1]original_ver!CH140="จากการเข้าร่วมกิจกรรมอบรม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ๆ",3,[1]original_ver!CH140="จากการเรียนรู้ผ่านประสบการณ์ของผู้อื่น ได้แก่ เพื่อนบ้าน พี่น้อง เพื่อน และญาติ เป็นต้น",4,[1]original_ver!CH140="ไม่ได้เข้าร่วมกิจกรรมอบรมหรือเรียนรู้ใด ๆ (ข้ามไปข้อ 33)",5)</f>
        <v>5</v>
      </c>
      <c r="CL262" s="15" t="str" cm="1">
        <f t="array" ref="CL262">_xlfn.IFS([1]original_ver!CJ140="ความรู้ทางการเกษตรและการใช้เทคโนโลยีสำหรับการผลิตในฟาร์ม",1,[1]original_ver!CJ140="การวางแผนและจัดการฟาร์ม เช่น การเก็บเกี่ยว การเงิน และการวางแผนทางการตลาด",2,[1]original_ver!CJ140="การเป็นผู้ประกอบการทางการเกษตร",3,[1]original_ver!CJ140="การเพิ่มมูลค่าผลผลิต และการแปรรูปผลผลิต (รวมถึงการพัฒนาคุณภาพผลผลิต)",4,[1]original_ver!CJ140="","")</f>
        <v/>
      </c>
      <c r="CM262" s="48"/>
      <c r="CN262" s="48"/>
      <c r="CO262" s="15" t="str" cm="1">
        <f t="array" ref="CO262">_xlfn.IFS([1]original_ver!CN140="ความรู้ทางการเกษตรและการใช้เทคโนโลยีสำหรับการผลิตในฟาร์ม",1,[1]original_ver!CN140="การวางแผนและจัดการฟาร์ม เช่น การเก็บเกี่ยว การเงิน และการวางแผนทางการตลาด",2,[1]original_ver!CN140="การเป็นผู้ประกอบการทางการเกษตร",3,[1]original_ver!CN140="การเพิ่มมูลค่าผลผลิต และการแปรรูปผลผลิต (รวมถึงการพัฒนาคุณภาพผลผลิต)",4,[1]original_ver!CN140="","")</f>
        <v/>
      </c>
      <c r="CP262" s="48"/>
      <c r="CQ262" s="48"/>
      <c r="CR262" s="15" t="str" cm="1">
        <f t="array" ref="CR262">_xlfn.IFS([1]original_ver!CR140="ประยุกต์",1,[1]original_ver!CR140="ไม่ประยุกต์",0,[1]original_ver!CR140="","")</f>
        <v/>
      </c>
      <c r="CS262" s="15" t="str" cm="1">
        <f t="array" ref="CS262">_xlfn.IFS([1]original_ver!CS140="ประยุกต์",1,[1]original_ver!CS140="ไม่ประยุกต์",0,[1]original_ver!CS140="","")</f>
        <v/>
      </c>
      <c r="CT262" s="48"/>
      <c r="CU262" s="15" t="str" cm="1">
        <f t="array" ref="CU262">_xlfn.IFS([1]original_ver!CV140="ประยุกต์",1,[1]original_ver!CV140="ไม่ประยุกต์",0,[1]original_ver!CV140="","")</f>
        <v/>
      </c>
      <c r="CV262" s="48"/>
      <c r="CW262" s="15" t="str" cm="1">
        <f t="array" ref="CW262">_xlfn.IFS([1]original_ver!CY140="ประยุกต์",1,[1]original_ver!CY140="ไม่ประยุกต์",0,[1]original_ver!CY140="","")</f>
        <v/>
      </c>
      <c r="CX262" s="48"/>
      <c r="CY262" s="15" t="str" cm="1">
        <f t="array" ref="CY262">_xlfn.IFS([1]original_ver!DB140="ประยุกต์",1,[1]original_ver!DB140="ไม่ประยุกต์",0,[1]original_ver!DB140="","")</f>
        <v/>
      </c>
      <c r="CZ262" s="48"/>
      <c r="DA262" s="48"/>
      <c r="DB262" s="48"/>
      <c r="DC262" s="48"/>
      <c r="DD262" s="48"/>
      <c r="DE262" s="48"/>
      <c r="DF262" s="48"/>
      <c r="DG262" s="17">
        <v>3</v>
      </c>
      <c r="DH262" s="17">
        <v>2</v>
      </c>
      <c r="DI262" s="17">
        <v>2</v>
      </c>
      <c r="DJ262" s="17">
        <v>2</v>
      </c>
      <c r="DK262" s="17">
        <v>3</v>
      </c>
      <c r="DL262" s="17">
        <v>2</v>
      </c>
      <c r="DM262" s="17">
        <v>1</v>
      </c>
      <c r="DN262" s="17">
        <v>2</v>
      </c>
      <c r="DO262" s="48"/>
      <c r="DP262" s="48"/>
      <c r="DQ262" s="48"/>
      <c r="DR262" s="48"/>
      <c r="DS262" s="49">
        <v>3</v>
      </c>
      <c r="DT262" s="49">
        <v>3</v>
      </c>
      <c r="DU262" s="17">
        <v>3</v>
      </c>
      <c r="DV262" s="49">
        <v>3</v>
      </c>
      <c r="DW262" s="49">
        <v>2.3333333333333335</v>
      </c>
      <c r="DX262" s="49">
        <v>3</v>
      </c>
      <c r="DY262" s="153"/>
      <c r="DZ262" s="25">
        <v>3.4</v>
      </c>
      <c r="EA262" s="25">
        <v>3.6666666666666665</v>
      </c>
      <c r="EB262" s="25">
        <v>3</v>
      </c>
      <c r="EC262" s="25">
        <v>3.4</v>
      </c>
      <c r="ED262" s="25">
        <v>2.3333333333333335</v>
      </c>
      <c r="EE262">
        <v>4</v>
      </c>
    </row>
    <row r="263" spans="1:135" x14ac:dyDescent="0.2">
      <c r="A263">
        <v>131</v>
      </c>
      <c r="AC263">
        <f t="shared" si="23"/>
        <v>0</v>
      </c>
      <c r="AD263" t="e">
        <f t="shared" si="25"/>
        <v>#DIV/0!</v>
      </c>
      <c r="AP263" s="148">
        <f t="shared" si="26"/>
        <v>0</v>
      </c>
      <c r="AQ263" s="148" t="e">
        <f t="shared" si="24"/>
        <v>#DIV/0!</v>
      </c>
      <c r="CI263" s="148" t="e">
        <f t="shared" si="27"/>
        <v>#DIV/0!</v>
      </c>
    </row>
    <row r="264" spans="1:135" x14ac:dyDescent="0.2">
      <c r="A264">
        <v>132</v>
      </c>
      <c r="B264" s="15">
        <v>522</v>
      </c>
      <c r="C264" s="47" t="s">
        <v>694</v>
      </c>
      <c r="D264" cm="1">
        <f t="array" ref="D264">_xlfn.IFS([1]original_ver!D141="Participant",1,[1]original_ver!D141="Non-Participant",0,[1]original_ver!D141="","")</f>
        <v>0</v>
      </c>
      <c r="E264" s="15">
        <v>3</v>
      </c>
      <c r="F264" s="17" cm="1">
        <f t="array" ref="F264">_xlfn.IFS([1]original_ver!F141="ชาย",1,[1]original_ver!F141="หญิง",0,[1]original_ver!F141="","")</f>
        <v>1</v>
      </c>
      <c r="G264" s="15">
        <v>65</v>
      </c>
      <c r="H264" s="17" cm="1">
        <f t="array" ref="H264">_xlfn.IFS([1]original_ver!H141="ไม่มีการศึกษา",0,[1]original_ver!H141="ประถมศึกษา",1,[1]original_ver!H141="มัธยมศึกษาตอนต้น",2,[1]original_ver!H141="มัธยมศึกษาตอนปลาย",3,[1]original_ver!H141="อนุปริญญา (ปวช., ปวส., ฝึกหัดครู)",4,[1]original_ver!H141="ปริญญาตรี",5,[1]original_ver!H141="สูงกว่าปริญญาตรี",6,[1]original_ver!H141="","")</f>
        <v>4</v>
      </c>
      <c r="I264" s="17" cm="1">
        <f t="array" ref="I264">_xlfn.IFS([1]original_ver!I141="โสด",1,[1]original_ver!I141="สมรส/อยู่ด้วยกัน",2,[1]original_ver!I141="หย่าร้าง/แยกกันอยู่",3,[1]original_ver!I141="หม้าย",4,[1]original_ver!I141="","")</f>
        <v>2</v>
      </c>
      <c r="J264" s="15">
        <v>4</v>
      </c>
      <c r="K264" s="15">
        <v>40</v>
      </c>
      <c r="L264" s="17" cm="1">
        <f t="array" ref="L264">_xlfn.IFS([1]original_ver!L141="ใช่",1,[1]original_ver!L141="ไม่ใช่",0,[1]original_ver!L141="","")</f>
        <v>0</v>
      </c>
      <c r="M264" s="17" cm="1">
        <f t="array" ref="M264">_xlfn.IFS([1]original_ver!M141="กู้ยืม",1,[1]original_ver!M141="ไม่กู้ยืม",0,[1]original_ver!M141="","")</f>
        <v>0</v>
      </c>
      <c r="N264" s="17">
        <f>IF($O264&gt;1, 1,0)</f>
        <v>0</v>
      </c>
      <c r="O264" s="26"/>
      <c r="P264" s="17" cm="1">
        <f t="array" ref="P264">_xlfn.IFS([1]original_ver!O141="ใช่",1,[1]original_ver!O141="ไม่ใช่",0,[1]original_ver!O141="","")</f>
        <v>1</v>
      </c>
      <c r="Q264" s="17"/>
      <c r="R264" s="17">
        <v>1</v>
      </c>
      <c r="S264" s="17">
        <v>1</v>
      </c>
      <c r="T264" s="17">
        <v>10</v>
      </c>
      <c r="U264" s="17">
        <v>11000</v>
      </c>
      <c r="V264" s="53">
        <v>18</v>
      </c>
      <c r="W264" s="20">
        <f>$U264/$T264</f>
        <v>1100</v>
      </c>
      <c r="X264" s="48"/>
      <c r="Y264" s="48"/>
      <c r="Z264" s="48"/>
      <c r="AA264" s="48"/>
      <c r="AB264" s="48"/>
      <c r="AC264" s="48">
        <f t="shared" si="23"/>
        <v>11000</v>
      </c>
      <c r="AD264">
        <f t="shared" si="25"/>
        <v>1100</v>
      </c>
      <c r="AE264" s="17">
        <v>1</v>
      </c>
      <c r="AF264" s="17">
        <v>1</v>
      </c>
      <c r="AG264" s="17">
        <v>10</v>
      </c>
      <c r="AH264" s="17">
        <v>11000</v>
      </c>
      <c r="AI264" s="18">
        <v>15</v>
      </c>
      <c r="AJ264" s="27">
        <f>$AH264/$AG264</f>
        <v>1100</v>
      </c>
      <c r="AK264" s="48"/>
      <c r="AL264" s="48"/>
      <c r="AM264" s="48"/>
      <c r="AN264" s="48"/>
      <c r="AO264" s="48"/>
      <c r="AP264" s="149">
        <f t="shared" si="26"/>
        <v>11000</v>
      </c>
      <c r="AQ264" s="149">
        <f t="shared" si="24"/>
        <v>1100</v>
      </c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9">
        <v>1</v>
      </c>
      <c r="CE264" s="49">
        <v>1</v>
      </c>
      <c r="CF264" s="49">
        <v>1</v>
      </c>
      <c r="CG264" s="49">
        <v>1</v>
      </c>
      <c r="CH264" s="49">
        <v>1</v>
      </c>
      <c r="CI264" s="153">
        <f t="shared" si="27"/>
        <v>1</v>
      </c>
      <c r="CJ264" s="17">
        <v>1</v>
      </c>
      <c r="CK264" cm="1">
        <f t="array" ref="CK264">_xlfn.IFS([1]original_ver!CH141="จากการเข้าร่วมกิจกรรมอบรม ที่จัดโดยโครงการเกษตรกรปราดเปรื่อง (Smart Farmer)",1,[1]original_ver!CH141="จากการเข้าร่วมกิจกรรมอบรม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ๆ",3,[1]original_ver!CH141="จากการเรียนรู้ผ่านประสบการณ์ของผู้อื่น ได้แก่ เพื่อนบ้าน พี่น้อง เพื่อน และญาติ เป็นต้น",4,[1]original_ver!CH141="ไม่ได้เข้าร่วมกิจกรรมอบรมหรือเรียนรู้ใด ๆ (ข้ามไปข้อ 33)",5)</f>
        <v>5</v>
      </c>
      <c r="CL264" s="15" t="str" cm="1">
        <f t="array" ref="CL264">_xlfn.IFS([1]original_ver!CJ141="ความรู้ทางการเกษตรและการใช้เทคโนโลยีสำหรับการผลิตในฟาร์ม",1,[1]original_ver!CJ141="การวางแผนและจัดการฟาร์ม เช่น การเก็บเกี่ยว การเงิน และการวางแผนทางการตลาด",2,[1]original_ver!CJ141="การเป็นผู้ประกอบการทางการเกษตร",3,[1]original_ver!CJ141="การเพิ่มมูลค่าผลผลิต และการแปรรูปผลผลิต (รวมถึงการพัฒนาคุณภาพผลผลิต)",4,[1]original_ver!CJ141="","")</f>
        <v/>
      </c>
      <c r="CM264" s="48"/>
      <c r="CN264" s="48"/>
      <c r="CO264" s="15" t="str" cm="1">
        <f t="array" ref="CO264">_xlfn.IFS([1]original_ver!CN141="ความรู้ทางการเกษตรและการใช้เทคโนโลยีสำหรับการผลิตในฟาร์ม",1,[1]original_ver!CN141="การวางแผนและจัดการฟาร์ม เช่น การเก็บเกี่ยว การเงิน และการวางแผนทางการตลาด",2,[1]original_ver!CN141="การเป็นผู้ประกอบการทางการเกษตร",3,[1]original_ver!CN141="การเพิ่มมูลค่าผลผลิต และการแปรรูปผลผลิต (รวมถึงการพัฒนาคุณภาพผลผลิต)",4,[1]original_ver!CN141="","")</f>
        <v/>
      </c>
      <c r="CP264" s="48"/>
      <c r="CQ264" s="48"/>
      <c r="CR264" s="15" t="str" cm="1">
        <f t="array" ref="CR264">_xlfn.IFS([1]original_ver!CR141="ประยุกต์",1,[1]original_ver!CR141="ไม่ประยุกต์",0,[1]original_ver!CR141="","")</f>
        <v/>
      </c>
      <c r="CS264" s="15" t="str" cm="1">
        <f t="array" ref="CS264">_xlfn.IFS([1]original_ver!CS141="ประยุกต์",1,[1]original_ver!CS141="ไม่ประยุกต์",0,[1]original_ver!CS141="","")</f>
        <v/>
      </c>
      <c r="CT264" s="48"/>
      <c r="CU264" s="15" t="str" cm="1">
        <f t="array" ref="CU264">_xlfn.IFS([1]original_ver!CV141="ประยุกต์",1,[1]original_ver!CV141="ไม่ประยุกต์",0,[1]original_ver!CV141="","")</f>
        <v/>
      </c>
      <c r="CV264" s="48"/>
      <c r="CW264" s="15" t="str" cm="1">
        <f t="array" ref="CW264">_xlfn.IFS([1]original_ver!CY141="ประยุกต์",1,[1]original_ver!CY141="ไม่ประยุกต์",0,[1]original_ver!CY141="","")</f>
        <v/>
      </c>
      <c r="CX264" s="48"/>
      <c r="CY264" s="15" t="str" cm="1">
        <f t="array" ref="CY264">_xlfn.IFS([1]original_ver!DB141="ประยุกต์",1,[1]original_ver!DB141="ไม่ประยุกต์",0,[1]original_ver!DB141="","")</f>
        <v/>
      </c>
      <c r="CZ264" s="48"/>
      <c r="DA264" s="48"/>
      <c r="DB264" s="48"/>
      <c r="DC264" s="48"/>
      <c r="DD264" s="48"/>
      <c r="DE264" s="48"/>
      <c r="DF264" s="48"/>
      <c r="DG264" s="17">
        <v>3</v>
      </c>
      <c r="DH264" s="17">
        <v>2</v>
      </c>
      <c r="DI264" s="17">
        <v>2</v>
      </c>
      <c r="DJ264" s="17">
        <v>2</v>
      </c>
      <c r="DK264" s="17">
        <v>3</v>
      </c>
      <c r="DL264" s="17">
        <v>2</v>
      </c>
      <c r="DM264" s="17">
        <v>1</v>
      </c>
      <c r="DN264" s="17">
        <v>2</v>
      </c>
      <c r="DO264" s="48"/>
      <c r="DP264" s="48"/>
      <c r="DQ264" s="48"/>
      <c r="DR264" s="48"/>
      <c r="DS264" s="49">
        <v>3</v>
      </c>
      <c r="DT264" s="49">
        <v>3</v>
      </c>
      <c r="DU264" s="17">
        <v>3</v>
      </c>
      <c r="DV264" s="49">
        <v>3</v>
      </c>
      <c r="DW264" s="49">
        <v>3</v>
      </c>
      <c r="DX264" s="49">
        <v>3</v>
      </c>
      <c r="DY264" s="153"/>
      <c r="DZ264" s="25">
        <v>3</v>
      </c>
      <c r="EA264" s="25">
        <v>3</v>
      </c>
      <c r="EB264" s="25">
        <v>3</v>
      </c>
      <c r="EC264" s="25">
        <v>3</v>
      </c>
      <c r="ED264" s="25">
        <v>3</v>
      </c>
      <c r="EE264">
        <v>3</v>
      </c>
    </row>
    <row r="265" spans="1:135" x14ac:dyDescent="0.2">
      <c r="A265">
        <v>132</v>
      </c>
      <c r="AC265">
        <f t="shared" si="23"/>
        <v>0</v>
      </c>
      <c r="AD265" t="e">
        <f t="shared" si="25"/>
        <v>#DIV/0!</v>
      </c>
      <c r="AP265" s="148">
        <f t="shared" si="26"/>
        <v>0</v>
      </c>
      <c r="AQ265" s="148" t="e">
        <f t="shared" si="24"/>
        <v>#DIV/0!</v>
      </c>
      <c r="CI265" s="148" t="e">
        <f t="shared" si="27"/>
        <v>#DIV/0!</v>
      </c>
    </row>
    <row r="266" spans="1:135" x14ac:dyDescent="0.2">
      <c r="A266">
        <v>133</v>
      </c>
      <c r="B266" s="15">
        <v>523</v>
      </c>
      <c r="C266" s="47" t="s">
        <v>695</v>
      </c>
      <c r="D266" cm="1">
        <f t="array" ref="D266">_xlfn.IFS([1]original_ver!D142="Participant",1,[1]original_ver!D142="Non-Participant",0,[1]original_ver!D142="","")</f>
        <v>0</v>
      </c>
      <c r="E266" s="15">
        <v>3</v>
      </c>
      <c r="F266" s="17" cm="1">
        <f t="array" ref="F266">_xlfn.IFS([1]original_ver!F142="ชาย",1,[1]original_ver!F142="หญิง",0,[1]original_ver!F142="","")</f>
        <v>0</v>
      </c>
      <c r="G266" s="15">
        <v>50</v>
      </c>
      <c r="H266" s="17" cm="1">
        <f t="array" ref="H266">_xlfn.IFS([1]original_ver!H142="ไม่มีการศึกษา",0,[1]original_ver!H142="ประถมศึกษา",1,[1]original_ver!H142="มัธยมศึกษาตอนต้น",2,[1]original_ver!H142="มัธยมศึกษาตอนปลาย",3,[1]original_ver!H142="อนุปริญญา (ปวช., ปวส., ฝึกหัดครู)",4,[1]original_ver!H142="ปริญญาตรี",5,[1]original_ver!H142="สูงกว่าปริญญาตรี",6,[1]original_ver!H142="","")</f>
        <v>1</v>
      </c>
      <c r="I266" s="17" cm="1">
        <f t="array" ref="I266">_xlfn.IFS([1]original_ver!I142="โสด",1,[1]original_ver!I142="สมรส/อยู่ด้วยกัน",2,[1]original_ver!I142="หย่าร้าง/แยกกันอยู่",3,[1]original_ver!I142="หม้าย",4,[1]original_ver!I142="","")</f>
        <v>2</v>
      </c>
      <c r="J266" s="15">
        <v>4</v>
      </c>
      <c r="K266" s="15">
        <v>36</v>
      </c>
      <c r="L266" s="17" cm="1">
        <f t="array" ref="L266">_xlfn.IFS([1]original_ver!L142="ใช่",1,[1]original_ver!L142="ไม่ใช่",0,[1]original_ver!L142="","")</f>
        <v>0</v>
      </c>
      <c r="M266" s="17" cm="1">
        <f t="array" ref="M266">_xlfn.IFS([1]original_ver!M142="กู้ยืม",1,[1]original_ver!M142="ไม่กู้ยืม",0,[1]original_ver!M142="","")</f>
        <v>0</v>
      </c>
      <c r="N266" s="17">
        <f>IF($O266&gt;1, 1,0)</f>
        <v>1</v>
      </c>
      <c r="O266" s="54">
        <v>400000</v>
      </c>
      <c r="P266" s="17" cm="1">
        <f t="array" ref="P266">_xlfn.IFS([1]original_ver!O142="ใช่",1,[1]original_ver!O142="ไม่ใช่",0,[1]original_ver!O142="","")</f>
        <v>1</v>
      </c>
      <c r="Q266" s="17"/>
      <c r="R266" s="17">
        <v>1</v>
      </c>
      <c r="S266" s="17">
        <v>1</v>
      </c>
      <c r="T266" s="17">
        <v>20</v>
      </c>
      <c r="U266" s="56">
        <v>60000</v>
      </c>
      <c r="V266" s="53">
        <v>20</v>
      </c>
      <c r="W266" s="20">
        <f>$U266/$T266</f>
        <v>3000</v>
      </c>
      <c r="X266" s="48"/>
      <c r="Y266" s="48"/>
      <c r="Z266" s="48"/>
      <c r="AA266" s="48"/>
      <c r="AB266" s="48"/>
      <c r="AC266" s="48">
        <f t="shared" si="23"/>
        <v>60000</v>
      </c>
      <c r="AD266">
        <f t="shared" si="25"/>
        <v>3000</v>
      </c>
      <c r="AE266" s="17">
        <v>1</v>
      </c>
      <c r="AF266" s="17">
        <v>1</v>
      </c>
      <c r="AG266" s="17">
        <v>20</v>
      </c>
      <c r="AH266" s="56">
        <v>60000</v>
      </c>
      <c r="AI266" s="57">
        <v>19</v>
      </c>
      <c r="AJ266" s="27">
        <f>$AH266/$AG266</f>
        <v>3000</v>
      </c>
      <c r="AK266" s="48"/>
      <c r="AL266" s="48"/>
      <c r="AM266" s="48"/>
      <c r="AN266" s="48"/>
      <c r="AO266" s="48"/>
      <c r="AP266" s="149">
        <f t="shared" si="26"/>
        <v>60000</v>
      </c>
      <c r="AQ266" s="149">
        <f t="shared" si="24"/>
        <v>3000</v>
      </c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9">
        <v>1.5</v>
      </c>
      <c r="CE266" s="49">
        <v>1.6666666666666667</v>
      </c>
      <c r="CF266" s="49">
        <v>1</v>
      </c>
      <c r="CG266" s="49">
        <v>1</v>
      </c>
      <c r="CH266" s="49">
        <v>1</v>
      </c>
      <c r="CI266" s="153">
        <f t="shared" si="27"/>
        <v>1.2333333333333334</v>
      </c>
      <c r="CJ266" s="17">
        <v>1</v>
      </c>
      <c r="CK266" cm="1">
        <f t="array" ref="CK266">_xlfn.IFS([1]original_ver!CH142="จากการเข้าร่วมกิจกรรมอบรม ที่จัดโดยโครงการเกษตรกรปราดเปรื่อง (Smart Farmer)",1,[1]original_ver!CH142="จากการเข้าร่วมกิจกรรมอบรม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ๆ",3,[1]original_ver!CH142="จากการเรียนรู้ผ่านประสบการณ์ของผู้อื่น ได้แก่ เพื่อนบ้าน พี่น้อง เพื่อน และญาติ เป็นต้น",4,[1]original_ver!CH142="ไม่ได้เข้าร่วมกิจกรรมอบรมหรือเรียนรู้ใด ๆ (ข้ามไปข้อ 33)",5)</f>
        <v>3</v>
      </c>
      <c r="CL266" s="15" cm="1">
        <f t="array" ref="CL266">_xlfn.IFS([1]original_ver!CJ142="ความรู้ทางการเกษตรและการใช้เทคโนโลยีสำหรับการผลิตในฟาร์ม",1,[1]original_ver!CJ142="การวางแผนและจัดการฟาร์ม เช่น การเก็บเกี่ยว การเงิน และการวางแผนทางการตลาด",2,[1]original_ver!CJ142="การเป็นผู้ประกอบการทางการเกษตร",3,[1]original_ver!CJ142="การเพิ่มมูลค่าผลผลิต และการแปรรูปผลผลิต (รวมถึงการพัฒนาคุณภาพผลผลิต)",4,[1]original_ver!CJ142="","")</f>
        <v>1</v>
      </c>
      <c r="CM266" s="17">
        <v>20</v>
      </c>
      <c r="CN266" s="17">
        <v>1</v>
      </c>
      <c r="CO266" s="15" cm="1">
        <f t="array" ref="CO266">_xlfn.IFS([1]original_ver!CN142="ความรู้ทางการเกษตรและการใช้เทคโนโลยีสำหรับการผลิตในฟาร์ม",1,[1]original_ver!CN142="การวางแผนและจัดการฟาร์ม เช่น การเก็บเกี่ยว การเงิน และการวางแผนทางการตลาด",2,[1]original_ver!CN142="การเป็นผู้ประกอบการทางการเกษตร",3,[1]original_ver!CN142="การเพิ่มมูลค่าผลผลิต และการแปรรูปผลผลิต (รวมถึงการพัฒนาคุณภาพผลผลิต)",4,[1]original_ver!CN142="","")</f>
        <v>4</v>
      </c>
      <c r="CP266" s="17">
        <v>0</v>
      </c>
      <c r="CQ266" s="17">
        <v>1</v>
      </c>
      <c r="CR266" s="15" cm="1">
        <f t="array" ref="CR266">_xlfn.IFS([1]original_ver!CR142="ประยุกต์",1,[1]original_ver!CR142="ไม่ประยุกต์",0,[1]original_ver!CR142="","")</f>
        <v>1</v>
      </c>
      <c r="CS266" s="15" cm="1">
        <f t="array" ref="CS266">_xlfn.IFS([1]original_ver!CS142="ประยุกต์",1,[1]original_ver!CS142="ไม่ประยุกต์",0,[1]original_ver!CS142="","")</f>
        <v>1</v>
      </c>
      <c r="CT266" s="48"/>
      <c r="CU266" s="15" cm="1">
        <f t="array" ref="CU266">_xlfn.IFS([1]original_ver!CV142="ประยุกต์",1,[1]original_ver!CV142="ไม่ประยุกต์",0,[1]original_ver!CV142="","")</f>
        <v>1</v>
      </c>
      <c r="CV266" s="48"/>
      <c r="CW266" s="15" cm="1">
        <f t="array" ref="CW266">_xlfn.IFS([1]original_ver!CY142="ประยุกต์",1,[1]original_ver!CY142="ไม่ประยุกต์",0,[1]original_ver!CY142="","")</f>
        <v>1</v>
      </c>
      <c r="CX266" s="48"/>
      <c r="CY266" s="15" cm="1">
        <f t="array" ref="CY266">_xlfn.IFS([1]original_ver!DB142="ประยุกต์",1,[1]original_ver!DB142="ไม่ประยุกต์",0,[1]original_ver!DB142="","")</f>
        <v>0</v>
      </c>
      <c r="CZ266" s="17">
        <v>1</v>
      </c>
      <c r="DA266" s="17"/>
      <c r="DB266" s="17"/>
      <c r="DC266" s="17"/>
      <c r="DD266" s="17"/>
      <c r="DE266" s="17"/>
      <c r="DF266" s="17"/>
      <c r="DG266" s="17">
        <v>1</v>
      </c>
      <c r="DH266" s="17">
        <v>1</v>
      </c>
      <c r="DI266" s="17">
        <v>2</v>
      </c>
      <c r="DJ266" s="17">
        <v>1</v>
      </c>
      <c r="DK266" s="17">
        <v>3</v>
      </c>
      <c r="DL266" s="17">
        <v>1</v>
      </c>
      <c r="DM266" s="17">
        <v>3</v>
      </c>
      <c r="DN266" s="17">
        <v>1</v>
      </c>
      <c r="DO266" s="48"/>
      <c r="DP266" s="48"/>
      <c r="DQ266" s="48"/>
      <c r="DR266" s="48"/>
      <c r="DS266" s="49">
        <v>4</v>
      </c>
      <c r="DT266" s="49">
        <v>4</v>
      </c>
      <c r="DU266" s="17">
        <v>4.5</v>
      </c>
      <c r="DV266" s="49">
        <v>3.8</v>
      </c>
      <c r="DW266" s="49">
        <v>1.3333333333333333</v>
      </c>
      <c r="DX266" s="49">
        <v>2.5</v>
      </c>
      <c r="DY266" s="153"/>
      <c r="DZ266" s="25">
        <v>4</v>
      </c>
      <c r="EA266" s="25">
        <v>4</v>
      </c>
      <c r="EB266" s="25">
        <v>4.5</v>
      </c>
      <c r="EC266" s="25">
        <v>3.8</v>
      </c>
      <c r="ED266" s="25">
        <v>1.3333333333333333</v>
      </c>
      <c r="EE266">
        <v>2.5</v>
      </c>
    </row>
    <row r="267" spans="1:135" x14ac:dyDescent="0.2">
      <c r="A267">
        <v>133</v>
      </c>
      <c r="AC267">
        <f t="shared" si="23"/>
        <v>0</v>
      </c>
      <c r="AD267" t="e">
        <f t="shared" si="25"/>
        <v>#DIV/0!</v>
      </c>
      <c r="AP267" s="148">
        <f t="shared" si="26"/>
        <v>0</v>
      </c>
      <c r="AQ267" s="148" t="e">
        <f t="shared" si="24"/>
        <v>#DIV/0!</v>
      </c>
      <c r="CI267" s="148" t="e">
        <f t="shared" si="27"/>
        <v>#DIV/0!</v>
      </c>
    </row>
    <row r="268" spans="1:135" x14ac:dyDescent="0.2">
      <c r="A268">
        <v>134</v>
      </c>
      <c r="B268" s="15">
        <v>524</v>
      </c>
      <c r="C268" s="47" t="s">
        <v>696</v>
      </c>
      <c r="D268" cm="1">
        <f t="array" ref="D268">_xlfn.IFS([1]original_ver!D144="Participant",1,[1]original_ver!D144="Non-Participant",0,[1]original_ver!D144="","")</f>
        <v>1</v>
      </c>
      <c r="E268" s="15">
        <v>3</v>
      </c>
      <c r="F268" s="17" cm="1">
        <f t="array" ref="F268">_xlfn.IFS([1]original_ver!F144="ชาย",1,[1]original_ver!F144="หญิง",0,[1]original_ver!F144="","")</f>
        <v>0</v>
      </c>
      <c r="G268" s="15">
        <v>51</v>
      </c>
      <c r="H268" s="17" cm="1">
        <f t="array" ref="H268">_xlfn.IFS([1]original_ver!H144="ไม่มีการศึกษา",0,[1]original_ver!H144="ประถมศึกษา",1,[1]original_ver!H144="มัธยมศึกษาตอนต้น",2,[1]original_ver!H144="มัธยมศึกษาตอนปลาย",3,[1]original_ver!H144="อนุปริญญา (ปวช., ปวส., ฝึกหัดครู)",4,[1]original_ver!H144="ปริญญาตรี",5,[1]original_ver!H144="สูงกว่าปริญญาตรี",6,[1]original_ver!H144="","")</f>
        <v>1</v>
      </c>
      <c r="I268" s="17" cm="1">
        <f t="array" ref="I268">_xlfn.IFS([1]original_ver!I144="โสด",1,[1]original_ver!I144="สมรส/อยู่ด้วยกัน",2,[1]original_ver!I144="หย่าร้าง/แยกกันอยู่",3,[1]original_ver!I144="หม้าย",4,[1]original_ver!I144="","")</f>
        <v>2</v>
      </c>
      <c r="J268" s="15">
        <v>5</v>
      </c>
      <c r="K268" s="15">
        <v>40</v>
      </c>
      <c r="L268" s="17" cm="1">
        <f t="array" ref="L268">_xlfn.IFS([1]original_ver!L144="ใช่",1,[1]original_ver!L144="ไม่ใช่",0,[1]original_ver!L144="","")</f>
        <v>0</v>
      </c>
      <c r="M268" s="17" cm="1">
        <f t="array" ref="M268">_xlfn.IFS([1]original_ver!M144="กู้ยืม",1,[1]original_ver!M144="ไม่กู้ยืม",0,[1]original_ver!M144="","")</f>
        <v>0</v>
      </c>
      <c r="N268" s="17">
        <f>IF($O268&gt;1, 1,0)</f>
        <v>0</v>
      </c>
      <c r="O268" s="26"/>
      <c r="P268" s="17" cm="1">
        <f t="array" ref="P268">_xlfn.IFS([1]original_ver!O144="ใช่",1,[1]original_ver!O144="ไม่ใช่",0,[1]original_ver!O144="","")</f>
        <v>1</v>
      </c>
      <c r="Q268" s="17"/>
      <c r="R268" s="17">
        <v>1</v>
      </c>
      <c r="S268" s="17">
        <v>1</v>
      </c>
      <c r="T268" s="17">
        <v>16</v>
      </c>
      <c r="U268" s="17">
        <v>30000</v>
      </c>
      <c r="V268" s="53">
        <v>20</v>
      </c>
      <c r="W268" s="20">
        <f>$U268/$T268</f>
        <v>1875</v>
      </c>
      <c r="X268" s="48"/>
      <c r="Y268" s="48"/>
      <c r="Z268" s="48"/>
      <c r="AA268" s="48"/>
      <c r="AB268" s="48"/>
      <c r="AC268" s="48">
        <f t="shared" si="23"/>
        <v>30000</v>
      </c>
      <c r="AD268">
        <f t="shared" si="25"/>
        <v>1875</v>
      </c>
      <c r="AE268" s="17">
        <v>1</v>
      </c>
      <c r="AF268" s="17">
        <v>1</v>
      </c>
      <c r="AG268" s="17">
        <v>16</v>
      </c>
      <c r="AH268" s="17">
        <v>30000</v>
      </c>
      <c r="AI268" s="18">
        <v>16</v>
      </c>
      <c r="AJ268" s="27">
        <f>$AH268/$AG268</f>
        <v>1875</v>
      </c>
      <c r="AK268" s="48"/>
      <c r="AL268" s="48"/>
      <c r="AM268" s="48"/>
      <c r="AN268" s="48"/>
      <c r="AO268" s="48"/>
      <c r="AP268" s="149">
        <f t="shared" si="26"/>
        <v>30000</v>
      </c>
      <c r="AQ268" s="149">
        <f t="shared" si="24"/>
        <v>1875</v>
      </c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9">
        <v>1.25</v>
      </c>
      <c r="CE268" s="49">
        <v>1.6666666666666667</v>
      </c>
      <c r="CF268" s="49">
        <v>1</v>
      </c>
      <c r="CG268" s="49">
        <v>1</v>
      </c>
      <c r="CH268" s="49">
        <v>1</v>
      </c>
      <c r="CI268" s="153">
        <f t="shared" si="27"/>
        <v>1.1833333333333333</v>
      </c>
      <c r="CJ268" s="17">
        <v>1</v>
      </c>
      <c r="CK268" cm="1">
        <f t="array" ref="CK268">_xlfn.IFS([1]original_ver!CH144="จากการเข้าร่วมกิจกรรมอบรม ที่จัดโดยโครงการเกษตรกรปราดเปรื่อง (Smart Farmer)",1,[1]original_ver!CH144="จากการเข้าร่วมกิจกรรมอบรม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ๆ",3,[1]original_ver!CH144="จากการเรียนรู้ผ่านประสบการณ์ของผู้อื่น ได้แก่ เพื่อนบ้าน พี่น้อง เพื่อน และญาติ เป็นต้น",4,[1]original_ver!CH144="ไม่ได้เข้าร่วมกิจกรรมอบรมหรือเรียนรู้ใด ๆ (ข้ามไปข้อ 33)",5)</f>
        <v>4</v>
      </c>
      <c r="CL268" s="15" cm="1">
        <f t="array" ref="CL268">_xlfn.IFS([1]original_ver!CJ144="ความรู้ทางการเกษตรและการใช้เทคโนโลยีสำหรับการผลิตในฟาร์ม",1,[1]original_ver!CJ144="การวางแผนและจัดการฟาร์ม เช่น การเก็บเกี่ยว การเงิน และการวางแผนทางการตลาด",2,[1]original_ver!CJ144="การเป็นผู้ประกอบการทางการเกษตร",3,[1]original_ver!CJ144="การเพิ่มมูลค่าผลผลิต และการแปรรูปผลผลิต (รวมถึงการพัฒนาคุณภาพผลผลิต)",4,[1]original_ver!CJ144="","")</f>
        <v>1</v>
      </c>
      <c r="CM268" s="17">
        <v>3</v>
      </c>
      <c r="CN268" s="17">
        <v>1</v>
      </c>
      <c r="CO268" s="15" cm="1">
        <f t="array" ref="CO268">_xlfn.IFS([1]original_ver!CN144="ความรู้ทางการเกษตรและการใช้เทคโนโลยีสำหรับการผลิตในฟาร์ม",1,[1]original_ver!CN144="การวางแผนและจัดการฟาร์ม เช่น การเก็บเกี่ยว การเงิน และการวางแผนทางการตลาด",2,[1]original_ver!CN144="การเป็นผู้ประกอบการทางการเกษตร",3,[1]original_ver!CN144="การเพิ่มมูลค่าผลผลิต และการแปรรูปผลผลิต (รวมถึงการพัฒนาคุณภาพผลผลิต)",4,[1]original_ver!CN144="","")</f>
        <v>4</v>
      </c>
      <c r="CP268" s="17">
        <v>0</v>
      </c>
      <c r="CQ268" s="17">
        <v>1</v>
      </c>
      <c r="CR268" s="15" cm="1">
        <f t="array" ref="CR268">_xlfn.IFS([1]original_ver!CR144="ประยุกต์",1,[1]original_ver!CR144="ไม่ประยุกต์",0,[1]original_ver!CR144="","")</f>
        <v>0</v>
      </c>
      <c r="CS268" s="15" t="str" cm="1">
        <f t="array" ref="CS268">_xlfn.IFS([1]original_ver!CS144="ประยุกต์",1,[1]original_ver!CS144="ไม่ประยุกต์",0,[1]original_ver!CS144="","")</f>
        <v/>
      </c>
      <c r="CT268" s="48"/>
      <c r="CU268" s="15" t="str" cm="1">
        <f t="array" ref="CU268">_xlfn.IFS([1]original_ver!CV144="ประยุกต์",1,[1]original_ver!CV144="ไม่ประยุกต์",0,[1]original_ver!CV144="","")</f>
        <v/>
      </c>
      <c r="CV268" s="48"/>
      <c r="CW268" s="15" t="str" cm="1">
        <f t="array" ref="CW268">_xlfn.IFS([1]original_ver!CY144="ประยุกต์",1,[1]original_ver!CY144="ไม่ประยุกต์",0,[1]original_ver!CY144="","")</f>
        <v/>
      </c>
      <c r="CX268" s="48"/>
      <c r="CY268" s="15" t="str" cm="1">
        <f t="array" ref="CY268">_xlfn.IFS([1]original_ver!DB144="ประยุกต์",1,[1]original_ver!DB144="ไม่ประยุกต์",0,[1]original_ver!DB144="","")</f>
        <v/>
      </c>
      <c r="CZ268" s="48"/>
      <c r="DA268" s="17">
        <v>0</v>
      </c>
      <c r="DB268" s="17">
        <v>0</v>
      </c>
      <c r="DC268" s="17">
        <v>0</v>
      </c>
      <c r="DD268" s="17">
        <v>0</v>
      </c>
      <c r="DE268" s="17">
        <v>1</v>
      </c>
      <c r="DF268" s="17">
        <v>0</v>
      </c>
      <c r="DG268" s="17">
        <v>1</v>
      </c>
      <c r="DH268" s="17">
        <v>1</v>
      </c>
      <c r="DI268" s="17">
        <v>2</v>
      </c>
      <c r="DJ268" s="17">
        <v>1</v>
      </c>
      <c r="DK268" s="17">
        <v>3</v>
      </c>
      <c r="DL268" s="17">
        <v>1</v>
      </c>
      <c r="DM268" s="48"/>
      <c r="DN268" s="48"/>
      <c r="DO268" s="48"/>
      <c r="DP268" s="48"/>
      <c r="DQ268" s="48"/>
      <c r="DR268" s="48"/>
      <c r="DS268" s="49">
        <v>2.8</v>
      </c>
      <c r="DT268" s="49">
        <v>3</v>
      </c>
      <c r="DU268" s="17">
        <v>2</v>
      </c>
      <c r="DV268" s="49">
        <v>3</v>
      </c>
      <c r="DW268" s="49">
        <v>2.6666666666666665</v>
      </c>
      <c r="DX268" s="49">
        <v>2.75</v>
      </c>
      <c r="DY268" s="153"/>
      <c r="DZ268" s="25">
        <v>2.8</v>
      </c>
      <c r="EA268" s="25">
        <v>3</v>
      </c>
      <c r="EB268" s="25">
        <v>2</v>
      </c>
      <c r="EC268" s="25">
        <v>3</v>
      </c>
      <c r="ED268" s="25">
        <v>2.6666666666666665</v>
      </c>
      <c r="EE268">
        <v>2.75</v>
      </c>
    </row>
    <row r="269" spans="1:135" x14ac:dyDescent="0.2">
      <c r="A269">
        <v>134</v>
      </c>
      <c r="AC269">
        <f t="shared" si="23"/>
        <v>0</v>
      </c>
      <c r="AD269" t="e">
        <f t="shared" si="25"/>
        <v>#DIV/0!</v>
      </c>
      <c r="AP269" s="148">
        <f t="shared" si="26"/>
        <v>0</v>
      </c>
      <c r="AQ269" s="148" t="e">
        <f t="shared" si="24"/>
        <v>#DIV/0!</v>
      </c>
      <c r="CI269" s="148" t="e">
        <f t="shared" si="27"/>
        <v>#DIV/0!</v>
      </c>
    </row>
    <row r="270" spans="1:135" x14ac:dyDescent="0.2">
      <c r="A270">
        <v>135</v>
      </c>
      <c r="B270" s="15">
        <v>525</v>
      </c>
      <c r="C270" s="47" t="s">
        <v>697</v>
      </c>
      <c r="D270" cm="1">
        <f t="array" ref="D270">_xlfn.IFS([1]original_ver!D145="Participant",1,[1]original_ver!D145="Non-Participant",0,[1]original_ver!D145="","")</f>
        <v>0</v>
      </c>
      <c r="E270" s="15">
        <v>3</v>
      </c>
      <c r="F270" s="17" cm="1">
        <f t="array" ref="F270">_xlfn.IFS([1]original_ver!F145="ชาย",1,[1]original_ver!F145="หญิง",0,[1]original_ver!F145="","")</f>
        <v>1</v>
      </c>
      <c r="G270" s="15">
        <v>52</v>
      </c>
      <c r="H270" s="17" cm="1">
        <f t="array" ref="H270">_xlfn.IFS([1]original_ver!H145="ไม่มีการศึกษา",0,[1]original_ver!H145="ประถมศึกษา",1,[1]original_ver!H145="มัธยมศึกษาตอนต้น",2,[1]original_ver!H145="มัธยมศึกษาตอนปลาย",3,[1]original_ver!H145="อนุปริญญา (ปวช., ปวส., ฝึกหัดครู)",4,[1]original_ver!H145="ปริญญาตรี",5,[1]original_ver!H145="สูงกว่าปริญญาตรี",6,[1]original_ver!H145="","")</f>
        <v>5</v>
      </c>
      <c r="I270" s="17" cm="1">
        <f t="array" ref="I270">_xlfn.IFS([1]original_ver!I145="โสด",1,[1]original_ver!I145="สมรส/อยู่ด้วยกัน",2,[1]original_ver!I145="หย่าร้าง/แยกกันอยู่",3,[1]original_ver!I145="หม้าย",4,[1]original_ver!I145="","")</f>
        <v>2</v>
      </c>
      <c r="J270" s="15">
        <v>5</v>
      </c>
      <c r="K270" s="15">
        <v>30</v>
      </c>
      <c r="L270" s="17" cm="1">
        <f t="array" ref="L270">_xlfn.IFS([1]original_ver!L145="ใช่",1,[1]original_ver!L145="ไม่ใช่",0,[1]original_ver!L145="","")</f>
        <v>0</v>
      </c>
      <c r="M270" s="17" cm="1">
        <f t="array" ref="M270">_xlfn.IFS([1]original_ver!M145="กู้ยืม",1,[1]original_ver!M145="ไม่กู้ยืม",0,[1]original_ver!M145="","")</f>
        <v>0</v>
      </c>
      <c r="N270" s="17">
        <f>IF($O270&gt;1, 1,0)</f>
        <v>1</v>
      </c>
      <c r="O270" s="23">
        <v>480000</v>
      </c>
      <c r="P270" s="17" cm="1">
        <f t="array" ref="P270">_xlfn.IFS([1]original_ver!O145="ใช่",1,[1]original_ver!O145="ไม่ใช่",0,[1]original_ver!O145="","")</f>
        <v>1</v>
      </c>
      <c r="Q270" s="17"/>
      <c r="R270" s="17">
        <v>1</v>
      </c>
      <c r="S270" s="17">
        <v>1</v>
      </c>
      <c r="T270" s="17">
        <v>40</v>
      </c>
      <c r="U270" s="17">
        <v>60000</v>
      </c>
      <c r="V270" s="53">
        <v>20</v>
      </c>
      <c r="W270" s="20">
        <f>$U270/$T270</f>
        <v>1500</v>
      </c>
      <c r="X270" s="48"/>
      <c r="Y270" s="48"/>
      <c r="Z270" s="48"/>
      <c r="AA270" s="48"/>
      <c r="AB270" s="48"/>
      <c r="AC270" s="48">
        <f t="shared" si="23"/>
        <v>60000</v>
      </c>
      <c r="AD270">
        <f t="shared" si="25"/>
        <v>1500</v>
      </c>
      <c r="AE270" s="17">
        <v>1</v>
      </c>
      <c r="AF270" s="17">
        <v>1</v>
      </c>
      <c r="AG270" s="17">
        <v>40</v>
      </c>
      <c r="AH270" s="17">
        <v>60000</v>
      </c>
      <c r="AI270" s="18">
        <v>17.86</v>
      </c>
      <c r="AJ270" s="27">
        <f>$AH270/$AG270</f>
        <v>1500</v>
      </c>
      <c r="AK270" s="48"/>
      <c r="AL270" s="48"/>
      <c r="AM270" s="48"/>
      <c r="AN270" s="48"/>
      <c r="AO270" s="48"/>
      <c r="AP270" s="149">
        <f t="shared" si="26"/>
        <v>60000</v>
      </c>
      <c r="AQ270" s="149">
        <f t="shared" si="24"/>
        <v>1500</v>
      </c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9">
        <v>2.25</v>
      </c>
      <c r="CE270" s="49">
        <v>3</v>
      </c>
      <c r="CF270" s="49">
        <v>1.3333333333333333</v>
      </c>
      <c r="CG270" s="49">
        <v>1</v>
      </c>
      <c r="CH270" s="49">
        <v>2.5</v>
      </c>
      <c r="CI270" s="153">
        <f t="shared" si="27"/>
        <v>2.0166666666666666</v>
      </c>
      <c r="CJ270" s="17">
        <v>1</v>
      </c>
      <c r="CK270" cm="1">
        <f t="array" ref="CK270">_xlfn.IFS([1]original_ver!CH145="จากการเข้าร่วมกิจกรรมอบรม ที่จัดโดยโครงการเกษตรกรปราดเปรื่อง (Smart Farmer)",1,[1]original_ver!CH145="จากการเข้าร่วมกิจกรรมอบรม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ๆ",3,[1]original_ver!CH145="จากการเรียนรู้ผ่านประสบการณ์ของผู้อื่น ได้แก่ เพื่อนบ้าน พี่น้อง เพื่อน และญาติ เป็นต้น",4,[1]original_ver!CH145="ไม่ได้เข้าร่วมกิจกรรมอบรมหรือเรียนรู้ใด ๆ (ข้ามไปข้อ 33)",5)</f>
        <v>4</v>
      </c>
      <c r="CL270" s="15" cm="1">
        <f t="array" ref="CL270">_xlfn.IFS([1]original_ver!CJ145="ความรู้ทางการเกษตรและการใช้เทคโนโลยีสำหรับการผลิตในฟาร์ม",1,[1]original_ver!CJ145="การวางแผนและจัดการฟาร์ม เช่น การเก็บเกี่ยว การเงิน และการวางแผนทางการตลาด",2,[1]original_ver!CJ145="การเป็นผู้ประกอบการทางการเกษตร",3,[1]original_ver!CJ145="การเพิ่มมูลค่าผลผลิต และการแปรรูปผลผลิต (รวมถึงการพัฒนาคุณภาพผลผลิต)",4,[1]original_ver!CJ145="","")</f>
        <v>2</v>
      </c>
      <c r="CM270" s="17">
        <v>6</v>
      </c>
      <c r="CN270" s="17">
        <v>2</v>
      </c>
      <c r="CO270" s="15" cm="1">
        <f t="array" ref="CO270">_xlfn.IFS([1]original_ver!CN145="ความรู้ทางการเกษตรและการใช้เทคโนโลยีสำหรับการผลิตในฟาร์ม",1,[1]original_ver!CN145="การวางแผนและจัดการฟาร์ม เช่น การเก็บเกี่ยว การเงิน และการวางแผนทางการตลาด",2,[1]original_ver!CN145="การเป็นผู้ประกอบการทางการเกษตร",3,[1]original_ver!CN145="การเพิ่มมูลค่าผลผลิต และการแปรรูปผลผลิต (รวมถึงการพัฒนาคุณภาพผลผลิต)",4,[1]original_ver!CN145="","")</f>
        <v>4</v>
      </c>
      <c r="CP270" s="17">
        <v>0</v>
      </c>
      <c r="CQ270" s="17">
        <v>1</v>
      </c>
      <c r="CR270" s="15" cm="1">
        <f t="array" ref="CR270">_xlfn.IFS([1]original_ver!CR145="ประยุกต์",1,[1]original_ver!CR145="ไม่ประยุกต์",0,[1]original_ver!CR145="","")</f>
        <v>1</v>
      </c>
      <c r="CS270" s="15" cm="1">
        <f t="array" ref="CS270">_xlfn.IFS([1]original_ver!CS145="ประยุกต์",1,[1]original_ver!CS145="ไม่ประยุกต์",0,[1]original_ver!CS145="","")</f>
        <v>1</v>
      </c>
      <c r="CT270" s="48"/>
      <c r="CU270" s="15" cm="1">
        <f t="array" ref="CU270">_xlfn.IFS([1]original_ver!CV145="ประยุกต์",1,[1]original_ver!CV145="ไม่ประยุกต์",0,[1]original_ver!CV145="","")</f>
        <v>1</v>
      </c>
      <c r="CV270" s="48"/>
      <c r="CW270" s="15" cm="1">
        <f t="array" ref="CW270">_xlfn.IFS([1]original_ver!CY145="ประยุกต์",1,[1]original_ver!CY145="ไม่ประยุกต์",0,[1]original_ver!CY145="","")</f>
        <v>1</v>
      </c>
      <c r="CX270" s="48"/>
      <c r="CY270" s="15" cm="1">
        <f t="array" ref="CY270">_xlfn.IFS([1]original_ver!DB145="ประยุกต์",1,[1]original_ver!DB145="ไม่ประยุกต์",0,[1]original_ver!DB145="","")</f>
        <v>0</v>
      </c>
      <c r="CZ270" s="17">
        <v>1</v>
      </c>
      <c r="DA270" s="17"/>
      <c r="DB270" s="17"/>
      <c r="DC270" s="17"/>
      <c r="DD270" s="17"/>
      <c r="DE270" s="17"/>
      <c r="DF270" s="17"/>
      <c r="DG270" s="17">
        <v>1</v>
      </c>
      <c r="DH270" s="17">
        <v>3</v>
      </c>
      <c r="DI270" s="17">
        <v>2</v>
      </c>
      <c r="DJ270" s="17">
        <v>3</v>
      </c>
      <c r="DK270" s="17">
        <v>3</v>
      </c>
      <c r="DL270" s="17">
        <v>3</v>
      </c>
      <c r="DM270" s="48"/>
      <c r="DN270" s="48"/>
      <c r="DO270" s="48"/>
      <c r="DP270" s="48"/>
      <c r="DQ270" s="48"/>
      <c r="DR270" s="48"/>
      <c r="DS270" s="49">
        <v>4</v>
      </c>
      <c r="DT270" s="49">
        <v>4</v>
      </c>
      <c r="DU270" s="17">
        <v>5</v>
      </c>
      <c r="DV270" s="49">
        <v>2.8</v>
      </c>
      <c r="DW270" s="49">
        <v>1.6666666666666667</v>
      </c>
      <c r="DX270" s="49">
        <v>3</v>
      </c>
      <c r="DY270" s="153"/>
      <c r="DZ270" s="25">
        <v>4.4000000000000004</v>
      </c>
      <c r="EA270" s="25">
        <v>4</v>
      </c>
      <c r="EB270" s="25">
        <v>5</v>
      </c>
      <c r="EC270" s="25">
        <v>2.8</v>
      </c>
      <c r="ED270" s="25">
        <v>3</v>
      </c>
      <c r="EE270">
        <v>3</v>
      </c>
    </row>
    <row r="271" spans="1:135" x14ac:dyDescent="0.2">
      <c r="A271">
        <v>135</v>
      </c>
      <c r="AC271">
        <f t="shared" si="23"/>
        <v>0</v>
      </c>
      <c r="AD271" t="e">
        <f t="shared" si="25"/>
        <v>#DIV/0!</v>
      </c>
      <c r="AP271" s="148">
        <f t="shared" si="26"/>
        <v>0</v>
      </c>
      <c r="AQ271" s="148" t="e">
        <f t="shared" si="24"/>
        <v>#DIV/0!</v>
      </c>
      <c r="CI271" s="148" t="e">
        <f t="shared" si="27"/>
        <v>#DIV/0!</v>
      </c>
    </row>
    <row r="272" spans="1:135" x14ac:dyDescent="0.2">
      <c r="A272">
        <v>136</v>
      </c>
      <c r="B272" s="15">
        <v>526</v>
      </c>
      <c r="C272" s="47" t="s">
        <v>698</v>
      </c>
      <c r="D272" cm="1">
        <f t="array" ref="D272">_xlfn.IFS([1]original_ver!D146="Participant",1,[1]original_ver!D146="Non-Participant",0,[1]original_ver!D146="","")</f>
        <v>1</v>
      </c>
      <c r="E272" s="15">
        <v>3</v>
      </c>
      <c r="F272" s="17" cm="1">
        <f t="array" ref="F272">_xlfn.IFS([1]original_ver!F146="ชาย",1,[1]original_ver!F146="หญิง",0,[1]original_ver!F146="","")</f>
        <v>1</v>
      </c>
      <c r="G272" s="15">
        <v>65</v>
      </c>
      <c r="H272" s="17" cm="1">
        <f t="array" ref="H272">_xlfn.IFS([1]original_ver!H146="ไม่มีการศึกษา",0,[1]original_ver!H146="ประถมศึกษา",1,[1]original_ver!H146="มัธยมศึกษาตอนต้น",2,[1]original_ver!H146="มัธยมศึกษาตอนปลาย",3,[1]original_ver!H146="อนุปริญญา (ปวช., ปวส., ฝึกหัดครู)",4,[1]original_ver!H146="ปริญญาตรี",5,[1]original_ver!H146="สูงกว่าปริญญาตรี",6,[1]original_ver!H146="","")</f>
        <v>1</v>
      </c>
      <c r="I272" s="17" cm="1">
        <f t="array" ref="I272">_xlfn.IFS([1]original_ver!I146="โสด",1,[1]original_ver!I146="สมรส/อยู่ด้วยกัน",2,[1]original_ver!I146="หย่าร้าง/แยกกันอยู่",3,[1]original_ver!I146="หม้าย",4,[1]original_ver!I146="","")</f>
        <v>2</v>
      </c>
      <c r="J272" s="15">
        <v>4</v>
      </c>
      <c r="K272" s="15">
        <v>50</v>
      </c>
      <c r="L272" s="17" cm="1">
        <f t="array" ref="L272">_xlfn.IFS([1]original_ver!L146="ใช่",1,[1]original_ver!L146="ไม่ใช่",0,[1]original_ver!L146="","")</f>
        <v>0</v>
      </c>
      <c r="M272" s="17" cm="1">
        <f t="array" ref="M272">_xlfn.IFS([1]original_ver!M146="กู้ยืม",1,[1]original_ver!M146="ไม่กู้ยืม",0,[1]original_ver!M146="","")</f>
        <v>0</v>
      </c>
      <c r="N272" s="17">
        <f>IF($O272&gt;1, 1,0)</f>
        <v>0</v>
      </c>
      <c r="O272" s="26"/>
      <c r="P272" s="17" cm="1">
        <f t="array" ref="P272">_xlfn.IFS([1]original_ver!O146="ใช่",1,[1]original_ver!O146="ไม่ใช่",0,[1]original_ver!O146="","")</f>
        <v>1</v>
      </c>
      <c r="Q272" s="17"/>
      <c r="R272" s="17">
        <v>1</v>
      </c>
      <c r="S272" s="17">
        <v>1</v>
      </c>
      <c r="T272" s="17">
        <v>10</v>
      </c>
      <c r="U272" s="17">
        <v>9000</v>
      </c>
      <c r="V272" s="53">
        <v>19</v>
      </c>
      <c r="W272" s="20">
        <f>$U272/$T272</f>
        <v>900</v>
      </c>
      <c r="X272" s="48"/>
      <c r="Y272" s="48"/>
      <c r="Z272" s="48"/>
      <c r="AA272" s="48"/>
      <c r="AB272" s="48"/>
      <c r="AC272" s="48">
        <f t="shared" si="23"/>
        <v>9000</v>
      </c>
      <c r="AD272">
        <f t="shared" si="25"/>
        <v>900</v>
      </c>
      <c r="AE272" s="17">
        <v>1</v>
      </c>
      <c r="AF272" s="17">
        <v>1</v>
      </c>
      <c r="AG272" s="17">
        <v>15</v>
      </c>
      <c r="AH272" s="17">
        <v>18000</v>
      </c>
      <c r="AI272" s="18">
        <v>17</v>
      </c>
      <c r="AJ272" s="27">
        <f>$AH272/$AG272</f>
        <v>1200</v>
      </c>
      <c r="AK272" s="48"/>
      <c r="AL272" s="48"/>
      <c r="AM272" s="48"/>
      <c r="AN272" s="48"/>
      <c r="AO272" s="48"/>
      <c r="AP272" s="149">
        <f t="shared" si="26"/>
        <v>18000</v>
      </c>
      <c r="AQ272" s="149">
        <f t="shared" si="24"/>
        <v>1200</v>
      </c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9">
        <v>1</v>
      </c>
      <c r="CE272" s="49">
        <v>1</v>
      </c>
      <c r="CF272" s="49">
        <v>1</v>
      </c>
      <c r="CG272" s="49">
        <v>1</v>
      </c>
      <c r="CH272" s="49">
        <v>1</v>
      </c>
      <c r="CI272" s="153">
        <f t="shared" si="27"/>
        <v>1</v>
      </c>
      <c r="CJ272" s="17">
        <v>1</v>
      </c>
      <c r="CK272" cm="1">
        <f t="array" ref="CK272">_xlfn.IFS([1]original_ver!CH146="จากการเข้าร่วมกิจกรรมอบรม ที่จัดโดยโครงการเกษตรกรปราดเปรื่อง (Smart Farmer)",1,[1]original_ver!CH146="จากการเข้าร่วมกิจกรรมอบรม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ๆ",3,[1]original_ver!CH146="จากการเรียนรู้ผ่านประสบการณ์ของผู้อื่น ได้แก่ เพื่อนบ้าน พี่น้อง เพื่อน และญาติ เป็นต้น",4,[1]original_ver!CH146="ไม่ได้เข้าร่วมกิจกรรมอบรมหรือเรียนรู้ใด ๆ (ข้ามไปข้อ 33)",5)</f>
        <v>5</v>
      </c>
      <c r="CL272" s="15" t="str" cm="1">
        <f t="array" ref="CL272">_xlfn.IFS([1]original_ver!CJ146="ความรู้ทางการเกษตรและการใช้เทคโนโลยีสำหรับการผลิตในฟาร์ม",1,[1]original_ver!CJ146="การวางแผนและจัดการฟาร์ม เช่น การเก็บเกี่ยว การเงิน และการวางแผนทางการตลาด",2,[1]original_ver!CJ146="การเป็นผู้ประกอบการทางการเกษตร",3,[1]original_ver!CJ146="การเพิ่มมูลค่าผลผลิต และการแปรรูปผลผลิต (รวมถึงการพัฒนาคุณภาพผลผลิต)",4,[1]original_ver!CJ146="","")</f>
        <v/>
      </c>
      <c r="CM272" s="48"/>
      <c r="CN272" s="48"/>
      <c r="CO272" s="15" t="str" cm="1">
        <f t="array" ref="CO272">_xlfn.IFS([1]original_ver!CN146="ความรู้ทางการเกษตรและการใช้เทคโนโลยีสำหรับการผลิตในฟาร์ม",1,[1]original_ver!CN146="การวางแผนและจัดการฟาร์ม เช่น การเก็บเกี่ยว การเงิน และการวางแผนทางการตลาด",2,[1]original_ver!CN146="การเป็นผู้ประกอบการทางการเกษตร",3,[1]original_ver!CN146="การเพิ่มมูลค่าผลผลิต และการแปรรูปผลผลิต (รวมถึงการพัฒนาคุณภาพผลผลิต)",4,[1]original_ver!CN146="","")</f>
        <v/>
      </c>
      <c r="CP272" s="48"/>
      <c r="CQ272" s="48"/>
      <c r="CR272" s="15" t="str" cm="1">
        <f t="array" ref="CR272">_xlfn.IFS([1]original_ver!CR146="ประยุกต์",1,[1]original_ver!CR146="ไม่ประยุกต์",0,[1]original_ver!CR146="","")</f>
        <v/>
      </c>
      <c r="CS272" s="15" t="str" cm="1">
        <f t="array" ref="CS272">_xlfn.IFS([1]original_ver!CS146="ประยุกต์",1,[1]original_ver!CS146="ไม่ประยุกต์",0,[1]original_ver!CS146="","")</f>
        <v/>
      </c>
      <c r="CT272" s="48"/>
      <c r="CU272" s="15" t="str" cm="1">
        <f t="array" ref="CU272">_xlfn.IFS([1]original_ver!CV146="ประยุกต์",1,[1]original_ver!CV146="ไม่ประยุกต์",0,[1]original_ver!CV146="","")</f>
        <v/>
      </c>
      <c r="CV272" s="48"/>
      <c r="CW272" s="15" t="str" cm="1">
        <f t="array" ref="CW272">_xlfn.IFS([1]original_ver!CY146="ประยุกต์",1,[1]original_ver!CY146="ไม่ประยุกต์",0,[1]original_ver!CY146="","")</f>
        <v/>
      </c>
      <c r="CX272" s="48"/>
      <c r="CY272" s="15" t="str" cm="1">
        <f t="array" ref="CY272">_xlfn.IFS([1]original_ver!DB146="ประยุกต์",1,[1]original_ver!DB146="ไม่ประยุกต์",0,[1]original_ver!DB146="","")</f>
        <v/>
      </c>
      <c r="CZ272" s="48"/>
      <c r="DA272" s="48"/>
      <c r="DB272" s="48"/>
      <c r="DC272" s="48"/>
      <c r="DD272" s="48"/>
      <c r="DE272" s="48"/>
      <c r="DF272" s="48"/>
      <c r="DG272" s="17">
        <v>3</v>
      </c>
      <c r="DH272" s="17">
        <v>2</v>
      </c>
      <c r="DI272" s="17">
        <v>2</v>
      </c>
      <c r="DJ272" s="17">
        <v>2</v>
      </c>
      <c r="DK272" s="17">
        <v>3</v>
      </c>
      <c r="DL272" s="17">
        <v>2</v>
      </c>
      <c r="DM272" s="17">
        <v>1</v>
      </c>
      <c r="DN272" s="17">
        <v>2</v>
      </c>
      <c r="DO272" s="48"/>
      <c r="DP272" s="48"/>
      <c r="DQ272" s="48"/>
      <c r="DR272" s="48"/>
      <c r="DS272" s="49">
        <v>3</v>
      </c>
      <c r="DT272" s="49">
        <v>3</v>
      </c>
      <c r="DU272" s="17">
        <v>3</v>
      </c>
      <c r="DV272" s="49">
        <v>3</v>
      </c>
      <c r="DW272" s="49">
        <v>3</v>
      </c>
      <c r="DX272" s="49">
        <v>3</v>
      </c>
      <c r="DY272" s="153"/>
      <c r="DZ272" s="25">
        <v>3.2</v>
      </c>
      <c r="EA272" s="25">
        <v>3</v>
      </c>
      <c r="EB272" s="25">
        <v>3</v>
      </c>
      <c r="EC272" s="25">
        <v>3</v>
      </c>
      <c r="ED272" s="25">
        <v>3</v>
      </c>
      <c r="EE272">
        <v>3.25</v>
      </c>
    </row>
    <row r="273" spans="1:135" x14ac:dyDescent="0.2">
      <c r="A273">
        <v>136</v>
      </c>
      <c r="AC273">
        <f t="shared" si="23"/>
        <v>0</v>
      </c>
      <c r="AD273" t="e">
        <f t="shared" si="25"/>
        <v>#DIV/0!</v>
      </c>
      <c r="AP273" s="148">
        <f t="shared" si="26"/>
        <v>0</v>
      </c>
      <c r="AQ273" s="148" t="e">
        <f t="shared" si="24"/>
        <v>#DIV/0!</v>
      </c>
      <c r="CI273" s="148" t="e">
        <f t="shared" si="27"/>
        <v>#DIV/0!</v>
      </c>
    </row>
    <row r="274" spans="1:135" x14ac:dyDescent="0.2">
      <c r="A274">
        <v>137</v>
      </c>
      <c r="B274" s="15">
        <v>527</v>
      </c>
      <c r="C274" s="47" t="s">
        <v>687</v>
      </c>
      <c r="D274" cm="1">
        <f t="array" ref="D274">_xlfn.IFS([1]original_ver!D147="Participant",1,[1]original_ver!D147="Non-Participant",0,[1]original_ver!D147="","")</f>
        <v>0</v>
      </c>
      <c r="E274" s="15">
        <v>3</v>
      </c>
      <c r="F274" s="17" cm="1">
        <f t="array" ref="F274">_xlfn.IFS([1]original_ver!F147="ชาย",1,[1]original_ver!F147="หญิง",0,[1]original_ver!F147="","")</f>
        <v>1</v>
      </c>
      <c r="G274" s="15">
        <v>56</v>
      </c>
      <c r="H274" s="17" cm="1">
        <f t="array" ref="H274">_xlfn.IFS([1]original_ver!H147="ไม่มีการศึกษา",0,[1]original_ver!H147="ประถมศึกษา",1,[1]original_ver!H147="มัธยมศึกษาตอนต้น",2,[1]original_ver!H147="มัธยมศึกษาตอนปลาย",3,[1]original_ver!H147="อนุปริญญา (ปวช., ปวส., ฝึกหัดครู)",4,[1]original_ver!H147="ปริญญาตรี",5,[1]original_ver!H147="สูงกว่าปริญญาตรี",6,[1]original_ver!H147="","")</f>
        <v>4</v>
      </c>
      <c r="I274" s="17" cm="1">
        <f t="array" ref="I274">_xlfn.IFS([1]original_ver!I147="โสด",1,[1]original_ver!I147="สมรส/อยู่ด้วยกัน",2,[1]original_ver!I147="หย่าร้าง/แยกกันอยู่",3,[1]original_ver!I147="หม้าย",4,[1]original_ver!I147="","")</f>
        <v>1</v>
      </c>
      <c r="J274" s="15">
        <v>5</v>
      </c>
      <c r="K274" s="15">
        <v>15</v>
      </c>
      <c r="L274" s="17" cm="1">
        <f t="array" ref="L274">_xlfn.IFS([1]original_ver!L147="ใช่",1,[1]original_ver!L147="ไม่ใช่",0,[1]original_ver!L147="","")</f>
        <v>0</v>
      </c>
      <c r="M274" s="17" cm="1">
        <f t="array" ref="M274">_xlfn.IFS([1]original_ver!M147="กู้ยืม",1,[1]original_ver!M147="ไม่กู้ยืม",0,[1]original_ver!M147="","")</f>
        <v>0</v>
      </c>
      <c r="N274" s="17">
        <f>IF($O274&gt;1, 1,0)</f>
        <v>1</v>
      </c>
      <c r="O274" s="23">
        <v>480000</v>
      </c>
      <c r="P274" s="17" cm="1">
        <f t="array" ref="P274">_xlfn.IFS([1]original_ver!O147="ใช่",1,[1]original_ver!O147="ไม่ใช่",0,[1]original_ver!O147="","")</f>
        <v>1</v>
      </c>
      <c r="Q274" s="17"/>
      <c r="R274" s="17">
        <v>1</v>
      </c>
      <c r="S274" s="17">
        <v>1</v>
      </c>
      <c r="T274" s="17">
        <v>15</v>
      </c>
      <c r="U274" s="17">
        <v>18000</v>
      </c>
      <c r="V274" s="53">
        <v>14.7</v>
      </c>
      <c r="W274" s="20">
        <f>$U274/$T274</f>
        <v>1200</v>
      </c>
      <c r="X274" s="48"/>
      <c r="Y274" s="48"/>
      <c r="Z274" s="48"/>
      <c r="AA274" s="48"/>
      <c r="AB274" s="48"/>
      <c r="AC274" s="48">
        <f t="shared" si="23"/>
        <v>18000</v>
      </c>
      <c r="AD274">
        <f t="shared" si="25"/>
        <v>1200</v>
      </c>
      <c r="AE274" s="17">
        <v>1</v>
      </c>
      <c r="AF274" s="17">
        <v>1</v>
      </c>
      <c r="AG274" s="17">
        <v>15</v>
      </c>
      <c r="AH274" s="17">
        <v>18000</v>
      </c>
      <c r="AI274" s="18">
        <v>14</v>
      </c>
      <c r="AJ274" s="27">
        <f>$AH274/$AG274</f>
        <v>1200</v>
      </c>
      <c r="AK274" s="48"/>
      <c r="AL274" s="48"/>
      <c r="AM274" s="48"/>
      <c r="AN274" s="48"/>
      <c r="AO274" s="48"/>
      <c r="AP274" s="149">
        <f t="shared" si="26"/>
        <v>18000</v>
      </c>
      <c r="AQ274" s="149">
        <f t="shared" si="24"/>
        <v>1200</v>
      </c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9">
        <v>1</v>
      </c>
      <c r="CE274" s="49">
        <v>1</v>
      </c>
      <c r="CF274" s="49">
        <v>1</v>
      </c>
      <c r="CG274" s="49">
        <v>1</v>
      </c>
      <c r="CH274" s="49">
        <v>1</v>
      </c>
      <c r="CI274" s="153">
        <f t="shared" si="27"/>
        <v>1</v>
      </c>
      <c r="CJ274" s="17">
        <v>1</v>
      </c>
      <c r="CK274" cm="1">
        <f t="array" ref="CK274">_xlfn.IFS([1]original_ver!CH147="จากการเข้าร่วมกิจกรรมอบรม ที่จัดโดยโครงการเกษตรกรปราดเปรื่อง (Smart Farmer)",1,[1]original_ver!CH147="จากการเข้าร่วมกิจกรรมอบรม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ๆ",3,[1]original_ver!CH147="จากการเรียนรู้ผ่านประสบการณ์ของผู้อื่น ได้แก่ เพื่อนบ้าน พี่น้อง เพื่อน และญาติ เป็นต้น",4,[1]original_ver!CH147="ไม่ได้เข้าร่วมกิจกรรมอบรมหรือเรียนรู้ใด ๆ (ข้ามไปข้อ 33)",5)</f>
        <v>4</v>
      </c>
      <c r="CL274" s="15" cm="1">
        <f t="array" ref="CL274">_xlfn.IFS([1]original_ver!CJ147="ความรู้ทางการเกษตรและการใช้เทคโนโลยีสำหรับการผลิตในฟาร์ม",1,[1]original_ver!CJ147="การวางแผนและจัดการฟาร์ม เช่น การเก็บเกี่ยว การเงิน และการวางแผนทางการตลาด",2,[1]original_ver!CJ147="การเป็นผู้ประกอบการทางการเกษตร",3,[1]original_ver!CJ147="การเพิ่มมูลค่าผลผลิต และการแปรรูปผลผลิต (รวมถึงการพัฒนาคุณภาพผลผลิต)",4,[1]original_ver!CJ147="","")</f>
        <v>3</v>
      </c>
      <c r="CM274" s="17">
        <v>20</v>
      </c>
      <c r="CN274" s="17">
        <v>1</v>
      </c>
      <c r="CO274" s="15" cm="1">
        <f t="array" ref="CO274">_xlfn.IFS([1]original_ver!CN147="ความรู้ทางการเกษตรและการใช้เทคโนโลยีสำหรับการผลิตในฟาร์ม",1,[1]original_ver!CN147="การวางแผนและจัดการฟาร์ม เช่น การเก็บเกี่ยว การเงิน และการวางแผนทางการตลาด",2,[1]original_ver!CN147="การเป็นผู้ประกอบการทางการเกษตร",3,[1]original_ver!CN147="การเพิ่มมูลค่าผลผลิต และการแปรรูปผลผลิต (รวมถึงการพัฒนาคุณภาพผลผลิต)",4,[1]original_ver!CN147="","")</f>
        <v>4</v>
      </c>
      <c r="CP274" s="17">
        <v>5</v>
      </c>
      <c r="CQ274" s="17">
        <v>1</v>
      </c>
      <c r="CR274" s="15" cm="1">
        <f t="array" ref="CR274">_xlfn.IFS([1]original_ver!CR147="ประยุกต์",1,[1]original_ver!CR147="ไม่ประยุกต์",0,[1]original_ver!CR147="","")</f>
        <v>1</v>
      </c>
      <c r="CS274" s="15" cm="1">
        <f t="array" ref="CS274">_xlfn.IFS([1]original_ver!CS147="ประยุกต์",1,[1]original_ver!CS147="ไม่ประยุกต์",0,[1]original_ver!CS147="","")</f>
        <v>1</v>
      </c>
      <c r="CT274" s="48"/>
      <c r="CU274" s="15" cm="1">
        <f t="array" ref="CU274">_xlfn.IFS([1]original_ver!CV147="ประยุกต์",1,[1]original_ver!CV147="ไม่ประยุกต์",0,[1]original_ver!CV147="","")</f>
        <v>1</v>
      </c>
      <c r="CV274" s="48"/>
      <c r="CW274" s="15" cm="1">
        <f t="array" ref="CW274">_xlfn.IFS([1]original_ver!CY147="ประยุกต์",1,[1]original_ver!CY147="ไม่ประยุกต์",0,[1]original_ver!CY147="","")</f>
        <v>1</v>
      </c>
      <c r="CX274" s="48"/>
      <c r="CY274" s="15" cm="1">
        <f t="array" ref="CY274">_xlfn.IFS([1]original_ver!DB147="ประยุกต์",1,[1]original_ver!DB147="ไม่ประยุกต์",0,[1]original_ver!DB147="","")</f>
        <v>0</v>
      </c>
      <c r="CZ274" s="17">
        <v>5</v>
      </c>
      <c r="DA274" s="17"/>
      <c r="DB274" s="17"/>
      <c r="DC274" s="17"/>
      <c r="DD274" s="17"/>
      <c r="DE274" s="17"/>
      <c r="DF274" s="17"/>
      <c r="DG274" s="17">
        <v>2</v>
      </c>
      <c r="DH274" s="17">
        <v>2</v>
      </c>
      <c r="DI274" s="17">
        <v>3</v>
      </c>
      <c r="DJ274" s="17">
        <v>2</v>
      </c>
      <c r="DK274" s="17">
        <v>1</v>
      </c>
      <c r="DL274" s="17">
        <v>2</v>
      </c>
      <c r="DM274" s="17">
        <v>3</v>
      </c>
      <c r="DN274" s="17">
        <v>2</v>
      </c>
      <c r="DO274" s="48"/>
      <c r="DP274" s="48"/>
      <c r="DQ274" s="48"/>
      <c r="DR274" s="48"/>
      <c r="DS274" s="49">
        <v>4.2</v>
      </c>
      <c r="DT274" s="49">
        <v>4.333333333333333</v>
      </c>
      <c r="DU274" s="17">
        <v>4</v>
      </c>
      <c r="DV274" s="49">
        <v>4.2</v>
      </c>
      <c r="DW274" s="49">
        <v>4</v>
      </c>
      <c r="DX274" s="49">
        <v>4</v>
      </c>
      <c r="DY274" s="153"/>
      <c r="DZ274" s="25">
        <v>5</v>
      </c>
      <c r="EA274" s="25">
        <v>4.333333333333333</v>
      </c>
      <c r="EB274" s="25">
        <v>4</v>
      </c>
      <c r="EC274" s="25">
        <v>4.2</v>
      </c>
      <c r="ED274" s="25">
        <v>4</v>
      </c>
      <c r="EE274">
        <v>4</v>
      </c>
    </row>
    <row r="275" spans="1:135" x14ac:dyDescent="0.2">
      <c r="A275">
        <v>137</v>
      </c>
      <c r="AC275">
        <f t="shared" si="23"/>
        <v>0</v>
      </c>
      <c r="AD275" t="e">
        <f t="shared" si="25"/>
        <v>#DIV/0!</v>
      </c>
      <c r="AP275" s="148">
        <f t="shared" si="26"/>
        <v>0</v>
      </c>
      <c r="AQ275" s="148" t="e">
        <f t="shared" si="24"/>
        <v>#DIV/0!</v>
      </c>
      <c r="CI275" s="148" t="e">
        <f t="shared" si="27"/>
        <v>#DIV/0!</v>
      </c>
    </row>
    <row r="276" spans="1:135" x14ac:dyDescent="0.2">
      <c r="A276">
        <v>138</v>
      </c>
      <c r="B276" s="15">
        <v>528</v>
      </c>
      <c r="C276" s="47" t="s">
        <v>699</v>
      </c>
      <c r="D276" cm="1">
        <f t="array" ref="D276">_xlfn.IFS([1]original_ver!D148="Participant",1,[1]original_ver!D148="Non-Participant",0,[1]original_ver!D148="","")</f>
        <v>0</v>
      </c>
      <c r="E276" s="15">
        <v>3</v>
      </c>
      <c r="F276" s="17" cm="1">
        <f t="array" ref="F276">_xlfn.IFS([1]original_ver!F148="ชาย",1,[1]original_ver!F148="หญิง",0,[1]original_ver!F148="","")</f>
        <v>1</v>
      </c>
      <c r="G276" s="15">
        <v>56</v>
      </c>
      <c r="H276" s="17" cm="1">
        <f t="array" ref="H276">_xlfn.IFS([1]original_ver!H148="ไม่มีการศึกษา",0,[1]original_ver!H148="ประถมศึกษา",1,[1]original_ver!H148="มัธยมศึกษาตอนต้น",2,[1]original_ver!H148="มัธยมศึกษาตอนปลาย",3,[1]original_ver!H148="อนุปริญญา (ปวช., ปวส., ฝึกหัดครู)",4,[1]original_ver!H148="ปริญญาตรี",5,[1]original_ver!H148="สูงกว่าปริญญาตรี",6,[1]original_ver!H148="","")</f>
        <v>4</v>
      </c>
      <c r="I276" s="17" cm="1">
        <f t="array" ref="I276">_xlfn.IFS([1]original_ver!I148="โสด",1,[1]original_ver!I148="สมรส/อยู่ด้วยกัน",2,[1]original_ver!I148="หย่าร้าง/แยกกันอยู่",3,[1]original_ver!I148="หม้าย",4,[1]original_ver!I148="","")</f>
        <v>1</v>
      </c>
      <c r="J276" s="15">
        <v>9</v>
      </c>
      <c r="K276" s="15">
        <v>20</v>
      </c>
      <c r="L276" s="17" cm="1">
        <f t="array" ref="L276">_xlfn.IFS([1]original_ver!L148="ใช่",1,[1]original_ver!L148="ไม่ใช่",0,[1]original_ver!L148="","")</f>
        <v>0</v>
      </c>
      <c r="M276" s="17" cm="1">
        <f t="array" ref="M276">_xlfn.IFS([1]original_ver!M148="กู้ยืม",1,[1]original_ver!M148="ไม่กู้ยืม",0,[1]original_ver!M148="","")</f>
        <v>0</v>
      </c>
      <c r="N276" s="17">
        <f>IF($O276&gt;1, 1,0)</f>
        <v>1</v>
      </c>
      <c r="O276" s="23">
        <v>480000</v>
      </c>
      <c r="P276" s="17" cm="1">
        <f t="array" ref="P276">_xlfn.IFS([1]original_ver!O148="ใช่",1,[1]original_ver!O148="ไม่ใช่",0,[1]original_ver!O148="","")</f>
        <v>1</v>
      </c>
      <c r="Q276" s="17"/>
      <c r="R276" s="17">
        <v>1</v>
      </c>
      <c r="S276" s="17">
        <v>1</v>
      </c>
      <c r="T276" s="17">
        <v>15</v>
      </c>
      <c r="U276" s="17">
        <v>18000</v>
      </c>
      <c r="V276" s="53">
        <v>23</v>
      </c>
      <c r="W276" s="20">
        <f>$U276/$T276</f>
        <v>1200</v>
      </c>
      <c r="X276" s="48"/>
      <c r="Y276" s="48"/>
      <c r="Z276" s="48"/>
      <c r="AA276" s="48"/>
      <c r="AB276" s="48"/>
      <c r="AC276" s="48">
        <f t="shared" si="23"/>
        <v>18000</v>
      </c>
      <c r="AD276">
        <f t="shared" si="25"/>
        <v>1200</v>
      </c>
      <c r="AE276" s="17">
        <v>1</v>
      </c>
      <c r="AF276" s="17">
        <v>1</v>
      </c>
      <c r="AG276" s="17">
        <v>15</v>
      </c>
      <c r="AH276" s="17">
        <v>18000</v>
      </c>
      <c r="AI276" s="18">
        <v>20</v>
      </c>
      <c r="AJ276" s="27">
        <f>$AH276/$AG276</f>
        <v>1200</v>
      </c>
      <c r="AK276" s="48"/>
      <c r="AL276" s="48"/>
      <c r="AM276" s="48"/>
      <c r="AN276" s="48"/>
      <c r="AO276" s="48"/>
      <c r="AP276" s="149">
        <f t="shared" si="26"/>
        <v>18000</v>
      </c>
      <c r="AQ276" s="149">
        <f t="shared" si="24"/>
        <v>1200</v>
      </c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9">
        <v>1</v>
      </c>
      <c r="CE276" s="49">
        <v>1</v>
      </c>
      <c r="CF276" s="49">
        <v>1</v>
      </c>
      <c r="CG276" s="49">
        <v>1</v>
      </c>
      <c r="CH276" s="49">
        <v>1</v>
      </c>
      <c r="CI276" s="153">
        <f t="shared" si="27"/>
        <v>1</v>
      </c>
      <c r="CJ276" s="17">
        <v>1</v>
      </c>
      <c r="CK276" cm="1">
        <f t="array" ref="CK276">_xlfn.IFS([1]original_ver!CH148="จากการเข้าร่วมกิจกรรมอบรม ที่จัดโดยโครงการเกษตรกรปราดเปรื่อง (Smart Farmer)",1,[1]original_ver!CH148="จากการเข้าร่วมกิจกรรมอบรม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ๆ",3,[1]original_ver!CH148="จากการเรียนรู้ผ่านประสบการณ์ของผู้อื่น ได้แก่ เพื่อนบ้าน พี่น้อง เพื่อน และญาติ เป็นต้น",4,[1]original_ver!CH148="ไม่ได้เข้าร่วมกิจกรรมอบรมหรือเรียนรู้ใด ๆ (ข้ามไปข้อ 33)",5)</f>
        <v>4</v>
      </c>
      <c r="CL276" s="15" cm="1">
        <f t="array" ref="CL276">_xlfn.IFS([1]original_ver!CJ148="ความรู้ทางการเกษตรและการใช้เทคโนโลยีสำหรับการผลิตในฟาร์ม",1,[1]original_ver!CJ148="การวางแผนและจัดการฟาร์ม เช่น การเก็บเกี่ยว การเงิน และการวางแผนทางการตลาด",2,[1]original_ver!CJ148="การเป็นผู้ประกอบการทางการเกษตร",3,[1]original_ver!CJ148="การเพิ่มมูลค่าผลผลิต และการแปรรูปผลผลิต (รวมถึงการพัฒนาคุณภาพผลผลิต)",4,[1]original_ver!CJ148="","")</f>
        <v>1</v>
      </c>
      <c r="CM276" s="17">
        <v>6</v>
      </c>
      <c r="CN276" s="17">
        <v>1</v>
      </c>
      <c r="CO276" s="15">
        <v>1</v>
      </c>
      <c r="CP276" s="17">
        <v>2</v>
      </c>
      <c r="CQ276" s="17">
        <v>1</v>
      </c>
      <c r="CR276" s="15" cm="1">
        <f t="array" ref="CR276">_xlfn.IFS([1]original_ver!CR148="ประยุกต์",1,[1]original_ver!CR148="ไม่ประยุกต์",0,[1]original_ver!CR148="","")</f>
        <v>1</v>
      </c>
      <c r="CS276" s="15" cm="1">
        <f t="array" ref="CS276">_xlfn.IFS([1]original_ver!CS148="ประยุกต์",1,[1]original_ver!CS148="ไม่ประยุกต์",0,[1]original_ver!CS148="","")</f>
        <v>1</v>
      </c>
      <c r="CT276" s="48"/>
      <c r="CU276" s="15" cm="1">
        <f t="array" ref="CU276">_xlfn.IFS([1]original_ver!CV148="ประยุกต์",1,[1]original_ver!CV148="ไม่ประยุกต์",0,[1]original_ver!CV148="","")</f>
        <v>1</v>
      </c>
      <c r="CV276" s="48"/>
      <c r="CW276" s="15" cm="1">
        <f t="array" ref="CW276">_xlfn.IFS([1]original_ver!CY148="ประยุกต์",1,[1]original_ver!CY148="ไม่ประยุกต์",0,[1]original_ver!CY148="","")</f>
        <v>1</v>
      </c>
      <c r="CX276" s="48"/>
      <c r="CY276" s="15" cm="1">
        <f t="array" ref="CY276">_xlfn.IFS([1]original_ver!DB148="ประยุกต์",1,[1]original_ver!DB148="ไม่ประยุกต์",0,[1]original_ver!DB148="","")</f>
        <v>1</v>
      </c>
      <c r="CZ276" s="48"/>
      <c r="DA276" s="48"/>
      <c r="DB276" s="48"/>
      <c r="DC276" s="48"/>
      <c r="DD276" s="48"/>
      <c r="DE276" s="48"/>
      <c r="DF276" s="48"/>
      <c r="DG276" s="17">
        <v>1</v>
      </c>
      <c r="DH276" s="17">
        <v>2</v>
      </c>
      <c r="DI276" s="17">
        <v>2</v>
      </c>
      <c r="DJ276" s="17">
        <v>2</v>
      </c>
      <c r="DK276" s="17">
        <v>3</v>
      </c>
      <c r="DL276" s="17">
        <v>2</v>
      </c>
      <c r="DM276" s="17">
        <v>3</v>
      </c>
      <c r="DN276" s="17">
        <v>2</v>
      </c>
      <c r="DO276" s="48"/>
      <c r="DP276" s="48"/>
      <c r="DQ276" s="48"/>
      <c r="DR276" s="48"/>
      <c r="DS276" s="49">
        <v>4.2</v>
      </c>
      <c r="DT276" s="49">
        <v>4</v>
      </c>
      <c r="DU276" s="17">
        <v>4</v>
      </c>
      <c r="DV276" s="49">
        <v>4</v>
      </c>
      <c r="DW276" s="49">
        <v>4</v>
      </c>
      <c r="DX276" s="49">
        <v>4</v>
      </c>
      <c r="DY276" s="153"/>
      <c r="DZ276" s="25">
        <v>5</v>
      </c>
      <c r="EA276" s="25">
        <v>4</v>
      </c>
      <c r="EB276" s="25">
        <v>4</v>
      </c>
      <c r="EC276" s="25">
        <v>4</v>
      </c>
      <c r="ED276" s="25">
        <v>4</v>
      </c>
      <c r="EE276">
        <v>4</v>
      </c>
    </row>
    <row r="277" spans="1:135" x14ac:dyDescent="0.2">
      <c r="A277">
        <v>138</v>
      </c>
      <c r="AC277">
        <f t="shared" si="23"/>
        <v>0</v>
      </c>
      <c r="AD277" t="e">
        <f t="shared" si="25"/>
        <v>#DIV/0!</v>
      </c>
      <c r="AP277" s="148">
        <f t="shared" si="26"/>
        <v>0</v>
      </c>
      <c r="AQ277" s="148" t="e">
        <f t="shared" si="24"/>
        <v>#DIV/0!</v>
      </c>
      <c r="CI277" s="148" t="e">
        <f t="shared" si="27"/>
        <v>#DIV/0!</v>
      </c>
    </row>
    <row r="278" spans="1:135" x14ac:dyDescent="0.2">
      <c r="A278">
        <v>139</v>
      </c>
      <c r="B278" s="15">
        <v>529</v>
      </c>
      <c r="C278" s="47" t="s">
        <v>700</v>
      </c>
      <c r="D278" cm="1">
        <f t="array" ref="D278">_xlfn.IFS([1]original_ver!D149="Participant",1,[1]original_ver!D149="Non-Participant",0,[1]original_ver!D149="","")</f>
        <v>0</v>
      </c>
      <c r="E278" s="15">
        <v>3</v>
      </c>
      <c r="F278" s="17" cm="1">
        <f t="array" ref="F278">_xlfn.IFS([1]original_ver!F149="ชาย",1,[1]original_ver!F149="หญิง",0,[1]original_ver!F149="","")</f>
        <v>1</v>
      </c>
      <c r="G278" s="15">
        <v>61</v>
      </c>
      <c r="H278" s="17" cm="1">
        <f t="array" ref="H278">_xlfn.IFS([1]original_ver!H149="ไม่มีการศึกษา",0,[1]original_ver!H149="ประถมศึกษา",1,[1]original_ver!H149="มัธยมศึกษาตอนต้น",2,[1]original_ver!H149="มัธยมศึกษาตอนปลาย",3,[1]original_ver!H149="อนุปริญญา (ปวช., ปวส., ฝึกหัดครู)",4,[1]original_ver!H149="ปริญญาตรี",5,[1]original_ver!H149="สูงกว่าปริญญาตรี",6,[1]original_ver!H149="","")</f>
        <v>1</v>
      </c>
      <c r="I278" s="17" cm="1">
        <f t="array" ref="I278">_xlfn.IFS([1]original_ver!I149="โสด",1,[1]original_ver!I149="สมรส/อยู่ด้วยกัน",2,[1]original_ver!I149="หย่าร้าง/แยกกันอยู่",3,[1]original_ver!I149="หม้าย",4,[1]original_ver!I149="","")</f>
        <v>2</v>
      </c>
      <c r="J278" s="15">
        <v>4</v>
      </c>
      <c r="K278" s="15">
        <v>20</v>
      </c>
      <c r="L278" s="17" cm="1">
        <f t="array" ref="L278">_xlfn.IFS([1]original_ver!L149="ใช่",1,[1]original_ver!L149="ไม่ใช่",0,[1]original_ver!L149="","")</f>
        <v>0</v>
      </c>
      <c r="M278" s="17" cm="1">
        <f t="array" ref="M278">_xlfn.IFS([1]original_ver!M149="กู้ยืม",1,[1]original_ver!M149="ไม่กู้ยืม",0,[1]original_ver!M149="","")</f>
        <v>1</v>
      </c>
      <c r="N278" s="17">
        <f>IF($O278&gt;1, 1,0)</f>
        <v>1</v>
      </c>
      <c r="O278" s="23">
        <v>180000</v>
      </c>
      <c r="P278" s="17" cm="1">
        <f t="array" ref="P278">_xlfn.IFS([1]original_ver!O149="ใช่",1,[1]original_ver!O149="ไม่ใช่",0,[1]original_ver!O149="","")</f>
        <v>1</v>
      </c>
      <c r="Q278" s="17"/>
      <c r="R278" s="17">
        <v>1</v>
      </c>
      <c r="S278" s="17">
        <v>1</v>
      </c>
      <c r="T278" s="17">
        <v>9</v>
      </c>
      <c r="U278" s="17">
        <v>10000</v>
      </c>
      <c r="V278" s="53">
        <v>18</v>
      </c>
      <c r="W278" s="20">
        <f>$U278/$T278</f>
        <v>1111.1111111111111</v>
      </c>
      <c r="X278" s="48"/>
      <c r="Y278" s="48"/>
      <c r="Z278" s="48"/>
      <c r="AA278" s="48"/>
      <c r="AB278" s="48"/>
      <c r="AC278" s="48">
        <f t="shared" si="23"/>
        <v>10000</v>
      </c>
      <c r="AD278">
        <f t="shared" si="25"/>
        <v>1111.1111111111111</v>
      </c>
      <c r="AE278" s="17">
        <v>1</v>
      </c>
      <c r="AF278" s="17">
        <v>1</v>
      </c>
      <c r="AG278" s="17">
        <v>9</v>
      </c>
      <c r="AH278" s="17">
        <v>10000</v>
      </c>
      <c r="AI278" s="18">
        <v>15</v>
      </c>
      <c r="AJ278" s="27">
        <f>$AH278/$AG278</f>
        <v>1111.1111111111111</v>
      </c>
      <c r="AK278" s="48"/>
      <c r="AL278" s="48"/>
      <c r="AM278" s="48"/>
      <c r="AN278" s="48"/>
      <c r="AO278" s="48"/>
      <c r="AP278" s="149">
        <f t="shared" si="26"/>
        <v>10000</v>
      </c>
      <c r="AQ278" s="149">
        <f t="shared" si="24"/>
        <v>1111.1111111111111</v>
      </c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9">
        <v>1.5</v>
      </c>
      <c r="CE278" s="49">
        <v>1</v>
      </c>
      <c r="CF278" s="49">
        <v>1</v>
      </c>
      <c r="CG278" s="49">
        <v>1</v>
      </c>
      <c r="CH278" s="49">
        <v>1</v>
      </c>
      <c r="CI278" s="153">
        <f t="shared" si="27"/>
        <v>1.1000000000000001</v>
      </c>
      <c r="CJ278" s="17">
        <v>1</v>
      </c>
      <c r="CK278" cm="1">
        <f t="array" ref="CK278">_xlfn.IFS([1]original_ver!CH149="จากการเข้าร่วมกิจกรรมอบรม ที่จัดโดยโครงการเกษตรกรปราดเปรื่อง (Smart Farmer)",1,[1]original_ver!CH149="จากการเข้าร่วมกิจกรรมอบรม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ๆ",3,[1]original_ver!CH149="จากการเรียนรู้ผ่านประสบการณ์ของผู้อื่น ได้แก่ เพื่อนบ้าน พี่น้อง เพื่อน และญาติ เป็นต้น",4,[1]original_ver!CH149="ไม่ได้เข้าร่วมกิจกรรมอบรมหรือเรียนรู้ใด ๆ (ข้ามไปข้อ 33)",5)</f>
        <v>5</v>
      </c>
      <c r="CL278" s="15" t="str" cm="1">
        <f t="array" ref="CL278">_xlfn.IFS([1]original_ver!CJ149="ความรู้ทางการเกษตรและการใช้เทคโนโลยีสำหรับการผลิตในฟาร์ม",1,[1]original_ver!CJ149="การวางแผนและจัดการฟาร์ม เช่น การเก็บเกี่ยว การเงิน และการวางแผนทางการตลาด",2,[1]original_ver!CJ149="การเป็นผู้ประกอบการทางการเกษตร",3,[1]original_ver!CJ149="การเพิ่มมูลค่าผลผลิต และการแปรรูปผลผลิต (รวมถึงการพัฒนาคุณภาพผลผลิต)",4,[1]original_ver!CJ149="","")</f>
        <v/>
      </c>
      <c r="CM278" s="48"/>
      <c r="CN278" s="48"/>
      <c r="CO278" s="15" t="str" cm="1">
        <f t="array" ref="CO278">_xlfn.IFS([1]original_ver!CN149="ความรู้ทางการเกษตรและการใช้เทคโนโลยีสำหรับการผลิตในฟาร์ม",1,[1]original_ver!CN149="การวางแผนและจัดการฟาร์ม เช่น การเก็บเกี่ยว การเงิน และการวางแผนทางการตลาด",2,[1]original_ver!CN149="การเป็นผู้ประกอบการทางการเกษตร",3,[1]original_ver!CN149="การเพิ่มมูลค่าผลผลิต และการแปรรูปผลผลิต (รวมถึงการพัฒนาคุณภาพผลผลิต)",4,[1]original_ver!CN149="","")</f>
        <v/>
      </c>
      <c r="CP278" s="48"/>
      <c r="CQ278" s="48"/>
      <c r="CR278" s="15" t="str" cm="1">
        <f t="array" ref="CR278">_xlfn.IFS([1]original_ver!CR149="ประยุกต์",1,[1]original_ver!CR149="ไม่ประยุกต์",0,[1]original_ver!CR149="","")</f>
        <v/>
      </c>
      <c r="CS278" s="15" t="str" cm="1">
        <f t="array" ref="CS278">_xlfn.IFS([1]original_ver!CS149="ประยุกต์",1,[1]original_ver!CS149="ไม่ประยุกต์",0,[1]original_ver!CS149="","")</f>
        <v/>
      </c>
      <c r="CT278" s="48"/>
      <c r="CU278" s="15" t="str" cm="1">
        <f t="array" ref="CU278">_xlfn.IFS([1]original_ver!CV149="ประยุกต์",1,[1]original_ver!CV149="ไม่ประยุกต์",0,[1]original_ver!CV149="","")</f>
        <v/>
      </c>
      <c r="CV278" s="48"/>
      <c r="CW278" s="15" t="str" cm="1">
        <f t="array" ref="CW278">_xlfn.IFS([1]original_ver!CY149="ประยุกต์",1,[1]original_ver!CY149="ไม่ประยุกต์",0,[1]original_ver!CY149="","")</f>
        <v/>
      </c>
      <c r="CX278" s="48"/>
      <c r="CY278" s="15" t="str" cm="1">
        <f t="array" ref="CY278">_xlfn.IFS([1]original_ver!DB149="ประยุกต์",1,[1]original_ver!DB149="ไม่ประยุกต์",0,[1]original_ver!DB149="","")</f>
        <v/>
      </c>
      <c r="CZ278" s="48"/>
      <c r="DA278" s="48"/>
      <c r="DB278" s="48"/>
      <c r="DC278" s="48"/>
      <c r="DD278" s="48"/>
      <c r="DE278" s="48"/>
      <c r="DF278" s="48"/>
      <c r="DG278" s="17">
        <v>3</v>
      </c>
      <c r="DH278" s="17">
        <v>2</v>
      </c>
      <c r="DI278" s="17">
        <v>2</v>
      </c>
      <c r="DJ278" s="17">
        <v>2</v>
      </c>
      <c r="DK278" s="17">
        <v>3</v>
      </c>
      <c r="DL278" s="17">
        <v>2</v>
      </c>
      <c r="DM278" s="17">
        <v>1</v>
      </c>
      <c r="DN278" s="17">
        <v>2</v>
      </c>
      <c r="DO278" s="48"/>
      <c r="DP278" s="48"/>
      <c r="DQ278" s="48"/>
      <c r="DR278" s="48"/>
      <c r="DS278" s="49">
        <v>2</v>
      </c>
      <c r="DT278" s="49">
        <v>2</v>
      </c>
      <c r="DU278" s="17">
        <v>2</v>
      </c>
      <c r="DV278" s="49">
        <v>2</v>
      </c>
      <c r="DW278" s="49">
        <v>2</v>
      </c>
      <c r="DX278" s="49">
        <v>2</v>
      </c>
      <c r="DY278" s="153"/>
      <c r="DZ278" s="25">
        <v>3</v>
      </c>
      <c r="EA278" s="25">
        <v>3</v>
      </c>
      <c r="EB278" s="25">
        <v>3</v>
      </c>
      <c r="EC278" s="25">
        <v>3</v>
      </c>
      <c r="ED278" s="25">
        <v>3</v>
      </c>
      <c r="EE278">
        <v>3</v>
      </c>
    </row>
    <row r="279" spans="1:135" x14ac:dyDescent="0.2">
      <c r="A279">
        <v>139</v>
      </c>
      <c r="AC279">
        <f t="shared" si="23"/>
        <v>0</v>
      </c>
      <c r="AD279" t="e">
        <f t="shared" si="25"/>
        <v>#DIV/0!</v>
      </c>
      <c r="AP279" s="148">
        <f t="shared" si="26"/>
        <v>0</v>
      </c>
      <c r="AQ279" s="148" t="e">
        <f t="shared" si="24"/>
        <v>#DIV/0!</v>
      </c>
      <c r="CI279" s="148" t="e">
        <f t="shared" si="27"/>
        <v>#DIV/0!</v>
      </c>
    </row>
    <row r="280" spans="1:135" x14ac:dyDescent="0.2">
      <c r="A280">
        <v>140</v>
      </c>
      <c r="B280" s="15">
        <v>530</v>
      </c>
      <c r="C280" s="47" t="s">
        <v>701</v>
      </c>
      <c r="D280" cm="1">
        <f t="array" ref="D280">_xlfn.IFS([1]original_ver!D150="Participant",1,[1]original_ver!D150="Non-Participant",0,[1]original_ver!D150="","")</f>
        <v>0</v>
      </c>
      <c r="E280" s="15">
        <v>3</v>
      </c>
      <c r="F280" s="17" cm="1">
        <f t="array" ref="F280">_xlfn.IFS([1]original_ver!F150="ชาย",1,[1]original_ver!F150="หญิง",0,[1]original_ver!F150="","")</f>
        <v>1</v>
      </c>
      <c r="G280" s="15">
        <v>48</v>
      </c>
      <c r="H280" s="17" cm="1">
        <f t="array" ref="H280">_xlfn.IFS([1]original_ver!H150="ไม่มีการศึกษา",0,[1]original_ver!H150="ประถมศึกษา",1,[1]original_ver!H150="มัธยมศึกษาตอนต้น",2,[1]original_ver!H150="มัธยมศึกษาตอนปลาย",3,[1]original_ver!H150="อนุปริญญา (ปวช., ปวส., ฝึกหัดครู)",4,[1]original_ver!H150="ปริญญาตรี",5,[1]original_ver!H150="สูงกว่าปริญญาตรี",6,[1]original_ver!H150="","")</f>
        <v>5</v>
      </c>
      <c r="I280" s="17" cm="1">
        <f t="array" ref="I280">_xlfn.IFS([1]original_ver!I150="โสด",1,[1]original_ver!I150="สมรส/อยู่ด้วยกัน",2,[1]original_ver!I150="หย่าร้าง/แยกกันอยู่",3,[1]original_ver!I150="หม้าย",4,[1]original_ver!I150="","")</f>
        <v>2</v>
      </c>
      <c r="J280" s="15">
        <v>2</v>
      </c>
      <c r="K280" s="15">
        <v>5</v>
      </c>
      <c r="L280" s="17" cm="1">
        <f t="array" ref="L280">_xlfn.IFS([1]original_ver!L150="ใช่",1,[1]original_ver!L150="ไม่ใช่",0,[1]original_ver!L150="","")</f>
        <v>0</v>
      </c>
      <c r="M280" s="17" cm="1">
        <f t="array" ref="M280">_xlfn.IFS([1]original_ver!M150="กู้ยืม",1,[1]original_ver!M150="ไม่กู้ยืม",0,[1]original_ver!M150="","")</f>
        <v>0</v>
      </c>
      <c r="N280" s="17">
        <f>IF($O280&gt;1, 1,0)</f>
        <v>1</v>
      </c>
      <c r="O280" s="23">
        <v>480000</v>
      </c>
      <c r="P280" s="17" cm="1">
        <f t="array" ref="P280">_xlfn.IFS([1]original_ver!O150="ใช่",1,[1]original_ver!O150="ไม่ใช่",0,[1]original_ver!O150="","")</f>
        <v>1</v>
      </c>
      <c r="Q280" s="17"/>
      <c r="R280" s="17">
        <v>1</v>
      </c>
      <c r="S280" s="17">
        <v>1</v>
      </c>
      <c r="T280" s="17">
        <v>10</v>
      </c>
      <c r="U280" s="17">
        <v>8000</v>
      </c>
      <c r="V280" s="53">
        <v>17</v>
      </c>
      <c r="W280" s="20">
        <f>$U280/$T280</f>
        <v>800</v>
      </c>
      <c r="X280" s="48"/>
      <c r="Y280" s="48"/>
      <c r="Z280" s="48"/>
      <c r="AA280" s="48"/>
      <c r="AB280" s="48"/>
      <c r="AC280" s="48">
        <f t="shared" si="23"/>
        <v>8000</v>
      </c>
      <c r="AD280">
        <f t="shared" si="25"/>
        <v>800</v>
      </c>
      <c r="AE280" s="17">
        <v>1</v>
      </c>
      <c r="AF280" s="17">
        <v>1</v>
      </c>
      <c r="AG280" s="17">
        <v>10</v>
      </c>
      <c r="AH280" s="17">
        <v>8000</v>
      </c>
      <c r="AI280" s="18">
        <v>15</v>
      </c>
      <c r="AJ280" s="27">
        <f>$AH280/$AG280</f>
        <v>800</v>
      </c>
      <c r="AK280" s="48"/>
      <c r="AL280" s="48"/>
      <c r="AM280" s="48"/>
      <c r="AN280" s="48"/>
      <c r="AO280" s="48"/>
      <c r="AP280" s="149">
        <f t="shared" si="26"/>
        <v>8000</v>
      </c>
      <c r="AQ280" s="149">
        <f t="shared" si="24"/>
        <v>800</v>
      </c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9">
        <v>1</v>
      </c>
      <c r="CE280" s="49">
        <v>1</v>
      </c>
      <c r="CF280" s="49">
        <v>1</v>
      </c>
      <c r="CG280" s="49">
        <v>1</v>
      </c>
      <c r="CH280" s="49">
        <v>1</v>
      </c>
      <c r="CI280" s="153">
        <f t="shared" si="27"/>
        <v>1</v>
      </c>
      <c r="CJ280" s="17">
        <v>1</v>
      </c>
      <c r="CK280" cm="1">
        <f t="array" ref="CK280">_xlfn.IFS([1]original_ver!CH150="จากการเข้าร่วมกิจกรรมอบรม ที่จัดโดยโครงการเกษตรกรปราดเปรื่อง (Smart Farmer)",1,[1]original_ver!CH150="จากการเข้าร่วมกิจกรรมอบรม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ๆ",3,[1]original_ver!CH150="จากการเรียนรู้ผ่านประสบการณ์ของผู้อื่น ได้แก่ เพื่อนบ้าน พี่น้อง เพื่อน และญาติ เป็นต้น",4,[1]original_ver!CH150="ไม่ได้เข้าร่วมกิจกรรมอบรมหรือเรียนรู้ใด ๆ (ข้ามไปข้อ 33)",5)</f>
        <v>5</v>
      </c>
      <c r="CL280" s="15" t="str" cm="1">
        <f t="array" ref="CL280">_xlfn.IFS([1]original_ver!CJ150="ความรู้ทางการเกษตรและการใช้เทคโนโลยีสำหรับการผลิตในฟาร์ม",1,[1]original_ver!CJ150="การวางแผนและจัดการฟาร์ม เช่น การเก็บเกี่ยว การเงิน และการวางแผนทางการตลาด",2,[1]original_ver!CJ150="การเป็นผู้ประกอบการทางการเกษตร",3,[1]original_ver!CJ150="การเพิ่มมูลค่าผลผลิต และการแปรรูปผลผลิต (รวมถึงการพัฒนาคุณภาพผลผลิต)",4,[1]original_ver!CJ150="","")</f>
        <v/>
      </c>
      <c r="CM280" s="48"/>
      <c r="CN280" s="48"/>
      <c r="CO280" s="15" t="str" cm="1">
        <f t="array" ref="CO280">_xlfn.IFS([1]original_ver!CN150="ความรู้ทางการเกษตรและการใช้เทคโนโลยีสำหรับการผลิตในฟาร์ม",1,[1]original_ver!CN150="การวางแผนและจัดการฟาร์ม เช่น การเก็บเกี่ยว การเงิน และการวางแผนทางการตลาด",2,[1]original_ver!CN150="การเป็นผู้ประกอบการทางการเกษตร",3,[1]original_ver!CN150="การเพิ่มมูลค่าผลผลิต และการแปรรูปผลผลิต (รวมถึงการพัฒนาคุณภาพผลผลิต)",4,[1]original_ver!CN150="","")</f>
        <v/>
      </c>
      <c r="CP280" s="48"/>
      <c r="CQ280" s="48"/>
      <c r="CR280" s="15" t="str" cm="1">
        <f t="array" ref="CR280">_xlfn.IFS([1]original_ver!CR150="ประยุกต์",1,[1]original_ver!CR150="ไม่ประยุกต์",0,[1]original_ver!CR150="","")</f>
        <v/>
      </c>
      <c r="CS280" s="15" t="str" cm="1">
        <f t="array" ref="CS280">_xlfn.IFS([1]original_ver!CS150="ประยุกต์",1,[1]original_ver!CS150="ไม่ประยุกต์",0,[1]original_ver!CS150="","")</f>
        <v/>
      </c>
      <c r="CT280" s="48"/>
      <c r="CU280" s="15" t="str" cm="1">
        <f t="array" ref="CU280">_xlfn.IFS([1]original_ver!CV150="ประยุกต์",1,[1]original_ver!CV150="ไม่ประยุกต์",0,[1]original_ver!CV150="","")</f>
        <v/>
      </c>
      <c r="CV280" s="48"/>
      <c r="CW280" s="15" t="str" cm="1">
        <f t="array" ref="CW280">_xlfn.IFS([1]original_ver!CY150="ประยุกต์",1,[1]original_ver!CY150="ไม่ประยุกต์",0,[1]original_ver!CY150="","")</f>
        <v/>
      </c>
      <c r="CX280" s="48"/>
      <c r="CY280" s="15" t="str" cm="1">
        <f t="array" ref="CY280">_xlfn.IFS([1]original_ver!DB150="ประยุกต์",1,[1]original_ver!DB150="ไม่ประยุกต์",0,[1]original_ver!DB150="","")</f>
        <v/>
      </c>
      <c r="CZ280" s="48"/>
      <c r="DA280" s="48"/>
      <c r="DB280" s="48"/>
      <c r="DC280" s="48"/>
      <c r="DD280" s="48"/>
      <c r="DE280" s="48"/>
      <c r="DF280" s="48"/>
      <c r="DG280" s="17">
        <v>1</v>
      </c>
      <c r="DH280" s="17">
        <v>2</v>
      </c>
      <c r="DI280" s="17">
        <v>2</v>
      </c>
      <c r="DJ280" s="17">
        <v>2</v>
      </c>
      <c r="DK280" s="17">
        <v>2</v>
      </c>
      <c r="DL280" s="17">
        <v>2</v>
      </c>
      <c r="DM280" s="17">
        <v>3</v>
      </c>
      <c r="DN280" s="17">
        <v>2</v>
      </c>
      <c r="DO280" s="17" t="s">
        <v>702</v>
      </c>
      <c r="DP280" s="17">
        <v>1</v>
      </c>
      <c r="DQ280" s="17">
        <v>2</v>
      </c>
      <c r="DR280" s="48"/>
      <c r="DS280" s="52">
        <v>4</v>
      </c>
      <c r="DT280" s="52">
        <v>3.6666666666666665</v>
      </c>
      <c r="DU280" s="48">
        <v>4</v>
      </c>
      <c r="DV280" s="52">
        <v>4</v>
      </c>
      <c r="DW280" s="52">
        <v>4</v>
      </c>
      <c r="DX280" s="52">
        <v>4</v>
      </c>
      <c r="DY280" s="153"/>
      <c r="DZ280" s="25">
        <v>4</v>
      </c>
      <c r="EA280" s="25">
        <v>4</v>
      </c>
      <c r="EB280" s="25">
        <v>4</v>
      </c>
      <c r="EC280" s="25">
        <v>4</v>
      </c>
      <c r="ED280" s="25">
        <v>4</v>
      </c>
      <c r="EE280">
        <v>4</v>
      </c>
    </row>
    <row r="281" spans="1:135" x14ac:dyDescent="0.2">
      <c r="A281">
        <v>140</v>
      </c>
      <c r="AC281">
        <f t="shared" si="23"/>
        <v>0</v>
      </c>
      <c r="AD281" t="e">
        <f t="shared" si="25"/>
        <v>#DIV/0!</v>
      </c>
      <c r="AP281" s="148">
        <f t="shared" si="26"/>
        <v>0</v>
      </c>
      <c r="AQ281" s="148" t="e">
        <f t="shared" si="24"/>
        <v>#DIV/0!</v>
      </c>
      <c r="CI281" s="148" t="e">
        <f t="shared" si="27"/>
        <v>#DIV/0!</v>
      </c>
    </row>
    <row r="282" spans="1:135" x14ac:dyDescent="0.2">
      <c r="A282">
        <v>141</v>
      </c>
      <c r="B282" s="15">
        <v>531</v>
      </c>
      <c r="C282" s="47" t="s">
        <v>688</v>
      </c>
      <c r="D282" cm="1">
        <f t="array" ref="D282">_xlfn.IFS([1]original_ver!D151="Participant",1,[1]original_ver!D151="Non-Participant",0,[1]original_ver!D151="","")</f>
        <v>0</v>
      </c>
      <c r="E282" s="15">
        <v>3</v>
      </c>
      <c r="F282" s="17" cm="1">
        <f t="array" ref="F282">_xlfn.IFS([1]original_ver!F151="ชาย",1,[1]original_ver!F151="หญิง",0,[1]original_ver!F151="","")</f>
        <v>0</v>
      </c>
      <c r="G282" s="15">
        <v>56</v>
      </c>
      <c r="H282" s="17" cm="1">
        <f t="array" ref="H282">_xlfn.IFS([1]original_ver!H151="ไม่มีการศึกษา",0,[1]original_ver!H151="ประถมศึกษา",1,[1]original_ver!H151="มัธยมศึกษาตอนต้น",2,[1]original_ver!H151="มัธยมศึกษาตอนปลาย",3,[1]original_ver!H151="อนุปริญญา (ปวช., ปวส., ฝึกหัดครู)",4,[1]original_ver!H151="ปริญญาตรี",5,[1]original_ver!H151="สูงกว่าปริญญาตรี",6,[1]original_ver!H151="","")</f>
        <v>5</v>
      </c>
      <c r="I282" s="17" cm="1">
        <f t="array" ref="I282">_xlfn.IFS([1]original_ver!I151="โสด",1,[1]original_ver!I151="สมรส/อยู่ด้วยกัน",2,[1]original_ver!I151="หย่าร้าง/แยกกันอยู่",3,[1]original_ver!I151="หม้าย",4,[1]original_ver!I151="","")</f>
        <v>2</v>
      </c>
      <c r="J282" s="15">
        <v>3</v>
      </c>
      <c r="K282" s="15">
        <v>20</v>
      </c>
      <c r="L282" s="17" cm="1">
        <f t="array" ref="L282">_xlfn.IFS([1]original_ver!L151="ใช่",1,[1]original_ver!L151="ไม่ใช่",0,[1]original_ver!L151="","")</f>
        <v>0</v>
      </c>
      <c r="M282" s="17" cm="1">
        <f t="array" ref="M282">_xlfn.IFS([1]original_ver!M151="กู้ยืม",1,[1]original_ver!M151="ไม่กู้ยืม",0,[1]original_ver!M151="","")</f>
        <v>0</v>
      </c>
      <c r="N282" s="17">
        <f>IF($O282&gt;1, 1,0)</f>
        <v>1</v>
      </c>
      <c r="O282" s="23">
        <v>400000</v>
      </c>
      <c r="P282" s="17" cm="1">
        <f t="array" ref="P282">_xlfn.IFS([1]original_ver!O151="ใช่",1,[1]original_ver!O151="ไม่ใช่",0,[1]original_ver!O151="","")</f>
        <v>1</v>
      </c>
      <c r="Q282" s="17"/>
      <c r="R282" s="17">
        <v>1</v>
      </c>
      <c r="S282" s="17">
        <v>1</v>
      </c>
      <c r="T282" s="17">
        <v>12</v>
      </c>
      <c r="U282" s="17">
        <v>10000</v>
      </c>
      <c r="V282" s="53">
        <v>19</v>
      </c>
      <c r="W282" s="20">
        <f>$U282/$T282</f>
        <v>833.33333333333337</v>
      </c>
      <c r="X282" s="48"/>
      <c r="Y282" s="48"/>
      <c r="Z282" s="48"/>
      <c r="AA282" s="48"/>
      <c r="AB282" s="48"/>
      <c r="AC282" s="48">
        <f t="shared" si="23"/>
        <v>10000</v>
      </c>
      <c r="AD282">
        <f t="shared" si="25"/>
        <v>833.33333333333337</v>
      </c>
      <c r="AE282" s="17">
        <v>1</v>
      </c>
      <c r="AF282" s="17">
        <v>1</v>
      </c>
      <c r="AG282" s="17">
        <v>15</v>
      </c>
      <c r="AH282" s="17">
        <v>18000</v>
      </c>
      <c r="AI282" s="18">
        <v>16</v>
      </c>
      <c r="AJ282" s="27">
        <f>$AH282/$AG282</f>
        <v>1200</v>
      </c>
      <c r="AK282" s="48"/>
      <c r="AL282" s="48"/>
      <c r="AM282" s="48"/>
      <c r="AN282" s="48"/>
      <c r="AO282" s="48"/>
      <c r="AP282" s="149">
        <f t="shared" si="26"/>
        <v>18000</v>
      </c>
      <c r="AQ282" s="149">
        <f t="shared" si="24"/>
        <v>1200</v>
      </c>
      <c r="AR282" s="17">
        <v>4</v>
      </c>
      <c r="AS282" s="17">
        <v>1</v>
      </c>
      <c r="AT282" s="17">
        <v>1</v>
      </c>
      <c r="AU282" s="17">
        <v>500</v>
      </c>
      <c r="AV282" s="17">
        <v>3.95</v>
      </c>
      <c r="AW282" s="17">
        <f>$AU282/$AT282</f>
        <v>500</v>
      </c>
      <c r="AX282" s="48"/>
      <c r="AY282" s="48"/>
      <c r="AZ282" s="48"/>
      <c r="BA282" s="48"/>
      <c r="BB282" s="48"/>
      <c r="BC282" s="48">
        <f>$AU282+$AZ282</f>
        <v>500</v>
      </c>
      <c r="BD282" s="48">
        <f>$BC282/$AT282</f>
        <v>500</v>
      </c>
      <c r="BE282" s="17">
        <v>4</v>
      </c>
      <c r="BF282" s="17">
        <v>1</v>
      </c>
      <c r="BG282" s="17">
        <v>1</v>
      </c>
      <c r="BH282" s="17">
        <v>500</v>
      </c>
      <c r="BI282" s="17">
        <v>3.7</v>
      </c>
      <c r="BJ282" s="17"/>
      <c r="BK282" s="48"/>
      <c r="BL282" s="48"/>
      <c r="BM282" s="48"/>
      <c r="BN282" s="48"/>
      <c r="BP282" s="48">
        <f>$BH282+$BM282</f>
        <v>500</v>
      </c>
      <c r="BQ282" s="48">
        <f>$BP282/$BG282</f>
        <v>500</v>
      </c>
      <c r="BR282" s="48"/>
      <c r="BS282" s="48"/>
      <c r="BT282" s="48"/>
      <c r="BU282" s="48"/>
      <c r="BV282" s="48"/>
      <c r="BW282" s="17"/>
      <c r="BX282" s="48"/>
      <c r="BY282" s="48"/>
      <c r="BZ282" s="48"/>
      <c r="CA282" s="48"/>
      <c r="CB282" s="48"/>
      <c r="CC282" s="17"/>
      <c r="CD282" s="49">
        <v>1.25</v>
      </c>
      <c r="CE282" s="49">
        <v>1</v>
      </c>
      <c r="CF282" s="49">
        <v>1</v>
      </c>
      <c r="CG282" s="49">
        <v>1</v>
      </c>
      <c r="CH282" s="49">
        <v>1</v>
      </c>
      <c r="CI282" s="153">
        <f t="shared" si="27"/>
        <v>1.05</v>
      </c>
      <c r="CJ282" s="17">
        <v>1</v>
      </c>
      <c r="CK282" cm="1">
        <f t="array" ref="CK282">_xlfn.IFS([1]original_ver!CH151="จากการเข้าร่วมกิจกรรมอบรม ที่จัดโดยโครงการเกษตรกรปราดเปรื่อง (Smart Farmer)",1,[1]original_ver!CH151="จากการเข้าร่วมกิจกรรมอบรม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ๆ",3,[1]original_ver!CH151="จากการเรียนรู้ผ่านประสบการณ์ของผู้อื่น ได้แก่ เพื่อนบ้าน พี่น้อง เพื่อน และญาติ เป็นต้น",4,[1]original_ver!CH151="ไม่ได้เข้าร่วมกิจกรรมอบรมหรือเรียนรู้ใด ๆ (ข้ามไปข้อ 33)",5)</f>
        <v>5</v>
      </c>
      <c r="CL282" s="15" t="str" cm="1">
        <f t="array" ref="CL282">_xlfn.IFS([1]original_ver!CJ151="ความรู้ทางการเกษตรและการใช้เทคโนโลยีสำหรับการผลิตในฟาร์ม",1,[1]original_ver!CJ151="การวางแผนและจัดการฟาร์ม เช่น การเก็บเกี่ยว การเงิน และการวางแผนทางการตลาด",2,[1]original_ver!CJ151="การเป็นผู้ประกอบการทางการเกษตร",3,[1]original_ver!CJ151="การเพิ่มมูลค่าผลผลิต และการแปรรูปผลผลิต (รวมถึงการพัฒนาคุณภาพผลผลิต)",4,[1]original_ver!CJ151="","")</f>
        <v/>
      </c>
      <c r="CM282" s="48"/>
      <c r="CN282" s="48"/>
      <c r="CO282" s="15" t="str" cm="1">
        <f t="array" ref="CO282">_xlfn.IFS([1]original_ver!CN151="ความรู้ทางการเกษตรและการใช้เทคโนโลยีสำหรับการผลิตในฟาร์ม",1,[1]original_ver!CN151="การวางแผนและจัดการฟาร์ม เช่น การเก็บเกี่ยว การเงิน และการวางแผนทางการตลาด",2,[1]original_ver!CN151="การเป็นผู้ประกอบการทางการเกษตร",3,[1]original_ver!CN151="การเพิ่มมูลค่าผลผลิต และการแปรรูปผลผลิต (รวมถึงการพัฒนาคุณภาพผลผลิต)",4,[1]original_ver!CN151="","")</f>
        <v/>
      </c>
      <c r="CP282" s="48"/>
      <c r="CQ282" s="48"/>
      <c r="CR282" s="15" t="str" cm="1">
        <f t="array" ref="CR282">_xlfn.IFS([1]original_ver!CR151="ประยุกต์",1,[1]original_ver!CR151="ไม่ประยุกต์",0,[1]original_ver!CR151="","")</f>
        <v/>
      </c>
      <c r="CS282" s="15" t="str" cm="1">
        <f t="array" ref="CS282">_xlfn.IFS([1]original_ver!CS151="ประยุกต์",1,[1]original_ver!CS151="ไม่ประยุกต์",0,[1]original_ver!CS151="","")</f>
        <v/>
      </c>
      <c r="CT282" s="48"/>
      <c r="CU282" s="15" t="str" cm="1">
        <f t="array" ref="CU282">_xlfn.IFS([1]original_ver!CV151="ประยุกต์",1,[1]original_ver!CV151="ไม่ประยุกต์",0,[1]original_ver!CV151="","")</f>
        <v/>
      </c>
      <c r="CV282" s="48"/>
      <c r="CW282" s="15" t="str" cm="1">
        <f t="array" ref="CW282">_xlfn.IFS([1]original_ver!CY151="ประยุกต์",1,[1]original_ver!CY151="ไม่ประยุกต์",0,[1]original_ver!CY151="","")</f>
        <v/>
      </c>
      <c r="CX282" s="48"/>
      <c r="CY282" s="15" t="str" cm="1">
        <f t="array" ref="CY282">_xlfn.IFS([1]original_ver!DB151="ประยุกต์",1,[1]original_ver!DB151="ไม่ประยุกต์",0,[1]original_ver!DB151="","")</f>
        <v/>
      </c>
      <c r="CZ282" s="48"/>
      <c r="DA282" s="48">
        <v>0</v>
      </c>
      <c r="DB282" s="48">
        <v>0</v>
      </c>
      <c r="DC282" s="48">
        <v>0</v>
      </c>
      <c r="DD282" s="48">
        <v>0</v>
      </c>
      <c r="DE282" s="48">
        <v>0</v>
      </c>
      <c r="DF282" s="48">
        <v>0</v>
      </c>
      <c r="DG282" s="17">
        <v>3</v>
      </c>
      <c r="DH282" s="17">
        <v>2</v>
      </c>
      <c r="DI282" s="17">
        <v>2</v>
      </c>
      <c r="DJ282" s="17">
        <v>2</v>
      </c>
      <c r="DK282" s="17">
        <v>3</v>
      </c>
      <c r="DL282" s="17">
        <v>2</v>
      </c>
      <c r="DM282" s="17">
        <v>1</v>
      </c>
      <c r="DN282" s="17">
        <v>2</v>
      </c>
      <c r="DO282" s="48"/>
      <c r="DP282" s="48"/>
      <c r="DQ282" s="48"/>
      <c r="DR282" s="48"/>
      <c r="DS282" s="49">
        <v>4.8</v>
      </c>
      <c r="DT282" s="49">
        <v>5</v>
      </c>
      <c r="DU282" s="17">
        <v>5</v>
      </c>
      <c r="DV282" s="49">
        <v>5</v>
      </c>
      <c r="DW282" s="49">
        <v>5</v>
      </c>
      <c r="DX282" s="49">
        <v>5</v>
      </c>
      <c r="DY282" s="153"/>
      <c r="DZ282" s="25">
        <v>4.8</v>
      </c>
      <c r="EA282" s="25">
        <v>5</v>
      </c>
      <c r="EB282" s="25">
        <v>5</v>
      </c>
      <c r="EC282" s="25">
        <v>5</v>
      </c>
      <c r="ED282" s="25">
        <v>5</v>
      </c>
      <c r="EE282">
        <v>5</v>
      </c>
    </row>
    <row r="283" spans="1:135" x14ac:dyDescent="0.2">
      <c r="A283">
        <v>141</v>
      </c>
      <c r="AC283">
        <f t="shared" si="23"/>
        <v>0</v>
      </c>
      <c r="AD283" t="e">
        <f t="shared" si="25"/>
        <v>#DIV/0!</v>
      </c>
      <c r="AP283" s="148">
        <f t="shared" si="26"/>
        <v>0</v>
      </c>
      <c r="AQ283" s="148" t="e">
        <f t="shared" si="24"/>
        <v>#DIV/0!</v>
      </c>
      <c r="CI283" s="148" t="e">
        <f t="shared" si="27"/>
        <v>#DIV/0!</v>
      </c>
    </row>
    <row r="284" spans="1:135" x14ac:dyDescent="0.2">
      <c r="A284">
        <v>142</v>
      </c>
      <c r="B284" s="15">
        <v>532</v>
      </c>
      <c r="C284" s="47" t="s">
        <v>703</v>
      </c>
      <c r="D284" cm="1">
        <f t="array" ref="D284">_xlfn.IFS([1]original_ver!D152="Participant",1,[1]original_ver!D152="Non-Participant",0,[1]original_ver!D152="","")</f>
        <v>0</v>
      </c>
      <c r="E284" s="15">
        <v>3</v>
      </c>
      <c r="F284" s="17" cm="1">
        <f t="array" ref="F284">_xlfn.IFS([1]original_ver!F152="ชาย",1,[1]original_ver!F152="หญิง",0,[1]original_ver!F152="","")</f>
        <v>1</v>
      </c>
      <c r="G284" s="15">
        <v>40</v>
      </c>
      <c r="H284" s="17" cm="1">
        <f t="array" ref="H284">_xlfn.IFS([1]original_ver!H152="ไม่มีการศึกษา",0,[1]original_ver!H152="ประถมศึกษา",1,[1]original_ver!H152="มัธยมศึกษาตอนต้น",2,[1]original_ver!H152="มัธยมศึกษาตอนปลาย",3,[1]original_ver!H152="อนุปริญญา (ปวช., ปวส., ฝึกหัดครู)",4,[1]original_ver!H152="ปริญญาตรี",5,[1]original_ver!H152="สูงกว่าปริญญาตรี",6,[1]original_ver!H152="","")</f>
        <v>4</v>
      </c>
      <c r="I284" s="17" cm="1">
        <f t="array" ref="I284">_xlfn.IFS([1]original_ver!I152="โสด",1,[1]original_ver!I152="สมรส/อยู่ด้วยกัน",2,[1]original_ver!I152="หย่าร้าง/แยกกันอยู่",3,[1]original_ver!I152="หม้าย",4,[1]original_ver!I152="","")</f>
        <v>1</v>
      </c>
      <c r="J284" s="15">
        <v>2</v>
      </c>
      <c r="K284" s="15">
        <v>5</v>
      </c>
      <c r="L284" s="17" cm="1">
        <f t="array" ref="L284">_xlfn.IFS([1]original_ver!L152="ใช่",1,[1]original_ver!L152="ไม่ใช่",0,[1]original_ver!L152="","")</f>
        <v>0</v>
      </c>
      <c r="M284" s="17" cm="1">
        <f t="array" ref="M284">_xlfn.IFS([1]original_ver!M152="กู้ยืม",1,[1]original_ver!M152="ไม่กู้ยืม",0,[1]original_ver!M152="","")</f>
        <v>0</v>
      </c>
      <c r="N284" s="17">
        <f>IF($O284&gt;1, 1,0)</f>
        <v>1</v>
      </c>
      <c r="O284" s="23">
        <v>360000</v>
      </c>
      <c r="P284" s="17" cm="1">
        <f t="array" ref="P284">_xlfn.IFS([1]original_ver!O152="ใช่",1,[1]original_ver!O152="ไม่ใช่",0,[1]original_ver!O152="","")</f>
        <v>1</v>
      </c>
      <c r="Q284" s="17"/>
      <c r="R284" s="17">
        <v>1</v>
      </c>
      <c r="S284" s="17">
        <v>1</v>
      </c>
      <c r="T284" s="17">
        <v>15</v>
      </c>
      <c r="U284" s="17">
        <v>18000</v>
      </c>
      <c r="V284" s="53">
        <v>15</v>
      </c>
      <c r="W284" s="20">
        <f>$U284/$T284</f>
        <v>1200</v>
      </c>
      <c r="X284" s="48"/>
      <c r="Y284" s="48"/>
      <c r="Z284" s="48"/>
      <c r="AA284" s="48"/>
      <c r="AB284" s="48"/>
      <c r="AC284" s="48">
        <f t="shared" si="23"/>
        <v>18000</v>
      </c>
      <c r="AD284">
        <f t="shared" si="25"/>
        <v>1200</v>
      </c>
      <c r="AE284" s="17">
        <v>1</v>
      </c>
      <c r="AF284" s="17">
        <v>1</v>
      </c>
      <c r="AG284" s="17">
        <v>15</v>
      </c>
      <c r="AH284" s="17">
        <v>18000</v>
      </c>
      <c r="AI284" s="18">
        <v>14.5</v>
      </c>
      <c r="AJ284" s="27">
        <f>$AH284/$AG284</f>
        <v>1200</v>
      </c>
      <c r="AK284" s="48"/>
      <c r="AL284" s="48"/>
      <c r="AM284" s="48"/>
      <c r="AN284" s="48"/>
      <c r="AO284" s="48"/>
      <c r="AP284" s="149">
        <f t="shared" si="26"/>
        <v>18000</v>
      </c>
      <c r="AQ284" s="149">
        <f t="shared" si="24"/>
        <v>1200</v>
      </c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9">
        <v>1</v>
      </c>
      <c r="CE284" s="49">
        <v>1</v>
      </c>
      <c r="CF284" s="49">
        <v>1</v>
      </c>
      <c r="CG284" s="49">
        <v>1</v>
      </c>
      <c r="CH284" s="49">
        <v>1</v>
      </c>
      <c r="CI284" s="153">
        <f t="shared" si="27"/>
        <v>1</v>
      </c>
      <c r="CJ284" s="17">
        <v>1</v>
      </c>
      <c r="CK284" cm="1">
        <f t="array" ref="CK284">_xlfn.IFS([1]original_ver!CH152="จากการเข้าร่วมกิจกรรมอบรม ที่จัดโดยโครงการเกษตรกรปราดเปรื่อง (Smart Farmer)",1,[1]original_ver!CH152="จากการเข้าร่วมกิจกรรมอบรม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ๆ",3,[1]original_ver!CH152="จากการเรียนรู้ผ่านประสบการณ์ของผู้อื่น ได้แก่ เพื่อนบ้าน พี่น้อง เพื่อน และญาติ เป็นต้น",4,[1]original_ver!CH152="ไม่ได้เข้าร่วมกิจกรรมอบรมหรือเรียนรู้ใด ๆ (ข้ามไปข้อ 33)",5)</f>
        <v>5</v>
      </c>
      <c r="CL284" s="15" t="str" cm="1">
        <f t="array" ref="CL284">_xlfn.IFS([1]original_ver!CJ152="ความรู้ทางการเกษตรและการใช้เทคโนโลยีสำหรับการผลิตในฟาร์ม",1,[1]original_ver!CJ152="การวางแผนและจัดการฟาร์ม เช่น การเก็บเกี่ยว การเงิน และการวางแผนทางการตลาด",2,[1]original_ver!CJ152="การเป็นผู้ประกอบการทางการเกษตร",3,[1]original_ver!CJ152="การเพิ่มมูลค่าผลผลิต และการแปรรูปผลผลิต (รวมถึงการพัฒนาคุณภาพผลผลิต)",4,[1]original_ver!CJ152="","")</f>
        <v/>
      </c>
      <c r="CM284" s="48"/>
      <c r="CN284" s="48"/>
      <c r="CO284" s="15" t="str" cm="1">
        <f t="array" ref="CO284">_xlfn.IFS([1]original_ver!CN152="ความรู้ทางการเกษตรและการใช้เทคโนโลยีสำหรับการผลิตในฟาร์ม",1,[1]original_ver!CN152="การวางแผนและจัดการฟาร์ม เช่น การเก็บเกี่ยว การเงิน และการวางแผนทางการตลาด",2,[1]original_ver!CN152="การเป็นผู้ประกอบการทางการเกษตร",3,[1]original_ver!CN152="การเพิ่มมูลค่าผลผลิต และการแปรรูปผลผลิต (รวมถึงการพัฒนาคุณภาพผลผลิต)",4,[1]original_ver!CN152="","")</f>
        <v/>
      </c>
      <c r="CP284" s="48"/>
      <c r="CQ284" s="48"/>
      <c r="CR284" s="15" t="str" cm="1">
        <f t="array" ref="CR284">_xlfn.IFS([1]original_ver!CR152="ประยุกต์",1,[1]original_ver!CR152="ไม่ประยุกต์",0,[1]original_ver!CR152="","")</f>
        <v/>
      </c>
      <c r="CS284" s="15" t="str" cm="1">
        <f t="array" ref="CS284">_xlfn.IFS([1]original_ver!CS152="ประยุกต์",1,[1]original_ver!CS152="ไม่ประยุกต์",0,[1]original_ver!CS152="","")</f>
        <v/>
      </c>
      <c r="CT284" s="48"/>
      <c r="CU284" s="15" t="str" cm="1">
        <f t="array" ref="CU284">_xlfn.IFS([1]original_ver!CV152="ประยุกต์",1,[1]original_ver!CV152="ไม่ประยุกต์",0,[1]original_ver!CV152="","")</f>
        <v/>
      </c>
      <c r="CV284" s="48"/>
      <c r="CW284" s="15" t="str" cm="1">
        <f t="array" ref="CW284">_xlfn.IFS([1]original_ver!CY152="ประยุกต์",1,[1]original_ver!CY152="ไม่ประยุกต์",0,[1]original_ver!CY152="","")</f>
        <v/>
      </c>
      <c r="CX284" s="48"/>
      <c r="CY284" s="15" t="str" cm="1">
        <f t="array" ref="CY284">_xlfn.IFS([1]original_ver!DB152="ประยุกต์",1,[1]original_ver!DB152="ไม่ประยุกต์",0,[1]original_ver!DB152="","")</f>
        <v/>
      </c>
      <c r="CZ284" s="48"/>
      <c r="DA284" s="48"/>
      <c r="DB284" s="48"/>
      <c r="DC284" s="48"/>
      <c r="DD284" s="48"/>
      <c r="DE284" s="48"/>
      <c r="DF284" s="48"/>
      <c r="DG284" s="17">
        <v>2</v>
      </c>
      <c r="DH284" s="17">
        <v>2</v>
      </c>
      <c r="DI284" s="17">
        <v>3</v>
      </c>
      <c r="DJ284" s="17">
        <v>2</v>
      </c>
      <c r="DK284" s="17">
        <v>3</v>
      </c>
      <c r="DL284" s="17">
        <v>2</v>
      </c>
      <c r="DM284" s="17">
        <v>3</v>
      </c>
      <c r="DN284" s="17">
        <v>2</v>
      </c>
      <c r="DO284" s="17" t="s">
        <v>704</v>
      </c>
      <c r="DP284" s="17">
        <v>1</v>
      </c>
      <c r="DQ284" s="17">
        <v>2</v>
      </c>
      <c r="DR284" s="48"/>
      <c r="DS284" s="52">
        <v>4.4000000000000004</v>
      </c>
      <c r="DT284" s="52">
        <v>4</v>
      </c>
      <c r="DU284" s="48">
        <v>4</v>
      </c>
      <c r="DV284" s="52">
        <v>4</v>
      </c>
      <c r="DW284" s="52">
        <v>4</v>
      </c>
      <c r="DX284" s="52">
        <v>4</v>
      </c>
      <c r="DY284" s="153"/>
      <c r="DZ284" s="25">
        <v>4.4000000000000004</v>
      </c>
      <c r="EA284" s="25">
        <v>4</v>
      </c>
      <c r="EB284" s="25">
        <v>4</v>
      </c>
      <c r="EC284" s="25">
        <v>4</v>
      </c>
      <c r="ED284" s="25">
        <v>4</v>
      </c>
      <c r="EE284">
        <v>4</v>
      </c>
    </row>
    <row r="285" spans="1:135" x14ac:dyDescent="0.2">
      <c r="A285">
        <v>142</v>
      </c>
      <c r="AC285">
        <f t="shared" si="23"/>
        <v>0</v>
      </c>
      <c r="AD285" t="e">
        <f t="shared" si="25"/>
        <v>#DIV/0!</v>
      </c>
      <c r="AP285" s="148">
        <f t="shared" si="26"/>
        <v>0</v>
      </c>
      <c r="AQ285" s="148" t="e">
        <f t="shared" si="24"/>
        <v>#DIV/0!</v>
      </c>
      <c r="CI285" s="148" t="e">
        <f t="shared" si="27"/>
        <v>#DIV/0!</v>
      </c>
    </row>
    <row r="286" spans="1:135" x14ac:dyDescent="0.2">
      <c r="A286">
        <v>143</v>
      </c>
      <c r="B286" s="15">
        <v>533</v>
      </c>
      <c r="C286" s="50" t="s">
        <v>705</v>
      </c>
      <c r="D286" cm="1">
        <f t="array" ref="D286">_xlfn.IFS([1]original_ver!D153="Participant",1,[1]original_ver!D153="Non-Participant",0,[1]original_ver!D153="","")</f>
        <v>0</v>
      </c>
      <c r="E286" s="15">
        <v>3</v>
      </c>
      <c r="F286" s="17" cm="1">
        <f t="array" ref="F286">_xlfn.IFS([1]original_ver!F153="ชาย",1,[1]original_ver!F153="หญิง",0,[1]original_ver!F153="","")</f>
        <v>0</v>
      </c>
      <c r="G286" s="15">
        <v>60</v>
      </c>
      <c r="H286" s="17" cm="1">
        <f t="array" ref="H286">_xlfn.IFS([1]original_ver!H153="ไม่มีการศึกษา",0,[1]original_ver!H153="ประถมศึกษา",1,[1]original_ver!H153="มัธยมศึกษาตอนต้น",2,[1]original_ver!H153="มัธยมศึกษาตอนปลาย",3,[1]original_ver!H153="อนุปริญญา (ปวช., ปวส., ฝึกหัดครู)",4,[1]original_ver!H153="ปริญญาตรี",5,[1]original_ver!H153="สูงกว่าปริญญาตรี",6,[1]original_ver!H153="","")</f>
        <v>4</v>
      </c>
      <c r="I286" s="17" cm="1">
        <f t="array" ref="I286">_xlfn.IFS([1]original_ver!I153="โสด",1,[1]original_ver!I153="สมรส/อยู่ด้วยกัน",2,[1]original_ver!I153="หย่าร้าง/แยกกันอยู่",3,[1]original_ver!I153="หม้าย",4,[1]original_ver!I153="","")</f>
        <v>2</v>
      </c>
      <c r="J286" s="15">
        <v>4</v>
      </c>
      <c r="K286" s="15">
        <v>20</v>
      </c>
      <c r="L286" s="17" cm="1">
        <f t="array" ref="L286">_xlfn.IFS([1]original_ver!L153="ใช่",1,[1]original_ver!L153="ไม่ใช่",0,[1]original_ver!L153="","")</f>
        <v>0</v>
      </c>
      <c r="M286" s="17" cm="1">
        <f t="array" ref="M286">_xlfn.IFS([1]original_ver!M153="กู้ยืม",1,[1]original_ver!M153="ไม่กู้ยืม",0,[1]original_ver!M153="","")</f>
        <v>1</v>
      </c>
      <c r="N286" s="17">
        <f>IF($O286&gt;1, 1,0)</f>
        <v>1</v>
      </c>
      <c r="O286" s="23">
        <v>400000</v>
      </c>
      <c r="P286" s="17" cm="1">
        <f t="array" ref="P286">_xlfn.IFS([1]original_ver!O153="ใช่",1,[1]original_ver!O153="ไม่ใช่",0,[1]original_ver!O153="","")</f>
        <v>1</v>
      </c>
      <c r="Q286" s="17"/>
      <c r="R286" s="17">
        <v>8</v>
      </c>
      <c r="S286" s="17">
        <v>1</v>
      </c>
      <c r="T286" s="17">
        <v>5</v>
      </c>
      <c r="U286" s="17">
        <v>800</v>
      </c>
      <c r="V286" s="17">
        <v>150</v>
      </c>
      <c r="W286" s="22">
        <f>$U286/$T286</f>
        <v>160</v>
      </c>
      <c r="X286" s="48"/>
      <c r="Y286" s="48"/>
      <c r="Z286" s="48"/>
      <c r="AA286" s="48"/>
      <c r="AB286" s="48"/>
      <c r="AC286" s="48">
        <f t="shared" si="23"/>
        <v>800</v>
      </c>
      <c r="AD286">
        <f t="shared" si="25"/>
        <v>160</v>
      </c>
      <c r="AE286" s="17">
        <v>8</v>
      </c>
      <c r="AF286" s="17">
        <v>1</v>
      </c>
      <c r="AG286" s="17">
        <v>5</v>
      </c>
      <c r="AH286" s="17">
        <v>800</v>
      </c>
      <c r="AI286" s="17">
        <v>80</v>
      </c>
      <c r="AJ286" s="27">
        <f>$AH286/$AG286</f>
        <v>160</v>
      </c>
      <c r="AK286" s="48"/>
      <c r="AL286" s="48"/>
      <c r="AM286" s="48"/>
      <c r="AN286" s="48"/>
      <c r="AO286" s="48"/>
      <c r="AP286" s="149">
        <f t="shared" si="26"/>
        <v>800</v>
      </c>
      <c r="AQ286" s="149">
        <f t="shared" si="24"/>
        <v>160</v>
      </c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9">
        <v>1</v>
      </c>
      <c r="CE286" s="49">
        <v>1</v>
      </c>
      <c r="CF286" s="49">
        <v>1</v>
      </c>
      <c r="CG286" s="49">
        <v>1</v>
      </c>
      <c r="CH286" s="49">
        <v>1</v>
      </c>
      <c r="CI286" s="153">
        <f t="shared" si="27"/>
        <v>1</v>
      </c>
      <c r="CJ286" s="17">
        <v>1</v>
      </c>
      <c r="CK286" cm="1">
        <f t="array" ref="CK286">_xlfn.IFS([1]original_ver!CH153="จากการเข้าร่วมกิจกรรมอบรม ที่จัดโดยโครงการเกษตรกรปราดเปรื่อง (Smart Farmer)",1,[1]original_ver!CH153="จากการเข้าร่วมกิจกรรมอบรม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ๆ",3,[1]original_ver!CH153="จากการเรียนรู้ผ่านประสบการณ์ของผู้อื่น ได้แก่ เพื่อนบ้าน พี่น้อง เพื่อน และญาติ เป็นต้น",4,[1]original_ver!CH153="ไม่ได้เข้าร่วมกิจกรรมอบรมหรือเรียนรู้ใด ๆ (ข้ามไปข้อ 33)",5)</f>
        <v>5</v>
      </c>
      <c r="CL286" s="15" t="str" cm="1">
        <f t="array" ref="CL286">_xlfn.IFS([1]original_ver!CJ153="ความรู้ทางการเกษตรและการใช้เทคโนโลยีสำหรับการผลิตในฟาร์ม",1,[1]original_ver!CJ153="การวางแผนและจัดการฟาร์ม เช่น การเก็บเกี่ยว การเงิน และการวางแผนทางการตลาด",2,[1]original_ver!CJ153="การเป็นผู้ประกอบการทางการเกษตร",3,[1]original_ver!CJ153="การเพิ่มมูลค่าผลผลิต และการแปรรูปผลผลิต (รวมถึงการพัฒนาคุณภาพผลผลิต)",4,[1]original_ver!CJ153="","")</f>
        <v/>
      </c>
      <c r="CM286" s="48"/>
      <c r="CN286" s="48"/>
      <c r="CO286" s="15" t="str" cm="1">
        <f t="array" ref="CO286">_xlfn.IFS([1]original_ver!CN153="ความรู้ทางการเกษตรและการใช้เทคโนโลยีสำหรับการผลิตในฟาร์ม",1,[1]original_ver!CN153="การวางแผนและจัดการฟาร์ม เช่น การเก็บเกี่ยว การเงิน และการวางแผนทางการตลาด",2,[1]original_ver!CN153="การเป็นผู้ประกอบการทางการเกษตร",3,[1]original_ver!CN153="การเพิ่มมูลค่าผลผลิต และการแปรรูปผลผลิต (รวมถึงการพัฒนาคุณภาพผลผลิต)",4,[1]original_ver!CN153="","")</f>
        <v/>
      </c>
      <c r="CP286" s="48"/>
      <c r="CQ286" s="48"/>
      <c r="CR286" s="15" t="str" cm="1">
        <f t="array" ref="CR286">_xlfn.IFS([1]original_ver!CR153="ประยุกต์",1,[1]original_ver!CR153="ไม่ประยุกต์",0,[1]original_ver!CR153="","")</f>
        <v/>
      </c>
      <c r="CS286" s="15" t="str" cm="1">
        <f t="array" ref="CS286">_xlfn.IFS([1]original_ver!CS153="ประยุกต์",1,[1]original_ver!CS153="ไม่ประยุกต์",0,[1]original_ver!CS153="","")</f>
        <v/>
      </c>
      <c r="CT286" s="48"/>
      <c r="CU286" s="15" t="str" cm="1">
        <f t="array" ref="CU286">_xlfn.IFS([1]original_ver!CV153="ประยุกต์",1,[1]original_ver!CV153="ไม่ประยุกต์",0,[1]original_ver!CV153="","")</f>
        <v/>
      </c>
      <c r="CV286" s="48"/>
      <c r="CW286" s="15" t="str" cm="1">
        <f t="array" ref="CW286">_xlfn.IFS([1]original_ver!CY153="ประยุกต์",1,[1]original_ver!CY153="ไม่ประยุกต์",0,[1]original_ver!CY153="","")</f>
        <v/>
      </c>
      <c r="CX286" s="48"/>
      <c r="CY286" s="15" t="str" cm="1">
        <f t="array" ref="CY286">_xlfn.IFS([1]original_ver!DB153="ประยุกต์",1,[1]original_ver!DB153="ไม่ประยุกต์",0,[1]original_ver!DB153="","")</f>
        <v/>
      </c>
      <c r="CZ286" s="48"/>
      <c r="DA286" s="48"/>
      <c r="DB286" s="48"/>
      <c r="DC286" s="48"/>
      <c r="DD286" s="48"/>
      <c r="DE286" s="48"/>
      <c r="DF286" s="48"/>
      <c r="DG286" s="17">
        <v>2</v>
      </c>
      <c r="DH286" s="17">
        <v>2</v>
      </c>
      <c r="DI286" s="17">
        <v>3</v>
      </c>
      <c r="DJ286" s="17">
        <v>2</v>
      </c>
      <c r="DK286" s="17">
        <v>3</v>
      </c>
      <c r="DL286" s="17">
        <v>2</v>
      </c>
      <c r="DM286" s="17">
        <v>2</v>
      </c>
      <c r="DN286" s="17">
        <v>2</v>
      </c>
      <c r="DO286" s="17" t="s">
        <v>706</v>
      </c>
      <c r="DP286" s="17">
        <v>1</v>
      </c>
      <c r="DQ286" s="17">
        <v>2</v>
      </c>
      <c r="DR286" s="48"/>
      <c r="DS286" s="52">
        <v>4.4000000000000004</v>
      </c>
      <c r="DT286" s="52">
        <v>4.666666666666667</v>
      </c>
      <c r="DU286" s="48">
        <v>4.75</v>
      </c>
      <c r="DV286" s="52">
        <v>4.4000000000000004</v>
      </c>
      <c r="DW286" s="52">
        <v>5</v>
      </c>
      <c r="DX286" s="52">
        <v>4.75</v>
      </c>
      <c r="DY286" s="153"/>
      <c r="DZ286" s="25">
        <v>4.4000000000000004</v>
      </c>
      <c r="EA286" s="25">
        <v>5</v>
      </c>
      <c r="EB286" s="25">
        <v>5</v>
      </c>
      <c r="EC286" s="25">
        <v>4.8</v>
      </c>
      <c r="ED286" s="25">
        <v>5</v>
      </c>
      <c r="EE286">
        <v>5</v>
      </c>
    </row>
    <row r="287" spans="1:135" x14ac:dyDescent="0.2">
      <c r="A287">
        <v>143</v>
      </c>
      <c r="AC287">
        <f t="shared" si="23"/>
        <v>0</v>
      </c>
      <c r="AD287" t="e">
        <f t="shared" si="25"/>
        <v>#DIV/0!</v>
      </c>
      <c r="AP287" s="148">
        <f t="shared" si="26"/>
        <v>0</v>
      </c>
      <c r="AQ287" s="148" t="e">
        <f t="shared" si="24"/>
        <v>#DIV/0!</v>
      </c>
      <c r="CI287" s="148" t="e">
        <f t="shared" si="27"/>
        <v>#DIV/0!</v>
      </c>
    </row>
    <row r="288" spans="1:135" x14ac:dyDescent="0.2">
      <c r="A288">
        <v>144</v>
      </c>
      <c r="B288" s="15">
        <v>534</v>
      </c>
      <c r="C288" s="50" t="s">
        <v>707</v>
      </c>
      <c r="D288" cm="1">
        <f t="array" ref="D288">_xlfn.IFS([1]original_ver!D154="Participant",1,[1]original_ver!D154="Non-Participant",0,[1]original_ver!D154="","")</f>
        <v>0</v>
      </c>
      <c r="E288" s="15">
        <v>3</v>
      </c>
      <c r="F288" s="17" cm="1">
        <f t="array" ref="F288">_xlfn.IFS([1]original_ver!F154="ชาย",1,[1]original_ver!F154="หญิง",0,[1]original_ver!F154="","")</f>
        <v>0</v>
      </c>
      <c r="G288" s="15">
        <v>52</v>
      </c>
      <c r="H288" s="17" cm="1">
        <f t="array" ref="H288">_xlfn.IFS([1]original_ver!H154="ไม่มีการศึกษา",0,[1]original_ver!H154="ประถมศึกษา",1,[1]original_ver!H154="มัธยมศึกษาตอนต้น",2,[1]original_ver!H154="มัธยมศึกษาตอนปลาย",3,[1]original_ver!H154="อนุปริญญา (ปวช., ปวส., ฝึกหัดครู)",4,[1]original_ver!H154="ปริญญาตรี",5,[1]original_ver!H154="สูงกว่าปริญญาตรี",6,[1]original_ver!H154="","")</f>
        <v>4</v>
      </c>
      <c r="I288" s="17" cm="1">
        <f t="array" ref="I288">_xlfn.IFS([1]original_ver!I154="โสด",1,[1]original_ver!I154="สมรส/อยู่ด้วยกัน",2,[1]original_ver!I154="หย่าร้าง/แยกกันอยู่",3,[1]original_ver!I154="หม้าย",4,[1]original_ver!I154="","")</f>
        <v>2</v>
      </c>
      <c r="J288" s="15">
        <v>6</v>
      </c>
      <c r="K288" s="15">
        <v>10</v>
      </c>
      <c r="L288" s="17" cm="1">
        <f t="array" ref="L288">_xlfn.IFS([1]original_ver!L154="ใช่",1,[1]original_ver!L154="ไม่ใช่",0,[1]original_ver!L154="","")</f>
        <v>0</v>
      </c>
      <c r="M288" s="17" cm="1">
        <f t="array" ref="M288">_xlfn.IFS([1]original_ver!M154="กู้ยืม",1,[1]original_ver!M154="ไม่กู้ยืม",0,[1]original_ver!M154="","")</f>
        <v>0</v>
      </c>
      <c r="N288" s="17">
        <f>IF($O288&gt;1, 1,0)</f>
        <v>1</v>
      </c>
      <c r="O288" s="23">
        <v>580000</v>
      </c>
      <c r="P288" s="17" cm="1">
        <f t="array" ref="P288">_xlfn.IFS([1]original_ver!O154="ใช่",1,[1]original_ver!O154="ไม่ใช่",0,[1]original_ver!O154="","")</f>
        <v>1</v>
      </c>
      <c r="Q288" s="17"/>
      <c r="R288" s="17">
        <v>8</v>
      </c>
      <c r="S288" s="17">
        <v>12</v>
      </c>
      <c r="T288" s="17">
        <v>15</v>
      </c>
      <c r="U288" s="17">
        <v>8000</v>
      </c>
      <c r="V288" s="17">
        <v>120</v>
      </c>
      <c r="W288" s="22">
        <f>$U288/$T288</f>
        <v>533.33333333333337</v>
      </c>
      <c r="X288" s="48"/>
      <c r="Y288" s="48"/>
      <c r="Z288" s="48"/>
      <c r="AA288" s="48"/>
      <c r="AB288" s="48"/>
      <c r="AC288" s="48">
        <f t="shared" si="23"/>
        <v>8000</v>
      </c>
      <c r="AD288">
        <f t="shared" si="25"/>
        <v>533.33333333333337</v>
      </c>
      <c r="AE288" s="17">
        <v>8</v>
      </c>
      <c r="AF288" s="17">
        <v>12</v>
      </c>
      <c r="AG288" s="17">
        <v>15</v>
      </c>
      <c r="AH288" s="17">
        <v>8000</v>
      </c>
      <c r="AI288" s="17">
        <v>120</v>
      </c>
      <c r="AJ288" s="27">
        <f>$AH288/$AG288</f>
        <v>533.33333333333337</v>
      </c>
      <c r="AK288" s="48"/>
      <c r="AL288" s="48"/>
      <c r="AM288" s="48"/>
      <c r="AN288" s="48"/>
      <c r="AO288" s="48"/>
      <c r="AP288" s="149">
        <f t="shared" si="26"/>
        <v>8000</v>
      </c>
      <c r="AQ288" s="149">
        <f t="shared" si="24"/>
        <v>533.33333333333337</v>
      </c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9">
        <v>1</v>
      </c>
      <c r="CE288" s="49">
        <v>1</v>
      </c>
      <c r="CF288" s="49">
        <v>1</v>
      </c>
      <c r="CG288" s="49">
        <v>1</v>
      </c>
      <c r="CH288" s="49">
        <v>1</v>
      </c>
      <c r="CI288" s="153">
        <f t="shared" si="27"/>
        <v>1</v>
      </c>
      <c r="CJ288" s="17">
        <v>1</v>
      </c>
      <c r="CK288" cm="1">
        <f t="array" ref="CK288">_xlfn.IFS([1]original_ver!CH154="จากการเข้าร่วมกิจกรรมอบรม ที่จัดโดยโครงการเกษตรกรปราดเปรื่อง (Smart Farmer)",1,[1]original_ver!CH154="จากการเข้าร่วมกิจกรรมอบรม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ๆ",3,[1]original_ver!CH154="จากการเรียนรู้ผ่านประสบการณ์ของผู้อื่น ได้แก่ เพื่อนบ้าน พี่น้อง เพื่อน และญาติ เป็นต้น",4,[1]original_ver!CH154="ไม่ได้เข้าร่วมกิจกรรมอบรมหรือเรียนรู้ใด ๆ (ข้ามไปข้อ 33)",5)</f>
        <v>3</v>
      </c>
      <c r="CL288" s="15" cm="1">
        <f t="array" ref="CL288">_xlfn.IFS([1]original_ver!CJ154="ความรู้ทางการเกษตรและการใช้เทคโนโลยีสำหรับการผลิตในฟาร์ม",1,[1]original_ver!CJ154="การวางแผนและจัดการฟาร์ม เช่น การเก็บเกี่ยว การเงิน และการวางแผนทางการตลาด",2,[1]original_ver!CJ154="การเป็นผู้ประกอบการทางการเกษตร",3,[1]original_ver!CJ154="การเพิ่มมูลค่าผลผลิต และการแปรรูปผลผลิต (รวมถึงการพัฒนาคุณภาพผลผลิต)",4,[1]original_ver!CJ154="","")</f>
        <v>1</v>
      </c>
      <c r="CM288" s="17">
        <v>10</v>
      </c>
      <c r="CN288" s="17">
        <v>1</v>
      </c>
      <c r="CO288" s="15">
        <v>1</v>
      </c>
      <c r="CP288" s="17">
        <v>1</v>
      </c>
      <c r="CQ288" s="17">
        <v>2</v>
      </c>
      <c r="CR288" s="15" cm="1">
        <f t="array" ref="CR288">_xlfn.IFS([1]original_ver!CR154="ประยุกต์",1,[1]original_ver!CR154="ไม่ประยุกต์",0,[1]original_ver!CR154="","")</f>
        <v>1</v>
      </c>
      <c r="CS288" s="15" cm="1">
        <f t="array" ref="CS288">_xlfn.IFS([1]original_ver!CS154="ประยุกต์",1,[1]original_ver!CS154="ไม่ประยุกต์",0,[1]original_ver!CS154="","")</f>
        <v>1</v>
      </c>
      <c r="CT288" s="48"/>
      <c r="CU288" s="15" cm="1">
        <f t="array" ref="CU288">_xlfn.IFS([1]original_ver!CV154="ประยุกต์",1,[1]original_ver!CV154="ไม่ประยุกต์",0,[1]original_ver!CV154="","")</f>
        <v>1</v>
      </c>
      <c r="CV288" s="48"/>
      <c r="CW288" s="15" cm="1">
        <f t="array" ref="CW288">_xlfn.IFS([1]original_ver!CY154="ประยุกต์",1,[1]original_ver!CY154="ไม่ประยุกต์",0,[1]original_ver!CY154="","")</f>
        <v>1</v>
      </c>
      <c r="CX288" s="48"/>
      <c r="CY288" s="15" cm="1">
        <f t="array" ref="CY288">_xlfn.IFS([1]original_ver!DB154="ประยุกต์",1,[1]original_ver!DB154="ไม่ประยุกต์",0,[1]original_ver!DB154="","")</f>
        <v>1</v>
      </c>
      <c r="CZ288" s="48"/>
      <c r="DA288" s="48"/>
      <c r="DB288" s="48"/>
      <c r="DC288" s="48"/>
      <c r="DD288" s="48"/>
      <c r="DE288" s="48"/>
      <c r="DF288" s="48"/>
      <c r="DG288" s="17">
        <v>1</v>
      </c>
      <c r="DH288" s="17">
        <v>2</v>
      </c>
      <c r="DI288" s="17">
        <v>2</v>
      </c>
      <c r="DJ288" s="17">
        <v>2</v>
      </c>
      <c r="DK288" s="17">
        <v>3</v>
      </c>
      <c r="DL288" s="17">
        <v>2</v>
      </c>
      <c r="DM288" s="17">
        <v>1</v>
      </c>
      <c r="DN288" s="17">
        <v>2</v>
      </c>
      <c r="DO288" s="48"/>
      <c r="DP288" s="48"/>
      <c r="DQ288" s="48"/>
      <c r="DR288" s="48"/>
      <c r="DS288" s="49">
        <v>4.8</v>
      </c>
      <c r="DT288" s="49">
        <v>5</v>
      </c>
      <c r="DU288" s="17">
        <v>4.75</v>
      </c>
      <c r="DV288" s="49">
        <v>4.2</v>
      </c>
      <c r="DW288" s="49">
        <v>5</v>
      </c>
      <c r="DX288" s="49">
        <v>4.5</v>
      </c>
      <c r="DY288" s="153"/>
      <c r="DZ288" s="25">
        <v>4.8</v>
      </c>
      <c r="EA288" s="25">
        <v>5</v>
      </c>
      <c r="EB288" s="25">
        <v>4.75</v>
      </c>
      <c r="EC288" s="25">
        <v>4.2</v>
      </c>
      <c r="ED288" s="25">
        <v>5</v>
      </c>
      <c r="EE288">
        <v>4.5</v>
      </c>
    </row>
    <row r="289" spans="1:135" x14ac:dyDescent="0.2">
      <c r="A289">
        <v>144</v>
      </c>
      <c r="AC289">
        <f t="shared" si="23"/>
        <v>0</v>
      </c>
      <c r="AD289" t="e">
        <f t="shared" si="25"/>
        <v>#DIV/0!</v>
      </c>
      <c r="AP289" s="148">
        <f t="shared" si="26"/>
        <v>0</v>
      </c>
      <c r="AQ289" s="148" t="e">
        <f t="shared" si="24"/>
        <v>#DIV/0!</v>
      </c>
      <c r="CI289" s="148" t="e">
        <f t="shared" si="27"/>
        <v>#DIV/0!</v>
      </c>
    </row>
    <row r="290" spans="1:135" x14ac:dyDescent="0.2">
      <c r="A290">
        <v>145</v>
      </c>
      <c r="B290" s="15">
        <v>535</v>
      </c>
      <c r="C290" s="47" t="s">
        <v>708</v>
      </c>
      <c r="D290" cm="1">
        <f t="array" ref="D290">_xlfn.IFS([1]original_ver!D155="Participant",1,[1]original_ver!D155="Non-Participant",0,[1]original_ver!D155="","")</f>
        <v>0</v>
      </c>
      <c r="E290" s="15">
        <v>3</v>
      </c>
      <c r="F290" s="17" cm="1">
        <f t="array" ref="F290">_xlfn.IFS([1]original_ver!F155="ชาย",1,[1]original_ver!F155="หญิง",0,[1]original_ver!F155="","")</f>
        <v>1</v>
      </c>
      <c r="G290" s="15">
        <v>58</v>
      </c>
      <c r="H290" s="17" cm="1">
        <f t="array" ref="H290">_xlfn.IFS([1]original_ver!H155="ไม่มีการศึกษา",0,[1]original_ver!H155="ประถมศึกษา",1,[1]original_ver!H155="มัธยมศึกษาตอนต้น",2,[1]original_ver!H155="มัธยมศึกษาตอนปลาย",3,[1]original_ver!H155="อนุปริญญา (ปวช., ปวส., ฝึกหัดครู)",4,[1]original_ver!H155="ปริญญาตรี",5,[1]original_ver!H155="สูงกว่าปริญญาตรี",6,[1]original_ver!H155="","")</f>
        <v>5</v>
      </c>
      <c r="I290" s="17" cm="1">
        <f t="array" ref="I290">_xlfn.IFS([1]original_ver!I155="โสด",1,[1]original_ver!I155="สมรส/อยู่ด้วยกัน",2,[1]original_ver!I155="หย่าร้าง/แยกกันอยู่",3,[1]original_ver!I155="หม้าย",4,[1]original_ver!I155="","")</f>
        <v>2</v>
      </c>
      <c r="J290" s="15">
        <v>4</v>
      </c>
      <c r="K290" s="15">
        <v>15</v>
      </c>
      <c r="L290" s="17" cm="1">
        <f t="array" ref="L290">_xlfn.IFS([1]original_ver!L155="ใช่",1,[1]original_ver!L155="ไม่ใช่",0,[1]original_ver!L155="","")</f>
        <v>0</v>
      </c>
      <c r="M290" s="17" cm="1">
        <f t="array" ref="M290">_xlfn.IFS([1]original_ver!M155="กู้ยืม",1,[1]original_ver!M155="ไม่กู้ยืม",0,[1]original_ver!M155="","")</f>
        <v>1</v>
      </c>
      <c r="N290" s="17">
        <f>IF($O290&gt;1, 1,0)</f>
        <v>1</v>
      </c>
      <c r="O290" s="23">
        <v>400000</v>
      </c>
      <c r="P290" s="17" cm="1">
        <f t="array" ref="P290">_xlfn.IFS([1]original_ver!O155="ใช่",1,[1]original_ver!O155="ไม่ใช่",0,[1]original_ver!O155="","")</f>
        <v>1</v>
      </c>
      <c r="Q290" s="17"/>
      <c r="R290" s="17">
        <v>1</v>
      </c>
      <c r="S290" s="17">
        <v>1</v>
      </c>
      <c r="T290" s="17">
        <v>10</v>
      </c>
      <c r="U290" s="17">
        <v>8000</v>
      </c>
      <c r="V290" s="53">
        <v>14.7</v>
      </c>
      <c r="W290" s="20">
        <f>$U290/$T290</f>
        <v>800</v>
      </c>
      <c r="X290" s="48"/>
      <c r="Y290" s="48"/>
      <c r="Z290" s="48"/>
      <c r="AA290" s="48"/>
      <c r="AB290" s="48"/>
      <c r="AC290" s="48">
        <f t="shared" si="23"/>
        <v>8000</v>
      </c>
      <c r="AD290">
        <f t="shared" si="25"/>
        <v>800</v>
      </c>
      <c r="AE290" s="17">
        <v>1</v>
      </c>
      <c r="AF290" s="17">
        <v>1</v>
      </c>
      <c r="AG290" s="17">
        <v>10</v>
      </c>
      <c r="AH290" s="17">
        <v>10000</v>
      </c>
      <c r="AI290" s="18">
        <v>10.199999999999999</v>
      </c>
      <c r="AJ290" s="27">
        <f>$AH290/$AG290</f>
        <v>1000</v>
      </c>
      <c r="AK290" s="48"/>
      <c r="AL290" s="48"/>
      <c r="AM290" s="48"/>
      <c r="AN290" s="48"/>
      <c r="AO290" s="48"/>
      <c r="AP290" s="149">
        <f t="shared" si="26"/>
        <v>10000</v>
      </c>
      <c r="AQ290" s="149">
        <f t="shared" si="24"/>
        <v>1000</v>
      </c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9">
        <v>1</v>
      </c>
      <c r="CE290" s="49">
        <v>1</v>
      </c>
      <c r="CF290" s="49">
        <v>1</v>
      </c>
      <c r="CG290" s="49">
        <v>1</v>
      </c>
      <c r="CH290" s="49">
        <v>1</v>
      </c>
      <c r="CI290" s="153">
        <f t="shared" si="27"/>
        <v>1</v>
      </c>
      <c r="CJ290" s="17">
        <v>1</v>
      </c>
      <c r="CK290" cm="1">
        <f t="array" ref="CK290">_xlfn.IFS([1]original_ver!CH155="จากการเข้าร่วมกิจกรรมอบรม ที่จัดโดยโครงการเกษตรกรปราดเปรื่อง (Smart Farmer)",1,[1]original_ver!CH155="จากการเข้าร่วมกิจกรรมอบรม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ๆ",3,[1]original_ver!CH155="จากการเรียนรู้ผ่านประสบการณ์ของผู้อื่น ได้แก่ เพื่อนบ้าน พี่น้อง เพื่อน และญาติ เป็นต้น",4,[1]original_ver!CH155="ไม่ได้เข้าร่วมกิจกรรมอบรมหรือเรียนรู้ใด ๆ (ข้ามไปข้อ 33)",5)</f>
        <v>5</v>
      </c>
      <c r="CL290" s="15" t="str" cm="1">
        <f t="array" ref="CL290">_xlfn.IFS([1]original_ver!CJ155="ความรู้ทางการเกษตรและการใช้เทคโนโลยีสำหรับการผลิตในฟาร์ม",1,[1]original_ver!CJ155="การวางแผนและจัดการฟาร์ม เช่น การเก็บเกี่ยว การเงิน และการวางแผนทางการตลาด",2,[1]original_ver!CJ155="การเป็นผู้ประกอบการทางการเกษตร",3,[1]original_ver!CJ155="การเพิ่มมูลค่าผลผลิต และการแปรรูปผลผลิต (รวมถึงการพัฒนาคุณภาพผลผลิต)",4,[1]original_ver!CJ155="","")</f>
        <v/>
      </c>
      <c r="CM290" s="48"/>
      <c r="CN290" s="48"/>
      <c r="CO290" s="15" t="str" cm="1">
        <f t="array" ref="CO290">_xlfn.IFS([1]original_ver!CN155="ความรู้ทางการเกษตรและการใช้เทคโนโลยีสำหรับการผลิตในฟาร์ม",1,[1]original_ver!CN155="การวางแผนและจัดการฟาร์ม เช่น การเก็บเกี่ยว การเงิน และการวางแผนทางการตลาด",2,[1]original_ver!CN155="การเป็นผู้ประกอบการทางการเกษตร",3,[1]original_ver!CN155="การเพิ่มมูลค่าผลผลิต และการแปรรูปผลผลิต (รวมถึงการพัฒนาคุณภาพผลผลิต)",4,[1]original_ver!CN155="","")</f>
        <v/>
      </c>
      <c r="CP290" s="48"/>
      <c r="CQ290" s="48"/>
      <c r="CR290" s="15" t="str" cm="1">
        <f t="array" ref="CR290">_xlfn.IFS([1]original_ver!CR155="ประยุกต์",1,[1]original_ver!CR155="ไม่ประยุกต์",0,[1]original_ver!CR155="","")</f>
        <v/>
      </c>
      <c r="CS290" s="15" t="str" cm="1">
        <f t="array" ref="CS290">_xlfn.IFS([1]original_ver!CS155="ประยุกต์",1,[1]original_ver!CS155="ไม่ประยุกต์",0,[1]original_ver!CS155="","")</f>
        <v/>
      </c>
      <c r="CT290" s="48"/>
      <c r="CU290" s="15" t="str" cm="1">
        <f t="array" ref="CU290">_xlfn.IFS([1]original_ver!CV155="ประยุกต์",1,[1]original_ver!CV155="ไม่ประยุกต์",0,[1]original_ver!CV155="","")</f>
        <v/>
      </c>
      <c r="CV290" s="48"/>
      <c r="CW290" s="15" t="str" cm="1">
        <f t="array" ref="CW290">_xlfn.IFS([1]original_ver!CY155="ประยุกต์",1,[1]original_ver!CY155="ไม่ประยุกต์",0,[1]original_ver!CY155="","")</f>
        <v/>
      </c>
      <c r="CX290" s="48"/>
      <c r="CY290" s="15" t="str" cm="1">
        <f t="array" ref="CY290">_xlfn.IFS([1]original_ver!DB155="ประยุกต์",1,[1]original_ver!DB155="ไม่ประยุกต์",0,[1]original_ver!DB155="","")</f>
        <v/>
      </c>
      <c r="CZ290" s="48"/>
      <c r="DA290" s="48"/>
      <c r="DB290" s="48"/>
      <c r="DC290" s="48"/>
      <c r="DD290" s="48"/>
      <c r="DE290" s="48"/>
      <c r="DF290" s="48"/>
      <c r="DG290" s="17">
        <v>3</v>
      </c>
      <c r="DH290" s="17">
        <v>2</v>
      </c>
      <c r="DI290" s="17">
        <v>2</v>
      </c>
      <c r="DJ290" s="17">
        <v>2</v>
      </c>
      <c r="DK290" s="17">
        <v>3</v>
      </c>
      <c r="DL290" s="17">
        <v>2</v>
      </c>
      <c r="DM290" s="17">
        <v>1</v>
      </c>
      <c r="DN290" s="17">
        <v>2</v>
      </c>
      <c r="DO290" s="48"/>
      <c r="DP290" s="48"/>
      <c r="DQ290" s="48"/>
      <c r="DR290" s="48"/>
      <c r="DS290" s="49">
        <v>2.4</v>
      </c>
      <c r="DT290" s="49">
        <v>2.3333333333333335</v>
      </c>
      <c r="DU290" s="17">
        <v>3</v>
      </c>
      <c r="DV290" s="49">
        <v>3</v>
      </c>
      <c r="DW290" s="49">
        <v>3</v>
      </c>
      <c r="DX290" s="49">
        <v>3</v>
      </c>
      <c r="DY290" s="153"/>
      <c r="DZ290" s="25">
        <v>3</v>
      </c>
      <c r="EA290" s="25">
        <v>3</v>
      </c>
      <c r="EB290" s="25">
        <v>3</v>
      </c>
      <c r="EC290" s="25">
        <v>3</v>
      </c>
      <c r="ED290" s="25">
        <v>3</v>
      </c>
      <c r="EE290">
        <v>3</v>
      </c>
    </row>
    <row r="291" spans="1:135" x14ac:dyDescent="0.2">
      <c r="A291">
        <v>145</v>
      </c>
      <c r="AC291">
        <f t="shared" si="23"/>
        <v>0</v>
      </c>
      <c r="AD291" t="e">
        <f t="shared" si="25"/>
        <v>#DIV/0!</v>
      </c>
      <c r="AP291" s="148">
        <f t="shared" si="26"/>
        <v>0</v>
      </c>
      <c r="AQ291" s="148" t="e">
        <f t="shared" si="24"/>
        <v>#DIV/0!</v>
      </c>
      <c r="CI291" s="148" t="e">
        <f t="shared" si="27"/>
        <v>#DIV/0!</v>
      </c>
    </row>
    <row r="292" spans="1:135" x14ac:dyDescent="0.2">
      <c r="A292">
        <v>146</v>
      </c>
      <c r="B292" s="15">
        <v>537</v>
      </c>
      <c r="C292" s="47" t="s">
        <v>709</v>
      </c>
      <c r="D292" cm="1">
        <f t="array" ref="D292">_xlfn.IFS([1]original_ver!D156="Participant",1,[1]original_ver!D156="Non-Participant",0,[1]original_ver!D156="","")</f>
        <v>1</v>
      </c>
      <c r="E292" s="15">
        <v>2</v>
      </c>
      <c r="F292" s="17" cm="1">
        <f t="array" ref="F292">_xlfn.IFS([1]original_ver!F156="ชาย",1,[1]original_ver!F156="หญิง",0,[1]original_ver!F156="","")</f>
        <v>1</v>
      </c>
      <c r="G292" s="15">
        <v>53</v>
      </c>
      <c r="H292" s="17" cm="1">
        <f t="array" ref="H292">_xlfn.IFS([1]original_ver!H156="ไม่มีการศึกษา",0,[1]original_ver!H156="ประถมศึกษา",1,[1]original_ver!H156="มัธยมศึกษาตอนต้น",2,[1]original_ver!H156="มัธยมศึกษาตอนปลาย",3,[1]original_ver!H156="อนุปริญญา (ปวช., ปวส., ฝึกหัดครู)",4,[1]original_ver!H156="ปริญญาตรี",5,[1]original_ver!H156="สูงกว่าปริญญาตรี",6,[1]original_ver!H156="","")</f>
        <v>4</v>
      </c>
      <c r="I292" s="17" cm="1">
        <f t="array" ref="I292">_xlfn.IFS([1]original_ver!I156="โสด",1,[1]original_ver!I156="สมรส/อยู่ด้วยกัน",2,[1]original_ver!I156="หย่าร้าง/แยกกันอยู่",3,[1]original_ver!I156="หม้าย",4,[1]original_ver!I156="","")</f>
        <v>2</v>
      </c>
      <c r="J292" s="15">
        <v>4</v>
      </c>
      <c r="K292" s="15">
        <v>30</v>
      </c>
      <c r="L292" s="17" cm="1">
        <f t="array" ref="L292">_xlfn.IFS([1]original_ver!L156="ใช่",1,[1]original_ver!L156="ไม่ใช่",0,[1]original_ver!L156="","")</f>
        <v>0</v>
      </c>
      <c r="M292" s="17" cm="1">
        <f t="array" ref="M292">_xlfn.IFS([1]original_ver!M156="กู้ยืม",1,[1]original_ver!M156="ไม่กู้ยืม",0,[1]original_ver!M156="","")</f>
        <v>1</v>
      </c>
      <c r="N292" s="17">
        <f>IF($O292&gt;1, 1,0)</f>
        <v>0</v>
      </c>
      <c r="O292" s="26"/>
      <c r="P292" s="17" cm="1">
        <f t="array" ref="P292">_xlfn.IFS([1]original_ver!O156="ใช่",1,[1]original_ver!O156="ไม่ใช่",0,[1]original_ver!O156="","")</f>
        <v>1</v>
      </c>
      <c r="Q292" s="17"/>
      <c r="R292" s="17">
        <v>7</v>
      </c>
      <c r="S292" s="17">
        <v>1</v>
      </c>
      <c r="T292" s="17">
        <v>2</v>
      </c>
      <c r="U292" s="17">
        <v>200</v>
      </c>
      <c r="V292" s="17">
        <v>20</v>
      </c>
      <c r="W292" s="22">
        <f>$U292/$T292</f>
        <v>100</v>
      </c>
      <c r="X292" s="48"/>
      <c r="Y292" s="48"/>
      <c r="Z292" s="48"/>
      <c r="AA292" s="48"/>
      <c r="AB292" s="48"/>
      <c r="AC292" s="48">
        <f t="shared" si="23"/>
        <v>200</v>
      </c>
      <c r="AD292">
        <f t="shared" si="25"/>
        <v>100</v>
      </c>
      <c r="AE292" s="17">
        <v>7</v>
      </c>
      <c r="AF292" s="17">
        <v>1</v>
      </c>
      <c r="AG292" s="17">
        <v>2</v>
      </c>
      <c r="AH292" s="17">
        <v>200</v>
      </c>
      <c r="AI292" s="17">
        <v>15</v>
      </c>
      <c r="AJ292" s="27">
        <f>$AH292/$AG292</f>
        <v>100</v>
      </c>
      <c r="AK292" s="48"/>
      <c r="AL292" s="48"/>
      <c r="AM292" s="48"/>
      <c r="AN292" s="48"/>
      <c r="AO292" s="48"/>
      <c r="AP292" s="149">
        <f t="shared" si="26"/>
        <v>200</v>
      </c>
      <c r="AQ292" s="149">
        <f t="shared" si="24"/>
        <v>100</v>
      </c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9">
        <v>2</v>
      </c>
      <c r="CE292" s="49">
        <v>2</v>
      </c>
      <c r="CF292" s="49">
        <v>2</v>
      </c>
      <c r="CG292" s="49">
        <v>2</v>
      </c>
      <c r="CH292" s="49">
        <v>2</v>
      </c>
      <c r="CI292" s="153">
        <f t="shared" si="27"/>
        <v>2</v>
      </c>
      <c r="CJ292" s="17">
        <v>2</v>
      </c>
      <c r="CK292" cm="1">
        <f t="array" ref="CK292">_xlfn.IFS([1]original_ver!CH156="จากการเข้าร่วมกิจกรรมอบรม ที่จัดโดยโครงการเกษตรกรปราดเปรื่อง (Smart Farmer)",1,[1]original_ver!CH156="จากการเข้าร่วมกิจกรรมอบรม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ๆ",3,[1]original_ver!CH156="จากการเรียนรู้ผ่านประสบการณ์ของผู้อื่น ได้แก่ เพื่อนบ้าน พี่น้อง เพื่อน และญาติ เป็นต้น",4,[1]original_ver!CH156="ไม่ได้เข้าร่วมกิจกรรมอบรมหรือเรียนรู้ใด ๆ (ข้ามไปข้อ 33)",5)</f>
        <v>5</v>
      </c>
      <c r="CL292" s="15" t="str" cm="1">
        <f t="array" ref="CL292">_xlfn.IFS([1]original_ver!CJ156="ความรู้ทางการเกษตรและการใช้เทคโนโลยีสำหรับการผลิตในฟาร์ม",1,[1]original_ver!CJ156="การวางแผนและจัดการฟาร์ม เช่น การเก็บเกี่ยว การเงิน และการวางแผนทางการตลาด",2,[1]original_ver!CJ156="การเป็นผู้ประกอบการทางการเกษตร",3,[1]original_ver!CJ156="การเพิ่มมูลค่าผลผลิต และการแปรรูปผลผลิต (รวมถึงการพัฒนาคุณภาพผลผลิต)",4,[1]original_ver!CJ156="","")</f>
        <v/>
      </c>
      <c r="CM292" s="48"/>
      <c r="CN292" s="48"/>
      <c r="CO292" s="15" t="str" cm="1">
        <f t="array" ref="CO292">_xlfn.IFS([1]original_ver!CN156="ความรู้ทางการเกษตรและการใช้เทคโนโลยีสำหรับการผลิตในฟาร์ม",1,[1]original_ver!CN156="การวางแผนและจัดการฟาร์ม เช่น การเก็บเกี่ยว การเงิน และการวางแผนทางการตลาด",2,[1]original_ver!CN156="การเป็นผู้ประกอบการทางการเกษตร",3,[1]original_ver!CN156="การเพิ่มมูลค่าผลผลิต และการแปรรูปผลผลิต (รวมถึงการพัฒนาคุณภาพผลผลิต)",4,[1]original_ver!CN156="","")</f>
        <v/>
      </c>
      <c r="CP292" s="48"/>
      <c r="CQ292" s="48"/>
      <c r="CR292" s="15" t="str" cm="1">
        <f t="array" ref="CR292">_xlfn.IFS([1]original_ver!CR156="ประยุกต์",1,[1]original_ver!CR156="ไม่ประยุกต์",0,[1]original_ver!CR156="","")</f>
        <v/>
      </c>
      <c r="CS292" s="15" t="str" cm="1">
        <f t="array" ref="CS292">_xlfn.IFS([1]original_ver!CS156="ประยุกต์",1,[1]original_ver!CS156="ไม่ประยุกต์",0,[1]original_ver!CS156="","")</f>
        <v/>
      </c>
      <c r="CT292" s="48"/>
      <c r="CU292" s="15" t="str" cm="1">
        <f t="array" ref="CU292">_xlfn.IFS([1]original_ver!CV156="ประยุกต์",1,[1]original_ver!CV156="ไม่ประยุกต์",0,[1]original_ver!CV156="","")</f>
        <v/>
      </c>
      <c r="CV292" s="48"/>
      <c r="CW292" s="15" t="str" cm="1">
        <f t="array" ref="CW292">_xlfn.IFS([1]original_ver!CY156="ประยุกต์",1,[1]original_ver!CY156="ไม่ประยุกต์",0,[1]original_ver!CY156="","")</f>
        <v/>
      </c>
      <c r="CX292" s="48"/>
      <c r="CY292" s="15" t="str" cm="1">
        <f t="array" ref="CY292">_xlfn.IFS([1]original_ver!DB156="ประยุกต์",1,[1]original_ver!DB156="ไม่ประยุกต์",0,[1]original_ver!DB156="","")</f>
        <v/>
      </c>
      <c r="CZ292" s="48"/>
      <c r="DA292" s="48"/>
      <c r="DB292" s="48"/>
      <c r="DC292" s="48"/>
      <c r="DD292" s="48"/>
      <c r="DE292" s="48"/>
      <c r="DF292" s="48"/>
      <c r="DG292" s="17">
        <v>3</v>
      </c>
      <c r="DH292" s="17">
        <v>3</v>
      </c>
      <c r="DI292" s="17">
        <v>2</v>
      </c>
      <c r="DJ292" s="17">
        <v>3</v>
      </c>
      <c r="DK292" s="17">
        <v>1</v>
      </c>
      <c r="DL292" s="17">
        <v>3</v>
      </c>
      <c r="DM292" s="48"/>
      <c r="DN292" s="48"/>
      <c r="DO292" s="17" t="s">
        <v>710</v>
      </c>
      <c r="DP292" s="17">
        <v>1</v>
      </c>
      <c r="DQ292" s="17">
        <v>3</v>
      </c>
      <c r="DR292" s="48"/>
      <c r="DS292" s="52">
        <v>4.8</v>
      </c>
      <c r="DT292" s="52">
        <v>4.666666666666667</v>
      </c>
      <c r="DU292" s="48">
        <v>4.75</v>
      </c>
      <c r="DV292" s="52">
        <v>4.2</v>
      </c>
      <c r="DW292" s="52">
        <v>4.666666666666667</v>
      </c>
      <c r="DX292" s="52">
        <v>4.75</v>
      </c>
      <c r="DY292" s="153"/>
      <c r="DZ292" s="25">
        <v>4.8</v>
      </c>
      <c r="EA292" s="25">
        <v>4.666666666666667</v>
      </c>
      <c r="EB292" s="25">
        <v>4.75</v>
      </c>
      <c r="EC292" s="25">
        <v>4.2</v>
      </c>
      <c r="ED292" s="25">
        <v>4.666666666666667</v>
      </c>
      <c r="EE292">
        <v>4.75</v>
      </c>
    </row>
    <row r="293" spans="1:135" x14ac:dyDescent="0.2">
      <c r="A293">
        <v>146</v>
      </c>
      <c r="AC293">
        <f t="shared" si="23"/>
        <v>0</v>
      </c>
      <c r="AD293" t="e">
        <f t="shared" si="25"/>
        <v>#DIV/0!</v>
      </c>
      <c r="AP293" s="148">
        <f t="shared" si="26"/>
        <v>0</v>
      </c>
      <c r="AQ293" s="148" t="e">
        <f t="shared" si="24"/>
        <v>#DIV/0!</v>
      </c>
      <c r="CI293" s="148" t="e">
        <f t="shared" si="27"/>
        <v>#DIV/0!</v>
      </c>
    </row>
    <row r="294" spans="1:135" x14ac:dyDescent="0.2">
      <c r="A294">
        <v>147</v>
      </c>
      <c r="B294" s="15">
        <v>538</v>
      </c>
      <c r="C294" s="50" t="s">
        <v>711</v>
      </c>
      <c r="D294" cm="1">
        <f t="array" ref="D294">_xlfn.IFS([1]original_ver!D157="Participant",1,[1]original_ver!D157="Non-Participant",0,[1]original_ver!D157="","")</f>
        <v>1</v>
      </c>
      <c r="E294" s="15">
        <v>2</v>
      </c>
      <c r="F294" s="17" cm="1">
        <f t="array" ref="F294">_xlfn.IFS([1]original_ver!F157="ชาย",1,[1]original_ver!F157="หญิง",0,[1]original_ver!F157="","")</f>
        <v>0</v>
      </c>
      <c r="G294" s="15">
        <v>55</v>
      </c>
      <c r="H294" s="17" cm="1">
        <f t="array" ref="H294">_xlfn.IFS([1]original_ver!H157="ไม่มีการศึกษา",0,[1]original_ver!H157="ประถมศึกษา",1,[1]original_ver!H157="มัธยมศึกษาตอนต้น",2,[1]original_ver!H157="มัธยมศึกษาตอนปลาย",3,[1]original_ver!H157="อนุปริญญา (ปวช., ปวส., ฝึกหัดครู)",4,[1]original_ver!H157="ปริญญาตรี",5,[1]original_ver!H157="สูงกว่าปริญญาตรี",6,[1]original_ver!H157="","")</f>
        <v>5</v>
      </c>
      <c r="I294" s="17" cm="1">
        <f t="array" ref="I294">_xlfn.IFS([1]original_ver!I157="โสด",1,[1]original_ver!I157="สมรส/อยู่ด้วยกัน",2,[1]original_ver!I157="หย่าร้าง/แยกกันอยู่",3,[1]original_ver!I157="หม้าย",4,[1]original_ver!I157="","")</f>
        <v>2</v>
      </c>
      <c r="J294" s="15">
        <v>4</v>
      </c>
      <c r="K294" s="15">
        <v>30</v>
      </c>
      <c r="L294" s="17" cm="1">
        <f t="array" ref="L294">_xlfn.IFS([1]original_ver!L157="ใช่",1,[1]original_ver!L157="ไม่ใช่",0,[1]original_ver!L157="","")</f>
        <v>0</v>
      </c>
      <c r="M294" s="17" cm="1">
        <f t="array" ref="M294">_xlfn.IFS([1]original_ver!M157="กู้ยืม",1,[1]original_ver!M157="ไม่กู้ยืม",0,[1]original_ver!M157="","")</f>
        <v>0</v>
      </c>
      <c r="N294" s="17">
        <f>IF($O294&gt;1, 1,0)</f>
        <v>1</v>
      </c>
      <c r="O294" s="23">
        <v>680000</v>
      </c>
      <c r="P294" s="17" cm="1">
        <f t="array" ref="P294">_xlfn.IFS([1]original_ver!O157="ใช่",1,[1]original_ver!O157="ไม่ใช่",0,[1]original_ver!O157="","")</f>
        <v>1</v>
      </c>
      <c r="Q294" s="17"/>
      <c r="R294" s="17">
        <v>8</v>
      </c>
      <c r="S294" s="17">
        <v>1</v>
      </c>
      <c r="T294" s="17">
        <v>1</v>
      </c>
      <c r="U294" s="17">
        <v>30000</v>
      </c>
      <c r="V294" s="17">
        <v>159</v>
      </c>
      <c r="W294" s="22">
        <f>$U294/$T294</f>
        <v>30000</v>
      </c>
      <c r="X294" s="48"/>
      <c r="Y294" s="48"/>
      <c r="Z294" s="48"/>
      <c r="AA294" s="48"/>
      <c r="AB294" s="48"/>
      <c r="AC294" s="48">
        <f t="shared" si="23"/>
        <v>30000</v>
      </c>
      <c r="AD294">
        <f t="shared" si="25"/>
        <v>30000</v>
      </c>
      <c r="AE294" s="17">
        <v>8</v>
      </c>
      <c r="AF294" s="17">
        <v>1</v>
      </c>
      <c r="AG294" s="17">
        <v>1</v>
      </c>
      <c r="AH294" s="17">
        <v>26000</v>
      </c>
      <c r="AI294" s="17">
        <v>159</v>
      </c>
      <c r="AJ294" s="27">
        <f>$AH294/$AG294</f>
        <v>26000</v>
      </c>
      <c r="AK294" s="48"/>
      <c r="AL294" s="48"/>
      <c r="AM294" s="48"/>
      <c r="AN294" s="48"/>
      <c r="AO294" s="48"/>
      <c r="AP294" s="149">
        <f t="shared" si="26"/>
        <v>26000</v>
      </c>
      <c r="AQ294" s="149">
        <f t="shared" si="24"/>
        <v>26000</v>
      </c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9">
        <v>1.75</v>
      </c>
      <c r="CE294" s="49">
        <v>1</v>
      </c>
      <c r="CF294" s="49">
        <v>1</v>
      </c>
      <c r="CG294" s="49">
        <v>1</v>
      </c>
      <c r="CH294" s="49">
        <v>1</v>
      </c>
      <c r="CI294" s="153">
        <f t="shared" si="27"/>
        <v>1.1499999999999999</v>
      </c>
      <c r="CJ294" s="17">
        <v>1</v>
      </c>
      <c r="CK294" cm="1">
        <f t="array" ref="CK294">_xlfn.IFS([1]original_ver!CH157="จากการเข้าร่วมกิจกรรมอบรม ที่จัดโดยโครงการเกษตรกรปราดเปรื่อง (Smart Farmer)",1,[1]original_ver!CH157="จากการเข้าร่วมกิจกรรมอบรม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ๆ",3,[1]original_ver!CH157="จากการเรียนรู้ผ่านประสบการณ์ของผู้อื่น ได้แก่ เพื่อนบ้าน พี่น้อง เพื่อน และญาติ เป็นต้น",4,[1]original_ver!CH157="ไม่ได้เข้าร่วมกิจกรรมอบรมหรือเรียนรู้ใด ๆ (ข้ามไปข้อ 33)",5)</f>
        <v>5</v>
      </c>
      <c r="CL294" s="15" t="str" cm="1">
        <f t="array" ref="CL294">_xlfn.IFS([1]original_ver!CJ157="ความรู้ทางการเกษตรและการใช้เทคโนโลยีสำหรับการผลิตในฟาร์ม",1,[1]original_ver!CJ157="การวางแผนและจัดการฟาร์ม เช่น การเก็บเกี่ยว การเงิน และการวางแผนทางการตลาด",2,[1]original_ver!CJ157="การเป็นผู้ประกอบการทางการเกษตร",3,[1]original_ver!CJ157="การเพิ่มมูลค่าผลผลิต และการแปรรูปผลผลิต (รวมถึงการพัฒนาคุณภาพผลผลิต)",4,[1]original_ver!CJ157="","")</f>
        <v/>
      </c>
      <c r="CM294" s="48"/>
      <c r="CN294" s="48"/>
      <c r="CO294" s="15" t="str" cm="1">
        <f t="array" ref="CO294">_xlfn.IFS([1]original_ver!CN157="ความรู้ทางการเกษตรและการใช้เทคโนโลยีสำหรับการผลิตในฟาร์ม",1,[1]original_ver!CN157="การวางแผนและจัดการฟาร์ม เช่น การเก็บเกี่ยว การเงิน และการวางแผนทางการตลาด",2,[1]original_ver!CN157="การเป็นผู้ประกอบการทางการเกษตร",3,[1]original_ver!CN157="การเพิ่มมูลค่าผลผลิต และการแปรรูปผลผลิต (รวมถึงการพัฒนาคุณภาพผลผลิต)",4,[1]original_ver!CN157="","")</f>
        <v/>
      </c>
      <c r="CP294" s="48"/>
      <c r="CQ294" s="48"/>
      <c r="CR294" s="15" t="str" cm="1">
        <f t="array" ref="CR294">_xlfn.IFS([1]original_ver!CR157="ประยุกต์",1,[1]original_ver!CR157="ไม่ประยุกต์",0,[1]original_ver!CR157="","")</f>
        <v/>
      </c>
      <c r="CS294" s="15" t="str" cm="1">
        <f t="array" ref="CS294">_xlfn.IFS([1]original_ver!CS157="ประยุกต์",1,[1]original_ver!CS157="ไม่ประยุกต์",0,[1]original_ver!CS157="","")</f>
        <v/>
      </c>
      <c r="CT294" s="48"/>
      <c r="CU294" s="15" t="str" cm="1">
        <f t="array" ref="CU294">_xlfn.IFS([1]original_ver!CV157="ประยุกต์",1,[1]original_ver!CV157="ไม่ประยุกต์",0,[1]original_ver!CV157="","")</f>
        <v/>
      </c>
      <c r="CV294" s="48"/>
      <c r="CW294" s="15" t="str" cm="1">
        <f t="array" ref="CW294">_xlfn.IFS([1]original_ver!CY157="ประยุกต์",1,[1]original_ver!CY157="ไม่ประยุกต์",0,[1]original_ver!CY157="","")</f>
        <v/>
      </c>
      <c r="CX294" s="48"/>
      <c r="CY294" s="15" t="str" cm="1">
        <f t="array" ref="CY294">_xlfn.IFS([1]original_ver!DB157="ประยุกต์",1,[1]original_ver!DB157="ไม่ประยุกต์",0,[1]original_ver!DB157="","")</f>
        <v/>
      </c>
      <c r="CZ294" s="48"/>
      <c r="DA294" s="48"/>
      <c r="DB294" s="48"/>
      <c r="DC294" s="48"/>
      <c r="DD294" s="48"/>
      <c r="DE294" s="48"/>
      <c r="DF294" s="48"/>
      <c r="DG294" s="17">
        <v>3</v>
      </c>
      <c r="DH294" s="17">
        <v>3</v>
      </c>
      <c r="DI294" s="17">
        <v>2</v>
      </c>
      <c r="DJ294" s="17">
        <v>3</v>
      </c>
      <c r="DK294" s="48"/>
      <c r="DL294" s="48"/>
      <c r="DM294" s="17">
        <v>1</v>
      </c>
      <c r="DN294" s="17">
        <v>3</v>
      </c>
      <c r="DO294" s="17" t="s">
        <v>712</v>
      </c>
      <c r="DP294" s="17">
        <v>1</v>
      </c>
      <c r="DQ294" s="17">
        <v>3</v>
      </c>
      <c r="DR294" s="48"/>
      <c r="DS294" s="52">
        <v>4.2</v>
      </c>
      <c r="DT294" s="52">
        <v>4</v>
      </c>
      <c r="DU294" s="48">
        <v>4.25</v>
      </c>
      <c r="DV294" s="52">
        <v>4</v>
      </c>
      <c r="DW294" s="52">
        <v>4</v>
      </c>
      <c r="DX294" s="52">
        <v>5</v>
      </c>
      <c r="DY294" s="153"/>
      <c r="DZ294" s="25">
        <v>4.2</v>
      </c>
      <c r="EA294" s="25">
        <v>4</v>
      </c>
      <c r="EB294" s="25">
        <v>4.25</v>
      </c>
      <c r="EC294" s="25">
        <v>4</v>
      </c>
      <c r="ED294" s="25">
        <v>4</v>
      </c>
      <c r="EE294">
        <v>5</v>
      </c>
    </row>
    <row r="295" spans="1:135" x14ac:dyDescent="0.2">
      <c r="A295">
        <v>147</v>
      </c>
      <c r="AC295">
        <f t="shared" si="23"/>
        <v>0</v>
      </c>
      <c r="AD295" t="e">
        <f t="shared" si="25"/>
        <v>#DIV/0!</v>
      </c>
      <c r="AP295" s="148">
        <f t="shared" si="26"/>
        <v>0</v>
      </c>
      <c r="AQ295" s="148" t="e">
        <f t="shared" si="24"/>
        <v>#DIV/0!</v>
      </c>
      <c r="CI295" s="148" t="e">
        <f t="shared" si="27"/>
        <v>#DIV/0!</v>
      </c>
    </row>
    <row r="296" spans="1:135" x14ac:dyDescent="0.2">
      <c r="A296">
        <v>148</v>
      </c>
      <c r="B296" s="15">
        <v>539</v>
      </c>
      <c r="C296" s="50" t="s">
        <v>713</v>
      </c>
      <c r="D296" cm="1">
        <f t="array" ref="D296">_xlfn.IFS([1]original_ver!D158="Participant",1,[1]original_ver!D158="Non-Participant",0,[1]original_ver!D158="","")</f>
        <v>1</v>
      </c>
      <c r="E296" s="15">
        <v>2</v>
      </c>
      <c r="F296" s="17" cm="1">
        <f t="array" ref="F296">_xlfn.IFS([1]original_ver!F158="ชาย",1,[1]original_ver!F158="หญิง",0,[1]original_ver!F158="","")</f>
        <v>1</v>
      </c>
      <c r="G296" s="15">
        <v>60</v>
      </c>
      <c r="H296" s="17" cm="1">
        <f t="array" ref="H296">_xlfn.IFS([1]original_ver!H158="ไม่มีการศึกษา",0,[1]original_ver!H158="ประถมศึกษา",1,[1]original_ver!H158="มัธยมศึกษาตอนต้น",2,[1]original_ver!H158="มัธยมศึกษาตอนปลาย",3,[1]original_ver!H158="อนุปริญญา (ปวช., ปวส., ฝึกหัดครู)",4,[1]original_ver!H158="ปริญญาตรี",5,[1]original_ver!H158="สูงกว่าปริญญาตรี",6,[1]original_ver!H158="","")</f>
        <v>1</v>
      </c>
      <c r="I296" s="17" cm="1">
        <f t="array" ref="I296">_xlfn.IFS([1]original_ver!I158="โสด",1,[1]original_ver!I158="สมรส/อยู่ด้วยกัน",2,[1]original_ver!I158="หย่าร้าง/แยกกันอยู่",3,[1]original_ver!I158="หม้าย",4,[1]original_ver!I158="","")</f>
        <v>1</v>
      </c>
      <c r="J296" s="15">
        <v>3</v>
      </c>
      <c r="K296" s="15">
        <v>30</v>
      </c>
      <c r="L296" s="17" cm="1">
        <f t="array" ref="L296">_xlfn.IFS([1]original_ver!L158="ใช่",1,[1]original_ver!L158="ไม่ใช่",0,[1]original_ver!L158="","")</f>
        <v>0</v>
      </c>
      <c r="M296" s="17" cm="1">
        <f t="array" ref="M296">_xlfn.IFS([1]original_ver!M158="กู้ยืม",1,[1]original_ver!M158="ไม่กู้ยืม",0,[1]original_ver!M158="","")</f>
        <v>0</v>
      </c>
      <c r="N296" s="17">
        <f>IF($O296&gt;1, 1,0)</f>
        <v>1</v>
      </c>
      <c r="O296" s="23">
        <v>360000</v>
      </c>
      <c r="P296" s="17" cm="1">
        <f t="array" ref="P296">_xlfn.IFS([1]original_ver!O158="ใช่",1,[1]original_ver!O158="ไม่ใช่",0,[1]original_ver!O158="","")</f>
        <v>1</v>
      </c>
      <c r="Q296" s="17"/>
      <c r="R296" s="17">
        <v>9</v>
      </c>
      <c r="S296" s="17">
        <v>1</v>
      </c>
      <c r="T296" s="17">
        <v>2</v>
      </c>
      <c r="U296" s="17">
        <v>2500</v>
      </c>
      <c r="V296" s="17">
        <v>46</v>
      </c>
      <c r="W296" s="22">
        <f>$U296/$T296</f>
        <v>1250</v>
      </c>
      <c r="X296" s="48"/>
      <c r="Y296" s="48"/>
      <c r="Z296" s="48"/>
      <c r="AA296" s="48"/>
      <c r="AB296" s="48"/>
      <c r="AC296" s="48">
        <f t="shared" si="23"/>
        <v>2500</v>
      </c>
      <c r="AD296">
        <f t="shared" si="25"/>
        <v>1250</v>
      </c>
      <c r="AE296" s="17">
        <v>9</v>
      </c>
      <c r="AF296" s="17">
        <v>1</v>
      </c>
      <c r="AG296" s="17">
        <v>2</v>
      </c>
      <c r="AH296" s="17">
        <v>2500</v>
      </c>
      <c r="AI296" s="17">
        <v>36.799999999999997</v>
      </c>
      <c r="AJ296" s="27">
        <f>$AH296/$AG296</f>
        <v>1250</v>
      </c>
      <c r="AK296" s="48"/>
      <c r="AL296" s="48"/>
      <c r="AM296" s="48"/>
      <c r="AN296" s="48"/>
      <c r="AO296" s="48"/>
      <c r="AP296" s="149">
        <f t="shared" si="26"/>
        <v>2500</v>
      </c>
      <c r="AQ296" s="149">
        <f t="shared" si="24"/>
        <v>1250</v>
      </c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9">
        <v>1</v>
      </c>
      <c r="CE296" s="49">
        <v>1</v>
      </c>
      <c r="CF296" s="49">
        <v>1</v>
      </c>
      <c r="CG296" s="49">
        <v>1</v>
      </c>
      <c r="CH296" s="49">
        <v>1</v>
      </c>
      <c r="CI296" s="153">
        <f t="shared" si="27"/>
        <v>1</v>
      </c>
      <c r="CJ296" s="17">
        <v>1</v>
      </c>
      <c r="CK296" cm="1">
        <f t="array" ref="CK296">_xlfn.IFS([1]original_ver!CH158="จากการเข้าร่วมกิจกรรมอบรม ที่จัดโดยโครงการเกษตรกรปราดเปรื่อง (Smart Farmer)",1,[1]original_ver!CH158="จากการเข้าร่วมกิจกรรมอบรม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ๆ",3,[1]original_ver!CH158="จากการเรียนรู้ผ่านประสบการณ์ของผู้อื่น ได้แก่ เพื่อนบ้าน พี่น้อง เพื่อน และญาติ เป็นต้น",4,[1]original_ver!CH158="ไม่ได้เข้าร่วมกิจกรรมอบรมหรือเรียนรู้ใด ๆ (ข้ามไปข้อ 33)",5)</f>
        <v>5</v>
      </c>
      <c r="CL296" s="15" t="str" cm="1">
        <f t="array" ref="CL296">_xlfn.IFS([1]original_ver!CJ158="ความรู้ทางการเกษตรและการใช้เทคโนโลยีสำหรับการผลิตในฟาร์ม",1,[1]original_ver!CJ158="การวางแผนและจัดการฟาร์ม เช่น การเก็บเกี่ยว การเงิน และการวางแผนทางการตลาด",2,[1]original_ver!CJ158="การเป็นผู้ประกอบการทางการเกษตร",3,[1]original_ver!CJ158="การเพิ่มมูลค่าผลผลิต และการแปรรูปผลผลิต (รวมถึงการพัฒนาคุณภาพผลผลิต)",4,[1]original_ver!CJ158="","")</f>
        <v/>
      </c>
      <c r="CM296" s="48"/>
      <c r="CN296" s="48"/>
      <c r="CO296" s="15" t="str" cm="1">
        <f t="array" ref="CO296">_xlfn.IFS([1]original_ver!CN158="ความรู้ทางการเกษตรและการใช้เทคโนโลยีสำหรับการผลิตในฟาร์ม",1,[1]original_ver!CN158="การวางแผนและจัดการฟาร์ม เช่น การเก็บเกี่ยว การเงิน และการวางแผนทางการตลาด",2,[1]original_ver!CN158="การเป็นผู้ประกอบการทางการเกษตร",3,[1]original_ver!CN158="การเพิ่มมูลค่าผลผลิต และการแปรรูปผลผลิต (รวมถึงการพัฒนาคุณภาพผลผลิต)",4,[1]original_ver!CN158="","")</f>
        <v/>
      </c>
      <c r="CP296" s="48"/>
      <c r="CQ296" s="48"/>
      <c r="CR296" s="15" t="str" cm="1">
        <f t="array" ref="CR296">_xlfn.IFS([1]original_ver!CR158="ประยุกต์",1,[1]original_ver!CR158="ไม่ประยุกต์",0,[1]original_ver!CR158="","")</f>
        <v/>
      </c>
      <c r="CS296" s="15" t="str" cm="1">
        <f t="array" ref="CS296">_xlfn.IFS([1]original_ver!CS158="ประยุกต์",1,[1]original_ver!CS158="ไม่ประยุกต์",0,[1]original_ver!CS158="","")</f>
        <v/>
      </c>
      <c r="CT296" s="48"/>
      <c r="CU296" s="15" t="str" cm="1">
        <f t="array" ref="CU296">_xlfn.IFS([1]original_ver!CV158="ประยุกต์",1,[1]original_ver!CV158="ไม่ประยุกต์",0,[1]original_ver!CV158="","")</f>
        <v/>
      </c>
      <c r="CV296" s="48"/>
      <c r="CW296" s="15" t="str" cm="1">
        <f t="array" ref="CW296">_xlfn.IFS([1]original_ver!CY158="ประยุกต์",1,[1]original_ver!CY158="ไม่ประยุกต์",0,[1]original_ver!CY158="","")</f>
        <v/>
      </c>
      <c r="CX296" s="48"/>
      <c r="CY296" s="15" t="str" cm="1">
        <f t="array" ref="CY296">_xlfn.IFS([1]original_ver!DB158="ประยุกต์",1,[1]original_ver!DB158="ไม่ประยุกต์",0,[1]original_ver!DB158="","")</f>
        <v/>
      </c>
      <c r="CZ296" s="48"/>
      <c r="DA296" s="48"/>
      <c r="DB296" s="48"/>
      <c r="DC296" s="48"/>
      <c r="DD296" s="48"/>
      <c r="DE296" s="48"/>
      <c r="DF296" s="48"/>
      <c r="DG296" s="17">
        <v>3</v>
      </c>
      <c r="DH296" s="17">
        <v>1</v>
      </c>
      <c r="DI296" s="17">
        <v>2</v>
      </c>
      <c r="DJ296" s="17">
        <v>1</v>
      </c>
      <c r="DK296" s="48"/>
      <c r="DL296" s="48"/>
      <c r="DM296" s="17">
        <v>1</v>
      </c>
      <c r="DN296" s="17">
        <v>1</v>
      </c>
      <c r="DO296" s="48"/>
      <c r="DP296" s="48"/>
      <c r="DQ296" s="48"/>
      <c r="DR296" s="48"/>
      <c r="DS296" s="49">
        <v>4</v>
      </c>
      <c r="DT296" s="49">
        <v>4</v>
      </c>
      <c r="DU296" s="17">
        <v>3.5</v>
      </c>
      <c r="DV296" s="49">
        <v>5</v>
      </c>
      <c r="DW296" s="49">
        <v>5</v>
      </c>
      <c r="DX296" s="49">
        <v>4.25</v>
      </c>
      <c r="DY296" s="153"/>
      <c r="DZ296" s="25">
        <v>4</v>
      </c>
      <c r="EA296" s="25">
        <v>4.333333333333333</v>
      </c>
      <c r="EB296" s="25">
        <v>4.25</v>
      </c>
      <c r="EC296" s="25">
        <v>5</v>
      </c>
      <c r="ED296" s="25">
        <v>5</v>
      </c>
      <c r="EE296">
        <v>4.25</v>
      </c>
    </row>
    <row r="297" spans="1:135" x14ac:dyDescent="0.2">
      <c r="A297">
        <v>148</v>
      </c>
      <c r="AC297">
        <f t="shared" si="23"/>
        <v>0</v>
      </c>
      <c r="AD297" t="e">
        <f t="shared" si="25"/>
        <v>#DIV/0!</v>
      </c>
      <c r="AP297" s="148">
        <f t="shared" si="26"/>
        <v>0</v>
      </c>
      <c r="AQ297" s="148" t="e">
        <f t="shared" si="24"/>
        <v>#DIV/0!</v>
      </c>
      <c r="CI297" s="148" t="e">
        <f t="shared" si="27"/>
        <v>#DIV/0!</v>
      </c>
    </row>
    <row r="298" spans="1:135" x14ac:dyDescent="0.2">
      <c r="A298">
        <v>149</v>
      </c>
      <c r="B298" s="15">
        <v>539</v>
      </c>
      <c r="C298" s="47" t="s">
        <v>714</v>
      </c>
      <c r="D298" cm="1">
        <f t="array" ref="D298">_xlfn.IFS([1]original_ver!D159="Participant",1,[1]original_ver!D159="Non-Participant",0,[1]original_ver!D159="","")</f>
        <v>1</v>
      </c>
      <c r="E298" s="15">
        <v>2</v>
      </c>
      <c r="F298" s="17" cm="1">
        <f t="array" ref="F298">_xlfn.IFS([1]original_ver!F159="ชาย",1,[1]original_ver!F159="หญิง",0,[1]original_ver!F159="","")</f>
        <v>1</v>
      </c>
      <c r="G298" s="15">
        <v>56</v>
      </c>
      <c r="H298" s="17" cm="1">
        <f t="array" ref="H298">_xlfn.IFS([1]original_ver!H159="ไม่มีการศึกษา",0,[1]original_ver!H159="ประถมศึกษา",1,[1]original_ver!H159="มัธยมศึกษาตอนต้น",2,[1]original_ver!H159="มัธยมศึกษาตอนปลาย",3,[1]original_ver!H159="อนุปริญญา (ปวช., ปวส., ฝึกหัดครู)",4,[1]original_ver!H159="ปริญญาตรี",5,[1]original_ver!H159="สูงกว่าปริญญาตรี",6,[1]original_ver!H159="","")</f>
        <v>3</v>
      </c>
      <c r="I298" s="17" cm="1">
        <f t="array" ref="I298">_xlfn.IFS([1]original_ver!I159="โสด",1,[1]original_ver!I159="สมรส/อยู่ด้วยกัน",2,[1]original_ver!I159="หย่าร้าง/แยกกันอยู่",3,[1]original_ver!I159="หม้าย",4,[1]original_ver!I159="","")</f>
        <v>2</v>
      </c>
      <c r="J298" s="15">
        <v>5</v>
      </c>
      <c r="K298" s="15">
        <v>20</v>
      </c>
      <c r="L298" s="17" cm="1">
        <f t="array" ref="L298">_xlfn.IFS([1]original_ver!L159="ใช่",1,[1]original_ver!L159="ไม่ใช่",0,[1]original_ver!L159="","")</f>
        <v>0</v>
      </c>
      <c r="M298" s="17" cm="1">
        <f t="array" ref="M298">_xlfn.IFS([1]original_ver!M159="กู้ยืม",1,[1]original_ver!M159="ไม่กู้ยืม",0,[1]original_ver!M159="","")</f>
        <v>1</v>
      </c>
      <c r="N298" s="17">
        <f>IF($O298&gt;1, 1,0)</f>
        <v>1</v>
      </c>
      <c r="O298" s="23">
        <v>480000</v>
      </c>
      <c r="P298" s="17" cm="1">
        <f t="array" ref="P298">_xlfn.IFS([1]original_ver!O159="ใช่",1,[1]original_ver!O159="ไม่ใช่",0,[1]original_ver!O159="","")</f>
        <v>1</v>
      </c>
      <c r="Q298" s="17"/>
      <c r="R298" s="17">
        <v>7</v>
      </c>
      <c r="S298" s="17">
        <v>1</v>
      </c>
      <c r="T298" s="17">
        <v>15</v>
      </c>
      <c r="U298" s="17">
        <v>3000</v>
      </c>
      <c r="V298" s="17">
        <v>6</v>
      </c>
      <c r="W298" s="22">
        <f>$U298/$T298</f>
        <v>200</v>
      </c>
      <c r="X298" s="48"/>
      <c r="Y298" s="48"/>
      <c r="Z298" s="48"/>
      <c r="AA298" s="48"/>
      <c r="AB298" s="48"/>
      <c r="AC298" s="48">
        <f t="shared" si="23"/>
        <v>3000</v>
      </c>
      <c r="AD298">
        <f t="shared" si="25"/>
        <v>200</v>
      </c>
      <c r="AE298" s="17">
        <v>7</v>
      </c>
      <c r="AF298" s="17">
        <v>1</v>
      </c>
      <c r="AG298" s="17">
        <v>30</v>
      </c>
      <c r="AH298" s="17">
        <v>5000</v>
      </c>
      <c r="AI298" s="17">
        <v>6</v>
      </c>
      <c r="AJ298" s="27">
        <f>$AH298/$AG298</f>
        <v>166.66666666666666</v>
      </c>
      <c r="AK298" s="48"/>
      <c r="AL298" s="48"/>
      <c r="AM298" s="48"/>
      <c r="AN298" s="48"/>
      <c r="AO298" s="48"/>
      <c r="AP298" s="149">
        <f t="shared" si="26"/>
        <v>5000</v>
      </c>
      <c r="AQ298" s="149">
        <f t="shared" si="24"/>
        <v>166.66666666666666</v>
      </c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9">
        <v>1.75</v>
      </c>
      <c r="CE298" s="49">
        <v>1</v>
      </c>
      <c r="CF298" s="49">
        <v>1.6666666666666667</v>
      </c>
      <c r="CG298" s="49">
        <v>2</v>
      </c>
      <c r="CH298" s="49">
        <v>2</v>
      </c>
      <c r="CI298" s="153">
        <f t="shared" si="27"/>
        <v>1.6833333333333336</v>
      </c>
      <c r="CJ298" s="17">
        <v>2</v>
      </c>
      <c r="CK298" cm="1">
        <f t="array" ref="CK298">_xlfn.IFS([1]original_ver!CH159="จากการเข้าร่วมกิจกรรมอบรม ที่จัดโดยโครงการเกษตรกรปราดเปรื่อง (Smart Farmer)",1,[1]original_ver!CH159="จากการเข้าร่วมกิจกรรมอบรม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ๆ",3,[1]original_ver!CH159="จากการเรียนรู้ผ่านประสบการณ์ของผู้อื่น ได้แก่ เพื่อนบ้าน พี่น้อง เพื่อน และญาติ เป็นต้น",4,[1]original_ver!CH159="ไม่ได้เข้าร่วมกิจกรรมอบรมหรือเรียนรู้ใด ๆ (ข้ามไปข้อ 33)",5)</f>
        <v>5</v>
      </c>
      <c r="CL298" s="15" t="str" cm="1">
        <f t="array" ref="CL298">_xlfn.IFS([1]original_ver!CJ159="ความรู้ทางการเกษตรและการใช้เทคโนโลยีสำหรับการผลิตในฟาร์ม",1,[1]original_ver!CJ159="การวางแผนและจัดการฟาร์ม เช่น การเก็บเกี่ยว การเงิน และการวางแผนทางการตลาด",2,[1]original_ver!CJ159="การเป็นผู้ประกอบการทางการเกษตร",3,[1]original_ver!CJ159="การเพิ่มมูลค่าผลผลิต และการแปรรูปผลผลิต (รวมถึงการพัฒนาคุณภาพผลผลิต)",4,[1]original_ver!CJ159="","")</f>
        <v/>
      </c>
      <c r="CM298" s="48"/>
      <c r="CN298" s="48"/>
      <c r="CO298" s="15" t="str" cm="1">
        <f t="array" ref="CO298">_xlfn.IFS([1]original_ver!CN159="ความรู้ทางการเกษตรและการใช้เทคโนโลยีสำหรับการผลิตในฟาร์ม",1,[1]original_ver!CN159="การวางแผนและจัดการฟาร์ม เช่น การเก็บเกี่ยว การเงิน และการวางแผนทางการตลาด",2,[1]original_ver!CN159="การเป็นผู้ประกอบการทางการเกษตร",3,[1]original_ver!CN159="การเพิ่มมูลค่าผลผลิต และการแปรรูปผลผลิต (รวมถึงการพัฒนาคุณภาพผลผลิต)",4,[1]original_ver!CN159="","")</f>
        <v/>
      </c>
      <c r="CP298" s="48"/>
      <c r="CQ298" s="48"/>
      <c r="CR298" s="15" t="str" cm="1">
        <f t="array" ref="CR298">_xlfn.IFS([1]original_ver!CR159="ประยุกต์",1,[1]original_ver!CR159="ไม่ประยุกต์",0,[1]original_ver!CR159="","")</f>
        <v/>
      </c>
      <c r="CS298" s="15" t="str" cm="1">
        <f t="array" ref="CS298">_xlfn.IFS([1]original_ver!CS159="ประยุกต์",1,[1]original_ver!CS159="ไม่ประยุกต์",0,[1]original_ver!CS159="","")</f>
        <v/>
      </c>
      <c r="CT298" s="48"/>
      <c r="CU298" s="15" t="str" cm="1">
        <f t="array" ref="CU298">_xlfn.IFS([1]original_ver!CV159="ประยุกต์",1,[1]original_ver!CV159="ไม่ประยุกต์",0,[1]original_ver!CV159="","")</f>
        <v/>
      </c>
      <c r="CV298" s="48"/>
      <c r="CW298" s="15" t="str" cm="1">
        <f t="array" ref="CW298">_xlfn.IFS([1]original_ver!CY159="ประยุกต์",1,[1]original_ver!CY159="ไม่ประยุกต์",0,[1]original_ver!CY159="","")</f>
        <v/>
      </c>
      <c r="CX298" s="48"/>
      <c r="CY298" s="15" t="str" cm="1">
        <f t="array" ref="CY298">_xlfn.IFS([1]original_ver!DB159="ประยุกต์",1,[1]original_ver!DB159="ไม่ประยุกต์",0,[1]original_ver!DB159="","")</f>
        <v/>
      </c>
      <c r="CZ298" s="48"/>
      <c r="DA298" s="48"/>
      <c r="DB298" s="48"/>
      <c r="DC298" s="48"/>
      <c r="DD298" s="48"/>
      <c r="DE298" s="48"/>
      <c r="DF298" s="48"/>
      <c r="DG298" s="17">
        <v>2</v>
      </c>
      <c r="DH298" s="17">
        <v>3</v>
      </c>
      <c r="DI298" s="48"/>
      <c r="DJ298" s="48"/>
      <c r="DK298" s="17">
        <v>3</v>
      </c>
      <c r="DL298" s="17">
        <v>4</v>
      </c>
      <c r="DM298" s="17">
        <v>1</v>
      </c>
      <c r="DN298" s="17">
        <v>1</v>
      </c>
      <c r="DO298" s="17" t="s">
        <v>715</v>
      </c>
      <c r="DP298" s="17">
        <v>1</v>
      </c>
      <c r="DQ298" s="17">
        <v>4</v>
      </c>
      <c r="DR298" s="48"/>
      <c r="DS298" s="52">
        <v>4</v>
      </c>
      <c r="DT298" s="52">
        <v>3.3333333333333335</v>
      </c>
      <c r="DU298" s="48">
        <v>3.5</v>
      </c>
      <c r="DV298" s="52">
        <v>3.4</v>
      </c>
      <c r="DW298" s="52">
        <v>2</v>
      </c>
      <c r="DX298" s="52">
        <v>3</v>
      </c>
      <c r="DY298" s="153"/>
      <c r="DZ298" s="25">
        <v>4.2</v>
      </c>
      <c r="EA298" s="25">
        <v>4.333333333333333</v>
      </c>
      <c r="EB298" s="25">
        <v>4.5</v>
      </c>
      <c r="EC298" s="25">
        <v>4.4000000000000004</v>
      </c>
      <c r="ED298" s="25">
        <v>2.3333333333333335</v>
      </c>
      <c r="EE298">
        <v>3</v>
      </c>
    </row>
    <row r="299" spans="1:135" x14ac:dyDescent="0.2">
      <c r="A299">
        <v>149</v>
      </c>
      <c r="AC299">
        <f t="shared" si="23"/>
        <v>0</v>
      </c>
      <c r="AD299" t="e">
        <f t="shared" si="25"/>
        <v>#DIV/0!</v>
      </c>
      <c r="AP299" s="148">
        <f t="shared" si="26"/>
        <v>0</v>
      </c>
      <c r="AQ299" s="148" t="e">
        <f t="shared" si="24"/>
        <v>#DIV/0!</v>
      </c>
      <c r="CI299" s="148" t="e">
        <f t="shared" si="27"/>
        <v>#DIV/0!</v>
      </c>
    </row>
    <row r="300" spans="1:135" x14ac:dyDescent="0.2">
      <c r="A300">
        <v>150</v>
      </c>
      <c r="B300" s="15">
        <v>540</v>
      </c>
      <c r="C300" s="50" t="s">
        <v>716</v>
      </c>
      <c r="D300" cm="1">
        <f t="array" ref="D300">_xlfn.IFS([1]original_ver!D160="Participant",1,[1]original_ver!D160="Non-Participant",0,[1]original_ver!D160="","")</f>
        <v>1</v>
      </c>
      <c r="E300" s="15">
        <v>2</v>
      </c>
      <c r="F300" s="17" cm="1">
        <f t="array" ref="F300">_xlfn.IFS([1]original_ver!F160="ชาย",1,[1]original_ver!F160="หญิง",0,[1]original_ver!F160="","")</f>
        <v>1</v>
      </c>
      <c r="G300" s="15">
        <v>65</v>
      </c>
      <c r="H300" s="17" cm="1">
        <f t="array" ref="H300">_xlfn.IFS([1]original_ver!H160="ไม่มีการศึกษา",0,[1]original_ver!H160="ประถมศึกษา",1,[1]original_ver!H160="มัธยมศึกษาตอนต้น",2,[1]original_ver!H160="มัธยมศึกษาตอนปลาย",3,[1]original_ver!H160="อนุปริญญา (ปวช., ปวส., ฝึกหัดครู)",4,[1]original_ver!H160="ปริญญาตรี",5,[1]original_ver!H160="สูงกว่าปริญญาตรี",6,[1]original_ver!H160="","")</f>
        <v>5</v>
      </c>
      <c r="I300" s="17" cm="1">
        <f t="array" ref="I300">_xlfn.IFS([1]original_ver!I160="โสด",1,[1]original_ver!I160="สมรส/อยู่ด้วยกัน",2,[1]original_ver!I160="หย่าร้าง/แยกกันอยู่",3,[1]original_ver!I160="หม้าย",4,[1]original_ver!I160="","")</f>
        <v>2</v>
      </c>
      <c r="J300" s="15">
        <v>4</v>
      </c>
      <c r="K300" s="15">
        <v>30</v>
      </c>
      <c r="L300" s="17" cm="1">
        <f t="array" ref="L300">_xlfn.IFS([1]original_ver!L160="ใช่",1,[1]original_ver!L160="ไม่ใช่",0,[1]original_ver!L160="","")</f>
        <v>0</v>
      </c>
      <c r="M300" s="17" cm="1">
        <f t="array" ref="M300">_xlfn.IFS([1]original_ver!M160="กู้ยืม",1,[1]original_ver!M160="ไม่กู้ยืม",0,[1]original_ver!M160="","")</f>
        <v>0</v>
      </c>
      <c r="N300" s="17">
        <f>IF($O300&gt;1, 1,0)</f>
        <v>1</v>
      </c>
      <c r="O300" s="23">
        <v>800000</v>
      </c>
      <c r="P300" s="17" cm="1">
        <f t="array" ref="P300">_xlfn.IFS([1]original_ver!O160="ใช่",1,[1]original_ver!O160="ไม่ใช่",0,[1]original_ver!O160="","")</f>
        <v>1</v>
      </c>
      <c r="Q300" s="17"/>
      <c r="R300" s="17">
        <v>7</v>
      </c>
      <c r="S300" s="17">
        <v>1</v>
      </c>
      <c r="T300" s="17">
        <v>1</v>
      </c>
      <c r="U300" s="17">
        <v>2000</v>
      </c>
      <c r="V300" s="17">
        <v>46</v>
      </c>
      <c r="W300" s="22">
        <f>$U300/$T300</f>
        <v>2000</v>
      </c>
      <c r="X300" s="48"/>
      <c r="Y300" s="48"/>
      <c r="Z300" s="48"/>
      <c r="AA300" s="48"/>
      <c r="AB300" s="48"/>
      <c r="AC300" s="48">
        <f t="shared" si="23"/>
        <v>2000</v>
      </c>
      <c r="AD300">
        <f t="shared" si="25"/>
        <v>2000</v>
      </c>
      <c r="AE300" s="17">
        <v>7</v>
      </c>
      <c r="AF300" s="17">
        <v>1</v>
      </c>
      <c r="AG300" s="17">
        <v>1</v>
      </c>
      <c r="AH300" s="17">
        <v>2000</v>
      </c>
      <c r="AI300" s="17">
        <v>46</v>
      </c>
      <c r="AJ300" s="27">
        <f>$AH300/$AG300</f>
        <v>2000</v>
      </c>
      <c r="AK300" s="48"/>
      <c r="AL300" s="48"/>
      <c r="AM300" s="48"/>
      <c r="AN300" s="48"/>
      <c r="AO300" s="48"/>
      <c r="AP300" s="149">
        <f t="shared" si="26"/>
        <v>2000</v>
      </c>
      <c r="AQ300" s="149">
        <f t="shared" si="24"/>
        <v>2000</v>
      </c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9">
        <v>1</v>
      </c>
      <c r="CE300" s="49">
        <v>1</v>
      </c>
      <c r="CF300" s="49">
        <v>1</v>
      </c>
      <c r="CG300" s="49">
        <v>1</v>
      </c>
      <c r="CH300" s="49">
        <v>5</v>
      </c>
      <c r="CI300" s="153">
        <f t="shared" si="27"/>
        <v>1.8</v>
      </c>
      <c r="CJ300" s="17">
        <v>4</v>
      </c>
      <c r="CK300" cm="1">
        <f t="array" ref="CK300">_xlfn.IFS([1]original_ver!CH160="จากการเข้าร่วมกิจกรรมอบรม ที่จัดโดยโครงการเกษตรกรปราดเปรื่อง (Smart Farmer)",1,[1]original_ver!CH160="จากการเข้าร่วมกิจกรรมอบรม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ๆ",3,[1]original_ver!CH160="จากการเรียนรู้ผ่านประสบการณ์ของผู้อื่น ได้แก่ เพื่อนบ้าน พี่น้อง เพื่อน และญาติ เป็นต้น",4,[1]original_ver!CH160="ไม่ได้เข้าร่วมกิจกรรมอบรมหรือเรียนรู้ใด ๆ (ข้ามไปข้อ 33)",5)</f>
        <v>5</v>
      </c>
      <c r="CL300" s="15" t="str" cm="1">
        <f t="array" ref="CL300">_xlfn.IFS([1]original_ver!CJ160="ความรู้ทางการเกษตรและการใช้เทคโนโลยีสำหรับการผลิตในฟาร์ม",1,[1]original_ver!CJ160="การวางแผนและจัดการฟาร์ม เช่น การเก็บเกี่ยว การเงิน และการวางแผนทางการตลาด",2,[1]original_ver!CJ160="การเป็นผู้ประกอบการทางการเกษตร",3,[1]original_ver!CJ160="การเพิ่มมูลค่าผลผลิต และการแปรรูปผลผลิต (รวมถึงการพัฒนาคุณภาพผลผลิต)",4,[1]original_ver!CJ160="","")</f>
        <v/>
      </c>
      <c r="CM300" s="48"/>
      <c r="CN300" s="48"/>
      <c r="CO300" s="15" t="str" cm="1">
        <f t="array" ref="CO300">_xlfn.IFS([1]original_ver!CN160="ความรู้ทางการเกษตรและการใช้เทคโนโลยีสำหรับการผลิตในฟาร์ม",1,[1]original_ver!CN160="การวางแผนและจัดการฟาร์ม เช่น การเก็บเกี่ยว การเงิน และการวางแผนทางการตลาด",2,[1]original_ver!CN160="การเป็นผู้ประกอบการทางการเกษตร",3,[1]original_ver!CN160="การเพิ่มมูลค่าผลผลิต และการแปรรูปผลผลิต (รวมถึงการพัฒนาคุณภาพผลผลิต)",4,[1]original_ver!CN160="","")</f>
        <v/>
      </c>
      <c r="CP300" s="48"/>
      <c r="CQ300" s="48"/>
      <c r="CR300" s="15" t="str" cm="1">
        <f t="array" ref="CR300">_xlfn.IFS([1]original_ver!CR160="ประยุกต์",1,[1]original_ver!CR160="ไม่ประยุกต์",0,[1]original_ver!CR160="","")</f>
        <v/>
      </c>
      <c r="CS300" s="15" t="str" cm="1">
        <f t="array" ref="CS300">_xlfn.IFS([1]original_ver!CS160="ประยุกต์",1,[1]original_ver!CS160="ไม่ประยุกต์",0,[1]original_ver!CS160="","")</f>
        <v/>
      </c>
      <c r="CT300" s="48"/>
      <c r="CU300" s="15" t="str" cm="1">
        <f t="array" ref="CU300">_xlfn.IFS([1]original_ver!CV160="ประยุกต์",1,[1]original_ver!CV160="ไม่ประยุกต์",0,[1]original_ver!CV160="","")</f>
        <v/>
      </c>
      <c r="CV300" s="48"/>
      <c r="CW300" s="15" t="str" cm="1">
        <f t="array" ref="CW300">_xlfn.IFS([1]original_ver!CY160="ประยุกต์",1,[1]original_ver!CY160="ไม่ประยุกต์",0,[1]original_ver!CY160="","")</f>
        <v/>
      </c>
      <c r="CX300" s="48"/>
      <c r="CY300" s="15" t="str" cm="1">
        <f t="array" ref="CY300">_xlfn.IFS([1]original_ver!DB160="ประยุกต์",1,[1]original_ver!DB160="ไม่ประยุกต์",0,[1]original_ver!DB160="","")</f>
        <v/>
      </c>
      <c r="CZ300" s="48"/>
      <c r="DA300" s="48"/>
      <c r="DB300" s="48"/>
      <c r="DC300" s="48"/>
      <c r="DD300" s="48"/>
      <c r="DE300" s="48"/>
      <c r="DF300" s="48"/>
      <c r="DG300" s="17">
        <v>1</v>
      </c>
      <c r="DH300" s="17">
        <v>2</v>
      </c>
      <c r="DI300" s="17">
        <v>3</v>
      </c>
      <c r="DJ300" s="17">
        <v>2</v>
      </c>
      <c r="DK300" s="17">
        <v>2</v>
      </c>
      <c r="DL300" s="17">
        <v>2</v>
      </c>
      <c r="DM300" s="48"/>
      <c r="DN300" s="48"/>
      <c r="DO300" s="17" t="s">
        <v>717</v>
      </c>
      <c r="DP300" s="17">
        <v>1</v>
      </c>
      <c r="DQ300" s="17">
        <v>3</v>
      </c>
      <c r="DR300" s="48"/>
      <c r="DS300" s="52">
        <v>4</v>
      </c>
      <c r="DT300" s="52">
        <v>3</v>
      </c>
      <c r="DU300" s="48">
        <v>3.5</v>
      </c>
      <c r="DV300" s="52">
        <v>3</v>
      </c>
      <c r="DW300" s="52">
        <v>3.6666666666666665</v>
      </c>
      <c r="DX300" s="52">
        <v>4</v>
      </c>
      <c r="DY300" s="153"/>
      <c r="DZ300" s="25">
        <v>4</v>
      </c>
      <c r="EA300" s="25">
        <v>3</v>
      </c>
      <c r="EB300" s="25">
        <v>3.5</v>
      </c>
      <c r="EC300" s="25">
        <v>3</v>
      </c>
      <c r="ED300" s="25">
        <v>3.6666666666666665</v>
      </c>
      <c r="EE300">
        <v>4</v>
      </c>
    </row>
    <row r="301" spans="1:135" x14ac:dyDescent="0.2">
      <c r="A301">
        <v>150</v>
      </c>
      <c r="AC301">
        <f t="shared" si="23"/>
        <v>0</v>
      </c>
      <c r="AD301" t="e">
        <f t="shared" si="25"/>
        <v>#DIV/0!</v>
      </c>
      <c r="AP301" s="148">
        <f t="shared" si="26"/>
        <v>0</v>
      </c>
      <c r="AQ301" s="148" t="e">
        <f t="shared" si="24"/>
        <v>#DIV/0!</v>
      </c>
      <c r="CI301" s="148" t="e">
        <f t="shared" si="27"/>
        <v>#DIV/0!</v>
      </c>
    </row>
    <row r="302" spans="1:135" x14ac:dyDescent="0.2">
      <c r="A302">
        <v>151</v>
      </c>
      <c r="B302" s="15">
        <v>541</v>
      </c>
      <c r="C302" s="50" t="s">
        <v>718</v>
      </c>
      <c r="D302" cm="1">
        <f t="array" ref="D302">_xlfn.IFS([1]original_ver!D161="Participant",1,[1]original_ver!D161="Non-Participant",0,[1]original_ver!D161="","")</f>
        <v>1</v>
      </c>
      <c r="E302" s="15">
        <v>2</v>
      </c>
      <c r="F302" s="17" cm="1">
        <f t="array" ref="F302">_xlfn.IFS([1]original_ver!F161="ชาย",1,[1]original_ver!F161="หญิง",0,[1]original_ver!F161="","")</f>
        <v>1</v>
      </c>
      <c r="G302" s="15">
        <v>50</v>
      </c>
      <c r="H302" s="17" cm="1">
        <f t="array" ref="H302">_xlfn.IFS([1]original_ver!H161="ไม่มีการศึกษา",0,[1]original_ver!H161="ประถมศึกษา",1,[1]original_ver!H161="มัธยมศึกษาตอนต้น",2,[1]original_ver!H161="มัธยมศึกษาตอนปลาย",3,[1]original_ver!H161="อนุปริญญา (ปวช., ปวส., ฝึกหัดครู)",4,[1]original_ver!H161="ปริญญาตรี",5,[1]original_ver!H161="สูงกว่าปริญญาตรี",6,[1]original_ver!H161="","")</f>
        <v>4</v>
      </c>
      <c r="I302" s="17" cm="1">
        <f t="array" ref="I302">_xlfn.IFS([1]original_ver!I161="โสด",1,[1]original_ver!I161="สมรส/อยู่ด้วยกัน",2,[1]original_ver!I161="หย่าร้าง/แยกกันอยู่",3,[1]original_ver!I161="หม้าย",4,[1]original_ver!I161="","")</f>
        <v>2</v>
      </c>
      <c r="J302" s="15">
        <v>2</v>
      </c>
      <c r="K302" s="15">
        <v>20</v>
      </c>
      <c r="L302" s="17">
        <v>1</v>
      </c>
      <c r="M302" s="17" cm="1">
        <f t="array" ref="M302">_xlfn.IFS([1]original_ver!M161="กู้ยืม",1,[1]original_ver!M161="ไม่กู้ยืม",0,[1]original_ver!M161="","")</f>
        <v>0</v>
      </c>
      <c r="N302" s="17">
        <f>IF($O302&gt;1, 1,0)</f>
        <v>1</v>
      </c>
      <c r="O302" s="23">
        <v>360000</v>
      </c>
      <c r="P302" s="17" cm="1">
        <f t="array" ref="P302">_xlfn.IFS([1]original_ver!O161="ใช่",1,[1]original_ver!O161="ไม่ใช่",0,[1]original_ver!O161="","")</f>
        <v>1</v>
      </c>
      <c r="Q302" s="17"/>
      <c r="R302" s="17">
        <v>8</v>
      </c>
      <c r="S302" s="17">
        <v>1</v>
      </c>
      <c r="T302" s="17">
        <v>10</v>
      </c>
      <c r="U302" s="17">
        <v>15000</v>
      </c>
      <c r="V302" s="17">
        <v>200</v>
      </c>
      <c r="W302" s="22">
        <f>$U302/$T302</f>
        <v>1500</v>
      </c>
      <c r="X302" s="48"/>
      <c r="Y302" s="48"/>
      <c r="Z302" s="48"/>
      <c r="AA302" s="48"/>
      <c r="AB302" s="48"/>
      <c r="AC302" s="48">
        <f t="shared" ref="AC302:AC328" si="28">$U302+$Z302</f>
        <v>15000</v>
      </c>
      <c r="AD302">
        <f t="shared" si="25"/>
        <v>1500</v>
      </c>
      <c r="AE302" s="17">
        <v>8</v>
      </c>
      <c r="AF302" s="17">
        <v>1</v>
      </c>
      <c r="AG302" s="17">
        <v>10</v>
      </c>
      <c r="AH302" s="17">
        <v>15000</v>
      </c>
      <c r="AI302" s="17">
        <v>300</v>
      </c>
      <c r="AJ302" s="27">
        <f>$AH302/$AG302</f>
        <v>1500</v>
      </c>
      <c r="AK302" s="48"/>
      <c r="AL302" s="48"/>
      <c r="AM302" s="48"/>
      <c r="AN302" s="48"/>
      <c r="AO302" s="48"/>
      <c r="AP302" s="149">
        <f t="shared" si="26"/>
        <v>15000</v>
      </c>
      <c r="AQ302" s="149">
        <f t="shared" si="24"/>
        <v>1500</v>
      </c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9">
        <v>1</v>
      </c>
      <c r="CE302" s="49">
        <v>1</v>
      </c>
      <c r="CF302" s="49">
        <v>1</v>
      </c>
      <c r="CG302" s="49">
        <v>1</v>
      </c>
      <c r="CH302" s="49">
        <v>1</v>
      </c>
      <c r="CI302" s="153">
        <f t="shared" si="27"/>
        <v>1</v>
      </c>
      <c r="CJ302" s="17">
        <v>1</v>
      </c>
      <c r="CK302" cm="1">
        <f t="array" ref="CK302">_xlfn.IFS([1]original_ver!CH161="จากการเข้าร่วมกิจกรรมอบรม ที่จัดโดยโครงการเกษตรกรปราดเปรื่อง (Smart Farmer)",1,[1]original_ver!CH161="จากการเข้าร่วมกิจกรรมอบรม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ๆ",3,[1]original_ver!CH161="จากการเรียนรู้ผ่านประสบการณ์ของผู้อื่น ได้แก่ เพื่อนบ้าน พี่น้อง เพื่อน และญาติ เป็นต้น",4,[1]original_ver!CH161="ไม่ได้เข้าร่วมกิจกรรมอบรมหรือเรียนรู้ใด ๆ (ข้ามไปข้อ 33)",5)</f>
        <v>5</v>
      </c>
      <c r="CL302" s="15" t="str" cm="1">
        <f t="array" ref="CL302">_xlfn.IFS([1]original_ver!CJ161="ความรู้ทางการเกษตรและการใช้เทคโนโลยีสำหรับการผลิตในฟาร์ม",1,[1]original_ver!CJ161="การวางแผนและจัดการฟาร์ม เช่น การเก็บเกี่ยว การเงิน และการวางแผนทางการตลาด",2,[1]original_ver!CJ161="การเป็นผู้ประกอบการทางการเกษตร",3,[1]original_ver!CJ161="การเพิ่มมูลค่าผลผลิต และการแปรรูปผลผลิต (รวมถึงการพัฒนาคุณภาพผลผลิต)",4,[1]original_ver!CJ161="","")</f>
        <v/>
      </c>
      <c r="CM302" s="48"/>
      <c r="CN302" s="48"/>
      <c r="CO302" s="15" t="str" cm="1">
        <f t="array" ref="CO302">_xlfn.IFS([1]original_ver!CN161="ความรู้ทางการเกษตรและการใช้เทคโนโลยีสำหรับการผลิตในฟาร์ม",1,[1]original_ver!CN161="การวางแผนและจัดการฟาร์ม เช่น การเก็บเกี่ยว การเงิน และการวางแผนทางการตลาด",2,[1]original_ver!CN161="การเป็นผู้ประกอบการทางการเกษตร",3,[1]original_ver!CN161="การเพิ่มมูลค่าผลผลิต และการแปรรูปผลผลิต (รวมถึงการพัฒนาคุณภาพผลผลิต)",4,[1]original_ver!CN161="","")</f>
        <v/>
      </c>
      <c r="CP302" s="48"/>
      <c r="CQ302" s="48"/>
      <c r="CR302" s="15" t="str" cm="1">
        <f t="array" ref="CR302">_xlfn.IFS([1]original_ver!CR161="ประยุกต์",1,[1]original_ver!CR161="ไม่ประยุกต์",0,[1]original_ver!CR161="","")</f>
        <v/>
      </c>
      <c r="CS302" s="15" t="str" cm="1">
        <f t="array" ref="CS302">_xlfn.IFS([1]original_ver!CS161="ประยุกต์",1,[1]original_ver!CS161="ไม่ประยุกต์",0,[1]original_ver!CS161="","")</f>
        <v/>
      </c>
      <c r="CT302" s="48"/>
      <c r="CU302" s="15" t="str" cm="1">
        <f t="array" ref="CU302">_xlfn.IFS([1]original_ver!CV161="ประยุกต์",1,[1]original_ver!CV161="ไม่ประยุกต์",0,[1]original_ver!CV161="","")</f>
        <v/>
      </c>
      <c r="CV302" s="48"/>
      <c r="CW302" s="15" t="str" cm="1">
        <f t="array" ref="CW302">_xlfn.IFS([1]original_ver!CY161="ประยุกต์",1,[1]original_ver!CY161="ไม่ประยุกต์",0,[1]original_ver!CY161="","")</f>
        <v/>
      </c>
      <c r="CX302" s="48"/>
      <c r="CY302" s="15" t="str" cm="1">
        <f t="array" ref="CY302">_xlfn.IFS([1]original_ver!DB161="ประยุกต์",1,[1]original_ver!DB161="ไม่ประยุกต์",0,[1]original_ver!DB161="","")</f>
        <v/>
      </c>
      <c r="CZ302" s="48"/>
      <c r="DA302" s="48"/>
      <c r="DB302" s="48"/>
      <c r="DC302" s="48"/>
      <c r="DD302" s="48"/>
      <c r="DE302" s="48"/>
      <c r="DF302" s="48"/>
      <c r="DG302" s="48"/>
      <c r="DH302" s="48"/>
      <c r="DI302" s="17">
        <v>2</v>
      </c>
      <c r="DJ302" s="17">
        <v>3</v>
      </c>
      <c r="DK302" s="17">
        <v>3</v>
      </c>
      <c r="DL302" s="17">
        <v>3</v>
      </c>
      <c r="DM302" s="17">
        <v>1</v>
      </c>
      <c r="DN302" s="17">
        <v>3</v>
      </c>
      <c r="DO302" s="17" t="s">
        <v>719</v>
      </c>
      <c r="DP302" s="17">
        <v>1</v>
      </c>
      <c r="DQ302" s="17">
        <v>4</v>
      </c>
      <c r="DR302" s="48"/>
      <c r="DS302" s="52">
        <v>3.4</v>
      </c>
      <c r="DT302" s="52">
        <v>3.6666666666666665</v>
      </c>
      <c r="DU302" s="48">
        <v>3.75</v>
      </c>
      <c r="DV302" s="52">
        <v>4</v>
      </c>
      <c r="DW302" s="52">
        <v>3.6666666666666665</v>
      </c>
      <c r="DX302" s="52">
        <v>4</v>
      </c>
      <c r="DY302" s="153"/>
      <c r="DZ302" s="25">
        <v>4.4000000000000004</v>
      </c>
      <c r="EA302" s="25">
        <v>4.666666666666667</v>
      </c>
      <c r="EB302" s="25">
        <v>4.75</v>
      </c>
      <c r="EC302" s="25">
        <v>5</v>
      </c>
      <c r="ED302" s="25">
        <v>4.666666666666667</v>
      </c>
      <c r="EE302">
        <v>5</v>
      </c>
    </row>
    <row r="303" spans="1:135" x14ac:dyDescent="0.2">
      <c r="A303">
        <v>151</v>
      </c>
      <c r="AC303">
        <f t="shared" si="28"/>
        <v>0</v>
      </c>
      <c r="AD303" t="e">
        <f t="shared" si="25"/>
        <v>#DIV/0!</v>
      </c>
      <c r="AP303" s="148">
        <f t="shared" si="26"/>
        <v>0</v>
      </c>
      <c r="AQ303" s="148" t="e">
        <f t="shared" si="24"/>
        <v>#DIV/0!</v>
      </c>
      <c r="CI303" s="148" t="e">
        <f t="shared" si="27"/>
        <v>#DIV/0!</v>
      </c>
    </row>
    <row r="304" spans="1:135" x14ac:dyDescent="0.2">
      <c r="A304">
        <v>152</v>
      </c>
      <c r="B304" s="15">
        <v>542</v>
      </c>
      <c r="C304" s="50" t="s">
        <v>720</v>
      </c>
      <c r="D304" cm="1">
        <f t="array" ref="D304">_xlfn.IFS([1]original_ver!D162="Participant",1,[1]original_ver!D162="Non-Participant",0,[1]original_ver!D162="","")</f>
        <v>1</v>
      </c>
      <c r="E304" s="15">
        <v>2</v>
      </c>
      <c r="F304" s="17" cm="1">
        <f t="array" ref="F304">_xlfn.IFS([1]original_ver!F162="ชาย",1,[1]original_ver!F162="หญิง",0,[1]original_ver!F162="","")</f>
        <v>1</v>
      </c>
      <c r="G304" s="15">
        <v>50</v>
      </c>
      <c r="H304" s="17" cm="1">
        <f t="array" ref="H304">_xlfn.IFS([1]original_ver!H162="ไม่มีการศึกษา",0,[1]original_ver!H162="ประถมศึกษา",1,[1]original_ver!H162="มัธยมศึกษาตอนต้น",2,[1]original_ver!H162="มัธยมศึกษาตอนปลาย",3,[1]original_ver!H162="อนุปริญญา (ปวช., ปวส., ฝึกหัดครู)",4,[1]original_ver!H162="ปริญญาตรี",5,[1]original_ver!H162="สูงกว่าปริญญาตรี",6,[1]original_ver!H162="","")</f>
        <v>6</v>
      </c>
      <c r="I304" s="17" cm="1">
        <f t="array" ref="I304">_xlfn.IFS([1]original_ver!I162="โสด",1,[1]original_ver!I162="สมรส/อยู่ด้วยกัน",2,[1]original_ver!I162="หย่าร้าง/แยกกันอยู่",3,[1]original_ver!I162="หม้าย",4,[1]original_ver!I162="","")</f>
        <v>2</v>
      </c>
      <c r="J304" s="15">
        <v>4</v>
      </c>
      <c r="K304" s="15">
        <v>30</v>
      </c>
      <c r="L304" s="17">
        <v>1</v>
      </c>
      <c r="M304" s="17" cm="1">
        <f t="array" ref="M304">_xlfn.IFS([1]original_ver!M162="กู้ยืม",1,[1]original_ver!M162="ไม่กู้ยืม",0,[1]original_ver!M162="","")</f>
        <v>1</v>
      </c>
      <c r="N304" s="17">
        <f>IF($O304&gt;1, 1,0)</f>
        <v>1</v>
      </c>
      <c r="O304" s="23">
        <v>480000</v>
      </c>
      <c r="P304" s="17" cm="1">
        <f t="array" ref="P304">_xlfn.IFS([1]original_ver!O162="ใช่",1,[1]original_ver!O162="ไม่ใช่",0,[1]original_ver!O162="","")</f>
        <v>1</v>
      </c>
      <c r="Q304" s="17"/>
      <c r="R304" s="17">
        <v>8</v>
      </c>
      <c r="S304" s="17">
        <v>1</v>
      </c>
      <c r="T304" s="17">
        <v>15</v>
      </c>
      <c r="U304" s="17">
        <v>20000</v>
      </c>
      <c r="V304" s="17">
        <v>200</v>
      </c>
      <c r="W304" s="22">
        <f>$U304/$T304</f>
        <v>1333.3333333333333</v>
      </c>
      <c r="X304" s="48"/>
      <c r="Y304" s="48"/>
      <c r="Z304" s="48"/>
      <c r="AA304" s="48"/>
      <c r="AB304" s="48"/>
      <c r="AC304" s="48">
        <f t="shared" si="28"/>
        <v>20000</v>
      </c>
      <c r="AD304">
        <f t="shared" si="25"/>
        <v>1333.3333333333333</v>
      </c>
      <c r="AE304" s="17">
        <v>8</v>
      </c>
      <c r="AF304" s="17">
        <v>1</v>
      </c>
      <c r="AG304" s="17">
        <v>15</v>
      </c>
      <c r="AH304" s="17">
        <v>18000</v>
      </c>
      <c r="AI304" s="17">
        <v>300</v>
      </c>
      <c r="AJ304" s="27">
        <f>$AH304/$AG304</f>
        <v>1200</v>
      </c>
      <c r="AK304" s="48"/>
      <c r="AL304" s="48"/>
      <c r="AM304" s="48"/>
      <c r="AN304" s="48"/>
      <c r="AO304" s="48"/>
      <c r="AP304" s="149">
        <f t="shared" si="26"/>
        <v>18000</v>
      </c>
      <c r="AQ304" s="149">
        <f t="shared" si="24"/>
        <v>1200</v>
      </c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9">
        <v>2.5</v>
      </c>
      <c r="CE304" s="49">
        <v>2</v>
      </c>
      <c r="CF304" s="49">
        <v>2</v>
      </c>
      <c r="CG304" s="49">
        <v>2</v>
      </c>
      <c r="CH304" s="49">
        <v>2</v>
      </c>
      <c r="CI304" s="153">
        <f t="shared" si="27"/>
        <v>2.1</v>
      </c>
      <c r="CJ304" s="17">
        <v>2</v>
      </c>
      <c r="CK304" cm="1">
        <f t="array" ref="CK304">_xlfn.IFS([1]original_ver!CH162="จากการเข้าร่วมกิจกรรมอบรม ที่จัดโดยโครงการเกษตรกรปราดเปรื่อง (Smart Farmer)",1,[1]original_ver!CH162="จากการเข้าร่วมกิจกรรมอบรม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ๆ",3,[1]original_ver!CH162="จากการเรียนรู้ผ่านประสบการณ์ของผู้อื่น ได้แก่ เพื่อนบ้าน พี่น้อง เพื่อน และญาติ เป็นต้น",4,[1]original_ver!CH162="ไม่ได้เข้าร่วมกิจกรรมอบรมหรือเรียนรู้ใด ๆ (ข้ามไปข้อ 33)",5)</f>
        <v>5</v>
      </c>
      <c r="CL304" s="15" t="str" cm="1">
        <f t="array" ref="CL304">_xlfn.IFS([1]original_ver!CJ162="ความรู้ทางการเกษตรและการใช้เทคโนโลยีสำหรับการผลิตในฟาร์ม",1,[1]original_ver!CJ162="การวางแผนและจัดการฟาร์ม เช่น การเก็บเกี่ยว การเงิน และการวางแผนทางการตลาด",2,[1]original_ver!CJ162="การเป็นผู้ประกอบการทางการเกษตร",3,[1]original_ver!CJ162="การเพิ่มมูลค่าผลผลิต และการแปรรูปผลผลิต (รวมถึงการพัฒนาคุณภาพผลผลิต)",4,[1]original_ver!CJ162="","")</f>
        <v/>
      </c>
      <c r="CM304" s="48"/>
      <c r="CN304" s="48"/>
      <c r="CO304" s="15" t="str" cm="1">
        <f t="array" ref="CO304">_xlfn.IFS([1]original_ver!CN162="ความรู้ทางการเกษตรและการใช้เทคโนโลยีสำหรับการผลิตในฟาร์ม",1,[1]original_ver!CN162="การวางแผนและจัดการฟาร์ม เช่น การเก็บเกี่ยว การเงิน และการวางแผนทางการตลาด",2,[1]original_ver!CN162="การเป็นผู้ประกอบการทางการเกษตร",3,[1]original_ver!CN162="การเพิ่มมูลค่าผลผลิต และการแปรรูปผลผลิต (รวมถึงการพัฒนาคุณภาพผลผลิต)",4,[1]original_ver!CN162="","")</f>
        <v/>
      </c>
      <c r="CP304" s="48"/>
      <c r="CQ304" s="48"/>
      <c r="CR304" s="15" t="str" cm="1">
        <f t="array" ref="CR304">_xlfn.IFS([1]original_ver!CR162="ประยุกต์",1,[1]original_ver!CR162="ไม่ประยุกต์",0,[1]original_ver!CR162="","")</f>
        <v/>
      </c>
      <c r="CS304" s="15" t="str" cm="1">
        <f t="array" ref="CS304">_xlfn.IFS([1]original_ver!CS162="ประยุกต์",1,[1]original_ver!CS162="ไม่ประยุกต์",0,[1]original_ver!CS162="","")</f>
        <v/>
      </c>
      <c r="CT304" s="48"/>
      <c r="CU304" s="15" t="str" cm="1">
        <f t="array" ref="CU304">_xlfn.IFS([1]original_ver!CV162="ประยุกต์",1,[1]original_ver!CV162="ไม่ประยุกต์",0,[1]original_ver!CV162="","")</f>
        <v/>
      </c>
      <c r="CV304" s="48"/>
      <c r="CW304" s="15" t="str" cm="1">
        <f t="array" ref="CW304">_xlfn.IFS([1]original_ver!CY162="ประยุกต์",1,[1]original_ver!CY162="ไม่ประยุกต์",0,[1]original_ver!CY162="","")</f>
        <v/>
      </c>
      <c r="CX304" s="48"/>
      <c r="CY304" s="15" t="str" cm="1">
        <f t="array" ref="CY304">_xlfn.IFS([1]original_ver!DB162="ประยุกต์",1,[1]original_ver!DB162="ไม่ประยุกต์",0,[1]original_ver!DB162="","")</f>
        <v/>
      </c>
      <c r="CZ304" s="48"/>
      <c r="DA304" s="48"/>
      <c r="DB304" s="48"/>
      <c r="DC304" s="48"/>
      <c r="DD304" s="48"/>
      <c r="DE304" s="48"/>
      <c r="DF304" s="48"/>
      <c r="DG304" s="17">
        <v>1</v>
      </c>
      <c r="DH304" s="17">
        <v>3</v>
      </c>
      <c r="DI304" s="48"/>
      <c r="DJ304" s="48"/>
      <c r="DK304" s="17">
        <v>2</v>
      </c>
      <c r="DL304" s="17">
        <v>3</v>
      </c>
      <c r="DM304" s="17">
        <v>3</v>
      </c>
      <c r="DN304" s="17">
        <v>3</v>
      </c>
      <c r="DO304" s="48"/>
      <c r="DP304" s="48"/>
      <c r="DQ304" s="48"/>
      <c r="DR304" s="48"/>
      <c r="DS304" s="49">
        <v>4.5999999999999996</v>
      </c>
      <c r="DT304" s="49">
        <v>4.333333333333333</v>
      </c>
      <c r="DU304" s="17">
        <v>5</v>
      </c>
      <c r="DV304" s="49">
        <v>4.5999999999999996</v>
      </c>
      <c r="DW304" s="49">
        <v>4.666666666666667</v>
      </c>
      <c r="DX304" s="49">
        <v>3</v>
      </c>
      <c r="DY304" s="153"/>
      <c r="DZ304" s="25">
        <v>4.5999999999999996</v>
      </c>
      <c r="EA304" s="25">
        <v>4.333333333333333</v>
      </c>
      <c r="EB304" s="25">
        <v>5</v>
      </c>
      <c r="EC304" s="25">
        <v>4.5999999999999996</v>
      </c>
      <c r="ED304" s="25">
        <v>4.666666666666667</v>
      </c>
      <c r="EE304">
        <v>3</v>
      </c>
    </row>
    <row r="305" spans="1:135" x14ac:dyDescent="0.2">
      <c r="A305">
        <v>152</v>
      </c>
      <c r="AC305">
        <f t="shared" si="28"/>
        <v>0</v>
      </c>
      <c r="AD305" t="e">
        <f t="shared" si="25"/>
        <v>#DIV/0!</v>
      </c>
      <c r="AP305" s="148">
        <f t="shared" si="26"/>
        <v>0</v>
      </c>
      <c r="AQ305" s="148" t="e">
        <f t="shared" si="24"/>
        <v>#DIV/0!</v>
      </c>
      <c r="CI305" s="148" t="e">
        <f t="shared" si="27"/>
        <v>#DIV/0!</v>
      </c>
    </row>
    <row r="306" spans="1:135" x14ac:dyDescent="0.2">
      <c r="A306">
        <v>153</v>
      </c>
      <c r="B306" s="15">
        <v>544</v>
      </c>
      <c r="C306" s="47" t="s">
        <v>721</v>
      </c>
      <c r="D306" cm="1">
        <f t="array" ref="D306">_xlfn.IFS([1]original_ver!D163="Participant",1,[1]original_ver!D163="Non-Participant",0,[1]original_ver!D163="","")</f>
        <v>0</v>
      </c>
      <c r="E306" s="15">
        <v>2</v>
      </c>
      <c r="F306" s="17" cm="1">
        <f t="array" ref="F306">_xlfn.IFS([1]original_ver!F163="ชาย",1,[1]original_ver!F163="หญิง",0,[1]original_ver!F163="","")</f>
        <v>0</v>
      </c>
      <c r="G306" s="15">
        <v>55</v>
      </c>
      <c r="H306" s="17" cm="1">
        <f t="array" ref="H306">_xlfn.IFS([1]original_ver!H163="ไม่มีการศึกษา",0,[1]original_ver!H163="ประถมศึกษา",1,[1]original_ver!H163="มัธยมศึกษาตอนต้น",2,[1]original_ver!H163="มัธยมศึกษาตอนปลาย",3,[1]original_ver!H163="อนุปริญญา (ปวช., ปวส., ฝึกหัดครู)",4,[1]original_ver!H163="ปริญญาตรี",5,[1]original_ver!H163="สูงกว่าปริญญาตรี",6,[1]original_ver!H163="","")</f>
        <v>3</v>
      </c>
      <c r="I306" s="17" cm="1">
        <f t="array" ref="I306">_xlfn.IFS([1]original_ver!I163="โสด",1,[1]original_ver!I163="สมรส/อยู่ด้วยกัน",2,[1]original_ver!I163="หย่าร้าง/แยกกันอยู่",3,[1]original_ver!I163="หม้าย",4,[1]original_ver!I163="","")</f>
        <v>3</v>
      </c>
      <c r="J306" s="15">
        <v>5</v>
      </c>
      <c r="K306" s="15">
        <v>10</v>
      </c>
      <c r="L306" s="17" cm="1">
        <f t="array" ref="L306">_xlfn.IFS([1]original_ver!L163="ใช่",1,[1]original_ver!L163="ไม่ใช่",0,[1]original_ver!L163="","")</f>
        <v>0</v>
      </c>
      <c r="M306" s="17" cm="1">
        <f t="array" ref="M306">_xlfn.IFS([1]original_ver!M163="กู้ยืม",1,[1]original_ver!M163="ไม่กู้ยืม",0,[1]original_ver!M163="","")</f>
        <v>1</v>
      </c>
      <c r="N306" s="17">
        <f>IF($O306&gt;1, 1,0)</f>
        <v>1</v>
      </c>
      <c r="O306" s="23">
        <v>35000</v>
      </c>
      <c r="P306" s="17" cm="1">
        <f t="array" ref="P306">_xlfn.IFS([1]original_ver!O163="ใช่",1,[1]original_ver!O163="ไม่ใช่",0,[1]original_ver!O163="","")</f>
        <v>1</v>
      </c>
      <c r="Q306" s="17"/>
      <c r="R306" s="17">
        <v>1</v>
      </c>
      <c r="S306" s="17">
        <v>1</v>
      </c>
      <c r="T306" s="17">
        <v>10</v>
      </c>
      <c r="U306" s="56">
        <v>15000</v>
      </c>
      <c r="V306" s="53">
        <v>17</v>
      </c>
      <c r="W306" s="20">
        <f>$U306/$T306</f>
        <v>1500</v>
      </c>
      <c r="X306" s="17">
        <v>1</v>
      </c>
      <c r="Y306" s="17">
        <v>10</v>
      </c>
      <c r="Z306" s="17">
        <v>15</v>
      </c>
      <c r="AA306" s="17">
        <v>17000</v>
      </c>
      <c r="AB306" s="17"/>
      <c r="AC306" s="17">
        <f t="shared" si="28"/>
        <v>15015</v>
      </c>
      <c r="AD306">
        <f t="shared" si="25"/>
        <v>1501.5</v>
      </c>
      <c r="AE306" s="17">
        <v>1</v>
      </c>
      <c r="AF306" s="17">
        <v>1</v>
      </c>
      <c r="AG306" s="17">
        <v>10</v>
      </c>
      <c r="AH306" s="56">
        <v>15000</v>
      </c>
      <c r="AI306" s="18">
        <v>13.5</v>
      </c>
      <c r="AJ306" s="27">
        <f>$AH306/$AG306</f>
        <v>1500</v>
      </c>
      <c r="AK306" s="17">
        <v>1</v>
      </c>
      <c r="AL306" s="17">
        <v>10</v>
      </c>
      <c r="AM306" s="17">
        <v>15</v>
      </c>
      <c r="AN306" s="17">
        <v>13500</v>
      </c>
      <c r="AO306" s="17"/>
      <c r="AP306" s="149">
        <f t="shared" si="26"/>
        <v>15015</v>
      </c>
      <c r="AQ306" s="149">
        <f t="shared" si="24"/>
        <v>1501.5</v>
      </c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P306" s="17"/>
      <c r="BQ306" s="17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9">
        <v>1.75</v>
      </c>
      <c r="CE306" s="49">
        <v>2</v>
      </c>
      <c r="CF306" s="49">
        <v>1</v>
      </c>
      <c r="CG306" s="49">
        <v>1</v>
      </c>
      <c r="CH306" s="49">
        <v>4.5</v>
      </c>
      <c r="CI306" s="153">
        <f t="shared" si="27"/>
        <v>2.0499999999999998</v>
      </c>
      <c r="CJ306" s="17">
        <v>1</v>
      </c>
      <c r="CK306" cm="1">
        <f t="array" ref="CK306">_xlfn.IFS([1]original_ver!CH163="จากการเข้าร่วมกิจกรรมอบรม ที่จัดโดยโครงการเกษตรกรปราดเปรื่อง (Smart Farmer)",1,[1]original_ver!CH163="จากการเข้าร่วมกิจกรรมอบรม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ๆ",3,[1]original_ver!CH163="จากการเรียนรู้ผ่านประสบการณ์ของผู้อื่น ได้แก่ เพื่อนบ้าน พี่น้อง เพื่อน และญาติ เป็นต้น",4,[1]original_ver!CH163="ไม่ได้เข้าร่วมกิจกรรมอบรมหรือเรียนรู้ใด ๆ (ข้ามไปข้อ 33)",5)</f>
        <v>5</v>
      </c>
      <c r="CL306" s="15" t="str" cm="1">
        <f t="array" ref="CL306">_xlfn.IFS([1]original_ver!CJ163="ความรู้ทางการเกษตรและการใช้เทคโนโลยีสำหรับการผลิตในฟาร์ม",1,[1]original_ver!CJ163="การวางแผนและจัดการฟาร์ม เช่น การเก็บเกี่ยว การเงิน และการวางแผนทางการตลาด",2,[1]original_ver!CJ163="การเป็นผู้ประกอบการทางการเกษตร",3,[1]original_ver!CJ163="การเพิ่มมูลค่าผลผลิต และการแปรรูปผลผลิต (รวมถึงการพัฒนาคุณภาพผลผลิต)",4,[1]original_ver!CJ163="","")</f>
        <v/>
      </c>
      <c r="CM306" s="48"/>
      <c r="CN306" s="48"/>
      <c r="CO306" s="15" t="str" cm="1">
        <f t="array" ref="CO306">_xlfn.IFS([1]original_ver!CN163="ความรู้ทางการเกษตรและการใช้เทคโนโลยีสำหรับการผลิตในฟาร์ม",1,[1]original_ver!CN163="การวางแผนและจัดการฟาร์ม เช่น การเก็บเกี่ยว การเงิน และการวางแผนทางการตลาด",2,[1]original_ver!CN163="การเป็นผู้ประกอบการทางการเกษตร",3,[1]original_ver!CN163="การเพิ่มมูลค่าผลผลิต และการแปรรูปผลผลิต (รวมถึงการพัฒนาคุณภาพผลผลิต)",4,[1]original_ver!CN163="","")</f>
        <v/>
      </c>
      <c r="CP306" s="48"/>
      <c r="CQ306" s="48"/>
      <c r="CR306" s="15" t="str" cm="1">
        <f t="array" ref="CR306">_xlfn.IFS([1]original_ver!CR163="ประยุกต์",1,[1]original_ver!CR163="ไม่ประยุกต์",0,[1]original_ver!CR163="","")</f>
        <v/>
      </c>
      <c r="CS306" s="15" t="str" cm="1">
        <f t="array" ref="CS306">_xlfn.IFS([1]original_ver!CS163="ประยุกต์",1,[1]original_ver!CS163="ไม่ประยุกต์",0,[1]original_ver!CS163="","")</f>
        <v/>
      </c>
      <c r="CT306" s="48"/>
      <c r="CU306" s="15" t="str" cm="1">
        <f t="array" ref="CU306">_xlfn.IFS([1]original_ver!CV163="ประยุกต์",1,[1]original_ver!CV163="ไม่ประยุกต์",0,[1]original_ver!CV163="","")</f>
        <v/>
      </c>
      <c r="CV306" s="48"/>
      <c r="CW306" s="15" t="str" cm="1">
        <f t="array" ref="CW306">_xlfn.IFS([1]original_ver!CY163="ประยุกต์",1,[1]original_ver!CY163="ไม่ประยุกต์",0,[1]original_ver!CY163="","")</f>
        <v/>
      </c>
      <c r="CX306" s="48"/>
      <c r="CY306" s="15" t="str" cm="1">
        <f t="array" ref="CY306">_xlfn.IFS([1]original_ver!DB163="ประยุกต์",1,[1]original_ver!DB163="ไม่ประยุกต์",0,[1]original_ver!DB163="","")</f>
        <v/>
      </c>
      <c r="CZ306" s="48"/>
      <c r="DA306" s="48"/>
      <c r="DB306" s="48"/>
      <c r="DC306" s="48"/>
      <c r="DD306" s="48"/>
      <c r="DE306" s="48"/>
      <c r="DF306" s="48"/>
      <c r="DG306" s="17">
        <v>1</v>
      </c>
      <c r="DH306" s="17">
        <v>1</v>
      </c>
      <c r="DI306" s="17">
        <v>3</v>
      </c>
      <c r="DJ306" s="17">
        <v>1</v>
      </c>
      <c r="DK306" s="17">
        <v>2</v>
      </c>
      <c r="DL306" s="17">
        <v>1</v>
      </c>
      <c r="DM306" s="48"/>
      <c r="DN306" s="48"/>
      <c r="DO306" s="48"/>
      <c r="DP306" s="48"/>
      <c r="DQ306" s="48"/>
      <c r="DR306" s="48"/>
      <c r="DS306" s="49">
        <v>2.8</v>
      </c>
      <c r="DT306" s="49">
        <v>2</v>
      </c>
      <c r="DU306" s="17">
        <v>1.25</v>
      </c>
      <c r="DV306" s="49">
        <v>2</v>
      </c>
      <c r="DW306" s="49">
        <v>2.3333333333333335</v>
      </c>
      <c r="DX306" s="49">
        <v>2</v>
      </c>
      <c r="DY306" s="153"/>
      <c r="DZ306" s="25">
        <v>2.8</v>
      </c>
      <c r="EA306" s="25">
        <v>2</v>
      </c>
      <c r="EB306" s="25">
        <v>1.25</v>
      </c>
      <c r="EC306" s="25">
        <v>2</v>
      </c>
      <c r="ED306" s="25">
        <v>2.3333333333333335</v>
      </c>
      <c r="EE306">
        <v>2</v>
      </c>
    </row>
    <row r="307" spans="1:135" x14ac:dyDescent="0.2">
      <c r="A307">
        <v>153</v>
      </c>
      <c r="AC307">
        <f t="shared" si="28"/>
        <v>0</v>
      </c>
      <c r="AD307" t="e">
        <f t="shared" si="25"/>
        <v>#DIV/0!</v>
      </c>
      <c r="AP307" s="148">
        <f t="shared" si="26"/>
        <v>0</v>
      </c>
      <c r="AQ307" s="148" t="e">
        <f t="shared" si="24"/>
        <v>#DIV/0!</v>
      </c>
      <c r="CI307" s="148" t="e">
        <f t="shared" si="27"/>
        <v>#DIV/0!</v>
      </c>
    </row>
    <row r="308" spans="1:135" x14ac:dyDescent="0.2">
      <c r="A308">
        <v>154</v>
      </c>
      <c r="B308" s="15">
        <v>545</v>
      </c>
      <c r="C308" s="50" t="s">
        <v>722</v>
      </c>
      <c r="D308" cm="1">
        <f t="array" ref="D308">_xlfn.IFS([1]original_ver!D164="Participant",1,[1]original_ver!D164="Non-Participant",0,[1]original_ver!D164="","")</f>
        <v>0</v>
      </c>
      <c r="E308" s="15">
        <v>2</v>
      </c>
      <c r="F308" s="17" cm="1">
        <f t="array" ref="F308">_xlfn.IFS([1]original_ver!F164="ชาย",1,[1]original_ver!F164="หญิง",0,[1]original_ver!F164="","")</f>
        <v>0</v>
      </c>
      <c r="G308" s="15">
        <v>49</v>
      </c>
      <c r="H308" s="17" cm="1">
        <f t="array" ref="H308">_xlfn.IFS([1]original_ver!H164="ไม่มีการศึกษา",0,[1]original_ver!H164="ประถมศึกษา",1,[1]original_ver!H164="มัธยมศึกษาตอนต้น",2,[1]original_ver!H164="มัธยมศึกษาตอนปลาย",3,[1]original_ver!H164="อนุปริญญา (ปวช., ปวส., ฝึกหัดครู)",4,[1]original_ver!H164="ปริญญาตรี",5,[1]original_ver!H164="สูงกว่าปริญญาตรี",6,[1]original_ver!H164="","")</f>
        <v>3</v>
      </c>
      <c r="I308" s="17" cm="1">
        <f t="array" ref="I308">_xlfn.IFS([1]original_ver!I164="โสด",1,[1]original_ver!I164="สมรส/อยู่ด้วยกัน",2,[1]original_ver!I164="หย่าร้าง/แยกกันอยู่",3,[1]original_ver!I164="หม้าย",4,[1]original_ver!I164="","")</f>
        <v>1</v>
      </c>
      <c r="J308" s="15">
        <v>5</v>
      </c>
      <c r="K308" s="15">
        <v>10</v>
      </c>
      <c r="L308" s="17" cm="1">
        <f t="array" ref="L308">_xlfn.IFS([1]original_ver!L164="ใช่",1,[1]original_ver!L164="ไม่ใช่",0,[1]original_ver!L164="","")</f>
        <v>0</v>
      </c>
      <c r="M308" s="17" cm="1">
        <f t="array" ref="M308">_xlfn.IFS([1]original_ver!M164="กู้ยืม",1,[1]original_ver!M164="ไม่กู้ยืม",0,[1]original_ver!M164="","")</f>
        <v>1</v>
      </c>
      <c r="N308" s="17">
        <f>IF($O308&gt;1, 1,0)</f>
        <v>1</v>
      </c>
      <c r="O308" s="23">
        <v>35000</v>
      </c>
      <c r="P308" s="17" cm="1">
        <f t="array" ref="P308">_xlfn.IFS([1]original_ver!O164="ใช่",1,[1]original_ver!O164="ไม่ใช่",0,[1]original_ver!O164="","")</f>
        <v>1</v>
      </c>
      <c r="Q308" s="17"/>
      <c r="R308" s="17">
        <v>4</v>
      </c>
      <c r="S308" s="17">
        <v>1</v>
      </c>
      <c r="T308" s="17">
        <v>12</v>
      </c>
      <c r="U308" s="17">
        <v>12903</v>
      </c>
      <c r="V308" s="17">
        <v>3.1</v>
      </c>
      <c r="W308" s="22">
        <f>$U308/$T308</f>
        <v>1075.25</v>
      </c>
      <c r="X308" s="48"/>
      <c r="Y308" s="48"/>
      <c r="Z308" s="48"/>
      <c r="AA308" s="48"/>
      <c r="AB308" s="48"/>
      <c r="AC308" s="48">
        <f t="shared" si="28"/>
        <v>12903</v>
      </c>
      <c r="AD308">
        <f t="shared" si="25"/>
        <v>1075.25</v>
      </c>
      <c r="AE308" s="17">
        <v>8</v>
      </c>
      <c r="AF308" s="17">
        <v>1</v>
      </c>
      <c r="AG308" s="17">
        <v>12</v>
      </c>
      <c r="AH308" s="17">
        <v>12000</v>
      </c>
      <c r="AI308" s="17">
        <v>3.1</v>
      </c>
      <c r="AJ308" s="27">
        <f>$AH308/$AG308</f>
        <v>1000</v>
      </c>
      <c r="AK308" s="48"/>
      <c r="AL308" s="48"/>
      <c r="AM308" s="48"/>
      <c r="AN308" s="48"/>
      <c r="AO308" s="48"/>
      <c r="AP308" s="149">
        <f t="shared" si="26"/>
        <v>12000</v>
      </c>
      <c r="AQ308" s="149">
        <f t="shared" si="24"/>
        <v>1000</v>
      </c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9">
        <v>2.25</v>
      </c>
      <c r="CE308" s="49">
        <v>3.3333333333333335</v>
      </c>
      <c r="CF308" s="49">
        <v>1.6666666666666667</v>
      </c>
      <c r="CG308" s="49">
        <v>1</v>
      </c>
      <c r="CH308" s="49">
        <v>4.5</v>
      </c>
      <c r="CI308" s="153">
        <f t="shared" si="27"/>
        <v>2.5499999999999998</v>
      </c>
      <c r="CJ308" s="17">
        <v>1</v>
      </c>
      <c r="CK308" cm="1">
        <f t="array" ref="CK308">_xlfn.IFS([1]original_ver!CH164="จากการเข้าร่วมกิจกรรมอบรม ที่จัดโดยโครงการเกษตรกรปราดเปรื่อง (Smart Farmer)",1,[1]original_ver!CH164="จากการเข้าร่วมกิจกรรมอบรม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ๆ",3,[1]original_ver!CH164="จากการเรียนรู้ผ่านประสบการณ์ของผู้อื่น ได้แก่ เพื่อนบ้าน พี่น้อง เพื่อน และญาติ เป็นต้น",4,[1]original_ver!CH164="ไม่ได้เข้าร่วมกิจกรรมอบรมหรือเรียนรู้ใด ๆ (ข้ามไปข้อ 33)",5)</f>
        <v>5</v>
      </c>
      <c r="CL308" s="15" t="str" cm="1">
        <f t="array" ref="CL308">_xlfn.IFS([1]original_ver!CJ164="ความรู้ทางการเกษตรและการใช้เทคโนโลยีสำหรับการผลิตในฟาร์ม",1,[1]original_ver!CJ164="การวางแผนและจัดการฟาร์ม เช่น การเก็บเกี่ยว การเงิน และการวางแผนทางการตลาด",2,[1]original_ver!CJ164="การเป็นผู้ประกอบการทางการเกษตร",3,[1]original_ver!CJ164="การเพิ่มมูลค่าผลผลิต และการแปรรูปผลผลิต (รวมถึงการพัฒนาคุณภาพผลผลิต)",4,[1]original_ver!CJ164="","")</f>
        <v/>
      </c>
      <c r="CM308" s="48"/>
      <c r="CN308" s="48"/>
      <c r="CO308" s="15" t="str" cm="1">
        <f t="array" ref="CO308">_xlfn.IFS([1]original_ver!CN164="ความรู้ทางการเกษตรและการใช้เทคโนโลยีสำหรับการผลิตในฟาร์ม",1,[1]original_ver!CN164="การวางแผนและจัดการฟาร์ม เช่น การเก็บเกี่ยว การเงิน และการวางแผนทางการตลาด",2,[1]original_ver!CN164="การเป็นผู้ประกอบการทางการเกษตร",3,[1]original_ver!CN164="การเพิ่มมูลค่าผลผลิต และการแปรรูปผลผลิต (รวมถึงการพัฒนาคุณภาพผลผลิต)",4,[1]original_ver!CN164="","")</f>
        <v/>
      </c>
      <c r="CP308" s="48"/>
      <c r="CQ308" s="48"/>
      <c r="CR308" s="15" t="str" cm="1">
        <f t="array" ref="CR308">_xlfn.IFS([1]original_ver!CR164="ประยุกต์",1,[1]original_ver!CR164="ไม่ประยุกต์",0,[1]original_ver!CR164="","")</f>
        <v/>
      </c>
      <c r="CS308" s="15" t="str" cm="1">
        <f t="array" ref="CS308">_xlfn.IFS([1]original_ver!CS164="ประยุกต์",1,[1]original_ver!CS164="ไม่ประยุกต์",0,[1]original_ver!CS164="","")</f>
        <v/>
      </c>
      <c r="CT308" s="48"/>
      <c r="CU308" s="15" t="str" cm="1">
        <f t="array" ref="CU308">_xlfn.IFS([1]original_ver!CV164="ประยุกต์",1,[1]original_ver!CV164="ไม่ประยุกต์",0,[1]original_ver!CV164="","")</f>
        <v/>
      </c>
      <c r="CV308" s="48"/>
      <c r="CW308" s="15" t="str" cm="1">
        <f t="array" ref="CW308">_xlfn.IFS([1]original_ver!CY164="ประยุกต์",1,[1]original_ver!CY164="ไม่ประยุกต์",0,[1]original_ver!CY164="","")</f>
        <v/>
      </c>
      <c r="CX308" s="48"/>
      <c r="CY308" s="15" t="str" cm="1">
        <f t="array" ref="CY308">_xlfn.IFS([1]original_ver!DB164="ประยุกต์",1,[1]original_ver!DB164="ไม่ประยุกต์",0,[1]original_ver!DB164="","")</f>
        <v/>
      </c>
      <c r="CZ308" s="48"/>
      <c r="DA308" s="48"/>
      <c r="DB308" s="48"/>
      <c r="DC308" s="48"/>
      <c r="DD308" s="48"/>
      <c r="DE308" s="48"/>
      <c r="DF308" s="48"/>
      <c r="DG308" s="17">
        <v>3</v>
      </c>
      <c r="DH308" s="17">
        <v>3</v>
      </c>
      <c r="DI308" s="17">
        <v>1</v>
      </c>
      <c r="DJ308" s="17">
        <v>3</v>
      </c>
      <c r="DK308" s="17">
        <v>2</v>
      </c>
      <c r="DL308" s="17">
        <v>3</v>
      </c>
      <c r="DM308" s="48"/>
      <c r="DN308" s="48"/>
      <c r="DO308" s="48"/>
      <c r="DP308" s="48"/>
      <c r="DQ308" s="48"/>
      <c r="DR308" s="48"/>
      <c r="DS308" s="49">
        <v>3</v>
      </c>
      <c r="DT308" s="49">
        <v>3.3333333333333335</v>
      </c>
      <c r="DU308" s="17">
        <v>3.5</v>
      </c>
      <c r="DV308" s="49">
        <v>3.8</v>
      </c>
      <c r="DW308" s="49">
        <v>4</v>
      </c>
      <c r="DX308" s="49">
        <v>4</v>
      </c>
      <c r="DY308" s="153"/>
      <c r="DZ308" s="25">
        <v>3</v>
      </c>
      <c r="EA308" s="25">
        <v>3.3333333333333335</v>
      </c>
      <c r="EB308" s="25">
        <v>3.5</v>
      </c>
      <c r="EC308" s="25">
        <v>4</v>
      </c>
      <c r="ED308" s="25">
        <v>4</v>
      </c>
      <c r="EE308">
        <v>4</v>
      </c>
    </row>
    <row r="309" spans="1:135" x14ac:dyDescent="0.2">
      <c r="A309">
        <v>154</v>
      </c>
      <c r="AC309">
        <f t="shared" si="28"/>
        <v>0</v>
      </c>
      <c r="AD309" t="e">
        <f t="shared" si="25"/>
        <v>#DIV/0!</v>
      </c>
      <c r="AP309" s="148">
        <f t="shared" si="26"/>
        <v>0</v>
      </c>
      <c r="AQ309" s="148" t="e">
        <f t="shared" si="24"/>
        <v>#DIV/0!</v>
      </c>
      <c r="CI309" s="148" t="e">
        <f t="shared" si="27"/>
        <v>#DIV/0!</v>
      </c>
    </row>
    <row r="310" spans="1:135" x14ac:dyDescent="0.2">
      <c r="A310">
        <v>155</v>
      </c>
      <c r="B310" s="15">
        <v>546</v>
      </c>
      <c r="C310" s="50" t="s">
        <v>723</v>
      </c>
      <c r="D310" cm="1">
        <f t="array" ref="D310">_xlfn.IFS([1]original_ver!D165="Participant",1,[1]original_ver!D165="Non-Participant",0,[1]original_ver!D165="","")</f>
        <v>1</v>
      </c>
      <c r="E310" s="15">
        <v>2</v>
      </c>
      <c r="F310" s="17" cm="1">
        <f t="array" ref="F310">_xlfn.IFS([1]original_ver!F165="ชาย",1,[1]original_ver!F165="หญิง",0,[1]original_ver!F165="","")</f>
        <v>1</v>
      </c>
      <c r="G310" s="15">
        <v>51</v>
      </c>
      <c r="H310" s="17" cm="1">
        <f t="array" ref="H310">_xlfn.IFS([1]original_ver!H165="ไม่มีการศึกษา",0,[1]original_ver!H165="ประถมศึกษา",1,[1]original_ver!H165="มัธยมศึกษาตอนต้น",2,[1]original_ver!H165="มัธยมศึกษาตอนปลาย",3,[1]original_ver!H165="อนุปริญญา (ปวช., ปวส., ฝึกหัดครู)",4,[1]original_ver!H165="ปริญญาตรี",5,[1]original_ver!H165="สูงกว่าปริญญาตรี",6,[1]original_ver!H165="","")</f>
        <v>5</v>
      </c>
      <c r="I310" s="17" cm="1">
        <f t="array" ref="I310">_xlfn.IFS([1]original_ver!I165="โสด",1,[1]original_ver!I165="สมรส/อยู่ด้วยกัน",2,[1]original_ver!I165="หย่าร้าง/แยกกันอยู่",3,[1]original_ver!I165="หม้าย",4,[1]original_ver!I165="","")</f>
        <v>2</v>
      </c>
      <c r="J310" s="15">
        <v>4</v>
      </c>
      <c r="K310" s="15">
        <v>20</v>
      </c>
      <c r="L310" s="17" cm="1">
        <f t="array" ref="L310">_xlfn.IFS([1]original_ver!L165="ใช่",1,[1]original_ver!L165="ไม่ใช่",0,[1]original_ver!L165="","")</f>
        <v>0</v>
      </c>
      <c r="M310" s="17" cm="1">
        <f t="array" ref="M310">_xlfn.IFS([1]original_ver!M165="กู้ยืม",1,[1]original_ver!M165="ไม่กู้ยืม",0,[1]original_ver!M165="","")</f>
        <v>0</v>
      </c>
      <c r="N310" s="17">
        <f>IF($O310&gt;1, 1,0)</f>
        <v>1</v>
      </c>
      <c r="O310" s="23">
        <v>800000</v>
      </c>
      <c r="P310" s="17" cm="1">
        <f t="array" ref="P310">_xlfn.IFS([1]original_ver!O165="ใช่",1,[1]original_ver!O165="ไม่ใช่",0,[1]original_ver!O165="","")</f>
        <v>1</v>
      </c>
      <c r="Q310" s="17"/>
      <c r="R310" s="17">
        <v>8</v>
      </c>
      <c r="S310" s="17">
        <v>20</v>
      </c>
      <c r="T310" s="17">
        <v>5</v>
      </c>
      <c r="U310" s="17">
        <v>9000</v>
      </c>
      <c r="V310" s="17">
        <v>180</v>
      </c>
      <c r="W310" s="22">
        <f>$U310/$T310</f>
        <v>1800</v>
      </c>
      <c r="X310" s="48"/>
      <c r="Y310" s="48"/>
      <c r="Z310" s="48"/>
      <c r="AA310" s="48"/>
      <c r="AB310" s="48"/>
      <c r="AC310" s="48">
        <f t="shared" si="28"/>
        <v>9000</v>
      </c>
      <c r="AD310">
        <f t="shared" si="25"/>
        <v>1800</v>
      </c>
      <c r="AE310" s="17">
        <v>8</v>
      </c>
      <c r="AF310" s="17">
        <v>20</v>
      </c>
      <c r="AG310" s="17">
        <v>5</v>
      </c>
      <c r="AH310" s="17">
        <v>9000</v>
      </c>
      <c r="AI310" s="17">
        <v>180</v>
      </c>
      <c r="AJ310" s="27">
        <f>$AH310/$AG310</f>
        <v>1800</v>
      </c>
      <c r="AK310" s="48"/>
      <c r="AL310" s="48"/>
      <c r="AM310" s="48"/>
      <c r="AN310" s="48"/>
      <c r="AO310" s="48"/>
      <c r="AP310" s="149">
        <f t="shared" si="26"/>
        <v>9000</v>
      </c>
      <c r="AQ310" s="149">
        <f t="shared" si="24"/>
        <v>1800</v>
      </c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9">
        <v>1</v>
      </c>
      <c r="CE310" s="49">
        <v>1</v>
      </c>
      <c r="CF310" s="49">
        <v>1</v>
      </c>
      <c r="CG310" s="49">
        <v>1</v>
      </c>
      <c r="CH310" s="49">
        <v>1</v>
      </c>
      <c r="CI310" s="153">
        <f t="shared" si="27"/>
        <v>1</v>
      </c>
      <c r="CJ310" s="17">
        <v>1</v>
      </c>
      <c r="CK310" cm="1">
        <f t="array" ref="CK310">_xlfn.IFS([1]original_ver!CH165="จากการเข้าร่วมกิจกรรมอบรม ที่จัดโดยโครงการเกษตรกรปราดเปรื่อง (Smart Farmer)",1,[1]original_ver!CH165="จากการเข้าร่วมกิจกรรมอบรม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ๆ",3,[1]original_ver!CH165="จากการเรียนรู้ผ่านประสบการณ์ของผู้อื่น ได้แก่ เพื่อนบ้าน พี่น้อง เพื่อน และญาติ เป็นต้น",4,[1]original_ver!CH165="ไม่ได้เข้าร่วมกิจกรรมอบรมหรือเรียนรู้ใด ๆ (ข้ามไปข้อ 33)",5)</f>
        <v>1</v>
      </c>
      <c r="CL310" s="15" cm="1">
        <f t="array" ref="CL310">_xlfn.IFS([1]original_ver!CJ165="ความรู้ทางการเกษตรและการใช้เทคโนโลยีสำหรับการผลิตในฟาร์ม",1,[1]original_ver!CJ165="การวางแผนและจัดการฟาร์ม เช่น การเก็บเกี่ยว การเงิน และการวางแผนทางการตลาด",2,[1]original_ver!CJ165="การเป็นผู้ประกอบการทางการเกษตร",3,[1]original_ver!CJ165="การเพิ่มมูลค่าผลผลิต และการแปรรูปผลผลิต (รวมถึงการพัฒนาคุณภาพผลผลิต)",4,[1]original_ver!CJ165="","")</f>
        <v>2</v>
      </c>
      <c r="CM310" s="17">
        <v>10</v>
      </c>
      <c r="CN310" s="17">
        <v>3</v>
      </c>
      <c r="CO310" s="15" cm="1">
        <f t="array" ref="CO310">_xlfn.IFS([1]original_ver!CN165="ความรู้ทางการเกษตรและการใช้เทคโนโลยีสำหรับการผลิตในฟาร์ม",1,[1]original_ver!CN165="การวางแผนและจัดการฟาร์ม เช่น การเก็บเกี่ยว การเงิน และการวางแผนทางการตลาด",2,[1]original_ver!CN165="การเป็นผู้ประกอบการทางการเกษตร",3,[1]original_ver!CN165="การเพิ่มมูลค่าผลผลิต และการแปรรูปผลผลิต (รวมถึงการพัฒนาคุณภาพผลผลิต)",4,[1]original_ver!CN165="","")</f>
        <v>4</v>
      </c>
      <c r="CP310" s="17">
        <v>2</v>
      </c>
      <c r="CQ310" s="17">
        <v>1</v>
      </c>
      <c r="CR310" s="15" cm="1">
        <f t="array" ref="CR310">_xlfn.IFS([1]original_ver!CR165="ประยุกต์",1,[1]original_ver!CR165="ไม่ประยุกต์",0,[1]original_ver!CR165="","")</f>
        <v>1</v>
      </c>
      <c r="CS310" s="15" cm="1">
        <f t="array" ref="CS310">_xlfn.IFS([1]original_ver!CS165="ประยุกต์",1,[1]original_ver!CS165="ไม่ประยุกต์",0,[1]original_ver!CS165="","")</f>
        <v>1</v>
      </c>
      <c r="CT310" s="48"/>
      <c r="CU310" s="15" cm="1">
        <f t="array" ref="CU310">_xlfn.IFS([1]original_ver!CV165="ประยุกต์",1,[1]original_ver!CV165="ไม่ประยุกต์",0,[1]original_ver!CV165="","")</f>
        <v>1</v>
      </c>
      <c r="CV310" s="48"/>
      <c r="CW310" s="15" cm="1">
        <f t="array" ref="CW310">_xlfn.IFS([1]original_ver!CY165="ประยุกต์",1,[1]original_ver!CY165="ไม่ประยุกต์",0,[1]original_ver!CY165="","")</f>
        <v>1</v>
      </c>
      <c r="CX310" s="48"/>
      <c r="CY310" s="15" cm="1">
        <f t="array" ref="CY310">_xlfn.IFS([1]original_ver!DB165="ประยุกต์",1,[1]original_ver!DB165="ไม่ประยุกต์",0,[1]original_ver!DB165="","")</f>
        <v>1</v>
      </c>
      <c r="CZ310" s="48"/>
      <c r="DA310" s="48"/>
      <c r="DB310" s="48"/>
      <c r="DC310" s="48"/>
      <c r="DD310" s="48"/>
      <c r="DE310" s="48"/>
      <c r="DF310" s="48"/>
      <c r="DG310" s="17">
        <v>1</v>
      </c>
      <c r="DH310" s="17">
        <v>2</v>
      </c>
      <c r="DI310" s="17">
        <v>2</v>
      </c>
      <c r="DJ310" s="17">
        <v>2</v>
      </c>
      <c r="DK310" s="17">
        <v>3</v>
      </c>
      <c r="DL310" s="17">
        <v>2</v>
      </c>
      <c r="DM310" s="48"/>
      <c r="DN310" s="48"/>
      <c r="DO310" s="48"/>
      <c r="DP310" s="48"/>
      <c r="DQ310" s="48"/>
      <c r="DR310" s="48"/>
      <c r="DS310" s="49">
        <v>4.5999999999999996</v>
      </c>
      <c r="DT310" s="49">
        <v>4.666666666666667</v>
      </c>
      <c r="DU310" s="17">
        <v>5</v>
      </c>
      <c r="DV310" s="49">
        <v>4.8</v>
      </c>
      <c r="DW310" s="49">
        <v>4.333333333333333</v>
      </c>
      <c r="DX310" s="49">
        <v>4.75</v>
      </c>
      <c r="DY310" s="153"/>
      <c r="DZ310" s="25">
        <v>5</v>
      </c>
      <c r="EA310" s="25">
        <v>5</v>
      </c>
      <c r="EB310" s="25">
        <v>5</v>
      </c>
      <c r="EC310" s="25">
        <v>5</v>
      </c>
      <c r="ED310" s="25">
        <v>5</v>
      </c>
      <c r="EE310">
        <v>5</v>
      </c>
    </row>
    <row r="311" spans="1:135" x14ac:dyDescent="0.2">
      <c r="A311">
        <v>155</v>
      </c>
      <c r="AC311">
        <f t="shared" si="28"/>
        <v>0</v>
      </c>
      <c r="AD311" t="e">
        <f t="shared" si="25"/>
        <v>#DIV/0!</v>
      </c>
      <c r="AP311" s="148">
        <f t="shared" si="26"/>
        <v>0</v>
      </c>
      <c r="AQ311" s="148" t="e">
        <f t="shared" si="24"/>
        <v>#DIV/0!</v>
      </c>
      <c r="CI311" s="148" t="e">
        <f t="shared" si="27"/>
        <v>#DIV/0!</v>
      </c>
    </row>
    <row r="312" spans="1:135" x14ac:dyDescent="0.2">
      <c r="A312">
        <v>156</v>
      </c>
      <c r="B312" s="15">
        <v>547</v>
      </c>
      <c r="C312" s="50" t="s">
        <v>724</v>
      </c>
      <c r="D312" cm="1">
        <f t="array" ref="D312">_xlfn.IFS([1]original_ver!D166="Participant",1,[1]original_ver!D166="Non-Participant",0,[1]original_ver!D166="","")</f>
        <v>1</v>
      </c>
      <c r="E312" s="15">
        <v>2</v>
      </c>
      <c r="F312" s="17" cm="1">
        <f t="array" ref="F312">_xlfn.IFS([1]original_ver!F166="ชาย",1,[1]original_ver!F166="หญิง",0,[1]original_ver!F166="","")</f>
        <v>1</v>
      </c>
      <c r="G312" s="15">
        <v>65</v>
      </c>
      <c r="H312" s="17" cm="1">
        <f t="array" ref="H312">_xlfn.IFS([1]original_ver!H166="ไม่มีการศึกษา",0,[1]original_ver!H166="ประถมศึกษา",1,[1]original_ver!H166="มัธยมศึกษาตอนต้น",2,[1]original_ver!H166="มัธยมศึกษาตอนปลาย",3,[1]original_ver!H166="อนุปริญญา (ปวช., ปวส., ฝึกหัดครู)",4,[1]original_ver!H166="ปริญญาตรี",5,[1]original_ver!H166="สูงกว่าปริญญาตรี",6,[1]original_ver!H166="","")</f>
        <v>5</v>
      </c>
      <c r="I312" s="17" cm="1">
        <f t="array" ref="I312">_xlfn.IFS([1]original_ver!I166="โสด",1,[1]original_ver!I166="สมรส/อยู่ด้วยกัน",2,[1]original_ver!I166="หย่าร้าง/แยกกันอยู่",3,[1]original_ver!I166="หม้าย",4,[1]original_ver!I166="","")</f>
        <v>2</v>
      </c>
      <c r="J312" s="15">
        <v>4</v>
      </c>
      <c r="K312" s="15">
        <v>40</v>
      </c>
      <c r="L312" s="17" cm="1">
        <f t="array" ref="L312">_xlfn.IFS([1]original_ver!L166="ใช่",1,[1]original_ver!L166="ไม่ใช่",0,[1]original_ver!L166="","")</f>
        <v>0</v>
      </c>
      <c r="M312" s="17" cm="1">
        <f t="array" ref="M312">_xlfn.IFS([1]original_ver!M166="กู้ยืม",1,[1]original_ver!M166="ไม่กู้ยืม",0,[1]original_ver!M166="","")</f>
        <v>1</v>
      </c>
      <c r="N312" s="17">
        <f>IF($O312&gt;1, 1,0)</f>
        <v>1</v>
      </c>
      <c r="O312" s="23">
        <v>1080000</v>
      </c>
      <c r="P312" s="17" cm="1">
        <f t="array" ref="P312">_xlfn.IFS([1]original_ver!O166="ใช่",1,[1]original_ver!O166="ไม่ใช่",0,[1]original_ver!O166="","")</f>
        <v>1</v>
      </c>
      <c r="Q312" s="17"/>
      <c r="R312" s="17">
        <v>2</v>
      </c>
      <c r="S312" s="17">
        <v>1</v>
      </c>
      <c r="T312" s="17">
        <v>10</v>
      </c>
      <c r="U312" s="17">
        <v>1200</v>
      </c>
      <c r="V312" s="17">
        <v>25</v>
      </c>
      <c r="W312" s="22">
        <f>$U312/$T312</f>
        <v>120</v>
      </c>
      <c r="X312" s="48"/>
      <c r="Y312" s="48"/>
      <c r="Z312" s="48"/>
      <c r="AA312" s="48"/>
      <c r="AB312" s="48"/>
      <c r="AC312" s="48">
        <f t="shared" si="28"/>
        <v>1200</v>
      </c>
      <c r="AD312">
        <f t="shared" si="25"/>
        <v>120</v>
      </c>
      <c r="AE312" s="17">
        <v>2</v>
      </c>
      <c r="AF312" s="17">
        <v>1</v>
      </c>
      <c r="AG312" s="17">
        <v>10</v>
      </c>
      <c r="AH312" s="17">
        <v>1200</v>
      </c>
      <c r="AI312" s="17">
        <v>25</v>
      </c>
      <c r="AJ312" s="27">
        <f>$AH312/$AG312</f>
        <v>120</v>
      </c>
      <c r="AK312" s="17">
        <v>1</v>
      </c>
      <c r="AL312" s="17">
        <v>2</v>
      </c>
      <c r="AM312" s="17">
        <v>1400</v>
      </c>
      <c r="AN312" s="17">
        <v>25</v>
      </c>
      <c r="AO312" s="17"/>
      <c r="AP312" s="149">
        <f t="shared" si="26"/>
        <v>2600</v>
      </c>
      <c r="AQ312" s="149">
        <f t="shared" si="24"/>
        <v>260</v>
      </c>
      <c r="AR312" s="17">
        <v>7</v>
      </c>
      <c r="AS312" s="17">
        <v>1</v>
      </c>
      <c r="AT312" s="17">
        <v>6</v>
      </c>
      <c r="AU312" s="17">
        <v>2500</v>
      </c>
      <c r="AV312" s="17">
        <v>25</v>
      </c>
      <c r="AW312" s="17">
        <f>$AU312/$AT312</f>
        <v>416.66666666666669</v>
      </c>
      <c r="AX312" s="48"/>
      <c r="AY312" s="48"/>
      <c r="AZ312" s="48"/>
      <c r="BA312" s="48"/>
      <c r="BB312" s="48"/>
      <c r="BC312" s="48">
        <f>$AU312+$AZ312</f>
        <v>2500</v>
      </c>
      <c r="BD312" s="48">
        <f>$BC312/$AT312</f>
        <v>416.66666666666669</v>
      </c>
      <c r="BE312" s="17">
        <v>7</v>
      </c>
      <c r="BF312" s="17">
        <v>1</v>
      </c>
      <c r="BG312" s="17">
        <v>6</v>
      </c>
      <c r="BH312" s="17">
        <v>2500</v>
      </c>
      <c r="BI312" s="17">
        <v>25</v>
      </c>
      <c r="BJ312" s="17"/>
      <c r="BK312" s="48"/>
      <c r="BL312" s="48"/>
      <c r="BM312" s="48"/>
      <c r="BN312" s="48"/>
      <c r="BP312" s="17">
        <f>$BH312+$BM312</f>
        <v>2500</v>
      </c>
      <c r="BQ312" s="17">
        <f>$BP312/$BG312</f>
        <v>416.66666666666669</v>
      </c>
      <c r="BR312" s="17">
        <v>7</v>
      </c>
      <c r="BS312" s="17">
        <v>1</v>
      </c>
      <c r="BT312" s="17">
        <v>10</v>
      </c>
      <c r="BU312" s="17">
        <v>1000</v>
      </c>
      <c r="BV312" s="17">
        <v>10</v>
      </c>
      <c r="BW312" s="17"/>
      <c r="BX312" s="17">
        <v>7</v>
      </c>
      <c r="BY312" s="17">
        <v>1</v>
      </c>
      <c r="BZ312" s="17">
        <v>10</v>
      </c>
      <c r="CA312" s="17">
        <v>1000</v>
      </c>
      <c r="CB312" s="17">
        <v>10</v>
      </c>
      <c r="CC312" s="17">
        <f>$CA312/$BZ312</f>
        <v>100</v>
      </c>
      <c r="CD312" s="49">
        <v>3.25</v>
      </c>
      <c r="CE312" s="49">
        <v>2.6666666666666665</v>
      </c>
      <c r="CF312" s="49">
        <v>2.3333333333333335</v>
      </c>
      <c r="CG312" s="49">
        <v>2</v>
      </c>
      <c r="CH312" s="49">
        <v>3</v>
      </c>
      <c r="CI312" s="153">
        <f t="shared" si="27"/>
        <v>2.65</v>
      </c>
      <c r="CJ312" s="17">
        <v>4</v>
      </c>
      <c r="CK312" cm="1">
        <f t="array" ref="CK312">_xlfn.IFS([1]original_ver!CH166="จากการเข้าร่วมกิจกรรมอบรม ที่จัดโดยโครงการเกษตรกรปราดเปรื่อง (Smart Farmer)",1,[1]original_ver!CH166="จากการเข้าร่วมกิจกรรมอบรม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ๆ",3,[1]original_ver!CH166="จากการเรียนรู้ผ่านประสบการณ์ของผู้อื่น ได้แก่ เพื่อนบ้าน พี่น้อง เพื่อน และญาติ เป็นต้น",4,[1]original_ver!CH166="ไม่ได้เข้าร่วมกิจกรรมอบรมหรือเรียนรู้ใด ๆ (ข้ามไปข้อ 33)",5)</f>
        <v>5</v>
      </c>
      <c r="CL312" s="15" t="str" cm="1">
        <f t="array" ref="CL312">_xlfn.IFS([1]original_ver!CJ166="ความรู้ทางการเกษตรและการใช้เทคโนโลยีสำหรับการผลิตในฟาร์ม",1,[1]original_ver!CJ166="การวางแผนและจัดการฟาร์ม เช่น การเก็บเกี่ยว การเงิน และการวางแผนทางการตลาด",2,[1]original_ver!CJ166="การเป็นผู้ประกอบการทางการเกษตร",3,[1]original_ver!CJ166="การเพิ่มมูลค่าผลผลิต และการแปรรูปผลผลิต (รวมถึงการพัฒนาคุณภาพผลผลิต)",4,[1]original_ver!CJ166="","")</f>
        <v/>
      </c>
      <c r="CM312" s="48"/>
      <c r="CN312" s="48"/>
      <c r="CO312" s="15" t="str" cm="1">
        <f t="array" ref="CO312">_xlfn.IFS([1]original_ver!CN166="ความรู้ทางการเกษตรและการใช้เทคโนโลยีสำหรับการผลิตในฟาร์ม",1,[1]original_ver!CN166="การวางแผนและจัดการฟาร์ม เช่น การเก็บเกี่ยว การเงิน และการวางแผนทางการตลาด",2,[1]original_ver!CN166="การเป็นผู้ประกอบการทางการเกษตร",3,[1]original_ver!CN166="การเพิ่มมูลค่าผลผลิต และการแปรรูปผลผลิต (รวมถึงการพัฒนาคุณภาพผลผลิต)",4,[1]original_ver!CN166="","")</f>
        <v/>
      </c>
      <c r="CP312" s="48"/>
      <c r="CQ312" s="48"/>
      <c r="CR312" s="15" t="str" cm="1">
        <f t="array" ref="CR312">_xlfn.IFS([1]original_ver!CR166="ประยุกต์",1,[1]original_ver!CR166="ไม่ประยุกต์",0,[1]original_ver!CR166="","")</f>
        <v/>
      </c>
      <c r="CS312" s="15" t="str" cm="1">
        <f t="array" ref="CS312">_xlfn.IFS([1]original_ver!CS166="ประยุกต์",1,[1]original_ver!CS166="ไม่ประยุกต์",0,[1]original_ver!CS166="","")</f>
        <v/>
      </c>
      <c r="CT312" s="48"/>
      <c r="CU312" s="15" t="str" cm="1">
        <f t="array" ref="CU312">_xlfn.IFS([1]original_ver!CV166="ประยุกต์",1,[1]original_ver!CV166="ไม่ประยุกต์",0,[1]original_ver!CV166="","")</f>
        <v/>
      </c>
      <c r="CV312" s="48"/>
      <c r="CW312" s="15" t="str" cm="1">
        <f t="array" ref="CW312">_xlfn.IFS([1]original_ver!CY166="ประยุกต์",1,[1]original_ver!CY166="ไม่ประยุกต์",0,[1]original_ver!CY166="","")</f>
        <v/>
      </c>
      <c r="CX312" s="48"/>
      <c r="CY312" s="15" t="str" cm="1">
        <f t="array" ref="CY312">_xlfn.IFS([1]original_ver!DB166="ประยุกต์",1,[1]original_ver!DB166="ไม่ประยุกต์",0,[1]original_ver!DB166="","")</f>
        <v/>
      </c>
      <c r="CZ312" s="48"/>
      <c r="DA312" s="48">
        <v>0</v>
      </c>
      <c r="DB312" s="48">
        <v>0</v>
      </c>
      <c r="DC312" s="48">
        <v>0</v>
      </c>
      <c r="DD312" s="48">
        <v>0</v>
      </c>
      <c r="DE312" s="48">
        <v>0</v>
      </c>
      <c r="DF312" s="48">
        <v>0</v>
      </c>
      <c r="DG312" s="17">
        <v>2</v>
      </c>
      <c r="DH312" s="17">
        <v>3</v>
      </c>
      <c r="DI312" s="48"/>
      <c r="DJ312" s="48"/>
      <c r="DK312" s="17">
        <v>1</v>
      </c>
      <c r="DL312" s="17">
        <v>3</v>
      </c>
      <c r="DM312" s="17">
        <v>3</v>
      </c>
      <c r="DN312" s="17">
        <v>3</v>
      </c>
      <c r="DO312" s="48"/>
      <c r="DP312" s="48"/>
      <c r="DQ312" s="48"/>
      <c r="DR312" s="48"/>
      <c r="DS312" s="49">
        <v>3.2</v>
      </c>
      <c r="DT312" s="49">
        <v>3.5</v>
      </c>
      <c r="DU312" s="17">
        <v>4</v>
      </c>
      <c r="DV312" s="49">
        <v>4</v>
      </c>
      <c r="DW312" s="49">
        <v>4</v>
      </c>
      <c r="DX312" s="49">
        <v>2.5</v>
      </c>
      <c r="DY312" s="153"/>
      <c r="DZ312" s="25">
        <v>3.2</v>
      </c>
      <c r="EA312" s="25">
        <v>3.3333333333333335</v>
      </c>
      <c r="EB312" s="25">
        <v>4.25</v>
      </c>
      <c r="EC312" s="25">
        <v>4</v>
      </c>
      <c r="ED312" s="25">
        <v>4</v>
      </c>
      <c r="EE312">
        <v>3.5</v>
      </c>
    </row>
    <row r="313" spans="1:135" x14ac:dyDescent="0.2">
      <c r="A313">
        <v>156</v>
      </c>
      <c r="AC313">
        <f t="shared" si="28"/>
        <v>0</v>
      </c>
      <c r="AD313" t="e">
        <f t="shared" si="25"/>
        <v>#DIV/0!</v>
      </c>
      <c r="AP313" s="148">
        <f t="shared" si="26"/>
        <v>0</v>
      </c>
      <c r="AQ313" s="148" t="e">
        <f t="shared" si="24"/>
        <v>#DIV/0!</v>
      </c>
      <c r="CI313" s="148" t="e">
        <f t="shared" si="27"/>
        <v>#DIV/0!</v>
      </c>
    </row>
    <row r="314" spans="1:135" x14ac:dyDescent="0.2">
      <c r="A314">
        <v>157</v>
      </c>
      <c r="B314" s="15">
        <v>548</v>
      </c>
      <c r="C314" s="50" t="s">
        <v>725</v>
      </c>
      <c r="D314" cm="1">
        <f t="array" ref="D314">_xlfn.IFS([1]original_ver!D167="Participant",1,[1]original_ver!D167="Non-Participant",0,[1]original_ver!D167="","")</f>
        <v>1</v>
      </c>
      <c r="E314" s="15">
        <v>2</v>
      </c>
      <c r="F314" s="17" cm="1">
        <f t="array" ref="F314">_xlfn.IFS([1]original_ver!F167="ชาย",1,[1]original_ver!F167="หญิง",0,[1]original_ver!F167="","")</f>
        <v>0</v>
      </c>
      <c r="G314" s="15">
        <v>43</v>
      </c>
      <c r="H314" s="17" cm="1">
        <f t="array" ref="H314">_xlfn.IFS([1]original_ver!H167="ไม่มีการศึกษา",0,[1]original_ver!H167="ประถมศึกษา",1,[1]original_ver!H167="มัธยมศึกษาตอนต้น",2,[1]original_ver!H167="มัธยมศึกษาตอนปลาย",3,[1]original_ver!H167="อนุปริญญา (ปวช., ปวส., ฝึกหัดครู)",4,[1]original_ver!H167="ปริญญาตรี",5,[1]original_ver!H167="สูงกว่าปริญญาตรี",6,[1]original_ver!H167="","")</f>
        <v>5</v>
      </c>
      <c r="I314" s="17" cm="1">
        <f t="array" ref="I314">_xlfn.IFS([1]original_ver!I167="โสด",1,[1]original_ver!I167="สมรส/อยู่ด้วยกัน",2,[1]original_ver!I167="หย่าร้าง/แยกกันอยู่",3,[1]original_ver!I167="หม้าย",4,[1]original_ver!I167="","")</f>
        <v>2</v>
      </c>
      <c r="J314" s="15">
        <v>5</v>
      </c>
      <c r="K314" s="15">
        <v>7</v>
      </c>
      <c r="L314" s="17" cm="1">
        <f t="array" ref="L314">_xlfn.IFS([1]original_ver!L167="ใช่",1,[1]original_ver!L167="ไม่ใช่",0,[1]original_ver!L167="","")</f>
        <v>0</v>
      </c>
      <c r="M314" s="17" cm="1">
        <f t="array" ref="M314">_xlfn.IFS([1]original_ver!M167="กู้ยืม",1,[1]original_ver!M167="ไม่กู้ยืม",0,[1]original_ver!M167="","")</f>
        <v>1</v>
      </c>
      <c r="N314" s="17">
        <f>IF($O314&gt;1, 1,0)</f>
        <v>1</v>
      </c>
      <c r="O314" s="23">
        <v>480000</v>
      </c>
      <c r="P314" s="17" cm="1">
        <f t="array" ref="P314">_xlfn.IFS([1]original_ver!O167="ใช่",1,[1]original_ver!O167="ไม่ใช่",0,[1]original_ver!O167="","")</f>
        <v>1</v>
      </c>
      <c r="Q314" s="17"/>
      <c r="R314" s="17">
        <v>8</v>
      </c>
      <c r="S314" s="17">
        <v>2</v>
      </c>
      <c r="T314" s="17">
        <v>0.18</v>
      </c>
      <c r="U314" s="17">
        <v>60</v>
      </c>
      <c r="V314" s="17">
        <v>90</v>
      </c>
      <c r="W314" s="22">
        <f>$U314/$T314</f>
        <v>333.33333333333337</v>
      </c>
      <c r="X314" s="48"/>
      <c r="Y314" s="48"/>
      <c r="Z314" s="48"/>
      <c r="AA314" s="48"/>
      <c r="AB314" s="48"/>
      <c r="AC314" s="48">
        <f t="shared" si="28"/>
        <v>60</v>
      </c>
      <c r="AD314">
        <f t="shared" si="25"/>
        <v>333.33333333333337</v>
      </c>
      <c r="AE314" s="17">
        <v>8</v>
      </c>
      <c r="AF314" s="17">
        <v>2</v>
      </c>
      <c r="AG314" s="17">
        <v>0.18</v>
      </c>
      <c r="AH314" s="17">
        <v>60</v>
      </c>
      <c r="AI314" s="17">
        <v>90</v>
      </c>
      <c r="AJ314" s="27">
        <f>$AH314/$AG314</f>
        <v>333.33333333333337</v>
      </c>
      <c r="AK314" s="48"/>
      <c r="AL314" s="48"/>
      <c r="AM314" s="48"/>
      <c r="AN314" s="48"/>
      <c r="AO314" s="48"/>
      <c r="AP314" s="149">
        <f t="shared" si="26"/>
        <v>60</v>
      </c>
      <c r="AQ314" s="149">
        <f t="shared" si="24"/>
        <v>333.33333333333337</v>
      </c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9">
        <v>1.5</v>
      </c>
      <c r="CE314" s="49">
        <v>2</v>
      </c>
      <c r="CF314" s="49">
        <v>1.6666666666666667</v>
      </c>
      <c r="CG314" s="49">
        <v>1</v>
      </c>
      <c r="CH314" s="49">
        <v>1.5</v>
      </c>
      <c r="CI314" s="153">
        <f t="shared" si="27"/>
        <v>1.5333333333333334</v>
      </c>
      <c r="CJ314" s="17">
        <v>4</v>
      </c>
      <c r="CK314" cm="1">
        <f t="array" ref="CK314">_xlfn.IFS([1]original_ver!CH167="จากการเข้าร่วมกิจกรรมอบรม ที่จัดโดยโครงการเกษตรกรปราดเปรื่อง (Smart Farmer)",1,[1]original_ver!CH167="จากการเข้าร่วมกิจกรรมอบรม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ๆ",3,[1]original_ver!CH167="จากการเรียนรู้ผ่านประสบการณ์ของผู้อื่น ได้แก่ เพื่อนบ้าน พี่น้อง เพื่อน และญาติ เป็นต้น",4,[1]original_ver!CH167="ไม่ได้เข้าร่วมกิจกรรมอบรมหรือเรียนรู้ใด ๆ (ข้ามไปข้อ 33)",5)</f>
        <v>1</v>
      </c>
      <c r="CL314" s="15" cm="1">
        <f t="array" ref="CL314">_xlfn.IFS([1]original_ver!CJ167="ความรู้ทางการเกษตรและการใช้เทคโนโลยีสำหรับการผลิตในฟาร์ม",1,[1]original_ver!CJ167="การวางแผนและจัดการฟาร์ม เช่น การเก็บเกี่ยว การเงิน และการวางแผนทางการตลาด",2,[1]original_ver!CJ167="การเป็นผู้ประกอบการทางการเกษตร",3,[1]original_ver!CJ167="การเพิ่มมูลค่าผลผลิต และการแปรรูปผลผลิต (รวมถึงการพัฒนาคุณภาพผลผลิต)",4,[1]original_ver!CJ167="","")</f>
        <v>1</v>
      </c>
      <c r="CM314" s="17">
        <v>10</v>
      </c>
      <c r="CN314" s="17">
        <v>2</v>
      </c>
      <c r="CO314" s="15" cm="1">
        <f t="array" ref="CO314">_xlfn.IFS([1]original_ver!CN167="ความรู้ทางการเกษตรและการใช้เทคโนโลยีสำหรับการผลิตในฟาร์ม",1,[1]original_ver!CN167="การวางแผนและจัดการฟาร์ม เช่น การเก็บเกี่ยว การเงิน และการวางแผนทางการตลาด",2,[1]original_ver!CN167="การเป็นผู้ประกอบการทางการเกษตร",3,[1]original_ver!CN167="การเพิ่มมูลค่าผลผลิต และการแปรรูปผลผลิต (รวมถึงการพัฒนาคุณภาพผลผลิต)",4,[1]original_ver!CN167="","")</f>
        <v>4</v>
      </c>
      <c r="CP314" s="17">
        <v>1</v>
      </c>
      <c r="CQ314" s="17">
        <v>1</v>
      </c>
      <c r="CR314" s="15" cm="1">
        <f t="array" ref="CR314">_xlfn.IFS([1]original_ver!CR167="ประยุกต์",1,[1]original_ver!CR167="ไม่ประยุกต์",0,[1]original_ver!CR167="","")</f>
        <v>1</v>
      </c>
      <c r="CS314" s="15" cm="1">
        <f t="array" ref="CS314">_xlfn.IFS([1]original_ver!CS167="ประยุกต์",1,[1]original_ver!CS167="ไม่ประยุกต์",0,[1]original_ver!CS167="","")</f>
        <v>1</v>
      </c>
      <c r="CT314" s="48"/>
      <c r="CU314" s="15" cm="1">
        <f t="array" ref="CU314">_xlfn.IFS([1]original_ver!CV167="ประยุกต์",1,[1]original_ver!CV167="ไม่ประยุกต์",0,[1]original_ver!CV167="","")</f>
        <v>1</v>
      </c>
      <c r="CV314" s="48"/>
      <c r="CW314" s="15" cm="1">
        <f t="array" ref="CW314">_xlfn.IFS([1]original_ver!CY167="ประยุกต์",1,[1]original_ver!CY167="ไม่ประยุกต์",0,[1]original_ver!CY167="","")</f>
        <v>1</v>
      </c>
      <c r="CX314" s="48"/>
      <c r="CY314" s="15" cm="1">
        <f t="array" ref="CY314">_xlfn.IFS([1]original_ver!DB167="ประยุกต์",1,[1]original_ver!DB167="ไม่ประยุกต์",0,[1]original_ver!DB167="","")</f>
        <v>1</v>
      </c>
      <c r="CZ314" s="48"/>
      <c r="DA314" s="48"/>
      <c r="DB314" s="48"/>
      <c r="DC314" s="48"/>
      <c r="DD314" s="48"/>
      <c r="DE314" s="48"/>
      <c r="DF314" s="48"/>
      <c r="DG314" s="17">
        <v>3</v>
      </c>
      <c r="DH314" s="17">
        <v>3</v>
      </c>
      <c r="DI314" s="48"/>
      <c r="DJ314" s="48"/>
      <c r="DK314" s="17">
        <v>1</v>
      </c>
      <c r="DL314" s="17">
        <v>2</v>
      </c>
      <c r="DM314" s="17">
        <v>2</v>
      </c>
      <c r="DN314" s="17">
        <v>3</v>
      </c>
      <c r="DO314" s="48"/>
      <c r="DP314" s="48"/>
      <c r="DQ314" s="48"/>
      <c r="DR314" s="48"/>
      <c r="DS314" s="49">
        <v>3.6</v>
      </c>
      <c r="DT314" s="49">
        <v>3</v>
      </c>
      <c r="DU314" s="17">
        <v>3</v>
      </c>
      <c r="DV314" s="49">
        <v>3</v>
      </c>
      <c r="DW314" s="49">
        <v>3</v>
      </c>
      <c r="DX314" s="49">
        <v>3</v>
      </c>
      <c r="DY314" s="153"/>
      <c r="DZ314" s="25">
        <v>4</v>
      </c>
      <c r="EA314" s="25">
        <v>4</v>
      </c>
      <c r="EB314" s="25">
        <v>4.75</v>
      </c>
      <c r="EC314" s="25">
        <v>4</v>
      </c>
      <c r="ED314" s="25">
        <v>5</v>
      </c>
      <c r="EE314">
        <v>5</v>
      </c>
    </row>
    <row r="315" spans="1:135" x14ac:dyDescent="0.2">
      <c r="A315">
        <v>157</v>
      </c>
      <c r="AC315">
        <f t="shared" si="28"/>
        <v>0</v>
      </c>
      <c r="AD315" t="e">
        <f t="shared" si="25"/>
        <v>#DIV/0!</v>
      </c>
      <c r="AP315" s="148">
        <f t="shared" si="26"/>
        <v>0</v>
      </c>
      <c r="AQ315" s="148" t="e">
        <f t="shared" si="24"/>
        <v>#DIV/0!</v>
      </c>
      <c r="CI315" s="148" t="e">
        <f t="shared" si="27"/>
        <v>#DIV/0!</v>
      </c>
    </row>
    <row r="316" spans="1:135" x14ac:dyDescent="0.2">
      <c r="A316">
        <v>158</v>
      </c>
      <c r="B316" s="15">
        <v>549</v>
      </c>
      <c r="C316" s="47" t="s">
        <v>726</v>
      </c>
      <c r="D316" cm="1">
        <f t="array" ref="D316">_xlfn.IFS([1]original_ver!D168="Participant",1,[1]original_ver!D168="Non-Participant",0,[1]original_ver!D168="","")</f>
        <v>1</v>
      </c>
      <c r="E316" s="15">
        <v>2</v>
      </c>
      <c r="F316" s="17" cm="1">
        <f t="array" ref="F316">_xlfn.IFS([1]original_ver!F168="ชาย",1,[1]original_ver!F168="หญิง",0,[1]original_ver!F168="","")</f>
        <v>1</v>
      </c>
      <c r="G316" s="15">
        <v>61</v>
      </c>
      <c r="H316" s="17" cm="1">
        <f t="array" ref="H316">_xlfn.IFS([1]original_ver!H168="ไม่มีการศึกษา",0,[1]original_ver!H168="ประถมศึกษา",1,[1]original_ver!H168="มัธยมศึกษาตอนต้น",2,[1]original_ver!H168="มัธยมศึกษาตอนปลาย",3,[1]original_ver!H168="อนุปริญญา (ปวช., ปวส., ฝึกหัดครู)",4,[1]original_ver!H168="ปริญญาตรี",5,[1]original_ver!H168="สูงกว่าปริญญาตรี",6,[1]original_ver!H168="","")</f>
        <v>1</v>
      </c>
      <c r="I316" s="17" cm="1">
        <f t="array" ref="I316">_xlfn.IFS([1]original_ver!I168="โสด",1,[1]original_ver!I168="สมรส/อยู่ด้วยกัน",2,[1]original_ver!I168="หย่าร้าง/แยกกันอยู่",3,[1]original_ver!I168="หม้าย",4,[1]original_ver!I168="","")</f>
        <v>2</v>
      </c>
      <c r="J316" s="15">
        <v>5</v>
      </c>
      <c r="K316" s="15">
        <v>6</v>
      </c>
      <c r="L316" s="17" cm="1">
        <f t="array" ref="L316">_xlfn.IFS([1]original_ver!L168="ใช่",1,[1]original_ver!L168="ไม่ใช่",0,[1]original_ver!L168="","")</f>
        <v>0</v>
      </c>
      <c r="M316" s="17" cm="1">
        <f t="array" ref="M316">_xlfn.IFS([1]original_ver!M168="กู้ยืม",1,[1]original_ver!M168="ไม่กู้ยืม",0,[1]original_ver!M168="","")</f>
        <v>0</v>
      </c>
      <c r="N316" s="17">
        <f>IF($O316&gt;1, 1,0)</f>
        <v>1</v>
      </c>
      <c r="O316" s="23">
        <v>200000</v>
      </c>
      <c r="P316" s="17" cm="1">
        <f t="array" ref="P316">_xlfn.IFS([1]original_ver!O168="ใช่",1,[1]original_ver!O168="ไม่ใช่",0,[1]original_ver!O168="","")</f>
        <v>1</v>
      </c>
      <c r="Q316" s="17"/>
      <c r="R316" s="17">
        <v>7</v>
      </c>
      <c r="S316" s="17">
        <v>1</v>
      </c>
      <c r="T316" s="17">
        <v>3</v>
      </c>
      <c r="U316" s="17">
        <v>1000</v>
      </c>
      <c r="V316" s="17">
        <v>40</v>
      </c>
      <c r="W316" s="22">
        <f>$U316/$T316</f>
        <v>333.33333333333331</v>
      </c>
      <c r="X316" s="48"/>
      <c r="Y316" s="48"/>
      <c r="Z316" s="48"/>
      <c r="AA316" s="48"/>
      <c r="AB316" s="48"/>
      <c r="AC316" s="48">
        <f t="shared" si="28"/>
        <v>1000</v>
      </c>
      <c r="AD316">
        <f t="shared" si="25"/>
        <v>333.33333333333331</v>
      </c>
      <c r="AE316" s="17">
        <v>7</v>
      </c>
      <c r="AF316" s="17">
        <v>1</v>
      </c>
      <c r="AG316" s="17">
        <v>3</v>
      </c>
      <c r="AH316" s="17">
        <v>1000</v>
      </c>
      <c r="AI316" s="17">
        <v>50</v>
      </c>
      <c r="AJ316" s="27">
        <f>$AH316/$AG316</f>
        <v>333.33333333333331</v>
      </c>
      <c r="AK316" s="48"/>
      <c r="AL316" s="48"/>
      <c r="AM316" s="48"/>
      <c r="AN316" s="48"/>
      <c r="AO316" s="48"/>
      <c r="AP316" s="149">
        <f t="shared" si="26"/>
        <v>1000</v>
      </c>
      <c r="AQ316" s="149">
        <f t="shared" si="24"/>
        <v>333.33333333333331</v>
      </c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9">
        <v>1</v>
      </c>
      <c r="CE316" s="49">
        <v>1</v>
      </c>
      <c r="CF316" s="49">
        <v>1</v>
      </c>
      <c r="CG316" s="49">
        <v>1</v>
      </c>
      <c r="CH316" s="49">
        <v>1</v>
      </c>
      <c r="CI316" s="153">
        <f t="shared" si="27"/>
        <v>1</v>
      </c>
      <c r="CJ316" s="17">
        <v>1</v>
      </c>
      <c r="CK316" cm="1">
        <f t="array" ref="CK316">_xlfn.IFS([1]original_ver!CH168="จากการเข้าร่วมกิจกรรมอบรม ที่จัดโดยโครงการเกษตรกรปราดเปรื่อง (Smart Farmer)",1,[1]original_ver!CH168="จากการเข้าร่วมกิจกรรมอบรม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ๆ",3,[1]original_ver!CH168="จากการเรียนรู้ผ่านประสบการณ์ของผู้อื่น ได้แก่ เพื่อนบ้าน พี่น้อง เพื่อน และญาติ เป็นต้น",4,[1]original_ver!CH168="ไม่ได้เข้าร่วมกิจกรรมอบรมหรือเรียนรู้ใด ๆ (ข้ามไปข้อ 33)",5)</f>
        <v>2</v>
      </c>
      <c r="CL316" s="15" cm="1">
        <f t="array" ref="CL316">_xlfn.IFS([1]original_ver!CJ168="ความรู้ทางการเกษตรและการใช้เทคโนโลยีสำหรับการผลิตในฟาร์ม",1,[1]original_ver!CJ168="การวางแผนและจัดการฟาร์ม เช่น การเก็บเกี่ยว การเงิน และการวางแผนทางการตลาด",2,[1]original_ver!CJ168="การเป็นผู้ประกอบการทางการเกษตร",3,[1]original_ver!CJ168="การเพิ่มมูลค่าผลผลิต และการแปรรูปผลผลิต (รวมถึงการพัฒนาคุณภาพผลผลิต)",4,[1]original_ver!CJ168="","")</f>
        <v>2</v>
      </c>
      <c r="CM316" s="17">
        <v>15</v>
      </c>
      <c r="CN316" s="17">
        <v>3</v>
      </c>
      <c r="CO316" s="15" cm="1">
        <f t="array" ref="CO316">_xlfn.IFS([1]original_ver!CN168="ความรู้ทางการเกษตรและการใช้เทคโนโลยีสำหรับการผลิตในฟาร์ม",1,[1]original_ver!CN168="การวางแผนและจัดการฟาร์ม เช่น การเก็บเกี่ยว การเงิน และการวางแผนทางการตลาด",2,[1]original_ver!CN168="การเป็นผู้ประกอบการทางการเกษตร",3,[1]original_ver!CN168="การเพิ่มมูลค่าผลผลิต และการแปรรูปผลผลิต (รวมถึงการพัฒนาคุณภาพผลผลิต)",4,[1]original_ver!CN168="","")</f>
        <v>4</v>
      </c>
      <c r="CP316" s="17">
        <v>1</v>
      </c>
      <c r="CQ316" s="17">
        <v>1</v>
      </c>
      <c r="CR316" s="15" cm="1">
        <f t="array" ref="CR316">_xlfn.IFS([1]original_ver!CR168="ประยุกต์",1,[1]original_ver!CR168="ไม่ประยุกต์",0,[1]original_ver!CR168="","")</f>
        <v>1</v>
      </c>
      <c r="CS316" s="15" cm="1">
        <f t="array" ref="CS316">_xlfn.IFS([1]original_ver!CS168="ประยุกต์",1,[1]original_ver!CS168="ไม่ประยุกต์",0,[1]original_ver!CS168="","")</f>
        <v>1</v>
      </c>
      <c r="CT316" s="48"/>
      <c r="CU316" s="15" cm="1">
        <f t="array" ref="CU316">_xlfn.IFS([1]original_ver!CV168="ประยุกต์",1,[1]original_ver!CV168="ไม่ประยุกต์",0,[1]original_ver!CV168="","")</f>
        <v>1</v>
      </c>
      <c r="CV316" s="48"/>
      <c r="CW316" s="15" cm="1">
        <f t="array" ref="CW316">_xlfn.IFS([1]original_ver!CY168="ประยุกต์",1,[1]original_ver!CY168="ไม่ประยุกต์",0,[1]original_ver!CY168="","")</f>
        <v>1</v>
      </c>
      <c r="CX316" s="48"/>
      <c r="CY316" s="15" cm="1">
        <f t="array" ref="CY316">_xlfn.IFS([1]original_ver!DB168="ประยุกต์",1,[1]original_ver!DB168="ไม่ประยุกต์",0,[1]original_ver!DB168="","")</f>
        <v>1</v>
      </c>
      <c r="CZ316" s="48"/>
      <c r="DA316" s="48"/>
      <c r="DB316" s="48"/>
      <c r="DC316" s="48"/>
      <c r="DD316" s="48"/>
      <c r="DE316" s="48"/>
      <c r="DF316" s="48"/>
      <c r="DG316" s="17">
        <v>2</v>
      </c>
      <c r="DH316" s="17">
        <v>3</v>
      </c>
      <c r="DI316" s="17">
        <v>1</v>
      </c>
      <c r="DJ316" s="17">
        <v>3</v>
      </c>
      <c r="DK316" s="48"/>
      <c r="DL316" s="48"/>
      <c r="DM316" s="17">
        <v>3</v>
      </c>
      <c r="DN316" s="17">
        <v>3</v>
      </c>
      <c r="DO316" s="48"/>
      <c r="DP316" s="48"/>
      <c r="DQ316" s="48"/>
      <c r="DR316" s="48"/>
      <c r="DS316" s="49">
        <v>5</v>
      </c>
      <c r="DT316" s="49">
        <v>5</v>
      </c>
      <c r="DU316" s="17">
        <v>5</v>
      </c>
      <c r="DV316" s="49">
        <v>5</v>
      </c>
      <c r="DW316" s="49">
        <v>5</v>
      </c>
      <c r="DX316" s="49">
        <v>5</v>
      </c>
      <c r="DY316" s="153"/>
      <c r="DZ316" s="25">
        <v>5</v>
      </c>
      <c r="EA316" s="25">
        <v>5</v>
      </c>
      <c r="EB316" s="25">
        <v>5</v>
      </c>
      <c r="EC316" s="25">
        <v>5</v>
      </c>
      <c r="ED316" s="25">
        <v>5</v>
      </c>
      <c r="EE316">
        <v>5</v>
      </c>
    </row>
    <row r="317" spans="1:135" x14ac:dyDescent="0.2">
      <c r="A317">
        <v>158</v>
      </c>
      <c r="AC317">
        <f t="shared" si="28"/>
        <v>0</v>
      </c>
      <c r="AD317" t="e">
        <f t="shared" si="25"/>
        <v>#DIV/0!</v>
      </c>
      <c r="AP317" s="148">
        <f t="shared" si="26"/>
        <v>0</v>
      </c>
      <c r="AQ317" s="148" t="e">
        <f t="shared" si="24"/>
        <v>#DIV/0!</v>
      </c>
      <c r="CI317" s="148" t="e">
        <f t="shared" si="27"/>
        <v>#DIV/0!</v>
      </c>
    </row>
    <row r="318" spans="1:135" x14ac:dyDescent="0.2">
      <c r="A318">
        <v>159</v>
      </c>
      <c r="B318" s="15">
        <v>550</v>
      </c>
      <c r="C318" s="47" t="s">
        <v>727</v>
      </c>
      <c r="D318" cm="1">
        <f t="array" ref="D318">_xlfn.IFS([1]original_ver!D169="Participant",1,[1]original_ver!D169="Non-Participant",0,[1]original_ver!D169="","")</f>
        <v>1</v>
      </c>
      <c r="E318" s="15">
        <v>2</v>
      </c>
      <c r="F318" s="17" cm="1">
        <f t="array" ref="F318">_xlfn.IFS([1]original_ver!F169="ชาย",1,[1]original_ver!F169="หญิง",0,[1]original_ver!F169="","")</f>
        <v>0</v>
      </c>
      <c r="G318" s="15">
        <v>48</v>
      </c>
      <c r="H318" s="17" cm="1">
        <f t="array" ref="H318">_xlfn.IFS([1]original_ver!H169="ไม่มีการศึกษา",0,[1]original_ver!H169="ประถมศึกษา",1,[1]original_ver!H169="มัธยมศึกษาตอนต้น",2,[1]original_ver!H169="มัธยมศึกษาตอนปลาย",3,[1]original_ver!H169="อนุปริญญา (ปวช., ปวส., ฝึกหัดครู)",4,[1]original_ver!H169="ปริญญาตรี",5,[1]original_ver!H169="สูงกว่าปริญญาตรี",6,[1]original_ver!H169="","")</f>
        <v>3</v>
      </c>
      <c r="I318" s="17" cm="1">
        <f t="array" ref="I318">_xlfn.IFS([1]original_ver!I169="โสด",1,[1]original_ver!I169="สมรส/อยู่ด้วยกัน",2,[1]original_ver!I169="หย่าร้าง/แยกกันอยู่",3,[1]original_ver!I169="หม้าย",4,[1]original_ver!I169="","")</f>
        <v>2</v>
      </c>
      <c r="J318" s="15">
        <v>5</v>
      </c>
      <c r="K318" s="15">
        <v>20</v>
      </c>
      <c r="L318" s="17" cm="1">
        <f t="array" ref="L318">_xlfn.IFS([1]original_ver!L169="ใช่",1,[1]original_ver!L169="ไม่ใช่",0,[1]original_ver!L169="","")</f>
        <v>0</v>
      </c>
      <c r="M318" s="17" cm="1">
        <f t="array" ref="M318">_xlfn.IFS([1]original_ver!M169="กู้ยืม",1,[1]original_ver!M169="ไม่กู้ยืม",0,[1]original_ver!M169="","")</f>
        <v>1</v>
      </c>
      <c r="N318" s="17">
        <f>IF($O318&gt;1, 1,0)</f>
        <v>1</v>
      </c>
      <c r="O318" s="23">
        <v>180000</v>
      </c>
      <c r="P318" s="17" cm="1">
        <f t="array" ref="P318">_xlfn.IFS([1]original_ver!O169="ใช่",1,[1]original_ver!O169="ไม่ใช่",0,[1]original_ver!O169="","")</f>
        <v>1</v>
      </c>
      <c r="Q318" s="17"/>
      <c r="R318" s="17">
        <v>1</v>
      </c>
      <c r="S318" s="17">
        <v>1</v>
      </c>
      <c r="T318" s="17">
        <v>17</v>
      </c>
      <c r="U318" s="17">
        <v>10000</v>
      </c>
      <c r="V318" s="53">
        <v>9</v>
      </c>
      <c r="W318" s="20">
        <f>$U318/$T318</f>
        <v>588.23529411764707</v>
      </c>
      <c r="X318" s="48"/>
      <c r="Y318" s="48"/>
      <c r="Z318" s="48"/>
      <c r="AA318" s="48"/>
      <c r="AB318" s="48"/>
      <c r="AC318" s="48">
        <f t="shared" si="28"/>
        <v>10000</v>
      </c>
      <c r="AD318">
        <f t="shared" si="25"/>
        <v>588.23529411764707</v>
      </c>
      <c r="AE318" s="17">
        <v>1</v>
      </c>
      <c r="AF318" s="17">
        <v>1</v>
      </c>
      <c r="AG318" s="17">
        <v>17</v>
      </c>
      <c r="AH318" s="17">
        <v>10000</v>
      </c>
      <c r="AI318" s="18">
        <v>9</v>
      </c>
      <c r="AJ318" s="27">
        <f>$AH318/$AG318</f>
        <v>588.23529411764707</v>
      </c>
      <c r="AK318" s="48"/>
      <c r="AL318" s="48"/>
      <c r="AM318" s="48"/>
      <c r="AN318" s="48"/>
      <c r="AO318" s="48"/>
      <c r="AP318" s="149">
        <f t="shared" si="26"/>
        <v>10000</v>
      </c>
      <c r="AQ318" s="149">
        <f t="shared" si="24"/>
        <v>588.23529411764707</v>
      </c>
      <c r="AR318" s="17">
        <v>9</v>
      </c>
      <c r="AS318" s="17">
        <v>1</v>
      </c>
      <c r="AT318" s="17">
        <v>8</v>
      </c>
      <c r="AU318" s="17">
        <v>2000</v>
      </c>
      <c r="AV318" s="17">
        <v>140</v>
      </c>
      <c r="AW318" s="17">
        <f>$AU318/$AT318</f>
        <v>250</v>
      </c>
      <c r="AX318" s="48"/>
      <c r="AY318" s="48"/>
      <c r="AZ318" s="48"/>
      <c r="BA318" s="48"/>
      <c r="BB318" s="48"/>
      <c r="BC318" s="48">
        <f>$AU318+$AZ318</f>
        <v>2000</v>
      </c>
      <c r="BD318" s="48">
        <f>$BC318/$AT318</f>
        <v>250</v>
      </c>
      <c r="BE318" s="17">
        <v>9</v>
      </c>
      <c r="BF318" s="17">
        <v>1</v>
      </c>
      <c r="BG318" s="17">
        <v>8</v>
      </c>
      <c r="BH318" s="17">
        <v>2000</v>
      </c>
      <c r="BI318" s="17">
        <v>140</v>
      </c>
      <c r="BJ318" s="17"/>
      <c r="BK318" s="48"/>
      <c r="BL318" s="48"/>
      <c r="BM318" s="48"/>
      <c r="BN318" s="48"/>
      <c r="BP318" s="48">
        <f>$BH318+$BM318</f>
        <v>2000</v>
      </c>
      <c r="BQ318" s="48">
        <f>$BP318/$BG318</f>
        <v>250</v>
      </c>
      <c r="BR318" s="17">
        <v>8</v>
      </c>
      <c r="BS318" s="17">
        <v>12</v>
      </c>
      <c r="BT318" s="17">
        <v>0.25</v>
      </c>
      <c r="BU318" s="17">
        <v>100</v>
      </c>
      <c r="BV318" s="17">
        <v>10</v>
      </c>
      <c r="BW318" s="17"/>
      <c r="BX318" s="48"/>
      <c r="BY318" s="48"/>
      <c r="BZ318" s="48"/>
      <c r="CA318" s="48"/>
      <c r="CB318" s="48"/>
      <c r="CC318" s="17"/>
      <c r="CD318" s="49">
        <v>3</v>
      </c>
      <c r="CE318" s="49">
        <v>3.3333333333333335</v>
      </c>
      <c r="CF318" s="49">
        <v>3</v>
      </c>
      <c r="CG318" s="49">
        <v>2.5</v>
      </c>
      <c r="CH318" s="49">
        <v>4.5</v>
      </c>
      <c r="CI318" s="153">
        <f t="shared" si="27"/>
        <v>3.2666666666666671</v>
      </c>
      <c r="CJ318" s="17">
        <v>2</v>
      </c>
      <c r="CK318" cm="1">
        <f t="array" ref="CK318">_xlfn.IFS([1]original_ver!CH169="จากการเข้าร่วมกิจกรรมอบรม ที่จัดโดยโครงการเกษตรกรปราดเปรื่อง (Smart Farmer)",1,[1]original_ver!CH169="จากการเข้าร่วมกิจกรรมอบรม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ๆ",3,[1]original_ver!CH169="จากการเรียนรู้ผ่านประสบการณ์ของผู้อื่น ได้แก่ เพื่อนบ้าน พี่น้อง เพื่อน และญาติ เป็นต้น",4,[1]original_ver!CH169="ไม่ได้เข้าร่วมกิจกรรมอบรมหรือเรียนรู้ใด ๆ (ข้ามไปข้อ 33)",5)</f>
        <v>1</v>
      </c>
      <c r="CL318" s="15" cm="1">
        <f t="array" ref="CL318">_xlfn.IFS([1]original_ver!CJ169="ความรู้ทางการเกษตรและการใช้เทคโนโลยีสำหรับการผลิตในฟาร์ม",1,[1]original_ver!CJ169="การวางแผนและจัดการฟาร์ม เช่น การเก็บเกี่ยว การเงิน และการวางแผนทางการตลาด",2,[1]original_ver!CJ169="การเป็นผู้ประกอบการทางการเกษตร",3,[1]original_ver!CJ169="การเพิ่มมูลค่าผลผลิต และการแปรรูปผลผลิต (รวมถึงการพัฒนาคุณภาพผลผลิต)",4,[1]original_ver!CJ169="","")</f>
        <v>2</v>
      </c>
      <c r="CM318" s="17">
        <v>15</v>
      </c>
      <c r="CN318" s="17">
        <v>2</v>
      </c>
      <c r="CO318" s="15" cm="1">
        <f t="array" ref="CO318">_xlfn.IFS([1]original_ver!CN169="ความรู้ทางการเกษตรและการใช้เทคโนโลยีสำหรับการผลิตในฟาร์ม",1,[1]original_ver!CN169="การวางแผนและจัดการฟาร์ม เช่น การเก็บเกี่ยว การเงิน และการวางแผนทางการตลาด",2,[1]original_ver!CN169="การเป็นผู้ประกอบการทางการเกษตร",3,[1]original_ver!CN169="การเพิ่มมูลค่าผลผลิต และการแปรรูปผลผลิต (รวมถึงการพัฒนาคุณภาพผลผลิต)",4,[1]original_ver!CN169="","")</f>
        <v>3</v>
      </c>
      <c r="CP318" s="17">
        <v>2</v>
      </c>
      <c r="CQ318" s="17">
        <v>1</v>
      </c>
      <c r="CR318" s="15" cm="1">
        <f t="array" ref="CR318">_xlfn.IFS([1]original_ver!CR169="ประยุกต์",1,[1]original_ver!CR169="ไม่ประยุกต์",0,[1]original_ver!CR169="","")</f>
        <v>1</v>
      </c>
      <c r="CS318" s="15" cm="1">
        <f t="array" ref="CS318">_xlfn.IFS([1]original_ver!CS169="ประยุกต์",1,[1]original_ver!CS169="ไม่ประยุกต์",0,[1]original_ver!CS169="","")</f>
        <v>0</v>
      </c>
      <c r="CT318" s="17">
        <v>3</v>
      </c>
      <c r="CU318" s="15" cm="1">
        <f t="array" ref="CU318">_xlfn.IFS([1]original_ver!CV169="ประยุกต์",1,[1]original_ver!CV169="ไม่ประยุกต์",0,[1]original_ver!CV169="","")</f>
        <v>1</v>
      </c>
      <c r="CV318" s="48"/>
      <c r="CW318" s="15" cm="1">
        <f t="array" ref="CW318">_xlfn.IFS([1]original_ver!CY169="ประยุกต์",1,[1]original_ver!CY169="ไม่ประยุกต์",0,[1]original_ver!CY169="","")</f>
        <v>0</v>
      </c>
      <c r="CX318" s="17">
        <v>3</v>
      </c>
      <c r="CY318" s="15" cm="1">
        <f t="array" ref="CY318">_xlfn.IFS([1]original_ver!DB169="ประยุกต์",1,[1]original_ver!DB169="ไม่ประยุกต์",0,[1]original_ver!DB169="","")</f>
        <v>0</v>
      </c>
      <c r="CZ318" s="17">
        <v>3</v>
      </c>
      <c r="DA318" s="17">
        <v>1</v>
      </c>
      <c r="DB318" s="17">
        <v>1</v>
      </c>
      <c r="DC318" s="17">
        <v>0</v>
      </c>
      <c r="DD318" s="17">
        <v>0</v>
      </c>
      <c r="DE318" s="17">
        <v>0</v>
      </c>
      <c r="DF318" s="17">
        <v>0</v>
      </c>
      <c r="DG318" s="48"/>
      <c r="DH318" s="48"/>
      <c r="DI318" s="17">
        <v>1</v>
      </c>
      <c r="DJ318" s="17">
        <v>1</v>
      </c>
      <c r="DK318" s="17">
        <v>2</v>
      </c>
      <c r="DL318" s="17">
        <v>1</v>
      </c>
      <c r="DM318" s="17">
        <v>3</v>
      </c>
      <c r="DN318" s="17">
        <v>1</v>
      </c>
      <c r="DO318" s="48"/>
      <c r="DP318" s="48"/>
      <c r="DQ318" s="48"/>
      <c r="DR318" s="48"/>
      <c r="DS318" s="49">
        <v>2.4</v>
      </c>
      <c r="DT318" s="49">
        <v>3</v>
      </c>
      <c r="DU318" s="17">
        <v>2.5</v>
      </c>
      <c r="DV318" s="49">
        <v>3</v>
      </c>
      <c r="DW318" s="49">
        <v>2.6666666666666665</v>
      </c>
      <c r="DX318" s="49">
        <v>3</v>
      </c>
      <c r="DY318" s="153"/>
      <c r="DZ318" s="25">
        <v>3</v>
      </c>
      <c r="EA318" s="25">
        <v>3</v>
      </c>
      <c r="EB318" s="25">
        <v>2.5</v>
      </c>
      <c r="EC318" s="25">
        <v>3</v>
      </c>
      <c r="ED318" s="25">
        <v>2.6666666666666665</v>
      </c>
      <c r="EE318">
        <v>3</v>
      </c>
    </row>
    <row r="319" spans="1:135" x14ac:dyDescent="0.2">
      <c r="A319">
        <v>159</v>
      </c>
      <c r="AC319">
        <f t="shared" si="28"/>
        <v>0</v>
      </c>
      <c r="AD319" t="e">
        <f t="shared" si="25"/>
        <v>#DIV/0!</v>
      </c>
      <c r="AP319" s="148">
        <f t="shared" si="26"/>
        <v>0</v>
      </c>
      <c r="AQ319" s="148" t="e">
        <f t="shared" si="24"/>
        <v>#DIV/0!</v>
      </c>
      <c r="CI319" s="148" t="e">
        <f t="shared" si="27"/>
        <v>#DIV/0!</v>
      </c>
    </row>
    <row r="320" spans="1:135" x14ac:dyDescent="0.2">
      <c r="A320">
        <v>160</v>
      </c>
      <c r="B320" s="15">
        <v>551</v>
      </c>
      <c r="C320" s="47" t="s">
        <v>728</v>
      </c>
      <c r="D320" cm="1">
        <f t="array" ref="D320">_xlfn.IFS([1]original_ver!D170="Participant",1,[1]original_ver!D170="Non-Participant",0,[1]original_ver!D170="","")</f>
        <v>1</v>
      </c>
      <c r="E320" s="15">
        <v>2</v>
      </c>
      <c r="F320" s="17" cm="1">
        <f t="array" ref="F320">_xlfn.IFS([1]original_ver!F170="ชาย",1,[1]original_ver!F170="หญิง",0,[1]original_ver!F170="","")</f>
        <v>1</v>
      </c>
      <c r="G320" s="15">
        <v>56</v>
      </c>
      <c r="H320" s="17" cm="1">
        <f t="array" ref="H320">_xlfn.IFS([1]original_ver!H170="ไม่มีการศึกษา",0,[1]original_ver!H170="ประถมศึกษา",1,[1]original_ver!H170="มัธยมศึกษาตอนต้น",2,[1]original_ver!H170="มัธยมศึกษาตอนปลาย",3,[1]original_ver!H170="อนุปริญญา (ปวช., ปวส., ฝึกหัดครู)",4,[1]original_ver!H170="ปริญญาตรี",5,[1]original_ver!H170="สูงกว่าปริญญาตรี",6,[1]original_ver!H170="","")</f>
        <v>3</v>
      </c>
      <c r="I320" s="17" cm="1">
        <f t="array" ref="I320">_xlfn.IFS([1]original_ver!I170="โสด",1,[1]original_ver!I170="สมรส/อยู่ด้วยกัน",2,[1]original_ver!I170="หย่าร้าง/แยกกันอยู่",3,[1]original_ver!I170="หม้าย",4,[1]original_ver!I170="","")</f>
        <v>2</v>
      </c>
      <c r="J320" s="15">
        <v>4</v>
      </c>
      <c r="K320" s="15">
        <v>20</v>
      </c>
      <c r="L320" s="17" cm="1">
        <f t="array" ref="L320">_xlfn.IFS([1]original_ver!L170="ใช่",1,[1]original_ver!L170="ไม่ใช่",0,[1]original_ver!L170="","")</f>
        <v>1</v>
      </c>
      <c r="M320" s="17" cm="1">
        <f t="array" ref="M320">_xlfn.IFS([1]original_ver!M170="กู้ยืม",1,[1]original_ver!M170="ไม่กู้ยืม",0,[1]original_ver!M170="","")</f>
        <v>1</v>
      </c>
      <c r="N320" s="17">
        <f>IF($O320&gt;1, 1,0)</f>
        <v>1</v>
      </c>
      <c r="O320" s="23">
        <v>10000</v>
      </c>
      <c r="P320" s="17" cm="1">
        <f t="array" ref="P320">_xlfn.IFS([1]original_ver!O170="ใช่",1,[1]original_ver!O170="ไม่ใช่",0,[1]original_ver!O170="","")</f>
        <v>1</v>
      </c>
      <c r="Q320" s="17"/>
      <c r="R320" s="17">
        <v>1</v>
      </c>
      <c r="S320" s="17">
        <v>1</v>
      </c>
      <c r="T320" s="17">
        <v>3</v>
      </c>
      <c r="U320" s="17">
        <v>6400</v>
      </c>
      <c r="V320" s="53">
        <v>9</v>
      </c>
      <c r="W320" s="20">
        <f>$U320/$T320</f>
        <v>2133.3333333333335</v>
      </c>
      <c r="X320" s="48"/>
      <c r="Y320" s="48"/>
      <c r="Z320" s="48"/>
      <c r="AA320" s="48"/>
      <c r="AB320" s="48"/>
      <c r="AC320" s="48">
        <f t="shared" si="28"/>
        <v>6400</v>
      </c>
      <c r="AD320">
        <f t="shared" si="25"/>
        <v>2133.3333333333335</v>
      </c>
      <c r="AE320" s="17">
        <v>1</v>
      </c>
      <c r="AF320" s="17">
        <v>1</v>
      </c>
      <c r="AG320" s="17">
        <v>3</v>
      </c>
      <c r="AH320" s="17">
        <v>6400</v>
      </c>
      <c r="AI320" s="18">
        <v>9</v>
      </c>
      <c r="AJ320" s="27">
        <f>$AH320/$AG320</f>
        <v>2133.3333333333335</v>
      </c>
      <c r="AK320" s="48"/>
      <c r="AL320" s="48"/>
      <c r="AM320" s="48"/>
      <c r="AN320" s="48"/>
      <c r="AO320" s="48"/>
      <c r="AP320" s="149">
        <f t="shared" si="26"/>
        <v>6400</v>
      </c>
      <c r="AQ320" s="149">
        <f t="shared" si="24"/>
        <v>2133.3333333333335</v>
      </c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9">
        <v>1.75</v>
      </c>
      <c r="CE320" s="49">
        <v>1.6666666666666667</v>
      </c>
      <c r="CF320" s="49">
        <v>1.3333333333333333</v>
      </c>
      <c r="CG320" s="49">
        <v>1.5</v>
      </c>
      <c r="CH320" s="49">
        <v>5</v>
      </c>
      <c r="CI320" s="153">
        <f t="shared" si="27"/>
        <v>2.25</v>
      </c>
      <c r="CJ320" s="17">
        <v>1</v>
      </c>
      <c r="CK320" cm="1">
        <f t="array" ref="CK320">_xlfn.IFS([1]original_ver!CH170="จากการเข้าร่วมกิจกรรมอบรม ที่จัดโดยโครงการเกษตรกรปราดเปรื่อง (Smart Farmer)",1,[1]original_ver!CH170="จากการเข้าร่วมกิจกรรมอบรม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ๆ",3,[1]original_ver!CH170="จากการเรียนรู้ผ่านประสบการณ์ของผู้อื่น ได้แก่ เพื่อนบ้าน พี่น้อง เพื่อน และญาติ เป็นต้น",4,[1]original_ver!CH170="ไม่ได้เข้าร่วมกิจกรรมอบรมหรือเรียนรู้ใด ๆ (ข้ามไปข้อ 33)",5)</f>
        <v>1</v>
      </c>
      <c r="CL320" s="15" cm="1">
        <f t="array" ref="CL320">_xlfn.IFS([1]original_ver!CJ170="ความรู้ทางการเกษตรและการใช้เทคโนโลยีสำหรับการผลิตในฟาร์ม",1,[1]original_ver!CJ170="การวางแผนและจัดการฟาร์ม เช่น การเก็บเกี่ยว การเงิน และการวางแผนทางการตลาด",2,[1]original_ver!CJ170="การเป็นผู้ประกอบการทางการเกษตร",3,[1]original_ver!CJ170="การเพิ่มมูลค่าผลผลิต และการแปรรูปผลผลิต (รวมถึงการพัฒนาคุณภาพผลผลิต)",4,[1]original_ver!CJ170="","")</f>
        <v>3</v>
      </c>
      <c r="CM320" s="17">
        <v>20</v>
      </c>
      <c r="CN320" s="17">
        <v>1</v>
      </c>
      <c r="CO320" s="15" cm="1">
        <f t="array" ref="CO320">_xlfn.IFS([1]original_ver!CN170="ความรู้ทางการเกษตรและการใช้เทคโนโลยีสำหรับการผลิตในฟาร์ม",1,[1]original_ver!CN170="การวางแผนและจัดการฟาร์ม เช่น การเก็บเกี่ยว การเงิน และการวางแผนทางการตลาด",2,[1]original_ver!CN170="การเป็นผู้ประกอบการทางการเกษตร",3,[1]original_ver!CN170="การเพิ่มมูลค่าผลผลิต และการแปรรูปผลผลิต (รวมถึงการพัฒนาคุณภาพผลผลิต)",4,[1]original_ver!CN170="","")</f>
        <v>4</v>
      </c>
      <c r="CP320" s="17">
        <v>5</v>
      </c>
      <c r="CQ320" s="17">
        <v>1</v>
      </c>
      <c r="CR320" s="15" cm="1">
        <f t="array" ref="CR320">_xlfn.IFS([1]original_ver!CR170="ประยุกต์",1,[1]original_ver!CR170="ไม่ประยุกต์",0,[1]original_ver!CR170="","")</f>
        <v>1</v>
      </c>
      <c r="CS320" s="15" cm="1">
        <f t="array" ref="CS320">_xlfn.IFS([1]original_ver!CS170="ประยุกต์",1,[1]original_ver!CS170="ไม่ประยุกต์",0,[1]original_ver!CS170="","")</f>
        <v>1</v>
      </c>
      <c r="CT320" s="48"/>
      <c r="CU320" s="15" cm="1">
        <f t="array" ref="CU320">_xlfn.IFS([1]original_ver!CV170="ประยุกต์",1,[1]original_ver!CV170="ไม่ประยุกต์",0,[1]original_ver!CV170="","")</f>
        <v>1</v>
      </c>
      <c r="CV320" s="48"/>
      <c r="CW320" s="15" cm="1">
        <f t="array" ref="CW320">_xlfn.IFS([1]original_ver!CY170="ประยุกต์",1,[1]original_ver!CY170="ไม่ประยุกต์",0,[1]original_ver!CY170="","")</f>
        <v>1</v>
      </c>
      <c r="CX320" s="48"/>
      <c r="CY320" s="15" cm="1">
        <f t="array" ref="CY320">_xlfn.IFS([1]original_ver!DB170="ประยุกต์",1,[1]original_ver!DB170="ไม่ประยุกต์",0,[1]original_ver!DB170="","")</f>
        <v>1</v>
      </c>
      <c r="CZ320" s="48"/>
      <c r="DA320" s="48"/>
      <c r="DB320" s="48"/>
      <c r="DC320" s="48"/>
      <c r="DD320" s="48"/>
      <c r="DE320" s="48"/>
      <c r="DF320" s="48"/>
      <c r="DG320" s="17">
        <v>3</v>
      </c>
      <c r="DH320" s="17">
        <v>1</v>
      </c>
      <c r="DI320" s="17">
        <v>1</v>
      </c>
      <c r="DJ320" s="17">
        <v>3</v>
      </c>
      <c r="DK320" s="17">
        <v>3</v>
      </c>
      <c r="DL320" s="17">
        <v>3</v>
      </c>
      <c r="DM320" s="17">
        <v>3</v>
      </c>
      <c r="DN320" s="17">
        <v>3</v>
      </c>
      <c r="DO320" s="48"/>
      <c r="DP320" s="48"/>
      <c r="DQ320" s="48"/>
      <c r="DR320" s="48"/>
      <c r="DS320" s="49">
        <v>4.8</v>
      </c>
      <c r="DT320" s="49">
        <v>4.333333333333333</v>
      </c>
      <c r="DU320" s="17">
        <v>4.75</v>
      </c>
      <c r="DV320" s="49">
        <v>4</v>
      </c>
      <c r="DW320" s="49">
        <v>4.333333333333333</v>
      </c>
      <c r="DX320" s="49">
        <v>3.5</v>
      </c>
      <c r="DY320" s="153"/>
      <c r="DZ320" s="25">
        <v>4.8</v>
      </c>
      <c r="EA320" s="25">
        <v>4.333333333333333</v>
      </c>
      <c r="EB320" s="25">
        <v>4</v>
      </c>
      <c r="EC320" s="25">
        <v>4.8</v>
      </c>
      <c r="ED320" s="25">
        <v>4.333333333333333</v>
      </c>
      <c r="EE320">
        <v>3.5</v>
      </c>
    </row>
    <row r="321" spans="1:135" x14ac:dyDescent="0.2">
      <c r="A321">
        <v>160</v>
      </c>
      <c r="AC321">
        <f t="shared" si="28"/>
        <v>0</v>
      </c>
      <c r="AD321" t="e">
        <f t="shared" si="25"/>
        <v>#DIV/0!</v>
      </c>
      <c r="AP321" s="148">
        <f t="shared" si="26"/>
        <v>0</v>
      </c>
      <c r="AQ321" s="148" t="e">
        <f t="shared" si="24"/>
        <v>#DIV/0!</v>
      </c>
      <c r="CI321" s="148" t="e">
        <f t="shared" si="27"/>
        <v>#DIV/0!</v>
      </c>
    </row>
    <row r="322" spans="1:135" x14ac:dyDescent="0.2">
      <c r="A322">
        <v>161</v>
      </c>
      <c r="B322" s="15">
        <v>553</v>
      </c>
      <c r="C322" s="47" t="s">
        <v>729</v>
      </c>
      <c r="D322" cm="1">
        <f t="array" ref="D322">_xlfn.IFS([1]original_ver!D172="Participant",1,[1]original_ver!D172="Non-Participant",0,[1]original_ver!D172="","")</f>
        <v>1</v>
      </c>
      <c r="E322" s="15">
        <v>2</v>
      </c>
      <c r="F322" s="17" cm="1">
        <f t="array" ref="F322">_xlfn.IFS([1]original_ver!F172="ชาย",1,[1]original_ver!F172="หญิง",0,[1]original_ver!F172="","")</f>
        <v>1</v>
      </c>
      <c r="G322" s="15">
        <v>47</v>
      </c>
      <c r="H322" s="17" cm="1">
        <f t="array" ref="H322">_xlfn.IFS([1]original_ver!H172="ไม่มีการศึกษา",0,[1]original_ver!H172="ประถมศึกษา",1,[1]original_ver!H172="มัธยมศึกษาตอนต้น",2,[1]original_ver!H172="มัธยมศึกษาตอนปลาย",3,[1]original_ver!H172="อนุปริญญา (ปวช., ปวส., ฝึกหัดครู)",4,[1]original_ver!H172="ปริญญาตรี",5,[1]original_ver!H172="สูงกว่าปริญญาตรี",6,[1]original_ver!H172="","")</f>
        <v>5</v>
      </c>
      <c r="I322" s="17" cm="1">
        <f t="array" ref="I322">_xlfn.IFS([1]original_ver!I172="โสด",1,[1]original_ver!I172="สมรส/อยู่ด้วยกัน",2,[1]original_ver!I172="หย่าร้าง/แยกกันอยู่",3,[1]original_ver!I172="หม้าย",4,[1]original_ver!I172="","")</f>
        <v>2</v>
      </c>
      <c r="J322" s="15">
        <v>3</v>
      </c>
      <c r="K322" s="15">
        <v>18</v>
      </c>
      <c r="L322" s="17" cm="1">
        <f t="array" ref="L322">_xlfn.IFS([1]original_ver!L172="ใช่",1,[1]original_ver!L172="ไม่ใช่",0,[1]original_ver!L172="","")</f>
        <v>0</v>
      </c>
      <c r="M322" s="17" cm="1">
        <f t="array" ref="M322">_xlfn.IFS([1]original_ver!M172="กู้ยืม",1,[1]original_ver!M172="ไม่กู้ยืม",0,[1]original_ver!M172="","")</f>
        <v>1</v>
      </c>
      <c r="N322" s="17">
        <f>IF($O322&gt;1, 1,0)</f>
        <v>1</v>
      </c>
      <c r="O322" s="23">
        <v>200000</v>
      </c>
      <c r="P322" s="17" cm="1">
        <f t="array" ref="P322">_xlfn.IFS([1]original_ver!O172="ใช่",1,[1]original_ver!O172="ไม่ใช่",0,[1]original_ver!O172="","")</f>
        <v>1</v>
      </c>
      <c r="Q322" s="17"/>
      <c r="R322" s="17">
        <v>1</v>
      </c>
      <c r="S322" s="17">
        <v>1</v>
      </c>
      <c r="T322" s="17">
        <v>16</v>
      </c>
      <c r="U322" s="17">
        <v>8000</v>
      </c>
      <c r="V322" s="53">
        <v>10</v>
      </c>
      <c r="W322" s="20">
        <f>$U322/$T322</f>
        <v>500</v>
      </c>
      <c r="X322" s="48"/>
      <c r="Y322" s="48"/>
      <c r="Z322" s="48"/>
      <c r="AA322" s="48"/>
      <c r="AB322" s="48"/>
      <c r="AC322" s="48">
        <f t="shared" si="28"/>
        <v>8000</v>
      </c>
      <c r="AD322">
        <f t="shared" si="25"/>
        <v>500</v>
      </c>
      <c r="AE322" s="17">
        <v>1</v>
      </c>
      <c r="AF322" s="17">
        <v>1</v>
      </c>
      <c r="AG322" s="17">
        <v>16</v>
      </c>
      <c r="AH322" s="17">
        <v>7500</v>
      </c>
      <c r="AI322" s="18">
        <v>12</v>
      </c>
      <c r="AJ322" s="27">
        <f>$AH322/$AG322</f>
        <v>468.75</v>
      </c>
      <c r="AK322" s="48"/>
      <c r="AL322" s="48"/>
      <c r="AM322" s="48"/>
      <c r="AN322" s="48"/>
      <c r="AO322" s="48"/>
      <c r="AP322" s="149">
        <f t="shared" si="26"/>
        <v>7500</v>
      </c>
      <c r="AQ322" s="149">
        <f t="shared" ref="AQ322:AQ385" si="29">$AP322/$AG322</f>
        <v>468.75</v>
      </c>
      <c r="AR322" s="17">
        <v>8</v>
      </c>
      <c r="AS322" s="17">
        <v>1</v>
      </c>
      <c r="AT322" s="17">
        <v>3</v>
      </c>
      <c r="AU322" s="17">
        <v>15000</v>
      </c>
      <c r="AV322" s="17">
        <v>20</v>
      </c>
      <c r="AW322" s="17">
        <f>$AU322/$AT322</f>
        <v>5000</v>
      </c>
      <c r="AX322" s="48"/>
      <c r="AY322" s="48"/>
      <c r="AZ322" s="48"/>
      <c r="BA322" s="48"/>
      <c r="BB322" s="48"/>
      <c r="BC322" s="48">
        <f>$AU322+$AZ322</f>
        <v>15000</v>
      </c>
      <c r="BD322" s="48">
        <f>$BC322/$AT322</f>
        <v>5000</v>
      </c>
      <c r="BE322" s="17">
        <v>8</v>
      </c>
      <c r="BF322" s="17">
        <v>1</v>
      </c>
      <c r="BG322" s="17">
        <v>3</v>
      </c>
      <c r="BH322" s="17">
        <v>21000</v>
      </c>
      <c r="BI322" s="17">
        <v>5</v>
      </c>
      <c r="BJ322" s="17"/>
      <c r="BK322" s="48"/>
      <c r="BL322" s="48"/>
      <c r="BM322" s="48"/>
      <c r="BN322" s="48"/>
      <c r="BP322" s="48">
        <f>$BH322+$BM322</f>
        <v>21000</v>
      </c>
      <c r="BQ322" s="48">
        <f>$BP322/$BG322</f>
        <v>7000</v>
      </c>
      <c r="BR322" s="48"/>
      <c r="BS322" s="48"/>
      <c r="BT322" s="48"/>
      <c r="BU322" s="48"/>
      <c r="BV322" s="48"/>
      <c r="BW322" s="17"/>
      <c r="BX322" s="48"/>
      <c r="BY322" s="48"/>
      <c r="BZ322" s="48"/>
      <c r="CA322" s="48"/>
      <c r="CB322" s="48"/>
      <c r="CC322" s="17"/>
      <c r="CD322" s="49">
        <v>3.75</v>
      </c>
      <c r="CE322" s="49">
        <v>5</v>
      </c>
      <c r="CF322" s="49">
        <v>4.666666666666667</v>
      </c>
      <c r="CG322" s="49">
        <v>2.5</v>
      </c>
      <c r="CH322" s="49">
        <v>5</v>
      </c>
      <c r="CI322" s="153">
        <f t="shared" si="27"/>
        <v>4.1833333333333336</v>
      </c>
      <c r="CJ322" s="17">
        <v>3</v>
      </c>
      <c r="CK322" cm="1">
        <f t="array" ref="CK322">_xlfn.IFS([1]original_ver!CH172="จากการเข้าร่วมกิจกรรมอบรม ที่จัดโดยโครงการเกษตรกรปราดเปรื่อง (Smart Farmer)",1,[1]original_ver!CH172="จากการเข้าร่วมกิจกรรมอบรม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ๆ",3,[1]original_ver!CH172="จากการเรียนรู้ผ่านประสบการณ์ของผู้อื่น ได้แก่ เพื่อนบ้าน พี่น้อง เพื่อน และญาติ เป็นต้น",4,[1]original_ver!CH172="ไม่ได้เข้าร่วมกิจกรรมอบรมหรือเรียนรู้ใด ๆ (ข้ามไปข้อ 33)",5)</f>
        <v>3</v>
      </c>
      <c r="CL322" s="15" cm="1">
        <f t="array" ref="CL322">_xlfn.IFS([1]original_ver!CJ172="ความรู้ทางการเกษตรและการใช้เทคโนโลยีสำหรับการผลิตในฟาร์ม",1,[1]original_ver!CJ172="การวางแผนและจัดการฟาร์ม เช่น การเก็บเกี่ยว การเงิน และการวางแผนทางการตลาด",2,[1]original_ver!CJ172="การเป็นผู้ประกอบการทางการเกษตร",3,[1]original_ver!CJ172="การเพิ่มมูลค่าผลผลิต และการแปรรูปผลผลิต (รวมถึงการพัฒนาคุณภาพผลผลิต)",4,[1]original_ver!CJ172="","")</f>
        <v>4</v>
      </c>
      <c r="CM322" s="17">
        <v>10</v>
      </c>
      <c r="CN322" s="17">
        <v>1</v>
      </c>
      <c r="CO322" s="15" cm="1">
        <f t="array" ref="CO322">_xlfn.IFS([1]original_ver!CN172="ความรู้ทางการเกษตรและการใช้เทคโนโลยีสำหรับการผลิตในฟาร์ม",1,[1]original_ver!CN172="การวางแผนและจัดการฟาร์ม เช่น การเก็บเกี่ยว การเงิน และการวางแผนทางการตลาด",2,[1]original_ver!CN172="การเป็นผู้ประกอบการทางการเกษตร",3,[1]original_ver!CN172="การเพิ่มมูลค่าผลผลิต และการแปรรูปผลผลิต (รวมถึงการพัฒนาคุณภาพผลผลิต)",4,[1]original_ver!CN172="","")</f>
        <v>2</v>
      </c>
      <c r="CP322" s="17">
        <v>1</v>
      </c>
      <c r="CQ322" s="17">
        <v>1</v>
      </c>
      <c r="CR322" s="15" cm="1">
        <f t="array" ref="CR322">_xlfn.IFS([1]original_ver!CR172="ประยุกต์",1,[1]original_ver!CR172="ไม่ประยุกต์",0,[1]original_ver!CR172="","")</f>
        <v>1</v>
      </c>
      <c r="CS322" s="15" cm="1">
        <f t="array" ref="CS322">_xlfn.IFS([1]original_ver!CS172="ประยุกต์",1,[1]original_ver!CS172="ไม่ประยุกต์",0,[1]original_ver!CS172="","")</f>
        <v>1</v>
      </c>
      <c r="CT322" s="48"/>
      <c r="CU322" s="15" cm="1">
        <f t="array" ref="CU322">_xlfn.IFS([1]original_ver!CV172="ประยุกต์",1,[1]original_ver!CV172="ไม่ประยุกต์",0,[1]original_ver!CV172="","")</f>
        <v>1</v>
      </c>
      <c r="CV322" s="48"/>
      <c r="CW322" s="15" cm="1">
        <f t="array" ref="CW322">_xlfn.IFS([1]original_ver!CY172="ประยุกต์",1,[1]original_ver!CY172="ไม่ประยุกต์",0,[1]original_ver!CY172="","")</f>
        <v>1</v>
      </c>
      <c r="CX322" s="48"/>
      <c r="CY322" s="15" cm="1">
        <f t="array" ref="CY322">_xlfn.IFS([1]original_ver!DB172="ประยุกต์",1,[1]original_ver!DB172="ไม่ประยุกต์",0,[1]original_ver!DB172="","")</f>
        <v>1</v>
      </c>
      <c r="CZ322" s="48"/>
      <c r="DA322" s="48">
        <v>0</v>
      </c>
      <c r="DB322" s="48">
        <v>0</v>
      </c>
      <c r="DC322" s="48">
        <v>0</v>
      </c>
      <c r="DD322" s="48">
        <v>0</v>
      </c>
      <c r="DE322" s="48">
        <v>0</v>
      </c>
      <c r="DF322" s="48">
        <v>0</v>
      </c>
      <c r="DG322" s="48"/>
      <c r="DH322" s="48"/>
      <c r="DI322" s="17">
        <v>2</v>
      </c>
      <c r="DJ322" s="17">
        <v>4</v>
      </c>
      <c r="DK322" s="17">
        <v>2</v>
      </c>
      <c r="DL322" s="17">
        <v>4</v>
      </c>
      <c r="DM322" s="17">
        <v>3</v>
      </c>
      <c r="DN322" s="17">
        <v>4</v>
      </c>
      <c r="DO322" s="48"/>
      <c r="DP322" s="48"/>
      <c r="DQ322" s="48"/>
      <c r="DR322" s="48"/>
      <c r="DS322" s="49">
        <v>4.5999999999999996</v>
      </c>
      <c r="DT322" s="49">
        <v>4</v>
      </c>
      <c r="DU322" s="17">
        <v>4.25</v>
      </c>
      <c r="DV322" s="49">
        <v>4.2</v>
      </c>
      <c r="DW322" s="49">
        <v>4</v>
      </c>
      <c r="DX322" s="49">
        <v>4.75</v>
      </c>
      <c r="DY322" s="153"/>
      <c r="DZ322" s="25">
        <v>4.5999999999999996</v>
      </c>
      <c r="EA322" s="25">
        <v>4</v>
      </c>
      <c r="EB322" s="25">
        <v>4.25</v>
      </c>
      <c r="EC322" s="25">
        <v>4.2</v>
      </c>
      <c r="ED322" s="25">
        <v>4</v>
      </c>
      <c r="EE322">
        <v>4.75</v>
      </c>
    </row>
    <row r="323" spans="1:135" x14ac:dyDescent="0.2">
      <c r="A323">
        <v>161</v>
      </c>
      <c r="AC323">
        <f t="shared" si="28"/>
        <v>0</v>
      </c>
      <c r="AD323" t="e">
        <f t="shared" ref="AD323:AD386" si="30">$AC323/$T323</f>
        <v>#DIV/0!</v>
      </c>
      <c r="AP323" s="148">
        <f t="shared" ref="AP323:AP386" si="31">$AH323+$AM323</f>
        <v>0</v>
      </c>
      <c r="AQ323" s="148" t="e">
        <f t="shared" si="29"/>
        <v>#DIV/0!</v>
      </c>
      <c r="CI323" s="148" t="e">
        <f t="shared" ref="CI323:CI386" si="32">AVERAGE($CD323:$CH323)</f>
        <v>#DIV/0!</v>
      </c>
    </row>
    <row r="324" spans="1:135" x14ac:dyDescent="0.2">
      <c r="A324">
        <v>162</v>
      </c>
      <c r="B324" s="15">
        <v>554</v>
      </c>
      <c r="C324" s="50" t="s">
        <v>730</v>
      </c>
      <c r="D324" cm="1">
        <f t="array" ref="D324">_xlfn.IFS([1]original_ver!D173="Participant",1,[1]original_ver!D173="Non-Participant",0,[1]original_ver!D173="","")</f>
        <v>1</v>
      </c>
      <c r="E324" s="15">
        <v>2</v>
      </c>
      <c r="F324" s="17" cm="1">
        <f t="array" ref="F324">_xlfn.IFS([1]original_ver!F173="ชาย",1,[1]original_ver!F173="หญิง",0,[1]original_ver!F173="","")</f>
        <v>0</v>
      </c>
      <c r="G324" s="15">
        <v>43</v>
      </c>
      <c r="H324" s="17" cm="1">
        <f t="array" ref="H324">_xlfn.IFS([1]original_ver!H173="ไม่มีการศึกษา",0,[1]original_ver!H173="ประถมศึกษา",1,[1]original_ver!H173="มัธยมศึกษาตอนต้น",2,[1]original_ver!H173="มัธยมศึกษาตอนปลาย",3,[1]original_ver!H173="อนุปริญญา (ปวช., ปวส., ฝึกหัดครู)",4,[1]original_ver!H173="ปริญญาตรี",5,[1]original_ver!H173="สูงกว่าปริญญาตรี",6,[1]original_ver!H173="","")</f>
        <v>4</v>
      </c>
      <c r="I324" s="17" cm="1">
        <f t="array" ref="I324">_xlfn.IFS([1]original_ver!I173="โสด",1,[1]original_ver!I173="สมรส/อยู่ด้วยกัน",2,[1]original_ver!I173="หย่าร้าง/แยกกันอยู่",3,[1]original_ver!I173="หม้าย",4,[1]original_ver!I173="","")</f>
        <v>3</v>
      </c>
      <c r="J324" s="15">
        <v>4</v>
      </c>
      <c r="K324" s="15">
        <v>5</v>
      </c>
      <c r="L324" s="17" cm="1">
        <f t="array" ref="L324">_xlfn.IFS([1]original_ver!L173="ใช่",1,[1]original_ver!L173="ไม่ใช่",0,[1]original_ver!L173="","")</f>
        <v>1</v>
      </c>
      <c r="M324" s="17" cm="1">
        <f t="array" ref="M324">_xlfn.IFS([1]original_ver!M173="กู้ยืม",1,[1]original_ver!M173="ไม่กู้ยืม",0,[1]original_ver!M173="","")</f>
        <v>1</v>
      </c>
      <c r="N324" s="17">
        <f>IF($O324&gt;1, 1,0)</f>
        <v>1</v>
      </c>
      <c r="O324" s="23">
        <v>30000</v>
      </c>
      <c r="P324" s="17" cm="1">
        <f t="array" ref="P324">_xlfn.IFS([1]original_ver!O173="ใช่",1,[1]original_ver!O173="ไม่ใช่",0,[1]original_ver!O173="","")</f>
        <v>1</v>
      </c>
      <c r="Q324" s="17"/>
      <c r="R324" s="17">
        <v>8</v>
      </c>
      <c r="S324" s="17">
        <v>1</v>
      </c>
      <c r="T324" s="17">
        <v>0.5</v>
      </c>
      <c r="U324" s="17">
        <v>8000</v>
      </c>
      <c r="V324" s="17">
        <v>150</v>
      </c>
      <c r="W324" s="22">
        <f>$U324/$T324</f>
        <v>16000</v>
      </c>
      <c r="X324" s="48"/>
      <c r="Y324" s="48"/>
      <c r="Z324" s="48"/>
      <c r="AA324" s="48"/>
      <c r="AB324" s="48"/>
      <c r="AC324" s="48">
        <f t="shared" si="28"/>
        <v>8000</v>
      </c>
      <c r="AD324">
        <f t="shared" si="30"/>
        <v>16000</v>
      </c>
      <c r="AE324" s="17">
        <v>8</v>
      </c>
      <c r="AF324" s="17">
        <v>1</v>
      </c>
      <c r="AG324" s="17">
        <v>0.5</v>
      </c>
      <c r="AH324" s="17">
        <v>8000</v>
      </c>
      <c r="AI324" s="17">
        <v>150</v>
      </c>
      <c r="AJ324" s="27">
        <f>$AH324/$AG324</f>
        <v>16000</v>
      </c>
      <c r="AK324" s="48"/>
      <c r="AL324" s="48"/>
      <c r="AM324" s="48"/>
      <c r="AN324" s="48"/>
      <c r="AO324" s="48"/>
      <c r="AP324" s="149">
        <f t="shared" si="31"/>
        <v>8000</v>
      </c>
      <c r="AQ324" s="149">
        <f t="shared" si="29"/>
        <v>16000</v>
      </c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9">
        <v>4.25</v>
      </c>
      <c r="CE324" s="49">
        <v>3.6666666666666665</v>
      </c>
      <c r="CF324" s="49">
        <v>3</v>
      </c>
      <c r="CG324" s="49">
        <v>3</v>
      </c>
      <c r="CH324" s="49">
        <v>3.5</v>
      </c>
      <c r="CI324" s="153">
        <f t="shared" si="32"/>
        <v>3.4833333333333329</v>
      </c>
      <c r="CJ324" s="17">
        <v>4</v>
      </c>
      <c r="CK324" cm="1">
        <f t="array" ref="CK324">_xlfn.IFS([1]original_ver!CH173="จากการเข้าร่วมกิจกรรมอบรม ที่จัดโดยโครงการเกษตรกรปราดเปรื่อง (Smart Farmer)",1,[1]original_ver!CH173="จากการเข้าร่วมกิจกรรมอบรม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ๆ",3,[1]original_ver!CH173="จากการเรียนรู้ผ่านประสบการณ์ของผู้อื่น ได้แก่ เพื่อนบ้าน พี่น้อง เพื่อน และญาติ เป็นต้น",4,[1]original_ver!CH173="ไม่ได้เข้าร่วมกิจกรรมอบรมหรือเรียนรู้ใด ๆ (ข้ามไปข้อ 33)",5)</f>
        <v>1</v>
      </c>
      <c r="CL324" s="15" cm="1">
        <f t="array" ref="CL324">_xlfn.IFS([1]original_ver!CJ173="ความรู้ทางการเกษตรและการใช้เทคโนโลยีสำหรับการผลิตในฟาร์ม",1,[1]original_ver!CJ173="การวางแผนและจัดการฟาร์ม เช่น การเก็บเกี่ยว การเงิน และการวางแผนทางการตลาด",2,[1]original_ver!CJ173="การเป็นผู้ประกอบการทางการเกษตร",3,[1]original_ver!CJ173="การเพิ่มมูลค่าผลผลิต และการแปรรูปผลผลิต (รวมถึงการพัฒนาคุณภาพผลผลิต)",4,[1]original_ver!CJ173="","")</f>
        <v>2</v>
      </c>
      <c r="CM324" s="17">
        <v>10</v>
      </c>
      <c r="CN324" s="17">
        <v>1</v>
      </c>
      <c r="CO324" s="15" cm="1">
        <f t="array" ref="CO324">_xlfn.IFS([1]original_ver!CN173="ความรู้ทางการเกษตรและการใช้เทคโนโลยีสำหรับการผลิตในฟาร์ม",1,[1]original_ver!CN173="การวางแผนและจัดการฟาร์ม เช่น การเก็บเกี่ยว การเงิน และการวางแผนทางการตลาด",2,[1]original_ver!CN173="การเป็นผู้ประกอบการทางการเกษตร",3,[1]original_ver!CN173="การเพิ่มมูลค่าผลผลิต และการแปรรูปผลผลิต (รวมถึงการพัฒนาคุณภาพผลผลิต)",4,[1]original_ver!CN173="","")</f>
        <v>4</v>
      </c>
      <c r="CP324" s="17">
        <v>1</v>
      </c>
      <c r="CQ324" s="17">
        <v>1</v>
      </c>
      <c r="CR324" s="15" cm="1">
        <f t="array" ref="CR324">_xlfn.IFS([1]original_ver!CR173="ประยุกต์",1,[1]original_ver!CR173="ไม่ประยุกต์",0,[1]original_ver!CR173="","")</f>
        <v>1</v>
      </c>
      <c r="CS324" s="15" cm="1">
        <f t="array" ref="CS324">_xlfn.IFS([1]original_ver!CS173="ประยุกต์",1,[1]original_ver!CS173="ไม่ประยุกต์",0,[1]original_ver!CS173="","")</f>
        <v>1</v>
      </c>
      <c r="CT324" s="48"/>
      <c r="CU324" s="15" cm="1">
        <f t="array" ref="CU324">_xlfn.IFS([1]original_ver!CV173="ประยุกต์",1,[1]original_ver!CV173="ไม่ประยุกต์",0,[1]original_ver!CV173="","")</f>
        <v>1</v>
      </c>
      <c r="CV324" s="48"/>
      <c r="CW324" s="15" cm="1">
        <f t="array" ref="CW324">_xlfn.IFS([1]original_ver!CY173="ประยุกต์",1,[1]original_ver!CY173="ไม่ประยุกต์",0,[1]original_ver!CY173="","")</f>
        <v>1</v>
      </c>
      <c r="CX324" s="48"/>
      <c r="CY324" s="15" cm="1">
        <f t="array" ref="CY324">_xlfn.IFS([1]original_ver!DB173="ประยุกต์",1,[1]original_ver!DB173="ไม่ประยุกต์",0,[1]original_ver!DB173="","")</f>
        <v>1</v>
      </c>
      <c r="CZ324" s="48"/>
      <c r="DA324" s="48"/>
      <c r="DB324" s="48"/>
      <c r="DC324" s="48"/>
      <c r="DD324" s="48"/>
      <c r="DE324" s="48"/>
      <c r="DF324" s="48"/>
      <c r="DG324" s="17">
        <v>1</v>
      </c>
      <c r="DH324" s="17">
        <v>3</v>
      </c>
      <c r="DI324" s="48"/>
      <c r="DJ324" s="48"/>
      <c r="DK324" s="17">
        <v>3</v>
      </c>
      <c r="DL324" s="17">
        <v>3</v>
      </c>
      <c r="DM324" s="17">
        <v>2</v>
      </c>
      <c r="DN324" s="17">
        <v>3</v>
      </c>
      <c r="DO324" s="48"/>
      <c r="DP324" s="48"/>
      <c r="DQ324" s="48"/>
      <c r="DR324" s="48"/>
      <c r="DS324" s="49">
        <v>3.6</v>
      </c>
      <c r="DT324" s="49">
        <v>3</v>
      </c>
      <c r="DU324" s="17">
        <v>3</v>
      </c>
      <c r="DV324" s="49">
        <v>3</v>
      </c>
      <c r="DW324" s="49">
        <v>3</v>
      </c>
      <c r="DX324" s="49">
        <v>3</v>
      </c>
      <c r="DY324" s="153"/>
      <c r="DZ324" s="25">
        <v>4</v>
      </c>
      <c r="EA324" s="25">
        <v>4</v>
      </c>
      <c r="EB324" s="25">
        <v>4.75</v>
      </c>
      <c r="EC324" s="25">
        <v>4</v>
      </c>
      <c r="ED324" s="25">
        <v>4</v>
      </c>
      <c r="EE324">
        <v>4</v>
      </c>
    </row>
    <row r="325" spans="1:135" x14ac:dyDescent="0.2">
      <c r="A325">
        <v>162</v>
      </c>
      <c r="AC325">
        <f t="shared" si="28"/>
        <v>0</v>
      </c>
      <c r="AD325" t="e">
        <f t="shared" si="30"/>
        <v>#DIV/0!</v>
      </c>
      <c r="AP325" s="148">
        <f t="shared" si="31"/>
        <v>0</v>
      </c>
      <c r="AQ325" s="148" t="e">
        <f t="shared" si="29"/>
        <v>#DIV/0!</v>
      </c>
      <c r="CI325" s="148" t="e">
        <f t="shared" si="32"/>
        <v>#DIV/0!</v>
      </c>
    </row>
    <row r="326" spans="1:135" x14ac:dyDescent="0.2">
      <c r="A326">
        <v>163</v>
      </c>
      <c r="B326" s="15">
        <v>555</v>
      </c>
      <c r="C326" s="58"/>
      <c r="D326" cm="1">
        <f t="array" ref="D326">_xlfn.IFS([1]original_ver!D174="Participant",1,[1]original_ver!D174="Non-Participant",0,[1]original_ver!D174="","")</f>
        <v>1</v>
      </c>
      <c r="E326" s="15">
        <v>2</v>
      </c>
      <c r="F326" s="17" cm="1">
        <f t="array" ref="F326">_xlfn.IFS([1]original_ver!F174="ชาย",1,[1]original_ver!F174="หญิง",0,[1]original_ver!F174="","")</f>
        <v>1</v>
      </c>
      <c r="G326" s="15">
        <v>66</v>
      </c>
      <c r="H326" s="17" cm="1">
        <f t="array" ref="H326">_xlfn.IFS([1]original_ver!H174="ไม่มีการศึกษา",0,[1]original_ver!H174="ประถมศึกษา",1,[1]original_ver!H174="มัธยมศึกษาตอนต้น",2,[1]original_ver!H174="มัธยมศึกษาตอนปลาย",3,[1]original_ver!H174="อนุปริญญา (ปวช., ปวส., ฝึกหัดครู)",4,[1]original_ver!H174="ปริญญาตรี",5,[1]original_ver!H174="สูงกว่าปริญญาตรี",6,[1]original_ver!H174="","")</f>
        <v>5</v>
      </c>
      <c r="I326" s="17" cm="1">
        <f t="array" ref="I326">_xlfn.IFS([1]original_ver!I174="โสด",1,[1]original_ver!I174="สมรส/อยู่ด้วยกัน",2,[1]original_ver!I174="หย่าร้าง/แยกกันอยู่",3,[1]original_ver!I174="หม้าย",4,[1]original_ver!I174="","")</f>
        <v>2</v>
      </c>
      <c r="J326" s="15">
        <v>3</v>
      </c>
      <c r="K326" s="15">
        <v>10</v>
      </c>
      <c r="L326" s="17" cm="1">
        <f t="array" ref="L326">_xlfn.IFS([1]original_ver!L174="ใช่",1,[1]original_ver!L174="ไม่ใช่",0,[1]original_ver!L174="","")</f>
        <v>0</v>
      </c>
      <c r="M326" s="17" cm="1">
        <f t="array" ref="M326">_xlfn.IFS([1]original_ver!M174="กู้ยืม",1,[1]original_ver!M174="ไม่กู้ยืม",0,[1]original_ver!M174="","")</f>
        <v>1</v>
      </c>
      <c r="N326" s="17">
        <f>IF($O326&gt;1, 1,0)</f>
        <v>1</v>
      </c>
      <c r="O326" s="23">
        <v>500000</v>
      </c>
      <c r="P326" s="17" cm="1">
        <f t="array" ref="P326">_xlfn.IFS([1]original_ver!O174="ใช่",1,[1]original_ver!O174="ไม่ใช่",0,[1]original_ver!O174="","")</f>
        <v>1</v>
      </c>
      <c r="Q326" s="17"/>
      <c r="R326" s="17">
        <v>1</v>
      </c>
      <c r="S326" s="17">
        <v>1</v>
      </c>
      <c r="T326" s="17">
        <v>10</v>
      </c>
      <c r="U326" s="17">
        <v>8000</v>
      </c>
      <c r="V326" s="53">
        <v>10</v>
      </c>
      <c r="W326" s="20">
        <f>$U326/$T326</f>
        <v>800</v>
      </c>
      <c r="X326" s="48"/>
      <c r="Y326" s="48"/>
      <c r="Z326" s="48"/>
      <c r="AA326" s="48"/>
      <c r="AB326" s="48"/>
      <c r="AC326" s="48">
        <f t="shared" si="28"/>
        <v>8000</v>
      </c>
      <c r="AD326">
        <f t="shared" si="30"/>
        <v>800</v>
      </c>
      <c r="AE326" s="17">
        <v>1</v>
      </c>
      <c r="AF326" s="17">
        <v>1</v>
      </c>
      <c r="AG326" s="17">
        <v>10</v>
      </c>
      <c r="AH326" s="17">
        <v>700</v>
      </c>
      <c r="AI326" s="18">
        <v>9</v>
      </c>
      <c r="AJ326" s="27">
        <f>$AH326/$AG326</f>
        <v>70</v>
      </c>
      <c r="AK326" s="48"/>
      <c r="AL326" s="48"/>
      <c r="AM326" s="48"/>
      <c r="AN326" s="48"/>
      <c r="AO326" s="48"/>
      <c r="AP326" s="149">
        <f t="shared" si="31"/>
        <v>700</v>
      </c>
      <c r="AQ326" s="149">
        <f t="shared" si="29"/>
        <v>70</v>
      </c>
      <c r="AR326" s="17">
        <v>1</v>
      </c>
      <c r="AS326" s="17">
        <v>1</v>
      </c>
      <c r="AT326" s="17">
        <v>10</v>
      </c>
      <c r="AU326" s="17">
        <v>800</v>
      </c>
      <c r="AV326" s="17">
        <v>100</v>
      </c>
      <c r="AW326" s="17">
        <f>$AU326/$AT326</f>
        <v>80</v>
      </c>
      <c r="AX326" s="48"/>
      <c r="AY326" s="48"/>
      <c r="AZ326" s="48"/>
      <c r="BA326" s="48"/>
      <c r="BB326" s="48"/>
      <c r="BC326" s="48">
        <f>$AU326+$AZ326</f>
        <v>800</v>
      </c>
      <c r="BD326" s="48">
        <f>$BC326/$AT326</f>
        <v>80</v>
      </c>
      <c r="BE326" s="17">
        <v>1</v>
      </c>
      <c r="BF326" s="17">
        <v>1</v>
      </c>
      <c r="BG326" s="17">
        <v>10</v>
      </c>
      <c r="BH326" s="17">
        <v>800</v>
      </c>
      <c r="BI326" s="17">
        <v>100</v>
      </c>
      <c r="BJ326" s="17"/>
      <c r="BK326" s="48"/>
      <c r="BL326" s="48"/>
      <c r="BM326" s="48"/>
      <c r="BN326" s="48"/>
      <c r="BP326" s="48">
        <f>$BH326+$BM326</f>
        <v>800</v>
      </c>
      <c r="BQ326" s="48">
        <f>$BP326/$BG326</f>
        <v>80</v>
      </c>
      <c r="BR326" s="48"/>
      <c r="BS326" s="48"/>
      <c r="BT326" s="48"/>
      <c r="BU326" s="48"/>
      <c r="BV326" s="48"/>
      <c r="BW326" s="17"/>
      <c r="BX326" s="48"/>
      <c r="BY326" s="48"/>
      <c r="BZ326" s="48"/>
      <c r="CA326" s="48"/>
      <c r="CB326" s="48"/>
      <c r="CC326" s="17"/>
      <c r="CD326" s="49">
        <v>2.5</v>
      </c>
      <c r="CE326" s="49">
        <v>2</v>
      </c>
      <c r="CF326" s="49">
        <v>1</v>
      </c>
      <c r="CG326" s="49">
        <v>2.5</v>
      </c>
      <c r="CH326" s="49">
        <v>3</v>
      </c>
      <c r="CI326" s="153">
        <f t="shared" si="32"/>
        <v>2.2000000000000002</v>
      </c>
      <c r="CJ326" s="17">
        <v>3</v>
      </c>
      <c r="CK326" cm="1">
        <f t="array" ref="CK326">_xlfn.IFS([1]original_ver!CH174="จากการเข้าร่วมกิจกรรมอบรม ที่จัดโดยโครงการเกษตรกรปราดเปรื่อง (Smart Farmer)",1,[1]original_ver!CH174="จากการเข้าร่วมกิจกรรมอบรม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ๆ",3,[1]original_ver!CH174="จากการเรียนรู้ผ่านประสบการณ์ของผู้อื่น ได้แก่ เพื่อนบ้าน พี่น้อง เพื่อน และญาติ เป็นต้น",4,[1]original_ver!CH174="ไม่ได้เข้าร่วมกิจกรรมอบรมหรือเรียนรู้ใด ๆ (ข้ามไปข้อ 33)",5)</f>
        <v>1</v>
      </c>
      <c r="CL326" s="15" cm="1">
        <f t="array" ref="CL326">_xlfn.IFS([1]original_ver!CJ174="ความรู้ทางการเกษตรและการใช้เทคโนโลยีสำหรับการผลิตในฟาร์ม",1,[1]original_ver!CJ174="การวางแผนและจัดการฟาร์ม เช่น การเก็บเกี่ยว การเงิน และการวางแผนทางการตลาด",2,[1]original_ver!CJ174="การเป็นผู้ประกอบการทางการเกษตร",3,[1]original_ver!CJ174="การเพิ่มมูลค่าผลผลิต และการแปรรูปผลผลิต (รวมถึงการพัฒนาคุณภาพผลผลิต)",4,[1]original_ver!CJ174="","")</f>
        <v>4</v>
      </c>
      <c r="CM326" s="17">
        <v>15</v>
      </c>
      <c r="CN326" s="17">
        <v>3</v>
      </c>
      <c r="CO326" s="15" cm="1">
        <f t="array" ref="CO326">_xlfn.IFS([1]original_ver!CN174="ความรู้ทางการเกษตรและการใช้เทคโนโลยีสำหรับการผลิตในฟาร์ม",1,[1]original_ver!CN174="การวางแผนและจัดการฟาร์ม เช่น การเก็บเกี่ยว การเงิน และการวางแผนทางการตลาด",2,[1]original_ver!CN174="การเป็นผู้ประกอบการทางการเกษตร",3,[1]original_ver!CN174="การเพิ่มมูลค่าผลผลิต และการแปรรูปผลผลิต (รวมถึงการพัฒนาคุณภาพผลผลิต)",4,[1]original_ver!CN174="","")</f>
        <v>2</v>
      </c>
      <c r="CP326" s="17">
        <v>2</v>
      </c>
      <c r="CQ326" s="17">
        <v>3</v>
      </c>
      <c r="CR326" s="15" cm="1">
        <f t="array" ref="CR326">_xlfn.IFS([1]original_ver!CR174="ประยุกต์",1,[1]original_ver!CR174="ไม่ประยุกต์",0,[1]original_ver!CR174="","")</f>
        <v>1</v>
      </c>
      <c r="CS326" s="15" cm="1">
        <f t="array" ref="CS326">_xlfn.IFS([1]original_ver!CS174="ประยุกต์",1,[1]original_ver!CS174="ไม่ประยุกต์",0,[1]original_ver!CS174="","")</f>
        <v>1</v>
      </c>
      <c r="CT326" s="48"/>
      <c r="CU326" s="15" cm="1">
        <f t="array" ref="CU326">_xlfn.IFS([1]original_ver!CV174="ประยุกต์",1,[1]original_ver!CV174="ไม่ประยุกต์",0,[1]original_ver!CV174="","")</f>
        <v>1</v>
      </c>
      <c r="CV326" s="48"/>
      <c r="CW326" s="15" cm="1">
        <f t="array" ref="CW326">_xlfn.IFS([1]original_ver!CY174="ประยุกต์",1,[1]original_ver!CY174="ไม่ประยุกต์",0,[1]original_ver!CY174="","")</f>
        <v>1</v>
      </c>
      <c r="CX326" s="48"/>
      <c r="CY326" s="15" cm="1">
        <f t="array" ref="CY326">_xlfn.IFS([1]original_ver!DB174="ประยุกต์",1,[1]original_ver!DB174="ไม่ประยุกต์",0,[1]original_ver!DB174="","")</f>
        <v>1</v>
      </c>
      <c r="CZ326" s="48"/>
      <c r="DA326" s="48">
        <v>0</v>
      </c>
      <c r="DB326" s="48">
        <v>0</v>
      </c>
      <c r="DC326" s="48">
        <v>0</v>
      </c>
      <c r="DD326" s="48">
        <v>0</v>
      </c>
      <c r="DE326" s="48">
        <v>0</v>
      </c>
      <c r="DF326" s="48">
        <v>0</v>
      </c>
      <c r="DG326" s="17">
        <v>3</v>
      </c>
      <c r="DH326" s="17">
        <v>2</v>
      </c>
      <c r="DI326" s="17">
        <v>2</v>
      </c>
      <c r="DJ326" s="17">
        <v>2</v>
      </c>
      <c r="DK326" s="17">
        <v>1</v>
      </c>
      <c r="DL326" s="17">
        <v>2</v>
      </c>
      <c r="DM326" s="48"/>
      <c r="DN326" s="48"/>
      <c r="DO326" s="48"/>
      <c r="DP326" s="48"/>
      <c r="DQ326" s="48"/>
      <c r="DR326" s="48"/>
      <c r="DS326" s="49">
        <v>4</v>
      </c>
      <c r="DT326" s="49">
        <v>4.666666666666667</v>
      </c>
      <c r="DU326" s="17">
        <v>3.5</v>
      </c>
      <c r="DV326" s="49">
        <v>3.4</v>
      </c>
      <c r="DW326" s="49">
        <v>4</v>
      </c>
      <c r="DX326" s="49">
        <v>3.75</v>
      </c>
      <c r="DY326" s="153"/>
      <c r="DZ326" s="25">
        <v>5</v>
      </c>
      <c r="EA326" s="25">
        <v>5</v>
      </c>
      <c r="EB326" s="25">
        <v>5</v>
      </c>
      <c r="EC326" s="25">
        <v>5</v>
      </c>
      <c r="ED326" s="25">
        <v>5</v>
      </c>
      <c r="EE326">
        <v>5</v>
      </c>
    </row>
    <row r="327" spans="1:135" x14ac:dyDescent="0.2">
      <c r="A327">
        <v>163</v>
      </c>
      <c r="AC327">
        <f t="shared" si="28"/>
        <v>0</v>
      </c>
      <c r="AD327" t="e">
        <f t="shared" si="30"/>
        <v>#DIV/0!</v>
      </c>
      <c r="AP327" s="148">
        <f t="shared" si="31"/>
        <v>0</v>
      </c>
      <c r="AQ327" s="148" t="e">
        <f t="shared" si="29"/>
        <v>#DIV/0!</v>
      </c>
      <c r="CI327" s="148" t="e">
        <f t="shared" si="32"/>
        <v>#DIV/0!</v>
      </c>
    </row>
    <row r="328" spans="1:135" x14ac:dyDescent="0.2">
      <c r="A328">
        <v>164</v>
      </c>
      <c r="B328" s="15">
        <v>557</v>
      </c>
      <c r="C328" s="50" t="s">
        <v>731</v>
      </c>
      <c r="D328" cm="1">
        <f t="array" ref="D328">_xlfn.IFS([1]original_ver!D175="Participant",1,[1]original_ver!D175="Non-Participant",0,[1]original_ver!D175="","")</f>
        <v>1</v>
      </c>
      <c r="E328" s="15">
        <v>2</v>
      </c>
      <c r="F328" s="17" cm="1">
        <f t="array" ref="F328">_xlfn.IFS([1]original_ver!F175="ชาย",1,[1]original_ver!F175="หญิง",0,[1]original_ver!F175="","")</f>
        <v>1</v>
      </c>
      <c r="G328" s="15">
        <v>45</v>
      </c>
      <c r="H328" s="17" cm="1">
        <f t="array" ref="H328">_xlfn.IFS([1]original_ver!H175="ไม่มีการศึกษา",0,[1]original_ver!H175="ประถมศึกษา",1,[1]original_ver!H175="มัธยมศึกษาตอนต้น",2,[1]original_ver!H175="มัธยมศึกษาตอนปลาย",3,[1]original_ver!H175="อนุปริญญา (ปวช., ปวส., ฝึกหัดครู)",4,[1]original_ver!H175="ปริญญาตรี",5,[1]original_ver!H175="สูงกว่าปริญญาตรี",6,[1]original_ver!H175="","")</f>
        <v>5</v>
      </c>
      <c r="I328" s="17" cm="1">
        <f t="array" ref="I328">_xlfn.IFS([1]original_ver!I175="โสด",1,[1]original_ver!I175="สมรส/อยู่ด้วยกัน",2,[1]original_ver!I175="หย่าร้าง/แยกกันอยู่",3,[1]original_ver!I175="หม้าย",4,[1]original_ver!I175="","")</f>
        <v>2</v>
      </c>
      <c r="J328" s="15">
        <v>3</v>
      </c>
      <c r="K328" s="15">
        <v>10</v>
      </c>
      <c r="L328" s="17" cm="1">
        <f t="array" ref="L328">_xlfn.IFS([1]original_ver!L175="ใช่",1,[1]original_ver!L175="ไม่ใช่",0,[1]original_ver!L175="","")</f>
        <v>1</v>
      </c>
      <c r="M328" s="17" cm="1">
        <f t="array" ref="M328">_xlfn.IFS([1]original_ver!M175="กู้ยืม",1,[1]original_ver!M175="ไม่กู้ยืม",0,[1]original_ver!M175="","")</f>
        <v>1</v>
      </c>
      <c r="N328" s="17">
        <f>IF($O328&gt;1, 1,0)</f>
        <v>1</v>
      </c>
      <c r="O328" s="23">
        <v>480000</v>
      </c>
      <c r="P328" s="17" cm="1">
        <f t="array" ref="P328">_xlfn.IFS([1]original_ver!O175="ใช่",1,[1]original_ver!O175="ไม่ใช่",0,[1]original_ver!O175="","")</f>
        <v>1</v>
      </c>
      <c r="Q328" s="17"/>
      <c r="R328" s="17">
        <v>5</v>
      </c>
      <c r="S328" s="17">
        <v>7</v>
      </c>
      <c r="T328" s="17">
        <v>5</v>
      </c>
      <c r="U328" s="56">
        <v>10000</v>
      </c>
      <c r="V328" s="17">
        <v>10.55</v>
      </c>
      <c r="W328" s="22">
        <f>$U328/$T328</f>
        <v>2000</v>
      </c>
      <c r="X328" s="17">
        <v>7</v>
      </c>
      <c r="Y328" s="17">
        <v>5</v>
      </c>
      <c r="Z328" s="17">
        <v>200</v>
      </c>
      <c r="AA328" s="17">
        <v>10.55</v>
      </c>
      <c r="AB328" s="17"/>
      <c r="AC328" s="17">
        <f t="shared" si="28"/>
        <v>10200</v>
      </c>
      <c r="AD328">
        <f t="shared" si="30"/>
        <v>2040</v>
      </c>
      <c r="AE328" s="17">
        <v>5</v>
      </c>
      <c r="AF328" s="17">
        <v>3</v>
      </c>
      <c r="AG328" s="17">
        <v>5</v>
      </c>
      <c r="AH328" s="56">
        <v>7500</v>
      </c>
      <c r="AI328" s="17">
        <v>10.1</v>
      </c>
      <c r="AJ328" s="27">
        <f>$AH328/$AG328</f>
        <v>1500</v>
      </c>
      <c r="AK328" s="17">
        <v>3</v>
      </c>
      <c r="AL328" s="17">
        <v>5</v>
      </c>
      <c r="AM328" s="17">
        <v>150</v>
      </c>
      <c r="AN328" s="17">
        <v>10.1</v>
      </c>
      <c r="AO328" s="17"/>
      <c r="AP328" s="149">
        <f t="shared" si="31"/>
        <v>7650</v>
      </c>
      <c r="AQ328" s="149">
        <f t="shared" si="29"/>
        <v>1530</v>
      </c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P328" s="17"/>
      <c r="BQ328" s="17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9">
        <v>1.75</v>
      </c>
      <c r="CE328" s="49">
        <v>1.6666666666666667</v>
      </c>
      <c r="CF328" s="49">
        <v>1.3333333333333333</v>
      </c>
      <c r="CG328" s="49">
        <v>1.5</v>
      </c>
      <c r="CH328" s="49">
        <v>5</v>
      </c>
      <c r="CI328" s="153">
        <f t="shared" si="32"/>
        <v>2.25</v>
      </c>
      <c r="CJ328" s="17">
        <v>1</v>
      </c>
      <c r="CK328" cm="1">
        <f t="array" ref="CK328">_xlfn.IFS([1]original_ver!CH175="จากการเข้าร่วมกิจกรรมอบรม ที่จัดโดยโครงการเกษตรกรปราดเปรื่อง (Smart Farmer)",1,[1]original_ver!CH175="จากการเข้าร่วมกิจกรรมอบรม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ๆ",3,[1]original_ver!CH175="จากการเรียนรู้ผ่านประสบการณ์ของผู้อื่น ได้แก่ เพื่อนบ้าน พี่น้อง เพื่อน และญาติ เป็นต้น",4,[1]original_ver!CH175="ไม่ได้เข้าร่วมกิจกรรมอบรมหรือเรียนรู้ใด ๆ (ข้ามไปข้อ 33)",5)</f>
        <v>1</v>
      </c>
      <c r="CL328" s="15" cm="1">
        <f t="array" ref="CL328">_xlfn.IFS([1]original_ver!CJ175="ความรู้ทางการเกษตรและการใช้เทคโนโลยีสำหรับการผลิตในฟาร์ม",1,[1]original_ver!CJ175="การวางแผนและจัดการฟาร์ม เช่น การเก็บเกี่ยว การเงิน และการวางแผนทางการตลาด",2,[1]original_ver!CJ175="การเป็นผู้ประกอบการทางการเกษตร",3,[1]original_ver!CJ175="การเพิ่มมูลค่าผลผลิต และการแปรรูปผลผลิต (รวมถึงการพัฒนาคุณภาพผลผลิต)",4,[1]original_ver!CJ175="","")</f>
        <v>1</v>
      </c>
      <c r="CM328" s="17">
        <v>10</v>
      </c>
      <c r="CN328" s="17">
        <v>1</v>
      </c>
      <c r="CO328" s="15" cm="1">
        <f t="array" ref="CO328">_xlfn.IFS([1]original_ver!CN175="ความรู้ทางการเกษตรและการใช้เทคโนโลยีสำหรับการผลิตในฟาร์ม",1,[1]original_ver!CN175="การวางแผนและจัดการฟาร์ม เช่น การเก็บเกี่ยว การเงิน และการวางแผนทางการตลาด",2,[1]original_ver!CN175="การเป็นผู้ประกอบการทางการเกษตร",3,[1]original_ver!CN175="การเพิ่มมูลค่าผลผลิต และการแปรรูปผลผลิต (รวมถึงการพัฒนาคุณภาพผลผลิต)",4,[1]original_ver!CN175="","")</f>
        <v>4</v>
      </c>
      <c r="CP328" s="17">
        <v>2</v>
      </c>
      <c r="CQ328" s="17">
        <v>1</v>
      </c>
      <c r="CR328" s="15" cm="1">
        <f t="array" ref="CR328">_xlfn.IFS([1]original_ver!CR175="ประยุกต์",1,[1]original_ver!CR175="ไม่ประยุกต์",0,[1]original_ver!CR175="","")</f>
        <v>1</v>
      </c>
      <c r="CS328" s="15" cm="1">
        <f t="array" ref="CS328">_xlfn.IFS([1]original_ver!CS175="ประยุกต์",1,[1]original_ver!CS175="ไม่ประยุกต์",0,[1]original_ver!CS175="","")</f>
        <v>1</v>
      </c>
      <c r="CT328" s="48"/>
      <c r="CU328" s="15" cm="1">
        <f t="array" ref="CU328">_xlfn.IFS([1]original_ver!CV175="ประยุกต์",1,[1]original_ver!CV175="ไม่ประยุกต์",0,[1]original_ver!CV175="","")</f>
        <v>1</v>
      </c>
      <c r="CV328" s="48"/>
      <c r="CW328" s="15" cm="1">
        <f t="array" ref="CW328">_xlfn.IFS([1]original_ver!CY175="ประยุกต์",1,[1]original_ver!CY175="ไม่ประยุกต์",0,[1]original_ver!CY175="","")</f>
        <v>1</v>
      </c>
      <c r="CX328" s="48"/>
      <c r="CY328" s="15" cm="1">
        <f t="array" ref="CY328">_xlfn.IFS([1]original_ver!DB175="ประยุกต์",1,[1]original_ver!DB175="ไม่ประยุกต์",0,[1]original_ver!DB175="","")</f>
        <v>1</v>
      </c>
      <c r="CZ328" s="48"/>
      <c r="DA328" s="48"/>
      <c r="DB328" s="48"/>
      <c r="DC328" s="48"/>
      <c r="DD328" s="48"/>
      <c r="DE328" s="48"/>
      <c r="DF328" s="48"/>
      <c r="DG328" s="17">
        <v>1</v>
      </c>
      <c r="DH328" s="17">
        <v>2</v>
      </c>
      <c r="DI328" s="17">
        <v>3</v>
      </c>
      <c r="DJ328" s="17">
        <v>2</v>
      </c>
      <c r="DK328" s="48"/>
      <c r="DL328" s="48"/>
      <c r="DM328" s="17">
        <v>2</v>
      </c>
      <c r="DN328" s="17">
        <v>2</v>
      </c>
      <c r="DO328" s="48"/>
      <c r="DP328" s="48"/>
      <c r="DQ328" s="48"/>
      <c r="DR328" s="48"/>
      <c r="DS328" s="49">
        <v>4.4000000000000004</v>
      </c>
      <c r="DT328" s="49">
        <v>4</v>
      </c>
      <c r="DU328" s="17">
        <v>4</v>
      </c>
      <c r="DV328" s="49">
        <v>3.8</v>
      </c>
      <c r="DW328" s="49">
        <v>4</v>
      </c>
      <c r="DX328" s="49">
        <v>4.5</v>
      </c>
      <c r="DY328" s="153"/>
      <c r="DZ328" s="25">
        <v>4.4000000000000004</v>
      </c>
      <c r="EA328" s="25">
        <v>4</v>
      </c>
      <c r="EB328" s="25">
        <v>4</v>
      </c>
      <c r="EC328" s="25">
        <v>3.8</v>
      </c>
      <c r="ED328" s="25">
        <v>4</v>
      </c>
      <c r="EE328">
        <v>4.5</v>
      </c>
    </row>
    <row r="329" spans="1:135" x14ac:dyDescent="0.2">
      <c r="A329">
        <v>164</v>
      </c>
      <c r="AC329">
        <f t="shared" ref="AC329:AC345" si="33">$U329</f>
        <v>0</v>
      </c>
      <c r="AD329" t="e">
        <f t="shared" si="30"/>
        <v>#DIV/0!</v>
      </c>
      <c r="AP329" s="148">
        <f t="shared" si="31"/>
        <v>0</v>
      </c>
      <c r="AQ329" s="148" t="e">
        <f t="shared" si="29"/>
        <v>#DIV/0!</v>
      </c>
      <c r="CI329" s="148" t="e">
        <f t="shared" si="32"/>
        <v>#DIV/0!</v>
      </c>
    </row>
    <row r="330" spans="1:135" x14ac:dyDescent="0.2">
      <c r="A330">
        <v>165</v>
      </c>
      <c r="B330" s="15">
        <v>558</v>
      </c>
      <c r="C330" s="47" t="s">
        <v>732</v>
      </c>
      <c r="D330" cm="1">
        <f t="array" ref="D330">_xlfn.IFS([1]original_ver!D176="Participant",1,[1]original_ver!D176="Non-Participant",0,[1]original_ver!D176="","")</f>
        <v>1</v>
      </c>
      <c r="E330" s="15">
        <v>2</v>
      </c>
      <c r="F330" s="17" cm="1">
        <f t="array" ref="F330">_xlfn.IFS([1]original_ver!F176="ชาย",1,[1]original_ver!F176="หญิง",0,[1]original_ver!F176="","")</f>
        <v>0</v>
      </c>
      <c r="G330" s="15">
        <v>56</v>
      </c>
      <c r="H330" s="17" cm="1">
        <f t="array" ref="H330">_xlfn.IFS([1]original_ver!H176="ไม่มีการศึกษา",0,[1]original_ver!H176="ประถมศึกษา",1,[1]original_ver!H176="มัธยมศึกษาตอนต้น",2,[1]original_ver!H176="มัธยมศึกษาตอนปลาย",3,[1]original_ver!H176="อนุปริญญา (ปวช., ปวส., ฝึกหัดครู)",4,[1]original_ver!H176="ปริญญาตรี",5,[1]original_ver!H176="สูงกว่าปริญญาตรี",6,[1]original_ver!H176="","")</f>
        <v>1</v>
      </c>
      <c r="I330" s="17" cm="1">
        <f t="array" ref="I330">_xlfn.IFS([1]original_ver!I176="โสด",1,[1]original_ver!I176="สมรส/อยู่ด้วยกัน",2,[1]original_ver!I176="หย่าร้าง/แยกกันอยู่",3,[1]original_ver!I176="หม้าย",4,[1]original_ver!I176="","")</f>
        <v>2</v>
      </c>
      <c r="J330" s="15">
        <v>3</v>
      </c>
      <c r="K330" s="15">
        <v>6</v>
      </c>
      <c r="L330" s="17" cm="1">
        <f t="array" ref="L330">_xlfn.IFS([1]original_ver!L176="ใช่",1,[1]original_ver!L176="ไม่ใช่",0,[1]original_ver!L176="","")</f>
        <v>0</v>
      </c>
      <c r="M330" s="17" cm="1">
        <f t="array" ref="M330">_xlfn.IFS([1]original_ver!M176="กู้ยืม",1,[1]original_ver!M176="ไม่กู้ยืม",0,[1]original_ver!M176="","")</f>
        <v>0</v>
      </c>
      <c r="N330" s="17">
        <f>IF($O330&gt;1, 1,0)</f>
        <v>0</v>
      </c>
      <c r="O330" s="26"/>
      <c r="P330" s="17" cm="1">
        <f t="array" ref="P330">_xlfn.IFS([1]original_ver!O176="ใช่",1,[1]original_ver!O176="ไม่ใช่",0,[1]original_ver!O176="","")</f>
        <v>1</v>
      </c>
      <c r="Q330" s="17"/>
      <c r="R330" s="17">
        <v>7</v>
      </c>
      <c r="S330" s="17">
        <v>1</v>
      </c>
      <c r="T330" s="17">
        <v>3</v>
      </c>
      <c r="U330" s="17">
        <v>3000</v>
      </c>
      <c r="V330" s="17">
        <v>40</v>
      </c>
      <c r="W330" s="22">
        <f>$U330/$T330</f>
        <v>1000</v>
      </c>
      <c r="X330" s="48"/>
      <c r="Y330" s="48"/>
      <c r="Z330" s="48"/>
      <c r="AA330" s="48"/>
      <c r="AB330" s="48"/>
      <c r="AC330" s="48">
        <f t="shared" si="33"/>
        <v>3000</v>
      </c>
      <c r="AD330">
        <f t="shared" si="30"/>
        <v>1000</v>
      </c>
      <c r="AE330" s="17">
        <v>7</v>
      </c>
      <c r="AF330" s="17">
        <v>1</v>
      </c>
      <c r="AG330" s="17">
        <v>2</v>
      </c>
      <c r="AH330" s="55">
        <v>5000</v>
      </c>
      <c r="AI330" s="17">
        <v>40</v>
      </c>
      <c r="AJ330" s="27">
        <f>$AH330/$AG330</f>
        <v>2500</v>
      </c>
      <c r="AK330" s="48"/>
      <c r="AL330" s="48"/>
      <c r="AM330" s="48"/>
      <c r="AN330" s="48"/>
      <c r="AO330" s="48"/>
      <c r="AP330" s="149">
        <f t="shared" si="31"/>
        <v>5000</v>
      </c>
      <c r="AQ330" s="149">
        <f t="shared" si="29"/>
        <v>2500</v>
      </c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9">
        <v>1.25</v>
      </c>
      <c r="CE330" s="49">
        <v>1</v>
      </c>
      <c r="CF330" s="49">
        <v>1</v>
      </c>
      <c r="CG330" s="49">
        <v>1</v>
      </c>
      <c r="CH330" s="49">
        <v>1</v>
      </c>
      <c r="CI330" s="153">
        <f t="shared" si="32"/>
        <v>1.05</v>
      </c>
      <c r="CJ330" s="17">
        <v>1</v>
      </c>
      <c r="CK330" cm="1">
        <f t="array" ref="CK330">_xlfn.IFS([1]original_ver!CH176="จากการเข้าร่วมกิจกรรมอบรม ที่จัดโดยโครงการเกษตรกรปราดเปรื่อง (Smart Farmer)",1,[1]original_ver!CH176="จากการเข้าร่วมกิจกรรมอบรม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ๆ",3,[1]original_ver!CH176="จากการเรียนรู้ผ่านประสบการณ์ของผู้อื่น ได้แก่ เพื่อนบ้าน พี่น้อง เพื่อน และญาติ เป็นต้น",4,[1]original_ver!CH176="ไม่ได้เข้าร่วมกิจกรรมอบรมหรือเรียนรู้ใด ๆ (ข้ามไปข้อ 33)",5)</f>
        <v>1</v>
      </c>
      <c r="CL330" s="15" cm="1">
        <f t="array" ref="CL330">_xlfn.IFS([1]original_ver!CJ176="ความรู้ทางการเกษตรและการใช้เทคโนโลยีสำหรับการผลิตในฟาร์ม",1,[1]original_ver!CJ176="การวางแผนและจัดการฟาร์ม เช่น การเก็บเกี่ยว การเงิน และการวางแผนทางการตลาด",2,[1]original_ver!CJ176="การเป็นผู้ประกอบการทางการเกษตร",3,[1]original_ver!CJ176="การเพิ่มมูลค่าผลผลิต และการแปรรูปผลผลิต (รวมถึงการพัฒนาคุณภาพผลผลิต)",4,[1]original_ver!CJ176="","")</f>
        <v>4</v>
      </c>
      <c r="CM330" s="17">
        <v>20</v>
      </c>
      <c r="CN330" s="17">
        <v>3</v>
      </c>
      <c r="CO330" s="15" cm="1">
        <f t="array" ref="CO330">_xlfn.IFS([1]original_ver!CN176="ความรู้ทางการเกษตรและการใช้เทคโนโลยีสำหรับการผลิตในฟาร์ม",1,[1]original_ver!CN176="การวางแผนและจัดการฟาร์ม เช่น การเก็บเกี่ยว การเงิน และการวางแผนทางการตลาด",2,[1]original_ver!CN176="การเป็นผู้ประกอบการทางการเกษตร",3,[1]original_ver!CN176="การเพิ่มมูลค่าผลผลิต และการแปรรูปผลผลิต (รวมถึงการพัฒนาคุณภาพผลผลิต)",4,[1]original_ver!CN176="","")</f>
        <v>3</v>
      </c>
      <c r="CP330" s="17">
        <v>6</v>
      </c>
      <c r="CQ330" s="17">
        <v>1</v>
      </c>
      <c r="CR330" s="15" cm="1">
        <f t="array" ref="CR330">_xlfn.IFS([1]original_ver!CR176="ประยุกต์",1,[1]original_ver!CR176="ไม่ประยุกต์",0,[1]original_ver!CR176="","")</f>
        <v>1</v>
      </c>
      <c r="CS330" s="15" cm="1">
        <f t="array" ref="CS330">_xlfn.IFS([1]original_ver!CS176="ประยุกต์",1,[1]original_ver!CS176="ไม่ประยุกต์",0,[1]original_ver!CS176="","")</f>
        <v>1</v>
      </c>
      <c r="CT330" s="48"/>
      <c r="CU330" s="15" cm="1">
        <f t="array" ref="CU330">_xlfn.IFS([1]original_ver!CV176="ประยุกต์",1,[1]original_ver!CV176="ไม่ประยุกต์",0,[1]original_ver!CV176="","")</f>
        <v>1</v>
      </c>
      <c r="CV330" s="48"/>
      <c r="CW330" s="15" cm="1">
        <f t="array" ref="CW330">_xlfn.IFS([1]original_ver!CY176="ประยุกต์",1,[1]original_ver!CY176="ไม่ประยุกต์",0,[1]original_ver!CY176="","")</f>
        <v>1</v>
      </c>
      <c r="CX330" s="48"/>
      <c r="CY330" s="15" cm="1">
        <f t="array" ref="CY330">_xlfn.IFS([1]original_ver!DB176="ประยุกต์",1,[1]original_ver!DB176="ไม่ประยุกต์",0,[1]original_ver!DB176="","")</f>
        <v>1</v>
      </c>
      <c r="CZ330" s="48"/>
      <c r="DA330" s="48"/>
      <c r="DB330" s="48"/>
      <c r="DC330" s="48"/>
      <c r="DD330" s="48"/>
      <c r="DE330" s="48"/>
      <c r="DF330" s="48"/>
      <c r="DG330" s="17">
        <v>2</v>
      </c>
      <c r="DH330" s="17">
        <v>2</v>
      </c>
      <c r="DI330" s="17">
        <v>3</v>
      </c>
      <c r="DJ330" s="17">
        <v>2</v>
      </c>
      <c r="DK330" s="48"/>
      <c r="DL330" s="48"/>
      <c r="DM330" s="17">
        <v>1</v>
      </c>
      <c r="DN330" s="17">
        <v>2</v>
      </c>
      <c r="DO330" s="48"/>
      <c r="DP330" s="48"/>
      <c r="DQ330" s="48"/>
      <c r="DR330" s="48"/>
      <c r="DS330" s="49">
        <v>4.8</v>
      </c>
      <c r="DT330" s="49">
        <v>5</v>
      </c>
      <c r="DU330" s="17">
        <v>4.75</v>
      </c>
      <c r="DV330" s="49">
        <v>4.4000000000000004</v>
      </c>
      <c r="DW330" s="49">
        <v>5</v>
      </c>
      <c r="DX330" s="49">
        <v>5</v>
      </c>
      <c r="DY330" s="153"/>
      <c r="DZ330" s="25">
        <v>5</v>
      </c>
      <c r="EA330" s="25">
        <v>5</v>
      </c>
      <c r="EB330" s="25">
        <v>5</v>
      </c>
      <c r="EC330" s="25">
        <v>4.5999999999999996</v>
      </c>
      <c r="ED330" s="25">
        <v>5</v>
      </c>
      <c r="EE330">
        <v>5</v>
      </c>
    </row>
    <row r="331" spans="1:135" x14ac:dyDescent="0.2">
      <c r="A331">
        <v>165</v>
      </c>
      <c r="AC331">
        <f t="shared" si="33"/>
        <v>0</v>
      </c>
      <c r="AD331" t="e">
        <f t="shared" si="30"/>
        <v>#DIV/0!</v>
      </c>
      <c r="AP331" s="148">
        <f t="shared" si="31"/>
        <v>0</v>
      </c>
      <c r="AQ331" s="148" t="e">
        <f t="shared" si="29"/>
        <v>#DIV/0!</v>
      </c>
      <c r="CI331" s="148" t="e">
        <f t="shared" si="32"/>
        <v>#DIV/0!</v>
      </c>
    </row>
    <row r="332" spans="1:135" x14ac:dyDescent="0.2">
      <c r="A332">
        <v>166</v>
      </c>
      <c r="B332" s="15">
        <v>559</v>
      </c>
      <c r="C332" s="47" t="s">
        <v>732</v>
      </c>
      <c r="D332" cm="1">
        <f t="array" ref="D332">_xlfn.IFS([1]original_ver!D177="Participant",1,[1]original_ver!D177="Non-Participant",0,[1]original_ver!D177="","")</f>
        <v>1</v>
      </c>
      <c r="E332" s="15">
        <v>2</v>
      </c>
      <c r="F332" s="17" cm="1">
        <f t="array" ref="F332">_xlfn.IFS([1]original_ver!F177="ชาย",1,[1]original_ver!F177="หญิง",0,[1]original_ver!F177="","")</f>
        <v>1</v>
      </c>
      <c r="G332" s="15">
        <v>68</v>
      </c>
      <c r="H332" s="17" cm="1">
        <f t="array" ref="H332">_xlfn.IFS([1]original_ver!H177="ไม่มีการศึกษา",0,[1]original_ver!H177="ประถมศึกษา",1,[1]original_ver!H177="มัธยมศึกษาตอนต้น",2,[1]original_ver!H177="มัธยมศึกษาตอนปลาย",3,[1]original_ver!H177="อนุปริญญา (ปวช., ปวส., ฝึกหัดครู)",4,[1]original_ver!H177="ปริญญาตรี",5,[1]original_ver!H177="สูงกว่าปริญญาตรี",6,[1]original_ver!H177="","")</f>
        <v>1</v>
      </c>
      <c r="I332" s="17" cm="1">
        <f t="array" ref="I332">_xlfn.IFS([1]original_ver!I177="โสด",1,[1]original_ver!I177="สมรส/อยู่ด้วยกัน",2,[1]original_ver!I177="หย่าร้าง/แยกกันอยู่",3,[1]original_ver!I177="หม้าย",4,[1]original_ver!I177="","")</f>
        <v>2</v>
      </c>
      <c r="J332" s="15">
        <v>3</v>
      </c>
      <c r="K332" s="15">
        <v>6</v>
      </c>
      <c r="L332" s="17" cm="1">
        <f t="array" ref="L332">_xlfn.IFS([1]original_ver!L177="ใช่",1,[1]original_ver!L177="ไม่ใช่",0,[1]original_ver!L177="","")</f>
        <v>0</v>
      </c>
      <c r="M332" s="17" cm="1">
        <f t="array" ref="M332">_xlfn.IFS([1]original_ver!M177="กู้ยืม",1,[1]original_ver!M177="ไม่กู้ยืม",0,[1]original_ver!M177="","")</f>
        <v>0</v>
      </c>
      <c r="N332" s="17">
        <f>IF($O332&gt;1, 1,0)</f>
        <v>0</v>
      </c>
      <c r="O332" s="26"/>
      <c r="P332" s="17" cm="1">
        <f t="array" ref="P332">_xlfn.IFS([1]original_ver!O177="ใช่",1,[1]original_ver!O177="ไม่ใช่",0,[1]original_ver!O177="","")</f>
        <v>1</v>
      </c>
      <c r="Q332" s="17"/>
      <c r="R332" s="17">
        <v>7</v>
      </c>
      <c r="S332" s="17">
        <v>1</v>
      </c>
      <c r="T332" s="17">
        <v>3</v>
      </c>
      <c r="U332" s="17">
        <v>8000</v>
      </c>
      <c r="V332" s="17">
        <v>40</v>
      </c>
      <c r="W332" s="22">
        <f>$U332/$T332</f>
        <v>2666.6666666666665</v>
      </c>
      <c r="X332" s="48"/>
      <c r="Y332" s="48"/>
      <c r="Z332" s="48"/>
      <c r="AA332" s="48"/>
      <c r="AB332" s="48"/>
      <c r="AC332" s="48">
        <f t="shared" si="33"/>
        <v>8000</v>
      </c>
      <c r="AD332">
        <f t="shared" si="30"/>
        <v>2666.6666666666665</v>
      </c>
      <c r="AE332" s="17">
        <v>7</v>
      </c>
      <c r="AF332" s="17">
        <v>1</v>
      </c>
      <c r="AG332" s="17">
        <v>3</v>
      </c>
      <c r="AH332" s="17">
        <v>9500</v>
      </c>
      <c r="AI332" s="17">
        <v>20</v>
      </c>
      <c r="AJ332" s="27">
        <f>$AH332/$AG332</f>
        <v>3166.6666666666665</v>
      </c>
      <c r="AK332" s="48"/>
      <c r="AL332" s="48"/>
      <c r="AM332" s="48"/>
      <c r="AN332" s="48"/>
      <c r="AO332" s="48"/>
      <c r="AP332" s="149">
        <f t="shared" si="31"/>
        <v>9500</v>
      </c>
      <c r="AQ332" s="149">
        <f t="shared" si="29"/>
        <v>3166.6666666666665</v>
      </c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9">
        <v>1.25</v>
      </c>
      <c r="CE332" s="49">
        <v>1</v>
      </c>
      <c r="CF332" s="49">
        <v>1</v>
      </c>
      <c r="CG332" s="49">
        <v>1</v>
      </c>
      <c r="CH332" s="49">
        <v>1</v>
      </c>
      <c r="CI332" s="153">
        <f t="shared" si="32"/>
        <v>1.05</v>
      </c>
      <c r="CJ332" s="17">
        <v>1</v>
      </c>
      <c r="CK332" cm="1">
        <f t="array" ref="CK332">_xlfn.IFS([1]original_ver!CH177="จากการเข้าร่วมกิจกรรมอบรม ที่จัดโดยโครงการเกษตรกรปราดเปรื่อง (Smart Farmer)",1,[1]original_ver!CH177="จากการเข้าร่วมกิจกรรมอบรม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ๆ",3,[1]original_ver!CH177="จากการเรียนรู้ผ่านประสบการณ์ของผู้อื่น ได้แก่ เพื่อนบ้าน พี่น้อง เพื่อน และญาติ เป็นต้น",4,[1]original_ver!CH177="ไม่ได้เข้าร่วมกิจกรรมอบรมหรือเรียนรู้ใด ๆ (ข้ามไปข้อ 33)",5)</f>
        <v>1</v>
      </c>
      <c r="CL332" s="15" cm="1">
        <f t="array" ref="CL332">_xlfn.IFS([1]original_ver!CJ177="ความรู้ทางการเกษตรและการใช้เทคโนโลยีสำหรับการผลิตในฟาร์ม",1,[1]original_ver!CJ177="การวางแผนและจัดการฟาร์ม เช่น การเก็บเกี่ยว การเงิน และการวางแผนทางการตลาด",2,[1]original_ver!CJ177="การเป็นผู้ประกอบการทางการเกษตร",3,[1]original_ver!CJ177="การเพิ่มมูลค่าผลผลิต และการแปรรูปผลผลิต (รวมถึงการพัฒนาคุณภาพผลผลิต)",4,[1]original_ver!CJ177="","")</f>
        <v>4</v>
      </c>
      <c r="CM332" s="17">
        <v>20</v>
      </c>
      <c r="CN332" s="17">
        <v>3</v>
      </c>
      <c r="CO332" s="15" cm="1">
        <f t="array" ref="CO332">_xlfn.IFS([1]original_ver!CN177="ความรู้ทางการเกษตรและการใช้เทคโนโลยีสำหรับการผลิตในฟาร์ม",1,[1]original_ver!CN177="การวางแผนและจัดการฟาร์ม เช่น การเก็บเกี่ยว การเงิน และการวางแผนทางการตลาด",2,[1]original_ver!CN177="การเป็นผู้ประกอบการทางการเกษตร",3,[1]original_ver!CN177="การเพิ่มมูลค่าผลผลิต และการแปรรูปผลผลิต (รวมถึงการพัฒนาคุณภาพผลผลิต)",4,[1]original_ver!CN177="","")</f>
        <v>3</v>
      </c>
      <c r="CP332" s="17">
        <v>6</v>
      </c>
      <c r="CQ332" s="17">
        <v>1</v>
      </c>
      <c r="CR332" s="15" cm="1">
        <f t="array" ref="CR332">_xlfn.IFS([1]original_ver!CR177="ประยุกต์",1,[1]original_ver!CR177="ไม่ประยุกต์",0,[1]original_ver!CR177="","")</f>
        <v>1</v>
      </c>
      <c r="CS332" s="15" cm="1">
        <f t="array" ref="CS332">_xlfn.IFS([1]original_ver!CS177="ประยุกต์",1,[1]original_ver!CS177="ไม่ประยุกต์",0,[1]original_ver!CS177="","")</f>
        <v>1</v>
      </c>
      <c r="CT332" s="48"/>
      <c r="CU332" s="15" cm="1">
        <f t="array" ref="CU332">_xlfn.IFS([1]original_ver!CV177="ประยุกต์",1,[1]original_ver!CV177="ไม่ประยุกต์",0,[1]original_ver!CV177="","")</f>
        <v>1</v>
      </c>
      <c r="CV332" s="48"/>
      <c r="CW332" s="15" cm="1">
        <f t="array" ref="CW332">_xlfn.IFS([1]original_ver!CY177="ประยุกต์",1,[1]original_ver!CY177="ไม่ประยุกต์",0,[1]original_ver!CY177="","")</f>
        <v>1</v>
      </c>
      <c r="CX332" s="48"/>
      <c r="CY332" s="15" cm="1">
        <f t="array" ref="CY332">_xlfn.IFS([1]original_ver!DB177="ประยุกต์",1,[1]original_ver!DB177="ไม่ประยุกต์",0,[1]original_ver!DB177="","")</f>
        <v>1</v>
      </c>
      <c r="CZ332" s="48"/>
      <c r="DA332" s="48"/>
      <c r="DB332" s="48"/>
      <c r="DC332" s="48"/>
      <c r="DD332" s="48"/>
      <c r="DE332" s="48"/>
      <c r="DF332" s="48"/>
      <c r="DG332" s="17">
        <v>2</v>
      </c>
      <c r="DH332" s="17">
        <v>2</v>
      </c>
      <c r="DI332" s="17">
        <v>3</v>
      </c>
      <c r="DJ332" s="17">
        <v>2</v>
      </c>
      <c r="DK332" s="48"/>
      <c r="DL332" s="48"/>
      <c r="DM332" s="17">
        <v>1</v>
      </c>
      <c r="DN332" s="17">
        <v>2</v>
      </c>
      <c r="DO332" s="48"/>
      <c r="DP332" s="48"/>
      <c r="DQ332" s="48"/>
      <c r="DR332" s="48"/>
      <c r="DS332" s="49">
        <v>4.8</v>
      </c>
      <c r="DT332" s="49">
        <v>5</v>
      </c>
      <c r="DU332" s="17">
        <v>4.75</v>
      </c>
      <c r="DV332" s="49">
        <v>4.4000000000000004</v>
      </c>
      <c r="DW332" s="49">
        <v>5</v>
      </c>
      <c r="DX332" s="49">
        <v>5</v>
      </c>
      <c r="DY332" s="153"/>
      <c r="DZ332" s="25">
        <v>5</v>
      </c>
      <c r="EA332" s="25">
        <v>5</v>
      </c>
      <c r="EB332" s="25">
        <v>5</v>
      </c>
      <c r="EC332" s="25">
        <v>5</v>
      </c>
      <c r="ED332" s="25">
        <v>5</v>
      </c>
      <c r="EE332">
        <v>5</v>
      </c>
    </row>
    <row r="333" spans="1:135" x14ac:dyDescent="0.2">
      <c r="A333">
        <v>166</v>
      </c>
      <c r="AC333">
        <f t="shared" si="33"/>
        <v>0</v>
      </c>
      <c r="AD333" t="e">
        <f t="shared" si="30"/>
        <v>#DIV/0!</v>
      </c>
      <c r="AP333" s="148">
        <f t="shared" si="31"/>
        <v>0</v>
      </c>
      <c r="AQ333" s="148" t="e">
        <f t="shared" si="29"/>
        <v>#DIV/0!</v>
      </c>
      <c r="CI333" s="148" t="e">
        <f t="shared" si="32"/>
        <v>#DIV/0!</v>
      </c>
    </row>
    <row r="334" spans="1:135" x14ac:dyDescent="0.2">
      <c r="A334">
        <v>167</v>
      </c>
      <c r="B334" s="15">
        <v>560</v>
      </c>
      <c r="C334" s="47" t="s">
        <v>733</v>
      </c>
      <c r="D334" cm="1">
        <f t="array" ref="D334">_xlfn.IFS([1]original_ver!D178="Participant",1,[1]original_ver!D178="Non-Participant",0,[1]original_ver!D178="","")</f>
        <v>1</v>
      </c>
      <c r="E334" s="15">
        <v>2</v>
      </c>
      <c r="F334" s="17" cm="1">
        <f t="array" ref="F334">_xlfn.IFS([1]original_ver!F178="ชาย",1,[1]original_ver!F178="หญิง",0,[1]original_ver!F178="","")</f>
        <v>1</v>
      </c>
      <c r="G334" s="15">
        <v>60</v>
      </c>
      <c r="H334" s="17" cm="1">
        <f t="array" ref="H334">_xlfn.IFS([1]original_ver!H178="ไม่มีการศึกษา",0,[1]original_ver!H178="ประถมศึกษา",1,[1]original_ver!H178="มัธยมศึกษาตอนต้น",2,[1]original_ver!H178="มัธยมศึกษาตอนปลาย",3,[1]original_ver!H178="อนุปริญญา (ปวช., ปวส., ฝึกหัดครู)",4,[1]original_ver!H178="ปริญญาตรี",5,[1]original_ver!H178="สูงกว่าปริญญาตรี",6,[1]original_ver!H178="","")</f>
        <v>1</v>
      </c>
      <c r="I334" s="17" cm="1">
        <f t="array" ref="I334">_xlfn.IFS([1]original_ver!I178="โสด",1,[1]original_ver!I178="สมรส/อยู่ด้วยกัน",2,[1]original_ver!I178="หย่าร้าง/แยกกันอยู่",3,[1]original_ver!I178="หม้าย",4,[1]original_ver!I178="","")</f>
        <v>2</v>
      </c>
      <c r="J334" s="15">
        <v>3</v>
      </c>
      <c r="K334" s="15">
        <v>20</v>
      </c>
      <c r="L334" s="17" cm="1">
        <f t="array" ref="L334">_xlfn.IFS([1]original_ver!L178="ใช่",1,[1]original_ver!L178="ไม่ใช่",0,[1]original_ver!L178="","")</f>
        <v>0</v>
      </c>
      <c r="M334" s="17" cm="1">
        <f t="array" ref="M334">_xlfn.IFS([1]original_ver!M178="กู้ยืม",1,[1]original_ver!M178="ไม่กู้ยืม",0,[1]original_ver!M178="","")</f>
        <v>1</v>
      </c>
      <c r="N334" s="17">
        <f>IF($O334&gt;1, 1,0)</f>
        <v>0</v>
      </c>
      <c r="O334" s="26"/>
      <c r="P334" s="17" cm="1">
        <f t="array" ref="P334">_xlfn.IFS([1]original_ver!O178="ใช่",1,[1]original_ver!O178="ไม่ใช่",0,[1]original_ver!O178="","")</f>
        <v>1</v>
      </c>
      <c r="Q334" s="17"/>
      <c r="R334" s="17">
        <v>1</v>
      </c>
      <c r="S334" s="17">
        <v>1</v>
      </c>
      <c r="T334" s="17">
        <v>17</v>
      </c>
      <c r="U334" s="17">
        <v>10000</v>
      </c>
      <c r="V334" s="53">
        <v>9</v>
      </c>
      <c r="W334" s="20">
        <f>$U334/$T334</f>
        <v>588.23529411764707</v>
      </c>
      <c r="X334" s="48"/>
      <c r="Y334" s="48"/>
      <c r="Z334" s="48"/>
      <c r="AA334" s="48"/>
      <c r="AB334" s="48"/>
      <c r="AC334" s="48">
        <f t="shared" si="33"/>
        <v>10000</v>
      </c>
      <c r="AD334">
        <f t="shared" si="30"/>
        <v>588.23529411764707</v>
      </c>
      <c r="AE334" s="17">
        <v>1</v>
      </c>
      <c r="AF334" s="17">
        <v>1</v>
      </c>
      <c r="AG334" s="17">
        <v>16</v>
      </c>
      <c r="AH334" s="55">
        <v>9600</v>
      </c>
      <c r="AI334" s="18">
        <v>9</v>
      </c>
      <c r="AJ334" s="27">
        <f>$AH334/$AG334</f>
        <v>600</v>
      </c>
      <c r="AK334" s="48"/>
      <c r="AL334" s="48"/>
      <c r="AM334" s="48"/>
      <c r="AN334" s="48"/>
      <c r="AO334" s="48"/>
      <c r="AP334" s="149">
        <f t="shared" si="31"/>
        <v>9600</v>
      </c>
      <c r="AQ334" s="149">
        <f t="shared" si="29"/>
        <v>600</v>
      </c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9">
        <v>3</v>
      </c>
      <c r="CE334" s="49">
        <v>3.3333333333333335</v>
      </c>
      <c r="CF334" s="49">
        <v>3</v>
      </c>
      <c r="CG334" s="49">
        <v>3.5</v>
      </c>
      <c r="CH334" s="49">
        <v>3.5</v>
      </c>
      <c r="CI334" s="153">
        <f t="shared" si="32"/>
        <v>3.2666666666666671</v>
      </c>
      <c r="CJ334" s="17">
        <v>2</v>
      </c>
      <c r="CK334" cm="1">
        <f t="array" ref="CK334">_xlfn.IFS([1]original_ver!CH178="จากการเข้าร่วมกิจกรรมอบรม ที่จัดโดยโครงการเกษตรกรปราดเปรื่อง (Smart Farmer)",1,[1]original_ver!CH178="จากการเข้าร่วมกิจกรรมอบรม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ๆ",3,[1]original_ver!CH178="จากการเรียนรู้ผ่านประสบการณ์ของผู้อื่น ได้แก่ เพื่อนบ้าน พี่น้อง เพื่อน และญาติ เป็นต้น",4,[1]original_ver!CH178="ไม่ได้เข้าร่วมกิจกรรมอบรมหรือเรียนรู้ใด ๆ (ข้ามไปข้อ 33)",5)</f>
        <v>1</v>
      </c>
      <c r="CL334" s="15" cm="1">
        <f t="array" ref="CL334">_xlfn.IFS([1]original_ver!CJ178="ความรู้ทางการเกษตรและการใช้เทคโนโลยีสำหรับการผลิตในฟาร์ม",1,[1]original_ver!CJ178="การวางแผนและจัดการฟาร์ม เช่น การเก็บเกี่ยว การเงิน และการวางแผนทางการตลาด",2,[1]original_ver!CJ178="การเป็นผู้ประกอบการทางการเกษตร",3,[1]original_ver!CJ178="การเพิ่มมูลค่าผลผลิต และการแปรรูปผลผลิต (รวมถึงการพัฒนาคุณภาพผลผลิต)",4,[1]original_ver!CJ178="","")</f>
        <v>1</v>
      </c>
      <c r="CM334" s="17">
        <v>16</v>
      </c>
      <c r="CN334" s="17">
        <v>1</v>
      </c>
      <c r="CO334" s="15" cm="1">
        <f t="array" ref="CO334">_xlfn.IFS([1]original_ver!CN178="ความรู้ทางการเกษตรและการใช้เทคโนโลยีสำหรับการผลิตในฟาร์ม",1,[1]original_ver!CN178="การวางแผนและจัดการฟาร์ม เช่น การเก็บเกี่ยว การเงิน และการวางแผนทางการตลาด",2,[1]original_ver!CN178="การเป็นผู้ประกอบการทางการเกษตร",3,[1]original_ver!CN178="การเพิ่มมูลค่าผลผลิต และการแปรรูปผลผลิต (รวมถึงการพัฒนาคุณภาพผลผลิต)",4,[1]original_ver!CN178="","")</f>
        <v>4</v>
      </c>
      <c r="CP334" s="17">
        <v>1</v>
      </c>
      <c r="CQ334" s="17">
        <v>2</v>
      </c>
      <c r="CR334" s="15" cm="1">
        <f t="array" ref="CR334">_xlfn.IFS([1]original_ver!CR178="ประยุกต์",1,[1]original_ver!CR178="ไม่ประยุกต์",0,[1]original_ver!CR178="","")</f>
        <v>1</v>
      </c>
      <c r="CS334" s="15" cm="1">
        <f t="array" ref="CS334">_xlfn.IFS([1]original_ver!CS178="ประยุกต์",1,[1]original_ver!CS178="ไม่ประยุกต์",0,[1]original_ver!CS178="","")</f>
        <v>0</v>
      </c>
      <c r="CT334" s="17">
        <v>3</v>
      </c>
      <c r="CU334" s="15" cm="1">
        <f t="array" ref="CU334">_xlfn.IFS([1]original_ver!CV178="ประยุกต์",1,[1]original_ver!CV178="ไม่ประยุกต์",0,[1]original_ver!CV178="","")</f>
        <v>1</v>
      </c>
      <c r="CV334" s="48"/>
      <c r="CW334" s="15" cm="1">
        <f t="array" ref="CW334">_xlfn.IFS([1]original_ver!CY178="ประยุกต์",1,[1]original_ver!CY178="ไม่ประยุกต์",0,[1]original_ver!CY178="","")</f>
        <v>0</v>
      </c>
      <c r="CX334" s="17">
        <v>3</v>
      </c>
      <c r="CY334" s="15" cm="1">
        <f t="array" ref="CY334">_xlfn.IFS([1]original_ver!DB178="ประยุกต์",1,[1]original_ver!DB178="ไม่ประยุกต์",0,[1]original_ver!DB178="","")</f>
        <v>0</v>
      </c>
      <c r="CZ334" s="17">
        <v>3</v>
      </c>
      <c r="DA334" s="17"/>
      <c r="DB334" s="17"/>
      <c r="DC334" s="17"/>
      <c r="DD334" s="17"/>
      <c r="DE334" s="17"/>
      <c r="DF334" s="17"/>
      <c r="DG334" s="48"/>
      <c r="DH334" s="48"/>
      <c r="DI334" s="17">
        <v>1</v>
      </c>
      <c r="DJ334" s="17">
        <v>1</v>
      </c>
      <c r="DK334" s="17">
        <v>2</v>
      </c>
      <c r="DL334" s="17">
        <v>1</v>
      </c>
      <c r="DM334" s="17">
        <v>3</v>
      </c>
      <c r="DN334" s="17">
        <v>1</v>
      </c>
      <c r="DO334" s="48"/>
      <c r="DP334" s="48"/>
      <c r="DQ334" s="48"/>
      <c r="DR334" s="48"/>
      <c r="DS334" s="49">
        <v>2.4</v>
      </c>
      <c r="DT334" s="49">
        <v>3</v>
      </c>
      <c r="DU334" s="17">
        <v>2.5</v>
      </c>
      <c r="DV334" s="49">
        <v>3</v>
      </c>
      <c r="DW334" s="49">
        <v>2.6666666666666665</v>
      </c>
      <c r="DX334" s="49">
        <v>3</v>
      </c>
      <c r="DY334" s="153"/>
      <c r="DZ334" s="25">
        <v>3</v>
      </c>
      <c r="EA334" s="25">
        <v>3</v>
      </c>
      <c r="EB334" s="25">
        <v>2.75</v>
      </c>
      <c r="EC334" s="25">
        <v>4</v>
      </c>
      <c r="ED334" s="25">
        <v>2.6666666666666665</v>
      </c>
      <c r="EE334">
        <v>3</v>
      </c>
    </row>
    <row r="335" spans="1:135" x14ac:dyDescent="0.2">
      <c r="A335">
        <v>167</v>
      </c>
      <c r="AC335">
        <f t="shared" si="33"/>
        <v>0</v>
      </c>
      <c r="AD335" t="e">
        <f t="shared" si="30"/>
        <v>#DIV/0!</v>
      </c>
      <c r="AP335" s="148">
        <f t="shared" si="31"/>
        <v>0</v>
      </c>
      <c r="AQ335" s="148" t="e">
        <f t="shared" si="29"/>
        <v>#DIV/0!</v>
      </c>
      <c r="CI335" s="148" t="e">
        <f t="shared" si="32"/>
        <v>#DIV/0!</v>
      </c>
    </row>
    <row r="336" spans="1:135" x14ac:dyDescent="0.2">
      <c r="A336">
        <v>168</v>
      </c>
      <c r="B336" s="15">
        <v>561</v>
      </c>
      <c r="C336" s="47" t="s">
        <v>734</v>
      </c>
      <c r="D336" cm="1">
        <f t="array" ref="D336">_xlfn.IFS([1]original_ver!D179="Participant",1,[1]original_ver!D179="Non-Participant",0,[1]original_ver!D179="","")</f>
        <v>1</v>
      </c>
      <c r="E336" s="15">
        <v>2</v>
      </c>
      <c r="F336" s="17" cm="1">
        <f t="array" ref="F336">_xlfn.IFS([1]original_ver!F179="ชาย",1,[1]original_ver!F179="หญิง",0,[1]original_ver!F179="","")</f>
        <v>1</v>
      </c>
      <c r="G336" s="15">
        <v>58</v>
      </c>
      <c r="H336" s="17" cm="1">
        <f t="array" ref="H336">_xlfn.IFS([1]original_ver!H179="ไม่มีการศึกษา",0,[1]original_ver!H179="ประถมศึกษา",1,[1]original_ver!H179="มัธยมศึกษาตอนต้น",2,[1]original_ver!H179="มัธยมศึกษาตอนปลาย",3,[1]original_ver!H179="อนุปริญญา (ปวช., ปวส., ฝึกหัดครู)",4,[1]original_ver!H179="ปริญญาตรี",5,[1]original_ver!H179="สูงกว่าปริญญาตรี",6,[1]original_ver!H179="","")</f>
        <v>1</v>
      </c>
      <c r="I336" s="17" cm="1">
        <f t="array" ref="I336">_xlfn.IFS([1]original_ver!I179="โสด",1,[1]original_ver!I179="สมรส/อยู่ด้วยกัน",2,[1]original_ver!I179="หย่าร้าง/แยกกันอยู่",3,[1]original_ver!I179="หม้าย",4,[1]original_ver!I179="","")</f>
        <v>2</v>
      </c>
      <c r="J336" s="15">
        <v>3</v>
      </c>
      <c r="K336" s="15">
        <v>20</v>
      </c>
      <c r="L336" s="17" cm="1">
        <f t="array" ref="L336">_xlfn.IFS([1]original_ver!L179="ใช่",1,[1]original_ver!L179="ไม่ใช่",0,[1]original_ver!L179="","")</f>
        <v>0</v>
      </c>
      <c r="M336" s="17" cm="1">
        <f t="array" ref="M336">_xlfn.IFS([1]original_ver!M179="กู้ยืม",1,[1]original_ver!M179="ไม่กู้ยืม",0,[1]original_ver!M179="","")</f>
        <v>1</v>
      </c>
      <c r="N336" s="17">
        <f>IF($O336&gt;1, 1,0)</f>
        <v>0</v>
      </c>
      <c r="O336" s="51">
        <v>0</v>
      </c>
      <c r="P336" s="17" cm="1">
        <f t="array" ref="P336">_xlfn.IFS([1]original_ver!O179="ใช่",1,[1]original_ver!O179="ไม่ใช่",0,[1]original_ver!O179="","")</f>
        <v>1</v>
      </c>
      <c r="Q336" s="17"/>
      <c r="R336" s="17">
        <v>1</v>
      </c>
      <c r="S336" s="17">
        <v>1</v>
      </c>
      <c r="T336" s="17">
        <v>14</v>
      </c>
      <c r="U336" s="17">
        <v>10000</v>
      </c>
      <c r="V336" s="53">
        <v>18</v>
      </c>
      <c r="W336" s="20">
        <f>$U336/$T336</f>
        <v>714.28571428571433</v>
      </c>
      <c r="X336" s="48"/>
      <c r="Y336" s="48"/>
      <c r="Z336" s="48"/>
      <c r="AA336" s="48"/>
      <c r="AB336" s="48"/>
      <c r="AC336" s="48">
        <f t="shared" si="33"/>
        <v>10000</v>
      </c>
      <c r="AD336">
        <f t="shared" si="30"/>
        <v>714.28571428571433</v>
      </c>
      <c r="AE336" s="17">
        <v>1</v>
      </c>
      <c r="AF336" s="17">
        <v>1</v>
      </c>
      <c r="AG336" s="17">
        <v>14</v>
      </c>
      <c r="AH336" s="17">
        <v>10000</v>
      </c>
      <c r="AI336" s="18">
        <v>18</v>
      </c>
      <c r="AJ336" s="27">
        <f>$AH336/$AG336</f>
        <v>714.28571428571433</v>
      </c>
      <c r="AK336" s="48"/>
      <c r="AL336" s="48"/>
      <c r="AM336" s="48"/>
      <c r="AN336" s="48"/>
      <c r="AO336" s="48"/>
      <c r="AP336" s="149">
        <f t="shared" si="31"/>
        <v>10000</v>
      </c>
      <c r="AQ336" s="149">
        <f t="shared" si="29"/>
        <v>714.28571428571433</v>
      </c>
      <c r="AR336" s="17">
        <v>7</v>
      </c>
      <c r="AS336" s="17">
        <v>1</v>
      </c>
      <c r="AT336" s="17">
        <v>3</v>
      </c>
      <c r="AU336" s="17">
        <v>1000</v>
      </c>
      <c r="AV336" s="17">
        <v>55</v>
      </c>
      <c r="AW336" s="17">
        <f>$AU336/$AT336</f>
        <v>333.33333333333331</v>
      </c>
      <c r="AX336" s="48"/>
      <c r="AY336" s="48"/>
      <c r="AZ336" s="48"/>
      <c r="BA336" s="48"/>
      <c r="BB336" s="48"/>
      <c r="BC336" s="48">
        <f>$AU336+$AZ336</f>
        <v>1000</v>
      </c>
      <c r="BD336" s="48">
        <f>$BC336/$AT336</f>
        <v>333.33333333333331</v>
      </c>
      <c r="BE336" s="17">
        <v>7</v>
      </c>
      <c r="BF336" s="17">
        <v>1</v>
      </c>
      <c r="BG336" s="17">
        <v>3</v>
      </c>
      <c r="BH336" s="17">
        <v>1000</v>
      </c>
      <c r="BI336" s="17">
        <v>55</v>
      </c>
      <c r="BJ336" s="17"/>
      <c r="BK336" s="48"/>
      <c r="BL336" s="48"/>
      <c r="BM336" s="48"/>
      <c r="BN336" s="48"/>
      <c r="BP336" s="48">
        <f>$BH336+$BM336</f>
        <v>1000</v>
      </c>
      <c r="BQ336" s="48">
        <f>$BP336/$BG336</f>
        <v>333.33333333333331</v>
      </c>
      <c r="BR336" s="48"/>
      <c r="BS336" s="48"/>
      <c r="BT336" s="48"/>
      <c r="BU336" s="48"/>
      <c r="BV336" s="48"/>
      <c r="BW336" s="17"/>
      <c r="BX336" s="48"/>
      <c r="BY336" s="48"/>
      <c r="BZ336" s="48"/>
      <c r="CA336" s="48"/>
      <c r="CB336" s="48"/>
      <c r="CC336" s="17"/>
      <c r="CD336" s="49">
        <v>2</v>
      </c>
      <c r="CE336" s="49">
        <v>1</v>
      </c>
      <c r="CF336" s="49">
        <v>1</v>
      </c>
      <c r="CG336" s="49">
        <v>1</v>
      </c>
      <c r="CH336" s="49">
        <v>1</v>
      </c>
      <c r="CI336" s="153">
        <f t="shared" si="32"/>
        <v>1.2</v>
      </c>
      <c r="CJ336" s="17">
        <v>1</v>
      </c>
      <c r="CK336" cm="1">
        <f t="array" ref="CK336">_xlfn.IFS([1]original_ver!CH179="จากการเข้าร่วมกิจกรรมอบรม ที่จัดโดยโครงการเกษตรกรปราดเปรื่อง (Smart Farmer)",1,[1]original_ver!CH179="จากการเข้าร่วมกิจกรรมอบรม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ๆ",3,[1]original_ver!CH179="จากการเรียนรู้ผ่านประสบการณ์ของผู้อื่น ได้แก่ เพื่อนบ้าน พี่น้อง เพื่อน และญาติ เป็นต้น",4,[1]original_ver!CH179="ไม่ได้เข้าร่วมกิจกรรมอบรมหรือเรียนรู้ใด ๆ (ข้ามไปข้อ 33)",5)</f>
        <v>1</v>
      </c>
      <c r="CL336" s="15" cm="1">
        <f t="array" ref="CL336">_xlfn.IFS([1]original_ver!CJ179="ความรู้ทางการเกษตรและการใช้เทคโนโลยีสำหรับการผลิตในฟาร์ม",1,[1]original_ver!CJ179="การวางแผนและจัดการฟาร์ม เช่น การเก็บเกี่ยว การเงิน และการวางแผนทางการตลาด",2,[1]original_ver!CJ179="การเป็นผู้ประกอบการทางการเกษตร",3,[1]original_ver!CJ179="การเพิ่มมูลค่าผลผลิต และการแปรรูปผลผลิต (รวมถึงการพัฒนาคุณภาพผลผลิต)",4,[1]original_ver!CJ179="","")</f>
        <v>1</v>
      </c>
      <c r="CM336" s="17">
        <v>10</v>
      </c>
      <c r="CN336" s="17">
        <v>1</v>
      </c>
      <c r="CO336" s="15" cm="1">
        <f t="array" ref="CO336">_xlfn.IFS([1]original_ver!CN179="ความรู้ทางการเกษตรและการใช้เทคโนโลยีสำหรับการผลิตในฟาร์ม",1,[1]original_ver!CN179="การวางแผนและจัดการฟาร์ม เช่น การเก็บเกี่ยว การเงิน และการวางแผนทางการตลาด",2,[1]original_ver!CN179="การเป็นผู้ประกอบการทางการเกษตร",3,[1]original_ver!CN179="การเพิ่มมูลค่าผลผลิต และการแปรรูปผลผลิต (รวมถึงการพัฒนาคุณภาพผลผลิต)",4,[1]original_ver!CN179="","")</f>
        <v>4</v>
      </c>
      <c r="CP336" s="17">
        <v>2</v>
      </c>
      <c r="CQ336" s="17">
        <v>1</v>
      </c>
      <c r="CR336" s="15" cm="1">
        <f t="array" ref="CR336">_xlfn.IFS([1]original_ver!CR179="ประยุกต์",1,[1]original_ver!CR179="ไม่ประยุกต์",0,[1]original_ver!CR179="","")</f>
        <v>1</v>
      </c>
      <c r="CS336" s="15" cm="1">
        <f t="array" ref="CS336">_xlfn.IFS([1]original_ver!CS179="ประยุกต์",1,[1]original_ver!CS179="ไม่ประยุกต์",0,[1]original_ver!CS179="","")</f>
        <v>1</v>
      </c>
      <c r="CT336" s="48"/>
      <c r="CU336" s="15" cm="1">
        <f t="array" ref="CU336">_xlfn.IFS([1]original_ver!CV179="ประยุกต์",1,[1]original_ver!CV179="ไม่ประยุกต์",0,[1]original_ver!CV179="","")</f>
        <v>1</v>
      </c>
      <c r="CV336" s="48"/>
      <c r="CW336" s="15" cm="1">
        <f t="array" ref="CW336">_xlfn.IFS([1]original_ver!CY179="ประยุกต์",1,[1]original_ver!CY179="ไม่ประยุกต์",0,[1]original_ver!CY179="","")</f>
        <v>1</v>
      </c>
      <c r="CX336" s="48"/>
      <c r="CY336" s="15" cm="1">
        <f t="array" ref="CY336">_xlfn.IFS([1]original_ver!DB179="ประยุกต์",1,[1]original_ver!DB179="ไม่ประยุกต์",0,[1]original_ver!DB179="","")</f>
        <v>1</v>
      </c>
      <c r="CZ336" s="48"/>
      <c r="DA336" s="48">
        <v>0</v>
      </c>
      <c r="DB336" s="48">
        <v>0</v>
      </c>
      <c r="DC336" s="48">
        <v>0</v>
      </c>
      <c r="DD336" s="48">
        <v>0</v>
      </c>
      <c r="DE336" s="48">
        <v>0</v>
      </c>
      <c r="DF336" s="48">
        <v>0</v>
      </c>
      <c r="DG336" s="17">
        <v>2</v>
      </c>
      <c r="DH336" s="17">
        <v>3</v>
      </c>
      <c r="DI336" s="17">
        <v>1</v>
      </c>
      <c r="DJ336" s="17">
        <v>3</v>
      </c>
      <c r="DK336" s="17">
        <v>3</v>
      </c>
      <c r="DL336" s="17">
        <v>3</v>
      </c>
      <c r="DM336" s="48"/>
      <c r="DN336" s="48"/>
      <c r="DO336" s="48"/>
      <c r="DP336" s="48"/>
      <c r="DQ336" s="48"/>
      <c r="DR336" s="48"/>
      <c r="DS336" s="49">
        <v>4.4000000000000004</v>
      </c>
      <c r="DT336" s="49">
        <v>4.333333333333333</v>
      </c>
      <c r="DU336" s="17">
        <v>5</v>
      </c>
      <c r="DV336" s="49">
        <v>4.2</v>
      </c>
      <c r="DW336" s="49">
        <v>5</v>
      </c>
      <c r="DX336" s="49">
        <v>5</v>
      </c>
      <c r="DY336" s="153"/>
      <c r="DZ336" s="25">
        <v>4.4000000000000004</v>
      </c>
      <c r="EA336" s="25">
        <v>4.333333333333333</v>
      </c>
      <c r="EB336" s="25">
        <v>5</v>
      </c>
      <c r="EC336" s="25">
        <v>4.2</v>
      </c>
      <c r="ED336" s="25">
        <v>5</v>
      </c>
      <c r="EE336">
        <v>5</v>
      </c>
    </row>
    <row r="337" spans="1:135" x14ac:dyDescent="0.2">
      <c r="A337">
        <v>168</v>
      </c>
      <c r="AC337">
        <f t="shared" si="33"/>
        <v>0</v>
      </c>
      <c r="AD337" t="e">
        <f t="shared" si="30"/>
        <v>#DIV/0!</v>
      </c>
      <c r="AP337" s="148">
        <f t="shared" si="31"/>
        <v>0</v>
      </c>
      <c r="AQ337" s="148" t="e">
        <f t="shared" si="29"/>
        <v>#DIV/0!</v>
      </c>
      <c r="CI337" s="148" t="e">
        <f t="shared" si="32"/>
        <v>#DIV/0!</v>
      </c>
    </row>
    <row r="338" spans="1:135" x14ac:dyDescent="0.2">
      <c r="A338">
        <v>169</v>
      </c>
      <c r="B338" s="15">
        <v>562</v>
      </c>
      <c r="C338" s="47" t="s">
        <v>729</v>
      </c>
      <c r="D338" cm="1">
        <f t="array" ref="D338">_xlfn.IFS([1]original_ver!D180="Participant",1,[1]original_ver!D180="Non-Participant",0,[1]original_ver!D180="","")</f>
        <v>1</v>
      </c>
      <c r="E338" s="15">
        <v>2</v>
      </c>
      <c r="F338" s="17" cm="1">
        <f t="array" ref="F338">_xlfn.IFS([1]original_ver!F180="ชาย",1,[1]original_ver!F180="หญิง",0,[1]original_ver!F180="","")</f>
        <v>1</v>
      </c>
      <c r="G338" s="15">
        <v>56</v>
      </c>
      <c r="H338" s="17" cm="1">
        <f t="array" ref="H338">_xlfn.IFS([1]original_ver!H180="ไม่มีการศึกษา",0,[1]original_ver!H180="ประถมศึกษา",1,[1]original_ver!H180="มัธยมศึกษาตอนต้น",2,[1]original_ver!H180="มัธยมศึกษาตอนปลาย",3,[1]original_ver!H180="อนุปริญญา (ปวช., ปวส., ฝึกหัดครู)",4,[1]original_ver!H180="ปริญญาตรี",5,[1]original_ver!H180="สูงกว่าปริญญาตรี",6,[1]original_ver!H180="","")</f>
        <v>1</v>
      </c>
      <c r="I338" s="17" cm="1">
        <f t="array" ref="I338">_xlfn.IFS([1]original_ver!I180="โสด",1,[1]original_ver!I180="สมรส/อยู่ด้วยกัน",2,[1]original_ver!I180="หย่าร้าง/แยกกันอยู่",3,[1]original_ver!I180="หม้าย",4,[1]original_ver!I180="","")</f>
        <v>2</v>
      </c>
      <c r="J338" s="15">
        <v>10</v>
      </c>
      <c r="K338" s="15">
        <v>20</v>
      </c>
      <c r="L338" s="17" cm="1">
        <f t="array" ref="L338">_xlfn.IFS([1]original_ver!L180="ใช่",1,[1]original_ver!L180="ไม่ใช่",0,[1]original_ver!L180="","")</f>
        <v>0</v>
      </c>
      <c r="M338" s="17" cm="1">
        <f t="array" ref="M338">_xlfn.IFS([1]original_ver!M180="กู้ยืม",1,[1]original_ver!M180="ไม่กู้ยืม",0,[1]original_ver!M180="","")</f>
        <v>0</v>
      </c>
      <c r="N338" s="17">
        <f>IF($O338&gt;1, 1,0)</f>
        <v>1</v>
      </c>
      <c r="O338" s="23">
        <v>200000</v>
      </c>
      <c r="P338" s="17" cm="1">
        <f t="array" ref="P338">_xlfn.IFS([1]original_ver!O180="ใช่",1,[1]original_ver!O180="ไม่ใช่",0,[1]original_ver!O180="","")</f>
        <v>1</v>
      </c>
      <c r="Q338" s="17"/>
      <c r="R338" s="17">
        <v>8</v>
      </c>
      <c r="S338" s="17">
        <v>12</v>
      </c>
      <c r="T338" s="17">
        <v>3</v>
      </c>
      <c r="U338" s="17">
        <v>1000</v>
      </c>
      <c r="V338" s="17">
        <v>20</v>
      </c>
      <c r="W338" s="22">
        <f>$U338/$T338</f>
        <v>333.33333333333331</v>
      </c>
      <c r="X338" s="48"/>
      <c r="Y338" s="48"/>
      <c r="Z338" s="48"/>
      <c r="AA338" s="48"/>
      <c r="AB338" s="48"/>
      <c r="AC338" s="48">
        <f t="shared" si="33"/>
        <v>1000</v>
      </c>
      <c r="AD338">
        <f t="shared" si="30"/>
        <v>333.33333333333331</v>
      </c>
      <c r="AE338" s="17">
        <v>8</v>
      </c>
      <c r="AF338" s="17">
        <v>12</v>
      </c>
      <c r="AG338" s="17">
        <v>3</v>
      </c>
      <c r="AH338" s="17">
        <v>1000</v>
      </c>
      <c r="AI338" s="17">
        <v>20</v>
      </c>
      <c r="AJ338" s="27">
        <f>$AH338/$AG338</f>
        <v>333.33333333333331</v>
      </c>
      <c r="AK338" s="48"/>
      <c r="AL338" s="48"/>
      <c r="AM338" s="48"/>
      <c r="AN338" s="48"/>
      <c r="AO338" s="48"/>
      <c r="AP338" s="149">
        <f t="shared" si="31"/>
        <v>1000</v>
      </c>
      <c r="AQ338" s="149">
        <f t="shared" si="29"/>
        <v>333.33333333333331</v>
      </c>
      <c r="AR338" s="17">
        <v>8</v>
      </c>
      <c r="AS338" s="17">
        <v>1</v>
      </c>
      <c r="AT338" s="17">
        <v>3</v>
      </c>
      <c r="AU338" s="17">
        <v>1000</v>
      </c>
      <c r="AV338" s="17">
        <v>40</v>
      </c>
      <c r="AW338" s="17">
        <f>$AU338/$AT338</f>
        <v>333.33333333333331</v>
      </c>
      <c r="AX338" s="48"/>
      <c r="AY338" s="48"/>
      <c r="AZ338" s="48"/>
      <c r="BA338" s="48"/>
      <c r="BB338" s="48"/>
      <c r="BC338" s="48">
        <f>$AU338+$AZ338</f>
        <v>1000</v>
      </c>
      <c r="BD338" s="48">
        <f>$BC338/$AT338</f>
        <v>333.33333333333331</v>
      </c>
      <c r="BE338" s="17">
        <v>8</v>
      </c>
      <c r="BF338" s="17">
        <v>1</v>
      </c>
      <c r="BG338" s="17">
        <v>3</v>
      </c>
      <c r="BH338" s="17">
        <v>1000</v>
      </c>
      <c r="BI338" s="17">
        <v>40</v>
      </c>
      <c r="BJ338" s="17"/>
      <c r="BK338" s="48"/>
      <c r="BL338" s="48"/>
      <c r="BM338" s="48"/>
      <c r="BN338" s="48"/>
      <c r="BP338" s="48">
        <f>$BH338+$BM338</f>
        <v>1000</v>
      </c>
      <c r="BQ338" s="48">
        <f>$BP338/$BG338</f>
        <v>333.33333333333331</v>
      </c>
      <c r="BR338" s="48"/>
      <c r="BS338" s="48"/>
      <c r="BT338" s="48"/>
      <c r="BU338" s="48"/>
      <c r="BV338" s="48"/>
      <c r="BW338" s="17"/>
      <c r="BX338" s="48"/>
      <c r="BY338" s="48"/>
      <c r="BZ338" s="48"/>
      <c r="CA338" s="48"/>
      <c r="CB338" s="48"/>
      <c r="CC338" s="17"/>
      <c r="CD338" s="49">
        <v>1</v>
      </c>
      <c r="CE338" s="49">
        <v>1</v>
      </c>
      <c r="CF338" s="49">
        <v>1</v>
      </c>
      <c r="CG338" s="49">
        <v>1</v>
      </c>
      <c r="CH338" s="49">
        <v>1</v>
      </c>
      <c r="CI338" s="153">
        <f t="shared" si="32"/>
        <v>1</v>
      </c>
      <c r="CJ338" s="17">
        <v>1</v>
      </c>
      <c r="CK338" cm="1">
        <f t="array" ref="CK338">_xlfn.IFS([1]original_ver!CH180="จากการเข้าร่วมกิจกรรมอบรม ที่จัดโดยโครงการเกษตรกรปราดเปรื่อง (Smart Farmer)",1,[1]original_ver!CH180="จากการเข้าร่วมกิจกรรมอบรม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ๆ",3,[1]original_ver!CH180="จากการเรียนรู้ผ่านประสบการณ์ของผู้อื่น ได้แก่ เพื่อนบ้าน พี่น้อง เพื่อน และญาติ เป็นต้น",4,[1]original_ver!CH180="ไม่ได้เข้าร่วมกิจกรรมอบรมหรือเรียนรู้ใด ๆ (ข้ามไปข้อ 33)",5)</f>
        <v>1</v>
      </c>
      <c r="CL338" s="15" cm="1">
        <f t="array" ref="CL338">_xlfn.IFS([1]original_ver!CJ180="ความรู้ทางการเกษตรและการใช้เทคโนโลยีสำหรับการผลิตในฟาร์ม",1,[1]original_ver!CJ180="การวางแผนและจัดการฟาร์ม เช่น การเก็บเกี่ยว การเงิน และการวางแผนทางการตลาด",2,[1]original_ver!CJ180="การเป็นผู้ประกอบการทางการเกษตร",3,[1]original_ver!CJ180="การเพิ่มมูลค่าผลผลิต และการแปรรูปผลผลิต (รวมถึงการพัฒนาคุณภาพผลผลิต)",4,[1]original_ver!CJ180="","")</f>
        <v>3</v>
      </c>
      <c r="CM338" s="17">
        <v>10</v>
      </c>
      <c r="CN338" s="17">
        <v>1</v>
      </c>
      <c r="CO338" s="15" cm="1">
        <f t="array" ref="CO338">_xlfn.IFS([1]original_ver!CN180="ความรู้ทางการเกษตรและการใช้เทคโนโลยีสำหรับการผลิตในฟาร์ม",1,[1]original_ver!CN180="การวางแผนและจัดการฟาร์ม เช่น การเก็บเกี่ยว การเงิน และการวางแผนทางการตลาด",2,[1]original_ver!CN180="การเป็นผู้ประกอบการทางการเกษตร",3,[1]original_ver!CN180="การเพิ่มมูลค่าผลผลิต และการแปรรูปผลผลิต (รวมถึงการพัฒนาคุณภาพผลผลิต)",4,[1]original_ver!CN180="","")</f>
        <v>4</v>
      </c>
      <c r="CP338" s="17">
        <v>2</v>
      </c>
      <c r="CQ338" s="17">
        <v>1</v>
      </c>
      <c r="CR338" s="15" cm="1">
        <f t="array" ref="CR338">_xlfn.IFS([1]original_ver!CR180="ประยุกต์",1,[1]original_ver!CR180="ไม่ประยุกต์",0,[1]original_ver!CR180="","")</f>
        <v>1</v>
      </c>
      <c r="CS338" s="15" cm="1">
        <f t="array" ref="CS338">_xlfn.IFS([1]original_ver!CS180="ประยุกต์",1,[1]original_ver!CS180="ไม่ประยุกต์",0,[1]original_ver!CS180="","")</f>
        <v>1</v>
      </c>
      <c r="CT338" s="48"/>
      <c r="CU338" s="15" cm="1">
        <f t="array" ref="CU338">_xlfn.IFS([1]original_ver!CV180="ประยุกต์",1,[1]original_ver!CV180="ไม่ประยุกต์",0,[1]original_ver!CV180="","")</f>
        <v>1</v>
      </c>
      <c r="CV338" s="48"/>
      <c r="CW338" s="15" cm="1">
        <f t="array" ref="CW338">_xlfn.IFS([1]original_ver!CY180="ประยุกต์",1,[1]original_ver!CY180="ไม่ประยุกต์",0,[1]original_ver!CY180="","")</f>
        <v>1</v>
      </c>
      <c r="CX338" s="48"/>
      <c r="CY338" s="15" cm="1">
        <f t="array" ref="CY338">_xlfn.IFS([1]original_ver!DB180="ประยุกต์",1,[1]original_ver!DB180="ไม่ประยุกต์",0,[1]original_ver!DB180="","")</f>
        <v>1</v>
      </c>
      <c r="CZ338" s="48"/>
      <c r="DA338" s="48">
        <v>0</v>
      </c>
      <c r="DB338" s="48">
        <v>0</v>
      </c>
      <c r="DC338" s="48">
        <v>0</v>
      </c>
      <c r="DD338" s="48">
        <v>0</v>
      </c>
      <c r="DE338" s="48">
        <v>0</v>
      </c>
      <c r="DF338" s="48">
        <v>0</v>
      </c>
      <c r="DG338" s="17">
        <v>2</v>
      </c>
      <c r="DH338" s="17">
        <v>3</v>
      </c>
      <c r="DI338" s="17">
        <v>3</v>
      </c>
      <c r="DJ338" s="17">
        <v>3</v>
      </c>
      <c r="DK338" s="17">
        <v>1</v>
      </c>
      <c r="DL338" s="17">
        <v>3</v>
      </c>
      <c r="DM338" s="48"/>
      <c r="DN338" s="48"/>
      <c r="DO338" s="48"/>
      <c r="DP338" s="48"/>
      <c r="DQ338" s="48"/>
      <c r="DR338" s="48"/>
      <c r="DS338" s="49">
        <v>4.2</v>
      </c>
      <c r="DT338" s="49">
        <v>4</v>
      </c>
      <c r="DU338" s="17">
        <v>4.75</v>
      </c>
      <c r="DV338" s="49">
        <v>5</v>
      </c>
      <c r="DW338" s="49">
        <v>5</v>
      </c>
      <c r="DX338" s="49">
        <v>5</v>
      </c>
      <c r="DY338" s="153"/>
      <c r="DZ338" s="25">
        <v>4.2</v>
      </c>
      <c r="EA338" s="25">
        <v>4</v>
      </c>
      <c r="EB338" s="25">
        <v>4.75</v>
      </c>
      <c r="EC338" s="25">
        <v>5</v>
      </c>
      <c r="ED338" s="25">
        <v>5</v>
      </c>
      <c r="EE338">
        <v>5</v>
      </c>
    </row>
    <row r="339" spans="1:135" x14ac:dyDescent="0.2">
      <c r="A339">
        <v>169</v>
      </c>
      <c r="AC339">
        <f t="shared" si="33"/>
        <v>0</v>
      </c>
      <c r="AD339" t="e">
        <f t="shared" si="30"/>
        <v>#DIV/0!</v>
      </c>
      <c r="AP339" s="148">
        <f t="shared" si="31"/>
        <v>0</v>
      </c>
      <c r="AQ339" s="148" t="e">
        <f t="shared" si="29"/>
        <v>#DIV/0!</v>
      </c>
      <c r="CI339" s="148" t="e">
        <f t="shared" si="32"/>
        <v>#DIV/0!</v>
      </c>
    </row>
    <row r="340" spans="1:135" x14ac:dyDescent="0.2">
      <c r="A340">
        <v>170</v>
      </c>
      <c r="B340" s="15">
        <v>563</v>
      </c>
      <c r="C340" s="50" t="s">
        <v>735</v>
      </c>
      <c r="D340" cm="1">
        <f t="array" ref="D340">_xlfn.IFS([1]original_ver!D181="Participant",1,[1]original_ver!D181="Non-Participant",0,[1]original_ver!D181="","")</f>
        <v>1</v>
      </c>
      <c r="E340" s="15">
        <v>2</v>
      </c>
      <c r="F340" s="17" cm="1">
        <f t="array" ref="F340">_xlfn.IFS([1]original_ver!F181="ชาย",1,[1]original_ver!F181="หญิง",0,[1]original_ver!F181="","")</f>
        <v>0</v>
      </c>
      <c r="G340" s="15">
        <v>53</v>
      </c>
      <c r="H340" s="17" cm="1">
        <f t="array" ref="H340">_xlfn.IFS([1]original_ver!H181="ไม่มีการศึกษา",0,[1]original_ver!H181="ประถมศึกษา",1,[1]original_ver!H181="มัธยมศึกษาตอนต้น",2,[1]original_ver!H181="มัธยมศึกษาตอนปลาย",3,[1]original_ver!H181="อนุปริญญา (ปวช., ปวส., ฝึกหัดครู)",4,[1]original_ver!H181="ปริญญาตรี",5,[1]original_ver!H181="สูงกว่าปริญญาตรี",6,[1]original_ver!H181="","")</f>
        <v>1</v>
      </c>
      <c r="I340" s="17" cm="1">
        <f t="array" ref="I340">_xlfn.IFS([1]original_ver!I181="โสด",1,[1]original_ver!I181="สมรส/อยู่ด้วยกัน",2,[1]original_ver!I181="หย่าร้าง/แยกกันอยู่",3,[1]original_ver!I181="หม้าย",4,[1]original_ver!I181="","")</f>
        <v>4</v>
      </c>
      <c r="J340" s="15">
        <v>3</v>
      </c>
      <c r="K340" s="15">
        <v>40</v>
      </c>
      <c r="L340" s="17" cm="1">
        <f t="array" ref="L340">_xlfn.IFS([1]original_ver!L181="ใช่",1,[1]original_ver!L181="ไม่ใช่",0,[1]original_ver!L181="","")</f>
        <v>0</v>
      </c>
      <c r="M340" s="17" cm="1">
        <f t="array" ref="M340">_xlfn.IFS([1]original_ver!M181="กู้ยืม",1,[1]original_ver!M181="ไม่กู้ยืม",0,[1]original_ver!M181="","")</f>
        <v>1</v>
      </c>
      <c r="N340" s="17">
        <f>IF($O340&gt;1, 1,0)</f>
        <v>1</v>
      </c>
      <c r="O340" s="23">
        <v>11200</v>
      </c>
      <c r="P340" s="17" cm="1">
        <f t="array" ref="P340">_xlfn.IFS([1]original_ver!O181="ใช่",1,[1]original_ver!O181="ไม่ใช่",0,[1]original_ver!O181="","")</f>
        <v>1</v>
      </c>
      <c r="Q340" s="17"/>
      <c r="R340" s="17">
        <v>5</v>
      </c>
      <c r="S340" s="17">
        <v>1</v>
      </c>
      <c r="T340" s="17">
        <v>30</v>
      </c>
      <c r="U340" s="17">
        <v>110000</v>
      </c>
      <c r="V340" s="17">
        <v>6.8</v>
      </c>
      <c r="W340" s="22">
        <f>$U340/$T340</f>
        <v>3666.6666666666665</v>
      </c>
      <c r="X340" s="17"/>
      <c r="Y340" s="17"/>
      <c r="Z340" s="17"/>
      <c r="AA340" s="17"/>
      <c r="AB340" s="17"/>
      <c r="AC340" s="17">
        <f t="shared" si="33"/>
        <v>110000</v>
      </c>
      <c r="AD340">
        <f t="shared" si="30"/>
        <v>3666.6666666666665</v>
      </c>
      <c r="AE340" s="17">
        <v>5</v>
      </c>
      <c r="AF340" s="17">
        <v>1</v>
      </c>
      <c r="AG340" s="17">
        <v>4</v>
      </c>
      <c r="AH340" s="17">
        <v>39000</v>
      </c>
      <c r="AI340" s="17">
        <v>6.7</v>
      </c>
      <c r="AJ340" s="27">
        <f>$AH340/$AG340</f>
        <v>9750</v>
      </c>
      <c r="AK340" s="17">
        <v>1</v>
      </c>
      <c r="AL340" s="17">
        <v>4</v>
      </c>
      <c r="AM340" s="17">
        <v>500</v>
      </c>
      <c r="AN340" s="17">
        <v>80</v>
      </c>
      <c r="AO340" s="17"/>
      <c r="AP340" s="149">
        <f t="shared" si="31"/>
        <v>39500</v>
      </c>
      <c r="AQ340" s="149">
        <f t="shared" si="29"/>
        <v>9875</v>
      </c>
      <c r="AR340" s="17">
        <v>7</v>
      </c>
      <c r="AS340" s="17">
        <v>1</v>
      </c>
      <c r="AT340" s="17">
        <v>3</v>
      </c>
      <c r="AU340" s="17">
        <v>300</v>
      </c>
      <c r="AV340" s="17">
        <v>30000</v>
      </c>
      <c r="AW340" s="17">
        <f>$AU340/$AT340</f>
        <v>100</v>
      </c>
      <c r="AX340" s="48"/>
      <c r="AY340" s="48"/>
      <c r="AZ340" s="48"/>
      <c r="BA340" s="48"/>
      <c r="BB340" s="48"/>
      <c r="BC340" s="48">
        <f>$AU340+$AZ340</f>
        <v>300</v>
      </c>
      <c r="BD340" s="48">
        <f>$BC340/$AT340</f>
        <v>100</v>
      </c>
      <c r="BE340" s="17">
        <v>7</v>
      </c>
      <c r="BF340" s="17">
        <v>1</v>
      </c>
      <c r="BG340" s="17">
        <v>2</v>
      </c>
      <c r="BH340" s="17">
        <v>100</v>
      </c>
      <c r="BI340" s="17">
        <v>5000</v>
      </c>
      <c r="BJ340" s="17"/>
      <c r="BK340" s="48"/>
      <c r="BL340" s="48"/>
      <c r="BM340" s="48"/>
      <c r="BN340" s="48"/>
      <c r="BP340" s="17">
        <f>$BH340+$BM340</f>
        <v>100</v>
      </c>
      <c r="BQ340" s="17">
        <f>$BP340/$BG340</f>
        <v>50</v>
      </c>
      <c r="BR340" s="48"/>
      <c r="BS340" s="48"/>
      <c r="BT340" s="48"/>
      <c r="BU340" s="48"/>
      <c r="BV340" s="48"/>
      <c r="BW340" s="17"/>
      <c r="BX340" s="48"/>
      <c r="BY340" s="48"/>
      <c r="BZ340" s="48"/>
      <c r="CA340" s="48"/>
      <c r="CB340" s="48"/>
      <c r="CC340" s="17"/>
      <c r="CD340" s="49">
        <v>1.5</v>
      </c>
      <c r="CE340" s="49">
        <v>4.333333333333333</v>
      </c>
      <c r="CF340" s="49">
        <v>2</v>
      </c>
      <c r="CG340" s="49">
        <v>4</v>
      </c>
      <c r="CH340" s="49">
        <v>5</v>
      </c>
      <c r="CI340" s="153">
        <f t="shared" si="32"/>
        <v>3.3666666666666663</v>
      </c>
      <c r="CJ340" s="17">
        <v>3</v>
      </c>
      <c r="CK340" cm="1">
        <f t="array" ref="CK340">_xlfn.IFS([1]original_ver!CH181="จากการเข้าร่วมกิจกรรมอบรม ที่จัดโดยโครงการเกษตรกรปราดเปรื่อง (Smart Farmer)",1,[1]original_ver!CH181="จากการเข้าร่วมกิจกรรมอบรม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ๆ",3,[1]original_ver!CH181="จากการเรียนรู้ผ่านประสบการณ์ของผู้อื่น ได้แก่ เพื่อนบ้าน พี่น้อง เพื่อน และญาติ เป็นต้น",4,[1]original_ver!CH181="ไม่ได้เข้าร่วมกิจกรรมอบรมหรือเรียนรู้ใด ๆ (ข้ามไปข้อ 33)",5)</f>
        <v>5</v>
      </c>
      <c r="CL340" s="15" t="str" cm="1">
        <f t="array" ref="CL340">_xlfn.IFS([1]original_ver!CJ181="ความรู้ทางการเกษตรและการใช้เทคโนโลยีสำหรับการผลิตในฟาร์ม",1,[1]original_ver!CJ181="การวางแผนและจัดการฟาร์ม เช่น การเก็บเกี่ยว การเงิน และการวางแผนทางการตลาด",2,[1]original_ver!CJ181="การเป็นผู้ประกอบการทางการเกษตร",3,[1]original_ver!CJ181="การเพิ่มมูลค่าผลผลิต และการแปรรูปผลผลิต (รวมถึงการพัฒนาคุณภาพผลผลิต)",4,[1]original_ver!CJ181="","")</f>
        <v/>
      </c>
      <c r="CM340" s="48"/>
      <c r="CN340" s="48"/>
      <c r="CO340" s="15" t="str" cm="1">
        <f t="array" ref="CO340">_xlfn.IFS([1]original_ver!CN181="ความรู้ทางการเกษตรและการใช้เทคโนโลยีสำหรับการผลิตในฟาร์ม",1,[1]original_ver!CN181="การวางแผนและจัดการฟาร์ม เช่น การเก็บเกี่ยว การเงิน และการวางแผนทางการตลาด",2,[1]original_ver!CN181="การเป็นผู้ประกอบการทางการเกษตร",3,[1]original_ver!CN181="การเพิ่มมูลค่าผลผลิต และการแปรรูปผลผลิต (รวมถึงการพัฒนาคุณภาพผลผลิต)",4,[1]original_ver!CN181="","")</f>
        <v/>
      </c>
      <c r="CP340" s="48"/>
      <c r="CQ340" s="48"/>
      <c r="CR340" s="15" t="str" cm="1">
        <f t="array" ref="CR340">_xlfn.IFS([1]original_ver!CR181="ประยุกต์",1,[1]original_ver!CR181="ไม่ประยุกต์",0,[1]original_ver!CR181="","")</f>
        <v/>
      </c>
      <c r="CS340" s="15" t="str" cm="1">
        <f t="array" ref="CS340">_xlfn.IFS([1]original_ver!CS181="ประยุกต์",1,[1]original_ver!CS181="ไม่ประยุกต์",0,[1]original_ver!CS181="","")</f>
        <v/>
      </c>
      <c r="CT340" s="48"/>
      <c r="CU340" s="15" t="str" cm="1">
        <f t="array" ref="CU340">_xlfn.IFS([1]original_ver!CV181="ประยุกต์",1,[1]original_ver!CV181="ไม่ประยุกต์",0,[1]original_ver!CV181="","")</f>
        <v/>
      </c>
      <c r="CV340" s="48"/>
      <c r="CW340" s="15" t="str" cm="1">
        <f t="array" ref="CW340">_xlfn.IFS([1]original_ver!CY181="ประยุกต์",1,[1]original_ver!CY181="ไม่ประยุกต์",0,[1]original_ver!CY181="","")</f>
        <v/>
      </c>
      <c r="CX340" s="48"/>
      <c r="CY340" s="15" t="str" cm="1">
        <f t="array" ref="CY340">_xlfn.IFS([1]original_ver!DB181="ประยุกต์",1,[1]original_ver!DB181="ไม่ประยุกต์",0,[1]original_ver!DB181="","")</f>
        <v/>
      </c>
      <c r="CZ340" s="48"/>
      <c r="DA340" s="48">
        <v>0</v>
      </c>
      <c r="DB340" s="48">
        <v>0</v>
      </c>
      <c r="DC340" s="48">
        <v>0</v>
      </c>
      <c r="DD340" s="48">
        <v>0</v>
      </c>
      <c r="DE340" s="48">
        <v>0</v>
      </c>
      <c r="DF340" s="48">
        <v>0</v>
      </c>
      <c r="DG340" s="48"/>
      <c r="DH340" s="48"/>
      <c r="DI340" s="17">
        <v>3</v>
      </c>
      <c r="DJ340" s="17">
        <v>3</v>
      </c>
      <c r="DK340" s="17">
        <v>1</v>
      </c>
      <c r="DL340" s="17">
        <v>3</v>
      </c>
      <c r="DM340" s="17">
        <v>2</v>
      </c>
      <c r="DN340" s="17">
        <v>3</v>
      </c>
      <c r="DO340" s="48"/>
      <c r="DP340" s="48"/>
      <c r="DQ340" s="48"/>
      <c r="DR340" s="48"/>
      <c r="DS340" s="49">
        <v>3.4</v>
      </c>
      <c r="DT340" s="49">
        <v>3.3333333333333335</v>
      </c>
      <c r="DU340" s="17">
        <v>3.5</v>
      </c>
      <c r="DV340" s="49">
        <v>3.8</v>
      </c>
      <c r="DW340" s="49">
        <v>3.3333333333333335</v>
      </c>
      <c r="DX340" s="49">
        <v>2.25</v>
      </c>
      <c r="DY340" s="153"/>
      <c r="DZ340" s="25">
        <v>3.4</v>
      </c>
      <c r="EA340" s="25">
        <v>3.3333333333333335</v>
      </c>
      <c r="EB340" s="25">
        <v>4</v>
      </c>
      <c r="EC340" s="25">
        <v>4</v>
      </c>
      <c r="ED340" s="25">
        <v>3.3333333333333335</v>
      </c>
      <c r="EE340">
        <v>3.25</v>
      </c>
    </row>
    <row r="341" spans="1:135" x14ac:dyDescent="0.2">
      <c r="A341">
        <v>170</v>
      </c>
      <c r="AC341">
        <f t="shared" si="33"/>
        <v>0</v>
      </c>
      <c r="AD341" t="e">
        <f t="shared" si="30"/>
        <v>#DIV/0!</v>
      </c>
      <c r="AP341" s="148">
        <f t="shared" si="31"/>
        <v>0</v>
      </c>
      <c r="AQ341" s="148" t="e">
        <f t="shared" si="29"/>
        <v>#DIV/0!</v>
      </c>
      <c r="CI341" s="148" t="e">
        <f t="shared" si="32"/>
        <v>#DIV/0!</v>
      </c>
    </row>
    <row r="342" spans="1:135" x14ac:dyDescent="0.2">
      <c r="A342">
        <v>171</v>
      </c>
      <c r="B342" s="15">
        <v>564</v>
      </c>
      <c r="C342" s="47" t="s">
        <v>738</v>
      </c>
      <c r="D342" cm="1">
        <f t="array" ref="D342">_xlfn.IFS([1]original_ver!D182="Participant",1,[1]original_ver!D182="Non-Participant",0,[1]original_ver!D182="","")</f>
        <v>1</v>
      </c>
      <c r="E342" s="15">
        <v>2</v>
      </c>
      <c r="F342" s="17" cm="1">
        <f t="array" ref="F342">_xlfn.IFS([1]original_ver!F182="ชาย",1,[1]original_ver!F182="หญิง",0,[1]original_ver!F182="","")</f>
        <v>0</v>
      </c>
      <c r="G342" s="15">
        <v>50</v>
      </c>
      <c r="H342" s="17" cm="1">
        <f t="array" ref="H342">_xlfn.IFS([1]original_ver!H182="ไม่มีการศึกษา",0,[1]original_ver!H182="ประถมศึกษา",1,[1]original_ver!H182="มัธยมศึกษาตอนต้น",2,[1]original_ver!H182="มัธยมศึกษาตอนปลาย",3,[1]original_ver!H182="อนุปริญญา (ปวช., ปวส., ฝึกหัดครู)",4,[1]original_ver!H182="ปริญญาตรี",5,[1]original_ver!H182="สูงกว่าปริญญาตรี",6,[1]original_ver!H182="","")</f>
        <v>5</v>
      </c>
      <c r="I342" s="17" cm="1">
        <f t="array" ref="I342">_xlfn.IFS([1]original_ver!I182="โสด",1,[1]original_ver!I182="สมรส/อยู่ด้วยกัน",2,[1]original_ver!I182="หย่าร้าง/แยกกันอยู่",3,[1]original_ver!I182="หม้าย",4,[1]original_ver!I182="","")</f>
        <v>2</v>
      </c>
      <c r="J342" s="15">
        <v>4</v>
      </c>
      <c r="K342" s="15">
        <v>10</v>
      </c>
      <c r="L342" s="17" cm="1">
        <f t="array" ref="L342">_xlfn.IFS([1]original_ver!L182="ใช่",1,[1]original_ver!L182="ไม่ใช่",0,[1]original_ver!L182="","")</f>
        <v>0</v>
      </c>
      <c r="M342" s="17" cm="1">
        <f t="array" ref="M342">_xlfn.IFS([1]original_ver!M182="กู้ยืม",1,[1]original_ver!M182="ไม่กู้ยืม",0,[1]original_ver!M182="","")</f>
        <v>1</v>
      </c>
      <c r="N342" s="17">
        <f>IF($O342&gt;1, 1,0)</f>
        <v>1</v>
      </c>
      <c r="O342" s="23">
        <v>480000</v>
      </c>
      <c r="P342" s="17" cm="1">
        <f t="array" ref="P342">_xlfn.IFS([1]original_ver!O182="ใช่",1,[1]original_ver!O182="ไม่ใช่",0,[1]original_ver!O182="","")</f>
        <v>1</v>
      </c>
      <c r="Q342" s="17"/>
      <c r="R342" s="17">
        <v>8</v>
      </c>
      <c r="S342" s="17">
        <v>1</v>
      </c>
      <c r="T342" s="17">
        <v>2</v>
      </c>
      <c r="U342" s="17">
        <v>500</v>
      </c>
      <c r="V342" s="17">
        <v>3500</v>
      </c>
      <c r="W342" s="22">
        <f>$U342/$T342</f>
        <v>250</v>
      </c>
      <c r="X342" s="48"/>
      <c r="Y342" s="48"/>
      <c r="Z342" s="48"/>
      <c r="AA342" s="48"/>
      <c r="AB342" s="48"/>
      <c r="AC342" s="48">
        <f t="shared" si="33"/>
        <v>500</v>
      </c>
      <c r="AD342">
        <f t="shared" si="30"/>
        <v>250</v>
      </c>
      <c r="AE342" s="17">
        <v>7</v>
      </c>
      <c r="AF342" s="17">
        <v>1</v>
      </c>
      <c r="AG342" s="17">
        <v>2</v>
      </c>
      <c r="AH342" s="17">
        <v>1000</v>
      </c>
      <c r="AI342" s="17">
        <v>4000</v>
      </c>
      <c r="AJ342" s="27">
        <f>$AH342/$AG342</f>
        <v>500</v>
      </c>
      <c r="AK342" s="48"/>
      <c r="AL342" s="48"/>
      <c r="AM342" s="48"/>
      <c r="AN342" s="48"/>
      <c r="AO342" s="48"/>
      <c r="AP342" s="149">
        <f t="shared" si="31"/>
        <v>1000</v>
      </c>
      <c r="AQ342" s="149">
        <f t="shared" si="29"/>
        <v>500</v>
      </c>
      <c r="AR342" s="17">
        <v>7</v>
      </c>
      <c r="AS342" s="17">
        <v>1</v>
      </c>
      <c r="AT342" s="17">
        <v>2</v>
      </c>
      <c r="AU342" s="17">
        <v>1500</v>
      </c>
      <c r="AV342" s="17">
        <v>4000</v>
      </c>
      <c r="AW342" s="17">
        <f>$AU342/$AT342</f>
        <v>750</v>
      </c>
      <c r="AX342" s="48"/>
      <c r="AY342" s="48"/>
      <c r="AZ342" s="48"/>
      <c r="BA342" s="48"/>
      <c r="BB342" s="48"/>
      <c r="BC342" s="48">
        <f>$AU342+$AZ342</f>
        <v>1500</v>
      </c>
      <c r="BD342" s="48">
        <f>$BC342/$AT342</f>
        <v>750</v>
      </c>
      <c r="BE342" s="17">
        <v>7</v>
      </c>
      <c r="BF342" s="17">
        <v>1</v>
      </c>
      <c r="BG342" s="17">
        <v>2</v>
      </c>
      <c r="BH342" s="17">
        <v>1500</v>
      </c>
      <c r="BI342" s="17">
        <v>2000</v>
      </c>
      <c r="BJ342" s="17"/>
      <c r="BK342" s="48"/>
      <c r="BL342" s="48"/>
      <c r="BM342" s="48"/>
      <c r="BN342" s="48"/>
      <c r="BP342" s="48">
        <f>$BH342+$BM342</f>
        <v>1500</v>
      </c>
      <c r="BQ342" s="48">
        <f>$BP342/$BG342</f>
        <v>750</v>
      </c>
      <c r="BR342" s="48"/>
      <c r="BS342" s="48"/>
      <c r="BT342" s="48"/>
      <c r="BU342" s="48"/>
      <c r="BV342" s="48"/>
      <c r="BW342" s="17"/>
      <c r="BX342" s="48"/>
      <c r="BY342" s="48"/>
      <c r="BZ342" s="48"/>
      <c r="CA342" s="48"/>
      <c r="CB342" s="48"/>
      <c r="CC342" s="17"/>
      <c r="CD342" s="49">
        <v>1.5</v>
      </c>
      <c r="CE342" s="49">
        <v>4.333333333333333</v>
      </c>
      <c r="CF342" s="49">
        <v>2</v>
      </c>
      <c r="CG342" s="49">
        <v>4</v>
      </c>
      <c r="CH342" s="49">
        <v>5</v>
      </c>
      <c r="CI342" s="153">
        <f t="shared" si="32"/>
        <v>3.3666666666666663</v>
      </c>
      <c r="CJ342" s="17">
        <v>3</v>
      </c>
      <c r="CK342" cm="1">
        <f t="array" ref="CK342">_xlfn.IFS([1]original_ver!CH182="จากการเข้าร่วมกิจกรรมอบรม ที่จัดโดยโครงการเกษตรกรปราดเปรื่อง (Smart Farmer)",1,[1]original_ver!CH182="จากการเข้าร่วมกิจกรรมอบรม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ๆ",3,[1]original_ver!CH182="จากการเรียนรู้ผ่านประสบการณ์ของผู้อื่น ได้แก่ เพื่อนบ้าน พี่น้อง เพื่อน และญาติ เป็นต้น",4,[1]original_ver!CH182="ไม่ได้เข้าร่วมกิจกรรมอบรมหรือเรียนรู้ใด ๆ (ข้ามไปข้อ 33)",5)</f>
        <v>5</v>
      </c>
      <c r="CL342" s="15" t="str" cm="1">
        <f t="array" ref="CL342">_xlfn.IFS([1]original_ver!CJ182="ความรู้ทางการเกษตรและการใช้เทคโนโลยีสำหรับการผลิตในฟาร์ม",1,[1]original_ver!CJ182="การวางแผนและจัดการฟาร์ม เช่น การเก็บเกี่ยว การเงิน และการวางแผนทางการตลาด",2,[1]original_ver!CJ182="การเป็นผู้ประกอบการทางการเกษตร",3,[1]original_ver!CJ182="การเพิ่มมูลค่าผลผลิต และการแปรรูปผลผลิต (รวมถึงการพัฒนาคุณภาพผลผลิต)",4,[1]original_ver!CJ182="","")</f>
        <v/>
      </c>
      <c r="CM342" s="48"/>
      <c r="CN342" s="48"/>
      <c r="CO342" s="15" t="str" cm="1">
        <f t="array" ref="CO342">_xlfn.IFS([1]original_ver!CN182="ความรู้ทางการเกษตรและการใช้เทคโนโลยีสำหรับการผลิตในฟาร์ม",1,[1]original_ver!CN182="การวางแผนและจัดการฟาร์ม เช่น การเก็บเกี่ยว การเงิน และการวางแผนทางการตลาด",2,[1]original_ver!CN182="การเป็นผู้ประกอบการทางการเกษตร",3,[1]original_ver!CN182="การเพิ่มมูลค่าผลผลิต และการแปรรูปผลผลิต (รวมถึงการพัฒนาคุณภาพผลผลิต)",4,[1]original_ver!CN182="","")</f>
        <v/>
      </c>
      <c r="CP342" s="48"/>
      <c r="CQ342" s="48"/>
      <c r="CR342" s="15" t="str" cm="1">
        <f t="array" ref="CR342">_xlfn.IFS([1]original_ver!CR182="ประยุกต์",1,[1]original_ver!CR182="ไม่ประยุกต์",0,[1]original_ver!CR182="","")</f>
        <v/>
      </c>
      <c r="CS342" s="15" t="str" cm="1">
        <f t="array" ref="CS342">_xlfn.IFS([1]original_ver!CS182="ประยุกต์",1,[1]original_ver!CS182="ไม่ประยุกต์",0,[1]original_ver!CS182="","")</f>
        <v/>
      </c>
      <c r="CT342" s="48"/>
      <c r="CU342" s="15" t="str" cm="1">
        <f t="array" ref="CU342">_xlfn.IFS([1]original_ver!CV182="ประยุกต์",1,[1]original_ver!CV182="ไม่ประยุกต์",0,[1]original_ver!CV182="","")</f>
        <v/>
      </c>
      <c r="CV342" s="48"/>
      <c r="CW342" s="15" t="str" cm="1">
        <f t="array" ref="CW342">_xlfn.IFS([1]original_ver!CY182="ประยุกต์",1,[1]original_ver!CY182="ไม่ประยุกต์",0,[1]original_ver!CY182="","")</f>
        <v/>
      </c>
      <c r="CX342" s="48"/>
      <c r="CY342" s="15" t="str" cm="1">
        <f t="array" ref="CY342">_xlfn.IFS([1]original_ver!DB182="ประยุกต์",1,[1]original_ver!DB182="ไม่ประยุกต์",0,[1]original_ver!DB182="","")</f>
        <v/>
      </c>
      <c r="CZ342" s="48"/>
      <c r="DA342" s="48">
        <v>0</v>
      </c>
      <c r="DB342" s="48">
        <v>0</v>
      </c>
      <c r="DC342" s="48">
        <v>0</v>
      </c>
      <c r="DD342" s="48">
        <v>0</v>
      </c>
      <c r="DE342" s="48">
        <v>0</v>
      </c>
      <c r="DF342" s="48">
        <v>0</v>
      </c>
      <c r="DG342" s="48"/>
      <c r="DH342" s="48"/>
      <c r="DI342" s="17">
        <v>2</v>
      </c>
      <c r="DJ342" s="17">
        <v>3</v>
      </c>
      <c r="DK342" s="17">
        <v>3</v>
      </c>
      <c r="DL342" s="17">
        <v>3</v>
      </c>
      <c r="DM342" s="17">
        <v>1</v>
      </c>
      <c r="DN342" s="17">
        <v>3</v>
      </c>
      <c r="DO342" s="48"/>
      <c r="DP342" s="48"/>
      <c r="DQ342" s="48"/>
      <c r="DR342" s="48"/>
      <c r="DS342" s="49">
        <v>3.4</v>
      </c>
      <c r="DT342" s="49">
        <v>3.3333333333333335</v>
      </c>
      <c r="DU342" s="17">
        <v>3.75</v>
      </c>
      <c r="DV342" s="49">
        <v>3.6</v>
      </c>
      <c r="DW342" s="49">
        <v>3.3333333333333335</v>
      </c>
      <c r="DX342" s="49">
        <v>4</v>
      </c>
      <c r="DY342" s="153"/>
      <c r="DZ342" s="25">
        <v>4</v>
      </c>
      <c r="EA342" s="25">
        <v>4</v>
      </c>
      <c r="EB342" s="25">
        <v>4.25</v>
      </c>
      <c r="EC342" s="25">
        <v>4</v>
      </c>
      <c r="ED342" s="25">
        <v>3.3333333333333335</v>
      </c>
      <c r="EE342">
        <v>4</v>
      </c>
    </row>
    <row r="343" spans="1:135" x14ac:dyDescent="0.2">
      <c r="A343">
        <v>171</v>
      </c>
      <c r="AC343">
        <f t="shared" si="33"/>
        <v>0</v>
      </c>
      <c r="AD343" t="e">
        <f t="shared" si="30"/>
        <v>#DIV/0!</v>
      </c>
      <c r="AP343" s="148">
        <f t="shared" si="31"/>
        <v>0</v>
      </c>
      <c r="AQ343" s="148" t="e">
        <f t="shared" si="29"/>
        <v>#DIV/0!</v>
      </c>
      <c r="CI343" s="148" t="e">
        <f t="shared" si="32"/>
        <v>#DIV/0!</v>
      </c>
    </row>
    <row r="344" spans="1:135" x14ac:dyDescent="0.2">
      <c r="A344">
        <v>172</v>
      </c>
      <c r="B344" s="15">
        <v>565</v>
      </c>
      <c r="C344" s="50" t="s">
        <v>739</v>
      </c>
      <c r="D344" cm="1">
        <f t="array" ref="D344">_xlfn.IFS([1]original_ver!D183="Participant",1,[1]original_ver!D183="Non-Participant",0,[1]original_ver!D183="","")</f>
        <v>1</v>
      </c>
      <c r="E344" s="15">
        <v>2</v>
      </c>
      <c r="F344" s="17" cm="1">
        <f t="array" ref="F344">_xlfn.IFS([1]original_ver!F183="ชาย",1,[1]original_ver!F183="หญิง",0,[1]original_ver!F183="","")</f>
        <v>1</v>
      </c>
      <c r="G344" s="15">
        <v>53</v>
      </c>
      <c r="H344" s="17" cm="1">
        <f t="array" ref="H344">_xlfn.IFS([1]original_ver!H183="ไม่มีการศึกษา",0,[1]original_ver!H183="ประถมศึกษา",1,[1]original_ver!H183="มัธยมศึกษาตอนต้น",2,[1]original_ver!H183="มัธยมศึกษาตอนปลาย",3,[1]original_ver!H183="อนุปริญญา (ปวช., ปวส., ฝึกหัดครู)",4,[1]original_ver!H183="ปริญญาตรี",5,[1]original_ver!H183="สูงกว่าปริญญาตรี",6,[1]original_ver!H183="","")</f>
        <v>1</v>
      </c>
      <c r="I344" s="17" cm="1">
        <f t="array" ref="I344">_xlfn.IFS([1]original_ver!I183="โสด",1,[1]original_ver!I183="สมรส/อยู่ด้วยกัน",2,[1]original_ver!I183="หย่าร้าง/แยกกันอยู่",3,[1]original_ver!I183="หม้าย",4,[1]original_ver!I183="","")</f>
        <v>1</v>
      </c>
      <c r="J344" s="15">
        <v>2</v>
      </c>
      <c r="K344" s="15">
        <v>40</v>
      </c>
      <c r="L344" s="17">
        <v>1</v>
      </c>
      <c r="M344" s="17" cm="1">
        <f t="array" ref="M344">_xlfn.IFS([1]original_ver!M183="กู้ยืม",1,[1]original_ver!M183="ไม่กู้ยืม",0,[1]original_ver!M183="","")</f>
        <v>1</v>
      </c>
      <c r="N344" s="17">
        <f>IF($O344&gt;1, 1,0)</f>
        <v>0</v>
      </c>
      <c r="O344" s="26"/>
      <c r="P344" s="17" cm="1">
        <f t="array" ref="P344">_xlfn.IFS([1]original_ver!O183="ใช่",1,[1]original_ver!O183="ไม่ใช่",0,[1]original_ver!O183="","")</f>
        <v>1</v>
      </c>
      <c r="Q344" s="17"/>
      <c r="R344" s="17">
        <v>7</v>
      </c>
      <c r="S344" s="17">
        <v>1</v>
      </c>
      <c r="T344" s="17">
        <v>3</v>
      </c>
      <c r="U344" s="17">
        <v>300</v>
      </c>
      <c r="V344" s="17">
        <v>30000</v>
      </c>
      <c r="W344" s="22">
        <f>$U344/$T344</f>
        <v>100</v>
      </c>
      <c r="X344" s="48"/>
      <c r="Y344" s="48"/>
      <c r="Z344" s="48"/>
      <c r="AA344" s="48"/>
      <c r="AB344" s="48"/>
      <c r="AC344" s="48">
        <f t="shared" si="33"/>
        <v>300</v>
      </c>
      <c r="AD344">
        <f t="shared" si="30"/>
        <v>100</v>
      </c>
      <c r="AE344" s="17">
        <v>7</v>
      </c>
      <c r="AF344" s="17">
        <v>1</v>
      </c>
      <c r="AG344" s="17">
        <v>3</v>
      </c>
      <c r="AH344" s="17">
        <v>300</v>
      </c>
      <c r="AI344" s="17">
        <v>30000</v>
      </c>
      <c r="AJ344" s="27">
        <f>$AH344/$AG344</f>
        <v>100</v>
      </c>
      <c r="AK344" s="48"/>
      <c r="AL344" s="48"/>
      <c r="AM344" s="48"/>
      <c r="AN344" s="48"/>
      <c r="AO344" s="48"/>
      <c r="AP344" s="149">
        <f t="shared" si="31"/>
        <v>300</v>
      </c>
      <c r="AQ344" s="149">
        <f t="shared" si="29"/>
        <v>100</v>
      </c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9">
        <v>1.5</v>
      </c>
      <c r="CE344" s="49">
        <v>4.333333333333333</v>
      </c>
      <c r="CF344" s="49">
        <v>2</v>
      </c>
      <c r="CG344" s="49">
        <v>4</v>
      </c>
      <c r="CH344" s="49">
        <v>5</v>
      </c>
      <c r="CI344" s="153">
        <f t="shared" si="32"/>
        <v>3.3666666666666663</v>
      </c>
      <c r="CJ344" s="17">
        <v>3</v>
      </c>
      <c r="CK344" cm="1">
        <f t="array" ref="CK344">_xlfn.IFS([1]original_ver!CH183="จากการเข้าร่วมกิจกรรมอบรม ที่จัดโดยโครงการเกษตรกรปราดเปรื่อง (Smart Farmer)",1,[1]original_ver!CH183="จากการเข้าร่วมกิจกรรมอบรม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ๆ",3,[1]original_ver!CH183="จากการเรียนรู้ผ่านประสบการณ์ของผู้อื่น ได้แก่ เพื่อนบ้าน พี่น้อง เพื่อน และญาติ เป็นต้น",4,[1]original_ver!CH183="ไม่ได้เข้าร่วมกิจกรรมอบรมหรือเรียนรู้ใด ๆ (ข้ามไปข้อ 33)",5)</f>
        <v>5</v>
      </c>
      <c r="CL344" s="15" t="str" cm="1">
        <f t="array" ref="CL344">_xlfn.IFS([1]original_ver!CJ183="ความรู้ทางการเกษตรและการใช้เทคโนโลยีสำหรับการผลิตในฟาร์ม",1,[1]original_ver!CJ183="การวางแผนและจัดการฟาร์ม เช่น การเก็บเกี่ยว การเงิน และการวางแผนทางการตลาด",2,[1]original_ver!CJ183="การเป็นผู้ประกอบการทางการเกษตร",3,[1]original_ver!CJ183="การเพิ่มมูลค่าผลผลิต และการแปรรูปผลผลิต (รวมถึงการพัฒนาคุณภาพผลผลิต)",4,[1]original_ver!CJ183="","")</f>
        <v/>
      </c>
      <c r="CM344" s="48"/>
      <c r="CN344" s="48"/>
      <c r="CO344" s="15" t="str" cm="1">
        <f t="array" ref="CO344">_xlfn.IFS([1]original_ver!CN183="ความรู้ทางการเกษตรและการใช้เทคโนโลยีสำหรับการผลิตในฟาร์ม",1,[1]original_ver!CN183="การวางแผนและจัดการฟาร์ม เช่น การเก็บเกี่ยว การเงิน และการวางแผนทางการตลาด",2,[1]original_ver!CN183="การเป็นผู้ประกอบการทางการเกษตร",3,[1]original_ver!CN183="การเพิ่มมูลค่าผลผลิต และการแปรรูปผลผลิต (รวมถึงการพัฒนาคุณภาพผลผลิต)",4,[1]original_ver!CN183="","")</f>
        <v/>
      </c>
      <c r="CP344" s="48"/>
      <c r="CQ344" s="48"/>
      <c r="CR344" s="15" t="str" cm="1">
        <f t="array" ref="CR344">_xlfn.IFS([1]original_ver!CR183="ประยุกต์",1,[1]original_ver!CR183="ไม่ประยุกต์",0,[1]original_ver!CR183="","")</f>
        <v/>
      </c>
      <c r="CS344" s="15" t="str" cm="1">
        <f t="array" ref="CS344">_xlfn.IFS([1]original_ver!CS183="ประยุกต์",1,[1]original_ver!CS183="ไม่ประยุกต์",0,[1]original_ver!CS183="","")</f>
        <v/>
      </c>
      <c r="CT344" s="48"/>
      <c r="CU344" s="15" t="str" cm="1">
        <f t="array" ref="CU344">_xlfn.IFS([1]original_ver!CV183="ประยุกต์",1,[1]original_ver!CV183="ไม่ประยุกต์",0,[1]original_ver!CV183="","")</f>
        <v/>
      </c>
      <c r="CV344" s="48"/>
      <c r="CW344" s="15" t="str" cm="1">
        <f t="array" ref="CW344">_xlfn.IFS([1]original_ver!CY183="ประยุกต์",1,[1]original_ver!CY183="ไม่ประยุกต์",0,[1]original_ver!CY183="","")</f>
        <v/>
      </c>
      <c r="CX344" s="48"/>
      <c r="CY344" s="15" t="str" cm="1">
        <f t="array" ref="CY344">_xlfn.IFS([1]original_ver!DB183="ประยุกต์",1,[1]original_ver!DB183="ไม่ประยุกต์",0,[1]original_ver!DB183="","")</f>
        <v/>
      </c>
      <c r="CZ344" s="48"/>
      <c r="DA344" s="48"/>
      <c r="DB344" s="48"/>
      <c r="DC344" s="48"/>
      <c r="DD344" s="48"/>
      <c r="DE344" s="48"/>
      <c r="DF344" s="48"/>
      <c r="DG344" s="48"/>
      <c r="DH344" s="48"/>
      <c r="DI344" s="17">
        <v>3</v>
      </c>
      <c r="DJ344" s="17">
        <v>3</v>
      </c>
      <c r="DK344" s="17">
        <v>1</v>
      </c>
      <c r="DL344" s="17">
        <v>3</v>
      </c>
      <c r="DM344" s="17">
        <v>2</v>
      </c>
      <c r="DN344" s="17">
        <v>3</v>
      </c>
      <c r="DO344" s="48"/>
      <c r="DP344" s="48"/>
      <c r="DQ344" s="48"/>
      <c r="DR344" s="48"/>
      <c r="DS344" s="49">
        <v>3.4</v>
      </c>
      <c r="DT344" s="49">
        <v>3.3333333333333335</v>
      </c>
      <c r="DU344" s="17">
        <v>3.5</v>
      </c>
      <c r="DV344" s="49">
        <v>3.8</v>
      </c>
      <c r="DW344" s="49">
        <v>3.3333333333333335</v>
      </c>
      <c r="DX344" s="49">
        <v>2.25</v>
      </c>
      <c r="DY344" s="153"/>
      <c r="DZ344" s="25">
        <v>3.4</v>
      </c>
      <c r="EA344" s="25">
        <v>3.3333333333333335</v>
      </c>
      <c r="EB344" s="25">
        <v>4</v>
      </c>
      <c r="EC344" s="25">
        <v>4</v>
      </c>
      <c r="ED344" s="25">
        <v>3.3333333333333335</v>
      </c>
      <c r="EE344">
        <v>3.25</v>
      </c>
    </row>
    <row r="345" spans="1:135" x14ac:dyDescent="0.2">
      <c r="A345">
        <v>172</v>
      </c>
      <c r="AC345">
        <f t="shared" si="33"/>
        <v>0</v>
      </c>
      <c r="AD345" t="e">
        <f t="shared" si="30"/>
        <v>#DIV/0!</v>
      </c>
      <c r="AP345" s="148">
        <f t="shared" si="31"/>
        <v>0</v>
      </c>
      <c r="AQ345" s="148" t="e">
        <f t="shared" si="29"/>
        <v>#DIV/0!</v>
      </c>
      <c r="CI345" s="148" t="e">
        <f t="shared" si="32"/>
        <v>#DIV/0!</v>
      </c>
    </row>
    <row r="346" spans="1:135" x14ac:dyDescent="0.2">
      <c r="A346">
        <v>173</v>
      </c>
      <c r="B346" s="15">
        <v>566</v>
      </c>
      <c r="C346" s="47" t="s">
        <v>740</v>
      </c>
      <c r="D346" cm="1">
        <f t="array" ref="D346">_xlfn.IFS([1]original_ver!D184="Participant",1,[1]original_ver!D184="Non-Participant",0,[1]original_ver!D184="","")</f>
        <v>1</v>
      </c>
      <c r="E346" s="15">
        <v>2</v>
      </c>
      <c r="F346" s="17" cm="1">
        <f t="array" ref="F346">_xlfn.IFS([1]original_ver!F184="ชาย",1,[1]original_ver!F184="หญิง",0,[1]original_ver!F184="","")</f>
        <v>1</v>
      </c>
      <c r="G346" s="15">
        <v>54</v>
      </c>
      <c r="H346" s="17" cm="1">
        <f t="array" ref="H346">_xlfn.IFS([1]original_ver!H184="ไม่มีการศึกษา",0,[1]original_ver!H184="ประถมศึกษา",1,[1]original_ver!H184="มัธยมศึกษาตอนต้น",2,[1]original_ver!H184="มัธยมศึกษาตอนปลาย",3,[1]original_ver!H184="อนุปริญญา (ปวช., ปวส., ฝึกหัดครู)",4,[1]original_ver!H184="ปริญญาตรี",5,[1]original_ver!H184="สูงกว่าปริญญาตรี",6,[1]original_ver!H184="","")</f>
        <v>5</v>
      </c>
      <c r="I346" s="17" cm="1">
        <f t="array" ref="I346">_xlfn.IFS([1]original_ver!I184="โสด",1,[1]original_ver!I184="สมรส/อยู่ด้วยกัน",2,[1]original_ver!I184="หย่าร้าง/แยกกันอยู่",3,[1]original_ver!I184="หม้าย",4,[1]original_ver!I184="","")</f>
        <v>2</v>
      </c>
      <c r="J346" s="15">
        <v>4</v>
      </c>
      <c r="K346" s="15">
        <v>10</v>
      </c>
      <c r="L346" s="17" cm="1">
        <f t="array" ref="L346">_xlfn.IFS([1]original_ver!L184="ใช่",1,[1]original_ver!L184="ไม่ใช่",0,[1]original_ver!L184="","")</f>
        <v>0</v>
      </c>
      <c r="M346" s="17" cm="1">
        <f t="array" ref="M346">_xlfn.IFS([1]original_ver!M184="กู้ยืม",1,[1]original_ver!M184="ไม่กู้ยืม",0,[1]original_ver!M184="","")</f>
        <v>1</v>
      </c>
      <c r="N346" s="17">
        <f>IF($O346&gt;1, 1,0)</f>
        <v>1</v>
      </c>
      <c r="O346" s="23">
        <v>480000</v>
      </c>
      <c r="P346" s="17" cm="1">
        <f t="array" ref="P346">_xlfn.IFS([1]original_ver!O184="ใช่",1,[1]original_ver!O184="ไม่ใช่",0,[1]original_ver!O184="","")</f>
        <v>1</v>
      </c>
      <c r="Q346" s="17"/>
      <c r="R346" s="17">
        <v>1</v>
      </c>
      <c r="S346" s="17">
        <v>1</v>
      </c>
      <c r="T346" s="17">
        <v>9</v>
      </c>
      <c r="U346" s="56">
        <v>15000</v>
      </c>
      <c r="V346" s="53">
        <v>17</v>
      </c>
      <c r="W346" s="20">
        <f>$U346/$T346</f>
        <v>1666.6666666666667</v>
      </c>
      <c r="X346" s="17">
        <v>1</v>
      </c>
      <c r="Y346" s="17">
        <v>9</v>
      </c>
      <c r="Z346" s="17">
        <v>15</v>
      </c>
      <c r="AA346" s="17">
        <v>17000</v>
      </c>
      <c r="AB346" s="17"/>
      <c r="AC346" s="17">
        <f t="shared" ref="AC346:AC354" si="34">$U346+$Z346</f>
        <v>15015</v>
      </c>
      <c r="AD346">
        <f t="shared" si="30"/>
        <v>1668.3333333333333</v>
      </c>
      <c r="AE346" s="17">
        <v>1</v>
      </c>
      <c r="AF346" s="17">
        <v>1</v>
      </c>
      <c r="AG346" s="17">
        <v>9</v>
      </c>
      <c r="AH346" s="56">
        <v>15000</v>
      </c>
      <c r="AI346" s="18">
        <v>16</v>
      </c>
      <c r="AJ346" s="27">
        <f>$AH346/$AG346</f>
        <v>1666.6666666666667</v>
      </c>
      <c r="AK346" s="17">
        <v>1</v>
      </c>
      <c r="AL346" s="17">
        <v>9</v>
      </c>
      <c r="AM346" s="17">
        <v>15</v>
      </c>
      <c r="AN346" s="17">
        <v>16000</v>
      </c>
      <c r="AO346" s="17"/>
      <c r="AP346" s="149">
        <f t="shared" si="31"/>
        <v>15015</v>
      </c>
      <c r="AQ346" s="149">
        <f t="shared" si="29"/>
        <v>1668.3333333333333</v>
      </c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P346" s="17"/>
      <c r="BQ346" s="17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9">
        <v>1</v>
      </c>
      <c r="CE346" s="49">
        <v>1.6666666666666667</v>
      </c>
      <c r="CF346" s="49">
        <v>1.3333333333333333</v>
      </c>
      <c r="CG346" s="49">
        <v>1</v>
      </c>
      <c r="CH346" s="49">
        <v>4</v>
      </c>
      <c r="CI346" s="153">
        <f t="shared" si="32"/>
        <v>1.8</v>
      </c>
      <c r="CJ346" s="17">
        <v>1</v>
      </c>
      <c r="CK346" cm="1">
        <f t="array" ref="CK346">_xlfn.IFS([1]original_ver!CH184="จากการเข้าร่วมกิจกรรมอบรม ที่จัดโดยโครงการเกษตรกรปราดเปรื่อง (Smart Farmer)",1,[1]original_ver!CH184="จากการเข้าร่วมกิจกรรมอบรม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ๆ",3,[1]original_ver!CH184="จากการเรียนรู้ผ่านประสบการณ์ของผู้อื่น ได้แก่ เพื่อนบ้าน พี่น้อง เพื่อน และญาติ เป็นต้น",4,[1]original_ver!CH184="ไม่ได้เข้าร่วมกิจกรรมอบรมหรือเรียนรู้ใด ๆ (ข้ามไปข้อ 33)",5)</f>
        <v>1</v>
      </c>
      <c r="CL346" s="15" cm="1">
        <f t="array" ref="CL346">_xlfn.IFS([1]original_ver!CJ184="ความรู้ทางการเกษตรและการใช้เทคโนโลยีสำหรับการผลิตในฟาร์ม",1,[1]original_ver!CJ184="การวางแผนและจัดการฟาร์ม เช่น การเก็บเกี่ยว การเงิน และการวางแผนทางการตลาด",2,[1]original_ver!CJ184="การเป็นผู้ประกอบการทางการเกษตร",3,[1]original_ver!CJ184="การเพิ่มมูลค่าผลผลิต และการแปรรูปผลผลิต (รวมถึงการพัฒนาคุณภาพผลผลิต)",4,[1]original_ver!CJ184="","")</f>
        <v>3</v>
      </c>
      <c r="CM346" s="17">
        <v>10</v>
      </c>
      <c r="CN346" s="17">
        <v>1</v>
      </c>
      <c r="CO346" s="15" cm="1">
        <f t="array" ref="CO346">_xlfn.IFS([1]original_ver!CN184="ความรู้ทางการเกษตรและการใช้เทคโนโลยีสำหรับการผลิตในฟาร์ม",1,[1]original_ver!CN184="การวางแผนและจัดการฟาร์ม เช่น การเก็บเกี่ยว การเงิน และการวางแผนทางการตลาด",2,[1]original_ver!CN184="การเป็นผู้ประกอบการทางการเกษตร",3,[1]original_ver!CN184="การเพิ่มมูลค่าผลผลิต และการแปรรูปผลผลิต (รวมถึงการพัฒนาคุณภาพผลผลิต)",4,[1]original_ver!CN184="","")</f>
        <v>4</v>
      </c>
      <c r="CP346" s="17">
        <v>1</v>
      </c>
      <c r="CQ346" s="17">
        <v>1</v>
      </c>
      <c r="CR346" s="15" cm="1">
        <f t="array" ref="CR346">_xlfn.IFS([1]original_ver!CR184="ประยุกต์",1,[1]original_ver!CR184="ไม่ประยุกต์",0,[1]original_ver!CR184="","")</f>
        <v>1</v>
      </c>
      <c r="CS346" s="15" cm="1">
        <f t="array" ref="CS346">_xlfn.IFS([1]original_ver!CS184="ประยุกต์",1,[1]original_ver!CS184="ไม่ประยุกต์",0,[1]original_ver!CS184="","")</f>
        <v>1</v>
      </c>
      <c r="CT346" s="48"/>
      <c r="CU346" s="15" cm="1">
        <f t="array" ref="CU346">_xlfn.IFS([1]original_ver!CV184="ประยุกต์",1,[1]original_ver!CV184="ไม่ประยุกต์",0,[1]original_ver!CV184="","")</f>
        <v>1</v>
      </c>
      <c r="CV346" s="48"/>
      <c r="CW346" s="15" cm="1">
        <f t="array" ref="CW346">_xlfn.IFS([1]original_ver!CY184="ประยุกต์",1,[1]original_ver!CY184="ไม่ประยุกต์",0,[1]original_ver!CY184="","")</f>
        <v>1</v>
      </c>
      <c r="CX346" s="48"/>
      <c r="CY346" s="15" cm="1">
        <f t="array" ref="CY346">_xlfn.IFS([1]original_ver!DB184="ประยุกต์",1,[1]original_ver!DB184="ไม่ประยุกต์",0,[1]original_ver!DB184="","")</f>
        <v>0</v>
      </c>
      <c r="CZ346" s="17">
        <v>1</v>
      </c>
      <c r="DA346" s="17"/>
      <c r="DB346" s="17"/>
      <c r="DC346" s="17"/>
      <c r="DD346" s="17"/>
      <c r="DE346" s="17"/>
      <c r="DF346" s="17"/>
      <c r="DG346" s="17">
        <v>2</v>
      </c>
      <c r="DH346" s="17">
        <v>3</v>
      </c>
      <c r="DI346" s="17">
        <v>1</v>
      </c>
      <c r="DJ346" s="17">
        <v>3</v>
      </c>
      <c r="DK346" s="17">
        <v>3</v>
      </c>
      <c r="DL346" s="17">
        <v>3</v>
      </c>
      <c r="DM346" s="48"/>
      <c r="DN346" s="48"/>
      <c r="DO346" s="48"/>
      <c r="DP346" s="48"/>
      <c r="DQ346" s="48"/>
      <c r="DR346" s="48"/>
      <c r="DS346" s="49">
        <v>5</v>
      </c>
      <c r="DT346" s="49">
        <v>5</v>
      </c>
      <c r="DU346" s="17">
        <v>5</v>
      </c>
      <c r="DV346" s="49">
        <v>5</v>
      </c>
      <c r="DW346" s="49">
        <v>5</v>
      </c>
      <c r="DX346" s="49">
        <v>5</v>
      </c>
      <c r="DY346" s="153"/>
      <c r="DZ346" s="25">
        <v>5</v>
      </c>
      <c r="EA346" s="25">
        <v>5</v>
      </c>
      <c r="EB346" s="25">
        <v>5</v>
      </c>
      <c r="EC346" s="25">
        <v>5</v>
      </c>
      <c r="ED346" s="25">
        <v>5</v>
      </c>
      <c r="EE346">
        <v>5</v>
      </c>
    </row>
    <row r="347" spans="1:135" x14ac:dyDescent="0.2">
      <c r="A347">
        <v>173</v>
      </c>
      <c r="AC347">
        <f t="shared" si="34"/>
        <v>0</v>
      </c>
      <c r="AD347" t="e">
        <f t="shared" si="30"/>
        <v>#DIV/0!</v>
      </c>
      <c r="AP347" s="148">
        <f t="shared" si="31"/>
        <v>0</v>
      </c>
      <c r="AQ347" s="148" t="e">
        <f t="shared" si="29"/>
        <v>#DIV/0!</v>
      </c>
      <c r="CI347" s="148" t="e">
        <f t="shared" si="32"/>
        <v>#DIV/0!</v>
      </c>
    </row>
    <row r="348" spans="1:135" x14ac:dyDescent="0.2">
      <c r="A348">
        <v>174</v>
      </c>
      <c r="B348" s="15">
        <v>566</v>
      </c>
      <c r="C348" s="50" t="s">
        <v>741</v>
      </c>
      <c r="D348" cm="1">
        <f t="array" ref="D348">_xlfn.IFS([1]original_ver!D185="Participant",1,[1]original_ver!D185="Non-Participant",0,[1]original_ver!D185="","")</f>
        <v>1</v>
      </c>
      <c r="E348" s="15">
        <v>2</v>
      </c>
      <c r="F348" s="17" cm="1">
        <f t="array" ref="F348">_xlfn.IFS([1]original_ver!F185="ชาย",1,[1]original_ver!F185="หญิง",0,[1]original_ver!F185="","")</f>
        <v>1</v>
      </c>
      <c r="G348" s="15">
        <v>65</v>
      </c>
      <c r="H348" s="17" cm="1">
        <f t="array" ref="H348">_xlfn.IFS([1]original_ver!H185="ไม่มีการศึกษา",0,[1]original_ver!H185="ประถมศึกษา",1,[1]original_ver!H185="มัธยมศึกษาตอนต้น",2,[1]original_ver!H185="มัธยมศึกษาตอนปลาย",3,[1]original_ver!H185="อนุปริญญา (ปวช., ปวส., ฝึกหัดครู)",4,[1]original_ver!H185="ปริญญาตรี",5,[1]original_ver!H185="สูงกว่าปริญญาตรี",6,[1]original_ver!H185="","")</f>
        <v>5</v>
      </c>
      <c r="I348" s="17" cm="1">
        <f t="array" ref="I348">_xlfn.IFS([1]original_ver!I185="โสด",1,[1]original_ver!I185="สมรส/อยู่ด้วยกัน",2,[1]original_ver!I185="หย่าร้าง/แยกกันอยู่",3,[1]original_ver!I185="หม้าย",4,[1]original_ver!I185="","")</f>
        <v>2</v>
      </c>
      <c r="J348" s="15">
        <v>4</v>
      </c>
      <c r="K348" s="15">
        <v>20</v>
      </c>
      <c r="L348" s="17" cm="1">
        <f t="array" ref="L348">_xlfn.IFS([1]original_ver!L185="ใช่",1,[1]original_ver!L185="ไม่ใช่",0,[1]original_ver!L185="","")</f>
        <v>0</v>
      </c>
      <c r="M348" s="17" cm="1">
        <f t="array" ref="M348">_xlfn.IFS([1]original_ver!M185="กู้ยืม",1,[1]original_ver!M185="ไม่กู้ยืม",0,[1]original_ver!M185="","")</f>
        <v>1</v>
      </c>
      <c r="N348" s="17">
        <f>IF($O348&gt;1, 1,0)</f>
        <v>0</v>
      </c>
      <c r="O348" s="26"/>
      <c r="P348" s="17" cm="1">
        <f t="array" ref="P348">_xlfn.IFS([1]original_ver!O185="ใช่",1,[1]original_ver!O185="ไม่ใช่",0,[1]original_ver!O185="","")</f>
        <v>1</v>
      </c>
      <c r="Q348" s="17"/>
      <c r="R348" s="17">
        <v>9</v>
      </c>
      <c r="S348" s="17">
        <v>1</v>
      </c>
      <c r="T348" s="17">
        <v>8</v>
      </c>
      <c r="U348" s="17">
        <v>2000</v>
      </c>
      <c r="V348" s="17">
        <v>140</v>
      </c>
      <c r="W348" s="22">
        <f>$U348/$T348</f>
        <v>250</v>
      </c>
      <c r="X348" s="48"/>
      <c r="Y348" s="48"/>
      <c r="Z348" s="48"/>
      <c r="AA348" s="48"/>
      <c r="AB348" s="48"/>
      <c r="AC348" s="48">
        <f t="shared" si="34"/>
        <v>2000</v>
      </c>
      <c r="AD348">
        <f t="shared" si="30"/>
        <v>250</v>
      </c>
      <c r="AE348" s="17">
        <v>9</v>
      </c>
      <c r="AF348" s="17">
        <v>1</v>
      </c>
      <c r="AG348" s="17">
        <v>8</v>
      </c>
      <c r="AH348" s="17">
        <v>2000</v>
      </c>
      <c r="AI348" s="17">
        <v>140</v>
      </c>
      <c r="AJ348" s="27">
        <f>$AH348/$AG348</f>
        <v>250</v>
      </c>
      <c r="AK348" s="48"/>
      <c r="AL348" s="48"/>
      <c r="AM348" s="48"/>
      <c r="AN348" s="48"/>
      <c r="AO348" s="48"/>
      <c r="AP348" s="149">
        <f t="shared" si="31"/>
        <v>2000</v>
      </c>
      <c r="AQ348" s="149">
        <f t="shared" si="29"/>
        <v>250</v>
      </c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9">
        <v>1.75</v>
      </c>
      <c r="CE348" s="49">
        <v>2</v>
      </c>
      <c r="CF348" s="49">
        <v>1</v>
      </c>
      <c r="CG348" s="49">
        <v>3.5</v>
      </c>
      <c r="CH348" s="49">
        <v>5</v>
      </c>
      <c r="CI348" s="153">
        <f t="shared" si="32"/>
        <v>2.65</v>
      </c>
      <c r="CJ348" s="17">
        <v>2</v>
      </c>
      <c r="CK348" cm="1">
        <f t="array" ref="CK348">_xlfn.IFS([1]original_ver!CH185="จากการเข้าร่วมกิจกรรมอบรม ที่จัดโดยโครงการเกษตรกรปราดเปรื่อง (Smart Farmer)",1,[1]original_ver!CH185="จากการเข้าร่วมกิจกรรมอบรม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ๆ",3,[1]original_ver!CH185="จากการเรียนรู้ผ่านประสบการณ์ของผู้อื่น ได้แก่ เพื่อนบ้าน พี่น้อง เพื่อน และญาติ เป็นต้น",4,[1]original_ver!CH185="ไม่ได้เข้าร่วมกิจกรรมอบรมหรือเรียนรู้ใด ๆ (ข้ามไปข้อ 33)",5)</f>
        <v>5</v>
      </c>
      <c r="CL348" s="15" t="str" cm="1">
        <f t="array" ref="CL348">_xlfn.IFS([1]original_ver!CJ185="ความรู้ทางการเกษตรและการใช้เทคโนโลยีสำหรับการผลิตในฟาร์ม",1,[1]original_ver!CJ185="การวางแผนและจัดการฟาร์ม เช่น การเก็บเกี่ยว การเงิน และการวางแผนทางการตลาด",2,[1]original_ver!CJ185="การเป็นผู้ประกอบการทางการเกษตร",3,[1]original_ver!CJ185="การเพิ่มมูลค่าผลผลิต และการแปรรูปผลผลิต (รวมถึงการพัฒนาคุณภาพผลผลิต)",4,[1]original_ver!CJ185="","")</f>
        <v/>
      </c>
      <c r="CM348" s="48"/>
      <c r="CN348" s="48"/>
      <c r="CO348" s="15" t="str" cm="1">
        <f t="array" ref="CO348">_xlfn.IFS([1]original_ver!CN185="ความรู้ทางการเกษตรและการใช้เทคโนโลยีสำหรับการผลิตในฟาร์ม",1,[1]original_ver!CN185="การวางแผนและจัดการฟาร์ม เช่น การเก็บเกี่ยว การเงิน และการวางแผนทางการตลาด",2,[1]original_ver!CN185="การเป็นผู้ประกอบการทางการเกษตร",3,[1]original_ver!CN185="การเพิ่มมูลค่าผลผลิต และการแปรรูปผลผลิต (รวมถึงการพัฒนาคุณภาพผลผลิต)",4,[1]original_ver!CN185="","")</f>
        <v/>
      </c>
      <c r="CP348" s="48"/>
      <c r="CQ348" s="48"/>
      <c r="CR348" s="15" t="str" cm="1">
        <f t="array" ref="CR348">_xlfn.IFS([1]original_ver!CR185="ประยุกต์",1,[1]original_ver!CR185="ไม่ประยุกต์",0,[1]original_ver!CR185="","")</f>
        <v/>
      </c>
      <c r="CS348" s="15" t="str" cm="1">
        <f t="array" ref="CS348">_xlfn.IFS([1]original_ver!CS185="ประยุกต์",1,[1]original_ver!CS185="ไม่ประยุกต์",0,[1]original_ver!CS185="","")</f>
        <v/>
      </c>
      <c r="CT348" s="48"/>
      <c r="CU348" s="15" t="str" cm="1">
        <f t="array" ref="CU348">_xlfn.IFS([1]original_ver!CV185="ประยุกต์",1,[1]original_ver!CV185="ไม่ประยุกต์",0,[1]original_ver!CV185="","")</f>
        <v/>
      </c>
      <c r="CV348" s="48"/>
      <c r="CW348" s="15" t="str" cm="1">
        <f t="array" ref="CW348">_xlfn.IFS([1]original_ver!CY185="ประยุกต์",1,[1]original_ver!CY185="ไม่ประยุกต์",0,[1]original_ver!CY185="","")</f>
        <v/>
      </c>
      <c r="CX348" s="48"/>
      <c r="CY348" s="15" t="str" cm="1">
        <f t="array" ref="CY348">_xlfn.IFS([1]original_ver!DB185="ประยุกต์",1,[1]original_ver!DB185="ไม่ประยุกต์",0,[1]original_ver!DB185="","")</f>
        <v/>
      </c>
      <c r="CZ348" s="48"/>
      <c r="DA348" s="48"/>
      <c r="DB348" s="48"/>
      <c r="DC348" s="48"/>
      <c r="DD348" s="48"/>
      <c r="DE348" s="48"/>
      <c r="DF348" s="48"/>
      <c r="DG348" s="17">
        <v>2</v>
      </c>
      <c r="DH348" s="17">
        <v>3</v>
      </c>
      <c r="DI348" s="48"/>
      <c r="DJ348" s="48"/>
      <c r="DK348" s="17">
        <v>3</v>
      </c>
      <c r="DL348" s="17">
        <v>3</v>
      </c>
      <c r="DM348" s="17">
        <v>1</v>
      </c>
      <c r="DN348" s="17">
        <v>3</v>
      </c>
      <c r="DO348" s="48"/>
      <c r="DP348" s="48"/>
      <c r="DQ348" s="48"/>
      <c r="DR348" s="48"/>
      <c r="DS348" s="49">
        <v>3.4</v>
      </c>
      <c r="DT348" s="49">
        <v>3.3333333333333335</v>
      </c>
      <c r="DU348" s="17">
        <v>3</v>
      </c>
      <c r="DV348" s="49">
        <v>3.4</v>
      </c>
      <c r="DW348" s="49">
        <v>3.6666666666666665</v>
      </c>
      <c r="DX348" s="49">
        <v>2.25</v>
      </c>
      <c r="DY348" s="153"/>
      <c r="DZ348" s="25">
        <v>3.4</v>
      </c>
      <c r="EA348" s="25">
        <v>3.3333333333333335</v>
      </c>
      <c r="EB348" s="25">
        <v>3</v>
      </c>
      <c r="EC348" s="25">
        <v>3.4</v>
      </c>
      <c r="ED348" s="25">
        <v>3.6666666666666665</v>
      </c>
      <c r="EE348">
        <v>2.25</v>
      </c>
    </row>
    <row r="349" spans="1:135" x14ac:dyDescent="0.2">
      <c r="A349">
        <v>174</v>
      </c>
      <c r="AC349">
        <f t="shared" si="34"/>
        <v>0</v>
      </c>
      <c r="AD349" t="e">
        <f t="shared" si="30"/>
        <v>#DIV/0!</v>
      </c>
      <c r="AP349" s="148">
        <f t="shared" si="31"/>
        <v>0</v>
      </c>
      <c r="AQ349" s="148" t="e">
        <f t="shared" si="29"/>
        <v>#DIV/0!</v>
      </c>
      <c r="CI349" s="148" t="e">
        <f t="shared" si="32"/>
        <v>#DIV/0!</v>
      </c>
    </row>
    <row r="350" spans="1:135" x14ac:dyDescent="0.2">
      <c r="A350">
        <v>175</v>
      </c>
      <c r="B350" s="15">
        <v>567</v>
      </c>
      <c r="C350" s="50" t="s">
        <v>742</v>
      </c>
      <c r="D350" cm="1">
        <f t="array" ref="D350">_xlfn.IFS([1]original_ver!D186="Participant",1,[1]original_ver!D186="Non-Participant",0,[1]original_ver!D186="","")</f>
        <v>1</v>
      </c>
      <c r="E350" s="15">
        <v>6</v>
      </c>
      <c r="F350" s="17" cm="1">
        <f t="array" ref="F350">_xlfn.IFS([1]original_ver!F186="ชาย",1,[1]original_ver!F186="หญิง",0,[1]original_ver!F186="","")</f>
        <v>1</v>
      </c>
      <c r="G350" s="15">
        <v>39</v>
      </c>
      <c r="H350" s="17" cm="1">
        <f t="array" ref="H350">_xlfn.IFS([1]original_ver!H186="ไม่มีการศึกษา",0,[1]original_ver!H186="ประถมศึกษา",1,[1]original_ver!H186="มัธยมศึกษาตอนต้น",2,[1]original_ver!H186="มัธยมศึกษาตอนปลาย",3,[1]original_ver!H186="อนุปริญญา (ปวช., ปวส., ฝึกหัดครู)",4,[1]original_ver!H186="ปริญญาตรี",5,[1]original_ver!H186="สูงกว่าปริญญาตรี",6,[1]original_ver!H186="","")</f>
        <v>5</v>
      </c>
      <c r="I350" s="17" cm="1">
        <f t="array" ref="I350">_xlfn.IFS([1]original_ver!I186="โสด",1,[1]original_ver!I186="สมรส/อยู่ด้วยกัน",2,[1]original_ver!I186="หย่าร้าง/แยกกันอยู่",3,[1]original_ver!I186="หม้าย",4,[1]original_ver!I186="","")</f>
        <v>1</v>
      </c>
      <c r="J350" s="15">
        <v>4</v>
      </c>
      <c r="K350" s="15">
        <v>8</v>
      </c>
      <c r="L350" s="17" cm="1">
        <f t="array" ref="L350">_xlfn.IFS([1]original_ver!L186="ใช่",1,[1]original_ver!L186="ไม่ใช่",0,[1]original_ver!L186="","")</f>
        <v>0</v>
      </c>
      <c r="M350" s="17" cm="1">
        <f t="array" ref="M350">_xlfn.IFS([1]original_ver!M186="กู้ยืม",1,[1]original_ver!M186="ไม่กู้ยืม",0,[1]original_ver!M186="","")</f>
        <v>0</v>
      </c>
      <c r="N350" s="17">
        <f>IF($O350&gt;1, 1,0)</f>
        <v>1</v>
      </c>
      <c r="O350" s="23">
        <v>240000</v>
      </c>
      <c r="P350" s="17" cm="1">
        <f t="array" ref="P350">_xlfn.IFS([1]original_ver!O186="ใช่",1,[1]original_ver!O186="ไม่ใช่",0,[1]original_ver!O186="","")</f>
        <v>0</v>
      </c>
      <c r="Q350" s="17"/>
      <c r="R350" s="17">
        <v>2</v>
      </c>
      <c r="S350" s="17">
        <v>1</v>
      </c>
      <c r="T350" s="17">
        <v>8</v>
      </c>
      <c r="U350" s="17">
        <v>1000</v>
      </c>
      <c r="V350" s="59">
        <v>4.5</v>
      </c>
      <c r="W350" s="22">
        <f>$U350/$T350</f>
        <v>125</v>
      </c>
      <c r="X350" s="48"/>
      <c r="Y350" s="48"/>
      <c r="Z350" s="48"/>
      <c r="AA350" s="48"/>
      <c r="AB350" s="48"/>
      <c r="AC350" s="48">
        <f t="shared" si="34"/>
        <v>1000</v>
      </c>
      <c r="AD350">
        <f t="shared" si="30"/>
        <v>125</v>
      </c>
      <c r="AE350" s="17">
        <v>2</v>
      </c>
      <c r="AF350" s="17">
        <v>1</v>
      </c>
      <c r="AG350" s="17">
        <v>8</v>
      </c>
      <c r="AH350" s="17">
        <v>1000</v>
      </c>
      <c r="AI350" s="59">
        <v>4.5</v>
      </c>
      <c r="AJ350" s="27">
        <f>$AH350/$AG350</f>
        <v>125</v>
      </c>
      <c r="AK350" s="48"/>
      <c r="AL350" s="48"/>
      <c r="AM350" s="48"/>
      <c r="AN350" s="48"/>
      <c r="AO350" s="48"/>
      <c r="AP350" s="149">
        <f t="shared" si="31"/>
        <v>1000</v>
      </c>
      <c r="AQ350" s="149">
        <f t="shared" si="29"/>
        <v>125</v>
      </c>
      <c r="AR350" s="17">
        <v>7</v>
      </c>
      <c r="AS350" s="17">
        <v>1</v>
      </c>
      <c r="AT350" s="17">
        <v>3</v>
      </c>
      <c r="AU350" s="17">
        <v>250</v>
      </c>
      <c r="AV350" s="17">
        <v>7</v>
      </c>
      <c r="AW350" s="17">
        <f>$AU350/$AT350</f>
        <v>83.333333333333329</v>
      </c>
      <c r="AX350" s="48"/>
      <c r="AY350" s="48"/>
      <c r="AZ350" s="48"/>
      <c r="BA350" s="48"/>
      <c r="BB350" s="48"/>
      <c r="BC350" s="48">
        <f>$AU350+$AZ350</f>
        <v>250</v>
      </c>
      <c r="BD350" s="48">
        <f>$BC350/$AT350</f>
        <v>83.333333333333329</v>
      </c>
      <c r="BE350" s="17">
        <v>7</v>
      </c>
      <c r="BF350" s="17">
        <v>1</v>
      </c>
      <c r="BG350" s="17">
        <v>3</v>
      </c>
      <c r="BH350" s="17">
        <v>250</v>
      </c>
      <c r="BI350" s="17">
        <v>7</v>
      </c>
      <c r="BJ350" s="17"/>
      <c r="BK350" s="48"/>
      <c r="BL350" s="48"/>
      <c r="BM350" s="48"/>
      <c r="BN350" s="48"/>
      <c r="BP350" s="48">
        <f>$BH350+$BM350</f>
        <v>250</v>
      </c>
      <c r="BQ350" s="48">
        <f>$BP350/$BG350</f>
        <v>83.333333333333329</v>
      </c>
      <c r="BR350" s="48"/>
      <c r="BS350" s="48"/>
      <c r="BT350" s="48"/>
      <c r="BU350" s="48"/>
      <c r="BV350" s="48"/>
      <c r="BW350" s="17"/>
      <c r="BX350" s="48"/>
      <c r="BY350" s="48"/>
      <c r="BZ350" s="48"/>
      <c r="CA350" s="48"/>
      <c r="CB350" s="48"/>
      <c r="CC350" s="17"/>
      <c r="CD350" s="49">
        <v>3.25</v>
      </c>
      <c r="CE350" s="49">
        <v>3</v>
      </c>
      <c r="CF350" s="49">
        <v>3.6666666666666665</v>
      </c>
      <c r="CG350" s="49">
        <v>3</v>
      </c>
      <c r="CH350" s="49">
        <v>4.5</v>
      </c>
      <c r="CI350" s="153">
        <f t="shared" si="32"/>
        <v>3.4833333333333329</v>
      </c>
      <c r="CJ350" s="17">
        <v>3</v>
      </c>
      <c r="CK350" cm="1">
        <f t="array" ref="CK350">_xlfn.IFS([1]original_ver!CH186="จากการเข้าร่วมกิจกรรมอบรม ที่จัดโดยโครงการเกษตรกรปราดเปรื่อง (Smart Farmer)",1,[1]original_ver!CH186="จากการเข้าร่วมกิจกรรมอบรม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ๆ",3,[1]original_ver!CH186="จากการเรียนรู้ผ่านประสบการณ์ของผู้อื่น ได้แก่ เพื่อนบ้าน พี่น้อง เพื่อน และญาติ เป็นต้น",4,[1]original_ver!CH186="ไม่ได้เข้าร่วมกิจกรรมอบรมหรือเรียนรู้ใด ๆ (ข้ามไปข้อ 33)",5)</f>
        <v>1</v>
      </c>
      <c r="CL350" s="15" cm="1">
        <f t="array" ref="CL350">_xlfn.IFS([1]original_ver!CJ186="ความรู้ทางการเกษตรและการใช้เทคโนโลยีสำหรับการผลิตในฟาร์ม",1,[1]original_ver!CJ186="การวางแผนและจัดการฟาร์ม เช่น การเก็บเกี่ยว การเงิน และการวางแผนทางการตลาด",2,[1]original_ver!CJ186="การเป็นผู้ประกอบการทางการเกษตร",3,[1]original_ver!CJ186="การเพิ่มมูลค่าผลผลิต และการแปรรูปผลผลิต (รวมถึงการพัฒนาคุณภาพผลผลิต)",4,[1]original_ver!CJ186="","")</f>
        <v>1</v>
      </c>
      <c r="CM350" s="17">
        <v>2</v>
      </c>
      <c r="CN350" s="17">
        <v>3</v>
      </c>
      <c r="CO350" s="15" cm="1">
        <f t="array" ref="CO350">_xlfn.IFS([1]original_ver!CN186="ความรู้ทางการเกษตรและการใช้เทคโนโลยีสำหรับการผลิตในฟาร์ม",1,[1]original_ver!CN186="การวางแผนและจัดการฟาร์ม เช่น การเก็บเกี่ยว การเงิน และการวางแผนทางการตลาด",2,[1]original_ver!CN186="การเป็นผู้ประกอบการทางการเกษตร",3,[1]original_ver!CN186="การเพิ่มมูลค่าผลผลิต และการแปรรูปผลผลิต (รวมถึงการพัฒนาคุณภาพผลผลิต)",4,[1]original_ver!CN186="","")</f>
        <v>4</v>
      </c>
      <c r="CP350" s="17">
        <v>1</v>
      </c>
      <c r="CQ350" s="17">
        <v>3</v>
      </c>
      <c r="CR350" s="15" cm="1">
        <f t="array" ref="CR350">_xlfn.IFS([1]original_ver!CR186="ประยุกต์",1,[1]original_ver!CR186="ไม่ประยุกต์",0,[1]original_ver!CR186="","")</f>
        <v>1</v>
      </c>
      <c r="CS350" s="15" cm="1">
        <f t="array" ref="CS350">_xlfn.IFS([1]original_ver!CS186="ประยุกต์",1,[1]original_ver!CS186="ไม่ประยุกต์",0,[1]original_ver!CS186="","")</f>
        <v>1</v>
      </c>
      <c r="CT350" s="48"/>
      <c r="CU350" s="15" cm="1">
        <f t="array" ref="CU350">_xlfn.IFS([1]original_ver!CV186="ประยุกต์",1,[1]original_ver!CV186="ไม่ประยุกต์",0,[1]original_ver!CV186="","")</f>
        <v>1</v>
      </c>
      <c r="CV350" s="48"/>
      <c r="CW350" s="15" cm="1">
        <f t="array" ref="CW350">_xlfn.IFS([1]original_ver!CY186="ประยุกต์",1,[1]original_ver!CY186="ไม่ประยุกต์",0,[1]original_ver!CY186="","")</f>
        <v>1</v>
      </c>
      <c r="CX350" s="48"/>
      <c r="CY350" s="15" cm="1">
        <f t="array" ref="CY350">_xlfn.IFS([1]original_ver!DB186="ประยุกต์",1,[1]original_ver!DB186="ไม่ประยุกต์",0,[1]original_ver!DB186="","")</f>
        <v>0</v>
      </c>
      <c r="CZ350" s="17">
        <v>1</v>
      </c>
      <c r="DA350" s="48">
        <v>0</v>
      </c>
      <c r="DB350" s="48">
        <v>0</v>
      </c>
      <c r="DC350" s="48">
        <v>0</v>
      </c>
      <c r="DD350" s="48">
        <v>0</v>
      </c>
      <c r="DE350" s="48">
        <v>0</v>
      </c>
      <c r="DF350" s="48">
        <v>0</v>
      </c>
      <c r="DG350" s="17">
        <v>1</v>
      </c>
      <c r="DH350" s="17">
        <v>3</v>
      </c>
      <c r="DI350" s="17">
        <v>2</v>
      </c>
      <c r="DJ350" s="17">
        <v>3</v>
      </c>
      <c r="DK350" s="17">
        <v>3</v>
      </c>
      <c r="DL350" s="17">
        <v>3</v>
      </c>
      <c r="DM350" s="48"/>
      <c r="DN350" s="48"/>
      <c r="DO350" s="48"/>
      <c r="DP350" s="48"/>
      <c r="DQ350" s="48"/>
      <c r="DR350" s="48"/>
      <c r="DS350" s="49">
        <v>5</v>
      </c>
      <c r="DT350" s="49">
        <v>4</v>
      </c>
      <c r="DU350" s="17">
        <v>2</v>
      </c>
      <c r="DV350" s="49">
        <v>3</v>
      </c>
      <c r="DW350" s="49">
        <v>2.3333333333333335</v>
      </c>
      <c r="DX350" s="49">
        <v>2</v>
      </c>
      <c r="DY350" s="153"/>
      <c r="DZ350" s="25">
        <v>5</v>
      </c>
      <c r="EA350" s="25">
        <v>4</v>
      </c>
      <c r="EB350" s="25">
        <v>2.25</v>
      </c>
      <c r="EC350" s="25">
        <v>3</v>
      </c>
      <c r="ED350" s="25">
        <v>4</v>
      </c>
      <c r="EE350">
        <v>2</v>
      </c>
    </row>
    <row r="351" spans="1:135" x14ac:dyDescent="0.2">
      <c r="A351">
        <v>175</v>
      </c>
      <c r="AC351">
        <f t="shared" si="34"/>
        <v>0</v>
      </c>
      <c r="AD351" t="e">
        <f t="shared" si="30"/>
        <v>#DIV/0!</v>
      </c>
      <c r="AP351" s="148">
        <f t="shared" si="31"/>
        <v>0</v>
      </c>
      <c r="AQ351" s="148" t="e">
        <f t="shared" si="29"/>
        <v>#DIV/0!</v>
      </c>
      <c r="CI351" s="148" t="e">
        <f t="shared" si="32"/>
        <v>#DIV/0!</v>
      </c>
    </row>
    <row r="352" spans="1:135" x14ac:dyDescent="0.2">
      <c r="A352">
        <v>176</v>
      </c>
      <c r="B352" s="15">
        <v>568</v>
      </c>
      <c r="C352" s="50" t="s">
        <v>743</v>
      </c>
      <c r="D352" cm="1">
        <f t="array" ref="D352">_xlfn.IFS([1]original_ver!D187="Participant",1,[1]original_ver!D187="Non-Participant",0,[1]original_ver!D187="","")</f>
        <v>1</v>
      </c>
      <c r="E352" s="15">
        <v>6</v>
      </c>
      <c r="F352" s="17" cm="1">
        <f t="array" ref="F352">_xlfn.IFS([1]original_ver!F187="ชาย",1,[1]original_ver!F187="หญิง",0,[1]original_ver!F187="","")</f>
        <v>1</v>
      </c>
      <c r="G352" s="15">
        <v>46</v>
      </c>
      <c r="H352" s="17" cm="1">
        <f t="array" ref="H352">_xlfn.IFS([1]original_ver!H187="ไม่มีการศึกษา",0,[1]original_ver!H187="ประถมศึกษา",1,[1]original_ver!H187="มัธยมศึกษาตอนต้น",2,[1]original_ver!H187="มัธยมศึกษาตอนปลาย",3,[1]original_ver!H187="อนุปริญญา (ปวช., ปวส., ฝึกหัดครู)",4,[1]original_ver!H187="ปริญญาตรี",5,[1]original_ver!H187="สูงกว่าปริญญาตรี",6,[1]original_ver!H187="","")</f>
        <v>5</v>
      </c>
      <c r="I352" s="17" cm="1">
        <f t="array" ref="I352">_xlfn.IFS([1]original_ver!I187="โสด",1,[1]original_ver!I187="สมรส/อยู่ด้วยกัน",2,[1]original_ver!I187="หย่าร้าง/แยกกันอยู่",3,[1]original_ver!I187="หม้าย",4,[1]original_ver!I187="","")</f>
        <v>1</v>
      </c>
      <c r="J352" s="15">
        <v>1</v>
      </c>
      <c r="K352" s="15">
        <v>8</v>
      </c>
      <c r="L352" s="17" cm="1">
        <f t="array" ref="L352">_xlfn.IFS([1]original_ver!L187="ใช่",1,[1]original_ver!L187="ไม่ใช่",0,[1]original_ver!L187="","")</f>
        <v>0</v>
      </c>
      <c r="M352" s="17" cm="1">
        <f t="array" ref="M352">_xlfn.IFS([1]original_ver!M187="กู้ยืม",1,[1]original_ver!M187="ไม่กู้ยืม",0,[1]original_ver!M187="","")</f>
        <v>0</v>
      </c>
      <c r="N352" s="17">
        <f>IF($O352&gt;1, 1,0)</f>
        <v>1</v>
      </c>
      <c r="O352" s="23">
        <v>240000</v>
      </c>
      <c r="P352" s="17" cm="1">
        <f t="array" ref="P352">_xlfn.IFS([1]original_ver!O187="ใช่",1,[1]original_ver!O187="ไม่ใช่",0,[1]original_ver!O187="","")</f>
        <v>1</v>
      </c>
      <c r="Q352" s="17"/>
      <c r="R352" s="17">
        <v>7</v>
      </c>
      <c r="S352" s="17">
        <v>1</v>
      </c>
      <c r="T352" s="17">
        <v>8</v>
      </c>
      <c r="U352" s="17">
        <v>3000</v>
      </c>
      <c r="V352" s="17">
        <v>10</v>
      </c>
      <c r="W352" s="22">
        <f>$U352/$T352</f>
        <v>375</v>
      </c>
      <c r="X352" s="48"/>
      <c r="Y352" s="48"/>
      <c r="Z352" s="48"/>
      <c r="AA352" s="48"/>
      <c r="AB352" s="48"/>
      <c r="AC352" s="48">
        <f t="shared" si="34"/>
        <v>3000</v>
      </c>
      <c r="AD352">
        <f t="shared" si="30"/>
        <v>375</v>
      </c>
      <c r="AE352" s="17">
        <v>7</v>
      </c>
      <c r="AF352" s="17">
        <v>1</v>
      </c>
      <c r="AG352" s="17">
        <v>8</v>
      </c>
      <c r="AH352" s="17">
        <v>5000</v>
      </c>
      <c r="AI352" s="17">
        <v>6</v>
      </c>
      <c r="AJ352" s="27">
        <f>$AH352/$AG352</f>
        <v>625</v>
      </c>
      <c r="AK352" s="48"/>
      <c r="AL352" s="48"/>
      <c r="AM352" s="48"/>
      <c r="AN352" s="48"/>
      <c r="AO352" s="48"/>
      <c r="AP352" s="149">
        <f t="shared" si="31"/>
        <v>5000</v>
      </c>
      <c r="AQ352" s="149">
        <f t="shared" si="29"/>
        <v>625</v>
      </c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9">
        <v>3</v>
      </c>
      <c r="CE352" s="49">
        <v>3</v>
      </c>
      <c r="CF352" s="49">
        <v>3</v>
      </c>
      <c r="CG352" s="49">
        <v>4.5</v>
      </c>
      <c r="CH352" s="49">
        <v>5</v>
      </c>
      <c r="CI352" s="153">
        <f t="shared" si="32"/>
        <v>3.7</v>
      </c>
      <c r="CJ352" s="17">
        <v>4</v>
      </c>
      <c r="CK352" cm="1">
        <f t="array" ref="CK352">_xlfn.IFS([1]original_ver!CH187="จากการเข้าร่วมกิจกรรมอบรม ที่จัดโดยโครงการเกษตรกรปราดเปรื่อง (Smart Farmer)",1,[1]original_ver!CH187="จากการเข้าร่วมกิจกรรมอบรม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ๆ",3,[1]original_ver!CH187="จากการเรียนรู้ผ่านประสบการณ์ของผู้อื่น ได้แก่ เพื่อนบ้าน พี่น้อง เพื่อน และญาติ เป็นต้น",4,[1]original_ver!CH187="ไม่ได้เข้าร่วมกิจกรรมอบรมหรือเรียนรู้ใด ๆ (ข้ามไปข้อ 33)",5)</f>
        <v>2</v>
      </c>
      <c r="CL352" s="15" cm="1">
        <f t="array" ref="CL352">_xlfn.IFS([1]original_ver!CJ187="ความรู้ทางการเกษตรและการใช้เทคโนโลยีสำหรับการผลิตในฟาร์ม",1,[1]original_ver!CJ187="การวางแผนและจัดการฟาร์ม เช่น การเก็บเกี่ยว การเงิน และการวางแผนทางการตลาด",2,[1]original_ver!CJ187="การเป็นผู้ประกอบการทางการเกษตร",3,[1]original_ver!CJ187="การเพิ่มมูลค่าผลผลิต และการแปรรูปผลผลิต (รวมถึงการพัฒนาคุณภาพผลผลิต)",4,[1]original_ver!CJ187="","")</f>
        <v>1</v>
      </c>
      <c r="CM352" s="17">
        <v>3</v>
      </c>
      <c r="CN352" s="17">
        <v>2</v>
      </c>
      <c r="CO352" s="15" cm="1">
        <f t="array" ref="CO352">_xlfn.IFS([1]original_ver!CN187="ความรู้ทางการเกษตรและการใช้เทคโนโลยีสำหรับการผลิตในฟาร์ม",1,[1]original_ver!CN187="การวางแผนและจัดการฟาร์ม เช่น การเก็บเกี่ยว การเงิน และการวางแผนทางการตลาด",2,[1]original_ver!CN187="การเป็นผู้ประกอบการทางการเกษตร",3,[1]original_ver!CN187="การเพิ่มมูลค่าผลผลิต และการแปรรูปผลผลิต (รวมถึงการพัฒนาคุณภาพผลผลิต)",4,[1]original_ver!CN187="","")</f>
        <v>2</v>
      </c>
      <c r="CP352" s="17">
        <v>1</v>
      </c>
      <c r="CQ352" s="17">
        <v>2</v>
      </c>
      <c r="CR352" s="15" cm="1">
        <f t="array" ref="CR352">_xlfn.IFS([1]original_ver!CR187="ประยุกต์",1,[1]original_ver!CR187="ไม่ประยุกต์",0,[1]original_ver!CR187="","")</f>
        <v>1</v>
      </c>
      <c r="CS352" s="15" cm="1">
        <f t="array" ref="CS352">_xlfn.IFS([1]original_ver!CS187="ประยุกต์",1,[1]original_ver!CS187="ไม่ประยุกต์",0,[1]original_ver!CS187="","")</f>
        <v>1</v>
      </c>
      <c r="CT352" s="48"/>
      <c r="CU352" s="15" cm="1">
        <f t="array" ref="CU352">_xlfn.IFS([1]original_ver!CV187="ประยุกต์",1,[1]original_ver!CV187="ไม่ประยุกต์",0,[1]original_ver!CV187="","")</f>
        <v>1</v>
      </c>
      <c r="CV352" s="48"/>
      <c r="CW352" s="15" cm="1">
        <f t="array" ref="CW352">_xlfn.IFS([1]original_ver!CY187="ประยุกต์",1,[1]original_ver!CY187="ไม่ประยุกต์",0,[1]original_ver!CY187="","")</f>
        <v>1</v>
      </c>
      <c r="CX352" s="48"/>
      <c r="CY352" s="15" cm="1">
        <f t="array" ref="CY352">_xlfn.IFS([1]original_ver!DB187="ประยุกต์",1,[1]original_ver!DB187="ไม่ประยุกต์",0,[1]original_ver!DB187="","")</f>
        <v>1</v>
      </c>
      <c r="CZ352" s="48"/>
      <c r="DA352" s="48"/>
      <c r="DB352" s="48"/>
      <c r="DC352" s="48"/>
      <c r="DD352" s="48"/>
      <c r="DE352" s="48"/>
      <c r="DF352" s="48"/>
      <c r="DG352" s="17">
        <v>1</v>
      </c>
      <c r="DH352" s="17">
        <v>2</v>
      </c>
      <c r="DI352" s="17">
        <v>2</v>
      </c>
      <c r="DJ352" s="17">
        <v>2</v>
      </c>
      <c r="DK352" s="48"/>
      <c r="DL352" s="48"/>
      <c r="DM352" s="17">
        <v>3</v>
      </c>
      <c r="DN352" s="17">
        <v>2</v>
      </c>
      <c r="DO352" s="48"/>
      <c r="DP352" s="48"/>
      <c r="DQ352" s="48"/>
      <c r="DR352" s="48"/>
      <c r="DS352" s="49">
        <v>3</v>
      </c>
      <c r="DT352" s="49">
        <v>3</v>
      </c>
      <c r="DU352" s="17">
        <v>2.5</v>
      </c>
      <c r="DV352" s="49">
        <v>4</v>
      </c>
      <c r="DW352" s="49">
        <v>4</v>
      </c>
      <c r="DX352" s="49">
        <v>4</v>
      </c>
      <c r="DY352" s="153"/>
      <c r="DZ352" s="25">
        <v>4</v>
      </c>
      <c r="EA352" s="25">
        <v>4</v>
      </c>
      <c r="EB352" s="25">
        <v>3.75</v>
      </c>
      <c r="EC352" s="25">
        <v>4</v>
      </c>
      <c r="ED352" s="25">
        <v>5</v>
      </c>
      <c r="EE352">
        <v>4</v>
      </c>
    </row>
    <row r="353" spans="1:135" x14ac:dyDescent="0.2">
      <c r="A353">
        <v>176</v>
      </c>
      <c r="AC353">
        <f t="shared" si="34"/>
        <v>0</v>
      </c>
      <c r="AD353" t="e">
        <f t="shared" si="30"/>
        <v>#DIV/0!</v>
      </c>
      <c r="AP353" s="148">
        <f t="shared" si="31"/>
        <v>0</v>
      </c>
      <c r="AQ353" s="148" t="e">
        <f t="shared" si="29"/>
        <v>#DIV/0!</v>
      </c>
      <c r="CI353" s="148" t="e">
        <f t="shared" si="32"/>
        <v>#DIV/0!</v>
      </c>
    </row>
    <row r="354" spans="1:135" x14ac:dyDescent="0.2">
      <c r="A354">
        <v>177</v>
      </c>
      <c r="B354" s="15">
        <v>569</v>
      </c>
      <c r="C354" s="47" t="s">
        <v>744</v>
      </c>
      <c r="D354" cm="1">
        <f t="array" ref="D354">_xlfn.IFS([1]original_ver!D188="Participant",1,[1]original_ver!D188="Non-Participant",0,[1]original_ver!D188="","")</f>
        <v>1</v>
      </c>
      <c r="E354" s="15">
        <v>6</v>
      </c>
      <c r="F354" s="17" cm="1">
        <f t="array" ref="F354">_xlfn.IFS([1]original_ver!F188="ชาย",1,[1]original_ver!F188="หญิง",0,[1]original_ver!F188="","")</f>
        <v>1</v>
      </c>
      <c r="G354" s="15">
        <v>31</v>
      </c>
      <c r="H354" s="17" cm="1">
        <f t="array" ref="H354">_xlfn.IFS([1]original_ver!H188="ไม่มีการศึกษา",0,[1]original_ver!H188="ประถมศึกษา",1,[1]original_ver!H188="มัธยมศึกษาตอนต้น",2,[1]original_ver!H188="มัธยมศึกษาตอนปลาย",3,[1]original_ver!H188="อนุปริญญา (ปวช., ปวส., ฝึกหัดครู)",4,[1]original_ver!H188="ปริญญาตรี",5,[1]original_ver!H188="สูงกว่าปริญญาตรี",6,[1]original_ver!H188="","")</f>
        <v>5</v>
      </c>
      <c r="I354" s="17" cm="1">
        <f t="array" ref="I354">_xlfn.IFS([1]original_ver!I188="โสด",1,[1]original_ver!I188="สมรส/อยู่ด้วยกัน",2,[1]original_ver!I188="หย่าร้าง/แยกกันอยู่",3,[1]original_ver!I188="หม้าย",4,[1]original_ver!I188="","")</f>
        <v>1</v>
      </c>
      <c r="J354" s="15">
        <v>1</v>
      </c>
      <c r="K354" s="15">
        <v>10</v>
      </c>
      <c r="L354" s="17" cm="1">
        <f t="array" ref="L354">_xlfn.IFS([1]original_ver!L188="ใช่",1,[1]original_ver!L188="ไม่ใช่",0,[1]original_ver!L188="","")</f>
        <v>1</v>
      </c>
      <c r="M354" s="17" cm="1">
        <f t="array" ref="M354">_xlfn.IFS([1]original_ver!M188="กู้ยืม",1,[1]original_ver!M188="ไม่กู้ยืม",0,[1]original_ver!M188="","")</f>
        <v>1</v>
      </c>
      <c r="N354" s="17">
        <f>IF($O354&gt;1, 1,0)</f>
        <v>0</v>
      </c>
      <c r="O354" s="51">
        <v>0</v>
      </c>
      <c r="P354" s="17" cm="1">
        <f t="array" ref="P354">_xlfn.IFS([1]original_ver!O188="ใช่",1,[1]original_ver!O188="ไม่ใช่",0,[1]original_ver!O188="","")</f>
        <v>1</v>
      </c>
      <c r="Q354" s="17"/>
      <c r="R354" s="17">
        <v>1</v>
      </c>
      <c r="S354" s="17">
        <v>1</v>
      </c>
      <c r="T354" s="17">
        <v>15</v>
      </c>
      <c r="U354" s="17">
        <v>6000</v>
      </c>
      <c r="V354" s="53">
        <v>30</v>
      </c>
      <c r="W354" s="20">
        <f>$U354/$T354</f>
        <v>400</v>
      </c>
      <c r="X354" s="17">
        <v>1</v>
      </c>
      <c r="Y354" s="17">
        <v>15</v>
      </c>
      <c r="Z354" s="17">
        <v>10000</v>
      </c>
      <c r="AA354" s="17">
        <v>35</v>
      </c>
      <c r="AB354" s="17"/>
      <c r="AC354" s="17">
        <f t="shared" si="34"/>
        <v>16000</v>
      </c>
      <c r="AD354">
        <f t="shared" si="30"/>
        <v>1066.6666666666667</v>
      </c>
      <c r="AE354" s="17">
        <v>1</v>
      </c>
      <c r="AF354" s="17">
        <v>1</v>
      </c>
      <c r="AG354" s="17">
        <v>15</v>
      </c>
      <c r="AH354" s="17">
        <v>6000</v>
      </c>
      <c r="AI354" s="18">
        <v>30</v>
      </c>
      <c r="AJ354" s="27">
        <f>$AH354/$AG354</f>
        <v>400</v>
      </c>
      <c r="AK354" s="17">
        <v>1</v>
      </c>
      <c r="AL354" s="17">
        <v>15</v>
      </c>
      <c r="AM354" s="17">
        <v>10000</v>
      </c>
      <c r="AN354" s="17">
        <v>35</v>
      </c>
      <c r="AO354" s="17"/>
      <c r="AP354" s="149">
        <f t="shared" si="31"/>
        <v>16000</v>
      </c>
      <c r="AQ354" s="149">
        <f t="shared" si="29"/>
        <v>1066.6666666666667</v>
      </c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P354" s="17"/>
      <c r="BQ354" s="17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9">
        <v>2.25</v>
      </c>
      <c r="CE354" s="49">
        <v>3</v>
      </c>
      <c r="CF354" s="49">
        <v>3.3333333333333335</v>
      </c>
      <c r="CG354" s="49">
        <v>3</v>
      </c>
      <c r="CH354" s="49">
        <v>4.5</v>
      </c>
      <c r="CI354" s="153">
        <f t="shared" si="32"/>
        <v>3.2166666666666672</v>
      </c>
      <c r="CJ354" s="17">
        <v>4</v>
      </c>
      <c r="CK354" cm="1">
        <f t="array" ref="CK354">_xlfn.IFS([1]original_ver!CH188="จากการเข้าร่วมกิจกรรมอบรม ที่จัดโดยโครงการเกษตรกรปราดเปรื่อง (Smart Farmer)",1,[1]original_ver!CH188="จากการเข้าร่วมกิจกรรมอบรม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ๆ",3,[1]original_ver!CH188="จากการเรียนรู้ผ่านประสบการณ์ของผู้อื่น ได้แก่ เพื่อนบ้าน พี่น้อง เพื่อน และญาติ เป็นต้น",4,[1]original_ver!CH188="ไม่ได้เข้าร่วมกิจกรรมอบรมหรือเรียนรู้ใด ๆ (ข้ามไปข้อ 33)",5)</f>
        <v>1</v>
      </c>
      <c r="CL354" s="15" cm="1">
        <f t="array" ref="CL354">_xlfn.IFS([1]original_ver!CJ188="ความรู้ทางการเกษตรและการใช้เทคโนโลยีสำหรับการผลิตในฟาร์ม",1,[1]original_ver!CJ188="การวางแผนและจัดการฟาร์ม เช่น การเก็บเกี่ยว การเงิน และการวางแผนทางการตลาด",2,[1]original_ver!CJ188="การเป็นผู้ประกอบการทางการเกษตร",3,[1]original_ver!CJ188="การเพิ่มมูลค่าผลผลิต และการแปรรูปผลผลิต (รวมถึงการพัฒนาคุณภาพผลผลิต)",4,[1]original_ver!CJ188="","")</f>
        <v>2</v>
      </c>
      <c r="CM354" s="17">
        <v>4</v>
      </c>
      <c r="CN354" s="17">
        <v>2</v>
      </c>
      <c r="CO354" s="15" cm="1">
        <f t="array" ref="CO354">_xlfn.IFS([1]original_ver!CN188="ความรู้ทางการเกษตรและการใช้เทคโนโลยีสำหรับการผลิตในฟาร์ม",1,[1]original_ver!CN188="การวางแผนและจัดการฟาร์ม เช่น การเก็บเกี่ยว การเงิน และการวางแผนทางการตลาด",2,[1]original_ver!CN188="การเป็นผู้ประกอบการทางการเกษตร",3,[1]original_ver!CN188="การเพิ่มมูลค่าผลผลิต และการแปรรูปผลผลิต (รวมถึงการพัฒนาคุณภาพผลผลิต)",4,[1]original_ver!CN188="","")</f>
        <v>3</v>
      </c>
      <c r="CP354" s="17">
        <v>1</v>
      </c>
      <c r="CQ354" s="17">
        <v>3</v>
      </c>
      <c r="CR354" s="15" cm="1">
        <f t="array" ref="CR354">_xlfn.IFS([1]original_ver!CR188="ประยุกต์",1,[1]original_ver!CR188="ไม่ประยุกต์",0,[1]original_ver!CR188="","")</f>
        <v>1</v>
      </c>
      <c r="CS354" s="15" cm="1">
        <f t="array" ref="CS354">_xlfn.IFS([1]original_ver!CS188="ประยุกต์",1,[1]original_ver!CS188="ไม่ประยุกต์",0,[1]original_ver!CS188="","")</f>
        <v>1</v>
      </c>
      <c r="CT354" s="48"/>
      <c r="CU354" s="15" cm="1">
        <f t="array" ref="CU354">_xlfn.IFS([1]original_ver!CV188="ประยุกต์",1,[1]original_ver!CV188="ไม่ประยุกต์",0,[1]original_ver!CV188="","")</f>
        <v>1</v>
      </c>
      <c r="CV354" s="48"/>
      <c r="CW354" s="15" cm="1">
        <f t="array" ref="CW354">_xlfn.IFS([1]original_ver!CY188="ประยุกต์",1,[1]original_ver!CY188="ไม่ประยุกต์",0,[1]original_ver!CY188="","")</f>
        <v>1</v>
      </c>
      <c r="CX354" s="48"/>
      <c r="CY354" s="15" cm="1">
        <f t="array" ref="CY354">_xlfn.IFS([1]original_ver!DB188="ประยุกต์",1,[1]original_ver!DB188="ไม่ประยุกต์",0,[1]original_ver!DB188="","")</f>
        <v>1</v>
      </c>
      <c r="CZ354" s="48"/>
      <c r="DA354" s="48"/>
      <c r="DB354" s="48"/>
      <c r="DC354" s="48"/>
      <c r="DD354" s="48"/>
      <c r="DE354" s="48"/>
      <c r="DF354" s="48"/>
      <c r="DG354" s="17">
        <v>2</v>
      </c>
      <c r="DH354" s="17">
        <v>2</v>
      </c>
      <c r="DI354" s="17">
        <v>1</v>
      </c>
      <c r="DJ354" s="17">
        <v>2</v>
      </c>
      <c r="DK354" s="48"/>
      <c r="DL354" s="48"/>
      <c r="DM354" s="17">
        <v>3</v>
      </c>
      <c r="DN354" s="17">
        <v>2</v>
      </c>
      <c r="DO354" s="48"/>
      <c r="DP354" s="48"/>
      <c r="DQ354" s="48"/>
      <c r="DR354" s="48"/>
      <c r="DS354" s="49">
        <v>4.2</v>
      </c>
      <c r="DT354" s="49">
        <v>3</v>
      </c>
      <c r="DU354" s="17">
        <v>2.25</v>
      </c>
      <c r="DV354" s="49">
        <v>3</v>
      </c>
      <c r="DW354" s="49">
        <v>4</v>
      </c>
      <c r="DX354" s="49">
        <v>4.25</v>
      </c>
      <c r="DY354" s="153"/>
      <c r="DZ354" s="25">
        <v>4.8</v>
      </c>
      <c r="EA354" s="25">
        <v>3.3333333333333335</v>
      </c>
      <c r="EB354" s="25">
        <v>2.75</v>
      </c>
      <c r="EC354" s="25">
        <v>3</v>
      </c>
      <c r="ED354" s="25">
        <v>4.333333333333333</v>
      </c>
      <c r="EE354">
        <v>4.5</v>
      </c>
    </row>
    <row r="355" spans="1:135" x14ac:dyDescent="0.2">
      <c r="A355">
        <v>177</v>
      </c>
      <c r="AC355">
        <f t="shared" ref="AC355:AC418" si="35">$U355</f>
        <v>0</v>
      </c>
      <c r="AD355" t="e">
        <f t="shared" si="30"/>
        <v>#DIV/0!</v>
      </c>
      <c r="AP355" s="148">
        <f t="shared" si="31"/>
        <v>0</v>
      </c>
      <c r="AQ355" s="148" t="e">
        <f t="shared" si="29"/>
        <v>#DIV/0!</v>
      </c>
      <c r="CI355" s="148" t="e">
        <f t="shared" si="32"/>
        <v>#DIV/0!</v>
      </c>
    </row>
    <row r="356" spans="1:135" x14ac:dyDescent="0.2">
      <c r="A356">
        <v>178</v>
      </c>
      <c r="B356" s="15">
        <v>570</v>
      </c>
      <c r="C356" s="47" t="s">
        <v>745</v>
      </c>
      <c r="D356" cm="1">
        <f t="array" ref="D356">_xlfn.IFS([1]original_ver!D189="Participant",1,[1]original_ver!D189="Non-Participant",0,[1]original_ver!D189="","")</f>
        <v>1</v>
      </c>
      <c r="E356" s="15">
        <v>6</v>
      </c>
      <c r="F356" s="17" cm="1">
        <f t="array" ref="F356">_xlfn.IFS([1]original_ver!F189="ชาย",1,[1]original_ver!F189="หญิง",0,[1]original_ver!F189="","")</f>
        <v>0</v>
      </c>
      <c r="G356" s="15">
        <v>56</v>
      </c>
      <c r="H356" s="17" cm="1">
        <f t="array" ref="H356">_xlfn.IFS([1]original_ver!H189="ไม่มีการศึกษา",0,[1]original_ver!H189="ประถมศึกษา",1,[1]original_ver!H189="มัธยมศึกษาตอนต้น",2,[1]original_ver!H189="มัธยมศึกษาตอนปลาย",3,[1]original_ver!H189="อนุปริญญา (ปวช., ปวส., ฝึกหัดครู)",4,[1]original_ver!H189="ปริญญาตรี",5,[1]original_ver!H189="สูงกว่าปริญญาตรี",6,[1]original_ver!H189="","")</f>
        <v>5</v>
      </c>
      <c r="I356" s="17" cm="1">
        <f t="array" ref="I356">_xlfn.IFS([1]original_ver!I189="โสด",1,[1]original_ver!I189="สมรส/อยู่ด้วยกัน",2,[1]original_ver!I189="หย่าร้าง/แยกกันอยู่",3,[1]original_ver!I189="หม้าย",4,[1]original_ver!I189="","")</f>
        <v>2</v>
      </c>
      <c r="J356" s="15">
        <v>10</v>
      </c>
      <c r="K356" s="15">
        <v>20</v>
      </c>
      <c r="L356" s="17" cm="1">
        <f t="array" ref="L356">_xlfn.IFS([1]original_ver!L189="ใช่",1,[1]original_ver!L189="ไม่ใช่",0,[1]original_ver!L189="","")</f>
        <v>1</v>
      </c>
      <c r="M356" s="17" cm="1">
        <f t="array" ref="M356">_xlfn.IFS([1]original_ver!M189="กู้ยืม",1,[1]original_ver!M189="ไม่กู้ยืม",0,[1]original_ver!M189="","")</f>
        <v>1</v>
      </c>
      <c r="N356" s="17">
        <f>IF($O356&gt;1, 1,0)</f>
        <v>1</v>
      </c>
      <c r="O356" s="51">
        <v>55000</v>
      </c>
      <c r="P356" s="17" cm="1">
        <f t="array" ref="P356">_xlfn.IFS([1]original_ver!O189="ใช่",1,[1]original_ver!O189="ไม่ใช่",0,[1]original_ver!O189="","")</f>
        <v>0</v>
      </c>
      <c r="Q356" s="17"/>
      <c r="R356" s="17">
        <v>1</v>
      </c>
      <c r="S356" s="17">
        <v>1</v>
      </c>
      <c r="T356" s="17">
        <v>3</v>
      </c>
      <c r="U356" s="17">
        <v>1000</v>
      </c>
      <c r="V356" s="53">
        <v>7</v>
      </c>
      <c r="W356" s="20">
        <f>$U356/$T356</f>
        <v>333.33333333333331</v>
      </c>
      <c r="X356" s="48"/>
      <c r="Y356" s="48"/>
      <c r="Z356" s="48"/>
      <c r="AA356" s="48"/>
      <c r="AB356" s="48"/>
      <c r="AC356" s="48">
        <f t="shared" si="35"/>
        <v>1000</v>
      </c>
      <c r="AD356">
        <f t="shared" si="30"/>
        <v>333.33333333333331</v>
      </c>
      <c r="AE356" s="17">
        <v>1</v>
      </c>
      <c r="AF356" s="17">
        <v>1</v>
      </c>
      <c r="AG356" s="17">
        <v>3</v>
      </c>
      <c r="AH356" s="17">
        <v>1000</v>
      </c>
      <c r="AI356" s="18">
        <v>7</v>
      </c>
      <c r="AJ356" s="27">
        <f>$AH356/$AG356</f>
        <v>333.33333333333331</v>
      </c>
      <c r="AK356" s="48"/>
      <c r="AL356" s="48"/>
      <c r="AM356" s="48"/>
      <c r="AN356" s="48"/>
      <c r="AO356" s="48"/>
      <c r="AP356" s="149">
        <f t="shared" si="31"/>
        <v>1000</v>
      </c>
      <c r="AQ356" s="149">
        <f t="shared" si="29"/>
        <v>333.33333333333331</v>
      </c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9">
        <v>3.5</v>
      </c>
      <c r="CE356" s="49">
        <v>5</v>
      </c>
      <c r="CF356" s="49">
        <v>4</v>
      </c>
      <c r="CG356" s="49">
        <v>5</v>
      </c>
      <c r="CH356" s="49">
        <v>5</v>
      </c>
      <c r="CI356" s="153">
        <f t="shared" si="32"/>
        <v>4.5</v>
      </c>
      <c r="CJ356" s="17">
        <v>2</v>
      </c>
      <c r="CK356" cm="1">
        <f t="array" ref="CK356">_xlfn.IFS([1]original_ver!CH189="จากการเข้าร่วมกิจกรรมอบรม ที่จัดโดยโครงการเกษตรกรปราดเปรื่อง (Smart Farmer)",1,[1]original_ver!CH189="จากการเข้าร่วมกิจกรรมอบรม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ๆ",3,[1]original_ver!CH189="จากการเรียนรู้ผ่านประสบการณ์ของผู้อื่น ได้แก่ เพื่อนบ้าน พี่น้อง เพื่อน และญาติ เป็นต้น",4,[1]original_ver!CH189="ไม่ได้เข้าร่วมกิจกรรมอบรมหรือเรียนรู้ใด ๆ (ข้ามไปข้อ 33)",5)</f>
        <v>1</v>
      </c>
      <c r="CL356" s="15" cm="1">
        <f t="array" ref="CL356">_xlfn.IFS([1]original_ver!CJ189="ความรู้ทางการเกษตรและการใช้เทคโนโลยีสำหรับการผลิตในฟาร์ม",1,[1]original_ver!CJ189="การวางแผนและจัดการฟาร์ม เช่น การเก็บเกี่ยว การเงิน และการวางแผนทางการตลาด",2,[1]original_ver!CJ189="การเป็นผู้ประกอบการทางการเกษตร",3,[1]original_ver!CJ189="การเพิ่มมูลค่าผลผลิต และการแปรรูปผลผลิต (รวมถึงการพัฒนาคุณภาพผลผลิต)",4,[1]original_ver!CJ189="","")</f>
        <v>4</v>
      </c>
      <c r="CM356" s="17">
        <v>1</v>
      </c>
      <c r="CN356" s="17">
        <v>2</v>
      </c>
      <c r="CO356" s="15" cm="1">
        <f t="array" ref="CO356">_xlfn.IFS([1]original_ver!CN189="ความรู้ทางการเกษตรและการใช้เทคโนโลยีสำหรับการผลิตในฟาร์ม",1,[1]original_ver!CN189="การวางแผนและจัดการฟาร์ม เช่น การเก็บเกี่ยว การเงิน และการวางแผนทางการตลาด",2,[1]original_ver!CN189="การเป็นผู้ประกอบการทางการเกษตร",3,[1]original_ver!CN189="การเพิ่มมูลค่าผลผลิต และการแปรรูปผลผลิต (รวมถึงการพัฒนาคุณภาพผลผลิต)",4,[1]original_ver!CN189="","")</f>
        <v>2</v>
      </c>
      <c r="CP356" s="17">
        <v>0</v>
      </c>
      <c r="CQ356" s="17">
        <v>2</v>
      </c>
      <c r="CR356" s="15" cm="1">
        <f t="array" ref="CR356">_xlfn.IFS([1]original_ver!CR189="ประยุกต์",1,[1]original_ver!CR189="ไม่ประยุกต์",0,[1]original_ver!CR189="","")</f>
        <v>0</v>
      </c>
      <c r="CS356" s="15" t="str" cm="1">
        <f t="array" ref="CS356">_xlfn.IFS([1]original_ver!CS189="ประยุกต์",1,[1]original_ver!CS189="ไม่ประยุกต์",0,[1]original_ver!CS189="","")</f>
        <v/>
      </c>
      <c r="CT356" s="48"/>
      <c r="CU356" s="15" t="str" cm="1">
        <f t="array" ref="CU356">_xlfn.IFS([1]original_ver!CV189="ประยุกต์",1,[1]original_ver!CV189="ไม่ประยุกต์",0,[1]original_ver!CV189="","")</f>
        <v/>
      </c>
      <c r="CV356" s="48"/>
      <c r="CW356" s="15" t="str" cm="1">
        <f t="array" ref="CW356">_xlfn.IFS([1]original_ver!CY189="ประยุกต์",1,[1]original_ver!CY189="ไม่ประยุกต์",0,[1]original_ver!CY189="","")</f>
        <v/>
      </c>
      <c r="CX356" s="48"/>
      <c r="CY356" s="15" t="str" cm="1">
        <f t="array" ref="CY356">_xlfn.IFS([1]original_ver!DB189="ประยุกต์",1,[1]original_ver!DB189="ไม่ประยุกต์",0,[1]original_ver!DB189="","")</f>
        <v/>
      </c>
      <c r="CZ356" s="48"/>
      <c r="DA356" s="17">
        <v>1</v>
      </c>
      <c r="DB356" s="17">
        <v>0</v>
      </c>
      <c r="DC356" s="17">
        <v>1</v>
      </c>
      <c r="DD356" s="17">
        <v>0</v>
      </c>
      <c r="DE356" s="17">
        <v>0</v>
      </c>
      <c r="DF356" s="17">
        <v>0</v>
      </c>
      <c r="DG356" s="17">
        <v>2</v>
      </c>
      <c r="DH356" s="17">
        <v>2</v>
      </c>
      <c r="DI356" s="48"/>
      <c r="DJ356" s="48"/>
      <c r="DK356" s="17">
        <v>1</v>
      </c>
      <c r="DL356" s="17">
        <v>2</v>
      </c>
      <c r="DM356" s="17">
        <v>3</v>
      </c>
      <c r="DN356" s="17">
        <v>2</v>
      </c>
      <c r="DO356" s="48"/>
      <c r="DP356" s="48"/>
      <c r="DQ356" s="48"/>
      <c r="DR356" s="48"/>
      <c r="DS356" s="49">
        <v>2</v>
      </c>
      <c r="DT356" s="49">
        <v>2</v>
      </c>
      <c r="DU356" s="17">
        <v>1.75</v>
      </c>
      <c r="DV356" s="49">
        <v>2</v>
      </c>
      <c r="DW356" s="49">
        <v>2</v>
      </c>
      <c r="DX356" s="49">
        <v>2</v>
      </c>
      <c r="DY356" s="153"/>
      <c r="DZ356" s="25">
        <v>2.2000000000000002</v>
      </c>
      <c r="EA356" s="25">
        <v>2</v>
      </c>
      <c r="EB356" s="25">
        <v>2</v>
      </c>
      <c r="EC356" s="25">
        <v>2</v>
      </c>
      <c r="ED356" s="25">
        <v>2</v>
      </c>
      <c r="EE356">
        <v>2</v>
      </c>
    </row>
    <row r="357" spans="1:135" x14ac:dyDescent="0.2">
      <c r="A357">
        <v>178</v>
      </c>
      <c r="AC357">
        <f t="shared" si="35"/>
        <v>0</v>
      </c>
      <c r="AD357" t="e">
        <f t="shared" si="30"/>
        <v>#DIV/0!</v>
      </c>
      <c r="AP357" s="148">
        <f t="shared" si="31"/>
        <v>0</v>
      </c>
      <c r="AQ357" s="148" t="e">
        <f t="shared" si="29"/>
        <v>#DIV/0!</v>
      </c>
      <c r="CI357" s="148" t="e">
        <f t="shared" si="32"/>
        <v>#DIV/0!</v>
      </c>
    </row>
    <row r="358" spans="1:135" x14ac:dyDescent="0.2">
      <c r="A358">
        <v>179</v>
      </c>
      <c r="B358" s="15">
        <v>571</v>
      </c>
      <c r="C358" s="50" t="s">
        <v>746</v>
      </c>
      <c r="D358" cm="1">
        <f t="array" ref="D358">_xlfn.IFS([1]original_ver!D190="Participant",1,[1]original_ver!D190="Non-Participant",0,[1]original_ver!D190="","")</f>
        <v>1</v>
      </c>
      <c r="E358" s="15">
        <v>6</v>
      </c>
      <c r="F358" s="17" cm="1">
        <f t="array" ref="F358">_xlfn.IFS([1]original_ver!F190="ชาย",1,[1]original_ver!F190="หญิง",0,[1]original_ver!F190="","")</f>
        <v>0</v>
      </c>
      <c r="G358" s="15">
        <v>45</v>
      </c>
      <c r="H358" s="17" cm="1">
        <f t="array" ref="H358">_xlfn.IFS([1]original_ver!H190="ไม่มีการศึกษา",0,[1]original_ver!H190="ประถมศึกษา",1,[1]original_ver!H190="มัธยมศึกษาตอนต้น",2,[1]original_ver!H190="มัธยมศึกษาตอนปลาย",3,[1]original_ver!H190="อนุปริญญา (ปวช., ปวส., ฝึกหัดครู)",4,[1]original_ver!H190="ปริญญาตรี",5,[1]original_ver!H190="สูงกว่าปริญญาตรี",6,[1]original_ver!H190="","")</f>
        <v>3</v>
      </c>
      <c r="I358" s="17" cm="1">
        <f t="array" ref="I358">_xlfn.IFS([1]original_ver!I190="โสด",1,[1]original_ver!I190="สมรส/อยู่ด้วยกัน",2,[1]original_ver!I190="หย่าร้าง/แยกกันอยู่",3,[1]original_ver!I190="หม้าย",4,[1]original_ver!I190="","")</f>
        <v>2</v>
      </c>
      <c r="J358" s="15">
        <v>5</v>
      </c>
      <c r="K358" s="15">
        <v>14</v>
      </c>
      <c r="L358" s="17" cm="1">
        <f t="array" ref="L358">_xlfn.IFS([1]original_ver!L190="ใช่",1,[1]original_ver!L190="ไม่ใช่",0,[1]original_ver!L190="","")</f>
        <v>1</v>
      </c>
      <c r="M358" s="17" cm="1">
        <f t="array" ref="M358">_xlfn.IFS([1]original_ver!M190="กู้ยืม",1,[1]original_ver!M190="ไม่กู้ยืม",0,[1]original_ver!M190="","")</f>
        <v>1</v>
      </c>
      <c r="N358" s="17">
        <f>IF($O358&gt;1, 1,0)</f>
        <v>1</v>
      </c>
      <c r="O358" s="51">
        <v>400000</v>
      </c>
      <c r="P358" s="17" cm="1">
        <f t="array" ref="P358">_xlfn.IFS([1]original_ver!O190="ใช่",1,[1]original_ver!O190="ไม่ใช่",0,[1]original_ver!O190="","")</f>
        <v>1</v>
      </c>
      <c r="Q358" s="17"/>
      <c r="R358" s="17">
        <v>2</v>
      </c>
      <c r="S358" s="17">
        <v>1</v>
      </c>
      <c r="T358" s="17">
        <v>25</v>
      </c>
      <c r="U358" s="17">
        <v>20000</v>
      </c>
      <c r="V358" s="17">
        <v>45</v>
      </c>
      <c r="W358" s="22">
        <f>$U358/$T358</f>
        <v>800</v>
      </c>
      <c r="X358" s="48"/>
      <c r="Y358" s="48"/>
      <c r="Z358" s="48"/>
      <c r="AA358" s="48"/>
      <c r="AB358" s="48"/>
      <c r="AC358" s="48">
        <f t="shared" si="35"/>
        <v>20000</v>
      </c>
      <c r="AD358">
        <f t="shared" si="30"/>
        <v>800</v>
      </c>
      <c r="AE358" s="17">
        <v>2</v>
      </c>
      <c r="AF358" s="17">
        <v>1</v>
      </c>
      <c r="AG358" s="17">
        <v>25</v>
      </c>
      <c r="AH358" s="17">
        <v>30000</v>
      </c>
      <c r="AI358" s="17">
        <v>60</v>
      </c>
      <c r="AJ358" s="27">
        <f>$AH358/$AG358</f>
        <v>1200</v>
      </c>
      <c r="AK358" s="48"/>
      <c r="AL358" s="48"/>
      <c r="AM358" s="48"/>
      <c r="AN358" s="48"/>
      <c r="AO358" s="48"/>
      <c r="AP358" s="149">
        <f t="shared" si="31"/>
        <v>30000</v>
      </c>
      <c r="AQ358" s="149">
        <f t="shared" si="29"/>
        <v>1200</v>
      </c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9">
        <v>3</v>
      </c>
      <c r="CE358" s="49">
        <v>3.6666666666666665</v>
      </c>
      <c r="CF358" s="49">
        <v>3.6666666666666665</v>
      </c>
      <c r="CG358" s="49">
        <v>3</v>
      </c>
      <c r="CH358" s="49">
        <v>5</v>
      </c>
      <c r="CI358" s="153">
        <f t="shared" si="32"/>
        <v>3.6666666666666665</v>
      </c>
      <c r="CJ358" s="17">
        <v>3</v>
      </c>
      <c r="CK358" cm="1">
        <f t="array" ref="CK358">_xlfn.IFS([1]original_ver!CH190="จากการเข้าร่วมกิจกรรมอบรม ที่จัดโดยโครงการเกษตรกรปราดเปรื่อง (Smart Farmer)",1,[1]original_ver!CH190="จากการเข้าร่วมกิจกรรมอบรม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ๆ",3,[1]original_ver!CH190="จากการเรียนรู้ผ่านประสบการณ์ของผู้อื่น ได้แก่ เพื่อนบ้าน พี่น้อง เพื่อน และญาติ เป็นต้น",4,[1]original_ver!CH190="ไม่ได้เข้าร่วมกิจกรรมอบรมหรือเรียนรู้ใด ๆ (ข้ามไปข้อ 33)",5)</f>
        <v>1</v>
      </c>
      <c r="CL358" s="15" cm="1">
        <f t="array" ref="CL358">_xlfn.IFS([1]original_ver!CJ190="ความรู้ทางการเกษตรและการใช้เทคโนโลยีสำหรับการผลิตในฟาร์ม",1,[1]original_ver!CJ190="การวางแผนและจัดการฟาร์ม เช่น การเก็บเกี่ยว การเงิน และการวางแผนทางการตลาด",2,[1]original_ver!CJ190="การเป็นผู้ประกอบการทางการเกษตร",3,[1]original_ver!CJ190="การเพิ่มมูลค่าผลผลิต และการแปรรูปผลผลิต (รวมถึงการพัฒนาคุณภาพผลผลิต)",4,[1]original_ver!CJ190="","")</f>
        <v>4</v>
      </c>
      <c r="CM358" s="17">
        <v>5</v>
      </c>
      <c r="CN358" s="17">
        <v>2</v>
      </c>
      <c r="CO358" s="15" cm="1">
        <f t="array" ref="CO358">_xlfn.IFS([1]original_ver!CN190="ความรู้ทางการเกษตรและการใช้เทคโนโลยีสำหรับการผลิตในฟาร์ม",1,[1]original_ver!CN190="การวางแผนและจัดการฟาร์ม เช่น การเก็บเกี่ยว การเงิน และการวางแผนทางการตลาด",2,[1]original_ver!CN190="การเป็นผู้ประกอบการทางการเกษตร",3,[1]original_ver!CN190="การเพิ่มมูลค่าผลผลิต และการแปรรูปผลผลิต (รวมถึงการพัฒนาคุณภาพผลผลิต)",4,[1]original_ver!CN190="","")</f>
        <v>1</v>
      </c>
      <c r="CP358" s="17">
        <v>1</v>
      </c>
      <c r="CQ358" s="17">
        <v>2</v>
      </c>
      <c r="CR358" s="15" cm="1">
        <f t="array" ref="CR358">_xlfn.IFS([1]original_ver!CR190="ประยุกต์",1,[1]original_ver!CR190="ไม่ประยุกต์",0,[1]original_ver!CR190="","")</f>
        <v>1</v>
      </c>
      <c r="CS358" s="15" cm="1">
        <f t="array" ref="CS358">_xlfn.IFS([1]original_ver!CS190="ประยุกต์",1,[1]original_ver!CS190="ไม่ประยุกต์",0,[1]original_ver!CS190="","")</f>
        <v>1</v>
      </c>
      <c r="CT358" s="48"/>
      <c r="CU358" s="15" cm="1">
        <f t="array" ref="CU358">_xlfn.IFS([1]original_ver!CV190="ประยุกต์",1,[1]original_ver!CV190="ไม่ประยุกต์",0,[1]original_ver!CV190="","")</f>
        <v>1</v>
      </c>
      <c r="CV358" s="48"/>
      <c r="CW358" s="15" cm="1">
        <f t="array" ref="CW358">_xlfn.IFS([1]original_ver!CY190="ประยุกต์",1,[1]original_ver!CY190="ไม่ประยุกต์",0,[1]original_ver!CY190="","")</f>
        <v>1</v>
      </c>
      <c r="CX358" s="48"/>
      <c r="CY358" s="15" cm="1">
        <f t="array" ref="CY358">_xlfn.IFS([1]original_ver!DB190="ประยุกต์",1,[1]original_ver!DB190="ไม่ประยุกต์",0,[1]original_ver!DB190="","")</f>
        <v>1</v>
      </c>
      <c r="CZ358" s="48"/>
      <c r="DA358" s="48"/>
      <c r="DB358" s="48"/>
      <c r="DC358" s="48"/>
      <c r="DD358" s="48"/>
      <c r="DE358" s="48"/>
      <c r="DF358" s="48"/>
      <c r="DG358" s="48"/>
      <c r="DH358" s="48"/>
      <c r="DI358" s="17">
        <v>1</v>
      </c>
      <c r="DJ358" s="17">
        <v>2</v>
      </c>
      <c r="DK358" s="17">
        <v>2</v>
      </c>
      <c r="DL358" s="17">
        <v>2</v>
      </c>
      <c r="DM358" s="17">
        <v>3</v>
      </c>
      <c r="DN358" s="17">
        <v>2</v>
      </c>
      <c r="DO358" s="48"/>
      <c r="DP358" s="48"/>
      <c r="DQ358" s="48"/>
      <c r="DR358" s="48"/>
      <c r="DS358" s="49">
        <v>4</v>
      </c>
      <c r="DT358" s="49">
        <v>4</v>
      </c>
      <c r="DU358" s="17">
        <v>3.25</v>
      </c>
      <c r="DV358" s="49">
        <v>3.2</v>
      </c>
      <c r="DW358" s="49">
        <v>4</v>
      </c>
      <c r="DX358" s="49">
        <v>3</v>
      </c>
      <c r="DY358" s="153"/>
      <c r="DZ358" s="25">
        <v>4.2</v>
      </c>
      <c r="EA358" s="25">
        <v>4.333333333333333</v>
      </c>
      <c r="EB358" s="25">
        <v>3.5</v>
      </c>
      <c r="EC358" s="25">
        <v>4.2</v>
      </c>
      <c r="ED358" s="25">
        <v>4</v>
      </c>
      <c r="EE358">
        <v>4</v>
      </c>
    </row>
    <row r="359" spans="1:135" x14ac:dyDescent="0.2">
      <c r="A359">
        <v>179</v>
      </c>
      <c r="AC359">
        <f t="shared" si="35"/>
        <v>0</v>
      </c>
      <c r="AD359" t="e">
        <f t="shared" si="30"/>
        <v>#DIV/0!</v>
      </c>
      <c r="AP359" s="148">
        <f t="shared" si="31"/>
        <v>0</v>
      </c>
      <c r="AQ359" s="148" t="e">
        <f t="shared" si="29"/>
        <v>#DIV/0!</v>
      </c>
      <c r="CI359" s="148" t="e">
        <f t="shared" si="32"/>
        <v>#DIV/0!</v>
      </c>
    </row>
    <row r="360" spans="1:135" x14ac:dyDescent="0.2">
      <c r="A360">
        <v>180</v>
      </c>
      <c r="B360" s="15">
        <v>573</v>
      </c>
      <c r="C360" s="50" t="s">
        <v>747</v>
      </c>
      <c r="D360" cm="1">
        <f t="array" ref="D360">_xlfn.IFS([1]original_ver!D191="Participant",1,[1]original_ver!D191="Non-Participant",0,[1]original_ver!D191="","")</f>
        <v>1</v>
      </c>
      <c r="E360" s="15">
        <v>2</v>
      </c>
      <c r="F360" s="17" cm="1">
        <f t="array" ref="F360">_xlfn.IFS([1]original_ver!F191="ชาย",1,[1]original_ver!F191="หญิง",0,[1]original_ver!F191="","")</f>
        <v>1</v>
      </c>
      <c r="G360" s="15">
        <v>60</v>
      </c>
      <c r="H360" s="17" cm="1">
        <f t="array" ref="H360">_xlfn.IFS([1]original_ver!H191="ไม่มีการศึกษา",0,[1]original_ver!H191="ประถมศึกษา",1,[1]original_ver!H191="มัธยมศึกษาตอนต้น",2,[1]original_ver!H191="มัธยมศึกษาตอนปลาย",3,[1]original_ver!H191="อนุปริญญา (ปวช., ปวส., ฝึกหัดครู)",4,[1]original_ver!H191="ปริญญาตรี",5,[1]original_ver!H191="สูงกว่าปริญญาตรี",6,[1]original_ver!H191="","")</f>
        <v>1</v>
      </c>
      <c r="I360" s="17" cm="1">
        <f t="array" ref="I360">_xlfn.IFS([1]original_ver!I191="โสด",1,[1]original_ver!I191="สมรส/อยู่ด้วยกัน",2,[1]original_ver!I191="หย่าร้าง/แยกกันอยู่",3,[1]original_ver!I191="หม้าย",4,[1]original_ver!I191="","")</f>
        <v>2</v>
      </c>
      <c r="J360" s="15">
        <v>5</v>
      </c>
      <c r="K360" s="15">
        <v>30</v>
      </c>
      <c r="L360" s="17" cm="1">
        <f t="array" ref="L360">_xlfn.IFS([1]original_ver!L191="ใช่",1,[1]original_ver!L191="ไม่ใช่",0,[1]original_ver!L191="","")</f>
        <v>0</v>
      </c>
      <c r="M360" s="17" cm="1">
        <f t="array" ref="M360">_xlfn.IFS([1]original_ver!M191="กู้ยืม",1,[1]original_ver!M191="ไม่กู้ยืม",0,[1]original_ver!M191="","")</f>
        <v>0</v>
      </c>
      <c r="N360" s="17">
        <f>IF($O360&gt;1, 1,0)</f>
        <v>1</v>
      </c>
      <c r="O360" s="23">
        <v>360000</v>
      </c>
      <c r="P360" s="17" cm="1">
        <f t="array" ref="P360">_xlfn.IFS([1]original_ver!O191="ใช่",1,[1]original_ver!O191="ไม่ใช่",0,[1]original_ver!O191="","")</f>
        <v>1</v>
      </c>
      <c r="Q360" s="17"/>
      <c r="R360" s="17">
        <v>2</v>
      </c>
      <c r="S360" s="17">
        <v>1</v>
      </c>
      <c r="T360" s="17">
        <v>15</v>
      </c>
      <c r="U360" s="17">
        <v>12000</v>
      </c>
      <c r="V360" s="17">
        <v>55</v>
      </c>
      <c r="W360" s="22">
        <f>$U360/$T360</f>
        <v>800</v>
      </c>
      <c r="X360" s="48"/>
      <c r="Y360" s="48"/>
      <c r="Z360" s="48"/>
      <c r="AA360" s="48"/>
      <c r="AB360" s="48"/>
      <c r="AC360" s="48">
        <f t="shared" si="35"/>
        <v>12000</v>
      </c>
      <c r="AD360">
        <f t="shared" si="30"/>
        <v>800</v>
      </c>
      <c r="AE360" s="17">
        <v>2</v>
      </c>
      <c r="AF360" s="17">
        <v>1</v>
      </c>
      <c r="AG360" s="17">
        <v>15</v>
      </c>
      <c r="AH360" s="17">
        <v>12000</v>
      </c>
      <c r="AI360" s="17">
        <v>60</v>
      </c>
      <c r="AJ360" s="27">
        <f>$AH360/$AG360</f>
        <v>800</v>
      </c>
      <c r="AK360" s="48"/>
      <c r="AL360" s="48"/>
      <c r="AM360" s="48"/>
      <c r="AN360" s="48"/>
      <c r="AO360" s="48"/>
      <c r="AP360" s="149">
        <f t="shared" si="31"/>
        <v>12000</v>
      </c>
      <c r="AQ360" s="149">
        <f t="shared" si="29"/>
        <v>800</v>
      </c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9">
        <v>1.75</v>
      </c>
      <c r="CE360" s="49">
        <v>2.3333333333333335</v>
      </c>
      <c r="CF360" s="49">
        <v>3</v>
      </c>
      <c r="CG360" s="49">
        <v>2</v>
      </c>
      <c r="CH360" s="49">
        <v>1</v>
      </c>
      <c r="CI360" s="153">
        <f t="shared" si="32"/>
        <v>2.0166666666666666</v>
      </c>
      <c r="CJ360" s="17">
        <v>1</v>
      </c>
      <c r="CK360" cm="1">
        <f t="array" ref="CK360">_xlfn.IFS([1]original_ver!CH191="จากการเข้าร่วมกิจกรรมอบรม ที่จัดโดยโครงการเกษตรกรปราดเปรื่อง (Smart Farmer)",1,[1]original_ver!CH191="จากการเข้าร่วมกิจกรรมอบรม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ๆ",3,[1]original_ver!CH191="จากการเรียนรู้ผ่านประสบการณ์ของผู้อื่น ได้แก่ เพื่อนบ้าน พี่น้อง เพื่อน และญาติ เป็นต้น",4,[1]original_ver!CH191="ไม่ได้เข้าร่วมกิจกรรมอบรมหรือเรียนรู้ใด ๆ (ข้ามไปข้อ 33)",5)</f>
        <v>5</v>
      </c>
      <c r="CL360" s="15" t="str" cm="1">
        <f t="array" ref="CL360">_xlfn.IFS([1]original_ver!CJ191="ความรู้ทางการเกษตรและการใช้เทคโนโลยีสำหรับการผลิตในฟาร์ม",1,[1]original_ver!CJ191="การวางแผนและจัดการฟาร์ม เช่น การเก็บเกี่ยว การเงิน และการวางแผนทางการตลาด",2,[1]original_ver!CJ191="การเป็นผู้ประกอบการทางการเกษตร",3,[1]original_ver!CJ191="การเพิ่มมูลค่าผลผลิต และการแปรรูปผลผลิต (รวมถึงการพัฒนาคุณภาพผลผลิต)",4,[1]original_ver!CJ191="","")</f>
        <v/>
      </c>
      <c r="CM360" s="48"/>
      <c r="CN360" s="48"/>
      <c r="CO360" s="15" t="str" cm="1">
        <f t="array" ref="CO360">_xlfn.IFS([1]original_ver!CN191="ความรู้ทางการเกษตรและการใช้เทคโนโลยีสำหรับการผลิตในฟาร์ม",1,[1]original_ver!CN191="การวางแผนและจัดการฟาร์ม เช่น การเก็บเกี่ยว การเงิน และการวางแผนทางการตลาด",2,[1]original_ver!CN191="การเป็นผู้ประกอบการทางการเกษตร",3,[1]original_ver!CN191="การเพิ่มมูลค่าผลผลิต และการแปรรูปผลผลิต (รวมถึงการพัฒนาคุณภาพผลผลิต)",4,[1]original_ver!CN191="","")</f>
        <v/>
      </c>
      <c r="CP360" s="48"/>
      <c r="CQ360" s="48"/>
      <c r="CR360" s="15" t="str" cm="1">
        <f t="array" ref="CR360">_xlfn.IFS([1]original_ver!CR191="ประยุกต์",1,[1]original_ver!CR191="ไม่ประยุกต์",0,[1]original_ver!CR191="","")</f>
        <v/>
      </c>
      <c r="CS360" s="15" t="str" cm="1">
        <f t="array" ref="CS360">_xlfn.IFS([1]original_ver!CS191="ประยุกต์",1,[1]original_ver!CS191="ไม่ประยุกต์",0,[1]original_ver!CS191="","")</f>
        <v/>
      </c>
      <c r="CT360" s="48"/>
      <c r="CU360" s="15" t="str" cm="1">
        <f t="array" ref="CU360">_xlfn.IFS([1]original_ver!CV191="ประยุกต์",1,[1]original_ver!CV191="ไม่ประยุกต์",0,[1]original_ver!CV191="","")</f>
        <v/>
      </c>
      <c r="CV360" s="48"/>
      <c r="CW360" s="15" t="str" cm="1">
        <f t="array" ref="CW360">_xlfn.IFS([1]original_ver!CY191="ประยุกต์",1,[1]original_ver!CY191="ไม่ประยุกต์",0,[1]original_ver!CY191="","")</f>
        <v/>
      </c>
      <c r="CX360" s="48"/>
      <c r="CY360" s="15" t="str" cm="1">
        <f t="array" ref="CY360">_xlfn.IFS([1]original_ver!DB191="ประยุกต์",1,[1]original_ver!DB191="ไม่ประยุกต์",0,[1]original_ver!DB191="","")</f>
        <v/>
      </c>
      <c r="CZ360" s="48"/>
      <c r="DA360" s="48"/>
      <c r="DB360" s="48"/>
      <c r="DC360" s="48"/>
      <c r="DD360" s="48"/>
      <c r="DE360" s="48"/>
      <c r="DF360" s="48"/>
      <c r="DG360" s="48"/>
      <c r="DH360" s="48"/>
      <c r="DI360" s="17">
        <v>2</v>
      </c>
      <c r="DJ360" s="17">
        <v>3</v>
      </c>
      <c r="DK360" s="17">
        <v>1</v>
      </c>
      <c r="DL360" s="17">
        <v>3</v>
      </c>
      <c r="DM360" s="17">
        <v>3</v>
      </c>
      <c r="DN360" s="17">
        <v>3</v>
      </c>
      <c r="DO360" s="17" t="s">
        <v>748</v>
      </c>
      <c r="DP360" s="17">
        <v>1</v>
      </c>
      <c r="DQ360" s="17">
        <v>3</v>
      </c>
      <c r="DR360" s="48"/>
      <c r="DS360" s="52">
        <v>4</v>
      </c>
      <c r="DT360" s="52">
        <v>4</v>
      </c>
      <c r="DU360" s="48">
        <v>3</v>
      </c>
      <c r="DV360" s="52">
        <v>3.6</v>
      </c>
      <c r="DW360" s="52">
        <v>4</v>
      </c>
      <c r="DX360" s="52">
        <v>5</v>
      </c>
      <c r="DY360" s="153"/>
      <c r="DZ360" s="25">
        <v>4</v>
      </c>
      <c r="EA360" s="25">
        <v>4.333333333333333</v>
      </c>
      <c r="EB360" s="25">
        <v>3.75</v>
      </c>
      <c r="EC360" s="25">
        <v>3.6</v>
      </c>
      <c r="ED360" s="25">
        <v>4</v>
      </c>
      <c r="EE360">
        <v>5</v>
      </c>
    </row>
    <row r="361" spans="1:135" x14ac:dyDescent="0.2">
      <c r="A361">
        <v>180</v>
      </c>
      <c r="AC361">
        <f t="shared" si="35"/>
        <v>0</v>
      </c>
      <c r="AD361" t="e">
        <f t="shared" si="30"/>
        <v>#DIV/0!</v>
      </c>
      <c r="AP361" s="148">
        <f t="shared" si="31"/>
        <v>0</v>
      </c>
      <c r="AQ361" s="148" t="e">
        <f t="shared" si="29"/>
        <v>#DIV/0!</v>
      </c>
      <c r="CI361" s="148" t="e">
        <f t="shared" si="32"/>
        <v>#DIV/0!</v>
      </c>
    </row>
    <row r="362" spans="1:135" x14ac:dyDescent="0.2">
      <c r="A362">
        <v>181</v>
      </c>
      <c r="B362" s="15">
        <v>572</v>
      </c>
      <c r="C362" s="50" t="s">
        <v>652</v>
      </c>
      <c r="D362" cm="1">
        <f t="array" ref="D362">_xlfn.IFS([1]original_ver!D192="Participant",1,[1]original_ver!D192="Non-Participant",0,[1]original_ver!D192="","")</f>
        <v>1</v>
      </c>
      <c r="E362" s="15">
        <v>6</v>
      </c>
      <c r="F362" s="17" cm="1">
        <f t="array" ref="F362">_xlfn.IFS([1]original_ver!F192="ชาย",1,[1]original_ver!F192="หญิง",0,[1]original_ver!F192="","")</f>
        <v>0</v>
      </c>
      <c r="G362" s="15">
        <v>34</v>
      </c>
      <c r="H362" s="17" cm="1">
        <f t="array" ref="H362">_xlfn.IFS([1]original_ver!H192="ไม่มีการศึกษา",0,[1]original_ver!H192="ประถมศึกษา",1,[1]original_ver!H192="มัธยมศึกษาตอนต้น",2,[1]original_ver!H192="มัธยมศึกษาตอนปลาย",3,[1]original_ver!H192="อนุปริญญา (ปวช., ปวส., ฝึกหัดครู)",4,[1]original_ver!H192="ปริญญาตรี",5,[1]original_ver!H192="สูงกว่าปริญญาตรี",6,[1]original_ver!H192="","")</f>
        <v>3</v>
      </c>
      <c r="I362" s="17" cm="1">
        <f t="array" ref="I362">_xlfn.IFS([1]original_ver!I192="โสด",1,[1]original_ver!I192="สมรส/อยู่ด้วยกัน",2,[1]original_ver!I192="หย่าร้าง/แยกกันอยู่",3,[1]original_ver!I192="หม้าย",4,[1]original_ver!I192="","")</f>
        <v>2</v>
      </c>
      <c r="J362" s="15">
        <v>5</v>
      </c>
      <c r="K362" s="15">
        <v>18</v>
      </c>
      <c r="L362" s="17" cm="1">
        <f t="array" ref="L362">_xlfn.IFS([1]original_ver!L192="ใช่",1,[1]original_ver!L192="ไม่ใช่",0,[1]original_ver!L192="","")</f>
        <v>1</v>
      </c>
      <c r="M362" s="17" cm="1">
        <f t="array" ref="M362">_xlfn.IFS([1]original_ver!M192="กู้ยืม",1,[1]original_ver!M192="ไม่กู้ยืม",0,[1]original_ver!M192="","")</f>
        <v>0</v>
      </c>
      <c r="N362" s="17">
        <f>IF($O362&gt;1, 1,0)</f>
        <v>0</v>
      </c>
      <c r="O362" s="51">
        <v>0</v>
      </c>
      <c r="P362" s="17" cm="1">
        <f t="array" ref="P362">_xlfn.IFS([1]original_ver!O192="ใช่",1,[1]original_ver!O192="ไม่ใช่",0,[1]original_ver!O192="","")</f>
        <v>0</v>
      </c>
      <c r="Q362" s="17"/>
      <c r="R362" s="17">
        <v>2</v>
      </c>
      <c r="S362" s="17">
        <v>1</v>
      </c>
      <c r="T362" s="17">
        <v>20</v>
      </c>
      <c r="U362" s="17">
        <v>20000</v>
      </c>
      <c r="V362" s="17">
        <v>40</v>
      </c>
      <c r="W362" s="22">
        <f>$U362/$T362</f>
        <v>1000</v>
      </c>
      <c r="X362" s="48"/>
      <c r="Y362" s="48"/>
      <c r="Z362" s="48"/>
      <c r="AA362" s="48"/>
      <c r="AB362" s="48"/>
      <c r="AC362" s="48">
        <f t="shared" si="35"/>
        <v>20000</v>
      </c>
      <c r="AD362">
        <f t="shared" si="30"/>
        <v>1000</v>
      </c>
      <c r="AE362" s="17">
        <v>2</v>
      </c>
      <c r="AF362" s="17">
        <v>1</v>
      </c>
      <c r="AG362" s="17">
        <v>20</v>
      </c>
      <c r="AH362" s="17">
        <v>20000</v>
      </c>
      <c r="AI362" s="17">
        <v>40</v>
      </c>
      <c r="AJ362" s="27">
        <f>$AH362/$AG362</f>
        <v>1000</v>
      </c>
      <c r="AK362" s="48"/>
      <c r="AL362" s="48"/>
      <c r="AM362" s="48"/>
      <c r="AN362" s="48"/>
      <c r="AO362" s="48"/>
      <c r="AP362" s="149">
        <f t="shared" si="31"/>
        <v>20000</v>
      </c>
      <c r="AQ362" s="149">
        <f t="shared" si="29"/>
        <v>1000</v>
      </c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9">
        <v>1</v>
      </c>
      <c r="CE362" s="49">
        <v>3.3333333333333335</v>
      </c>
      <c r="CF362" s="49">
        <v>3</v>
      </c>
      <c r="CG362" s="49">
        <v>3</v>
      </c>
      <c r="CH362" s="49">
        <v>5</v>
      </c>
      <c r="CI362" s="153">
        <f t="shared" si="32"/>
        <v>3.0666666666666669</v>
      </c>
      <c r="CJ362" s="17">
        <v>3</v>
      </c>
      <c r="CK362" cm="1">
        <f t="array" ref="CK362">_xlfn.IFS([1]original_ver!CH192="จากการเข้าร่วมกิจกรรมอบรม ที่จัดโดยโครงการเกษตรกรปราดเปรื่อง (Smart Farmer)",1,[1]original_ver!CH192="จากการเข้าร่วมกิจกรรมอบรม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ๆ",3,[1]original_ver!CH192="จากการเรียนรู้ผ่านประสบการณ์ของผู้อื่น ได้แก่ เพื่อนบ้าน พี่น้อง เพื่อน และญาติ เป็นต้น",4,[1]original_ver!CH192="ไม่ได้เข้าร่วมกิจกรรมอบรมหรือเรียนรู้ใด ๆ (ข้ามไปข้อ 33)",5)</f>
        <v>1</v>
      </c>
      <c r="CL362" s="15" cm="1">
        <f t="array" ref="CL362">_xlfn.IFS([1]original_ver!CJ192="ความรู้ทางการเกษตรและการใช้เทคโนโลยีสำหรับการผลิตในฟาร์ม",1,[1]original_ver!CJ192="การวางแผนและจัดการฟาร์ม เช่น การเก็บเกี่ยว การเงิน และการวางแผนทางการตลาด",2,[1]original_ver!CJ192="การเป็นผู้ประกอบการทางการเกษตร",3,[1]original_ver!CJ192="การเพิ่มมูลค่าผลผลิต และการแปรรูปผลผลิต (รวมถึงการพัฒนาคุณภาพผลผลิต)",4,[1]original_ver!CJ192="","")</f>
        <v>4</v>
      </c>
      <c r="CM362" s="17">
        <v>2</v>
      </c>
      <c r="CN362" s="17">
        <v>2</v>
      </c>
      <c r="CO362" s="15" cm="1">
        <f t="array" ref="CO362">_xlfn.IFS([1]original_ver!CN192="ความรู้ทางการเกษตรและการใช้เทคโนโลยีสำหรับการผลิตในฟาร์ม",1,[1]original_ver!CN192="การวางแผนและจัดการฟาร์ม เช่น การเก็บเกี่ยว การเงิน และการวางแผนทางการตลาด",2,[1]original_ver!CN192="การเป็นผู้ประกอบการทางการเกษตร",3,[1]original_ver!CN192="การเพิ่มมูลค่าผลผลิต และการแปรรูปผลผลิต (รวมถึงการพัฒนาคุณภาพผลผลิต)",4,[1]original_ver!CN192="","")</f>
        <v>2</v>
      </c>
      <c r="CP362" s="17">
        <v>1</v>
      </c>
      <c r="CQ362" s="17">
        <v>2</v>
      </c>
      <c r="CR362" s="15" cm="1">
        <f t="array" ref="CR362">_xlfn.IFS([1]original_ver!CR192="ประยุกต์",1,[1]original_ver!CR192="ไม่ประยุกต์",0,[1]original_ver!CR192="","")</f>
        <v>1</v>
      </c>
      <c r="CS362" s="15" cm="1">
        <f t="array" ref="CS362">_xlfn.IFS([1]original_ver!CS192="ประยุกต์",1,[1]original_ver!CS192="ไม่ประยุกต์",0,[1]original_ver!CS192="","")</f>
        <v>1</v>
      </c>
      <c r="CT362" s="48"/>
      <c r="CU362" s="15" cm="1">
        <f t="array" ref="CU362">_xlfn.IFS([1]original_ver!CV192="ประยุกต์",1,[1]original_ver!CV192="ไม่ประยุกต์",0,[1]original_ver!CV192="","")</f>
        <v>1</v>
      </c>
      <c r="CV362" s="48"/>
      <c r="CW362" s="15" cm="1">
        <f t="array" ref="CW362">_xlfn.IFS([1]original_ver!CY192="ประยุกต์",1,[1]original_ver!CY192="ไม่ประยุกต์",0,[1]original_ver!CY192="","")</f>
        <v>1</v>
      </c>
      <c r="CX362" s="48"/>
      <c r="CY362" s="15" cm="1">
        <f t="array" ref="CY362">_xlfn.IFS([1]original_ver!DB192="ประยุกต์",1,[1]original_ver!DB192="ไม่ประยุกต์",0,[1]original_ver!DB192="","")</f>
        <v>1</v>
      </c>
      <c r="CZ362" s="48"/>
      <c r="DA362" s="48"/>
      <c r="DB362" s="48"/>
      <c r="DC362" s="48"/>
      <c r="DD362" s="48"/>
      <c r="DE362" s="48"/>
      <c r="DF362" s="48"/>
      <c r="DG362" s="17">
        <v>2</v>
      </c>
      <c r="DH362" s="17">
        <v>4</v>
      </c>
      <c r="DI362" s="17">
        <v>3</v>
      </c>
      <c r="DJ362" s="17">
        <v>4</v>
      </c>
      <c r="DK362" s="48"/>
      <c r="DL362" s="48"/>
      <c r="DM362" s="17">
        <v>1</v>
      </c>
      <c r="DN362" s="17">
        <v>4</v>
      </c>
      <c r="DO362" s="48"/>
      <c r="DP362" s="48"/>
      <c r="DQ362" s="48"/>
      <c r="DR362" s="48"/>
      <c r="DS362" s="49">
        <v>4</v>
      </c>
      <c r="DT362" s="49">
        <v>4</v>
      </c>
      <c r="DU362" s="17">
        <v>2.75</v>
      </c>
      <c r="DV362" s="49">
        <v>3</v>
      </c>
      <c r="DW362" s="49">
        <v>3</v>
      </c>
      <c r="DX362" s="49">
        <v>2</v>
      </c>
      <c r="DY362" s="153"/>
      <c r="DZ362" s="25">
        <v>4</v>
      </c>
      <c r="EA362" s="25">
        <v>4</v>
      </c>
      <c r="EB362" s="25">
        <v>3</v>
      </c>
      <c r="EC362" s="25">
        <v>3</v>
      </c>
      <c r="ED362" s="25">
        <v>3</v>
      </c>
      <c r="EE362">
        <v>2.25</v>
      </c>
    </row>
    <row r="363" spans="1:135" x14ac:dyDescent="0.2">
      <c r="A363">
        <v>181</v>
      </c>
      <c r="AC363">
        <f t="shared" si="35"/>
        <v>0</v>
      </c>
      <c r="AD363" t="e">
        <f t="shared" si="30"/>
        <v>#DIV/0!</v>
      </c>
      <c r="AP363" s="148">
        <f t="shared" si="31"/>
        <v>0</v>
      </c>
      <c r="AQ363" s="148" t="e">
        <f t="shared" si="29"/>
        <v>#DIV/0!</v>
      </c>
      <c r="CI363" s="148" t="e">
        <f t="shared" si="32"/>
        <v>#DIV/0!</v>
      </c>
    </row>
    <row r="364" spans="1:135" x14ac:dyDescent="0.2">
      <c r="A364">
        <v>182</v>
      </c>
      <c r="B364" s="15">
        <v>572</v>
      </c>
      <c r="C364" s="47" t="s">
        <v>749</v>
      </c>
      <c r="D364" cm="1">
        <f t="array" ref="D364">_xlfn.IFS([1]original_ver!D193="Participant",1,[1]original_ver!D193="Non-Participant",0,[1]original_ver!D193="","")</f>
        <v>1</v>
      </c>
      <c r="E364" s="15">
        <v>2</v>
      </c>
      <c r="F364" s="17" cm="1">
        <f t="array" ref="F364">_xlfn.IFS([1]original_ver!F193="ชาย",1,[1]original_ver!F193="หญิง",0,[1]original_ver!F193="","")</f>
        <v>1</v>
      </c>
      <c r="G364" s="15">
        <v>60</v>
      </c>
      <c r="H364" s="17" cm="1">
        <f t="array" ref="H364">_xlfn.IFS([1]original_ver!H193="ไม่มีการศึกษา",0,[1]original_ver!H193="ประถมศึกษา",1,[1]original_ver!H193="มัธยมศึกษาตอนต้น",2,[1]original_ver!H193="มัธยมศึกษาตอนปลาย",3,[1]original_ver!H193="อนุปริญญา (ปวช., ปวส., ฝึกหัดครู)",4,[1]original_ver!H193="ปริญญาตรี",5,[1]original_ver!H193="สูงกว่าปริญญาตรี",6,[1]original_ver!H193="","")</f>
        <v>4</v>
      </c>
      <c r="I364" s="17" cm="1">
        <f t="array" ref="I364">_xlfn.IFS([1]original_ver!I193="โสด",1,[1]original_ver!I193="สมรส/อยู่ด้วยกัน",2,[1]original_ver!I193="หย่าร้าง/แยกกันอยู่",3,[1]original_ver!I193="หม้าย",4,[1]original_ver!I193="","")</f>
        <v>2</v>
      </c>
      <c r="J364" s="15">
        <v>4</v>
      </c>
      <c r="K364" s="15">
        <v>30</v>
      </c>
      <c r="L364" s="17" cm="1">
        <f t="array" ref="L364">_xlfn.IFS([1]original_ver!L193="ใช่",1,[1]original_ver!L193="ไม่ใช่",0,[1]original_ver!L193="","")</f>
        <v>0</v>
      </c>
      <c r="M364" s="17" cm="1">
        <f t="array" ref="M364">_xlfn.IFS([1]original_ver!M193="กู้ยืม",1,[1]original_ver!M193="ไม่กู้ยืม",0,[1]original_ver!M193="","")</f>
        <v>1</v>
      </c>
      <c r="N364" s="17">
        <f>IF($O364&gt;1, 1,0)</f>
        <v>0</v>
      </c>
      <c r="O364" s="26"/>
      <c r="P364" s="17" cm="1">
        <f t="array" ref="P364">_xlfn.IFS([1]original_ver!O193="ใช่",1,[1]original_ver!O193="ไม่ใช่",0,[1]original_ver!O193="","")</f>
        <v>1</v>
      </c>
      <c r="Q364" s="17"/>
      <c r="R364" s="17">
        <v>7</v>
      </c>
      <c r="S364" s="17">
        <v>1</v>
      </c>
      <c r="T364" s="17">
        <v>10</v>
      </c>
      <c r="U364" s="17">
        <v>350</v>
      </c>
      <c r="V364" s="17">
        <v>20</v>
      </c>
      <c r="W364" s="22">
        <f>$U364/$T364</f>
        <v>35</v>
      </c>
      <c r="X364" s="48"/>
      <c r="Y364" s="48"/>
      <c r="Z364" s="48"/>
      <c r="AA364" s="48"/>
      <c r="AB364" s="48"/>
      <c r="AC364" s="48">
        <f t="shared" si="35"/>
        <v>350</v>
      </c>
      <c r="AD364">
        <f t="shared" si="30"/>
        <v>35</v>
      </c>
      <c r="AE364" s="17">
        <v>7</v>
      </c>
      <c r="AF364" s="17">
        <v>1</v>
      </c>
      <c r="AG364" s="17">
        <v>10</v>
      </c>
      <c r="AH364" s="17">
        <v>350</v>
      </c>
      <c r="AI364" s="17">
        <v>25</v>
      </c>
      <c r="AJ364" s="27">
        <f>$AH364/$AG364</f>
        <v>35</v>
      </c>
      <c r="AK364" s="48"/>
      <c r="AL364" s="48"/>
      <c r="AM364" s="48"/>
      <c r="AN364" s="48"/>
      <c r="AO364" s="48"/>
      <c r="AP364" s="149">
        <f t="shared" si="31"/>
        <v>350</v>
      </c>
      <c r="AQ364" s="149">
        <f t="shared" si="29"/>
        <v>35</v>
      </c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9">
        <v>1.5</v>
      </c>
      <c r="CE364" s="49">
        <v>3.3333333333333335</v>
      </c>
      <c r="CF364" s="49">
        <v>2</v>
      </c>
      <c r="CG364" s="49">
        <v>2</v>
      </c>
      <c r="CH364" s="49">
        <v>4.5</v>
      </c>
      <c r="CI364" s="153">
        <f t="shared" si="32"/>
        <v>2.666666666666667</v>
      </c>
      <c r="CJ364" s="17">
        <v>4</v>
      </c>
      <c r="CK364" cm="1">
        <f t="array" ref="CK364">_xlfn.IFS([1]original_ver!CH193="จากการเข้าร่วมกิจกรรมอบรม ที่จัดโดยโครงการเกษตรกรปราดเปรื่อง (Smart Farmer)",1,[1]original_ver!CH193="จากการเข้าร่วมกิจกรรมอบรม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ๆ",3,[1]original_ver!CH193="จากการเรียนรู้ผ่านประสบการณ์ของผู้อื่น ได้แก่ เพื่อนบ้าน พี่น้อง เพื่อน และญาติ เป็นต้น",4,[1]original_ver!CH193="ไม่ได้เข้าร่วมกิจกรรมอบรมหรือเรียนรู้ใด ๆ (ข้ามไปข้อ 33)",5)</f>
        <v>5</v>
      </c>
      <c r="CL364" s="15" t="str" cm="1">
        <f t="array" ref="CL364">_xlfn.IFS([1]original_ver!CJ193="ความรู้ทางการเกษตรและการใช้เทคโนโลยีสำหรับการผลิตในฟาร์ม",1,[1]original_ver!CJ193="การวางแผนและจัดการฟาร์ม เช่น การเก็บเกี่ยว การเงิน และการวางแผนทางการตลาด",2,[1]original_ver!CJ193="การเป็นผู้ประกอบการทางการเกษตร",3,[1]original_ver!CJ193="การเพิ่มมูลค่าผลผลิต และการแปรรูปผลผลิต (รวมถึงการพัฒนาคุณภาพผลผลิต)",4,[1]original_ver!CJ193="","")</f>
        <v/>
      </c>
      <c r="CM364" s="48"/>
      <c r="CN364" s="48"/>
      <c r="CO364" s="15" t="str" cm="1">
        <f t="array" ref="CO364">_xlfn.IFS([1]original_ver!CN193="ความรู้ทางการเกษตรและการใช้เทคโนโลยีสำหรับการผลิตในฟาร์ม",1,[1]original_ver!CN193="การวางแผนและจัดการฟาร์ม เช่น การเก็บเกี่ยว การเงิน และการวางแผนทางการตลาด",2,[1]original_ver!CN193="การเป็นผู้ประกอบการทางการเกษตร",3,[1]original_ver!CN193="การเพิ่มมูลค่าผลผลิต และการแปรรูปผลผลิต (รวมถึงการพัฒนาคุณภาพผลผลิต)",4,[1]original_ver!CN193="","")</f>
        <v/>
      </c>
      <c r="CP364" s="48"/>
      <c r="CQ364" s="48"/>
      <c r="CR364" s="15" t="str" cm="1">
        <f t="array" ref="CR364">_xlfn.IFS([1]original_ver!CR193="ประยุกต์",1,[1]original_ver!CR193="ไม่ประยุกต์",0,[1]original_ver!CR193="","")</f>
        <v/>
      </c>
      <c r="CS364" s="15" t="str" cm="1">
        <f t="array" ref="CS364">_xlfn.IFS([1]original_ver!CS193="ประยุกต์",1,[1]original_ver!CS193="ไม่ประยุกต์",0,[1]original_ver!CS193="","")</f>
        <v/>
      </c>
      <c r="CT364" s="48"/>
      <c r="CU364" s="15" t="str" cm="1">
        <f t="array" ref="CU364">_xlfn.IFS([1]original_ver!CV193="ประยุกต์",1,[1]original_ver!CV193="ไม่ประยุกต์",0,[1]original_ver!CV193="","")</f>
        <v/>
      </c>
      <c r="CV364" s="48"/>
      <c r="CW364" s="15" t="str" cm="1">
        <f t="array" ref="CW364">_xlfn.IFS([1]original_ver!CY193="ประยุกต์",1,[1]original_ver!CY193="ไม่ประยุกต์",0,[1]original_ver!CY193="","")</f>
        <v/>
      </c>
      <c r="CX364" s="48"/>
      <c r="CY364" s="15" t="str" cm="1">
        <f t="array" ref="CY364">_xlfn.IFS([1]original_ver!DB193="ประยุกต์",1,[1]original_ver!DB193="ไม่ประยุกต์",0,[1]original_ver!DB193="","")</f>
        <v/>
      </c>
      <c r="CZ364" s="48"/>
      <c r="DA364" s="48"/>
      <c r="DB364" s="48"/>
      <c r="DC364" s="48"/>
      <c r="DD364" s="48"/>
      <c r="DE364" s="48"/>
      <c r="DF364" s="48"/>
      <c r="DG364" s="17">
        <v>3</v>
      </c>
      <c r="DH364" s="17">
        <v>3</v>
      </c>
      <c r="DI364" s="17">
        <v>2</v>
      </c>
      <c r="DJ364" s="17">
        <v>3</v>
      </c>
      <c r="DK364" s="17">
        <v>1</v>
      </c>
      <c r="DL364" s="17">
        <v>3</v>
      </c>
      <c r="DM364" s="17">
        <v>1</v>
      </c>
      <c r="DN364" s="17">
        <v>3</v>
      </c>
      <c r="DO364" s="48"/>
      <c r="DP364" s="48"/>
      <c r="DQ364" s="48"/>
      <c r="DR364" s="48"/>
      <c r="DS364" s="49">
        <v>2.8</v>
      </c>
      <c r="DT364" s="49">
        <v>2.6666666666666665</v>
      </c>
      <c r="DU364" s="17">
        <v>2.75</v>
      </c>
      <c r="DV364" s="49">
        <v>2.2000000000000002</v>
      </c>
      <c r="DW364" s="49">
        <v>2.6666666666666665</v>
      </c>
      <c r="DX364" s="49">
        <v>2.75</v>
      </c>
      <c r="DY364" s="153"/>
      <c r="DZ364" s="25">
        <v>2.8</v>
      </c>
      <c r="EA364" s="25">
        <v>2.6666666666666665</v>
      </c>
      <c r="EB364" s="25">
        <v>2.75</v>
      </c>
      <c r="EC364" s="25">
        <v>2.2000000000000002</v>
      </c>
      <c r="ED364" s="25">
        <v>2.6666666666666665</v>
      </c>
      <c r="EE364">
        <v>2.75</v>
      </c>
    </row>
    <row r="365" spans="1:135" x14ac:dyDescent="0.2">
      <c r="A365">
        <v>182</v>
      </c>
      <c r="AC365">
        <f t="shared" si="35"/>
        <v>0</v>
      </c>
      <c r="AD365" t="e">
        <f t="shared" si="30"/>
        <v>#DIV/0!</v>
      </c>
      <c r="AP365" s="148">
        <f t="shared" si="31"/>
        <v>0</v>
      </c>
      <c r="AQ365" s="148" t="e">
        <f t="shared" si="29"/>
        <v>#DIV/0!</v>
      </c>
      <c r="CI365" s="148" t="e">
        <f t="shared" si="32"/>
        <v>#DIV/0!</v>
      </c>
    </row>
    <row r="366" spans="1:135" x14ac:dyDescent="0.2">
      <c r="A366">
        <v>183</v>
      </c>
      <c r="B366" s="15">
        <v>573</v>
      </c>
      <c r="C366" s="50" t="s">
        <v>750</v>
      </c>
      <c r="D366" cm="1">
        <f t="array" ref="D366">_xlfn.IFS([1]original_ver!D194="Participant",1,[1]original_ver!D194="Non-Participant",0,[1]original_ver!D194="","")</f>
        <v>1</v>
      </c>
      <c r="E366" s="15">
        <v>2</v>
      </c>
      <c r="F366" s="17" cm="1">
        <f t="array" ref="F366">_xlfn.IFS([1]original_ver!F194="ชาย",1,[1]original_ver!F194="หญิง",0,[1]original_ver!F194="","")</f>
        <v>1</v>
      </c>
      <c r="G366" s="15">
        <v>55</v>
      </c>
      <c r="H366" s="17" cm="1">
        <f t="array" ref="H366">_xlfn.IFS([1]original_ver!H194="ไม่มีการศึกษา",0,[1]original_ver!H194="ประถมศึกษา",1,[1]original_ver!H194="มัธยมศึกษาตอนต้น",2,[1]original_ver!H194="มัธยมศึกษาตอนปลาย",3,[1]original_ver!H194="อนุปริญญา (ปวช., ปวส., ฝึกหัดครู)",4,[1]original_ver!H194="ปริญญาตรี",5,[1]original_ver!H194="สูงกว่าปริญญาตรี",6,[1]original_ver!H194="","")</f>
        <v>4</v>
      </c>
      <c r="I366" s="17" cm="1">
        <f t="array" ref="I366">_xlfn.IFS([1]original_ver!I194="โสด",1,[1]original_ver!I194="สมรส/อยู่ด้วยกัน",2,[1]original_ver!I194="หย่าร้าง/แยกกันอยู่",3,[1]original_ver!I194="หม้าย",4,[1]original_ver!I194="","")</f>
        <v>2</v>
      </c>
      <c r="J366" s="15">
        <v>4</v>
      </c>
      <c r="K366" s="15">
        <v>30</v>
      </c>
      <c r="L366" s="17" cm="1">
        <f t="array" ref="L366">_xlfn.IFS([1]original_ver!L194="ใช่",1,[1]original_ver!L194="ไม่ใช่",0,[1]original_ver!L194="","")</f>
        <v>0</v>
      </c>
      <c r="M366" s="17" cm="1">
        <f t="array" ref="M366">_xlfn.IFS([1]original_ver!M194="กู้ยืม",1,[1]original_ver!M194="ไม่กู้ยืม",0,[1]original_ver!M194="","")</f>
        <v>0</v>
      </c>
      <c r="N366" s="17">
        <f>IF($O366&gt;1, 1,0)</f>
        <v>1</v>
      </c>
      <c r="O366" s="23">
        <v>480000</v>
      </c>
      <c r="P366" s="17" cm="1">
        <f t="array" ref="P366">_xlfn.IFS([1]original_ver!O194="ใช่",1,[1]original_ver!O194="ไม่ใช่",0,[1]original_ver!O194="","")</f>
        <v>1</v>
      </c>
      <c r="Q366" s="17"/>
      <c r="R366" s="17">
        <v>8</v>
      </c>
      <c r="S366" s="17">
        <v>1</v>
      </c>
      <c r="T366" s="17">
        <v>1</v>
      </c>
      <c r="U366" s="17">
        <v>30000</v>
      </c>
      <c r="V366" s="17">
        <v>2</v>
      </c>
      <c r="W366" s="15">
        <f>$U366/$T366</f>
        <v>30000</v>
      </c>
      <c r="X366" s="48"/>
      <c r="Y366" s="48"/>
      <c r="Z366" s="48"/>
      <c r="AA366" s="48"/>
      <c r="AB366" s="48"/>
      <c r="AC366" s="48">
        <f t="shared" si="35"/>
        <v>30000</v>
      </c>
      <c r="AD366">
        <f t="shared" si="30"/>
        <v>30000</v>
      </c>
      <c r="AE366" s="17">
        <v>8</v>
      </c>
      <c r="AF366" s="17">
        <v>1</v>
      </c>
      <c r="AG366" s="17">
        <v>1</v>
      </c>
      <c r="AH366" s="17">
        <v>26000</v>
      </c>
      <c r="AI366" s="17">
        <v>2</v>
      </c>
      <c r="AJ366" s="27">
        <f>$AH366/$AG366</f>
        <v>26000</v>
      </c>
      <c r="AK366" s="17"/>
      <c r="AL366" s="17"/>
      <c r="AM366" s="17"/>
      <c r="AN366" s="17"/>
      <c r="AO366" s="17"/>
      <c r="AP366" s="149">
        <f t="shared" si="31"/>
        <v>26000</v>
      </c>
      <c r="AQ366" s="149">
        <f t="shared" si="29"/>
        <v>26000</v>
      </c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49">
        <v>1.75</v>
      </c>
      <c r="CE366" s="49">
        <v>1</v>
      </c>
      <c r="CF366" s="49">
        <v>1</v>
      </c>
      <c r="CG366" s="49">
        <v>1</v>
      </c>
      <c r="CH366" s="49">
        <v>1</v>
      </c>
      <c r="CI366" s="153">
        <f t="shared" si="32"/>
        <v>1.1499999999999999</v>
      </c>
      <c r="CJ366" s="17">
        <v>1</v>
      </c>
      <c r="CK366" cm="1">
        <f t="array" ref="CK366">_xlfn.IFS([1]original_ver!CH194="จากการเข้าร่วมกิจกรรมอบรม ที่จัดโดยโครงการเกษตรกรปราดเปรื่อง (Smart Farmer)",1,[1]original_ver!CH194="จากการเข้าร่วมกิจกรรมอบรม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ๆ",3,[1]original_ver!CH194="จากการเรียนรู้ผ่านประสบการณ์ของผู้อื่น ได้แก่ เพื่อนบ้าน พี่น้อง เพื่อน และญาติ เป็นต้น",4,[1]original_ver!CH194="ไม่ได้เข้าร่วมกิจกรรมอบรมหรือเรียนรู้ใด ๆ (ข้ามไปข้อ 33)",5)</f>
        <v>5</v>
      </c>
      <c r="CL366" s="15" t="str" cm="1">
        <f t="array" ref="CL366">_xlfn.IFS([1]original_ver!CJ194="ความรู้ทางการเกษตรและการใช้เทคโนโลยีสำหรับการผลิตในฟาร์ม",1,[1]original_ver!CJ194="การวางแผนและจัดการฟาร์ม เช่น การเก็บเกี่ยว การเงิน และการวางแผนทางการตลาด",2,[1]original_ver!CJ194="การเป็นผู้ประกอบการทางการเกษตร",3,[1]original_ver!CJ194="การเพิ่มมูลค่าผลผลิต และการแปรรูปผลผลิต (รวมถึงการพัฒนาคุณภาพผลผลิต)",4,[1]original_ver!CJ194="","")</f>
        <v/>
      </c>
      <c r="CM366" s="17"/>
      <c r="CN366" s="17"/>
      <c r="CO366" s="15" t="str" cm="1">
        <f t="array" ref="CO366">_xlfn.IFS([1]original_ver!CN194="ความรู้ทางการเกษตรและการใช้เทคโนโลยีสำหรับการผลิตในฟาร์ม",1,[1]original_ver!CN194="การวางแผนและจัดการฟาร์ม เช่น การเก็บเกี่ยว การเงิน และการวางแผนทางการตลาด",2,[1]original_ver!CN194="การเป็นผู้ประกอบการทางการเกษตร",3,[1]original_ver!CN194="การเพิ่มมูลค่าผลผลิต และการแปรรูปผลผลิต (รวมถึงการพัฒนาคุณภาพผลผลิต)",4,[1]original_ver!CN194="","")</f>
        <v/>
      </c>
      <c r="CP366" s="17"/>
      <c r="CQ366" s="17"/>
      <c r="CR366" s="15" t="str" cm="1">
        <f t="array" ref="CR366">_xlfn.IFS([1]original_ver!CR194="ประยุกต์",1,[1]original_ver!CR194="ไม่ประยุกต์",0,[1]original_ver!CR194="","")</f>
        <v/>
      </c>
      <c r="CS366" s="15" t="str" cm="1">
        <f t="array" ref="CS366">_xlfn.IFS([1]original_ver!CS194="ประยุกต์",1,[1]original_ver!CS194="ไม่ประยุกต์",0,[1]original_ver!CS194="","")</f>
        <v/>
      </c>
      <c r="CT366" s="17"/>
      <c r="CU366" s="15" t="str" cm="1">
        <f t="array" ref="CU366">_xlfn.IFS([1]original_ver!CV194="ประยุกต์",1,[1]original_ver!CV194="ไม่ประยุกต์",0,[1]original_ver!CV194="","")</f>
        <v/>
      </c>
      <c r="CV366" s="17"/>
      <c r="CW366" s="15" t="str" cm="1">
        <f t="array" ref="CW366">_xlfn.IFS([1]original_ver!CY194="ประยุกต์",1,[1]original_ver!CY194="ไม่ประยุกต์",0,[1]original_ver!CY194="","")</f>
        <v/>
      </c>
      <c r="CX366" s="17"/>
      <c r="CY366" s="15" t="str" cm="1">
        <f t="array" ref="CY366">_xlfn.IFS([1]original_ver!DB194="ประยุกต์",1,[1]original_ver!DB194="ไม่ประยุกต์",0,[1]original_ver!DB194="","")</f>
        <v/>
      </c>
      <c r="CZ366" s="17"/>
      <c r="DA366" s="17"/>
      <c r="DB366" s="17"/>
      <c r="DC366" s="17"/>
      <c r="DD366" s="17"/>
      <c r="DE366" s="17"/>
      <c r="DF366" s="17"/>
      <c r="DG366" s="17">
        <v>3</v>
      </c>
      <c r="DH366" s="17">
        <v>3</v>
      </c>
      <c r="DI366" s="17">
        <v>2</v>
      </c>
      <c r="DJ366" s="17">
        <v>3</v>
      </c>
      <c r="DK366" s="17"/>
      <c r="DL366" s="17"/>
      <c r="DM366" s="17">
        <v>1</v>
      </c>
      <c r="DN366" s="17">
        <v>3</v>
      </c>
      <c r="DO366" s="17"/>
      <c r="DP366" s="17"/>
      <c r="DQ366" s="17"/>
      <c r="DR366" s="17"/>
      <c r="DS366" s="49">
        <v>4.2</v>
      </c>
      <c r="DT366" s="49">
        <v>4</v>
      </c>
      <c r="DU366" s="17">
        <v>4.25</v>
      </c>
      <c r="DV366" s="49">
        <v>4</v>
      </c>
      <c r="DW366" s="49">
        <v>4</v>
      </c>
      <c r="DX366" s="49">
        <v>5</v>
      </c>
      <c r="DY366" s="153"/>
      <c r="DZ366" s="25">
        <v>4.2</v>
      </c>
      <c r="EA366" s="25">
        <v>4</v>
      </c>
      <c r="EB366" s="25">
        <v>4.25</v>
      </c>
      <c r="EC366" s="25">
        <v>4</v>
      </c>
      <c r="ED366" s="25">
        <v>4</v>
      </c>
      <c r="EE366">
        <v>5</v>
      </c>
    </row>
    <row r="367" spans="1:135" x14ac:dyDescent="0.2">
      <c r="A367">
        <v>183</v>
      </c>
      <c r="AC367">
        <f t="shared" si="35"/>
        <v>0</v>
      </c>
      <c r="AD367" t="e">
        <f t="shared" si="30"/>
        <v>#DIV/0!</v>
      </c>
      <c r="AP367" s="148">
        <f t="shared" si="31"/>
        <v>0</v>
      </c>
      <c r="AQ367" s="148" t="e">
        <f t="shared" si="29"/>
        <v>#DIV/0!</v>
      </c>
      <c r="CI367" s="148" t="e">
        <f t="shared" si="32"/>
        <v>#DIV/0!</v>
      </c>
    </row>
    <row r="368" spans="1:135" x14ac:dyDescent="0.2">
      <c r="A368">
        <v>184</v>
      </c>
      <c r="B368" s="15">
        <v>574</v>
      </c>
      <c r="C368" s="47" t="s">
        <v>751</v>
      </c>
      <c r="D368" cm="1">
        <f t="array" ref="D368">_xlfn.IFS([1]original_ver!D195="Participant",1,[1]original_ver!D195="Non-Participant",0,[1]original_ver!D195="","")</f>
        <v>1</v>
      </c>
      <c r="E368" s="15">
        <v>2</v>
      </c>
      <c r="F368" s="17" cm="1">
        <f t="array" ref="F368">_xlfn.IFS([1]original_ver!F195="ชาย",1,[1]original_ver!F195="หญิง",0,[1]original_ver!F195="","")</f>
        <v>0</v>
      </c>
      <c r="G368" s="15">
        <v>56</v>
      </c>
      <c r="H368" s="17" cm="1">
        <f t="array" ref="H368">_xlfn.IFS([1]original_ver!H195="ไม่มีการศึกษา",0,[1]original_ver!H195="ประถมศึกษา",1,[1]original_ver!H195="มัธยมศึกษาตอนต้น",2,[1]original_ver!H195="มัธยมศึกษาตอนปลาย",3,[1]original_ver!H195="อนุปริญญา (ปวช., ปวส., ฝึกหัดครู)",4,[1]original_ver!H195="ปริญญาตรี",5,[1]original_ver!H195="สูงกว่าปริญญาตรี",6,[1]original_ver!H195="","")</f>
        <v>1</v>
      </c>
      <c r="I368" s="17" cm="1">
        <f t="array" ref="I368">_xlfn.IFS([1]original_ver!I195="โสด",1,[1]original_ver!I195="สมรส/อยู่ด้วยกัน",2,[1]original_ver!I195="หย่าร้าง/แยกกันอยู่",3,[1]original_ver!I195="หม้าย",4,[1]original_ver!I195="","")</f>
        <v>2</v>
      </c>
      <c r="J368" s="15">
        <v>5</v>
      </c>
      <c r="K368" s="15">
        <v>20</v>
      </c>
      <c r="L368" s="17" cm="1">
        <f t="array" ref="L368">_xlfn.IFS([1]original_ver!L195="ใช่",1,[1]original_ver!L195="ไม่ใช่",0,[1]original_ver!L195="","")</f>
        <v>0</v>
      </c>
      <c r="M368" s="17" cm="1">
        <f t="array" ref="M368">_xlfn.IFS([1]original_ver!M195="กู้ยืม",1,[1]original_ver!M195="ไม่กู้ยืม",0,[1]original_ver!M195="","")</f>
        <v>1</v>
      </c>
      <c r="N368" s="17">
        <f>IF($O368&gt;1, 1,0)</f>
        <v>1</v>
      </c>
      <c r="O368" s="23">
        <v>480000</v>
      </c>
      <c r="P368" s="17" cm="1">
        <f t="array" ref="P368">_xlfn.IFS([1]original_ver!O195="ใช่",1,[1]original_ver!O195="ไม่ใช่",0,[1]original_ver!O195="","")</f>
        <v>1</v>
      </c>
      <c r="Q368" s="17"/>
      <c r="R368" s="17">
        <v>7</v>
      </c>
      <c r="S368" s="17">
        <v>1</v>
      </c>
      <c r="T368" s="17">
        <v>30</v>
      </c>
      <c r="U368" s="17">
        <v>3000</v>
      </c>
      <c r="V368" s="17">
        <v>6</v>
      </c>
      <c r="W368" s="22">
        <f>$U368/$T368</f>
        <v>100</v>
      </c>
      <c r="X368" s="48"/>
      <c r="Y368" s="48"/>
      <c r="Z368" s="48"/>
      <c r="AA368" s="48"/>
      <c r="AB368" s="48"/>
      <c r="AC368" s="48">
        <f t="shared" si="35"/>
        <v>3000</v>
      </c>
      <c r="AD368">
        <f t="shared" si="30"/>
        <v>100</v>
      </c>
      <c r="AE368" s="17">
        <v>7</v>
      </c>
      <c r="AF368" s="17">
        <v>1</v>
      </c>
      <c r="AG368" s="17">
        <v>30</v>
      </c>
      <c r="AH368" s="17">
        <v>5000</v>
      </c>
      <c r="AI368" s="17">
        <v>6</v>
      </c>
      <c r="AJ368" s="27">
        <f>$AH368/$AG368</f>
        <v>166.66666666666666</v>
      </c>
      <c r="AK368" s="48"/>
      <c r="AL368" s="48"/>
      <c r="AM368" s="48"/>
      <c r="AN368" s="48"/>
      <c r="AO368" s="48"/>
      <c r="AP368" s="149">
        <f t="shared" si="31"/>
        <v>5000</v>
      </c>
      <c r="AQ368" s="149">
        <f t="shared" si="29"/>
        <v>166.66666666666666</v>
      </c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9">
        <v>3.75</v>
      </c>
      <c r="CE368" s="49">
        <v>3</v>
      </c>
      <c r="CF368" s="49">
        <v>2.6666666666666665</v>
      </c>
      <c r="CG368" s="49">
        <v>3</v>
      </c>
      <c r="CH368" s="49">
        <v>3</v>
      </c>
      <c r="CI368" s="153">
        <f t="shared" si="32"/>
        <v>3.083333333333333</v>
      </c>
      <c r="CJ368" s="17">
        <v>3</v>
      </c>
      <c r="CK368" cm="1">
        <f t="array" ref="CK368">_xlfn.IFS([1]original_ver!CH195="จากการเข้าร่วมกิจกรรมอบรม ที่จัดโดยโครงการเกษตรกรปราดเปรื่อง (Smart Farmer)",1,[1]original_ver!CH195="จากการเข้าร่วมกิจกรรมอบรม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ๆ",3,[1]original_ver!CH195="จากการเรียนรู้ผ่านประสบการณ์ของผู้อื่น ได้แก่ เพื่อนบ้าน พี่น้อง เพื่อน และญาติ เป็นต้น",4,[1]original_ver!CH195="ไม่ได้เข้าร่วมกิจกรรมอบรมหรือเรียนรู้ใด ๆ (ข้ามไปข้อ 33)",5)</f>
        <v>5</v>
      </c>
      <c r="CL368" s="15" t="str" cm="1">
        <f t="array" ref="CL368">_xlfn.IFS([1]original_ver!CJ195="ความรู้ทางการเกษตรและการใช้เทคโนโลยีสำหรับการผลิตในฟาร์ม",1,[1]original_ver!CJ195="การวางแผนและจัดการฟาร์ม เช่น การเก็บเกี่ยว การเงิน และการวางแผนทางการตลาด",2,[1]original_ver!CJ195="การเป็นผู้ประกอบการทางการเกษตร",3,[1]original_ver!CJ195="การเพิ่มมูลค่าผลผลิต และการแปรรูปผลผลิต (รวมถึงการพัฒนาคุณภาพผลผลิต)",4,[1]original_ver!CJ195="","")</f>
        <v/>
      </c>
      <c r="CM368" s="48"/>
      <c r="CN368" s="48"/>
      <c r="CO368" s="15" t="str" cm="1">
        <f t="array" ref="CO368">_xlfn.IFS([1]original_ver!CN195="ความรู้ทางการเกษตรและการใช้เทคโนโลยีสำหรับการผลิตในฟาร์ม",1,[1]original_ver!CN195="การวางแผนและจัดการฟาร์ม เช่น การเก็บเกี่ยว การเงิน และการวางแผนทางการตลาด",2,[1]original_ver!CN195="การเป็นผู้ประกอบการทางการเกษตร",3,[1]original_ver!CN195="การเพิ่มมูลค่าผลผลิต และการแปรรูปผลผลิต (รวมถึงการพัฒนาคุณภาพผลผลิต)",4,[1]original_ver!CN195="","")</f>
        <v/>
      </c>
      <c r="CP368" s="48"/>
      <c r="CQ368" s="48"/>
      <c r="CR368" s="15" t="str" cm="1">
        <f t="array" ref="CR368">_xlfn.IFS([1]original_ver!CR195="ประยุกต์",1,[1]original_ver!CR195="ไม่ประยุกต์",0,[1]original_ver!CR195="","")</f>
        <v/>
      </c>
      <c r="CS368" s="15" t="str" cm="1">
        <f t="array" ref="CS368">_xlfn.IFS([1]original_ver!CS195="ประยุกต์",1,[1]original_ver!CS195="ไม่ประยุกต์",0,[1]original_ver!CS195="","")</f>
        <v/>
      </c>
      <c r="CT368" s="48"/>
      <c r="CU368" s="15" t="str" cm="1">
        <f t="array" ref="CU368">_xlfn.IFS([1]original_ver!CV195="ประยุกต์",1,[1]original_ver!CV195="ไม่ประยุกต์",0,[1]original_ver!CV195="","")</f>
        <v/>
      </c>
      <c r="CV368" s="48"/>
      <c r="CW368" s="15" t="str" cm="1">
        <f t="array" ref="CW368">_xlfn.IFS([1]original_ver!CY195="ประยุกต์",1,[1]original_ver!CY195="ไม่ประยุกต์",0,[1]original_ver!CY195="","")</f>
        <v/>
      </c>
      <c r="CX368" s="48"/>
      <c r="CY368" s="15" t="str" cm="1">
        <f t="array" ref="CY368">_xlfn.IFS([1]original_ver!DB195="ประยุกต์",1,[1]original_ver!DB195="ไม่ประยุกต์",0,[1]original_ver!DB195="","")</f>
        <v/>
      </c>
      <c r="CZ368" s="48"/>
      <c r="DA368" s="48"/>
      <c r="DB368" s="48"/>
      <c r="DC368" s="48"/>
      <c r="DD368" s="48"/>
      <c r="DE368" s="48"/>
      <c r="DF368" s="48"/>
      <c r="DG368" s="17">
        <v>2</v>
      </c>
      <c r="DH368" s="17">
        <v>3</v>
      </c>
      <c r="DI368" s="48"/>
      <c r="DJ368" s="48"/>
      <c r="DK368" s="17">
        <v>3</v>
      </c>
      <c r="DL368" s="17">
        <v>4</v>
      </c>
      <c r="DM368" s="17">
        <v>1</v>
      </c>
      <c r="DN368" s="17">
        <v>1</v>
      </c>
      <c r="DO368" s="17" t="s">
        <v>752</v>
      </c>
      <c r="DP368" s="17">
        <v>1</v>
      </c>
      <c r="DQ368" s="17">
        <v>4</v>
      </c>
      <c r="DR368" s="48"/>
      <c r="DS368" s="52">
        <v>4</v>
      </c>
      <c r="DT368" s="52">
        <v>3.3333333333333335</v>
      </c>
      <c r="DU368" s="48">
        <v>3.5</v>
      </c>
      <c r="DV368" s="52">
        <v>3.4</v>
      </c>
      <c r="DW368" s="52">
        <v>2</v>
      </c>
      <c r="DX368" s="52">
        <v>3</v>
      </c>
      <c r="DY368" s="153"/>
      <c r="DZ368" s="25">
        <v>4.2</v>
      </c>
      <c r="EA368" s="25">
        <v>4.333333333333333</v>
      </c>
      <c r="EB368" s="25">
        <v>4.5</v>
      </c>
      <c r="EC368" s="25">
        <v>4.4000000000000004</v>
      </c>
      <c r="ED368" s="25">
        <v>2.3333333333333335</v>
      </c>
      <c r="EE368">
        <v>3</v>
      </c>
    </row>
    <row r="369" spans="1:135" x14ac:dyDescent="0.2">
      <c r="A369">
        <v>184</v>
      </c>
      <c r="AC369">
        <f t="shared" si="35"/>
        <v>0</v>
      </c>
      <c r="AD369" t="e">
        <f t="shared" si="30"/>
        <v>#DIV/0!</v>
      </c>
      <c r="AP369" s="148">
        <f t="shared" si="31"/>
        <v>0</v>
      </c>
      <c r="AQ369" s="148" t="e">
        <f t="shared" si="29"/>
        <v>#DIV/0!</v>
      </c>
      <c r="CI369" s="148" t="e">
        <f t="shared" si="32"/>
        <v>#DIV/0!</v>
      </c>
    </row>
    <row r="370" spans="1:135" x14ac:dyDescent="0.2">
      <c r="A370">
        <v>185</v>
      </c>
      <c r="B370" s="15">
        <v>575</v>
      </c>
      <c r="C370" s="60" t="s">
        <v>753</v>
      </c>
      <c r="D370" cm="1">
        <f t="array" ref="D370">_xlfn.IFS([1]original_ver!D196="Participant",1,[1]original_ver!D196="Non-Participant",0,[1]original_ver!D196="","")</f>
        <v>1</v>
      </c>
      <c r="E370" s="15">
        <v>2</v>
      </c>
      <c r="F370" s="17" cm="1">
        <f t="array" ref="F370">_xlfn.IFS([1]original_ver!F196="ชาย",1,[1]original_ver!F196="หญิง",0,[1]original_ver!F196="","")</f>
        <v>1</v>
      </c>
      <c r="G370" s="15">
        <v>65</v>
      </c>
      <c r="H370" s="17" cm="1">
        <f t="array" ref="H370">_xlfn.IFS([1]original_ver!H196="ไม่มีการศึกษา",0,[1]original_ver!H196="ประถมศึกษา",1,[1]original_ver!H196="มัธยมศึกษาตอนต้น",2,[1]original_ver!H196="มัธยมศึกษาตอนปลาย",3,[1]original_ver!H196="อนุปริญญา (ปวช., ปวส., ฝึกหัดครู)",4,[1]original_ver!H196="ปริญญาตรี",5,[1]original_ver!H196="สูงกว่าปริญญาตรี",6,[1]original_ver!H196="","")</f>
        <v>4</v>
      </c>
      <c r="I370" s="17" cm="1">
        <f t="array" ref="I370">_xlfn.IFS([1]original_ver!I196="โสด",1,[1]original_ver!I196="สมรส/อยู่ด้วยกัน",2,[1]original_ver!I196="หย่าร้าง/แยกกันอยู่",3,[1]original_ver!I196="หม้าย",4,[1]original_ver!I196="","")</f>
        <v>2</v>
      </c>
      <c r="J370" s="15">
        <v>4</v>
      </c>
      <c r="K370" s="15">
        <v>30</v>
      </c>
      <c r="L370" s="17" cm="1">
        <f t="array" ref="L370">_xlfn.IFS([1]original_ver!L196="ใช่",1,[1]original_ver!L196="ไม่ใช่",0,[1]original_ver!L196="","")</f>
        <v>0</v>
      </c>
      <c r="M370" s="17" cm="1">
        <f t="array" ref="M370">_xlfn.IFS([1]original_ver!M196="กู้ยืม",1,[1]original_ver!M196="ไม่กู้ยืม",0,[1]original_ver!M196="","")</f>
        <v>0</v>
      </c>
      <c r="N370" s="17">
        <f>IF($O370&gt;1, 1,0)</f>
        <v>0</v>
      </c>
      <c r="O370" s="26"/>
      <c r="P370" s="17" cm="1">
        <f t="array" ref="P370">_xlfn.IFS([1]original_ver!O196="ใช่",1,[1]original_ver!O196="ไม่ใช่",0,[1]original_ver!O196="","")</f>
        <v>1</v>
      </c>
      <c r="Q370" s="17"/>
      <c r="R370" s="17">
        <v>1</v>
      </c>
      <c r="S370" s="17">
        <v>1</v>
      </c>
      <c r="T370" s="17">
        <v>7</v>
      </c>
      <c r="U370" s="17">
        <v>2000</v>
      </c>
      <c r="V370" s="53">
        <v>9</v>
      </c>
      <c r="W370" s="20">
        <f>$U370/$T370</f>
        <v>285.71428571428572</v>
      </c>
      <c r="X370" s="48"/>
      <c r="Y370" s="48"/>
      <c r="Z370" s="48"/>
      <c r="AA370" s="48"/>
      <c r="AB370" s="48"/>
      <c r="AC370" s="48">
        <f t="shared" si="35"/>
        <v>2000</v>
      </c>
      <c r="AD370">
        <f t="shared" si="30"/>
        <v>285.71428571428572</v>
      </c>
      <c r="AE370" s="17">
        <v>1</v>
      </c>
      <c r="AF370" s="17">
        <v>1</v>
      </c>
      <c r="AG370" s="17">
        <v>5</v>
      </c>
      <c r="AH370" s="17">
        <v>1300</v>
      </c>
      <c r="AI370" s="18">
        <v>9</v>
      </c>
      <c r="AJ370" s="27">
        <f>$AH370/$AG370</f>
        <v>260</v>
      </c>
      <c r="AK370" s="48"/>
      <c r="AL370" s="48"/>
      <c r="AM370" s="48"/>
      <c r="AN370" s="48"/>
      <c r="AO370" s="48"/>
      <c r="AP370" s="149">
        <f t="shared" si="31"/>
        <v>1300</v>
      </c>
      <c r="AQ370" s="149">
        <f t="shared" si="29"/>
        <v>260</v>
      </c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9">
        <v>1</v>
      </c>
      <c r="CE370" s="49">
        <v>1</v>
      </c>
      <c r="CF370" s="49">
        <v>1</v>
      </c>
      <c r="CG370" s="49">
        <v>1</v>
      </c>
      <c r="CH370" s="49">
        <v>5</v>
      </c>
      <c r="CI370" s="153">
        <f t="shared" si="32"/>
        <v>1.8</v>
      </c>
      <c r="CJ370" s="17">
        <v>4</v>
      </c>
      <c r="CK370" cm="1">
        <f t="array" ref="CK370">_xlfn.IFS([1]original_ver!CH196="จากการเข้าร่วมกิจกรรมอบรม ที่จัดโดยโครงการเกษตรกรปราดเปรื่อง (Smart Farmer)",1,[1]original_ver!CH196="จากการเข้าร่วมกิจกรรมอบรม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ๆ",3,[1]original_ver!CH196="จากการเรียนรู้ผ่านประสบการณ์ของผู้อื่น ได้แก่ เพื่อนบ้าน พี่น้อง เพื่อน และญาติ เป็นต้น",4,[1]original_ver!CH196="ไม่ได้เข้าร่วมกิจกรรมอบรมหรือเรียนรู้ใด ๆ (ข้ามไปข้อ 33)",5)</f>
        <v>5</v>
      </c>
      <c r="CL370" s="15" t="str" cm="1">
        <f t="array" ref="CL370">_xlfn.IFS([1]original_ver!CJ196="ความรู้ทางการเกษตรและการใช้เทคโนโลยีสำหรับการผลิตในฟาร์ม",1,[1]original_ver!CJ196="การวางแผนและจัดการฟาร์ม เช่น การเก็บเกี่ยว การเงิน และการวางแผนทางการตลาด",2,[1]original_ver!CJ196="การเป็นผู้ประกอบการทางการเกษตร",3,[1]original_ver!CJ196="การเพิ่มมูลค่าผลผลิต และการแปรรูปผลผลิต (รวมถึงการพัฒนาคุณภาพผลผลิต)",4,[1]original_ver!CJ196="","")</f>
        <v/>
      </c>
      <c r="CM370" s="48"/>
      <c r="CN370" s="48"/>
      <c r="CO370" s="15" t="str" cm="1">
        <f t="array" ref="CO370">_xlfn.IFS([1]original_ver!CN196="ความรู้ทางการเกษตรและการใช้เทคโนโลยีสำหรับการผลิตในฟาร์ม",1,[1]original_ver!CN196="การวางแผนและจัดการฟาร์ม เช่น การเก็บเกี่ยว การเงิน และการวางแผนทางการตลาด",2,[1]original_ver!CN196="การเป็นผู้ประกอบการทางการเกษตร",3,[1]original_ver!CN196="การเพิ่มมูลค่าผลผลิต และการแปรรูปผลผลิต (รวมถึงการพัฒนาคุณภาพผลผลิต)",4,[1]original_ver!CN196="","")</f>
        <v/>
      </c>
      <c r="CP370" s="48"/>
      <c r="CQ370" s="48"/>
      <c r="CR370" s="15" t="str" cm="1">
        <f t="array" ref="CR370">_xlfn.IFS([1]original_ver!CR196="ประยุกต์",1,[1]original_ver!CR196="ไม่ประยุกต์",0,[1]original_ver!CR196="","")</f>
        <v/>
      </c>
      <c r="CS370" s="15" t="str" cm="1">
        <f t="array" ref="CS370">_xlfn.IFS([1]original_ver!CS196="ประยุกต์",1,[1]original_ver!CS196="ไม่ประยุกต์",0,[1]original_ver!CS196="","")</f>
        <v/>
      </c>
      <c r="CT370" s="48"/>
      <c r="CU370" s="15" t="str" cm="1">
        <f t="array" ref="CU370">_xlfn.IFS([1]original_ver!CV196="ประยุกต์",1,[1]original_ver!CV196="ไม่ประยุกต์",0,[1]original_ver!CV196="","")</f>
        <v/>
      </c>
      <c r="CV370" s="48"/>
      <c r="CW370" s="15" t="str" cm="1">
        <f t="array" ref="CW370">_xlfn.IFS([1]original_ver!CY196="ประยุกต์",1,[1]original_ver!CY196="ไม่ประยุกต์",0,[1]original_ver!CY196="","")</f>
        <v/>
      </c>
      <c r="CX370" s="48"/>
      <c r="CY370" s="15" t="str" cm="1">
        <f t="array" ref="CY370">_xlfn.IFS([1]original_ver!DB196="ประยุกต์",1,[1]original_ver!DB196="ไม่ประยุกต์",0,[1]original_ver!DB196="","")</f>
        <v/>
      </c>
      <c r="CZ370" s="48"/>
      <c r="DA370" s="48"/>
      <c r="DB370" s="48"/>
      <c r="DC370" s="48"/>
      <c r="DD370" s="48"/>
      <c r="DE370" s="48"/>
      <c r="DF370" s="48"/>
      <c r="DG370" s="17">
        <v>1</v>
      </c>
      <c r="DH370" s="17">
        <v>2</v>
      </c>
      <c r="DI370" s="17">
        <v>3</v>
      </c>
      <c r="DJ370" s="17">
        <v>2</v>
      </c>
      <c r="DK370" s="17">
        <v>2</v>
      </c>
      <c r="DL370" s="17">
        <v>2</v>
      </c>
      <c r="DM370" s="48"/>
      <c r="DN370" s="48"/>
      <c r="DO370" s="48"/>
      <c r="DP370" s="48"/>
      <c r="DQ370" s="48"/>
      <c r="DR370" s="48"/>
      <c r="DS370" s="49">
        <v>4</v>
      </c>
      <c r="DT370" s="49">
        <v>3</v>
      </c>
      <c r="DU370" s="17">
        <v>3.5</v>
      </c>
      <c r="DV370" s="49">
        <v>3</v>
      </c>
      <c r="DW370" s="49">
        <v>3.6666666666666665</v>
      </c>
      <c r="DX370" s="49">
        <v>4</v>
      </c>
      <c r="DY370" s="153"/>
      <c r="DZ370" s="25">
        <v>4</v>
      </c>
      <c r="EA370" s="25">
        <v>3</v>
      </c>
      <c r="EB370" s="25">
        <v>3.5</v>
      </c>
      <c r="EC370" s="25">
        <v>3</v>
      </c>
      <c r="ED370" s="25">
        <v>3.6666666666666665</v>
      </c>
      <c r="EE370">
        <v>4</v>
      </c>
    </row>
    <row r="371" spans="1:135" x14ac:dyDescent="0.2">
      <c r="A371">
        <v>185</v>
      </c>
      <c r="AC371">
        <f t="shared" si="35"/>
        <v>0</v>
      </c>
      <c r="AD371" t="e">
        <f t="shared" si="30"/>
        <v>#DIV/0!</v>
      </c>
      <c r="AP371" s="148">
        <f t="shared" si="31"/>
        <v>0</v>
      </c>
      <c r="AQ371" s="148" t="e">
        <f t="shared" si="29"/>
        <v>#DIV/0!</v>
      </c>
      <c r="CI371" s="148" t="e">
        <f t="shared" si="32"/>
        <v>#DIV/0!</v>
      </c>
    </row>
    <row r="372" spans="1:135" x14ac:dyDescent="0.2">
      <c r="A372">
        <v>186</v>
      </c>
      <c r="B372" s="15">
        <v>576</v>
      </c>
      <c r="C372" s="47" t="s">
        <v>754</v>
      </c>
      <c r="D372" cm="1">
        <f t="array" ref="D372">_xlfn.IFS([1]original_ver!D197="Participant",1,[1]original_ver!D197="Non-Participant",0,[1]original_ver!D197="","")</f>
        <v>1</v>
      </c>
      <c r="E372" s="15">
        <v>2</v>
      </c>
      <c r="F372" s="17" cm="1">
        <f t="array" ref="F372">_xlfn.IFS([1]original_ver!F197="ชาย",1,[1]original_ver!F197="หญิง",0,[1]original_ver!F197="","")</f>
        <v>1</v>
      </c>
      <c r="G372" s="15">
        <v>50</v>
      </c>
      <c r="H372" s="17" cm="1">
        <f t="array" ref="H372">_xlfn.IFS([1]original_ver!H197="ไม่มีการศึกษา",0,[1]original_ver!H197="ประถมศึกษา",1,[1]original_ver!H197="มัธยมศึกษาตอนต้น",2,[1]original_ver!H197="มัธยมศึกษาตอนปลาย",3,[1]original_ver!H197="อนุปริญญา (ปวช., ปวส., ฝึกหัดครู)",4,[1]original_ver!H197="ปริญญาตรี",5,[1]original_ver!H197="สูงกว่าปริญญาตรี",6,[1]original_ver!H197="","")</f>
        <v>4</v>
      </c>
      <c r="I372" s="17" cm="1">
        <f t="array" ref="I372">_xlfn.IFS([1]original_ver!I197="โสด",1,[1]original_ver!I197="สมรส/อยู่ด้วยกัน",2,[1]original_ver!I197="หย่าร้าง/แยกกันอยู่",3,[1]original_ver!I197="หม้าย",4,[1]original_ver!I197="","")</f>
        <v>3</v>
      </c>
      <c r="J372" s="15">
        <v>2</v>
      </c>
      <c r="K372" s="15">
        <v>20</v>
      </c>
      <c r="L372" s="17">
        <v>1</v>
      </c>
      <c r="M372" s="17" cm="1">
        <f t="array" ref="M372">_xlfn.IFS([1]original_ver!M197="กู้ยืม",1,[1]original_ver!M197="ไม่กู้ยืม",0,[1]original_ver!M197="","")</f>
        <v>0</v>
      </c>
      <c r="N372" s="17">
        <f>IF($O372&gt;1, 1,0)</f>
        <v>1</v>
      </c>
      <c r="O372" s="23">
        <v>360000</v>
      </c>
      <c r="P372" s="17" cm="1">
        <f t="array" ref="P372">_xlfn.IFS([1]original_ver!O197="ใช่",1,[1]original_ver!O197="ไม่ใช่",0,[1]original_ver!O197="","")</f>
        <v>1</v>
      </c>
      <c r="Q372" s="17"/>
      <c r="R372" s="17">
        <v>1</v>
      </c>
      <c r="S372" s="17">
        <v>1</v>
      </c>
      <c r="T372" s="17">
        <v>15</v>
      </c>
      <c r="U372" s="17">
        <v>18000</v>
      </c>
      <c r="V372" s="53">
        <v>10</v>
      </c>
      <c r="W372" s="20">
        <f>$U372/$T372</f>
        <v>1200</v>
      </c>
      <c r="X372" s="48"/>
      <c r="Y372" s="48"/>
      <c r="Z372" s="48"/>
      <c r="AA372" s="48"/>
      <c r="AB372" s="48"/>
      <c r="AC372" s="48">
        <f t="shared" si="35"/>
        <v>18000</v>
      </c>
      <c r="AD372">
        <f t="shared" si="30"/>
        <v>1200</v>
      </c>
      <c r="AE372" s="17">
        <v>1</v>
      </c>
      <c r="AF372" s="17">
        <v>1</v>
      </c>
      <c r="AG372" s="17">
        <v>15</v>
      </c>
      <c r="AH372" s="17">
        <v>18000</v>
      </c>
      <c r="AI372" s="18">
        <v>10</v>
      </c>
      <c r="AJ372" s="27">
        <f>$AH372/$AG372</f>
        <v>1200</v>
      </c>
      <c r="AK372" s="48"/>
      <c r="AL372" s="48"/>
      <c r="AM372" s="48"/>
      <c r="AN372" s="48"/>
      <c r="AO372" s="48"/>
      <c r="AP372" s="149">
        <f t="shared" si="31"/>
        <v>18000</v>
      </c>
      <c r="AQ372" s="149">
        <f t="shared" si="29"/>
        <v>1200</v>
      </c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9">
        <v>1</v>
      </c>
      <c r="CE372" s="49">
        <v>1</v>
      </c>
      <c r="CF372" s="49">
        <v>1</v>
      </c>
      <c r="CG372" s="49">
        <v>1</v>
      </c>
      <c r="CH372" s="49">
        <v>1</v>
      </c>
      <c r="CI372" s="153">
        <f t="shared" si="32"/>
        <v>1</v>
      </c>
      <c r="CJ372" s="17">
        <v>1</v>
      </c>
      <c r="CK372" cm="1">
        <f t="array" ref="CK372">_xlfn.IFS([1]original_ver!CH197="จากการเข้าร่วมกิจกรรมอบรม ที่จัดโดยโครงการเกษตรกรปราดเปรื่อง (Smart Farmer)",1,[1]original_ver!CH197="จากการเข้าร่วมกิจกรรมอบรม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ๆ",3,[1]original_ver!CH197="จากการเรียนรู้ผ่านประสบการณ์ของผู้อื่น ได้แก่ เพื่อนบ้าน พี่น้อง เพื่อน และญาติ เป็นต้น",4,[1]original_ver!CH197="ไม่ได้เข้าร่วมกิจกรรมอบรมหรือเรียนรู้ใด ๆ (ข้ามไปข้อ 33)",5)</f>
        <v>5</v>
      </c>
      <c r="CL372" s="15" t="str" cm="1">
        <f t="array" ref="CL372">_xlfn.IFS([1]original_ver!CJ197="ความรู้ทางการเกษตรและการใช้เทคโนโลยีสำหรับการผลิตในฟาร์ม",1,[1]original_ver!CJ197="การวางแผนและจัดการฟาร์ม เช่น การเก็บเกี่ยว การเงิน และการวางแผนทางการตลาด",2,[1]original_ver!CJ197="การเป็นผู้ประกอบการทางการเกษตร",3,[1]original_ver!CJ197="การเพิ่มมูลค่าผลผลิต และการแปรรูปผลผลิต (รวมถึงการพัฒนาคุณภาพผลผลิต)",4,[1]original_ver!CJ197="","")</f>
        <v/>
      </c>
      <c r="CM372" s="48"/>
      <c r="CN372" s="48"/>
      <c r="CO372" s="15" t="str" cm="1">
        <f t="array" ref="CO372">_xlfn.IFS([1]original_ver!CN197="ความรู้ทางการเกษตรและการใช้เทคโนโลยีสำหรับการผลิตในฟาร์ม",1,[1]original_ver!CN197="การวางแผนและจัดการฟาร์ม เช่น การเก็บเกี่ยว การเงิน และการวางแผนทางการตลาด",2,[1]original_ver!CN197="การเป็นผู้ประกอบการทางการเกษตร",3,[1]original_ver!CN197="การเพิ่มมูลค่าผลผลิต และการแปรรูปผลผลิต (รวมถึงการพัฒนาคุณภาพผลผลิต)",4,[1]original_ver!CN197="","")</f>
        <v/>
      </c>
      <c r="CP372" s="48"/>
      <c r="CQ372" s="48"/>
      <c r="CR372" s="15" t="str" cm="1">
        <f t="array" ref="CR372">_xlfn.IFS([1]original_ver!CR197="ประยุกต์",1,[1]original_ver!CR197="ไม่ประยุกต์",0,[1]original_ver!CR197="","")</f>
        <v/>
      </c>
      <c r="CS372" s="15" t="str" cm="1">
        <f t="array" ref="CS372">_xlfn.IFS([1]original_ver!CS197="ประยุกต์",1,[1]original_ver!CS197="ไม่ประยุกต์",0,[1]original_ver!CS197="","")</f>
        <v/>
      </c>
      <c r="CT372" s="48"/>
      <c r="CU372" s="15" t="str" cm="1">
        <f t="array" ref="CU372">_xlfn.IFS([1]original_ver!CV197="ประยุกต์",1,[1]original_ver!CV197="ไม่ประยุกต์",0,[1]original_ver!CV197="","")</f>
        <v/>
      </c>
      <c r="CV372" s="48"/>
      <c r="CW372" s="15" t="str" cm="1">
        <f t="array" ref="CW372">_xlfn.IFS([1]original_ver!CY197="ประยุกต์",1,[1]original_ver!CY197="ไม่ประยุกต์",0,[1]original_ver!CY197="","")</f>
        <v/>
      </c>
      <c r="CX372" s="48"/>
      <c r="CY372" s="15" t="str" cm="1">
        <f t="array" ref="CY372">_xlfn.IFS([1]original_ver!DB197="ประยุกต์",1,[1]original_ver!DB197="ไม่ประยุกต์",0,[1]original_ver!DB197="","")</f>
        <v/>
      </c>
      <c r="CZ372" s="48"/>
      <c r="DA372" s="48"/>
      <c r="DB372" s="48"/>
      <c r="DC372" s="48"/>
      <c r="DD372" s="48"/>
      <c r="DE372" s="48"/>
      <c r="DF372" s="48"/>
      <c r="DG372" s="48"/>
      <c r="DH372" s="48"/>
      <c r="DI372" s="17">
        <v>2</v>
      </c>
      <c r="DJ372" s="17">
        <v>3</v>
      </c>
      <c r="DK372" s="17">
        <v>1</v>
      </c>
      <c r="DL372" s="17">
        <v>3</v>
      </c>
      <c r="DM372" s="17">
        <v>3</v>
      </c>
      <c r="DN372" s="17">
        <v>3</v>
      </c>
      <c r="DO372" s="17" t="s">
        <v>755</v>
      </c>
      <c r="DP372" s="17">
        <v>1</v>
      </c>
      <c r="DQ372" s="17">
        <v>4</v>
      </c>
      <c r="DR372" s="48"/>
      <c r="DS372" s="52">
        <v>3.4</v>
      </c>
      <c r="DT372" s="52">
        <v>3.6666666666666665</v>
      </c>
      <c r="DU372" s="48">
        <v>3.75</v>
      </c>
      <c r="DV372" s="52">
        <v>4</v>
      </c>
      <c r="DW372" s="52">
        <v>3.6666666666666665</v>
      </c>
      <c r="DX372" s="52">
        <v>4</v>
      </c>
      <c r="DY372" s="153"/>
      <c r="DZ372" s="25">
        <v>3.4</v>
      </c>
      <c r="EA372" s="25">
        <v>3.6666666666666665</v>
      </c>
      <c r="EB372" s="25">
        <v>3.75</v>
      </c>
      <c r="EC372" s="25">
        <v>4</v>
      </c>
      <c r="ED372" s="25">
        <v>3.6666666666666665</v>
      </c>
      <c r="EE372">
        <v>4</v>
      </c>
    </row>
    <row r="373" spans="1:135" x14ac:dyDescent="0.2">
      <c r="A373">
        <v>186</v>
      </c>
      <c r="AC373">
        <f t="shared" si="35"/>
        <v>0</v>
      </c>
      <c r="AD373" t="e">
        <f t="shared" si="30"/>
        <v>#DIV/0!</v>
      </c>
      <c r="AP373" s="148">
        <f t="shared" si="31"/>
        <v>0</v>
      </c>
      <c r="AQ373" s="148" t="e">
        <f t="shared" si="29"/>
        <v>#DIV/0!</v>
      </c>
      <c r="CI373" s="148" t="e">
        <f t="shared" si="32"/>
        <v>#DIV/0!</v>
      </c>
    </row>
    <row r="374" spans="1:135" x14ac:dyDescent="0.2">
      <c r="A374">
        <v>187</v>
      </c>
      <c r="B374" s="15">
        <v>577</v>
      </c>
      <c r="C374" s="47" t="s">
        <v>756</v>
      </c>
      <c r="D374" cm="1">
        <f t="array" ref="D374">_xlfn.IFS([1]original_ver!D198="Participant",1,[1]original_ver!D198="Non-Participant",0,[1]original_ver!D198="","")</f>
        <v>1</v>
      </c>
      <c r="E374" s="15">
        <v>2</v>
      </c>
      <c r="F374" s="17" cm="1">
        <f t="array" ref="F374">_xlfn.IFS([1]original_ver!F198="ชาย",1,[1]original_ver!F198="หญิง",0,[1]original_ver!F198="","")</f>
        <v>1</v>
      </c>
      <c r="G374" s="15">
        <v>50</v>
      </c>
      <c r="H374" s="17" cm="1">
        <f t="array" ref="H374">_xlfn.IFS([1]original_ver!H198="ไม่มีการศึกษา",0,[1]original_ver!H198="ประถมศึกษา",1,[1]original_ver!H198="มัธยมศึกษาตอนต้น",2,[1]original_ver!H198="มัธยมศึกษาตอนปลาย",3,[1]original_ver!H198="อนุปริญญา (ปวช., ปวส., ฝึกหัดครู)",4,[1]original_ver!H198="ปริญญาตรี",5,[1]original_ver!H198="สูงกว่าปริญญาตรี",6,[1]original_ver!H198="","")</f>
        <v>4</v>
      </c>
      <c r="I374" s="17" cm="1">
        <f t="array" ref="I374">_xlfn.IFS([1]original_ver!I198="โสด",1,[1]original_ver!I198="สมรส/อยู่ด้วยกัน",2,[1]original_ver!I198="หย่าร้าง/แยกกันอยู่",3,[1]original_ver!I198="หม้าย",4,[1]original_ver!I198="","")</f>
        <v>2</v>
      </c>
      <c r="J374" s="15">
        <v>4</v>
      </c>
      <c r="K374" s="15">
        <v>30</v>
      </c>
      <c r="L374" s="17">
        <v>1</v>
      </c>
      <c r="M374" s="17" cm="1">
        <f t="array" ref="M374">_xlfn.IFS([1]original_ver!M198="กู้ยืม",1,[1]original_ver!M198="ไม่กู้ยืม",0,[1]original_ver!M198="","")</f>
        <v>1</v>
      </c>
      <c r="N374" s="17">
        <f>IF($O374&gt;1, 1,0)</f>
        <v>0</v>
      </c>
      <c r="O374" s="26"/>
      <c r="P374" s="17" cm="1">
        <f t="array" ref="P374">_xlfn.IFS([1]original_ver!O198="ใช่",1,[1]original_ver!O198="ไม่ใช่",0,[1]original_ver!O198="","")</f>
        <v>1</v>
      </c>
      <c r="Q374" s="17"/>
      <c r="R374" s="17">
        <v>7</v>
      </c>
      <c r="S374" s="17">
        <v>1</v>
      </c>
      <c r="T374" s="17">
        <v>70</v>
      </c>
      <c r="U374" s="17">
        <v>13600</v>
      </c>
      <c r="V374" s="17">
        <v>50</v>
      </c>
      <c r="W374" s="22">
        <f>$U374/$T374</f>
        <v>194.28571428571428</v>
      </c>
      <c r="X374" s="48"/>
      <c r="Y374" s="48"/>
      <c r="Z374" s="48"/>
      <c r="AA374" s="48"/>
      <c r="AB374" s="48"/>
      <c r="AC374" s="48">
        <f t="shared" si="35"/>
        <v>13600</v>
      </c>
      <c r="AD374">
        <f t="shared" si="30"/>
        <v>194.28571428571428</v>
      </c>
      <c r="AE374" s="17">
        <v>7</v>
      </c>
      <c r="AF374" s="17">
        <v>1</v>
      </c>
      <c r="AG374" s="17">
        <v>70</v>
      </c>
      <c r="AH374" s="17">
        <v>11000</v>
      </c>
      <c r="AI374" s="17">
        <v>50</v>
      </c>
      <c r="AJ374" s="27">
        <f>$AH374/$AG374</f>
        <v>157.14285714285714</v>
      </c>
      <c r="AK374" s="48"/>
      <c r="AL374" s="48"/>
      <c r="AM374" s="48"/>
      <c r="AN374" s="48"/>
      <c r="AO374" s="48"/>
      <c r="AP374" s="149">
        <f t="shared" si="31"/>
        <v>11000</v>
      </c>
      <c r="AQ374" s="149">
        <f t="shared" si="29"/>
        <v>157.14285714285714</v>
      </c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9">
        <v>2.5</v>
      </c>
      <c r="CE374" s="49">
        <v>2</v>
      </c>
      <c r="CF374" s="49">
        <v>2</v>
      </c>
      <c r="CG374" s="49">
        <v>2</v>
      </c>
      <c r="CH374" s="49">
        <v>2</v>
      </c>
      <c r="CI374" s="153">
        <f t="shared" si="32"/>
        <v>2.1</v>
      </c>
      <c r="CJ374" s="17">
        <v>2</v>
      </c>
      <c r="CK374" cm="1">
        <f t="array" ref="CK374">_xlfn.IFS([1]original_ver!CH198="จากการเข้าร่วมกิจกรรมอบรม ที่จัดโดยโครงการเกษตรกรปราดเปรื่อง (Smart Farmer)",1,[1]original_ver!CH198="จากการเข้าร่วมกิจกรรมอบรม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ๆ",3,[1]original_ver!CH198="จากการเรียนรู้ผ่านประสบการณ์ของผู้อื่น ได้แก่ เพื่อนบ้าน พี่น้อง เพื่อน และญาติ เป็นต้น",4,[1]original_ver!CH198="ไม่ได้เข้าร่วมกิจกรรมอบรมหรือเรียนรู้ใด ๆ (ข้ามไปข้อ 33)",5)</f>
        <v>5</v>
      </c>
      <c r="CL374" s="15" t="str" cm="1">
        <f t="array" ref="CL374">_xlfn.IFS([1]original_ver!CJ198="ความรู้ทางการเกษตรและการใช้เทคโนโลยีสำหรับการผลิตในฟาร์ม",1,[1]original_ver!CJ198="การวางแผนและจัดการฟาร์ม เช่น การเก็บเกี่ยว การเงิน และการวางแผนทางการตลาด",2,[1]original_ver!CJ198="การเป็นผู้ประกอบการทางการเกษตร",3,[1]original_ver!CJ198="การเพิ่มมูลค่าผลผลิต และการแปรรูปผลผลิต (รวมถึงการพัฒนาคุณภาพผลผลิต)",4,[1]original_ver!CJ198="","")</f>
        <v/>
      </c>
      <c r="CM374" s="48"/>
      <c r="CN374" s="48"/>
      <c r="CO374" s="15" t="str" cm="1">
        <f t="array" ref="CO374">_xlfn.IFS([1]original_ver!CN198="ความรู้ทางการเกษตรและการใช้เทคโนโลยีสำหรับการผลิตในฟาร์ม",1,[1]original_ver!CN198="การวางแผนและจัดการฟาร์ม เช่น การเก็บเกี่ยว การเงิน และการวางแผนทางการตลาด",2,[1]original_ver!CN198="การเป็นผู้ประกอบการทางการเกษตร",3,[1]original_ver!CN198="การเพิ่มมูลค่าผลผลิต และการแปรรูปผลผลิต (รวมถึงการพัฒนาคุณภาพผลผลิต)",4,[1]original_ver!CN198="","")</f>
        <v/>
      </c>
      <c r="CP374" s="48"/>
      <c r="CQ374" s="48"/>
      <c r="CR374" s="15" t="str" cm="1">
        <f t="array" ref="CR374">_xlfn.IFS([1]original_ver!CR198="ประยุกต์",1,[1]original_ver!CR198="ไม่ประยุกต์",0,[1]original_ver!CR198="","")</f>
        <v/>
      </c>
      <c r="CS374" s="15" t="str" cm="1">
        <f t="array" ref="CS374">_xlfn.IFS([1]original_ver!CS198="ประยุกต์",1,[1]original_ver!CS198="ไม่ประยุกต์",0,[1]original_ver!CS198="","")</f>
        <v/>
      </c>
      <c r="CT374" s="48"/>
      <c r="CU374" s="15" t="str" cm="1">
        <f t="array" ref="CU374">_xlfn.IFS([1]original_ver!CV198="ประยุกต์",1,[1]original_ver!CV198="ไม่ประยุกต์",0,[1]original_ver!CV198="","")</f>
        <v/>
      </c>
      <c r="CV374" s="48"/>
      <c r="CW374" s="15" t="str" cm="1">
        <f t="array" ref="CW374">_xlfn.IFS([1]original_ver!CY198="ประยุกต์",1,[1]original_ver!CY198="ไม่ประยุกต์",0,[1]original_ver!CY198="","")</f>
        <v/>
      </c>
      <c r="CX374" s="48"/>
      <c r="CY374" s="15" t="str" cm="1">
        <f t="array" ref="CY374">_xlfn.IFS([1]original_ver!DB198="ประยุกต์",1,[1]original_ver!DB198="ไม่ประยุกต์",0,[1]original_ver!DB198="","")</f>
        <v/>
      </c>
      <c r="CZ374" s="48"/>
      <c r="DA374" s="48"/>
      <c r="DB374" s="48"/>
      <c r="DC374" s="48"/>
      <c r="DD374" s="48"/>
      <c r="DE374" s="48"/>
      <c r="DF374" s="48"/>
      <c r="DG374" s="17">
        <v>1</v>
      </c>
      <c r="DH374" s="17">
        <v>3</v>
      </c>
      <c r="DI374" s="48"/>
      <c r="DJ374" s="48"/>
      <c r="DK374" s="17">
        <v>2</v>
      </c>
      <c r="DL374" s="17">
        <v>3</v>
      </c>
      <c r="DM374" s="17">
        <v>3</v>
      </c>
      <c r="DN374" s="17">
        <v>3</v>
      </c>
      <c r="DO374" s="17" t="s">
        <v>757</v>
      </c>
      <c r="DP374" s="17">
        <v>1</v>
      </c>
      <c r="DQ374" s="17">
        <v>3</v>
      </c>
      <c r="DR374" s="48"/>
      <c r="DS374" s="52">
        <v>4.5999999999999996</v>
      </c>
      <c r="DT374" s="52">
        <v>4.333333333333333</v>
      </c>
      <c r="DU374" s="48">
        <v>5</v>
      </c>
      <c r="DV374" s="52">
        <v>4.5999999999999996</v>
      </c>
      <c r="DW374" s="52">
        <v>4.666666666666667</v>
      </c>
      <c r="DX374" s="52">
        <v>3</v>
      </c>
      <c r="DY374" s="153"/>
      <c r="DZ374" s="25">
        <v>4.5999999999999996</v>
      </c>
      <c r="EA374" s="25">
        <v>4.333333333333333</v>
      </c>
      <c r="EB374" s="25">
        <v>5</v>
      </c>
      <c r="EC374" s="25">
        <v>4.5999999999999996</v>
      </c>
      <c r="ED374" s="25">
        <v>4.666666666666667</v>
      </c>
      <c r="EE374">
        <v>3</v>
      </c>
    </row>
    <row r="375" spans="1:135" x14ac:dyDescent="0.2">
      <c r="A375">
        <v>187</v>
      </c>
      <c r="AC375">
        <f t="shared" si="35"/>
        <v>0</v>
      </c>
      <c r="AD375" t="e">
        <f t="shared" si="30"/>
        <v>#DIV/0!</v>
      </c>
      <c r="AP375" s="148">
        <f t="shared" si="31"/>
        <v>0</v>
      </c>
      <c r="AQ375" s="148" t="e">
        <f t="shared" si="29"/>
        <v>#DIV/0!</v>
      </c>
      <c r="CI375" s="148" t="e">
        <f t="shared" si="32"/>
        <v>#DIV/0!</v>
      </c>
    </row>
    <row r="376" spans="1:135" x14ac:dyDescent="0.2">
      <c r="A376">
        <v>188</v>
      </c>
      <c r="B376" s="15">
        <v>578</v>
      </c>
      <c r="C376" s="50" t="s">
        <v>758</v>
      </c>
      <c r="D376" cm="1">
        <f t="array" ref="D376">_xlfn.IFS([1]original_ver!D199="Participant",1,[1]original_ver!D199="Non-Participant",0,[1]original_ver!D199="","")</f>
        <v>1</v>
      </c>
      <c r="E376" s="15">
        <v>2</v>
      </c>
      <c r="F376" s="17" cm="1">
        <f t="array" ref="F376">_xlfn.IFS([1]original_ver!F199="ชาย",1,[1]original_ver!F199="หญิง",0,[1]original_ver!F199="","")</f>
        <v>1</v>
      </c>
      <c r="G376" s="15">
        <v>54</v>
      </c>
      <c r="H376" s="17" cm="1">
        <f t="array" ref="H376">_xlfn.IFS([1]original_ver!H199="ไม่มีการศึกษา",0,[1]original_ver!H199="ประถมศึกษา",1,[1]original_ver!H199="มัธยมศึกษาตอนต้น",2,[1]original_ver!H199="มัธยมศึกษาตอนปลาย",3,[1]original_ver!H199="อนุปริญญา (ปวช., ปวส., ฝึกหัดครู)",4,[1]original_ver!H199="ปริญญาตรี",5,[1]original_ver!H199="สูงกว่าปริญญาตรี",6,[1]original_ver!H199="","")</f>
        <v>1</v>
      </c>
      <c r="I376" s="17" cm="1">
        <f t="array" ref="I376">_xlfn.IFS([1]original_ver!I199="โสด",1,[1]original_ver!I199="สมรส/อยู่ด้วยกัน",2,[1]original_ver!I199="หย่าร้าง/แยกกันอยู่",3,[1]original_ver!I199="หม้าย",4,[1]original_ver!I199="","")</f>
        <v>2</v>
      </c>
      <c r="J376" s="15">
        <v>4</v>
      </c>
      <c r="K376" s="15">
        <v>20</v>
      </c>
      <c r="L376" s="17" cm="1">
        <f t="array" ref="L376">_xlfn.IFS([1]original_ver!L199="ใช่",1,[1]original_ver!L199="ไม่ใช่",0,[1]original_ver!L199="","")</f>
        <v>0</v>
      </c>
      <c r="M376" s="17" cm="1">
        <f t="array" ref="M376">_xlfn.IFS([1]original_ver!M199="กู้ยืม",1,[1]original_ver!M199="ไม่กู้ยืม",0,[1]original_ver!M199="","")</f>
        <v>0</v>
      </c>
      <c r="N376" s="17">
        <f>IF($O376&gt;1, 1,0)</f>
        <v>1</v>
      </c>
      <c r="O376" s="23">
        <v>480000</v>
      </c>
      <c r="P376" s="17" cm="1">
        <f t="array" ref="P376">_xlfn.IFS([1]original_ver!O199="ใช่",1,[1]original_ver!O199="ไม่ใช่",0,[1]original_ver!O199="","")</f>
        <v>1</v>
      </c>
      <c r="Q376" s="17"/>
      <c r="R376" s="17">
        <v>8</v>
      </c>
      <c r="S376" s="17">
        <v>12</v>
      </c>
      <c r="T376" s="17">
        <v>73</v>
      </c>
      <c r="U376" s="17">
        <v>13950</v>
      </c>
      <c r="V376" s="17">
        <v>6.5</v>
      </c>
      <c r="W376" s="22">
        <f>$U376/$T376</f>
        <v>191.0958904109589</v>
      </c>
      <c r="X376" s="48"/>
      <c r="Y376" s="48"/>
      <c r="Z376" s="48"/>
      <c r="AA376" s="48"/>
      <c r="AB376" s="48"/>
      <c r="AC376" s="48">
        <f t="shared" si="35"/>
        <v>13950</v>
      </c>
      <c r="AD376">
        <f t="shared" si="30"/>
        <v>191.0958904109589</v>
      </c>
      <c r="AE376" s="17">
        <v>8</v>
      </c>
      <c r="AF376" s="17">
        <v>12</v>
      </c>
      <c r="AG376" s="17">
        <v>73</v>
      </c>
      <c r="AH376" s="17">
        <v>12000</v>
      </c>
      <c r="AI376" s="17">
        <v>6.5</v>
      </c>
      <c r="AJ376" s="27">
        <f>$AH376/$AG376</f>
        <v>164.38356164383561</v>
      </c>
      <c r="AK376" s="48"/>
      <c r="AL376" s="48"/>
      <c r="AM376" s="48"/>
      <c r="AN376" s="48"/>
      <c r="AO376" s="48"/>
      <c r="AP376" s="149">
        <f t="shared" si="31"/>
        <v>12000</v>
      </c>
      <c r="AQ376" s="149">
        <f t="shared" si="29"/>
        <v>164.38356164383561</v>
      </c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9">
        <v>1.5</v>
      </c>
      <c r="CE376" s="49">
        <v>1</v>
      </c>
      <c r="CF376" s="49">
        <v>1</v>
      </c>
      <c r="CG376" s="49">
        <v>1</v>
      </c>
      <c r="CH376" s="49">
        <v>1</v>
      </c>
      <c r="CI376" s="153">
        <f t="shared" si="32"/>
        <v>1.1000000000000001</v>
      </c>
      <c r="CJ376" s="17">
        <v>3</v>
      </c>
      <c r="CK376" cm="1">
        <f t="array" ref="CK376">_xlfn.IFS([1]original_ver!CH199="จากการเข้าร่วมกิจกรรมอบรม ที่จัดโดยโครงการเกษตรกรปราดเปรื่อง (Smart Farmer)",1,[1]original_ver!CH199="จากการเข้าร่วมกิจกรรมอบรม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..................................................................................................................................",2,[1]original_ver!CH199="จากการเรียนรู้ด้วยตนเองผ่านช่องทางต่าง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ๆ",3,[1]original_ver!CH199="จากการเรียนรู้ผ่านประสบการณ์ของผู้อื่น ได้แก่ เพื่อนบ้าน พี่น้อง เพื่อน และญาติ เป็นต้น",4,[1]original_ver!CH199="ไม่ได้เข้าร่วมกิจกรรมอบรมหรือเรียนรู้ใด ๆ (ข้ามไปข้อ 33)",5)</f>
        <v>5</v>
      </c>
      <c r="CL376" s="15" t="str" cm="1">
        <f t="array" ref="CL376">_xlfn.IFS([1]original_ver!CJ199="ความรู้ทางการเกษตรและการใช้เทคโนโลยีสำหรับการผลิตในฟาร์ม",1,[1]original_ver!CJ199="การวางแผนและจัดการฟาร์ม เช่น การเก็บเกี่ยว การเงิน และการวางแผนทางการตลาด",2,[1]original_ver!CJ199="การเป็นผู้ประกอบการทางการเกษตร",3,[1]original_ver!CJ199="การเพิ่มมูลค่าผลผลิต และการแปรรูปผลผลิต (รวมถึงการพัฒนาคุณภาพผลผลิต)",4,[1]original_ver!CJ199="","")</f>
        <v/>
      </c>
      <c r="CM376" s="48"/>
      <c r="CN376" s="48"/>
      <c r="CO376" s="15" t="str" cm="1">
        <f t="array" ref="CO376">_xlfn.IFS([1]original_ver!CN199="ความรู้ทางการเกษตรและการใช้เทคโนโลยีสำหรับการผลิตในฟาร์ม",1,[1]original_ver!CN199="การวางแผนและจัดการฟาร์ม เช่น การเก็บเกี่ยว การเงิน และการวางแผนทางการตลาด",2,[1]original_ver!CN199="การเป็นผู้ประกอบการทางการเกษตร",3,[1]original_ver!CN199="การเพิ่มมูลค่าผลผลิต และการแปรรูปผลผลิต (รวมถึงการพัฒนาคุณภาพผลผลิต)",4,[1]original_ver!CN199="","")</f>
        <v/>
      </c>
      <c r="CP376" s="48"/>
      <c r="CQ376" s="48"/>
      <c r="CR376" s="15" t="str" cm="1">
        <f t="array" ref="CR376">_xlfn.IFS([1]original_ver!CR199="ประยุกต์",1,[1]original_ver!CR199="ไม่ประยุกต์",0,[1]original_ver!CR199="","")</f>
        <v/>
      </c>
      <c r="CS376" s="15" t="str" cm="1">
        <f t="array" ref="CS376">_xlfn.IFS([1]original_ver!CS199="ประยุกต์",1,[1]original_ver!CS199="ไม่ประยุกต์",0,[1]original_ver!CS199="","")</f>
        <v/>
      </c>
      <c r="CT376" s="48"/>
      <c r="CU376" s="15" t="str" cm="1">
        <f t="array" ref="CU376">_xlfn.IFS([1]original_ver!CV199="ประยุกต์",1,[1]original_ver!CV199="ไม่ประยุกต์",0,[1]original_ver!CV199="","")</f>
        <v/>
      </c>
      <c r="CV376" s="48"/>
      <c r="CW376" s="15" t="str" cm="1">
        <f t="array" ref="CW376">_xlfn.IFS([1]original_ver!CY199="ประยุกต์",1,[1]original_ver!CY199="ไม่ประยุกต์",0,[1]original_ver!CY199="","")</f>
        <v/>
      </c>
      <c r="CX376" s="48"/>
      <c r="CY376" s="15" t="str" cm="1">
        <f t="array" ref="CY376">_xlfn.IFS([1]original_ver!DB199="ประยุกต์",1,[1]original_ver!DB199="ไม่ประยุกต์",0,[1]original_ver!DB199="","")</f>
        <v/>
      </c>
      <c r="CZ376" s="48"/>
      <c r="DA376" s="48"/>
      <c r="DB376" s="48"/>
      <c r="DC376" s="48"/>
      <c r="DD376" s="48"/>
      <c r="DE376" s="48"/>
      <c r="DF376" s="48"/>
      <c r="DG376" s="17">
        <v>2</v>
      </c>
      <c r="DH376" s="17">
        <v>1</v>
      </c>
      <c r="DI376" s="17">
        <v>1</v>
      </c>
      <c r="DJ376" s="17">
        <v>1</v>
      </c>
      <c r="DK376" s="17">
        <v>3</v>
      </c>
      <c r="DL376" s="17">
        <v>1</v>
      </c>
      <c r="DM376" s="48"/>
      <c r="DN376" s="48"/>
      <c r="DO376" s="17" t="s">
        <v>759</v>
      </c>
      <c r="DP376" s="17">
        <v>1</v>
      </c>
      <c r="DQ376" s="17">
        <v>1</v>
      </c>
      <c r="DR376" s="48"/>
      <c r="DS376" s="52">
        <v>3.6</v>
      </c>
      <c r="DT376" s="52">
        <v>4</v>
      </c>
      <c r="DU376" s="48">
        <v>3.75</v>
      </c>
      <c r="DV376" s="52">
        <v>3.4</v>
      </c>
      <c r="DW376" s="52">
        <v>3.6666666666666665</v>
      </c>
      <c r="DX376" s="52">
        <v>4</v>
      </c>
      <c r="DY376" s="153"/>
      <c r="DZ376" s="25">
        <v>3.6</v>
      </c>
      <c r="EA376" s="25">
        <v>4</v>
      </c>
      <c r="EB376" s="25">
        <v>3.75</v>
      </c>
      <c r="EC376" s="25">
        <v>3.4</v>
      </c>
      <c r="ED376" s="25">
        <v>3.6666666666666665</v>
      </c>
      <c r="EE376">
        <v>4</v>
      </c>
    </row>
    <row r="377" spans="1:135" x14ac:dyDescent="0.2">
      <c r="A377">
        <v>188</v>
      </c>
      <c r="AC377">
        <f t="shared" si="35"/>
        <v>0</v>
      </c>
      <c r="AD377" t="e">
        <f t="shared" si="30"/>
        <v>#DIV/0!</v>
      </c>
      <c r="AP377" s="148">
        <f t="shared" si="31"/>
        <v>0</v>
      </c>
      <c r="AQ377" s="148" t="e">
        <f t="shared" si="29"/>
        <v>#DIV/0!</v>
      </c>
      <c r="CI377" s="148" t="e">
        <f t="shared" si="32"/>
        <v>#DIV/0!</v>
      </c>
    </row>
    <row r="378" spans="1:135" x14ac:dyDescent="0.2">
      <c r="A378">
        <v>189</v>
      </c>
      <c r="B378" s="15">
        <v>702</v>
      </c>
      <c r="C378" s="47" t="s">
        <v>760</v>
      </c>
      <c r="D378" cm="1">
        <f t="array" ref="D378">_xlfn.IFS([1]original_ver!D200="Participant",1,[1]original_ver!D200="Non-Participant",0,[1]original_ver!D200="","")</f>
        <v>1</v>
      </c>
      <c r="E378" s="15">
        <v>1</v>
      </c>
      <c r="F378" s="17" cm="1">
        <f t="array" ref="F378">_xlfn.IFS([1]original_ver!F200="ชาย",1,[1]original_ver!F200="หญิง",0,[1]original_ver!F200="","")</f>
        <v>0</v>
      </c>
      <c r="G378" s="15">
        <v>54</v>
      </c>
      <c r="H378" s="17" cm="1">
        <f t="array" ref="H378">_xlfn.IFS([1]original_ver!H200="ไม่มีการศึกษา",0,[1]original_ver!H200="ประถมศึกษา",1,[1]original_ver!H200="มัธยมศึกษาตอนต้น",2,[1]original_ver!H200="มัธยมศึกษาตอนปลาย",3,[1]original_ver!H200="อนุปริญญา (ปวช., ปวส., ฝึกหัดครู)",4,[1]original_ver!H200="ปริญญาตรี",5,[1]original_ver!H200="สูงกว่าปริญญาตรี",6,[1]original_ver!H200="","")</f>
        <v>1</v>
      </c>
      <c r="I378" s="17" cm="1">
        <f t="array" ref="I378">_xlfn.IFS([1]original_ver!I200="โสด",1,[1]original_ver!I200="สมรส/อยู่ด้วยกัน",2,[1]original_ver!I200="หย่าร้าง/แยกกันอยู่",3,[1]original_ver!I200="หม้าย",4,[1]original_ver!I200="","")</f>
        <v>2</v>
      </c>
      <c r="J378" s="15">
        <v>4</v>
      </c>
      <c r="K378" s="15">
        <v>40</v>
      </c>
      <c r="L378" s="17" cm="1">
        <f t="array" ref="L378">_xlfn.IFS([1]original_ver!L200="ใช่",1,[1]original_ver!L200="ไม่ใช่",0,[1]original_ver!L200="","")</f>
        <v>1</v>
      </c>
      <c r="M378" s="17" cm="1">
        <f t="array" ref="M378">_xlfn.IFS([1]original_ver!M200="กู้ยืม",1,[1]original_ver!M200="ไม่กู้ยืม",0,[1]original_ver!M200="","")</f>
        <v>1</v>
      </c>
      <c r="N378" s="17">
        <f>IF($O378&gt;1, 1,0)</f>
        <v>1</v>
      </c>
      <c r="O378" s="54">
        <v>84000</v>
      </c>
      <c r="P378" s="17" cm="1">
        <f t="array" ref="P378">_xlfn.IFS([1]original_ver!O200="ใช่",1,[1]original_ver!O200="ไม่ใช่",0,[1]original_ver!O200="","")</f>
        <v>1</v>
      </c>
      <c r="Q378" s="17"/>
      <c r="R378" s="17">
        <v>1</v>
      </c>
      <c r="S378" s="17">
        <v>2</v>
      </c>
      <c r="T378" s="17">
        <v>100</v>
      </c>
      <c r="U378" s="55">
        <v>100000</v>
      </c>
      <c r="V378" s="53">
        <v>11</v>
      </c>
      <c r="W378" s="20">
        <f>$U378/$T378</f>
        <v>1000</v>
      </c>
      <c r="X378" s="17"/>
      <c r="Y378" s="17"/>
      <c r="Z378" s="17"/>
      <c r="AA378" s="17"/>
      <c r="AB378" s="17"/>
      <c r="AC378" s="17">
        <f t="shared" si="35"/>
        <v>100000</v>
      </c>
      <c r="AD378">
        <f t="shared" si="30"/>
        <v>1000</v>
      </c>
      <c r="AE378" s="17">
        <v>1</v>
      </c>
      <c r="AF378" s="17">
        <v>2</v>
      </c>
      <c r="AG378" s="17">
        <v>100</v>
      </c>
      <c r="AH378" s="55">
        <v>100000</v>
      </c>
      <c r="AI378" s="18">
        <v>10.5</v>
      </c>
      <c r="AJ378" s="27">
        <f>$AH378/$AG378</f>
        <v>1000</v>
      </c>
      <c r="AK378" s="17"/>
      <c r="AL378" s="17"/>
      <c r="AM378" s="17"/>
      <c r="AN378" s="17"/>
      <c r="AO378" s="17"/>
      <c r="AP378" s="149">
        <f t="shared" si="31"/>
        <v>100000</v>
      </c>
      <c r="AQ378" s="149">
        <f t="shared" si="29"/>
        <v>1000</v>
      </c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49">
        <v>1.75</v>
      </c>
      <c r="CE378" s="49">
        <v>1</v>
      </c>
      <c r="CF378" s="49">
        <v>1.3333333333333333</v>
      </c>
      <c r="CG378" s="49">
        <v>2</v>
      </c>
      <c r="CH378" s="49">
        <v>3</v>
      </c>
      <c r="CI378" s="153">
        <f t="shared" si="32"/>
        <v>1.8166666666666664</v>
      </c>
      <c r="CJ378" s="17">
        <v>3</v>
      </c>
      <c r="CK378" cm="1">
        <f t="array" ref="CK378">_xlfn.IFS([1]original_ver!CH200="จากการเข้าร่วมกิจกรรมอบรม ที่จัดโดยโครงการเกษตรกรปราดเปรื่อง (Smart Farmer)",1,[1]original_ver!CH200="จากการเข้าร่วมกิจกรรมอบรม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ๆ",3,[1]original_ver!CH200="จากการเรียนรู้ผ่านประสบการณ์ของผู้อื่น ได้แก่ เพื่อนบ้าน พี่น้อง เพื่อน และญาติ เป็นต้น",4,[1]original_ver!CH200="ไม่ได้เข้าร่วมกิจกรรมอบรมหรือเรียนรู้ใด ๆ (ข้ามไปข้อ 33)",5)</f>
        <v>1</v>
      </c>
      <c r="CL378" s="15" cm="1">
        <f t="array" ref="CL378">_xlfn.IFS([1]original_ver!CJ200="ความรู้ทางการเกษตรและการใช้เทคโนโลยีสำหรับการผลิตในฟาร์ม",1,[1]original_ver!CJ200="การวางแผนและจัดการฟาร์ม เช่น การเก็บเกี่ยว การเงิน และการวางแผนทางการตลาด",2,[1]original_ver!CJ200="การเป็นผู้ประกอบการทางการเกษตร",3,[1]original_ver!CJ200="การเพิ่มมูลค่าผลผลิต และการแปรรูปผลผลิต (รวมถึงการพัฒนาคุณภาพผลผลิต)",4,[1]original_ver!CJ200="","")</f>
        <v>1</v>
      </c>
      <c r="CM378" s="17">
        <v>3</v>
      </c>
      <c r="CN378" s="17">
        <v>1</v>
      </c>
      <c r="CO378" s="15" cm="1">
        <f t="array" ref="CO378">_xlfn.IFS([1]original_ver!CN200="ความรู้ทางการเกษตรและการใช้เทคโนโลยีสำหรับการผลิตในฟาร์ม",1,[1]original_ver!CN200="การวางแผนและจัดการฟาร์ม เช่น การเก็บเกี่ยว การเงิน และการวางแผนทางการตลาด",2,[1]original_ver!CN200="การเป็นผู้ประกอบการทางการเกษตร",3,[1]original_ver!CN200="การเพิ่มมูลค่าผลผลิต และการแปรรูปผลผลิต (รวมถึงการพัฒนาคุณภาพผลผลิต)",4,[1]original_ver!CN200="","")</f>
        <v>3</v>
      </c>
      <c r="CP378" s="17">
        <v>1</v>
      </c>
      <c r="CQ378" s="17">
        <v>1</v>
      </c>
      <c r="CR378" s="15" cm="1">
        <f t="array" ref="CR378">_xlfn.IFS([1]original_ver!CR200="ประยุกต์",1,[1]original_ver!CR200="ไม่ประยุกต์",0,[1]original_ver!CR200="","")</f>
        <v>1</v>
      </c>
      <c r="CS378" s="15" cm="1">
        <f t="array" ref="CS378">_xlfn.IFS([1]original_ver!CS200="ประยุกต์",1,[1]original_ver!CS200="ไม่ประยุกต์",0,[1]original_ver!CS200="","")</f>
        <v>1</v>
      </c>
      <c r="CT378" s="48"/>
      <c r="CU378" s="15" cm="1">
        <f t="array" ref="CU378">_xlfn.IFS([1]original_ver!CV200="ประยุกต์",1,[1]original_ver!CV200="ไม่ประยุกต์",0,[1]original_ver!CV200="","")</f>
        <v>1</v>
      </c>
      <c r="CV378" s="48"/>
      <c r="CW378" s="15" cm="1">
        <f t="array" ref="CW378">_xlfn.IFS([1]original_ver!CY200="ประยุกต์",1,[1]original_ver!CY200="ไม่ประยุกต์",0,[1]original_ver!CY200="","")</f>
        <v>1</v>
      </c>
      <c r="CX378" s="48"/>
      <c r="CY378" s="15" cm="1">
        <f t="array" ref="CY378">_xlfn.IFS([1]original_ver!DB200="ประยุกต์",1,[1]original_ver!DB200="ไม่ประยุกต์",0,[1]original_ver!DB200="","")</f>
        <v>1</v>
      </c>
      <c r="CZ378" s="48"/>
      <c r="DA378" s="48"/>
      <c r="DB378" s="48"/>
      <c r="DC378" s="48"/>
      <c r="DD378" s="48"/>
      <c r="DE378" s="48"/>
      <c r="DF378" s="48"/>
      <c r="DG378" s="17">
        <v>2</v>
      </c>
      <c r="DH378" s="17">
        <v>2</v>
      </c>
      <c r="DI378" s="17">
        <v>3</v>
      </c>
      <c r="DJ378" s="17">
        <v>2</v>
      </c>
      <c r="DK378" s="48"/>
      <c r="DL378" s="48"/>
      <c r="DM378" s="17">
        <v>1</v>
      </c>
      <c r="DN378" s="17">
        <v>1</v>
      </c>
      <c r="DO378" s="48"/>
      <c r="DP378" s="48"/>
      <c r="DQ378" s="48"/>
      <c r="DR378" s="48"/>
      <c r="DS378" s="49">
        <v>4.2</v>
      </c>
      <c r="DT378" s="49">
        <v>4.666666666666667</v>
      </c>
      <c r="DU378" s="17">
        <v>4.25</v>
      </c>
      <c r="DV378" s="49">
        <v>4.5999999999999996</v>
      </c>
      <c r="DW378" s="49">
        <v>4</v>
      </c>
      <c r="DX378" s="49">
        <v>4.25</v>
      </c>
      <c r="DY378" s="153"/>
      <c r="DZ378" s="25">
        <v>4.2</v>
      </c>
      <c r="EA378" s="25">
        <v>5</v>
      </c>
      <c r="EB378" s="25">
        <v>4.5</v>
      </c>
      <c r="EC378" s="25">
        <v>4.5999999999999996</v>
      </c>
      <c r="ED378" s="25">
        <v>4.333333333333333</v>
      </c>
      <c r="EE378">
        <v>4.25</v>
      </c>
    </row>
    <row r="379" spans="1:135" x14ac:dyDescent="0.2">
      <c r="A379">
        <v>189</v>
      </c>
      <c r="AC379">
        <f t="shared" si="35"/>
        <v>0</v>
      </c>
      <c r="AD379" t="e">
        <f t="shared" si="30"/>
        <v>#DIV/0!</v>
      </c>
      <c r="AP379" s="148">
        <f t="shared" si="31"/>
        <v>0</v>
      </c>
      <c r="AQ379" s="148" t="e">
        <f t="shared" si="29"/>
        <v>#DIV/0!</v>
      </c>
      <c r="CI379" s="148" t="e">
        <f t="shared" si="32"/>
        <v>#DIV/0!</v>
      </c>
    </row>
    <row r="380" spans="1:135" x14ac:dyDescent="0.2">
      <c r="A380">
        <v>190</v>
      </c>
      <c r="B380" s="15">
        <v>704</v>
      </c>
      <c r="C380" s="47" t="s">
        <v>761</v>
      </c>
      <c r="D380" cm="1">
        <f t="array" ref="D380">_xlfn.IFS([1]original_ver!D202="Participant",1,[1]original_ver!D202="Non-Participant",0,[1]original_ver!D202="","")</f>
        <v>0</v>
      </c>
      <c r="E380" s="15">
        <v>1</v>
      </c>
      <c r="F380" s="17" cm="1">
        <f t="array" ref="F380">_xlfn.IFS([1]original_ver!F202="ชาย",1,[1]original_ver!F202="หญิง",0,[1]original_ver!F202="","")</f>
        <v>1</v>
      </c>
      <c r="G380" s="15">
        <v>53</v>
      </c>
      <c r="H380" s="17" cm="1">
        <f t="array" ref="H380">_xlfn.IFS([1]original_ver!H202="ไม่มีการศึกษา",0,[1]original_ver!H202="ประถมศึกษา",1,[1]original_ver!H202="มัธยมศึกษาตอนต้น",2,[1]original_ver!H202="มัธยมศึกษาตอนปลาย",3,[1]original_ver!H202="อนุปริญญา (ปวช., ปวส., ฝึกหัดครู)",4,[1]original_ver!H202="ปริญญาตรี",5,[1]original_ver!H202="สูงกว่าปริญญาตรี",6,[1]original_ver!H202="","")</f>
        <v>1</v>
      </c>
      <c r="I380" s="17" cm="1">
        <f t="array" ref="I380">_xlfn.IFS([1]original_ver!I202="โสด",1,[1]original_ver!I202="สมรส/อยู่ด้วยกัน",2,[1]original_ver!I202="หย่าร้าง/แยกกันอยู่",3,[1]original_ver!I202="หม้าย",4,[1]original_ver!I202="","")</f>
        <v>1</v>
      </c>
      <c r="J380" s="15">
        <v>3</v>
      </c>
      <c r="K380" s="15">
        <v>40</v>
      </c>
      <c r="L380" s="17" cm="1">
        <f t="array" ref="L380">_xlfn.IFS([1]original_ver!L202="ใช่",1,[1]original_ver!L202="ไม่ใช่",0,[1]original_ver!L202="","")</f>
        <v>1</v>
      </c>
      <c r="M380" s="17" cm="1">
        <f t="array" ref="M380">_xlfn.IFS([1]original_ver!M202="กู้ยืม",1,[1]original_ver!M202="ไม่กู้ยืม",0,[1]original_ver!M202="","")</f>
        <v>1</v>
      </c>
      <c r="N380" s="17">
        <f>IF($O380&gt;1, 1,0)</f>
        <v>0</v>
      </c>
      <c r="O380" s="51">
        <v>0</v>
      </c>
      <c r="P380" s="17" cm="1">
        <f t="array" ref="P380">_xlfn.IFS([1]original_ver!O202="ใช่",1,[1]original_ver!O202="ไม่ใช่",0,[1]original_ver!O202="","")</f>
        <v>1</v>
      </c>
      <c r="Q380" s="17"/>
      <c r="R380" s="17">
        <v>1</v>
      </c>
      <c r="S380" s="17">
        <v>2</v>
      </c>
      <c r="T380" s="17">
        <v>30</v>
      </c>
      <c r="U380" s="55">
        <v>30000</v>
      </c>
      <c r="V380" s="53">
        <v>10.5</v>
      </c>
      <c r="W380" s="20">
        <f>$U380/$T380</f>
        <v>1000</v>
      </c>
      <c r="X380" s="17"/>
      <c r="Y380" s="17"/>
      <c r="Z380" s="17"/>
      <c r="AA380" s="17"/>
      <c r="AB380" s="17"/>
      <c r="AC380" s="17">
        <f t="shared" si="35"/>
        <v>30000</v>
      </c>
      <c r="AD380">
        <f t="shared" si="30"/>
        <v>1000</v>
      </c>
      <c r="AE380" s="17">
        <v>1</v>
      </c>
      <c r="AF380" s="17">
        <v>2</v>
      </c>
      <c r="AG380" s="17">
        <v>30</v>
      </c>
      <c r="AH380" s="55">
        <v>30000</v>
      </c>
      <c r="AI380" s="18">
        <v>8</v>
      </c>
      <c r="AJ380" s="27">
        <f>$AH380/$AG380</f>
        <v>1000</v>
      </c>
      <c r="AK380" s="17"/>
      <c r="AL380" s="17"/>
      <c r="AM380" s="17"/>
      <c r="AN380" s="17"/>
      <c r="AO380" s="17"/>
      <c r="AP380" s="149">
        <f t="shared" si="31"/>
        <v>30000</v>
      </c>
      <c r="AQ380" s="149">
        <f t="shared" si="29"/>
        <v>1000</v>
      </c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49">
        <v>1.5</v>
      </c>
      <c r="CE380" s="49">
        <v>1.6666666666666667</v>
      </c>
      <c r="CF380" s="49">
        <v>2.3333333333333335</v>
      </c>
      <c r="CG380" s="49">
        <v>4</v>
      </c>
      <c r="CH380" s="49">
        <v>3</v>
      </c>
      <c r="CI380" s="153">
        <f t="shared" si="32"/>
        <v>2.5</v>
      </c>
      <c r="CJ380" s="17">
        <v>3</v>
      </c>
      <c r="CK380" cm="1">
        <f t="array" ref="CK380">_xlfn.IFS([1]original_ver!CH202="จากการเข้าร่วมกิจกรรมอบรม ที่จัดโดยโครงการเกษตรกรปราดเปรื่อง (Smart Farmer)",1,[1]original_ver!CH202="จากการเข้าร่วมกิจกรรมอบรม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ๆ",3,[1]original_ver!CH202="จากการเรียนรู้ผ่านประสบการณ์ของผู้อื่น ได้แก่ เพื่อนบ้าน พี่น้อง เพื่อน และญาติ เป็นต้น",4,[1]original_ver!CH202="ไม่ได้เข้าร่วมกิจกรรมอบรมหรือเรียนรู้ใด ๆ (ข้ามไปข้อ 33)",5)</f>
        <v>5</v>
      </c>
      <c r="CL380" s="15" t="str" cm="1">
        <f t="array" ref="CL380">_xlfn.IFS([1]original_ver!CJ202="ความรู้ทางการเกษตรและการใช้เทคโนโลยีสำหรับการผลิตในฟาร์ม",1,[1]original_ver!CJ202="การวางแผนและจัดการฟาร์ม เช่น การเก็บเกี่ยว การเงิน และการวางแผนทางการตลาด",2,[1]original_ver!CJ202="การเป็นผู้ประกอบการทางการเกษตร",3,[1]original_ver!CJ202="การเพิ่มมูลค่าผลผลิต และการแปรรูปผลผลิต (รวมถึงการพัฒนาคุณภาพผลผลิต)",4,[1]original_ver!CJ202="","")</f>
        <v/>
      </c>
      <c r="CM380" s="48"/>
      <c r="CN380" s="48"/>
      <c r="CO380" s="15" t="str" cm="1">
        <f t="array" ref="CO380">_xlfn.IFS([1]original_ver!CN202="ความรู้ทางการเกษตรและการใช้เทคโนโลยีสำหรับการผลิตในฟาร์ม",1,[1]original_ver!CN202="การวางแผนและจัดการฟาร์ม เช่น การเก็บเกี่ยว การเงิน และการวางแผนทางการตลาด",2,[1]original_ver!CN202="การเป็นผู้ประกอบการทางการเกษตร",3,[1]original_ver!CN202="การเพิ่มมูลค่าผลผลิต และการแปรรูปผลผลิต (รวมถึงการพัฒนาคุณภาพผลผลิต)",4,[1]original_ver!CN202="","")</f>
        <v/>
      </c>
      <c r="CP380" s="48"/>
      <c r="CQ380" s="48"/>
      <c r="CR380" s="15" t="str" cm="1">
        <f t="array" ref="CR380">_xlfn.IFS([1]original_ver!CR202="ประยุกต์",1,[1]original_ver!CR202="ไม่ประยุกต์",0,[1]original_ver!CR202="","")</f>
        <v/>
      </c>
      <c r="CS380" s="15" t="str" cm="1">
        <f t="array" ref="CS380">_xlfn.IFS([1]original_ver!CS202="ประยุกต์",1,[1]original_ver!CS202="ไม่ประยุกต์",0,[1]original_ver!CS202="","")</f>
        <v/>
      </c>
      <c r="CT380" s="48"/>
      <c r="CU380" s="15" t="str" cm="1">
        <f t="array" ref="CU380">_xlfn.IFS([1]original_ver!CV202="ประยุกต์",1,[1]original_ver!CV202="ไม่ประยุกต์",0,[1]original_ver!CV202="","")</f>
        <v/>
      </c>
      <c r="CV380" s="48"/>
      <c r="CW380" s="15" t="str" cm="1">
        <f t="array" ref="CW380">_xlfn.IFS([1]original_ver!CY202="ประยุกต์",1,[1]original_ver!CY202="ไม่ประยุกต์",0,[1]original_ver!CY202="","")</f>
        <v/>
      </c>
      <c r="CX380" s="48"/>
      <c r="CY380" s="15" t="str" cm="1">
        <f t="array" ref="CY380">_xlfn.IFS([1]original_ver!DB202="ประยุกต์",1,[1]original_ver!DB202="ไม่ประยุกต์",0,[1]original_ver!DB202="","")</f>
        <v/>
      </c>
      <c r="CZ380" s="48"/>
      <c r="DA380" s="48"/>
      <c r="DB380" s="48"/>
      <c r="DC380" s="48"/>
      <c r="DD380" s="48"/>
      <c r="DE380" s="48"/>
      <c r="DF380" s="48"/>
      <c r="DG380" s="17">
        <v>1</v>
      </c>
      <c r="DH380" s="17">
        <v>2</v>
      </c>
      <c r="DI380" s="17">
        <v>2</v>
      </c>
      <c r="DJ380" s="17">
        <v>1</v>
      </c>
      <c r="DK380" s="48"/>
      <c r="DL380" s="48"/>
      <c r="DM380" s="17">
        <v>3</v>
      </c>
      <c r="DN380" s="17">
        <v>1</v>
      </c>
      <c r="DO380" s="17" t="s">
        <v>763</v>
      </c>
      <c r="DP380" s="48"/>
      <c r="DQ380" s="48"/>
      <c r="DR380" s="17" t="s">
        <v>762</v>
      </c>
      <c r="DS380" s="49">
        <v>3.2</v>
      </c>
      <c r="DT380" s="49">
        <v>3.6666666666666665</v>
      </c>
      <c r="DU380" s="17">
        <v>3.5</v>
      </c>
      <c r="DV380" s="49">
        <v>2</v>
      </c>
      <c r="DW380" s="49">
        <v>2.6666666666666665</v>
      </c>
      <c r="DX380" s="49">
        <v>2</v>
      </c>
      <c r="DY380" s="153"/>
      <c r="DZ380" s="25">
        <v>3.2</v>
      </c>
      <c r="EA380" s="25">
        <v>4</v>
      </c>
      <c r="EB380" s="25">
        <v>3.5</v>
      </c>
      <c r="EC380" s="25">
        <v>2</v>
      </c>
      <c r="ED380" s="25">
        <v>3</v>
      </c>
      <c r="EE380">
        <v>2</v>
      </c>
    </row>
    <row r="381" spans="1:135" x14ac:dyDescent="0.2">
      <c r="A381">
        <v>190</v>
      </c>
      <c r="AC381">
        <f t="shared" si="35"/>
        <v>0</v>
      </c>
      <c r="AD381" t="e">
        <f t="shared" si="30"/>
        <v>#DIV/0!</v>
      </c>
      <c r="AP381" s="148">
        <f t="shared" si="31"/>
        <v>0</v>
      </c>
      <c r="AQ381" s="148" t="e">
        <f t="shared" si="29"/>
        <v>#DIV/0!</v>
      </c>
      <c r="CI381" s="148" t="e">
        <f t="shared" si="32"/>
        <v>#DIV/0!</v>
      </c>
    </row>
    <row r="382" spans="1:135" x14ac:dyDescent="0.2">
      <c r="A382">
        <v>191</v>
      </c>
      <c r="B382" s="15">
        <v>705</v>
      </c>
      <c r="C382" s="60" t="s">
        <v>764</v>
      </c>
      <c r="D382" cm="1">
        <f t="array" ref="D382">_xlfn.IFS([1]original_ver!D203="Participant",1,[1]original_ver!D203="Non-Participant",0,[1]original_ver!D203="","")</f>
        <v>0</v>
      </c>
      <c r="E382" s="15">
        <v>1</v>
      </c>
      <c r="F382" s="17" cm="1">
        <f t="array" ref="F382">_xlfn.IFS([1]original_ver!F203="ชาย",1,[1]original_ver!F203="หญิง",0,[1]original_ver!F203="","")</f>
        <v>0</v>
      </c>
      <c r="G382" s="15">
        <v>50</v>
      </c>
      <c r="H382" s="17" cm="1">
        <f t="array" ref="H382">_xlfn.IFS([1]original_ver!H203="ไม่มีการศึกษา",0,[1]original_ver!H203="ประถมศึกษา",1,[1]original_ver!H203="มัธยมศึกษาตอนต้น",2,[1]original_ver!H203="มัธยมศึกษาตอนปลาย",3,[1]original_ver!H203="อนุปริญญา (ปวช., ปวส., ฝึกหัดครู)",4,[1]original_ver!H203="ปริญญาตรี",5,[1]original_ver!H203="สูงกว่าปริญญาตรี",6,[1]original_ver!H203="","")</f>
        <v>1</v>
      </c>
      <c r="I382" s="17" cm="1">
        <f t="array" ref="I382">_xlfn.IFS([1]original_ver!I203="โสด",1,[1]original_ver!I203="สมรส/อยู่ด้วยกัน",2,[1]original_ver!I203="หย่าร้าง/แยกกันอยู่",3,[1]original_ver!I203="หม้าย",4,[1]original_ver!I203="","")</f>
        <v>2</v>
      </c>
      <c r="J382" s="15">
        <v>8</v>
      </c>
      <c r="K382" s="15">
        <v>20</v>
      </c>
      <c r="L382" s="17" cm="1">
        <f t="array" ref="L382">_xlfn.IFS([1]original_ver!L203="ใช่",1,[1]original_ver!L203="ไม่ใช่",0,[1]original_ver!L203="","")</f>
        <v>0</v>
      </c>
      <c r="M382" s="17" cm="1">
        <f t="array" ref="M382">_xlfn.IFS([1]original_ver!M203="กู้ยืม",1,[1]original_ver!M203="ไม่กู้ยืม",0,[1]original_ver!M203="","")</f>
        <v>1</v>
      </c>
      <c r="N382" s="17">
        <f>IF($O382&gt;1, 1,0)</f>
        <v>1</v>
      </c>
      <c r="O382" s="54">
        <v>150000</v>
      </c>
      <c r="P382" s="17" cm="1">
        <f t="array" ref="P382">_xlfn.IFS([1]original_ver!O203="ใช่",1,[1]original_ver!O203="ไม่ใช่",0,[1]original_ver!O203="","")</f>
        <v>1</v>
      </c>
      <c r="Q382" s="17"/>
      <c r="R382" s="17">
        <v>1</v>
      </c>
      <c r="S382" s="17">
        <v>2</v>
      </c>
      <c r="T382" s="17">
        <v>18</v>
      </c>
      <c r="U382" s="55">
        <v>18000</v>
      </c>
      <c r="V382" s="53">
        <v>10.5</v>
      </c>
      <c r="W382" s="20">
        <f>$U382/$T382</f>
        <v>1000</v>
      </c>
      <c r="X382" s="17"/>
      <c r="Y382" s="17"/>
      <c r="Z382" s="17"/>
      <c r="AA382" s="17"/>
      <c r="AB382" s="17"/>
      <c r="AC382" s="17">
        <f t="shared" si="35"/>
        <v>18000</v>
      </c>
      <c r="AD382">
        <f t="shared" si="30"/>
        <v>1000</v>
      </c>
      <c r="AE382" s="17">
        <v>1</v>
      </c>
      <c r="AF382" s="17">
        <v>2</v>
      </c>
      <c r="AG382" s="17">
        <v>18</v>
      </c>
      <c r="AH382" s="55">
        <v>18000</v>
      </c>
      <c r="AI382" s="18">
        <v>7.5</v>
      </c>
      <c r="AJ382" s="27">
        <f>$AH382/$AG382</f>
        <v>1000</v>
      </c>
      <c r="AK382" s="17"/>
      <c r="AL382" s="17"/>
      <c r="AM382" s="17"/>
      <c r="AN382" s="17"/>
      <c r="AO382" s="17"/>
      <c r="AP382" s="149">
        <f t="shared" si="31"/>
        <v>18000</v>
      </c>
      <c r="AQ382" s="149">
        <f t="shared" si="29"/>
        <v>1000</v>
      </c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49">
        <v>1.75</v>
      </c>
      <c r="CE382" s="49">
        <v>1.6666666666666667</v>
      </c>
      <c r="CF382" s="49">
        <v>2</v>
      </c>
      <c r="CG382" s="49">
        <v>3</v>
      </c>
      <c r="CH382" s="49">
        <v>2.5</v>
      </c>
      <c r="CI382" s="153">
        <f t="shared" si="32"/>
        <v>2.1833333333333336</v>
      </c>
      <c r="CJ382" s="17">
        <v>3</v>
      </c>
      <c r="CK382" cm="1">
        <f t="array" ref="CK382">_xlfn.IFS([1]original_ver!CH203="จากการเข้าร่วมกิจกรรมอบรม ที่จัดโดยโครงการเกษตรกรปราดเปรื่อง (Smart Farmer)",1,[1]original_ver!CH203="จากการเข้าร่วมกิจกรรมอบรม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ๆ",3,[1]original_ver!CH203="จากการเรียนรู้ผ่านประสบการณ์ของผู้อื่น ได้แก่ เพื่อนบ้าน พี่น้อง เพื่อน และญาติ เป็นต้น",4,[1]original_ver!CH203="ไม่ได้เข้าร่วมกิจกรรมอบรมหรือเรียนรู้ใด ๆ (ข้ามไปข้อ 33)",5)</f>
        <v>2</v>
      </c>
      <c r="CL382" s="15" cm="1">
        <f t="array" ref="CL382">_xlfn.IFS([1]original_ver!CJ203="ความรู้ทางการเกษตรและการใช้เทคโนโลยีสำหรับการผลิตในฟาร์ม",1,[1]original_ver!CJ203="การวางแผนและจัดการฟาร์ม เช่น การเก็บเกี่ยว การเงิน และการวางแผนทางการตลาด",2,[1]original_ver!CJ203="การเป็นผู้ประกอบการทางการเกษตร",3,[1]original_ver!CJ203="การเพิ่มมูลค่าผลผลิต และการแปรรูปผลผลิต (รวมถึงการพัฒนาคุณภาพผลผลิต)",4,[1]original_ver!CJ203="","")</f>
        <v>1</v>
      </c>
      <c r="CM382" s="17">
        <v>3</v>
      </c>
      <c r="CN382" s="17">
        <v>1</v>
      </c>
      <c r="CO382" s="15" cm="1">
        <f t="array" ref="CO382">_xlfn.IFS([1]original_ver!CN203="ความรู้ทางการเกษตรและการใช้เทคโนโลยีสำหรับการผลิตในฟาร์ม",1,[1]original_ver!CN203="การวางแผนและจัดการฟาร์ม เช่น การเก็บเกี่ยว การเงิน และการวางแผนทางการตลาด",2,[1]original_ver!CN203="การเป็นผู้ประกอบการทางการเกษตร",3,[1]original_ver!CN203="การเพิ่มมูลค่าผลผลิต และการแปรรูปผลผลิต (รวมถึงการพัฒนาคุณภาพผลผลิต)",4,[1]original_ver!CN203="","")</f>
        <v>2</v>
      </c>
      <c r="CP382" s="17">
        <v>1</v>
      </c>
      <c r="CQ382" s="17">
        <v>1</v>
      </c>
      <c r="CR382" s="15" cm="1">
        <f t="array" ref="CR382">_xlfn.IFS([1]original_ver!CR203="ประยุกต์",1,[1]original_ver!CR203="ไม่ประยุกต์",0,[1]original_ver!CR203="","")</f>
        <v>0</v>
      </c>
      <c r="CS382" s="15" t="str" cm="1">
        <f t="array" ref="CS382">_xlfn.IFS([1]original_ver!CS203="ประยุกต์",1,[1]original_ver!CS203="ไม่ประยุกต์",0,[1]original_ver!CS203="","")</f>
        <v/>
      </c>
      <c r="CT382" s="48"/>
      <c r="CU382" s="15" t="str" cm="1">
        <f t="array" ref="CU382">_xlfn.IFS([1]original_ver!CV203="ประยุกต์",1,[1]original_ver!CV203="ไม่ประยุกต์",0,[1]original_ver!CV203="","")</f>
        <v/>
      </c>
      <c r="CV382" s="48"/>
      <c r="CW382" s="15" t="str" cm="1">
        <f t="array" ref="CW382">_xlfn.IFS([1]original_ver!CY203="ประยุกต์",1,[1]original_ver!CY203="ไม่ประยุกต์",0,[1]original_ver!CY203="","")</f>
        <v/>
      </c>
      <c r="CX382" s="48"/>
      <c r="CY382" s="15" t="str" cm="1">
        <f t="array" ref="CY382">_xlfn.IFS([1]original_ver!DB203="ประยุกต์",1,[1]original_ver!DB203="ไม่ประยุกต์",0,[1]original_ver!DB203="","")</f>
        <v/>
      </c>
      <c r="CZ382" s="48"/>
      <c r="DA382" s="17">
        <v>0</v>
      </c>
      <c r="DB382" s="17">
        <v>0</v>
      </c>
      <c r="DC382" s="17">
        <v>1</v>
      </c>
      <c r="DD382" s="17">
        <v>0</v>
      </c>
      <c r="DE382" s="17">
        <v>0</v>
      </c>
      <c r="DF382" s="17">
        <v>0</v>
      </c>
      <c r="DG382" s="17">
        <v>1</v>
      </c>
      <c r="DH382" s="17">
        <v>2</v>
      </c>
      <c r="DI382" s="17">
        <v>3</v>
      </c>
      <c r="DJ382" s="17">
        <v>1</v>
      </c>
      <c r="DK382" s="48"/>
      <c r="DL382" s="48"/>
      <c r="DM382" s="17">
        <v>2</v>
      </c>
      <c r="DN382" s="17">
        <v>2</v>
      </c>
      <c r="DO382" s="48"/>
      <c r="DP382" s="48"/>
      <c r="DQ382" s="48"/>
      <c r="DR382" s="17"/>
      <c r="DS382" s="49">
        <v>3.6</v>
      </c>
      <c r="DT382" s="49">
        <v>3.6666666666666665</v>
      </c>
      <c r="DU382" s="17">
        <v>3.5</v>
      </c>
      <c r="DV382" s="49">
        <v>3.4</v>
      </c>
      <c r="DW382" s="49">
        <v>2.6666666666666665</v>
      </c>
      <c r="DX382" s="49">
        <v>2.25</v>
      </c>
      <c r="DY382" s="153"/>
      <c r="DZ382" s="25">
        <v>3.6</v>
      </c>
      <c r="EA382" s="25">
        <v>4.333333333333333</v>
      </c>
      <c r="EB382" s="25">
        <v>3.75</v>
      </c>
      <c r="EC382" s="25">
        <v>3.4</v>
      </c>
      <c r="ED382" s="25">
        <v>3</v>
      </c>
      <c r="EE382">
        <v>2.25</v>
      </c>
    </row>
    <row r="383" spans="1:135" x14ac:dyDescent="0.2">
      <c r="A383">
        <v>191</v>
      </c>
      <c r="AC383">
        <f t="shared" si="35"/>
        <v>0</v>
      </c>
      <c r="AD383" t="e">
        <f t="shared" si="30"/>
        <v>#DIV/0!</v>
      </c>
      <c r="AP383" s="148">
        <f t="shared" si="31"/>
        <v>0</v>
      </c>
      <c r="AQ383" s="148" t="e">
        <f t="shared" si="29"/>
        <v>#DIV/0!</v>
      </c>
      <c r="CI383" s="148" t="e">
        <f t="shared" si="32"/>
        <v>#DIV/0!</v>
      </c>
    </row>
    <row r="384" spans="1:135" x14ac:dyDescent="0.2">
      <c r="A384">
        <v>192</v>
      </c>
      <c r="B384" s="15">
        <v>706</v>
      </c>
      <c r="C384" s="61" t="s">
        <v>765</v>
      </c>
      <c r="D384" cm="1">
        <f t="array" ref="D384">_xlfn.IFS([1]original_ver!D204="Participant",1,[1]original_ver!D204="Non-Participant",0,[1]original_ver!D204="","")</f>
        <v>0</v>
      </c>
      <c r="E384" s="15">
        <v>5</v>
      </c>
      <c r="F384" s="17" cm="1">
        <f t="array" ref="F384">_xlfn.IFS([1]original_ver!F204="ชาย",1,[1]original_ver!F204="หญิง",0,[1]original_ver!F204="","")</f>
        <v>0</v>
      </c>
      <c r="G384" s="15">
        <v>23</v>
      </c>
      <c r="H384" s="17" cm="1">
        <f t="array" ref="H384">_xlfn.IFS([1]original_ver!H204="ไม่มีการศึกษา",0,[1]original_ver!H204="ประถมศึกษา",1,[1]original_ver!H204="มัธยมศึกษาตอนต้น",2,[1]original_ver!H204="มัธยมศึกษาตอนปลาย",3,[1]original_ver!H204="อนุปริญญา (ปวช., ปวส., ฝึกหัดครู)",4,[1]original_ver!H204="ปริญญาตรี",5,[1]original_ver!H204="สูงกว่าปริญญาตรี",6,[1]original_ver!H204="","")</f>
        <v>5</v>
      </c>
      <c r="I384" s="17" cm="1">
        <f t="array" ref="I384">_xlfn.IFS([1]original_ver!I204="โสด",1,[1]original_ver!I204="สมรส/อยู่ด้วยกัน",2,[1]original_ver!I204="หย่าร้าง/แยกกันอยู่",3,[1]original_ver!I204="หม้าย",4,[1]original_ver!I204="","")</f>
        <v>1</v>
      </c>
      <c r="J384" s="15">
        <v>4</v>
      </c>
      <c r="K384" s="15">
        <v>3</v>
      </c>
      <c r="L384" s="17" cm="1">
        <f t="array" ref="L384">_xlfn.IFS([1]original_ver!L204="ใช่",1,[1]original_ver!L204="ไม่ใช่",0,[1]original_ver!L204="","")</f>
        <v>0</v>
      </c>
      <c r="M384" s="17" cm="1">
        <f t="array" ref="M384">_xlfn.IFS([1]original_ver!M204="กู้ยืม",1,[1]original_ver!M204="ไม่กู้ยืม",0,[1]original_ver!M204="","")</f>
        <v>0</v>
      </c>
      <c r="N384" s="17">
        <f>IF($O384&gt;1, 1,0)</f>
        <v>1</v>
      </c>
      <c r="O384" s="54">
        <v>100000</v>
      </c>
      <c r="P384" s="17" cm="1">
        <f t="array" ref="P384">_xlfn.IFS([1]original_ver!O204="ใช่",1,[1]original_ver!O204="ไม่ใช่",0,[1]original_ver!O204="","")</f>
        <v>0</v>
      </c>
      <c r="Q384" s="17"/>
      <c r="R384" s="17">
        <v>7</v>
      </c>
      <c r="S384" s="17">
        <v>1</v>
      </c>
      <c r="T384" s="17">
        <v>40</v>
      </c>
      <c r="U384" s="55">
        <v>100000</v>
      </c>
      <c r="V384" s="17">
        <v>70</v>
      </c>
      <c r="W384" s="22">
        <f>$U384/$T384</f>
        <v>2500</v>
      </c>
      <c r="X384" s="17"/>
      <c r="Y384" s="17"/>
      <c r="Z384" s="17"/>
      <c r="AA384" s="17"/>
      <c r="AB384" s="17"/>
      <c r="AC384" s="17">
        <f t="shared" si="35"/>
        <v>100000</v>
      </c>
      <c r="AD384">
        <f t="shared" si="30"/>
        <v>2500</v>
      </c>
      <c r="AE384" s="17">
        <v>7</v>
      </c>
      <c r="AF384" s="17">
        <v>1</v>
      </c>
      <c r="AG384" s="17">
        <v>40</v>
      </c>
      <c r="AH384" s="55">
        <v>100000</v>
      </c>
      <c r="AI384" s="17">
        <v>70</v>
      </c>
      <c r="AJ384" s="27">
        <f>$AH384/$AG384</f>
        <v>2500</v>
      </c>
      <c r="AK384" s="17"/>
      <c r="AL384" s="17"/>
      <c r="AM384" s="17"/>
      <c r="AN384" s="17"/>
      <c r="AO384" s="17"/>
      <c r="AP384" s="149">
        <f t="shared" si="31"/>
        <v>100000</v>
      </c>
      <c r="AQ384" s="149">
        <f t="shared" si="29"/>
        <v>2500</v>
      </c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49">
        <v>2</v>
      </c>
      <c r="CE384" s="49">
        <v>1.6666666666666667</v>
      </c>
      <c r="CF384" s="49">
        <v>1.3333333333333333</v>
      </c>
      <c r="CG384" s="49">
        <v>1</v>
      </c>
      <c r="CH384" s="49">
        <v>3</v>
      </c>
      <c r="CI384" s="153">
        <f t="shared" si="32"/>
        <v>1.8</v>
      </c>
      <c r="CJ384" s="17">
        <v>4</v>
      </c>
      <c r="CK384" cm="1">
        <f t="array" ref="CK384">_xlfn.IFS([1]original_ver!CH204="จากการเข้าร่วมกิจกรรมอบรม ที่จัดโดยโครงการเกษตรกรปราดเปรื่อง (Smart Farmer)",1,[1]original_ver!CH204="จากการเข้าร่วมกิจกรรมอบรม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ๆ",3,[1]original_ver!CH204="จากการเรียนรู้ผ่านประสบการณ์ของผู้อื่น ได้แก่ เพื่อนบ้าน พี่น้อง เพื่อน และญาติ เป็นต้น",4,[1]original_ver!CH204="ไม่ได้เข้าร่วมกิจกรรมอบรมหรือเรียนรู้ใด ๆ (ข้ามไปข้อ 33)",5)</f>
        <v>5</v>
      </c>
      <c r="CL384" s="15" t="str" cm="1">
        <f t="array" ref="CL384">_xlfn.IFS([1]original_ver!CJ204="ความรู้ทางการเกษตรและการใช้เทคโนโลยีสำหรับการผลิตในฟาร์ม",1,[1]original_ver!CJ204="การวางแผนและจัดการฟาร์ม เช่น การเก็บเกี่ยว การเงิน และการวางแผนทางการตลาด",2,[1]original_ver!CJ204="การเป็นผู้ประกอบการทางการเกษตร",3,[1]original_ver!CJ204="การเพิ่มมูลค่าผลผลิต และการแปรรูปผลผลิต (รวมถึงการพัฒนาคุณภาพผลผลิต)",4,[1]original_ver!CJ204="","")</f>
        <v/>
      </c>
      <c r="CM384" s="48"/>
      <c r="CN384" s="48"/>
      <c r="CO384" s="15" t="str" cm="1">
        <f t="array" ref="CO384">_xlfn.IFS([1]original_ver!CN204="ความรู้ทางการเกษตรและการใช้เทคโนโลยีสำหรับการผลิตในฟาร์ม",1,[1]original_ver!CN204="การวางแผนและจัดการฟาร์ม เช่น การเก็บเกี่ยว การเงิน และการวางแผนทางการตลาด",2,[1]original_ver!CN204="การเป็นผู้ประกอบการทางการเกษตร",3,[1]original_ver!CN204="การเพิ่มมูลค่าผลผลิต และการแปรรูปผลผลิต (รวมถึงการพัฒนาคุณภาพผลผลิต)",4,[1]original_ver!CN204="","")</f>
        <v/>
      </c>
      <c r="CP384" s="48"/>
      <c r="CQ384" s="48"/>
      <c r="CR384" s="15" t="str" cm="1">
        <f t="array" ref="CR384">_xlfn.IFS([1]original_ver!CR204="ประยุกต์",1,[1]original_ver!CR204="ไม่ประยุกต์",0,[1]original_ver!CR204="","")</f>
        <v/>
      </c>
      <c r="CS384" s="15" t="str" cm="1">
        <f t="array" ref="CS384">_xlfn.IFS([1]original_ver!CS204="ประยุกต์",1,[1]original_ver!CS204="ไม่ประยุกต์",0,[1]original_ver!CS204="","")</f>
        <v/>
      </c>
      <c r="CT384" s="48"/>
      <c r="CU384" s="15" t="str" cm="1">
        <f t="array" ref="CU384">_xlfn.IFS([1]original_ver!CV204="ประยุกต์",1,[1]original_ver!CV204="ไม่ประยุกต์",0,[1]original_ver!CV204="","")</f>
        <v/>
      </c>
      <c r="CV384" s="48"/>
      <c r="CW384" s="15" t="str" cm="1">
        <f t="array" ref="CW384">_xlfn.IFS([1]original_ver!CY204="ประยุกต์",1,[1]original_ver!CY204="ไม่ประยุกต์",0,[1]original_ver!CY204="","")</f>
        <v/>
      </c>
      <c r="CX384" s="48"/>
      <c r="CY384" s="15" t="str" cm="1">
        <f t="array" ref="CY384">_xlfn.IFS([1]original_ver!DB204="ประยุกต์",1,[1]original_ver!DB204="ไม่ประยุกต์",0,[1]original_ver!DB204="","")</f>
        <v/>
      </c>
      <c r="CZ384" s="48"/>
      <c r="DA384" s="48"/>
      <c r="DB384" s="48"/>
      <c r="DC384" s="48"/>
      <c r="DD384" s="48"/>
      <c r="DE384" s="48"/>
      <c r="DF384" s="48"/>
      <c r="DG384" s="48"/>
      <c r="DH384" s="48"/>
      <c r="DI384" s="17">
        <v>3</v>
      </c>
      <c r="DJ384" s="17">
        <v>1</v>
      </c>
      <c r="DK384" s="17">
        <v>2</v>
      </c>
      <c r="DL384" s="17">
        <v>4</v>
      </c>
      <c r="DM384" s="17">
        <v>1</v>
      </c>
      <c r="DN384" s="17">
        <v>1</v>
      </c>
      <c r="DO384" s="48"/>
      <c r="DP384" s="48"/>
      <c r="DQ384" s="48"/>
      <c r="DR384" s="17" t="s">
        <v>762</v>
      </c>
      <c r="DS384" s="49">
        <v>4.4000000000000004</v>
      </c>
      <c r="DT384" s="49">
        <v>4</v>
      </c>
      <c r="DU384" s="17">
        <v>3.5</v>
      </c>
      <c r="DV384" s="49">
        <v>4.2</v>
      </c>
      <c r="DW384" s="49">
        <v>3.3333333333333335</v>
      </c>
      <c r="DX384" s="49">
        <v>3.5</v>
      </c>
      <c r="DY384" s="153"/>
      <c r="DZ384" s="25">
        <v>4.4000000000000004</v>
      </c>
      <c r="EA384" s="25">
        <v>4</v>
      </c>
      <c r="EB384" s="25">
        <v>3.5</v>
      </c>
      <c r="EC384" s="25">
        <v>4.2</v>
      </c>
      <c r="ED384" s="25">
        <v>3.3333333333333335</v>
      </c>
      <c r="EE384">
        <v>3.5</v>
      </c>
    </row>
    <row r="385" spans="1:135" x14ac:dyDescent="0.2">
      <c r="A385">
        <v>192</v>
      </c>
      <c r="AC385">
        <f t="shared" si="35"/>
        <v>0</v>
      </c>
      <c r="AD385" t="e">
        <f t="shared" si="30"/>
        <v>#DIV/0!</v>
      </c>
      <c r="AP385" s="148">
        <f t="shared" si="31"/>
        <v>0</v>
      </c>
      <c r="AQ385" s="148" t="e">
        <f t="shared" si="29"/>
        <v>#DIV/0!</v>
      </c>
      <c r="CI385" s="148" t="e">
        <f t="shared" si="32"/>
        <v>#DIV/0!</v>
      </c>
    </row>
    <row r="386" spans="1:135" x14ac:dyDescent="0.2">
      <c r="A386">
        <v>193</v>
      </c>
      <c r="B386" s="15">
        <v>707</v>
      </c>
      <c r="C386" s="61" t="s">
        <v>766</v>
      </c>
      <c r="D386" cm="1">
        <f t="array" ref="D386">_xlfn.IFS([1]original_ver!D205="Participant",1,[1]original_ver!D205="Non-Participant",0,[1]original_ver!D205="","")</f>
        <v>1</v>
      </c>
      <c r="E386" s="15">
        <v>5</v>
      </c>
      <c r="F386" s="17" cm="1">
        <f t="array" ref="F386">_xlfn.IFS([1]original_ver!F205="ชาย",1,[1]original_ver!F205="หญิง",0,[1]original_ver!F205="","")</f>
        <v>0</v>
      </c>
      <c r="G386" s="15">
        <v>48</v>
      </c>
      <c r="H386" s="17" cm="1">
        <f t="array" ref="H386">_xlfn.IFS([1]original_ver!H205="ไม่มีการศึกษา",0,[1]original_ver!H205="ประถมศึกษา",1,[1]original_ver!H205="มัธยมศึกษาตอนต้น",2,[1]original_ver!H205="มัธยมศึกษาตอนปลาย",3,[1]original_ver!H205="อนุปริญญา (ปวช., ปวส., ฝึกหัดครู)",4,[1]original_ver!H205="ปริญญาตรี",5,[1]original_ver!H205="สูงกว่าปริญญาตรี",6,[1]original_ver!H205="","")</f>
        <v>4</v>
      </c>
      <c r="I386" s="17" cm="1">
        <f t="array" ref="I386">_xlfn.IFS([1]original_ver!I205="โสด",1,[1]original_ver!I205="สมรส/อยู่ด้วยกัน",2,[1]original_ver!I205="หย่าร้าง/แยกกันอยู่",3,[1]original_ver!I205="หม้าย",4,[1]original_ver!I205="","")</f>
        <v>2</v>
      </c>
      <c r="J386" s="15">
        <v>3</v>
      </c>
      <c r="K386" s="15">
        <v>25</v>
      </c>
      <c r="L386" s="17" cm="1">
        <f t="array" ref="L386">_xlfn.IFS([1]original_ver!L205="ใช่",1,[1]original_ver!L205="ไม่ใช่",0,[1]original_ver!L205="","")</f>
        <v>0</v>
      </c>
      <c r="M386" s="17" cm="1">
        <f t="array" ref="M386">_xlfn.IFS([1]original_ver!M205="กู้ยืม",1,[1]original_ver!M205="ไม่กู้ยืม",0,[1]original_ver!M205="","")</f>
        <v>0</v>
      </c>
      <c r="N386" s="17">
        <f>IF($O386&gt;1, 1,0)</f>
        <v>1</v>
      </c>
      <c r="O386" s="54">
        <v>100000</v>
      </c>
      <c r="P386" s="17" cm="1">
        <f t="array" ref="P386">_xlfn.IFS([1]original_ver!O205="ใช่",1,[1]original_ver!O205="ไม่ใช่",0,[1]original_ver!O205="","")</f>
        <v>1</v>
      </c>
      <c r="Q386" s="17"/>
      <c r="R386" s="17">
        <v>7</v>
      </c>
      <c r="S386" s="17">
        <v>1</v>
      </c>
      <c r="T386" s="17">
        <v>4</v>
      </c>
      <c r="U386" s="55">
        <v>2000</v>
      </c>
      <c r="V386" s="17">
        <v>30</v>
      </c>
      <c r="W386" s="22">
        <f>$U386/$T386</f>
        <v>500</v>
      </c>
      <c r="X386" s="17"/>
      <c r="Y386" s="17"/>
      <c r="Z386" s="17"/>
      <c r="AA386" s="17"/>
      <c r="AB386" s="17"/>
      <c r="AC386" s="17">
        <f t="shared" si="35"/>
        <v>2000</v>
      </c>
      <c r="AD386">
        <f t="shared" si="30"/>
        <v>500</v>
      </c>
      <c r="AE386" s="17">
        <v>7</v>
      </c>
      <c r="AF386" s="17">
        <v>1</v>
      </c>
      <c r="AG386" s="17">
        <v>4</v>
      </c>
      <c r="AH386" s="55">
        <v>3000</v>
      </c>
      <c r="AI386" s="17">
        <v>25</v>
      </c>
      <c r="AJ386" s="27">
        <f>$AH386/$AG386</f>
        <v>750</v>
      </c>
      <c r="AK386" s="17"/>
      <c r="AL386" s="17"/>
      <c r="AM386" s="17"/>
      <c r="AN386" s="17"/>
      <c r="AO386" s="17"/>
      <c r="AP386" s="149">
        <f t="shared" si="31"/>
        <v>3000</v>
      </c>
      <c r="AQ386" s="149">
        <f t="shared" ref="AQ386:AQ449" si="36">$AP386/$AG386</f>
        <v>750</v>
      </c>
      <c r="AR386" s="17"/>
      <c r="AS386" s="17">
        <v>1</v>
      </c>
      <c r="AT386" s="17">
        <v>1</v>
      </c>
      <c r="AU386" s="55">
        <v>2000</v>
      </c>
      <c r="AV386" s="17">
        <v>20</v>
      </c>
      <c r="AW386" s="17"/>
      <c r="AX386" s="17"/>
      <c r="AY386" s="17"/>
      <c r="AZ386" s="17"/>
      <c r="BA386" s="17"/>
      <c r="BB386" s="17"/>
      <c r="BC386" s="17"/>
      <c r="BD386" s="17"/>
      <c r="BE386" s="17">
        <v>7</v>
      </c>
      <c r="BF386" s="17">
        <v>1</v>
      </c>
      <c r="BG386" s="17">
        <v>1</v>
      </c>
      <c r="BH386" s="55">
        <v>1000</v>
      </c>
      <c r="BI386" s="17">
        <v>15</v>
      </c>
      <c r="BJ386" s="17"/>
      <c r="BK386" s="17"/>
      <c r="BL386" s="17"/>
      <c r="BM386" s="17"/>
      <c r="BN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49">
        <v>3</v>
      </c>
      <c r="CE386" s="49">
        <v>3</v>
      </c>
      <c r="CF386" s="49">
        <v>1.3333333333333333</v>
      </c>
      <c r="CG386" s="49">
        <v>2</v>
      </c>
      <c r="CH386" s="49">
        <v>2</v>
      </c>
      <c r="CI386" s="153">
        <f t="shared" si="32"/>
        <v>2.2666666666666666</v>
      </c>
      <c r="CJ386" s="17">
        <v>5</v>
      </c>
      <c r="CK386" cm="1">
        <f t="array" ref="CK386">_xlfn.IFS([1]original_ver!CH205="จากการเข้าร่วมกิจกรรมอบรม ที่จัดโดยโครงการเกษตรกรปราดเปรื่อง (Smart Farmer)",1,[1]original_ver!CH205="จากการเข้าร่วมกิจกรรมอบรม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ๆ",3,[1]original_ver!CH205="จากการเรียนรู้ผ่านประสบการณ์ของผู้อื่น ได้แก่ เพื่อนบ้าน พี่น้อง เพื่อน และญาติ เป็นต้น",4,[1]original_ver!CH205="ไม่ได้เข้าร่วมกิจกรรมอบรมหรือเรียนรู้ใด ๆ (ข้ามไปข้อ 33)",5)</f>
        <v>5</v>
      </c>
      <c r="CL386" s="15" t="str" cm="1">
        <f t="array" ref="CL386">_xlfn.IFS([1]original_ver!CJ205="ความรู้ทางการเกษตรและการใช้เทคโนโลยีสำหรับการผลิตในฟาร์ม",1,[1]original_ver!CJ205="การวางแผนและจัดการฟาร์ม เช่น การเก็บเกี่ยว การเงิน และการวางแผนทางการตลาด",2,[1]original_ver!CJ205="การเป็นผู้ประกอบการทางการเกษตร",3,[1]original_ver!CJ205="การเพิ่มมูลค่าผลผลิต และการแปรรูปผลผลิต (รวมถึงการพัฒนาคุณภาพผลผลิต)",4,[1]original_ver!CJ205="","")</f>
        <v/>
      </c>
      <c r="CM386" s="48"/>
      <c r="CN386" s="48"/>
      <c r="CO386" s="15" t="str" cm="1">
        <f t="array" ref="CO386">_xlfn.IFS([1]original_ver!CN205="ความรู้ทางการเกษตรและการใช้เทคโนโลยีสำหรับการผลิตในฟาร์ม",1,[1]original_ver!CN205="การวางแผนและจัดการฟาร์ม เช่น การเก็บเกี่ยว การเงิน และการวางแผนทางการตลาด",2,[1]original_ver!CN205="การเป็นผู้ประกอบการทางการเกษตร",3,[1]original_ver!CN205="การเพิ่มมูลค่าผลผลิต และการแปรรูปผลผลิต (รวมถึงการพัฒนาคุณภาพผลผลิต)",4,[1]original_ver!CN205="","")</f>
        <v/>
      </c>
      <c r="CP386" s="48"/>
      <c r="CQ386" s="48"/>
      <c r="CR386" s="15" t="str" cm="1">
        <f t="array" ref="CR386">_xlfn.IFS([1]original_ver!CR205="ประยุกต์",1,[1]original_ver!CR205="ไม่ประยุกต์",0,[1]original_ver!CR205="","")</f>
        <v/>
      </c>
      <c r="CS386" s="15" t="str" cm="1">
        <f t="array" ref="CS386">_xlfn.IFS([1]original_ver!CS205="ประยุกต์",1,[1]original_ver!CS205="ไม่ประยุกต์",0,[1]original_ver!CS205="","")</f>
        <v/>
      </c>
      <c r="CT386" s="48"/>
      <c r="CU386" s="15" t="str" cm="1">
        <f t="array" ref="CU386">_xlfn.IFS([1]original_ver!CV205="ประยุกต์",1,[1]original_ver!CV205="ไม่ประยุกต์",0,[1]original_ver!CV205="","")</f>
        <v/>
      </c>
      <c r="CV386" s="48"/>
      <c r="CW386" s="15" t="str" cm="1">
        <f t="array" ref="CW386">_xlfn.IFS([1]original_ver!CY205="ประยุกต์",1,[1]original_ver!CY205="ไม่ประยุกต์",0,[1]original_ver!CY205="","")</f>
        <v/>
      </c>
      <c r="CX386" s="48"/>
      <c r="CY386" s="15" t="str" cm="1">
        <f t="array" ref="CY386">_xlfn.IFS([1]original_ver!DB205="ประยุกต์",1,[1]original_ver!DB205="ไม่ประยุกต์",0,[1]original_ver!DB205="","")</f>
        <v/>
      </c>
      <c r="CZ386" s="48"/>
      <c r="DA386" s="48">
        <v>0</v>
      </c>
      <c r="DB386" s="48">
        <v>0</v>
      </c>
      <c r="DC386" s="48">
        <v>0</v>
      </c>
      <c r="DD386" s="48">
        <v>0</v>
      </c>
      <c r="DE386" s="48">
        <v>0</v>
      </c>
      <c r="DF386" s="48">
        <v>0</v>
      </c>
      <c r="DG386" s="17">
        <v>3</v>
      </c>
      <c r="DH386" s="17">
        <v>2</v>
      </c>
      <c r="DI386" s="48"/>
      <c r="DJ386" s="48"/>
      <c r="DK386" s="17">
        <v>2</v>
      </c>
      <c r="DL386" s="17">
        <v>1</v>
      </c>
      <c r="DM386" s="17">
        <v>1</v>
      </c>
      <c r="DN386" s="17">
        <v>1</v>
      </c>
      <c r="DO386" s="48"/>
      <c r="DP386" s="48"/>
      <c r="DQ386" s="48"/>
      <c r="DR386" s="17" t="s">
        <v>762</v>
      </c>
      <c r="DS386" s="49">
        <v>3.8</v>
      </c>
      <c r="DT386" s="49">
        <v>3</v>
      </c>
      <c r="DU386" s="17">
        <v>2.75</v>
      </c>
      <c r="DV386" s="49">
        <v>4.2</v>
      </c>
      <c r="DW386" s="49">
        <v>3.6666666666666665</v>
      </c>
      <c r="DX386" s="49">
        <v>3.25</v>
      </c>
      <c r="DY386" s="153"/>
      <c r="DZ386" s="25">
        <v>3.8</v>
      </c>
      <c r="EA386" s="25">
        <v>3.3333333333333335</v>
      </c>
      <c r="EB386" s="25">
        <v>2.75</v>
      </c>
      <c r="EC386" s="25">
        <v>4.2</v>
      </c>
      <c r="ED386" s="25">
        <v>3.6666666666666665</v>
      </c>
      <c r="EE386">
        <v>3.25</v>
      </c>
    </row>
    <row r="387" spans="1:135" x14ac:dyDescent="0.2">
      <c r="A387">
        <v>193</v>
      </c>
      <c r="AC387">
        <f t="shared" si="35"/>
        <v>0</v>
      </c>
      <c r="AD387" t="e">
        <f t="shared" ref="AD387:AD450" si="37">$AC387/$T387</f>
        <v>#DIV/0!</v>
      </c>
      <c r="AP387" s="148">
        <f t="shared" ref="AP387:AP450" si="38">$AH387+$AM387</f>
        <v>0</v>
      </c>
      <c r="AQ387" s="148" t="e">
        <f t="shared" si="36"/>
        <v>#DIV/0!</v>
      </c>
      <c r="CI387" s="148" t="e">
        <f t="shared" ref="CI387:CI450" si="39">AVERAGE($CD387:$CH387)</f>
        <v>#DIV/0!</v>
      </c>
    </row>
    <row r="388" spans="1:135" x14ac:dyDescent="0.2">
      <c r="A388">
        <v>194</v>
      </c>
      <c r="B388" s="15">
        <v>708</v>
      </c>
      <c r="C388" s="50" t="s">
        <v>767</v>
      </c>
      <c r="D388" cm="1">
        <f t="array" ref="D388">_xlfn.IFS([1]original_ver!D206="Participant",1,[1]original_ver!D206="Non-Participant",0,[1]original_ver!D206="","")</f>
        <v>1</v>
      </c>
      <c r="E388" s="15">
        <v>5</v>
      </c>
      <c r="F388" s="17" cm="1">
        <f t="array" ref="F388">_xlfn.IFS([1]original_ver!F206="ชาย",1,[1]original_ver!F206="หญิง",0,[1]original_ver!F206="","")</f>
        <v>0</v>
      </c>
      <c r="G388" s="15">
        <v>53</v>
      </c>
      <c r="H388" s="17" cm="1">
        <f t="array" ref="H388">_xlfn.IFS([1]original_ver!H206="ไม่มีการศึกษา",0,[1]original_ver!H206="ประถมศึกษา",1,[1]original_ver!H206="มัธยมศึกษาตอนต้น",2,[1]original_ver!H206="มัธยมศึกษาตอนปลาย",3,[1]original_ver!H206="อนุปริญญา (ปวช., ปวส., ฝึกหัดครู)",4,[1]original_ver!H206="ปริญญาตรี",5,[1]original_ver!H206="สูงกว่าปริญญาตรี",6,[1]original_ver!H206="","")</f>
        <v>3</v>
      </c>
      <c r="I388" s="17" cm="1">
        <f t="array" ref="I388">_xlfn.IFS([1]original_ver!I206="โสด",1,[1]original_ver!I206="สมรส/อยู่ด้วยกัน",2,[1]original_ver!I206="หย่าร้าง/แยกกันอยู่",3,[1]original_ver!I206="หม้าย",4,[1]original_ver!I206="","")</f>
        <v>2</v>
      </c>
      <c r="J388" s="15">
        <v>2</v>
      </c>
      <c r="K388" s="15">
        <v>30</v>
      </c>
      <c r="L388" s="17" cm="1">
        <f t="array" ref="L388">_xlfn.IFS([1]original_ver!L206="ใช่",1,[1]original_ver!L206="ไม่ใช่",0,[1]original_ver!L206="","")</f>
        <v>0</v>
      </c>
      <c r="M388" s="17" cm="1">
        <f t="array" ref="M388">_xlfn.IFS([1]original_ver!M206="กู้ยืม",1,[1]original_ver!M206="ไม่กู้ยืม",0,[1]original_ver!M206="","")</f>
        <v>0</v>
      </c>
      <c r="N388" s="17">
        <f>IF($O388&gt;1, 1,0)</f>
        <v>1</v>
      </c>
      <c r="O388" s="54">
        <v>150000</v>
      </c>
      <c r="P388" s="17" cm="1">
        <f t="array" ref="P388">_xlfn.IFS([1]original_ver!O206="ใช่",1,[1]original_ver!O206="ไม่ใช่",0,[1]original_ver!O206="","")</f>
        <v>1</v>
      </c>
      <c r="Q388" s="17"/>
      <c r="R388" s="17">
        <v>7</v>
      </c>
      <c r="S388" s="17">
        <v>1</v>
      </c>
      <c r="T388" s="17">
        <v>6</v>
      </c>
      <c r="U388" s="55">
        <v>2500</v>
      </c>
      <c r="V388" s="17">
        <v>30</v>
      </c>
      <c r="W388" s="22">
        <f>$U388/$T388</f>
        <v>416.66666666666669</v>
      </c>
      <c r="X388" s="17"/>
      <c r="Y388" s="17"/>
      <c r="Z388" s="17"/>
      <c r="AA388" s="17"/>
      <c r="AB388" s="17"/>
      <c r="AC388" s="17">
        <f t="shared" si="35"/>
        <v>2500</v>
      </c>
      <c r="AD388">
        <f t="shared" si="37"/>
        <v>416.66666666666669</v>
      </c>
      <c r="AE388" s="17">
        <v>7</v>
      </c>
      <c r="AF388" s="17">
        <v>1</v>
      </c>
      <c r="AG388" s="17">
        <v>6</v>
      </c>
      <c r="AH388" s="55">
        <v>2000</v>
      </c>
      <c r="AI388" s="17">
        <v>25</v>
      </c>
      <c r="AJ388" s="27">
        <f>$AH388/$AG388</f>
        <v>333.33333333333331</v>
      </c>
      <c r="AK388" s="17"/>
      <c r="AL388" s="17"/>
      <c r="AM388" s="17"/>
      <c r="AN388" s="17"/>
      <c r="AO388" s="17"/>
      <c r="AP388" s="149">
        <f t="shared" si="38"/>
        <v>2000</v>
      </c>
      <c r="AQ388" s="149">
        <f t="shared" si="36"/>
        <v>333.33333333333331</v>
      </c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48"/>
      <c r="BF388" s="17"/>
      <c r="BG388" s="17"/>
      <c r="BH388" s="17"/>
      <c r="BI388" s="17"/>
      <c r="BJ388" s="17"/>
      <c r="BK388" s="17"/>
      <c r="BL388" s="17"/>
      <c r="BM388" s="17"/>
      <c r="BN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49">
        <v>3</v>
      </c>
      <c r="CE388" s="49">
        <v>2.6666666666666665</v>
      </c>
      <c r="CF388" s="49">
        <v>1.6666666666666667</v>
      </c>
      <c r="CG388" s="49">
        <v>1.5</v>
      </c>
      <c r="CH388" s="49">
        <v>3</v>
      </c>
      <c r="CI388" s="153">
        <f t="shared" si="39"/>
        <v>2.3666666666666663</v>
      </c>
      <c r="CJ388" s="17">
        <v>4</v>
      </c>
      <c r="CK388" cm="1">
        <f t="array" ref="CK388">_xlfn.IFS([1]original_ver!CH206="จากการเข้าร่วมกิจกรรมอบรม ที่จัดโดยโครงการเกษตรกรปราดเปรื่อง (Smart Farmer)",1,[1]original_ver!CH206="จากการเข้าร่วมกิจกรรมอบรม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ๆ",3,[1]original_ver!CH206="จากการเรียนรู้ผ่านประสบการณ์ของผู้อื่น ได้แก่ เพื่อนบ้าน พี่น้อง เพื่อน และญาติ เป็นต้น",4,[1]original_ver!CH206="ไม่ได้เข้าร่วมกิจกรรมอบรมหรือเรียนรู้ใด ๆ (ข้ามไปข้อ 33)",5)</f>
        <v>1</v>
      </c>
      <c r="CL388" s="15" cm="1">
        <f t="array" ref="CL388">_xlfn.IFS([1]original_ver!CJ206="ความรู้ทางการเกษตรและการใช้เทคโนโลยีสำหรับการผลิตในฟาร์ม",1,[1]original_ver!CJ206="การวางแผนและจัดการฟาร์ม เช่น การเก็บเกี่ยว การเงิน และการวางแผนทางการตลาด",2,[1]original_ver!CJ206="การเป็นผู้ประกอบการทางการเกษตร",3,[1]original_ver!CJ206="การเพิ่มมูลค่าผลผลิต และการแปรรูปผลผลิต (รวมถึงการพัฒนาคุณภาพผลผลิต)",4,[1]original_ver!CJ206="","")</f>
        <v>1</v>
      </c>
      <c r="CM388" s="17">
        <v>3</v>
      </c>
      <c r="CN388" s="17">
        <v>1</v>
      </c>
      <c r="CO388" s="15" cm="1">
        <f t="array" ref="CO388">_xlfn.IFS([1]original_ver!CN206="ความรู้ทางการเกษตรและการใช้เทคโนโลยีสำหรับการผลิตในฟาร์ม",1,[1]original_ver!CN206="การวางแผนและจัดการฟาร์ม เช่น การเก็บเกี่ยว การเงิน และการวางแผนทางการตลาด",2,[1]original_ver!CN206="การเป็นผู้ประกอบการทางการเกษตร",3,[1]original_ver!CN206="การเพิ่มมูลค่าผลผลิต และการแปรรูปผลผลิต (รวมถึงการพัฒนาคุณภาพผลผลิต)",4,[1]original_ver!CN206="","")</f>
        <v>2</v>
      </c>
      <c r="CP388" s="17">
        <v>1</v>
      </c>
      <c r="CQ388" s="17">
        <v>1</v>
      </c>
      <c r="CR388" s="15" cm="1">
        <f t="array" ref="CR388">_xlfn.IFS([1]original_ver!CR206="ประยุกต์",1,[1]original_ver!CR206="ไม่ประยุกต์",0,[1]original_ver!CR206="","")</f>
        <v>0</v>
      </c>
      <c r="CS388" s="15" t="str" cm="1">
        <f t="array" ref="CS388">_xlfn.IFS([1]original_ver!CS206="ประยุกต์",1,[1]original_ver!CS206="ไม่ประยุกต์",0,[1]original_ver!CS206="","")</f>
        <v/>
      </c>
      <c r="CT388" s="48"/>
      <c r="CU388" s="15" t="str" cm="1">
        <f t="array" ref="CU388">_xlfn.IFS([1]original_ver!CV206="ประยุกต์",1,[1]original_ver!CV206="ไม่ประยุกต์",0,[1]original_ver!CV206="","")</f>
        <v/>
      </c>
      <c r="CV388" s="48"/>
      <c r="CW388" s="15" t="str" cm="1">
        <f t="array" ref="CW388">_xlfn.IFS([1]original_ver!CY206="ประยุกต์",1,[1]original_ver!CY206="ไม่ประยุกต์",0,[1]original_ver!CY206="","")</f>
        <v/>
      </c>
      <c r="CX388" s="48"/>
      <c r="CY388" s="15" t="str" cm="1">
        <f t="array" ref="CY388">_xlfn.IFS([1]original_ver!DB206="ประยุกต์",1,[1]original_ver!DB206="ไม่ประยุกต์",0,[1]original_ver!DB206="","")</f>
        <v/>
      </c>
      <c r="CZ388" s="48"/>
      <c r="DA388" s="17">
        <v>0</v>
      </c>
      <c r="DB388" s="17">
        <v>0</v>
      </c>
      <c r="DC388" s="17">
        <v>0</v>
      </c>
      <c r="DD388" s="17">
        <v>0</v>
      </c>
      <c r="DE388" s="17">
        <v>1</v>
      </c>
      <c r="DF388" s="17">
        <v>0</v>
      </c>
      <c r="DG388" s="17">
        <v>2</v>
      </c>
      <c r="DH388" s="17">
        <v>2</v>
      </c>
      <c r="DI388" s="17">
        <v>3</v>
      </c>
      <c r="DJ388" s="17">
        <v>1</v>
      </c>
      <c r="DK388" s="48"/>
      <c r="DL388" s="48"/>
      <c r="DM388" s="17">
        <v>1</v>
      </c>
      <c r="DN388" s="17">
        <v>1</v>
      </c>
      <c r="DO388" s="48"/>
      <c r="DP388" s="48"/>
      <c r="DQ388" s="48"/>
      <c r="DR388" s="17"/>
      <c r="DS388" s="49">
        <v>4</v>
      </c>
      <c r="DT388" s="49">
        <v>3</v>
      </c>
      <c r="DU388" s="17">
        <v>2.75</v>
      </c>
      <c r="DV388" s="49">
        <v>3.4</v>
      </c>
      <c r="DW388" s="49">
        <v>3</v>
      </c>
      <c r="DX388" s="49">
        <v>3</v>
      </c>
      <c r="DY388" s="153"/>
      <c r="DZ388" s="25">
        <v>4</v>
      </c>
      <c r="EA388" s="25">
        <v>3.3333333333333335</v>
      </c>
      <c r="EB388" s="25">
        <v>2.75</v>
      </c>
      <c r="EC388" s="25">
        <v>3.4</v>
      </c>
      <c r="ED388" s="25">
        <v>3.6666666666666665</v>
      </c>
      <c r="EE388">
        <v>3</v>
      </c>
    </row>
    <row r="389" spans="1:135" x14ac:dyDescent="0.2">
      <c r="A389">
        <v>194</v>
      </c>
      <c r="AC389">
        <f t="shared" si="35"/>
        <v>0</v>
      </c>
      <c r="AD389" t="e">
        <f t="shared" si="37"/>
        <v>#DIV/0!</v>
      </c>
      <c r="AP389" s="148">
        <f t="shared" si="38"/>
        <v>0</v>
      </c>
      <c r="AQ389" s="148" t="e">
        <f t="shared" si="36"/>
        <v>#DIV/0!</v>
      </c>
      <c r="CI389" s="148" t="e">
        <f t="shared" si="39"/>
        <v>#DIV/0!</v>
      </c>
    </row>
    <row r="390" spans="1:135" x14ac:dyDescent="0.2">
      <c r="A390">
        <v>195</v>
      </c>
      <c r="B390" s="15">
        <v>709</v>
      </c>
      <c r="C390" s="50" t="s">
        <v>768</v>
      </c>
      <c r="D390" cm="1">
        <f t="array" ref="D390">_xlfn.IFS([1]original_ver!D207="Participant",1,[1]original_ver!D207="Non-Participant",0,[1]original_ver!D207="","")</f>
        <v>0</v>
      </c>
      <c r="E390" s="15">
        <v>5</v>
      </c>
      <c r="F390" s="17" cm="1">
        <f t="array" ref="F390">_xlfn.IFS([1]original_ver!F207="ชาย",1,[1]original_ver!F207="หญิง",0,[1]original_ver!F207="","")</f>
        <v>1</v>
      </c>
      <c r="G390" s="15">
        <v>55</v>
      </c>
      <c r="H390" s="17" cm="1">
        <f t="array" ref="H390">_xlfn.IFS([1]original_ver!H207="ไม่มีการศึกษา",0,[1]original_ver!H207="ประถมศึกษา",1,[1]original_ver!H207="มัธยมศึกษาตอนต้น",2,[1]original_ver!H207="มัธยมศึกษาตอนปลาย",3,[1]original_ver!H207="อนุปริญญา (ปวช., ปวส., ฝึกหัดครู)",4,[1]original_ver!H207="ปริญญาตรี",5,[1]original_ver!H207="สูงกว่าปริญญาตรี",6,[1]original_ver!H207="","")</f>
        <v>3</v>
      </c>
      <c r="I390" s="17" cm="1">
        <f t="array" ref="I390">_xlfn.IFS([1]original_ver!I207="โสด",1,[1]original_ver!I207="สมรส/อยู่ด้วยกัน",2,[1]original_ver!I207="หย่าร้าง/แยกกันอยู่",3,[1]original_ver!I207="หม้าย",4,[1]original_ver!I207="","")</f>
        <v>2</v>
      </c>
      <c r="J390" s="15">
        <v>2</v>
      </c>
      <c r="K390" s="15">
        <v>30</v>
      </c>
      <c r="L390" s="17" cm="1">
        <f t="array" ref="L390">_xlfn.IFS([1]original_ver!L207="ใช่",1,[1]original_ver!L207="ไม่ใช่",0,[1]original_ver!L207="","")</f>
        <v>0</v>
      </c>
      <c r="M390" s="17" cm="1">
        <f t="array" ref="M390">_xlfn.IFS([1]original_ver!M207="กู้ยืม",1,[1]original_ver!M207="ไม่กู้ยืม",0,[1]original_ver!M207="","")</f>
        <v>0</v>
      </c>
      <c r="N390" s="17">
        <f>IF($O390&gt;1, 1,0)</f>
        <v>1</v>
      </c>
      <c r="O390" s="54">
        <v>250000</v>
      </c>
      <c r="P390" s="17" cm="1">
        <f t="array" ref="P390">_xlfn.IFS([1]original_ver!O207="ใช่",1,[1]original_ver!O207="ไม่ใช่",0,[1]original_ver!O207="","")</f>
        <v>0</v>
      </c>
      <c r="Q390" s="17"/>
      <c r="R390" s="17">
        <v>2</v>
      </c>
      <c r="S390" s="17">
        <v>1</v>
      </c>
      <c r="T390" s="17">
        <v>7</v>
      </c>
      <c r="U390" s="55">
        <v>4000</v>
      </c>
      <c r="V390" s="17">
        <v>20</v>
      </c>
      <c r="W390" s="22">
        <f>$U390/$T390</f>
        <v>571.42857142857144</v>
      </c>
      <c r="X390" s="17"/>
      <c r="Y390" s="17"/>
      <c r="Z390" s="17"/>
      <c r="AA390" s="17"/>
      <c r="AB390" s="17"/>
      <c r="AC390" s="17">
        <f t="shared" si="35"/>
        <v>4000</v>
      </c>
      <c r="AD390">
        <f t="shared" si="37"/>
        <v>571.42857142857144</v>
      </c>
      <c r="AE390" s="17">
        <v>2</v>
      </c>
      <c r="AF390" s="17">
        <v>1</v>
      </c>
      <c r="AG390" s="17">
        <v>7</v>
      </c>
      <c r="AH390" s="55">
        <v>4000</v>
      </c>
      <c r="AI390" s="17">
        <v>20</v>
      </c>
      <c r="AJ390" s="27">
        <f>$AH390/$AG390</f>
        <v>571.42857142857144</v>
      </c>
      <c r="AK390" s="17"/>
      <c r="AL390" s="17"/>
      <c r="AM390" s="17"/>
      <c r="AN390" s="17"/>
      <c r="AO390" s="17"/>
      <c r="AP390" s="149">
        <f t="shared" si="38"/>
        <v>4000</v>
      </c>
      <c r="AQ390" s="149">
        <f t="shared" si="36"/>
        <v>571.42857142857144</v>
      </c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49">
        <v>1</v>
      </c>
      <c r="CE390" s="49">
        <v>1.3333333333333333</v>
      </c>
      <c r="CF390" s="49">
        <v>1.3333333333333333</v>
      </c>
      <c r="CG390" s="49">
        <v>2</v>
      </c>
      <c r="CH390" s="49">
        <v>2</v>
      </c>
      <c r="CI390" s="153">
        <f t="shared" si="39"/>
        <v>1.5333333333333332</v>
      </c>
      <c r="CJ390" s="17">
        <v>3</v>
      </c>
      <c r="CK390" cm="1">
        <f t="array" ref="CK390">_xlfn.IFS([1]original_ver!CH207="จากการเข้าร่วมกิจกรรมอบรม ที่จัดโดยโครงการเกษตรกรปราดเปรื่อง (Smart Farmer)",1,[1]original_ver!CH207="จากการเข้าร่วมกิจกรรมอบรม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ๆ",3,[1]original_ver!CH207="จากการเรียนรู้ผ่านประสบการณ์ของผู้อื่น ได้แก่ เพื่อนบ้าน พี่น้อง เพื่อน และญาติ เป็นต้น",4,[1]original_ver!CH207="ไม่ได้เข้าร่วมกิจกรรมอบรมหรือเรียนรู้ใด ๆ (ข้ามไปข้อ 33)",5)</f>
        <v>5</v>
      </c>
      <c r="CL390" s="15" t="str" cm="1">
        <f t="array" ref="CL390">_xlfn.IFS([1]original_ver!CJ207="ความรู้ทางการเกษตรและการใช้เทคโนโลยีสำหรับการผลิตในฟาร์ม",1,[1]original_ver!CJ207="การวางแผนและจัดการฟาร์ม เช่น การเก็บเกี่ยว การเงิน และการวางแผนทางการตลาด",2,[1]original_ver!CJ207="การเป็นผู้ประกอบการทางการเกษตร",3,[1]original_ver!CJ207="การเพิ่มมูลค่าผลผลิต และการแปรรูปผลผลิต (รวมถึงการพัฒนาคุณภาพผลผลิต)",4,[1]original_ver!CJ207="","")</f>
        <v/>
      </c>
      <c r="CM390" s="48"/>
      <c r="CN390" s="48"/>
      <c r="CO390" s="15" t="str" cm="1">
        <f t="array" ref="CO390">_xlfn.IFS([1]original_ver!CN207="ความรู้ทางการเกษตรและการใช้เทคโนโลยีสำหรับการผลิตในฟาร์ม",1,[1]original_ver!CN207="การวางแผนและจัดการฟาร์ม เช่น การเก็บเกี่ยว การเงิน และการวางแผนทางการตลาด",2,[1]original_ver!CN207="การเป็นผู้ประกอบการทางการเกษตร",3,[1]original_ver!CN207="การเพิ่มมูลค่าผลผลิต และการแปรรูปผลผลิต (รวมถึงการพัฒนาคุณภาพผลผลิต)",4,[1]original_ver!CN207="","")</f>
        <v/>
      </c>
      <c r="CP390" s="48"/>
      <c r="CQ390" s="48"/>
      <c r="CR390" s="15" t="str" cm="1">
        <f t="array" ref="CR390">_xlfn.IFS([1]original_ver!CR207="ประยุกต์",1,[1]original_ver!CR207="ไม่ประยุกต์",0,[1]original_ver!CR207="","")</f>
        <v/>
      </c>
      <c r="CS390" s="15" t="str" cm="1">
        <f t="array" ref="CS390">_xlfn.IFS([1]original_ver!CS207="ประยุกต์",1,[1]original_ver!CS207="ไม่ประยุกต์",0,[1]original_ver!CS207="","")</f>
        <v/>
      </c>
      <c r="CT390" s="48"/>
      <c r="CU390" s="15" t="str" cm="1">
        <f t="array" ref="CU390">_xlfn.IFS([1]original_ver!CV207="ประยุกต์",1,[1]original_ver!CV207="ไม่ประยุกต์",0,[1]original_ver!CV207="","")</f>
        <v/>
      </c>
      <c r="CV390" s="48"/>
      <c r="CW390" s="15" t="str" cm="1">
        <f t="array" ref="CW390">_xlfn.IFS([1]original_ver!CY207="ประยุกต์",1,[1]original_ver!CY207="ไม่ประยุกต์",0,[1]original_ver!CY207="","")</f>
        <v/>
      </c>
      <c r="CX390" s="48"/>
      <c r="CY390" s="15" t="str" cm="1">
        <f t="array" ref="CY390">_xlfn.IFS([1]original_ver!DB207="ประยุกต์",1,[1]original_ver!DB207="ไม่ประยุกต์",0,[1]original_ver!DB207="","")</f>
        <v/>
      </c>
      <c r="CZ390" s="48"/>
      <c r="DA390" s="48"/>
      <c r="DB390" s="48"/>
      <c r="DC390" s="48"/>
      <c r="DD390" s="48"/>
      <c r="DE390" s="48"/>
      <c r="DF390" s="48"/>
      <c r="DG390" s="48"/>
      <c r="DH390" s="48"/>
      <c r="DI390" s="17">
        <v>3</v>
      </c>
      <c r="DJ390" s="17">
        <v>1</v>
      </c>
      <c r="DK390" s="17">
        <v>2</v>
      </c>
      <c r="DL390" s="17">
        <v>1</v>
      </c>
      <c r="DM390" s="17">
        <v>1</v>
      </c>
      <c r="DN390" s="17">
        <v>1</v>
      </c>
      <c r="DO390" s="48"/>
      <c r="DP390" s="48"/>
      <c r="DQ390" s="48"/>
      <c r="DR390" s="17" t="s">
        <v>615</v>
      </c>
      <c r="DS390" s="49">
        <v>4.4000000000000004</v>
      </c>
      <c r="DT390" s="49">
        <v>4.666666666666667</v>
      </c>
      <c r="DU390" s="17">
        <v>2</v>
      </c>
      <c r="DV390" s="49">
        <v>2.8</v>
      </c>
      <c r="DW390" s="49">
        <v>2.6666666666666665</v>
      </c>
      <c r="DX390" s="49">
        <v>2.5</v>
      </c>
      <c r="DY390" s="153"/>
      <c r="DZ390" s="25">
        <v>4.4000000000000004</v>
      </c>
      <c r="EA390" s="25">
        <v>4.666666666666667</v>
      </c>
      <c r="EB390" s="25">
        <v>2</v>
      </c>
      <c r="EC390" s="25">
        <v>2.8</v>
      </c>
      <c r="ED390" s="25">
        <v>2.6666666666666665</v>
      </c>
      <c r="EE390">
        <v>2.5</v>
      </c>
    </row>
    <row r="391" spans="1:135" x14ac:dyDescent="0.2">
      <c r="A391">
        <v>195</v>
      </c>
      <c r="AC391">
        <f t="shared" si="35"/>
        <v>0</v>
      </c>
      <c r="AD391" t="e">
        <f t="shared" si="37"/>
        <v>#DIV/0!</v>
      </c>
      <c r="AP391" s="148">
        <f t="shared" si="38"/>
        <v>0</v>
      </c>
      <c r="AQ391" s="148" t="e">
        <f t="shared" si="36"/>
        <v>#DIV/0!</v>
      </c>
      <c r="CI391" s="148" t="e">
        <f t="shared" si="39"/>
        <v>#DIV/0!</v>
      </c>
    </row>
    <row r="392" spans="1:135" x14ac:dyDescent="0.2">
      <c r="A392">
        <v>196</v>
      </c>
      <c r="B392" s="15">
        <v>710</v>
      </c>
      <c r="C392" s="61" t="s">
        <v>769</v>
      </c>
      <c r="D392" cm="1">
        <f t="array" ref="D392">_xlfn.IFS([1]original_ver!D208="Participant",1,[1]original_ver!D208="Non-Participant",0,[1]original_ver!D208="","")</f>
        <v>1</v>
      </c>
      <c r="E392" s="15">
        <v>5</v>
      </c>
      <c r="F392" s="17" cm="1">
        <f t="array" ref="F392">_xlfn.IFS([1]original_ver!F208="ชาย",1,[1]original_ver!F208="หญิง",0,[1]original_ver!F208="","")</f>
        <v>0</v>
      </c>
      <c r="G392" s="15">
        <v>56</v>
      </c>
      <c r="H392" s="17" cm="1">
        <f t="array" ref="H392">_xlfn.IFS([1]original_ver!H208="ไม่มีการศึกษา",0,[1]original_ver!H208="ประถมศึกษา",1,[1]original_ver!H208="มัธยมศึกษาตอนต้น",2,[1]original_ver!H208="มัธยมศึกษาตอนปลาย",3,[1]original_ver!H208="อนุปริญญา (ปวช., ปวส., ฝึกหัดครู)",4,[1]original_ver!H208="ปริญญาตรี",5,[1]original_ver!H208="สูงกว่าปริญญาตรี",6,[1]original_ver!H208="","")</f>
        <v>1</v>
      </c>
      <c r="I392" s="17" cm="1">
        <f t="array" ref="I392">_xlfn.IFS([1]original_ver!I208="โสด",1,[1]original_ver!I208="สมรส/อยู่ด้วยกัน",2,[1]original_ver!I208="หย่าร้าง/แยกกันอยู่",3,[1]original_ver!I208="หม้าย",4,[1]original_ver!I208="","")</f>
        <v>2</v>
      </c>
      <c r="J392" s="15">
        <v>3</v>
      </c>
      <c r="K392" s="15">
        <v>30</v>
      </c>
      <c r="L392" s="17" cm="1">
        <f t="array" ref="L392">_xlfn.IFS([1]original_ver!L208="ใช่",1,[1]original_ver!L208="ไม่ใช่",0,[1]original_ver!L208="","")</f>
        <v>0</v>
      </c>
      <c r="M392" s="17" cm="1">
        <f t="array" ref="M392">_xlfn.IFS([1]original_ver!M208="กู้ยืม",1,[1]original_ver!M208="ไม่กู้ยืม",0,[1]original_ver!M208="","")</f>
        <v>0</v>
      </c>
      <c r="N392" s="17">
        <f>IF($O392&gt;1, 1,0)</f>
        <v>1</v>
      </c>
      <c r="O392" s="54">
        <v>140000</v>
      </c>
      <c r="P392" s="17" cm="1">
        <f t="array" ref="P392">_xlfn.IFS([1]original_ver!O208="ใช่",1,[1]original_ver!O208="ไม่ใช่",0,[1]original_ver!O208="","")</f>
        <v>0</v>
      </c>
      <c r="Q392" s="17"/>
      <c r="R392" s="17">
        <v>7</v>
      </c>
      <c r="S392" s="17">
        <v>1</v>
      </c>
      <c r="T392" s="17">
        <v>3</v>
      </c>
      <c r="U392" s="55">
        <v>1800</v>
      </c>
      <c r="V392" s="17">
        <v>30</v>
      </c>
      <c r="W392" s="22">
        <f>$U392/$T392</f>
        <v>600</v>
      </c>
      <c r="X392" s="17"/>
      <c r="Y392" s="17"/>
      <c r="Z392" s="17"/>
      <c r="AA392" s="17"/>
      <c r="AB392" s="17"/>
      <c r="AC392" s="17">
        <f t="shared" si="35"/>
        <v>1800</v>
      </c>
      <c r="AD392">
        <f t="shared" si="37"/>
        <v>600</v>
      </c>
      <c r="AE392" s="17">
        <v>7</v>
      </c>
      <c r="AF392" s="17">
        <v>1</v>
      </c>
      <c r="AG392" s="17">
        <v>3</v>
      </c>
      <c r="AH392" s="55">
        <v>2000</v>
      </c>
      <c r="AI392" s="17">
        <v>25</v>
      </c>
      <c r="AJ392" s="27">
        <f>$AH392/$AG392</f>
        <v>666.66666666666663</v>
      </c>
      <c r="AK392" s="17"/>
      <c r="AL392" s="17"/>
      <c r="AM392" s="17"/>
      <c r="AN392" s="17"/>
      <c r="AO392" s="17"/>
      <c r="AP392" s="149">
        <f t="shared" si="38"/>
        <v>2000</v>
      </c>
      <c r="AQ392" s="149">
        <f t="shared" si="36"/>
        <v>666.66666666666663</v>
      </c>
      <c r="AR392" s="17"/>
      <c r="AS392" s="17">
        <v>1</v>
      </c>
      <c r="AT392" s="17">
        <v>3</v>
      </c>
      <c r="AU392" s="55">
        <v>3000</v>
      </c>
      <c r="AV392" s="17">
        <v>25</v>
      </c>
      <c r="AW392" s="17"/>
      <c r="AX392" s="17"/>
      <c r="AY392" s="17"/>
      <c r="AZ392" s="17"/>
      <c r="BA392" s="17"/>
      <c r="BB392" s="17"/>
      <c r="BC392" s="17"/>
      <c r="BD392" s="17"/>
      <c r="BE392" s="17">
        <v>7</v>
      </c>
      <c r="BF392" s="17">
        <v>1</v>
      </c>
      <c r="BG392" s="17">
        <v>3</v>
      </c>
      <c r="BH392" s="55">
        <v>3000</v>
      </c>
      <c r="BI392" s="17">
        <v>20</v>
      </c>
      <c r="BJ392" s="17"/>
      <c r="BK392" s="17"/>
      <c r="BL392" s="17"/>
      <c r="BM392" s="17"/>
      <c r="BN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49">
        <v>2.75</v>
      </c>
      <c r="CE392" s="49">
        <v>2</v>
      </c>
      <c r="CF392" s="49">
        <v>2.3333333333333335</v>
      </c>
      <c r="CG392" s="49">
        <v>2.5</v>
      </c>
      <c r="CH392" s="49">
        <v>2</v>
      </c>
      <c r="CI392" s="153">
        <f t="shared" si="39"/>
        <v>2.3166666666666669</v>
      </c>
      <c r="CJ392" s="17">
        <v>4</v>
      </c>
      <c r="CK392" cm="1">
        <f t="array" ref="CK392">_xlfn.IFS([1]original_ver!CH208="จากการเข้าร่วมกิจกรรมอบรม ที่จัดโดยโครงการเกษตรกรปราดเปรื่อง (Smart Farmer)",1,[1]original_ver!CH208="จากการเข้าร่วมกิจกรรมอบรม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ๆ",3,[1]original_ver!CH208="จากการเรียนรู้ผ่านประสบการณ์ของผู้อื่น ได้แก่ เพื่อนบ้าน พี่น้อง เพื่อน และญาติ เป็นต้น",4,[1]original_ver!CH208="ไม่ได้เข้าร่วมกิจกรรมอบรมหรือเรียนรู้ใด ๆ (ข้ามไปข้อ 33)",5)</f>
        <v>1</v>
      </c>
      <c r="CL392" s="15" cm="1">
        <f t="array" ref="CL392">_xlfn.IFS([1]original_ver!CJ208="ความรู้ทางการเกษตรและการใช้เทคโนโลยีสำหรับการผลิตในฟาร์ม",1,[1]original_ver!CJ208="การวางแผนและจัดการฟาร์ม เช่น การเก็บเกี่ยว การเงิน และการวางแผนทางการตลาด",2,[1]original_ver!CJ208="การเป็นผู้ประกอบการทางการเกษตร",3,[1]original_ver!CJ208="การเพิ่มมูลค่าผลผลิต และการแปรรูปผลผลิต (รวมถึงการพัฒนาคุณภาพผลผลิต)",4,[1]original_ver!CJ208="","")</f>
        <v>1</v>
      </c>
      <c r="CM392" s="17">
        <v>4</v>
      </c>
      <c r="CN392" s="17">
        <v>1</v>
      </c>
      <c r="CO392" s="15" cm="1">
        <f t="array" ref="CO392">_xlfn.IFS([1]original_ver!CN208="ความรู้ทางการเกษตรและการใช้เทคโนโลยีสำหรับการผลิตในฟาร์ม",1,[1]original_ver!CN208="การวางแผนและจัดการฟาร์ม เช่น การเก็บเกี่ยว การเงิน และการวางแผนทางการตลาด",2,[1]original_ver!CN208="การเป็นผู้ประกอบการทางการเกษตร",3,[1]original_ver!CN208="การเพิ่มมูลค่าผลผลิต และการแปรรูปผลผลิต (รวมถึงการพัฒนาคุณภาพผลผลิต)",4,[1]original_ver!CN208="","")</f>
        <v>3</v>
      </c>
      <c r="CP392" s="17">
        <v>1</v>
      </c>
      <c r="CQ392" s="17">
        <v>1</v>
      </c>
      <c r="CR392" s="15" cm="1">
        <f t="array" ref="CR392">_xlfn.IFS([1]original_ver!CR208="ประยุกต์",1,[1]original_ver!CR208="ไม่ประยุกต์",0,[1]original_ver!CR208="","")</f>
        <v>0</v>
      </c>
      <c r="CS392" s="15" t="str" cm="1">
        <f t="array" ref="CS392">_xlfn.IFS([1]original_ver!CS208="ประยุกต์",1,[1]original_ver!CS208="ไม่ประยุกต์",0,[1]original_ver!CS208="","")</f>
        <v/>
      </c>
      <c r="CT392" s="48"/>
      <c r="CU392" s="15" t="str" cm="1">
        <f t="array" ref="CU392">_xlfn.IFS([1]original_ver!CV208="ประยุกต์",1,[1]original_ver!CV208="ไม่ประยุกต์",0,[1]original_ver!CV208="","")</f>
        <v/>
      </c>
      <c r="CV392" s="48"/>
      <c r="CW392" s="15" t="str" cm="1">
        <f t="array" ref="CW392">_xlfn.IFS([1]original_ver!CY208="ประยุกต์",1,[1]original_ver!CY208="ไม่ประยุกต์",0,[1]original_ver!CY208="","")</f>
        <v/>
      </c>
      <c r="CX392" s="48"/>
      <c r="CY392" s="15" t="str" cm="1">
        <f t="array" ref="CY392">_xlfn.IFS([1]original_ver!DB208="ประยุกต์",1,[1]original_ver!DB208="ไม่ประยุกต์",0,[1]original_ver!DB208="","")</f>
        <v/>
      </c>
      <c r="CZ392" s="48"/>
      <c r="DA392" s="17">
        <v>0</v>
      </c>
      <c r="DB392" s="17">
        <v>0</v>
      </c>
      <c r="DC392" s="17">
        <v>0</v>
      </c>
      <c r="DD392" s="17">
        <v>0</v>
      </c>
      <c r="DE392" s="17">
        <v>1</v>
      </c>
      <c r="DF392" s="17">
        <v>0</v>
      </c>
      <c r="DG392" s="17">
        <v>2</v>
      </c>
      <c r="DH392" s="17">
        <v>1</v>
      </c>
      <c r="DI392" s="17">
        <v>3</v>
      </c>
      <c r="DJ392" s="17">
        <v>1</v>
      </c>
      <c r="DK392" s="48"/>
      <c r="DL392" s="48"/>
      <c r="DM392" s="17">
        <v>1</v>
      </c>
      <c r="DN392" s="17">
        <v>1</v>
      </c>
      <c r="DO392" s="48"/>
      <c r="DP392" s="48"/>
      <c r="DQ392" s="48"/>
      <c r="DR392" s="17" t="s">
        <v>615</v>
      </c>
      <c r="DS392" s="49">
        <v>3.4</v>
      </c>
      <c r="DT392" s="49">
        <v>3.3333333333333335</v>
      </c>
      <c r="DU392" s="17">
        <v>1.75</v>
      </c>
      <c r="DV392" s="49">
        <v>3.4</v>
      </c>
      <c r="DW392" s="49">
        <v>3</v>
      </c>
      <c r="DX392" s="49">
        <v>2.75</v>
      </c>
      <c r="DY392" s="153"/>
      <c r="DZ392" s="25">
        <v>3.4</v>
      </c>
      <c r="EA392" s="25">
        <v>3.3333333333333335</v>
      </c>
      <c r="EB392" s="25">
        <v>2</v>
      </c>
      <c r="EC392" s="25">
        <v>3.4</v>
      </c>
      <c r="ED392" s="25">
        <v>3</v>
      </c>
      <c r="EE392">
        <v>2.75</v>
      </c>
    </row>
    <row r="393" spans="1:135" x14ac:dyDescent="0.2">
      <c r="A393">
        <v>196</v>
      </c>
      <c r="AC393">
        <f t="shared" si="35"/>
        <v>0</v>
      </c>
      <c r="AD393" t="e">
        <f t="shared" si="37"/>
        <v>#DIV/0!</v>
      </c>
      <c r="AP393" s="148">
        <f t="shared" si="38"/>
        <v>0</v>
      </c>
      <c r="AQ393" s="148" t="e">
        <f t="shared" si="36"/>
        <v>#DIV/0!</v>
      </c>
      <c r="CI393" s="148" t="e">
        <f t="shared" si="39"/>
        <v>#DIV/0!</v>
      </c>
    </row>
    <row r="394" spans="1:135" x14ac:dyDescent="0.2">
      <c r="A394">
        <v>197</v>
      </c>
      <c r="B394" s="15">
        <v>711</v>
      </c>
      <c r="C394" s="61" t="s">
        <v>770</v>
      </c>
      <c r="D394" cm="1">
        <f t="array" ref="D394">_xlfn.IFS([1]original_ver!D209="Participant",1,[1]original_ver!D209="Non-Participant",0,[1]original_ver!D209="","")</f>
        <v>0</v>
      </c>
      <c r="E394" s="15">
        <v>5</v>
      </c>
      <c r="F394" s="17" cm="1">
        <f t="array" ref="F394">_xlfn.IFS([1]original_ver!F209="ชาย",1,[1]original_ver!F209="หญิง",0,[1]original_ver!F209="","")</f>
        <v>0</v>
      </c>
      <c r="G394" s="15">
        <v>79</v>
      </c>
      <c r="H394" s="17" cm="1">
        <f t="array" ref="H394">_xlfn.IFS([1]original_ver!H209="ไม่มีการศึกษา",0,[1]original_ver!H209="ประถมศึกษา",1,[1]original_ver!H209="มัธยมศึกษาตอนต้น",2,[1]original_ver!H209="มัธยมศึกษาตอนปลาย",3,[1]original_ver!H209="อนุปริญญา (ปวช., ปวส., ฝึกหัดครู)",4,[1]original_ver!H209="ปริญญาตรี",5,[1]original_ver!H209="สูงกว่าปริญญาตรี",6,[1]original_ver!H209="","")</f>
        <v>1</v>
      </c>
      <c r="I394" s="17" cm="1">
        <f t="array" ref="I394">_xlfn.IFS([1]original_ver!I209="โสด",1,[1]original_ver!I209="สมรส/อยู่ด้วยกัน",2,[1]original_ver!I209="หย่าร้าง/แยกกันอยู่",3,[1]original_ver!I209="หม้าย",4,[1]original_ver!I209="","")</f>
        <v>4</v>
      </c>
      <c r="J394" s="15">
        <v>1</v>
      </c>
      <c r="K394" s="15">
        <v>60</v>
      </c>
      <c r="L394" s="17" cm="1">
        <f t="array" ref="L394">_xlfn.IFS([1]original_ver!L209="ใช่",1,[1]original_ver!L209="ไม่ใช่",0,[1]original_ver!L209="","")</f>
        <v>0</v>
      </c>
      <c r="M394" s="17" cm="1">
        <f t="array" ref="M394">_xlfn.IFS([1]original_ver!M209="กู้ยืม",1,[1]original_ver!M209="ไม่กู้ยืม",0,[1]original_ver!M209="","")</f>
        <v>0</v>
      </c>
      <c r="N394" s="17">
        <f>IF($O394&gt;1, 1,0)</f>
        <v>1</v>
      </c>
      <c r="O394" s="54">
        <v>120000</v>
      </c>
      <c r="P394" s="17" cm="1">
        <f t="array" ref="P394">_xlfn.IFS([1]original_ver!O209="ใช่",1,[1]original_ver!O209="ไม่ใช่",0,[1]original_ver!O209="","")</f>
        <v>1</v>
      </c>
      <c r="Q394" s="17"/>
      <c r="R394" s="17">
        <v>7</v>
      </c>
      <c r="S394" s="17">
        <v>1</v>
      </c>
      <c r="T394" s="17">
        <v>18</v>
      </c>
      <c r="U394" s="55">
        <v>9000</v>
      </c>
      <c r="V394" s="17">
        <v>40</v>
      </c>
      <c r="W394" s="22">
        <f>$U394/$T394</f>
        <v>500</v>
      </c>
      <c r="X394" s="17"/>
      <c r="Y394" s="17"/>
      <c r="Z394" s="17"/>
      <c r="AA394" s="17"/>
      <c r="AB394" s="17"/>
      <c r="AC394" s="17">
        <f t="shared" si="35"/>
        <v>9000</v>
      </c>
      <c r="AD394">
        <f t="shared" si="37"/>
        <v>500</v>
      </c>
      <c r="AE394" s="17">
        <v>7</v>
      </c>
      <c r="AF394" s="17">
        <v>1</v>
      </c>
      <c r="AG394" s="17">
        <v>18</v>
      </c>
      <c r="AH394" s="55">
        <v>8500</v>
      </c>
      <c r="AI394" s="17">
        <v>30</v>
      </c>
      <c r="AJ394" s="27">
        <f>$AH394/$AG394</f>
        <v>472.22222222222223</v>
      </c>
      <c r="AK394" s="17"/>
      <c r="AL394" s="17"/>
      <c r="AM394" s="17"/>
      <c r="AN394" s="17"/>
      <c r="AO394" s="17"/>
      <c r="AP394" s="149">
        <f t="shared" si="38"/>
        <v>8500</v>
      </c>
      <c r="AQ394" s="149">
        <f t="shared" si="36"/>
        <v>472.22222222222223</v>
      </c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49">
        <v>2.75</v>
      </c>
      <c r="CE394" s="49">
        <v>2.6666666666666665</v>
      </c>
      <c r="CF394" s="49">
        <v>1.6666666666666667</v>
      </c>
      <c r="CG394" s="49">
        <v>3.5</v>
      </c>
      <c r="CH394" s="49">
        <v>2.5</v>
      </c>
      <c r="CI394" s="153">
        <f t="shared" si="39"/>
        <v>2.6166666666666663</v>
      </c>
      <c r="CJ394" s="17">
        <v>4</v>
      </c>
      <c r="CK394" cm="1">
        <f t="array" ref="CK394">_xlfn.IFS([1]original_ver!CH209="จากการเข้าร่วมกิจกรรมอบรม ที่จัดโดยโครงการเกษตรกรปราดเปรื่อง (Smart Farmer)",1,[1]original_ver!CH209="จากการเข้าร่วมกิจกรรมอบรม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ๆ",3,[1]original_ver!CH209="จากการเรียนรู้ผ่านประสบการณ์ของผู้อื่น ได้แก่ เพื่อนบ้าน พี่น้อง เพื่อน และญาติ เป็นต้น",4,[1]original_ver!CH209="ไม่ได้เข้าร่วมกิจกรรมอบรมหรือเรียนรู้ใด ๆ (ข้ามไปข้อ 33)",5)</f>
        <v>5</v>
      </c>
      <c r="CL394" s="15" t="str" cm="1">
        <f t="array" ref="CL394">_xlfn.IFS([1]original_ver!CJ209="ความรู้ทางการเกษตรและการใช้เทคโนโลยีสำหรับการผลิตในฟาร์ม",1,[1]original_ver!CJ209="การวางแผนและจัดการฟาร์ม เช่น การเก็บเกี่ยว การเงิน และการวางแผนทางการตลาด",2,[1]original_ver!CJ209="การเป็นผู้ประกอบการทางการเกษตร",3,[1]original_ver!CJ209="การเพิ่มมูลค่าผลผลิต และการแปรรูปผลผลิต (รวมถึงการพัฒนาคุณภาพผลผลิต)",4,[1]original_ver!CJ209="","")</f>
        <v/>
      </c>
      <c r="CM394" s="48"/>
      <c r="CN394" s="48"/>
      <c r="CO394" s="15" t="str" cm="1">
        <f t="array" ref="CO394">_xlfn.IFS([1]original_ver!CN209="ความรู้ทางการเกษตรและการใช้เทคโนโลยีสำหรับการผลิตในฟาร์ม",1,[1]original_ver!CN209="การวางแผนและจัดการฟาร์ม เช่น การเก็บเกี่ยว การเงิน และการวางแผนทางการตลาด",2,[1]original_ver!CN209="การเป็นผู้ประกอบการทางการเกษตร",3,[1]original_ver!CN209="การเพิ่มมูลค่าผลผลิต และการแปรรูปผลผลิต (รวมถึงการพัฒนาคุณภาพผลผลิต)",4,[1]original_ver!CN209="","")</f>
        <v/>
      </c>
      <c r="CP394" s="48"/>
      <c r="CQ394" s="48"/>
      <c r="CR394" s="15" t="str" cm="1">
        <f t="array" ref="CR394">_xlfn.IFS([1]original_ver!CR209="ประยุกต์",1,[1]original_ver!CR209="ไม่ประยุกต์",0,[1]original_ver!CR209="","")</f>
        <v/>
      </c>
      <c r="CS394" s="15" t="str" cm="1">
        <f t="array" ref="CS394">_xlfn.IFS([1]original_ver!CS209="ประยุกต์",1,[1]original_ver!CS209="ไม่ประยุกต์",0,[1]original_ver!CS209="","")</f>
        <v/>
      </c>
      <c r="CT394" s="48"/>
      <c r="CU394" s="15" t="str" cm="1">
        <f t="array" ref="CU394">_xlfn.IFS([1]original_ver!CV209="ประยุกต์",1,[1]original_ver!CV209="ไม่ประยุกต์",0,[1]original_ver!CV209="","")</f>
        <v/>
      </c>
      <c r="CV394" s="48"/>
      <c r="CW394" s="15" t="str" cm="1">
        <f t="array" ref="CW394">_xlfn.IFS([1]original_ver!CY209="ประยุกต์",1,[1]original_ver!CY209="ไม่ประยุกต์",0,[1]original_ver!CY209="","")</f>
        <v/>
      </c>
      <c r="CX394" s="48"/>
      <c r="CY394" s="15" t="str" cm="1">
        <f t="array" ref="CY394">_xlfn.IFS([1]original_ver!DB209="ประยุกต์",1,[1]original_ver!DB209="ไม่ประยุกต์",0,[1]original_ver!DB209="","")</f>
        <v/>
      </c>
      <c r="CZ394" s="48"/>
      <c r="DA394" s="48"/>
      <c r="DB394" s="48"/>
      <c r="DC394" s="48"/>
      <c r="DD394" s="48"/>
      <c r="DE394" s="48"/>
      <c r="DF394" s="48"/>
      <c r="DG394" s="17">
        <v>2</v>
      </c>
      <c r="DH394" s="17">
        <v>2</v>
      </c>
      <c r="DI394" s="48"/>
      <c r="DJ394" s="48"/>
      <c r="DK394" s="17">
        <v>3</v>
      </c>
      <c r="DL394" s="17">
        <v>1</v>
      </c>
      <c r="DM394" s="17">
        <v>1</v>
      </c>
      <c r="DN394" s="17">
        <v>1</v>
      </c>
      <c r="DO394" s="48"/>
      <c r="DP394" s="48"/>
      <c r="DQ394" s="48"/>
      <c r="DR394" s="17" t="s">
        <v>615</v>
      </c>
      <c r="DS394" s="49">
        <v>3.2</v>
      </c>
      <c r="DT394" s="49">
        <v>3.6666666666666665</v>
      </c>
      <c r="DU394" s="17">
        <v>1</v>
      </c>
      <c r="DV394" s="49">
        <v>2.8</v>
      </c>
      <c r="DW394" s="49">
        <v>3.3333333333333335</v>
      </c>
      <c r="DX394" s="49">
        <v>2.5</v>
      </c>
      <c r="DY394" s="153"/>
      <c r="DZ394" s="25">
        <v>3.2</v>
      </c>
      <c r="EA394" s="25">
        <v>3.6666666666666665</v>
      </c>
      <c r="EB394" s="25">
        <v>1</v>
      </c>
      <c r="EC394" s="25">
        <v>2.8</v>
      </c>
      <c r="ED394" s="25">
        <v>3.6666666666666665</v>
      </c>
      <c r="EE394">
        <v>2.5</v>
      </c>
    </row>
    <row r="395" spans="1:135" x14ac:dyDescent="0.2">
      <c r="A395">
        <v>197</v>
      </c>
      <c r="AC395">
        <f t="shared" si="35"/>
        <v>0</v>
      </c>
      <c r="AD395" t="e">
        <f t="shared" si="37"/>
        <v>#DIV/0!</v>
      </c>
      <c r="AP395" s="148">
        <f t="shared" si="38"/>
        <v>0</v>
      </c>
      <c r="AQ395" s="148" t="e">
        <f t="shared" si="36"/>
        <v>#DIV/0!</v>
      </c>
      <c r="CI395" s="148" t="e">
        <f t="shared" si="39"/>
        <v>#DIV/0!</v>
      </c>
    </row>
    <row r="396" spans="1:135" x14ac:dyDescent="0.2">
      <c r="A396">
        <v>198</v>
      </c>
      <c r="B396" s="15">
        <v>712</v>
      </c>
      <c r="C396" s="61" t="s">
        <v>771</v>
      </c>
      <c r="D396" cm="1">
        <f t="array" ref="D396">_xlfn.IFS([1]original_ver!D210="Participant",1,[1]original_ver!D210="Non-Participant",0,[1]original_ver!D210="","")</f>
        <v>0</v>
      </c>
      <c r="E396" s="15">
        <v>5</v>
      </c>
      <c r="F396" s="17" cm="1">
        <f t="array" ref="F396">_xlfn.IFS([1]original_ver!F210="ชาย",1,[1]original_ver!F210="หญิง",0,[1]original_ver!F210="","")</f>
        <v>0</v>
      </c>
      <c r="G396" s="15">
        <v>49</v>
      </c>
      <c r="H396" s="17" cm="1">
        <f t="array" ref="H396">_xlfn.IFS([1]original_ver!H210="ไม่มีการศึกษา",0,[1]original_ver!H210="ประถมศึกษา",1,[1]original_ver!H210="มัธยมศึกษาตอนต้น",2,[1]original_ver!H210="มัธยมศึกษาตอนปลาย",3,[1]original_ver!H210="อนุปริญญา (ปวช., ปวส., ฝึกหัดครู)",4,[1]original_ver!H210="ปริญญาตรี",5,[1]original_ver!H210="สูงกว่าปริญญาตรี",6,[1]original_ver!H210="","")</f>
        <v>6</v>
      </c>
      <c r="I396" s="17" cm="1">
        <f t="array" ref="I396">_xlfn.IFS([1]original_ver!I210="โสด",1,[1]original_ver!I210="สมรส/อยู่ด้วยกัน",2,[1]original_ver!I210="หย่าร้าง/แยกกันอยู่",3,[1]original_ver!I210="หม้าย",4,[1]original_ver!I210="","")</f>
        <v>1</v>
      </c>
      <c r="J396" s="15">
        <v>1</v>
      </c>
      <c r="K396" s="15">
        <v>12</v>
      </c>
      <c r="L396" s="17" cm="1">
        <f t="array" ref="L396">_xlfn.IFS([1]original_ver!L210="ใช่",1,[1]original_ver!L210="ไม่ใช่",0,[1]original_ver!L210="","")</f>
        <v>0</v>
      </c>
      <c r="M396" s="17" cm="1">
        <f t="array" ref="M396">_xlfn.IFS([1]original_ver!M210="กู้ยืม",1,[1]original_ver!M210="ไม่กู้ยืม",0,[1]original_ver!M210="","")</f>
        <v>0</v>
      </c>
      <c r="N396" s="17">
        <f>IF($O396&gt;1, 1,0)</f>
        <v>1</v>
      </c>
      <c r="O396" s="54">
        <v>400000</v>
      </c>
      <c r="P396" s="17" cm="1">
        <f t="array" ref="P396">_xlfn.IFS([1]original_ver!O210="ใช่",1,[1]original_ver!O210="ไม่ใช่",0,[1]original_ver!O210="","")</f>
        <v>0</v>
      </c>
      <c r="Q396" s="17"/>
      <c r="R396" s="17">
        <v>2</v>
      </c>
      <c r="S396" s="17">
        <v>1</v>
      </c>
      <c r="T396" s="17">
        <v>11</v>
      </c>
      <c r="U396" s="55">
        <v>6500</v>
      </c>
      <c r="V396" s="17">
        <v>20</v>
      </c>
      <c r="W396" s="22">
        <f>$U396/$T396</f>
        <v>590.90909090909088</v>
      </c>
      <c r="X396" s="17"/>
      <c r="Y396" s="17"/>
      <c r="Z396" s="17"/>
      <c r="AA396" s="17"/>
      <c r="AB396" s="17"/>
      <c r="AC396" s="17">
        <f t="shared" si="35"/>
        <v>6500</v>
      </c>
      <c r="AD396">
        <f t="shared" si="37"/>
        <v>590.90909090909088</v>
      </c>
      <c r="AE396" s="17">
        <v>2</v>
      </c>
      <c r="AF396" s="17">
        <v>1</v>
      </c>
      <c r="AG396" s="17">
        <v>11</v>
      </c>
      <c r="AH396" s="55">
        <v>6500</v>
      </c>
      <c r="AI396" s="17">
        <v>20</v>
      </c>
      <c r="AJ396" s="27">
        <f>$AH396/$AG396</f>
        <v>590.90909090909088</v>
      </c>
      <c r="AK396" s="17"/>
      <c r="AL396" s="17"/>
      <c r="AM396" s="17"/>
      <c r="AN396" s="17"/>
      <c r="AO396" s="17"/>
      <c r="AP396" s="149">
        <f t="shared" si="38"/>
        <v>6500</v>
      </c>
      <c r="AQ396" s="149">
        <f t="shared" si="36"/>
        <v>590.90909090909088</v>
      </c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49">
        <v>1</v>
      </c>
      <c r="CE396" s="49">
        <v>2.6666666666666665</v>
      </c>
      <c r="CF396" s="49">
        <v>1.6666666666666667</v>
      </c>
      <c r="CG396" s="49">
        <v>2</v>
      </c>
      <c r="CH396" s="49">
        <v>2</v>
      </c>
      <c r="CI396" s="153">
        <f t="shared" si="39"/>
        <v>1.8666666666666665</v>
      </c>
      <c r="CJ396" s="17">
        <v>3</v>
      </c>
      <c r="CK396" cm="1">
        <f t="array" ref="CK396">_xlfn.IFS([1]original_ver!CH210="จากการเข้าร่วมกิจกรรมอบรม ที่จัดโดยโครงการเกษตรกรปราดเปรื่อง (Smart Farmer)",1,[1]original_ver!CH210="จากการเข้าร่วมกิจกรรมอบรม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ๆ",3,[1]original_ver!CH210="จากการเรียนรู้ผ่านประสบการณ์ของผู้อื่น ได้แก่ เพื่อนบ้าน พี่น้อง เพื่อน และญาติ เป็นต้น",4,[1]original_ver!CH210="ไม่ได้เข้าร่วมกิจกรรมอบรมหรือเรียนรู้ใด ๆ (ข้ามไปข้อ 33)",5)</f>
        <v>5</v>
      </c>
      <c r="CL396" s="15" t="str" cm="1">
        <f t="array" ref="CL396">_xlfn.IFS([1]original_ver!CJ210="ความรู้ทางการเกษตรและการใช้เทคโนโลยีสำหรับการผลิตในฟาร์ม",1,[1]original_ver!CJ210="การวางแผนและจัดการฟาร์ม เช่น การเก็บเกี่ยว การเงิน และการวางแผนทางการตลาด",2,[1]original_ver!CJ210="การเป็นผู้ประกอบการทางการเกษตร",3,[1]original_ver!CJ210="การเพิ่มมูลค่าผลผลิต และการแปรรูปผลผลิต (รวมถึงการพัฒนาคุณภาพผลผลิต)",4,[1]original_ver!CJ210="","")</f>
        <v/>
      </c>
      <c r="CM396" s="48"/>
      <c r="CN396" s="48"/>
      <c r="CO396" s="15" t="str" cm="1">
        <f t="array" ref="CO396">_xlfn.IFS([1]original_ver!CN210="ความรู้ทางการเกษตรและการใช้เทคโนโลยีสำหรับการผลิตในฟาร์ม",1,[1]original_ver!CN210="การวางแผนและจัดการฟาร์ม เช่น การเก็บเกี่ยว การเงิน และการวางแผนทางการตลาด",2,[1]original_ver!CN210="การเป็นผู้ประกอบการทางการเกษตร",3,[1]original_ver!CN210="การเพิ่มมูลค่าผลผลิต และการแปรรูปผลผลิต (รวมถึงการพัฒนาคุณภาพผลผลิต)",4,[1]original_ver!CN210="","")</f>
        <v/>
      </c>
      <c r="CP396" s="48"/>
      <c r="CQ396" s="48"/>
      <c r="CR396" s="15" t="str" cm="1">
        <f t="array" ref="CR396">_xlfn.IFS([1]original_ver!CR210="ประยุกต์",1,[1]original_ver!CR210="ไม่ประยุกต์",0,[1]original_ver!CR210="","")</f>
        <v/>
      </c>
      <c r="CS396" s="15" t="str" cm="1">
        <f t="array" ref="CS396">_xlfn.IFS([1]original_ver!CS210="ประยุกต์",1,[1]original_ver!CS210="ไม่ประยุกต์",0,[1]original_ver!CS210="","")</f>
        <v/>
      </c>
      <c r="CT396" s="48"/>
      <c r="CU396" s="15" t="str" cm="1">
        <f t="array" ref="CU396">_xlfn.IFS([1]original_ver!CV210="ประยุกต์",1,[1]original_ver!CV210="ไม่ประยุกต์",0,[1]original_ver!CV210="","")</f>
        <v/>
      </c>
      <c r="CV396" s="48"/>
      <c r="CW396" s="15" t="str" cm="1">
        <f t="array" ref="CW396">_xlfn.IFS([1]original_ver!CY210="ประยุกต์",1,[1]original_ver!CY210="ไม่ประยุกต์",0,[1]original_ver!CY210="","")</f>
        <v/>
      </c>
      <c r="CX396" s="48"/>
      <c r="CY396" s="15" t="str" cm="1">
        <f t="array" ref="CY396">_xlfn.IFS([1]original_ver!DB210="ประยุกต์",1,[1]original_ver!DB210="ไม่ประยุกต์",0,[1]original_ver!DB210="","")</f>
        <v/>
      </c>
      <c r="CZ396" s="48"/>
      <c r="DA396" s="48"/>
      <c r="DB396" s="48"/>
      <c r="DC396" s="48"/>
      <c r="DD396" s="48"/>
      <c r="DE396" s="48"/>
      <c r="DF396" s="48"/>
      <c r="DG396" s="48"/>
      <c r="DH396" s="48"/>
      <c r="DI396" s="17">
        <v>3</v>
      </c>
      <c r="DJ396" s="17">
        <v>1</v>
      </c>
      <c r="DK396" s="17">
        <v>2</v>
      </c>
      <c r="DL396" s="17">
        <v>1</v>
      </c>
      <c r="DM396" s="17">
        <v>1</v>
      </c>
      <c r="DN396" s="17">
        <v>2</v>
      </c>
      <c r="DO396" s="48"/>
      <c r="DP396" s="48"/>
      <c r="DQ396" s="48"/>
      <c r="DR396" s="17" t="s">
        <v>615</v>
      </c>
      <c r="DS396" s="49">
        <v>4.4000000000000004</v>
      </c>
      <c r="DT396" s="49">
        <v>3.6666666666666665</v>
      </c>
      <c r="DU396" s="17">
        <v>2.5</v>
      </c>
      <c r="DV396" s="49">
        <v>3.4</v>
      </c>
      <c r="DW396" s="49">
        <v>2.6666666666666665</v>
      </c>
      <c r="DX396" s="49">
        <v>2</v>
      </c>
      <c r="DY396" s="153"/>
      <c r="DZ396" s="25">
        <v>4.4000000000000004</v>
      </c>
      <c r="EA396" s="25">
        <v>3.6666666666666665</v>
      </c>
      <c r="EB396" s="25">
        <v>2.5</v>
      </c>
      <c r="EC396" s="25">
        <v>3.4</v>
      </c>
      <c r="ED396" s="25">
        <v>2.6666666666666665</v>
      </c>
      <c r="EE396">
        <v>2</v>
      </c>
    </row>
    <row r="397" spans="1:135" x14ac:dyDescent="0.2">
      <c r="A397">
        <v>198</v>
      </c>
      <c r="AC397">
        <f t="shared" si="35"/>
        <v>0</v>
      </c>
      <c r="AD397" t="e">
        <f t="shared" si="37"/>
        <v>#DIV/0!</v>
      </c>
      <c r="AP397" s="148">
        <f t="shared" si="38"/>
        <v>0</v>
      </c>
      <c r="AQ397" s="148" t="e">
        <f t="shared" si="36"/>
        <v>#DIV/0!</v>
      </c>
      <c r="CI397" s="148" t="e">
        <f t="shared" si="39"/>
        <v>#DIV/0!</v>
      </c>
    </row>
    <row r="398" spans="1:135" x14ac:dyDescent="0.2">
      <c r="A398">
        <v>199</v>
      </c>
      <c r="B398" s="15">
        <v>713</v>
      </c>
      <c r="C398" s="61" t="s">
        <v>772</v>
      </c>
      <c r="D398" cm="1">
        <f t="array" ref="D398">_xlfn.IFS([1]original_ver!D211="Participant",1,[1]original_ver!D211="Non-Participant",0,[1]original_ver!D211="","")</f>
        <v>0</v>
      </c>
      <c r="E398" s="15">
        <v>5</v>
      </c>
      <c r="F398" s="17" cm="1">
        <f t="array" ref="F398">_xlfn.IFS([1]original_ver!F211="ชาย",1,[1]original_ver!F211="หญิง",0,[1]original_ver!F211="","")</f>
        <v>1</v>
      </c>
      <c r="G398" s="15">
        <v>57</v>
      </c>
      <c r="H398" s="17" cm="1">
        <f t="array" ref="H398">_xlfn.IFS([1]original_ver!H211="ไม่มีการศึกษา",0,[1]original_ver!H211="ประถมศึกษา",1,[1]original_ver!H211="มัธยมศึกษาตอนต้น",2,[1]original_ver!H211="มัธยมศึกษาตอนปลาย",3,[1]original_ver!H211="อนุปริญญา (ปวช., ปวส., ฝึกหัดครู)",4,[1]original_ver!H211="ปริญญาตรี",5,[1]original_ver!H211="สูงกว่าปริญญาตรี",6,[1]original_ver!H211="","")</f>
        <v>2</v>
      </c>
      <c r="I398" s="17" cm="1">
        <f t="array" ref="I398">_xlfn.IFS([1]original_ver!I211="โสด",1,[1]original_ver!I211="สมรส/อยู่ด้วยกัน",2,[1]original_ver!I211="หย่าร้าง/แยกกันอยู่",3,[1]original_ver!I211="หม้าย",4,[1]original_ver!I211="","")</f>
        <v>2</v>
      </c>
      <c r="J398" s="15">
        <v>4</v>
      </c>
      <c r="K398" s="15">
        <v>20</v>
      </c>
      <c r="L398" s="17" cm="1">
        <f t="array" ref="L398">_xlfn.IFS([1]original_ver!L211="ใช่",1,[1]original_ver!L211="ไม่ใช่",0,[1]original_ver!L211="","")</f>
        <v>0</v>
      </c>
      <c r="M398" s="17" cm="1">
        <f t="array" ref="M398">_xlfn.IFS([1]original_ver!M211="กู้ยืม",1,[1]original_ver!M211="ไม่กู้ยืม",0,[1]original_ver!M211="","")</f>
        <v>0</v>
      </c>
      <c r="N398" s="17">
        <f>IF($O398&gt;1, 1,0)</f>
        <v>1</v>
      </c>
      <c r="O398" s="54">
        <v>100000</v>
      </c>
      <c r="P398" s="17" cm="1">
        <f t="array" ref="P398">_xlfn.IFS([1]original_ver!O211="ใช่",1,[1]original_ver!O211="ไม่ใช่",0,[1]original_ver!O211="","")</f>
        <v>0</v>
      </c>
      <c r="Q398" s="17"/>
      <c r="R398" s="17">
        <v>7</v>
      </c>
      <c r="S398" s="17">
        <v>1</v>
      </c>
      <c r="T398" s="17">
        <v>2</v>
      </c>
      <c r="U398" s="55">
        <v>1000</v>
      </c>
      <c r="V398" s="17">
        <v>70</v>
      </c>
      <c r="W398" s="22">
        <f>$U398/$T398</f>
        <v>500</v>
      </c>
      <c r="X398" s="17"/>
      <c r="Y398" s="17"/>
      <c r="Z398" s="17"/>
      <c r="AA398" s="17"/>
      <c r="AB398" s="17"/>
      <c r="AC398" s="17">
        <f t="shared" si="35"/>
        <v>1000</v>
      </c>
      <c r="AD398">
        <f t="shared" si="37"/>
        <v>500</v>
      </c>
      <c r="AE398" s="17">
        <v>7</v>
      </c>
      <c r="AF398" s="17">
        <v>1</v>
      </c>
      <c r="AG398" s="17">
        <v>2</v>
      </c>
      <c r="AH398" s="55">
        <v>1200</v>
      </c>
      <c r="AI398" s="17">
        <v>60</v>
      </c>
      <c r="AJ398" s="27">
        <f>$AH398/$AG398</f>
        <v>600</v>
      </c>
      <c r="AK398" s="17"/>
      <c r="AL398" s="17"/>
      <c r="AM398" s="17"/>
      <c r="AN398" s="17"/>
      <c r="AO398" s="17"/>
      <c r="AP398" s="149">
        <f t="shared" si="38"/>
        <v>1200</v>
      </c>
      <c r="AQ398" s="149">
        <f t="shared" si="36"/>
        <v>600</v>
      </c>
      <c r="AR398" s="17">
        <v>7</v>
      </c>
      <c r="AS398" s="17">
        <v>1</v>
      </c>
      <c r="AT398" s="17">
        <v>2</v>
      </c>
      <c r="AU398" s="17">
        <v>500</v>
      </c>
      <c r="AV398" s="17">
        <v>120</v>
      </c>
      <c r="AW398" s="17">
        <f>$AU398/$AT398</f>
        <v>250</v>
      </c>
      <c r="AX398" s="17"/>
      <c r="AY398" s="17"/>
      <c r="AZ398" s="17"/>
      <c r="BA398" s="17"/>
      <c r="BB398" s="17"/>
      <c r="BC398" s="17">
        <f>$AU398+$AZ398</f>
        <v>500</v>
      </c>
      <c r="BD398" s="17">
        <f>$BC398/$AT398</f>
        <v>250</v>
      </c>
      <c r="BE398" s="17">
        <v>7</v>
      </c>
      <c r="BF398" s="17">
        <v>1</v>
      </c>
      <c r="BG398" s="17">
        <v>2</v>
      </c>
      <c r="BH398" s="17">
        <v>700</v>
      </c>
      <c r="BI398" s="17">
        <v>120</v>
      </c>
      <c r="BJ398" s="17"/>
      <c r="BK398" s="17"/>
      <c r="BL398" s="17"/>
      <c r="BM398" s="17"/>
      <c r="BN398" s="17"/>
      <c r="BP398" s="17">
        <f>$BH398+$BM398</f>
        <v>700</v>
      </c>
      <c r="BQ398" s="17">
        <f>$BP398/$BG398</f>
        <v>350</v>
      </c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49">
        <v>2.25</v>
      </c>
      <c r="CE398" s="49">
        <v>1.6666666666666667</v>
      </c>
      <c r="CF398" s="49">
        <v>1.3333333333333333</v>
      </c>
      <c r="CG398" s="49">
        <v>2</v>
      </c>
      <c r="CH398" s="49">
        <v>3</v>
      </c>
      <c r="CI398" s="153">
        <f t="shared" si="39"/>
        <v>2.0499999999999998</v>
      </c>
      <c r="CJ398" s="17">
        <v>4</v>
      </c>
      <c r="CK398" cm="1">
        <f t="array" ref="CK398">_xlfn.IFS([1]original_ver!CH211="จากการเข้าร่วมกิจกรรมอบรม ที่จัดโดยโครงการเกษตรกรปราดเปรื่อง (Smart Farmer)",1,[1]original_ver!CH211="จากการเข้าร่วมกิจกรรมอบรม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ๆ",3,[1]original_ver!CH211="จากการเรียนรู้ผ่านประสบการณ์ของผู้อื่น ได้แก่ เพื่อนบ้าน พี่น้อง เพื่อน และญาติ เป็นต้น",4,[1]original_ver!CH211="ไม่ได้เข้าร่วมกิจกรรมอบรมหรือเรียนรู้ใด ๆ (ข้ามไปข้อ 33)",5)</f>
        <v>5</v>
      </c>
      <c r="CL398" s="15" t="str" cm="1">
        <f t="array" ref="CL398">_xlfn.IFS([1]original_ver!CJ211="ความรู้ทางการเกษตรและการใช้เทคโนโลยีสำหรับการผลิตในฟาร์ม",1,[1]original_ver!CJ211="การวางแผนและจัดการฟาร์ม เช่น การเก็บเกี่ยว การเงิน และการวางแผนทางการตลาด",2,[1]original_ver!CJ211="การเป็นผู้ประกอบการทางการเกษตร",3,[1]original_ver!CJ211="การเพิ่มมูลค่าผลผลิต และการแปรรูปผลผลิต (รวมถึงการพัฒนาคุณภาพผลผลิต)",4,[1]original_ver!CJ211="","")</f>
        <v/>
      </c>
      <c r="CM398" s="48"/>
      <c r="CN398" s="48"/>
      <c r="CO398" s="15" t="str" cm="1">
        <f t="array" ref="CO398">_xlfn.IFS([1]original_ver!CN211="ความรู้ทางการเกษตรและการใช้เทคโนโลยีสำหรับการผลิตในฟาร์ม",1,[1]original_ver!CN211="การวางแผนและจัดการฟาร์ม เช่น การเก็บเกี่ยว การเงิน และการวางแผนทางการตลาด",2,[1]original_ver!CN211="การเป็นผู้ประกอบการทางการเกษตร",3,[1]original_ver!CN211="การเพิ่มมูลค่าผลผลิต และการแปรรูปผลผลิต (รวมถึงการพัฒนาคุณภาพผลผลิต)",4,[1]original_ver!CN211="","")</f>
        <v/>
      </c>
      <c r="CP398" s="48"/>
      <c r="CQ398" s="48"/>
      <c r="CR398" s="15" t="str" cm="1">
        <f t="array" ref="CR398">_xlfn.IFS([1]original_ver!CR211="ประยุกต์",1,[1]original_ver!CR211="ไม่ประยุกต์",0,[1]original_ver!CR211="","")</f>
        <v/>
      </c>
      <c r="CS398" s="15" t="str" cm="1">
        <f t="array" ref="CS398">_xlfn.IFS([1]original_ver!CS211="ประยุกต์",1,[1]original_ver!CS211="ไม่ประยุกต์",0,[1]original_ver!CS211="","")</f>
        <v/>
      </c>
      <c r="CT398" s="48"/>
      <c r="CU398" s="15" t="str" cm="1">
        <f t="array" ref="CU398">_xlfn.IFS([1]original_ver!CV211="ประยุกต์",1,[1]original_ver!CV211="ไม่ประยุกต์",0,[1]original_ver!CV211="","")</f>
        <v/>
      </c>
      <c r="CV398" s="48"/>
      <c r="CW398" s="15" t="str" cm="1">
        <f t="array" ref="CW398">_xlfn.IFS([1]original_ver!CY211="ประยุกต์",1,[1]original_ver!CY211="ไม่ประยุกต์",0,[1]original_ver!CY211="","")</f>
        <v/>
      </c>
      <c r="CX398" s="48"/>
      <c r="CY398" s="15" t="str" cm="1">
        <f t="array" ref="CY398">_xlfn.IFS([1]original_ver!DB211="ประยุกต์",1,[1]original_ver!DB211="ไม่ประยุกต์",0,[1]original_ver!DB211="","")</f>
        <v/>
      </c>
      <c r="CZ398" s="48"/>
      <c r="DA398" s="48">
        <v>0</v>
      </c>
      <c r="DB398" s="48">
        <v>0</v>
      </c>
      <c r="DC398" s="48">
        <v>0</v>
      </c>
      <c r="DD398" s="48">
        <v>0</v>
      </c>
      <c r="DE398" s="48">
        <v>0</v>
      </c>
      <c r="DF398" s="48">
        <v>0</v>
      </c>
      <c r="DG398" s="17">
        <v>3</v>
      </c>
      <c r="DH398" s="17">
        <v>2</v>
      </c>
      <c r="DI398" s="17">
        <v>2</v>
      </c>
      <c r="DJ398" s="17">
        <v>1</v>
      </c>
      <c r="DK398" s="48"/>
      <c r="DL398" s="48"/>
      <c r="DM398" s="17">
        <v>1</v>
      </c>
      <c r="DN398" s="17">
        <v>2</v>
      </c>
      <c r="DO398" s="48"/>
      <c r="DP398" s="48"/>
      <c r="DQ398" s="48"/>
      <c r="DR398" s="17" t="s">
        <v>615</v>
      </c>
      <c r="DS398" s="49">
        <v>3.8</v>
      </c>
      <c r="DT398" s="49">
        <v>3.3333333333333335</v>
      </c>
      <c r="DU398" s="17">
        <v>2.5</v>
      </c>
      <c r="DV398" s="49">
        <v>3.4</v>
      </c>
      <c r="DW398" s="49">
        <v>3.3333333333333335</v>
      </c>
      <c r="DX398" s="49">
        <v>3</v>
      </c>
      <c r="DY398" s="153"/>
      <c r="DZ398" s="25">
        <v>3.8</v>
      </c>
      <c r="EA398" s="25">
        <v>3.3333333333333335</v>
      </c>
      <c r="EB398" s="25">
        <v>2.5</v>
      </c>
      <c r="EC398" s="25">
        <v>3.4</v>
      </c>
      <c r="ED398" s="25">
        <v>3.3333333333333335</v>
      </c>
      <c r="EE398">
        <v>3</v>
      </c>
    </row>
    <row r="399" spans="1:135" x14ac:dyDescent="0.2">
      <c r="A399">
        <v>199</v>
      </c>
      <c r="AC399">
        <f t="shared" si="35"/>
        <v>0</v>
      </c>
      <c r="AD399" t="e">
        <f t="shared" si="37"/>
        <v>#DIV/0!</v>
      </c>
      <c r="AP399" s="148">
        <f t="shared" si="38"/>
        <v>0</v>
      </c>
      <c r="AQ399" s="148" t="e">
        <f t="shared" si="36"/>
        <v>#DIV/0!</v>
      </c>
      <c r="CI399" s="148" t="e">
        <f t="shared" si="39"/>
        <v>#DIV/0!</v>
      </c>
    </row>
    <row r="400" spans="1:135" x14ac:dyDescent="0.2">
      <c r="A400">
        <v>200</v>
      </c>
      <c r="B400" s="15">
        <v>714</v>
      </c>
      <c r="C400" s="61" t="s">
        <v>773</v>
      </c>
      <c r="D400" cm="1">
        <f t="array" ref="D400">_xlfn.IFS([1]original_ver!D212="Participant",1,[1]original_ver!D212="Non-Participant",0,[1]original_ver!D212="","")</f>
        <v>0</v>
      </c>
      <c r="E400" s="15">
        <v>5</v>
      </c>
      <c r="F400" s="17" cm="1">
        <f t="array" ref="F400">_xlfn.IFS([1]original_ver!F212="ชาย",1,[1]original_ver!F212="หญิง",0,[1]original_ver!F212="","")</f>
        <v>0</v>
      </c>
      <c r="G400" s="15">
        <v>53</v>
      </c>
      <c r="H400" s="17" cm="1">
        <f t="array" ref="H400">_xlfn.IFS([1]original_ver!H212="ไม่มีการศึกษา",0,[1]original_ver!H212="ประถมศึกษา",1,[1]original_ver!H212="มัธยมศึกษาตอนต้น",2,[1]original_ver!H212="มัธยมศึกษาตอนปลาย",3,[1]original_ver!H212="อนุปริญญา (ปวช., ปวส., ฝึกหัดครู)",4,[1]original_ver!H212="ปริญญาตรี",5,[1]original_ver!H212="สูงกว่าปริญญาตรี",6,[1]original_ver!H212="","")</f>
        <v>2</v>
      </c>
      <c r="I400" s="17" cm="1">
        <f t="array" ref="I400">_xlfn.IFS([1]original_ver!I212="โสด",1,[1]original_ver!I212="สมรส/อยู่ด้วยกัน",2,[1]original_ver!I212="หย่าร้าง/แยกกันอยู่",3,[1]original_ver!I212="หม้าย",4,[1]original_ver!I212="","")</f>
        <v>4</v>
      </c>
      <c r="J400" s="15">
        <v>2</v>
      </c>
      <c r="K400" s="15">
        <v>25</v>
      </c>
      <c r="L400" s="17" cm="1">
        <f t="array" ref="L400">_xlfn.IFS([1]original_ver!L212="ใช่",1,[1]original_ver!L212="ไม่ใช่",0,[1]original_ver!L212="","")</f>
        <v>0</v>
      </c>
      <c r="M400" s="17" cm="1">
        <f t="array" ref="M400">_xlfn.IFS([1]original_ver!M212="กู้ยืม",1,[1]original_ver!M212="ไม่กู้ยืม",0,[1]original_ver!M212="","")</f>
        <v>0</v>
      </c>
      <c r="N400" s="17">
        <f>IF($O400&gt;1, 1,0)</f>
        <v>1</v>
      </c>
      <c r="O400" s="54">
        <v>120000</v>
      </c>
      <c r="P400" s="17" cm="1">
        <f t="array" ref="P400">_xlfn.IFS([1]original_ver!O212="ใช่",1,[1]original_ver!O212="ไม่ใช่",0,[1]original_ver!O212="","")</f>
        <v>1</v>
      </c>
      <c r="Q400" s="17"/>
      <c r="R400" s="17">
        <v>7</v>
      </c>
      <c r="S400" s="17">
        <v>1</v>
      </c>
      <c r="T400" s="17">
        <v>8</v>
      </c>
      <c r="U400" s="55">
        <v>4000</v>
      </c>
      <c r="V400" s="17">
        <v>30</v>
      </c>
      <c r="W400" s="22">
        <f>$U400/$T400</f>
        <v>500</v>
      </c>
      <c r="X400" s="17"/>
      <c r="Y400" s="17"/>
      <c r="Z400" s="17"/>
      <c r="AA400" s="17"/>
      <c r="AB400" s="17"/>
      <c r="AC400" s="17">
        <f t="shared" si="35"/>
        <v>4000</v>
      </c>
      <c r="AD400">
        <f t="shared" si="37"/>
        <v>500</v>
      </c>
      <c r="AE400" s="17">
        <v>7</v>
      </c>
      <c r="AF400" s="17">
        <v>1</v>
      </c>
      <c r="AG400" s="17">
        <v>8</v>
      </c>
      <c r="AH400" s="55">
        <v>5000</v>
      </c>
      <c r="AI400" s="17">
        <v>30</v>
      </c>
      <c r="AJ400" s="27">
        <f>$AH400/$AG400</f>
        <v>625</v>
      </c>
      <c r="AK400" s="17"/>
      <c r="AL400" s="17"/>
      <c r="AM400" s="17"/>
      <c r="AN400" s="17"/>
      <c r="AO400" s="17"/>
      <c r="AP400" s="149">
        <f t="shared" si="38"/>
        <v>5000</v>
      </c>
      <c r="AQ400" s="149">
        <f t="shared" si="36"/>
        <v>625</v>
      </c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49">
        <v>3.25</v>
      </c>
      <c r="CE400" s="49">
        <v>2.3333333333333335</v>
      </c>
      <c r="CF400" s="49">
        <v>1.6666666666666667</v>
      </c>
      <c r="CG400" s="49">
        <v>2</v>
      </c>
      <c r="CH400" s="49">
        <v>3</v>
      </c>
      <c r="CI400" s="153">
        <f t="shared" si="39"/>
        <v>2.4500000000000002</v>
      </c>
      <c r="CJ400" s="17">
        <v>4</v>
      </c>
      <c r="CK400" cm="1">
        <f t="array" ref="CK400">_xlfn.IFS([1]original_ver!CH212="จากการเข้าร่วมกิจกรรมอบรม ที่จัดโดยโครงการเกษตรกรปราดเปรื่อง (Smart Farmer)",1,[1]original_ver!CH212="จากการเข้าร่วมกิจกรรมอบรม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ๆ",3,[1]original_ver!CH212="จากการเรียนรู้ผ่านประสบการณ์ของผู้อื่น ได้แก่ เพื่อนบ้าน พี่น้อง เพื่อน และญาติ เป็นต้น",4,[1]original_ver!CH212="ไม่ได้เข้าร่วมกิจกรรมอบรมหรือเรียนรู้ใด ๆ (ข้ามไปข้อ 33)",5)</f>
        <v>5</v>
      </c>
      <c r="CL400" s="15" t="str" cm="1">
        <f t="array" ref="CL400">_xlfn.IFS([1]original_ver!CJ212="ความรู้ทางการเกษตรและการใช้เทคโนโลยีสำหรับการผลิตในฟาร์ม",1,[1]original_ver!CJ212="การวางแผนและจัดการฟาร์ม เช่น การเก็บเกี่ยว การเงิน และการวางแผนทางการตลาด",2,[1]original_ver!CJ212="การเป็นผู้ประกอบการทางการเกษตร",3,[1]original_ver!CJ212="การเพิ่มมูลค่าผลผลิต และการแปรรูปผลผลิต (รวมถึงการพัฒนาคุณภาพผลผลิต)",4,[1]original_ver!CJ212="","")</f>
        <v/>
      </c>
      <c r="CM400" s="48"/>
      <c r="CN400" s="48"/>
      <c r="CO400" s="15" t="str" cm="1">
        <f t="array" ref="CO400">_xlfn.IFS([1]original_ver!CN212="ความรู้ทางการเกษตรและการใช้เทคโนโลยีสำหรับการผลิตในฟาร์ม",1,[1]original_ver!CN212="การวางแผนและจัดการฟาร์ม เช่น การเก็บเกี่ยว การเงิน และการวางแผนทางการตลาด",2,[1]original_ver!CN212="การเป็นผู้ประกอบการทางการเกษตร",3,[1]original_ver!CN212="การเพิ่มมูลค่าผลผลิต และการแปรรูปผลผลิต (รวมถึงการพัฒนาคุณภาพผลผลิต)",4,[1]original_ver!CN212="","")</f>
        <v/>
      </c>
      <c r="CP400" s="48"/>
      <c r="CQ400" s="48"/>
      <c r="CR400" s="15" t="str" cm="1">
        <f t="array" ref="CR400">_xlfn.IFS([1]original_ver!CR212="ประยุกต์",1,[1]original_ver!CR212="ไม่ประยุกต์",0,[1]original_ver!CR212="","")</f>
        <v/>
      </c>
      <c r="CS400" s="15" t="str" cm="1">
        <f t="array" ref="CS400">_xlfn.IFS([1]original_ver!CS212="ประยุกต์",1,[1]original_ver!CS212="ไม่ประยุกต์",0,[1]original_ver!CS212="","")</f>
        <v/>
      </c>
      <c r="CT400" s="48"/>
      <c r="CU400" s="15" t="str" cm="1">
        <f t="array" ref="CU400">_xlfn.IFS([1]original_ver!CV212="ประยุกต์",1,[1]original_ver!CV212="ไม่ประยุกต์",0,[1]original_ver!CV212="","")</f>
        <v/>
      </c>
      <c r="CV400" s="48"/>
      <c r="CW400" s="15" t="str" cm="1">
        <f t="array" ref="CW400">_xlfn.IFS([1]original_ver!CY212="ประยุกต์",1,[1]original_ver!CY212="ไม่ประยุกต์",0,[1]original_ver!CY212="","")</f>
        <v/>
      </c>
      <c r="CX400" s="48"/>
      <c r="CY400" s="15" t="str" cm="1">
        <f t="array" ref="CY400">_xlfn.IFS([1]original_ver!DB212="ประยุกต์",1,[1]original_ver!DB212="ไม่ประยุกต์",0,[1]original_ver!DB212="","")</f>
        <v/>
      </c>
      <c r="CZ400" s="48"/>
      <c r="DA400" s="48"/>
      <c r="DB400" s="48"/>
      <c r="DC400" s="48"/>
      <c r="DD400" s="48"/>
      <c r="DE400" s="48"/>
      <c r="DF400" s="48"/>
      <c r="DG400" s="17">
        <v>3</v>
      </c>
      <c r="DH400" s="17">
        <v>2</v>
      </c>
      <c r="DI400" s="17">
        <v>2</v>
      </c>
      <c r="DJ400" s="17">
        <v>1</v>
      </c>
      <c r="DK400" s="48"/>
      <c r="DL400" s="48"/>
      <c r="DM400" s="17">
        <v>1</v>
      </c>
      <c r="DN400" s="17">
        <v>2</v>
      </c>
      <c r="DO400" s="48"/>
      <c r="DP400" s="48"/>
      <c r="DQ400" s="48"/>
      <c r="DR400" s="17" t="s">
        <v>615</v>
      </c>
      <c r="DS400" s="49">
        <v>3.6</v>
      </c>
      <c r="DT400" s="49">
        <v>3.3333333333333335</v>
      </c>
      <c r="DU400" s="17">
        <v>2.5</v>
      </c>
      <c r="DV400" s="49">
        <v>3</v>
      </c>
      <c r="DW400" s="49">
        <v>3.3333333333333335</v>
      </c>
      <c r="DX400" s="49">
        <v>2.5</v>
      </c>
      <c r="DY400" s="153"/>
      <c r="DZ400" s="25">
        <v>3.6</v>
      </c>
      <c r="EA400" s="25">
        <v>3.3333333333333335</v>
      </c>
      <c r="EB400" s="25">
        <v>2.5</v>
      </c>
      <c r="EC400" s="25">
        <v>3</v>
      </c>
      <c r="ED400" s="25">
        <v>3.3333333333333335</v>
      </c>
      <c r="EE400">
        <v>2.5</v>
      </c>
    </row>
    <row r="401" spans="1:135" x14ac:dyDescent="0.2">
      <c r="A401">
        <v>200</v>
      </c>
      <c r="AC401">
        <f t="shared" si="35"/>
        <v>0</v>
      </c>
      <c r="AD401" t="e">
        <f t="shared" si="37"/>
        <v>#DIV/0!</v>
      </c>
      <c r="AP401" s="148">
        <f t="shared" si="38"/>
        <v>0</v>
      </c>
      <c r="AQ401" s="148" t="e">
        <f t="shared" si="36"/>
        <v>#DIV/0!</v>
      </c>
      <c r="CI401" s="148" t="e">
        <f t="shared" si="39"/>
        <v>#DIV/0!</v>
      </c>
    </row>
    <row r="402" spans="1:135" x14ac:dyDescent="0.2">
      <c r="A402">
        <v>201</v>
      </c>
      <c r="B402" s="15">
        <v>715</v>
      </c>
      <c r="C402" s="61" t="s">
        <v>774</v>
      </c>
      <c r="D402" cm="1">
        <f t="array" ref="D402">_xlfn.IFS([1]original_ver!D213="Participant",1,[1]original_ver!D213="Non-Participant",0,[1]original_ver!D213="","")</f>
        <v>0</v>
      </c>
      <c r="E402" s="15">
        <v>5</v>
      </c>
      <c r="F402" s="17" cm="1">
        <f t="array" ref="F402">_xlfn.IFS([1]original_ver!F213="ชาย",1,[1]original_ver!F213="หญิง",0,[1]original_ver!F213="","")</f>
        <v>0</v>
      </c>
      <c r="G402" s="15">
        <v>60</v>
      </c>
      <c r="H402" s="17" cm="1">
        <f t="array" ref="H402">_xlfn.IFS([1]original_ver!H213="ไม่มีการศึกษา",0,[1]original_ver!H213="ประถมศึกษา",1,[1]original_ver!H213="มัธยมศึกษาตอนต้น",2,[1]original_ver!H213="มัธยมศึกษาตอนปลาย",3,[1]original_ver!H213="อนุปริญญา (ปวช., ปวส., ฝึกหัดครู)",4,[1]original_ver!H213="ปริญญาตรี",5,[1]original_ver!H213="สูงกว่าปริญญาตรี",6,[1]original_ver!H213="","")</f>
        <v>1</v>
      </c>
      <c r="I402" s="17" cm="1">
        <f t="array" ref="I402">_xlfn.IFS([1]original_ver!I213="โสด",1,[1]original_ver!I213="สมรส/อยู่ด้วยกัน",2,[1]original_ver!I213="หย่าร้าง/แยกกันอยู่",3,[1]original_ver!I213="หม้าย",4,[1]original_ver!I213="","")</f>
        <v>4</v>
      </c>
      <c r="J402" s="15">
        <v>4</v>
      </c>
      <c r="K402" s="15">
        <v>35</v>
      </c>
      <c r="L402" s="17" cm="1">
        <f t="array" ref="L402">_xlfn.IFS([1]original_ver!L213="ใช่",1,[1]original_ver!L213="ไม่ใช่",0,[1]original_ver!L213="","")</f>
        <v>0</v>
      </c>
      <c r="M402" s="17" cm="1">
        <f t="array" ref="M402">_xlfn.IFS([1]original_ver!M213="กู้ยืม",1,[1]original_ver!M213="ไม่กู้ยืม",0,[1]original_ver!M213="","")</f>
        <v>0</v>
      </c>
      <c r="N402" s="17">
        <f>IF($O402&gt;1, 1,0)</f>
        <v>1</v>
      </c>
      <c r="O402" s="54">
        <v>160000</v>
      </c>
      <c r="P402" s="17" cm="1">
        <f t="array" ref="P402">_xlfn.IFS([1]original_ver!O213="ใช่",1,[1]original_ver!O213="ไม่ใช่",0,[1]original_ver!O213="","")</f>
        <v>1</v>
      </c>
      <c r="Q402" s="17"/>
      <c r="R402" s="17">
        <v>7</v>
      </c>
      <c r="S402" s="17">
        <v>1</v>
      </c>
      <c r="T402" s="17">
        <v>5</v>
      </c>
      <c r="U402" s="55">
        <v>1700</v>
      </c>
      <c r="V402" s="17">
        <v>30</v>
      </c>
      <c r="W402" s="22">
        <f>$U402/$T402</f>
        <v>340</v>
      </c>
      <c r="X402" s="17"/>
      <c r="Y402" s="17"/>
      <c r="Z402" s="17"/>
      <c r="AA402" s="17"/>
      <c r="AB402" s="17"/>
      <c r="AC402" s="17">
        <f t="shared" si="35"/>
        <v>1700</v>
      </c>
      <c r="AD402">
        <f t="shared" si="37"/>
        <v>340</v>
      </c>
      <c r="AE402" s="17">
        <v>7</v>
      </c>
      <c r="AF402" s="17">
        <v>1</v>
      </c>
      <c r="AG402" s="17">
        <v>5</v>
      </c>
      <c r="AH402" s="55">
        <v>2000</v>
      </c>
      <c r="AI402" s="17">
        <v>30</v>
      </c>
      <c r="AJ402" s="27">
        <f>$AH402/$AG402</f>
        <v>400</v>
      </c>
      <c r="AK402" s="17"/>
      <c r="AL402" s="17"/>
      <c r="AM402" s="17"/>
      <c r="AN402" s="17"/>
      <c r="AO402" s="17"/>
      <c r="AP402" s="149">
        <f t="shared" si="38"/>
        <v>2000</v>
      </c>
      <c r="AQ402" s="149">
        <f t="shared" si="36"/>
        <v>400</v>
      </c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49">
        <v>3.25</v>
      </c>
      <c r="CE402" s="49">
        <v>3</v>
      </c>
      <c r="CF402" s="49">
        <v>2.3333333333333335</v>
      </c>
      <c r="CG402" s="49">
        <v>2.5</v>
      </c>
      <c r="CH402" s="49">
        <v>3.5</v>
      </c>
      <c r="CI402" s="153">
        <f t="shared" si="39"/>
        <v>2.916666666666667</v>
      </c>
      <c r="CJ402" s="17">
        <v>4</v>
      </c>
      <c r="CK402" cm="1">
        <f t="array" ref="CK402">_xlfn.IFS([1]original_ver!CH213="จากการเข้าร่วมกิจกรรมอบรม ที่จัดโดยโครงการเกษตรกรปราดเปรื่อง (Smart Farmer)",1,[1]original_ver!CH213="จากการเข้าร่วมกิจกรรมอบรม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ๆ",3,[1]original_ver!CH213="จากการเรียนรู้ผ่านประสบการณ์ของผู้อื่น ได้แก่ เพื่อนบ้าน พี่น้อง เพื่อน และญาติ เป็นต้น",4,[1]original_ver!CH213="ไม่ได้เข้าร่วมกิจกรรมอบรมหรือเรียนรู้ใด ๆ (ข้ามไปข้อ 33)",5)</f>
        <v>5</v>
      </c>
      <c r="CL402" s="15" t="str" cm="1">
        <f t="array" ref="CL402">_xlfn.IFS([1]original_ver!CJ213="ความรู้ทางการเกษตรและการใช้เทคโนโลยีสำหรับการผลิตในฟาร์ม",1,[1]original_ver!CJ213="การวางแผนและจัดการฟาร์ม เช่น การเก็บเกี่ยว การเงิน และการวางแผนทางการตลาด",2,[1]original_ver!CJ213="การเป็นผู้ประกอบการทางการเกษตร",3,[1]original_ver!CJ213="การเพิ่มมูลค่าผลผลิต และการแปรรูปผลผลิต (รวมถึงการพัฒนาคุณภาพผลผลิต)",4,[1]original_ver!CJ213="","")</f>
        <v/>
      </c>
      <c r="CM402" s="48"/>
      <c r="CN402" s="48"/>
      <c r="CO402" s="15" t="str" cm="1">
        <f t="array" ref="CO402">_xlfn.IFS([1]original_ver!CN213="ความรู้ทางการเกษตรและการใช้เทคโนโลยีสำหรับการผลิตในฟาร์ม",1,[1]original_ver!CN213="การวางแผนและจัดการฟาร์ม เช่น การเก็บเกี่ยว การเงิน และการวางแผนทางการตลาด",2,[1]original_ver!CN213="การเป็นผู้ประกอบการทางการเกษตร",3,[1]original_ver!CN213="การเพิ่มมูลค่าผลผลิต และการแปรรูปผลผลิต (รวมถึงการพัฒนาคุณภาพผลผลิต)",4,[1]original_ver!CN213="","")</f>
        <v/>
      </c>
      <c r="CP402" s="48"/>
      <c r="CQ402" s="48"/>
      <c r="CR402" s="15" t="str" cm="1">
        <f t="array" ref="CR402">_xlfn.IFS([1]original_ver!CR213="ประยุกต์",1,[1]original_ver!CR213="ไม่ประยุกต์",0,[1]original_ver!CR213="","")</f>
        <v/>
      </c>
      <c r="CS402" s="15" t="str" cm="1">
        <f t="array" ref="CS402">_xlfn.IFS([1]original_ver!CS213="ประยุกต์",1,[1]original_ver!CS213="ไม่ประยุกต์",0,[1]original_ver!CS213="","")</f>
        <v/>
      </c>
      <c r="CT402" s="48"/>
      <c r="CU402" s="15" t="str" cm="1">
        <f t="array" ref="CU402">_xlfn.IFS([1]original_ver!CV213="ประยุกต์",1,[1]original_ver!CV213="ไม่ประยุกต์",0,[1]original_ver!CV213="","")</f>
        <v/>
      </c>
      <c r="CV402" s="48"/>
      <c r="CW402" s="15" t="str" cm="1">
        <f t="array" ref="CW402">_xlfn.IFS([1]original_ver!CY213="ประยุกต์",1,[1]original_ver!CY213="ไม่ประยุกต์",0,[1]original_ver!CY213="","")</f>
        <v/>
      </c>
      <c r="CX402" s="48"/>
      <c r="CY402" s="15" t="str" cm="1">
        <f t="array" ref="CY402">_xlfn.IFS([1]original_ver!DB213="ประยุกต์",1,[1]original_ver!DB213="ไม่ประยุกต์",0,[1]original_ver!DB213="","")</f>
        <v/>
      </c>
      <c r="CZ402" s="48"/>
      <c r="DA402" s="48"/>
      <c r="DB402" s="48"/>
      <c r="DC402" s="48"/>
      <c r="DD402" s="48"/>
      <c r="DE402" s="48"/>
      <c r="DF402" s="48"/>
      <c r="DG402" s="17">
        <v>1</v>
      </c>
      <c r="DH402" s="17">
        <v>2</v>
      </c>
      <c r="DI402" s="17">
        <v>3</v>
      </c>
      <c r="DJ402" s="17">
        <v>1</v>
      </c>
      <c r="DK402" s="48"/>
      <c r="DL402" s="48"/>
      <c r="DM402" s="17">
        <v>2</v>
      </c>
      <c r="DN402" s="17">
        <v>2</v>
      </c>
      <c r="DO402" s="48"/>
      <c r="DP402" s="48"/>
      <c r="DQ402" s="48"/>
      <c r="DR402" s="17" t="s">
        <v>615</v>
      </c>
      <c r="DS402" s="49">
        <v>3.2</v>
      </c>
      <c r="DT402" s="49">
        <v>3</v>
      </c>
      <c r="DU402" s="17">
        <v>2.25</v>
      </c>
      <c r="DV402" s="49">
        <v>3.4</v>
      </c>
      <c r="DW402" s="49">
        <v>3</v>
      </c>
      <c r="DX402" s="49">
        <v>2.5</v>
      </c>
      <c r="DY402" s="153"/>
      <c r="DZ402" s="25">
        <v>3.2</v>
      </c>
      <c r="EA402" s="25">
        <v>3</v>
      </c>
      <c r="EB402" s="25">
        <v>2.25</v>
      </c>
      <c r="EC402" s="25">
        <v>3.4</v>
      </c>
      <c r="ED402" s="25">
        <v>3</v>
      </c>
      <c r="EE402">
        <v>2.5</v>
      </c>
    </row>
    <row r="403" spans="1:135" x14ac:dyDescent="0.2">
      <c r="A403">
        <v>201</v>
      </c>
      <c r="AC403">
        <f t="shared" si="35"/>
        <v>0</v>
      </c>
      <c r="AD403" t="e">
        <f t="shared" si="37"/>
        <v>#DIV/0!</v>
      </c>
      <c r="AP403" s="148">
        <f t="shared" si="38"/>
        <v>0</v>
      </c>
      <c r="AQ403" s="148" t="e">
        <f t="shared" si="36"/>
        <v>#DIV/0!</v>
      </c>
      <c r="CI403" s="148" t="e">
        <f t="shared" si="39"/>
        <v>#DIV/0!</v>
      </c>
    </row>
    <row r="404" spans="1:135" x14ac:dyDescent="0.2">
      <c r="A404">
        <v>202</v>
      </c>
      <c r="B404" s="15">
        <v>716</v>
      </c>
      <c r="C404" s="61" t="s">
        <v>775</v>
      </c>
      <c r="D404" cm="1">
        <f t="array" ref="D404">_xlfn.IFS([1]original_ver!D214="Participant",1,[1]original_ver!D214="Non-Participant",0,[1]original_ver!D214="","")</f>
        <v>1</v>
      </c>
      <c r="E404" s="15">
        <v>5</v>
      </c>
      <c r="F404" s="17" cm="1">
        <f t="array" ref="F404">_xlfn.IFS([1]original_ver!F214="ชาย",1,[1]original_ver!F214="หญิง",0,[1]original_ver!F214="","")</f>
        <v>0</v>
      </c>
      <c r="G404" s="15">
        <v>63</v>
      </c>
      <c r="H404" s="17" cm="1">
        <f t="array" ref="H404">_xlfn.IFS([1]original_ver!H214="ไม่มีการศึกษา",0,[1]original_ver!H214="ประถมศึกษา",1,[1]original_ver!H214="มัธยมศึกษาตอนต้น",2,[1]original_ver!H214="มัธยมศึกษาตอนปลาย",3,[1]original_ver!H214="อนุปริญญา (ปวช., ปวส., ฝึกหัดครู)",4,[1]original_ver!H214="ปริญญาตรี",5,[1]original_ver!H214="สูงกว่าปริญญาตรี",6,[1]original_ver!H214="","")</f>
        <v>1</v>
      </c>
      <c r="I404" s="17" cm="1">
        <f t="array" ref="I404">_xlfn.IFS([1]original_ver!I214="โสด",1,[1]original_ver!I214="สมรส/อยู่ด้วยกัน",2,[1]original_ver!I214="หย่าร้าง/แยกกันอยู่",3,[1]original_ver!I214="หม้าย",4,[1]original_ver!I214="","")</f>
        <v>2</v>
      </c>
      <c r="J404" s="15">
        <v>4</v>
      </c>
      <c r="K404" s="15">
        <v>30</v>
      </c>
      <c r="L404" s="17" cm="1">
        <f t="array" ref="L404">_xlfn.IFS([1]original_ver!L214="ใช่",1,[1]original_ver!L214="ไม่ใช่",0,[1]original_ver!L214="","")</f>
        <v>0</v>
      </c>
      <c r="M404" s="17" cm="1">
        <f t="array" ref="M404">_xlfn.IFS([1]original_ver!M214="กู้ยืม",1,[1]original_ver!M214="ไม่กู้ยืม",0,[1]original_ver!M214="","")</f>
        <v>0</v>
      </c>
      <c r="N404" s="17">
        <f>IF($O404&gt;1, 1,0)</f>
        <v>0</v>
      </c>
      <c r="O404" s="51">
        <v>0</v>
      </c>
      <c r="P404" s="17" cm="1">
        <f t="array" ref="P404">_xlfn.IFS([1]original_ver!O214="ใช่",1,[1]original_ver!O214="ไม่ใช่",0,[1]original_ver!O214="","")</f>
        <v>0</v>
      </c>
      <c r="Q404" s="17"/>
      <c r="R404" s="17">
        <v>7</v>
      </c>
      <c r="S404" s="17">
        <v>1</v>
      </c>
      <c r="T404" s="17">
        <v>3</v>
      </c>
      <c r="U404" s="55">
        <v>1500</v>
      </c>
      <c r="V404" s="17">
        <v>30</v>
      </c>
      <c r="W404" s="22">
        <f>$U404/$T404</f>
        <v>500</v>
      </c>
      <c r="X404" s="17"/>
      <c r="Y404" s="17"/>
      <c r="Z404" s="17"/>
      <c r="AA404" s="17"/>
      <c r="AB404" s="17"/>
      <c r="AC404" s="17">
        <f t="shared" si="35"/>
        <v>1500</v>
      </c>
      <c r="AD404">
        <f t="shared" si="37"/>
        <v>500</v>
      </c>
      <c r="AE404" s="17">
        <v>7</v>
      </c>
      <c r="AF404" s="17">
        <v>1</v>
      </c>
      <c r="AG404" s="17">
        <v>3</v>
      </c>
      <c r="AH404" s="55">
        <v>1500</v>
      </c>
      <c r="AI404" s="17">
        <v>30</v>
      </c>
      <c r="AJ404" s="27">
        <f>$AH404/$AG404</f>
        <v>500</v>
      </c>
      <c r="AK404" s="17"/>
      <c r="AL404" s="17"/>
      <c r="AM404" s="17"/>
      <c r="AN404" s="17"/>
      <c r="AO404" s="17"/>
      <c r="AP404" s="149">
        <f t="shared" si="38"/>
        <v>1500</v>
      </c>
      <c r="AQ404" s="149">
        <f t="shared" si="36"/>
        <v>500</v>
      </c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49">
        <v>3</v>
      </c>
      <c r="CE404" s="49">
        <v>2.3333333333333335</v>
      </c>
      <c r="CF404" s="49">
        <v>1.6666666666666667</v>
      </c>
      <c r="CG404" s="49">
        <v>2</v>
      </c>
      <c r="CH404" s="49">
        <v>3</v>
      </c>
      <c r="CI404" s="153">
        <f t="shared" si="39"/>
        <v>2.4</v>
      </c>
      <c r="CJ404" s="17">
        <v>3</v>
      </c>
      <c r="CK404" cm="1">
        <f t="array" ref="CK404">_xlfn.IFS([1]original_ver!CH214="จากการเข้าร่วมกิจกรรมอบรม ที่จัดโดยโครงการเกษตรกรปราดเปรื่อง (Smart Farmer)",1,[1]original_ver!CH214="จากการเข้าร่วมกิจกรรมอบรม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ๆ",3,[1]original_ver!CH214="จากการเรียนรู้ผ่านประสบการณ์ของผู้อื่น ได้แก่ เพื่อนบ้าน พี่น้อง เพื่อน และญาติ เป็นต้น",4,[1]original_ver!CH214="ไม่ได้เข้าร่วมกิจกรรมอบรมหรือเรียนรู้ใด ๆ (ข้ามไปข้อ 33)",5)</f>
        <v>2</v>
      </c>
      <c r="CL404" s="15" cm="1">
        <f t="array" ref="CL404">_xlfn.IFS([1]original_ver!CJ214="ความรู้ทางการเกษตรและการใช้เทคโนโลยีสำหรับการผลิตในฟาร์ม",1,[1]original_ver!CJ214="การวางแผนและจัดการฟาร์ม เช่น การเก็บเกี่ยว การเงิน และการวางแผนทางการตลาด",2,[1]original_ver!CJ214="การเป็นผู้ประกอบการทางการเกษตร",3,[1]original_ver!CJ214="การเพิ่มมูลค่าผลผลิต และการแปรรูปผลผลิต (รวมถึงการพัฒนาคุณภาพผลผลิต)",4,[1]original_ver!CJ214="","")</f>
        <v>1</v>
      </c>
      <c r="CM404" s="17">
        <v>5</v>
      </c>
      <c r="CN404" s="17">
        <v>2</v>
      </c>
      <c r="CO404" s="15" cm="1">
        <f t="array" ref="CO404">_xlfn.IFS([1]original_ver!CN214="ความรู้ทางการเกษตรและการใช้เทคโนโลยีสำหรับการผลิตในฟาร์ม",1,[1]original_ver!CN214="การวางแผนและจัดการฟาร์ม เช่น การเก็บเกี่ยว การเงิน และการวางแผนทางการตลาด",2,[1]original_ver!CN214="การเป็นผู้ประกอบการทางการเกษตร",3,[1]original_ver!CN214="การเพิ่มมูลค่าผลผลิต และการแปรรูปผลผลิต (รวมถึงการพัฒนาคุณภาพผลผลิต)",4,[1]original_ver!CN214="","")</f>
        <v>3</v>
      </c>
      <c r="CP404" s="17">
        <v>1</v>
      </c>
      <c r="CQ404" s="17">
        <v>1</v>
      </c>
      <c r="CR404" s="15" cm="1">
        <f t="array" ref="CR404">_xlfn.IFS([1]original_ver!CR214="ประยุกต์",1,[1]original_ver!CR214="ไม่ประยุกต์",0,[1]original_ver!CR214="","")</f>
        <v>1</v>
      </c>
      <c r="CS404" s="15" cm="1">
        <f t="array" ref="CS404">_xlfn.IFS([1]original_ver!CS214="ประยุกต์",1,[1]original_ver!CS214="ไม่ประยุกต์",0,[1]original_ver!CS214="","")</f>
        <v>1</v>
      </c>
      <c r="CT404" s="48"/>
      <c r="CU404" s="15" cm="1">
        <f t="array" ref="CU404">_xlfn.IFS([1]original_ver!CV214="ประยุกต์",1,[1]original_ver!CV214="ไม่ประยุกต์",0,[1]original_ver!CV214="","")</f>
        <v>0</v>
      </c>
      <c r="CV404" s="17">
        <v>1</v>
      </c>
      <c r="CW404" s="15" cm="1">
        <f t="array" ref="CW404">_xlfn.IFS([1]original_ver!CY214="ประยุกต์",1,[1]original_ver!CY214="ไม่ประยุกต์",0,[1]original_ver!CY214="","")</f>
        <v>0</v>
      </c>
      <c r="CX404" s="17">
        <v>1</v>
      </c>
      <c r="CY404" s="15" cm="1">
        <f t="array" ref="CY404">_xlfn.IFS([1]original_ver!DB214="ประยุกต์",1,[1]original_ver!DB214="ไม่ประยุกต์",0,[1]original_ver!DB214="","")</f>
        <v>1</v>
      </c>
      <c r="CZ404" s="48"/>
      <c r="DA404" s="17"/>
      <c r="DB404" s="17"/>
      <c r="DC404" s="17"/>
      <c r="DD404" s="17"/>
      <c r="DE404" s="17"/>
      <c r="DF404" s="17"/>
      <c r="DG404" s="17">
        <v>3</v>
      </c>
      <c r="DH404" s="17">
        <v>2</v>
      </c>
      <c r="DI404" s="17">
        <v>2</v>
      </c>
      <c r="DJ404" s="17">
        <v>2</v>
      </c>
      <c r="DK404" s="48"/>
      <c r="DL404" s="48"/>
      <c r="DM404" s="17">
        <v>1</v>
      </c>
      <c r="DN404" s="17">
        <v>2</v>
      </c>
      <c r="DO404" s="48"/>
      <c r="DP404" s="48"/>
      <c r="DQ404" s="48"/>
      <c r="DR404" s="17"/>
      <c r="DS404" s="49">
        <v>3.6</v>
      </c>
      <c r="DT404" s="49">
        <v>4</v>
      </c>
      <c r="DU404" s="17">
        <v>2.75</v>
      </c>
      <c r="DV404" s="49">
        <v>3.6</v>
      </c>
      <c r="DW404" s="49">
        <v>3.3333333333333335</v>
      </c>
      <c r="DX404" s="49">
        <v>3.25</v>
      </c>
      <c r="DY404" s="153"/>
      <c r="DZ404" s="25">
        <v>3.6</v>
      </c>
      <c r="EA404" s="152">
        <v>4</v>
      </c>
      <c r="EB404" s="25">
        <v>2.75</v>
      </c>
      <c r="EC404" s="25">
        <v>3.6</v>
      </c>
      <c r="ED404" s="25">
        <v>3.3333333333333335</v>
      </c>
      <c r="EE404">
        <v>3.25</v>
      </c>
    </row>
    <row r="405" spans="1:135" x14ac:dyDescent="0.2">
      <c r="A405">
        <v>202</v>
      </c>
      <c r="AC405">
        <f t="shared" si="35"/>
        <v>0</v>
      </c>
      <c r="AD405" t="e">
        <f t="shared" si="37"/>
        <v>#DIV/0!</v>
      </c>
      <c r="AP405" s="148">
        <f t="shared" si="38"/>
        <v>0</v>
      </c>
      <c r="AQ405" s="148" t="e">
        <f t="shared" si="36"/>
        <v>#DIV/0!</v>
      </c>
      <c r="CI405" s="148" t="e">
        <f t="shared" si="39"/>
        <v>#DIV/0!</v>
      </c>
    </row>
    <row r="406" spans="1:135" x14ac:dyDescent="0.2">
      <c r="A406">
        <v>203</v>
      </c>
      <c r="B406" s="15">
        <v>717</v>
      </c>
      <c r="C406" s="61" t="s">
        <v>776</v>
      </c>
      <c r="D406" cm="1">
        <f t="array" ref="D406">_xlfn.IFS([1]original_ver!D215="Participant",1,[1]original_ver!D215="Non-Participant",0,[1]original_ver!D215="","")</f>
        <v>1</v>
      </c>
      <c r="E406" s="15">
        <v>5</v>
      </c>
      <c r="F406" s="17" cm="1">
        <f t="array" ref="F406">_xlfn.IFS([1]original_ver!F215="ชาย",1,[1]original_ver!F215="หญิง",0,[1]original_ver!F215="","")</f>
        <v>0</v>
      </c>
      <c r="G406" s="15">
        <v>65</v>
      </c>
      <c r="H406" s="17" cm="1">
        <f t="array" ref="H406">_xlfn.IFS([1]original_ver!H215="ไม่มีการศึกษา",0,[1]original_ver!H215="ประถมศึกษา",1,[1]original_ver!H215="มัธยมศึกษาตอนต้น",2,[1]original_ver!H215="มัธยมศึกษาตอนปลาย",3,[1]original_ver!H215="อนุปริญญา (ปวช., ปวส., ฝึกหัดครู)",4,[1]original_ver!H215="ปริญญาตรี",5,[1]original_ver!H215="สูงกว่าปริญญาตรี",6,[1]original_ver!H215="","")</f>
        <v>1</v>
      </c>
      <c r="I406" s="17" cm="1">
        <f t="array" ref="I406">_xlfn.IFS([1]original_ver!I215="โสด",1,[1]original_ver!I215="สมรส/อยู่ด้วยกัน",2,[1]original_ver!I215="หย่าร้าง/แยกกันอยู่",3,[1]original_ver!I215="หม้าย",4,[1]original_ver!I215="","")</f>
        <v>2</v>
      </c>
      <c r="J406" s="15">
        <v>6</v>
      </c>
      <c r="K406" s="15">
        <v>40</v>
      </c>
      <c r="L406" s="17" cm="1">
        <f t="array" ref="L406">_xlfn.IFS([1]original_ver!L215="ใช่",1,[1]original_ver!L215="ไม่ใช่",0,[1]original_ver!L215="","")</f>
        <v>0</v>
      </c>
      <c r="M406" s="17" cm="1">
        <f t="array" ref="M406">_xlfn.IFS([1]original_ver!M215="กู้ยืม",1,[1]original_ver!M215="ไม่กู้ยืม",0,[1]original_ver!M215="","")</f>
        <v>1</v>
      </c>
      <c r="N406" s="17">
        <f>IF($O406&gt;1, 1,0)</f>
        <v>0</v>
      </c>
      <c r="O406" s="51">
        <v>0</v>
      </c>
      <c r="P406" s="17" cm="1">
        <f t="array" ref="P406">_xlfn.IFS([1]original_ver!O215="ใช่",1,[1]original_ver!O215="ไม่ใช่",0,[1]original_ver!O215="","")</f>
        <v>1</v>
      </c>
      <c r="Q406" s="17"/>
      <c r="R406" s="17">
        <v>2</v>
      </c>
      <c r="S406" s="17">
        <v>1</v>
      </c>
      <c r="T406" s="17">
        <v>3</v>
      </c>
      <c r="U406" s="55">
        <v>2000</v>
      </c>
      <c r="V406" s="17">
        <v>20</v>
      </c>
      <c r="W406" s="22">
        <f>$U406/$T406</f>
        <v>666.66666666666663</v>
      </c>
      <c r="X406" s="17"/>
      <c r="Y406" s="17"/>
      <c r="Z406" s="17"/>
      <c r="AA406" s="17"/>
      <c r="AB406" s="17"/>
      <c r="AC406" s="17">
        <f t="shared" si="35"/>
        <v>2000</v>
      </c>
      <c r="AD406">
        <f t="shared" si="37"/>
        <v>666.66666666666663</v>
      </c>
      <c r="AE406" s="17">
        <v>2</v>
      </c>
      <c r="AF406" s="17">
        <v>1</v>
      </c>
      <c r="AG406" s="17">
        <v>3</v>
      </c>
      <c r="AH406" s="55">
        <v>2000</v>
      </c>
      <c r="AI406" s="17">
        <v>20</v>
      </c>
      <c r="AJ406" s="27">
        <f>$AH406/$AG406</f>
        <v>666.66666666666663</v>
      </c>
      <c r="AK406" s="17"/>
      <c r="AL406" s="17"/>
      <c r="AM406" s="17"/>
      <c r="AN406" s="17"/>
      <c r="AO406" s="17"/>
      <c r="AP406" s="149">
        <f t="shared" si="38"/>
        <v>2000</v>
      </c>
      <c r="AQ406" s="149">
        <f t="shared" si="36"/>
        <v>666.66666666666663</v>
      </c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49">
        <v>1</v>
      </c>
      <c r="CE406" s="49">
        <v>2</v>
      </c>
      <c r="CF406" s="49">
        <v>1.6666666666666667</v>
      </c>
      <c r="CG406" s="49">
        <v>2.5</v>
      </c>
      <c r="CH406" s="49">
        <v>3</v>
      </c>
      <c r="CI406" s="153">
        <f t="shared" si="39"/>
        <v>2.0333333333333337</v>
      </c>
      <c r="CJ406" s="17">
        <v>3</v>
      </c>
      <c r="CK406" cm="1">
        <f t="array" ref="CK406">_xlfn.IFS([1]original_ver!CH215="จากการเข้าร่วมกิจกรรมอบรม ที่จัดโดยโครงการเกษตรกรปราดเปรื่อง (Smart Farmer)",1,[1]original_ver!CH215="จากการเข้าร่วมกิจกรรมอบรม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ๆ",3,[1]original_ver!CH215="จากการเรียนรู้ผ่านประสบการณ์ของผู้อื่น ได้แก่ เพื่อนบ้าน พี่น้อง เพื่อน และญาติ เป็นต้น",4,[1]original_ver!CH215="ไม่ได้เข้าร่วมกิจกรรมอบรมหรือเรียนรู้ใด ๆ (ข้ามไปข้อ 33)",5)</f>
        <v>1</v>
      </c>
      <c r="CL406" s="15" cm="1">
        <f t="array" ref="CL406">_xlfn.IFS([1]original_ver!CJ215="ความรู้ทางการเกษตรและการใช้เทคโนโลยีสำหรับการผลิตในฟาร์ม",1,[1]original_ver!CJ215="การวางแผนและจัดการฟาร์ม เช่น การเก็บเกี่ยว การเงิน และการวางแผนทางการตลาด",2,[1]original_ver!CJ215="การเป็นผู้ประกอบการทางการเกษตร",3,[1]original_ver!CJ215="การเพิ่มมูลค่าผลผลิต และการแปรรูปผลผลิต (รวมถึงการพัฒนาคุณภาพผลผลิต)",4,[1]original_ver!CJ215="","")</f>
        <v>2</v>
      </c>
      <c r="CM406" s="17">
        <v>4</v>
      </c>
      <c r="CN406" s="17">
        <v>1</v>
      </c>
      <c r="CO406" s="15" cm="1">
        <f t="array" ref="CO406">_xlfn.IFS([1]original_ver!CN215="ความรู้ทางการเกษตรและการใช้เทคโนโลยีสำหรับการผลิตในฟาร์ม",1,[1]original_ver!CN215="การวางแผนและจัดการฟาร์ม เช่น การเก็บเกี่ยว การเงิน และการวางแผนทางการตลาด",2,[1]original_ver!CN215="การเป็นผู้ประกอบการทางการเกษตร",3,[1]original_ver!CN215="การเพิ่มมูลค่าผลผลิต และการแปรรูปผลผลิต (รวมถึงการพัฒนาคุณภาพผลผลิต)",4,[1]original_ver!CN215="","")</f>
        <v>4</v>
      </c>
      <c r="CP406" s="17">
        <v>2</v>
      </c>
      <c r="CQ406" s="17">
        <v>1</v>
      </c>
      <c r="CR406" s="15" cm="1">
        <f t="array" ref="CR406">_xlfn.IFS([1]original_ver!CR215="ประยุกต์",1,[1]original_ver!CR215="ไม่ประยุกต์",0,[1]original_ver!CR215="","")</f>
        <v>1</v>
      </c>
      <c r="CS406" s="15" cm="1">
        <f t="array" ref="CS406">_xlfn.IFS([1]original_ver!CS215="ประยุกต์",1,[1]original_ver!CS215="ไม่ประยุกต์",0,[1]original_ver!CS215="","")</f>
        <v>0</v>
      </c>
      <c r="CT406" s="17">
        <v>1</v>
      </c>
      <c r="CU406" s="15" cm="1">
        <f t="array" ref="CU406">_xlfn.IFS([1]original_ver!CV215="ประยุกต์",1,[1]original_ver!CV215="ไม่ประยุกต์",0,[1]original_ver!CV215="","")</f>
        <v>1</v>
      </c>
      <c r="CV406" s="48"/>
      <c r="CW406" s="15" cm="1">
        <f t="array" ref="CW406">_xlfn.IFS([1]original_ver!CY215="ประยุกต์",1,[1]original_ver!CY215="ไม่ประยุกต์",0,[1]original_ver!CY215="","")</f>
        <v>0</v>
      </c>
      <c r="CX406" s="17">
        <v>1</v>
      </c>
      <c r="CY406" s="15" cm="1">
        <f t="array" ref="CY406">_xlfn.IFS([1]original_ver!DB215="ประยุกต์",1,[1]original_ver!DB215="ไม่ประยุกต์",0,[1]original_ver!DB215="","")</f>
        <v>0</v>
      </c>
      <c r="CZ406" s="17">
        <v>2</v>
      </c>
      <c r="DA406" s="17"/>
      <c r="DB406" s="17"/>
      <c r="DC406" s="17"/>
      <c r="DD406" s="17"/>
      <c r="DE406" s="17"/>
      <c r="DF406" s="17"/>
      <c r="DG406" s="48"/>
      <c r="DH406" s="48"/>
      <c r="DI406" s="17">
        <v>3</v>
      </c>
      <c r="DJ406" s="17">
        <v>2</v>
      </c>
      <c r="DK406" s="17">
        <v>2</v>
      </c>
      <c r="DL406" s="17">
        <v>1</v>
      </c>
      <c r="DM406" s="17">
        <v>1</v>
      </c>
      <c r="DN406" s="17">
        <v>1</v>
      </c>
      <c r="DO406" s="48"/>
      <c r="DP406" s="48"/>
      <c r="DQ406" s="48"/>
      <c r="DR406" s="17"/>
      <c r="DS406" s="49">
        <v>4</v>
      </c>
      <c r="DT406" s="49">
        <v>3.6666666666666665</v>
      </c>
      <c r="DU406" s="17">
        <v>2.5</v>
      </c>
      <c r="DV406" s="49">
        <v>3</v>
      </c>
      <c r="DW406" s="49">
        <v>2.3333333333333335</v>
      </c>
      <c r="DX406" s="49">
        <v>2</v>
      </c>
      <c r="DY406" s="153"/>
      <c r="DZ406" s="25">
        <v>4</v>
      </c>
      <c r="EA406" s="25">
        <v>3.6666666666666665</v>
      </c>
      <c r="EB406" s="25">
        <v>2.5</v>
      </c>
      <c r="EC406" s="25">
        <v>3</v>
      </c>
      <c r="ED406" s="25">
        <v>2.3333333333333335</v>
      </c>
      <c r="EE406">
        <v>2</v>
      </c>
    </row>
    <row r="407" spans="1:135" x14ac:dyDescent="0.2">
      <c r="A407">
        <v>203</v>
      </c>
      <c r="AC407">
        <f t="shared" si="35"/>
        <v>0</v>
      </c>
      <c r="AD407" t="e">
        <f t="shared" si="37"/>
        <v>#DIV/0!</v>
      </c>
      <c r="AP407" s="148">
        <f t="shared" si="38"/>
        <v>0</v>
      </c>
      <c r="AQ407" s="148" t="e">
        <f t="shared" si="36"/>
        <v>#DIV/0!</v>
      </c>
      <c r="CI407" s="148" t="e">
        <f t="shared" si="39"/>
        <v>#DIV/0!</v>
      </c>
    </row>
    <row r="408" spans="1:135" x14ac:dyDescent="0.2">
      <c r="A408">
        <v>204</v>
      </c>
      <c r="B408" s="15">
        <v>741</v>
      </c>
      <c r="C408" s="47" t="s">
        <v>777</v>
      </c>
      <c r="D408" cm="1">
        <f t="array" ref="D408">_xlfn.IFS([1]original_ver!D216="Participant",1,[1]original_ver!D216="Non-Participant",0,[1]original_ver!D216="","")</f>
        <v>0</v>
      </c>
      <c r="E408" s="15">
        <v>1</v>
      </c>
      <c r="F408" s="17" cm="1">
        <f t="array" ref="F408">_xlfn.IFS([1]original_ver!F216="ชาย",1,[1]original_ver!F216="หญิง",0,[1]original_ver!F216="","")</f>
        <v>1</v>
      </c>
      <c r="G408" s="15">
        <v>31</v>
      </c>
      <c r="H408" s="17" cm="1">
        <f t="array" ref="H408">_xlfn.IFS([1]original_ver!H216="ไม่มีการศึกษา",0,[1]original_ver!H216="ประถมศึกษา",1,[1]original_ver!H216="มัธยมศึกษาตอนต้น",2,[1]original_ver!H216="มัธยมศึกษาตอนปลาย",3,[1]original_ver!H216="อนุปริญญา (ปวช., ปวส., ฝึกหัดครู)",4,[1]original_ver!H216="ปริญญาตรี",5,[1]original_ver!H216="สูงกว่าปริญญาตรี",6,[1]original_ver!H216="","")</f>
        <v>2</v>
      </c>
      <c r="I408" s="17" cm="1">
        <f t="array" ref="I408">_xlfn.IFS([1]original_ver!I216="โสด",1,[1]original_ver!I216="สมรส/อยู่ด้วยกัน",2,[1]original_ver!I216="หย่าร้าง/แยกกันอยู่",3,[1]original_ver!I216="หม้าย",4,[1]original_ver!I216="","")</f>
        <v>1</v>
      </c>
      <c r="J408" s="15">
        <v>2</v>
      </c>
      <c r="K408" s="15">
        <v>10</v>
      </c>
      <c r="L408" s="17" cm="1">
        <f t="array" ref="L408">_xlfn.IFS([1]original_ver!L216="ใช่",1,[1]original_ver!L216="ไม่ใช่",0,[1]original_ver!L216="","")</f>
        <v>1</v>
      </c>
      <c r="M408" s="17" cm="1">
        <f t="array" ref="M408">_xlfn.IFS([1]original_ver!M216="กู้ยืม",1,[1]original_ver!M216="ไม่กู้ยืม",0,[1]original_ver!M216="","")</f>
        <v>1</v>
      </c>
      <c r="N408" s="17">
        <f>IF($O408&gt;1, 1,0)</f>
        <v>0</v>
      </c>
      <c r="O408" s="51">
        <v>0</v>
      </c>
      <c r="P408" s="17" cm="1">
        <f t="array" ref="P408">_xlfn.IFS([1]original_ver!O216="ใช่",1,[1]original_ver!O216="ไม่ใช่",0,[1]original_ver!O216="","")</f>
        <v>0</v>
      </c>
      <c r="Q408" s="17"/>
      <c r="R408" s="17">
        <v>1</v>
      </c>
      <c r="S408" s="17">
        <v>2</v>
      </c>
      <c r="T408" s="17">
        <v>50</v>
      </c>
      <c r="U408" s="55">
        <v>50000</v>
      </c>
      <c r="V408" s="53">
        <v>10</v>
      </c>
      <c r="W408" s="20">
        <f>$U408/$T408</f>
        <v>1000</v>
      </c>
      <c r="X408" s="17"/>
      <c r="Y408" s="17"/>
      <c r="Z408" s="17"/>
      <c r="AA408" s="17"/>
      <c r="AB408" s="17"/>
      <c r="AC408" s="17">
        <f t="shared" si="35"/>
        <v>50000</v>
      </c>
      <c r="AD408">
        <f t="shared" si="37"/>
        <v>1000</v>
      </c>
      <c r="AE408" s="17">
        <v>1</v>
      </c>
      <c r="AF408" s="17">
        <v>2</v>
      </c>
      <c r="AG408" s="17">
        <v>50</v>
      </c>
      <c r="AH408" s="55">
        <v>50000</v>
      </c>
      <c r="AI408" s="18">
        <v>10</v>
      </c>
      <c r="AJ408" s="27">
        <f>$AH408/$AG408</f>
        <v>1000</v>
      </c>
      <c r="AK408" s="17"/>
      <c r="AL408" s="17"/>
      <c r="AM408" s="17"/>
      <c r="AN408" s="17"/>
      <c r="AO408" s="17"/>
      <c r="AP408" s="149">
        <f t="shared" si="38"/>
        <v>50000</v>
      </c>
      <c r="AQ408" s="149">
        <f t="shared" si="36"/>
        <v>1000</v>
      </c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49">
        <v>1.5</v>
      </c>
      <c r="CE408" s="49">
        <v>2.3333333333333335</v>
      </c>
      <c r="CF408" s="49">
        <v>1.6666666666666667</v>
      </c>
      <c r="CG408" s="49">
        <v>1.5</v>
      </c>
      <c r="CH408" s="49">
        <v>3</v>
      </c>
      <c r="CI408" s="153">
        <f t="shared" si="39"/>
        <v>2</v>
      </c>
      <c r="CJ408" s="17">
        <v>3</v>
      </c>
      <c r="CK408" cm="1">
        <f t="array" ref="CK408">_xlfn.IFS([1]original_ver!CH216="จากการเข้าร่วมกิจกรรมอบรม ที่จัดโดยโครงการเกษตรกรปราดเปรื่อง (Smart Farmer)",1,[1]original_ver!CH216="จากการเข้าร่วมกิจกรรมอบรม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ๆ",3,[1]original_ver!CH216="จากการเรียนรู้ผ่านประสบการณ์ของผู้อื่น ได้แก่ เพื่อนบ้าน พี่น้อง เพื่อน และญาติ เป็นต้น",4,[1]original_ver!CH216="ไม่ได้เข้าร่วมกิจกรรมอบรมหรือเรียนรู้ใด ๆ (ข้ามไปข้อ 33)",5)</f>
        <v>5</v>
      </c>
      <c r="CL408" s="15" t="str" cm="1">
        <f t="array" ref="CL408">_xlfn.IFS([1]original_ver!CJ216="ความรู้ทางการเกษตรและการใช้เทคโนโลยีสำหรับการผลิตในฟาร์ม",1,[1]original_ver!CJ216="การวางแผนและจัดการฟาร์ม เช่น การเก็บเกี่ยว การเงิน และการวางแผนทางการตลาด",2,[1]original_ver!CJ216="การเป็นผู้ประกอบการทางการเกษตร",3,[1]original_ver!CJ216="การเพิ่มมูลค่าผลผลิต และการแปรรูปผลผลิต (รวมถึงการพัฒนาคุณภาพผลผลิต)",4,[1]original_ver!CJ216="","")</f>
        <v/>
      </c>
      <c r="CM408" s="48"/>
      <c r="CN408" s="48"/>
      <c r="CO408" s="15" t="str" cm="1">
        <f t="array" ref="CO408">_xlfn.IFS([1]original_ver!CN216="ความรู้ทางการเกษตรและการใช้เทคโนโลยีสำหรับการผลิตในฟาร์ม",1,[1]original_ver!CN216="การวางแผนและจัดการฟาร์ม เช่น การเก็บเกี่ยว การเงิน และการวางแผนทางการตลาด",2,[1]original_ver!CN216="การเป็นผู้ประกอบการทางการเกษตร",3,[1]original_ver!CN216="การเพิ่มมูลค่าผลผลิต และการแปรรูปผลผลิต (รวมถึงการพัฒนาคุณภาพผลผลิต)",4,[1]original_ver!CN216="","")</f>
        <v/>
      </c>
      <c r="CP408" s="48"/>
      <c r="CQ408" s="48"/>
      <c r="CR408" s="15" t="str" cm="1">
        <f t="array" ref="CR408">_xlfn.IFS([1]original_ver!CR216="ประยุกต์",1,[1]original_ver!CR216="ไม่ประยุกต์",0,[1]original_ver!CR216="","")</f>
        <v/>
      </c>
      <c r="CS408" s="15" t="str" cm="1">
        <f t="array" ref="CS408">_xlfn.IFS([1]original_ver!CS216="ประยุกต์",1,[1]original_ver!CS216="ไม่ประยุกต์",0,[1]original_ver!CS216="","")</f>
        <v/>
      </c>
      <c r="CT408" s="48"/>
      <c r="CU408" s="15" t="str" cm="1">
        <f t="array" ref="CU408">_xlfn.IFS([1]original_ver!CV216="ประยุกต์",1,[1]original_ver!CV216="ไม่ประยุกต์",0,[1]original_ver!CV216="","")</f>
        <v/>
      </c>
      <c r="CV408" s="48"/>
      <c r="CW408" s="15" t="str" cm="1">
        <f t="array" ref="CW408">_xlfn.IFS([1]original_ver!CY216="ประยุกต์",1,[1]original_ver!CY216="ไม่ประยุกต์",0,[1]original_ver!CY216="","")</f>
        <v/>
      </c>
      <c r="CX408" s="48"/>
      <c r="CY408" s="15" t="str" cm="1">
        <f t="array" ref="CY408">_xlfn.IFS([1]original_ver!DB216="ประยุกต์",1,[1]original_ver!DB216="ไม่ประยุกต์",0,[1]original_ver!DB216="","")</f>
        <v/>
      </c>
      <c r="CZ408" s="48"/>
      <c r="DA408" s="48"/>
      <c r="DB408" s="48"/>
      <c r="DC408" s="48"/>
      <c r="DD408" s="48"/>
      <c r="DE408" s="48"/>
      <c r="DF408" s="48"/>
      <c r="DG408" s="17">
        <v>2</v>
      </c>
      <c r="DH408" s="17">
        <v>2</v>
      </c>
      <c r="DI408" s="17">
        <v>1</v>
      </c>
      <c r="DJ408" s="17">
        <v>1</v>
      </c>
      <c r="DK408" s="48"/>
      <c r="DL408" s="48"/>
      <c r="DM408" s="17">
        <v>3</v>
      </c>
      <c r="DN408" s="17">
        <v>2</v>
      </c>
      <c r="DO408" s="48"/>
      <c r="DP408" s="48"/>
      <c r="DQ408" s="48"/>
      <c r="DR408" s="48"/>
      <c r="DS408" s="49">
        <v>4.4000000000000004</v>
      </c>
      <c r="DT408" s="49">
        <v>4.666666666666667</v>
      </c>
      <c r="DU408" s="17">
        <v>4</v>
      </c>
      <c r="DV408" s="49">
        <v>3.8</v>
      </c>
      <c r="DW408" s="49">
        <v>4</v>
      </c>
      <c r="DX408" s="49">
        <v>1.5</v>
      </c>
      <c r="DY408" s="153"/>
      <c r="DZ408" s="25">
        <v>4.4000000000000004</v>
      </c>
      <c r="EA408" s="25">
        <v>4.666666666666667</v>
      </c>
      <c r="EB408" s="25">
        <v>4</v>
      </c>
      <c r="EC408" s="25">
        <v>4</v>
      </c>
      <c r="ED408" s="25">
        <v>4</v>
      </c>
      <c r="EE408">
        <v>1.5</v>
      </c>
    </row>
    <row r="409" spans="1:135" x14ac:dyDescent="0.2">
      <c r="A409">
        <v>204</v>
      </c>
      <c r="AC409">
        <f t="shared" si="35"/>
        <v>0</v>
      </c>
      <c r="AD409" t="e">
        <f t="shared" si="37"/>
        <v>#DIV/0!</v>
      </c>
      <c r="AP409" s="148">
        <f t="shared" si="38"/>
        <v>0</v>
      </c>
      <c r="AQ409" s="148" t="e">
        <f t="shared" si="36"/>
        <v>#DIV/0!</v>
      </c>
      <c r="CI409" s="148" t="e">
        <f t="shared" si="39"/>
        <v>#DIV/0!</v>
      </c>
    </row>
    <row r="410" spans="1:135" x14ac:dyDescent="0.2">
      <c r="A410">
        <v>205</v>
      </c>
      <c r="B410" s="15">
        <v>800</v>
      </c>
      <c r="C410" s="50" t="s">
        <v>778</v>
      </c>
      <c r="D410" cm="1">
        <f t="array" ref="D410">_xlfn.IFS([1]original_ver!D217="Participant",1,[1]original_ver!D217="Non-Participant",0,[1]original_ver!D217="","")</f>
        <v>0</v>
      </c>
      <c r="E410" s="15">
        <v>5</v>
      </c>
      <c r="F410" s="17" cm="1">
        <f t="array" ref="F410">_xlfn.IFS([1]original_ver!F217="ชาย",1,[1]original_ver!F217="หญิง",0,[1]original_ver!F217="","")</f>
        <v>0</v>
      </c>
      <c r="G410" s="15">
        <v>44</v>
      </c>
      <c r="H410" s="17" cm="1">
        <f t="array" ref="H410">_xlfn.IFS([1]original_ver!H217="ไม่มีการศึกษา",0,[1]original_ver!H217="ประถมศึกษา",1,[1]original_ver!H217="มัธยมศึกษาตอนต้น",2,[1]original_ver!H217="มัธยมศึกษาตอนปลาย",3,[1]original_ver!H217="อนุปริญญา (ปวช., ปวส., ฝึกหัดครู)",4,[1]original_ver!H217="ปริญญาตรี",5,[1]original_ver!H217="สูงกว่าปริญญาตรี",6,[1]original_ver!H217="","")</f>
        <v>4</v>
      </c>
      <c r="I410" s="17" cm="1">
        <f t="array" ref="I410">_xlfn.IFS([1]original_ver!I217="โสด",1,[1]original_ver!I217="สมรส/อยู่ด้วยกัน",2,[1]original_ver!I217="หย่าร้าง/แยกกันอยู่",3,[1]original_ver!I217="หม้าย",4,[1]original_ver!I217="","")</f>
        <v>2</v>
      </c>
      <c r="J410" s="15">
        <v>5</v>
      </c>
      <c r="K410" s="45">
        <v>2.5</v>
      </c>
      <c r="L410" s="17" cm="1">
        <f t="array" ref="L410">_xlfn.IFS([1]original_ver!L217="ใช่",1,[1]original_ver!L217="ไม่ใช่",0,[1]original_ver!L217="","")</f>
        <v>0</v>
      </c>
      <c r="M410" s="17" cm="1">
        <f t="array" ref="M410">_xlfn.IFS([1]original_ver!M217="กู้ยืม",1,[1]original_ver!M217="ไม่กู้ยืม",0,[1]original_ver!M217="","")</f>
        <v>0</v>
      </c>
      <c r="N410" s="17">
        <f>IF($O410&gt;1, 1,0)</f>
        <v>1</v>
      </c>
      <c r="O410" s="23">
        <v>300000</v>
      </c>
      <c r="P410" s="17" cm="1">
        <f t="array" ref="P410">_xlfn.IFS([1]original_ver!O217="ใช่",1,[1]original_ver!O217="ไม่ใช่",0,[1]original_ver!O217="","")</f>
        <v>0</v>
      </c>
      <c r="Q410" s="17"/>
      <c r="R410" s="17">
        <v>8</v>
      </c>
      <c r="S410" s="17">
        <v>3</v>
      </c>
      <c r="T410" s="17">
        <v>1</v>
      </c>
      <c r="U410" s="17">
        <v>20</v>
      </c>
      <c r="V410" s="17">
        <v>45</v>
      </c>
      <c r="W410" s="22">
        <f>$U410/$T410</f>
        <v>20</v>
      </c>
      <c r="X410" s="48"/>
      <c r="Y410" s="48"/>
      <c r="Z410" s="48"/>
      <c r="AA410" s="48"/>
      <c r="AB410" s="48"/>
      <c r="AC410" s="48">
        <f t="shared" si="35"/>
        <v>20</v>
      </c>
      <c r="AD410">
        <f t="shared" si="37"/>
        <v>20</v>
      </c>
      <c r="AE410" s="17">
        <v>8</v>
      </c>
      <c r="AF410" s="17">
        <v>3</v>
      </c>
      <c r="AG410" s="17">
        <v>1</v>
      </c>
      <c r="AH410" s="17">
        <v>20</v>
      </c>
      <c r="AI410" s="17">
        <v>45</v>
      </c>
      <c r="AJ410" s="27">
        <f>$AH410/$AG410</f>
        <v>20</v>
      </c>
      <c r="AK410" s="48"/>
      <c r="AL410" s="48"/>
      <c r="AM410" s="48"/>
      <c r="AN410" s="48"/>
      <c r="AO410" s="48"/>
      <c r="AP410" s="149">
        <f t="shared" si="38"/>
        <v>20</v>
      </c>
      <c r="AQ410" s="149">
        <f t="shared" si="36"/>
        <v>20</v>
      </c>
      <c r="AR410" s="17">
        <v>7</v>
      </c>
      <c r="AS410" s="17">
        <v>1</v>
      </c>
      <c r="AT410" s="17">
        <v>10</v>
      </c>
      <c r="AU410" s="17">
        <v>2500</v>
      </c>
      <c r="AV410" s="59">
        <v>3.5</v>
      </c>
      <c r="AW410" s="59">
        <f>$AU410/$AT410</f>
        <v>250</v>
      </c>
      <c r="AX410" s="48"/>
      <c r="AY410" s="48"/>
      <c r="AZ410" s="48"/>
      <c r="BA410" s="48"/>
      <c r="BB410" s="48"/>
      <c r="BC410" s="48">
        <f>$AU410+$AZ410</f>
        <v>2500</v>
      </c>
      <c r="BD410" s="48">
        <f>$BC410/$AT410</f>
        <v>250</v>
      </c>
      <c r="BE410" s="17">
        <v>7</v>
      </c>
      <c r="BF410" s="17">
        <v>1</v>
      </c>
      <c r="BG410" s="17">
        <v>10</v>
      </c>
      <c r="BH410" s="17">
        <v>2500</v>
      </c>
      <c r="BI410" s="59">
        <v>4</v>
      </c>
      <c r="BJ410" s="59"/>
      <c r="BK410" s="48"/>
      <c r="BL410" s="48"/>
      <c r="BM410" s="48"/>
      <c r="BN410" s="48"/>
      <c r="BP410" s="48">
        <f>$BH410+$BM410</f>
        <v>2500</v>
      </c>
      <c r="BQ410" s="48">
        <f>$BP410/$BG410</f>
        <v>250</v>
      </c>
      <c r="BR410" s="48"/>
      <c r="BS410" s="48"/>
      <c r="BT410" s="48"/>
      <c r="BU410" s="48"/>
      <c r="BV410" s="48"/>
      <c r="BW410" s="59"/>
      <c r="BX410" s="48"/>
      <c r="BY410" s="48"/>
      <c r="BZ410" s="48"/>
      <c r="CA410" s="48"/>
      <c r="CB410" s="48"/>
      <c r="CC410" s="59"/>
      <c r="CD410" s="49">
        <v>3</v>
      </c>
      <c r="CE410" s="49">
        <v>3.6666666666666665</v>
      </c>
      <c r="CF410" s="49">
        <v>2.6666666666666665</v>
      </c>
      <c r="CG410" s="49">
        <v>3</v>
      </c>
      <c r="CH410" s="49">
        <v>4</v>
      </c>
      <c r="CI410" s="153">
        <f t="shared" si="39"/>
        <v>3.2666666666666666</v>
      </c>
      <c r="CJ410" s="17">
        <v>2</v>
      </c>
      <c r="CK410" cm="1">
        <f t="array" ref="CK410">_xlfn.IFS([1]original_ver!CH217="จากการเข้าร่วมกิจกรรมอบรม ที่จัดโดยโครงการเกษตรกรปราดเปรื่อง (Smart Farmer)",1,[1]original_ver!CH217="จากการเข้าร่วมกิจกรรมอบรม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ๆ",3,[1]original_ver!CH217="จากการเรียนรู้ผ่านประสบการณ์ของผู้อื่น ได้แก่ เพื่อนบ้าน พี่น้อง เพื่อน และญาติ เป็นต้น",4,[1]original_ver!CH217="ไม่ได้เข้าร่วมกิจกรรมอบรมหรือเรียนรู้ใด ๆ (ข้ามไปข้อ 33)",5)</f>
        <v>5</v>
      </c>
      <c r="CL410" s="15" t="str" cm="1">
        <f t="array" ref="CL410">_xlfn.IFS([1]original_ver!CJ217="ความรู้ทางการเกษตรและการใช้เทคโนโลยีสำหรับการผลิตในฟาร์ม",1,[1]original_ver!CJ217="การวางแผนและจัดการฟาร์ม เช่น การเก็บเกี่ยว การเงิน และการวางแผนทางการตลาด",2,[1]original_ver!CJ217="การเป็นผู้ประกอบการทางการเกษตร",3,[1]original_ver!CJ217="การเพิ่มมูลค่าผลผลิต และการแปรรูปผลผลิต (รวมถึงการพัฒนาคุณภาพผลผลิต)",4,[1]original_ver!CJ217="","")</f>
        <v/>
      </c>
      <c r="CM410" s="48"/>
      <c r="CN410" s="48"/>
      <c r="CO410" s="15" t="str" cm="1">
        <f t="array" ref="CO410">_xlfn.IFS([1]original_ver!CN217="ความรู้ทางการเกษตรและการใช้เทคโนโลยีสำหรับการผลิตในฟาร์ม",1,[1]original_ver!CN217="การวางแผนและจัดการฟาร์ม เช่น การเก็บเกี่ยว การเงิน และการวางแผนทางการตลาด",2,[1]original_ver!CN217="การเป็นผู้ประกอบการทางการเกษตร",3,[1]original_ver!CN217="การเพิ่มมูลค่าผลผลิต และการแปรรูปผลผลิต (รวมถึงการพัฒนาคุณภาพผลผลิต)",4,[1]original_ver!CN217="","")</f>
        <v/>
      </c>
      <c r="CP410" s="48"/>
      <c r="CQ410" s="48"/>
      <c r="CR410" s="15" t="str" cm="1">
        <f t="array" ref="CR410">_xlfn.IFS([1]original_ver!CR217="ประยุกต์",1,[1]original_ver!CR217="ไม่ประยุกต์",0,[1]original_ver!CR217="","")</f>
        <v/>
      </c>
      <c r="CS410" s="15" t="str" cm="1">
        <f t="array" ref="CS410">_xlfn.IFS([1]original_ver!CS217="ประยุกต์",1,[1]original_ver!CS217="ไม่ประยุกต์",0,[1]original_ver!CS217="","")</f>
        <v/>
      </c>
      <c r="CT410" s="48"/>
      <c r="CU410" s="15" t="str" cm="1">
        <f t="array" ref="CU410">_xlfn.IFS([1]original_ver!CV217="ประยุกต์",1,[1]original_ver!CV217="ไม่ประยุกต์",0,[1]original_ver!CV217="","")</f>
        <v/>
      </c>
      <c r="CV410" s="48"/>
      <c r="CW410" s="15" t="str" cm="1">
        <f t="array" ref="CW410">_xlfn.IFS([1]original_ver!CY217="ประยุกต์",1,[1]original_ver!CY217="ไม่ประยุกต์",0,[1]original_ver!CY217="","")</f>
        <v/>
      </c>
      <c r="CX410" s="48"/>
      <c r="CY410" s="15" t="str" cm="1">
        <f t="array" ref="CY410">_xlfn.IFS([1]original_ver!DB217="ประยุกต์",1,[1]original_ver!DB217="ไม่ประยุกต์",0,[1]original_ver!DB217="","")</f>
        <v/>
      </c>
      <c r="CZ410" s="48"/>
      <c r="DA410" s="48">
        <v>0</v>
      </c>
      <c r="DB410" s="48">
        <v>0</v>
      </c>
      <c r="DC410" s="48">
        <v>0</v>
      </c>
      <c r="DD410" s="48">
        <v>0</v>
      </c>
      <c r="DE410" s="48">
        <v>0</v>
      </c>
      <c r="DF410" s="48">
        <v>0</v>
      </c>
      <c r="DG410" s="17">
        <v>2</v>
      </c>
      <c r="DH410" s="17">
        <v>2</v>
      </c>
      <c r="DI410" s="17">
        <v>3</v>
      </c>
      <c r="DJ410" s="17">
        <v>2</v>
      </c>
      <c r="DK410" s="48"/>
      <c r="DL410" s="48"/>
      <c r="DM410" s="17">
        <v>1</v>
      </c>
      <c r="DN410" s="17">
        <v>2</v>
      </c>
      <c r="DO410" s="48"/>
      <c r="DP410" s="48"/>
      <c r="DQ410" s="48"/>
      <c r="DR410" s="48"/>
      <c r="DS410" s="49">
        <v>3.6</v>
      </c>
      <c r="DT410" s="49">
        <v>3</v>
      </c>
      <c r="DU410" s="17">
        <v>2.25</v>
      </c>
      <c r="DV410" s="49">
        <v>3</v>
      </c>
      <c r="DW410" s="49">
        <v>2</v>
      </c>
      <c r="DX410" s="49">
        <v>2</v>
      </c>
      <c r="DY410" s="153"/>
      <c r="DZ410" s="25">
        <v>4</v>
      </c>
      <c r="EA410" s="25">
        <v>4</v>
      </c>
      <c r="EB410" s="25">
        <v>2.25</v>
      </c>
      <c r="EC410" s="25">
        <v>3</v>
      </c>
      <c r="ED410" s="25">
        <v>3</v>
      </c>
      <c r="EE410">
        <v>2</v>
      </c>
    </row>
    <row r="411" spans="1:135" x14ac:dyDescent="0.2">
      <c r="A411">
        <v>205</v>
      </c>
      <c r="AC411">
        <f t="shared" si="35"/>
        <v>0</v>
      </c>
      <c r="AD411" t="e">
        <f t="shared" si="37"/>
        <v>#DIV/0!</v>
      </c>
      <c r="AP411" s="148">
        <f t="shared" si="38"/>
        <v>0</v>
      </c>
      <c r="AQ411" s="148" t="e">
        <f t="shared" si="36"/>
        <v>#DIV/0!</v>
      </c>
      <c r="CI411" s="148" t="e">
        <f t="shared" si="39"/>
        <v>#DIV/0!</v>
      </c>
    </row>
    <row r="412" spans="1:135" x14ac:dyDescent="0.2">
      <c r="A412">
        <v>206</v>
      </c>
      <c r="B412" s="15">
        <v>801</v>
      </c>
      <c r="C412" s="50" t="s">
        <v>779</v>
      </c>
      <c r="D412" cm="1">
        <f t="array" ref="D412">_xlfn.IFS([1]original_ver!D218="Participant",1,[1]original_ver!D218="Non-Participant",0,[1]original_ver!D218="","")</f>
        <v>0</v>
      </c>
      <c r="E412" s="15">
        <v>5</v>
      </c>
      <c r="F412" s="17" cm="1">
        <f t="array" ref="F412">_xlfn.IFS([1]original_ver!F218="ชาย",1,[1]original_ver!F218="หญิง",0,[1]original_ver!F218="","")</f>
        <v>1</v>
      </c>
      <c r="G412" s="15">
        <v>62</v>
      </c>
      <c r="H412" s="17" cm="1">
        <f t="array" ref="H412">_xlfn.IFS([1]original_ver!H218="ไม่มีการศึกษา",0,[1]original_ver!H218="ประถมศึกษา",1,[1]original_ver!H218="มัธยมศึกษาตอนต้น",2,[1]original_ver!H218="มัธยมศึกษาตอนปลาย",3,[1]original_ver!H218="อนุปริญญา (ปวช., ปวส., ฝึกหัดครู)",4,[1]original_ver!H218="ปริญญาตรี",5,[1]original_ver!H218="สูงกว่าปริญญาตรี",6,[1]original_ver!H218="","")</f>
        <v>3</v>
      </c>
      <c r="I412" s="17" cm="1">
        <f t="array" ref="I412">_xlfn.IFS([1]original_ver!I218="โสด",1,[1]original_ver!I218="สมรส/อยู่ด้วยกัน",2,[1]original_ver!I218="หย่าร้าง/แยกกันอยู่",3,[1]original_ver!I218="หม้าย",4,[1]original_ver!I218="","")</f>
        <v>2</v>
      </c>
      <c r="J412" s="15">
        <v>6</v>
      </c>
      <c r="K412" s="15">
        <v>35</v>
      </c>
      <c r="L412" s="17" cm="1">
        <f t="array" ref="L412">_xlfn.IFS([1]original_ver!L218="ใช่",1,[1]original_ver!L218="ไม่ใช่",0,[1]original_ver!L218="","")</f>
        <v>0</v>
      </c>
      <c r="M412" s="17" cm="1">
        <f t="array" ref="M412">_xlfn.IFS([1]original_ver!M218="กู้ยืม",1,[1]original_ver!M218="ไม่กู้ยืม",0,[1]original_ver!M218="","")</f>
        <v>1</v>
      </c>
      <c r="N412" s="17">
        <f>IF($O412&gt;1, 1,0)</f>
        <v>1</v>
      </c>
      <c r="O412" s="23">
        <v>300000</v>
      </c>
      <c r="P412" s="17" cm="1">
        <f t="array" ref="P412">_xlfn.IFS([1]original_ver!O218="ใช่",1,[1]original_ver!O218="ไม่ใช่",0,[1]original_ver!O218="","")</f>
        <v>1</v>
      </c>
      <c r="Q412" s="17"/>
      <c r="R412" s="17">
        <v>7</v>
      </c>
      <c r="S412" s="17">
        <v>1</v>
      </c>
      <c r="T412" s="17">
        <v>10</v>
      </c>
      <c r="U412" s="17">
        <v>13500</v>
      </c>
      <c r="V412" s="17">
        <v>28</v>
      </c>
      <c r="W412" s="22">
        <f>$U412/$T412</f>
        <v>1350</v>
      </c>
      <c r="X412" s="48"/>
      <c r="Y412" s="48"/>
      <c r="Z412" s="48"/>
      <c r="AA412" s="48"/>
      <c r="AB412" s="48"/>
      <c r="AC412" s="48">
        <f t="shared" si="35"/>
        <v>13500</v>
      </c>
      <c r="AD412">
        <f t="shared" si="37"/>
        <v>1350</v>
      </c>
      <c r="AE412" s="17">
        <v>7</v>
      </c>
      <c r="AF412" s="17">
        <v>1</v>
      </c>
      <c r="AG412" s="17">
        <v>10</v>
      </c>
      <c r="AH412" s="17">
        <v>13500</v>
      </c>
      <c r="AI412" s="17">
        <v>28</v>
      </c>
      <c r="AJ412" s="27">
        <f>$AH412/$AG412</f>
        <v>1350</v>
      </c>
      <c r="AK412" s="48"/>
      <c r="AL412" s="48"/>
      <c r="AM412" s="48"/>
      <c r="AN412" s="48"/>
      <c r="AO412" s="48"/>
      <c r="AP412" s="149">
        <f t="shared" si="38"/>
        <v>13500</v>
      </c>
      <c r="AQ412" s="149">
        <f t="shared" si="36"/>
        <v>1350</v>
      </c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9">
        <v>3</v>
      </c>
      <c r="CE412" s="49">
        <v>5</v>
      </c>
      <c r="CF412" s="49">
        <v>4</v>
      </c>
      <c r="CG412" s="49">
        <v>3</v>
      </c>
      <c r="CH412" s="49">
        <v>3</v>
      </c>
      <c r="CI412" s="153">
        <f t="shared" si="39"/>
        <v>3.6</v>
      </c>
      <c r="CJ412" s="17">
        <v>3</v>
      </c>
      <c r="CK412" cm="1">
        <f t="array" ref="CK412">_xlfn.IFS([1]original_ver!CH218="จากการเข้าร่วมกิจกรรมอบรม ที่จัดโดยโครงการเกษตรกรปราดเปรื่อง (Smart Farmer)",1,[1]original_ver!CH218="จากการเข้าร่วมกิจกรรมอบรม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ๆ",3,[1]original_ver!CH218="จากการเรียนรู้ผ่านประสบการณ์ของผู้อื่น ได้แก่ เพื่อนบ้าน พี่น้อง เพื่อน และญาติ เป็นต้น",4,[1]original_ver!CH218="ไม่ได้เข้าร่วมกิจกรรมอบรมหรือเรียนรู้ใด ๆ (ข้ามไปข้อ 33)",5)</f>
        <v>5</v>
      </c>
      <c r="CL412" s="15" t="str" cm="1">
        <f t="array" ref="CL412">_xlfn.IFS([1]original_ver!CJ218="ความรู้ทางการเกษตรและการใช้เทคโนโลยีสำหรับการผลิตในฟาร์ม",1,[1]original_ver!CJ218="การวางแผนและจัดการฟาร์ม เช่น การเก็บเกี่ยว การเงิน และการวางแผนทางการตลาด",2,[1]original_ver!CJ218="การเป็นผู้ประกอบการทางการเกษตร",3,[1]original_ver!CJ218="การเพิ่มมูลค่าผลผลิต และการแปรรูปผลผลิต (รวมถึงการพัฒนาคุณภาพผลผลิต)",4,[1]original_ver!CJ218="","")</f>
        <v/>
      </c>
      <c r="CM412" s="48"/>
      <c r="CN412" s="48"/>
      <c r="CO412" s="15" t="str" cm="1">
        <f t="array" ref="CO412">_xlfn.IFS([1]original_ver!CN218="ความรู้ทางการเกษตรและการใช้เทคโนโลยีสำหรับการผลิตในฟาร์ม",1,[1]original_ver!CN218="การวางแผนและจัดการฟาร์ม เช่น การเก็บเกี่ยว การเงิน และการวางแผนทางการตลาด",2,[1]original_ver!CN218="การเป็นผู้ประกอบการทางการเกษตร",3,[1]original_ver!CN218="การเพิ่มมูลค่าผลผลิต และการแปรรูปผลผลิต (รวมถึงการพัฒนาคุณภาพผลผลิต)",4,[1]original_ver!CN218="","")</f>
        <v/>
      </c>
      <c r="CP412" s="48"/>
      <c r="CQ412" s="48"/>
      <c r="CR412" s="15" t="str" cm="1">
        <f t="array" ref="CR412">_xlfn.IFS([1]original_ver!CR218="ประยุกต์",1,[1]original_ver!CR218="ไม่ประยุกต์",0,[1]original_ver!CR218="","")</f>
        <v/>
      </c>
      <c r="CS412" s="15" t="str" cm="1">
        <f t="array" ref="CS412">_xlfn.IFS([1]original_ver!CS218="ประยุกต์",1,[1]original_ver!CS218="ไม่ประยุกต์",0,[1]original_ver!CS218="","")</f>
        <v/>
      </c>
      <c r="CT412" s="48"/>
      <c r="CU412" s="15" t="str" cm="1">
        <f t="array" ref="CU412">_xlfn.IFS([1]original_ver!CV218="ประยุกต์",1,[1]original_ver!CV218="ไม่ประยุกต์",0,[1]original_ver!CV218="","")</f>
        <v/>
      </c>
      <c r="CV412" s="48"/>
      <c r="CW412" s="15" t="str" cm="1">
        <f t="array" ref="CW412">_xlfn.IFS([1]original_ver!CY218="ประยุกต์",1,[1]original_ver!CY218="ไม่ประยุกต์",0,[1]original_ver!CY218="","")</f>
        <v/>
      </c>
      <c r="CX412" s="48"/>
      <c r="CY412" s="15" t="str" cm="1">
        <f t="array" ref="CY412">_xlfn.IFS([1]original_ver!DB218="ประยุกต์",1,[1]original_ver!DB218="ไม่ประยุกต์",0,[1]original_ver!DB218="","")</f>
        <v/>
      </c>
      <c r="CZ412" s="48"/>
      <c r="DA412" s="48"/>
      <c r="DB412" s="48"/>
      <c r="DC412" s="48"/>
      <c r="DD412" s="48"/>
      <c r="DE412" s="48"/>
      <c r="DF412" s="48"/>
      <c r="DG412" s="48"/>
      <c r="DH412" s="48"/>
      <c r="DI412" s="17">
        <v>3</v>
      </c>
      <c r="DJ412" s="17">
        <v>2</v>
      </c>
      <c r="DK412" s="17">
        <v>2</v>
      </c>
      <c r="DL412" s="17">
        <v>2</v>
      </c>
      <c r="DM412" s="17">
        <v>1</v>
      </c>
      <c r="DN412" s="17">
        <v>2</v>
      </c>
      <c r="DO412" s="48"/>
      <c r="DP412" s="48"/>
      <c r="DQ412" s="48"/>
      <c r="DR412" s="48"/>
      <c r="DS412" s="49">
        <v>3</v>
      </c>
      <c r="DT412" s="49">
        <v>3</v>
      </c>
      <c r="DU412" s="17">
        <v>3</v>
      </c>
      <c r="DV412" s="49">
        <v>3</v>
      </c>
      <c r="DW412" s="49">
        <v>2</v>
      </c>
      <c r="DX412" s="49">
        <v>3</v>
      </c>
      <c r="DY412" s="153"/>
      <c r="DZ412" s="25">
        <v>4</v>
      </c>
      <c r="EA412" s="25">
        <v>3.3333333333333335</v>
      </c>
      <c r="EB412" s="25">
        <v>3.75</v>
      </c>
      <c r="EC412" s="25">
        <v>3</v>
      </c>
      <c r="ED412" s="25">
        <v>3</v>
      </c>
      <c r="EE412">
        <v>3</v>
      </c>
    </row>
    <row r="413" spans="1:135" x14ac:dyDescent="0.2">
      <c r="A413">
        <v>206</v>
      </c>
      <c r="AC413">
        <f t="shared" si="35"/>
        <v>0</v>
      </c>
      <c r="AD413" t="e">
        <f t="shared" si="37"/>
        <v>#DIV/0!</v>
      </c>
      <c r="AP413" s="148">
        <f t="shared" si="38"/>
        <v>0</v>
      </c>
      <c r="AQ413" s="148" t="e">
        <f t="shared" si="36"/>
        <v>#DIV/0!</v>
      </c>
      <c r="CI413" s="148" t="e">
        <f t="shared" si="39"/>
        <v>#DIV/0!</v>
      </c>
    </row>
    <row r="414" spans="1:135" x14ac:dyDescent="0.2">
      <c r="A414">
        <v>207</v>
      </c>
      <c r="B414" s="15">
        <v>802</v>
      </c>
      <c r="C414" s="50" t="s">
        <v>780</v>
      </c>
      <c r="D414" cm="1">
        <f t="array" ref="D414">_xlfn.IFS([1]original_ver!D219="Participant",1,[1]original_ver!D219="Non-Participant",0,[1]original_ver!D219="","")</f>
        <v>0</v>
      </c>
      <c r="E414" s="15">
        <v>5</v>
      </c>
      <c r="F414" s="17" cm="1">
        <f t="array" ref="F414">_xlfn.IFS([1]original_ver!F219="ชาย",1,[1]original_ver!F219="หญิง",0,[1]original_ver!F219="","")</f>
        <v>0</v>
      </c>
      <c r="G414" s="15">
        <v>52</v>
      </c>
      <c r="H414" s="17" cm="1">
        <f t="array" ref="H414">_xlfn.IFS([1]original_ver!H219="ไม่มีการศึกษา",0,[1]original_ver!H219="ประถมศึกษา",1,[1]original_ver!H219="มัธยมศึกษาตอนต้น",2,[1]original_ver!H219="มัธยมศึกษาตอนปลาย",3,[1]original_ver!H219="อนุปริญญา (ปวช., ปวส., ฝึกหัดครู)",4,[1]original_ver!H219="ปริญญาตรี",5,[1]original_ver!H219="สูงกว่าปริญญาตรี",6,[1]original_ver!H219="","")</f>
        <v>1</v>
      </c>
      <c r="I414" s="17" cm="1">
        <f t="array" ref="I414">_xlfn.IFS([1]original_ver!I219="โสด",1,[1]original_ver!I219="สมรส/อยู่ด้วยกัน",2,[1]original_ver!I219="หย่าร้าง/แยกกันอยู่",3,[1]original_ver!I219="หม้าย",4,[1]original_ver!I219="","")</f>
        <v>2</v>
      </c>
      <c r="J414" s="15">
        <v>4</v>
      </c>
      <c r="K414" s="15">
        <v>30</v>
      </c>
      <c r="L414" s="17" cm="1">
        <f t="array" ref="L414">_xlfn.IFS([1]original_ver!L219="ใช่",1,[1]original_ver!L219="ไม่ใช่",0,[1]original_ver!L219="","")</f>
        <v>0</v>
      </c>
      <c r="M414" s="17" cm="1">
        <f t="array" ref="M414">_xlfn.IFS([1]original_ver!M219="กู้ยืม",1,[1]original_ver!M219="ไม่กู้ยืม",0,[1]original_ver!M219="","")</f>
        <v>0</v>
      </c>
      <c r="N414" s="17">
        <f>IF($O414&gt;1, 1,0)</f>
        <v>1</v>
      </c>
      <c r="O414" s="23">
        <v>108000</v>
      </c>
      <c r="P414" s="17" cm="1">
        <f t="array" ref="P414">_xlfn.IFS([1]original_ver!O219="ใช่",1,[1]original_ver!O219="ไม่ใช่",0,[1]original_ver!O219="","")</f>
        <v>1</v>
      </c>
      <c r="Q414" s="17"/>
      <c r="R414" s="17">
        <v>9</v>
      </c>
      <c r="S414" s="17">
        <v>1</v>
      </c>
      <c r="T414" s="17">
        <v>3</v>
      </c>
      <c r="U414" s="17">
        <v>30000</v>
      </c>
      <c r="V414" s="17">
        <v>1.3</v>
      </c>
      <c r="W414" s="22">
        <f>$U414/$T414</f>
        <v>10000</v>
      </c>
      <c r="X414" s="48"/>
      <c r="Y414" s="48"/>
      <c r="Z414" s="48"/>
      <c r="AA414" s="48"/>
      <c r="AB414" s="48"/>
      <c r="AC414" s="48">
        <f t="shared" si="35"/>
        <v>30000</v>
      </c>
      <c r="AD414">
        <f t="shared" si="37"/>
        <v>10000</v>
      </c>
      <c r="AE414" s="17">
        <v>9</v>
      </c>
      <c r="AF414" s="17">
        <v>1</v>
      </c>
      <c r="AG414" s="17">
        <v>3</v>
      </c>
      <c r="AH414" s="17">
        <v>30000</v>
      </c>
      <c r="AI414" s="17">
        <v>1.3</v>
      </c>
      <c r="AJ414" s="27">
        <f>$AH414/$AG414</f>
        <v>10000</v>
      </c>
      <c r="AK414" s="48"/>
      <c r="AL414" s="48"/>
      <c r="AM414" s="48"/>
      <c r="AN414" s="48"/>
      <c r="AO414" s="48"/>
      <c r="AP414" s="149">
        <f t="shared" si="38"/>
        <v>30000</v>
      </c>
      <c r="AQ414" s="149">
        <f t="shared" si="36"/>
        <v>10000</v>
      </c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9">
        <v>1</v>
      </c>
      <c r="CE414" s="49">
        <v>2</v>
      </c>
      <c r="CF414" s="49">
        <v>2</v>
      </c>
      <c r="CG414" s="49">
        <v>2</v>
      </c>
      <c r="CH414" s="49">
        <v>2</v>
      </c>
      <c r="CI414" s="153">
        <f t="shared" si="39"/>
        <v>1.8</v>
      </c>
      <c r="CJ414" s="17">
        <v>2</v>
      </c>
      <c r="CK414" cm="1">
        <f t="array" ref="CK414">_xlfn.IFS([1]original_ver!CH219="จากการเข้าร่วมกิจกรรมอบรม ที่จัดโดยโครงการเกษตรกรปราดเปรื่อง (Smart Farmer)",1,[1]original_ver!CH219="จากการเข้าร่วมกิจกรรมอบรม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ๆ",3,[1]original_ver!CH219="จากการเรียนรู้ผ่านประสบการณ์ของผู้อื่น ได้แก่ เพื่อนบ้าน พี่น้อง เพื่อน และญาติ เป็นต้น",4,[1]original_ver!CH219="ไม่ได้เข้าร่วมกิจกรรมอบรมหรือเรียนรู้ใด ๆ (ข้ามไปข้อ 33)",5)</f>
        <v>5</v>
      </c>
      <c r="CL414" s="15" t="str" cm="1">
        <f t="array" ref="CL414">_xlfn.IFS([1]original_ver!CJ219="ความรู้ทางการเกษตรและการใช้เทคโนโลยีสำหรับการผลิตในฟาร์ม",1,[1]original_ver!CJ219="การวางแผนและจัดการฟาร์ม เช่น การเก็บเกี่ยว การเงิน และการวางแผนทางการตลาด",2,[1]original_ver!CJ219="การเป็นผู้ประกอบการทางการเกษตร",3,[1]original_ver!CJ219="การเพิ่มมูลค่าผลผลิต และการแปรรูปผลผลิต (รวมถึงการพัฒนาคุณภาพผลผลิต)",4,[1]original_ver!CJ219="","")</f>
        <v/>
      </c>
      <c r="CM414" s="48"/>
      <c r="CN414" s="48"/>
      <c r="CO414" s="15" t="str" cm="1">
        <f t="array" ref="CO414">_xlfn.IFS([1]original_ver!CN219="ความรู้ทางการเกษตรและการใช้เทคโนโลยีสำหรับการผลิตในฟาร์ม",1,[1]original_ver!CN219="การวางแผนและจัดการฟาร์ม เช่น การเก็บเกี่ยว การเงิน และการวางแผนทางการตลาด",2,[1]original_ver!CN219="การเป็นผู้ประกอบการทางการเกษตร",3,[1]original_ver!CN219="การเพิ่มมูลค่าผลผลิต และการแปรรูปผลผลิต (รวมถึงการพัฒนาคุณภาพผลผลิต)",4,[1]original_ver!CN219="","")</f>
        <v/>
      </c>
      <c r="CP414" s="48"/>
      <c r="CQ414" s="48"/>
      <c r="CR414" s="15" t="str" cm="1">
        <f t="array" ref="CR414">_xlfn.IFS([1]original_ver!CR219="ประยุกต์",1,[1]original_ver!CR219="ไม่ประยุกต์",0,[1]original_ver!CR219="","")</f>
        <v/>
      </c>
      <c r="CS414" s="15" t="str" cm="1">
        <f t="array" ref="CS414">_xlfn.IFS([1]original_ver!CS219="ประยุกต์",1,[1]original_ver!CS219="ไม่ประยุกต์",0,[1]original_ver!CS219="","")</f>
        <v/>
      </c>
      <c r="CT414" s="48"/>
      <c r="CU414" s="15" t="str" cm="1">
        <f t="array" ref="CU414">_xlfn.IFS([1]original_ver!CV219="ประยุกต์",1,[1]original_ver!CV219="ไม่ประยุกต์",0,[1]original_ver!CV219="","")</f>
        <v/>
      </c>
      <c r="CV414" s="48"/>
      <c r="CW414" s="15" t="str" cm="1">
        <f t="array" ref="CW414">_xlfn.IFS([1]original_ver!CY219="ประยุกต์",1,[1]original_ver!CY219="ไม่ประยุกต์",0,[1]original_ver!CY219="","")</f>
        <v/>
      </c>
      <c r="CX414" s="48"/>
      <c r="CY414" s="15" t="str" cm="1">
        <f t="array" ref="CY414">_xlfn.IFS([1]original_ver!DB219="ประยุกต์",1,[1]original_ver!DB219="ไม่ประยุกต์",0,[1]original_ver!DB219="","")</f>
        <v/>
      </c>
      <c r="CZ414" s="48"/>
      <c r="DA414" s="48"/>
      <c r="DB414" s="48"/>
      <c r="DC414" s="48"/>
      <c r="DD414" s="48"/>
      <c r="DE414" s="48"/>
      <c r="DF414" s="48"/>
      <c r="DG414" s="17">
        <v>3</v>
      </c>
      <c r="DH414" s="17">
        <v>2</v>
      </c>
      <c r="DI414" s="17">
        <v>2</v>
      </c>
      <c r="DJ414" s="17">
        <v>2</v>
      </c>
      <c r="DK414" s="48"/>
      <c r="DL414" s="48"/>
      <c r="DM414" s="17">
        <v>1</v>
      </c>
      <c r="DN414" s="17">
        <v>2</v>
      </c>
      <c r="DO414" s="48"/>
      <c r="DP414" s="48"/>
      <c r="DQ414" s="48"/>
      <c r="DR414" s="48"/>
      <c r="DS414" s="49">
        <v>4</v>
      </c>
      <c r="DT414" s="49">
        <v>3.3333333333333335</v>
      </c>
      <c r="DU414" s="17">
        <v>3.5</v>
      </c>
      <c r="DV414" s="49">
        <v>3</v>
      </c>
      <c r="DW414" s="49">
        <v>3</v>
      </c>
      <c r="DX414" s="49">
        <v>2</v>
      </c>
      <c r="DY414" s="153"/>
      <c r="DZ414" s="25">
        <v>4.5999999999999996</v>
      </c>
      <c r="EA414" s="25">
        <v>4</v>
      </c>
      <c r="EB414" s="25">
        <v>3.5</v>
      </c>
      <c r="EC414" s="25">
        <v>3</v>
      </c>
      <c r="ED414" s="25">
        <v>3</v>
      </c>
      <c r="EE414">
        <v>2</v>
      </c>
    </row>
    <row r="415" spans="1:135" x14ac:dyDescent="0.2">
      <c r="A415">
        <v>207</v>
      </c>
      <c r="AC415">
        <f t="shared" si="35"/>
        <v>0</v>
      </c>
      <c r="AD415" t="e">
        <f t="shared" si="37"/>
        <v>#DIV/0!</v>
      </c>
      <c r="AP415" s="148">
        <f t="shared" si="38"/>
        <v>0</v>
      </c>
      <c r="AQ415" s="148" t="e">
        <f t="shared" si="36"/>
        <v>#DIV/0!</v>
      </c>
      <c r="CI415" s="148" t="e">
        <f t="shared" si="39"/>
        <v>#DIV/0!</v>
      </c>
    </row>
    <row r="416" spans="1:135" x14ac:dyDescent="0.2">
      <c r="A416">
        <v>208</v>
      </c>
      <c r="B416" s="15">
        <v>803</v>
      </c>
      <c r="C416" s="50" t="s">
        <v>781</v>
      </c>
      <c r="D416" cm="1">
        <f t="array" ref="D416">_xlfn.IFS([1]original_ver!D220="Participant",1,[1]original_ver!D220="Non-Participant",0,[1]original_ver!D220="","")</f>
        <v>0</v>
      </c>
      <c r="E416" s="15">
        <v>5</v>
      </c>
      <c r="F416" s="17" cm="1">
        <f t="array" ref="F416">_xlfn.IFS([1]original_ver!F220="ชาย",1,[1]original_ver!F220="หญิง",0,[1]original_ver!F220="","")</f>
        <v>0</v>
      </c>
      <c r="G416" s="15">
        <v>50</v>
      </c>
      <c r="H416" s="17" cm="1">
        <f t="array" ref="H416">_xlfn.IFS([1]original_ver!H220="ไม่มีการศึกษา",0,[1]original_ver!H220="ประถมศึกษา",1,[1]original_ver!H220="มัธยมศึกษาตอนต้น",2,[1]original_ver!H220="มัธยมศึกษาตอนปลาย",3,[1]original_ver!H220="อนุปริญญา (ปวช., ปวส., ฝึกหัดครู)",4,[1]original_ver!H220="ปริญญาตรี",5,[1]original_ver!H220="สูงกว่าปริญญาตรี",6,[1]original_ver!H220="","")</f>
        <v>3</v>
      </c>
      <c r="I416" s="17" cm="1">
        <f t="array" ref="I416">_xlfn.IFS([1]original_ver!I220="โสด",1,[1]original_ver!I220="สมรส/อยู่ด้วยกัน",2,[1]original_ver!I220="หย่าร้าง/แยกกันอยู่",3,[1]original_ver!I220="หม้าย",4,[1]original_ver!I220="","")</f>
        <v>2</v>
      </c>
      <c r="J416" s="15">
        <v>3</v>
      </c>
      <c r="K416" s="15">
        <v>20</v>
      </c>
      <c r="L416" s="17" cm="1">
        <f t="array" ref="L416">_xlfn.IFS([1]original_ver!L220="ใช่",1,[1]original_ver!L220="ไม่ใช่",0,[1]original_ver!L220="","")</f>
        <v>0</v>
      </c>
      <c r="M416" s="17" cm="1">
        <f t="array" ref="M416">_xlfn.IFS([1]original_ver!M220="กู้ยืม",1,[1]original_ver!M220="ไม่กู้ยืม",0,[1]original_ver!M220="","")</f>
        <v>1</v>
      </c>
      <c r="N416" s="17">
        <f>IF($O416&gt;1, 1,0)</f>
        <v>1</v>
      </c>
      <c r="O416" s="23">
        <v>100000</v>
      </c>
      <c r="P416" s="17" cm="1">
        <f t="array" ref="P416">_xlfn.IFS([1]original_ver!O220="ใช่",1,[1]original_ver!O220="ไม่ใช่",0,[1]original_ver!O220="","")</f>
        <v>0</v>
      </c>
      <c r="Q416" s="17"/>
      <c r="R416" s="17">
        <v>8</v>
      </c>
      <c r="S416" s="17">
        <v>3</v>
      </c>
      <c r="T416" s="17">
        <v>14</v>
      </c>
      <c r="U416" s="17">
        <v>42000</v>
      </c>
      <c r="V416" s="59">
        <v>3.5</v>
      </c>
      <c r="W416" s="22">
        <f>$U416/$T416</f>
        <v>3000</v>
      </c>
      <c r="X416" s="48"/>
      <c r="Y416" s="48"/>
      <c r="Z416" s="48"/>
      <c r="AA416" s="48"/>
      <c r="AB416" s="48"/>
      <c r="AC416" s="48">
        <f t="shared" si="35"/>
        <v>42000</v>
      </c>
      <c r="AD416">
        <f t="shared" si="37"/>
        <v>3000</v>
      </c>
      <c r="AE416" s="17">
        <v>8</v>
      </c>
      <c r="AF416" s="17">
        <v>3</v>
      </c>
      <c r="AG416" s="17">
        <v>14</v>
      </c>
      <c r="AH416" s="17">
        <v>42000</v>
      </c>
      <c r="AI416" s="59">
        <v>8</v>
      </c>
      <c r="AJ416" s="27">
        <f>$AH416/$AG416</f>
        <v>3000</v>
      </c>
      <c r="AK416" s="48"/>
      <c r="AL416" s="48"/>
      <c r="AM416" s="48"/>
      <c r="AN416" s="48"/>
      <c r="AO416" s="48"/>
      <c r="AP416" s="149">
        <f t="shared" si="38"/>
        <v>42000</v>
      </c>
      <c r="AQ416" s="149">
        <f t="shared" si="36"/>
        <v>3000</v>
      </c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9">
        <v>3</v>
      </c>
      <c r="CE416" s="49">
        <v>4</v>
      </c>
      <c r="CF416" s="49">
        <v>4.666666666666667</v>
      </c>
      <c r="CG416" s="49">
        <v>4</v>
      </c>
      <c r="CH416" s="49">
        <v>4</v>
      </c>
      <c r="CI416" s="153">
        <f t="shared" si="39"/>
        <v>3.9333333333333336</v>
      </c>
      <c r="CJ416" s="17">
        <v>3</v>
      </c>
      <c r="CK416" cm="1">
        <f t="array" ref="CK416">_xlfn.IFS([1]original_ver!CH220="จากการเข้าร่วมกิจกรรมอบรม ที่จัดโดยโครงการเกษตรกรปราดเปรื่อง (Smart Farmer)",1,[1]original_ver!CH220="จากการเข้าร่วมกิจกรรมอบรม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ๆ",3,[1]original_ver!CH220="จากการเรียนรู้ผ่านประสบการณ์ของผู้อื่น ได้แก่ เพื่อนบ้าน พี่น้อง เพื่อน และญาติ เป็นต้น",4,[1]original_ver!CH220="ไม่ได้เข้าร่วมกิจกรรมอบรมหรือเรียนรู้ใด ๆ (ข้ามไปข้อ 33)",5)</f>
        <v>2</v>
      </c>
      <c r="CL416" s="15" cm="1">
        <f t="array" ref="CL416">_xlfn.IFS([1]original_ver!CJ220="ความรู้ทางการเกษตรและการใช้เทคโนโลยีสำหรับการผลิตในฟาร์ม",1,[1]original_ver!CJ220="การวางแผนและจัดการฟาร์ม เช่น การเก็บเกี่ยว การเงิน และการวางแผนทางการตลาด",2,[1]original_ver!CJ220="การเป็นผู้ประกอบการทางการเกษตร",3,[1]original_ver!CJ220="การเพิ่มมูลค่าผลผลิต และการแปรรูปผลผลิต (รวมถึงการพัฒนาคุณภาพผลผลิต)",4,[1]original_ver!CJ220="","")</f>
        <v>1</v>
      </c>
      <c r="CM416" s="17">
        <v>2</v>
      </c>
      <c r="CN416" s="17">
        <v>2</v>
      </c>
      <c r="CO416" s="15" cm="1">
        <f t="array" ref="CO416">_xlfn.IFS([1]original_ver!CN220="ความรู้ทางการเกษตรและการใช้เทคโนโลยีสำหรับการผลิตในฟาร์ม",1,[1]original_ver!CN220="การวางแผนและจัดการฟาร์ม เช่น การเก็บเกี่ยว การเงิน และการวางแผนทางการตลาด",2,[1]original_ver!CN220="การเป็นผู้ประกอบการทางการเกษตร",3,[1]original_ver!CN220="การเพิ่มมูลค่าผลผลิต และการแปรรูปผลผลิต (รวมถึงการพัฒนาคุณภาพผลผลิต)",4,[1]original_ver!CN220="","")</f>
        <v>4</v>
      </c>
      <c r="CP416" s="17">
        <v>1</v>
      </c>
      <c r="CQ416" s="17">
        <v>2</v>
      </c>
      <c r="CR416" s="15" cm="1">
        <f t="array" ref="CR416">_xlfn.IFS([1]original_ver!CR220="ประยุกต์",1,[1]original_ver!CR220="ไม่ประยุกต์",0,[1]original_ver!CR220="","")</f>
        <v>0</v>
      </c>
      <c r="CS416" s="15" t="str" cm="1">
        <f t="array" ref="CS416">_xlfn.IFS([1]original_ver!CS220="ประยุกต์",1,[1]original_ver!CS220="ไม่ประยุกต์",0,[1]original_ver!CS220="","")</f>
        <v/>
      </c>
      <c r="CT416" s="48"/>
      <c r="CU416" s="15" t="str" cm="1">
        <f t="array" ref="CU416">_xlfn.IFS([1]original_ver!CV220="ประยุกต์",1,[1]original_ver!CV220="ไม่ประยุกต์",0,[1]original_ver!CV220="","")</f>
        <v/>
      </c>
      <c r="CV416" s="48"/>
      <c r="CW416" s="15" t="str" cm="1">
        <f t="array" ref="CW416">_xlfn.IFS([1]original_ver!CY220="ประยุกต์",1,[1]original_ver!CY220="ไม่ประยุกต์",0,[1]original_ver!CY220="","")</f>
        <v/>
      </c>
      <c r="CX416" s="48"/>
      <c r="CY416" s="15" t="str" cm="1">
        <f t="array" ref="CY416">_xlfn.IFS([1]original_ver!DB220="ประยุกต์",1,[1]original_ver!DB220="ไม่ประยุกต์",0,[1]original_ver!DB220="","")</f>
        <v/>
      </c>
      <c r="CZ416" s="48"/>
      <c r="DA416" s="17">
        <v>0</v>
      </c>
      <c r="DB416" s="17">
        <v>0</v>
      </c>
      <c r="DC416" s="17">
        <v>0</v>
      </c>
      <c r="DD416" s="17">
        <v>0</v>
      </c>
      <c r="DE416" s="17">
        <v>1</v>
      </c>
      <c r="DF416" s="17">
        <v>0</v>
      </c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9">
        <v>3</v>
      </c>
      <c r="DT416" s="49">
        <v>3</v>
      </c>
      <c r="DU416" s="17">
        <v>2</v>
      </c>
      <c r="DV416" s="49">
        <v>3</v>
      </c>
      <c r="DW416" s="49">
        <v>2.3333333333333335</v>
      </c>
      <c r="DX416" s="49">
        <v>2</v>
      </c>
      <c r="DY416" s="153"/>
      <c r="DZ416" s="25">
        <v>3</v>
      </c>
      <c r="EA416" s="25">
        <v>3</v>
      </c>
      <c r="EB416" s="25">
        <v>2</v>
      </c>
      <c r="EC416" s="25">
        <v>3</v>
      </c>
      <c r="ED416" s="25">
        <v>2.3333333333333335</v>
      </c>
      <c r="EE416">
        <v>2</v>
      </c>
    </row>
    <row r="417" spans="1:135" x14ac:dyDescent="0.2">
      <c r="A417">
        <v>208</v>
      </c>
      <c r="AC417">
        <f t="shared" si="35"/>
        <v>0</v>
      </c>
      <c r="AD417" t="e">
        <f t="shared" si="37"/>
        <v>#DIV/0!</v>
      </c>
      <c r="AP417" s="148">
        <f t="shared" si="38"/>
        <v>0</v>
      </c>
      <c r="AQ417" s="148" t="e">
        <f t="shared" si="36"/>
        <v>#DIV/0!</v>
      </c>
      <c r="CI417" s="148" t="e">
        <f t="shared" si="39"/>
        <v>#DIV/0!</v>
      </c>
    </row>
    <row r="418" spans="1:135" x14ac:dyDescent="0.2">
      <c r="A418">
        <v>209</v>
      </c>
      <c r="B418" s="15">
        <v>804</v>
      </c>
      <c r="C418" s="47" t="s">
        <v>782</v>
      </c>
      <c r="D418" cm="1">
        <f t="array" ref="D418">_xlfn.IFS([1]original_ver!D221="Participant",1,[1]original_ver!D221="Non-Participant",0,[1]original_ver!D221="","")</f>
        <v>0</v>
      </c>
      <c r="E418" s="15">
        <v>5</v>
      </c>
      <c r="F418" s="17" cm="1">
        <f t="array" ref="F418">_xlfn.IFS([1]original_ver!F221="ชาย",1,[1]original_ver!F221="หญิง",0,[1]original_ver!F221="","")</f>
        <v>0</v>
      </c>
      <c r="G418" s="15">
        <v>70</v>
      </c>
      <c r="H418" s="17" cm="1">
        <f t="array" ref="H418">_xlfn.IFS([1]original_ver!H221="ไม่มีการศึกษา",0,[1]original_ver!H221="ประถมศึกษา",1,[1]original_ver!H221="มัธยมศึกษาตอนต้น",2,[1]original_ver!H221="มัธยมศึกษาตอนปลาย",3,[1]original_ver!H221="อนุปริญญา (ปวช., ปวส., ฝึกหัดครู)",4,[1]original_ver!H221="ปริญญาตรี",5,[1]original_ver!H221="สูงกว่าปริญญาตรี",6,[1]original_ver!H221="","")</f>
        <v>5</v>
      </c>
      <c r="I418" s="17" cm="1">
        <f t="array" ref="I418">_xlfn.IFS([1]original_ver!I221="โสด",1,[1]original_ver!I221="สมรส/อยู่ด้วยกัน",2,[1]original_ver!I221="หย่าร้าง/แยกกันอยู่",3,[1]original_ver!I221="หม้าย",4,[1]original_ver!I221="","")</f>
        <v>2</v>
      </c>
      <c r="J418" s="15">
        <v>2</v>
      </c>
      <c r="K418" s="15">
        <v>50</v>
      </c>
      <c r="L418" s="17" cm="1">
        <f t="array" ref="L418">_xlfn.IFS([1]original_ver!L221="ใช่",1,[1]original_ver!L221="ไม่ใช่",0,[1]original_ver!L221="","")</f>
        <v>0</v>
      </c>
      <c r="M418" s="17" cm="1">
        <f t="array" ref="M418">_xlfn.IFS([1]original_ver!M221="กู้ยืม",1,[1]original_ver!M221="ไม่กู้ยืม",0,[1]original_ver!M221="","")</f>
        <v>1</v>
      </c>
      <c r="N418" s="17">
        <f>IF($O418&gt;1, 1,0)</f>
        <v>0</v>
      </c>
      <c r="O418" s="51">
        <v>0</v>
      </c>
      <c r="P418" s="17" cm="1">
        <f t="array" ref="P418">_xlfn.IFS([1]original_ver!O221="ใช่",1,[1]original_ver!O221="ไม่ใช่",0,[1]original_ver!O221="","")</f>
        <v>1</v>
      </c>
      <c r="Q418" s="17"/>
      <c r="R418" s="17">
        <v>4</v>
      </c>
      <c r="S418" s="17">
        <v>1</v>
      </c>
      <c r="T418" s="17">
        <v>40</v>
      </c>
      <c r="U418" s="17">
        <v>120000</v>
      </c>
      <c r="V418" s="17">
        <v>3</v>
      </c>
      <c r="W418" s="22">
        <f>$U418/$T418</f>
        <v>3000</v>
      </c>
      <c r="X418" s="48"/>
      <c r="Y418" s="48"/>
      <c r="Z418" s="48"/>
      <c r="AA418" s="48"/>
      <c r="AB418" s="48"/>
      <c r="AC418" s="48">
        <f t="shared" si="35"/>
        <v>120000</v>
      </c>
      <c r="AD418">
        <f t="shared" si="37"/>
        <v>3000</v>
      </c>
      <c r="AE418" s="17">
        <v>4</v>
      </c>
      <c r="AF418" s="17">
        <v>1</v>
      </c>
      <c r="AG418" s="17">
        <v>40</v>
      </c>
      <c r="AH418" s="17">
        <v>120000</v>
      </c>
      <c r="AI418" s="17">
        <v>2.8</v>
      </c>
      <c r="AJ418" s="27">
        <f>$AH418/$AG418</f>
        <v>3000</v>
      </c>
      <c r="AK418" s="48"/>
      <c r="AL418" s="48"/>
      <c r="AM418" s="48"/>
      <c r="AN418" s="48"/>
      <c r="AO418" s="48"/>
      <c r="AP418" s="149">
        <f t="shared" si="38"/>
        <v>120000</v>
      </c>
      <c r="AQ418" s="149">
        <f t="shared" si="36"/>
        <v>3000</v>
      </c>
      <c r="AR418" s="17">
        <v>5</v>
      </c>
      <c r="AS418" s="17">
        <v>2</v>
      </c>
      <c r="AT418" s="17">
        <v>50</v>
      </c>
      <c r="AU418" s="17">
        <v>3500</v>
      </c>
      <c r="AV418" s="17">
        <v>6.8</v>
      </c>
      <c r="AW418" s="17">
        <f>$AU418/$AT418</f>
        <v>70</v>
      </c>
      <c r="AX418" s="48"/>
      <c r="AY418" s="48"/>
      <c r="AZ418" s="48"/>
      <c r="BA418" s="48"/>
      <c r="BB418" s="48"/>
      <c r="BC418" s="48">
        <f>$AU418+$AZ418</f>
        <v>3500</v>
      </c>
      <c r="BD418" s="48">
        <f>$BC418/$AT418</f>
        <v>70</v>
      </c>
      <c r="BE418" s="17">
        <v>5</v>
      </c>
      <c r="BF418" s="17">
        <v>2</v>
      </c>
      <c r="BG418" s="17">
        <v>50</v>
      </c>
      <c r="BH418" s="17">
        <v>7000</v>
      </c>
      <c r="BI418" s="17">
        <v>8</v>
      </c>
      <c r="BJ418" s="17"/>
      <c r="BK418" s="48"/>
      <c r="BL418" s="48"/>
      <c r="BM418" s="48"/>
      <c r="BN418" s="48"/>
      <c r="BP418" s="48">
        <f>$BH418+$BM418</f>
        <v>7000</v>
      </c>
      <c r="BQ418" s="48">
        <f>$BP418/$BG418</f>
        <v>140</v>
      </c>
      <c r="BR418" s="48"/>
      <c r="BS418" s="48"/>
      <c r="BT418" s="48"/>
      <c r="BU418" s="48"/>
      <c r="BV418" s="48"/>
      <c r="BW418" s="17"/>
      <c r="BX418" s="48"/>
      <c r="BY418" s="48"/>
      <c r="BZ418" s="48"/>
      <c r="CA418" s="48"/>
      <c r="CB418" s="48"/>
      <c r="CC418" s="17"/>
      <c r="CD418" s="49">
        <v>3.25</v>
      </c>
      <c r="CE418" s="49">
        <v>4.333333333333333</v>
      </c>
      <c r="CF418" s="49">
        <v>4</v>
      </c>
      <c r="CG418" s="49">
        <v>4</v>
      </c>
      <c r="CH418" s="49">
        <v>4</v>
      </c>
      <c r="CI418" s="153">
        <f t="shared" si="39"/>
        <v>3.9166666666666665</v>
      </c>
      <c r="CJ418" s="17">
        <v>4</v>
      </c>
      <c r="CK418" cm="1">
        <f t="array" ref="CK418">_xlfn.IFS([1]original_ver!CH221="จากการเข้าร่วมกิจกรรมอบรม ที่จัดโดยโครงการเกษตรกรปราดเปรื่อง (Smart Farmer)",1,[1]original_ver!CH221="จากการเข้าร่วมกิจกรรมอบรม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ๆ",3,[1]original_ver!CH221="จากการเรียนรู้ผ่านประสบการณ์ของผู้อื่น ได้แก่ เพื่อนบ้าน พี่น้อง เพื่อน และญาติ เป็นต้น",4,[1]original_ver!CH221="ไม่ได้เข้าร่วมกิจกรรมอบรมหรือเรียนรู้ใด ๆ (ข้ามไปข้อ 33)",5)</f>
        <v>5</v>
      </c>
      <c r="CL418" s="15" t="str" cm="1">
        <f t="array" ref="CL418">_xlfn.IFS([1]original_ver!CJ221="ความรู้ทางการเกษตรและการใช้เทคโนโลยีสำหรับการผลิตในฟาร์ม",1,[1]original_ver!CJ221="การวางแผนและจัดการฟาร์ม เช่น การเก็บเกี่ยว การเงิน และการวางแผนทางการตลาด",2,[1]original_ver!CJ221="การเป็นผู้ประกอบการทางการเกษตร",3,[1]original_ver!CJ221="การเพิ่มมูลค่าผลผลิต และการแปรรูปผลผลิต (รวมถึงการพัฒนาคุณภาพผลผลิต)",4,[1]original_ver!CJ221="","")</f>
        <v/>
      </c>
      <c r="CM418" s="48"/>
      <c r="CN418" s="48"/>
      <c r="CO418" s="15" t="str" cm="1">
        <f t="array" ref="CO418">_xlfn.IFS([1]original_ver!CN221="ความรู้ทางการเกษตรและการใช้เทคโนโลยีสำหรับการผลิตในฟาร์ม",1,[1]original_ver!CN221="การวางแผนและจัดการฟาร์ม เช่น การเก็บเกี่ยว การเงิน และการวางแผนทางการตลาด",2,[1]original_ver!CN221="การเป็นผู้ประกอบการทางการเกษตร",3,[1]original_ver!CN221="การเพิ่มมูลค่าผลผลิต และการแปรรูปผลผลิต (รวมถึงการพัฒนาคุณภาพผลผลิต)",4,[1]original_ver!CN221="","")</f>
        <v/>
      </c>
      <c r="CP418" s="48"/>
      <c r="CQ418" s="48"/>
      <c r="CR418" s="15" t="str" cm="1">
        <f t="array" ref="CR418">_xlfn.IFS([1]original_ver!CR221="ประยุกต์",1,[1]original_ver!CR221="ไม่ประยุกต์",0,[1]original_ver!CR221="","")</f>
        <v/>
      </c>
      <c r="CS418" s="15" t="str" cm="1">
        <f t="array" ref="CS418">_xlfn.IFS([1]original_ver!CS221="ประยุกต์",1,[1]original_ver!CS221="ไม่ประยุกต์",0,[1]original_ver!CS221="","")</f>
        <v/>
      </c>
      <c r="CT418" s="48"/>
      <c r="CU418" s="15" t="str" cm="1">
        <f t="array" ref="CU418">_xlfn.IFS([1]original_ver!CV221="ประยุกต์",1,[1]original_ver!CV221="ไม่ประยุกต์",0,[1]original_ver!CV221="","")</f>
        <v/>
      </c>
      <c r="CV418" s="48"/>
      <c r="CW418" s="15" t="str" cm="1">
        <f t="array" ref="CW418">_xlfn.IFS([1]original_ver!CY221="ประยุกต์",1,[1]original_ver!CY221="ไม่ประยุกต์",0,[1]original_ver!CY221="","")</f>
        <v/>
      </c>
      <c r="CX418" s="48"/>
      <c r="CY418" s="15" t="str" cm="1">
        <f t="array" ref="CY418">_xlfn.IFS([1]original_ver!DB221="ประยุกต์",1,[1]original_ver!DB221="ไม่ประยุกต์",0,[1]original_ver!DB221="","")</f>
        <v/>
      </c>
      <c r="CZ418" s="48"/>
      <c r="DA418" s="48">
        <v>0</v>
      </c>
      <c r="DB418" s="48">
        <v>0</v>
      </c>
      <c r="DC418" s="48">
        <v>0</v>
      </c>
      <c r="DD418" s="48">
        <v>0</v>
      </c>
      <c r="DE418" s="48">
        <v>0</v>
      </c>
      <c r="DF418" s="48">
        <v>0</v>
      </c>
      <c r="DG418" s="17">
        <v>1</v>
      </c>
      <c r="DH418" s="17">
        <v>2</v>
      </c>
      <c r="DI418" s="48"/>
      <c r="DJ418" s="48"/>
      <c r="DK418" s="17">
        <v>2</v>
      </c>
      <c r="DL418" s="17">
        <v>2</v>
      </c>
      <c r="DM418" s="17">
        <v>3</v>
      </c>
      <c r="DN418" s="17">
        <v>2</v>
      </c>
      <c r="DO418" s="48"/>
      <c r="DP418" s="48"/>
      <c r="DQ418" s="48"/>
      <c r="DR418" s="48"/>
      <c r="DS418" s="49">
        <v>4</v>
      </c>
      <c r="DT418" s="49">
        <v>4</v>
      </c>
      <c r="DU418" s="17">
        <v>3.25</v>
      </c>
      <c r="DV418" s="49">
        <v>3.4</v>
      </c>
      <c r="DW418" s="49">
        <v>3</v>
      </c>
      <c r="DX418" s="49">
        <v>3</v>
      </c>
      <c r="DY418" s="153"/>
      <c r="DZ418" s="25">
        <v>4</v>
      </c>
      <c r="EA418" s="25">
        <v>4</v>
      </c>
      <c r="EB418" s="25">
        <v>3.75</v>
      </c>
      <c r="EC418" s="25">
        <v>3.6</v>
      </c>
      <c r="ED418" s="25">
        <v>3</v>
      </c>
      <c r="EE418">
        <v>3</v>
      </c>
    </row>
    <row r="419" spans="1:135" x14ac:dyDescent="0.2">
      <c r="A419">
        <v>209</v>
      </c>
      <c r="AC419">
        <f t="shared" ref="AC419:AC425" si="40">$U419</f>
        <v>0</v>
      </c>
      <c r="AD419" t="e">
        <f t="shared" si="37"/>
        <v>#DIV/0!</v>
      </c>
      <c r="AP419" s="148">
        <f t="shared" si="38"/>
        <v>0</v>
      </c>
      <c r="AQ419" s="148" t="e">
        <f t="shared" si="36"/>
        <v>#DIV/0!</v>
      </c>
      <c r="CI419" s="148" t="e">
        <f t="shared" si="39"/>
        <v>#DIV/0!</v>
      </c>
    </row>
    <row r="420" spans="1:135" x14ac:dyDescent="0.2">
      <c r="A420">
        <v>210</v>
      </c>
      <c r="B420" s="15">
        <v>805</v>
      </c>
      <c r="C420" s="47" t="s">
        <v>783</v>
      </c>
      <c r="D420" cm="1">
        <f t="array" ref="D420">_xlfn.IFS([1]original_ver!D222="Participant",1,[1]original_ver!D222="Non-Participant",0,[1]original_ver!D222="","")</f>
        <v>0</v>
      </c>
      <c r="E420" s="15">
        <v>5</v>
      </c>
      <c r="F420" s="17" cm="1">
        <f t="array" ref="F420">_xlfn.IFS([1]original_ver!F222="ชาย",1,[1]original_ver!F222="หญิง",0,[1]original_ver!F222="","")</f>
        <v>1</v>
      </c>
      <c r="G420" s="15">
        <v>45</v>
      </c>
      <c r="H420" s="17" cm="1">
        <f t="array" ref="H420">_xlfn.IFS([1]original_ver!H222="ไม่มีการศึกษา",0,[1]original_ver!H222="ประถมศึกษา",1,[1]original_ver!H222="มัธยมศึกษาตอนต้น",2,[1]original_ver!H222="มัธยมศึกษาตอนปลาย",3,[1]original_ver!H222="อนุปริญญา (ปวช., ปวส., ฝึกหัดครู)",4,[1]original_ver!H222="ปริญญาตรี",5,[1]original_ver!H222="สูงกว่าปริญญาตรี",6,[1]original_ver!H222="","")</f>
        <v>3</v>
      </c>
      <c r="I420" s="17" cm="1">
        <f t="array" ref="I420">_xlfn.IFS([1]original_ver!I222="โสด",1,[1]original_ver!I222="สมรส/อยู่ด้วยกัน",2,[1]original_ver!I222="หย่าร้าง/แยกกันอยู่",3,[1]original_ver!I222="หม้าย",4,[1]original_ver!I222="","")</f>
        <v>2</v>
      </c>
      <c r="J420" s="15">
        <v>4</v>
      </c>
      <c r="K420" s="15">
        <v>20</v>
      </c>
      <c r="L420" s="17" cm="1">
        <f t="array" ref="L420">_xlfn.IFS([1]original_ver!L222="ใช่",1,[1]original_ver!L222="ไม่ใช่",0,[1]original_ver!L222="","")</f>
        <v>0</v>
      </c>
      <c r="M420" s="17" cm="1">
        <f t="array" ref="M420">_xlfn.IFS([1]original_ver!M222="กู้ยืม",1,[1]original_ver!M222="ไม่กู้ยืม",0,[1]original_ver!M222="","")</f>
        <v>1</v>
      </c>
      <c r="N420" s="17">
        <f>IF($O420&gt;1, 1,0)</f>
        <v>1</v>
      </c>
      <c r="O420" s="23">
        <v>200000</v>
      </c>
      <c r="P420" s="17" cm="1">
        <f t="array" ref="P420">_xlfn.IFS([1]original_ver!O222="ใช่",1,[1]original_ver!O222="ไม่ใช่",0,[1]original_ver!O222="","")</f>
        <v>1</v>
      </c>
      <c r="Q420" s="17"/>
      <c r="R420" s="17">
        <v>4</v>
      </c>
      <c r="S420" s="17">
        <v>1</v>
      </c>
      <c r="T420" s="17">
        <v>50</v>
      </c>
      <c r="U420" s="17">
        <v>150000</v>
      </c>
      <c r="V420" s="17">
        <v>3</v>
      </c>
      <c r="W420" s="22">
        <f>$U420/$T420</f>
        <v>3000</v>
      </c>
      <c r="X420" s="48"/>
      <c r="Y420" s="48"/>
      <c r="Z420" s="48"/>
      <c r="AA420" s="48"/>
      <c r="AB420" s="48"/>
      <c r="AC420" s="48">
        <f t="shared" si="40"/>
        <v>150000</v>
      </c>
      <c r="AD420">
        <f t="shared" si="37"/>
        <v>3000</v>
      </c>
      <c r="AE420" s="17">
        <v>4</v>
      </c>
      <c r="AF420" s="17">
        <v>1</v>
      </c>
      <c r="AG420" s="17">
        <v>50</v>
      </c>
      <c r="AH420" s="17">
        <v>150000</v>
      </c>
      <c r="AI420" s="17">
        <v>3</v>
      </c>
      <c r="AJ420" s="27">
        <f>$AH420/$AG420</f>
        <v>3000</v>
      </c>
      <c r="AK420" s="48"/>
      <c r="AL420" s="48"/>
      <c r="AM420" s="48"/>
      <c r="AN420" s="48"/>
      <c r="AO420" s="48"/>
      <c r="AP420" s="149">
        <f t="shared" si="38"/>
        <v>150000</v>
      </c>
      <c r="AQ420" s="149">
        <f t="shared" si="36"/>
        <v>3000</v>
      </c>
      <c r="AR420" s="17">
        <v>1</v>
      </c>
      <c r="AS420" s="17">
        <v>1</v>
      </c>
      <c r="AT420" s="17">
        <v>20</v>
      </c>
      <c r="AU420" s="17">
        <v>6000</v>
      </c>
      <c r="AV420" s="17">
        <v>15</v>
      </c>
      <c r="AW420" s="17">
        <f>$AU420/$AT420</f>
        <v>300</v>
      </c>
      <c r="AX420" s="48"/>
      <c r="AY420" s="48"/>
      <c r="AZ420" s="48"/>
      <c r="BA420" s="48"/>
      <c r="BB420" s="48"/>
      <c r="BC420" s="48">
        <f>$AU420+$AZ420</f>
        <v>6000</v>
      </c>
      <c r="BD420" s="48">
        <f>$BC420/$AT420</f>
        <v>300</v>
      </c>
      <c r="BE420" s="17">
        <v>1</v>
      </c>
      <c r="BF420" s="17">
        <v>1</v>
      </c>
      <c r="BG420" s="17">
        <v>20</v>
      </c>
      <c r="BH420" s="17">
        <v>10000</v>
      </c>
      <c r="BI420" s="17">
        <v>9</v>
      </c>
      <c r="BJ420" s="17"/>
      <c r="BK420" s="48"/>
      <c r="BL420" s="48"/>
      <c r="BM420" s="48"/>
      <c r="BN420" s="48"/>
      <c r="BP420" s="48">
        <f>$BH420+$BM420</f>
        <v>10000</v>
      </c>
      <c r="BQ420" s="48">
        <f>$BP420/$BG420</f>
        <v>500</v>
      </c>
      <c r="BR420" s="48"/>
      <c r="BS420" s="48"/>
      <c r="BT420" s="48"/>
      <c r="BU420" s="48"/>
      <c r="BV420" s="48"/>
      <c r="BW420" s="17"/>
      <c r="BX420" s="48"/>
      <c r="BY420" s="48"/>
      <c r="BZ420" s="48"/>
      <c r="CA420" s="48"/>
      <c r="CB420" s="48"/>
      <c r="CC420" s="17"/>
      <c r="CD420" s="49">
        <v>2.5</v>
      </c>
      <c r="CE420" s="49">
        <v>3</v>
      </c>
      <c r="CF420" s="49">
        <v>3</v>
      </c>
      <c r="CG420" s="49">
        <v>3</v>
      </c>
      <c r="CH420" s="49">
        <v>3</v>
      </c>
      <c r="CI420" s="153">
        <f t="shared" si="39"/>
        <v>2.9</v>
      </c>
      <c r="CJ420" s="17">
        <v>2</v>
      </c>
      <c r="CK420" cm="1">
        <f t="array" ref="CK420">_xlfn.IFS([1]original_ver!CH222="จากการเข้าร่วมกิจกรรมอบรม ที่จัดโดยโครงการเกษตรกรปราดเปรื่อง (Smart Farmer)",1,[1]original_ver!CH222="จากการเข้าร่วมกิจกรรมอบรม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ๆ",3,[1]original_ver!CH222="จากการเรียนรู้ผ่านประสบการณ์ของผู้อื่น ได้แก่ เพื่อนบ้าน พี่น้อง เพื่อน และญาติ เป็นต้น",4,[1]original_ver!CH222="ไม่ได้เข้าร่วมกิจกรรมอบรมหรือเรียนรู้ใด ๆ (ข้ามไปข้อ 33)",5)</f>
        <v>2</v>
      </c>
      <c r="CL420" s="15" cm="1">
        <f t="array" ref="CL420">_xlfn.IFS([1]original_ver!CJ222="ความรู้ทางการเกษตรและการใช้เทคโนโลยีสำหรับการผลิตในฟาร์ม",1,[1]original_ver!CJ222="การวางแผนและจัดการฟาร์ม เช่น การเก็บเกี่ยว การเงิน และการวางแผนทางการตลาด",2,[1]original_ver!CJ222="การเป็นผู้ประกอบการทางการเกษตร",3,[1]original_ver!CJ222="การเพิ่มมูลค่าผลผลิต และการแปรรูปผลผลิต (รวมถึงการพัฒนาคุณภาพผลผลิต)",4,[1]original_ver!CJ222="","")</f>
        <v>2</v>
      </c>
      <c r="CM420" s="17">
        <v>2</v>
      </c>
      <c r="CN420" s="17">
        <v>2</v>
      </c>
      <c r="CO420" s="15" cm="1">
        <f t="array" ref="CO420">_xlfn.IFS([1]original_ver!CN222="ความรู้ทางการเกษตรและการใช้เทคโนโลยีสำหรับการผลิตในฟาร์ม",1,[1]original_ver!CN222="การวางแผนและจัดการฟาร์ม เช่น การเก็บเกี่ยว การเงิน และการวางแผนทางการตลาด",2,[1]original_ver!CN222="การเป็นผู้ประกอบการทางการเกษตร",3,[1]original_ver!CN222="การเพิ่มมูลค่าผลผลิต และการแปรรูปผลผลิต (รวมถึงการพัฒนาคุณภาพผลผลิต)",4,[1]original_ver!CN222="","")</f>
        <v>4</v>
      </c>
      <c r="CP420" s="17">
        <v>1</v>
      </c>
      <c r="CQ420" s="17">
        <v>2</v>
      </c>
      <c r="CR420" s="15" cm="1">
        <f t="array" ref="CR420">_xlfn.IFS([1]original_ver!CR222="ประยุกต์",1,[1]original_ver!CR222="ไม่ประยุกต์",0,[1]original_ver!CR222="","")</f>
        <v>1</v>
      </c>
      <c r="CS420" s="15" cm="1">
        <f t="array" ref="CS420">_xlfn.IFS([1]original_ver!CS222="ประยุกต์",1,[1]original_ver!CS222="ไม่ประยุกต์",0,[1]original_ver!CS222="","")</f>
        <v>1</v>
      </c>
      <c r="CT420" s="48"/>
      <c r="CU420" s="15" cm="1">
        <f t="array" ref="CU420">_xlfn.IFS([1]original_ver!CV222="ประยุกต์",1,[1]original_ver!CV222="ไม่ประยุกต์",0,[1]original_ver!CV222="","")</f>
        <v>1</v>
      </c>
      <c r="CV420" s="48"/>
      <c r="CW420" s="15" cm="1">
        <f t="array" ref="CW420">_xlfn.IFS([1]original_ver!CY222="ประยุกต์",1,[1]original_ver!CY222="ไม่ประยุกต์",0,[1]original_ver!CY222="","")</f>
        <v>1</v>
      </c>
      <c r="CX420" s="48"/>
      <c r="CY420" s="15" cm="1">
        <f t="array" ref="CY420">_xlfn.IFS([1]original_ver!DB222="ประยุกต์",1,[1]original_ver!DB222="ไม่ประยุกต์",0,[1]original_ver!DB222="","")</f>
        <v>1</v>
      </c>
      <c r="CZ420" s="48"/>
      <c r="DA420" s="48">
        <v>0</v>
      </c>
      <c r="DB420" s="48">
        <v>0</v>
      </c>
      <c r="DC420" s="48">
        <v>0</v>
      </c>
      <c r="DD420" s="48">
        <v>0</v>
      </c>
      <c r="DE420" s="48">
        <v>0</v>
      </c>
      <c r="DF420" s="48">
        <v>0</v>
      </c>
      <c r="DG420" s="17">
        <v>1</v>
      </c>
      <c r="DH420" s="17">
        <v>2</v>
      </c>
      <c r="DI420" s="17">
        <v>2</v>
      </c>
      <c r="DJ420" s="17">
        <v>2</v>
      </c>
      <c r="DK420" s="17">
        <v>3</v>
      </c>
      <c r="DL420" s="17">
        <v>2</v>
      </c>
      <c r="DM420" s="48"/>
      <c r="DN420" s="48"/>
      <c r="DO420" s="48"/>
      <c r="DP420" s="48"/>
      <c r="DQ420" s="48"/>
      <c r="DR420" s="48"/>
      <c r="DS420" s="49">
        <v>3</v>
      </c>
      <c r="DT420" s="49">
        <v>3</v>
      </c>
      <c r="DU420" s="17">
        <v>2.25</v>
      </c>
      <c r="DV420" s="49">
        <v>3</v>
      </c>
      <c r="DW420" s="49">
        <v>3</v>
      </c>
      <c r="DX420" s="49">
        <v>3</v>
      </c>
      <c r="DY420" s="153"/>
      <c r="DZ420" s="25">
        <v>3</v>
      </c>
      <c r="EA420" s="25">
        <v>3.3333333333333335</v>
      </c>
      <c r="EB420" s="25">
        <v>2.5</v>
      </c>
      <c r="EC420" s="25">
        <v>3.2</v>
      </c>
      <c r="ED420" s="25">
        <v>3</v>
      </c>
      <c r="EE420">
        <v>3</v>
      </c>
    </row>
    <row r="421" spans="1:135" x14ac:dyDescent="0.2">
      <c r="A421">
        <v>210</v>
      </c>
      <c r="AC421">
        <f t="shared" si="40"/>
        <v>0</v>
      </c>
      <c r="AD421" t="e">
        <f t="shared" si="37"/>
        <v>#DIV/0!</v>
      </c>
      <c r="AP421" s="148">
        <f t="shared" si="38"/>
        <v>0</v>
      </c>
      <c r="AQ421" s="148" t="e">
        <f t="shared" si="36"/>
        <v>#DIV/0!</v>
      </c>
      <c r="CI421" s="148" t="e">
        <f t="shared" si="39"/>
        <v>#DIV/0!</v>
      </c>
    </row>
    <row r="422" spans="1:135" x14ac:dyDescent="0.2">
      <c r="A422">
        <v>211</v>
      </c>
      <c r="B422" s="15">
        <v>806</v>
      </c>
      <c r="C422" s="47" t="s">
        <v>784</v>
      </c>
      <c r="D422" cm="1">
        <f t="array" ref="D422">_xlfn.IFS([1]original_ver!D223="Participant",1,[1]original_ver!D223="Non-Participant",0,[1]original_ver!D223="","")</f>
        <v>0</v>
      </c>
      <c r="E422" s="15">
        <v>1</v>
      </c>
      <c r="F422" s="17" cm="1">
        <f t="array" ref="F422">_xlfn.IFS([1]original_ver!F223="ชาย",1,[1]original_ver!F223="หญิง",0,[1]original_ver!F223="","")</f>
        <v>0</v>
      </c>
      <c r="G422" s="15">
        <v>60</v>
      </c>
      <c r="H422" s="17" cm="1">
        <f t="array" ref="H422">_xlfn.IFS([1]original_ver!H223="ไม่มีการศึกษา",0,[1]original_ver!H223="ประถมศึกษา",1,[1]original_ver!H223="มัธยมศึกษาตอนต้น",2,[1]original_ver!H223="มัธยมศึกษาตอนปลาย",3,[1]original_ver!H223="อนุปริญญา (ปวช., ปวส., ฝึกหัดครู)",4,[1]original_ver!H223="ปริญญาตรี",5,[1]original_ver!H223="สูงกว่าปริญญาตรี",6,[1]original_ver!H223="","")</f>
        <v>1</v>
      </c>
      <c r="I422" s="17" cm="1">
        <f t="array" ref="I422">_xlfn.IFS([1]original_ver!I223="โสด",1,[1]original_ver!I223="สมรส/อยู่ด้วยกัน",2,[1]original_ver!I223="หย่าร้าง/แยกกันอยู่",3,[1]original_ver!I223="หม้าย",4,[1]original_ver!I223="","")</f>
        <v>1</v>
      </c>
      <c r="J422" s="15">
        <v>10</v>
      </c>
      <c r="K422" s="15">
        <v>40</v>
      </c>
      <c r="L422" s="17" cm="1">
        <f t="array" ref="L422">_xlfn.IFS([1]original_ver!L223="ใช่",1,[1]original_ver!L223="ไม่ใช่",0,[1]original_ver!L223="","")</f>
        <v>0</v>
      </c>
      <c r="M422" s="17" cm="1">
        <f t="array" ref="M422">_xlfn.IFS([1]original_ver!M223="กู้ยืม",1,[1]original_ver!M223="ไม่กู้ยืม",0,[1]original_ver!M223="","")</f>
        <v>1</v>
      </c>
      <c r="N422" s="17">
        <f>IF($O422&gt;1, 1,0)</f>
        <v>0</v>
      </c>
      <c r="O422" s="23">
        <v>0</v>
      </c>
      <c r="P422" s="17" cm="1">
        <f t="array" ref="P422">_xlfn.IFS([1]original_ver!O223="ใช่",1,[1]original_ver!O223="ไม่ใช่",0,[1]original_ver!O223="","")</f>
        <v>1</v>
      </c>
      <c r="Q422" s="17"/>
      <c r="R422" s="17">
        <v>4</v>
      </c>
      <c r="S422" s="17">
        <v>1</v>
      </c>
      <c r="T422" s="17">
        <v>10</v>
      </c>
      <c r="U422" s="17">
        <v>20000</v>
      </c>
      <c r="V422" s="17">
        <v>3</v>
      </c>
      <c r="W422" s="22">
        <f>$U422/$T422</f>
        <v>2000</v>
      </c>
      <c r="X422" s="48"/>
      <c r="Y422" s="48"/>
      <c r="Z422" s="48"/>
      <c r="AA422" s="48"/>
      <c r="AB422" s="48"/>
      <c r="AC422" s="48">
        <f t="shared" si="40"/>
        <v>20000</v>
      </c>
      <c r="AD422">
        <f t="shared" si="37"/>
        <v>2000</v>
      </c>
      <c r="AE422" s="17">
        <v>4</v>
      </c>
      <c r="AF422" s="17">
        <v>1</v>
      </c>
      <c r="AG422" s="17">
        <v>10</v>
      </c>
      <c r="AH422" s="17">
        <v>20000</v>
      </c>
      <c r="AI422" s="17">
        <v>2.4</v>
      </c>
      <c r="AJ422" s="27">
        <f>$AH422/$AG422</f>
        <v>2000</v>
      </c>
      <c r="AK422" s="48"/>
      <c r="AL422" s="48"/>
      <c r="AM422" s="48"/>
      <c r="AN422" s="48"/>
      <c r="AO422" s="48"/>
      <c r="AP422" s="149">
        <f t="shared" si="38"/>
        <v>20000</v>
      </c>
      <c r="AQ422" s="149">
        <f t="shared" si="36"/>
        <v>2000</v>
      </c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9">
        <v>3.5</v>
      </c>
      <c r="CE422" s="49">
        <v>4</v>
      </c>
      <c r="CF422" s="49">
        <v>4</v>
      </c>
      <c r="CG422" s="49">
        <v>4</v>
      </c>
      <c r="CH422" s="49">
        <v>4</v>
      </c>
      <c r="CI422" s="153">
        <f t="shared" si="39"/>
        <v>3.9</v>
      </c>
      <c r="CJ422" s="17">
        <v>4</v>
      </c>
      <c r="CK422" cm="1">
        <f t="array" ref="CK422">_xlfn.IFS([1]original_ver!CH223="จากการเข้าร่วมกิจกรรมอบรม ที่จัดโดยโครงการเกษตรกรปราดเปรื่อง (Smart Farmer)",1,[1]original_ver!CH223="จากการเข้าร่วมกิจกรรมอบรม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ๆ",3,[1]original_ver!CH223="จากการเรียนรู้ผ่านประสบการณ์ของผู้อื่น ได้แก่ เพื่อนบ้าน พี่น้อง เพื่อน และญาติ เป็นต้น",4,[1]original_ver!CH223="ไม่ได้เข้าร่วมกิจกรรมอบรมหรือเรียนรู้ใด ๆ (ข้ามไปข้อ 33)",5)</f>
        <v>5</v>
      </c>
      <c r="CL422" s="15" t="str" cm="1">
        <f t="array" ref="CL422">_xlfn.IFS([1]original_ver!CJ223="ความรู้ทางการเกษตรและการใช้เทคโนโลยีสำหรับการผลิตในฟาร์ม",1,[1]original_ver!CJ223="การวางแผนและจัดการฟาร์ม เช่น การเก็บเกี่ยว การเงิน และการวางแผนทางการตลาด",2,[1]original_ver!CJ223="การเป็นผู้ประกอบการทางการเกษตร",3,[1]original_ver!CJ223="การเพิ่มมูลค่าผลผลิต และการแปรรูปผลผลิต (รวมถึงการพัฒนาคุณภาพผลผลิต)",4,[1]original_ver!CJ223="","")</f>
        <v/>
      </c>
      <c r="CM422" s="48"/>
      <c r="CN422" s="48"/>
      <c r="CO422" s="15" t="str" cm="1">
        <f t="array" ref="CO422">_xlfn.IFS([1]original_ver!CN223="ความรู้ทางการเกษตรและการใช้เทคโนโลยีสำหรับการผลิตในฟาร์ม",1,[1]original_ver!CN223="การวางแผนและจัดการฟาร์ม เช่น การเก็บเกี่ยว การเงิน และการวางแผนทางการตลาด",2,[1]original_ver!CN223="การเป็นผู้ประกอบการทางการเกษตร",3,[1]original_ver!CN223="การเพิ่มมูลค่าผลผลิต และการแปรรูปผลผลิต (รวมถึงการพัฒนาคุณภาพผลผลิต)",4,[1]original_ver!CN223="","")</f>
        <v/>
      </c>
      <c r="CP422" s="48"/>
      <c r="CQ422" s="48"/>
      <c r="CR422" s="15" t="str" cm="1">
        <f t="array" ref="CR422">_xlfn.IFS([1]original_ver!CR223="ประยุกต์",1,[1]original_ver!CR223="ไม่ประยุกต์",0,[1]original_ver!CR223="","")</f>
        <v/>
      </c>
      <c r="CS422" s="15" t="str" cm="1">
        <f t="array" ref="CS422">_xlfn.IFS([1]original_ver!CS223="ประยุกต์",1,[1]original_ver!CS223="ไม่ประยุกต์",0,[1]original_ver!CS223="","")</f>
        <v/>
      </c>
      <c r="CT422" s="48"/>
      <c r="CU422" s="15" t="str" cm="1">
        <f t="array" ref="CU422">_xlfn.IFS([1]original_ver!CV223="ประยุกต์",1,[1]original_ver!CV223="ไม่ประยุกต์",0,[1]original_ver!CV223="","")</f>
        <v/>
      </c>
      <c r="CV422" s="48"/>
      <c r="CW422" s="15" t="str" cm="1">
        <f t="array" ref="CW422">_xlfn.IFS([1]original_ver!CY223="ประยุกต์",1,[1]original_ver!CY223="ไม่ประยุกต์",0,[1]original_ver!CY223="","")</f>
        <v/>
      </c>
      <c r="CX422" s="48"/>
      <c r="CY422" s="15" t="str" cm="1">
        <f t="array" ref="CY422">_xlfn.IFS([1]original_ver!DB223="ประยุกต์",1,[1]original_ver!DB223="ไม่ประยุกต์",0,[1]original_ver!DB223="","")</f>
        <v/>
      </c>
      <c r="CZ422" s="48"/>
      <c r="DA422" s="48"/>
      <c r="DB422" s="48"/>
      <c r="DC422" s="48"/>
      <c r="DD422" s="48"/>
      <c r="DE422" s="48"/>
      <c r="DF422" s="48"/>
      <c r="DG422" s="17">
        <v>3</v>
      </c>
      <c r="DH422" s="17">
        <v>2</v>
      </c>
      <c r="DI422" s="17">
        <v>2</v>
      </c>
      <c r="DJ422" s="17">
        <v>2</v>
      </c>
      <c r="DK422" s="48"/>
      <c r="DL422" s="48"/>
      <c r="DM422" s="17">
        <v>1</v>
      </c>
      <c r="DN422" s="17">
        <v>2</v>
      </c>
      <c r="DO422" s="48"/>
      <c r="DP422" s="48"/>
      <c r="DQ422" s="48"/>
      <c r="DR422" s="48"/>
      <c r="DS422" s="49">
        <v>3</v>
      </c>
      <c r="DT422" s="49">
        <v>2.3333333333333335</v>
      </c>
      <c r="DU422" s="17">
        <v>2</v>
      </c>
      <c r="DV422" s="49">
        <v>3</v>
      </c>
      <c r="DW422" s="49">
        <v>2</v>
      </c>
      <c r="DX422" s="49">
        <v>2</v>
      </c>
      <c r="DY422" s="153"/>
      <c r="DZ422" s="25">
        <v>3</v>
      </c>
      <c r="EA422" s="25">
        <v>3</v>
      </c>
      <c r="EB422" s="25">
        <v>2.75</v>
      </c>
      <c r="EC422" s="25">
        <v>3</v>
      </c>
      <c r="ED422" s="25">
        <v>2</v>
      </c>
      <c r="EE422">
        <v>2</v>
      </c>
    </row>
    <row r="423" spans="1:135" x14ac:dyDescent="0.2">
      <c r="A423">
        <v>211</v>
      </c>
      <c r="AC423">
        <f t="shared" si="40"/>
        <v>0</v>
      </c>
      <c r="AD423" t="e">
        <f t="shared" si="37"/>
        <v>#DIV/0!</v>
      </c>
      <c r="AP423" s="148">
        <f t="shared" si="38"/>
        <v>0</v>
      </c>
      <c r="AQ423" s="148" t="e">
        <f t="shared" si="36"/>
        <v>#DIV/0!</v>
      </c>
      <c r="CI423" s="148" t="e">
        <f t="shared" si="39"/>
        <v>#DIV/0!</v>
      </c>
    </row>
    <row r="424" spans="1:135" x14ac:dyDescent="0.2">
      <c r="A424">
        <v>212</v>
      </c>
      <c r="B424" s="15">
        <v>807</v>
      </c>
      <c r="C424" s="47" t="s">
        <v>785</v>
      </c>
      <c r="D424" cm="1">
        <f t="array" ref="D424">_xlfn.IFS([1]original_ver!D224="Participant",1,[1]original_ver!D224="Non-Participant",0,[1]original_ver!D224="","")</f>
        <v>0</v>
      </c>
      <c r="E424" s="15">
        <v>1</v>
      </c>
      <c r="F424" s="17" cm="1">
        <f t="array" ref="F424">_xlfn.IFS([1]original_ver!F224="ชาย",1,[1]original_ver!F224="หญิง",0,[1]original_ver!F224="","")</f>
        <v>1</v>
      </c>
      <c r="G424" s="15">
        <v>46</v>
      </c>
      <c r="H424" s="17" cm="1">
        <f t="array" ref="H424">_xlfn.IFS([1]original_ver!H224="ไม่มีการศึกษา",0,[1]original_ver!H224="ประถมศึกษา",1,[1]original_ver!H224="มัธยมศึกษาตอนต้น",2,[1]original_ver!H224="มัธยมศึกษาตอนปลาย",3,[1]original_ver!H224="อนุปริญญา (ปวช., ปวส., ฝึกหัดครู)",4,[1]original_ver!H224="ปริญญาตรี",5,[1]original_ver!H224="สูงกว่าปริญญาตรี",6,[1]original_ver!H224="","")</f>
        <v>3</v>
      </c>
      <c r="I424" s="17" cm="1">
        <f t="array" ref="I424">_xlfn.IFS([1]original_ver!I224="โสด",1,[1]original_ver!I224="สมรส/อยู่ด้วยกัน",2,[1]original_ver!I224="หย่าร้าง/แยกกันอยู่",3,[1]original_ver!I224="หม้าย",4,[1]original_ver!I224="","")</f>
        <v>1</v>
      </c>
      <c r="J424" s="15">
        <v>3</v>
      </c>
      <c r="K424" s="15">
        <v>10</v>
      </c>
      <c r="L424" s="17" cm="1">
        <f t="array" ref="L424">_xlfn.IFS([1]original_ver!L224="ใช่",1,[1]original_ver!L224="ไม่ใช่",0,[1]original_ver!L224="","")</f>
        <v>0</v>
      </c>
      <c r="M424" s="17" cm="1">
        <f t="array" ref="M424">_xlfn.IFS([1]original_ver!M224="กู้ยืม",1,[1]original_ver!M224="ไม่กู้ยืม",0,[1]original_ver!M224="","")</f>
        <v>1</v>
      </c>
      <c r="N424" s="17">
        <f>IF($O424&gt;1, 1,0)</f>
        <v>1</v>
      </c>
      <c r="O424" s="23">
        <v>10000</v>
      </c>
      <c r="P424" s="17" cm="1">
        <f t="array" ref="P424">_xlfn.IFS([1]original_ver!O224="ใช่",1,[1]original_ver!O224="ไม่ใช่",0,[1]original_ver!O224="","")</f>
        <v>1</v>
      </c>
      <c r="Q424" s="17"/>
      <c r="R424" s="17">
        <v>4</v>
      </c>
      <c r="S424" s="17">
        <v>1</v>
      </c>
      <c r="T424" s="17">
        <v>4</v>
      </c>
      <c r="U424" s="17">
        <v>16000</v>
      </c>
      <c r="V424" s="17">
        <v>2.5</v>
      </c>
      <c r="W424" s="22">
        <f>$U424/$T424</f>
        <v>4000</v>
      </c>
      <c r="X424" s="48"/>
      <c r="Y424" s="48"/>
      <c r="Z424" s="48"/>
      <c r="AA424" s="48"/>
      <c r="AB424" s="48"/>
      <c r="AC424" s="48">
        <f t="shared" si="40"/>
        <v>16000</v>
      </c>
      <c r="AD424">
        <f t="shared" si="37"/>
        <v>4000</v>
      </c>
      <c r="AE424" s="17">
        <v>4</v>
      </c>
      <c r="AF424" s="17">
        <v>1</v>
      </c>
      <c r="AG424" s="17">
        <v>4</v>
      </c>
      <c r="AH424" s="17">
        <v>16000</v>
      </c>
      <c r="AI424" s="17">
        <v>2.5</v>
      </c>
      <c r="AJ424" s="27">
        <f>$AH424/$AG424</f>
        <v>4000</v>
      </c>
      <c r="AK424" s="48"/>
      <c r="AL424" s="48"/>
      <c r="AM424" s="48"/>
      <c r="AN424" s="48"/>
      <c r="AO424" s="48"/>
      <c r="AP424" s="149">
        <f t="shared" si="38"/>
        <v>16000</v>
      </c>
      <c r="AQ424" s="149">
        <f t="shared" si="36"/>
        <v>4000</v>
      </c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9">
        <v>4</v>
      </c>
      <c r="CE424" s="49">
        <v>3</v>
      </c>
      <c r="CF424" s="49">
        <v>3</v>
      </c>
      <c r="CG424" s="49">
        <v>3</v>
      </c>
      <c r="CH424" s="49">
        <v>4</v>
      </c>
      <c r="CI424" s="153">
        <f t="shared" si="39"/>
        <v>3.4</v>
      </c>
      <c r="CJ424" s="17">
        <v>3</v>
      </c>
      <c r="CK424" cm="1">
        <f t="array" ref="CK424">_xlfn.IFS([1]original_ver!CH224="จากการเข้าร่วมกิจกรรมอบรม ที่จัดโดยโครงการเกษตรกรปราดเปรื่อง (Smart Farmer)",1,[1]original_ver!CH224="จากการเข้าร่วมกิจกรรมอบรม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ๆ",3,[1]original_ver!CH224="จากการเรียนรู้ผ่านประสบการณ์ของผู้อื่น ได้แก่ เพื่อนบ้าน พี่น้อง เพื่อน และญาติ เป็นต้น",4,[1]original_ver!CH224="ไม่ได้เข้าร่วมกิจกรรมอบรมหรือเรียนรู้ใด ๆ (ข้ามไปข้อ 33)",5)</f>
        <v>2</v>
      </c>
      <c r="CL424" s="15" cm="1">
        <f t="array" ref="CL424">_xlfn.IFS([1]original_ver!CJ224="ความรู้ทางการเกษตรและการใช้เทคโนโลยีสำหรับการผลิตในฟาร์ม",1,[1]original_ver!CJ224="การวางแผนและจัดการฟาร์ม เช่น การเก็บเกี่ยว การเงิน และการวางแผนทางการตลาด",2,[1]original_ver!CJ224="การเป็นผู้ประกอบการทางการเกษตร",3,[1]original_ver!CJ224="การเพิ่มมูลค่าผลผลิต และการแปรรูปผลผลิต (รวมถึงการพัฒนาคุณภาพผลผลิต)",4,[1]original_ver!CJ224="","")</f>
        <v>4</v>
      </c>
      <c r="CM424" s="17">
        <v>2</v>
      </c>
      <c r="CN424" s="17">
        <v>2</v>
      </c>
      <c r="CO424" s="15" cm="1">
        <f t="array" ref="CO424">_xlfn.IFS([1]original_ver!CN224="ความรู้ทางการเกษตรและการใช้เทคโนโลยีสำหรับการผลิตในฟาร์ม",1,[1]original_ver!CN224="การวางแผนและจัดการฟาร์ม เช่น การเก็บเกี่ยว การเงิน และการวางแผนทางการตลาด",2,[1]original_ver!CN224="การเป็นผู้ประกอบการทางการเกษตร",3,[1]original_ver!CN224="การเพิ่มมูลค่าผลผลิต และการแปรรูปผลผลิต (รวมถึงการพัฒนาคุณภาพผลผลิต)",4,[1]original_ver!CN224="","")</f>
        <v>3</v>
      </c>
      <c r="CP424" s="17">
        <v>1</v>
      </c>
      <c r="CQ424" s="17">
        <v>2</v>
      </c>
      <c r="CR424" s="15" cm="1">
        <f t="array" ref="CR424">_xlfn.IFS([1]original_ver!CR224="ประยุกต์",1,[1]original_ver!CR224="ไม่ประยุกต์",0,[1]original_ver!CR224="","")</f>
        <v>1</v>
      </c>
      <c r="CS424" s="15" cm="1">
        <f t="array" ref="CS424">_xlfn.IFS([1]original_ver!CS224="ประยุกต์",1,[1]original_ver!CS224="ไม่ประยุกต์",0,[1]original_ver!CS224="","")</f>
        <v>1</v>
      </c>
      <c r="CT424" s="48"/>
      <c r="CU424" s="15" cm="1">
        <f t="array" ref="CU424">_xlfn.IFS([1]original_ver!CV224="ประยุกต์",1,[1]original_ver!CV224="ไม่ประยุกต์",0,[1]original_ver!CV224="","")</f>
        <v>1</v>
      </c>
      <c r="CV424" s="48"/>
      <c r="CW424" s="15" cm="1">
        <f t="array" ref="CW424">_xlfn.IFS([1]original_ver!CY224="ประยุกต์",1,[1]original_ver!CY224="ไม่ประยุกต์",0,[1]original_ver!CY224="","")</f>
        <v>1</v>
      </c>
      <c r="CX424" s="48"/>
      <c r="CY424" s="15" cm="1">
        <f t="array" ref="CY424">_xlfn.IFS([1]original_ver!DB224="ประยุกต์",1,[1]original_ver!DB224="ไม่ประยุกต์",0,[1]original_ver!DB224="","")</f>
        <v>1</v>
      </c>
      <c r="CZ424" s="48"/>
      <c r="DA424" s="48"/>
      <c r="DB424" s="48"/>
      <c r="DC424" s="48"/>
      <c r="DD424" s="48"/>
      <c r="DE424" s="48"/>
      <c r="DF424" s="48"/>
      <c r="DG424" s="17">
        <v>2</v>
      </c>
      <c r="DH424" s="17">
        <v>2</v>
      </c>
      <c r="DI424" s="17">
        <v>3</v>
      </c>
      <c r="DJ424" s="17">
        <v>2</v>
      </c>
      <c r="DK424" s="48"/>
      <c r="DL424" s="48"/>
      <c r="DM424" s="17">
        <v>1</v>
      </c>
      <c r="DN424" s="17">
        <v>2</v>
      </c>
      <c r="DO424" s="48"/>
      <c r="DP424" s="48"/>
      <c r="DQ424" s="48"/>
      <c r="DR424" s="48"/>
      <c r="DS424" s="49">
        <v>3</v>
      </c>
      <c r="DT424" s="49">
        <v>2.3333333333333335</v>
      </c>
      <c r="DU424" s="17">
        <v>2.75</v>
      </c>
      <c r="DV424" s="49">
        <v>2</v>
      </c>
      <c r="DW424" s="49">
        <v>2</v>
      </c>
      <c r="DX424" s="49">
        <v>2</v>
      </c>
      <c r="DY424" s="153"/>
      <c r="DZ424" s="25">
        <v>3</v>
      </c>
      <c r="EA424" s="25">
        <v>3</v>
      </c>
      <c r="EB424" s="25">
        <v>3</v>
      </c>
      <c r="EC424" s="25">
        <v>2</v>
      </c>
      <c r="ED424" s="25">
        <v>2</v>
      </c>
      <c r="EE424">
        <v>2</v>
      </c>
    </row>
    <row r="425" spans="1:135" x14ac:dyDescent="0.2">
      <c r="A425">
        <v>212</v>
      </c>
      <c r="AC425">
        <f t="shared" si="40"/>
        <v>0</v>
      </c>
      <c r="AD425" t="e">
        <f t="shared" si="37"/>
        <v>#DIV/0!</v>
      </c>
      <c r="AP425" s="148">
        <f t="shared" si="38"/>
        <v>0</v>
      </c>
      <c r="AQ425" s="148" t="e">
        <f t="shared" si="36"/>
        <v>#DIV/0!</v>
      </c>
      <c r="CI425" s="148" t="e">
        <f t="shared" si="39"/>
        <v>#DIV/0!</v>
      </c>
    </row>
    <row r="426" spans="1:135" x14ac:dyDescent="0.2">
      <c r="A426">
        <v>213</v>
      </c>
      <c r="B426" s="15">
        <v>808</v>
      </c>
      <c r="C426" s="47" t="s">
        <v>786</v>
      </c>
      <c r="D426" cm="1">
        <f t="array" ref="D426">_xlfn.IFS([1]original_ver!D225="Participant",1,[1]original_ver!D225="Non-Participant",0,[1]original_ver!D225="","")</f>
        <v>0</v>
      </c>
      <c r="E426" s="15">
        <v>1</v>
      </c>
      <c r="F426" s="17" cm="1">
        <f t="array" ref="F426">_xlfn.IFS([1]original_ver!F225="ชาย",1,[1]original_ver!F225="หญิง",0,[1]original_ver!F225="","")</f>
        <v>1</v>
      </c>
      <c r="G426" s="15">
        <v>65</v>
      </c>
      <c r="H426" s="17" cm="1">
        <f t="array" ref="H426">_xlfn.IFS([1]original_ver!H225="ไม่มีการศึกษา",0,[1]original_ver!H225="ประถมศึกษา",1,[1]original_ver!H225="มัธยมศึกษาตอนต้น",2,[1]original_ver!H225="มัธยมศึกษาตอนปลาย",3,[1]original_ver!H225="อนุปริญญา (ปวช., ปวส., ฝึกหัดครู)",4,[1]original_ver!H225="ปริญญาตรี",5,[1]original_ver!H225="สูงกว่าปริญญาตรี",6,[1]original_ver!H225="","")</f>
        <v>3</v>
      </c>
      <c r="I426" s="17" cm="1">
        <f t="array" ref="I426">_xlfn.IFS([1]original_ver!I225="โสด",1,[1]original_ver!I225="สมรส/อยู่ด้วยกัน",2,[1]original_ver!I225="หย่าร้าง/แยกกันอยู่",3,[1]original_ver!I225="หม้าย",4,[1]original_ver!I225="","")</f>
        <v>2</v>
      </c>
      <c r="J426" s="15">
        <v>5</v>
      </c>
      <c r="K426" s="15">
        <v>50</v>
      </c>
      <c r="L426" s="17" cm="1">
        <f t="array" ref="L426">_xlfn.IFS([1]original_ver!L225="ใช่",1,[1]original_ver!L225="ไม่ใช่",0,[1]original_ver!L225="","")</f>
        <v>1</v>
      </c>
      <c r="M426" s="17" cm="1">
        <f t="array" ref="M426">_xlfn.IFS([1]original_ver!M225="กู้ยืม",1,[1]original_ver!M225="ไม่กู้ยืม",0,[1]original_ver!M225="","")</f>
        <v>1</v>
      </c>
      <c r="N426" s="17">
        <f>IF($O426&gt;1, 1,0)</f>
        <v>0</v>
      </c>
      <c r="O426" s="23">
        <v>0</v>
      </c>
      <c r="P426" s="17" cm="1">
        <f t="array" ref="P426">_xlfn.IFS([1]original_ver!O225="ใช่",1,[1]original_ver!O225="ไม่ใช่",0,[1]original_ver!O225="","")</f>
        <v>1</v>
      </c>
      <c r="Q426" s="17"/>
      <c r="R426" s="17">
        <v>1</v>
      </c>
      <c r="S426" s="17">
        <v>1</v>
      </c>
      <c r="T426" s="17">
        <v>20</v>
      </c>
      <c r="U426" s="17">
        <v>18000</v>
      </c>
      <c r="V426" s="53">
        <v>11</v>
      </c>
      <c r="W426" s="20">
        <f>$U426/$T426</f>
        <v>900</v>
      </c>
      <c r="X426" s="17">
        <v>1</v>
      </c>
      <c r="Y426" s="17">
        <v>20</v>
      </c>
      <c r="Z426" s="17">
        <v>18000</v>
      </c>
      <c r="AA426" s="17">
        <v>7</v>
      </c>
      <c r="AB426" s="17"/>
      <c r="AC426" s="17">
        <f t="shared" ref="AC426:AC489" si="41">$U426+$Z426</f>
        <v>36000</v>
      </c>
      <c r="AD426">
        <f t="shared" si="37"/>
        <v>1800</v>
      </c>
      <c r="AE426" s="17">
        <v>1</v>
      </c>
      <c r="AF426" s="17">
        <v>1</v>
      </c>
      <c r="AG426" s="17">
        <v>20</v>
      </c>
      <c r="AH426" s="17">
        <v>18000</v>
      </c>
      <c r="AI426" s="18">
        <v>11</v>
      </c>
      <c r="AJ426" s="27">
        <f>$AH426/$AG426</f>
        <v>900</v>
      </c>
      <c r="AK426" s="17">
        <v>1</v>
      </c>
      <c r="AL426" s="17">
        <v>20</v>
      </c>
      <c r="AM426" s="17">
        <v>18000</v>
      </c>
      <c r="AN426" s="17">
        <v>7</v>
      </c>
      <c r="AO426" s="17"/>
      <c r="AP426" s="149">
        <f t="shared" si="38"/>
        <v>36000</v>
      </c>
      <c r="AQ426" s="149">
        <f t="shared" si="36"/>
        <v>1800</v>
      </c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P426" s="17"/>
      <c r="BQ426" s="17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9">
        <v>3.75</v>
      </c>
      <c r="CE426" s="49">
        <v>4.666666666666667</v>
      </c>
      <c r="CF426" s="49">
        <v>3</v>
      </c>
      <c r="CG426" s="49">
        <v>3</v>
      </c>
      <c r="CH426" s="49">
        <v>4.5</v>
      </c>
      <c r="CI426" s="153">
        <f t="shared" si="39"/>
        <v>3.7833333333333337</v>
      </c>
      <c r="CJ426" s="17">
        <v>3</v>
      </c>
      <c r="CK426" cm="1">
        <f t="array" ref="CK426">_xlfn.IFS([1]original_ver!CH225="จากการเข้าร่วมกิจกรรมอบรม ที่จัดโดยโครงการเกษตรกรปราดเปรื่อง (Smart Farmer)",1,[1]original_ver!CH225="จากการเข้าร่วมกิจกรรมอบรม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ๆ",3,[1]original_ver!CH225="จากการเรียนรู้ผ่านประสบการณ์ของผู้อื่น ได้แก่ เพื่อนบ้าน พี่น้อง เพื่อน และญาติ เป็นต้น",4,[1]original_ver!CH225="ไม่ได้เข้าร่วมกิจกรรมอบรมหรือเรียนรู้ใด ๆ (ข้ามไปข้อ 33)",5)</f>
        <v>2</v>
      </c>
      <c r="CL426" s="15" cm="1">
        <f t="array" ref="CL426">_xlfn.IFS([1]original_ver!CJ225="ความรู้ทางการเกษตรและการใช้เทคโนโลยีสำหรับการผลิตในฟาร์ม",1,[1]original_ver!CJ225="การวางแผนและจัดการฟาร์ม เช่น การเก็บเกี่ยว การเงิน และการวางแผนทางการตลาด",2,[1]original_ver!CJ225="การเป็นผู้ประกอบการทางการเกษตร",3,[1]original_ver!CJ225="การเพิ่มมูลค่าผลผลิต และการแปรรูปผลผลิต (รวมถึงการพัฒนาคุณภาพผลผลิต)",4,[1]original_ver!CJ225="","")</f>
        <v>3</v>
      </c>
      <c r="CM426" s="17">
        <v>2</v>
      </c>
      <c r="CN426" s="17">
        <v>2</v>
      </c>
      <c r="CO426" s="15" cm="1">
        <f t="array" ref="CO426">_xlfn.IFS([1]original_ver!CN225="ความรู้ทางการเกษตรและการใช้เทคโนโลยีสำหรับการผลิตในฟาร์ม",1,[1]original_ver!CN225="การวางแผนและจัดการฟาร์ม เช่น การเก็บเกี่ยว การเงิน และการวางแผนทางการตลาด",2,[1]original_ver!CN225="การเป็นผู้ประกอบการทางการเกษตร",3,[1]original_ver!CN225="การเพิ่มมูลค่าผลผลิต และการแปรรูปผลผลิต (รวมถึงการพัฒนาคุณภาพผลผลิต)",4,[1]original_ver!CN225="","")</f>
        <v>2</v>
      </c>
      <c r="CP426" s="17">
        <v>1</v>
      </c>
      <c r="CQ426" s="17">
        <v>2</v>
      </c>
      <c r="CR426" s="15" cm="1">
        <f t="array" ref="CR426">_xlfn.IFS([1]original_ver!CR225="ประยุกต์",1,[1]original_ver!CR225="ไม่ประยุกต์",0,[1]original_ver!CR225="","")</f>
        <v>1</v>
      </c>
      <c r="CS426" s="15" cm="1">
        <f t="array" ref="CS426">_xlfn.IFS([1]original_ver!CS225="ประยุกต์",1,[1]original_ver!CS225="ไม่ประยุกต์",0,[1]original_ver!CS225="","")</f>
        <v>1</v>
      </c>
      <c r="CT426" s="48"/>
      <c r="CU426" s="15" cm="1">
        <f t="array" ref="CU426">_xlfn.IFS([1]original_ver!CV225="ประยุกต์",1,[1]original_ver!CV225="ไม่ประยุกต์",0,[1]original_ver!CV225="","")</f>
        <v>1</v>
      </c>
      <c r="CV426" s="48"/>
      <c r="CW426" s="15" cm="1">
        <f t="array" ref="CW426">_xlfn.IFS([1]original_ver!CY225="ประยุกต์",1,[1]original_ver!CY225="ไม่ประยุกต์",0,[1]original_ver!CY225="","")</f>
        <v>1</v>
      </c>
      <c r="CX426" s="48"/>
      <c r="CY426" s="15" cm="1">
        <f t="array" ref="CY426">_xlfn.IFS([1]original_ver!DB225="ประยุกต์",1,[1]original_ver!DB225="ไม่ประยุกต์",0,[1]original_ver!DB225="","")</f>
        <v>1</v>
      </c>
      <c r="CZ426" s="48"/>
      <c r="DA426" s="48"/>
      <c r="DB426" s="48"/>
      <c r="DC426" s="48"/>
      <c r="DD426" s="48"/>
      <c r="DE426" s="48"/>
      <c r="DF426" s="48"/>
      <c r="DG426" s="48"/>
      <c r="DH426" s="48"/>
      <c r="DI426" s="17">
        <v>2</v>
      </c>
      <c r="DJ426" s="17">
        <v>2</v>
      </c>
      <c r="DK426" s="17">
        <v>1</v>
      </c>
      <c r="DL426" s="17">
        <v>2</v>
      </c>
      <c r="DM426" s="17">
        <v>3</v>
      </c>
      <c r="DN426" s="17">
        <v>2</v>
      </c>
      <c r="DO426" s="48"/>
      <c r="DP426" s="48"/>
      <c r="DQ426" s="48"/>
      <c r="DR426" s="48"/>
      <c r="DS426" s="49">
        <v>3</v>
      </c>
      <c r="DT426" s="49">
        <v>2.6666666666666665</v>
      </c>
      <c r="DU426" s="17">
        <v>3</v>
      </c>
      <c r="DV426" s="49">
        <v>2</v>
      </c>
      <c r="DW426" s="49">
        <v>3</v>
      </c>
      <c r="DX426" s="49">
        <v>3</v>
      </c>
      <c r="DY426" s="153"/>
      <c r="DZ426" s="25">
        <v>3</v>
      </c>
      <c r="EA426" s="25">
        <v>3</v>
      </c>
      <c r="EB426" s="25">
        <v>3</v>
      </c>
      <c r="EC426" s="25">
        <v>2</v>
      </c>
      <c r="ED426" s="25">
        <v>3</v>
      </c>
      <c r="EE426">
        <v>3</v>
      </c>
    </row>
    <row r="427" spans="1:135" x14ac:dyDescent="0.2">
      <c r="A427">
        <v>213</v>
      </c>
      <c r="AC427">
        <f t="shared" si="41"/>
        <v>0</v>
      </c>
      <c r="AD427" t="e">
        <f t="shared" si="37"/>
        <v>#DIV/0!</v>
      </c>
      <c r="AP427" s="148">
        <f t="shared" si="38"/>
        <v>0</v>
      </c>
      <c r="AQ427" s="148" t="e">
        <f t="shared" si="36"/>
        <v>#DIV/0!</v>
      </c>
      <c r="CI427" s="148" t="e">
        <f t="shared" si="39"/>
        <v>#DIV/0!</v>
      </c>
    </row>
    <row r="428" spans="1:135" x14ac:dyDescent="0.2">
      <c r="A428">
        <v>214</v>
      </c>
      <c r="B428" s="15">
        <v>809</v>
      </c>
      <c r="C428" s="47" t="s">
        <v>787</v>
      </c>
      <c r="D428" cm="1">
        <f t="array" ref="D428">_xlfn.IFS([1]original_ver!D226="Participant",1,[1]original_ver!D226="Non-Participant",0,[1]original_ver!D226="","")</f>
        <v>0</v>
      </c>
      <c r="E428" s="15">
        <v>1</v>
      </c>
      <c r="F428" s="17" cm="1">
        <f t="array" ref="F428">_xlfn.IFS([1]original_ver!F226="ชาย",1,[1]original_ver!F226="หญิง",0,[1]original_ver!F226="","")</f>
        <v>1</v>
      </c>
      <c r="G428" s="15">
        <v>33</v>
      </c>
      <c r="H428" s="17" cm="1">
        <f t="array" ref="H428">_xlfn.IFS([1]original_ver!H226="ไม่มีการศึกษา",0,[1]original_ver!H226="ประถมศึกษา",1,[1]original_ver!H226="มัธยมศึกษาตอนต้น",2,[1]original_ver!H226="มัธยมศึกษาตอนปลาย",3,[1]original_ver!H226="อนุปริญญา (ปวช., ปวส., ฝึกหัดครู)",4,[1]original_ver!H226="ปริญญาตรี",5,[1]original_ver!H226="สูงกว่าปริญญาตรี",6,[1]original_ver!H226="","")</f>
        <v>5</v>
      </c>
      <c r="I428" s="17" cm="1">
        <f t="array" ref="I428">_xlfn.IFS([1]original_ver!I226="โสด",1,[1]original_ver!I226="สมรส/อยู่ด้วยกัน",2,[1]original_ver!I226="หย่าร้าง/แยกกันอยู่",3,[1]original_ver!I226="หม้าย",4,[1]original_ver!I226="","")</f>
        <v>2</v>
      </c>
      <c r="J428" s="15">
        <v>2</v>
      </c>
      <c r="K428" s="15">
        <v>3</v>
      </c>
      <c r="L428" s="17" cm="1">
        <f t="array" ref="L428">_xlfn.IFS([1]original_ver!L226="ใช่",1,[1]original_ver!L226="ไม่ใช่",0,[1]original_ver!L226="","")</f>
        <v>1</v>
      </c>
      <c r="M428" s="17" cm="1">
        <f t="array" ref="M428">_xlfn.IFS([1]original_ver!M226="กู้ยืม",1,[1]original_ver!M226="ไม่กู้ยืม",0,[1]original_ver!M226="","")</f>
        <v>1</v>
      </c>
      <c r="N428" s="17">
        <f>IF($O428&gt;1, 1,0)</f>
        <v>0</v>
      </c>
      <c r="O428" s="51">
        <v>0</v>
      </c>
      <c r="P428" s="17" cm="1">
        <f t="array" ref="P428">_xlfn.IFS([1]original_ver!O226="ใช่",1,[1]original_ver!O226="ไม่ใช่",0,[1]original_ver!O226="","")</f>
        <v>1</v>
      </c>
      <c r="Q428" s="17"/>
      <c r="R428" s="17">
        <v>1</v>
      </c>
      <c r="S428" s="17">
        <v>1</v>
      </c>
      <c r="T428" s="17">
        <v>60</v>
      </c>
      <c r="U428" s="17">
        <v>60000</v>
      </c>
      <c r="V428" s="53">
        <v>12</v>
      </c>
      <c r="W428" s="20">
        <f>$U428/$T428</f>
        <v>1000</v>
      </c>
      <c r="X428" s="17">
        <v>1</v>
      </c>
      <c r="Y428" s="17">
        <v>60</v>
      </c>
      <c r="Z428" s="17">
        <v>60000</v>
      </c>
      <c r="AA428" s="17">
        <v>12</v>
      </c>
      <c r="AB428" s="17"/>
      <c r="AC428" s="17">
        <f t="shared" si="41"/>
        <v>120000</v>
      </c>
      <c r="AD428">
        <f t="shared" si="37"/>
        <v>2000</v>
      </c>
      <c r="AE428" s="17">
        <v>1</v>
      </c>
      <c r="AF428" s="17">
        <v>60</v>
      </c>
      <c r="AG428" s="17">
        <v>60</v>
      </c>
      <c r="AH428" s="17">
        <v>60000</v>
      </c>
      <c r="AI428" s="18">
        <v>10</v>
      </c>
      <c r="AJ428" s="27">
        <f>$AH428/$AG428</f>
        <v>1000</v>
      </c>
      <c r="AK428" s="17">
        <v>1</v>
      </c>
      <c r="AL428" s="17">
        <v>60</v>
      </c>
      <c r="AM428" s="17">
        <v>60000</v>
      </c>
      <c r="AN428" s="17">
        <v>10</v>
      </c>
      <c r="AO428" s="17"/>
      <c r="AP428" s="149">
        <f t="shared" si="38"/>
        <v>120000</v>
      </c>
      <c r="AQ428" s="149">
        <f t="shared" si="36"/>
        <v>2000</v>
      </c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P428" s="17"/>
      <c r="BQ428" s="17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9">
        <v>4.5</v>
      </c>
      <c r="CE428" s="49">
        <v>4</v>
      </c>
      <c r="CF428" s="49">
        <v>3</v>
      </c>
      <c r="CG428" s="49">
        <v>3</v>
      </c>
      <c r="CH428" s="49">
        <v>4</v>
      </c>
      <c r="CI428" s="153">
        <f t="shared" si="39"/>
        <v>3.7</v>
      </c>
      <c r="CJ428" s="17">
        <v>3</v>
      </c>
      <c r="CK428" cm="1">
        <f t="array" ref="CK428">_xlfn.IFS([1]original_ver!CH226="จากการเข้าร่วมกิจกรรมอบรม ที่จัดโดยโครงการเกษตรกรปราดเปรื่อง (Smart Farmer)",1,[1]original_ver!CH226="จากการเข้าร่วมกิจกรรมอบรม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ๆ",3,[1]original_ver!CH226="จากการเรียนรู้ผ่านประสบการณ์ของผู้อื่น ได้แก่ เพื่อนบ้าน พี่น้อง เพื่อน และญาติ เป็นต้น",4,[1]original_ver!CH226="ไม่ได้เข้าร่วมกิจกรรมอบรมหรือเรียนรู้ใด ๆ (ข้ามไปข้อ 33)",5)</f>
        <v>2</v>
      </c>
      <c r="CL428" s="15" cm="1">
        <f t="array" ref="CL428">_xlfn.IFS([1]original_ver!CJ226="ความรู้ทางการเกษตรและการใช้เทคโนโลยีสำหรับการผลิตในฟาร์ม",1,[1]original_ver!CJ226="การวางแผนและจัดการฟาร์ม เช่น การเก็บเกี่ยว การเงิน และการวางแผนทางการตลาด",2,[1]original_ver!CJ226="การเป็นผู้ประกอบการทางการเกษตร",3,[1]original_ver!CJ226="การเพิ่มมูลค่าผลผลิต และการแปรรูปผลผลิต (รวมถึงการพัฒนาคุณภาพผลผลิต)",4,[1]original_ver!CJ226="","")</f>
        <v>4</v>
      </c>
      <c r="CM428" s="17">
        <v>3</v>
      </c>
      <c r="CN428" s="17">
        <v>2</v>
      </c>
      <c r="CO428" s="15" cm="1">
        <f t="array" ref="CO428">_xlfn.IFS([1]original_ver!CN226="ความรู้ทางการเกษตรและการใช้เทคโนโลยีสำหรับการผลิตในฟาร์ม",1,[1]original_ver!CN226="การวางแผนและจัดการฟาร์ม เช่น การเก็บเกี่ยว การเงิน และการวางแผนทางการตลาด",2,[1]original_ver!CN226="การเป็นผู้ประกอบการทางการเกษตร",3,[1]original_ver!CN226="การเพิ่มมูลค่าผลผลิต และการแปรรูปผลผลิต (รวมถึงการพัฒนาคุณภาพผลผลิต)",4,[1]original_ver!CN226="","")</f>
        <v>1</v>
      </c>
      <c r="CP428" s="17">
        <v>1</v>
      </c>
      <c r="CQ428" s="17">
        <v>2</v>
      </c>
      <c r="CR428" s="15" cm="1">
        <f t="array" ref="CR428">_xlfn.IFS([1]original_ver!CR226="ประยุกต์",1,[1]original_ver!CR226="ไม่ประยุกต์",0,[1]original_ver!CR226="","")</f>
        <v>1</v>
      </c>
      <c r="CS428" s="15" cm="1">
        <f t="array" ref="CS428">_xlfn.IFS([1]original_ver!CS226="ประยุกต์",1,[1]original_ver!CS226="ไม่ประยุกต์",0,[1]original_ver!CS226="","")</f>
        <v>1</v>
      </c>
      <c r="CT428" s="48"/>
      <c r="CU428" s="15" cm="1">
        <f t="array" ref="CU428">_xlfn.IFS([1]original_ver!CV226="ประยุกต์",1,[1]original_ver!CV226="ไม่ประยุกต์",0,[1]original_ver!CV226="","")</f>
        <v>1</v>
      </c>
      <c r="CV428" s="48"/>
      <c r="CW428" s="15" cm="1">
        <f t="array" ref="CW428">_xlfn.IFS([1]original_ver!CY226="ประยุกต์",1,[1]original_ver!CY226="ไม่ประยุกต์",0,[1]original_ver!CY226="","")</f>
        <v>1</v>
      </c>
      <c r="CX428" s="48"/>
      <c r="CY428" s="15" cm="1">
        <f t="array" ref="CY428">_xlfn.IFS([1]original_ver!DB226="ประยุกต์",1,[1]original_ver!DB226="ไม่ประยุกต์",0,[1]original_ver!DB226="","")</f>
        <v>1</v>
      </c>
      <c r="CZ428" s="48"/>
      <c r="DA428" s="48"/>
      <c r="DB428" s="48"/>
      <c r="DC428" s="48"/>
      <c r="DD428" s="48"/>
      <c r="DE428" s="48"/>
      <c r="DF428" s="48"/>
      <c r="DG428" s="48"/>
      <c r="DH428" s="48"/>
      <c r="DI428" s="17">
        <v>2</v>
      </c>
      <c r="DJ428" s="17">
        <v>2</v>
      </c>
      <c r="DK428" s="17">
        <v>3</v>
      </c>
      <c r="DL428" s="17">
        <v>2</v>
      </c>
      <c r="DM428" s="17">
        <v>1</v>
      </c>
      <c r="DN428" s="17">
        <v>2</v>
      </c>
      <c r="DO428" s="48"/>
      <c r="DP428" s="48"/>
      <c r="DQ428" s="48"/>
      <c r="DR428" s="48"/>
      <c r="DS428" s="49">
        <v>3</v>
      </c>
      <c r="DT428" s="49">
        <v>3</v>
      </c>
      <c r="DU428" s="17">
        <v>2.75</v>
      </c>
      <c r="DV428" s="49">
        <v>3</v>
      </c>
      <c r="DW428" s="49">
        <v>2</v>
      </c>
      <c r="DX428" s="49">
        <v>3</v>
      </c>
      <c r="DY428" s="153"/>
      <c r="DZ428" s="25">
        <v>4</v>
      </c>
      <c r="EA428" s="25">
        <v>4</v>
      </c>
      <c r="EB428" s="25">
        <v>3.5</v>
      </c>
      <c r="EC428" s="25">
        <v>4</v>
      </c>
      <c r="ED428" s="25">
        <v>2</v>
      </c>
      <c r="EE428">
        <v>3</v>
      </c>
    </row>
    <row r="429" spans="1:135" x14ac:dyDescent="0.2">
      <c r="A429">
        <v>214</v>
      </c>
      <c r="AC429">
        <f t="shared" si="41"/>
        <v>0</v>
      </c>
      <c r="AD429" t="e">
        <f t="shared" si="37"/>
        <v>#DIV/0!</v>
      </c>
      <c r="AP429" s="148">
        <f t="shared" si="38"/>
        <v>0</v>
      </c>
      <c r="AQ429" s="148" t="e">
        <f t="shared" si="36"/>
        <v>#DIV/0!</v>
      </c>
      <c r="CI429" s="148" t="e">
        <f t="shared" si="39"/>
        <v>#DIV/0!</v>
      </c>
    </row>
    <row r="430" spans="1:135" x14ac:dyDescent="0.2">
      <c r="A430">
        <v>215</v>
      </c>
      <c r="B430" s="15">
        <v>810</v>
      </c>
      <c r="C430" s="47" t="s">
        <v>788</v>
      </c>
      <c r="D430" cm="1">
        <f t="array" ref="D430">_xlfn.IFS([1]original_ver!D227="Participant",1,[1]original_ver!D227="Non-Participant",0,[1]original_ver!D227="","")</f>
        <v>0</v>
      </c>
      <c r="E430" s="15">
        <v>1</v>
      </c>
      <c r="F430" s="17" cm="1">
        <f t="array" ref="F430">_xlfn.IFS([1]original_ver!F227="ชาย",1,[1]original_ver!F227="หญิง",0,[1]original_ver!F227="","")</f>
        <v>0</v>
      </c>
      <c r="G430" s="15">
        <v>49</v>
      </c>
      <c r="H430" s="17" cm="1">
        <f t="array" ref="H430">_xlfn.IFS([1]original_ver!H227="ไม่มีการศึกษา",0,[1]original_ver!H227="ประถมศึกษา",1,[1]original_ver!H227="มัธยมศึกษาตอนต้น",2,[1]original_ver!H227="มัธยมศึกษาตอนปลาย",3,[1]original_ver!H227="อนุปริญญา (ปวช., ปวส., ฝึกหัดครู)",4,[1]original_ver!H227="ปริญญาตรี",5,[1]original_ver!H227="สูงกว่าปริญญาตรี",6,[1]original_ver!H227="","")</f>
        <v>5</v>
      </c>
      <c r="I430" s="17" cm="1">
        <f t="array" ref="I430">_xlfn.IFS([1]original_ver!I227="โสด",1,[1]original_ver!I227="สมรส/อยู่ด้วยกัน",2,[1]original_ver!I227="หย่าร้าง/แยกกันอยู่",3,[1]original_ver!I227="หม้าย",4,[1]original_ver!I227="","")</f>
        <v>2</v>
      </c>
      <c r="J430" s="15">
        <v>4</v>
      </c>
      <c r="K430" s="15">
        <v>20</v>
      </c>
      <c r="L430" s="17" cm="1">
        <f t="array" ref="L430">_xlfn.IFS([1]original_ver!L227="ใช่",1,[1]original_ver!L227="ไม่ใช่",0,[1]original_ver!L227="","")</f>
        <v>1</v>
      </c>
      <c r="M430" s="17" cm="1">
        <f t="array" ref="M430">_xlfn.IFS([1]original_ver!M227="กู้ยืม",1,[1]original_ver!M227="ไม่กู้ยืม",0,[1]original_ver!M227="","")</f>
        <v>1</v>
      </c>
      <c r="N430" s="17">
        <f>IF($O430&gt;1, 1,0)</f>
        <v>1</v>
      </c>
      <c r="O430" s="23">
        <v>420000</v>
      </c>
      <c r="P430" s="17" cm="1">
        <f t="array" ref="P430">_xlfn.IFS([1]original_ver!O227="ใช่",1,[1]original_ver!O227="ไม่ใช่",0,[1]original_ver!O227="","")</f>
        <v>1</v>
      </c>
      <c r="Q430" s="17"/>
      <c r="R430" s="17">
        <v>3</v>
      </c>
      <c r="S430" s="17">
        <v>1</v>
      </c>
      <c r="T430" s="17">
        <v>174</v>
      </c>
      <c r="U430" s="17">
        <v>1600000</v>
      </c>
      <c r="V430" s="17">
        <v>1.4</v>
      </c>
      <c r="W430" s="22">
        <f>$U430/$T430</f>
        <v>9195.4022988505749</v>
      </c>
      <c r="X430" s="48"/>
      <c r="Y430" s="48"/>
      <c r="Z430" s="48"/>
      <c r="AA430" s="48"/>
      <c r="AB430" s="48"/>
      <c r="AC430" s="48">
        <f t="shared" si="41"/>
        <v>1600000</v>
      </c>
      <c r="AD430">
        <f t="shared" si="37"/>
        <v>9195.4022988505749</v>
      </c>
      <c r="AE430" s="17">
        <v>3</v>
      </c>
      <c r="AF430" s="17">
        <v>1</v>
      </c>
      <c r="AG430" s="17">
        <v>174</v>
      </c>
      <c r="AH430" s="17">
        <v>1300000</v>
      </c>
      <c r="AI430" s="17">
        <v>1.07</v>
      </c>
      <c r="AJ430" s="27">
        <f>$AH430/$AG430</f>
        <v>7471.2643678160921</v>
      </c>
      <c r="AK430" s="48"/>
      <c r="AL430" s="48"/>
      <c r="AM430" s="48"/>
      <c r="AN430" s="48"/>
      <c r="AO430" s="48"/>
      <c r="AP430" s="149">
        <f t="shared" si="38"/>
        <v>1300000</v>
      </c>
      <c r="AQ430" s="149">
        <f t="shared" si="36"/>
        <v>7471.2643678160921</v>
      </c>
      <c r="AR430" s="17">
        <v>4</v>
      </c>
      <c r="AS430" s="17">
        <v>1</v>
      </c>
      <c r="AT430" s="17">
        <v>45</v>
      </c>
      <c r="AU430" s="17">
        <v>250</v>
      </c>
      <c r="AV430" s="17">
        <v>3</v>
      </c>
      <c r="AW430" s="17">
        <f>$AU430/$AT430</f>
        <v>5.5555555555555554</v>
      </c>
      <c r="AX430" s="48"/>
      <c r="AY430" s="48"/>
      <c r="AZ430" s="48"/>
      <c r="BA430" s="48"/>
      <c r="BB430" s="48"/>
      <c r="BC430" s="48">
        <f>$AU430+$AZ430</f>
        <v>250</v>
      </c>
      <c r="BD430" s="48">
        <f>$BC430/$AT430</f>
        <v>5.5555555555555554</v>
      </c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P430" s="48"/>
      <c r="BQ430" s="48"/>
      <c r="BR430" s="48"/>
      <c r="BS430" s="48"/>
      <c r="BT430" s="48"/>
      <c r="BU430" s="48"/>
      <c r="BV430" s="48"/>
      <c r="BW430" s="17"/>
      <c r="BX430" s="48"/>
      <c r="BY430" s="48"/>
      <c r="BZ430" s="48"/>
      <c r="CA430" s="48"/>
      <c r="CB430" s="48"/>
      <c r="CC430" s="48"/>
      <c r="CD430" s="49">
        <v>3.75</v>
      </c>
      <c r="CE430" s="49">
        <v>3</v>
      </c>
      <c r="CF430" s="49">
        <v>3.3333333333333335</v>
      </c>
      <c r="CG430" s="49">
        <v>3</v>
      </c>
      <c r="CH430" s="49">
        <v>5</v>
      </c>
      <c r="CI430" s="153">
        <f t="shared" si="39"/>
        <v>3.6166666666666671</v>
      </c>
      <c r="CJ430" s="17">
        <v>3</v>
      </c>
      <c r="CK430" cm="1">
        <f t="array" ref="CK430">_xlfn.IFS([1]original_ver!CH227="จากการเข้าร่วมกิจกรรมอบรม ที่จัดโดยโครงการเกษตรกรปราดเปรื่อง (Smart Farmer)",1,[1]original_ver!CH227="จากการเข้าร่วมกิจกรรมอบรม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ๆ",3,[1]original_ver!CH227="จากการเรียนรู้ผ่านประสบการณ์ของผู้อื่น ได้แก่ เพื่อนบ้าน พี่น้อง เพื่อน และญาติ เป็นต้น",4,[1]original_ver!CH227="ไม่ได้เข้าร่วมกิจกรรมอบรมหรือเรียนรู้ใด ๆ (ข้ามไปข้อ 33)",5)</f>
        <v>2</v>
      </c>
      <c r="CL430" s="15" cm="1">
        <f t="array" ref="CL430">_xlfn.IFS([1]original_ver!CJ227="ความรู้ทางการเกษตรและการใช้เทคโนโลยีสำหรับการผลิตในฟาร์ม",1,[1]original_ver!CJ227="การวางแผนและจัดการฟาร์ม เช่น การเก็บเกี่ยว การเงิน และการวางแผนทางการตลาด",2,[1]original_ver!CJ227="การเป็นผู้ประกอบการทางการเกษตร",3,[1]original_ver!CJ227="การเพิ่มมูลค่าผลผลิต และการแปรรูปผลผลิต (รวมถึงการพัฒนาคุณภาพผลผลิต)",4,[1]original_ver!CJ227="","")</f>
        <v>4</v>
      </c>
      <c r="CM430" s="17">
        <v>20</v>
      </c>
      <c r="CN430" s="17">
        <v>2</v>
      </c>
      <c r="CO430" s="15" cm="1">
        <f t="array" ref="CO430">_xlfn.IFS([1]original_ver!CN227="ความรู้ทางการเกษตรและการใช้เทคโนโลยีสำหรับการผลิตในฟาร์ม",1,[1]original_ver!CN227="การวางแผนและจัดการฟาร์ม เช่น การเก็บเกี่ยว การเงิน และการวางแผนทางการตลาด",2,[1]original_ver!CN227="การเป็นผู้ประกอบการทางการเกษตร",3,[1]original_ver!CN227="การเพิ่มมูลค่าผลผลิต และการแปรรูปผลผลิต (รวมถึงการพัฒนาคุณภาพผลผลิต)",4,[1]original_ver!CN227="","")</f>
        <v>3</v>
      </c>
      <c r="CP430" s="17">
        <v>4</v>
      </c>
      <c r="CQ430" s="17">
        <v>2</v>
      </c>
      <c r="CR430" s="15" cm="1">
        <f t="array" ref="CR430">_xlfn.IFS([1]original_ver!CR227="ประยุกต์",1,[1]original_ver!CR227="ไม่ประยุกต์",0,[1]original_ver!CR227="","")</f>
        <v>1</v>
      </c>
      <c r="CS430" s="15" cm="1">
        <f t="array" ref="CS430">_xlfn.IFS([1]original_ver!CS227="ประยุกต์",1,[1]original_ver!CS227="ไม่ประยุกต์",0,[1]original_ver!CS227="","")</f>
        <v>1</v>
      </c>
      <c r="CT430" s="48"/>
      <c r="CU430" s="15" cm="1">
        <f t="array" ref="CU430">_xlfn.IFS([1]original_ver!CV227="ประยุกต์",1,[1]original_ver!CV227="ไม่ประยุกต์",0,[1]original_ver!CV227="","")</f>
        <v>1</v>
      </c>
      <c r="CV430" s="48"/>
      <c r="CW430" s="15" cm="1">
        <f t="array" ref="CW430">_xlfn.IFS([1]original_ver!CY227="ประยุกต์",1,[1]original_ver!CY227="ไม่ประยุกต์",0,[1]original_ver!CY227="","")</f>
        <v>1</v>
      </c>
      <c r="CX430" s="48"/>
      <c r="CY430" s="15" cm="1">
        <f t="array" ref="CY430">_xlfn.IFS([1]original_ver!DB227="ประยุกต์",1,[1]original_ver!DB227="ไม่ประยุกต์",0,[1]original_ver!DB227="","")</f>
        <v>1</v>
      </c>
      <c r="CZ430" s="48"/>
      <c r="DA430" s="48"/>
      <c r="DB430" s="48"/>
      <c r="DC430" s="48"/>
      <c r="DD430" s="48"/>
      <c r="DE430" s="48"/>
      <c r="DF430" s="48"/>
      <c r="DG430" s="17">
        <v>1</v>
      </c>
      <c r="DH430" s="17">
        <v>2</v>
      </c>
      <c r="DI430" s="17">
        <v>3</v>
      </c>
      <c r="DJ430" s="17">
        <v>2</v>
      </c>
      <c r="DK430" s="48"/>
      <c r="DL430" s="48"/>
      <c r="DM430" s="17">
        <v>2</v>
      </c>
      <c r="DN430" s="17">
        <v>2</v>
      </c>
      <c r="DO430" s="48"/>
      <c r="DP430" s="48"/>
      <c r="DQ430" s="48"/>
      <c r="DR430" s="48"/>
      <c r="DS430" s="49">
        <v>4</v>
      </c>
      <c r="DT430" s="49">
        <v>3</v>
      </c>
      <c r="DU430" s="17">
        <v>3</v>
      </c>
      <c r="DV430" s="49">
        <v>4</v>
      </c>
      <c r="DW430" s="49">
        <v>3</v>
      </c>
      <c r="DX430" s="49">
        <v>4</v>
      </c>
      <c r="DY430" s="153"/>
      <c r="DZ430" s="25">
        <v>4</v>
      </c>
      <c r="EA430" s="25">
        <v>3</v>
      </c>
      <c r="EB430" s="25">
        <v>3.25</v>
      </c>
      <c r="EC430" s="25">
        <v>4</v>
      </c>
      <c r="ED430" s="25">
        <v>3</v>
      </c>
      <c r="EE430">
        <v>4</v>
      </c>
    </row>
    <row r="431" spans="1:135" x14ac:dyDescent="0.2">
      <c r="A431">
        <v>215</v>
      </c>
      <c r="AC431">
        <f t="shared" si="41"/>
        <v>0</v>
      </c>
      <c r="AD431" t="e">
        <f t="shared" si="37"/>
        <v>#DIV/0!</v>
      </c>
      <c r="AP431" s="148">
        <f t="shared" si="38"/>
        <v>0</v>
      </c>
      <c r="AQ431" s="148" t="e">
        <f t="shared" si="36"/>
        <v>#DIV/0!</v>
      </c>
      <c r="CI431" s="148" t="e">
        <f t="shared" si="39"/>
        <v>#DIV/0!</v>
      </c>
    </row>
    <row r="432" spans="1:135" x14ac:dyDescent="0.2">
      <c r="A432">
        <v>216</v>
      </c>
      <c r="B432" s="15">
        <v>811</v>
      </c>
      <c r="C432" s="47" t="s">
        <v>789</v>
      </c>
      <c r="D432" cm="1">
        <f t="array" ref="D432">_xlfn.IFS([1]original_ver!D228="Participant",1,[1]original_ver!D228="Non-Participant",0,[1]original_ver!D228="","")</f>
        <v>1</v>
      </c>
      <c r="E432" s="15">
        <v>1</v>
      </c>
      <c r="F432" s="17" cm="1">
        <f t="array" ref="F432">_xlfn.IFS([1]original_ver!F228="ชาย",1,[1]original_ver!F228="หญิง",0,[1]original_ver!F228="","")</f>
        <v>1</v>
      </c>
      <c r="G432" s="15">
        <v>50</v>
      </c>
      <c r="H432" s="17" cm="1">
        <f t="array" ref="H432">_xlfn.IFS([1]original_ver!H228="ไม่มีการศึกษา",0,[1]original_ver!H228="ประถมศึกษา",1,[1]original_ver!H228="มัธยมศึกษาตอนต้น",2,[1]original_ver!H228="มัธยมศึกษาตอนปลาย",3,[1]original_ver!H228="อนุปริญญา (ปวช., ปวส., ฝึกหัดครู)",4,[1]original_ver!H228="ปริญญาตรี",5,[1]original_ver!H228="สูงกว่าปริญญาตรี",6,[1]original_ver!H228="","")</f>
        <v>3</v>
      </c>
      <c r="I432" s="17" cm="1">
        <f t="array" ref="I432">_xlfn.IFS([1]original_ver!I228="โสด",1,[1]original_ver!I228="สมรส/อยู่ด้วยกัน",2,[1]original_ver!I228="หย่าร้าง/แยกกันอยู่",3,[1]original_ver!I228="หม้าย",4,[1]original_ver!I228="","")</f>
        <v>2</v>
      </c>
      <c r="J432" s="15">
        <v>4</v>
      </c>
      <c r="K432" s="15">
        <v>20</v>
      </c>
      <c r="L432" s="17" cm="1">
        <f t="array" ref="L432">_xlfn.IFS([1]original_ver!L228="ใช่",1,[1]original_ver!L228="ไม่ใช่",0,[1]original_ver!L228="","")</f>
        <v>0</v>
      </c>
      <c r="M432" s="17" cm="1">
        <f t="array" ref="M432">_xlfn.IFS([1]original_ver!M228="กู้ยืม",1,[1]original_ver!M228="ไม่กู้ยืม",0,[1]original_ver!M228="","")</f>
        <v>1</v>
      </c>
      <c r="N432" s="17">
        <f>IF($O432&gt;1, 1,0)</f>
        <v>0</v>
      </c>
      <c r="O432" s="51">
        <v>0</v>
      </c>
      <c r="P432" s="17" cm="1">
        <f t="array" ref="P432">_xlfn.IFS([1]original_ver!O228="ใช่",1,[1]original_ver!O228="ไม่ใช่",0,[1]original_ver!O228="","")</f>
        <v>1</v>
      </c>
      <c r="Q432" s="17"/>
      <c r="R432" s="17">
        <v>4</v>
      </c>
      <c r="S432" s="17">
        <v>1</v>
      </c>
      <c r="T432" s="17">
        <v>60</v>
      </c>
      <c r="U432" s="17">
        <v>480000</v>
      </c>
      <c r="V432" s="17">
        <v>2.2999999999999998</v>
      </c>
      <c r="W432" s="22">
        <f>$U432/$T432</f>
        <v>8000</v>
      </c>
      <c r="X432" s="48"/>
      <c r="Y432" s="48"/>
      <c r="Z432" s="48"/>
      <c r="AA432" s="48"/>
      <c r="AB432" s="48"/>
      <c r="AC432" s="48">
        <f t="shared" si="41"/>
        <v>480000</v>
      </c>
      <c r="AD432">
        <f t="shared" si="37"/>
        <v>8000</v>
      </c>
      <c r="AE432" s="17">
        <v>4</v>
      </c>
      <c r="AF432" s="17">
        <v>1</v>
      </c>
      <c r="AG432" s="17">
        <v>60</v>
      </c>
      <c r="AH432" s="17">
        <v>570000</v>
      </c>
      <c r="AI432" s="17">
        <v>1.8</v>
      </c>
      <c r="AJ432" s="27">
        <f>$AH432/$AG432</f>
        <v>9500</v>
      </c>
      <c r="AK432" s="48"/>
      <c r="AL432" s="48"/>
      <c r="AM432" s="48"/>
      <c r="AN432" s="48"/>
      <c r="AO432" s="48"/>
      <c r="AP432" s="149">
        <f t="shared" si="38"/>
        <v>570000</v>
      </c>
      <c r="AQ432" s="149">
        <f t="shared" si="36"/>
        <v>9500</v>
      </c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9">
        <v>3.5</v>
      </c>
      <c r="CE432" s="49">
        <v>3</v>
      </c>
      <c r="CF432" s="49">
        <v>3</v>
      </c>
      <c r="CG432" s="49">
        <v>3</v>
      </c>
      <c r="CH432" s="49">
        <v>2</v>
      </c>
      <c r="CI432" s="153">
        <f t="shared" si="39"/>
        <v>2.9</v>
      </c>
      <c r="CJ432" s="17">
        <v>2</v>
      </c>
      <c r="CK432" cm="1">
        <f t="array" ref="CK432">_xlfn.IFS([1]original_ver!CH228="จากการเข้าร่วมกิจกรรมอบรม ที่จัดโดยโครงการเกษตรกรปราดเปรื่อง (Smart Farmer)",1,[1]original_ver!CH228="จากการเข้าร่วมกิจกรรมอบรม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ๆ",3,[1]original_ver!CH228="จากการเรียนรู้ผ่านประสบการณ์ของผู้อื่น ได้แก่ เพื่อนบ้าน พี่น้อง เพื่อน และญาติ เป็นต้น",4,[1]original_ver!CH228="ไม่ได้เข้าร่วมกิจกรรมอบรมหรือเรียนรู้ใด ๆ (ข้ามไปข้อ 33)",5)</f>
        <v>1</v>
      </c>
      <c r="CL432" s="15" cm="1">
        <f t="array" ref="CL432">_xlfn.IFS([1]original_ver!CJ228="ความรู้ทางการเกษตรและการใช้เทคโนโลยีสำหรับการผลิตในฟาร์ม",1,[1]original_ver!CJ228="การวางแผนและจัดการฟาร์ม เช่น การเก็บเกี่ยว การเงิน และการวางแผนทางการตลาด",2,[1]original_ver!CJ228="การเป็นผู้ประกอบการทางการเกษตร",3,[1]original_ver!CJ228="การเพิ่มมูลค่าผลผลิต และการแปรรูปผลผลิต (รวมถึงการพัฒนาคุณภาพผลผลิต)",4,[1]original_ver!CJ228="","")</f>
        <v>1</v>
      </c>
      <c r="CM432" s="17">
        <v>5</v>
      </c>
      <c r="CN432" s="17">
        <v>2</v>
      </c>
      <c r="CO432" s="15" cm="1">
        <f t="array" ref="CO432">_xlfn.IFS([1]original_ver!CN228="ความรู้ทางการเกษตรและการใช้เทคโนโลยีสำหรับการผลิตในฟาร์ม",1,[1]original_ver!CN228="การวางแผนและจัดการฟาร์ม เช่น การเก็บเกี่ยว การเงิน และการวางแผนทางการตลาด",2,[1]original_ver!CN228="การเป็นผู้ประกอบการทางการเกษตร",3,[1]original_ver!CN228="การเพิ่มมูลค่าผลผลิต และการแปรรูปผลผลิต (รวมถึงการพัฒนาคุณภาพผลผลิต)",4,[1]original_ver!CN228="","")</f>
        <v>4</v>
      </c>
      <c r="CP432" s="17">
        <v>3</v>
      </c>
      <c r="CQ432" s="17">
        <v>2</v>
      </c>
      <c r="CR432" s="15" cm="1">
        <f t="array" ref="CR432">_xlfn.IFS([1]original_ver!CR228="ประยุกต์",1,[1]original_ver!CR228="ไม่ประยุกต์",0,[1]original_ver!CR228="","")</f>
        <v>1</v>
      </c>
      <c r="CS432" s="15" cm="1">
        <f t="array" ref="CS432">_xlfn.IFS([1]original_ver!CS228="ประยุกต์",1,[1]original_ver!CS228="ไม่ประยุกต์",0,[1]original_ver!CS228="","")</f>
        <v>1</v>
      </c>
      <c r="CT432" s="48"/>
      <c r="CU432" s="15" cm="1">
        <f t="array" ref="CU432">_xlfn.IFS([1]original_ver!CV228="ประยุกต์",1,[1]original_ver!CV228="ไม่ประยุกต์",0,[1]original_ver!CV228="","")</f>
        <v>1</v>
      </c>
      <c r="CV432" s="48"/>
      <c r="CW432" s="15" cm="1">
        <f t="array" ref="CW432">_xlfn.IFS([1]original_ver!CY228="ประยุกต์",1,[1]original_ver!CY228="ไม่ประยุกต์",0,[1]original_ver!CY228="","")</f>
        <v>1</v>
      </c>
      <c r="CX432" s="48"/>
      <c r="CY432" s="15" cm="1">
        <f t="array" ref="CY432">_xlfn.IFS([1]original_ver!DB228="ประยุกต์",1,[1]original_ver!DB228="ไม่ประยุกต์",0,[1]original_ver!DB228="","")</f>
        <v>1</v>
      </c>
      <c r="CZ432" s="48"/>
      <c r="DA432" s="48"/>
      <c r="DB432" s="48"/>
      <c r="DC432" s="48"/>
      <c r="DD432" s="48"/>
      <c r="DE432" s="48"/>
      <c r="DF432" s="48"/>
      <c r="DG432" s="17">
        <v>1</v>
      </c>
      <c r="DH432" s="17">
        <v>2</v>
      </c>
      <c r="DI432" s="17">
        <v>2</v>
      </c>
      <c r="DJ432" s="17">
        <v>2</v>
      </c>
      <c r="DK432" s="17">
        <v>3</v>
      </c>
      <c r="DL432" s="17">
        <v>2</v>
      </c>
      <c r="DM432" s="48"/>
      <c r="DN432" s="48"/>
      <c r="DO432" s="48"/>
      <c r="DP432" s="48"/>
      <c r="DQ432" s="48"/>
      <c r="DR432" s="48"/>
      <c r="DS432" s="49">
        <v>4</v>
      </c>
      <c r="DT432" s="49">
        <v>4</v>
      </c>
      <c r="DU432" s="17">
        <v>4</v>
      </c>
      <c r="DV432" s="49">
        <v>4</v>
      </c>
      <c r="DW432" s="49">
        <v>4</v>
      </c>
      <c r="DX432" s="49">
        <v>4</v>
      </c>
      <c r="DY432" s="153"/>
      <c r="DZ432" s="25">
        <v>4</v>
      </c>
      <c r="EA432" s="25">
        <v>4</v>
      </c>
      <c r="EB432" s="25">
        <v>4</v>
      </c>
      <c r="EC432" s="25">
        <v>4</v>
      </c>
      <c r="ED432" s="25">
        <v>4</v>
      </c>
      <c r="EE432">
        <v>4</v>
      </c>
    </row>
    <row r="433" spans="1:135" x14ac:dyDescent="0.2">
      <c r="A433">
        <v>216</v>
      </c>
      <c r="AC433">
        <f t="shared" si="41"/>
        <v>0</v>
      </c>
      <c r="AD433" t="e">
        <f t="shared" si="37"/>
        <v>#DIV/0!</v>
      </c>
      <c r="AP433" s="148">
        <f t="shared" si="38"/>
        <v>0</v>
      </c>
      <c r="AQ433" s="148" t="e">
        <f t="shared" si="36"/>
        <v>#DIV/0!</v>
      </c>
      <c r="CI433" s="148" t="e">
        <f t="shared" si="39"/>
        <v>#DIV/0!</v>
      </c>
    </row>
    <row r="434" spans="1:135" x14ac:dyDescent="0.2">
      <c r="A434">
        <v>217</v>
      </c>
      <c r="B434" s="15">
        <v>812</v>
      </c>
      <c r="C434" s="47" t="s">
        <v>790</v>
      </c>
      <c r="D434" cm="1">
        <f t="array" ref="D434">_xlfn.IFS([1]original_ver!D229="Participant",1,[1]original_ver!D229="Non-Participant",0,[1]original_ver!D229="","")</f>
        <v>0</v>
      </c>
      <c r="E434" s="15">
        <v>1</v>
      </c>
      <c r="F434" s="17" cm="1">
        <f t="array" ref="F434">_xlfn.IFS([1]original_ver!F229="ชาย",1,[1]original_ver!F229="หญิง",0,[1]original_ver!F229="","")</f>
        <v>0</v>
      </c>
      <c r="G434" s="15">
        <v>30</v>
      </c>
      <c r="H434" s="17" cm="1">
        <f t="array" ref="H434">_xlfn.IFS([1]original_ver!H229="ไม่มีการศึกษา",0,[1]original_ver!H229="ประถมศึกษา",1,[1]original_ver!H229="มัธยมศึกษาตอนต้น",2,[1]original_ver!H229="มัธยมศึกษาตอนปลาย",3,[1]original_ver!H229="อนุปริญญา (ปวช., ปวส., ฝึกหัดครู)",4,[1]original_ver!H229="ปริญญาตรี",5,[1]original_ver!H229="สูงกว่าปริญญาตรี",6,[1]original_ver!H229="","")</f>
        <v>5</v>
      </c>
      <c r="I434" s="17" cm="1">
        <f t="array" ref="I434">_xlfn.IFS([1]original_ver!I229="โสด",1,[1]original_ver!I229="สมรส/อยู่ด้วยกัน",2,[1]original_ver!I229="หย่าร้าง/แยกกันอยู่",3,[1]original_ver!I229="หม้าย",4,[1]original_ver!I229="","")</f>
        <v>2</v>
      </c>
      <c r="J434" s="15">
        <v>4</v>
      </c>
      <c r="K434" s="15">
        <v>6</v>
      </c>
      <c r="L434" s="17" cm="1">
        <f t="array" ref="L434">_xlfn.IFS([1]original_ver!L229="ใช่",1,[1]original_ver!L229="ไม่ใช่",0,[1]original_ver!L229="","")</f>
        <v>1</v>
      </c>
      <c r="M434" s="17" cm="1">
        <f t="array" ref="M434">_xlfn.IFS([1]original_ver!M229="กู้ยืม",1,[1]original_ver!M229="ไม่กู้ยืม",0,[1]original_ver!M229="","")</f>
        <v>0</v>
      </c>
      <c r="N434" s="17">
        <f>IF($O434&gt;1, 1,0)</f>
        <v>1</v>
      </c>
      <c r="O434" s="23">
        <v>96000</v>
      </c>
      <c r="P434" s="17" cm="1">
        <f t="array" ref="P434">_xlfn.IFS([1]original_ver!O229="ใช่",1,[1]original_ver!O229="ไม่ใช่",0,[1]original_ver!O229="","")</f>
        <v>1</v>
      </c>
      <c r="Q434" s="17"/>
      <c r="R434" s="17">
        <v>1</v>
      </c>
      <c r="S434" s="17">
        <v>1</v>
      </c>
      <c r="T434" s="17">
        <v>1</v>
      </c>
      <c r="U434" s="17">
        <v>1250</v>
      </c>
      <c r="V434" s="53">
        <v>8.6999999999999993</v>
      </c>
      <c r="W434" s="20">
        <f>$U434/$T434</f>
        <v>1250</v>
      </c>
      <c r="X434" s="48"/>
      <c r="Y434" s="48"/>
      <c r="Z434" s="48"/>
      <c r="AA434" s="48"/>
      <c r="AB434" s="48"/>
      <c r="AC434" s="48">
        <f t="shared" si="41"/>
        <v>1250</v>
      </c>
      <c r="AD434">
        <f t="shared" si="37"/>
        <v>1250</v>
      </c>
      <c r="AE434" s="17">
        <v>1</v>
      </c>
      <c r="AF434" s="17">
        <v>1</v>
      </c>
      <c r="AG434" s="17">
        <v>1</v>
      </c>
      <c r="AH434" s="17">
        <v>1500</v>
      </c>
      <c r="AI434" s="18">
        <v>9</v>
      </c>
      <c r="AJ434" s="27">
        <f>$AH434/$AG434</f>
        <v>1500</v>
      </c>
      <c r="AK434" s="48"/>
      <c r="AL434" s="48"/>
      <c r="AM434" s="48"/>
      <c r="AN434" s="48"/>
      <c r="AO434" s="48"/>
      <c r="AP434" s="149">
        <f t="shared" si="38"/>
        <v>1500</v>
      </c>
      <c r="AQ434" s="149">
        <f t="shared" si="36"/>
        <v>1500</v>
      </c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9">
        <v>3</v>
      </c>
      <c r="CE434" s="49">
        <v>2</v>
      </c>
      <c r="CF434" s="49">
        <v>3</v>
      </c>
      <c r="CG434" s="49">
        <v>3</v>
      </c>
      <c r="CH434" s="49">
        <v>2</v>
      </c>
      <c r="CI434" s="153">
        <f t="shared" si="39"/>
        <v>2.6</v>
      </c>
      <c r="CJ434" s="17">
        <v>2</v>
      </c>
      <c r="CK434" cm="1">
        <f t="array" ref="CK434">_xlfn.IFS([1]original_ver!CH229="จากการเข้าร่วมกิจกรรมอบรม ที่จัดโดยโครงการเกษตรกรปราดเปรื่อง (Smart Farmer)",1,[1]original_ver!CH229="จากการเข้าร่วมกิจกรรมอบรม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ๆ",3,[1]original_ver!CH229="จากการเรียนรู้ผ่านประสบการณ์ของผู้อื่น ได้แก่ เพื่อนบ้าน พี่น้อง เพื่อน และญาติ เป็นต้น",4,[1]original_ver!CH229="ไม่ได้เข้าร่วมกิจกรรมอบรมหรือเรียนรู้ใด ๆ (ข้ามไปข้อ 33)",5)</f>
        <v>2</v>
      </c>
      <c r="CL434" s="15" cm="1">
        <f t="array" ref="CL434">_xlfn.IFS([1]original_ver!CJ229="ความรู้ทางการเกษตรและการใช้เทคโนโลยีสำหรับการผลิตในฟาร์ม",1,[1]original_ver!CJ229="การวางแผนและจัดการฟาร์ม เช่น การเก็บเกี่ยว การเงิน และการวางแผนทางการตลาด",2,[1]original_ver!CJ229="การเป็นผู้ประกอบการทางการเกษตร",3,[1]original_ver!CJ229="การเพิ่มมูลค่าผลผลิต และการแปรรูปผลผลิต (รวมถึงการพัฒนาคุณภาพผลผลิต)",4,[1]original_ver!CJ229="","")</f>
        <v>1</v>
      </c>
      <c r="CM434" s="17">
        <v>3</v>
      </c>
      <c r="CN434" s="17">
        <v>2</v>
      </c>
      <c r="CO434" s="15" cm="1">
        <f t="array" ref="CO434">_xlfn.IFS([1]original_ver!CN229="ความรู้ทางการเกษตรและการใช้เทคโนโลยีสำหรับการผลิตในฟาร์ม",1,[1]original_ver!CN229="การวางแผนและจัดการฟาร์ม เช่น การเก็บเกี่ยว การเงิน และการวางแผนทางการตลาด",2,[1]original_ver!CN229="การเป็นผู้ประกอบการทางการเกษตร",3,[1]original_ver!CN229="การเพิ่มมูลค่าผลผลิต และการแปรรูปผลผลิต (รวมถึงการพัฒนาคุณภาพผลผลิต)",4,[1]original_ver!CN229="","")</f>
        <v>4</v>
      </c>
      <c r="CP434" s="17">
        <v>1</v>
      </c>
      <c r="CQ434" s="17">
        <v>2</v>
      </c>
      <c r="CR434" s="15" cm="1">
        <f t="array" ref="CR434">_xlfn.IFS([1]original_ver!CR229="ประยุกต์",1,[1]original_ver!CR229="ไม่ประยุกต์",0,[1]original_ver!CR229="","")</f>
        <v>1</v>
      </c>
      <c r="CS434" s="15" cm="1">
        <f t="array" ref="CS434">_xlfn.IFS([1]original_ver!CS229="ประยุกต์",1,[1]original_ver!CS229="ไม่ประยุกต์",0,[1]original_ver!CS229="","")</f>
        <v>1</v>
      </c>
      <c r="CT434" s="48"/>
      <c r="CU434" s="15" cm="1">
        <f t="array" ref="CU434">_xlfn.IFS([1]original_ver!CV229="ประยุกต์",1,[1]original_ver!CV229="ไม่ประยุกต์",0,[1]original_ver!CV229="","")</f>
        <v>1</v>
      </c>
      <c r="CV434" s="48"/>
      <c r="CW434" s="15" cm="1">
        <f t="array" ref="CW434">_xlfn.IFS([1]original_ver!CY229="ประยุกต์",1,[1]original_ver!CY229="ไม่ประยุกต์",0,[1]original_ver!CY229="","")</f>
        <v>1</v>
      </c>
      <c r="CX434" s="48"/>
      <c r="CY434" s="15" cm="1">
        <f t="array" ref="CY434">_xlfn.IFS([1]original_ver!DB229="ประยุกต์",1,[1]original_ver!DB229="ไม่ประยุกต์",0,[1]original_ver!DB229="","")</f>
        <v>1</v>
      </c>
      <c r="CZ434" s="48"/>
      <c r="DA434" s="48"/>
      <c r="DB434" s="48"/>
      <c r="DC434" s="48"/>
      <c r="DD434" s="48"/>
      <c r="DE434" s="48"/>
      <c r="DF434" s="48"/>
      <c r="DG434" s="17">
        <v>1</v>
      </c>
      <c r="DH434" s="17">
        <v>2</v>
      </c>
      <c r="DI434" s="17">
        <v>2</v>
      </c>
      <c r="DJ434" s="17">
        <v>2</v>
      </c>
      <c r="DK434" s="17">
        <v>3</v>
      </c>
      <c r="DL434" s="17">
        <v>2</v>
      </c>
      <c r="DM434" s="48"/>
      <c r="DN434" s="48"/>
      <c r="DO434" s="48"/>
      <c r="DP434" s="48"/>
      <c r="DQ434" s="48"/>
      <c r="DR434" s="48"/>
      <c r="DS434" s="49">
        <v>3</v>
      </c>
      <c r="DT434" s="49">
        <v>3</v>
      </c>
      <c r="DU434" s="17">
        <v>3</v>
      </c>
      <c r="DV434" s="49">
        <v>3</v>
      </c>
      <c r="DW434" s="49">
        <v>3</v>
      </c>
      <c r="DX434" s="49">
        <v>3</v>
      </c>
      <c r="DY434" s="153"/>
      <c r="DZ434" s="25">
        <v>3</v>
      </c>
      <c r="EA434" s="25">
        <v>3</v>
      </c>
      <c r="EB434" s="25">
        <v>3</v>
      </c>
      <c r="EC434" s="25">
        <v>3</v>
      </c>
      <c r="ED434" s="25">
        <v>3</v>
      </c>
      <c r="EE434">
        <v>3</v>
      </c>
    </row>
    <row r="435" spans="1:135" x14ac:dyDescent="0.2">
      <c r="A435">
        <v>217</v>
      </c>
      <c r="AC435">
        <f t="shared" si="41"/>
        <v>0</v>
      </c>
      <c r="AD435" t="e">
        <f t="shared" si="37"/>
        <v>#DIV/0!</v>
      </c>
      <c r="AP435" s="148">
        <f t="shared" si="38"/>
        <v>0</v>
      </c>
      <c r="AQ435" s="148" t="e">
        <f t="shared" si="36"/>
        <v>#DIV/0!</v>
      </c>
      <c r="CI435" s="148" t="e">
        <f t="shared" si="39"/>
        <v>#DIV/0!</v>
      </c>
    </row>
    <row r="436" spans="1:135" x14ac:dyDescent="0.2">
      <c r="A436">
        <v>218</v>
      </c>
      <c r="B436" s="15">
        <v>813</v>
      </c>
      <c r="C436" s="47" t="s">
        <v>791</v>
      </c>
      <c r="D436" cm="1">
        <f t="array" ref="D436">_xlfn.IFS([1]original_ver!D230="Participant",1,[1]original_ver!D230="Non-Participant",0,[1]original_ver!D230="","")</f>
        <v>0</v>
      </c>
      <c r="E436" s="15">
        <v>1</v>
      </c>
      <c r="F436" s="17" cm="1">
        <f t="array" ref="F436">_xlfn.IFS([1]original_ver!F230="ชาย",1,[1]original_ver!F230="หญิง",0,[1]original_ver!F230="","")</f>
        <v>0</v>
      </c>
      <c r="G436" s="15">
        <v>53</v>
      </c>
      <c r="H436" s="17" cm="1">
        <f t="array" ref="H436">_xlfn.IFS([1]original_ver!H230="ไม่มีการศึกษา",0,[1]original_ver!H230="ประถมศึกษา",1,[1]original_ver!H230="มัธยมศึกษาตอนต้น",2,[1]original_ver!H230="มัธยมศึกษาตอนปลาย",3,[1]original_ver!H230="อนุปริญญา (ปวช., ปวส., ฝึกหัดครู)",4,[1]original_ver!H230="ปริญญาตรี",5,[1]original_ver!H230="สูงกว่าปริญญาตรี",6,[1]original_ver!H230="","")</f>
        <v>5</v>
      </c>
      <c r="I436" s="17" cm="1">
        <f t="array" ref="I436">_xlfn.IFS([1]original_ver!I230="โสด",1,[1]original_ver!I230="สมรส/อยู่ด้วยกัน",2,[1]original_ver!I230="หย่าร้าง/แยกกันอยู่",3,[1]original_ver!I230="หม้าย",4,[1]original_ver!I230="","")</f>
        <v>2</v>
      </c>
      <c r="J436" s="15">
        <v>5</v>
      </c>
      <c r="K436" s="15">
        <v>30</v>
      </c>
      <c r="L436" s="17" cm="1">
        <f t="array" ref="L436">_xlfn.IFS([1]original_ver!L230="ใช่",1,[1]original_ver!L230="ไม่ใช่",0,[1]original_ver!L230="","")</f>
        <v>0</v>
      </c>
      <c r="M436" s="17" cm="1">
        <f t="array" ref="M436">_xlfn.IFS([1]original_ver!M230="กู้ยืม",1,[1]original_ver!M230="ไม่กู้ยืม",0,[1]original_ver!M230="","")</f>
        <v>1</v>
      </c>
      <c r="N436" s="17">
        <f>IF($O436&gt;1, 1,0)</f>
        <v>1</v>
      </c>
      <c r="O436" s="23">
        <v>140000</v>
      </c>
      <c r="P436" s="17" cm="1">
        <f t="array" ref="P436">_xlfn.IFS([1]original_ver!O230="ใช่",1,[1]original_ver!O230="ไม่ใช่",0,[1]original_ver!O230="","")</f>
        <v>0</v>
      </c>
      <c r="Q436" s="17"/>
      <c r="R436" s="17">
        <v>4</v>
      </c>
      <c r="S436" s="17">
        <v>1</v>
      </c>
      <c r="T436" s="17">
        <v>70</v>
      </c>
      <c r="U436" s="17">
        <v>490000</v>
      </c>
      <c r="V436" s="17">
        <v>2.8</v>
      </c>
      <c r="W436" s="22">
        <f>$U436/$T436</f>
        <v>7000</v>
      </c>
      <c r="X436" s="48"/>
      <c r="Y436" s="48"/>
      <c r="Z436" s="48"/>
      <c r="AA436" s="48"/>
      <c r="AB436" s="48"/>
      <c r="AC436" s="48">
        <f t="shared" si="41"/>
        <v>490000</v>
      </c>
      <c r="AD436">
        <f t="shared" si="37"/>
        <v>7000</v>
      </c>
      <c r="AE436" s="17">
        <v>4</v>
      </c>
      <c r="AF436" s="17">
        <v>1</v>
      </c>
      <c r="AG436" s="17">
        <v>70</v>
      </c>
      <c r="AH436" s="17">
        <v>490000</v>
      </c>
      <c r="AI436" s="17">
        <v>2.8</v>
      </c>
      <c r="AJ436" s="27">
        <f>$AH436/$AG436</f>
        <v>7000</v>
      </c>
      <c r="AK436" s="48"/>
      <c r="AL436" s="48"/>
      <c r="AM436" s="48"/>
      <c r="AN436" s="48"/>
      <c r="AO436" s="48"/>
      <c r="AP436" s="149">
        <f t="shared" si="38"/>
        <v>490000</v>
      </c>
      <c r="AQ436" s="149">
        <f t="shared" si="36"/>
        <v>7000</v>
      </c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9">
        <v>3.5</v>
      </c>
      <c r="CE436" s="49">
        <v>3</v>
      </c>
      <c r="CF436" s="49">
        <v>3</v>
      </c>
      <c r="CG436" s="49">
        <v>3</v>
      </c>
      <c r="CH436" s="49">
        <v>3</v>
      </c>
      <c r="CI436" s="153">
        <f t="shared" si="39"/>
        <v>3.1</v>
      </c>
      <c r="CJ436" s="17">
        <v>3</v>
      </c>
      <c r="CK436" cm="1">
        <f t="array" ref="CK436">_xlfn.IFS([1]original_ver!CH230="จากการเข้าร่วมกิจกรรมอบรม ที่จัดโดยโครงการเกษตรกรปราดเปรื่อง (Smart Farmer)",1,[1]original_ver!CH230="จากการเข้าร่วมกิจกรรมอบรม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ๆ",3,[1]original_ver!CH230="จากการเรียนรู้ผ่านประสบการณ์ของผู้อื่น ได้แก่ เพื่อนบ้าน พี่น้อง เพื่อน และญาติ เป็นต้น",4,[1]original_ver!CH230="ไม่ได้เข้าร่วมกิจกรรมอบรมหรือเรียนรู้ใด ๆ (ข้ามไปข้อ 33)",5)</f>
        <v>4</v>
      </c>
      <c r="CL436" s="15" cm="1">
        <f t="array" ref="CL436">_xlfn.IFS([1]original_ver!CJ230="ความรู้ทางการเกษตรและการใช้เทคโนโลยีสำหรับการผลิตในฟาร์ม",1,[1]original_ver!CJ230="การวางแผนและจัดการฟาร์ม เช่น การเก็บเกี่ยว การเงิน และการวางแผนทางการตลาด",2,[1]original_ver!CJ230="การเป็นผู้ประกอบการทางการเกษตร",3,[1]original_ver!CJ230="การเพิ่มมูลค่าผลผลิต และการแปรรูปผลผลิต (รวมถึงการพัฒนาคุณภาพผลผลิต)",4,[1]original_ver!CJ230="","")</f>
        <v>2</v>
      </c>
      <c r="CM436" s="17">
        <v>5</v>
      </c>
      <c r="CN436" s="17">
        <v>2</v>
      </c>
      <c r="CO436" s="15" cm="1">
        <f t="array" ref="CO436">_xlfn.IFS([1]original_ver!CN230="ความรู้ทางการเกษตรและการใช้เทคโนโลยีสำหรับการผลิตในฟาร์ม",1,[1]original_ver!CN230="การวางแผนและจัดการฟาร์ม เช่น การเก็บเกี่ยว การเงิน และการวางแผนทางการตลาด",2,[1]original_ver!CN230="การเป็นผู้ประกอบการทางการเกษตร",3,[1]original_ver!CN230="การเพิ่มมูลค่าผลผลิต และการแปรรูปผลผลิต (รวมถึงการพัฒนาคุณภาพผลผลิต)",4,[1]original_ver!CN230="","")</f>
        <v>1</v>
      </c>
      <c r="CP436" s="17">
        <v>3</v>
      </c>
      <c r="CQ436" s="17">
        <v>2</v>
      </c>
      <c r="CR436" s="15" cm="1">
        <f t="array" ref="CR436">_xlfn.IFS([1]original_ver!CR230="ประยุกต์",1,[1]original_ver!CR230="ไม่ประยุกต์",0,[1]original_ver!CR230="","")</f>
        <v>1</v>
      </c>
      <c r="CS436" s="15" cm="1">
        <f t="array" ref="CS436">_xlfn.IFS([1]original_ver!CS230="ประยุกต์",1,[1]original_ver!CS230="ไม่ประยุกต์",0,[1]original_ver!CS230="","")</f>
        <v>1</v>
      </c>
      <c r="CT436" s="48"/>
      <c r="CU436" s="15" cm="1">
        <f t="array" ref="CU436">_xlfn.IFS([1]original_ver!CV230="ประยุกต์",1,[1]original_ver!CV230="ไม่ประยุกต์",0,[1]original_ver!CV230="","")</f>
        <v>1</v>
      </c>
      <c r="CV436" s="48"/>
      <c r="CW436" s="15" cm="1">
        <f t="array" ref="CW436">_xlfn.IFS([1]original_ver!CY230="ประยุกต์",1,[1]original_ver!CY230="ไม่ประยุกต์",0,[1]original_ver!CY230="","")</f>
        <v>1</v>
      </c>
      <c r="CX436" s="48"/>
      <c r="CY436" s="15" cm="1">
        <f t="array" ref="CY436">_xlfn.IFS([1]original_ver!DB230="ประยุกต์",1,[1]original_ver!DB230="ไม่ประยุกต์",0,[1]original_ver!DB230="","")</f>
        <v>1</v>
      </c>
      <c r="CZ436" s="48"/>
      <c r="DA436" s="48"/>
      <c r="DB436" s="48"/>
      <c r="DC436" s="48"/>
      <c r="DD436" s="48"/>
      <c r="DE436" s="48"/>
      <c r="DF436" s="48"/>
      <c r="DG436" s="17">
        <v>3</v>
      </c>
      <c r="DH436" s="17">
        <v>2</v>
      </c>
      <c r="DI436" s="17">
        <v>1</v>
      </c>
      <c r="DJ436" s="17">
        <v>2</v>
      </c>
      <c r="DK436" s="17">
        <v>2</v>
      </c>
      <c r="DL436" s="17">
        <v>2</v>
      </c>
      <c r="DM436" s="48"/>
      <c r="DN436" s="48"/>
      <c r="DO436" s="48"/>
      <c r="DP436" s="48"/>
      <c r="DQ436" s="48"/>
      <c r="DR436" s="48"/>
      <c r="DS436" s="49">
        <v>4</v>
      </c>
      <c r="DT436" s="49">
        <v>4</v>
      </c>
      <c r="DU436" s="17">
        <v>4</v>
      </c>
      <c r="DV436" s="49">
        <v>4</v>
      </c>
      <c r="DW436" s="49">
        <v>4</v>
      </c>
      <c r="DX436" s="49">
        <v>4</v>
      </c>
      <c r="DY436" s="153"/>
      <c r="DZ436" s="25">
        <v>4</v>
      </c>
      <c r="EA436" s="25">
        <v>5</v>
      </c>
      <c r="EB436" s="25">
        <v>4.75</v>
      </c>
      <c r="EC436" s="25">
        <v>4</v>
      </c>
      <c r="ED436" s="25">
        <v>4</v>
      </c>
      <c r="EE436">
        <v>4</v>
      </c>
    </row>
    <row r="437" spans="1:135" x14ac:dyDescent="0.2">
      <c r="A437">
        <v>218</v>
      </c>
      <c r="AC437">
        <f t="shared" si="41"/>
        <v>0</v>
      </c>
      <c r="AD437" t="e">
        <f t="shared" si="37"/>
        <v>#DIV/0!</v>
      </c>
      <c r="AP437" s="148">
        <f t="shared" si="38"/>
        <v>0</v>
      </c>
      <c r="AQ437" s="148" t="e">
        <f t="shared" si="36"/>
        <v>#DIV/0!</v>
      </c>
      <c r="CI437" s="148" t="e">
        <f t="shared" si="39"/>
        <v>#DIV/0!</v>
      </c>
    </row>
    <row r="438" spans="1:135" x14ac:dyDescent="0.2">
      <c r="A438">
        <v>219</v>
      </c>
      <c r="B438" s="15">
        <v>814</v>
      </c>
      <c r="C438" s="47" t="s">
        <v>792</v>
      </c>
      <c r="D438" cm="1">
        <f t="array" ref="D438">_xlfn.IFS([1]original_ver!D231="Participant",1,[1]original_ver!D231="Non-Participant",0,[1]original_ver!D231="","")</f>
        <v>1</v>
      </c>
      <c r="E438" s="15">
        <v>1</v>
      </c>
      <c r="F438" s="17" cm="1">
        <f t="array" ref="F438">_xlfn.IFS([1]original_ver!F231="ชาย",1,[1]original_ver!F231="หญิง",0,[1]original_ver!F231="","")</f>
        <v>1</v>
      </c>
      <c r="G438" s="15">
        <v>57</v>
      </c>
      <c r="H438" s="17" cm="1">
        <f t="array" ref="H438">_xlfn.IFS([1]original_ver!H231="ไม่มีการศึกษา",0,[1]original_ver!H231="ประถมศึกษา",1,[1]original_ver!H231="มัธยมศึกษาตอนต้น",2,[1]original_ver!H231="มัธยมศึกษาตอนปลาย",3,[1]original_ver!H231="อนุปริญญา (ปวช., ปวส., ฝึกหัดครู)",4,[1]original_ver!H231="ปริญญาตรี",5,[1]original_ver!H231="สูงกว่าปริญญาตรี",6,[1]original_ver!H231="","")</f>
        <v>3</v>
      </c>
      <c r="I438" s="17" cm="1">
        <f t="array" ref="I438">_xlfn.IFS([1]original_ver!I231="โสด",1,[1]original_ver!I231="สมรส/อยู่ด้วยกัน",2,[1]original_ver!I231="หย่าร้าง/แยกกันอยู่",3,[1]original_ver!I231="หม้าย",4,[1]original_ver!I231="","")</f>
        <v>2</v>
      </c>
      <c r="J438" s="15">
        <v>3</v>
      </c>
      <c r="K438" s="15">
        <v>30</v>
      </c>
      <c r="L438" s="17" cm="1">
        <f t="array" ref="L438">_xlfn.IFS([1]original_ver!L231="ใช่",1,[1]original_ver!L231="ไม่ใช่",0,[1]original_ver!L231="","")</f>
        <v>0</v>
      </c>
      <c r="M438" s="17" cm="1">
        <f t="array" ref="M438">_xlfn.IFS([1]original_ver!M231="กู้ยืม",1,[1]original_ver!M231="ไม่กู้ยืม",0,[1]original_ver!M231="","")</f>
        <v>1</v>
      </c>
      <c r="N438" s="17">
        <f>IF($O438&gt;1, 1,0)</f>
        <v>0</v>
      </c>
      <c r="O438" s="51">
        <v>0</v>
      </c>
      <c r="P438" s="17" cm="1">
        <f t="array" ref="P438">_xlfn.IFS([1]original_ver!O231="ใช่",1,[1]original_ver!O231="ไม่ใช่",0,[1]original_ver!O231="","")</f>
        <v>1</v>
      </c>
      <c r="Q438" s="17"/>
      <c r="R438" s="17">
        <v>1</v>
      </c>
      <c r="S438" s="17">
        <v>1</v>
      </c>
      <c r="T438" s="17">
        <v>4</v>
      </c>
      <c r="U438" s="17">
        <v>1800</v>
      </c>
      <c r="V438" s="53">
        <v>9</v>
      </c>
      <c r="W438" s="20">
        <f>$U438/$T438</f>
        <v>450</v>
      </c>
      <c r="X438" s="17">
        <v>2</v>
      </c>
      <c r="Y438" s="17">
        <v>6</v>
      </c>
      <c r="Z438" s="17">
        <v>3800</v>
      </c>
      <c r="AA438" s="17">
        <v>10</v>
      </c>
      <c r="AB438" s="17"/>
      <c r="AC438" s="17">
        <f t="shared" si="41"/>
        <v>5600</v>
      </c>
      <c r="AD438">
        <f t="shared" si="37"/>
        <v>1400</v>
      </c>
      <c r="AE438" s="17">
        <v>1</v>
      </c>
      <c r="AF438" s="17">
        <v>1</v>
      </c>
      <c r="AG438" s="17">
        <v>4</v>
      </c>
      <c r="AH438" s="17">
        <v>1800</v>
      </c>
      <c r="AI438" s="18">
        <v>9</v>
      </c>
      <c r="AJ438" s="27">
        <f>$AH438/$AG438</f>
        <v>450</v>
      </c>
      <c r="AK438" s="17">
        <v>2</v>
      </c>
      <c r="AL438" s="17">
        <v>6</v>
      </c>
      <c r="AM438" s="17">
        <v>4800</v>
      </c>
      <c r="AN438" s="17">
        <v>11</v>
      </c>
      <c r="AO438" s="17"/>
      <c r="AP438" s="149">
        <f t="shared" si="38"/>
        <v>6600</v>
      </c>
      <c r="AQ438" s="149">
        <f t="shared" si="36"/>
        <v>1650</v>
      </c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P438" s="17"/>
      <c r="BQ438" s="17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9">
        <v>4</v>
      </c>
      <c r="CE438" s="49">
        <v>5</v>
      </c>
      <c r="CF438" s="49">
        <v>3</v>
      </c>
      <c r="CG438" s="49">
        <v>4</v>
      </c>
      <c r="CH438" s="49">
        <v>5</v>
      </c>
      <c r="CI438" s="153">
        <f t="shared" si="39"/>
        <v>4.2</v>
      </c>
      <c r="CJ438" s="17">
        <v>3</v>
      </c>
      <c r="CK438" cm="1">
        <f t="array" ref="CK438">_xlfn.IFS([1]original_ver!CH231="จากการเข้าร่วมกิจกรรมอบรม ที่จัดโดยโครงการเกษตรกรปราดเปรื่อง (Smart Farmer)",1,[1]original_ver!CH231="จากการเข้าร่วมกิจกรรมอบรม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ๆ",3,[1]original_ver!CH231="จากการเรียนรู้ผ่านประสบการณ์ของผู้อื่น ได้แก่ เพื่อนบ้าน พี่น้อง เพื่อน และญาติ เป็นต้น",4,[1]original_ver!CH231="ไม่ได้เข้าร่วมกิจกรรมอบรมหรือเรียนรู้ใด ๆ (ข้ามไปข้อ 33)",5)</f>
        <v>1</v>
      </c>
      <c r="CL438" s="15" cm="1">
        <f t="array" ref="CL438">_xlfn.IFS([1]original_ver!CJ231="ความรู้ทางการเกษตรและการใช้เทคโนโลยีสำหรับการผลิตในฟาร์ม",1,[1]original_ver!CJ231="การวางแผนและจัดการฟาร์ม เช่น การเก็บเกี่ยว การเงิน และการวางแผนทางการตลาด",2,[1]original_ver!CJ231="การเป็นผู้ประกอบการทางการเกษตร",3,[1]original_ver!CJ231="การเพิ่มมูลค่าผลผลิต และการแปรรูปผลผลิต (รวมถึงการพัฒนาคุณภาพผลผลิต)",4,[1]original_ver!CJ231="","")</f>
        <v>1</v>
      </c>
      <c r="CM438" s="17">
        <v>4</v>
      </c>
      <c r="CN438" s="17">
        <v>2</v>
      </c>
      <c r="CO438" s="15" cm="1">
        <f t="array" ref="CO438">_xlfn.IFS([1]original_ver!CN231="ความรู้ทางการเกษตรและการใช้เทคโนโลยีสำหรับการผลิตในฟาร์ม",1,[1]original_ver!CN231="การวางแผนและจัดการฟาร์ม เช่น การเก็บเกี่ยว การเงิน และการวางแผนทางการตลาด",2,[1]original_ver!CN231="การเป็นผู้ประกอบการทางการเกษตร",3,[1]original_ver!CN231="การเพิ่มมูลค่าผลผลิต และการแปรรูปผลผลิต (รวมถึงการพัฒนาคุณภาพผลผลิต)",4,[1]original_ver!CN231="","")</f>
        <v>4</v>
      </c>
      <c r="CP438" s="17">
        <v>1</v>
      </c>
      <c r="CQ438" s="17">
        <v>2</v>
      </c>
      <c r="CR438" s="15" cm="1">
        <f t="array" ref="CR438">_xlfn.IFS([1]original_ver!CR231="ประยุกต์",1,[1]original_ver!CR231="ไม่ประยุกต์",0,[1]original_ver!CR231="","")</f>
        <v>1</v>
      </c>
      <c r="CS438" s="15" cm="1">
        <f t="array" ref="CS438">_xlfn.IFS([1]original_ver!CS231="ประยุกต์",1,[1]original_ver!CS231="ไม่ประยุกต์",0,[1]original_ver!CS231="","")</f>
        <v>1</v>
      </c>
      <c r="CT438" s="48"/>
      <c r="CU438" s="15" cm="1">
        <f t="array" ref="CU438">_xlfn.IFS([1]original_ver!CV231="ประยุกต์",1,[1]original_ver!CV231="ไม่ประยุกต์",0,[1]original_ver!CV231="","")</f>
        <v>1</v>
      </c>
      <c r="CV438" s="48"/>
      <c r="CW438" s="15" cm="1">
        <f t="array" ref="CW438">_xlfn.IFS([1]original_ver!CY231="ประยุกต์",1,[1]original_ver!CY231="ไม่ประยุกต์",0,[1]original_ver!CY231="","")</f>
        <v>1</v>
      </c>
      <c r="CX438" s="48"/>
      <c r="CY438" s="15" cm="1">
        <f t="array" ref="CY438">_xlfn.IFS([1]original_ver!DB231="ประยุกต์",1,[1]original_ver!DB231="ไม่ประยุกต์",0,[1]original_ver!DB231="","")</f>
        <v>1</v>
      </c>
      <c r="CZ438" s="48"/>
      <c r="DA438" s="48"/>
      <c r="DB438" s="48"/>
      <c r="DC438" s="48"/>
      <c r="DD438" s="48"/>
      <c r="DE438" s="48"/>
      <c r="DF438" s="48"/>
      <c r="DG438" s="17">
        <v>1</v>
      </c>
      <c r="DH438" s="17">
        <v>2</v>
      </c>
      <c r="DI438" s="17">
        <v>3</v>
      </c>
      <c r="DJ438" s="17">
        <v>2</v>
      </c>
      <c r="DK438" s="17">
        <v>2</v>
      </c>
      <c r="DL438" s="17">
        <v>2</v>
      </c>
      <c r="DM438" s="48"/>
      <c r="DN438" s="48"/>
      <c r="DO438" s="48"/>
      <c r="DP438" s="48"/>
      <c r="DQ438" s="48"/>
      <c r="DR438" s="48"/>
      <c r="DS438" s="49">
        <v>4</v>
      </c>
      <c r="DT438" s="49">
        <v>4</v>
      </c>
      <c r="DU438" s="17">
        <v>4</v>
      </c>
      <c r="DV438" s="49">
        <v>4</v>
      </c>
      <c r="DW438" s="49">
        <v>3</v>
      </c>
      <c r="DX438" s="49">
        <v>3</v>
      </c>
      <c r="DY438" s="153"/>
      <c r="DZ438" s="25">
        <v>4</v>
      </c>
      <c r="EA438" s="25">
        <v>4</v>
      </c>
      <c r="EB438" s="25">
        <v>4</v>
      </c>
      <c r="EC438" s="25">
        <v>4</v>
      </c>
      <c r="ED438" s="25">
        <v>3</v>
      </c>
      <c r="EE438">
        <v>3</v>
      </c>
    </row>
    <row r="439" spans="1:135" x14ac:dyDescent="0.2">
      <c r="A439">
        <v>219</v>
      </c>
      <c r="AC439">
        <f t="shared" si="41"/>
        <v>0</v>
      </c>
      <c r="AD439" t="e">
        <f t="shared" si="37"/>
        <v>#DIV/0!</v>
      </c>
      <c r="AP439" s="148">
        <f t="shared" si="38"/>
        <v>0</v>
      </c>
      <c r="AQ439" s="148" t="e">
        <f t="shared" si="36"/>
        <v>#DIV/0!</v>
      </c>
      <c r="CI439" s="148" t="e">
        <f t="shared" si="39"/>
        <v>#DIV/0!</v>
      </c>
    </row>
    <row r="440" spans="1:135" x14ac:dyDescent="0.2">
      <c r="A440">
        <v>220</v>
      </c>
      <c r="B440" s="15">
        <v>815</v>
      </c>
      <c r="C440" s="47" t="s">
        <v>793</v>
      </c>
      <c r="D440" cm="1">
        <f t="array" ref="D440">_xlfn.IFS([1]original_ver!D232="Participant",1,[1]original_ver!D232="Non-Participant",0,[1]original_ver!D232="","")</f>
        <v>0</v>
      </c>
      <c r="E440" s="15">
        <v>1</v>
      </c>
      <c r="F440" s="17" cm="1">
        <f t="array" ref="F440">_xlfn.IFS([1]original_ver!F232="ชาย",1,[1]original_ver!F232="หญิง",0,[1]original_ver!F232="","")</f>
        <v>1</v>
      </c>
      <c r="G440" s="15">
        <v>45</v>
      </c>
      <c r="H440" s="17" cm="1">
        <f t="array" ref="H440">_xlfn.IFS([1]original_ver!H232="ไม่มีการศึกษา",0,[1]original_ver!H232="ประถมศึกษา",1,[1]original_ver!H232="มัธยมศึกษาตอนต้น",2,[1]original_ver!H232="มัธยมศึกษาตอนปลาย",3,[1]original_ver!H232="อนุปริญญา (ปวช., ปวส., ฝึกหัดครู)",4,[1]original_ver!H232="ปริญญาตรี",5,[1]original_ver!H232="สูงกว่าปริญญาตรี",6,[1]original_ver!H232="","")</f>
        <v>3</v>
      </c>
      <c r="I440" s="17" cm="1">
        <f t="array" ref="I440">_xlfn.IFS([1]original_ver!I232="โสด",1,[1]original_ver!I232="สมรส/อยู่ด้วยกัน",2,[1]original_ver!I232="หย่าร้าง/แยกกันอยู่",3,[1]original_ver!I232="หม้าย",4,[1]original_ver!I232="","")</f>
        <v>2</v>
      </c>
      <c r="J440" s="15">
        <v>2</v>
      </c>
      <c r="K440" s="15">
        <v>25</v>
      </c>
      <c r="L440" s="17" cm="1">
        <f t="array" ref="L440">_xlfn.IFS([1]original_ver!L232="ใช่",1,[1]original_ver!L232="ไม่ใช่",0,[1]original_ver!L232="","")</f>
        <v>1</v>
      </c>
      <c r="M440" s="17" cm="1">
        <f t="array" ref="M440">_xlfn.IFS([1]original_ver!M232="กู้ยืม",1,[1]original_ver!M232="ไม่กู้ยืม",0,[1]original_ver!M232="","")</f>
        <v>1</v>
      </c>
      <c r="N440" s="17">
        <f>IF($O440&gt;1, 1,0)</f>
        <v>0</v>
      </c>
      <c r="O440" s="51">
        <v>0</v>
      </c>
      <c r="P440" s="17" cm="1">
        <f t="array" ref="P440">_xlfn.IFS([1]original_ver!O232="ใช่",1,[1]original_ver!O232="ไม่ใช่",0,[1]original_ver!O232="","")</f>
        <v>1</v>
      </c>
      <c r="Q440" s="17"/>
      <c r="R440" s="17">
        <v>3</v>
      </c>
      <c r="S440" s="17">
        <v>1</v>
      </c>
      <c r="T440" s="17">
        <v>10</v>
      </c>
      <c r="U440" s="17">
        <v>100000</v>
      </c>
      <c r="V440" s="17">
        <v>1.4</v>
      </c>
      <c r="W440" s="22">
        <f>$U440/$T440</f>
        <v>10000</v>
      </c>
      <c r="X440" s="48"/>
      <c r="Y440" s="48"/>
      <c r="Z440" s="48"/>
      <c r="AA440" s="48"/>
      <c r="AB440" s="48"/>
      <c r="AC440" s="48">
        <f t="shared" si="41"/>
        <v>100000</v>
      </c>
      <c r="AD440">
        <f t="shared" si="37"/>
        <v>10000</v>
      </c>
      <c r="AE440" s="17">
        <v>3</v>
      </c>
      <c r="AF440" s="17">
        <v>1</v>
      </c>
      <c r="AG440" s="17">
        <v>10</v>
      </c>
      <c r="AH440" s="17">
        <v>200000</v>
      </c>
      <c r="AI440" s="17">
        <v>1.2</v>
      </c>
      <c r="AJ440" s="27">
        <f>$AH440/$AG440</f>
        <v>20000</v>
      </c>
      <c r="AK440" s="48"/>
      <c r="AL440" s="48"/>
      <c r="AM440" s="48"/>
      <c r="AN440" s="48"/>
      <c r="AO440" s="48"/>
      <c r="AP440" s="149">
        <f t="shared" si="38"/>
        <v>200000</v>
      </c>
      <c r="AQ440" s="149">
        <f t="shared" si="36"/>
        <v>20000</v>
      </c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9">
        <v>4.25</v>
      </c>
      <c r="CE440" s="49">
        <v>4</v>
      </c>
      <c r="CF440" s="49">
        <v>4</v>
      </c>
      <c r="CG440" s="49">
        <v>3</v>
      </c>
      <c r="CH440" s="49">
        <v>4</v>
      </c>
      <c r="CI440" s="153">
        <f t="shared" si="39"/>
        <v>3.85</v>
      </c>
      <c r="CJ440" s="17">
        <v>4</v>
      </c>
      <c r="CK440" cm="1">
        <f t="array" ref="CK440">_xlfn.IFS([1]original_ver!CH232="จากการเข้าร่วมกิจกรรมอบรม ที่จัดโดยโครงการเกษตรกรปราดเปรื่อง (Smart Farmer)",1,[1]original_ver!CH232="จากการเข้าร่วมกิจกรรมอบรม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ๆ",3,[1]original_ver!CH232="จากการเรียนรู้ผ่านประสบการณ์ของผู้อื่น ได้แก่ เพื่อนบ้าน พี่น้อง เพื่อน และญาติ เป็นต้น",4,[1]original_ver!CH232="ไม่ได้เข้าร่วมกิจกรรมอบรมหรือเรียนรู้ใด ๆ (ข้ามไปข้อ 33)",5)</f>
        <v>4</v>
      </c>
      <c r="CL440" s="15" cm="1">
        <f t="array" ref="CL440">_xlfn.IFS([1]original_ver!CJ232="ความรู้ทางการเกษตรและการใช้เทคโนโลยีสำหรับการผลิตในฟาร์ม",1,[1]original_ver!CJ232="การวางแผนและจัดการฟาร์ม เช่น การเก็บเกี่ยว การเงิน และการวางแผนทางการตลาด",2,[1]original_ver!CJ232="การเป็นผู้ประกอบการทางการเกษตร",3,[1]original_ver!CJ232="การเพิ่มมูลค่าผลผลิต และการแปรรูปผลผลิต (รวมถึงการพัฒนาคุณภาพผลผลิต)",4,[1]original_ver!CJ232="","")</f>
        <v>1</v>
      </c>
      <c r="CM440" s="17">
        <v>3</v>
      </c>
      <c r="CN440" s="17">
        <v>2</v>
      </c>
      <c r="CO440" s="15" cm="1">
        <f t="array" ref="CO440">_xlfn.IFS([1]original_ver!CN232="ความรู้ทางการเกษตรและการใช้เทคโนโลยีสำหรับการผลิตในฟาร์ม",1,[1]original_ver!CN232="การวางแผนและจัดการฟาร์ม เช่น การเก็บเกี่ยว การเงิน และการวางแผนทางการตลาด",2,[1]original_ver!CN232="การเป็นผู้ประกอบการทางการเกษตร",3,[1]original_ver!CN232="การเพิ่มมูลค่าผลผลิต และการแปรรูปผลผลิต (รวมถึงการพัฒนาคุณภาพผลผลิต)",4,[1]original_ver!CN232="","")</f>
        <v>4</v>
      </c>
      <c r="CP440" s="17">
        <v>1</v>
      </c>
      <c r="CQ440" s="17">
        <v>2</v>
      </c>
      <c r="CR440" s="15" cm="1">
        <f t="array" ref="CR440">_xlfn.IFS([1]original_ver!CR232="ประยุกต์",1,[1]original_ver!CR232="ไม่ประยุกต์",0,[1]original_ver!CR232="","")</f>
        <v>1</v>
      </c>
      <c r="CS440" s="15" cm="1">
        <f t="array" ref="CS440">_xlfn.IFS([1]original_ver!CS232="ประยุกต์",1,[1]original_ver!CS232="ไม่ประยุกต์",0,[1]original_ver!CS232="","")</f>
        <v>1</v>
      </c>
      <c r="CT440" s="48"/>
      <c r="CU440" s="15" cm="1">
        <f t="array" ref="CU440">_xlfn.IFS([1]original_ver!CV232="ประยุกต์",1,[1]original_ver!CV232="ไม่ประยุกต์",0,[1]original_ver!CV232="","")</f>
        <v>1</v>
      </c>
      <c r="CV440" s="48"/>
      <c r="CW440" s="15" cm="1">
        <f t="array" ref="CW440">_xlfn.IFS([1]original_ver!CY232="ประยุกต์",1,[1]original_ver!CY232="ไม่ประยุกต์",0,[1]original_ver!CY232="","")</f>
        <v>1</v>
      </c>
      <c r="CX440" s="48"/>
      <c r="CY440" s="15" cm="1">
        <f t="array" ref="CY440">_xlfn.IFS([1]original_ver!DB232="ประยุกต์",1,[1]original_ver!DB232="ไม่ประยุกต์",0,[1]original_ver!DB232="","")</f>
        <v>1</v>
      </c>
      <c r="CZ440" s="48"/>
      <c r="DA440" s="48"/>
      <c r="DB440" s="48"/>
      <c r="DC440" s="48"/>
      <c r="DD440" s="48"/>
      <c r="DE440" s="48"/>
      <c r="DF440" s="48"/>
      <c r="DG440" s="17">
        <v>1</v>
      </c>
      <c r="DH440" s="17">
        <v>2</v>
      </c>
      <c r="DI440" s="17">
        <v>2</v>
      </c>
      <c r="DJ440" s="17">
        <v>2</v>
      </c>
      <c r="DK440" s="17">
        <v>3</v>
      </c>
      <c r="DL440" s="17">
        <v>2</v>
      </c>
      <c r="DM440" s="48"/>
      <c r="DN440" s="48"/>
      <c r="DO440" s="48"/>
      <c r="DP440" s="48"/>
      <c r="DQ440" s="48"/>
      <c r="DR440" s="48"/>
      <c r="DS440" s="49">
        <v>3</v>
      </c>
      <c r="DT440" s="49">
        <v>3</v>
      </c>
      <c r="DU440" s="17">
        <v>3</v>
      </c>
      <c r="DV440" s="49">
        <v>3</v>
      </c>
      <c r="DW440" s="49">
        <v>3</v>
      </c>
      <c r="DX440" s="49">
        <v>3</v>
      </c>
      <c r="DY440" s="153"/>
      <c r="DZ440" s="25">
        <v>3</v>
      </c>
      <c r="EA440" s="25">
        <v>3</v>
      </c>
      <c r="EB440" s="25">
        <v>3</v>
      </c>
      <c r="EC440" s="25">
        <v>3</v>
      </c>
      <c r="ED440" s="25">
        <v>3</v>
      </c>
      <c r="EE440">
        <v>3</v>
      </c>
    </row>
    <row r="441" spans="1:135" x14ac:dyDescent="0.2">
      <c r="A441">
        <v>220</v>
      </c>
      <c r="AC441">
        <f t="shared" si="41"/>
        <v>0</v>
      </c>
      <c r="AD441" t="e">
        <f t="shared" si="37"/>
        <v>#DIV/0!</v>
      </c>
      <c r="AP441" s="148">
        <f t="shared" si="38"/>
        <v>0</v>
      </c>
      <c r="AQ441" s="148" t="e">
        <f t="shared" si="36"/>
        <v>#DIV/0!</v>
      </c>
      <c r="CI441" s="148" t="e">
        <f t="shared" si="39"/>
        <v>#DIV/0!</v>
      </c>
    </row>
    <row r="442" spans="1:135" x14ac:dyDescent="0.2">
      <c r="A442">
        <v>221</v>
      </c>
      <c r="B442" s="15">
        <v>816</v>
      </c>
      <c r="C442" s="47" t="s">
        <v>794</v>
      </c>
      <c r="D442" cm="1">
        <f t="array" ref="D442">_xlfn.IFS([1]original_ver!D233="Participant",1,[1]original_ver!D233="Non-Participant",0,[1]original_ver!D233="","")</f>
        <v>0</v>
      </c>
      <c r="E442" s="15">
        <v>1</v>
      </c>
      <c r="F442" s="17" cm="1">
        <f t="array" ref="F442">_xlfn.IFS([1]original_ver!F233="ชาย",1,[1]original_ver!F233="หญิง",0,[1]original_ver!F233="","")</f>
        <v>1</v>
      </c>
      <c r="G442" s="15">
        <v>60</v>
      </c>
      <c r="H442" s="17" cm="1">
        <f t="array" ref="H442">_xlfn.IFS([1]original_ver!H233="ไม่มีการศึกษา",0,[1]original_ver!H233="ประถมศึกษา",1,[1]original_ver!H233="มัธยมศึกษาตอนต้น",2,[1]original_ver!H233="มัธยมศึกษาตอนปลาย",3,[1]original_ver!H233="อนุปริญญา (ปวช., ปวส., ฝึกหัดครู)",4,[1]original_ver!H233="ปริญญาตรี",5,[1]original_ver!H233="สูงกว่าปริญญาตรี",6,[1]original_ver!H233="","")</f>
        <v>3</v>
      </c>
      <c r="I442" s="17" cm="1">
        <f t="array" ref="I442">_xlfn.IFS([1]original_ver!I233="โสด",1,[1]original_ver!I233="สมรส/อยู่ด้วยกัน",2,[1]original_ver!I233="หย่าร้าง/แยกกันอยู่",3,[1]original_ver!I233="หม้าย",4,[1]original_ver!I233="","")</f>
        <v>2</v>
      </c>
      <c r="J442" s="15">
        <v>5</v>
      </c>
      <c r="K442" s="15">
        <v>30</v>
      </c>
      <c r="L442" s="17" cm="1">
        <f t="array" ref="L442">_xlfn.IFS([1]original_ver!L233="ใช่",1,[1]original_ver!L233="ไม่ใช่",0,[1]original_ver!L233="","")</f>
        <v>1</v>
      </c>
      <c r="M442" s="17" cm="1">
        <f t="array" ref="M442">_xlfn.IFS([1]original_ver!M233="กู้ยืม",1,[1]original_ver!M233="ไม่กู้ยืม",0,[1]original_ver!M233="","")</f>
        <v>1</v>
      </c>
      <c r="N442" s="17">
        <f>IF($O442&gt;1, 1,0)</f>
        <v>0</v>
      </c>
      <c r="O442" s="51">
        <v>0</v>
      </c>
      <c r="P442" s="17" cm="1">
        <f t="array" ref="P442">_xlfn.IFS([1]original_ver!O233="ใช่",1,[1]original_ver!O233="ไม่ใช่",0,[1]original_ver!O233="","")</f>
        <v>1</v>
      </c>
      <c r="Q442" s="17"/>
      <c r="R442" s="17">
        <v>3</v>
      </c>
      <c r="S442" s="17">
        <v>1</v>
      </c>
      <c r="T442" s="17">
        <v>100</v>
      </c>
      <c r="U442" s="17">
        <v>800000</v>
      </c>
      <c r="V442" s="17">
        <v>1.4</v>
      </c>
      <c r="W442" s="22">
        <f>$U442/$T442</f>
        <v>8000</v>
      </c>
      <c r="X442" s="48"/>
      <c r="Y442" s="48"/>
      <c r="Z442" s="48"/>
      <c r="AA442" s="48"/>
      <c r="AB442" s="48"/>
      <c r="AC442" s="48">
        <f t="shared" si="41"/>
        <v>800000</v>
      </c>
      <c r="AD442">
        <f t="shared" si="37"/>
        <v>8000</v>
      </c>
      <c r="AE442" s="17">
        <v>3</v>
      </c>
      <c r="AF442" s="17">
        <v>1</v>
      </c>
      <c r="AG442" s="17">
        <v>100</v>
      </c>
      <c r="AH442" s="17">
        <v>800000</v>
      </c>
      <c r="AI442" s="17">
        <v>1.08</v>
      </c>
      <c r="AJ442" s="27">
        <f>$AH442/$AG442</f>
        <v>8000</v>
      </c>
      <c r="AK442" s="48"/>
      <c r="AL442" s="48"/>
      <c r="AM442" s="48"/>
      <c r="AN442" s="48"/>
      <c r="AO442" s="48"/>
      <c r="AP442" s="149">
        <f t="shared" si="38"/>
        <v>800000</v>
      </c>
      <c r="AQ442" s="149">
        <f t="shared" si="36"/>
        <v>8000</v>
      </c>
      <c r="AR442" s="17">
        <v>4</v>
      </c>
      <c r="AS442" s="17">
        <v>1</v>
      </c>
      <c r="AT442" s="17">
        <v>90</v>
      </c>
      <c r="AU442" s="17">
        <v>270000</v>
      </c>
      <c r="AV442" s="17">
        <v>3</v>
      </c>
      <c r="AW442" s="17">
        <f>$AU442/$AT442</f>
        <v>3000</v>
      </c>
      <c r="AX442" s="48"/>
      <c r="AY442" s="48"/>
      <c r="AZ442" s="48"/>
      <c r="BA442" s="48"/>
      <c r="BB442" s="48"/>
      <c r="BC442" s="48">
        <f>$AU442+$AZ442</f>
        <v>270000</v>
      </c>
      <c r="BD442" s="48">
        <f>$BC442/$AT442</f>
        <v>3000</v>
      </c>
      <c r="BE442" s="17">
        <v>4</v>
      </c>
      <c r="BF442" s="17">
        <v>1</v>
      </c>
      <c r="BG442" s="17">
        <v>90</v>
      </c>
      <c r="BH442" s="17">
        <v>270000</v>
      </c>
      <c r="BI442" s="17">
        <v>3</v>
      </c>
      <c r="BJ442" s="17"/>
      <c r="BK442" s="48"/>
      <c r="BL442" s="48"/>
      <c r="BM442" s="48"/>
      <c r="BN442" s="48"/>
      <c r="BP442" s="48">
        <f>$BH442+$BM442</f>
        <v>270000</v>
      </c>
      <c r="BQ442" s="48">
        <f>$BP442/$BG442</f>
        <v>3000</v>
      </c>
      <c r="BR442" s="48"/>
      <c r="BS442" s="48"/>
      <c r="BT442" s="48"/>
      <c r="BU442" s="48"/>
      <c r="BV442" s="48"/>
      <c r="BW442" s="17"/>
      <c r="BX442" s="48"/>
      <c r="BY442" s="48"/>
      <c r="BZ442" s="48"/>
      <c r="CA442" s="48"/>
      <c r="CB442" s="48"/>
      <c r="CC442" s="17"/>
      <c r="CD442" s="49">
        <v>3</v>
      </c>
      <c r="CE442" s="49">
        <v>4</v>
      </c>
      <c r="CF442" s="49">
        <v>4.666666666666667</v>
      </c>
      <c r="CG442" s="49">
        <v>3</v>
      </c>
      <c r="CH442" s="49">
        <v>5</v>
      </c>
      <c r="CI442" s="153">
        <f t="shared" si="39"/>
        <v>3.9333333333333336</v>
      </c>
      <c r="CJ442" s="17">
        <v>3</v>
      </c>
      <c r="CK442" cm="1">
        <f t="array" ref="CK442">_xlfn.IFS([1]original_ver!CH233="จากการเข้าร่วมกิจกรรมอบรม ที่จัดโดยโครงการเกษตรกรปราดเปรื่อง (Smart Farmer)",1,[1]original_ver!CH233="จากการเข้าร่วมกิจกรรมอบรม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ๆ",3,[1]original_ver!CH233="จากการเรียนรู้ผ่านประสบการณ์ของผู้อื่น ได้แก่ เพื่อนบ้าน พี่น้อง เพื่อน และญาติ เป็นต้น",4,[1]original_ver!CH233="ไม่ได้เข้าร่วมกิจกรรมอบรมหรือเรียนรู้ใด ๆ (ข้ามไปข้อ 33)",5)</f>
        <v>2</v>
      </c>
      <c r="CL442" s="15" cm="1">
        <f t="array" ref="CL442">_xlfn.IFS([1]original_ver!CJ233="ความรู้ทางการเกษตรและการใช้เทคโนโลยีสำหรับการผลิตในฟาร์ม",1,[1]original_ver!CJ233="การวางแผนและจัดการฟาร์ม เช่น การเก็บเกี่ยว การเงิน และการวางแผนทางการตลาด",2,[1]original_ver!CJ233="การเป็นผู้ประกอบการทางการเกษตร",3,[1]original_ver!CJ233="การเพิ่มมูลค่าผลผลิต และการแปรรูปผลผลิต (รวมถึงการพัฒนาคุณภาพผลผลิต)",4,[1]original_ver!CJ233="","")</f>
        <v>1</v>
      </c>
      <c r="CM442" s="17">
        <v>4</v>
      </c>
      <c r="CN442" s="17">
        <v>2</v>
      </c>
      <c r="CO442" s="15" cm="1">
        <f t="array" ref="CO442">_xlfn.IFS([1]original_ver!CN233="ความรู้ทางการเกษตรและการใช้เทคโนโลยีสำหรับการผลิตในฟาร์ม",1,[1]original_ver!CN233="การวางแผนและจัดการฟาร์ม เช่น การเก็บเกี่ยว การเงิน และการวางแผนทางการตลาด",2,[1]original_ver!CN233="การเป็นผู้ประกอบการทางการเกษตร",3,[1]original_ver!CN233="การเพิ่มมูลค่าผลผลิต และการแปรรูปผลผลิต (รวมถึงการพัฒนาคุณภาพผลผลิต)",4,[1]original_ver!CN233="","")</f>
        <v>4</v>
      </c>
      <c r="CP442" s="17">
        <v>1</v>
      </c>
      <c r="CQ442" s="17">
        <v>2</v>
      </c>
      <c r="CR442" s="15" cm="1">
        <f t="array" ref="CR442">_xlfn.IFS([1]original_ver!CR233="ประยุกต์",1,[1]original_ver!CR233="ไม่ประยุกต์",0,[1]original_ver!CR233="","")</f>
        <v>1</v>
      </c>
      <c r="CS442" s="15" cm="1">
        <f t="array" ref="CS442">_xlfn.IFS([1]original_ver!CS233="ประยุกต์",1,[1]original_ver!CS233="ไม่ประยุกต์",0,[1]original_ver!CS233="","")</f>
        <v>1</v>
      </c>
      <c r="CT442" s="48"/>
      <c r="CU442" s="15" cm="1">
        <f t="array" ref="CU442">_xlfn.IFS([1]original_ver!CV233="ประยุกต์",1,[1]original_ver!CV233="ไม่ประยุกต์",0,[1]original_ver!CV233="","")</f>
        <v>1</v>
      </c>
      <c r="CV442" s="48"/>
      <c r="CW442" s="15" cm="1">
        <f t="array" ref="CW442">_xlfn.IFS([1]original_ver!CY233="ประยุกต์",1,[1]original_ver!CY233="ไม่ประยุกต์",0,[1]original_ver!CY233="","")</f>
        <v>1</v>
      </c>
      <c r="CX442" s="48"/>
      <c r="CY442" s="15" cm="1">
        <f t="array" ref="CY442">_xlfn.IFS([1]original_ver!DB233="ประยุกต์",1,[1]original_ver!DB233="ไม่ประยุกต์",0,[1]original_ver!DB233="","")</f>
        <v>1</v>
      </c>
      <c r="CZ442" s="48"/>
      <c r="DA442" s="48">
        <v>0</v>
      </c>
      <c r="DB442" s="48">
        <v>0</v>
      </c>
      <c r="DC442" s="48">
        <v>0</v>
      </c>
      <c r="DD442" s="48">
        <v>0</v>
      </c>
      <c r="DE442" s="48">
        <v>0</v>
      </c>
      <c r="DF442" s="48">
        <v>0</v>
      </c>
      <c r="DG442" s="17">
        <v>2</v>
      </c>
      <c r="DH442" s="17">
        <v>2</v>
      </c>
      <c r="DI442" s="17">
        <v>1</v>
      </c>
      <c r="DJ442" s="17">
        <v>2</v>
      </c>
      <c r="DK442" s="17">
        <v>3</v>
      </c>
      <c r="DL442" s="17">
        <v>2</v>
      </c>
      <c r="DM442" s="48"/>
      <c r="DN442" s="48"/>
      <c r="DO442" s="48"/>
      <c r="DP442" s="48"/>
      <c r="DQ442" s="48"/>
      <c r="DR442" s="48"/>
      <c r="DS442" s="49">
        <v>4</v>
      </c>
      <c r="DT442" s="49">
        <v>3</v>
      </c>
      <c r="DU442" s="17">
        <v>3</v>
      </c>
      <c r="DV442" s="49">
        <v>3</v>
      </c>
      <c r="DW442" s="49">
        <v>3</v>
      </c>
      <c r="DX442" s="49">
        <v>3</v>
      </c>
      <c r="DY442" s="153"/>
      <c r="DZ442" s="25">
        <v>4</v>
      </c>
      <c r="EA442" s="25">
        <v>3</v>
      </c>
      <c r="EB442" s="25">
        <v>3</v>
      </c>
      <c r="EC442" s="25">
        <v>3</v>
      </c>
      <c r="ED442" s="25">
        <v>3</v>
      </c>
      <c r="EE442">
        <v>3</v>
      </c>
    </row>
    <row r="443" spans="1:135" x14ac:dyDescent="0.2">
      <c r="A443">
        <v>221</v>
      </c>
      <c r="AC443">
        <f t="shared" si="41"/>
        <v>0</v>
      </c>
      <c r="AD443" t="e">
        <f t="shared" si="37"/>
        <v>#DIV/0!</v>
      </c>
      <c r="AP443" s="148">
        <f t="shared" si="38"/>
        <v>0</v>
      </c>
      <c r="AQ443" s="148" t="e">
        <f t="shared" si="36"/>
        <v>#DIV/0!</v>
      </c>
      <c r="CI443" s="148" t="e">
        <f t="shared" si="39"/>
        <v>#DIV/0!</v>
      </c>
    </row>
    <row r="444" spans="1:135" x14ac:dyDescent="0.2">
      <c r="A444">
        <v>222</v>
      </c>
      <c r="B444" s="15">
        <v>817</v>
      </c>
      <c r="C444" s="47" t="s">
        <v>795</v>
      </c>
      <c r="D444" cm="1">
        <f t="array" ref="D444">_xlfn.IFS([1]original_ver!D234="Participant",1,[1]original_ver!D234="Non-Participant",0,[1]original_ver!D234="","")</f>
        <v>0</v>
      </c>
      <c r="E444" s="15">
        <v>5</v>
      </c>
      <c r="F444" s="17" cm="1">
        <f t="array" ref="F444">_xlfn.IFS([1]original_ver!F234="ชาย",1,[1]original_ver!F234="หญิง",0,[1]original_ver!F234="","")</f>
        <v>0</v>
      </c>
      <c r="G444" s="15">
        <v>45</v>
      </c>
      <c r="H444" s="17" cm="1">
        <f t="array" ref="H444">_xlfn.IFS([1]original_ver!H234="ไม่มีการศึกษา",0,[1]original_ver!H234="ประถมศึกษา",1,[1]original_ver!H234="มัธยมศึกษาตอนต้น",2,[1]original_ver!H234="มัธยมศึกษาตอนปลาย",3,[1]original_ver!H234="อนุปริญญา (ปวช., ปวส., ฝึกหัดครู)",4,[1]original_ver!H234="ปริญญาตรี",5,[1]original_ver!H234="สูงกว่าปริญญาตรี",6,[1]original_ver!H234="","")</f>
        <v>5</v>
      </c>
      <c r="I444" s="17" cm="1">
        <f t="array" ref="I444">_xlfn.IFS([1]original_ver!I234="โสด",1,[1]original_ver!I234="สมรส/อยู่ด้วยกัน",2,[1]original_ver!I234="หย่าร้าง/แยกกันอยู่",3,[1]original_ver!I234="หม้าย",4,[1]original_ver!I234="","")</f>
        <v>2</v>
      </c>
      <c r="J444" s="15">
        <v>4</v>
      </c>
      <c r="K444" s="15">
        <v>15</v>
      </c>
      <c r="L444" s="17" cm="1">
        <f t="array" ref="L444">_xlfn.IFS([1]original_ver!L234="ใช่",1,[1]original_ver!L234="ไม่ใช่",0,[1]original_ver!L234="","")</f>
        <v>0</v>
      </c>
      <c r="M444" s="17" cm="1">
        <f t="array" ref="M444">_xlfn.IFS([1]original_ver!M234="กู้ยืม",1,[1]original_ver!M234="ไม่กู้ยืม",0,[1]original_ver!M234="","")</f>
        <v>1</v>
      </c>
      <c r="N444" s="17">
        <f>IF($O444&gt;1, 1,0)</f>
        <v>0</v>
      </c>
      <c r="O444" s="51">
        <v>0</v>
      </c>
      <c r="P444" s="17" cm="1">
        <f t="array" ref="P444">_xlfn.IFS([1]original_ver!O234="ใช่",1,[1]original_ver!O234="ไม่ใช่",0,[1]original_ver!O234="","")</f>
        <v>0</v>
      </c>
      <c r="Q444" s="17"/>
      <c r="R444" s="17">
        <v>1</v>
      </c>
      <c r="S444" s="17">
        <v>1</v>
      </c>
      <c r="T444" s="17">
        <v>10</v>
      </c>
      <c r="U444" s="17">
        <v>15000</v>
      </c>
      <c r="V444" s="53">
        <v>9</v>
      </c>
      <c r="W444" s="20">
        <f>$U444/$T444</f>
        <v>1500</v>
      </c>
      <c r="X444" s="48"/>
      <c r="Y444" s="48"/>
      <c r="Z444" s="48"/>
      <c r="AA444" s="48"/>
      <c r="AB444" s="48"/>
      <c r="AC444" s="48">
        <f t="shared" si="41"/>
        <v>15000</v>
      </c>
      <c r="AD444">
        <f t="shared" si="37"/>
        <v>1500</v>
      </c>
      <c r="AE444" s="17">
        <v>1</v>
      </c>
      <c r="AF444" s="17">
        <v>1</v>
      </c>
      <c r="AG444" s="17">
        <v>10</v>
      </c>
      <c r="AH444" s="17">
        <v>18000</v>
      </c>
      <c r="AI444" s="18">
        <v>9</v>
      </c>
      <c r="AJ444" s="27">
        <f>$AH444/$AG444</f>
        <v>1800</v>
      </c>
      <c r="AK444" s="48"/>
      <c r="AL444" s="48"/>
      <c r="AM444" s="48"/>
      <c r="AN444" s="48"/>
      <c r="AO444" s="48"/>
      <c r="AP444" s="149">
        <f t="shared" si="38"/>
        <v>18000</v>
      </c>
      <c r="AQ444" s="149">
        <f t="shared" si="36"/>
        <v>1800</v>
      </c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9">
        <v>4</v>
      </c>
      <c r="CE444" s="49">
        <v>3</v>
      </c>
      <c r="CF444" s="49">
        <v>3.3333333333333335</v>
      </c>
      <c r="CG444" s="49">
        <v>3</v>
      </c>
      <c r="CH444" s="49">
        <v>4</v>
      </c>
      <c r="CI444" s="153">
        <f t="shared" si="39"/>
        <v>3.4666666666666672</v>
      </c>
      <c r="CJ444" s="17">
        <v>4</v>
      </c>
      <c r="CK444" cm="1">
        <f t="array" ref="CK444">_xlfn.IFS([1]original_ver!CH234="จากการเข้าร่วมกิจกรรมอบรม ที่จัดโดยโครงการเกษตรกรปราดเปรื่อง (Smart Farmer)",1,[1]original_ver!CH234="จากการเข้าร่วมกิจกรรมอบรม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ๆ",3,[1]original_ver!CH234="จากการเรียนรู้ผ่านประสบการณ์ของผู้อื่น ได้แก่ เพื่อนบ้าน พี่น้อง เพื่อน และญาติ เป็นต้น",4,[1]original_ver!CH234="ไม่ได้เข้าร่วมกิจกรรมอบรมหรือเรียนรู้ใด ๆ (ข้ามไปข้อ 33)",5)</f>
        <v>5</v>
      </c>
      <c r="CL444" s="15" t="str" cm="1">
        <f t="array" ref="CL444">_xlfn.IFS([1]original_ver!CJ234="ความรู้ทางการเกษตรและการใช้เทคโนโลยีสำหรับการผลิตในฟาร์ม",1,[1]original_ver!CJ234="การวางแผนและจัดการฟาร์ม เช่น การเก็บเกี่ยว การเงิน และการวางแผนทางการตลาด",2,[1]original_ver!CJ234="การเป็นผู้ประกอบการทางการเกษตร",3,[1]original_ver!CJ234="การเพิ่มมูลค่าผลผลิต และการแปรรูปผลผลิต (รวมถึงการพัฒนาคุณภาพผลผลิต)",4,[1]original_ver!CJ234="","")</f>
        <v/>
      </c>
      <c r="CM444" s="48"/>
      <c r="CN444" s="48"/>
      <c r="CO444" s="15" t="str" cm="1">
        <f t="array" ref="CO444">_xlfn.IFS([1]original_ver!CN234="ความรู้ทางการเกษตรและการใช้เทคโนโลยีสำหรับการผลิตในฟาร์ม",1,[1]original_ver!CN234="การวางแผนและจัดการฟาร์ม เช่น การเก็บเกี่ยว การเงิน และการวางแผนทางการตลาด",2,[1]original_ver!CN234="การเป็นผู้ประกอบการทางการเกษตร",3,[1]original_ver!CN234="การเพิ่มมูลค่าผลผลิต และการแปรรูปผลผลิต (รวมถึงการพัฒนาคุณภาพผลผลิต)",4,[1]original_ver!CN234="","")</f>
        <v/>
      </c>
      <c r="CP444" s="48"/>
      <c r="CQ444" s="48"/>
      <c r="CR444" s="15" t="str" cm="1">
        <f t="array" ref="CR444">_xlfn.IFS([1]original_ver!CR234="ประยุกต์",1,[1]original_ver!CR234="ไม่ประยุกต์",0,[1]original_ver!CR234="","")</f>
        <v/>
      </c>
      <c r="CS444" s="15" t="str" cm="1">
        <f t="array" ref="CS444">_xlfn.IFS([1]original_ver!CS234="ประยุกต์",1,[1]original_ver!CS234="ไม่ประยุกต์",0,[1]original_ver!CS234="","")</f>
        <v/>
      </c>
      <c r="CT444" s="48"/>
      <c r="CU444" s="15" t="str" cm="1">
        <f t="array" ref="CU444">_xlfn.IFS([1]original_ver!CV234="ประยุกต์",1,[1]original_ver!CV234="ไม่ประยุกต์",0,[1]original_ver!CV234="","")</f>
        <v/>
      </c>
      <c r="CV444" s="48"/>
      <c r="CW444" s="15" t="str" cm="1">
        <f t="array" ref="CW444">_xlfn.IFS([1]original_ver!CY234="ประยุกต์",1,[1]original_ver!CY234="ไม่ประยุกต์",0,[1]original_ver!CY234="","")</f>
        <v/>
      </c>
      <c r="CX444" s="48"/>
      <c r="CY444" s="15" t="str" cm="1">
        <f t="array" ref="CY444">_xlfn.IFS([1]original_ver!DB234="ประยุกต์",1,[1]original_ver!DB234="ไม่ประยุกต์",0,[1]original_ver!DB234="","")</f>
        <v/>
      </c>
      <c r="CZ444" s="48"/>
      <c r="DA444" s="48"/>
      <c r="DB444" s="48"/>
      <c r="DC444" s="48"/>
      <c r="DD444" s="48"/>
      <c r="DE444" s="48"/>
      <c r="DF444" s="48"/>
      <c r="DG444" s="17">
        <v>1</v>
      </c>
      <c r="DH444" s="17">
        <v>2</v>
      </c>
      <c r="DI444" s="17">
        <v>2</v>
      </c>
      <c r="DJ444" s="17">
        <v>2</v>
      </c>
      <c r="DK444" s="17">
        <v>3</v>
      </c>
      <c r="DL444" s="17">
        <v>2</v>
      </c>
      <c r="DM444" s="48"/>
      <c r="DN444" s="48"/>
      <c r="DO444" s="48"/>
      <c r="DP444" s="48"/>
      <c r="DQ444" s="48"/>
      <c r="DR444" s="48"/>
      <c r="DS444" s="49">
        <v>3</v>
      </c>
      <c r="DT444" s="49">
        <v>3</v>
      </c>
      <c r="DU444" s="17">
        <v>3</v>
      </c>
      <c r="DV444" s="49">
        <v>3</v>
      </c>
      <c r="DW444" s="49">
        <v>3</v>
      </c>
      <c r="DX444" s="49">
        <v>3</v>
      </c>
      <c r="DY444" s="153"/>
      <c r="DZ444" s="25">
        <v>3</v>
      </c>
      <c r="EA444" s="25">
        <v>3</v>
      </c>
      <c r="EB444" s="25">
        <v>3</v>
      </c>
      <c r="EC444" s="25">
        <v>3</v>
      </c>
      <c r="ED444" s="25">
        <v>3</v>
      </c>
      <c r="EE444">
        <v>3</v>
      </c>
    </row>
    <row r="445" spans="1:135" x14ac:dyDescent="0.2">
      <c r="A445">
        <v>222</v>
      </c>
      <c r="AC445">
        <f t="shared" si="41"/>
        <v>0</v>
      </c>
      <c r="AD445" t="e">
        <f t="shared" si="37"/>
        <v>#DIV/0!</v>
      </c>
      <c r="AP445" s="148">
        <f t="shared" si="38"/>
        <v>0</v>
      </c>
      <c r="AQ445" s="148" t="e">
        <f t="shared" si="36"/>
        <v>#DIV/0!</v>
      </c>
      <c r="CI445" s="148" t="e">
        <f t="shared" si="39"/>
        <v>#DIV/0!</v>
      </c>
    </row>
    <row r="446" spans="1:135" x14ac:dyDescent="0.2">
      <c r="A446">
        <v>223</v>
      </c>
      <c r="B446" s="15">
        <v>818</v>
      </c>
      <c r="C446" s="50" t="s">
        <v>796</v>
      </c>
      <c r="D446" cm="1">
        <f t="array" ref="D446">_xlfn.IFS([1]original_ver!D235="Participant",1,[1]original_ver!D235="Non-Participant",0,[1]original_ver!D235="","")</f>
        <v>0</v>
      </c>
      <c r="E446" s="15">
        <v>5</v>
      </c>
      <c r="F446" s="17" cm="1">
        <f t="array" ref="F446">_xlfn.IFS([1]original_ver!F235="ชาย",1,[1]original_ver!F235="หญิง",0,[1]original_ver!F235="","")</f>
        <v>0</v>
      </c>
      <c r="G446" s="15">
        <v>48</v>
      </c>
      <c r="H446" s="17" cm="1">
        <f t="array" ref="H446">_xlfn.IFS([1]original_ver!H235="ไม่มีการศึกษา",0,[1]original_ver!H235="ประถมศึกษา",1,[1]original_ver!H235="มัธยมศึกษาตอนต้น",2,[1]original_ver!H235="มัธยมศึกษาตอนปลาย",3,[1]original_ver!H235="อนุปริญญา (ปวช., ปวส., ฝึกหัดครู)",4,[1]original_ver!H235="ปริญญาตรี",5,[1]original_ver!H235="สูงกว่าปริญญาตรี",6,[1]original_ver!H235="","")</f>
        <v>5</v>
      </c>
      <c r="I446" s="17" cm="1">
        <f t="array" ref="I446">_xlfn.IFS([1]original_ver!I235="โสด",1,[1]original_ver!I235="สมรส/อยู่ด้วยกัน",2,[1]original_ver!I235="หย่าร้าง/แยกกันอยู่",3,[1]original_ver!I235="หม้าย",4,[1]original_ver!I235="","")</f>
        <v>2</v>
      </c>
      <c r="J446" s="15">
        <v>4</v>
      </c>
      <c r="K446" s="15">
        <v>10</v>
      </c>
      <c r="L446" s="17" cm="1">
        <f t="array" ref="L446">_xlfn.IFS([1]original_ver!L235="ใช่",1,[1]original_ver!L235="ไม่ใช่",0,[1]original_ver!L235="","")</f>
        <v>0</v>
      </c>
      <c r="M446" s="17" cm="1">
        <f t="array" ref="M446">_xlfn.IFS([1]original_ver!M235="กู้ยืม",1,[1]original_ver!M235="ไม่กู้ยืม",0,[1]original_ver!M235="","")</f>
        <v>0</v>
      </c>
      <c r="N446" s="17">
        <f>IF($O446&gt;1, 1,0)</f>
        <v>0</v>
      </c>
      <c r="O446" s="51">
        <v>0</v>
      </c>
      <c r="P446" s="17" cm="1">
        <f t="array" ref="P446">_xlfn.IFS([1]original_ver!O235="ใช่",1,[1]original_ver!O235="ไม่ใช่",0,[1]original_ver!O235="","")</f>
        <v>1</v>
      </c>
      <c r="Q446" s="17"/>
      <c r="R446" s="17">
        <v>9</v>
      </c>
      <c r="S446" s="17">
        <v>1</v>
      </c>
      <c r="T446" s="17">
        <v>5</v>
      </c>
      <c r="U446" s="17">
        <v>250</v>
      </c>
      <c r="V446" s="17">
        <v>90</v>
      </c>
      <c r="W446" s="22">
        <f>$U446/$T446</f>
        <v>50</v>
      </c>
      <c r="X446" s="48"/>
      <c r="Y446" s="48"/>
      <c r="Z446" s="48"/>
      <c r="AA446" s="48"/>
      <c r="AB446" s="48"/>
      <c r="AC446" s="48">
        <f t="shared" si="41"/>
        <v>250</v>
      </c>
      <c r="AD446">
        <f t="shared" si="37"/>
        <v>50</v>
      </c>
      <c r="AE446" s="17">
        <v>9</v>
      </c>
      <c r="AF446" s="17">
        <v>1</v>
      </c>
      <c r="AG446" s="17">
        <v>5</v>
      </c>
      <c r="AH446" s="17">
        <v>200</v>
      </c>
      <c r="AI446" s="17">
        <v>120</v>
      </c>
      <c r="AJ446" s="27">
        <f>$AH446/$AG446</f>
        <v>40</v>
      </c>
      <c r="AK446" s="48"/>
      <c r="AL446" s="48"/>
      <c r="AM446" s="48"/>
      <c r="AN446" s="48"/>
      <c r="AO446" s="48"/>
      <c r="AP446" s="149">
        <f t="shared" si="38"/>
        <v>200</v>
      </c>
      <c r="AQ446" s="149">
        <f t="shared" si="36"/>
        <v>40</v>
      </c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9">
        <v>4</v>
      </c>
      <c r="CE446" s="49">
        <v>4</v>
      </c>
      <c r="CF446" s="49">
        <v>4</v>
      </c>
      <c r="CG446" s="49">
        <v>4</v>
      </c>
      <c r="CH446" s="49">
        <v>4</v>
      </c>
      <c r="CI446" s="153">
        <f t="shared" si="39"/>
        <v>4</v>
      </c>
      <c r="CJ446" s="17">
        <v>4</v>
      </c>
      <c r="CK446" cm="1">
        <f t="array" ref="CK446">_xlfn.IFS([1]original_ver!CH235="จากการเข้าร่วมกิจกรรมอบรม ที่จัดโดยโครงการเกษตรกรปราดเปรื่อง (Smart Farmer)",1,[1]original_ver!CH235="จากการเข้าร่วมกิจกรรมอบรม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ๆ",3,[1]original_ver!CH235="จากการเรียนรู้ผ่านประสบการณ์ของผู้อื่น ได้แก่ เพื่อนบ้าน พี่น้อง เพื่อน และญาติ เป็นต้น",4,[1]original_ver!CH235="ไม่ได้เข้าร่วมกิจกรรมอบรมหรือเรียนรู้ใด ๆ (ข้ามไปข้อ 33)",5)</f>
        <v>2</v>
      </c>
      <c r="CL446" s="15" cm="1">
        <f t="array" ref="CL446">_xlfn.IFS([1]original_ver!CJ235="ความรู้ทางการเกษตรและการใช้เทคโนโลยีสำหรับการผลิตในฟาร์ม",1,[1]original_ver!CJ235="การวางแผนและจัดการฟาร์ม เช่น การเก็บเกี่ยว การเงิน และการวางแผนทางการตลาด",2,[1]original_ver!CJ235="การเป็นผู้ประกอบการทางการเกษตร",3,[1]original_ver!CJ235="การเพิ่มมูลค่าผลผลิต และการแปรรูปผลผลิต (รวมถึงการพัฒนาคุณภาพผลผลิต)",4,[1]original_ver!CJ235="","")</f>
        <v>1</v>
      </c>
      <c r="CM446" s="17">
        <v>5</v>
      </c>
      <c r="CN446" s="17">
        <v>2</v>
      </c>
      <c r="CO446" s="15" cm="1">
        <f t="array" ref="CO446">_xlfn.IFS([1]original_ver!CN235="ความรู้ทางการเกษตรและการใช้เทคโนโลยีสำหรับการผลิตในฟาร์ม",1,[1]original_ver!CN235="การวางแผนและจัดการฟาร์ม เช่น การเก็บเกี่ยว การเงิน และการวางแผนทางการตลาด",2,[1]original_ver!CN235="การเป็นผู้ประกอบการทางการเกษตร",3,[1]original_ver!CN235="การเพิ่มมูลค่าผลผลิต และการแปรรูปผลผลิต (รวมถึงการพัฒนาคุณภาพผลผลิต)",4,[1]original_ver!CN235="","")</f>
        <v>4</v>
      </c>
      <c r="CP446" s="17">
        <v>2</v>
      </c>
      <c r="CQ446" s="17">
        <v>2</v>
      </c>
      <c r="CR446" s="15" cm="1">
        <f t="array" ref="CR446">_xlfn.IFS([1]original_ver!CR235="ประยุกต์",1,[1]original_ver!CR235="ไม่ประยุกต์",0,[1]original_ver!CR235="","")</f>
        <v>1</v>
      </c>
      <c r="CS446" s="15" cm="1">
        <f t="array" ref="CS446">_xlfn.IFS([1]original_ver!CS235="ประยุกต์",1,[1]original_ver!CS235="ไม่ประยุกต์",0,[1]original_ver!CS235="","")</f>
        <v>1</v>
      </c>
      <c r="CT446" s="48"/>
      <c r="CU446" s="15" cm="1">
        <f t="array" ref="CU446">_xlfn.IFS([1]original_ver!CV235="ประยุกต์",1,[1]original_ver!CV235="ไม่ประยุกต์",0,[1]original_ver!CV235="","")</f>
        <v>1</v>
      </c>
      <c r="CV446" s="48"/>
      <c r="CW446" s="15" cm="1">
        <f t="array" ref="CW446">_xlfn.IFS([1]original_ver!CY235="ประยุกต์",1,[1]original_ver!CY235="ไม่ประยุกต์",0,[1]original_ver!CY235="","")</f>
        <v>1</v>
      </c>
      <c r="CX446" s="48"/>
      <c r="CY446" s="15" cm="1">
        <f t="array" ref="CY446">_xlfn.IFS([1]original_ver!DB235="ประยุกต์",1,[1]original_ver!DB235="ไม่ประยุกต์",0,[1]original_ver!DB235="","")</f>
        <v>1</v>
      </c>
      <c r="CZ446" s="48"/>
      <c r="DA446" s="48"/>
      <c r="DB446" s="48"/>
      <c r="DC446" s="48"/>
      <c r="DD446" s="48"/>
      <c r="DE446" s="48"/>
      <c r="DF446" s="48"/>
      <c r="DG446" s="17">
        <v>1</v>
      </c>
      <c r="DH446" s="17">
        <v>2</v>
      </c>
      <c r="DI446" s="17">
        <v>2</v>
      </c>
      <c r="DJ446" s="17">
        <v>2</v>
      </c>
      <c r="DK446" s="17">
        <v>3</v>
      </c>
      <c r="DL446" s="17">
        <v>2</v>
      </c>
      <c r="DM446" s="48"/>
      <c r="DN446" s="48"/>
      <c r="DO446" s="48"/>
      <c r="DP446" s="48"/>
      <c r="DQ446" s="48"/>
      <c r="DR446" s="48"/>
      <c r="DS446" s="49">
        <v>3</v>
      </c>
      <c r="DT446" s="49">
        <v>3</v>
      </c>
      <c r="DU446" s="17">
        <v>3</v>
      </c>
      <c r="DV446" s="49">
        <v>3</v>
      </c>
      <c r="DW446" s="49">
        <v>3</v>
      </c>
      <c r="DX446" s="49">
        <v>3</v>
      </c>
      <c r="DY446" s="153"/>
      <c r="DZ446" s="25">
        <v>3</v>
      </c>
      <c r="EA446" s="25">
        <v>3</v>
      </c>
      <c r="EB446" s="25">
        <v>3</v>
      </c>
      <c r="EC446" s="25">
        <v>3</v>
      </c>
      <c r="ED446" s="25">
        <v>3</v>
      </c>
      <c r="EE446">
        <v>3</v>
      </c>
    </row>
    <row r="447" spans="1:135" x14ac:dyDescent="0.2">
      <c r="A447">
        <v>223</v>
      </c>
      <c r="AC447">
        <f t="shared" si="41"/>
        <v>0</v>
      </c>
      <c r="AD447" t="e">
        <f t="shared" si="37"/>
        <v>#DIV/0!</v>
      </c>
      <c r="AP447" s="148">
        <f t="shared" si="38"/>
        <v>0</v>
      </c>
      <c r="AQ447" s="148" t="e">
        <f t="shared" si="36"/>
        <v>#DIV/0!</v>
      </c>
      <c r="CI447" s="148" t="e">
        <f t="shared" si="39"/>
        <v>#DIV/0!</v>
      </c>
    </row>
    <row r="448" spans="1:135" x14ac:dyDescent="0.2">
      <c r="A448">
        <v>224</v>
      </c>
      <c r="B448" s="15">
        <v>819</v>
      </c>
      <c r="C448" s="50" t="s">
        <v>797</v>
      </c>
      <c r="D448" cm="1">
        <f t="array" ref="D448">_xlfn.IFS([1]original_ver!D236="Participant",1,[1]original_ver!D236="Non-Participant",0,[1]original_ver!D236="","")</f>
        <v>0</v>
      </c>
      <c r="E448" s="15">
        <v>5</v>
      </c>
      <c r="F448" s="17" cm="1">
        <f t="array" ref="F448">_xlfn.IFS([1]original_ver!F236="ชาย",1,[1]original_ver!F236="หญิง",0,[1]original_ver!F236="","")</f>
        <v>0</v>
      </c>
      <c r="G448" s="15">
        <v>51</v>
      </c>
      <c r="H448" s="17" cm="1">
        <f t="array" ref="H448">_xlfn.IFS([1]original_ver!H236="ไม่มีการศึกษา",0,[1]original_ver!H236="ประถมศึกษา",1,[1]original_ver!H236="มัธยมศึกษาตอนต้น",2,[1]original_ver!H236="มัธยมศึกษาตอนปลาย",3,[1]original_ver!H236="อนุปริญญา (ปวช., ปวส., ฝึกหัดครู)",4,[1]original_ver!H236="ปริญญาตรี",5,[1]original_ver!H236="สูงกว่าปริญญาตรี",6,[1]original_ver!H236="","")</f>
        <v>5</v>
      </c>
      <c r="I448" s="17" cm="1">
        <f t="array" ref="I448">_xlfn.IFS([1]original_ver!I236="โสด",1,[1]original_ver!I236="สมรส/อยู่ด้วยกัน",2,[1]original_ver!I236="หย่าร้าง/แยกกันอยู่",3,[1]original_ver!I236="หม้าย",4,[1]original_ver!I236="","")</f>
        <v>2</v>
      </c>
      <c r="J448" s="15">
        <v>4</v>
      </c>
      <c r="K448" s="15">
        <v>10</v>
      </c>
      <c r="L448" s="17" cm="1">
        <f t="array" ref="L448">_xlfn.IFS([1]original_ver!L236="ใช่",1,[1]original_ver!L236="ไม่ใช่",0,[1]original_ver!L236="","")</f>
        <v>0</v>
      </c>
      <c r="M448" s="17" cm="1">
        <f t="array" ref="M448">_xlfn.IFS([1]original_ver!M236="กู้ยืม",1,[1]original_ver!M236="ไม่กู้ยืม",0,[1]original_ver!M236="","")</f>
        <v>1</v>
      </c>
      <c r="N448" s="17">
        <f>IF($O448&gt;1, 1,0)</f>
        <v>1</v>
      </c>
      <c r="O448" s="23">
        <v>240000</v>
      </c>
      <c r="P448" s="17" cm="1">
        <f t="array" ref="P448">_xlfn.IFS([1]original_ver!O236="ใช่",1,[1]original_ver!O236="ไม่ใช่",0,[1]original_ver!O236="","")</f>
        <v>1</v>
      </c>
      <c r="Q448" s="17"/>
      <c r="R448" s="17">
        <v>9</v>
      </c>
      <c r="S448" s="17">
        <v>4</v>
      </c>
      <c r="T448" s="17">
        <v>4</v>
      </c>
      <c r="U448" s="17">
        <v>1000</v>
      </c>
      <c r="V448" s="17">
        <v>2.5</v>
      </c>
      <c r="W448" s="22">
        <f>$U448/$T448</f>
        <v>250</v>
      </c>
      <c r="X448" s="48"/>
      <c r="Y448" s="48"/>
      <c r="Z448" s="48"/>
      <c r="AA448" s="48"/>
      <c r="AB448" s="48"/>
      <c r="AC448" s="48">
        <f t="shared" si="41"/>
        <v>1000</v>
      </c>
      <c r="AD448">
        <f t="shared" si="37"/>
        <v>250</v>
      </c>
      <c r="AE448" s="17">
        <v>9</v>
      </c>
      <c r="AF448" s="17">
        <v>4</v>
      </c>
      <c r="AG448" s="17">
        <v>4</v>
      </c>
      <c r="AH448" s="17">
        <v>2000</v>
      </c>
      <c r="AI448" s="17">
        <v>2.5</v>
      </c>
      <c r="AJ448" s="27">
        <f>$AH448/$AG448</f>
        <v>500</v>
      </c>
      <c r="AK448" s="48"/>
      <c r="AL448" s="48"/>
      <c r="AM448" s="48"/>
      <c r="AN448" s="48"/>
      <c r="AO448" s="48"/>
      <c r="AP448" s="149">
        <f t="shared" si="38"/>
        <v>2000</v>
      </c>
      <c r="AQ448" s="149">
        <f t="shared" si="36"/>
        <v>500</v>
      </c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9">
        <v>3.75</v>
      </c>
      <c r="CE448" s="49">
        <v>3</v>
      </c>
      <c r="CF448" s="49">
        <v>3</v>
      </c>
      <c r="CG448" s="49">
        <v>3</v>
      </c>
      <c r="CH448" s="49">
        <v>3</v>
      </c>
      <c r="CI448" s="153">
        <f t="shared" si="39"/>
        <v>3.15</v>
      </c>
      <c r="CJ448" s="17">
        <v>3</v>
      </c>
      <c r="CK448" cm="1">
        <f t="array" ref="CK448">_xlfn.IFS([1]original_ver!CH236="จากการเข้าร่วมกิจกรรมอบรม ที่จัดโดยโครงการเกษตรกรปราดเปรื่อง (Smart Farmer)",1,[1]original_ver!CH236="จากการเข้าร่วมกิจกรรมอบรม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ๆ",3,[1]original_ver!CH236="จากการเรียนรู้ผ่านประสบการณ์ของผู้อื่น ได้แก่ เพื่อนบ้าน พี่น้อง เพื่อน และญาติ เป็นต้น",4,[1]original_ver!CH236="ไม่ได้เข้าร่วมกิจกรรมอบรมหรือเรียนรู้ใด ๆ (ข้ามไปข้อ 33)",5)</f>
        <v>2</v>
      </c>
      <c r="CL448" s="15" cm="1">
        <f t="array" ref="CL448">_xlfn.IFS([1]original_ver!CJ236="ความรู้ทางการเกษตรและการใช้เทคโนโลยีสำหรับการผลิตในฟาร์ม",1,[1]original_ver!CJ236="การวางแผนและจัดการฟาร์ม เช่น การเก็บเกี่ยว การเงิน และการวางแผนทางการตลาด",2,[1]original_ver!CJ236="การเป็นผู้ประกอบการทางการเกษตร",3,[1]original_ver!CJ236="การเพิ่มมูลค่าผลผลิต และการแปรรูปผลผลิต (รวมถึงการพัฒนาคุณภาพผลผลิต)",4,[1]original_ver!CJ236="","")</f>
        <v>1</v>
      </c>
      <c r="CM448" s="17">
        <v>6</v>
      </c>
      <c r="CN448" s="17">
        <v>2</v>
      </c>
      <c r="CO448" s="15" cm="1">
        <f t="array" ref="CO448">_xlfn.IFS([1]original_ver!CN236="ความรู้ทางการเกษตรและการใช้เทคโนโลยีสำหรับการผลิตในฟาร์ม",1,[1]original_ver!CN236="การวางแผนและจัดการฟาร์ม เช่น การเก็บเกี่ยว การเงิน และการวางแผนทางการตลาด",2,[1]original_ver!CN236="การเป็นผู้ประกอบการทางการเกษตร",3,[1]original_ver!CN236="การเพิ่มมูลค่าผลผลิต และการแปรรูปผลผลิต (รวมถึงการพัฒนาคุณภาพผลผลิต)",4,[1]original_ver!CN236="","")</f>
        <v>4</v>
      </c>
      <c r="CP448" s="17">
        <v>3</v>
      </c>
      <c r="CQ448" s="17">
        <v>2</v>
      </c>
      <c r="CR448" s="15" cm="1">
        <f t="array" ref="CR448">_xlfn.IFS([1]original_ver!CR236="ประยุกต์",1,[1]original_ver!CR236="ไม่ประยุกต์",0,[1]original_ver!CR236="","")</f>
        <v>1</v>
      </c>
      <c r="CS448" s="15" cm="1">
        <f t="array" ref="CS448">_xlfn.IFS([1]original_ver!CS236="ประยุกต์",1,[1]original_ver!CS236="ไม่ประยุกต์",0,[1]original_ver!CS236="","")</f>
        <v>1</v>
      </c>
      <c r="CT448" s="48"/>
      <c r="CU448" s="15" cm="1">
        <f t="array" ref="CU448">_xlfn.IFS([1]original_ver!CV236="ประยุกต์",1,[1]original_ver!CV236="ไม่ประยุกต์",0,[1]original_ver!CV236="","")</f>
        <v>1</v>
      </c>
      <c r="CV448" s="48"/>
      <c r="CW448" s="15" cm="1">
        <f t="array" ref="CW448">_xlfn.IFS([1]original_ver!CY236="ประยุกต์",1,[1]original_ver!CY236="ไม่ประยุกต์",0,[1]original_ver!CY236="","")</f>
        <v>1</v>
      </c>
      <c r="CX448" s="48"/>
      <c r="CY448" s="15" cm="1">
        <f t="array" ref="CY448">_xlfn.IFS([1]original_ver!DB236="ประยุกต์",1,[1]original_ver!DB236="ไม่ประยุกต์",0,[1]original_ver!DB236="","")</f>
        <v>1</v>
      </c>
      <c r="CZ448" s="48"/>
      <c r="DA448" s="48"/>
      <c r="DB448" s="48"/>
      <c r="DC448" s="48"/>
      <c r="DD448" s="48"/>
      <c r="DE448" s="48"/>
      <c r="DF448" s="48"/>
      <c r="DG448" s="17">
        <v>1</v>
      </c>
      <c r="DH448" s="17">
        <v>2</v>
      </c>
      <c r="DI448" s="17">
        <v>2</v>
      </c>
      <c r="DJ448" s="17">
        <v>2</v>
      </c>
      <c r="DK448" s="17">
        <v>3</v>
      </c>
      <c r="DL448" s="17">
        <v>2</v>
      </c>
      <c r="DM448" s="48"/>
      <c r="DN448" s="48"/>
      <c r="DO448" s="48"/>
      <c r="DP448" s="48"/>
      <c r="DQ448" s="48"/>
      <c r="DR448" s="48"/>
      <c r="DS448" s="49">
        <v>3</v>
      </c>
      <c r="DT448" s="49">
        <v>3</v>
      </c>
      <c r="DU448" s="17">
        <v>3</v>
      </c>
      <c r="DV448" s="49">
        <v>3</v>
      </c>
      <c r="DW448" s="49">
        <v>3</v>
      </c>
      <c r="DX448" s="49">
        <v>3</v>
      </c>
      <c r="DY448" s="153"/>
      <c r="DZ448" s="25">
        <v>4</v>
      </c>
      <c r="EA448" s="25">
        <v>4</v>
      </c>
      <c r="EB448" s="25">
        <v>4</v>
      </c>
      <c r="EC448" s="25">
        <v>4</v>
      </c>
      <c r="ED448" s="25">
        <v>4</v>
      </c>
      <c r="EE448">
        <v>4</v>
      </c>
    </row>
    <row r="449" spans="1:135" x14ac:dyDescent="0.2">
      <c r="A449">
        <v>224</v>
      </c>
      <c r="AC449">
        <f t="shared" si="41"/>
        <v>0</v>
      </c>
      <c r="AD449" t="e">
        <f t="shared" si="37"/>
        <v>#DIV/0!</v>
      </c>
      <c r="AP449" s="148">
        <f t="shared" si="38"/>
        <v>0</v>
      </c>
      <c r="AQ449" s="148" t="e">
        <f t="shared" si="36"/>
        <v>#DIV/0!</v>
      </c>
      <c r="CI449" s="148" t="e">
        <f t="shared" si="39"/>
        <v>#DIV/0!</v>
      </c>
    </row>
    <row r="450" spans="1:135" x14ac:dyDescent="0.2">
      <c r="A450">
        <v>225</v>
      </c>
      <c r="B450" s="15">
        <v>820</v>
      </c>
      <c r="C450" s="47" t="s">
        <v>798</v>
      </c>
      <c r="D450" cm="1">
        <f t="array" ref="D450">_xlfn.IFS([1]original_ver!D237="Participant",1,[1]original_ver!D237="Non-Participant",0,[1]original_ver!D237="","")</f>
        <v>0</v>
      </c>
      <c r="E450" s="15">
        <v>5</v>
      </c>
      <c r="F450" s="17" cm="1">
        <f t="array" ref="F450">_xlfn.IFS([1]original_ver!F237="ชาย",1,[1]original_ver!F237="หญิง",0,[1]original_ver!F237="","")</f>
        <v>0</v>
      </c>
      <c r="G450" s="15">
        <v>36</v>
      </c>
      <c r="H450" s="17" cm="1">
        <f t="array" ref="H450">_xlfn.IFS([1]original_ver!H237="ไม่มีการศึกษา",0,[1]original_ver!H237="ประถมศึกษา",1,[1]original_ver!H237="มัธยมศึกษาตอนต้น",2,[1]original_ver!H237="มัธยมศึกษาตอนปลาย",3,[1]original_ver!H237="อนุปริญญา (ปวช., ปวส., ฝึกหัดครู)",4,[1]original_ver!H237="ปริญญาตรี",5,[1]original_ver!H237="สูงกว่าปริญญาตรี",6,[1]original_ver!H237="","")</f>
        <v>5</v>
      </c>
      <c r="I450" s="17" cm="1">
        <f t="array" ref="I450">_xlfn.IFS([1]original_ver!I237="โสด",1,[1]original_ver!I237="สมรส/อยู่ด้วยกัน",2,[1]original_ver!I237="หย่าร้าง/แยกกันอยู่",3,[1]original_ver!I237="หม้าย",4,[1]original_ver!I237="","")</f>
        <v>3</v>
      </c>
      <c r="J450" s="15">
        <v>3</v>
      </c>
      <c r="K450" s="15">
        <v>15</v>
      </c>
      <c r="L450" s="17" cm="1">
        <f t="array" ref="L450">_xlfn.IFS([1]original_ver!L237="ใช่",1,[1]original_ver!L237="ไม่ใช่",0,[1]original_ver!L237="","")</f>
        <v>0</v>
      </c>
      <c r="M450" s="17" cm="1">
        <f t="array" ref="M450">_xlfn.IFS([1]original_ver!M237="กู้ยืม",1,[1]original_ver!M237="ไม่กู้ยืม",0,[1]original_ver!M237="","")</f>
        <v>1</v>
      </c>
      <c r="N450" s="17">
        <f>IF($O450&gt;1, 1,0)</f>
        <v>0</v>
      </c>
      <c r="O450" s="51">
        <v>0</v>
      </c>
      <c r="P450" s="17" cm="1">
        <f t="array" ref="P450">_xlfn.IFS([1]original_ver!O237="ใช่",1,[1]original_ver!O237="ไม่ใช่",0,[1]original_ver!O237="","")</f>
        <v>1</v>
      </c>
      <c r="Q450" s="17"/>
      <c r="R450" s="17">
        <v>1</v>
      </c>
      <c r="S450" s="17">
        <v>1</v>
      </c>
      <c r="T450" s="17">
        <v>6</v>
      </c>
      <c r="U450" s="17">
        <v>4800</v>
      </c>
      <c r="V450" s="53">
        <v>10</v>
      </c>
      <c r="W450" s="20">
        <f>$U450/$T450</f>
        <v>800</v>
      </c>
      <c r="X450" s="48"/>
      <c r="Y450" s="48"/>
      <c r="Z450" s="48"/>
      <c r="AA450" s="48"/>
      <c r="AB450" s="48"/>
      <c r="AC450" s="48">
        <f t="shared" si="41"/>
        <v>4800</v>
      </c>
      <c r="AD450">
        <f t="shared" si="37"/>
        <v>800</v>
      </c>
      <c r="AE450" s="17">
        <v>1</v>
      </c>
      <c r="AF450" s="17">
        <v>1</v>
      </c>
      <c r="AG450" s="17">
        <v>12</v>
      </c>
      <c r="AH450" s="17">
        <v>4800</v>
      </c>
      <c r="AI450" s="18">
        <v>8</v>
      </c>
      <c r="AJ450" s="27">
        <f>$AH450/$AG450</f>
        <v>400</v>
      </c>
      <c r="AK450" s="48"/>
      <c r="AL450" s="48"/>
      <c r="AM450" s="48"/>
      <c r="AN450" s="48"/>
      <c r="AO450" s="48"/>
      <c r="AP450" s="149">
        <f t="shared" si="38"/>
        <v>4800</v>
      </c>
      <c r="AQ450" s="149">
        <f t="shared" ref="AQ450:AQ513" si="42">$AP450/$AG450</f>
        <v>400</v>
      </c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9">
        <v>4.5</v>
      </c>
      <c r="CE450" s="49">
        <v>4</v>
      </c>
      <c r="CF450" s="49">
        <v>3</v>
      </c>
      <c r="CG450" s="49">
        <v>3</v>
      </c>
      <c r="CH450" s="49">
        <v>5</v>
      </c>
      <c r="CI450" s="153">
        <f t="shared" si="39"/>
        <v>3.9</v>
      </c>
      <c r="CJ450" s="17">
        <v>3</v>
      </c>
      <c r="CK450" cm="1">
        <f t="array" ref="CK450">_xlfn.IFS([1]original_ver!CH237="จากการเข้าร่วมกิจกรรมอบรม ที่จัดโดยโครงการเกษตรกรปราดเปรื่อง (Smart Farmer)",1,[1]original_ver!CH237="จากการเข้าร่วมกิจกรรมอบรม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ๆ",3,[1]original_ver!CH237="จากการเรียนรู้ผ่านประสบการณ์ของผู้อื่น ได้แก่ เพื่อนบ้าน พี่น้อง เพื่อน และญาติ เป็นต้น",4,[1]original_ver!CH237="ไม่ได้เข้าร่วมกิจกรรมอบรมหรือเรียนรู้ใด ๆ (ข้ามไปข้อ 33)",5)</f>
        <v>2</v>
      </c>
      <c r="CL450" s="15" cm="1">
        <f t="array" ref="CL450">_xlfn.IFS([1]original_ver!CJ237="ความรู้ทางการเกษตรและการใช้เทคโนโลยีสำหรับการผลิตในฟาร์ม",1,[1]original_ver!CJ237="การวางแผนและจัดการฟาร์ม เช่น การเก็บเกี่ยว การเงิน และการวางแผนทางการตลาด",2,[1]original_ver!CJ237="การเป็นผู้ประกอบการทางการเกษตร",3,[1]original_ver!CJ237="การเพิ่มมูลค่าผลผลิต และการแปรรูปผลผลิต (รวมถึงการพัฒนาคุณภาพผลผลิต)",4,[1]original_ver!CJ237="","")</f>
        <v>2</v>
      </c>
      <c r="CM450" s="17">
        <v>10</v>
      </c>
      <c r="CN450" s="17">
        <v>2</v>
      </c>
      <c r="CO450" s="15" cm="1">
        <f t="array" ref="CO450">_xlfn.IFS([1]original_ver!CN237="ความรู้ทางการเกษตรและการใช้เทคโนโลยีสำหรับการผลิตในฟาร์ม",1,[1]original_ver!CN237="การวางแผนและจัดการฟาร์ม เช่น การเก็บเกี่ยว การเงิน และการวางแผนทางการตลาด",2,[1]original_ver!CN237="การเป็นผู้ประกอบการทางการเกษตร",3,[1]original_ver!CN237="การเพิ่มมูลค่าผลผลิต และการแปรรูปผลผลิต (รวมถึงการพัฒนาคุณภาพผลผลิต)",4,[1]original_ver!CN237="","")</f>
        <v>4</v>
      </c>
      <c r="CP450" s="17">
        <v>3</v>
      </c>
      <c r="CQ450" s="17">
        <v>2</v>
      </c>
      <c r="CR450" s="15" cm="1">
        <f t="array" ref="CR450">_xlfn.IFS([1]original_ver!CR237="ประยุกต์",1,[1]original_ver!CR237="ไม่ประยุกต์",0,[1]original_ver!CR237="","")</f>
        <v>1</v>
      </c>
      <c r="CS450" s="15" cm="1">
        <f t="array" ref="CS450">_xlfn.IFS([1]original_ver!CS237="ประยุกต์",1,[1]original_ver!CS237="ไม่ประยุกต์",0,[1]original_ver!CS237="","")</f>
        <v>1</v>
      </c>
      <c r="CT450" s="48"/>
      <c r="CU450" s="15" cm="1">
        <f t="array" ref="CU450">_xlfn.IFS([1]original_ver!CV237="ประยุกต์",1,[1]original_ver!CV237="ไม่ประยุกต์",0,[1]original_ver!CV237="","")</f>
        <v>1</v>
      </c>
      <c r="CV450" s="48"/>
      <c r="CW450" s="15" cm="1">
        <f t="array" ref="CW450">_xlfn.IFS([1]original_ver!CY237="ประยุกต์",1,[1]original_ver!CY237="ไม่ประยุกต์",0,[1]original_ver!CY237="","")</f>
        <v>1</v>
      </c>
      <c r="CX450" s="48"/>
      <c r="CY450" s="15" cm="1">
        <f t="array" ref="CY450">_xlfn.IFS([1]original_ver!DB237="ประยุกต์",1,[1]original_ver!DB237="ไม่ประยุกต์",0,[1]original_ver!DB237="","")</f>
        <v>1</v>
      </c>
      <c r="CZ450" s="48"/>
      <c r="DA450" s="48"/>
      <c r="DB450" s="48"/>
      <c r="DC450" s="48"/>
      <c r="DD450" s="48"/>
      <c r="DE450" s="48"/>
      <c r="DF450" s="48"/>
      <c r="DG450" s="17">
        <v>1</v>
      </c>
      <c r="DH450" s="17">
        <v>2</v>
      </c>
      <c r="DI450" s="17">
        <v>2</v>
      </c>
      <c r="DJ450" s="17">
        <v>2</v>
      </c>
      <c r="DK450" s="17">
        <v>3</v>
      </c>
      <c r="DL450" s="17">
        <v>2</v>
      </c>
      <c r="DM450" s="48"/>
      <c r="DN450" s="48"/>
      <c r="DO450" s="48"/>
      <c r="DP450" s="48"/>
      <c r="DQ450" s="48"/>
      <c r="DR450" s="48"/>
      <c r="DS450" s="49">
        <v>3</v>
      </c>
      <c r="DT450" s="49">
        <v>3</v>
      </c>
      <c r="DU450" s="17">
        <v>3</v>
      </c>
      <c r="DV450" s="49">
        <v>3</v>
      </c>
      <c r="DW450" s="49">
        <v>3</v>
      </c>
      <c r="DX450" s="49">
        <v>3</v>
      </c>
      <c r="DY450" s="153"/>
      <c r="DZ450" s="25">
        <v>3</v>
      </c>
      <c r="EA450" s="25">
        <v>3</v>
      </c>
      <c r="EB450" s="25">
        <v>3</v>
      </c>
      <c r="EC450" s="25">
        <v>3</v>
      </c>
      <c r="ED450" s="25">
        <v>3</v>
      </c>
      <c r="EE450">
        <v>3</v>
      </c>
    </row>
    <row r="451" spans="1:135" x14ac:dyDescent="0.2">
      <c r="A451">
        <v>225</v>
      </c>
      <c r="AC451">
        <f t="shared" si="41"/>
        <v>0</v>
      </c>
      <c r="AD451" t="e">
        <f t="shared" ref="AD451:AD514" si="43">$AC451/$T451</f>
        <v>#DIV/0!</v>
      </c>
      <c r="AP451" s="148">
        <f t="shared" ref="AP451:AP514" si="44">$AH451+$AM451</f>
        <v>0</v>
      </c>
      <c r="AQ451" s="148" t="e">
        <f t="shared" si="42"/>
        <v>#DIV/0!</v>
      </c>
      <c r="CI451" s="148" t="e">
        <f t="shared" ref="CI451:CI514" si="45">AVERAGE($CD451:$CH451)</f>
        <v>#DIV/0!</v>
      </c>
    </row>
    <row r="452" spans="1:135" x14ac:dyDescent="0.2">
      <c r="A452">
        <v>226</v>
      </c>
      <c r="B452" s="15">
        <v>821</v>
      </c>
      <c r="C452" s="50" t="s">
        <v>799</v>
      </c>
      <c r="D452" cm="1">
        <f t="array" ref="D452">_xlfn.IFS([1]original_ver!D238="Participant",1,[1]original_ver!D238="Non-Participant",0,[1]original_ver!D238="","")</f>
        <v>1</v>
      </c>
      <c r="E452" s="15">
        <v>5</v>
      </c>
      <c r="F452" s="17" cm="1">
        <f t="array" ref="F452">_xlfn.IFS([1]original_ver!F238="ชาย",1,[1]original_ver!F238="หญิง",0,[1]original_ver!F238="","")</f>
        <v>0</v>
      </c>
      <c r="G452" s="15">
        <v>47</v>
      </c>
      <c r="H452" s="17" cm="1">
        <f t="array" ref="H452">_xlfn.IFS([1]original_ver!H238="ไม่มีการศึกษา",0,[1]original_ver!H238="ประถมศึกษา",1,[1]original_ver!H238="มัธยมศึกษาตอนต้น",2,[1]original_ver!H238="มัธยมศึกษาตอนปลาย",3,[1]original_ver!H238="อนุปริญญา (ปวช., ปวส., ฝึกหัดครู)",4,[1]original_ver!H238="ปริญญาตรี",5,[1]original_ver!H238="สูงกว่าปริญญาตรี",6,[1]original_ver!H238="","")</f>
        <v>3</v>
      </c>
      <c r="I452" s="17" cm="1">
        <f t="array" ref="I452">_xlfn.IFS([1]original_ver!I238="โสด",1,[1]original_ver!I238="สมรส/อยู่ด้วยกัน",2,[1]original_ver!I238="หย่าร้าง/แยกกันอยู่",3,[1]original_ver!I238="หม้าย",4,[1]original_ver!I238="","")</f>
        <v>1</v>
      </c>
      <c r="J452" s="15">
        <v>5</v>
      </c>
      <c r="K452" s="15">
        <v>15</v>
      </c>
      <c r="L452" s="17" cm="1">
        <f t="array" ref="L452">_xlfn.IFS([1]original_ver!L238="ใช่",1,[1]original_ver!L238="ไม่ใช่",0,[1]original_ver!L238="","")</f>
        <v>0</v>
      </c>
      <c r="M452" s="17" cm="1">
        <f t="array" ref="M452">_xlfn.IFS([1]original_ver!M238="กู้ยืม",1,[1]original_ver!M238="ไม่กู้ยืม",0,[1]original_ver!M238="","")</f>
        <v>1</v>
      </c>
      <c r="N452" s="17">
        <f>IF($O452&gt;1, 1,0)</f>
        <v>0</v>
      </c>
      <c r="O452" s="51">
        <v>0</v>
      </c>
      <c r="P452" s="17" cm="1">
        <f t="array" ref="P452">_xlfn.IFS([1]original_ver!O238="ใช่",1,[1]original_ver!O238="ไม่ใช่",0,[1]original_ver!O238="","")</f>
        <v>1</v>
      </c>
      <c r="Q452" s="17"/>
      <c r="R452" s="17">
        <v>7</v>
      </c>
      <c r="S452" s="17">
        <v>1</v>
      </c>
      <c r="T452" s="17">
        <v>30</v>
      </c>
      <c r="U452" s="17">
        <v>50000</v>
      </c>
      <c r="V452" s="17">
        <v>30</v>
      </c>
      <c r="W452" s="22">
        <f>$U452/$T452</f>
        <v>1666.6666666666667</v>
      </c>
      <c r="X452" s="48"/>
      <c r="Y452" s="48"/>
      <c r="Z452" s="48"/>
      <c r="AA452" s="48"/>
      <c r="AB452" s="48"/>
      <c r="AC452" s="48">
        <f t="shared" si="41"/>
        <v>50000</v>
      </c>
      <c r="AD452">
        <f t="shared" si="43"/>
        <v>1666.6666666666667</v>
      </c>
      <c r="AE452" s="17">
        <v>7</v>
      </c>
      <c r="AF452" s="17">
        <v>1</v>
      </c>
      <c r="AG452" s="17">
        <v>30</v>
      </c>
      <c r="AH452" s="17">
        <v>45000</v>
      </c>
      <c r="AI452" s="17">
        <v>30</v>
      </c>
      <c r="AJ452" s="27">
        <f>$AH452/$AG452</f>
        <v>1500</v>
      </c>
      <c r="AK452" s="48"/>
      <c r="AL452" s="48"/>
      <c r="AM452" s="48"/>
      <c r="AN452" s="48"/>
      <c r="AO452" s="48"/>
      <c r="AP452" s="149">
        <f t="shared" si="44"/>
        <v>45000</v>
      </c>
      <c r="AQ452" s="149">
        <f t="shared" si="42"/>
        <v>1500</v>
      </c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9">
        <v>4.75</v>
      </c>
      <c r="CE452" s="49">
        <v>4</v>
      </c>
      <c r="CF452" s="49">
        <v>4</v>
      </c>
      <c r="CG452" s="49">
        <v>4</v>
      </c>
      <c r="CH452" s="49">
        <v>5</v>
      </c>
      <c r="CI452" s="153">
        <f t="shared" si="45"/>
        <v>4.3499999999999996</v>
      </c>
      <c r="CJ452" s="17">
        <v>5</v>
      </c>
      <c r="CK452" cm="1">
        <f t="array" ref="CK452">_xlfn.IFS([1]original_ver!CH238="จากการเข้าร่วมกิจกรรมอบรม ที่จัดโดยโครงการเกษตรกรปราดเปรื่อง (Smart Farmer)",1,[1]original_ver!CH238="จากการเข้าร่วมกิจกรรมอบรม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ๆ",3,[1]original_ver!CH238="จากการเรียนรู้ผ่านประสบการณ์ของผู้อื่น ได้แก่ เพื่อนบ้าน พี่น้อง เพื่อน และญาติ เป็นต้น",4,[1]original_ver!CH238="ไม่ได้เข้าร่วมกิจกรรมอบรมหรือเรียนรู้ใด ๆ (ข้ามไปข้อ 33)",5)</f>
        <v>5</v>
      </c>
      <c r="CL452" s="15" t="str" cm="1">
        <f t="array" ref="CL452">_xlfn.IFS([1]original_ver!CJ238="ความรู้ทางการเกษตรและการใช้เทคโนโลยีสำหรับการผลิตในฟาร์ม",1,[1]original_ver!CJ238="การวางแผนและจัดการฟาร์ม เช่น การเก็บเกี่ยว การเงิน และการวางแผนทางการตลาด",2,[1]original_ver!CJ238="การเป็นผู้ประกอบการทางการเกษตร",3,[1]original_ver!CJ238="การเพิ่มมูลค่าผลผลิต และการแปรรูปผลผลิต (รวมถึงการพัฒนาคุณภาพผลผลิต)",4,[1]original_ver!CJ238="","")</f>
        <v/>
      </c>
      <c r="CM452" s="48"/>
      <c r="CN452" s="48"/>
      <c r="CO452" s="15" t="str" cm="1">
        <f t="array" ref="CO452">_xlfn.IFS([1]original_ver!CN238="ความรู้ทางการเกษตรและการใช้เทคโนโลยีสำหรับการผลิตในฟาร์ม",1,[1]original_ver!CN238="การวางแผนและจัดการฟาร์ม เช่น การเก็บเกี่ยว การเงิน และการวางแผนทางการตลาด",2,[1]original_ver!CN238="การเป็นผู้ประกอบการทางการเกษตร",3,[1]original_ver!CN238="การเพิ่มมูลค่าผลผลิต และการแปรรูปผลผลิต (รวมถึงการพัฒนาคุณภาพผลผลิต)",4,[1]original_ver!CN238="","")</f>
        <v/>
      </c>
      <c r="CP452" s="48"/>
      <c r="CQ452" s="48"/>
      <c r="CR452" s="15" t="str" cm="1">
        <f t="array" ref="CR452">_xlfn.IFS([1]original_ver!CR238="ประยุกต์",1,[1]original_ver!CR238="ไม่ประยุกต์",0,[1]original_ver!CR238="","")</f>
        <v/>
      </c>
      <c r="CS452" s="15" t="str" cm="1">
        <f t="array" ref="CS452">_xlfn.IFS([1]original_ver!CS238="ประยุกต์",1,[1]original_ver!CS238="ไม่ประยุกต์",0,[1]original_ver!CS238="","")</f>
        <v/>
      </c>
      <c r="CT452" s="48"/>
      <c r="CU452" s="15" t="str" cm="1">
        <f t="array" ref="CU452">_xlfn.IFS([1]original_ver!CV238="ประยุกต์",1,[1]original_ver!CV238="ไม่ประยุกต์",0,[1]original_ver!CV238="","")</f>
        <v/>
      </c>
      <c r="CV452" s="48"/>
      <c r="CW452" s="15" t="str" cm="1">
        <f t="array" ref="CW452">_xlfn.IFS([1]original_ver!CY238="ประยุกต์",1,[1]original_ver!CY238="ไม่ประยุกต์",0,[1]original_ver!CY238="","")</f>
        <v/>
      </c>
      <c r="CX452" s="48"/>
      <c r="CY452" s="15" t="str" cm="1">
        <f t="array" ref="CY452">_xlfn.IFS([1]original_ver!DB238="ประยุกต์",1,[1]original_ver!DB238="ไม่ประยุกต์",0,[1]original_ver!DB238="","")</f>
        <v/>
      </c>
      <c r="CZ452" s="48"/>
      <c r="DA452" s="48"/>
      <c r="DB452" s="48"/>
      <c r="DC452" s="48"/>
      <c r="DD452" s="48"/>
      <c r="DE452" s="48"/>
      <c r="DF452" s="48"/>
      <c r="DG452" s="17">
        <v>1</v>
      </c>
      <c r="DH452" s="17">
        <v>2</v>
      </c>
      <c r="DI452" s="17">
        <v>2</v>
      </c>
      <c r="DJ452" s="17">
        <v>2</v>
      </c>
      <c r="DK452" s="17">
        <v>3</v>
      </c>
      <c r="DL452" s="17">
        <v>2</v>
      </c>
      <c r="DM452" s="48"/>
      <c r="DN452" s="48"/>
      <c r="DO452" s="48"/>
      <c r="DP452" s="48"/>
      <c r="DQ452" s="48"/>
      <c r="DR452" s="48"/>
      <c r="DS452" s="49">
        <v>3</v>
      </c>
      <c r="DT452" s="49">
        <v>3</v>
      </c>
      <c r="DU452" s="17">
        <v>3</v>
      </c>
      <c r="DV452" s="49">
        <v>3</v>
      </c>
      <c r="DW452" s="49">
        <v>3</v>
      </c>
      <c r="DX452" s="49">
        <v>3</v>
      </c>
      <c r="DY452" s="153"/>
      <c r="DZ452" s="25">
        <v>3</v>
      </c>
      <c r="EA452" s="25">
        <v>3</v>
      </c>
      <c r="EB452" s="25">
        <v>3</v>
      </c>
      <c r="EC452" s="25">
        <v>3</v>
      </c>
      <c r="ED452" s="25">
        <v>3</v>
      </c>
      <c r="EE452">
        <v>3</v>
      </c>
    </row>
    <row r="453" spans="1:135" x14ac:dyDescent="0.2">
      <c r="A453">
        <v>226</v>
      </c>
      <c r="AC453">
        <f t="shared" si="41"/>
        <v>0</v>
      </c>
      <c r="AD453" t="e">
        <f t="shared" si="43"/>
        <v>#DIV/0!</v>
      </c>
      <c r="AP453" s="148">
        <f t="shared" si="44"/>
        <v>0</v>
      </c>
      <c r="AQ453" s="148" t="e">
        <f t="shared" si="42"/>
        <v>#DIV/0!</v>
      </c>
      <c r="CI453" s="148" t="e">
        <f t="shared" si="45"/>
        <v>#DIV/0!</v>
      </c>
    </row>
    <row r="454" spans="1:135" x14ac:dyDescent="0.2">
      <c r="A454">
        <v>227</v>
      </c>
      <c r="B454" s="15">
        <v>822</v>
      </c>
      <c r="C454" s="47" t="s">
        <v>800</v>
      </c>
      <c r="D454" cm="1">
        <f t="array" ref="D454">_xlfn.IFS([1]original_ver!D239="Participant",1,[1]original_ver!D239="Non-Participant",0,[1]original_ver!D239="","")</f>
        <v>1</v>
      </c>
      <c r="E454" s="15">
        <v>5</v>
      </c>
      <c r="F454" s="17" cm="1">
        <f t="array" ref="F454">_xlfn.IFS([1]original_ver!F239="ชาย",1,[1]original_ver!F239="หญิง",0,[1]original_ver!F239="","")</f>
        <v>0</v>
      </c>
      <c r="G454" s="15">
        <v>39</v>
      </c>
      <c r="H454" s="17" cm="1">
        <f t="array" ref="H454">_xlfn.IFS([1]original_ver!H239="ไม่มีการศึกษา",0,[1]original_ver!H239="ประถมศึกษา",1,[1]original_ver!H239="มัธยมศึกษาตอนต้น",2,[1]original_ver!H239="มัธยมศึกษาตอนปลาย",3,[1]original_ver!H239="อนุปริญญา (ปวช., ปวส., ฝึกหัดครู)",4,[1]original_ver!H239="ปริญญาตรี",5,[1]original_ver!H239="สูงกว่าปริญญาตรี",6,[1]original_ver!H239="","")</f>
        <v>5</v>
      </c>
      <c r="I454" s="17" cm="1">
        <f t="array" ref="I454">_xlfn.IFS([1]original_ver!I239="โสด",1,[1]original_ver!I239="สมรส/อยู่ด้วยกัน",2,[1]original_ver!I239="หย่าร้าง/แยกกันอยู่",3,[1]original_ver!I239="หม้าย",4,[1]original_ver!I239="","")</f>
        <v>2</v>
      </c>
      <c r="J454" s="15">
        <v>7</v>
      </c>
      <c r="K454" s="15">
        <v>10</v>
      </c>
      <c r="L454" s="17" cm="1">
        <f t="array" ref="L454">_xlfn.IFS([1]original_ver!L239="ใช่",1,[1]original_ver!L239="ไม่ใช่",0,[1]original_ver!L239="","")</f>
        <v>0</v>
      </c>
      <c r="M454" s="17" cm="1">
        <f t="array" ref="M454">_xlfn.IFS([1]original_ver!M239="กู้ยืม",1,[1]original_ver!M239="ไม่กู้ยืม",0,[1]original_ver!M239="","")</f>
        <v>1</v>
      </c>
      <c r="N454" s="17">
        <f>IF($O454&gt;1, 1,0)</f>
        <v>1</v>
      </c>
      <c r="O454" s="23">
        <v>100000</v>
      </c>
      <c r="P454" s="17" cm="1">
        <f t="array" ref="P454">_xlfn.IFS([1]original_ver!O239="ใช่",1,[1]original_ver!O239="ไม่ใช่",0,[1]original_ver!O239="","")</f>
        <v>1</v>
      </c>
      <c r="Q454" s="17"/>
      <c r="R454" s="17">
        <v>3</v>
      </c>
      <c r="S454" s="17">
        <v>1</v>
      </c>
      <c r="T454" s="17">
        <v>22</v>
      </c>
      <c r="U454" s="17">
        <v>264000</v>
      </c>
      <c r="V454" s="17">
        <v>1.4</v>
      </c>
      <c r="W454" s="22">
        <f>$U454/$T454</f>
        <v>12000</v>
      </c>
      <c r="X454" s="48"/>
      <c r="Y454" s="48"/>
      <c r="Z454" s="48"/>
      <c r="AA454" s="48"/>
      <c r="AB454" s="48"/>
      <c r="AC454" s="48">
        <f t="shared" si="41"/>
        <v>264000</v>
      </c>
      <c r="AD454">
        <f t="shared" si="43"/>
        <v>12000</v>
      </c>
      <c r="AE454" s="17">
        <v>3</v>
      </c>
      <c r="AF454" s="17">
        <v>1</v>
      </c>
      <c r="AG454" s="17">
        <v>22</v>
      </c>
      <c r="AH454" s="17">
        <v>264000</v>
      </c>
      <c r="AI454" s="17">
        <v>1.2</v>
      </c>
      <c r="AJ454" s="27">
        <f>$AH454/$AG454</f>
        <v>12000</v>
      </c>
      <c r="AK454" s="48"/>
      <c r="AL454" s="48"/>
      <c r="AM454" s="48"/>
      <c r="AN454" s="48"/>
      <c r="AO454" s="48"/>
      <c r="AP454" s="149">
        <f t="shared" si="44"/>
        <v>264000</v>
      </c>
      <c r="AQ454" s="149">
        <f t="shared" si="42"/>
        <v>12000</v>
      </c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9">
        <v>3.5</v>
      </c>
      <c r="CE454" s="49">
        <v>3</v>
      </c>
      <c r="CF454" s="49">
        <v>3</v>
      </c>
      <c r="CG454" s="49">
        <v>3</v>
      </c>
      <c r="CH454" s="49">
        <v>4</v>
      </c>
      <c r="CI454" s="153">
        <f t="shared" si="45"/>
        <v>3.3</v>
      </c>
      <c r="CJ454" s="17">
        <v>3</v>
      </c>
      <c r="CK454" cm="1">
        <f t="array" ref="CK454">_xlfn.IFS([1]original_ver!CH239="จากการเข้าร่วมกิจกรรมอบรม ที่จัดโดยโครงการเกษตรกรปราดเปรื่อง (Smart Farmer)",1,[1]original_ver!CH239="จากการเข้าร่วมกิจกรรมอบรม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ๆ",3,[1]original_ver!CH239="จากการเรียนรู้ผ่านประสบการณ์ของผู้อื่น ได้แก่ เพื่อนบ้าน พี่น้อง เพื่อน และญาติ เป็นต้น",4,[1]original_ver!CH239="ไม่ได้เข้าร่วมกิจกรรมอบรมหรือเรียนรู้ใด ๆ (ข้ามไปข้อ 33)",5)</f>
        <v>1</v>
      </c>
      <c r="CL454" s="15" cm="1">
        <f t="array" ref="CL454">_xlfn.IFS([1]original_ver!CJ239="ความรู้ทางการเกษตรและการใช้เทคโนโลยีสำหรับการผลิตในฟาร์ม",1,[1]original_ver!CJ239="การวางแผนและจัดการฟาร์ม เช่น การเก็บเกี่ยว การเงิน และการวางแผนทางการตลาด",2,[1]original_ver!CJ239="การเป็นผู้ประกอบการทางการเกษตร",3,[1]original_ver!CJ239="การเพิ่มมูลค่าผลผลิต และการแปรรูปผลผลิต (รวมถึงการพัฒนาคุณภาพผลผลิต)",4,[1]original_ver!CJ239="","")</f>
        <v>1</v>
      </c>
      <c r="CM454" s="17">
        <v>5</v>
      </c>
      <c r="CN454" s="17">
        <v>2</v>
      </c>
      <c r="CO454" s="15" cm="1">
        <f t="array" ref="CO454">_xlfn.IFS([1]original_ver!CN239="ความรู้ทางการเกษตรและการใช้เทคโนโลยีสำหรับการผลิตในฟาร์ม",1,[1]original_ver!CN239="การวางแผนและจัดการฟาร์ม เช่น การเก็บเกี่ยว การเงิน และการวางแผนทางการตลาด",2,[1]original_ver!CN239="การเป็นผู้ประกอบการทางการเกษตร",3,[1]original_ver!CN239="การเพิ่มมูลค่าผลผลิต และการแปรรูปผลผลิต (รวมถึงการพัฒนาคุณภาพผลผลิต)",4,[1]original_ver!CN239="","")</f>
        <v>4</v>
      </c>
      <c r="CP454" s="17">
        <v>1</v>
      </c>
      <c r="CQ454" s="17">
        <v>2</v>
      </c>
      <c r="CR454" s="15" cm="1">
        <f t="array" ref="CR454">_xlfn.IFS([1]original_ver!CR239="ประยุกต์",1,[1]original_ver!CR239="ไม่ประยุกต์",0,[1]original_ver!CR239="","")</f>
        <v>1</v>
      </c>
      <c r="CS454" s="15" cm="1">
        <f t="array" ref="CS454">_xlfn.IFS([1]original_ver!CS239="ประยุกต์",1,[1]original_ver!CS239="ไม่ประยุกต์",0,[1]original_ver!CS239="","")</f>
        <v>1</v>
      </c>
      <c r="CT454" s="48"/>
      <c r="CU454" s="15" cm="1">
        <f t="array" ref="CU454">_xlfn.IFS([1]original_ver!CV239="ประยุกต์",1,[1]original_ver!CV239="ไม่ประยุกต์",0,[1]original_ver!CV239="","")</f>
        <v>1</v>
      </c>
      <c r="CV454" s="48"/>
      <c r="CW454" s="15" cm="1">
        <f t="array" ref="CW454">_xlfn.IFS([1]original_ver!CY239="ประยุกต์",1,[1]original_ver!CY239="ไม่ประยุกต์",0,[1]original_ver!CY239="","")</f>
        <v>1</v>
      </c>
      <c r="CX454" s="48"/>
      <c r="CY454" s="15" cm="1">
        <f t="array" ref="CY454">_xlfn.IFS([1]original_ver!DB239="ประยุกต์",1,[1]original_ver!DB239="ไม่ประยุกต์",0,[1]original_ver!DB239="","")</f>
        <v>1</v>
      </c>
      <c r="CZ454" s="48"/>
      <c r="DA454" s="48"/>
      <c r="DB454" s="48"/>
      <c r="DC454" s="48"/>
      <c r="DD454" s="48"/>
      <c r="DE454" s="48"/>
      <c r="DF454" s="48"/>
      <c r="DG454" s="17">
        <v>1</v>
      </c>
      <c r="DH454" s="17">
        <v>2</v>
      </c>
      <c r="DI454" s="17">
        <v>2</v>
      </c>
      <c r="DJ454" s="17">
        <v>2</v>
      </c>
      <c r="DK454" s="17">
        <v>3</v>
      </c>
      <c r="DL454" s="17">
        <v>2</v>
      </c>
      <c r="DM454" s="48"/>
      <c r="DN454" s="48"/>
      <c r="DO454" s="48"/>
      <c r="DP454" s="48"/>
      <c r="DQ454" s="48"/>
      <c r="DR454" s="48"/>
      <c r="DS454" s="49">
        <v>4</v>
      </c>
      <c r="DT454" s="49">
        <v>4</v>
      </c>
      <c r="DU454" s="17">
        <v>4</v>
      </c>
      <c r="DV454" s="49">
        <v>4</v>
      </c>
      <c r="DW454" s="49">
        <v>4</v>
      </c>
      <c r="DX454" s="49">
        <v>4</v>
      </c>
      <c r="DY454" s="153"/>
      <c r="DZ454" s="25">
        <v>4</v>
      </c>
      <c r="EA454" s="25">
        <v>4</v>
      </c>
      <c r="EB454" s="25">
        <v>4</v>
      </c>
      <c r="EC454" s="25">
        <v>4</v>
      </c>
      <c r="ED454" s="25">
        <v>4</v>
      </c>
      <c r="EE454">
        <v>4</v>
      </c>
    </row>
    <row r="455" spans="1:135" x14ac:dyDescent="0.2">
      <c r="A455">
        <v>227</v>
      </c>
      <c r="AC455">
        <f t="shared" si="41"/>
        <v>0</v>
      </c>
      <c r="AD455" t="e">
        <f t="shared" si="43"/>
        <v>#DIV/0!</v>
      </c>
      <c r="AP455" s="148">
        <f t="shared" si="44"/>
        <v>0</v>
      </c>
      <c r="AQ455" s="148" t="e">
        <f t="shared" si="42"/>
        <v>#DIV/0!</v>
      </c>
      <c r="CI455" s="148" t="e">
        <f t="shared" si="45"/>
        <v>#DIV/0!</v>
      </c>
    </row>
    <row r="456" spans="1:135" x14ac:dyDescent="0.2">
      <c r="A456">
        <v>228</v>
      </c>
      <c r="B456" s="15">
        <v>823</v>
      </c>
      <c r="C456" s="47" t="s">
        <v>801</v>
      </c>
      <c r="D456" cm="1">
        <f t="array" ref="D456">_xlfn.IFS([1]original_ver!D240="Participant",1,[1]original_ver!D240="Non-Participant",0,[1]original_ver!D240="","")</f>
        <v>0</v>
      </c>
      <c r="E456" s="15">
        <v>5</v>
      </c>
      <c r="F456" s="17" cm="1">
        <f t="array" ref="F456">_xlfn.IFS([1]original_ver!F240="ชาย",1,[1]original_ver!F240="หญิง",0,[1]original_ver!F240="","")</f>
        <v>1</v>
      </c>
      <c r="G456" s="15">
        <v>48</v>
      </c>
      <c r="H456" s="17" cm="1">
        <f t="array" ref="H456">_xlfn.IFS([1]original_ver!H240="ไม่มีการศึกษา",0,[1]original_ver!H240="ประถมศึกษา",1,[1]original_ver!H240="มัธยมศึกษาตอนต้น",2,[1]original_ver!H240="มัธยมศึกษาตอนปลาย",3,[1]original_ver!H240="อนุปริญญา (ปวช., ปวส., ฝึกหัดครู)",4,[1]original_ver!H240="ปริญญาตรี",5,[1]original_ver!H240="สูงกว่าปริญญาตรี",6,[1]original_ver!H240="","")</f>
        <v>3</v>
      </c>
      <c r="I456" s="17" cm="1">
        <f t="array" ref="I456">_xlfn.IFS([1]original_ver!I240="โสด",1,[1]original_ver!I240="สมรส/อยู่ด้วยกัน",2,[1]original_ver!I240="หย่าร้าง/แยกกันอยู่",3,[1]original_ver!I240="หม้าย",4,[1]original_ver!I240="","")</f>
        <v>2</v>
      </c>
      <c r="J456" s="15">
        <v>4</v>
      </c>
      <c r="K456" s="15">
        <v>30</v>
      </c>
      <c r="L456" s="17" cm="1">
        <f t="array" ref="L456">_xlfn.IFS([1]original_ver!L240="ใช่",1,[1]original_ver!L240="ไม่ใช่",0,[1]original_ver!L240="","")</f>
        <v>0</v>
      </c>
      <c r="M456" s="17" cm="1">
        <f t="array" ref="M456">_xlfn.IFS([1]original_ver!M240="กู้ยืม",1,[1]original_ver!M240="ไม่กู้ยืม",0,[1]original_ver!M240="","")</f>
        <v>0</v>
      </c>
      <c r="N456" s="17">
        <f>IF($O456&gt;1, 1,0)</f>
        <v>0</v>
      </c>
      <c r="O456" s="51">
        <v>0</v>
      </c>
      <c r="P456" s="17" cm="1">
        <f t="array" ref="P456">_xlfn.IFS([1]original_ver!O240="ใช่",1,[1]original_ver!O240="ไม่ใช่",0,[1]original_ver!O240="","")</f>
        <v>0</v>
      </c>
      <c r="Q456" s="17"/>
      <c r="R456" s="17">
        <v>1</v>
      </c>
      <c r="S456" s="17">
        <v>1</v>
      </c>
      <c r="T456" s="17">
        <v>9</v>
      </c>
      <c r="U456" s="17">
        <v>3600</v>
      </c>
      <c r="V456" s="53">
        <v>10.5</v>
      </c>
      <c r="W456" s="20">
        <f>$U456/$T456</f>
        <v>400</v>
      </c>
      <c r="X456" s="48"/>
      <c r="Y456" s="48"/>
      <c r="Z456" s="48"/>
      <c r="AA456" s="48"/>
      <c r="AB456" s="48"/>
      <c r="AC456" s="48">
        <f t="shared" si="41"/>
        <v>3600</v>
      </c>
      <c r="AD456">
        <f t="shared" si="43"/>
        <v>400</v>
      </c>
      <c r="AE456" s="17">
        <v>1</v>
      </c>
      <c r="AF456" s="17">
        <v>1</v>
      </c>
      <c r="AG456" s="17">
        <v>9</v>
      </c>
      <c r="AH456" s="17">
        <v>3600</v>
      </c>
      <c r="AI456" s="18">
        <v>10.5</v>
      </c>
      <c r="AJ456" s="27">
        <f>$AH456/$AG456</f>
        <v>400</v>
      </c>
      <c r="AK456" s="48"/>
      <c r="AL456" s="48"/>
      <c r="AM456" s="48"/>
      <c r="AN456" s="48"/>
      <c r="AO456" s="48"/>
      <c r="AP456" s="149">
        <f t="shared" si="44"/>
        <v>3600</v>
      </c>
      <c r="AQ456" s="149">
        <f t="shared" si="42"/>
        <v>400</v>
      </c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9">
        <v>4.5</v>
      </c>
      <c r="CE456" s="49">
        <v>4</v>
      </c>
      <c r="CF456" s="49">
        <v>4</v>
      </c>
      <c r="CG456" s="49">
        <v>3</v>
      </c>
      <c r="CH456" s="49">
        <v>4</v>
      </c>
      <c r="CI456" s="153">
        <f t="shared" si="45"/>
        <v>3.9</v>
      </c>
      <c r="CJ456" s="17">
        <v>4</v>
      </c>
      <c r="CK456" cm="1">
        <f t="array" ref="CK456">_xlfn.IFS([1]original_ver!CH240="จากการเข้าร่วมกิจกรรมอบรม ที่จัดโดยโครงการเกษตรกรปราดเปรื่อง (Smart Farmer)",1,[1]original_ver!CH240="จากการเข้าร่วมกิจกรรมอบรม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ๆ",3,[1]original_ver!CH240="จากการเรียนรู้ผ่านประสบการณ์ของผู้อื่น ได้แก่ เพื่อนบ้าน พี่น้อง เพื่อน และญาติ เป็นต้น",4,[1]original_ver!CH240="ไม่ได้เข้าร่วมกิจกรรมอบรมหรือเรียนรู้ใด ๆ (ข้ามไปข้อ 33)",5)</f>
        <v>5</v>
      </c>
      <c r="CL456" s="15" t="str" cm="1">
        <f t="array" ref="CL456">_xlfn.IFS([1]original_ver!CJ240="ความรู้ทางการเกษตรและการใช้เทคโนโลยีสำหรับการผลิตในฟาร์ม",1,[1]original_ver!CJ240="การวางแผนและจัดการฟาร์ม เช่น การเก็บเกี่ยว การเงิน และการวางแผนทางการตลาด",2,[1]original_ver!CJ240="การเป็นผู้ประกอบการทางการเกษตร",3,[1]original_ver!CJ240="การเพิ่มมูลค่าผลผลิต และการแปรรูปผลผลิต (รวมถึงการพัฒนาคุณภาพผลผลิต)",4,[1]original_ver!CJ240="","")</f>
        <v/>
      </c>
      <c r="CM456" s="48"/>
      <c r="CN456" s="48"/>
      <c r="CO456" s="15" t="str" cm="1">
        <f t="array" ref="CO456">_xlfn.IFS([1]original_ver!CN240="ความรู้ทางการเกษตรและการใช้เทคโนโลยีสำหรับการผลิตในฟาร์ม",1,[1]original_ver!CN240="การวางแผนและจัดการฟาร์ม เช่น การเก็บเกี่ยว การเงิน และการวางแผนทางการตลาด",2,[1]original_ver!CN240="การเป็นผู้ประกอบการทางการเกษตร",3,[1]original_ver!CN240="การเพิ่มมูลค่าผลผลิต และการแปรรูปผลผลิต (รวมถึงการพัฒนาคุณภาพผลผลิต)",4,[1]original_ver!CN240="","")</f>
        <v/>
      </c>
      <c r="CP456" s="48"/>
      <c r="CQ456" s="48"/>
      <c r="CR456" s="15" t="str" cm="1">
        <f t="array" ref="CR456">_xlfn.IFS([1]original_ver!CR240="ประยุกต์",1,[1]original_ver!CR240="ไม่ประยุกต์",0,[1]original_ver!CR240="","")</f>
        <v/>
      </c>
      <c r="CS456" s="15" t="str" cm="1">
        <f t="array" ref="CS456">_xlfn.IFS([1]original_ver!CS240="ประยุกต์",1,[1]original_ver!CS240="ไม่ประยุกต์",0,[1]original_ver!CS240="","")</f>
        <v/>
      </c>
      <c r="CT456" s="48"/>
      <c r="CU456" s="15" t="str" cm="1">
        <f t="array" ref="CU456">_xlfn.IFS([1]original_ver!CV240="ประยุกต์",1,[1]original_ver!CV240="ไม่ประยุกต์",0,[1]original_ver!CV240="","")</f>
        <v/>
      </c>
      <c r="CV456" s="48"/>
      <c r="CW456" s="15" t="str" cm="1">
        <f t="array" ref="CW456">_xlfn.IFS([1]original_ver!CY240="ประยุกต์",1,[1]original_ver!CY240="ไม่ประยุกต์",0,[1]original_ver!CY240="","")</f>
        <v/>
      </c>
      <c r="CX456" s="48"/>
      <c r="CY456" s="15" t="str" cm="1">
        <f t="array" ref="CY456">_xlfn.IFS([1]original_ver!DB240="ประยุกต์",1,[1]original_ver!DB240="ไม่ประยุกต์",0,[1]original_ver!DB240="","")</f>
        <v/>
      </c>
      <c r="CZ456" s="48"/>
      <c r="DA456" s="48"/>
      <c r="DB456" s="48"/>
      <c r="DC456" s="48"/>
      <c r="DD456" s="48"/>
      <c r="DE456" s="48"/>
      <c r="DF456" s="48"/>
      <c r="DG456" s="17">
        <v>2</v>
      </c>
      <c r="DH456" s="17">
        <v>2</v>
      </c>
      <c r="DI456" s="17">
        <v>1</v>
      </c>
      <c r="DJ456" s="17">
        <v>2</v>
      </c>
      <c r="DK456" s="17">
        <v>3</v>
      </c>
      <c r="DL456" s="17">
        <v>2</v>
      </c>
      <c r="DM456" s="48"/>
      <c r="DN456" s="48"/>
      <c r="DO456" s="48"/>
      <c r="DP456" s="48"/>
      <c r="DQ456" s="48"/>
      <c r="DR456" s="48"/>
      <c r="DS456" s="49">
        <v>3</v>
      </c>
      <c r="DT456" s="49">
        <v>3</v>
      </c>
      <c r="DU456" s="17">
        <v>3</v>
      </c>
      <c r="DV456" s="49">
        <v>3</v>
      </c>
      <c r="DW456" s="49">
        <v>3</v>
      </c>
      <c r="DX456" s="49">
        <v>3</v>
      </c>
      <c r="DY456" s="153"/>
      <c r="DZ456" s="25">
        <v>3</v>
      </c>
      <c r="EA456" s="25">
        <v>3</v>
      </c>
      <c r="EB456" s="25">
        <v>3</v>
      </c>
      <c r="EC456" s="25">
        <v>3</v>
      </c>
      <c r="ED456" s="25">
        <v>3</v>
      </c>
      <c r="EE456">
        <v>3</v>
      </c>
    </row>
    <row r="457" spans="1:135" x14ac:dyDescent="0.2">
      <c r="A457">
        <v>228</v>
      </c>
      <c r="AC457">
        <f t="shared" si="41"/>
        <v>0</v>
      </c>
      <c r="AD457" t="e">
        <f t="shared" si="43"/>
        <v>#DIV/0!</v>
      </c>
      <c r="AP457" s="148">
        <f t="shared" si="44"/>
        <v>0</v>
      </c>
      <c r="AQ457" s="148" t="e">
        <f t="shared" si="42"/>
        <v>#DIV/0!</v>
      </c>
      <c r="CI457" s="148" t="e">
        <f t="shared" si="45"/>
        <v>#DIV/0!</v>
      </c>
    </row>
    <row r="458" spans="1:135" x14ac:dyDescent="0.2">
      <c r="A458">
        <v>229</v>
      </c>
      <c r="B458" s="15">
        <v>824</v>
      </c>
      <c r="C458" s="47" t="s">
        <v>802</v>
      </c>
      <c r="D458" cm="1">
        <f t="array" ref="D458">_xlfn.IFS([1]original_ver!D241="Participant",1,[1]original_ver!D241="Non-Participant",0,[1]original_ver!D241="","")</f>
        <v>0</v>
      </c>
      <c r="E458" s="15">
        <v>5</v>
      </c>
      <c r="F458" s="17" cm="1">
        <f t="array" ref="F458">_xlfn.IFS([1]original_ver!F241="ชาย",1,[1]original_ver!F241="หญิง",0,[1]original_ver!F241="","")</f>
        <v>1</v>
      </c>
      <c r="G458" s="15">
        <v>60</v>
      </c>
      <c r="H458" s="17" cm="1">
        <f t="array" ref="H458">_xlfn.IFS([1]original_ver!H241="ไม่มีการศึกษา",0,[1]original_ver!H241="ประถมศึกษา",1,[1]original_ver!H241="มัธยมศึกษาตอนต้น",2,[1]original_ver!H241="มัธยมศึกษาตอนปลาย",3,[1]original_ver!H241="อนุปริญญา (ปวช., ปวส., ฝึกหัดครู)",4,[1]original_ver!H241="ปริญญาตรี",5,[1]original_ver!H241="สูงกว่าปริญญาตรี",6,[1]original_ver!H241="","")</f>
        <v>3</v>
      </c>
      <c r="I458" s="17" cm="1">
        <f t="array" ref="I458">_xlfn.IFS([1]original_ver!I241="โสด",1,[1]original_ver!I241="สมรส/อยู่ด้วยกัน",2,[1]original_ver!I241="หย่าร้าง/แยกกันอยู่",3,[1]original_ver!I241="หม้าย",4,[1]original_ver!I241="","")</f>
        <v>2</v>
      </c>
      <c r="J458" s="15">
        <v>5</v>
      </c>
      <c r="K458" s="15">
        <v>35</v>
      </c>
      <c r="L458" s="17" cm="1">
        <f t="array" ref="L458">_xlfn.IFS([1]original_ver!L241="ใช่",1,[1]original_ver!L241="ไม่ใช่",0,[1]original_ver!L241="","")</f>
        <v>0</v>
      </c>
      <c r="M458" s="17" cm="1">
        <f t="array" ref="M458">_xlfn.IFS([1]original_ver!M241="กู้ยืม",1,[1]original_ver!M241="ไม่กู้ยืม",0,[1]original_ver!M241="","")</f>
        <v>0</v>
      </c>
      <c r="N458" s="17">
        <f>IF($O458&gt;1, 1,0)</f>
        <v>0</v>
      </c>
      <c r="O458" s="51">
        <v>0</v>
      </c>
      <c r="P458" s="17" cm="1">
        <f t="array" ref="P458">_xlfn.IFS([1]original_ver!O241="ใช่",1,[1]original_ver!O241="ไม่ใช่",0,[1]original_ver!O241="","")</f>
        <v>0</v>
      </c>
      <c r="Q458" s="17"/>
      <c r="R458" s="17">
        <v>3</v>
      </c>
      <c r="S458" s="17">
        <v>1</v>
      </c>
      <c r="T458" s="17">
        <v>200</v>
      </c>
      <c r="U458" s="17">
        <v>2400000</v>
      </c>
      <c r="V458" s="17">
        <v>1.5</v>
      </c>
      <c r="W458" s="22">
        <f>$U458/$T458</f>
        <v>12000</v>
      </c>
      <c r="X458" s="48"/>
      <c r="Y458" s="48"/>
      <c r="Z458" s="48"/>
      <c r="AA458" s="48"/>
      <c r="AB458" s="48"/>
      <c r="AC458" s="48">
        <f t="shared" si="41"/>
        <v>2400000</v>
      </c>
      <c r="AD458">
        <f t="shared" si="43"/>
        <v>12000</v>
      </c>
      <c r="AE458" s="17">
        <v>3</v>
      </c>
      <c r="AF458" s="17">
        <v>1</v>
      </c>
      <c r="AG458" s="17">
        <v>200</v>
      </c>
      <c r="AH458" s="17">
        <v>3000000</v>
      </c>
      <c r="AI458" s="17">
        <v>1.2</v>
      </c>
      <c r="AJ458" s="27">
        <f>$AH458/$AG458</f>
        <v>15000</v>
      </c>
      <c r="AK458" s="48"/>
      <c r="AL458" s="48"/>
      <c r="AM458" s="48"/>
      <c r="AN458" s="48"/>
      <c r="AO458" s="48"/>
      <c r="AP458" s="149">
        <f t="shared" si="44"/>
        <v>3000000</v>
      </c>
      <c r="AQ458" s="149">
        <f t="shared" si="42"/>
        <v>15000</v>
      </c>
      <c r="AR458" s="17">
        <v>4</v>
      </c>
      <c r="AS458" s="17">
        <v>1</v>
      </c>
      <c r="AT458" s="17">
        <v>45</v>
      </c>
      <c r="AU458" s="17">
        <v>180000</v>
      </c>
      <c r="AV458" s="17">
        <v>3</v>
      </c>
      <c r="AW458" s="17">
        <f>$AU458/$AT458</f>
        <v>4000</v>
      </c>
      <c r="AX458" s="48"/>
      <c r="AY458" s="48"/>
      <c r="AZ458" s="48"/>
      <c r="BA458" s="48"/>
      <c r="BB458" s="48"/>
      <c r="BC458" s="48">
        <f>$AU458+$AZ458</f>
        <v>180000</v>
      </c>
      <c r="BD458" s="48">
        <f>$BC458/$AT458</f>
        <v>4000</v>
      </c>
      <c r="BE458" s="17">
        <v>4</v>
      </c>
      <c r="BF458" s="17">
        <v>1</v>
      </c>
      <c r="BG458" s="17">
        <v>45</v>
      </c>
      <c r="BH458" s="17">
        <v>180000</v>
      </c>
      <c r="BI458" s="17">
        <v>3</v>
      </c>
      <c r="BJ458" s="17"/>
      <c r="BK458" s="48"/>
      <c r="BL458" s="48"/>
      <c r="BM458" s="48"/>
      <c r="BN458" s="48"/>
      <c r="BP458" s="48">
        <f>$BH458+$BM458</f>
        <v>180000</v>
      </c>
      <c r="BQ458" s="48">
        <f>$BP458/$BG458</f>
        <v>4000</v>
      </c>
      <c r="BR458" s="48"/>
      <c r="BS458" s="48"/>
      <c r="BT458" s="48"/>
      <c r="BU458" s="48"/>
      <c r="BV458" s="48"/>
      <c r="BW458" s="17"/>
      <c r="BX458" s="48"/>
      <c r="BY458" s="48"/>
      <c r="BZ458" s="48"/>
      <c r="CA458" s="48"/>
      <c r="CB458" s="48"/>
      <c r="CC458" s="17"/>
      <c r="CD458" s="49">
        <v>3.75</v>
      </c>
      <c r="CE458" s="49">
        <v>3</v>
      </c>
      <c r="CF458" s="49">
        <v>3</v>
      </c>
      <c r="CG458" s="49">
        <v>3</v>
      </c>
      <c r="CH458" s="49">
        <v>3</v>
      </c>
      <c r="CI458" s="153">
        <f t="shared" si="45"/>
        <v>3.15</v>
      </c>
      <c r="CJ458" s="17">
        <v>3</v>
      </c>
      <c r="CK458" cm="1">
        <f t="array" ref="CK458">_xlfn.IFS([1]original_ver!CH241="จากการเข้าร่วมกิจกรรมอบรม ที่จัดโดยโครงการเกษตรกรปราดเปรื่อง (Smart Farmer)",1,[1]original_ver!CH241="จากการเข้าร่วมกิจกรรมอบรม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ๆ",3,[1]original_ver!CH241="จากการเรียนรู้ผ่านประสบการณ์ของผู้อื่น ได้แก่ เพื่อนบ้าน พี่น้อง เพื่อน และญาติ เป็นต้น",4,[1]original_ver!CH241="ไม่ได้เข้าร่วมกิจกรรมอบรมหรือเรียนรู้ใด ๆ (ข้ามไปข้อ 33)",5)</f>
        <v>5</v>
      </c>
      <c r="CL458" s="15" t="str" cm="1">
        <f t="array" ref="CL458">_xlfn.IFS([1]original_ver!CJ241="ความรู้ทางการเกษตรและการใช้เทคโนโลยีสำหรับการผลิตในฟาร์ม",1,[1]original_ver!CJ241="การวางแผนและจัดการฟาร์ม เช่น การเก็บเกี่ยว การเงิน และการวางแผนทางการตลาด",2,[1]original_ver!CJ241="การเป็นผู้ประกอบการทางการเกษตร",3,[1]original_ver!CJ241="การเพิ่มมูลค่าผลผลิต และการแปรรูปผลผลิต (รวมถึงการพัฒนาคุณภาพผลผลิต)",4,[1]original_ver!CJ241="","")</f>
        <v/>
      </c>
      <c r="CM458" s="48"/>
      <c r="CN458" s="48"/>
      <c r="CO458" s="15" t="str" cm="1">
        <f t="array" ref="CO458">_xlfn.IFS([1]original_ver!CN241="ความรู้ทางการเกษตรและการใช้เทคโนโลยีสำหรับการผลิตในฟาร์ม",1,[1]original_ver!CN241="การวางแผนและจัดการฟาร์ม เช่น การเก็บเกี่ยว การเงิน และการวางแผนทางการตลาด",2,[1]original_ver!CN241="การเป็นผู้ประกอบการทางการเกษตร",3,[1]original_ver!CN241="การเพิ่มมูลค่าผลผลิต และการแปรรูปผลผลิต (รวมถึงการพัฒนาคุณภาพผลผลิต)",4,[1]original_ver!CN241="","")</f>
        <v/>
      </c>
      <c r="CP458" s="48"/>
      <c r="CQ458" s="48"/>
      <c r="CR458" s="15" t="str" cm="1">
        <f t="array" ref="CR458">_xlfn.IFS([1]original_ver!CR241="ประยุกต์",1,[1]original_ver!CR241="ไม่ประยุกต์",0,[1]original_ver!CR241="","")</f>
        <v/>
      </c>
      <c r="CS458" s="15" t="str" cm="1">
        <f t="array" ref="CS458">_xlfn.IFS([1]original_ver!CS241="ประยุกต์",1,[1]original_ver!CS241="ไม่ประยุกต์",0,[1]original_ver!CS241="","")</f>
        <v/>
      </c>
      <c r="CT458" s="48"/>
      <c r="CU458" s="15" t="str" cm="1">
        <f t="array" ref="CU458">_xlfn.IFS([1]original_ver!CV241="ประยุกต์",1,[1]original_ver!CV241="ไม่ประยุกต์",0,[1]original_ver!CV241="","")</f>
        <v/>
      </c>
      <c r="CV458" s="48"/>
      <c r="CW458" s="15" t="str" cm="1">
        <f t="array" ref="CW458">_xlfn.IFS([1]original_ver!CY241="ประยุกต์",1,[1]original_ver!CY241="ไม่ประยุกต์",0,[1]original_ver!CY241="","")</f>
        <v/>
      </c>
      <c r="CX458" s="48"/>
      <c r="CY458" s="15" t="str" cm="1">
        <f t="array" ref="CY458">_xlfn.IFS([1]original_ver!DB241="ประยุกต์",1,[1]original_ver!DB241="ไม่ประยุกต์",0,[1]original_ver!DB241="","")</f>
        <v/>
      </c>
      <c r="CZ458" s="48"/>
      <c r="DA458" s="48">
        <v>0</v>
      </c>
      <c r="DB458" s="48">
        <v>0</v>
      </c>
      <c r="DC458" s="48">
        <v>0</v>
      </c>
      <c r="DD458" s="48">
        <v>0</v>
      </c>
      <c r="DE458" s="48">
        <v>0</v>
      </c>
      <c r="DF458" s="48">
        <v>0</v>
      </c>
      <c r="DG458" s="17">
        <v>3</v>
      </c>
      <c r="DH458" s="17">
        <v>2</v>
      </c>
      <c r="DI458" s="17">
        <v>1</v>
      </c>
      <c r="DJ458" s="17">
        <v>2</v>
      </c>
      <c r="DK458" s="17">
        <v>2</v>
      </c>
      <c r="DL458" s="17">
        <v>2</v>
      </c>
      <c r="DM458" s="48"/>
      <c r="DN458" s="48"/>
      <c r="DO458" s="48"/>
      <c r="DP458" s="48"/>
      <c r="DQ458" s="48"/>
      <c r="DR458" s="48"/>
      <c r="DS458" s="49">
        <v>4</v>
      </c>
      <c r="DT458" s="49">
        <v>4</v>
      </c>
      <c r="DU458" s="17">
        <v>4</v>
      </c>
      <c r="DV458" s="49">
        <v>4</v>
      </c>
      <c r="DW458" s="49">
        <v>4</v>
      </c>
      <c r="DX458" s="49">
        <v>4</v>
      </c>
      <c r="DY458" s="153"/>
      <c r="DZ458" s="25">
        <v>4</v>
      </c>
      <c r="EA458" s="25">
        <v>4</v>
      </c>
      <c r="EB458" s="25">
        <v>4</v>
      </c>
      <c r="EC458" s="25">
        <v>4</v>
      </c>
      <c r="ED458" s="25">
        <v>4</v>
      </c>
      <c r="EE458">
        <v>4</v>
      </c>
    </row>
    <row r="459" spans="1:135" x14ac:dyDescent="0.2">
      <c r="A459">
        <v>229</v>
      </c>
      <c r="AC459">
        <f t="shared" si="41"/>
        <v>0</v>
      </c>
      <c r="AD459" t="e">
        <f t="shared" si="43"/>
        <v>#DIV/0!</v>
      </c>
      <c r="AP459" s="148">
        <f t="shared" si="44"/>
        <v>0</v>
      </c>
      <c r="AQ459" s="148" t="e">
        <f t="shared" si="42"/>
        <v>#DIV/0!</v>
      </c>
      <c r="CI459" s="148" t="e">
        <f t="shared" si="45"/>
        <v>#DIV/0!</v>
      </c>
    </row>
    <row r="460" spans="1:135" x14ac:dyDescent="0.2">
      <c r="A460">
        <v>230</v>
      </c>
      <c r="B460" s="15">
        <v>825</v>
      </c>
      <c r="C460" s="47" t="s">
        <v>803</v>
      </c>
      <c r="D460" cm="1">
        <f t="array" ref="D460">_xlfn.IFS([1]original_ver!D242="Participant",1,[1]original_ver!D242="Non-Participant",0,[1]original_ver!D242="","")</f>
        <v>0</v>
      </c>
      <c r="E460" s="15">
        <v>5</v>
      </c>
      <c r="F460" s="17" cm="1">
        <f t="array" ref="F460">_xlfn.IFS([1]original_ver!F242="ชาย",1,[1]original_ver!F242="หญิง",0,[1]original_ver!F242="","")</f>
        <v>1</v>
      </c>
      <c r="G460" s="15">
        <v>60</v>
      </c>
      <c r="H460" s="17" cm="1">
        <f t="array" ref="H460">_xlfn.IFS([1]original_ver!H242="ไม่มีการศึกษา",0,[1]original_ver!H242="ประถมศึกษา",1,[1]original_ver!H242="มัธยมศึกษาตอนต้น",2,[1]original_ver!H242="มัธยมศึกษาตอนปลาย",3,[1]original_ver!H242="อนุปริญญา (ปวช., ปวส., ฝึกหัดครู)",4,[1]original_ver!H242="ปริญญาตรี",5,[1]original_ver!H242="สูงกว่าปริญญาตรี",6,[1]original_ver!H242="","")</f>
        <v>1</v>
      </c>
      <c r="I460" s="17" cm="1">
        <f t="array" ref="I460">_xlfn.IFS([1]original_ver!I242="โสด",1,[1]original_ver!I242="สมรส/อยู่ด้วยกัน",2,[1]original_ver!I242="หย่าร้าง/แยกกันอยู่",3,[1]original_ver!I242="หม้าย",4,[1]original_ver!I242="","")</f>
        <v>2</v>
      </c>
      <c r="J460" s="15">
        <v>4</v>
      </c>
      <c r="K460" s="15">
        <v>50</v>
      </c>
      <c r="L460" s="17" cm="1">
        <f t="array" ref="L460">_xlfn.IFS([1]original_ver!L242="ใช่",1,[1]original_ver!L242="ไม่ใช่",0,[1]original_ver!L242="","")</f>
        <v>0</v>
      </c>
      <c r="M460" s="17" cm="1">
        <f t="array" ref="M460">_xlfn.IFS([1]original_ver!M242="กู้ยืม",1,[1]original_ver!M242="ไม่กู้ยืม",0,[1]original_ver!M242="","")</f>
        <v>1</v>
      </c>
      <c r="N460" s="17">
        <f>IF($O460&gt;1, 1,0)</f>
        <v>0</v>
      </c>
      <c r="O460" s="51">
        <v>0</v>
      </c>
      <c r="P460" s="17" cm="1">
        <f t="array" ref="P460">_xlfn.IFS([1]original_ver!O242="ใช่",1,[1]original_ver!O242="ไม่ใช่",0,[1]original_ver!O242="","")</f>
        <v>1</v>
      </c>
      <c r="Q460" s="17"/>
      <c r="R460" s="17">
        <v>1</v>
      </c>
      <c r="S460" s="17">
        <v>1</v>
      </c>
      <c r="T460" s="17">
        <v>24</v>
      </c>
      <c r="U460" s="17">
        <v>10800</v>
      </c>
      <c r="V460" s="53">
        <v>11</v>
      </c>
      <c r="W460" s="20">
        <f>$U460/$T460</f>
        <v>450</v>
      </c>
      <c r="X460" s="48"/>
      <c r="Y460" s="48"/>
      <c r="Z460" s="48"/>
      <c r="AA460" s="48"/>
      <c r="AB460" s="48"/>
      <c r="AC460" s="48">
        <f t="shared" si="41"/>
        <v>10800</v>
      </c>
      <c r="AD460">
        <f t="shared" si="43"/>
        <v>450</v>
      </c>
      <c r="AE460" s="17">
        <v>1</v>
      </c>
      <c r="AF460" s="17">
        <v>1</v>
      </c>
      <c r="AG460" s="17">
        <v>24</v>
      </c>
      <c r="AH460" s="17">
        <v>10800</v>
      </c>
      <c r="AI460" s="18">
        <v>11</v>
      </c>
      <c r="AJ460" s="27">
        <f>$AH460/$AG460</f>
        <v>450</v>
      </c>
      <c r="AK460" s="48"/>
      <c r="AL460" s="48"/>
      <c r="AM460" s="48"/>
      <c r="AN460" s="48"/>
      <c r="AO460" s="48"/>
      <c r="AP460" s="149">
        <f t="shared" si="44"/>
        <v>10800</v>
      </c>
      <c r="AQ460" s="149">
        <f t="shared" si="42"/>
        <v>450</v>
      </c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9">
        <v>4.75</v>
      </c>
      <c r="CE460" s="49">
        <v>5</v>
      </c>
      <c r="CF460" s="49">
        <v>4</v>
      </c>
      <c r="CG460" s="49">
        <v>5</v>
      </c>
      <c r="CH460" s="49">
        <v>5</v>
      </c>
      <c r="CI460" s="153">
        <f t="shared" si="45"/>
        <v>4.75</v>
      </c>
      <c r="CJ460" s="17">
        <v>3</v>
      </c>
      <c r="CK460" cm="1">
        <f t="array" ref="CK460">_xlfn.IFS([1]original_ver!CH242="จากการเข้าร่วมกิจกรรมอบรม ที่จัดโดยโครงการเกษตรกรปราดเปรื่อง (Smart Farmer)",1,[1]original_ver!CH242="จากการเข้าร่วมกิจกรรมอบรม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ๆ",3,[1]original_ver!CH242="จากการเรียนรู้ผ่านประสบการณ์ของผู้อื่น ได้แก่ เพื่อนบ้าน พี่น้อง เพื่อน และญาติ เป็นต้น",4,[1]original_ver!CH242="ไม่ได้เข้าร่วมกิจกรรมอบรมหรือเรียนรู้ใด ๆ (ข้ามไปข้อ 33)",5)</f>
        <v>4</v>
      </c>
      <c r="CL460" s="15" cm="1">
        <f t="array" ref="CL460">_xlfn.IFS([1]original_ver!CJ242="ความรู้ทางการเกษตรและการใช้เทคโนโลยีสำหรับการผลิตในฟาร์ม",1,[1]original_ver!CJ242="การวางแผนและจัดการฟาร์ม เช่น การเก็บเกี่ยว การเงิน และการวางแผนทางการตลาด",2,[1]original_ver!CJ242="การเป็นผู้ประกอบการทางการเกษตร",3,[1]original_ver!CJ242="การเพิ่มมูลค่าผลผลิต และการแปรรูปผลผลิต (รวมถึงการพัฒนาคุณภาพผลผลิต)",4,[1]original_ver!CJ242="","")</f>
        <v>2</v>
      </c>
      <c r="CM460" s="17">
        <v>2</v>
      </c>
      <c r="CN460" s="17">
        <v>2</v>
      </c>
      <c r="CO460" s="15" cm="1">
        <f t="array" ref="CO460">_xlfn.IFS([1]original_ver!CN242="ความรู้ทางการเกษตรและการใช้เทคโนโลยีสำหรับการผลิตในฟาร์ม",1,[1]original_ver!CN242="การวางแผนและจัดการฟาร์ม เช่น การเก็บเกี่ยว การเงิน และการวางแผนทางการตลาด",2,[1]original_ver!CN242="การเป็นผู้ประกอบการทางการเกษตร",3,[1]original_ver!CN242="การเพิ่มมูลค่าผลผลิต และการแปรรูปผลผลิต (รวมถึงการพัฒนาคุณภาพผลผลิต)",4,[1]original_ver!CN242="","")</f>
        <v>3</v>
      </c>
      <c r="CP460" s="17">
        <v>1</v>
      </c>
      <c r="CQ460" s="17">
        <v>2</v>
      </c>
      <c r="CR460" s="15" cm="1">
        <f t="array" ref="CR460">_xlfn.IFS([1]original_ver!CR242="ประยุกต์",1,[1]original_ver!CR242="ไม่ประยุกต์",0,[1]original_ver!CR242="","")</f>
        <v>1</v>
      </c>
      <c r="CS460" s="15" cm="1">
        <f t="array" ref="CS460">_xlfn.IFS([1]original_ver!CS242="ประยุกต์",1,[1]original_ver!CS242="ไม่ประยุกต์",0,[1]original_ver!CS242="","")</f>
        <v>1</v>
      </c>
      <c r="CT460" s="48"/>
      <c r="CU460" s="15" cm="1">
        <f t="array" ref="CU460">_xlfn.IFS([1]original_ver!CV242="ประยุกต์",1,[1]original_ver!CV242="ไม่ประยุกต์",0,[1]original_ver!CV242="","")</f>
        <v>1</v>
      </c>
      <c r="CV460" s="48"/>
      <c r="CW460" s="15" cm="1">
        <f t="array" ref="CW460">_xlfn.IFS([1]original_ver!CY242="ประยุกต์",1,[1]original_ver!CY242="ไม่ประยุกต์",0,[1]original_ver!CY242="","")</f>
        <v>1</v>
      </c>
      <c r="CX460" s="48"/>
      <c r="CY460" s="15" cm="1">
        <f t="array" ref="CY460">_xlfn.IFS([1]original_ver!DB242="ประยุกต์",1,[1]original_ver!DB242="ไม่ประยุกต์",0,[1]original_ver!DB242="","")</f>
        <v>1</v>
      </c>
      <c r="CZ460" s="48"/>
      <c r="DA460" s="48"/>
      <c r="DB460" s="48"/>
      <c r="DC460" s="48"/>
      <c r="DD460" s="48"/>
      <c r="DE460" s="48"/>
      <c r="DF460" s="48"/>
      <c r="DG460" s="17">
        <v>1</v>
      </c>
      <c r="DH460" s="17">
        <v>2</v>
      </c>
      <c r="DI460" s="17">
        <v>2</v>
      </c>
      <c r="DJ460" s="17">
        <v>2</v>
      </c>
      <c r="DK460" s="17">
        <v>3</v>
      </c>
      <c r="DL460" s="17">
        <v>2</v>
      </c>
      <c r="DM460" s="48"/>
      <c r="DN460" s="48"/>
      <c r="DO460" s="48"/>
      <c r="DP460" s="48"/>
      <c r="DQ460" s="48"/>
      <c r="DR460" s="48"/>
      <c r="DS460" s="49">
        <v>3</v>
      </c>
      <c r="DT460" s="49">
        <v>3</v>
      </c>
      <c r="DU460" s="17">
        <v>3</v>
      </c>
      <c r="DV460" s="49">
        <v>3</v>
      </c>
      <c r="DW460" s="49">
        <v>3</v>
      </c>
      <c r="DX460" s="49">
        <v>3</v>
      </c>
      <c r="DY460" s="153"/>
      <c r="DZ460" s="25">
        <v>3</v>
      </c>
      <c r="EA460" s="25">
        <v>3</v>
      </c>
      <c r="EB460" s="25">
        <v>3</v>
      </c>
      <c r="EC460" s="25">
        <v>3</v>
      </c>
      <c r="ED460" s="25">
        <v>3</v>
      </c>
      <c r="EE460">
        <v>3</v>
      </c>
    </row>
    <row r="461" spans="1:135" x14ac:dyDescent="0.2">
      <c r="A461">
        <v>230</v>
      </c>
      <c r="AC461">
        <f t="shared" si="41"/>
        <v>0</v>
      </c>
      <c r="AD461" t="e">
        <f t="shared" si="43"/>
        <v>#DIV/0!</v>
      </c>
      <c r="AP461" s="148">
        <f t="shared" si="44"/>
        <v>0</v>
      </c>
      <c r="AQ461" s="148" t="e">
        <f t="shared" si="42"/>
        <v>#DIV/0!</v>
      </c>
      <c r="CI461" s="148" t="e">
        <f t="shared" si="45"/>
        <v>#DIV/0!</v>
      </c>
    </row>
    <row r="462" spans="1:135" x14ac:dyDescent="0.2">
      <c r="A462">
        <v>231</v>
      </c>
      <c r="B462" s="15">
        <v>826</v>
      </c>
      <c r="C462" s="50" t="s">
        <v>804</v>
      </c>
      <c r="D462" cm="1">
        <f t="array" ref="D462">_xlfn.IFS([1]original_ver!D243="Participant",1,[1]original_ver!D243="Non-Participant",0,[1]original_ver!D243="","")</f>
        <v>0</v>
      </c>
      <c r="E462" s="15">
        <v>5</v>
      </c>
      <c r="F462" s="17" cm="1">
        <f t="array" ref="F462">_xlfn.IFS([1]original_ver!F243="ชาย",1,[1]original_ver!F243="หญิง",0,[1]original_ver!F243="","")</f>
        <v>0</v>
      </c>
      <c r="G462" s="15">
        <v>48</v>
      </c>
      <c r="H462" s="17" cm="1">
        <f t="array" ref="H462">_xlfn.IFS([1]original_ver!H243="ไม่มีการศึกษา",0,[1]original_ver!H243="ประถมศึกษา",1,[1]original_ver!H243="มัธยมศึกษาตอนต้น",2,[1]original_ver!H243="มัธยมศึกษาตอนปลาย",3,[1]original_ver!H243="อนุปริญญา (ปวช., ปวส., ฝึกหัดครู)",4,[1]original_ver!H243="ปริญญาตรี",5,[1]original_ver!H243="สูงกว่าปริญญาตรี",6,[1]original_ver!H243="","")</f>
        <v>5</v>
      </c>
      <c r="I462" s="17" cm="1">
        <f t="array" ref="I462">_xlfn.IFS([1]original_ver!I243="โสด",1,[1]original_ver!I243="สมรส/อยู่ด้วยกัน",2,[1]original_ver!I243="หย่าร้าง/แยกกันอยู่",3,[1]original_ver!I243="หม้าย",4,[1]original_ver!I243="","")</f>
        <v>2</v>
      </c>
      <c r="J462" s="15">
        <v>4</v>
      </c>
      <c r="K462" s="15">
        <v>5</v>
      </c>
      <c r="L462" s="17" cm="1">
        <f t="array" ref="L462">_xlfn.IFS([1]original_ver!L243="ใช่",1,[1]original_ver!L243="ไม่ใช่",0,[1]original_ver!L243="","")</f>
        <v>0</v>
      </c>
      <c r="M462" s="17" cm="1">
        <f t="array" ref="M462">_xlfn.IFS([1]original_ver!M243="กู้ยืม",1,[1]original_ver!M243="ไม่กู้ยืม",0,[1]original_ver!M243="","")</f>
        <v>1</v>
      </c>
      <c r="N462" s="17">
        <f>IF($O462&gt;1, 1,0)</f>
        <v>0</v>
      </c>
      <c r="O462" s="51">
        <v>0</v>
      </c>
      <c r="P462" s="17" cm="1">
        <f t="array" ref="P462">_xlfn.IFS([1]original_ver!O243="ใช่",1,[1]original_ver!O243="ไม่ใช่",0,[1]original_ver!O243="","")</f>
        <v>1</v>
      </c>
      <c r="Q462" s="17"/>
      <c r="R462" s="17">
        <v>7</v>
      </c>
      <c r="S462" s="17">
        <v>1</v>
      </c>
      <c r="T462" s="17">
        <v>5</v>
      </c>
      <c r="U462" s="17">
        <v>1000</v>
      </c>
      <c r="V462" s="17">
        <v>15</v>
      </c>
      <c r="W462" s="22">
        <f>$U462/$T462</f>
        <v>200</v>
      </c>
      <c r="X462" s="48"/>
      <c r="Y462" s="48"/>
      <c r="Z462" s="48"/>
      <c r="AA462" s="48"/>
      <c r="AB462" s="48"/>
      <c r="AC462" s="48">
        <f t="shared" si="41"/>
        <v>1000</v>
      </c>
      <c r="AD462">
        <f t="shared" si="43"/>
        <v>200</v>
      </c>
      <c r="AE462" s="17">
        <v>7</v>
      </c>
      <c r="AF462" s="17">
        <v>1</v>
      </c>
      <c r="AG462" s="17">
        <v>5</v>
      </c>
      <c r="AH462" s="17">
        <v>1000</v>
      </c>
      <c r="AI462" s="17">
        <v>15</v>
      </c>
      <c r="AJ462" s="27">
        <f>$AH462/$AG462</f>
        <v>200</v>
      </c>
      <c r="AK462" s="48"/>
      <c r="AL462" s="48"/>
      <c r="AM462" s="48"/>
      <c r="AN462" s="48"/>
      <c r="AO462" s="48"/>
      <c r="AP462" s="149">
        <f t="shared" si="44"/>
        <v>1000</v>
      </c>
      <c r="AQ462" s="149">
        <f t="shared" si="42"/>
        <v>200</v>
      </c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9">
        <v>4</v>
      </c>
      <c r="CE462" s="49">
        <v>4</v>
      </c>
      <c r="CF462" s="49">
        <v>4</v>
      </c>
      <c r="CG462" s="49">
        <v>4</v>
      </c>
      <c r="CH462" s="49">
        <v>4</v>
      </c>
      <c r="CI462" s="153">
        <f t="shared" si="45"/>
        <v>4</v>
      </c>
      <c r="CJ462" s="17">
        <v>4</v>
      </c>
      <c r="CK462" cm="1">
        <f t="array" ref="CK462">_xlfn.IFS([1]original_ver!CH243="จากการเข้าร่วมกิจกรรมอบรม ที่จัดโดยโครงการเกษตรกรปราดเปรื่อง (Smart Farmer)",1,[1]original_ver!CH243="จากการเข้าร่วมกิจกรรมอบรม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ๆ",3,[1]original_ver!CH243="จากการเรียนรู้ผ่านประสบการณ์ของผู้อื่น ได้แก่ เพื่อนบ้าน พี่น้อง เพื่อน และญาติ เป็นต้น",4,[1]original_ver!CH243="ไม่ได้เข้าร่วมกิจกรรมอบรมหรือเรียนรู้ใด ๆ (ข้ามไปข้อ 33)",5)</f>
        <v>5</v>
      </c>
      <c r="CL462" s="15" t="str" cm="1">
        <f t="array" ref="CL462">_xlfn.IFS([1]original_ver!CJ243="ความรู้ทางการเกษตรและการใช้เทคโนโลยีสำหรับการผลิตในฟาร์ม",1,[1]original_ver!CJ243="การวางแผนและจัดการฟาร์ม เช่น การเก็บเกี่ยว การเงิน และการวางแผนทางการตลาด",2,[1]original_ver!CJ243="การเป็นผู้ประกอบการทางการเกษตร",3,[1]original_ver!CJ243="การเพิ่มมูลค่าผลผลิต และการแปรรูปผลผลิต (รวมถึงการพัฒนาคุณภาพผลผลิต)",4,[1]original_ver!CJ243="","")</f>
        <v/>
      </c>
      <c r="CM462" s="48"/>
      <c r="CN462" s="48"/>
      <c r="CO462" s="15" t="str" cm="1">
        <f t="array" ref="CO462">_xlfn.IFS([1]original_ver!CN243="ความรู้ทางการเกษตรและการใช้เทคโนโลยีสำหรับการผลิตในฟาร์ม",1,[1]original_ver!CN243="การวางแผนและจัดการฟาร์ม เช่น การเก็บเกี่ยว การเงิน และการวางแผนทางการตลาด",2,[1]original_ver!CN243="การเป็นผู้ประกอบการทางการเกษตร",3,[1]original_ver!CN243="การเพิ่มมูลค่าผลผลิต และการแปรรูปผลผลิต (รวมถึงการพัฒนาคุณภาพผลผลิต)",4,[1]original_ver!CN243="","")</f>
        <v/>
      </c>
      <c r="CP462" s="48"/>
      <c r="CQ462" s="48"/>
      <c r="CR462" s="15" t="str" cm="1">
        <f t="array" ref="CR462">_xlfn.IFS([1]original_ver!CR243="ประยุกต์",1,[1]original_ver!CR243="ไม่ประยุกต์",0,[1]original_ver!CR243="","")</f>
        <v/>
      </c>
      <c r="CS462" s="15" t="str" cm="1">
        <f t="array" ref="CS462">_xlfn.IFS([1]original_ver!CS243="ประยุกต์",1,[1]original_ver!CS243="ไม่ประยุกต์",0,[1]original_ver!CS243="","")</f>
        <v/>
      </c>
      <c r="CT462" s="48"/>
      <c r="CU462" s="15" t="str" cm="1">
        <f t="array" ref="CU462">_xlfn.IFS([1]original_ver!CV243="ประยุกต์",1,[1]original_ver!CV243="ไม่ประยุกต์",0,[1]original_ver!CV243="","")</f>
        <v/>
      </c>
      <c r="CV462" s="48"/>
      <c r="CW462" s="15" t="str" cm="1">
        <f t="array" ref="CW462">_xlfn.IFS([1]original_ver!CY243="ประยุกต์",1,[1]original_ver!CY243="ไม่ประยุกต์",0,[1]original_ver!CY243="","")</f>
        <v/>
      </c>
      <c r="CX462" s="48"/>
      <c r="CY462" s="15" t="str" cm="1">
        <f t="array" ref="CY462">_xlfn.IFS([1]original_ver!DB243="ประยุกต์",1,[1]original_ver!DB243="ไม่ประยุกต์",0,[1]original_ver!DB243="","")</f>
        <v/>
      </c>
      <c r="CZ462" s="48"/>
      <c r="DA462" s="48"/>
      <c r="DB462" s="48"/>
      <c r="DC462" s="48"/>
      <c r="DD462" s="48"/>
      <c r="DE462" s="48"/>
      <c r="DF462" s="48"/>
      <c r="DG462" s="17">
        <v>1</v>
      </c>
      <c r="DH462" s="17">
        <v>2</v>
      </c>
      <c r="DI462" s="17">
        <v>2</v>
      </c>
      <c r="DJ462" s="17">
        <v>2</v>
      </c>
      <c r="DK462" s="17">
        <v>3</v>
      </c>
      <c r="DL462" s="17">
        <v>2</v>
      </c>
      <c r="DM462" s="48"/>
      <c r="DN462" s="48"/>
      <c r="DO462" s="48"/>
      <c r="DP462" s="48"/>
      <c r="DQ462" s="48"/>
      <c r="DR462" s="48"/>
      <c r="DS462" s="49">
        <v>3</v>
      </c>
      <c r="DT462" s="49">
        <v>3</v>
      </c>
      <c r="DU462" s="17">
        <v>3</v>
      </c>
      <c r="DV462" s="49">
        <v>3</v>
      </c>
      <c r="DW462" s="49">
        <v>3</v>
      </c>
      <c r="DX462" s="49">
        <v>3</v>
      </c>
      <c r="DY462" s="153"/>
      <c r="DZ462" s="25">
        <v>3</v>
      </c>
      <c r="EA462" s="25">
        <v>3</v>
      </c>
      <c r="EB462" s="25">
        <v>3</v>
      </c>
      <c r="EC462" s="25">
        <v>3</v>
      </c>
      <c r="ED462" s="25">
        <v>3</v>
      </c>
      <c r="EE462">
        <v>3</v>
      </c>
    </row>
    <row r="463" spans="1:135" x14ac:dyDescent="0.2">
      <c r="A463">
        <v>231</v>
      </c>
      <c r="AC463">
        <f t="shared" si="41"/>
        <v>0</v>
      </c>
      <c r="AD463" t="e">
        <f t="shared" si="43"/>
        <v>#DIV/0!</v>
      </c>
      <c r="AP463" s="148">
        <f t="shared" si="44"/>
        <v>0</v>
      </c>
      <c r="AQ463" s="148" t="e">
        <f t="shared" si="42"/>
        <v>#DIV/0!</v>
      </c>
      <c r="CI463" s="148" t="e">
        <f t="shared" si="45"/>
        <v>#DIV/0!</v>
      </c>
    </row>
    <row r="464" spans="1:135" x14ac:dyDescent="0.2">
      <c r="A464">
        <v>232</v>
      </c>
      <c r="B464" s="15">
        <v>827</v>
      </c>
      <c r="C464" s="47" t="s">
        <v>805</v>
      </c>
      <c r="D464" cm="1">
        <f t="array" ref="D464">_xlfn.IFS([1]original_ver!D244="Participant",1,[1]original_ver!D244="Non-Participant",0,[1]original_ver!D244="","")</f>
        <v>0</v>
      </c>
      <c r="E464" s="15">
        <v>1</v>
      </c>
      <c r="F464" s="17" cm="1">
        <f t="array" ref="F464">_xlfn.IFS([1]original_ver!F244="ชาย",1,[1]original_ver!F244="หญิง",0,[1]original_ver!F244="","")</f>
        <v>0</v>
      </c>
      <c r="G464" s="15">
        <v>56</v>
      </c>
      <c r="H464" s="17" cm="1">
        <f t="array" ref="H464">_xlfn.IFS([1]original_ver!H244="ไม่มีการศึกษา",0,[1]original_ver!H244="ประถมศึกษา",1,[1]original_ver!H244="มัธยมศึกษาตอนต้น",2,[1]original_ver!H244="มัธยมศึกษาตอนปลาย",3,[1]original_ver!H244="อนุปริญญา (ปวช., ปวส., ฝึกหัดครู)",4,[1]original_ver!H244="ปริญญาตรี",5,[1]original_ver!H244="สูงกว่าปริญญาตรี",6,[1]original_ver!H244="","")</f>
        <v>4</v>
      </c>
      <c r="I464" s="17" cm="1">
        <f t="array" ref="I464">_xlfn.IFS([1]original_ver!I244="โสด",1,[1]original_ver!I244="สมรส/อยู่ด้วยกัน",2,[1]original_ver!I244="หย่าร้าง/แยกกันอยู่",3,[1]original_ver!I244="หม้าย",4,[1]original_ver!I244="","")</f>
        <v>2</v>
      </c>
      <c r="J464" s="15">
        <v>5</v>
      </c>
      <c r="K464" s="15">
        <v>30</v>
      </c>
      <c r="L464" s="17" cm="1">
        <f t="array" ref="L464">_xlfn.IFS([1]original_ver!L244="ใช่",1,[1]original_ver!L244="ไม่ใช่",0,[1]original_ver!L244="","")</f>
        <v>0</v>
      </c>
      <c r="M464" s="17" cm="1">
        <f t="array" ref="M464">_xlfn.IFS([1]original_ver!M244="กู้ยืม",1,[1]original_ver!M244="ไม่กู้ยืม",0,[1]original_ver!M244="","")</f>
        <v>0</v>
      </c>
      <c r="N464" s="17">
        <f>IF($O464&gt;1, 1,0)</f>
        <v>0</v>
      </c>
      <c r="O464" s="51">
        <v>0</v>
      </c>
      <c r="P464" s="17" cm="1">
        <f t="array" ref="P464">_xlfn.IFS([1]original_ver!O244="ใช่",1,[1]original_ver!O244="ไม่ใช่",0,[1]original_ver!O244="","")</f>
        <v>1</v>
      </c>
      <c r="Q464" s="17"/>
      <c r="R464" s="17">
        <v>4</v>
      </c>
      <c r="S464" s="17">
        <v>1</v>
      </c>
      <c r="T464" s="17">
        <v>8</v>
      </c>
      <c r="U464" s="17">
        <v>15000</v>
      </c>
      <c r="V464" s="17">
        <v>3</v>
      </c>
      <c r="W464" s="22">
        <f>$U464/$T464</f>
        <v>1875</v>
      </c>
      <c r="X464" s="48"/>
      <c r="Y464" s="48"/>
      <c r="Z464" s="48"/>
      <c r="AA464" s="48"/>
      <c r="AB464" s="48"/>
      <c r="AC464" s="48">
        <f t="shared" si="41"/>
        <v>15000</v>
      </c>
      <c r="AD464">
        <f t="shared" si="43"/>
        <v>1875</v>
      </c>
      <c r="AE464" s="17">
        <v>4</v>
      </c>
      <c r="AF464" s="17">
        <v>1</v>
      </c>
      <c r="AG464" s="17">
        <v>8</v>
      </c>
      <c r="AH464" s="17">
        <v>15000</v>
      </c>
      <c r="AI464" s="17">
        <v>2.8</v>
      </c>
      <c r="AJ464" s="27">
        <f>$AH464/$AG464</f>
        <v>1875</v>
      </c>
      <c r="AK464" s="48"/>
      <c r="AL464" s="48"/>
      <c r="AM464" s="48"/>
      <c r="AN464" s="48"/>
      <c r="AO464" s="48"/>
      <c r="AP464" s="149">
        <f t="shared" si="44"/>
        <v>15000</v>
      </c>
      <c r="AQ464" s="149">
        <f t="shared" si="42"/>
        <v>1875</v>
      </c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9">
        <v>4</v>
      </c>
      <c r="CE464" s="49">
        <v>4</v>
      </c>
      <c r="CF464" s="49">
        <v>3</v>
      </c>
      <c r="CG464" s="49">
        <v>4</v>
      </c>
      <c r="CH464" s="49">
        <v>4</v>
      </c>
      <c r="CI464" s="153">
        <f t="shared" si="45"/>
        <v>3.8</v>
      </c>
      <c r="CJ464" s="17">
        <v>3</v>
      </c>
      <c r="CK464" cm="1">
        <f t="array" ref="CK464">_xlfn.IFS([1]original_ver!CH244="จากการเข้าร่วมกิจกรรมอบรม ที่จัดโดยโครงการเกษตรกรปราดเปรื่อง (Smart Farmer)",1,[1]original_ver!CH244="จากการเข้าร่วมกิจกรรมอบรม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ๆ",3,[1]original_ver!CH244="จากการเรียนรู้ผ่านประสบการณ์ของผู้อื่น ได้แก่ เพื่อนบ้าน พี่น้อง เพื่อน และญาติ เป็นต้น",4,[1]original_ver!CH244="ไม่ได้เข้าร่วมกิจกรรมอบรมหรือเรียนรู้ใด ๆ (ข้ามไปข้อ 33)",5)</f>
        <v>5</v>
      </c>
      <c r="CL464" s="15" t="str" cm="1">
        <f t="array" ref="CL464">_xlfn.IFS([1]original_ver!CJ244="ความรู้ทางการเกษตรและการใช้เทคโนโลยีสำหรับการผลิตในฟาร์ม",1,[1]original_ver!CJ244="การวางแผนและจัดการฟาร์ม เช่น การเก็บเกี่ยว การเงิน และการวางแผนทางการตลาด",2,[1]original_ver!CJ244="การเป็นผู้ประกอบการทางการเกษตร",3,[1]original_ver!CJ244="การเพิ่มมูลค่าผลผลิต และการแปรรูปผลผลิต (รวมถึงการพัฒนาคุณภาพผลผลิต)",4,[1]original_ver!CJ244="","")</f>
        <v/>
      </c>
      <c r="CM464" s="48"/>
      <c r="CN464" s="48"/>
      <c r="CO464" s="15" t="str" cm="1">
        <f t="array" ref="CO464">_xlfn.IFS([1]original_ver!CN244="ความรู้ทางการเกษตรและการใช้เทคโนโลยีสำหรับการผลิตในฟาร์ม",1,[1]original_ver!CN244="การวางแผนและจัดการฟาร์ม เช่น การเก็บเกี่ยว การเงิน และการวางแผนทางการตลาด",2,[1]original_ver!CN244="การเป็นผู้ประกอบการทางการเกษตร",3,[1]original_ver!CN244="การเพิ่มมูลค่าผลผลิต และการแปรรูปผลผลิต (รวมถึงการพัฒนาคุณภาพผลผลิต)",4,[1]original_ver!CN244="","")</f>
        <v/>
      </c>
      <c r="CP464" s="48"/>
      <c r="CQ464" s="48"/>
      <c r="CR464" s="15" t="str" cm="1">
        <f t="array" ref="CR464">_xlfn.IFS([1]original_ver!CR244="ประยุกต์",1,[1]original_ver!CR244="ไม่ประยุกต์",0,[1]original_ver!CR244="","")</f>
        <v/>
      </c>
      <c r="CS464" s="15" t="str" cm="1">
        <f t="array" ref="CS464">_xlfn.IFS([1]original_ver!CS244="ประยุกต์",1,[1]original_ver!CS244="ไม่ประยุกต์",0,[1]original_ver!CS244="","")</f>
        <v/>
      </c>
      <c r="CT464" s="48"/>
      <c r="CU464" s="15" t="str" cm="1">
        <f t="array" ref="CU464">_xlfn.IFS([1]original_ver!CV244="ประยุกต์",1,[1]original_ver!CV244="ไม่ประยุกต์",0,[1]original_ver!CV244="","")</f>
        <v/>
      </c>
      <c r="CV464" s="48"/>
      <c r="CW464" s="15" t="str" cm="1">
        <f t="array" ref="CW464">_xlfn.IFS([1]original_ver!CY244="ประยุกต์",1,[1]original_ver!CY244="ไม่ประยุกต์",0,[1]original_ver!CY244="","")</f>
        <v/>
      </c>
      <c r="CX464" s="48"/>
      <c r="CY464" s="15" t="str" cm="1">
        <f t="array" ref="CY464">_xlfn.IFS([1]original_ver!DB244="ประยุกต์",1,[1]original_ver!DB244="ไม่ประยุกต์",0,[1]original_ver!DB244="","")</f>
        <v/>
      </c>
      <c r="CZ464" s="48"/>
      <c r="DA464" s="48"/>
      <c r="DB464" s="48"/>
      <c r="DC464" s="48"/>
      <c r="DD464" s="48"/>
      <c r="DE464" s="48"/>
      <c r="DF464" s="48"/>
      <c r="DG464" s="17">
        <v>3</v>
      </c>
      <c r="DH464" s="17">
        <v>2</v>
      </c>
      <c r="DI464" s="17">
        <v>1</v>
      </c>
      <c r="DJ464" s="17">
        <v>2</v>
      </c>
      <c r="DK464" s="17">
        <v>2</v>
      </c>
      <c r="DL464" s="17">
        <v>2</v>
      </c>
      <c r="DM464" s="48"/>
      <c r="DN464" s="48"/>
      <c r="DO464" s="48"/>
      <c r="DP464" s="48"/>
      <c r="DQ464" s="48"/>
      <c r="DR464" s="48"/>
      <c r="DS464" s="49">
        <v>3</v>
      </c>
      <c r="DT464" s="49">
        <v>3</v>
      </c>
      <c r="DU464" s="17">
        <v>3</v>
      </c>
      <c r="DV464" s="49">
        <v>3</v>
      </c>
      <c r="DW464" s="49">
        <v>3</v>
      </c>
      <c r="DX464" s="49">
        <v>3</v>
      </c>
      <c r="DY464" s="153"/>
      <c r="DZ464" s="25">
        <v>3</v>
      </c>
      <c r="EA464" s="25">
        <v>3</v>
      </c>
      <c r="EB464" s="25">
        <v>3</v>
      </c>
      <c r="EC464" s="25">
        <v>3</v>
      </c>
      <c r="ED464" s="25">
        <v>3</v>
      </c>
      <c r="EE464">
        <v>3</v>
      </c>
    </row>
    <row r="465" spans="1:135" x14ac:dyDescent="0.2">
      <c r="A465">
        <v>232</v>
      </c>
      <c r="AC465">
        <f t="shared" si="41"/>
        <v>0</v>
      </c>
      <c r="AD465" t="e">
        <f t="shared" si="43"/>
        <v>#DIV/0!</v>
      </c>
      <c r="AP465" s="148">
        <f t="shared" si="44"/>
        <v>0</v>
      </c>
      <c r="AQ465" s="148" t="e">
        <f t="shared" si="42"/>
        <v>#DIV/0!</v>
      </c>
      <c r="CI465" s="148" t="e">
        <f t="shared" si="45"/>
        <v>#DIV/0!</v>
      </c>
    </row>
    <row r="466" spans="1:135" x14ac:dyDescent="0.2">
      <c r="A466">
        <v>233</v>
      </c>
      <c r="B466" s="15">
        <v>828</v>
      </c>
      <c r="C466" s="47" t="s">
        <v>806</v>
      </c>
      <c r="D466" cm="1">
        <f t="array" ref="D466">_xlfn.IFS([1]original_ver!D245="Participant",1,[1]original_ver!D245="Non-Participant",0,[1]original_ver!D245="","")</f>
        <v>0</v>
      </c>
      <c r="E466" s="15">
        <v>1</v>
      </c>
      <c r="F466" s="17" cm="1">
        <f t="array" ref="F466">_xlfn.IFS([1]original_ver!F245="ชาย",1,[1]original_ver!F245="หญิง",0,[1]original_ver!F245="","")</f>
        <v>1</v>
      </c>
      <c r="G466" s="15">
        <v>61</v>
      </c>
      <c r="H466" s="17" cm="1">
        <f t="array" ref="H466">_xlfn.IFS([1]original_ver!H245="ไม่มีการศึกษา",0,[1]original_ver!H245="ประถมศึกษา",1,[1]original_ver!H245="มัธยมศึกษาตอนต้น",2,[1]original_ver!H245="มัธยมศึกษาตอนปลาย",3,[1]original_ver!H245="อนุปริญญา (ปวช., ปวส., ฝึกหัดครู)",4,[1]original_ver!H245="ปริญญาตรี",5,[1]original_ver!H245="สูงกว่าปริญญาตรี",6,[1]original_ver!H245="","")</f>
        <v>3</v>
      </c>
      <c r="I466" s="17" cm="1">
        <f t="array" ref="I466">_xlfn.IFS([1]original_ver!I245="โสด",1,[1]original_ver!I245="สมรส/อยู่ด้วยกัน",2,[1]original_ver!I245="หย่าร้าง/แยกกันอยู่",3,[1]original_ver!I245="หม้าย",4,[1]original_ver!I245="","")</f>
        <v>2</v>
      </c>
      <c r="J466" s="15">
        <v>6</v>
      </c>
      <c r="K466" s="15">
        <v>40</v>
      </c>
      <c r="L466" s="17" cm="1">
        <f t="array" ref="L466">_xlfn.IFS([1]original_ver!L245="ใช่",1,[1]original_ver!L245="ไม่ใช่",0,[1]original_ver!L245="","")</f>
        <v>1</v>
      </c>
      <c r="M466" s="17" cm="1">
        <f t="array" ref="M466">_xlfn.IFS([1]original_ver!M245="กู้ยืม",1,[1]original_ver!M245="ไม่กู้ยืม",0,[1]original_ver!M245="","")</f>
        <v>1</v>
      </c>
      <c r="N466" s="17">
        <f>IF($O466&gt;1, 1,0)</f>
        <v>0</v>
      </c>
      <c r="O466" s="51">
        <v>0</v>
      </c>
      <c r="P466" s="17" cm="1">
        <f t="array" ref="P466">_xlfn.IFS([1]original_ver!O245="ใช่",1,[1]original_ver!O245="ไม่ใช่",0,[1]original_ver!O245="","")</f>
        <v>1</v>
      </c>
      <c r="Q466" s="17"/>
      <c r="R466" s="17">
        <v>4</v>
      </c>
      <c r="S466" s="17">
        <v>1</v>
      </c>
      <c r="T466" s="17">
        <v>23</v>
      </c>
      <c r="U466" s="17">
        <v>25000</v>
      </c>
      <c r="V466" s="17">
        <v>3</v>
      </c>
      <c r="W466" s="22">
        <f>$U466/$T466</f>
        <v>1086.9565217391305</v>
      </c>
      <c r="X466" s="48"/>
      <c r="Y466" s="48"/>
      <c r="Z466" s="48"/>
      <c r="AA466" s="48"/>
      <c r="AB466" s="48"/>
      <c r="AC466" s="48">
        <f t="shared" si="41"/>
        <v>25000</v>
      </c>
      <c r="AD466">
        <f t="shared" si="43"/>
        <v>1086.9565217391305</v>
      </c>
      <c r="AE466" s="17">
        <v>4</v>
      </c>
      <c r="AF466" s="17">
        <v>1</v>
      </c>
      <c r="AG466" s="17">
        <v>23</v>
      </c>
      <c r="AH466" s="17">
        <v>26000</v>
      </c>
      <c r="AI466" s="17">
        <v>2.5</v>
      </c>
      <c r="AJ466" s="27">
        <f>$AH466/$AG466</f>
        <v>1130.4347826086957</v>
      </c>
      <c r="AK466" s="48"/>
      <c r="AL466" s="48"/>
      <c r="AM466" s="48"/>
      <c r="AN466" s="48"/>
      <c r="AO466" s="48"/>
      <c r="AP466" s="149">
        <f t="shared" si="44"/>
        <v>26000</v>
      </c>
      <c r="AQ466" s="149">
        <f t="shared" si="42"/>
        <v>1130.4347826086957</v>
      </c>
      <c r="AR466" s="17">
        <v>4</v>
      </c>
      <c r="AS466" s="17">
        <v>1</v>
      </c>
      <c r="AT466" s="17">
        <v>23</v>
      </c>
      <c r="AU466" s="17">
        <v>26000</v>
      </c>
      <c r="AV466" s="17">
        <v>2.5</v>
      </c>
      <c r="AW466" s="17">
        <f>$AU466/$AT466</f>
        <v>1130.4347826086957</v>
      </c>
      <c r="AX466" s="48"/>
      <c r="AY466" s="48"/>
      <c r="AZ466" s="48"/>
      <c r="BA466" s="48"/>
      <c r="BB466" s="48"/>
      <c r="BC466" s="48">
        <f>$AU466+$AZ466</f>
        <v>26000</v>
      </c>
      <c r="BD466" s="48">
        <f>$BC466/$AT466</f>
        <v>1130.4347826086957</v>
      </c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P466" s="48"/>
      <c r="BQ466" s="48"/>
      <c r="BR466" s="48"/>
      <c r="BS466" s="48"/>
      <c r="BT466" s="48"/>
      <c r="BU466" s="48"/>
      <c r="BV466" s="48"/>
      <c r="BW466" s="17"/>
      <c r="BX466" s="48"/>
      <c r="BY466" s="48"/>
      <c r="BZ466" s="48"/>
      <c r="CA466" s="48"/>
      <c r="CB466" s="48"/>
      <c r="CC466" s="48"/>
      <c r="CD466" s="49">
        <v>3.75</v>
      </c>
      <c r="CE466" s="49">
        <v>3</v>
      </c>
      <c r="CF466" s="49">
        <v>4</v>
      </c>
      <c r="CG466" s="49">
        <v>4</v>
      </c>
      <c r="CH466" s="49">
        <v>3</v>
      </c>
      <c r="CI466" s="153">
        <f t="shared" si="45"/>
        <v>3.55</v>
      </c>
      <c r="CJ466" s="17">
        <v>3</v>
      </c>
      <c r="CK466" cm="1">
        <f t="array" ref="CK466">_xlfn.IFS([1]original_ver!CH245="จากการเข้าร่วมกิจกรรมอบรม ที่จัดโดยโครงการเกษตรกรปราดเปรื่อง (Smart Farmer)",1,[1]original_ver!CH245="จากการเข้าร่วมกิจกรรมอบรม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ๆ",3,[1]original_ver!CH245="จากการเรียนรู้ผ่านประสบการณ์ของผู้อื่น ได้แก่ เพื่อนบ้าน พี่น้อง เพื่อน และญาติ เป็นต้น",4,[1]original_ver!CH245="ไม่ได้เข้าร่วมกิจกรรมอบรมหรือเรียนรู้ใด ๆ (ข้ามไปข้อ 33)",5)</f>
        <v>5</v>
      </c>
      <c r="CL466" s="15" t="str" cm="1">
        <f t="array" ref="CL466">_xlfn.IFS([1]original_ver!CJ245="ความรู้ทางการเกษตรและการใช้เทคโนโลยีสำหรับการผลิตในฟาร์ม",1,[1]original_ver!CJ245="การวางแผนและจัดการฟาร์ม เช่น การเก็บเกี่ยว การเงิน และการวางแผนทางการตลาด",2,[1]original_ver!CJ245="การเป็นผู้ประกอบการทางการเกษตร",3,[1]original_ver!CJ245="การเพิ่มมูลค่าผลผลิต และการแปรรูปผลผลิต (รวมถึงการพัฒนาคุณภาพผลผลิต)",4,[1]original_ver!CJ245="","")</f>
        <v/>
      </c>
      <c r="CM466" s="48"/>
      <c r="CN466" s="48"/>
      <c r="CO466" s="15" t="str" cm="1">
        <f t="array" ref="CO466">_xlfn.IFS([1]original_ver!CN245="ความรู้ทางการเกษตรและการใช้เทคโนโลยีสำหรับการผลิตในฟาร์ม",1,[1]original_ver!CN245="การวางแผนและจัดการฟาร์ม เช่น การเก็บเกี่ยว การเงิน และการวางแผนทางการตลาด",2,[1]original_ver!CN245="การเป็นผู้ประกอบการทางการเกษตร",3,[1]original_ver!CN245="การเพิ่มมูลค่าผลผลิต และการแปรรูปผลผลิต (รวมถึงการพัฒนาคุณภาพผลผลิต)",4,[1]original_ver!CN245="","")</f>
        <v/>
      </c>
      <c r="CP466" s="48"/>
      <c r="CQ466" s="48"/>
      <c r="CR466" s="15" t="str" cm="1">
        <f t="array" ref="CR466">_xlfn.IFS([1]original_ver!CR245="ประยุกต์",1,[1]original_ver!CR245="ไม่ประยุกต์",0,[1]original_ver!CR245="","")</f>
        <v/>
      </c>
      <c r="CS466" s="15" t="str" cm="1">
        <f t="array" ref="CS466">_xlfn.IFS([1]original_ver!CS245="ประยุกต์",1,[1]original_ver!CS245="ไม่ประยุกต์",0,[1]original_ver!CS245="","")</f>
        <v/>
      </c>
      <c r="CT466" s="48"/>
      <c r="CU466" s="15" t="str" cm="1">
        <f t="array" ref="CU466">_xlfn.IFS([1]original_ver!CV245="ประยุกต์",1,[1]original_ver!CV245="ไม่ประยุกต์",0,[1]original_ver!CV245="","")</f>
        <v/>
      </c>
      <c r="CV466" s="48"/>
      <c r="CW466" s="15" t="str" cm="1">
        <f t="array" ref="CW466">_xlfn.IFS([1]original_ver!CY245="ประยุกต์",1,[1]original_ver!CY245="ไม่ประยุกต์",0,[1]original_ver!CY245="","")</f>
        <v/>
      </c>
      <c r="CX466" s="48"/>
      <c r="CY466" s="15" t="str" cm="1">
        <f t="array" ref="CY466">_xlfn.IFS([1]original_ver!DB245="ประยุกต์",1,[1]original_ver!DB245="ไม่ประยุกต์",0,[1]original_ver!DB245="","")</f>
        <v/>
      </c>
      <c r="CZ466" s="48"/>
      <c r="DA466" s="48"/>
      <c r="DB466" s="48"/>
      <c r="DC466" s="48"/>
      <c r="DD466" s="48"/>
      <c r="DE466" s="48"/>
      <c r="DF466" s="48"/>
      <c r="DG466" s="17">
        <v>3</v>
      </c>
      <c r="DH466" s="17">
        <v>3</v>
      </c>
      <c r="DI466" s="17">
        <v>2</v>
      </c>
      <c r="DJ466" s="17">
        <v>3</v>
      </c>
      <c r="DK466" s="17">
        <v>1</v>
      </c>
      <c r="DL466" s="17">
        <v>3</v>
      </c>
      <c r="DM466" s="48"/>
      <c r="DN466" s="48"/>
      <c r="DO466" s="48"/>
      <c r="DP466" s="48"/>
      <c r="DQ466" s="48"/>
      <c r="DR466" s="48"/>
      <c r="DS466" s="49">
        <v>3</v>
      </c>
      <c r="DT466" s="49">
        <v>3</v>
      </c>
      <c r="DU466" s="17">
        <v>3</v>
      </c>
      <c r="DV466" s="49">
        <v>3</v>
      </c>
      <c r="DW466" s="49">
        <v>3</v>
      </c>
      <c r="DX466" s="49">
        <v>3</v>
      </c>
      <c r="DY466" s="153"/>
      <c r="DZ466" s="25">
        <v>3</v>
      </c>
      <c r="EA466" s="25">
        <v>3</v>
      </c>
      <c r="EB466" s="25">
        <v>3</v>
      </c>
      <c r="EC466" s="25">
        <v>3</v>
      </c>
      <c r="ED466" s="25">
        <v>3</v>
      </c>
      <c r="EE466">
        <v>3</v>
      </c>
    </row>
    <row r="467" spans="1:135" x14ac:dyDescent="0.2">
      <c r="A467">
        <v>233</v>
      </c>
      <c r="AC467">
        <f t="shared" si="41"/>
        <v>0</v>
      </c>
      <c r="AD467" t="e">
        <f t="shared" si="43"/>
        <v>#DIV/0!</v>
      </c>
      <c r="AP467" s="148">
        <f t="shared" si="44"/>
        <v>0</v>
      </c>
      <c r="AQ467" s="148" t="e">
        <f t="shared" si="42"/>
        <v>#DIV/0!</v>
      </c>
      <c r="CI467" s="148" t="e">
        <f t="shared" si="45"/>
        <v>#DIV/0!</v>
      </c>
    </row>
    <row r="468" spans="1:135" x14ac:dyDescent="0.2">
      <c r="A468">
        <v>234</v>
      </c>
      <c r="B468" s="15">
        <v>829</v>
      </c>
      <c r="C468" s="47" t="s">
        <v>807</v>
      </c>
      <c r="D468" cm="1">
        <f t="array" ref="D468">_xlfn.IFS([1]original_ver!D246="Participant",1,[1]original_ver!D246="Non-Participant",0,[1]original_ver!D246="","")</f>
        <v>0</v>
      </c>
      <c r="E468" s="15">
        <v>1</v>
      </c>
      <c r="F468" s="17" cm="1">
        <f t="array" ref="F468">_xlfn.IFS([1]original_ver!F246="ชาย",1,[1]original_ver!F246="หญิง",0,[1]original_ver!F246="","")</f>
        <v>0</v>
      </c>
      <c r="G468" s="15">
        <v>58</v>
      </c>
      <c r="H468" s="17" cm="1">
        <f t="array" ref="H468">_xlfn.IFS([1]original_ver!H246="ไม่มีการศึกษา",0,[1]original_ver!H246="ประถมศึกษา",1,[1]original_ver!H246="มัธยมศึกษาตอนต้น",2,[1]original_ver!H246="มัธยมศึกษาตอนปลาย",3,[1]original_ver!H246="อนุปริญญา (ปวช., ปวส., ฝึกหัดครู)",4,[1]original_ver!H246="ปริญญาตรี",5,[1]original_ver!H246="สูงกว่าปริญญาตรี",6,[1]original_ver!H246="","")</f>
        <v>3</v>
      </c>
      <c r="I468" s="17" cm="1">
        <f t="array" ref="I468">_xlfn.IFS([1]original_ver!I246="โสด",1,[1]original_ver!I246="สมรส/อยู่ด้วยกัน",2,[1]original_ver!I246="หย่าร้าง/แยกกันอยู่",3,[1]original_ver!I246="หม้าย",4,[1]original_ver!I246="","")</f>
        <v>2</v>
      </c>
      <c r="J468" s="15">
        <v>5</v>
      </c>
      <c r="K468" s="15">
        <v>35</v>
      </c>
      <c r="L468" s="17" cm="1">
        <f t="array" ref="L468">_xlfn.IFS([1]original_ver!L246="ใช่",1,[1]original_ver!L246="ไม่ใช่",0,[1]original_ver!L246="","")</f>
        <v>1</v>
      </c>
      <c r="M468" s="17" cm="1">
        <f t="array" ref="M468">_xlfn.IFS([1]original_ver!M246="กู้ยืม",1,[1]original_ver!M246="ไม่กู้ยืม",0,[1]original_ver!M246="","")</f>
        <v>1</v>
      </c>
      <c r="N468" s="17">
        <f>IF($O468&gt;1, 1,0)</f>
        <v>0</v>
      </c>
      <c r="O468" s="51">
        <v>0</v>
      </c>
      <c r="P468" s="17" cm="1">
        <f t="array" ref="P468">_xlfn.IFS([1]original_ver!O246="ใช่",1,[1]original_ver!O246="ไม่ใช่",0,[1]original_ver!O246="","")</f>
        <v>1</v>
      </c>
      <c r="Q468" s="17"/>
      <c r="R468" s="17">
        <v>4</v>
      </c>
      <c r="S468" s="17">
        <v>1</v>
      </c>
      <c r="T468" s="17">
        <v>10</v>
      </c>
      <c r="U468" s="17">
        <v>10000</v>
      </c>
      <c r="V468" s="17">
        <v>4</v>
      </c>
      <c r="W468" s="22">
        <f>$U468/$T468</f>
        <v>1000</v>
      </c>
      <c r="X468" s="48"/>
      <c r="Y468" s="48"/>
      <c r="Z468" s="48"/>
      <c r="AA468" s="48"/>
      <c r="AB468" s="48"/>
      <c r="AC468" s="48">
        <f t="shared" si="41"/>
        <v>10000</v>
      </c>
      <c r="AD468">
        <f t="shared" si="43"/>
        <v>1000</v>
      </c>
      <c r="AE468" s="17">
        <v>4</v>
      </c>
      <c r="AF468" s="17">
        <v>1</v>
      </c>
      <c r="AG468" s="17">
        <v>10</v>
      </c>
      <c r="AH468" s="17">
        <v>10000</v>
      </c>
      <c r="AI468" s="17">
        <v>4</v>
      </c>
      <c r="AJ468" s="27">
        <f>$AH468/$AG468</f>
        <v>1000</v>
      </c>
      <c r="AK468" s="48"/>
      <c r="AL468" s="48"/>
      <c r="AM468" s="48"/>
      <c r="AN468" s="48"/>
      <c r="AO468" s="48"/>
      <c r="AP468" s="149">
        <f t="shared" si="44"/>
        <v>10000</v>
      </c>
      <c r="AQ468" s="149">
        <f t="shared" si="42"/>
        <v>1000</v>
      </c>
      <c r="AR468" s="17">
        <v>4</v>
      </c>
      <c r="AS468" s="17">
        <v>1</v>
      </c>
      <c r="AT468" s="17">
        <v>10</v>
      </c>
      <c r="AU468" s="17">
        <v>13000</v>
      </c>
      <c r="AV468" s="17">
        <v>3</v>
      </c>
      <c r="AW468" s="17">
        <f>$AU468/$AT468</f>
        <v>1300</v>
      </c>
      <c r="AX468" s="48"/>
      <c r="AY468" s="48"/>
      <c r="AZ468" s="48"/>
      <c r="BA468" s="48"/>
      <c r="BB468" s="48"/>
      <c r="BC468" s="48">
        <f>$AU468+$AZ468</f>
        <v>13000</v>
      </c>
      <c r="BD468" s="48">
        <f>$BC468/$AT468</f>
        <v>1300</v>
      </c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P468" s="48"/>
      <c r="BQ468" s="48"/>
      <c r="BR468" s="48"/>
      <c r="BS468" s="48"/>
      <c r="BT468" s="48"/>
      <c r="BU468" s="48"/>
      <c r="BV468" s="48"/>
      <c r="BW468" s="17"/>
      <c r="BX468" s="48"/>
      <c r="BY468" s="48"/>
      <c r="BZ468" s="48"/>
      <c r="CA468" s="48"/>
      <c r="CB468" s="48"/>
      <c r="CC468" s="48"/>
      <c r="CD468" s="49">
        <v>4</v>
      </c>
      <c r="CE468" s="49">
        <v>4</v>
      </c>
      <c r="CF468" s="49">
        <v>4</v>
      </c>
      <c r="CG468" s="49">
        <v>4</v>
      </c>
      <c r="CH468" s="49">
        <v>4</v>
      </c>
      <c r="CI468" s="153">
        <f t="shared" si="45"/>
        <v>4</v>
      </c>
      <c r="CJ468" s="17">
        <v>4</v>
      </c>
      <c r="CK468" cm="1">
        <f t="array" ref="CK468">_xlfn.IFS([1]original_ver!CH246="จากการเข้าร่วมกิจกรรมอบรม ที่จัดโดยโครงการเกษตรกรปราดเปรื่อง (Smart Farmer)",1,[1]original_ver!CH246="จากการเข้าร่วมกิจกรรมอบรม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ๆ",3,[1]original_ver!CH246="จากการเรียนรู้ผ่านประสบการณ์ของผู้อื่น ได้แก่ เพื่อนบ้าน พี่น้อง เพื่อน และญาติ เป็นต้น",4,[1]original_ver!CH246="ไม่ได้เข้าร่วมกิจกรรมอบรมหรือเรียนรู้ใด ๆ (ข้ามไปข้อ 33)",5)</f>
        <v>5</v>
      </c>
      <c r="CL468" s="15" t="str" cm="1">
        <f t="array" ref="CL468">_xlfn.IFS([1]original_ver!CJ246="ความรู้ทางการเกษตรและการใช้เทคโนโลยีสำหรับการผลิตในฟาร์ม",1,[1]original_ver!CJ246="การวางแผนและจัดการฟาร์ม เช่น การเก็บเกี่ยว การเงิน และการวางแผนทางการตลาด",2,[1]original_ver!CJ246="การเป็นผู้ประกอบการทางการเกษตร",3,[1]original_ver!CJ246="การเพิ่มมูลค่าผลผลิต และการแปรรูปผลผลิต (รวมถึงการพัฒนาคุณภาพผลผลิต)",4,[1]original_ver!CJ246="","")</f>
        <v/>
      </c>
      <c r="CM468" s="48"/>
      <c r="CN468" s="48"/>
      <c r="CO468" s="15" t="str" cm="1">
        <f t="array" ref="CO468">_xlfn.IFS([1]original_ver!CN246="ความรู้ทางการเกษตรและการใช้เทคโนโลยีสำหรับการผลิตในฟาร์ม",1,[1]original_ver!CN246="การวางแผนและจัดการฟาร์ม เช่น การเก็บเกี่ยว การเงิน และการวางแผนทางการตลาด",2,[1]original_ver!CN246="การเป็นผู้ประกอบการทางการเกษตร",3,[1]original_ver!CN246="การเพิ่มมูลค่าผลผลิต และการแปรรูปผลผลิต (รวมถึงการพัฒนาคุณภาพผลผลิต)",4,[1]original_ver!CN246="","")</f>
        <v/>
      </c>
      <c r="CP468" s="48"/>
      <c r="CQ468" s="48"/>
      <c r="CR468" s="15" t="str" cm="1">
        <f t="array" ref="CR468">_xlfn.IFS([1]original_ver!CR246="ประยุกต์",1,[1]original_ver!CR246="ไม่ประยุกต์",0,[1]original_ver!CR246="","")</f>
        <v/>
      </c>
      <c r="CS468" s="15" t="str" cm="1">
        <f t="array" ref="CS468">_xlfn.IFS([1]original_ver!CS246="ประยุกต์",1,[1]original_ver!CS246="ไม่ประยุกต์",0,[1]original_ver!CS246="","")</f>
        <v/>
      </c>
      <c r="CT468" s="48"/>
      <c r="CU468" s="15" t="str" cm="1">
        <f t="array" ref="CU468">_xlfn.IFS([1]original_ver!CV246="ประยุกต์",1,[1]original_ver!CV246="ไม่ประยุกต์",0,[1]original_ver!CV246="","")</f>
        <v/>
      </c>
      <c r="CV468" s="48"/>
      <c r="CW468" s="15" t="str" cm="1">
        <f t="array" ref="CW468">_xlfn.IFS([1]original_ver!CY246="ประยุกต์",1,[1]original_ver!CY246="ไม่ประยุกต์",0,[1]original_ver!CY246="","")</f>
        <v/>
      </c>
      <c r="CX468" s="48"/>
      <c r="CY468" s="15" t="str" cm="1">
        <f t="array" ref="CY468">_xlfn.IFS([1]original_ver!DB246="ประยุกต์",1,[1]original_ver!DB246="ไม่ประยุกต์",0,[1]original_ver!DB246="","")</f>
        <v/>
      </c>
      <c r="CZ468" s="48"/>
      <c r="DA468" s="48"/>
      <c r="DB468" s="48"/>
      <c r="DC468" s="48"/>
      <c r="DD468" s="48"/>
      <c r="DE468" s="48"/>
      <c r="DF468" s="48"/>
      <c r="DG468" s="17">
        <v>1</v>
      </c>
      <c r="DH468" s="17">
        <v>2</v>
      </c>
      <c r="DI468" s="17">
        <v>2</v>
      </c>
      <c r="DJ468" s="17">
        <v>2</v>
      </c>
      <c r="DK468" s="17">
        <v>3</v>
      </c>
      <c r="DL468" s="17">
        <v>2</v>
      </c>
      <c r="DM468" s="48"/>
      <c r="DN468" s="48"/>
      <c r="DO468" s="48"/>
      <c r="DP468" s="48"/>
      <c r="DQ468" s="48"/>
      <c r="DR468" s="48"/>
      <c r="DS468" s="49">
        <v>3</v>
      </c>
      <c r="DT468" s="49">
        <v>3</v>
      </c>
      <c r="DU468" s="17">
        <v>3</v>
      </c>
      <c r="DV468" s="49">
        <v>3</v>
      </c>
      <c r="DW468" s="49">
        <v>3</v>
      </c>
      <c r="DX468" s="49">
        <v>3</v>
      </c>
      <c r="DY468" s="153"/>
      <c r="DZ468" s="25">
        <v>3</v>
      </c>
      <c r="EA468" s="25">
        <v>3</v>
      </c>
      <c r="EB468" s="25">
        <v>3</v>
      </c>
      <c r="EC468" s="25">
        <v>3</v>
      </c>
      <c r="ED468" s="25">
        <v>3</v>
      </c>
      <c r="EE468">
        <v>3</v>
      </c>
    </row>
    <row r="469" spans="1:135" x14ac:dyDescent="0.2">
      <c r="A469">
        <v>234</v>
      </c>
      <c r="AC469">
        <f t="shared" si="41"/>
        <v>0</v>
      </c>
      <c r="AD469" t="e">
        <f t="shared" si="43"/>
        <v>#DIV/0!</v>
      </c>
      <c r="AP469" s="148">
        <f t="shared" si="44"/>
        <v>0</v>
      </c>
      <c r="AQ469" s="148" t="e">
        <f t="shared" si="42"/>
        <v>#DIV/0!</v>
      </c>
      <c r="CI469" s="148" t="e">
        <f t="shared" si="45"/>
        <v>#DIV/0!</v>
      </c>
    </row>
    <row r="470" spans="1:135" x14ac:dyDescent="0.2">
      <c r="A470">
        <v>235</v>
      </c>
      <c r="B470" s="15">
        <v>830</v>
      </c>
      <c r="C470" s="47" t="s">
        <v>808</v>
      </c>
      <c r="D470" cm="1">
        <f t="array" ref="D470">_xlfn.IFS([1]original_ver!D247="Participant",1,[1]original_ver!D247="Non-Participant",0,[1]original_ver!D247="","")</f>
        <v>1</v>
      </c>
      <c r="E470" s="15">
        <v>2</v>
      </c>
      <c r="F470" s="17" cm="1">
        <f t="array" ref="F470">_xlfn.IFS([1]original_ver!F247="ชาย",1,[1]original_ver!F247="หญิง",0,[1]original_ver!F247="","")</f>
        <v>1</v>
      </c>
      <c r="G470" s="15">
        <v>53</v>
      </c>
      <c r="H470" s="17" cm="1">
        <f t="array" ref="H470">_xlfn.IFS([1]original_ver!H247="ไม่มีการศึกษา",0,[1]original_ver!H247="ประถมศึกษา",1,[1]original_ver!H247="มัธยมศึกษาตอนต้น",2,[1]original_ver!H247="มัธยมศึกษาตอนปลาย",3,[1]original_ver!H247="อนุปริญญา (ปวช., ปวส., ฝึกหัดครู)",4,[1]original_ver!H247="ปริญญาตรี",5,[1]original_ver!H247="สูงกว่าปริญญาตรี",6,[1]original_ver!H247="","")</f>
        <v>5</v>
      </c>
      <c r="I470" s="17" cm="1">
        <f t="array" ref="I470">_xlfn.IFS([1]original_ver!I247="โสด",1,[1]original_ver!I247="สมรส/อยู่ด้วยกัน",2,[1]original_ver!I247="หย่าร้าง/แยกกันอยู่",3,[1]original_ver!I247="หม้าย",4,[1]original_ver!I247="","")</f>
        <v>2</v>
      </c>
      <c r="J470" s="15">
        <v>5</v>
      </c>
      <c r="K470" s="15">
        <v>30</v>
      </c>
      <c r="L470" s="17" cm="1">
        <f t="array" ref="L470">_xlfn.IFS([1]original_ver!L247="ใช่",1,[1]original_ver!L247="ไม่ใช่",0,[1]original_ver!L247="","")</f>
        <v>0</v>
      </c>
      <c r="M470" s="17" cm="1">
        <f t="array" ref="M470">_xlfn.IFS([1]original_ver!M247="กู้ยืม",1,[1]original_ver!M247="ไม่กู้ยืม",0,[1]original_ver!M247="","")</f>
        <v>0</v>
      </c>
      <c r="N470" s="17">
        <f>IF($O470&gt;1, 1,0)</f>
        <v>0</v>
      </c>
      <c r="O470" s="51">
        <v>0</v>
      </c>
      <c r="P470" s="17" cm="1">
        <f t="array" ref="P470">_xlfn.IFS([1]original_ver!O247="ใช่",1,[1]original_ver!O247="ไม่ใช่",0,[1]original_ver!O247="","")</f>
        <v>1</v>
      </c>
      <c r="Q470" s="17"/>
      <c r="R470" s="17">
        <v>1</v>
      </c>
      <c r="S470" s="17">
        <v>1</v>
      </c>
      <c r="T470" s="17">
        <v>20</v>
      </c>
      <c r="U470" s="17">
        <v>16000</v>
      </c>
      <c r="V470" s="53">
        <v>9</v>
      </c>
      <c r="W470" s="20">
        <f>$U470/$T470</f>
        <v>800</v>
      </c>
      <c r="X470" s="17">
        <v>1</v>
      </c>
      <c r="Y470" s="17">
        <v>20</v>
      </c>
      <c r="Z470" s="17">
        <v>20000</v>
      </c>
      <c r="AA470" s="17">
        <v>12</v>
      </c>
      <c r="AB470" s="17"/>
      <c r="AC470" s="17">
        <f t="shared" si="41"/>
        <v>36000</v>
      </c>
      <c r="AD470">
        <f t="shared" si="43"/>
        <v>1800</v>
      </c>
      <c r="AE470" s="17">
        <v>1</v>
      </c>
      <c r="AF470" s="17">
        <v>1</v>
      </c>
      <c r="AG470" s="17">
        <v>20</v>
      </c>
      <c r="AH470" s="17">
        <v>18000</v>
      </c>
      <c r="AI470" s="18">
        <v>8</v>
      </c>
      <c r="AJ470" s="27">
        <f>$AH470/$AG470</f>
        <v>900</v>
      </c>
      <c r="AK470" s="17">
        <v>1</v>
      </c>
      <c r="AL470" s="17">
        <v>20</v>
      </c>
      <c r="AM470" s="17">
        <v>21000</v>
      </c>
      <c r="AN470" s="17">
        <v>11</v>
      </c>
      <c r="AO470" s="17"/>
      <c r="AP470" s="149">
        <f t="shared" si="44"/>
        <v>39000</v>
      </c>
      <c r="AQ470" s="149">
        <f t="shared" si="42"/>
        <v>1950</v>
      </c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P470" s="17"/>
      <c r="BQ470" s="17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9">
        <v>3</v>
      </c>
      <c r="CE470" s="49">
        <v>3</v>
      </c>
      <c r="CF470" s="49">
        <v>3</v>
      </c>
      <c r="CG470" s="49">
        <v>4</v>
      </c>
      <c r="CH470" s="49">
        <v>4</v>
      </c>
      <c r="CI470" s="153">
        <f t="shared" si="45"/>
        <v>3.4</v>
      </c>
      <c r="CJ470" s="17">
        <v>3</v>
      </c>
      <c r="CK470" cm="1">
        <f t="array" ref="CK470">_xlfn.IFS([1]original_ver!CH247="จากการเข้าร่วมกิจกรรมอบรม ที่จัดโดยโครงการเกษตรกรปราดเปรื่อง (Smart Farmer)",1,[1]original_ver!CH247="จากการเข้าร่วมกิจกรรมอบรม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ๆ",3,[1]original_ver!CH247="จากการเรียนรู้ผ่านประสบการณ์ของผู้อื่น ได้แก่ เพื่อนบ้าน พี่น้อง เพื่อน และญาติ เป็นต้น",4,[1]original_ver!CH247="ไม่ได้เข้าร่วมกิจกรรมอบรมหรือเรียนรู้ใด ๆ (ข้ามไปข้อ 33)",5)</f>
        <v>1</v>
      </c>
      <c r="CL470" s="15" cm="1">
        <f t="array" ref="CL470">_xlfn.IFS([1]original_ver!CJ247="ความรู้ทางการเกษตรและการใช้เทคโนโลยีสำหรับการผลิตในฟาร์ม",1,[1]original_ver!CJ247="การวางแผนและจัดการฟาร์ม เช่น การเก็บเกี่ยว การเงิน และการวางแผนทางการตลาด",2,[1]original_ver!CJ247="การเป็นผู้ประกอบการทางการเกษตร",3,[1]original_ver!CJ247="การเพิ่มมูลค่าผลผลิต และการแปรรูปผลผลิต (รวมถึงการพัฒนาคุณภาพผลผลิต)",4,[1]original_ver!CJ247="","")</f>
        <v>2</v>
      </c>
      <c r="CM470" s="17">
        <v>5</v>
      </c>
      <c r="CN470" s="17">
        <v>2</v>
      </c>
      <c r="CO470" s="15" cm="1">
        <f t="array" ref="CO470">_xlfn.IFS([1]original_ver!CN247="ความรู้ทางการเกษตรและการใช้เทคโนโลยีสำหรับการผลิตในฟาร์ม",1,[1]original_ver!CN247="การวางแผนและจัดการฟาร์ม เช่น การเก็บเกี่ยว การเงิน และการวางแผนทางการตลาด",2,[1]original_ver!CN247="การเป็นผู้ประกอบการทางการเกษตร",3,[1]original_ver!CN247="การเพิ่มมูลค่าผลผลิต และการแปรรูปผลผลิต (รวมถึงการพัฒนาคุณภาพผลผลิต)",4,[1]original_ver!CN247="","")</f>
        <v>4</v>
      </c>
      <c r="CP470" s="17">
        <v>2</v>
      </c>
      <c r="CQ470" s="17">
        <v>2</v>
      </c>
      <c r="CR470" s="15" cm="1">
        <f t="array" ref="CR470">_xlfn.IFS([1]original_ver!CR247="ประยุกต์",1,[1]original_ver!CR247="ไม่ประยุกต์",0,[1]original_ver!CR247="","")</f>
        <v>1</v>
      </c>
      <c r="CS470" s="15" cm="1">
        <f t="array" ref="CS470">_xlfn.IFS([1]original_ver!CS247="ประยุกต์",1,[1]original_ver!CS247="ไม่ประยุกต์",0,[1]original_ver!CS247="","")</f>
        <v>1</v>
      </c>
      <c r="CT470" s="48"/>
      <c r="CU470" s="15" cm="1">
        <f t="array" ref="CU470">_xlfn.IFS([1]original_ver!CV247="ประยุกต์",1,[1]original_ver!CV247="ไม่ประยุกต์",0,[1]original_ver!CV247="","")</f>
        <v>1</v>
      </c>
      <c r="CV470" s="48"/>
      <c r="CW470" s="15" cm="1">
        <f t="array" ref="CW470">_xlfn.IFS([1]original_ver!CY247="ประยุกต์",1,[1]original_ver!CY247="ไม่ประยุกต์",0,[1]original_ver!CY247="","")</f>
        <v>1</v>
      </c>
      <c r="CX470" s="48"/>
      <c r="CY470" s="15" cm="1">
        <f t="array" ref="CY470">_xlfn.IFS([1]original_ver!DB247="ประยุกต์",1,[1]original_ver!DB247="ไม่ประยุกต์",0,[1]original_ver!DB247="","")</f>
        <v>1</v>
      </c>
      <c r="CZ470" s="48"/>
      <c r="DA470" s="48"/>
      <c r="DB470" s="48"/>
      <c r="DC470" s="48"/>
      <c r="DD470" s="48"/>
      <c r="DE470" s="48"/>
      <c r="DF470" s="48"/>
      <c r="DG470" s="17">
        <v>2</v>
      </c>
      <c r="DH470" s="17">
        <v>2</v>
      </c>
      <c r="DI470" s="17">
        <v>1</v>
      </c>
      <c r="DJ470" s="17">
        <v>2</v>
      </c>
      <c r="DK470" s="17">
        <v>3</v>
      </c>
      <c r="DL470" s="17">
        <v>2</v>
      </c>
      <c r="DM470" s="48"/>
      <c r="DN470" s="48"/>
      <c r="DO470" s="48"/>
      <c r="DP470" s="48"/>
      <c r="DQ470" s="48"/>
      <c r="DR470" s="48"/>
      <c r="DS470" s="49">
        <v>4</v>
      </c>
      <c r="DT470" s="49">
        <v>4</v>
      </c>
      <c r="DU470" s="17">
        <v>4</v>
      </c>
      <c r="DV470" s="49">
        <v>3</v>
      </c>
      <c r="DW470" s="49">
        <v>3</v>
      </c>
      <c r="DX470" s="49">
        <v>3</v>
      </c>
      <c r="DY470" s="153"/>
      <c r="DZ470" s="25">
        <v>4</v>
      </c>
      <c r="EA470" s="25">
        <v>4</v>
      </c>
      <c r="EB470" s="25">
        <v>4</v>
      </c>
      <c r="EC470" s="25">
        <v>4</v>
      </c>
      <c r="ED470" s="25">
        <v>4</v>
      </c>
      <c r="EE470">
        <v>4</v>
      </c>
    </row>
    <row r="471" spans="1:135" x14ac:dyDescent="0.2">
      <c r="A471">
        <v>235</v>
      </c>
      <c r="AC471">
        <f t="shared" si="41"/>
        <v>0</v>
      </c>
      <c r="AD471" t="e">
        <f t="shared" si="43"/>
        <v>#DIV/0!</v>
      </c>
      <c r="AP471" s="148">
        <f t="shared" si="44"/>
        <v>0</v>
      </c>
      <c r="AQ471" s="148" t="e">
        <f t="shared" si="42"/>
        <v>#DIV/0!</v>
      </c>
      <c r="CI471" s="148" t="e">
        <f t="shared" si="45"/>
        <v>#DIV/0!</v>
      </c>
    </row>
    <row r="472" spans="1:135" x14ac:dyDescent="0.2">
      <c r="A472">
        <v>236</v>
      </c>
      <c r="B472" s="15">
        <v>831</v>
      </c>
      <c r="C472" s="50" t="s">
        <v>809</v>
      </c>
      <c r="D472" cm="1">
        <f t="array" ref="D472">_xlfn.IFS([1]original_ver!D248="Participant",1,[1]original_ver!D248="Non-Participant",0,[1]original_ver!D248="","")</f>
        <v>1</v>
      </c>
      <c r="E472" s="15">
        <v>2</v>
      </c>
      <c r="F472" s="17" cm="1">
        <f t="array" ref="F472">_xlfn.IFS([1]original_ver!F248="ชาย",1,[1]original_ver!F248="หญิง",0,[1]original_ver!F248="","")</f>
        <v>0</v>
      </c>
      <c r="G472" s="15">
        <v>64</v>
      </c>
      <c r="H472" s="17" cm="1">
        <f t="array" ref="H472">_xlfn.IFS([1]original_ver!H248="ไม่มีการศึกษา",0,[1]original_ver!H248="ประถมศึกษา",1,[1]original_ver!H248="มัธยมศึกษาตอนต้น",2,[1]original_ver!H248="มัธยมศึกษาตอนปลาย",3,[1]original_ver!H248="อนุปริญญา (ปวช., ปวส., ฝึกหัดครู)",4,[1]original_ver!H248="ปริญญาตรี",5,[1]original_ver!H248="สูงกว่าปริญญาตรี",6,[1]original_ver!H248="","")</f>
        <v>3</v>
      </c>
      <c r="I472" s="17" cm="1">
        <f t="array" ref="I472">_xlfn.IFS([1]original_ver!I248="โสด",1,[1]original_ver!I248="สมรส/อยู่ด้วยกัน",2,[1]original_ver!I248="หย่าร้าง/แยกกันอยู่",3,[1]original_ver!I248="หม้าย",4,[1]original_ver!I248="","")</f>
        <v>2</v>
      </c>
      <c r="J472" s="15">
        <v>6</v>
      </c>
      <c r="K472" s="15">
        <v>40</v>
      </c>
      <c r="L472" s="17" cm="1">
        <f t="array" ref="L472">_xlfn.IFS([1]original_ver!L248="ใช่",1,[1]original_ver!L248="ไม่ใช่",0,[1]original_ver!L248="","")</f>
        <v>0</v>
      </c>
      <c r="M472" s="17" cm="1">
        <f t="array" ref="M472">_xlfn.IFS([1]original_ver!M248="กู้ยืม",1,[1]original_ver!M248="ไม่กู้ยืม",0,[1]original_ver!M248="","")</f>
        <v>1</v>
      </c>
      <c r="N472" s="17">
        <f>IF($O472&gt;1, 1,0)</f>
        <v>0</v>
      </c>
      <c r="O472" s="51">
        <v>0</v>
      </c>
      <c r="P472" s="17" cm="1">
        <f t="array" ref="P472">_xlfn.IFS([1]original_ver!O248="ใช่",1,[1]original_ver!O248="ไม่ใช่",0,[1]original_ver!O248="","")</f>
        <v>1</v>
      </c>
      <c r="Q472" s="17"/>
      <c r="R472" s="17">
        <v>7</v>
      </c>
      <c r="S472" s="17">
        <v>1</v>
      </c>
      <c r="T472" s="17">
        <v>8</v>
      </c>
      <c r="U472" s="17">
        <v>9500</v>
      </c>
      <c r="V472" s="17">
        <v>38</v>
      </c>
      <c r="W472" s="22">
        <f>$U472/$T472</f>
        <v>1187.5</v>
      </c>
      <c r="X472" s="48"/>
      <c r="Y472" s="48"/>
      <c r="Z472" s="48"/>
      <c r="AA472" s="48"/>
      <c r="AB472" s="48"/>
      <c r="AC472" s="48">
        <f t="shared" si="41"/>
        <v>9500</v>
      </c>
      <c r="AD472">
        <f t="shared" si="43"/>
        <v>1187.5</v>
      </c>
      <c r="AE472" s="17">
        <v>7</v>
      </c>
      <c r="AF472" s="17">
        <v>1</v>
      </c>
      <c r="AG472" s="17">
        <v>8</v>
      </c>
      <c r="AH472" s="17">
        <v>9800</v>
      </c>
      <c r="AI472" s="17">
        <v>30</v>
      </c>
      <c r="AJ472" s="27">
        <f>$AH472/$AG472</f>
        <v>1225</v>
      </c>
      <c r="AK472" s="48"/>
      <c r="AL472" s="48"/>
      <c r="AM472" s="48"/>
      <c r="AN472" s="48"/>
      <c r="AO472" s="48"/>
      <c r="AP472" s="149">
        <f t="shared" si="44"/>
        <v>9800</v>
      </c>
      <c r="AQ472" s="149">
        <f t="shared" si="42"/>
        <v>1225</v>
      </c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9">
        <v>3.25</v>
      </c>
      <c r="CE472" s="49">
        <v>3</v>
      </c>
      <c r="CF472" s="49">
        <v>3</v>
      </c>
      <c r="CG472" s="49">
        <v>3</v>
      </c>
      <c r="CH472" s="49">
        <v>4</v>
      </c>
      <c r="CI472" s="153">
        <f t="shared" si="45"/>
        <v>3.25</v>
      </c>
      <c r="CJ472" s="17">
        <v>4</v>
      </c>
      <c r="CK472" cm="1">
        <f t="array" ref="CK472">_xlfn.IFS([1]original_ver!CH248="จากการเข้าร่วมกิจกรรมอบรม ที่จัดโดยโครงการเกษตรกรปราดเปรื่อง (Smart Farmer)",1,[1]original_ver!CH248="จากการเข้าร่วมกิจกรรมอบรม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ๆ",3,[1]original_ver!CH248="จากการเรียนรู้ผ่านประสบการณ์ของผู้อื่น ได้แก่ เพื่อนบ้าน พี่น้อง เพื่อน และญาติ เป็นต้น",4,[1]original_ver!CH248="ไม่ได้เข้าร่วมกิจกรรมอบรมหรือเรียนรู้ใด ๆ (ข้ามไปข้อ 33)",5)</f>
        <v>1</v>
      </c>
      <c r="CL472" s="15" cm="1">
        <f t="array" ref="CL472">_xlfn.IFS([1]original_ver!CJ248="ความรู้ทางการเกษตรและการใช้เทคโนโลยีสำหรับการผลิตในฟาร์ม",1,[1]original_ver!CJ248="การวางแผนและจัดการฟาร์ม เช่น การเก็บเกี่ยว การเงิน และการวางแผนทางการตลาด",2,[1]original_ver!CJ248="การเป็นผู้ประกอบการทางการเกษตร",3,[1]original_ver!CJ248="การเพิ่มมูลค่าผลผลิต และการแปรรูปผลผลิต (รวมถึงการพัฒนาคุณภาพผลผลิต)",4,[1]original_ver!CJ248="","")</f>
        <v>4</v>
      </c>
      <c r="CM472" s="17">
        <v>3</v>
      </c>
      <c r="CN472" s="17">
        <v>2</v>
      </c>
      <c r="CO472" s="15" cm="1">
        <f t="array" ref="CO472">_xlfn.IFS([1]original_ver!CN248="ความรู้ทางการเกษตรและการใช้เทคโนโลยีสำหรับการผลิตในฟาร์ม",1,[1]original_ver!CN248="การวางแผนและจัดการฟาร์ม เช่น การเก็บเกี่ยว การเงิน และการวางแผนทางการตลาด",2,[1]original_ver!CN248="การเป็นผู้ประกอบการทางการเกษตร",3,[1]original_ver!CN248="การเพิ่มมูลค่าผลผลิต และการแปรรูปผลผลิต (รวมถึงการพัฒนาคุณภาพผลผลิต)",4,[1]original_ver!CN248="","")</f>
        <v>2</v>
      </c>
      <c r="CP472" s="17">
        <v>1</v>
      </c>
      <c r="CQ472" s="17">
        <v>2</v>
      </c>
      <c r="CR472" s="15" cm="1">
        <f t="array" ref="CR472">_xlfn.IFS([1]original_ver!CR248="ประยุกต์",1,[1]original_ver!CR248="ไม่ประยุกต์",0,[1]original_ver!CR248="","")</f>
        <v>1</v>
      </c>
      <c r="CS472" s="15" cm="1">
        <f t="array" ref="CS472">_xlfn.IFS([1]original_ver!CS248="ประยุกต์",1,[1]original_ver!CS248="ไม่ประยุกต์",0,[1]original_ver!CS248="","")</f>
        <v>1</v>
      </c>
      <c r="CT472" s="48"/>
      <c r="CU472" s="15" cm="1">
        <f t="array" ref="CU472">_xlfn.IFS([1]original_ver!CV248="ประยุกต์",1,[1]original_ver!CV248="ไม่ประยุกต์",0,[1]original_ver!CV248="","")</f>
        <v>1</v>
      </c>
      <c r="CV472" s="48"/>
      <c r="CW472" s="15" cm="1">
        <f t="array" ref="CW472">_xlfn.IFS([1]original_ver!CY248="ประยุกต์",1,[1]original_ver!CY248="ไม่ประยุกต์",0,[1]original_ver!CY248="","")</f>
        <v>1</v>
      </c>
      <c r="CX472" s="48"/>
      <c r="CY472" s="15" cm="1">
        <f t="array" ref="CY472">_xlfn.IFS([1]original_ver!DB248="ประยุกต์",1,[1]original_ver!DB248="ไม่ประยุกต์",0,[1]original_ver!DB248="","")</f>
        <v>1</v>
      </c>
      <c r="CZ472" s="48"/>
      <c r="DA472" s="48"/>
      <c r="DB472" s="48"/>
      <c r="DC472" s="48"/>
      <c r="DD472" s="48"/>
      <c r="DE472" s="48"/>
      <c r="DF472" s="48"/>
      <c r="DG472" s="48"/>
      <c r="DH472" s="48"/>
      <c r="DI472" s="17">
        <v>3</v>
      </c>
      <c r="DJ472" s="17">
        <v>2</v>
      </c>
      <c r="DK472" s="17">
        <v>2</v>
      </c>
      <c r="DL472" s="17">
        <v>2</v>
      </c>
      <c r="DM472" s="17">
        <v>1</v>
      </c>
      <c r="DN472" s="17">
        <v>2</v>
      </c>
      <c r="DO472" s="48"/>
      <c r="DP472" s="48"/>
      <c r="DQ472" s="48"/>
      <c r="DR472" s="48"/>
      <c r="DS472" s="49">
        <v>3</v>
      </c>
      <c r="DT472" s="49">
        <v>3</v>
      </c>
      <c r="DU472" s="17">
        <v>3</v>
      </c>
      <c r="DV472" s="49">
        <v>3</v>
      </c>
      <c r="DW472" s="49">
        <v>3</v>
      </c>
      <c r="DX472" s="49">
        <v>3</v>
      </c>
      <c r="DY472" s="153"/>
      <c r="DZ472" s="25">
        <v>4</v>
      </c>
      <c r="EA472" s="25">
        <v>4</v>
      </c>
      <c r="EB472" s="25">
        <v>4</v>
      </c>
      <c r="EC472" s="25">
        <v>4</v>
      </c>
      <c r="ED472" s="25">
        <v>4</v>
      </c>
      <c r="EE472">
        <v>4</v>
      </c>
    </row>
    <row r="473" spans="1:135" x14ac:dyDescent="0.2">
      <c r="A473">
        <v>236</v>
      </c>
      <c r="AC473">
        <f t="shared" si="41"/>
        <v>0</v>
      </c>
      <c r="AD473" t="e">
        <f t="shared" si="43"/>
        <v>#DIV/0!</v>
      </c>
      <c r="AP473" s="148">
        <f t="shared" si="44"/>
        <v>0</v>
      </c>
      <c r="AQ473" s="148" t="e">
        <f t="shared" si="42"/>
        <v>#DIV/0!</v>
      </c>
      <c r="CI473" s="148" t="e">
        <f t="shared" si="45"/>
        <v>#DIV/0!</v>
      </c>
    </row>
    <row r="474" spans="1:135" x14ac:dyDescent="0.2">
      <c r="A474">
        <v>237</v>
      </c>
      <c r="B474" s="15">
        <v>832</v>
      </c>
      <c r="C474" s="47" t="s">
        <v>718</v>
      </c>
      <c r="D474" cm="1">
        <f t="array" ref="D474">_xlfn.IFS([1]original_ver!D249="Participant",1,[1]original_ver!D249="Non-Participant",0,[1]original_ver!D249="","")</f>
        <v>1</v>
      </c>
      <c r="E474" s="15">
        <v>2</v>
      </c>
      <c r="F474" s="17" cm="1">
        <f t="array" ref="F474">_xlfn.IFS([1]original_ver!F249="ชาย",1,[1]original_ver!F249="หญิง",0,[1]original_ver!F249="","")</f>
        <v>1</v>
      </c>
      <c r="G474" s="15">
        <v>53</v>
      </c>
      <c r="H474" s="17" cm="1">
        <f t="array" ref="H474">_xlfn.IFS([1]original_ver!H249="ไม่มีการศึกษา",0,[1]original_ver!H249="ประถมศึกษา",1,[1]original_ver!H249="มัธยมศึกษาตอนต้น",2,[1]original_ver!H249="มัธยมศึกษาตอนปลาย",3,[1]original_ver!H249="อนุปริญญา (ปวช., ปวส., ฝึกหัดครู)",4,[1]original_ver!H249="ปริญญาตรี",5,[1]original_ver!H249="สูงกว่าปริญญาตรี",6,[1]original_ver!H249="","")</f>
        <v>5</v>
      </c>
      <c r="I474" s="17" cm="1">
        <f t="array" ref="I474">_xlfn.IFS([1]original_ver!I249="โสด",1,[1]original_ver!I249="สมรส/อยู่ด้วยกัน",2,[1]original_ver!I249="หย่าร้าง/แยกกันอยู่",3,[1]original_ver!I249="หม้าย",4,[1]original_ver!I249="","")</f>
        <v>2</v>
      </c>
      <c r="J474" s="15">
        <v>3</v>
      </c>
      <c r="K474" s="15">
        <v>25</v>
      </c>
      <c r="L474" s="17" cm="1">
        <f t="array" ref="L474">_xlfn.IFS([1]original_ver!L249="ใช่",1,[1]original_ver!L249="ไม่ใช่",0,[1]original_ver!L249="","")</f>
        <v>1</v>
      </c>
      <c r="M474" s="17" cm="1">
        <f t="array" ref="M474">_xlfn.IFS([1]original_ver!M249="กู้ยืม",1,[1]original_ver!M249="ไม่กู้ยืม",0,[1]original_ver!M249="","")</f>
        <v>0</v>
      </c>
      <c r="N474" s="17">
        <f>IF($O474&gt;1, 1,0)</f>
        <v>0</v>
      </c>
      <c r="O474" s="51">
        <v>0</v>
      </c>
      <c r="P474" s="17" cm="1">
        <f t="array" ref="P474">_xlfn.IFS([1]original_ver!O249="ใช่",1,[1]original_ver!O249="ไม่ใช่",0,[1]original_ver!O249="","")</f>
        <v>1</v>
      </c>
      <c r="Q474" s="17"/>
      <c r="R474" s="17">
        <v>1</v>
      </c>
      <c r="S474" s="17">
        <v>1</v>
      </c>
      <c r="T474" s="17">
        <v>35</v>
      </c>
      <c r="U474" s="17">
        <v>28000</v>
      </c>
      <c r="V474" s="53">
        <v>9</v>
      </c>
      <c r="W474" s="20">
        <f>$U474/$T474</f>
        <v>800</v>
      </c>
      <c r="X474" s="48"/>
      <c r="Y474" s="48"/>
      <c r="Z474" s="48"/>
      <c r="AA474" s="48"/>
      <c r="AB474" s="48"/>
      <c r="AC474" s="48">
        <f t="shared" si="41"/>
        <v>28000</v>
      </c>
      <c r="AD474">
        <f t="shared" si="43"/>
        <v>800</v>
      </c>
      <c r="AE474" s="17">
        <v>1</v>
      </c>
      <c r="AF474" s="17">
        <v>1</v>
      </c>
      <c r="AG474" s="17">
        <v>35</v>
      </c>
      <c r="AH474" s="17">
        <v>29000</v>
      </c>
      <c r="AI474" s="18">
        <v>11</v>
      </c>
      <c r="AJ474" s="27">
        <f>$AH474/$AG474</f>
        <v>828.57142857142856</v>
      </c>
      <c r="AK474" s="48"/>
      <c r="AL474" s="48"/>
      <c r="AM474" s="48"/>
      <c r="AN474" s="48"/>
      <c r="AO474" s="48"/>
      <c r="AP474" s="149">
        <f t="shared" si="44"/>
        <v>29000</v>
      </c>
      <c r="AQ474" s="149">
        <f t="shared" si="42"/>
        <v>828.57142857142856</v>
      </c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9">
        <v>4</v>
      </c>
      <c r="CE474" s="49">
        <v>4</v>
      </c>
      <c r="CF474" s="49">
        <v>4</v>
      </c>
      <c r="CG474" s="49">
        <v>4</v>
      </c>
      <c r="CH474" s="49">
        <v>4</v>
      </c>
      <c r="CI474" s="153">
        <f t="shared" si="45"/>
        <v>4</v>
      </c>
      <c r="CJ474" s="17">
        <v>4</v>
      </c>
      <c r="CK474" cm="1">
        <f t="array" ref="CK474">_xlfn.IFS([1]original_ver!CH249="จากการเข้าร่วมกิจกรรมอบรม ที่จัดโดยโครงการเกษตรกรปราดเปรื่อง (Smart Farmer)",1,[1]original_ver!CH249="จากการเข้าร่วมกิจกรรมอบรม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ๆ",3,[1]original_ver!CH249="จากการเรียนรู้ผ่านประสบการณ์ของผู้อื่น ได้แก่ เพื่อนบ้าน พี่น้อง เพื่อน และญาติ เป็นต้น",4,[1]original_ver!CH249="ไม่ได้เข้าร่วมกิจกรรมอบรมหรือเรียนรู้ใด ๆ (ข้ามไปข้อ 33)",5)</f>
        <v>1</v>
      </c>
      <c r="CL474" s="15" cm="1">
        <f t="array" ref="CL474">_xlfn.IFS([1]original_ver!CJ249="ความรู้ทางการเกษตรและการใช้เทคโนโลยีสำหรับการผลิตในฟาร์ม",1,[1]original_ver!CJ249="การวางแผนและจัดการฟาร์ม เช่น การเก็บเกี่ยว การเงิน และการวางแผนทางการตลาด",2,[1]original_ver!CJ249="การเป็นผู้ประกอบการทางการเกษตร",3,[1]original_ver!CJ249="การเพิ่มมูลค่าผลผลิต และการแปรรูปผลผลิต (รวมถึงการพัฒนาคุณภาพผลผลิต)",4,[1]original_ver!CJ249="","")</f>
        <v>2</v>
      </c>
      <c r="CM474" s="17">
        <v>3</v>
      </c>
      <c r="CN474" s="17">
        <v>2</v>
      </c>
      <c r="CO474" s="15" cm="1">
        <f t="array" ref="CO474">_xlfn.IFS([1]original_ver!CN249="ความรู้ทางการเกษตรและการใช้เทคโนโลยีสำหรับการผลิตในฟาร์ม",1,[1]original_ver!CN249="การวางแผนและจัดการฟาร์ม เช่น การเก็บเกี่ยว การเงิน และการวางแผนทางการตลาด",2,[1]original_ver!CN249="การเป็นผู้ประกอบการทางการเกษตร",3,[1]original_ver!CN249="การเพิ่มมูลค่าผลผลิต และการแปรรูปผลผลิต (รวมถึงการพัฒนาคุณภาพผลผลิต)",4,[1]original_ver!CN249="","")</f>
        <v>4</v>
      </c>
      <c r="CP474" s="17">
        <v>1</v>
      </c>
      <c r="CQ474" s="17">
        <v>2</v>
      </c>
      <c r="CR474" s="15" cm="1">
        <f t="array" ref="CR474">_xlfn.IFS([1]original_ver!CR249="ประยุกต์",1,[1]original_ver!CR249="ไม่ประยุกต์",0,[1]original_ver!CR249="","")</f>
        <v>1</v>
      </c>
      <c r="CS474" s="15" cm="1">
        <f t="array" ref="CS474">_xlfn.IFS([1]original_ver!CS249="ประยุกต์",1,[1]original_ver!CS249="ไม่ประยุกต์",0,[1]original_ver!CS249="","")</f>
        <v>1</v>
      </c>
      <c r="CT474" s="48"/>
      <c r="CU474" s="15" cm="1">
        <f t="array" ref="CU474">_xlfn.IFS([1]original_ver!CV249="ประยุกต์",1,[1]original_ver!CV249="ไม่ประยุกต์",0,[1]original_ver!CV249="","")</f>
        <v>1</v>
      </c>
      <c r="CV474" s="48"/>
      <c r="CW474" s="15" cm="1">
        <f t="array" ref="CW474">_xlfn.IFS([1]original_ver!CY249="ประยุกต์",1,[1]original_ver!CY249="ไม่ประยุกต์",0,[1]original_ver!CY249="","")</f>
        <v>1</v>
      </c>
      <c r="CX474" s="48"/>
      <c r="CY474" s="15" cm="1">
        <f t="array" ref="CY474">_xlfn.IFS([1]original_ver!DB249="ประยุกต์",1,[1]original_ver!DB249="ไม่ประยุกต์",0,[1]original_ver!DB249="","")</f>
        <v>1</v>
      </c>
      <c r="CZ474" s="48"/>
      <c r="DA474" s="48"/>
      <c r="DB474" s="48"/>
      <c r="DC474" s="48"/>
      <c r="DD474" s="48"/>
      <c r="DE474" s="48"/>
      <c r="DF474" s="48"/>
      <c r="DG474" s="17">
        <v>3</v>
      </c>
      <c r="DH474" s="17">
        <v>2</v>
      </c>
      <c r="DI474" s="17">
        <v>1</v>
      </c>
      <c r="DJ474" s="17">
        <v>2</v>
      </c>
      <c r="DK474" s="17">
        <v>2</v>
      </c>
      <c r="DL474" s="17">
        <v>2</v>
      </c>
      <c r="DM474" s="48"/>
      <c r="DN474" s="48"/>
      <c r="DO474" s="48"/>
      <c r="DP474" s="48"/>
      <c r="DQ474" s="48"/>
      <c r="DR474" s="48"/>
      <c r="DS474" s="49">
        <v>3</v>
      </c>
      <c r="DT474" s="49">
        <v>3</v>
      </c>
      <c r="DU474" s="17">
        <v>3</v>
      </c>
      <c r="DV474" s="49">
        <v>3</v>
      </c>
      <c r="DW474" s="49">
        <v>3</v>
      </c>
      <c r="DX474" s="49">
        <v>3</v>
      </c>
      <c r="DY474" s="153"/>
      <c r="DZ474" s="25">
        <v>4</v>
      </c>
      <c r="EA474" s="25">
        <v>4</v>
      </c>
      <c r="EB474" s="25">
        <v>4</v>
      </c>
      <c r="EC474" s="25">
        <v>3</v>
      </c>
      <c r="ED474" s="25">
        <v>4</v>
      </c>
      <c r="EE474">
        <v>4</v>
      </c>
    </row>
    <row r="475" spans="1:135" x14ac:dyDescent="0.2">
      <c r="A475">
        <v>237</v>
      </c>
      <c r="AC475">
        <f t="shared" si="41"/>
        <v>0</v>
      </c>
      <c r="AD475" t="e">
        <f t="shared" si="43"/>
        <v>#DIV/0!</v>
      </c>
      <c r="AP475" s="148">
        <f t="shared" si="44"/>
        <v>0</v>
      </c>
      <c r="AQ475" s="148" t="e">
        <f t="shared" si="42"/>
        <v>#DIV/0!</v>
      </c>
      <c r="CI475" s="148" t="e">
        <f t="shared" si="45"/>
        <v>#DIV/0!</v>
      </c>
    </row>
    <row r="476" spans="1:135" x14ac:dyDescent="0.2">
      <c r="A476">
        <v>238</v>
      </c>
      <c r="B476" s="15">
        <v>833</v>
      </c>
      <c r="C476" s="47" t="s">
        <v>756</v>
      </c>
      <c r="D476" cm="1">
        <f t="array" ref="D476">_xlfn.IFS([1]original_ver!D250="Participant",1,[1]original_ver!D250="Non-Participant",0,[1]original_ver!D250="","")</f>
        <v>1</v>
      </c>
      <c r="E476" s="15">
        <v>2</v>
      </c>
      <c r="F476" s="17" cm="1">
        <f t="array" ref="F476">_xlfn.IFS([1]original_ver!F250="ชาย",1,[1]original_ver!F250="หญิง",0,[1]original_ver!F250="","")</f>
        <v>0</v>
      </c>
      <c r="G476" s="15">
        <v>49</v>
      </c>
      <c r="H476" s="17" cm="1">
        <f t="array" ref="H476">_xlfn.IFS([1]original_ver!H250="ไม่มีการศึกษา",0,[1]original_ver!H250="ประถมศึกษา",1,[1]original_ver!H250="มัธยมศึกษาตอนต้น",2,[1]original_ver!H250="มัธยมศึกษาตอนปลาย",3,[1]original_ver!H250="อนุปริญญา (ปวช., ปวส., ฝึกหัดครู)",4,[1]original_ver!H250="ปริญญาตรี",5,[1]original_ver!H250="สูงกว่าปริญญาตรี",6,[1]original_ver!H250="","")</f>
        <v>5</v>
      </c>
      <c r="I476" s="17" cm="1">
        <f t="array" ref="I476">_xlfn.IFS([1]original_ver!I250="โสด",1,[1]original_ver!I250="สมรส/อยู่ด้วยกัน",2,[1]original_ver!I250="หย่าร้าง/แยกกันอยู่",3,[1]original_ver!I250="หม้าย",4,[1]original_ver!I250="","")</f>
        <v>2</v>
      </c>
      <c r="J476" s="15">
        <v>4</v>
      </c>
      <c r="K476" s="15">
        <v>20</v>
      </c>
      <c r="L476" s="17" cm="1">
        <f t="array" ref="L476">_xlfn.IFS([1]original_ver!L250="ใช่",1,[1]original_ver!L250="ไม่ใช่",0,[1]original_ver!L250="","")</f>
        <v>0</v>
      </c>
      <c r="M476" s="17" cm="1">
        <f t="array" ref="M476">_xlfn.IFS([1]original_ver!M250="กู้ยืม",1,[1]original_ver!M250="ไม่กู้ยืม",0,[1]original_ver!M250="","")</f>
        <v>0</v>
      </c>
      <c r="N476" s="17">
        <f>IF($O476&gt;1, 1,0)</f>
        <v>0</v>
      </c>
      <c r="O476" s="51">
        <v>0</v>
      </c>
      <c r="P476" s="17" cm="1">
        <f t="array" ref="P476">_xlfn.IFS([1]original_ver!O250="ใช่",1,[1]original_ver!O250="ไม่ใช่",0,[1]original_ver!O250="","")</f>
        <v>1</v>
      </c>
      <c r="Q476" s="17"/>
      <c r="R476" s="17">
        <v>1</v>
      </c>
      <c r="S476" s="17">
        <v>1</v>
      </c>
      <c r="T476" s="17">
        <v>17</v>
      </c>
      <c r="U476" s="17">
        <v>15000</v>
      </c>
      <c r="V476" s="53">
        <v>10</v>
      </c>
      <c r="W476" s="20">
        <f>$U476/$T476</f>
        <v>882.35294117647061</v>
      </c>
      <c r="X476" s="17">
        <v>1</v>
      </c>
      <c r="Y476" s="17">
        <v>17</v>
      </c>
      <c r="Z476" s="17">
        <v>12000</v>
      </c>
      <c r="AA476" s="17">
        <v>9</v>
      </c>
      <c r="AB476" s="17"/>
      <c r="AC476" s="17">
        <f t="shared" si="41"/>
        <v>27000</v>
      </c>
      <c r="AD476">
        <f t="shared" si="43"/>
        <v>1588.2352941176471</v>
      </c>
      <c r="AE476" s="17">
        <v>1</v>
      </c>
      <c r="AF476" s="17">
        <v>1</v>
      </c>
      <c r="AG476" s="17">
        <v>17</v>
      </c>
      <c r="AH476" s="17">
        <v>18000</v>
      </c>
      <c r="AI476" s="18">
        <v>10</v>
      </c>
      <c r="AJ476" s="27">
        <f>$AH476/$AG476</f>
        <v>1058.8235294117646</v>
      </c>
      <c r="AK476" s="17">
        <v>1</v>
      </c>
      <c r="AL476" s="17">
        <v>17</v>
      </c>
      <c r="AM476" s="17">
        <v>13000</v>
      </c>
      <c r="AN476" s="17">
        <v>9</v>
      </c>
      <c r="AO476" s="17"/>
      <c r="AP476" s="149">
        <f t="shared" si="44"/>
        <v>31000</v>
      </c>
      <c r="AQ476" s="149">
        <f t="shared" si="42"/>
        <v>1823.5294117647059</v>
      </c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P476" s="17"/>
      <c r="BQ476" s="17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9">
        <v>3.5</v>
      </c>
      <c r="CE476" s="49">
        <v>3</v>
      </c>
      <c r="CF476" s="49">
        <v>3</v>
      </c>
      <c r="CG476" s="49">
        <v>3</v>
      </c>
      <c r="CH476" s="49">
        <v>3</v>
      </c>
      <c r="CI476" s="153">
        <f t="shared" si="45"/>
        <v>3.1</v>
      </c>
      <c r="CJ476" s="17">
        <v>3</v>
      </c>
      <c r="CK476" cm="1">
        <f t="array" ref="CK476">_xlfn.IFS([1]original_ver!CH250="จากการเข้าร่วมกิจกรรมอบรม ที่จัดโดยโครงการเกษตรกรปราดเปรื่อง (Smart Farmer)",1,[1]original_ver!CH250="จากการเข้าร่วมกิจกรรมอบรม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ๆ",3,[1]original_ver!CH250="จากการเรียนรู้ผ่านประสบการณ์ของผู้อื่น ได้แก่ เพื่อนบ้าน พี่น้อง เพื่อน และญาติ เป็นต้น",4,[1]original_ver!CH250="ไม่ได้เข้าร่วมกิจกรรมอบรมหรือเรียนรู้ใด ๆ (ข้ามไปข้อ 33)",5)</f>
        <v>1</v>
      </c>
      <c r="CL476" s="15" cm="1">
        <f t="array" ref="CL476">_xlfn.IFS([1]original_ver!CJ250="ความรู้ทางการเกษตรและการใช้เทคโนโลยีสำหรับการผลิตในฟาร์ม",1,[1]original_ver!CJ250="การวางแผนและจัดการฟาร์ม เช่น การเก็บเกี่ยว การเงิน และการวางแผนทางการตลาด",2,[1]original_ver!CJ250="การเป็นผู้ประกอบการทางการเกษตร",3,[1]original_ver!CJ250="การเพิ่มมูลค่าผลผลิต และการแปรรูปผลผลิต (รวมถึงการพัฒนาคุณภาพผลผลิต)",4,[1]original_ver!CJ250="","")</f>
        <v>1</v>
      </c>
      <c r="CM476" s="17">
        <v>2</v>
      </c>
      <c r="CN476" s="17">
        <v>2</v>
      </c>
      <c r="CO476" s="15" cm="1">
        <f t="array" ref="CO476">_xlfn.IFS([1]original_ver!CN250="ความรู้ทางการเกษตรและการใช้เทคโนโลยีสำหรับการผลิตในฟาร์ม",1,[1]original_ver!CN250="การวางแผนและจัดการฟาร์ม เช่น การเก็บเกี่ยว การเงิน และการวางแผนทางการตลาด",2,[1]original_ver!CN250="การเป็นผู้ประกอบการทางการเกษตร",3,[1]original_ver!CN250="การเพิ่มมูลค่าผลผลิต และการแปรรูปผลผลิต (รวมถึงการพัฒนาคุณภาพผลผลิต)",4,[1]original_ver!CN250="","")</f>
        <v>3</v>
      </c>
      <c r="CP476" s="17">
        <v>1</v>
      </c>
      <c r="CQ476" s="17">
        <v>2</v>
      </c>
      <c r="CR476" s="15" cm="1">
        <f t="array" ref="CR476">_xlfn.IFS([1]original_ver!CR250="ประยุกต์",1,[1]original_ver!CR250="ไม่ประยุกต์",0,[1]original_ver!CR250="","")</f>
        <v>1</v>
      </c>
      <c r="CS476" s="15" cm="1">
        <f t="array" ref="CS476">_xlfn.IFS([1]original_ver!CS250="ประยุกต์",1,[1]original_ver!CS250="ไม่ประยุกต์",0,[1]original_ver!CS250="","")</f>
        <v>1</v>
      </c>
      <c r="CT476" s="48"/>
      <c r="CU476" s="15" cm="1">
        <f t="array" ref="CU476">_xlfn.IFS([1]original_ver!CV250="ประยุกต์",1,[1]original_ver!CV250="ไม่ประยุกต์",0,[1]original_ver!CV250="","")</f>
        <v>1</v>
      </c>
      <c r="CV476" s="48"/>
      <c r="CW476" s="15" cm="1">
        <f t="array" ref="CW476">_xlfn.IFS([1]original_ver!CY250="ประยุกต์",1,[1]original_ver!CY250="ไม่ประยุกต์",0,[1]original_ver!CY250="","")</f>
        <v>1</v>
      </c>
      <c r="CX476" s="48"/>
      <c r="CY476" s="15" cm="1">
        <f t="array" ref="CY476">_xlfn.IFS([1]original_ver!DB250="ประยุกต์",1,[1]original_ver!DB250="ไม่ประยุกต์",0,[1]original_ver!DB250="","")</f>
        <v>1</v>
      </c>
      <c r="CZ476" s="48"/>
      <c r="DA476" s="48"/>
      <c r="DB476" s="48"/>
      <c r="DC476" s="48"/>
      <c r="DD476" s="48"/>
      <c r="DE476" s="48"/>
      <c r="DF476" s="48"/>
      <c r="DG476" s="17">
        <v>1</v>
      </c>
      <c r="DH476" s="17">
        <v>2</v>
      </c>
      <c r="DI476" s="17">
        <v>2</v>
      </c>
      <c r="DJ476" s="17">
        <v>2</v>
      </c>
      <c r="DK476" s="17">
        <v>3</v>
      </c>
      <c r="DL476" s="17">
        <v>2</v>
      </c>
      <c r="DM476" s="48"/>
      <c r="DN476" s="48"/>
      <c r="DO476" s="48"/>
      <c r="DP476" s="48"/>
      <c r="DQ476" s="48"/>
      <c r="DR476" s="48"/>
      <c r="DS476" s="49">
        <v>3</v>
      </c>
      <c r="DT476" s="49">
        <v>3</v>
      </c>
      <c r="DU476" s="17">
        <v>3</v>
      </c>
      <c r="DV476" s="49">
        <v>3</v>
      </c>
      <c r="DW476" s="49">
        <v>3</v>
      </c>
      <c r="DX476" s="49">
        <v>3</v>
      </c>
      <c r="DY476" s="153"/>
      <c r="DZ476" s="25">
        <v>3</v>
      </c>
      <c r="EA476" s="25">
        <v>3</v>
      </c>
      <c r="EB476" s="25">
        <v>3</v>
      </c>
      <c r="EC476" s="25">
        <v>3</v>
      </c>
      <c r="ED476" s="25">
        <v>3</v>
      </c>
      <c r="EE476">
        <v>3</v>
      </c>
    </row>
    <row r="477" spans="1:135" x14ac:dyDescent="0.2">
      <c r="A477">
        <v>238</v>
      </c>
      <c r="AC477">
        <f t="shared" si="41"/>
        <v>0</v>
      </c>
      <c r="AD477" t="e">
        <f t="shared" si="43"/>
        <v>#DIV/0!</v>
      </c>
      <c r="AP477" s="148">
        <f t="shared" si="44"/>
        <v>0</v>
      </c>
      <c r="AQ477" s="148" t="e">
        <f t="shared" si="42"/>
        <v>#DIV/0!</v>
      </c>
      <c r="CI477" s="148" t="e">
        <f t="shared" si="45"/>
        <v>#DIV/0!</v>
      </c>
    </row>
    <row r="478" spans="1:135" x14ac:dyDescent="0.2">
      <c r="A478">
        <v>239</v>
      </c>
      <c r="B478" s="15">
        <v>834</v>
      </c>
      <c r="C478" s="47" t="s">
        <v>810</v>
      </c>
      <c r="D478" cm="1">
        <f t="array" ref="D478">_xlfn.IFS([1]original_ver!D251="Participant",1,[1]original_ver!D251="Non-Participant",0,[1]original_ver!D251="","")</f>
        <v>1</v>
      </c>
      <c r="E478" s="15">
        <v>2</v>
      </c>
      <c r="F478" s="17" cm="1">
        <f t="array" ref="F478">_xlfn.IFS([1]original_ver!F251="ชาย",1,[1]original_ver!F251="หญิง",0,[1]original_ver!F251="","")</f>
        <v>1</v>
      </c>
      <c r="G478" s="15">
        <v>56</v>
      </c>
      <c r="H478" s="17" cm="1">
        <f t="array" ref="H478">_xlfn.IFS([1]original_ver!H251="ไม่มีการศึกษา",0,[1]original_ver!H251="ประถมศึกษา",1,[1]original_ver!H251="มัธยมศึกษาตอนต้น",2,[1]original_ver!H251="มัธยมศึกษาตอนปลาย",3,[1]original_ver!H251="อนุปริญญา (ปวช., ปวส., ฝึกหัดครู)",4,[1]original_ver!H251="ปริญญาตรี",5,[1]original_ver!H251="สูงกว่าปริญญาตรี",6,[1]original_ver!H251="","")</f>
        <v>4</v>
      </c>
      <c r="I478" s="17" cm="1">
        <f t="array" ref="I478">_xlfn.IFS([1]original_ver!I251="โสด",1,[1]original_ver!I251="สมรส/อยู่ด้วยกัน",2,[1]original_ver!I251="หย่าร้าง/แยกกันอยู่",3,[1]original_ver!I251="หม้าย",4,[1]original_ver!I251="","")</f>
        <v>1</v>
      </c>
      <c r="J478" s="15">
        <v>3</v>
      </c>
      <c r="K478" s="15">
        <v>40</v>
      </c>
      <c r="L478" s="17" cm="1">
        <f t="array" ref="L478">_xlfn.IFS([1]original_ver!L251="ใช่",1,[1]original_ver!L251="ไม่ใช่",0,[1]original_ver!L251="","")</f>
        <v>0</v>
      </c>
      <c r="M478" s="17" cm="1">
        <f t="array" ref="M478">_xlfn.IFS([1]original_ver!M251="กู้ยืม",1,[1]original_ver!M251="ไม่กู้ยืม",0,[1]original_ver!M251="","")</f>
        <v>1</v>
      </c>
      <c r="N478" s="17">
        <f>IF($O478&gt;1, 1,0)</f>
        <v>0</v>
      </c>
      <c r="O478" s="51">
        <v>0</v>
      </c>
      <c r="P478" s="17" cm="1">
        <f t="array" ref="P478">_xlfn.IFS([1]original_ver!O251="ใช่",1,[1]original_ver!O251="ไม่ใช่",0,[1]original_ver!O251="","")</f>
        <v>1</v>
      </c>
      <c r="Q478" s="17"/>
      <c r="R478" s="17">
        <v>1</v>
      </c>
      <c r="S478" s="17">
        <v>1</v>
      </c>
      <c r="T478" s="17">
        <v>30</v>
      </c>
      <c r="U478" s="17">
        <v>27000</v>
      </c>
      <c r="V478" s="53">
        <v>11</v>
      </c>
      <c r="W478" s="20">
        <f>$U478/$T478</f>
        <v>900</v>
      </c>
      <c r="X478" s="17">
        <v>2</v>
      </c>
      <c r="Y478" s="17">
        <v>30</v>
      </c>
      <c r="Z478" s="17">
        <v>20000</v>
      </c>
      <c r="AA478" s="17">
        <v>10</v>
      </c>
      <c r="AB478" s="17"/>
      <c r="AC478" s="17">
        <f t="shared" si="41"/>
        <v>47000</v>
      </c>
      <c r="AD478">
        <f t="shared" si="43"/>
        <v>1566.6666666666667</v>
      </c>
      <c r="AE478" s="17">
        <v>1</v>
      </c>
      <c r="AF478" s="17">
        <v>1</v>
      </c>
      <c r="AG478" s="17">
        <v>30</v>
      </c>
      <c r="AH478" s="17">
        <v>28000</v>
      </c>
      <c r="AI478" s="18">
        <v>11</v>
      </c>
      <c r="AJ478" s="27">
        <f>$AH478/$AG478</f>
        <v>933.33333333333337</v>
      </c>
      <c r="AK478" s="17">
        <v>2</v>
      </c>
      <c r="AL478" s="17">
        <v>30</v>
      </c>
      <c r="AM478" s="17">
        <v>20000</v>
      </c>
      <c r="AN478" s="17">
        <v>10</v>
      </c>
      <c r="AO478" s="17"/>
      <c r="AP478" s="149">
        <f t="shared" si="44"/>
        <v>48000</v>
      </c>
      <c r="AQ478" s="149">
        <f t="shared" si="42"/>
        <v>1600</v>
      </c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P478" s="17"/>
      <c r="BQ478" s="17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9">
        <v>3</v>
      </c>
      <c r="CE478" s="49">
        <v>3</v>
      </c>
      <c r="CF478" s="49">
        <v>3</v>
      </c>
      <c r="CG478" s="49">
        <v>3</v>
      </c>
      <c r="CH478" s="49">
        <v>3</v>
      </c>
      <c r="CI478" s="153">
        <f t="shared" si="45"/>
        <v>3</v>
      </c>
      <c r="CJ478" s="17">
        <v>3</v>
      </c>
      <c r="CK478" cm="1">
        <f t="array" ref="CK478">_xlfn.IFS([1]original_ver!CH251="จากการเข้าร่วมกิจกรรมอบรม ที่จัดโดยโครงการเกษตรกรปราดเปรื่อง (Smart Farmer)",1,[1]original_ver!CH251="จากการเข้าร่วมกิจกรรมอบรม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ๆ",3,[1]original_ver!CH251="จากการเรียนรู้ผ่านประสบการณ์ของผู้อื่น ได้แก่ เพื่อนบ้าน พี่น้อง เพื่อน และญาติ เป็นต้น",4,[1]original_ver!CH251="ไม่ได้เข้าร่วมกิจกรรมอบรมหรือเรียนรู้ใด ๆ (ข้ามไปข้อ 33)",5)</f>
        <v>1</v>
      </c>
      <c r="CL478" s="15" cm="1">
        <f t="array" ref="CL478">_xlfn.IFS([1]original_ver!CJ251="ความรู้ทางการเกษตรและการใช้เทคโนโลยีสำหรับการผลิตในฟาร์ม",1,[1]original_ver!CJ251="การวางแผนและจัดการฟาร์ม เช่น การเก็บเกี่ยว การเงิน และการวางแผนทางการตลาด",2,[1]original_ver!CJ251="การเป็นผู้ประกอบการทางการเกษตร",3,[1]original_ver!CJ251="การเพิ่มมูลค่าผลผลิต และการแปรรูปผลผลิต (รวมถึงการพัฒนาคุณภาพผลผลิต)",4,[1]original_ver!CJ251="","")</f>
        <v>2</v>
      </c>
      <c r="CM478" s="17">
        <v>6</v>
      </c>
      <c r="CN478" s="17">
        <v>2</v>
      </c>
      <c r="CO478" s="15" cm="1">
        <f t="array" ref="CO478">_xlfn.IFS([1]original_ver!CN251="ความรู้ทางการเกษตรและการใช้เทคโนโลยีสำหรับการผลิตในฟาร์ม",1,[1]original_ver!CN251="การวางแผนและจัดการฟาร์ม เช่น การเก็บเกี่ยว การเงิน และการวางแผนทางการตลาด",2,[1]original_ver!CN251="การเป็นผู้ประกอบการทางการเกษตร",3,[1]original_ver!CN251="การเพิ่มมูลค่าผลผลิต และการแปรรูปผลผลิต (รวมถึงการพัฒนาคุณภาพผลผลิต)",4,[1]original_ver!CN251="","")</f>
        <v>4</v>
      </c>
      <c r="CP478" s="17">
        <v>2</v>
      </c>
      <c r="CQ478" s="17">
        <v>2</v>
      </c>
      <c r="CR478" s="15" cm="1">
        <f t="array" ref="CR478">_xlfn.IFS([1]original_ver!CR251="ประยุกต์",1,[1]original_ver!CR251="ไม่ประยุกต์",0,[1]original_ver!CR251="","")</f>
        <v>1</v>
      </c>
      <c r="CS478" s="15" cm="1">
        <f t="array" ref="CS478">_xlfn.IFS([1]original_ver!CS251="ประยุกต์",1,[1]original_ver!CS251="ไม่ประยุกต์",0,[1]original_ver!CS251="","")</f>
        <v>1</v>
      </c>
      <c r="CT478" s="48"/>
      <c r="CU478" s="15" cm="1">
        <f t="array" ref="CU478">_xlfn.IFS([1]original_ver!CV251="ประยุกต์",1,[1]original_ver!CV251="ไม่ประยุกต์",0,[1]original_ver!CV251="","")</f>
        <v>1</v>
      </c>
      <c r="CV478" s="48"/>
      <c r="CW478" s="15" cm="1">
        <f t="array" ref="CW478">_xlfn.IFS([1]original_ver!CY251="ประยุกต์",1,[1]original_ver!CY251="ไม่ประยุกต์",0,[1]original_ver!CY251="","")</f>
        <v>1</v>
      </c>
      <c r="CX478" s="48"/>
      <c r="CY478" s="15" cm="1">
        <f t="array" ref="CY478">_xlfn.IFS([1]original_ver!DB251="ประยุกต์",1,[1]original_ver!DB251="ไม่ประยุกต์",0,[1]original_ver!DB251="","")</f>
        <v>1</v>
      </c>
      <c r="CZ478" s="48"/>
      <c r="DA478" s="48"/>
      <c r="DB478" s="48"/>
      <c r="DC478" s="48"/>
      <c r="DD478" s="48"/>
      <c r="DE478" s="48"/>
      <c r="DF478" s="48"/>
      <c r="DG478" s="17">
        <v>2</v>
      </c>
      <c r="DH478" s="17">
        <v>2</v>
      </c>
      <c r="DI478" s="17">
        <v>3</v>
      </c>
      <c r="DJ478" s="17">
        <v>2</v>
      </c>
      <c r="DK478" s="17">
        <v>1</v>
      </c>
      <c r="DL478" s="17">
        <v>2</v>
      </c>
      <c r="DM478" s="48"/>
      <c r="DN478" s="48"/>
      <c r="DO478" s="48"/>
      <c r="DP478" s="48"/>
      <c r="DQ478" s="48"/>
      <c r="DR478" s="48"/>
      <c r="DS478" s="49">
        <v>3</v>
      </c>
      <c r="DT478" s="49">
        <v>3</v>
      </c>
      <c r="DU478" s="17">
        <v>3</v>
      </c>
      <c r="DV478" s="49">
        <v>3</v>
      </c>
      <c r="DW478" s="49">
        <v>3</v>
      </c>
      <c r="DX478" s="49">
        <v>3</v>
      </c>
      <c r="DY478" s="153"/>
      <c r="DZ478" s="25">
        <v>4</v>
      </c>
      <c r="EA478" s="25">
        <v>4</v>
      </c>
      <c r="EB478" s="25">
        <v>4</v>
      </c>
      <c r="EC478" s="25">
        <v>4</v>
      </c>
      <c r="ED478" s="25">
        <v>4</v>
      </c>
      <c r="EE478">
        <v>4</v>
      </c>
    </row>
    <row r="479" spans="1:135" x14ac:dyDescent="0.2">
      <c r="A479">
        <v>239</v>
      </c>
      <c r="AC479">
        <f t="shared" si="41"/>
        <v>0</v>
      </c>
      <c r="AD479" t="e">
        <f t="shared" si="43"/>
        <v>#DIV/0!</v>
      </c>
      <c r="AP479" s="148">
        <f t="shared" si="44"/>
        <v>0</v>
      </c>
      <c r="AQ479" s="148" t="e">
        <f t="shared" si="42"/>
        <v>#DIV/0!</v>
      </c>
      <c r="CI479" s="148" t="e">
        <f t="shared" si="45"/>
        <v>#DIV/0!</v>
      </c>
    </row>
    <row r="480" spans="1:135" x14ac:dyDescent="0.2">
      <c r="A480">
        <v>240</v>
      </c>
      <c r="B480" s="15">
        <v>835</v>
      </c>
      <c r="C480" s="50" t="s">
        <v>811</v>
      </c>
      <c r="D480" cm="1">
        <f t="array" ref="D480">_xlfn.IFS([1]original_ver!D252="Participant",1,[1]original_ver!D252="Non-Participant",0,[1]original_ver!D252="","")</f>
        <v>1</v>
      </c>
      <c r="E480" s="15">
        <v>2</v>
      </c>
      <c r="F480" s="17" cm="1">
        <f t="array" ref="F480">_xlfn.IFS([1]original_ver!F252="ชาย",1,[1]original_ver!F252="หญิง",0,[1]original_ver!F252="","")</f>
        <v>0</v>
      </c>
      <c r="G480" s="15">
        <v>42</v>
      </c>
      <c r="H480" s="17" cm="1">
        <f t="array" ref="H480">_xlfn.IFS([1]original_ver!H252="ไม่มีการศึกษา",0,[1]original_ver!H252="ประถมศึกษา",1,[1]original_ver!H252="มัธยมศึกษาตอนต้น",2,[1]original_ver!H252="มัธยมศึกษาตอนปลาย",3,[1]original_ver!H252="อนุปริญญา (ปวช., ปวส., ฝึกหัดครู)",4,[1]original_ver!H252="ปริญญาตรี",5,[1]original_ver!H252="สูงกว่าปริญญาตรี",6,[1]original_ver!H252="","")</f>
        <v>5</v>
      </c>
      <c r="I480" s="17" cm="1">
        <f t="array" ref="I480">_xlfn.IFS([1]original_ver!I252="โสด",1,[1]original_ver!I252="สมรส/อยู่ด้วยกัน",2,[1]original_ver!I252="หย่าร้าง/แยกกันอยู่",3,[1]original_ver!I252="หม้าย",4,[1]original_ver!I252="","")</f>
        <v>1</v>
      </c>
      <c r="J480" s="15">
        <v>5</v>
      </c>
      <c r="K480" s="15">
        <v>20</v>
      </c>
      <c r="L480" s="17" cm="1">
        <f t="array" ref="L480">_xlfn.IFS([1]original_ver!L252="ใช่",1,[1]original_ver!L252="ไม่ใช่",0,[1]original_ver!L252="","")</f>
        <v>1</v>
      </c>
      <c r="M480" s="17" cm="1">
        <f t="array" ref="M480">_xlfn.IFS([1]original_ver!M252="กู้ยืม",1,[1]original_ver!M252="ไม่กู้ยืม",0,[1]original_ver!M252="","")</f>
        <v>1</v>
      </c>
      <c r="N480" s="17">
        <f>IF($O480&gt;1, 1,0)</f>
        <v>0</v>
      </c>
      <c r="O480" s="51">
        <v>0</v>
      </c>
      <c r="P480" s="17" cm="1">
        <f t="array" ref="P480">_xlfn.IFS([1]original_ver!O252="ใช่",1,[1]original_ver!O252="ไม่ใช่",0,[1]original_ver!O252="","")</f>
        <v>1</v>
      </c>
      <c r="Q480" s="17"/>
      <c r="R480" s="17">
        <v>7</v>
      </c>
      <c r="S480" s="17">
        <v>1</v>
      </c>
      <c r="T480" s="17">
        <v>8</v>
      </c>
      <c r="U480" s="17">
        <v>6500</v>
      </c>
      <c r="V480" s="17">
        <v>28</v>
      </c>
      <c r="W480" s="22">
        <f>$U480/$T480</f>
        <v>812.5</v>
      </c>
      <c r="X480" s="48"/>
      <c r="Y480" s="48"/>
      <c r="Z480" s="48"/>
      <c r="AA480" s="48"/>
      <c r="AB480" s="48"/>
      <c r="AC480" s="48">
        <f t="shared" si="41"/>
        <v>6500</v>
      </c>
      <c r="AD480">
        <f t="shared" si="43"/>
        <v>812.5</v>
      </c>
      <c r="AE480" s="17">
        <v>7</v>
      </c>
      <c r="AF480" s="17">
        <v>1</v>
      </c>
      <c r="AG480" s="17">
        <v>8</v>
      </c>
      <c r="AH480" s="17">
        <v>7000</v>
      </c>
      <c r="AI480" s="17">
        <v>30</v>
      </c>
      <c r="AJ480" s="27">
        <f>$AH480/$AG480</f>
        <v>875</v>
      </c>
      <c r="AK480" s="48"/>
      <c r="AL480" s="48"/>
      <c r="AM480" s="48"/>
      <c r="AN480" s="48"/>
      <c r="AO480" s="48"/>
      <c r="AP480" s="149">
        <f t="shared" si="44"/>
        <v>7000</v>
      </c>
      <c r="AQ480" s="149">
        <f t="shared" si="42"/>
        <v>875</v>
      </c>
      <c r="AR480" s="17">
        <v>7</v>
      </c>
      <c r="AS480" s="17">
        <v>1</v>
      </c>
      <c r="AT480" s="17">
        <v>5</v>
      </c>
      <c r="AU480" s="17">
        <v>2500</v>
      </c>
      <c r="AV480" s="17">
        <v>40</v>
      </c>
      <c r="AW480" s="17">
        <f>$AU480/$AT480</f>
        <v>500</v>
      </c>
      <c r="AX480" s="48"/>
      <c r="AY480" s="48"/>
      <c r="AZ480" s="48"/>
      <c r="BA480" s="48"/>
      <c r="BB480" s="48"/>
      <c r="BC480" s="48">
        <f>$AU480+$AZ480</f>
        <v>2500</v>
      </c>
      <c r="BD480" s="48">
        <f>$BC480/$AT480</f>
        <v>500</v>
      </c>
      <c r="BE480" s="17">
        <v>7</v>
      </c>
      <c r="BF480" s="17">
        <v>1</v>
      </c>
      <c r="BG480" s="17">
        <v>5</v>
      </c>
      <c r="BH480" s="17">
        <v>3000</v>
      </c>
      <c r="BI480" s="17">
        <v>45</v>
      </c>
      <c r="BJ480" s="17"/>
      <c r="BK480" s="48"/>
      <c r="BL480" s="48"/>
      <c r="BM480" s="48"/>
      <c r="BN480" s="48"/>
      <c r="BP480" s="48">
        <f>$BH480+$BM480</f>
        <v>3000</v>
      </c>
      <c r="BQ480" s="48"/>
      <c r="BR480" s="48"/>
      <c r="BS480" s="48"/>
      <c r="BT480" s="48"/>
      <c r="BU480" s="48"/>
      <c r="BV480" s="48"/>
      <c r="BW480" s="17"/>
      <c r="BX480" s="48"/>
      <c r="BY480" s="48"/>
      <c r="BZ480" s="48"/>
      <c r="CA480" s="48"/>
      <c r="CB480" s="48"/>
      <c r="CC480" s="17"/>
      <c r="CD480" s="49">
        <v>3.5</v>
      </c>
      <c r="CE480" s="49">
        <v>4</v>
      </c>
      <c r="CF480" s="49">
        <v>3</v>
      </c>
      <c r="CG480" s="49">
        <v>3</v>
      </c>
      <c r="CH480" s="49">
        <v>3.5</v>
      </c>
      <c r="CI480" s="153">
        <f t="shared" si="45"/>
        <v>3.4</v>
      </c>
      <c r="CJ480" s="17">
        <v>3</v>
      </c>
      <c r="CK480" cm="1">
        <f t="array" ref="CK480">_xlfn.IFS([1]original_ver!CH252="จากการเข้าร่วมกิจกรรมอบรม ที่จัดโดยโครงการเกษตรกรปราดเปรื่อง (Smart Farmer)",1,[1]original_ver!CH252="จากการเข้าร่วมกิจกรรมอบรม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ๆ",3,[1]original_ver!CH252="จากการเรียนรู้ผ่านประสบการณ์ของผู้อื่น ได้แก่ เพื่อนบ้าน พี่น้อง เพื่อน และญาติ เป็นต้น",4,[1]original_ver!CH252="ไม่ได้เข้าร่วมกิจกรรมอบรมหรือเรียนรู้ใด ๆ (ข้ามไปข้อ 33)",5)</f>
        <v>1</v>
      </c>
      <c r="CL480" s="15" cm="1">
        <f t="array" ref="CL480">_xlfn.IFS([1]original_ver!CJ252="ความรู้ทางการเกษตรและการใช้เทคโนโลยีสำหรับการผลิตในฟาร์ม",1,[1]original_ver!CJ252="การวางแผนและจัดการฟาร์ม เช่น การเก็บเกี่ยว การเงิน และการวางแผนทางการตลาด",2,[1]original_ver!CJ252="การเป็นผู้ประกอบการทางการเกษตร",3,[1]original_ver!CJ252="การเพิ่มมูลค่าผลผลิต และการแปรรูปผลผลิต (รวมถึงการพัฒนาคุณภาพผลผลิต)",4,[1]original_ver!CJ252="","")</f>
        <v>1</v>
      </c>
      <c r="CM480" s="17">
        <v>5</v>
      </c>
      <c r="CN480" s="17">
        <v>2</v>
      </c>
      <c r="CO480" s="15" cm="1">
        <f t="array" ref="CO480">_xlfn.IFS([1]original_ver!CN252="ความรู้ทางการเกษตรและการใช้เทคโนโลยีสำหรับการผลิตในฟาร์ม",1,[1]original_ver!CN252="การวางแผนและจัดการฟาร์ม เช่น การเก็บเกี่ยว การเงิน และการวางแผนทางการตลาด",2,[1]original_ver!CN252="การเป็นผู้ประกอบการทางการเกษตร",3,[1]original_ver!CN252="การเพิ่มมูลค่าผลผลิต และการแปรรูปผลผลิต (รวมถึงการพัฒนาคุณภาพผลผลิต)",4,[1]original_ver!CN252="","")</f>
        <v>3</v>
      </c>
      <c r="CP480" s="17">
        <v>1</v>
      </c>
      <c r="CQ480" s="17">
        <v>2</v>
      </c>
      <c r="CR480" s="15" cm="1">
        <f t="array" ref="CR480">_xlfn.IFS([1]original_ver!CR252="ประยุกต์",1,[1]original_ver!CR252="ไม่ประยุกต์",0,[1]original_ver!CR252="","")</f>
        <v>1</v>
      </c>
      <c r="CS480" s="15" cm="1">
        <f t="array" ref="CS480">_xlfn.IFS([1]original_ver!CS252="ประยุกต์",1,[1]original_ver!CS252="ไม่ประยุกต์",0,[1]original_ver!CS252="","")</f>
        <v>1</v>
      </c>
      <c r="CT480" s="48"/>
      <c r="CU480" s="15" cm="1">
        <f t="array" ref="CU480">_xlfn.IFS([1]original_ver!CV252="ประยุกต์",1,[1]original_ver!CV252="ไม่ประยุกต์",0,[1]original_ver!CV252="","")</f>
        <v>1</v>
      </c>
      <c r="CV480" s="48"/>
      <c r="CW480" s="15" cm="1">
        <f t="array" ref="CW480">_xlfn.IFS([1]original_ver!CY252="ประยุกต์",1,[1]original_ver!CY252="ไม่ประยุกต์",0,[1]original_ver!CY252="","")</f>
        <v>1</v>
      </c>
      <c r="CX480" s="48"/>
      <c r="CY480" s="15" cm="1">
        <f t="array" ref="CY480">_xlfn.IFS([1]original_ver!DB252="ประยุกต์",1,[1]original_ver!DB252="ไม่ประยุกต์",0,[1]original_ver!DB252="","")</f>
        <v>1</v>
      </c>
      <c r="CZ480" s="48"/>
      <c r="DA480" s="48">
        <v>0</v>
      </c>
      <c r="DB480" s="48">
        <v>0</v>
      </c>
      <c r="DC480" s="48">
        <v>0</v>
      </c>
      <c r="DD480" s="48">
        <v>0</v>
      </c>
      <c r="DE480" s="48">
        <v>0</v>
      </c>
      <c r="DF480" s="48">
        <v>0</v>
      </c>
      <c r="DG480" s="17">
        <v>3</v>
      </c>
      <c r="DH480" s="17">
        <v>2</v>
      </c>
      <c r="DI480" s="48"/>
      <c r="DJ480" s="48"/>
      <c r="DK480" s="17">
        <v>2</v>
      </c>
      <c r="DL480" s="17">
        <v>2</v>
      </c>
      <c r="DM480" s="17">
        <v>1</v>
      </c>
      <c r="DN480" s="17">
        <v>2</v>
      </c>
      <c r="DO480" s="48"/>
      <c r="DP480" s="48"/>
      <c r="DQ480" s="48"/>
      <c r="DR480" s="48"/>
      <c r="DS480" s="49">
        <v>3</v>
      </c>
      <c r="DT480" s="49">
        <v>4</v>
      </c>
      <c r="DU480" s="17">
        <v>3</v>
      </c>
      <c r="DV480" s="49">
        <v>3</v>
      </c>
      <c r="DW480" s="49">
        <v>3</v>
      </c>
      <c r="DX480" s="49">
        <v>3</v>
      </c>
      <c r="DY480" s="153"/>
      <c r="DZ480" s="25">
        <v>4</v>
      </c>
      <c r="EA480" s="25">
        <v>4</v>
      </c>
      <c r="EB480" s="25">
        <v>4</v>
      </c>
      <c r="EC480" s="25">
        <v>4</v>
      </c>
      <c r="ED480" s="25">
        <v>4</v>
      </c>
      <c r="EE480">
        <v>4</v>
      </c>
    </row>
    <row r="481" spans="1:135" x14ac:dyDescent="0.2">
      <c r="A481">
        <v>240</v>
      </c>
      <c r="AC481">
        <f t="shared" si="41"/>
        <v>0</v>
      </c>
      <c r="AD481" t="e">
        <f t="shared" si="43"/>
        <v>#DIV/0!</v>
      </c>
      <c r="AP481" s="148">
        <f t="shared" si="44"/>
        <v>0</v>
      </c>
      <c r="AQ481" s="148" t="e">
        <f t="shared" si="42"/>
        <v>#DIV/0!</v>
      </c>
      <c r="CI481" s="148" t="e">
        <f t="shared" si="45"/>
        <v>#DIV/0!</v>
      </c>
    </row>
    <row r="482" spans="1:135" x14ac:dyDescent="0.2">
      <c r="A482">
        <v>241</v>
      </c>
      <c r="B482" s="15">
        <v>836</v>
      </c>
      <c r="C482" s="47" t="s">
        <v>812</v>
      </c>
      <c r="D482" cm="1">
        <f t="array" ref="D482">_xlfn.IFS([1]original_ver!D253="Participant",1,[1]original_ver!D253="Non-Participant",0,[1]original_ver!D253="","")</f>
        <v>1</v>
      </c>
      <c r="E482" s="15">
        <v>2</v>
      </c>
      <c r="F482" s="17" cm="1">
        <f t="array" ref="F482">_xlfn.IFS([1]original_ver!F253="ชาย",1,[1]original_ver!F253="หญิง",0,[1]original_ver!F253="","")</f>
        <v>0</v>
      </c>
      <c r="G482" s="15">
        <v>60</v>
      </c>
      <c r="H482" s="17" cm="1">
        <f t="array" ref="H482">_xlfn.IFS([1]original_ver!H253="ไม่มีการศึกษา",0,[1]original_ver!H253="ประถมศึกษา",1,[1]original_ver!H253="มัธยมศึกษาตอนต้น",2,[1]original_ver!H253="มัธยมศึกษาตอนปลาย",3,[1]original_ver!H253="อนุปริญญา (ปวช., ปวส., ฝึกหัดครู)",4,[1]original_ver!H253="ปริญญาตรี",5,[1]original_ver!H253="สูงกว่าปริญญาตรี",6,[1]original_ver!H253="","")</f>
        <v>3</v>
      </c>
      <c r="I482" s="17" cm="1">
        <f t="array" ref="I482">_xlfn.IFS([1]original_ver!I253="โสด",1,[1]original_ver!I253="สมรส/อยู่ด้วยกัน",2,[1]original_ver!I253="หย่าร้าง/แยกกันอยู่",3,[1]original_ver!I253="หม้าย",4,[1]original_ver!I253="","")</f>
        <v>2</v>
      </c>
      <c r="J482" s="15">
        <v>6</v>
      </c>
      <c r="K482" s="15">
        <v>45</v>
      </c>
      <c r="L482" s="17" cm="1">
        <f t="array" ref="L482">_xlfn.IFS([1]original_ver!L253="ใช่",1,[1]original_ver!L253="ไม่ใช่",0,[1]original_ver!L253="","")</f>
        <v>0</v>
      </c>
      <c r="M482" s="17" cm="1">
        <f t="array" ref="M482">_xlfn.IFS([1]original_ver!M253="กู้ยืม",1,[1]original_ver!M253="ไม่กู้ยืม",0,[1]original_ver!M253="","")</f>
        <v>1</v>
      </c>
      <c r="N482" s="17">
        <f>IF($O482&gt;1, 1,0)</f>
        <v>0</v>
      </c>
      <c r="O482" s="51">
        <v>0</v>
      </c>
      <c r="P482" s="17" cm="1">
        <f t="array" ref="P482">_xlfn.IFS([1]original_ver!O253="ใช่",1,[1]original_ver!O253="ไม่ใช่",0,[1]original_ver!O253="","")</f>
        <v>1</v>
      </c>
      <c r="Q482" s="17"/>
      <c r="R482" s="17">
        <v>1</v>
      </c>
      <c r="S482" s="17">
        <v>1</v>
      </c>
      <c r="T482" s="17">
        <v>10</v>
      </c>
      <c r="U482" s="17">
        <v>9000</v>
      </c>
      <c r="V482" s="53">
        <v>12</v>
      </c>
      <c r="W482" s="20">
        <f>$U482/$T482</f>
        <v>900</v>
      </c>
      <c r="X482" s="48"/>
      <c r="Y482" s="48"/>
      <c r="Z482" s="48"/>
      <c r="AA482" s="48"/>
      <c r="AB482" s="48"/>
      <c r="AC482" s="48">
        <f t="shared" si="41"/>
        <v>9000</v>
      </c>
      <c r="AD482">
        <f t="shared" si="43"/>
        <v>900</v>
      </c>
      <c r="AE482" s="17">
        <v>1</v>
      </c>
      <c r="AF482" s="17">
        <v>1</v>
      </c>
      <c r="AG482" s="17">
        <v>10</v>
      </c>
      <c r="AH482" s="17">
        <v>9000</v>
      </c>
      <c r="AI482" s="18">
        <v>12</v>
      </c>
      <c r="AJ482" s="27">
        <f>$AH482/$AG482</f>
        <v>900</v>
      </c>
      <c r="AK482" s="48"/>
      <c r="AL482" s="48"/>
      <c r="AM482" s="48"/>
      <c r="AN482" s="48"/>
      <c r="AO482" s="48"/>
      <c r="AP482" s="149">
        <f t="shared" si="44"/>
        <v>9000</v>
      </c>
      <c r="AQ482" s="149">
        <f t="shared" si="42"/>
        <v>900</v>
      </c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9">
        <v>4</v>
      </c>
      <c r="CE482" s="49">
        <v>4</v>
      </c>
      <c r="CF482" s="49">
        <v>4</v>
      </c>
      <c r="CG482" s="49">
        <v>4</v>
      </c>
      <c r="CH482" s="49">
        <v>4</v>
      </c>
      <c r="CI482" s="153">
        <f t="shared" si="45"/>
        <v>4</v>
      </c>
      <c r="CJ482" s="17">
        <v>4</v>
      </c>
      <c r="CK482" cm="1">
        <f t="array" ref="CK482">_xlfn.IFS([1]original_ver!CH253="จากการเข้าร่วมกิจกรรมอบรม ที่จัดโดยโครงการเกษตรกรปราดเปรื่อง (Smart Farmer)",1,[1]original_ver!CH253="จากการเข้าร่วมกิจกรรมอบรม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ๆ",3,[1]original_ver!CH253="จากการเรียนรู้ผ่านประสบการณ์ของผู้อื่น ได้แก่ เพื่อนบ้าน พี่น้อง เพื่อน และญาติ เป็นต้น",4,[1]original_ver!CH253="ไม่ได้เข้าร่วมกิจกรรมอบรมหรือเรียนรู้ใด ๆ (ข้ามไปข้อ 33)",5)</f>
        <v>1</v>
      </c>
      <c r="CL482" s="15" cm="1">
        <f t="array" ref="CL482">_xlfn.IFS([1]original_ver!CJ253="ความรู้ทางการเกษตรและการใช้เทคโนโลยีสำหรับการผลิตในฟาร์ม",1,[1]original_ver!CJ253="การวางแผนและจัดการฟาร์ม เช่น การเก็บเกี่ยว การเงิน และการวางแผนทางการตลาด",2,[1]original_ver!CJ253="การเป็นผู้ประกอบการทางการเกษตร",3,[1]original_ver!CJ253="การเพิ่มมูลค่าผลผลิต และการแปรรูปผลผลิต (รวมถึงการพัฒนาคุณภาพผลผลิต)",4,[1]original_ver!CJ253="","")</f>
        <v>1</v>
      </c>
      <c r="CM482" s="17">
        <v>2</v>
      </c>
      <c r="CN482" s="17">
        <v>2</v>
      </c>
      <c r="CO482" s="15" cm="1">
        <f t="array" ref="CO482">_xlfn.IFS([1]original_ver!CN253="ความรู้ทางการเกษตรและการใช้เทคโนโลยีสำหรับการผลิตในฟาร์ม",1,[1]original_ver!CN253="การวางแผนและจัดการฟาร์ม เช่น การเก็บเกี่ยว การเงิน และการวางแผนทางการตลาด",2,[1]original_ver!CN253="การเป็นผู้ประกอบการทางการเกษตร",3,[1]original_ver!CN253="การเพิ่มมูลค่าผลผลิต และการแปรรูปผลผลิต (รวมถึงการพัฒนาคุณภาพผลผลิต)",4,[1]original_ver!CN253="","")</f>
        <v>4</v>
      </c>
      <c r="CP482" s="17">
        <v>1</v>
      </c>
      <c r="CQ482" s="17">
        <v>2</v>
      </c>
      <c r="CR482" s="15" cm="1">
        <f t="array" ref="CR482">_xlfn.IFS([1]original_ver!CR253="ประยุกต์",1,[1]original_ver!CR253="ไม่ประยุกต์",0,[1]original_ver!CR253="","")</f>
        <v>1</v>
      </c>
      <c r="CS482" s="15" cm="1">
        <f t="array" ref="CS482">_xlfn.IFS([1]original_ver!CS253="ประยุกต์",1,[1]original_ver!CS253="ไม่ประยุกต์",0,[1]original_ver!CS253="","")</f>
        <v>1</v>
      </c>
      <c r="CT482" s="48"/>
      <c r="CU482" s="15" cm="1">
        <f t="array" ref="CU482">_xlfn.IFS([1]original_ver!CV253="ประยุกต์",1,[1]original_ver!CV253="ไม่ประยุกต์",0,[1]original_ver!CV253="","")</f>
        <v>1</v>
      </c>
      <c r="CV482" s="48"/>
      <c r="CW482" s="15" cm="1">
        <f t="array" ref="CW482">_xlfn.IFS([1]original_ver!CY253="ประยุกต์",1,[1]original_ver!CY253="ไม่ประยุกต์",0,[1]original_ver!CY253="","")</f>
        <v>1</v>
      </c>
      <c r="CX482" s="48"/>
      <c r="CY482" s="15" cm="1">
        <f t="array" ref="CY482">_xlfn.IFS([1]original_ver!DB253="ประยุกต์",1,[1]original_ver!DB253="ไม่ประยุกต์",0,[1]original_ver!DB253="","")</f>
        <v>1</v>
      </c>
      <c r="CZ482" s="48"/>
      <c r="DA482" s="48"/>
      <c r="DB482" s="48"/>
      <c r="DC482" s="48"/>
      <c r="DD482" s="48"/>
      <c r="DE482" s="48"/>
      <c r="DF482" s="48"/>
      <c r="DG482" s="17">
        <v>1</v>
      </c>
      <c r="DH482" s="17">
        <v>2</v>
      </c>
      <c r="DI482" s="17">
        <v>2</v>
      </c>
      <c r="DJ482" s="17">
        <v>2</v>
      </c>
      <c r="DK482" s="17">
        <v>3</v>
      </c>
      <c r="DL482" s="17">
        <v>2</v>
      </c>
      <c r="DM482" s="48"/>
      <c r="DN482" s="48"/>
      <c r="DO482" s="48"/>
      <c r="DP482" s="48"/>
      <c r="DQ482" s="48"/>
      <c r="DR482" s="48"/>
      <c r="DS482" s="49">
        <v>3</v>
      </c>
      <c r="DT482" s="49">
        <v>3</v>
      </c>
      <c r="DU482" s="17">
        <v>3</v>
      </c>
      <c r="DV482" s="49">
        <v>3</v>
      </c>
      <c r="DW482" s="49">
        <v>3</v>
      </c>
      <c r="DX482" s="49">
        <v>3</v>
      </c>
      <c r="DY482" s="153"/>
      <c r="DZ482" s="25">
        <v>3</v>
      </c>
      <c r="EA482" s="25">
        <v>3</v>
      </c>
      <c r="EB482" s="25">
        <v>3</v>
      </c>
      <c r="EC482" s="25">
        <v>3</v>
      </c>
      <c r="ED482" s="25">
        <v>3</v>
      </c>
      <c r="EE482">
        <v>3</v>
      </c>
    </row>
    <row r="483" spans="1:135" x14ac:dyDescent="0.2">
      <c r="A483">
        <v>241</v>
      </c>
      <c r="AC483">
        <f t="shared" si="41"/>
        <v>0</v>
      </c>
      <c r="AD483" t="e">
        <f t="shared" si="43"/>
        <v>#DIV/0!</v>
      </c>
      <c r="AP483" s="148">
        <f t="shared" si="44"/>
        <v>0</v>
      </c>
      <c r="AQ483" s="148" t="e">
        <f t="shared" si="42"/>
        <v>#DIV/0!</v>
      </c>
      <c r="CI483" s="148" t="e">
        <f t="shared" si="45"/>
        <v>#DIV/0!</v>
      </c>
    </row>
    <row r="484" spans="1:135" x14ac:dyDescent="0.2">
      <c r="A484">
        <v>242</v>
      </c>
      <c r="B484" s="15">
        <v>837</v>
      </c>
      <c r="C484" s="50" t="s">
        <v>813</v>
      </c>
      <c r="D484" cm="1">
        <f t="array" ref="D484">_xlfn.IFS([1]original_ver!D254="Participant",1,[1]original_ver!D254="Non-Participant",0,[1]original_ver!D254="","")</f>
        <v>1</v>
      </c>
      <c r="E484" s="15">
        <v>2</v>
      </c>
      <c r="F484" s="17" cm="1">
        <f t="array" ref="F484">_xlfn.IFS([1]original_ver!F254="ชาย",1,[1]original_ver!F254="หญิง",0,[1]original_ver!F254="","")</f>
        <v>0</v>
      </c>
      <c r="G484" s="15">
        <v>38</v>
      </c>
      <c r="H484" s="17" cm="1">
        <f t="array" ref="H484">_xlfn.IFS([1]original_ver!H254="ไม่มีการศึกษา",0,[1]original_ver!H254="ประถมศึกษา",1,[1]original_ver!H254="มัธยมศึกษาตอนต้น",2,[1]original_ver!H254="มัธยมศึกษาตอนปลาย",3,[1]original_ver!H254="อนุปริญญา (ปวช., ปวส., ฝึกหัดครู)",4,[1]original_ver!H254="ปริญญาตรี",5,[1]original_ver!H254="สูงกว่าปริญญาตรี",6,[1]original_ver!H254="","")</f>
        <v>5</v>
      </c>
      <c r="I484" s="17" cm="1">
        <f t="array" ref="I484">_xlfn.IFS([1]original_ver!I254="โสด",1,[1]original_ver!I254="สมรส/อยู่ด้วยกัน",2,[1]original_ver!I254="หย่าร้าง/แยกกันอยู่",3,[1]original_ver!I254="หม้าย",4,[1]original_ver!I254="","")</f>
        <v>1</v>
      </c>
      <c r="J484" s="15">
        <v>4</v>
      </c>
      <c r="K484" s="15">
        <v>10</v>
      </c>
      <c r="L484" s="17" cm="1">
        <f t="array" ref="L484">_xlfn.IFS([1]original_ver!L254="ใช่",1,[1]original_ver!L254="ไม่ใช่",0,[1]original_ver!L254="","")</f>
        <v>0</v>
      </c>
      <c r="M484" s="17" cm="1">
        <f t="array" ref="M484">_xlfn.IFS([1]original_ver!M254="กู้ยืม",1,[1]original_ver!M254="ไม่กู้ยืม",0,[1]original_ver!M254="","")</f>
        <v>1</v>
      </c>
      <c r="N484" s="17">
        <f>IF($O484&gt;1, 1,0)</f>
        <v>1</v>
      </c>
      <c r="O484" s="23">
        <v>100000</v>
      </c>
      <c r="P484" s="17" cm="1">
        <f t="array" ref="P484">_xlfn.IFS([1]original_ver!O254="ใช่",1,[1]original_ver!O254="ไม่ใช่",0,[1]original_ver!O254="","")</f>
        <v>1</v>
      </c>
      <c r="Q484" s="17"/>
      <c r="R484" s="17">
        <v>7</v>
      </c>
      <c r="S484" s="17">
        <v>1</v>
      </c>
      <c r="T484" s="17">
        <v>20</v>
      </c>
      <c r="U484" s="17">
        <v>23000</v>
      </c>
      <c r="V484" s="17">
        <v>40</v>
      </c>
      <c r="W484" s="22">
        <f>$U484/$T484</f>
        <v>1150</v>
      </c>
      <c r="X484" s="48"/>
      <c r="Y484" s="48"/>
      <c r="Z484" s="48"/>
      <c r="AA484" s="48"/>
      <c r="AB484" s="48"/>
      <c r="AC484" s="48">
        <f t="shared" si="41"/>
        <v>23000</v>
      </c>
      <c r="AD484">
        <f t="shared" si="43"/>
        <v>1150</v>
      </c>
      <c r="AE484" s="17">
        <v>7</v>
      </c>
      <c r="AF484" s="17">
        <v>1</v>
      </c>
      <c r="AG484" s="17">
        <v>20</v>
      </c>
      <c r="AH484" s="17">
        <v>25000</v>
      </c>
      <c r="AI484" s="17">
        <v>43</v>
      </c>
      <c r="AJ484" s="27">
        <f>$AH484/$AG484</f>
        <v>1250</v>
      </c>
      <c r="AK484" s="48"/>
      <c r="AL484" s="48"/>
      <c r="AM484" s="48"/>
      <c r="AN484" s="48"/>
      <c r="AO484" s="48"/>
      <c r="AP484" s="149">
        <f t="shared" si="44"/>
        <v>25000</v>
      </c>
      <c r="AQ484" s="149">
        <f t="shared" si="42"/>
        <v>1250</v>
      </c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9">
        <v>3</v>
      </c>
      <c r="CE484" s="49">
        <v>3</v>
      </c>
      <c r="CF484" s="49">
        <v>3</v>
      </c>
      <c r="CG484" s="49">
        <v>3</v>
      </c>
      <c r="CH484" s="49">
        <v>3</v>
      </c>
      <c r="CI484" s="153">
        <f t="shared" si="45"/>
        <v>3</v>
      </c>
      <c r="CJ484" s="17">
        <v>3</v>
      </c>
      <c r="CK484" cm="1">
        <f t="array" ref="CK484">_xlfn.IFS([1]original_ver!CH254="จากการเข้าร่วมกิจกรรมอบรม ที่จัดโดยโครงการเกษตรกรปราดเปรื่อง (Smart Farmer)",1,[1]original_ver!CH254="จากการเข้าร่วมกิจกรรมอบรม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ๆ",3,[1]original_ver!CH254="จากการเรียนรู้ผ่านประสบการณ์ของผู้อื่น ได้แก่ เพื่อนบ้าน พี่น้อง เพื่อน และญาติ เป็นต้น",4,[1]original_ver!CH254="ไม่ได้เข้าร่วมกิจกรรมอบรมหรือเรียนรู้ใด ๆ (ข้ามไปข้อ 33)",5)</f>
        <v>1</v>
      </c>
      <c r="CL484" s="15" cm="1">
        <f t="array" ref="CL484">_xlfn.IFS([1]original_ver!CJ254="ความรู้ทางการเกษตรและการใช้เทคโนโลยีสำหรับการผลิตในฟาร์ม",1,[1]original_ver!CJ254="การวางแผนและจัดการฟาร์ม เช่น การเก็บเกี่ยว การเงิน และการวางแผนทางการตลาด",2,[1]original_ver!CJ254="การเป็นผู้ประกอบการทางการเกษตร",3,[1]original_ver!CJ254="การเพิ่มมูลค่าผลผลิต และการแปรรูปผลผลิต (รวมถึงการพัฒนาคุณภาพผลผลิต)",4,[1]original_ver!CJ254="","")</f>
        <v>4</v>
      </c>
      <c r="CM484" s="17">
        <v>3</v>
      </c>
      <c r="CN484" s="17">
        <v>2</v>
      </c>
      <c r="CO484" s="15" cm="1">
        <f t="array" ref="CO484">_xlfn.IFS([1]original_ver!CN254="ความรู้ทางการเกษตรและการใช้เทคโนโลยีสำหรับการผลิตในฟาร์ม",1,[1]original_ver!CN254="การวางแผนและจัดการฟาร์ม เช่น การเก็บเกี่ยว การเงิน และการวางแผนทางการตลาด",2,[1]original_ver!CN254="การเป็นผู้ประกอบการทางการเกษตร",3,[1]original_ver!CN254="การเพิ่มมูลค่าผลผลิต และการแปรรูปผลผลิต (รวมถึงการพัฒนาคุณภาพผลผลิต)",4,[1]original_ver!CN254="","")</f>
        <v>2</v>
      </c>
      <c r="CP484" s="17">
        <v>1</v>
      </c>
      <c r="CQ484" s="17">
        <v>2</v>
      </c>
      <c r="CR484" s="15" cm="1">
        <f t="array" ref="CR484">_xlfn.IFS([1]original_ver!CR254="ประยุกต์",1,[1]original_ver!CR254="ไม่ประยุกต์",0,[1]original_ver!CR254="","")</f>
        <v>1</v>
      </c>
      <c r="CS484" s="15" cm="1">
        <f t="array" ref="CS484">_xlfn.IFS([1]original_ver!CS254="ประยุกต์",1,[1]original_ver!CS254="ไม่ประยุกต์",0,[1]original_ver!CS254="","")</f>
        <v>1</v>
      </c>
      <c r="CT484" s="48"/>
      <c r="CU484" s="15" cm="1">
        <f t="array" ref="CU484">_xlfn.IFS([1]original_ver!CV254="ประยุกต์",1,[1]original_ver!CV254="ไม่ประยุกต์",0,[1]original_ver!CV254="","")</f>
        <v>1</v>
      </c>
      <c r="CV484" s="48"/>
      <c r="CW484" s="15" cm="1">
        <f t="array" ref="CW484">_xlfn.IFS([1]original_ver!CY254="ประยุกต์",1,[1]original_ver!CY254="ไม่ประยุกต์",0,[1]original_ver!CY254="","")</f>
        <v>1</v>
      </c>
      <c r="CX484" s="48"/>
      <c r="CY484" s="15" cm="1">
        <f t="array" ref="CY484">_xlfn.IFS([1]original_ver!DB254="ประยุกต์",1,[1]original_ver!DB254="ไม่ประยุกต์",0,[1]original_ver!DB254="","")</f>
        <v>1</v>
      </c>
      <c r="CZ484" s="48"/>
      <c r="DA484" s="48"/>
      <c r="DB484" s="48"/>
      <c r="DC484" s="48"/>
      <c r="DD484" s="48"/>
      <c r="DE484" s="48"/>
      <c r="DF484" s="48"/>
      <c r="DG484" s="48"/>
      <c r="DH484" s="48"/>
      <c r="DI484" s="17">
        <v>3</v>
      </c>
      <c r="DJ484" s="17">
        <v>2</v>
      </c>
      <c r="DK484" s="17">
        <v>2</v>
      </c>
      <c r="DL484" s="17">
        <v>2</v>
      </c>
      <c r="DM484" s="17">
        <v>1</v>
      </c>
      <c r="DN484" s="17">
        <v>2</v>
      </c>
      <c r="DO484" s="48"/>
      <c r="DP484" s="48"/>
      <c r="DQ484" s="48"/>
      <c r="DR484" s="48"/>
      <c r="DS484" s="49">
        <v>4</v>
      </c>
      <c r="DT484" s="49">
        <v>4</v>
      </c>
      <c r="DU484" s="17">
        <v>4</v>
      </c>
      <c r="DV484" s="49">
        <v>4</v>
      </c>
      <c r="DW484" s="49">
        <v>4</v>
      </c>
      <c r="DX484" s="49">
        <v>4</v>
      </c>
      <c r="DY484" s="153"/>
      <c r="DZ484" s="25">
        <v>4</v>
      </c>
      <c r="EA484" s="25">
        <v>4</v>
      </c>
      <c r="EB484" s="25">
        <v>4</v>
      </c>
      <c r="EC484" s="25">
        <v>4</v>
      </c>
      <c r="ED484" s="25">
        <v>4</v>
      </c>
      <c r="EE484">
        <v>4</v>
      </c>
    </row>
    <row r="485" spans="1:135" x14ac:dyDescent="0.2">
      <c r="A485">
        <v>242</v>
      </c>
      <c r="AC485">
        <f t="shared" si="41"/>
        <v>0</v>
      </c>
      <c r="AD485" t="e">
        <f t="shared" si="43"/>
        <v>#DIV/0!</v>
      </c>
      <c r="AP485" s="148">
        <f t="shared" si="44"/>
        <v>0</v>
      </c>
      <c r="AQ485" s="148" t="e">
        <f t="shared" si="42"/>
        <v>#DIV/0!</v>
      </c>
      <c r="CI485" s="148" t="e">
        <f t="shared" si="45"/>
        <v>#DIV/0!</v>
      </c>
    </row>
    <row r="486" spans="1:135" x14ac:dyDescent="0.2">
      <c r="A486">
        <v>243</v>
      </c>
      <c r="B486" s="15">
        <v>838</v>
      </c>
      <c r="C486" s="47" t="s">
        <v>814</v>
      </c>
      <c r="D486" cm="1">
        <f t="array" ref="D486">_xlfn.IFS([1]original_ver!D255="Participant",1,[1]original_ver!D255="Non-Participant",0,[1]original_ver!D255="","")</f>
        <v>1</v>
      </c>
      <c r="E486" s="15">
        <v>2</v>
      </c>
      <c r="F486" s="17" cm="1">
        <f t="array" ref="F486">_xlfn.IFS([1]original_ver!F255="ชาย",1,[1]original_ver!F255="หญิง",0,[1]original_ver!F255="","")</f>
        <v>0</v>
      </c>
      <c r="G486" s="15">
        <v>58</v>
      </c>
      <c r="H486" s="17" cm="1">
        <f t="array" ref="H486">_xlfn.IFS([1]original_ver!H255="ไม่มีการศึกษา",0,[1]original_ver!H255="ประถมศึกษา",1,[1]original_ver!H255="มัธยมศึกษาตอนต้น",2,[1]original_ver!H255="มัธยมศึกษาตอนปลาย",3,[1]original_ver!H255="อนุปริญญา (ปวช., ปวส., ฝึกหัดครู)",4,[1]original_ver!H255="ปริญญาตรี",5,[1]original_ver!H255="สูงกว่าปริญญาตรี",6,[1]original_ver!H255="","")</f>
        <v>3</v>
      </c>
      <c r="I486" s="17" cm="1">
        <f t="array" ref="I486">_xlfn.IFS([1]original_ver!I255="โสด",1,[1]original_ver!I255="สมรส/อยู่ด้วยกัน",2,[1]original_ver!I255="หย่าร้าง/แยกกันอยู่",3,[1]original_ver!I255="หม้าย",4,[1]original_ver!I255="","")</f>
        <v>2</v>
      </c>
      <c r="J486" s="15">
        <v>5</v>
      </c>
      <c r="K486" s="15">
        <v>25</v>
      </c>
      <c r="L486" s="17" cm="1">
        <f t="array" ref="L486">_xlfn.IFS([1]original_ver!L255="ใช่",1,[1]original_ver!L255="ไม่ใช่",0,[1]original_ver!L255="","")</f>
        <v>0</v>
      </c>
      <c r="M486" s="17" cm="1">
        <f t="array" ref="M486">_xlfn.IFS([1]original_ver!M255="กู้ยืม",1,[1]original_ver!M255="ไม่กู้ยืม",0,[1]original_ver!M255="","")</f>
        <v>1</v>
      </c>
      <c r="N486" s="17">
        <f>IF($O486&gt;1, 1,0)</f>
        <v>1</v>
      </c>
      <c r="O486" s="23">
        <v>200000</v>
      </c>
      <c r="P486" s="17" cm="1">
        <f t="array" ref="P486">_xlfn.IFS([1]original_ver!O255="ใช่",1,[1]original_ver!O255="ไม่ใช่",0,[1]original_ver!O255="","")</f>
        <v>1</v>
      </c>
      <c r="Q486" s="17"/>
      <c r="R486" s="17">
        <v>1</v>
      </c>
      <c r="S486" s="17">
        <v>1</v>
      </c>
      <c r="T486" s="17">
        <v>14</v>
      </c>
      <c r="U486" s="17">
        <v>10000</v>
      </c>
      <c r="V486" s="53">
        <v>11</v>
      </c>
      <c r="W486" s="20">
        <f>$U486/$T486</f>
        <v>714.28571428571433</v>
      </c>
      <c r="X486" s="48"/>
      <c r="Y486" s="48"/>
      <c r="Z486" s="48"/>
      <c r="AA486" s="48"/>
      <c r="AB486" s="48"/>
      <c r="AC486" s="48">
        <f t="shared" si="41"/>
        <v>10000</v>
      </c>
      <c r="AD486">
        <f t="shared" si="43"/>
        <v>714.28571428571433</v>
      </c>
      <c r="AE486" s="17">
        <v>1</v>
      </c>
      <c r="AF486" s="17">
        <v>1</v>
      </c>
      <c r="AG486" s="17">
        <v>14</v>
      </c>
      <c r="AH486" s="17">
        <v>10000</v>
      </c>
      <c r="AI486" s="18">
        <v>11</v>
      </c>
      <c r="AJ486" s="27">
        <f>$AH486/$AG486</f>
        <v>714.28571428571433</v>
      </c>
      <c r="AK486" s="48"/>
      <c r="AL486" s="48"/>
      <c r="AM486" s="48"/>
      <c r="AN486" s="48"/>
      <c r="AO486" s="48"/>
      <c r="AP486" s="149">
        <f t="shared" si="44"/>
        <v>10000</v>
      </c>
      <c r="AQ486" s="149">
        <f t="shared" si="42"/>
        <v>714.28571428571433</v>
      </c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9">
        <v>4</v>
      </c>
      <c r="CE486" s="49">
        <v>4</v>
      </c>
      <c r="CF486" s="49">
        <v>4</v>
      </c>
      <c r="CG486" s="49">
        <v>4</v>
      </c>
      <c r="CH486" s="49">
        <v>4</v>
      </c>
      <c r="CI486" s="153">
        <f t="shared" si="45"/>
        <v>4</v>
      </c>
      <c r="CJ486" s="17">
        <v>4</v>
      </c>
      <c r="CK486" cm="1">
        <f t="array" ref="CK486">_xlfn.IFS([1]original_ver!CH255="จากการเข้าร่วมกิจกรรมอบรม ที่จัดโดยโครงการเกษตรกรปราดเปรื่อง (Smart Farmer)",1,[1]original_ver!CH255="จากการเข้าร่วมกิจกรรมอบรม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ๆ",3,[1]original_ver!CH255="จากการเรียนรู้ผ่านประสบการณ์ของผู้อื่น ได้แก่ เพื่อนบ้าน พี่น้อง เพื่อน และญาติ เป็นต้น",4,[1]original_ver!CH255="ไม่ได้เข้าร่วมกิจกรรมอบรมหรือเรียนรู้ใด ๆ (ข้ามไปข้อ 33)",5)</f>
        <v>1</v>
      </c>
      <c r="CL486" s="15" cm="1">
        <f t="array" ref="CL486">_xlfn.IFS([1]original_ver!CJ255="ความรู้ทางการเกษตรและการใช้เทคโนโลยีสำหรับการผลิตในฟาร์ม",1,[1]original_ver!CJ255="การวางแผนและจัดการฟาร์ม เช่น การเก็บเกี่ยว การเงิน และการวางแผนทางการตลาด",2,[1]original_ver!CJ255="การเป็นผู้ประกอบการทางการเกษตร",3,[1]original_ver!CJ255="การเพิ่มมูลค่าผลผลิต และการแปรรูปผลผลิต (รวมถึงการพัฒนาคุณภาพผลผลิต)",4,[1]original_ver!CJ255="","")</f>
        <v>2</v>
      </c>
      <c r="CM486" s="17">
        <v>5</v>
      </c>
      <c r="CN486" s="17">
        <v>2</v>
      </c>
      <c r="CO486" s="15" cm="1">
        <f t="array" ref="CO486">_xlfn.IFS([1]original_ver!CN255="ความรู้ทางการเกษตรและการใช้เทคโนโลยีสำหรับการผลิตในฟาร์ม",1,[1]original_ver!CN255="การวางแผนและจัดการฟาร์ม เช่น การเก็บเกี่ยว การเงิน และการวางแผนทางการตลาด",2,[1]original_ver!CN255="การเป็นผู้ประกอบการทางการเกษตร",3,[1]original_ver!CN255="การเพิ่มมูลค่าผลผลิต และการแปรรูปผลผลิต (รวมถึงการพัฒนาคุณภาพผลผลิต)",4,[1]original_ver!CN255="","")</f>
        <v>4</v>
      </c>
      <c r="CP486" s="17">
        <v>1</v>
      </c>
      <c r="CQ486" s="17">
        <v>2</v>
      </c>
      <c r="CR486" s="15" cm="1">
        <f t="array" ref="CR486">_xlfn.IFS([1]original_ver!CR255="ประยุกต์",1,[1]original_ver!CR255="ไม่ประยุกต์",0,[1]original_ver!CR255="","")</f>
        <v>1</v>
      </c>
      <c r="CS486" s="15" cm="1">
        <f t="array" ref="CS486">_xlfn.IFS([1]original_ver!CS255="ประยุกต์",1,[1]original_ver!CS255="ไม่ประยุกต์",0,[1]original_ver!CS255="","")</f>
        <v>1</v>
      </c>
      <c r="CT486" s="48"/>
      <c r="CU486" s="15" cm="1">
        <f t="array" ref="CU486">_xlfn.IFS([1]original_ver!CV255="ประยุกต์",1,[1]original_ver!CV255="ไม่ประยุกต์",0,[1]original_ver!CV255="","")</f>
        <v>1</v>
      </c>
      <c r="CV486" s="48"/>
      <c r="CW486" s="15" cm="1">
        <f t="array" ref="CW486">_xlfn.IFS([1]original_ver!CY255="ประยุกต์",1,[1]original_ver!CY255="ไม่ประยุกต์",0,[1]original_ver!CY255="","")</f>
        <v>1</v>
      </c>
      <c r="CX486" s="48"/>
      <c r="CY486" s="15" cm="1">
        <f t="array" ref="CY486">_xlfn.IFS([1]original_ver!DB255="ประยุกต์",1,[1]original_ver!DB255="ไม่ประยุกต์",0,[1]original_ver!DB255="","")</f>
        <v>1</v>
      </c>
      <c r="CZ486" s="48"/>
      <c r="DA486" s="48"/>
      <c r="DB486" s="48"/>
      <c r="DC486" s="48"/>
      <c r="DD486" s="48"/>
      <c r="DE486" s="48"/>
      <c r="DF486" s="48"/>
      <c r="DG486" s="17">
        <v>2</v>
      </c>
      <c r="DH486" s="17">
        <v>2</v>
      </c>
      <c r="DI486" s="17">
        <v>1</v>
      </c>
      <c r="DJ486" s="17">
        <v>2</v>
      </c>
      <c r="DK486" s="17">
        <v>3</v>
      </c>
      <c r="DL486" s="17">
        <v>2</v>
      </c>
      <c r="DM486" s="48"/>
      <c r="DN486" s="48"/>
      <c r="DO486" s="48"/>
      <c r="DP486" s="48"/>
      <c r="DQ486" s="48"/>
      <c r="DR486" s="48"/>
      <c r="DS486" s="49">
        <v>2</v>
      </c>
      <c r="DT486" s="49">
        <v>2</v>
      </c>
      <c r="DU486" s="17">
        <v>2</v>
      </c>
      <c r="DV486" s="49">
        <v>2</v>
      </c>
      <c r="DW486" s="49">
        <v>2</v>
      </c>
      <c r="DX486" s="49">
        <v>2</v>
      </c>
      <c r="DY486" s="153"/>
      <c r="DZ486" s="25">
        <v>2</v>
      </c>
      <c r="EA486" s="25">
        <v>2</v>
      </c>
      <c r="EB486" s="25">
        <v>2</v>
      </c>
      <c r="EC486" s="25">
        <v>2</v>
      </c>
      <c r="ED486" s="25">
        <v>2</v>
      </c>
      <c r="EE486">
        <v>2</v>
      </c>
    </row>
    <row r="487" spans="1:135" x14ac:dyDescent="0.2">
      <c r="A487">
        <v>243</v>
      </c>
      <c r="AC487">
        <f t="shared" si="41"/>
        <v>0</v>
      </c>
      <c r="AD487" t="e">
        <f t="shared" si="43"/>
        <v>#DIV/0!</v>
      </c>
      <c r="AP487" s="148">
        <f t="shared" si="44"/>
        <v>0</v>
      </c>
      <c r="AQ487" s="148" t="e">
        <f t="shared" si="42"/>
        <v>#DIV/0!</v>
      </c>
      <c r="CI487" s="148" t="e">
        <f t="shared" si="45"/>
        <v>#DIV/0!</v>
      </c>
    </row>
    <row r="488" spans="1:135" x14ac:dyDescent="0.2">
      <c r="A488">
        <v>244</v>
      </c>
      <c r="B488" s="15">
        <v>839</v>
      </c>
      <c r="C488" s="47" t="s">
        <v>815</v>
      </c>
      <c r="D488" cm="1">
        <f t="array" ref="D488">_xlfn.IFS([1]original_ver!D256="Participant",1,[1]original_ver!D256="Non-Participant",0,[1]original_ver!D256="","")</f>
        <v>1</v>
      </c>
      <c r="E488" s="15">
        <v>2</v>
      </c>
      <c r="F488" s="17" cm="1">
        <f t="array" ref="F488">_xlfn.IFS([1]original_ver!F256="ชาย",1,[1]original_ver!F256="หญิง",0,[1]original_ver!F256="","")</f>
        <v>1</v>
      </c>
      <c r="G488" s="15">
        <v>62</v>
      </c>
      <c r="H488" s="17" cm="1">
        <f t="array" ref="H488">_xlfn.IFS([1]original_ver!H256="ไม่มีการศึกษา",0,[1]original_ver!H256="ประถมศึกษา",1,[1]original_ver!H256="มัธยมศึกษาตอนต้น",2,[1]original_ver!H256="มัธยมศึกษาตอนปลาย",3,[1]original_ver!H256="อนุปริญญา (ปวช., ปวส., ฝึกหัดครู)",4,[1]original_ver!H256="ปริญญาตรี",5,[1]original_ver!H256="สูงกว่าปริญญาตรี",6,[1]original_ver!H256="","")</f>
        <v>1</v>
      </c>
      <c r="I488" s="17" cm="1">
        <f t="array" ref="I488">_xlfn.IFS([1]original_ver!I256="โสด",1,[1]original_ver!I256="สมรส/อยู่ด้วยกัน",2,[1]original_ver!I256="หย่าร้าง/แยกกันอยู่",3,[1]original_ver!I256="หม้าย",4,[1]original_ver!I256="","")</f>
        <v>2</v>
      </c>
      <c r="J488" s="15">
        <v>7</v>
      </c>
      <c r="K488" s="15">
        <v>40</v>
      </c>
      <c r="L488" s="17" cm="1">
        <f t="array" ref="L488">_xlfn.IFS([1]original_ver!L256="ใช่",1,[1]original_ver!L256="ไม่ใช่",0,[1]original_ver!L256="","")</f>
        <v>0</v>
      </c>
      <c r="M488" s="17" cm="1">
        <f t="array" ref="M488">_xlfn.IFS([1]original_ver!M256="กู้ยืม",1,[1]original_ver!M256="ไม่กู้ยืม",0,[1]original_ver!M256="","")</f>
        <v>1</v>
      </c>
      <c r="N488" s="17">
        <f>IF($O488&gt;1, 1,0)</f>
        <v>0</v>
      </c>
      <c r="O488" s="51">
        <v>0</v>
      </c>
      <c r="P488" s="17" cm="1">
        <f t="array" ref="P488">_xlfn.IFS([1]original_ver!O256="ใช่",1,[1]original_ver!O256="ไม่ใช่",0,[1]original_ver!O256="","")</f>
        <v>1</v>
      </c>
      <c r="Q488" s="17"/>
      <c r="R488" s="17">
        <v>1</v>
      </c>
      <c r="S488" s="17">
        <v>1</v>
      </c>
      <c r="T488" s="17">
        <v>20</v>
      </c>
      <c r="U488" s="17">
        <v>15000</v>
      </c>
      <c r="V488" s="53">
        <v>13</v>
      </c>
      <c r="W488" s="20">
        <f>$U488/$T488</f>
        <v>750</v>
      </c>
      <c r="X488" s="48"/>
      <c r="Y488" s="48"/>
      <c r="Z488" s="48"/>
      <c r="AA488" s="48"/>
      <c r="AB488" s="48"/>
      <c r="AC488" s="48">
        <f t="shared" si="41"/>
        <v>15000</v>
      </c>
      <c r="AD488">
        <f t="shared" si="43"/>
        <v>750</v>
      </c>
      <c r="AE488" s="17">
        <v>1</v>
      </c>
      <c r="AF488" s="17">
        <v>1</v>
      </c>
      <c r="AG488" s="17">
        <v>20</v>
      </c>
      <c r="AH488" s="17">
        <v>16000</v>
      </c>
      <c r="AI488" s="18">
        <v>11</v>
      </c>
      <c r="AJ488" s="27">
        <f>$AH488/$AG488</f>
        <v>800</v>
      </c>
      <c r="AK488" s="48"/>
      <c r="AL488" s="48"/>
      <c r="AM488" s="48"/>
      <c r="AN488" s="48"/>
      <c r="AO488" s="48"/>
      <c r="AP488" s="149">
        <f t="shared" si="44"/>
        <v>16000</v>
      </c>
      <c r="AQ488" s="149">
        <f t="shared" si="42"/>
        <v>800</v>
      </c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9">
        <v>4</v>
      </c>
      <c r="CE488" s="49">
        <v>4</v>
      </c>
      <c r="CF488" s="49">
        <v>4</v>
      </c>
      <c r="CG488" s="49">
        <v>5</v>
      </c>
      <c r="CH488" s="49">
        <v>5</v>
      </c>
      <c r="CI488" s="153">
        <f t="shared" si="45"/>
        <v>4.4000000000000004</v>
      </c>
      <c r="CJ488" s="17">
        <v>4</v>
      </c>
      <c r="CK488" cm="1">
        <f t="array" ref="CK488">_xlfn.IFS([1]original_ver!CH256="จากการเข้าร่วมกิจกรรมอบรม ที่จัดโดยโครงการเกษตรกรปราดเปรื่อง (Smart Farmer)",1,[1]original_ver!CH256="จากการเข้าร่วมกิจกรรมอบรม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ๆ",3,[1]original_ver!CH256="จากการเรียนรู้ผ่านประสบการณ์ของผู้อื่น ได้แก่ เพื่อนบ้าน พี่น้อง เพื่อน และญาติ เป็นต้น",4,[1]original_ver!CH256="ไม่ได้เข้าร่วมกิจกรรมอบรมหรือเรียนรู้ใด ๆ (ข้ามไปข้อ 33)",5)</f>
        <v>1</v>
      </c>
      <c r="CL488" s="15" cm="1">
        <f t="array" ref="CL488">_xlfn.IFS([1]original_ver!CJ256="ความรู้ทางการเกษตรและการใช้เทคโนโลยีสำหรับการผลิตในฟาร์ม",1,[1]original_ver!CJ256="การวางแผนและจัดการฟาร์ม เช่น การเก็บเกี่ยว การเงิน และการวางแผนทางการตลาด",2,[1]original_ver!CJ256="การเป็นผู้ประกอบการทางการเกษตร",3,[1]original_ver!CJ256="การเพิ่มมูลค่าผลผลิต และการแปรรูปผลผลิต (รวมถึงการพัฒนาคุณภาพผลผลิต)",4,[1]original_ver!CJ256="","")</f>
        <v>1</v>
      </c>
      <c r="CM488" s="17">
        <v>3</v>
      </c>
      <c r="CN488" s="17">
        <v>2</v>
      </c>
      <c r="CO488" s="15" cm="1">
        <f t="array" ref="CO488">_xlfn.IFS([1]original_ver!CN256="ความรู้ทางการเกษตรและการใช้เทคโนโลยีสำหรับการผลิตในฟาร์ม",1,[1]original_ver!CN256="การวางแผนและจัดการฟาร์ม เช่น การเก็บเกี่ยว การเงิน และการวางแผนทางการตลาด",2,[1]original_ver!CN256="การเป็นผู้ประกอบการทางการเกษตร",3,[1]original_ver!CN256="การเพิ่มมูลค่าผลผลิต และการแปรรูปผลผลิต (รวมถึงการพัฒนาคุณภาพผลผลิต)",4,[1]original_ver!CN256="","")</f>
        <v>4</v>
      </c>
      <c r="CP488" s="17">
        <v>2</v>
      </c>
      <c r="CQ488" s="17">
        <v>2</v>
      </c>
      <c r="CR488" s="15" cm="1">
        <f t="array" ref="CR488">_xlfn.IFS([1]original_ver!CR256="ประยุกต์",1,[1]original_ver!CR256="ไม่ประยุกต์",0,[1]original_ver!CR256="","")</f>
        <v>1</v>
      </c>
      <c r="CS488" s="15" cm="1">
        <f t="array" ref="CS488">_xlfn.IFS([1]original_ver!CS256="ประยุกต์",1,[1]original_ver!CS256="ไม่ประยุกต์",0,[1]original_ver!CS256="","")</f>
        <v>1</v>
      </c>
      <c r="CT488" s="48"/>
      <c r="CU488" s="15" cm="1">
        <f t="array" ref="CU488">_xlfn.IFS([1]original_ver!CV256="ประยุกต์",1,[1]original_ver!CV256="ไม่ประยุกต์",0,[1]original_ver!CV256="","")</f>
        <v>1</v>
      </c>
      <c r="CV488" s="48"/>
      <c r="CW488" s="15" cm="1">
        <f t="array" ref="CW488">_xlfn.IFS([1]original_ver!CY256="ประยุกต์",1,[1]original_ver!CY256="ไม่ประยุกต์",0,[1]original_ver!CY256="","")</f>
        <v>1</v>
      </c>
      <c r="CX488" s="48"/>
      <c r="CY488" s="15" cm="1">
        <f t="array" ref="CY488">_xlfn.IFS([1]original_ver!DB256="ประยุกต์",1,[1]original_ver!DB256="ไม่ประยุกต์",0,[1]original_ver!DB256="","")</f>
        <v>1</v>
      </c>
      <c r="CZ488" s="48"/>
      <c r="DA488" s="48"/>
      <c r="DB488" s="48"/>
      <c r="DC488" s="48"/>
      <c r="DD488" s="48"/>
      <c r="DE488" s="48"/>
      <c r="DF488" s="48"/>
      <c r="DG488" s="17">
        <v>3</v>
      </c>
      <c r="DH488" s="17">
        <v>2</v>
      </c>
      <c r="DI488" s="17">
        <v>2</v>
      </c>
      <c r="DJ488" s="17">
        <v>2</v>
      </c>
      <c r="DK488" s="17">
        <v>1</v>
      </c>
      <c r="DL488" s="17">
        <v>2</v>
      </c>
      <c r="DM488" s="48"/>
      <c r="DN488" s="48"/>
      <c r="DO488" s="48"/>
      <c r="DP488" s="48"/>
      <c r="DQ488" s="48"/>
      <c r="DR488" s="48"/>
      <c r="DS488" s="49">
        <v>3</v>
      </c>
      <c r="DT488" s="49">
        <v>3</v>
      </c>
      <c r="DU488" s="17">
        <v>2</v>
      </c>
      <c r="DV488" s="49">
        <v>2</v>
      </c>
      <c r="DW488" s="49">
        <v>2</v>
      </c>
      <c r="DX488" s="49">
        <v>2</v>
      </c>
      <c r="DY488" s="153"/>
      <c r="DZ488" s="25">
        <v>3</v>
      </c>
      <c r="EA488" s="25">
        <v>3</v>
      </c>
      <c r="EB488" s="25">
        <v>3</v>
      </c>
      <c r="EC488" s="25">
        <v>3</v>
      </c>
      <c r="ED488" s="25">
        <v>3</v>
      </c>
      <c r="EE488">
        <v>3</v>
      </c>
    </row>
    <row r="489" spans="1:135" x14ac:dyDescent="0.2">
      <c r="A489">
        <v>244</v>
      </c>
      <c r="AC489">
        <f t="shared" si="41"/>
        <v>0</v>
      </c>
      <c r="AD489" t="e">
        <f t="shared" si="43"/>
        <v>#DIV/0!</v>
      </c>
      <c r="AP489" s="148">
        <f t="shared" si="44"/>
        <v>0</v>
      </c>
      <c r="AQ489" s="148" t="e">
        <f t="shared" si="42"/>
        <v>#DIV/0!</v>
      </c>
      <c r="CI489" s="148" t="e">
        <f t="shared" si="45"/>
        <v>#DIV/0!</v>
      </c>
    </row>
    <row r="490" spans="1:135" x14ac:dyDescent="0.2">
      <c r="A490">
        <v>245</v>
      </c>
      <c r="B490" s="15">
        <v>840</v>
      </c>
      <c r="C490" s="50" t="s">
        <v>816</v>
      </c>
      <c r="D490" cm="1">
        <f t="array" ref="D490">_xlfn.IFS([1]original_ver!D257="Participant",1,[1]original_ver!D257="Non-Participant",0,[1]original_ver!D257="","")</f>
        <v>0</v>
      </c>
      <c r="E490" s="15">
        <v>2</v>
      </c>
      <c r="F490" s="17" cm="1">
        <f t="array" ref="F490">_xlfn.IFS([1]original_ver!F257="ชาย",1,[1]original_ver!F257="หญิง",0,[1]original_ver!F257="","")</f>
        <v>1</v>
      </c>
      <c r="G490" s="15">
        <v>33</v>
      </c>
      <c r="H490" s="17" cm="1">
        <f t="array" ref="H490">_xlfn.IFS([1]original_ver!H257="ไม่มีการศึกษา",0,[1]original_ver!H257="ประถมศึกษา",1,[1]original_ver!H257="มัธยมศึกษาตอนต้น",2,[1]original_ver!H257="มัธยมศึกษาตอนปลาย",3,[1]original_ver!H257="อนุปริญญา (ปวช., ปวส., ฝึกหัดครู)",4,[1]original_ver!H257="ปริญญาตรี",5,[1]original_ver!H257="สูงกว่าปริญญาตรี",6,[1]original_ver!H257="","")</f>
        <v>5</v>
      </c>
      <c r="I490" s="17" cm="1">
        <f t="array" ref="I490">_xlfn.IFS([1]original_ver!I257="โสด",1,[1]original_ver!I257="สมรส/อยู่ด้วยกัน",2,[1]original_ver!I257="หย่าร้าง/แยกกันอยู่",3,[1]original_ver!I257="หม้าย",4,[1]original_ver!I257="","")</f>
        <v>1</v>
      </c>
      <c r="J490" s="15">
        <v>3</v>
      </c>
      <c r="K490" s="15">
        <v>5</v>
      </c>
      <c r="L490" s="17" cm="1">
        <f t="array" ref="L490">_xlfn.IFS([1]original_ver!L257="ใช่",1,[1]original_ver!L257="ไม่ใช่",0,[1]original_ver!L257="","")</f>
        <v>0</v>
      </c>
      <c r="M490" s="17" cm="1">
        <f t="array" ref="M490">_xlfn.IFS([1]original_ver!M257="กู้ยืม",1,[1]original_ver!M257="ไม่กู้ยืม",0,[1]original_ver!M257="","")</f>
        <v>0</v>
      </c>
      <c r="N490" s="17">
        <f>IF($O490&gt;1, 1,0)</f>
        <v>0</v>
      </c>
      <c r="O490" s="51">
        <v>0</v>
      </c>
      <c r="P490" s="17" cm="1">
        <f t="array" ref="P490">_xlfn.IFS([1]original_ver!O257="ใช่",1,[1]original_ver!O257="ไม่ใช่",0,[1]original_ver!O257="","")</f>
        <v>0</v>
      </c>
      <c r="Q490" s="17"/>
      <c r="R490" s="17">
        <v>7</v>
      </c>
      <c r="S490" s="17">
        <v>1</v>
      </c>
      <c r="T490" s="17">
        <v>8</v>
      </c>
      <c r="U490" s="17">
        <v>8200</v>
      </c>
      <c r="V490" s="17">
        <v>38</v>
      </c>
      <c r="W490" s="22">
        <f>$U490/$T490</f>
        <v>1025</v>
      </c>
      <c r="X490" s="48"/>
      <c r="Y490" s="48"/>
      <c r="Z490" s="48"/>
      <c r="AA490" s="48"/>
      <c r="AB490" s="48"/>
      <c r="AC490" s="48">
        <f t="shared" ref="AC490:AC553" si="46">$U490+$Z490</f>
        <v>8200</v>
      </c>
      <c r="AD490">
        <f t="shared" si="43"/>
        <v>1025</v>
      </c>
      <c r="AE490" s="17">
        <v>7</v>
      </c>
      <c r="AF490" s="17">
        <v>1</v>
      </c>
      <c r="AG490" s="17">
        <v>8</v>
      </c>
      <c r="AH490" s="17">
        <v>8200</v>
      </c>
      <c r="AI490" s="17">
        <v>38</v>
      </c>
      <c r="AJ490" s="27">
        <f>$AH490/$AG490</f>
        <v>1025</v>
      </c>
      <c r="AK490" s="48"/>
      <c r="AL490" s="48"/>
      <c r="AM490" s="48"/>
      <c r="AN490" s="48"/>
      <c r="AO490" s="48"/>
      <c r="AP490" s="149">
        <f t="shared" si="44"/>
        <v>8200</v>
      </c>
      <c r="AQ490" s="149">
        <f t="shared" si="42"/>
        <v>1025</v>
      </c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9">
        <v>3</v>
      </c>
      <c r="CE490" s="49">
        <v>3</v>
      </c>
      <c r="CF490" s="49">
        <v>3</v>
      </c>
      <c r="CG490" s="49">
        <v>3</v>
      </c>
      <c r="CH490" s="49">
        <v>3</v>
      </c>
      <c r="CI490" s="153">
        <f t="shared" si="45"/>
        <v>3</v>
      </c>
      <c r="CJ490" s="17">
        <v>3</v>
      </c>
      <c r="CK490" cm="1">
        <f t="array" ref="CK490">_xlfn.IFS([1]original_ver!CH257="จากการเข้าร่วมกิจกรรมอบรม ที่จัดโดยโครงการเกษตรกรปราดเปรื่อง (Smart Farmer)",1,[1]original_ver!CH257="จากการเข้าร่วมกิจกรรมอบรม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ๆ",3,[1]original_ver!CH257="จากการเรียนรู้ผ่านประสบการณ์ของผู้อื่น ได้แก่ เพื่อนบ้าน พี่น้อง เพื่อน และญาติ เป็นต้น",4,[1]original_ver!CH257="ไม่ได้เข้าร่วมกิจกรรมอบรมหรือเรียนรู้ใด ๆ (ข้ามไปข้อ 33)",5)</f>
        <v>3</v>
      </c>
      <c r="CL490" s="15" cm="1">
        <f t="array" ref="CL490">_xlfn.IFS([1]original_ver!CJ257="ความรู้ทางการเกษตรและการใช้เทคโนโลยีสำหรับการผลิตในฟาร์ม",1,[1]original_ver!CJ257="การวางแผนและจัดการฟาร์ม เช่น การเก็บเกี่ยว การเงิน และการวางแผนทางการตลาด",2,[1]original_ver!CJ257="การเป็นผู้ประกอบการทางการเกษตร",3,[1]original_ver!CJ257="การเพิ่มมูลค่าผลผลิต และการแปรรูปผลผลิต (รวมถึงการพัฒนาคุณภาพผลผลิต)",4,[1]original_ver!CJ257="","")</f>
        <v>2</v>
      </c>
      <c r="CM490" s="17">
        <v>2</v>
      </c>
      <c r="CN490" s="17">
        <v>4</v>
      </c>
      <c r="CO490" s="15" cm="1">
        <f t="array" ref="CO490">_xlfn.IFS([1]original_ver!CN257="ความรู้ทางการเกษตรและการใช้เทคโนโลยีสำหรับการผลิตในฟาร์ม",1,[1]original_ver!CN257="การวางแผนและจัดการฟาร์ม เช่น การเก็บเกี่ยว การเงิน และการวางแผนทางการตลาด",2,[1]original_ver!CN257="การเป็นผู้ประกอบการทางการเกษตร",3,[1]original_ver!CN257="การเพิ่มมูลค่าผลผลิต และการแปรรูปผลผลิต (รวมถึงการพัฒนาคุณภาพผลผลิต)",4,[1]original_ver!CN257="","")</f>
        <v>3</v>
      </c>
      <c r="CP490" s="17">
        <v>1</v>
      </c>
      <c r="CQ490" s="17">
        <v>4</v>
      </c>
      <c r="CR490" s="15" cm="1">
        <f t="array" ref="CR490">_xlfn.IFS([1]original_ver!CR257="ประยุกต์",1,[1]original_ver!CR257="ไม่ประยุกต์",0,[1]original_ver!CR257="","")</f>
        <v>1</v>
      </c>
      <c r="CS490" s="15" cm="1">
        <f t="array" ref="CS490">_xlfn.IFS([1]original_ver!CS257="ประยุกต์",1,[1]original_ver!CS257="ไม่ประยุกต์",0,[1]original_ver!CS257="","")</f>
        <v>1</v>
      </c>
      <c r="CT490" s="48"/>
      <c r="CU490" s="15" cm="1">
        <f t="array" ref="CU490">_xlfn.IFS([1]original_ver!CV257="ประยุกต์",1,[1]original_ver!CV257="ไม่ประยุกต์",0,[1]original_ver!CV257="","")</f>
        <v>1</v>
      </c>
      <c r="CV490" s="48"/>
      <c r="CW490" s="15" cm="1">
        <f t="array" ref="CW490">_xlfn.IFS([1]original_ver!CY257="ประยุกต์",1,[1]original_ver!CY257="ไม่ประยุกต์",0,[1]original_ver!CY257="","")</f>
        <v>1</v>
      </c>
      <c r="CX490" s="48"/>
      <c r="CY490" s="15" cm="1">
        <f t="array" ref="CY490">_xlfn.IFS([1]original_ver!DB257="ประยุกต์",1,[1]original_ver!DB257="ไม่ประยุกต์",0,[1]original_ver!DB257="","")</f>
        <v>1</v>
      </c>
      <c r="CZ490" s="48"/>
      <c r="DA490" s="48"/>
      <c r="DB490" s="48"/>
      <c r="DC490" s="48"/>
      <c r="DD490" s="48"/>
      <c r="DE490" s="48"/>
      <c r="DF490" s="48"/>
      <c r="DG490" s="48"/>
      <c r="DH490" s="48"/>
      <c r="DI490" s="17">
        <v>1</v>
      </c>
      <c r="DJ490" s="17">
        <v>4</v>
      </c>
      <c r="DK490" s="17">
        <v>3</v>
      </c>
      <c r="DL490" s="17">
        <v>4</v>
      </c>
      <c r="DM490" s="17">
        <v>2</v>
      </c>
      <c r="DN490" s="17">
        <v>4</v>
      </c>
      <c r="DO490" s="48"/>
      <c r="DP490" s="48"/>
      <c r="DQ490" s="48"/>
      <c r="DR490" s="48"/>
      <c r="DS490" s="49">
        <v>3</v>
      </c>
      <c r="DT490" s="49">
        <v>3</v>
      </c>
      <c r="DU490" s="17">
        <v>3</v>
      </c>
      <c r="DV490" s="49">
        <v>3</v>
      </c>
      <c r="DW490" s="49">
        <v>3</v>
      </c>
      <c r="DX490" s="49">
        <v>3</v>
      </c>
      <c r="DY490" s="153"/>
      <c r="DZ490" s="25">
        <v>3</v>
      </c>
      <c r="EA490" s="25">
        <v>3</v>
      </c>
      <c r="EB490" s="25">
        <v>3</v>
      </c>
      <c r="EC490" s="25">
        <v>3</v>
      </c>
      <c r="ED490" s="25">
        <v>3</v>
      </c>
      <c r="EE490">
        <v>3</v>
      </c>
    </row>
    <row r="491" spans="1:135" x14ac:dyDescent="0.2">
      <c r="A491">
        <v>245</v>
      </c>
      <c r="AC491">
        <f t="shared" si="46"/>
        <v>0</v>
      </c>
      <c r="AD491" t="e">
        <f t="shared" si="43"/>
        <v>#DIV/0!</v>
      </c>
      <c r="AP491" s="148">
        <f t="shared" si="44"/>
        <v>0</v>
      </c>
      <c r="AQ491" s="148" t="e">
        <f t="shared" si="42"/>
        <v>#DIV/0!</v>
      </c>
      <c r="CI491" s="148" t="e">
        <f t="shared" si="45"/>
        <v>#DIV/0!</v>
      </c>
    </row>
    <row r="492" spans="1:135" x14ac:dyDescent="0.2">
      <c r="A492">
        <v>246</v>
      </c>
      <c r="B492" s="15">
        <v>841</v>
      </c>
      <c r="C492" s="50" t="s">
        <v>714</v>
      </c>
      <c r="D492" cm="1">
        <f t="array" ref="D492">_xlfn.IFS([1]original_ver!D258="Participant",1,[1]original_ver!D258="Non-Participant",0,[1]original_ver!D258="","")</f>
        <v>0</v>
      </c>
      <c r="E492" s="15">
        <v>2</v>
      </c>
      <c r="F492" s="17" cm="1">
        <f t="array" ref="F492">_xlfn.IFS([1]original_ver!F258="ชาย",1,[1]original_ver!F258="หญิง",0,[1]original_ver!F258="","")</f>
        <v>1</v>
      </c>
      <c r="G492" s="15">
        <v>43</v>
      </c>
      <c r="H492" s="17" cm="1">
        <f t="array" ref="H492">_xlfn.IFS([1]original_ver!H258="ไม่มีการศึกษา",0,[1]original_ver!H258="ประถมศึกษา",1,[1]original_ver!H258="มัธยมศึกษาตอนต้น",2,[1]original_ver!H258="มัธยมศึกษาตอนปลาย",3,[1]original_ver!H258="อนุปริญญา (ปวช., ปวส., ฝึกหัดครู)",4,[1]original_ver!H258="ปริญญาตรี",5,[1]original_ver!H258="สูงกว่าปริญญาตรี",6,[1]original_ver!H258="","")</f>
        <v>5</v>
      </c>
      <c r="I492" s="17" cm="1">
        <f t="array" ref="I492">_xlfn.IFS([1]original_ver!I258="โสด",1,[1]original_ver!I258="สมรส/อยู่ด้วยกัน",2,[1]original_ver!I258="หย่าร้าง/แยกกันอยู่",3,[1]original_ver!I258="หม้าย",4,[1]original_ver!I258="","")</f>
        <v>2</v>
      </c>
      <c r="J492" s="15">
        <v>4</v>
      </c>
      <c r="K492" s="15">
        <v>5</v>
      </c>
      <c r="L492" s="17" cm="1">
        <f t="array" ref="L492">_xlfn.IFS([1]original_ver!L258="ใช่",1,[1]original_ver!L258="ไม่ใช่",0,[1]original_ver!L258="","")</f>
        <v>0</v>
      </c>
      <c r="M492" s="17" cm="1">
        <f t="array" ref="M492">_xlfn.IFS([1]original_ver!M258="กู้ยืม",1,[1]original_ver!M258="ไม่กู้ยืม",0,[1]original_ver!M258="","")</f>
        <v>0</v>
      </c>
      <c r="N492" s="17">
        <f>IF($O492&gt;1, 1,0)</f>
        <v>0</v>
      </c>
      <c r="O492" s="51">
        <v>0</v>
      </c>
      <c r="P492" s="17" cm="1">
        <f t="array" ref="P492">_xlfn.IFS([1]original_ver!O258="ใช่",1,[1]original_ver!O258="ไม่ใช่",0,[1]original_ver!O258="","")</f>
        <v>0</v>
      </c>
      <c r="Q492" s="17"/>
      <c r="R492" s="17">
        <v>7</v>
      </c>
      <c r="S492" s="17">
        <v>1</v>
      </c>
      <c r="T492" s="17">
        <v>5</v>
      </c>
      <c r="U492" s="17">
        <v>3000</v>
      </c>
      <c r="V492" s="17">
        <v>25</v>
      </c>
      <c r="W492" s="22">
        <f>$U492/$T492</f>
        <v>600</v>
      </c>
      <c r="X492" s="48"/>
      <c r="Y492" s="48"/>
      <c r="Z492" s="48"/>
      <c r="AA492" s="48"/>
      <c r="AB492" s="48"/>
      <c r="AC492" s="48">
        <f t="shared" si="46"/>
        <v>3000</v>
      </c>
      <c r="AD492">
        <f t="shared" si="43"/>
        <v>600</v>
      </c>
      <c r="AE492" s="17">
        <v>7</v>
      </c>
      <c r="AF492" s="17">
        <v>1</v>
      </c>
      <c r="AG492" s="17">
        <v>5</v>
      </c>
      <c r="AH492" s="17">
        <v>3500</v>
      </c>
      <c r="AI492" s="17">
        <v>30</v>
      </c>
      <c r="AJ492" s="27">
        <f>$AH492/$AG492</f>
        <v>700</v>
      </c>
      <c r="AK492" s="48"/>
      <c r="AL492" s="48"/>
      <c r="AM492" s="48"/>
      <c r="AN492" s="48"/>
      <c r="AO492" s="48"/>
      <c r="AP492" s="149">
        <f t="shared" si="44"/>
        <v>3500</v>
      </c>
      <c r="AQ492" s="149">
        <f t="shared" si="42"/>
        <v>700</v>
      </c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9">
        <v>4</v>
      </c>
      <c r="CE492" s="49">
        <v>3</v>
      </c>
      <c r="CF492" s="49">
        <v>3</v>
      </c>
      <c r="CG492" s="49">
        <v>3</v>
      </c>
      <c r="CH492" s="49">
        <v>4</v>
      </c>
      <c r="CI492" s="153">
        <f t="shared" si="45"/>
        <v>3.4</v>
      </c>
      <c r="CJ492" s="17">
        <v>3</v>
      </c>
      <c r="CK492" cm="1">
        <f t="array" ref="CK492">_xlfn.IFS([1]original_ver!CH258="จากการเข้าร่วมกิจกรรมอบรม ที่จัดโดยโครงการเกษตรกรปราดเปรื่อง (Smart Farmer)",1,[1]original_ver!CH258="จากการเข้าร่วมกิจกรรมอบรม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ๆ",3,[1]original_ver!CH258="จากการเรียนรู้ผ่านประสบการณ์ของผู้อื่น ได้แก่ เพื่อนบ้าน พี่น้อง เพื่อน และญาติ เป็นต้น",4,[1]original_ver!CH258="ไม่ได้เข้าร่วมกิจกรรมอบรมหรือเรียนรู้ใด ๆ (ข้ามไปข้อ 33)",5)</f>
        <v>5</v>
      </c>
      <c r="CL492" s="15" t="str" cm="1">
        <f t="array" ref="CL492">_xlfn.IFS([1]original_ver!CJ258="ความรู้ทางการเกษตรและการใช้เทคโนโลยีสำหรับการผลิตในฟาร์ม",1,[1]original_ver!CJ258="การวางแผนและจัดการฟาร์ม เช่น การเก็บเกี่ยว การเงิน และการวางแผนทางการตลาด",2,[1]original_ver!CJ258="การเป็นผู้ประกอบการทางการเกษตร",3,[1]original_ver!CJ258="การเพิ่มมูลค่าผลผลิต และการแปรรูปผลผลิต (รวมถึงการพัฒนาคุณภาพผลผลิต)",4,[1]original_ver!CJ258="","")</f>
        <v/>
      </c>
      <c r="CM492" s="48"/>
      <c r="CN492" s="48"/>
      <c r="CO492" s="15" t="str" cm="1">
        <f t="array" ref="CO492">_xlfn.IFS([1]original_ver!CN258="ความรู้ทางการเกษตรและการใช้เทคโนโลยีสำหรับการผลิตในฟาร์ม",1,[1]original_ver!CN258="การวางแผนและจัดการฟาร์ม เช่น การเก็บเกี่ยว การเงิน และการวางแผนทางการตลาด",2,[1]original_ver!CN258="การเป็นผู้ประกอบการทางการเกษตร",3,[1]original_ver!CN258="การเพิ่มมูลค่าผลผลิต และการแปรรูปผลผลิต (รวมถึงการพัฒนาคุณภาพผลผลิต)",4,[1]original_ver!CN258="","")</f>
        <v/>
      </c>
      <c r="CP492" s="48"/>
      <c r="CQ492" s="48"/>
      <c r="CR492" s="15" t="str" cm="1">
        <f t="array" ref="CR492">_xlfn.IFS([1]original_ver!CR258="ประยุกต์",1,[1]original_ver!CR258="ไม่ประยุกต์",0,[1]original_ver!CR258="","")</f>
        <v/>
      </c>
      <c r="CS492" s="15" t="str" cm="1">
        <f t="array" ref="CS492">_xlfn.IFS([1]original_ver!CS258="ประยุกต์",1,[1]original_ver!CS258="ไม่ประยุกต์",0,[1]original_ver!CS258="","")</f>
        <v/>
      </c>
      <c r="CT492" s="48"/>
      <c r="CU492" s="15" t="str" cm="1">
        <f t="array" ref="CU492">_xlfn.IFS([1]original_ver!CV258="ประยุกต์",1,[1]original_ver!CV258="ไม่ประยุกต์",0,[1]original_ver!CV258="","")</f>
        <v/>
      </c>
      <c r="CV492" s="48"/>
      <c r="CW492" s="15" t="str" cm="1">
        <f t="array" ref="CW492">_xlfn.IFS([1]original_ver!CY258="ประยุกต์",1,[1]original_ver!CY258="ไม่ประยุกต์",0,[1]original_ver!CY258="","")</f>
        <v/>
      </c>
      <c r="CX492" s="48"/>
      <c r="CY492" s="15" t="str" cm="1">
        <f t="array" ref="CY492">_xlfn.IFS([1]original_ver!DB258="ประยุกต์",1,[1]original_ver!DB258="ไม่ประยุกต์",0,[1]original_ver!DB258="","")</f>
        <v/>
      </c>
      <c r="CZ492" s="48"/>
      <c r="DA492" s="48"/>
      <c r="DB492" s="48"/>
      <c r="DC492" s="48"/>
      <c r="DD492" s="48"/>
      <c r="DE492" s="48"/>
      <c r="DF492" s="48"/>
      <c r="DG492" s="48"/>
      <c r="DH492" s="48"/>
      <c r="DI492" s="17">
        <v>2</v>
      </c>
      <c r="DJ492" s="17">
        <v>4</v>
      </c>
      <c r="DK492" s="17">
        <v>1</v>
      </c>
      <c r="DL492" s="17">
        <v>4</v>
      </c>
      <c r="DM492" s="17">
        <v>3</v>
      </c>
      <c r="DN492" s="17">
        <v>4</v>
      </c>
      <c r="DO492" s="48"/>
      <c r="DP492" s="48"/>
      <c r="DQ492" s="48"/>
      <c r="DR492" s="48"/>
      <c r="DS492" s="49">
        <v>2</v>
      </c>
      <c r="DT492" s="49">
        <v>2</v>
      </c>
      <c r="DU492" s="17">
        <v>2</v>
      </c>
      <c r="DV492" s="49">
        <v>2</v>
      </c>
      <c r="DW492" s="49">
        <v>2</v>
      </c>
      <c r="DX492" s="49">
        <v>2</v>
      </c>
      <c r="DY492" s="153"/>
      <c r="DZ492" s="25">
        <v>2</v>
      </c>
      <c r="EA492" s="25">
        <v>2</v>
      </c>
      <c r="EB492" s="25">
        <v>2</v>
      </c>
      <c r="EC492" s="25">
        <v>2</v>
      </c>
      <c r="ED492" s="25">
        <v>2</v>
      </c>
      <c r="EE492">
        <v>2</v>
      </c>
    </row>
    <row r="493" spans="1:135" x14ac:dyDescent="0.2">
      <c r="A493">
        <v>246</v>
      </c>
      <c r="AC493">
        <f t="shared" si="46"/>
        <v>0</v>
      </c>
      <c r="AD493" t="e">
        <f t="shared" si="43"/>
        <v>#DIV/0!</v>
      </c>
      <c r="AP493" s="148">
        <f t="shared" si="44"/>
        <v>0</v>
      </c>
      <c r="AQ493" s="148" t="e">
        <f t="shared" si="42"/>
        <v>#DIV/0!</v>
      </c>
      <c r="CI493" s="148" t="e">
        <f t="shared" si="45"/>
        <v>#DIV/0!</v>
      </c>
    </row>
    <row r="494" spans="1:135" x14ac:dyDescent="0.2">
      <c r="A494">
        <v>247</v>
      </c>
      <c r="B494" s="15">
        <v>842</v>
      </c>
      <c r="C494" s="47" t="s">
        <v>716</v>
      </c>
      <c r="D494" cm="1">
        <f t="array" ref="D494">_xlfn.IFS([1]original_ver!D259="Participant",1,[1]original_ver!D259="Non-Participant",0,[1]original_ver!D259="","")</f>
        <v>0</v>
      </c>
      <c r="E494" s="15">
        <v>2</v>
      </c>
      <c r="F494" s="17" cm="1">
        <f t="array" ref="F494">_xlfn.IFS([1]original_ver!F259="ชาย",1,[1]original_ver!F259="หญิง",0,[1]original_ver!F259="","")</f>
        <v>0</v>
      </c>
      <c r="G494" s="15">
        <v>34</v>
      </c>
      <c r="H494" s="17" cm="1">
        <f t="array" ref="H494">_xlfn.IFS([1]original_ver!H259="ไม่มีการศึกษา",0,[1]original_ver!H259="ประถมศึกษา",1,[1]original_ver!H259="มัธยมศึกษาตอนต้น",2,[1]original_ver!H259="มัธยมศึกษาตอนปลาย",3,[1]original_ver!H259="อนุปริญญา (ปวช., ปวส., ฝึกหัดครู)",4,[1]original_ver!H259="ปริญญาตรี",5,[1]original_ver!H259="สูงกว่าปริญญาตรี",6,[1]original_ver!H259="","")</f>
        <v>5</v>
      </c>
      <c r="I494" s="17" cm="1">
        <f t="array" ref="I494">_xlfn.IFS([1]original_ver!I259="โสด",1,[1]original_ver!I259="สมรส/อยู่ด้วยกัน",2,[1]original_ver!I259="หย่าร้าง/แยกกันอยู่",3,[1]original_ver!I259="หม้าย",4,[1]original_ver!I259="","")</f>
        <v>1</v>
      </c>
      <c r="J494" s="15">
        <v>5</v>
      </c>
      <c r="K494" s="15">
        <v>3</v>
      </c>
      <c r="L494" s="17" cm="1">
        <f t="array" ref="L494">_xlfn.IFS([1]original_ver!L259="ใช่",1,[1]original_ver!L259="ไม่ใช่",0,[1]original_ver!L259="","")</f>
        <v>0</v>
      </c>
      <c r="M494" s="17" cm="1">
        <f t="array" ref="M494">_xlfn.IFS([1]original_ver!M259="กู้ยืม",1,[1]original_ver!M259="ไม่กู้ยืม",0,[1]original_ver!M259="","")</f>
        <v>0</v>
      </c>
      <c r="N494" s="17">
        <f>IF($O494&gt;1, 1,0)</f>
        <v>1</v>
      </c>
      <c r="O494" s="23">
        <v>300000</v>
      </c>
      <c r="P494" s="17" cm="1">
        <f t="array" ref="P494">_xlfn.IFS([1]original_ver!O259="ใช่",1,[1]original_ver!O259="ไม่ใช่",0,[1]original_ver!O259="","")</f>
        <v>0</v>
      </c>
      <c r="Q494" s="17"/>
      <c r="R494" s="17">
        <v>8</v>
      </c>
      <c r="S494" s="17">
        <v>6</v>
      </c>
      <c r="T494" s="17">
        <v>1</v>
      </c>
      <c r="U494" s="17">
        <v>1800</v>
      </c>
      <c r="V494" s="17">
        <v>40</v>
      </c>
      <c r="W494" s="22">
        <f>$U494/$T494</f>
        <v>1800</v>
      </c>
      <c r="X494" s="48"/>
      <c r="Y494" s="48"/>
      <c r="Z494" s="48"/>
      <c r="AA494" s="48"/>
      <c r="AB494" s="48"/>
      <c r="AC494" s="48">
        <f t="shared" si="46"/>
        <v>1800</v>
      </c>
      <c r="AD494">
        <f t="shared" si="43"/>
        <v>1800</v>
      </c>
      <c r="AE494" s="17">
        <v>8</v>
      </c>
      <c r="AF494" s="17">
        <v>6</v>
      </c>
      <c r="AG494" s="17">
        <v>1</v>
      </c>
      <c r="AH494" s="17">
        <v>1800</v>
      </c>
      <c r="AI494" s="17">
        <v>40</v>
      </c>
      <c r="AJ494" s="27">
        <f>$AH494/$AG494</f>
        <v>1800</v>
      </c>
      <c r="AK494" s="48"/>
      <c r="AL494" s="48"/>
      <c r="AM494" s="48"/>
      <c r="AN494" s="48"/>
      <c r="AO494" s="48"/>
      <c r="AP494" s="149">
        <f t="shared" si="44"/>
        <v>1800</v>
      </c>
      <c r="AQ494" s="149">
        <f t="shared" si="42"/>
        <v>1800</v>
      </c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9">
        <v>3</v>
      </c>
      <c r="CE494" s="49">
        <v>3</v>
      </c>
      <c r="CF494" s="49">
        <v>3</v>
      </c>
      <c r="CG494" s="49">
        <v>3</v>
      </c>
      <c r="CH494" s="49">
        <v>3</v>
      </c>
      <c r="CI494" s="153">
        <f t="shared" si="45"/>
        <v>3</v>
      </c>
      <c r="CJ494" s="17">
        <v>3</v>
      </c>
      <c r="CK494" cm="1">
        <f t="array" ref="CK494">_xlfn.IFS([1]original_ver!CH259="จากการเข้าร่วมกิจกรรมอบรม ที่จัดโดยโครงการเกษตรกรปราดเปรื่อง (Smart Farmer)",1,[1]original_ver!CH259="จากการเข้าร่วมกิจกรรมอบรม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..................................................................................................................................",2,[1]original_ver!CH259="จากการเรียนรู้ด้วยตนเองผ่านช่องทางต่าง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ๆ",3,[1]original_ver!CH259="จากการเรียนรู้ผ่านประสบการณ์ของผู้อื่น ได้แก่ เพื่อนบ้าน พี่น้อง เพื่อน และญาติ เป็นต้น",4,[1]original_ver!CH259="ไม่ได้เข้าร่วมกิจกรรมอบรมหรือเรียนรู้ใด ๆ (ข้ามไปข้อ 33)",5)</f>
        <v>4</v>
      </c>
      <c r="CL494" s="15" cm="1">
        <f t="array" ref="CL494">_xlfn.IFS([1]original_ver!CJ259="ความรู้ทางการเกษตรและการใช้เทคโนโลยีสำหรับการผลิตในฟาร์ม",1,[1]original_ver!CJ259="การวางแผนและจัดการฟาร์ม เช่น การเก็บเกี่ยว การเงิน และการวางแผนทางการตลาด",2,[1]original_ver!CJ259="การเป็นผู้ประกอบการทางการเกษตร",3,[1]original_ver!CJ259="การเพิ่มมูลค่าผลผลิต และการแปรรูปผลผลิต (รวมถึงการพัฒนาคุณภาพผลผลิต)",4,[1]original_ver!CJ259="","")</f>
        <v>2</v>
      </c>
      <c r="CM494" s="17">
        <v>3</v>
      </c>
      <c r="CN494" s="17">
        <v>4</v>
      </c>
      <c r="CO494" s="15" cm="1">
        <f t="array" ref="CO494">_xlfn.IFS([1]original_ver!CN259="ความรู้ทางการเกษตรและการใช้เทคโนโลยีสำหรับการผลิตในฟาร์ม",1,[1]original_ver!CN259="การวางแผนและจัดการฟาร์ม เช่น การเก็บเกี่ยว การเงิน และการวางแผนทางการตลาด",2,[1]original_ver!CN259="การเป็นผู้ประกอบการทางการเกษตร",3,[1]original_ver!CN259="การเพิ่มมูลค่าผลผลิต และการแปรรูปผลผลิต (รวมถึงการพัฒนาคุณภาพผลผลิต)",4,[1]original_ver!CN259="","")</f>
        <v>1</v>
      </c>
      <c r="CP494" s="17">
        <v>1</v>
      </c>
      <c r="CQ494" s="17">
        <v>4</v>
      </c>
      <c r="CR494" s="15" cm="1">
        <f t="array" ref="CR494">_xlfn.IFS([1]original_ver!CR259="ประยุกต์",1,[1]original_ver!CR259="ไม่ประยุกต์",0,[1]original_ver!CR259="","")</f>
        <v>1</v>
      </c>
      <c r="CS494" s="15" cm="1">
        <f t="array" ref="CS494">_xlfn.IFS([1]original_ver!CS259="ประยุกต์",1,[1]original_ver!CS259="ไม่ประยุกต์",0,[1]original_ver!CS259="","")</f>
        <v>1</v>
      </c>
      <c r="CT494" s="48"/>
      <c r="CU494" s="15" cm="1">
        <f t="array" ref="CU494">_xlfn.IFS([1]original_ver!CV259="ประยุกต์",1,[1]original_ver!CV259="ไม่ประยุกต์",0,[1]original_ver!CV259="","")</f>
        <v>1</v>
      </c>
      <c r="CV494" s="48"/>
      <c r="CW494" s="15" cm="1">
        <f t="array" ref="CW494">_xlfn.IFS([1]original_ver!CY259="ประยุกต์",1,[1]original_ver!CY259="ไม่ประยุกต์",0,[1]original_ver!CY259="","")</f>
        <v>1</v>
      </c>
      <c r="CX494" s="48"/>
      <c r="CY494" s="15" cm="1">
        <f t="array" ref="CY494">_xlfn.IFS([1]original_ver!DB259="ประยุกต์",1,[1]original_ver!DB259="ไม่ประยุกต์",0,[1]original_ver!DB259="","")</f>
        <v>1</v>
      </c>
      <c r="CZ494" s="48"/>
      <c r="DA494" s="48"/>
      <c r="DB494" s="48"/>
      <c r="DC494" s="48"/>
      <c r="DD494" s="48"/>
      <c r="DE494" s="48"/>
      <c r="DF494" s="48"/>
      <c r="DG494" s="48"/>
      <c r="DH494" s="48"/>
      <c r="DI494" s="17">
        <v>3</v>
      </c>
      <c r="DJ494" s="17">
        <v>4</v>
      </c>
      <c r="DK494" s="17">
        <v>2</v>
      </c>
      <c r="DL494" s="17">
        <v>4</v>
      </c>
      <c r="DM494" s="17">
        <v>1</v>
      </c>
      <c r="DN494" s="17">
        <v>4</v>
      </c>
      <c r="DO494" s="48"/>
      <c r="DP494" s="48"/>
      <c r="DQ494" s="48"/>
      <c r="DR494" s="48"/>
      <c r="DS494" s="49">
        <v>3</v>
      </c>
      <c r="DT494" s="49">
        <v>3</v>
      </c>
      <c r="DU494" s="17">
        <v>3</v>
      </c>
      <c r="DV494" s="49">
        <v>3</v>
      </c>
      <c r="DW494" s="49">
        <v>3</v>
      </c>
      <c r="DX494" s="49">
        <v>3</v>
      </c>
      <c r="DY494" s="153"/>
      <c r="DZ494" s="25">
        <v>3</v>
      </c>
      <c r="EA494" s="25">
        <v>3</v>
      </c>
      <c r="EB494" s="25">
        <v>3</v>
      </c>
      <c r="EC494" s="25">
        <v>3</v>
      </c>
      <c r="ED494" s="25">
        <v>3</v>
      </c>
      <c r="EE494">
        <v>3</v>
      </c>
    </row>
    <row r="495" spans="1:135" x14ac:dyDescent="0.2">
      <c r="A495">
        <v>247</v>
      </c>
      <c r="AC495">
        <f t="shared" si="46"/>
        <v>0</v>
      </c>
      <c r="AD495" t="e">
        <f t="shared" si="43"/>
        <v>#DIV/0!</v>
      </c>
      <c r="AP495" s="148">
        <f t="shared" si="44"/>
        <v>0</v>
      </c>
      <c r="AQ495" s="148" t="e">
        <f t="shared" si="42"/>
        <v>#DIV/0!</v>
      </c>
      <c r="CI495" s="148" t="e">
        <f t="shared" si="45"/>
        <v>#DIV/0!</v>
      </c>
    </row>
    <row r="496" spans="1:135" x14ac:dyDescent="0.2">
      <c r="A496">
        <v>248</v>
      </c>
      <c r="B496" s="15">
        <v>843</v>
      </c>
      <c r="C496" s="50" t="s">
        <v>709</v>
      </c>
      <c r="D496" cm="1">
        <f t="array" ref="D496">_xlfn.IFS([1]original_ver!D260="Participant",1,[1]original_ver!D260="Non-Participant",0,[1]original_ver!D260="","")</f>
        <v>0</v>
      </c>
      <c r="E496" s="15">
        <v>2</v>
      </c>
      <c r="F496" s="17" cm="1">
        <f t="array" ref="F496">_xlfn.IFS([1]original_ver!F260="ชาย",1,[1]original_ver!F260="หญิง",0,[1]original_ver!F260="","")</f>
        <v>1</v>
      </c>
      <c r="G496" s="15">
        <v>39</v>
      </c>
      <c r="H496" s="17" cm="1">
        <f t="array" ref="H496">_xlfn.IFS([1]original_ver!H260="ไม่มีการศึกษา",0,[1]original_ver!H260="ประถมศึกษา",1,[1]original_ver!H260="มัธยมศึกษาตอนต้น",2,[1]original_ver!H260="มัธยมศึกษาตอนปลาย",3,[1]original_ver!H260="อนุปริญญา (ปวช., ปวส., ฝึกหัดครู)",4,[1]original_ver!H260="ปริญญาตรี",5,[1]original_ver!H260="สูงกว่าปริญญาตรี",6,[1]original_ver!H260="","")</f>
        <v>5</v>
      </c>
      <c r="I496" s="17" cm="1">
        <f t="array" ref="I496">_xlfn.IFS([1]original_ver!I260="โสด",1,[1]original_ver!I260="สมรส/อยู่ด้วยกัน",2,[1]original_ver!I260="หย่าร้าง/แยกกันอยู่",3,[1]original_ver!I260="หม้าย",4,[1]original_ver!I260="","")</f>
        <v>2</v>
      </c>
      <c r="J496" s="15">
        <v>4</v>
      </c>
      <c r="K496" s="15">
        <v>4</v>
      </c>
      <c r="L496" s="17" cm="1">
        <f t="array" ref="L496">_xlfn.IFS([1]original_ver!L260="ใช่",1,[1]original_ver!L260="ไม่ใช่",0,[1]original_ver!L260="","")</f>
        <v>1</v>
      </c>
      <c r="M496" s="17" cm="1">
        <f t="array" ref="M496">_xlfn.IFS([1]original_ver!M260="กู้ยืม",1,[1]original_ver!M260="ไม่กู้ยืม",0,[1]original_ver!M260="","")</f>
        <v>0</v>
      </c>
      <c r="N496" s="17">
        <f>IF($O496&gt;1, 1,0)</f>
        <v>1</v>
      </c>
      <c r="O496" s="23">
        <v>240000</v>
      </c>
      <c r="P496" s="17" cm="1">
        <f t="array" ref="P496">_xlfn.IFS([1]original_ver!O260="ใช่",1,[1]original_ver!O260="ไม่ใช่",0,[1]original_ver!O260="","")</f>
        <v>0</v>
      </c>
      <c r="Q496" s="17"/>
      <c r="R496" s="17">
        <v>7</v>
      </c>
      <c r="S496" s="17">
        <v>1</v>
      </c>
      <c r="T496" s="17">
        <v>5</v>
      </c>
      <c r="U496" s="17">
        <v>6000</v>
      </c>
      <c r="V496" s="17">
        <v>33</v>
      </c>
      <c r="W496" s="22">
        <f>$U496/$T496</f>
        <v>1200</v>
      </c>
      <c r="X496" s="48"/>
      <c r="Y496" s="48"/>
      <c r="Z496" s="48"/>
      <c r="AA496" s="48"/>
      <c r="AB496" s="48"/>
      <c r="AC496" s="48">
        <f t="shared" si="46"/>
        <v>6000</v>
      </c>
      <c r="AD496">
        <f t="shared" si="43"/>
        <v>1200</v>
      </c>
      <c r="AE496" s="17">
        <v>7</v>
      </c>
      <c r="AF496" s="17">
        <v>1</v>
      </c>
      <c r="AG496" s="17">
        <v>5</v>
      </c>
      <c r="AH496" s="17">
        <v>6500</v>
      </c>
      <c r="AI496" s="17">
        <v>35</v>
      </c>
      <c r="AJ496" s="27">
        <f>$AH496/$AG496</f>
        <v>1300</v>
      </c>
      <c r="AK496" s="48"/>
      <c r="AL496" s="48"/>
      <c r="AM496" s="48"/>
      <c r="AN496" s="48"/>
      <c r="AO496" s="48"/>
      <c r="AP496" s="149">
        <f t="shared" si="44"/>
        <v>6500</v>
      </c>
      <c r="AQ496" s="149">
        <f t="shared" si="42"/>
        <v>1300</v>
      </c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9">
        <v>3</v>
      </c>
      <c r="CE496" s="49">
        <v>3</v>
      </c>
      <c r="CF496" s="49">
        <v>3</v>
      </c>
      <c r="CG496" s="49">
        <v>3</v>
      </c>
      <c r="CH496" s="49">
        <v>3</v>
      </c>
      <c r="CI496" s="153">
        <f t="shared" si="45"/>
        <v>3</v>
      </c>
      <c r="CJ496" s="17">
        <v>3</v>
      </c>
      <c r="CK496" cm="1">
        <f t="array" ref="CK496">_xlfn.IFS([1]original_ver!CH260="จากการเข้าร่วมกิจกรรมอบรม ที่จัดโดยโครงการเกษตรกรปราดเปรื่อง (Smart Farmer)",1,[1]original_ver!CH260="จากการเข้าร่วมกิจกรรมอบรม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ๆ",3,[1]original_ver!CH260="จากการเรียนรู้ผ่านประสบการณ์ของผู้อื่น ได้แก่ เพื่อนบ้าน พี่น้อง เพื่อน และญาติ เป็นต้น",4,[1]original_ver!CH260="ไม่ได้เข้าร่วมกิจกรรมอบรมหรือเรียนรู้ใด ๆ (ข้ามไปข้อ 33)",5)</f>
        <v>5</v>
      </c>
      <c r="CL496" s="15" t="str" cm="1">
        <f t="array" ref="CL496">_xlfn.IFS([1]original_ver!CJ260="ความรู้ทางการเกษตรและการใช้เทคโนโลยีสำหรับการผลิตในฟาร์ม",1,[1]original_ver!CJ260="การวางแผนและจัดการฟาร์ม เช่น การเก็บเกี่ยว การเงิน และการวางแผนทางการตลาด",2,[1]original_ver!CJ260="การเป็นผู้ประกอบการทางการเกษตร",3,[1]original_ver!CJ260="การเพิ่มมูลค่าผลผลิต และการแปรรูปผลผลิต (รวมถึงการพัฒนาคุณภาพผลผลิต)",4,[1]original_ver!CJ260="","")</f>
        <v/>
      </c>
      <c r="CM496" s="48"/>
      <c r="CN496" s="48"/>
      <c r="CO496" s="15" t="str" cm="1">
        <f t="array" ref="CO496">_xlfn.IFS([1]original_ver!CN260="ความรู้ทางการเกษตรและการใช้เทคโนโลยีสำหรับการผลิตในฟาร์ม",1,[1]original_ver!CN260="การวางแผนและจัดการฟาร์ม เช่น การเก็บเกี่ยว การเงิน และการวางแผนทางการตลาด",2,[1]original_ver!CN260="การเป็นผู้ประกอบการทางการเกษตร",3,[1]original_ver!CN260="การเพิ่มมูลค่าผลผลิต และการแปรรูปผลผลิต (รวมถึงการพัฒนาคุณภาพผลผลิต)",4,[1]original_ver!CN260="","")</f>
        <v/>
      </c>
      <c r="CP496" s="48"/>
      <c r="CQ496" s="48"/>
      <c r="CR496" s="15" t="str" cm="1">
        <f t="array" ref="CR496">_xlfn.IFS([1]original_ver!CR260="ประยุกต์",1,[1]original_ver!CR260="ไม่ประยุกต์",0,[1]original_ver!CR260="","")</f>
        <v/>
      </c>
      <c r="CS496" s="15" t="str" cm="1">
        <f t="array" ref="CS496">_xlfn.IFS([1]original_ver!CS260="ประยุกต์",1,[1]original_ver!CS260="ไม่ประยุกต์",0,[1]original_ver!CS260="","")</f>
        <v/>
      </c>
      <c r="CT496" s="48"/>
      <c r="CU496" s="15" t="str" cm="1">
        <f t="array" ref="CU496">_xlfn.IFS([1]original_ver!CV260="ประยุกต์",1,[1]original_ver!CV260="ไม่ประยุกต์",0,[1]original_ver!CV260="","")</f>
        <v/>
      </c>
      <c r="CV496" s="48"/>
      <c r="CW496" s="15" t="str" cm="1">
        <f t="array" ref="CW496">_xlfn.IFS([1]original_ver!CY260="ประยุกต์",1,[1]original_ver!CY260="ไม่ประยุกต์",0,[1]original_ver!CY260="","")</f>
        <v/>
      </c>
      <c r="CX496" s="48"/>
      <c r="CY496" s="15" t="str" cm="1">
        <f t="array" ref="CY496">_xlfn.IFS([1]original_ver!DB260="ประยุกต์",1,[1]original_ver!DB260="ไม่ประยุกต์",0,[1]original_ver!DB260="","")</f>
        <v/>
      </c>
      <c r="CZ496" s="48"/>
      <c r="DA496" s="48"/>
      <c r="DB496" s="48"/>
      <c r="DC496" s="48"/>
      <c r="DD496" s="48"/>
      <c r="DE496" s="48"/>
      <c r="DF496" s="48"/>
      <c r="DG496" s="48"/>
      <c r="DH496" s="48"/>
      <c r="DI496" s="17">
        <v>3</v>
      </c>
      <c r="DJ496" s="17">
        <v>2</v>
      </c>
      <c r="DK496" s="17">
        <v>2</v>
      </c>
      <c r="DL496" s="17">
        <v>2</v>
      </c>
      <c r="DM496" s="17">
        <v>1</v>
      </c>
      <c r="DN496" s="17">
        <v>2</v>
      </c>
      <c r="DO496" s="48"/>
      <c r="DP496" s="48"/>
      <c r="DQ496" s="48"/>
      <c r="DR496" s="48"/>
      <c r="DS496" s="49">
        <v>3</v>
      </c>
      <c r="DT496" s="49">
        <v>3</v>
      </c>
      <c r="DU496" s="17">
        <v>3</v>
      </c>
      <c r="DV496" s="49">
        <v>3</v>
      </c>
      <c r="DW496" s="49">
        <v>3</v>
      </c>
      <c r="DX496" s="49">
        <v>3</v>
      </c>
      <c r="DY496" s="153"/>
      <c r="DZ496" s="25">
        <v>3</v>
      </c>
      <c r="EA496" s="25">
        <v>3</v>
      </c>
      <c r="EB496" s="25">
        <v>3</v>
      </c>
      <c r="EC496" s="25">
        <v>3</v>
      </c>
      <c r="ED496" s="25">
        <v>3</v>
      </c>
      <c r="EE496">
        <v>3</v>
      </c>
    </row>
    <row r="497" spans="1:135" x14ac:dyDescent="0.2">
      <c r="A497">
        <v>248</v>
      </c>
      <c r="AC497">
        <f t="shared" si="46"/>
        <v>0</v>
      </c>
      <c r="AD497" t="e">
        <f t="shared" si="43"/>
        <v>#DIV/0!</v>
      </c>
      <c r="AP497" s="148">
        <f t="shared" si="44"/>
        <v>0</v>
      </c>
      <c r="AQ497" s="148" t="e">
        <f t="shared" si="42"/>
        <v>#DIV/0!</v>
      </c>
      <c r="CI497" s="148" t="e">
        <f t="shared" si="45"/>
        <v>#DIV/0!</v>
      </c>
    </row>
    <row r="498" spans="1:135" x14ac:dyDescent="0.2">
      <c r="A498">
        <v>249</v>
      </c>
      <c r="B498" s="15">
        <v>844</v>
      </c>
      <c r="C498" s="50" t="s">
        <v>720</v>
      </c>
      <c r="D498" cm="1">
        <f t="array" ref="D498">_xlfn.IFS([1]original_ver!D261="Participant",1,[1]original_ver!D261="Non-Participant",0,[1]original_ver!D261="","")</f>
        <v>0</v>
      </c>
      <c r="E498" s="15">
        <v>2</v>
      </c>
      <c r="F498" s="17" cm="1">
        <f t="array" ref="F498">_xlfn.IFS([1]original_ver!F261="ชาย",1,[1]original_ver!F261="หญิง",0,[1]original_ver!F261="","")</f>
        <v>0</v>
      </c>
      <c r="G498" s="15">
        <v>32</v>
      </c>
      <c r="H498" s="17" cm="1">
        <f t="array" ref="H498">_xlfn.IFS([1]original_ver!H261="ไม่มีการศึกษา",0,[1]original_ver!H261="ประถมศึกษา",1,[1]original_ver!H261="มัธยมศึกษาตอนต้น",2,[1]original_ver!H261="มัธยมศึกษาตอนปลาย",3,[1]original_ver!H261="อนุปริญญา (ปวช., ปวส., ฝึกหัดครู)",4,[1]original_ver!H261="ปริญญาตรี",5,[1]original_ver!H261="สูงกว่าปริญญาตรี",6,[1]original_ver!H261="","")</f>
        <v>5</v>
      </c>
      <c r="I498" s="17" cm="1">
        <f t="array" ref="I498">_xlfn.IFS([1]original_ver!I261="โสด",1,[1]original_ver!I261="สมรส/อยู่ด้วยกัน",2,[1]original_ver!I261="หย่าร้าง/แยกกันอยู่",3,[1]original_ver!I261="หม้าย",4,[1]original_ver!I261="","")</f>
        <v>1</v>
      </c>
      <c r="J498" s="15">
        <v>4</v>
      </c>
      <c r="K498" s="15">
        <v>2</v>
      </c>
      <c r="L498" s="17" cm="1">
        <f t="array" ref="L498">_xlfn.IFS([1]original_ver!L261="ใช่",1,[1]original_ver!L261="ไม่ใช่",0,[1]original_ver!L261="","")</f>
        <v>1</v>
      </c>
      <c r="M498" s="17" cm="1">
        <f t="array" ref="M498">_xlfn.IFS([1]original_ver!M261="กู้ยืม",1,[1]original_ver!M261="ไม่กู้ยืม",0,[1]original_ver!M261="","")</f>
        <v>0</v>
      </c>
      <c r="N498" s="17">
        <f>IF($O498&gt;1, 1,0)</f>
        <v>1</v>
      </c>
      <c r="O498" s="23">
        <v>360000</v>
      </c>
      <c r="P498" s="17" cm="1">
        <f t="array" ref="P498">_xlfn.IFS([1]original_ver!O261="ใช่",1,[1]original_ver!O261="ไม่ใช่",0,[1]original_ver!O261="","")</f>
        <v>0</v>
      </c>
      <c r="Q498" s="17"/>
      <c r="R498" s="17">
        <v>7</v>
      </c>
      <c r="S498" s="17">
        <v>1</v>
      </c>
      <c r="T498" s="17">
        <v>3</v>
      </c>
      <c r="U498" s="17">
        <v>5000</v>
      </c>
      <c r="V498" s="17">
        <v>40</v>
      </c>
      <c r="W498" s="22">
        <f>$U498/$T498</f>
        <v>1666.6666666666667</v>
      </c>
      <c r="X498" s="48"/>
      <c r="Y498" s="48"/>
      <c r="Z498" s="48"/>
      <c r="AA498" s="48"/>
      <c r="AB498" s="48"/>
      <c r="AC498" s="48">
        <f t="shared" si="46"/>
        <v>5000</v>
      </c>
      <c r="AD498">
        <f t="shared" si="43"/>
        <v>1666.6666666666667</v>
      </c>
      <c r="AE498" s="17">
        <v>7</v>
      </c>
      <c r="AF498" s="17">
        <v>1</v>
      </c>
      <c r="AG498" s="17">
        <v>3</v>
      </c>
      <c r="AH498" s="17">
        <v>5000</v>
      </c>
      <c r="AI498" s="17">
        <v>40</v>
      </c>
      <c r="AJ498" s="27">
        <f>$AH498/$AG498</f>
        <v>1666.6666666666667</v>
      </c>
      <c r="AK498" s="48"/>
      <c r="AL498" s="48"/>
      <c r="AM498" s="48"/>
      <c r="AN498" s="48"/>
      <c r="AO498" s="48"/>
      <c r="AP498" s="149">
        <f t="shared" si="44"/>
        <v>5000</v>
      </c>
      <c r="AQ498" s="149">
        <f t="shared" si="42"/>
        <v>1666.6666666666667</v>
      </c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9">
        <v>2</v>
      </c>
      <c r="CE498" s="49">
        <v>3</v>
      </c>
      <c r="CF498" s="49">
        <v>3</v>
      </c>
      <c r="CG498" s="49">
        <v>2</v>
      </c>
      <c r="CH498" s="49">
        <v>3</v>
      </c>
      <c r="CI498" s="153">
        <f t="shared" si="45"/>
        <v>2.6</v>
      </c>
      <c r="CJ498" s="17">
        <v>2</v>
      </c>
      <c r="CK498" cm="1">
        <f t="array" ref="CK498">_xlfn.IFS([1]original_ver!CH261="จากการเข้าร่วมกิจกรรมอบรม ที่จัดโดยโครงการเกษตรกรปราดเปรื่อง (Smart Farmer)",1,[1]original_ver!CH261="จากการเข้าร่วมกิจกรรมอบรม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ๆ",3,[1]original_ver!CH261="จากการเรียนรู้ผ่านประสบการณ์ของผู้อื่น ได้แก่ เพื่อนบ้าน พี่น้อง เพื่อน และญาติ เป็นต้น",4,[1]original_ver!CH261="ไม่ได้เข้าร่วมกิจกรรมอบรมหรือเรียนรู้ใด ๆ (ข้ามไปข้อ 33)",5)</f>
        <v>4</v>
      </c>
      <c r="CL498" s="15" cm="1">
        <f t="array" ref="CL498">_xlfn.IFS([1]original_ver!CJ261="ความรู้ทางการเกษตรและการใช้เทคโนโลยีสำหรับการผลิตในฟาร์ม",1,[1]original_ver!CJ261="การวางแผนและจัดการฟาร์ม เช่น การเก็บเกี่ยว การเงิน และการวางแผนทางการตลาด",2,[1]original_ver!CJ261="การเป็นผู้ประกอบการทางการเกษตร",3,[1]original_ver!CJ261="การเพิ่มมูลค่าผลผลิต และการแปรรูปผลผลิต (รวมถึงการพัฒนาคุณภาพผลผลิต)",4,[1]original_ver!CJ261="","")</f>
        <v>3</v>
      </c>
      <c r="CM498" s="17">
        <v>2</v>
      </c>
      <c r="CN498" s="17">
        <v>4</v>
      </c>
      <c r="CO498" s="15" cm="1">
        <f t="array" ref="CO498">_xlfn.IFS([1]original_ver!CN261="ความรู้ทางการเกษตรและการใช้เทคโนโลยีสำหรับการผลิตในฟาร์ม",1,[1]original_ver!CN261="การวางแผนและจัดการฟาร์ม เช่น การเก็บเกี่ยว การเงิน และการวางแผนทางการตลาด",2,[1]original_ver!CN261="การเป็นผู้ประกอบการทางการเกษตร",3,[1]original_ver!CN261="การเพิ่มมูลค่าผลผลิต และการแปรรูปผลผลิต (รวมถึงการพัฒนาคุณภาพผลผลิต)",4,[1]original_ver!CN261="","")</f>
        <v>2</v>
      </c>
      <c r="CP498" s="17">
        <v>1</v>
      </c>
      <c r="CQ498" s="17">
        <v>4</v>
      </c>
      <c r="CR498" s="15" cm="1">
        <f t="array" ref="CR498">_xlfn.IFS([1]original_ver!CR261="ประยุกต์",1,[1]original_ver!CR261="ไม่ประยุกต์",0,[1]original_ver!CR261="","")</f>
        <v>1</v>
      </c>
      <c r="CS498" s="15" cm="1">
        <f t="array" ref="CS498">_xlfn.IFS([1]original_ver!CS261="ประยุกต์",1,[1]original_ver!CS261="ไม่ประยุกต์",0,[1]original_ver!CS261="","")</f>
        <v>1</v>
      </c>
      <c r="CT498" s="48"/>
      <c r="CU498" s="15" cm="1">
        <f t="array" ref="CU498">_xlfn.IFS([1]original_ver!CV261="ประยุกต์",1,[1]original_ver!CV261="ไม่ประยุกต์",0,[1]original_ver!CV261="","")</f>
        <v>1</v>
      </c>
      <c r="CV498" s="48"/>
      <c r="CW498" s="15" cm="1">
        <f t="array" ref="CW498">_xlfn.IFS([1]original_ver!CY261="ประยุกต์",1,[1]original_ver!CY261="ไม่ประยุกต์",0,[1]original_ver!CY261="","")</f>
        <v>1</v>
      </c>
      <c r="CX498" s="48"/>
      <c r="CY498" s="15" cm="1">
        <f t="array" ref="CY498">_xlfn.IFS([1]original_ver!DB261="ประยุกต์",1,[1]original_ver!DB261="ไม่ประยุกต์",0,[1]original_ver!DB261="","")</f>
        <v>1</v>
      </c>
      <c r="CZ498" s="48"/>
      <c r="DA498" s="48"/>
      <c r="DB498" s="48"/>
      <c r="DC498" s="48"/>
      <c r="DD498" s="48"/>
      <c r="DE498" s="48"/>
      <c r="DF498" s="48"/>
      <c r="DG498" s="48"/>
      <c r="DH498" s="48"/>
      <c r="DI498" s="17">
        <v>3</v>
      </c>
      <c r="DJ498" s="17">
        <v>4</v>
      </c>
      <c r="DK498" s="17">
        <v>2</v>
      </c>
      <c r="DL498" s="17">
        <v>4</v>
      </c>
      <c r="DM498" s="17">
        <v>1</v>
      </c>
      <c r="DN498" s="17">
        <v>4</v>
      </c>
      <c r="DO498" s="48"/>
      <c r="DP498" s="48"/>
      <c r="DQ498" s="48"/>
      <c r="DR498" s="48"/>
      <c r="DS498" s="49">
        <v>2</v>
      </c>
      <c r="DT498" s="49">
        <v>2</v>
      </c>
      <c r="DU498" s="17">
        <v>2</v>
      </c>
      <c r="DV498" s="49">
        <v>2</v>
      </c>
      <c r="DW498" s="49">
        <v>2</v>
      </c>
      <c r="DX498" s="49">
        <v>2</v>
      </c>
      <c r="DY498" s="153"/>
      <c r="DZ498" s="25">
        <v>2</v>
      </c>
      <c r="EA498" s="25">
        <v>2</v>
      </c>
      <c r="EB498" s="25">
        <v>2</v>
      </c>
      <c r="EC498" s="25">
        <v>2</v>
      </c>
      <c r="ED498" s="25">
        <v>2</v>
      </c>
      <c r="EE498">
        <v>2</v>
      </c>
    </row>
    <row r="499" spans="1:135" x14ac:dyDescent="0.2">
      <c r="A499">
        <v>249</v>
      </c>
      <c r="AC499">
        <f t="shared" si="46"/>
        <v>0</v>
      </c>
      <c r="AD499" t="e">
        <f t="shared" si="43"/>
        <v>#DIV/0!</v>
      </c>
      <c r="AP499" s="148">
        <f t="shared" si="44"/>
        <v>0</v>
      </c>
      <c r="AQ499" s="148" t="e">
        <f t="shared" si="42"/>
        <v>#DIV/0!</v>
      </c>
      <c r="CI499" s="148" t="e">
        <f t="shared" si="45"/>
        <v>#DIV/0!</v>
      </c>
    </row>
    <row r="500" spans="1:135" x14ac:dyDescent="0.2">
      <c r="A500">
        <v>250</v>
      </c>
      <c r="B500" s="15">
        <v>845</v>
      </c>
      <c r="C500" s="50" t="s">
        <v>817</v>
      </c>
      <c r="D500" cm="1">
        <f t="array" ref="D500">_xlfn.IFS([1]original_ver!D262="Participant",1,[1]original_ver!D262="Non-Participant",0,[1]original_ver!D262="","")</f>
        <v>0</v>
      </c>
      <c r="E500" s="15">
        <v>2</v>
      </c>
      <c r="F500" s="17" cm="1">
        <f t="array" ref="F500">_xlfn.IFS([1]original_ver!F262="ชาย",1,[1]original_ver!F262="หญิง",0,[1]original_ver!F262="","")</f>
        <v>0</v>
      </c>
      <c r="G500" s="15">
        <v>52</v>
      </c>
      <c r="H500" s="17" cm="1">
        <f t="array" ref="H500">_xlfn.IFS([1]original_ver!H262="ไม่มีการศึกษา",0,[1]original_ver!H262="ประถมศึกษา",1,[1]original_ver!H262="มัธยมศึกษาตอนต้น",2,[1]original_ver!H262="มัธยมศึกษาตอนปลาย",3,[1]original_ver!H262="อนุปริญญา (ปวช., ปวส., ฝึกหัดครู)",4,[1]original_ver!H262="ปริญญาตรี",5,[1]original_ver!H262="สูงกว่าปริญญาตรี",6,[1]original_ver!H262="","")</f>
        <v>5</v>
      </c>
      <c r="I500" s="17" cm="1">
        <f t="array" ref="I500">_xlfn.IFS([1]original_ver!I262="โสด",1,[1]original_ver!I262="สมรส/อยู่ด้วยกัน",2,[1]original_ver!I262="หย่าร้าง/แยกกันอยู่",3,[1]original_ver!I262="หม้าย",4,[1]original_ver!I262="","")</f>
        <v>2</v>
      </c>
      <c r="J500" s="15">
        <v>5</v>
      </c>
      <c r="K500" s="15">
        <v>6</v>
      </c>
      <c r="L500" s="17" cm="1">
        <f t="array" ref="L500">_xlfn.IFS([1]original_ver!L262="ใช่",1,[1]original_ver!L262="ไม่ใช่",0,[1]original_ver!L262="","")</f>
        <v>0</v>
      </c>
      <c r="M500" s="17" cm="1">
        <f t="array" ref="M500">_xlfn.IFS([1]original_ver!M262="กู้ยืม",1,[1]original_ver!M262="ไม่กู้ยืม",0,[1]original_ver!M262="","")</f>
        <v>0</v>
      </c>
      <c r="N500" s="17">
        <f>IF($O500&gt;1, 1,0)</f>
        <v>1</v>
      </c>
      <c r="O500" s="23">
        <v>200000</v>
      </c>
      <c r="P500" s="17" cm="1">
        <f t="array" ref="P500">_xlfn.IFS([1]original_ver!O262="ใช่",1,[1]original_ver!O262="ไม่ใช่",0,[1]original_ver!O262="","")</f>
        <v>1</v>
      </c>
      <c r="Q500" s="17"/>
      <c r="R500" s="17">
        <v>7</v>
      </c>
      <c r="S500" s="17">
        <v>1</v>
      </c>
      <c r="T500" s="17">
        <v>3</v>
      </c>
      <c r="U500" s="17">
        <v>1200</v>
      </c>
      <c r="V500" s="17">
        <v>20</v>
      </c>
      <c r="W500" s="22">
        <f>$U500/$T500</f>
        <v>400</v>
      </c>
      <c r="X500" s="48"/>
      <c r="Y500" s="48"/>
      <c r="Z500" s="48"/>
      <c r="AA500" s="48"/>
      <c r="AB500" s="48"/>
      <c r="AC500" s="48">
        <f t="shared" si="46"/>
        <v>1200</v>
      </c>
      <c r="AD500">
        <f t="shared" si="43"/>
        <v>400</v>
      </c>
      <c r="AE500" s="17">
        <v>7</v>
      </c>
      <c r="AF500" s="17">
        <v>1</v>
      </c>
      <c r="AG500" s="17">
        <v>3</v>
      </c>
      <c r="AH500" s="17">
        <v>1200</v>
      </c>
      <c r="AI500" s="17">
        <v>20</v>
      </c>
      <c r="AJ500" s="27">
        <f>$AH500/$AG500</f>
        <v>400</v>
      </c>
      <c r="AK500" s="48"/>
      <c r="AL500" s="48"/>
      <c r="AM500" s="48"/>
      <c r="AN500" s="48"/>
      <c r="AO500" s="48"/>
      <c r="AP500" s="149">
        <f t="shared" si="44"/>
        <v>1200</v>
      </c>
      <c r="AQ500" s="149">
        <f t="shared" si="42"/>
        <v>400</v>
      </c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9">
        <v>3</v>
      </c>
      <c r="CE500" s="49">
        <v>4</v>
      </c>
      <c r="CF500" s="49">
        <v>3</v>
      </c>
      <c r="CG500" s="49">
        <v>3</v>
      </c>
      <c r="CH500" s="49">
        <v>3</v>
      </c>
      <c r="CI500" s="153">
        <f t="shared" si="45"/>
        <v>3.2</v>
      </c>
      <c r="CJ500" s="17">
        <v>3</v>
      </c>
      <c r="CK500" cm="1">
        <f t="array" ref="CK500">_xlfn.IFS([1]original_ver!CH262="จากการเข้าร่วมกิจกรรมอบรม ที่จัดโดยโครงการเกษตรกรปราดเปรื่อง (Smart Farmer)",1,[1]original_ver!CH262="จากการเข้าร่วมกิจกรรมอบรม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ๆ",3,[1]original_ver!CH262="จากการเรียนรู้ผ่านประสบการณ์ของผู้อื่น ได้แก่ เพื่อนบ้าน พี่น้อง เพื่อน และญาติ เป็นต้น",4,[1]original_ver!CH262="ไม่ได้เข้าร่วมกิจกรรมอบรมหรือเรียนรู้ใด ๆ (ข้ามไปข้อ 33)",5)</f>
        <v>4</v>
      </c>
      <c r="CL500" s="15" cm="1">
        <f t="array" ref="CL500">_xlfn.IFS([1]original_ver!CJ262="ความรู้ทางการเกษตรและการใช้เทคโนโลยีสำหรับการผลิตในฟาร์ม",1,[1]original_ver!CJ262="การวางแผนและจัดการฟาร์ม เช่น การเก็บเกี่ยว การเงิน และการวางแผนทางการตลาด",2,[1]original_ver!CJ262="การเป็นผู้ประกอบการทางการเกษตร",3,[1]original_ver!CJ262="การเพิ่มมูลค่าผลผลิต และการแปรรูปผลผลิต (รวมถึงการพัฒนาคุณภาพผลผลิต)",4,[1]original_ver!CJ262="","")</f>
        <v>4</v>
      </c>
      <c r="CM500" s="17">
        <v>3</v>
      </c>
      <c r="CN500" s="17">
        <v>4</v>
      </c>
      <c r="CO500" s="15" cm="1">
        <f t="array" ref="CO500">_xlfn.IFS([1]original_ver!CN262="ความรู้ทางการเกษตรและการใช้เทคโนโลยีสำหรับการผลิตในฟาร์ม",1,[1]original_ver!CN262="การวางแผนและจัดการฟาร์ม เช่น การเก็บเกี่ยว การเงิน และการวางแผนทางการตลาด",2,[1]original_ver!CN262="การเป็นผู้ประกอบการทางการเกษตร",3,[1]original_ver!CN262="การเพิ่มมูลค่าผลผลิต และการแปรรูปผลผลิต (รวมถึงการพัฒนาคุณภาพผลผลิต)",4,[1]original_ver!CN262="","")</f>
        <v>1</v>
      </c>
      <c r="CP500" s="17">
        <v>1</v>
      </c>
      <c r="CQ500" s="17">
        <v>4</v>
      </c>
      <c r="CR500" s="15" cm="1">
        <f t="array" ref="CR500">_xlfn.IFS([1]original_ver!CR262="ประยุกต์",1,[1]original_ver!CR262="ไม่ประยุกต์",0,[1]original_ver!CR262="","")</f>
        <v>1</v>
      </c>
      <c r="CS500" s="15" cm="1">
        <f t="array" ref="CS500">_xlfn.IFS([1]original_ver!CS262="ประยุกต์",1,[1]original_ver!CS262="ไม่ประยุกต์",0,[1]original_ver!CS262="","")</f>
        <v>1</v>
      </c>
      <c r="CT500" s="48"/>
      <c r="CU500" s="15" cm="1">
        <f t="array" ref="CU500">_xlfn.IFS([1]original_ver!CV262="ประยุกต์",1,[1]original_ver!CV262="ไม่ประยุกต์",0,[1]original_ver!CV262="","")</f>
        <v>1</v>
      </c>
      <c r="CV500" s="48"/>
      <c r="CW500" s="15" cm="1">
        <f t="array" ref="CW500">_xlfn.IFS([1]original_ver!CY262="ประยุกต์",1,[1]original_ver!CY262="ไม่ประยุกต์",0,[1]original_ver!CY262="","")</f>
        <v>1</v>
      </c>
      <c r="CX500" s="48"/>
      <c r="CY500" s="15" cm="1">
        <f t="array" ref="CY500">_xlfn.IFS([1]original_ver!DB262="ประยุกต์",1,[1]original_ver!DB262="ไม่ประยุกต์",0,[1]original_ver!DB262="","")</f>
        <v>1</v>
      </c>
      <c r="CZ500" s="48"/>
      <c r="DA500" s="48"/>
      <c r="DB500" s="48"/>
      <c r="DC500" s="48"/>
      <c r="DD500" s="48"/>
      <c r="DE500" s="48"/>
      <c r="DF500" s="48"/>
      <c r="DG500" s="48"/>
      <c r="DH500" s="48"/>
      <c r="DI500" s="17">
        <v>3</v>
      </c>
      <c r="DJ500" s="17">
        <v>4</v>
      </c>
      <c r="DK500" s="17">
        <v>2</v>
      </c>
      <c r="DL500" s="17">
        <v>4</v>
      </c>
      <c r="DM500" s="17">
        <v>1</v>
      </c>
      <c r="DN500" s="17">
        <v>4</v>
      </c>
      <c r="DO500" s="48"/>
      <c r="DP500" s="48"/>
      <c r="DQ500" s="48"/>
      <c r="DR500" s="48"/>
      <c r="DS500" s="49">
        <v>2</v>
      </c>
      <c r="DT500" s="49">
        <v>2</v>
      </c>
      <c r="DU500" s="17">
        <v>2</v>
      </c>
      <c r="DV500" s="49">
        <v>2</v>
      </c>
      <c r="DW500" s="49">
        <v>2</v>
      </c>
      <c r="DX500" s="49">
        <v>2</v>
      </c>
      <c r="DY500" s="153"/>
      <c r="DZ500" s="25">
        <v>2</v>
      </c>
      <c r="EA500" s="25">
        <v>2</v>
      </c>
      <c r="EB500" s="25">
        <v>2</v>
      </c>
      <c r="EC500" s="25">
        <v>2</v>
      </c>
      <c r="ED500" s="25">
        <v>2</v>
      </c>
      <c r="EE500">
        <v>2</v>
      </c>
    </row>
    <row r="501" spans="1:135" x14ac:dyDescent="0.2">
      <c r="A501">
        <v>250</v>
      </c>
      <c r="AC501">
        <f t="shared" si="46"/>
        <v>0</v>
      </c>
      <c r="AD501" t="e">
        <f t="shared" si="43"/>
        <v>#DIV/0!</v>
      </c>
      <c r="AP501" s="148">
        <f t="shared" si="44"/>
        <v>0</v>
      </c>
      <c r="AQ501" s="148" t="e">
        <f t="shared" si="42"/>
        <v>#DIV/0!</v>
      </c>
      <c r="CI501" s="148" t="e">
        <f t="shared" si="45"/>
        <v>#DIV/0!</v>
      </c>
    </row>
    <row r="502" spans="1:135" x14ac:dyDescent="0.2">
      <c r="A502">
        <v>251</v>
      </c>
      <c r="B502" s="15">
        <v>846</v>
      </c>
      <c r="C502" s="47" t="s">
        <v>818</v>
      </c>
      <c r="D502" cm="1">
        <f t="array" ref="D502">_xlfn.IFS([1]original_ver!D263="Participant",1,[1]original_ver!D263="Non-Participant",0,[1]original_ver!D263="","")</f>
        <v>0</v>
      </c>
      <c r="E502" s="15">
        <v>2</v>
      </c>
      <c r="F502" s="17" cm="1">
        <f t="array" ref="F502">_xlfn.IFS([1]original_ver!F263="ชาย",1,[1]original_ver!F263="หญิง",0,[1]original_ver!F263="","")</f>
        <v>0</v>
      </c>
      <c r="G502" s="15">
        <v>43</v>
      </c>
      <c r="H502" s="17" cm="1">
        <f t="array" ref="H502">_xlfn.IFS([1]original_ver!H263="ไม่มีการศึกษา",0,[1]original_ver!H263="ประถมศึกษา",1,[1]original_ver!H263="มัธยมศึกษาตอนต้น",2,[1]original_ver!H263="มัธยมศึกษาตอนปลาย",3,[1]original_ver!H263="อนุปริญญา (ปวช., ปวส., ฝึกหัดครู)",4,[1]original_ver!H263="ปริญญาตรี",5,[1]original_ver!H263="สูงกว่าปริญญาตรี",6,[1]original_ver!H263="","")</f>
        <v>5</v>
      </c>
      <c r="I502" s="17" cm="1">
        <f t="array" ref="I502">_xlfn.IFS([1]original_ver!I263="โสด",1,[1]original_ver!I263="สมรส/อยู่ด้วยกัน",2,[1]original_ver!I263="หย่าร้าง/แยกกันอยู่",3,[1]original_ver!I263="หม้าย",4,[1]original_ver!I263="","")</f>
        <v>2</v>
      </c>
      <c r="J502" s="15">
        <v>4</v>
      </c>
      <c r="K502" s="15">
        <v>8</v>
      </c>
      <c r="L502" s="17" cm="1">
        <f t="array" ref="L502">_xlfn.IFS([1]original_ver!L263="ใช่",1,[1]original_ver!L263="ไม่ใช่",0,[1]original_ver!L263="","")</f>
        <v>0</v>
      </c>
      <c r="M502" s="17" cm="1">
        <f t="array" ref="M502">_xlfn.IFS([1]original_ver!M263="กู้ยืม",1,[1]original_ver!M263="ไม่กู้ยืม",0,[1]original_ver!M263="","")</f>
        <v>0</v>
      </c>
      <c r="N502" s="17">
        <f>IF($O502&gt;1, 1,0)</f>
        <v>1</v>
      </c>
      <c r="O502" s="23">
        <v>360000</v>
      </c>
      <c r="P502" s="17" cm="1">
        <f t="array" ref="P502">_xlfn.IFS([1]original_ver!O263="ใช่",1,[1]original_ver!O263="ไม่ใช่",0,[1]original_ver!O263="","")</f>
        <v>0</v>
      </c>
      <c r="Q502" s="17"/>
      <c r="R502" s="17">
        <v>1</v>
      </c>
      <c r="S502" s="17">
        <v>1</v>
      </c>
      <c r="T502" s="17">
        <v>20</v>
      </c>
      <c r="U502" s="17">
        <v>18000</v>
      </c>
      <c r="V502" s="53">
        <v>10</v>
      </c>
      <c r="W502" s="20">
        <f>$U502/$T502</f>
        <v>900</v>
      </c>
      <c r="X502" s="48"/>
      <c r="Y502" s="48"/>
      <c r="Z502" s="48"/>
      <c r="AA502" s="48"/>
      <c r="AB502" s="48"/>
      <c r="AC502" s="48">
        <f t="shared" si="46"/>
        <v>18000</v>
      </c>
      <c r="AD502">
        <f t="shared" si="43"/>
        <v>900</v>
      </c>
      <c r="AE502" s="17">
        <v>1</v>
      </c>
      <c r="AF502" s="17">
        <v>1</v>
      </c>
      <c r="AG502" s="17">
        <v>20</v>
      </c>
      <c r="AH502" s="17">
        <v>18000</v>
      </c>
      <c r="AI502" s="18">
        <v>11</v>
      </c>
      <c r="AJ502" s="27">
        <f>$AH502/$AG502</f>
        <v>900</v>
      </c>
      <c r="AK502" s="48"/>
      <c r="AL502" s="48"/>
      <c r="AM502" s="48"/>
      <c r="AN502" s="48"/>
      <c r="AO502" s="48"/>
      <c r="AP502" s="149">
        <f t="shared" si="44"/>
        <v>18000</v>
      </c>
      <c r="AQ502" s="149">
        <f t="shared" si="42"/>
        <v>900</v>
      </c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9">
        <v>3</v>
      </c>
      <c r="CE502" s="49">
        <v>3</v>
      </c>
      <c r="CF502" s="49">
        <v>3</v>
      </c>
      <c r="CG502" s="49">
        <v>3</v>
      </c>
      <c r="CH502" s="49">
        <v>3</v>
      </c>
      <c r="CI502" s="153">
        <f t="shared" si="45"/>
        <v>3</v>
      </c>
      <c r="CJ502" s="17">
        <v>3</v>
      </c>
      <c r="CK502" cm="1">
        <f t="array" ref="CK502">_xlfn.IFS([1]original_ver!CH263="จากการเข้าร่วมกิจกรรมอบรม ที่จัดโดยโครงการเกษตรกรปราดเปรื่อง (Smart Farmer)",1,[1]original_ver!CH263="จากการเข้าร่วมกิจกรรมอบรม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ๆ",3,[1]original_ver!CH263="จากการเรียนรู้ผ่านประสบการณ์ของผู้อื่น ได้แก่ เพื่อนบ้าน พี่น้อง เพื่อน และญาติ เป็นต้น",4,[1]original_ver!CH263="ไม่ได้เข้าร่วมกิจกรรมอบรมหรือเรียนรู้ใด ๆ (ข้ามไปข้อ 33)",5)</f>
        <v>5</v>
      </c>
      <c r="CL502" s="15" t="str" cm="1">
        <f t="array" ref="CL502">_xlfn.IFS([1]original_ver!CJ263="ความรู้ทางการเกษตรและการใช้เทคโนโลยีสำหรับการผลิตในฟาร์ม",1,[1]original_ver!CJ263="การวางแผนและจัดการฟาร์ม เช่น การเก็บเกี่ยว การเงิน และการวางแผนทางการตลาด",2,[1]original_ver!CJ263="การเป็นผู้ประกอบการทางการเกษตร",3,[1]original_ver!CJ263="การเพิ่มมูลค่าผลผลิต และการแปรรูปผลผลิต (รวมถึงการพัฒนาคุณภาพผลผลิต)",4,[1]original_ver!CJ263="","")</f>
        <v/>
      </c>
      <c r="CM502" s="48"/>
      <c r="CN502" s="48"/>
      <c r="CO502" s="15" t="str" cm="1">
        <f t="array" ref="CO502">_xlfn.IFS([1]original_ver!CN263="ความรู้ทางการเกษตรและการใช้เทคโนโลยีสำหรับการผลิตในฟาร์ม",1,[1]original_ver!CN263="การวางแผนและจัดการฟาร์ม เช่น การเก็บเกี่ยว การเงิน และการวางแผนทางการตลาด",2,[1]original_ver!CN263="การเป็นผู้ประกอบการทางการเกษตร",3,[1]original_ver!CN263="การเพิ่มมูลค่าผลผลิต และการแปรรูปผลผลิต (รวมถึงการพัฒนาคุณภาพผลผลิต)",4,[1]original_ver!CN263="","")</f>
        <v/>
      </c>
      <c r="CP502" s="48"/>
      <c r="CQ502" s="48"/>
      <c r="CR502" s="15" t="str" cm="1">
        <f t="array" ref="CR502">_xlfn.IFS([1]original_ver!CR263="ประยุกต์",1,[1]original_ver!CR263="ไม่ประยุกต์",0,[1]original_ver!CR263="","")</f>
        <v/>
      </c>
      <c r="CS502" s="15" t="str" cm="1">
        <f t="array" ref="CS502">_xlfn.IFS([1]original_ver!CS263="ประยุกต์",1,[1]original_ver!CS263="ไม่ประยุกต์",0,[1]original_ver!CS263="","")</f>
        <v/>
      </c>
      <c r="CT502" s="48"/>
      <c r="CU502" s="15" t="str" cm="1">
        <f t="array" ref="CU502">_xlfn.IFS([1]original_ver!CV263="ประยุกต์",1,[1]original_ver!CV263="ไม่ประยุกต์",0,[1]original_ver!CV263="","")</f>
        <v/>
      </c>
      <c r="CV502" s="48"/>
      <c r="CW502" s="15" t="str" cm="1">
        <f t="array" ref="CW502">_xlfn.IFS([1]original_ver!CY263="ประยุกต์",1,[1]original_ver!CY263="ไม่ประยุกต์",0,[1]original_ver!CY263="","")</f>
        <v/>
      </c>
      <c r="CX502" s="48"/>
      <c r="CY502" s="15" t="str" cm="1">
        <f t="array" ref="CY502">_xlfn.IFS([1]original_ver!DB263="ประยุกต์",1,[1]original_ver!DB263="ไม่ประยุกต์",0,[1]original_ver!DB263="","")</f>
        <v/>
      </c>
      <c r="CZ502" s="48"/>
      <c r="DA502" s="48"/>
      <c r="DB502" s="48"/>
      <c r="DC502" s="48"/>
      <c r="DD502" s="48"/>
      <c r="DE502" s="48"/>
      <c r="DF502" s="48"/>
      <c r="DG502" s="17">
        <v>1</v>
      </c>
      <c r="DH502" s="17">
        <v>4</v>
      </c>
      <c r="DI502" s="17">
        <v>2</v>
      </c>
      <c r="DJ502" s="17">
        <v>4</v>
      </c>
      <c r="DK502" s="17">
        <v>3</v>
      </c>
      <c r="DL502" s="17">
        <v>4</v>
      </c>
      <c r="DM502" s="48"/>
      <c r="DN502" s="48"/>
      <c r="DO502" s="48"/>
      <c r="DP502" s="48"/>
      <c r="DQ502" s="48"/>
      <c r="DR502" s="48"/>
      <c r="DS502" s="49">
        <v>2</v>
      </c>
      <c r="DT502" s="49">
        <v>2</v>
      </c>
      <c r="DU502" s="17">
        <v>2</v>
      </c>
      <c r="DV502" s="49">
        <v>2</v>
      </c>
      <c r="DW502" s="49">
        <v>2</v>
      </c>
      <c r="DX502" s="49">
        <v>2</v>
      </c>
      <c r="DY502" s="153"/>
      <c r="DZ502" s="25">
        <v>3</v>
      </c>
      <c r="EA502" s="25">
        <v>3</v>
      </c>
      <c r="EB502" s="25">
        <v>3</v>
      </c>
      <c r="EC502" s="25">
        <v>3</v>
      </c>
      <c r="ED502" s="25">
        <v>3</v>
      </c>
      <c r="EE502">
        <v>3</v>
      </c>
    </row>
    <row r="503" spans="1:135" x14ac:dyDescent="0.2">
      <c r="A503">
        <v>251</v>
      </c>
      <c r="AC503">
        <f t="shared" si="46"/>
        <v>0</v>
      </c>
      <c r="AD503" t="e">
        <f t="shared" si="43"/>
        <v>#DIV/0!</v>
      </c>
      <c r="AP503" s="148">
        <f t="shared" si="44"/>
        <v>0</v>
      </c>
      <c r="AQ503" s="148" t="e">
        <f t="shared" si="42"/>
        <v>#DIV/0!</v>
      </c>
      <c r="CI503" s="148" t="e">
        <f t="shared" si="45"/>
        <v>#DIV/0!</v>
      </c>
    </row>
    <row r="504" spans="1:135" x14ac:dyDescent="0.2">
      <c r="A504">
        <v>252</v>
      </c>
      <c r="B504" s="15">
        <v>847</v>
      </c>
      <c r="C504" s="47" t="s">
        <v>819</v>
      </c>
      <c r="D504" cm="1">
        <f t="array" ref="D504">_xlfn.IFS([1]original_ver!D264="Participant",1,[1]original_ver!D264="Non-Participant",0,[1]original_ver!D264="","")</f>
        <v>0</v>
      </c>
      <c r="E504" s="15">
        <v>2</v>
      </c>
      <c r="F504" s="17" cm="1">
        <f t="array" ref="F504">_xlfn.IFS([1]original_ver!F264="ชาย",1,[1]original_ver!F264="หญิง",0,[1]original_ver!F264="","")</f>
        <v>0</v>
      </c>
      <c r="G504" s="15">
        <v>44</v>
      </c>
      <c r="H504" s="17" cm="1">
        <f t="array" ref="H504">_xlfn.IFS([1]original_ver!H264="ไม่มีการศึกษา",0,[1]original_ver!H264="ประถมศึกษา",1,[1]original_ver!H264="มัธยมศึกษาตอนต้น",2,[1]original_ver!H264="มัธยมศึกษาตอนปลาย",3,[1]original_ver!H264="อนุปริญญา (ปวช., ปวส., ฝึกหัดครู)",4,[1]original_ver!H264="ปริญญาตรี",5,[1]original_ver!H264="สูงกว่าปริญญาตรี",6,[1]original_ver!H264="","")</f>
        <v>5</v>
      </c>
      <c r="I504" s="17" cm="1">
        <f t="array" ref="I504">_xlfn.IFS([1]original_ver!I264="โสด",1,[1]original_ver!I264="สมรส/อยู่ด้วยกัน",2,[1]original_ver!I264="หย่าร้าง/แยกกันอยู่",3,[1]original_ver!I264="หม้าย",4,[1]original_ver!I264="","")</f>
        <v>1</v>
      </c>
      <c r="J504" s="15">
        <v>4</v>
      </c>
      <c r="K504" s="15">
        <v>3</v>
      </c>
      <c r="L504" s="17" cm="1">
        <f t="array" ref="L504">_xlfn.IFS([1]original_ver!L264="ใช่",1,[1]original_ver!L264="ไม่ใช่",0,[1]original_ver!L264="","")</f>
        <v>0</v>
      </c>
      <c r="M504" s="17" cm="1">
        <f t="array" ref="M504">_xlfn.IFS([1]original_ver!M264="กู้ยืม",1,[1]original_ver!M264="ไม่กู้ยืม",0,[1]original_ver!M264="","")</f>
        <v>0</v>
      </c>
      <c r="N504" s="17">
        <f>IF($O504&gt;1, 1,0)</f>
        <v>1</v>
      </c>
      <c r="O504" s="23">
        <v>200000</v>
      </c>
      <c r="P504" s="17" cm="1">
        <f t="array" ref="P504">_xlfn.IFS([1]original_ver!O264="ใช่",1,[1]original_ver!O264="ไม่ใช่",0,[1]original_ver!O264="","")</f>
        <v>1</v>
      </c>
      <c r="Q504" s="17"/>
      <c r="R504" s="17">
        <v>1</v>
      </c>
      <c r="S504" s="17">
        <v>1</v>
      </c>
      <c r="T504" s="17">
        <v>10</v>
      </c>
      <c r="U504" s="17">
        <v>15000</v>
      </c>
      <c r="V504" s="53">
        <v>12</v>
      </c>
      <c r="W504" s="20">
        <f>$U504/$T504</f>
        <v>1500</v>
      </c>
      <c r="X504" s="48"/>
      <c r="Y504" s="48"/>
      <c r="Z504" s="48"/>
      <c r="AA504" s="48"/>
      <c r="AB504" s="48"/>
      <c r="AC504" s="48">
        <f t="shared" si="46"/>
        <v>15000</v>
      </c>
      <c r="AD504">
        <f t="shared" si="43"/>
        <v>1500</v>
      </c>
      <c r="AE504" s="17">
        <v>1</v>
      </c>
      <c r="AF504" s="17">
        <v>1</v>
      </c>
      <c r="AG504" s="17">
        <v>10</v>
      </c>
      <c r="AH504" s="17">
        <v>15000</v>
      </c>
      <c r="AI504" s="18">
        <v>12</v>
      </c>
      <c r="AJ504" s="27">
        <f>$AH504/$AG504</f>
        <v>1500</v>
      </c>
      <c r="AK504" s="48"/>
      <c r="AL504" s="48"/>
      <c r="AM504" s="48"/>
      <c r="AN504" s="48"/>
      <c r="AO504" s="48"/>
      <c r="AP504" s="149">
        <f t="shared" si="44"/>
        <v>15000</v>
      </c>
      <c r="AQ504" s="149">
        <f t="shared" si="42"/>
        <v>1500</v>
      </c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9">
        <v>4</v>
      </c>
      <c r="CE504" s="49">
        <v>4</v>
      </c>
      <c r="CF504" s="49">
        <v>4</v>
      </c>
      <c r="CG504" s="49">
        <v>4</v>
      </c>
      <c r="CH504" s="49">
        <v>4</v>
      </c>
      <c r="CI504" s="153">
        <f t="shared" si="45"/>
        <v>4</v>
      </c>
      <c r="CJ504" s="17">
        <v>4</v>
      </c>
      <c r="CK504" cm="1">
        <f t="array" ref="CK504">_xlfn.IFS([1]original_ver!CH264="จากการเข้าร่วมกิจกรรมอบรม ที่จัดโดยโครงการเกษตรกรปราดเปรื่อง (Smart Farmer)",1,[1]original_ver!CH264="จากการเข้าร่วมกิจกรรมอบรม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ๆ",3,[1]original_ver!CH264="จากการเรียนรู้ผ่านประสบการณ์ของผู้อื่น ได้แก่ เพื่อนบ้าน พี่น้อง เพื่อน และญาติ เป็นต้น",4,[1]original_ver!CH264="ไม่ได้เข้าร่วมกิจกรรมอบรมหรือเรียนรู้ใด ๆ (ข้ามไปข้อ 33)",5)</f>
        <v>3</v>
      </c>
      <c r="CL504" s="15" cm="1">
        <f t="array" ref="CL504">_xlfn.IFS([1]original_ver!CJ264="ความรู้ทางการเกษตรและการใช้เทคโนโลยีสำหรับการผลิตในฟาร์ม",1,[1]original_ver!CJ264="การวางแผนและจัดการฟาร์ม เช่น การเก็บเกี่ยว การเงิน และการวางแผนทางการตลาด",2,[1]original_ver!CJ264="การเป็นผู้ประกอบการทางการเกษตร",3,[1]original_ver!CJ264="การเพิ่มมูลค่าผลผลิต และการแปรรูปผลผลิต (รวมถึงการพัฒนาคุณภาพผลผลิต)",4,[1]original_ver!CJ264="","")</f>
        <v>2</v>
      </c>
      <c r="CM504" s="17">
        <v>2</v>
      </c>
      <c r="CN504" s="17">
        <v>4</v>
      </c>
      <c r="CO504" s="15" cm="1">
        <f t="array" ref="CO504">_xlfn.IFS([1]original_ver!CN264="ความรู้ทางการเกษตรและการใช้เทคโนโลยีสำหรับการผลิตในฟาร์ม",1,[1]original_ver!CN264="การวางแผนและจัดการฟาร์ม เช่น การเก็บเกี่ยว การเงิน และการวางแผนทางการตลาด",2,[1]original_ver!CN264="การเป็นผู้ประกอบการทางการเกษตร",3,[1]original_ver!CN264="การเพิ่มมูลค่าผลผลิต และการแปรรูปผลผลิต (รวมถึงการพัฒนาคุณภาพผลผลิต)",4,[1]original_ver!CN264="","")</f>
        <v>4</v>
      </c>
      <c r="CP504" s="17">
        <v>1</v>
      </c>
      <c r="CQ504" s="17">
        <v>4</v>
      </c>
      <c r="CR504" s="15" cm="1">
        <f t="array" ref="CR504">_xlfn.IFS([1]original_ver!CR264="ประยุกต์",1,[1]original_ver!CR264="ไม่ประยุกต์",0,[1]original_ver!CR264="","")</f>
        <v>1</v>
      </c>
      <c r="CS504" s="15" cm="1">
        <f t="array" ref="CS504">_xlfn.IFS([1]original_ver!CS264="ประยุกต์",1,[1]original_ver!CS264="ไม่ประยุกต์",0,[1]original_ver!CS264="","")</f>
        <v>1</v>
      </c>
      <c r="CT504" s="48"/>
      <c r="CU504" s="15" cm="1">
        <f t="array" ref="CU504">_xlfn.IFS([1]original_ver!CV264="ประยุกต์",1,[1]original_ver!CV264="ไม่ประยุกต์",0,[1]original_ver!CV264="","")</f>
        <v>1</v>
      </c>
      <c r="CV504" s="48"/>
      <c r="CW504" s="15" cm="1">
        <f t="array" ref="CW504">_xlfn.IFS([1]original_ver!CY264="ประยุกต์",1,[1]original_ver!CY264="ไม่ประยุกต์",0,[1]original_ver!CY264="","")</f>
        <v>1</v>
      </c>
      <c r="CX504" s="48"/>
      <c r="CY504" s="15" cm="1">
        <f t="array" ref="CY504">_xlfn.IFS([1]original_ver!DB264="ประยุกต์",1,[1]original_ver!DB264="ไม่ประยุกต์",0,[1]original_ver!DB264="","")</f>
        <v>1</v>
      </c>
      <c r="CZ504" s="48"/>
      <c r="DA504" s="48"/>
      <c r="DB504" s="48"/>
      <c r="DC504" s="48"/>
      <c r="DD504" s="48"/>
      <c r="DE504" s="48"/>
      <c r="DF504" s="48"/>
      <c r="DG504" s="17">
        <v>1</v>
      </c>
      <c r="DH504" s="17">
        <v>4</v>
      </c>
      <c r="DI504" s="48"/>
      <c r="DJ504" s="48"/>
      <c r="DK504" s="17">
        <v>2</v>
      </c>
      <c r="DL504" s="17">
        <v>4</v>
      </c>
      <c r="DM504" s="17">
        <v>3</v>
      </c>
      <c r="DN504" s="17">
        <v>4</v>
      </c>
      <c r="DO504" s="48"/>
      <c r="DP504" s="48"/>
      <c r="DQ504" s="48"/>
      <c r="DR504" s="48"/>
      <c r="DS504" s="49">
        <v>3</v>
      </c>
      <c r="DT504" s="49">
        <v>3</v>
      </c>
      <c r="DU504" s="17">
        <v>3</v>
      </c>
      <c r="DV504" s="49">
        <v>3</v>
      </c>
      <c r="DW504" s="49">
        <v>3</v>
      </c>
      <c r="DX504" s="49">
        <v>3</v>
      </c>
      <c r="DY504" s="153"/>
      <c r="DZ504" s="25">
        <v>3</v>
      </c>
      <c r="EA504" s="25">
        <v>3</v>
      </c>
      <c r="EB504" s="25">
        <v>3</v>
      </c>
      <c r="EC504" s="25">
        <v>3</v>
      </c>
      <c r="ED504" s="25">
        <v>4</v>
      </c>
      <c r="EE504">
        <v>3</v>
      </c>
    </row>
    <row r="505" spans="1:135" x14ac:dyDescent="0.2">
      <c r="A505">
        <v>252</v>
      </c>
      <c r="AC505">
        <f t="shared" si="46"/>
        <v>0</v>
      </c>
      <c r="AD505" t="e">
        <f t="shared" si="43"/>
        <v>#DIV/0!</v>
      </c>
      <c r="AP505" s="148">
        <f t="shared" si="44"/>
        <v>0</v>
      </c>
      <c r="AQ505" s="148" t="e">
        <f t="shared" si="42"/>
        <v>#DIV/0!</v>
      </c>
      <c r="CI505" s="148" t="e">
        <f t="shared" si="45"/>
        <v>#DIV/0!</v>
      </c>
    </row>
    <row r="506" spans="1:135" x14ac:dyDescent="0.2">
      <c r="A506">
        <v>253</v>
      </c>
      <c r="B506" s="15">
        <v>848</v>
      </c>
      <c r="C506" s="50" t="s">
        <v>820</v>
      </c>
      <c r="D506" cm="1">
        <f t="array" ref="D506">_xlfn.IFS([1]original_ver!D265="Participant",1,[1]original_ver!D265="Non-Participant",0,[1]original_ver!D265="","")</f>
        <v>0</v>
      </c>
      <c r="E506" s="15">
        <v>2</v>
      </c>
      <c r="F506" s="17" cm="1">
        <f t="array" ref="F506">_xlfn.IFS([1]original_ver!F265="ชาย",1,[1]original_ver!F265="หญิง",0,[1]original_ver!F265="","")</f>
        <v>0</v>
      </c>
      <c r="G506" s="15">
        <v>38</v>
      </c>
      <c r="H506" s="17" cm="1">
        <f t="array" ref="H506">_xlfn.IFS([1]original_ver!H265="ไม่มีการศึกษา",0,[1]original_ver!H265="ประถมศึกษา",1,[1]original_ver!H265="มัธยมศึกษาตอนต้น",2,[1]original_ver!H265="มัธยมศึกษาตอนปลาย",3,[1]original_ver!H265="อนุปริญญา (ปวช., ปวส., ฝึกหัดครู)",4,[1]original_ver!H265="ปริญญาตรี",5,[1]original_ver!H265="สูงกว่าปริญญาตรี",6,[1]original_ver!H265="","")</f>
        <v>5</v>
      </c>
      <c r="I506" s="17" cm="1">
        <f t="array" ref="I506">_xlfn.IFS([1]original_ver!I265="โสด",1,[1]original_ver!I265="สมรส/อยู่ด้วยกัน",2,[1]original_ver!I265="หย่าร้าง/แยกกันอยู่",3,[1]original_ver!I265="หม้าย",4,[1]original_ver!I265="","")</f>
        <v>1</v>
      </c>
      <c r="J506" s="15">
        <v>4</v>
      </c>
      <c r="K506" s="15">
        <v>10</v>
      </c>
      <c r="L506" s="17" cm="1">
        <f t="array" ref="L506">_xlfn.IFS([1]original_ver!L265="ใช่",1,[1]original_ver!L265="ไม่ใช่",0,[1]original_ver!L265="","")</f>
        <v>0</v>
      </c>
      <c r="M506" s="17" cm="1">
        <f t="array" ref="M506">_xlfn.IFS([1]original_ver!M265="กู้ยืม",1,[1]original_ver!M265="ไม่กู้ยืม",0,[1]original_ver!M265="","")</f>
        <v>1</v>
      </c>
      <c r="N506" s="17">
        <f>IF($O506&gt;1, 1,0)</f>
        <v>1</v>
      </c>
      <c r="O506" s="23">
        <v>250000</v>
      </c>
      <c r="P506" s="17" cm="1">
        <f t="array" ref="P506">_xlfn.IFS([1]original_ver!O265="ใช่",1,[1]original_ver!O265="ไม่ใช่",0,[1]original_ver!O265="","")</f>
        <v>1</v>
      </c>
      <c r="Q506" s="17"/>
      <c r="R506" s="17">
        <v>7</v>
      </c>
      <c r="S506" s="17">
        <v>1</v>
      </c>
      <c r="T506" s="17">
        <v>12</v>
      </c>
      <c r="U506" s="17">
        <v>13000</v>
      </c>
      <c r="V506" s="17">
        <v>40</v>
      </c>
      <c r="W506" s="22">
        <f>$U506/$T506</f>
        <v>1083.3333333333333</v>
      </c>
      <c r="X506" s="48"/>
      <c r="Y506" s="48"/>
      <c r="Z506" s="48"/>
      <c r="AA506" s="48"/>
      <c r="AB506" s="48"/>
      <c r="AC506" s="48">
        <f t="shared" si="46"/>
        <v>13000</v>
      </c>
      <c r="AD506">
        <f t="shared" si="43"/>
        <v>1083.3333333333333</v>
      </c>
      <c r="AE506" s="17">
        <v>7</v>
      </c>
      <c r="AF506" s="17">
        <v>1</v>
      </c>
      <c r="AG506" s="17">
        <v>12</v>
      </c>
      <c r="AH506" s="17">
        <v>13000</v>
      </c>
      <c r="AI506" s="17">
        <v>40</v>
      </c>
      <c r="AJ506" s="27">
        <f>$AH506/$AG506</f>
        <v>1083.3333333333333</v>
      </c>
      <c r="AK506" s="48"/>
      <c r="AL506" s="48"/>
      <c r="AM506" s="48"/>
      <c r="AN506" s="48"/>
      <c r="AO506" s="48"/>
      <c r="AP506" s="149">
        <f t="shared" si="44"/>
        <v>13000</v>
      </c>
      <c r="AQ506" s="149">
        <f t="shared" si="42"/>
        <v>1083.3333333333333</v>
      </c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9">
        <v>3</v>
      </c>
      <c r="CE506" s="49">
        <v>3</v>
      </c>
      <c r="CF506" s="49">
        <v>3</v>
      </c>
      <c r="CG506" s="49">
        <v>2</v>
      </c>
      <c r="CH506" s="49">
        <v>4</v>
      </c>
      <c r="CI506" s="153">
        <f t="shared" si="45"/>
        <v>3</v>
      </c>
      <c r="CJ506" s="17">
        <v>3</v>
      </c>
      <c r="CK506" cm="1">
        <f t="array" ref="CK506">_xlfn.IFS([1]original_ver!CH265="จากการเข้าร่วมกิจกรรมอบรม ที่จัดโดยโครงการเกษตรกรปราดเปรื่อง (Smart Farmer)",1,[1]original_ver!CH265="จากการเข้าร่วมกิจกรรมอบรม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ๆ",3,[1]original_ver!CH265="จากการเรียนรู้ผ่านประสบการณ์ของผู้อื่น ได้แก่ เพื่อนบ้าน พี่น้อง เพื่อน และญาติ เป็นต้น",4,[1]original_ver!CH265="ไม่ได้เข้าร่วมกิจกรรมอบรมหรือเรียนรู้ใด ๆ (ข้ามไปข้อ 33)",5)</f>
        <v>3</v>
      </c>
      <c r="CL506" s="15" cm="1">
        <f t="array" ref="CL506">_xlfn.IFS([1]original_ver!CJ265="ความรู้ทางการเกษตรและการใช้เทคโนโลยีสำหรับการผลิตในฟาร์ม",1,[1]original_ver!CJ265="การวางแผนและจัดการฟาร์ม เช่น การเก็บเกี่ยว การเงิน และการวางแผนทางการตลาด",2,[1]original_ver!CJ265="การเป็นผู้ประกอบการทางการเกษตร",3,[1]original_ver!CJ265="การเพิ่มมูลค่าผลผลิต และการแปรรูปผลผลิต (รวมถึงการพัฒนาคุณภาพผลผลิต)",4,[1]original_ver!CJ265="","")</f>
        <v>1</v>
      </c>
      <c r="CM506" s="17">
        <v>5</v>
      </c>
      <c r="CN506" s="17">
        <v>4</v>
      </c>
      <c r="CO506" s="15" cm="1">
        <f t="array" ref="CO506">_xlfn.IFS([1]original_ver!CN265="ความรู้ทางการเกษตรและการใช้เทคโนโลยีสำหรับการผลิตในฟาร์ม",1,[1]original_ver!CN265="การวางแผนและจัดการฟาร์ม เช่น การเก็บเกี่ยว การเงิน และการวางแผนทางการตลาด",2,[1]original_ver!CN265="การเป็นผู้ประกอบการทางการเกษตร",3,[1]original_ver!CN265="การเพิ่มมูลค่าผลผลิต และการแปรรูปผลผลิต (รวมถึงการพัฒนาคุณภาพผลผลิต)",4,[1]original_ver!CN265="","")</f>
        <v>2</v>
      </c>
      <c r="CP506" s="17">
        <v>2</v>
      </c>
      <c r="CQ506" s="17">
        <v>4</v>
      </c>
      <c r="CR506" s="15" cm="1">
        <f t="array" ref="CR506">_xlfn.IFS([1]original_ver!CR265="ประยุกต์",1,[1]original_ver!CR265="ไม่ประยุกต์",0,[1]original_ver!CR265="","")</f>
        <v>1</v>
      </c>
      <c r="CS506" s="15" cm="1">
        <f t="array" ref="CS506">_xlfn.IFS([1]original_ver!CS265="ประยุกต์",1,[1]original_ver!CS265="ไม่ประยุกต์",0,[1]original_ver!CS265="","")</f>
        <v>1</v>
      </c>
      <c r="CT506" s="48"/>
      <c r="CU506" s="15" cm="1">
        <f t="array" ref="CU506">_xlfn.IFS([1]original_ver!CV265="ประยุกต์",1,[1]original_ver!CV265="ไม่ประยุกต์",0,[1]original_ver!CV265="","")</f>
        <v>1</v>
      </c>
      <c r="CV506" s="48"/>
      <c r="CW506" s="15" cm="1">
        <f t="array" ref="CW506">_xlfn.IFS([1]original_ver!CY265="ประยุกต์",1,[1]original_ver!CY265="ไม่ประยุกต์",0,[1]original_ver!CY265="","")</f>
        <v>1</v>
      </c>
      <c r="CX506" s="48"/>
      <c r="CY506" s="15" cm="1">
        <f t="array" ref="CY506">_xlfn.IFS([1]original_ver!DB265="ประยุกต์",1,[1]original_ver!DB265="ไม่ประยุกต์",0,[1]original_ver!DB265="","")</f>
        <v>1</v>
      </c>
      <c r="CZ506" s="48"/>
      <c r="DA506" s="48"/>
      <c r="DB506" s="48"/>
      <c r="DC506" s="48"/>
      <c r="DD506" s="48"/>
      <c r="DE506" s="48"/>
      <c r="DF506" s="48"/>
      <c r="DG506" s="17">
        <v>1</v>
      </c>
      <c r="DH506" s="17">
        <v>4</v>
      </c>
      <c r="DI506" s="17">
        <v>2</v>
      </c>
      <c r="DJ506" s="17">
        <v>4</v>
      </c>
      <c r="DK506" s="17">
        <v>3</v>
      </c>
      <c r="DL506" s="17">
        <v>4</v>
      </c>
      <c r="DM506" s="48"/>
      <c r="DN506" s="48"/>
      <c r="DO506" s="48"/>
      <c r="DP506" s="48"/>
      <c r="DQ506" s="48"/>
      <c r="DR506" s="48"/>
      <c r="DS506" s="49">
        <v>3</v>
      </c>
      <c r="DT506" s="49">
        <v>3</v>
      </c>
      <c r="DU506" s="17">
        <v>3</v>
      </c>
      <c r="DV506" s="49">
        <v>3</v>
      </c>
      <c r="DW506" s="49">
        <v>3</v>
      </c>
      <c r="DX506" s="49">
        <v>3</v>
      </c>
      <c r="DY506" s="153"/>
      <c r="DZ506" s="25">
        <v>3</v>
      </c>
      <c r="EA506" s="25">
        <v>3</v>
      </c>
      <c r="EB506" s="25">
        <v>3</v>
      </c>
      <c r="EC506" s="25">
        <v>3</v>
      </c>
      <c r="ED506" s="25">
        <v>3</v>
      </c>
      <c r="EE506">
        <v>3</v>
      </c>
    </row>
    <row r="507" spans="1:135" x14ac:dyDescent="0.2">
      <c r="A507">
        <v>253</v>
      </c>
      <c r="AC507">
        <f t="shared" si="46"/>
        <v>0</v>
      </c>
      <c r="AD507" t="e">
        <f t="shared" si="43"/>
        <v>#DIV/0!</v>
      </c>
      <c r="AP507" s="148">
        <f t="shared" si="44"/>
        <v>0</v>
      </c>
      <c r="AQ507" s="148" t="e">
        <f t="shared" si="42"/>
        <v>#DIV/0!</v>
      </c>
      <c r="CI507" s="148" t="e">
        <f t="shared" si="45"/>
        <v>#DIV/0!</v>
      </c>
    </row>
    <row r="508" spans="1:135" x14ac:dyDescent="0.2">
      <c r="A508">
        <v>254</v>
      </c>
      <c r="B508" s="15">
        <v>849</v>
      </c>
      <c r="C508" s="50" t="s">
        <v>821</v>
      </c>
      <c r="D508" cm="1">
        <f t="array" ref="D508">_xlfn.IFS([1]original_ver!D266="Participant",1,[1]original_ver!D266="Non-Participant",0,[1]original_ver!D266="","")</f>
        <v>0</v>
      </c>
      <c r="E508" s="15">
        <v>2</v>
      </c>
      <c r="F508" s="17" cm="1">
        <f t="array" ref="F508">_xlfn.IFS([1]original_ver!F266="ชาย",1,[1]original_ver!F266="หญิง",0,[1]original_ver!F266="","")</f>
        <v>0</v>
      </c>
      <c r="G508" s="15">
        <v>45</v>
      </c>
      <c r="H508" s="17" cm="1">
        <f t="array" ref="H508">_xlfn.IFS([1]original_ver!H266="ไม่มีการศึกษา",0,[1]original_ver!H266="ประถมศึกษา",1,[1]original_ver!H266="มัธยมศึกษาตอนต้น",2,[1]original_ver!H266="มัธยมศึกษาตอนปลาย",3,[1]original_ver!H266="อนุปริญญา (ปวช., ปวส., ฝึกหัดครู)",4,[1]original_ver!H266="ปริญญาตรี",5,[1]original_ver!H266="สูงกว่าปริญญาตรี",6,[1]original_ver!H266="","")</f>
        <v>5</v>
      </c>
      <c r="I508" s="17" cm="1">
        <f t="array" ref="I508">_xlfn.IFS([1]original_ver!I266="โสด",1,[1]original_ver!I266="สมรส/อยู่ด้วยกัน",2,[1]original_ver!I266="หย่าร้าง/แยกกันอยู่",3,[1]original_ver!I266="หม้าย",4,[1]original_ver!I266="","")</f>
        <v>1</v>
      </c>
      <c r="J508" s="15">
        <v>5</v>
      </c>
      <c r="K508" s="15">
        <v>10</v>
      </c>
      <c r="L508" s="17" cm="1">
        <f t="array" ref="L508">_xlfn.IFS([1]original_ver!L266="ใช่",1,[1]original_ver!L266="ไม่ใช่",0,[1]original_ver!L266="","")</f>
        <v>0</v>
      </c>
      <c r="M508" s="17" cm="1">
        <f t="array" ref="M508">_xlfn.IFS([1]original_ver!M266="กู้ยืม",1,[1]original_ver!M266="ไม่กู้ยืม",0,[1]original_ver!M266="","")</f>
        <v>0</v>
      </c>
      <c r="N508" s="17">
        <f>IF($O508&gt;1, 1,0)</f>
        <v>0</v>
      </c>
      <c r="O508" s="51">
        <v>0</v>
      </c>
      <c r="P508" s="17" cm="1">
        <f t="array" ref="P508">_xlfn.IFS([1]original_ver!O266="ใช่",1,[1]original_ver!O266="ไม่ใช่",0,[1]original_ver!O266="","")</f>
        <v>0</v>
      </c>
      <c r="Q508" s="17"/>
      <c r="R508" s="17">
        <v>7</v>
      </c>
      <c r="S508" s="17">
        <v>1</v>
      </c>
      <c r="T508" s="17">
        <v>6</v>
      </c>
      <c r="U508" s="17">
        <v>8000</v>
      </c>
      <c r="V508" s="17">
        <v>30</v>
      </c>
      <c r="W508" s="22">
        <f>$U508/$T508</f>
        <v>1333.3333333333333</v>
      </c>
      <c r="X508" s="48"/>
      <c r="Y508" s="48"/>
      <c r="Z508" s="48"/>
      <c r="AA508" s="48"/>
      <c r="AB508" s="48"/>
      <c r="AC508" s="48">
        <f t="shared" si="46"/>
        <v>8000</v>
      </c>
      <c r="AD508">
        <f t="shared" si="43"/>
        <v>1333.3333333333333</v>
      </c>
      <c r="AE508" s="17">
        <v>7</v>
      </c>
      <c r="AF508" s="17">
        <v>1</v>
      </c>
      <c r="AG508" s="17">
        <v>6</v>
      </c>
      <c r="AH508" s="17">
        <v>9500</v>
      </c>
      <c r="AI508" s="17">
        <v>38</v>
      </c>
      <c r="AJ508" s="27">
        <f>$AH508/$AG508</f>
        <v>1583.3333333333333</v>
      </c>
      <c r="AK508" s="48"/>
      <c r="AL508" s="48"/>
      <c r="AM508" s="48"/>
      <c r="AN508" s="48"/>
      <c r="AO508" s="48"/>
      <c r="AP508" s="149">
        <f t="shared" si="44"/>
        <v>9500</v>
      </c>
      <c r="AQ508" s="149">
        <f t="shared" si="42"/>
        <v>1583.3333333333333</v>
      </c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9">
        <v>3</v>
      </c>
      <c r="CE508" s="49">
        <v>3</v>
      </c>
      <c r="CF508" s="49">
        <v>3</v>
      </c>
      <c r="CG508" s="49">
        <v>3</v>
      </c>
      <c r="CH508" s="49">
        <v>3</v>
      </c>
      <c r="CI508" s="153">
        <f t="shared" si="45"/>
        <v>3</v>
      </c>
      <c r="CJ508" s="17">
        <v>3</v>
      </c>
      <c r="CK508" cm="1">
        <f t="array" ref="CK508">_xlfn.IFS([1]original_ver!CH266="จากการเข้าร่วมกิจกรรมอบรม ที่จัดโดยโครงการเกษตรกรปราดเปรื่อง (Smart Farmer)",1,[1]original_ver!CH266="จากการเข้าร่วมกิจกรรมอบรม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ๆ",3,[1]original_ver!CH266="จากการเรียนรู้ผ่านประสบการณ์ของผู้อื่น ได้แก่ เพื่อนบ้าน พี่น้อง เพื่อน และญาติ เป็นต้น",4,[1]original_ver!CH266="ไม่ได้เข้าร่วมกิจกรรมอบรมหรือเรียนรู้ใด ๆ (ข้ามไปข้อ 33)",5)</f>
        <v>5</v>
      </c>
      <c r="CL508" s="15" t="str" cm="1">
        <f t="array" ref="CL508">_xlfn.IFS([1]original_ver!CJ266="ความรู้ทางการเกษตรและการใช้เทคโนโลยีสำหรับการผลิตในฟาร์ม",1,[1]original_ver!CJ266="การวางแผนและจัดการฟาร์ม เช่น การเก็บเกี่ยว การเงิน และการวางแผนทางการตลาด",2,[1]original_ver!CJ266="การเป็นผู้ประกอบการทางการเกษตร",3,[1]original_ver!CJ266="การเพิ่มมูลค่าผลผลิต และการแปรรูปผลผลิต (รวมถึงการพัฒนาคุณภาพผลผลิต)",4,[1]original_ver!CJ266="","")</f>
        <v/>
      </c>
      <c r="CM508" s="48"/>
      <c r="CN508" s="48"/>
      <c r="CO508" s="15" t="str" cm="1">
        <f t="array" ref="CO508">_xlfn.IFS([1]original_ver!CN266="ความรู้ทางการเกษตรและการใช้เทคโนโลยีสำหรับการผลิตในฟาร์ม",1,[1]original_ver!CN266="การวางแผนและจัดการฟาร์ม เช่น การเก็บเกี่ยว การเงิน และการวางแผนทางการตลาด",2,[1]original_ver!CN266="การเป็นผู้ประกอบการทางการเกษตร",3,[1]original_ver!CN266="การเพิ่มมูลค่าผลผลิต และการแปรรูปผลผลิต (รวมถึงการพัฒนาคุณภาพผลผลิต)",4,[1]original_ver!CN266="","")</f>
        <v/>
      </c>
      <c r="CP508" s="48"/>
      <c r="CQ508" s="48"/>
      <c r="CR508" s="15" t="str" cm="1">
        <f t="array" ref="CR508">_xlfn.IFS([1]original_ver!CR266="ประยุกต์",1,[1]original_ver!CR266="ไม่ประยุกต์",0,[1]original_ver!CR266="","")</f>
        <v/>
      </c>
      <c r="CS508" s="15" t="str" cm="1">
        <f t="array" ref="CS508">_xlfn.IFS([1]original_ver!CS266="ประยุกต์",1,[1]original_ver!CS266="ไม่ประยุกต์",0,[1]original_ver!CS266="","")</f>
        <v/>
      </c>
      <c r="CT508" s="48"/>
      <c r="CU508" s="15" t="str" cm="1">
        <f t="array" ref="CU508">_xlfn.IFS([1]original_ver!CV266="ประยุกต์",1,[1]original_ver!CV266="ไม่ประยุกต์",0,[1]original_ver!CV266="","")</f>
        <v/>
      </c>
      <c r="CV508" s="48"/>
      <c r="CW508" s="15" t="str" cm="1">
        <f t="array" ref="CW508">_xlfn.IFS([1]original_ver!CY266="ประยุกต์",1,[1]original_ver!CY266="ไม่ประยุกต์",0,[1]original_ver!CY266="","")</f>
        <v/>
      </c>
      <c r="CX508" s="48"/>
      <c r="CY508" s="15" t="str" cm="1">
        <f t="array" ref="CY508">_xlfn.IFS([1]original_ver!DB266="ประยุกต์",1,[1]original_ver!DB266="ไม่ประยุกต์",0,[1]original_ver!DB266="","")</f>
        <v/>
      </c>
      <c r="CZ508" s="48"/>
      <c r="DA508" s="48"/>
      <c r="DB508" s="48"/>
      <c r="DC508" s="48"/>
      <c r="DD508" s="48"/>
      <c r="DE508" s="48"/>
      <c r="DF508" s="48"/>
      <c r="DG508" s="48"/>
      <c r="DH508" s="48"/>
      <c r="DI508" s="17">
        <v>3</v>
      </c>
      <c r="DJ508" s="17">
        <v>4</v>
      </c>
      <c r="DK508" s="17">
        <v>2</v>
      </c>
      <c r="DL508" s="17">
        <v>4</v>
      </c>
      <c r="DM508" s="17">
        <v>1</v>
      </c>
      <c r="DN508" s="17">
        <v>4</v>
      </c>
      <c r="DO508" s="48"/>
      <c r="DP508" s="48"/>
      <c r="DQ508" s="48"/>
      <c r="DR508" s="48"/>
      <c r="DS508" s="49">
        <v>3</v>
      </c>
      <c r="DT508" s="49">
        <v>3</v>
      </c>
      <c r="DU508" s="17">
        <v>3</v>
      </c>
      <c r="DV508" s="49">
        <v>3</v>
      </c>
      <c r="DW508" s="49">
        <v>3</v>
      </c>
      <c r="DX508" s="49">
        <v>3</v>
      </c>
      <c r="DY508" s="153"/>
      <c r="DZ508" s="25">
        <v>3</v>
      </c>
      <c r="EA508" s="25">
        <v>3</v>
      </c>
      <c r="EB508" s="25">
        <v>3</v>
      </c>
      <c r="EC508" s="25">
        <v>3</v>
      </c>
      <c r="ED508" s="25">
        <v>3</v>
      </c>
      <c r="EE508">
        <v>3</v>
      </c>
    </row>
    <row r="509" spans="1:135" x14ac:dyDescent="0.2">
      <c r="A509">
        <v>254</v>
      </c>
      <c r="AC509">
        <f t="shared" si="46"/>
        <v>0</v>
      </c>
      <c r="AD509" t="e">
        <f t="shared" si="43"/>
        <v>#DIV/0!</v>
      </c>
      <c r="AP509" s="148">
        <f t="shared" si="44"/>
        <v>0</v>
      </c>
      <c r="AQ509" s="148" t="e">
        <f t="shared" si="42"/>
        <v>#DIV/0!</v>
      </c>
      <c r="CI509" s="148" t="e">
        <f t="shared" si="45"/>
        <v>#DIV/0!</v>
      </c>
    </row>
    <row r="510" spans="1:135" x14ac:dyDescent="0.2">
      <c r="A510">
        <v>255</v>
      </c>
      <c r="B510" s="15">
        <v>850</v>
      </c>
      <c r="C510" s="47" t="s">
        <v>822</v>
      </c>
      <c r="D510" cm="1">
        <f t="array" ref="D510">_xlfn.IFS([1]original_ver!D267="Participant",1,[1]original_ver!D267="Non-Participant",0,[1]original_ver!D267="","")</f>
        <v>0</v>
      </c>
      <c r="E510" s="15">
        <v>2</v>
      </c>
      <c r="F510" s="17" cm="1">
        <f t="array" ref="F510">_xlfn.IFS([1]original_ver!F267="ชาย",1,[1]original_ver!F267="หญิง",0,[1]original_ver!F267="","")</f>
        <v>1</v>
      </c>
      <c r="G510" s="15">
        <v>50</v>
      </c>
      <c r="H510" s="17" cm="1">
        <f t="array" ref="H510">_xlfn.IFS([1]original_ver!H267="ไม่มีการศึกษา",0,[1]original_ver!H267="ประถมศึกษา",1,[1]original_ver!H267="มัธยมศึกษาตอนต้น",2,[1]original_ver!H267="มัธยมศึกษาตอนปลาย",3,[1]original_ver!H267="อนุปริญญา (ปวช., ปวส., ฝึกหัดครู)",4,[1]original_ver!H267="ปริญญาตรี",5,[1]original_ver!H267="สูงกว่าปริญญาตรี",6,[1]original_ver!H267="","")</f>
        <v>5</v>
      </c>
      <c r="I510" s="17" cm="1">
        <f t="array" ref="I510">_xlfn.IFS([1]original_ver!I267="โสด",1,[1]original_ver!I267="สมรส/อยู่ด้วยกัน",2,[1]original_ver!I267="หย่าร้าง/แยกกันอยู่",3,[1]original_ver!I267="หม้าย",4,[1]original_ver!I267="","")</f>
        <v>1</v>
      </c>
      <c r="J510" s="15">
        <v>4</v>
      </c>
      <c r="K510" s="15">
        <v>8</v>
      </c>
      <c r="L510" s="17" cm="1">
        <f t="array" ref="L510">_xlfn.IFS([1]original_ver!L267="ใช่",1,[1]original_ver!L267="ไม่ใช่",0,[1]original_ver!L267="","")</f>
        <v>1</v>
      </c>
      <c r="M510" s="17" cm="1">
        <f t="array" ref="M510">_xlfn.IFS([1]original_ver!M267="กู้ยืม",1,[1]original_ver!M267="ไม่กู้ยืม",0,[1]original_ver!M267="","")</f>
        <v>0</v>
      </c>
      <c r="N510" s="17">
        <f>IF($O510&gt;1, 1,0)</f>
        <v>1</v>
      </c>
      <c r="O510" s="23">
        <v>240000</v>
      </c>
      <c r="P510" s="17" cm="1">
        <f t="array" ref="P510">_xlfn.IFS([1]original_ver!O267="ใช่",1,[1]original_ver!O267="ไม่ใช่",0,[1]original_ver!O267="","")</f>
        <v>0</v>
      </c>
      <c r="Q510" s="17"/>
      <c r="R510" s="17">
        <v>1</v>
      </c>
      <c r="S510" s="17">
        <v>1</v>
      </c>
      <c r="T510" s="17">
        <v>10</v>
      </c>
      <c r="U510" s="17">
        <v>12000</v>
      </c>
      <c r="V510" s="53">
        <v>12</v>
      </c>
      <c r="W510" s="20">
        <f>$U510/$T510</f>
        <v>1200</v>
      </c>
      <c r="X510" s="48"/>
      <c r="Y510" s="48"/>
      <c r="Z510" s="48"/>
      <c r="AA510" s="48"/>
      <c r="AB510" s="48"/>
      <c r="AC510" s="48">
        <f t="shared" si="46"/>
        <v>12000</v>
      </c>
      <c r="AD510">
        <f t="shared" si="43"/>
        <v>1200</v>
      </c>
      <c r="AE510" s="17">
        <v>1</v>
      </c>
      <c r="AF510" s="17">
        <v>1</v>
      </c>
      <c r="AG510" s="17">
        <v>10</v>
      </c>
      <c r="AH510" s="17">
        <v>12000</v>
      </c>
      <c r="AI510" s="18">
        <v>12</v>
      </c>
      <c r="AJ510" s="27">
        <f>$AH510/$AG510</f>
        <v>1200</v>
      </c>
      <c r="AK510" s="48"/>
      <c r="AL510" s="48"/>
      <c r="AM510" s="48"/>
      <c r="AN510" s="48"/>
      <c r="AO510" s="48"/>
      <c r="AP510" s="149">
        <f t="shared" si="44"/>
        <v>12000</v>
      </c>
      <c r="AQ510" s="149">
        <f t="shared" si="42"/>
        <v>1200</v>
      </c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9">
        <v>3.75</v>
      </c>
      <c r="CE510" s="49">
        <v>4</v>
      </c>
      <c r="CF510" s="49">
        <v>3</v>
      </c>
      <c r="CG510" s="49">
        <v>4</v>
      </c>
      <c r="CH510" s="49">
        <v>3</v>
      </c>
      <c r="CI510" s="153">
        <f t="shared" si="45"/>
        <v>3.55</v>
      </c>
      <c r="CJ510" s="17">
        <v>3</v>
      </c>
      <c r="CK510" cm="1">
        <f t="array" ref="CK510">_xlfn.IFS([1]original_ver!CH267="จากการเข้าร่วมกิจกรรมอบรม ที่จัดโดยโครงการเกษตรกรปราดเปรื่อง (Smart Farmer)",1,[1]original_ver!CH267="จากการเข้าร่วมกิจกรรมอบรม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ๆ",3,[1]original_ver!CH267="จากการเรียนรู้ผ่านประสบการณ์ของผู้อื่น ได้แก่ เพื่อนบ้าน พี่น้อง เพื่อน และญาติ เป็นต้น",4,[1]original_ver!CH267="ไม่ได้เข้าร่วมกิจกรรมอบรมหรือเรียนรู้ใด ๆ (ข้ามไปข้อ 33)",5)</f>
        <v>3</v>
      </c>
      <c r="CL510" s="15" cm="1">
        <f t="array" ref="CL510">_xlfn.IFS([1]original_ver!CJ267="ความรู้ทางการเกษตรและการใช้เทคโนโลยีสำหรับการผลิตในฟาร์ม",1,[1]original_ver!CJ267="การวางแผนและจัดการฟาร์ม เช่น การเก็บเกี่ยว การเงิน และการวางแผนทางการตลาด",2,[1]original_ver!CJ267="การเป็นผู้ประกอบการทางการเกษตร",3,[1]original_ver!CJ267="การเพิ่มมูลค่าผลผลิต และการแปรรูปผลผลิต (รวมถึงการพัฒนาคุณภาพผลผลิต)",4,[1]original_ver!CJ267="","")</f>
        <v>1</v>
      </c>
      <c r="CM510" s="17">
        <v>2</v>
      </c>
      <c r="CN510" s="17">
        <v>4</v>
      </c>
      <c r="CO510" s="15" cm="1">
        <f t="array" ref="CO510">_xlfn.IFS([1]original_ver!CN267="ความรู้ทางการเกษตรและการใช้เทคโนโลยีสำหรับการผลิตในฟาร์ม",1,[1]original_ver!CN267="การวางแผนและจัดการฟาร์ม เช่น การเก็บเกี่ยว การเงิน และการวางแผนทางการตลาด",2,[1]original_ver!CN267="การเป็นผู้ประกอบการทางการเกษตร",3,[1]original_ver!CN267="การเพิ่มมูลค่าผลผลิต และการแปรรูปผลผลิต (รวมถึงการพัฒนาคุณภาพผลผลิต)",4,[1]original_ver!CN267="","")</f>
        <v>4</v>
      </c>
      <c r="CP510" s="17">
        <v>1</v>
      </c>
      <c r="CQ510" s="17">
        <v>4</v>
      </c>
      <c r="CR510" s="15" cm="1">
        <f t="array" ref="CR510">_xlfn.IFS([1]original_ver!CR267="ประยุกต์",1,[1]original_ver!CR267="ไม่ประยุกต์",0,[1]original_ver!CR267="","")</f>
        <v>1</v>
      </c>
      <c r="CS510" s="15" cm="1">
        <f t="array" ref="CS510">_xlfn.IFS([1]original_ver!CS267="ประยุกต์",1,[1]original_ver!CS267="ไม่ประยุกต์",0,[1]original_ver!CS267="","")</f>
        <v>1</v>
      </c>
      <c r="CT510" s="48"/>
      <c r="CU510" s="15" cm="1">
        <f t="array" ref="CU510">_xlfn.IFS([1]original_ver!CV267="ประยุกต์",1,[1]original_ver!CV267="ไม่ประยุกต์",0,[1]original_ver!CV267="","")</f>
        <v>1</v>
      </c>
      <c r="CV510" s="48"/>
      <c r="CW510" s="15" cm="1">
        <f t="array" ref="CW510">_xlfn.IFS([1]original_ver!CY267="ประยุกต์",1,[1]original_ver!CY267="ไม่ประยุกต์",0,[1]original_ver!CY267="","")</f>
        <v>1</v>
      </c>
      <c r="CX510" s="48"/>
      <c r="CY510" s="15" cm="1">
        <f t="array" ref="CY510">_xlfn.IFS([1]original_ver!DB267="ประยุกต์",1,[1]original_ver!DB267="ไม่ประยุกต์",0,[1]original_ver!DB267="","")</f>
        <v>1</v>
      </c>
      <c r="CZ510" s="48"/>
      <c r="DA510" s="48"/>
      <c r="DB510" s="48"/>
      <c r="DC510" s="48"/>
      <c r="DD510" s="48"/>
      <c r="DE510" s="48"/>
      <c r="DF510" s="48"/>
      <c r="DG510" s="17">
        <v>1</v>
      </c>
      <c r="DH510" s="17">
        <v>4</v>
      </c>
      <c r="DI510" s="17">
        <v>2</v>
      </c>
      <c r="DJ510" s="17">
        <v>4</v>
      </c>
      <c r="DK510" s="17">
        <v>3</v>
      </c>
      <c r="DL510" s="17">
        <v>4</v>
      </c>
      <c r="DM510" s="48"/>
      <c r="DN510" s="48"/>
      <c r="DO510" s="48"/>
      <c r="DP510" s="48"/>
      <c r="DQ510" s="48"/>
      <c r="DR510" s="48"/>
      <c r="DS510" s="49">
        <v>2</v>
      </c>
      <c r="DT510" s="49">
        <v>2</v>
      </c>
      <c r="DU510" s="17">
        <v>2</v>
      </c>
      <c r="DV510" s="49">
        <v>2</v>
      </c>
      <c r="DW510" s="49">
        <v>2</v>
      </c>
      <c r="DX510" s="49">
        <v>2</v>
      </c>
      <c r="DY510" s="153"/>
      <c r="DZ510" s="25">
        <v>3</v>
      </c>
      <c r="EA510" s="25">
        <v>3</v>
      </c>
      <c r="EB510" s="25">
        <v>3</v>
      </c>
      <c r="EC510" s="25">
        <v>3</v>
      </c>
      <c r="ED510" s="25">
        <v>3</v>
      </c>
      <c r="EE510">
        <v>3</v>
      </c>
    </row>
    <row r="511" spans="1:135" x14ac:dyDescent="0.2">
      <c r="A511">
        <v>255</v>
      </c>
      <c r="AC511">
        <f t="shared" si="46"/>
        <v>0</v>
      </c>
      <c r="AD511" t="e">
        <f t="shared" si="43"/>
        <v>#DIV/0!</v>
      </c>
      <c r="AP511" s="148">
        <f t="shared" si="44"/>
        <v>0</v>
      </c>
      <c r="AQ511" s="148" t="e">
        <f t="shared" si="42"/>
        <v>#DIV/0!</v>
      </c>
      <c r="CI511" s="148" t="e">
        <f t="shared" si="45"/>
        <v>#DIV/0!</v>
      </c>
    </row>
    <row r="512" spans="1:135" x14ac:dyDescent="0.2">
      <c r="A512">
        <v>256</v>
      </c>
      <c r="B512" s="15">
        <v>851</v>
      </c>
      <c r="C512" s="47" t="s">
        <v>823</v>
      </c>
      <c r="D512" cm="1">
        <f t="array" ref="D512">_xlfn.IFS([1]original_ver!D268="Participant",1,[1]original_ver!D268="Non-Participant",0,[1]original_ver!D268="","")</f>
        <v>0</v>
      </c>
      <c r="E512" s="15">
        <v>2</v>
      </c>
      <c r="F512" s="17" cm="1">
        <f t="array" ref="F512">_xlfn.IFS([1]original_ver!F268="ชาย",1,[1]original_ver!F268="หญิง",0,[1]original_ver!F268="","")</f>
        <v>1</v>
      </c>
      <c r="G512" s="15">
        <v>48</v>
      </c>
      <c r="H512" s="17" cm="1">
        <f t="array" ref="H512">_xlfn.IFS([1]original_ver!H268="ไม่มีการศึกษา",0,[1]original_ver!H268="ประถมศึกษา",1,[1]original_ver!H268="มัธยมศึกษาตอนต้น",2,[1]original_ver!H268="มัธยมศึกษาตอนปลาย",3,[1]original_ver!H268="อนุปริญญา (ปวช., ปวส., ฝึกหัดครู)",4,[1]original_ver!H268="ปริญญาตรี",5,[1]original_ver!H268="สูงกว่าปริญญาตรี",6,[1]original_ver!H268="","")</f>
        <v>5</v>
      </c>
      <c r="I512" s="17" cm="1">
        <f t="array" ref="I512">_xlfn.IFS([1]original_ver!I268="โสด",1,[1]original_ver!I268="สมรส/อยู่ด้วยกัน",2,[1]original_ver!I268="หย่าร้าง/แยกกันอยู่",3,[1]original_ver!I268="หม้าย",4,[1]original_ver!I268="","")</f>
        <v>2</v>
      </c>
      <c r="J512" s="15">
        <v>5</v>
      </c>
      <c r="K512" s="15">
        <v>12</v>
      </c>
      <c r="L512" s="17" cm="1">
        <f t="array" ref="L512">_xlfn.IFS([1]original_ver!L268="ใช่",1,[1]original_ver!L268="ไม่ใช่",0,[1]original_ver!L268="","")</f>
        <v>0</v>
      </c>
      <c r="M512" s="17" cm="1">
        <f t="array" ref="M512">_xlfn.IFS([1]original_ver!M268="กู้ยืม",1,[1]original_ver!M268="ไม่กู้ยืม",0,[1]original_ver!M268="","")</f>
        <v>0</v>
      </c>
      <c r="N512" s="17">
        <f>IF($O512&gt;1, 1,0)</f>
        <v>1</v>
      </c>
      <c r="O512" s="23">
        <v>250000</v>
      </c>
      <c r="P512" s="17" cm="1">
        <f t="array" ref="P512">_xlfn.IFS([1]original_ver!O268="ใช่",1,[1]original_ver!O268="ไม่ใช่",0,[1]original_ver!O268="","")</f>
        <v>1</v>
      </c>
      <c r="Q512" s="17"/>
      <c r="R512" s="17">
        <v>1</v>
      </c>
      <c r="S512" s="17">
        <v>1</v>
      </c>
      <c r="T512" s="17">
        <v>20</v>
      </c>
      <c r="U512" s="17">
        <v>18000</v>
      </c>
      <c r="V512" s="53">
        <v>10</v>
      </c>
      <c r="W512" s="20">
        <f>$U512/$T512</f>
        <v>900</v>
      </c>
      <c r="X512" s="48"/>
      <c r="Y512" s="48"/>
      <c r="Z512" s="48"/>
      <c r="AA512" s="48"/>
      <c r="AB512" s="48"/>
      <c r="AC512" s="48">
        <f t="shared" si="46"/>
        <v>18000</v>
      </c>
      <c r="AD512">
        <f t="shared" si="43"/>
        <v>900</v>
      </c>
      <c r="AE512" s="17">
        <v>1</v>
      </c>
      <c r="AF512" s="17">
        <v>1</v>
      </c>
      <c r="AG512" s="17">
        <v>20</v>
      </c>
      <c r="AH512" s="17">
        <v>21000</v>
      </c>
      <c r="AI512" s="18">
        <v>11</v>
      </c>
      <c r="AJ512" s="27">
        <f>$AH512/$AG512</f>
        <v>1050</v>
      </c>
      <c r="AK512" s="48"/>
      <c r="AL512" s="48"/>
      <c r="AM512" s="48"/>
      <c r="AN512" s="48"/>
      <c r="AO512" s="48"/>
      <c r="AP512" s="149">
        <f t="shared" si="44"/>
        <v>21000</v>
      </c>
      <c r="AQ512" s="149">
        <f t="shared" si="42"/>
        <v>1050</v>
      </c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9">
        <v>4.25</v>
      </c>
      <c r="CE512" s="49">
        <v>4</v>
      </c>
      <c r="CF512" s="49">
        <v>3</v>
      </c>
      <c r="CG512" s="49">
        <v>3</v>
      </c>
      <c r="CH512" s="49">
        <v>4</v>
      </c>
      <c r="CI512" s="153">
        <f t="shared" si="45"/>
        <v>3.65</v>
      </c>
      <c r="CJ512" s="17">
        <v>4</v>
      </c>
      <c r="CK512" cm="1">
        <f t="array" ref="CK512">_xlfn.IFS([1]original_ver!CH268="จากการเข้าร่วมกิจกรรมอบรม ที่จัดโดยโครงการเกษตรกรปราดเปรื่อง (Smart Farmer)",1,[1]original_ver!CH268="จากการเข้าร่วมกิจกรรมอบรม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ๆ",3,[1]original_ver!CH268="จากการเรียนรู้ผ่านประสบการณ์ของผู้อื่น ได้แก่ เพื่อนบ้าน พี่น้อง เพื่อน และญาติ เป็นต้น",4,[1]original_ver!CH268="ไม่ได้เข้าร่วมกิจกรรมอบรมหรือเรียนรู้ใด ๆ (ข้ามไปข้อ 33)",5)</f>
        <v>5</v>
      </c>
      <c r="CL512" s="15" t="str" cm="1">
        <f t="array" ref="CL512">_xlfn.IFS([1]original_ver!CJ268="ความรู้ทางการเกษตรและการใช้เทคโนโลยีสำหรับการผลิตในฟาร์ม",1,[1]original_ver!CJ268="การวางแผนและจัดการฟาร์ม เช่น การเก็บเกี่ยว การเงิน และการวางแผนทางการตลาด",2,[1]original_ver!CJ268="การเป็นผู้ประกอบการทางการเกษตร",3,[1]original_ver!CJ268="การเพิ่มมูลค่าผลผลิต และการแปรรูปผลผลิต (รวมถึงการพัฒนาคุณภาพผลผลิต)",4,[1]original_ver!CJ268="","")</f>
        <v/>
      </c>
      <c r="CM512" s="48"/>
      <c r="CN512" s="48"/>
      <c r="CO512" s="15" t="str" cm="1">
        <f t="array" ref="CO512">_xlfn.IFS([1]original_ver!CN268="ความรู้ทางการเกษตรและการใช้เทคโนโลยีสำหรับการผลิตในฟาร์ม",1,[1]original_ver!CN268="การวางแผนและจัดการฟาร์ม เช่น การเก็บเกี่ยว การเงิน และการวางแผนทางการตลาด",2,[1]original_ver!CN268="การเป็นผู้ประกอบการทางการเกษตร",3,[1]original_ver!CN268="การเพิ่มมูลค่าผลผลิต และการแปรรูปผลผลิต (รวมถึงการพัฒนาคุณภาพผลผลิต)",4,[1]original_ver!CN268="","")</f>
        <v/>
      </c>
      <c r="CP512" s="48"/>
      <c r="CQ512" s="48"/>
      <c r="CR512" s="15" t="str" cm="1">
        <f t="array" ref="CR512">_xlfn.IFS([1]original_ver!CR268="ประยุกต์",1,[1]original_ver!CR268="ไม่ประยุกต์",0,[1]original_ver!CR268="","")</f>
        <v/>
      </c>
      <c r="CS512" s="15" t="str" cm="1">
        <f t="array" ref="CS512">_xlfn.IFS([1]original_ver!CS268="ประยุกต์",1,[1]original_ver!CS268="ไม่ประยุกต์",0,[1]original_ver!CS268="","")</f>
        <v/>
      </c>
      <c r="CT512" s="48"/>
      <c r="CU512" s="15" t="str" cm="1">
        <f t="array" ref="CU512">_xlfn.IFS([1]original_ver!CV268="ประยุกต์",1,[1]original_ver!CV268="ไม่ประยุกต์",0,[1]original_ver!CV268="","")</f>
        <v/>
      </c>
      <c r="CV512" s="48"/>
      <c r="CW512" s="15" t="str" cm="1">
        <f t="array" ref="CW512">_xlfn.IFS([1]original_ver!CY268="ประยุกต์",1,[1]original_ver!CY268="ไม่ประยุกต์",0,[1]original_ver!CY268="","")</f>
        <v/>
      </c>
      <c r="CX512" s="48"/>
      <c r="CY512" s="15" t="str" cm="1">
        <f t="array" ref="CY512">_xlfn.IFS([1]original_ver!DB268="ประยุกต์",1,[1]original_ver!DB268="ไม่ประยุกต์",0,[1]original_ver!DB268="","")</f>
        <v/>
      </c>
      <c r="CZ512" s="48"/>
      <c r="DA512" s="48"/>
      <c r="DB512" s="48"/>
      <c r="DC512" s="48"/>
      <c r="DD512" s="48"/>
      <c r="DE512" s="48"/>
      <c r="DF512" s="48"/>
      <c r="DG512" s="17">
        <v>2</v>
      </c>
      <c r="DH512" s="17">
        <v>2</v>
      </c>
      <c r="DI512" s="17">
        <v>1</v>
      </c>
      <c r="DJ512" s="17">
        <v>2</v>
      </c>
      <c r="DK512" s="17">
        <v>3</v>
      </c>
      <c r="DL512" s="17">
        <v>2</v>
      </c>
      <c r="DM512" s="48"/>
      <c r="DN512" s="48"/>
      <c r="DO512" s="48"/>
      <c r="DP512" s="48"/>
      <c r="DQ512" s="48"/>
      <c r="DR512" s="48"/>
      <c r="DS512" s="49">
        <v>3</v>
      </c>
      <c r="DT512" s="49">
        <v>3</v>
      </c>
      <c r="DU512" s="17">
        <v>3</v>
      </c>
      <c r="DV512" s="49">
        <v>3</v>
      </c>
      <c r="DW512" s="49">
        <v>3</v>
      </c>
      <c r="DX512" s="49">
        <v>3</v>
      </c>
      <c r="DY512" s="153"/>
      <c r="DZ512" s="25">
        <v>3</v>
      </c>
      <c r="EA512" s="25">
        <v>3</v>
      </c>
      <c r="EB512" s="25">
        <v>3</v>
      </c>
      <c r="EC512" s="25">
        <v>3</v>
      </c>
      <c r="ED512" s="25">
        <v>3</v>
      </c>
      <c r="EE512">
        <v>3</v>
      </c>
    </row>
    <row r="513" spans="1:135" x14ac:dyDescent="0.2">
      <c r="A513">
        <v>256</v>
      </c>
      <c r="AC513">
        <f t="shared" si="46"/>
        <v>0</v>
      </c>
      <c r="AD513" t="e">
        <f t="shared" si="43"/>
        <v>#DIV/0!</v>
      </c>
      <c r="AP513" s="148">
        <f t="shared" si="44"/>
        <v>0</v>
      </c>
      <c r="AQ513" s="148" t="e">
        <f t="shared" si="42"/>
        <v>#DIV/0!</v>
      </c>
      <c r="CI513" s="148" t="e">
        <f t="shared" si="45"/>
        <v>#DIV/0!</v>
      </c>
    </row>
    <row r="514" spans="1:135" x14ac:dyDescent="0.2">
      <c r="A514">
        <v>257</v>
      </c>
      <c r="B514" s="15">
        <v>852</v>
      </c>
      <c r="C514" s="50" t="s">
        <v>824</v>
      </c>
      <c r="D514" cm="1">
        <f t="array" ref="D514">_xlfn.IFS([1]original_ver!D269="Participant",1,[1]original_ver!D269="Non-Participant",0,[1]original_ver!D269="","")</f>
        <v>0</v>
      </c>
      <c r="E514" s="15">
        <v>2</v>
      </c>
      <c r="F514" s="17" cm="1">
        <f t="array" ref="F514">_xlfn.IFS([1]original_ver!F269="ชาย",1,[1]original_ver!F269="หญิง",0,[1]original_ver!F269="","")</f>
        <v>0</v>
      </c>
      <c r="G514" s="15">
        <v>36</v>
      </c>
      <c r="H514" s="17" cm="1">
        <f t="array" ref="H514">_xlfn.IFS([1]original_ver!H269="ไม่มีการศึกษา",0,[1]original_ver!H269="ประถมศึกษา",1,[1]original_ver!H269="มัธยมศึกษาตอนต้น",2,[1]original_ver!H269="มัธยมศึกษาตอนปลาย",3,[1]original_ver!H269="อนุปริญญา (ปวช., ปวส., ฝึกหัดครู)",4,[1]original_ver!H269="ปริญญาตรี",5,[1]original_ver!H269="สูงกว่าปริญญาตรี",6,[1]original_ver!H269="","")</f>
        <v>5</v>
      </c>
      <c r="I514" s="17" cm="1">
        <f t="array" ref="I514">_xlfn.IFS([1]original_ver!I269="โสด",1,[1]original_ver!I269="สมรส/อยู่ด้วยกัน",2,[1]original_ver!I269="หย่าร้าง/แยกกันอยู่",3,[1]original_ver!I269="หม้าย",4,[1]original_ver!I269="","")</f>
        <v>1</v>
      </c>
      <c r="J514" s="15">
        <v>3</v>
      </c>
      <c r="K514" s="15">
        <v>2</v>
      </c>
      <c r="L514" s="17" cm="1">
        <f t="array" ref="L514">_xlfn.IFS([1]original_ver!L269="ใช่",1,[1]original_ver!L269="ไม่ใช่",0,[1]original_ver!L269="","")</f>
        <v>1</v>
      </c>
      <c r="M514" s="17" cm="1">
        <f t="array" ref="M514">_xlfn.IFS([1]original_ver!M269="กู้ยืม",1,[1]original_ver!M269="ไม่กู้ยืม",0,[1]original_ver!M269="","")</f>
        <v>0</v>
      </c>
      <c r="N514" s="17">
        <f>IF($O514&gt;1, 1,0)</f>
        <v>1</v>
      </c>
      <c r="O514" s="23">
        <v>300000</v>
      </c>
      <c r="P514" s="17" cm="1">
        <f t="array" ref="P514">_xlfn.IFS([1]original_ver!O269="ใช่",1,[1]original_ver!O269="ไม่ใช่",0,[1]original_ver!O269="","")</f>
        <v>0</v>
      </c>
      <c r="Q514" s="17"/>
      <c r="R514" s="17">
        <v>7</v>
      </c>
      <c r="S514" s="17">
        <v>1</v>
      </c>
      <c r="T514" s="17">
        <v>5</v>
      </c>
      <c r="U514" s="17">
        <v>8000</v>
      </c>
      <c r="V514" s="17">
        <v>28</v>
      </c>
      <c r="W514" s="22">
        <f>$U514/$T514</f>
        <v>1600</v>
      </c>
      <c r="X514" s="48"/>
      <c r="Y514" s="48"/>
      <c r="Z514" s="48"/>
      <c r="AA514" s="48"/>
      <c r="AB514" s="48"/>
      <c r="AC514" s="48">
        <f t="shared" si="46"/>
        <v>8000</v>
      </c>
      <c r="AD514">
        <f t="shared" si="43"/>
        <v>1600</v>
      </c>
      <c r="AE514" s="17">
        <v>7</v>
      </c>
      <c r="AF514" s="17">
        <v>1</v>
      </c>
      <c r="AG514" s="17">
        <v>5</v>
      </c>
      <c r="AH514" s="17">
        <v>9000</v>
      </c>
      <c r="AI514" s="17">
        <v>30</v>
      </c>
      <c r="AJ514" s="27">
        <f>$AH514/$AG514</f>
        <v>1800</v>
      </c>
      <c r="AK514" s="48"/>
      <c r="AL514" s="48"/>
      <c r="AM514" s="48"/>
      <c r="AN514" s="48"/>
      <c r="AO514" s="48"/>
      <c r="AP514" s="149">
        <f t="shared" si="44"/>
        <v>9000</v>
      </c>
      <c r="AQ514" s="149">
        <f t="shared" ref="AQ514:AQ577" si="47">$AP514/$AG514</f>
        <v>1800</v>
      </c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9">
        <v>3</v>
      </c>
      <c r="CE514" s="49">
        <v>3</v>
      </c>
      <c r="CF514" s="49">
        <v>3</v>
      </c>
      <c r="CG514" s="49">
        <v>3</v>
      </c>
      <c r="CH514" s="49">
        <v>3</v>
      </c>
      <c r="CI514" s="153">
        <f t="shared" si="45"/>
        <v>3</v>
      </c>
      <c r="CJ514" s="17">
        <v>3</v>
      </c>
      <c r="CK514" cm="1">
        <f t="array" ref="CK514">_xlfn.IFS([1]original_ver!CH269="จากการเข้าร่วมกิจกรรมอบรม ที่จัดโดยโครงการเกษตรกรปราดเปรื่อง (Smart Farmer)",1,[1]original_ver!CH269="จากการเข้าร่วมกิจกรรมอบรม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ๆ",3,[1]original_ver!CH269="จากการเรียนรู้ผ่านประสบการณ์ของผู้อื่น ได้แก่ เพื่อนบ้าน พี่น้อง เพื่อน และญาติ เป็นต้น",4,[1]original_ver!CH269="ไม่ได้เข้าร่วมกิจกรรมอบรมหรือเรียนรู้ใด ๆ (ข้ามไปข้อ 33)",5)</f>
        <v>5</v>
      </c>
      <c r="CL514" s="15" t="str" cm="1">
        <f t="array" ref="CL514">_xlfn.IFS([1]original_ver!CJ269="ความรู้ทางการเกษตรและการใช้เทคโนโลยีสำหรับการผลิตในฟาร์ม",1,[1]original_ver!CJ269="การวางแผนและจัดการฟาร์ม เช่น การเก็บเกี่ยว การเงิน และการวางแผนทางการตลาด",2,[1]original_ver!CJ269="การเป็นผู้ประกอบการทางการเกษตร",3,[1]original_ver!CJ269="การเพิ่มมูลค่าผลผลิต และการแปรรูปผลผลิต (รวมถึงการพัฒนาคุณภาพผลผลิต)",4,[1]original_ver!CJ269="","")</f>
        <v/>
      </c>
      <c r="CM514" s="48"/>
      <c r="CN514" s="48"/>
      <c r="CO514" s="15" t="str" cm="1">
        <f t="array" ref="CO514">_xlfn.IFS([1]original_ver!CN269="ความรู้ทางการเกษตรและการใช้เทคโนโลยีสำหรับการผลิตในฟาร์ม",1,[1]original_ver!CN269="การวางแผนและจัดการฟาร์ม เช่น การเก็บเกี่ยว การเงิน และการวางแผนทางการตลาด",2,[1]original_ver!CN269="การเป็นผู้ประกอบการทางการเกษตร",3,[1]original_ver!CN269="การเพิ่มมูลค่าผลผลิต และการแปรรูปผลผลิต (รวมถึงการพัฒนาคุณภาพผลผลิต)",4,[1]original_ver!CN269="","")</f>
        <v/>
      </c>
      <c r="CP514" s="48"/>
      <c r="CQ514" s="48"/>
      <c r="CR514" s="15" t="str" cm="1">
        <f t="array" ref="CR514">_xlfn.IFS([1]original_ver!CR269="ประยุกต์",1,[1]original_ver!CR269="ไม่ประยุกต์",0,[1]original_ver!CR269="","")</f>
        <v/>
      </c>
      <c r="CS514" s="15" t="str" cm="1">
        <f t="array" ref="CS514">_xlfn.IFS([1]original_ver!CS269="ประยุกต์",1,[1]original_ver!CS269="ไม่ประยุกต์",0,[1]original_ver!CS269="","")</f>
        <v/>
      </c>
      <c r="CT514" s="48"/>
      <c r="CU514" s="15" t="str" cm="1">
        <f t="array" ref="CU514">_xlfn.IFS([1]original_ver!CV269="ประยุกต์",1,[1]original_ver!CV269="ไม่ประยุกต์",0,[1]original_ver!CV269="","")</f>
        <v/>
      </c>
      <c r="CV514" s="48"/>
      <c r="CW514" s="15" t="str" cm="1">
        <f t="array" ref="CW514">_xlfn.IFS([1]original_ver!CY269="ประยุกต์",1,[1]original_ver!CY269="ไม่ประยุกต์",0,[1]original_ver!CY269="","")</f>
        <v/>
      </c>
      <c r="CX514" s="48"/>
      <c r="CY514" s="15" t="str" cm="1">
        <f t="array" ref="CY514">_xlfn.IFS([1]original_ver!DB269="ประยุกต์",1,[1]original_ver!DB269="ไม่ประยุกต์",0,[1]original_ver!DB269="","")</f>
        <v/>
      </c>
      <c r="CZ514" s="48"/>
      <c r="DA514" s="48"/>
      <c r="DB514" s="48"/>
      <c r="DC514" s="48"/>
      <c r="DD514" s="48"/>
      <c r="DE514" s="48"/>
      <c r="DF514" s="48"/>
      <c r="DG514" s="17">
        <v>1</v>
      </c>
      <c r="DH514" s="17">
        <v>4</v>
      </c>
      <c r="DI514" s="17">
        <v>2</v>
      </c>
      <c r="DJ514" s="17">
        <v>4</v>
      </c>
      <c r="DK514" s="48"/>
      <c r="DL514" s="48"/>
      <c r="DM514" s="17">
        <v>3</v>
      </c>
      <c r="DN514" s="17">
        <v>4</v>
      </c>
      <c r="DO514" s="48"/>
      <c r="DP514" s="48"/>
      <c r="DQ514" s="48"/>
      <c r="DR514" s="48"/>
      <c r="DS514" s="49">
        <v>2</v>
      </c>
      <c r="DT514" s="49">
        <v>2</v>
      </c>
      <c r="DU514" s="17">
        <v>2</v>
      </c>
      <c r="DV514" s="49">
        <v>2</v>
      </c>
      <c r="DW514" s="49">
        <v>2</v>
      </c>
      <c r="DX514" s="49">
        <v>2</v>
      </c>
      <c r="DY514" s="153"/>
      <c r="DZ514" s="25">
        <v>3</v>
      </c>
      <c r="EA514" s="25">
        <v>3</v>
      </c>
      <c r="EB514" s="25">
        <v>3</v>
      </c>
      <c r="EC514" s="25">
        <v>3</v>
      </c>
      <c r="ED514" s="25">
        <v>3</v>
      </c>
      <c r="EE514">
        <v>3</v>
      </c>
    </row>
    <row r="515" spans="1:135" x14ac:dyDescent="0.2">
      <c r="A515">
        <v>257</v>
      </c>
      <c r="AC515">
        <f t="shared" si="46"/>
        <v>0</v>
      </c>
      <c r="AD515" t="e">
        <f t="shared" ref="AD515:AD578" si="48">$AC515/$T515</f>
        <v>#DIV/0!</v>
      </c>
      <c r="AP515" s="148">
        <f t="shared" ref="AP515:AP578" si="49">$AH515+$AM515</f>
        <v>0</v>
      </c>
      <c r="AQ515" s="148" t="e">
        <f t="shared" si="47"/>
        <v>#DIV/0!</v>
      </c>
      <c r="CI515" s="148" t="e">
        <f t="shared" ref="CI515:CI578" si="50">AVERAGE($CD515:$CH515)</f>
        <v>#DIV/0!</v>
      </c>
    </row>
    <row r="516" spans="1:135" x14ac:dyDescent="0.2">
      <c r="A516">
        <v>258</v>
      </c>
      <c r="B516" s="15">
        <v>853</v>
      </c>
      <c r="C516" s="47" t="s">
        <v>825</v>
      </c>
      <c r="D516" cm="1">
        <f t="array" ref="D516">_xlfn.IFS([1]original_ver!D270="Participant",1,[1]original_ver!D270="Non-Participant",0,[1]original_ver!D270="","")</f>
        <v>0</v>
      </c>
      <c r="E516" s="15">
        <v>2</v>
      </c>
      <c r="F516" s="17" cm="1">
        <f t="array" ref="F516">_xlfn.IFS([1]original_ver!F270="ชาย",1,[1]original_ver!F270="หญิง",0,[1]original_ver!F270="","")</f>
        <v>0</v>
      </c>
      <c r="G516" s="15">
        <v>55</v>
      </c>
      <c r="H516" s="17" cm="1">
        <f t="array" ref="H516">_xlfn.IFS([1]original_ver!H270="ไม่มีการศึกษา",0,[1]original_ver!H270="ประถมศึกษา",1,[1]original_ver!H270="มัธยมศึกษาตอนต้น",2,[1]original_ver!H270="มัธยมศึกษาตอนปลาย",3,[1]original_ver!H270="อนุปริญญา (ปวช., ปวส., ฝึกหัดครู)",4,[1]original_ver!H270="ปริญญาตรี",5,[1]original_ver!H270="สูงกว่าปริญญาตรี",6,[1]original_ver!H270="","")</f>
        <v>4</v>
      </c>
      <c r="I516" s="17" cm="1">
        <f t="array" ref="I516">_xlfn.IFS([1]original_ver!I270="โสด",1,[1]original_ver!I270="สมรส/อยู่ด้วยกัน",2,[1]original_ver!I270="หย่าร้าง/แยกกันอยู่",3,[1]original_ver!I270="หม้าย",4,[1]original_ver!I270="","")</f>
        <v>2</v>
      </c>
      <c r="J516" s="15">
        <v>6</v>
      </c>
      <c r="K516" s="15">
        <v>25</v>
      </c>
      <c r="L516" s="17" cm="1">
        <f t="array" ref="L516">_xlfn.IFS([1]original_ver!L270="ใช่",1,[1]original_ver!L270="ไม่ใช่",0,[1]original_ver!L270="","")</f>
        <v>0</v>
      </c>
      <c r="M516" s="17" cm="1">
        <f t="array" ref="M516">_xlfn.IFS([1]original_ver!M270="กู้ยืม",1,[1]original_ver!M270="ไม่กู้ยืม",0,[1]original_ver!M270="","")</f>
        <v>1</v>
      </c>
      <c r="N516" s="17">
        <f>IF($O516&gt;1, 1,0)</f>
        <v>1</v>
      </c>
      <c r="O516" s="23">
        <v>120000</v>
      </c>
      <c r="P516" s="17" cm="1">
        <f t="array" ref="P516">_xlfn.IFS([1]original_ver!O270="ใช่",1,[1]original_ver!O270="ไม่ใช่",0,[1]original_ver!O270="","")</f>
        <v>0</v>
      </c>
      <c r="Q516" s="17"/>
      <c r="R516" s="17">
        <v>1</v>
      </c>
      <c r="S516" s="17">
        <v>1</v>
      </c>
      <c r="T516" s="17">
        <v>17</v>
      </c>
      <c r="U516" s="17">
        <v>19000</v>
      </c>
      <c r="V516" s="53">
        <v>9</v>
      </c>
      <c r="W516" s="20">
        <f>$U516/$T516</f>
        <v>1117.6470588235295</v>
      </c>
      <c r="X516" s="48"/>
      <c r="Y516" s="48"/>
      <c r="Z516" s="48"/>
      <c r="AA516" s="48"/>
      <c r="AB516" s="48"/>
      <c r="AC516" s="48">
        <f t="shared" si="46"/>
        <v>19000</v>
      </c>
      <c r="AD516">
        <f t="shared" si="48"/>
        <v>1117.6470588235295</v>
      </c>
      <c r="AE516" s="17">
        <v>1</v>
      </c>
      <c r="AF516" s="17">
        <v>1</v>
      </c>
      <c r="AG516" s="17">
        <v>17</v>
      </c>
      <c r="AH516" s="17">
        <v>23000</v>
      </c>
      <c r="AI516" s="18">
        <v>10</v>
      </c>
      <c r="AJ516" s="27">
        <f>$AH516/$AG516</f>
        <v>1352.9411764705883</v>
      </c>
      <c r="AK516" s="48"/>
      <c r="AL516" s="48"/>
      <c r="AM516" s="48"/>
      <c r="AN516" s="48"/>
      <c r="AO516" s="48"/>
      <c r="AP516" s="149">
        <f t="shared" si="49"/>
        <v>23000</v>
      </c>
      <c r="AQ516" s="149">
        <f t="shared" si="47"/>
        <v>1352.9411764705883</v>
      </c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9">
        <v>3</v>
      </c>
      <c r="CE516" s="49">
        <v>3</v>
      </c>
      <c r="CF516" s="49">
        <v>3</v>
      </c>
      <c r="CG516" s="49">
        <v>3</v>
      </c>
      <c r="CH516" s="49">
        <v>3</v>
      </c>
      <c r="CI516" s="153">
        <f t="shared" si="50"/>
        <v>3</v>
      </c>
      <c r="CJ516" s="17">
        <v>3</v>
      </c>
      <c r="CK516" cm="1">
        <f t="array" ref="CK516">_xlfn.IFS([1]original_ver!CH270="จากการเข้าร่วมกิจกรรมอบรม ที่จัดโดยโครงการเกษตรกรปราดเปรื่อง (Smart Farmer)",1,[1]original_ver!CH270="จากการเข้าร่วมกิจกรรมอบรม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ๆ",3,[1]original_ver!CH270="จากการเรียนรู้ผ่านประสบการณ์ของผู้อื่น ได้แก่ เพื่อนบ้าน พี่น้อง เพื่อน และญาติ เป็นต้น",4,[1]original_ver!CH270="ไม่ได้เข้าร่วมกิจกรรมอบรมหรือเรียนรู้ใด ๆ (ข้ามไปข้อ 33)",5)</f>
        <v>2</v>
      </c>
      <c r="CL516" s="15" cm="1">
        <f t="array" ref="CL516">_xlfn.IFS([1]original_ver!CJ270="ความรู้ทางการเกษตรและการใช้เทคโนโลยีสำหรับการผลิตในฟาร์ม",1,[1]original_ver!CJ270="การวางแผนและจัดการฟาร์ม เช่น การเก็บเกี่ยว การเงิน และการวางแผนทางการตลาด",2,[1]original_ver!CJ270="การเป็นผู้ประกอบการทางการเกษตร",3,[1]original_ver!CJ270="การเพิ่มมูลค่าผลผลิต และการแปรรูปผลผลิต (รวมถึงการพัฒนาคุณภาพผลผลิต)",4,[1]original_ver!CJ270="","")</f>
        <v>2</v>
      </c>
      <c r="CM516" s="17">
        <v>5</v>
      </c>
      <c r="CN516" s="17">
        <v>2</v>
      </c>
      <c r="CO516" s="15" cm="1">
        <f t="array" ref="CO516">_xlfn.IFS([1]original_ver!CN270="ความรู้ทางการเกษตรและการใช้เทคโนโลยีสำหรับการผลิตในฟาร์ม",1,[1]original_ver!CN270="การวางแผนและจัดการฟาร์ม เช่น การเก็บเกี่ยว การเงิน และการวางแผนทางการตลาด",2,[1]original_ver!CN270="การเป็นผู้ประกอบการทางการเกษตร",3,[1]original_ver!CN270="การเพิ่มมูลค่าผลผลิต และการแปรรูปผลผลิต (รวมถึงการพัฒนาคุณภาพผลผลิต)",4,[1]original_ver!CN270="","")</f>
        <v>4</v>
      </c>
      <c r="CP516" s="17">
        <v>2</v>
      </c>
      <c r="CQ516" s="17">
        <v>2</v>
      </c>
      <c r="CR516" s="15" cm="1">
        <f t="array" ref="CR516">_xlfn.IFS([1]original_ver!CR270="ประยุกต์",1,[1]original_ver!CR270="ไม่ประยุกต์",0,[1]original_ver!CR270="","")</f>
        <v>1</v>
      </c>
      <c r="CS516" s="15" cm="1">
        <f t="array" ref="CS516">_xlfn.IFS([1]original_ver!CS270="ประยุกต์",1,[1]original_ver!CS270="ไม่ประยุกต์",0,[1]original_ver!CS270="","")</f>
        <v>1</v>
      </c>
      <c r="CT516" s="48"/>
      <c r="CU516" s="15" cm="1">
        <f t="array" ref="CU516">_xlfn.IFS([1]original_ver!CV270="ประยุกต์",1,[1]original_ver!CV270="ไม่ประยุกต์",0,[1]original_ver!CV270="","")</f>
        <v>1</v>
      </c>
      <c r="CV516" s="48"/>
      <c r="CW516" s="15" cm="1">
        <f t="array" ref="CW516">_xlfn.IFS([1]original_ver!CY270="ประยุกต์",1,[1]original_ver!CY270="ไม่ประยุกต์",0,[1]original_ver!CY270="","")</f>
        <v>1</v>
      </c>
      <c r="CX516" s="48"/>
      <c r="CY516" s="15" cm="1">
        <f t="array" ref="CY516">_xlfn.IFS([1]original_ver!DB270="ประยุกต์",1,[1]original_ver!DB270="ไม่ประยุกต์",0,[1]original_ver!DB270="","")</f>
        <v>1</v>
      </c>
      <c r="CZ516" s="48"/>
      <c r="DA516" s="48"/>
      <c r="DB516" s="48"/>
      <c r="DC516" s="48"/>
      <c r="DD516" s="48"/>
      <c r="DE516" s="48"/>
      <c r="DF516" s="48"/>
      <c r="DG516" s="17">
        <v>1</v>
      </c>
      <c r="DH516" s="17">
        <v>2</v>
      </c>
      <c r="DI516" s="17">
        <v>2</v>
      </c>
      <c r="DJ516" s="17">
        <v>2</v>
      </c>
      <c r="DK516" s="17">
        <v>3</v>
      </c>
      <c r="DL516" s="17">
        <v>2</v>
      </c>
      <c r="DM516" s="48"/>
      <c r="DN516" s="48"/>
      <c r="DO516" s="48"/>
      <c r="DP516" s="48"/>
      <c r="DQ516" s="48"/>
      <c r="DR516" s="48"/>
      <c r="DS516" s="49">
        <v>3</v>
      </c>
      <c r="DT516" s="49">
        <v>3</v>
      </c>
      <c r="DU516" s="17">
        <v>2</v>
      </c>
      <c r="DV516" s="49">
        <v>2</v>
      </c>
      <c r="DW516" s="49">
        <v>2</v>
      </c>
      <c r="DX516" s="49">
        <v>2</v>
      </c>
      <c r="DY516" s="153"/>
      <c r="DZ516" s="25">
        <v>3</v>
      </c>
      <c r="EA516" s="25">
        <v>3</v>
      </c>
      <c r="EB516" s="25">
        <v>3</v>
      </c>
      <c r="EC516" s="25">
        <v>3</v>
      </c>
      <c r="ED516" s="25">
        <v>3</v>
      </c>
      <c r="EE516">
        <v>3</v>
      </c>
    </row>
    <row r="517" spans="1:135" x14ac:dyDescent="0.2">
      <c r="A517">
        <v>258</v>
      </c>
      <c r="AC517">
        <f t="shared" si="46"/>
        <v>0</v>
      </c>
      <c r="AD517" t="e">
        <f t="shared" si="48"/>
        <v>#DIV/0!</v>
      </c>
      <c r="AP517" s="148">
        <f t="shared" si="49"/>
        <v>0</v>
      </c>
      <c r="AQ517" s="148" t="e">
        <f t="shared" si="47"/>
        <v>#DIV/0!</v>
      </c>
      <c r="CI517" s="148" t="e">
        <f t="shared" si="50"/>
        <v>#DIV/0!</v>
      </c>
    </row>
    <row r="518" spans="1:135" x14ac:dyDescent="0.2">
      <c r="A518">
        <v>259</v>
      </c>
      <c r="B518" s="15">
        <v>854</v>
      </c>
      <c r="C518" s="50" t="s">
        <v>826</v>
      </c>
      <c r="D518" cm="1">
        <f t="array" ref="D518">_xlfn.IFS([1]original_ver!D271="Participant",1,[1]original_ver!D271="Non-Participant",0,[1]original_ver!D271="","")</f>
        <v>0</v>
      </c>
      <c r="E518" s="15">
        <v>2</v>
      </c>
      <c r="F518" s="17" cm="1">
        <f t="array" ref="F518">_xlfn.IFS([1]original_ver!F271="ชาย",1,[1]original_ver!F271="หญิง",0,[1]original_ver!F271="","")</f>
        <v>0</v>
      </c>
      <c r="G518" s="15">
        <v>42</v>
      </c>
      <c r="H518" s="17" cm="1">
        <f t="array" ref="H518">_xlfn.IFS([1]original_ver!H271="ไม่มีการศึกษา",0,[1]original_ver!H271="ประถมศึกษา",1,[1]original_ver!H271="มัธยมศึกษาตอนต้น",2,[1]original_ver!H271="มัธยมศึกษาตอนปลาย",3,[1]original_ver!H271="อนุปริญญา (ปวช., ปวส., ฝึกหัดครู)",4,[1]original_ver!H271="ปริญญาตรี",5,[1]original_ver!H271="สูงกว่าปริญญาตรี",6,[1]original_ver!H271="","")</f>
        <v>4</v>
      </c>
      <c r="I518" s="17" cm="1">
        <f t="array" ref="I518">_xlfn.IFS([1]original_ver!I271="โสด",1,[1]original_ver!I271="สมรส/อยู่ด้วยกัน",2,[1]original_ver!I271="หย่าร้าง/แยกกันอยู่",3,[1]original_ver!I271="หม้าย",4,[1]original_ver!I271="","")</f>
        <v>1</v>
      </c>
      <c r="J518" s="15">
        <v>4</v>
      </c>
      <c r="K518" s="15">
        <v>7</v>
      </c>
      <c r="L518" s="17" cm="1">
        <f t="array" ref="L518">_xlfn.IFS([1]original_ver!L271="ใช่",1,[1]original_ver!L271="ไม่ใช่",0,[1]original_ver!L271="","")</f>
        <v>0</v>
      </c>
      <c r="M518" s="17" cm="1">
        <f t="array" ref="M518">_xlfn.IFS([1]original_ver!M271="กู้ยืม",1,[1]original_ver!M271="ไม่กู้ยืม",0,[1]original_ver!M271="","")</f>
        <v>0</v>
      </c>
      <c r="N518" s="17">
        <f>IF($O518&gt;1, 1,0)</f>
        <v>1</v>
      </c>
      <c r="O518" s="23">
        <v>150000</v>
      </c>
      <c r="P518" s="17" cm="1">
        <f t="array" ref="P518">_xlfn.IFS([1]original_ver!O271="ใช่",1,[1]original_ver!O271="ไม่ใช่",0,[1]original_ver!O271="","")</f>
        <v>0</v>
      </c>
      <c r="Q518" s="17"/>
      <c r="R518" s="17">
        <v>7</v>
      </c>
      <c r="S518" s="17">
        <v>1</v>
      </c>
      <c r="T518" s="17">
        <v>15</v>
      </c>
      <c r="U518" s="17">
        <v>15000</v>
      </c>
      <c r="V518" s="17">
        <v>38</v>
      </c>
      <c r="W518" s="22">
        <f>$U518/$T518</f>
        <v>1000</v>
      </c>
      <c r="X518" s="48"/>
      <c r="Y518" s="48"/>
      <c r="Z518" s="48"/>
      <c r="AA518" s="48"/>
      <c r="AB518" s="48"/>
      <c r="AC518" s="48">
        <f t="shared" si="46"/>
        <v>15000</v>
      </c>
      <c r="AD518">
        <f t="shared" si="48"/>
        <v>1000</v>
      </c>
      <c r="AE518" s="17">
        <v>7</v>
      </c>
      <c r="AF518" s="17">
        <v>1</v>
      </c>
      <c r="AG518" s="17">
        <v>15</v>
      </c>
      <c r="AH518" s="17">
        <v>18000</v>
      </c>
      <c r="AI518" s="17">
        <v>35</v>
      </c>
      <c r="AJ518" s="27">
        <f>$AH518/$AG518</f>
        <v>1200</v>
      </c>
      <c r="AK518" s="48"/>
      <c r="AL518" s="48"/>
      <c r="AM518" s="48"/>
      <c r="AN518" s="48"/>
      <c r="AO518" s="48"/>
      <c r="AP518" s="149">
        <f t="shared" si="49"/>
        <v>18000</v>
      </c>
      <c r="AQ518" s="149">
        <f t="shared" si="47"/>
        <v>1200</v>
      </c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9">
        <v>3</v>
      </c>
      <c r="CE518" s="49">
        <v>3</v>
      </c>
      <c r="CF518" s="49">
        <v>3</v>
      </c>
      <c r="CG518" s="49">
        <v>3</v>
      </c>
      <c r="CH518" s="49">
        <v>3</v>
      </c>
      <c r="CI518" s="153">
        <f t="shared" si="50"/>
        <v>3</v>
      </c>
      <c r="CJ518" s="17">
        <v>3</v>
      </c>
      <c r="CK518" cm="1">
        <f t="array" ref="CK518">_xlfn.IFS([1]original_ver!CH271="จากการเข้าร่วมกิจกรรมอบรม ที่จัดโดยโครงการเกษตรกรปราดเปรื่อง (Smart Farmer)",1,[1]original_ver!CH271="จากการเข้าร่วมกิจกรรมอบรม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ๆ",3,[1]original_ver!CH271="จากการเรียนรู้ผ่านประสบการณ์ของผู้อื่น ได้แก่ เพื่อนบ้าน พี่น้อง เพื่อน และญาติ เป็นต้น",4,[1]original_ver!CH271="ไม่ได้เข้าร่วมกิจกรรมอบรมหรือเรียนรู้ใด ๆ (ข้ามไปข้อ 33)",5)</f>
        <v>3</v>
      </c>
      <c r="CL518" s="15" cm="1">
        <f t="array" ref="CL518">_xlfn.IFS([1]original_ver!CJ271="ความรู้ทางการเกษตรและการใช้เทคโนโลยีสำหรับการผลิตในฟาร์ม",1,[1]original_ver!CJ271="การวางแผนและจัดการฟาร์ม เช่น การเก็บเกี่ยว การเงิน และการวางแผนทางการตลาด",2,[1]original_ver!CJ271="การเป็นผู้ประกอบการทางการเกษตร",3,[1]original_ver!CJ271="การเพิ่มมูลค่าผลผลิต และการแปรรูปผลผลิต (รวมถึงการพัฒนาคุณภาพผลผลิต)",4,[1]original_ver!CJ271="","")</f>
        <v>4</v>
      </c>
      <c r="CM518" s="17">
        <v>3</v>
      </c>
      <c r="CN518" s="17">
        <v>4</v>
      </c>
      <c r="CO518" s="15" cm="1">
        <f t="array" ref="CO518">_xlfn.IFS([1]original_ver!CN271="ความรู้ทางการเกษตรและการใช้เทคโนโลยีสำหรับการผลิตในฟาร์ม",1,[1]original_ver!CN271="การวางแผนและจัดการฟาร์ม เช่น การเก็บเกี่ยว การเงิน และการวางแผนทางการตลาด",2,[1]original_ver!CN271="การเป็นผู้ประกอบการทางการเกษตร",3,[1]original_ver!CN271="การเพิ่มมูลค่าผลผลิต และการแปรรูปผลผลิต (รวมถึงการพัฒนาคุณภาพผลผลิต)",4,[1]original_ver!CN271="","")</f>
        <v>2</v>
      </c>
      <c r="CP518" s="17">
        <v>1</v>
      </c>
      <c r="CQ518" s="17">
        <v>4</v>
      </c>
      <c r="CR518" s="15" cm="1">
        <f t="array" ref="CR518">_xlfn.IFS([1]original_ver!CR271="ประยุกต์",1,[1]original_ver!CR271="ไม่ประยุกต์",0,[1]original_ver!CR271="","")</f>
        <v>1</v>
      </c>
      <c r="CS518" s="15" cm="1">
        <f t="array" ref="CS518">_xlfn.IFS([1]original_ver!CS271="ประยุกต์",1,[1]original_ver!CS271="ไม่ประยุกต์",0,[1]original_ver!CS271="","")</f>
        <v>1</v>
      </c>
      <c r="CT518" s="48"/>
      <c r="CU518" s="15" cm="1">
        <f t="array" ref="CU518">_xlfn.IFS([1]original_ver!CV271="ประยุกต์",1,[1]original_ver!CV271="ไม่ประยุกต์",0,[1]original_ver!CV271="","")</f>
        <v>1</v>
      </c>
      <c r="CV518" s="48"/>
      <c r="CW518" s="15" cm="1">
        <f t="array" ref="CW518">_xlfn.IFS([1]original_ver!CY271="ประยุกต์",1,[1]original_ver!CY271="ไม่ประยุกต์",0,[1]original_ver!CY271="","")</f>
        <v>1</v>
      </c>
      <c r="CX518" s="48"/>
      <c r="CY518" s="15" cm="1">
        <f t="array" ref="CY518">_xlfn.IFS([1]original_ver!DB271="ประยุกต์",1,[1]original_ver!DB271="ไม่ประยุกต์",0,[1]original_ver!DB271="","")</f>
        <v>1</v>
      </c>
      <c r="CZ518" s="48"/>
      <c r="DA518" s="48"/>
      <c r="DB518" s="48"/>
      <c r="DC518" s="48"/>
      <c r="DD518" s="48"/>
      <c r="DE518" s="48"/>
      <c r="DF518" s="48"/>
      <c r="DG518" s="48"/>
      <c r="DH518" s="48"/>
      <c r="DI518" s="17">
        <v>3</v>
      </c>
      <c r="DJ518" s="17">
        <v>4</v>
      </c>
      <c r="DK518" s="17">
        <v>2</v>
      </c>
      <c r="DL518" s="17">
        <v>4</v>
      </c>
      <c r="DM518" s="17">
        <v>1</v>
      </c>
      <c r="DN518" s="17">
        <v>4</v>
      </c>
      <c r="DO518" s="48"/>
      <c r="DP518" s="48"/>
      <c r="DQ518" s="48"/>
      <c r="DR518" s="48"/>
      <c r="DS518" s="49">
        <v>3</v>
      </c>
      <c r="DT518" s="49">
        <v>3</v>
      </c>
      <c r="DU518" s="17">
        <v>3</v>
      </c>
      <c r="DV518" s="49">
        <v>3</v>
      </c>
      <c r="DW518" s="49">
        <v>3</v>
      </c>
      <c r="DX518" s="49">
        <v>3</v>
      </c>
      <c r="DY518" s="153"/>
      <c r="DZ518" s="25">
        <v>3</v>
      </c>
      <c r="EA518" s="25">
        <v>3</v>
      </c>
      <c r="EB518" s="25">
        <v>3</v>
      </c>
      <c r="EC518" s="25">
        <v>3</v>
      </c>
      <c r="ED518" s="25">
        <v>3</v>
      </c>
      <c r="EE518">
        <v>3</v>
      </c>
    </row>
    <row r="519" spans="1:135" x14ac:dyDescent="0.2">
      <c r="A519">
        <v>259</v>
      </c>
      <c r="AC519">
        <f t="shared" si="46"/>
        <v>0</v>
      </c>
      <c r="AD519" t="e">
        <f t="shared" si="48"/>
        <v>#DIV/0!</v>
      </c>
      <c r="AP519" s="148">
        <f t="shared" si="49"/>
        <v>0</v>
      </c>
      <c r="AQ519" s="148" t="e">
        <f t="shared" si="47"/>
        <v>#DIV/0!</v>
      </c>
      <c r="CI519" s="148" t="e">
        <f t="shared" si="50"/>
        <v>#DIV/0!</v>
      </c>
    </row>
    <row r="520" spans="1:135" x14ac:dyDescent="0.2">
      <c r="A520">
        <v>260</v>
      </c>
      <c r="B520" s="15">
        <v>855</v>
      </c>
      <c r="C520" s="50" t="s">
        <v>827</v>
      </c>
      <c r="D520" cm="1">
        <f t="array" ref="D520">_xlfn.IFS([1]original_ver!D272="Participant",1,[1]original_ver!D272="Non-Participant",0,[1]original_ver!D272="","")</f>
        <v>0</v>
      </c>
      <c r="E520" s="15">
        <v>2</v>
      </c>
      <c r="F520" s="17" cm="1">
        <f t="array" ref="F520">_xlfn.IFS([1]original_ver!F272="ชาย",1,[1]original_ver!F272="หญิง",0,[1]original_ver!F272="","")</f>
        <v>0</v>
      </c>
      <c r="G520" s="15">
        <v>45</v>
      </c>
      <c r="H520" s="17" cm="1">
        <f t="array" ref="H520">_xlfn.IFS([1]original_ver!H272="ไม่มีการศึกษา",0,[1]original_ver!H272="ประถมศึกษา",1,[1]original_ver!H272="มัธยมศึกษาตอนต้น",2,[1]original_ver!H272="มัธยมศึกษาตอนปลาย",3,[1]original_ver!H272="อนุปริญญา (ปวช., ปวส., ฝึกหัดครู)",4,[1]original_ver!H272="ปริญญาตรี",5,[1]original_ver!H272="สูงกว่าปริญญาตรี",6,[1]original_ver!H272="","")</f>
        <v>5</v>
      </c>
      <c r="I520" s="17" cm="1">
        <f t="array" ref="I520">_xlfn.IFS([1]original_ver!I272="โสด",1,[1]original_ver!I272="สมรส/อยู่ด้วยกัน",2,[1]original_ver!I272="หย่าร้าง/แยกกันอยู่",3,[1]original_ver!I272="หม้าย",4,[1]original_ver!I272="","")</f>
        <v>1</v>
      </c>
      <c r="J520" s="15">
        <v>3</v>
      </c>
      <c r="K520" s="15">
        <v>5</v>
      </c>
      <c r="L520" s="17" cm="1">
        <f t="array" ref="L520">_xlfn.IFS([1]original_ver!L272="ใช่",1,[1]original_ver!L272="ไม่ใช่",0,[1]original_ver!L272="","")</f>
        <v>1</v>
      </c>
      <c r="M520" s="17" cm="1">
        <f t="array" ref="M520">_xlfn.IFS([1]original_ver!M272="กู้ยืม",1,[1]original_ver!M272="ไม่กู้ยืม",0,[1]original_ver!M272="","")</f>
        <v>0</v>
      </c>
      <c r="N520" s="17">
        <f>IF($O520&gt;1, 1,0)</f>
        <v>1</v>
      </c>
      <c r="O520" s="23">
        <v>240000</v>
      </c>
      <c r="P520" s="17" cm="1">
        <f t="array" ref="P520">_xlfn.IFS([1]original_ver!O272="ใช่",1,[1]original_ver!O272="ไม่ใช่",0,[1]original_ver!O272="","")</f>
        <v>0</v>
      </c>
      <c r="Q520" s="17"/>
      <c r="R520" s="17">
        <v>7</v>
      </c>
      <c r="S520" s="17">
        <v>1</v>
      </c>
      <c r="T520" s="17">
        <v>7</v>
      </c>
      <c r="U520" s="17">
        <v>5000</v>
      </c>
      <c r="V520" s="17">
        <v>20</v>
      </c>
      <c r="W520" s="22">
        <f>$U520/$T520</f>
        <v>714.28571428571433</v>
      </c>
      <c r="X520" s="48"/>
      <c r="Y520" s="48"/>
      <c r="Z520" s="48"/>
      <c r="AA520" s="48"/>
      <c r="AB520" s="48"/>
      <c r="AC520" s="48">
        <f t="shared" si="46"/>
        <v>5000</v>
      </c>
      <c r="AD520">
        <f t="shared" si="48"/>
        <v>714.28571428571433</v>
      </c>
      <c r="AE520" s="17">
        <v>7</v>
      </c>
      <c r="AF520" s="17">
        <v>1</v>
      </c>
      <c r="AG520" s="17">
        <v>7</v>
      </c>
      <c r="AH520" s="17">
        <v>7000</v>
      </c>
      <c r="AI520" s="17">
        <v>25</v>
      </c>
      <c r="AJ520" s="27">
        <f>$AH520/$AG520</f>
        <v>1000</v>
      </c>
      <c r="AK520" s="48"/>
      <c r="AL520" s="48"/>
      <c r="AM520" s="48"/>
      <c r="AN520" s="48"/>
      <c r="AO520" s="48"/>
      <c r="AP520" s="149">
        <f t="shared" si="49"/>
        <v>7000</v>
      </c>
      <c r="AQ520" s="149">
        <f t="shared" si="47"/>
        <v>1000</v>
      </c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9">
        <v>3</v>
      </c>
      <c r="CE520" s="49">
        <v>3</v>
      </c>
      <c r="CF520" s="49">
        <v>3</v>
      </c>
      <c r="CG520" s="49">
        <v>4</v>
      </c>
      <c r="CH520" s="49">
        <v>4</v>
      </c>
      <c r="CI520" s="153">
        <f t="shared" si="50"/>
        <v>3.4</v>
      </c>
      <c r="CJ520" s="17">
        <v>3</v>
      </c>
      <c r="CK520" cm="1">
        <f t="array" ref="CK520">_xlfn.IFS([1]original_ver!CH272="จากการเข้าร่วมกิจกรรมอบรม ที่จัดโดยโครงการเกษตรกรปราดเปรื่อง (Smart Farmer)",1,[1]original_ver!CH272="จากการเข้าร่วมกิจกรรมอบรม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ๆ",3,[1]original_ver!CH272="จากการเรียนรู้ผ่านประสบการณ์ของผู้อื่น ได้แก่ เพื่อนบ้าน พี่น้อง เพื่อน และญาติ เป็นต้น",4,[1]original_ver!CH272="ไม่ได้เข้าร่วมกิจกรรมอบรมหรือเรียนรู้ใด ๆ (ข้ามไปข้อ 33)",5)</f>
        <v>5</v>
      </c>
      <c r="CL520" s="15" t="str" cm="1">
        <f t="array" ref="CL520">_xlfn.IFS([1]original_ver!CJ272="ความรู้ทางการเกษตรและการใช้เทคโนโลยีสำหรับการผลิตในฟาร์ม",1,[1]original_ver!CJ272="การวางแผนและจัดการฟาร์ม เช่น การเก็บเกี่ยว การเงิน และการวางแผนทางการตลาด",2,[1]original_ver!CJ272="การเป็นผู้ประกอบการทางการเกษตร",3,[1]original_ver!CJ272="การเพิ่มมูลค่าผลผลิต และการแปรรูปผลผลิต (รวมถึงการพัฒนาคุณภาพผลผลิต)",4,[1]original_ver!CJ272="","")</f>
        <v/>
      </c>
      <c r="CM520" s="48"/>
      <c r="CN520" s="48"/>
      <c r="CO520" s="15" t="str" cm="1">
        <f t="array" ref="CO520">_xlfn.IFS([1]original_ver!CN272="ความรู้ทางการเกษตรและการใช้เทคโนโลยีสำหรับการผลิตในฟาร์ม",1,[1]original_ver!CN272="การวางแผนและจัดการฟาร์ม เช่น การเก็บเกี่ยว การเงิน และการวางแผนทางการตลาด",2,[1]original_ver!CN272="การเป็นผู้ประกอบการทางการเกษตร",3,[1]original_ver!CN272="การเพิ่มมูลค่าผลผลิต และการแปรรูปผลผลิต (รวมถึงการพัฒนาคุณภาพผลผลิต)",4,[1]original_ver!CN272="","")</f>
        <v/>
      </c>
      <c r="CP520" s="48"/>
      <c r="CQ520" s="48"/>
      <c r="CR520" s="15" t="str" cm="1">
        <f t="array" ref="CR520">_xlfn.IFS([1]original_ver!CR272="ประยุกต์",1,[1]original_ver!CR272="ไม่ประยุกต์",0,[1]original_ver!CR272="","")</f>
        <v/>
      </c>
      <c r="CS520" s="15" t="str" cm="1">
        <f t="array" ref="CS520">_xlfn.IFS([1]original_ver!CS272="ประยุกต์",1,[1]original_ver!CS272="ไม่ประยุกต์",0,[1]original_ver!CS272="","")</f>
        <v/>
      </c>
      <c r="CT520" s="48"/>
      <c r="CU520" s="15" t="str" cm="1">
        <f t="array" ref="CU520">_xlfn.IFS([1]original_ver!CV272="ประยุกต์",1,[1]original_ver!CV272="ไม่ประยุกต์",0,[1]original_ver!CV272="","")</f>
        <v/>
      </c>
      <c r="CV520" s="48"/>
      <c r="CW520" s="15" t="str" cm="1">
        <f t="array" ref="CW520">_xlfn.IFS([1]original_ver!CY272="ประยุกต์",1,[1]original_ver!CY272="ไม่ประยุกต์",0,[1]original_ver!CY272="","")</f>
        <v/>
      </c>
      <c r="CX520" s="48"/>
      <c r="CY520" s="15" t="str" cm="1">
        <f t="array" ref="CY520">_xlfn.IFS([1]original_ver!DB272="ประยุกต์",1,[1]original_ver!DB272="ไม่ประยุกต์",0,[1]original_ver!DB272="","")</f>
        <v/>
      </c>
      <c r="CZ520" s="48"/>
      <c r="DA520" s="48"/>
      <c r="DB520" s="48"/>
      <c r="DC520" s="48"/>
      <c r="DD520" s="48"/>
      <c r="DE520" s="48"/>
      <c r="DF520" s="48"/>
      <c r="DG520" s="17">
        <v>3</v>
      </c>
      <c r="DH520" s="17">
        <v>3</v>
      </c>
      <c r="DI520" s="17">
        <v>2</v>
      </c>
      <c r="DJ520" s="17">
        <v>3</v>
      </c>
      <c r="DK520" s="17">
        <v>1</v>
      </c>
      <c r="DL520" s="17">
        <v>3</v>
      </c>
      <c r="DM520" s="48"/>
      <c r="DN520" s="48"/>
      <c r="DO520" s="48"/>
      <c r="DP520" s="48"/>
      <c r="DQ520" s="48"/>
      <c r="DR520" s="48"/>
      <c r="DS520" s="49">
        <v>2</v>
      </c>
      <c r="DT520" s="49">
        <v>2</v>
      </c>
      <c r="DU520" s="17">
        <v>2</v>
      </c>
      <c r="DV520" s="49">
        <v>2</v>
      </c>
      <c r="DW520" s="49">
        <v>2</v>
      </c>
      <c r="DX520" s="49">
        <v>2</v>
      </c>
      <c r="DY520" s="153"/>
      <c r="DZ520" s="25">
        <v>2</v>
      </c>
      <c r="EA520" s="25">
        <v>2</v>
      </c>
      <c r="EB520" s="25">
        <v>2</v>
      </c>
      <c r="EC520" s="25">
        <v>2</v>
      </c>
      <c r="ED520" s="25">
        <v>2</v>
      </c>
      <c r="EE520">
        <v>2</v>
      </c>
    </row>
    <row r="521" spans="1:135" x14ac:dyDescent="0.2">
      <c r="A521">
        <v>260</v>
      </c>
      <c r="AC521">
        <f t="shared" si="46"/>
        <v>0</v>
      </c>
      <c r="AD521" t="e">
        <f t="shared" si="48"/>
        <v>#DIV/0!</v>
      </c>
      <c r="AP521" s="148">
        <f t="shared" si="49"/>
        <v>0</v>
      </c>
      <c r="AQ521" s="148" t="e">
        <f t="shared" si="47"/>
        <v>#DIV/0!</v>
      </c>
      <c r="CI521" s="148" t="e">
        <f t="shared" si="50"/>
        <v>#DIV/0!</v>
      </c>
    </row>
    <row r="522" spans="1:135" x14ac:dyDescent="0.2">
      <c r="A522">
        <v>261</v>
      </c>
      <c r="B522" s="15">
        <v>856</v>
      </c>
      <c r="C522" s="50" t="s">
        <v>828</v>
      </c>
      <c r="D522" cm="1">
        <f t="array" ref="D522">_xlfn.IFS([1]original_ver!D273="Participant",1,[1]original_ver!D273="Non-Participant",0,[1]original_ver!D273="","")</f>
        <v>0</v>
      </c>
      <c r="E522" s="15">
        <v>2</v>
      </c>
      <c r="F522" s="17" cm="1">
        <f t="array" ref="F522">_xlfn.IFS([1]original_ver!F273="ชาย",1,[1]original_ver!F273="หญิง",0,[1]original_ver!F273="","")</f>
        <v>1</v>
      </c>
      <c r="G522" s="15">
        <v>57</v>
      </c>
      <c r="H522" s="17" cm="1">
        <f t="array" ref="H522">_xlfn.IFS([1]original_ver!H273="ไม่มีการศึกษา",0,[1]original_ver!H273="ประถมศึกษา",1,[1]original_ver!H273="มัธยมศึกษาตอนต้น",2,[1]original_ver!H273="มัธยมศึกษาตอนปลาย",3,[1]original_ver!H273="อนุปริญญา (ปวช., ปวส., ฝึกหัดครู)",4,[1]original_ver!H273="ปริญญาตรี",5,[1]original_ver!H273="สูงกว่าปริญญาตรี",6,[1]original_ver!H273="","")</f>
        <v>5</v>
      </c>
      <c r="I522" s="17" cm="1">
        <f t="array" ref="I522">_xlfn.IFS([1]original_ver!I273="โสด",1,[1]original_ver!I273="สมรส/อยู่ด้วยกัน",2,[1]original_ver!I273="หย่าร้าง/แยกกันอยู่",3,[1]original_ver!I273="หม้าย",4,[1]original_ver!I273="","")</f>
        <v>2</v>
      </c>
      <c r="J522" s="15">
        <v>5</v>
      </c>
      <c r="K522" s="15">
        <v>12</v>
      </c>
      <c r="L522" s="17" cm="1">
        <f t="array" ref="L522">_xlfn.IFS([1]original_ver!L273="ใช่",1,[1]original_ver!L273="ไม่ใช่",0,[1]original_ver!L273="","")</f>
        <v>0</v>
      </c>
      <c r="M522" s="17" cm="1">
        <f t="array" ref="M522">_xlfn.IFS([1]original_ver!M273="กู้ยืม",1,[1]original_ver!M273="ไม่กู้ยืม",0,[1]original_ver!M273="","")</f>
        <v>0</v>
      </c>
      <c r="N522" s="17">
        <f>IF($O522&gt;1, 1,0)</f>
        <v>1</v>
      </c>
      <c r="O522" s="23">
        <v>300000</v>
      </c>
      <c r="P522" s="17" cm="1">
        <f t="array" ref="P522">_xlfn.IFS([1]original_ver!O273="ใช่",1,[1]original_ver!O273="ไม่ใช่",0,[1]original_ver!O273="","")</f>
        <v>0</v>
      </c>
      <c r="Q522" s="17"/>
      <c r="R522" s="17">
        <v>7</v>
      </c>
      <c r="S522" s="17">
        <v>1</v>
      </c>
      <c r="T522" s="17">
        <v>15</v>
      </c>
      <c r="U522" s="17">
        <v>20000</v>
      </c>
      <c r="V522" s="17">
        <v>30</v>
      </c>
      <c r="W522" s="22">
        <f>$U522/$T522</f>
        <v>1333.3333333333333</v>
      </c>
      <c r="X522" s="48"/>
      <c r="Y522" s="48"/>
      <c r="Z522" s="48"/>
      <c r="AA522" s="48"/>
      <c r="AB522" s="48"/>
      <c r="AC522" s="48">
        <f t="shared" si="46"/>
        <v>20000</v>
      </c>
      <c r="AD522">
        <f t="shared" si="48"/>
        <v>1333.3333333333333</v>
      </c>
      <c r="AE522" s="17">
        <v>7</v>
      </c>
      <c r="AF522" s="17">
        <v>1</v>
      </c>
      <c r="AG522" s="17">
        <v>15</v>
      </c>
      <c r="AH522" s="17">
        <v>20000</v>
      </c>
      <c r="AI522" s="17">
        <v>38</v>
      </c>
      <c r="AJ522" s="27">
        <f>$AH522/$AG522</f>
        <v>1333.3333333333333</v>
      </c>
      <c r="AK522" s="48"/>
      <c r="AL522" s="48"/>
      <c r="AM522" s="48"/>
      <c r="AN522" s="48"/>
      <c r="AO522" s="48"/>
      <c r="AP522" s="149">
        <f t="shared" si="49"/>
        <v>20000</v>
      </c>
      <c r="AQ522" s="149">
        <f t="shared" si="47"/>
        <v>1333.3333333333333</v>
      </c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9">
        <v>3.75</v>
      </c>
      <c r="CE522" s="49">
        <v>3</v>
      </c>
      <c r="CF522" s="49">
        <v>2</v>
      </c>
      <c r="CG522" s="49">
        <v>3</v>
      </c>
      <c r="CH522" s="49">
        <v>3</v>
      </c>
      <c r="CI522" s="153">
        <f t="shared" si="50"/>
        <v>2.95</v>
      </c>
      <c r="CJ522" s="17">
        <v>3</v>
      </c>
      <c r="CK522" cm="1">
        <f t="array" ref="CK522">_xlfn.IFS([1]original_ver!CH273="จากการเข้าร่วมกิจกรรมอบรม ที่จัดโดยโครงการเกษตรกรปราดเปรื่อง (Smart Farmer)",1,[1]original_ver!CH273="จากการเข้าร่วมกิจกรรมอบรม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ๆ",3,[1]original_ver!CH273="จากการเรียนรู้ผ่านประสบการณ์ของผู้อื่น ได้แก่ เพื่อนบ้าน พี่น้อง เพื่อน และญาติ เป็นต้น",4,[1]original_ver!CH273="ไม่ได้เข้าร่วมกิจกรรมอบรมหรือเรียนรู้ใด ๆ (ข้ามไปข้อ 33)",5)</f>
        <v>3</v>
      </c>
      <c r="CL522" s="15" cm="1">
        <f t="array" ref="CL522">_xlfn.IFS([1]original_ver!CJ273="ความรู้ทางการเกษตรและการใช้เทคโนโลยีสำหรับการผลิตในฟาร์ม",1,[1]original_ver!CJ273="การวางแผนและจัดการฟาร์ม เช่น การเก็บเกี่ยว การเงิน และการวางแผนทางการตลาด",2,[1]original_ver!CJ273="การเป็นผู้ประกอบการทางการเกษตร",3,[1]original_ver!CJ273="การเพิ่มมูลค่าผลผลิต และการแปรรูปผลผลิต (รวมถึงการพัฒนาคุณภาพผลผลิต)",4,[1]original_ver!CJ273="","")</f>
        <v>2</v>
      </c>
      <c r="CM522" s="17">
        <v>3</v>
      </c>
      <c r="CN522" s="17">
        <v>2</v>
      </c>
      <c r="CO522" s="15" cm="1">
        <f t="array" ref="CO522">_xlfn.IFS([1]original_ver!CN273="ความรู้ทางการเกษตรและการใช้เทคโนโลยีสำหรับการผลิตในฟาร์ม",1,[1]original_ver!CN273="การวางแผนและจัดการฟาร์ม เช่น การเก็บเกี่ยว การเงิน และการวางแผนทางการตลาด",2,[1]original_ver!CN273="การเป็นผู้ประกอบการทางการเกษตร",3,[1]original_ver!CN273="การเพิ่มมูลค่าผลผลิต และการแปรรูปผลผลิต (รวมถึงการพัฒนาคุณภาพผลผลิต)",4,[1]original_ver!CN273="","")</f>
        <v>4</v>
      </c>
      <c r="CP522" s="17">
        <v>1</v>
      </c>
      <c r="CQ522" s="17">
        <v>2</v>
      </c>
      <c r="CR522" s="15" cm="1">
        <f t="array" ref="CR522">_xlfn.IFS([1]original_ver!CR273="ประยุกต์",1,[1]original_ver!CR273="ไม่ประยุกต์",0,[1]original_ver!CR273="","")</f>
        <v>1</v>
      </c>
      <c r="CS522" s="15" cm="1">
        <f t="array" ref="CS522">_xlfn.IFS([1]original_ver!CS273="ประยุกต์",1,[1]original_ver!CS273="ไม่ประยุกต์",0,[1]original_ver!CS273="","")</f>
        <v>1</v>
      </c>
      <c r="CT522" s="48"/>
      <c r="CU522" s="15" cm="1">
        <f t="array" ref="CU522">_xlfn.IFS([1]original_ver!CV273="ประยุกต์",1,[1]original_ver!CV273="ไม่ประยุกต์",0,[1]original_ver!CV273="","")</f>
        <v>1</v>
      </c>
      <c r="CV522" s="48"/>
      <c r="CW522" s="15" cm="1">
        <f t="array" ref="CW522">_xlfn.IFS([1]original_ver!CY273="ประยุกต์",1,[1]original_ver!CY273="ไม่ประยุกต์",0,[1]original_ver!CY273="","")</f>
        <v>1</v>
      </c>
      <c r="CX522" s="48"/>
      <c r="CY522" s="15" cm="1">
        <f t="array" ref="CY522">_xlfn.IFS([1]original_ver!DB273="ประยุกต์",1,[1]original_ver!DB273="ไม่ประยุกต์",0,[1]original_ver!DB273="","")</f>
        <v>1</v>
      </c>
      <c r="CZ522" s="48"/>
      <c r="DA522" s="48"/>
      <c r="DB522" s="48"/>
      <c r="DC522" s="48"/>
      <c r="DD522" s="48"/>
      <c r="DE522" s="48"/>
      <c r="DF522" s="48"/>
      <c r="DG522" s="17">
        <v>3</v>
      </c>
      <c r="DH522" s="17">
        <v>2</v>
      </c>
      <c r="DI522" s="17">
        <v>1</v>
      </c>
      <c r="DJ522" s="17">
        <v>2</v>
      </c>
      <c r="DK522" s="17">
        <v>2</v>
      </c>
      <c r="DL522" s="17">
        <v>2</v>
      </c>
      <c r="DM522" s="48"/>
      <c r="DN522" s="48"/>
      <c r="DO522" s="48"/>
      <c r="DP522" s="48"/>
      <c r="DQ522" s="48"/>
      <c r="DR522" s="48"/>
      <c r="DS522" s="49">
        <v>4</v>
      </c>
      <c r="DT522" s="49">
        <v>4</v>
      </c>
      <c r="DU522" s="17">
        <v>4</v>
      </c>
      <c r="DV522" s="49">
        <v>4</v>
      </c>
      <c r="DW522" s="49">
        <v>4</v>
      </c>
      <c r="DX522" s="49">
        <v>4</v>
      </c>
      <c r="DY522" s="153"/>
      <c r="DZ522" s="25">
        <v>4</v>
      </c>
      <c r="EA522" s="25">
        <v>4</v>
      </c>
      <c r="EB522" s="25">
        <v>4</v>
      </c>
      <c r="EC522" s="25">
        <v>4</v>
      </c>
      <c r="ED522" s="25">
        <v>4</v>
      </c>
      <c r="EE522">
        <v>4</v>
      </c>
    </row>
    <row r="523" spans="1:135" x14ac:dyDescent="0.2">
      <c r="A523">
        <v>261</v>
      </c>
      <c r="AC523">
        <f t="shared" si="46"/>
        <v>0</v>
      </c>
      <c r="AD523" t="e">
        <f t="shared" si="48"/>
        <v>#DIV/0!</v>
      </c>
      <c r="AP523" s="148">
        <f t="shared" si="49"/>
        <v>0</v>
      </c>
      <c r="AQ523" s="148" t="e">
        <f t="shared" si="47"/>
        <v>#DIV/0!</v>
      </c>
      <c r="CI523" s="148" t="e">
        <f t="shared" si="50"/>
        <v>#DIV/0!</v>
      </c>
    </row>
    <row r="524" spans="1:135" x14ac:dyDescent="0.2">
      <c r="A524">
        <v>262</v>
      </c>
      <c r="B524" s="15">
        <v>857</v>
      </c>
      <c r="C524" s="47" t="s">
        <v>829</v>
      </c>
      <c r="D524" cm="1">
        <f t="array" ref="D524">_xlfn.IFS([1]original_ver!D274="Participant",1,[1]original_ver!D274="Non-Participant",0,[1]original_ver!D274="","")</f>
        <v>0</v>
      </c>
      <c r="E524" s="15">
        <v>2</v>
      </c>
      <c r="F524" s="17" cm="1">
        <f t="array" ref="F524">_xlfn.IFS([1]original_ver!F274="ชาย",1,[1]original_ver!F274="หญิง",0,[1]original_ver!F274="","")</f>
        <v>0</v>
      </c>
      <c r="G524" s="15">
        <v>60</v>
      </c>
      <c r="H524" s="17" cm="1">
        <f t="array" ref="H524">_xlfn.IFS([1]original_ver!H274="ไม่มีการศึกษา",0,[1]original_ver!H274="ประถมศึกษา",1,[1]original_ver!H274="มัธยมศึกษาตอนต้น",2,[1]original_ver!H274="มัธยมศึกษาตอนปลาย",3,[1]original_ver!H274="อนุปริญญา (ปวช., ปวส., ฝึกหัดครู)",4,[1]original_ver!H274="ปริญญาตรี",5,[1]original_ver!H274="สูงกว่าปริญญาตรี",6,[1]original_ver!H274="","")</f>
        <v>4</v>
      </c>
      <c r="I524" s="17" cm="1">
        <f t="array" ref="I524">_xlfn.IFS([1]original_ver!I274="โสด",1,[1]original_ver!I274="สมรส/อยู่ด้วยกัน",2,[1]original_ver!I274="หย่าร้าง/แยกกันอยู่",3,[1]original_ver!I274="หม้าย",4,[1]original_ver!I274="","")</f>
        <v>2</v>
      </c>
      <c r="J524" s="15">
        <v>5</v>
      </c>
      <c r="K524" s="15">
        <v>20</v>
      </c>
      <c r="L524" s="17" cm="1">
        <f t="array" ref="L524">_xlfn.IFS([1]original_ver!L274="ใช่",1,[1]original_ver!L274="ไม่ใช่",0,[1]original_ver!L274="","")</f>
        <v>0</v>
      </c>
      <c r="M524" s="17" cm="1">
        <f t="array" ref="M524">_xlfn.IFS([1]original_ver!M274="กู้ยืม",1,[1]original_ver!M274="ไม่กู้ยืม",0,[1]original_ver!M274="","")</f>
        <v>1</v>
      </c>
      <c r="N524" s="17">
        <f>IF($O524&gt;1, 1,0)</f>
        <v>1</v>
      </c>
      <c r="O524" s="23">
        <v>200000</v>
      </c>
      <c r="P524" s="17" cm="1">
        <f t="array" ref="P524">_xlfn.IFS([1]original_ver!O274="ใช่",1,[1]original_ver!O274="ไม่ใช่",0,[1]original_ver!O274="","")</f>
        <v>1</v>
      </c>
      <c r="Q524" s="17"/>
      <c r="R524" s="17">
        <v>1</v>
      </c>
      <c r="S524" s="17">
        <v>1</v>
      </c>
      <c r="T524" s="17">
        <v>10</v>
      </c>
      <c r="U524" s="17">
        <v>10000</v>
      </c>
      <c r="V524" s="53">
        <v>10</v>
      </c>
      <c r="W524" s="20">
        <f>$U524/$T524</f>
        <v>1000</v>
      </c>
      <c r="X524" s="48"/>
      <c r="Y524" s="48"/>
      <c r="Z524" s="48"/>
      <c r="AA524" s="48"/>
      <c r="AB524" s="48"/>
      <c r="AC524" s="48">
        <f t="shared" si="46"/>
        <v>10000</v>
      </c>
      <c r="AD524">
        <f t="shared" si="48"/>
        <v>1000</v>
      </c>
      <c r="AE524" s="17">
        <v>1</v>
      </c>
      <c r="AF524" s="17">
        <v>1</v>
      </c>
      <c r="AG524" s="17">
        <v>10</v>
      </c>
      <c r="AH524" s="17">
        <v>14000</v>
      </c>
      <c r="AI524" s="18">
        <v>10</v>
      </c>
      <c r="AJ524" s="27">
        <f>$AH524/$AG524</f>
        <v>1400</v>
      </c>
      <c r="AK524" s="48"/>
      <c r="AL524" s="48"/>
      <c r="AM524" s="48"/>
      <c r="AN524" s="48"/>
      <c r="AO524" s="48"/>
      <c r="AP524" s="149">
        <f t="shared" si="49"/>
        <v>14000</v>
      </c>
      <c r="AQ524" s="149">
        <f t="shared" si="47"/>
        <v>1400</v>
      </c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9">
        <v>4</v>
      </c>
      <c r="CE524" s="49">
        <v>4</v>
      </c>
      <c r="CF524" s="49">
        <v>4</v>
      </c>
      <c r="CG524" s="49">
        <v>4</v>
      </c>
      <c r="CH524" s="49">
        <v>4</v>
      </c>
      <c r="CI524" s="153">
        <f t="shared" si="50"/>
        <v>4</v>
      </c>
      <c r="CJ524" s="17">
        <v>4</v>
      </c>
      <c r="CK524" cm="1">
        <f t="array" ref="CK524">_xlfn.IFS([1]original_ver!CH274="จากการเข้าร่วมกิจกรรมอบรม ที่จัดโดยโครงการเกษตรกรปราดเปรื่อง (Smart Farmer)",1,[1]original_ver!CH274="จากการเข้าร่วมกิจกรรมอบรม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ๆ",3,[1]original_ver!CH274="จากการเรียนรู้ผ่านประสบการณ์ของผู้อื่น ได้แก่ เพื่อนบ้าน พี่น้อง เพื่อน และญาติ เป็นต้น",4,[1]original_ver!CH274="ไม่ได้เข้าร่วมกิจกรรมอบรมหรือเรียนรู้ใด ๆ (ข้ามไปข้อ 33)",5)</f>
        <v>2</v>
      </c>
      <c r="CL524" s="15" cm="1">
        <f t="array" ref="CL524">_xlfn.IFS([1]original_ver!CJ274="ความรู้ทางการเกษตรและการใช้เทคโนโลยีสำหรับการผลิตในฟาร์ม",1,[1]original_ver!CJ274="การวางแผนและจัดการฟาร์ม เช่น การเก็บเกี่ยว การเงิน และการวางแผนทางการตลาด",2,[1]original_ver!CJ274="การเป็นผู้ประกอบการทางการเกษตร",3,[1]original_ver!CJ274="การเพิ่มมูลค่าผลผลิต และการแปรรูปผลผลิต (รวมถึงการพัฒนาคุณภาพผลผลิต)",4,[1]original_ver!CJ274="","")</f>
        <v>1</v>
      </c>
      <c r="CM524" s="17">
        <v>2</v>
      </c>
      <c r="CN524" s="17">
        <v>2</v>
      </c>
      <c r="CO524" s="15" cm="1">
        <f t="array" ref="CO524">_xlfn.IFS([1]original_ver!CN274="ความรู้ทางการเกษตรและการใช้เทคโนโลยีสำหรับการผลิตในฟาร์ม",1,[1]original_ver!CN274="การวางแผนและจัดการฟาร์ม เช่น การเก็บเกี่ยว การเงิน และการวางแผนทางการตลาด",2,[1]original_ver!CN274="การเป็นผู้ประกอบการทางการเกษตร",3,[1]original_ver!CN274="การเพิ่มมูลค่าผลผลิต และการแปรรูปผลผลิต (รวมถึงการพัฒนาคุณภาพผลผลิต)",4,[1]original_ver!CN274="","")</f>
        <v>4</v>
      </c>
      <c r="CP524" s="17">
        <v>1</v>
      </c>
      <c r="CQ524" s="17">
        <v>2</v>
      </c>
      <c r="CR524" s="15" cm="1">
        <f t="array" ref="CR524">_xlfn.IFS([1]original_ver!CR274="ประยุกต์",1,[1]original_ver!CR274="ไม่ประยุกต์",0,[1]original_ver!CR274="","")</f>
        <v>1</v>
      </c>
      <c r="CS524" s="15" cm="1">
        <f t="array" ref="CS524">_xlfn.IFS([1]original_ver!CS274="ประยุกต์",1,[1]original_ver!CS274="ไม่ประยุกต์",0,[1]original_ver!CS274="","")</f>
        <v>1</v>
      </c>
      <c r="CT524" s="48"/>
      <c r="CU524" s="15" cm="1">
        <f t="array" ref="CU524">_xlfn.IFS([1]original_ver!CV274="ประยุกต์",1,[1]original_ver!CV274="ไม่ประยุกต์",0,[1]original_ver!CV274="","")</f>
        <v>1</v>
      </c>
      <c r="CV524" s="48"/>
      <c r="CW524" s="15" cm="1">
        <f t="array" ref="CW524">_xlfn.IFS([1]original_ver!CY274="ประยุกต์",1,[1]original_ver!CY274="ไม่ประยุกต์",0,[1]original_ver!CY274="","")</f>
        <v>1</v>
      </c>
      <c r="CX524" s="48"/>
      <c r="CY524" s="15" cm="1">
        <f t="array" ref="CY524">_xlfn.IFS([1]original_ver!DB274="ประยุกต์",1,[1]original_ver!DB274="ไม่ประยุกต์",0,[1]original_ver!DB274="","")</f>
        <v>1</v>
      </c>
      <c r="CZ524" s="48"/>
      <c r="DA524" s="48"/>
      <c r="DB524" s="48"/>
      <c r="DC524" s="48"/>
      <c r="DD524" s="48"/>
      <c r="DE524" s="48"/>
      <c r="DF524" s="48"/>
      <c r="DG524" s="17">
        <v>2</v>
      </c>
      <c r="DH524" s="17">
        <v>2</v>
      </c>
      <c r="DI524" s="17">
        <v>1</v>
      </c>
      <c r="DJ524" s="17">
        <v>2</v>
      </c>
      <c r="DK524" s="17">
        <v>3</v>
      </c>
      <c r="DL524" s="17">
        <v>2</v>
      </c>
      <c r="DM524" s="48"/>
      <c r="DN524" s="48"/>
      <c r="DO524" s="48"/>
      <c r="DP524" s="48"/>
      <c r="DQ524" s="48"/>
      <c r="DR524" s="48"/>
      <c r="DS524" s="49">
        <v>2</v>
      </c>
      <c r="DT524" s="49">
        <v>2</v>
      </c>
      <c r="DU524" s="17">
        <v>2</v>
      </c>
      <c r="DV524" s="49">
        <v>2</v>
      </c>
      <c r="DW524" s="49">
        <v>2</v>
      </c>
      <c r="DX524" s="49">
        <v>2</v>
      </c>
      <c r="DY524" s="153"/>
      <c r="DZ524" s="25">
        <v>2</v>
      </c>
      <c r="EA524" s="25">
        <v>2</v>
      </c>
      <c r="EB524" s="25">
        <v>2</v>
      </c>
      <c r="EC524" s="25">
        <v>2</v>
      </c>
      <c r="ED524" s="25">
        <v>2</v>
      </c>
      <c r="EE524">
        <v>2</v>
      </c>
    </row>
    <row r="525" spans="1:135" x14ac:dyDescent="0.2">
      <c r="A525">
        <v>262</v>
      </c>
      <c r="AC525">
        <f t="shared" si="46"/>
        <v>0</v>
      </c>
      <c r="AD525" t="e">
        <f t="shared" si="48"/>
        <v>#DIV/0!</v>
      </c>
      <c r="AP525" s="148">
        <f t="shared" si="49"/>
        <v>0</v>
      </c>
      <c r="AQ525" s="148" t="e">
        <f t="shared" si="47"/>
        <v>#DIV/0!</v>
      </c>
      <c r="CI525" s="148" t="e">
        <f t="shared" si="50"/>
        <v>#DIV/0!</v>
      </c>
    </row>
    <row r="526" spans="1:135" x14ac:dyDescent="0.2">
      <c r="A526">
        <v>263</v>
      </c>
      <c r="B526" s="15">
        <v>858</v>
      </c>
      <c r="C526" s="47" t="s">
        <v>830</v>
      </c>
      <c r="D526" cm="1">
        <f t="array" ref="D526">_xlfn.IFS([1]original_ver!D275="Participant",1,[1]original_ver!D275="Non-Participant",0,[1]original_ver!D275="","")</f>
        <v>0</v>
      </c>
      <c r="E526" s="15">
        <v>2</v>
      </c>
      <c r="F526" s="17" cm="1">
        <f t="array" ref="F526">_xlfn.IFS([1]original_ver!F275="ชาย",1,[1]original_ver!F275="หญิง",0,[1]original_ver!F275="","")</f>
        <v>1</v>
      </c>
      <c r="G526" s="15">
        <v>65</v>
      </c>
      <c r="H526" s="17" cm="1">
        <f t="array" ref="H526">_xlfn.IFS([1]original_ver!H275="ไม่มีการศึกษา",0,[1]original_ver!H275="ประถมศึกษา",1,[1]original_ver!H275="มัธยมศึกษาตอนต้น",2,[1]original_ver!H275="มัธยมศึกษาตอนปลาย",3,[1]original_ver!H275="อนุปริญญา (ปวช., ปวส., ฝึกหัดครู)",4,[1]original_ver!H275="ปริญญาตรี",5,[1]original_ver!H275="สูงกว่าปริญญาตรี",6,[1]original_ver!H275="","")</f>
        <v>3</v>
      </c>
      <c r="I526" s="17" cm="1">
        <f t="array" ref="I526">_xlfn.IFS([1]original_ver!I275="โสด",1,[1]original_ver!I275="สมรส/อยู่ด้วยกัน",2,[1]original_ver!I275="หย่าร้าง/แยกกันอยู่",3,[1]original_ver!I275="หม้าย",4,[1]original_ver!I275="","")</f>
        <v>2</v>
      </c>
      <c r="J526" s="15">
        <v>6</v>
      </c>
      <c r="K526" s="15">
        <v>30</v>
      </c>
      <c r="L526" s="17" cm="1">
        <f t="array" ref="L526">_xlfn.IFS([1]original_ver!L275="ใช่",1,[1]original_ver!L275="ไม่ใช่",0,[1]original_ver!L275="","")</f>
        <v>0</v>
      </c>
      <c r="M526" s="17" cm="1">
        <f t="array" ref="M526">_xlfn.IFS([1]original_ver!M275="กู้ยืม",1,[1]original_ver!M275="ไม่กู้ยืม",0,[1]original_ver!M275="","")</f>
        <v>1</v>
      </c>
      <c r="N526" s="17">
        <f>IF($O526&gt;1, 1,0)</f>
        <v>0</v>
      </c>
      <c r="O526" s="51">
        <v>0</v>
      </c>
      <c r="P526" s="17" cm="1">
        <f t="array" ref="P526">_xlfn.IFS([1]original_ver!O275="ใช่",1,[1]original_ver!O275="ไม่ใช่",0,[1]original_ver!O275="","")</f>
        <v>1</v>
      </c>
      <c r="Q526" s="17"/>
      <c r="R526" s="17">
        <v>1</v>
      </c>
      <c r="S526" s="17">
        <v>1</v>
      </c>
      <c r="T526" s="17">
        <v>15</v>
      </c>
      <c r="U526" s="17">
        <v>14000</v>
      </c>
      <c r="V526" s="53">
        <v>9</v>
      </c>
      <c r="W526" s="20">
        <f>$U526/$T526</f>
        <v>933.33333333333337</v>
      </c>
      <c r="X526" s="17">
        <v>2</v>
      </c>
      <c r="Y526" s="17">
        <v>15</v>
      </c>
      <c r="Z526" s="17">
        <v>10000</v>
      </c>
      <c r="AA526" s="17">
        <v>11</v>
      </c>
      <c r="AB526" s="17"/>
      <c r="AC526" s="17">
        <f t="shared" si="46"/>
        <v>24000</v>
      </c>
      <c r="AD526">
        <f t="shared" si="48"/>
        <v>1600</v>
      </c>
      <c r="AE526" s="17">
        <v>1</v>
      </c>
      <c r="AF526" s="17">
        <v>1</v>
      </c>
      <c r="AG526" s="17">
        <v>15</v>
      </c>
      <c r="AH526" s="17">
        <v>14000</v>
      </c>
      <c r="AI526" s="18">
        <v>9</v>
      </c>
      <c r="AJ526" s="27">
        <f>$AH526/$AG526</f>
        <v>933.33333333333337</v>
      </c>
      <c r="AK526" s="17">
        <v>2</v>
      </c>
      <c r="AL526" s="17">
        <v>15</v>
      </c>
      <c r="AM526" s="17">
        <v>10000</v>
      </c>
      <c r="AN526" s="17">
        <v>11</v>
      </c>
      <c r="AO526" s="17"/>
      <c r="AP526" s="149">
        <f t="shared" si="49"/>
        <v>24000</v>
      </c>
      <c r="AQ526" s="149">
        <f t="shared" si="47"/>
        <v>1600</v>
      </c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P526" s="17"/>
      <c r="BQ526" s="17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9">
        <v>3</v>
      </c>
      <c r="CE526" s="49">
        <v>3</v>
      </c>
      <c r="CF526" s="49">
        <v>3</v>
      </c>
      <c r="CG526" s="49">
        <v>3</v>
      </c>
      <c r="CH526" s="49">
        <v>3</v>
      </c>
      <c r="CI526" s="153">
        <f t="shared" si="50"/>
        <v>3</v>
      </c>
      <c r="CJ526" s="17">
        <v>3</v>
      </c>
      <c r="CK526" cm="1">
        <f t="array" ref="CK526">_xlfn.IFS([1]original_ver!CH275="จากการเข้าร่วมกิจกรรมอบรม ที่จัดโดยโครงการเกษตรกรปราดเปรื่อง (Smart Farmer)",1,[1]original_ver!CH275="จากการเข้าร่วมกิจกรรมอบรม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ๆ",3,[1]original_ver!CH275="จากการเรียนรู้ผ่านประสบการณ์ของผู้อื่น ได้แก่ เพื่อนบ้าน พี่น้อง เพื่อน และญาติ เป็นต้น",4,[1]original_ver!CH275="ไม่ได้เข้าร่วมกิจกรรมอบรมหรือเรียนรู้ใด ๆ (ข้ามไปข้อ 33)",5)</f>
        <v>2</v>
      </c>
      <c r="CL526" s="15" cm="1">
        <f t="array" ref="CL526">_xlfn.IFS([1]original_ver!CJ275="ความรู้ทางการเกษตรและการใช้เทคโนโลยีสำหรับการผลิตในฟาร์ม",1,[1]original_ver!CJ275="การวางแผนและจัดการฟาร์ม เช่น การเก็บเกี่ยว การเงิน และการวางแผนทางการตลาด",2,[1]original_ver!CJ275="การเป็นผู้ประกอบการทางการเกษตร",3,[1]original_ver!CJ275="การเพิ่มมูลค่าผลผลิต และการแปรรูปผลผลิต (รวมถึงการพัฒนาคุณภาพผลผลิต)",4,[1]original_ver!CJ275="","")</f>
        <v>1</v>
      </c>
      <c r="CM526" s="17">
        <v>2</v>
      </c>
      <c r="CN526" s="17">
        <v>2</v>
      </c>
      <c r="CO526" s="15" cm="1">
        <f t="array" ref="CO526">_xlfn.IFS([1]original_ver!CN275="ความรู้ทางการเกษตรและการใช้เทคโนโลยีสำหรับการผลิตในฟาร์ม",1,[1]original_ver!CN275="การวางแผนและจัดการฟาร์ม เช่น การเก็บเกี่ยว การเงิน และการวางแผนทางการตลาด",2,[1]original_ver!CN275="การเป็นผู้ประกอบการทางการเกษตร",3,[1]original_ver!CN275="การเพิ่มมูลค่าผลผลิต และการแปรรูปผลผลิต (รวมถึงการพัฒนาคุณภาพผลผลิต)",4,[1]original_ver!CN275="","")</f>
        <v>4</v>
      </c>
      <c r="CP526" s="17">
        <v>1</v>
      </c>
      <c r="CQ526" s="17">
        <v>2</v>
      </c>
      <c r="CR526" s="15" cm="1">
        <f t="array" ref="CR526">_xlfn.IFS([1]original_ver!CR275="ประยุกต์",1,[1]original_ver!CR275="ไม่ประยุกต์",0,[1]original_ver!CR275="","")</f>
        <v>1</v>
      </c>
      <c r="CS526" s="15" cm="1">
        <f t="array" ref="CS526">_xlfn.IFS([1]original_ver!CS275="ประยุกต์",1,[1]original_ver!CS275="ไม่ประยุกต์",0,[1]original_ver!CS275="","")</f>
        <v>1</v>
      </c>
      <c r="CT526" s="48"/>
      <c r="CU526" s="15" cm="1">
        <f t="array" ref="CU526">_xlfn.IFS([1]original_ver!CV275="ประยุกต์",1,[1]original_ver!CV275="ไม่ประยุกต์",0,[1]original_ver!CV275="","")</f>
        <v>1</v>
      </c>
      <c r="CV526" s="48"/>
      <c r="CW526" s="15" cm="1">
        <f t="array" ref="CW526">_xlfn.IFS([1]original_ver!CY275="ประยุกต์",1,[1]original_ver!CY275="ไม่ประยุกต์",0,[1]original_ver!CY275="","")</f>
        <v>1</v>
      </c>
      <c r="CX526" s="48"/>
      <c r="CY526" s="15" cm="1">
        <f t="array" ref="CY526">_xlfn.IFS([1]original_ver!DB275="ประยุกต์",1,[1]original_ver!DB275="ไม่ประยุกต์",0,[1]original_ver!DB275="","")</f>
        <v>1</v>
      </c>
      <c r="CZ526" s="48"/>
      <c r="DA526" s="48"/>
      <c r="DB526" s="48"/>
      <c r="DC526" s="48"/>
      <c r="DD526" s="48"/>
      <c r="DE526" s="48"/>
      <c r="DF526" s="48"/>
      <c r="DG526" s="17">
        <v>2</v>
      </c>
      <c r="DH526" s="17">
        <v>2</v>
      </c>
      <c r="DI526" s="17">
        <v>1</v>
      </c>
      <c r="DJ526" s="17">
        <v>2</v>
      </c>
      <c r="DK526" s="17">
        <v>3</v>
      </c>
      <c r="DL526" s="17">
        <v>2</v>
      </c>
      <c r="DM526" s="48"/>
      <c r="DN526" s="48"/>
      <c r="DO526" s="48"/>
      <c r="DP526" s="48"/>
      <c r="DQ526" s="48"/>
      <c r="DR526" s="48"/>
      <c r="DS526" s="49">
        <v>3</v>
      </c>
      <c r="DT526" s="49">
        <v>3</v>
      </c>
      <c r="DU526" s="17">
        <v>3</v>
      </c>
      <c r="DV526" s="49">
        <v>3</v>
      </c>
      <c r="DW526" s="49">
        <v>3</v>
      </c>
      <c r="DX526" s="49">
        <v>3</v>
      </c>
      <c r="DY526" s="153"/>
      <c r="DZ526" s="25">
        <v>3</v>
      </c>
      <c r="EA526" s="25">
        <v>3</v>
      </c>
      <c r="EB526" s="25">
        <v>3</v>
      </c>
      <c r="EC526" s="25">
        <v>3</v>
      </c>
      <c r="ED526" s="25">
        <v>3</v>
      </c>
      <c r="EE526">
        <v>3</v>
      </c>
    </row>
    <row r="527" spans="1:135" x14ac:dyDescent="0.2">
      <c r="A527">
        <v>263</v>
      </c>
      <c r="AC527">
        <f t="shared" si="46"/>
        <v>0</v>
      </c>
      <c r="AD527" t="e">
        <f t="shared" si="48"/>
        <v>#DIV/0!</v>
      </c>
      <c r="AP527" s="148">
        <f t="shared" si="49"/>
        <v>0</v>
      </c>
      <c r="AQ527" s="148" t="e">
        <f t="shared" si="47"/>
        <v>#DIV/0!</v>
      </c>
      <c r="CI527" s="148" t="e">
        <f t="shared" si="50"/>
        <v>#DIV/0!</v>
      </c>
    </row>
    <row r="528" spans="1:135" x14ac:dyDescent="0.2">
      <c r="A528">
        <v>264</v>
      </c>
      <c r="B528" s="15">
        <v>859</v>
      </c>
      <c r="C528" s="50" t="s">
        <v>831</v>
      </c>
      <c r="D528" cm="1">
        <f t="array" ref="D528">_xlfn.IFS([1]original_ver!D276="Participant",1,[1]original_ver!D276="Non-Participant",0,[1]original_ver!D276="","")</f>
        <v>0</v>
      </c>
      <c r="E528" s="15">
        <v>2</v>
      </c>
      <c r="F528" s="17" cm="1">
        <f t="array" ref="F528">_xlfn.IFS([1]original_ver!F276="ชาย",1,[1]original_ver!F276="หญิง",0,[1]original_ver!F276="","")</f>
        <v>0</v>
      </c>
      <c r="G528" s="15">
        <v>45</v>
      </c>
      <c r="H528" s="17" cm="1">
        <f t="array" ref="H528">_xlfn.IFS([1]original_ver!H276="ไม่มีการศึกษา",0,[1]original_ver!H276="ประถมศึกษา",1,[1]original_ver!H276="มัธยมศึกษาตอนต้น",2,[1]original_ver!H276="มัธยมศึกษาตอนปลาย",3,[1]original_ver!H276="อนุปริญญา (ปวช., ปวส., ฝึกหัดครู)",4,[1]original_ver!H276="ปริญญาตรี",5,[1]original_ver!H276="สูงกว่าปริญญาตรี",6,[1]original_ver!H276="","")</f>
        <v>3</v>
      </c>
      <c r="I528" s="17" cm="1">
        <f t="array" ref="I528">_xlfn.IFS([1]original_ver!I276="โสด",1,[1]original_ver!I276="สมรส/อยู่ด้วยกัน",2,[1]original_ver!I276="หย่าร้าง/แยกกันอยู่",3,[1]original_ver!I276="หม้าย",4,[1]original_ver!I276="","")</f>
        <v>1</v>
      </c>
      <c r="J528" s="15">
        <v>3</v>
      </c>
      <c r="K528" s="15">
        <v>25</v>
      </c>
      <c r="L528" s="17" cm="1">
        <f t="array" ref="L528">_xlfn.IFS([1]original_ver!L276="ใช่",1,[1]original_ver!L276="ไม่ใช่",0,[1]original_ver!L276="","")</f>
        <v>0</v>
      </c>
      <c r="M528" s="17" cm="1">
        <f t="array" ref="M528">_xlfn.IFS([1]original_ver!M276="กู้ยืม",1,[1]original_ver!M276="ไม่กู้ยืม",0,[1]original_ver!M276="","")</f>
        <v>0</v>
      </c>
      <c r="N528" s="17">
        <f>IF($O528&gt;1, 1,0)</f>
        <v>1</v>
      </c>
      <c r="O528" s="23">
        <v>120000</v>
      </c>
      <c r="P528" s="17" cm="1">
        <f t="array" ref="P528">_xlfn.IFS([1]original_ver!O276="ใช่",1,[1]original_ver!O276="ไม่ใช่",0,[1]original_ver!O276="","")</f>
        <v>1</v>
      </c>
      <c r="Q528" s="17"/>
      <c r="R528" s="17">
        <v>7</v>
      </c>
      <c r="S528" s="17">
        <v>1</v>
      </c>
      <c r="T528" s="17">
        <v>8</v>
      </c>
      <c r="U528" s="17">
        <v>7000</v>
      </c>
      <c r="V528" s="17">
        <v>35</v>
      </c>
      <c r="W528" s="22">
        <f>$U528/$T528</f>
        <v>875</v>
      </c>
      <c r="X528" s="48"/>
      <c r="Y528" s="48"/>
      <c r="Z528" s="48"/>
      <c r="AA528" s="48"/>
      <c r="AB528" s="48"/>
      <c r="AC528" s="48">
        <f t="shared" si="46"/>
        <v>7000</v>
      </c>
      <c r="AD528">
        <f t="shared" si="48"/>
        <v>875</v>
      </c>
      <c r="AE528" s="17">
        <v>7</v>
      </c>
      <c r="AF528" s="17">
        <v>1</v>
      </c>
      <c r="AG528" s="17">
        <v>8</v>
      </c>
      <c r="AH528" s="17">
        <v>10000</v>
      </c>
      <c r="AI528" s="17">
        <v>38</v>
      </c>
      <c r="AJ528" s="27">
        <f>$AH528/$AG528</f>
        <v>1250</v>
      </c>
      <c r="AK528" s="48"/>
      <c r="AL528" s="48"/>
      <c r="AM528" s="48"/>
      <c r="AN528" s="48"/>
      <c r="AO528" s="48"/>
      <c r="AP528" s="149">
        <f t="shared" si="49"/>
        <v>10000</v>
      </c>
      <c r="AQ528" s="149">
        <f t="shared" si="47"/>
        <v>1250</v>
      </c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9">
        <v>3</v>
      </c>
      <c r="CE528" s="49">
        <v>3</v>
      </c>
      <c r="CF528" s="49">
        <v>3</v>
      </c>
      <c r="CG528" s="49">
        <v>3</v>
      </c>
      <c r="CH528" s="49">
        <v>3</v>
      </c>
      <c r="CI528" s="153">
        <f t="shared" si="50"/>
        <v>3</v>
      </c>
      <c r="CJ528" s="17">
        <v>3</v>
      </c>
      <c r="CK528" cm="1">
        <f t="array" ref="CK528">_xlfn.IFS([1]original_ver!CH276="จากการเข้าร่วมกิจกรรมอบรม ที่จัดโดยโครงการเกษตรกรปราดเปรื่อง (Smart Farmer)",1,[1]original_ver!CH276="จากการเข้าร่วมกิจกรรมอบรม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ๆ",3,[1]original_ver!CH276="จากการเรียนรู้ผ่านประสบการณ์ของผู้อื่น ได้แก่ เพื่อนบ้าน พี่น้อง เพื่อน และญาติ เป็นต้น",4,[1]original_ver!CH276="ไม่ได้เข้าร่วมกิจกรรมอบรมหรือเรียนรู้ใด ๆ (ข้ามไปข้อ 33)",5)</f>
        <v>5</v>
      </c>
      <c r="CL528" s="15" t="str" cm="1">
        <f t="array" ref="CL528">_xlfn.IFS([1]original_ver!CJ276="ความรู้ทางการเกษตรและการใช้เทคโนโลยีสำหรับการผลิตในฟาร์ม",1,[1]original_ver!CJ276="การวางแผนและจัดการฟาร์ม เช่น การเก็บเกี่ยว การเงิน และการวางแผนทางการตลาด",2,[1]original_ver!CJ276="การเป็นผู้ประกอบการทางการเกษตร",3,[1]original_ver!CJ276="การเพิ่มมูลค่าผลผลิต และการแปรรูปผลผลิต (รวมถึงการพัฒนาคุณภาพผลผลิต)",4,[1]original_ver!CJ276="","")</f>
        <v/>
      </c>
      <c r="CM528" s="48"/>
      <c r="CN528" s="48"/>
      <c r="CO528" s="15" t="str" cm="1">
        <f t="array" ref="CO528">_xlfn.IFS([1]original_ver!CN276="ความรู้ทางการเกษตรและการใช้เทคโนโลยีสำหรับการผลิตในฟาร์ม",1,[1]original_ver!CN276="การวางแผนและจัดการฟาร์ม เช่น การเก็บเกี่ยว การเงิน และการวางแผนทางการตลาด",2,[1]original_ver!CN276="การเป็นผู้ประกอบการทางการเกษตร",3,[1]original_ver!CN276="การเพิ่มมูลค่าผลผลิต และการแปรรูปผลผลิต (รวมถึงการพัฒนาคุณภาพผลผลิต)",4,[1]original_ver!CN276="","")</f>
        <v/>
      </c>
      <c r="CP528" s="48"/>
      <c r="CQ528" s="48"/>
      <c r="CR528" s="15" t="str" cm="1">
        <f t="array" ref="CR528">_xlfn.IFS([1]original_ver!CR276="ประยุกต์",1,[1]original_ver!CR276="ไม่ประยุกต์",0,[1]original_ver!CR276="","")</f>
        <v/>
      </c>
      <c r="CS528" s="15" t="str" cm="1">
        <f t="array" ref="CS528">_xlfn.IFS([1]original_ver!CS276="ประยุกต์",1,[1]original_ver!CS276="ไม่ประยุกต์",0,[1]original_ver!CS276="","")</f>
        <v/>
      </c>
      <c r="CT528" s="48"/>
      <c r="CU528" s="15" t="str" cm="1">
        <f t="array" ref="CU528">_xlfn.IFS([1]original_ver!CV276="ประยุกต์",1,[1]original_ver!CV276="ไม่ประยุกต์",0,[1]original_ver!CV276="","")</f>
        <v/>
      </c>
      <c r="CV528" s="48"/>
      <c r="CW528" s="15" t="str" cm="1">
        <f t="array" ref="CW528">_xlfn.IFS([1]original_ver!CY276="ประยุกต์",1,[1]original_ver!CY276="ไม่ประยุกต์",0,[1]original_ver!CY276="","")</f>
        <v/>
      </c>
      <c r="CX528" s="48"/>
      <c r="CY528" s="15" t="str" cm="1">
        <f t="array" ref="CY528">_xlfn.IFS([1]original_ver!DB276="ประยุกต์",1,[1]original_ver!DB276="ไม่ประยุกต์",0,[1]original_ver!DB276="","")</f>
        <v/>
      </c>
      <c r="CZ528" s="48"/>
      <c r="DA528" s="48"/>
      <c r="DB528" s="48"/>
      <c r="DC528" s="48"/>
      <c r="DD528" s="48"/>
      <c r="DE528" s="48"/>
      <c r="DF528" s="48"/>
      <c r="DG528" s="17">
        <v>1</v>
      </c>
      <c r="DH528" s="17">
        <v>2</v>
      </c>
      <c r="DI528" s="17">
        <v>2</v>
      </c>
      <c r="DJ528" s="17">
        <v>2</v>
      </c>
      <c r="DK528" s="48"/>
      <c r="DL528" s="48"/>
      <c r="DM528" s="17">
        <v>3</v>
      </c>
      <c r="DN528" s="17">
        <v>2</v>
      </c>
      <c r="DO528" s="48"/>
      <c r="DP528" s="48"/>
      <c r="DQ528" s="48"/>
      <c r="DR528" s="48"/>
      <c r="DS528" s="49">
        <v>2</v>
      </c>
      <c r="DT528" s="49">
        <v>2</v>
      </c>
      <c r="DU528" s="17">
        <v>2</v>
      </c>
      <c r="DV528" s="49">
        <v>2</v>
      </c>
      <c r="DW528" s="49">
        <v>2</v>
      </c>
      <c r="DX528" s="49">
        <v>2</v>
      </c>
      <c r="DY528" s="153"/>
      <c r="DZ528" s="25">
        <v>3</v>
      </c>
      <c r="EA528" s="25">
        <v>3</v>
      </c>
      <c r="EB528" s="25">
        <v>3</v>
      </c>
      <c r="EC528" s="25">
        <v>3</v>
      </c>
      <c r="ED528" s="25">
        <v>3</v>
      </c>
      <c r="EE528">
        <v>3</v>
      </c>
    </row>
    <row r="529" spans="1:135" x14ac:dyDescent="0.2">
      <c r="A529">
        <v>264</v>
      </c>
      <c r="AC529">
        <f t="shared" si="46"/>
        <v>0</v>
      </c>
      <c r="AD529" t="e">
        <f t="shared" si="48"/>
        <v>#DIV/0!</v>
      </c>
      <c r="AP529" s="148">
        <f t="shared" si="49"/>
        <v>0</v>
      </c>
      <c r="AQ529" s="148" t="e">
        <f t="shared" si="47"/>
        <v>#DIV/0!</v>
      </c>
      <c r="CI529" s="148" t="e">
        <f t="shared" si="50"/>
        <v>#DIV/0!</v>
      </c>
    </row>
    <row r="530" spans="1:135" x14ac:dyDescent="0.2">
      <c r="A530">
        <v>265</v>
      </c>
      <c r="B530" s="15">
        <v>861</v>
      </c>
      <c r="C530" s="47" t="s">
        <v>832</v>
      </c>
      <c r="D530" cm="1">
        <f t="array" ref="D530">_xlfn.IFS([1]original_ver!D278="Participant",1,[1]original_ver!D278="Non-Participant",0,[1]original_ver!D278="","")</f>
        <v>1</v>
      </c>
      <c r="E530" s="15">
        <v>1</v>
      </c>
      <c r="F530" s="17" cm="1">
        <f t="array" ref="F530">_xlfn.IFS([1]original_ver!F278="ชาย",1,[1]original_ver!F278="หญิง",0,[1]original_ver!F278="","")</f>
        <v>0</v>
      </c>
      <c r="G530" s="15">
        <v>50</v>
      </c>
      <c r="H530" s="17" cm="1">
        <f t="array" ref="H530">_xlfn.IFS([1]original_ver!H278="ไม่มีการศึกษา",0,[1]original_ver!H278="ประถมศึกษา",1,[1]original_ver!H278="มัธยมศึกษาตอนต้น",2,[1]original_ver!H278="มัธยมศึกษาตอนปลาย",3,[1]original_ver!H278="อนุปริญญา (ปวช., ปวส., ฝึกหัดครู)",4,[1]original_ver!H278="ปริญญาตรี",5,[1]original_ver!H278="สูงกว่าปริญญาตรี",6,[1]original_ver!H278="","")</f>
        <v>5</v>
      </c>
      <c r="I530" s="17" cm="1">
        <f t="array" ref="I530">_xlfn.IFS([1]original_ver!I278="โสด",1,[1]original_ver!I278="สมรส/อยู่ด้วยกัน",2,[1]original_ver!I278="หย่าร้าง/แยกกันอยู่",3,[1]original_ver!I278="หม้าย",4,[1]original_ver!I278="","")</f>
        <v>2</v>
      </c>
      <c r="J530" s="15">
        <v>4</v>
      </c>
      <c r="K530" s="15">
        <v>30</v>
      </c>
      <c r="L530" s="17" cm="1">
        <f t="array" ref="L530">_xlfn.IFS([1]original_ver!L278="ใช่",1,[1]original_ver!L278="ไม่ใช่",0,[1]original_ver!L278="","")</f>
        <v>1</v>
      </c>
      <c r="M530" s="17" cm="1">
        <f t="array" ref="M530">_xlfn.IFS([1]original_ver!M278="กู้ยืม",1,[1]original_ver!M278="ไม่กู้ยืม",0,[1]original_ver!M278="","")</f>
        <v>1</v>
      </c>
      <c r="N530" s="17">
        <f>IF($O530&gt;1, 1,0)</f>
        <v>0</v>
      </c>
      <c r="O530" s="51">
        <v>0</v>
      </c>
      <c r="P530" s="17" cm="1">
        <f t="array" ref="P530">_xlfn.IFS([1]original_ver!O278="ใช่",1,[1]original_ver!O278="ไม่ใช่",0,[1]original_ver!O278="","")</f>
        <v>1</v>
      </c>
      <c r="Q530" s="17"/>
      <c r="R530" s="17">
        <v>1</v>
      </c>
      <c r="S530" s="17">
        <v>1</v>
      </c>
      <c r="T530" s="17">
        <v>24</v>
      </c>
      <c r="U530" s="17">
        <v>18000</v>
      </c>
      <c r="V530" s="53">
        <v>10</v>
      </c>
      <c r="W530" s="20">
        <f>$U530/$T530</f>
        <v>750</v>
      </c>
      <c r="X530" s="17">
        <v>1</v>
      </c>
      <c r="Y530" s="17">
        <v>24</v>
      </c>
      <c r="Z530" s="17">
        <v>15000</v>
      </c>
      <c r="AA530" s="17">
        <v>7</v>
      </c>
      <c r="AB530" s="17"/>
      <c r="AC530" s="17">
        <f t="shared" si="46"/>
        <v>33000</v>
      </c>
      <c r="AD530">
        <f t="shared" si="48"/>
        <v>1375</v>
      </c>
      <c r="AE530" s="17">
        <v>1</v>
      </c>
      <c r="AF530" s="17">
        <v>1</v>
      </c>
      <c r="AG530" s="17">
        <v>24</v>
      </c>
      <c r="AH530" s="17">
        <v>18000</v>
      </c>
      <c r="AI530" s="18">
        <v>10</v>
      </c>
      <c r="AJ530" s="27">
        <f>$AH530/$AG530</f>
        <v>750</v>
      </c>
      <c r="AK530" s="17">
        <v>1</v>
      </c>
      <c r="AL530" s="17">
        <v>24</v>
      </c>
      <c r="AM530" s="17">
        <v>15000</v>
      </c>
      <c r="AN530" s="17">
        <v>6</v>
      </c>
      <c r="AO530" s="17"/>
      <c r="AP530" s="149">
        <f t="shared" si="49"/>
        <v>33000</v>
      </c>
      <c r="AQ530" s="149">
        <f t="shared" si="47"/>
        <v>1375</v>
      </c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P530" s="17"/>
      <c r="BQ530" s="17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9">
        <v>3</v>
      </c>
      <c r="CE530" s="49">
        <v>3</v>
      </c>
      <c r="CF530" s="49">
        <v>3</v>
      </c>
      <c r="CG530" s="49">
        <v>3</v>
      </c>
      <c r="CH530" s="49">
        <v>3</v>
      </c>
      <c r="CI530" s="153">
        <f t="shared" si="50"/>
        <v>3</v>
      </c>
      <c r="CJ530" s="17">
        <v>3</v>
      </c>
      <c r="CK530" cm="1">
        <f t="array" ref="CK530">_xlfn.IFS([1]original_ver!CH278="จากการเข้าร่วมกิจกรรมอบรม ที่จัดโดยโครงการเกษตรกรปราดเปรื่อง (Smart Farmer)",1,[1]original_ver!CH278="จากการเข้าร่วมกิจกรรมอบรม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ๆ",3,[1]original_ver!CH278="จากการเรียนรู้ผ่านประสบการณ์ของผู้อื่น ได้แก่ เพื่อนบ้าน พี่น้อง เพื่อน และญาติ เป็นต้น",4,[1]original_ver!CH278="ไม่ได้เข้าร่วมกิจกรรมอบรมหรือเรียนรู้ใด ๆ (ข้ามไปข้อ 33)",5)</f>
        <v>1</v>
      </c>
      <c r="CL530" s="15" cm="1">
        <f t="array" ref="CL530">_xlfn.IFS([1]original_ver!CJ278="ความรู้ทางการเกษตรและการใช้เทคโนโลยีสำหรับการผลิตในฟาร์ม",1,[1]original_ver!CJ278="การวางแผนและจัดการฟาร์ม เช่น การเก็บเกี่ยว การเงิน และการวางแผนทางการตลาด",2,[1]original_ver!CJ278="การเป็นผู้ประกอบการทางการเกษตร",3,[1]original_ver!CJ278="การเพิ่มมูลค่าผลผลิต และการแปรรูปผลผลิต (รวมถึงการพัฒนาคุณภาพผลผลิต)",4,[1]original_ver!CJ278="","")</f>
        <v>1</v>
      </c>
      <c r="CM530" s="17">
        <v>4</v>
      </c>
      <c r="CN530" s="17">
        <v>2</v>
      </c>
      <c r="CO530" s="15" cm="1">
        <f t="array" ref="CO530">_xlfn.IFS([1]original_ver!CN278="ความรู้ทางการเกษตรและการใช้เทคโนโลยีสำหรับการผลิตในฟาร์ม",1,[1]original_ver!CN278="การวางแผนและจัดการฟาร์ม เช่น การเก็บเกี่ยว การเงิน และการวางแผนทางการตลาด",2,[1]original_ver!CN278="การเป็นผู้ประกอบการทางการเกษตร",3,[1]original_ver!CN278="การเพิ่มมูลค่าผลผลิต และการแปรรูปผลผลิต (รวมถึงการพัฒนาคุณภาพผลผลิต)",4,[1]original_ver!CN278="","")</f>
        <v>3</v>
      </c>
      <c r="CP530" s="17">
        <v>2</v>
      </c>
      <c r="CQ530" s="17">
        <v>2</v>
      </c>
      <c r="CR530" s="15" cm="1">
        <f t="array" ref="CR530">_xlfn.IFS([1]original_ver!CR278="ประยุกต์",1,[1]original_ver!CR278="ไม่ประยุกต์",0,[1]original_ver!CR278="","")</f>
        <v>1</v>
      </c>
      <c r="CS530" s="15" cm="1">
        <f t="array" ref="CS530">_xlfn.IFS([1]original_ver!CS278="ประยุกต์",1,[1]original_ver!CS278="ไม่ประยุกต์",0,[1]original_ver!CS278="","")</f>
        <v>1</v>
      </c>
      <c r="CT530" s="48"/>
      <c r="CU530" s="15" cm="1">
        <f t="array" ref="CU530">_xlfn.IFS([1]original_ver!CV278="ประยุกต์",1,[1]original_ver!CV278="ไม่ประยุกต์",0,[1]original_ver!CV278="","")</f>
        <v>1</v>
      </c>
      <c r="CV530" s="48"/>
      <c r="CW530" s="15" cm="1">
        <f t="array" ref="CW530">_xlfn.IFS([1]original_ver!CY278="ประยุกต์",1,[1]original_ver!CY278="ไม่ประยุกต์",0,[1]original_ver!CY278="","")</f>
        <v>1</v>
      </c>
      <c r="CX530" s="48"/>
      <c r="CY530" s="15" cm="1">
        <f t="array" ref="CY530">_xlfn.IFS([1]original_ver!DB278="ประยุกต์",1,[1]original_ver!DB278="ไม่ประยุกต์",0,[1]original_ver!DB278="","")</f>
        <v>1</v>
      </c>
      <c r="CZ530" s="48"/>
      <c r="DA530" s="48"/>
      <c r="DB530" s="48"/>
      <c r="DC530" s="48"/>
      <c r="DD530" s="48"/>
      <c r="DE530" s="48"/>
      <c r="DF530" s="48"/>
      <c r="DG530" s="17">
        <v>1</v>
      </c>
      <c r="DH530" s="17">
        <v>2</v>
      </c>
      <c r="DI530" s="17">
        <v>3</v>
      </c>
      <c r="DJ530" s="17">
        <v>2</v>
      </c>
      <c r="DK530" s="17">
        <v>2</v>
      </c>
      <c r="DL530" s="17">
        <v>2</v>
      </c>
      <c r="DM530" s="48"/>
      <c r="DN530" s="48"/>
      <c r="DO530" s="48"/>
      <c r="DP530" s="48"/>
      <c r="DQ530" s="48"/>
      <c r="DR530" s="48"/>
      <c r="DS530" s="49">
        <v>4</v>
      </c>
      <c r="DT530" s="49">
        <v>4</v>
      </c>
      <c r="DU530" s="17">
        <v>4</v>
      </c>
      <c r="DV530" s="49">
        <v>4</v>
      </c>
      <c r="DW530" s="49">
        <v>4</v>
      </c>
      <c r="DX530" s="49">
        <v>4</v>
      </c>
      <c r="DY530" s="153"/>
      <c r="DZ530" s="25">
        <v>4</v>
      </c>
      <c r="EA530" s="25">
        <v>4</v>
      </c>
      <c r="EB530" s="25">
        <v>4</v>
      </c>
      <c r="EC530" s="25">
        <v>4</v>
      </c>
      <c r="ED530" s="25">
        <v>4</v>
      </c>
      <c r="EE530">
        <v>4</v>
      </c>
    </row>
    <row r="531" spans="1:135" x14ac:dyDescent="0.2">
      <c r="A531">
        <v>265</v>
      </c>
      <c r="AC531">
        <f t="shared" si="46"/>
        <v>0</v>
      </c>
      <c r="AD531" t="e">
        <f t="shared" si="48"/>
        <v>#DIV/0!</v>
      </c>
      <c r="AP531" s="148">
        <f t="shared" si="49"/>
        <v>0</v>
      </c>
      <c r="AQ531" s="148" t="e">
        <f t="shared" si="47"/>
        <v>#DIV/0!</v>
      </c>
      <c r="CI531" s="148" t="e">
        <f t="shared" si="50"/>
        <v>#DIV/0!</v>
      </c>
    </row>
    <row r="532" spans="1:135" x14ac:dyDescent="0.2">
      <c r="A532">
        <v>266</v>
      </c>
      <c r="B532" s="15">
        <v>862</v>
      </c>
      <c r="C532" s="47" t="s">
        <v>833</v>
      </c>
      <c r="D532" cm="1">
        <f t="array" ref="D532">_xlfn.IFS([1]original_ver!D279="Participant",1,[1]original_ver!D279="Non-Participant",0,[1]original_ver!D279="","")</f>
        <v>1</v>
      </c>
      <c r="E532" s="15">
        <v>1</v>
      </c>
      <c r="F532" s="17" cm="1">
        <f t="array" ref="F532">_xlfn.IFS([1]original_ver!F279="ชาย",1,[1]original_ver!F279="หญิง",0,[1]original_ver!F279="","")</f>
        <v>1</v>
      </c>
      <c r="G532" s="15">
        <v>63</v>
      </c>
      <c r="H532" s="17" cm="1">
        <f t="array" ref="H532">_xlfn.IFS([1]original_ver!H279="ไม่มีการศึกษา",0,[1]original_ver!H279="ประถมศึกษา",1,[1]original_ver!H279="มัธยมศึกษาตอนต้น",2,[1]original_ver!H279="มัธยมศึกษาตอนปลาย",3,[1]original_ver!H279="อนุปริญญา (ปวช., ปวส., ฝึกหัดครู)",4,[1]original_ver!H279="ปริญญาตรี",5,[1]original_ver!H279="สูงกว่าปริญญาตรี",6,[1]original_ver!H279="","")</f>
        <v>3</v>
      </c>
      <c r="I532" s="17" cm="1">
        <f t="array" ref="I532">_xlfn.IFS([1]original_ver!I279="โสด",1,[1]original_ver!I279="สมรส/อยู่ด้วยกัน",2,[1]original_ver!I279="หย่าร้าง/แยกกันอยู่",3,[1]original_ver!I279="หม้าย",4,[1]original_ver!I279="","")</f>
        <v>2</v>
      </c>
      <c r="J532" s="15">
        <v>4</v>
      </c>
      <c r="K532" s="15">
        <v>40</v>
      </c>
      <c r="L532" s="17" cm="1">
        <f t="array" ref="L532">_xlfn.IFS([1]original_ver!L279="ใช่",1,[1]original_ver!L279="ไม่ใช่",0,[1]original_ver!L279="","")</f>
        <v>1</v>
      </c>
      <c r="M532" s="17" cm="1">
        <f t="array" ref="M532">_xlfn.IFS([1]original_ver!M279="กู้ยืม",1,[1]original_ver!M279="ไม่กู้ยืม",0,[1]original_ver!M279="","")</f>
        <v>1</v>
      </c>
      <c r="N532" s="17">
        <f>IF($O532&gt;1, 1,0)</f>
        <v>0</v>
      </c>
      <c r="O532" s="51">
        <v>0</v>
      </c>
      <c r="P532" s="17" cm="1">
        <f t="array" ref="P532">_xlfn.IFS([1]original_ver!O279="ใช่",1,[1]original_ver!O279="ไม่ใช่",0,[1]original_ver!O279="","")</f>
        <v>1</v>
      </c>
      <c r="Q532" s="17"/>
      <c r="R532" s="17">
        <v>1</v>
      </c>
      <c r="S532" s="17">
        <v>1</v>
      </c>
      <c r="T532" s="17">
        <v>30</v>
      </c>
      <c r="U532" s="17">
        <v>30000</v>
      </c>
      <c r="V532" s="53">
        <v>9.4</v>
      </c>
      <c r="W532" s="20">
        <f>$U532/$T532</f>
        <v>1000</v>
      </c>
      <c r="X532" s="17">
        <v>1</v>
      </c>
      <c r="Y532" s="17">
        <v>30</v>
      </c>
      <c r="Z532" s="17">
        <v>30000</v>
      </c>
      <c r="AA532" s="17">
        <v>10.4</v>
      </c>
      <c r="AB532" s="17"/>
      <c r="AC532" s="17">
        <f t="shared" si="46"/>
        <v>60000</v>
      </c>
      <c r="AD532">
        <f t="shared" si="48"/>
        <v>2000</v>
      </c>
      <c r="AE532" s="17">
        <v>1</v>
      </c>
      <c r="AF532" s="17">
        <v>1</v>
      </c>
      <c r="AG532" s="17">
        <v>30</v>
      </c>
      <c r="AH532" s="17">
        <v>27000</v>
      </c>
      <c r="AI532" s="18">
        <v>6</v>
      </c>
      <c r="AJ532" s="27">
        <f>$AH532/$AG532</f>
        <v>900</v>
      </c>
      <c r="AK532" s="17">
        <v>1</v>
      </c>
      <c r="AL532" s="17">
        <v>30</v>
      </c>
      <c r="AM532" s="17">
        <v>27000</v>
      </c>
      <c r="AN532" s="17">
        <v>6</v>
      </c>
      <c r="AO532" s="17"/>
      <c r="AP532" s="149">
        <f t="shared" si="49"/>
        <v>54000</v>
      </c>
      <c r="AQ532" s="149">
        <f t="shared" si="47"/>
        <v>1800</v>
      </c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P532" s="17"/>
      <c r="BQ532" s="17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9">
        <v>3.75</v>
      </c>
      <c r="CE532" s="49">
        <v>3</v>
      </c>
      <c r="CF532" s="49">
        <v>3</v>
      </c>
      <c r="CG532" s="49">
        <v>3</v>
      </c>
      <c r="CH532" s="49">
        <v>4</v>
      </c>
      <c r="CI532" s="153">
        <f t="shared" si="50"/>
        <v>3.35</v>
      </c>
      <c r="CJ532" s="17">
        <v>3</v>
      </c>
      <c r="CK532" cm="1">
        <f t="array" ref="CK532">_xlfn.IFS([1]original_ver!CH279="จากการเข้าร่วมกิจกรรมอบรม ที่จัดโดยโครงการเกษตรกรปราดเปรื่อง (Smart Farmer)",1,[1]original_ver!CH279="จากการเข้าร่วมกิจกรรมอบรม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ๆ",3,[1]original_ver!CH279="จากการเรียนรู้ผ่านประสบการณ์ของผู้อื่น ได้แก่ เพื่อนบ้าน พี่น้อง เพื่อน และญาติ เป็นต้น",4,[1]original_ver!CH279="ไม่ได้เข้าร่วมกิจกรรมอบรมหรือเรียนรู้ใด ๆ (ข้ามไปข้อ 33)",5)</f>
        <v>1</v>
      </c>
      <c r="CL532" s="15" cm="1">
        <f t="array" ref="CL532">_xlfn.IFS([1]original_ver!CJ279="ความรู้ทางการเกษตรและการใช้เทคโนโลยีสำหรับการผลิตในฟาร์ม",1,[1]original_ver!CJ279="การวางแผนและจัดการฟาร์ม เช่น การเก็บเกี่ยว การเงิน และการวางแผนทางการตลาด",2,[1]original_ver!CJ279="การเป็นผู้ประกอบการทางการเกษตร",3,[1]original_ver!CJ279="การเพิ่มมูลค่าผลผลิต และการแปรรูปผลผลิต (รวมถึงการพัฒนาคุณภาพผลผลิต)",4,[1]original_ver!CJ279="","")</f>
        <v>2</v>
      </c>
      <c r="CM532" s="17">
        <v>5</v>
      </c>
      <c r="CN532" s="17">
        <v>2</v>
      </c>
      <c r="CO532" s="15" cm="1">
        <f t="array" ref="CO532">_xlfn.IFS([1]original_ver!CN279="ความรู้ทางการเกษตรและการใช้เทคโนโลยีสำหรับการผลิตในฟาร์ม",1,[1]original_ver!CN279="การวางแผนและจัดการฟาร์ม เช่น การเก็บเกี่ยว การเงิน และการวางแผนทางการตลาด",2,[1]original_ver!CN279="การเป็นผู้ประกอบการทางการเกษตร",3,[1]original_ver!CN279="การเพิ่มมูลค่าผลผลิต และการแปรรูปผลผลิต (รวมถึงการพัฒนาคุณภาพผลผลิต)",4,[1]original_ver!CN279="","")</f>
        <v>4</v>
      </c>
      <c r="CP532" s="17">
        <v>0</v>
      </c>
      <c r="CQ532" s="17">
        <v>2</v>
      </c>
      <c r="CR532" s="15" cm="1">
        <f t="array" ref="CR532">_xlfn.IFS([1]original_ver!CR279="ประยุกต์",1,[1]original_ver!CR279="ไม่ประยุกต์",0,[1]original_ver!CR279="","")</f>
        <v>1</v>
      </c>
      <c r="CS532" s="15" cm="1">
        <f t="array" ref="CS532">_xlfn.IFS([1]original_ver!CS279="ประยุกต์",1,[1]original_ver!CS279="ไม่ประยุกต์",0,[1]original_ver!CS279="","")</f>
        <v>1</v>
      </c>
      <c r="CT532" s="48"/>
      <c r="CU532" s="15" cm="1">
        <f t="array" ref="CU532">_xlfn.IFS([1]original_ver!CV279="ประยุกต์",1,[1]original_ver!CV279="ไม่ประยุกต์",0,[1]original_ver!CV279="","")</f>
        <v>1</v>
      </c>
      <c r="CV532" s="48"/>
      <c r="CW532" s="15" cm="1">
        <f t="array" ref="CW532">_xlfn.IFS([1]original_ver!CY279="ประยุกต์",1,[1]original_ver!CY279="ไม่ประยุกต์",0,[1]original_ver!CY279="","")</f>
        <v>1</v>
      </c>
      <c r="CX532" s="48"/>
      <c r="CY532" s="15" cm="1">
        <f t="array" ref="CY532">_xlfn.IFS([1]original_ver!DB279="ประยุกต์",1,[1]original_ver!DB279="ไม่ประยุกต์",0,[1]original_ver!DB279="","")</f>
        <v>1</v>
      </c>
      <c r="CZ532" s="48"/>
      <c r="DA532" s="48"/>
      <c r="DB532" s="48"/>
      <c r="DC532" s="48"/>
      <c r="DD532" s="48"/>
      <c r="DE532" s="48"/>
      <c r="DF532" s="48"/>
      <c r="DG532" s="17">
        <v>2</v>
      </c>
      <c r="DH532" s="17">
        <v>2</v>
      </c>
      <c r="DI532" s="17">
        <v>1</v>
      </c>
      <c r="DJ532" s="17">
        <v>2</v>
      </c>
      <c r="DK532" s="17">
        <v>3</v>
      </c>
      <c r="DL532" s="17">
        <v>2</v>
      </c>
      <c r="DM532" s="48"/>
      <c r="DN532" s="48"/>
      <c r="DO532" s="48"/>
      <c r="DP532" s="48"/>
      <c r="DQ532" s="48"/>
      <c r="DR532" s="48"/>
      <c r="DS532" s="49">
        <v>4.2</v>
      </c>
      <c r="DT532" s="49">
        <v>4</v>
      </c>
      <c r="DU532" s="17">
        <v>4</v>
      </c>
      <c r="DV532" s="49">
        <v>4</v>
      </c>
      <c r="DW532" s="49">
        <v>4</v>
      </c>
      <c r="DX532" s="49">
        <v>4</v>
      </c>
      <c r="DY532" s="153"/>
      <c r="DZ532" s="25">
        <v>5</v>
      </c>
      <c r="EA532" s="25">
        <v>5</v>
      </c>
      <c r="EB532" s="25">
        <v>5</v>
      </c>
      <c r="EC532" s="25">
        <v>4</v>
      </c>
      <c r="ED532" s="25">
        <v>4</v>
      </c>
      <c r="EE532">
        <v>5</v>
      </c>
    </row>
    <row r="533" spans="1:135" x14ac:dyDescent="0.2">
      <c r="A533">
        <v>266</v>
      </c>
      <c r="AC533">
        <f t="shared" si="46"/>
        <v>0</v>
      </c>
      <c r="AD533" t="e">
        <f t="shared" si="48"/>
        <v>#DIV/0!</v>
      </c>
      <c r="AP533" s="148">
        <f t="shared" si="49"/>
        <v>0</v>
      </c>
      <c r="AQ533" s="148" t="e">
        <f t="shared" si="47"/>
        <v>#DIV/0!</v>
      </c>
      <c r="CI533" s="148" t="e">
        <f t="shared" si="50"/>
        <v>#DIV/0!</v>
      </c>
    </row>
    <row r="534" spans="1:135" x14ac:dyDescent="0.2">
      <c r="A534">
        <v>267</v>
      </c>
      <c r="B534" s="15">
        <v>863</v>
      </c>
      <c r="C534" s="50" t="s">
        <v>834</v>
      </c>
      <c r="D534" cm="1">
        <f t="array" ref="D534">_xlfn.IFS([1]original_ver!D280="Participant",1,[1]original_ver!D280="Non-Participant",0,[1]original_ver!D280="","")</f>
        <v>1</v>
      </c>
      <c r="E534" s="15">
        <v>1</v>
      </c>
      <c r="F534" s="17" cm="1">
        <f t="array" ref="F534">_xlfn.IFS([1]original_ver!F280="ชาย",1,[1]original_ver!F280="หญิง",0,[1]original_ver!F280="","")</f>
        <v>0</v>
      </c>
      <c r="G534" s="15">
        <v>65</v>
      </c>
      <c r="H534" s="17" cm="1">
        <f t="array" ref="H534">_xlfn.IFS([1]original_ver!H280="ไม่มีการศึกษา",0,[1]original_ver!H280="ประถมศึกษา",1,[1]original_ver!H280="มัธยมศึกษาตอนต้น",2,[1]original_ver!H280="มัธยมศึกษาตอนปลาย",3,[1]original_ver!H280="อนุปริญญา (ปวช., ปวส., ฝึกหัดครู)",4,[1]original_ver!H280="ปริญญาตรี",5,[1]original_ver!H280="สูงกว่าปริญญาตรี",6,[1]original_ver!H280="","")</f>
        <v>4</v>
      </c>
      <c r="I534" s="17" cm="1">
        <f t="array" ref="I534">_xlfn.IFS([1]original_ver!I280="โสด",1,[1]original_ver!I280="สมรส/อยู่ด้วยกัน",2,[1]original_ver!I280="หย่าร้าง/แยกกันอยู่",3,[1]original_ver!I280="หม้าย",4,[1]original_ver!I280="","")</f>
        <v>2</v>
      </c>
      <c r="J534" s="15">
        <v>3</v>
      </c>
      <c r="K534" s="15">
        <v>27</v>
      </c>
      <c r="L534" s="17" cm="1">
        <f t="array" ref="L534">_xlfn.IFS([1]original_ver!L280="ใช่",1,[1]original_ver!L280="ไม่ใช่",0,[1]original_ver!L280="","")</f>
        <v>1</v>
      </c>
      <c r="M534" s="17" cm="1">
        <f t="array" ref="M534">_xlfn.IFS([1]original_ver!M280="กู้ยืม",1,[1]original_ver!M280="ไม่กู้ยืม",0,[1]original_ver!M280="","")</f>
        <v>0</v>
      </c>
      <c r="N534" s="17">
        <f>IF($O534&gt;1, 1,0)</f>
        <v>1</v>
      </c>
      <c r="O534" s="23">
        <v>120000</v>
      </c>
      <c r="P534" s="17" cm="1">
        <f t="array" ref="P534">_xlfn.IFS([1]original_ver!O280="ใช่",1,[1]original_ver!O280="ไม่ใช่",0,[1]original_ver!O280="","")</f>
        <v>1</v>
      </c>
      <c r="Q534" s="17"/>
      <c r="R534" s="17">
        <v>7</v>
      </c>
      <c r="S534" s="17">
        <v>1</v>
      </c>
      <c r="T534" s="17">
        <v>8.5</v>
      </c>
      <c r="U534" s="17">
        <v>1000</v>
      </c>
      <c r="V534" s="17">
        <v>1200</v>
      </c>
      <c r="W534" s="22">
        <f>$U534/$T534</f>
        <v>117.64705882352941</v>
      </c>
      <c r="X534" s="48"/>
      <c r="Y534" s="48"/>
      <c r="Z534" s="48"/>
      <c r="AA534" s="48"/>
      <c r="AB534" s="48"/>
      <c r="AC534" s="48">
        <f t="shared" si="46"/>
        <v>1000</v>
      </c>
      <c r="AD534">
        <f t="shared" si="48"/>
        <v>117.64705882352941</v>
      </c>
      <c r="AE534" s="17">
        <v>7</v>
      </c>
      <c r="AF534" s="17">
        <v>1</v>
      </c>
      <c r="AG534" s="17">
        <v>8.5</v>
      </c>
      <c r="AH534" s="17">
        <v>500</v>
      </c>
      <c r="AI534" s="17">
        <v>1200</v>
      </c>
      <c r="AJ534" s="27">
        <f>$AH534/$AG534</f>
        <v>58.823529411764703</v>
      </c>
      <c r="AK534" s="48"/>
      <c r="AL534" s="48"/>
      <c r="AM534" s="48"/>
      <c r="AN534" s="48"/>
      <c r="AO534" s="48"/>
      <c r="AP534" s="149">
        <f t="shared" si="49"/>
        <v>500</v>
      </c>
      <c r="AQ534" s="149">
        <f t="shared" si="47"/>
        <v>58.823529411764703</v>
      </c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9">
        <v>4.5</v>
      </c>
      <c r="CE534" s="49">
        <v>4</v>
      </c>
      <c r="CF534" s="49">
        <v>2</v>
      </c>
      <c r="CG534" s="49">
        <v>3</v>
      </c>
      <c r="CH534" s="49">
        <v>3</v>
      </c>
      <c r="CI534" s="153">
        <f t="shared" si="50"/>
        <v>3.3</v>
      </c>
      <c r="CJ534" s="17">
        <v>3</v>
      </c>
      <c r="CK534" cm="1">
        <f t="array" ref="CK534">_xlfn.IFS([1]original_ver!CH280="จากการเข้าร่วมกิจกรรมอบรม ที่จัดโดยโครงการเกษตรกรปราดเปรื่อง (Smart Farmer)",1,[1]original_ver!CH280="จากการเข้าร่วมกิจกรรมอบรม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ๆ",3,[1]original_ver!CH280="จากการเรียนรู้ผ่านประสบการณ์ของผู้อื่น ได้แก่ เพื่อนบ้าน พี่น้อง เพื่อน และญาติ เป็นต้น",4,[1]original_ver!CH280="ไม่ได้เข้าร่วมกิจกรรมอบรมหรือเรียนรู้ใด ๆ (ข้ามไปข้อ 33)",5)</f>
        <v>2</v>
      </c>
      <c r="CL534" s="15" cm="1">
        <f t="array" ref="CL534">_xlfn.IFS([1]original_ver!CJ280="ความรู้ทางการเกษตรและการใช้เทคโนโลยีสำหรับการผลิตในฟาร์ม",1,[1]original_ver!CJ280="การวางแผนและจัดการฟาร์ม เช่น การเก็บเกี่ยว การเงิน และการวางแผนทางการตลาด",2,[1]original_ver!CJ280="การเป็นผู้ประกอบการทางการเกษตร",3,[1]original_ver!CJ280="การเพิ่มมูลค่าผลผลิต และการแปรรูปผลผลิต (รวมถึงการพัฒนาคุณภาพผลผลิต)",4,[1]original_ver!CJ280="","")</f>
        <v>4</v>
      </c>
      <c r="CM534" s="17">
        <v>3</v>
      </c>
      <c r="CN534" s="17">
        <v>2</v>
      </c>
      <c r="CO534" s="15" cm="1">
        <f t="array" ref="CO534">_xlfn.IFS([1]original_ver!CN280="ความรู้ทางการเกษตรและการใช้เทคโนโลยีสำหรับการผลิตในฟาร์ม",1,[1]original_ver!CN280="การวางแผนและจัดการฟาร์ม เช่น การเก็บเกี่ยว การเงิน และการวางแผนทางการตลาด",2,[1]original_ver!CN280="การเป็นผู้ประกอบการทางการเกษตร",3,[1]original_ver!CN280="การเพิ่มมูลค่าผลผลิต และการแปรรูปผลผลิต (รวมถึงการพัฒนาคุณภาพผลผลิต)",4,[1]original_ver!CN280="","")</f>
        <v>1</v>
      </c>
      <c r="CP534" s="17">
        <v>1</v>
      </c>
      <c r="CQ534" s="17">
        <v>2</v>
      </c>
      <c r="CR534" s="15" cm="1">
        <f t="array" ref="CR534">_xlfn.IFS([1]original_ver!CR280="ประยุกต์",1,[1]original_ver!CR280="ไม่ประยุกต์",0,[1]original_ver!CR280="","")</f>
        <v>1</v>
      </c>
      <c r="CS534" s="15" cm="1">
        <f t="array" ref="CS534">_xlfn.IFS([1]original_ver!CS280="ประยุกต์",1,[1]original_ver!CS280="ไม่ประยุกต์",0,[1]original_ver!CS280="","")</f>
        <v>1</v>
      </c>
      <c r="CT534" s="48"/>
      <c r="CU534" s="15" cm="1">
        <f t="array" ref="CU534">_xlfn.IFS([1]original_ver!CV280="ประยุกต์",1,[1]original_ver!CV280="ไม่ประยุกต์",0,[1]original_ver!CV280="","")</f>
        <v>1</v>
      </c>
      <c r="CV534" s="48"/>
      <c r="CW534" s="15" cm="1">
        <f t="array" ref="CW534">_xlfn.IFS([1]original_ver!CY280="ประยุกต์",1,[1]original_ver!CY280="ไม่ประยุกต์",0,[1]original_ver!CY280="","")</f>
        <v>1</v>
      </c>
      <c r="CX534" s="48"/>
      <c r="CY534" s="15" cm="1">
        <f t="array" ref="CY534">_xlfn.IFS([1]original_ver!DB280="ประยุกต์",1,[1]original_ver!DB280="ไม่ประยุกต์",0,[1]original_ver!DB280="","")</f>
        <v>1</v>
      </c>
      <c r="CZ534" s="48"/>
      <c r="DA534" s="48"/>
      <c r="DB534" s="48"/>
      <c r="DC534" s="48"/>
      <c r="DD534" s="48"/>
      <c r="DE534" s="48"/>
      <c r="DF534" s="48"/>
      <c r="DG534" s="17">
        <v>3</v>
      </c>
      <c r="DH534" s="17">
        <v>2</v>
      </c>
      <c r="DI534" s="48"/>
      <c r="DJ534" s="48"/>
      <c r="DK534" s="17">
        <v>2</v>
      </c>
      <c r="DL534" s="17">
        <v>2</v>
      </c>
      <c r="DM534" s="17">
        <v>1</v>
      </c>
      <c r="DN534" s="17">
        <v>2</v>
      </c>
      <c r="DO534" s="48"/>
      <c r="DP534" s="48"/>
      <c r="DQ534" s="48"/>
      <c r="DR534" s="48"/>
      <c r="DS534" s="49">
        <v>4</v>
      </c>
      <c r="DT534" s="49">
        <v>4</v>
      </c>
      <c r="DU534" s="17">
        <v>4</v>
      </c>
      <c r="DV534" s="49">
        <v>4</v>
      </c>
      <c r="DW534" s="49">
        <v>4</v>
      </c>
      <c r="DX534" s="49">
        <v>4</v>
      </c>
      <c r="DY534" s="153"/>
      <c r="DZ534" s="25">
        <v>4</v>
      </c>
      <c r="EA534" s="25">
        <v>4</v>
      </c>
      <c r="EB534" s="25">
        <v>4</v>
      </c>
      <c r="EC534" s="25">
        <v>4</v>
      </c>
      <c r="ED534" s="25">
        <v>4</v>
      </c>
      <c r="EE534">
        <v>4</v>
      </c>
    </row>
    <row r="535" spans="1:135" x14ac:dyDescent="0.2">
      <c r="A535">
        <v>267</v>
      </c>
      <c r="AC535">
        <f t="shared" si="46"/>
        <v>0</v>
      </c>
      <c r="AD535" t="e">
        <f t="shared" si="48"/>
        <v>#DIV/0!</v>
      </c>
      <c r="AP535" s="148">
        <f t="shared" si="49"/>
        <v>0</v>
      </c>
      <c r="AQ535" s="148" t="e">
        <f t="shared" si="47"/>
        <v>#DIV/0!</v>
      </c>
      <c r="CI535" s="148" t="e">
        <f t="shared" si="50"/>
        <v>#DIV/0!</v>
      </c>
    </row>
    <row r="536" spans="1:135" x14ac:dyDescent="0.2">
      <c r="A536">
        <v>268</v>
      </c>
      <c r="B536" s="15">
        <v>864</v>
      </c>
      <c r="C536" s="47" t="s">
        <v>835</v>
      </c>
      <c r="D536" cm="1">
        <f t="array" ref="D536">_xlfn.IFS([1]original_ver!D281="Participant",1,[1]original_ver!D281="Non-Participant",0,[1]original_ver!D281="","")</f>
        <v>1</v>
      </c>
      <c r="E536" s="15">
        <v>1</v>
      </c>
      <c r="F536" s="17" cm="1">
        <f t="array" ref="F536">_xlfn.IFS([1]original_ver!F281="ชาย",1,[1]original_ver!F281="หญิง",0,[1]original_ver!F281="","")</f>
        <v>1</v>
      </c>
      <c r="G536" s="15">
        <v>56</v>
      </c>
      <c r="H536" s="17" cm="1">
        <f t="array" ref="H536">_xlfn.IFS([1]original_ver!H281="ไม่มีการศึกษา",0,[1]original_ver!H281="ประถมศึกษา",1,[1]original_ver!H281="มัธยมศึกษาตอนต้น",2,[1]original_ver!H281="มัธยมศึกษาตอนปลาย",3,[1]original_ver!H281="อนุปริญญา (ปวช., ปวส., ฝึกหัดครู)",4,[1]original_ver!H281="ปริญญาตรี",5,[1]original_ver!H281="สูงกว่าปริญญาตรี",6,[1]original_ver!H281="","")</f>
        <v>5</v>
      </c>
      <c r="I536" s="17" cm="1">
        <f t="array" ref="I536">_xlfn.IFS([1]original_ver!I281="โสด",1,[1]original_ver!I281="สมรส/อยู่ด้วยกัน",2,[1]original_ver!I281="หย่าร้าง/แยกกันอยู่",3,[1]original_ver!I281="หม้าย",4,[1]original_ver!I281="","")</f>
        <v>1</v>
      </c>
      <c r="J536" s="15">
        <v>3</v>
      </c>
      <c r="K536" s="15">
        <v>25</v>
      </c>
      <c r="L536" s="17" cm="1">
        <f t="array" ref="L536">_xlfn.IFS([1]original_ver!L281="ใช่",1,[1]original_ver!L281="ไม่ใช่",0,[1]original_ver!L281="","")</f>
        <v>1</v>
      </c>
      <c r="M536" s="17" cm="1">
        <f t="array" ref="M536">_xlfn.IFS([1]original_ver!M281="กู้ยืม",1,[1]original_ver!M281="ไม่กู้ยืม",0,[1]original_ver!M281="","")</f>
        <v>0</v>
      </c>
      <c r="N536" s="17">
        <f>IF($O536&gt;1, 1,0)</f>
        <v>0</v>
      </c>
      <c r="O536" s="51">
        <v>0</v>
      </c>
      <c r="P536" s="17" cm="1">
        <f t="array" ref="P536">_xlfn.IFS([1]original_ver!O281="ใช่",1,[1]original_ver!O281="ไม่ใช่",0,[1]original_ver!O281="","")</f>
        <v>1</v>
      </c>
      <c r="Q536" s="17"/>
      <c r="R536" s="17">
        <v>1</v>
      </c>
      <c r="S536" s="17">
        <v>1</v>
      </c>
      <c r="T536" s="17">
        <v>70</v>
      </c>
      <c r="U536" s="17">
        <v>48000</v>
      </c>
      <c r="V536" s="53">
        <v>8</v>
      </c>
      <c r="W536" s="20">
        <f>$U536/$T536</f>
        <v>685.71428571428567</v>
      </c>
      <c r="X536" s="17">
        <v>2</v>
      </c>
      <c r="Y536" s="17">
        <v>70</v>
      </c>
      <c r="Z536" s="17">
        <v>40000</v>
      </c>
      <c r="AA536" s="17">
        <v>10</v>
      </c>
      <c r="AB536" s="17"/>
      <c r="AC536" s="17">
        <f t="shared" si="46"/>
        <v>88000</v>
      </c>
      <c r="AD536">
        <f t="shared" si="48"/>
        <v>1257.1428571428571</v>
      </c>
      <c r="AE536" s="17">
        <v>1</v>
      </c>
      <c r="AF536" s="17">
        <v>1</v>
      </c>
      <c r="AG536" s="17">
        <v>70</v>
      </c>
      <c r="AH536" s="17">
        <v>48000</v>
      </c>
      <c r="AI536" s="18">
        <v>7</v>
      </c>
      <c r="AJ536" s="27">
        <f>$AH536/$AG536</f>
        <v>685.71428571428567</v>
      </c>
      <c r="AK536" s="17">
        <v>2</v>
      </c>
      <c r="AL536" s="17">
        <v>70</v>
      </c>
      <c r="AM536" s="17">
        <v>40000</v>
      </c>
      <c r="AN536" s="17">
        <v>8</v>
      </c>
      <c r="AO536" s="17"/>
      <c r="AP536" s="149">
        <f t="shared" si="49"/>
        <v>88000</v>
      </c>
      <c r="AQ536" s="149">
        <f t="shared" si="47"/>
        <v>1257.1428571428571</v>
      </c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P536" s="17"/>
      <c r="BQ536" s="17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9">
        <v>4.5</v>
      </c>
      <c r="CE536" s="49">
        <v>3</v>
      </c>
      <c r="CF536" s="49">
        <v>3</v>
      </c>
      <c r="CG536" s="49">
        <v>3</v>
      </c>
      <c r="CH536" s="49">
        <v>3</v>
      </c>
      <c r="CI536" s="153">
        <f t="shared" si="50"/>
        <v>3.3</v>
      </c>
      <c r="CJ536" s="17">
        <v>3</v>
      </c>
      <c r="CK536" cm="1">
        <f t="array" ref="CK536">_xlfn.IFS([1]original_ver!CH281="จากการเข้าร่วมกิจกรรมอบรม ที่จัดโดยโครงการเกษตรกรปราดเปรื่อง (Smart Farmer)",1,[1]original_ver!CH281="จากการเข้าร่วมกิจกรรมอบรม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ๆ",3,[1]original_ver!CH281="จากการเรียนรู้ผ่านประสบการณ์ของผู้อื่น ได้แก่ เพื่อนบ้าน พี่น้อง เพื่อน และญาติ เป็นต้น",4,[1]original_ver!CH281="ไม่ได้เข้าร่วมกิจกรรมอบรมหรือเรียนรู้ใด ๆ (ข้ามไปข้อ 33)",5)</f>
        <v>2</v>
      </c>
      <c r="CL536" s="15" cm="1">
        <f t="array" ref="CL536">_xlfn.IFS([1]original_ver!CJ281="ความรู้ทางการเกษตรและการใช้เทคโนโลยีสำหรับการผลิตในฟาร์ม",1,[1]original_ver!CJ281="การวางแผนและจัดการฟาร์ม เช่น การเก็บเกี่ยว การเงิน และการวางแผนทางการตลาด",2,[1]original_ver!CJ281="การเป็นผู้ประกอบการทางการเกษตร",3,[1]original_ver!CJ281="การเพิ่มมูลค่าผลผลิต และการแปรรูปผลผลิต (รวมถึงการพัฒนาคุณภาพผลผลิต)",4,[1]original_ver!CJ281="","")</f>
        <v>1</v>
      </c>
      <c r="CM536" s="17">
        <v>5</v>
      </c>
      <c r="CN536" s="17">
        <v>2</v>
      </c>
      <c r="CO536" s="15" cm="1">
        <f t="array" ref="CO536">_xlfn.IFS([1]original_ver!CN281="ความรู้ทางการเกษตรและการใช้เทคโนโลยีสำหรับการผลิตในฟาร์ม",1,[1]original_ver!CN281="การวางแผนและจัดการฟาร์ม เช่น การเก็บเกี่ยว การเงิน และการวางแผนทางการตลาด",2,[1]original_ver!CN281="การเป็นผู้ประกอบการทางการเกษตร",3,[1]original_ver!CN281="การเพิ่มมูลค่าผลผลิต และการแปรรูปผลผลิต (รวมถึงการพัฒนาคุณภาพผลผลิต)",4,[1]original_ver!CN281="","")</f>
        <v>4</v>
      </c>
      <c r="CP536" s="17">
        <v>2</v>
      </c>
      <c r="CQ536" s="17">
        <v>2</v>
      </c>
      <c r="CR536" s="15" cm="1">
        <f t="array" ref="CR536">_xlfn.IFS([1]original_ver!CR281="ประยุกต์",1,[1]original_ver!CR281="ไม่ประยุกต์",0,[1]original_ver!CR281="","")</f>
        <v>1</v>
      </c>
      <c r="CS536" s="15" cm="1">
        <f t="array" ref="CS536">_xlfn.IFS([1]original_ver!CS281="ประยุกต์",1,[1]original_ver!CS281="ไม่ประยุกต์",0,[1]original_ver!CS281="","")</f>
        <v>1</v>
      </c>
      <c r="CT536" s="48"/>
      <c r="CU536" s="15" cm="1">
        <f t="array" ref="CU536">_xlfn.IFS([1]original_ver!CV281="ประยุกต์",1,[1]original_ver!CV281="ไม่ประยุกต์",0,[1]original_ver!CV281="","")</f>
        <v>1</v>
      </c>
      <c r="CV536" s="48"/>
      <c r="CW536" s="15" cm="1">
        <f t="array" ref="CW536">_xlfn.IFS([1]original_ver!CY281="ประยุกต์",1,[1]original_ver!CY281="ไม่ประยุกต์",0,[1]original_ver!CY281="","")</f>
        <v>1</v>
      </c>
      <c r="CX536" s="48"/>
      <c r="CY536" s="15" cm="1">
        <f t="array" ref="CY536">_xlfn.IFS([1]original_ver!DB281="ประยุกต์",1,[1]original_ver!DB281="ไม่ประยุกต์",0,[1]original_ver!DB281="","")</f>
        <v>1</v>
      </c>
      <c r="CZ536" s="48"/>
      <c r="DA536" s="48"/>
      <c r="DB536" s="48"/>
      <c r="DC536" s="48"/>
      <c r="DD536" s="48"/>
      <c r="DE536" s="48"/>
      <c r="DF536" s="48"/>
      <c r="DG536" s="17">
        <v>1</v>
      </c>
      <c r="DH536" s="17">
        <v>2</v>
      </c>
      <c r="DI536" s="17">
        <v>3</v>
      </c>
      <c r="DJ536" s="17">
        <v>2</v>
      </c>
      <c r="DK536" s="17">
        <v>2</v>
      </c>
      <c r="DL536" s="17">
        <v>2</v>
      </c>
      <c r="DM536" s="48"/>
      <c r="DN536" s="48"/>
      <c r="DO536" s="48"/>
      <c r="DP536" s="48"/>
      <c r="DQ536" s="48"/>
      <c r="DR536" s="48"/>
      <c r="DS536" s="49">
        <v>4</v>
      </c>
      <c r="DT536" s="49">
        <v>4</v>
      </c>
      <c r="DU536" s="17">
        <v>4</v>
      </c>
      <c r="DV536" s="49">
        <v>4</v>
      </c>
      <c r="DW536" s="49">
        <v>4</v>
      </c>
      <c r="DX536" s="49">
        <v>4</v>
      </c>
      <c r="DY536" s="153"/>
      <c r="DZ536" s="25">
        <v>5</v>
      </c>
      <c r="EA536" s="25">
        <v>5</v>
      </c>
      <c r="EB536" s="25">
        <v>4.75</v>
      </c>
      <c r="EC536" s="25">
        <v>4.8</v>
      </c>
      <c r="ED536" s="25">
        <v>4</v>
      </c>
      <c r="EE536">
        <v>4</v>
      </c>
    </row>
    <row r="537" spans="1:135" x14ac:dyDescent="0.2">
      <c r="A537">
        <v>268</v>
      </c>
      <c r="AC537">
        <f t="shared" si="46"/>
        <v>0</v>
      </c>
      <c r="AD537" t="e">
        <f t="shared" si="48"/>
        <v>#DIV/0!</v>
      </c>
      <c r="AP537" s="148">
        <f t="shared" si="49"/>
        <v>0</v>
      </c>
      <c r="AQ537" s="148" t="e">
        <f t="shared" si="47"/>
        <v>#DIV/0!</v>
      </c>
      <c r="CI537" s="148" t="e">
        <f t="shared" si="50"/>
        <v>#DIV/0!</v>
      </c>
    </row>
    <row r="538" spans="1:135" x14ac:dyDescent="0.2">
      <c r="A538">
        <v>269</v>
      </c>
      <c r="B538" s="15">
        <v>865</v>
      </c>
      <c r="C538" s="47" t="s">
        <v>836</v>
      </c>
      <c r="D538" cm="1">
        <f t="array" ref="D538">_xlfn.IFS([1]original_ver!D282="Participant",1,[1]original_ver!D282="Non-Participant",0,[1]original_ver!D282="","")</f>
        <v>1</v>
      </c>
      <c r="E538" s="15">
        <v>1</v>
      </c>
      <c r="F538" s="17" cm="1">
        <f t="array" ref="F538">_xlfn.IFS([1]original_ver!F282="ชาย",1,[1]original_ver!F282="หญิง",0,[1]original_ver!F282="","")</f>
        <v>1</v>
      </c>
      <c r="G538" s="15">
        <v>47</v>
      </c>
      <c r="H538" s="17" cm="1">
        <f t="array" ref="H538">_xlfn.IFS([1]original_ver!H282="ไม่มีการศึกษา",0,[1]original_ver!H282="ประถมศึกษา",1,[1]original_ver!H282="มัธยมศึกษาตอนต้น",2,[1]original_ver!H282="มัธยมศึกษาตอนปลาย",3,[1]original_ver!H282="อนุปริญญา (ปวช., ปวส., ฝึกหัดครู)",4,[1]original_ver!H282="ปริญญาตรี",5,[1]original_ver!H282="สูงกว่าปริญญาตรี",6,[1]original_ver!H282="","")</f>
        <v>5</v>
      </c>
      <c r="I538" s="17" cm="1">
        <f t="array" ref="I538">_xlfn.IFS([1]original_ver!I282="โสด",1,[1]original_ver!I282="สมรส/อยู่ด้วยกัน",2,[1]original_ver!I282="หย่าร้าง/แยกกันอยู่",3,[1]original_ver!I282="หม้าย",4,[1]original_ver!I282="","")</f>
        <v>2</v>
      </c>
      <c r="J538" s="15">
        <v>4</v>
      </c>
      <c r="K538" s="15">
        <v>20</v>
      </c>
      <c r="L538" s="17" cm="1">
        <f t="array" ref="L538">_xlfn.IFS([1]original_ver!L282="ใช่",1,[1]original_ver!L282="ไม่ใช่",0,[1]original_ver!L282="","")</f>
        <v>1</v>
      </c>
      <c r="M538" s="17" cm="1">
        <f t="array" ref="M538">_xlfn.IFS([1]original_ver!M282="กู้ยืม",1,[1]original_ver!M282="ไม่กู้ยืม",0,[1]original_ver!M282="","")</f>
        <v>1</v>
      </c>
      <c r="N538" s="17">
        <f>IF($O538&gt;1, 1,0)</f>
        <v>1</v>
      </c>
      <c r="O538" s="23">
        <v>30000</v>
      </c>
      <c r="P538" s="17" cm="1">
        <f t="array" ref="P538">_xlfn.IFS([1]original_ver!O282="ใช่",1,[1]original_ver!O282="ไม่ใช่",0,[1]original_ver!O282="","")</f>
        <v>1</v>
      </c>
      <c r="Q538" s="17"/>
      <c r="R538" s="17">
        <v>1</v>
      </c>
      <c r="S538" s="17">
        <v>2</v>
      </c>
      <c r="T538" s="17">
        <v>40</v>
      </c>
      <c r="U538" s="17">
        <v>25000</v>
      </c>
      <c r="V538" s="53">
        <v>10.8</v>
      </c>
      <c r="W538" s="20">
        <f>$U538/$T538</f>
        <v>625</v>
      </c>
      <c r="AC538">
        <f t="shared" si="46"/>
        <v>25000</v>
      </c>
      <c r="AD538">
        <f t="shared" si="48"/>
        <v>625</v>
      </c>
      <c r="AE538" s="17">
        <v>1</v>
      </c>
      <c r="AF538" s="17">
        <v>2</v>
      </c>
      <c r="AG538" s="17">
        <v>40</v>
      </c>
      <c r="AH538" s="17">
        <v>30000</v>
      </c>
      <c r="AI538" s="18">
        <v>9</v>
      </c>
      <c r="AJ538" s="27">
        <f>$AH538/$AG538</f>
        <v>750</v>
      </c>
      <c r="AP538" s="148">
        <f t="shared" si="49"/>
        <v>30000</v>
      </c>
      <c r="AQ538" s="148">
        <f t="shared" si="47"/>
        <v>750</v>
      </c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9">
        <v>3.75</v>
      </c>
      <c r="CE538" s="49">
        <v>3</v>
      </c>
      <c r="CF538" s="49">
        <v>3</v>
      </c>
      <c r="CG538" s="49">
        <v>3</v>
      </c>
      <c r="CH538" s="49">
        <v>3</v>
      </c>
      <c r="CI538" s="153">
        <f t="shared" si="50"/>
        <v>3.15</v>
      </c>
      <c r="CJ538" s="17">
        <v>3</v>
      </c>
      <c r="CK538" cm="1">
        <f t="array" ref="CK538">_xlfn.IFS([1]original_ver!CH282="จากการเข้าร่วมกิจกรรมอบรม ที่จัดโดยโครงการเกษตรกรปราดเปรื่อง (Smart Farmer)",1,[1]original_ver!CH282="จากการเข้าร่วมกิจกรรมอบรม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ๆ",3,[1]original_ver!CH282="จากการเรียนรู้ผ่านประสบการณ์ของผู้อื่น ได้แก่ เพื่อนบ้าน พี่น้อง เพื่อน และญาติ เป็นต้น",4,[1]original_ver!CH282="ไม่ได้เข้าร่วมกิจกรรมอบรมหรือเรียนรู้ใด ๆ (ข้ามไปข้อ 33)",5)</f>
        <v>2</v>
      </c>
      <c r="CL538" s="15" cm="1">
        <f t="array" ref="CL538">_xlfn.IFS([1]original_ver!CJ282="ความรู้ทางการเกษตรและการใช้เทคโนโลยีสำหรับการผลิตในฟาร์ม",1,[1]original_ver!CJ282="การวางแผนและจัดการฟาร์ม เช่น การเก็บเกี่ยว การเงิน และการวางแผนทางการตลาด",2,[1]original_ver!CJ282="การเป็นผู้ประกอบการทางการเกษตร",3,[1]original_ver!CJ282="การเพิ่มมูลค่าผลผลิต และการแปรรูปผลผลิต (รวมถึงการพัฒนาคุณภาพผลผลิต)",4,[1]original_ver!CJ282="","")</f>
        <v>2</v>
      </c>
      <c r="CM538" s="17">
        <v>3</v>
      </c>
      <c r="CN538" s="17">
        <v>2</v>
      </c>
      <c r="CO538" s="15" cm="1">
        <f t="array" ref="CO538">_xlfn.IFS([1]original_ver!CN282="ความรู้ทางการเกษตรและการใช้เทคโนโลยีสำหรับการผลิตในฟาร์ม",1,[1]original_ver!CN282="การวางแผนและจัดการฟาร์ม เช่น การเก็บเกี่ยว การเงิน และการวางแผนทางการตลาด",2,[1]original_ver!CN282="การเป็นผู้ประกอบการทางการเกษตร",3,[1]original_ver!CN282="การเพิ่มมูลค่าผลผลิต และการแปรรูปผลผลิต (รวมถึงการพัฒนาคุณภาพผลผลิต)",4,[1]original_ver!CN282="","")</f>
        <v>4</v>
      </c>
      <c r="CP538" s="17">
        <v>1</v>
      </c>
      <c r="CQ538" s="17">
        <v>2</v>
      </c>
      <c r="CR538" s="15" cm="1">
        <f t="array" ref="CR538">_xlfn.IFS([1]original_ver!CR282="ประยุกต์",1,[1]original_ver!CR282="ไม่ประยุกต์",0,[1]original_ver!CR282="","")</f>
        <v>1</v>
      </c>
      <c r="CS538" s="15" cm="1">
        <f t="array" ref="CS538">_xlfn.IFS([1]original_ver!CS282="ประยุกต์",1,[1]original_ver!CS282="ไม่ประยุกต์",0,[1]original_ver!CS282="","")</f>
        <v>1</v>
      </c>
      <c r="CT538" s="48"/>
      <c r="CU538" s="15" cm="1">
        <f t="array" ref="CU538">_xlfn.IFS([1]original_ver!CV282="ประยุกต์",1,[1]original_ver!CV282="ไม่ประยุกต์",0,[1]original_ver!CV282="","")</f>
        <v>1</v>
      </c>
      <c r="CV538" s="48"/>
      <c r="CW538" s="15" cm="1">
        <f t="array" ref="CW538">_xlfn.IFS([1]original_ver!CY282="ประยุกต์",1,[1]original_ver!CY282="ไม่ประยุกต์",0,[1]original_ver!CY282="","")</f>
        <v>1</v>
      </c>
      <c r="CX538" s="48"/>
      <c r="CY538" s="15" cm="1">
        <f t="array" ref="CY538">_xlfn.IFS([1]original_ver!DB282="ประยุกต์",1,[1]original_ver!DB282="ไม่ประยุกต์",0,[1]original_ver!DB282="","")</f>
        <v>1</v>
      </c>
      <c r="CZ538" s="48"/>
      <c r="DA538" s="48"/>
      <c r="DB538" s="48"/>
      <c r="DC538" s="48"/>
      <c r="DD538" s="48"/>
      <c r="DE538" s="48"/>
      <c r="DF538" s="48"/>
      <c r="DG538" s="17">
        <v>3</v>
      </c>
      <c r="DH538" s="17">
        <v>2</v>
      </c>
      <c r="DI538" s="17">
        <v>1</v>
      </c>
      <c r="DJ538" s="17">
        <v>2</v>
      </c>
      <c r="DK538" s="17">
        <v>2</v>
      </c>
      <c r="DL538" s="17">
        <v>2</v>
      </c>
      <c r="DM538" s="48"/>
      <c r="DN538" s="48"/>
      <c r="DO538" s="48"/>
      <c r="DP538" s="48"/>
      <c r="DQ538" s="48"/>
      <c r="DR538" s="48"/>
      <c r="DS538" s="49">
        <v>4</v>
      </c>
      <c r="DT538" s="49">
        <v>4</v>
      </c>
      <c r="DU538" s="17">
        <v>4</v>
      </c>
      <c r="DV538" s="49">
        <v>4</v>
      </c>
      <c r="DW538" s="49">
        <v>4</v>
      </c>
      <c r="DX538" s="49">
        <v>4</v>
      </c>
      <c r="DY538" s="153"/>
      <c r="DZ538" s="25">
        <v>4</v>
      </c>
      <c r="EA538" s="25">
        <v>4</v>
      </c>
      <c r="EB538" s="25">
        <v>4</v>
      </c>
      <c r="EC538" s="25">
        <v>4</v>
      </c>
      <c r="ED538" s="25">
        <v>4</v>
      </c>
      <c r="EE538">
        <v>4</v>
      </c>
    </row>
    <row r="539" spans="1:135" x14ac:dyDescent="0.2">
      <c r="A539">
        <v>269</v>
      </c>
      <c r="AC539">
        <f t="shared" si="46"/>
        <v>0</v>
      </c>
      <c r="AD539" t="e">
        <f t="shared" si="48"/>
        <v>#DIV/0!</v>
      </c>
      <c r="AP539" s="148">
        <f t="shared" si="49"/>
        <v>0</v>
      </c>
      <c r="AQ539" s="148" t="e">
        <f t="shared" si="47"/>
        <v>#DIV/0!</v>
      </c>
      <c r="CI539" s="148" t="e">
        <f t="shared" si="50"/>
        <v>#DIV/0!</v>
      </c>
    </row>
    <row r="540" spans="1:135" x14ac:dyDescent="0.2">
      <c r="A540">
        <v>270</v>
      </c>
      <c r="B540" s="15">
        <v>866</v>
      </c>
      <c r="C540" s="47" t="s">
        <v>837</v>
      </c>
      <c r="D540" cm="1">
        <f t="array" ref="D540">_xlfn.IFS([1]original_ver!D283="Participant",1,[1]original_ver!D283="Non-Participant",0,[1]original_ver!D283="","")</f>
        <v>1</v>
      </c>
      <c r="E540" s="15">
        <v>1</v>
      </c>
      <c r="F540" s="17" cm="1">
        <f t="array" ref="F540">_xlfn.IFS([1]original_ver!F283="ชาย",1,[1]original_ver!F283="หญิง",0,[1]original_ver!F283="","")</f>
        <v>1</v>
      </c>
      <c r="G540" s="15">
        <v>58</v>
      </c>
      <c r="H540" s="17" cm="1">
        <f t="array" ref="H540">_xlfn.IFS([1]original_ver!H283="ไม่มีการศึกษา",0,[1]original_ver!H283="ประถมศึกษา",1,[1]original_ver!H283="มัธยมศึกษาตอนต้น",2,[1]original_ver!H283="มัธยมศึกษาตอนปลาย",3,[1]original_ver!H283="อนุปริญญา (ปวช., ปวส., ฝึกหัดครู)",4,[1]original_ver!H283="ปริญญาตรี",5,[1]original_ver!H283="สูงกว่าปริญญาตรี",6,[1]original_ver!H283="","")</f>
        <v>3</v>
      </c>
      <c r="I540" s="17" cm="1">
        <f t="array" ref="I540">_xlfn.IFS([1]original_ver!I283="โสด",1,[1]original_ver!I283="สมรส/อยู่ด้วยกัน",2,[1]original_ver!I283="หย่าร้าง/แยกกันอยู่",3,[1]original_ver!I283="หม้าย",4,[1]original_ver!I283="","")</f>
        <v>2</v>
      </c>
      <c r="J540" s="15">
        <v>4</v>
      </c>
      <c r="K540" s="15">
        <v>30</v>
      </c>
      <c r="L540" s="17" cm="1">
        <f t="array" ref="L540">_xlfn.IFS([1]original_ver!L283="ใช่",1,[1]original_ver!L283="ไม่ใช่",0,[1]original_ver!L283="","")</f>
        <v>0</v>
      </c>
      <c r="M540" s="17" cm="1">
        <f t="array" ref="M540">_xlfn.IFS([1]original_ver!M283="กู้ยืม",1,[1]original_ver!M283="ไม่กู้ยืม",0,[1]original_ver!M283="","")</f>
        <v>1</v>
      </c>
      <c r="N540" s="17">
        <f>IF($O540&gt;1, 1,0)</f>
        <v>1</v>
      </c>
      <c r="O540" s="23">
        <v>200000</v>
      </c>
      <c r="P540" s="17" cm="1">
        <f t="array" ref="P540">_xlfn.IFS([1]original_ver!O283="ใช่",1,[1]original_ver!O283="ไม่ใช่",0,[1]original_ver!O283="","")</f>
        <v>1</v>
      </c>
      <c r="Q540" s="17"/>
      <c r="R540" s="17">
        <v>3</v>
      </c>
      <c r="S540" s="17">
        <v>1</v>
      </c>
      <c r="T540" s="17">
        <v>120</v>
      </c>
      <c r="U540" s="17">
        <v>1000000</v>
      </c>
      <c r="V540" s="17">
        <v>1.4</v>
      </c>
      <c r="W540" s="22">
        <f>$U540/$T540</f>
        <v>8333.3333333333339</v>
      </c>
      <c r="X540" s="48"/>
      <c r="Y540" s="48"/>
      <c r="Z540" s="48"/>
      <c r="AA540" s="48"/>
      <c r="AB540" s="48"/>
      <c r="AC540" s="48">
        <f t="shared" si="46"/>
        <v>1000000</v>
      </c>
      <c r="AD540">
        <f t="shared" si="48"/>
        <v>8333.3333333333339</v>
      </c>
      <c r="AE540" s="17">
        <v>3</v>
      </c>
      <c r="AF540" s="17">
        <v>1</v>
      </c>
      <c r="AG540" s="17">
        <v>120</v>
      </c>
      <c r="AH540" s="17">
        <v>1200000</v>
      </c>
      <c r="AI540" s="17">
        <v>1.4</v>
      </c>
      <c r="AJ540" s="27">
        <f>$AH540/$AG540</f>
        <v>10000</v>
      </c>
      <c r="AK540" s="48"/>
      <c r="AL540" s="48"/>
      <c r="AM540" s="48"/>
      <c r="AN540" s="48"/>
      <c r="AO540" s="48"/>
      <c r="AP540" s="149">
        <f t="shared" si="49"/>
        <v>1200000</v>
      </c>
      <c r="AQ540" s="149">
        <f t="shared" si="47"/>
        <v>10000</v>
      </c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9">
        <v>3.25</v>
      </c>
      <c r="CE540" s="49">
        <v>3</v>
      </c>
      <c r="CF540" s="49">
        <v>2</v>
      </c>
      <c r="CG540" s="49">
        <v>3</v>
      </c>
      <c r="CH540" s="49">
        <v>3</v>
      </c>
      <c r="CI540" s="153">
        <f t="shared" si="50"/>
        <v>2.85</v>
      </c>
      <c r="CJ540" s="17">
        <v>3</v>
      </c>
      <c r="CK540" cm="1">
        <f t="array" ref="CK540">_xlfn.IFS([1]original_ver!CH283="จากการเข้าร่วมกิจกรรมอบรม ที่จัดโดยโครงการเกษตรกรปราดเปรื่อง (Smart Farmer)",1,[1]original_ver!CH283="จากการเข้าร่วมกิจกรรมอบรม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ๆ",3,[1]original_ver!CH283="จากการเรียนรู้ผ่านประสบการณ์ของผู้อื่น ได้แก่ เพื่อนบ้าน พี่น้อง เพื่อน และญาติ เป็นต้น",4,[1]original_ver!CH283="ไม่ได้เข้าร่วมกิจกรรมอบรมหรือเรียนรู้ใด ๆ (ข้ามไปข้อ 33)",5)</f>
        <v>1</v>
      </c>
      <c r="CL540" s="15" cm="1">
        <f t="array" ref="CL540">_xlfn.IFS([1]original_ver!CJ283="ความรู้ทางการเกษตรและการใช้เทคโนโลยีสำหรับการผลิตในฟาร์ม",1,[1]original_ver!CJ283="การวางแผนและจัดการฟาร์ม เช่น การเก็บเกี่ยว การเงิน และการวางแผนทางการตลาด",2,[1]original_ver!CJ283="การเป็นผู้ประกอบการทางการเกษตร",3,[1]original_ver!CJ283="การเพิ่มมูลค่าผลผลิต และการแปรรูปผลผลิต (รวมถึงการพัฒนาคุณภาพผลผลิต)",4,[1]original_ver!CJ283="","")</f>
        <v>3</v>
      </c>
      <c r="CM540" s="17">
        <v>4</v>
      </c>
      <c r="CN540" s="17">
        <v>2</v>
      </c>
      <c r="CO540" s="15" cm="1">
        <f t="array" ref="CO540">_xlfn.IFS([1]original_ver!CN283="ความรู้ทางการเกษตรและการใช้เทคโนโลยีสำหรับการผลิตในฟาร์ม",1,[1]original_ver!CN283="การวางแผนและจัดการฟาร์ม เช่น การเก็บเกี่ยว การเงิน และการวางแผนทางการตลาด",2,[1]original_ver!CN283="การเป็นผู้ประกอบการทางการเกษตร",3,[1]original_ver!CN283="การเพิ่มมูลค่าผลผลิต และการแปรรูปผลผลิต (รวมถึงการพัฒนาคุณภาพผลผลิต)",4,[1]original_ver!CN283="","")</f>
        <v>4</v>
      </c>
      <c r="CP540" s="17">
        <v>1</v>
      </c>
      <c r="CQ540" s="17">
        <v>2</v>
      </c>
      <c r="CR540" s="15" cm="1">
        <f t="array" ref="CR540">_xlfn.IFS([1]original_ver!CR283="ประยุกต์",1,[1]original_ver!CR283="ไม่ประยุกต์",0,[1]original_ver!CR283="","")</f>
        <v>1</v>
      </c>
      <c r="CS540" s="15" cm="1">
        <f t="array" ref="CS540">_xlfn.IFS([1]original_ver!CS283="ประยุกต์",1,[1]original_ver!CS283="ไม่ประยุกต์",0,[1]original_ver!CS283="","")</f>
        <v>1</v>
      </c>
      <c r="CT540" s="48"/>
      <c r="CU540" s="15" cm="1">
        <f t="array" ref="CU540">_xlfn.IFS([1]original_ver!CV283="ประยุกต์",1,[1]original_ver!CV283="ไม่ประยุกต์",0,[1]original_ver!CV283="","")</f>
        <v>1</v>
      </c>
      <c r="CV540" s="48"/>
      <c r="CW540" s="15" cm="1">
        <f t="array" ref="CW540">_xlfn.IFS([1]original_ver!CY283="ประยุกต์",1,[1]original_ver!CY283="ไม่ประยุกต์",0,[1]original_ver!CY283="","")</f>
        <v>1</v>
      </c>
      <c r="CX540" s="48"/>
      <c r="CY540" s="15" cm="1">
        <f t="array" ref="CY540">_xlfn.IFS([1]original_ver!DB283="ประยุกต์",1,[1]original_ver!DB283="ไม่ประยุกต์",0,[1]original_ver!DB283="","")</f>
        <v>1</v>
      </c>
      <c r="CZ540" s="48"/>
      <c r="DA540" s="48"/>
      <c r="DB540" s="48"/>
      <c r="DC540" s="48"/>
      <c r="DD540" s="48"/>
      <c r="DE540" s="48"/>
      <c r="DF540" s="48"/>
      <c r="DG540" s="17">
        <v>2</v>
      </c>
      <c r="DH540" s="17">
        <v>2</v>
      </c>
      <c r="DI540" s="17">
        <v>1</v>
      </c>
      <c r="DJ540" s="17">
        <v>2</v>
      </c>
      <c r="DK540" s="17">
        <v>3</v>
      </c>
      <c r="DL540" s="17">
        <v>2</v>
      </c>
      <c r="DM540" s="48"/>
      <c r="DN540" s="48"/>
      <c r="DO540" s="48"/>
      <c r="DP540" s="48"/>
      <c r="DQ540" s="48"/>
      <c r="DR540" s="48"/>
      <c r="DS540" s="49">
        <v>3</v>
      </c>
      <c r="DT540" s="49">
        <v>3</v>
      </c>
      <c r="DU540" s="17">
        <v>3</v>
      </c>
      <c r="DV540" s="49">
        <v>3</v>
      </c>
      <c r="DW540" s="49">
        <v>3</v>
      </c>
      <c r="DX540" s="49">
        <v>3</v>
      </c>
      <c r="DY540" s="153"/>
      <c r="DZ540" s="25">
        <v>3</v>
      </c>
      <c r="EA540" s="25">
        <v>3</v>
      </c>
      <c r="EB540" s="25">
        <v>3</v>
      </c>
      <c r="EC540" s="25">
        <v>3</v>
      </c>
      <c r="ED540" s="25">
        <v>3</v>
      </c>
      <c r="EE540">
        <v>3</v>
      </c>
    </row>
    <row r="541" spans="1:135" x14ac:dyDescent="0.2">
      <c r="A541">
        <v>270</v>
      </c>
      <c r="AC541">
        <f t="shared" si="46"/>
        <v>0</v>
      </c>
      <c r="AD541" t="e">
        <f t="shared" si="48"/>
        <v>#DIV/0!</v>
      </c>
      <c r="AP541" s="148">
        <f t="shared" si="49"/>
        <v>0</v>
      </c>
      <c r="AQ541" s="148" t="e">
        <f t="shared" si="47"/>
        <v>#DIV/0!</v>
      </c>
      <c r="CI541" s="148" t="e">
        <f t="shared" si="50"/>
        <v>#DIV/0!</v>
      </c>
    </row>
    <row r="542" spans="1:135" x14ac:dyDescent="0.2">
      <c r="A542">
        <v>271</v>
      </c>
      <c r="B542" s="15">
        <v>867</v>
      </c>
      <c r="C542" s="47" t="s">
        <v>838</v>
      </c>
      <c r="D542" cm="1">
        <f t="array" ref="D542">_xlfn.IFS([1]original_ver!D284="Participant",1,[1]original_ver!D284="Non-Participant",0,[1]original_ver!D284="","")</f>
        <v>1</v>
      </c>
      <c r="E542" s="15">
        <v>1</v>
      </c>
      <c r="F542" s="17" cm="1">
        <f t="array" ref="F542">_xlfn.IFS([1]original_ver!F284="ชาย",1,[1]original_ver!F284="หญิง",0,[1]original_ver!F284="","")</f>
        <v>1</v>
      </c>
      <c r="G542" s="15">
        <v>64</v>
      </c>
      <c r="H542" s="17" cm="1">
        <f t="array" ref="H542">_xlfn.IFS([1]original_ver!H284="ไม่มีการศึกษา",0,[1]original_ver!H284="ประถมศึกษา",1,[1]original_ver!H284="มัธยมศึกษาตอนต้น",2,[1]original_ver!H284="มัธยมศึกษาตอนปลาย",3,[1]original_ver!H284="อนุปริญญา (ปวช., ปวส., ฝึกหัดครู)",4,[1]original_ver!H284="ปริญญาตรี",5,[1]original_ver!H284="สูงกว่าปริญญาตรี",6,[1]original_ver!H284="","")</f>
        <v>5</v>
      </c>
      <c r="I542" s="17" cm="1">
        <f t="array" ref="I542">_xlfn.IFS([1]original_ver!I284="โสด",1,[1]original_ver!I284="สมรส/อยู่ด้วยกัน",2,[1]original_ver!I284="หย่าร้าง/แยกกันอยู่",3,[1]original_ver!I284="หม้าย",4,[1]original_ver!I284="","")</f>
        <v>2</v>
      </c>
      <c r="J542" s="15">
        <v>4</v>
      </c>
      <c r="K542" s="15">
        <v>45</v>
      </c>
      <c r="L542" s="17" cm="1">
        <f t="array" ref="L542">_xlfn.IFS([1]original_ver!L284="ใช่",1,[1]original_ver!L284="ไม่ใช่",0,[1]original_ver!L284="","")</f>
        <v>0</v>
      </c>
      <c r="M542" s="17" cm="1">
        <f t="array" ref="M542">_xlfn.IFS([1]original_ver!M284="กู้ยืม",1,[1]original_ver!M284="ไม่กู้ยืม",0,[1]original_ver!M284="","")</f>
        <v>0</v>
      </c>
      <c r="N542" s="17">
        <f>IF($O542&gt;1, 1,0)</f>
        <v>1</v>
      </c>
      <c r="O542" s="23">
        <v>100000</v>
      </c>
      <c r="P542" s="17" cm="1">
        <f t="array" ref="P542">_xlfn.IFS([1]original_ver!O284="ใช่",1,[1]original_ver!O284="ไม่ใช่",0,[1]original_ver!O284="","")</f>
        <v>1</v>
      </c>
      <c r="Q542" s="17"/>
      <c r="R542" s="17">
        <v>1</v>
      </c>
      <c r="S542" s="17">
        <v>1</v>
      </c>
      <c r="T542" s="17">
        <v>20</v>
      </c>
      <c r="U542" s="17">
        <v>20000</v>
      </c>
      <c r="V542" s="53">
        <v>11</v>
      </c>
      <c r="W542" s="20">
        <f>$U542/$T542</f>
        <v>1000</v>
      </c>
      <c r="X542" s="48"/>
      <c r="Y542" s="48"/>
      <c r="Z542" s="48"/>
      <c r="AA542" s="48"/>
      <c r="AB542" s="48"/>
      <c r="AC542" s="48">
        <f t="shared" si="46"/>
        <v>20000</v>
      </c>
      <c r="AD542">
        <f t="shared" si="48"/>
        <v>1000</v>
      </c>
      <c r="AE542" s="17">
        <v>1</v>
      </c>
      <c r="AF542" s="17">
        <v>1</v>
      </c>
      <c r="AG542" s="17">
        <v>20</v>
      </c>
      <c r="AH542" s="17">
        <v>20000</v>
      </c>
      <c r="AI542" s="18">
        <v>11</v>
      </c>
      <c r="AJ542" s="27">
        <f>$AH542/$AG542</f>
        <v>1000</v>
      </c>
      <c r="AK542" s="48"/>
      <c r="AL542" s="48"/>
      <c r="AM542" s="48"/>
      <c r="AN542" s="48"/>
      <c r="AO542" s="48"/>
      <c r="AP542" s="149">
        <f t="shared" si="49"/>
        <v>20000</v>
      </c>
      <c r="AQ542" s="149">
        <f t="shared" si="47"/>
        <v>1000</v>
      </c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9">
        <v>3.5</v>
      </c>
      <c r="CE542" s="49">
        <v>3</v>
      </c>
      <c r="CF542" s="49">
        <v>3</v>
      </c>
      <c r="CG542" s="49">
        <v>3</v>
      </c>
      <c r="CH542" s="49">
        <v>4</v>
      </c>
      <c r="CI542" s="153">
        <f t="shared" si="50"/>
        <v>3.3</v>
      </c>
      <c r="CJ542" s="17">
        <v>3</v>
      </c>
      <c r="CK542" cm="1">
        <f t="array" ref="CK542">_xlfn.IFS([1]original_ver!CH284="จากการเข้าร่วมกิจกรรมอบรม ที่จัดโดยโครงการเกษตรกรปราดเปรื่อง (Smart Farmer)",1,[1]original_ver!CH284="จากการเข้าร่วมกิจกรรมอบรม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ๆ",3,[1]original_ver!CH284="จากการเรียนรู้ผ่านประสบการณ์ของผู้อื่น ได้แก่ เพื่อนบ้าน พี่น้อง เพื่อน และญาติ เป็นต้น",4,[1]original_ver!CH284="ไม่ได้เข้าร่วมกิจกรรมอบรมหรือเรียนรู้ใด ๆ (ข้ามไปข้อ 33)",5)</f>
        <v>1</v>
      </c>
      <c r="CL542" s="15" cm="1">
        <f t="array" ref="CL542">_xlfn.IFS([1]original_ver!CJ284="ความรู้ทางการเกษตรและการใช้เทคโนโลยีสำหรับการผลิตในฟาร์ม",1,[1]original_ver!CJ284="การวางแผนและจัดการฟาร์ม เช่น การเก็บเกี่ยว การเงิน และการวางแผนทางการตลาด",2,[1]original_ver!CJ284="การเป็นผู้ประกอบการทางการเกษตร",3,[1]original_ver!CJ284="การเพิ่มมูลค่าผลผลิต และการแปรรูปผลผลิต (รวมถึงการพัฒนาคุณภาพผลผลิต)",4,[1]original_ver!CJ284="","")</f>
        <v>1</v>
      </c>
      <c r="CM542" s="17">
        <v>3</v>
      </c>
      <c r="CN542" s="17">
        <v>2</v>
      </c>
      <c r="CO542" s="15" cm="1">
        <f t="array" ref="CO542">_xlfn.IFS([1]original_ver!CN284="ความรู้ทางการเกษตรและการใช้เทคโนโลยีสำหรับการผลิตในฟาร์ม",1,[1]original_ver!CN284="การวางแผนและจัดการฟาร์ม เช่น การเก็บเกี่ยว การเงิน และการวางแผนทางการตลาด",2,[1]original_ver!CN284="การเป็นผู้ประกอบการทางการเกษตร",3,[1]original_ver!CN284="การเพิ่มมูลค่าผลผลิต และการแปรรูปผลผลิต (รวมถึงการพัฒนาคุณภาพผลผลิต)",4,[1]original_ver!CN284="","")</f>
        <v>4</v>
      </c>
      <c r="CP542" s="17">
        <v>2</v>
      </c>
      <c r="CQ542" s="17">
        <v>2</v>
      </c>
      <c r="CR542" s="15" cm="1">
        <f t="array" ref="CR542">_xlfn.IFS([1]original_ver!CR284="ประยุกต์",1,[1]original_ver!CR284="ไม่ประยุกต์",0,[1]original_ver!CR284="","")</f>
        <v>1</v>
      </c>
      <c r="CS542" s="15" cm="1">
        <f t="array" ref="CS542">_xlfn.IFS([1]original_ver!CS284="ประยุกต์",1,[1]original_ver!CS284="ไม่ประยุกต์",0,[1]original_ver!CS284="","")</f>
        <v>1</v>
      </c>
      <c r="CT542" s="48"/>
      <c r="CU542" s="15" cm="1">
        <f t="array" ref="CU542">_xlfn.IFS([1]original_ver!CV284="ประยุกต์",1,[1]original_ver!CV284="ไม่ประยุกต์",0,[1]original_ver!CV284="","")</f>
        <v>1</v>
      </c>
      <c r="CV542" s="48"/>
      <c r="CW542" s="15" cm="1">
        <f t="array" ref="CW542">_xlfn.IFS([1]original_ver!CY284="ประยุกต์",1,[1]original_ver!CY284="ไม่ประยุกต์",0,[1]original_ver!CY284="","")</f>
        <v>1</v>
      </c>
      <c r="CX542" s="48"/>
      <c r="CY542" s="15" cm="1">
        <f t="array" ref="CY542">_xlfn.IFS([1]original_ver!DB284="ประยุกต์",1,[1]original_ver!DB284="ไม่ประยุกต์",0,[1]original_ver!DB284="","")</f>
        <v>1</v>
      </c>
      <c r="CZ542" s="48"/>
      <c r="DA542" s="48"/>
      <c r="DB542" s="48"/>
      <c r="DC542" s="48"/>
      <c r="DD542" s="48"/>
      <c r="DE542" s="48"/>
      <c r="DF542" s="48"/>
      <c r="DG542" s="17">
        <v>1</v>
      </c>
      <c r="DH542" s="17">
        <v>2</v>
      </c>
      <c r="DI542" s="17">
        <v>2</v>
      </c>
      <c r="DJ542" s="17">
        <v>2</v>
      </c>
      <c r="DK542" s="17">
        <v>3</v>
      </c>
      <c r="DL542" s="17">
        <v>2</v>
      </c>
      <c r="DM542" s="48"/>
      <c r="DN542" s="48"/>
      <c r="DO542" s="48"/>
      <c r="DP542" s="48"/>
      <c r="DQ542" s="48"/>
      <c r="DR542" s="48"/>
      <c r="DS542" s="49">
        <v>3</v>
      </c>
      <c r="DT542" s="49">
        <v>3</v>
      </c>
      <c r="DU542" s="17">
        <v>3</v>
      </c>
      <c r="DV542" s="49">
        <v>3</v>
      </c>
      <c r="DW542" s="49">
        <v>3</v>
      </c>
      <c r="DX542" s="49">
        <v>3</v>
      </c>
      <c r="DY542" s="153"/>
      <c r="DZ542" s="25">
        <v>3</v>
      </c>
      <c r="EA542" s="25">
        <v>3</v>
      </c>
      <c r="EB542" s="25">
        <v>3</v>
      </c>
      <c r="EC542" s="25">
        <v>3</v>
      </c>
      <c r="ED542" s="25">
        <v>3</v>
      </c>
      <c r="EE542">
        <v>3</v>
      </c>
    </row>
    <row r="543" spans="1:135" x14ac:dyDescent="0.2">
      <c r="A543">
        <v>271</v>
      </c>
      <c r="AC543">
        <f t="shared" si="46"/>
        <v>0</v>
      </c>
      <c r="AD543" t="e">
        <f t="shared" si="48"/>
        <v>#DIV/0!</v>
      </c>
      <c r="AP543" s="148">
        <f t="shared" si="49"/>
        <v>0</v>
      </c>
      <c r="AQ543" s="148" t="e">
        <f t="shared" si="47"/>
        <v>#DIV/0!</v>
      </c>
      <c r="CI543" s="148" t="e">
        <f t="shared" si="50"/>
        <v>#DIV/0!</v>
      </c>
    </row>
    <row r="544" spans="1:135" x14ac:dyDescent="0.2">
      <c r="A544">
        <v>272</v>
      </c>
      <c r="B544" s="15">
        <v>868</v>
      </c>
      <c r="C544" s="47" t="s">
        <v>839</v>
      </c>
      <c r="D544" cm="1">
        <f t="array" ref="D544">_xlfn.IFS([1]original_ver!D285="Participant",1,[1]original_ver!D285="Non-Participant",0,[1]original_ver!D285="","")</f>
        <v>1</v>
      </c>
      <c r="E544" s="15">
        <v>1</v>
      </c>
      <c r="F544" s="17" cm="1">
        <f t="array" ref="F544">_xlfn.IFS([1]original_ver!F285="ชาย",1,[1]original_ver!F285="หญิง",0,[1]original_ver!F285="","")</f>
        <v>0</v>
      </c>
      <c r="G544" s="15">
        <v>44</v>
      </c>
      <c r="H544" s="17" cm="1">
        <f t="array" ref="H544">_xlfn.IFS([1]original_ver!H285="ไม่มีการศึกษา",0,[1]original_ver!H285="ประถมศึกษา",1,[1]original_ver!H285="มัธยมศึกษาตอนต้น",2,[1]original_ver!H285="มัธยมศึกษาตอนปลาย",3,[1]original_ver!H285="อนุปริญญา (ปวช., ปวส., ฝึกหัดครู)",4,[1]original_ver!H285="ปริญญาตรี",5,[1]original_ver!H285="สูงกว่าปริญญาตรี",6,[1]original_ver!H285="","")</f>
        <v>5</v>
      </c>
      <c r="I544" s="17" cm="1">
        <f t="array" ref="I544">_xlfn.IFS([1]original_ver!I285="โสด",1,[1]original_ver!I285="สมรส/อยู่ด้วยกัน",2,[1]original_ver!I285="หย่าร้าง/แยกกันอยู่",3,[1]original_ver!I285="หม้าย",4,[1]original_ver!I285="","")</f>
        <v>1</v>
      </c>
      <c r="J544" s="15">
        <v>5</v>
      </c>
      <c r="K544" s="15">
        <v>15</v>
      </c>
      <c r="L544" s="17" cm="1">
        <f t="array" ref="L544">_xlfn.IFS([1]original_ver!L285="ใช่",1,[1]original_ver!L285="ไม่ใช่",0,[1]original_ver!L285="","")</f>
        <v>1</v>
      </c>
      <c r="M544" s="17" cm="1">
        <f t="array" ref="M544">_xlfn.IFS([1]original_ver!M285="กู้ยืม",1,[1]original_ver!M285="ไม่กู้ยืม",0,[1]original_ver!M285="","")</f>
        <v>0</v>
      </c>
      <c r="N544" s="17">
        <f>IF($O544&gt;1, 1,0)</f>
        <v>1</v>
      </c>
      <c r="O544" s="23">
        <v>200000</v>
      </c>
      <c r="P544" s="17" cm="1">
        <f t="array" ref="P544">_xlfn.IFS([1]original_ver!O285="ใช่",1,[1]original_ver!O285="ไม่ใช่",0,[1]original_ver!O285="","")</f>
        <v>1</v>
      </c>
      <c r="Q544" s="17"/>
      <c r="R544" s="17">
        <v>1</v>
      </c>
      <c r="S544" s="17">
        <v>1</v>
      </c>
      <c r="T544" s="17">
        <v>30</v>
      </c>
      <c r="U544" s="17">
        <v>35000</v>
      </c>
      <c r="V544" s="53">
        <v>11</v>
      </c>
      <c r="W544" s="20">
        <f>$U544/$T544</f>
        <v>1166.6666666666667</v>
      </c>
      <c r="X544" s="17">
        <v>2</v>
      </c>
      <c r="Y544" s="17">
        <v>30</v>
      </c>
      <c r="Z544" s="17">
        <v>20000</v>
      </c>
      <c r="AA544" s="17">
        <v>8</v>
      </c>
      <c r="AB544" s="17"/>
      <c r="AC544" s="17">
        <f t="shared" si="46"/>
        <v>55000</v>
      </c>
      <c r="AD544">
        <f t="shared" si="48"/>
        <v>1833.3333333333333</v>
      </c>
      <c r="AE544" s="17">
        <v>1</v>
      </c>
      <c r="AF544" s="17">
        <v>1</v>
      </c>
      <c r="AG544" s="17">
        <v>30</v>
      </c>
      <c r="AH544" s="17">
        <v>37000</v>
      </c>
      <c r="AI544" s="18">
        <v>11</v>
      </c>
      <c r="AJ544" s="27">
        <f>$AH544/$AG544</f>
        <v>1233.3333333333333</v>
      </c>
      <c r="AK544" s="17">
        <v>2</v>
      </c>
      <c r="AL544" s="17">
        <v>30</v>
      </c>
      <c r="AM544" s="17">
        <v>20000</v>
      </c>
      <c r="AN544" s="17">
        <v>8</v>
      </c>
      <c r="AO544" s="17"/>
      <c r="AP544" s="149">
        <f t="shared" si="49"/>
        <v>57000</v>
      </c>
      <c r="AQ544" s="149">
        <f t="shared" si="47"/>
        <v>1900</v>
      </c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P544" s="17"/>
      <c r="BQ544" s="17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9">
        <v>4</v>
      </c>
      <c r="CE544" s="49">
        <v>3</v>
      </c>
      <c r="CF544" s="49">
        <v>3</v>
      </c>
      <c r="CG544" s="49">
        <v>3</v>
      </c>
      <c r="CH544" s="49">
        <v>3</v>
      </c>
      <c r="CI544" s="153">
        <f t="shared" si="50"/>
        <v>3.2</v>
      </c>
      <c r="CJ544" s="17">
        <v>3</v>
      </c>
      <c r="CK544" cm="1">
        <f t="array" ref="CK544">_xlfn.IFS([1]original_ver!CH285="จากการเข้าร่วมกิจกรรมอบรม ที่จัดโดยโครงการเกษตรกรปราดเปรื่อง (Smart Farmer)",1,[1]original_ver!CH285="จากการเข้าร่วมกิจกรรมอบรม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ๆ",3,[1]original_ver!CH285="จากการเรียนรู้ผ่านประสบการณ์ของผู้อื่น ได้แก่ เพื่อนบ้าน พี่น้อง เพื่อน และญาติ เป็นต้น",4,[1]original_ver!CH285="ไม่ได้เข้าร่วมกิจกรรมอบรมหรือเรียนรู้ใด ๆ (ข้ามไปข้อ 33)",5)</f>
        <v>1</v>
      </c>
      <c r="CL544" s="15" cm="1">
        <f t="array" ref="CL544">_xlfn.IFS([1]original_ver!CJ285="ความรู้ทางการเกษตรและการใช้เทคโนโลยีสำหรับการผลิตในฟาร์ม",1,[1]original_ver!CJ285="การวางแผนและจัดการฟาร์ม เช่น การเก็บเกี่ยว การเงิน และการวางแผนทางการตลาด",2,[1]original_ver!CJ285="การเป็นผู้ประกอบการทางการเกษตร",3,[1]original_ver!CJ285="การเพิ่มมูลค่าผลผลิต และการแปรรูปผลผลิต (รวมถึงการพัฒนาคุณภาพผลผลิต)",4,[1]original_ver!CJ285="","")</f>
        <v>2</v>
      </c>
      <c r="CM544" s="17">
        <v>3</v>
      </c>
      <c r="CN544" s="17">
        <v>2</v>
      </c>
      <c r="CO544" s="15" cm="1">
        <f t="array" ref="CO544">_xlfn.IFS([1]original_ver!CN285="ความรู้ทางการเกษตรและการใช้เทคโนโลยีสำหรับการผลิตในฟาร์ม",1,[1]original_ver!CN285="การวางแผนและจัดการฟาร์ม เช่น การเก็บเกี่ยว การเงิน และการวางแผนทางการตลาด",2,[1]original_ver!CN285="การเป็นผู้ประกอบการทางการเกษตร",3,[1]original_ver!CN285="การเพิ่มมูลค่าผลผลิต และการแปรรูปผลผลิต (รวมถึงการพัฒนาคุณภาพผลผลิต)",4,[1]original_ver!CN285="","")</f>
        <v>4</v>
      </c>
      <c r="CP544" s="17">
        <v>1</v>
      </c>
      <c r="CQ544" s="17">
        <v>2</v>
      </c>
      <c r="CR544" s="15" cm="1">
        <f t="array" ref="CR544">_xlfn.IFS([1]original_ver!CR285="ประยุกต์",1,[1]original_ver!CR285="ไม่ประยุกต์",0,[1]original_ver!CR285="","")</f>
        <v>1</v>
      </c>
      <c r="CS544" s="15" cm="1">
        <f t="array" ref="CS544">_xlfn.IFS([1]original_ver!CS285="ประยุกต์",1,[1]original_ver!CS285="ไม่ประยุกต์",0,[1]original_ver!CS285="","")</f>
        <v>1</v>
      </c>
      <c r="CT544" s="48"/>
      <c r="CU544" s="15" cm="1">
        <f t="array" ref="CU544">_xlfn.IFS([1]original_ver!CV285="ประยุกต์",1,[1]original_ver!CV285="ไม่ประยุกต์",0,[1]original_ver!CV285="","")</f>
        <v>1</v>
      </c>
      <c r="CV544" s="48"/>
      <c r="CW544" s="15" cm="1">
        <f t="array" ref="CW544">_xlfn.IFS([1]original_ver!CY285="ประยุกต์",1,[1]original_ver!CY285="ไม่ประยุกต์",0,[1]original_ver!CY285="","")</f>
        <v>1</v>
      </c>
      <c r="CX544" s="48"/>
      <c r="CY544" s="15" cm="1">
        <f t="array" ref="CY544">_xlfn.IFS([1]original_ver!DB285="ประยุกต์",1,[1]original_ver!DB285="ไม่ประยุกต์",0,[1]original_ver!DB285="","")</f>
        <v>1</v>
      </c>
      <c r="CZ544" s="48"/>
      <c r="DA544" s="48"/>
      <c r="DB544" s="48"/>
      <c r="DC544" s="48"/>
      <c r="DD544" s="48"/>
      <c r="DE544" s="48"/>
      <c r="DF544" s="48"/>
      <c r="DG544" s="17">
        <v>1</v>
      </c>
      <c r="DH544" s="17">
        <v>2</v>
      </c>
      <c r="DI544" s="17">
        <v>3</v>
      </c>
      <c r="DJ544" s="17">
        <v>2</v>
      </c>
      <c r="DK544" s="17">
        <v>2</v>
      </c>
      <c r="DL544" s="17">
        <v>2</v>
      </c>
      <c r="DM544" s="48"/>
      <c r="DN544" s="48"/>
      <c r="DO544" s="48"/>
      <c r="DP544" s="48"/>
      <c r="DQ544" s="48"/>
      <c r="DR544" s="48"/>
      <c r="DS544" s="49">
        <v>4</v>
      </c>
      <c r="DT544" s="49">
        <v>4</v>
      </c>
      <c r="DU544" s="17">
        <v>4</v>
      </c>
      <c r="DV544" s="49">
        <v>4</v>
      </c>
      <c r="DW544" s="49">
        <v>4</v>
      </c>
      <c r="DX544" s="49">
        <v>4</v>
      </c>
      <c r="DY544" s="153"/>
      <c r="DZ544" s="25">
        <v>4</v>
      </c>
      <c r="EA544" s="25">
        <v>4</v>
      </c>
      <c r="EB544" s="25">
        <v>4</v>
      </c>
      <c r="EC544" s="25">
        <v>4</v>
      </c>
      <c r="ED544" s="25">
        <v>4</v>
      </c>
      <c r="EE544">
        <v>4</v>
      </c>
    </row>
    <row r="545" spans="1:135" x14ac:dyDescent="0.2">
      <c r="A545">
        <v>272</v>
      </c>
      <c r="AC545">
        <f t="shared" si="46"/>
        <v>0</v>
      </c>
      <c r="AD545" t="e">
        <f t="shared" si="48"/>
        <v>#DIV/0!</v>
      </c>
      <c r="AP545" s="148">
        <f t="shared" si="49"/>
        <v>0</v>
      </c>
      <c r="AQ545" s="148" t="e">
        <f t="shared" si="47"/>
        <v>#DIV/0!</v>
      </c>
      <c r="CI545" s="148" t="e">
        <f t="shared" si="50"/>
        <v>#DIV/0!</v>
      </c>
    </row>
    <row r="546" spans="1:135" x14ac:dyDescent="0.2">
      <c r="A546">
        <v>273</v>
      </c>
      <c r="B546" s="15">
        <v>869</v>
      </c>
      <c r="C546" s="47" t="s">
        <v>840</v>
      </c>
      <c r="D546" cm="1">
        <f t="array" ref="D546">_xlfn.IFS([1]original_ver!D286="Participant",1,[1]original_ver!D286="Non-Participant",0,[1]original_ver!D286="","")</f>
        <v>1</v>
      </c>
      <c r="E546" s="15">
        <v>1</v>
      </c>
      <c r="F546" s="17" cm="1">
        <f t="array" ref="F546">_xlfn.IFS([1]original_ver!F286="ชาย",1,[1]original_ver!F286="หญิง",0,[1]original_ver!F286="","")</f>
        <v>1</v>
      </c>
      <c r="G546" s="15">
        <v>59</v>
      </c>
      <c r="H546" s="17" cm="1">
        <f t="array" ref="H546">_xlfn.IFS([1]original_ver!H286="ไม่มีการศึกษา",0,[1]original_ver!H286="ประถมศึกษา",1,[1]original_ver!H286="มัธยมศึกษาตอนต้น",2,[1]original_ver!H286="มัธยมศึกษาตอนปลาย",3,[1]original_ver!H286="อนุปริญญา (ปวช., ปวส., ฝึกหัดครู)",4,[1]original_ver!H286="ปริญญาตรี",5,[1]original_ver!H286="สูงกว่าปริญญาตรี",6,[1]original_ver!H286="","")</f>
        <v>3</v>
      </c>
      <c r="I546" s="17" cm="1">
        <f t="array" ref="I546">_xlfn.IFS([1]original_ver!I286="โสด",1,[1]original_ver!I286="สมรส/อยู่ด้วยกัน",2,[1]original_ver!I286="หย่าร้าง/แยกกันอยู่",3,[1]original_ver!I286="หม้าย",4,[1]original_ver!I286="","")</f>
        <v>2</v>
      </c>
      <c r="J546" s="15">
        <v>6</v>
      </c>
      <c r="K546" s="15">
        <v>30</v>
      </c>
      <c r="L546" s="17" cm="1">
        <f t="array" ref="L546">_xlfn.IFS([1]original_ver!L286="ใช่",1,[1]original_ver!L286="ไม่ใช่",0,[1]original_ver!L286="","")</f>
        <v>0</v>
      </c>
      <c r="M546" s="17" cm="1">
        <f t="array" ref="M546">_xlfn.IFS([1]original_ver!M286="กู้ยืม",1,[1]original_ver!M286="ไม่กู้ยืม",0,[1]original_ver!M286="","")</f>
        <v>0</v>
      </c>
      <c r="N546" s="17">
        <f>IF($O546&gt;1, 1,0)</f>
        <v>0</v>
      </c>
      <c r="O546" s="51">
        <v>0</v>
      </c>
      <c r="P546" s="17" cm="1">
        <f t="array" ref="P546">_xlfn.IFS([1]original_ver!O286="ใช่",1,[1]original_ver!O286="ไม่ใช่",0,[1]original_ver!O286="","")</f>
        <v>1</v>
      </c>
      <c r="Q546" s="17"/>
      <c r="R546" s="17">
        <v>1</v>
      </c>
      <c r="S546" s="17">
        <v>1</v>
      </c>
      <c r="T546" s="56">
        <v>30</v>
      </c>
      <c r="U546" s="56">
        <v>30000</v>
      </c>
      <c r="V546" s="53">
        <v>10</v>
      </c>
      <c r="W546" s="20">
        <f>$U546/$T546</f>
        <v>1000</v>
      </c>
      <c r="X546" s="48"/>
      <c r="Y546" s="48"/>
      <c r="Z546" s="48"/>
      <c r="AA546" s="48"/>
      <c r="AB546" s="48"/>
      <c r="AC546" s="48">
        <f t="shared" si="46"/>
        <v>30000</v>
      </c>
      <c r="AD546">
        <f t="shared" si="48"/>
        <v>1000</v>
      </c>
      <c r="AE546" s="17">
        <v>1</v>
      </c>
      <c r="AF546" s="17">
        <v>1</v>
      </c>
      <c r="AG546" s="17">
        <v>30</v>
      </c>
      <c r="AH546" s="17">
        <v>30000</v>
      </c>
      <c r="AI546" s="18">
        <v>11</v>
      </c>
      <c r="AJ546" s="27">
        <f>$AH546/$AG546</f>
        <v>1000</v>
      </c>
      <c r="AK546" s="48"/>
      <c r="AL546" s="48"/>
      <c r="AM546" s="48"/>
      <c r="AN546" s="48"/>
      <c r="AO546" s="48"/>
      <c r="AP546" s="149">
        <f t="shared" si="49"/>
        <v>30000</v>
      </c>
      <c r="AQ546" s="149">
        <f t="shared" si="47"/>
        <v>1000</v>
      </c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9">
        <v>3.25</v>
      </c>
      <c r="CE546" s="49">
        <v>3</v>
      </c>
      <c r="CF546" s="49">
        <v>3</v>
      </c>
      <c r="CG546" s="49">
        <v>4</v>
      </c>
      <c r="CH546" s="49">
        <v>4</v>
      </c>
      <c r="CI546" s="153">
        <f t="shared" si="50"/>
        <v>3.45</v>
      </c>
      <c r="CJ546" s="17">
        <v>3</v>
      </c>
      <c r="CK546" cm="1">
        <f t="array" ref="CK546">_xlfn.IFS([1]original_ver!CH286="จากการเข้าร่วมกิจกรรมอบรม ที่จัดโดยโครงการเกษตรกรปราดเปรื่อง (Smart Farmer)",1,[1]original_ver!CH286="จากการเข้าร่วมกิจกรรมอบรม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ๆ",3,[1]original_ver!CH286="จากการเรียนรู้ผ่านประสบการณ์ของผู้อื่น ได้แก่ เพื่อนบ้าน พี่น้อง เพื่อน และญาติ เป็นต้น",4,[1]original_ver!CH286="ไม่ได้เข้าร่วมกิจกรรมอบรมหรือเรียนรู้ใด ๆ (ข้ามไปข้อ 33)",5)</f>
        <v>1</v>
      </c>
      <c r="CL546" s="15" cm="1">
        <f t="array" ref="CL546">_xlfn.IFS([1]original_ver!CJ286="ความรู้ทางการเกษตรและการใช้เทคโนโลยีสำหรับการผลิตในฟาร์ม",1,[1]original_ver!CJ286="การวางแผนและจัดการฟาร์ม เช่น การเก็บเกี่ยว การเงิน และการวางแผนทางการตลาด",2,[1]original_ver!CJ286="การเป็นผู้ประกอบการทางการเกษตร",3,[1]original_ver!CJ286="การเพิ่มมูลค่าผลผลิต และการแปรรูปผลผลิต (รวมถึงการพัฒนาคุณภาพผลผลิต)",4,[1]original_ver!CJ286="","")</f>
        <v>3</v>
      </c>
      <c r="CM546" s="17">
        <v>3</v>
      </c>
      <c r="CN546" s="17">
        <v>2</v>
      </c>
      <c r="CO546" s="15" cm="1">
        <f t="array" ref="CO546">_xlfn.IFS([1]original_ver!CN286="ความรู้ทางการเกษตรและการใช้เทคโนโลยีสำหรับการผลิตในฟาร์ม",1,[1]original_ver!CN286="การวางแผนและจัดการฟาร์ม เช่น การเก็บเกี่ยว การเงิน และการวางแผนทางการตลาด",2,[1]original_ver!CN286="การเป็นผู้ประกอบการทางการเกษตร",3,[1]original_ver!CN286="การเพิ่มมูลค่าผลผลิต และการแปรรูปผลผลิต (รวมถึงการพัฒนาคุณภาพผลผลิต)",4,[1]original_ver!CN286="","")</f>
        <v>2</v>
      </c>
      <c r="CP546" s="17">
        <v>2</v>
      </c>
      <c r="CQ546" s="17">
        <v>2</v>
      </c>
      <c r="CR546" s="15" cm="1">
        <f t="array" ref="CR546">_xlfn.IFS([1]original_ver!CR286="ประยุกต์",1,[1]original_ver!CR286="ไม่ประยุกต์",0,[1]original_ver!CR286="","")</f>
        <v>1</v>
      </c>
      <c r="CS546" s="15" cm="1">
        <f t="array" ref="CS546">_xlfn.IFS([1]original_ver!CS286="ประยุกต์",1,[1]original_ver!CS286="ไม่ประยุกต์",0,[1]original_ver!CS286="","")</f>
        <v>1</v>
      </c>
      <c r="CT546" s="48"/>
      <c r="CU546" s="15" cm="1">
        <f t="array" ref="CU546">_xlfn.IFS([1]original_ver!CV286="ประยุกต์",1,[1]original_ver!CV286="ไม่ประยุกต์",0,[1]original_ver!CV286="","")</f>
        <v>1</v>
      </c>
      <c r="CV546" s="48"/>
      <c r="CW546" s="15" cm="1">
        <f t="array" ref="CW546">_xlfn.IFS([1]original_ver!CY286="ประยุกต์",1,[1]original_ver!CY286="ไม่ประยุกต์",0,[1]original_ver!CY286="","")</f>
        <v>1</v>
      </c>
      <c r="CX546" s="48"/>
      <c r="CY546" s="15" cm="1">
        <f t="array" ref="CY546">_xlfn.IFS([1]original_ver!DB286="ประยุกต์",1,[1]original_ver!DB286="ไม่ประยุกต์",0,[1]original_ver!DB286="","")</f>
        <v>1</v>
      </c>
      <c r="CZ546" s="48"/>
      <c r="DA546" s="48"/>
      <c r="DB546" s="48"/>
      <c r="DC546" s="48"/>
      <c r="DD546" s="48"/>
      <c r="DE546" s="48"/>
      <c r="DF546" s="48"/>
      <c r="DG546" s="17">
        <v>1</v>
      </c>
      <c r="DH546" s="17">
        <v>2</v>
      </c>
      <c r="DI546" s="17">
        <v>2</v>
      </c>
      <c r="DJ546" s="17">
        <v>2</v>
      </c>
      <c r="DK546" s="17">
        <v>3</v>
      </c>
      <c r="DL546" s="17">
        <v>2</v>
      </c>
      <c r="DM546" s="48"/>
      <c r="DN546" s="48"/>
      <c r="DO546" s="48"/>
      <c r="DP546" s="48"/>
      <c r="DQ546" s="48"/>
      <c r="DR546" s="48"/>
      <c r="DS546" s="49">
        <v>4</v>
      </c>
      <c r="DT546" s="49">
        <v>4</v>
      </c>
      <c r="DU546" s="17">
        <v>4</v>
      </c>
      <c r="DV546" s="49">
        <v>4</v>
      </c>
      <c r="DW546" s="49">
        <v>4</v>
      </c>
      <c r="DX546" s="49">
        <v>4</v>
      </c>
      <c r="DY546" s="153"/>
      <c r="DZ546" s="25">
        <v>4</v>
      </c>
      <c r="EA546" s="25">
        <v>4</v>
      </c>
      <c r="EB546" s="25">
        <v>4</v>
      </c>
      <c r="EC546" s="25">
        <v>4</v>
      </c>
      <c r="ED546" s="25">
        <v>4</v>
      </c>
      <c r="EE546">
        <v>4</v>
      </c>
    </row>
    <row r="547" spans="1:135" x14ac:dyDescent="0.2">
      <c r="A547">
        <v>273</v>
      </c>
      <c r="AC547">
        <f t="shared" si="46"/>
        <v>0</v>
      </c>
      <c r="AD547" t="e">
        <f t="shared" si="48"/>
        <v>#DIV/0!</v>
      </c>
      <c r="AP547" s="148">
        <f t="shared" si="49"/>
        <v>0</v>
      </c>
      <c r="AQ547" s="148" t="e">
        <f t="shared" si="47"/>
        <v>#DIV/0!</v>
      </c>
      <c r="CI547" s="148" t="e">
        <f t="shared" si="50"/>
        <v>#DIV/0!</v>
      </c>
    </row>
    <row r="548" spans="1:135" x14ac:dyDescent="0.2">
      <c r="A548">
        <v>274</v>
      </c>
      <c r="B548" s="15">
        <v>870</v>
      </c>
      <c r="C548" s="47" t="s">
        <v>841</v>
      </c>
      <c r="D548" cm="1">
        <f t="array" ref="D548">_xlfn.IFS([1]original_ver!D287="Participant",1,[1]original_ver!D287="Non-Participant",0,[1]original_ver!D287="","")</f>
        <v>1</v>
      </c>
      <c r="E548" s="15">
        <v>1</v>
      </c>
      <c r="F548" s="17" cm="1">
        <f t="array" ref="F548">_xlfn.IFS([1]original_ver!F287="ชาย",1,[1]original_ver!F287="หญิง",0,[1]original_ver!F287="","")</f>
        <v>1</v>
      </c>
      <c r="G548" s="15">
        <v>62</v>
      </c>
      <c r="H548" s="17" cm="1">
        <f t="array" ref="H548">_xlfn.IFS([1]original_ver!H287="ไม่มีการศึกษา",0,[1]original_ver!H287="ประถมศึกษา",1,[1]original_ver!H287="มัธยมศึกษาตอนต้น",2,[1]original_ver!H287="มัธยมศึกษาตอนปลาย",3,[1]original_ver!H287="อนุปริญญา (ปวช., ปวส., ฝึกหัดครู)",4,[1]original_ver!H287="ปริญญาตรี",5,[1]original_ver!H287="สูงกว่าปริญญาตรี",6,[1]original_ver!H287="","")</f>
        <v>3</v>
      </c>
      <c r="I548" s="17" cm="1">
        <f t="array" ref="I548">_xlfn.IFS([1]original_ver!I287="โสด",1,[1]original_ver!I287="สมรส/อยู่ด้วยกัน",2,[1]original_ver!I287="หย่าร้าง/แยกกันอยู่",3,[1]original_ver!I287="หม้าย",4,[1]original_ver!I287="","")</f>
        <v>2</v>
      </c>
      <c r="J548" s="15">
        <v>4</v>
      </c>
      <c r="K548" s="15">
        <v>40</v>
      </c>
      <c r="L548" s="17" cm="1">
        <f t="array" ref="L548">_xlfn.IFS([1]original_ver!L287="ใช่",1,[1]original_ver!L287="ไม่ใช่",0,[1]original_ver!L287="","")</f>
        <v>0</v>
      </c>
      <c r="M548" s="17" cm="1">
        <f t="array" ref="M548">_xlfn.IFS([1]original_ver!M287="กู้ยืม",1,[1]original_ver!M287="ไม่กู้ยืม",0,[1]original_ver!M287="","")</f>
        <v>1</v>
      </c>
      <c r="N548" s="17">
        <f>IF($O548&gt;1, 1,0)</f>
        <v>1</v>
      </c>
      <c r="O548" s="23">
        <v>100000</v>
      </c>
      <c r="P548" s="17" cm="1">
        <f t="array" ref="P548">_xlfn.IFS([1]original_ver!O287="ใช่",1,[1]original_ver!O287="ไม่ใช่",0,[1]original_ver!O287="","")</f>
        <v>1</v>
      </c>
      <c r="Q548" s="17"/>
      <c r="R548" s="17">
        <v>1</v>
      </c>
      <c r="S548" s="17">
        <v>1</v>
      </c>
      <c r="T548" s="17">
        <v>50</v>
      </c>
      <c r="U548" s="17">
        <v>40000</v>
      </c>
      <c r="V548" s="53">
        <v>9</v>
      </c>
      <c r="W548" s="20">
        <f>$U548/$T548</f>
        <v>800</v>
      </c>
      <c r="X548" s="48"/>
      <c r="Y548" s="48"/>
      <c r="Z548" s="48"/>
      <c r="AA548" s="48"/>
      <c r="AB548" s="48"/>
      <c r="AC548" s="48">
        <f t="shared" si="46"/>
        <v>40000</v>
      </c>
      <c r="AD548">
        <f t="shared" si="48"/>
        <v>800</v>
      </c>
      <c r="AE548" s="17">
        <v>1</v>
      </c>
      <c r="AF548" s="17">
        <v>1</v>
      </c>
      <c r="AG548" s="17">
        <v>50</v>
      </c>
      <c r="AH548" s="17">
        <v>42000</v>
      </c>
      <c r="AI548" s="18">
        <v>10.199999999999999</v>
      </c>
      <c r="AJ548" s="27">
        <f>$AH548/$AG548</f>
        <v>840</v>
      </c>
      <c r="AK548" s="48"/>
      <c r="AL548" s="48"/>
      <c r="AM548" s="48"/>
      <c r="AN548" s="48"/>
      <c r="AO548" s="48"/>
      <c r="AP548" s="149">
        <f t="shared" si="49"/>
        <v>42000</v>
      </c>
      <c r="AQ548" s="149">
        <f t="shared" si="47"/>
        <v>840</v>
      </c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9">
        <v>3</v>
      </c>
      <c r="CE548" s="49">
        <v>2</v>
      </c>
      <c r="CF548" s="49">
        <v>2</v>
      </c>
      <c r="CG548" s="49">
        <v>3</v>
      </c>
      <c r="CH548" s="49">
        <v>3</v>
      </c>
      <c r="CI548" s="153">
        <f t="shared" si="50"/>
        <v>2.6</v>
      </c>
      <c r="CJ548" s="17">
        <v>3</v>
      </c>
      <c r="CK548" cm="1">
        <f t="array" ref="CK548">_xlfn.IFS([1]original_ver!CH287="จากการเข้าร่วมกิจกรรมอบรม ที่จัดโดยโครงการเกษตรกรปราดเปรื่อง (Smart Farmer)",1,[1]original_ver!CH287="จากการเข้าร่วมกิจกรรมอบรม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ๆ",3,[1]original_ver!CH287="จากการเรียนรู้ผ่านประสบการณ์ของผู้อื่น ได้แก่ เพื่อนบ้าน พี่น้อง เพื่อน และญาติ เป็นต้น",4,[1]original_ver!CH287="ไม่ได้เข้าร่วมกิจกรรมอบรมหรือเรียนรู้ใด ๆ (ข้ามไปข้อ 33)",5)</f>
        <v>1</v>
      </c>
      <c r="CL548" s="15" cm="1">
        <f t="array" ref="CL548">_xlfn.IFS([1]original_ver!CJ287="ความรู้ทางการเกษตรและการใช้เทคโนโลยีสำหรับการผลิตในฟาร์ม",1,[1]original_ver!CJ287="การวางแผนและจัดการฟาร์ม เช่น การเก็บเกี่ยว การเงิน และการวางแผนทางการตลาด",2,[1]original_ver!CJ287="การเป็นผู้ประกอบการทางการเกษตร",3,[1]original_ver!CJ287="การเพิ่มมูลค่าผลผลิต และการแปรรูปผลผลิต (รวมถึงการพัฒนาคุณภาพผลผลิต)",4,[1]original_ver!CJ287="","")</f>
        <v>1</v>
      </c>
      <c r="CM548" s="17">
        <v>3</v>
      </c>
      <c r="CN548" s="17">
        <v>2</v>
      </c>
      <c r="CO548" s="15" cm="1">
        <f t="array" ref="CO548">_xlfn.IFS([1]original_ver!CN287="ความรู้ทางการเกษตรและการใช้เทคโนโลยีสำหรับการผลิตในฟาร์ม",1,[1]original_ver!CN287="การวางแผนและจัดการฟาร์ม เช่น การเก็บเกี่ยว การเงิน และการวางแผนทางการตลาด",2,[1]original_ver!CN287="การเป็นผู้ประกอบการทางการเกษตร",3,[1]original_ver!CN287="การเพิ่มมูลค่าผลผลิต และการแปรรูปผลผลิต (รวมถึงการพัฒนาคุณภาพผลผลิต)",4,[1]original_ver!CN287="","")</f>
        <v>4</v>
      </c>
      <c r="CP548" s="17">
        <v>1</v>
      </c>
      <c r="CQ548" s="17">
        <v>2</v>
      </c>
      <c r="CR548" s="15" cm="1">
        <f t="array" ref="CR548">_xlfn.IFS([1]original_ver!CR287="ประยุกต์",1,[1]original_ver!CR287="ไม่ประยุกต์",0,[1]original_ver!CR287="","")</f>
        <v>1</v>
      </c>
      <c r="CS548" s="15" cm="1">
        <f t="array" ref="CS548">_xlfn.IFS([1]original_ver!CS287="ประยุกต์",1,[1]original_ver!CS287="ไม่ประยุกต์",0,[1]original_ver!CS287="","")</f>
        <v>1</v>
      </c>
      <c r="CT548" s="48"/>
      <c r="CU548" s="15" cm="1">
        <f t="array" ref="CU548">_xlfn.IFS([1]original_ver!CV287="ประยุกต์",1,[1]original_ver!CV287="ไม่ประยุกต์",0,[1]original_ver!CV287="","")</f>
        <v>1</v>
      </c>
      <c r="CV548" s="48"/>
      <c r="CW548" s="15" cm="1">
        <f t="array" ref="CW548">_xlfn.IFS([1]original_ver!CY287="ประยุกต์",1,[1]original_ver!CY287="ไม่ประยุกต์",0,[1]original_ver!CY287="","")</f>
        <v>1</v>
      </c>
      <c r="CX548" s="48"/>
      <c r="CY548" s="15" cm="1">
        <f t="array" ref="CY548">_xlfn.IFS([1]original_ver!DB287="ประยุกต์",1,[1]original_ver!DB287="ไม่ประยุกต์",0,[1]original_ver!DB287="","")</f>
        <v>1</v>
      </c>
      <c r="CZ548" s="48"/>
      <c r="DA548" s="48"/>
      <c r="DB548" s="48"/>
      <c r="DC548" s="48"/>
      <c r="DD548" s="48"/>
      <c r="DE548" s="48"/>
      <c r="DF548" s="48"/>
      <c r="DG548" s="48"/>
      <c r="DH548" s="48"/>
      <c r="DI548" s="17">
        <v>3</v>
      </c>
      <c r="DJ548" s="17">
        <v>2</v>
      </c>
      <c r="DK548" s="17">
        <v>2</v>
      </c>
      <c r="DL548" s="17">
        <v>2</v>
      </c>
      <c r="DM548" s="17">
        <v>1</v>
      </c>
      <c r="DN548" s="17">
        <v>2</v>
      </c>
      <c r="DO548" s="48"/>
      <c r="DP548" s="48"/>
      <c r="DQ548" s="48"/>
      <c r="DR548" s="48"/>
      <c r="DS548" s="49">
        <v>4</v>
      </c>
      <c r="DT548" s="49">
        <v>4</v>
      </c>
      <c r="DU548" s="17">
        <v>4</v>
      </c>
      <c r="DV548" s="49">
        <v>4</v>
      </c>
      <c r="DW548" s="49">
        <v>4</v>
      </c>
      <c r="DX548" s="49">
        <v>4</v>
      </c>
      <c r="DY548" s="153"/>
      <c r="DZ548" s="25">
        <v>4</v>
      </c>
      <c r="EA548" s="25">
        <v>4</v>
      </c>
      <c r="EB548" s="25">
        <v>4</v>
      </c>
      <c r="EC548" s="25">
        <v>4</v>
      </c>
      <c r="ED548" s="25">
        <v>4</v>
      </c>
      <c r="EE548">
        <v>4</v>
      </c>
    </row>
    <row r="549" spans="1:135" x14ac:dyDescent="0.2">
      <c r="A549">
        <v>274</v>
      </c>
      <c r="AC549">
        <f t="shared" si="46"/>
        <v>0</v>
      </c>
      <c r="AD549" t="e">
        <f t="shared" si="48"/>
        <v>#DIV/0!</v>
      </c>
      <c r="AP549" s="148">
        <f t="shared" si="49"/>
        <v>0</v>
      </c>
      <c r="AQ549" s="148" t="e">
        <f t="shared" si="47"/>
        <v>#DIV/0!</v>
      </c>
      <c r="CI549" s="148" t="e">
        <f t="shared" si="50"/>
        <v>#DIV/0!</v>
      </c>
    </row>
    <row r="550" spans="1:135" x14ac:dyDescent="0.2">
      <c r="A550">
        <v>275</v>
      </c>
      <c r="B550" s="15">
        <v>871</v>
      </c>
      <c r="C550" s="47" t="s">
        <v>842</v>
      </c>
      <c r="D550" cm="1">
        <f t="array" ref="D550">_xlfn.IFS([1]original_ver!D288="Participant",1,[1]original_ver!D288="Non-Participant",0,[1]original_ver!D288="","")</f>
        <v>1</v>
      </c>
      <c r="E550" s="15">
        <v>1</v>
      </c>
      <c r="F550" s="17" cm="1">
        <f t="array" ref="F550">_xlfn.IFS([1]original_ver!F288="ชาย",1,[1]original_ver!F288="หญิง",0,[1]original_ver!F288="","")</f>
        <v>1</v>
      </c>
      <c r="G550" s="15">
        <v>55</v>
      </c>
      <c r="H550" s="17" cm="1">
        <f t="array" ref="H550">_xlfn.IFS([1]original_ver!H288="ไม่มีการศึกษา",0,[1]original_ver!H288="ประถมศึกษา",1,[1]original_ver!H288="มัธยมศึกษาตอนต้น",2,[1]original_ver!H288="มัธยมศึกษาตอนปลาย",3,[1]original_ver!H288="อนุปริญญา (ปวช., ปวส., ฝึกหัดครู)",4,[1]original_ver!H288="ปริญญาตรี",5,[1]original_ver!H288="สูงกว่าปริญญาตรี",6,[1]original_ver!H288="","")</f>
        <v>5</v>
      </c>
      <c r="I550" s="17" cm="1">
        <f t="array" ref="I550">_xlfn.IFS([1]original_ver!I288="โสด",1,[1]original_ver!I288="สมรส/อยู่ด้วยกัน",2,[1]original_ver!I288="หย่าร้าง/แยกกันอยู่",3,[1]original_ver!I288="หม้าย",4,[1]original_ver!I288="","")</f>
        <v>2</v>
      </c>
      <c r="J550" s="15">
        <v>3</v>
      </c>
      <c r="K550" s="15">
        <v>10</v>
      </c>
      <c r="L550" s="17" cm="1">
        <f t="array" ref="L550">_xlfn.IFS([1]original_ver!L288="ใช่",1,[1]original_ver!L288="ไม่ใช่",0,[1]original_ver!L288="","")</f>
        <v>0</v>
      </c>
      <c r="M550" s="17" cm="1">
        <f t="array" ref="M550">_xlfn.IFS([1]original_ver!M288="กู้ยืม",1,[1]original_ver!M288="ไม่กู้ยืม",0,[1]original_ver!M288="","")</f>
        <v>0</v>
      </c>
      <c r="N550" s="17">
        <f>IF($O550&gt;1, 1,0)</f>
        <v>1</v>
      </c>
      <c r="O550" s="23">
        <v>300000</v>
      </c>
      <c r="P550" s="17" cm="1">
        <f t="array" ref="P550">_xlfn.IFS([1]original_ver!O288="ใช่",1,[1]original_ver!O288="ไม่ใช่",0,[1]original_ver!O288="","")</f>
        <v>1</v>
      </c>
      <c r="Q550" s="17"/>
      <c r="R550" s="17">
        <v>1</v>
      </c>
      <c r="S550" s="17">
        <v>1</v>
      </c>
      <c r="T550" s="17">
        <v>30</v>
      </c>
      <c r="U550" s="17">
        <v>30000</v>
      </c>
      <c r="V550" s="53">
        <v>10</v>
      </c>
      <c r="W550" s="20">
        <f>$U550/$T550</f>
        <v>1000</v>
      </c>
      <c r="X550" s="17">
        <v>1</v>
      </c>
      <c r="Y550" s="17">
        <v>30</v>
      </c>
      <c r="Z550" s="17">
        <v>30000</v>
      </c>
      <c r="AA550" s="17">
        <v>10.4</v>
      </c>
      <c r="AB550" s="17"/>
      <c r="AC550" s="17">
        <f t="shared" si="46"/>
        <v>60000</v>
      </c>
      <c r="AD550">
        <f t="shared" si="48"/>
        <v>2000</v>
      </c>
      <c r="AE550" s="17">
        <v>1</v>
      </c>
      <c r="AF550" s="17">
        <v>1</v>
      </c>
      <c r="AG550" s="17">
        <v>30</v>
      </c>
      <c r="AH550" s="17">
        <v>27000</v>
      </c>
      <c r="AI550" s="18">
        <v>6</v>
      </c>
      <c r="AJ550" s="27">
        <f>$AH550/$AG550</f>
        <v>900</v>
      </c>
      <c r="AK550" s="17">
        <v>1</v>
      </c>
      <c r="AL550" s="17">
        <v>30</v>
      </c>
      <c r="AM550" s="17">
        <v>27000</v>
      </c>
      <c r="AN550" s="17">
        <v>6</v>
      </c>
      <c r="AO550" s="17"/>
      <c r="AP550" s="149">
        <f t="shared" si="49"/>
        <v>54000</v>
      </c>
      <c r="AQ550" s="149">
        <f t="shared" si="47"/>
        <v>1800</v>
      </c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P550" s="17"/>
      <c r="BQ550" s="17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9">
        <v>3.75</v>
      </c>
      <c r="CE550" s="49">
        <v>3</v>
      </c>
      <c r="CF550" s="49">
        <v>3</v>
      </c>
      <c r="CG550" s="49">
        <v>3</v>
      </c>
      <c r="CH550" s="49">
        <v>4</v>
      </c>
      <c r="CI550" s="153">
        <f t="shared" si="50"/>
        <v>3.35</v>
      </c>
      <c r="CJ550" s="17">
        <v>3</v>
      </c>
      <c r="CK550" cm="1">
        <f t="array" ref="CK550">_xlfn.IFS([1]original_ver!CH288="จากการเข้าร่วมกิจกรรมอบรม ที่จัดโดยโครงการเกษตรกรปราดเปรื่อง (Smart Farmer)",1,[1]original_ver!CH288="จากการเข้าร่วมกิจกรรมอบรม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ๆ",3,[1]original_ver!CH288="จากการเรียนรู้ผ่านประสบการณ์ของผู้อื่น ได้แก่ เพื่อนบ้าน พี่น้อง เพื่อน และญาติ เป็นต้น",4,[1]original_ver!CH288="ไม่ได้เข้าร่วมกิจกรรมอบรมหรือเรียนรู้ใด ๆ (ข้ามไปข้อ 33)",5)</f>
        <v>1</v>
      </c>
      <c r="CL550" s="15" cm="1">
        <f t="array" ref="CL550">_xlfn.IFS([1]original_ver!CJ288="ความรู้ทางการเกษตรและการใช้เทคโนโลยีสำหรับการผลิตในฟาร์ม",1,[1]original_ver!CJ288="การวางแผนและจัดการฟาร์ม เช่น การเก็บเกี่ยว การเงิน และการวางแผนทางการตลาด",2,[1]original_ver!CJ288="การเป็นผู้ประกอบการทางการเกษตร",3,[1]original_ver!CJ288="การเพิ่มมูลค่าผลผลิต และการแปรรูปผลผลิต (รวมถึงการพัฒนาคุณภาพผลผลิต)",4,[1]original_ver!CJ288="","")</f>
        <v>2</v>
      </c>
      <c r="CM550" s="17">
        <v>5</v>
      </c>
      <c r="CN550" s="17">
        <v>2</v>
      </c>
      <c r="CO550" s="15" cm="1">
        <f t="array" ref="CO550">_xlfn.IFS([1]original_ver!CN288="ความรู้ทางการเกษตรและการใช้เทคโนโลยีสำหรับการผลิตในฟาร์ม",1,[1]original_ver!CN288="การวางแผนและจัดการฟาร์ม เช่น การเก็บเกี่ยว การเงิน และการวางแผนทางการตลาด",2,[1]original_ver!CN288="การเป็นผู้ประกอบการทางการเกษตร",3,[1]original_ver!CN288="การเพิ่มมูลค่าผลผลิต และการแปรรูปผลผลิต (รวมถึงการพัฒนาคุณภาพผลผลิต)",4,[1]original_ver!CN288="","")</f>
        <v>4</v>
      </c>
      <c r="CP550" s="17">
        <v>0</v>
      </c>
      <c r="CQ550" s="17">
        <v>2</v>
      </c>
      <c r="CR550" s="15" cm="1">
        <f t="array" ref="CR550">_xlfn.IFS([1]original_ver!CR288="ประยุกต์",1,[1]original_ver!CR288="ไม่ประยุกต์",0,[1]original_ver!CR288="","")</f>
        <v>1</v>
      </c>
      <c r="CS550" s="15" cm="1">
        <f t="array" ref="CS550">_xlfn.IFS([1]original_ver!CS288="ประยุกต์",1,[1]original_ver!CS288="ไม่ประยุกต์",0,[1]original_ver!CS288="","")</f>
        <v>1</v>
      </c>
      <c r="CT550" s="48"/>
      <c r="CU550" s="15" cm="1">
        <f t="array" ref="CU550">_xlfn.IFS([1]original_ver!CV288="ประยุกต์",1,[1]original_ver!CV288="ไม่ประยุกต์",0,[1]original_ver!CV288="","")</f>
        <v>1</v>
      </c>
      <c r="CV550" s="48"/>
      <c r="CW550" s="15" cm="1">
        <f t="array" ref="CW550">_xlfn.IFS([1]original_ver!CY288="ประยุกต์",1,[1]original_ver!CY288="ไม่ประยุกต์",0,[1]original_ver!CY288="","")</f>
        <v>1</v>
      </c>
      <c r="CX550" s="48"/>
      <c r="CY550" s="15" cm="1">
        <f t="array" ref="CY550">_xlfn.IFS([1]original_ver!DB288="ประยุกต์",1,[1]original_ver!DB288="ไม่ประยุกต์",0,[1]original_ver!DB288="","")</f>
        <v>1</v>
      </c>
      <c r="CZ550" s="48"/>
      <c r="DA550" s="48"/>
      <c r="DB550" s="48"/>
      <c r="DC550" s="48"/>
      <c r="DD550" s="48"/>
      <c r="DE550" s="48"/>
      <c r="DF550" s="48"/>
      <c r="DG550" s="17">
        <v>2</v>
      </c>
      <c r="DH550" s="17">
        <v>2</v>
      </c>
      <c r="DI550" s="17">
        <v>1</v>
      </c>
      <c r="DJ550" s="17">
        <v>2</v>
      </c>
      <c r="DK550" s="17">
        <v>3</v>
      </c>
      <c r="DL550" s="17">
        <v>2</v>
      </c>
      <c r="DM550" s="48"/>
      <c r="DN550" s="48"/>
      <c r="DO550" s="48"/>
      <c r="DP550" s="48"/>
      <c r="DQ550" s="48"/>
      <c r="DR550" s="48"/>
      <c r="DS550" s="49">
        <v>4</v>
      </c>
      <c r="DT550" s="49">
        <v>4</v>
      </c>
      <c r="DU550" s="17">
        <v>4</v>
      </c>
      <c r="DV550" s="49">
        <v>4</v>
      </c>
      <c r="DW550" s="49">
        <v>4</v>
      </c>
      <c r="DX550" s="49">
        <v>4</v>
      </c>
      <c r="DY550" s="153"/>
      <c r="DZ550" s="25">
        <v>5</v>
      </c>
      <c r="EA550" s="25">
        <v>5</v>
      </c>
      <c r="EB550" s="25">
        <v>5</v>
      </c>
      <c r="EC550" s="25">
        <v>4</v>
      </c>
      <c r="ED550" s="25">
        <v>4</v>
      </c>
      <c r="EE550">
        <v>4</v>
      </c>
    </row>
    <row r="551" spans="1:135" x14ac:dyDescent="0.2">
      <c r="A551">
        <v>275</v>
      </c>
      <c r="AC551">
        <f t="shared" si="46"/>
        <v>0</v>
      </c>
      <c r="AD551" t="e">
        <f t="shared" si="48"/>
        <v>#DIV/0!</v>
      </c>
      <c r="AP551" s="148">
        <f t="shared" si="49"/>
        <v>0</v>
      </c>
      <c r="AQ551" s="148" t="e">
        <f t="shared" si="47"/>
        <v>#DIV/0!</v>
      </c>
      <c r="CI551" s="148" t="e">
        <f t="shared" si="50"/>
        <v>#DIV/0!</v>
      </c>
    </row>
    <row r="552" spans="1:135" x14ac:dyDescent="0.2">
      <c r="A552">
        <v>276</v>
      </c>
      <c r="B552" s="15">
        <v>872</v>
      </c>
      <c r="C552" s="47" t="s">
        <v>843</v>
      </c>
      <c r="D552" cm="1">
        <f t="array" ref="D552">_xlfn.IFS([1]original_ver!D289="Participant",1,[1]original_ver!D289="Non-Participant",0,[1]original_ver!D289="","")</f>
        <v>1</v>
      </c>
      <c r="E552" s="15">
        <v>1</v>
      </c>
      <c r="F552" s="17" cm="1">
        <f t="array" ref="F552">_xlfn.IFS([1]original_ver!F289="ชาย",1,[1]original_ver!F289="หญิง",0,[1]original_ver!F289="","")</f>
        <v>0</v>
      </c>
      <c r="G552" s="15">
        <v>64</v>
      </c>
      <c r="H552" s="17" cm="1">
        <f t="array" ref="H552">_xlfn.IFS([1]original_ver!H289="ไม่มีการศึกษา",0,[1]original_ver!H289="ประถมศึกษา",1,[1]original_ver!H289="มัธยมศึกษาตอนต้น",2,[1]original_ver!H289="มัธยมศึกษาตอนปลาย",3,[1]original_ver!H289="อนุปริญญา (ปวช., ปวส., ฝึกหัดครู)",4,[1]original_ver!H289="ปริญญาตรี",5,[1]original_ver!H289="สูงกว่าปริญญาตรี",6,[1]original_ver!H289="","")</f>
        <v>3</v>
      </c>
      <c r="I552" s="17" cm="1">
        <f t="array" ref="I552">_xlfn.IFS([1]original_ver!I289="โสด",1,[1]original_ver!I289="สมรส/อยู่ด้วยกัน",2,[1]original_ver!I289="หย่าร้าง/แยกกันอยู่",3,[1]original_ver!I289="หม้าย",4,[1]original_ver!I289="","")</f>
        <v>2</v>
      </c>
      <c r="J552" s="15">
        <v>6</v>
      </c>
      <c r="K552" s="15">
        <v>30</v>
      </c>
      <c r="L552" s="17" cm="1">
        <f t="array" ref="L552">_xlfn.IFS([1]original_ver!L289="ใช่",1,[1]original_ver!L289="ไม่ใช่",0,[1]original_ver!L289="","")</f>
        <v>1</v>
      </c>
      <c r="M552" s="17" cm="1">
        <f t="array" ref="M552">_xlfn.IFS([1]original_ver!M289="กู้ยืม",1,[1]original_ver!M289="ไม่กู้ยืม",0,[1]original_ver!M289="","")</f>
        <v>0</v>
      </c>
      <c r="N552" s="17">
        <f>IF($O552&gt;1, 1,0)</f>
        <v>0</v>
      </c>
      <c r="O552" s="51">
        <v>0</v>
      </c>
      <c r="P552" s="17" cm="1">
        <f t="array" ref="P552">_xlfn.IFS([1]original_ver!O289="ใช่",1,[1]original_ver!O289="ไม่ใช่",0,[1]original_ver!O289="","")</f>
        <v>1</v>
      </c>
      <c r="Q552" s="17"/>
      <c r="R552" s="17">
        <v>1</v>
      </c>
      <c r="S552" s="17">
        <v>1</v>
      </c>
      <c r="T552" s="17">
        <v>20</v>
      </c>
      <c r="U552" s="17">
        <v>18000</v>
      </c>
      <c r="V552" s="53">
        <v>10</v>
      </c>
      <c r="W552" s="20">
        <f>$U552/$T552</f>
        <v>900</v>
      </c>
      <c r="X552" s="17">
        <v>1</v>
      </c>
      <c r="Y552" s="17">
        <v>20</v>
      </c>
      <c r="Z552" s="17">
        <v>13000</v>
      </c>
      <c r="AA552" s="17">
        <v>8</v>
      </c>
      <c r="AB552" s="17"/>
      <c r="AC552" s="17">
        <f t="shared" si="46"/>
        <v>31000</v>
      </c>
      <c r="AD552">
        <f t="shared" si="48"/>
        <v>1550</v>
      </c>
      <c r="AE552" s="17">
        <v>1</v>
      </c>
      <c r="AF552" s="17">
        <v>1</v>
      </c>
      <c r="AG552" s="17">
        <v>20</v>
      </c>
      <c r="AH552" s="17">
        <v>18000</v>
      </c>
      <c r="AI552" s="18">
        <v>10</v>
      </c>
      <c r="AJ552" s="27">
        <f>$AH552/$AG552</f>
        <v>900</v>
      </c>
      <c r="AK552" s="17">
        <v>1</v>
      </c>
      <c r="AL552" s="17">
        <v>20</v>
      </c>
      <c r="AM552" s="17">
        <v>15000</v>
      </c>
      <c r="AN552" s="17">
        <v>8</v>
      </c>
      <c r="AO552" s="17"/>
      <c r="AP552" s="149">
        <f t="shared" si="49"/>
        <v>33000</v>
      </c>
      <c r="AQ552" s="149">
        <f t="shared" si="47"/>
        <v>1650</v>
      </c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P552" s="17"/>
      <c r="BQ552" s="17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9">
        <v>3</v>
      </c>
      <c r="CE552" s="49">
        <v>3</v>
      </c>
      <c r="CF552" s="49">
        <v>3</v>
      </c>
      <c r="CG552" s="49">
        <v>3</v>
      </c>
      <c r="CH552" s="49">
        <v>3</v>
      </c>
      <c r="CI552" s="153">
        <f t="shared" si="50"/>
        <v>3</v>
      </c>
      <c r="CJ552" s="17">
        <v>3</v>
      </c>
      <c r="CK552" cm="1">
        <f t="array" ref="CK552">_xlfn.IFS([1]original_ver!CH289="จากการเข้าร่วมกิจกรรมอบรม ที่จัดโดยโครงการเกษตรกรปราดเปรื่อง (Smart Farmer)",1,[1]original_ver!CH289="จากการเข้าร่วมกิจกรรมอบรม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ๆ",3,[1]original_ver!CH289="จากการเรียนรู้ผ่านประสบการณ์ของผู้อื่น ได้แก่ เพื่อนบ้าน พี่น้อง เพื่อน และญาติ เป็นต้น",4,[1]original_ver!CH289="ไม่ได้เข้าร่วมกิจกรรมอบรมหรือเรียนรู้ใด ๆ (ข้ามไปข้อ 33)",5)</f>
        <v>1</v>
      </c>
      <c r="CL552" s="15" cm="1">
        <f t="array" ref="CL552">_xlfn.IFS([1]original_ver!CJ289="ความรู้ทางการเกษตรและการใช้เทคโนโลยีสำหรับการผลิตในฟาร์ม",1,[1]original_ver!CJ289="การวางแผนและจัดการฟาร์ม เช่น การเก็บเกี่ยว การเงิน และการวางแผนทางการตลาด",2,[1]original_ver!CJ289="การเป็นผู้ประกอบการทางการเกษตร",3,[1]original_ver!CJ289="การเพิ่มมูลค่าผลผลิต และการแปรรูปผลผลิต (รวมถึงการพัฒนาคุณภาพผลผลิต)",4,[1]original_ver!CJ289="","")</f>
        <v>3</v>
      </c>
      <c r="CM552" s="17">
        <v>5</v>
      </c>
      <c r="CN552" s="17">
        <v>2</v>
      </c>
      <c r="CO552" s="15" cm="1">
        <f t="array" ref="CO552">_xlfn.IFS([1]original_ver!CN289="ความรู้ทางการเกษตรและการใช้เทคโนโลยีสำหรับการผลิตในฟาร์ม",1,[1]original_ver!CN289="การวางแผนและจัดการฟาร์ม เช่น การเก็บเกี่ยว การเงิน และการวางแผนทางการตลาด",2,[1]original_ver!CN289="การเป็นผู้ประกอบการทางการเกษตร",3,[1]original_ver!CN289="การเพิ่มมูลค่าผลผลิต และการแปรรูปผลผลิต (รวมถึงการพัฒนาคุณภาพผลผลิต)",4,[1]original_ver!CN289="","")</f>
        <v>4</v>
      </c>
      <c r="CP552" s="17">
        <v>2</v>
      </c>
      <c r="CQ552" s="17">
        <v>2</v>
      </c>
      <c r="CR552" s="15" cm="1">
        <f t="array" ref="CR552">_xlfn.IFS([1]original_ver!CR289="ประยุกต์",1,[1]original_ver!CR289="ไม่ประยุกต์",0,[1]original_ver!CR289="","")</f>
        <v>1</v>
      </c>
      <c r="CS552" s="15" cm="1">
        <f t="array" ref="CS552">_xlfn.IFS([1]original_ver!CS289="ประยุกต์",1,[1]original_ver!CS289="ไม่ประยุกต์",0,[1]original_ver!CS289="","")</f>
        <v>1</v>
      </c>
      <c r="CT552" s="48"/>
      <c r="CU552" s="15" cm="1">
        <f t="array" ref="CU552">_xlfn.IFS([1]original_ver!CV289="ประยุกต์",1,[1]original_ver!CV289="ไม่ประยุกต์",0,[1]original_ver!CV289="","")</f>
        <v>1</v>
      </c>
      <c r="CV552" s="48"/>
      <c r="CW552" s="15" cm="1">
        <f t="array" ref="CW552">_xlfn.IFS([1]original_ver!CY289="ประยุกต์",1,[1]original_ver!CY289="ไม่ประยุกต์",0,[1]original_ver!CY289="","")</f>
        <v>1</v>
      </c>
      <c r="CX552" s="48"/>
      <c r="CY552" s="15" cm="1">
        <f t="array" ref="CY552">_xlfn.IFS([1]original_ver!DB289="ประยุกต์",1,[1]original_ver!DB289="ไม่ประยุกต์",0,[1]original_ver!DB289="","")</f>
        <v>1</v>
      </c>
      <c r="CZ552" s="48"/>
      <c r="DA552" s="48"/>
      <c r="DB552" s="48"/>
      <c r="DC552" s="48"/>
      <c r="DD552" s="48"/>
      <c r="DE552" s="48"/>
      <c r="DF552" s="48"/>
      <c r="DG552" s="17">
        <v>3</v>
      </c>
      <c r="DH552" s="17">
        <v>2</v>
      </c>
      <c r="DI552" s="17">
        <v>2</v>
      </c>
      <c r="DJ552" s="17">
        <v>2</v>
      </c>
      <c r="DK552" s="17">
        <v>1</v>
      </c>
      <c r="DL552" s="17">
        <v>2</v>
      </c>
      <c r="DM552" s="48"/>
      <c r="DN552" s="48"/>
      <c r="DO552" s="48"/>
      <c r="DP552" s="48"/>
      <c r="DQ552" s="48"/>
      <c r="DR552" s="48"/>
      <c r="DS552" s="49">
        <v>3</v>
      </c>
      <c r="DT552" s="49">
        <v>3</v>
      </c>
      <c r="DU552" s="17">
        <v>3</v>
      </c>
      <c r="DV552" s="49">
        <v>3</v>
      </c>
      <c r="DW552" s="49">
        <v>3</v>
      </c>
      <c r="DX552" s="49">
        <v>3</v>
      </c>
      <c r="DY552" s="153"/>
      <c r="DZ552" s="25">
        <v>4</v>
      </c>
      <c r="EA552" s="25">
        <v>4</v>
      </c>
      <c r="EB552" s="25">
        <v>4</v>
      </c>
      <c r="EC552" s="25">
        <v>4</v>
      </c>
      <c r="ED552" s="25">
        <v>4</v>
      </c>
      <c r="EE552">
        <v>4</v>
      </c>
    </row>
    <row r="553" spans="1:135" x14ac:dyDescent="0.2">
      <c r="A553">
        <v>276</v>
      </c>
      <c r="AC553">
        <f t="shared" si="46"/>
        <v>0</v>
      </c>
      <c r="AD553" t="e">
        <f t="shared" si="48"/>
        <v>#DIV/0!</v>
      </c>
      <c r="AP553" s="148">
        <f t="shared" si="49"/>
        <v>0</v>
      </c>
      <c r="AQ553" s="148" t="e">
        <f t="shared" si="47"/>
        <v>#DIV/0!</v>
      </c>
      <c r="CI553" s="148" t="e">
        <f t="shared" si="50"/>
        <v>#DIV/0!</v>
      </c>
    </row>
    <row r="554" spans="1:135" x14ac:dyDescent="0.2">
      <c r="A554">
        <v>277</v>
      </c>
      <c r="B554" s="15">
        <v>873</v>
      </c>
      <c r="C554" s="47" t="s">
        <v>844</v>
      </c>
      <c r="D554" cm="1">
        <f t="array" ref="D554">_xlfn.IFS([1]original_ver!D290="Participant",1,[1]original_ver!D290="Non-Participant",0,[1]original_ver!D290="","")</f>
        <v>1</v>
      </c>
      <c r="E554" s="15">
        <v>1</v>
      </c>
      <c r="F554" s="17" cm="1">
        <f t="array" ref="F554">_xlfn.IFS([1]original_ver!F290="ชาย",1,[1]original_ver!F290="หญิง",0,[1]original_ver!F290="","")</f>
        <v>1</v>
      </c>
      <c r="G554" s="15">
        <v>68</v>
      </c>
      <c r="H554" s="17" cm="1">
        <f t="array" ref="H554">_xlfn.IFS([1]original_ver!H290="ไม่มีการศึกษา",0,[1]original_ver!H290="ประถมศึกษา",1,[1]original_ver!H290="มัธยมศึกษาตอนต้น",2,[1]original_ver!H290="มัธยมศึกษาตอนปลาย",3,[1]original_ver!H290="อนุปริญญา (ปวช., ปวส., ฝึกหัดครู)",4,[1]original_ver!H290="ปริญญาตรี",5,[1]original_ver!H290="สูงกว่าปริญญาตรี",6,[1]original_ver!H290="","")</f>
        <v>1</v>
      </c>
      <c r="I554" s="17" cm="1">
        <f t="array" ref="I554">_xlfn.IFS([1]original_ver!I290="โสด",1,[1]original_ver!I290="สมรส/อยู่ด้วยกัน",2,[1]original_ver!I290="หย่าร้าง/แยกกันอยู่",3,[1]original_ver!I290="หม้าย",4,[1]original_ver!I290="","")</f>
        <v>2</v>
      </c>
      <c r="J554" s="15">
        <v>4</v>
      </c>
      <c r="K554" s="15">
        <v>40</v>
      </c>
      <c r="L554" s="17" cm="1">
        <f t="array" ref="L554">_xlfn.IFS([1]original_ver!L290="ใช่",1,[1]original_ver!L290="ไม่ใช่",0,[1]original_ver!L290="","")</f>
        <v>0</v>
      </c>
      <c r="M554" s="17" cm="1">
        <f t="array" ref="M554">_xlfn.IFS([1]original_ver!M290="กู้ยืม",1,[1]original_ver!M290="ไม่กู้ยืม",0,[1]original_ver!M290="","")</f>
        <v>1</v>
      </c>
      <c r="N554" s="17">
        <f>IF($O554&gt;1, 1,0)</f>
        <v>0</v>
      </c>
      <c r="O554" s="51">
        <v>0</v>
      </c>
      <c r="P554" s="17" cm="1">
        <f t="array" ref="P554">_xlfn.IFS([1]original_ver!O290="ใช่",1,[1]original_ver!O290="ไม่ใช่",0,[1]original_ver!O290="","")</f>
        <v>1</v>
      </c>
      <c r="Q554" s="17"/>
      <c r="R554" s="17">
        <v>1</v>
      </c>
      <c r="S554" s="17">
        <v>1</v>
      </c>
      <c r="T554" s="17">
        <v>30</v>
      </c>
      <c r="U554" s="17">
        <v>28000</v>
      </c>
      <c r="V554" s="53">
        <v>12</v>
      </c>
      <c r="W554" s="20">
        <f>$U554/$T554</f>
        <v>933.33333333333337</v>
      </c>
      <c r="X554" s="48"/>
      <c r="Y554" s="48"/>
      <c r="Z554" s="48"/>
      <c r="AA554" s="48"/>
      <c r="AB554" s="48"/>
      <c r="AC554" s="48">
        <f t="shared" ref="AC554:AC617" si="51">$U554+$Z554</f>
        <v>28000</v>
      </c>
      <c r="AD554">
        <f t="shared" si="48"/>
        <v>933.33333333333337</v>
      </c>
      <c r="AE554" s="17">
        <v>1</v>
      </c>
      <c r="AF554" s="17">
        <v>1</v>
      </c>
      <c r="AG554" s="17">
        <v>30</v>
      </c>
      <c r="AH554" s="17">
        <v>28000</v>
      </c>
      <c r="AI554" s="18">
        <v>12</v>
      </c>
      <c r="AJ554" s="27">
        <f>$AH554/$AG554</f>
        <v>933.33333333333337</v>
      </c>
      <c r="AK554" s="48"/>
      <c r="AL554" s="48"/>
      <c r="AM554" s="48"/>
      <c r="AN554" s="48"/>
      <c r="AO554" s="48"/>
      <c r="AP554" s="149">
        <f t="shared" si="49"/>
        <v>28000</v>
      </c>
      <c r="AQ554" s="149">
        <f t="shared" si="47"/>
        <v>933.33333333333337</v>
      </c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9">
        <v>4</v>
      </c>
      <c r="CE554" s="49">
        <v>3</v>
      </c>
      <c r="CF554" s="49">
        <v>3</v>
      </c>
      <c r="CG554" s="49">
        <v>3</v>
      </c>
      <c r="CH554" s="49">
        <v>3</v>
      </c>
      <c r="CI554" s="153">
        <f t="shared" si="50"/>
        <v>3.2</v>
      </c>
      <c r="CJ554" s="17">
        <v>3</v>
      </c>
      <c r="CK554" cm="1">
        <f t="array" ref="CK554">_xlfn.IFS([1]original_ver!CH290="จากการเข้าร่วมกิจกรรมอบรม ที่จัดโดยโครงการเกษตรกรปราดเปรื่อง (Smart Farmer)",1,[1]original_ver!CH290="จากการเข้าร่วมกิจกรรมอบรม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ๆ",3,[1]original_ver!CH290="จากการเรียนรู้ผ่านประสบการณ์ของผู้อื่น ได้แก่ เพื่อนบ้าน พี่น้อง เพื่อน และญาติ เป็นต้น",4,[1]original_ver!CH290="ไม่ได้เข้าร่วมกิจกรรมอบรมหรือเรียนรู้ใด ๆ (ข้ามไปข้อ 33)",5)</f>
        <v>1</v>
      </c>
      <c r="CL554" s="15" cm="1">
        <f t="array" ref="CL554">_xlfn.IFS([1]original_ver!CJ290="ความรู้ทางการเกษตรและการใช้เทคโนโลยีสำหรับการผลิตในฟาร์ม",1,[1]original_ver!CJ290="การวางแผนและจัดการฟาร์ม เช่น การเก็บเกี่ยว การเงิน และการวางแผนทางการตลาด",2,[1]original_ver!CJ290="การเป็นผู้ประกอบการทางการเกษตร",3,[1]original_ver!CJ290="การเพิ่มมูลค่าผลผลิต และการแปรรูปผลผลิต (รวมถึงการพัฒนาคุณภาพผลผลิต)",4,[1]original_ver!CJ290="","")</f>
        <v>2</v>
      </c>
      <c r="CM554" s="17">
        <v>3</v>
      </c>
      <c r="CN554" s="17">
        <v>2</v>
      </c>
      <c r="CO554" s="15" cm="1">
        <f t="array" ref="CO554">_xlfn.IFS([1]original_ver!CN290="ความรู้ทางการเกษตรและการใช้เทคโนโลยีสำหรับการผลิตในฟาร์ม",1,[1]original_ver!CN290="การวางแผนและจัดการฟาร์ม เช่น การเก็บเกี่ยว การเงิน และการวางแผนทางการตลาด",2,[1]original_ver!CN290="การเป็นผู้ประกอบการทางการเกษตร",3,[1]original_ver!CN290="การเพิ่มมูลค่าผลผลิต และการแปรรูปผลผลิต (รวมถึงการพัฒนาคุณภาพผลผลิต)",4,[1]original_ver!CN290="","")</f>
        <v>4</v>
      </c>
      <c r="CP554" s="17">
        <v>1</v>
      </c>
      <c r="CQ554" s="17">
        <v>2</v>
      </c>
      <c r="CR554" s="15" cm="1">
        <f t="array" ref="CR554">_xlfn.IFS([1]original_ver!CR290="ประยุกต์",1,[1]original_ver!CR290="ไม่ประยุกต์",0,[1]original_ver!CR290="","")</f>
        <v>1</v>
      </c>
      <c r="CS554" s="15" cm="1">
        <f t="array" ref="CS554">_xlfn.IFS([1]original_ver!CS290="ประยุกต์",1,[1]original_ver!CS290="ไม่ประยุกต์",0,[1]original_ver!CS290="","")</f>
        <v>1</v>
      </c>
      <c r="CT554" s="48"/>
      <c r="CU554" s="15" cm="1">
        <f t="array" ref="CU554">_xlfn.IFS([1]original_ver!CV290="ประยุกต์",1,[1]original_ver!CV290="ไม่ประยุกต์",0,[1]original_ver!CV290="","")</f>
        <v>1</v>
      </c>
      <c r="CV554" s="48"/>
      <c r="CW554" s="15" cm="1">
        <f t="array" ref="CW554">_xlfn.IFS([1]original_ver!CY290="ประยุกต์",1,[1]original_ver!CY290="ไม่ประยุกต์",0,[1]original_ver!CY290="","")</f>
        <v>1</v>
      </c>
      <c r="CX554" s="48"/>
      <c r="CY554" s="15" cm="1">
        <f t="array" ref="CY554">_xlfn.IFS([1]original_ver!DB290="ประยุกต์",1,[1]original_ver!DB290="ไม่ประยุกต์",0,[1]original_ver!DB290="","")</f>
        <v>1</v>
      </c>
      <c r="CZ554" s="48"/>
      <c r="DA554" s="48"/>
      <c r="DB554" s="48"/>
      <c r="DC554" s="48"/>
      <c r="DD554" s="48"/>
      <c r="DE554" s="48"/>
      <c r="DF554" s="48"/>
      <c r="DG554" s="17">
        <v>1</v>
      </c>
      <c r="DH554" s="17">
        <v>2</v>
      </c>
      <c r="DI554" s="17">
        <v>2</v>
      </c>
      <c r="DJ554" s="17">
        <v>2</v>
      </c>
      <c r="DK554" s="17">
        <v>3</v>
      </c>
      <c r="DL554" s="17">
        <v>2</v>
      </c>
      <c r="DM554" s="48"/>
      <c r="DN554" s="48"/>
      <c r="DO554" s="48"/>
      <c r="DP554" s="48"/>
      <c r="DQ554" s="48"/>
      <c r="DR554" s="48"/>
      <c r="DS554" s="49">
        <v>4</v>
      </c>
      <c r="DT554" s="49">
        <v>3</v>
      </c>
      <c r="DU554" s="17">
        <v>3</v>
      </c>
      <c r="DV554" s="49">
        <v>3</v>
      </c>
      <c r="DW554" s="49">
        <v>3</v>
      </c>
      <c r="DX554" s="49">
        <v>3</v>
      </c>
      <c r="DY554" s="153"/>
      <c r="DZ554" s="25">
        <v>4</v>
      </c>
      <c r="EA554" s="25">
        <v>4</v>
      </c>
      <c r="EB554" s="25">
        <v>4</v>
      </c>
      <c r="EC554" s="25">
        <v>4</v>
      </c>
      <c r="ED554" s="25">
        <v>4</v>
      </c>
      <c r="EE554">
        <v>4</v>
      </c>
    </row>
    <row r="555" spans="1:135" x14ac:dyDescent="0.2">
      <c r="A555">
        <v>277</v>
      </c>
      <c r="AC555">
        <f t="shared" si="51"/>
        <v>0</v>
      </c>
      <c r="AD555" t="e">
        <f t="shared" si="48"/>
        <v>#DIV/0!</v>
      </c>
      <c r="AP555" s="148">
        <f t="shared" si="49"/>
        <v>0</v>
      </c>
      <c r="AQ555" s="148" t="e">
        <f t="shared" si="47"/>
        <v>#DIV/0!</v>
      </c>
      <c r="CI555" s="148" t="e">
        <f t="shared" si="50"/>
        <v>#DIV/0!</v>
      </c>
    </row>
    <row r="556" spans="1:135" x14ac:dyDescent="0.2">
      <c r="A556">
        <v>278</v>
      </c>
      <c r="B556" s="15">
        <v>874</v>
      </c>
      <c r="C556" s="47" t="s">
        <v>845</v>
      </c>
      <c r="D556" cm="1">
        <f t="array" ref="D556">_xlfn.IFS([1]original_ver!D291="Participant",1,[1]original_ver!D291="Non-Participant",0,[1]original_ver!D291="","")</f>
        <v>1</v>
      </c>
      <c r="E556" s="15">
        <v>1</v>
      </c>
      <c r="F556" s="17" cm="1">
        <f t="array" ref="F556">_xlfn.IFS([1]original_ver!F291="ชาย",1,[1]original_ver!F291="หญิง",0,[1]original_ver!F291="","")</f>
        <v>1</v>
      </c>
      <c r="G556" s="15">
        <v>58</v>
      </c>
      <c r="H556" s="17" cm="1">
        <f t="array" ref="H556">_xlfn.IFS([1]original_ver!H291="ไม่มีการศึกษา",0,[1]original_ver!H291="ประถมศึกษา",1,[1]original_ver!H291="มัธยมศึกษาตอนต้น",2,[1]original_ver!H291="มัธยมศึกษาตอนปลาย",3,[1]original_ver!H291="อนุปริญญา (ปวช., ปวส., ฝึกหัดครู)",4,[1]original_ver!H291="ปริญญาตรี",5,[1]original_ver!H291="สูงกว่าปริญญาตรี",6,[1]original_ver!H291="","")</f>
        <v>3</v>
      </c>
      <c r="I556" s="17" cm="1">
        <f t="array" ref="I556">_xlfn.IFS([1]original_ver!I291="โสด",1,[1]original_ver!I291="สมรส/อยู่ด้วยกัน",2,[1]original_ver!I291="หย่าร้าง/แยกกันอยู่",3,[1]original_ver!I291="หม้าย",4,[1]original_ver!I291="","")</f>
        <v>2</v>
      </c>
      <c r="J556" s="15">
        <v>5</v>
      </c>
      <c r="K556" s="15">
        <v>30</v>
      </c>
      <c r="L556" s="17" cm="1">
        <f t="array" ref="L556">_xlfn.IFS([1]original_ver!L291="ใช่",1,[1]original_ver!L291="ไม่ใช่",0,[1]original_ver!L291="","")</f>
        <v>1</v>
      </c>
      <c r="M556" s="17" cm="1">
        <f t="array" ref="M556">_xlfn.IFS([1]original_ver!M291="กู้ยืม",1,[1]original_ver!M291="ไม่กู้ยืม",0,[1]original_ver!M291="","")</f>
        <v>0</v>
      </c>
      <c r="N556" s="17">
        <f>IF($O556&gt;1, 1,0)</f>
        <v>0</v>
      </c>
      <c r="O556" s="51">
        <v>0</v>
      </c>
      <c r="P556" s="17" cm="1">
        <f t="array" ref="P556">_xlfn.IFS([1]original_ver!O291="ใช่",1,[1]original_ver!O291="ไม่ใช่",0,[1]original_ver!O291="","")</f>
        <v>1</v>
      </c>
      <c r="Q556" s="17"/>
      <c r="R556" s="17">
        <v>1</v>
      </c>
      <c r="S556" s="17">
        <v>1</v>
      </c>
      <c r="T556" s="17">
        <v>25</v>
      </c>
      <c r="U556" s="17">
        <v>18000</v>
      </c>
      <c r="V556" s="53">
        <v>10</v>
      </c>
      <c r="W556" s="20">
        <f>$U556/$T556</f>
        <v>720</v>
      </c>
      <c r="X556" s="17">
        <v>2</v>
      </c>
      <c r="Y556" s="17">
        <v>25</v>
      </c>
      <c r="Z556" s="17">
        <v>15000</v>
      </c>
      <c r="AA556" s="17">
        <v>8</v>
      </c>
      <c r="AB556" s="17"/>
      <c r="AC556" s="17">
        <f t="shared" si="51"/>
        <v>33000</v>
      </c>
      <c r="AD556">
        <f t="shared" si="48"/>
        <v>1320</v>
      </c>
      <c r="AE556" s="17">
        <v>1</v>
      </c>
      <c r="AF556" s="17">
        <v>1</v>
      </c>
      <c r="AG556" s="17">
        <v>25</v>
      </c>
      <c r="AH556" s="17">
        <v>19000</v>
      </c>
      <c r="AI556" s="18">
        <v>10</v>
      </c>
      <c r="AJ556" s="27">
        <f>$AH556/$AG556</f>
        <v>760</v>
      </c>
      <c r="AK556" s="17">
        <v>2</v>
      </c>
      <c r="AL556" s="17">
        <v>25</v>
      </c>
      <c r="AM556" s="17">
        <v>15000</v>
      </c>
      <c r="AN556" s="17">
        <v>7</v>
      </c>
      <c r="AO556" s="17"/>
      <c r="AP556" s="149">
        <f t="shared" si="49"/>
        <v>34000</v>
      </c>
      <c r="AQ556" s="149">
        <f t="shared" si="47"/>
        <v>1360</v>
      </c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P556" s="17"/>
      <c r="BQ556" s="17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9">
        <v>3.75</v>
      </c>
      <c r="CE556" s="49">
        <v>4</v>
      </c>
      <c r="CF556" s="49">
        <v>4</v>
      </c>
      <c r="CG556" s="49">
        <v>4</v>
      </c>
      <c r="CH556" s="49">
        <v>4</v>
      </c>
      <c r="CI556" s="153">
        <f t="shared" si="50"/>
        <v>3.95</v>
      </c>
      <c r="CJ556" s="17">
        <v>4</v>
      </c>
      <c r="CK556" cm="1">
        <f t="array" ref="CK556">_xlfn.IFS([1]original_ver!CH291="จากการเข้าร่วมกิจกรรมอบรม ที่จัดโดยโครงการเกษตรกรปราดเปรื่อง (Smart Farmer)",1,[1]original_ver!CH291="จากการเข้าร่วมกิจกรรมอบรม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ๆ",3,[1]original_ver!CH291="จากการเรียนรู้ผ่านประสบการณ์ของผู้อื่น ได้แก่ เพื่อนบ้าน พี่น้อง เพื่อน และญาติ เป็นต้น",4,[1]original_ver!CH291="ไม่ได้เข้าร่วมกิจกรรมอบรมหรือเรียนรู้ใด ๆ (ข้ามไปข้อ 33)",5)</f>
        <v>1</v>
      </c>
      <c r="CL556" s="15" cm="1">
        <f t="array" ref="CL556">_xlfn.IFS([1]original_ver!CJ291="ความรู้ทางการเกษตรและการใช้เทคโนโลยีสำหรับการผลิตในฟาร์ม",1,[1]original_ver!CJ291="การวางแผนและจัดการฟาร์ม เช่น การเก็บเกี่ยว การเงิน และการวางแผนทางการตลาด",2,[1]original_ver!CJ291="การเป็นผู้ประกอบการทางการเกษตร",3,[1]original_ver!CJ291="การเพิ่มมูลค่าผลผลิต และการแปรรูปผลผลิต (รวมถึงการพัฒนาคุณภาพผลผลิต)",4,[1]original_ver!CJ291="","")</f>
        <v>1</v>
      </c>
      <c r="CM556" s="17">
        <v>4</v>
      </c>
      <c r="CN556" s="17">
        <v>2</v>
      </c>
      <c r="CO556" s="15" cm="1">
        <f t="array" ref="CO556">_xlfn.IFS([1]original_ver!CN291="ความรู้ทางการเกษตรและการใช้เทคโนโลยีสำหรับการผลิตในฟาร์ม",1,[1]original_ver!CN291="การวางแผนและจัดการฟาร์ม เช่น การเก็บเกี่ยว การเงิน และการวางแผนทางการตลาด",2,[1]original_ver!CN291="การเป็นผู้ประกอบการทางการเกษตร",3,[1]original_ver!CN291="การเพิ่มมูลค่าผลผลิต และการแปรรูปผลผลิต (รวมถึงการพัฒนาคุณภาพผลผลิต)",4,[1]original_ver!CN291="","")</f>
        <v>4</v>
      </c>
      <c r="CP556" s="17">
        <v>2</v>
      </c>
      <c r="CQ556" s="17">
        <v>2</v>
      </c>
      <c r="CR556" s="15" cm="1">
        <f t="array" ref="CR556">_xlfn.IFS([1]original_ver!CR291="ประยุกต์",1,[1]original_ver!CR291="ไม่ประยุกต์",0,[1]original_ver!CR291="","")</f>
        <v>1</v>
      </c>
      <c r="CS556" s="15" cm="1">
        <f t="array" ref="CS556">_xlfn.IFS([1]original_ver!CS291="ประยุกต์",1,[1]original_ver!CS291="ไม่ประยุกต์",0,[1]original_ver!CS291="","")</f>
        <v>1</v>
      </c>
      <c r="CT556" s="48"/>
      <c r="CU556" s="15" cm="1">
        <f t="array" ref="CU556">_xlfn.IFS([1]original_ver!CV291="ประยุกต์",1,[1]original_ver!CV291="ไม่ประยุกต์",0,[1]original_ver!CV291="","")</f>
        <v>1</v>
      </c>
      <c r="CV556" s="48"/>
      <c r="CW556" s="15" cm="1">
        <f t="array" ref="CW556">_xlfn.IFS([1]original_ver!CY291="ประยุกต์",1,[1]original_ver!CY291="ไม่ประยุกต์",0,[1]original_ver!CY291="","")</f>
        <v>1</v>
      </c>
      <c r="CX556" s="48"/>
      <c r="CY556" s="15" cm="1">
        <f t="array" ref="CY556">_xlfn.IFS([1]original_ver!DB291="ประยุกต์",1,[1]original_ver!DB291="ไม่ประยุกต์",0,[1]original_ver!DB291="","")</f>
        <v>1</v>
      </c>
      <c r="CZ556" s="48"/>
      <c r="DA556" s="48"/>
      <c r="DB556" s="48"/>
      <c r="DC556" s="48"/>
      <c r="DD556" s="48"/>
      <c r="DE556" s="48"/>
      <c r="DF556" s="48"/>
      <c r="DG556" s="17">
        <v>2</v>
      </c>
      <c r="DH556" s="17">
        <v>2</v>
      </c>
      <c r="DI556" s="17">
        <v>1</v>
      </c>
      <c r="DJ556" s="17">
        <v>2</v>
      </c>
      <c r="DK556" s="17">
        <v>3</v>
      </c>
      <c r="DL556" s="17">
        <v>2</v>
      </c>
      <c r="DM556" s="48"/>
      <c r="DN556" s="48"/>
      <c r="DO556" s="48"/>
      <c r="DP556" s="48"/>
      <c r="DQ556" s="48"/>
      <c r="DR556" s="48"/>
      <c r="DS556" s="49">
        <v>3</v>
      </c>
      <c r="DT556" s="49">
        <v>3</v>
      </c>
      <c r="DU556" s="17">
        <v>3</v>
      </c>
      <c r="DV556" s="49">
        <v>3</v>
      </c>
      <c r="DW556" s="49">
        <v>3</v>
      </c>
      <c r="DX556" s="49">
        <v>3</v>
      </c>
      <c r="DY556" s="153"/>
      <c r="DZ556" s="25">
        <v>4</v>
      </c>
      <c r="EA556" s="25">
        <v>4</v>
      </c>
      <c r="EB556" s="25">
        <v>4</v>
      </c>
      <c r="EC556" s="25">
        <v>4</v>
      </c>
      <c r="ED556" s="25">
        <v>4</v>
      </c>
      <c r="EE556">
        <v>4</v>
      </c>
    </row>
    <row r="557" spans="1:135" x14ac:dyDescent="0.2">
      <c r="A557">
        <v>278</v>
      </c>
      <c r="AC557">
        <f t="shared" si="51"/>
        <v>0</v>
      </c>
      <c r="AD557" t="e">
        <f t="shared" si="48"/>
        <v>#DIV/0!</v>
      </c>
      <c r="AP557" s="148">
        <f t="shared" si="49"/>
        <v>0</v>
      </c>
      <c r="AQ557" s="148" t="e">
        <f t="shared" si="47"/>
        <v>#DIV/0!</v>
      </c>
      <c r="CI557" s="148" t="e">
        <f t="shared" si="50"/>
        <v>#DIV/0!</v>
      </c>
    </row>
    <row r="558" spans="1:135" x14ac:dyDescent="0.2">
      <c r="A558">
        <v>279</v>
      </c>
      <c r="B558" s="15">
        <v>875</v>
      </c>
      <c r="C558" s="47" t="s">
        <v>846</v>
      </c>
      <c r="D558" cm="1">
        <f t="array" ref="D558">_xlfn.IFS([1]original_ver!D292="Participant",1,[1]original_ver!D292="Non-Participant",0,[1]original_ver!D292="","")</f>
        <v>1</v>
      </c>
      <c r="E558" s="15">
        <v>1</v>
      </c>
      <c r="F558" s="17" cm="1">
        <f t="array" ref="F558">_xlfn.IFS([1]original_ver!F292="ชาย",1,[1]original_ver!F292="หญิง",0,[1]original_ver!F292="","")</f>
        <v>1</v>
      </c>
      <c r="G558" s="15">
        <v>53</v>
      </c>
      <c r="H558" s="17" cm="1">
        <f t="array" ref="H558">_xlfn.IFS([1]original_ver!H292="ไม่มีการศึกษา",0,[1]original_ver!H292="ประถมศึกษา",1,[1]original_ver!H292="มัธยมศึกษาตอนต้น",2,[1]original_ver!H292="มัธยมศึกษาตอนปลาย",3,[1]original_ver!H292="อนุปริญญา (ปวช., ปวส., ฝึกหัดครู)",4,[1]original_ver!H292="ปริญญาตรี",5,[1]original_ver!H292="สูงกว่าปริญญาตรี",6,[1]original_ver!H292="","")</f>
        <v>5</v>
      </c>
      <c r="I558" s="17" cm="1">
        <f t="array" ref="I558">_xlfn.IFS([1]original_ver!I292="โสด",1,[1]original_ver!I292="สมรส/อยู่ด้วยกัน",2,[1]original_ver!I292="หย่าร้าง/แยกกันอยู่",3,[1]original_ver!I292="หม้าย",4,[1]original_ver!I292="","")</f>
        <v>2</v>
      </c>
      <c r="J558" s="15">
        <v>4</v>
      </c>
      <c r="K558" s="15">
        <v>25</v>
      </c>
      <c r="L558" s="17" cm="1">
        <f t="array" ref="L558">_xlfn.IFS([1]original_ver!L292="ใช่",1,[1]original_ver!L292="ไม่ใช่",0,[1]original_ver!L292="","")</f>
        <v>0</v>
      </c>
      <c r="M558" s="17" cm="1">
        <f t="array" ref="M558">_xlfn.IFS([1]original_ver!M292="กู้ยืม",1,[1]original_ver!M292="ไม่กู้ยืม",0,[1]original_ver!M292="","")</f>
        <v>1</v>
      </c>
      <c r="N558" s="17">
        <f>IF($O558&gt;1, 1,0)</f>
        <v>1</v>
      </c>
      <c r="O558" s="23">
        <v>200000</v>
      </c>
      <c r="P558" s="17" cm="1">
        <f t="array" ref="P558">_xlfn.IFS([1]original_ver!O292="ใช่",1,[1]original_ver!O292="ไม่ใช่",0,[1]original_ver!O292="","")</f>
        <v>1</v>
      </c>
      <c r="Q558" s="17"/>
      <c r="R558" s="17">
        <v>1</v>
      </c>
      <c r="S558" s="17">
        <v>1</v>
      </c>
      <c r="T558" s="17">
        <v>34</v>
      </c>
      <c r="U558" s="17">
        <v>30000</v>
      </c>
      <c r="V558" s="53">
        <v>10</v>
      </c>
      <c r="W558" s="20">
        <f>$U558/$T558</f>
        <v>882.35294117647061</v>
      </c>
      <c r="X558" s="17">
        <v>1</v>
      </c>
      <c r="Y558" s="17">
        <v>34</v>
      </c>
      <c r="Z558" s="17">
        <v>28000</v>
      </c>
      <c r="AA558" s="17">
        <v>7</v>
      </c>
      <c r="AB558" s="17"/>
      <c r="AC558" s="17">
        <f t="shared" si="51"/>
        <v>58000</v>
      </c>
      <c r="AD558">
        <f t="shared" si="48"/>
        <v>1705.8823529411766</v>
      </c>
      <c r="AE558" s="17">
        <v>1</v>
      </c>
      <c r="AF558" s="17">
        <v>1</v>
      </c>
      <c r="AG558" s="17">
        <v>34</v>
      </c>
      <c r="AH558" s="17">
        <v>32000</v>
      </c>
      <c r="AI558" s="18">
        <v>10</v>
      </c>
      <c r="AJ558" s="27">
        <f>$AH558/$AG558</f>
        <v>941.17647058823525</v>
      </c>
      <c r="AK558" s="17">
        <v>1</v>
      </c>
      <c r="AL558" s="17">
        <v>34</v>
      </c>
      <c r="AM558" s="17">
        <v>28000</v>
      </c>
      <c r="AN558" s="17">
        <v>6</v>
      </c>
      <c r="AO558" s="17"/>
      <c r="AP558" s="149">
        <f t="shared" si="49"/>
        <v>60000</v>
      </c>
      <c r="AQ558" s="149">
        <f t="shared" si="47"/>
        <v>1764.7058823529412</v>
      </c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P558" s="17"/>
      <c r="BQ558" s="17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9">
        <v>4</v>
      </c>
      <c r="CE558" s="49">
        <v>3</v>
      </c>
      <c r="CF558" s="49">
        <v>3</v>
      </c>
      <c r="CG558" s="49">
        <v>3</v>
      </c>
      <c r="CH558" s="49">
        <v>3</v>
      </c>
      <c r="CI558" s="153">
        <f t="shared" si="50"/>
        <v>3.2</v>
      </c>
      <c r="CJ558" s="17">
        <v>3</v>
      </c>
      <c r="CK558" cm="1">
        <f t="array" ref="CK558">_xlfn.IFS([1]original_ver!CH292="จากการเข้าร่วมกิจกรรมอบรม ที่จัดโดยโครงการเกษตรกรปราดเปรื่อง (Smart Farmer)",1,[1]original_ver!CH292="จากการเข้าร่วมกิจกรรมอบรม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ๆ",3,[1]original_ver!CH292="จากการเรียนรู้ผ่านประสบการณ์ของผู้อื่น ได้แก่ เพื่อนบ้าน พี่น้อง เพื่อน และญาติ เป็นต้น",4,[1]original_ver!CH292="ไม่ได้เข้าร่วมกิจกรรมอบรมหรือเรียนรู้ใด ๆ (ข้ามไปข้อ 33)",5)</f>
        <v>1</v>
      </c>
      <c r="CL558" s="15" cm="1">
        <f t="array" ref="CL558">_xlfn.IFS([1]original_ver!CJ292="ความรู้ทางการเกษตรและการใช้เทคโนโลยีสำหรับการผลิตในฟาร์ม",1,[1]original_ver!CJ292="การวางแผนและจัดการฟาร์ม เช่น การเก็บเกี่ยว การเงิน และการวางแผนทางการตลาด",2,[1]original_ver!CJ292="การเป็นผู้ประกอบการทางการเกษตร",3,[1]original_ver!CJ292="การเพิ่มมูลค่าผลผลิต และการแปรรูปผลผลิต (รวมถึงการพัฒนาคุณภาพผลผลิต)",4,[1]original_ver!CJ292="","")</f>
        <v>1</v>
      </c>
      <c r="CM558" s="17">
        <v>5</v>
      </c>
      <c r="CN558" s="17">
        <v>2</v>
      </c>
      <c r="CO558" s="15" cm="1">
        <f t="array" ref="CO558">_xlfn.IFS([1]original_ver!CN292="ความรู้ทางการเกษตรและการใช้เทคโนโลยีสำหรับการผลิตในฟาร์ม",1,[1]original_ver!CN292="การวางแผนและจัดการฟาร์ม เช่น การเก็บเกี่ยว การเงิน และการวางแผนทางการตลาด",2,[1]original_ver!CN292="การเป็นผู้ประกอบการทางการเกษตร",3,[1]original_ver!CN292="การเพิ่มมูลค่าผลผลิต และการแปรรูปผลผลิต (รวมถึงการพัฒนาคุณภาพผลผลิต)",4,[1]original_ver!CN292="","")</f>
        <v>3</v>
      </c>
      <c r="CP558" s="17">
        <v>3</v>
      </c>
      <c r="CQ558" s="17">
        <v>2</v>
      </c>
      <c r="CR558" s="15" cm="1">
        <f t="array" ref="CR558">_xlfn.IFS([1]original_ver!CR292="ประยุกต์",1,[1]original_ver!CR292="ไม่ประยุกต์",0,[1]original_ver!CR292="","")</f>
        <v>1</v>
      </c>
      <c r="CS558" s="15" cm="1">
        <f t="array" ref="CS558">_xlfn.IFS([1]original_ver!CS292="ประยุกต์",1,[1]original_ver!CS292="ไม่ประยุกต์",0,[1]original_ver!CS292="","")</f>
        <v>1</v>
      </c>
      <c r="CT558" s="48"/>
      <c r="CU558" s="15" cm="1">
        <f t="array" ref="CU558">_xlfn.IFS([1]original_ver!CV292="ประยุกต์",1,[1]original_ver!CV292="ไม่ประยุกต์",0,[1]original_ver!CV292="","")</f>
        <v>1</v>
      </c>
      <c r="CV558" s="48"/>
      <c r="CW558" s="15" cm="1">
        <f t="array" ref="CW558">_xlfn.IFS([1]original_ver!CY292="ประยุกต์",1,[1]original_ver!CY292="ไม่ประยุกต์",0,[1]original_ver!CY292="","")</f>
        <v>1</v>
      </c>
      <c r="CX558" s="48"/>
      <c r="CY558" s="15" cm="1">
        <f t="array" ref="CY558">_xlfn.IFS([1]original_ver!DB292="ประยุกต์",1,[1]original_ver!DB292="ไม่ประยุกต์",0,[1]original_ver!DB292="","")</f>
        <v>1</v>
      </c>
      <c r="CZ558" s="48"/>
      <c r="DA558" s="48"/>
      <c r="DB558" s="48"/>
      <c r="DC558" s="48"/>
      <c r="DD558" s="48"/>
      <c r="DE558" s="48"/>
      <c r="DF558" s="48"/>
      <c r="DG558" s="17">
        <v>3</v>
      </c>
      <c r="DH558" s="17">
        <v>2</v>
      </c>
      <c r="DI558" s="17">
        <v>1</v>
      </c>
      <c r="DJ558" s="17">
        <v>2</v>
      </c>
      <c r="DK558" s="17">
        <v>2</v>
      </c>
      <c r="DL558" s="17">
        <v>2</v>
      </c>
      <c r="DM558" s="48"/>
      <c r="DN558" s="48"/>
      <c r="DO558" s="48"/>
      <c r="DP558" s="48"/>
      <c r="DQ558" s="48"/>
      <c r="DR558" s="48"/>
      <c r="DS558" s="49">
        <v>3</v>
      </c>
      <c r="DT558" s="49">
        <v>3</v>
      </c>
      <c r="DU558" s="17">
        <v>3</v>
      </c>
      <c r="DV558" s="49">
        <v>3</v>
      </c>
      <c r="DW558" s="49">
        <v>3</v>
      </c>
      <c r="DX558" s="49">
        <v>3</v>
      </c>
      <c r="DY558" s="153"/>
      <c r="DZ558" s="25">
        <v>4</v>
      </c>
      <c r="EA558" s="25">
        <v>4</v>
      </c>
      <c r="EB558" s="25">
        <v>4</v>
      </c>
      <c r="EC558" s="25">
        <v>4</v>
      </c>
      <c r="ED558" s="25">
        <v>3</v>
      </c>
      <c r="EE558">
        <v>4</v>
      </c>
    </row>
    <row r="559" spans="1:135" x14ac:dyDescent="0.2">
      <c r="A559">
        <v>279</v>
      </c>
      <c r="AC559">
        <f t="shared" si="51"/>
        <v>0</v>
      </c>
      <c r="AD559" t="e">
        <f t="shared" si="48"/>
        <v>#DIV/0!</v>
      </c>
      <c r="AP559" s="148">
        <f t="shared" si="49"/>
        <v>0</v>
      </c>
      <c r="AQ559" s="148" t="e">
        <f t="shared" si="47"/>
        <v>#DIV/0!</v>
      </c>
      <c r="CI559" s="148" t="e">
        <f t="shared" si="50"/>
        <v>#DIV/0!</v>
      </c>
    </row>
    <row r="560" spans="1:135" x14ac:dyDescent="0.2">
      <c r="A560">
        <v>280</v>
      </c>
      <c r="B560" s="15">
        <v>876</v>
      </c>
      <c r="C560" s="47" t="s">
        <v>847</v>
      </c>
      <c r="D560" cm="1">
        <f t="array" ref="D560">_xlfn.IFS([1]original_ver!D293="Participant",1,[1]original_ver!D293="Non-Participant",0,[1]original_ver!D293="","")</f>
        <v>1</v>
      </c>
      <c r="E560" s="15">
        <v>1</v>
      </c>
      <c r="F560" s="17" cm="1">
        <f t="array" ref="F560">_xlfn.IFS([1]original_ver!F293="ชาย",1,[1]original_ver!F293="หญิง",0,[1]original_ver!F293="","")</f>
        <v>1</v>
      </c>
      <c r="G560" s="15">
        <v>60</v>
      </c>
      <c r="H560" s="17" cm="1">
        <f t="array" ref="H560">_xlfn.IFS([1]original_ver!H293="ไม่มีการศึกษา",0,[1]original_ver!H293="ประถมศึกษา",1,[1]original_ver!H293="มัธยมศึกษาตอนต้น",2,[1]original_ver!H293="มัธยมศึกษาตอนปลาย",3,[1]original_ver!H293="อนุปริญญา (ปวช., ปวส., ฝึกหัดครู)",4,[1]original_ver!H293="ปริญญาตรี",5,[1]original_ver!H293="สูงกว่าปริญญาตรี",6,[1]original_ver!H293="","")</f>
        <v>3</v>
      </c>
      <c r="I560" s="17" cm="1">
        <f t="array" ref="I560">_xlfn.IFS([1]original_ver!I293="โสด",1,[1]original_ver!I293="สมรส/อยู่ด้วยกัน",2,[1]original_ver!I293="หย่าร้าง/แยกกันอยู่",3,[1]original_ver!I293="หม้าย",4,[1]original_ver!I293="","")</f>
        <v>2</v>
      </c>
      <c r="J560" s="15">
        <v>5</v>
      </c>
      <c r="K560" s="15">
        <v>40</v>
      </c>
      <c r="L560" s="17" cm="1">
        <f t="array" ref="L560">_xlfn.IFS([1]original_ver!L293="ใช่",1,[1]original_ver!L293="ไม่ใช่",0,[1]original_ver!L293="","")</f>
        <v>0</v>
      </c>
      <c r="M560" s="17" cm="1">
        <f t="array" ref="M560">_xlfn.IFS([1]original_ver!M293="กู้ยืม",1,[1]original_ver!M293="ไม่กู้ยืม",0,[1]original_ver!M293="","")</f>
        <v>0</v>
      </c>
      <c r="N560" s="17">
        <f>IF($O560&gt;1, 1,0)</f>
        <v>1</v>
      </c>
      <c r="O560" s="23">
        <v>200000</v>
      </c>
      <c r="P560" s="17" cm="1">
        <f t="array" ref="P560">_xlfn.IFS([1]original_ver!O293="ใช่",1,[1]original_ver!O293="ไม่ใช่",0,[1]original_ver!O293="","")</f>
        <v>1</v>
      </c>
      <c r="Q560" s="17"/>
      <c r="R560" s="17">
        <v>1</v>
      </c>
      <c r="S560" s="17">
        <v>1</v>
      </c>
      <c r="T560" s="17">
        <v>50</v>
      </c>
      <c r="U560" s="17">
        <v>50000</v>
      </c>
      <c r="V560" s="53">
        <v>10.8</v>
      </c>
      <c r="W560" s="20">
        <f>$U560/$T560</f>
        <v>1000</v>
      </c>
      <c r="X560" s="48"/>
      <c r="Y560" s="48"/>
      <c r="Z560" s="48"/>
      <c r="AA560" s="48"/>
      <c r="AB560" s="48"/>
      <c r="AC560" s="48">
        <f t="shared" si="51"/>
        <v>50000</v>
      </c>
      <c r="AD560">
        <f t="shared" si="48"/>
        <v>1000</v>
      </c>
      <c r="AE560" s="17">
        <v>1</v>
      </c>
      <c r="AF560" s="17">
        <v>1</v>
      </c>
      <c r="AG560" s="17">
        <v>50</v>
      </c>
      <c r="AH560" s="17">
        <v>50000</v>
      </c>
      <c r="AI560" s="18">
        <v>10.8</v>
      </c>
      <c r="AJ560" s="27">
        <f>$AH560/$AG560</f>
        <v>1000</v>
      </c>
      <c r="AK560" s="48"/>
      <c r="AL560" s="48"/>
      <c r="AM560" s="48"/>
      <c r="AN560" s="48"/>
      <c r="AO560" s="48"/>
      <c r="AP560" s="149">
        <f t="shared" si="49"/>
        <v>50000</v>
      </c>
      <c r="AQ560" s="149">
        <f t="shared" si="47"/>
        <v>1000</v>
      </c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9">
        <v>3.75</v>
      </c>
      <c r="CE560" s="49">
        <v>3</v>
      </c>
      <c r="CF560" s="49">
        <v>3</v>
      </c>
      <c r="CG560" s="49">
        <v>3</v>
      </c>
      <c r="CH560" s="49">
        <v>3</v>
      </c>
      <c r="CI560" s="153">
        <f t="shared" si="50"/>
        <v>3.15</v>
      </c>
      <c r="CJ560" s="17">
        <v>3</v>
      </c>
      <c r="CK560" cm="1">
        <f t="array" ref="CK560">_xlfn.IFS([1]original_ver!CH293="จากการเข้าร่วมกิจกรรมอบรม ที่จัดโดยโครงการเกษตรกรปราดเปรื่อง (Smart Farmer)",1,[1]original_ver!CH293="จากการเข้าร่วมกิจกรรมอบรม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ๆ",3,[1]original_ver!CH293="จากการเรียนรู้ผ่านประสบการณ์ของผู้อื่น ได้แก่ เพื่อนบ้าน พี่น้อง เพื่อน และญาติ เป็นต้น",4,[1]original_ver!CH293="ไม่ได้เข้าร่วมกิจกรรมอบรมหรือเรียนรู้ใด ๆ (ข้ามไปข้อ 33)",5)</f>
        <v>1</v>
      </c>
      <c r="CL560" s="15" cm="1">
        <f t="array" ref="CL560">_xlfn.IFS([1]original_ver!CJ293="ความรู้ทางการเกษตรและการใช้เทคโนโลยีสำหรับการผลิตในฟาร์ม",1,[1]original_ver!CJ293="การวางแผนและจัดการฟาร์ม เช่น การเก็บเกี่ยว การเงิน และการวางแผนทางการตลาด",2,[1]original_ver!CJ293="การเป็นผู้ประกอบการทางการเกษตร",3,[1]original_ver!CJ293="การเพิ่มมูลค่าผลผลิต และการแปรรูปผลผลิต (รวมถึงการพัฒนาคุณภาพผลผลิต)",4,[1]original_ver!CJ293="","")</f>
        <v>3</v>
      </c>
      <c r="CM560" s="17">
        <v>4</v>
      </c>
      <c r="CN560" s="17">
        <v>2</v>
      </c>
      <c r="CO560" s="15" cm="1">
        <f t="array" ref="CO560">_xlfn.IFS([1]original_ver!CN293="ความรู้ทางการเกษตรและการใช้เทคโนโลยีสำหรับการผลิตในฟาร์ม",1,[1]original_ver!CN293="การวางแผนและจัดการฟาร์ม เช่น การเก็บเกี่ยว การเงิน และการวางแผนทางการตลาด",2,[1]original_ver!CN293="การเป็นผู้ประกอบการทางการเกษตร",3,[1]original_ver!CN293="การเพิ่มมูลค่าผลผลิต และการแปรรูปผลผลิต (รวมถึงการพัฒนาคุณภาพผลผลิต)",4,[1]original_ver!CN293="","")</f>
        <v>2</v>
      </c>
      <c r="CP560" s="17">
        <v>1</v>
      </c>
      <c r="CQ560" s="17">
        <v>2</v>
      </c>
      <c r="CR560" s="15" cm="1">
        <f t="array" ref="CR560">_xlfn.IFS([1]original_ver!CR293="ประยุกต์",1,[1]original_ver!CR293="ไม่ประยุกต์",0,[1]original_ver!CR293="","")</f>
        <v>1</v>
      </c>
      <c r="CS560" s="15" cm="1">
        <f t="array" ref="CS560">_xlfn.IFS([1]original_ver!CS293="ประยุกต์",1,[1]original_ver!CS293="ไม่ประยุกต์",0,[1]original_ver!CS293="","")</f>
        <v>1</v>
      </c>
      <c r="CT560" s="48"/>
      <c r="CU560" s="15" cm="1">
        <f t="array" ref="CU560">_xlfn.IFS([1]original_ver!CV293="ประยุกต์",1,[1]original_ver!CV293="ไม่ประยุกต์",0,[1]original_ver!CV293="","")</f>
        <v>1</v>
      </c>
      <c r="CV560" s="48"/>
      <c r="CW560" s="15" cm="1">
        <f t="array" ref="CW560">_xlfn.IFS([1]original_ver!CY293="ประยุกต์",1,[1]original_ver!CY293="ไม่ประยุกต์",0,[1]original_ver!CY293="","")</f>
        <v>1</v>
      </c>
      <c r="CX560" s="48"/>
      <c r="CY560" s="15" cm="1">
        <f t="array" ref="CY560">_xlfn.IFS([1]original_ver!DB293="ประยุกต์",1,[1]original_ver!DB293="ไม่ประยุกต์",0,[1]original_ver!DB293="","")</f>
        <v>1</v>
      </c>
      <c r="CZ560" s="48"/>
      <c r="DA560" s="48"/>
      <c r="DB560" s="48"/>
      <c r="DC560" s="48"/>
      <c r="DD560" s="48"/>
      <c r="DE560" s="48"/>
      <c r="DF560" s="48"/>
      <c r="DG560" s="17">
        <v>3</v>
      </c>
      <c r="DH560" s="17">
        <v>2</v>
      </c>
      <c r="DI560" s="17">
        <v>2</v>
      </c>
      <c r="DJ560" s="17">
        <v>2</v>
      </c>
      <c r="DK560" s="17">
        <v>1</v>
      </c>
      <c r="DL560" s="17">
        <v>2</v>
      </c>
      <c r="DM560" s="48"/>
      <c r="DN560" s="48"/>
      <c r="DO560" s="48"/>
      <c r="DP560" s="48"/>
      <c r="DQ560" s="48"/>
      <c r="DR560" s="48"/>
      <c r="DS560" s="49">
        <v>3</v>
      </c>
      <c r="DT560" s="49">
        <v>3</v>
      </c>
      <c r="DU560" s="17">
        <v>3</v>
      </c>
      <c r="DV560" s="49">
        <v>3</v>
      </c>
      <c r="DW560" s="49">
        <v>3</v>
      </c>
      <c r="DX560" s="49">
        <v>3</v>
      </c>
      <c r="DY560" s="153"/>
      <c r="DZ560" s="25">
        <v>3</v>
      </c>
      <c r="EA560" s="25">
        <v>3</v>
      </c>
      <c r="EB560" s="25">
        <v>3</v>
      </c>
      <c r="EC560" s="25">
        <v>3</v>
      </c>
      <c r="ED560" s="25">
        <v>3</v>
      </c>
      <c r="EE560">
        <v>3</v>
      </c>
    </row>
    <row r="561" spans="1:135" x14ac:dyDescent="0.2">
      <c r="A561">
        <v>280</v>
      </c>
      <c r="AC561">
        <f t="shared" si="51"/>
        <v>0</v>
      </c>
      <c r="AD561" t="e">
        <f t="shared" si="48"/>
        <v>#DIV/0!</v>
      </c>
      <c r="AP561" s="148">
        <f t="shared" si="49"/>
        <v>0</v>
      </c>
      <c r="AQ561" s="148" t="e">
        <f t="shared" si="47"/>
        <v>#DIV/0!</v>
      </c>
      <c r="CI561" s="148" t="e">
        <f t="shared" si="50"/>
        <v>#DIV/0!</v>
      </c>
    </row>
    <row r="562" spans="1:135" x14ac:dyDescent="0.2">
      <c r="A562">
        <v>281</v>
      </c>
      <c r="B562" s="15">
        <v>877</v>
      </c>
      <c r="C562" s="50" t="s">
        <v>848</v>
      </c>
      <c r="D562" cm="1">
        <f t="array" ref="D562">_xlfn.IFS([1]original_ver!D294="Participant",1,[1]original_ver!D294="Non-Participant",0,[1]original_ver!D294="","")</f>
        <v>1</v>
      </c>
      <c r="E562" s="15">
        <v>6</v>
      </c>
      <c r="F562" s="17" cm="1">
        <f t="array" ref="F562">_xlfn.IFS([1]original_ver!F294="ชาย",1,[1]original_ver!F294="หญิง",0,[1]original_ver!F294="","")</f>
        <v>1</v>
      </c>
      <c r="G562" s="15">
        <v>53</v>
      </c>
      <c r="H562" s="17" cm="1">
        <f t="array" ref="H562">_xlfn.IFS([1]original_ver!H294="ไม่มีการศึกษา",0,[1]original_ver!H294="ประถมศึกษา",1,[1]original_ver!H294="มัธยมศึกษาตอนต้น",2,[1]original_ver!H294="มัธยมศึกษาตอนปลาย",3,[1]original_ver!H294="อนุปริญญา (ปวช., ปวส., ฝึกหัดครู)",4,[1]original_ver!H294="ปริญญาตรี",5,[1]original_ver!H294="สูงกว่าปริญญาตรี",6,[1]original_ver!H294="","")</f>
        <v>5</v>
      </c>
      <c r="I562" s="17" cm="1">
        <f t="array" ref="I562">_xlfn.IFS([1]original_ver!I294="โสด",1,[1]original_ver!I294="สมรส/อยู่ด้วยกัน",2,[1]original_ver!I294="หย่าร้าง/แยกกันอยู่",3,[1]original_ver!I294="หม้าย",4,[1]original_ver!I294="","")</f>
        <v>2</v>
      </c>
      <c r="J562" s="15">
        <v>4</v>
      </c>
      <c r="K562" s="15">
        <v>20</v>
      </c>
      <c r="L562" s="17" cm="1">
        <f t="array" ref="L562">_xlfn.IFS([1]original_ver!L294="ใช่",1,[1]original_ver!L294="ไม่ใช่",0,[1]original_ver!L294="","")</f>
        <v>0</v>
      </c>
      <c r="M562" s="17" cm="1">
        <f t="array" ref="M562">_xlfn.IFS([1]original_ver!M294="กู้ยืม",1,[1]original_ver!M294="ไม่กู้ยืม",0,[1]original_ver!M294="","")</f>
        <v>0</v>
      </c>
      <c r="N562" s="17">
        <f>IF($O562&gt;1, 1,0)</f>
        <v>0</v>
      </c>
      <c r="O562" s="51">
        <v>0</v>
      </c>
      <c r="P562" s="17" cm="1">
        <f t="array" ref="P562">_xlfn.IFS([1]original_ver!O294="ใช่",1,[1]original_ver!O294="ไม่ใช่",0,[1]original_ver!O294="","")</f>
        <v>1</v>
      </c>
      <c r="Q562" s="17"/>
      <c r="R562" s="17">
        <v>2</v>
      </c>
      <c r="S562" s="17">
        <v>1</v>
      </c>
      <c r="T562" s="17">
        <v>30</v>
      </c>
      <c r="U562" s="17">
        <v>32000</v>
      </c>
      <c r="V562" s="17">
        <v>26</v>
      </c>
      <c r="W562" s="22">
        <f>$U562/$T562</f>
        <v>1066.6666666666667</v>
      </c>
      <c r="X562" s="48"/>
      <c r="Y562" s="48"/>
      <c r="Z562" s="48"/>
      <c r="AA562" s="48"/>
      <c r="AB562" s="48"/>
      <c r="AC562" s="48">
        <f t="shared" si="51"/>
        <v>32000</v>
      </c>
      <c r="AD562">
        <f t="shared" si="48"/>
        <v>1066.6666666666667</v>
      </c>
      <c r="AE562" s="17">
        <v>2</v>
      </c>
      <c r="AF562" s="17">
        <v>1</v>
      </c>
      <c r="AG562" s="17">
        <v>30</v>
      </c>
      <c r="AH562" s="17">
        <v>33000</v>
      </c>
      <c r="AI562" s="17">
        <v>33</v>
      </c>
      <c r="AJ562" s="27">
        <f>$AH562/$AG562</f>
        <v>1100</v>
      </c>
      <c r="AK562" s="48"/>
      <c r="AL562" s="48"/>
      <c r="AM562" s="48"/>
      <c r="AN562" s="48"/>
      <c r="AO562" s="48"/>
      <c r="AP562" s="149">
        <f t="shared" si="49"/>
        <v>33000</v>
      </c>
      <c r="AQ562" s="149">
        <f t="shared" si="47"/>
        <v>1100</v>
      </c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9">
        <v>3</v>
      </c>
      <c r="CE562" s="49">
        <v>3</v>
      </c>
      <c r="CF562" s="49">
        <v>3</v>
      </c>
      <c r="CG562" s="49">
        <v>3</v>
      </c>
      <c r="CH562" s="49">
        <v>3</v>
      </c>
      <c r="CI562" s="153">
        <f t="shared" si="50"/>
        <v>3</v>
      </c>
      <c r="CJ562" s="17">
        <v>3</v>
      </c>
      <c r="CK562" cm="1">
        <f t="array" ref="CK562">_xlfn.IFS([1]original_ver!CH294="จากการเข้าร่วมกิจกรรมอบรม ที่จัดโดยโครงการเกษตรกรปราดเปรื่อง (Smart Farmer)",1,[1]original_ver!CH294="จากการเข้าร่วมกิจกรรมอบรม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ๆ",3,[1]original_ver!CH294="จากการเรียนรู้ผ่านประสบการณ์ของผู้อื่น ได้แก่ เพื่อนบ้าน พี่น้อง เพื่อน และญาติ เป็นต้น",4,[1]original_ver!CH294="ไม่ได้เข้าร่วมกิจกรรมอบรมหรือเรียนรู้ใด ๆ (ข้ามไปข้อ 33)",5)</f>
        <v>1</v>
      </c>
      <c r="CL562" s="15" cm="1">
        <f t="array" ref="CL562">_xlfn.IFS([1]original_ver!CJ294="ความรู้ทางการเกษตรและการใช้เทคโนโลยีสำหรับการผลิตในฟาร์ม",1,[1]original_ver!CJ294="การวางแผนและจัดการฟาร์ม เช่น การเก็บเกี่ยว การเงิน และการวางแผนทางการตลาด",2,[1]original_ver!CJ294="การเป็นผู้ประกอบการทางการเกษตร",3,[1]original_ver!CJ294="การเพิ่มมูลค่าผลผลิต และการแปรรูปผลผลิต (รวมถึงการพัฒนาคุณภาพผลผลิต)",4,[1]original_ver!CJ294="","")</f>
        <v>1</v>
      </c>
      <c r="CM562" s="17">
        <v>3</v>
      </c>
      <c r="CN562" s="17">
        <v>2</v>
      </c>
      <c r="CO562" s="15" cm="1">
        <f t="array" ref="CO562">_xlfn.IFS([1]original_ver!CN294="ความรู้ทางการเกษตรและการใช้เทคโนโลยีสำหรับการผลิตในฟาร์ม",1,[1]original_ver!CN294="การวางแผนและจัดการฟาร์ม เช่น การเก็บเกี่ยว การเงิน และการวางแผนทางการตลาด",2,[1]original_ver!CN294="การเป็นผู้ประกอบการทางการเกษตร",3,[1]original_ver!CN294="การเพิ่มมูลค่าผลผลิต และการแปรรูปผลผลิต (รวมถึงการพัฒนาคุณภาพผลผลิต)",4,[1]original_ver!CN294="","")</f>
        <v>4</v>
      </c>
      <c r="CP562" s="17">
        <v>1</v>
      </c>
      <c r="CQ562" s="17">
        <v>2</v>
      </c>
      <c r="CR562" s="15" cm="1">
        <f t="array" ref="CR562">_xlfn.IFS([1]original_ver!CR294="ประยุกต์",1,[1]original_ver!CR294="ไม่ประยุกต์",0,[1]original_ver!CR294="","")</f>
        <v>1</v>
      </c>
      <c r="CS562" s="15" cm="1">
        <f t="array" ref="CS562">_xlfn.IFS([1]original_ver!CS294="ประยุกต์",1,[1]original_ver!CS294="ไม่ประยุกต์",0,[1]original_ver!CS294="","")</f>
        <v>1</v>
      </c>
      <c r="CT562" s="48"/>
      <c r="CU562" s="15" cm="1">
        <f t="array" ref="CU562">_xlfn.IFS([1]original_ver!CV294="ประยุกต์",1,[1]original_ver!CV294="ไม่ประยุกต์",0,[1]original_ver!CV294="","")</f>
        <v>1</v>
      </c>
      <c r="CV562" s="48"/>
      <c r="CW562" s="15" cm="1">
        <f t="array" ref="CW562">_xlfn.IFS([1]original_ver!CY294="ประยุกต์",1,[1]original_ver!CY294="ไม่ประยุกต์",0,[1]original_ver!CY294="","")</f>
        <v>1</v>
      </c>
      <c r="CX562" s="48"/>
      <c r="CY562" s="15" cm="1">
        <f t="array" ref="CY562">_xlfn.IFS([1]original_ver!DB294="ประยุกต์",1,[1]original_ver!DB294="ไม่ประยุกต์",0,[1]original_ver!DB294="","")</f>
        <v>1</v>
      </c>
      <c r="CZ562" s="48"/>
      <c r="DA562" s="48"/>
      <c r="DB562" s="48"/>
      <c r="DC562" s="48"/>
      <c r="DD562" s="48"/>
      <c r="DE562" s="48"/>
      <c r="DF562" s="48"/>
      <c r="DG562" s="17">
        <v>2</v>
      </c>
      <c r="DH562" s="17">
        <v>2</v>
      </c>
      <c r="DI562" s="17">
        <v>3</v>
      </c>
      <c r="DJ562" s="17">
        <v>2</v>
      </c>
      <c r="DK562" s="17">
        <v>1</v>
      </c>
      <c r="DL562" s="17">
        <v>2</v>
      </c>
      <c r="DM562" s="48"/>
      <c r="DN562" s="48"/>
      <c r="DO562" s="48"/>
      <c r="DP562" s="48"/>
      <c r="DQ562" s="48"/>
      <c r="DR562" s="48"/>
      <c r="DS562" s="49">
        <v>4</v>
      </c>
      <c r="DT562" s="49">
        <v>4</v>
      </c>
      <c r="DU562" s="17">
        <v>4</v>
      </c>
      <c r="DV562" s="49">
        <v>4</v>
      </c>
      <c r="DW562" s="49">
        <v>4</v>
      </c>
      <c r="DX562" s="49">
        <v>4</v>
      </c>
      <c r="DY562" s="153"/>
      <c r="DZ562" s="25">
        <v>4</v>
      </c>
      <c r="EA562" s="25">
        <v>4</v>
      </c>
      <c r="EB562" s="25">
        <v>4</v>
      </c>
      <c r="EC562" s="25">
        <v>4</v>
      </c>
      <c r="ED562" s="25">
        <v>4</v>
      </c>
      <c r="EE562">
        <v>4</v>
      </c>
    </row>
    <row r="563" spans="1:135" x14ac:dyDescent="0.2">
      <c r="A563">
        <v>281</v>
      </c>
      <c r="AC563">
        <f t="shared" si="51"/>
        <v>0</v>
      </c>
      <c r="AD563" t="e">
        <f t="shared" si="48"/>
        <v>#DIV/0!</v>
      </c>
      <c r="AP563" s="148">
        <f t="shared" si="49"/>
        <v>0</v>
      </c>
      <c r="AQ563" s="148" t="e">
        <f t="shared" si="47"/>
        <v>#DIV/0!</v>
      </c>
      <c r="CI563" s="148" t="e">
        <f t="shared" si="50"/>
        <v>#DIV/0!</v>
      </c>
    </row>
    <row r="564" spans="1:135" x14ac:dyDescent="0.2">
      <c r="A564">
        <v>282</v>
      </c>
      <c r="B564" s="15">
        <v>902</v>
      </c>
      <c r="C564" s="58"/>
      <c r="D564" cm="1">
        <f t="array" ref="D564">_xlfn.IFS([1]original_ver!D296="Participant",1,[1]original_ver!D296="Non-Participant",0,[1]original_ver!D296="","")</f>
        <v>0</v>
      </c>
      <c r="E564" s="15">
        <v>3</v>
      </c>
      <c r="F564" s="17" cm="1">
        <f t="array" ref="F564">_xlfn.IFS([1]original_ver!F296="ชาย",1,[1]original_ver!F296="หญิง",0,[1]original_ver!F296="","")</f>
        <v>0</v>
      </c>
      <c r="G564" s="15">
        <v>32</v>
      </c>
      <c r="H564" s="17" cm="1">
        <f t="array" ref="H564">_xlfn.IFS([1]original_ver!H296="ไม่มีการศึกษา",0,[1]original_ver!H296="ประถมศึกษา",1,[1]original_ver!H296="มัธยมศึกษาตอนต้น",2,[1]original_ver!H296="มัธยมศึกษาตอนปลาย",3,[1]original_ver!H296="อนุปริญญา (ปวช., ปวส., ฝึกหัดครู)",4,[1]original_ver!H296="ปริญญาตรี",5,[1]original_ver!H296="สูงกว่าปริญญาตรี",6,[1]original_ver!H296="","")</f>
        <v>3</v>
      </c>
      <c r="I564" s="17" cm="1">
        <f t="array" ref="I564">_xlfn.IFS([1]original_ver!I296="โสด",1,[1]original_ver!I296="สมรส/อยู่ด้วยกัน",2,[1]original_ver!I296="หย่าร้าง/แยกกันอยู่",3,[1]original_ver!I296="หม้าย",4,[1]original_ver!I296="","")</f>
        <v>2</v>
      </c>
      <c r="J564" s="15">
        <v>7</v>
      </c>
      <c r="K564" s="15">
        <v>2</v>
      </c>
      <c r="L564" s="17" cm="1">
        <f t="array" ref="L564">_xlfn.IFS([1]original_ver!L296="ใช่",1,[1]original_ver!L296="ไม่ใช่",0,[1]original_ver!L296="","")</f>
        <v>0</v>
      </c>
      <c r="M564" s="17" cm="1">
        <f t="array" ref="M564">_xlfn.IFS([1]original_ver!M296="กู้ยืม",1,[1]original_ver!M296="ไม่กู้ยืม",0,[1]original_ver!M296="","")</f>
        <v>0</v>
      </c>
      <c r="N564" s="17">
        <f>IF($O564&gt;1, 1,0)</f>
        <v>1</v>
      </c>
      <c r="O564" s="23">
        <v>350000</v>
      </c>
      <c r="P564" s="17" cm="1">
        <f t="array" ref="P564">_xlfn.IFS([1]original_ver!O296="ใช่",1,[1]original_ver!O296="ไม่ใช่",0,[1]original_ver!O296="","")</f>
        <v>1</v>
      </c>
      <c r="Q564" s="17"/>
      <c r="R564" s="17">
        <v>3</v>
      </c>
      <c r="S564" s="17">
        <v>1</v>
      </c>
      <c r="T564" s="17">
        <v>12</v>
      </c>
      <c r="U564" s="17">
        <v>180000</v>
      </c>
      <c r="V564" s="17">
        <v>1.4</v>
      </c>
      <c r="W564" s="22">
        <f>$U564/$T564</f>
        <v>15000</v>
      </c>
      <c r="X564" s="48"/>
      <c r="Y564" s="48"/>
      <c r="Z564" s="48"/>
      <c r="AA564" s="48"/>
      <c r="AB564" s="48"/>
      <c r="AC564" s="48">
        <f t="shared" si="51"/>
        <v>180000</v>
      </c>
      <c r="AD564">
        <f t="shared" si="48"/>
        <v>15000</v>
      </c>
      <c r="AE564" s="17">
        <v>3</v>
      </c>
      <c r="AF564" s="17">
        <v>1</v>
      </c>
      <c r="AG564" s="17">
        <v>12</v>
      </c>
      <c r="AH564" s="17">
        <v>144000</v>
      </c>
      <c r="AI564" s="17">
        <v>1.5</v>
      </c>
      <c r="AJ564" s="27">
        <f>$AH564/$AG564</f>
        <v>12000</v>
      </c>
      <c r="AK564" s="48"/>
      <c r="AL564" s="48"/>
      <c r="AM564" s="48"/>
      <c r="AN564" s="48"/>
      <c r="AO564" s="48"/>
      <c r="AP564" s="149">
        <f t="shared" si="49"/>
        <v>144000</v>
      </c>
      <c r="AQ564" s="149">
        <f t="shared" si="47"/>
        <v>12000</v>
      </c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9">
        <v>1.75</v>
      </c>
      <c r="CE564" s="49">
        <v>1</v>
      </c>
      <c r="CF564" s="49">
        <v>1.3333333333333333</v>
      </c>
      <c r="CG564" s="49">
        <v>2</v>
      </c>
      <c r="CH564" s="49">
        <v>3</v>
      </c>
      <c r="CI564" s="153">
        <f t="shared" si="50"/>
        <v>1.8166666666666664</v>
      </c>
      <c r="CJ564" s="17">
        <v>5</v>
      </c>
      <c r="CK564" cm="1">
        <f t="array" ref="CK564">_xlfn.IFS([1]original_ver!CH296="จากการเข้าร่วมกิจกรรมอบรม ที่จัดโดยโครงการเกษตรกรปราดเปรื่อง (Smart Farmer)",1,[1]original_ver!CH296="จากการเข้าร่วมกิจกรรมอบรม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ๆ",3,[1]original_ver!CH296="จากการเรียนรู้ผ่านประสบการณ์ของผู้อื่น ได้แก่ เพื่อนบ้าน พี่น้อง เพื่อน และญาติ เป็นต้น",4,[1]original_ver!CH296="ไม่ได้เข้าร่วมกิจกรรมอบรมหรือเรียนรู้ใด ๆ (ข้ามไปข้อ 33)",5)</f>
        <v>3</v>
      </c>
      <c r="CL564" s="15" cm="1">
        <f t="array" ref="CL564">_xlfn.IFS([1]original_ver!CJ296="ความรู้ทางการเกษตรและการใช้เทคโนโลยีสำหรับการผลิตในฟาร์ม",1,[1]original_ver!CJ296="การวางแผนและจัดการฟาร์ม เช่น การเก็บเกี่ยว การเงิน และการวางแผนทางการตลาด",2,[1]original_ver!CJ296="การเป็นผู้ประกอบการทางการเกษตร",3,[1]original_ver!CJ296="การเพิ่มมูลค่าผลผลิต และการแปรรูปผลผลิต (รวมถึงการพัฒนาคุณภาพผลผลิต)",4,[1]original_ver!CJ296="","")</f>
        <v>1</v>
      </c>
      <c r="CM564" s="17">
        <v>2</v>
      </c>
      <c r="CN564" s="17">
        <v>4</v>
      </c>
      <c r="CO564" s="15" cm="1">
        <f t="array" ref="CO564">_xlfn.IFS([1]original_ver!CN296="ความรู้ทางการเกษตรและการใช้เทคโนโลยีสำหรับการผลิตในฟาร์ม",1,[1]original_ver!CN296="การวางแผนและจัดการฟาร์ม เช่น การเก็บเกี่ยว การเงิน และการวางแผนทางการตลาด",2,[1]original_ver!CN296="การเป็นผู้ประกอบการทางการเกษตร",3,[1]original_ver!CN296="การเพิ่มมูลค่าผลผลิต และการแปรรูปผลผลิต (รวมถึงการพัฒนาคุณภาพผลผลิต)",4,[1]original_ver!CN296="","")</f>
        <v>3</v>
      </c>
      <c r="CP564" s="17">
        <v>0</v>
      </c>
      <c r="CQ564" s="48"/>
      <c r="CR564" s="15" cm="1">
        <f t="array" ref="CR564">_xlfn.IFS([1]original_ver!CR296="ประยุกต์",1,[1]original_ver!CR296="ไม่ประยุกต์",0,[1]original_ver!CR296="","")</f>
        <v>1</v>
      </c>
      <c r="CS564" s="15" cm="1">
        <f t="array" ref="CS564">_xlfn.IFS([1]original_ver!CS296="ประยุกต์",1,[1]original_ver!CS296="ไม่ประยุกต์",0,[1]original_ver!CS296="","")</f>
        <v>1</v>
      </c>
      <c r="CT564" s="48"/>
      <c r="CU564" s="15" cm="1">
        <f t="array" ref="CU564">_xlfn.IFS([1]original_ver!CV296="ประยุกต์",1,[1]original_ver!CV296="ไม่ประยุกต์",0,[1]original_ver!CV296="","")</f>
        <v>1</v>
      </c>
      <c r="CV564" s="48"/>
      <c r="CW564" s="15" cm="1">
        <f t="array" ref="CW564">_xlfn.IFS([1]original_ver!CY296="ประยุกต์",1,[1]original_ver!CY296="ไม่ประยุกต์",0,[1]original_ver!CY296="","")</f>
        <v>1</v>
      </c>
      <c r="CX564" s="48"/>
      <c r="CY564" s="15" cm="1">
        <f t="array" ref="CY564">_xlfn.IFS([1]original_ver!DB296="ประยุกต์",1,[1]original_ver!DB296="ไม่ประยุกต์",0,[1]original_ver!DB296="","")</f>
        <v>1</v>
      </c>
      <c r="CZ564" s="48"/>
      <c r="DA564" s="48"/>
      <c r="DB564" s="48"/>
      <c r="DC564" s="48"/>
      <c r="DD564" s="48"/>
      <c r="DE564" s="48"/>
      <c r="DF564" s="48"/>
      <c r="DG564" s="17">
        <v>2</v>
      </c>
      <c r="DH564" s="17">
        <v>3</v>
      </c>
      <c r="DI564" s="17">
        <v>1</v>
      </c>
      <c r="DJ564" s="17">
        <v>1</v>
      </c>
      <c r="DK564" s="48"/>
      <c r="DL564" s="48"/>
      <c r="DM564" s="17">
        <v>3</v>
      </c>
      <c r="DN564" s="17">
        <v>1</v>
      </c>
      <c r="DO564" s="48"/>
      <c r="DP564" s="48"/>
      <c r="DQ564" s="48"/>
      <c r="DR564" s="48"/>
      <c r="DS564" s="49">
        <v>3.6</v>
      </c>
      <c r="DT564" s="49">
        <v>4.333333333333333</v>
      </c>
      <c r="DU564" s="17">
        <v>4.25</v>
      </c>
      <c r="DV564" s="49">
        <v>3</v>
      </c>
      <c r="DW564" s="49">
        <v>2.3333333333333335</v>
      </c>
      <c r="DX564" s="49">
        <v>2.75</v>
      </c>
      <c r="DY564" s="153"/>
      <c r="DZ564" s="25">
        <v>5</v>
      </c>
      <c r="EA564" s="25">
        <v>4.666666666666667</v>
      </c>
      <c r="EB564" s="25">
        <v>5</v>
      </c>
      <c r="EC564" s="25">
        <v>4.2</v>
      </c>
      <c r="ED564" s="25">
        <v>3.3333333333333335</v>
      </c>
      <c r="EE564">
        <v>3.5</v>
      </c>
    </row>
    <row r="565" spans="1:135" x14ac:dyDescent="0.2">
      <c r="A565">
        <v>282</v>
      </c>
      <c r="AC565">
        <f t="shared" si="51"/>
        <v>0</v>
      </c>
      <c r="AD565" t="e">
        <f t="shared" si="48"/>
        <v>#DIV/0!</v>
      </c>
      <c r="AP565" s="148">
        <f t="shared" si="49"/>
        <v>0</v>
      </c>
      <c r="AQ565" s="148" t="e">
        <f t="shared" si="47"/>
        <v>#DIV/0!</v>
      </c>
      <c r="CI565" s="148" t="e">
        <f t="shared" si="50"/>
        <v>#DIV/0!</v>
      </c>
    </row>
    <row r="566" spans="1:135" x14ac:dyDescent="0.2">
      <c r="A566">
        <v>283</v>
      </c>
      <c r="B566" s="15">
        <v>903</v>
      </c>
      <c r="C566" s="47" t="s">
        <v>849</v>
      </c>
      <c r="D566" cm="1">
        <f t="array" ref="D566">_xlfn.IFS([1]original_ver!D297="Participant",1,[1]original_ver!D297="Non-Participant",0,[1]original_ver!D297="","")</f>
        <v>0</v>
      </c>
      <c r="E566" s="15">
        <v>3</v>
      </c>
      <c r="F566" s="17" cm="1">
        <f t="array" ref="F566">_xlfn.IFS([1]original_ver!F297="ชาย",1,[1]original_ver!F297="หญิง",0,[1]original_ver!F297="","")</f>
        <v>1</v>
      </c>
      <c r="G566" s="15">
        <v>55</v>
      </c>
      <c r="H566" s="17" cm="1">
        <f t="array" ref="H566">_xlfn.IFS([1]original_ver!H297="ไม่มีการศึกษา",0,[1]original_ver!H297="ประถมศึกษา",1,[1]original_ver!H297="มัธยมศึกษาตอนต้น",2,[1]original_ver!H297="มัธยมศึกษาตอนปลาย",3,[1]original_ver!H297="อนุปริญญา (ปวช., ปวส., ฝึกหัดครู)",4,[1]original_ver!H297="ปริญญาตรี",5,[1]original_ver!H297="สูงกว่าปริญญาตรี",6,[1]original_ver!H297="","")</f>
        <v>4</v>
      </c>
      <c r="I566" s="17" cm="1">
        <f t="array" ref="I566">_xlfn.IFS([1]original_ver!I297="โสด",1,[1]original_ver!I297="สมรส/อยู่ด้วยกัน",2,[1]original_ver!I297="หย่าร้าง/แยกกันอยู่",3,[1]original_ver!I297="หม้าย",4,[1]original_ver!I297="","")</f>
        <v>2</v>
      </c>
      <c r="J566" s="15">
        <v>5</v>
      </c>
      <c r="K566" s="15">
        <v>4</v>
      </c>
      <c r="L566" s="17" cm="1">
        <f t="array" ref="L566">_xlfn.IFS([1]original_ver!L297="ใช่",1,[1]original_ver!L297="ไม่ใช่",0,[1]original_ver!L297="","")</f>
        <v>0</v>
      </c>
      <c r="M566" s="17" cm="1">
        <f t="array" ref="M566">_xlfn.IFS([1]original_ver!M297="กู้ยืม",1,[1]original_ver!M297="ไม่กู้ยืม",0,[1]original_ver!M297="","")</f>
        <v>0</v>
      </c>
      <c r="N566" s="17">
        <f>IF($O566&gt;1, 1,0)</f>
        <v>1</v>
      </c>
      <c r="O566" s="23">
        <v>2580000</v>
      </c>
      <c r="P566" s="17" cm="1">
        <f t="array" ref="P566">_xlfn.IFS([1]original_ver!O297="ใช่",1,[1]original_ver!O297="ไม่ใช่",0,[1]original_ver!O297="","")</f>
        <v>0</v>
      </c>
      <c r="Q566" s="17"/>
      <c r="R566" s="17">
        <v>1</v>
      </c>
      <c r="S566" s="17">
        <v>1</v>
      </c>
      <c r="T566" s="17">
        <v>27</v>
      </c>
      <c r="U566" s="17">
        <v>20650</v>
      </c>
      <c r="V566" s="53">
        <v>12.7</v>
      </c>
      <c r="W566" s="20">
        <f>$U566/$T566</f>
        <v>764.81481481481478</v>
      </c>
      <c r="X566" s="48"/>
      <c r="Y566" s="48"/>
      <c r="Z566" s="48"/>
      <c r="AA566" s="48"/>
      <c r="AB566" s="48"/>
      <c r="AC566" s="48">
        <f t="shared" si="51"/>
        <v>20650</v>
      </c>
      <c r="AD566">
        <f t="shared" si="48"/>
        <v>764.81481481481478</v>
      </c>
      <c r="AE566" s="17">
        <v>1</v>
      </c>
      <c r="AF566" s="17">
        <v>1</v>
      </c>
      <c r="AG566" s="17">
        <v>27</v>
      </c>
      <c r="AH566" s="17">
        <v>1750</v>
      </c>
      <c r="AI566" s="18">
        <v>18</v>
      </c>
      <c r="AJ566" s="27">
        <f>$AH566/$AG566</f>
        <v>64.81481481481481</v>
      </c>
      <c r="AK566" s="48"/>
      <c r="AL566" s="48"/>
      <c r="AM566" s="48"/>
      <c r="AN566" s="48"/>
      <c r="AO566" s="48"/>
      <c r="AP566" s="149">
        <f t="shared" si="49"/>
        <v>1750</v>
      </c>
      <c r="AQ566" s="149">
        <f t="shared" si="47"/>
        <v>64.81481481481481</v>
      </c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9">
        <v>2.25</v>
      </c>
      <c r="CE566" s="49">
        <v>2</v>
      </c>
      <c r="CF566" s="49">
        <v>1</v>
      </c>
      <c r="CG566" s="49">
        <v>1</v>
      </c>
      <c r="CH566" s="49">
        <v>2</v>
      </c>
      <c r="CI566" s="153">
        <f t="shared" si="50"/>
        <v>1.65</v>
      </c>
      <c r="CJ566" s="17">
        <v>1</v>
      </c>
      <c r="CK566" cm="1">
        <f t="array" ref="CK566">_xlfn.IFS([1]original_ver!CH297="จากการเข้าร่วมกิจกรรมอบรม ที่จัดโดยโครงการเกษตรกรปราดเปรื่อง (Smart Farmer)",1,[1]original_ver!CH297="จากการเข้าร่วมกิจกรรมอบรม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ๆ",3,[1]original_ver!CH297="จากการเรียนรู้ผ่านประสบการณ์ของผู้อื่น ได้แก่ เพื่อนบ้าน พี่น้อง เพื่อน และญาติ เป็นต้น",4,[1]original_ver!CH297="ไม่ได้เข้าร่วมกิจกรรมอบรมหรือเรียนรู้ใด ๆ (ข้ามไปข้อ 33)",5)</f>
        <v>3</v>
      </c>
      <c r="CL566" s="15" cm="1">
        <f t="array" ref="CL566">_xlfn.IFS([1]original_ver!CJ297="ความรู้ทางการเกษตรและการใช้เทคโนโลยีสำหรับการผลิตในฟาร์ม",1,[1]original_ver!CJ297="การวางแผนและจัดการฟาร์ม เช่น การเก็บเกี่ยว การเงิน และการวางแผนทางการตลาด",2,[1]original_ver!CJ297="การเป็นผู้ประกอบการทางการเกษตร",3,[1]original_ver!CJ297="การเพิ่มมูลค่าผลผลิต และการแปรรูปผลผลิต (รวมถึงการพัฒนาคุณภาพผลผลิต)",4,[1]original_ver!CJ297="","")</f>
        <v>1</v>
      </c>
      <c r="CM566" s="17">
        <v>6</v>
      </c>
      <c r="CN566" s="17">
        <v>4</v>
      </c>
      <c r="CO566" s="15" cm="1">
        <f t="array" ref="CO566">_xlfn.IFS([1]original_ver!CN297="ความรู้ทางการเกษตรและการใช้เทคโนโลยีสำหรับการผลิตในฟาร์ม",1,[1]original_ver!CN297="การวางแผนและจัดการฟาร์ม เช่น การเก็บเกี่ยว การเงิน และการวางแผนทางการตลาด",2,[1]original_ver!CN297="การเป็นผู้ประกอบการทางการเกษตร",3,[1]original_ver!CN297="การเพิ่มมูลค่าผลผลิต และการแปรรูปผลผลิต (รวมถึงการพัฒนาคุณภาพผลผลิต)",4,[1]original_ver!CN297="","")</f>
        <v>3</v>
      </c>
      <c r="CP566" s="17">
        <v>2</v>
      </c>
      <c r="CQ566" s="17">
        <v>4</v>
      </c>
      <c r="CR566" s="15" cm="1">
        <f t="array" ref="CR566">_xlfn.IFS([1]original_ver!CR297="ประยุกต์",1,[1]original_ver!CR297="ไม่ประยุกต์",0,[1]original_ver!CR297="","")</f>
        <v>1</v>
      </c>
      <c r="CS566" s="15" cm="1">
        <f t="array" ref="CS566">_xlfn.IFS([1]original_ver!CS297="ประยุกต์",1,[1]original_ver!CS297="ไม่ประยุกต์",0,[1]original_ver!CS297="","")</f>
        <v>1</v>
      </c>
      <c r="CT566" s="48"/>
      <c r="CU566" s="15" cm="1">
        <f t="array" ref="CU566">_xlfn.IFS([1]original_ver!CV297="ประยุกต์",1,[1]original_ver!CV297="ไม่ประยุกต์",0,[1]original_ver!CV297="","")</f>
        <v>1</v>
      </c>
      <c r="CV566" s="48"/>
      <c r="CW566" s="15" cm="1">
        <f t="array" ref="CW566">_xlfn.IFS([1]original_ver!CY297="ประยุกต์",1,[1]original_ver!CY297="ไม่ประยุกต์",0,[1]original_ver!CY297="","")</f>
        <v>1</v>
      </c>
      <c r="CX566" s="48"/>
      <c r="CY566" s="15" cm="1">
        <f t="array" ref="CY566">_xlfn.IFS([1]original_ver!DB297="ประยุกต์",1,[1]original_ver!DB297="ไม่ประยุกต์",0,[1]original_ver!DB297="","")</f>
        <v>1</v>
      </c>
      <c r="CZ566" s="48"/>
      <c r="DA566" s="48"/>
      <c r="DB566" s="48"/>
      <c r="DC566" s="48"/>
      <c r="DD566" s="48"/>
      <c r="DE566" s="48"/>
      <c r="DF566" s="48"/>
      <c r="DG566" s="48"/>
      <c r="DH566" s="48"/>
      <c r="DI566" s="17">
        <v>2</v>
      </c>
      <c r="DJ566" s="17">
        <v>1</v>
      </c>
      <c r="DK566" s="17">
        <v>1</v>
      </c>
      <c r="DL566" s="17">
        <v>1</v>
      </c>
      <c r="DM566" s="17">
        <v>3</v>
      </c>
      <c r="DN566" s="17">
        <v>1</v>
      </c>
      <c r="DO566" s="48"/>
      <c r="DP566" s="48"/>
      <c r="DQ566" s="48"/>
      <c r="DR566" s="48"/>
      <c r="DS566" s="49">
        <v>5</v>
      </c>
      <c r="DT566" s="49">
        <v>4.333333333333333</v>
      </c>
      <c r="DU566" s="17">
        <v>3.25</v>
      </c>
      <c r="DV566" s="49">
        <v>4</v>
      </c>
      <c r="DW566" s="49">
        <v>3.3333333333333335</v>
      </c>
      <c r="DX566" s="49">
        <v>3.5</v>
      </c>
      <c r="DY566" s="153"/>
      <c r="DZ566" s="25">
        <v>4.8</v>
      </c>
      <c r="EA566" s="25">
        <v>4.333333333333333</v>
      </c>
      <c r="EB566" s="25">
        <v>5</v>
      </c>
      <c r="EC566" s="25">
        <v>4.5999999999999996</v>
      </c>
      <c r="ED566" s="25">
        <v>4.333333333333333</v>
      </c>
      <c r="EE566">
        <v>4.75</v>
      </c>
    </row>
    <row r="567" spans="1:135" x14ac:dyDescent="0.2">
      <c r="A567">
        <v>283</v>
      </c>
      <c r="AC567">
        <f t="shared" si="51"/>
        <v>0</v>
      </c>
      <c r="AD567" t="e">
        <f t="shared" si="48"/>
        <v>#DIV/0!</v>
      </c>
      <c r="AP567" s="148">
        <f t="shared" si="49"/>
        <v>0</v>
      </c>
      <c r="AQ567" s="148" t="e">
        <f t="shared" si="47"/>
        <v>#DIV/0!</v>
      </c>
      <c r="CI567" s="148" t="e">
        <f t="shared" si="50"/>
        <v>#DIV/0!</v>
      </c>
    </row>
    <row r="568" spans="1:135" x14ac:dyDescent="0.2">
      <c r="A568">
        <v>284</v>
      </c>
      <c r="B568" s="15">
        <v>904</v>
      </c>
      <c r="C568" s="58"/>
      <c r="D568" cm="1">
        <f t="array" ref="D568">_xlfn.IFS([1]original_ver!D298="Participant",1,[1]original_ver!D298="Non-Participant",0,[1]original_ver!D298="","")</f>
        <v>0</v>
      </c>
      <c r="E568" s="15">
        <v>3</v>
      </c>
      <c r="F568" s="17" cm="1">
        <f t="array" ref="F568">_xlfn.IFS([1]original_ver!F298="ชาย",1,[1]original_ver!F298="หญิง",0,[1]original_ver!F298="","")</f>
        <v>1</v>
      </c>
      <c r="G568" s="15">
        <v>67</v>
      </c>
      <c r="H568" s="17" cm="1">
        <f t="array" ref="H568">_xlfn.IFS([1]original_ver!H298="ไม่มีการศึกษา",0,[1]original_ver!H298="ประถมศึกษา",1,[1]original_ver!H298="มัธยมศึกษาตอนต้น",2,[1]original_ver!H298="มัธยมศึกษาตอนปลาย",3,[1]original_ver!H298="อนุปริญญา (ปวช., ปวส., ฝึกหัดครู)",4,[1]original_ver!H298="ปริญญาตรี",5,[1]original_ver!H298="สูงกว่าปริญญาตรี",6,[1]original_ver!H298="","")</f>
        <v>2</v>
      </c>
      <c r="I568" s="17" cm="1">
        <f t="array" ref="I568">_xlfn.IFS([1]original_ver!I298="โสด",1,[1]original_ver!I298="สมรส/อยู่ด้วยกัน",2,[1]original_ver!I298="หย่าร้าง/แยกกันอยู่",3,[1]original_ver!I298="หม้าย",4,[1]original_ver!I298="","")</f>
        <v>2</v>
      </c>
      <c r="J568" s="15">
        <v>5</v>
      </c>
      <c r="K568" s="15">
        <v>32</v>
      </c>
      <c r="L568" s="17" cm="1">
        <f t="array" ref="L568">_xlfn.IFS([1]original_ver!L298="ใช่",1,[1]original_ver!L298="ไม่ใช่",0,[1]original_ver!L298="","")</f>
        <v>0</v>
      </c>
      <c r="M568" s="17" cm="1">
        <f t="array" ref="M568">_xlfn.IFS([1]original_ver!M298="กู้ยืม",1,[1]original_ver!M298="ไม่กู้ยืม",0,[1]original_ver!M298="","")</f>
        <v>1</v>
      </c>
      <c r="N568" s="17">
        <f>IF($O568&gt;1, 1,0)</f>
        <v>1</v>
      </c>
      <c r="O568" s="23">
        <v>380000</v>
      </c>
      <c r="P568" s="17" cm="1">
        <f t="array" ref="P568">_xlfn.IFS([1]original_ver!O298="ใช่",1,[1]original_ver!O298="ไม่ใช่",0,[1]original_ver!O298="","")</f>
        <v>1</v>
      </c>
      <c r="Q568" s="17"/>
      <c r="R568" s="17">
        <v>3</v>
      </c>
      <c r="S568" s="17">
        <v>1</v>
      </c>
      <c r="T568" s="17">
        <v>25</v>
      </c>
      <c r="U568" s="17">
        <v>375000</v>
      </c>
      <c r="V568" s="17">
        <v>1.4</v>
      </c>
      <c r="W568" s="22">
        <f>$U568/$T568</f>
        <v>15000</v>
      </c>
      <c r="X568" s="48"/>
      <c r="Y568" s="48"/>
      <c r="Z568" s="48"/>
      <c r="AA568" s="48"/>
      <c r="AB568" s="48"/>
      <c r="AC568" s="48">
        <f t="shared" si="51"/>
        <v>375000</v>
      </c>
      <c r="AD568">
        <f t="shared" si="48"/>
        <v>15000</v>
      </c>
      <c r="AE568" s="17">
        <v>3</v>
      </c>
      <c r="AF568" s="17">
        <v>1</v>
      </c>
      <c r="AG568" s="17">
        <v>25</v>
      </c>
      <c r="AH568" s="17">
        <v>325000</v>
      </c>
      <c r="AI568" s="17">
        <v>1.5</v>
      </c>
      <c r="AJ568" s="27">
        <f>$AH568/$AG568</f>
        <v>13000</v>
      </c>
      <c r="AK568" s="48"/>
      <c r="AL568" s="48"/>
      <c r="AM568" s="48"/>
      <c r="AN568" s="48"/>
      <c r="AO568" s="48"/>
      <c r="AP568" s="149">
        <f t="shared" si="49"/>
        <v>325000</v>
      </c>
      <c r="AQ568" s="149">
        <f t="shared" si="47"/>
        <v>13000</v>
      </c>
      <c r="AR568" s="17">
        <v>1</v>
      </c>
      <c r="AS568" s="17">
        <v>1</v>
      </c>
      <c r="AT568" s="17">
        <v>20</v>
      </c>
      <c r="AU568" s="17">
        <v>14070</v>
      </c>
      <c r="AV568" s="17">
        <v>11</v>
      </c>
      <c r="AW568" s="17">
        <f>$AU568/$AT568</f>
        <v>703.5</v>
      </c>
      <c r="AX568" s="48"/>
      <c r="AY568" s="48"/>
      <c r="AZ568" s="48"/>
      <c r="BA568" s="48"/>
      <c r="BB568" s="48"/>
      <c r="BC568" s="48">
        <f>$AU568+$AZ568</f>
        <v>14070</v>
      </c>
      <c r="BD568" s="48">
        <f>$BC568/$AT568</f>
        <v>703.5</v>
      </c>
      <c r="BE568" s="17">
        <v>1</v>
      </c>
      <c r="BF568" s="17">
        <v>1</v>
      </c>
      <c r="BG568" s="17">
        <v>20</v>
      </c>
      <c r="BH568" s="17">
        <v>13100</v>
      </c>
      <c r="BI568" s="17">
        <v>9.8000000000000007</v>
      </c>
      <c r="BJ568" s="17"/>
      <c r="BK568" s="48"/>
      <c r="BL568" s="48"/>
      <c r="BM568" s="48"/>
      <c r="BN568" s="48"/>
      <c r="BP568" s="48">
        <f>$BH568+$BM568</f>
        <v>13100</v>
      </c>
      <c r="BQ568" s="48"/>
      <c r="BR568" s="48"/>
      <c r="BS568" s="48"/>
      <c r="BT568" s="48"/>
      <c r="BU568" s="48"/>
      <c r="BV568" s="48"/>
      <c r="BW568" s="17"/>
      <c r="BX568" s="48"/>
      <c r="BY568" s="48"/>
      <c r="BZ568" s="48"/>
      <c r="CA568" s="48"/>
      <c r="CB568" s="48"/>
      <c r="CC568" s="17"/>
      <c r="CD568" s="49">
        <v>1.75</v>
      </c>
      <c r="CE568" s="49">
        <v>2.3333333333333335</v>
      </c>
      <c r="CF568" s="49">
        <v>2.3333333333333335</v>
      </c>
      <c r="CG568" s="49">
        <v>2.5</v>
      </c>
      <c r="CH568" s="49">
        <v>1</v>
      </c>
      <c r="CI568" s="153">
        <f t="shared" si="50"/>
        <v>1.9833333333333336</v>
      </c>
      <c r="CJ568" s="17">
        <v>1</v>
      </c>
      <c r="CK568" cm="1">
        <f t="array" ref="CK568">_xlfn.IFS([1]original_ver!CH298="จากการเข้าร่วมกิจกรรมอบรม ที่จัดโดยโครงการเกษตรกรปราดเปรื่อง (Smart Farmer)",1,[1]original_ver!CH298="จากการเข้าร่วมกิจกรรมอบรม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ๆ",3,[1]original_ver!CH298="จากการเรียนรู้ผ่านประสบการณ์ของผู้อื่น ได้แก่ เพื่อนบ้าน พี่น้อง เพื่อน และญาติ เป็นต้น",4,[1]original_ver!CH298="ไม่ได้เข้าร่วมกิจกรรมอบรมหรือเรียนรู้ใด ๆ (ข้ามไปข้อ 33)",5)</f>
        <v>2</v>
      </c>
      <c r="CL568" s="15" cm="1">
        <f t="array" ref="CL568">_xlfn.IFS([1]original_ver!CJ298="ความรู้ทางการเกษตรและการใช้เทคโนโลยีสำหรับการผลิตในฟาร์ม",1,[1]original_ver!CJ298="การวางแผนและจัดการฟาร์ม เช่น การเก็บเกี่ยว การเงิน และการวางแผนทางการตลาด",2,[1]original_ver!CJ298="การเป็นผู้ประกอบการทางการเกษตร",3,[1]original_ver!CJ298="การเพิ่มมูลค่าผลผลิต และการแปรรูปผลผลิต (รวมถึงการพัฒนาคุณภาพผลผลิต)",4,[1]original_ver!CJ298="","")</f>
        <v>2</v>
      </c>
      <c r="CM568" s="17">
        <v>1</v>
      </c>
      <c r="CN568" s="17">
        <v>1</v>
      </c>
      <c r="CO568" s="15" cm="1">
        <f t="array" ref="CO568">_xlfn.IFS([1]original_ver!CN298="ความรู้ทางการเกษตรและการใช้เทคโนโลยีสำหรับการผลิตในฟาร์ม",1,[1]original_ver!CN298="การวางแผนและจัดการฟาร์ม เช่น การเก็บเกี่ยว การเงิน และการวางแผนทางการตลาด",2,[1]original_ver!CN298="การเป็นผู้ประกอบการทางการเกษตร",3,[1]original_ver!CN298="การเพิ่มมูลค่าผลผลิต และการแปรรูปผลผลิต (รวมถึงการพัฒนาคุณภาพผลผลิต)",4,[1]original_ver!CN298="","")</f>
        <v>3</v>
      </c>
      <c r="CP568" s="17">
        <v>0</v>
      </c>
      <c r="CQ568" s="48"/>
      <c r="CR568" s="15" cm="1">
        <f t="array" ref="CR568">_xlfn.IFS([1]original_ver!CR298="ประยุกต์",1,[1]original_ver!CR298="ไม่ประยุกต์",0,[1]original_ver!CR298="","")</f>
        <v>0</v>
      </c>
      <c r="CS568" s="15" t="str" cm="1">
        <f t="array" ref="CS568">_xlfn.IFS([1]original_ver!CS298="ประยุกต์",1,[1]original_ver!CS298="ไม่ประยุกต์",0,[1]original_ver!CS298="","")</f>
        <v/>
      </c>
      <c r="CT568" s="48"/>
      <c r="CU568" s="15" t="str" cm="1">
        <f t="array" ref="CU568">_xlfn.IFS([1]original_ver!CV298="ประยุกต์",1,[1]original_ver!CV298="ไม่ประยุกต์",0,[1]original_ver!CV298="","")</f>
        <v/>
      </c>
      <c r="CV568" s="48"/>
      <c r="CW568" s="15" t="str" cm="1">
        <f t="array" ref="CW568">_xlfn.IFS([1]original_ver!CY298="ประยุกต์",1,[1]original_ver!CY298="ไม่ประยุกต์",0,[1]original_ver!CY298="","")</f>
        <v/>
      </c>
      <c r="CX568" s="48"/>
      <c r="CY568" s="15" t="str" cm="1">
        <f t="array" ref="CY568">_xlfn.IFS([1]original_ver!DB298="ประยุกต์",1,[1]original_ver!DB298="ไม่ประยุกต์",0,[1]original_ver!DB298="","")</f>
        <v/>
      </c>
      <c r="CZ568" s="48"/>
      <c r="DA568" s="17">
        <v>1</v>
      </c>
      <c r="DB568" s="17">
        <v>0</v>
      </c>
      <c r="DC568" s="17">
        <v>0</v>
      </c>
      <c r="DD568" s="17">
        <v>0</v>
      </c>
      <c r="DE568" s="17">
        <v>0</v>
      </c>
      <c r="DF568" s="17">
        <v>0</v>
      </c>
      <c r="DG568" s="17">
        <v>3</v>
      </c>
      <c r="DH568" s="17">
        <v>3</v>
      </c>
      <c r="DI568" s="17">
        <v>2</v>
      </c>
      <c r="DJ568" s="17">
        <v>1</v>
      </c>
      <c r="DK568" s="48"/>
      <c r="DL568" s="48"/>
      <c r="DM568" s="17">
        <v>1</v>
      </c>
      <c r="DN568" s="17">
        <v>1</v>
      </c>
      <c r="DO568" s="48"/>
      <c r="DP568" s="48"/>
      <c r="DQ568" s="48"/>
      <c r="DR568" s="48"/>
      <c r="DS568" s="152">
        <v>4</v>
      </c>
      <c r="DT568" s="152">
        <v>4</v>
      </c>
      <c r="DU568" s="152">
        <v>3.75</v>
      </c>
      <c r="DV568" s="152">
        <v>2.6</v>
      </c>
      <c r="DW568" s="152">
        <v>3</v>
      </c>
      <c r="DX568" s="148">
        <v>4</v>
      </c>
      <c r="DY568" s="153"/>
      <c r="DZ568" s="153">
        <v>4.2</v>
      </c>
      <c r="EA568" s="153">
        <v>5</v>
      </c>
      <c r="EB568" s="149">
        <v>4.5</v>
      </c>
      <c r="EC568" s="153">
        <v>4</v>
      </c>
      <c r="ED568" s="153">
        <v>3.6666666666666665</v>
      </c>
      <c r="EE568" s="153">
        <v>4</v>
      </c>
    </row>
    <row r="569" spans="1:135" x14ac:dyDescent="0.2">
      <c r="A569">
        <v>284</v>
      </c>
      <c r="AC569">
        <f t="shared" si="51"/>
        <v>0</v>
      </c>
      <c r="AD569" t="e">
        <f t="shared" si="48"/>
        <v>#DIV/0!</v>
      </c>
      <c r="AP569" s="148">
        <f t="shared" si="49"/>
        <v>0</v>
      </c>
      <c r="AQ569" s="148" t="e">
        <f t="shared" si="47"/>
        <v>#DIV/0!</v>
      </c>
      <c r="CI569" s="148" t="e">
        <f t="shared" si="50"/>
        <v>#DIV/0!</v>
      </c>
    </row>
    <row r="570" spans="1:135" x14ac:dyDescent="0.2">
      <c r="A570">
        <v>285</v>
      </c>
      <c r="B570" s="15">
        <v>905</v>
      </c>
      <c r="C570" s="58"/>
      <c r="D570" cm="1">
        <f t="array" ref="D570">_xlfn.IFS([1]original_ver!D299="Participant",1,[1]original_ver!D299="Non-Participant",0,[1]original_ver!D299="","")</f>
        <v>0</v>
      </c>
      <c r="E570" s="15">
        <v>3</v>
      </c>
      <c r="F570" s="17" cm="1">
        <f t="array" ref="F570">_xlfn.IFS([1]original_ver!F299="ชาย",1,[1]original_ver!F299="หญิง",0,[1]original_ver!F299="","")</f>
        <v>1</v>
      </c>
      <c r="G570" s="15">
        <v>52</v>
      </c>
      <c r="H570" s="17" cm="1">
        <f t="array" ref="H570">_xlfn.IFS([1]original_ver!H299="ไม่มีการศึกษา",0,[1]original_ver!H299="ประถมศึกษา",1,[1]original_ver!H299="มัธยมศึกษาตอนต้น",2,[1]original_ver!H299="มัธยมศึกษาตอนปลาย",3,[1]original_ver!H299="อนุปริญญา (ปวช., ปวส., ฝึกหัดครู)",4,[1]original_ver!H299="ปริญญาตรี",5,[1]original_ver!H299="สูงกว่าปริญญาตรี",6,[1]original_ver!H299="","")</f>
        <v>3</v>
      </c>
      <c r="I570" s="17" cm="1">
        <f t="array" ref="I570">_xlfn.IFS([1]original_ver!I299="โสด",1,[1]original_ver!I299="สมรส/อยู่ด้วยกัน",2,[1]original_ver!I299="หย่าร้าง/แยกกันอยู่",3,[1]original_ver!I299="หม้าย",4,[1]original_ver!I299="","")</f>
        <v>2</v>
      </c>
      <c r="J570" s="15">
        <v>4</v>
      </c>
      <c r="K570" s="15">
        <v>14</v>
      </c>
      <c r="L570" s="17" cm="1">
        <f t="array" ref="L570">_xlfn.IFS([1]original_ver!L299="ใช่",1,[1]original_ver!L299="ไม่ใช่",0,[1]original_ver!L299="","")</f>
        <v>0</v>
      </c>
      <c r="M570" s="17" cm="1">
        <f t="array" ref="M570">_xlfn.IFS([1]original_ver!M299="กู้ยืม",1,[1]original_ver!M299="ไม่กู้ยืม",0,[1]original_ver!M299="","")</f>
        <v>1</v>
      </c>
      <c r="N570" s="17">
        <f>IF($O570&gt;1, 1,0)</f>
        <v>1</v>
      </c>
      <c r="O570" s="23">
        <v>600000</v>
      </c>
      <c r="P570" s="17" cm="1">
        <f t="array" ref="P570">_xlfn.IFS([1]original_ver!O299="ใช่",1,[1]original_ver!O299="ไม่ใช่",0,[1]original_ver!O299="","")</f>
        <v>0</v>
      </c>
      <c r="Q570" s="17"/>
      <c r="R570" s="17">
        <v>3</v>
      </c>
      <c r="S570" s="17">
        <v>1</v>
      </c>
      <c r="T570" s="17">
        <v>53</v>
      </c>
      <c r="U570" s="17">
        <v>1325000</v>
      </c>
      <c r="V570" s="17">
        <v>1.4</v>
      </c>
      <c r="W570" s="22">
        <f>$U570/$T570</f>
        <v>25000</v>
      </c>
      <c r="X570" s="48"/>
      <c r="Y570" s="48"/>
      <c r="Z570" s="48"/>
      <c r="AA570" s="48"/>
      <c r="AB570" s="48"/>
      <c r="AC570" s="48">
        <f t="shared" si="51"/>
        <v>1325000</v>
      </c>
      <c r="AD570">
        <f t="shared" si="48"/>
        <v>25000</v>
      </c>
      <c r="AE570" s="17">
        <v>3</v>
      </c>
      <c r="AF570" s="17">
        <v>1</v>
      </c>
      <c r="AG570" s="17">
        <v>24</v>
      </c>
      <c r="AH570" s="17">
        <v>552000</v>
      </c>
      <c r="AI570" s="17">
        <v>1.5</v>
      </c>
      <c r="AJ570" s="27">
        <f>$AH570/$AG570</f>
        <v>23000</v>
      </c>
      <c r="AK570" s="48"/>
      <c r="AL570" s="48"/>
      <c r="AM570" s="48"/>
      <c r="AN570" s="48"/>
      <c r="AO570" s="48"/>
      <c r="AP570" s="149">
        <f t="shared" si="49"/>
        <v>552000</v>
      </c>
      <c r="AQ570" s="149">
        <f t="shared" si="47"/>
        <v>23000</v>
      </c>
      <c r="AR570" s="17">
        <v>4</v>
      </c>
      <c r="AS570" s="17">
        <v>1</v>
      </c>
      <c r="AT570" s="17">
        <v>20</v>
      </c>
      <c r="AU570" s="17">
        <v>100000</v>
      </c>
      <c r="AV570" s="17">
        <v>2.66</v>
      </c>
      <c r="AW570" s="17">
        <f>$AU570/$AT570</f>
        <v>5000</v>
      </c>
      <c r="AX570" s="48"/>
      <c r="AY570" s="48"/>
      <c r="AZ570" s="48"/>
      <c r="BA570" s="48"/>
      <c r="BB570" s="48"/>
      <c r="BC570" s="48">
        <f>$AU570+$AZ570</f>
        <v>100000</v>
      </c>
      <c r="BD570" s="48">
        <f>$BC570/$AT570</f>
        <v>5000</v>
      </c>
      <c r="BE570" s="17">
        <v>4</v>
      </c>
      <c r="BF570" s="17">
        <v>1</v>
      </c>
      <c r="BG570" s="17">
        <v>22</v>
      </c>
      <c r="BH570" s="17">
        <v>110000</v>
      </c>
      <c r="BI570" s="17">
        <v>2.33</v>
      </c>
      <c r="BJ570" s="17"/>
      <c r="BK570" s="48"/>
      <c r="BL570" s="48"/>
      <c r="BM570" s="48"/>
      <c r="BN570" s="48"/>
      <c r="BP570" s="48">
        <f>$BH570+$BM570</f>
        <v>110000</v>
      </c>
      <c r="BQ570" s="48"/>
      <c r="BR570" s="48"/>
      <c r="BS570" s="48"/>
      <c r="BT570" s="48"/>
      <c r="BU570" s="48"/>
      <c r="BV570" s="48"/>
      <c r="BW570" s="17"/>
      <c r="BX570" s="48"/>
      <c r="BY570" s="48"/>
      <c r="BZ570" s="48"/>
      <c r="CA570" s="48"/>
      <c r="CB570" s="48"/>
      <c r="CC570" s="17"/>
      <c r="CD570" s="49">
        <v>1.75</v>
      </c>
      <c r="CE570" s="49">
        <v>1</v>
      </c>
      <c r="CF570" s="49">
        <v>1</v>
      </c>
      <c r="CG570" s="49">
        <v>2</v>
      </c>
      <c r="CH570" s="49">
        <v>2.5</v>
      </c>
      <c r="CI570" s="153">
        <f t="shared" si="50"/>
        <v>1.65</v>
      </c>
      <c r="CJ570" s="17">
        <v>1</v>
      </c>
      <c r="CK570" cm="1">
        <f t="array" ref="CK570">_xlfn.IFS([1]original_ver!CH299="จากการเข้าร่วมกิจกรรมอบรม ที่จัดโดยโครงการเกษตรกรปราดเปรื่อง (Smart Farmer)",1,[1]original_ver!CH299="จากการเข้าร่วมกิจกรรมอบรม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..................................................................................................................................",2,[1]original_ver!CH299="จากการเรียนรู้ด้วยตนเองผ่านช่องทางต่าง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ๆ",3,[1]original_ver!CH299="จากการเรียนรู้ผ่านประสบการณ์ของผู้อื่น ได้แก่ เพื่อนบ้าน พี่น้อง เพื่อน และญาติ เป็นต้น",4,[1]original_ver!CH299="ไม่ได้เข้าร่วมกิจกรรมอบรมหรือเรียนรู้ใด ๆ (ข้ามไปข้อ 33)",5)</f>
        <v>4</v>
      </c>
      <c r="CL570" s="15" cm="1">
        <f t="array" ref="CL570">_xlfn.IFS([1]original_ver!CJ299="ความรู้ทางการเกษตรและการใช้เทคโนโลยีสำหรับการผลิตในฟาร์ม",1,[1]original_ver!CJ299="การวางแผนและจัดการฟาร์ม เช่น การเก็บเกี่ยว การเงิน และการวางแผนทางการตลาด",2,[1]original_ver!CJ299="การเป็นผู้ประกอบการทางการเกษตร",3,[1]original_ver!CJ299="การเพิ่มมูลค่าผลผลิต และการแปรรูปผลผลิต (รวมถึงการพัฒนาคุณภาพผลผลิต)",4,[1]original_ver!CJ299="","")</f>
        <v>1</v>
      </c>
      <c r="CM570" s="17">
        <v>4</v>
      </c>
      <c r="CN570" s="17">
        <v>5</v>
      </c>
      <c r="CO570" s="15" cm="1">
        <f t="array" ref="CO570">_xlfn.IFS([1]original_ver!CN299="ความรู้ทางการเกษตรและการใช้เทคโนโลยีสำหรับการผลิตในฟาร์ม",1,[1]original_ver!CN299="การวางแผนและจัดการฟาร์ม เช่น การเก็บเกี่ยว การเงิน และการวางแผนทางการตลาด",2,[1]original_ver!CN299="การเป็นผู้ประกอบการทางการเกษตร",3,[1]original_ver!CN299="การเพิ่มมูลค่าผลผลิต และการแปรรูปผลผลิต (รวมถึงการพัฒนาคุณภาพผลผลิต)",4,[1]original_ver!CN299="","")</f>
        <v>3</v>
      </c>
      <c r="CP570" s="17">
        <v>0</v>
      </c>
      <c r="CQ570" s="48"/>
      <c r="CR570" s="15" cm="1">
        <f t="array" ref="CR570">_xlfn.IFS([1]original_ver!CR299="ประยุกต์",1,[1]original_ver!CR299="ไม่ประยุกต์",0,[1]original_ver!CR299="","")</f>
        <v>1</v>
      </c>
      <c r="CS570" s="15" cm="1">
        <f t="array" ref="CS570">_xlfn.IFS([1]original_ver!CS299="ประยุกต์",1,[1]original_ver!CS299="ไม่ประยุกต์",0,[1]original_ver!CS299="","")</f>
        <v>1</v>
      </c>
      <c r="CT570" s="48"/>
      <c r="CU570" s="15" cm="1">
        <f t="array" ref="CU570">_xlfn.IFS([1]original_ver!CV299="ประยุกต์",1,[1]original_ver!CV299="ไม่ประยุกต์",0,[1]original_ver!CV299="","")</f>
        <v>1</v>
      </c>
      <c r="CV570" s="48"/>
      <c r="CW570" s="15" cm="1">
        <f t="array" ref="CW570">_xlfn.IFS([1]original_ver!CY299="ประยุกต์",1,[1]original_ver!CY299="ไม่ประยุกต์",0,[1]original_ver!CY299="","")</f>
        <v>0</v>
      </c>
      <c r="CX570" s="17">
        <v>1</v>
      </c>
      <c r="CY570" s="15" cm="1">
        <f t="array" ref="CY570">_xlfn.IFS([1]original_ver!DB299="ประยุกต์",1,[1]original_ver!DB299="ไม่ประยุกต์",0,[1]original_ver!DB299="","")</f>
        <v>1</v>
      </c>
      <c r="CZ570" s="48"/>
      <c r="DA570" s="48">
        <v>0</v>
      </c>
      <c r="DB570" s="48">
        <v>0</v>
      </c>
      <c r="DC570" s="48">
        <v>0</v>
      </c>
      <c r="DD570" s="48">
        <v>0</v>
      </c>
      <c r="DE570" s="48">
        <v>0</v>
      </c>
      <c r="DF570" s="48">
        <v>0</v>
      </c>
      <c r="DG570" s="17">
        <v>2</v>
      </c>
      <c r="DH570" s="17">
        <v>2</v>
      </c>
      <c r="DI570" s="17">
        <v>3</v>
      </c>
      <c r="DJ570" s="17">
        <v>2</v>
      </c>
      <c r="DK570" s="48"/>
      <c r="DL570" s="48"/>
      <c r="DM570" s="17">
        <v>1</v>
      </c>
      <c r="DN570" s="17">
        <v>2</v>
      </c>
      <c r="DO570" s="48"/>
      <c r="DP570" s="48"/>
      <c r="DQ570" s="48"/>
      <c r="DR570" s="48"/>
      <c r="DS570" s="49">
        <v>4.2</v>
      </c>
      <c r="DT570" s="49">
        <v>4</v>
      </c>
      <c r="DU570" s="17">
        <v>4.75</v>
      </c>
      <c r="DV570" s="49">
        <v>3.2</v>
      </c>
      <c r="DW570" s="49">
        <v>2.3333333333333335</v>
      </c>
      <c r="DX570" s="49">
        <v>3</v>
      </c>
      <c r="DY570" s="153"/>
      <c r="DZ570" s="25">
        <v>5</v>
      </c>
      <c r="EA570" s="25">
        <v>4.666666666666667</v>
      </c>
      <c r="EB570" s="25">
        <v>4.75</v>
      </c>
      <c r="EC570" s="25">
        <v>4.4000000000000004</v>
      </c>
      <c r="ED570" s="25">
        <v>4.333333333333333</v>
      </c>
      <c r="EE570">
        <v>4.75</v>
      </c>
    </row>
    <row r="571" spans="1:135" x14ac:dyDescent="0.2">
      <c r="A571">
        <v>285</v>
      </c>
      <c r="AC571">
        <f t="shared" si="51"/>
        <v>0</v>
      </c>
      <c r="AD571" t="e">
        <f t="shared" si="48"/>
        <v>#DIV/0!</v>
      </c>
      <c r="AP571" s="148">
        <f t="shared" si="49"/>
        <v>0</v>
      </c>
      <c r="AQ571" s="148" t="e">
        <f t="shared" si="47"/>
        <v>#DIV/0!</v>
      </c>
      <c r="CI571" s="148" t="e">
        <f t="shared" si="50"/>
        <v>#DIV/0!</v>
      </c>
    </row>
    <row r="572" spans="1:135" x14ac:dyDescent="0.2">
      <c r="A572">
        <v>286</v>
      </c>
      <c r="B572" s="15">
        <v>906</v>
      </c>
      <c r="C572" s="58"/>
      <c r="D572">
        <v>0</v>
      </c>
      <c r="E572" s="15">
        <v>3</v>
      </c>
      <c r="F572" s="17" cm="1">
        <f t="array" ref="F572">_xlfn.IFS([1]original_ver!F300="ชาย",1,[1]original_ver!F300="หญิง",0,[1]original_ver!F300="","")</f>
        <v>0</v>
      </c>
      <c r="G572" s="15">
        <v>48</v>
      </c>
      <c r="H572" s="17" cm="1">
        <f t="array" ref="H572">_xlfn.IFS([1]original_ver!H300="ไม่มีการศึกษา",0,[1]original_ver!H300="ประถมศึกษา",1,[1]original_ver!H300="มัธยมศึกษาตอนต้น",2,[1]original_ver!H300="มัธยมศึกษาตอนปลาย",3,[1]original_ver!H300="อนุปริญญา (ปวช., ปวส., ฝึกหัดครู)",4,[1]original_ver!H300="ปริญญาตรี",5,[1]original_ver!H300="สูงกว่าปริญญาตรี",6,[1]original_ver!H300="","")</f>
        <v>3</v>
      </c>
      <c r="I572" s="17" cm="1">
        <f t="array" ref="I572">_xlfn.IFS([1]original_ver!I300="โสด",1,[1]original_ver!I300="สมรส/อยู่ด้วยกัน",2,[1]original_ver!I300="หย่าร้าง/แยกกันอยู่",3,[1]original_ver!I300="หม้าย",4,[1]original_ver!I300="","")</f>
        <v>2</v>
      </c>
      <c r="J572" s="15">
        <v>4</v>
      </c>
      <c r="K572" s="15">
        <v>17</v>
      </c>
      <c r="L572" s="17" cm="1">
        <f t="array" ref="L572">_xlfn.IFS([1]original_ver!L300="ใช่",1,[1]original_ver!L300="ไม่ใช่",0,[1]original_ver!L300="","")</f>
        <v>0</v>
      </c>
      <c r="M572" s="17" cm="1">
        <f t="array" ref="M572">_xlfn.IFS([1]original_ver!M300="กู้ยืม",1,[1]original_ver!M300="ไม่กู้ยืม",0,[1]original_ver!M300="","")</f>
        <v>1</v>
      </c>
      <c r="N572" s="17">
        <f>IF($O572&gt;1, 1,0)</f>
        <v>1</v>
      </c>
      <c r="O572" s="23">
        <v>216000</v>
      </c>
      <c r="P572" s="17" cm="1">
        <f t="array" ref="P572">_xlfn.IFS([1]original_ver!O300="ใช่",1,[1]original_ver!O300="ไม่ใช่",0,[1]original_ver!O300="","")</f>
        <v>1</v>
      </c>
      <c r="Q572" s="17"/>
      <c r="R572" s="17">
        <v>1</v>
      </c>
      <c r="S572" s="17">
        <v>1</v>
      </c>
      <c r="T572" s="17">
        <v>21</v>
      </c>
      <c r="U572" s="149">
        <v>18480</v>
      </c>
      <c r="V572" s="53">
        <v>12</v>
      </c>
      <c r="W572" s="20">
        <f>$U572/$T572</f>
        <v>880</v>
      </c>
      <c r="X572" s="48"/>
      <c r="Y572" s="48"/>
      <c r="Z572" s="48"/>
      <c r="AA572" s="48"/>
      <c r="AB572" s="48"/>
      <c r="AC572" s="48">
        <f t="shared" si="51"/>
        <v>18480</v>
      </c>
      <c r="AD572">
        <f t="shared" si="48"/>
        <v>880</v>
      </c>
      <c r="AE572" s="17">
        <v>1</v>
      </c>
      <c r="AF572" s="17">
        <v>1</v>
      </c>
      <c r="AG572" s="17">
        <v>21</v>
      </c>
      <c r="AH572" s="17">
        <v>17640</v>
      </c>
      <c r="AI572" s="18">
        <v>17</v>
      </c>
      <c r="AJ572" s="27">
        <f>$AH572/$AG572</f>
        <v>840</v>
      </c>
      <c r="AK572" s="48"/>
      <c r="AL572" s="48"/>
      <c r="AM572" s="48"/>
      <c r="AN572" s="48"/>
      <c r="AO572" s="48"/>
      <c r="AP572" s="149">
        <f t="shared" si="49"/>
        <v>17640</v>
      </c>
      <c r="AQ572" s="149">
        <f t="shared" si="47"/>
        <v>840</v>
      </c>
      <c r="AR572" s="17">
        <v>9</v>
      </c>
      <c r="AS572" s="17">
        <v>1</v>
      </c>
      <c r="AT572" s="17">
        <v>4</v>
      </c>
      <c r="AU572" s="17">
        <v>2500</v>
      </c>
      <c r="AV572" s="17">
        <v>61</v>
      </c>
      <c r="AW572" s="17">
        <f>$AU572/$AT572</f>
        <v>625</v>
      </c>
      <c r="AX572" s="48"/>
      <c r="AY572" s="48"/>
      <c r="AZ572" s="48"/>
      <c r="BA572" s="48"/>
      <c r="BB572" s="48"/>
      <c r="BC572" s="48">
        <f>$AU572+$AZ572</f>
        <v>2500</v>
      </c>
      <c r="BD572" s="48">
        <f>$BC572/$AT572</f>
        <v>625</v>
      </c>
      <c r="BE572" s="17">
        <v>9</v>
      </c>
      <c r="BF572" s="17">
        <v>1</v>
      </c>
      <c r="BG572" s="17">
        <v>4</v>
      </c>
      <c r="BH572" s="17">
        <v>2700</v>
      </c>
      <c r="BI572" s="17">
        <v>58</v>
      </c>
      <c r="BJ572" s="17"/>
      <c r="BK572" s="48"/>
      <c r="BL572" s="48"/>
      <c r="BM572" s="48"/>
      <c r="BN572" s="48"/>
      <c r="BP572" s="48">
        <f>$BH572+$BM572</f>
        <v>2700</v>
      </c>
      <c r="BQ572" s="48"/>
      <c r="BR572" s="48"/>
      <c r="BS572" s="48"/>
      <c r="BT572" s="48"/>
      <c r="BU572" s="48"/>
      <c r="BV572" s="48"/>
      <c r="BW572" s="17"/>
      <c r="BX572" s="48"/>
      <c r="BY572" s="48"/>
      <c r="BZ572" s="48"/>
      <c r="CA572" s="48"/>
      <c r="CB572" s="48"/>
      <c r="CC572" s="17"/>
      <c r="CD572" s="49">
        <v>3</v>
      </c>
      <c r="CE572" s="49">
        <v>2</v>
      </c>
      <c r="CF572" s="49">
        <v>1</v>
      </c>
      <c r="CG572" s="49">
        <v>1</v>
      </c>
      <c r="CH572" s="49">
        <v>3</v>
      </c>
      <c r="CI572" s="153">
        <f t="shared" si="50"/>
        <v>2</v>
      </c>
      <c r="CJ572" s="17">
        <v>1</v>
      </c>
      <c r="CK572" cm="1">
        <f t="array" ref="CK572">_xlfn.IFS([1]original_ver!CH300="จากการเข้าร่วมกิจกรรมอบรม ที่จัดโดยโครงการเกษตรกรปราดเปรื่อง (Smart Farmer)",1,[1]original_ver!CH300="จากการเข้าร่วมกิจกรรมอบรม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ๆ",3,[1]original_ver!CH300="จากการเรียนรู้ผ่านประสบการณ์ของผู้อื่น ได้แก่ เพื่อนบ้าน พี่น้อง เพื่อน และญาติ เป็นต้น",4,[1]original_ver!CH300="ไม่ได้เข้าร่วมกิจกรรมอบรมหรือเรียนรู้ใด ๆ (ข้ามไปข้อ 33)",5)</f>
        <v>5</v>
      </c>
      <c r="CL572" s="15" t="str" cm="1">
        <f t="array" ref="CL572">_xlfn.IFS([1]original_ver!CJ300="ความรู้ทางการเกษตรและการใช้เทคโนโลยีสำหรับการผลิตในฟาร์ม",1,[1]original_ver!CJ300="การวางแผนและจัดการฟาร์ม เช่น การเก็บเกี่ยว การเงิน และการวางแผนทางการตลาด",2,[1]original_ver!CJ300="การเป็นผู้ประกอบการทางการเกษตร",3,[1]original_ver!CJ300="การเพิ่มมูลค่าผลผลิต และการแปรรูปผลผลิต (รวมถึงการพัฒนาคุณภาพผลผลิต)",4,[1]original_ver!CJ300="","")</f>
        <v/>
      </c>
      <c r="CM572" s="48"/>
      <c r="CN572" s="48"/>
      <c r="CO572" s="15" t="str" cm="1">
        <f t="array" ref="CO572">_xlfn.IFS([1]original_ver!CN300="ความรู้ทางการเกษตรและการใช้เทคโนโลยีสำหรับการผลิตในฟาร์ม",1,[1]original_ver!CN300="การวางแผนและจัดการฟาร์ม เช่น การเก็บเกี่ยว การเงิน และการวางแผนทางการตลาด",2,[1]original_ver!CN300="การเป็นผู้ประกอบการทางการเกษตร",3,[1]original_ver!CN300="การเพิ่มมูลค่าผลผลิต และการแปรรูปผลผลิต (รวมถึงการพัฒนาคุณภาพผลผลิต)",4,[1]original_ver!CN300="","")</f>
        <v/>
      </c>
      <c r="CP572" s="48"/>
      <c r="CQ572" s="48"/>
      <c r="CR572" s="15" t="str" cm="1">
        <f t="array" ref="CR572">_xlfn.IFS([1]original_ver!CR300="ประยุกต์",1,[1]original_ver!CR300="ไม่ประยุกต์",0,[1]original_ver!CR300="","")</f>
        <v/>
      </c>
      <c r="CS572" s="15" t="str" cm="1">
        <f t="array" ref="CS572">_xlfn.IFS([1]original_ver!CS300="ประยุกต์",1,[1]original_ver!CS300="ไม่ประยุกต์",0,[1]original_ver!CS300="","")</f>
        <v/>
      </c>
      <c r="CT572" s="48"/>
      <c r="CU572" s="15" t="str" cm="1">
        <f t="array" ref="CU572">_xlfn.IFS([1]original_ver!CV300="ประยุกต์",1,[1]original_ver!CV300="ไม่ประยุกต์",0,[1]original_ver!CV300="","")</f>
        <v/>
      </c>
      <c r="CV572" s="48"/>
      <c r="CW572" s="15" t="str" cm="1">
        <f t="array" ref="CW572">_xlfn.IFS([1]original_ver!CY300="ประยุกต์",1,[1]original_ver!CY300="ไม่ประยุกต์",0,[1]original_ver!CY300="","")</f>
        <v/>
      </c>
      <c r="CX572" s="48"/>
      <c r="CY572" s="15" t="str" cm="1">
        <f t="array" ref="CY572">_xlfn.IFS([1]original_ver!DB300="ประยุกต์",1,[1]original_ver!DB300="ไม่ประยุกต์",0,[1]original_ver!DB300="","")</f>
        <v/>
      </c>
      <c r="CZ572" s="48"/>
      <c r="DA572" s="48">
        <v>0</v>
      </c>
      <c r="DB572" s="48">
        <v>0</v>
      </c>
      <c r="DC572" s="48">
        <v>0</v>
      </c>
      <c r="DD572" s="48">
        <v>0</v>
      </c>
      <c r="DE572" s="48">
        <v>0</v>
      </c>
      <c r="DF572" s="48">
        <v>0</v>
      </c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9">
        <v>3.8</v>
      </c>
      <c r="DT572" s="49">
        <v>3</v>
      </c>
      <c r="DU572" s="17">
        <v>4</v>
      </c>
      <c r="DV572" s="49">
        <v>3.8</v>
      </c>
      <c r="DW572" s="49">
        <v>3</v>
      </c>
      <c r="DX572" s="49">
        <v>4</v>
      </c>
      <c r="DY572" s="153"/>
      <c r="DZ572" s="25">
        <v>4.5999999999999996</v>
      </c>
      <c r="EA572" s="25">
        <v>4.333333333333333</v>
      </c>
      <c r="EB572" s="25">
        <v>4.75</v>
      </c>
      <c r="EC572" s="25">
        <v>4.5999999999999996</v>
      </c>
      <c r="ED572" s="25">
        <v>4</v>
      </c>
      <c r="EE572">
        <v>4.25</v>
      </c>
    </row>
    <row r="573" spans="1:135" x14ac:dyDescent="0.2">
      <c r="A573">
        <v>286</v>
      </c>
      <c r="AC573">
        <f t="shared" si="51"/>
        <v>0</v>
      </c>
      <c r="AD573" t="e">
        <f t="shared" si="48"/>
        <v>#DIV/0!</v>
      </c>
      <c r="AP573" s="148">
        <f t="shared" si="49"/>
        <v>0</v>
      </c>
      <c r="AQ573" s="148" t="e">
        <f t="shared" si="47"/>
        <v>#DIV/0!</v>
      </c>
      <c r="CI573" s="148" t="e">
        <f t="shared" si="50"/>
        <v>#DIV/0!</v>
      </c>
    </row>
    <row r="574" spans="1:135" x14ac:dyDescent="0.2">
      <c r="A574">
        <v>287</v>
      </c>
      <c r="B574" s="15">
        <v>907</v>
      </c>
      <c r="C574" s="58"/>
      <c r="D574">
        <v>0</v>
      </c>
      <c r="E574" s="15">
        <v>3</v>
      </c>
      <c r="F574" s="17" cm="1">
        <f t="array" ref="F574">_xlfn.IFS([1]original_ver!F301="ชาย",1,[1]original_ver!F301="หญิง",0,[1]original_ver!F301="","")</f>
        <v>0</v>
      </c>
      <c r="G574" s="15">
        <v>51</v>
      </c>
      <c r="H574" s="17" cm="1">
        <f t="array" ref="H574">_xlfn.IFS([1]original_ver!H301="ไม่มีการศึกษา",0,[1]original_ver!H301="ประถมศึกษา",1,[1]original_ver!H301="มัธยมศึกษาตอนต้น",2,[1]original_ver!H301="มัธยมศึกษาตอนปลาย",3,[1]original_ver!H301="อนุปริญญา (ปวช., ปวส., ฝึกหัดครู)",4,[1]original_ver!H301="ปริญญาตรี",5,[1]original_ver!H301="สูงกว่าปริญญาตรี",6,[1]original_ver!H301="","")</f>
        <v>3</v>
      </c>
      <c r="I574" s="17" cm="1">
        <f t="array" ref="I574">_xlfn.IFS([1]original_ver!I301="โสด",1,[1]original_ver!I301="สมรส/อยู่ด้วยกัน",2,[1]original_ver!I301="หย่าร้าง/แยกกันอยู่",3,[1]original_ver!I301="หม้าย",4,[1]original_ver!I301="","")</f>
        <v>2</v>
      </c>
      <c r="J574" s="15">
        <v>4</v>
      </c>
      <c r="K574" s="15">
        <v>16</v>
      </c>
      <c r="L574" s="17">
        <v>1</v>
      </c>
      <c r="M574" s="17" cm="1">
        <f t="array" ref="M574">_xlfn.IFS([1]original_ver!M301="กู้ยืม",1,[1]original_ver!M301="ไม่กู้ยืม",0,[1]original_ver!M301="","")</f>
        <v>1</v>
      </c>
      <c r="N574" s="17">
        <f>IF($O574&gt;1, 1,0)</f>
        <v>1</v>
      </c>
      <c r="O574" s="23">
        <v>250000</v>
      </c>
      <c r="P574" s="17" cm="1">
        <f t="array" ref="P574">_xlfn.IFS([1]original_ver!O301="ใช่",1,[1]original_ver!O301="ไม่ใช่",0,[1]original_ver!O301="","")</f>
        <v>1</v>
      </c>
      <c r="Q574" s="17"/>
      <c r="R574" s="17">
        <v>3</v>
      </c>
      <c r="S574" s="17">
        <v>1</v>
      </c>
      <c r="T574" s="17">
        <v>40</v>
      </c>
      <c r="U574" s="17">
        <v>420000</v>
      </c>
      <c r="V574" s="17">
        <v>1.5</v>
      </c>
      <c r="W574" s="22">
        <f>$U574/$T574</f>
        <v>10500</v>
      </c>
      <c r="X574" s="48"/>
      <c r="Y574" s="48"/>
      <c r="Z574" s="48"/>
      <c r="AA574" s="48"/>
      <c r="AB574" s="48"/>
      <c r="AC574" s="48">
        <f t="shared" si="51"/>
        <v>420000</v>
      </c>
      <c r="AD574">
        <f t="shared" si="48"/>
        <v>10500</v>
      </c>
      <c r="AE574" s="17">
        <v>3</v>
      </c>
      <c r="AF574" s="17">
        <v>1</v>
      </c>
      <c r="AG574" s="17">
        <v>40</v>
      </c>
      <c r="AH574" s="17">
        <v>156000</v>
      </c>
      <c r="AI574" s="17">
        <v>1.5</v>
      </c>
      <c r="AJ574" s="27">
        <f>$U574/$AG574</f>
        <v>10500</v>
      </c>
      <c r="AK574" s="48"/>
      <c r="AL574" s="48"/>
      <c r="AM574" s="48"/>
      <c r="AN574" s="48"/>
      <c r="AO574" s="48"/>
      <c r="AP574" s="149">
        <f t="shared" si="49"/>
        <v>156000</v>
      </c>
      <c r="AQ574" s="149">
        <f t="shared" si="47"/>
        <v>3900</v>
      </c>
      <c r="AR574" s="17">
        <v>1</v>
      </c>
      <c r="AS574" s="17">
        <v>1</v>
      </c>
      <c r="AT574" s="17">
        <v>9</v>
      </c>
      <c r="AU574" s="17">
        <v>1307</v>
      </c>
      <c r="AV574" s="17">
        <v>13</v>
      </c>
      <c r="AW574" s="17">
        <f>$AU574/$AT574</f>
        <v>145.22222222222223</v>
      </c>
      <c r="AX574" s="48"/>
      <c r="AY574" s="48"/>
      <c r="AZ574" s="48"/>
      <c r="BA574" s="48"/>
      <c r="BB574" s="48"/>
      <c r="BC574" s="48">
        <f>$AU574+$AZ574</f>
        <v>1307</v>
      </c>
      <c r="BD574" s="48">
        <f>$BC574/$AT574</f>
        <v>145.22222222222223</v>
      </c>
      <c r="BE574" s="17">
        <v>1</v>
      </c>
      <c r="BF574" s="17">
        <v>1</v>
      </c>
      <c r="BG574" s="17">
        <v>9</v>
      </c>
      <c r="BH574" s="17">
        <v>1104</v>
      </c>
      <c r="BI574" s="17">
        <v>11</v>
      </c>
      <c r="BJ574" s="17"/>
      <c r="BK574" s="48"/>
      <c r="BL574" s="48"/>
      <c r="BM574" s="48"/>
      <c r="BN574" s="48"/>
      <c r="BP574" s="48">
        <f>$BH574+$BM574</f>
        <v>1104</v>
      </c>
      <c r="BQ574" s="48"/>
      <c r="BR574" s="48"/>
      <c r="BS574" s="48"/>
      <c r="BT574" s="48"/>
      <c r="BU574" s="48"/>
      <c r="BV574" s="48"/>
      <c r="BW574" s="17"/>
      <c r="BX574" s="48"/>
      <c r="BY574" s="48"/>
      <c r="BZ574" s="48"/>
      <c r="CA574" s="48"/>
      <c r="CB574" s="48"/>
      <c r="CC574" s="17"/>
      <c r="CD574" s="49">
        <v>1.75</v>
      </c>
      <c r="CE574" s="49">
        <v>2.6666666666666665</v>
      </c>
      <c r="CF574" s="49">
        <v>1.6666666666666667</v>
      </c>
      <c r="CG574" s="49">
        <v>1</v>
      </c>
      <c r="CH574" s="49">
        <v>3</v>
      </c>
      <c r="CI574" s="153">
        <f t="shared" si="50"/>
        <v>2.0166666666666666</v>
      </c>
      <c r="CJ574" s="17">
        <v>1</v>
      </c>
      <c r="CK574" cm="1">
        <f t="array" ref="CK574">_xlfn.IFS([1]original_ver!CH301="จากการเข้าร่วมกิจกรรมอบรม ที่จัดโดยโครงการเกษตรกรปราดเปรื่อง (Smart Farmer)",1,[1]original_ver!CH301="จากการเข้าร่วมกิจกรรมอบรม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ๆ",3,[1]original_ver!CH301="จากการเรียนรู้ผ่านประสบการณ์ของผู้อื่น ได้แก่ เพื่อนบ้าน พี่น้อง เพื่อน และญาติ เป็นต้น",4,[1]original_ver!CH301="ไม่ได้เข้าร่วมกิจกรรมอบรมหรือเรียนรู้ใด ๆ (ข้ามไปข้อ 33)",5)</f>
        <v>2</v>
      </c>
      <c r="CL574" s="15" cm="1">
        <f t="array" ref="CL574">_xlfn.IFS([1]original_ver!CJ301="ความรู้ทางการเกษตรและการใช้เทคโนโลยีสำหรับการผลิตในฟาร์ม",1,[1]original_ver!CJ301="การวางแผนและจัดการฟาร์ม เช่น การเก็บเกี่ยว การเงิน และการวางแผนทางการตลาด",2,[1]original_ver!CJ301="การเป็นผู้ประกอบการทางการเกษตร",3,[1]original_ver!CJ301="การเพิ่มมูลค่าผลผลิต และการแปรรูปผลผลิต (รวมถึงการพัฒนาคุณภาพผลผลิต)",4,[1]original_ver!CJ301="","")</f>
        <v>4</v>
      </c>
      <c r="CM574" s="17">
        <v>3</v>
      </c>
      <c r="CN574" s="17">
        <v>2</v>
      </c>
      <c r="CO574" s="15" cm="1">
        <f t="array" ref="CO574">_xlfn.IFS([1]original_ver!CN301="ความรู้ทางการเกษตรและการใช้เทคโนโลยีสำหรับการผลิตในฟาร์ม",1,[1]original_ver!CN301="การวางแผนและจัดการฟาร์ม เช่น การเก็บเกี่ยว การเงิน และการวางแผนทางการตลาด",2,[1]original_ver!CN301="การเป็นผู้ประกอบการทางการเกษตร",3,[1]original_ver!CN301="การเพิ่มมูลค่าผลผลิต และการแปรรูปผลผลิต (รวมถึงการพัฒนาคุณภาพผลผลิต)",4,[1]original_ver!CN301="","")</f>
        <v>3</v>
      </c>
      <c r="CP574" s="17">
        <v>0</v>
      </c>
      <c r="CQ574" s="48"/>
      <c r="CR574" s="15" cm="1">
        <f t="array" ref="CR574">_xlfn.IFS([1]original_ver!CR301="ประยุกต์",1,[1]original_ver!CR301="ไม่ประยุกต์",0,[1]original_ver!CR301="","")</f>
        <v>1</v>
      </c>
      <c r="CS574" s="15" cm="1">
        <f t="array" ref="CS574">_xlfn.IFS([1]original_ver!CS301="ประยุกต์",1,[1]original_ver!CS301="ไม่ประยุกต์",0,[1]original_ver!CS301="","")</f>
        <v>1</v>
      </c>
      <c r="CT574" s="48"/>
      <c r="CU574" s="15" cm="1">
        <f t="array" ref="CU574">_xlfn.IFS([1]original_ver!CV301="ประยุกต์",1,[1]original_ver!CV301="ไม่ประยุกต์",0,[1]original_ver!CV301="","")</f>
        <v>1</v>
      </c>
      <c r="CV574" s="48"/>
      <c r="CW574" s="15" cm="1">
        <f t="array" ref="CW574">_xlfn.IFS([1]original_ver!CY301="ประยุกต์",1,[1]original_ver!CY301="ไม่ประยุกต์",0,[1]original_ver!CY301="","")</f>
        <v>0</v>
      </c>
      <c r="CX574" s="17">
        <v>3</v>
      </c>
      <c r="CY574" s="15" cm="1">
        <f t="array" ref="CY574">_xlfn.IFS([1]original_ver!DB301="ประยุกต์",1,[1]original_ver!DB301="ไม่ประยุกต์",0,[1]original_ver!DB301="","")</f>
        <v>1</v>
      </c>
      <c r="CZ574" s="48"/>
      <c r="DA574" s="48">
        <v>0</v>
      </c>
      <c r="DB574" s="48">
        <v>0</v>
      </c>
      <c r="DC574" s="48">
        <v>0</v>
      </c>
      <c r="DD574" s="48">
        <v>0</v>
      </c>
      <c r="DE574" s="48">
        <v>0</v>
      </c>
      <c r="DF574" s="48">
        <v>0</v>
      </c>
      <c r="DG574" s="17">
        <v>3</v>
      </c>
      <c r="DH574" s="17">
        <v>2</v>
      </c>
      <c r="DI574" s="17">
        <v>2</v>
      </c>
      <c r="DJ574" s="17">
        <v>1</v>
      </c>
      <c r="DK574" s="48"/>
      <c r="DL574" s="48"/>
      <c r="DM574" s="17">
        <v>1</v>
      </c>
      <c r="DN574" s="17">
        <v>2</v>
      </c>
      <c r="DO574" s="48"/>
      <c r="DP574" s="48"/>
      <c r="DQ574" s="48"/>
      <c r="DR574" s="48"/>
      <c r="DS574" s="49">
        <v>3.2</v>
      </c>
      <c r="DT574" s="49">
        <v>3.6666666666666665</v>
      </c>
      <c r="DU574" s="17">
        <v>4</v>
      </c>
      <c r="DV574" s="49">
        <v>3.6</v>
      </c>
      <c r="DW574" s="49">
        <v>3</v>
      </c>
      <c r="DX574" s="49">
        <v>3</v>
      </c>
      <c r="DY574" s="153"/>
      <c r="DZ574" s="25">
        <v>4.5999999999999996</v>
      </c>
      <c r="EA574" s="25">
        <v>4.666666666666667</v>
      </c>
      <c r="EB574" s="25">
        <v>4.75</v>
      </c>
      <c r="EC574" s="25">
        <v>4.5999999999999996</v>
      </c>
      <c r="ED574" s="25">
        <v>4</v>
      </c>
      <c r="EE574">
        <v>4.75</v>
      </c>
    </row>
    <row r="575" spans="1:135" x14ac:dyDescent="0.2">
      <c r="A575">
        <v>287</v>
      </c>
      <c r="AC575">
        <f t="shared" si="51"/>
        <v>0</v>
      </c>
      <c r="AD575" t="e">
        <f t="shared" si="48"/>
        <v>#DIV/0!</v>
      </c>
      <c r="AP575" s="148">
        <f t="shared" si="49"/>
        <v>0</v>
      </c>
      <c r="AQ575" s="148" t="e">
        <f t="shared" si="47"/>
        <v>#DIV/0!</v>
      </c>
      <c r="CI575" s="148" t="e">
        <f t="shared" si="50"/>
        <v>#DIV/0!</v>
      </c>
    </row>
    <row r="576" spans="1:135" x14ac:dyDescent="0.2">
      <c r="A576">
        <v>288</v>
      </c>
      <c r="B576" s="15">
        <v>908</v>
      </c>
      <c r="C576" s="58"/>
      <c r="D576" cm="1">
        <f t="array" ref="D576">_xlfn.IFS([1]original_ver!D302="Participant",1,[1]original_ver!D302="Non-Participant",0,[1]original_ver!D302="","")</f>
        <v>0</v>
      </c>
      <c r="E576" s="15">
        <v>3</v>
      </c>
      <c r="F576" s="17" cm="1">
        <f t="array" ref="F576">_xlfn.IFS([1]original_ver!F302="ชาย",1,[1]original_ver!F302="หญิง",0,[1]original_ver!F302="","")</f>
        <v>1</v>
      </c>
      <c r="G576" s="15">
        <v>71</v>
      </c>
      <c r="H576" s="17" cm="1">
        <f t="array" ref="H576">_xlfn.IFS([1]original_ver!H302="ไม่มีการศึกษา",0,[1]original_ver!H302="ประถมศึกษา",1,[1]original_ver!H302="มัธยมศึกษาตอนต้น",2,[1]original_ver!H302="มัธยมศึกษาตอนปลาย",3,[1]original_ver!H302="อนุปริญญา (ปวช., ปวส., ฝึกหัดครู)",4,[1]original_ver!H302="ปริญญาตรี",5,[1]original_ver!H302="สูงกว่าปริญญาตรี",6,[1]original_ver!H302="","")</f>
        <v>2</v>
      </c>
      <c r="I576" s="17" cm="1">
        <f t="array" ref="I576">_xlfn.IFS([1]original_ver!I302="โสด",1,[1]original_ver!I302="สมรส/อยู่ด้วยกัน",2,[1]original_ver!I302="หย่าร้าง/แยกกันอยู่",3,[1]original_ver!I302="หม้าย",4,[1]original_ver!I302="","")</f>
        <v>2</v>
      </c>
      <c r="J576" s="15">
        <v>6</v>
      </c>
      <c r="K576" s="15">
        <v>60</v>
      </c>
      <c r="L576" s="17" cm="1">
        <f t="array" ref="L576">_xlfn.IFS([1]original_ver!L302="ใช่",1,[1]original_ver!L302="ไม่ใช่",0,[1]original_ver!L302="","")</f>
        <v>0</v>
      </c>
      <c r="M576" s="17" cm="1">
        <f t="array" ref="M576">_xlfn.IFS([1]original_ver!M302="กู้ยืม",1,[1]original_ver!M302="ไม่กู้ยืม",0,[1]original_ver!M302="","")</f>
        <v>1</v>
      </c>
      <c r="N576" s="17">
        <f>IF($O576&gt;1, 1,0)</f>
        <v>1</v>
      </c>
      <c r="O576" s="23">
        <v>450000</v>
      </c>
      <c r="P576" s="17" cm="1">
        <f t="array" ref="P576">_xlfn.IFS([1]original_ver!O302="ใช่",1,[1]original_ver!O302="ไม่ใช่",0,[1]original_ver!O302="","")</f>
        <v>0</v>
      </c>
      <c r="Q576" s="17"/>
      <c r="R576" s="17">
        <v>3</v>
      </c>
      <c r="S576" s="17">
        <v>1</v>
      </c>
      <c r="T576" s="17">
        <v>80</v>
      </c>
      <c r="U576" s="17">
        <v>440000</v>
      </c>
      <c r="V576" s="17">
        <v>1.4</v>
      </c>
      <c r="W576" s="22">
        <f>$U576/$T576</f>
        <v>5500</v>
      </c>
      <c r="X576" s="48"/>
      <c r="Y576" s="48"/>
      <c r="Z576" s="48"/>
      <c r="AA576" s="48"/>
      <c r="AB576" s="48"/>
      <c r="AC576" s="48">
        <f t="shared" si="51"/>
        <v>440000</v>
      </c>
      <c r="AD576">
        <f t="shared" si="48"/>
        <v>5500</v>
      </c>
      <c r="AE576" s="17">
        <v>3</v>
      </c>
      <c r="AF576" s="17">
        <v>1</v>
      </c>
      <c r="AG576" s="17">
        <v>50</v>
      </c>
      <c r="AH576" s="17">
        <v>425000</v>
      </c>
      <c r="AI576" s="17">
        <v>1.5</v>
      </c>
      <c r="AJ576" s="27">
        <f>$AH576/$AG576</f>
        <v>8500</v>
      </c>
      <c r="AK576" s="48"/>
      <c r="AL576" s="48"/>
      <c r="AM576" s="48"/>
      <c r="AN576" s="48"/>
      <c r="AO576" s="48"/>
      <c r="AP576" s="149">
        <f t="shared" si="49"/>
        <v>425000</v>
      </c>
      <c r="AQ576" s="149">
        <f t="shared" si="47"/>
        <v>8500</v>
      </c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9">
        <v>4</v>
      </c>
      <c r="CE576" s="49">
        <v>1.6666666666666667</v>
      </c>
      <c r="CF576" s="49">
        <v>2</v>
      </c>
      <c r="CG576" s="49">
        <v>1</v>
      </c>
      <c r="CH576" s="49">
        <v>2</v>
      </c>
      <c r="CI576" s="153">
        <f t="shared" si="50"/>
        <v>2.1333333333333337</v>
      </c>
      <c r="CJ576" s="17">
        <v>3</v>
      </c>
      <c r="CK576" cm="1">
        <f t="array" ref="CK576">_xlfn.IFS([1]original_ver!CH302="จากการเข้าร่วมกิจกรรมอบรม ที่จัดโดยโครงการเกษตรกรปราดเปรื่อง (Smart Farmer)",1,[1]original_ver!CH302="จากการเข้าร่วมกิจกรรมอบรม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ๆ",3,[1]original_ver!CH302="จากการเรียนรู้ผ่านประสบการณ์ของผู้อื่น ได้แก่ เพื่อนบ้าน พี่น้อง เพื่อน และญาติ เป็นต้น",4,[1]original_ver!CH302="ไม่ได้เข้าร่วมกิจกรรมอบรมหรือเรียนรู้ใด ๆ (ข้ามไปข้อ 33)",5)</f>
        <v>5</v>
      </c>
      <c r="CL576" s="15" t="str" cm="1">
        <f t="array" ref="CL576">_xlfn.IFS([1]original_ver!CJ302="ความรู้ทางการเกษตรและการใช้เทคโนโลยีสำหรับการผลิตในฟาร์ม",1,[1]original_ver!CJ302="การวางแผนและจัดการฟาร์ม เช่น การเก็บเกี่ยว การเงิน และการวางแผนทางการตลาด",2,[1]original_ver!CJ302="การเป็นผู้ประกอบการทางการเกษตร",3,[1]original_ver!CJ302="การเพิ่มมูลค่าผลผลิต และการแปรรูปผลผลิต (รวมถึงการพัฒนาคุณภาพผลผลิต)",4,[1]original_ver!CJ302="","")</f>
        <v/>
      </c>
      <c r="CM576" s="48"/>
      <c r="CN576" s="48"/>
      <c r="CO576" s="15" t="str" cm="1">
        <f t="array" ref="CO576">_xlfn.IFS([1]original_ver!CN302="ความรู้ทางการเกษตรและการใช้เทคโนโลยีสำหรับการผลิตในฟาร์ม",1,[1]original_ver!CN302="การวางแผนและจัดการฟาร์ม เช่น การเก็บเกี่ยว การเงิน และการวางแผนทางการตลาด",2,[1]original_ver!CN302="การเป็นผู้ประกอบการทางการเกษตร",3,[1]original_ver!CN302="การเพิ่มมูลค่าผลผลิต และการแปรรูปผลผลิต (รวมถึงการพัฒนาคุณภาพผลผลิต)",4,[1]original_ver!CN302="","")</f>
        <v/>
      </c>
      <c r="CP576" s="48"/>
      <c r="CQ576" s="48"/>
      <c r="CR576" s="15" t="str" cm="1">
        <f t="array" ref="CR576">_xlfn.IFS([1]original_ver!CR302="ประยุกต์",1,[1]original_ver!CR302="ไม่ประยุกต์",0,[1]original_ver!CR302="","")</f>
        <v/>
      </c>
      <c r="CS576" s="15" t="str" cm="1">
        <f t="array" ref="CS576">_xlfn.IFS([1]original_ver!CS302="ประยุกต์",1,[1]original_ver!CS302="ไม่ประยุกต์",0,[1]original_ver!CS302="","")</f>
        <v/>
      </c>
      <c r="CT576" s="48"/>
      <c r="CU576" s="15" t="str" cm="1">
        <f t="array" ref="CU576">_xlfn.IFS([1]original_ver!CV302="ประยุกต์",1,[1]original_ver!CV302="ไม่ประยุกต์",0,[1]original_ver!CV302="","")</f>
        <v/>
      </c>
      <c r="CV576" s="48"/>
      <c r="CW576" s="15" t="str" cm="1">
        <f t="array" ref="CW576">_xlfn.IFS([1]original_ver!CY302="ประยุกต์",1,[1]original_ver!CY302="ไม่ประยุกต์",0,[1]original_ver!CY302="","")</f>
        <v/>
      </c>
      <c r="CX576" s="48"/>
      <c r="CY576" s="15" t="str" cm="1">
        <f t="array" ref="CY576">_xlfn.IFS([1]original_ver!DB302="ประยุกต์",1,[1]original_ver!DB302="ไม่ประยุกต์",0,[1]original_ver!DB302="","")</f>
        <v/>
      </c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9">
        <v>3.2</v>
      </c>
      <c r="DT576" s="49">
        <v>3.6666666666666665</v>
      </c>
      <c r="DU576" s="17">
        <v>4</v>
      </c>
      <c r="DV576" s="49">
        <v>2</v>
      </c>
      <c r="DW576" s="49">
        <v>2.3333333333333335</v>
      </c>
      <c r="DX576" s="49">
        <v>3</v>
      </c>
      <c r="DY576" s="153"/>
      <c r="DZ576" s="25">
        <v>4.4000000000000004</v>
      </c>
      <c r="EA576" s="25">
        <v>4.666666666666667</v>
      </c>
      <c r="EB576" s="25">
        <v>4.5</v>
      </c>
      <c r="EC576" s="25">
        <v>3.8</v>
      </c>
      <c r="ED576" s="25">
        <v>3</v>
      </c>
      <c r="EE576">
        <v>4.25</v>
      </c>
    </row>
    <row r="577" spans="1:135" x14ac:dyDescent="0.2">
      <c r="A577">
        <v>288</v>
      </c>
      <c r="AC577">
        <f t="shared" si="51"/>
        <v>0</v>
      </c>
      <c r="AD577" t="e">
        <f t="shared" si="48"/>
        <v>#DIV/0!</v>
      </c>
      <c r="AP577" s="148">
        <f t="shared" si="49"/>
        <v>0</v>
      </c>
      <c r="AQ577" s="148" t="e">
        <f t="shared" si="47"/>
        <v>#DIV/0!</v>
      </c>
      <c r="CI577" s="148" t="e">
        <f t="shared" si="50"/>
        <v>#DIV/0!</v>
      </c>
    </row>
    <row r="578" spans="1:135" x14ac:dyDescent="0.2">
      <c r="A578">
        <v>289</v>
      </c>
      <c r="B578" s="15">
        <v>909</v>
      </c>
      <c r="C578" s="58"/>
      <c r="D578" cm="1">
        <f t="array" ref="D578">_xlfn.IFS([1]original_ver!D303="Participant",1,[1]original_ver!D303="Non-Participant",0,[1]original_ver!D303="","")</f>
        <v>0</v>
      </c>
      <c r="E578" s="15">
        <v>3</v>
      </c>
      <c r="F578" s="17" cm="1">
        <f t="array" ref="F578">_xlfn.IFS([1]original_ver!F303="ชาย",1,[1]original_ver!F303="หญิง",0,[1]original_ver!F303="","")</f>
        <v>1</v>
      </c>
      <c r="G578" s="15">
        <v>78</v>
      </c>
      <c r="H578" s="17" cm="1">
        <f t="array" ref="H578">_xlfn.IFS([1]original_ver!H303="ไม่มีการศึกษา",0,[1]original_ver!H303="ประถมศึกษา",1,[1]original_ver!H303="มัธยมศึกษาตอนต้น",2,[1]original_ver!H303="มัธยมศึกษาตอนปลาย",3,[1]original_ver!H303="อนุปริญญา (ปวช., ปวส., ฝึกหัดครู)",4,[1]original_ver!H303="ปริญญาตรี",5,[1]original_ver!H303="สูงกว่าปริญญาตรี",6,[1]original_ver!H303="","")</f>
        <v>2</v>
      </c>
      <c r="I578" s="17" cm="1">
        <f t="array" ref="I578">_xlfn.IFS([1]original_ver!I303="โสด",1,[1]original_ver!I303="สมรส/อยู่ด้วยกัน",2,[1]original_ver!I303="หย่าร้าง/แยกกันอยู่",3,[1]original_ver!I303="หม้าย",4,[1]original_ver!I303="","")</f>
        <v>2</v>
      </c>
      <c r="J578" s="15">
        <v>2</v>
      </c>
      <c r="K578" s="15">
        <v>59</v>
      </c>
      <c r="L578" s="17">
        <v>1</v>
      </c>
      <c r="M578" s="17" cm="1">
        <f t="array" ref="M578">_xlfn.IFS([1]original_ver!M303="กู้ยืม",1,[1]original_ver!M303="ไม่กู้ยืม",0,[1]original_ver!M303="","")</f>
        <v>1</v>
      </c>
      <c r="N578" s="17">
        <f>IF($O578&gt;1, 1,0)</f>
        <v>1</v>
      </c>
      <c r="O578" s="23">
        <v>70000</v>
      </c>
      <c r="P578" s="17" cm="1">
        <f t="array" ref="P578">_xlfn.IFS([1]original_ver!O303="ใช่",1,[1]original_ver!O303="ไม่ใช่",0,[1]original_ver!O303="","")</f>
        <v>0</v>
      </c>
      <c r="Q578" s="17"/>
      <c r="R578" s="17">
        <v>1</v>
      </c>
      <c r="S578" s="17">
        <v>1</v>
      </c>
      <c r="T578" s="17">
        <v>200</v>
      </c>
      <c r="U578" s="17">
        <v>186700</v>
      </c>
      <c r="V578" s="53">
        <v>11.5</v>
      </c>
      <c r="W578" s="20">
        <f>$U578/$T578</f>
        <v>933.5</v>
      </c>
      <c r="X578" s="48"/>
      <c r="Y578" s="48"/>
      <c r="Z578" s="48"/>
      <c r="AA578" s="48"/>
      <c r="AB578" s="48"/>
      <c r="AC578" s="48">
        <f t="shared" si="51"/>
        <v>186700</v>
      </c>
      <c r="AD578">
        <f t="shared" si="48"/>
        <v>933.5</v>
      </c>
      <c r="AE578" s="17">
        <v>1</v>
      </c>
      <c r="AF578" s="17">
        <v>1</v>
      </c>
      <c r="AG578" s="17">
        <v>200</v>
      </c>
      <c r="AH578" s="17">
        <v>43300</v>
      </c>
      <c r="AI578" s="18">
        <v>10.6</v>
      </c>
      <c r="AJ578" s="27">
        <f>$AH578/$AG578</f>
        <v>216.5</v>
      </c>
      <c r="AK578" s="48"/>
      <c r="AL578" s="48"/>
      <c r="AM578" s="48"/>
      <c r="AN578" s="48"/>
      <c r="AO578" s="48"/>
      <c r="AP578" s="149">
        <f t="shared" si="49"/>
        <v>43300</v>
      </c>
      <c r="AQ578" s="149">
        <f t="shared" ref="AQ578:AQ641" si="52">$AP578/$AG578</f>
        <v>216.5</v>
      </c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9">
        <v>3.5</v>
      </c>
      <c r="CE578" s="49">
        <v>1.6666666666666667</v>
      </c>
      <c r="CF578" s="49">
        <v>1</v>
      </c>
      <c r="CG578" s="49">
        <v>2.5</v>
      </c>
      <c r="CH578" s="49">
        <v>3</v>
      </c>
      <c r="CI578" s="153">
        <f t="shared" si="50"/>
        <v>2.3333333333333335</v>
      </c>
      <c r="CJ578" s="17">
        <v>1</v>
      </c>
      <c r="CK578" cm="1">
        <f t="array" ref="CK578">_xlfn.IFS([1]original_ver!CH303="จากการเข้าร่วมกิจกรรมอบรม ที่จัดโดยโครงการเกษตรกรปราดเปรื่อง (Smart Farmer)",1,[1]original_ver!CH303="จากการเข้าร่วมกิจกรรมอบรม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ๆ",3,[1]original_ver!CH303="จากการเรียนรู้ผ่านประสบการณ์ของผู้อื่น ได้แก่ เพื่อนบ้าน พี่น้อง เพื่อน และญาติ เป็นต้น",4,[1]original_ver!CH303="ไม่ได้เข้าร่วมกิจกรรมอบรมหรือเรียนรู้ใด ๆ (ข้ามไปข้อ 33)",5)</f>
        <v>4</v>
      </c>
      <c r="CL578" s="15" cm="1">
        <f t="array" ref="CL578">_xlfn.IFS([1]original_ver!CJ303="ความรู้ทางการเกษตรและการใช้เทคโนโลยีสำหรับการผลิตในฟาร์ม",1,[1]original_ver!CJ303="การวางแผนและจัดการฟาร์ม เช่น การเก็บเกี่ยว การเงิน และการวางแผนทางการตลาด",2,[1]original_ver!CJ303="การเป็นผู้ประกอบการทางการเกษตร",3,[1]original_ver!CJ303="การเพิ่มมูลค่าผลผลิต และการแปรรูปผลผลิต (รวมถึงการพัฒนาคุณภาพผลผลิต)",4,[1]original_ver!CJ303="","")</f>
        <v>1</v>
      </c>
      <c r="CM578" s="17">
        <v>2</v>
      </c>
      <c r="CN578" s="17">
        <v>1</v>
      </c>
      <c r="CO578" s="15" cm="1">
        <f t="array" ref="CO578">_xlfn.IFS([1]original_ver!CN303="ความรู้ทางการเกษตรและการใช้เทคโนโลยีสำหรับการผลิตในฟาร์ม",1,[1]original_ver!CN303="การวางแผนและจัดการฟาร์ม เช่น การเก็บเกี่ยว การเงิน และการวางแผนทางการตลาด",2,[1]original_ver!CN303="การเป็นผู้ประกอบการทางการเกษตร",3,[1]original_ver!CN303="การเพิ่มมูลค่าผลผลิต และการแปรรูปผลผลิต (รวมถึงการพัฒนาคุณภาพผลผลิต)",4,[1]original_ver!CN303="","")</f>
        <v>3</v>
      </c>
      <c r="CP578" s="17">
        <v>0</v>
      </c>
      <c r="CQ578" s="48"/>
      <c r="CR578" s="15" cm="1">
        <f t="array" ref="CR578">_xlfn.IFS([1]original_ver!CR303="ประยุกต์",1,[1]original_ver!CR303="ไม่ประยุกต์",0,[1]original_ver!CR303="","")</f>
        <v>1</v>
      </c>
      <c r="CS578" s="15" cm="1">
        <f t="array" ref="CS578">_xlfn.IFS([1]original_ver!CS303="ประยุกต์",1,[1]original_ver!CS303="ไม่ประยุกต์",0,[1]original_ver!CS303="","")</f>
        <v>1</v>
      </c>
      <c r="CT578" s="48"/>
      <c r="CU578" s="15" cm="1">
        <f t="array" ref="CU578">_xlfn.IFS([1]original_ver!CV303="ประยุกต์",1,[1]original_ver!CV303="ไม่ประยุกต์",0,[1]original_ver!CV303="","")</f>
        <v>1</v>
      </c>
      <c r="CV578" s="48"/>
      <c r="CW578" s="15" cm="1">
        <f t="array" ref="CW578">_xlfn.IFS([1]original_ver!CY303="ประยุกต์",1,[1]original_ver!CY303="ไม่ประยุกต์",0,[1]original_ver!CY303="","")</f>
        <v>0</v>
      </c>
      <c r="CX578" s="17">
        <v>1</v>
      </c>
      <c r="CY578" s="15" cm="1">
        <f t="array" ref="CY578">_xlfn.IFS([1]original_ver!DB303="ประยุกต์",1,[1]original_ver!DB303="ไม่ประยุกต์",0,[1]original_ver!DB303="","")</f>
        <v>0</v>
      </c>
      <c r="CZ578" s="17">
        <v>4</v>
      </c>
      <c r="DA578" s="48"/>
      <c r="DB578" s="48"/>
      <c r="DC578" s="48"/>
      <c r="DD578" s="48"/>
      <c r="DE578" s="48"/>
      <c r="DF578" s="48"/>
      <c r="DG578" s="17">
        <v>3</v>
      </c>
      <c r="DH578" s="17">
        <v>1</v>
      </c>
      <c r="DI578" s="17">
        <v>1</v>
      </c>
      <c r="DJ578" s="17">
        <v>1</v>
      </c>
      <c r="DK578" s="48"/>
      <c r="DL578" s="48"/>
      <c r="DM578" s="17">
        <v>2</v>
      </c>
      <c r="DN578" s="17">
        <v>1</v>
      </c>
      <c r="DO578" s="48"/>
      <c r="DP578" s="48"/>
      <c r="DQ578" s="48"/>
      <c r="DR578" s="48"/>
      <c r="DS578" s="49">
        <v>3.6</v>
      </c>
      <c r="DT578" s="49">
        <v>2.6666666666666665</v>
      </c>
      <c r="DU578" s="17">
        <v>2.5</v>
      </c>
      <c r="DV578" s="49">
        <v>2.6</v>
      </c>
      <c r="DW578" s="49">
        <v>2.3333333333333335</v>
      </c>
      <c r="DX578" s="49">
        <v>1.5</v>
      </c>
      <c r="DY578" s="153"/>
      <c r="DZ578" s="25">
        <v>4.2</v>
      </c>
      <c r="EA578" s="25">
        <v>4.333333333333333</v>
      </c>
      <c r="EB578" s="25">
        <v>4.75</v>
      </c>
      <c r="EC578" s="25">
        <v>4</v>
      </c>
      <c r="ED578" s="25">
        <v>3</v>
      </c>
      <c r="EE578">
        <v>3.5</v>
      </c>
    </row>
    <row r="579" spans="1:135" x14ac:dyDescent="0.2">
      <c r="A579">
        <v>289</v>
      </c>
      <c r="AC579">
        <f t="shared" si="51"/>
        <v>0</v>
      </c>
      <c r="AD579" t="e">
        <f t="shared" ref="AD579:AD642" si="53">$AC579/$T579</f>
        <v>#DIV/0!</v>
      </c>
      <c r="AP579" s="148">
        <f t="shared" ref="AP579:AP642" si="54">$AH579+$AM579</f>
        <v>0</v>
      </c>
      <c r="AQ579" s="148" t="e">
        <f t="shared" si="52"/>
        <v>#DIV/0!</v>
      </c>
      <c r="CI579" s="148" t="e">
        <f t="shared" ref="CI579:CI642" si="55">AVERAGE($CD579:$CH579)</f>
        <v>#DIV/0!</v>
      </c>
    </row>
    <row r="580" spans="1:135" x14ac:dyDescent="0.2">
      <c r="A580">
        <v>290</v>
      </c>
      <c r="B580" s="15">
        <v>910</v>
      </c>
      <c r="C580" s="58"/>
      <c r="D580" cm="1">
        <f t="array" ref="D580">_xlfn.IFS([1]original_ver!D304="Participant",1,[1]original_ver!D304="Non-Participant",0,[1]original_ver!D304="","")</f>
        <v>0</v>
      </c>
      <c r="E580" s="15">
        <v>3</v>
      </c>
      <c r="F580" s="17" cm="1">
        <f t="array" ref="F580">_xlfn.IFS([1]original_ver!F304="ชาย",1,[1]original_ver!F304="หญิง",0,[1]original_ver!F304="","")</f>
        <v>0</v>
      </c>
      <c r="G580" s="15">
        <v>41</v>
      </c>
      <c r="H580" s="17" cm="1">
        <f t="array" ref="H580">_xlfn.IFS([1]original_ver!H304="ไม่มีการศึกษา",0,[1]original_ver!H304="ประถมศึกษา",1,[1]original_ver!H304="มัธยมศึกษาตอนต้น",2,[1]original_ver!H304="มัธยมศึกษาตอนปลาย",3,[1]original_ver!H304="อนุปริญญา (ปวช., ปวส., ฝึกหัดครู)",4,[1]original_ver!H304="ปริญญาตรี",5,[1]original_ver!H304="สูงกว่าปริญญาตรี",6,[1]original_ver!H304="","")</f>
        <v>5</v>
      </c>
      <c r="I580" s="17" cm="1">
        <f t="array" ref="I580">_xlfn.IFS([1]original_ver!I304="โสด",1,[1]original_ver!I304="สมรส/อยู่ด้วยกัน",2,[1]original_ver!I304="หย่าร้าง/แยกกันอยู่",3,[1]original_ver!I304="หม้าย",4,[1]original_ver!I304="","")</f>
        <v>2</v>
      </c>
      <c r="J580" s="15">
        <v>3</v>
      </c>
      <c r="K580" s="15">
        <v>18</v>
      </c>
      <c r="L580" s="17" cm="1">
        <f t="array" ref="L580">_xlfn.IFS([1]original_ver!L304="ใช่",1,[1]original_ver!L304="ไม่ใช่",0,[1]original_ver!L304="","")</f>
        <v>0</v>
      </c>
      <c r="M580" s="17" cm="1">
        <f t="array" ref="M580">_xlfn.IFS([1]original_ver!M304="กู้ยืม",1,[1]original_ver!M304="ไม่กู้ยืม",0,[1]original_ver!M304="","")</f>
        <v>0</v>
      </c>
      <c r="N580" s="17">
        <f>IF($O580&gt;1, 1,0)</f>
        <v>1</v>
      </c>
      <c r="O580" s="23">
        <v>210000</v>
      </c>
      <c r="P580" s="17" cm="1">
        <f t="array" ref="P580">_xlfn.IFS([1]original_ver!O304="ใช่",1,[1]original_ver!O304="ไม่ใช่",0,[1]original_ver!O304="","")</f>
        <v>0</v>
      </c>
      <c r="Q580" s="17"/>
      <c r="R580" s="17">
        <v>1</v>
      </c>
      <c r="S580" s="17">
        <v>1</v>
      </c>
      <c r="T580" s="17">
        <v>32</v>
      </c>
      <c r="U580" s="17">
        <v>30400</v>
      </c>
      <c r="V580" s="53">
        <v>14.5</v>
      </c>
      <c r="W580" s="20">
        <f>$U580/$T580</f>
        <v>950</v>
      </c>
      <c r="X580" s="48"/>
      <c r="Y580" s="48"/>
      <c r="Z580" s="48"/>
      <c r="AA580" s="48"/>
      <c r="AB580" s="48"/>
      <c r="AC580" s="48">
        <f t="shared" si="51"/>
        <v>30400</v>
      </c>
      <c r="AD580">
        <f t="shared" si="53"/>
        <v>950</v>
      </c>
      <c r="AE580" s="17">
        <v>1</v>
      </c>
      <c r="AF580" s="17">
        <v>1</v>
      </c>
      <c r="AG580" s="17">
        <v>32</v>
      </c>
      <c r="AH580" s="17">
        <v>29000</v>
      </c>
      <c r="AI580" s="18">
        <v>13</v>
      </c>
      <c r="AJ580" s="27">
        <f>$AH580/$AG580</f>
        <v>906.25</v>
      </c>
      <c r="AK580" s="48"/>
      <c r="AL580" s="48"/>
      <c r="AM580" s="48"/>
      <c r="AN580" s="48"/>
      <c r="AO580" s="48"/>
      <c r="AP580" s="149">
        <f t="shared" si="54"/>
        <v>29000</v>
      </c>
      <c r="AQ580" s="149">
        <f t="shared" si="52"/>
        <v>906.25</v>
      </c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9">
        <v>2.25</v>
      </c>
      <c r="CE580" s="49">
        <v>1.6666666666666667</v>
      </c>
      <c r="CF580" s="49">
        <v>1.3333333333333333</v>
      </c>
      <c r="CG580" s="49">
        <v>1</v>
      </c>
      <c r="CH580" s="49">
        <v>2.5</v>
      </c>
      <c r="CI580" s="153">
        <f t="shared" si="55"/>
        <v>1.75</v>
      </c>
      <c r="CJ580" s="17">
        <v>1</v>
      </c>
      <c r="CK580" cm="1">
        <f t="array" ref="CK580">_xlfn.IFS([1]original_ver!CH304="จากการเข้าร่วมกิจกรรมอบรม ที่จัดโดยโครงการเกษตรกรปราดเปรื่อง (Smart Farmer)",1,[1]original_ver!CH304="จากการเข้าร่วมกิจกรรมอบรม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ๆ",3,[1]original_ver!CH304="จากการเรียนรู้ผ่านประสบการณ์ของผู้อื่น ได้แก่ เพื่อนบ้าน พี่น้อง เพื่อน และญาติ เป็นต้น",4,[1]original_ver!CH304="ไม่ได้เข้าร่วมกิจกรรมอบรมหรือเรียนรู้ใด ๆ (ข้ามไปข้อ 33)",5)</f>
        <v>3</v>
      </c>
      <c r="CL580" s="15" cm="1">
        <f t="array" ref="CL580">_xlfn.IFS([1]original_ver!CJ304="ความรู้ทางการเกษตรและการใช้เทคโนโลยีสำหรับการผลิตในฟาร์ม",1,[1]original_ver!CJ304="การวางแผนและจัดการฟาร์ม เช่น การเก็บเกี่ยว การเงิน และการวางแผนทางการตลาด",2,[1]original_ver!CJ304="การเป็นผู้ประกอบการทางการเกษตร",3,[1]original_ver!CJ304="การเพิ่มมูลค่าผลผลิต และการแปรรูปผลผลิต (รวมถึงการพัฒนาคุณภาพผลผลิต)",4,[1]original_ver!CJ304="","")</f>
        <v>2</v>
      </c>
      <c r="CM580" s="17">
        <v>3</v>
      </c>
      <c r="CN580" s="17">
        <v>4</v>
      </c>
      <c r="CO580" s="15" cm="1">
        <f t="array" ref="CO580">_xlfn.IFS([1]original_ver!CN304="ความรู้ทางการเกษตรและการใช้เทคโนโลยีสำหรับการผลิตในฟาร์ม",1,[1]original_ver!CN304="การวางแผนและจัดการฟาร์ม เช่น การเก็บเกี่ยว การเงิน และการวางแผนทางการตลาด",2,[1]original_ver!CN304="การเป็นผู้ประกอบการทางการเกษตร",3,[1]original_ver!CN304="การเพิ่มมูลค่าผลผลิต และการแปรรูปผลผลิต (รวมถึงการพัฒนาคุณภาพผลผลิต)",4,[1]original_ver!CN304="","")</f>
        <v>3</v>
      </c>
      <c r="CP580" s="17">
        <v>1</v>
      </c>
      <c r="CQ580" s="17">
        <v>4</v>
      </c>
      <c r="CR580" s="15" cm="1">
        <f t="array" ref="CR580">_xlfn.IFS([1]original_ver!CR304="ประยุกต์",1,[1]original_ver!CR304="ไม่ประยุกต์",0,[1]original_ver!CR304="","")</f>
        <v>1</v>
      </c>
      <c r="CS580" s="15" cm="1">
        <f t="array" ref="CS580">_xlfn.IFS([1]original_ver!CS304="ประยุกต์",1,[1]original_ver!CS304="ไม่ประยุกต์",0,[1]original_ver!CS304="","")</f>
        <v>0</v>
      </c>
      <c r="CT580" s="17">
        <v>1</v>
      </c>
      <c r="CU580" s="15" cm="1">
        <f t="array" ref="CU580">_xlfn.IFS([1]original_ver!CV304="ประยุกต์",1,[1]original_ver!CV304="ไม่ประยุกต์",0,[1]original_ver!CV304="","")</f>
        <v>1</v>
      </c>
      <c r="CV580" s="48"/>
      <c r="CW580" s="15" cm="1">
        <f t="array" ref="CW580">_xlfn.IFS([1]original_ver!CY304="ประยุกต์",1,[1]original_ver!CY304="ไม่ประยุกต์",0,[1]original_ver!CY304="","")</f>
        <v>1</v>
      </c>
      <c r="CX580" s="48"/>
      <c r="CY580" s="15" cm="1">
        <f t="array" ref="CY580">_xlfn.IFS([1]original_ver!DB304="ประยุกต์",1,[1]original_ver!DB304="ไม่ประยุกต์",0,[1]original_ver!DB304="","")</f>
        <v>1</v>
      </c>
      <c r="CZ580" s="48"/>
      <c r="DA580" s="48"/>
      <c r="DB580" s="48"/>
      <c r="DC580" s="48"/>
      <c r="DD580" s="48"/>
      <c r="DE580" s="48"/>
      <c r="DF580" s="48"/>
      <c r="DG580" s="48"/>
      <c r="DH580" s="48"/>
      <c r="DI580" s="17">
        <v>3</v>
      </c>
      <c r="DJ580" s="17">
        <v>1</v>
      </c>
      <c r="DK580" s="17">
        <v>2</v>
      </c>
      <c r="DL580" s="17">
        <v>1</v>
      </c>
      <c r="DM580" s="17">
        <v>1</v>
      </c>
      <c r="DN580" s="17">
        <v>2</v>
      </c>
      <c r="DO580" s="48"/>
      <c r="DP580" s="48"/>
      <c r="DQ580" s="48"/>
      <c r="DR580" s="48"/>
      <c r="DS580" s="49">
        <v>3.8</v>
      </c>
      <c r="DT580" s="49">
        <v>4.333333333333333</v>
      </c>
      <c r="DU580" s="17">
        <v>3.75</v>
      </c>
      <c r="DV580" s="49">
        <v>4.4000000000000004</v>
      </c>
      <c r="DW580" s="49">
        <v>2.6666666666666665</v>
      </c>
      <c r="DX580" s="49">
        <v>3.25</v>
      </c>
      <c r="DY580" s="153"/>
      <c r="DZ580" s="25">
        <v>4.4000000000000004</v>
      </c>
      <c r="EA580" s="25">
        <v>5</v>
      </c>
      <c r="EB580" s="25">
        <v>4.75</v>
      </c>
      <c r="EC580" s="25">
        <v>4.5999999999999996</v>
      </c>
      <c r="ED580" s="25">
        <v>3.6666666666666665</v>
      </c>
      <c r="EE580">
        <v>4</v>
      </c>
    </row>
    <row r="581" spans="1:135" x14ac:dyDescent="0.2">
      <c r="A581">
        <v>290</v>
      </c>
      <c r="AC581">
        <f t="shared" si="51"/>
        <v>0</v>
      </c>
      <c r="AD581" t="e">
        <f t="shared" si="53"/>
        <v>#DIV/0!</v>
      </c>
      <c r="AP581" s="148">
        <f t="shared" si="54"/>
        <v>0</v>
      </c>
      <c r="AQ581" s="148" t="e">
        <f t="shared" si="52"/>
        <v>#DIV/0!</v>
      </c>
      <c r="CI581" s="148" t="e">
        <f t="shared" si="55"/>
        <v>#DIV/0!</v>
      </c>
    </row>
    <row r="582" spans="1:135" x14ac:dyDescent="0.2">
      <c r="A582">
        <v>291</v>
      </c>
      <c r="B582" s="15">
        <v>911</v>
      </c>
      <c r="C582" s="58"/>
      <c r="D582" cm="1">
        <f t="array" ref="D582">_xlfn.IFS([1]original_ver!D305="Participant",1,[1]original_ver!D305="Non-Participant",0,[1]original_ver!D305="","")</f>
        <v>0</v>
      </c>
      <c r="E582" s="15">
        <v>3</v>
      </c>
      <c r="F582" s="17" cm="1">
        <f t="array" ref="F582">_xlfn.IFS([1]original_ver!F305="ชาย",1,[1]original_ver!F305="หญิง",0,[1]original_ver!F305="","")</f>
        <v>1</v>
      </c>
      <c r="G582" s="15">
        <v>48</v>
      </c>
      <c r="H582" s="17" cm="1">
        <f t="array" ref="H582">_xlfn.IFS([1]original_ver!H305="ไม่มีการศึกษา",0,[1]original_ver!H305="ประถมศึกษา",1,[1]original_ver!H305="มัธยมศึกษาตอนต้น",2,[1]original_ver!H305="มัธยมศึกษาตอนปลาย",3,[1]original_ver!H305="อนุปริญญา (ปวช., ปวส., ฝึกหัดครู)",4,[1]original_ver!H305="ปริญญาตรี",5,[1]original_ver!H305="สูงกว่าปริญญาตรี",6,[1]original_ver!H305="","")</f>
        <v>1</v>
      </c>
      <c r="I582" s="17" cm="1">
        <f t="array" ref="I582">_xlfn.IFS([1]original_ver!I305="โสด",1,[1]original_ver!I305="สมรส/อยู่ด้วยกัน",2,[1]original_ver!I305="หย่าร้าง/แยกกันอยู่",3,[1]original_ver!I305="หม้าย",4,[1]original_ver!I305="","")</f>
        <v>2</v>
      </c>
      <c r="J582" s="15">
        <v>3</v>
      </c>
      <c r="K582" s="15">
        <v>26</v>
      </c>
      <c r="L582" s="17" cm="1">
        <f t="array" ref="L582">_xlfn.IFS([1]original_ver!L305="ใช่",1,[1]original_ver!L305="ไม่ใช่",0,[1]original_ver!L305="","")</f>
        <v>0</v>
      </c>
      <c r="M582" s="17" cm="1">
        <f t="array" ref="M582">_xlfn.IFS([1]original_ver!M305="กู้ยืม",1,[1]original_ver!M305="ไม่กู้ยืม",0,[1]original_ver!M305="","")</f>
        <v>0</v>
      </c>
      <c r="N582" s="17">
        <f>IF($O582&gt;1, 1,0)</f>
        <v>1</v>
      </c>
      <c r="O582" s="23">
        <v>180000</v>
      </c>
      <c r="P582" s="17" cm="1">
        <f t="array" ref="P582">_xlfn.IFS([1]original_ver!O305="ใช่",1,[1]original_ver!O305="ไม่ใช่",0,[1]original_ver!O305="","")</f>
        <v>0</v>
      </c>
      <c r="Q582" s="17"/>
      <c r="R582" s="17">
        <v>1</v>
      </c>
      <c r="S582" s="17">
        <v>1</v>
      </c>
      <c r="T582" s="17">
        <v>14</v>
      </c>
      <c r="U582" s="17">
        <v>11900</v>
      </c>
      <c r="V582" s="53">
        <v>11.2</v>
      </c>
      <c r="W582" s="20">
        <f>$U582/$T582</f>
        <v>850</v>
      </c>
      <c r="X582" s="48"/>
      <c r="Y582" s="48"/>
      <c r="Z582" s="48"/>
      <c r="AA582" s="48"/>
      <c r="AB582" s="48"/>
      <c r="AC582" s="48">
        <f t="shared" si="51"/>
        <v>11900</v>
      </c>
      <c r="AD582">
        <f t="shared" si="53"/>
        <v>850</v>
      </c>
      <c r="AE582" s="17">
        <v>1</v>
      </c>
      <c r="AF582" s="17">
        <v>1</v>
      </c>
      <c r="AG582" s="17">
        <v>14</v>
      </c>
      <c r="AH582" s="17">
        <v>11700</v>
      </c>
      <c r="AI582" s="18">
        <v>10.5</v>
      </c>
      <c r="AJ582" s="27">
        <f>$AH582/$AG582</f>
        <v>835.71428571428567</v>
      </c>
      <c r="AK582" s="48"/>
      <c r="AL582" s="48"/>
      <c r="AM582" s="48"/>
      <c r="AN582" s="48"/>
      <c r="AO582" s="48"/>
      <c r="AP582" s="149">
        <f t="shared" si="54"/>
        <v>11700</v>
      </c>
      <c r="AQ582" s="149">
        <f t="shared" si="52"/>
        <v>835.71428571428567</v>
      </c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9">
        <v>3.75</v>
      </c>
      <c r="CE582" s="49">
        <v>1.6666666666666667</v>
      </c>
      <c r="CF582" s="49">
        <v>1.6666666666666667</v>
      </c>
      <c r="CG582" s="49">
        <v>1.5</v>
      </c>
      <c r="CH582" s="49">
        <v>3</v>
      </c>
      <c r="CI582" s="153">
        <f t="shared" si="55"/>
        <v>2.3166666666666669</v>
      </c>
      <c r="CJ582" s="17">
        <v>1</v>
      </c>
      <c r="CK582" cm="1">
        <f t="array" ref="CK582">_xlfn.IFS([1]original_ver!CH305="จากการเข้าร่วมกิจกรรมอบรม ที่จัดโดยโครงการเกษตรกรปราดเปรื่อง (Smart Farmer)",1,[1]original_ver!CH305="จากการเข้าร่วมกิจกรรมอบรม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ๆ",3,[1]original_ver!CH305="จากการเรียนรู้ผ่านประสบการณ์ของผู้อื่น ได้แก่ เพื่อนบ้าน พี่น้อง เพื่อน และญาติ เป็นต้น",4,[1]original_ver!CH305="ไม่ได้เข้าร่วมกิจกรรมอบรมหรือเรียนรู้ใด ๆ (ข้ามไปข้อ 33)",5)</f>
        <v>4</v>
      </c>
      <c r="CL582" s="15" cm="1">
        <f t="array" ref="CL582">_xlfn.IFS([1]original_ver!CJ305="ความรู้ทางการเกษตรและการใช้เทคโนโลยีสำหรับการผลิตในฟาร์ม",1,[1]original_ver!CJ305="การวางแผนและจัดการฟาร์ม เช่น การเก็บเกี่ยว การเงิน และการวางแผนทางการตลาด",2,[1]original_ver!CJ305="การเป็นผู้ประกอบการทางการเกษตร",3,[1]original_ver!CJ305="การเพิ่มมูลค่าผลผลิต และการแปรรูปผลผลิต (รวมถึงการพัฒนาคุณภาพผลผลิต)",4,[1]original_ver!CJ305="","")</f>
        <v>2</v>
      </c>
      <c r="CM582" s="17">
        <v>2</v>
      </c>
      <c r="CN582" s="17">
        <v>1</v>
      </c>
      <c r="CO582" s="15" cm="1">
        <f t="array" ref="CO582">_xlfn.IFS([1]original_ver!CN305="ความรู้ทางการเกษตรและการใช้เทคโนโลยีสำหรับการผลิตในฟาร์ม",1,[1]original_ver!CN305="การวางแผนและจัดการฟาร์ม เช่น การเก็บเกี่ยว การเงิน และการวางแผนทางการตลาด",2,[1]original_ver!CN305="การเป็นผู้ประกอบการทางการเกษตร",3,[1]original_ver!CN305="การเพิ่มมูลค่าผลผลิต และการแปรรูปผลผลิต (รวมถึงการพัฒนาคุณภาพผลผลิต)",4,[1]original_ver!CN305="","")</f>
        <v>3</v>
      </c>
      <c r="CP582" s="17">
        <v>0</v>
      </c>
      <c r="CQ582" s="48"/>
      <c r="CR582" s="15" cm="1">
        <f t="array" ref="CR582">_xlfn.IFS([1]original_ver!CR305="ประยุกต์",1,[1]original_ver!CR305="ไม่ประยุกต์",0,[1]original_ver!CR305="","")</f>
        <v>1</v>
      </c>
      <c r="CS582" s="15" cm="1">
        <f t="array" ref="CS582">_xlfn.IFS([1]original_ver!CS305="ประยุกต์",1,[1]original_ver!CS305="ไม่ประยุกต์",0,[1]original_ver!CS305="","")</f>
        <v>0</v>
      </c>
      <c r="CT582" s="17">
        <v>1</v>
      </c>
      <c r="CU582" s="15" cm="1">
        <f t="array" ref="CU582">_xlfn.IFS([1]original_ver!CV305="ประยุกต์",1,[1]original_ver!CV305="ไม่ประยุกต์",0,[1]original_ver!CV305="","")</f>
        <v>1</v>
      </c>
      <c r="CV582" s="48"/>
      <c r="CW582" s="15" cm="1">
        <f t="array" ref="CW582">_xlfn.IFS([1]original_ver!CY305="ประยุกต์",1,[1]original_ver!CY305="ไม่ประยุกต์",0,[1]original_ver!CY305="","")</f>
        <v>0</v>
      </c>
      <c r="CX582" s="17">
        <v>3</v>
      </c>
      <c r="CY582" s="15" cm="1">
        <f t="array" ref="CY582">_xlfn.IFS([1]original_ver!DB305="ประยุกต์",1,[1]original_ver!DB305="ไม่ประยุกต์",0,[1]original_ver!DB305="","")</f>
        <v>1</v>
      </c>
      <c r="CZ582" s="48"/>
      <c r="DA582" s="48"/>
      <c r="DB582" s="48"/>
      <c r="DC582" s="48"/>
      <c r="DD582" s="48"/>
      <c r="DE582" s="48"/>
      <c r="DF582" s="48"/>
      <c r="DG582" s="17">
        <v>3</v>
      </c>
      <c r="DH582" s="17">
        <v>4</v>
      </c>
      <c r="DI582" s="17">
        <v>1</v>
      </c>
      <c r="DJ582" s="17">
        <v>4</v>
      </c>
      <c r="DK582" s="48"/>
      <c r="DL582" s="48"/>
      <c r="DM582" s="17">
        <v>2</v>
      </c>
      <c r="DN582" s="17">
        <v>4</v>
      </c>
      <c r="DO582" s="48"/>
      <c r="DP582" s="48"/>
      <c r="DQ582" s="48"/>
      <c r="DR582" s="48"/>
      <c r="DS582" s="49">
        <v>3.8</v>
      </c>
      <c r="DT582" s="49">
        <v>3.6666666666666665</v>
      </c>
      <c r="DU582" s="17">
        <v>3</v>
      </c>
      <c r="DV582" s="49">
        <v>3</v>
      </c>
      <c r="DW582" s="49">
        <v>1.6666666666666667</v>
      </c>
      <c r="DX582" s="49">
        <v>2.5</v>
      </c>
      <c r="DY582" s="153"/>
      <c r="DZ582" s="25">
        <v>3.2</v>
      </c>
      <c r="EA582" s="25">
        <v>3.6666666666666665</v>
      </c>
      <c r="EB582" s="25">
        <v>3.25</v>
      </c>
      <c r="EC582" s="25">
        <v>3</v>
      </c>
      <c r="ED582" s="25">
        <v>2.6666666666666665</v>
      </c>
      <c r="EE582">
        <v>3.25</v>
      </c>
    </row>
    <row r="583" spans="1:135" x14ac:dyDescent="0.2">
      <c r="A583">
        <v>291</v>
      </c>
      <c r="AC583">
        <f t="shared" si="51"/>
        <v>0</v>
      </c>
      <c r="AD583" t="e">
        <f t="shared" si="53"/>
        <v>#DIV/0!</v>
      </c>
      <c r="AP583" s="148">
        <f t="shared" si="54"/>
        <v>0</v>
      </c>
      <c r="AQ583" s="148" t="e">
        <f t="shared" si="52"/>
        <v>#DIV/0!</v>
      </c>
      <c r="CI583" s="148" t="e">
        <f t="shared" si="55"/>
        <v>#DIV/0!</v>
      </c>
    </row>
    <row r="584" spans="1:135" x14ac:dyDescent="0.2">
      <c r="A584">
        <v>292</v>
      </c>
      <c r="B584" s="15">
        <v>912</v>
      </c>
      <c r="C584" s="58"/>
      <c r="D584" cm="1">
        <f t="array" ref="D584">_xlfn.IFS([1]original_ver!D306="Participant",1,[1]original_ver!D306="Non-Participant",0,[1]original_ver!D306="","")</f>
        <v>0</v>
      </c>
      <c r="E584" s="15">
        <v>3</v>
      </c>
      <c r="F584" s="17" cm="1">
        <f t="array" ref="F584">_xlfn.IFS([1]original_ver!F306="ชาย",1,[1]original_ver!F306="หญิง",0,[1]original_ver!F306="","")</f>
        <v>1</v>
      </c>
      <c r="G584" s="15">
        <v>54</v>
      </c>
      <c r="H584" s="17" cm="1">
        <f t="array" ref="H584">_xlfn.IFS([1]original_ver!H306="ไม่มีการศึกษา",0,[1]original_ver!H306="ประถมศึกษา",1,[1]original_ver!H306="มัธยมศึกษาตอนต้น",2,[1]original_ver!H306="มัธยมศึกษาตอนปลาย",3,[1]original_ver!H306="อนุปริญญา (ปวช., ปวส., ฝึกหัดครู)",4,[1]original_ver!H306="ปริญญาตรี",5,[1]original_ver!H306="สูงกว่าปริญญาตรี",6,[1]original_ver!H306="","")</f>
        <v>3</v>
      </c>
      <c r="I584" s="17" cm="1">
        <f t="array" ref="I584">_xlfn.IFS([1]original_ver!I306="โสด",1,[1]original_ver!I306="สมรส/อยู่ด้วยกัน",2,[1]original_ver!I306="หย่าร้าง/แยกกันอยู่",3,[1]original_ver!I306="หม้าย",4,[1]original_ver!I306="","")</f>
        <v>2</v>
      </c>
      <c r="J584" s="15">
        <v>7</v>
      </c>
      <c r="K584" s="15">
        <v>45</v>
      </c>
      <c r="L584" s="17" cm="1">
        <f t="array" ref="L584">_xlfn.IFS([1]original_ver!L306="ใช่",1,[1]original_ver!L306="ไม่ใช่",0,[1]original_ver!L306="","")</f>
        <v>0</v>
      </c>
      <c r="M584" s="17" cm="1">
        <f t="array" ref="M584">_xlfn.IFS([1]original_ver!M306="กู้ยืม",1,[1]original_ver!M306="ไม่กู้ยืม",0,[1]original_ver!M306="","")</f>
        <v>1</v>
      </c>
      <c r="N584" s="17">
        <f>IF($O584&gt;1, 1,0)</f>
        <v>1</v>
      </c>
      <c r="O584" s="23">
        <v>280000</v>
      </c>
      <c r="P584" s="17" cm="1">
        <f t="array" ref="P584">_xlfn.IFS([1]original_ver!O306="ใช่",1,[1]original_ver!O306="ไม่ใช่",0,[1]original_ver!O306="","")</f>
        <v>1</v>
      </c>
      <c r="Q584" s="17"/>
      <c r="R584" s="17">
        <v>1</v>
      </c>
      <c r="S584" s="17">
        <v>1</v>
      </c>
      <c r="T584" s="17">
        <v>95</v>
      </c>
      <c r="U584" s="17">
        <v>89600</v>
      </c>
      <c r="V584" s="53">
        <v>15</v>
      </c>
      <c r="W584" s="20">
        <f>$U584/$T584</f>
        <v>943.15789473684208</v>
      </c>
      <c r="X584" s="48"/>
      <c r="Y584" s="48"/>
      <c r="Z584" s="48"/>
      <c r="AA584" s="48"/>
      <c r="AB584" s="48"/>
      <c r="AC584" s="48">
        <f t="shared" si="51"/>
        <v>89600</v>
      </c>
      <c r="AD584">
        <f t="shared" si="53"/>
        <v>943.15789473684208</v>
      </c>
      <c r="AE584" s="17">
        <v>1</v>
      </c>
      <c r="AF584" s="17">
        <v>1</v>
      </c>
      <c r="AG584" s="17">
        <v>95</v>
      </c>
      <c r="AH584" s="17">
        <v>86800</v>
      </c>
      <c r="AI584" s="18">
        <v>15</v>
      </c>
      <c r="AJ584" s="27">
        <f>$AH584/$AG584</f>
        <v>913.68421052631584</v>
      </c>
      <c r="AK584" s="48"/>
      <c r="AL584" s="48"/>
      <c r="AM584" s="48"/>
      <c r="AN584" s="48"/>
      <c r="AO584" s="48"/>
      <c r="AP584" s="149">
        <f t="shared" si="54"/>
        <v>86800</v>
      </c>
      <c r="AQ584" s="149">
        <f t="shared" si="52"/>
        <v>913.68421052631584</v>
      </c>
      <c r="AR584" s="17">
        <v>3</v>
      </c>
      <c r="AS584" s="17">
        <v>1</v>
      </c>
      <c r="AT584" s="17">
        <v>65</v>
      </c>
      <c r="AU584" s="17">
        <v>670000</v>
      </c>
      <c r="AV584" s="17">
        <v>1.5</v>
      </c>
      <c r="AW584" s="17">
        <f>$AU584/$AT584</f>
        <v>10307.692307692309</v>
      </c>
      <c r="AX584" s="48"/>
      <c r="AY584" s="48"/>
      <c r="AZ584" s="48"/>
      <c r="BA584" s="48"/>
      <c r="BB584" s="48"/>
      <c r="BC584" s="48">
        <f>$AU584+$AZ584</f>
        <v>670000</v>
      </c>
      <c r="BD584" s="48">
        <f>$BC584/$AT584</f>
        <v>10307.692307692309</v>
      </c>
      <c r="BE584" s="17">
        <v>3</v>
      </c>
      <c r="BF584" s="17">
        <v>1</v>
      </c>
      <c r="BG584" s="17">
        <v>65</v>
      </c>
      <c r="BH584" s="17">
        <v>820000</v>
      </c>
      <c r="BI584" s="17">
        <v>1.5</v>
      </c>
      <c r="BJ584" s="17"/>
      <c r="BK584" s="48"/>
      <c r="BL584" s="48"/>
      <c r="BM584" s="48"/>
      <c r="BN584" s="48"/>
      <c r="BP584" s="48">
        <f>$BH584+$BM584</f>
        <v>820000</v>
      </c>
      <c r="BQ584" s="48"/>
      <c r="BR584" s="48"/>
      <c r="BS584" s="48"/>
      <c r="BT584" s="48"/>
      <c r="BU584" s="48"/>
      <c r="BV584" s="48"/>
      <c r="BW584" s="17"/>
      <c r="BX584" s="48"/>
      <c r="BY584" s="48"/>
      <c r="BZ584" s="48"/>
      <c r="CA584" s="48"/>
      <c r="CB584" s="48"/>
      <c r="CC584" s="17"/>
      <c r="CD584" s="49">
        <v>1.75</v>
      </c>
      <c r="CE584" s="49">
        <v>1</v>
      </c>
      <c r="CF584" s="49">
        <v>1.3333333333333333</v>
      </c>
      <c r="CG584" s="49">
        <v>1</v>
      </c>
      <c r="CH584" s="49">
        <v>3</v>
      </c>
      <c r="CI584" s="153">
        <f t="shared" si="55"/>
        <v>1.6166666666666665</v>
      </c>
      <c r="CJ584" s="17">
        <v>1</v>
      </c>
      <c r="CK584" cm="1">
        <f t="array" ref="CK584">_xlfn.IFS([1]original_ver!CH306="จากการเข้าร่วมกิจกรรมอบรม ที่จัดโดยโครงการเกษตรกรปราดเปรื่อง (Smart Farmer)",1,[1]original_ver!CH306="จากการเข้าร่วมกิจกรรมอบรม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ๆ",3,[1]original_ver!CH306="จากการเรียนรู้ผ่านประสบการณ์ของผู้อื่น ได้แก่ เพื่อนบ้าน พี่น้อง เพื่อน และญาติ เป็นต้น",4,[1]original_ver!CH306="ไม่ได้เข้าร่วมกิจกรรมอบรมหรือเรียนรู้ใด ๆ (ข้ามไปข้อ 33)",5)</f>
        <v>4</v>
      </c>
      <c r="CL584" s="15" cm="1">
        <f t="array" ref="CL584">_xlfn.IFS([1]original_ver!CJ306="ความรู้ทางการเกษตรและการใช้เทคโนโลยีสำหรับการผลิตในฟาร์ม",1,[1]original_ver!CJ306="การวางแผนและจัดการฟาร์ม เช่น การเก็บเกี่ยว การเงิน และการวางแผนทางการตลาด",2,[1]original_ver!CJ306="การเป็นผู้ประกอบการทางการเกษตร",3,[1]original_ver!CJ306="การเพิ่มมูลค่าผลผลิต และการแปรรูปผลผลิต (รวมถึงการพัฒนาคุณภาพผลผลิต)",4,[1]original_ver!CJ306="","")</f>
        <v>1</v>
      </c>
      <c r="CM584" s="17">
        <v>3</v>
      </c>
      <c r="CN584" s="17">
        <v>1</v>
      </c>
      <c r="CO584" s="15" cm="1">
        <f t="array" ref="CO584">_xlfn.IFS([1]original_ver!CN306="ความรู้ทางการเกษตรและการใช้เทคโนโลยีสำหรับการผลิตในฟาร์ม",1,[1]original_ver!CN306="การวางแผนและจัดการฟาร์ม เช่น การเก็บเกี่ยว การเงิน และการวางแผนทางการตลาด",2,[1]original_ver!CN306="การเป็นผู้ประกอบการทางการเกษตร",3,[1]original_ver!CN306="การเพิ่มมูลค่าผลผลิต และการแปรรูปผลผลิต (รวมถึงการพัฒนาคุณภาพผลผลิต)",4,[1]original_ver!CN306="","")</f>
        <v>3</v>
      </c>
      <c r="CP584" s="17">
        <v>0</v>
      </c>
      <c r="CQ584" s="48"/>
      <c r="CR584" s="15" cm="1">
        <f t="array" ref="CR584">_xlfn.IFS([1]original_ver!CR306="ประยุกต์",1,[1]original_ver!CR306="ไม่ประยุกต์",0,[1]original_ver!CR306="","")</f>
        <v>1</v>
      </c>
      <c r="CS584" s="15" cm="1">
        <f t="array" ref="CS584">_xlfn.IFS([1]original_ver!CS306="ประยุกต์",1,[1]original_ver!CS306="ไม่ประยุกต์",0,[1]original_ver!CS306="","")</f>
        <v>1</v>
      </c>
      <c r="CT584" s="48"/>
      <c r="CU584" s="15" cm="1">
        <f t="array" ref="CU584">_xlfn.IFS([1]original_ver!CV306="ประยุกต์",1,[1]original_ver!CV306="ไม่ประยุกต์",0,[1]original_ver!CV306="","")</f>
        <v>1</v>
      </c>
      <c r="CV584" s="48"/>
      <c r="CW584" s="15" cm="1">
        <f t="array" ref="CW584">_xlfn.IFS([1]original_ver!CY306="ประยุกต์",1,[1]original_ver!CY306="ไม่ประยุกต์",0,[1]original_ver!CY306="","")</f>
        <v>1</v>
      </c>
      <c r="CX584" s="48"/>
      <c r="CY584" s="15" cm="1">
        <f t="array" ref="CY584">_xlfn.IFS([1]original_ver!DB306="ประยุกต์",1,[1]original_ver!DB306="ไม่ประยุกต์",0,[1]original_ver!DB306="","")</f>
        <v>1</v>
      </c>
      <c r="CZ584" s="48"/>
      <c r="DA584" s="48">
        <v>0</v>
      </c>
      <c r="DB584" s="48">
        <v>0</v>
      </c>
      <c r="DC584" s="48">
        <v>0</v>
      </c>
      <c r="DD584" s="48">
        <v>0</v>
      </c>
      <c r="DE584" s="48">
        <v>0</v>
      </c>
      <c r="DF584" s="48">
        <v>0</v>
      </c>
      <c r="DG584" s="17">
        <v>3</v>
      </c>
      <c r="DH584" s="17">
        <v>2</v>
      </c>
      <c r="DI584" s="17">
        <v>1</v>
      </c>
      <c r="DJ584" s="17">
        <v>1</v>
      </c>
      <c r="DK584" s="48"/>
      <c r="DL584" s="48"/>
      <c r="DM584" s="17">
        <v>2</v>
      </c>
      <c r="DN584" s="17">
        <v>1</v>
      </c>
      <c r="DO584" s="48"/>
      <c r="DP584" s="48"/>
      <c r="DQ584" s="48"/>
      <c r="DR584" s="48"/>
      <c r="DS584" s="49">
        <v>4.2</v>
      </c>
      <c r="DT584" s="49">
        <v>3.3333333333333335</v>
      </c>
      <c r="DU584" s="17">
        <v>3.25</v>
      </c>
      <c r="DV584" s="49">
        <v>3.4</v>
      </c>
      <c r="DW584" s="49">
        <v>3</v>
      </c>
      <c r="DX584" s="49">
        <v>3.5</v>
      </c>
      <c r="DY584" s="153"/>
      <c r="DZ584" s="25">
        <v>4.4000000000000004</v>
      </c>
      <c r="EA584" s="25">
        <v>4.333333333333333</v>
      </c>
      <c r="EB584" s="25">
        <v>5</v>
      </c>
      <c r="EC584" s="25">
        <v>4.4000000000000004</v>
      </c>
      <c r="ED584" s="25">
        <v>4.333333333333333</v>
      </c>
      <c r="EE584">
        <v>4.75</v>
      </c>
    </row>
    <row r="585" spans="1:135" x14ac:dyDescent="0.2">
      <c r="A585">
        <v>292</v>
      </c>
      <c r="AC585">
        <f t="shared" si="51"/>
        <v>0</v>
      </c>
      <c r="AD585" t="e">
        <f t="shared" si="53"/>
        <v>#DIV/0!</v>
      </c>
      <c r="AP585" s="148">
        <f t="shared" si="54"/>
        <v>0</v>
      </c>
      <c r="AQ585" s="148" t="e">
        <f t="shared" si="52"/>
        <v>#DIV/0!</v>
      </c>
      <c r="CI585" s="148" t="e">
        <f t="shared" si="55"/>
        <v>#DIV/0!</v>
      </c>
    </row>
    <row r="586" spans="1:135" x14ac:dyDescent="0.2">
      <c r="A586">
        <v>293</v>
      </c>
      <c r="B586" s="15">
        <v>913</v>
      </c>
      <c r="C586" s="47" t="s">
        <v>850</v>
      </c>
      <c r="D586" cm="1">
        <f t="array" ref="D586">_xlfn.IFS([1]original_ver!D307="Participant",1,[1]original_ver!D307="Non-Participant",0,[1]original_ver!D307="","")</f>
        <v>0</v>
      </c>
      <c r="E586" s="15">
        <v>3</v>
      </c>
      <c r="F586" s="17" cm="1">
        <f t="array" ref="F586">_xlfn.IFS([1]original_ver!F307="ชาย",1,[1]original_ver!F307="หญิง",0,[1]original_ver!F307="","")</f>
        <v>0</v>
      </c>
      <c r="G586" s="15">
        <v>53</v>
      </c>
      <c r="H586" s="17" cm="1">
        <f t="array" ref="H586">_xlfn.IFS([1]original_ver!H307="ไม่มีการศึกษา",0,[1]original_ver!H307="ประถมศึกษา",1,[1]original_ver!H307="มัธยมศึกษาตอนต้น",2,[1]original_ver!H307="มัธยมศึกษาตอนปลาย",3,[1]original_ver!H307="อนุปริญญา (ปวช., ปวส., ฝึกหัดครู)",4,[1]original_ver!H307="ปริญญาตรี",5,[1]original_ver!H307="สูงกว่าปริญญาตรี",6,[1]original_ver!H307="","")</f>
        <v>2</v>
      </c>
      <c r="I586" s="17" cm="1">
        <f t="array" ref="I586">_xlfn.IFS([1]original_ver!I307="โสด",1,[1]original_ver!I307="สมรส/อยู่ด้วยกัน",2,[1]original_ver!I307="หย่าร้าง/แยกกันอยู่",3,[1]original_ver!I307="หม้าย",4,[1]original_ver!I307="","")</f>
        <v>2</v>
      </c>
      <c r="J586" s="15">
        <v>5</v>
      </c>
      <c r="K586" s="15">
        <v>30</v>
      </c>
      <c r="L586" s="17" cm="1">
        <f t="array" ref="L586">_xlfn.IFS([1]original_ver!L307="ใช่",1,[1]original_ver!L307="ไม่ใช่",0,[1]original_ver!L307="","")</f>
        <v>0</v>
      </c>
      <c r="M586" s="17" cm="1">
        <f t="array" ref="M586">_xlfn.IFS([1]original_ver!M307="กู้ยืม",1,[1]original_ver!M307="ไม่กู้ยืม",0,[1]original_ver!M307="","")</f>
        <v>1</v>
      </c>
      <c r="N586" s="17">
        <f>IF($O586&gt;1, 1,0)</f>
        <v>1</v>
      </c>
      <c r="O586" s="23">
        <v>200000</v>
      </c>
      <c r="P586" s="17" cm="1">
        <f t="array" ref="P586">_xlfn.IFS([1]original_ver!O307="ใช่",1,[1]original_ver!O307="ไม่ใช่",0,[1]original_ver!O307="","")</f>
        <v>0</v>
      </c>
      <c r="Q586" s="17"/>
      <c r="R586" s="17">
        <v>1</v>
      </c>
      <c r="S586" s="17">
        <v>1</v>
      </c>
      <c r="T586" s="17">
        <v>34</v>
      </c>
      <c r="U586" s="17">
        <v>27200</v>
      </c>
      <c r="V586" s="53">
        <v>11.2</v>
      </c>
      <c r="W586" s="20">
        <f>$U586/$T586</f>
        <v>800</v>
      </c>
      <c r="X586" s="48"/>
      <c r="Y586" s="17" t="s">
        <v>851</v>
      </c>
      <c r="Z586" s="48"/>
      <c r="AA586" s="48"/>
      <c r="AB586" s="48"/>
      <c r="AC586" s="48">
        <f t="shared" si="51"/>
        <v>27200</v>
      </c>
      <c r="AD586">
        <f t="shared" si="53"/>
        <v>800</v>
      </c>
      <c r="AE586" s="17">
        <v>1</v>
      </c>
      <c r="AF586" s="17">
        <v>1</v>
      </c>
      <c r="AG586" s="17">
        <v>34</v>
      </c>
      <c r="AH586" s="17">
        <v>25300</v>
      </c>
      <c r="AI586" s="18">
        <v>10.199999999999999</v>
      </c>
      <c r="AJ586" s="27">
        <f>$AH586/$AG586</f>
        <v>744.11764705882354</v>
      </c>
      <c r="AK586" s="48"/>
      <c r="AL586" s="48"/>
      <c r="AM586" s="48"/>
      <c r="AN586" s="48"/>
      <c r="AO586" s="48"/>
      <c r="AP586" s="149">
        <f t="shared" si="54"/>
        <v>25300</v>
      </c>
      <c r="AQ586" s="149">
        <f t="shared" si="52"/>
        <v>744.11764705882354</v>
      </c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9">
        <v>2</v>
      </c>
      <c r="CE586" s="49">
        <v>1.3333333333333333</v>
      </c>
      <c r="CF586" s="49">
        <v>2</v>
      </c>
      <c r="CG586" s="49">
        <v>1</v>
      </c>
      <c r="CH586" s="49">
        <v>3.5</v>
      </c>
      <c r="CI586" s="153">
        <f t="shared" si="55"/>
        <v>1.9666666666666663</v>
      </c>
      <c r="CJ586" s="17">
        <v>1</v>
      </c>
      <c r="CK586" cm="1">
        <f t="array" ref="CK586">_xlfn.IFS([1]original_ver!CH307="จากการเข้าร่วมกิจกรรมอบรม ที่จัดโดยโครงการเกษตรกรปราดเปรื่อง (Smart Farmer)",1,[1]original_ver!CH307="จากการเข้าร่วมกิจกรรมอบรม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ๆ",3,[1]original_ver!CH307="จากการเรียนรู้ผ่านประสบการณ์ของผู้อื่น ได้แก่ เพื่อนบ้าน พี่น้อง เพื่อน และญาติ เป็นต้น",4,[1]original_ver!CH307="ไม่ได้เข้าร่วมกิจกรรมอบรมหรือเรียนรู้ใด ๆ (ข้ามไปข้อ 33)",5)</f>
        <v>5</v>
      </c>
      <c r="CL586" s="15" t="str" cm="1">
        <f t="array" ref="CL586">_xlfn.IFS([1]original_ver!CJ307="ความรู้ทางการเกษตรและการใช้เทคโนโลยีสำหรับการผลิตในฟาร์ม",1,[1]original_ver!CJ307="การวางแผนและจัดการฟาร์ม เช่น การเก็บเกี่ยว การเงิน และการวางแผนทางการตลาด",2,[1]original_ver!CJ307="การเป็นผู้ประกอบการทางการเกษตร",3,[1]original_ver!CJ307="การเพิ่มมูลค่าผลผลิต และการแปรรูปผลผลิต (รวมถึงการพัฒนาคุณภาพผลผลิต)",4,[1]original_ver!CJ307="","")</f>
        <v/>
      </c>
      <c r="CM586" s="48"/>
      <c r="CN586" s="48"/>
      <c r="CO586" s="15" t="str" cm="1">
        <f t="array" ref="CO586">_xlfn.IFS([1]original_ver!CN307="ความรู้ทางการเกษตรและการใช้เทคโนโลยีสำหรับการผลิตในฟาร์ม",1,[1]original_ver!CN307="การวางแผนและจัดการฟาร์ม เช่น การเก็บเกี่ยว การเงิน และการวางแผนทางการตลาด",2,[1]original_ver!CN307="การเป็นผู้ประกอบการทางการเกษตร",3,[1]original_ver!CN307="การเพิ่มมูลค่าผลผลิต และการแปรรูปผลผลิต (รวมถึงการพัฒนาคุณภาพผลผลิต)",4,[1]original_ver!CN307="","")</f>
        <v/>
      </c>
      <c r="CP586" s="48"/>
      <c r="CQ586" s="48"/>
      <c r="CR586" s="15" t="str" cm="1">
        <f t="array" ref="CR586">_xlfn.IFS([1]original_ver!CR307="ประยุกต์",1,[1]original_ver!CR307="ไม่ประยุกต์",0,[1]original_ver!CR307="","")</f>
        <v/>
      </c>
      <c r="CS586" s="15" t="str" cm="1">
        <f t="array" ref="CS586">_xlfn.IFS([1]original_ver!CS307="ประยุกต์",1,[1]original_ver!CS307="ไม่ประยุกต์",0,[1]original_ver!CS307="","")</f>
        <v/>
      </c>
      <c r="CT586" s="48"/>
      <c r="CU586" s="15" t="str" cm="1">
        <f t="array" ref="CU586">_xlfn.IFS([1]original_ver!CV307="ประยุกต์",1,[1]original_ver!CV307="ไม่ประยุกต์",0,[1]original_ver!CV307="","")</f>
        <v/>
      </c>
      <c r="CV586" s="48"/>
      <c r="CW586" s="15" t="str" cm="1">
        <f t="array" ref="CW586">_xlfn.IFS([1]original_ver!CY307="ประยุกต์",1,[1]original_ver!CY307="ไม่ประยุกต์",0,[1]original_ver!CY307="","")</f>
        <v/>
      </c>
      <c r="CX586" s="48"/>
      <c r="CY586" s="15" t="str" cm="1">
        <f t="array" ref="CY586">_xlfn.IFS([1]original_ver!DB307="ประยุกต์",1,[1]original_ver!DB307="ไม่ประยุกต์",0,[1]original_ver!DB307="","")</f>
        <v/>
      </c>
      <c r="CZ586" s="48"/>
      <c r="DA586" s="48"/>
      <c r="DB586" s="48"/>
      <c r="DC586" s="48"/>
      <c r="DD586" s="48"/>
      <c r="DE586" s="48"/>
      <c r="DF586" s="48"/>
      <c r="DG586" s="17">
        <v>3</v>
      </c>
      <c r="DH586" s="17">
        <v>1</v>
      </c>
      <c r="DI586" s="17">
        <v>1</v>
      </c>
      <c r="DJ586" s="17">
        <v>2</v>
      </c>
      <c r="DK586" s="48"/>
      <c r="DL586" s="48"/>
      <c r="DM586" s="17">
        <v>2</v>
      </c>
      <c r="DN586" s="17">
        <v>1</v>
      </c>
      <c r="DO586" s="48"/>
      <c r="DP586" s="48"/>
      <c r="DQ586" s="48"/>
      <c r="DR586" s="48"/>
      <c r="DS586" s="49">
        <v>2.5</v>
      </c>
      <c r="DT586" s="49">
        <v>2.3333333333333335</v>
      </c>
      <c r="DU586" s="17">
        <v>2.5</v>
      </c>
      <c r="DV586" s="49">
        <v>3.2</v>
      </c>
      <c r="DW586" s="49">
        <v>1.3333333333333333</v>
      </c>
      <c r="DX586" s="49">
        <v>2.25</v>
      </c>
      <c r="DY586" s="153"/>
      <c r="DZ586" s="25">
        <v>3</v>
      </c>
      <c r="EA586" s="25">
        <v>4</v>
      </c>
      <c r="EB586" s="25">
        <v>2.75</v>
      </c>
      <c r="EC586" s="25">
        <v>3.2</v>
      </c>
      <c r="ED586" s="25">
        <v>2.3333333333333335</v>
      </c>
      <c r="EE586">
        <v>3.5</v>
      </c>
    </row>
    <row r="587" spans="1:135" x14ac:dyDescent="0.2">
      <c r="A587">
        <v>293</v>
      </c>
      <c r="AC587">
        <f t="shared" si="51"/>
        <v>0</v>
      </c>
      <c r="AD587" t="e">
        <f t="shared" si="53"/>
        <v>#DIV/0!</v>
      </c>
      <c r="AP587" s="148">
        <f t="shared" si="54"/>
        <v>0</v>
      </c>
      <c r="AQ587" s="148" t="e">
        <f t="shared" si="52"/>
        <v>#DIV/0!</v>
      </c>
      <c r="CI587" s="148" t="e">
        <f t="shared" si="55"/>
        <v>#DIV/0!</v>
      </c>
    </row>
    <row r="588" spans="1:135" x14ac:dyDescent="0.2">
      <c r="A588">
        <v>294</v>
      </c>
      <c r="B588" s="15">
        <v>914</v>
      </c>
      <c r="C588" s="58"/>
      <c r="D588" cm="1">
        <f t="array" ref="D588">_xlfn.IFS([1]original_ver!D308="Participant",1,[1]original_ver!D308="Non-Participant",0,[1]original_ver!D308="","")</f>
        <v>0</v>
      </c>
      <c r="E588" s="15">
        <v>3</v>
      </c>
      <c r="F588" s="17" cm="1">
        <f t="array" ref="F588">_xlfn.IFS([1]original_ver!F308="ชาย",1,[1]original_ver!F308="หญิง",0,[1]original_ver!F308="","")</f>
        <v>1</v>
      </c>
      <c r="G588" s="15">
        <v>72</v>
      </c>
      <c r="H588" s="17" cm="1">
        <f t="array" ref="H588">_xlfn.IFS([1]original_ver!H308="ไม่มีการศึกษา",0,[1]original_ver!H308="ประถมศึกษา",1,[1]original_ver!H308="มัธยมศึกษาตอนต้น",2,[1]original_ver!H308="มัธยมศึกษาตอนปลาย",3,[1]original_ver!H308="อนุปริญญา (ปวช., ปวส., ฝึกหัดครู)",4,[1]original_ver!H308="ปริญญาตรี",5,[1]original_ver!H308="สูงกว่าปริญญาตรี",6,[1]original_ver!H308="","")</f>
        <v>1</v>
      </c>
      <c r="I588" s="17" cm="1">
        <f t="array" ref="I588">_xlfn.IFS([1]original_ver!I308="โสด",1,[1]original_ver!I308="สมรส/อยู่ด้วยกัน",2,[1]original_ver!I308="หย่าร้าง/แยกกันอยู่",3,[1]original_ver!I308="หม้าย",4,[1]original_ver!I308="","")</f>
        <v>2</v>
      </c>
      <c r="J588" s="15">
        <v>4</v>
      </c>
      <c r="K588" s="15">
        <v>46</v>
      </c>
      <c r="L588" s="17" cm="1">
        <f t="array" ref="L588">_xlfn.IFS([1]original_ver!L308="ใช่",1,[1]original_ver!L308="ไม่ใช่",0,[1]original_ver!L308="","")</f>
        <v>0</v>
      </c>
      <c r="M588" s="17" cm="1">
        <f t="array" ref="M588">_xlfn.IFS([1]original_ver!M308="กู้ยืม",1,[1]original_ver!M308="ไม่กู้ยืม",0,[1]original_ver!M308="","")</f>
        <v>1</v>
      </c>
      <c r="N588" s="17">
        <f>IF($O588&gt;1, 1,0)</f>
        <v>1</v>
      </c>
      <c r="O588" s="23">
        <v>100000</v>
      </c>
      <c r="P588" s="17" cm="1">
        <f t="array" ref="P588">_xlfn.IFS([1]original_ver!O308="ใช่",1,[1]original_ver!O308="ไม่ใช่",0,[1]original_ver!O308="","")</f>
        <v>0</v>
      </c>
      <c r="Q588" s="17"/>
      <c r="R588" s="17">
        <v>1</v>
      </c>
      <c r="S588" s="17">
        <v>1</v>
      </c>
      <c r="T588" s="17">
        <v>35</v>
      </c>
      <c r="U588" s="17">
        <v>29564</v>
      </c>
      <c r="V588" s="53">
        <v>10.199999999999999</v>
      </c>
      <c r="W588" s="20">
        <f>$U588/$T588</f>
        <v>844.68571428571431</v>
      </c>
      <c r="X588" s="48"/>
      <c r="Y588" s="48"/>
      <c r="Z588" s="48"/>
      <c r="AA588" s="48"/>
      <c r="AB588" s="48"/>
      <c r="AC588" s="48">
        <f t="shared" si="51"/>
        <v>29564</v>
      </c>
      <c r="AD588">
        <f t="shared" si="53"/>
        <v>844.68571428571431</v>
      </c>
      <c r="AE588" s="17">
        <v>1</v>
      </c>
      <c r="AF588" s="17">
        <v>1</v>
      </c>
      <c r="AG588" s="17">
        <v>35</v>
      </c>
      <c r="AH588" s="17">
        <v>26075</v>
      </c>
      <c r="AI588" s="18">
        <v>10.199999999999999</v>
      </c>
      <c r="AJ588" s="27">
        <f>$AH588/$AG588</f>
        <v>745</v>
      </c>
      <c r="AK588" s="48"/>
      <c r="AL588" s="48"/>
      <c r="AM588" s="48"/>
      <c r="AN588" s="48"/>
      <c r="AO588" s="48"/>
      <c r="AP588" s="149">
        <f t="shared" si="54"/>
        <v>26075</v>
      </c>
      <c r="AQ588" s="149">
        <f t="shared" si="52"/>
        <v>745</v>
      </c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9">
        <v>1.25</v>
      </c>
      <c r="CE588" s="49">
        <v>2.6666666666666665</v>
      </c>
      <c r="CF588" s="49">
        <v>2</v>
      </c>
      <c r="CG588" s="49">
        <v>1</v>
      </c>
      <c r="CH588" s="49">
        <v>1</v>
      </c>
      <c r="CI588" s="153">
        <f t="shared" si="55"/>
        <v>1.5833333333333333</v>
      </c>
      <c r="CJ588" s="17">
        <v>2</v>
      </c>
      <c r="CK588" cm="1">
        <f t="array" ref="CK588">_xlfn.IFS([1]original_ver!CH308="จากการเข้าร่วมกิจกรรมอบรม ที่จัดโดยโครงการเกษตรกรปราดเปรื่อง (Smart Farmer)",1,[1]original_ver!CH308="จากการเข้าร่วมกิจกรรมอบรม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ๆ",3,[1]original_ver!CH308="จากการเรียนรู้ผ่านประสบการณ์ของผู้อื่น ได้แก่ เพื่อนบ้าน พี่น้อง เพื่อน และญาติ เป็นต้น",4,[1]original_ver!CH308="ไม่ได้เข้าร่วมกิจกรรมอบรมหรือเรียนรู้ใด ๆ (ข้ามไปข้อ 33)",5)</f>
        <v>5</v>
      </c>
      <c r="CL588" s="15" t="str" cm="1">
        <f t="array" ref="CL588">_xlfn.IFS([1]original_ver!CJ308="ความรู้ทางการเกษตรและการใช้เทคโนโลยีสำหรับการผลิตในฟาร์ม",1,[1]original_ver!CJ308="การวางแผนและจัดการฟาร์ม เช่น การเก็บเกี่ยว การเงิน และการวางแผนทางการตลาด",2,[1]original_ver!CJ308="การเป็นผู้ประกอบการทางการเกษตร",3,[1]original_ver!CJ308="การเพิ่มมูลค่าผลผลิต และการแปรรูปผลผลิต (รวมถึงการพัฒนาคุณภาพผลผลิต)",4,[1]original_ver!CJ308="","")</f>
        <v/>
      </c>
      <c r="CM588" s="48"/>
      <c r="CN588" s="48"/>
      <c r="CO588" s="15" t="str" cm="1">
        <f t="array" ref="CO588">_xlfn.IFS([1]original_ver!CN308="ความรู้ทางการเกษตรและการใช้เทคโนโลยีสำหรับการผลิตในฟาร์ม",1,[1]original_ver!CN308="การวางแผนและจัดการฟาร์ม เช่น การเก็บเกี่ยว การเงิน และการวางแผนทางการตลาด",2,[1]original_ver!CN308="การเป็นผู้ประกอบการทางการเกษตร",3,[1]original_ver!CN308="การเพิ่มมูลค่าผลผลิต และการแปรรูปผลผลิต (รวมถึงการพัฒนาคุณภาพผลผลิต)",4,[1]original_ver!CN308="","")</f>
        <v/>
      </c>
      <c r="CP588" s="48"/>
      <c r="CQ588" s="48"/>
      <c r="CR588" s="15" t="str" cm="1">
        <f t="array" ref="CR588">_xlfn.IFS([1]original_ver!CR308="ประยุกต์",1,[1]original_ver!CR308="ไม่ประยุกต์",0,[1]original_ver!CR308="","")</f>
        <v/>
      </c>
      <c r="CS588" s="15" t="str" cm="1">
        <f t="array" ref="CS588">_xlfn.IFS([1]original_ver!CS308="ประยุกต์",1,[1]original_ver!CS308="ไม่ประยุกต์",0,[1]original_ver!CS308="","")</f>
        <v/>
      </c>
      <c r="CT588" s="48"/>
      <c r="CU588" s="15" t="str" cm="1">
        <f t="array" ref="CU588">_xlfn.IFS([1]original_ver!CV308="ประยุกต์",1,[1]original_ver!CV308="ไม่ประยุกต์",0,[1]original_ver!CV308="","")</f>
        <v/>
      </c>
      <c r="CV588" s="48"/>
      <c r="CW588" s="15" t="str" cm="1">
        <f t="array" ref="CW588">_xlfn.IFS([1]original_ver!CY308="ประยุกต์",1,[1]original_ver!CY308="ไม่ประยุกต์",0,[1]original_ver!CY308="","")</f>
        <v/>
      </c>
      <c r="CX588" s="48"/>
      <c r="CY588" s="15" t="str" cm="1">
        <f t="array" ref="CY588">_xlfn.IFS([1]original_ver!DB308="ประยุกต์",1,[1]original_ver!DB308="ไม่ประยุกต์",0,[1]original_ver!DB308="","")</f>
        <v/>
      </c>
      <c r="CZ588" s="48"/>
      <c r="DA588" s="48"/>
      <c r="DB588" s="48"/>
      <c r="DC588" s="48"/>
      <c r="DD588" s="48"/>
      <c r="DE588" s="48"/>
      <c r="DF588" s="48"/>
      <c r="DG588" s="17">
        <v>3</v>
      </c>
      <c r="DH588" s="17">
        <v>3</v>
      </c>
      <c r="DI588" s="17">
        <v>1</v>
      </c>
      <c r="DJ588" s="17">
        <v>2</v>
      </c>
      <c r="DK588" s="48"/>
      <c r="DL588" s="48"/>
      <c r="DM588" s="17">
        <v>2</v>
      </c>
      <c r="DN588" s="17">
        <v>2</v>
      </c>
      <c r="DO588" s="48"/>
      <c r="DP588" s="48"/>
      <c r="DQ588" s="48"/>
      <c r="DR588" s="48"/>
      <c r="DS588" s="49">
        <v>3</v>
      </c>
      <c r="DT588" s="49">
        <v>3.3333333333333335</v>
      </c>
      <c r="DU588" s="17">
        <v>2.75</v>
      </c>
      <c r="DV588" s="49">
        <v>2.2000000000000002</v>
      </c>
      <c r="DW588" s="49">
        <v>1.6666666666666667</v>
      </c>
      <c r="DX588" s="49">
        <v>2</v>
      </c>
      <c r="DY588" s="153"/>
      <c r="DZ588" s="25">
        <v>3.4</v>
      </c>
      <c r="EA588" s="25">
        <v>4.333333333333333</v>
      </c>
      <c r="EB588" s="25">
        <v>3.25</v>
      </c>
      <c r="EC588" s="25">
        <v>3.2</v>
      </c>
      <c r="ED588" s="25">
        <v>2</v>
      </c>
      <c r="EE588">
        <v>2.25</v>
      </c>
    </row>
    <row r="589" spans="1:135" x14ac:dyDescent="0.2">
      <c r="A589">
        <v>294</v>
      </c>
      <c r="AC589">
        <f t="shared" si="51"/>
        <v>0</v>
      </c>
      <c r="AD589" t="e">
        <f t="shared" si="53"/>
        <v>#DIV/0!</v>
      </c>
      <c r="AP589" s="148">
        <f t="shared" si="54"/>
        <v>0</v>
      </c>
      <c r="AQ589" s="148" t="e">
        <f t="shared" si="52"/>
        <v>#DIV/0!</v>
      </c>
      <c r="CI589" s="148" t="e">
        <f t="shared" si="55"/>
        <v>#DIV/0!</v>
      </c>
    </row>
    <row r="590" spans="1:135" x14ac:dyDescent="0.2">
      <c r="A590">
        <v>295</v>
      </c>
      <c r="B590" s="15">
        <v>915</v>
      </c>
      <c r="C590" s="58"/>
      <c r="D590" cm="1">
        <f t="array" ref="D590">_xlfn.IFS([1]original_ver!D309="Participant",1,[1]original_ver!D309="Non-Participant",0,[1]original_ver!D309="","")</f>
        <v>0</v>
      </c>
      <c r="E590" s="15">
        <v>3</v>
      </c>
      <c r="F590" s="17" cm="1">
        <f t="array" ref="F590">_xlfn.IFS([1]original_ver!F309="ชาย",1,[1]original_ver!F309="หญิง",0,[1]original_ver!F309="","")</f>
        <v>0</v>
      </c>
      <c r="G590" s="15">
        <v>61</v>
      </c>
      <c r="H590" s="17" cm="1">
        <f t="array" ref="H590">_xlfn.IFS([1]original_ver!H309="ไม่มีการศึกษา",0,[1]original_ver!H309="ประถมศึกษา",1,[1]original_ver!H309="มัธยมศึกษาตอนต้น",2,[1]original_ver!H309="มัธยมศึกษาตอนปลาย",3,[1]original_ver!H309="อนุปริญญา (ปวช., ปวส., ฝึกหัดครู)",4,[1]original_ver!H309="ปริญญาตรี",5,[1]original_ver!H309="สูงกว่าปริญญาตรี",6,[1]original_ver!H309="","")</f>
        <v>1</v>
      </c>
      <c r="I590" s="17" cm="1">
        <f t="array" ref="I590">_xlfn.IFS([1]original_ver!I309="โสด",1,[1]original_ver!I309="สมรส/อยู่ด้วยกัน",2,[1]original_ver!I309="หย่าร้าง/แยกกันอยู่",3,[1]original_ver!I309="หม้าย",4,[1]original_ver!I309="","")</f>
        <v>2</v>
      </c>
      <c r="J590" s="15">
        <v>7</v>
      </c>
      <c r="K590" s="15">
        <v>41</v>
      </c>
      <c r="L590" s="17" cm="1">
        <f t="array" ref="L590">_xlfn.IFS([1]original_ver!L309="ใช่",1,[1]original_ver!L309="ไม่ใช่",0,[1]original_ver!L309="","")</f>
        <v>0</v>
      </c>
      <c r="M590" s="17" cm="1">
        <f t="array" ref="M590">_xlfn.IFS([1]original_ver!M309="กู้ยืม",1,[1]original_ver!M309="ไม่กู้ยืม",0,[1]original_ver!M309="","")</f>
        <v>0</v>
      </c>
      <c r="N590" s="17">
        <f>IF($O590&gt;1, 1,0)</f>
        <v>1</v>
      </c>
      <c r="O590" s="23">
        <v>240000</v>
      </c>
      <c r="P590" s="17" cm="1">
        <f t="array" ref="P590">_xlfn.IFS([1]original_ver!O309="ใช่",1,[1]original_ver!O309="ไม่ใช่",0,[1]original_ver!O309="","")</f>
        <v>0</v>
      </c>
      <c r="Q590" s="17"/>
      <c r="R590" s="17">
        <v>1</v>
      </c>
      <c r="S590" s="17">
        <v>1</v>
      </c>
      <c r="T590" s="17">
        <v>10</v>
      </c>
      <c r="U590" s="17">
        <v>8957</v>
      </c>
      <c r="V590" s="53">
        <v>11.2</v>
      </c>
      <c r="W590" s="20">
        <f>$U590/$T590</f>
        <v>895.7</v>
      </c>
      <c r="X590" s="48"/>
      <c r="Y590" s="48"/>
      <c r="Z590" s="48"/>
      <c r="AA590" s="48"/>
      <c r="AB590" s="48"/>
      <c r="AC590" s="48">
        <f t="shared" si="51"/>
        <v>8957</v>
      </c>
      <c r="AD590">
        <f t="shared" si="53"/>
        <v>895.7</v>
      </c>
      <c r="AE590" s="17">
        <v>1</v>
      </c>
      <c r="AF590" s="17">
        <v>1</v>
      </c>
      <c r="AG590" s="17">
        <v>10</v>
      </c>
      <c r="AH590" s="17">
        <v>8800</v>
      </c>
      <c r="AI590" s="18">
        <v>10</v>
      </c>
      <c r="AJ590" s="27">
        <f>$AH590/$AG590</f>
        <v>880</v>
      </c>
      <c r="AK590" s="48"/>
      <c r="AL590" s="48"/>
      <c r="AM590" s="48"/>
      <c r="AN590" s="48"/>
      <c r="AO590" s="48"/>
      <c r="AP590" s="149">
        <f t="shared" si="54"/>
        <v>8800</v>
      </c>
      <c r="AQ590" s="149">
        <f t="shared" si="52"/>
        <v>880</v>
      </c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9">
        <v>1.5</v>
      </c>
      <c r="CE590" s="49">
        <v>1.3333333333333333</v>
      </c>
      <c r="CF590" s="49">
        <v>1.3333333333333333</v>
      </c>
      <c r="CG590" s="49">
        <v>1</v>
      </c>
      <c r="CH590" s="49">
        <v>2</v>
      </c>
      <c r="CI590" s="153">
        <f t="shared" si="55"/>
        <v>1.4333333333333331</v>
      </c>
      <c r="CJ590" s="17">
        <v>1</v>
      </c>
      <c r="CK590" cm="1">
        <f t="array" ref="CK590">_xlfn.IFS([1]original_ver!CH309="จากการเข้าร่วมกิจกรรมอบรม ที่จัดโดยโครงการเกษตรกรปราดเปรื่อง (Smart Farmer)",1,[1]original_ver!CH309="จากการเข้าร่วมกิจกรรมอบรม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ๆ",3,[1]original_ver!CH309="จากการเรียนรู้ผ่านประสบการณ์ของผู้อื่น ได้แก่ เพื่อนบ้าน พี่น้อง เพื่อน และญาติ เป็นต้น",4,[1]original_ver!CH309="ไม่ได้เข้าร่วมกิจกรรมอบรมหรือเรียนรู้ใด ๆ (ข้ามไปข้อ 33)",5)</f>
        <v>4</v>
      </c>
      <c r="CL590" s="15" cm="1">
        <f t="array" ref="CL590">_xlfn.IFS([1]original_ver!CJ309="ความรู้ทางการเกษตรและการใช้เทคโนโลยีสำหรับการผลิตในฟาร์ม",1,[1]original_ver!CJ309="การวางแผนและจัดการฟาร์ม เช่น การเก็บเกี่ยว การเงิน และการวางแผนทางการตลาด",2,[1]original_ver!CJ309="การเป็นผู้ประกอบการทางการเกษตร",3,[1]original_ver!CJ309="การเพิ่มมูลค่าผลผลิต และการแปรรูปผลผลิต (รวมถึงการพัฒนาคุณภาพผลผลิต)",4,[1]original_ver!CJ309="","")</f>
        <v>2</v>
      </c>
      <c r="CM590" s="17">
        <v>4</v>
      </c>
      <c r="CN590" s="17">
        <v>4</v>
      </c>
      <c r="CO590" s="15" cm="1">
        <f t="array" ref="CO590">_xlfn.IFS([1]original_ver!CN309="ความรู้ทางการเกษตรและการใช้เทคโนโลยีสำหรับการผลิตในฟาร์ม",1,[1]original_ver!CN309="การวางแผนและจัดการฟาร์ม เช่น การเก็บเกี่ยว การเงิน และการวางแผนทางการตลาด",2,[1]original_ver!CN309="การเป็นผู้ประกอบการทางการเกษตร",3,[1]original_ver!CN309="การเพิ่มมูลค่าผลผลิต และการแปรรูปผลผลิต (รวมถึงการพัฒนาคุณภาพผลผลิต)",4,[1]original_ver!CN309="","")</f>
        <v>3</v>
      </c>
      <c r="CP590" s="17">
        <v>0</v>
      </c>
      <c r="CQ590" s="48"/>
      <c r="CR590" s="15" cm="1">
        <f t="array" ref="CR590">_xlfn.IFS([1]original_ver!CR309="ประยุกต์",1,[1]original_ver!CR309="ไม่ประยุกต์",0,[1]original_ver!CR309="","")</f>
        <v>1</v>
      </c>
      <c r="CS590" s="15" cm="1">
        <f t="array" ref="CS590">_xlfn.IFS([1]original_ver!CS309="ประยุกต์",1,[1]original_ver!CS309="ไม่ประยุกต์",0,[1]original_ver!CS309="","")</f>
        <v>0</v>
      </c>
      <c r="CT590" s="17">
        <v>1</v>
      </c>
      <c r="CU590" s="15" cm="1">
        <f t="array" ref="CU590">_xlfn.IFS([1]original_ver!CV309="ประยุกต์",1,[1]original_ver!CV309="ไม่ประยุกต์",0,[1]original_ver!CV309="","")</f>
        <v>1</v>
      </c>
      <c r="CV590" s="48"/>
      <c r="CW590" s="15" cm="1">
        <f t="array" ref="CW590">_xlfn.IFS([1]original_ver!CY309="ประยุกต์",1,[1]original_ver!CY309="ไม่ประยุกต์",0,[1]original_ver!CY309="","")</f>
        <v>0</v>
      </c>
      <c r="CX590" s="17">
        <v>1</v>
      </c>
      <c r="CY590" s="15" cm="1">
        <f t="array" ref="CY590">_xlfn.IFS([1]original_ver!DB309="ประยุกต์",1,[1]original_ver!DB309="ไม่ประยุกต์",0,[1]original_ver!DB309="","")</f>
        <v>1</v>
      </c>
      <c r="CZ590" s="48"/>
      <c r="DA590" s="48"/>
      <c r="DB590" s="48"/>
      <c r="DC590" s="48"/>
      <c r="DD590" s="48"/>
      <c r="DE590" s="48"/>
      <c r="DF590" s="48"/>
      <c r="DG590" s="17">
        <v>3</v>
      </c>
      <c r="DH590" s="17">
        <v>3</v>
      </c>
      <c r="DI590" s="17">
        <v>1</v>
      </c>
      <c r="DJ590" s="17">
        <v>2</v>
      </c>
      <c r="DK590" s="48"/>
      <c r="DL590" s="48"/>
      <c r="DM590" s="17">
        <v>2</v>
      </c>
      <c r="DN590" s="17">
        <v>2</v>
      </c>
      <c r="DO590" s="48"/>
      <c r="DP590" s="48"/>
      <c r="DQ590" s="48"/>
      <c r="DR590" s="48"/>
      <c r="DS590" s="49">
        <v>3.2</v>
      </c>
      <c r="DT590" s="49">
        <v>3.3333333333333335</v>
      </c>
      <c r="DU590" s="17">
        <v>3</v>
      </c>
      <c r="DV590" s="49">
        <v>2.4</v>
      </c>
      <c r="DW590" s="49">
        <v>1.6666666666666667</v>
      </c>
      <c r="DX590" s="49">
        <v>2.5</v>
      </c>
      <c r="DY590" s="153"/>
      <c r="DZ590" s="25">
        <v>4</v>
      </c>
      <c r="EA590" s="25">
        <v>4</v>
      </c>
      <c r="EB590" s="25">
        <v>3.5</v>
      </c>
      <c r="EC590" s="25">
        <v>3</v>
      </c>
      <c r="ED590" s="25">
        <v>2.3333333333333335</v>
      </c>
      <c r="EE590">
        <v>3.5</v>
      </c>
    </row>
    <row r="591" spans="1:135" x14ac:dyDescent="0.2">
      <c r="A591">
        <v>295</v>
      </c>
      <c r="AC591">
        <f t="shared" si="51"/>
        <v>0</v>
      </c>
      <c r="AD591" t="e">
        <f t="shared" si="53"/>
        <v>#DIV/0!</v>
      </c>
      <c r="AP591" s="148">
        <f t="shared" si="54"/>
        <v>0</v>
      </c>
      <c r="AQ591" s="148" t="e">
        <f t="shared" si="52"/>
        <v>#DIV/0!</v>
      </c>
      <c r="CI591" s="148" t="e">
        <f t="shared" si="55"/>
        <v>#DIV/0!</v>
      </c>
    </row>
    <row r="592" spans="1:135" x14ac:dyDescent="0.2">
      <c r="A592">
        <v>296</v>
      </c>
      <c r="B592" s="15">
        <v>916</v>
      </c>
      <c r="C592" s="58"/>
      <c r="D592" cm="1">
        <f t="array" ref="D592">_xlfn.IFS([1]original_ver!D310="Participant",1,[1]original_ver!D310="Non-Participant",0,[1]original_ver!D310="","")</f>
        <v>0</v>
      </c>
      <c r="E592" s="15">
        <v>3</v>
      </c>
      <c r="F592" s="17" cm="1">
        <f t="array" ref="F592">_xlfn.IFS([1]original_ver!F310="ชาย",1,[1]original_ver!F310="หญิง",0,[1]original_ver!F310="","")</f>
        <v>1</v>
      </c>
      <c r="G592" s="15">
        <v>62</v>
      </c>
      <c r="H592" s="17" cm="1">
        <f t="array" ref="H592">_xlfn.IFS([1]original_ver!H310="ไม่มีการศึกษา",0,[1]original_ver!H310="ประถมศึกษา",1,[1]original_ver!H310="มัธยมศึกษาตอนต้น",2,[1]original_ver!H310="มัธยมศึกษาตอนปลาย",3,[1]original_ver!H310="อนุปริญญา (ปวช., ปวส., ฝึกหัดครู)",4,[1]original_ver!H310="ปริญญาตรี",5,[1]original_ver!H310="สูงกว่าปริญญาตรี",6,[1]original_ver!H310="","")</f>
        <v>1</v>
      </c>
      <c r="I592" s="17" cm="1">
        <f t="array" ref="I592">_xlfn.IFS([1]original_ver!I310="โสด",1,[1]original_ver!I310="สมรส/อยู่ด้วยกัน",2,[1]original_ver!I310="หย่าร้าง/แยกกันอยู่",3,[1]original_ver!I310="หม้าย",4,[1]original_ver!I310="","")</f>
        <v>2</v>
      </c>
      <c r="J592" s="15">
        <v>3</v>
      </c>
      <c r="K592" s="15">
        <v>50</v>
      </c>
      <c r="L592" s="17" cm="1">
        <f t="array" ref="L592">_xlfn.IFS([1]original_ver!L310="ใช่",1,[1]original_ver!L310="ไม่ใช่",0,[1]original_ver!L310="","")</f>
        <v>0</v>
      </c>
      <c r="M592" s="17" cm="1">
        <f t="array" ref="M592">_xlfn.IFS([1]original_ver!M310="กู้ยืม",1,[1]original_ver!M310="ไม่กู้ยืม",0,[1]original_ver!M310="","")</f>
        <v>0</v>
      </c>
      <c r="N592" s="17">
        <f>IF($O592&gt;1, 1,0)</f>
        <v>1</v>
      </c>
      <c r="O592" s="23">
        <v>180000</v>
      </c>
      <c r="P592" s="17" cm="1">
        <f t="array" ref="P592">_xlfn.IFS([1]original_ver!O310="ใช่",1,[1]original_ver!O310="ไม่ใช่",0,[1]original_ver!O310="","")</f>
        <v>0</v>
      </c>
      <c r="Q592" s="17"/>
      <c r="R592" s="17">
        <v>1</v>
      </c>
      <c r="S592" s="17">
        <v>1</v>
      </c>
      <c r="T592" s="17">
        <v>12</v>
      </c>
      <c r="U592" s="17">
        <v>6700</v>
      </c>
      <c r="V592" s="53">
        <v>9.8000000000000007</v>
      </c>
      <c r="W592" s="20">
        <f>$U592/$T592</f>
        <v>558.33333333333337</v>
      </c>
      <c r="X592" s="48"/>
      <c r="Y592" s="48"/>
      <c r="Z592" s="48"/>
      <c r="AA592" s="48"/>
      <c r="AB592" s="48"/>
      <c r="AC592" s="48">
        <f t="shared" si="51"/>
        <v>6700</v>
      </c>
      <c r="AD592">
        <f t="shared" si="53"/>
        <v>558.33333333333337</v>
      </c>
      <c r="AE592" s="17">
        <v>1</v>
      </c>
      <c r="AF592" s="17">
        <v>1</v>
      </c>
      <c r="AG592" s="17">
        <v>12</v>
      </c>
      <c r="AH592" s="17">
        <v>6235</v>
      </c>
      <c r="AI592" s="18">
        <v>10</v>
      </c>
      <c r="AJ592" s="27">
        <f>$AH592/$AG592</f>
        <v>519.58333333333337</v>
      </c>
      <c r="AK592" s="48"/>
      <c r="AL592" s="48"/>
      <c r="AM592" s="48"/>
      <c r="AN592" s="48"/>
      <c r="AO592" s="48"/>
      <c r="AP592" s="149">
        <f t="shared" si="54"/>
        <v>6235</v>
      </c>
      <c r="AQ592" s="149">
        <f t="shared" si="52"/>
        <v>519.58333333333337</v>
      </c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9">
        <v>1.5</v>
      </c>
      <c r="CE592" s="49">
        <v>2.3333333333333335</v>
      </c>
      <c r="CF592" s="49">
        <v>1.6666666666666667</v>
      </c>
      <c r="CG592" s="49">
        <v>1</v>
      </c>
      <c r="CH592" s="49">
        <v>2</v>
      </c>
      <c r="CI592" s="153">
        <f t="shared" si="55"/>
        <v>1.7</v>
      </c>
      <c r="CJ592" s="17">
        <v>1</v>
      </c>
      <c r="CK592" cm="1">
        <f t="array" ref="CK592">_xlfn.IFS([1]original_ver!CH310="จากการเข้าร่วมกิจกรรมอบรม ที่จัดโดยโครงการเกษตรกรปราดเปรื่อง (Smart Farmer)",1,[1]original_ver!CH310="จากการเข้าร่วมกิจกรรมอบรม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ๆ",3,[1]original_ver!CH310="จากการเรียนรู้ผ่านประสบการณ์ของผู้อื่น ได้แก่ เพื่อนบ้าน พี่น้อง เพื่อน และญาติ เป็นต้น",4,[1]original_ver!CH310="ไม่ได้เข้าร่วมกิจกรรมอบรมหรือเรียนรู้ใด ๆ (ข้ามไปข้อ 33)",5)</f>
        <v>5</v>
      </c>
      <c r="CL592" s="15" t="str" cm="1">
        <f t="array" ref="CL592">_xlfn.IFS([1]original_ver!CJ310="ความรู้ทางการเกษตรและการใช้เทคโนโลยีสำหรับการผลิตในฟาร์ม",1,[1]original_ver!CJ310="การวางแผนและจัดการฟาร์ม เช่น การเก็บเกี่ยว การเงิน และการวางแผนทางการตลาด",2,[1]original_ver!CJ310="การเป็นผู้ประกอบการทางการเกษตร",3,[1]original_ver!CJ310="การเพิ่มมูลค่าผลผลิต และการแปรรูปผลผลิต (รวมถึงการพัฒนาคุณภาพผลผลิต)",4,[1]original_ver!CJ310="","")</f>
        <v/>
      </c>
      <c r="CM592" s="48"/>
      <c r="CN592" s="48"/>
      <c r="CO592" s="15" t="str" cm="1">
        <f t="array" ref="CO592">_xlfn.IFS([1]original_ver!CN310="ความรู้ทางการเกษตรและการใช้เทคโนโลยีสำหรับการผลิตในฟาร์ม",1,[1]original_ver!CN310="การวางแผนและจัดการฟาร์ม เช่น การเก็บเกี่ยว การเงิน และการวางแผนทางการตลาด",2,[1]original_ver!CN310="การเป็นผู้ประกอบการทางการเกษตร",3,[1]original_ver!CN310="การเพิ่มมูลค่าผลผลิต และการแปรรูปผลผลิต (รวมถึงการพัฒนาคุณภาพผลผลิต)",4,[1]original_ver!CN310="","")</f>
        <v/>
      </c>
      <c r="CP592" s="48"/>
      <c r="CQ592" s="48"/>
      <c r="CR592" s="15" t="str" cm="1">
        <f t="array" ref="CR592">_xlfn.IFS([1]original_ver!CR310="ประยุกต์",1,[1]original_ver!CR310="ไม่ประยุกต์",0,[1]original_ver!CR310="","")</f>
        <v/>
      </c>
      <c r="CS592" s="15" t="str" cm="1">
        <f t="array" ref="CS592">_xlfn.IFS([1]original_ver!CS310="ประยุกต์",1,[1]original_ver!CS310="ไม่ประยุกต์",0,[1]original_ver!CS310="","")</f>
        <v/>
      </c>
      <c r="CT592" s="48"/>
      <c r="CU592" s="15" t="str" cm="1">
        <f t="array" ref="CU592">_xlfn.IFS([1]original_ver!CV310="ประยุกต์",1,[1]original_ver!CV310="ไม่ประยุกต์",0,[1]original_ver!CV310="","")</f>
        <v/>
      </c>
      <c r="CV592" s="48"/>
      <c r="CW592" s="15" t="str" cm="1">
        <f t="array" ref="CW592">_xlfn.IFS([1]original_ver!CY310="ประยุกต์",1,[1]original_ver!CY310="ไม่ประยุกต์",0,[1]original_ver!CY310="","")</f>
        <v/>
      </c>
      <c r="CX592" s="48"/>
      <c r="CY592" s="15" t="str" cm="1">
        <f t="array" ref="CY592">_xlfn.IFS([1]original_ver!DB310="ประยุกต์",1,[1]original_ver!DB310="ไม่ประยุกต์",0,[1]original_ver!DB310="","")</f>
        <v/>
      </c>
      <c r="CZ592" s="48"/>
      <c r="DA592" s="48"/>
      <c r="DB592" s="48"/>
      <c r="DC592" s="48"/>
      <c r="DD592" s="48"/>
      <c r="DE592" s="48"/>
      <c r="DF592" s="48"/>
      <c r="DG592" s="17">
        <v>3</v>
      </c>
      <c r="DH592" s="17">
        <v>2</v>
      </c>
      <c r="DI592" s="17">
        <v>2</v>
      </c>
      <c r="DJ592" s="17">
        <v>2</v>
      </c>
      <c r="DK592" s="48"/>
      <c r="DL592" s="48"/>
      <c r="DM592" s="17">
        <v>1</v>
      </c>
      <c r="DN592" s="17">
        <v>2</v>
      </c>
      <c r="DO592" s="48"/>
      <c r="DP592" s="48"/>
      <c r="DQ592" s="48"/>
      <c r="DR592" s="48"/>
      <c r="DS592" s="49">
        <v>3.4</v>
      </c>
      <c r="DT592" s="49">
        <v>2.3333333333333335</v>
      </c>
      <c r="DU592" s="17">
        <v>2.75</v>
      </c>
      <c r="DV592" s="49">
        <v>2</v>
      </c>
      <c r="DW592" s="49">
        <v>1.3333333333333333</v>
      </c>
      <c r="DX592" s="49">
        <v>1.75</v>
      </c>
      <c r="DY592" s="153"/>
      <c r="DZ592" s="25">
        <v>3.4</v>
      </c>
      <c r="EA592" s="25">
        <v>3.3333333333333335</v>
      </c>
      <c r="EB592" s="25">
        <v>3.25</v>
      </c>
      <c r="EC592" s="25">
        <v>3</v>
      </c>
      <c r="ED592" s="25">
        <v>2.3333333333333335</v>
      </c>
      <c r="EE592">
        <v>3</v>
      </c>
    </row>
    <row r="593" spans="1:135" x14ac:dyDescent="0.2">
      <c r="A593">
        <v>296</v>
      </c>
      <c r="AC593">
        <f t="shared" si="51"/>
        <v>0</v>
      </c>
      <c r="AD593" t="e">
        <f t="shared" si="53"/>
        <v>#DIV/0!</v>
      </c>
      <c r="AP593" s="148">
        <f t="shared" si="54"/>
        <v>0</v>
      </c>
      <c r="AQ593" s="148" t="e">
        <f t="shared" si="52"/>
        <v>#DIV/0!</v>
      </c>
      <c r="CI593" s="148" t="e">
        <f t="shared" si="55"/>
        <v>#DIV/0!</v>
      </c>
    </row>
    <row r="594" spans="1:135" x14ac:dyDescent="0.2">
      <c r="A594">
        <v>297</v>
      </c>
      <c r="B594" s="15">
        <v>917</v>
      </c>
      <c r="C594" s="58"/>
      <c r="D594" cm="1">
        <f t="array" ref="D594">_xlfn.IFS([1]original_ver!D311="Participant",1,[1]original_ver!D311="Non-Participant",0,[1]original_ver!D311="","")</f>
        <v>0</v>
      </c>
      <c r="E594" s="15">
        <v>3</v>
      </c>
      <c r="F594" s="17" cm="1">
        <f t="array" ref="F594">_xlfn.IFS([1]original_ver!F311="ชาย",1,[1]original_ver!F311="หญิง",0,[1]original_ver!F311="","")</f>
        <v>1</v>
      </c>
      <c r="G594" s="15">
        <v>38</v>
      </c>
      <c r="H594" s="17" cm="1">
        <f t="array" ref="H594">_xlfn.IFS([1]original_ver!H311="ไม่มีการศึกษา",0,[1]original_ver!H311="ประถมศึกษา",1,[1]original_ver!H311="มัธยมศึกษาตอนต้น",2,[1]original_ver!H311="มัธยมศึกษาตอนปลาย",3,[1]original_ver!H311="อนุปริญญา (ปวช., ปวส., ฝึกหัดครู)",4,[1]original_ver!H311="ปริญญาตรี",5,[1]original_ver!H311="สูงกว่าปริญญาตรี",6,[1]original_ver!H311="","")</f>
        <v>4</v>
      </c>
      <c r="I594" s="17" cm="1">
        <f t="array" ref="I594">_xlfn.IFS([1]original_ver!I311="โสด",1,[1]original_ver!I311="สมรส/อยู่ด้วยกัน",2,[1]original_ver!I311="หย่าร้าง/แยกกันอยู่",3,[1]original_ver!I311="หม้าย",4,[1]original_ver!I311="","")</f>
        <v>2</v>
      </c>
      <c r="J594" s="15">
        <v>5</v>
      </c>
      <c r="K594" s="15">
        <v>18</v>
      </c>
      <c r="L594" s="17" cm="1">
        <f t="array" ref="L594">_xlfn.IFS([1]original_ver!L311="ใช่",1,[1]original_ver!L311="ไม่ใช่",0,[1]original_ver!L311="","")</f>
        <v>0</v>
      </c>
      <c r="M594" s="17" cm="1">
        <f t="array" ref="M594">_xlfn.IFS([1]original_ver!M311="กู้ยืม",1,[1]original_ver!M311="ไม่กู้ยืม",0,[1]original_ver!M311="","")</f>
        <v>1</v>
      </c>
      <c r="N594" s="17">
        <f>IF($O594&gt;1, 1,0)</f>
        <v>1</v>
      </c>
      <c r="O594" s="23">
        <v>200000</v>
      </c>
      <c r="P594" s="17" cm="1">
        <f t="array" ref="P594">_xlfn.IFS([1]original_ver!O311="ใช่",1,[1]original_ver!O311="ไม่ใช่",0,[1]original_ver!O311="","")</f>
        <v>0</v>
      </c>
      <c r="Q594" s="17"/>
      <c r="R594" s="17">
        <v>1</v>
      </c>
      <c r="S594" s="17">
        <v>1</v>
      </c>
      <c r="T594" s="17">
        <v>10</v>
      </c>
      <c r="U594" s="17">
        <v>8574</v>
      </c>
      <c r="V594" s="53">
        <v>11.4</v>
      </c>
      <c r="W594" s="20">
        <f>$U594/$T594</f>
        <v>857.4</v>
      </c>
      <c r="X594" s="48"/>
      <c r="Y594" s="48"/>
      <c r="Z594" s="48"/>
      <c r="AA594" s="48"/>
      <c r="AB594" s="48"/>
      <c r="AC594" s="48">
        <f t="shared" si="51"/>
        <v>8574</v>
      </c>
      <c r="AD594">
        <f t="shared" si="53"/>
        <v>857.4</v>
      </c>
      <c r="AE594" s="17">
        <v>1</v>
      </c>
      <c r="AF594" s="17">
        <v>1</v>
      </c>
      <c r="AG594" s="17">
        <v>10</v>
      </c>
      <c r="AH594" s="17">
        <v>8600</v>
      </c>
      <c r="AI594" s="18">
        <v>10.4</v>
      </c>
      <c r="AJ594" s="27">
        <f>$AH594/$AG594</f>
        <v>860</v>
      </c>
      <c r="AK594" s="48"/>
      <c r="AL594" s="48"/>
      <c r="AM594" s="48"/>
      <c r="AN594" s="48"/>
      <c r="AO594" s="48"/>
      <c r="AP594" s="149">
        <f t="shared" si="54"/>
        <v>8600</v>
      </c>
      <c r="AQ594" s="149">
        <f t="shared" si="52"/>
        <v>860</v>
      </c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9">
        <v>2</v>
      </c>
      <c r="CE594" s="49">
        <v>1.3333333333333333</v>
      </c>
      <c r="CF594" s="49">
        <v>1.6666666666666667</v>
      </c>
      <c r="CG594" s="49">
        <v>2</v>
      </c>
      <c r="CH594" s="49">
        <v>2</v>
      </c>
      <c r="CI594" s="153">
        <f t="shared" si="55"/>
        <v>1.8</v>
      </c>
      <c r="CJ594" s="17">
        <v>1</v>
      </c>
      <c r="CK594" cm="1">
        <f t="array" ref="CK594">_xlfn.IFS([1]original_ver!CH311="จากการเข้าร่วมกิจกรรมอบรม ที่จัดโดยโครงการเกษตรกรปราดเปรื่อง (Smart Farmer)",1,[1]original_ver!CH311="จากการเข้าร่วมกิจกรรมอบรม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ๆ",3,[1]original_ver!CH311="จากการเรียนรู้ผ่านประสบการณ์ของผู้อื่น ได้แก่ เพื่อนบ้าน พี่น้อง เพื่อน และญาติ เป็นต้น",4,[1]original_ver!CH311="ไม่ได้เข้าร่วมกิจกรรมอบรมหรือเรียนรู้ใด ๆ (ข้ามไปข้อ 33)",5)</f>
        <v>3</v>
      </c>
      <c r="CL594" s="15" cm="1">
        <f t="array" ref="CL594">_xlfn.IFS([1]original_ver!CJ311="ความรู้ทางการเกษตรและการใช้เทคโนโลยีสำหรับการผลิตในฟาร์ม",1,[1]original_ver!CJ311="การวางแผนและจัดการฟาร์ม เช่น การเก็บเกี่ยว การเงิน และการวางแผนทางการตลาด",2,[1]original_ver!CJ311="การเป็นผู้ประกอบการทางการเกษตร",3,[1]original_ver!CJ311="การเพิ่มมูลค่าผลผลิต และการแปรรูปผลผลิต (รวมถึงการพัฒนาคุณภาพผลผลิต)",4,[1]original_ver!CJ311="","")</f>
        <v>2</v>
      </c>
      <c r="CM594" s="17">
        <v>2</v>
      </c>
      <c r="CN594" s="17">
        <v>4</v>
      </c>
      <c r="CO594" s="15" cm="1">
        <f t="array" ref="CO594">_xlfn.IFS([1]original_ver!CN311="ความรู้ทางการเกษตรและการใช้เทคโนโลยีสำหรับการผลิตในฟาร์ม",1,[1]original_ver!CN311="การวางแผนและจัดการฟาร์ม เช่น การเก็บเกี่ยว การเงิน และการวางแผนทางการตลาด",2,[1]original_ver!CN311="การเป็นผู้ประกอบการทางการเกษตร",3,[1]original_ver!CN311="การเพิ่มมูลค่าผลผลิต และการแปรรูปผลผลิต (รวมถึงการพัฒนาคุณภาพผลผลิต)",4,[1]original_ver!CN311="","")</f>
        <v>3</v>
      </c>
      <c r="CP594" s="17">
        <v>0</v>
      </c>
      <c r="CQ594" s="48"/>
      <c r="CR594" s="15" cm="1">
        <f t="array" ref="CR594">_xlfn.IFS([1]original_ver!CR311="ประยุกต์",1,[1]original_ver!CR311="ไม่ประยุกต์",0,[1]original_ver!CR311="","")</f>
        <v>1</v>
      </c>
      <c r="CS594" s="15" cm="1">
        <f t="array" ref="CS594">_xlfn.IFS([1]original_ver!CS311="ประยุกต์",1,[1]original_ver!CS311="ไม่ประยุกต์",0,[1]original_ver!CS311="","")</f>
        <v>0</v>
      </c>
      <c r="CT594" s="17">
        <v>3</v>
      </c>
      <c r="CU594" s="15" cm="1">
        <f t="array" ref="CU594">_xlfn.IFS([1]original_ver!CV311="ประยุกต์",1,[1]original_ver!CV311="ไม่ประยุกต์",0,[1]original_ver!CV311="","")</f>
        <v>1</v>
      </c>
      <c r="CV594" s="48"/>
      <c r="CW594" s="15" cm="1">
        <f t="array" ref="CW594">_xlfn.IFS([1]original_ver!CY311="ประยุกต์",1,[1]original_ver!CY311="ไม่ประยุกต์",0,[1]original_ver!CY311="","")</f>
        <v>0</v>
      </c>
      <c r="CX594" s="17">
        <v>1</v>
      </c>
      <c r="CY594" s="15" cm="1">
        <f t="array" ref="CY594">_xlfn.IFS([1]original_ver!DB311="ประยุกต์",1,[1]original_ver!DB311="ไม่ประยุกต์",0,[1]original_ver!DB311="","")</f>
        <v>1</v>
      </c>
      <c r="CZ594" s="48"/>
      <c r="DA594" s="48"/>
      <c r="DB594" s="48"/>
      <c r="DC594" s="48"/>
      <c r="DD594" s="48"/>
      <c r="DE594" s="48"/>
      <c r="DF594" s="48"/>
      <c r="DG594" s="17">
        <v>2</v>
      </c>
      <c r="DH594" s="17">
        <v>2</v>
      </c>
      <c r="DI594" s="17">
        <v>1</v>
      </c>
      <c r="DJ594" s="17">
        <v>1</v>
      </c>
      <c r="DK594" s="48"/>
      <c r="DL594" s="48"/>
      <c r="DM594" s="17">
        <v>3</v>
      </c>
      <c r="DN594" s="17">
        <v>2</v>
      </c>
      <c r="DO594" s="48"/>
      <c r="DP594" s="48"/>
      <c r="DQ594" s="48"/>
      <c r="DR594" s="48"/>
      <c r="DS594" s="49">
        <v>4</v>
      </c>
      <c r="DT594" s="49">
        <v>3.6666666666666665</v>
      </c>
      <c r="DU594" s="17">
        <v>2.75</v>
      </c>
      <c r="DV594" s="49">
        <v>2.8</v>
      </c>
      <c r="DW594" s="49">
        <v>2.6666666666666665</v>
      </c>
      <c r="DX594" s="49">
        <v>3.25</v>
      </c>
      <c r="DY594" s="153"/>
      <c r="DZ594" s="25">
        <v>4</v>
      </c>
      <c r="EA594" s="25">
        <v>4.333333333333333</v>
      </c>
      <c r="EB594" s="25">
        <v>3.75</v>
      </c>
      <c r="EC594" s="25">
        <v>3.8</v>
      </c>
      <c r="ED594" s="25">
        <v>3</v>
      </c>
      <c r="EE594">
        <v>3.75</v>
      </c>
    </row>
    <row r="595" spans="1:135" x14ac:dyDescent="0.2">
      <c r="A595">
        <v>297</v>
      </c>
      <c r="AC595">
        <f t="shared" si="51"/>
        <v>0</v>
      </c>
      <c r="AD595" t="e">
        <f t="shared" si="53"/>
        <v>#DIV/0!</v>
      </c>
      <c r="AP595" s="148">
        <f t="shared" si="54"/>
        <v>0</v>
      </c>
      <c r="AQ595" s="148" t="e">
        <f t="shared" si="52"/>
        <v>#DIV/0!</v>
      </c>
      <c r="CI595" s="148" t="e">
        <f t="shared" si="55"/>
        <v>#DIV/0!</v>
      </c>
    </row>
    <row r="596" spans="1:135" x14ac:dyDescent="0.2">
      <c r="A596">
        <v>298</v>
      </c>
      <c r="B596" s="15">
        <v>918</v>
      </c>
      <c r="C596" s="58"/>
      <c r="D596" cm="1">
        <f t="array" ref="D596">_xlfn.IFS([1]original_ver!D312="Participant",1,[1]original_ver!D312="Non-Participant",0,[1]original_ver!D312="","")</f>
        <v>0</v>
      </c>
      <c r="E596" s="15">
        <v>3</v>
      </c>
      <c r="F596" s="17" cm="1">
        <f t="array" ref="F596">_xlfn.IFS([1]original_ver!F312="ชาย",1,[1]original_ver!F312="หญิง",0,[1]original_ver!F312="","")</f>
        <v>1</v>
      </c>
      <c r="G596" s="15">
        <v>59</v>
      </c>
      <c r="H596" s="17" cm="1">
        <f t="array" ref="H596">_xlfn.IFS([1]original_ver!H312="ไม่มีการศึกษา",0,[1]original_ver!H312="ประถมศึกษา",1,[1]original_ver!H312="มัธยมศึกษาตอนต้น",2,[1]original_ver!H312="มัธยมศึกษาตอนปลาย",3,[1]original_ver!H312="อนุปริญญา (ปวช., ปวส., ฝึกหัดครู)",4,[1]original_ver!H312="ปริญญาตรี",5,[1]original_ver!H312="สูงกว่าปริญญาตรี",6,[1]original_ver!H312="","")</f>
        <v>3</v>
      </c>
      <c r="I596" s="17" cm="1">
        <f t="array" ref="I596">_xlfn.IFS([1]original_ver!I312="โสด",1,[1]original_ver!I312="สมรส/อยู่ด้วยกัน",2,[1]original_ver!I312="หย่าร้าง/แยกกันอยู่",3,[1]original_ver!I312="หม้าย",4,[1]original_ver!I312="","")</f>
        <v>2</v>
      </c>
      <c r="J596" s="15">
        <v>4</v>
      </c>
      <c r="K596" s="15">
        <v>37</v>
      </c>
      <c r="L596" s="17">
        <v>1</v>
      </c>
      <c r="M596" s="17" cm="1">
        <f t="array" ref="M596">_xlfn.IFS([1]original_ver!M312="กู้ยืม",1,[1]original_ver!M312="ไม่กู้ยืม",0,[1]original_ver!M312="","")</f>
        <v>1</v>
      </c>
      <c r="N596" s="17">
        <f>IF($O596&gt;1, 1,0)</f>
        <v>1</v>
      </c>
      <c r="O596" s="23">
        <v>200000</v>
      </c>
      <c r="P596" s="17" cm="1">
        <f t="array" ref="P596">_xlfn.IFS([1]original_ver!O312="ใช่",1,[1]original_ver!O312="ไม่ใช่",0,[1]original_ver!O312="","")</f>
        <v>1</v>
      </c>
      <c r="Q596" s="17"/>
      <c r="R596" s="17">
        <v>3</v>
      </c>
      <c r="S596" s="17">
        <v>1</v>
      </c>
      <c r="T596" s="17">
        <v>250</v>
      </c>
      <c r="U596" s="17">
        <v>3750000</v>
      </c>
      <c r="V596" s="17">
        <v>1.5</v>
      </c>
      <c r="W596" s="22">
        <f>$U596/$T596</f>
        <v>15000</v>
      </c>
      <c r="X596" s="48"/>
      <c r="Y596" s="48"/>
      <c r="Z596" s="48"/>
      <c r="AA596" s="48"/>
      <c r="AB596" s="48"/>
      <c r="AC596" s="48">
        <f t="shared" si="51"/>
        <v>3750000</v>
      </c>
      <c r="AD596">
        <f t="shared" si="53"/>
        <v>15000</v>
      </c>
      <c r="AE596" s="17">
        <v>1</v>
      </c>
      <c r="AF596" s="17">
        <v>1</v>
      </c>
      <c r="AG596" s="17">
        <v>250</v>
      </c>
      <c r="AH596" s="17">
        <v>3750000</v>
      </c>
      <c r="AI596" s="17">
        <v>1.5</v>
      </c>
      <c r="AJ596" s="27">
        <f>$AH596/$AG596</f>
        <v>15000</v>
      </c>
      <c r="AK596" s="48"/>
      <c r="AL596" s="48"/>
      <c r="AM596" s="48"/>
      <c r="AN596" s="48"/>
      <c r="AO596" s="48"/>
      <c r="AP596" s="149">
        <f t="shared" si="54"/>
        <v>3750000</v>
      </c>
      <c r="AQ596" s="149">
        <f t="shared" si="52"/>
        <v>15000</v>
      </c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9">
        <v>2</v>
      </c>
      <c r="CE596" s="49">
        <v>2</v>
      </c>
      <c r="CF596" s="49">
        <v>1.3333333333333333</v>
      </c>
      <c r="CG596" s="49">
        <v>1</v>
      </c>
      <c r="CH596" s="49">
        <v>2.5</v>
      </c>
      <c r="CI596" s="153">
        <f t="shared" si="55"/>
        <v>1.7666666666666664</v>
      </c>
      <c r="CJ596" s="17">
        <v>1</v>
      </c>
      <c r="CK596" cm="1">
        <f t="array" ref="CK596">_xlfn.IFS([1]original_ver!CH312="จากการเข้าร่วมกิจกรรมอบรม ที่จัดโดยโครงการเกษตรกรปราดเปรื่อง (Smart Farmer)",1,[1]original_ver!CH312="จากการเข้าร่วมกิจกรรมอบรม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ๆ",3,[1]original_ver!CH312="จากการเรียนรู้ผ่านประสบการณ์ของผู้อื่น ได้แก่ เพื่อนบ้าน พี่น้อง เพื่อน และญาติ เป็นต้น",4,[1]original_ver!CH312="ไม่ได้เข้าร่วมกิจกรรมอบรมหรือเรียนรู้ใด ๆ (ข้ามไปข้อ 33)",5)</f>
        <v>3</v>
      </c>
      <c r="CL596" s="15" cm="1">
        <f t="array" ref="CL596">_xlfn.IFS([1]original_ver!CJ312="ความรู้ทางการเกษตรและการใช้เทคโนโลยีสำหรับการผลิตในฟาร์ม",1,[1]original_ver!CJ312="การวางแผนและจัดการฟาร์ม เช่น การเก็บเกี่ยว การเงิน และการวางแผนทางการตลาด",2,[1]original_ver!CJ312="การเป็นผู้ประกอบการทางการเกษตร",3,[1]original_ver!CJ312="การเพิ่มมูลค่าผลผลิต และการแปรรูปผลผลิต (รวมถึงการพัฒนาคุณภาพผลผลิต)",4,[1]original_ver!CJ312="","")</f>
        <v>1</v>
      </c>
      <c r="CM596" s="17">
        <v>3</v>
      </c>
      <c r="CN596" s="17">
        <v>4</v>
      </c>
      <c r="CO596" s="15" cm="1">
        <f t="array" ref="CO596">_xlfn.IFS([1]original_ver!CN312="ความรู้ทางการเกษตรและการใช้เทคโนโลยีสำหรับการผลิตในฟาร์ม",1,[1]original_ver!CN312="การวางแผนและจัดการฟาร์ม เช่น การเก็บเกี่ยว การเงิน และการวางแผนทางการตลาด",2,[1]original_ver!CN312="การเป็นผู้ประกอบการทางการเกษตร",3,[1]original_ver!CN312="การเพิ่มมูลค่าผลผลิต และการแปรรูปผลผลิต (รวมถึงการพัฒนาคุณภาพผลผลิต)",4,[1]original_ver!CN312="","")</f>
        <v>3</v>
      </c>
      <c r="CP596" s="17">
        <v>0</v>
      </c>
      <c r="CQ596" s="48"/>
      <c r="CR596" s="15" cm="1">
        <f t="array" ref="CR596">_xlfn.IFS([1]original_ver!CR312="ประยุกต์",1,[1]original_ver!CR312="ไม่ประยุกต์",0,[1]original_ver!CR312="","")</f>
        <v>1</v>
      </c>
      <c r="CS596" s="15" cm="1">
        <f t="array" ref="CS596">_xlfn.IFS([1]original_ver!CS312="ประยุกต์",1,[1]original_ver!CS312="ไม่ประยุกต์",0,[1]original_ver!CS312="","")</f>
        <v>1</v>
      </c>
      <c r="CT596" s="48"/>
      <c r="CU596" s="15" cm="1">
        <f t="array" ref="CU596">_xlfn.IFS([1]original_ver!CV312="ประยุกต์",1,[1]original_ver!CV312="ไม่ประยุกต์",0,[1]original_ver!CV312="","")</f>
        <v>1</v>
      </c>
      <c r="CV596" s="48"/>
      <c r="CW596" s="15" cm="1">
        <f t="array" ref="CW596">_xlfn.IFS([1]original_ver!CY312="ประยุกต์",1,[1]original_ver!CY312="ไม่ประยุกต์",0,[1]original_ver!CY312="","")</f>
        <v>0</v>
      </c>
      <c r="CX596" s="17">
        <v>1</v>
      </c>
      <c r="CY596" s="15" cm="1">
        <f t="array" ref="CY596">_xlfn.IFS([1]original_ver!DB312="ประยุกต์",1,[1]original_ver!DB312="ไม่ประยุกต์",0,[1]original_ver!DB312="","")</f>
        <v>1</v>
      </c>
      <c r="CZ596" s="48"/>
      <c r="DA596" s="48"/>
      <c r="DB596" s="48"/>
      <c r="DC596" s="48"/>
      <c r="DD596" s="48"/>
      <c r="DE596" s="48"/>
      <c r="DF596" s="48"/>
      <c r="DG596" s="17">
        <v>2</v>
      </c>
      <c r="DH596" s="17">
        <v>2</v>
      </c>
      <c r="DI596" s="17">
        <v>1</v>
      </c>
      <c r="DJ596" s="17">
        <v>1</v>
      </c>
      <c r="DK596" s="48"/>
      <c r="DL596" s="48"/>
      <c r="DM596" s="17">
        <v>3</v>
      </c>
      <c r="DN596" s="17">
        <v>1</v>
      </c>
      <c r="DO596" s="48"/>
      <c r="DP596" s="48"/>
      <c r="DQ596" s="48"/>
      <c r="DR596" s="48"/>
      <c r="DS596" s="49">
        <v>3.6</v>
      </c>
      <c r="DT596" s="49">
        <v>2.6666666666666665</v>
      </c>
      <c r="DU596" s="17">
        <v>3</v>
      </c>
      <c r="DV596" s="49">
        <v>2.4</v>
      </c>
      <c r="DW596" s="49">
        <v>2.3333333333333335</v>
      </c>
      <c r="DX596" s="49">
        <v>3</v>
      </c>
      <c r="DY596" s="153"/>
      <c r="DZ596" s="25">
        <v>4.2</v>
      </c>
      <c r="EA596" s="25">
        <v>5</v>
      </c>
      <c r="EB596" s="25">
        <v>4.5</v>
      </c>
      <c r="EC596" s="25">
        <v>3.8</v>
      </c>
      <c r="ED596" s="25">
        <v>3.3333333333333335</v>
      </c>
      <c r="EE596">
        <v>4</v>
      </c>
    </row>
    <row r="597" spans="1:135" x14ac:dyDescent="0.2">
      <c r="A597">
        <v>298</v>
      </c>
      <c r="AC597">
        <f t="shared" si="51"/>
        <v>0</v>
      </c>
      <c r="AD597" t="e">
        <f t="shared" si="53"/>
        <v>#DIV/0!</v>
      </c>
      <c r="AP597" s="148">
        <f t="shared" si="54"/>
        <v>0</v>
      </c>
      <c r="AQ597" s="148" t="e">
        <f t="shared" si="52"/>
        <v>#DIV/0!</v>
      </c>
      <c r="CI597" s="148" t="e">
        <f t="shared" si="55"/>
        <v>#DIV/0!</v>
      </c>
    </row>
    <row r="598" spans="1:135" x14ac:dyDescent="0.2">
      <c r="A598">
        <v>299</v>
      </c>
      <c r="B598" s="15">
        <v>919</v>
      </c>
      <c r="C598" s="58"/>
      <c r="D598" cm="1">
        <f t="array" ref="D598">_xlfn.IFS([1]original_ver!D313="Participant",1,[1]original_ver!D313="Non-Participant",0,[1]original_ver!D313="","")</f>
        <v>0</v>
      </c>
      <c r="E598" s="15">
        <v>3</v>
      </c>
      <c r="F598" s="17" cm="1">
        <f t="array" ref="F598">_xlfn.IFS([1]original_ver!F313="ชาย",1,[1]original_ver!F313="หญิง",0,[1]original_ver!F313="","")</f>
        <v>1</v>
      </c>
      <c r="G598" s="15">
        <v>62</v>
      </c>
      <c r="H598" s="17" cm="1">
        <f t="array" ref="H598">_xlfn.IFS([1]original_ver!H313="ไม่มีการศึกษา",0,[1]original_ver!H313="ประถมศึกษา",1,[1]original_ver!H313="มัธยมศึกษาตอนต้น",2,[1]original_ver!H313="มัธยมศึกษาตอนปลาย",3,[1]original_ver!H313="อนุปริญญา (ปวช., ปวส., ฝึกหัดครู)",4,[1]original_ver!H313="ปริญญาตรี",5,[1]original_ver!H313="สูงกว่าปริญญาตรี",6,[1]original_ver!H313="","")</f>
        <v>5</v>
      </c>
      <c r="I598" s="17" cm="1">
        <f t="array" ref="I598">_xlfn.IFS([1]original_ver!I313="โสด",1,[1]original_ver!I313="สมรส/อยู่ด้วยกัน",2,[1]original_ver!I313="หย่าร้าง/แยกกันอยู่",3,[1]original_ver!I313="หม้าย",4,[1]original_ver!I313="","")</f>
        <v>2</v>
      </c>
      <c r="J598" s="15">
        <v>4</v>
      </c>
      <c r="K598" s="15">
        <v>48</v>
      </c>
      <c r="L598" s="17" cm="1">
        <f t="array" ref="L598">_xlfn.IFS([1]original_ver!L313="ใช่",1,[1]original_ver!L313="ไม่ใช่",0,[1]original_ver!L313="","")</f>
        <v>0</v>
      </c>
      <c r="M598" s="17" cm="1">
        <f t="array" ref="M598">_xlfn.IFS([1]original_ver!M313="กู้ยืม",1,[1]original_ver!M313="ไม่กู้ยืม",0,[1]original_ver!M313="","")</f>
        <v>0</v>
      </c>
      <c r="N598" s="17">
        <f>IF($O598&gt;1, 1,0)</f>
        <v>1</v>
      </c>
      <c r="O598" s="23">
        <v>344000</v>
      </c>
      <c r="P598" s="17" cm="1">
        <f t="array" ref="P598">_xlfn.IFS([1]original_ver!O313="ใช่",1,[1]original_ver!O313="ไม่ใช่",0,[1]original_ver!O313="","")</f>
        <v>0</v>
      </c>
      <c r="Q598" s="17"/>
      <c r="R598" s="17">
        <v>1</v>
      </c>
      <c r="S598" s="17">
        <v>1</v>
      </c>
      <c r="T598" s="17">
        <v>105</v>
      </c>
      <c r="U598" s="17">
        <v>88200</v>
      </c>
      <c r="V598" s="53">
        <v>13</v>
      </c>
      <c r="W598" s="20">
        <f>$U598/$T598</f>
        <v>840</v>
      </c>
      <c r="X598" s="48"/>
      <c r="Y598" s="48"/>
      <c r="Z598" s="48"/>
      <c r="AA598" s="48"/>
      <c r="AB598" s="48"/>
      <c r="AC598" s="48">
        <f t="shared" si="51"/>
        <v>88200</v>
      </c>
      <c r="AD598">
        <f t="shared" si="53"/>
        <v>840</v>
      </c>
      <c r="AE598" s="17">
        <v>1</v>
      </c>
      <c r="AF598" s="17">
        <v>1</v>
      </c>
      <c r="AG598" s="17">
        <v>105</v>
      </c>
      <c r="AH598" s="17">
        <v>78750</v>
      </c>
      <c r="AI598" s="18">
        <v>10.5</v>
      </c>
      <c r="AJ598" s="27">
        <f>$AH598/$AG598</f>
        <v>750</v>
      </c>
      <c r="AK598" s="48"/>
      <c r="AL598" s="48"/>
      <c r="AM598" s="48"/>
      <c r="AN598" s="48"/>
      <c r="AO598" s="48"/>
      <c r="AP598" s="149">
        <f t="shared" si="54"/>
        <v>78750</v>
      </c>
      <c r="AQ598" s="149">
        <f t="shared" si="52"/>
        <v>750</v>
      </c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9">
        <v>1.75</v>
      </c>
      <c r="CE598" s="49">
        <v>1</v>
      </c>
      <c r="CF598" s="49">
        <v>2</v>
      </c>
      <c r="CG598" s="49">
        <v>1</v>
      </c>
      <c r="CH598" s="49">
        <v>2</v>
      </c>
      <c r="CI598" s="153">
        <f t="shared" si="55"/>
        <v>1.55</v>
      </c>
      <c r="CJ598" s="17">
        <v>1</v>
      </c>
      <c r="CK598" cm="1">
        <f t="array" ref="CK598">_xlfn.IFS([1]original_ver!CH313="จากการเข้าร่วมกิจกรรมอบรม ที่จัดโดยโครงการเกษตรกรปราดเปรื่อง (Smart Farmer)",1,[1]original_ver!CH313="จากการเข้าร่วมกิจกรรมอบรม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ๆ",3,[1]original_ver!CH313="จากการเรียนรู้ผ่านประสบการณ์ของผู้อื่น ได้แก่ เพื่อนบ้าน พี่น้อง เพื่อน และญาติ เป็นต้น",4,[1]original_ver!CH313="ไม่ได้เข้าร่วมกิจกรรมอบรมหรือเรียนรู้ใด ๆ (ข้ามไปข้อ 33)",5)</f>
        <v>4</v>
      </c>
      <c r="CL598" s="15" cm="1">
        <f t="array" ref="CL598">_xlfn.IFS([1]original_ver!CJ313="ความรู้ทางการเกษตรและการใช้เทคโนโลยีสำหรับการผลิตในฟาร์ม",1,[1]original_ver!CJ313="การวางแผนและจัดการฟาร์ม เช่น การเก็บเกี่ยว การเงิน และการวางแผนทางการตลาด",2,[1]original_ver!CJ313="การเป็นผู้ประกอบการทางการเกษตร",3,[1]original_ver!CJ313="การเพิ่มมูลค่าผลผลิต และการแปรรูปผลผลิต (รวมถึงการพัฒนาคุณภาพผลผลิต)",4,[1]original_ver!CJ313="","")</f>
        <v>1</v>
      </c>
      <c r="CM598" s="17">
        <v>2</v>
      </c>
      <c r="CN598" s="17">
        <v>5</v>
      </c>
      <c r="CO598" s="15" cm="1">
        <f t="array" ref="CO598">_xlfn.IFS([1]original_ver!CN313="ความรู้ทางการเกษตรและการใช้เทคโนโลยีสำหรับการผลิตในฟาร์ม",1,[1]original_ver!CN313="การวางแผนและจัดการฟาร์ม เช่น การเก็บเกี่ยว การเงิน และการวางแผนทางการตลาด",2,[1]original_ver!CN313="การเป็นผู้ประกอบการทางการเกษตร",3,[1]original_ver!CN313="การเพิ่มมูลค่าผลผลิต และการแปรรูปผลผลิต (รวมถึงการพัฒนาคุณภาพผลผลิต)",4,[1]original_ver!CN313="","")</f>
        <v>3</v>
      </c>
      <c r="CP598" s="48"/>
      <c r="CQ598" s="48"/>
      <c r="CR598" s="15" cm="1">
        <f t="array" ref="CR598">_xlfn.IFS([1]original_ver!CR313="ประยุกต์",1,[1]original_ver!CR313="ไม่ประยุกต์",0,[1]original_ver!CR313="","")</f>
        <v>1</v>
      </c>
      <c r="CS598" s="15" cm="1">
        <f t="array" ref="CS598">_xlfn.IFS([1]original_ver!CS313="ประยุกต์",1,[1]original_ver!CS313="ไม่ประยุกต์",0,[1]original_ver!CS313="","")</f>
        <v>1</v>
      </c>
      <c r="CT598" s="48"/>
      <c r="CU598" s="15" cm="1">
        <f t="array" ref="CU598">_xlfn.IFS([1]original_ver!CV313="ประยุกต์",1,[1]original_ver!CV313="ไม่ประยุกต์",0,[1]original_ver!CV313="","")</f>
        <v>1</v>
      </c>
      <c r="CV598" s="48"/>
      <c r="CW598" s="15" cm="1">
        <f t="array" ref="CW598">_xlfn.IFS([1]original_ver!CY313="ประยุกต์",1,[1]original_ver!CY313="ไม่ประยุกต์",0,[1]original_ver!CY313="","")</f>
        <v>0</v>
      </c>
      <c r="CX598" s="17">
        <v>1</v>
      </c>
      <c r="CY598" s="15" cm="1">
        <f t="array" ref="CY598">_xlfn.IFS([1]original_ver!DB313="ประยุกต์",1,[1]original_ver!DB313="ไม่ประยุกต์",0,[1]original_ver!DB313="","")</f>
        <v>1</v>
      </c>
      <c r="CZ598" s="48"/>
      <c r="DA598" s="48"/>
      <c r="DB598" s="48"/>
      <c r="DC598" s="48"/>
      <c r="DD598" s="48"/>
      <c r="DE598" s="48"/>
      <c r="DF598" s="48"/>
      <c r="DG598" s="17">
        <v>2</v>
      </c>
      <c r="DH598" s="17">
        <v>1</v>
      </c>
      <c r="DI598" s="17">
        <v>1</v>
      </c>
      <c r="DJ598" s="17">
        <v>1</v>
      </c>
      <c r="DK598" s="48"/>
      <c r="DL598" s="48"/>
      <c r="DM598" s="17">
        <v>3</v>
      </c>
      <c r="DN598" s="17">
        <v>1</v>
      </c>
      <c r="DO598" s="48"/>
      <c r="DP598" s="48"/>
      <c r="DQ598" s="48"/>
      <c r="DR598" s="48"/>
      <c r="DS598" s="49">
        <v>3.6</v>
      </c>
      <c r="DT598" s="49">
        <v>3.3333333333333335</v>
      </c>
      <c r="DU598" s="17">
        <v>3.5</v>
      </c>
      <c r="DV598" s="49">
        <v>3.25</v>
      </c>
      <c r="DW598" s="49">
        <v>2.6666666666666665</v>
      </c>
      <c r="DX598" s="49">
        <v>3.25</v>
      </c>
      <c r="DY598" s="153"/>
      <c r="DZ598" s="25">
        <v>4.2</v>
      </c>
      <c r="EA598" s="25">
        <v>4.333333333333333</v>
      </c>
      <c r="EB598" s="25">
        <v>4</v>
      </c>
      <c r="EC598" s="25">
        <v>3.6</v>
      </c>
      <c r="ED598" s="25">
        <v>3.6666666666666665</v>
      </c>
      <c r="EE598">
        <v>3.5</v>
      </c>
    </row>
    <row r="599" spans="1:135" x14ac:dyDescent="0.2">
      <c r="A599">
        <v>299</v>
      </c>
      <c r="AC599">
        <f t="shared" si="51"/>
        <v>0</v>
      </c>
      <c r="AD599" t="e">
        <f t="shared" si="53"/>
        <v>#DIV/0!</v>
      </c>
      <c r="AP599" s="148">
        <f t="shared" si="54"/>
        <v>0</v>
      </c>
      <c r="AQ599" s="148" t="e">
        <f t="shared" si="52"/>
        <v>#DIV/0!</v>
      </c>
      <c r="CI599" s="148" t="e">
        <f t="shared" si="55"/>
        <v>#DIV/0!</v>
      </c>
    </row>
    <row r="600" spans="1:135" x14ac:dyDescent="0.2">
      <c r="A600">
        <v>300</v>
      </c>
      <c r="B600" s="15">
        <v>920</v>
      </c>
      <c r="C600" s="58"/>
      <c r="D600" cm="1">
        <f t="array" ref="D600">_xlfn.IFS([1]original_ver!D314="Participant",1,[1]original_ver!D314="Non-Participant",0,[1]original_ver!D314="","")</f>
        <v>0</v>
      </c>
      <c r="E600" s="15">
        <v>3</v>
      </c>
      <c r="F600" s="17" cm="1">
        <f t="array" ref="F600">_xlfn.IFS([1]original_ver!F314="ชาย",1,[1]original_ver!F314="หญิง",0,[1]original_ver!F314="","")</f>
        <v>1</v>
      </c>
      <c r="G600" s="15">
        <v>61</v>
      </c>
      <c r="H600" s="17" cm="1">
        <f t="array" ref="H600">_xlfn.IFS([1]original_ver!H314="ไม่มีการศึกษา",0,[1]original_ver!H314="ประถมศึกษา",1,[1]original_ver!H314="มัธยมศึกษาตอนต้น",2,[1]original_ver!H314="มัธยมศึกษาตอนปลาย",3,[1]original_ver!H314="อนุปริญญา (ปวช., ปวส., ฝึกหัดครู)",4,[1]original_ver!H314="ปริญญาตรี",5,[1]original_ver!H314="สูงกว่าปริญญาตรี",6,[1]original_ver!H314="","")</f>
        <v>2</v>
      </c>
      <c r="I600" s="17" cm="1">
        <f t="array" ref="I600">_xlfn.IFS([1]original_ver!I314="โสด",1,[1]original_ver!I314="สมรส/อยู่ด้วยกัน",2,[1]original_ver!I314="หย่าร้าง/แยกกันอยู่",3,[1]original_ver!I314="หม้าย",4,[1]original_ver!I314="","")</f>
        <v>2</v>
      </c>
      <c r="J600" s="15">
        <v>3</v>
      </c>
      <c r="K600" s="15">
        <v>42</v>
      </c>
      <c r="L600" s="17" cm="1">
        <f t="array" ref="L600">_xlfn.IFS([1]original_ver!L314="ใช่",1,[1]original_ver!L314="ไม่ใช่",0,[1]original_ver!L314="","")</f>
        <v>0</v>
      </c>
      <c r="M600" s="17" cm="1">
        <f t="array" ref="M600">_xlfn.IFS([1]original_ver!M314="กู้ยืม",1,[1]original_ver!M314="ไม่กู้ยืม",0,[1]original_ver!M314="","")</f>
        <v>0</v>
      </c>
      <c r="N600" s="17">
        <f>IF($O600&gt;1, 1,0)</f>
        <v>0</v>
      </c>
      <c r="O600" s="26"/>
      <c r="P600" s="17" cm="1">
        <f t="array" ref="P600">_xlfn.IFS([1]original_ver!O314="ใช่",1,[1]original_ver!O314="ไม่ใช่",0,[1]original_ver!O314="","")</f>
        <v>0</v>
      </c>
      <c r="Q600" s="17"/>
      <c r="R600" s="17">
        <v>1</v>
      </c>
      <c r="S600" s="17">
        <v>1</v>
      </c>
      <c r="T600" s="17">
        <v>200</v>
      </c>
      <c r="U600" s="17">
        <v>184000</v>
      </c>
      <c r="V600" s="53">
        <v>14.5</v>
      </c>
      <c r="W600" s="20">
        <f>$U600/$T600</f>
        <v>920</v>
      </c>
      <c r="X600" s="48"/>
      <c r="Y600" s="48"/>
      <c r="Z600" s="48"/>
      <c r="AA600" s="48"/>
      <c r="AB600" s="48"/>
      <c r="AC600" s="48">
        <f t="shared" si="51"/>
        <v>184000</v>
      </c>
      <c r="AD600">
        <f t="shared" si="53"/>
        <v>920</v>
      </c>
      <c r="AE600" s="17">
        <v>1</v>
      </c>
      <c r="AF600" s="17">
        <v>1</v>
      </c>
      <c r="AG600" s="17">
        <v>200</v>
      </c>
      <c r="AH600" s="17">
        <v>170000</v>
      </c>
      <c r="AI600" s="18">
        <v>15</v>
      </c>
      <c r="AJ600" s="27">
        <f>$AH600/$AG600</f>
        <v>850</v>
      </c>
      <c r="AK600" s="48"/>
      <c r="AL600" s="48"/>
      <c r="AM600" s="48"/>
      <c r="AN600" s="48"/>
      <c r="AO600" s="48"/>
      <c r="AP600" s="149">
        <f t="shared" si="54"/>
        <v>170000</v>
      </c>
      <c r="AQ600" s="149">
        <f t="shared" si="52"/>
        <v>850</v>
      </c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9">
        <v>2.25</v>
      </c>
      <c r="CE600" s="49">
        <v>1.3333333333333333</v>
      </c>
      <c r="CF600" s="49">
        <v>1.3333333333333333</v>
      </c>
      <c r="CG600" s="49">
        <v>1</v>
      </c>
      <c r="CH600" s="49">
        <v>2</v>
      </c>
      <c r="CI600" s="153">
        <f t="shared" si="55"/>
        <v>1.5833333333333333</v>
      </c>
      <c r="CJ600" s="17">
        <v>1</v>
      </c>
      <c r="CK600" cm="1">
        <f t="array" ref="CK600">_xlfn.IFS([1]original_ver!CH314="จากการเข้าร่วมกิจกรรมอบรม ที่จัดโดยโครงการเกษตรกรปราดเปรื่อง (Smart Farmer)",1,[1]original_ver!CH314="จากการเข้าร่วมกิจกรรมอบรม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ๆ",3,[1]original_ver!CH314="จากการเรียนรู้ผ่านประสบการณ์ของผู้อื่น ได้แก่ เพื่อนบ้าน พี่น้อง เพื่อน และญาติ เป็นต้น",4,[1]original_ver!CH314="ไม่ได้เข้าร่วมกิจกรรมอบรมหรือเรียนรู้ใด ๆ (ข้ามไปข้อ 33)",5)</f>
        <v>5</v>
      </c>
      <c r="CL600" s="15" t="str" cm="1">
        <f t="array" ref="CL600">_xlfn.IFS([1]original_ver!CJ314="ความรู้ทางการเกษตรและการใช้เทคโนโลยีสำหรับการผลิตในฟาร์ม",1,[1]original_ver!CJ314="การวางแผนและจัดการฟาร์ม เช่น การเก็บเกี่ยว การเงิน และการวางแผนทางการตลาด",2,[1]original_ver!CJ314="การเป็นผู้ประกอบการทางการเกษตร",3,[1]original_ver!CJ314="การเพิ่มมูลค่าผลผลิต และการแปรรูปผลผลิต (รวมถึงการพัฒนาคุณภาพผลผลิต)",4,[1]original_ver!CJ314="","")</f>
        <v/>
      </c>
      <c r="CM600" s="48"/>
      <c r="CN600" s="48"/>
      <c r="CO600" s="15" t="str" cm="1">
        <f t="array" ref="CO600">_xlfn.IFS([1]original_ver!CN314="ความรู้ทางการเกษตรและการใช้เทคโนโลยีสำหรับการผลิตในฟาร์ม",1,[1]original_ver!CN314="การวางแผนและจัดการฟาร์ม เช่น การเก็บเกี่ยว การเงิน และการวางแผนทางการตลาด",2,[1]original_ver!CN314="การเป็นผู้ประกอบการทางการเกษตร",3,[1]original_ver!CN314="การเพิ่มมูลค่าผลผลิต และการแปรรูปผลผลิต (รวมถึงการพัฒนาคุณภาพผลผลิต)",4,[1]original_ver!CN314="","")</f>
        <v/>
      </c>
      <c r="CP600" s="48"/>
      <c r="CQ600" s="48"/>
      <c r="CR600" s="15" t="str" cm="1">
        <f t="array" ref="CR600">_xlfn.IFS([1]original_ver!CR314="ประยุกต์",1,[1]original_ver!CR314="ไม่ประยุกต์",0,[1]original_ver!CR314="","")</f>
        <v/>
      </c>
      <c r="CS600" s="15" t="str" cm="1">
        <f t="array" ref="CS600">_xlfn.IFS([1]original_ver!CS314="ประยุกต์",1,[1]original_ver!CS314="ไม่ประยุกต์",0,[1]original_ver!CS314="","")</f>
        <v/>
      </c>
      <c r="CT600" s="48"/>
      <c r="CU600" s="15" t="str" cm="1">
        <f t="array" ref="CU600">_xlfn.IFS([1]original_ver!CV314="ประยุกต์",1,[1]original_ver!CV314="ไม่ประยุกต์",0,[1]original_ver!CV314="","")</f>
        <v/>
      </c>
      <c r="CV600" s="48"/>
      <c r="CW600" s="15" t="str" cm="1">
        <f t="array" ref="CW600">_xlfn.IFS([1]original_ver!CY314="ประยุกต์",1,[1]original_ver!CY314="ไม่ประยุกต์",0,[1]original_ver!CY314="","")</f>
        <v/>
      </c>
      <c r="CX600" s="48"/>
      <c r="CY600" s="15" t="str" cm="1">
        <f t="array" ref="CY600">_xlfn.IFS([1]original_ver!DB314="ประยุกต์",1,[1]original_ver!DB314="ไม่ประยุกต์",0,[1]original_ver!DB314="","")</f>
        <v/>
      </c>
      <c r="CZ600" s="48"/>
      <c r="DA600" s="48"/>
      <c r="DB600" s="48"/>
      <c r="DC600" s="48"/>
      <c r="DD600" s="48"/>
      <c r="DE600" s="48"/>
      <c r="DF600" s="48"/>
      <c r="DG600" s="48"/>
      <c r="DH600" s="48"/>
      <c r="DI600" s="17">
        <v>1</v>
      </c>
      <c r="DJ600" s="17">
        <v>1</v>
      </c>
      <c r="DK600" s="17">
        <v>3</v>
      </c>
      <c r="DL600" s="17">
        <v>3</v>
      </c>
      <c r="DM600" s="17">
        <v>2</v>
      </c>
      <c r="DN600" s="17">
        <v>2</v>
      </c>
      <c r="DO600" s="48"/>
      <c r="DP600" s="48"/>
      <c r="DQ600" s="48"/>
      <c r="DR600" s="48"/>
      <c r="DS600" s="49">
        <v>3.4</v>
      </c>
      <c r="DT600" s="49">
        <v>3</v>
      </c>
      <c r="DU600" s="17">
        <v>3</v>
      </c>
      <c r="DV600" s="49">
        <v>2.8</v>
      </c>
      <c r="DW600" s="49">
        <v>1.6666666666666667</v>
      </c>
      <c r="DX600" s="49">
        <v>2.75</v>
      </c>
      <c r="DY600" s="153"/>
      <c r="DZ600" s="25">
        <v>4</v>
      </c>
      <c r="EA600" s="25">
        <v>4</v>
      </c>
      <c r="EB600" s="25">
        <v>3.25</v>
      </c>
      <c r="EC600" s="25">
        <v>3.6</v>
      </c>
      <c r="ED600" s="25">
        <v>3.6666666666666665</v>
      </c>
      <c r="EE600">
        <v>3.5</v>
      </c>
    </row>
    <row r="601" spans="1:135" x14ac:dyDescent="0.2">
      <c r="A601">
        <v>300</v>
      </c>
      <c r="AC601">
        <f t="shared" si="51"/>
        <v>0</v>
      </c>
      <c r="AD601" t="e">
        <f t="shared" si="53"/>
        <v>#DIV/0!</v>
      </c>
      <c r="AP601" s="148">
        <f t="shared" si="54"/>
        <v>0</v>
      </c>
      <c r="AQ601" s="148" t="e">
        <f t="shared" si="52"/>
        <v>#DIV/0!</v>
      </c>
      <c r="CI601" s="148" t="e">
        <f t="shared" si="55"/>
        <v>#DIV/0!</v>
      </c>
    </row>
    <row r="602" spans="1:135" x14ac:dyDescent="0.2">
      <c r="A602">
        <v>301</v>
      </c>
      <c r="B602" s="15">
        <v>921</v>
      </c>
      <c r="C602" s="58"/>
      <c r="D602" cm="1">
        <f t="array" ref="D602">_xlfn.IFS([1]original_ver!D315="Participant",1,[1]original_ver!D315="Non-Participant",0,[1]original_ver!D315="","")</f>
        <v>0</v>
      </c>
      <c r="E602" s="15">
        <v>3</v>
      </c>
      <c r="F602" s="17" cm="1">
        <f t="array" ref="F602">_xlfn.IFS([1]original_ver!F315="ชาย",1,[1]original_ver!F315="หญิง",0,[1]original_ver!F315="","")</f>
        <v>1</v>
      </c>
      <c r="G602" s="15">
        <v>54</v>
      </c>
      <c r="H602" s="17" cm="1">
        <f t="array" ref="H602">_xlfn.IFS([1]original_ver!H315="ไม่มีการศึกษา",0,[1]original_ver!H315="ประถมศึกษา",1,[1]original_ver!H315="มัธยมศึกษาตอนต้น",2,[1]original_ver!H315="มัธยมศึกษาตอนปลาย",3,[1]original_ver!H315="อนุปริญญา (ปวช., ปวส., ฝึกหัดครู)",4,[1]original_ver!H315="ปริญญาตรี",5,[1]original_ver!H315="สูงกว่าปริญญาตรี",6,[1]original_ver!H315="","")</f>
        <v>5</v>
      </c>
      <c r="I602" s="17" cm="1">
        <f t="array" ref="I602">_xlfn.IFS([1]original_ver!I315="โสด",1,[1]original_ver!I315="สมรส/อยู่ด้วยกัน",2,[1]original_ver!I315="หย่าร้าง/แยกกันอยู่",3,[1]original_ver!I315="หม้าย",4,[1]original_ver!I315="","")</f>
        <v>2</v>
      </c>
      <c r="J602" s="15">
        <v>4</v>
      </c>
      <c r="K602" s="15">
        <v>21</v>
      </c>
      <c r="L602" s="17" cm="1">
        <f t="array" ref="L602">_xlfn.IFS([1]original_ver!L315="ใช่",1,[1]original_ver!L315="ไม่ใช่",0,[1]original_ver!L315="","")</f>
        <v>0</v>
      </c>
      <c r="M602" s="17" cm="1">
        <f t="array" ref="M602">_xlfn.IFS([1]original_ver!M315="กู้ยืม",1,[1]original_ver!M315="ไม่กู้ยืม",0,[1]original_ver!M315="","")</f>
        <v>0</v>
      </c>
      <c r="N602" s="17">
        <f>IF($O602&gt;1, 1,0)</f>
        <v>1</v>
      </c>
      <c r="O602" s="23">
        <v>1400000</v>
      </c>
      <c r="P602" s="17" cm="1">
        <f t="array" ref="P602">_xlfn.IFS([1]original_ver!O315="ใช่",1,[1]original_ver!O315="ไม่ใช่",0,[1]original_ver!O315="","")</f>
        <v>0</v>
      </c>
      <c r="Q602" s="17"/>
      <c r="R602" s="17">
        <v>1</v>
      </c>
      <c r="S602" s="17">
        <v>1</v>
      </c>
      <c r="T602" s="17">
        <v>80</v>
      </c>
      <c r="U602" s="17">
        <v>65000</v>
      </c>
      <c r="V602" s="53">
        <v>15</v>
      </c>
      <c r="W602" s="20">
        <f>$U602/$T602</f>
        <v>812.5</v>
      </c>
      <c r="X602" s="48"/>
      <c r="Y602" s="48"/>
      <c r="Z602" s="48"/>
      <c r="AA602" s="48"/>
      <c r="AB602" s="48"/>
      <c r="AC602" s="48">
        <f t="shared" si="51"/>
        <v>65000</v>
      </c>
      <c r="AD602">
        <f t="shared" si="53"/>
        <v>812.5</v>
      </c>
      <c r="AE602" s="17">
        <v>1</v>
      </c>
      <c r="AF602" s="17">
        <v>1</v>
      </c>
      <c r="AG602" s="17">
        <v>80</v>
      </c>
      <c r="AH602" s="17">
        <v>58000</v>
      </c>
      <c r="AI602" s="18">
        <v>14.5</v>
      </c>
      <c r="AJ602" s="27">
        <f>$AH602/$AG602</f>
        <v>725</v>
      </c>
      <c r="AK602" s="48"/>
      <c r="AL602" s="48"/>
      <c r="AM602" s="48"/>
      <c r="AN602" s="48"/>
      <c r="AO602" s="48"/>
      <c r="AP602" s="149">
        <f t="shared" si="54"/>
        <v>58000</v>
      </c>
      <c r="AQ602" s="149">
        <f t="shared" si="52"/>
        <v>725</v>
      </c>
      <c r="AR602" s="17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9">
        <v>1.25</v>
      </c>
      <c r="CE602" s="49">
        <v>1.3333333333333333</v>
      </c>
      <c r="CF602" s="49">
        <v>2</v>
      </c>
      <c r="CG602" s="49">
        <v>1</v>
      </c>
      <c r="CH602" s="49">
        <v>2</v>
      </c>
      <c r="CI602" s="153">
        <f t="shared" si="55"/>
        <v>1.5166666666666666</v>
      </c>
      <c r="CJ602" s="17">
        <v>1</v>
      </c>
      <c r="CK602" cm="1">
        <f t="array" ref="CK602">_xlfn.IFS([1]original_ver!CH315="จากการเข้าร่วมกิจกรรมอบรม ที่จัดโดยโครงการเกษตรกรปราดเปรื่อง (Smart Farmer)",1,[1]original_ver!CH315="จากการเข้าร่วมกิจกรรมอบรม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ๆ",3,[1]original_ver!CH315="จากการเรียนรู้ผ่านประสบการณ์ของผู้อื่น ได้แก่ เพื่อนบ้าน พี่น้อง เพื่อน และญาติ เป็นต้น",4,[1]original_ver!CH315="ไม่ได้เข้าร่วมกิจกรรมอบรมหรือเรียนรู้ใด ๆ (ข้ามไปข้อ 33)",5)</f>
        <v>5</v>
      </c>
      <c r="CL602" s="15" t="str" cm="1">
        <f t="array" ref="CL602">_xlfn.IFS([1]original_ver!CJ315="ความรู้ทางการเกษตรและการใช้เทคโนโลยีสำหรับการผลิตในฟาร์ม",1,[1]original_ver!CJ315="การวางแผนและจัดการฟาร์ม เช่น การเก็บเกี่ยว การเงิน และการวางแผนทางการตลาด",2,[1]original_ver!CJ315="การเป็นผู้ประกอบการทางการเกษตร",3,[1]original_ver!CJ315="การเพิ่มมูลค่าผลผลิต และการแปรรูปผลผลิต (รวมถึงการพัฒนาคุณภาพผลผลิต)",4,[1]original_ver!CJ315="","")</f>
        <v/>
      </c>
      <c r="CM602" s="48"/>
      <c r="CN602" s="48"/>
      <c r="CO602" s="15" t="str" cm="1">
        <f t="array" ref="CO602">_xlfn.IFS([1]original_ver!CN315="ความรู้ทางการเกษตรและการใช้เทคโนโลยีสำหรับการผลิตในฟาร์ม",1,[1]original_ver!CN315="การวางแผนและจัดการฟาร์ม เช่น การเก็บเกี่ยว การเงิน และการวางแผนทางการตลาด",2,[1]original_ver!CN315="การเป็นผู้ประกอบการทางการเกษตร",3,[1]original_ver!CN315="การเพิ่มมูลค่าผลผลิต และการแปรรูปผลผลิต (รวมถึงการพัฒนาคุณภาพผลผลิต)",4,[1]original_ver!CN315="","")</f>
        <v/>
      </c>
      <c r="CP602" s="48"/>
      <c r="CQ602" s="48"/>
      <c r="CR602" s="15" t="str" cm="1">
        <f t="array" ref="CR602">_xlfn.IFS([1]original_ver!CR315="ประยุกต์",1,[1]original_ver!CR315="ไม่ประยุกต์",0,[1]original_ver!CR315="","")</f>
        <v/>
      </c>
      <c r="CS602" s="15" t="str" cm="1">
        <f t="array" ref="CS602">_xlfn.IFS([1]original_ver!CS315="ประยุกต์",1,[1]original_ver!CS315="ไม่ประยุกต์",0,[1]original_ver!CS315="","")</f>
        <v/>
      </c>
      <c r="CT602" s="48"/>
      <c r="CU602" s="15" t="str" cm="1">
        <f t="array" ref="CU602">_xlfn.IFS([1]original_ver!CV315="ประยุกต์",1,[1]original_ver!CV315="ไม่ประยุกต์",0,[1]original_ver!CV315="","")</f>
        <v/>
      </c>
      <c r="CV602" s="48"/>
      <c r="CW602" s="15" t="str" cm="1">
        <f t="array" ref="CW602">_xlfn.IFS([1]original_ver!CY315="ประยุกต์",1,[1]original_ver!CY315="ไม่ประยุกต์",0,[1]original_ver!CY315="","")</f>
        <v/>
      </c>
      <c r="CX602" s="48"/>
      <c r="CY602" s="15" t="str" cm="1">
        <f t="array" ref="CY602">_xlfn.IFS([1]original_ver!DB315="ประยุกต์",1,[1]original_ver!DB315="ไม่ประยุกต์",0,[1]original_ver!DB315="","")</f>
        <v/>
      </c>
      <c r="CZ602" s="48"/>
      <c r="DA602" s="48"/>
      <c r="DB602" s="48"/>
      <c r="DC602" s="48"/>
      <c r="DD602" s="48"/>
      <c r="DE602" s="48"/>
      <c r="DF602" s="48"/>
      <c r="DG602" s="17">
        <v>3</v>
      </c>
      <c r="DH602" s="17">
        <v>2</v>
      </c>
      <c r="DI602" s="17">
        <v>1</v>
      </c>
      <c r="DJ602" s="17">
        <v>4</v>
      </c>
      <c r="DK602" s="48"/>
      <c r="DL602" s="48"/>
      <c r="DM602" s="17">
        <v>2</v>
      </c>
      <c r="DN602" s="17">
        <v>4</v>
      </c>
      <c r="DO602" s="48"/>
      <c r="DP602" s="48"/>
      <c r="DQ602" s="48"/>
      <c r="DR602" s="48"/>
      <c r="DS602" s="49">
        <v>2.8</v>
      </c>
      <c r="DT602" s="49">
        <v>3</v>
      </c>
      <c r="DU602" s="17">
        <v>3.5</v>
      </c>
      <c r="DV602" s="49">
        <v>2.6</v>
      </c>
      <c r="DW602" s="49">
        <v>2</v>
      </c>
      <c r="DX602" s="49">
        <v>3.25</v>
      </c>
      <c r="DY602" s="153"/>
      <c r="DZ602" s="25">
        <v>4</v>
      </c>
      <c r="EA602" s="25">
        <v>3.6666666666666665</v>
      </c>
      <c r="EB602" s="25">
        <v>3.75</v>
      </c>
      <c r="EC602" s="25">
        <v>3.25</v>
      </c>
      <c r="ED602" s="25">
        <v>2.6666666666666665</v>
      </c>
      <c r="EE602">
        <v>3.25</v>
      </c>
    </row>
    <row r="603" spans="1:135" x14ac:dyDescent="0.2">
      <c r="A603">
        <v>301</v>
      </c>
      <c r="AC603">
        <f t="shared" si="51"/>
        <v>0</v>
      </c>
      <c r="AD603" t="e">
        <f t="shared" si="53"/>
        <v>#DIV/0!</v>
      </c>
      <c r="AP603" s="148">
        <f t="shared" si="54"/>
        <v>0</v>
      </c>
      <c r="AQ603" s="148" t="e">
        <f t="shared" si="52"/>
        <v>#DIV/0!</v>
      </c>
      <c r="CI603" s="148" t="e">
        <f t="shared" si="55"/>
        <v>#DIV/0!</v>
      </c>
    </row>
    <row r="604" spans="1:135" x14ac:dyDescent="0.2">
      <c r="A604">
        <v>302</v>
      </c>
      <c r="B604" s="15">
        <v>922</v>
      </c>
      <c r="C604" s="58"/>
      <c r="D604" cm="1">
        <f t="array" ref="D604">_xlfn.IFS([1]original_ver!D316="Participant",1,[1]original_ver!D316="Non-Participant",0,[1]original_ver!D316="","")</f>
        <v>0</v>
      </c>
      <c r="E604" s="15">
        <v>3</v>
      </c>
      <c r="F604" s="17" cm="1">
        <f t="array" ref="F604">_xlfn.IFS([1]original_ver!F316="ชาย",1,[1]original_ver!F316="หญิง",0,[1]original_ver!F316="","")</f>
        <v>0</v>
      </c>
      <c r="G604" s="15">
        <v>46</v>
      </c>
      <c r="H604" s="17" cm="1">
        <f t="array" ref="H604">_xlfn.IFS([1]original_ver!H316="ไม่มีการศึกษา",0,[1]original_ver!H316="ประถมศึกษา",1,[1]original_ver!H316="มัธยมศึกษาตอนต้น",2,[1]original_ver!H316="มัธยมศึกษาตอนปลาย",3,[1]original_ver!H316="อนุปริญญา (ปวช., ปวส., ฝึกหัดครู)",4,[1]original_ver!H316="ปริญญาตรี",5,[1]original_ver!H316="สูงกว่าปริญญาตรี",6,[1]original_ver!H316="","")</f>
        <v>5</v>
      </c>
      <c r="I604" s="17" cm="1">
        <f t="array" ref="I604">_xlfn.IFS([1]original_ver!I316="โสด",1,[1]original_ver!I316="สมรส/อยู่ด้วยกัน",2,[1]original_ver!I316="หย่าร้าง/แยกกันอยู่",3,[1]original_ver!I316="หม้าย",4,[1]original_ver!I316="","")</f>
        <v>2</v>
      </c>
      <c r="J604" s="15">
        <v>5</v>
      </c>
      <c r="K604" s="15">
        <v>17</v>
      </c>
      <c r="L604" s="17" cm="1">
        <f t="array" ref="L604">_xlfn.IFS([1]original_ver!L316="ใช่",1,[1]original_ver!L316="ไม่ใช่",0,[1]original_ver!L316="","")</f>
        <v>0</v>
      </c>
      <c r="M604" s="17" cm="1">
        <f t="array" ref="M604">_xlfn.IFS([1]original_ver!M316="กู้ยืม",1,[1]original_ver!M316="ไม่กู้ยืม",0,[1]original_ver!M316="","")</f>
        <v>1</v>
      </c>
      <c r="N604" s="17">
        <f>IF($O604&gt;1, 1,0)</f>
        <v>0</v>
      </c>
      <c r="O604" s="23">
        <v>0</v>
      </c>
      <c r="P604" s="17" cm="1">
        <f t="array" ref="P604">_xlfn.IFS([1]original_ver!O316="ใช่",1,[1]original_ver!O316="ไม่ใช่",0,[1]original_ver!O316="","")</f>
        <v>0</v>
      </c>
      <c r="Q604" s="17"/>
      <c r="R604" s="17">
        <v>3</v>
      </c>
      <c r="S604" s="17">
        <v>1</v>
      </c>
      <c r="T604" s="17">
        <v>26</v>
      </c>
      <c r="U604" s="17">
        <v>260000</v>
      </c>
      <c r="V604" s="17">
        <v>1.45</v>
      </c>
      <c r="W604" s="22">
        <f>$U604/$T604</f>
        <v>10000</v>
      </c>
      <c r="X604" s="48"/>
      <c r="Y604" s="48"/>
      <c r="Z604" s="48"/>
      <c r="AA604" s="48"/>
      <c r="AB604" s="48"/>
      <c r="AC604" s="48">
        <f t="shared" si="51"/>
        <v>260000</v>
      </c>
      <c r="AD604">
        <f t="shared" si="53"/>
        <v>10000</v>
      </c>
      <c r="AE604" s="17">
        <v>3</v>
      </c>
      <c r="AF604" s="17">
        <v>1</v>
      </c>
      <c r="AG604" s="17">
        <v>26</v>
      </c>
      <c r="AH604" s="17">
        <v>240000</v>
      </c>
      <c r="AI604" s="17">
        <v>1.5</v>
      </c>
      <c r="AJ604" s="27">
        <f>$AH604/$AG604</f>
        <v>9230.7692307692305</v>
      </c>
      <c r="AK604" s="48"/>
      <c r="AL604" s="48"/>
      <c r="AM604" s="48"/>
      <c r="AN604" s="48"/>
      <c r="AO604" s="48"/>
      <c r="AP604" s="149">
        <f t="shared" si="54"/>
        <v>240000</v>
      </c>
      <c r="AQ604" s="149">
        <f t="shared" si="52"/>
        <v>9230.7692307692305</v>
      </c>
      <c r="AR604" s="149">
        <v>1</v>
      </c>
      <c r="AS604" s="149">
        <v>1</v>
      </c>
      <c r="AT604" s="149">
        <v>14</v>
      </c>
      <c r="AU604" s="149">
        <v>8500</v>
      </c>
      <c r="AV604" s="48"/>
      <c r="AW604" s="48"/>
      <c r="AX604" s="48"/>
      <c r="AY604" s="48"/>
      <c r="AZ604" s="48"/>
      <c r="BA604" s="48"/>
      <c r="BB604" s="48"/>
      <c r="BC604" s="48"/>
      <c r="BD604" s="48"/>
      <c r="BE604" s="149">
        <v>1</v>
      </c>
      <c r="BF604" s="149">
        <v>1</v>
      </c>
      <c r="BG604" s="149">
        <v>14</v>
      </c>
      <c r="BH604" s="149">
        <v>10000</v>
      </c>
      <c r="BI604" s="149">
        <v>714.28571428571433</v>
      </c>
      <c r="BJ604" s="48"/>
      <c r="BK604" s="48"/>
      <c r="BL604" s="48"/>
      <c r="BM604" s="48"/>
      <c r="BN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9">
        <v>2.25</v>
      </c>
      <c r="CE604" s="49">
        <v>1.6666666666666667</v>
      </c>
      <c r="CF604" s="49">
        <v>1.6666666666666667</v>
      </c>
      <c r="CG604" s="49">
        <v>1</v>
      </c>
      <c r="CH604" s="49">
        <v>2</v>
      </c>
      <c r="CI604" s="153">
        <f t="shared" si="55"/>
        <v>1.7166666666666668</v>
      </c>
      <c r="CJ604" s="17">
        <v>1</v>
      </c>
      <c r="CK604" cm="1">
        <f t="array" ref="CK604">_xlfn.IFS([1]original_ver!CH316="จากการเข้าร่วมกิจกรรมอบรม ที่จัดโดยโครงการเกษตรกรปราดเปรื่อง (Smart Farmer)",1,[1]original_ver!CH316="จากการเข้าร่วมกิจกรรมอบรม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ๆ",3,[1]original_ver!CH316="จากการเรียนรู้ผ่านประสบการณ์ของผู้อื่น ได้แก่ เพื่อนบ้าน พี่น้อง เพื่อน และญาติ เป็นต้น",4,[1]original_ver!CH316="ไม่ได้เข้าร่วมกิจกรรมอบรมหรือเรียนรู้ใด ๆ (ข้ามไปข้อ 33)",5)</f>
        <v>4</v>
      </c>
      <c r="CL604" s="15" cm="1">
        <f t="array" ref="CL604">_xlfn.IFS([1]original_ver!CJ316="ความรู้ทางการเกษตรและการใช้เทคโนโลยีสำหรับการผลิตในฟาร์ม",1,[1]original_ver!CJ316="การวางแผนและจัดการฟาร์ม เช่น การเก็บเกี่ยว การเงิน และการวางแผนทางการตลาด",2,[1]original_ver!CJ316="การเป็นผู้ประกอบการทางการเกษตร",3,[1]original_ver!CJ316="การเพิ่มมูลค่าผลผลิต และการแปรรูปผลผลิต (รวมถึงการพัฒนาคุณภาพผลผลิต)",4,[1]original_ver!CJ316="","")</f>
        <v>1</v>
      </c>
      <c r="CM604" s="17">
        <v>1</v>
      </c>
      <c r="CN604" s="17">
        <v>2</v>
      </c>
      <c r="CO604" s="15" cm="1">
        <f t="array" ref="CO604">_xlfn.IFS([1]original_ver!CN316="ความรู้ทางการเกษตรและการใช้เทคโนโลยีสำหรับการผลิตในฟาร์ม",1,[1]original_ver!CN316="การวางแผนและจัดการฟาร์ม เช่น การเก็บเกี่ยว การเงิน และการวางแผนทางการตลาด",2,[1]original_ver!CN316="การเป็นผู้ประกอบการทางการเกษตร",3,[1]original_ver!CN316="การเพิ่มมูลค่าผลผลิต และการแปรรูปผลผลิต (รวมถึงการพัฒนาคุณภาพผลผลิต)",4,[1]original_ver!CN316="","")</f>
        <v>3</v>
      </c>
      <c r="CP604" s="17">
        <v>0</v>
      </c>
      <c r="CQ604" s="48"/>
      <c r="CR604" s="15" cm="1">
        <f t="array" ref="CR604">_xlfn.IFS([1]original_ver!CR316="ประยุกต์",1,[1]original_ver!CR316="ไม่ประยุกต์",0,[1]original_ver!CR316="","")</f>
        <v>1</v>
      </c>
      <c r="CS604" s="15" cm="1">
        <f t="array" ref="CS604">_xlfn.IFS([1]original_ver!CS316="ประยุกต์",1,[1]original_ver!CS316="ไม่ประยุกต์",0,[1]original_ver!CS316="","")</f>
        <v>1</v>
      </c>
      <c r="CT604" s="48"/>
      <c r="CU604" s="15" cm="1">
        <f t="array" ref="CU604">_xlfn.IFS([1]original_ver!CV316="ประยุกต์",1,[1]original_ver!CV316="ไม่ประยุกต์",0,[1]original_ver!CV316="","")</f>
        <v>1</v>
      </c>
      <c r="CV604" s="48"/>
      <c r="CW604" s="15" cm="1">
        <f t="array" ref="CW604">_xlfn.IFS([1]original_ver!CY316="ประยุกต์",1,[1]original_ver!CY316="ไม่ประยุกต์",0,[1]original_ver!CY316="","")</f>
        <v>0</v>
      </c>
      <c r="CX604" s="17">
        <v>1</v>
      </c>
      <c r="CY604" s="15" cm="1">
        <f t="array" ref="CY604">_xlfn.IFS([1]original_ver!DB316="ประยุกต์",1,[1]original_ver!DB316="ไม่ประยุกต์",0,[1]original_ver!DB316="","")</f>
        <v>0</v>
      </c>
      <c r="CZ604" s="17">
        <v>1</v>
      </c>
      <c r="DA604" s="17"/>
      <c r="DB604" s="17"/>
      <c r="DC604" s="17"/>
      <c r="DD604" s="17"/>
      <c r="DE604" s="17"/>
      <c r="DF604" s="17"/>
      <c r="DG604" s="17">
        <v>2</v>
      </c>
      <c r="DH604" s="17">
        <v>2</v>
      </c>
      <c r="DI604" s="17">
        <v>1</v>
      </c>
      <c r="DJ604" s="17">
        <v>1</v>
      </c>
      <c r="DK604" s="48"/>
      <c r="DL604" s="48"/>
      <c r="DM604" s="17">
        <v>3</v>
      </c>
      <c r="DN604" s="17">
        <v>2</v>
      </c>
      <c r="DO604" s="48"/>
      <c r="DP604" s="48"/>
      <c r="DQ604" s="48"/>
      <c r="DR604" s="48"/>
      <c r="DS604" s="49">
        <v>3.2</v>
      </c>
      <c r="DT604" s="49">
        <v>2.6666666666666665</v>
      </c>
      <c r="DU604" s="17">
        <v>3</v>
      </c>
      <c r="DV604" s="49">
        <v>2</v>
      </c>
      <c r="DW604" s="49">
        <v>1.3333333333333333</v>
      </c>
      <c r="DX604" s="49">
        <v>2.25</v>
      </c>
      <c r="DY604" s="153"/>
      <c r="DZ604" s="25">
        <v>4</v>
      </c>
      <c r="EA604" s="25">
        <v>4.333333333333333</v>
      </c>
      <c r="EB604" s="25">
        <v>4</v>
      </c>
      <c r="EC604" s="25">
        <v>3.2</v>
      </c>
      <c r="ED604" s="25">
        <v>2.3333333333333335</v>
      </c>
      <c r="EE604">
        <v>4</v>
      </c>
    </row>
    <row r="605" spans="1:135" x14ac:dyDescent="0.2">
      <c r="A605">
        <v>302</v>
      </c>
      <c r="AC605">
        <f t="shared" si="51"/>
        <v>0</v>
      </c>
      <c r="AD605" t="e">
        <f t="shared" si="53"/>
        <v>#DIV/0!</v>
      </c>
      <c r="AP605" s="148">
        <f t="shared" si="54"/>
        <v>0</v>
      </c>
      <c r="AQ605" s="148" t="e">
        <f t="shared" si="52"/>
        <v>#DIV/0!</v>
      </c>
      <c r="CI605" s="148" t="e">
        <f t="shared" si="55"/>
        <v>#DIV/0!</v>
      </c>
    </row>
    <row r="606" spans="1:135" x14ac:dyDescent="0.2">
      <c r="A606">
        <v>303</v>
      </c>
      <c r="B606" s="15">
        <v>923</v>
      </c>
      <c r="C606" s="58"/>
      <c r="D606" cm="1">
        <f t="array" ref="D606">_xlfn.IFS([1]original_ver!D317="Participant",1,[1]original_ver!D317="Non-Participant",0,[1]original_ver!D317="","")</f>
        <v>0</v>
      </c>
      <c r="E606" s="15">
        <v>3</v>
      </c>
      <c r="F606" s="17" cm="1">
        <f t="array" ref="F606">_xlfn.IFS([1]original_ver!F317="ชาย",1,[1]original_ver!F317="หญิง",0,[1]original_ver!F317="","")</f>
        <v>1</v>
      </c>
      <c r="G606" s="15">
        <v>46</v>
      </c>
      <c r="H606" s="17" cm="1">
        <f t="array" ref="H606">_xlfn.IFS([1]original_ver!H317="ไม่มีการศึกษา",0,[1]original_ver!H317="ประถมศึกษา",1,[1]original_ver!H317="มัธยมศึกษาตอนต้น",2,[1]original_ver!H317="มัธยมศึกษาตอนปลาย",3,[1]original_ver!H317="อนุปริญญา (ปวช., ปวส., ฝึกหัดครู)",4,[1]original_ver!H317="ปริญญาตรี",5,[1]original_ver!H317="สูงกว่าปริญญาตรี",6,[1]original_ver!H317="","")</f>
        <v>3</v>
      </c>
      <c r="I606" s="17" cm="1">
        <f t="array" ref="I606">_xlfn.IFS([1]original_ver!I317="โสด",1,[1]original_ver!I317="สมรส/อยู่ด้วยกัน",2,[1]original_ver!I317="หย่าร้าง/แยกกันอยู่",3,[1]original_ver!I317="หม้าย",4,[1]original_ver!I317="","")</f>
        <v>2</v>
      </c>
      <c r="J606" s="15">
        <v>4</v>
      </c>
      <c r="K606" s="15">
        <v>21</v>
      </c>
      <c r="L606" s="17" cm="1">
        <f t="array" ref="L606">_xlfn.IFS([1]original_ver!L317="ใช่",1,[1]original_ver!L317="ไม่ใช่",0,[1]original_ver!L317="","")</f>
        <v>0</v>
      </c>
      <c r="M606" s="17" cm="1">
        <f t="array" ref="M606">_xlfn.IFS([1]original_ver!M317="กู้ยืม",1,[1]original_ver!M317="ไม่กู้ยืม",0,[1]original_ver!M317="","")</f>
        <v>0</v>
      </c>
      <c r="N606" s="17">
        <f>IF($O606&gt;1, 1,0)</f>
        <v>1</v>
      </c>
      <c r="O606" s="23">
        <v>150000</v>
      </c>
      <c r="P606" s="17" cm="1">
        <f t="array" ref="P606">_xlfn.IFS([1]original_ver!O317="ใช่",1,[1]original_ver!O317="ไม่ใช่",0,[1]original_ver!O317="","")</f>
        <v>0</v>
      </c>
      <c r="Q606" s="17"/>
      <c r="R606" s="17">
        <v>3</v>
      </c>
      <c r="S606" s="17">
        <v>1</v>
      </c>
      <c r="T606" s="17">
        <v>18</v>
      </c>
      <c r="U606" s="17">
        <v>180000</v>
      </c>
      <c r="V606" s="17">
        <v>1.45</v>
      </c>
      <c r="W606" s="22">
        <f>$U606/$T606</f>
        <v>10000</v>
      </c>
      <c r="X606" s="48"/>
      <c r="Y606" s="48"/>
      <c r="Z606" s="48"/>
      <c r="AA606" s="48"/>
      <c r="AB606" s="48"/>
      <c r="AC606" s="48">
        <f t="shared" si="51"/>
        <v>180000</v>
      </c>
      <c r="AD606">
        <f t="shared" si="53"/>
        <v>10000</v>
      </c>
      <c r="AE606" s="17">
        <v>3</v>
      </c>
      <c r="AF606" s="17">
        <v>1</v>
      </c>
      <c r="AG606" s="17">
        <v>14</v>
      </c>
      <c r="AH606" s="17">
        <v>140000</v>
      </c>
      <c r="AI606" s="17">
        <v>1.5</v>
      </c>
      <c r="AJ606" s="27">
        <f>$AH606/$AG606</f>
        <v>10000</v>
      </c>
      <c r="AK606" s="48"/>
      <c r="AL606" s="48"/>
      <c r="AM606" s="48"/>
      <c r="AN606" s="48"/>
      <c r="AO606" s="48"/>
      <c r="AP606" s="149">
        <f t="shared" si="54"/>
        <v>140000</v>
      </c>
      <c r="AQ606" s="149">
        <f t="shared" si="52"/>
        <v>10000</v>
      </c>
      <c r="AR606" s="17">
        <v>1</v>
      </c>
      <c r="AS606" s="17">
        <v>1</v>
      </c>
      <c r="AT606" s="17">
        <v>12</v>
      </c>
      <c r="AU606" s="17">
        <v>8000</v>
      </c>
      <c r="AV606" s="17">
        <v>12</v>
      </c>
      <c r="AW606" s="17">
        <f>$AU606/$AT606</f>
        <v>666.66666666666663</v>
      </c>
      <c r="AX606" s="48"/>
      <c r="AY606" s="48"/>
      <c r="AZ606" s="48"/>
      <c r="BA606" s="48"/>
      <c r="BB606" s="48"/>
      <c r="BC606" s="48">
        <f>$AU606+$AZ606</f>
        <v>8000</v>
      </c>
      <c r="BD606" s="48">
        <f>$BC606/$AT606</f>
        <v>666.66666666666663</v>
      </c>
      <c r="BE606" s="17">
        <v>1</v>
      </c>
      <c r="BF606" s="17">
        <v>1</v>
      </c>
      <c r="BG606" s="17">
        <v>16</v>
      </c>
      <c r="BH606" s="17">
        <v>13600</v>
      </c>
      <c r="BI606" s="17">
        <v>10.5</v>
      </c>
      <c r="BJ606" s="17"/>
      <c r="BK606" s="48"/>
      <c r="BL606" s="48"/>
      <c r="BM606" s="48"/>
      <c r="BN606" s="48"/>
      <c r="BP606" s="48">
        <f>$BH606+$BM606</f>
        <v>13600</v>
      </c>
      <c r="BQ606" s="48"/>
      <c r="BR606" s="48"/>
      <c r="BS606" s="48"/>
      <c r="BT606" s="48"/>
      <c r="BU606" s="48"/>
      <c r="BV606" s="48"/>
      <c r="BW606" s="17"/>
      <c r="BX606" s="48"/>
      <c r="BY606" s="48"/>
      <c r="BZ606" s="48"/>
      <c r="CA606" s="48"/>
      <c r="CB606" s="48"/>
      <c r="CC606" s="17"/>
      <c r="CD606" s="49">
        <v>2.25</v>
      </c>
      <c r="CE606" s="49">
        <v>2</v>
      </c>
      <c r="CF606" s="49">
        <v>1.6666666666666667</v>
      </c>
      <c r="CG606" s="49">
        <v>1</v>
      </c>
      <c r="CH606" s="49">
        <v>2</v>
      </c>
      <c r="CI606" s="153">
        <f t="shared" si="55"/>
        <v>1.7833333333333337</v>
      </c>
      <c r="CJ606" s="17">
        <v>1</v>
      </c>
      <c r="CK606" cm="1">
        <f t="array" ref="CK606">_xlfn.IFS([1]original_ver!CH317="จากการเข้าร่วมกิจกรรมอบรม ที่จัดโดยโครงการเกษตรกรปราดเปรื่อง (Smart Farmer)",1,[1]original_ver!CH317="จากการเข้าร่วมกิจกรรมอบรม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ๆ",3,[1]original_ver!CH317="จากการเรียนรู้ผ่านประสบการณ์ของผู้อื่น ได้แก่ เพื่อนบ้าน พี่น้อง เพื่อน และญาติ เป็นต้น",4,[1]original_ver!CH317="ไม่ได้เข้าร่วมกิจกรรมอบรมหรือเรียนรู้ใด ๆ (ข้ามไปข้อ 33)",5)</f>
        <v>3</v>
      </c>
      <c r="CL606" s="15" cm="1">
        <f t="array" ref="CL606">_xlfn.IFS([1]original_ver!CJ317="ความรู้ทางการเกษตรและการใช้เทคโนโลยีสำหรับการผลิตในฟาร์ม",1,[1]original_ver!CJ317="การวางแผนและจัดการฟาร์ม เช่น การเก็บเกี่ยว การเงิน และการวางแผนทางการตลาด",2,[1]original_ver!CJ317="การเป็นผู้ประกอบการทางการเกษตร",3,[1]original_ver!CJ317="การเพิ่มมูลค่าผลผลิต และการแปรรูปผลผลิต (รวมถึงการพัฒนาคุณภาพผลผลิต)",4,[1]original_ver!CJ317="","")</f>
        <v>2</v>
      </c>
      <c r="CM606" s="17">
        <v>3</v>
      </c>
      <c r="CN606" s="17">
        <v>4</v>
      </c>
      <c r="CO606" s="15" cm="1">
        <f t="array" ref="CO606">_xlfn.IFS([1]original_ver!CN317="ความรู้ทางการเกษตรและการใช้เทคโนโลยีสำหรับการผลิตในฟาร์ม",1,[1]original_ver!CN317="การวางแผนและจัดการฟาร์ม เช่น การเก็บเกี่ยว การเงิน และการวางแผนทางการตลาด",2,[1]original_ver!CN317="การเป็นผู้ประกอบการทางการเกษตร",3,[1]original_ver!CN317="การเพิ่มมูลค่าผลผลิต และการแปรรูปผลผลิต (รวมถึงการพัฒนาคุณภาพผลผลิต)",4,[1]original_ver!CN317="","")</f>
        <v>3</v>
      </c>
      <c r="CP606" s="17">
        <v>0</v>
      </c>
      <c r="CQ606" s="48"/>
      <c r="CR606" s="15" cm="1">
        <f t="array" ref="CR606">_xlfn.IFS([1]original_ver!CR317="ประยุกต์",1,[1]original_ver!CR317="ไม่ประยุกต์",0,[1]original_ver!CR317="","")</f>
        <v>1</v>
      </c>
      <c r="CS606" s="15" cm="1">
        <f t="array" ref="CS606">_xlfn.IFS([1]original_ver!CS317="ประยุกต์",1,[1]original_ver!CS317="ไม่ประยุกต์",0,[1]original_ver!CS317="","")</f>
        <v>1</v>
      </c>
      <c r="CT606" s="48"/>
      <c r="CU606" s="15" cm="1">
        <f t="array" ref="CU606">_xlfn.IFS([1]original_ver!CV317="ประยุกต์",1,[1]original_ver!CV317="ไม่ประยุกต์",0,[1]original_ver!CV317="","")</f>
        <v>1</v>
      </c>
      <c r="CV606" s="48"/>
      <c r="CW606" s="15" cm="1">
        <f t="array" ref="CW606">_xlfn.IFS([1]original_ver!CY317="ประยุกต์",1,[1]original_ver!CY317="ไม่ประยุกต์",0,[1]original_ver!CY317="","")</f>
        <v>0</v>
      </c>
      <c r="CX606" s="17">
        <v>1</v>
      </c>
      <c r="CY606" s="15" cm="1">
        <f t="array" ref="CY606">_xlfn.IFS([1]original_ver!DB317="ประยุกต์",1,[1]original_ver!DB317="ไม่ประยุกต์",0,[1]original_ver!DB317="","")</f>
        <v>1</v>
      </c>
      <c r="CZ606" s="48"/>
      <c r="DA606" s="48">
        <v>0</v>
      </c>
      <c r="DB606" s="48">
        <v>0</v>
      </c>
      <c r="DC606" s="48">
        <v>0</v>
      </c>
      <c r="DD606" s="48">
        <v>0</v>
      </c>
      <c r="DE606" s="48">
        <v>0</v>
      </c>
      <c r="DF606" s="48">
        <v>0</v>
      </c>
      <c r="DG606" s="17">
        <v>1</v>
      </c>
      <c r="DH606" s="17">
        <v>3</v>
      </c>
      <c r="DI606" s="17">
        <v>2</v>
      </c>
      <c r="DJ606" s="17">
        <v>2</v>
      </c>
      <c r="DK606" s="48"/>
      <c r="DL606" s="48"/>
      <c r="DM606" s="17">
        <v>3</v>
      </c>
      <c r="DN606" s="17">
        <v>3</v>
      </c>
      <c r="DO606" s="48"/>
      <c r="DP606" s="48"/>
      <c r="DQ606" s="48"/>
      <c r="DR606" s="48"/>
      <c r="DS606" s="49">
        <v>2.4</v>
      </c>
      <c r="DT606" s="49">
        <v>3.3333333333333335</v>
      </c>
      <c r="DU606" s="17">
        <v>3.25</v>
      </c>
      <c r="DV606" s="49">
        <v>2.2000000000000002</v>
      </c>
      <c r="DW606" s="49">
        <v>1</v>
      </c>
      <c r="DX606" s="49">
        <v>2.5</v>
      </c>
      <c r="DY606" s="153"/>
      <c r="DZ606" s="25">
        <v>3.8</v>
      </c>
      <c r="EA606" s="25">
        <v>3.6666666666666665</v>
      </c>
      <c r="EB606" s="25">
        <v>3.5</v>
      </c>
      <c r="EC606" s="25">
        <v>3.4</v>
      </c>
      <c r="ED606" s="25">
        <v>2.3333333333333335</v>
      </c>
      <c r="EE606">
        <v>3</v>
      </c>
    </row>
    <row r="607" spans="1:135" x14ac:dyDescent="0.2">
      <c r="A607">
        <v>303</v>
      </c>
      <c r="AC607">
        <f t="shared" si="51"/>
        <v>0</v>
      </c>
      <c r="AD607" t="e">
        <f t="shared" si="53"/>
        <v>#DIV/0!</v>
      </c>
      <c r="AP607" s="148">
        <f t="shared" si="54"/>
        <v>0</v>
      </c>
      <c r="AQ607" s="148" t="e">
        <f t="shared" si="52"/>
        <v>#DIV/0!</v>
      </c>
      <c r="CI607" s="148" t="e">
        <f t="shared" si="55"/>
        <v>#DIV/0!</v>
      </c>
    </row>
    <row r="608" spans="1:135" x14ac:dyDescent="0.2">
      <c r="A608">
        <v>304</v>
      </c>
      <c r="B608" s="15">
        <v>923</v>
      </c>
      <c r="C608" s="58"/>
      <c r="D608" cm="1">
        <f t="array" ref="D608">_xlfn.IFS([1]original_ver!D318="Participant",1,[1]original_ver!D318="Non-Participant",0,[1]original_ver!D318="","")</f>
        <v>0</v>
      </c>
      <c r="E608" s="15">
        <v>3</v>
      </c>
      <c r="F608" s="17" cm="1">
        <f t="array" ref="F608">_xlfn.IFS([1]original_ver!F318="ชาย",1,[1]original_ver!F318="หญิง",0,[1]original_ver!F318="","")</f>
        <v>1</v>
      </c>
      <c r="G608" s="15">
        <v>50</v>
      </c>
      <c r="H608" s="17" cm="1">
        <f t="array" ref="H608">_xlfn.IFS([1]original_ver!H318="ไม่มีการศึกษา",0,[1]original_ver!H318="ประถมศึกษา",1,[1]original_ver!H318="มัธยมศึกษาตอนต้น",2,[1]original_ver!H318="มัธยมศึกษาตอนปลาย",3,[1]original_ver!H318="อนุปริญญา (ปวช., ปวส., ฝึกหัดครู)",4,[1]original_ver!H318="ปริญญาตรี",5,[1]original_ver!H318="สูงกว่าปริญญาตรี",6,[1]original_ver!H318="","")</f>
        <v>3</v>
      </c>
      <c r="I608" s="17" cm="1">
        <f t="array" ref="I608">_xlfn.IFS([1]original_ver!I318="โสด",1,[1]original_ver!I318="สมรส/อยู่ด้วยกัน",2,[1]original_ver!I318="หย่าร้าง/แยกกันอยู่",3,[1]original_ver!I318="หม้าย",4,[1]original_ver!I318="","")</f>
        <v>2</v>
      </c>
      <c r="J608" s="15">
        <v>4</v>
      </c>
      <c r="K608" s="15">
        <v>29</v>
      </c>
      <c r="L608" s="17" cm="1">
        <f t="array" ref="L608">_xlfn.IFS([1]original_ver!L318="ใช่",1,[1]original_ver!L318="ไม่ใช่",0,[1]original_ver!L318="","")</f>
        <v>0</v>
      </c>
      <c r="M608" s="17" cm="1">
        <f t="array" ref="M608">_xlfn.IFS([1]original_ver!M318="กู้ยืม",1,[1]original_ver!M318="ไม่กู้ยืม",0,[1]original_ver!M318="","")</f>
        <v>1</v>
      </c>
      <c r="N608" s="17">
        <f>IF($O608&gt;1, 1,0)</f>
        <v>0</v>
      </c>
      <c r="O608" s="26"/>
      <c r="P608" s="17" cm="1">
        <f t="array" ref="P608">_xlfn.IFS([1]original_ver!O318="ใช่",1,[1]original_ver!O318="ไม่ใช่",0,[1]original_ver!O318="","")</f>
        <v>0</v>
      </c>
      <c r="Q608" s="17"/>
      <c r="R608" s="17">
        <v>1</v>
      </c>
      <c r="S608" s="17">
        <v>1</v>
      </c>
      <c r="T608" s="17">
        <v>120</v>
      </c>
      <c r="U608" s="149">
        <v>114000</v>
      </c>
      <c r="V608" s="53">
        <v>14.5</v>
      </c>
      <c r="W608" s="20">
        <f>$U608/$T608</f>
        <v>950</v>
      </c>
      <c r="X608" s="48"/>
      <c r="Y608" s="48"/>
      <c r="Z608" s="48"/>
      <c r="AA608" s="48"/>
      <c r="AB608" s="48"/>
      <c r="AC608" s="48">
        <f t="shared" si="51"/>
        <v>114000</v>
      </c>
      <c r="AD608">
        <f t="shared" si="53"/>
        <v>950</v>
      </c>
      <c r="AE608" s="17">
        <v>1</v>
      </c>
      <c r="AF608" s="17">
        <v>1</v>
      </c>
      <c r="AG608" s="17">
        <v>120</v>
      </c>
      <c r="AH608" s="17">
        <v>102000</v>
      </c>
      <c r="AI608" s="18">
        <v>14</v>
      </c>
      <c r="AJ608" s="27">
        <f>$AH608/$AG608</f>
        <v>850</v>
      </c>
      <c r="AK608" s="48"/>
      <c r="AL608" s="48"/>
      <c r="AM608" s="48"/>
      <c r="AN608" s="48"/>
      <c r="AO608" s="48"/>
      <c r="AP608" s="149">
        <f t="shared" si="54"/>
        <v>102000</v>
      </c>
      <c r="AQ608" s="149">
        <f t="shared" si="52"/>
        <v>850</v>
      </c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9">
        <v>1.75</v>
      </c>
      <c r="CE608" s="49">
        <v>1.3333333333333333</v>
      </c>
      <c r="CF608" s="49">
        <v>1</v>
      </c>
      <c r="CG608" s="49">
        <v>2.5</v>
      </c>
      <c r="CH608" s="49">
        <v>2.5</v>
      </c>
      <c r="CI608" s="153">
        <f t="shared" si="55"/>
        <v>1.8166666666666664</v>
      </c>
      <c r="CJ608" s="17">
        <v>1</v>
      </c>
      <c r="CK608" cm="1">
        <f t="array" ref="CK608">_xlfn.IFS([1]original_ver!CH318="จากการเข้าร่วมกิจกรรมอบรม ที่จัดโดยโครงการเกษตรกรปราดเปรื่อง (Smart Farmer)",1,[1]original_ver!CH318="จากการเข้าร่วมกิจกรรมอบรม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ๆ",3,[1]original_ver!CH318="จากการเรียนรู้ผ่านประสบการณ์ของผู้อื่น ได้แก่ เพื่อนบ้าน พี่น้อง เพื่อน และญาติ เป็นต้น",4,[1]original_ver!CH318="ไม่ได้เข้าร่วมกิจกรรมอบรมหรือเรียนรู้ใด ๆ (ข้ามไปข้อ 33)",5)</f>
        <v>5</v>
      </c>
      <c r="CL608" s="15" t="str" cm="1">
        <f t="array" ref="CL608">_xlfn.IFS([1]original_ver!CJ318="ความรู้ทางการเกษตรและการใช้เทคโนโลยีสำหรับการผลิตในฟาร์ม",1,[1]original_ver!CJ318="การวางแผนและจัดการฟาร์ม เช่น การเก็บเกี่ยว การเงิน และการวางแผนทางการตลาด",2,[1]original_ver!CJ318="การเป็นผู้ประกอบการทางการเกษตร",3,[1]original_ver!CJ318="การเพิ่มมูลค่าผลผลิต และการแปรรูปผลผลิต (รวมถึงการพัฒนาคุณภาพผลผลิต)",4,[1]original_ver!CJ318="","")</f>
        <v/>
      </c>
      <c r="CM608" s="48"/>
      <c r="CN608" s="48"/>
      <c r="CO608" s="15" t="str" cm="1">
        <f t="array" ref="CO608">_xlfn.IFS([1]original_ver!CN318="ความรู้ทางการเกษตรและการใช้เทคโนโลยีสำหรับการผลิตในฟาร์ม",1,[1]original_ver!CN318="การวางแผนและจัดการฟาร์ม เช่น การเก็บเกี่ยว การเงิน และการวางแผนทางการตลาด",2,[1]original_ver!CN318="การเป็นผู้ประกอบการทางการเกษตร",3,[1]original_ver!CN318="การเพิ่มมูลค่าผลผลิต และการแปรรูปผลผลิต (รวมถึงการพัฒนาคุณภาพผลผลิต)",4,[1]original_ver!CN318="","")</f>
        <v/>
      </c>
      <c r="CP608" s="48"/>
      <c r="CQ608" s="48"/>
      <c r="CR608" s="15" t="str" cm="1">
        <f t="array" ref="CR608">_xlfn.IFS([1]original_ver!CR318="ประยุกต์",1,[1]original_ver!CR318="ไม่ประยุกต์",0,[1]original_ver!CR318="","")</f>
        <v/>
      </c>
      <c r="CS608" s="15" t="str" cm="1">
        <f t="array" ref="CS608">_xlfn.IFS([1]original_ver!CS318="ประยุกต์",1,[1]original_ver!CS318="ไม่ประยุกต์",0,[1]original_ver!CS318="","")</f>
        <v/>
      </c>
      <c r="CT608" s="48"/>
      <c r="CU608" s="15" t="str" cm="1">
        <f t="array" ref="CU608">_xlfn.IFS([1]original_ver!CV318="ประยุกต์",1,[1]original_ver!CV318="ไม่ประยุกต์",0,[1]original_ver!CV318="","")</f>
        <v/>
      </c>
      <c r="CV608" s="48"/>
      <c r="CW608" s="15" t="str" cm="1">
        <f t="array" ref="CW608">_xlfn.IFS([1]original_ver!CY318="ประยุกต์",1,[1]original_ver!CY318="ไม่ประยุกต์",0,[1]original_ver!CY318="","")</f>
        <v/>
      </c>
      <c r="CX608" s="48"/>
      <c r="CY608" s="15" t="str" cm="1">
        <f t="array" ref="CY608">_xlfn.IFS([1]original_ver!DB318="ประยุกต์",1,[1]original_ver!DB318="ไม่ประยุกต์",0,[1]original_ver!DB318="","")</f>
        <v/>
      </c>
      <c r="CZ608" s="48"/>
      <c r="DA608" s="48"/>
      <c r="DB608" s="48"/>
      <c r="DC608" s="48"/>
      <c r="DD608" s="48"/>
      <c r="DE608" s="48"/>
      <c r="DF608" s="48"/>
      <c r="DG608" s="17">
        <v>3</v>
      </c>
      <c r="DH608" s="17">
        <v>1</v>
      </c>
      <c r="DI608" s="17">
        <v>2</v>
      </c>
      <c r="DJ608" s="17">
        <v>3</v>
      </c>
      <c r="DK608" s="48"/>
      <c r="DL608" s="48"/>
      <c r="DM608" s="17">
        <v>1</v>
      </c>
      <c r="DN608" s="17">
        <v>1</v>
      </c>
      <c r="DO608" s="48"/>
      <c r="DP608" s="48"/>
      <c r="DQ608" s="48"/>
      <c r="DR608" s="48"/>
      <c r="DS608" s="49">
        <v>3.4</v>
      </c>
      <c r="DT608" s="49">
        <v>3.6666666666666665</v>
      </c>
      <c r="DU608" s="17">
        <v>3</v>
      </c>
      <c r="DV608" s="49">
        <v>2.6</v>
      </c>
      <c r="DW608" s="49">
        <v>1.6666666666666667</v>
      </c>
      <c r="DX608" s="49">
        <v>3.5</v>
      </c>
      <c r="DY608" s="153"/>
      <c r="DZ608" s="25">
        <v>4.2</v>
      </c>
      <c r="EA608" s="25">
        <v>4.333333333333333</v>
      </c>
      <c r="EB608" s="25">
        <v>3.5</v>
      </c>
      <c r="EC608" s="25">
        <v>3</v>
      </c>
      <c r="ED608" s="25">
        <v>2</v>
      </c>
      <c r="EE608">
        <v>3.5</v>
      </c>
    </row>
    <row r="609" spans="1:135" x14ac:dyDescent="0.2">
      <c r="A609">
        <v>304</v>
      </c>
      <c r="AC609">
        <f t="shared" si="51"/>
        <v>0</v>
      </c>
      <c r="AD609" t="e">
        <f t="shared" si="53"/>
        <v>#DIV/0!</v>
      </c>
      <c r="AP609" s="148">
        <f t="shared" si="54"/>
        <v>0</v>
      </c>
      <c r="AQ609" s="148" t="e">
        <f t="shared" si="52"/>
        <v>#DIV/0!</v>
      </c>
      <c r="CI609" s="148" t="e">
        <f t="shared" si="55"/>
        <v>#DIV/0!</v>
      </c>
    </row>
    <row r="610" spans="1:135" x14ac:dyDescent="0.2">
      <c r="A610">
        <v>305</v>
      </c>
      <c r="B610" s="15">
        <v>925</v>
      </c>
      <c r="C610" s="58"/>
      <c r="D610" cm="1">
        <f t="array" ref="D610">_xlfn.IFS([1]original_ver!D319="Participant",1,[1]original_ver!D319="Non-Participant",0,[1]original_ver!D319="","")</f>
        <v>0</v>
      </c>
      <c r="E610" s="15">
        <v>3</v>
      </c>
      <c r="F610" s="17" cm="1">
        <f t="array" ref="F610">_xlfn.IFS([1]original_ver!F319="ชาย",1,[1]original_ver!F319="หญิง",0,[1]original_ver!F319="","")</f>
        <v>0</v>
      </c>
      <c r="G610" s="15">
        <v>54</v>
      </c>
      <c r="H610" s="17" cm="1">
        <f t="array" ref="H610">_xlfn.IFS([1]original_ver!H319="ไม่มีการศึกษา",0,[1]original_ver!H319="ประถมศึกษา",1,[1]original_ver!H319="มัธยมศึกษาตอนต้น",2,[1]original_ver!H319="มัธยมศึกษาตอนปลาย",3,[1]original_ver!H319="อนุปริญญา (ปวช., ปวส., ฝึกหัดครู)",4,[1]original_ver!H319="ปริญญาตรี",5,[1]original_ver!H319="สูงกว่าปริญญาตรี",6,[1]original_ver!H319="","")</f>
        <v>3</v>
      </c>
      <c r="I610" s="17" cm="1">
        <f t="array" ref="I610">_xlfn.IFS([1]original_ver!I319="โสด",1,[1]original_ver!I319="สมรส/อยู่ด้วยกัน",2,[1]original_ver!I319="หย่าร้าง/แยกกันอยู่",3,[1]original_ver!I319="หม้าย",4,[1]original_ver!I319="","")</f>
        <v>2</v>
      </c>
      <c r="J610" s="15">
        <v>3</v>
      </c>
      <c r="K610" s="15">
        <v>28</v>
      </c>
      <c r="L610" s="17" cm="1">
        <f t="array" ref="L610">_xlfn.IFS([1]original_ver!L319="ใช่",1,[1]original_ver!L319="ไม่ใช่",0,[1]original_ver!L319="","")</f>
        <v>1</v>
      </c>
      <c r="M610" s="17" cm="1">
        <f t="array" ref="M610">_xlfn.IFS([1]original_ver!M319="กู้ยืม",1,[1]original_ver!M319="ไม่กู้ยืม",0,[1]original_ver!M319="","")</f>
        <v>1</v>
      </c>
      <c r="N610" s="17">
        <f>IF($O610&gt;1, 1,0)</f>
        <v>0</v>
      </c>
      <c r="O610" s="26"/>
      <c r="P610" s="17" cm="1">
        <f t="array" ref="P610">_xlfn.IFS([1]original_ver!O319="ใช่",1,[1]original_ver!O319="ไม่ใช่",0,[1]original_ver!O319="","")</f>
        <v>0</v>
      </c>
      <c r="Q610" s="17"/>
      <c r="R610" s="17">
        <v>3</v>
      </c>
      <c r="S610" s="17">
        <v>1</v>
      </c>
      <c r="T610" s="17">
        <v>12</v>
      </c>
      <c r="U610" s="17">
        <v>150000</v>
      </c>
      <c r="V610" s="17">
        <v>1.5</v>
      </c>
      <c r="W610" s="22">
        <f>$U610/$T610</f>
        <v>12500</v>
      </c>
      <c r="X610" s="48"/>
      <c r="Y610" s="48"/>
      <c r="Z610" s="48"/>
      <c r="AA610" s="48"/>
      <c r="AB610" s="48"/>
      <c r="AC610" s="48">
        <f t="shared" si="51"/>
        <v>150000</v>
      </c>
      <c r="AD610">
        <f t="shared" si="53"/>
        <v>12500</v>
      </c>
      <c r="AE610" s="17">
        <v>3</v>
      </c>
      <c r="AF610" s="17">
        <v>1</v>
      </c>
      <c r="AG610" s="17">
        <v>12</v>
      </c>
      <c r="AH610" s="17">
        <v>130000</v>
      </c>
      <c r="AI610" s="17">
        <v>1.45</v>
      </c>
      <c r="AJ610" s="27">
        <f>$AH610/$AG610</f>
        <v>10833.333333333334</v>
      </c>
      <c r="AK610" s="48"/>
      <c r="AL610" s="48"/>
      <c r="AM610" s="48"/>
      <c r="AN610" s="48"/>
      <c r="AO610" s="48"/>
      <c r="AP610" s="149">
        <f t="shared" si="54"/>
        <v>130000</v>
      </c>
      <c r="AQ610" s="149">
        <f t="shared" si="52"/>
        <v>10833.333333333334</v>
      </c>
      <c r="AR610" s="17">
        <v>1</v>
      </c>
      <c r="AS610" s="17">
        <v>1</v>
      </c>
      <c r="AT610" s="17">
        <v>10</v>
      </c>
      <c r="AU610" s="17">
        <v>6300</v>
      </c>
      <c r="AV610" s="17">
        <v>14</v>
      </c>
      <c r="AW610" s="17">
        <f>$AU610/$AT610</f>
        <v>630</v>
      </c>
      <c r="AX610" s="48"/>
      <c r="AY610" s="48"/>
      <c r="AZ610" s="48"/>
      <c r="BA610" s="48"/>
      <c r="BB610" s="48"/>
      <c r="BC610" s="48">
        <f>$AU610+$AZ610</f>
        <v>6300</v>
      </c>
      <c r="BD610" s="48">
        <f>$BC610/$AT610</f>
        <v>630</v>
      </c>
      <c r="BE610" s="17">
        <v>1</v>
      </c>
      <c r="BF610" s="17">
        <v>1</v>
      </c>
      <c r="BG610" s="17">
        <v>10</v>
      </c>
      <c r="BH610" s="17">
        <v>6000</v>
      </c>
      <c r="BI610" s="17">
        <v>12.5</v>
      </c>
      <c r="BJ610" s="17"/>
      <c r="BK610" s="48"/>
      <c r="BL610" s="48"/>
      <c r="BM610" s="48"/>
      <c r="BN610" s="48"/>
      <c r="BP610" s="48">
        <f>$BH610+$BM610</f>
        <v>6000</v>
      </c>
      <c r="BQ610" s="48"/>
      <c r="BR610" s="48"/>
      <c r="BS610" s="48"/>
      <c r="BT610" s="48"/>
      <c r="BU610" s="48"/>
      <c r="BV610" s="48"/>
      <c r="BW610" s="17"/>
      <c r="BX610" s="48"/>
      <c r="BY610" s="48"/>
      <c r="BZ610" s="48"/>
      <c r="CA610" s="48"/>
      <c r="CB610" s="48"/>
      <c r="CC610" s="17"/>
      <c r="CD610" s="49">
        <v>2</v>
      </c>
      <c r="CE610" s="49">
        <v>2</v>
      </c>
      <c r="CF610" s="49">
        <v>1.6666666666666667</v>
      </c>
      <c r="CG610" s="49">
        <v>1</v>
      </c>
      <c r="CH610" s="49">
        <v>2</v>
      </c>
      <c r="CI610" s="153">
        <f t="shared" si="55"/>
        <v>1.7333333333333336</v>
      </c>
      <c r="CJ610" s="17">
        <v>1</v>
      </c>
      <c r="CK610" cm="1">
        <f t="array" ref="CK610">_xlfn.IFS([1]original_ver!CH319="จากการเข้าร่วมกิจกรรมอบรม ที่จัดโดยโครงการเกษตรกรปราดเปรื่อง (Smart Farmer)",1,[1]original_ver!CH319="จากการเข้าร่วมกิจกรรมอบรม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ๆ",3,[1]original_ver!CH319="จากการเรียนรู้ผ่านประสบการณ์ของผู้อื่น ได้แก่ เพื่อนบ้าน พี่น้อง เพื่อน และญาติ เป็นต้น",4,[1]original_ver!CH319="ไม่ได้เข้าร่วมกิจกรรมอบรมหรือเรียนรู้ใด ๆ (ข้ามไปข้อ 33)",5)</f>
        <v>5</v>
      </c>
      <c r="CL610" s="15" t="str" cm="1">
        <f t="array" ref="CL610">_xlfn.IFS([1]original_ver!CJ319="ความรู้ทางการเกษตรและการใช้เทคโนโลยีสำหรับการผลิตในฟาร์ม",1,[1]original_ver!CJ319="การวางแผนและจัดการฟาร์ม เช่น การเก็บเกี่ยว การเงิน และการวางแผนทางการตลาด",2,[1]original_ver!CJ319="การเป็นผู้ประกอบการทางการเกษตร",3,[1]original_ver!CJ319="การเพิ่มมูลค่าผลผลิต และการแปรรูปผลผลิต (รวมถึงการพัฒนาคุณภาพผลผลิต)",4,[1]original_ver!CJ319="","")</f>
        <v/>
      </c>
      <c r="CM610" s="48"/>
      <c r="CN610" s="48"/>
      <c r="CO610" s="15" t="str" cm="1">
        <f t="array" ref="CO610">_xlfn.IFS([1]original_ver!CN319="ความรู้ทางการเกษตรและการใช้เทคโนโลยีสำหรับการผลิตในฟาร์ม",1,[1]original_ver!CN319="การวางแผนและจัดการฟาร์ม เช่น การเก็บเกี่ยว การเงิน และการวางแผนทางการตลาด",2,[1]original_ver!CN319="การเป็นผู้ประกอบการทางการเกษตร",3,[1]original_ver!CN319="การเพิ่มมูลค่าผลผลิต และการแปรรูปผลผลิต (รวมถึงการพัฒนาคุณภาพผลผลิต)",4,[1]original_ver!CN319="","")</f>
        <v/>
      </c>
      <c r="CP610" s="48"/>
      <c r="CQ610" s="48"/>
      <c r="CR610" s="15" t="str" cm="1">
        <f t="array" ref="CR610">_xlfn.IFS([1]original_ver!CR319="ประยุกต์",1,[1]original_ver!CR319="ไม่ประยุกต์",0,[1]original_ver!CR319="","")</f>
        <v/>
      </c>
      <c r="CS610" s="15" t="str" cm="1">
        <f t="array" ref="CS610">_xlfn.IFS([1]original_ver!CS319="ประยุกต์",1,[1]original_ver!CS319="ไม่ประยุกต์",0,[1]original_ver!CS319="","")</f>
        <v/>
      </c>
      <c r="CT610" s="48"/>
      <c r="CU610" s="15" t="str" cm="1">
        <f t="array" ref="CU610">_xlfn.IFS([1]original_ver!CV319="ประยุกต์",1,[1]original_ver!CV319="ไม่ประยุกต์",0,[1]original_ver!CV319="","")</f>
        <v/>
      </c>
      <c r="CV610" s="48"/>
      <c r="CW610" s="15" t="str" cm="1">
        <f t="array" ref="CW610">_xlfn.IFS([1]original_ver!CY319="ประยุกต์",1,[1]original_ver!CY319="ไม่ประยุกต์",0,[1]original_ver!CY319="","")</f>
        <v/>
      </c>
      <c r="CX610" s="48"/>
      <c r="CY610" s="15" t="str" cm="1">
        <f t="array" ref="CY610">_xlfn.IFS([1]original_ver!DB319="ประยุกต์",1,[1]original_ver!DB319="ไม่ประยุกต์",0,[1]original_ver!DB319="","")</f>
        <v/>
      </c>
      <c r="CZ610" s="48"/>
      <c r="DA610" s="48">
        <v>0</v>
      </c>
      <c r="DB610" s="48">
        <v>0</v>
      </c>
      <c r="DC610" s="48">
        <v>0</v>
      </c>
      <c r="DD610" s="48">
        <v>0</v>
      </c>
      <c r="DE610" s="48">
        <v>0</v>
      </c>
      <c r="DF610" s="48">
        <v>0</v>
      </c>
      <c r="DG610" s="17">
        <v>2</v>
      </c>
      <c r="DH610" s="17">
        <v>2</v>
      </c>
      <c r="DI610" s="17">
        <v>3</v>
      </c>
      <c r="DJ610" s="17">
        <v>2</v>
      </c>
      <c r="DK610" s="48"/>
      <c r="DL610" s="48"/>
      <c r="DM610" s="17">
        <v>1</v>
      </c>
      <c r="DN610" s="17">
        <v>2</v>
      </c>
      <c r="DO610" s="48"/>
      <c r="DP610" s="48"/>
      <c r="DQ610" s="48"/>
      <c r="DR610" s="48"/>
      <c r="DS610" s="49">
        <v>3.2</v>
      </c>
      <c r="DT610" s="49">
        <v>3.3333333333333335</v>
      </c>
      <c r="DU610" s="17">
        <v>3.25</v>
      </c>
      <c r="DV610" s="49">
        <v>3.6</v>
      </c>
      <c r="DW610" s="49">
        <v>3</v>
      </c>
      <c r="DX610" s="49">
        <v>3.5</v>
      </c>
      <c r="DY610" s="153"/>
      <c r="DZ610" s="25">
        <v>3.8</v>
      </c>
      <c r="EA610" s="25">
        <v>3.6666666666666665</v>
      </c>
      <c r="EB610" s="25">
        <v>3.25</v>
      </c>
      <c r="EC610" s="25">
        <v>3.6</v>
      </c>
      <c r="ED610" s="25">
        <v>3.3333333333333335</v>
      </c>
      <c r="EE610">
        <v>3.75</v>
      </c>
    </row>
    <row r="611" spans="1:135" x14ac:dyDescent="0.2">
      <c r="A611">
        <v>305</v>
      </c>
      <c r="AC611">
        <f t="shared" si="51"/>
        <v>0</v>
      </c>
      <c r="AD611" t="e">
        <f t="shared" si="53"/>
        <v>#DIV/0!</v>
      </c>
      <c r="AP611" s="148">
        <f t="shared" si="54"/>
        <v>0</v>
      </c>
      <c r="AQ611" s="148" t="e">
        <f t="shared" si="52"/>
        <v>#DIV/0!</v>
      </c>
      <c r="CI611" s="148" t="e">
        <f t="shared" si="55"/>
        <v>#DIV/0!</v>
      </c>
    </row>
    <row r="612" spans="1:135" x14ac:dyDescent="0.2">
      <c r="A612">
        <v>306</v>
      </c>
      <c r="B612" s="15">
        <v>926</v>
      </c>
      <c r="C612" s="58"/>
      <c r="D612" cm="1">
        <f t="array" ref="D612">_xlfn.IFS([1]original_ver!D320="Participant",1,[1]original_ver!D320="Non-Participant",0,[1]original_ver!D320="","")</f>
        <v>0</v>
      </c>
      <c r="E612" s="15">
        <v>3</v>
      </c>
      <c r="F612" s="17" cm="1">
        <f t="array" ref="F612">_xlfn.IFS([1]original_ver!F320="ชาย",1,[1]original_ver!F320="หญิง",0,[1]original_ver!F320="","")</f>
        <v>1</v>
      </c>
      <c r="G612" s="15">
        <v>36</v>
      </c>
      <c r="H612" s="17" cm="1">
        <f t="array" ref="H612">_xlfn.IFS([1]original_ver!H320="ไม่มีการศึกษา",0,[1]original_ver!H320="ประถมศึกษา",1,[1]original_ver!H320="มัธยมศึกษาตอนต้น",2,[1]original_ver!H320="มัธยมศึกษาตอนปลาย",3,[1]original_ver!H320="อนุปริญญา (ปวช., ปวส., ฝึกหัดครู)",4,[1]original_ver!H320="ปริญญาตรี",5,[1]original_ver!H320="สูงกว่าปริญญาตรี",6,[1]original_ver!H320="","")</f>
        <v>5</v>
      </c>
      <c r="I612" s="17" cm="1">
        <f t="array" ref="I612">_xlfn.IFS([1]original_ver!I320="โสด",1,[1]original_ver!I320="สมรส/อยู่ด้วยกัน",2,[1]original_ver!I320="หย่าร้าง/แยกกันอยู่",3,[1]original_ver!I320="หม้าย",4,[1]original_ver!I320="","")</f>
        <v>1</v>
      </c>
      <c r="J612" s="15">
        <v>5</v>
      </c>
      <c r="K612" s="15">
        <v>6</v>
      </c>
      <c r="L612" s="17" cm="1">
        <f t="array" ref="L612">_xlfn.IFS([1]original_ver!L320="ใช่",1,[1]original_ver!L320="ไม่ใช่",0,[1]original_ver!L320="","")</f>
        <v>0</v>
      </c>
      <c r="M612" s="17" cm="1">
        <f t="array" ref="M612">_xlfn.IFS([1]original_ver!M320="กู้ยืม",1,[1]original_ver!M320="ไม่กู้ยืม",0,[1]original_ver!M320="","")</f>
        <v>1</v>
      </c>
      <c r="N612" s="17">
        <f>IF($O612&gt;1, 1,0)</f>
        <v>1</v>
      </c>
      <c r="O612" s="23">
        <v>500000</v>
      </c>
      <c r="P612" s="17" cm="1">
        <f t="array" ref="P612">_xlfn.IFS([1]original_ver!O320="ใช่",1,[1]original_ver!O320="ไม่ใช่",0,[1]original_ver!O320="","")</f>
        <v>0</v>
      </c>
      <c r="Q612" s="17"/>
      <c r="R612" s="17">
        <v>1</v>
      </c>
      <c r="S612" s="17">
        <v>1</v>
      </c>
      <c r="T612" s="17">
        <v>35</v>
      </c>
      <c r="U612" s="17">
        <v>29750</v>
      </c>
      <c r="V612" s="53">
        <v>11.8</v>
      </c>
      <c r="W612" s="20">
        <f>$U612/$T612</f>
        <v>850</v>
      </c>
      <c r="X612" s="48"/>
      <c r="Y612" s="48"/>
      <c r="Z612" s="48"/>
      <c r="AA612" s="48"/>
      <c r="AB612" s="48"/>
      <c r="AC612" s="48">
        <f t="shared" si="51"/>
        <v>29750</v>
      </c>
      <c r="AD612">
        <f t="shared" si="53"/>
        <v>850</v>
      </c>
      <c r="AE612" s="17">
        <v>1</v>
      </c>
      <c r="AF612" s="17">
        <v>1</v>
      </c>
      <c r="AG612" s="17">
        <v>35</v>
      </c>
      <c r="AH612" s="17">
        <v>28000</v>
      </c>
      <c r="AI612" s="18">
        <v>12</v>
      </c>
      <c r="AJ612" s="27">
        <f>$AH612/$AG612</f>
        <v>800</v>
      </c>
      <c r="AK612" s="48"/>
      <c r="AL612" s="48"/>
      <c r="AM612" s="48"/>
      <c r="AN612" s="48"/>
      <c r="AO612" s="48"/>
      <c r="AP612" s="149">
        <f t="shared" si="54"/>
        <v>28000</v>
      </c>
      <c r="AQ612" s="149">
        <f t="shared" si="52"/>
        <v>800</v>
      </c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9">
        <v>2.75</v>
      </c>
      <c r="CE612" s="49">
        <v>2</v>
      </c>
      <c r="CF612" s="49">
        <v>2.3333333333333335</v>
      </c>
      <c r="CG612" s="49">
        <v>1</v>
      </c>
      <c r="CH612" s="49">
        <v>2.5</v>
      </c>
      <c r="CI612" s="153">
        <f t="shared" si="55"/>
        <v>2.1166666666666667</v>
      </c>
      <c r="CJ612" s="17">
        <v>1</v>
      </c>
      <c r="CK612" cm="1">
        <f t="array" ref="CK612">_xlfn.IFS([1]original_ver!CH320="จากการเข้าร่วมกิจกรรมอบรม ที่จัดโดยโครงการเกษตรกรปราดเปรื่อง (Smart Farmer)",1,[1]original_ver!CH320="จากการเข้าร่วมกิจกรรมอบรม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ๆ",3,[1]original_ver!CH320="จากการเรียนรู้ผ่านประสบการณ์ของผู้อื่น ได้แก่ เพื่อนบ้าน พี่น้อง เพื่อน และญาติ เป็นต้น",4,[1]original_ver!CH320="ไม่ได้เข้าร่วมกิจกรรมอบรมหรือเรียนรู้ใด ๆ (ข้ามไปข้อ 33)",5)</f>
        <v>3</v>
      </c>
      <c r="CL612" s="15" cm="1">
        <f t="array" ref="CL612">_xlfn.IFS([1]original_ver!CJ320="ความรู้ทางการเกษตรและการใช้เทคโนโลยีสำหรับการผลิตในฟาร์ม",1,[1]original_ver!CJ320="การวางแผนและจัดการฟาร์ม เช่น การเก็บเกี่ยว การเงิน และการวางแผนทางการตลาด",2,[1]original_ver!CJ320="การเป็นผู้ประกอบการทางการเกษตร",3,[1]original_ver!CJ320="การเพิ่มมูลค่าผลผลิต และการแปรรูปผลผลิต (รวมถึงการพัฒนาคุณภาพผลผลิต)",4,[1]original_ver!CJ320="","")</f>
        <v>1</v>
      </c>
      <c r="CM612" s="17">
        <v>3</v>
      </c>
      <c r="CN612" s="17">
        <v>4</v>
      </c>
      <c r="CO612" s="15" cm="1">
        <f t="array" ref="CO612">_xlfn.IFS([1]original_ver!CN320="ความรู้ทางการเกษตรและการใช้เทคโนโลยีสำหรับการผลิตในฟาร์ม",1,[1]original_ver!CN320="การวางแผนและจัดการฟาร์ม เช่น การเก็บเกี่ยว การเงิน และการวางแผนทางการตลาด",2,[1]original_ver!CN320="การเป็นผู้ประกอบการทางการเกษตร",3,[1]original_ver!CN320="การเพิ่มมูลค่าผลผลิต และการแปรรูปผลผลิต (รวมถึงการพัฒนาคุณภาพผลผลิต)",4,[1]original_ver!CN320="","")</f>
        <v>3</v>
      </c>
      <c r="CP612" s="17">
        <v>0</v>
      </c>
      <c r="CQ612" s="48"/>
      <c r="CR612" s="15" cm="1">
        <f t="array" ref="CR612">_xlfn.IFS([1]original_ver!CR320="ประยุกต์",1,[1]original_ver!CR320="ไม่ประยุกต์",0,[1]original_ver!CR320="","")</f>
        <v>1</v>
      </c>
      <c r="CS612" s="15" cm="1">
        <f t="array" ref="CS612">_xlfn.IFS([1]original_ver!CS320="ประยุกต์",1,[1]original_ver!CS320="ไม่ประยุกต์",0,[1]original_ver!CS320="","")</f>
        <v>1</v>
      </c>
      <c r="CT612" s="48"/>
      <c r="CU612" s="15" cm="1">
        <f t="array" ref="CU612">_xlfn.IFS([1]original_ver!CV320="ประยุกต์",1,[1]original_ver!CV320="ไม่ประยุกต์",0,[1]original_ver!CV320="","")</f>
        <v>1</v>
      </c>
      <c r="CV612" s="48"/>
      <c r="CW612" s="15" cm="1">
        <f t="array" ref="CW612">_xlfn.IFS([1]original_ver!CY320="ประยุกต์",1,[1]original_ver!CY320="ไม่ประยุกต์",0,[1]original_ver!CY320="","")</f>
        <v>0</v>
      </c>
      <c r="CX612" s="17">
        <v>1</v>
      </c>
      <c r="CY612" s="15" cm="1">
        <f t="array" ref="CY612">_xlfn.IFS([1]original_ver!DB320="ประยุกต์",1,[1]original_ver!DB320="ไม่ประยุกต์",0,[1]original_ver!DB320="","")</f>
        <v>1</v>
      </c>
      <c r="CZ612" s="48"/>
      <c r="DA612" s="48"/>
      <c r="DB612" s="48"/>
      <c r="DC612" s="48"/>
      <c r="DD612" s="48"/>
      <c r="DE612" s="48"/>
      <c r="DF612" s="48"/>
      <c r="DG612" s="17">
        <v>2</v>
      </c>
      <c r="DH612" s="17">
        <v>3</v>
      </c>
      <c r="DI612" s="17">
        <v>3</v>
      </c>
      <c r="DJ612" s="17">
        <v>1</v>
      </c>
      <c r="DK612" s="48"/>
      <c r="DL612" s="48"/>
      <c r="DM612" s="17">
        <v>1</v>
      </c>
      <c r="DN612" s="17">
        <v>1</v>
      </c>
      <c r="DO612" s="48"/>
      <c r="DP612" s="48"/>
      <c r="DQ612" s="48"/>
      <c r="DR612" s="48"/>
      <c r="DS612" s="49">
        <v>2.8</v>
      </c>
      <c r="DT612" s="49">
        <v>3</v>
      </c>
      <c r="DU612" s="17">
        <v>3.25</v>
      </c>
      <c r="DV612" s="49">
        <v>3</v>
      </c>
      <c r="DW612" s="49">
        <v>1.6666666666666667</v>
      </c>
      <c r="DX612" s="49">
        <v>3.25</v>
      </c>
      <c r="DY612" s="153"/>
      <c r="DZ612" s="25">
        <v>4</v>
      </c>
      <c r="EA612" s="25">
        <v>4.333333333333333</v>
      </c>
      <c r="EB612" s="25">
        <v>3.5</v>
      </c>
      <c r="EC612" s="25">
        <v>4</v>
      </c>
      <c r="ED612" s="25">
        <v>3</v>
      </c>
      <c r="EE612">
        <v>3.75</v>
      </c>
    </row>
    <row r="613" spans="1:135" x14ac:dyDescent="0.2">
      <c r="A613">
        <v>306</v>
      </c>
      <c r="AC613">
        <f t="shared" si="51"/>
        <v>0</v>
      </c>
      <c r="AD613" t="e">
        <f t="shared" si="53"/>
        <v>#DIV/0!</v>
      </c>
      <c r="AP613" s="148">
        <f t="shared" si="54"/>
        <v>0</v>
      </c>
      <c r="AQ613" s="148" t="e">
        <f t="shared" si="52"/>
        <v>#DIV/0!</v>
      </c>
      <c r="CI613" s="148" t="e">
        <f t="shared" si="55"/>
        <v>#DIV/0!</v>
      </c>
    </row>
    <row r="614" spans="1:135" x14ac:dyDescent="0.2">
      <c r="A614">
        <v>307</v>
      </c>
      <c r="B614" s="15">
        <v>927</v>
      </c>
      <c r="C614" s="58"/>
      <c r="D614" cm="1">
        <f t="array" ref="D614">_xlfn.IFS([1]original_ver!D321="Participant",1,[1]original_ver!D321="Non-Participant",0,[1]original_ver!D321="","")</f>
        <v>0</v>
      </c>
      <c r="E614" s="15">
        <v>3</v>
      </c>
      <c r="F614" s="17" cm="1">
        <f t="array" ref="F614">_xlfn.IFS([1]original_ver!F321="ชาย",1,[1]original_ver!F321="หญิง",0,[1]original_ver!F321="","")</f>
        <v>1</v>
      </c>
      <c r="G614" s="15">
        <v>62</v>
      </c>
      <c r="H614" s="17" cm="1">
        <f t="array" ref="H614">_xlfn.IFS([1]original_ver!H321="ไม่มีการศึกษา",0,[1]original_ver!H321="ประถมศึกษา",1,[1]original_ver!H321="มัธยมศึกษาตอนต้น",2,[1]original_ver!H321="มัธยมศึกษาตอนปลาย",3,[1]original_ver!H321="อนุปริญญา (ปวช., ปวส., ฝึกหัดครู)",4,[1]original_ver!H321="ปริญญาตรี",5,[1]original_ver!H321="สูงกว่าปริญญาตรี",6,[1]original_ver!H321="","")</f>
        <v>3</v>
      </c>
      <c r="I614" s="17" cm="1">
        <f t="array" ref="I614">_xlfn.IFS([1]original_ver!I321="โสด",1,[1]original_ver!I321="สมรส/อยู่ด้วยกัน",2,[1]original_ver!I321="หย่าร้าง/แยกกันอยู่",3,[1]original_ver!I321="หม้าย",4,[1]original_ver!I321="","")</f>
        <v>2</v>
      </c>
      <c r="J614" s="15">
        <v>5</v>
      </c>
      <c r="K614" s="15">
        <v>41</v>
      </c>
      <c r="L614" s="17" cm="1">
        <f t="array" ref="L614">_xlfn.IFS([1]original_ver!L321="ใช่",1,[1]original_ver!L321="ไม่ใช่",0,[1]original_ver!L321="","")</f>
        <v>0</v>
      </c>
      <c r="M614" s="17" cm="1">
        <f t="array" ref="M614">_xlfn.IFS([1]original_ver!M321="กู้ยืม",1,[1]original_ver!M321="ไม่กู้ยืม",0,[1]original_ver!M321="","")</f>
        <v>0</v>
      </c>
      <c r="N614" s="17">
        <f>IF($O614&gt;1, 1,0)</f>
        <v>1</v>
      </c>
      <c r="O614" s="23">
        <v>120000</v>
      </c>
      <c r="P614" s="17" cm="1">
        <f t="array" ref="P614">_xlfn.IFS([1]original_ver!O321="ใช่",1,[1]original_ver!O321="ไม่ใช่",0,[1]original_ver!O321="","")</f>
        <v>0</v>
      </c>
      <c r="Q614" s="17"/>
      <c r="R614" s="17">
        <v>1</v>
      </c>
      <c r="S614" s="17">
        <v>1</v>
      </c>
      <c r="T614" s="17">
        <v>10</v>
      </c>
      <c r="U614" s="17">
        <v>9000</v>
      </c>
      <c r="V614" s="53">
        <v>12</v>
      </c>
      <c r="W614" s="20">
        <f>$U614/$T614</f>
        <v>900</v>
      </c>
      <c r="X614" s="48"/>
      <c r="Y614" s="48"/>
      <c r="Z614" s="48"/>
      <c r="AA614" s="48"/>
      <c r="AB614" s="48"/>
      <c r="AC614" s="48">
        <f t="shared" si="51"/>
        <v>9000</v>
      </c>
      <c r="AD614">
        <f t="shared" si="53"/>
        <v>900</v>
      </c>
      <c r="AE614" s="17">
        <v>1</v>
      </c>
      <c r="AF614" s="17">
        <v>1</v>
      </c>
      <c r="AG614" s="17">
        <v>10</v>
      </c>
      <c r="AH614" s="17">
        <v>8500</v>
      </c>
      <c r="AI614" s="18">
        <v>12</v>
      </c>
      <c r="AJ614" s="27">
        <f>$AH614/$AG614</f>
        <v>850</v>
      </c>
      <c r="AK614" s="48"/>
      <c r="AL614" s="48"/>
      <c r="AM614" s="48"/>
      <c r="AN614" s="48"/>
      <c r="AO614" s="48"/>
      <c r="AP614" s="149">
        <f t="shared" si="54"/>
        <v>8500</v>
      </c>
      <c r="AQ614" s="149">
        <f t="shared" si="52"/>
        <v>850</v>
      </c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9">
        <v>1.75</v>
      </c>
      <c r="CE614" s="49">
        <v>1.6666666666666667</v>
      </c>
      <c r="CF614" s="49">
        <v>1.6666666666666667</v>
      </c>
      <c r="CG614" s="49">
        <v>3</v>
      </c>
      <c r="CH614" s="49">
        <v>3</v>
      </c>
      <c r="CI614" s="153">
        <f t="shared" si="55"/>
        <v>2.2166666666666668</v>
      </c>
      <c r="CJ614" s="17">
        <v>2</v>
      </c>
      <c r="CK614" cm="1">
        <f t="array" ref="CK614">_xlfn.IFS([1]original_ver!CH321="จากการเข้าร่วมกิจกรรมอบรม ที่จัดโดยโครงการเกษตรกรปราดเปรื่อง (Smart Farmer)",1,[1]original_ver!CH321="จากการเข้าร่วมกิจกรรมอบรม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ๆ",3,[1]original_ver!CH321="จากการเรียนรู้ผ่านประสบการณ์ของผู้อื่น ได้แก่ เพื่อนบ้าน พี่น้อง เพื่อน และญาติ เป็นต้น",4,[1]original_ver!CH321="ไม่ได้เข้าร่วมกิจกรรมอบรมหรือเรียนรู้ใด ๆ (ข้ามไปข้อ 33)",5)</f>
        <v>4</v>
      </c>
      <c r="CL614" s="15" cm="1">
        <f t="array" ref="CL614">_xlfn.IFS([1]original_ver!CJ321="ความรู้ทางการเกษตรและการใช้เทคโนโลยีสำหรับการผลิตในฟาร์ม",1,[1]original_ver!CJ321="การวางแผนและจัดการฟาร์ม เช่น การเก็บเกี่ยว การเงิน และการวางแผนทางการตลาด",2,[1]original_ver!CJ321="การเป็นผู้ประกอบการทางการเกษตร",3,[1]original_ver!CJ321="การเพิ่มมูลค่าผลผลิต และการแปรรูปผลผลิต (รวมถึงการพัฒนาคุณภาพผลผลิต)",4,[1]original_ver!CJ321="","")</f>
        <v>1</v>
      </c>
      <c r="CM614" s="17">
        <v>2</v>
      </c>
      <c r="CN614" s="17">
        <v>5</v>
      </c>
      <c r="CO614" s="15" cm="1">
        <f t="array" ref="CO614">_xlfn.IFS([1]original_ver!CN321="ความรู้ทางการเกษตรและการใช้เทคโนโลยีสำหรับการผลิตในฟาร์ม",1,[1]original_ver!CN321="การวางแผนและจัดการฟาร์ม เช่น การเก็บเกี่ยว การเงิน และการวางแผนทางการตลาด",2,[1]original_ver!CN321="การเป็นผู้ประกอบการทางการเกษตร",3,[1]original_ver!CN321="การเพิ่มมูลค่าผลผลิต และการแปรรูปผลผลิต (รวมถึงการพัฒนาคุณภาพผลผลิต)",4,[1]original_ver!CN321="","")</f>
        <v>3</v>
      </c>
      <c r="CP614" s="48"/>
      <c r="CQ614" s="48"/>
      <c r="CR614" s="15" cm="1">
        <f t="array" ref="CR614">_xlfn.IFS([1]original_ver!CR321="ประยุกต์",1,[1]original_ver!CR321="ไม่ประยุกต์",0,[1]original_ver!CR321="","")</f>
        <v>1</v>
      </c>
      <c r="CS614" s="15" cm="1">
        <f t="array" ref="CS614">_xlfn.IFS([1]original_ver!CS321="ประยุกต์",1,[1]original_ver!CS321="ไม่ประยุกต์",0,[1]original_ver!CS321="","")</f>
        <v>1</v>
      </c>
      <c r="CT614" s="48"/>
      <c r="CU614" s="15" cm="1">
        <f t="array" ref="CU614">_xlfn.IFS([1]original_ver!CV321="ประยุกต์",1,[1]original_ver!CV321="ไม่ประยุกต์",0,[1]original_ver!CV321="","")</f>
        <v>1</v>
      </c>
      <c r="CV614" s="48"/>
      <c r="CW614" s="15" cm="1">
        <f t="array" ref="CW614">_xlfn.IFS([1]original_ver!CY321="ประยุกต์",1,[1]original_ver!CY321="ไม่ประยุกต์",0,[1]original_ver!CY321="","")</f>
        <v>0</v>
      </c>
      <c r="CX614" s="17">
        <v>1</v>
      </c>
      <c r="CY614" s="15" cm="1">
        <f t="array" ref="CY614">_xlfn.IFS([1]original_ver!DB321="ประยุกต์",1,[1]original_ver!DB321="ไม่ประยุกต์",0,[1]original_ver!DB321="","")</f>
        <v>0</v>
      </c>
      <c r="CZ614" s="17">
        <v>1</v>
      </c>
      <c r="DA614" s="17"/>
      <c r="DB614" s="17"/>
      <c r="DC614" s="17"/>
      <c r="DD614" s="17"/>
      <c r="DE614" s="17"/>
      <c r="DF614" s="17"/>
      <c r="DG614" s="17">
        <v>2</v>
      </c>
      <c r="DH614" s="17">
        <v>3</v>
      </c>
      <c r="DI614" s="17">
        <v>3</v>
      </c>
      <c r="DJ614" s="17">
        <v>2</v>
      </c>
      <c r="DK614" s="48"/>
      <c r="DL614" s="48"/>
      <c r="DM614" s="17">
        <v>1</v>
      </c>
      <c r="DN614" s="17">
        <v>3</v>
      </c>
      <c r="DO614" s="48"/>
      <c r="DP614" s="48"/>
      <c r="DQ614" s="48"/>
      <c r="DR614" s="48"/>
      <c r="DS614" s="49">
        <v>3.2</v>
      </c>
      <c r="DT614" s="49">
        <v>3.3333333333333335</v>
      </c>
      <c r="DU614" s="17">
        <v>2.5</v>
      </c>
      <c r="DV614" s="49">
        <v>2</v>
      </c>
      <c r="DW614" s="49">
        <v>1.3333333333333333</v>
      </c>
      <c r="DX614" s="49">
        <v>2.25</v>
      </c>
      <c r="DY614" s="153"/>
      <c r="DZ614" s="25">
        <v>4</v>
      </c>
      <c r="EA614" s="25">
        <v>4.333333333333333</v>
      </c>
      <c r="EB614" s="25">
        <v>3.25</v>
      </c>
      <c r="EC614" s="25">
        <v>3.2</v>
      </c>
      <c r="ED614" s="25">
        <v>2.6666666666666665</v>
      </c>
      <c r="EE614">
        <v>2.75</v>
      </c>
    </row>
    <row r="615" spans="1:135" x14ac:dyDescent="0.2">
      <c r="A615">
        <v>307</v>
      </c>
      <c r="AC615">
        <f t="shared" si="51"/>
        <v>0</v>
      </c>
      <c r="AD615" t="e">
        <f t="shared" si="53"/>
        <v>#DIV/0!</v>
      </c>
      <c r="AP615" s="148">
        <f t="shared" si="54"/>
        <v>0</v>
      </c>
      <c r="AQ615" s="148" t="e">
        <f t="shared" si="52"/>
        <v>#DIV/0!</v>
      </c>
      <c r="CI615" s="148" t="e">
        <f t="shared" si="55"/>
        <v>#DIV/0!</v>
      </c>
    </row>
    <row r="616" spans="1:135" x14ac:dyDescent="0.2">
      <c r="A616">
        <v>308</v>
      </c>
      <c r="B616" s="15">
        <v>928</v>
      </c>
      <c r="C616" s="58"/>
      <c r="D616" cm="1">
        <f t="array" ref="D616">_xlfn.IFS([1]original_ver!D322="Participant",1,[1]original_ver!D322="Non-Participant",0,[1]original_ver!D322="","")</f>
        <v>0</v>
      </c>
      <c r="E616" s="15">
        <v>3</v>
      </c>
      <c r="F616" s="17" cm="1">
        <f t="array" ref="F616">_xlfn.IFS([1]original_ver!F322="ชาย",1,[1]original_ver!F322="หญิง",0,[1]original_ver!F322="","")</f>
        <v>0</v>
      </c>
      <c r="G616" s="15">
        <v>52</v>
      </c>
      <c r="H616" s="17" cm="1">
        <f t="array" ref="H616">_xlfn.IFS([1]original_ver!H322="ไม่มีการศึกษา",0,[1]original_ver!H322="ประถมศึกษา",1,[1]original_ver!H322="มัธยมศึกษาตอนต้น",2,[1]original_ver!H322="มัธยมศึกษาตอนปลาย",3,[1]original_ver!H322="อนุปริญญา (ปวช., ปวส., ฝึกหัดครู)",4,[1]original_ver!H322="ปริญญาตรี",5,[1]original_ver!H322="สูงกว่าปริญญาตรี",6,[1]original_ver!H322="","")</f>
        <v>5</v>
      </c>
      <c r="I616" s="17" cm="1">
        <f t="array" ref="I616">_xlfn.IFS([1]original_ver!I322="โสด",1,[1]original_ver!I322="สมรส/อยู่ด้วยกัน",2,[1]original_ver!I322="หย่าร้าง/แยกกันอยู่",3,[1]original_ver!I322="หม้าย",4,[1]original_ver!I322="","")</f>
        <v>2</v>
      </c>
      <c r="J616" s="15">
        <v>5</v>
      </c>
      <c r="K616" s="15">
        <v>32</v>
      </c>
      <c r="L616" s="17" cm="1">
        <f t="array" ref="L616">_xlfn.IFS([1]original_ver!L322="ใช่",1,[1]original_ver!L322="ไม่ใช่",0,[1]original_ver!L322="","")</f>
        <v>0</v>
      </c>
      <c r="M616" s="17" cm="1">
        <f t="array" ref="M616">_xlfn.IFS([1]original_ver!M322="กู้ยืม",1,[1]original_ver!M322="ไม่กู้ยืม",0,[1]original_ver!M322="","")</f>
        <v>1</v>
      </c>
      <c r="N616" s="17">
        <f>IF($O616&gt;1, 1,0)</f>
        <v>1</v>
      </c>
      <c r="O616" s="23">
        <v>120000</v>
      </c>
      <c r="P616" s="17" cm="1">
        <f t="array" ref="P616">_xlfn.IFS([1]original_ver!O322="ใช่",1,[1]original_ver!O322="ไม่ใช่",0,[1]original_ver!O322="","")</f>
        <v>0</v>
      </c>
      <c r="Q616" s="17"/>
      <c r="R616" s="17">
        <v>3</v>
      </c>
      <c r="S616" s="17">
        <v>1</v>
      </c>
      <c r="T616" s="17">
        <v>57</v>
      </c>
      <c r="U616" s="17">
        <v>741000</v>
      </c>
      <c r="V616" s="17">
        <v>1.45</v>
      </c>
      <c r="W616" s="22">
        <f>$U616/$T616</f>
        <v>13000</v>
      </c>
      <c r="X616" s="48"/>
      <c r="Y616" s="48"/>
      <c r="Z616" s="48"/>
      <c r="AA616" s="48"/>
      <c r="AB616" s="48"/>
      <c r="AC616" s="48">
        <f t="shared" si="51"/>
        <v>741000</v>
      </c>
      <c r="AD616">
        <f t="shared" si="53"/>
        <v>13000</v>
      </c>
      <c r="AE616" s="17">
        <v>3</v>
      </c>
      <c r="AF616" s="17">
        <v>1</v>
      </c>
      <c r="AG616" s="17">
        <v>45</v>
      </c>
      <c r="AH616" s="17">
        <v>585000</v>
      </c>
      <c r="AI616" s="17">
        <v>1.5</v>
      </c>
      <c r="AJ616" s="27">
        <f>$AH616/$AG616</f>
        <v>13000</v>
      </c>
      <c r="AK616" s="48"/>
      <c r="AL616" s="48"/>
      <c r="AM616" s="48"/>
      <c r="AN616" s="48"/>
      <c r="AO616" s="48"/>
      <c r="AP616" s="149">
        <f t="shared" si="54"/>
        <v>585000</v>
      </c>
      <c r="AQ616" s="149">
        <f t="shared" si="52"/>
        <v>13000</v>
      </c>
      <c r="AR616" s="17">
        <v>1</v>
      </c>
      <c r="AS616" s="17">
        <v>1</v>
      </c>
      <c r="AT616" s="17">
        <v>30</v>
      </c>
      <c r="AU616" s="17">
        <v>25500</v>
      </c>
      <c r="AV616" s="17">
        <v>14</v>
      </c>
      <c r="AW616" s="17">
        <f>$AU616/$AT616</f>
        <v>850</v>
      </c>
      <c r="AX616" s="48"/>
      <c r="AY616" s="48"/>
      <c r="AZ616" s="48"/>
      <c r="BA616" s="48"/>
      <c r="BB616" s="48"/>
      <c r="BC616" s="48">
        <f>$AU616+$AZ616</f>
        <v>25500</v>
      </c>
      <c r="BD616" s="48">
        <f>$BC616/$AT616</f>
        <v>850</v>
      </c>
      <c r="BE616" s="17">
        <v>1</v>
      </c>
      <c r="BF616" s="17">
        <v>1</v>
      </c>
      <c r="BG616" s="17">
        <v>42</v>
      </c>
      <c r="BH616" s="17">
        <v>34400</v>
      </c>
      <c r="BI616" s="17">
        <v>11</v>
      </c>
      <c r="BJ616" s="17"/>
      <c r="BK616" s="48"/>
      <c r="BL616" s="48"/>
      <c r="BM616" s="48"/>
      <c r="BN616" s="48"/>
      <c r="BP616" s="48">
        <f>$BH616+$BM616</f>
        <v>34400</v>
      </c>
      <c r="BQ616" s="48"/>
      <c r="BR616" s="48"/>
      <c r="BS616" s="48"/>
      <c r="BT616" s="48"/>
      <c r="BU616" s="48"/>
      <c r="BV616" s="48"/>
      <c r="BW616" s="17"/>
      <c r="BX616" s="48"/>
      <c r="BY616" s="48"/>
      <c r="BZ616" s="48"/>
      <c r="CA616" s="48"/>
      <c r="CB616" s="48"/>
      <c r="CC616" s="17"/>
      <c r="CD616" s="49">
        <v>2.75</v>
      </c>
      <c r="CE616" s="49">
        <v>1.6666666666666667</v>
      </c>
      <c r="CF616" s="49">
        <v>1.6666666666666667</v>
      </c>
      <c r="CG616" s="49">
        <v>2</v>
      </c>
      <c r="CH616" s="49">
        <v>2</v>
      </c>
      <c r="CI616" s="153">
        <f t="shared" si="55"/>
        <v>2.0166666666666666</v>
      </c>
      <c r="CJ616" s="17">
        <v>1</v>
      </c>
      <c r="CK616" cm="1">
        <f t="array" ref="CK616">_xlfn.IFS([1]original_ver!CH322="จากการเข้าร่วมกิจกรรมอบรม ที่จัดโดยโครงการเกษตรกรปราดเปรื่อง (Smart Farmer)",1,[1]original_ver!CH322="จากการเข้าร่วมกิจกรรมอบรม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ๆ",3,[1]original_ver!CH322="จากการเรียนรู้ผ่านประสบการณ์ของผู้อื่น ได้แก่ เพื่อนบ้าน พี่น้อง เพื่อน และญาติ เป็นต้น",4,[1]original_ver!CH322="ไม่ได้เข้าร่วมกิจกรรมอบรมหรือเรียนรู้ใด ๆ (ข้ามไปข้อ 33)",5)</f>
        <v>3</v>
      </c>
      <c r="CL616" s="15" cm="1">
        <f t="array" ref="CL616">_xlfn.IFS([1]original_ver!CJ322="ความรู้ทางการเกษตรและการใช้เทคโนโลยีสำหรับการผลิตในฟาร์ม",1,[1]original_ver!CJ322="การวางแผนและจัดการฟาร์ม เช่น การเก็บเกี่ยว การเงิน และการวางแผนทางการตลาด",2,[1]original_ver!CJ322="การเป็นผู้ประกอบการทางการเกษตร",3,[1]original_ver!CJ322="การเพิ่มมูลค่าผลผลิต และการแปรรูปผลผลิต (รวมถึงการพัฒนาคุณภาพผลผลิต)",4,[1]original_ver!CJ322="","")</f>
        <v>2</v>
      </c>
      <c r="CM616" s="17">
        <v>3</v>
      </c>
      <c r="CN616" s="17">
        <v>4</v>
      </c>
      <c r="CO616" s="15" cm="1">
        <f t="array" ref="CO616">_xlfn.IFS([1]original_ver!CN322="ความรู้ทางการเกษตรและการใช้เทคโนโลยีสำหรับการผลิตในฟาร์ม",1,[1]original_ver!CN322="การวางแผนและจัดการฟาร์ม เช่น การเก็บเกี่ยว การเงิน และการวางแผนทางการตลาด",2,[1]original_ver!CN322="การเป็นผู้ประกอบการทางการเกษตร",3,[1]original_ver!CN322="การเพิ่มมูลค่าผลผลิต และการแปรรูปผลผลิต (รวมถึงการพัฒนาคุณภาพผลผลิต)",4,[1]original_ver!CN322="","")</f>
        <v>3</v>
      </c>
      <c r="CP616" s="17">
        <v>0</v>
      </c>
      <c r="CQ616" s="48"/>
      <c r="CR616" s="15" cm="1">
        <f t="array" ref="CR616">_xlfn.IFS([1]original_ver!CR322="ประยุกต์",1,[1]original_ver!CR322="ไม่ประยุกต์",0,[1]original_ver!CR322="","")</f>
        <v>1</v>
      </c>
      <c r="CS616" s="15" cm="1">
        <f t="array" ref="CS616">_xlfn.IFS([1]original_ver!CS322="ประยุกต์",1,[1]original_ver!CS322="ไม่ประยุกต์",0,[1]original_ver!CS322="","")</f>
        <v>1</v>
      </c>
      <c r="CT616" s="48"/>
      <c r="CU616" s="15" cm="1">
        <f t="array" ref="CU616">_xlfn.IFS([1]original_ver!CV322="ประยุกต์",1,[1]original_ver!CV322="ไม่ประยุกต์",0,[1]original_ver!CV322="","")</f>
        <v>1</v>
      </c>
      <c r="CV616" s="48"/>
      <c r="CW616" s="15" cm="1">
        <f t="array" ref="CW616">_xlfn.IFS([1]original_ver!CY322="ประยุกต์",1,[1]original_ver!CY322="ไม่ประยุกต์",0,[1]original_ver!CY322="","")</f>
        <v>0</v>
      </c>
      <c r="CX616" s="17">
        <v>1</v>
      </c>
      <c r="CY616" s="15" cm="1">
        <f t="array" ref="CY616">_xlfn.IFS([1]original_ver!DB322="ประยุกต์",1,[1]original_ver!DB322="ไม่ประยุกต์",0,[1]original_ver!DB322="","")</f>
        <v>1</v>
      </c>
      <c r="CZ616" s="48"/>
      <c r="DA616" s="48">
        <v>0</v>
      </c>
      <c r="DB616" s="48">
        <v>0</v>
      </c>
      <c r="DC616" s="48">
        <v>0</v>
      </c>
      <c r="DD616" s="48">
        <v>0</v>
      </c>
      <c r="DE616" s="48">
        <v>0</v>
      </c>
      <c r="DF616" s="48">
        <v>0</v>
      </c>
      <c r="DG616" s="17">
        <v>2</v>
      </c>
      <c r="DH616" s="17">
        <v>3</v>
      </c>
      <c r="DI616" s="17">
        <v>1</v>
      </c>
      <c r="DJ616" s="17">
        <v>1</v>
      </c>
      <c r="DK616" s="48"/>
      <c r="DL616" s="48"/>
      <c r="DM616" s="17">
        <v>3</v>
      </c>
      <c r="DN616" s="17">
        <v>3</v>
      </c>
      <c r="DO616" s="48"/>
      <c r="DP616" s="48"/>
      <c r="DQ616" s="48"/>
      <c r="DR616" s="48"/>
      <c r="DS616" s="49">
        <v>3</v>
      </c>
      <c r="DT616" s="49">
        <v>4</v>
      </c>
      <c r="DU616" s="17">
        <v>3.5</v>
      </c>
      <c r="DV616" s="49">
        <v>3.4</v>
      </c>
      <c r="DW616" s="49">
        <v>2.3333333333333335</v>
      </c>
      <c r="DX616" s="49">
        <v>3.5</v>
      </c>
      <c r="DY616" s="153"/>
      <c r="DZ616" s="25">
        <v>3.8</v>
      </c>
      <c r="EA616" s="25">
        <v>4.333333333333333</v>
      </c>
      <c r="EB616" s="25">
        <v>3.5</v>
      </c>
      <c r="EC616" s="25">
        <v>3</v>
      </c>
      <c r="ED616" s="25">
        <v>2.6666666666666665</v>
      </c>
      <c r="EE616">
        <v>3.75</v>
      </c>
    </row>
    <row r="617" spans="1:135" x14ac:dyDescent="0.2">
      <c r="A617">
        <v>308</v>
      </c>
      <c r="AC617">
        <f t="shared" si="51"/>
        <v>0</v>
      </c>
      <c r="AD617" t="e">
        <f t="shared" si="53"/>
        <v>#DIV/0!</v>
      </c>
      <c r="AP617" s="148">
        <f t="shared" si="54"/>
        <v>0</v>
      </c>
      <c r="AQ617" s="148" t="e">
        <f t="shared" si="52"/>
        <v>#DIV/0!</v>
      </c>
      <c r="CI617" s="148" t="e">
        <f t="shared" si="55"/>
        <v>#DIV/0!</v>
      </c>
    </row>
    <row r="618" spans="1:135" x14ac:dyDescent="0.2">
      <c r="A618">
        <v>309</v>
      </c>
      <c r="B618" s="15">
        <v>929</v>
      </c>
      <c r="C618" s="58"/>
      <c r="D618" cm="1">
        <f t="array" ref="D618">_xlfn.IFS([1]original_ver!D323="Participant",1,[1]original_ver!D323="Non-Participant",0,[1]original_ver!D323="","")</f>
        <v>0</v>
      </c>
      <c r="E618" s="15">
        <v>3</v>
      </c>
      <c r="F618" s="17" cm="1">
        <f t="array" ref="F618">_xlfn.IFS([1]original_ver!F323="ชาย",1,[1]original_ver!F323="หญิง",0,[1]original_ver!F323="","")</f>
        <v>1</v>
      </c>
      <c r="G618" s="15">
        <v>45</v>
      </c>
      <c r="H618" s="17" cm="1">
        <f t="array" ref="H618">_xlfn.IFS([1]original_ver!H323="ไม่มีการศึกษา",0,[1]original_ver!H323="ประถมศึกษา",1,[1]original_ver!H323="มัธยมศึกษาตอนต้น",2,[1]original_ver!H323="มัธยมศึกษาตอนปลาย",3,[1]original_ver!H323="อนุปริญญา (ปวช., ปวส., ฝึกหัดครู)",4,[1]original_ver!H323="ปริญญาตรี",5,[1]original_ver!H323="สูงกว่าปริญญาตรี",6,[1]original_ver!H323="","")</f>
        <v>4</v>
      </c>
      <c r="I618" s="17" cm="1">
        <f t="array" ref="I618">_xlfn.IFS([1]original_ver!I323="โสด",1,[1]original_ver!I323="สมรส/อยู่ด้วยกัน",2,[1]original_ver!I323="หย่าร้าง/แยกกันอยู่",3,[1]original_ver!I323="หม้าย",4,[1]original_ver!I323="","")</f>
        <v>2</v>
      </c>
      <c r="J618" s="15">
        <v>4</v>
      </c>
      <c r="K618" s="15">
        <v>17</v>
      </c>
      <c r="L618" s="17" cm="1">
        <f t="array" ref="L618">_xlfn.IFS([1]original_ver!L323="ใช่",1,[1]original_ver!L323="ไม่ใช่",0,[1]original_ver!L323="","")</f>
        <v>1</v>
      </c>
      <c r="M618" s="17" cm="1">
        <f t="array" ref="M618">_xlfn.IFS([1]original_ver!M323="กู้ยืม",1,[1]original_ver!M323="ไม่กู้ยืม",0,[1]original_ver!M323="","")</f>
        <v>1</v>
      </c>
      <c r="N618" s="17">
        <f>IF($O618&gt;1, 1,0)</f>
        <v>1</v>
      </c>
      <c r="O618" s="23">
        <v>230000</v>
      </c>
      <c r="P618" s="17" cm="1">
        <f t="array" ref="P618">_xlfn.IFS([1]original_ver!O323="ใช่",1,[1]original_ver!O323="ไม่ใช่",0,[1]original_ver!O323="","")</f>
        <v>0</v>
      </c>
      <c r="Q618" s="17"/>
      <c r="R618" s="17">
        <v>3</v>
      </c>
      <c r="S618" s="17">
        <v>1</v>
      </c>
      <c r="T618" s="17">
        <v>90</v>
      </c>
      <c r="U618" s="149">
        <v>1170000</v>
      </c>
      <c r="V618" s="17">
        <v>1.7</v>
      </c>
      <c r="W618" s="22">
        <f>$U618/$T618</f>
        <v>13000</v>
      </c>
      <c r="X618" s="48"/>
      <c r="Y618" s="48"/>
      <c r="Z618" s="48"/>
      <c r="AA618" s="48"/>
      <c r="AB618" s="48"/>
      <c r="AC618" s="48">
        <f t="shared" ref="AC618:AC681" si="56">$U618+$Z618</f>
        <v>1170000</v>
      </c>
      <c r="AD618">
        <f t="shared" si="53"/>
        <v>13000</v>
      </c>
      <c r="AE618" s="17">
        <v>3</v>
      </c>
      <c r="AF618" s="17">
        <v>1</v>
      </c>
      <c r="AG618" s="17">
        <v>90</v>
      </c>
      <c r="AH618" s="149">
        <v>1150000</v>
      </c>
      <c r="AI618" s="17">
        <v>1.5</v>
      </c>
      <c r="AJ618" s="27">
        <f>$AH618/$AG618</f>
        <v>12777.777777777777</v>
      </c>
      <c r="AK618" s="48"/>
      <c r="AL618" s="48"/>
      <c r="AM618" s="48"/>
      <c r="AN618" s="48"/>
      <c r="AO618" s="48"/>
      <c r="AP618" s="149">
        <f t="shared" si="54"/>
        <v>1150000</v>
      </c>
      <c r="AQ618" s="149">
        <f t="shared" si="52"/>
        <v>12777.777777777777</v>
      </c>
      <c r="AR618" s="17">
        <v>1</v>
      </c>
      <c r="AS618" s="17">
        <v>1</v>
      </c>
      <c r="AT618" s="17">
        <v>90</v>
      </c>
      <c r="AU618" s="17">
        <v>62000</v>
      </c>
      <c r="AV618" s="17">
        <v>11.5</v>
      </c>
      <c r="AW618" s="17">
        <f>$AU618/$AT618</f>
        <v>688.88888888888891</v>
      </c>
      <c r="AX618" s="48"/>
      <c r="AY618" s="48"/>
      <c r="AZ618" s="48"/>
      <c r="BA618" s="48"/>
      <c r="BB618" s="48"/>
      <c r="BC618" s="48">
        <f>$AU618+$AZ618</f>
        <v>62000</v>
      </c>
      <c r="BD618" s="48">
        <f>$BC618/$AT618</f>
        <v>688.88888888888891</v>
      </c>
      <c r="BE618" s="17">
        <v>1</v>
      </c>
      <c r="BF618" s="17">
        <v>1</v>
      </c>
      <c r="BG618" s="17">
        <v>90</v>
      </c>
      <c r="BH618" s="17">
        <v>60000</v>
      </c>
      <c r="BI618" s="17">
        <v>10.5</v>
      </c>
      <c r="BJ618" s="17"/>
      <c r="BK618" s="48"/>
      <c r="BL618" s="48"/>
      <c r="BM618" s="48"/>
      <c r="BN618" s="48"/>
      <c r="BP618" s="48">
        <f>$BH618+$BM618</f>
        <v>60000</v>
      </c>
      <c r="BQ618" s="48"/>
      <c r="BR618" s="48"/>
      <c r="BS618" s="48"/>
      <c r="BT618" s="48"/>
      <c r="BU618" s="48"/>
      <c r="BV618" s="48"/>
      <c r="BW618" s="17"/>
      <c r="BX618" s="48"/>
      <c r="BY618" s="48"/>
      <c r="BZ618" s="48"/>
      <c r="CA618" s="48"/>
      <c r="CB618" s="48"/>
      <c r="CC618" s="17"/>
      <c r="CD618" s="49">
        <v>2.25</v>
      </c>
      <c r="CE618" s="49">
        <v>1.3333333333333333</v>
      </c>
      <c r="CF618" s="49">
        <v>1.6666666666666667</v>
      </c>
      <c r="CG618" s="49">
        <v>1</v>
      </c>
      <c r="CH618" s="49">
        <v>1.5</v>
      </c>
      <c r="CI618" s="153">
        <f t="shared" si="55"/>
        <v>1.55</v>
      </c>
      <c r="CJ618" s="17">
        <v>1</v>
      </c>
      <c r="CK618" cm="1">
        <f t="array" ref="CK618">_xlfn.IFS([1]original_ver!CH323="จากการเข้าร่วมกิจกรรมอบรม ที่จัดโดยโครงการเกษตรกรปราดเปรื่อง (Smart Farmer)",1,[1]original_ver!CH323="จากการเข้าร่วมกิจกรรมอบรม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ๆ",3,[1]original_ver!CH323="จากการเรียนรู้ผ่านประสบการณ์ของผู้อื่น ได้แก่ เพื่อนบ้าน พี่น้อง เพื่อน และญาติ เป็นต้น",4,[1]original_ver!CH323="ไม่ได้เข้าร่วมกิจกรรมอบรมหรือเรียนรู้ใด ๆ (ข้ามไปข้อ 33)",5)</f>
        <v>5</v>
      </c>
      <c r="CL618" s="15" t="str" cm="1">
        <f t="array" ref="CL618">_xlfn.IFS([1]original_ver!CJ323="ความรู้ทางการเกษตรและการใช้เทคโนโลยีสำหรับการผลิตในฟาร์ม",1,[1]original_ver!CJ323="การวางแผนและจัดการฟาร์ม เช่น การเก็บเกี่ยว การเงิน และการวางแผนทางการตลาด",2,[1]original_ver!CJ323="การเป็นผู้ประกอบการทางการเกษตร",3,[1]original_ver!CJ323="การเพิ่มมูลค่าผลผลิต และการแปรรูปผลผลิต (รวมถึงการพัฒนาคุณภาพผลผลิต)",4,[1]original_ver!CJ323="","")</f>
        <v/>
      </c>
      <c r="CM618" s="48"/>
      <c r="CN618" s="48"/>
      <c r="CO618" s="15" t="str" cm="1">
        <f t="array" ref="CO618">_xlfn.IFS([1]original_ver!CN323="ความรู้ทางการเกษตรและการใช้เทคโนโลยีสำหรับการผลิตในฟาร์ม",1,[1]original_ver!CN323="การวางแผนและจัดการฟาร์ม เช่น การเก็บเกี่ยว การเงิน และการวางแผนทางการตลาด",2,[1]original_ver!CN323="การเป็นผู้ประกอบการทางการเกษตร",3,[1]original_ver!CN323="การเพิ่มมูลค่าผลผลิต และการแปรรูปผลผลิต (รวมถึงการพัฒนาคุณภาพผลผลิต)",4,[1]original_ver!CN323="","")</f>
        <v/>
      </c>
      <c r="CP618" s="48"/>
      <c r="CQ618" s="48"/>
      <c r="CR618" s="15" t="str" cm="1">
        <f t="array" ref="CR618">_xlfn.IFS([1]original_ver!CR323="ประยุกต์",1,[1]original_ver!CR323="ไม่ประยุกต์",0,[1]original_ver!CR323="","")</f>
        <v/>
      </c>
      <c r="CS618" s="15" t="str" cm="1">
        <f t="array" ref="CS618">_xlfn.IFS([1]original_ver!CS323="ประยุกต์",1,[1]original_ver!CS323="ไม่ประยุกต์",0,[1]original_ver!CS323="","")</f>
        <v/>
      </c>
      <c r="CT618" s="48"/>
      <c r="CU618" s="15" t="str" cm="1">
        <f t="array" ref="CU618">_xlfn.IFS([1]original_ver!CV323="ประยุกต์",1,[1]original_ver!CV323="ไม่ประยุกต์",0,[1]original_ver!CV323="","")</f>
        <v/>
      </c>
      <c r="CV618" s="48"/>
      <c r="CW618" s="15" t="str" cm="1">
        <f t="array" ref="CW618">_xlfn.IFS([1]original_ver!CY323="ประยุกต์",1,[1]original_ver!CY323="ไม่ประยุกต์",0,[1]original_ver!CY323="","")</f>
        <v/>
      </c>
      <c r="CX618" s="48"/>
      <c r="CY618" s="15" t="str" cm="1">
        <f t="array" ref="CY618">_xlfn.IFS([1]original_ver!DB323="ประยุกต์",1,[1]original_ver!DB323="ไม่ประยุกต์",0,[1]original_ver!DB323="","")</f>
        <v/>
      </c>
      <c r="CZ618" s="48"/>
      <c r="DA618" s="48">
        <v>0</v>
      </c>
      <c r="DB618" s="48">
        <v>0</v>
      </c>
      <c r="DC618" s="48">
        <v>0</v>
      </c>
      <c r="DD618" s="48">
        <v>0</v>
      </c>
      <c r="DE618" s="48">
        <v>0</v>
      </c>
      <c r="DF618" s="48">
        <v>0</v>
      </c>
      <c r="DG618" s="17">
        <v>2</v>
      </c>
      <c r="DH618" s="17">
        <v>3</v>
      </c>
      <c r="DI618" s="17">
        <v>1</v>
      </c>
      <c r="DJ618" s="17">
        <v>4</v>
      </c>
      <c r="DK618" s="17">
        <v>3</v>
      </c>
      <c r="DL618" s="17">
        <v>3</v>
      </c>
      <c r="DM618" s="48"/>
      <c r="DN618" s="48"/>
      <c r="DO618" s="48"/>
      <c r="DP618" s="48"/>
      <c r="DQ618" s="48"/>
      <c r="DR618" s="48"/>
      <c r="DS618" s="49">
        <v>3</v>
      </c>
      <c r="DT618" s="49">
        <v>3.6666666666666665</v>
      </c>
      <c r="DU618" s="17">
        <v>3.25</v>
      </c>
      <c r="DV618" s="49">
        <v>2.2000000000000002</v>
      </c>
      <c r="DW618" s="49">
        <v>1.6666666666666667</v>
      </c>
      <c r="DX618" s="49">
        <v>3.75</v>
      </c>
      <c r="DY618" s="153"/>
      <c r="DZ618" s="25">
        <v>3.2</v>
      </c>
      <c r="EA618" s="25">
        <v>3.6666666666666665</v>
      </c>
      <c r="EB618" s="25">
        <v>3.25</v>
      </c>
      <c r="EC618" s="25">
        <v>3.2</v>
      </c>
      <c r="ED618" s="25">
        <v>2.3333333333333335</v>
      </c>
      <c r="EE618">
        <v>3.5</v>
      </c>
    </row>
    <row r="619" spans="1:135" x14ac:dyDescent="0.2">
      <c r="A619">
        <v>309</v>
      </c>
      <c r="AC619">
        <f t="shared" si="56"/>
        <v>0</v>
      </c>
      <c r="AD619" t="e">
        <f t="shared" si="53"/>
        <v>#DIV/0!</v>
      </c>
      <c r="AP619" s="148">
        <f t="shared" si="54"/>
        <v>0</v>
      </c>
      <c r="AQ619" s="148" t="e">
        <f t="shared" si="52"/>
        <v>#DIV/0!</v>
      </c>
      <c r="CI619" s="148" t="e">
        <f t="shared" si="55"/>
        <v>#DIV/0!</v>
      </c>
    </row>
    <row r="620" spans="1:135" x14ac:dyDescent="0.2">
      <c r="A620">
        <v>310</v>
      </c>
      <c r="B620" s="15">
        <v>930</v>
      </c>
      <c r="C620" s="58"/>
      <c r="D620" cm="1">
        <f t="array" ref="D620">_xlfn.IFS([1]original_ver!D324="Participant",1,[1]original_ver!D324="Non-Participant",0,[1]original_ver!D324="","")</f>
        <v>0</v>
      </c>
      <c r="E620" s="15">
        <v>3</v>
      </c>
      <c r="F620" s="17" cm="1">
        <f t="array" ref="F620">_xlfn.IFS([1]original_ver!F324="ชาย",1,[1]original_ver!F324="หญิง",0,[1]original_ver!F324="","")</f>
        <v>1</v>
      </c>
      <c r="G620" s="15">
        <v>34</v>
      </c>
      <c r="H620" s="17" cm="1">
        <f t="array" ref="H620">_xlfn.IFS([1]original_ver!H324="ไม่มีการศึกษา",0,[1]original_ver!H324="ประถมศึกษา",1,[1]original_ver!H324="มัธยมศึกษาตอนต้น",2,[1]original_ver!H324="มัธยมศึกษาตอนปลาย",3,[1]original_ver!H324="อนุปริญญา (ปวช., ปวส., ฝึกหัดครู)",4,[1]original_ver!H324="ปริญญาตรี",5,[1]original_ver!H324="สูงกว่าปริญญาตรี",6,[1]original_ver!H324="","")</f>
        <v>4</v>
      </c>
      <c r="I620" s="17" cm="1">
        <f t="array" ref="I620">_xlfn.IFS([1]original_ver!I324="โสด",1,[1]original_ver!I324="สมรส/อยู่ด้วยกัน",2,[1]original_ver!I324="หย่าร้าง/แยกกันอยู่",3,[1]original_ver!I324="หม้าย",4,[1]original_ver!I324="","")</f>
        <v>2</v>
      </c>
      <c r="J620" s="15">
        <v>5</v>
      </c>
      <c r="K620" s="15">
        <v>4</v>
      </c>
      <c r="L620" s="17">
        <v>1</v>
      </c>
      <c r="M620" s="17" cm="1">
        <f t="array" ref="M620">_xlfn.IFS([1]original_ver!M324="กู้ยืม",1,[1]original_ver!M324="ไม่กู้ยืม",0,[1]original_ver!M324="","")</f>
        <v>0</v>
      </c>
      <c r="N620" s="17">
        <f>IF($O620&gt;1, 1,0)</f>
        <v>1</v>
      </c>
      <c r="O620" s="23">
        <v>350000</v>
      </c>
      <c r="P620" s="17" cm="1">
        <f t="array" ref="P620">_xlfn.IFS([1]original_ver!O324="ใช่",1,[1]original_ver!O324="ไม่ใช่",0,[1]original_ver!O324="","")</f>
        <v>0</v>
      </c>
      <c r="Q620" s="17"/>
      <c r="R620" s="17">
        <v>1</v>
      </c>
      <c r="S620" s="17">
        <v>1</v>
      </c>
      <c r="T620" s="17">
        <v>32</v>
      </c>
      <c r="U620" s="17">
        <v>28800</v>
      </c>
      <c r="V620" s="53">
        <v>14</v>
      </c>
      <c r="W620" s="20">
        <f>$U620/$T620</f>
        <v>900</v>
      </c>
      <c r="X620" s="48"/>
      <c r="Y620" s="48"/>
      <c r="Z620" s="48"/>
      <c r="AA620" s="48"/>
      <c r="AB620" s="48"/>
      <c r="AC620" s="48">
        <f t="shared" si="56"/>
        <v>28800</v>
      </c>
      <c r="AD620">
        <f t="shared" si="53"/>
        <v>900</v>
      </c>
      <c r="AE620" s="17">
        <v>1</v>
      </c>
      <c r="AF620" s="17">
        <v>1</v>
      </c>
      <c r="AG620" s="17">
        <v>32</v>
      </c>
      <c r="AH620" s="17">
        <v>27200</v>
      </c>
      <c r="AI620" s="18">
        <v>12</v>
      </c>
      <c r="AJ620" s="27">
        <f>$AH620/$AG620</f>
        <v>850</v>
      </c>
      <c r="AK620" s="48"/>
      <c r="AL620" s="48"/>
      <c r="AM620" s="48"/>
      <c r="AN620" s="48"/>
      <c r="AO620" s="48"/>
      <c r="AP620" s="149">
        <f t="shared" si="54"/>
        <v>27200</v>
      </c>
      <c r="AQ620" s="149">
        <f t="shared" si="52"/>
        <v>850</v>
      </c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9">
        <v>2.25</v>
      </c>
      <c r="CE620" s="49">
        <v>1.5</v>
      </c>
      <c r="CF620" s="49">
        <v>1.6666666666666667</v>
      </c>
      <c r="CG620" s="49">
        <v>1</v>
      </c>
      <c r="CH620" s="49">
        <v>2</v>
      </c>
      <c r="CI620" s="153">
        <f t="shared" si="55"/>
        <v>1.6833333333333336</v>
      </c>
      <c r="CJ620" s="17">
        <v>1</v>
      </c>
      <c r="CK620" cm="1">
        <f t="array" ref="CK620">_xlfn.IFS([1]original_ver!CH324="จากการเข้าร่วมกิจกรรมอบรม ที่จัดโดยโครงการเกษตรกรปราดเปรื่อง (Smart Farmer)",1,[1]original_ver!CH324="จากการเข้าร่วมกิจกรรมอบรม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ๆ",3,[1]original_ver!CH324="จากการเรียนรู้ผ่านประสบการณ์ของผู้อื่น ได้แก่ เพื่อนบ้าน พี่น้อง เพื่อน และญาติ เป็นต้น",4,[1]original_ver!CH324="ไม่ได้เข้าร่วมกิจกรรมอบรมหรือเรียนรู้ใด ๆ (ข้ามไปข้อ 33)",5)</f>
        <v>3</v>
      </c>
      <c r="CL620" s="15" cm="1">
        <f t="array" ref="CL620">_xlfn.IFS([1]original_ver!CJ324="ความรู้ทางการเกษตรและการใช้เทคโนโลยีสำหรับการผลิตในฟาร์ม",1,[1]original_ver!CJ324="การวางแผนและจัดการฟาร์ม เช่น การเก็บเกี่ยว การเงิน และการวางแผนทางการตลาด",2,[1]original_ver!CJ324="การเป็นผู้ประกอบการทางการเกษตร",3,[1]original_ver!CJ324="การเพิ่มมูลค่าผลผลิต และการแปรรูปผลผลิต (รวมถึงการพัฒนาคุณภาพผลผลิต)",4,[1]original_ver!CJ324="","")</f>
        <v>1</v>
      </c>
      <c r="CM620" s="17">
        <v>4</v>
      </c>
      <c r="CN620" s="17">
        <v>4</v>
      </c>
      <c r="CO620" s="15" cm="1">
        <f t="array" ref="CO620">_xlfn.IFS([1]original_ver!CN324="ความรู้ทางการเกษตรและการใช้เทคโนโลยีสำหรับการผลิตในฟาร์ม",1,[1]original_ver!CN324="การวางแผนและจัดการฟาร์ม เช่น การเก็บเกี่ยว การเงิน และการวางแผนทางการตลาด",2,[1]original_ver!CN324="การเป็นผู้ประกอบการทางการเกษตร",3,[1]original_ver!CN324="การเพิ่มมูลค่าผลผลิต และการแปรรูปผลผลิต (รวมถึงการพัฒนาคุณภาพผลผลิต)",4,[1]original_ver!CN324="","")</f>
        <v>3</v>
      </c>
      <c r="CP620" s="17">
        <v>1</v>
      </c>
      <c r="CQ620" s="17">
        <v>4</v>
      </c>
      <c r="CR620" s="15" cm="1">
        <f t="array" ref="CR620">_xlfn.IFS([1]original_ver!CR324="ประยุกต์",1,[1]original_ver!CR324="ไม่ประยุกต์",0,[1]original_ver!CR324="","")</f>
        <v>1</v>
      </c>
      <c r="CS620" s="15" cm="1">
        <f t="array" ref="CS620">_xlfn.IFS([1]original_ver!CS324="ประยุกต์",1,[1]original_ver!CS324="ไม่ประยุกต์",0,[1]original_ver!CS324="","")</f>
        <v>1</v>
      </c>
      <c r="CT620" s="48"/>
      <c r="CU620" s="15" cm="1">
        <f t="array" ref="CU620">_xlfn.IFS([1]original_ver!CV324="ประยุกต์",1,[1]original_ver!CV324="ไม่ประยุกต์",0,[1]original_ver!CV324="","")</f>
        <v>1</v>
      </c>
      <c r="CV620" s="48"/>
      <c r="CW620" s="15" cm="1">
        <f t="array" ref="CW620">_xlfn.IFS([1]original_ver!CY324="ประยุกต์",1,[1]original_ver!CY324="ไม่ประยุกต์",0,[1]original_ver!CY324="","")</f>
        <v>0</v>
      </c>
      <c r="CX620" s="17">
        <v>4</v>
      </c>
      <c r="CY620" s="15" cm="1">
        <f t="array" ref="CY620">_xlfn.IFS([1]original_ver!DB324="ประยุกต์",1,[1]original_ver!DB324="ไม่ประยุกต์",0,[1]original_ver!DB324="","")</f>
        <v>1</v>
      </c>
      <c r="CZ620" s="48"/>
      <c r="DA620" s="48"/>
      <c r="DB620" s="48"/>
      <c r="DC620" s="48"/>
      <c r="DD620" s="48"/>
      <c r="DE620" s="48"/>
      <c r="DF620" s="48"/>
      <c r="DG620" s="17">
        <v>3</v>
      </c>
      <c r="DH620" s="17">
        <v>3</v>
      </c>
      <c r="DI620" s="48"/>
      <c r="DJ620" s="48"/>
      <c r="DK620" s="17">
        <v>1</v>
      </c>
      <c r="DL620" s="17">
        <v>2</v>
      </c>
      <c r="DM620" s="17">
        <v>2</v>
      </c>
      <c r="DN620" s="17">
        <v>2</v>
      </c>
      <c r="DO620" s="48"/>
      <c r="DP620" s="48"/>
      <c r="DQ620" s="48"/>
      <c r="DR620" s="48"/>
      <c r="DS620" s="49">
        <v>3.4</v>
      </c>
      <c r="DT620" s="49">
        <v>3.3333333333333335</v>
      </c>
      <c r="DU620" s="17">
        <v>3.75</v>
      </c>
      <c r="DV620" s="49">
        <v>2.6</v>
      </c>
      <c r="DW620" s="49">
        <v>2</v>
      </c>
      <c r="DX620" s="49">
        <v>3.75</v>
      </c>
      <c r="DY620" s="153"/>
      <c r="DZ620" s="25">
        <v>3.8</v>
      </c>
      <c r="EA620" s="25">
        <v>4.333333333333333</v>
      </c>
      <c r="EB620" s="25">
        <v>4.25</v>
      </c>
      <c r="EC620" s="25">
        <v>4</v>
      </c>
      <c r="ED620" s="25">
        <v>3</v>
      </c>
      <c r="EE620">
        <v>4.25</v>
      </c>
    </row>
    <row r="621" spans="1:135" x14ac:dyDescent="0.2">
      <c r="A621">
        <v>310</v>
      </c>
      <c r="AC621">
        <f t="shared" si="56"/>
        <v>0</v>
      </c>
      <c r="AD621" t="e">
        <f t="shared" si="53"/>
        <v>#DIV/0!</v>
      </c>
      <c r="AP621" s="148">
        <f t="shared" si="54"/>
        <v>0</v>
      </c>
      <c r="AQ621" s="148" t="e">
        <f t="shared" si="52"/>
        <v>#DIV/0!</v>
      </c>
      <c r="CI621" s="148" t="e">
        <f t="shared" si="55"/>
        <v>#DIV/0!</v>
      </c>
    </row>
    <row r="622" spans="1:135" x14ac:dyDescent="0.2">
      <c r="A622">
        <v>311</v>
      </c>
      <c r="B622" s="15">
        <v>931</v>
      </c>
      <c r="C622" s="58"/>
      <c r="D622" cm="1">
        <f t="array" ref="D622">_xlfn.IFS([1]original_ver!D325="Participant",1,[1]original_ver!D325="Non-Participant",0,[1]original_ver!D325="","")</f>
        <v>0</v>
      </c>
      <c r="E622" s="15">
        <v>3</v>
      </c>
      <c r="F622" s="17" cm="1">
        <f t="array" ref="F622">_xlfn.IFS([1]original_ver!F325="ชาย",1,[1]original_ver!F325="หญิง",0,[1]original_ver!F325="","")</f>
        <v>0</v>
      </c>
      <c r="G622" s="15">
        <v>54</v>
      </c>
      <c r="H622" s="17" cm="1">
        <f t="array" ref="H622">_xlfn.IFS([1]original_ver!H325="ไม่มีการศึกษา",0,[1]original_ver!H325="ประถมศึกษา",1,[1]original_ver!H325="มัธยมศึกษาตอนต้น",2,[1]original_ver!H325="มัธยมศึกษาตอนปลาย",3,[1]original_ver!H325="อนุปริญญา (ปวช., ปวส., ฝึกหัดครู)",4,[1]original_ver!H325="ปริญญาตรี",5,[1]original_ver!H325="สูงกว่าปริญญาตรี",6,[1]original_ver!H325="","")</f>
        <v>2</v>
      </c>
      <c r="I622" s="17" cm="1">
        <f t="array" ref="I622">_xlfn.IFS([1]original_ver!I325="โสด",1,[1]original_ver!I325="สมรส/อยู่ด้วยกัน",2,[1]original_ver!I325="หย่าร้าง/แยกกันอยู่",3,[1]original_ver!I325="หม้าย",4,[1]original_ver!I325="","")</f>
        <v>2</v>
      </c>
      <c r="J622" s="15">
        <v>6</v>
      </c>
      <c r="K622" s="15">
        <v>34</v>
      </c>
      <c r="L622" s="17" cm="1">
        <f t="array" ref="L622">_xlfn.IFS([1]original_ver!L325="ใช่",1,[1]original_ver!L325="ไม่ใช่",0,[1]original_ver!L325="","")</f>
        <v>0</v>
      </c>
      <c r="M622" s="17" cm="1">
        <f t="array" ref="M622">_xlfn.IFS([1]original_ver!M325="กู้ยืม",1,[1]original_ver!M325="ไม่กู้ยืม",0,[1]original_ver!M325="","")</f>
        <v>1</v>
      </c>
      <c r="N622" s="17">
        <f>IF($O622&gt;1, 1,0)</f>
        <v>0</v>
      </c>
      <c r="O622" s="26"/>
      <c r="P622" s="17" cm="1">
        <f t="array" ref="P622">_xlfn.IFS([1]original_ver!O325="ใช่",1,[1]original_ver!O325="ไม่ใช่",0,[1]original_ver!O325="","")</f>
        <v>0</v>
      </c>
      <c r="Q622" s="17"/>
      <c r="R622" s="17">
        <v>1</v>
      </c>
      <c r="S622" s="17">
        <v>1</v>
      </c>
      <c r="T622" s="17">
        <v>24</v>
      </c>
      <c r="U622" s="17">
        <v>18000</v>
      </c>
      <c r="V622" s="53">
        <v>11.5</v>
      </c>
      <c r="W622" s="20">
        <f>$U622/$T622</f>
        <v>750</v>
      </c>
      <c r="X622" s="48"/>
      <c r="Y622" s="48"/>
      <c r="Z622" s="48"/>
      <c r="AA622" s="48"/>
      <c r="AB622" s="48"/>
      <c r="AC622" s="48">
        <f t="shared" si="56"/>
        <v>18000</v>
      </c>
      <c r="AD622">
        <f t="shared" si="53"/>
        <v>750</v>
      </c>
      <c r="AE622" s="17">
        <v>1</v>
      </c>
      <c r="AF622" s="17">
        <v>1</v>
      </c>
      <c r="AG622" s="17">
        <v>24</v>
      </c>
      <c r="AH622" s="17">
        <v>17000</v>
      </c>
      <c r="AI622" s="18">
        <v>11</v>
      </c>
      <c r="AJ622" s="27">
        <f>$AH622/$AG622</f>
        <v>708.33333333333337</v>
      </c>
      <c r="AK622" s="48"/>
      <c r="AL622" s="48"/>
      <c r="AM622" s="48"/>
      <c r="AN622" s="48"/>
      <c r="AO622" s="48"/>
      <c r="AP622" s="149">
        <f t="shared" si="54"/>
        <v>17000</v>
      </c>
      <c r="AQ622" s="149">
        <f t="shared" si="52"/>
        <v>708.33333333333337</v>
      </c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9">
        <v>2</v>
      </c>
      <c r="CE622" s="49">
        <v>1.6666666666666667</v>
      </c>
      <c r="CF622" s="49">
        <v>2</v>
      </c>
      <c r="CG622" s="49">
        <v>3.5</v>
      </c>
      <c r="CH622" s="49">
        <v>1.5</v>
      </c>
      <c r="CI622" s="153">
        <f t="shared" si="55"/>
        <v>2.1333333333333337</v>
      </c>
      <c r="CJ622" s="17">
        <v>1</v>
      </c>
      <c r="CK622" cm="1">
        <f t="array" ref="CK622">_xlfn.IFS([1]original_ver!CH325="จากการเข้าร่วมกิจกรรมอบรม ที่จัดโดยโครงการเกษตรกรปราดเปรื่อง (Smart Farmer)",1,[1]original_ver!CH325="จากการเข้าร่วมกิจกรรมอบรม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ๆ",3,[1]original_ver!CH325="จากการเรียนรู้ผ่านประสบการณ์ของผู้อื่น ได้แก่ เพื่อนบ้าน พี่น้อง เพื่อน และญาติ เป็นต้น",4,[1]original_ver!CH325="ไม่ได้เข้าร่วมกิจกรรมอบรมหรือเรียนรู้ใด ๆ (ข้ามไปข้อ 33)",5)</f>
        <v>5</v>
      </c>
      <c r="CL622" s="15" t="str" cm="1">
        <f t="array" ref="CL622">_xlfn.IFS([1]original_ver!CJ325="ความรู้ทางการเกษตรและการใช้เทคโนโลยีสำหรับการผลิตในฟาร์ม",1,[1]original_ver!CJ325="การวางแผนและจัดการฟาร์ม เช่น การเก็บเกี่ยว การเงิน และการวางแผนทางการตลาด",2,[1]original_ver!CJ325="การเป็นผู้ประกอบการทางการเกษตร",3,[1]original_ver!CJ325="การเพิ่มมูลค่าผลผลิต และการแปรรูปผลผลิต (รวมถึงการพัฒนาคุณภาพผลผลิต)",4,[1]original_ver!CJ325="","")</f>
        <v/>
      </c>
      <c r="CM622" s="48"/>
      <c r="CN622" s="48"/>
      <c r="CO622" s="15" t="str" cm="1">
        <f t="array" ref="CO622">_xlfn.IFS([1]original_ver!CN325="ความรู้ทางการเกษตรและการใช้เทคโนโลยีสำหรับการผลิตในฟาร์ม",1,[1]original_ver!CN325="การวางแผนและจัดการฟาร์ม เช่น การเก็บเกี่ยว การเงิน และการวางแผนทางการตลาด",2,[1]original_ver!CN325="การเป็นผู้ประกอบการทางการเกษตร",3,[1]original_ver!CN325="การเพิ่มมูลค่าผลผลิต และการแปรรูปผลผลิต (รวมถึงการพัฒนาคุณภาพผลผลิต)",4,[1]original_ver!CN325="","")</f>
        <v/>
      </c>
      <c r="CP622" s="48"/>
      <c r="CQ622" s="48"/>
      <c r="CR622" s="15" t="str" cm="1">
        <f t="array" ref="CR622">_xlfn.IFS([1]original_ver!CR325="ประยุกต์",1,[1]original_ver!CR325="ไม่ประยุกต์",0,[1]original_ver!CR325="","")</f>
        <v/>
      </c>
      <c r="CS622" s="15" t="str" cm="1">
        <f t="array" ref="CS622">_xlfn.IFS([1]original_ver!CS325="ประยุกต์",1,[1]original_ver!CS325="ไม่ประยุกต์",0,[1]original_ver!CS325="","")</f>
        <v/>
      </c>
      <c r="CT622" s="48"/>
      <c r="CU622" s="15" t="str" cm="1">
        <f t="array" ref="CU622">_xlfn.IFS([1]original_ver!CV325="ประยุกต์",1,[1]original_ver!CV325="ไม่ประยุกต์",0,[1]original_ver!CV325="","")</f>
        <v/>
      </c>
      <c r="CV622" s="48"/>
      <c r="CW622" s="15" t="str" cm="1">
        <f t="array" ref="CW622">_xlfn.IFS([1]original_ver!CY325="ประยุกต์",1,[1]original_ver!CY325="ไม่ประยุกต์",0,[1]original_ver!CY325="","")</f>
        <v/>
      </c>
      <c r="CX622" s="48"/>
      <c r="CY622" s="15" t="str" cm="1">
        <f t="array" ref="CY622">_xlfn.IFS([1]original_ver!DB325="ประยุกต์",1,[1]original_ver!DB325="ไม่ประยุกต์",0,[1]original_ver!DB325="","")</f>
        <v/>
      </c>
      <c r="CZ622" s="48"/>
      <c r="DA622" s="48"/>
      <c r="DB622" s="48"/>
      <c r="DC622" s="48"/>
      <c r="DD622" s="48"/>
      <c r="DE622" s="48"/>
      <c r="DF622" s="48"/>
      <c r="DG622" s="48"/>
      <c r="DH622" s="48"/>
      <c r="DI622" s="17">
        <v>1</v>
      </c>
      <c r="DJ622" s="17">
        <v>1</v>
      </c>
      <c r="DK622" s="17">
        <v>2</v>
      </c>
      <c r="DL622" s="17">
        <v>3</v>
      </c>
      <c r="DM622" s="17">
        <v>3</v>
      </c>
      <c r="DN622" s="17">
        <v>1</v>
      </c>
      <c r="DO622" s="48"/>
      <c r="DP622" s="48"/>
      <c r="DQ622" s="48"/>
      <c r="DR622" s="48"/>
      <c r="DS622" s="49">
        <v>3.2</v>
      </c>
      <c r="DT622" s="49">
        <v>2.6666666666666665</v>
      </c>
      <c r="DU622" s="17">
        <v>2.75</v>
      </c>
      <c r="DV622" s="49">
        <v>2.8</v>
      </c>
      <c r="DW622" s="49">
        <v>1.3333333333333333</v>
      </c>
      <c r="DX622" s="49">
        <v>2.5</v>
      </c>
      <c r="DY622" s="153"/>
      <c r="DZ622" s="25">
        <v>3.6</v>
      </c>
      <c r="EA622" s="25">
        <v>3.3333333333333335</v>
      </c>
      <c r="EB622" s="25">
        <v>3</v>
      </c>
      <c r="EC622" s="25">
        <v>2.6</v>
      </c>
      <c r="ED622" s="25">
        <v>2</v>
      </c>
      <c r="EE622">
        <v>3</v>
      </c>
    </row>
    <row r="623" spans="1:135" x14ac:dyDescent="0.2">
      <c r="A623">
        <v>311</v>
      </c>
      <c r="AC623">
        <f t="shared" si="56"/>
        <v>0</v>
      </c>
      <c r="AD623" t="e">
        <f t="shared" si="53"/>
        <v>#DIV/0!</v>
      </c>
      <c r="AP623" s="148">
        <f t="shared" si="54"/>
        <v>0</v>
      </c>
      <c r="AQ623" s="148" t="e">
        <f t="shared" si="52"/>
        <v>#DIV/0!</v>
      </c>
      <c r="CI623" s="148" t="e">
        <f t="shared" si="55"/>
        <v>#DIV/0!</v>
      </c>
    </row>
    <row r="624" spans="1:135" x14ac:dyDescent="0.2">
      <c r="A624">
        <v>312</v>
      </c>
      <c r="B624" s="15">
        <v>932</v>
      </c>
      <c r="C624" s="58"/>
      <c r="D624" cm="1">
        <f t="array" ref="D624">_xlfn.IFS([1]original_ver!D326="Participant",1,[1]original_ver!D326="Non-Participant",0,[1]original_ver!D326="","")</f>
        <v>0</v>
      </c>
      <c r="E624" s="15">
        <v>3</v>
      </c>
      <c r="F624" s="17" cm="1">
        <f t="array" ref="F624">_xlfn.IFS([1]original_ver!F326="ชาย",1,[1]original_ver!F326="หญิง",0,[1]original_ver!F326="","")</f>
        <v>1</v>
      </c>
      <c r="G624" s="15">
        <v>32</v>
      </c>
      <c r="H624" s="17" cm="1">
        <f t="array" ref="H624">_xlfn.IFS([1]original_ver!H326="ไม่มีการศึกษา",0,[1]original_ver!H326="ประถมศึกษา",1,[1]original_ver!H326="มัธยมศึกษาตอนต้น",2,[1]original_ver!H326="มัธยมศึกษาตอนปลาย",3,[1]original_ver!H326="อนุปริญญา (ปวช., ปวส., ฝึกหัดครู)",4,[1]original_ver!H326="ปริญญาตรี",5,[1]original_ver!H326="สูงกว่าปริญญาตรี",6,[1]original_ver!H326="","")</f>
        <v>5</v>
      </c>
      <c r="I624" s="17" cm="1">
        <f t="array" ref="I624">_xlfn.IFS([1]original_ver!I326="โสด",1,[1]original_ver!I326="สมรส/อยู่ด้วยกัน",2,[1]original_ver!I326="หย่าร้าง/แยกกันอยู่",3,[1]original_ver!I326="หม้าย",4,[1]original_ver!I326="","")</f>
        <v>2</v>
      </c>
      <c r="J624" s="15">
        <v>3</v>
      </c>
      <c r="K624" s="15">
        <v>6</v>
      </c>
      <c r="L624" s="17" cm="1">
        <f t="array" ref="L624">_xlfn.IFS([1]original_ver!L326="ใช่",1,[1]original_ver!L326="ไม่ใช่",0,[1]original_ver!L326="","")</f>
        <v>0</v>
      </c>
      <c r="M624" s="17" cm="1">
        <f t="array" ref="M624">_xlfn.IFS([1]original_ver!M326="กู้ยืม",1,[1]original_ver!M326="ไม่กู้ยืม",0,[1]original_ver!M326="","")</f>
        <v>0</v>
      </c>
      <c r="N624" s="17">
        <f>IF($O624&gt;1, 1,0)</f>
        <v>1</v>
      </c>
      <c r="O624" s="23">
        <v>200000</v>
      </c>
      <c r="P624" s="17" cm="1">
        <f t="array" ref="P624">_xlfn.IFS([1]original_ver!O326="ใช่",1,[1]original_ver!O326="ไม่ใช่",0,[1]original_ver!O326="","")</f>
        <v>0</v>
      </c>
      <c r="Q624" s="17"/>
      <c r="R624" s="17">
        <v>3</v>
      </c>
      <c r="S624" s="17">
        <v>1</v>
      </c>
      <c r="T624" s="17">
        <v>45</v>
      </c>
      <c r="U624" s="17">
        <v>540000</v>
      </c>
      <c r="V624" s="17">
        <v>1.45</v>
      </c>
      <c r="W624" s="22">
        <f>$U624/$T624</f>
        <v>12000</v>
      </c>
      <c r="X624" s="48"/>
      <c r="Y624" s="48"/>
      <c r="Z624" s="48"/>
      <c r="AA624" s="48"/>
      <c r="AB624" s="48"/>
      <c r="AC624" s="48">
        <f t="shared" si="56"/>
        <v>540000</v>
      </c>
      <c r="AD624">
        <f t="shared" si="53"/>
        <v>12000</v>
      </c>
      <c r="AE624" s="17">
        <v>3</v>
      </c>
      <c r="AF624" s="17">
        <v>1</v>
      </c>
      <c r="AG624" s="17">
        <v>45</v>
      </c>
      <c r="AH624" s="17">
        <v>540000</v>
      </c>
      <c r="AI624" s="17">
        <v>1.5</v>
      </c>
      <c r="AJ624" s="27">
        <f>$AH624/$AG624</f>
        <v>12000</v>
      </c>
      <c r="AK624" s="48"/>
      <c r="AL624" s="48"/>
      <c r="AM624" s="48"/>
      <c r="AN624" s="48"/>
      <c r="AO624" s="48"/>
      <c r="AP624" s="149">
        <f t="shared" si="54"/>
        <v>540000</v>
      </c>
      <c r="AQ624" s="149">
        <f t="shared" si="52"/>
        <v>12000</v>
      </c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9">
        <v>1.5</v>
      </c>
      <c r="CE624" s="49">
        <v>1.6666666666666667</v>
      </c>
      <c r="CF624" s="49">
        <v>1.6666666666666667</v>
      </c>
      <c r="CG624" s="49">
        <v>1</v>
      </c>
      <c r="CH624" s="49">
        <v>2</v>
      </c>
      <c r="CI624" s="153">
        <f t="shared" si="55"/>
        <v>1.5666666666666669</v>
      </c>
      <c r="CJ624" s="17">
        <v>1</v>
      </c>
      <c r="CK624" cm="1">
        <f t="array" ref="CK624">_xlfn.IFS([1]original_ver!CH326="จากการเข้าร่วมกิจกรรมอบรม ที่จัดโดยโครงการเกษตรกรปราดเปรื่อง (Smart Farmer)",1,[1]original_ver!CH326="จากการเข้าร่วมกิจกรรมอบรม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ๆ",3,[1]original_ver!CH326="จากการเรียนรู้ผ่านประสบการณ์ของผู้อื่น ได้แก่ เพื่อนบ้าน พี่น้อง เพื่อน และญาติ เป็นต้น",4,[1]original_ver!CH326="ไม่ได้เข้าร่วมกิจกรรมอบรมหรือเรียนรู้ใด ๆ (ข้ามไปข้อ 33)",5)</f>
        <v>4</v>
      </c>
      <c r="CL624" s="15" cm="1">
        <f t="array" ref="CL624">_xlfn.IFS([1]original_ver!CJ326="ความรู้ทางการเกษตรและการใช้เทคโนโลยีสำหรับการผลิตในฟาร์ม",1,[1]original_ver!CJ326="การวางแผนและจัดการฟาร์ม เช่น การเก็บเกี่ยว การเงิน และการวางแผนทางการตลาด",2,[1]original_ver!CJ326="การเป็นผู้ประกอบการทางการเกษตร",3,[1]original_ver!CJ326="การเพิ่มมูลค่าผลผลิต และการแปรรูปผลผลิต (รวมถึงการพัฒนาคุณภาพผลผลิต)",4,[1]original_ver!CJ326="","")</f>
        <v>1</v>
      </c>
      <c r="CM624" s="17">
        <v>2</v>
      </c>
      <c r="CN624" s="17">
        <v>4</v>
      </c>
      <c r="CO624" s="15" cm="1">
        <f t="array" ref="CO624">_xlfn.IFS([1]original_ver!CN326="ความรู้ทางการเกษตรและการใช้เทคโนโลยีสำหรับการผลิตในฟาร์ม",1,[1]original_ver!CN326="การวางแผนและจัดการฟาร์ม เช่น การเก็บเกี่ยว การเงิน และการวางแผนทางการตลาด",2,[1]original_ver!CN326="การเป็นผู้ประกอบการทางการเกษตร",3,[1]original_ver!CN326="การเพิ่มมูลค่าผลผลิต และการแปรรูปผลผลิต (รวมถึงการพัฒนาคุณภาพผลผลิต)",4,[1]original_ver!CN326="","")</f>
        <v>1</v>
      </c>
      <c r="CP624" s="17">
        <v>2</v>
      </c>
      <c r="CQ624" s="17">
        <v>4</v>
      </c>
      <c r="CR624" s="15" cm="1">
        <f t="array" ref="CR624">_xlfn.IFS([1]original_ver!CR326="ประยุกต์",1,[1]original_ver!CR326="ไม่ประยุกต์",0,[1]original_ver!CR326="","")</f>
        <v>0</v>
      </c>
      <c r="CS624" s="15" t="str" cm="1">
        <f t="array" ref="CS624">_xlfn.IFS([1]original_ver!CS326="ประยุกต์",1,[1]original_ver!CS326="ไม่ประยุกต์",0,[1]original_ver!CS326="","")</f>
        <v/>
      </c>
      <c r="CT624" s="48"/>
      <c r="CU624" s="15" t="str" cm="1">
        <f t="array" ref="CU624">_xlfn.IFS([1]original_ver!CV326="ประยุกต์",1,[1]original_ver!CV326="ไม่ประยุกต์",0,[1]original_ver!CV326="","")</f>
        <v/>
      </c>
      <c r="CV624" s="48"/>
      <c r="CW624" s="15" t="str" cm="1">
        <f t="array" ref="CW624">_xlfn.IFS([1]original_ver!CY326="ประยุกต์",1,[1]original_ver!CY326="ไม่ประยุกต์",0,[1]original_ver!CY326="","")</f>
        <v/>
      </c>
      <c r="CX624" s="48"/>
      <c r="CY624" s="15" t="str" cm="1">
        <f t="array" ref="CY624">_xlfn.IFS([1]original_ver!DB326="ประยุกต์",1,[1]original_ver!DB326="ไม่ประยุกต์",0,[1]original_ver!DB326="","")</f>
        <v/>
      </c>
      <c r="CZ624" s="48"/>
      <c r="DA624" s="17">
        <v>0</v>
      </c>
      <c r="DB624" s="17">
        <v>0</v>
      </c>
      <c r="DC624" s="17">
        <v>0</v>
      </c>
      <c r="DD624" s="17">
        <v>1</v>
      </c>
      <c r="DE624" s="17">
        <v>0</v>
      </c>
      <c r="DF624" s="17">
        <v>0</v>
      </c>
      <c r="DG624" s="17">
        <v>3</v>
      </c>
      <c r="DH624" s="17">
        <v>3</v>
      </c>
      <c r="DI624" s="17">
        <v>1</v>
      </c>
      <c r="DJ624" s="17">
        <v>1</v>
      </c>
      <c r="DK624" s="17">
        <v>2</v>
      </c>
      <c r="DL624" s="17">
        <v>1</v>
      </c>
      <c r="DM624" s="48"/>
      <c r="DN624" s="48"/>
      <c r="DO624" s="48"/>
      <c r="DP624" s="48"/>
      <c r="DQ624" s="48"/>
      <c r="DR624" s="48"/>
      <c r="DS624" s="49">
        <v>3.2</v>
      </c>
      <c r="DT624" s="49">
        <v>3</v>
      </c>
      <c r="DU624" s="17">
        <v>3.5</v>
      </c>
      <c r="DV624" s="49">
        <v>2.6</v>
      </c>
      <c r="DW624" s="49">
        <v>1.6666666666666667</v>
      </c>
      <c r="DX624" s="49">
        <v>2.75</v>
      </c>
      <c r="DY624" s="153"/>
      <c r="DZ624" s="25">
        <v>3.2</v>
      </c>
      <c r="EA624" s="25">
        <v>3.6666666666666665</v>
      </c>
      <c r="EB624" s="25">
        <v>3.25</v>
      </c>
      <c r="EC624" s="25">
        <v>2.6</v>
      </c>
      <c r="ED624" s="25">
        <v>2</v>
      </c>
      <c r="EE624">
        <v>2.75</v>
      </c>
    </row>
    <row r="625" spans="1:135" x14ac:dyDescent="0.2">
      <c r="A625">
        <v>312</v>
      </c>
      <c r="AC625">
        <f t="shared" si="56"/>
        <v>0</v>
      </c>
      <c r="AD625" t="e">
        <f t="shared" si="53"/>
        <v>#DIV/0!</v>
      </c>
      <c r="AP625" s="148">
        <f t="shared" si="54"/>
        <v>0</v>
      </c>
      <c r="AQ625" s="148" t="e">
        <f t="shared" si="52"/>
        <v>#DIV/0!</v>
      </c>
      <c r="CI625" s="148" t="e">
        <f t="shared" si="55"/>
        <v>#DIV/0!</v>
      </c>
    </row>
    <row r="626" spans="1:135" x14ac:dyDescent="0.2">
      <c r="A626">
        <v>313</v>
      </c>
      <c r="B626" s="15">
        <v>933</v>
      </c>
      <c r="C626" s="58"/>
      <c r="D626" cm="1">
        <f t="array" ref="D626">_xlfn.IFS([1]original_ver!D327="Participant",1,[1]original_ver!D327="Non-Participant",0,[1]original_ver!D327="","")</f>
        <v>0</v>
      </c>
      <c r="E626" s="15">
        <v>3</v>
      </c>
      <c r="F626" s="17" cm="1">
        <f t="array" ref="F626">_xlfn.IFS([1]original_ver!F327="ชาย",1,[1]original_ver!F327="หญิง",0,[1]original_ver!F327="","")</f>
        <v>0</v>
      </c>
      <c r="G626" s="15">
        <v>32</v>
      </c>
      <c r="H626" s="17" cm="1">
        <f t="array" ref="H626">_xlfn.IFS([1]original_ver!H327="ไม่มีการศึกษา",0,[1]original_ver!H327="ประถมศึกษา",1,[1]original_ver!H327="มัธยมศึกษาตอนต้น",2,[1]original_ver!H327="มัธยมศึกษาตอนปลาย",3,[1]original_ver!H327="อนุปริญญา (ปวช., ปวส., ฝึกหัดครู)",4,[1]original_ver!H327="ปริญญาตรี",5,[1]original_ver!H327="สูงกว่าปริญญาตรี",6,[1]original_ver!H327="","")</f>
        <v>3</v>
      </c>
      <c r="I626" s="17" cm="1">
        <f t="array" ref="I626">_xlfn.IFS([1]original_ver!I327="โสด",1,[1]original_ver!I327="สมรส/อยู่ด้วยกัน",2,[1]original_ver!I327="หย่าร้าง/แยกกันอยู่",3,[1]original_ver!I327="หม้าย",4,[1]original_ver!I327="","")</f>
        <v>2</v>
      </c>
      <c r="J626" s="15">
        <v>5</v>
      </c>
      <c r="K626" s="15">
        <v>3</v>
      </c>
      <c r="L626" s="17" cm="1">
        <f t="array" ref="L626">_xlfn.IFS([1]original_ver!L327="ใช่",1,[1]original_ver!L327="ไม่ใช่",0,[1]original_ver!L327="","")</f>
        <v>0</v>
      </c>
      <c r="M626" s="17" cm="1">
        <f t="array" ref="M626">_xlfn.IFS([1]original_ver!M327="กู้ยืม",1,[1]original_ver!M327="ไม่กู้ยืม",0,[1]original_ver!M327="","")</f>
        <v>1</v>
      </c>
      <c r="N626" s="17">
        <f>IF($O626&gt;1, 1,0)</f>
        <v>1</v>
      </c>
      <c r="O626" s="23">
        <v>200000</v>
      </c>
      <c r="P626" s="17" cm="1">
        <f t="array" ref="P626">_xlfn.IFS([1]original_ver!O327="ใช่",1,[1]original_ver!O327="ไม่ใช่",0,[1]original_ver!O327="","")</f>
        <v>0</v>
      </c>
      <c r="Q626" s="17"/>
      <c r="R626" s="17">
        <v>1</v>
      </c>
      <c r="S626" s="17">
        <v>1</v>
      </c>
      <c r="T626" s="17">
        <v>100</v>
      </c>
      <c r="U626" s="17">
        <v>82000</v>
      </c>
      <c r="V626" s="53">
        <v>13.5</v>
      </c>
      <c r="W626" s="20">
        <f>$U626/$T626</f>
        <v>820</v>
      </c>
      <c r="X626" s="17">
        <v>1</v>
      </c>
      <c r="Y626" s="17">
        <v>50</v>
      </c>
      <c r="Z626" s="17">
        <v>40000</v>
      </c>
      <c r="AA626" s="17">
        <v>15</v>
      </c>
      <c r="AB626" s="17"/>
      <c r="AC626" s="17">
        <f t="shared" si="56"/>
        <v>122000</v>
      </c>
      <c r="AD626">
        <f t="shared" si="53"/>
        <v>1220</v>
      </c>
      <c r="AE626" s="17">
        <v>1</v>
      </c>
      <c r="AF626" s="17">
        <v>1</v>
      </c>
      <c r="AG626" s="17">
        <v>100</v>
      </c>
      <c r="AH626" s="17">
        <v>60000</v>
      </c>
      <c r="AI626" s="18">
        <v>12</v>
      </c>
      <c r="AJ626" s="27">
        <f>$AH626/$AG626</f>
        <v>600</v>
      </c>
      <c r="AK626" s="48"/>
      <c r="AL626" s="48"/>
      <c r="AM626" s="48"/>
      <c r="AN626" s="48"/>
      <c r="AO626" s="48"/>
      <c r="AP626" s="149">
        <f t="shared" si="54"/>
        <v>60000</v>
      </c>
      <c r="AQ626" s="149">
        <f t="shared" si="52"/>
        <v>600</v>
      </c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9">
        <v>1.5</v>
      </c>
      <c r="CE626" s="49">
        <v>2</v>
      </c>
      <c r="CF626" s="49">
        <v>2.67</v>
      </c>
      <c r="CG626" s="49">
        <v>2</v>
      </c>
      <c r="CH626" s="49">
        <v>2</v>
      </c>
      <c r="CI626" s="17"/>
      <c r="CJ626" s="17">
        <v>1</v>
      </c>
      <c r="CK626" cm="1">
        <f t="array" ref="CK626">_xlfn.IFS([1]original_ver!CH327="จากการเข้าร่วมกิจกรรมอบรม ที่จัดโดยโครงการเกษตรกรปราดเปรื่อง (Smart Farmer)",1,[1]original_ver!CH327="จากการเข้าร่วมกิจกรรมอบรม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ๆ",3,[1]original_ver!CH327="จากการเรียนรู้ผ่านประสบการณ์ของผู้อื่น ได้แก่ เพื่อนบ้าน พี่น้อง เพื่อน และญาติ เป็นต้น",4,[1]original_ver!CH327="ไม่ได้เข้าร่วมกิจกรรมอบรมหรือเรียนรู้ใด ๆ (ข้ามไปข้อ 33)",5)</f>
        <v>3</v>
      </c>
      <c r="CL626" s="15" cm="1">
        <f t="array" ref="CL626">_xlfn.IFS([1]original_ver!CJ327="ความรู้ทางการเกษตรและการใช้เทคโนโลยีสำหรับการผลิตในฟาร์ม",1,[1]original_ver!CJ327="การวางแผนและจัดการฟาร์ม เช่น การเก็บเกี่ยว การเงิน และการวางแผนทางการตลาด",2,[1]original_ver!CJ327="การเป็นผู้ประกอบการทางการเกษตร",3,[1]original_ver!CJ327="การเพิ่มมูลค่าผลผลิต และการแปรรูปผลผลิต (รวมถึงการพัฒนาคุณภาพผลผลิต)",4,[1]original_ver!CJ327="","")</f>
        <v>2</v>
      </c>
      <c r="CM626" s="17">
        <v>3</v>
      </c>
      <c r="CN626" s="17">
        <v>4</v>
      </c>
      <c r="CO626" s="15" cm="1">
        <f t="array" ref="CO626">_xlfn.IFS([1]original_ver!CN327="ความรู้ทางการเกษตรและการใช้เทคโนโลยีสำหรับการผลิตในฟาร์ม",1,[1]original_ver!CN327="การวางแผนและจัดการฟาร์ม เช่น การเก็บเกี่ยว การเงิน และการวางแผนทางการตลาด",2,[1]original_ver!CN327="การเป็นผู้ประกอบการทางการเกษตร",3,[1]original_ver!CN327="การเพิ่มมูลค่าผลผลิต และการแปรรูปผลผลิต (รวมถึงการพัฒนาคุณภาพผลผลิต)",4,[1]original_ver!CN327="","")</f>
        <v>3</v>
      </c>
      <c r="CP626" s="17">
        <v>1</v>
      </c>
      <c r="CQ626" s="17">
        <v>4</v>
      </c>
      <c r="CR626" s="15" cm="1">
        <f t="array" ref="CR626">_xlfn.IFS([1]original_ver!CR327="ประยุกต์",1,[1]original_ver!CR327="ไม่ประยุกต์",0,[1]original_ver!CR327="","")</f>
        <v>1</v>
      </c>
      <c r="CS626" s="15" cm="1">
        <f t="array" ref="CS626">_xlfn.IFS([1]original_ver!CS327="ประยุกต์",1,[1]original_ver!CS327="ไม่ประยุกต์",0,[1]original_ver!CS327="","")</f>
        <v>1</v>
      </c>
      <c r="CT626" s="48"/>
      <c r="CU626" s="15" cm="1">
        <f t="array" ref="CU626">_xlfn.IFS([1]original_ver!CV327="ประยุกต์",1,[1]original_ver!CV327="ไม่ประยุกต์",0,[1]original_ver!CV327="","")</f>
        <v>1</v>
      </c>
      <c r="CV626" s="48"/>
      <c r="CW626" s="15" cm="1">
        <f t="array" ref="CW626">_xlfn.IFS([1]original_ver!CY327="ประยุกต์",1,[1]original_ver!CY327="ไม่ประยุกต์",0,[1]original_ver!CY327="","")</f>
        <v>0</v>
      </c>
      <c r="CX626" s="17">
        <v>1</v>
      </c>
      <c r="CY626" s="15" cm="1">
        <f t="array" ref="CY626">_xlfn.IFS([1]original_ver!DB327="ประยุกต์",1,[1]original_ver!DB327="ไม่ประยุกต์",0,[1]original_ver!DB327="","")</f>
        <v>1</v>
      </c>
      <c r="CZ626" s="48"/>
      <c r="DA626" s="48"/>
      <c r="DB626" s="48"/>
      <c r="DC626" s="48"/>
      <c r="DD626" s="48"/>
      <c r="DE626" s="48"/>
      <c r="DF626" s="48"/>
      <c r="DG626" s="17">
        <v>3</v>
      </c>
      <c r="DH626" s="17">
        <v>3</v>
      </c>
      <c r="DI626" s="17">
        <v>2</v>
      </c>
      <c r="DJ626" s="17">
        <v>1</v>
      </c>
      <c r="DK626" s="48"/>
      <c r="DL626" s="48"/>
      <c r="DM626" s="17">
        <v>1</v>
      </c>
      <c r="DN626" s="17">
        <v>3</v>
      </c>
      <c r="DO626" s="48"/>
      <c r="DP626" s="48"/>
      <c r="DQ626" s="48"/>
      <c r="DR626" s="48"/>
      <c r="DS626" s="49">
        <v>2.6</v>
      </c>
      <c r="DT626" s="49">
        <v>3</v>
      </c>
      <c r="DU626" s="17">
        <v>3.5</v>
      </c>
      <c r="DV626" s="49">
        <v>2.4</v>
      </c>
      <c r="DW626" s="49">
        <v>2</v>
      </c>
      <c r="DX626" s="49">
        <v>2.5</v>
      </c>
      <c r="DY626" s="153"/>
      <c r="DZ626" s="25">
        <v>3.6</v>
      </c>
      <c r="EA626" s="25">
        <v>3.6666666666666665</v>
      </c>
      <c r="EB626" s="25">
        <v>3.75</v>
      </c>
      <c r="EC626" s="25">
        <v>3</v>
      </c>
      <c r="ED626" s="25">
        <v>3</v>
      </c>
      <c r="EE626">
        <v>3.5</v>
      </c>
    </row>
    <row r="627" spans="1:135" x14ac:dyDescent="0.2">
      <c r="A627">
        <v>313</v>
      </c>
      <c r="AC627">
        <f t="shared" si="56"/>
        <v>0</v>
      </c>
      <c r="AD627" t="e">
        <f t="shared" si="53"/>
        <v>#DIV/0!</v>
      </c>
      <c r="AP627" s="148">
        <f t="shared" si="54"/>
        <v>0</v>
      </c>
      <c r="AQ627" s="148" t="e">
        <f t="shared" si="52"/>
        <v>#DIV/0!</v>
      </c>
      <c r="CI627" s="148" t="e">
        <f t="shared" si="55"/>
        <v>#DIV/0!</v>
      </c>
    </row>
    <row r="628" spans="1:135" x14ac:dyDescent="0.2">
      <c r="A628">
        <v>314</v>
      </c>
      <c r="B628" s="15">
        <v>934</v>
      </c>
      <c r="C628" s="58"/>
      <c r="D628" cm="1">
        <f t="array" ref="D628">_xlfn.IFS([1]original_ver!D328="Participant",1,[1]original_ver!D328="Non-Participant",0,[1]original_ver!D328="","")</f>
        <v>0</v>
      </c>
      <c r="E628" s="15">
        <v>3</v>
      </c>
      <c r="F628" s="17" cm="1">
        <f t="array" ref="F628">_xlfn.IFS([1]original_ver!F328="ชาย",1,[1]original_ver!F328="หญิง",0,[1]original_ver!F328="","")</f>
        <v>1</v>
      </c>
      <c r="G628" s="15">
        <v>47</v>
      </c>
      <c r="H628" s="17" cm="1">
        <f t="array" ref="H628">_xlfn.IFS([1]original_ver!H328="ไม่มีการศึกษา",0,[1]original_ver!H328="ประถมศึกษา",1,[1]original_ver!H328="มัธยมศึกษาตอนต้น",2,[1]original_ver!H328="มัธยมศึกษาตอนปลาย",3,[1]original_ver!H328="อนุปริญญา (ปวช., ปวส., ฝึกหัดครู)",4,[1]original_ver!H328="ปริญญาตรี",5,[1]original_ver!H328="สูงกว่าปริญญาตรี",6,[1]original_ver!H328="","")</f>
        <v>4</v>
      </c>
      <c r="I628" s="17" cm="1">
        <f t="array" ref="I628">_xlfn.IFS([1]original_ver!I328="โสด",1,[1]original_ver!I328="สมรส/อยู่ด้วยกัน",2,[1]original_ver!I328="หย่าร้าง/แยกกันอยู่",3,[1]original_ver!I328="หม้าย",4,[1]original_ver!I328="","")</f>
        <v>2</v>
      </c>
      <c r="J628" s="15">
        <v>6</v>
      </c>
      <c r="K628" s="15">
        <v>7</v>
      </c>
      <c r="L628" s="17" cm="1">
        <f t="array" ref="L628">_xlfn.IFS([1]original_ver!L328="ใช่",1,[1]original_ver!L328="ไม่ใช่",0,[1]original_ver!L328="","")</f>
        <v>1</v>
      </c>
      <c r="M628" s="17" cm="1">
        <f t="array" ref="M628">_xlfn.IFS([1]original_ver!M328="กู้ยืม",1,[1]original_ver!M328="ไม่กู้ยืม",0,[1]original_ver!M328="","")</f>
        <v>1</v>
      </c>
      <c r="N628" s="17">
        <f>IF($O628&gt;1, 1,0)</f>
        <v>1</v>
      </c>
      <c r="O628" s="23">
        <v>350000</v>
      </c>
      <c r="P628" s="17" cm="1">
        <f t="array" ref="P628">_xlfn.IFS([1]original_ver!O328="ใช่",1,[1]original_ver!O328="ไม่ใช่",0,[1]original_ver!O328="","")</f>
        <v>0</v>
      </c>
      <c r="Q628" s="17"/>
      <c r="R628" s="17">
        <v>3</v>
      </c>
      <c r="S628" s="17">
        <v>1</v>
      </c>
      <c r="T628" s="17">
        <v>45</v>
      </c>
      <c r="U628" s="17">
        <v>540000</v>
      </c>
      <c r="V628" s="17">
        <v>1.45</v>
      </c>
      <c r="W628" s="22">
        <f>$U628/$T628</f>
        <v>12000</v>
      </c>
      <c r="X628" s="48"/>
      <c r="Y628" s="48"/>
      <c r="Z628" s="48"/>
      <c r="AA628" s="48"/>
      <c r="AB628" s="48"/>
      <c r="AC628" s="48">
        <f t="shared" si="56"/>
        <v>540000</v>
      </c>
      <c r="AD628">
        <f t="shared" si="53"/>
        <v>12000</v>
      </c>
      <c r="AE628" s="17">
        <v>3</v>
      </c>
      <c r="AF628" s="17">
        <v>1</v>
      </c>
      <c r="AG628" s="17">
        <v>45</v>
      </c>
      <c r="AH628" s="17">
        <v>495000</v>
      </c>
      <c r="AI628" s="17">
        <v>1.5</v>
      </c>
      <c r="AJ628" s="27">
        <f>$AH628/$AG628</f>
        <v>11000</v>
      </c>
      <c r="AK628" s="48"/>
      <c r="AL628" s="48"/>
      <c r="AM628" s="48"/>
      <c r="AN628" s="48"/>
      <c r="AO628" s="48"/>
      <c r="AP628" s="149">
        <f t="shared" si="54"/>
        <v>495000</v>
      </c>
      <c r="AQ628" s="149">
        <f t="shared" si="52"/>
        <v>11000</v>
      </c>
      <c r="AR628" s="17">
        <v>1</v>
      </c>
      <c r="AS628" s="17">
        <v>1</v>
      </c>
      <c r="AT628" s="17">
        <v>15</v>
      </c>
      <c r="AU628" s="17">
        <v>12300</v>
      </c>
      <c r="AV628" s="17">
        <v>12</v>
      </c>
      <c r="AW628" s="17">
        <f>$AU628/$AT628</f>
        <v>820</v>
      </c>
      <c r="AX628" s="48"/>
      <c r="AY628" s="48"/>
      <c r="AZ628" s="48"/>
      <c r="BA628" s="48"/>
      <c r="BB628" s="48"/>
      <c r="BC628" s="48">
        <f>$AU628+$AZ628</f>
        <v>12300</v>
      </c>
      <c r="BD628" s="48">
        <f>$BC628/$AT628</f>
        <v>820</v>
      </c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P628" s="48"/>
      <c r="BQ628" s="48"/>
      <c r="BR628" s="48"/>
      <c r="BS628" s="48"/>
      <c r="BT628" s="48"/>
      <c r="BU628" s="48"/>
      <c r="BV628" s="48"/>
      <c r="BW628" s="17"/>
      <c r="BX628" s="48"/>
      <c r="BY628" s="48"/>
      <c r="BZ628" s="48"/>
      <c r="CA628" s="48"/>
      <c r="CB628" s="48"/>
      <c r="CC628" s="48"/>
      <c r="CD628" s="49">
        <v>2</v>
      </c>
      <c r="CE628" s="49">
        <v>1.3333333333333333</v>
      </c>
      <c r="CF628" s="49">
        <v>2</v>
      </c>
      <c r="CG628" s="49">
        <v>1</v>
      </c>
      <c r="CH628" s="49">
        <v>1.5</v>
      </c>
      <c r="CI628" s="153">
        <f t="shared" si="55"/>
        <v>1.5666666666666667</v>
      </c>
      <c r="CJ628" s="17">
        <v>2</v>
      </c>
      <c r="CK628" cm="1">
        <f t="array" ref="CK628">_xlfn.IFS([1]original_ver!CH328="จากการเข้าร่วมกิจกรรมอบรม ที่จัดโดยโครงการเกษตรกรปราดเปรื่อง (Smart Farmer)",1,[1]original_ver!CH328="จากการเข้าร่วมกิจกรรมอบรม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ๆ",3,[1]original_ver!CH328="จากการเรียนรู้ผ่านประสบการณ์ของผู้อื่น ได้แก่ เพื่อนบ้าน พี่น้อง เพื่อน และญาติ เป็นต้น",4,[1]original_ver!CH328="ไม่ได้เข้าร่วมกิจกรรมอบรมหรือเรียนรู้ใด ๆ (ข้ามไปข้อ 33)",5)</f>
        <v>5</v>
      </c>
      <c r="CL628" s="15" t="str" cm="1">
        <f t="array" ref="CL628">_xlfn.IFS([1]original_ver!CJ328="ความรู้ทางการเกษตรและการใช้เทคโนโลยีสำหรับการผลิตในฟาร์ม",1,[1]original_ver!CJ328="การวางแผนและจัดการฟาร์ม เช่น การเก็บเกี่ยว การเงิน และการวางแผนทางการตลาด",2,[1]original_ver!CJ328="การเป็นผู้ประกอบการทางการเกษตร",3,[1]original_ver!CJ328="การเพิ่มมูลค่าผลผลิต และการแปรรูปผลผลิต (รวมถึงการพัฒนาคุณภาพผลผลิต)",4,[1]original_ver!CJ328="","")</f>
        <v/>
      </c>
      <c r="CM628" s="48"/>
      <c r="CN628" s="48"/>
      <c r="CO628" s="15" t="str" cm="1">
        <f t="array" ref="CO628">_xlfn.IFS([1]original_ver!CN328="ความรู้ทางการเกษตรและการใช้เทคโนโลยีสำหรับการผลิตในฟาร์ม",1,[1]original_ver!CN328="การวางแผนและจัดการฟาร์ม เช่น การเก็บเกี่ยว การเงิน และการวางแผนทางการตลาด",2,[1]original_ver!CN328="การเป็นผู้ประกอบการทางการเกษตร",3,[1]original_ver!CN328="การเพิ่มมูลค่าผลผลิต และการแปรรูปผลผลิต (รวมถึงการพัฒนาคุณภาพผลผลิต)",4,[1]original_ver!CN328="","")</f>
        <v/>
      </c>
      <c r="CP628" s="48"/>
      <c r="CQ628" s="48"/>
      <c r="CR628" s="15" t="str" cm="1">
        <f t="array" ref="CR628">_xlfn.IFS([1]original_ver!CR328="ประยุกต์",1,[1]original_ver!CR328="ไม่ประยุกต์",0,[1]original_ver!CR328="","")</f>
        <v/>
      </c>
      <c r="CS628" s="15" t="str" cm="1">
        <f t="array" ref="CS628">_xlfn.IFS([1]original_ver!CS328="ประยุกต์",1,[1]original_ver!CS328="ไม่ประยุกต์",0,[1]original_ver!CS328="","")</f>
        <v/>
      </c>
      <c r="CT628" s="48"/>
      <c r="CU628" s="15" t="str" cm="1">
        <f t="array" ref="CU628">_xlfn.IFS([1]original_ver!CV328="ประยุกต์",1,[1]original_ver!CV328="ไม่ประยุกต์",0,[1]original_ver!CV328="","")</f>
        <v/>
      </c>
      <c r="CV628" s="48"/>
      <c r="CW628" s="15" t="str" cm="1">
        <f t="array" ref="CW628">_xlfn.IFS([1]original_ver!CY328="ประยุกต์",1,[1]original_ver!CY328="ไม่ประยุกต์",0,[1]original_ver!CY328="","")</f>
        <v/>
      </c>
      <c r="CX628" s="48"/>
      <c r="CY628" s="15" t="str" cm="1">
        <f t="array" ref="CY628">_xlfn.IFS([1]original_ver!DB328="ประยุกต์",1,[1]original_ver!DB328="ไม่ประยุกต์",0,[1]original_ver!DB328="","")</f>
        <v/>
      </c>
      <c r="CZ628" s="48"/>
      <c r="DA628" s="48"/>
      <c r="DB628" s="48"/>
      <c r="DC628" s="48"/>
      <c r="DD628" s="48"/>
      <c r="DE628" s="48"/>
      <c r="DF628" s="48"/>
      <c r="DG628" s="17">
        <v>3</v>
      </c>
      <c r="DH628" s="17">
        <v>3</v>
      </c>
      <c r="DI628" s="17">
        <v>1</v>
      </c>
      <c r="DJ628" s="17">
        <v>1</v>
      </c>
      <c r="DK628" s="48"/>
      <c r="DL628" s="48"/>
      <c r="DM628" s="17">
        <v>2</v>
      </c>
      <c r="DN628" s="17">
        <v>1</v>
      </c>
      <c r="DO628" s="48"/>
      <c r="DP628" s="48"/>
      <c r="DQ628" s="48"/>
      <c r="DR628" s="48"/>
      <c r="DS628" s="49">
        <v>3</v>
      </c>
      <c r="DT628" s="49">
        <v>3</v>
      </c>
      <c r="DU628" s="17">
        <v>2.75</v>
      </c>
      <c r="DV628" s="49">
        <v>2.2000000000000002</v>
      </c>
      <c r="DW628" s="49">
        <v>2</v>
      </c>
      <c r="DX628" s="49">
        <v>3</v>
      </c>
      <c r="DY628" s="153"/>
      <c r="DZ628" s="25">
        <v>3.8</v>
      </c>
      <c r="EA628" s="25">
        <v>4</v>
      </c>
      <c r="EB628" s="25">
        <v>3.75</v>
      </c>
      <c r="EC628" s="25">
        <v>3.8</v>
      </c>
      <c r="ED628" s="25">
        <v>2.6666666666666665</v>
      </c>
      <c r="EE628">
        <v>3.25</v>
      </c>
    </row>
    <row r="629" spans="1:135" x14ac:dyDescent="0.2">
      <c r="A629">
        <v>314</v>
      </c>
      <c r="AC629">
        <f t="shared" si="56"/>
        <v>0</v>
      </c>
      <c r="AD629" t="e">
        <f t="shared" si="53"/>
        <v>#DIV/0!</v>
      </c>
      <c r="AP629" s="148">
        <f t="shared" si="54"/>
        <v>0</v>
      </c>
      <c r="AQ629" s="148" t="e">
        <f t="shared" si="52"/>
        <v>#DIV/0!</v>
      </c>
      <c r="CI629" s="148" t="e">
        <f t="shared" si="55"/>
        <v>#DIV/0!</v>
      </c>
    </row>
    <row r="630" spans="1:135" x14ac:dyDescent="0.2">
      <c r="A630">
        <v>315</v>
      </c>
      <c r="B630" s="15">
        <v>936</v>
      </c>
      <c r="C630" s="58"/>
      <c r="D630" cm="1">
        <f t="array" ref="D630">_xlfn.IFS([1]original_ver!D330="Participant",1,[1]original_ver!D330="Non-Participant",0,[1]original_ver!D330="","")</f>
        <v>0</v>
      </c>
      <c r="E630" s="15">
        <v>3</v>
      </c>
      <c r="F630" s="17" cm="1">
        <f t="array" ref="F630">_xlfn.IFS([1]original_ver!F330="ชาย",1,[1]original_ver!F330="หญิง",0,[1]original_ver!F330="","")</f>
        <v>0</v>
      </c>
      <c r="G630" s="15">
        <v>54</v>
      </c>
      <c r="H630" s="17" cm="1">
        <f t="array" ref="H630">_xlfn.IFS([1]original_ver!H330="ไม่มีการศึกษา",0,[1]original_ver!H330="ประถมศึกษา",1,[1]original_ver!H330="มัธยมศึกษาตอนต้น",2,[1]original_ver!H330="มัธยมศึกษาตอนปลาย",3,[1]original_ver!H330="อนุปริญญา (ปวช., ปวส., ฝึกหัดครู)",4,[1]original_ver!H330="ปริญญาตรี",5,[1]original_ver!H330="สูงกว่าปริญญาตรี",6,[1]original_ver!H330="","")</f>
        <v>3</v>
      </c>
      <c r="I630" s="17" cm="1">
        <f t="array" ref="I630">_xlfn.IFS([1]original_ver!I330="โสด",1,[1]original_ver!I330="สมรส/อยู่ด้วยกัน",2,[1]original_ver!I330="หย่าร้าง/แยกกันอยู่",3,[1]original_ver!I330="หม้าย",4,[1]original_ver!I330="","")</f>
        <v>2</v>
      </c>
      <c r="J630" s="15">
        <v>5</v>
      </c>
      <c r="K630" s="15">
        <v>33</v>
      </c>
      <c r="L630" s="17" cm="1">
        <f t="array" ref="L630">_xlfn.IFS([1]original_ver!L330="ใช่",1,[1]original_ver!L330="ไม่ใช่",0,[1]original_ver!L330="","")</f>
        <v>1</v>
      </c>
      <c r="M630" s="17" cm="1">
        <f t="array" ref="M630">_xlfn.IFS([1]original_ver!M330="กู้ยืม",1,[1]original_ver!M330="ไม่กู้ยืม",0,[1]original_ver!M330="","")</f>
        <v>1</v>
      </c>
      <c r="N630" s="17">
        <f>IF($O630&gt;1, 1,0)</f>
        <v>1</v>
      </c>
      <c r="O630" s="23">
        <v>150000</v>
      </c>
      <c r="P630" s="17" cm="1">
        <f t="array" ref="P630">_xlfn.IFS([1]original_ver!O330="ใช่",1,[1]original_ver!O330="ไม่ใช่",0,[1]original_ver!O330="","")</f>
        <v>0</v>
      </c>
      <c r="Q630" s="17"/>
      <c r="R630" s="17">
        <v>1</v>
      </c>
      <c r="S630" s="17">
        <v>1</v>
      </c>
      <c r="T630" s="17">
        <v>60</v>
      </c>
      <c r="U630" s="17">
        <v>48000</v>
      </c>
      <c r="V630" s="53">
        <v>12.4</v>
      </c>
      <c r="W630" s="20">
        <f>$U630/$T630</f>
        <v>800</v>
      </c>
      <c r="X630" s="48"/>
      <c r="Y630" s="48"/>
      <c r="Z630" s="48"/>
      <c r="AA630" s="48"/>
      <c r="AB630" s="48"/>
      <c r="AC630" s="48">
        <f t="shared" si="56"/>
        <v>48000</v>
      </c>
      <c r="AD630">
        <f t="shared" si="53"/>
        <v>800</v>
      </c>
      <c r="AE630" s="17">
        <v>1</v>
      </c>
      <c r="AF630" s="17">
        <v>1</v>
      </c>
      <c r="AG630" s="17">
        <v>60</v>
      </c>
      <c r="AH630" s="17">
        <v>45000</v>
      </c>
      <c r="AI630" s="18">
        <v>12</v>
      </c>
      <c r="AJ630" s="27">
        <f>$AH630/$AG630</f>
        <v>750</v>
      </c>
      <c r="AK630" s="48"/>
      <c r="AL630" s="48"/>
      <c r="AM630" s="48"/>
      <c r="AN630" s="48"/>
      <c r="AO630" s="48"/>
      <c r="AP630" s="149">
        <f t="shared" si="54"/>
        <v>45000</v>
      </c>
      <c r="AQ630" s="149">
        <f t="shared" si="52"/>
        <v>750</v>
      </c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9">
        <v>2.5</v>
      </c>
      <c r="CE630" s="49">
        <v>1.6666666666666667</v>
      </c>
      <c r="CF630" s="49">
        <v>2.3333333333333335</v>
      </c>
      <c r="CG630" s="49">
        <v>1</v>
      </c>
      <c r="CH630" s="49">
        <v>1</v>
      </c>
      <c r="CI630" s="153">
        <f t="shared" si="55"/>
        <v>1.7</v>
      </c>
      <c r="CJ630" s="17">
        <v>1</v>
      </c>
      <c r="CK630" cm="1">
        <f t="array" ref="CK630">_xlfn.IFS([1]original_ver!CH330="จากการเข้าร่วมกิจกรรมอบรม ที่จัดโดยโครงการเกษตรกรปราดเปรื่อง (Smart Farmer)",1,[1]original_ver!CH330="จากการเข้าร่วมกิจกรรมอบรม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ๆ",3,[1]original_ver!CH330="จากการเรียนรู้ผ่านประสบการณ์ของผู้อื่น ได้แก่ เพื่อนบ้าน พี่น้อง เพื่อน และญาติ เป็นต้น",4,[1]original_ver!CH330="ไม่ได้เข้าร่วมกิจกรรมอบรมหรือเรียนรู้ใด ๆ (ข้ามไปข้อ 33)",5)</f>
        <v>5</v>
      </c>
      <c r="CL630" s="15" t="str" cm="1">
        <f t="array" ref="CL630">_xlfn.IFS([1]original_ver!CJ330="ความรู้ทางการเกษตรและการใช้เทคโนโลยีสำหรับการผลิตในฟาร์ม",1,[1]original_ver!CJ330="การวางแผนและจัดการฟาร์ม เช่น การเก็บเกี่ยว การเงิน และการวางแผนทางการตลาด",2,[1]original_ver!CJ330="การเป็นผู้ประกอบการทางการเกษตร",3,[1]original_ver!CJ330="การเพิ่มมูลค่าผลผลิต และการแปรรูปผลผลิต (รวมถึงการพัฒนาคุณภาพผลผลิต)",4,[1]original_ver!CJ330="","")</f>
        <v/>
      </c>
      <c r="CM630" s="48"/>
      <c r="CN630" s="48"/>
      <c r="CO630" s="15" t="str" cm="1">
        <f t="array" ref="CO630">_xlfn.IFS([1]original_ver!CN330="ความรู้ทางการเกษตรและการใช้เทคโนโลยีสำหรับการผลิตในฟาร์ม",1,[1]original_ver!CN330="การวางแผนและจัดการฟาร์ม เช่น การเก็บเกี่ยว การเงิน และการวางแผนทางการตลาด",2,[1]original_ver!CN330="การเป็นผู้ประกอบการทางการเกษตร",3,[1]original_ver!CN330="การเพิ่มมูลค่าผลผลิต และการแปรรูปผลผลิต (รวมถึงการพัฒนาคุณภาพผลผลิต)",4,[1]original_ver!CN330="","")</f>
        <v/>
      </c>
      <c r="CP630" s="48"/>
      <c r="CQ630" s="48"/>
      <c r="CR630" s="15" t="str" cm="1">
        <f t="array" ref="CR630">_xlfn.IFS([1]original_ver!CR330="ประยุกต์",1,[1]original_ver!CR330="ไม่ประยุกต์",0,[1]original_ver!CR330="","")</f>
        <v/>
      </c>
      <c r="CS630" s="15" t="str" cm="1">
        <f t="array" ref="CS630">_xlfn.IFS([1]original_ver!CS330="ประยุกต์",1,[1]original_ver!CS330="ไม่ประยุกต์",0,[1]original_ver!CS330="","")</f>
        <v/>
      </c>
      <c r="CT630" s="48"/>
      <c r="CU630" s="15" t="str" cm="1">
        <f t="array" ref="CU630">_xlfn.IFS([1]original_ver!CV330="ประยุกต์",1,[1]original_ver!CV330="ไม่ประยุกต์",0,[1]original_ver!CV330="","")</f>
        <v/>
      </c>
      <c r="CV630" s="48"/>
      <c r="CW630" s="15" t="str" cm="1">
        <f t="array" ref="CW630">_xlfn.IFS([1]original_ver!CY330="ประยุกต์",1,[1]original_ver!CY330="ไม่ประยุกต์",0,[1]original_ver!CY330="","")</f>
        <v/>
      </c>
      <c r="CX630" s="48"/>
      <c r="CY630" s="15" t="str" cm="1">
        <f t="array" ref="CY630">_xlfn.IFS([1]original_ver!DB330="ประยุกต์",1,[1]original_ver!DB330="ไม่ประยุกต์",0,[1]original_ver!DB330="","")</f>
        <v/>
      </c>
      <c r="CZ630" s="48"/>
      <c r="DA630" s="48"/>
      <c r="DB630" s="48"/>
      <c r="DC630" s="48"/>
      <c r="DD630" s="48"/>
      <c r="DE630" s="48"/>
      <c r="DF630" s="48"/>
      <c r="DG630" s="17">
        <v>2</v>
      </c>
      <c r="DH630" s="17">
        <v>3</v>
      </c>
      <c r="DI630" s="17">
        <v>1</v>
      </c>
      <c r="DJ630" s="17">
        <v>1</v>
      </c>
      <c r="DK630" s="48"/>
      <c r="DL630" s="48"/>
      <c r="DM630" s="17">
        <v>3</v>
      </c>
      <c r="DN630" s="17">
        <v>1</v>
      </c>
      <c r="DO630" s="48"/>
      <c r="DP630" s="48"/>
      <c r="DQ630" s="48"/>
      <c r="DR630" s="48"/>
      <c r="DS630" s="49">
        <v>3</v>
      </c>
      <c r="DT630" s="49">
        <v>3.3333333333333335</v>
      </c>
      <c r="DU630" s="17">
        <v>3</v>
      </c>
      <c r="DV630" s="49">
        <v>2</v>
      </c>
      <c r="DW630" s="49">
        <v>2</v>
      </c>
      <c r="DX630" s="49">
        <v>3</v>
      </c>
      <c r="DY630" s="153"/>
      <c r="DZ630" s="25">
        <v>3.2</v>
      </c>
      <c r="EA630" s="25">
        <v>3.3333333333333335</v>
      </c>
      <c r="EB630" s="25">
        <v>3.5</v>
      </c>
      <c r="EC630" s="25">
        <v>2.8</v>
      </c>
      <c r="ED630" s="25">
        <v>2.3333333333333335</v>
      </c>
      <c r="EE630">
        <v>3.25</v>
      </c>
    </row>
    <row r="631" spans="1:135" x14ac:dyDescent="0.2">
      <c r="A631">
        <v>315</v>
      </c>
      <c r="AC631">
        <f t="shared" si="56"/>
        <v>0</v>
      </c>
      <c r="AD631" t="e">
        <f t="shared" si="53"/>
        <v>#DIV/0!</v>
      </c>
      <c r="AP631" s="148">
        <f t="shared" si="54"/>
        <v>0</v>
      </c>
      <c r="AQ631" s="148" t="e">
        <f t="shared" si="52"/>
        <v>#DIV/0!</v>
      </c>
      <c r="CI631" s="148" t="e">
        <f t="shared" si="55"/>
        <v>#DIV/0!</v>
      </c>
    </row>
    <row r="632" spans="1:135" x14ac:dyDescent="0.2">
      <c r="A632">
        <v>316</v>
      </c>
      <c r="B632" s="15">
        <v>937</v>
      </c>
      <c r="C632" s="58"/>
      <c r="D632" cm="1">
        <f t="array" ref="D632">_xlfn.IFS([1]original_ver!D331="Participant",1,[1]original_ver!D331="Non-Participant",0,[1]original_ver!D331="","")</f>
        <v>0</v>
      </c>
      <c r="E632" s="15">
        <v>3</v>
      </c>
      <c r="F632" s="17" cm="1">
        <f t="array" ref="F632">_xlfn.IFS([1]original_ver!F331="ชาย",1,[1]original_ver!F331="หญิง",0,[1]original_ver!F331="","")</f>
        <v>0</v>
      </c>
      <c r="G632" s="15">
        <v>47</v>
      </c>
      <c r="H632" s="17" cm="1">
        <f t="array" ref="H632">_xlfn.IFS([1]original_ver!H331="ไม่มีการศึกษา",0,[1]original_ver!H331="ประถมศึกษา",1,[1]original_ver!H331="มัธยมศึกษาตอนต้น",2,[1]original_ver!H331="มัธยมศึกษาตอนปลาย",3,[1]original_ver!H331="อนุปริญญา (ปวช., ปวส., ฝึกหัดครู)",4,[1]original_ver!H331="ปริญญาตรี",5,[1]original_ver!H331="สูงกว่าปริญญาตรี",6,[1]original_ver!H331="","")</f>
        <v>5</v>
      </c>
      <c r="I632" s="17" cm="1">
        <f t="array" ref="I632">_xlfn.IFS([1]original_ver!I331="โสด",1,[1]original_ver!I331="สมรส/อยู่ด้วยกัน",2,[1]original_ver!I331="หย่าร้าง/แยกกันอยู่",3,[1]original_ver!I331="หม้าย",4,[1]original_ver!I331="","")</f>
        <v>2</v>
      </c>
      <c r="J632" s="15">
        <v>5</v>
      </c>
      <c r="K632" s="15">
        <v>27</v>
      </c>
      <c r="L632" s="17" cm="1">
        <f t="array" ref="L632">_xlfn.IFS([1]original_ver!L331="ใช่",1,[1]original_ver!L331="ไม่ใช่",0,[1]original_ver!L331="","")</f>
        <v>1</v>
      </c>
      <c r="M632" s="17" cm="1">
        <f t="array" ref="M632">_xlfn.IFS([1]original_ver!M331="กู้ยืม",1,[1]original_ver!M331="ไม่กู้ยืม",0,[1]original_ver!M331="","")</f>
        <v>1</v>
      </c>
      <c r="N632" s="17">
        <f>IF($O632&gt;1, 1,0)</f>
        <v>1</v>
      </c>
      <c r="O632" s="23">
        <v>200000</v>
      </c>
      <c r="P632" s="17" cm="1">
        <f t="array" ref="P632">_xlfn.IFS([1]original_ver!O331="ใช่",1,[1]original_ver!O331="ไม่ใช่",0,[1]original_ver!O331="","")</f>
        <v>0</v>
      </c>
      <c r="Q632" s="17"/>
      <c r="R632" s="17">
        <v>1</v>
      </c>
      <c r="S632" s="17">
        <v>1</v>
      </c>
      <c r="T632" s="17">
        <v>28</v>
      </c>
      <c r="U632" s="17">
        <v>22400</v>
      </c>
      <c r="V632" s="53">
        <v>12</v>
      </c>
      <c r="W632" s="20">
        <f>$U632/$T632</f>
        <v>800</v>
      </c>
      <c r="X632" s="48"/>
      <c r="Y632" s="48"/>
      <c r="Z632" s="48"/>
      <c r="AA632" s="48"/>
      <c r="AB632" s="48"/>
      <c r="AC632" s="48">
        <f t="shared" si="56"/>
        <v>22400</v>
      </c>
      <c r="AD632">
        <f t="shared" si="53"/>
        <v>800</v>
      </c>
      <c r="AE632" s="17">
        <v>1</v>
      </c>
      <c r="AF632" s="17">
        <v>1</v>
      </c>
      <c r="AG632" s="17">
        <v>28</v>
      </c>
      <c r="AH632" s="17">
        <v>19600</v>
      </c>
      <c r="AI632" s="18">
        <v>12</v>
      </c>
      <c r="AJ632" s="27">
        <f>$AH632/$AG632</f>
        <v>700</v>
      </c>
      <c r="AK632" s="17">
        <v>1</v>
      </c>
      <c r="AL632" s="17">
        <v>28</v>
      </c>
      <c r="AM632" s="17">
        <v>11960</v>
      </c>
      <c r="AN632" s="17">
        <v>12</v>
      </c>
      <c r="AO632" s="17"/>
      <c r="AP632" s="149">
        <f t="shared" si="54"/>
        <v>31560</v>
      </c>
      <c r="AQ632" s="149">
        <f t="shared" si="52"/>
        <v>1127.1428571428571</v>
      </c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P632" s="17"/>
      <c r="BQ632" s="17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9">
        <v>2</v>
      </c>
      <c r="CE632" s="49">
        <v>1.3333333333333333</v>
      </c>
      <c r="CF632" s="49">
        <v>1.6666666666666667</v>
      </c>
      <c r="CG632" s="49">
        <v>2.5</v>
      </c>
      <c r="CH632" s="49">
        <v>2</v>
      </c>
      <c r="CI632" s="153">
        <f t="shared" si="55"/>
        <v>1.9</v>
      </c>
      <c r="CJ632" s="17">
        <v>1</v>
      </c>
      <c r="CK632" cm="1">
        <f t="array" ref="CK632">_xlfn.IFS([1]original_ver!CH331="จากการเข้าร่วมกิจกรรมอบรม ที่จัดโดยโครงการเกษตรกรปราดเปรื่อง (Smart Farmer)",1,[1]original_ver!CH331="จากการเข้าร่วมกิจกรรมอบรม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ๆ",3,[1]original_ver!CH331="จากการเรียนรู้ผ่านประสบการณ์ของผู้อื่น ได้แก่ เพื่อนบ้าน พี่น้อง เพื่อน และญาติ เป็นต้น",4,[1]original_ver!CH331="ไม่ได้เข้าร่วมกิจกรรมอบรมหรือเรียนรู้ใด ๆ (ข้ามไปข้อ 33)",5)</f>
        <v>5</v>
      </c>
      <c r="CL632" s="15" t="str" cm="1">
        <f t="array" ref="CL632">_xlfn.IFS([1]original_ver!CJ331="ความรู้ทางการเกษตรและการใช้เทคโนโลยีสำหรับการผลิตในฟาร์ม",1,[1]original_ver!CJ331="การวางแผนและจัดการฟาร์ม เช่น การเก็บเกี่ยว การเงิน และการวางแผนทางการตลาด",2,[1]original_ver!CJ331="การเป็นผู้ประกอบการทางการเกษตร",3,[1]original_ver!CJ331="การเพิ่มมูลค่าผลผลิต และการแปรรูปผลผลิต (รวมถึงการพัฒนาคุณภาพผลผลิต)",4,[1]original_ver!CJ331="","")</f>
        <v/>
      </c>
      <c r="CM632" s="48"/>
      <c r="CN632" s="48"/>
      <c r="CO632" s="15" t="str" cm="1">
        <f t="array" ref="CO632">_xlfn.IFS([1]original_ver!CN331="ความรู้ทางการเกษตรและการใช้เทคโนโลยีสำหรับการผลิตในฟาร์ม",1,[1]original_ver!CN331="การวางแผนและจัดการฟาร์ม เช่น การเก็บเกี่ยว การเงิน และการวางแผนทางการตลาด",2,[1]original_ver!CN331="การเป็นผู้ประกอบการทางการเกษตร",3,[1]original_ver!CN331="การเพิ่มมูลค่าผลผลิต และการแปรรูปผลผลิต (รวมถึงการพัฒนาคุณภาพผลผลิต)",4,[1]original_ver!CN331="","")</f>
        <v/>
      </c>
      <c r="CP632" s="48"/>
      <c r="CQ632" s="48"/>
      <c r="CR632" s="15" t="str" cm="1">
        <f t="array" ref="CR632">_xlfn.IFS([1]original_ver!CR331="ประยุกต์",1,[1]original_ver!CR331="ไม่ประยุกต์",0,[1]original_ver!CR331="","")</f>
        <v/>
      </c>
      <c r="CS632" s="15" t="str" cm="1">
        <f t="array" ref="CS632">_xlfn.IFS([1]original_ver!CS331="ประยุกต์",1,[1]original_ver!CS331="ไม่ประยุกต์",0,[1]original_ver!CS331="","")</f>
        <v/>
      </c>
      <c r="CT632" s="48"/>
      <c r="CU632" s="15" t="str" cm="1">
        <f t="array" ref="CU632">_xlfn.IFS([1]original_ver!CV331="ประยุกต์",1,[1]original_ver!CV331="ไม่ประยุกต์",0,[1]original_ver!CV331="","")</f>
        <v/>
      </c>
      <c r="CV632" s="48"/>
      <c r="CW632" s="15" t="str" cm="1">
        <f t="array" ref="CW632">_xlfn.IFS([1]original_ver!CY331="ประยุกต์",1,[1]original_ver!CY331="ไม่ประยุกต์",0,[1]original_ver!CY331="","")</f>
        <v/>
      </c>
      <c r="CX632" s="48"/>
      <c r="CY632" s="15" t="str" cm="1">
        <f t="array" ref="CY632">_xlfn.IFS([1]original_ver!DB331="ประยุกต์",1,[1]original_ver!DB331="ไม่ประยุกต์",0,[1]original_ver!DB331="","")</f>
        <v/>
      </c>
      <c r="CZ632" s="48"/>
      <c r="DA632" s="48"/>
      <c r="DB632" s="48"/>
      <c r="DC632" s="48"/>
      <c r="DD632" s="48"/>
      <c r="DE632" s="48"/>
      <c r="DF632" s="48"/>
      <c r="DG632" s="17">
        <v>2</v>
      </c>
      <c r="DH632" s="17">
        <v>3</v>
      </c>
      <c r="DI632" s="17">
        <v>1</v>
      </c>
      <c r="DJ632" s="17">
        <v>2</v>
      </c>
      <c r="DK632" s="48"/>
      <c r="DL632" s="48"/>
      <c r="DM632" s="17">
        <v>3</v>
      </c>
      <c r="DN632" s="17">
        <v>3</v>
      </c>
      <c r="DO632" s="48"/>
      <c r="DP632" s="48"/>
      <c r="DQ632" s="48"/>
      <c r="DR632" s="48"/>
      <c r="DS632" s="49">
        <v>2.8</v>
      </c>
      <c r="DT632" s="49">
        <v>4</v>
      </c>
      <c r="DU632" s="17">
        <v>3.25</v>
      </c>
      <c r="DV632" s="49">
        <v>2.4</v>
      </c>
      <c r="DW632" s="49">
        <v>1.6666666666666667</v>
      </c>
      <c r="DX632" s="49">
        <v>3</v>
      </c>
      <c r="DY632" s="153"/>
      <c r="DZ632" s="25">
        <v>3.4</v>
      </c>
      <c r="EA632" s="25">
        <v>3.3333333333333335</v>
      </c>
      <c r="EB632" s="25">
        <v>3</v>
      </c>
      <c r="EC632" s="25">
        <v>3</v>
      </c>
      <c r="ED632" s="25">
        <v>3.3333333333333335</v>
      </c>
      <c r="EE632">
        <v>3.25</v>
      </c>
    </row>
    <row r="633" spans="1:135" x14ac:dyDescent="0.2">
      <c r="A633">
        <v>316</v>
      </c>
      <c r="AC633">
        <f t="shared" si="56"/>
        <v>0</v>
      </c>
      <c r="AD633" t="e">
        <f t="shared" si="53"/>
        <v>#DIV/0!</v>
      </c>
      <c r="AP633" s="148">
        <f t="shared" si="54"/>
        <v>0</v>
      </c>
      <c r="AQ633" s="148" t="e">
        <f t="shared" si="52"/>
        <v>#DIV/0!</v>
      </c>
      <c r="CI633" s="148" t="e">
        <f t="shared" si="55"/>
        <v>#DIV/0!</v>
      </c>
    </row>
    <row r="634" spans="1:135" x14ac:dyDescent="0.2">
      <c r="A634">
        <v>317</v>
      </c>
      <c r="B634" s="15">
        <v>938</v>
      </c>
      <c r="C634" s="58"/>
      <c r="D634" cm="1">
        <f t="array" ref="D634">_xlfn.IFS([1]original_ver!D332="Participant",1,[1]original_ver!D332="Non-Participant",0,[1]original_ver!D332="","")</f>
        <v>0</v>
      </c>
      <c r="E634" s="15">
        <v>3</v>
      </c>
      <c r="F634" s="17" cm="1">
        <f t="array" ref="F634">_xlfn.IFS([1]original_ver!F332="ชาย",1,[1]original_ver!F332="หญิง",0,[1]original_ver!F332="","")</f>
        <v>0</v>
      </c>
      <c r="G634" s="15">
        <v>56</v>
      </c>
      <c r="H634" s="17" cm="1">
        <f t="array" ref="H634">_xlfn.IFS([1]original_ver!H332="ไม่มีการศึกษา",0,[1]original_ver!H332="ประถมศึกษา",1,[1]original_ver!H332="มัธยมศึกษาตอนต้น",2,[1]original_ver!H332="มัธยมศึกษาตอนปลาย",3,[1]original_ver!H332="อนุปริญญา (ปวช., ปวส., ฝึกหัดครู)",4,[1]original_ver!H332="ปริญญาตรี",5,[1]original_ver!H332="สูงกว่าปริญญาตรี",6,[1]original_ver!H332="","")</f>
        <v>2</v>
      </c>
      <c r="I634" s="17" cm="1">
        <f t="array" ref="I634">_xlfn.IFS([1]original_ver!I332="โสด",1,[1]original_ver!I332="สมรส/อยู่ด้วยกัน",2,[1]original_ver!I332="หย่าร้าง/แยกกันอยู่",3,[1]original_ver!I332="หม้าย",4,[1]original_ver!I332="","")</f>
        <v>4</v>
      </c>
      <c r="J634" s="15">
        <v>6</v>
      </c>
      <c r="K634" s="15">
        <v>45</v>
      </c>
      <c r="L634" s="17">
        <v>1</v>
      </c>
      <c r="M634" s="17" cm="1">
        <f t="array" ref="M634">_xlfn.IFS([1]original_ver!M332="กู้ยืม",1,[1]original_ver!M332="ไม่กู้ยืม",0,[1]original_ver!M332="","")</f>
        <v>0</v>
      </c>
      <c r="N634" s="17">
        <f>IF($O634&gt;1, 1,0)</f>
        <v>1</v>
      </c>
      <c r="O634" s="23">
        <v>350000</v>
      </c>
      <c r="P634" s="17" cm="1">
        <f t="array" ref="P634">_xlfn.IFS([1]original_ver!O332="ใช่",1,[1]original_ver!O332="ไม่ใช่",0,[1]original_ver!O332="","")</f>
        <v>0</v>
      </c>
      <c r="Q634" s="17"/>
      <c r="R634" s="17">
        <v>1</v>
      </c>
      <c r="S634" s="17">
        <v>1</v>
      </c>
      <c r="T634" s="17">
        <v>105</v>
      </c>
      <c r="U634" s="17">
        <v>78750</v>
      </c>
      <c r="V634" s="53">
        <v>14</v>
      </c>
      <c r="W634" s="20">
        <f>$U634/$T634</f>
        <v>750</v>
      </c>
      <c r="X634" s="48"/>
      <c r="Y634" s="48"/>
      <c r="Z634" s="48"/>
      <c r="AA634" s="48"/>
      <c r="AB634" s="48"/>
      <c r="AC634" s="48">
        <f t="shared" si="56"/>
        <v>78750</v>
      </c>
      <c r="AD634">
        <f t="shared" si="53"/>
        <v>750</v>
      </c>
      <c r="AE634" s="17">
        <v>1</v>
      </c>
      <c r="AF634" s="17">
        <v>1</v>
      </c>
      <c r="AG634" s="17">
        <v>105</v>
      </c>
      <c r="AH634" s="17">
        <v>73500</v>
      </c>
      <c r="AI634" s="18">
        <v>14</v>
      </c>
      <c r="AJ634" s="27">
        <f>$AH634/$AG634</f>
        <v>700</v>
      </c>
      <c r="AK634" s="48"/>
      <c r="AL634" s="48"/>
      <c r="AM634" s="48"/>
      <c r="AN634" s="48"/>
      <c r="AO634" s="48"/>
      <c r="AP634" s="149">
        <f t="shared" si="54"/>
        <v>73500</v>
      </c>
      <c r="AQ634" s="149">
        <f t="shared" si="52"/>
        <v>700</v>
      </c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9">
        <v>2.25</v>
      </c>
      <c r="CE634" s="49">
        <v>1</v>
      </c>
      <c r="CF634" s="49">
        <v>1.6666666666666667</v>
      </c>
      <c r="CG634" s="49">
        <v>2</v>
      </c>
      <c r="CH634" s="49">
        <v>2</v>
      </c>
      <c r="CI634" s="153">
        <f t="shared" si="55"/>
        <v>1.7833333333333337</v>
      </c>
      <c r="CJ634" s="17">
        <v>1</v>
      </c>
      <c r="CK634" cm="1">
        <f t="array" ref="CK634">_xlfn.IFS([1]original_ver!CH332="จากการเข้าร่วมกิจกรรมอบรม ที่จัดโดยโครงการเกษตรกรปราดเปรื่อง (Smart Farmer)",1,[1]original_ver!CH332="จากการเข้าร่วมกิจกรรมอบรม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ๆ",3,[1]original_ver!CH332="จากการเรียนรู้ผ่านประสบการณ์ของผู้อื่น ได้แก่ เพื่อนบ้าน พี่น้อง เพื่อน และญาติ เป็นต้น",4,[1]original_ver!CH332="ไม่ได้เข้าร่วมกิจกรรมอบรมหรือเรียนรู้ใด ๆ (ข้ามไปข้อ 33)",5)</f>
        <v>5</v>
      </c>
      <c r="CL634" s="15" t="str" cm="1">
        <f t="array" ref="CL634">_xlfn.IFS([1]original_ver!CJ332="ความรู้ทางการเกษตรและการใช้เทคโนโลยีสำหรับการผลิตในฟาร์ม",1,[1]original_ver!CJ332="การวางแผนและจัดการฟาร์ม เช่น การเก็บเกี่ยว การเงิน และการวางแผนทางการตลาด",2,[1]original_ver!CJ332="การเป็นผู้ประกอบการทางการเกษตร",3,[1]original_ver!CJ332="การเพิ่มมูลค่าผลผลิต และการแปรรูปผลผลิต (รวมถึงการพัฒนาคุณภาพผลผลิต)",4,[1]original_ver!CJ332="","")</f>
        <v/>
      </c>
      <c r="CM634" s="48"/>
      <c r="CN634" s="48"/>
      <c r="CO634" s="15" t="str" cm="1">
        <f t="array" ref="CO634">_xlfn.IFS([1]original_ver!CN332="ความรู้ทางการเกษตรและการใช้เทคโนโลยีสำหรับการผลิตในฟาร์ม",1,[1]original_ver!CN332="การวางแผนและจัดการฟาร์ม เช่น การเก็บเกี่ยว การเงิน และการวางแผนทางการตลาด",2,[1]original_ver!CN332="การเป็นผู้ประกอบการทางการเกษตร",3,[1]original_ver!CN332="การเพิ่มมูลค่าผลผลิต และการแปรรูปผลผลิต (รวมถึงการพัฒนาคุณภาพผลผลิต)",4,[1]original_ver!CN332="","")</f>
        <v/>
      </c>
      <c r="CP634" s="48"/>
      <c r="CQ634" s="48"/>
      <c r="CR634" s="15" t="str" cm="1">
        <f t="array" ref="CR634">_xlfn.IFS([1]original_ver!CR332="ประยุกต์",1,[1]original_ver!CR332="ไม่ประยุกต์",0,[1]original_ver!CR332="","")</f>
        <v/>
      </c>
      <c r="CS634" s="15" t="str" cm="1">
        <f t="array" ref="CS634">_xlfn.IFS([1]original_ver!CS332="ประยุกต์",1,[1]original_ver!CS332="ไม่ประยุกต์",0,[1]original_ver!CS332="","")</f>
        <v/>
      </c>
      <c r="CT634" s="48"/>
      <c r="CU634" s="15" t="str" cm="1">
        <f t="array" ref="CU634">_xlfn.IFS([1]original_ver!CV332="ประยุกต์",1,[1]original_ver!CV332="ไม่ประยุกต์",0,[1]original_ver!CV332="","")</f>
        <v/>
      </c>
      <c r="CV634" s="48"/>
      <c r="CW634" s="15" t="str" cm="1">
        <f t="array" ref="CW634">_xlfn.IFS([1]original_ver!CY332="ประยุกต์",1,[1]original_ver!CY332="ไม่ประยุกต์",0,[1]original_ver!CY332="","")</f>
        <v/>
      </c>
      <c r="CX634" s="48"/>
      <c r="CY634" s="15" t="str" cm="1">
        <f t="array" ref="CY634">_xlfn.IFS([1]original_ver!DB332="ประยุกต์",1,[1]original_ver!DB332="ไม่ประยุกต์",0,[1]original_ver!DB332="","")</f>
        <v/>
      </c>
      <c r="CZ634" s="48"/>
      <c r="DA634" s="48"/>
      <c r="DB634" s="48"/>
      <c r="DC634" s="48"/>
      <c r="DD634" s="48"/>
      <c r="DE634" s="48"/>
      <c r="DF634" s="48"/>
      <c r="DG634" s="48"/>
      <c r="DH634" s="48"/>
      <c r="DI634" s="17">
        <v>2</v>
      </c>
      <c r="DJ634" s="17">
        <v>1</v>
      </c>
      <c r="DK634" s="17">
        <v>3</v>
      </c>
      <c r="DL634" s="17">
        <v>3</v>
      </c>
      <c r="DM634" s="17">
        <v>1</v>
      </c>
      <c r="DN634" s="17">
        <v>2</v>
      </c>
      <c r="DO634" s="48"/>
      <c r="DP634" s="48"/>
      <c r="DQ634" s="48"/>
      <c r="DR634" s="48"/>
      <c r="DS634" s="49">
        <v>3.2</v>
      </c>
      <c r="DT634" s="49">
        <v>4</v>
      </c>
      <c r="DU634" s="17">
        <v>2.5</v>
      </c>
      <c r="DV634" s="49">
        <v>2.2000000000000002</v>
      </c>
      <c r="DW634" s="49">
        <v>2.3333333333333335</v>
      </c>
      <c r="DX634" s="49">
        <v>3</v>
      </c>
      <c r="DY634" s="153"/>
      <c r="DZ634" s="25">
        <v>3.4</v>
      </c>
      <c r="EA634" s="25">
        <v>3.6666666666666665</v>
      </c>
      <c r="EB634" s="25">
        <v>4</v>
      </c>
      <c r="EC634" s="25">
        <v>3.2</v>
      </c>
      <c r="ED634" s="25">
        <v>2.6666666666666665</v>
      </c>
      <c r="EE634">
        <v>3</v>
      </c>
    </row>
    <row r="635" spans="1:135" x14ac:dyDescent="0.2">
      <c r="A635">
        <v>317</v>
      </c>
      <c r="AC635">
        <f t="shared" si="56"/>
        <v>0</v>
      </c>
      <c r="AD635" t="e">
        <f t="shared" si="53"/>
        <v>#DIV/0!</v>
      </c>
      <c r="AP635" s="148">
        <f t="shared" si="54"/>
        <v>0</v>
      </c>
      <c r="AQ635" s="148" t="e">
        <f t="shared" si="52"/>
        <v>#DIV/0!</v>
      </c>
      <c r="CI635" s="148" t="e">
        <f t="shared" si="55"/>
        <v>#DIV/0!</v>
      </c>
    </row>
    <row r="636" spans="1:135" x14ac:dyDescent="0.2">
      <c r="A636">
        <v>318</v>
      </c>
      <c r="B636" s="15">
        <v>939</v>
      </c>
      <c r="C636" s="58"/>
      <c r="D636" cm="1">
        <f t="array" ref="D636">_xlfn.IFS([1]original_ver!D333="Participant",1,[1]original_ver!D333="Non-Participant",0,[1]original_ver!D333="","")</f>
        <v>0</v>
      </c>
      <c r="E636" s="15">
        <v>3</v>
      </c>
      <c r="F636" s="17" cm="1">
        <f t="array" ref="F636">_xlfn.IFS([1]original_ver!F333="ชาย",1,[1]original_ver!F333="หญิง",0,[1]original_ver!F333="","")</f>
        <v>1</v>
      </c>
      <c r="G636" s="15">
        <v>60</v>
      </c>
      <c r="H636" s="17" cm="1">
        <f t="array" ref="H636">_xlfn.IFS([1]original_ver!H333="ไม่มีการศึกษา",0,[1]original_ver!H333="ประถมศึกษา",1,[1]original_ver!H333="มัธยมศึกษาตอนต้น",2,[1]original_ver!H333="มัธยมศึกษาตอนปลาย",3,[1]original_ver!H333="อนุปริญญา (ปวช., ปวส., ฝึกหัดครู)",4,[1]original_ver!H333="ปริญญาตรี",5,[1]original_ver!H333="สูงกว่าปริญญาตรี",6,[1]original_ver!H333="","")</f>
        <v>3</v>
      </c>
      <c r="I636" s="17" cm="1">
        <f t="array" ref="I636">_xlfn.IFS([1]original_ver!I333="โสด",1,[1]original_ver!I333="สมรส/อยู่ด้วยกัน",2,[1]original_ver!I333="หย่าร้าง/แยกกันอยู่",3,[1]original_ver!I333="หม้าย",4,[1]original_ver!I333="","")</f>
        <v>2</v>
      </c>
      <c r="J636" s="15">
        <v>5</v>
      </c>
      <c r="K636" s="15">
        <v>42</v>
      </c>
      <c r="L636" s="17" cm="1">
        <f t="array" ref="L636">_xlfn.IFS([1]original_ver!L333="ใช่",1,[1]original_ver!L333="ไม่ใช่",0,[1]original_ver!L333="","")</f>
        <v>0</v>
      </c>
      <c r="M636" s="17" cm="1">
        <f t="array" ref="M636">_xlfn.IFS([1]original_ver!M333="กู้ยืม",1,[1]original_ver!M333="ไม่กู้ยืม",0,[1]original_ver!M333="","")</f>
        <v>0</v>
      </c>
      <c r="N636" s="17">
        <f>IF($O636&gt;1, 1,0)</f>
        <v>1</v>
      </c>
      <c r="O636" s="23">
        <v>200000</v>
      </c>
      <c r="P636" s="17" cm="1">
        <f t="array" ref="P636">_xlfn.IFS([1]original_ver!O333="ใช่",1,[1]original_ver!O333="ไม่ใช่",0,[1]original_ver!O333="","")</f>
        <v>0</v>
      </c>
      <c r="Q636" s="17"/>
      <c r="R636" s="17">
        <v>1</v>
      </c>
      <c r="S636" s="17">
        <v>1</v>
      </c>
      <c r="T636" s="17">
        <v>90</v>
      </c>
      <c r="U636" s="17">
        <v>72000</v>
      </c>
      <c r="V636" s="53">
        <v>14</v>
      </c>
      <c r="W636" s="20">
        <f>$U636/$T636</f>
        <v>800</v>
      </c>
      <c r="X636" s="48"/>
      <c r="Y636" s="48"/>
      <c r="Z636" s="48"/>
      <c r="AA636" s="48"/>
      <c r="AB636" s="48"/>
      <c r="AC636" s="48">
        <f t="shared" si="56"/>
        <v>72000</v>
      </c>
      <c r="AD636">
        <f t="shared" si="53"/>
        <v>800</v>
      </c>
      <c r="AE636" s="17">
        <v>1</v>
      </c>
      <c r="AF636" s="17">
        <v>1</v>
      </c>
      <c r="AG636" s="17">
        <v>105</v>
      </c>
      <c r="AH636" s="149">
        <v>78700</v>
      </c>
      <c r="AI636" s="18">
        <v>13</v>
      </c>
      <c r="AJ636" s="27">
        <f>$AH636/$AG636</f>
        <v>749.52380952380952</v>
      </c>
      <c r="AK636" s="48"/>
      <c r="AL636" s="48"/>
      <c r="AM636" s="48"/>
      <c r="AN636" s="48"/>
      <c r="AO636" s="48"/>
      <c r="AP636" s="149">
        <f t="shared" si="54"/>
        <v>78700</v>
      </c>
      <c r="AQ636" s="149">
        <f t="shared" si="52"/>
        <v>749.52380952380952</v>
      </c>
      <c r="AR636" s="17">
        <v>8</v>
      </c>
      <c r="AS636" s="17">
        <v>1</v>
      </c>
      <c r="AT636" s="17">
        <v>4</v>
      </c>
      <c r="AU636" s="17">
        <v>32000</v>
      </c>
      <c r="AV636" s="17">
        <v>8</v>
      </c>
      <c r="AW636" s="17">
        <f>$AU636/$AT636</f>
        <v>8000</v>
      </c>
      <c r="AX636" s="48"/>
      <c r="AY636" s="48"/>
      <c r="AZ636" s="48"/>
      <c r="BA636" s="48"/>
      <c r="BB636" s="48"/>
      <c r="BC636" s="48">
        <f>$AU636+$AZ636</f>
        <v>32000</v>
      </c>
      <c r="BD636" s="48">
        <f>$BC636/$AT636</f>
        <v>8000</v>
      </c>
      <c r="BE636" s="17">
        <v>8</v>
      </c>
      <c r="BF636" s="17">
        <v>1</v>
      </c>
      <c r="BG636" s="17">
        <v>4</v>
      </c>
      <c r="BH636" s="17">
        <v>30000</v>
      </c>
      <c r="BI636" s="17">
        <v>7</v>
      </c>
      <c r="BJ636" s="17"/>
      <c r="BK636" s="48"/>
      <c r="BL636" s="48"/>
      <c r="BM636" s="48"/>
      <c r="BN636" s="48"/>
      <c r="BP636" s="48">
        <f>$BH636+$BM636</f>
        <v>30000</v>
      </c>
      <c r="BQ636" s="48"/>
      <c r="BR636" s="48"/>
      <c r="BS636" s="48"/>
      <c r="BT636" s="48"/>
      <c r="BU636" s="48"/>
      <c r="BV636" s="48"/>
      <c r="BW636" s="17"/>
      <c r="BX636" s="48"/>
      <c r="BY636" s="48"/>
      <c r="BZ636" s="48"/>
      <c r="CA636" s="48"/>
      <c r="CB636" s="48"/>
      <c r="CC636" s="17"/>
      <c r="CD636" s="49">
        <v>1.75</v>
      </c>
      <c r="CE636" s="49">
        <v>1.6666666666666667</v>
      </c>
      <c r="CF636" s="49">
        <v>1.3333333333333333</v>
      </c>
      <c r="CG636" s="49">
        <v>1.5</v>
      </c>
      <c r="CH636" s="49">
        <v>2</v>
      </c>
      <c r="CI636" s="153">
        <f t="shared" si="55"/>
        <v>1.65</v>
      </c>
      <c r="CJ636" s="17">
        <v>1</v>
      </c>
      <c r="CK636" cm="1">
        <f t="array" ref="CK636">_xlfn.IFS([1]original_ver!CH333="จากการเข้าร่วมกิจกรรมอบรม ที่จัดโดยโครงการเกษตรกรปราดเปรื่อง (Smart Farmer)",1,[1]original_ver!CH333="จากการเข้าร่วมกิจกรรมอบรม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ๆ",3,[1]original_ver!CH333="จากการเรียนรู้ผ่านประสบการณ์ของผู้อื่น ได้แก่ เพื่อนบ้าน พี่น้อง เพื่อน และญาติ เป็นต้น",4,[1]original_ver!CH333="ไม่ได้เข้าร่วมกิจกรรมอบรมหรือเรียนรู้ใด ๆ (ข้ามไปข้อ 33)",5)</f>
        <v>4</v>
      </c>
      <c r="CL636" s="15" cm="1">
        <f t="array" ref="CL636">_xlfn.IFS([1]original_ver!CJ333="ความรู้ทางการเกษตรและการใช้เทคโนโลยีสำหรับการผลิตในฟาร์ม",1,[1]original_ver!CJ333="การวางแผนและจัดการฟาร์ม เช่น การเก็บเกี่ยว การเงิน และการวางแผนทางการตลาด",2,[1]original_ver!CJ333="การเป็นผู้ประกอบการทางการเกษตร",3,[1]original_ver!CJ333="การเพิ่มมูลค่าผลผลิต และการแปรรูปผลผลิต (รวมถึงการพัฒนาคุณภาพผลผลิต)",4,[1]original_ver!CJ333="","")</f>
        <v>2</v>
      </c>
      <c r="CM636" s="17">
        <v>2</v>
      </c>
      <c r="CN636" s="17">
        <v>5</v>
      </c>
      <c r="CO636" s="15" cm="1">
        <f t="array" ref="CO636">_xlfn.IFS([1]original_ver!CN333="ความรู้ทางการเกษตรและการใช้เทคโนโลยีสำหรับการผลิตในฟาร์ม",1,[1]original_ver!CN333="การวางแผนและจัดการฟาร์ม เช่น การเก็บเกี่ยว การเงิน และการวางแผนทางการตลาด",2,[1]original_ver!CN333="การเป็นผู้ประกอบการทางการเกษตร",3,[1]original_ver!CN333="การเพิ่มมูลค่าผลผลิต และการแปรรูปผลผลิต (รวมถึงการพัฒนาคุณภาพผลผลิต)",4,[1]original_ver!CN333="","")</f>
        <v>1</v>
      </c>
      <c r="CP636" s="17">
        <v>0</v>
      </c>
      <c r="CQ636" s="48"/>
      <c r="CR636" s="15" cm="1">
        <f t="array" ref="CR636">_xlfn.IFS([1]original_ver!CR333="ประยุกต์",1,[1]original_ver!CR333="ไม่ประยุกต์",0,[1]original_ver!CR333="","")</f>
        <v>1</v>
      </c>
      <c r="CS636" s="15" cm="1">
        <f t="array" ref="CS636">_xlfn.IFS([1]original_ver!CS333="ประยุกต์",1,[1]original_ver!CS333="ไม่ประยุกต์",0,[1]original_ver!CS333="","")</f>
        <v>1</v>
      </c>
      <c r="CT636" s="48"/>
      <c r="CU636" s="15" cm="1">
        <f t="array" ref="CU636">_xlfn.IFS([1]original_ver!CV333="ประยุกต์",1,[1]original_ver!CV333="ไม่ประยุกต์",0,[1]original_ver!CV333="","")</f>
        <v>1</v>
      </c>
      <c r="CV636" s="48"/>
      <c r="CW636" s="15" cm="1">
        <f t="array" ref="CW636">_xlfn.IFS([1]original_ver!CY333="ประยุกต์",1,[1]original_ver!CY333="ไม่ประยุกต์",0,[1]original_ver!CY333="","")</f>
        <v>1</v>
      </c>
      <c r="CX636" s="48"/>
      <c r="CY636" s="15" cm="1">
        <f t="array" ref="CY636">_xlfn.IFS([1]original_ver!DB333="ประยุกต์",1,[1]original_ver!DB333="ไม่ประยุกต์",0,[1]original_ver!DB333="","")</f>
        <v>1</v>
      </c>
      <c r="CZ636" s="48"/>
      <c r="DA636" s="48">
        <v>0</v>
      </c>
      <c r="DB636" s="48">
        <v>0</v>
      </c>
      <c r="DC636" s="48">
        <v>0</v>
      </c>
      <c r="DD636" s="48">
        <v>0</v>
      </c>
      <c r="DE636" s="48">
        <v>0</v>
      </c>
      <c r="DF636" s="48">
        <v>0</v>
      </c>
      <c r="DG636" s="17">
        <v>3</v>
      </c>
      <c r="DH636" s="17">
        <v>2</v>
      </c>
      <c r="DI636" s="17">
        <v>1</v>
      </c>
      <c r="DJ636" s="17">
        <v>1</v>
      </c>
      <c r="DK636" s="48"/>
      <c r="DL636" s="48"/>
      <c r="DM636" s="17">
        <v>2</v>
      </c>
      <c r="DN636" s="17">
        <v>1</v>
      </c>
      <c r="DO636" s="48"/>
      <c r="DP636" s="48"/>
      <c r="DQ636" s="48"/>
      <c r="DR636" s="48"/>
      <c r="DS636" s="49">
        <v>3.2</v>
      </c>
      <c r="DT636" s="49">
        <v>3</v>
      </c>
      <c r="DU636" s="17">
        <v>3.25</v>
      </c>
      <c r="DV636" s="49">
        <v>2.4</v>
      </c>
      <c r="DW636" s="49">
        <v>2.3333333333333335</v>
      </c>
      <c r="DX636" s="49">
        <v>3.5</v>
      </c>
      <c r="DY636" s="153"/>
      <c r="DZ636" s="25">
        <v>3.4</v>
      </c>
      <c r="EA636" s="25">
        <v>4</v>
      </c>
      <c r="EB636" s="25">
        <v>4</v>
      </c>
      <c r="EC636" s="25">
        <v>3.2</v>
      </c>
      <c r="ED636" s="25">
        <v>2.3333333333333335</v>
      </c>
      <c r="EE636">
        <v>3.75</v>
      </c>
    </row>
    <row r="637" spans="1:135" x14ac:dyDescent="0.2">
      <c r="A637">
        <v>318</v>
      </c>
      <c r="AC637">
        <f t="shared" si="56"/>
        <v>0</v>
      </c>
      <c r="AD637" t="e">
        <f t="shared" si="53"/>
        <v>#DIV/0!</v>
      </c>
      <c r="AP637" s="148">
        <f t="shared" si="54"/>
        <v>0</v>
      </c>
      <c r="AQ637" s="148" t="e">
        <f t="shared" si="52"/>
        <v>#DIV/0!</v>
      </c>
      <c r="CI637" s="148" t="e">
        <f t="shared" si="55"/>
        <v>#DIV/0!</v>
      </c>
    </row>
    <row r="638" spans="1:135" x14ac:dyDescent="0.2">
      <c r="A638">
        <v>319</v>
      </c>
      <c r="B638" s="15">
        <v>940</v>
      </c>
      <c r="C638" s="58"/>
      <c r="D638" cm="1">
        <f t="array" ref="D638">_xlfn.IFS([1]original_ver!D334="Participant",1,[1]original_ver!D334="Non-Participant",0,[1]original_ver!D334="","")</f>
        <v>0</v>
      </c>
      <c r="E638" s="15">
        <v>3</v>
      </c>
      <c r="F638" s="17" cm="1">
        <f t="array" ref="F638">_xlfn.IFS([1]original_ver!F334="ชาย",1,[1]original_ver!F334="หญิง",0,[1]original_ver!F334="","")</f>
        <v>0</v>
      </c>
      <c r="G638" s="15">
        <v>35</v>
      </c>
      <c r="H638" s="17" cm="1">
        <f t="array" ref="H638">_xlfn.IFS([1]original_ver!H334="ไม่มีการศึกษา",0,[1]original_ver!H334="ประถมศึกษา",1,[1]original_ver!H334="มัธยมศึกษาตอนต้น",2,[1]original_ver!H334="มัธยมศึกษาตอนปลาย",3,[1]original_ver!H334="อนุปริญญา (ปวช., ปวส., ฝึกหัดครู)",4,[1]original_ver!H334="ปริญญาตรี",5,[1]original_ver!H334="สูงกว่าปริญญาตรี",6,[1]original_ver!H334="","")</f>
        <v>5</v>
      </c>
      <c r="I638" s="17" cm="1">
        <f t="array" ref="I638">_xlfn.IFS([1]original_ver!I334="โสด",1,[1]original_ver!I334="สมรส/อยู่ด้วยกัน",2,[1]original_ver!I334="หย่าร้าง/แยกกันอยู่",3,[1]original_ver!I334="หม้าย",4,[1]original_ver!I334="","")</f>
        <v>2</v>
      </c>
      <c r="J638" s="15">
        <v>3</v>
      </c>
      <c r="K638" s="15">
        <v>3</v>
      </c>
      <c r="L638" s="17" cm="1">
        <f t="array" ref="L638">_xlfn.IFS([1]original_ver!L334="ใช่",1,[1]original_ver!L334="ไม่ใช่",0,[1]original_ver!L334="","")</f>
        <v>0</v>
      </c>
      <c r="M638" s="17" cm="1">
        <f t="array" ref="M638">_xlfn.IFS([1]original_ver!M334="กู้ยืม",1,[1]original_ver!M334="ไม่กู้ยืม",0,[1]original_ver!M334="","")</f>
        <v>0</v>
      </c>
      <c r="N638" s="17">
        <f>IF($O638&gt;1, 1,0)</f>
        <v>1</v>
      </c>
      <c r="O638" s="23">
        <v>360000</v>
      </c>
      <c r="P638" s="17" cm="1">
        <f t="array" ref="P638">_xlfn.IFS([1]original_ver!O334="ใช่",1,[1]original_ver!O334="ไม่ใช่",0,[1]original_ver!O334="","")</f>
        <v>0</v>
      </c>
      <c r="Q638" s="17"/>
      <c r="R638" s="17">
        <v>1</v>
      </c>
      <c r="S638" s="17">
        <v>1</v>
      </c>
      <c r="T638" s="17">
        <v>12</v>
      </c>
      <c r="U638" s="17">
        <v>6300</v>
      </c>
      <c r="V638" s="53">
        <v>15</v>
      </c>
      <c r="W638" s="20">
        <f>$U638/$T638</f>
        <v>525</v>
      </c>
      <c r="X638" s="48"/>
      <c r="Y638" s="48"/>
      <c r="Z638" s="48"/>
      <c r="AA638" s="48"/>
      <c r="AB638" s="48"/>
      <c r="AC638" s="48">
        <f t="shared" si="56"/>
        <v>6300</v>
      </c>
      <c r="AD638">
        <f t="shared" si="53"/>
        <v>525</v>
      </c>
      <c r="AE638" s="17">
        <v>1</v>
      </c>
      <c r="AF638" s="17">
        <v>1</v>
      </c>
      <c r="AG638" s="17">
        <v>12</v>
      </c>
      <c r="AH638" s="17">
        <v>6000</v>
      </c>
      <c r="AI638" s="18">
        <v>15</v>
      </c>
      <c r="AJ638" s="27">
        <f>$AH638/$AG638</f>
        <v>500</v>
      </c>
      <c r="AK638" s="48"/>
      <c r="AL638" s="48"/>
      <c r="AM638" s="48"/>
      <c r="AN638" s="48"/>
      <c r="AO638" s="48"/>
      <c r="AP638" s="149">
        <f t="shared" si="54"/>
        <v>6000</v>
      </c>
      <c r="AQ638" s="149">
        <f t="shared" si="52"/>
        <v>500</v>
      </c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9">
        <v>1.75</v>
      </c>
      <c r="CE638" s="49">
        <v>2.3333333333333335</v>
      </c>
      <c r="CF638" s="49">
        <v>2.6666666666666665</v>
      </c>
      <c r="CG638" s="49">
        <v>2</v>
      </c>
      <c r="CH638" s="49">
        <v>1.5</v>
      </c>
      <c r="CI638" s="153">
        <f t="shared" si="55"/>
        <v>2.0499999999999998</v>
      </c>
      <c r="CJ638" s="17">
        <v>1</v>
      </c>
      <c r="CK638" cm="1">
        <f t="array" ref="CK638">_xlfn.IFS([1]original_ver!CH334="จากการเข้าร่วมกิจกรรมอบรม ที่จัดโดยโครงการเกษตรกรปราดเปรื่อง (Smart Farmer)",1,[1]original_ver!CH334="จากการเข้าร่วมกิจกรรมอบรม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ๆ",3,[1]original_ver!CH334="จากการเรียนรู้ผ่านประสบการณ์ของผู้อื่น ได้แก่ เพื่อนบ้าน พี่น้อง เพื่อน และญาติ เป็นต้น",4,[1]original_ver!CH334="ไม่ได้เข้าร่วมกิจกรรมอบรมหรือเรียนรู้ใด ๆ (ข้ามไปข้อ 33)",5)</f>
        <v>3</v>
      </c>
      <c r="CL638" s="15" cm="1">
        <f t="array" ref="CL638">_xlfn.IFS([1]original_ver!CJ334="ความรู้ทางการเกษตรและการใช้เทคโนโลยีสำหรับการผลิตในฟาร์ม",1,[1]original_ver!CJ334="การวางแผนและจัดการฟาร์ม เช่น การเก็บเกี่ยว การเงิน และการวางแผนทางการตลาด",2,[1]original_ver!CJ334="การเป็นผู้ประกอบการทางการเกษตร",3,[1]original_ver!CJ334="การเพิ่มมูลค่าผลผลิต และการแปรรูปผลผลิต (รวมถึงการพัฒนาคุณภาพผลผลิต)",4,[1]original_ver!CJ334="","")</f>
        <v>4</v>
      </c>
      <c r="CM638" s="17">
        <v>3</v>
      </c>
      <c r="CN638" s="17">
        <v>4</v>
      </c>
      <c r="CO638" s="15" cm="1">
        <f t="array" ref="CO638">_xlfn.IFS([1]original_ver!CN334="ความรู้ทางการเกษตรและการใช้เทคโนโลยีสำหรับการผลิตในฟาร์ม",1,[1]original_ver!CN334="การวางแผนและจัดการฟาร์ม เช่น การเก็บเกี่ยว การเงิน และการวางแผนทางการตลาด",2,[1]original_ver!CN334="การเป็นผู้ประกอบการทางการเกษตร",3,[1]original_ver!CN334="การเพิ่มมูลค่าผลผลิต และการแปรรูปผลผลิต (รวมถึงการพัฒนาคุณภาพผลผลิต)",4,[1]original_ver!CN334="","")</f>
        <v>3</v>
      </c>
      <c r="CP638" s="17">
        <v>0</v>
      </c>
      <c r="CQ638" s="48"/>
      <c r="CR638" s="15" cm="1">
        <f t="array" ref="CR638">_xlfn.IFS([1]original_ver!CR334="ประยุกต์",1,[1]original_ver!CR334="ไม่ประยุกต์",0,[1]original_ver!CR334="","")</f>
        <v>1</v>
      </c>
      <c r="CS638" s="15" cm="1">
        <f t="array" ref="CS638">_xlfn.IFS([1]original_ver!CS334="ประยุกต์",1,[1]original_ver!CS334="ไม่ประยุกต์",0,[1]original_ver!CS334="","")</f>
        <v>1</v>
      </c>
      <c r="CT638" s="48"/>
      <c r="CU638" s="15" cm="1">
        <f t="array" ref="CU638">_xlfn.IFS([1]original_ver!CV334="ประยุกต์",1,[1]original_ver!CV334="ไม่ประยุกต์",0,[1]original_ver!CV334="","")</f>
        <v>1</v>
      </c>
      <c r="CV638" s="48"/>
      <c r="CW638" s="15" cm="1">
        <f t="array" ref="CW638">_xlfn.IFS([1]original_ver!CY334="ประยุกต์",1,[1]original_ver!CY334="ไม่ประยุกต์",0,[1]original_ver!CY334="","")</f>
        <v>0</v>
      </c>
      <c r="CX638" s="17">
        <v>4</v>
      </c>
      <c r="CY638" s="15" cm="1">
        <f t="array" ref="CY638">_xlfn.IFS([1]original_ver!DB334="ประยุกต์",1,[1]original_ver!DB334="ไม่ประยุกต์",0,[1]original_ver!DB334="","")</f>
        <v>1</v>
      </c>
      <c r="CZ638" s="48"/>
      <c r="DA638" s="48"/>
      <c r="DB638" s="48"/>
      <c r="DC638" s="48"/>
      <c r="DD638" s="48"/>
      <c r="DE638" s="48"/>
      <c r="DF638" s="48"/>
      <c r="DG638" s="17">
        <v>3</v>
      </c>
      <c r="DH638" s="17">
        <v>2</v>
      </c>
      <c r="DI638" s="48"/>
      <c r="DJ638" s="48"/>
      <c r="DK638" s="17">
        <v>2</v>
      </c>
      <c r="DL638" s="17">
        <v>2</v>
      </c>
      <c r="DM638" s="17">
        <v>1</v>
      </c>
      <c r="DN638" s="17">
        <v>2</v>
      </c>
      <c r="DO638" s="48"/>
      <c r="DP638" s="48"/>
      <c r="DQ638" s="48"/>
      <c r="DR638" s="48"/>
      <c r="DS638" s="49">
        <v>2.8</v>
      </c>
      <c r="DT638" s="49">
        <v>2.3333333333333335</v>
      </c>
      <c r="DU638" s="17">
        <v>3</v>
      </c>
      <c r="DV638" s="49">
        <v>2.6</v>
      </c>
      <c r="DW638" s="49">
        <v>1.6666666666666667</v>
      </c>
      <c r="DX638" s="49">
        <v>3</v>
      </c>
      <c r="DY638" s="153"/>
      <c r="DZ638" s="25">
        <v>2.8</v>
      </c>
      <c r="EA638" s="25">
        <v>4</v>
      </c>
      <c r="EB638" s="25">
        <v>3.75</v>
      </c>
      <c r="EC638" s="25">
        <v>3</v>
      </c>
      <c r="ED638" s="25">
        <v>2.3333333333333335</v>
      </c>
      <c r="EE638">
        <v>3.25</v>
      </c>
    </row>
    <row r="639" spans="1:135" x14ac:dyDescent="0.2">
      <c r="A639">
        <v>319</v>
      </c>
      <c r="AC639">
        <f t="shared" si="56"/>
        <v>0</v>
      </c>
      <c r="AD639" t="e">
        <f t="shared" si="53"/>
        <v>#DIV/0!</v>
      </c>
      <c r="AP639" s="148">
        <f t="shared" si="54"/>
        <v>0</v>
      </c>
      <c r="AQ639" s="148" t="e">
        <f t="shared" si="52"/>
        <v>#DIV/0!</v>
      </c>
      <c r="CI639" s="148" t="e">
        <f t="shared" si="55"/>
        <v>#DIV/0!</v>
      </c>
    </row>
    <row r="640" spans="1:135" x14ac:dyDescent="0.2">
      <c r="A640">
        <v>320</v>
      </c>
      <c r="B640" s="15">
        <v>941</v>
      </c>
      <c r="C640" s="58"/>
      <c r="D640" cm="1">
        <f t="array" ref="D640">_xlfn.IFS([1]original_ver!D335="Participant",1,[1]original_ver!D335="Non-Participant",0,[1]original_ver!D335="","")</f>
        <v>0</v>
      </c>
      <c r="E640" s="15">
        <v>3</v>
      </c>
      <c r="F640" s="17" cm="1">
        <f t="array" ref="F640">_xlfn.IFS([1]original_ver!F335="ชาย",1,[1]original_ver!F335="หญิง",0,[1]original_ver!F335="","")</f>
        <v>0</v>
      </c>
      <c r="G640" s="15">
        <v>42</v>
      </c>
      <c r="H640" s="17" cm="1">
        <f t="array" ref="H640">_xlfn.IFS([1]original_ver!H335="ไม่มีการศึกษา",0,[1]original_ver!H335="ประถมศึกษา",1,[1]original_ver!H335="มัธยมศึกษาตอนต้น",2,[1]original_ver!H335="มัธยมศึกษาตอนปลาย",3,[1]original_ver!H335="อนุปริญญา (ปวช., ปวส., ฝึกหัดครู)",4,[1]original_ver!H335="ปริญญาตรี",5,[1]original_ver!H335="สูงกว่าปริญญาตรี",6,[1]original_ver!H335="","")</f>
        <v>4</v>
      </c>
      <c r="I640" s="17" cm="1">
        <f t="array" ref="I640">_xlfn.IFS([1]original_ver!I335="โสด",1,[1]original_ver!I335="สมรส/อยู่ด้วยกัน",2,[1]original_ver!I335="หย่าร้าง/แยกกันอยู่",3,[1]original_ver!I335="หม้าย",4,[1]original_ver!I335="","")</f>
        <v>2</v>
      </c>
      <c r="J640" s="15">
        <v>5</v>
      </c>
      <c r="K640" s="15">
        <v>9</v>
      </c>
      <c r="L640" s="17" cm="1">
        <f t="array" ref="L640">_xlfn.IFS([1]original_ver!L335="ใช่",1,[1]original_ver!L335="ไม่ใช่",0,[1]original_ver!L335="","")</f>
        <v>0</v>
      </c>
      <c r="M640" s="17">
        <v>0</v>
      </c>
      <c r="N640" s="17">
        <f>IF($O640&gt;1, 1,0)</f>
        <v>1</v>
      </c>
      <c r="O640" s="23">
        <v>100000</v>
      </c>
      <c r="P640" s="17" cm="1">
        <f t="array" ref="P640">_xlfn.IFS([1]original_ver!O335="ใช่",1,[1]original_ver!O335="ไม่ใช่",0,[1]original_ver!O335="","")</f>
        <v>0</v>
      </c>
      <c r="Q640" s="17"/>
      <c r="R640" s="17">
        <v>3</v>
      </c>
      <c r="S640" s="17">
        <v>1</v>
      </c>
      <c r="T640" s="17">
        <v>240</v>
      </c>
      <c r="U640" s="149">
        <v>4120000</v>
      </c>
      <c r="V640" s="17">
        <v>1.45</v>
      </c>
      <c r="W640" s="22">
        <f>$U640/$T640</f>
        <v>17166.666666666668</v>
      </c>
      <c r="X640" s="48"/>
      <c r="Y640" s="48"/>
      <c r="Z640" s="48"/>
      <c r="AA640" s="48"/>
      <c r="AB640" s="48"/>
      <c r="AC640" s="48">
        <f t="shared" si="56"/>
        <v>4120000</v>
      </c>
      <c r="AD640">
        <f t="shared" si="53"/>
        <v>17166.666666666668</v>
      </c>
      <c r="AE640" s="17">
        <v>3</v>
      </c>
      <c r="AF640" s="17">
        <v>1</v>
      </c>
      <c r="AG640" s="17">
        <v>240</v>
      </c>
      <c r="AH640" s="149">
        <v>4000000</v>
      </c>
      <c r="AI640" s="17">
        <v>1.5</v>
      </c>
      <c r="AJ640" s="27">
        <f>$AH640/$AG640</f>
        <v>16666.666666666668</v>
      </c>
      <c r="AK640" s="48"/>
      <c r="AL640" s="48"/>
      <c r="AM640" s="48"/>
      <c r="AN640" s="48"/>
      <c r="AO640" s="48"/>
      <c r="AP640" s="149">
        <f t="shared" si="54"/>
        <v>4000000</v>
      </c>
      <c r="AQ640" s="149">
        <f t="shared" si="52"/>
        <v>16666.666666666668</v>
      </c>
      <c r="AR640" s="17">
        <v>1</v>
      </c>
      <c r="AS640" s="17">
        <v>1</v>
      </c>
      <c r="AT640" s="17">
        <v>30</v>
      </c>
      <c r="AU640" s="17">
        <v>25000</v>
      </c>
      <c r="AV640" s="17">
        <v>13.5</v>
      </c>
      <c r="AW640" s="17">
        <f>$AU640/$AT640</f>
        <v>833.33333333333337</v>
      </c>
      <c r="AX640" s="48"/>
      <c r="AY640" s="48"/>
      <c r="AZ640" s="48"/>
      <c r="BA640" s="48"/>
      <c r="BB640" s="48"/>
      <c r="BC640" s="48">
        <f>$AU640+$AZ640</f>
        <v>25000</v>
      </c>
      <c r="BD640" s="48">
        <f>$BC640/$AT640</f>
        <v>833.33333333333337</v>
      </c>
      <c r="BE640" s="17">
        <v>1</v>
      </c>
      <c r="BF640" s="17">
        <v>1</v>
      </c>
      <c r="BG640" s="17">
        <v>30</v>
      </c>
      <c r="BH640" s="17">
        <v>20000</v>
      </c>
      <c r="BI640" s="17">
        <v>11</v>
      </c>
      <c r="BJ640" s="17"/>
      <c r="BK640" s="48"/>
      <c r="BL640" s="48"/>
      <c r="BM640" s="48"/>
      <c r="BN640" s="48"/>
      <c r="BP640" s="48">
        <f>$BH640+$BM640</f>
        <v>20000</v>
      </c>
      <c r="BQ640" s="48"/>
      <c r="BR640" s="48"/>
      <c r="BS640" s="48"/>
      <c r="BT640" s="48"/>
      <c r="BU640" s="48"/>
      <c r="BV640" s="48"/>
      <c r="BW640" s="17"/>
      <c r="BX640" s="48"/>
      <c r="BY640" s="48"/>
      <c r="BZ640" s="48"/>
      <c r="CA640" s="48"/>
      <c r="CB640" s="48"/>
      <c r="CC640" s="17"/>
      <c r="CD640" s="49">
        <v>2.25</v>
      </c>
      <c r="CE640" s="49">
        <v>2</v>
      </c>
      <c r="CF640" s="49">
        <v>2</v>
      </c>
      <c r="CG640" s="49">
        <v>1</v>
      </c>
      <c r="CH640" s="49">
        <v>2.5</v>
      </c>
      <c r="CI640" s="153">
        <f t="shared" si="55"/>
        <v>1.95</v>
      </c>
      <c r="CJ640" s="17">
        <v>1</v>
      </c>
      <c r="CK640" cm="1">
        <f t="array" ref="CK640">_xlfn.IFS([1]original_ver!CH335="จากการเข้าร่วมกิจกรรมอบรม ที่จัดโดยโครงการเกษตรกรปราดเปรื่อง (Smart Farmer)",1,[1]original_ver!CH335="จากการเข้าร่วมกิจกรรมอบรม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ๆ",3,[1]original_ver!CH335="จากการเรียนรู้ผ่านประสบการณ์ของผู้อื่น ได้แก่ เพื่อนบ้าน พี่น้อง เพื่อน และญาติ เป็นต้น",4,[1]original_ver!CH335="ไม่ได้เข้าร่วมกิจกรรมอบรมหรือเรียนรู้ใด ๆ (ข้ามไปข้อ 33)",5)</f>
        <v>3</v>
      </c>
      <c r="CL640" s="15" cm="1">
        <f t="array" ref="CL640">_xlfn.IFS([1]original_ver!CJ335="ความรู้ทางการเกษตรและการใช้เทคโนโลยีสำหรับการผลิตในฟาร์ม",1,[1]original_ver!CJ335="การวางแผนและจัดการฟาร์ม เช่น การเก็บเกี่ยว การเงิน และการวางแผนทางการตลาด",2,[1]original_ver!CJ335="การเป็นผู้ประกอบการทางการเกษตร",3,[1]original_ver!CJ335="การเพิ่มมูลค่าผลผลิต และการแปรรูปผลผลิต (รวมถึงการพัฒนาคุณภาพผลผลิต)",4,[1]original_ver!CJ335="","")</f>
        <v>2</v>
      </c>
      <c r="CM640" s="17">
        <v>2</v>
      </c>
      <c r="CN640" s="17">
        <v>4</v>
      </c>
      <c r="CO640" s="15" cm="1">
        <f t="array" ref="CO640">_xlfn.IFS([1]original_ver!CN335="ความรู้ทางการเกษตรและการใช้เทคโนโลยีสำหรับการผลิตในฟาร์ม",1,[1]original_ver!CN335="การวางแผนและจัดการฟาร์ม เช่น การเก็บเกี่ยว การเงิน และการวางแผนทางการตลาด",2,[1]original_ver!CN335="การเป็นผู้ประกอบการทางการเกษตร",3,[1]original_ver!CN335="การเพิ่มมูลค่าผลผลิต และการแปรรูปผลผลิต (รวมถึงการพัฒนาคุณภาพผลผลิต)",4,[1]original_ver!CN335="","")</f>
        <v>3</v>
      </c>
      <c r="CP640" s="17">
        <v>0</v>
      </c>
      <c r="CQ640" s="48"/>
      <c r="CR640" s="15" cm="1">
        <f t="array" ref="CR640">_xlfn.IFS([1]original_ver!CR335="ประยุกต์",1,[1]original_ver!CR335="ไม่ประยุกต์",0,[1]original_ver!CR335="","")</f>
        <v>1</v>
      </c>
      <c r="CS640" s="15" cm="1">
        <f t="array" ref="CS640">_xlfn.IFS([1]original_ver!CS335="ประยุกต์",1,[1]original_ver!CS335="ไม่ประยุกต์",0,[1]original_ver!CS335="","")</f>
        <v>1</v>
      </c>
      <c r="CT640" s="48"/>
      <c r="CU640" s="15" cm="1">
        <f t="array" ref="CU640">_xlfn.IFS([1]original_ver!CV335="ประยุกต์",1,[1]original_ver!CV335="ไม่ประยุกต์",0,[1]original_ver!CV335="","")</f>
        <v>1</v>
      </c>
      <c r="CV640" s="48"/>
      <c r="CW640" s="15" cm="1">
        <f t="array" ref="CW640">_xlfn.IFS([1]original_ver!CY335="ประยุกต์",1,[1]original_ver!CY335="ไม่ประยุกต์",0,[1]original_ver!CY335="","")</f>
        <v>0</v>
      </c>
      <c r="CX640" s="17">
        <v>3</v>
      </c>
      <c r="CY640" s="15" cm="1">
        <f t="array" ref="CY640">_xlfn.IFS([1]original_ver!DB335="ประยุกต์",1,[1]original_ver!DB335="ไม่ประยุกต์",0,[1]original_ver!DB335="","")</f>
        <v>1</v>
      </c>
      <c r="CZ640" s="48"/>
      <c r="DA640" s="48">
        <v>0</v>
      </c>
      <c r="DB640" s="48">
        <v>0</v>
      </c>
      <c r="DC640" s="48">
        <v>0</v>
      </c>
      <c r="DD640" s="48">
        <v>0</v>
      </c>
      <c r="DE640" s="48">
        <v>0</v>
      </c>
      <c r="DF640" s="48">
        <v>0</v>
      </c>
      <c r="DG640" s="17">
        <v>3</v>
      </c>
      <c r="DH640" s="17">
        <v>3</v>
      </c>
      <c r="DI640" s="17">
        <v>2</v>
      </c>
      <c r="DJ640" s="17">
        <v>1</v>
      </c>
      <c r="DK640" s="48"/>
      <c r="DL640" s="48"/>
      <c r="DM640" s="17">
        <v>1</v>
      </c>
      <c r="DN640" s="17">
        <v>2</v>
      </c>
      <c r="DO640" s="48"/>
      <c r="DP640" s="48"/>
      <c r="DQ640" s="48"/>
      <c r="DR640" s="48"/>
      <c r="DS640" s="49">
        <v>3.4</v>
      </c>
      <c r="DT640" s="49">
        <v>3</v>
      </c>
      <c r="DU640" s="17">
        <v>3.75</v>
      </c>
      <c r="DV640" s="49">
        <v>2.6</v>
      </c>
      <c r="DW640" s="49">
        <v>2</v>
      </c>
      <c r="DX640" s="49">
        <v>2.75</v>
      </c>
      <c r="DY640" s="153"/>
      <c r="DZ640" s="25">
        <v>3.4</v>
      </c>
      <c r="EA640" s="25">
        <v>4</v>
      </c>
      <c r="EB640" s="25">
        <v>3.25</v>
      </c>
      <c r="EC640" s="25">
        <v>2.8</v>
      </c>
      <c r="ED640" s="25">
        <v>2.3333333333333335</v>
      </c>
      <c r="EE640">
        <v>3.75</v>
      </c>
    </row>
    <row r="641" spans="1:135" x14ac:dyDescent="0.2">
      <c r="A641">
        <v>320</v>
      </c>
      <c r="AC641">
        <f t="shared" si="56"/>
        <v>0</v>
      </c>
      <c r="AD641" t="e">
        <f t="shared" si="53"/>
        <v>#DIV/0!</v>
      </c>
      <c r="AP641" s="148">
        <f t="shared" si="54"/>
        <v>0</v>
      </c>
      <c r="AQ641" s="148" t="e">
        <f t="shared" si="52"/>
        <v>#DIV/0!</v>
      </c>
      <c r="CI641" s="148" t="e">
        <f t="shared" si="55"/>
        <v>#DIV/0!</v>
      </c>
    </row>
    <row r="642" spans="1:135" x14ac:dyDescent="0.2">
      <c r="A642">
        <v>321</v>
      </c>
      <c r="B642" s="15">
        <v>942</v>
      </c>
      <c r="C642" s="58"/>
      <c r="D642" cm="1">
        <f t="array" ref="D642">_xlfn.IFS([1]original_ver!D336="Participant",1,[1]original_ver!D336="Non-Participant",0,[1]original_ver!D336="","")</f>
        <v>0</v>
      </c>
      <c r="E642" s="15">
        <v>3</v>
      </c>
      <c r="F642" s="17" cm="1">
        <f t="array" ref="F642">_xlfn.IFS([1]original_ver!F336="ชาย",1,[1]original_ver!F336="หญิง",0,[1]original_ver!F336="","")</f>
        <v>0</v>
      </c>
      <c r="G642" s="15">
        <v>42</v>
      </c>
      <c r="H642" s="17" cm="1">
        <f t="array" ref="H642">_xlfn.IFS([1]original_ver!H336="ไม่มีการศึกษา",0,[1]original_ver!H336="ประถมศึกษา",1,[1]original_ver!H336="มัธยมศึกษาตอนต้น",2,[1]original_ver!H336="มัธยมศึกษาตอนปลาย",3,[1]original_ver!H336="อนุปริญญา (ปวช., ปวส., ฝึกหัดครู)",4,[1]original_ver!H336="ปริญญาตรี",5,[1]original_ver!H336="สูงกว่าปริญญาตรี",6,[1]original_ver!H336="","")</f>
        <v>4</v>
      </c>
      <c r="I642" s="17" cm="1">
        <f t="array" ref="I642">_xlfn.IFS([1]original_ver!I336="โสด",1,[1]original_ver!I336="สมรส/อยู่ด้วยกัน",2,[1]original_ver!I336="หย่าร้าง/แยกกันอยู่",3,[1]original_ver!I336="หม้าย",4,[1]original_ver!I336="","")</f>
        <v>2</v>
      </c>
      <c r="J642" s="15">
        <v>3</v>
      </c>
      <c r="K642" s="15">
        <v>17</v>
      </c>
      <c r="L642" s="17" cm="1">
        <f t="array" ref="L642">_xlfn.IFS([1]original_ver!L336="ใช่",1,[1]original_ver!L336="ไม่ใช่",0,[1]original_ver!L336="","")</f>
        <v>0</v>
      </c>
      <c r="M642" s="17" cm="1">
        <f t="array" ref="M642">_xlfn.IFS([1]original_ver!M336="กู้ยืม",1,[1]original_ver!M336="ไม่กู้ยืม",0,[1]original_ver!M336="","")</f>
        <v>1</v>
      </c>
      <c r="N642" s="17">
        <f>IF($O642&gt;1, 1,0)</f>
        <v>1</v>
      </c>
      <c r="O642" s="23">
        <v>350000</v>
      </c>
      <c r="P642" s="17" cm="1">
        <f t="array" ref="P642">_xlfn.IFS([1]original_ver!O336="ใช่",1,[1]original_ver!O336="ไม่ใช่",0,[1]original_ver!O336="","")</f>
        <v>1</v>
      </c>
      <c r="Q642" s="17"/>
      <c r="R642" s="17">
        <v>3</v>
      </c>
      <c r="S642" s="17">
        <v>1</v>
      </c>
      <c r="T642" s="17">
        <v>60</v>
      </c>
      <c r="U642" s="17">
        <v>780000</v>
      </c>
      <c r="V642" s="17">
        <v>1.45</v>
      </c>
      <c r="W642" s="22">
        <f>$U642/$T642</f>
        <v>13000</v>
      </c>
      <c r="X642" s="48"/>
      <c r="Y642" s="48"/>
      <c r="Z642" s="48"/>
      <c r="AA642" s="48"/>
      <c r="AB642" s="48"/>
      <c r="AC642" s="48">
        <f t="shared" si="56"/>
        <v>780000</v>
      </c>
      <c r="AD642">
        <f t="shared" si="53"/>
        <v>13000</v>
      </c>
      <c r="AE642" s="17">
        <v>3</v>
      </c>
      <c r="AF642" s="17">
        <v>1</v>
      </c>
      <c r="AG642" s="17">
        <v>60</v>
      </c>
      <c r="AH642" s="17">
        <v>750000</v>
      </c>
      <c r="AI642" s="17">
        <v>1.5</v>
      </c>
      <c r="AJ642" s="27">
        <f>$AH642/$AG642</f>
        <v>12500</v>
      </c>
      <c r="AK642" s="48"/>
      <c r="AL642" s="48"/>
      <c r="AM642" s="48"/>
      <c r="AN642" s="48"/>
      <c r="AO642" s="48"/>
      <c r="AP642" s="149">
        <f t="shared" si="54"/>
        <v>750000</v>
      </c>
      <c r="AQ642" s="149">
        <f t="shared" ref="AQ642:AQ705" si="57">$AP642/$AG642</f>
        <v>12500</v>
      </c>
      <c r="AR642" s="17">
        <v>1</v>
      </c>
      <c r="AS642" s="17">
        <v>1</v>
      </c>
      <c r="AT642" s="17">
        <v>30</v>
      </c>
      <c r="AU642" s="17">
        <v>24000</v>
      </c>
      <c r="AV642" s="17">
        <v>12</v>
      </c>
      <c r="AW642" s="17">
        <f>$AU642/$AT642</f>
        <v>800</v>
      </c>
      <c r="AX642" s="48"/>
      <c r="AY642" s="48"/>
      <c r="AZ642" s="48"/>
      <c r="BA642" s="48"/>
      <c r="BB642" s="48"/>
      <c r="BC642" s="48">
        <f>$AU642+$AZ642</f>
        <v>24000</v>
      </c>
      <c r="BD642" s="48">
        <f>$BC642/$AT642</f>
        <v>800</v>
      </c>
      <c r="BE642" s="17">
        <v>1</v>
      </c>
      <c r="BF642" s="17">
        <v>1</v>
      </c>
      <c r="BG642" s="17">
        <v>30</v>
      </c>
      <c r="BH642" s="17">
        <v>21600</v>
      </c>
      <c r="BI642" s="17">
        <v>10.5</v>
      </c>
      <c r="BJ642" s="17"/>
      <c r="BK642" s="48"/>
      <c r="BL642" s="48"/>
      <c r="BM642" s="48"/>
      <c r="BN642" s="48"/>
      <c r="BP642" s="48">
        <f>$BH642+$BM642</f>
        <v>21600</v>
      </c>
      <c r="BQ642" s="48"/>
      <c r="BR642" s="48"/>
      <c r="BS642" s="48"/>
      <c r="BT642" s="48"/>
      <c r="BU642" s="48"/>
      <c r="BV642" s="48"/>
      <c r="BW642" s="17"/>
      <c r="BX642" s="48"/>
      <c r="BY642" s="48"/>
      <c r="BZ642" s="48"/>
      <c r="CA642" s="48"/>
      <c r="CB642" s="48"/>
      <c r="CC642" s="17"/>
      <c r="CD642" s="49">
        <v>2.5</v>
      </c>
      <c r="CE642" s="49">
        <v>1.3333333333333333</v>
      </c>
      <c r="CF642" s="49">
        <v>2.3333333333333335</v>
      </c>
      <c r="CG642" s="49">
        <v>1.5</v>
      </c>
      <c r="CH642" s="49">
        <v>2.5</v>
      </c>
      <c r="CI642" s="153">
        <f t="shared" si="55"/>
        <v>2.0333333333333332</v>
      </c>
      <c r="CJ642" s="17">
        <v>1</v>
      </c>
      <c r="CK642" cm="1">
        <f t="array" ref="CK642">_xlfn.IFS([1]original_ver!CH336="จากการเข้าร่วมกิจกรรมอบรม ที่จัดโดยโครงการเกษตรกรปราดเปรื่อง (Smart Farmer)",1,[1]original_ver!CH336="จากการเข้าร่วมกิจกรรมอบรม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ๆ",3,[1]original_ver!CH336="จากการเรียนรู้ผ่านประสบการณ์ของผู้อื่น ได้แก่ เพื่อนบ้าน พี่น้อง เพื่อน และญาติ เป็นต้น",4,[1]original_ver!CH336="ไม่ได้เข้าร่วมกิจกรรมอบรมหรือเรียนรู้ใด ๆ (ข้ามไปข้อ 33)",5)</f>
        <v>3</v>
      </c>
      <c r="CL642" s="15" cm="1">
        <f t="array" ref="CL642">_xlfn.IFS([1]original_ver!CJ336="ความรู้ทางการเกษตรและการใช้เทคโนโลยีสำหรับการผลิตในฟาร์ม",1,[1]original_ver!CJ336="การวางแผนและจัดการฟาร์ม เช่น การเก็บเกี่ยว การเงิน และการวางแผนทางการตลาด",2,[1]original_ver!CJ336="การเป็นผู้ประกอบการทางการเกษตร",3,[1]original_ver!CJ336="การเพิ่มมูลค่าผลผลิต และการแปรรูปผลผลิต (รวมถึงการพัฒนาคุณภาพผลผลิต)",4,[1]original_ver!CJ336="","")</f>
        <v>1</v>
      </c>
      <c r="CM642" s="17">
        <v>4</v>
      </c>
      <c r="CN642" s="17">
        <v>2</v>
      </c>
      <c r="CO642" s="15" cm="1">
        <f t="array" ref="CO642">_xlfn.IFS([1]original_ver!CN336="ความรู้ทางการเกษตรและการใช้เทคโนโลยีสำหรับการผลิตในฟาร์ม",1,[1]original_ver!CN336="การวางแผนและจัดการฟาร์ม เช่น การเก็บเกี่ยว การเงิน และการวางแผนทางการตลาด",2,[1]original_ver!CN336="การเป็นผู้ประกอบการทางการเกษตร",3,[1]original_ver!CN336="การเพิ่มมูลค่าผลผลิต และการแปรรูปผลผลิต (รวมถึงการพัฒนาคุณภาพผลผลิต)",4,[1]original_ver!CN336="","")</f>
        <v>3</v>
      </c>
      <c r="CP642" s="17">
        <v>0</v>
      </c>
      <c r="CQ642" s="48"/>
      <c r="CR642" s="15" cm="1">
        <f t="array" ref="CR642">_xlfn.IFS([1]original_ver!CR336="ประยุกต์",1,[1]original_ver!CR336="ไม่ประยุกต์",0,[1]original_ver!CR336="","")</f>
        <v>1</v>
      </c>
      <c r="CS642" s="15" cm="1">
        <f t="array" ref="CS642">_xlfn.IFS([1]original_ver!CS336="ประยุกต์",1,[1]original_ver!CS336="ไม่ประยุกต์",0,[1]original_ver!CS336="","")</f>
        <v>1</v>
      </c>
      <c r="CT642" s="48"/>
      <c r="CU642" s="15" cm="1">
        <f t="array" ref="CU642">_xlfn.IFS([1]original_ver!CV336="ประยุกต์",1,[1]original_ver!CV336="ไม่ประยุกต์",0,[1]original_ver!CV336="","")</f>
        <v>1</v>
      </c>
      <c r="CV642" s="48"/>
      <c r="CW642" s="15" cm="1">
        <f t="array" ref="CW642">_xlfn.IFS([1]original_ver!CY336="ประยุกต์",1,[1]original_ver!CY336="ไม่ประยุกต์",0,[1]original_ver!CY336="","")</f>
        <v>0</v>
      </c>
      <c r="CX642" s="17">
        <v>4</v>
      </c>
      <c r="CY642" s="15" cm="1">
        <f t="array" ref="CY642">_xlfn.IFS([1]original_ver!DB336="ประยุกต์",1,[1]original_ver!DB336="ไม่ประยุกต์",0,[1]original_ver!DB336="","")</f>
        <v>1</v>
      </c>
      <c r="CZ642" s="48"/>
      <c r="DA642" s="48">
        <v>0</v>
      </c>
      <c r="DB642" s="48">
        <v>0</v>
      </c>
      <c r="DC642" s="48">
        <v>0</v>
      </c>
      <c r="DD642" s="48">
        <v>0</v>
      </c>
      <c r="DE642" s="48">
        <v>0</v>
      </c>
      <c r="DF642" s="48">
        <v>0</v>
      </c>
      <c r="DG642" s="17">
        <v>2</v>
      </c>
      <c r="DH642" s="17">
        <v>3</v>
      </c>
      <c r="DI642" s="17">
        <v>1</v>
      </c>
      <c r="DJ642" s="17">
        <v>2</v>
      </c>
      <c r="DK642" s="48"/>
      <c r="DL642" s="48"/>
      <c r="DM642" s="17">
        <v>3</v>
      </c>
      <c r="DN642" s="17">
        <v>2</v>
      </c>
      <c r="DO642" s="48"/>
      <c r="DP642" s="48"/>
      <c r="DQ642" s="48"/>
      <c r="DR642" s="48"/>
      <c r="DS642" s="49">
        <v>3.6</v>
      </c>
      <c r="DT642" s="49">
        <v>3.3333333333333335</v>
      </c>
      <c r="DU642" s="17">
        <v>4</v>
      </c>
      <c r="DV642" s="49">
        <v>2.4</v>
      </c>
      <c r="DW642" s="49">
        <v>2.3333333333333335</v>
      </c>
      <c r="DX642" s="49">
        <v>4</v>
      </c>
      <c r="DY642" s="153"/>
      <c r="DZ642" s="25">
        <v>3.6</v>
      </c>
      <c r="EA642" s="25">
        <v>3.3333333333333335</v>
      </c>
      <c r="EB642" s="25">
        <v>4.5</v>
      </c>
      <c r="EC642" s="25">
        <v>2.6</v>
      </c>
      <c r="ED642" s="25">
        <v>3.3333333333333335</v>
      </c>
      <c r="EE642">
        <v>4</v>
      </c>
    </row>
    <row r="643" spans="1:135" x14ac:dyDescent="0.2">
      <c r="A643">
        <v>321</v>
      </c>
      <c r="AC643">
        <f t="shared" si="56"/>
        <v>0</v>
      </c>
      <c r="AD643" t="e">
        <f t="shared" ref="AD643:AD706" si="58">$AC643/$T643</f>
        <v>#DIV/0!</v>
      </c>
      <c r="AP643" s="148">
        <f t="shared" ref="AP643:AP706" si="59">$AH643+$AM643</f>
        <v>0</v>
      </c>
      <c r="AQ643" s="148" t="e">
        <f t="shared" si="57"/>
        <v>#DIV/0!</v>
      </c>
      <c r="CI643" s="148" t="e">
        <f t="shared" ref="CI643:CI706" si="60">AVERAGE($CD643:$CH643)</f>
        <v>#DIV/0!</v>
      </c>
    </row>
    <row r="644" spans="1:135" x14ac:dyDescent="0.2">
      <c r="A644">
        <v>322</v>
      </c>
      <c r="B644" s="15">
        <v>943</v>
      </c>
      <c r="C644" s="58"/>
      <c r="D644" cm="1">
        <f t="array" ref="D644">_xlfn.IFS([1]original_ver!D337="Participant",1,[1]original_ver!D337="Non-Participant",0,[1]original_ver!D337="","")</f>
        <v>0</v>
      </c>
      <c r="E644" s="15">
        <v>3</v>
      </c>
      <c r="F644" s="17" cm="1">
        <f t="array" ref="F644">_xlfn.IFS([1]original_ver!F337="ชาย",1,[1]original_ver!F337="หญิง",0,[1]original_ver!F337="","")</f>
        <v>0</v>
      </c>
      <c r="G644" s="15">
        <v>52</v>
      </c>
      <c r="H644" s="17" cm="1">
        <f t="array" ref="H644">_xlfn.IFS([1]original_ver!H337="ไม่มีการศึกษา",0,[1]original_ver!H337="ประถมศึกษา",1,[1]original_ver!H337="มัธยมศึกษาตอนต้น",2,[1]original_ver!H337="มัธยมศึกษาตอนปลาย",3,[1]original_ver!H337="อนุปริญญา (ปวช., ปวส., ฝึกหัดครู)",4,[1]original_ver!H337="ปริญญาตรี",5,[1]original_ver!H337="สูงกว่าปริญญาตรี",6,[1]original_ver!H337="","")</f>
        <v>3</v>
      </c>
      <c r="I644" s="17" cm="1">
        <f t="array" ref="I644">_xlfn.IFS([1]original_ver!I337="โสด",1,[1]original_ver!I337="สมรส/อยู่ด้วยกัน",2,[1]original_ver!I337="หย่าร้าง/แยกกันอยู่",3,[1]original_ver!I337="หม้าย",4,[1]original_ver!I337="","")</f>
        <v>2</v>
      </c>
      <c r="J644" s="15">
        <v>5</v>
      </c>
      <c r="K644" s="15">
        <v>17</v>
      </c>
      <c r="L644" s="17" cm="1">
        <f t="array" ref="L644">_xlfn.IFS([1]original_ver!L337="ใช่",1,[1]original_ver!L337="ไม่ใช่",0,[1]original_ver!L337="","")</f>
        <v>0</v>
      </c>
      <c r="M644" s="17" cm="1">
        <f t="array" ref="M644">_xlfn.IFS([1]original_ver!M337="กู้ยืม",1,[1]original_ver!M337="ไม่กู้ยืม",0,[1]original_ver!M337="","")</f>
        <v>1</v>
      </c>
      <c r="N644" s="17">
        <f>IF($O644&gt;1, 1,0)</f>
        <v>1</v>
      </c>
      <c r="O644" s="23">
        <v>500000</v>
      </c>
      <c r="P644" s="17" cm="1">
        <f t="array" ref="P644">_xlfn.IFS([1]original_ver!O337="ใช่",1,[1]original_ver!O337="ไม่ใช่",0,[1]original_ver!O337="","")</f>
        <v>0</v>
      </c>
      <c r="Q644" s="17"/>
      <c r="R644" s="17">
        <v>3</v>
      </c>
      <c r="S644" s="17">
        <v>1</v>
      </c>
      <c r="T644" s="17">
        <v>240</v>
      </c>
      <c r="U644" s="17">
        <v>3000000</v>
      </c>
      <c r="V644" s="17">
        <v>1.45</v>
      </c>
      <c r="W644" s="22">
        <f>$U644/$T644</f>
        <v>12500</v>
      </c>
      <c r="X644" s="48"/>
      <c r="Y644" s="48"/>
      <c r="Z644" s="48"/>
      <c r="AA644" s="48"/>
      <c r="AB644" s="48"/>
      <c r="AC644" s="48">
        <f t="shared" si="56"/>
        <v>3000000</v>
      </c>
      <c r="AD644">
        <f t="shared" si="58"/>
        <v>12500</v>
      </c>
      <c r="AE644" s="17">
        <v>3</v>
      </c>
      <c r="AF644" s="17">
        <v>1</v>
      </c>
      <c r="AG644" s="17">
        <v>240</v>
      </c>
      <c r="AH644" s="17">
        <v>3000000</v>
      </c>
      <c r="AI644" s="17">
        <v>1.45</v>
      </c>
      <c r="AJ644" s="27">
        <f>$AH644/$AG644</f>
        <v>12500</v>
      </c>
      <c r="AK644" s="48"/>
      <c r="AL644" s="48"/>
      <c r="AM644" s="48"/>
      <c r="AN644" s="48"/>
      <c r="AO644" s="48"/>
      <c r="AP644" s="149">
        <f t="shared" si="59"/>
        <v>3000000</v>
      </c>
      <c r="AQ644" s="149">
        <f t="shared" si="57"/>
        <v>12500</v>
      </c>
      <c r="AR644" s="17">
        <v>1</v>
      </c>
      <c r="AS644" s="17">
        <v>1</v>
      </c>
      <c r="AT644" s="17">
        <v>25</v>
      </c>
      <c r="AU644" s="17">
        <v>25000</v>
      </c>
      <c r="AV644" s="17">
        <v>14</v>
      </c>
      <c r="AW644" s="17">
        <f>$AU644/$AT644</f>
        <v>1000</v>
      </c>
      <c r="AX644" s="48"/>
      <c r="AY644" s="48"/>
      <c r="AZ644" s="48"/>
      <c r="BA644" s="48"/>
      <c r="BB644" s="48"/>
      <c r="BC644" s="48">
        <f>$AU644+$AZ644</f>
        <v>25000</v>
      </c>
      <c r="BD644" s="48">
        <f>$BC644/$AT644</f>
        <v>1000</v>
      </c>
      <c r="BE644" s="17">
        <v>1</v>
      </c>
      <c r="BF644" s="17">
        <v>1</v>
      </c>
      <c r="BG644" s="17">
        <v>25</v>
      </c>
      <c r="BH644" s="17">
        <v>22000</v>
      </c>
      <c r="BI644" s="17">
        <v>16</v>
      </c>
      <c r="BJ644" s="17"/>
      <c r="BK644" s="48"/>
      <c r="BL644" s="48"/>
      <c r="BM644" s="48"/>
      <c r="BN644" s="48"/>
      <c r="BP644" s="48">
        <f>$BH644+$BM644</f>
        <v>22000</v>
      </c>
      <c r="BQ644" s="48"/>
      <c r="BR644" s="48"/>
      <c r="BS644" s="48"/>
      <c r="BT644" s="48"/>
      <c r="BU644" s="48"/>
      <c r="BV644" s="48"/>
      <c r="BW644" s="17"/>
      <c r="BX644" s="48"/>
      <c r="BY644" s="48"/>
      <c r="BZ644" s="48"/>
      <c r="CA644" s="48"/>
      <c r="CB644" s="48"/>
      <c r="CC644" s="17"/>
      <c r="CD644" s="49">
        <v>3</v>
      </c>
      <c r="CE644" s="49">
        <v>2.6666666666666665</v>
      </c>
      <c r="CF644" s="49">
        <v>2</v>
      </c>
      <c r="CG644" s="49">
        <v>1.5</v>
      </c>
      <c r="CH644" s="49">
        <v>2.5</v>
      </c>
      <c r="CI644" s="153">
        <f t="shared" si="60"/>
        <v>2.333333333333333</v>
      </c>
      <c r="CJ644" s="17">
        <v>1</v>
      </c>
      <c r="CK644" cm="1">
        <f t="array" ref="CK644">_xlfn.IFS([1]original_ver!CH337="จากการเข้าร่วมกิจกรรมอบรม ที่จัดโดยโครงการเกษตรกรปราดเปรื่อง (Smart Farmer)",1,[1]original_ver!CH337="จากการเข้าร่วมกิจกรรมอบรม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ๆ",3,[1]original_ver!CH337="จากการเรียนรู้ผ่านประสบการณ์ของผู้อื่น ได้แก่ เพื่อนบ้าน พี่น้อง เพื่อน และญาติ เป็นต้น",4,[1]original_ver!CH337="ไม่ได้เข้าร่วมกิจกรรมอบรมหรือเรียนรู้ใด ๆ (ข้ามไปข้อ 33)",5)</f>
        <v>5</v>
      </c>
      <c r="CL644" s="15" t="str" cm="1">
        <f t="array" ref="CL644">_xlfn.IFS([1]original_ver!CJ337="ความรู้ทางการเกษตรและการใช้เทคโนโลยีสำหรับการผลิตในฟาร์ม",1,[1]original_ver!CJ337="การวางแผนและจัดการฟาร์ม เช่น การเก็บเกี่ยว การเงิน และการวางแผนทางการตลาด",2,[1]original_ver!CJ337="การเป็นผู้ประกอบการทางการเกษตร",3,[1]original_ver!CJ337="การเพิ่มมูลค่าผลผลิต และการแปรรูปผลผลิต (รวมถึงการพัฒนาคุณภาพผลผลิต)",4,[1]original_ver!CJ337="","")</f>
        <v/>
      </c>
      <c r="CM644" s="48"/>
      <c r="CN644" s="48"/>
      <c r="CO644" s="15" t="str" cm="1">
        <f t="array" ref="CO644">_xlfn.IFS([1]original_ver!CN337="ความรู้ทางการเกษตรและการใช้เทคโนโลยีสำหรับการผลิตในฟาร์ม",1,[1]original_ver!CN337="การวางแผนและจัดการฟาร์ม เช่น การเก็บเกี่ยว การเงิน และการวางแผนทางการตลาด",2,[1]original_ver!CN337="การเป็นผู้ประกอบการทางการเกษตร",3,[1]original_ver!CN337="การเพิ่มมูลค่าผลผลิต และการแปรรูปผลผลิต (รวมถึงการพัฒนาคุณภาพผลผลิต)",4,[1]original_ver!CN337="","")</f>
        <v/>
      </c>
      <c r="CP644" s="48"/>
      <c r="CQ644" s="48"/>
      <c r="CR644" s="15" t="str" cm="1">
        <f t="array" ref="CR644">_xlfn.IFS([1]original_ver!CR337="ประยุกต์",1,[1]original_ver!CR337="ไม่ประยุกต์",0,[1]original_ver!CR337="","")</f>
        <v/>
      </c>
      <c r="CS644" s="15" t="str" cm="1">
        <f t="array" ref="CS644">_xlfn.IFS([1]original_ver!CS337="ประยุกต์",1,[1]original_ver!CS337="ไม่ประยุกต์",0,[1]original_ver!CS337="","")</f>
        <v/>
      </c>
      <c r="CT644" s="48"/>
      <c r="CU644" s="15" t="str" cm="1">
        <f t="array" ref="CU644">_xlfn.IFS([1]original_ver!CV337="ประยุกต์",1,[1]original_ver!CV337="ไม่ประยุกต์",0,[1]original_ver!CV337="","")</f>
        <v/>
      </c>
      <c r="CV644" s="48"/>
      <c r="CW644" s="15" t="str" cm="1">
        <f t="array" ref="CW644">_xlfn.IFS([1]original_ver!CY337="ประยุกต์",1,[1]original_ver!CY337="ไม่ประยุกต์",0,[1]original_ver!CY337="","")</f>
        <v/>
      </c>
      <c r="CX644" s="48"/>
      <c r="CY644" s="15" t="str" cm="1">
        <f t="array" ref="CY644">_xlfn.IFS([1]original_ver!DB337="ประยุกต์",1,[1]original_ver!DB337="ไม่ประยุกต์",0,[1]original_ver!DB337="","")</f>
        <v/>
      </c>
      <c r="CZ644" s="48"/>
      <c r="DA644" s="48">
        <v>0</v>
      </c>
      <c r="DB644" s="48">
        <v>0</v>
      </c>
      <c r="DC644" s="48">
        <v>0</v>
      </c>
      <c r="DD644" s="48">
        <v>0</v>
      </c>
      <c r="DE644" s="48">
        <v>0</v>
      </c>
      <c r="DF644" s="48">
        <v>0</v>
      </c>
      <c r="DG644" s="17">
        <v>2</v>
      </c>
      <c r="DH644" s="17">
        <v>3</v>
      </c>
      <c r="DI644" s="17">
        <v>1</v>
      </c>
      <c r="DJ644" s="17">
        <v>1</v>
      </c>
      <c r="DK644" s="48"/>
      <c r="DL644" s="48"/>
      <c r="DM644" s="17">
        <v>3</v>
      </c>
      <c r="DN644" s="17">
        <v>3</v>
      </c>
      <c r="DO644" s="48"/>
      <c r="DP644" s="48"/>
      <c r="DQ644" s="48"/>
      <c r="DR644" s="48"/>
      <c r="DS644" s="49">
        <v>3.2</v>
      </c>
      <c r="DT644" s="49">
        <v>2.3333333333333335</v>
      </c>
      <c r="DU644" s="17">
        <v>3.5</v>
      </c>
      <c r="DV644" s="49">
        <v>3.2</v>
      </c>
      <c r="DW644" s="49">
        <v>2.3333333333333335</v>
      </c>
      <c r="DX644" s="49">
        <v>3.25</v>
      </c>
      <c r="DY644" s="153"/>
      <c r="DZ644" s="25">
        <v>3.2</v>
      </c>
      <c r="EA644" s="25">
        <v>4</v>
      </c>
      <c r="EB644" s="25">
        <v>3.75</v>
      </c>
      <c r="EC644" s="25">
        <v>3.4</v>
      </c>
      <c r="ED644" s="25">
        <v>3</v>
      </c>
      <c r="EE644">
        <v>3.75</v>
      </c>
    </row>
    <row r="645" spans="1:135" x14ac:dyDescent="0.2">
      <c r="A645">
        <v>322</v>
      </c>
      <c r="AC645">
        <f t="shared" si="56"/>
        <v>0</v>
      </c>
      <c r="AD645" t="e">
        <f t="shared" si="58"/>
        <v>#DIV/0!</v>
      </c>
      <c r="AP645" s="148">
        <f t="shared" si="59"/>
        <v>0</v>
      </c>
      <c r="AQ645" s="148" t="e">
        <f t="shared" si="57"/>
        <v>#DIV/0!</v>
      </c>
      <c r="CI645" s="148" t="e">
        <f t="shared" si="60"/>
        <v>#DIV/0!</v>
      </c>
    </row>
    <row r="646" spans="1:135" x14ac:dyDescent="0.2">
      <c r="A646">
        <v>323</v>
      </c>
      <c r="B646" s="15">
        <v>944</v>
      </c>
      <c r="C646" s="58"/>
      <c r="D646" cm="1">
        <f t="array" ref="D646">_xlfn.IFS([1]original_ver!D338="Participant",1,[1]original_ver!D338="Non-Participant",0,[1]original_ver!D338="","")</f>
        <v>0</v>
      </c>
      <c r="E646" s="15">
        <v>3</v>
      </c>
      <c r="F646" s="17" cm="1">
        <f t="array" ref="F646">_xlfn.IFS([1]original_ver!F338="ชาย",1,[1]original_ver!F338="หญิง",0,[1]original_ver!F338="","")</f>
        <v>0</v>
      </c>
      <c r="G646" s="15">
        <v>50</v>
      </c>
      <c r="H646" s="17" cm="1">
        <f t="array" ref="H646">_xlfn.IFS([1]original_ver!H338="ไม่มีการศึกษา",0,[1]original_ver!H338="ประถมศึกษา",1,[1]original_ver!H338="มัธยมศึกษาตอนต้น",2,[1]original_ver!H338="มัธยมศึกษาตอนปลาย",3,[1]original_ver!H338="อนุปริญญา (ปวช., ปวส., ฝึกหัดครู)",4,[1]original_ver!H338="ปริญญาตรี",5,[1]original_ver!H338="สูงกว่าปริญญาตรี",6,[1]original_ver!H338="","")</f>
        <v>4</v>
      </c>
      <c r="I646" s="17" cm="1">
        <f t="array" ref="I646">_xlfn.IFS([1]original_ver!I338="โสด",1,[1]original_ver!I338="สมรส/อยู่ด้วยกัน",2,[1]original_ver!I338="หย่าร้าง/แยกกันอยู่",3,[1]original_ver!I338="หม้าย",4,[1]original_ver!I338="","")</f>
        <v>2</v>
      </c>
      <c r="J646" s="15">
        <v>5</v>
      </c>
      <c r="K646" s="15">
        <v>20</v>
      </c>
      <c r="L646" s="17" cm="1">
        <f t="array" ref="L646">_xlfn.IFS([1]original_ver!L338="ใช่",1,[1]original_ver!L338="ไม่ใช่",0,[1]original_ver!L338="","")</f>
        <v>0</v>
      </c>
      <c r="M646" s="17" cm="1">
        <f t="array" ref="M646">_xlfn.IFS([1]original_ver!M338="กู้ยืม",1,[1]original_ver!M338="ไม่กู้ยืม",0,[1]original_ver!M338="","")</f>
        <v>1</v>
      </c>
      <c r="N646" s="17">
        <f>IF($O646&gt;1, 1,0)</f>
        <v>1</v>
      </c>
      <c r="O646" s="23">
        <v>250000</v>
      </c>
      <c r="P646" s="17" cm="1">
        <f t="array" ref="P646">_xlfn.IFS([1]original_ver!O338="ใช่",1,[1]original_ver!O338="ไม่ใช่",0,[1]original_ver!O338="","")</f>
        <v>0</v>
      </c>
      <c r="Q646" s="17"/>
      <c r="R646" s="17">
        <v>3</v>
      </c>
      <c r="S646" s="17">
        <v>1</v>
      </c>
      <c r="T646" s="17">
        <v>150</v>
      </c>
      <c r="U646" s="17">
        <v>2025000</v>
      </c>
      <c r="V646" s="17">
        <v>1.4</v>
      </c>
      <c r="W646" s="22">
        <f>$U646/$T646</f>
        <v>13500</v>
      </c>
      <c r="X646" s="48"/>
      <c r="Y646" s="48"/>
      <c r="Z646" s="48"/>
      <c r="AA646" s="48"/>
      <c r="AB646" s="48"/>
      <c r="AC646" s="48">
        <f t="shared" si="56"/>
        <v>2025000</v>
      </c>
      <c r="AD646">
        <f t="shared" si="58"/>
        <v>13500</v>
      </c>
      <c r="AE646" s="17">
        <v>3</v>
      </c>
      <c r="AF646" s="17">
        <v>1</v>
      </c>
      <c r="AG646" s="17">
        <v>150</v>
      </c>
      <c r="AH646" s="17">
        <v>2000000</v>
      </c>
      <c r="AI646" s="17">
        <v>1.5</v>
      </c>
      <c r="AJ646" s="27">
        <f>$AH646/$AG646</f>
        <v>13333.333333333334</v>
      </c>
      <c r="AK646" s="48"/>
      <c r="AL646" s="48"/>
      <c r="AM646" s="48"/>
      <c r="AN646" s="48"/>
      <c r="AO646" s="48"/>
      <c r="AP646" s="149">
        <f t="shared" si="59"/>
        <v>2000000</v>
      </c>
      <c r="AQ646" s="149">
        <f t="shared" si="57"/>
        <v>13333.333333333334</v>
      </c>
      <c r="AR646" s="17">
        <v>1</v>
      </c>
      <c r="AS646" s="17">
        <v>1</v>
      </c>
      <c r="AT646" s="17">
        <v>44</v>
      </c>
      <c r="AU646" s="17">
        <v>41800</v>
      </c>
      <c r="AV646" s="17">
        <v>12</v>
      </c>
      <c r="AW646" s="17">
        <f>$AU646/$AT646</f>
        <v>950</v>
      </c>
      <c r="AX646" s="48"/>
      <c r="AY646" s="48"/>
      <c r="AZ646" s="48"/>
      <c r="BA646" s="48"/>
      <c r="BB646" s="48"/>
      <c r="BC646" s="48">
        <f>$AU646+$AZ646</f>
        <v>41800</v>
      </c>
      <c r="BD646" s="48">
        <f>$BC646/$AT646</f>
        <v>950</v>
      </c>
      <c r="BE646" s="17">
        <v>1</v>
      </c>
      <c r="BF646" s="17">
        <v>1</v>
      </c>
      <c r="BG646" s="17">
        <v>44</v>
      </c>
      <c r="BH646" s="17">
        <v>38000</v>
      </c>
      <c r="BI646" s="17">
        <v>10.5</v>
      </c>
      <c r="BJ646" s="17"/>
      <c r="BK646" s="48"/>
      <c r="BL646" s="48"/>
      <c r="BM646" s="48"/>
      <c r="BN646" s="48"/>
      <c r="BP646" s="48">
        <f>$BH646+$BM646</f>
        <v>38000</v>
      </c>
      <c r="BQ646" s="48"/>
      <c r="BR646" s="48"/>
      <c r="BS646" s="48"/>
      <c r="BT646" s="48"/>
      <c r="BU646" s="48"/>
      <c r="BV646" s="48"/>
      <c r="BW646" s="17"/>
      <c r="BX646" s="48"/>
      <c r="BY646" s="48"/>
      <c r="BZ646" s="48"/>
      <c r="CA646" s="48"/>
      <c r="CB646" s="48"/>
      <c r="CC646" s="17"/>
      <c r="CD646" s="49">
        <v>2.5</v>
      </c>
      <c r="CE646" s="49">
        <v>3.3333333333333335</v>
      </c>
      <c r="CF646" s="49">
        <v>1.6666666666666667</v>
      </c>
      <c r="CG646" s="49">
        <v>1</v>
      </c>
      <c r="CH646" s="49">
        <v>2.5</v>
      </c>
      <c r="CI646" s="153">
        <f t="shared" si="60"/>
        <v>2.2000000000000002</v>
      </c>
      <c r="CJ646" s="17">
        <v>1</v>
      </c>
      <c r="CK646" cm="1">
        <f t="array" ref="CK646">_xlfn.IFS([1]original_ver!CH338="จากการเข้าร่วมกิจกรรมอบรม ที่จัดโดยโครงการเกษตรกรปราดเปรื่อง (Smart Farmer)",1,[1]original_ver!CH338="จากการเข้าร่วมกิจกรรมอบรม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ๆ",3,[1]original_ver!CH338="จากการเรียนรู้ผ่านประสบการณ์ของผู้อื่น ได้แก่ เพื่อนบ้าน พี่น้อง เพื่อน และญาติ เป็นต้น",4,[1]original_ver!CH338="ไม่ได้เข้าร่วมกิจกรรมอบรมหรือเรียนรู้ใด ๆ (ข้ามไปข้อ 33)",5)</f>
        <v>4</v>
      </c>
      <c r="CL646" s="15" cm="1">
        <f t="array" ref="CL646">_xlfn.IFS([1]original_ver!CJ338="ความรู้ทางการเกษตรและการใช้เทคโนโลยีสำหรับการผลิตในฟาร์ม",1,[1]original_ver!CJ338="การวางแผนและจัดการฟาร์ม เช่น การเก็บเกี่ยว การเงิน และการวางแผนทางการตลาด",2,[1]original_ver!CJ338="การเป็นผู้ประกอบการทางการเกษตร",3,[1]original_ver!CJ338="การเพิ่มมูลค่าผลผลิต และการแปรรูปผลผลิต (รวมถึงการพัฒนาคุณภาพผลผลิต)",4,[1]original_ver!CJ338="","")</f>
        <v>2</v>
      </c>
      <c r="CM646" s="17">
        <v>2</v>
      </c>
      <c r="CN646" s="17">
        <v>5</v>
      </c>
      <c r="CO646" s="15" cm="1">
        <f t="array" ref="CO646">_xlfn.IFS([1]original_ver!CN338="ความรู้ทางการเกษตรและการใช้เทคโนโลยีสำหรับการผลิตในฟาร์ม",1,[1]original_ver!CN338="การวางแผนและจัดการฟาร์ม เช่น การเก็บเกี่ยว การเงิน และการวางแผนทางการตลาด",2,[1]original_ver!CN338="การเป็นผู้ประกอบการทางการเกษตร",3,[1]original_ver!CN338="การเพิ่มมูลค่าผลผลิต และการแปรรูปผลผลิต (รวมถึงการพัฒนาคุณภาพผลผลิต)",4,[1]original_ver!CN338="","")</f>
        <v>3</v>
      </c>
      <c r="CP646" s="17">
        <v>0</v>
      </c>
      <c r="CQ646" s="48"/>
      <c r="CR646" s="15" cm="1">
        <f t="array" ref="CR646">_xlfn.IFS([1]original_ver!CR338="ประยุกต์",1,[1]original_ver!CR338="ไม่ประยุกต์",0,[1]original_ver!CR338="","")</f>
        <v>1</v>
      </c>
      <c r="CS646" s="15" cm="1">
        <f t="array" ref="CS646">_xlfn.IFS([1]original_ver!CS338="ประยุกต์",1,[1]original_ver!CS338="ไม่ประยุกต์",0,[1]original_ver!CS338="","")</f>
        <v>1</v>
      </c>
      <c r="CT646" s="48"/>
      <c r="CU646" s="15" cm="1">
        <f t="array" ref="CU646">_xlfn.IFS([1]original_ver!CV338="ประยุกต์",1,[1]original_ver!CV338="ไม่ประยุกต์",0,[1]original_ver!CV338="","")</f>
        <v>1</v>
      </c>
      <c r="CV646" s="48"/>
      <c r="CW646" s="15" cm="1">
        <f t="array" ref="CW646">_xlfn.IFS([1]original_ver!CY338="ประยุกต์",1,[1]original_ver!CY338="ไม่ประยุกต์",0,[1]original_ver!CY338="","")</f>
        <v>0</v>
      </c>
      <c r="CX646" s="17">
        <v>3</v>
      </c>
      <c r="CY646" s="15" cm="1">
        <f t="array" ref="CY646">_xlfn.IFS([1]original_ver!DB338="ประยุกต์",1,[1]original_ver!DB338="ไม่ประยุกต์",0,[1]original_ver!DB338="","")</f>
        <v>1</v>
      </c>
      <c r="CZ646" s="48"/>
      <c r="DA646" s="48">
        <v>0</v>
      </c>
      <c r="DB646" s="48">
        <v>0</v>
      </c>
      <c r="DC646" s="48">
        <v>0</v>
      </c>
      <c r="DD646" s="48">
        <v>0</v>
      </c>
      <c r="DE646" s="48">
        <v>0</v>
      </c>
      <c r="DF646" s="48">
        <v>0</v>
      </c>
      <c r="DG646" s="17">
        <v>3</v>
      </c>
      <c r="DH646" s="17">
        <v>3</v>
      </c>
      <c r="DI646" s="17">
        <v>1</v>
      </c>
      <c r="DJ646" s="17">
        <v>1</v>
      </c>
      <c r="DK646" s="48"/>
      <c r="DL646" s="48"/>
      <c r="DM646" s="17">
        <v>2</v>
      </c>
      <c r="DN646" s="17">
        <v>1</v>
      </c>
      <c r="DO646" s="48"/>
      <c r="DP646" s="48"/>
      <c r="DQ646" s="48"/>
      <c r="DR646" s="48"/>
      <c r="DS646" s="49">
        <v>3.2</v>
      </c>
      <c r="DT646" s="49">
        <v>2.6666666666666665</v>
      </c>
      <c r="DU646" s="17">
        <v>3.25</v>
      </c>
      <c r="DV646" s="49">
        <v>3.4</v>
      </c>
      <c r="DW646" s="49">
        <v>2</v>
      </c>
      <c r="DX646" s="49">
        <v>3.5</v>
      </c>
      <c r="DY646" s="153"/>
      <c r="DZ646" s="25">
        <v>3.6</v>
      </c>
      <c r="EA646" s="25">
        <v>3.3333333333333335</v>
      </c>
      <c r="EB646" s="25">
        <v>4</v>
      </c>
      <c r="EC646" s="25">
        <v>2.8</v>
      </c>
      <c r="ED646" s="25">
        <v>2.3333333333333335</v>
      </c>
      <c r="EE646">
        <v>3.75</v>
      </c>
    </row>
    <row r="647" spans="1:135" x14ac:dyDescent="0.2">
      <c r="A647">
        <v>323</v>
      </c>
      <c r="AC647">
        <f t="shared" si="56"/>
        <v>0</v>
      </c>
      <c r="AD647" t="e">
        <f t="shared" si="58"/>
        <v>#DIV/0!</v>
      </c>
      <c r="AP647" s="148">
        <f t="shared" si="59"/>
        <v>0</v>
      </c>
      <c r="AQ647" s="148" t="e">
        <f t="shared" si="57"/>
        <v>#DIV/0!</v>
      </c>
      <c r="CI647" s="148" t="e">
        <f t="shared" si="60"/>
        <v>#DIV/0!</v>
      </c>
    </row>
    <row r="648" spans="1:135" x14ac:dyDescent="0.2">
      <c r="A648">
        <v>324</v>
      </c>
      <c r="B648" s="15">
        <v>945</v>
      </c>
      <c r="C648" s="58"/>
      <c r="D648" cm="1">
        <f t="array" ref="D648">_xlfn.IFS([1]original_ver!D339="Participant",1,[1]original_ver!D339="Non-Participant",0,[1]original_ver!D339="","")</f>
        <v>0</v>
      </c>
      <c r="E648" s="15">
        <v>3</v>
      </c>
      <c r="F648" s="17" cm="1">
        <f t="array" ref="F648">_xlfn.IFS([1]original_ver!F339="ชาย",1,[1]original_ver!F339="หญิง",0,[1]original_ver!F339="","")</f>
        <v>0</v>
      </c>
      <c r="G648" s="15">
        <v>54</v>
      </c>
      <c r="H648" s="17" cm="1">
        <f t="array" ref="H648">_xlfn.IFS([1]original_ver!H339="ไม่มีการศึกษา",0,[1]original_ver!H339="ประถมศึกษา",1,[1]original_ver!H339="มัธยมศึกษาตอนต้น",2,[1]original_ver!H339="มัธยมศึกษาตอนปลาย",3,[1]original_ver!H339="อนุปริญญา (ปวช., ปวส., ฝึกหัดครู)",4,[1]original_ver!H339="ปริญญาตรี",5,[1]original_ver!H339="สูงกว่าปริญญาตรี",6,[1]original_ver!H339="","")</f>
        <v>3</v>
      </c>
      <c r="I648" s="17" cm="1">
        <f t="array" ref="I648">_xlfn.IFS([1]original_ver!I339="โสด",1,[1]original_ver!I339="สมรส/อยู่ด้วยกัน",2,[1]original_ver!I339="หย่าร้าง/แยกกันอยู่",3,[1]original_ver!I339="หม้าย",4,[1]original_ver!I339="","")</f>
        <v>2</v>
      </c>
      <c r="J648" s="15">
        <v>4</v>
      </c>
      <c r="K648" s="15">
        <v>32</v>
      </c>
      <c r="L648" s="17" cm="1">
        <f t="array" ref="L648">_xlfn.IFS([1]original_ver!L339="ใช่",1,[1]original_ver!L339="ไม่ใช่",0,[1]original_ver!L339="","")</f>
        <v>0</v>
      </c>
      <c r="M648" s="17" cm="1">
        <f t="array" ref="M648">_xlfn.IFS([1]original_ver!M339="กู้ยืม",1,[1]original_ver!M339="ไม่กู้ยืม",0,[1]original_ver!M339="","")</f>
        <v>1</v>
      </c>
      <c r="N648" s="17">
        <f>IF($O648&gt;1, 1,0)</f>
        <v>1</v>
      </c>
      <c r="O648" s="23">
        <v>200000</v>
      </c>
      <c r="P648" s="17" cm="1">
        <f t="array" ref="P648">_xlfn.IFS([1]original_ver!O339="ใช่",1,[1]original_ver!O339="ไม่ใช่",0,[1]original_ver!O339="","")</f>
        <v>0</v>
      </c>
      <c r="Q648" s="17"/>
      <c r="R648" s="17">
        <v>3</v>
      </c>
      <c r="S648" s="17">
        <v>1</v>
      </c>
      <c r="T648" s="17">
        <v>120</v>
      </c>
      <c r="U648" s="17">
        <v>1560000</v>
      </c>
      <c r="V648" s="17">
        <v>1.45</v>
      </c>
      <c r="W648" s="22">
        <f>$U648/$T648</f>
        <v>13000</v>
      </c>
      <c r="X648" s="48"/>
      <c r="Y648" s="48"/>
      <c r="Z648" s="48"/>
      <c r="AA648" s="48"/>
      <c r="AB648" s="48"/>
      <c r="AC648" s="48">
        <f t="shared" si="56"/>
        <v>1560000</v>
      </c>
      <c r="AD648">
        <f t="shared" si="58"/>
        <v>13000</v>
      </c>
      <c r="AE648" s="17">
        <v>3</v>
      </c>
      <c r="AF648" s="17">
        <v>1</v>
      </c>
      <c r="AG648" s="17">
        <v>120</v>
      </c>
      <c r="AH648" s="17">
        <v>1500000</v>
      </c>
      <c r="AI648" s="17">
        <v>1.5</v>
      </c>
      <c r="AJ648" s="27">
        <f>$AH648/$AG648</f>
        <v>12500</v>
      </c>
      <c r="AK648" s="48"/>
      <c r="AL648" s="48"/>
      <c r="AM648" s="48"/>
      <c r="AN648" s="48"/>
      <c r="AO648" s="48"/>
      <c r="AP648" s="149">
        <f t="shared" si="59"/>
        <v>1500000</v>
      </c>
      <c r="AQ648" s="149">
        <f t="shared" si="57"/>
        <v>12500</v>
      </c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9">
        <v>2.25</v>
      </c>
      <c r="CE648" s="49">
        <v>2.6666666666666665</v>
      </c>
      <c r="CF648" s="49">
        <v>2</v>
      </c>
      <c r="CG648" s="49">
        <v>1.5</v>
      </c>
      <c r="CH648" s="49">
        <v>3</v>
      </c>
      <c r="CI648" s="153">
        <f t="shared" si="60"/>
        <v>2.2833333333333332</v>
      </c>
      <c r="CJ648" s="17">
        <v>1</v>
      </c>
      <c r="CK648" cm="1">
        <f t="array" ref="CK648">_xlfn.IFS([1]original_ver!CH339="จากการเข้าร่วมกิจกรรมอบรม ที่จัดโดยโครงการเกษตรกรปราดเปรื่อง (Smart Farmer)",1,[1]original_ver!CH339="จากการเข้าร่วมกิจกรรมอบรม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..................................................................................................................................",2,[1]original_ver!CH339="จากการเรียนรู้ด้วยตนเองผ่านช่องทางต่าง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ๆ",3,[1]original_ver!CH339="จากการเรียนรู้ผ่านประสบการณ์ของผู้อื่น ได้แก่ เพื่อนบ้าน พี่น้อง เพื่อน และญาติ เป็นต้น",4,[1]original_ver!CH339="ไม่ได้เข้าร่วมกิจกรรมอบรมหรือเรียนรู้ใด ๆ (ข้ามไปข้อ 33)",5)</f>
        <v>5</v>
      </c>
      <c r="CL648" s="15" t="str" cm="1">
        <f t="array" ref="CL648">_xlfn.IFS([1]original_ver!CJ339="ความรู้ทางการเกษตรและการใช้เทคโนโลยีสำหรับการผลิตในฟาร์ม",1,[1]original_ver!CJ339="การวางแผนและจัดการฟาร์ม เช่น การเก็บเกี่ยว การเงิน และการวางแผนทางการตลาด",2,[1]original_ver!CJ339="การเป็นผู้ประกอบการทางการเกษตร",3,[1]original_ver!CJ339="การเพิ่มมูลค่าผลผลิต และการแปรรูปผลผลิต (รวมถึงการพัฒนาคุณภาพผลผลิต)",4,[1]original_ver!CJ339="","")</f>
        <v/>
      </c>
      <c r="CM648" s="48"/>
      <c r="CN648" s="48"/>
      <c r="CO648" s="15" t="str" cm="1">
        <f t="array" ref="CO648">_xlfn.IFS([1]original_ver!CN339="ความรู้ทางการเกษตรและการใช้เทคโนโลยีสำหรับการผลิตในฟาร์ม",1,[1]original_ver!CN339="การวางแผนและจัดการฟาร์ม เช่น การเก็บเกี่ยว การเงิน และการวางแผนทางการตลาด",2,[1]original_ver!CN339="การเป็นผู้ประกอบการทางการเกษตร",3,[1]original_ver!CN339="การเพิ่มมูลค่าผลผลิต และการแปรรูปผลผลิต (รวมถึงการพัฒนาคุณภาพผลผลิต)",4,[1]original_ver!CN339="","")</f>
        <v/>
      </c>
      <c r="CP648" s="48"/>
      <c r="CQ648" s="48"/>
      <c r="CR648" s="15" t="str" cm="1">
        <f t="array" ref="CR648">_xlfn.IFS([1]original_ver!CR339="ประยุกต์",1,[1]original_ver!CR339="ไม่ประยุกต์",0,[1]original_ver!CR339="","")</f>
        <v/>
      </c>
      <c r="CS648" s="15" t="str" cm="1">
        <f t="array" ref="CS648">_xlfn.IFS([1]original_ver!CS339="ประยุกต์",1,[1]original_ver!CS339="ไม่ประยุกต์",0,[1]original_ver!CS339="","")</f>
        <v/>
      </c>
      <c r="CT648" s="48"/>
      <c r="CU648" s="15" t="str" cm="1">
        <f t="array" ref="CU648">_xlfn.IFS([1]original_ver!CV339="ประยุกต์",1,[1]original_ver!CV339="ไม่ประยุกต์",0,[1]original_ver!CV339="","")</f>
        <v/>
      </c>
      <c r="CV648" s="48"/>
      <c r="CW648" s="15" t="str" cm="1">
        <f t="array" ref="CW648">_xlfn.IFS([1]original_ver!CY339="ประยุกต์",1,[1]original_ver!CY339="ไม่ประยุกต์",0,[1]original_ver!CY339="","")</f>
        <v/>
      </c>
      <c r="CX648" s="48"/>
      <c r="CY648" s="15" t="str" cm="1">
        <f t="array" ref="CY648">_xlfn.IFS([1]original_ver!DB339="ประยุกต์",1,[1]original_ver!DB339="ไม่ประยุกต์",0,[1]original_ver!DB339="","")</f>
        <v/>
      </c>
      <c r="CZ648" s="48"/>
      <c r="DA648" s="48"/>
      <c r="DB648" s="48"/>
      <c r="DC648" s="48"/>
      <c r="DD648" s="48"/>
      <c r="DE648" s="48"/>
      <c r="DF648" s="48"/>
      <c r="DG648" s="17">
        <v>2</v>
      </c>
      <c r="DH648" s="17">
        <v>3</v>
      </c>
      <c r="DI648" s="17">
        <v>3</v>
      </c>
      <c r="DJ648" s="17">
        <v>2</v>
      </c>
      <c r="DK648" s="48"/>
      <c r="DL648" s="48"/>
      <c r="DM648" s="17">
        <v>1</v>
      </c>
      <c r="DN648" s="17">
        <v>3</v>
      </c>
      <c r="DO648" s="48"/>
      <c r="DP648" s="48"/>
      <c r="DQ648" s="48"/>
      <c r="DR648" s="48"/>
      <c r="DS648" s="49">
        <v>3.6</v>
      </c>
      <c r="DT648" s="49">
        <v>3.6666666666666665</v>
      </c>
      <c r="DU648" s="17">
        <v>3.25</v>
      </c>
      <c r="DV648" s="49">
        <v>2.4</v>
      </c>
      <c r="DW648" s="49">
        <v>1.3333333333333333</v>
      </c>
      <c r="DX648" s="49">
        <v>3.25</v>
      </c>
      <c r="DY648" s="153"/>
      <c r="DZ648" s="25">
        <v>3.8</v>
      </c>
      <c r="EA648" s="25">
        <v>3.6666666666666665</v>
      </c>
      <c r="EB648" s="25">
        <v>4.5</v>
      </c>
      <c r="EC648" s="25">
        <v>3</v>
      </c>
      <c r="ED648" s="25">
        <v>2</v>
      </c>
      <c r="EE648">
        <v>3.25</v>
      </c>
    </row>
    <row r="649" spans="1:135" x14ac:dyDescent="0.2">
      <c r="A649">
        <v>324</v>
      </c>
      <c r="AC649">
        <f t="shared" si="56"/>
        <v>0</v>
      </c>
      <c r="AD649" t="e">
        <f t="shared" si="58"/>
        <v>#DIV/0!</v>
      </c>
      <c r="AP649" s="148">
        <f t="shared" si="59"/>
        <v>0</v>
      </c>
      <c r="AQ649" s="148" t="e">
        <f t="shared" si="57"/>
        <v>#DIV/0!</v>
      </c>
      <c r="CI649" s="148" t="e">
        <f t="shared" si="60"/>
        <v>#DIV/0!</v>
      </c>
    </row>
    <row r="650" spans="1:135" x14ac:dyDescent="0.2">
      <c r="A650">
        <v>325</v>
      </c>
      <c r="B650" s="15">
        <v>946</v>
      </c>
      <c r="C650" s="58"/>
      <c r="D650" cm="1">
        <f t="array" ref="D650">_xlfn.IFS([1]original_ver!D340="Participant",1,[1]original_ver!D340="Non-Participant",0,[1]original_ver!D340="","")</f>
        <v>0</v>
      </c>
      <c r="E650" s="15">
        <v>3</v>
      </c>
      <c r="F650" s="17" cm="1">
        <f t="array" ref="F650">_xlfn.IFS([1]original_ver!F340="ชาย",1,[1]original_ver!F340="หญิง",0,[1]original_ver!F340="","")</f>
        <v>0</v>
      </c>
      <c r="G650" s="15">
        <v>53</v>
      </c>
      <c r="H650" s="17" cm="1">
        <f t="array" ref="H650">_xlfn.IFS([1]original_ver!H340="ไม่มีการศึกษา",0,[1]original_ver!H340="ประถมศึกษา",1,[1]original_ver!H340="มัธยมศึกษาตอนต้น",2,[1]original_ver!H340="มัธยมศึกษาตอนปลาย",3,[1]original_ver!H340="อนุปริญญา (ปวช., ปวส., ฝึกหัดครู)",4,[1]original_ver!H340="ปริญญาตรี",5,[1]original_ver!H340="สูงกว่าปริญญาตรี",6,[1]original_ver!H340="","")</f>
        <v>2</v>
      </c>
      <c r="I650" s="17" cm="1">
        <f t="array" ref="I650">_xlfn.IFS([1]original_ver!I340="โสด",1,[1]original_ver!I340="สมรส/อยู่ด้วยกัน",2,[1]original_ver!I340="หย่าร้าง/แยกกันอยู่",3,[1]original_ver!I340="หม้าย",4,[1]original_ver!I340="","")</f>
        <v>2</v>
      </c>
      <c r="J650" s="15">
        <v>5</v>
      </c>
      <c r="K650" s="15">
        <v>15</v>
      </c>
      <c r="L650" s="17" cm="1">
        <f t="array" ref="L650">_xlfn.IFS([1]original_ver!L340="ใช่",1,[1]original_ver!L340="ไม่ใช่",0,[1]original_ver!L340="","")</f>
        <v>0</v>
      </c>
      <c r="M650" s="17" cm="1">
        <f t="array" ref="M650">_xlfn.IFS([1]original_ver!M340="กู้ยืม",1,[1]original_ver!M340="ไม่กู้ยืม",0,[1]original_ver!M340="","")</f>
        <v>1</v>
      </c>
      <c r="N650" s="17">
        <f>IF($O650&gt;1, 1,0)</f>
        <v>1</v>
      </c>
      <c r="O650" s="23">
        <v>150000</v>
      </c>
      <c r="P650" s="17" cm="1">
        <f t="array" ref="P650">_xlfn.IFS([1]original_ver!O340="ใช่",1,[1]original_ver!O340="ไม่ใช่",0,[1]original_ver!O340="","")</f>
        <v>1</v>
      </c>
      <c r="Q650" s="17"/>
      <c r="R650" s="17">
        <v>3</v>
      </c>
      <c r="S650" s="17">
        <v>1</v>
      </c>
      <c r="T650" s="17">
        <v>13</v>
      </c>
      <c r="U650" s="17">
        <v>169000</v>
      </c>
      <c r="V650" s="17">
        <v>1.6</v>
      </c>
      <c r="W650" s="22">
        <f>$U650/$T650</f>
        <v>13000</v>
      </c>
      <c r="X650" s="48"/>
      <c r="Y650" s="48"/>
      <c r="Z650" s="48"/>
      <c r="AA650" s="48"/>
      <c r="AB650" s="48"/>
      <c r="AC650" s="48">
        <f t="shared" si="56"/>
        <v>169000</v>
      </c>
      <c r="AD650">
        <f t="shared" si="58"/>
        <v>13000</v>
      </c>
      <c r="AE650" s="17">
        <v>3</v>
      </c>
      <c r="AF650" s="17">
        <v>1</v>
      </c>
      <c r="AG650" s="17">
        <v>13</v>
      </c>
      <c r="AH650" s="17">
        <v>150000</v>
      </c>
      <c r="AI650" s="17">
        <v>1.5</v>
      </c>
      <c r="AJ650" s="27">
        <f>$AH650/$AG650</f>
        <v>11538.461538461539</v>
      </c>
      <c r="AK650" s="48"/>
      <c r="AL650" s="48"/>
      <c r="AM650" s="48"/>
      <c r="AN650" s="48"/>
      <c r="AO650" s="48"/>
      <c r="AP650" s="149">
        <f t="shared" si="59"/>
        <v>150000</v>
      </c>
      <c r="AQ650" s="149">
        <f t="shared" si="57"/>
        <v>11538.461538461539</v>
      </c>
      <c r="AR650" s="17">
        <v>1</v>
      </c>
      <c r="AS650" s="17">
        <v>1</v>
      </c>
      <c r="AT650" s="17">
        <v>10</v>
      </c>
      <c r="AU650" s="17">
        <v>7500</v>
      </c>
      <c r="AV650" s="17">
        <v>14</v>
      </c>
      <c r="AW650" s="17">
        <f>$AU650/$AT650</f>
        <v>750</v>
      </c>
      <c r="AX650" s="17">
        <v>1</v>
      </c>
      <c r="AY650" s="17">
        <v>10</v>
      </c>
      <c r="AZ650" s="17">
        <v>6000</v>
      </c>
      <c r="BA650" s="17">
        <v>13.5</v>
      </c>
      <c r="BB650" s="17"/>
      <c r="BC650" s="17">
        <f>$AU650+$AZ650</f>
        <v>13500</v>
      </c>
      <c r="BD650" s="17">
        <f>$BC650/$AT650</f>
        <v>1350</v>
      </c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P650" s="48"/>
      <c r="BQ650" s="48"/>
      <c r="BR650" s="48"/>
      <c r="BS650" s="48"/>
      <c r="BT650" s="48"/>
      <c r="BU650" s="48"/>
      <c r="BV650" s="48"/>
      <c r="BW650" s="17"/>
      <c r="BX650" s="48"/>
      <c r="BY650" s="48"/>
      <c r="BZ650" s="48"/>
      <c r="CA650" s="48"/>
      <c r="CB650" s="48"/>
      <c r="CC650" s="48"/>
      <c r="CD650" s="49">
        <v>1.5</v>
      </c>
      <c r="CE650" s="49">
        <v>1.6666666666666667</v>
      </c>
      <c r="CF650" s="49">
        <v>1.6666666666666667</v>
      </c>
      <c r="CG650" s="49">
        <v>1.5</v>
      </c>
      <c r="CH650" s="49">
        <v>2.5</v>
      </c>
      <c r="CI650" s="153">
        <f t="shared" si="60"/>
        <v>1.7666666666666668</v>
      </c>
      <c r="CJ650" s="17">
        <v>1</v>
      </c>
      <c r="CK650" cm="1">
        <f t="array" ref="CK650">_xlfn.IFS([1]original_ver!CH340="จากการเข้าร่วมกิจกรรมอบรม ที่จัดโดยโครงการเกษตรกรปราดเปรื่อง (Smart Farmer)",1,[1]original_ver!CH340="จากการเข้าร่วมกิจกรรมอบรม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ๆ",3,[1]original_ver!CH340="จากการเรียนรู้ผ่านประสบการณ์ของผู้อื่น ได้แก่ เพื่อนบ้าน พี่น้อง เพื่อน และญาติ เป็นต้น",4,[1]original_ver!CH340="ไม่ได้เข้าร่วมกิจกรรมอบรมหรือเรียนรู้ใด ๆ (ข้ามไปข้อ 33)",5)</f>
        <v>4</v>
      </c>
      <c r="CL650" s="15" cm="1">
        <f t="array" ref="CL650">_xlfn.IFS([1]original_ver!CJ340="ความรู้ทางการเกษตรและการใช้เทคโนโลยีสำหรับการผลิตในฟาร์ม",1,[1]original_ver!CJ340="การวางแผนและจัดการฟาร์ม เช่น การเก็บเกี่ยว การเงิน และการวางแผนทางการตลาด",2,[1]original_ver!CJ340="การเป็นผู้ประกอบการทางการเกษตร",3,[1]original_ver!CJ340="การเพิ่มมูลค่าผลผลิต และการแปรรูปผลผลิต (รวมถึงการพัฒนาคุณภาพผลผลิต)",4,[1]original_ver!CJ340="","")</f>
        <v>2</v>
      </c>
      <c r="CM650" s="17">
        <v>2</v>
      </c>
      <c r="CN650" s="17">
        <v>2</v>
      </c>
      <c r="CO650" s="15" cm="1">
        <f t="array" ref="CO650">_xlfn.IFS([1]original_ver!CN340="ความรู้ทางการเกษตรและการใช้เทคโนโลยีสำหรับการผลิตในฟาร์ม",1,[1]original_ver!CN340="การวางแผนและจัดการฟาร์ม เช่น การเก็บเกี่ยว การเงิน และการวางแผนทางการตลาด",2,[1]original_ver!CN340="การเป็นผู้ประกอบการทางการเกษตร",3,[1]original_ver!CN340="การเพิ่มมูลค่าผลผลิต และการแปรรูปผลผลิต (รวมถึงการพัฒนาคุณภาพผลผลิต)",4,[1]original_ver!CN340="","")</f>
        <v>3</v>
      </c>
      <c r="CP650" s="17">
        <v>0</v>
      </c>
      <c r="CQ650" s="48"/>
      <c r="CR650" s="15" cm="1">
        <f t="array" ref="CR650">_xlfn.IFS([1]original_ver!CR340="ประยุกต์",1,[1]original_ver!CR340="ไม่ประยุกต์",0,[1]original_ver!CR340="","")</f>
        <v>0</v>
      </c>
      <c r="CS650" s="15" t="str" cm="1">
        <f t="array" ref="CS650">_xlfn.IFS([1]original_ver!CS340="ประยุกต์",1,[1]original_ver!CS340="ไม่ประยุกต์",0,[1]original_ver!CS340="","")</f>
        <v/>
      </c>
      <c r="CT650" s="48"/>
      <c r="CU650" s="15" t="str" cm="1">
        <f t="array" ref="CU650">_xlfn.IFS([1]original_ver!CV340="ประยุกต์",1,[1]original_ver!CV340="ไม่ประยุกต์",0,[1]original_ver!CV340="","")</f>
        <v/>
      </c>
      <c r="CV650" s="48"/>
      <c r="CW650" s="15" t="str" cm="1">
        <f t="array" ref="CW650">_xlfn.IFS([1]original_ver!CY340="ประยุกต์",1,[1]original_ver!CY340="ไม่ประยุกต์",0,[1]original_ver!CY340="","")</f>
        <v/>
      </c>
      <c r="CX650" s="48"/>
      <c r="CY650" s="15" t="str" cm="1">
        <f t="array" ref="CY650">_xlfn.IFS([1]original_ver!DB340="ประยุกต์",1,[1]original_ver!DB340="ไม่ประยุกต์",0,[1]original_ver!DB340="","")</f>
        <v/>
      </c>
      <c r="CZ650" s="48"/>
      <c r="DA650" s="17">
        <v>0</v>
      </c>
      <c r="DB650" s="17">
        <v>0</v>
      </c>
      <c r="DC650" s="17">
        <v>1</v>
      </c>
      <c r="DD650" s="17">
        <v>0</v>
      </c>
      <c r="DE650" s="17">
        <v>0</v>
      </c>
      <c r="DF650" s="17">
        <v>0</v>
      </c>
      <c r="DG650" s="17">
        <v>3</v>
      </c>
      <c r="DH650" s="17">
        <v>3</v>
      </c>
      <c r="DI650" s="17">
        <v>1</v>
      </c>
      <c r="DJ650" s="17">
        <v>1</v>
      </c>
      <c r="DK650" s="48"/>
      <c r="DL650" s="48"/>
      <c r="DM650" s="17">
        <v>2</v>
      </c>
      <c r="DN650" s="17">
        <v>1</v>
      </c>
      <c r="DO650" s="48"/>
      <c r="DP650" s="48"/>
      <c r="DQ650" s="48"/>
      <c r="DR650" s="48"/>
      <c r="DS650" s="49">
        <v>2.6</v>
      </c>
      <c r="DT650" s="49">
        <v>3.3333333333333335</v>
      </c>
      <c r="DU650" s="17">
        <v>2</v>
      </c>
      <c r="DV650" s="49">
        <v>2</v>
      </c>
      <c r="DW650" s="49">
        <v>1.6666666666666667</v>
      </c>
      <c r="DX650" s="49">
        <v>3.75</v>
      </c>
      <c r="DY650" s="153"/>
      <c r="DZ650" s="25">
        <v>4</v>
      </c>
      <c r="EA650" s="25">
        <v>3</v>
      </c>
      <c r="EB650" s="25">
        <v>2.75</v>
      </c>
      <c r="EC650" s="25">
        <v>3</v>
      </c>
      <c r="ED650" s="25">
        <v>2.3333333333333335</v>
      </c>
      <c r="EE650">
        <v>3.75</v>
      </c>
    </row>
    <row r="651" spans="1:135" x14ac:dyDescent="0.2">
      <c r="A651">
        <v>325</v>
      </c>
      <c r="AC651">
        <f t="shared" si="56"/>
        <v>0</v>
      </c>
      <c r="AD651" t="e">
        <f t="shared" si="58"/>
        <v>#DIV/0!</v>
      </c>
      <c r="AP651" s="148">
        <f t="shared" si="59"/>
        <v>0</v>
      </c>
      <c r="AQ651" s="148" t="e">
        <f t="shared" si="57"/>
        <v>#DIV/0!</v>
      </c>
      <c r="CI651" s="148" t="e">
        <f t="shared" si="60"/>
        <v>#DIV/0!</v>
      </c>
    </row>
    <row r="652" spans="1:135" x14ac:dyDescent="0.2">
      <c r="A652">
        <v>326</v>
      </c>
      <c r="B652" s="15">
        <v>947</v>
      </c>
      <c r="C652" s="58"/>
      <c r="D652" cm="1">
        <f t="array" ref="D652">_xlfn.IFS([1]original_ver!D341="Participant",1,[1]original_ver!D341="Non-Participant",0,[1]original_ver!D341="","")</f>
        <v>0</v>
      </c>
      <c r="E652" s="15">
        <v>3</v>
      </c>
      <c r="F652" s="17" cm="1">
        <f t="array" ref="F652">_xlfn.IFS([1]original_ver!F341="ชาย",1,[1]original_ver!F341="หญิง",0,[1]original_ver!F341="","")</f>
        <v>0</v>
      </c>
      <c r="G652" s="15">
        <v>49</v>
      </c>
      <c r="H652" s="17" cm="1">
        <f t="array" ref="H652">_xlfn.IFS([1]original_ver!H341="ไม่มีการศึกษา",0,[1]original_ver!H341="ประถมศึกษา",1,[1]original_ver!H341="มัธยมศึกษาตอนต้น",2,[1]original_ver!H341="มัธยมศึกษาตอนปลาย",3,[1]original_ver!H341="อนุปริญญา (ปวช., ปวส., ฝึกหัดครู)",4,[1]original_ver!H341="ปริญญาตรี",5,[1]original_ver!H341="สูงกว่าปริญญาตรี",6,[1]original_ver!H341="","")</f>
        <v>5</v>
      </c>
      <c r="I652" s="17" cm="1">
        <f t="array" ref="I652">_xlfn.IFS([1]original_ver!I341="โสด",1,[1]original_ver!I341="สมรส/อยู่ด้วยกัน",2,[1]original_ver!I341="หย่าร้าง/แยกกันอยู่",3,[1]original_ver!I341="หม้าย",4,[1]original_ver!I341="","")</f>
        <v>2</v>
      </c>
      <c r="J652" s="15">
        <v>4</v>
      </c>
      <c r="K652" s="15">
        <v>15</v>
      </c>
      <c r="L652" s="17" cm="1">
        <f t="array" ref="L652">_xlfn.IFS([1]original_ver!L341="ใช่",1,[1]original_ver!L341="ไม่ใช่",0,[1]original_ver!L341="","")</f>
        <v>0</v>
      </c>
      <c r="M652" s="17" cm="1">
        <f t="array" ref="M652">_xlfn.IFS([1]original_ver!M341="กู้ยืม",1,[1]original_ver!M341="ไม่กู้ยืม",0,[1]original_ver!M341="","")</f>
        <v>1</v>
      </c>
      <c r="N652" s="17">
        <f>IF($O652&gt;1, 1,0)</f>
        <v>1</v>
      </c>
      <c r="O652" s="23">
        <v>300000</v>
      </c>
      <c r="P652" s="17" cm="1">
        <f t="array" ref="P652">_xlfn.IFS([1]original_ver!O341="ใช่",1,[1]original_ver!O341="ไม่ใช่",0,[1]original_ver!O341="","")</f>
        <v>0</v>
      </c>
      <c r="Q652" s="17"/>
      <c r="R652" s="17">
        <v>3</v>
      </c>
      <c r="S652" s="17">
        <v>1</v>
      </c>
      <c r="T652" s="17">
        <v>200</v>
      </c>
      <c r="U652" s="17">
        <v>2600000</v>
      </c>
      <c r="V652" s="17">
        <v>1.45</v>
      </c>
      <c r="W652" s="22">
        <f>$U652/$T652</f>
        <v>13000</v>
      </c>
      <c r="X652" s="48"/>
      <c r="Y652" s="48"/>
      <c r="Z652" s="48"/>
      <c r="AA652" s="48"/>
      <c r="AB652" s="48"/>
      <c r="AC652" s="48">
        <f t="shared" si="56"/>
        <v>2600000</v>
      </c>
      <c r="AD652">
        <f t="shared" si="58"/>
        <v>13000</v>
      </c>
      <c r="AE652" s="17">
        <v>3</v>
      </c>
      <c r="AF652" s="17">
        <v>150</v>
      </c>
      <c r="AG652" s="17">
        <v>150</v>
      </c>
      <c r="AH652" s="17">
        <v>1950000</v>
      </c>
      <c r="AI652" s="17">
        <v>1.5</v>
      </c>
      <c r="AJ652" s="27">
        <f>$AH652/$AG652</f>
        <v>13000</v>
      </c>
      <c r="AK652" s="48"/>
      <c r="AL652" s="48"/>
      <c r="AM652" s="48"/>
      <c r="AN652" s="48"/>
      <c r="AO652" s="48"/>
      <c r="AP652" s="149">
        <f t="shared" si="59"/>
        <v>1950000</v>
      </c>
      <c r="AQ652" s="149">
        <f t="shared" si="57"/>
        <v>13000</v>
      </c>
      <c r="AR652" s="17">
        <v>1</v>
      </c>
      <c r="AS652" s="17">
        <v>1</v>
      </c>
      <c r="AT652" s="17">
        <v>60</v>
      </c>
      <c r="AU652" s="17">
        <v>50000</v>
      </c>
      <c r="AV652" s="17">
        <v>15</v>
      </c>
      <c r="AW652" s="17">
        <f>$AU652/$AT652</f>
        <v>833.33333333333337</v>
      </c>
      <c r="AX652" s="48"/>
      <c r="AY652" s="48"/>
      <c r="AZ652" s="48"/>
      <c r="BA652" s="48"/>
      <c r="BB652" s="48"/>
      <c r="BC652" s="48">
        <f>$AU652+$AZ652</f>
        <v>50000</v>
      </c>
      <c r="BD652" s="48">
        <f>$BC652/$AT652</f>
        <v>833.33333333333337</v>
      </c>
      <c r="BE652" s="17">
        <v>1</v>
      </c>
      <c r="BF652" s="17">
        <v>1</v>
      </c>
      <c r="BG652" s="17">
        <v>60</v>
      </c>
      <c r="BH652" s="17">
        <v>45000</v>
      </c>
      <c r="BI652" s="17">
        <v>13.5</v>
      </c>
      <c r="BJ652" s="17"/>
      <c r="BK652" s="48"/>
      <c r="BL652" s="48"/>
      <c r="BM652" s="48"/>
      <c r="BN652" s="48"/>
      <c r="BP652" s="48">
        <f>$BH652+$BM652</f>
        <v>45000</v>
      </c>
      <c r="BQ652" s="48"/>
      <c r="BR652" s="48"/>
      <c r="BS652" s="48"/>
      <c r="BT652" s="48"/>
      <c r="BU652" s="48"/>
      <c r="BV652" s="48"/>
      <c r="BW652" s="17"/>
      <c r="BX652" s="48"/>
      <c r="BY652" s="48"/>
      <c r="BZ652" s="48"/>
      <c r="CA652" s="48"/>
      <c r="CB652" s="48"/>
      <c r="CC652" s="17"/>
      <c r="CD652" s="49">
        <v>2</v>
      </c>
      <c r="CE652" s="49">
        <v>2</v>
      </c>
      <c r="CF652" s="49">
        <v>2.3333333333333335</v>
      </c>
      <c r="CG652" s="49">
        <v>1</v>
      </c>
      <c r="CH652" s="49">
        <v>3</v>
      </c>
      <c r="CI652" s="153">
        <f t="shared" si="60"/>
        <v>2.0666666666666669</v>
      </c>
      <c r="CJ652" s="17">
        <v>1</v>
      </c>
      <c r="CK652" cm="1">
        <f t="array" ref="CK652">_xlfn.IFS([1]original_ver!CH341="จากการเข้าร่วมกิจกรรมอบรม ที่จัดโดยโครงการเกษตรกรปราดเปรื่อง (Smart Farmer)",1,[1]original_ver!CH341="จากการเข้าร่วมกิจกรรมอบรม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ๆ",3,[1]original_ver!CH341="จากการเรียนรู้ผ่านประสบการณ์ของผู้อื่น ได้แก่ เพื่อนบ้าน พี่น้อง เพื่อน และญาติ เป็นต้น",4,[1]original_ver!CH341="ไม่ได้เข้าร่วมกิจกรรมอบรมหรือเรียนรู้ใด ๆ (ข้ามไปข้อ 33)",5)</f>
        <v>3</v>
      </c>
      <c r="CL652" s="15" cm="1">
        <f t="array" ref="CL652">_xlfn.IFS([1]original_ver!CJ341="ความรู้ทางการเกษตรและการใช้เทคโนโลยีสำหรับการผลิตในฟาร์ม",1,[1]original_ver!CJ341="การวางแผนและจัดการฟาร์ม เช่น การเก็บเกี่ยว การเงิน และการวางแผนทางการตลาด",2,[1]original_ver!CJ341="การเป็นผู้ประกอบการทางการเกษตร",3,[1]original_ver!CJ341="การเพิ่มมูลค่าผลผลิต และการแปรรูปผลผลิต (รวมถึงการพัฒนาคุณภาพผลผลิต)",4,[1]original_ver!CJ341="","")</f>
        <v>1</v>
      </c>
      <c r="CM652" s="17">
        <v>4</v>
      </c>
      <c r="CN652" s="17">
        <v>5</v>
      </c>
      <c r="CO652" s="15" cm="1">
        <f t="array" ref="CO652">_xlfn.IFS([1]original_ver!CN341="ความรู้ทางการเกษตรและการใช้เทคโนโลยีสำหรับการผลิตในฟาร์ม",1,[1]original_ver!CN341="การวางแผนและจัดการฟาร์ม เช่น การเก็บเกี่ยว การเงิน และการวางแผนทางการตลาด",2,[1]original_ver!CN341="การเป็นผู้ประกอบการทางการเกษตร",3,[1]original_ver!CN341="การเพิ่มมูลค่าผลผลิต และการแปรรูปผลผลิต (รวมถึงการพัฒนาคุณภาพผลผลิต)",4,[1]original_ver!CN341="","")</f>
        <v>2</v>
      </c>
      <c r="CP652" s="17">
        <v>1</v>
      </c>
      <c r="CQ652" s="17">
        <v>1</v>
      </c>
      <c r="CR652" s="15" cm="1">
        <f t="array" ref="CR652">_xlfn.IFS([1]original_ver!CR341="ประยุกต์",1,[1]original_ver!CR341="ไม่ประยุกต์",0,[1]original_ver!CR341="","")</f>
        <v>1</v>
      </c>
      <c r="CS652" s="15" cm="1">
        <f t="array" ref="CS652">_xlfn.IFS([1]original_ver!CS341="ประยุกต์",1,[1]original_ver!CS341="ไม่ประยุกต์",0,[1]original_ver!CS341="","")</f>
        <v>1</v>
      </c>
      <c r="CT652" s="48"/>
      <c r="CU652" s="15" cm="1">
        <f t="array" ref="CU652">_xlfn.IFS([1]original_ver!CV341="ประยุกต์",1,[1]original_ver!CV341="ไม่ประยุกต์",0,[1]original_ver!CV341="","")</f>
        <v>1</v>
      </c>
      <c r="CV652" s="48"/>
      <c r="CW652" s="15" cm="1">
        <f t="array" ref="CW652">_xlfn.IFS([1]original_ver!CY341="ประยุกต์",1,[1]original_ver!CY341="ไม่ประยุกต์",0,[1]original_ver!CY341="","")</f>
        <v>1</v>
      </c>
      <c r="CX652" s="48"/>
      <c r="CY652" s="15" cm="1">
        <f t="array" ref="CY652">_xlfn.IFS([1]original_ver!DB341="ประยุกต์",1,[1]original_ver!DB341="ไม่ประยุกต์",0,[1]original_ver!DB341="","")</f>
        <v>1</v>
      </c>
      <c r="CZ652" s="48"/>
      <c r="DA652" s="48">
        <v>0</v>
      </c>
      <c r="DB652" s="48">
        <v>0</v>
      </c>
      <c r="DC652" s="48">
        <v>0</v>
      </c>
      <c r="DD652" s="48">
        <v>0</v>
      </c>
      <c r="DE652" s="48">
        <v>0</v>
      </c>
      <c r="DF652" s="48">
        <v>0</v>
      </c>
      <c r="DG652" s="17">
        <v>3</v>
      </c>
      <c r="DH652" s="17">
        <v>3</v>
      </c>
      <c r="DI652" s="17">
        <v>1</v>
      </c>
      <c r="DJ652" s="17">
        <v>1</v>
      </c>
      <c r="DK652" s="48"/>
      <c r="DL652" s="48"/>
      <c r="DM652" s="17">
        <v>2</v>
      </c>
      <c r="DN652" s="17">
        <v>2</v>
      </c>
      <c r="DO652" s="48"/>
      <c r="DP652" s="48"/>
      <c r="DQ652" s="48"/>
      <c r="DR652" s="48"/>
      <c r="DS652" s="49">
        <v>3.2</v>
      </c>
      <c r="DT652" s="49">
        <v>3.6666666666666665</v>
      </c>
      <c r="DU652" s="17">
        <v>4.25</v>
      </c>
      <c r="DV652" s="49">
        <v>3</v>
      </c>
      <c r="DW652" s="49">
        <v>3.6666666666666665</v>
      </c>
      <c r="DX652" s="49">
        <v>3.5</v>
      </c>
      <c r="DY652" s="153"/>
      <c r="DZ652" s="25">
        <v>3.4</v>
      </c>
      <c r="EA652" s="25">
        <v>4.666666666666667</v>
      </c>
      <c r="EB652" s="25">
        <v>4.5</v>
      </c>
      <c r="EC652" s="25">
        <v>3.6</v>
      </c>
      <c r="ED652" s="25">
        <v>3.3333333333333335</v>
      </c>
      <c r="EE652">
        <v>4.25</v>
      </c>
    </row>
    <row r="653" spans="1:135" x14ac:dyDescent="0.2">
      <c r="A653">
        <v>326</v>
      </c>
      <c r="AC653">
        <f t="shared" si="56"/>
        <v>0</v>
      </c>
      <c r="AD653" t="e">
        <f t="shared" si="58"/>
        <v>#DIV/0!</v>
      </c>
      <c r="AP653" s="148">
        <f t="shared" si="59"/>
        <v>0</v>
      </c>
      <c r="AQ653" s="148" t="e">
        <f t="shared" si="57"/>
        <v>#DIV/0!</v>
      </c>
      <c r="CI653" s="148" t="e">
        <f t="shared" si="60"/>
        <v>#DIV/0!</v>
      </c>
    </row>
    <row r="654" spans="1:135" x14ac:dyDescent="0.2">
      <c r="A654">
        <v>327</v>
      </c>
      <c r="B654" s="15">
        <v>949</v>
      </c>
      <c r="C654" s="58"/>
      <c r="D654" cm="1">
        <f t="array" ref="D654">_xlfn.IFS([1]original_ver!D342="Participant",1,[1]original_ver!D342="Non-Participant",0,[1]original_ver!D342="","")</f>
        <v>0</v>
      </c>
      <c r="E654" s="15">
        <v>3</v>
      </c>
      <c r="F654" s="17" cm="1">
        <f t="array" ref="F654">_xlfn.IFS([1]original_ver!F342="ชาย",1,[1]original_ver!F342="หญิง",0,[1]original_ver!F342="","")</f>
        <v>0</v>
      </c>
      <c r="G654" s="15">
        <v>56</v>
      </c>
      <c r="H654" s="17" cm="1">
        <f t="array" ref="H654">_xlfn.IFS([1]original_ver!H342="ไม่มีการศึกษา",0,[1]original_ver!H342="ประถมศึกษา",1,[1]original_ver!H342="มัธยมศึกษาตอนต้น",2,[1]original_ver!H342="มัธยมศึกษาตอนปลาย",3,[1]original_ver!H342="อนุปริญญา (ปวช., ปวส., ฝึกหัดครู)",4,[1]original_ver!H342="ปริญญาตรี",5,[1]original_ver!H342="สูงกว่าปริญญาตรี",6,[1]original_ver!H342="","")</f>
        <v>3</v>
      </c>
      <c r="I654" s="17" cm="1">
        <f t="array" ref="I654">_xlfn.IFS([1]original_ver!I342="โสด",1,[1]original_ver!I342="สมรส/อยู่ด้วยกัน",2,[1]original_ver!I342="หย่าร้าง/แยกกันอยู่",3,[1]original_ver!I342="หม้าย",4,[1]original_ver!I342="","")</f>
        <v>2</v>
      </c>
      <c r="J654" s="15">
        <v>4</v>
      </c>
      <c r="K654" s="15">
        <v>21</v>
      </c>
      <c r="L654" s="17" cm="1">
        <f t="array" ref="L654">_xlfn.IFS([1]original_ver!L342="ใช่",1,[1]original_ver!L342="ไม่ใช่",0,[1]original_ver!L342="","")</f>
        <v>0</v>
      </c>
      <c r="M654" s="17" cm="1">
        <f t="array" ref="M654">_xlfn.IFS([1]original_ver!M342="กู้ยืม",1,[1]original_ver!M342="ไม่กู้ยืม",0,[1]original_ver!M342="","")</f>
        <v>1</v>
      </c>
      <c r="N654" s="17">
        <f>IF($O654&gt;1, 1,0)</f>
        <v>1</v>
      </c>
      <c r="O654" s="23">
        <v>200000</v>
      </c>
      <c r="P654" s="17" cm="1">
        <f t="array" ref="P654">_xlfn.IFS([1]original_ver!O342="ใช่",1,[1]original_ver!O342="ไม่ใช่",0,[1]original_ver!O342="","")</f>
        <v>1</v>
      </c>
      <c r="Q654" s="17"/>
      <c r="R654" s="17">
        <v>3</v>
      </c>
      <c r="S654" s="17">
        <v>1</v>
      </c>
      <c r="T654" s="17">
        <v>60</v>
      </c>
      <c r="U654" s="17">
        <v>1380000</v>
      </c>
      <c r="V654" s="17">
        <v>1.45</v>
      </c>
      <c r="W654" s="22">
        <f>$U654/$T654</f>
        <v>23000</v>
      </c>
      <c r="X654" s="48"/>
      <c r="Y654" s="48"/>
      <c r="Z654" s="48"/>
      <c r="AA654" s="48"/>
      <c r="AB654" s="48"/>
      <c r="AC654" s="48">
        <f t="shared" si="56"/>
        <v>1380000</v>
      </c>
      <c r="AD654">
        <f t="shared" si="58"/>
        <v>23000</v>
      </c>
      <c r="AE654" s="17">
        <v>3</v>
      </c>
      <c r="AF654" s="17">
        <v>1</v>
      </c>
      <c r="AG654" s="17">
        <v>60</v>
      </c>
      <c r="AH654" s="17">
        <v>1200000</v>
      </c>
      <c r="AI654" s="17">
        <v>1.5</v>
      </c>
      <c r="AJ654" s="27">
        <f>$AH654/$AG654</f>
        <v>20000</v>
      </c>
      <c r="AK654" s="48"/>
      <c r="AL654" s="48"/>
      <c r="AM654" s="48"/>
      <c r="AN654" s="48"/>
      <c r="AO654" s="48"/>
      <c r="AP654" s="149">
        <f t="shared" si="59"/>
        <v>1200000</v>
      </c>
      <c r="AQ654" s="149">
        <f t="shared" si="57"/>
        <v>20000</v>
      </c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9">
        <v>1.5</v>
      </c>
      <c r="CE654" s="49">
        <v>2</v>
      </c>
      <c r="CF654" s="49">
        <v>1.6666666666666667</v>
      </c>
      <c r="CG654" s="49">
        <v>1.5</v>
      </c>
      <c r="CH654" s="49">
        <v>2.5</v>
      </c>
      <c r="CI654" s="153">
        <f t="shared" si="60"/>
        <v>1.8333333333333335</v>
      </c>
      <c r="CJ654" s="17">
        <v>1</v>
      </c>
      <c r="CK654" cm="1">
        <f t="array" ref="CK654">_xlfn.IFS([1]original_ver!CH342="จากการเข้าร่วมกิจกรรมอบรม ที่จัดโดยโครงการเกษตรกรปราดเปรื่อง (Smart Farmer)",1,[1]original_ver!CH342="จากการเข้าร่วมกิจกรรมอบรม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ๆ",3,[1]original_ver!CH342="จากการเรียนรู้ผ่านประสบการณ์ของผู้อื่น ได้แก่ เพื่อนบ้าน พี่น้อง เพื่อน และญาติ เป็นต้น",4,[1]original_ver!CH342="ไม่ได้เข้าร่วมกิจกรรมอบรมหรือเรียนรู้ใด ๆ (ข้ามไปข้อ 33)",5)</f>
        <v>5</v>
      </c>
      <c r="CL654" s="15" t="str" cm="1">
        <f t="array" ref="CL654">_xlfn.IFS([1]original_ver!CJ342="ความรู้ทางการเกษตรและการใช้เทคโนโลยีสำหรับการผลิตในฟาร์ม",1,[1]original_ver!CJ342="การวางแผนและจัดการฟาร์ม เช่น การเก็บเกี่ยว การเงิน และการวางแผนทางการตลาด",2,[1]original_ver!CJ342="การเป็นผู้ประกอบการทางการเกษตร",3,[1]original_ver!CJ342="การเพิ่มมูลค่าผลผลิต และการแปรรูปผลผลิต (รวมถึงการพัฒนาคุณภาพผลผลิต)",4,[1]original_ver!CJ342="","")</f>
        <v/>
      </c>
      <c r="CM654" s="48"/>
      <c r="CN654" s="48"/>
      <c r="CO654" s="15" t="str" cm="1">
        <f t="array" ref="CO654">_xlfn.IFS([1]original_ver!CN342="ความรู้ทางการเกษตรและการใช้เทคโนโลยีสำหรับการผลิตในฟาร์ม",1,[1]original_ver!CN342="การวางแผนและจัดการฟาร์ม เช่น การเก็บเกี่ยว การเงิน และการวางแผนทางการตลาด",2,[1]original_ver!CN342="การเป็นผู้ประกอบการทางการเกษตร",3,[1]original_ver!CN342="การเพิ่มมูลค่าผลผลิต และการแปรรูปผลผลิต (รวมถึงการพัฒนาคุณภาพผลผลิต)",4,[1]original_ver!CN342="","")</f>
        <v/>
      </c>
      <c r="CP654" s="48"/>
      <c r="CQ654" s="48"/>
      <c r="CR654" s="15" t="str" cm="1">
        <f t="array" ref="CR654">_xlfn.IFS([1]original_ver!CR342="ประยุกต์",1,[1]original_ver!CR342="ไม่ประยุกต์",0,[1]original_ver!CR342="","")</f>
        <v/>
      </c>
      <c r="CS654" s="15" t="str" cm="1">
        <f t="array" ref="CS654">_xlfn.IFS([1]original_ver!CS342="ประยุกต์",1,[1]original_ver!CS342="ไม่ประยุกต์",0,[1]original_ver!CS342="","")</f>
        <v/>
      </c>
      <c r="CT654" s="48"/>
      <c r="CU654" s="15" t="str" cm="1">
        <f t="array" ref="CU654">_xlfn.IFS([1]original_ver!CV342="ประยุกต์",1,[1]original_ver!CV342="ไม่ประยุกต์",0,[1]original_ver!CV342="","")</f>
        <v/>
      </c>
      <c r="CV654" s="48"/>
      <c r="CW654" s="15" t="str" cm="1">
        <f t="array" ref="CW654">_xlfn.IFS([1]original_ver!CY342="ประยุกต์",1,[1]original_ver!CY342="ไม่ประยุกต์",0,[1]original_ver!CY342="","")</f>
        <v/>
      </c>
      <c r="CX654" s="48"/>
      <c r="CY654" s="15" t="str" cm="1">
        <f t="array" ref="CY654">_xlfn.IFS([1]original_ver!DB342="ประยุกต์",1,[1]original_ver!DB342="ไม่ประยุกต์",0,[1]original_ver!DB342="","")</f>
        <v/>
      </c>
      <c r="CZ654" s="48"/>
      <c r="DA654" s="48"/>
      <c r="DB654" s="48"/>
      <c r="DC654" s="48"/>
      <c r="DD654" s="48"/>
      <c r="DE654" s="48"/>
      <c r="DF654" s="48"/>
      <c r="DG654" s="17">
        <v>3</v>
      </c>
      <c r="DH654" s="17">
        <v>3</v>
      </c>
      <c r="DI654" s="17">
        <v>1</v>
      </c>
      <c r="DJ654" s="17">
        <v>2</v>
      </c>
      <c r="DK654" s="48"/>
      <c r="DL654" s="48"/>
      <c r="DM654" s="17">
        <v>2</v>
      </c>
      <c r="DN654" s="17">
        <v>2</v>
      </c>
      <c r="DO654" s="48"/>
      <c r="DP654" s="48"/>
      <c r="DQ654" s="48"/>
      <c r="DR654" s="48"/>
      <c r="DS654" s="49">
        <v>3.4</v>
      </c>
      <c r="DT654" s="49">
        <v>3.6666666666666665</v>
      </c>
      <c r="DU654" s="17">
        <v>3.5</v>
      </c>
      <c r="DV654" s="49">
        <v>1.8</v>
      </c>
      <c r="DW654" s="49">
        <v>1.3333333333333333</v>
      </c>
      <c r="DX654" s="49">
        <v>2.5</v>
      </c>
      <c r="DY654" s="153"/>
      <c r="DZ654" s="25">
        <v>3.8</v>
      </c>
      <c r="EA654" s="25">
        <v>3</v>
      </c>
      <c r="EB654" s="25">
        <v>3.25</v>
      </c>
      <c r="EC654" s="25">
        <v>1.8</v>
      </c>
      <c r="ED654" s="25">
        <v>1.6666666666666667</v>
      </c>
      <c r="EE654">
        <v>2.5</v>
      </c>
    </row>
    <row r="655" spans="1:135" x14ac:dyDescent="0.2">
      <c r="A655">
        <v>327</v>
      </c>
      <c r="AC655">
        <f t="shared" si="56"/>
        <v>0</v>
      </c>
      <c r="AD655" t="e">
        <f t="shared" si="58"/>
        <v>#DIV/0!</v>
      </c>
      <c r="AP655" s="148">
        <f t="shared" si="59"/>
        <v>0</v>
      </c>
      <c r="AQ655" s="148" t="e">
        <f t="shared" si="57"/>
        <v>#DIV/0!</v>
      </c>
      <c r="CI655" s="148" t="e">
        <f t="shared" si="60"/>
        <v>#DIV/0!</v>
      </c>
    </row>
    <row r="656" spans="1:135" x14ac:dyDescent="0.2">
      <c r="A656">
        <v>328</v>
      </c>
      <c r="B656" s="15">
        <v>950</v>
      </c>
      <c r="C656" s="58"/>
      <c r="D656" cm="1">
        <f t="array" ref="D656">_xlfn.IFS([1]original_ver!D343="Participant",1,[1]original_ver!D343="Non-Participant",0,[1]original_ver!D343="","")</f>
        <v>0</v>
      </c>
      <c r="E656" s="15">
        <v>3</v>
      </c>
      <c r="F656" s="17" cm="1">
        <f t="array" ref="F656">_xlfn.IFS([1]original_ver!F343="ชาย",1,[1]original_ver!F343="หญิง",0,[1]original_ver!F343="","")</f>
        <v>0</v>
      </c>
      <c r="G656" s="15">
        <v>42</v>
      </c>
      <c r="H656" s="17" cm="1">
        <f t="array" ref="H656">_xlfn.IFS([1]original_ver!H343="ไม่มีการศึกษา",0,[1]original_ver!H343="ประถมศึกษา",1,[1]original_ver!H343="มัธยมศึกษาตอนต้น",2,[1]original_ver!H343="มัธยมศึกษาตอนปลาย",3,[1]original_ver!H343="อนุปริญญา (ปวช., ปวส., ฝึกหัดครู)",4,[1]original_ver!H343="ปริญญาตรี",5,[1]original_ver!H343="สูงกว่าปริญญาตรี",6,[1]original_ver!H343="","")</f>
        <v>5</v>
      </c>
      <c r="I656" s="17" cm="1">
        <f t="array" ref="I656">_xlfn.IFS([1]original_ver!I343="โสด",1,[1]original_ver!I343="สมรส/อยู่ด้วยกัน",2,[1]original_ver!I343="หย่าร้าง/แยกกันอยู่",3,[1]original_ver!I343="หม้าย",4,[1]original_ver!I343="","")</f>
        <v>2</v>
      </c>
      <c r="J656" s="15">
        <v>5</v>
      </c>
      <c r="K656" s="15">
        <v>17</v>
      </c>
      <c r="L656" s="17" cm="1">
        <f t="array" ref="L656">_xlfn.IFS([1]original_ver!L343="ใช่",1,[1]original_ver!L343="ไม่ใช่",0,[1]original_ver!L343="","")</f>
        <v>0</v>
      </c>
      <c r="M656" s="17" cm="1">
        <f t="array" ref="M656">_xlfn.IFS([1]original_ver!M343="กู้ยืม",1,[1]original_ver!M343="ไม่กู้ยืม",0,[1]original_ver!M343="","")</f>
        <v>1</v>
      </c>
      <c r="N656" s="17">
        <f>IF($O656&gt;1, 1,0)</f>
        <v>1</v>
      </c>
      <c r="O656" s="23">
        <v>250000</v>
      </c>
      <c r="P656" s="17" cm="1">
        <f t="array" ref="P656">_xlfn.IFS([1]original_ver!O343="ใช่",1,[1]original_ver!O343="ไม่ใช่",0,[1]original_ver!O343="","")</f>
        <v>0</v>
      </c>
      <c r="Q656" s="17"/>
      <c r="R656" s="17">
        <v>3</v>
      </c>
      <c r="S656" s="17">
        <v>1</v>
      </c>
      <c r="T656" s="17">
        <v>10</v>
      </c>
      <c r="U656" s="17">
        <v>130000</v>
      </c>
      <c r="V656" s="17">
        <v>1.45</v>
      </c>
      <c r="W656" s="22">
        <f>$U656/$T656</f>
        <v>13000</v>
      </c>
      <c r="X656" s="48"/>
      <c r="Y656" s="48"/>
      <c r="Z656" s="48"/>
      <c r="AA656" s="48"/>
      <c r="AB656" s="48"/>
      <c r="AC656" s="48">
        <f t="shared" si="56"/>
        <v>130000</v>
      </c>
      <c r="AD656">
        <f t="shared" si="58"/>
        <v>13000</v>
      </c>
      <c r="AE656" s="17">
        <v>3</v>
      </c>
      <c r="AF656" s="17">
        <v>1</v>
      </c>
      <c r="AG656" s="17">
        <v>10</v>
      </c>
      <c r="AH656" s="17">
        <v>120000</v>
      </c>
      <c r="AI656" s="17">
        <v>1.5</v>
      </c>
      <c r="AJ656" s="27">
        <f>$AH656/$AG656</f>
        <v>12000</v>
      </c>
      <c r="AK656" s="48"/>
      <c r="AL656" s="48"/>
      <c r="AM656" s="48"/>
      <c r="AN656" s="48"/>
      <c r="AO656" s="48"/>
      <c r="AP656" s="149">
        <f t="shared" si="59"/>
        <v>120000</v>
      </c>
      <c r="AQ656" s="149">
        <f t="shared" si="57"/>
        <v>12000</v>
      </c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9">
        <v>2.25</v>
      </c>
      <c r="CE656" s="49">
        <v>2.6666666666666665</v>
      </c>
      <c r="CF656" s="49">
        <v>2</v>
      </c>
      <c r="CG656" s="49">
        <v>2</v>
      </c>
      <c r="CH656" s="49">
        <v>3</v>
      </c>
      <c r="CI656" s="153">
        <f t="shared" si="60"/>
        <v>2.3833333333333333</v>
      </c>
      <c r="CJ656" s="17">
        <v>1</v>
      </c>
      <c r="CK656" cm="1">
        <f t="array" ref="CK656">_xlfn.IFS([1]original_ver!CH343="จากการเข้าร่วมกิจกรรมอบรม ที่จัดโดยโครงการเกษตรกรปราดเปรื่อง (Smart Farmer)",1,[1]original_ver!CH343="จากการเข้าร่วมกิจกรรมอบรม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ๆ",3,[1]original_ver!CH343="จากการเรียนรู้ผ่านประสบการณ์ของผู้อื่น ได้แก่ เพื่อนบ้าน พี่น้อง เพื่อน และญาติ เป็นต้น",4,[1]original_ver!CH343="ไม่ได้เข้าร่วมกิจกรรมอบรมหรือเรียนรู้ใด ๆ (ข้ามไปข้อ 33)",5)</f>
        <v>5</v>
      </c>
      <c r="CL656" s="15" t="str" cm="1">
        <f t="array" ref="CL656">_xlfn.IFS([1]original_ver!CJ343="ความรู้ทางการเกษตรและการใช้เทคโนโลยีสำหรับการผลิตในฟาร์ม",1,[1]original_ver!CJ343="การวางแผนและจัดการฟาร์ม เช่น การเก็บเกี่ยว การเงิน และการวางแผนทางการตลาด",2,[1]original_ver!CJ343="การเป็นผู้ประกอบการทางการเกษตร",3,[1]original_ver!CJ343="การเพิ่มมูลค่าผลผลิต และการแปรรูปผลผลิต (รวมถึงการพัฒนาคุณภาพผลผลิต)",4,[1]original_ver!CJ343="","")</f>
        <v/>
      </c>
      <c r="CM656" s="48"/>
      <c r="CN656" s="48"/>
      <c r="CO656" s="15" t="str" cm="1">
        <f t="array" ref="CO656">_xlfn.IFS([1]original_ver!CN343="ความรู้ทางการเกษตรและการใช้เทคโนโลยีสำหรับการผลิตในฟาร์ม",1,[1]original_ver!CN343="การวางแผนและจัดการฟาร์ม เช่น การเก็บเกี่ยว การเงิน และการวางแผนทางการตลาด",2,[1]original_ver!CN343="การเป็นผู้ประกอบการทางการเกษตร",3,[1]original_ver!CN343="การเพิ่มมูลค่าผลผลิต และการแปรรูปผลผลิต (รวมถึงการพัฒนาคุณภาพผลผลิต)",4,[1]original_ver!CN343="","")</f>
        <v/>
      </c>
      <c r="CP656" s="48"/>
      <c r="CQ656" s="48"/>
      <c r="CR656" s="15" t="str" cm="1">
        <f t="array" ref="CR656">_xlfn.IFS([1]original_ver!CR343="ประยุกต์",1,[1]original_ver!CR343="ไม่ประยุกต์",0,[1]original_ver!CR343="","")</f>
        <v/>
      </c>
      <c r="CS656" s="15" t="str" cm="1">
        <f t="array" ref="CS656">_xlfn.IFS([1]original_ver!CS343="ประยุกต์",1,[1]original_ver!CS343="ไม่ประยุกต์",0,[1]original_ver!CS343="","")</f>
        <v/>
      </c>
      <c r="CT656" s="48"/>
      <c r="CU656" s="15" t="str" cm="1">
        <f t="array" ref="CU656">_xlfn.IFS([1]original_ver!CV343="ประยุกต์",1,[1]original_ver!CV343="ไม่ประยุกต์",0,[1]original_ver!CV343="","")</f>
        <v/>
      </c>
      <c r="CV656" s="48"/>
      <c r="CW656" s="15" t="str" cm="1">
        <f t="array" ref="CW656">_xlfn.IFS([1]original_ver!CY343="ประยุกต์",1,[1]original_ver!CY343="ไม่ประยุกต์",0,[1]original_ver!CY343="","")</f>
        <v/>
      </c>
      <c r="CX656" s="48"/>
      <c r="CY656" s="15" t="str" cm="1">
        <f t="array" ref="CY656">_xlfn.IFS([1]original_ver!DB343="ประยุกต์",1,[1]original_ver!DB343="ไม่ประยุกต์",0,[1]original_ver!DB343="","")</f>
        <v/>
      </c>
      <c r="CZ656" s="48"/>
      <c r="DA656" s="48"/>
      <c r="DB656" s="48"/>
      <c r="DC656" s="48"/>
      <c r="DD656" s="48"/>
      <c r="DE656" s="48"/>
      <c r="DF656" s="48"/>
      <c r="DG656" s="17">
        <v>2</v>
      </c>
      <c r="DH656" s="17">
        <v>3</v>
      </c>
      <c r="DI656" s="17">
        <v>3</v>
      </c>
      <c r="DJ656" s="17">
        <v>2</v>
      </c>
      <c r="DK656" s="48"/>
      <c r="DL656" s="48"/>
      <c r="DM656" s="17">
        <v>1</v>
      </c>
      <c r="DN656" s="17">
        <v>3</v>
      </c>
      <c r="DO656" s="48"/>
      <c r="DP656" s="48"/>
      <c r="DQ656" s="48"/>
      <c r="DR656" s="48"/>
      <c r="DS656" s="49">
        <v>4</v>
      </c>
      <c r="DT656" s="49">
        <v>3</v>
      </c>
      <c r="DU656" s="17">
        <v>2.5</v>
      </c>
      <c r="DV656" s="49">
        <v>2.2000000000000002</v>
      </c>
      <c r="DW656" s="49">
        <v>2.3333333333333335</v>
      </c>
      <c r="DX656" s="49">
        <v>3.25</v>
      </c>
      <c r="DY656" s="153"/>
      <c r="DZ656" s="25">
        <v>3.6</v>
      </c>
      <c r="EA656" s="25">
        <v>3.3333333333333335</v>
      </c>
      <c r="EB656" s="25">
        <v>2.75</v>
      </c>
      <c r="EC656" s="25">
        <v>2.6</v>
      </c>
      <c r="ED656" s="25">
        <v>2.6666666666666665</v>
      </c>
      <c r="EE656">
        <v>3.75</v>
      </c>
    </row>
    <row r="657" spans="1:135" x14ac:dyDescent="0.2">
      <c r="A657">
        <v>328</v>
      </c>
      <c r="AC657">
        <f t="shared" si="56"/>
        <v>0</v>
      </c>
      <c r="AD657" t="e">
        <f t="shared" si="58"/>
        <v>#DIV/0!</v>
      </c>
      <c r="AP657" s="148">
        <f t="shared" si="59"/>
        <v>0</v>
      </c>
      <c r="AQ657" s="148" t="e">
        <f t="shared" si="57"/>
        <v>#DIV/0!</v>
      </c>
      <c r="CI657" s="148" t="e">
        <f t="shared" si="60"/>
        <v>#DIV/0!</v>
      </c>
    </row>
    <row r="658" spans="1:135" x14ac:dyDescent="0.2">
      <c r="A658">
        <v>329</v>
      </c>
      <c r="B658" s="15">
        <v>951</v>
      </c>
      <c r="C658" s="58"/>
      <c r="D658" cm="1">
        <f t="array" ref="D658">_xlfn.IFS([1]original_ver!D344="Participant",1,[1]original_ver!D344="Non-Participant",0,[1]original_ver!D344="","")</f>
        <v>0</v>
      </c>
      <c r="E658" s="15">
        <v>3</v>
      </c>
      <c r="F658" s="17" cm="1">
        <f t="array" ref="F658">_xlfn.IFS([1]original_ver!F344="ชาย",1,[1]original_ver!F344="หญิง",0,[1]original_ver!F344="","")</f>
        <v>1</v>
      </c>
      <c r="G658" s="15">
        <v>52</v>
      </c>
      <c r="H658" s="17" cm="1">
        <f t="array" ref="H658">_xlfn.IFS([1]original_ver!H344="ไม่มีการศึกษา",0,[1]original_ver!H344="ประถมศึกษา",1,[1]original_ver!H344="มัธยมศึกษาตอนต้น",2,[1]original_ver!H344="มัธยมศึกษาตอนปลาย",3,[1]original_ver!H344="อนุปริญญา (ปวช., ปวส., ฝึกหัดครู)",4,[1]original_ver!H344="ปริญญาตรี",5,[1]original_ver!H344="สูงกว่าปริญญาตรี",6,[1]original_ver!H344="","")</f>
        <v>4</v>
      </c>
      <c r="I658" s="17" cm="1">
        <f t="array" ref="I658">_xlfn.IFS([1]original_ver!I344="โสด",1,[1]original_ver!I344="สมรส/อยู่ด้วยกัน",2,[1]original_ver!I344="หย่าร้าง/แยกกันอยู่",3,[1]original_ver!I344="หม้าย",4,[1]original_ver!I344="","")</f>
        <v>2</v>
      </c>
      <c r="J658" s="15">
        <v>7</v>
      </c>
      <c r="K658" s="15">
        <v>25</v>
      </c>
      <c r="L658" s="17" cm="1">
        <f t="array" ref="L658">_xlfn.IFS([1]original_ver!L344="ใช่",1,[1]original_ver!L344="ไม่ใช่",0,[1]original_ver!L344="","")</f>
        <v>0</v>
      </c>
      <c r="M658" s="17" cm="1">
        <f t="array" ref="M658">_xlfn.IFS([1]original_ver!M344="กู้ยืม",1,[1]original_ver!M344="ไม่กู้ยืม",0,[1]original_ver!M344="","")</f>
        <v>1</v>
      </c>
      <c r="N658" s="17">
        <f>IF($O658&gt;1, 1,0)</f>
        <v>1</v>
      </c>
      <c r="O658" s="23">
        <v>120000</v>
      </c>
      <c r="P658" s="17" cm="1">
        <f t="array" ref="P658">_xlfn.IFS([1]original_ver!O344="ใช่",1,[1]original_ver!O344="ไม่ใช่",0,[1]original_ver!O344="","")</f>
        <v>1</v>
      </c>
      <c r="Q658" s="17"/>
      <c r="R658" s="17">
        <v>1</v>
      </c>
      <c r="S658" s="17">
        <v>1</v>
      </c>
      <c r="T658" s="17">
        <v>90</v>
      </c>
      <c r="U658" s="17">
        <v>76500</v>
      </c>
      <c r="V658" s="53">
        <v>12</v>
      </c>
      <c r="W658" s="20">
        <f>$U658/$T658</f>
        <v>850</v>
      </c>
      <c r="X658" s="48"/>
      <c r="Y658" s="48"/>
      <c r="Z658" s="48"/>
      <c r="AA658" s="48"/>
      <c r="AB658" s="48"/>
      <c r="AC658" s="48">
        <f t="shared" si="56"/>
        <v>76500</v>
      </c>
      <c r="AD658">
        <f t="shared" si="58"/>
        <v>850</v>
      </c>
      <c r="AE658" s="17">
        <v>1</v>
      </c>
      <c r="AF658" s="17">
        <v>1</v>
      </c>
      <c r="AG658" s="17">
        <v>90</v>
      </c>
      <c r="AH658" s="17">
        <v>72000</v>
      </c>
      <c r="AI658" s="18">
        <v>11.5</v>
      </c>
      <c r="AJ658" s="27">
        <f>$AH658/$AG658</f>
        <v>800</v>
      </c>
      <c r="AK658" s="48"/>
      <c r="AL658" s="48"/>
      <c r="AM658" s="48"/>
      <c r="AN658" s="48"/>
      <c r="AO658" s="48"/>
      <c r="AP658" s="149">
        <f t="shared" si="59"/>
        <v>72000</v>
      </c>
      <c r="AQ658" s="149">
        <f t="shared" si="57"/>
        <v>800</v>
      </c>
      <c r="AR658" s="17">
        <v>3</v>
      </c>
      <c r="AS658" s="17">
        <v>1</v>
      </c>
      <c r="AT658" s="17">
        <v>47</v>
      </c>
      <c r="AU658" s="17">
        <v>752000</v>
      </c>
      <c r="AV658" s="17">
        <v>1.3</v>
      </c>
      <c r="AW658" s="17">
        <f>$AU658/$AT658</f>
        <v>16000</v>
      </c>
      <c r="AX658" s="48"/>
      <c r="AY658" s="48"/>
      <c r="AZ658" s="48"/>
      <c r="BA658" s="48"/>
      <c r="BB658" s="48"/>
      <c r="BC658" s="48">
        <f>$AU658+$AZ658</f>
        <v>752000</v>
      </c>
      <c r="BD658" s="48">
        <f>$BC658/$AT658</f>
        <v>16000</v>
      </c>
      <c r="BE658" s="17">
        <v>3</v>
      </c>
      <c r="BF658" s="17">
        <v>1</v>
      </c>
      <c r="BG658" s="17">
        <v>30</v>
      </c>
      <c r="BH658" s="17">
        <v>480000</v>
      </c>
      <c r="BI658" s="17">
        <v>1.4</v>
      </c>
      <c r="BJ658" s="17"/>
      <c r="BK658" s="48"/>
      <c r="BL658" s="48"/>
      <c r="BM658" s="48"/>
      <c r="BN658" s="48"/>
      <c r="BP658" s="48">
        <f>$BH658+$BM658</f>
        <v>480000</v>
      </c>
      <c r="BQ658" s="48"/>
      <c r="BR658" s="48"/>
      <c r="BS658" s="48"/>
      <c r="BT658" s="48"/>
      <c r="BU658" s="48"/>
      <c r="BV658" s="48"/>
      <c r="BW658" s="17"/>
      <c r="BX658" s="48"/>
      <c r="BY658" s="48"/>
      <c r="BZ658" s="48"/>
      <c r="CA658" s="48"/>
      <c r="CB658" s="48"/>
      <c r="CC658" s="17"/>
      <c r="CD658" s="49">
        <v>2</v>
      </c>
      <c r="CE658" s="49">
        <v>2</v>
      </c>
      <c r="CF658" s="49">
        <v>2</v>
      </c>
      <c r="CG658" s="49">
        <v>1</v>
      </c>
      <c r="CH658" s="49">
        <v>2</v>
      </c>
      <c r="CI658" s="153">
        <f t="shared" si="60"/>
        <v>1.8</v>
      </c>
      <c r="CJ658" s="17">
        <v>1</v>
      </c>
      <c r="CK658" cm="1">
        <f t="array" ref="CK658">_xlfn.IFS([1]original_ver!CH344="จากการเข้าร่วมกิจกรรมอบรม ที่จัดโดยโครงการเกษตรกรปราดเปรื่อง (Smart Farmer)",1,[1]original_ver!CH344="จากการเข้าร่วมกิจกรรมอบรม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ๆ",3,[1]original_ver!CH344="จากการเรียนรู้ผ่านประสบการณ์ของผู้อื่น ได้แก่ เพื่อนบ้าน พี่น้อง เพื่อน และญาติ เป็นต้น",4,[1]original_ver!CH344="ไม่ได้เข้าร่วมกิจกรรมอบรมหรือเรียนรู้ใด ๆ (ข้ามไปข้อ 33)",5)</f>
        <v>5</v>
      </c>
      <c r="CL658" s="15" t="str" cm="1">
        <f t="array" ref="CL658">_xlfn.IFS([1]original_ver!CJ344="ความรู้ทางการเกษตรและการใช้เทคโนโลยีสำหรับการผลิตในฟาร์ม",1,[1]original_ver!CJ344="การวางแผนและจัดการฟาร์ม เช่น การเก็บเกี่ยว การเงิน และการวางแผนทางการตลาด",2,[1]original_ver!CJ344="การเป็นผู้ประกอบการทางการเกษตร",3,[1]original_ver!CJ344="การเพิ่มมูลค่าผลผลิต และการแปรรูปผลผลิต (รวมถึงการพัฒนาคุณภาพผลผลิต)",4,[1]original_ver!CJ344="","")</f>
        <v/>
      </c>
      <c r="CM658" s="48"/>
      <c r="CN658" s="48"/>
      <c r="CO658" s="15" t="str" cm="1">
        <f t="array" ref="CO658">_xlfn.IFS([1]original_ver!CN344="ความรู้ทางการเกษตรและการใช้เทคโนโลยีสำหรับการผลิตในฟาร์ม",1,[1]original_ver!CN344="การวางแผนและจัดการฟาร์ม เช่น การเก็บเกี่ยว การเงิน และการวางแผนทางการตลาด",2,[1]original_ver!CN344="การเป็นผู้ประกอบการทางการเกษตร",3,[1]original_ver!CN344="การเพิ่มมูลค่าผลผลิต และการแปรรูปผลผลิต (รวมถึงการพัฒนาคุณภาพผลผลิต)",4,[1]original_ver!CN344="","")</f>
        <v/>
      </c>
      <c r="CP658" s="48"/>
      <c r="CQ658" s="48"/>
      <c r="CR658" s="15" t="str" cm="1">
        <f t="array" ref="CR658">_xlfn.IFS([1]original_ver!CR344="ประยุกต์",1,[1]original_ver!CR344="ไม่ประยุกต์",0,[1]original_ver!CR344="","")</f>
        <v/>
      </c>
      <c r="CS658" s="15" t="str" cm="1">
        <f t="array" ref="CS658">_xlfn.IFS([1]original_ver!CS344="ประยุกต์",1,[1]original_ver!CS344="ไม่ประยุกต์",0,[1]original_ver!CS344="","")</f>
        <v/>
      </c>
      <c r="CT658" s="48"/>
      <c r="CU658" s="15" t="str" cm="1">
        <f t="array" ref="CU658">_xlfn.IFS([1]original_ver!CV344="ประยุกต์",1,[1]original_ver!CV344="ไม่ประยุกต์",0,[1]original_ver!CV344="","")</f>
        <v/>
      </c>
      <c r="CV658" s="48"/>
      <c r="CW658" s="15" t="str" cm="1">
        <f t="array" ref="CW658">_xlfn.IFS([1]original_ver!CY344="ประยุกต์",1,[1]original_ver!CY344="ไม่ประยุกต์",0,[1]original_ver!CY344="","")</f>
        <v/>
      </c>
      <c r="CX658" s="48"/>
      <c r="CY658" s="15" t="str" cm="1">
        <f t="array" ref="CY658">_xlfn.IFS([1]original_ver!DB344="ประยุกต์",1,[1]original_ver!DB344="ไม่ประยุกต์",0,[1]original_ver!DB344="","")</f>
        <v/>
      </c>
      <c r="CZ658" s="48"/>
      <c r="DA658" s="48">
        <v>0</v>
      </c>
      <c r="DB658" s="48">
        <v>0</v>
      </c>
      <c r="DC658" s="48">
        <v>0</v>
      </c>
      <c r="DD658" s="48">
        <v>0</v>
      </c>
      <c r="DE658" s="48">
        <v>0</v>
      </c>
      <c r="DF658" s="48">
        <v>0</v>
      </c>
      <c r="DG658" s="17">
        <v>3</v>
      </c>
      <c r="DH658" s="17">
        <v>3</v>
      </c>
      <c r="DI658" s="17">
        <v>2</v>
      </c>
      <c r="DJ658" s="17">
        <v>3</v>
      </c>
      <c r="DK658" s="48"/>
      <c r="DL658" s="48"/>
      <c r="DM658" s="17">
        <v>1</v>
      </c>
      <c r="DN658" s="17">
        <v>2</v>
      </c>
      <c r="DO658" s="48"/>
      <c r="DP658" s="48"/>
      <c r="DQ658" s="48"/>
      <c r="DR658" s="48"/>
      <c r="DS658" s="49">
        <v>3.2</v>
      </c>
      <c r="DT658" s="49">
        <v>3.3333333333333335</v>
      </c>
      <c r="DU658" s="17">
        <v>2.5</v>
      </c>
      <c r="DV658" s="49">
        <v>2.6</v>
      </c>
      <c r="DW658" s="49">
        <v>2.3333333333333335</v>
      </c>
      <c r="DX658" s="49">
        <v>3</v>
      </c>
      <c r="DY658" s="153"/>
      <c r="DZ658" s="25">
        <v>3.4</v>
      </c>
      <c r="EA658" s="25">
        <v>4</v>
      </c>
      <c r="EB658" s="25">
        <v>3.25</v>
      </c>
      <c r="EC658" s="25">
        <v>2.8</v>
      </c>
      <c r="ED658" s="25">
        <v>2.6666666666666665</v>
      </c>
      <c r="EE658">
        <v>4</v>
      </c>
    </row>
    <row r="659" spans="1:135" x14ac:dyDescent="0.2">
      <c r="A659">
        <v>329</v>
      </c>
      <c r="AC659">
        <f t="shared" si="56"/>
        <v>0</v>
      </c>
      <c r="AD659" t="e">
        <f t="shared" si="58"/>
        <v>#DIV/0!</v>
      </c>
      <c r="AP659" s="148">
        <f t="shared" si="59"/>
        <v>0</v>
      </c>
      <c r="AQ659" s="148" t="e">
        <f t="shared" si="57"/>
        <v>#DIV/0!</v>
      </c>
      <c r="CI659" s="148" t="e">
        <f t="shared" si="60"/>
        <v>#DIV/0!</v>
      </c>
    </row>
    <row r="660" spans="1:135" x14ac:dyDescent="0.2">
      <c r="A660">
        <v>330</v>
      </c>
      <c r="B660" s="15">
        <v>952</v>
      </c>
      <c r="C660" s="58"/>
      <c r="D660" cm="1">
        <f t="array" ref="D660">_xlfn.IFS([1]original_ver!D345="Participant",1,[1]original_ver!D345="Non-Participant",0,[1]original_ver!D345="","")</f>
        <v>0</v>
      </c>
      <c r="E660" s="15">
        <v>3</v>
      </c>
      <c r="F660" s="17" cm="1">
        <f t="array" ref="F660">_xlfn.IFS([1]original_ver!F345="ชาย",1,[1]original_ver!F345="หญิง",0,[1]original_ver!F345="","")</f>
        <v>1</v>
      </c>
      <c r="G660" s="15">
        <v>48</v>
      </c>
      <c r="H660" s="17" cm="1">
        <f t="array" ref="H660">_xlfn.IFS([1]original_ver!H345="ไม่มีการศึกษา",0,[1]original_ver!H345="ประถมศึกษา",1,[1]original_ver!H345="มัธยมศึกษาตอนต้น",2,[1]original_ver!H345="มัธยมศึกษาตอนปลาย",3,[1]original_ver!H345="อนุปริญญา (ปวช., ปวส., ฝึกหัดครู)",4,[1]original_ver!H345="ปริญญาตรี",5,[1]original_ver!H345="สูงกว่าปริญญาตรี",6,[1]original_ver!H345="","")</f>
        <v>4</v>
      </c>
      <c r="I660" s="17" cm="1">
        <f t="array" ref="I660">_xlfn.IFS([1]original_ver!I345="โสด",1,[1]original_ver!I345="สมรส/อยู่ด้วยกัน",2,[1]original_ver!I345="หย่าร้าง/แยกกันอยู่",3,[1]original_ver!I345="หม้าย",4,[1]original_ver!I345="","")</f>
        <v>2</v>
      </c>
      <c r="J660" s="15">
        <v>5</v>
      </c>
      <c r="K660" s="15">
        <v>18</v>
      </c>
      <c r="L660" s="17" cm="1">
        <f t="array" ref="L660">_xlfn.IFS([1]original_ver!L345="ใช่",1,[1]original_ver!L345="ไม่ใช่",0,[1]original_ver!L345="","")</f>
        <v>0</v>
      </c>
      <c r="M660" s="17" cm="1">
        <f t="array" ref="M660">_xlfn.IFS([1]original_ver!M345="กู้ยืม",1,[1]original_ver!M345="ไม่กู้ยืม",0,[1]original_ver!M345="","")</f>
        <v>1</v>
      </c>
      <c r="N660" s="17">
        <f>IF($O660&gt;1, 1,0)</f>
        <v>1</v>
      </c>
      <c r="O660" s="23">
        <v>200000</v>
      </c>
      <c r="P660" s="17" cm="1">
        <f t="array" ref="P660">_xlfn.IFS([1]original_ver!O345="ใช่",1,[1]original_ver!O345="ไม่ใช่",0,[1]original_ver!O345="","")</f>
        <v>0</v>
      </c>
      <c r="Q660" s="17"/>
      <c r="R660" s="17">
        <v>3</v>
      </c>
      <c r="S660" s="17">
        <v>1</v>
      </c>
      <c r="T660" s="17">
        <v>25</v>
      </c>
      <c r="U660" s="17">
        <v>300000</v>
      </c>
      <c r="V660" s="17">
        <v>1.4</v>
      </c>
      <c r="W660" s="22">
        <f>$U660/$T660</f>
        <v>12000</v>
      </c>
      <c r="X660" s="48"/>
      <c r="Y660" s="48"/>
      <c r="Z660" s="48"/>
      <c r="AA660" s="48"/>
      <c r="AB660" s="48"/>
      <c r="AC660" s="48">
        <f t="shared" si="56"/>
        <v>300000</v>
      </c>
      <c r="AD660">
        <f t="shared" si="58"/>
        <v>12000</v>
      </c>
      <c r="AE660" s="17">
        <v>3</v>
      </c>
      <c r="AF660" s="17">
        <v>1</v>
      </c>
      <c r="AG660" s="17">
        <v>25</v>
      </c>
      <c r="AH660" s="17">
        <v>287500</v>
      </c>
      <c r="AI660" s="17">
        <v>1.5</v>
      </c>
      <c r="AJ660" s="27">
        <f>$AH660/$AG660</f>
        <v>11500</v>
      </c>
      <c r="AK660" s="48"/>
      <c r="AL660" s="48"/>
      <c r="AM660" s="48"/>
      <c r="AN660" s="48"/>
      <c r="AO660" s="48"/>
      <c r="AP660" s="149">
        <f t="shared" si="59"/>
        <v>287500</v>
      </c>
      <c r="AQ660" s="149">
        <f t="shared" si="57"/>
        <v>11500</v>
      </c>
      <c r="AR660" s="17">
        <v>1</v>
      </c>
      <c r="AS660" s="17">
        <v>1</v>
      </c>
      <c r="AT660" s="17">
        <v>10</v>
      </c>
      <c r="AU660" s="17">
        <v>8000</v>
      </c>
      <c r="AV660" s="17">
        <v>12</v>
      </c>
      <c r="AW660" s="17">
        <f>$AU660/$AT660</f>
        <v>800</v>
      </c>
      <c r="AX660" s="48"/>
      <c r="AY660" s="48"/>
      <c r="AZ660" s="48"/>
      <c r="BA660" s="48"/>
      <c r="BB660" s="48"/>
      <c r="BC660" s="48">
        <f>$AU660+$AZ660</f>
        <v>8000</v>
      </c>
      <c r="BD660" s="48">
        <f>$BC660/$AT660</f>
        <v>800</v>
      </c>
      <c r="BE660" s="17">
        <v>1</v>
      </c>
      <c r="BF660" s="17">
        <v>1</v>
      </c>
      <c r="BG660" s="17">
        <v>10</v>
      </c>
      <c r="BH660" s="17">
        <v>8000</v>
      </c>
      <c r="BI660" s="17">
        <v>10.5</v>
      </c>
      <c r="BJ660" s="17"/>
      <c r="BK660" s="48"/>
      <c r="BL660" s="48"/>
      <c r="BM660" s="48"/>
      <c r="BN660" s="48"/>
      <c r="BP660" s="48">
        <f>$BH660+$BM660</f>
        <v>8000</v>
      </c>
      <c r="BQ660" s="48"/>
      <c r="BR660" s="48"/>
      <c r="BS660" s="48"/>
      <c r="BT660" s="48"/>
      <c r="BU660" s="48"/>
      <c r="BV660" s="48"/>
      <c r="BW660" s="17"/>
      <c r="BX660" s="48"/>
      <c r="BY660" s="48"/>
      <c r="BZ660" s="48"/>
      <c r="CA660" s="48"/>
      <c r="CB660" s="48"/>
      <c r="CC660" s="17"/>
      <c r="CD660" s="49">
        <v>2.5</v>
      </c>
      <c r="CE660" s="49">
        <v>1.6666666666666667</v>
      </c>
      <c r="CF660" s="49">
        <v>2.3333333333333335</v>
      </c>
      <c r="CG660" s="49">
        <v>1.5</v>
      </c>
      <c r="CH660" s="49">
        <v>2</v>
      </c>
      <c r="CI660" s="153">
        <f t="shared" si="60"/>
        <v>2</v>
      </c>
      <c r="CJ660" s="17">
        <v>1</v>
      </c>
      <c r="CK660" cm="1">
        <f t="array" ref="CK660">_xlfn.IFS([1]original_ver!CH345="จากการเข้าร่วมกิจกรรมอบรม ที่จัดโดยโครงการเกษตรกรปราดเปรื่อง (Smart Farmer)",1,[1]original_ver!CH345="จากการเข้าร่วมกิจกรรมอบรม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ๆ",3,[1]original_ver!CH345="จากการเรียนรู้ผ่านประสบการณ์ของผู้อื่น ได้แก่ เพื่อนบ้าน พี่น้อง เพื่อน และญาติ เป็นต้น",4,[1]original_ver!CH345="ไม่ได้เข้าร่วมกิจกรรมอบรมหรือเรียนรู้ใด ๆ (ข้ามไปข้อ 33)",5)</f>
        <v>5</v>
      </c>
      <c r="CL660" s="15" t="str" cm="1">
        <f t="array" ref="CL660">_xlfn.IFS([1]original_ver!CJ345="ความรู้ทางการเกษตรและการใช้เทคโนโลยีสำหรับการผลิตในฟาร์ม",1,[1]original_ver!CJ345="การวางแผนและจัดการฟาร์ม เช่น การเก็บเกี่ยว การเงิน และการวางแผนทางการตลาด",2,[1]original_ver!CJ345="การเป็นผู้ประกอบการทางการเกษตร",3,[1]original_ver!CJ345="การเพิ่มมูลค่าผลผลิต และการแปรรูปผลผลิต (รวมถึงการพัฒนาคุณภาพผลผลิต)",4,[1]original_ver!CJ345="","")</f>
        <v/>
      </c>
      <c r="CM660" s="48"/>
      <c r="CN660" s="48"/>
      <c r="CO660" s="15" t="str" cm="1">
        <f t="array" ref="CO660">_xlfn.IFS([1]original_ver!CN345="ความรู้ทางการเกษตรและการใช้เทคโนโลยีสำหรับการผลิตในฟาร์ม",1,[1]original_ver!CN345="การวางแผนและจัดการฟาร์ม เช่น การเก็บเกี่ยว การเงิน และการวางแผนทางการตลาด",2,[1]original_ver!CN345="การเป็นผู้ประกอบการทางการเกษตร",3,[1]original_ver!CN345="การเพิ่มมูลค่าผลผลิต และการแปรรูปผลผลิต (รวมถึงการพัฒนาคุณภาพผลผลิต)",4,[1]original_ver!CN345="","")</f>
        <v/>
      </c>
      <c r="CP660" s="48"/>
      <c r="CQ660" s="48"/>
      <c r="CR660" s="15" t="str" cm="1">
        <f t="array" ref="CR660">_xlfn.IFS([1]original_ver!CR345="ประยุกต์",1,[1]original_ver!CR345="ไม่ประยุกต์",0,[1]original_ver!CR345="","")</f>
        <v/>
      </c>
      <c r="CS660" s="15" t="str" cm="1">
        <f t="array" ref="CS660">_xlfn.IFS([1]original_ver!CS345="ประยุกต์",1,[1]original_ver!CS345="ไม่ประยุกต์",0,[1]original_ver!CS345="","")</f>
        <v/>
      </c>
      <c r="CT660" s="48"/>
      <c r="CU660" s="15" t="str" cm="1">
        <f t="array" ref="CU660">_xlfn.IFS([1]original_ver!CV345="ประยุกต์",1,[1]original_ver!CV345="ไม่ประยุกต์",0,[1]original_ver!CV345="","")</f>
        <v/>
      </c>
      <c r="CV660" s="48"/>
      <c r="CW660" s="15" t="str" cm="1">
        <f t="array" ref="CW660">_xlfn.IFS([1]original_ver!CY345="ประยุกต์",1,[1]original_ver!CY345="ไม่ประยุกต์",0,[1]original_ver!CY345="","")</f>
        <v/>
      </c>
      <c r="CX660" s="48"/>
      <c r="CY660" s="15" t="str" cm="1">
        <f t="array" ref="CY660">_xlfn.IFS([1]original_ver!DB345="ประยุกต์",1,[1]original_ver!DB345="ไม่ประยุกต์",0,[1]original_ver!DB345="","")</f>
        <v/>
      </c>
      <c r="CZ660" s="48"/>
      <c r="DA660" s="48">
        <v>0</v>
      </c>
      <c r="DB660" s="48">
        <v>0</v>
      </c>
      <c r="DC660" s="48">
        <v>0</v>
      </c>
      <c r="DD660" s="48">
        <v>0</v>
      </c>
      <c r="DE660" s="48">
        <v>0</v>
      </c>
      <c r="DF660" s="48">
        <v>0</v>
      </c>
      <c r="DG660" s="17">
        <v>2</v>
      </c>
      <c r="DH660" s="17">
        <v>1</v>
      </c>
      <c r="DI660" s="17">
        <v>3</v>
      </c>
      <c r="DJ660" s="17">
        <v>1</v>
      </c>
      <c r="DK660" s="48"/>
      <c r="DL660" s="48"/>
      <c r="DM660" s="17">
        <v>1</v>
      </c>
      <c r="DN660" s="17">
        <v>1</v>
      </c>
      <c r="DO660" s="48"/>
      <c r="DP660" s="48"/>
      <c r="DQ660" s="48"/>
      <c r="DR660" s="48"/>
      <c r="DS660" s="49">
        <v>2.8</v>
      </c>
      <c r="DT660" s="49">
        <v>3.6666666666666665</v>
      </c>
      <c r="DU660" s="17">
        <v>3.25</v>
      </c>
      <c r="DV660" s="49">
        <v>3</v>
      </c>
      <c r="DW660" s="49">
        <v>2.3333333333333335</v>
      </c>
      <c r="DX660" s="49">
        <v>3.5</v>
      </c>
      <c r="DY660" s="153"/>
      <c r="DZ660" s="25">
        <v>3.4</v>
      </c>
      <c r="EA660" s="25">
        <v>4</v>
      </c>
      <c r="EB660" s="25">
        <v>3.75</v>
      </c>
      <c r="EC660" s="25">
        <v>3.8</v>
      </c>
      <c r="ED660" s="25">
        <v>2.6666666666666665</v>
      </c>
      <c r="EE660">
        <v>3.5</v>
      </c>
    </row>
    <row r="661" spans="1:135" x14ac:dyDescent="0.2">
      <c r="A661">
        <v>330</v>
      </c>
      <c r="AC661">
        <f t="shared" si="56"/>
        <v>0</v>
      </c>
      <c r="AD661" t="e">
        <f t="shared" si="58"/>
        <v>#DIV/0!</v>
      </c>
      <c r="AP661" s="148">
        <f t="shared" si="59"/>
        <v>0</v>
      </c>
      <c r="AQ661" s="148" t="e">
        <f t="shared" si="57"/>
        <v>#DIV/0!</v>
      </c>
      <c r="CI661" s="148" t="e">
        <f t="shared" si="60"/>
        <v>#DIV/0!</v>
      </c>
    </row>
    <row r="662" spans="1:135" x14ac:dyDescent="0.2">
      <c r="A662">
        <v>331</v>
      </c>
      <c r="B662" s="15">
        <v>953</v>
      </c>
      <c r="C662" s="58"/>
      <c r="D662" cm="1">
        <f t="array" ref="D662">_xlfn.IFS([1]original_ver!D346="Participant",1,[1]original_ver!D346="Non-Participant",0,[1]original_ver!D346="","")</f>
        <v>0</v>
      </c>
      <c r="E662" s="15">
        <v>3</v>
      </c>
      <c r="F662" s="17" cm="1">
        <f t="array" ref="F662">_xlfn.IFS([1]original_ver!F346="ชาย",1,[1]original_ver!F346="หญิง",0,[1]original_ver!F346="","")</f>
        <v>1</v>
      </c>
      <c r="G662" s="15">
        <v>44</v>
      </c>
      <c r="H662" s="17" cm="1">
        <f t="array" ref="H662">_xlfn.IFS([1]original_ver!H346="ไม่มีการศึกษา",0,[1]original_ver!H346="ประถมศึกษา",1,[1]original_ver!H346="มัธยมศึกษาตอนต้น",2,[1]original_ver!H346="มัธยมศึกษาตอนปลาย",3,[1]original_ver!H346="อนุปริญญา (ปวช., ปวส., ฝึกหัดครู)",4,[1]original_ver!H346="ปริญญาตรี",5,[1]original_ver!H346="สูงกว่าปริญญาตรี",6,[1]original_ver!H346="","")</f>
        <v>4</v>
      </c>
      <c r="I662" s="17" cm="1">
        <f t="array" ref="I662">_xlfn.IFS([1]original_ver!I346="โสด",1,[1]original_ver!I346="สมรส/อยู่ด้วยกัน",2,[1]original_ver!I346="หย่าร้าง/แยกกันอยู่",3,[1]original_ver!I346="หม้าย",4,[1]original_ver!I346="","")</f>
        <v>2</v>
      </c>
      <c r="J662" s="15">
        <v>4</v>
      </c>
      <c r="K662" s="15">
        <v>15</v>
      </c>
      <c r="L662" s="17" cm="1">
        <f t="array" ref="L662">_xlfn.IFS([1]original_ver!L346="ใช่",1,[1]original_ver!L346="ไม่ใช่",0,[1]original_ver!L346="","")</f>
        <v>0</v>
      </c>
      <c r="M662" s="17" cm="1">
        <f t="array" ref="M662">_xlfn.IFS([1]original_ver!M346="กู้ยืม",1,[1]original_ver!M346="ไม่กู้ยืม",0,[1]original_ver!M346="","")</f>
        <v>1</v>
      </c>
      <c r="N662" s="17">
        <f>IF($O662&gt;1, 1,0)</f>
        <v>1</v>
      </c>
      <c r="O662" s="23">
        <v>200000</v>
      </c>
      <c r="P662" s="17" cm="1">
        <f t="array" ref="P662">_xlfn.IFS([1]original_ver!O346="ใช่",1,[1]original_ver!O346="ไม่ใช่",0,[1]original_ver!O346="","")</f>
        <v>1</v>
      </c>
      <c r="Q662" s="17"/>
      <c r="R662" s="17">
        <v>3</v>
      </c>
      <c r="S662" s="17">
        <v>1</v>
      </c>
      <c r="T662" s="17">
        <v>60</v>
      </c>
      <c r="U662" s="17">
        <v>700000</v>
      </c>
      <c r="V662" s="17">
        <v>1.45</v>
      </c>
      <c r="W662" s="22">
        <f>$U662/$T662</f>
        <v>11666.666666666666</v>
      </c>
      <c r="X662" s="48"/>
      <c r="Y662" s="48"/>
      <c r="Z662" s="48"/>
      <c r="AA662" s="48"/>
      <c r="AB662" s="48"/>
      <c r="AC662" s="48">
        <f t="shared" si="56"/>
        <v>700000</v>
      </c>
      <c r="AD662">
        <f t="shared" si="58"/>
        <v>11666.666666666666</v>
      </c>
      <c r="AE662" s="17">
        <v>3</v>
      </c>
      <c r="AF662" s="17">
        <v>1</v>
      </c>
      <c r="AG662" s="17">
        <v>60</v>
      </c>
      <c r="AH662" s="17">
        <v>650000</v>
      </c>
      <c r="AI662" s="17">
        <v>1.5</v>
      </c>
      <c r="AJ662" s="27">
        <f>$AH662/$AG662</f>
        <v>10833.333333333334</v>
      </c>
      <c r="AK662" s="48"/>
      <c r="AL662" s="48"/>
      <c r="AM662" s="48"/>
      <c r="AN662" s="48"/>
      <c r="AO662" s="48"/>
      <c r="AP662" s="149">
        <f t="shared" si="59"/>
        <v>650000</v>
      </c>
      <c r="AQ662" s="149">
        <f t="shared" si="57"/>
        <v>10833.333333333334</v>
      </c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9">
        <v>1.5</v>
      </c>
      <c r="CE662" s="49">
        <v>2.3333333333333335</v>
      </c>
      <c r="CF662" s="49">
        <v>2</v>
      </c>
      <c r="CG662" s="49">
        <v>2</v>
      </c>
      <c r="CH662" s="49">
        <v>2.5</v>
      </c>
      <c r="CI662" s="153">
        <f t="shared" si="60"/>
        <v>2.0666666666666669</v>
      </c>
      <c r="CJ662" s="17">
        <v>3</v>
      </c>
      <c r="CK662" cm="1">
        <f t="array" ref="CK662">_xlfn.IFS([1]original_ver!CH346="จากการเข้าร่วมกิจกรรมอบรม ที่จัดโดยโครงการเกษตรกรปราดเปรื่อง (Smart Farmer)",1,[1]original_ver!CH346="จากการเข้าร่วมกิจกรรมอบรม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ๆ",3,[1]original_ver!CH346="จากการเรียนรู้ผ่านประสบการณ์ของผู้อื่น ได้แก่ เพื่อนบ้าน พี่น้อง เพื่อน และญาติ เป็นต้น",4,[1]original_ver!CH346="ไม่ได้เข้าร่วมกิจกรรมอบรมหรือเรียนรู้ใด ๆ (ข้ามไปข้อ 33)",5)</f>
        <v>5</v>
      </c>
      <c r="CL662" s="15" t="str" cm="1">
        <f t="array" ref="CL662">_xlfn.IFS([1]original_ver!CJ346="ความรู้ทางการเกษตรและการใช้เทคโนโลยีสำหรับการผลิตในฟาร์ม",1,[1]original_ver!CJ346="การวางแผนและจัดการฟาร์ม เช่น การเก็บเกี่ยว การเงิน และการวางแผนทางการตลาด",2,[1]original_ver!CJ346="การเป็นผู้ประกอบการทางการเกษตร",3,[1]original_ver!CJ346="การเพิ่มมูลค่าผลผลิต และการแปรรูปผลผลิต (รวมถึงการพัฒนาคุณภาพผลผลิต)",4,[1]original_ver!CJ346="","")</f>
        <v/>
      </c>
      <c r="CM662" s="48"/>
      <c r="CN662" s="48"/>
      <c r="CO662" s="15" t="str" cm="1">
        <f t="array" ref="CO662">_xlfn.IFS([1]original_ver!CN346="ความรู้ทางการเกษตรและการใช้เทคโนโลยีสำหรับการผลิตในฟาร์ม",1,[1]original_ver!CN346="การวางแผนและจัดการฟาร์ม เช่น การเก็บเกี่ยว การเงิน และการวางแผนทางการตลาด",2,[1]original_ver!CN346="การเป็นผู้ประกอบการทางการเกษตร",3,[1]original_ver!CN346="การเพิ่มมูลค่าผลผลิต และการแปรรูปผลผลิต (รวมถึงการพัฒนาคุณภาพผลผลิต)",4,[1]original_ver!CN346="","")</f>
        <v/>
      </c>
      <c r="CP662" s="48"/>
      <c r="CQ662" s="48"/>
      <c r="CR662" s="15" t="str" cm="1">
        <f t="array" ref="CR662">_xlfn.IFS([1]original_ver!CR346="ประยุกต์",1,[1]original_ver!CR346="ไม่ประยุกต์",0,[1]original_ver!CR346="","")</f>
        <v/>
      </c>
      <c r="CS662" s="15" t="str" cm="1">
        <f t="array" ref="CS662">_xlfn.IFS([1]original_ver!CS346="ประยุกต์",1,[1]original_ver!CS346="ไม่ประยุกต์",0,[1]original_ver!CS346="","")</f>
        <v/>
      </c>
      <c r="CT662" s="48"/>
      <c r="CU662" s="15" t="str" cm="1">
        <f t="array" ref="CU662">_xlfn.IFS([1]original_ver!CV346="ประยุกต์",1,[1]original_ver!CV346="ไม่ประยุกต์",0,[1]original_ver!CV346="","")</f>
        <v/>
      </c>
      <c r="CV662" s="48"/>
      <c r="CW662" s="15" t="str" cm="1">
        <f t="array" ref="CW662">_xlfn.IFS([1]original_ver!CY346="ประยุกต์",1,[1]original_ver!CY346="ไม่ประยุกต์",0,[1]original_ver!CY346="","")</f>
        <v/>
      </c>
      <c r="CX662" s="48"/>
      <c r="CY662" s="15" t="str" cm="1">
        <f t="array" ref="CY662">_xlfn.IFS([1]original_ver!DB346="ประยุกต์",1,[1]original_ver!DB346="ไม่ประยุกต์",0,[1]original_ver!DB346="","")</f>
        <v/>
      </c>
      <c r="CZ662" s="48"/>
      <c r="DA662" s="48"/>
      <c r="DB662" s="48"/>
      <c r="DC662" s="48"/>
      <c r="DD662" s="48"/>
      <c r="DE662" s="48"/>
      <c r="DF662" s="48"/>
      <c r="DG662" s="17">
        <v>3</v>
      </c>
      <c r="DH662" s="17">
        <v>3</v>
      </c>
      <c r="DI662" s="48"/>
      <c r="DJ662" s="48"/>
      <c r="DK662" s="17">
        <v>2</v>
      </c>
      <c r="DL662" s="17">
        <v>3</v>
      </c>
      <c r="DM662" s="17">
        <v>1</v>
      </c>
      <c r="DN662" s="17">
        <v>1</v>
      </c>
      <c r="DO662" s="48"/>
      <c r="DP662" s="48"/>
      <c r="DQ662" s="48"/>
      <c r="DR662" s="48"/>
      <c r="DS662" s="49">
        <v>3.4</v>
      </c>
      <c r="DT662" s="49">
        <v>4</v>
      </c>
      <c r="DU662" s="17">
        <v>4</v>
      </c>
      <c r="DV662" s="49">
        <v>2.8</v>
      </c>
      <c r="DW662" s="49">
        <v>3.3333333333333335</v>
      </c>
      <c r="DX662" s="49">
        <v>3.25</v>
      </c>
      <c r="DY662" s="153"/>
      <c r="DZ662" s="25">
        <v>3.8</v>
      </c>
      <c r="EA662" s="25">
        <v>4.333333333333333</v>
      </c>
      <c r="EB662" s="25">
        <v>3.75</v>
      </c>
      <c r="EC662" s="25">
        <v>3.8</v>
      </c>
      <c r="ED662" s="25">
        <v>2.6666666666666665</v>
      </c>
      <c r="EE662">
        <v>3.5</v>
      </c>
    </row>
    <row r="663" spans="1:135" x14ac:dyDescent="0.2">
      <c r="A663">
        <v>331</v>
      </c>
      <c r="AC663">
        <f t="shared" si="56"/>
        <v>0</v>
      </c>
      <c r="AD663" t="e">
        <f t="shared" si="58"/>
        <v>#DIV/0!</v>
      </c>
      <c r="AP663" s="148">
        <f t="shared" si="59"/>
        <v>0</v>
      </c>
      <c r="AQ663" s="148" t="e">
        <f t="shared" si="57"/>
        <v>#DIV/0!</v>
      </c>
      <c r="CI663" s="148" t="e">
        <f t="shared" si="60"/>
        <v>#DIV/0!</v>
      </c>
    </row>
    <row r="664" spans="1:135" x14ac:dyDescent="0.2">
      <c r="A664">
        <v>332</v>
      </c>
      <c r="B664" s="15">
        <v>954</v>
      </c>
      <c r="C664" s="58"/>
      <c r="D664" cm="1">
        <f t="array" ref="D664">_xlfn.IFS([1]original_ver!D347="Participant",1,[1]original_ver!D347="Non-Participant",0,[1]original_ver!D347="","")</f>
        <v>0</v>
      </c>
      <c r="E664" s="15">
        <v>3</v>
      </c>
      <c r="F664" s="17" cm="1">
        <f t="array" ref="F664">_xlfn.IFS([1]original_ver!F347="ชาย",1,[1]original_ver!F347="หญิง",0,[1]original_ver!F347="","")</f>
        <v>0</v>
      </c>
      <c r="G664" s="15">
        <v>43</v>
      </c>
      <c r="H664" s="17" cm="1">
        <f t="array" ref="H664">_xlfn.IFS([1]original_ver!H347="ไม่มีการศึกษา",0,[1]original_ver!H347="ประถมศึกษา",1,[1]original_ver!H347="มัธยมศึกษาตอนต้น",2,[1]original_ver!H347="มัธยมศึกษาตอนปลาย",3,[1]original_ver!H347="อนุปริญญา (ปวช., ปวส., ฝึกหัดครู)",4,[1]original_ver!H347="ปริญญาตรี",5,[1]original_ver!H347="สูงกว่าปริญญาตรี",6,[1]original_ver!H347="","")</f>
        <v>4</v>
      </c>
      <c r="I664" s="17" cm="1">
        <f t="array" ref="I664">_xlfn.IFS([1]original_ver!I347="โสด",1,[1]original_ver!I347="สมรส/อยู่ด้วยกัน",2,[1]original_ver!I347="หย่าร้าง/แยกกันอยู่",3,[1]original_ver!I347="หม้าย",4,[1]original_ver!I347="","")</f>
        <v>2</v>
      </c>
      <c r="J664" s="15">
        <v>5</v>
      </c>
      <c r="K664" s="15">
        <v>12</v>
      </c>
      <c r="L664" s="17" cm="1">
        <f t="array" ref="L664">_xlfn.IFS([1]original_ver!L347="ใช่",1,[1]original_ver!L347="ไม่ใช่",0,[1]original_ver!L347="","")</f>
        <v>0</v>
      </c>
      <c r="M664" s="17" cm="1">
        <f t="array" ref="M664">_xlfn.IFS([1]original_ver!M347="กู้ยืม",1,[1]original_ver!M347="ไม่กู้ยืม",0,[1]original_ver!M347="","")</f>
        <v>1</v>
      </c>
      <c r="N664" s="17">
        <f>IF($O664&gt;1, 1,0)</f>
        <v>0</v>
      </c>
      <c r="O664" s="26"/>
      <c r="P664" s="17" cm="1">
        <f t="array" ref="P664">_xlfn.IFS([1]original_ver!O347="ใช่",1,[1]original_ver!O347="ไม่ใช่",0,[1]original_ver!O347="","")</f>
        <v>0</v>
      </c>
      <c r="Q664" s="17"/>
      <c r="R664" s="17">
        <v>3</v>
      </c>
      <c r="S664" s="17">
        <v>1</v>
      </c>
      <c r="T664" s="17">
        <v>55</v>
      </c>
      <c r="U664" s="17">
        <v>610000</v>
      </c>
      <c r="V664" s="17">
        <v>1.45</v>
      </c>
      <c r="W664" s="22">
        <f>$U664/$T664</f>
        <v>11090.90909090909</v>
      </c>
      <c r="X664" s="48"/>
      <c r="Y664" s="48"/>
      <c r="Z664" s="48"/>
      <c r="AA664" s="48"/>
      <c r="AB664" s="48"/>
      <c r="AC664" s="48">
        <f t="shared" si="56"/>
        <v>610000</v>
      </c>
      <c r="AD664">
        <f t="shared" si="58"/>
        <v>11090.90909090909</v>
      </c>
      <c r="AE664" s="17">
        <v>3</v>
      </c>
      <c r="AF664" s="17">
        <v>1</v>
      </c>
      <c r="AG664" s="17">
        <v>55</v>
      </c>
      <c r="AH664" s="17">
        <v>605000</v>
      </c>
      <c r="AI664" s="17">
        <v>1.45</v>
      </c>
      <c r="AJ664" s="27">
        <f>$AH664/$AG664</f>
        <v>11000</v>
      </c>
      <c r="AK664" s="48"/>
      <c r="AL664" s="48"/>
      <c r="AM664" s="48"/>
      <c r="AN664" s="48"/>
      <c r="AO664" s="48"/>
      <c r="AP664" s="149">
        <f t="shared" si="59"/>
        <v>605000</v>
      </c>
      <c r="AQ664" s="149">
        <f t="shared" si="57"/>
        <v>11000</v>
      </c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9">
        <v>2</v>
      </c>
      <c r="CE664" s="49">
        <v>2.3333333333333335</v>
      </c>
      <c r="CF664" s="49">
        <v>1.6666666666666667</v>
      </c>
      <c r="CG664" s="49">
        <v>1.5</v>
      </c>
      <c r="CH664" s="49">
        <v>2.5</v>
      </c>
      <c r="CI664" s="153">
        <f t="shared" si="60"/>
        <v>2</v>
      </c>
      <c r="CJ664" s="17">
        <v>1</v>
      </c>
      <c r="CK664" cm="1">
        <f t="array" ref="CK664">_xlfn.IFS([1]original_ver!CH347="จากการเข้าร่วมกิจกรรมอบรม ที่จัดโดยโครงการเกษตรกรปราดเปรื่อง (Smart Farmer)",1,[1]original_ver!CH347="จากการเข้าร่วมกิจกรรมอบรม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ๆ",3,[1]original_ver!CH347="จากการเรียนรู้ผ่านประสบการณ์ของผู้อื่น ได้แก่ เพื่อนบ้าน พี่น้อง เพื่อน และญาติ เป็นต้น",4,[1]original_ver!CH347="ไม่ได้เข้าร่วมกิจกรรมอบรมหรือเรียนรู้ใด ๆ (ข้ามไปข้อ 33)",5)</f>
        <v>4</v>
      </c>
      <c r="CL664" s="15" cm="1">
        <f t="array" ref="CL664">_xlfn.IFS([1]original_ver!CJ347="ความรู้ทางการเกษตรและการใช้เทคโนโลยีสำหรับการผลิตในฟาร์ม",1,[1]original_ver!CJ347="การวางแผนและจัดการฟาร์ม เช่น การเก็บเกี่ยว การเงิน และการวางแผนทางการตลาด",2,[1]original_ver!CJ347="การเป็นผู้ประกอบการทางการเกษตร",3,[1]original_ver!CJ347="การเพิ่มมูลค่าผลผลิต และการแปรรูปผลผลิต (รวมถึงการพัฒนาคุณภาพผลผลิต)",4,[1]original_ver!CJ347="","")</f>
        <v>1</v>
      </c>
      <c r="CM664" s="17">
        <v>3</v>
      </c>
      <c r="CN664" s="17">
        <v>5</v>
      </c>
      <c r="CO664" s="15" cm="1">
        <f t="array" ref="CO664">_xlfn.IFS([1]original_ver!CN347="ความรู้ทางการเกษตรและการใช้เทคโนโลยีสำหรับการผลิตในฟาร์ม",1,[1]original_ver!CN347="การวางแผนและจัดการฟาร์ม เช่น การเก็บเกี่ยว การเงิน และการวางแผนทางการตลาด",2,[1]original_ver!CN347="การเป็นผู้ประกอบการทางการเกษตร",3,[1]original_ver!CN347="การเพิ่มมูลค่าผลผลิต และการแปรรูปผลผลิต (รวมถึงการพัฒนาคุณภาพผลผลิต)",4,[1]original_ver!CN347="","")</f>
        <v>3</v>
      </c>
      <c r="CP664" s="17">
        <v>0</v>
      </c>
      <c r="CQ664" s="48"/>
      <c r="CR664" s="15" cm="1">
        <f t="array" ref="CR664">_xlfn.IFS([1]original_ver!CR347="ประยุกต์",1,[1]original_ver!CR347="ไม่ประยุกต์",0,[1]original_ver!CR347="","")</f>
        <v>1</v>
      </c>
      <c r="CS664" s="15" cm="1">
        <f t="array" ref="CS664">_xlfn.IFS([1]original_ver!CS347="ประยุกต์",1,[1]original_ver!CS347="ไม่ประยุกต์",0,[1]original_ver!CS347="","")</f>
        <v>1</v>
      </c>
      <c r="CT664" s="48"/>
      <c r="CU664" s="15" cm="1">
        <f t="array" ref="CU664">_xlfn.IFS([1]original_ver!CV347="ประยุกต์",1,[1]original_ver!CV347="ไม่ประยุกต์",0,[1]original_ver!CV347="","")</f>
        <v>1</v>
      </c>
      <c r="CV664" s="48"/>
      <c r="CW664" s="15" cm="1">
        <f t="array" ref="CW664">_xlfn.IFS([1]original_ver!CY347="ประยุกต์",1,[1]original_ver!CY347="ไม่ประยุกต์",0,[1]original_ver!CY347="","")</f>
        <v>0</v>
      </c>
      <c r="CX664" s="17">
        <v>3</v>
      </c>
      <c r="CY664" s="15" cm="1">
        <f t="array" ref="CY664">_xlfn.IFS([1]original_ver!DB347="ประยุกต์",1,[1]original_ver!DB347="ไม่ประยุกต์",0,[1]original_ver!DB347="","")</f>
        <v>1</v>
      </c>
      <c r="CZ664" s="48"/>
      <c r="DA664" s="48"/>
      <c r="DB664" s="48"/>
      <c r="DC664" s="48"/>
      <c r="DD664" s="48"/>
      <c r="DE664" s="48"/>
      <c r="DF664" s="48"/>
      <c r="DG664" s="17">
        <v>2</v>
      </c>
      <c r="DH664" s="17">
        <v>3</v>
      </c>
      <c r="DI664" s="17">
        <v>3</v>
      </c>
      <c r="DJ664" s="17">
        <v>2</v>
      </c>
      <c r="DK664" s="48"/>
      <c r="DL664" s="48"/>
      <c r="DM664" s="17">
        <v>1</v>
      </c>
      <c r="DN664" s="17">
        <v>2</v>
      </c>
      <c r="DO664" s="48"/>
      <c r="DP664" s="48"/>
      <c r="DQ664" s="48"/>
      <c r="DR664" s="48"/>
      <c r="DS664" s="49">
        <v>3.4</v>
      </c>
      <c r="DT664" s="49">
        <v>3.6666666666666665</v>
      </c>
      <c r="DU664" s="17">
        <v>3.75</v>
      </c>
      <c r="DV664" s="49">
        <v>2.8</v>
      </c>
      <c r="DW664" s="49">
        <v>2.3333333333333335</v>
      </c>
      <c r="DX664" s="49">
        <v>2.75</v>
      </c>
      <c r="DY664" s="153"/>
      <c r="DZ664" s="25">
        <v>3.6</v>
      </c>
      <c r="EA664" s="25">
        <v>3</v>
      </c>
      <c r="EB664" s="25">
        <v>3.75</v>
      </c>
      <c r="EC664" s="25">
        <v>2.8</v>
      </c>
      <c r="ED664" s="25">
        <v>2.3333333333333335</v>
      </c>
      <c r="EE664">
        <v>2.75</v>
      </c>
    </row>
    <row r="665" spans="1:135" x14ac:dyDescent="0.2">
      <c r="A665">
        <v>332</v>
      </c>
      <c r="AC665">
        <f t="shared" si="56"/>
        <v>0</v>
      </c>
      <c r="AD665" t="e">
        <f t="shared" si="58"/>
        <v>#DIV/0!</v>
      </c>
      <c r="AP665" s="148">
        <f t="shared" si="59"/>
        <v>0</v>
      </c>
      <c r="AQ665" s="148" t="e">
        <f t="shared" si="57"/>
        <v>#DIV/0!</v>
      </c>
      <c r="CI665" s="148" t="e">
        <f t="shared" si="60"/>
        <v>#DIV/0!</v>
      </c>
    </row>
    <row r="666" spans="1:135" x14ac:dyDescent="0.2">
      <c r="A666">
        <v>333</v>
      </c>
      <c r="B666" s="15">
        <v>955</v>
      </c>
      <c r="C666" s="58"/>
      <c r="D666" cm="1">
        <f t="array" ref="D666">_xlfn.IFS([1]original_ver!D348="Participant",1,[1]original_ver!D348="Non-Participant",0,[1]original_ver!D348="","")</f>
        <v>0</v>
      </c>
      <c r="E666" s="15">
        <v>3</v>
      </c>
      <c r="F666" s="17" cm="1">
        <f t="array" ref="F666">_xlfn.IFS([1]original_ver!F348="ชาย",1,[1]original_ver!F348="หญิง",0,[1]original_ver!F348="","")</f>
        <v>0</v>
      </c>
      <c r="G666" s="15">
        <v>52</v>
      </c>
      <c r="H666" s="17" cm="1">
        <f t="array" ref="H666">_xlfn.IFS([1]original_ver!H348="ไม่มีการศึกษา",0,[1]original_ver!H348="ประถมศึกษา",1,[1]original_ver!H348="มัธยมศึกษาตอนต้น",2,[1]original_ver!H348="มัธยมศึกษาตอนปลาย",3,[1]original_ver!H348="อนุปริญญา (ปวช., ปวส., ฝึกหัดครู)",4,[1]original_ver!H348="ปริญญาตรี",5,[1]original_ver!H348="สูงกว่าปริญญาตรี",6,[1]original_ver!H348="","")</f>
        <v>3</v>
      </c>
      <c r="I666" s="17" cm="1">
        <f t="array" ref="I666">_xlfn.IFS([1]original_ver!I348="โสด",1,[1]original_ver!I348="สมรส/อยู่ด้วยกัน",2,[1]original_ver!I348="หย่าร้าง/แยกกันอยู่",3,[1]original_ver!I348="หม้าย",4,[1]original_ver!I348="","")</f>
        <v>2</v>
      </c>
      <c r="J666" s="15">
        <v>5</v>
      </c>
      <c r="K666" s="15">
        <v>12</v>
      </c>
      <c r="L666" s="17" cm="1">
        <f t="array" ref="L666">_xlfn.IFS([1]original_ver!L348="ใช่",1,[1]original_ver!L348="ไม่ใช่",0,[1]original_ver!L348="","")</f>
        <v>0</v>
      </c>
      <c r="M666" s="17" cm="1">
        <f t="array" ref="M666">_xlfn.IFS([1]original_ver!M348="กู้ยืม",1,[1]original_ver!M348="ไม่กู้ยืม",0,[1]original_ver!M348="","")</f>
        <v>1</v>
      </c>
      <c r="N666" s="17">
        <f>IF($O666&gt;1, 1,0)</f>
        <v>1</v>
      </c>
      <c r="O666" s="23">
        <v>100000</v>
      </c>
      <c r="P666" s="17" cm="1">
        <f t="array" ref="P666">_xlfn.IFS([1]original_ver!O348="ใช่",1,[1]original_ver!O348="ไม่ใช่",0,[1]original_ver!O348="","")</f>
        <v>1</v>
      </c>
      <c r="Q666" s="17"/>
      <c r="R666" s="17">
        <v>3</v>
      </c>
      <c r="S666" s="17">
        <v>1</v>
      </c>
      <c r="T666" s="17">
        <v>25</v>
      </c>
      <c r="U666" s="17">
        <v>275000</v>
      </c>
      <c r="V666" s="17">
        <v>1.45</v>
      </c>
      <c r="W666" s="22">
        <f>$U666/$T666</f>
        <v>11000</v>
      </c>
      <c r="X666" s="48"/>
      <c r="Y666" s="48"/>
      <c r="Z666" s="48"/>
      <c r="AA666" s="48"/>
      <c r="AB666" s="48"/>
      <c r="AC666" s="48">
        <f t="shared" si="56"/>
        <v>275000</v>
      </c>
      <c r="AD666">
        <f t="shared" si="58"/>
        <v>11000</v>
      </c>
      <c r="AE666" s="17">
        <v>3</v>
      </c>
      <c r="AF666" s="17">
        <v>1</v>
      </c>
      <c r="AG666" s="17">
        <v>25</v>
      </c>
      <c r="AH666" s="17">
        <v>250000</v>
      </c>
      <c r="AI666" s="17">
        <v>1.5</v>
      </c>
      <c r="AJ666" s="27">
        <f>$AH666/$AG666</f>
        <v>10000</v>
      </c>
      <c r="AK666" s="48"/>
      <c r="AL666" s="48"/>
      <c r="AM666" s="48"/>
      <c r="AN666" s="48"/>
      <c r="AO666" s="48"/>
      <c r="AP666" s="149">
        <f t="shared" si="59"/>
        <v>250000</v>
      </c>
      <c r="AQ666" s="149">
        <f t="shared" si="57"/>
        <v>10000</v>
      </c>
      <c r="AR666" s="17">
        <v>1</v>
      </c>
      <c r="AS666" s="17">
        <v>1</v>
      </c>
      <c r="AT666" s="17">
        <v>12</v>
      </c>
      <c r="AU666" s="17">
        <v>8100</v>
      </c>
      <c r="AV666" s="17">
        <v>12</v>
      </c>
      <c r="AW666" s="17">
        <f>$AU666/$AT666</f>
        <v>675</v>
      </c>
      <c r="AX666" s="48"/>
      <c r="AY666" s="48"/>
      <c r="AZ666" s="48"/>
      <c r="BA666" s="48"/>
      <c r="BB666" s="48"/>
      <c r="BC666" s="48">
        <f>$AU666+$AZ666</f>
        <v>8100</v>
      </c>
      <c r="BD666" s="48">
        <f>$BC666/$AT666</f>
        <v>675</v>
      </c>
      <c r="BE666" s="17">
        <v>1</v>
      </c>
      <c r="BF666" s="17">
        <v>1</v>
      </c>
      <c r="BG666" s="17">
        <v>12</v>
      </c>
      <c r="BH666" s="17">
        <v>8000</v>
      </c>
      <c r="BI666" s="17">
        <v>11</v>
      </c>
      <c r="BJ666" s="17"/>
      <c r="BK666" s="48"/>
      <c r="BL666" s="48"/>
      <c r="BM666" s="48"/>
      <c r="BN666" s="48"/>
      <c r="BP666" s="48">
        <f>$BH666+$BM666</f>
        <v>8000</v>
      </c>
      <c r="BQ666" s="48"/>
      <c r="BR666" s="48"/>
      <c r="BS666" s="48"/>
      <c r="BT666" s="48"/>
      <c r="BU666" s="48"/>
      <c r="BV666" s="48"/>
      <c r="BW666" s="17"/>
      <c r="BX666" s="48"/>
      <c r="BY666" s="48"/>
      <c r="BZ666" s="48"/>
      <c r="CA666" s="48"/>
      <c r="CB666" s="48"/>
      <c r="CC666" s="17"/>
      <c r="CD666" s="49">
        <v>2</v>
      </c>
      <c r="CE666" s="49">
        <v>2</v>
      </c>
      <c r="CF666" s="49">
        <v>2</v>
      </c>
      <c r="CG666" s="49">
        <v>1.5</v>
      </c>
      <c r="CH666" s="49">
        <v>1.5</v>
      </c>
      <c r="CI666" s="153">
        <f t="shared" si="60"/>
        <v>1.8</v>
      </c>
      <c r="CJ666" s="17">
        <v>1</v>
      </c>
      <c r="CK666" cm="1">
        <f t="array" ref="CK666">_xlfn.IFS([1]original_ver!CH348="จากการเข้าร่วมกิจกรรมอบรม ที่จัดโดยโครงการเกษตรกรปราดเปรื่อง (Smart Farmer)",1,[1]original_ver!CH348="จากการเข้าร่วมกิจกรรมอบรม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ๆ",3,[1]original_ver!CH348="จากการเรียนรู้ผ่านประสบการณ์ของผู้อื่น ได้แก่ เพื่อนบ้าน พี่น้อง เพื่อน และญาติ เป็นต้น",4,[1]original_ver!CH348="ไม่ได้เข้าร่วมกิจกรรมอบรมหรือเรียนรู้ใด ๆ (ข้ามไปข้อ 33)",5)</f>
        <v>5</v>
      </c>
      <c r="CL666" s="15" t="str" cm="1">
        <f t="array" ref="CL666">_xlfn.IFS([1]original_ver!CJ348="ความรู้ทางการเกษตรและการใช้เทคโนโลยีสำหรับการผลิตในฟาร์ม",1,[1]original_ver!CJ348="การวางแผนและจัดการฟาร์ม เช่น การเก็บเกี่ยว การเงิน และการวางแผนทางการตลาด",2,[1]original_ver!CJ348="การเป็นผู้ประกอบการทางการเกษตร",3,[1]original_ver!CJ348="การเพิ่มมูลค่าผลผลิต และการแปรรูปผลผลิต (รวมถึงการพัฒนาคุณภาพผลผลิต)",4,[1]original_ver!CJ348="","")</f>
        <v/>
      </c>
      <c r="CM666" s="48"/>
      <c r="CN666" s="48"/>
      <c r="CO666" s="15" t="str" cm="1">
        <f t="array" ref="CO666">_xlfn.IFS([1]original_ver!CN348="ความรู้ทางการเกษตรและการใช้เทคโนโลยีสำหรับการผลิตในฟาร์ม",1,[1]original_ver!CN348="การวางแผนและจัดการฟาร์ม เช่น การเก็บเกี่ยว การเงิน และการวางแผนทางการตลาด",2,[1]original_ver!CN348="การเป็นผู้ประกอบการทางการเกษตร",3,[1]original_ver!CN348="การเพิ่มมูลค่าผลผลิต และการแปรรูปผลผลิต (รวมถึงการพัฒนาคุณภาพผลผลิต)",4,[1]original_ver!CN348="","")</f>
        <v/>
      </c>
      <c r="CP666" s="48"/>
      <c r="CQ666" s="48"/>
      <c r="CR666" s="15" t="str" cm="1">
        <f t="array" ref="CR666">_xlfn.IFS([1]original_ver!CR348="ประยุกต์",1,[1]original_ver!CR348="ไม่ประยุกต์",0,[1]original_ver!CR348="","")</f>
        <v/>
      </c>
      <c r="CS666" s="15" t="str" cm="1">
        <f t="array" ref="CS666">_xlfn.IFS([1]original_ver!CS348="ประยุกต์",1,[1]original_ver!CS348="ไม่ประยุกต์",0,[1]original_ver!CS348="","")</f>
        <v/>
      </c>
      <c r="CT666" s="48"/>
      <c r="CU666" s="15" t="str" cm="1">
        <f t="array" ref="CU666">_xlfn.IFS([1]original_ver!CV348="ประยุกต์",1,[1]original_ver!CV348="ไม่ประยุกต์",0,[1]original_ver!CV348="","")</f>
        <v/>
      </c>
      <c r="CV666" s="48"/>
      <c r="CW666" s="15" t="str" cm="1">
        <f t="array" ref="CW666">_xlfn.IFS([1]original_ver!CY348="ประยุกต์",1,[1]original_ver!CY348="ไม่ประยุกต์",0,[1]original_ver!CY348="","")</f>
        <v/>
      </c>
      <c r="CX666" s="48"/>
      <c r="CY666" s="15" t="str" cm="1">
        <f t="array" ref="CY666">_xlfn.IFS([1]original_ver!DB348="ประยุกต์",1,[1]original_ver!DB348="ไม่ประยุกต์",0,[1]original_ver!DB348="","")</f>
        <v/>
      </c>
      <c r="CZ666" s="48"/>
      <c r="DA666" s="48">
        <v>0</v>
      </c>
      <c r="DB666" s="48">
        <v>0</v>
      </c>
      <c r="DC666" s="48">
        <v>0</v>
      </c>
      <c r="DD666" s="48">
        <v>0</v>
      </c>
      <c r="DE666" s="48">
        <v>0</v>
      </c>
      <c r="DF666" s="48">
        <v>0</v>
      </c>
      <c r="DG666" s="17">
        <v>2</v>
      </c>
      <c r="DH666" s="17">
        <v>3</v>
      </c>
      <c r="DI666" s="48"/>
      <c r="DJ666" s="48"/>
      <c r="DK666" s="17">
        <v>3</v>
      </c>
      <c r="DL666" s="17">
        <v>3</v>
      </c>
      <c r="DM666" s="17">
        <v>1</v>
      </c>
      <c r="DN666" s="17">
        <v>1</v>
      </c>
      <c r="DO666" s="48"/>
      <c r="DP666" s="48"/>
      <c r="DQ666" s="48"/>
      <c r="DR666" s="48"/>
      <c r="DS666" s="49">
        <v>3.6</v>
      </c>
      <c r="DT666" s="49">
        <v>3.3333333333333335</v>
      </c>
      <c r="DU666" s="17">
        <v>4.25</v>
      </c>
      <c r="DV666" s="49">
        <v>3.4</v>
      </c>
      <c r="DW666" s="49">
        <v>2.6666666666666665</v>
      </c>
      <c r="DX666" s="49">
        <v>2.75</v>
      </c>
      <c r="DY666" s="153"/>
      <c r="DZ666" s="25">
        <v>3.2</v>
      </c>
      <c r="EA666" s="25">
        <v>3.3333333333333335</v>
      </c>
      <c r="EB666" s="25">
        <v>4.5</v>
      </c>
      <c r="EC666" s="25">
        <v>3.6</v>
      </c>
      <c r="ED666" s="25">
        <v>3</v>
      </c>
      <c r="EE666">
        <v>3.25</v>
      </c>
    </row>
    <row r="667" spans="1:135" x14ac:dyDescent="0.2">
      <c r="A667">
        <v>333</v>
      </c>
      <c r="AC667">
        <f t="shared" si="56"/>
        <v>0</v>
      </c>
      <c r="AD667" t="e">
        <f t="shared" si="58"/>
        <v>#DIV/0!</v>
      </c>
      <c r="AP667" s="148">
        <f t="shared" si="59"/>
        <v>0</v>
      </c>
      <c r="AQ667" s="148" t="e">
        <f t="shared" si="57"/>
        <v>#DIV/0!</v>
      </c>
      <c r="CI667" s="148" t="e">
        <f t="shared" si="60"/>
        <v>#DIV/0!</v>
      </c>
    </row>
    <row r="668" spans="1:135" x14ac:dyDescent="0.2">
      <c r="A668">
        <v>334</v>
      </c>
      <c r="B668" s="15">
        <v>956</v>
      </c>
      <c r="C668" s="58"/>
      <c r="D668" cm="1">
        <f t="array" ref="D668">_xlfn.IFS([1]original_ver!D349="Participant",1,[1]original_ver!D349="Non-Participant",0,[1]original_ver!D349="","")</f>
        <v>0</v>
      </c>
      <c r="E668" s="15">
        <v>3</v>
      </c>
      <c r="F668" s="17" cm="1">
        <f t="array" ref="F668">_xlfn.IFS([1]original_ver!F349="ชาย",1,[1]original_ver!F349="หญิง",0,[1]original_ver!F349="","")</f>
        <v>1</v>
      </c>
      <c r="G668" s="15">
        <v>48</v>
      </c>
      <c r="H668" s="17" cm="1">
        <f t="array" ref="H668">_xlfn.IFS([1]original_ver!H349="ไม่มีการศึกษา",0,[1]original_ver!H349="ประถมศึกษา",1,[1]original_ver!H349="มัธยมศึกษาตอนต้น",2,[1]original_ver!H349="มัธยมศึกษาตอนปลาย",3,[1]original_ver!H349="อนุปริญญา (ปวช., ปวส., ฝึกหัดครู)",4,[1]original_ver!H349="ปริญญาตรี",5,[1]original_ver!H349="สูงกว่าปริญญาตรี",6,[1]original_ver!H349="","")</f>
        <v>4</v>
      </c>
      <c r="I668" s="17" cm="1">
        <f t="array" ref="I668">_xlfn.IFS([1]original_ver!I349="โสด",1,[1]original_ver!I349="สมรส/อยู่ด้วยกัน",2,[1]original_ver!I349="หย่าร้าง/แยกกันอยู่",3,[1]original_ver!I349="หม้าย",4,[1]original_ver!I349="","")</f>
        <v>2</v>
      </c>
      <c r="J668" s="15">
        <v>6</v>
      </c>
      <c r="K668" s="15">
        <v>23</v>
      </c>
      <c r="L668" s="17" cm="1">
        <f t="array" ref="L668">_xlfn.IFS([1]original_ver!L349="ใช่",1,[1]original_ver!L349="ไม่ใช่",0,[1]original_ver!L349="","")</f>
        <v>0</v>
      </c>
      <c r="M668" s="17" cm="1">
        <f t="array" ref="M668">_xlfn.IFS([1]original_ver!M349="กู้ยืม",1,[1]original_ver!M349="ไม่กู้ยืม",0,[1]original_ver!M349="","")</f>
        <v>1</v>
      </c>
      <c r="N668" s="17">
        <f>IF($O668&gt;1, 1,0)</f>
        <v>1</v>
      </c>
      <c r="O668" s="23">
        <v>150000</v>
      </c>
      <c r="P668" s="17" cm="1">
        <f t="array" ref="P668">_xlfn.IFS([1]original_ver!O349="ใช่",1,[1]original_ver!O349="ไม่ใช่",0,[1]original_ver!O349="","")</f>
        <v>1</v>
      </c>
      <c r="Q668" s="17"/>
      <c r="R668" s="17">
        <v>3</v>
      </c>
      <c r="S668" s="17">
        <v>1</v>
      </c>
      <c r="T668" s="17">
        <v>45</v>
      </c>
      <c r="U668" s="17">
        <v>540000</v>
      </c>
      <c r="V668" s="17">
        <v>1.35</v>
      </c>
      <c r="W668" s="22">
        <f>$U668/$T668</f>
        <v>12000</v>
      </c>
      <c r="X668" s="48"/>
      <c r="Y668" s="48"/>
      <c r="Z668" s="48"/>
      <c r="AA668" s="48"/>
      <c r="AB668" s="48"/>
      <c r="AC668" s="48">
        <f t="shared" si="56"/>
        <v>540000</v>
      </c>
      <c r="AD668">
        <f t="shared" si="58"/>
        <v>12000</v>
      </c>
      <c r="AE668" s="17">
        <v>3</v>
      </c>
      <c r="AF668" s="17">
        <v>1</v>
      </c>
      <c r="AG668" s="17">
        <v>45</v>
      </c>
      <c r="AH668" s="17">
        <v>550000</v>
      </c>
      <c r="AI668" s="17">
        <v>1.4</v>
      </c>
      <c r="AJ668" s="27">
        <f>$AH668/$AG668</f>
        <v>12222.222222222223</v>
      </c>
      <c r="AK668" s="48"/>
      <c r="AL668" s="48"/>
      <c r="AM668" s="48"/>
      <c r="AN668" s="48"/>
      <c r="AO668" s="48"/>
      <c r="AP668" s="149">
        <f t="shared" si="59"/>
        <v>550000</v>
      </c>
      <c r="AQ668" s="149">
        <f t="shared" si="57"/>
        <v>12222.222222222223</v>
      </c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9">
        <v>1.75</v>
      </c>
      <c r="CE668" s="49">
        <v>2.3333333333333335</v>
      </c>
      <c r="CF668" s="49">
        <v>1.6666666666666667</v>
      </c>
      <c r="CG668" s="49">
        <v>1.5</v>
      </c>
      <c r="CH668" s="49">
        <v>2.5</v>
      </c>
      <c r="CI668" s="153">
        <f t="shared" si="60"/>
        <v>1.95</v>
      </c>
      <c r="CJ668" s="17">
        <v>1</v>
      </c>
      <c r="CK668" cm="1">
        <f t="array" ref="CK668">_xlfn.IFS([1]original_ver!CH349="จากการเข้าร่วมกิจกรรมอบรม ที่จัดโดยโครงการเกษตรกรปราดเปรื่อง (Smart Farmer)",1,[1]original_ver!CH349="จากการเข้าร่วมกิจกรรมอบรม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..................................................................................................................................",2,[1]original_ver!CH349="จากการเรียนรู้ด้วยตนเองผ่านช่องทางต่าง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ๆ",3,[1]original_ver!CH349="จากการเรียนรู้ผ่านประสบการณ์ของผู้อื่น ได้แก่ เพื่อนบ้าน พี่น้อง เพื่อน และญาติ เป็นต้น",4,[1]original_ver!CH349="ไม่ได้เข้าร่วมกิจกรรมอบรมหรือเรียนรู้ใด ๆ (ข้ามไปข้อ 33)",5)</f>
        <v>5</v>
      </c>
      <c r="CL668" s="15" t="str" cm="1">
        <f t="array" ref="CL668">_xlfn.IFS([1]original_ver!CJ349="ความรู้ทางการเกษตรและการใช้เทคโนโลยีสำหรับการผลิตในฟาร์ม",1,[1]original_ver!CJ349="การวางแผนและจัดการฟาร์ม เช่น การเก็บเกี่ยว การเงิน และการวางแผนทางการตลาด",2,[1]original_ver!CJ349="การเป็นผู้ประกอบการทางการเกษตร",3,[1]original_ver!CJ349="การเพิ่มมูลค่าผลผลิต และการแปรรูปผลผลิต (รวมถึงการพัฒนาคุณภาพผลผลิต)",4,[1]original_ver!CJ349="","")</f>
        <v/>
      </c>
      <c r="CM668" s="48"/>
      <c r="CN668" s="48"/>
      <c r="CO668" s="15" t="str" cm="1">
        <f t="array" ref="CO668">_xlfn.IFS([1]original_ver!CN349="ความรู้ทางการเกษตรและการใช้เทคโนโลยีสำหรับการผลิตในฟาร์ม",1,[1]original_ver!CN349="การวางแผนและจัดการฟาร์ม เช่น การเก็บเกี่ยว การเงิน และการวางแผนทางการตลาด",2,[1]original_ver!CN349="การเป็นผู้ประกอบการทางการเกษตร",3,[1]original_ver!CN349="การเพิ่มมูลค่าผลผลิต และการแปรรูปผลผลิต (รวมถึงการพัฒนาคุณภาพผลผลิต)",4,[1]original_ver!CN349="","")</f>
        <v/>
      </c>
      <c r="CP668" s="48"/>
      <c r="CQ668" s="48"/>
      <c r="CR668" s="15" t="str" cm="1">
        <f t="array" ref="CR668">_xlfn.IFS([1]original_ver!CR349="ประยุกต์",1,[1]original_ver!CR349="ไม่ประยุกต์",0,[1]original_ver!CR349="","")</f>
        <v/>
      </c>
      <c r="CS668" s="15" t="str" cm="1">
        <f t="array" ref="CS668">_xlfn.IFS([1]original_ver!CS349="ประยุกต์",1,[1]original_ver!CS349="ไม่ประยุกต์",0,[1]original_ver!CS349="","")</f>
        <v/>
      </c>
      <c r="CT668" s="48"/>
      <c r="CU668" s="15" t="str" cm="1">
        <f t="array" ref="CU668">_xlfn.IFS([1]original_ver!CV349="ประยุกต์",1,[1]original_ver!CV349="ไม่ประยุกต์",0,[1]original_ver!CV349="","")</f>
        <v/>
      </c>
      <c r="CV668" s="48"/>
      <c r="CW668" s="15" t="str" cm="1">
        <f t="array" ref="CW668">_xlfn.IFS([1]original_ver!CY349="ประยุกต์",1,[1]original_ver!CY349="ไม่ประยุกต์",0,[1]original_ver!CY349="","")</f>
        <v/>
      </c>
      <c r="CX668" s="48"/>
      <c r="CY668" s="15" t="str" cm="1">
        <f t="array" ref="CY668">_xlfn.IFS([1]original_ver!DB349="ประยุกต์",1,[1]original_ver!DB349="ไม่ประยุกต์",0,[1]original_ver!DB349="","")</f>
        <v/>
      </c>
      <c r="CZ668" s="48"/>
      <c r="DA668" s="48"/>
      <c r="DB668" s="48"/>
      <c r="DC668" s="48"/>
      <c r="DD668" s="48"/>
      <c r="DE668" s="48"/>
      <c r="DF668" s="48"/>
      <c r="DG668" s="17">
        <v>3</v>
      </c>
      <c r="DH668" s="17">
        <v>3</v>
      </c>
      <c r="DI668" s="17">
        <v>2</v>
      </c>
      <c r="DJ668" s="17">
        <v>1</v>
      </c>
      <c r="DK668" s="48"/>
      <c r="DL668" s="48"/>
      <c r="DM668" s="17">
        <v>1</v>
      </c>
      <c r="DN668" s="17">
        <v>1</v>
      </c>
      <c r="DO668" s="48"/>
      <c r="DP668" s="48"/>
      <c r="DQ668" s="48"/>
      <c r="DR668" s="48"/>
      <c r="DS668" s="49">
        <v>4</v>
      </c>
      <c r="DT668" s="49">
        <v>2.6666666666666665</v>
      </c>
      <c r="DU668" s="17">
        <v>3</v>
      </c>
      <c r="DV668" s="49">
        <v>2.8</v>
      </c>
      <c r="DW668" s="49">
        <v>1.6666666666666667</v>
      </c>
      <c r="DX668" s="49">
        <v>2.5</v>
      </c>
      <c r="DY668" s="153"/>
      <c r="DZ668" s="25">
        <v>4.2</v>
      </c>
      <c r="EA668" s="25">
        <v>3.3333333333333335</v>
      </c>
      <c r="EB668" s="25">
        <v>3.25</v>
      </c>
      <c r="EC668" s="25">
        <v>2.8</v>
      </c>
      <c r="ED668" s="25">
        <v>2</v>
      </c>
      <c r="EE668">
        <v>3</v>
      </c>
    </row>
    <row r="669" spans="1:135" x14ac:dyDescent="0.2">
      <c r="A669">
        <v>334</v>
      </c>
      <c r="AC669">
        <f t="shared" si="56"/>
        <v>0</v>
      </c>
      <c r="AD669" t="e">
        <f t="shared" si="58"/>
        <v>#DIV/0!</v>
      </c>
      <c r="AP669" s="148">
        <f t="shared" si="59"/>
        <v>0</v>
      </c>
      <c r="AQ669" s="148" t="e">
        <f t="shared" si="57"/>
        <v>#DIV/0!</v>
      </c>
      <c r="CI669" s="148" t="e">
        <f t="shared" si="60"/>
        <v>#DIV/0!</v>
      </c>
    </row>
    <row r="670" spans="1:135" x14ac:dyDescent="0.2">
      <c r="A670">
        <v>335</v>
      </c>
      <c r="B670" s="15">
        <v>957</v>
      </c>
      <c r="C670" s="58"/>
      <c r="D670" cm="1">
        <f t="array" ref="D670">_xlfn.IFS([1]original_ver!D350="Participant",1,[1]original_ver!D350="Non-Participant",0,[1]original_ver!D350="","")</f>
        <v>0</v>
      </c>
      <c r="E670" s="15">
        <v>3</v>
      </c>
      <c r="F670" s="17" cm="1">
        <f t="array" ref="F670">_xlfn.IFS([1]original_ver!F350="ชาย",1,[1]original_ver!F350="หญิง",0,[1]original_ver!F350="","")</f>
        <v>1</v>
      </c>
      <c r="G670" s="15">
        <v>52</v>
      </c>
      <c r="H670" s="17" cm="1">
        <f t="array" ref="H670">_xlfn.IFS([1]original_ver!H350="ไม่มีการศึกษา",0,[1]original_ver!H350="ประถมศึกษา",1,[1]original_ver!H350="มัธยมศึกษาตอนต้น",2,[1]original_ver!H350="มัธยมศึกษาตอนปลาย",3,[1]original_ver!H350="อนุปริญญา (ปวช., ปวส., ฝึกหัดครู)",4,[1]original_ver!H350="ปริญญาตรี",5,[1]original_ver!H350="สูงกว่าปริญญาตรี",6,[1]original_ver!H350="","")</f>
        <v>4</v>
      </c>
      <c r="I670" s="17" cm="1">
        <f t="array" ref="I670">_xlfn.IFS([1]original_ver!I350="โสด",1,[1]original_ver!I350="สมรส/อยู่ด้วยกัน",2,[1]original_ver!I350="หย่าร้าง/แยกกันอยู่",3,[1]original_ver!I350="หม้าย",4,[1]original_ver!I350="","")</f>
        <v>2</v>
      </c>
      <c r="J670" s="15">
        <v>5</v>
      </c>
      <c r="K670" s="15">
        <v>34</v>
      </c>
      <c r="L670" s="17" cm="1">
        <f t="array" ref="L670">_xlfn.IFS([1]original_ver!L350="ใช่",1,[1]original_ver!L350="ไม่ใช่",0,[1]original_ver!L350="","")</f>
        <v>0</v>
      </c>
      <c r="M670" s="17" cm="1">
        <f t="array" ref="M670">_xlfn.IFS([1]original_ver!M350="กู้ยืม",1,[1]original_ver!M350="ไม่กู้ยืม",0,[1]original_ver!M350="","")</f>
        <v>1</v>
      </c>
      <c r="N670" s="17">
        <f>IF($O670&gt;1, 1,0)</f>
        <v>1</v>
      </c>
      <c r="O670" s="23">
        <v>120000</v>
      </c>
      <c r="P670" s="17" cm="1">
        <f t="array" ref="P670">_xlfn.IFS([1]original_ver!O350="ใช่",1,[1]original_ver!O350="ไม่ใช่",0,[1]original_ver!O350="","")</f>
        <v>0</v>
      </c>
      <c r="Q670" s="17"/>
      <c r="R670" s="17">
        <v>3</v>
      </c>
      <c r="S670" s="17">
        <v>1</v>
      </c>
      <c r="T670" s="17">
        <v>55</v>
      </c>
      <c r="U670" s="17">
        <v>660000</v>
      </c>
      <c r="V670" s="17">
        <v>650000</v>
      </c>
      <c r="W670" s="22">
        <f>$U670/$T670</f>
        <v>12000</v>
      </c>
      <c r="X670" s="48"/>
      <c r="Y670" s="48"/>
      <c r="Z670" s="48"/>
      <c r="AA670" s="48"/>
      <c r="AB670" s="48"/>
      <c r="AC670" s="48">
        <f t="shared" si="56"/>
        <v>660000</v>
      </c>
      <c r="AD670">
        <f t="shared" si="58"/>
        <v>12000</v>
      </c>
      <c r="AE670" s="17">
        <v>3</v>
      </c>
      <c r="AF670" s="17">
        <v>1</v>
      </c>
      <c r="AG670" s="17">
        <v>55</v>
      </c>
      <c r="AH670" s="17">
        <v>650000</v>
      </c>
      <c r="AI670" s="17">
        <v>1.5</v>
      </c>
      <c r="AJ670" s="27">
        <f>$AH670/$AG670</f>
        <v>11818.181818181818</v>
      </c>
      <c r="AK670" s="48"/>
      <c r="AL670" s="48"/>
      <c r="AM670" s="48"/>
      <c r="AN670" s="48"/>
      <c r="AO670" s="48"/>
      <c r="AP670" s="149">
        <f t="shared" si="59"/>
        <v>650000</v>
      </c>
      <c r="AQ670" s="149">
        <f t="shared" si="57"/>
        <v>11818.181818181818</v>
      </c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9">
        <v>1.25</v>
      </c>
      <c r="CE670" s="49">
        <v>2</v>
      </c>
      <c r="CF670" s="49">
        <v>1.3333333333333333</v>
      </c>
      <c r="CG670" s="49">
        <v>2</v>
      </c>
      <c r="CH670" s="49">
        <v>1</v>
      </c>
      <c r="CI670" s="153">
        <f t="shared" si="60"/>
        <v>1.5166666666666666</v>
      </c>
      <c r="CJ670" s="17">
        <v>2</v>
      </c>
      <c r="CK670" cm="1">
        <f t="array" ref="CK670">_xlfn.IFS([1]original_ver!CH350="จากการเข้าร่วมกิจกรรมอบรม ที่จัดโดยโครงการเกษตรกรปราดเปรื่อง (Smart Farmer)",1,[1]original_ver!CH350="จากการเข้าร่วมกิจกรรมอบรม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ๆ",3,[1]original_ver!CH350="จากการเรียนรู้ผ่านประสบการณ์ของผู้อื่น ได้แก่ เพื่อนบ้าน พี่น้อง เพื่อน และญาติ เป็นต้น",4,[1]original_ver!CH350="ไม่ได้เข้าร่วมกิจกรรมอบรมหรือเรียนรู้ใด ๆ (ข้ามไปข้อ 33)",5)</f>
        <v>5</v>
      </c>
      <c r="CL670" s="15" t="str" cm="1">
        <f t="array" ref="CL670">_xlfn.IFS([1]original_ver!CJ350="ความรู้ทางการเกษตรและการใช้เทคโนโลยีสำหรับการผลิตในฟาร์ม",1,[1]original_ver!CJ350="การวางแผนและจัดการฟาร์ม เช่น การเก็บเกี่ยว การเงิน และการวางแผนทางการตลาด",2,[1]original_ver!CJ350="การเป็นผู้ประกอบการทางการเกษตร",3,[1]original_ver!CJ350="การเพิ่มมูลค่าผลผลิต และการแปรรูปผลผลิต (รวมถึงการพัฒนาคุณภาพผลผลิต)",4,[1]original_ver!CJ350="","")</f>
        <v/>
      </c>
      <c r="CM670" s="48"/>
      <c r="CN670" s="48"/>
      <c r="CO670" s="15" t="str" cm="1">
        <f t="array" ref="CO670">_xlfn.IFS([1]original_ver!CN350="ความรู้ทางการเกษตรและการใช้เทคโนโลยีสำหรับการผลิตในฟาร์ม",1,[1]original_ver!CN350="การวางแผนและจัดการฟาร์ม เช่น การเก็บเกี่ยว การเงิน และการวางแผนทางการตลาด",2,[1]original_ver!CN350="การเป็นผู้ประกอบการทางการเกษตร",3,[1]original_ver!CN350="การเพิ่มมูลค่าผลผลิต และการแปรรูปผลผลิต (รวมถึงการพัฒนาคุณภาพผลผลิต)",4,[1]original_ver!CN350="","")</f>
        <v/>
      </c>
      <c r="CP670" s="48"/>
      <c r="CQ670" s="48"/>
      <c r="CR670" s="15" t="str" cm="1">
        <f t="array" ref="CR670">_xlfn.IFS([1]original_ver!CR350="ประยุกต์",1,[1]original_ver!CR350="ไม่ประยุกต์",0,[1]original_ver!CR350="","")</f>
        <v/>
      </c>
      <c r="CS670" s="15" t="str" cm="1">
        <f t="array" ref="CS670">_xlfn.IFS([1]original_ver!CS350="ประยุกต์",1,[1]original_ver!CS350="ไม่ประยุกต์",0,[1]original_ver!CS350="","")</f>
        <v/>
      </c>
      <c r="CT670" s="48"/>
      <c r="CU670" s="15" t="str" cm="1">
        <f t="array" ref="CU670">_xlfn.IFS([1]original_ver!CV350="ประยุกต์",1,[1]original_ver!CV350="ไม่ประยุกต์",0,[1]original_ver!CV350="","")</f>
        <v/>
      </c>
      <c r="CV670" s="48"/>
      <c r="CW670" s="15" t="str" cm="1">
        <f t="array" ref="CW670">_xlfn.IFS([1]original_ver!CY350="ประยุกต์",1,[1]original_ver!CY350="ไม่ประยุกต์",0,[1]original_ver!CY350="","")</f>
        <v/>
      </c>
      <c r="CX670" s="48"/>
      <c r="CY670" s="15" t="str" cm="1">
        <f t="array" ref="CY670">_xlfn.IFS([1]original_ver!DB350="ประยุกต์",1,[1]original_ver!DB350="ไม่ประยุกต์",0,[1]original_ver!DB350="","")</f>
        <v/>
      </c>
      <c r="CZ670" s="48"/>
      <c r="DA670" s="48"/>
      <c r="DB670" s="48"/>
      <c r="DC670" s="48"/>
      <c r="DD670" s="48"/>
      <c r="DE670" s="48"/>
      <c r="DF670" s="48"/>
      <c r="DG670" s="17">
        <v>2</v>
      </c>
      <c r="DH670" s="17">
        <v>3</v>
      </c>
      <c r="DI670" s="17">
        <v>3</v>
      </c>
      <c r="DJ670" s="17">
        <v>3</v>
      </c>
      <c r="DK670" s="48"/>
      <c r="DL670" s="48"/>
      <c r="DM670" s="17">
        <v>1</v>
      </c>
      <c r="DN670" s="17">
        <v>3</v>
      </c>
      <c r="DO670" s="48"/>
      <c r="DP670" s="48"/>
      <c r="DQ670" s="48"/>
      <c r="DR670" s="48"/>
      <c r="DS670" s="49">
        <v>3.6</v>
      </c>
      <c r="DT670" s="49">
        <v>2.6666666666666665</v>
      </c>
      <c r="DU670" s="17">
        <v>3.5</v>
      </c>
      <c r="DV670" s="49">
        <v>3.2</v>
      </c>
      <c r="DW670" s="49">
        <v>2.6666666666666665</v>
      </c>
      <c r="DX670" s="49">
        <v>2.25</v>
      </c>
      <c r="DY670" s="153"/>
      <c r="DZ670" s="25">
        <v>3.8</v>
      </c>
      <c r="EA670" s="25">
        <v>3.6666666666666665</v>
      </c>
      <c r="EB670" s="25">
        <v>3.5</v>
      </c>
      <c r="EC670" s="25">
        <v>2.8</v>
      </c>
      <c r="ED670" s="25">
        <v>2.3333333333333335</v>
      </c>
      <c r="EE670">
        <v>2.75</v>
      </c>
    </row>
    <row r="671" spans="1:135" x14ac:dyDescent="0.2">
      <c r="A671">
        <v>335</v>
      </c>
      <c r="AC671">
        <f t="shared" si="56"/>
        <v>0</v>
      </c>
      <c r="AD671" t="e">
        <f t="shared" si="58"/>
        <v>#DIV/0!</v>
      </c>
      <c r="AP671" s="148">
        <f t="shared" si="59"/>
        <v>0</v>
      </c>
      <c r="AQ671" s="148" t="e">
        <f t="shared" si="57"/>
        <v>#DIV/0!</v>
      </c>
      <c r="CI671" s="148" t="e">
        <f t="shared" si="60"/>
        <v>#DIV/0!</v>
      </c>
    </row>
    <row r="672" spans="1:135" x14ac:dyDescent="0.2">
      <c r="A672">
        <v>336</v>
      </c>
      <c r="B672" s="15">
        <v>958</v>
      </c>
      <c r="C672" s="58"/>
      <c r="D672" cm="1">
        <f t="array" ref="D672">_xlfn.IFS([1]original_ver!D351="Participant",1,[1]original_ver!D351="Non-Participant",0,[1]original_ver!D351="","")</f>
        <v>0</v>
      </c>
      <c r="E672" s="15">
        <v>3</v>
      </c>
      <c r="F672" s="17" cm="1">
        <f t="array" ref="F672">_xlfn.IFS([1]original_ver!F351="ชาย",1,[1]original_ver!F351="หญิง",0,[1]original_ver!F351="","")</f>
        <v>1</v>
      </c>
      <c r="G672" s="15">
        <v>57</v>
      </c>
      <c r="H672" s="17" cm="1">
        <f t="array" ref="H672">_xlfn.IFS([1]original_ver!H351="ไม่มีการศึกษา",0,[1]original_ver!H351="ประถมศึกษา",1,[1]original_ver!H351="มัธยมศึกษาตอนต้น",2,[1]original_ver!H351="มัธยมศึกษาตอนปลาย",3,[1]original_ver!H351="อนุปริญญา (ปวช., ปวส., ฝึกหัดครู)",4,[1]original_ver!H351="ปริญญาตรี",5,[1]original_ver!H351="สูงกว่าปริญญาตรี",6,[1]original_ver!H351="","")</f>
        <v>5</v>
      </c>
      <c r="I672" s="17" cm="1">
        <f t="array" ref="I672">_xlfn.IFS([1]original_ver!I351="โสด",1,[1]original_ver!I351="สมรส/อยู่ด้วยกัน",2,[1]original_ver!I351="หย่าร้าง/แยกกันอยู่",3,[1]original_ver!I351="หม้าย",4,[1]original_ver!I351="","")</f>
        <v>2</v>
      </c>
      <c r="J672" s="15">
        <v>4</v>
      </c>
      <c r="K672" s="15">
        <v>22</v>
      </c>
      <c r="L672" s="17">
        <v>1</v>
      </c>
      <c r="M672" s="17" cm="1">
        <f t="array" ref="M672">_xlfn.IFS([1]original_ver!M351="กู้ยืม",1,[1]original_ver!M351="ไม่กู้ยืม",0,[1]original_ver!M351="","")</f>
        <v>1</v>
      </c>
      <c r="N672" s="17">
        <f>IF($O672&gt;1, 1,0)</f>
        <v>0</v>
      </c>
      <c r="O672" s="26"/>
      <c r="P672" s="17" cm="1">
        <f t="array" ref="P672">_xlfn.IFS([1]original_ver!O351="ใช่",1,[1]original_ver!O351="ไม่ใช่",0,[1]original_ver!O351="","")</f>
        <v>0</v>
      </c>
      <c r="Q672" s="17"/>
      <c r="R672" s="17">
        <v>3</v>
      </c>
      <c r="S672" s="17">
        <v>1</v>
      </c>
      <c r="T672" s="17">
        <v>75</v>
      </c>
      <c r="U672" s="17">
        <v>900000</v>
      </c>
      <c r="V672" s="17">
        <v>1.4</v>
      </c>
      <c r="W672" s="22">
        <f>$U672/$T672</f>
        <v>12000</v>
      </c>
      <c r="X672" s="48"/>
      <c r="Y672" s="48"/>
      <c r="Z672" s="48"/>
      <c r="AA672" s="48"/>
      <c r="AB672" s="48"/>
      <c r="AC672" s="48">
        <f t="shared" si="56"/>
        <v>900000</v>
      </c>
      <c r="AD672">
        <f t="shared" si="58"/>
        <v>12000</v>
      </c>
      <c r="AE672" s="17">
        <v>3</v>
      </c>
      <c r="AF672" s="17">
        <v>1</v>
      </c>
      <c r="AG672" s="17">
        <v>75</v>
      </c>
      <c r="AH672" s="17">
        <v>870000</v>
      </c>
      <c r="AI672" s="17">
        <v>1.5</v>
      </c>
      <c r="AJ672" s="27">
        <f>$AH672/$AG672</f>
        <v>11600</v>
      </c>
      <c r="AK672" s="48"/>
      <c r="AL672" s="48"/>
      <c r="AM672" s="48"/>
      <c r="AN672" s="48"/>
      <c r="AO672" s="48"/>
      <c r="AP672" s="149">
        <f t="shared" si="59"/>
        <v>870000</v>
      </c>
      <c r="AQ672" s="149">
        <f t="shared" si="57"/>
        <v>11600</v>
      </c>
      <c r="AR672" s="17">
        <v>1</v>
      </c>
      <c r="AS672" s="17">
        <v>1</v>
      </c>
      <c r="AT672" s="17">
        <v>15</v>
      </c>
      <c r="AU672" s="17">
        <v>11500</v>
      </c>
      <c r="AV672" s="17">
        <v>13</v>
      </c>
      <c r="AW672" s="17">
        <f>$AU672/$AT672</f>
        <v>766.66666666666663</v>
      </c>
      <c r="AX672" s="48"/>
      <c r="AY672" s="48"/>
      <c r="AZ672" s="48"/>
      <c r="BA672" s="48"/>
      <c r="BB672" s="48"/>
      <c r="BC672" s="48">
        <f>$AU672+$AZ672</f>
        <v>11500</v>
      </c>
      <c r="BD672" s="48">
        <f>$BC672/$AT672</f>
        <v>766.66666666666663</v>
      </c>
      <c r="BE672" s="17">
        <v>1</v>
      </c>
      <c r="BF672" s="17">
        <v>1</v>
      </c>
      <c r="BG672" s="17">
        <v>15</v>
      </c>
      <c r="BH672" s="17">
        <v>11000</v>
      </c>
      <c r="BI672" s="17">
        <v>12</v>
      </c>
      <c r="BJ672" s="17"/>
      <c r="BK672" s="48"/>
      <c r="BL672" s="48"/>
      <c r="BM672" s="48"/>
      <c r="BN672" s="48"/>
      <c r="BP672" s="48">
        <f>$BH672+$BM672</f>
        <v>11000</v>
      </c>
      <c r="BQ672" s="48"/>
      <c r="BR672" s="48"/>
      <c r="BS672" s="48"/>
      <c r="BT672" s="48"/>
      <c r="BU672" s="48"/>
      <c r="BV672" s="48"/>
      <c r="BW672" s="17"/>
      <c r="BX672" s="48"/>
      <c r="BY672" s="48"/>
      <c r="BZ672" s="48"/>
      <c r="CA672" s="48"/>
      <c r="CB672" s="48"/>
      <c r="CC672" s="17"/>
      <c r="CD672" s="49">
        <v>2</v>
      </c>
      <c r="CE672" s="49">
        <v>1.6666666666666667</v>
      </c>
      <c r="CF672" s="49">
        <v>1.6666666666666667</v>
      </c>
      <c r="CG672" s="49">
        <v>1.5</v>
      </c>
      <c r="CH672" s="49">
        <v>2</v>
      </c>
      <c r="CI672" s="153">
        <f t="shared" si="60"/>
        <v>1.7666666666666668</v>
      </c>
      <c r="CJ672" s="17">
        <v>1</v>
      </c>
      <c r="CK672" cm="1">
        <f t="array" ref="CK672">_xlfn.IFS([1]original_ver!CH351="จากการเข้าร่วมกิจกรรมอบรม ที่จัดโดยโครงการเกษตรกรปราดเปรื่อง (Smart Farmer)",1,[1]original_ver!CH351="จากการเข้าร่วมกิจกรรมอบรม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ๆ",3,[1]original_ver!CH351="จากการเรียนรู้ผ่านประสบการณ์ของผู้อื่น ได้แก่ เพื่อนบ้าน พี่น้อง เพื่อน และญาติ เป็นต้น",4,[1]original_ver!CH351="ไม่ได้เข้าร่วมกิจกรรมอบรมหรือเรียนรู้ใด ๆ (ข้ามไปข้อ 33)",5)</f>
        <v>5</v>
      </c>
      <c r="CL672" s="15" t="str" cm="1">
        <f t="array" ref="CL672">_xlfn.IFS([1]original_ver!CJ351="ความรู้ทางการเกษตรและการใช้เทคโนโลยีสำหรับการผลิตในฟาร์ม",1,[1]original_ver!CJ351="การวางแผนและจัดการฟาร์ม เช่น การเก็บเกี่ยว การเงิน และการวางแผนทางการตลาด",2,[1]original_ver!CJ351="การเป็นผู้ประกอบการทางการเกษตร",3,[1]original_ver!CJ351="การเพิ่มมูลค่าผลผลิต และการแปรรูปผลผลิต (รวมถึงการพัฒนาคุณภาพผลผลิต)",4,[1]original_ver!CJ351="","")</f>
        <v/>
      </c>
      <c r="CM672" s="48"/>
      <c r="CN672" s="48"/>
      <c r="CO672" s="15" t="str" cm="1">
        <f t="array" ref="CO672">_xlfn.IFS([1]original_ver!CN351="ความรู้ทางการเกษตรและการใช้เทคโนโลยีสำหรับการผลิตในฟาร์ม",1,[1]original_ver!CN351="การวางแผนและจัดการฟาร์ม เช่น การเก็บเกี่ยว การเงิน และการวางแผนทางการตลาด",2,[1]original_ver!CN351="การเป็นผู้ประกอบการทางการเกษตร",3,[1]original_ver!CN351="การเพิ่มมูลค่าผลผลิต และการแปรรูปผลผลิต (รวมถึงการพัฒนาคุณภาพผลผลิต)",4,[1]original_ver!CN351="","")</f>
        <v/>
      </c>
      <c r="CP672" s="48"/>
      <c r="CQ672" s="48"/>
      <c r="CR672" s="15" t="str" cm="1">
        <f t="array" ref="CR672">_xlfn.IFS([1]original_ver!CR351="ประยุกต์",1,[1]original_ver!CR351="ไม่ประยุกต์",0,[1]original_ver!CR351="","")</f>
        <v/>
      </c>
      <c r="CS672" s="15" t="str" cm="1">
        <f t="array" ref="CS672">_xlfn.IFS([1]original_ver!CS351="ประยุกต์",1,[1]original_ver!CS351="ไม่ประยุกต์",0,[1]original_ver!CS351="","")</f>
        <v/>
      </c>
      <c r="CT672" s="48"/>
      <c r="CU672" s="15" t="str" cm="1">
        <f t="array" ref="CU672">_xlfn.IFS([1]original_ver!CV351="ประยุกต์",1,[1]original_ver!CV351="ไม่ประยุกต์",0,[1]original_ver!CV351="","")</f>
        <v/>
      </c>
      <c r="CV672" s="48"/>
      <c r="CW672" s="15" t="str" cm="1">
        <f t="array" ref="CW672">_xlfn.IFS([1]original_ver!CY351="ประยุกต์",1,[1]original_ver!CY351="ไม่ประยุกต์",0,[1]original_ver!CY351="","")</f>
        <v/>
      </c>
      <c r="CX672" s="48"/>
      <c r="CY672" s="15" t="str" cm="1">
        <f t="array" ref="CY672">_xlfn.IFS([1]original_ver!DB351="ประยุกต์",1,[1]original_ver!DB351="ไม่ประยุกต์",0,[1]original_ver!DB351="","")</f>
        <v/>
      </c>
      <c r="CZ672" s="48"/>
      <c r="DA672" s="48">
        <v>0</v>
      </c>
      <c r="DB672" s="48">
        <v>0</v>
      </c>
      <c r="DC672" s="48">
        <v>0</v>
      </c>
      <c r="DD672" s="48">
        <v>0</v>
      </c>
      <c r="DE672" s="48">
        <v>0</v>
      </c>
      <c r="DF672" s="48">
        <v>0</v>
      </c>
      <c r="DG672" s="17">
        <v>3</v>
      </c>
      <c r="DH672" s="17">
        <v>3</v>
      </c>
      <c r="DI672" s="17">
        <v>2</v>
      </c>
      <c r="DJ672" s="17">
        <v>2</v>
      </c>
      <c r="DK672" s="48"/>
      <c r="DL672" s="48"/>
      <c r="DM672" s="17">
        <v>1</v>
      </c>
      <c r="DN672" s="17">
        <v>2</v>
      </c>
      <c r="DO672" s="48"/>
      <c r="DP672" s="48"/>
      <c r="DQ672" s="48"/>
      <c r="DR672" s="48"/>
      <c r="DS672" s="49">
        <v>3.4</v>
      </c>
      <c r="DT672" s="49">
        <v>3</v>
      </c>
      <c r="DU672" s="17">
        <v>4.25</v>
      </c>
      <c r="DV672" s="49">
        <v>3</v>
      </c>
      <c r="DW672" s="49">
        <v>1.6666666666666667</v>
      </c>
      <c r="DX672" s="49">
        <v>2.75</v>
      </c>
      <c r="DY672" s="153"/>
      <c r="DZ672" s="25">
        <v>3.6</v>
      </c>
      <c r="EA672" s="25">
        <v>3.3333333333333335</v>
      </c>
      <c r="EB672" s="25">
        <v>4.25</v>
      </c>
      <c r="EC672" s="25">
        <v>3</v>
      </c>
      <c r="ED672" s="25">
        <v>2</v>
      </c>
      <c r="EE672">
        <v>3.5</v>
      </c>
    </row>
    <row r="673" spans="1:135" x14ac:dyDescent="0.2">
      <c r="A673">
        <v>336</v>
      </c>
      <c r="AC673">
        <f t="shared" si="56"/>
        <v>0</v>
      </c>
      <c r="AD673" t="e">
        <f t="shared" si="58"/>
        <v>#DIV/0!</v>
      </c>
      <c r="AP673" s="148">
        <f t="shared" si="59"/>
        <v>0</v>
      </c>
      <c r="AQ673" s="148" t="e">
        <f t="shared" si="57"/>
        <v>#DIV/0!</v>
      </c>
      <c r="CI673" s="148" t="e">
        <f t="shared" si="60"/>
        <v>#DIV/0!</v>
      </c>
    </row>
    <row r="674" spans="1:135" x14ac:dyDescent="0.2">
      <c r="A674">
        <v>337</v>
      </c>
      <c r="B674" s="15">
        <v>959</v>
      </c>
      <c r="C674" s="58"/>
      <c r="D674" cm="1">
        <f t="array" ref="D674">_xlfn.IFS([1]original_ver!D352="Participant",1,[1]original_ver!D352="Non-Participant",0,[1]original_ver!D352="","")</f>
        <v>0</v>
      </c>
      <c r="E674" s="15">
        <v>3</v>
      </c>
      <c r="F674" s="17" cm="1">
        <f t="array" ref="F674">_xlfn.IFS([1]original_ver!F352="ชาย",1,[1]original_ver!F352="หญิง",0,[1]original_ver!F352="","")</f>
        <v>0</v>
      </c>
      <c r="G674" s="15">
        <v>49</v>
      </c>
      <c r="H674" s="17" cm="1">
        <f t="array" ref="H674">_xlfn.IFS([1]original_ver!H352="ไม่มีการศึกษา",0,[1]original_ver!H352="ประถมศึกษา",1,[1]original_ver!H352="มัธยมศึกษาตอนต้น",2,[1]original_ver!H352="มัธยมศึกษาตอนปลาย",3,[1]original_ver!H352="อนุปริญญา (ปวช., ปวส., ฝึกหัดครู)",4,[1]original_ver!H352="ปริญญาตรี",5,[1]original_ver!H352="สูงกว่าปริญญาตรี",6,[1]original_ver!H352="","")</f>
        <v>4</v>
      </c>
      <c r="I674" s="17" cm="1">
        <f t="array" ref="I674">_xlfn.IFS([1]original_ver!I352="โสด",1,[1]original_ver!I352="สมรส/อยู่ด้วยกัน",2,[1]original_ver!I352="หย่าร้าง/แยกกันอยู่",3,[1]original_ver!I352="หม้าย",4,[1]original_ver!I352="","")</f>
        <v>2</v>
      </c>
      <c r="J674" s="15">
        <v>4</v>
      </c>
      <c r="K674" s="15">
        <v>12</v>
      </c>
      <c r="L674" s="17" cm="1">
        <f t="array" ref="L674">_xlfn.IFS([1]original_ver!L352="ใช่",1,[1]original_ver!L352="ไม่ใช่",0,[1]original_ver!L352="","")</f>
        <v>0</v>
      </c>
      <c r="M674" s="17" cm="1">
        <f t="array" ref="M674">_xlfn.IFS([1]original_ver!M352="กู้ยืม",1,[1]original_ver!M352="ไม่กู้ยืม",0,[1]original_ver!M352="","")</f>
        <v>1</v>
      </c>
      <c r="N674" s="17">
        <f>IF($O674&gt;1, 1,0)</f>
        <v>0</v>
      </c>
      <c r="O674" s="26"/>
      <c r="P674" s="17" cm="1">
        <f t="array" ref="P674">_xlfn.IFS([1]original_ver!O352="ใช่",1,[1]original_ver!O352="ไม่ใช่",0,[1]original_ver!O352="","")</f>
        <v>0</v>
      </c>
      <c r="Q674" s="17"/>
      <c r="R674" s="17">
        <v>3</v>
      </c>
      <c r="S674" s="17">
        <v>1</v>
      </c>
      <c r="T674" s="17">
        <v>35</v>
      </c>
      <c r="U674" s="17">
        <v>437500</v>
      </c>
      <c r="V674" s="17">
        <v>1.45</v>
      </c>
      <c r="W674" s="22">
        <f>$U674/$T674</f>
        <v>12500</v>
      </c>
      <c r="X674" s="48"/>
      <c r="Y674" s="48"/>
      <c r="Z674" s="48"/>
      <c r="AA674" s="48"/>
      <c r="AB674" s="48"/>
      <c r="AC674" s="48">
        <f t="shared" si="56"/>
        <v>437500</v>
      </c>
      <c r="AD674">
        <f t="shared" si="58"/>
        <v>12500</v>
      </c>
      <c r="AE674" s="17">
        <v>3</v>
      </c>
      <c r="AF674" s="17">
        <v>1</v>
      </c>
      <c r="AG674" s="17">
        <v>35</v>
      </c>
      <c r="AH674" s="17">
        <v>438000</v>
      </c>
      <c r="AI674" s="17">
        <v>1.5</v>
      </c>
      <c r="AJ674" s="27">
        <f>$AH674/$AG674</f>
        <v>12514.285714285714</v>
      </c>
      <c r="AK674" s="48"/>
      <c r="AL674" s="48"/>
      <c r="AM674" s="48"/>
      <c r="AN674" s="48"/>
      <c r="AO674" s="48"/>
      <c r="AP674" s="149">
        <f t="shared" si="59"/>
        <v>438000</v>
      </c>
      <c r="AQ674" s="149">
        <f t="shared" si="57"/>
        <v>12514.285714285714</v>
      </c>
      <c r="AR674" s="17">
        <v>1</v>
      </c>
      <c r="AS674" s="17">
        <v>1</v>
      </c>
      <c r="AT674" s="17">
        <v>30</v>
      </c>
      <c r="AU674" s="17">
        <v>25000</v>
      </c>
      <c r="AV674" s="17">
        <v>13</v>
      </c>
      <c r="AW674" s="17">
        <f>$AU674/$AT674</f>
        <v>833.33333333333337</v>
      </c>
      <c r="AX674" s="48"/>
      <c r="AY674" s="48"/>
      <c r="AZ674" s="48"/>
      <c r="BA674" s="48"/>
      <c r="BB674" s="48"/>
      <c r="BC674" s="48">
        <f>$AU674+$AZ674</f>
        <v>25000</v>
      </c>
      <c r="BD674" s="48">
        <f>$BC674/$AT674</f>
        <v>833.33333333333337</v>
      </c>
      <c r="BE674" s="17">
        <v>1</v>
      </c>
      <c r="BF674" s="17">
        <v>1</v>
      </c>
      <c r="BG674" s="17">
        <v>30</v>
      </c>
      <c r="BH674" s="17">
        <v>20000</v>
      </c>
      <c r="BI674" s="17">
        <v>11</v>
      </c>
      <c r="BJ674" s="17"/>
      <c r="BK674" s="48"/>
      <c r="BL674" s="48"/>
      <c r="BM674" s="48"/>
      <c r="BN674" s="48"/>
      <c r="BP674" s="48">
        <f>$BH674+$BM674</f>
        <v>20000</v>
      </c>
      <c r="BQ674" s="48"/>
      <c r="BR674" s="48"/>
      <c r="BS674" s="48"/>
      <c r="BT674" s="48"/>
      <c r="BU674" s="48"/>
      <c r="BV674" s="48"/>
      <c r="BW674" s="17"/>
      <c r="BX674" s="48"/>
      <c r="BY674" s="48"/>
      <c r="BZ674" s="48"/>
      <c r="CA674" s="48"/>
      <c r="CB674" s="48"/>
      <c r="CC674" s="17"/>
      <c r="CD674" s="49">
        <v>1.75</v>
      </c>
      <c r="CE674" s="49">
        <v>1.6666666666666667</v>
      </c>
      <c r="CF674" s="49">
        <v>2.3333333333333335</v>
      </c>
      <c r="CG674" s="49">
        <v>1.5</v>
      </c>
      <c r="CH674" s="49">
        <v>2.5</v>
      </c>
      <c r="CI674" s="153">
        <f t="shared" si="60"/>
        <v>1.95</v>
      </c>
      <c r="CJ674" s="17">
        <v>1</v>
      </c>
      <c r="CK674" cm="1">
        <f t="array" ref="CK674">_xlfn.IFS([1]original_ver!CH352="จากการเข้าร่วมกิจกรรมอบรม ที่จัดโดยโครงการเกษตรกรปราดเปรื่อง (Smart Farmer)",1,[1]original_ver!CH352="จากการเข้าร่วมกิจกรรมอบรม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ๆ",3,[1]original_ver!CH352="จากการเรียนรู้ผ่านประสบการณ์ของผู้อื่น ได้แก่ เพื่อนบ้าน พี่น้อง เพื่อน และญาติ เป็นต้น",4,[1]original_ver!CH352="ไม่ได้เข้าร่วมกิจกรรมอบรมหรือเรียนรู้ใด ๆ (ข้ามไปข้อ 33)",5)</f>
        <v>5</v>
      </c>
      <c r="CL674" s="15" t="str" cm="1">
        <f t="array" ref="CL674">_xlfn.IFS([1]original_ver!CJ352="ความรู้ทางการเกษตรและการใช้เทคโนโลยีสำหรับการผลิตในฟาร์ม",1,[1]original_ver!CJ352="การวางแผนและจัดการฟาร์ม เช่น การเก็บเกี่ยว การเงิน และการวางแผนทางการตลาด",2,[1]original_ver!CJ352="การเป็นผู้ประกอบการทางการเกษตร",3,[1]original_ver!CJ352="การเพิ่มมูลค่าผลผลิต และการแปรรูปผลผลิต (รวมถึงการพัฒนาคุณภาพผลผลิต)",4,[1]original_ver!CJ352="","")</f>
        <v/>
      </c>
      <c r="CM674" s="48"/>
      <c r="CN674" s="48"/>
      <c r="CO674" s="15" t="str" cm="1">
        <f t="array" ref="CO674">_xlfn.IFS([1]original_ver!CN352="ความรู้ทางการเกษตรและการใช้เทคโนโลยีสำหรับการผลิตในฟาร์ม",1,[1]original_ver!CN352="การวางแผนและจัดการฟาร์ม เช่น การเก็บเกี่ยว การเงิน และการวางแผนทางการตลาด",2,[1]original_ver!CN352="การเป็นผู้ประกอบการทางการเกษตร",3,[1]original_ver!CN352="การเพิ่มมูลค่าผลผลิต และการแปรรูปผลผลิต (รวมถึงการพัฒนาคุณภาพผลผลิต)",4,[1]original_ver!CN352="","")</f>
        <v/>
      </c>
      <c r="CP674" s="48"/>
      <c r="CQ674" s="48"/>
      <c r="CR674" s="15" t="str" cm="1">
        <f t="array" ref="CR674">_xlfn.IFS([1]original_ver!CR352="ประยุกต์",1,[1]original_ver!CR352="ไม่ประยุกต์",0,[1]original_ver!CR352="","")</f>
        <v/>
      </c>
      <c r="CS674" s="15" t="str" cm="1">
        <f t="array" ref="CS674">_xlfn.IFS([1]original_ver!CS352="ประยุกต์",1,[1]original_ver!CS352="ไม่ประยุกต์",0,[1]original_ver!CS352="","")</f>
        <v/>
      </c>
      <c r="CT674" s="48"/>
      <c r="CU674" s="15" t="str" cm="1">
        <f t="array" ref="CU674">_xlfn.IFS([1]original_ver!CV352="ประยุกต์",1,[1]original_ver!CV352="ไม่ประยุกต์",0,[1]original_ver!CV352="","")</f>
        <v/>
      </c>
      <c r="CV674" s="48"/>
      <c r="CW674" s="15" t="str" cm="1">
        <f t="array" ref="CW674">_xlfn.IFS([1]original_ver!CY352="ประยุกต์",1,[1]original_ver!CY352="ไม่ประยุกต์",0,[1]original_ver!CY352="","")</f>
        <v/>
      </c>
      <c r="CX674" s="48"/>
      <c r="CY674" s="15" t="str" cm="1">
        <f t="array" ref="CY674">_xlfn.IFS([1]original_ver!DB352="ประยุกต์",1,[1]original_ver!DB352="ไม่ประยุกต์",0,[1]original_ver!DB352="","")</f>
        <v/>
      </c>
      <c r="CZ674" s="48"/>
      <c r="DA674" s="48">
        <v>0</v>
      </c>
      <c r="DB674" s="48">
        <v>0</v>
      </c>
      <c r="DC674" s="48">
        <v>0</v>
      </c>
      <c r="DD674" s="48">
        <v>0</v>
      </c>
      <c r="DE674" s="48">
        <v>0</v>
      </c>
      <c r="DF674" s="48">
        <v>0</v>
      </c>
      <c r="DG674" s="17">
        <v>2</v>
      </c>
      <c r="DH674" s="17">
        <v>3</v>
      </c>
      <c r="DI674" s="17">
        <v>3</v>
      </c>
      <c r="DJ674" s="17">
        <v>2</v>
      </c>
      <c r="DK674" s="48"/>
      <c r="DL674" s="48"/>
      <c r="DM674" s="17">
        <v>1</v>
      </c>
      <c r="DN674" s="17">
        <v>2</v>
      </c>
      <c r="DO674" s="48"/>
      <c r="DP674" s="48"/>
      <c r="DQ674" s="48"/>
      <c r="DR674" s="48"/>
      <c r="DS674" s="49">
        <v>4</v>
      </c>
      <c r="DT674" s="49">
        <v>3.3333333333333335</v>
      </c>
      <c r="DU674" s="17">
        <v>3.5</v>
      </c>
      <c r="DV674" s="49">
        <v>2.8</v>
      </c>
      <c r="DW674" s="49">
        <v>1.6666666666666667</v>
      </c>
      <c r="DX674" s="49">
        <v>3</v>
      </c>
      <c r="DY674" s="153"/>
      <c r="DZ674" s="25">
        <v>4</v>
      </c>
      <c r="EA674" s="25">
        <v>3</v>
      </c>
      <c r="EB674" s="25">
        <v>3.25</v>
      </c>
      <c r="EC674" s="25">
        <v>3</v>
      </c>
      <c r="ED674" s="25">
        <v>1.6666666666666667</v>
      </c>
      <c r="EE674">
        <v>3.25</v>
      </c>
    </row>
    <row r="675" spans="1:135" x14ac:dyDescent="0.2">
      <c r="A675">
        <v>337</v>
      </c>
      <c r="AC675">
        <f t="shared" si="56"/>
        <v>0</v>
      </c>
      <c r="AD675" t="e">
        <f t="shared" si="58"/>
        <v>#DIV/0!</v>
      </c>
      <c r="AP675" s="148">
        <f t="shared" si="59"/>
        <v>0</v>
      </c>
      <c r="AQ675" s="148" t="e">
        <f t="shared" si="57"/>
        <v>#DIV/0!</v>
      </c>
      <c r="CI675" s="148" t="e">
        <f t="shared" si="60"/>
        <v>#DIV/0!</v>
      </c>
    </row>
    <row r="676" spans="1:135" x14ac:dyDescent="0.2">
      <c r="A676">
        <v>338</v>
      </c>
      <c r="B676" s="15">
        <v>961</v>
      </c>
      <c r="C676" s="58"/>
      <c r="D676" cm="1">
        <f t="array" ref="D676">_xlfn.IFS([1]original_ver!D353="Participant",1,[1]original_ver!D353="Non-Participant",0,[1]original_ver!D353="","")</f>
        <v>0</v>
      </c>
      <c r="E676" s="15">
        <v>3</v>
      </c>
      <c r="F676" s="17" cm="1">
        <f t="array" ref="F676">_xlfn.IFS([1]original_ver!F353="ชาย",1,[1]original_ver!F353="หญิง",0,[1]original_ver!F353="","")</f>
        <v>1</v>
      </c>
      <c r="G676" s="15">
        <v>64</v>
      </c>
      <c r="H676" s="17" cm="1">
        <f t="array" ref="H676">_xlfn.IFS([1]original_ver!H353="ไม่มีการศึกษา",0,[1]original_ver!H353="ประถมศึกษา",1,[1]original_ver!H353="มัธยมศึกษาตอนต้น",2,[1]original_ver!H353="มัธยมศึกษาตอนปลาย",3,[1]original_ver!H353="อนุปริญญา (ปวช., ปวส., ฝึกหัดครู)",4,[1]original_ver!H353="ปริญญาตรี",5,[1]original_ver!H353="สูงกว่าปริญญาตรี",6,[1]original_ver!H353="","")</f>
        <v>3</v>
      </c>
      <c r="I676" s="17" cm="1">
        <f t="array" ref="I676">_xlfn.IFS([1]original_ver!I353="โสด",1,[1]original_ver!I353="สมรส/อยู่ด้วยกัน",2,[1]original_ver!I353="หย่าร้าง/แยกกันอยู่",3,[1]original_ver!I353="หม้าย",4,[1]original_ver!I353="","")</f>
        <v>2</v>
      </c>
      <c r="J676" s="15">
        <v>6</v>
      </c>
      <c r="K676" s="15">
        <v>42</v>
      </c>
      <c r="L676" s="17" cm="1">
        <f t="array" ref="L676">_xlfn.IFS([1]original_ver!L353="ใช่",1,[1]original_ver!L353="ไม่ใช่",0,[1]original_ver!L353="","")</f>
        <v>0</v>
      </c>
      <c r="M676" s="17" cm="1">
        <f t="array" ref="M676">_xlfn.IFS([1]original_ver!M353="กู้ยืม",1,[1]original_ver!M353="ไม่กู้ยืม",0,[1]original_ver!M353="","")</f>
        <v>1</v>
      </c>
      <c r="N676" s="17">
        <f>IF($O676&gt;1, 1,0)</f>
        <v>1</v>
      </c>
      <c r="O676" s="23">
        <v>200000</v>
      </c>
      <c r="P676" s="17" cm="1">
        <f t="array" ref="P676">_xlfn.IFS([1]original_ver!O353="ใช่",1,[1]original_ver!O353="ไม่ใช่",0,[1]original_ver!O353="","")</f>
        <v>1</v>
      </c>
      <c r="Q676" s="17"/>
      <c r="R676" s="17">
        <v>3</v>
      </c>
      <c r="S676" s="17">
        <v>1</v>
      </c>
      <c r="T676" s="17">
        <v>40</v>
      </c>
      <c r="U676" s="17">
        <v>470000</v>
      </c>
      <c r="V676" s="17">
        <v>1.4</v>
      </c>
      <c r="W676" s="22">
        <f>$U676/$T676</f>
        <v>11750</v>
      </c>
      <c r="X676" s="48"/>
      <c r="Y676" s="48"/>
      <c r="Z676" s="48"/>
      <c r="AA676" s="48"/>
      <c r="AB676" s="48"/>
      <c r="AC676" s="48">
        <f t="shared" si="56"/>
        <v>470000</v>
      </c>
      <c r="AD676">
        <f t="shared" si="58"/>
        <v>11750</v>
      </c>
      <c r="AE676" s="17">
        <v>3</v>
      </c>
      <c r="AF676" s="17">
        <v>1</v>
      </c>
      <c r="AG676" s="17">
        <v>40</v>
      </c>
      <c r="AH676" s="17">
        <v>480000</v>
      </c>
      <c r="AI676" s="17">
        <v>1.4</v>
      </c>
      <c r="AJ676" s="27">
        <f>$AH676/$AG676</f>
        <v>12000</v>
      </c>
      <c r="AK676" s="48"/>
      <c r="AL676" s="48"/>
      <c r="AM676" s="48"/>
      <c r="AN676" s="48"/>
      <c r="AO676" s="48"/>
      <c r="AP676" s="149">
        <f t="shared" si="59"/>
        <v>480000</v>
      </c>
      <c r="AQ676" s="149">
        <f t="shared" si="57"/>
        <v>12000</v>
      </c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9">
        <v>1.75</v>
      </c>
      <c r="CE676" s="49">
        <v>1</v>
      </c>
      <c r="CF676" s="49">
        <v>1.6666666666666667</v>
      </c>
      <c r="CG676" s="49">
        <v>2</v>
      </c>
      <c r="CH676" s="49">
        <v>2</v>
      </c>
      <c r="CI676" s="153">
        <f t="shared" si="60"/>
        <v>1.6833333333333336</v>
      </c>
      <c r="CJ676" s="17">
        <v>2</v>
      </c>
      <c r="CK676" cm="1">
        <f t="array" ref="CK676">_xlfn.IFS([1]original_ver!CH353="จากการเข้าร่วมกิจกรรมอบรม ที่จัดโดยโครงการเกษตรกรปราดเปรื่อง (Smart Farmer)",1,[1]original_ver!CH353="จากการเข้าร่วมกิจกรรมอบรม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ๆ",3,[1]original_ver!CH353="จากการเรียนรู้ผ่านประสบการณ์ของผู้อื่น ได้แก่ เพื่อนบ้าน พี่น้อง เพื่อน และญาติ เป็นต้น",4,[1]original_ver!CH353="ไม่ได้เข้าร่วมกิจกรรมอบรมหรือเรียนรู้ใด ๆ (ข้ามไปข้อ 33)",5)</f>
        <v>4</v>
      </c>
      <c r="CL676" s="15" cm="1">
        <f t="array" ref="CL676">_xlfn.IFS([1]original_ver!CJ353="ความรู้ทางการเกษตรและการใช้เทคโนโลยีสำหรับการผลิตในฟาร์ม",1,[1]original_ver!CJ353="การวางแผนและจัดการฟาร์ม เช่น การเก็บเกี่ยว การเงิน และการวางแผนทางการตลาด",2,[1]original_ver!CJ353="การเป็นผู้ประกอบการทางการเกษตร",3,[1]original_ver!CJ353="การเพิ่มมูลค่าผลผลิต และการแปรรูปผลผลิต (รวมถึงการพัฒนาคุณภาพผลผลิต)",4,[1]original_ver!CJ353="","")</f>
        <v>4</v>
      </c>
      <c r="CM676" s="17">
        <v>3</v>
      </c>
      <c r="CN676" s="17">
        <v>5</v>
      </c>
      <c r="CO676" s="15" cm="1">
        <f t="array" ref="CO676">_xlfn.IFS([1]original_ver!CN353="ความรู้ทางการเกษตรและการใช้เทคโนโลยีสำหรับการผลิตในฟาร์ม",1,[1]original_ver!CN353="การวางแผนและจัดการฟาร์ม เช่น การเก็บเกี่ยว การเงิน และการวางแผนทางการตลาด",2,[1]original_ver!CN353="การเป็นผู้ประกอบการทางการเกษตร",3,[1]original_ver!CN353="การเพิ่มมูลค่าผลผลิต และการแปรรูปผลผลิต (รวมถึงการพัฒนาคุณภาพผลผลิต)",4,[1]original_ver!CN353="","")</f>
        <v>3</v>
      </c>
      <c r="CP676" s="17">
        <v>0</v>
      </c>
      <c r="CQ676" s="48"/>
      <c r="CR676" s="15" cm="1">
        <f t="array" ref="CR676">_xlfn.IFS([1]original_ver!CR353="ประยุกต์",1,[1]original_ver!CR353="ไม่ประยุกต์",0,[1]original_ver!CR353="","")</f>
        <v>1</v>
      </c>
      <c r="CS676" s="15" cm="1">
        <f t="array" ref="CS676">_xlfn.IFS([1]original_ver!CS353="ประยุกต์",1,[1]original_ver!CS353="ไม่ประยุกต์",0,[1]original_ver!CS353="","")</f>
        <v>1</v>
      </c>
      <c r="CT676" s="48"/>
      <c r="CU676" s="15" cm="1">
        <f t="array" ref="CU676">_xlfn.IFS([1]original_ver!CV353="ประยุกต์",1,[1]original_ver!CV353="ไม่ประยุกต์",0,[1]original_ver!CV353="","")</f>
        <v>1</v>
      </c>
      <c r="CV676" s="48"/>
      <c r="CW676" s="15" cm="1">
        <f t="array" ref="CW676">_xlfn.IFS([1]original_ver!CY353="ประยุกต์",1,[1]original_ver!CY353="ไม่ประยุกต์",0,[1]original_ver!CY353="","")</f>
        <v>0</v>
      </c>
      <c r="CX676" s="17">
        <v>3</v>
      </c>
      <c r="CY676" s="15" cm="1">
        <f t="array" ref="CY676">_xlfn.IFS([1]original_ver!DB353="ประยุกต์",1,[1]original_ver!DB353="ไม่ประยุกต์",0,[1]original_ver!DB353="","")</f>
        <v>1</v>
      </c>
      <c r="CZ676" s="48"/>
      <c r="DA676" s="48"/>
      <c r="DB676" s="48"/>
      <c r="DC676" s="48"/>
      <c r="DD676" s="48"/>
      <c r="DE676" s="48"/>
      <c r="DF676" s="48"/>
      <c r="DG676" s="17">
        <v>2</v>
      </c>
      <c r="DH676" s="17">
        <v>3</v>
      </c>
      <c r="DI676" s="17">
        <v>3</v>
      </c>
      <c r="DJ676" s="17">
        <v>2</v>
      </c>
      <c r="DK676" s="48"/>
      <c r="DL676" s="48"/>
      <c r="DM676" s="17">
        <v>1</v>
      </c>
      <c r="DN676" s="17">
        <v>2</v>
      </c>
      <c r="DO676" s="48"/>
      <c r="DP676" s="48"/>
      <c r="DQ676" s="48"/>
      <c r="DR676" s="48"/>
      <c r="DS676" s="49">
        <v>4</v>
      </c>
      <c r="DT676" s="49">
        <v>3</v>
      </c>
      <c r="DU676" s="17">
        <v>3.25</v>
      </c>
      <c r="DV676" s="49">
        <v>3.2</v>
      </c>
      <c r="DW676" s="49">
        <v>1.6666666666666667</v>
      </c>
      <c r="DX676" s="49">
        <v>3.25</v>
      </c>
      <c r="DY676" s="153"/>
      <c r="DZ676" s="25">
        <v>3.6</v>
      </c>
      <c r="EA676" s="25">
        <v>4</v>
      </c>
      <c r="EB676" s="25">
        <v>3.75</v>
      </c>
      <c r="EC676" s="25">
        <v>2.8</v>
      </c>
      <c r="ED676" s="25">
        <v>2</v>
      </c>
      <c r="EE676">
        <v>3</v>
      </c>
    </row>
    <row r="677" spans="1:135" x14ac:dyDescent="0.2">
      <c r="A677">
        <v>338</v>
      </c>
      <c r="AC677">
        <f t="shared" si="56"/>
        <v>0</v>
      </c>
      <c r="AD677" t="e">
        <f t="shared" si="58"/>
        <v>#DIV/0!</v>
      </c>
      <c r="AP677" s="148">
        <f t="shared" si="59"/>
        <v>0</v>
      </c>
      <c r="AQ677" s="148" t="e">
        <f t="shared" si="57"/>
        <v>#DIV/0!</v>
      </c>
      <c r="CI677" s="148" t="e">
        <f t="shared" si="60"/>
        <v>#DIV/0!</v>
      </c>
    </row>
    <row r="678" spans="1:135" x14ac:dyDescent="0.2">
      <c r="A678">
        <v>339</v>
      </c>
      <c r="B678" s="15">
        <v>962</v>
      </c>
      <c r="C678" s="58"/>
      <c r="D678" cm="1">
        <f t="array" ref="D678">_xlfn.IFS([1]original_ver!D354="Participant",1,[1]original_ver!D354="Non-Participant",0,[1]original_ver!D354="","")</f>
        <v>0</v>
      </c>
      <c r="E678" s="15">
        <v>3</v>
      </c>
      <c r="F678" s="17" cm="1">
        <f t="array" ref="F678">_xlfn.IFS([1]original_ver!F354="ชาย",1,[1]original_ver!F354="หญิง",0,[1]original_ver!F354="","")</f>
        <v>1</v>
      </c>
      <c r="G678" s="15">
        <v>76</v>
      </c>
      <c r="H678" s="17" cm="1">
        <f t="array" ref="H678">_xlfn.IFS([1]original_ver!H354="ไม่มีการศึกษา",0,[1]original_ver!H354="ประถมศึกษา",1,[1]original_ver!H354="มัธยมศึกษาตอนต้น",2,[1]original_ver!H354="มัธยมศึกษาตอนปลาย",3,[1]original_ver!H354="อนุปริญญา (ปวช., ปวส., ฝึกหัดครู)",4,[1]original_ver!H354="ปริญญาตรี",5,[1]original_ver!H354="สูงกว่าปริญญาตรี",6,[1]original_ver!H354="","")</f>
        <v>1</v>
      </c>
      <c r="I678" s="17" cm="1">
        <f t="array" ref="I678">_xlfn.IFS([1]original_ver!I354="โสด",1,[1]original_ver!I354="สมรส/อยู่ด้วยกัน",2,[1]original_ver!I354="หย่าร้าง/แยกกันอยู่",3,[1]original_ver!I354="หม้าย",4,[1]original_ver!I354="","")</f>
        <v>2</v>
      </c>
      <c r="J678" s="15">
        <v>6</v>
      </c>
      <c r="K678" s="15">
        <v>50</v>
      </c>
      <c r="L678" s="17" cm="1">
        <f t="array" ref="L678">_xlfn.IFS([1]original_ver!L354="ใช่",1,[1]original_ver!L354="ไม่ใช่",0,[1]original_ver!L354="","")</f>
        <v>0</v>
      </c>
      <c r="M678" s="17" cm="1">
        <f t="array" ref="M678">_xlfn.IFS([1]original_ver!M354="กู้ยืม",1,[1]original_ver!M354="ไม่กู้ยืม",0,[1]original_ver!M354="","")</f>
        <v>1</v>
      </c>
      <c r="N678" s="17">
        <f>IF($O678&gt;1, 1,0)</f>
        <v>1</v>
      </c>
      <c r="O678" s="23">
        <v>120000</v>
      </c>
      <c r="P678" s="17" cm="1">
        <f t="array" ref="P678">_xlfn.IFS([1]original_ver!O354="ใช่",1,[1]original_ver!O354="ไม่ใช่",0,[1]original_ver!O354="","")</f>
        <v>0</v>
      </c>
      <c r="Q678" s="17"/>
      <c r="R678" s="17">
        <v>3</v>
      </c>
      <c r="S678" s="17">
        <v>1</v>
      </c>
      <c r="T678" s="17">
        <v>27</v>
      </c>
      <c r="U678" s="17">
        <v>351000</v>
      </c>
      <c r="V678" s="17">
        <v>1.4</v>
      </c>
      <c r="W678" s="22">
        <f>$U678/$T678</f>
        <v>13000</v>
      </c>
      <c r="X678" s="48"/>
      <c r="Y678" s="48"/>
      <c r="Z678" s="48"/>
      <c r="AA678" s="48"/>
      <c r="AB678" s="48"/>
      <c r="AC678" s="48">
        <f t="shared" si="56"/>
        <v>351000</v>
      </c>
      <c r="AD678">
        <f t="shared" si="58"/>
        <v>13000</v>
      </c>
      <c r="AE678" s="17">
        <v>3</v>
      </c>
      <c r="AF678" s="17">
        <v>1</v>
      </c>
      <c r="AG678" s="17">
        <v>15</v>
      </c>
      <c r="AH678" s="17">
        <v>195000</v>
      </c>
      <c r="AI678" s="17">
        <v>1.45</v>
      </c>
      <c r="AJ678" s="27">
        <f>$AH678/$AG678</f>
        <v>13000</v>
      </c>
      <c r="AK678" s="48"/>
      <c r="AL678" s="48"/>
      <c r="AM678" s="48"/>
      <c r="AN678" s="48"/>
      <c r="AO678" s="48"/>
      <c r="AP678" s="149">
        <f t="shared" si="59"/>
        <v>195000</v>
      </c>
      <c r="AQ678" s="149">
        <f t="shared" si="57"/>
        <v>13000</v>
      </c>
      <c r="AR678" s="17">
        <v>1</v>
      </c>
      <c r="AS678" s="17">
        <v>1</v>
      </c>
      <c r="AT678" s="17">
        <v>10</v>
      </c>
      <c r="AU678" s="17">
        <v>7000</v>
      </c>
      <c r="AV678" s="17">
        <v>12</v>
      </c>
      <c r="AW678" s="17">
        <f>$AU678/$AT678</f>
        <v>700</v>
      </c>
      <c r="AX678" s="48"/>
      <c r="AY678" s="48"/>
      <c r="AZ678" s="48"/>
      <c r="BA678" s="48"/>
      <c r="BB678" s="48"/>
      <c r="BC678" s="48">
        <f>$AU678+$AZ678</f>
        <v>7000</v>
      </c>
      <c r="BD678" s="48">
        <f>$BC678/$AT678</f>
        <v>700</v>
      </c>
      <c r="BE678" s="17">
        <v>1</v>
      </c>
      <c r="BF678" s="17">
        <v>1</v>
      </c>
      <c r="BG678" s="17">
        <v>40</v>
      </c>
      <c r="BH678" s="17">
        <v>30000</v>
      </c>
      <c r="BI678" s="17">
        <v>11.7</v>
      </c>
      <c r="BJ678" s="17"/>
      <c r="BK678" s="48"/>
      <c r="BL678" s="48"/>
      <c r="BM678" s="48"/>
      <c r="BN678" s="48"/>
      <c r="BP678" s="48">
        <f>$BH678+$BM678</f>
        <v>30000</v>
      </c>
      <c r="BQ678" s="48"/>
      <c r="BR678" s="48"/>
      <c r="BS678" s="48"/>
      <c r="BT678" s="48"/>
      <c r="BU678" s="48"/>
      <c r="BV678" s="48"/>
      <c r="BW678" s="17"/>
      <c r="BX678" s="48"/>
      <c r="BY678" s="48"/>
      <c r="BZ678" s="48"/>
      <c r="CA678" s="48"/>
      <c r="CB678" s="48"/>
      <c r="CC678" s="17"/>
      <c r="CD678" s="49">
        <v>1.5</v>
      </c>
      <c r="CE678" s="49">
        <v>2.3333333333333335</v>
      </c>
      <c r="CF678" s="49">
        <v>1.3333333333333333</v>
      </c>
      <c r="CG678" s="49">
        <v>2</v>
      </c>
      <c r="CH678" s="49">
        <v>2</v>
      </c>
      <c r="CI678" s="153">
        <f t="shared" si="60"/>
        <v>1.8333333333333335</v>
      </c>
      <c r="CJ678" s="17">
        <v>1</v>
      </c>
      <c r="CK678" cm="1">
        <f t="array" ref="CK678">_xlfn.IFS([1]original_ver!CH354="จากการเข้าร่วมกิจกรรมอบรม ที่จัดโดยโครงการเกษตรกรปราดเปรื่อง (Smart Farmer)",1,[1]original_ver!CH354="จากการเข้าร่วมกิจกรรมอบรม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ๆ",3,[1]original_ver!CH354="จากการเรียนรู้ผ่านประสบการณ์ของผู้อื่น ได้แก่ เพื่อนบ้าน พี่น้อง เพื่อน และญาติ เป็นต้น",4,[1]original_ver!CH354="ไม่ได้เข้าร่วมกิจกรรมอบรมหรือเรียนรู้ใด ๆ (ข้ามไปข้อ 33)",5)</f>
        <v>5</v>
      </c>
      <c r="CL678" s="15" t="str" cm="1">
        <f t="array" ref="CL678">_xlfn.IFS([1]original_ver!CJ354="ความรู้ทางการเกษตรและการใช้เทคโนโลยีสำหรับการผลิตในฟาร์ม",1,[1]original_ver!CJ354="การวางแผนและจัดการฟาร์ม เช่น การเก็บเกี่ยว การเงิน และการวางแผนทางการตลาด",2,[1]original_ver!CJ354="การเป็นผู้ประกอบการทางการเกษตร",3,[1]original_ver!CJ354="การเพิ่มมูลค่าผลผลิต และการแปรรูปผลผลิต (รวมถึงการพัฒนาคุณภาพผลผลิต)",4,[1]original_ver!CJ354="","")</f>
        <v/>
      </c>
      <c r="CM678" s="48"/>
      <c r="CN678" s="48"/>
      <c r="CO678" s="15" t="str" cm="1">
        <f t="array" ref="CO678">_xlfn.IFS([1]original_ver!CN354="ความรู้ทางการเกษตรและการใช้เทคโนโลยีสำหรับการผลิตในฟาร์ม",1,[1]original_ver!CN354="การวางแผนและจัดการฟาร์ม เช่น การเก็บเกี่ยว การเงิน และการวางแผนทางการตลาด",2,[1]original_ver!CN354="การเป็นผู้ประกอบการทางการเกษตร",3,[1]original_ver!CN354="การเพิ่มมูลค่าผลผลิต และการแปรรูปผลผลิต (รวมถึงการพัฒนาคุณภาพผลผลิต)",4,[1]original_ver!CN354="","")</f>
        <v/>
      </c>
      <c r="CP678" s="48"/>
      <c r="CQ678" s="48"/>
      <c r="CR678" s="15" t="str" cm="1">
        <f t="array" ref="CR678">_xlfn.IFS([1]original_ver!CR354="ประยุกต์",1,[1]original_ver!CR354="ไม่ประยุกต์",0,[1]original_ver!CR354="","")</f>
        <v/>
      </c>
      <c r="CS678" s="15" t="str" cm="1">
        <f t="array" ref="CS678">_xlfn.IFS([1]original_ver!CS354="ประยุกต์",1,[1]original_ver!CS354="ไม่ประยุกต์",0,[1]original_ver!CS354="","")</f>
        <v/>
      </c>
      <c r="CT678" s="48"/>
      <c r="CU678" s="15" t="str" cm="1">
        <f t="array" ref="CU678">_xlfn.IFS([1]original_ver!CV354="ประยุกต์",1,[1]original_ver!CV354="ไม่ประยุกต์",0,[1]original_ver!CV354="","")</f>
        <v/>
      </c>
      <c r="CV678" s="48"/>
      <c r="CW678" s="15" t="str" cm="1">
        <f t="array" ref="CW678">_xlfn.IFS([1]original_ver!CY354="ประยุกต์",1,[1]original_ver!CY354="ไม่ประยุกต์",0,[1]original_ver!CY354="","")</f>
        <v/>
      </c>
      <c r="CX678" s="48"/>
      <c r="CY678" s="15" t="str" cm="1">
        <f t="array" ref="CY678">_xlfn.IFS([1]original_ver!DB354="ประยุกต์",1,[1]original_ver!DB354="ไม่ประยุกต์",0,[1]original_ver!DB354="","")</f>
        <v/>
      </c>
      <c r="CZ678" s="48"/>
      <c r="DA678" s="48">
        <v>0</v>
      </c>
      <c r="DB678" s="48">
        <v>0</v>
      </c>
      <c r="DC678" s="48">
        <v>0</v>
      </c>
      <c r="DD678" s="48">
        <v>0</v>
      </c>
      <c r="DE678" s="48">
        <v>0</v>
      </c>
      <c r="DF678" s="48">
        <v>0</v>
      </c>
      <c r="DG678" s="17">
        <v>2</v>
      </c>
      <c r="DH678" s="17">
        <v>3</v>
      </c>
      <c r="DI678" s="17">
        <v>3</v>
      </c>
      <c r="DJ678" s="17">
        <v>2</v>
      </c>
      <c r="DK678" s="48"/>
      <c r="DL678" s="48"/>
      <c r="DM678" s="17">
        <v>1</v>
      </c>
      <c r="DN678" s="17">
        <v>1</v>
      </c>
      <c r="DO678" s="48"/>
      <c r="DP678" s="48"/>
      <c r="DQ678" s="48"/>
      <c r="DR678" s="48"/>
      <c r="DS678" s="49">
        <v>3.4</v>
      </c>
      <c r="DT678" s="49">
        <v>2.6666666666666665</v>
      </c>
      <c r="DU678" s="17">
        <v>2.75</v>
      </c>
      <c r="DV678" s="49">
        <v>2.6</v>
      </c>
      <c r="DW678" s="49">
        <v>2.6666666666666665</v>
      </c>
      <c r="DX678" s="49">
        <v>2.5</v>
      </c>
      <c r="DY678" s="153"/>
      <c r="DZ678" s="25">
        <v>4.2</v>
      </c>
      <c r="EA678" s="25">
        <v>3.3333333333333335</v>
      </c>
      <c r="EB678" s="25">
        <v>4.25</v>
      </c>
      <c r="EC678" s="25">
        <v>3</v>
      </c>
      <c r="ED678" s="25">
        <v>3</v>
      </c>
      <c r="EE678">
        <v>2.5</v>
      </c>
    </row>
    <row r="679" spans="1:135" x14ac:dyDescent="0.2">
      <c r="A679">
        <v>339</v>
      </c>
      <c r="AC679">
        <f t="shared" si="56"/>
        <v>0</v>
      </c>
      <c r="AD679" t="e">
        <f t="shared" si="58"/>
        <v>#DIV/0!</v>
      </c>
      <c r="AP679" s="148">
        <f t="shared" si="59"/>
        <v>0</v>
      </c>
      <c r="AQ679" s="148" t="e">
        <f t="shared" si="57"/>
        <v>#DIV/0!</v>
      </c>
      <c r="CI679" s="148" t="e">
        <f t="shared" si="60"/>
        <v>#DIV/0!</v>
      </c>
    </row>
    <row r="680" spans="1:135" x14ac:dyDescent="0.2">
      <c r="A680">
        <v>340</v>
      </c>
      <c r="B680" s="15">
        <v>1101</v>
      </c>
      <c r="C680" s="50" t="s">
        <v>852</v>
      </c>
      <c r="D680" cm="1">
        <f t="array" ref="D680">_xlfn.IFS([1]original_ver!D355="Participant",1,[1]original_ver!D355="Non-Participant",0,[1]original_ver!D355="","")</f>
        <v>0</v>
      </c>
      <c r="E680" s="15">
        <v>2</v>
      </c>
      <c r="F680" s="17" cm="1">
        <f t="array" ref="F680">_xlfn.IFS([1]original_ver!F355="ชาย",1,[1]original_ver!F355="หญิง",0,[1]original_ver!F355="","")</f>
        <v>0</v>
      </c>
      <c r="G680" s="15">
        <v>55</v>
      </c>
      <c r="H680" s="17" cm="1">
        <f t="array" ref="H680">_xlfn.IFS([1]original_ver!H355="ไม่มีการศึกษา",0,[1]original_ver!H355="ประถมศึกษา",1,[1]original_ver!H355="มัธยมศึกษาตอนต้น",2,[1]original_ver!H355="มัธยมศึกษาตอนปลาย",3,[1]original_ver!H355="อนุปริญญา (ปวช., ปวส., ฝึกหัดครู)",4,[1]original_ver!H355="ปริญญาตรี",5,[1]original_ver!H355="สูงกว่าปริญญาตรี",6,[1]original_ver!H355="","")</f>
        <v>3</v>
      </c>
      <c r="I680" s="17" cm="1">
        <f t="array" ref="I680">_xlfn.IFS([1]original_ver!I355="โสด",1,[1]original_ver!I355="สมรส/อยู่ด้วยกัน",2,[1]original_ver!I355="หย่าร้าง/แยกกันอยู่",3,[1]original_ver!I355="หม้าย",4,[1]original_ver!I355="","")</f>
        <v>3</v>
      </c>
      <c r="J680" s="15">
        <v>5</v>
      </c>
      <c r="K680" s="15">
        <v>20</v>
      </c>
      <c r="L680" s="17" cm="1">
        <f t="array" ref="L680">_xlfn.IFS([1]original_ver!L355="ใช่",1,[1]original_ver!L355="ไม่ใช่",0,[1]original_ver!L355="","")</f>
        <v>0</v>
      </c>
      <c r="M680" s="17" cm="1">
        <f t="array" ref="M680">_xlfn.IFS([1]original_ver!M355="กู้ยืม",1,[1]original_ver!M355="ไม่กู้ยืม",0,[1]original_ver!M355="","")</f>
        <v>0</v>
      </c>
      <c r="N680" s="17">
        <f>IF($O680&gt;1, 1,0)</f>
        <v>1</v>
      </c>
      <c r="O680" s="23">
        <v>18000</v>
      </c>
      <c r="P680" s="17" cm="1">
        <f t="array" ref="P680">_xlfn.IFS([1]original_ver!O355="ใช่",1,[1]original_ver!O355="ไม่ใช่",0,[1]original_ver!O355="","")</f>
        <v>0</v>
      </c>
      <c r="Q680" s="17"/>
      <c r="R680" s="17">
        <v>7</v>
      </c>
      <c r="S680" s="17">
        <v>1</v>
      </c>
      <c r="T680" s="17">
        <v>2</v>
      </c>
      <c r="U680" s="17">
        <v>30</v>
      </c>
      <c r="V680" s="17">
        <v>15</v>
      </c>
      <c r="W680" s="22">
        <f>$U680/$T680</f>
        <v>15</v>
      </c>
      <c r="X680" s="48"/>
      <c r="Y680" s="48"/>
      <c r="Z680" s="48"/>
      <c r="AA680" s="48"/>
      <c r="AB680" s="48"/>
      <c r="AC680" s="48">
        <f t="shared" si="56"/>
        <v>30</v>
      </c>
      <c r="AD680">
        <f t="shared" si="58"/>
        <v>15</v>
      </c>
      <c r="AE680" s="17">
        <v>2</v>
      </c>
      <c r="AF680" s="17">
        <v>1</v>
      </c>
      <c r="AG680" s="17">
        <v>2</v>
      </c>
      <c r="AH680" s="17">
        <v>30</v>
      </c>
      <c r="AI680" s="17">
        <v>15</v>
      </c>
      <c r="AJ680" s="27">
        <f>$AH680/$AG680</f>
        <v>15</v>
      </c>
      <c r="AK680" s="48"/>
      <c r="AL680" s="48"/>
      <c r="AM680" s="48"/>
      <c r="AN680" s="48"/>
      <c r="AO680" s="48"/>
      <c r="AP680" s="149">
        <f t="shared" si="59"/>
        <v>30</v>
      </c>
      <c r="AQ680" s="149">
        <f t="shared" si="57"/>
        <v>15</v>
      </c>
      <c r="AR680" s="17">
        <v>8</v>
      </c>
      <c r="AS680" s="17">
        <v>2</v>
      </c>
      <c r="AT680" s="17">
        <v>0.2</v>
      </c>
      <c r="AU680" s="17">
        <v>400</v>
      </c>
      <c r="AV680" s="17">
        <v>33</v>
      </c>
      <c r="AW680" s="17">
        <f>$AU680/$AT680</f>
        <v>2000</v>
      </c>
      <c r="AX680" s="48"/>
      <c r="AY680" s="48"/>
      <c r="AZ680" s="48"/>
      <c r="BA680" s="48"/>
      <c r="BB680" s="48"/>
      <c r="BC680" s="48">
        <f>$AU680+$AZ680</f>
        <v>400</v>
      </c>
      <c r="BD680" s="48">
        <f>$BC680/$AT680</f>
        <v>2000</v>
      </c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P680" s="48"/>
      <c r="BQ680" s="48"/>
      <c r="BR680" s="48"/>
      <c r="BS680" s="48"/>
      <c r="BT680" s="48"/>
      <c r="BU680" s="48"/>
      <c r="BV680" s="48"/>
      <c r="BW680" s="17"/>
      <c r="BX680" s="48"/>
      <c r="BY680" s="48"/>
      <c r="BZ680" s="48"/>
      <c r="CA680" s="48"/>
      <c r="CB680" s="48"/>
      <c r="CC680" s="48"/>
      <c r="CD680" s="49">
        <v>4.25</v>
      </c>
      <c r="CE680" s="49">
        <v>5</v>
      </c>
      <c r="CF680" s="49">
        <v>1</v>
      </c>
      <c r="CG680" s="49">
        <v>2</v>
      </c>
      <c r="CH680" s="49">
        <v>5</v>
      </c>
      <c r="CI680" s="153">
        <f t="shared" si="60"/>
        <v>3.45</v>
      </c>
      <c r="CJ680" s="17">
        <v>2</v>
      </c>
      <c r="CK680" cm="1">
        <f t="array" ref="CK680">_xlfn.IFS([1]original_ver!CH355="จากการเข้าร่วมกิจกรรมอบรม ที่จัดโดยโครงการเกษตรกรปราดเปรื่อง (Smart Farmer)",1,[1]original_ver!CH355="จากการเข้าร่วมกิจกรรมอบรม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ๆ",3,[1]original_ver!CH355="จากการเรียนรู้ผ่านประสบการณ์ของผู้อื่น ได้แก่ เพื่อนบ้าน พี่น้อง เพื่อน และญาติ เป็นต้น",4,[1]original_ver!CH355="ไม่ได้เข้าร่วมกิจกรรมอบรมหรือเรียนรู้ใด ๆ (ข้ามไปข้อ 33)",5)</f>
        <v>3</v>
      </c>
      <c r="CL680" s="15" cm="1">
        <f t="array" ref="CL680">_xlfn.IFS([1]original_ver!CJ355="ความรู้ทางการเกษตรและการใช้เทคโนโลยีสำหรับการผลิตในฟาร์ม",1,[1]original_ver!CJ355="การวางแผนและจัดการฟาร์ม เช่น การเก็บเกี่ยว การเงิน และการวางแผนทางการตลาด",2,[1]original_ver!CJ355="การเป็นผู้ประกอบการทางการเกษตร",3,[1]original_ver!CJ355="การเพิ่มมูลค่าผลผลิต และการแปรรูปผลผลิต (รวมถึงการพัฒนาคุณภาพผลผลิต)",4,[1]original_ver!CJ355="","")</f>
        <v>4</v>
      </c>
      <c r="CM680" s="17">
        <v>360</v>
      </c>
      <c r="CN680" s="17">
        <v>4</v>
      </c>
      <c r="CO680" s="15" cm="1">
        <f t="array" ref="CO680">_xlfn.IFS([1]original_ver!CN355="ความรู้ทางการเกษตรและการใช้เทคโนโลยีสำหรับการผลิตในฟาร์ม",1,[1]original_ver!CN355="การวางแผนและจัดการฟาร์ม เช่น การเก็บเกี่ยว การเงิน และการวางแผนทางการตลาด",2,[1]original_ver!CN355="การเป็นผู้ประกอบการทางการเกษตร",3,[1]original_ver!CN355="การเพิ่มมูลค่าผลผลิต และการแปรรูปผลผลิต (รวมถึงการพัฒนาคุณภาพผลผลิต)",4,[1]original_ver!CN355="","")</f>
        <v>3</v>
      </c>
      <c r="CP680" s="17">
        <v>0</v>
      </c>
      <c r="CQ680" s="17">
        <v>5</v>
      </c>
      <c r="CR680" s="15" cm="1">
        <f t="array" ref="CR680">_xlfn.IFS([1]original_ver!CR355="ประยุกต์",1,[1]original_ver!CR355="ไม่ประยุกต์",0,[1]original_ver!CR355="","")</f>
        <v>1</v>
      </c>
      <c r="CS680" s="15" cm="1">
        <f t="array" ref="CS680">_xlfn.IFS([1]original_ver!CS355="ประยุกต์",1,[1]original_ver!CS355="ไม่ประยุกต์",0,[1]original_ver!CS355="","")</f>
        <v>1</v>
      </c>
      <c r="CT680" s="48"/>
      <c r="CU680" s="15" cm="1">
        <f t="array" ref="CU680">_xlfn.IFS([1]original_ver!CV355="ประยุกต์",1,[1]original_ver!CV355="ไม่ประยุกต์",0,[1]original_ver!CV355="","")</f>
        <v>1</v>
      </c>
      <c r="CV680" s="48"/>
      <c r="CW680" s="15" cm="1">
        <f t="array" ref="CW680">_xlfn.IFS([1]original_ver!CY355="ประยุกต์",1,[1]original_ver!CY355="ไม่ประยุกต์",0,[1]original_ver!CY355="","")</f>
        <v>1</v>
      </c>
      <c r="CX680" s="48"/>
      <c r="CY680" s="15" cm="1">
        <f t="array" ref="CY680">_xlfn.IFS([1]original_ver!DB355="ประยุกต์",1,[1]original_ver!DB355="ไม่ประยุกต์",0,[1]original_ver!DB355="","")</f>
        <v>1</v>
      </c>
      <c r="CZ680" s="48"/>
      <c r="DA680" s="48"/>
      <c r="DB680" s="48"/>
      <c r="DC680" s="48"/>
      <c r="DD680" s="48"/>
      <c r="DE680" s="48"/>
      <c r="DF680" s="48"/>
      <c r="DG680" s="17">
        <v>2</v>
      </c>
      <c r="DH680" s="17">
        <v>2</v>
      </c>
      <c r="DI680" s="17">
        <v>3</v>
      </c>
      <c r="DJ680" s="17">
        <v>2</v>
      </c>
      <c r="DK680" s="48"/>
      <c r="DL680" s="48"/>
      <c r="DM680" s="17">
        <v>1</v>
      </c>
      <c r="DN680" s="17">
        <v>2</v>
      </c>
      <c r="DO680" s="48"/>
      <c r="DP680" s="48"/>
      <c r="DQ680" s="48"/>
      <c r="DR680" s="48"/>
      <c r="DS680" s="49">
        <v>3.8</v>
      </c>
      <c r="DT680" s="49">
        <v>2.3333333333333335</v>
      </c>
      <c r="DU680" s="17">
        <v>2.75</v>
      </c>
      <c r="DV680" s="49">
        <v>3.4</v>
      </c>
      <c r="DW680" s="49">
        <v>4.333333333333333</v>
      </c>
      <c r="DX680" s="49">
        <v>3</v>
      </c>
      <c r="DY680" s="153"/>
      <c r="DZ680" s="25">
        <v>3.8</v>
      </c>
      <c r="EA680" s="25">
        <v>2.3333333333333335</v>
      </c>
      <c r="EB680" s="25">
        <v>2.75</v>
      </c>
      <c r="EC680" s="25">
        <v>3.4</v>
      </c>
      <c r="ED680" s="25">
        <v>4.333333333333333</v>
      </c>
      <c r="EE680">
        <v>3</v>
      </c>
    </row>
    <row r="681" spans="1:135" x14ac:dyDescent="0.2">
      <c r="A681">
        <v>340</v>
      </c>
      <c r="AC681">
        <f t="shared" si="56"/>
        <v>0</v>
      </c>
      <c r="AD681" t="e">
        <f t="shared" si="58"/>
        <v>#DIV/0!</v>
      </c>
      <c r="AP681" s="148">
        <f t="shared" si="59"/>
        <v>0</v>
      </c>
      <c r="AQ681" s="148" t="e">
        <f t="shared" si="57"/>
        <v>#DIV/0!</v>
      </c>
      <c r="CI681" s="148" t="e">
        <f t="shared" si="60"/>
        <v>#DIV/0!</v>
      </c>
    </row>
    <row r="682" spans="1:135" x14ac:dyDescent="0.2">
      <c r="A682">
        <v>341</v>
      </c>
      <c r="B682" s="15">
        <v>1102</v>
      </c>
      <c r="C682" s="50" t="s">
        <v>853</v>
      </c>
      <c r="D682" cm="1">
        <f t="array" ref="D682">_xlfn.IFS([1]original_ver!D356="Participant",1,[1]original_ver!D356="Non-Participant",0,[1]original_ver!D356="","")</f>
        <v>0</v>
      </c>
      <c r="E682" s="15">
        <v>2</v>
      </c>
      <c r="F682" s="17" cm="1">
        <f t="array" ref="F682">_xlfn.IFS([1]original_ver!F356="ชาย",1,[1]original_ver!F356="หญิง",0,[1]original_ver!F356="","")</f>
        <v>0</v>
      </c>
      <c r="G682" s="15">
        <v>32</v>
      </c>
      <c r="H682" s="17" cm="1">
        <f t="array" ref="H682">_xlfn.IFS([1]original_ver!H356="ไม่มีการศึกษา",0,[1]original_ver!H356="ประถมศึกษา",1,[1]original_ver!H356="มัธยมศึกษาตอนต้น",2,[1]original_ver!H356="มัธยมศึกษาตอนปลาย",3,[1]original_ver!H356="อนุปริญญา (ปวช., ปวส., ฝึกหัดครู)",4,[1]original_ver!H356="ปริญญาตรี",5,[1]original_ver!H356="สูงกว่าปริญญาตรี",6,[1]original_ver!H356="","")</f>
        <v>5</v>
      </c>
      <c r="I682" s="17" cm="1">
        <f t="array" ref="I682">_xlfn.IFS([1]original_ver!I356="โสด",1,[1]original_ver!I356="สมรส/อยู่ด้วยกัน",2,[1]original_ver!I356="หย่าร้าง/แยกกันอยู่",3,[1]original_ver!I356="หม้าย",4,[1]original_ver!I356="","")</f>
        <v>1</v>
      </c>
      <c r="J682" s="15">
        <v>4</v>
      </c>
      <c r="K682" s="15">
        <v>8</v>
      </c>
      <c r="L682" s="17" cm="1">
        <f t="array" ref="L682">_xlfn.IFS([1]original_ver!L356="ใช่",1,[1]original_ver!L356="ไม่ใช่",0,[1]original_ver!L356="","")</f>
        <v>0</v>
      </c>
      <c r="M682" s="17" cm="1">
        <f t="array" ref="M682">_xlfn.IFS([1]original_ver!M356="กู้ยืม",1,[1]original_ver!M356="ไม่กู้ยืม",0,[1]original_ver!M356="","")</f>
        <v>1</v>
      </c>
      <c r="N682" s="17">
        <f>IF($O682&gt;1, 1,0)</f>
        <v>1</v>
      </c>
      <c r="O682" s="23">
        <v>30000</v>
      </c>
      <c r="P682" s="17" cm="1">
        <f t="array" ref="P682">_xlfn.IFS([1]original_ver!O356="ใช่",1,[1]original_ver!O356="ไม่ใช่",0,[1]original_ver!O356="","")</f>
        <v>1</v>
      </c>
      <c r="Q682" s="17"/>
      <c r="R682" s="17">
        <v>5</v>
      </c>
      <c r="S682" s="17">
        <v>1</v>
      </c>
      <c r="T682" s="17">
        <v>5</v>
      </c>
      <c r="U682" s="17">
        <v>450</v>
      </c>
      <c r="V682" s="17">
        <v>12.5</v>
      </c>
      <c r="W682" s="22">
        <f>$U682/$T682</f>
        <v>90</v>
      </c>
      <c r="X682" s="48"/>
      <c r="Y682" s="48"/>
      <c r="Z682" s="48"/>
      <c r="AA682" s="48"/>
      <c r="AB682" s="48"/>
      <c r="AC682" s="48">
        <f t="shared" ref="AC682:AC745" si="61">$U682+$Z682</f>
        <v>450</v>
      </c>
      <c r="AD682">
        <f t="shared" si="58"/>
        <v>90</v>
      </c>
      <c r="AE682" s="17">
        <v>5</v>
      </c>
      <c r="AF682" s="17">
        <v>1</v>
      </c>
      <c r="AG682" s="17">
        <v>5</v>
      </c>
      <c r="AH682" s="17">
        <v>450</v>
      </c>
      <c r="AI682" s="17">
        <v>12.5</v>
      </c>
      <c r="AJ682" s="27">
        <f>$AH682/$AG682</f>
        <v>90</v>
      </c>
      <c r="AK682" s="48"/>
      <c r="AL682" s="48"/>
      <c r="AM682" s="48"/>
      <c r="AN682" s="48"/>
      <c r="AO682" s="48"/>
      <c r="AP682" s="149">
        <f t="shared" si="59"/>
        <v>450</v>
      </c>
      <c r="AQ682" s="149">
        <f t="shared" si="57"/>
        <v>90</v>
      </c>
      <c r="AR682" s="17">
        <v>1</v>
      </c>
      <c r="AS682" s="17">
        <v>1</v>
      </c>
      <c r="AT682" s="17">
        <v>7</v>
      </c>
      <c r="AU682" s="17">
        <v>450</v>
      </c>
      <c r="AV682" s="17">
        <v>0</v>
      </c>
      <c r="AW682" s="17">
        <f>$AU682/$AT682</f>
        <v>64.285714285714292</v>
      </c>
      <c r="AX682" s="48"/>
      <c r="AY682" s="48"/>
      <c r="AZ682" s="48"/>
      <c r="BA682" s="48"/>
      <c r="BB682" s="48"/>
      <c r="BC682" s="48">
        <f>$AU682+$AZ682</f>
        <v>450</v>
      </c>
      <c r="BD682" s="48">
        <f>$BC682/$AT682</f>
        <v>64.285714285714292</v>
      </c>
      <c r="BE682" s="17">
        <v>1</v>
      </c>
      <c r="BF682" s="17">
        <v>1</v>
      </c>
      <c r="BG682" s="17">
        <v>7</v>
      </c>
      <c r="BH682" s="17">
        <v>450</v>
      </c>
      <c r="BI682" s="17">
        <v>0</v>
      </c>
      <c r="BJ682" s="17"/>
      <c r="BK682" s="48"/>
      <c r="BL682" s="48"/>
      <c r="BM682" s="48"/>
      <c r="BN682" s="48"/>
      <c r="BP682" s="48">
        <f>$BH682+$BM682</f>
        <v>450</v>
      </c>
      <c r="BQ682" s="48"/>
      <c r="BR682" s="48"/>
      <c r="BS682" s="48"/>
      <c r="BT682" s="48"/>
      <c r="BU682" s="48"/>
      <c r="BV682" s="48"/>
      <c r="BW682" s="17"/>
      <c r="BX682" s="48"/>
      <c r="BY682" s="48"/>
      <c r="BZ682" s="48"/>
      <c r="CA682" s="48"/>
      <c r="CB682" s="48"/>
      <c r="CC682" s="17"/>
      <c r="CD682" s="49">
        <v>1.25</v>
      </c>
      <c r="CE682" s="49">
        <v>1</v>
      </c>
      <c r="CF682" s="49">
        <v>1.3333333333333333</v>
      </c>
      <c r="CG682" s="49">
        <v>1</v>
      </c>
      <c r="CH682" s="49">
        <v>2</v>
      </c>
      <c r="CI682" s="153">
        <f t="shared" si="60"/>
        <v>1.3166666666666667</v>
      </c>
      <c r="CJ682" s="17">
        <v>1</v>
      </c>
      <c r="CK682" cm="1">
        <f t="array" ref="CK682">_xlfn.IFS([1]original_ver!CH356="จากการเข้าร่วมกิจกรรมอบรม ที่จัดโดยโครงการเกษตรกรปราดเปรื่อง (Smart Farmer)",1,[1]original_ver!CH356="จากการเข้าร่วมกิจกรรมอบรม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ๆ",3,[1]original_ver!CH356="จากการเรียนรู้ผ่านประสบการณ์ของผู้อื่น ได้แก่ เพื่อนบ้าน พี่น้อง เพื่อน และญาติ เป็นต้น",4,[1]original_ver!CH356="ไม่ได้เข้าร่วมกิจกรรมอบรมหรือเรียนรู้ใด ๆ (ข้ามไปข้อ 33)",5)</f>
        <v>2</v>
      </c>
      <c r="CL682" s="15" cm="1">
        <f t="array" ref="CL682">_xlfn.IFS([1]original_ver!CJ356="ความรู้ทางการเกษตรและการใช้เทคโนโลยีสำหรับการผลิตในฟาร์ม",1,[1]original_ver!CJ356="การวางแผนและจัดการฟาร์ม เช่น การเก็บเกี่ยว การเงิน และการวางแผนทางการตลาด",2,[1]original_ver!CJ356="การเป็นผู้ประกอบการทางการเกษตร",3,[1]original_ver!CJ356="การเพิ่มมูลค่าผลผลิต และการแปรรูปผลผลิต (รวมถึงการพัฒนาคุณภาพผลผลิต)",4,[1]original_ver!CJ356="","")</f>
        <v>2</v>
      </c>
      <c r="CM682" s="17">
        <v>2</v>
      </c>
      <c r="CN682" s="17">
        <v>1</v>
      </c>
      <c r="CO682" s="15" cm="1">
        <f t="array" ref="CO682">_xlfn.IFS([1]original_ver!CN356="ความรู้ทางการเกษตรและการใช้เทคโนโลยีสำหรับการผลิตในฟาร์ม",1,[1]original_ver!CN356="การวางแผนและจัดการฟาร์ม เช่น การเก็บเกี่ยว การเงิน และการวางแผนทางการตลาด",2,[1]original_ver!CN356="การเป็นผู้ประกอบการทางการเกษตร",3,[1]original_ver!CN356="การเพิ่มมูลค่าผลผลิต และการแปรรูปผลผลิต (รวมถึงการพัฒนาคุณภาพผลผลิต)",4,[1]original_ver!CN356="","")</f>
        <v>4</v>
      </c>
      <c r="CP682" s="17">
        <v>1</v>
      </c>
      <c r="CQ682" s="17">
        <v>1</v>
      </c>
      <c r="CR682" s="15" cm="1">
        <f t="array" ref="CR682">_xlfn.IFS([1]original_ver!CR356="ประยุกต์",1,[1]original_ver!CR356="ไม่ประยุกต์",0,[1]original_ver!CR356="","")</f>
        <v>1</v>
      </c>
      <c r="CS682" s="15" cm="1">
        <f t="array" ref="CS682">_xlfn.IFS([1]original_ver!CS356="ประยุกต์",1,[1]original_ver!CS356="ไม่ประยุกต์",0,[1]original_ver!CS356="","")</f>
        <v>1</v>
      </c>
      <c r="CT682" s="48"/>
      <c r="CU682" s="15" cm="1">
        <f t="array" ref="CU682">_xlfn.IFS([1]original_ver!CV356="ประยุกต์",1,[1]original_ver!CV356="ไม่ประยุกต์",0,[1]original_ver!CV356="","")</f>
        <v>1</v>
      </c>
      <c r="CV682" s="48"/>
      <c r="CW682" s="15" cm="1">
        <f t="array" ref="CW682">_xlfn.IFS([1]original_ver!CY356="ประยุกต์",1,[1]original_ver!CY356="ไม่ประยุกต์",0,[1]original_ver!CY356="","")</f>
        <v>1</v>
      </c>
      <c r="CX682" s="48"/>
      <c r="CY682" s="15" cm="1">
        <f t="array" ref="CY682">_xlfn.IFS([1]original_ver!DB356="ประยุกต์",1,[1]original_ver!DB356="ไม่ประยุกต์",0,[1]original_ver!DB356="","")</f>
        <v>1</v>
      </c>
      <c r="CZ682" s="48"/>
      <c r="DA682" s="48">
        <v>0</v>
      </c>
      <c r="DB682" s="48">
        <v>0</v>
      </c>
      <c r="DC682" s="48">
        <v>0</v>
      </c>
      <c r="DD682" s="48">
        <v>0</v>
      </c>
      <c r="DE682" s="48">
        <v>0</v>
      </c>
      <c r="DF682" s="48">
        <v>0</v>
      </c>
      <c r="DG682" s="17">
        <v>1</v>
      </c>
      <c r="DH682" s="17">
        <v>3</v>
      </c>
      <c r="DI682" s="17">
        <v>2</v>
      </c>
      <c r="DJ682" s="17">
        <v>3</v>
      </c>
      <c r="DK682" s="48"/>
      <c r="DL682" s="48"/>
      <c r="DM682" s="17">
        <v>3</v>
      </c>
      <c r="DN682" s="17">
        <v>3</v>
      </c>
      <c r="DO682" s="48"/>
      <c r="DP682" s="48"/>
      <c r="DQ682" s="48"/>
      <c r="DR682" s="48"/>
      <c r="DS682" s="49">
        <v>3.8</v>
      </c>
      <c r="DT682" s="49">
        <v>4.666666666666667</v>
      </c>
      <c r="DU682" s="17">
        <v>3.75</v>
      </c>
      <c r="DV682" s="49">
        <v>3.2</v>
      </c>
      <c r="DW682" s="49">
        <v>4</v>
      </c>
      <c r="DX682" s="49">
        <v>5</v>
      </c>
      <c r="DY682" s="153"/>
      <c r="DZ682" s="25">
        <v>3.8</v>
      </c>
      <c r="EA682" s="25">
        <v>4.666666666666667</v>
      </c>
      <c r="EB682" s="25">
        <v>3.75</v>
      </c>
      <c r="EC682" s="25">
        <v>3.2</v>
      </c>
      <c r="ED682" s="25">
        <v>4</v>
      </c>
      <c r="EE682">
        <v>5</v>
      </c>
    </row>
    <row r="683" spans="1:135" x14ac:dyDescent="0.2">
      <c r="A683">
        <v>341</v>
      </c>
      <c r="AC683">
        <f t="shared" si="61"/>
        <v>0</v>
      </c>
      <c r="AD683" t="e">
        <f t="shared" si="58"/>
        <v>#DIV/0!</v>
      </c>
      <c r="AP683" s="148">
        <f t="shared" si="59"/>
        <v>0</v>
      </c>
      <c r="AQ683" s="148" t="e">
        <f t="shared" si="57"/>
        <v>#DIV/0!</v>
      </c>
      <c r="CI683" s="148" t="e">
        <f t="shared" si="60"/>
        <v>#DIV/0!</v>
      </c>
    </row>
    <row r="684" spans="1:135" x14ac:dyDescent="0.2">
      <c r="A684">
        <v>342</v>
      </c>
      <c r="B684" s="15">
        <v>1103</v>
      </c>
      <c r="C684" s="50" t="s">
        <v>854</v>
      </c>
      <c r="D684" cm="1">
        <f t="array" ref="D684">_xlfn.IFS([1]original_ver!D357="Participant",1,[1]original_ver!D357="Non-Participant",0,[1]original_ver!D357="","")</f>
        <v>0</v>
      </c>
      <c r="E684" s="15">
        <v>2</v>
      </c>
      <c r="F684" s="17" cm="1">
        <f t="array" ref="F684">_xlfn.IFS([1]original_ver!F357="ชาย",1,[1]original_ver!F357="หญิง",0,[1]original_ver!F357="","")</f>
        <v>0</v>
      </c>
      <c r="G684" s="15">
        <v>65</v>
      </c>
      <c r="H684" s="17">
        <v>3</v>
      </c>
      <c r="I684" s="17" cm="1">
        <f t="array" ref="I684">_xlfn.IFS([1]original_ver!I357="โสด",1,[1]original_ver!I357="สมรส/อยู่ด้วยกัน",2,[1]original_ver!I357="หย่าร้าง/แยกกันอยู่",3,[1]original_ver!I357="หม้าย",4,[1]original_ver!I357="","")</f>
        <v>2</v>
      </c>
      <c r="J684" s="15">
        <v>3</v>
      </c>
      <c r="K684" s="15">
        <v>35</v>
      </c>
      <c r="L684" s="17" cm="1">
        <f t="array" ref="L684">_xlfn.IFS([1]original_ver!L357="ใช่",1,[1]original_ver!L357="ไม่ใช่",0,[1]original_ver!L357="","")</f>
        <v>0</v>
      </c>
      <c r="M684" s="17" cm="1">
        <f t="array" ref="M684">_xlfn.IFS([1]original_ver!M357="กู้ยืม",1,[1]original_ver!M357="ไม่กู้ยืม",0,[1]original_ver!M357="","")</f>
        <v>1</v>
      </c>
      <c r="N684" s="17">
        <f>IF($O684&gt;1, 1,0)</f>
        <v>0</v>
      </c>
      <c r="O684" s="23">
        <v>0</v>
      </c>
      <c r="P684" s="17" cm="1">
        <f t="array" ref="P684">_xlfn.IFS([1]original_ver!O357="ใช่",1,[1]original_ver!O357="ไม่ใช่",0,[1]original_ver!O357="","")</f>
        <v>1</v>
      </c>
      <c r="Q684" s="17"/>
      <c r="R684" s="17">
        <v>7</v>
      </c>
      <c r="S684" s="17">
        <v>1</v>
      </c>
      <c r="T684" s="17">
        <v>17</v>
      </c>
      <c r="U684" s="17">
        <v>2500</v>
      </c>
      <c r="V684" s="17">
        <v>20</v>
      </c>
      <c r="W684" s="22">
        <f>$U684/$T684</f>
        <v>147.05882352941177</v>
      </c>
      <c r="X684" s="48"/>
      <c r="Y684" s="48"/>
      <c r="Z684" s="48"/>
      <c r="AA684" s="48"/>
      <c r="AB684" s="48"/>
      <c r="AC684" s="48">
        <f t="shared" si="61"/>
        <v>2500</v>
      </c>
      <c r="AD684">
        <f t="shared" si="58"/>
        <v>147.05882352941177</v>
      </c>
      <c r="AE684" s="17">
        <v>7</v>
      </c>
      <c r="AF684" s="17">
        <v>1</v>
      </c>
      <c r="AG684" s="17">
        <v>7</v>
      </c>
      <c r="AH684" s="17">
        <v>1500</v>
      </c>
      <c r="AI684" s="17">
        <v>15</v>
      </c>
      <c r="AJ684" s="27">
        <f>$AH684/$AG684</f>
        <v>214.28571428571428</v>
      </c>
      <c r="AK684" s="48"/>
      <c r="AL684" s="48"/>
      <c r="AM684" s="48"/>
      <c r="AN684" s="48"/>
      <c r="AO684" s="48"/>
      <c r="AP684" s="149">
        <f t="shared" si="59"/>
        <v>1500</v>
      </c>
      <c r="AQ684" s="149">
        <f t="shared" si="57"/>
        <v>214.28571428571428</v>
      </c>
      <c r="AR684" s="17">
        <v>8</v>
      </c>
      <c r="AS684" s="17">
        <v>24</v>
      </c>
      <c r="AT684" s="17">
        <v>0.5</v>
      </c>
      <c r="AU684" s="17">
        <v>150</v>
      </c>
      <c r="AV684" s="17">
        <v>35</v>
      </c>
      <c r="AW684" s="17">
        <f>$AU684/$AT684</f>
        <v>300</v>
      </c>
      <c r="AX684" s="48"/>
      <c r="AY684" s="48"/>
      <c r="AZ684" s="48"/>
      <c r="BA684" s="48"/>
      <c r="BB684" s="48"/>
      <c r="BC684" s="48">
        <f>$AU684+$AZ684</f>
        <v>150</v>
      </c>
      <c r="BD684" s="48">
        <f>$BC684/$AT684</f>
        <v>300</v>
      </c>
      <c r="BE684" s="17">
        <v>8</v>
      </c>
      <c r="BF684" s="17">
        <v>24</v>
      </c>
      <c r="BG684" s="17">
        <v>0.5</v>
      </c>
      <c r="BH684" s="17">
        <v>150</v>
      </c>
      <c r="BI684" s="17">
        <v>35</v>
      </c>
      <c r="BJ684" s="17"/>
      <c r="BK684" s="48"/>
      <c r="BL684" s="48"/>
      <c r="BM684" s="48"/>
      <c r="BN684" s="48"/>
      <c r="BP684" s="48">
        <f>$BH684+$BM684</f>
        <v>150</v>
      </c>
      <c r="BQ684" s="48"/>
      <c r="BR684" s="48"/>
      <c r="BS684" s="48"/>
      <c r="BT684" s="48"/>
      <c r="BU684" s="48"/>
      <c r="BV684" s="48"/>
      <c r="BW684" s="17"/>
      <c r="BX684" s="48"/>
      <c r="BY684" s="48"/>
      <c r="BZ684" s="48"/>
      <c r="CA684" s="48"/>
      <c r="CB684" s="48"/>
      <c r="CC684" s="17"/>
      <c r="CD684" s="49">
        <v>2.25</v>
      </c>
      <c r="CE684" s="49">
        <v>1.3333333333333333</v>
      </c>
      <c r="CF684" s="49">
        <v>1.3333333333333333</v>
      </c>
      <c r="CG684" s="49">
        <v>1</v>
      </c>
      <c r="CH684" s="49">
        <v>4</v>
      </c>
      <c r="CI684" s="153">
        <f t="shared" si="60"/>
        <v>1.9833333333333332</v>
      </c>
      <c r="CJ684" s="17">
        <v>1</v>
      </c>
      <c r="CK684" cm="1">
        <f t="array" ref="CK684">_xlfn.IFS([1]original_ver!CH357="จากการเข้าร่วมกิจกรรมอบรม ที่จัดโดยโครงการเกษตรกรปราดเปรื่อง (Smart Farmer)",1,[1]original_ver!CH357="จากการเข้าร่วมกิจกรรมอบรม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ๆ",3,[1]original_ver!CH357="จากการเรียนรู้ผ่านประสบการณ์ของผู้อื่น ได้แก่ เพื่อนบ้าน พี่น้อง เพื่อน และญาติ เป็นต้น",4,[1]original_ver!CH357="ไม่ได้เข้าร่วมกิจกรรมอบรมหรือเรียนรู้ใด ๆ (ข้ามไปข้อ 33)",5)</f>
        <v>2</v>
      </c>
      <c r="CL684" s="15" cm="1">
        <f t="array" ref="CL684">_xlfn.IFS([1]original_ver!CJ357="ความรู้ทางการเกษตรและการใช้เทคโนโลยีสำหรับการผลิตในฟาร์ม",1,[1]original_ver!CJ357="การวางแผนและจัดการฟาร์ม เช่น การเก็บเกี่ยว การเงิน และการวางแผนทางการตลาด",2,[1]original_ver!CJ357="การเป็นผู้ประกอบการทางการเกษตร",3,[1]original_ver!CJ357="การเพิ่มมูลค่าผลผลิต และการแปรรูปผลผลิต (รวมถึงการพัฒนาคุณภาพผลผลิต)",4,[1]original_ver!CJ357="","")</f>
        <v>1</v>
      </c>
      <c r="CM684" s="17">
        <v>3</v>
      </c>
      <c r="CN684" s="17">
        <v>1</v>
      </c>
      <c r="CO684" s="15" cm="1">
        <f t="array" ref="CO684">_xlfn.IFS([1]original_ver!CN357="ความรู้ทางการเกษตรและการใช้เทคโนโลยีสำหรับการผลิตในฟาร์ม",1,[1]original_ver!CN357="การวางแผนและจัดการฟาร์ม เช่น การเก็บเกี่ยว การเงิน และการวางแผนทางการตลาด",2,[1]original_ver!CN357="การเป็นผู้ประกอบการทางการเกษตร",3,[1]original_ver!CN357="การเพิ่มมูลค่าผลผลิต และการแปรรูปผลผลิต (รวมถึงการพัฒนาคุณภาพผลผลิต)",4,[1]original_ver!CN357="","")</f>
        <v>3</v>
      </c>
      <c r="CP684" s="17">
        <v>1</v>
      </c>
      <c r="CQ684" s="17">
        <v>1</v>
      </c>
      <c r="CR684" s="15" cm="1">
        <f t="array" ref="CR684">_xlfn.IFS([1]original_ver!CR357="ประยุกต์",1,[1]original_ver!CR357="ไม่ประยุกต์",0,[1]original_ver!CR357="","")</f>
        <v>1</v>
      </c>
      <c r="CS684" s="15" cm="1">
        <f t="array" ref="CS684">_xlfn.IFS([1]original_ver!CS357="ประยุกต์",1,[1]original_ver!CS357="ไม่ประยุกต์",0,[1]original_ver!CS357="","")</f>
        <v>1</v>
      </c>
      <c r="CT684" s="48"/>
      <c r="CU684" s="15" cm="1">
        <f t="array" ref="CU684">_xlfn.IFS([1]original_ver!CV357="ประยุกต์",1,[1]original_ver!CV357="ไม่ประยุกต์",0,[1]original_ver!CV357="","")</f>
        <v>1</v>
      </c>
      <c r="CV684" s="48"/>
      <c r="CW684" s="15" cm="1">
        <f t="array" ref="CW684">_xlfn.IFS([1]original_ver!CY357="ประยุกต์",1,[1]original_ver!CY357="ไม่ประยุกต์",0,[1]original_ver!CY357="","")</f>
        <v>1</v>
      </c>
      <c r="CX684" s="48"/>
      <c r="CY684" s="15" cm="1">
        <f t="array" ref="CY684">_xlfn.IFS([1]original_ver!DB357="ประยุกต์",1,[1]original_ver!DB357="ไม่ประยุกต์",0,[1]original_ver!DB357="","")</f>
        <v>1</v>
      </c>
      <c r="CZ684" s="48"/>
      <c r="DA684" s="48">
        <v>0</v>
      </c>
      <c r="DB684" s="48">
        <v>0</v>
      </c>
      <c r="DC684" s="48">
        <v>0</v>
      </c>
      <c r="DD684" s="48">
        <v>0</v>
      </c>
      <c r="DE684" s="48">
        <v>0</v>
      </c>
      <c r="DF684" s="48">
        <v>0</v>
      </c>
      <c r="DG684" s="17">
        <v>1</v>
      </c>
      <c r="DH684" s="17">
        <v>2</v>
      </c>
      <c r="DI684" s="17">
        <v>3</v>
      </c>
      <c r="DJ684" s="17">
        <v>2</v>
      </c>
      <c r="DK684" s="48"/>
      <c r="DL684" s="48"/>
      <c r="DM684" s="17">
        <v>2</v>
      </c>
      <c r="DN684" s="17">
        <v>2</v>
      </c>
      <c r="DO684" s="48"/>
      <c r="DP684" s="48"/>
      <c r="DQ684" s="48"/>
      <c r="DR684" s="48"/>
      <c r="DS684" s="49">
        <v>3.8</v>
      </c>
      <c r="DT684" s="49">
        <v>4.666666666666667</v>
      </c>
      <c r="DU684" s="17">
        <v>1</v>
      </c>
      <c r="DV684" s="49">
        <v>4.5999999999999996</v>
      </c>
      <c r="DW684" s="49">
        <v>4.333333333333333</v>
      </c>
      <c r="DX684" s="49">
        <v>4</v>
      </c>
      <c r="DY684" s="153"/>
      <c r="DZ684" s="25">
        <v>3.8</v>
      </c>
      <c r="EA684" s="25">
        <v>4.666666666666667</v>
      </c>
      <c r="EB684" s="25">
        <v>1</v>
      </c>
      <c r="EC684" s="25">
        <v>4.5999999999999996</v>
      </c>
      <c r="ED684" s="25">
        <v>4.333333333333333</v>
      </c>
      <c r="EE684">
        <v>3.25</v>
      </c>
    </row>
    <row r="685" spans="1:135" x14ac:dyDescent="0.2">
      <c r="A685">
        <v>342</v>
      </c>
      <c r="AC685">
        <f t="shared" si="61"/>
        <v>0</v>
      </c>
      <c r="AD685" t="e">
        <f t="shared" si="58"/>
        <v>#DIV/0!</v>
      </c>
      <c r="AP685" s="148">
        <f t="shared" si="59"/>
        <v>0</v>
      </c>
      <c r="AQ685" s="148" t="e">
        <f t="shared" si="57"/>
        <v>#DIV/0!</v>
      </c>
      <c r="CI685" s="148" t="e">
        <f t="shared" si="60"/>
        <v>#DIV/0!</v>
      </c>
    </row>
    <row r="686" spans="1:135" x14ac:dyDescent="0.2">
      <c r="A686">
        <v>343</v>
      </c>
      <c r="B686" s="15">
        <v>1104</v>
      </c>
      <c r="C686" s="50" t="s">
        <v>855</v>
      </c>
      <c r="D686" cm="1">
        <f t="array" ref="D686">_xlfn.IFS([1]original_ver!D358="Participant",1,[1]original_ver!D358="Non-Participant",0,[1]original_ver!D358="","")</f>
        <v>0</v>
      </c>
      <c r="E686" s="15">
        <v>2</v>
      </c>
      <c r="F686" s="17" cm="1">
        <f t="array" ref="F686">_xlfn.IFS([1]original_ver!F358="ชาย",1,[1]original_ver!F358="หญิง",0,[1]original_ver!F358="","")</f>
        <v>0</v>
      </c>
      <c r="G686" s="15">
        <v>52</v>
      </c>
      <c r="H686" s="17" cm="1">
        <f t="array" ref="H686">_xlfn.IFS([1]original_ver!H358="ไม่มีการศึกษา",0,[1]original_ver!H358="ประถมศึกษา",1,[1]original_ver!H358="มัธยมศึกษาตอนต้น",2,[1]original_ver!H358="มัธยมศึกษาตอนปลาย",3,[1]original_ver!H358="อนุปริญญา (ปวช., ปวส., ฝึกหัดครู)",4,[1]original_ver!H358="ปริญญาตรี",5,[1]original_ver!H358="สูงกว่าปริญญาตรี",6,[1]original_ver!H358="","")</f>
        <v>1</v>
      </c>
      <c r="I686" s="17" cm="1">
        <f t="array" ref="I686">_xlfn.IFS([1]original_ver!I358="โสด",1,[1]original_ver!I358="สมรส/อยู่ด้วยกัน",2,[1]original_ver!I358="หย่าร้าง/แยกกันอยู่",3,[1]original_ver!I358="หม้าย",4,[1]original_ver!I358="","")</f>
        <v>2</v>
      </c>
      <c r="J686" s="15">
        <v>4</v>
      </c>
      <c r="K686" s="15">
        <v>20</v>
      </c>
      <c r="L686" s="17" cm="1">
        <f t="array" ref="L686">_xlfn.IFS([1]original_ver!L358="ใช่",1,[1]original_ver!L358="ไม่ใช่",0,[1]original_ver!L358="","")</f>
        <v>0</v>
      </c>
      <c r="M686" s="17" cm="1">
        <f t="array" ref="M686">_xlfn.IFS([1]original_ver!M358="กู้ยืม",1,[1]original_ver!M358="ไม่กู้ยืม",0,[1]original_ver!M358="","")</f>
        <v>1</v>
      </c>
      <c r="N686" s="17">
        <f>IF($O686&gt;1, 1,0)</f>
        <v>0</v>
      </c>
      <c r="O686" s="23">
        <v>0</v>
      </c>
      <c r="P686" s="17" cm="1">
        <f t="array" ref="P686">_xlfn.IFS([1]original_ver!O358="ใช่",1,[1]original_ver!O358="ไม่ใช่",0,[1]original_ver!O358="","")</f>
        <v>0</v>
      </c>
      <c r="Q686" s="17"/>
      <c r="R686" s="17">
        <v>5</v>
      </c>
      <c r="S686" s="17">
        <v>1</v>
      </c>
      <c r="T686" s="17">
        <v>14</v>
      </c>
      <c r="U686" s="17">
        <v>1000</v>
      </c>
      <c r="V686" s="17">
        <v>6.5</v>
      </c>
      <c r="W686" s="22">
        <f>$U686/$T686</f>
        <v>71.428571428571431</v>
      </c>
      <c r="X686" s="48"/>
      <c r="Y686" s="48"/>
      <c r="Z686" s="48"/>
      <c r="AA686" s="48"/>
      <c r="AB686" s="48"/>
      <c r="AC686" s="48">
        <f t="shared" si="61"/>
        <v>1000</v>
      </c>
      <c r="AD686">
        <f t="shared" si="58"/>
        <v>71.428571428571431</v>
      </c>
      <c r="AE686" s="17">
        <v>5</v>
      </c>
      <c r="AF686" s="17">
        <v>1</v>
      </c>
      <c r="AG686" s="17">
        <v>14</v>
      </c>
      <c r="AH686" s="17">
        <v>2500</v>
      </c>
      <c r="AI686" s="17">
        <v>6.5</v>
      </c>
      <c r="AJ686" s="27">
        <f>$AH686/$AG686</f>
        <v>178.57142857142858</v>
      </c>
      <c r="AK686" s="48"/>
      <c r="AL686" s="48"/>
      <c r="AM686" s="48"/>
      <c r="AN686" s="48"/>
      <c r="AO686" s="48"/>
      <c r="AP686" s="149">
        <f t="shared" si="59"/>
        <v>2500</v>
      </c>
      <c r="AQ686" s="149">
        <f t="shared" si="57"/>
        <v>178.57142857142858</v>
      </c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9">
        <v>1.75</v>
      </c>
      <c r="CE686" s="49">
        <v>4.666666666666667</v>
      </c>
      <c r="CF686" s="49">
        <v>2</v>
      </c>
      <c r="CG686" s="49">
        <v>1</v>
      </c>
      <c r="CH686" s="49">
        <v>4</v>
      </c>
      <c r="CI686" s="153">
        <f t="shared" si="60"/>
        <v>2.6833333333333336</v>
      </c>
      <c r="CJ686" s="17">
        <v>4</v>
      </c>
      <c r="CK686" cm="1">
        <f t="array" ref="CK686">_xlfn.IFS([1]original_ver!CH358="จากการเข้าร่วมกิจกรรมอบรม ที่จัดโดยโครงการเกษตรกรปราดเปรื่อง (Smart Farmer)",1,[1]original_ver!CH358="จากการเข้าร่วมกิจกรรมอบรม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..................................................................................................................................",2,[1]original_ver!CH358="จากการเรียนรู้ด้วยตนเองผ่านช่องทางต่าง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ๆ",3,[1]original_ver!CH358="จากการเรียนรู้ผ่านประสบการณ์ของผู้อื่น ได้แก่ เพื่อนบ้าน พี่น้อง เพื่อน และญาติ เป็นต้น",4,[1]original_ver!CH358="ไม่ได้เข้าร่วมกิจกรรมอบรมหรือเรียนรู้ใด ๆ (ข้ามไปข้อ 33)",5)</f>
        <v>4</v>
      </c>
      <c r="CL686" s="15" cm="1">
        <f t="array" ref="CL686">_xlfn.IFS([1]original_ver!CJ358="ความรู้ทางการเกษตรและการใช้เทคโนโลยีสำหรับการผลิตในฟาร์ม",1,[1]original_ver!CJ358="การวางแผนและจัดการฟาร์ม เช่น การเก็บเกี่ยว การเงิน และการวางแผนทางการตลาด",2,[1]original_ver!CJ358="การเป็นผู้ประกอบการทางการเกษตร",3,[1]original_ver!CJ358="การเพิ่มมูลค่าผลผลิต และการแปรรูปผลผลิต (รวมถึงการพัฒนาคุณภาพผลผลิต)",4,[1]original_ver!CJ358="","")</f>
        <v>4</v>
      </c>
      <c r="CM686" s="17">
        <v>2</v>
      </c>
      <c r="CN686" s="17">
        <v>1</v>
      </c>
      <c r="CO686" s="15" cm="1">
        <f t="array" ref="CO686">_xlfn.IFS([1]original_ver!CN358="ความรู้ทางการเกษตรและการใช้เทคโนโลยีสำหรับการผลิตในฟาร์ม",1,[1]original_ver!CN358="การวางแผนและจัดการฟาร์ม เช่น การเก็บเกี่ยว การเงิน และการวางแผนทางการตลาด",2,[1]original_ver!CN358="การเป็นผู้ประกอบการทางการเกษตร",3,[1]original_ver!CN358="การเพิ่มมูลค่าผลผลิต และการแปรรูปผลผลิต (รวมถึงการพัฒนาคุณภาพผลผลิต)",4,[1]original_ver!CN358="","")</f>
        <v>1</v>
      </c>
      <c r="CP686" s="17">
        <v>0</v>
      </c>
      <c r="CQ686" s="17">
        <v>5</v>
      </c>
      <c r="CR686" s="15" cm="1">
        <f t="array" ref="CR686">_xlfn.IFS([1]original_ver!CR358="ประยุกต์",1,[1]original_ver!CR358="ไม่ประยุกต์",0,[1]original_ver!CR358="","")</f>
        <v>1</v>
      </c>
      <c r="CS686" s="15" cm="1">
        <f t="array" ref="CS686">_xlfn.IFS([1]original_ver!CS358="ประยุกต์",1,[1]original_ver!CS358="ไม่ประยุกต์",0,[1]original_ver!CS358="","")</f>
        <v>1</v>
      </c>
      <c r="CT686" s="48"/>
      <c r="CU686" s="15" cm="1">
        <f t="array" ref="CU686">_xlfn.IFS([1]original_ver!CV358="ประยุกต์",1,[1]original_ver!CV358="ไม่ประยุกต์",0,[1]original_ver!CV358="","")</f>
        <v>1</v>
      </c>
      <c r="CV686" s="48"/>
      <c r="CW686" s="15" cm="1">
        <f t="array" ref="CW686">_xlfn.IFS([1]original_ver!CY358="ประยุกต์",1,[1]original_ver!CY358="ไม่ประยุกต์",0,[1]original_ver!CY358="","")</f>
        <v>1</v>
      </c>
      <c r="CX686" s="48"/>
      <c r="CY686" s="15" cm="1">
        <f t="array" ref="CY686">_xlfn.IFS([1]original_ver!DB358="ประยุกต์",1,[1]original_ver!DB358="ไม่ประยุกต์",0,[1]original_ver!DB358="","")</f>
        <v>1</v>
      </c>
      <c r="CZ686" s="48"/>
      <c r="DA686" s="48"/>
      <c r="DB686" s="48"/>
      <c r="DC686" s="48"/>
      <c r="DD686" s="48"/>
      <c r="DE686" s="48"/>
      <c r="DF686" s="48"/>
      <c r="DG686" s="17">
        <v>1</v>
      </c>
      <c r="DH686" s="17">
        <v>2</v>
      </c>
      <c r="DI686" s="17">
        <v>2</v>
      </c>
      <c r="DJ686" s="17">
        <v>2</v>
      </c>
      <c r="DK686" s="48"/>
      <c r="DL686" s="48"/>
      <c r="DM686" s="17">
        <v>3</v>
      </c>
      <c r="DN686" s="17">
        <v>2</v>
      </c>
      <c r="DO686" s="48"/>
      <c r="DP686" s="48"/>
      <c r="DQ686" s="48"/>
      <c r="DR686" s="48"/>
      <c r="DS686" s="49">
        <v>4.4000000000000004</v>
      </c>
      <c r="DT686" s="49">
        <v>4.666666666666667</v>
      </c>
      <c r="DU686" s="17">
        <v>2</v>
      </c>
      <c r="DV686" s="49">
        <v>4</v>
      </c>
      <c r="DW686" s="49">
        <v>1.6666666666666667</v>
      </c>
      <c r="DX686" s="49">
        <v>3.25</v>
      </c>
      <c r="DY686" s="153"/>
      <c r="DZ686" s="25">
        <v>4.2</v>
      </c>
      <c r="EA686" s="25">
        <v>4</v>
      </c>
      <c r="EB686" s="25">
        <v>3.5</v>
      </c>
      <c r="EC686" s="25">
        <v>4</v>
      </c>
      <c r="ED686" s="25">
        <v>1.6666666666666667</v>
      </c>
      <c r="EE686">
        <v>3.75</v>
      </c>
    </row>
    <row r="687" spans="1:135" x14ac:dyDescent="0.2">
      <c r="A687">
        <v>343</v>
      </c>
      <c r="AC687">
        <f t="shared" si="61"/>
        <v>0</v>
      </c>
      <c r="AD687" t="e">
        <f t="shared" si="58"/>
        <v>#DIV/0!</v>
      </c>
      <c r="AP687" s="148">
        <f t="shared" si="59"/>
        <v>0</v>
      </c>
      <c r="AQ687" s="148" t="e">
        <f t="shared" si="57"/>
        <v>#DIV/0!</v>
      </c>
      <c r="CI687" s="148" t="e">
        <f t="shared" si="60"/>
        <v>#DIV/0!</v>
      </c>
    </row>
    <row r="688" spans="1:135" x14ac:dyDescent="0.2">
      <c r="A688">
        <v>344</v>
      </c>
      <c r="B688" s="15">
        <v>1106</v>
      </c>
      <c r="C688" s="45" t="s">
        <v>856</v>
      </c>
      <c r="D688" cm="1">
        <f t="array" ref="D688">_xlfn.IFS([1]original_ver!D360="Participant",1,[1]original_ver!D360="Non-Participant",0,[1]original_ver!D360="","")</f>
        <v>0</v>
      </c>
      <c r="E688" s="15">
        <v>2</v>
      </c>
      <c r="F688" s="17" cm="1">
        <f t="array" ref="F688">_xlfn.IFS([1]original_ver!F360="ชาย",1,[1]original_ver!F360="หญิง",0,[1]original_ver!F360="","")</f>
        <v>0</v>
      </c>
      <c r="G688" s="15">
        <v>56</v>
      </c>
      <c r="H688" s="17" cm="1">
        <f t="array" ref="H688">_xlfn.IFS([1]original_ver!H360="ไม่มีการศึกษา",0,[1]original_ver!H360="ประถมศึกษา",1,[1]original_ver!H360="มัธยมศึกษาตอนต้น",2,[1]original_ver!H360="มัธยมศึกษาตอนปลาย",3,[1]original_ver!H360="อนุปริญญา (ปวช., ปวส., ฝึกหัดครู)",4,[1]original_ver!H360="ปริญญาตรี",5,[1]original_ver!H360="สูงกว่าปริญญาตรี",6,[1]original_ver!H360="","")</f>
        <v>1</v>
      </c>
      <c r="I688" s="17" cm="1">
        <f t="array" ref="I688">_xlfn.IFS([1]original_ver!I360="โสด",1,[1]original_ver!I360="สมรส/อยู่ด้วยกัน",2,[1]original_ver!I360="หย่าร้าง/แยกกันอยู่",3,[1]original_ver!I360="หม้าย",4,[1]original_ver!I360="","")</f>
        <v>2</v>
      </c>
      <c r="J688" s="15">
        <v>6</v>
      </c>
      <c r="K688" s="15">
        <v>30</v>
      </c>
      <c r="L688" s="17" cm="1">
        <f t="array" ref="L688">_xlfn.IFS([1]original_ver!L360="ใช่",1,[1]original_ver!L360="ไม่ใช่",0,[1]original_ver!L360="","")</f>
        <v>0</v>
      </c>
      <c r="M688" s="17" cm="1">
        <f t="array" ref="M688">_xlfn.IFS([1]original_ver!M360="กู้ยืม",1,[1]original_ver!M360="ไม่กู้ยืม",0,[1]original_ver!M360="","")</f>
        <v>1</v>
      </c>
      <c r="N688" s="17">
        <f>IF($O688&gt;1, 1,0)</f>
        <v>0</v>
      </c>
      <c r="O688" s="23">
        <v>0</v>
      </c>
      <c r="P688" s="17" cm="1">
        <f t="array" ref="P688">_xlfn.IFS([1]original_ver!O360="ใช่",1,[1]original_ver!O360="ไม่ใช่",0,[1]original_ver!O360="","")</f>
        <v>1</v>
      </c>
      <c r="Q688" s="17"/>
      <c r="R688" s="17">
        <v>7</v>
      </c>
      <c r="S688" s="17">
        <v>1</v>
      </c>
      <c r="T688" s="17">
        <v>4</v>
      </c>
      <c r="U688" s="17">
        <v>150</v>
      </c>
      <c r="V688" s="17">
        <v>17.5</v>
      </c>
      <c r="W688" s="22">
        <f>$U688/$T688</f>
        <v>37.5</v>
      </c>
      <c r="X688" s="48"/>
      <c r="Y688" s="48"/>
      <c r="Z688" s="48"/>
      <c r="AA688" s="48"/>
      <c r="AB688" s="48"/>
      <c r="AC688" s="48">
        <f t="shared" si="61"/>
        <v>150</v>
      </c>
      <c r="AD688">
        <f t="shared" si="58"/>
        <v>37.5</v>
      </c>
      <c r="AE688" s="17">
        <v>7</v>
      </c>
      <c r="AF688" s="17">
        <v>1</v>
      </c>
      <c r="AG688" s="17">
        <v>4</v>
      </c>
      <c r="AH688" s="17">
        <v>311.33</v>
      </c>
      <c r="AI688" s="17">
        <v>15</v>
      </c>
      <c r="AJ688" s="27">
        <f>$AH688/$AG688</f>
        <v>77.832499999999996</v>
      </c>
      <c r="AK688" s="48"/>
      <c r="AL688" s="48"/>
      <c r="AM688" s="48"/>
      <c r="AN688" s="48"/>
      <c r="AO688" s="48"/>
      <c r="AP688" s="149">
        <f t="shared" si="59"/>
        <v>311.33</v>
      </c>
      <c r="AQ688" s="149">
        <f t="shared" si="57"/>
        <v>77.832499999999996</v>
      </c>
      <c r="AR688" s="17">
        <v>7</v>
      </c>
      <c r="AS688" s="17">
        <v>1</v>
      </c>
      <c r="AT688" s="17">
        <v>4</v>
      </c>
      <c r="AU688" s="17">
        <v>300</v>
      </c>
      <c r="AV688" s="17">
        <v>33</v>
      </c>
      <c r="AW688" s="17">
        <f>$AU688/$AT688</f>
        <v>75</v>
      </c>
      <c r="AX688" s="48"/>
      <c r="AY688" s="48"/>
      <c r="AZ688" s="48"/>
      <c r="BA688" s="48"/>
      <c r="BB688" s="48"/>
      <c r="BC688" s="48">
        <f>$AU688+$AZ688</f>
        <v>300</v>
      </c>
      <c r="BD688" s="48">
        <f>$BC688/$AT688</f>
        <v>75</v>
      </c>
      <c r="BE688" s="17">
        <v>7</v>
      </c>
      <c r="BF688" s="17">
        <v>1</v>
      </c>
      <c r="BG688" s="17">
        <v>4</v>
      </c>
      <c r="BH688" s="17">
        <v>1330</v>
      </c>
      <c r="BI688" s="17">
        <v>15</v>
      </c>
      <c r="BJ688" s="17"/>
      <c r="BK688" s="48"/>
      <c r="BL688" s="48"/>
      <c r="BM688" s="48"/>
      <c r="BN688" s="48"/>
      <c r="BP688" s="48">
        <f>$BH688+$BM688</f>
        <v>1330</v>
      </c>
      <c r="BQ688" s="48"/>
      <c r="BR688" s="48"/>
      <c r="BS688" s="48"/>
      <c r="BT688" s="48"/>
      <c r="BU688" s="48"/>
      <c r="BV688" s="48"/>
      <c r="BW688" s="17"/>
      <c r="BX688" s="48"/>
      <c r="BY688" s="48"/>
      <c r="BZ688" s="48"/>
      <c r="CA688" s="48"/>
      <c r="CB688" s="48"/>
      <c r="CC688" s="17"/>
      <c r="CD688" s="49">
        <v>3.75</v>
      </c>
      <c r="CE688" s="49">
        <v>2.3333333333333335</v>
      </c>
      <c r="CF688" s="49">
        <v>1</v>
      </c>
      <c r="CG688" s="49">
        <v>1</v>
      </c>
      <c r="CH688" s="49">
        <v>5</v>
      </c>
      <c r="CI688" s="153">
        <f t="shared" si="60"/>
        <v>2.6166666666666667</v>
      </c>
      <c r="CJ688" s="17">
        <v>4</v>
      </c>
      <c r="CK688" cm="1">
        <f t="array" ref="CK688">_xlfn.IFS([1]original_ver!CH360="จากการเข้าร่วมกิจกรรมอบรม ที่จัดโดยโครงการเกษตรกรปราดเปรื่อง (Smart Farmer)",1,[1]original_ver!CH360="จากการเข้าร่วมกิจกรรมอบรม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ๆ",3,[1]original_ver!CH360="จากการเรียนรู้ผ่านประสบการณ์ของผู้อื่น ได้แก่ เพื่อนบ้าน พี่น้อง เพื่อน และญาติ เป็นต้น",4,[1]original_ver!CH360="ไม่ได้เข้าร่วมกิจกรรมอบรมหรือเรียนรู้ใด ๆ (ข้ามไปข้อ 33)",5)</f>
        <v>2</v>
      </c>
      <c r="CL688" s="15" cm="1">
        <f t="array" ref="CL688">_xlfn.IFS([1]original_ver!CJ360="ความรู้ทางการเกษตรและการใช้เทคโนโลยีสำหรับการผลิตในฟาร์ม",1,[1]original_ver!CJ360="การวางแผนและจัดการฟาร์ม เช่น การเก็บเกี่ยว การเงิน และการวางแผนทางการตลาด",2,[1]original_ver!CJ360="การเป็นผู้ประกอบการทางการเกษตร",3,[1]original_ver!CJ360="การเพิ่มมูลค่าผลผลิต และการแปรรูปผลผลิต (รวมถึงการพัฒนาคุณภาพผลผลิต)",4,[1]original_ver!CJ360="","")</f>
        <v>4</v>
      </c>
      <c r="CM688" s="17">
        <v>4</v>
      </c>
      <c r="CN688" s="17">
        <v>2</v>
      </c>
      <c r="CO688" s="15" cm="1">
        <f t="array" ref="CO688">_xlfn.IFS([1]original_ver!CN360="ความรู้ทางการเกษตรและการใช้เทคโนโลยีสำหรับการผลิตในฟาร์ม",1,[1]original_ver!CN360="การวางแผนและจัดการฟาร์ม เช่น การเก็บเกี่ยว การเงิน และการวางแผนทางการตลาด",2,[1]original_ver!CN360="การเป็นผู้ประกอบการทางการเกษตร",3,[1]original_ver!CN360="การเพิ่มมูลค่าผลผลิต และการแปรรูปผลผลิต (รวมถึงการพัฒนาคุณภาพผลผลิต)",4,[1]original_ver!CN360="","")</f>
        <v>1</v>
      </c>
      <c r="CP688" s="17">
        <v>3</v>
      </c>
      <c r="CQ688" s="17">
        <v>2</v>
      </c>
      <c r="CR688" s="15" cm="1">
        <f t="array" ref="CR688">_xlfn.IFS([1]original_ver!CR360="ประยุกต์",1,[1]original_ver!CR360="ไม่ประยุกต์",0,[1]original_ver!CR360="","")</f>
        <v>1</v>
      </c>
      <c r="CS688" s="15" cm="1">
        <f t="array" ref="CS688">_xlfn.IFS([1]original_ver!CS360="ประยุกต์",1,[1]original_ver!CS360="ไม่ประยุกต์",0,[1]original_ver!CS360="","")</f>
        <v>1</v>
      </c>
      <c r="CT688" s="48"/>
      <c r="CU688" s="15" cm="1">
        <f t="array" ref="CU688">_xlfn.IFS([1]original_ver!CV360="ประยุกต์",1,[1]original_ver!CV360="ไม่ประยุกต์",0,[1]original_ver!CV360="","")</f>
        <v>1</v>
      </c>
      <c r="CV688" s="48"/>
      <c r="CW688" s="15" cm="1">
        <f t="array" ref="CW688">_xlfn.IFS([1]original_ver!CY360="ประยุกต์",1,[1]original_ver!CY360="ไม่ประยุกต์",0,[1]original_ver!CY360="","")</f>
        <v>1</v>
      </c>
      <c r="CX688" s="48"/>
      <c r="CY688" s="15" cm="1">
        <f t="array" ref="CY688">_xlfn.IFS([1]original_ver!DB360="ประยุกต์",1,[1]original_ver!DB360="ไม่ประยุกต์",0,[1]original_ver!DB360="","")</f>
        <v>1</v>
      </c>
      <c r="CZ688" s="48"/>
      <c r="DA688" s="48">
        <v>0</v>
      </c>
      <c r="DB688" s="48">
        <v>0</v>
      </c>
      <c r="DC688" s="48">
        <v>0</v>
      </c>
      <c r="DD688" s="48">
        <v>0</v>
      </c>
      <c r="DE688" s="48">
        <v>0</v>
      </c>
      <c r="DF688" s="48">
        <v>0</v>
      </c>
      <c r="DG688" s="17">
        <v>1</v>
      </c>
      <c r="DH688" s="17">
        <v>4</v>
      </c>
      <c r="DI688" s="17">
        <v>3</v>
      </c>
      <c r="DJ688" s="17">
        <v>4</v>
      </c>
      <c r="DK688" s="48"/>
      <c r="DL688" s="48"/>
      <c r="DM688" s="17">
        <v>2</v>
      </c>
      <c r="DN688" s="17">
        <v>4</v>
      </c>
      <c r="DO688" s="48"/>
      <c r="DP688" s="48"/>
      <c r="DQ688" s="48"/>
      <c r="DR688" s="48"/>
      <c r="DS688" s="49">
        <v>3.8</v>
      </c>
      <c r="DT688" s="49">
        <v>4.333333333333333</v>
      </c>
      <c r="DU688" s="17">
        <v>2.75</v>
      </c>
      <c r="DV688" s="49">
        <v>3</v>
      </c>
      <c r="DW688" s="49">
        <v>3.6666666666666665</v>
      </c>
      <c r="DX688" s="49">
        <v>2.75</v>
      </c>
      <c r="DY688" s="153"/>
      <c r="DZ688" s="25">
        <v>3.8</v>
      </c>
      <c r="EA688" s="25">
        <v>4.333333333333333</v>
      </c>
      <c r="EB688" s="25">
        <v>2.75</v>
      </c>
      <c r="EC688" s="25">
        <v>3</v>
      </c>
      <c r="ED688" s="25">
        <v>3.6666666666666665</v>
      </c>
      <c r="EE688">
        <v>2.75</v>
      </c>
    </row>
    <row r="689" spans="1:135" x14ac:dyDescent="0.2">
      <c r="A689">
        <v>344</v>
      </c>
      <c r="AC689">
        <f t="shared" si="61"/>
        <v>0</v>
      </c>
      <c r="AD689" t="e">
        <f t="shared" si="58"/>
        <v>#DIV/0!</v>
      </c>
      <c r="AP689" s="148">
        <f t="shared" si="59"/>
        <v>0</v>
      </c>
      <c r="AQ689" s="148" t="e">
        <f t="shared" si="57"/>
        <v>#DIV/0!</v>
      </c>
      <c r="CI689" s="148" t="e">
        <f t="shared" si="60"/>
        <v>#DIV/0!</v>
      </c>
    </row>
    <row r="690" spans="1:135" x14ac:dyDescent="0.2">
      <c r="A690">
        <v>345</v>
      </c>
      <c r="B690" s="15">
        <v>1108</v>
      </c>
      <c r="C690" s="47" t="s">
        <v>857</v>
      </c>
      <c r="D690" cm="1">
        <f t="array" ref="D690">_xlfn.IFS([1]original_ver!D362="Participant",1,[1]original_ver!D362="Non-Participant",0,[1]original_ver!D362="","")</f>
        <v>0</v>
      </c>
      <c r="E690" s="15">
        <v>2</v>
      </c>
      <c r="F690" s="17" cm="1">
        <f t="array" ref="F690">_xlfn.IFS([1]original_ver!F362="ชาย",1,[1]original_ver!F362="หญิง",0,[1]original_ver!F362="","")</f>
        <v>0</v>
      </c>
      <c r="G690" s="15">
        <v>50</v>
      </c>
      <c r="H690" s="17" cm="1">
        <f t="array" ref="H690">_xlfn.IFS([1]original_ver!H362="ไม่มีการศึกษา",0,[1]original_ver!H362="ประถมศึกษา",1,[1]original_ver!H362="มัธยมศึกษาตอนต้น",2,[1]original_ver!H362="มัธยมศึกษาตอนปลาย",3,[1]original_ver!H362="อนุปริญญา (ปวช., ปวส., ฝึกหัดครู)",4,[1]original_ver!H362="ปริญญาตรี",5,[1]original_ver!H362="สูงกว่าปริญญาตรี",6,[1]original_ver!H362="","")</f>
        <v>1</v>
      </c>
      <c r="I690" s="17" cm="1">
        <f t="array" ref="I690">_xlfn.IFS([1]original_ver!I362="โสด",1,[1]original_ver!I362="สมรส/อยู่ด้วยกัน",2,[1]original_ver!I362="หย่าร้าง/แยกกันอยู่",3,[1]original_ver!I362="หม้าย",4,[1]original_ver!I362="","")</f>
        <v>2</v>
      </c>
      <c r="J690" s="15">
        <v>3</v>
      </c>
      <c r="K690" s="15">
        <v>30</v>
      </c>
      <c r="L690" s="17" cm="1">
        <f t="array" ref="L690">_xlfn.IFS([1]original_ver!L362="ใช่",1,[1]original_ver!L362="ไม่ใช่",0,[1]original_ver!L362="","")</f>
        <v>0</v>
      </c>
      <c r="M690" s="17" cm="1">
        <f t="array" ref="M690">_xlfn.IFS([1]original_ver!M362="กู้ยืม",1,[1]original_ver!M362="ไม่กู้ยืม",0,[1]original_ver!M362="","")</f>
        <v>1</v>
      </c>
      <c r="N690" s="17">
        <f>IF($O690&gt;1, 1,0)</f>
        <v>0</v>
      </c>
      <c r="O690" s="23">
        <v>0</v>
      </c>
      <c r="P690" s="17" cm="1">
        <f t="array" ref="P690">_xlfn.IFS([1]original_ver!O362="ใช่",1,[1]original_ver!O362="ไม่ใช่",0,[1]original_ver!O362="","")</f>
        <v>1</v>
      </c>
      <c r="Q690" s="17"/>
      <c r="R690" s="17">
        <v>7</v>
      </c>
      <c r="S690" s="17">
        <v>1</v>
      </c>
      <c r="T690" s="17">
        <v>10</v>
      </c>
      <c r="U690" s="17">
        <v>200</v>
      </c>
      <c r="V690" s="17">
        <v>18</v>
      </c>
      <c r="W690" s="22">
        <f>$U690/$T690</f>
        <v>20</v>
      </c>
      <c r="X690" s="48"/>
      <c r="Y690" s="48"/>
      <c r="Z690" s="48"/>
      <c r="AA690" s="48"/>
      <c r="AB690" s="48"/>
      <c r="AC690" s="48">
        <f t="shared" si="61"/>
        <v>200</v>
      </c>
      <c r="AD690">
        <f t="shared" si="58"/>
        <v>20</v>
      </c>
      <c r="AE690" s="17">
        <v>7</v>
      </c>
      <c r="AF690" s="17">
        <v>1</v>
      </c>
      <c r="AG690" s="17">
        <v>10</v>
      </c>
      <c r="AH690" s="17">
        <v>2500</v>
      </c>
      <c r="AI690" s="17">
        <v>10</v>
      </c>
      <c r="AJ690" s="27">
        <f>$AH690/$AG690</f>
        <v>250</v>
      </c>
      <c r="AK690" s="48"/>
      <c r="AL690" s="48"/>
      <c r="AM690" s="48"/>
      <c r="AN690" s="48"/>
      <c r="AO690" s="48"/>
      <c r="AP690" s="149">
        <f t="shared" si="59"/>
        <v>2500</v>
      </c>
      <c r="AQ690" s="149">
        <f t="shared" si="57"/>
        <v>250</v>
      </c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9">
        <v>2.75</v>
      </c>
      <c r="CE690" s="49">
        <v>2.6666666666666665</v>
      </c>
      <c r="CF690" s="49">
        <v>1.6666666666666667</v>
      </c>
      <c r="CG690" s="49">
        <v>4</v>
      </c>
      <c r="CH690" s="49">
        <v>4</v>
      </c>
      <c r="CI690" s="153">
        <f t="shared" si="60"/>
        <v>3.0166666666666666</v>
      </c>
      <c r="CJ690" s="17">
        <v>2</v>
      </c>
      <c r="CK690" cm="1">
        <f t="array" ref="CK690">_xlfn.IFS([1]original_ver!CH362="จากการเข้าร่วมกิจกรรมอบรม ที่จัดโดยโครงการเกษตรกรปราดเปรื่อง (Smart Farmer)",1,[1]original_ver!CH362="จากการเข้าร่วมกิจกรรมอบรม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ๆ",3,[1]original_ver!CH362="จากการเรียนรู้ผ่านประสบการณ์ของผู้อื่น ได้แก่ เพื่อนบ้าน พี่น้อง เพื่อน และญาติ เป็นต้น",4,[1]original_ver!CH362="ไม่ได้เข้าร่วมกิจกรรมอบรมหรือเรียนรู้ใด ๆ (ข้ามไปข้อ 33)",5)</f>
        <v>2</v>
      </c>
      <c r="CL690" s="15" cm="1">
        <f t="array" ref="CL690">_xlfn.IFS([1]original_ver!CJ362="ความรู้ทางการเกษตรและการใช้เทคโนโลยีสำหรับการผลิตในฟาร์ม",1,[1]original_ver!CJ362="การวางแผนและจัดการฟาร์ม เช่น การเก็บเกี่ยว การเงิน และการวางแผนทางการตลาด",2,[1]original_ver!CJ362="การเป็นผู้ประกอบการทางการเกษตร",3,[1]original_ver!CJ362="การเพิ่มมูลค่าผลผลิต และการแปรรูปผลผลิต (รวมถึงการพัฒนาคุณภาพผลผลิต)",4,[1]original_ver!CJ362="","")</f>
        <v>4</v>
      </c>
      <c r="CM690" s="17">
        <v>1</v>
      </c>
      <c r="CN690" s="17">
        <v>1</v>
      </c>
      <c r="CO690" s="15" cm="1">
        <f t="array" ref="CO690">_xlfn.IFS([1]original_ver!CN362="ความรู้ทางการเกษตรและการใช้เทคโนโลยีสำหรับการผลิตในฟาร์ม",1,[1]original_ver!CN362="การวางแผนและจัดการฟาร์ม เช่น การเก็บเกี่ยว การเงิน และการวางแผนทางการตลาด",2,[1]original_ver!CN362="การเป็นผู้ประกอบการทางการเกษตร",3,[1]original_ver!CN362="การเพิ่มมูลค่าผลผลิต และการแปรรูปผลผลิต (รวมถึงการพัฒนาคุณภาพผลผลิต)",4,[1]original_ver!CN362="","")</f>
        <v>1</v>
      </c>
      <c r="CP690" s="17">
        <v>0</v>
      </c>
      <c r="CQ690" s="17">
        <v>5</v>
      </c>
      <c r="CR690" s="15" cm="1">
        <f t="array" ref="CR690">_xlfn.IFS([1]original_ver!CR362="ประยุกต์",1,[1]original_ver!CR362="ไม่ประยุกต์",0,[1]original_ver!CR362="","")</f>
        <v>1</v>
      </c>
      <c r="CS690" s="15" cm="1">
        <f t="array" ref="CS690">_xlfn.IFS([1]original_ver!CS362="ประยุกต์",1,[1]original_ver!CS362="ไม่ประยุกต์",0,[1]original_ver!CS362="","")</f>
        <v>1</v>
      </c>
      <c r="CT690" s="48"/>
      <c r="CU690" s="15" cm="1">
        <f t="array" ref="CU690">_xlfn.IFS([1]original_ver!CV362="ประยุกต์",1,[1]original_ver!CV362="ไม่ประยุกต์",0,[1]original_ver!CV362="","")</f>
        <v>1</v>
      </c>
      <c r="CV690" s="48"/>
      <c r="CW690" s="15" cm="1">
        <f t="array" ref="CW690">_xlfn.IFS([1]original_ver!CY362="ประยุกต์",1,[1]original_ver!CY362="ไม่ประยุกต์",0,[1]original_ver!CY362="","")</f>
        <v>1</v>
      </c>
      <c r="CX690" s="48"/>
      <c r="CY690" s="15" cm="1">
        <f t="array" ref="CY690">_xlfn.IFS([1]original_ver!DB362="ประยุกต์",1,[1]original_ver!DB362="ไม่ประยุกต์",0,[1]original_ver!DB362="","")</f>
        <v>1</v>
      </c>
      <c r="CZ690" s="48"/>
      <c r="DA690" s="48"/>
      <c r="DB690" s="48"/>
      <c r="DC690" s="48"/>
      <c r="DD690" s="48"/>
      <c r="DE690" s="48"/>
      <c r="DF690" s="48"/>
      <c r="DG690" s="17">
        <v>2</v>
      </c>
      <c r="DH690" s="17">
        <v>2</v>
      </c>
      <c r="DI690" s="48"/>
      <c r="DJ690" s="48"/>
      <c r="DK690" s="17">
        <v>3</v>
      </c>
      <c r="DL690" s="17">
        <v>2</v>
      </c>
      <c r="DM690" s="17">
        <v>1</v>
      </c>
      <c r="DN690" s="17">
        <v>2</v>
      </c>
      <c r="DO690" s="48"/>
      <c r="DP690" s="48"/>
      <c r="DQ690" s="48"/>
      <c r="DR690" s="48"/>
      <c r="DS690" s="49">
        <v>3.8</v>
      </c>
      <c r="DT690" s="49">
        <v>2.6666666666666665</v>
      </c>
      <c r="DU690" s="17">
        <v>2.25</v>
      </c>
      <c r="DV690" s="49">
        <v>3</v>
      </c>
      <c r="DW690" s="49">
        <v>1.6666666666666667</v>
      </c>
      <c r="DX690" s="49">
        <v>2.25</v>
      </c>
      <c r="DY690" s="153"/>
      <c r="DZ690" s="25">
        <v>3.8</v>
      </c>
      <c r="EA690" s="25">
        <v>2.6666666666666665</v>
      </c>
      <c r="EB690" s="25">
        <v>2.25</v>
      </c>
      <c r="EC690" s="25">
        <v>3</v>
      </c>
      <c r="ED690" s="25">
        <v>2</v>
      </c>
      <c r="EE690">
        <v>2.75</v>
      </c>
    </row>
    <row r="691" spans="1:135" x14ac:dyDescent="0.2">
      <c r="A691">
        <v>345</v>
      </c>
      <c r="AC691">
        <f t="shared" si="61"/>
        <v>0</v>
      </c>
      <c r="AD691" t="e">
        <f t="shared" si="58"/>
        <v>#DIV/0!</v>
      </c>
      <c r="AP691" s="148">
        <f t="shared" si="59"/>
        <v>0</v>
      </c>
      <c r="AQ691" s="148" t="e">
        <f t="shared" si="57"/>
        <v>#DIV/0!</v>
      </c>
      <c r="CI691" s="148" t="e">
        <f t="shared" si="60"/>
        <v>#DIV/0!</v>
      </c>
    </row>
    <row r="692" spans="1:135" x14ac:dyDescent="0.2">
      <c r="A692">
        <v>346</v>
      </c>
      <c r="B692" s="15">
        <v>1109</v>
      </c>
      <c r="C692" s="47" t="s">
        <v>858</v>
      </c>
      <c r="D692" cm="1">
        <f t="array" ref="D692">_xlfn.IFS([1]original_ver!D363="Participant",1,[1]original_ver!D363="Non-Participant",0,[1]original_ver!D363="","")</f>
        <v>0</v>
      </c>
      <c r="E692" s="15">
        <v>2</v>
      </c>
      <c r="F692" s="17" cm="1">
        <f t="array" ref="F692">_xlfn.IFS([1]original_ver!F363="ชาย",1,[1]original_ver!F363="หญิง",0,[1]original_ver!F363="","")</f>
        <v>0</v>
      </c>
      <c r="G692" s="15">
        <v>45</v>
      </c>
      <c r="H692" s="17" cm="1">
        <f t="array" ref="H692">_xlfn.IFS([1]original_ver!H363="ไม่มีการศึกษา",0,[1]original_ver!H363="ประถมศึกษา",1,[1]original_ver!H363="มัธยมศึกษาตอนต้น",2,[1]original_ver!H363="มัธยมศึกษาตอนปลาย",3,[1]original_ver!H363="อนุปริญญา (ปวช., ปวส., ฝึกหัดครู)",4,[1]original_ver!H363="ปริญญาตรี",5,[1]original_ver!H363="สูงกว่าปริญญาตรี",6,[1]original_ver!H363="","")</f>
        <v>2</v>
      </c>
      <c r="I692" s="17" cm="1">
        <f t="array" ref="I692">_xlfn.IFS([1]original_ver!I363="โสด",1,[1]original_ver!I363="สมรส/อยู่ด้วยกัน",2,[1]original_ver!I363="หย่าร้าง/แยกกันอยู่",3,[1]original_ver!I363="หม้าย",4,[1]original_ver!I363="","")</f>
        <v>2</v>
      </c>
      <c r="J692" s="15">
        <v>5</v>
      </c>
      <c r="K692" s="15">
        <v>25</v>
      </c>
      <c r="L692" s="17" cm="1">
        <f t="array" ref="L692">_xlfn.IFS([1]original_ver!L363="ใช่",1,[1]original_ver!L363="ไม่ใช่",0,[1]original_ver!L363="","")</f>
        <v>0</v>
      </c>
      <c r="M692" s="17" cm="1">
        <f t="array" ref="M692">_xlfn.IFS([1]original_ver!M363="กู้ยืม",1,[1]original_ver!M363="ไม่กู้ยืม",0,[1]original_ver!M363="","")</f>
        <v>1</v>
      </c>
      <c r="N692" s="17">
        <f>IF($O692&gt;1, 1,0)</f>
        <v>0</v>
      </c>
      <c r="O692" s="23">
        <v>0</v>
      </c>
      <c r="P692" s="17" cm="1">
        <f t="array" ref="P692">_xlfn.IFS([1]original_ver!O363="ใช่",1,[1]original_ver!O363="ไม่ใช่",0,[1]original_ver!O363="","")</f>
        <v>1</v>
      </c>
      <c r="Q692" s="17"/>
      <c r="R692" s="17">
        <v>7</v>
      </c>
      <c r="S692" s="17">
        <v>1</v>
      </c>
      <c r="T692" s="17">
        <v>14</v>
      </c>
      <c r="U692" s="17">
        <v>2855</v>
      </c>
      <c r="V692" s="17">
        <v>17.5</v>
      </c>
      <c r="W692" s="22">
        <f>$U692/$T692</f>
        <v>203.92857142857142</v>
      </c>
      <c r="X692" s="48"/>
      <c r="Y692" s="48"/>
      <c r="Z692" s="48"/>
      <c r="AA692" s="48"/>
      <c r="AB692" s="48"/>
      <c r="AC692" s="48">
        <f t="shared" si="61"/>
        <v>2855</v>
      </c>
      <c r="AD692">
        <f t="shared" si="58"/>
        <v>203.92857142857142</v>
      </c>
      <c r="AE692" s="17">
        <v>7</v>
      </c>
      <c r="AF692" s="17">
        <v>1</v>
      </c>
      <c r="AG692" s="17">
        <v>14</v>
      </c>
      <c r="AH692" s="17">
        <v>4000</v>
      </c>
      <c r="AI692" s="17">
        <v>7.5</v>
      </c>
      <c r="AJ692" s="27">
        <f>$AH692/$AG692</f>
        <v>285.71428571428572</v>
      </c>
      <c r="AK692" s="48"/>
      <c r="AL692" s="48"/>
      <c r="AM692" s="48"/>
      <c r="AN692" s="48"/>
      <c r="AO692" s="48"/>
      <c r="AP692" s="149">
        <f t="shared" si="59"/>
        <v>4000</v>
      </c>
      <c r="AQ692" s="149">
        <f t="shared" si="57"/>
        <v>285.71428571428572</v>
      </c>
      <c r="AR692" s="17">
        <v>5</v>
      </c>
      <c r="AS692" s="17">
        <v>1</v>
      </c>
      <c r="AT692" s="17">
        <v>4</v>
      </c>
      <c r="AU692" s="17">
        <v>250</v>
      </c>
      <c r="AV692" s="17">
        <v>8</v>
      </c>
      <c r="AW692" s="17">
        <f>$AU692/$AT692</f>
        <v>62.5</v>
      </c>
      <c r="AX692" s="48"/>
      <c r="AY692" s="48"/>
      <c r="AZ692" s="48"/>
      <c r="BA692" s="48"/>
      <c r="BB692" s="48"/>
      <c r="BC692" s="48">
        <f>$AU692+$AZ692</f>
        <v>250</v>
      </c>
      <c r="BD692" s="48">
        <f>$BC692/$AT692</f>
        <v>62.5</v>
      </c>
      <c r="BE692" s="17">
        <v>5</v>
      </c>
      <c r="BF692" s="17">
        <v>1</v>
      </c>
      <c r="BG692" s="17">
        <v>4</v>
      </c>
      <c r="BH692" s="17">
        <v>1200</v>
      </c>
      <c r="BI692" s="17">
        <v>7.5</v>
      </c>
      <c r="BJ692" s="17"/>
      <c r="BK692" s="48"/>
      <c r="BL692" s="48"/>
      <c r="BM692" s="48"/>
      <c r="BN692" s="48"/>
      <c r="BP692" s="48">
        <f>$BH692+$BM692</f>
        <v>1200</v>
      </c>
      <c r="BQ692" s="48"/>
      <c r="BR692" s="48"/>
      <c r="BS692" s="48"/>
      <c r="BT692" s="48"/>
      <c r="BU692" s="48"/>
      <c r="BV692" s="48"/>
      <c r="BW692" s="17"/>
      <c r="BX692" s="48"/>
      <c r="BY692" s="48"/>
      <c r="BZ692" s="48"/>
      <c r="CA692" s="48"/>
      <c r="CB692" s="48"/>
      <c r="CC692" s="17"/>
      <c r="CD692" s="49">
        <v>3.75</v>
      </c>
      <c r="CE692" s="49">
        <v>2.3333333333333335</v>
      </c>
      <c r="CF692" s="49">
        <v>4.333333333333333</v>
      </c>
      <c r="CG692" s="49">
        <v>3</v>
      </c>
      <c r="CH692" s="49">
        <v>5</v>
      </c>
      <c r="CI692" s="153">
        <f t="shared" si="60"/>
        <v>3.6833333333333336</v>
      </c>
      <c r="CJ692" s="17">
        <v>5</v>
      </c>
      <c r="CK692" cm="1">
        <f t="array" ref="CK692">_xlfn.IFS([1]original_ver!CH363="จากการเข้าร่วมกิจกรรมอบรม ที่จัดโดยโครงการเกษตรกรปราดเปรื่อง (Smart Farmer)",1,[1]original_ver!CH363="จากการเข้าร่วมกิจกรรมอบรม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ๆ",3,[1]original_ver!CH363="จากการเรียนรู้ผ่านประสบการณ์ของผู้อื่น ได้แก่ เพื่อนบ้าน พี่น้อง เพื่อน และญาติ เป็นต้น",4,[1]original_ver!CH363="ไม่ได้เข้าร่วมกิจกรรมอบรมหรือเรียนรู้ใด ๆ (ข้ามไปข้อ 33)",5)</f>
        <v>5</v>
      </c>
      <c r="CL692" s="15" t="str" cm="1">
        <f t="array" ref="CL692">_xlfn.IFS([1]original_ver!CJ363="ความรู้ทางการเกษตรและการใช้เทคโนโลยีสำหรับการผลิตในฟาร์ม",1,[1]original_ver!CJ363="การวางแผนและจัดการฟาร์ม เช่น การเก็บเกี่ยว การเงิน และการวางแผนทางการตลาด",2,[1]original_ver!CJ363="การเป็นผู้ประกอบการทางการเกษตร",3,[1]original_ver!CJ363="การเพิ่มมูลค่าผลผลิต และการแปรรูปผลผลิต (รวมถึงการพัฒนาคุณภาพผลผลิต)",4,[1]original_ver!CJ363="","")</f>
        <v/>
      </c>
      <c r="CM692" s="48"/>
      <c r="CN692" s="48"/>
      <c r="CO692" s="15" t="str" cm="1">
        <f t="array" ref="CO692">_xlfn.IFS([1]original_ver!CN363="ความรู้ทางการเกษตรและการใช้เทคโนโลยีสำหรับการผลิตในฟาร์ม",1,[1]original_ver!CN363="การวางแผนและจัดการฟาร์ม เช่น การเก็บเกี่ยว การเงิน และการวางแผนทางการตลาด",2,[1]original_ver!CN363="การเป็นผู้ประกอบการทางการเกษตร",3,[1]original_ver!CN363="การเพิ่มมูลค่าผลผลิต และการแปรรูปผลผลิต (รวมถึงการพัฒนาคุณภาพผลผลิต)",4,[1]original_ver!CN363="","")</f>
        <v/>
      </c>
      <c r="CP692" s="48"/>
      <c r="CQ692" s="48"/>
      <c r="CR692" s="15" t="str" cm="1">
        <f t="array" ref="CR692">_xlfn.IFS([1]original_ver!CR363="ประยุกต์",1,[1]original_ver!CR363="ไม่ประยุกต์",0,[1]original_ver!CR363="","")</f>
        <v/>
      </c>
      <c r="CS692" s="15" t="str" cm="1">
        <f t="array" ref="CS692">_xlfn.IFS([1]original_ver!CS363="ประยุกต์",1,[1]original_ver!CS363="ไม่ประยุกต์",0,[1]original_ver!CS363="","")</f>
        <v/>
      </c>
      <c r="CT692" s="48"/>
      <c r="CU692" s="15" t="str" cm="1">
        <f t="array" ref="CU692">_xlfn.IFS([1]original_ver!CV363="ประยุกต์",1,[1]original_ver!CV363="ไม่ประยุกต์",0,[1]original_ver!CV363="","")</f>
        <v/>
      </c>
      <c r="CV692" s="48"/>
      <c r="CW692" s="15" t="str" cm="1">
        <f t="array" ref="CW692">_xlfn.IFS([1]original_ver!CY363="ประยุกต์",1,[1]original_ver!CY363="ไม่ประยุกต์",0,[1]original_ver!CY363="","")</f>
        <v/>
      </c>
      <c r="CX692" s="48"/>
      <c r="CY692" s="15" t="str" cm="1">
        <f t="array" ref="CY692">_xlfn.IFS([1]original_ver!DB363="ประยุกต์",1,[1]original_ver!DB363="ไม่ประยุกต์",0,[1]original_ver!DB363="","")</f>
        <v/>
      </c>
      <c r="CZ692" s="48"/>
      <c r="DA692" s="48">
        <v>0</v>
      </c>
      <c r="DB692" s="48">
        <v>0</v>
      </c>
      <c r="DC692" s="48">
        <v>0</v>
      </c>
      <c r="DD692" s="48">
        <v>0</v>
      </c>
      <c r="DE692" s="48">
        <v>0</v>
      </c>
      <c r="DF692" s="48">
        <v>0</v>
      </c>
      <c r="DG692" s="48"/>
      <c r="DH692" s="48"/>
      <c r="DI692" s="17">
        <v>3</v>
      </c>
      <c r="DJ692" s="17">
        <v>2</v>
      </c>
      <c r="DK692" s="17">
        <v>2</v>
      </c>
      <c r="DL692" s="17">
        <v>2</v>
      </c>
      <c r="DM692" s="17">
        <v>1</v>
      </c>
      <c r="DN692" s="17">
        <v>2</v>
      </c>
      <c r="DO692" s="48"/>
      <c r="DP692" s="48"/>
      <c r="DQ692" s="48"/>
      <c r="DR692" s="48"/>
      <c r="DS692" s="49">
        <v>3.2</v>
      </c>
      <c r="DT692" s="49">
        <v>2.3333333333333335</v>
      </c>
      <c r="DU692" s="17">
        <v>2.75</v>
      </c>
      <c r="DV692" s="49">
        <v>1.4</v>
      </c>
      <c r="DW692" s="49">
        <v>2.3333333333333335</v>
      </c>
      <c r="DX692" s="49">
        <v>3.25</v>
      </c>
      <c r="DY692" s="153"/>
      <c r="DZ692" s="25">
        <v>3.2</v>
      </c>
      <c r="EA692" s="25">
        <v>2.3333333333333335</v>
      </c>
      <c r="EB692" s="25">
        <v>2.75</v>
      </c>
      <c r="EC692" s="25">
        <v>1.4</v>
      </c>
      <c r="ED692" s="25">
        <v>2.3333333333333335</v>
      </c>
      <c r="EE692">
        <v>3.25</v>
      </c>
    </row>
    <row r="693" spans="1:135" x14ac:dyDescent="0.2">
      <c r="A693">
        <v>346</v>
      </c>
      <c r="AC693">
        <f t="shared" si="61"/>
        <v>0</v>
      </c>
      <c r="AD693" t="e">
        <f t="shared" si="58"/>
        <v>#DIV/0!</v>
      </c>
      <c r="AP693" s="148">
        <f t="shared" si="59"/>
        <v>0</v>
      </c>
      <c r="AQ693" s="148" t="e">
        <f t="shared" si="57"/>
        <v>#DIV/0!</v>
      </c>
      <c r="CI693" s="148" t="e">
        <f t="shared" si="60"/>
        <v>#DIV/0!</v>
      </c>
    </row>
    <row r="694" spans="1:135" x14ac:dyDescent="0.2">
      <c r="A694">
        <v>347</v>
      </c>
      <c r="B694" s="15">
        <v>1110</v>
      </c>
      <c r="C694" s="47" t="s">
        <v>859</v>
      </c>
      <c r="D694" cm="1">
        <f t="array" ref="D694">_xlfn.IFS([1]original_ver!D364="Participant",1,[1]original_ver!D364="Non-Participant",0,[1]original_ver!D364="","")</f>
        <v>0</v>
      </c>
      <c r="E694" s="15">
        <v>2</v>
      </c>
      <c r="F694" s="17" cm="1">
        <f t="array" ref="F694">_xlfn.IFS([1]original_ver!F364="ชาย",1,[1]original_ver!F364="หญิง",0,[1]original_ver!F364="","")</f>
        <v>1</v>
      </c>
      <c r="G694" s="15">
        <v>60</v>
      </c>
      <c r="H694" s="17" cm="1">
        <f t="array" ref="H694">_xlfn.IFS([1]original_ver!H364="ไม่มีการศึกษา",0,[1]original_ver!H364="ประถมศึกษา",1,[1]original_ver!H364="มัธยมศึกษาตอนต้น",2,[1]original_ver!H364="มัธยมศึกษาตอนปลาย",3,[1]original_ver!H364="อนุปริญญา (ปวช., ปวส., ฝึกหัดครู)",4,[1]original_ver!H364="ปริญญาตรี",5,[1]original_ver!H364="สูงกว่าปริญญาตรี",6,[1]original_ver!H364="","")</f>
        <v>1</v>
      </c>
      <c r="I694" s="17" cm="1">
        <f t="array" ref="I694">_xlfn.IFS([1]original_ver!I364="โสด",1,[1]original_ver!I364="สมรส/อยู่ด้วยกัน",2,[1]original_ver!I364="หย่าร้าง/แยกกันอยู่",3,[1]original_ver!I364="หม้าย",4,[1]original_ver!I364="","")</f>
        <v>2</v>
      </c>
      <c r="J694" s="15">
        <v>3</v>
      </c>
      <c r="K694" s="15">
        <v>30</v>
      </c>
      <c r="L694" s="17" cm="1">
        <f t="array" ref="L694">_xlfn.IFS([1]original_ver!L364="ใช่",1,[1]original_ver!L364="ไม่ใช่",0,[1]original_ver!L364="","")</f>
        <v>0</v>
      </c>
      <c r="M694" s="17" cm="1">
        <f t="array" ref="M694">_xlfn.IFS([1]original_ver!M364="กู้ยืม",1,[1]original_ver!M364="ไม่กู้ยืม",0,[1]original_ver!M364="","")</f>
        <v>0</v>
      </c>
      <c r="N694" s="17">
        <f>IF($O694&gt;1, 1,0)</f>
        <v>0</v>
      </c>
      <c r="O694" s="23">
        <v>0</v>
      </c>
      <c r="P694" s="17" cm="1">
        <f t="array" ref="P694">_xlfn.IFS([1]original_ver!O364="ใช่",1,[1]original_ver!O364="ไม่ใช่",0,[1]original_ver!O364="","")</f>
        <v>1</v>
      </c>
      <c r="Q694" s="17"/>
      <c r="R694" s="17">
        <v>7</v>
      </c>
      <c r="S694" s="17">
        <v>1</v>
      </c>
      <c r="T694" s="17">
        <v>2</v>
      </c>
      <c r="U694" s="17">
        <v>50</v>
      </c>
      <c r="V694" s="17">
        <v>95</v>
      </c>
      <c r="W694" s="22">
        <f>$U694/$T694</f>
        <v>25</v>
      </c>
      <c r="X694" s="48"/>
      <c r="Y694" s="48"/>
      <c r="Z694" s="48"/>
      <c r="AA694" s="48"/>
      <c r="AB694" s="48"/>
      <c r="AC694" s="48">
        <f t="shared" si="61"/>
        <v>50</v>
      </c>
      <c r="AD694">
        <f t="shared" si="58"/>
        <v>25</v>
      </c>
      <c r="AE694" s="17">
        <v>7</v>
      </c>
      <c r="AF694" s="17">
        <v>1</v>
      </c>
      <c r="AG694" s="17">
        <v>2</v>
      </c>
      <c r="AH694" s="17">
        <v>50</v>
      </c>
      <c r="AI694" s="17">
        <v>95</v>
      </c>
      <c r="AJ694" s="27">
        <f>$AH694/$AG694</f>
        <v>25</v>
      </c>
      <c r="AK694" s="48"/>
      <c r="AL694" s="48"/>
      <c r="AM694" s="48"/>
      <c r="AN694" s="48"/>
      <c r="AO694" s="48"/>
      <c r="AP694" s="149">
        <f t="shared" si="59"/>
        <v>50</v>
      </c>
      <c r="AQ694" s="149">
        <f t="shared" si="57"/>
        <v>25</v>
      </c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9">
        <v>1.25</v>
      </c>
      <c r="CE694" s="49">
        <v>1.6666666666666667</v>
      </c>
      <c r="CF694" s="49">
        <v>1</v>
      </c>
      <c r="CG694" s="49">
        <v>2</v>
      </c>
      <c r="CH694" s="49">
        <v>1</v>
      </c>
      <c r="CI694" s="153">
        <f t="shared" si="60"/>
        <v>1.3833333333333333</v>
      </c>
      <c r="CJ694" s="17">
        <v>2</v>
      </c>
      <c r="CK694" cm="1">
        <f t="array" ref="CK694">_xlfn.IFS([1]original_ver!CH364="จากการเข้าร่วมกิจกรรมอบรม ที่จัดโดยโครงการเกษตรกรปราดเปรื่อง (Smart Farmer)",1,[1]original_ver!CH364="จากการเข้าร่วมกิจกรรมอบรม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ๆ",3,[1]original_ver!CH364="จากการเรียนรู้ผ่านประสบการณ์ของผู้อื่น ได้แก่ เพื่อนบ้าน พี่น้อง เพื่อน และญาติ เป็นต้น",4,[1]original_ver!CH364="ไม่ได้เข้าร่วมกิจกรรมอบรมหรือเรียนรู้ใด ๆ (ข้ามไปข้อ 33)",5)</f>
        <v>2</v>
      </c>
      <c r="CL694" s="15" cm="1">
        <f t="array" ref="CL694">_xlfn.IFS([1]original_ver!CJ364="ความรู้ทางการเกษตรและการใช้เทคโนโลยีสำหรับการผลิตในฟาร์ม",1,[1]original_ver!CJ364="การวางแผนและจัดการฟาร์ม เช่น การเก็บเกี่ยว การเงิน และการวางแผนทางการตลาด",2,[1]original_ver!CJ364="การเป็นผู้ประกอบการทางการเกษตร",3,[1]original_ver!CJ364="การเพิ่มมูลค่าผลผลิต และการแปรรูปผลผลิต (รวมถึงการพัฒนาคุณภาพผลผลิต)",4,[1]original_ver!CJ364="","")</f>
        <v>2</v>
      </c>
      <c r="CM694" s="17">
        <v>3</v>
      </c>
      <c r="CN694" s="17">
        <v>2</v>
      </c>
      <c r="CO694" s="15" cm="1">
        <f t="array" ref="CO694">_xlfn.IFS([1]original_ver!CN364="ความรู้ทางการเกษตรและการใช้เทคโนโลยีสำหรับการผลิตในฟาร์ม",1,[1]original_ver!CN364="การวางแผนและจัดการฟาร์ม เช่น การเก็บเกี่ยว การเงิน และการวางแผนทางการตลาด",2,[1]original_ver!CN364="การเป็นผู้ประกอบการทางการเกษตร",3,[1]original_ver!CN364="การเพิ่มมูลค่าผลผลิต และการแปรรูปผลผลิต (รวมถึงการพัฒนาคุณภาพผลผลิต)",4,[1]original_ver!CN364="","")</f>
        <v>1</v>
      </c>
      <c r="CP694" s="17">
        <v>0</v>
      </c>
      <c r="CQ694" s="17">
        <v>5</v>
      </c>
      <c r="CR694" s="15" cm="1">
        <f t="array" ref="CR694">_xlfn.IFS([1]original_ver!CR364="ประยุกต์",1,[1]original_ver!CR364="ไม่ประยุกต์",0,[1]original_ver!CR364="","")</f>
        <v>1</v>
      </c>
      <c r="CS694" s="15" cm="1">
        <f t="array" ref="CS694">_xlfn.IFS([1]original_ver!CS364="ประยุกต์",1,[1]original_ver!CS364="ไม่ประยุกต์",0,[1]original_ver!CS364="","")</f>
        <v>1</v>
      </c>
      <c r="CT694" s="48"/>
      <c r="CU694" s="15" cm="1">
        <f t="array" ref="CU694">_xlfn.IFS([1]original_ver!CV364="ประยุกต์",1,[1]original_ver!CV364="ไม่ประยุกต์",0,[1]original_ver!CV364="","")</f>
        <v>1</v>
      </c>
      <c r="CV694" s="48"/>
      <c r="CW694" s="15" cm="1">
        <f t="array" ref="CW694">_xlfn.IFS([1]original_ver!CY364="ประยุกต์",1,[1]original_ver!CY364="ไม่ประยุกต์",0,[1]original_ver!CY364="","")</f>
        <v>1</v>
      </c>
      <c r="CX694" s="48"/>
      <c r="CY694" s="15" cm="1">
        <f t="array" ref="CY694">_xlfn.IFS([1]original_ver!DB364="ประยุกต์",1,[1]original_ver!DB364="ไม่ประยุกต์",0,[1]original_ver!DB364="","")</f>
        <v>1</v>
      </c>
      <c r="CZ694" s="48"/>
      <c r="DA694" s="48"/>
      <c r="DB694" s="48"/>
      <c r="DC694" s="48"/>
      <c r="DD694" s="48"/>
      <c r="DE694" s="48"/>
      <c r="DF694" s="48"/>
      <c r="DG694" s="17">
        <v>2</v>
      </c>
      <c r="DH694" s="17">
        <v>2</v>
      </c>
      <c r="DI694" s="48"/>
      <c r="DJ694" s="48"/>
      <c r="DK694" s="17">
        <v>3</v>
      </c>
      <c r="DL694" s="17">
        <v>2</v>
      </c>
      <c r="DM694" s="17">
        <v>1</v>
      </c>
      <c r="DN694" s="17">
        <v>2</v>
      </c>
      <c r="DO694" s="48"/>
      <c r="DP694" s="48"/>
      <c r="DQ694" s="48"/>
      <c r="DR694" s="48"/>
      <c r="DS694" s="49">
        <v>4.5999999999999996</v>
      </c>
      <c r="DT694" s="49">
        <v>4.666666666666667</v>
      </c>
      <c r="DU694" s="17">
        <v>2.75</v>
      </c>
      <c r="DV694" s="49">
        <v>4</v>
      </c>
      <c r="DW694" s="49">
        <v>2.6666666666666665</v>
      </c>
      <c r="DX694" s="49">
        <v>2.5</v>
      </c>
      <c r="DY694" s="153"/>
      <c r="DZ694" s="25">
        <v>4.5999999999999996</v>
      </c>
      <c r="EA694" s="25">
        <v>4.666666666666667</v>
      </c>
      <c r="EB694" s="25">
        <v>2.75</v>
      </c>
      <c r="EC694" s="25">
        <v>4</v>
      </c>
      <c r="ED694" s="25">
        <v>2.6666666666666665</v>
      </c>
      <c r="EE694">
        <v>2.5</v>
      </c>
    </row>
    <row r="695" spans="1:135" x14ac:dyDescent="0.2">
      <c r="A695">
        <v>347</v>
      </c>
      <c r="AC695">
        <f t="shared" si="61"/>
        <v>0</v>
      </c>
      <c r="AD695" t="e">
        <f t="shared" si="58"/>
        <v>#DIV/0!</v>
      </c>
      <c r="AP695" s="148">
        <f t="shared" si="59"/>
        <v>0</v>
      </c>
      <c r="AQ695" s="148" t="e">
        <f t="shared" si="57"/>
        <v>#DIV/0!</v>
      </c>
      <c r="CI695" s="148" t="e">
        <f t="shared" si="60"/>
        <v>#DIV/0!</v>
      </c>
    </row>
    <row r="696" spans="1:135" x14ac:dyDescent="0.2">
      <c r="A696">
        <v>348</v>
      </c>
      <c r="B696" s="15">
        <v>1111</v>
      </c>
      <c r="C696" s="47" t="s">
        <v>860</v>
      </c>
      <c r="D696" cm="1">
        <f t="array" ref="D696">_xlfn.IFS([1]original_ver!D365="Participant",1,[1]original_ver!D365="Non-Participant",0,[1]original_ver!D365="","")</f>
        <v>0</v>
      </c>
      <c r="E696" s="15">
        <v>2</v>
      </c>
      <c r="F696" s="17">
        <v>1</v>
      </c>
      <c r="G696" s="15">
        <v>32</v>
      </c>
      <c r="H696" s="17" cm="1">
        <f t="array" ref="H696">_xlfn.IFS([1]original_ver!H365="ไม่มีการศึกษา",0,[1]original_ver!H365="ประถมศึกษา",1,[1]original_ver!H365="มัธยมศึกษาตอนต้น",2,[1]original_ver!H365="มัธยมศึกษาตอนปลาย",3,[1]original_ver!H365="อนุปริญญา (ปวช., ปวส., ฝึกหัดครู)",4,[1]original_ver!H365="ปริญญาตรี",5,[1]original_ver!H365="สูงกว่าปริญญาตรี",6,[1]original_ver!H365="","")</f>
        <v>1</v>
      </c>
      <c r="I696" s="17" cm="1">
        <f t="array" ref="I696">_xlfn.IFS([1]original_ver!I365="โสด",1,[1]original_ver!I365="สมรส/อยู่ด้วยกัน",2,[1]original_ver!I365="หย่าร้าง/แยกกันอยู่",3,[1]original_ver!I365="หม้าย",4,[1]original_ver!I365="","")</f>
        <v>2</v>
      </c>
      <c r="J696" s="15">
        <v>9</v>
      </c>
      <c r="K696" s="15">
        <v>10</v>
      </c>
      <c r="L696" s="17" cm="1">
        <f t="array" ref="L696">_xlfn.IFS([1]original_ver!L365="ใช่",1,[1]original_ver!L365="ไม่ใช่",0,[1]original_ver!L365="","")</f>
        <v>0</v>
      </c>
      <c r="M696" s="17" cm="1">
        <f t="array" ref="M696">_xlfn.IFS([1]original_ver!M365="กู้ยืม",1,[1]original_ver!M365="ไม่กู้ยืม",0,[1]original_ver!M365="","")</f>
        <v>1</v>
      </c>
      <c r="N696" s="17">
        <f>IF($O696&gt;1, 1,0)</f>
        <v>0</v>
      </c>
      <c r="O696" s="23">
        <v>0</v>
      </c>
      <c r="P696" s="17" cm="1">
        <f t="array" ref="P696">_xlfn.IFS([1]original_ver!O365="ใช่",1,[1]original_ver!O365="ไม่ใช่",0,[1]original_ver!O365="","")</f>
        <v>1</v>
      </c>
      <c r="Q696" s="17"/>
      <c r="R696" s="17">
        <v>7</v>
      </c>
      <c r="S696" s="17">
        <v>1</v>
      </c>
      <c r="T696" s="17">
        <v>0.5</v>
      </c>
      <c r="U696" s="17">
        <v>500</v>
      </c>
      <c r="V696" s="17">
        <v>210</v>
      </c>
      <c r="W696" s="22">
        <f>$U696/$T696</f>
        <v>1000</v>
      </c>
      <c r="X696" s="48"/>
      <c r="Y696" s="48"/>
      <c r="Z696" s="48"/>
      <c r="AA696" s="48"/>
      <c r="AB696" s="48"/>
      <c r="AC696" s="48">
        <f t="shared" si="61"/>
        <v>500</v>
      </c>
      <c r="AD696">
        <f t="shared" si="58"/>
        <v>1000</v>
      </c>
      <c r="AE696" s="17">
        <v>7</v>
      </c>
      <c r="AF696" s="17">
        <v>1</v>
      </c>
      <c r="AG696" s="17">
        <v>0.5</v>
      </c>
      <c r="AH696" s="17">
        <v>500</v>
      </c>
      <c r="AI696" s="17">
        <v>210</v>
      </c>
      <c r="AJ696" s="27">
        <f>$AH696/$AG696</f>
        <v>1000</v>
      </c>
      <c r="AK696" s="48"/>
      <c r="AL696" s="48"/>
      <c r="AM696" s="48"/>
      <c r="AN696" s="48"/>
      <c r="AO696" s="48"/>
      <c r="AP696" s="149">
        <f t="shared" si="59"/>
        <v>500</v>
      </c>
      <c r="AQ696" s="149">
        <f t="shared" si="57"/>
        <v>1000</v>
      </c>
      <c r="AR696" s="17">
        <v>8</v>
      </c>
      <c r="AS696" s="17">
        <v>1</v>
      </c>
      <c r="AT696" s="17">
        <v>0.5</v>
      </c>
      <c r="AU696" s="17">
        <v>1000</v>
      </c>
      <c r="AV696" s="17">
        <v>5</v>
      </c>
      <c r="AW696" s="17">
        <f>$AU696/$AT696</f>
        <v>2000</v>
      </c>
      <c r="AX696" s="48"/>
      <c r="AY696" s="48"/>
      <c r="AZ696" s="48"/>
      <c r="BA696" s="48"/>
      <c r="BB696" s="48"/>
      <c r="BC696" s="48">
        <f>$AU696+$AZ696</f>
        <v>1000</v>
      </c>
      <c r="BD696" s="48">
        <f>$BC696/$AT696</f>
        <v>2000</v>
      </c>
      <c r="BE696" s="17">
        <v>8</v>
      </c>
      <c r="BF696" s="17">
        <v>1</v>
      </c>
      <c r="BG696" s="17">
        <v>0.5</v>
      </c>
      <c r="BH696" s="17">
        <v>1000</v>
      </c>
      <c r="BI696" s="17">
        <v>5</v>
      </c>
      <c r="BJ696" s="17"/>
      <c r="BK696" s="48"/>
      <c r="BL696" s="48"/>
      <c r="BM696" s="48"/>
      <c r="BN696" s="48"/>
      <c r="BP696" s="48">
        <f>$BH696+$BM696</f>
        <v>1000</v>
      </c>
      <c r="BQ696" s="48"/>
      <c r="BR696" s="48"/>
      <c r="BS696" s="48"/>
      <c r="BT696" s="48"/>
      <c r="BU696" s="48"/>
      <c r="BV696" s="48"/>
      <c r="BW696" s="17"/>
      <c r="BX696" s="48"/>
      <c r="BY696" s="48"/>
      <c r="BZ696" s="48"/>
      <c r="CA696" s="48"/>
      <c r="CB696" s="48"/>
      <c r="CC696" s="17"/>
      <c r="CD696" s="49">
        <v>1.75</v>
      </c>
      <c r="CE696" s="49">
        <v>1</v>
      </c>
      <c r="CF696" s="49">
        <v>1</v>
      </c>
      <c r="CG696" s="49">
        <v>1</v>
      </c>
      <c r="CH696" s="49">
        <v>4.5</v>
      </c>
      <c r="CI696" s="153">
        <f t="shared" si="60"/>
        <v>1.85</v>
      </c>
      <c r="CJ696" s="17">
        <v>2</v>
      </c>
      <c r="CK696" cm="1">
        <f t="array" ref="CK696">_xlfn.IFS([1]original_ver!CH365="จากการเข้าร่วมกิจกรรมอบรม ที่จัดโดยโครงการเกษตรกรปราดเปรื่อง (Smart Farmer)",1,[1]original_ver!CH365="จากการเข้าร่วมกิจกรรมอบรม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ๆ",3,[1]original_ver!CH365="จากการเรียนรู้ผ่านประสบการณ์ของผู้อื่น ได้แก่ เพื่อนบ้าน พี่น้อง เพื่อน และญาติ เป็นต้น",4,[1]original_ver!CH365="ไม่ได้เข้าร่วมกิจกรรมอบรมหรือเรียนรู้ใด ๆ (ข้ามไปข้อ 33)",5)</f>
        <v>2</v>
      </c>
      <c r="CL696" s="15" cm="1">
        <f t="array" ref="CL696">_xlfn.IFS([1]original_ver!CJ365="ความรู้ทางการเกษตรและการใช้เทคโนโลยีสำหรับการผลิตในฟาร์ม",1,[1]original_ver!CJ365="การวางแผนและจัดการฟาร์ม เช่น การเก็บเกี่ยว การเงิน และการวางแผนทางการตลาด",2,[1]original_ver!CJ365="การเป็นผู้ประกอบการทางการเกษตร",3,[1]original_ver!CJ365="การเพิ่มมูลค่าผลผลิต และการแปรรูปผลผลิต (รวมถึงการพัฒนาคุณภาพผลผลิต)",4,[1]original_ver!CJ365="","")</f>
        <v>1</v>
      </c>
      <c r="CM696" s="17">
        <v>1</v>
      </c>
      <c r="CN696" s="17">
        <v>1</v>
      </c>
      <c r="CO696" s="15" cm="1">
        <f t="array" ref="CO696">_xlfn.IFS([1]original_ver!CN365="ความรู้ทางการเกษตรและการใช้เทคโนโลยีสำหรับการผลิตในฟาร์ม",1,[1]original_ver!CN365="การวางแผนและจัดการฟาร์ม เช่น การเก็บเกี่ยว การเงิน และการวางแผนทางการตลาด",2,[1]original_ver!CN365="การเป็นผู้ประกอบการทางการเกษตร",3,[1]original_ver!CN365="การเพิ่มมูลค่าผลผลิต และการแปรรูปผลผลิต (รวมถึงการพัฒนาคุณภาพผลผลิต)",4,[1]original_ver!CN365="","")</f>
        <v>3</v>
      </c>
      <c r="CP696" s="17">
        <v>0</v>
      </c>
      <c r="CQ696" s="17">
        <v>5</v>
      </c>
      <c r="CR696" s="15" cm="1">
        <f t="array" ref="CR696">_xlfn.IFS([1]original_ver!CR365="ประยุกต์",1,[1]original_ver!CR365="ไม่ประยุกต์",0,[1]original_ver!CR365="","")</f>
        <v>1</v>
      </c>
      <c r="CS696" s="15" cm="1">
        <f t="array" ref="CS696">_xlfn.IFS([1]original_ver!CS365="ประยุกต์",1,[1]original_ver!CS365="ไม่ประยุกต์",0,[1]original_ver!CS365="","")</f>
        <v>1</v>
      </c>
      <c r="CT696" s="48"/>
      <c r="CU696" s="15" cm="1">
        <f t="array" ref="CU696">_xlfn.IFS([1]original_ver!CV365="ประยุกต์",1,[1]original_ver!CV365="ไม่ประยุกต์",0,[1]original_ver!CV365="","")</f>
        <v>1</v>
      </c>
      <c r="CV696" s="48"/>
      <c r="CW696" s="15" cm="1">
        <f t="array" ref="CW696">_xlfn.IFS([1]original_ver!CY365="ประยุกต์",1,[1]original_ver!CY365="ไม่ประยุกต์",0,[1]original_ver!CY365="","")</f>
        <v>1</v>
      </c>
      <c r="CX696" s="48"/>
      <c r="CY696" s="15" cm="1">
        <f t="array" ref="CY696">_xlfn.IFS([1]original_ver!DB365="ประยุกต์",1,[1]original_ver!DB365="ไม่ประยุกต์",0,[1]original_ver!DB365="","")</f>
        <v>1</v>
      </c>
      <c r="CZ696" s="48"/>
      <c r="DA696" s="48">
        <v>0</v>
      </c>
      <c r="DB696" s="48">
        <v>0</v>
      </c>
      <c r="DC696" s="48">
        <v>0</v>
      </c>
      <c r="DD696" s="48">
        <v>0</v>
      </c>
      <c r="DE696" s="48">
        <v>0</v>
      </c>
      <c r="DF696" s="48">
        <v>0</v>
      </c>
      <c r="DG696" s="17">
        <v>2</v>
      </c>
      <c r="DH696" s="17">
        <v>4</v>
      </c>
      <c r="DI696" s="17">
        <v>1</v>
      </c>
      <c r="DJ696" s="17">
        <v>4</v>
      </c>
      <c r="DK696" s="48"/>
      <c r="DL696" s="48"/>
      <c r="DM696" s="17">
        <v>3</v>
      </c>
      <c r="DN696" s="17">
        <v>4</v>
      </c>
      <c r="DO696" s="48"/>
      <c r="DP696" s="48"/>
      <c r="DQ696" s="48"/>
      <c r="DR696" s="48"/>
      <c r="DS696" s="49">
        <v>5</v>
      </c>
      <c r="DT696" s="49">
        <v>3.6666666666666665</v>
      </c>
      <c r="DU696" s="17">
        <v>3</v>
      </c>
      <c r="DV696" s="49">
        <v>3.8</v>
      </c>
      <c r="DW696" s="49">
        <v>2</v>
      </c>
      <c r="DX696" s="49">
        <v>2.25</v>
      </c>
      <c r="DY696" s="153"/>
      <c r="DZ696" s="25">
        <v>5</v>
      </c>
      <c r="EA696" s="25">
        <v>3.5</v>
      </c>
      <c r="EB696" s="25">
        <v>3</v>
      </c>
      <c r="EC696" s="25">
        <v>3.8</v>
      </c>
      <c r="ED696" s="25">
        <v>2</v>
      </c>
      <c r="EE696">
        <v>2</v>
      </c>
    </row>
    <row r="697" spans="1:135" x14ac:dyDescent="0.2">
      <c r="A697">
        <v>348</v>
      </c>
      <c r="AC697">
        <f t="shared" si="61"/>
        <v>0</v>
      </c>
      <c r="AD697" t="e">
        <f t="shared" si="58"/>
        <v>#DIV/0!</v>
      </c>
      <c r="AP697" s="148">
        <f t="shared" si="59"/>
        <v>0</v>
      </c>
      <c r="AQ697" s="148" t="e">
        <f t="shared" si="57"/>
        <v>#DIV/0!</v>
      </c>
      <c r="CI697" s="148" t="e">
        <f t="shared" si="60"/>
        <v>#DIV/0!</v>
      </c>
    </row>
    <row r="698" spans="1:135" x14ac:dyDescent="0.2">
      <c r="A698">
        <v>349</v>
      </c>
      <c r="B698" s="15">
        <v>1112</v>
      </c>
      <c r="C698" s="47" t="s">
        <v>861</v>
      </c>
      <c r="D698" cm="1">
        <f t="array" ref="D698">_xlfn.IFS([1]original_ver!D366="Participant",1,[1]original_ver!D366="Non-Participant",0,[1]original_ver!D366="","")</f>
        <v>0</v>
      </c>
      <c r="E698" s="15">
        <v>2</v>
      </c>
      <c r="F698" s="17" cm="1">
        <f t="array" ref="F698">_xlfn.IFS([1]original_ver!F366="ชาย",1,[1]original_ver!F366="หญิง",0,[1]original_ver!F366="","")</f>
        <v>0</v>
      </c>
      <c r="G698" s="15">
        <v>37</v>
      </c>
      <c r="H698" s="17" cm="1">
        <f t="array" ref="H698">_xlfn.IFS([1]original_ver!H366="ไม่มีการศึกษา",0,[1]original_ver!H366="ประถมศึกษา",1,[1]original_ver!H366="มัธยมศึกษาตอนต้น",2,[1]original_ver!H366="มัธยมศึกษาตอนปลาย",3,[1]original_ver!H366="อนุปริญญา (ปวช., ปวส., ฝึกหัดครู)",4,[1]original_ver!H366="ปริญญาตรี",5,[1]original_ver!H366="สูงกว่าปริญญาตรี",6,[1]original_ver!H366="","")</f>
        <v>1</v>
      </c>
      <c r="I698" s="17" cm="1">
        <f t="array" ref="I698">_xlfn.IFS([1]original_ver!I366="โสด",1,[1]original_ver!I366="สมรส/อยู่ด้วยกัน",2,[1]original_ver!I366="หย่าร้าง/แยกกันอยู่",3,[1]original_ver!I366="หม้าย",4,[1]original_ver!I366="","")</f>
        <v>3</v>
      </c>
      <c r="J698" s="15">
        <v>5</v>
      </c>
      <c r="K698" s="15">
        <v>9</v>
      </c>
      <c r="L698" s="17" cm="1">
        <f t="array" ref="L698">_xlfn.IFS([1]original_ver!L366="ใช่",1,[1]original_ver!L366="ไม่ใช่",0,[1]original_ver!L366="","")</f>
        <v>0</v>
      </c>
      <c r="M698" s="17" cm="1">
        <f t="array" ref="M698">_xlfn.IFS([1]original_ver!M366="กู้ยืม",1,[1]original_ver!M366="ไม่กู้ยืม",0,[1]original_ver!M366="","")</f>
        <v>1</v>
      </c>
      <c r="N698" s="17">
        <f>IF($O698&gt;1, 1,0)</f>
        <v>0</v>
      </c>
      <c r="O698" s="23">
        <v>0</v>
      </c>
      <c r="P698" s="17" cm="1">
        <f t="array" ref="P698">_xlfn.IFS([1]original_ver!O366="ใช่",1,[1]original_ver!O366="ไม่ใช่",0,[1]original_ver!O366="","")</f>
        <v>1</v>
      </c>
      <c r="Q698" s="17"/>
      <c r="R698" s="17">
        <v>7</v>
      </c>
      <c r="S698" s="17">
        <v>1</v>
      </c>
      <c r="T698" s="17">
        <v>2</v>
      </c>
      <c r="U698" s="17">
        <v>10000</v>
      </c>
      <c r="V698" s="17">
        <v>5</v>
      </c>
      <c r="W698" s="22">
        <f>$U698/$T698</f>
        <v>5000</v>
      </c>
      <c r="X698" s="48"/>
      <c r="Y698" s="48"/>
      <c r="Z698" s="48"/>
      <c r="AA698" s="48"/>
      <c r="AB698" s="48"/>
      <c r="AC698" s="48">
        <f t="shared" si="61"/>
        <v>10000</v>
      </c>
      <c r="AD698">
        <f t="shared" si="58"/>
        <v>5000</v>
      </c>
      <c r="AE698" s="17">
        <v>7</v>
      </c>
      <c r="AF698" s="17">
        <v>1</v>
      </c>
      <c r="AG698" s="17">
        <v>1</v>
      </c>
      <c r="AH698" s="17">
        <v>2000</v>
      </c>
      <c r="AI698" s="17">
        <v>5</v>
      </c>
      <c r="AJ698" s="27">
        <f>$AH698/$AG698</f>
        <v>2000</v>
      </c>
      <c r="AK698" s="48"/>
      <c r="AL698" s="48"/>
      <c r="AM698" s="48"/>
      <c r="AN698" s="48"/>
      <c r="AO698" s="48"/>
      <c r="AP698" s="149">
        <f t="shared" si="59"/>
        <v>2000</v>
      </c>
      <c r="AQ698" s="149">
        <f t="shared" si="57"/>
        <v>2000</v>
      </c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9">
        <v>3.25</v>
      </c>
      <c r="CE698" s="49">
        <v>4</v>
      </c>
      <c r="CF698" s="49">
        <v>2.3333333333333335</v>
      </c>
      <c r="CG698" s="49">
        <v>1</v>
      </c>
      <c r="CH698" s="49">
        <v>5</v>
      </c>
      <c r="CI698" s="153">
        <f t="shared" si="60"/>
        <v>3.1166666666666667</v>
      </c>
      <c r="CJ698" s="17">
        <v>1</v>
      </c>
      <c r="CK698" cm="1">
        <f t="array" ref="CK698">_xlfn.IFS([1]original_ver!CH366="จากการเข้าร่วมกิจกรรมอบรม ที่จัดโดยโครงการเกษตรกรปราดเปรื่อง (Smart Farmer)",1,[1]original_ver!CH366="จากการเข้าร่วมกิจกรรมอบรม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ๆ",3,[1]original_ver!CH366="จากการเรียนรู้ผ่านประสบการณ์ของผู้อื่น ได้แก่ เพื่อนบ้าน พี่น้อง เพื่อน และญาติ เป็นต้น",4,[1]original_ver!CH366="ไม่ได้เข้าร่วมกิจกรรมอบรมหรือเรียนรู้ใด ๆ (ข้ามไปข้อ 33)",5)</f>
        <v>3</v>
      </c>
      <c r="CL698" s="15" cm="1">
        <f t="array" ref="CL698">_xlfn.IFS([1]original_ver!CJ366="ความรู้ทางการเกษตรและการใช้เทคโนโลยีสำหรับการผลิตในฟาร์ม",1,[1]original_ver!CJ366="การวางแผนและจัดการฟาร์ม เช่น การเก็บเกี่ยว การเงิน และการวางแผนทางการตลาด",2,[1]original_ver!CJ366="การเป็นผู้ประกอบการทางการเกษตร",3,[1]original_ver!CJ366="การเพิ่มมูลค่าผลผลิต และการแปรรูปผลผลิต (รวมถึงการพัฒนาคุณภาพผลผลิต)",4,[1]original_ver!CJ366="","")</f>
        <v>3</v>
      </c>
      <c r="CM698" s="17">
        <v>4</v>
      </c>
      <c r="CN698" s="17">
        <v>2</v>
      </c>
      <c r="CO698" s="15" cm="1">
        <f t="array" ref="CO698">_xlfn.IFS([1]original_ver!CN366="ความรู้ทางการเกษตรและการใช้เทคโนโลยีสำหรับการผลิตในฟาร์ม",1,[1]original_ver!CN366="การวางแผนและจัดการฟาร์ม เช่น การเก็บเกี่ยว การเงิน และการวางแผนทางการตลาด",2,[1]original_ver!CN366="การเป็นผู้ประกอบการทางการเกษตร",3,[1]original_ver!CN366="การเพิ่มมูลค่าผลผลิต และการแปรรูปผลผลิต (รวมถึงการพัฒนาคุณภาพผลผลิต)",4,[1]original_ver!CN366="","")</f>
        <v>4</v>
      </c>
      <c r="CP698" s="17">
        <v>1</v>
      </c>
      <c r="CQ698" s="17">
        <v>2</v>
      </c>
      <c r="CR698" s="15" cm="1">
        <f t="array" ref="CR698">_xlfn.IFS([1]original_ver!CR366="ประยุกต์",1,[1]original_ver!CR366="ไม่ประยุกต์",0,[1]original_ver!CR366="","")</f>
        <v>1</v>
      </c>
      <c r="CS698" s="15" cm="1">
        <f t="array" ref="CS698">_xlfn.IFS([1]original_ver!CS366="ประยุกต์",1,[1]original_ver!CS366="ไม่ประยุกต์",0,[1]original_ver!CS366="","")</f>
        <v>1</v>
      </c>
      <c r="CT698" s="48"/>
      <c r="CU698" s="15" cm="1">
        <f t="array" ref="CU698">_xlfn.IFS([1]original_ver!CV366="ประยุกต์",1,[1]original_ver!CV366="ไม่ประยุกต์",0,[1]original_ver!CV366="","")</f>
        <v>1</v>
      </c>
      <c r="CV698" s="48"/>
      <c r="CW698" s="15" cm="1">
        <f t="array" ref="CW698">_xlfn.IFS([1]original_ver!CY366="ประยุกต์",1,[1]original_ver!CY366="ไม่ประยุกต์",0,[1]original_ver!CY366="","")</f>
        <v>1</v>
      </c>
      <c r="CX698" s="48"/>
      <c r="CY698" s="15" cm="1">
        <f t="array" ref="CY698">_xlfn.IFS([1]original_ver!DB366="ประยุกต์",1,[1]original_ver!DB366="ไม่ประยุกต์",0,[1]original_ver!DB366="","")</f>
        <v>1</v>
      </c>
      <c r="CZ698" s="48"/>
      <c r="DA698" s="48"/>
      <c r="DB698" s="48"/>
      <c r="DC698" s="48"/>
      <c r="DD698" s="48"/>
      <c r="DE698" s="48"/>
      <c r="DF698" s="48"/>
      <c r="DG698" s="17">
        <v>2</v>
      </c>
      <c r="DH698" s="17">
        <v>2</v>
      </c>
      <c r="DI698" s="17">
        <v>1</v>
      </c>
      <c r="DJ698" s="17">
        <v>2</v>
      </c>
      <c r="DK698" s="48"/>
      <c r="DL698" s="48"/>
      <c r="DM698" s="17">
        <v>3</v>
      </c>
      <c r="DN698" s="17">
        <v>2</v>
      </c>
      <c r="DO698" s="48"/>
      <c r="DP698" s="48"/>
      <c r="DQ698" s="48"/>
      <c r="DR698" s="48"/>
      <c r="DS698" s="49">
        <v>2.8</v>
      </c>
      <c r="DT698" s="49">
        <v>3.3333333333333335</v>
      </c>
      <c r="DU698" s="17">
        <v>2.25</v>
      </c>
      <c r="DV698" s="49">
        <v>1.4</v>
      </c>
      <c r="DW698" s="49">
        <v>3.3333333333333335</v>
      </c>
      <c r="DX698" s="49">
        <v>1.5</v>
      </c>
      <c r="DY698" s="153"/>
      <c r="DZ698" s="25">
        <v>2.8</v>
      </c>
      <c r="EA698" s="25">
        <v>3.3333333333333335</v>
      </c>
      <c r="EB698" s="25">
        <v>2</v>
      </c>
      <c r="EC698" s="25">
        <v>1.4</v>
      </c>
      <c r="ED698" s="25">
        <v>3.6666666666666665</v>
      </c>
      <c r="EE698">
        <v>1.5</v>
      </c>
    </row>
    <row r="699" spans="1:135" x14ac:dyDescent="0.2">
      <c r="A699">
        <v>349</v>
      </c>
      <c r="AC699">
        <f t="shared" si="61"/>
        <v>0</v>
      </c>
      <c r="AD699" t="e">
        <f t="shared" si="58"/>
        <v>#DIV/0!</v>
      </c>
      <c r="AP699" s="148">
        <f t="shared" si="59"/>
        <v>0</v>
      </c>
      <c r="AQ699" s="148" t="e">
        <f t="shared" si="57"/>
        <v>#DIV/0!</v>
      </c>
      <c r="CI699" s="148" t="e">
        <f t="shared" si="60"/>
        <v>#DIV/0!</v>
      </c>
    </row>
    <row r="700" spans="1:135" x14ac:dyDescent="0.2">
      <c r="A700">
        <v>350</v>
      </c>
      <c r="B700" s="15">
        <v>1113</v>
      </c>
      <c r="C700" s="50" t="s">
        <v>862</v>
      </c>
      <c r="D700" cm="1">
        <f t="array" ref="D700">_xlfn.IFS([1]original_ver!D367="Participant",1,[1]original_ver!D367="Non-Participant",0,[1]original_ver!D367="","")</f>
        <v>0</v>
      </c>
      <c r="E700" s="15">
        <v>2</v>
      </c>
      <c r="F700" s="17" cm="1">
        <f t="array" ref="F700">_xlfn.IFS([1]original_ver!F367="ชาย",1,[1]original_ver!F367="หญิง",0,[1]original_ver!F367="","")</f>
        <v>0</v>
      </c>
      <c r="G700" s="15">
        <v>80</v>
      </c>
      <c r="H700" s="17" cm="1">
        <f t="array" ref="H700">_xlfn.IFS([1]original_ver!H367="ไม่มีการศึกษา",0,[1]original_ver!H367="ประถมศึกษา",1,[1]original_ver!H367="มัธยมศึกษาตอนต้น",2,[1]original_ver!H367="มัธยมศึกษาตอนปลาย",3,[1]original_ver!H367="อนุปริญญา (ปวช., ปวส., ฝึกหัดครู)",4,[1]original_ver!H367="ปริญญาตรี",5,[1]original_ver!H367="สูงกว่าปริญญาตรี",6,[1]original_ver!H367="","")</f>
        <v>0</v>
      </c>
      <c r="I700" s="17" cm="1">
        <f t="array" ref="I700">_xlfn.IFS([1]original_ver!I367="โสด",1,[1]original_ver!I367="สมรส/อยู่ด้วยกัน",2,[1]original_ver!I367="หย่าร้าง/แยกกันอยู่",3,[1]original_ver!I367="หม้าย",4,[1]original_ver!I367="","")</f>
        <v>2</v>
      </c>
      <c r="J700" s="15">
        <v>3</v>
      </c>
      <c r="K700" s="15">
        <v>50</v>
      </c>
      <c r="L700" s="17" cm="1">
        <f t="array" ref="L700">_xlfn.IFS([1]original_ver!L367="ใช่",1,[1]original_ver!L367="ไม่ใช่",0,[1]original_ver!L367="","")</f>
        <v>0</v>
      </c>
      <c r="M700" s="17" cm="1">
        <f t="array" ref="M700">_xlfn.IFS([1]original_ver!M367="กู้ยืม",1,[1]original_ver!M367="ไม่กู้ยืม",0,[1]original_ver!M367="","")</f>
        <v>0</v>
      </c>
      <c r="N700" s="17">
        <f>IF($O700&gt;1, 1,0)</f>
        <v>0</v>
      </c>
      <c r="O700" s="23">
        <v>0</v>
      </c>
      <c r="P700" s="17" cm="1">
        <f t="array" ref="P700">_xlfn.IFS([1]original_ver!O367="ใช่",1,[1]original_ver!O367="ไม่ใช่",0,[1]original_ver!O367="","")</f>
        <v>1</v>
      </c>
      <c r="Q700" s="17"/>
      <c r="R700" s="17">
        <v>8</v>
      </c>
      <c r="S700" s="17">
        <v>3</v>
      </c>
      <c r="T700" s="17">
        <v>1</v>
      </c>
      <c r="U700" s="17">
        <v>550</v>
      </c>
      <c r="V700" s="17">
        <v>25</v>
      </c>
      <c r="W700" s="22">
        <f>$U700/$T700</f>
        <v>550</v>
      </c>
      <c r="X700" s="48"/>
      <c r="Y700" s="48"/>
      <c r="Z700" s="48"/>
      <c r="AA700" s="48"/>
      <c r="AB700" s="48"/>
      <c r="AC700" s="48">
        <f t="shared" si="61"/>
        <v>550</v>
      </c>
      <c r="AD700">
        <f t="shared" si="58"/>
        <v>550</v>
      </c>
      <c r="AE700" s="17">
        <v>8</v>
      </c>
      <c r="AF700" s="17">
        <v>3</v>
      </c>
      <c r="AG700" s="17">
        <v>1</v>
      </c>
      <c r="AH700" s="17">
        <v>350</v>
      </c>
      <c r="AI700" s="17">
        <v>25</v>
      </c>
      <c r="AJ700" s="27">
        <f>$AH700/$AG700</f>
        <v>350</v>
      </c>
      <c r="AK700" s="48"/>
      <c r="AL700" s="48"/>
      <c r="AM700" s="48"/>
      <c r="AN700" s="48"/>
      <c r="AO700" s="48"/>
      <c r="AP700" s="149">
        <f t="shared" si="59"/>
        <v>350</v>
      </c>
      <c r="AQ700" s="149">
        <f t="shared" si="57"/>
        <v>350</v>
      </c>
      <c r="AR700" s="17">
        <v>8</v>
      </c>
      <c r="AS700" s="17">
        <v>2</v>
      </c>
      <c r="AT700" s="17">
        <v>0.5</v>
      </c>
      <c r="AU700" s="17">
        <v>400</v>
      </c>
      <c r="AV700" s="17">
        <v>10</v>
      </c>
      <c r="AW700" s="17">
        <f>$AU700/$AT700</f>
        <v>800</v>
      </c>
      <c r="AX700" s="48"/>
      <c r="AY700" s="48"/>
      <c r="AZ700" s="48"/>
      <c r="BA700" s="48"/>
      <c r="BB700" s="48"/>
      <c r="BC700" s="48">
        <f>$AU700+$AZ700</f>
        <v>400</v>
      </c>
      <c r="BD700" s="48">
        <f>$BC700/$AT700</f>
        <v>800</v>
      </c>
      <c r="BE700" s="17">
        <v>8</v>
      </c>
      <c r="BF700" s="17">
        <v>2</v>
      </c>
      <c r="BG700" s="17">
        <v>0.5</v>
      </c>
      <c r="BH700" s="17">
        <v>650</v>
      </c>
      <c r="BI700" s="17">
        <v>10</v>
      </c>
      <c r="BJ700" s="17"/>
      <c r="BK700" s="48"/>
      <c r="BL700" s="48"/>
      <c r="BM700" s="48"/>
      <c r="BN700" s="48"/>
      <c r="BP700" s="48">
        <f>$BH700+$BM700</f>
        <v>650</v>
      </c>
      <c r="BQ700" s="48"/>
      <c r="BR700" s="48"/>
      <c r="BS700" s="48"/>
      <c r="BT700" s="48"/>
      <c r="BU700" s="48"/>
      <c r="BV700" s="48"/>
      <c r="BW700" s="17"/>
      <c r="BX700" s="48"/>
      <c r="BY700" s="48"/>
      <c r="BZ700" s="48"/>
      <c r="CA700" s="48"/>
      <c r="CB700" s="48"/>
      <c r="CC700" s="17"/>
      <c r="CD700" s="49">
        <v>2</v>
      </c>
      <c r="CE700" s="49">
        <v>1.6666666666666667</v>
      </c>
      <c r="CF700" s="49">
        <v>1</v>
      </c>
      <c r="CG700" s="49">
        <v>1</v>
      </c>
      <c r="CH700" s="49">
        <v>3.5</v>
      </c>
      <c r="CI700" s="153">
        <f t="shared" si="60"/>
        <v>1.8333333333333335</v>
      </c>
      <c r="CJ700" s="17">
        <v>1</v>
      </c>
      <c r="CK700" cm="1">
        <f t="array" ref="CK700">_xlfn.IFS([1]original_ver!CH367="จากการเข้าร่วมกิจกรรมอบรม ที่จัดโดยโครงการเกษตรกรปราดเปรื่อง (Smart Farmer)",1,[1]original_ver!CH367="จากการเข้าร่วมกิจกรรมอบรม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ๆ",3,[1]original_ver!CH367="จากการเรียนรู้ผ่านประสบการณ์ของผู้อื่น ได้แก่ เพื่อนบ้าน พี่น้อง เพื่อน และญาติ เป็นต้น",4,[1]original_ver!CH367="ไม่ได้เข้าร่วมกิจกรรมอบรมหรือเรียนรู้ใด ๆ (ข้ามไปข้อ 33)",5)</f>
        <v>2</v>
      </c>
      <c r="CL700" s="15" cm="1">
        <f t="array" ref="CL700">_xlfn.IFS([1]original_ver!CJ367="ความรู้ทางการเกษตรและการใช้เทคโนโลยีสำหรับการผลิตในฟาร์ม",1,[1]original_ver!CJ367="การวางแผนและจัดการฟาร์ม เช่น การเก็บเกี่ยว การเงิน และการวางแผนทางการตลาด",2,[1]original_ver!CJ367="การเป็นผู้ประกอบการทางการเกษตร",3,[1]original_ver!CJ367="การเพิ่มมูลค่าผลผลิต และการแปรรูปผลผลิต (รวมถึงการพัฒนาคุณภาพผลผลิต)",4,[1]original_ver!CJ367="","")</f>
        <v>3</v>
      </c>
      <c r="CM700" s="17">
        <v>2</v>
      </c>
      <c r="CN700" s="17">
        <v>1</v>
      </c>
      <c r="CO700" s="15" cm="1">
        <f t="array" ref="CO700">_xlfn.IFS([1]original_ver!CN367="ความรู้ทางการเกษตรและการใช้เทคโนโลยีสำหรับการผลิตในฟาร์ม",1,[1]original_ver!CN367="การวางแผนและจัดการฟาร์ม เช่น การเก็บเกี่ยว การเงิน และการวางแผนทางการตลาด",2,[1]original_ver!CN367="การเป็นผู้ประกอบการทางการเกษตร",3,[1]original_ver!CN367="การเพิ่มมูลค่าผลผลิต และการแปรรูปผลผลิต (รวมถึงการพัฒนาคุณภาพผลผลิต)",4,[1]original_ver!CN367="","")</f>
        <v>4</v>
      </c>
      <c r="CP700" s="17">
        <v>0</v>
      </c>
      <c r="CQ700" s="17">
        <v>5</v>
      </c>
      <c r="CR700" s="15" cm="1">
        <f t="array" ref="CR700">_xlfn.IFS([1]original_ver!CR367="ประยุกต์",1,[1]original_ver!CR367="ไม่ประยุกต์",0,[1]original_ver!CR367="","")</f>
        <v>1</v>
      </c>
      <c r="CS700" s="15" cm="1">
        <f t="array" ref="CS700">_xlfn.IFS([1]original_ver!CS367="ประยุกต์",1,[1]original_ver!CS367="ไม่ประยุกต์",0,[1]original_ver!CS367="","")</f>
        <v>1</v>
      </c>
      <c r="CT700" s="48"/>
      <c r="CU700" s="15" cm="1">
        <f t="array" ref="CU700">_xlfn.IFS([1]original_ver!CV367="ประยุกต์",1,[1]original_ver!CV367="ไม่ประยุกต์",0,[1]original_ver!CV367="","")</f>
        <v>1</v>
      </c>
      <c r="CV700" s="48"/>
      <c r="CW700" s="15" cm="1">
        <f t="array" ref="CW700">_xlfn.IFS([1]original_ver!CY367="ประยุกต์",1,[1]original_ver!CY367="ไม่ประยุกต์",0,[1]original_ver!CY367="","")</f>
        <v>1</v>
      </c>
      <c r="CX700" s="48"/>
      <c r="CY700" s="15" cm="1">
        <f t="array" ref="CY700">_xlfn.IFS([1]original_ver!DB367="ประยุกต์",1,[1]original_ver!DB367="ไม่ประยุกต์",0,[1]original_ver!DB367="","")</f>
        <v>1</v>
      </c>
      <c r="CZ700" s="48"/>
      <c r="DA700" s="48">
        <v>0</v>
      </c>
      <c r="DB700" s="48">
        <v>0</v>
      </c>
      <c r="DC700" s="48">
        <v>0</v>
      </c>
      <c r="DD700" s="48">
        <v>0</v>
      </c>
      <c r="DE700" s="48">
        <v>0</v>
      </c>
      <c r="DF700" s="48">
        <v>0</v>
      </c>
      <c r="DG700" s="17">
        <v>3</v>
      </c>
      <c r="DH700" s="17">
        <v>2</v>
      </c>
      <c r="DI700" s="17">
        <v>2</v>
      </c>
      <c r="DJ700" s="17">
        <v>2</v>
      </c>
      <c r="DK700" s="48"/>
      <c r="DL700" s="48"/>
      <c r="DM700" s="17">
        <v>1</v>
      </c>
      <c r="DN700" s="17">
        <v>2</v>
      </c>
      <c r="DO700" s="48"/>
      <c r="DP700" s="48"/>
      <c r="DQ700" s="48"/>
      <c r="DR700" s="48"/>
      <c r="DS700" s="49">
        <v>4.4000000000000004</v>
      </c>
      <c r="DT700" s="49">
        <v>4.666666666666667</v>
      </c>
      <c r="DU700" s="17">
        <v>5</v>
      </c>
      <c r="DV700" s="49">
        <v>4.5999999999999996</v>
      </c>
      <c r="DW700" s="49">
        <v>5</v>
      </c>
      <c r="DX700" s="49">
        <v>3.5</v>
      </c>
      <c r="DY700" s="153"/>
      <c r="DZ700" s="25">
        <v>4.8</v>
      </c>
      <c r="EA700" s="25">
        <v>4.666666666666667</v>
      </c>
      <c r="EB700" s="25">
        <v>5</v>
      </c>
      <c r="EC700" s="25">
        <v>4.8</v>
      </c>
      <c r="ED700" s="25">
        <v>5</v>
      </c>
      <c r="EE700">
        <v>3.5</v>
      </c>
    </row>
    <row r="701" spans="1:135" x14ac:dyDescent="0.2">
      <c r="A701">
        <v>350</v>
      </c>
      <c r="AC701">
        <f t="shared" si="61"/>
        <v>0</v>
      </c>
      <c r="AD701" t="e">
        <f t="shared" si="58"/>
        <v>#DIV/0!</v>
      </c>
      <c r="AP701" s="148">
        <f t="shared" si="59"/>
        <v>0</v>
      </c>
      <c r="AQ701" s="148" t="e">
        <f t="shared" si="57"/>
        <v>#DIV/0!</v>
      </c>
      <c r="CI701" s="148" t="e">
        <f t="shared" si="60"/>
        <v>#DIV/0!</v>
      </c>
    </row>
    <row r="702" spans="1:135" x14ac:dyDescent="0.2">
      <c r="A702">
        <v>351</v>
      </c>
      <c r="B702" s="15">
        <v>1114</v>
      </c>
      <c r="C702" s="47" t="s">
        <v>863</v>
      </c>
      <c r="D702" cm="1">
        <f t="array" ref="D702">_xlfn.IFS([1]original_ver!D368="Participant",1,[1]original_ver!D368="Non-Participant",0,[1]original_ver!D368="","")</f>
        <v>0</v>
      </c>
      <c r="E702" s="15">
        <v>2</v>
      </c>
      <c r="F702" s="17" cm="1">
        <f t="array" ref="F702">_xlfn.IFS([1]original_ver!F368="ชาย",1,[1]original_ver!F368="หญิง",0,[1]original_ver!F368="","")</f>
        <v>1</v>
      </c>
      <c r="G702" s="15">
        <v>30</v>
      </c>
      <c r="H702" s="17" cm="1">
        <f t="array" ref="H702">_xlfn.IFS([1]original_ver!H368="ไม่มีการศึกษา",0,[1]original_ver!H368="ประถมศึกษา",1,[1]original_ver!H368="มัธยมศึกษาตอนต้น",2,[1]original_ver!H368="มัธยมศึกษาตอนปลาย",3,[1]original_ver!H368="อนุปริญญา (ปวช., ปวส., ฝึกหัดครู)",4,[1]original_ver!H368="ปริญญาตรี",5,[1]original_ver!H368="สูงกว่าปริญญาตรี",6,[1]original_ver!H368="","")</f>
        <v>1</v>
      </c>
      <c r="I702" s="17" cm="1">
        <f t="array" ref="I702">_xlfn.IFS([1]original_ver!I368="โสด",1,[1]original_ver!I368="สมรส/อยู่ด้วยกัน",2,[1]original_ver!I368="หย่าร้าง/แยกกันอยู่",3,[1]original_ver!I368="หม้าย",4,[1]original_ver!I368="","")</f>
        <v>2</v>
      </c>
      <c r="J702" s="15">
        <v>6</v>
      </c>
      <c r="K702" s="15">
        <v>10</v>
      </c>
      <c r="L702" s="17" cm="1">
        <f t="array" ref="L702">_xlfn.IFS([1]original_ver!L368="ใช่",1,[1]original_ver!L368="ไม่ใช่",0,[1]original_ver!L368="","")</f>
        <v>0</v>
      </c>
      <c r="M702" s="17" cm="1">
        <f t="array" ref="M702">_xlfn.IFS([1]original_ver!M368="กู้ยืม",1,[1]original_ver!M368="ไม่กู้ยืม",0,[1]original_ver!M368="","")</f>
        <v>1</v>
      </c>
      <c r="N702" s="17">
        <f>IF($O702&gt;1, 1,0)</f>
        <v>0</v>
      </c>
      <c r="O702" s="23">
        <v>0</v>
      </c>
      <c r="P702" s="17" cm="1">
        <f t="array" ref="P702">_xlfn.IFS([1]original_ver!O368="ใช่",1,[1]original_ver!O368="ไม่ใช่",0,[1]original_ver!O368="","")</f>
        <v>1</v>
      </c>
      <c r="Q702" s="17"/>
      <c r="R702" s="17">
        <v>7</v>
      </c>
      <c r="S702" s="17">
        <v>1</v>
      </c>
      <c r="T702" s="17">
        <v>0.5</v>
      </c>
      <c r="U702" s="17">
        <v>350</v>
      </c>
      <c r="V702" s="17">
        <v>150</v>
      </c>
      <c r="W702" s="22">
        <f>$U702/$T702</f>
        <v>700</v>
      </c>
      <c r="X702" s="48"/>
      <c r="Y702" s="48"/>
      <c r="Z702" s="48"/>
      <c r="AA702" s="48"/>
      <c r="AB702" s="48"/>
      <c r="AC702" s="48">
        <f t="shared" si="61"/>
        <v>350</v>
      </c>
      <c r="AD702">
        <f t="shared" si="58"/>
        <v>700</v>
      </c>
      <c r="AE702" s="17">
        <v>7</v>
      </c>
      <c r="AF702" s="17">
        <v>1</v>
      </c>
      <c r="AG702" s="17">
        <v>0.5</v>
      </c>
      <c r="AH702" s="17">
        <v>550</v>
      </c>
      <c r="AI702" s="17">
        <v>200</v>
      </c>
      <c r="AJ702" s="27">
        <f>$AH702/$AG702</f>
        <v>1100</v>
      </c>
      <c r="AK702" s="48"/>
      <c r="AL702" s="48"/>
      <c r="AM702" s="48"/>
      <c r="AN702" s="48"/>
      <c r="AO702" s="48"/>
      <c r="AP702" s="149">
        <f t="shared" si="59"/>
        <v>550</v>
      </c>
      <c r="AQ702" s="149">
        <f t="shared" si="57"/>
        <v>1100</v>
      </c>
      <c r="AR702" s="17">
        <v>8</v>
      </c>
      <c r="AS702" s="17">
        <v>1</v>
      </c>
      <c r="AT702" s="17">
        <v>0.5</v>
      </c>
      <c r="AU702" s="17">
        <v>750</v>
      </c>
      <c r="AV702" s="17">
        <v>7.5</v>
      </c>
      <c r="AW702" s="17">
        <f>$AU702/$AT702</f>
        <v>1500</v>
      </c>
      <c r="AX702" s="48"/>
      <c r="AY702" s="48"/>
      <c r="AZ702" s="48"/>
      <c r="BA702" s="48"/>
      <c r="BB702" s="48"/>
      <c r="BC702" s="48">
        <f>$AU702+$AZ702</f>
        <v>750</v>
      </c>
      <c r="BD702" s="48">
        <f>$BC702/$AT702</f>
        <v>1500</v>
      </c>
      <c r="BE702" s="17">
        <v>8</v>
      </c>
      <c r="BF702" s="17">
        <v>1</v>
      </c>
      <c r="BG702" s="17">
        <v>0.5</v>
      </c>
      <c r="BH702" s="17">
        <v>600</v>
      </c>
      <c r="BI702" s="17">
        <v>13</v>
      </c>
      <c r="BJ702" s="17"/>
      <c r="BK702" s="48"/>
      <c r="BL702" s="48"/>
      <c r="BM702" s="48"/>
      <c r="BN702" s="48"/>
      <c r="BP702" s="48">
        <f>$BH702+$BM702</f>
        <v>600</v>
      </c>
      <c r="BQ702" s="48"/>
      <c r="BR702" s="48"/>
      <c r="BS702" s="48"/>
      <c r="BT702" s="48"/>
      <c r="BU702" s="48"/>
      <c r="BV702" s="48"/>
      <c r="BW702" s="17"/>
      <c r="BX702" s="48"/>
      <c r="BY702" s="48"/>
      <c r="BZ702" s="48"/>
      <c r="CA702" s="48"/>
      <c r="CB702" s="48"/>
      <c r="CC702" s="17"/>
      <c r="CD702" s="49">
        <v>3</v>
      </c>
      <c r="CE702" s="49">
        <v>3</v>
      </c>
      <c r="CF702" s="49">
        <v>1</v>
      </c>
      <c r="CG702" s="49">
        <v>2</v>
      </c>
      <c r="CH702" s="49">
        <v>4.5</v>
      </c>
      <c r="CI702" s="153">
        <f t="shared" si="60"/>
        <v>2.7</v>
      </c>
      <c r="CJ702" s="17">
        <v>4</v>
      </c>
      <c r="CK702" cm="1">
        <f t="array" ref="CK702">_xlfn.IFS([1]original_ver!CH368="จากการเข้าร่วมกิจกรรมอบรม ที่จัดโดยโครงการเกษตรกรปราดเปรื่อง (Smart Farmer)",1,[1]original_ver!CH368="จากการเข้าร่วมกิจกรรมอบรม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ๆ",3,[1]original_ver!CH368="จากการเรียนรู้ผ่านประสบการณ์ของผู้อื่น ได้แก่ เพื่อนบ้าน พี่น้อง เพื่อน และญาติ เป็นต้น",4,[1]original_ver!CH368="ไม่ได้เข้าร่วมกิจกรรมอบรมหรือเรียนรู้ใด ๆ (ข้ามไปข้อ 33)",5)</f>
        <v>2</v>
      </c>
      <c r="CL702" s="15" cm="1">
        <f t="array" ref="CL702">_xlfn.IFS([1]original_ver!CJ368="ความรู้ทางการเกษตรและการใช้เทคโนโลยีสำหรับการผลิตในฟาร์ม",1,[1]original_ver!CJ368="การวางแผนและจัดการฟาร์ม เช่น การเก็บเกี่ยว การเงิน และการวางแผนทางการตลาด",2,[1]original_ver!CJ368="การเป็นผู้ประกอบการทางการเกษตร",3,[1]original_ver!CJ368="การเพิ่มมูลค่าผลผลิต และการแปรรูปผลผลิต (รวมถึงการพัฒนาคุณภาพผลผลิต)",4,[1]original_ver!CJ368="","")</f>
        <v>4</v>
      </c>
      <c r="CM702" s="17">
        <v>2</v>
      </c>
      <c r="CN702" s="17">
        <v>2</v>
      </c>
      <c r="CO702" s="15" cm="1">
        <f t="array" ref="CO702">_xlfn.IFS([1]original_ver!CN368="ความรู้ทางการเกษตรและการใช้เทคโนโลยีสำหรับการผลิตในฟาร์ม",1,[1]original_ver!CN368="การวางแผนและจัดการฟาร์ม เช่น การเก็บเกี่ยว การเงิน และการวางแผนทางการตลาด",2,[1]original_ver!CN368="การเป็นผู้ประกอบการทางการเกษตร",3,[1]original_ver!CN368="การเพิ่มมูลค่าผลผลิต และการแปรรูปผลผลิต (รวมถึงการพัฒนาคุณภาพผลผลิต)",4,[1]original_ver!CN368="","")</f>
        <v>3</v>
      </c>
      <c r="CP702" s="17">
        <v>0</v>
      </c>
      <c r="CQ702" s="17">
        <v>5</v>
      </c>
      <c r="CR702" s="15" cm="1">
        <f t="array" ref="CR702">_xlfn.IFS([1]original_ver!CR368="ประยุกต์",1,[1]original_ver!CR368="ไม่ประยุกต์",0,[1]original_ver!CR368="","")</f>
        <v>0</v>
      </c>
      <c r="CS702" s="15" t="str" cm="1">
        <f t="array" ref="CS702">_xlfn.IFS([1]original_ver!CS368="ประยุกต์",1,[1]original_ver!CS368="ไม่ประยุกต์",0,[1]original_ver!CS368="","")</f>
        <v/>
      </c>
      <c r="CT702" s="48"/>
      <c r="CU702" s="15" t="str" cm="1">
        <f t="array" ref="CU702">_xlfn.IFS([1]original_ver!CV368="ประยุกต์",1,[1]original_ver!CV368="ไม่ประยุกต์",0,[1]original_ver!CV368="","")</f>
        <v/>
      </c>
      <c r="CV702" s="48"/>
      <c r="CW702" s="15" t="str" cm="1">
        <f t="array" ref="CW702">_xlfn.IFS([1]original_ver!CY368="ประยุกต์",1,[1]original_ver!CY368="ไม่ประยุกต์",0,[1]original_ver!CY368="","")</f>
        <v/>
      </c>
      <c r="CX702" s="48"/>
      <c r="CY702" s="15" t="str" cm="1">
        <f t="array" ref="CY702">_xlfn.IFS([1]original_ver!DB368="ประยุกต์",1,[1]original_ver!DB368="ไม่ประยุกต์",0,[1]original_ver!DB368="","")</f>
        <v/>
      </c>
      <c r="CZ702" s="48"/>
      <c r="DA702" s="17">
        <v>1</v>
      </c>
      <c r="DB702" s="17">
        <v>0</v>
      </c>
      <c r="DC702" s="17">
        <v>1</v>
      </c>
      <c r="DD702" s="17">
        <v>0</v>
      </c>
      <c r="DE702" s="17">
        <v>0</v>
      </c>
      <c r="DF702" s="17">
        <v>0</v>
      </c>
      <c r="DG702" s="17">
        <v>1</v>
      </c>
      <c r="DH702" s="17">
        <v>2</v>
      </c>
      <c r="DI702" s="17">
        <v>2</v>
      </c>
      <c r="DJ702" s="17">
        <v>2</v>
      </c>
      <c r="DK702" s="48"/>
      <c r="DL702" s="48"/>
      <c r="DM702" s="17">
        <v>3</v>
      </c>
      <c r="DN702" s="17">
        <v>2</v>
      </c>
      <c r="DO702" s="48"/>
      <c r="DP702" s="48"/>
      <c r="DQ702" s="48"/>
      <c r="DR702" s="48"/>
      <c r="DS702" s="49">
        <v>4.4000000000000004</v>
      </c>
      <c r="DT702" s="49">
        <v>4</v>
      </c>
      <c r="DU702" s="17">
        <v>5</v>
      </c>
      <c r="DV702" s="49">
        <v>4.2</v>
      </c>
      <c r="DW702" s="49">
        <v>4</v>
      </c>
      <c r="DX702" s="49">
        <v>4</v>
      </c>
      <c r="DY702" s="153"/>
      <c r="DZ702" s="25">
        <v>4.4000000000000004</v>
      </c>
      <c r="EA702" s="25">
        <v>4.333333333333333</v>
      </c>
      <c r="EB702" s="25">
        <v>4</v>
      </c>
      <c r="EC702" s="25">
        <v>4.2</v>
      </c>
      <c r="ED702" s="25">
        <v>4</v>
      </c>
      <c r="EE702">
        <v>4</v>
      </c>
    </row>
    <row r="703" spans="1:135" x14ac:dyDescent="0.2">
      <c r="A703">
        <v>351</v>
      </c>
      <c r="AC703">
        <f t="shared" si="61"/>
        <v>0</v>
      </c>
      <c r="AD703" t="e">
        <f t="shared" si="58"/>
        <v>#DIV/0!</v>
      </c>
      <c r="AP703" s="148">
        <f t="shared" si="59"/>
        <v>0</v>
      </c>
      <c r="AQ703" s="148" t="e">
        <f t="shared" si="57"/>
        <v>#DIV/0!</v>
      </c>
      <c r="CI703" s="148" t="e">
        <f t="shared" si="60"/>
        <v>#DIV/0!</v>
      </c>
    </row>
    <row r="704" spans="1:135" x14ac:dyDescent="0.2">
      <c r="A704">
        <v>352</v>
      </c>
      <c r="B704" s="15">
        <v>1115</v>
      </c>
      <c r="C704" s="47" t="s">
        <v>864</v>
      </c>
      <c r="D704" cm="1">
        <f t="array" ref="D704">_xlfn.IFS([1]original_ver!D369="Participant",1,[1]original_ver!D369="Non-Participant",0,[1]original_ver!D369="","")</f>
        <v>0</v>
      </c>
      <c r="E704" s="15">
        <v>2</v>
      </c>
      <c r="F704" s="17" cm="1">
        <f t="array" ref="F704">_xlfn.IFS([1]original_ver!F369="ชาย",1,[1]original_ver!F369="หญิง",0,[1]original_ver!F369="","")</f>
        <v>1</v>
      </c>
      <c r="G704" s="15">
        <v>27</v>
      </c>
      <c r="H704" s="17" cm="1">
        <f t="array" ref="H704">_xlfn.IFS([1]original_ver!H369="ไม่มีการศึกษา",0,[1]original_ver!H369="ประถมศึกษา",1,[1]original_ver!H369="มัธยมศึกษาตอนต้น",2,[1]original_ver!H369="มัธยมศึกษาตอนปลาย",3,[1]original_ver!H369="อนุปริญญา (ปวช., ปวส., ฝึกหัดครู)",4,[1]original_ver!H369="ปริญญาตรี",5,[1]original_ver!H369="สูงกว่าปริญญาตรี",6,[1]original_ver!H369="","")</f>
        <v>2</v>
      </c>
      <c r="I704" s="17" cm="1">
        <f t="array" ref="I704">_xlfn.IFS([1]original_ver!I369="โสด",1,[1]original_ver!I369="สมรส/อยู่ด้วยกัน",2,[1]original_ver!I369="หย่าร้าง/แยกกันอยู่",3,[1]original_ver!I369="หม้าย",4,[1]original_ver!I369="","")</f>
        <v>2</v>
      </c>
      <c r="J704" s="15">
        <v>3</v>
      </c>
      <c r="K704" s="15">
        <v>5</v>
      </c>
      <c r="L704" s="17" cm="1">
        <f t="array" ref="L704">_xlfn.IFS([1]original_ver!L369="ใช่",1,[1]original_ver!L369="ไม่ใช่",0,[1]original_ver!L369="","")</f>
        <v>0</v>
      </c>
      <c r="M704" s="17" cm="1">
        <f t="array" ref="M704">_xlfn.IFS([1]original_ver!M369="กู้ยืม",1,[1]original_ver!M369="ไม่กู้ยืม",0,[1]original_ver!M369="","")</f>
        <v>0</v>
      </c>
      <c r="N704" s="17">
        <f>IF($O704&gt;1, 1,0)</f>
        <v>0</v>
      </c>
      <c r="O704" s="23">
        <v>0</v>
      </c>
      <c r="P704" s="17" cm="1">
        <f t="array" ref="P704">_xlfn.IFS([1]original_ver!O369="ใช่",1,[1]original_ver!O369="ไม่ใช่",0,[1]original_ver!O369="","")</f>
        <v>0</v>
      </c>
      <c r="Q704" s="17"/>
      <c r="R704" s="17">
        <v>7</v>
      </c>
      <c r="S704" s="17">
        <v>1</v>
      </c>
      <c r="T704" s="17">
        <v>5</v>
      </c>
      <c r="U704" s="17">
        <v>6000</v>
      </c>
      <c r="V704" s="17">
        <v>5.5</v>
      </c>
      <c r="W704" s="22">
        <f>$U704/$T704</f>
        <v>1200</v>
      </c>
      <c r="X704" s="48"/>
      <c r="Y704" s="48"/>
      <c r="Z704" s="48"/>
      <c r="AA704" s="48"/>
      <c r="AB704" s="48"/>
      <c r="AC704" s="48">
        <f t="shared" si="61"/>
        <v>6000</v>
      </c>
      <c r="AD704">
        <f t="shared" si="58"/>
        <v>1200</v>
      </c>
      <c r="AE704" s="17">
        <v>7</v>
      </c>
      <c r="AF704" s="17">
        <v>1</v>
      </c>
      <c r="AG704" s="17">
        <v>7</v>
      </c>
      <c r="AH704" s="17">
        <v>10000</v>
      </c>
      <c r="AI704" s="17">
        <v>13.5</v>
      </c>
      <c r="AJ704" s="27">
        <f>$AH704/$AG704</f>
        <v>1428.5714285714287</v>
      </c>
      <c r="AK704" s="48"/>
      <c r="AL704" s="48"/>
      <c r="AM704" s="48"/>
      <c r="AN704" s="48"/>
      <c r="AO704" s="48"/>
      <c r="AP704" s="149">
        <f t="shared" si="59"/>
        <v>10000</v>
      </c>
      <c r="AQ704" s="149">
        <f t="shared" si="57"/>
        <v>1428.5714285714287</v>
      </c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9">
        <v>2.25</v>
      </c>
      <c r="CE704" s="49">
        <v>2.6666666666666665</v>
      </c>
      <c r="CF704" s="49">
        <v>1</v>
      </c>
      <c r="CG704" s="49">
        <v>1</v>
      </c>
      <c r="CH704" s="49">
        <v>4</v>
      </c>
      <c r="CI704" s="153">
        <f t="shared" si="60"/>
        <v>2.1833333333333331</v>
      </c>
      <c r="CJ704" s="17">
        <v>1</v>
      </c>
      <c r="CK704" cm="1">
        <f t="array" ref="CK704">_xlfn.IFS([1]original_ver!CH369="จากการเข้าร่วมกิจกรรมอบรม ที่จัดโดยโครงการเกษตรกรปราดเปรื่อง (Smart Farmer)",1,[1]original_ver!CH369="จากการเข้าร่วมกิจกรรมอบรม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..................................................................................................................................",2,[1]original_ver!CH369="จากการเรียนรู้ด้วยตนเองผ่านช่องทางต่าง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ๆ",3,[1]original_ver!CH369="จากการเรียนรู้ผ่านประสบการณ์ของผู้อื่น ได้แก่ เพื่อนบ้าน พี่น้อง เพื่อน และญาติ เป็นต้น",4,[1]original_ver!CH369="ไม่ได้เข้าร่วมกิจกรรมอบรมหรือเรียนรู้ใด ๆ (ข้ามไปข้อ 33)",5)</f>
        <v>4</v>
      </c>
      <c r="CL704" s="15" cm="1">
        <f t="array" ref="CL704">_xlfn.IFS([1]original_ver!CJ369="ความรู้ทางการเกษตรและการใช้เทคโนโลยีสำหรับการผลิตในฟาร์ม",1,[1]original_ver!CJ369="การวางแผนและจัดการฟาร์ม เช่น การเก็บเกี่ยว การเงิน และการวางแผนทางการตลาด",2,[1]original_ver!CJ369="การเป็นผู้ประกอบการทางการเกษตร",3,[1]original_ver!CJ369="การเพิ่มมูลค่าผลผลิต และการแปรรูปผลผลิต (รวมถึงการพัฒนาคุณภาพผลผลิต)",4,[1]original_ver!CJ369="","")</f>
        <v>4</v>
      </c>
      <c r="CM704" s="17">
        <v>3</v>
      </c>
      <c r="CN704" s="17">
        <v>2</v>
      </c>
      <c r="CO704" s="15" cm="1">
        <f t="array" ref="CO704">_xlfn.IFS([1]original_ver!CN369="ความรู้ทางการเกษตรและการใช้เทคโนโลยีสำหรับการผลิตในฟาร์ม",1,[1]original_ver!CN369="การวางแผนและจัดการฟาร์ม เช่น การเก็บเกี่ยว การเงิน และการวางแผนทางการตลาด",2,[1]original_ver!CN369="การเป็นผู้ประกอบการทางการเกษตร",3,[1]original_ver!CN369="การเพิ่มมูลค่าผลผลิต และการแปรรูปผลผลิต (รวมถึงการพัฒนาคุณภาพผลผลิต)",4,[1]original_ver!CN369="","")</f>
        <v>3</v>
      </c>
      <c r="CP704" s="17">
        <v>1</v>
      </c>
      <c r="CQ704" s="17">
        <v>2</v>
      </c>
      <c r="CR704" s="15" cm="1">
        <f t="array" ref="CR704">_xlfn.IFS([1]original_ver!CR369="ประยุกต์",1,[1]original_ver!CR369="ไม่ประยุกต์",0,[1]original_ver!CR369="","")</f>
        <v>1</v>
      </c>
      <c r="CS704" s="15" cm="1">
        <f t="array" ref="CS704">_xlfn.IFS([1]original_ver!CS369="ประยุกต์",1,[1]original_ver!CS369="ไม่ประยุกต์",0,[1]original_ver!CS369="","")</f>
        <v>1</v>
      </c>
      <c r="CT704" s="48"/>
      <c r="CU704" s="15" cm="1">
        <f t="array" ref="CU704">_xlfn.IFS([1]original_ver!CV369="ประยุกต์",1,[1]original_ver!CV369="ไม่ประยุกต์",0,[1]original_ver!CV369="","")</f>
        <v>1</v>
      </c>
      <c r="CV704" s="48"/>
      <c r="CW704" s="15" cm="1">
        <f t="array" ref="CW704">_xlfn.IFS([1]original_ver!CY369="ประยุกต์",1,[1]original_ver!CY369="ไม่ประยุกต์",0,[1]original_ver!CY369="","")</f>
        <v>1</v>
      </c>
      <c r="CX704" s="48"/>
      <c r="CY704" s="15" cm="1">
        <f t="array" ref="CY704">_xlfn.IFS([1]original_ver!DB369="ประยุกต์",1,[1]original_ver!DB369="ไม่ประยุกต์",0,[1]original_ver!DB369="","")</f>
        <v>1</v>
      </c>
      <c r="CZ704" s="48"/>
      <c r="DA704" s="48"/>
      <c r="DB704" s="48"/>
      <c r="DC704" s="48"/>
      <c r="DD704" s="48"/>
      <c r="DE704" s="48"/>
      <c r="DF704" s="48"/>
      <c r="DG704" s="17">
        <v>3</v>
      </c>
      <c r="DH704" s="17">
        <v>2</v>
      </c>
      <c r="DI704" s="48"/>
      <c r="DJ704" s="48"/>
      <c r="DK704" s="17">
        <v>2</v>
      </c>
      <c r="DL704" s="17">
        <v>2</v>
      </c>
      <c r="DM704" s="17">
        <v>1</v>
      </c>
      <c r="DN704" s="17">
        <v>2</v>
      </c>
      <c r="DO704" s="48"/>
      <c r="DP704" s="48"/>
      <c r="DQ704" s="48"/>
      <c r="DR704" s="48"/>
      <c r="DS704" s="49">
        <v>4.8</v>
      </c>
      <c r="DT704" s="49">
        <v>3.6666666666666665</v>
      </c>
      <c r="DU704" s="17">
        <v>2.5</v>
      </c>
      <c r="DV704" s="49">
        <v>4.5999999999999996</v>
      </c>
      <c r="DW704" s="49">
        <v>3.6666666666666665</v>
      </c>
      <c r="DX704" s="49">
        <v>4.5</v>
      </c>
      <c r="DY704" s="153"/>
      <c r="DZ704" s="25">
        <v>4.4000000000000004</v>
      </c>
      <c r="EA704" s="25">
        <v>3.3333333333333335</v>
      </c>
      <c r="EB704" s="25">
        <v>2.5</v>
      </c>
      <c r="EC704" s="25">
        <v>3.4</v>
      </c>
      <c r="ED704" s="25">
        <v>3</v>
      </c>
      <c r="EE704">
        <v>3.75</v>
      </c>
    </row>
    <row r="705" spans="1:135" x14ac:dyDescent="0.2">
      <c r="A705">
        <v>352</v>
      </c>
      <c r="AC705">
        <f t="shared" si="61"/>
        <v>0</v>
      </c>
      <c r="AD705" t="e">
        <f t="shared" si="58"/>
        <v>#DIV/0!</v>
      </c>
      <c r="AP705" s="148">
        <f t="shared" si="59"/>
        <v>0</v>
      </c>
      <c r="AQ705" s="148" t="e">
        <f t="shared" si="57"/>
        <v>#DIV/0!</v>
      </c>
      <c r="CI705" s="148" t="e">
        <f t="shared" si="60"/>
        <v>#DIV/0!</v>
      </c>
    </row>
    <row r="706" spans="1:135" x14ac:dyDescent="0.2">
      <c r="A706">
        <v>353</v>
      </c>
      <c r="B706" s="15">
        <v>1116</v>
      </c>
      <c r="C706" s="50" t="s">
        <v>865</v>
      </c>
      <c r="D706" cm="1">
        <f t="array" ref="D706">_xlfn.IFS([1]original_ver!D370="Participant",1,[1]original_ver!D370="Non-Participant",0,[1]original_ver!D370="","")</f>
        <v>0</v>
      </c>
      <c r="E706" s="15">
        <v>2</v>
      </c>
      <c r="F706" s="17" cm="1">
        <f t="array" ref="F706">_xlfn.IFS([1]original_ver!F370="ชาย",1,[1]original_ver!F370="หญิง",0,[1]original_ver!F370="","")</f>
        <v>1</v>
      </c>
      <c r="G706" s="15">
        <v>27</v>
      </c>
      <c r="H706" s="17" cm="1">
        <f t="array" ref="H706">_xlfn.IFS([1]original_ver!H370="ไม่มีการศึกษา",0,[1]original_ver!H370="ประถมศึกษา",1,[1]original_ver!H370="มัธยมศึกษาตอนต้น",2,[1]original_ver!H370="มัธยมศึกษาตอนปลาย",3,[1]original_ver!H370="อนุปริญญา (ปวช., ปวส., ฝึกหัดครู)",4,[1]original_ver!H370="ปริญญาตรี",5,[1]original_ver!H370="สูงกว่าปริญญาตรี",6,[1]original_ver!H370="","")</f>
        <v>2</v>
      </c>
      <c r="I706" s="17" cm="1">
        <f t="array" ref="I706">_xlfn.IFS([1]original_ver!I370="โสด",1,[1]original_ver!I370="สมรส/อยู่ด้วยกัน",2,[1]original_ver!I370="หย่าร้าง/แยกกันอยู่",3,[1]original_ver!I370="หม้าย",4,[1]original_ver!I370="","")</f>
        <v>1</v>
      </c>
      <c r="J706" s="15">
        <v>6</v>
      </c>
      <c r="K706" s="15">
        <v>15</v>
      </c>
      <c r="L706" s="17" cm="1">
        <f t="array" ref="L706">_xlfn.IFS([1]original_ver!L370="ใช่",1,[1]original_ver!L370="ไม่ใช่",0,[1]original_ver!L370="","")</f>
        <v>0</v>
      </c>
      <c r="M706" s="17" cm="1">
        <f t="array" ref="M706">_xlfn.IFS([1]original_ver!M370="กู้ยืม",1,[1]original_ver!M370="ไม่กู้ยืม",0,[1]original_ver!M370="","")</f>
        <v>1</v>
      </c>
      <c r="N706" s="17">
        <f>IF($O706&gt;1, 1,0)</f>
        <v>1</v>
      </c>
      <c r="O706" s="23">
        <v>4000</v>
      </c>
      <c r="P706" s="17" cm="1">
        <f t="array" ref="P706">_xlfn.IFS([1]original_ver!O370="ใช่",1,[1]original_ver!O370="ไม่ใช่",0,[1]original_ver!O370="","")</f>
        <v>1</v>
      </c>
      <c r="Q706" s="17"/>
      <c r="R706" s="17">
        <v>8</v>
      </c>
      <c r="S706" s="17">
        <v>3</v>
      </c>
      <c r="T706" s="17">
        <v>0.2</v>
      </c>
      <c r="U706" s="17">
        <v>250</v>
      </c>
      <c r="V706" s="17">
        <v>15</v>
      </c>
      <c r="W706" s="22">
        <f>$U706/$T706</f>
        <v>1250</v>
      </c>
      <c r="X706" s="48"/>
      <c r="Y706" s="48"/>
      <c r="Z706" s="48"/>
      <c r="AA706" s="48"/>
      <c r="AB706" s="48"/>
      <c r="AC706" s="48">
        <f t="shared" si="61"/>
        <v>250</v>
      </c>
      <c r="AD706">
        <f t="shared" si="58"/>
        <v>1250</v>
      </c>
      <c r="AE706" s="17">
        <v>8</v>
      </c>
      <c r="AF706" s="17">
        <v>3</v>
      </c>
      <c r="AG706" s="17">
        <v>0.2</v>
      </c>
      <c r="AH706" s="17">
        <v>350</v>
      </c>
      <c r="AI706" s="17">
        <v>10</v>
      </c>
      <c r="AJ706" s="27">
        <f>$AH706/$AG706</f>
        <v>1750</v>
      </c>
      <c r="AK706" s="48"/>
      <c r="AL706" s="48"/>
      <c r="AM706" s="48"/>
      <c r="AN706" s="48"/>
      <c r="AO706" s="48"/>
      <c r="AP706" s="149">
        <f t="shared" si="59"/>
        <v>350</v>
      </c>
      <c r="AQ706" s="149">
        <f t="shared" ref="AQ706:AQ769" si="62">$AP706/$AG706</f>
        <v>1750</v>
      </c>
      <c r="AR706" s="17">
        <v>8</v>
      </c>
      <c r="AS706" s="17">
        <v>3</v>
      </c>
      <c r="AT706" s="17">
        <v>0.2</v>
      </c>
      <c r="AU706" s="17">
        <v>150</v>
      </c>
      <c r="AV706" s="17">
        <v>20</v>
      </c>
      <c r="AW706" s="17">
        <f>$AU706/$AT706</f>
        <v>750</v>
      </c>
      <c r="AX706" s="48"/>
      <c r="AY706" s="48"/>
      <c r="AZ706" s="48"/>
      <c r="BA706" s="48"/>
      <c r="BB706" s="48"/>
      <c r="BC706" s="48">
        <f>$AU706+$AZ706</f>
        <v>150</v>
      </c>
      <c r="BD706" s="48">
        <f>$BC706/$AT706</f>
        <v>750</v>
      </c>
      <c r="BE706" s="17">
        <v>8</v>
      </c>
      <c r="BF706" s="17">
        <v>3</v>
      </c>
      <c r="BG706" s="17">
        <v>0.2</v>
      </c>
      <c r="BH706" s="17">
        <v>100</v>
      </c>
      <c r="BI706" s="17">
        <v>25.5</v>
      </c>
      <c r="BJ706" s="17"/>
      <c r="BK706" s="48"/>
      <c r="BL706" s="48"/>
      <c r="BM706" s="48"/>
      <c r="BN706" s="48"/>
      <c r="BP706" s="48">
        <f>$BH706+$BM706</f>
        <v>100</v>
      </c>
      <c r="BQ706" s="48"/>
      <c r="BR706" s="48"/>
      <c r="BS706" s="48"/>
      <c r="BT706" s="48"/>
      <c r="BU706" s="48"/>
      <c r="BV706" s="48"/>
      <c r="BW706" s="17"/>
      <c r="BX706" s="48"/>
      <c r="BY706" s="48"/>
      <c r="BZ706" s="48"/>
      <c r="CA706" s="48"/>
      <c r="CB706" s="48"/>
      <c r="CC706" s="17"/>
      <c r="CD706" s="49">
        <v>3.5</v>
      </c>
      <c r="CE706" s="49">
        <v>1.6666666666666667</v>
      </c>
      <c r="CF706" s="49">
        <v>1</v>
      </c>
      <c r="CG706" s="49">
        <v>1</v>
      </c>
      <c r="CH706" s="49">
        <v>3.5</v>
      </c>
      <c r="CI706" s="153">
        <f t="shared" si="60"/>
        <v>2.1333333333333337</v>
      </c>
      <c r="CJ706" s="17">
        <v>1</v>
      </c>
      <c r="CK706" cm="1">
        <f t="array" ref="CK706">_xlfn.IFS([1]original_ver!CH370="จากการเข้าร่วมกิจกรรมอบรม ที่จัดโดยโครงการเกษตรกรปราดเปรื่อง (Smart Farmer)",1,[1]original_ver!CH370="จากการเข้าร่วมกิจกรรมอบรม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ๆ",3,[1]original_ver!CH370="จากการเรียนรู้ผ่านประสบการณ์ของผู้อื่น ได้แก่ เพื่อนบ้าน พี่น้อง เพื่อน และญาติ เป็นต้น",4,[1]original_ver!CH370="ไม่ได้เข้าร่วมกิจกรรมอบรมหรือเรียนรู้ใด ๆ (ข้ามไปข้อ 33)",5)</f>
        <v>2</v>
      </c>
      <c r="CL706" s="15" cm="1">
        <f t="array" ref="CL706">_xlfn.IFS([1]original_ver!CJ370="ความรู้ทางการเกษตรและการใช้เทคโนโลยีสำหรับการผลิตในฟาร์ม",1,[1]original_ver!CJ370="การวางแผนและจัดการฟาร์ม เช่น การเก็บเกี่ยว การเงิน และการวางแผนทางการตลาด",2,[1]original_ver!CJ370="การเป็นผู้ประกอบการทางการเกษตร",3,[1]original_ver!CJ370="การเพิ่มมูลค่าผลผลิต และการแปรรูปผลผลิต (รวมถึงการพัฒนาคุณภาพผลผลิต)",4,[1]original_ver!CJ370="","")</f>
        <v>1</v>
      </c>
      <c r="CM706" s="17">
        <v>2</v>
      </c>
      <c r="CN706" s="17">
        <v>1</v>
      </c>
      <c r="CO706" s="15" cm="1">
        <f t="array" ref="CO706">_xlfn.IFS([1]original_ver!CN370="ความรู้ทางการเกษตรและการใช้เทคโนโลยีสำหรับการผลิตในฟาร์ม",1,[1]original_ver!CN370="การวางแผนและจัดการฟาร์ม เช่น การเก็บเกี่ยว การเงิน และการวางแผนทางการตลาด",2,[1]original_ver!CN370="การเป็นผู้ประกอบการทางการเกษตร",3,[1]original_ver!CN370="การเพิ่มมูลค่าผลผลิต และการแปรรูปผลผลิต (รวมถึงการพัฒนาคุณภาพผลผลิต)",4,[1]original_ver!CN370="","")</f>
        <v>3</v>
      </c>
      <c r="CP706" s="17">
        <v>1</v>
      </c>
      <c r="CQ706" s="17">
        <v>1</v>
      </c>
      <c r="CR706" s="15" cm="1">
        <f t="array" ref="CR706">_xlfn.IFS([1]original_ver!CR370="ประยุกต์",1,[1]original_ver!CR370="ไม่ประยุกต์",0,[1]original_ver!CR370="","")</f>
        <v>1</v>
      </c>
      <c r="CS706" s="15" cm="1">
        <f t="array" ref="CS706">_xlfn.IFS([1]original_ver!CS370="ประยุกต์",1,[1]original_ver!CS370="ไม่ประยุกต์",0,[1]original_ver!CS370="","")</f>
        <v>0</v>
      </c>
      <c r="CT706" s="17">
        <v>2</v>
      </c>
      <c r="CU706" s="15" cm="1">
        <f t="array" ref="CU706">_xlfn.IFS([1]original_ver!CV370="ประยุกต์",1,[1]original_ver!CV370="ไม่ประยุกต์",0,[1]original_ver!CV370="","")</f>
        <v>1</v>
      </c>
      <c r="CV706" s="48"/>
      <c r="CW706" s="15" cm="1">
        <f t="array" ref="CW706">_xlfn.IFS([1]original_ver!CY370="ประยุกต์",1,[1]original_ver!CY370="ไม่ประยุกต์",0,[1]original_ver!CY370="","")</f>
        <v>1</v>
      </c>
      <c r="CX706" s="48"/>
      <c r="CY706" s="15" cm="1">
        <f t="array" ref="CY706">_xlfn.IFS([1]original_ver!DB370="ประยุกต์",1,[1]original_ver!DB370="ไม่ประยุกต์",0,[1]original_ver!DB370="","")</f>
        <v>1</v>
      </c>
      <c r="CZ706" s="48"/>
      <c r="DA706" s="17">
        <v>0</v>
      </c>
      <c r="DB706" s="17">
        <v>1</v>
      </c>
      <c r="DC706" s="17">
        <v>0</v>
      </c>
      <c r="DD706" s="17">
        <v>0</v>
      </c>
      <c r="DE706" s="17">
        <v>1</v>
      </c>
      <c r="DF706" s="17">
        <v>0</v>
      </c>
      <c r="DG706" s="17">
        <v>3</v>
      </c>
      <c r="DH706" s="17">
        <v>2</v>
      </c>
      <c r="DI706" s="17">
        <v>2</v>
      </c>
      <c r="DJ706" s="17">
        <v>2</v>
      </c>
      <c r="DK706" s="48"/>
      <c r="DL706" s="48"/>
      <c r="DM706" s="17">
        <v>1</v>
      </c>
      <c r="DN706" s="17">
        <v>2</v>
      </c>
      <c r="DO706" s="48"/>
      <c r="DP706" s="48"/>
      <c r="DQ706" s="48"/>
      <c r="DR706" s="48"/>
      <c r="DS706" s="49">
        <v>5</v>
      </c>
      <c r="DT706" s="49">
        <v>4.666666666666667</v>
      </c>
      <c r="DU706" s="17">
        <v>4.75</v>
      </c>
      <c r="DV706" s="49">
        <v>4</v>
      </c>
      <c r="DW706" s="49">
        <v>3</v>
      </c>
      <c r="DX706" s="49">
        <v>4.25</v>
      </c>
      <c r="DY706" s="153"/>
      <c r="DZ706" s="25">
        <v>5</v>
      </c>
      <c r="EA706" s="25">
        <v>4.666666666666667</v>
      </c>
      <c r="EB706" s="25">
        <v>4.75</v>
      </c>
      <c r="EC706" s="25">
        <v>4.2</v>
      </c>
      <c r="ED706" s="25">
        <v>2.6666666666666665</v>
      </c>
      <c r="EE706">
        <v>5</v>
      </c>
    </row>
    <row r="707" spans="1:135" x14ac:dyDescent="0.2">
      <c r="A707">
        <v>353</v>
      </c>
      <c r="AC707">
        <f t="shared" si="61"/>
        <v>0</v>
      </c>
      <c r="AD707" t="e">
        <f t="shared" ref="AD707:AD770" si="63">$AC707/$T707</f>
        <v>#DIV/0!</v>
      </c>
      <c r="AP707" s="148">
        <f t="shared" ref="AP707:AP770" si="64">$AH707+$AM707</f>
        <v>0</v>
      </c>
      <c r="AQ707" s="148" t="e">
        <f t="shared" si="62"/>
        <v>#DIV/0!</v>
      </c>
      <c r="CI707" s="148" t="e">
        <f t="shared" ref="CI707:CI770" si="65">AVERAGE($CD707:$CH707)</f>
        <v>#DIV/0!</v>
      </c>
    </row>
    <row r="708" spans="1:135" x14ac:dyDescent="0.2">
      <c r="A708">
        <v>354</v>
      </c>
      <c r="B708" s="15">
        <v>1117</v>
      </c>
      <c r="C708" s="50" t="s">
        <v>866</v>
      </c>
      <c r="D708" cm="1">
        <f t="array" ref="D708">_xlfn.IFS([1]original_ver!D371="Participant",1,[1]original_ver!D371="Non-Participant",0,[1]original_ver!D371="","")</f>
        <v>0</v>
      </c>
      <c r="E708" s="15">
        <v>2</v>
      </c>
      <c r="F708" s="17" cm="1">
        <f t="array" ref="F708">_xlfn.IFS([1]original_ver!F371="ชาย",1,[1]original_ver!F371="หญิง",0,[1]original_ver!F371="","")</f>
        <v>0</v>
      </c>
      <c r="G708" s="15">
        <v>36</v>
      </c>
      <c r="H708" s="17" cm="1">
        <f t="array" ref="H708">_xlfn.IFS([1]original_ver!H371="ไม่มีการศึกษา",0,[1]original_ver!H371="ประถมศึกษา",1,[1]original_ver!H371="มัธยมศึกษาตอนต้น",2,[1]original_ver!H371="มัธยมศึกษาตอนปลาย",3,[1]original_ver!H371="อนุปริญญา (ปวช., ปวส., ฝึกหัดครู)",4,[1]original_ver!H371="ปริญญาตรี",5,[1]original_ver!H371="สูงกว่าปริญญาตรี",6,[1]original_ver!H371="","")</f>
        <v>2</v>
      </c>
      <c r="I708" s="17" cm="1">
        <f t="array" ref="I708">_xlfn.IFS([1]original_ver!I371="โสด",1,[1]original_ver!I371="สมรส/อยู่ด้วยกัน",2,[1]original_ver!I371="หย่าร้าง/แยกกันอยู่",3,[1]original_ver!I371="หม้าย",4,[1]original_ver!I371="","")</f>
        <v>2</v>
      </c>
      <c r="J708" s="15">
        <v>4</v>
      </c>
      <c r="K708" s="15">
        <v>16</v>
      </c>
      <c r="L708" s="17">
        <v>1</v>
      </c>
      <c r="M708" s="17" cm="1">
        <f t="array" ref="M708">_xlfn.IFS([1]original_ver!M371="กู้ยืม",1,[1]original_ver!M371="ไม่กู้ยืม",0,[1]original_ver!M371="","")</f>
        <v>1</v>
      </c>
      <c r="N708" s="17">
        <f>IF($O708&gt;1, 1,0)</f>
        <v>0</v>
      </c>
      <c r="O708" s="23">
        <v>0</v>
      </c>
      <c r="P708" s="17" cm="1">
        <f t="array" ref="P708">_xlfn.IFS([1]original_ver!O371="ใช่",1,[1]original_ver!O371="ไม่ใช่",0,[1]original_ver!O371="","")</f>
        <v>1</v>
      </c>
      <c r="Q708" s="17"/>
      <c r="R708" s="17">
        <v>8</v>
      </c>
      <c r="S708" s="17">
        <v>1</v>
      </c>
      <c r="T708" s="17">
        <v>0.5</v>
      </c>
      <c r="U708" s="17">
        <v>162</v>
      </c>
      <c r="V708" s="17">
        <v>40</v>
      </c>
      <c r="W708" s="22">
        <f>$U708/$T708</f>
        <v>324</v>
      </c>
      <c r="X708" s="48"/>
      <c r="Y708" s="48"/>
      <c r="Z708" s="48"/>
      <c r="AA708" s="48"/>
      <c r="AB708" s="48"/>
      <c r="AC708" s="48">
        <f t="shared" si="61"/>
        <v>162</v>
      </c>
      <c r="AD708">
        <f t="shared" si="63"/>
        <v>324</v>
      </c>
      <c r="AE708" s="17">
        <v>8</v>
      </c>
      <c r="AF708" s="17">
        <v>1</v>
      </c>
      <c r="AG708" s="17">
        <v>0.25</v>
      </c>
      <c r="AH708" s="17">
        <v>162</v>
      </c>
      <c r="AI708" s="17">
        <v>40</v>
      </c>
      <c r="AJ708" s="27">
        <f>$AH708/$AG708</f>
        <v>648</v>
      </c>
      <c r="AK708" s="48"/>
      <c r="AL708" s="48"/>
      <c r="AM708" s="48"/>
      <c r="AN708" s="48"/>
      <c r="AO708" s="48"/>
      <c r="AP708" s="149">
        <f t="shared" si="64"/>
        <v>162</v>
      </c>
      <c r="AQ708" s="149">
        <f t="shared" si="62"/>
        <v>648</v>
      </c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9">
        <v>1.25</v>
      </c>
      <c r="CE708" s="49">
        <v>1.6666666666666667</v>
      </c>
      <c r="CF708" s="49">
        <v>1.6666666666666667</v>
      </c>
      <c r="CG708" s="49">
        <v>1</v>
      </c>
      <c r="CH708" s="49">
        <v>3</v>
      </c>
      <c r="CI708" s="153">
        <f t="shared" si="65"/>
        <v>1.7166666666666668</v>
      </c>
      <c r="CJ708" s="17">
        <v>3</v>
      </c>
      <c r="CK708" cm="1">
        <f t="array" ref="CK708">_xlfn.IFS([1]original_ver!CH371="จากการเข้าร่วมกิจกรรมอบรม ที่จัดโดยโครงการเกษตรกรปราดเปรื่อง (Smart Farmer)",1,[1]original_ver!CH371="จากการเข้าร่วมกิจกรรมอบรม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ๆ",3,[1]original_ver!CH371="จากการเรียนรู้ผ่านประสบการณ์ของผู้อื่น ได้แก่ เพื่อนบ้าน พี่น้อง เพื่อน และญาติ เป็นต้น",4,[1]original_ver!CH371="ไม่ได้เข้าร่วมกิจกรรมอบรมหรือเรียนรู้ใด ๆ (ข้ามไปข้อ 33)",5)</f>
        <v>2</v>
      </c>
      <c r="CL708" s="15" cm="1">
        <f t="array" ref="CL708">_xlfn.IFS([1]original_ver!CJ371="ความรู้ทางการเกษตรและการใช้เทคโนโลยีสำหรับการผลิตในฟาร์ม",1,[1]original_ver!CJ371="การวางแผนและจัดการฟาร์ม เช่น การเก็บเกี่ยว การเงิน และการวางแผนทางการตลาด",2,[1]original_ver!CJ371="การเป็นผู้ประกอบการทางการเกษตร",3,[1]original_ver!CJ371="การเพิ่มมูลค่าผลผลิต และการแปรรูปผลผลิต (รวมถึงการพัฒนาคุณภาพผลผลิต)",4,[1]original_ver!CJ371="","")</f>
        <v>1</v>
      </c>
      <c r="CM708" s="17">
        <v>2</v>
      </c>
      <c r="CN708" s="17">
        <v>1</v>
      </c>
      <c r="CO708" s="15" cm="1">
        <f t="array" ref="CO708">_xlfn.IFS([1]original_ver!CN371="ความรู้ทางการเกษตรและการใช้เทคโนโลยีสำหรับการผลิตในฟาร์ม",1,[1]original_ver!CN371="การวางแผนและจัดการฟาร์ม เช่น การเก็บเกี่ยว การเงิน และการวางแผนทางการตลาด",2,[1]original_ver!CN371="การเป็นผู้ประกอบการทางการเกษตร",3,[1]original_ver!CN371="การเพิ่มมูลค่าผลผลิต และการแปรรูปผลผลิต (รวมถึงการพัฒนาคุณภาพผลผลิต)",4,[1]original_ver!CN371="","")</f>
        <v>4</v>
      </c>
      <c r="CP708" s="17">
        <v>1</v>
      </c>
      <c r="CQ708" s="17">
        <v>1</v>
      </c>
      <c r="CR708" s="15" cm="1">
        <f t="array" ref="CR708">_xlfn.IFS([1]original_ver!CR371="ประยุกต์",1,[1]original_ver!CR371="ไม่ประยุกต์",0,[1]original_ver!CR371="","")</f>
        <v>1</v>
      </c>
      <c r="CS708" s="15" cm="1">
        <f t="array" ref="CS708">_xlfn.IFS([1]original_ver!CS371="ประยุกต์",1,[1]original_ver!CS371="ไม่ประยุกต์",0,[1]original_ver!CS371="","")</f>
        <v>1</v>
      </c>
      <c r="CT708" s="48"/>
      <c r="CU708" s="15" cm="1">
        <f t="array" ref="CU708">_xlfn.IFS([1]original_ver!CV371="ประยุกต์",1,[1]original_ver!CV371="ไม่ประยุกต์",0,[1]original_ver!CV371="","")</f>
        <v>1</v>
      </c>
      <c r="CV708" s="48"/>
      <c r="CW708" s="15" cm="1">
        <f t="array" ref="CW708">_xlfn.IFS([1]original_ver!CY371="ประยุกต์",1,[1]original_ver!CY371="ไม่ประยุกต์",0,[1]original_ver!CY371="","")</f>
        <v>1</v>
      </c>
      <c r="CX708" s="48"/>
      <c r="CY708" s="15" cm="1">
        <f t="array" ref="CY708">_xlfn.IFS([1]original_ver!DB371="ประยุกต์",1,[1]original_ver!DB371="ไม่ประยุกต์",0,[1]original_ver!DB371="","")</f>
        <v>1</v>
      </c>
      <c r="CZ708" s="48"/>
      <c r="DA708" s="48"/>
      <c r="DB708" s="48"/>
      <c r="DC708" s="48"/>
      <c r="DD708" s="48"/>
      <c r="DE708" s="48"/>
      <c r="DF708" s="48"/>
      <c r="DG708" s="48"/>
      <c r="DH708" s="48"/>
      <c r="DI708" s="17">
        <v>3</v>
      </c>
      <c r="DJ708" s="17">
        <v>3</v>
      </c>
      <c r="DK708" s="17">
        <v>2</v>
      </c>
      <c r="DL708" s="17">
        <v>3</v>
      </c>
      <c r="DM708" s="17">
        <v>1</v>
      </c>
      <c r="DN708" s="17">
        <v>3</v>
      </c>
      <c r="DO708" s="48"/>
      <c r="DP708" s="48"/>
      <c r="DQ708" s="48"/>
      <c r="DR708" s="48"/>
      <c r="DS708" s="49">
        <v>3.8</v>
      </c>
      <c r="DT708" s="49">
        <v>4.333333333333333</v>
      </c>
      <c r="DU708" s="17">
        <v>4.75</v>
      </c>
      <c r="DV708" s="49">
        <v>4</v>
      </c>
      <c r="DW708" s="49">
        <v>4.333333333333333</v>
      </c>
      <c r="DX708" s="49">
        <v>2.5</v>
      </c>
      <c r="DY708" s="153"/>
      <c r="DZ708" s="25">
        <v>3.8</v>
      </c>
      <c r="EA708" s="25">
        <v>4.333333333333333</v>
      </c>
      <c r="EB708" s="25">
        <v>4.75</v>
      </c>
      <c r="EC708" s="25">
        <v>4</v>
      </c>
      <c r="ED708" s="25">
        <v>4.333333333333333</v>
      </c>
      <c r="EE708">
        <v>2.5</v>
      </c>
    </row>
    <row r="709" spans="1:135" x14ac:dyDescent="0.2">
      <c r="A709">
        <v>354</v>
      </c>
      <c r="AC709">
        <f t="shared" si="61"/>
        <v>0</v>
      </c>
      <c r="AD709" t="e">
        <f t="shared" si="63"/>
        <v>#DIV/0!</v>
      </c>
      <c r="AP709" s="148">
        <f t="shared" si="64"/>
        <v>0</v>
      </c>
      <c r="AQ709" s="148" t="e">
        <f t="shared" si="62"/>
        <v>#DIV/0!</v>
      </c>
      <c r="CI709" s="148" t="e">
        <f t="shared" si="65"/>
        <v>#DIV/0!</v>
      </c>
    </row>
    <row r="710" spans="1:135" x14ac:dyDescent="0.2">
      <c r="A710">
        <v>355</v>
      </c>
      <c r="B710" s="15">
        <v>1118</v>
      </c>
      <c r="C710" s="50" t="s">
        <v>867</v>
      </c>
      <c r="D710" cm="1">
        <f t="array" ref="D710">_xlfn.IFS([1]original_ver!D372="Participant",1,[1]original_ver!D372="Non-Participant",0,[1]original_ver!D372="","")</f>
        <v>0</v>
      </c>
      <c r="E710" s="15">
        <v>2</v>
      </c>
      <c r="F710" s="17" cm="1">
        <f t="array" ref="F710">_xlfn.IFS([1]original_ver!F372="ชาย",1,[1]original_ver!F372="หญิง",0,[1]original_ver!F372="","")</f>
        <v>0</v>
      </c>
      <c r="G710" s="15">
        <v>25</v>
      </c>
      <c r="H710" s="17" cm="1">
        <f t="array" ref="H710">_xlfn.IFS([1]original_ver!H372="ไม่มีการศึกษา",0,[1]original_ver!H372="ประถมศึกษา",1,[1]original_ver!H372="มัธยมศึกษาตอนต้น",2,[1]original_ver!H372="มัธยมศึกษาตอนปลาย",3,[1]original_ver!H372="อนุปริญญา (ปวช., ปวส., ฝึกหัดครู)",4,[1]original_ver!H372="ปริญญาตรี",5,[1]original_ver!H372="สูงกว่าปริญญาตรี",6,[1]original_ver!H372="","")</f>
        <v>3</v>
      </c>
      <c r="I710" s="17" cm="1">
        <f t="array" ref="I710">_xlfn.IFS([1]original_ver!I372="โสด",1,[1]original_ver!I372="สมรส/อยู่ด้วยกัน",2,[1]original_ver!I372="หย่าร้าง/แยกกันอยู่",3,[1]original_ver!I372="หม้าย",4,[1]original_ver!I372="","")</f>
        <v>2</v>
      </c>
      <c r="J710" s="15">
        <v>5</v>
      </c>
      <c r="K710" s="15">
        <v>6</v>
      </c>
      <c r="L710" s="17" cm="1">
        <f t="array" ref="L710">_xlfn.IFS([1]original_ver!L372="ใช่",1,[1]original_ver!L372="ไม่ใช่",0,[1]original_ver!L372="","")</f>
        <v>0</v>
      </c>
      <c r="M710" s="17" cm="1">
        <f t="array" ref="M710">_xlfn.IFS([1]original_ver!M372="กู้ยืม",1,[1]original_ver!M372="ไม่กู้ยืม",0,[1]original_ver!M372="","")</f>
        <v>0</v>
      </c>
      <c r="N710" s="17">
        <f>IF($O710&gt;1, 1,0)</f>
        <v>0</v>
      </c>
      <c r="O710" s="23">
        <v>0</v>
      </c>
      <c r="P710" s="17" cm="1">
        <f t="array" ref="P710">_xlfn.IFS([1]original_ver!O372="ใช่",1,[1]original_ver!O372="ไม่ใช่",0,[1]original_ver!O372="","")</f>
        <v>1</v>
      </c>
      <c r="Q710" s="17"/>
      <c r="R710" s="17">
        <v>8</v>
      </c>
      <c r="S710" s="17">
        <v>4</v>
      </c>
      <c r="T710" s="17">
        <v>1</v>
      </c>
      <c r="U710" s="17">
        <v>1000</v>
      </c>
      <c r="V710" s="17">
        <v>16</v>
      </c>
      <c r="W710" s="22">
        <f>$U710/$T710</f>
        <v>1000</v>
      </c>
      <c r="X710" s="48"/>
      <c r="Y710" s="48"/>
      <c r="Z710" s="48"/>
      <c r="AA710" s="48"/>
      <c r="AB710" s="48"/>
      <c r="AC710" s="48">
        <f t="shared" si="61"/>
        <v>1000</v>
      </c>
      <c r="AD710">
        <f t="shared" si="63"/>
        <v>1000</v>
      </c>
      <c r="AE710" s="17">
        <v>8</v>
      </c>
      <c r="AF710" s="17">
        <v>4</v>
      </c>
      <c r="AG710" s="17">
        <v>1</v>
      </c>
      <c r="AH710" s="17">
        <v>1000</v>
      </c>
      <c r="AI710" s="17">
        <v>15</v>
      </c>
      <c r="AJ710" s="27">
        <f>$AH710/$AG710</f>
        <v>1000</v>
      </c>
      <c r="AK710" s="48"/>
      <c r="AL710" s="48"/>
      <c r="AM710" s="48"/>
      <c r="AN710" s="48"/>
      <c r="AO710" s="48"/>
      <c r="AP710" s="149">
        <f t="shared" si="64"/>
        <v>1000</v>
      </c>
      <c r="AQ710" s="149">
        <f t="shared" si="62"/>
        <v>1000</v>
      </c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9">
        <v>2.25</v>
      </c>
      <c r="CE710" s="49">
        <v>1.6666666666666667</v>
      </c>
      <c r="CF710" s="49">
        <v>1</v>
      </c>
      <c r="CG710" s="49">
        <v>1</v>
      </c>
      <c r="CH710" s="49">
        <v>3</v>
      </c>
      <c r="CI710" s="153">
        <f t="shared" si="65"/>
        <v>1.7833333333333337</v>
      </c>
      <c r="CJ710" s="17">
        <v>1</v>
      </c>
      <c r="CK710" cm="1">
        <f t="array" ref="CK710">_xlfn.IFS([1]original_ver!CH372="จากการเข้าร่วมกิจกรรมอบรม ที่จัดโดยโครงการเกษตรกรปราดเปรื่อง (Smart Farmer)",1,[1]original_ver!CH372="จากการเข้าร่วมกิจกรรมอบรม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ๆ",3,[1]original_ver!CH372="จากการเรียนรู้ผ่านประสบการณ์ของผู้อื่น ได้แก่ เพื่อนบ้าน พี่น้อง เพื่อน และญาติ เป็นต้น",4,[1]original_ver!CH372="ไม่ได้เข้าร่วมกิจกรรมอบรมหรือเรียนรู้ใด ๆ (ข้ามไปข้อ 33)",5)</f>
        <v>2</v>
      </c>
      <c r="CL710" s="15" cm="1">
        <f t="array" ref="CL710">_xlfn.IFS([1]original_ver!CJ372="ความรู้ทางการเกษตรและการใช้เทคโนโลยีสำหรับการผลิตในฟาร์ม",1,[1]original_ver!CJ372="การวางแผนและจัดการฟาร์ม เช่น การเก็บเกี่ยว การเงิน และการวางแผนทางการตลาด",2,[1]original_ver!CJ372="การเป็นผู้ประกอบการทางการเกษตร",3,[1]original_ver!CJ372="การเพิ่มมูลค่าผลผลิต และการแปรรูปผลผลิต (รวมถึงการพัฒนาคุณภาพผลผลิต)",4,[1]original_ver!CJ372="","")</f>
        <v>1</v>
      </c>
      <c r="CM710" s="17">
        <v>3</v>
      </c>
      <c r="CN710" s="17">
        <v>1</v>
      </c>
      <c r="CO710" s="15" cm="1">
        <f t="array" ref="CO710">_xlfn.IFS([1]original_ver!CN372="ความรู้ทางการเกษตรและการใช้เทคโนโลยีสำหรับการผลิตในฟาร์ม",1,[1]original_ver!CN372="การวางแผนและจัดการฟาร์ม เช่น การเก็บเกี่ยว การเงิน และการวางแผนทางการตลาด",2,[1]original_ver!CN372="การเป็นผู้ประกอบการทางการเกษตร",3,[1]original_ver!CN372="การเพิ่มมูลค่าผลผลิต และการแปรรูปผลผลิต (รวมถึงการพัฒนาคุณภาพผลผลิต)",4,[1]original_ver!CN372="","")</f>
        <v>3</v>
      </c>
      <c r="CP710" s="17">
        <v>1</v>
      </c>
      <c r="CQ710" s="17">
        <v>1</v>
      </c>
      <c r="CR710" s="15" cm="1">
        <f t="array" ref="CR710">_xlfn.IFS([1]original_ver!CR372="ประยุกต์",1,[1]original_ver!CR372="ไม่ประยุกต์",0,[1]original_ver!CR372="","")</f>
        <v>1</v>
      </c>
      <c r="CS710" s="15" cm="1">
        <f t="array" ref="CS710">_xlfn.IFS([1]original_ver!CS372="ประยุกต์",1,[1]original_ver!CS372="ไม่ประยุกต์",0,[1]original_ver!CS372="","")</f>
        <v>1</v>
      </c>
      <c r="CT710" s="48"/>
      <c r="CU710" s="15" cm="1">
        <f t="array" ref="CU710">_xlfn.IFS([1]original_ver!CV372="ประยุกต์",1,[1]original_ver!CV372="ไม่ประยุกต์",0,[1]original_ver!CV372="","")</f>
        <v>1</v>
      </c>
      <c r="CV710" s="48"/>
      <c r="CW710" s="15" cm="1">
        <f t="array" ref="CW710">_xlfn.IFS([1]original_ver!CY372="ประยุกต์",1,[1]original_ver!CY372="ไม่ประยุกต์",0,[1]original_ver!CY372="","")</f>
        <v>1</v>
      </c>
      <c r="CX710" s="48"/>
      <c r="CY710" s="15" cm="1">
        <f t="array" ref="CY710">_xlfn.IFS([1]original_ver!DB372="ประยุกต์",1,[1]original_ver!DB372="ไม่ประยุกต์",0,[1]original_ver!DB372="","")</f>
        <v>1</v>
      </c>
      <c r="CZ710" s="48"/>
      <c r="DA710" s="48"/>
      <c r="DB710" s="48"/>
      <c r="DC710" s="48"/>
      <c r="DD710" s="48"/>
      <c r="DE710" s="48"/>
      <c r="DF710" s="48"/>
      <c r="DG710" s="17">
        <v>1</v>
      </c>
      <c r="DH710" s="17">
        <v>2</v>
      </c>
      <c r="DI710" s="17">
        <v>3</v>
      </c>
      <c r="DJ710" s="17">
        <v>2</v>
      </c>
      <c r="DK710" s="48"/>
      <c r="DL710" s="48"/>
      <c r="DM710" s="17">
        <v>2</v>
      </c>
      <c r="DN710" s="17">
        <v>2</v>
      </c>
      <c r="DO710" s="48"/>
      <c r="DP710" s="48"/>
      <c r="DQ710" s="48"/>
      <c r="DR710" s="48"/>
      <c r="DS710" s="49">
        <v>4.5999999999999996</v>
      </c>
      <c r="DT710" s="49">
        <v>5</v>
      </c>
      <c r="DU710" s="17">
        <v>4.75</v>
      </c>
      <c r="DV710" s="49">
        <v>4.5999999999999996</v>
      </c>
      <c r="DW710" s="49">
        <v>5</v>
      </c>
      <c r="DX710" s="49">
        <v>2.25</v>
      </c>
      <c r="DY710" s="153"/>
      <c r="DZ710" s="25">
        <v>4.8</v>
      </c>
      <c r="EA710" s="25">
        <v>5</v>
      </c>
      <c r="EB710" s="25">
        <v>4.75</v>
      </c>
      <c r="EC710" s="25">
        <v>4.5999999999999996</v>
      </c>
      <c r="ED710" s="25">
        <v>5</v>
      </c>
      <c r="EE710">
        <v>2.25</v>
      </c>
    </row>
    <row r="711" spans="1:135" x14ac:dyDescent="0.2">
      <c r="A711">
        <v>355</v>
      </c>
      <c r="AC711">
        <f t="shared" si="61"/>
        <v>0</v>
      </c>
      <c r="AD711" t="e">
        <f t="shared" si="63"/>
        <v>#DIV/0!</v>
      </c>
      <c r="AP711" s="148">
        <f t="shared" si="64"/>
        <v>0</v>
      </c>
      <c r="AQ711" s="148" t="e">
        <f t="shared" si="62"/>
        <v>#DIV/0!</v>
      </c>
      <c r="CI711" s="148" t="e">
        <f t="shared" si="65"/>
        <v>#DIV/0!</v>
      </c>
    </row>
    <row r="712" spans="1:135" x14ac:dyDescent="0.2">
      <c r="A712">
        <v>356</v>
      </c>
      <c r="B712" s="15">
        <v>1119</v>
      </c>
      <c r="C712" s="50" t="s">
        <v>868</v>
      </c>
      <c r="D712" cm="1">
        <f t="array" ref="D712">_xlfn.IFS([1]original_ver!D373="Participant",1,[1]original_ver!D373="Non-Participant",0,[1]original_ver!D373="","")</f>
        <v>0</v>
      </c>
      <c r="E712" s="15">
        <v>2</v>
      </c>
      <c r="F712" s="17" cm="1">
        <f t="array" ref="F712">_xlfn.IFS([1]original_ver!F373="ชาย",1,[1]original_ver!F373="หญิง",0,[1]original_ver!F373="","")</f>
        <v>1</v>
      </c>
      <c r="G712" s="15">
        <v>42</v>
      </c>
      <c r="H712" s="17" cm="1">
        <f t="array" ref="H712">_xlfn.IFS([1]original_ver!H373="ไม่มีการศึกษา",0,[1]original_ver!H373="ประถมศึกษา",1,[1]original_ver!H373="มัธยมศึกษาตอนต้น",2,[1]original_ver!H373="มัธยมศึกษาตอนปลาย",3,[1]original_ver!H373="อนุปริญญา (ปวช., ปวส., ฝึกหัดครู)",4,[1]original_ver!H373="ปริญญาตรี",5,[1]original_ver!H373="สูงกว่าปริญญาตรี",6,[1]original_ver!H373="","")</f>
        <v>3</v>
      </c>
      <c r="I712" s="17" cm="1">
        <f t="array" ref="I712">_xlfn.IFS([1]original_ver!I373="โสด",1,[1]original_ver!I373="สมรส/อยู่ด้วยกัน",2,[1]original_ver!I373="หย่าร้าง/แยกกันอยู่",3,[1]original_ver!I373="หม้าย",4,[1]original_ver!I373="","")</f>
        <v>2</v>
      </c>
      <c r="J712" s="15">
        <v>4</v>
      </c>
      <c r="K712" s="15">
        <v>16</v>
      </c>
      <c r="L712" s="17" cm="1">
        <f t="array" ref="L712">_xlfn.IFS([1]original_ver!L373="ใช่",1,[1]original_ver!L373="ไม่ใช่",0,[1]original_ver!L373="","")</f>
        <v>0</v>
      </c>
      <c r="M712" s="17" cm="1">
        <f t="array" ref="M712">_xlfn.IFS([1]original_ver!M373="กู้ยืม",1,[1]original_ver!M373="ไม่กู้ยืม",0,[1]original_ver!M373="","")</f>
        <v>0</v>
      </c>
      <c r="N712" s="17">
        <f>IF($O712&gt;1, 1,0)</f>
        <v>0</v>
      </c>
      <c r="O712" s="23">
        <v>0</v>
      </c>
      <c r="P712" s="17" cm="1">
        <f t="array" ref="P712">_xlfn.IFS([1]original_ver!O373="ใช่",1,[1]original_ver!O373="ไม่ใช่",0,[1]original_ver!O373="","")</f>
        <v>1</v>
      </c>
      <c r="Q712" s="17"/>
      <c r="R712" s="17">
        <v>8</v>
      </c>
      <c r="S712" s="17">
        <v>4</v>
      </c>
      <c r="T712" s="17">
        <v>0.5</v>
      </c>
      <c r="U712" s="17">
        <v>1000</v>
      </c>
      <c r="V712" s="17">
        <v>14</v>
      </c>
      <c r="W712" s="22">
        <f>$U712/$T712</f>
        <v>2000</v>
      </c>
      <c r="X712" s="48"/>
      <c r="Y712" s="48"/>
      <c r="Z712" s="48"/>
      <c r="AA712" s="48"/>
      <c r="AB712" s="48"/>
      <c r="AC712" s="48">
        <f t="shared" si="61"/>
        <v>1000</v>
      </c>
      <c r="AD712">
        <f t="shared" si="63"/>
        <v>2000</v>
      </c>
      <c r="AE712" s="17">
        <v>8</v>
      </c>
      <c r="AF712" s="17">
        <v>4</v>
      </c>
      <c r="AG712" s="17">
        <v>0.5</v>
      </c>
      <c r="AH712" s="17">
        <v>1000</v>
      </c>
      <c r="AI712" s="17">
        <v>10</v>
      </c>
      <c r="AJ712" s="27">
        <f>$AH712/$AG712</f>
        <v>2000</v>
      </c>
      <c r="AK712" s="48"/>
      <c r="AL712" s="48"/>
      <c r="AM712" s="48"/>
      <c r="AN712" s="48"/>
      <c r="AO712" s="48"/>
      <c r="AP712" s="149">
        <f t="shared" si="64"/>
        <v>1000</v>
      </c>
      <c r="AQ712" s="149">
        <f t="shared" si="62"/>
        <v>2000</v>
      </c>
      <c r="AR712" s="17">
        <v>8</v>
      </c>
      <c r="AS712" s="17">
        <v>4</v>
      </c>
      <c r="AT712" s="17">
        <v>0.5</v>
      </c>
      <c r="AU712" s="17">
        <v>1000</v>
      </c>
      <c r="AV712" s="17">
        <v>8</v>
      </c>
      <c r="AW712" s="17">
        <f>$AU712/$AT712</f>
        <v>2000</v>
      </c>
      <c r="AX712" s="48"/>
      <c r="AY712" s="48"/>
      <c r="AZ712" s="48"/>
      <c r="BA712" s="48"/>
      <c r="BB712" s="48"/>
      <c r="BC712" s="48">
        <f>$AU712+$AZ712</f>
        <v>1000</v>
      </c>
      <c r="BD712" s="48">
        <f>$BC712/$AT712</f>
        <v>2000</v>
      </c>
      <c r="BE712" s="17">
        <v>8</v>
      </c>
      <c r="BF712" s="17">
        <v>4</v>
      </c>
      <c r="BG712" s="17">
        <v>0.5</v>
      </c>
      <c r="BH712" s="17">
        <v>1000</v>
      </c>
      <c r="BI712" s="17">
        <v>8</v>
      </c>
      <c r="BJ712" s="17"/>
      <c r="BK712" s="48"/>
      <c r="BL712" s="48"/>
      <c r="BM712" s="48"/>
      <c r="BN712" s="48"/>
      <c r="BP712" s="48">
        <f>$BH712+$BM712</f>
        <v>1000</v>
      </c>
      <c r="BQ712" s="48"/>
      <c r="BR712" s="48"/>
      <c r="BS712" s="48"/>
      <c r="BT712" s="48"/>
      <c r="BU712" s="48"/>
      <c r="BV712" s="48"/>
      <c r="BW712" s="17"/>
      <c r="BX712" s="48"/>
      <c r="BY712" s="48"/>
      <c r="BZ712" s="48"/>
      <c r="CA712" s="48"/>
      <c r="CB712" s="48"/>
      <c r="CC712" s="17"/>
      <c r="CD712" s="49">
        <v>1.5</v>
      </c>
      <c r="CE712" s="49">
        <v>2.3333333333333335</v>
      </c>
      <c r="CF712" s="49">
        <v>1.3333333333333333</v>
      </c>
      <c r="CG712" s="49">
        <v>2</v>
      </c>
      <c r="CH712" s="49">
        <v>4</v>
      </c>
      <c r="CI712" s="153">
        <f t="shared" si="65"/>
        <v>2.2333333333333334</v>
      </c>
      <c r="CJ712" s="17">
        <v>5</v>
      </c>
      <c r="CK712" cm="1">
        <f t="array" ref="CK712">_xlfn.IFS([1]original_ver!CH373="จากการเข้าร่วมกิจกรรมอบรม ที่จัดโดยโครงการเกษตรกรปราดเปรื่อง (Smart Farmer)",1,[1]original_ver!CH373="จากการเข้าร่วมกิจกรรมอบรม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ๆ",3,[1]original_ver!CH373="จากการเรียนรู้ผ่านประสบการณ์ของผู้อื่น ได้แก่ เพื่อนบ้าน พี่น้อง เพื่อน และญาติ เป็นต้น",4,[1]original_ver!CH373="ไม่ได้เข้าร่วมกิจกรรมอบรมหรือเรียนรู้ใด ๆ (ข้ามไปข้อ 33)",5)</f>
        <v>2</v>
      </c>
      <c r="CL712" s="15" cm="1">
        <f t="array" ref="CL712">_xlfn.IFS([1]original_ver!CJ373="ความรู้ทางการเกษตรและการใช้เทคโนโลยีสำหรับการผลิตในฟาร์ม",1,[1]original_ver!CJ373="การวางแผนและจัดการฟาร์ม เช่น การเก็บเกี่ยว การเงิน และการวางแผนทางการตลาด",2,[1]original_ver!CJ373="การเป็นผู้ประกอบการทางการเกษตร",3,[1]original_ver!CJ373="การเพิ่มมูลค่าผลผลิต และการแปรรูปผลผลิต (รวมถึงการพัฒนาคุณภาพผลผลิต)",4,[1]original_ver!CJ373="","")</f>
        <v>1</v>
      </c>
      <c r="CM712" s="17">
        <v>4</v>
      </c>
      <c r="CN712" s="17">
        <v>1</v>
      </c>
      <c r="CO712" s="15" cm="1">
        <f t="array" ref="CO712">_xlfn.IFS([1]original_ver!CN373="ความรู้ทางการเกษตรและการใช้เทคโนโลยีสำหรับการผลิตในฟาร์ม",1,[1]original_ver!CN373="การวางแผนและจัดการฟาร์ม เช่น การเก็บเกี่ยว การเงิน และการวางแผนทางการตลาด",2,[1]original_ver!CN373="การเป็นผู้ประกอบการทางการเกษตร",3,[1]original_ver!CN373="การเพิ่มมูลค่าผลผลิต และการแปรรูปผลผลิต (รวมถึงการพัฒนาคุณภาพผลผลิต)",4,[1]original_ver!CN373="","")</f>
        <v>4</v>
      </c>
      <c r="CP712" s="17">
        <v>1</v>
      </c>
      <c r="CQ712" s="17">
        <v>1</v>
      </c>
      <c r="CR712" s="15" cm="1">
        <f t="array" ref="CR712">_xlfn.IFS([1]original_ver!CR373="ประยุกต์",1,[1]original_ver!CR373="ไม่ประยุกต์",0,[1]original_ver!CR373="","")</f>
        <v>1</v>
      </c>
      <c r="CS712" s="15" cm="1">
        <f t="array" ref="CS712">_xlfn.IFS([1]original_ver!CS373="ประยุกต์",1,[1]original_ver!CS373="ไม่ประยุกต์",0,[1]original_ver!CS373="","")</f>
        <v>1</v>
      </c>
      <c r="CT712" s="48"/>
      <c r="CU712" s="15" cm="1">
        <f t="array" ref="CU712">_xlfn.IFS([1]original_ver!CV373="ประยุกต์",1,[1]original_ver!CV373="ไม่ประยุกต์",0,[1]original_ver!CV373="","")</f>
        <v>1</v>
      </c>
      <c r="CV712" s="48"/>
      <c r="CW712" s="15" cm="1">
        <f t="array" ref="CW712">_xlfn.IFS([1]original_ver!CY373="ประยุกต์",1,[1]original_ver!CY373="ไม่ประยุกต์",0,[1]original_ver!CY373="","")</f>
        <v>1</v>
      </c>
      <c r="CX712" s="48"/>
      <c r="CY712" s="15" cm="1">
        <f t="array" ref="CY712">_xlfn.IFS([1]original_ver!DB373="ประยุกต์",1,[1]original_ver!DB373="ไม่ประยุกต์",0,[1]original_ver!DB373="","")</f>
        <v>1</v>
      </c>
      <c r="CZ712" s="48"/>
      <c r="DA712" s="48">
        <v>0</v>
      </c>
      <c r="DB712" s="48">
        <v>0</v>
      </c>
      <c r="DC712" s="48">
        <v>0</v>
      </c>
      <c r="DD712" s="48">
        <v>0</v>
      </c>
      <c r="DE712" s="48">
        <v>0</v>
      </c>
      <c r="DF712" s="48">
        <v>0</v>
      </c>
      <c r="DG712" s="17">
        <v>3</v>
      </c>
      <c r="DH712" s="17">
        <v>2</v>
      </c>
      <c r="DI712" s="48"/>
      <c r="DJ712" s="48"/>
      <c r="DK712" s="17">
        <v>2</v>
      </c>
      <c r="DL712" s="17">
        <v>2</v>
      </c>
      <c r="DM712" s="17">
        <v>1</v>
      </c>
      <c r="DN712" s="17">
        <v>2</v>
      </c>
      <c r="DO712" s="48"/>
      <c r="DP712" s="48"/>
      <c r="DQ712" s="48"/>
      <c r="DR712" s="48"/>
      <c r="DS712" s="49">
        <v>4.5999999999999996</v>
      </c>
      <c r="DT712" s="49">
        <v>4.333333333333333</v>
      </c>
      <c r="DU712" s="17">
        <v>4.5</v>
      </c>
      <c r="DV712" s="49">
        <v>3</v>
      </c>
      <c r="DW712" s="49">
        <v>2</v>
      </c>
      <c r="DX712" s="49">
        <v>3.75</v>
      </c>
      <c r="DY712" s="153"/>
      <c r="DZ712" s="25">
        <v>4.5999999999999996</v>
      </c>
      <c r="EA712" s="25">
        <v>4.333333333333333</v>
      </c>
      <c r="EB712" s="25">
        <v>4.5</v>
      </c>
      <c r="EC712" s="25">
        <v>3</v>
      </c>
      <c r="ED712" s="25">
        <v>2</v>
      </c>
      <c r="EE712">
        <v>3.75</v>
      </c>
    </row>
    <row r="713" spans="1:135" x14ac:dyDescent="0.2">
      <c r="A713">
        <v>356</v>
      </c>
      <c r="AC713">
        <f t="shared" si="61"/>
        <v>0</v>
      </c>
      <c r="AD713" t="e">
        <f t="shared" si="63"/>
        <v>#DIV/0!</v>
      </c>
      <c r="AP713" s="148">
        <f t="shared" si="64"/>
        <v>0</v>
      </c>
      <c r="AQ713" s="148" t="e">
        <f t="shared" si="62"/>
        <v>#DIV/0!</v>
      </c>
      <c r="CI713" s="148" t="e">
        <f t="shared" si="65"/>
        <v>#DIV/0!</v>
      </c>
    </row>
    <row r="714" spans="1:135" x14ac:dyDescent="0.2">
      <c r="A714">
        <v>357</v>
      </c>
      <c r="B714" s="15">
        <v>1120</v>
      </c>
      <c r="C714" s="50" t="s">
        <v>869</v>
      </c>
      <c r="D714" cm="1">
        <f t="array" ref="D714">_xlfn.IFS([1]original_ver!D374="Participant",1,[1]original_ver!D374="Non-Participant",0,[1]original_ver!D374="","")</f>
        <v>0</v>
      </c>
      <c r="E714" s="15">
        <v>2</v>
      </c>
      <c r="F714" s="17" cm="1">
        <f t="array" ref="F714">_xlfn.IFS([1]original_ver!F374="ชาย",1,[1]original_ver!F374="หญิง",0,[1]original_ver!F374="","")</f>
        <v>0</v>
      </c>
      <c r="G714" s="15">
        <v>38</v>
      </c>
      <c r="H714" s="17" cm="1">
        <f t="array" ref="H714">_xlfn.IFS([1]original_ver!H374="ไม่มีการศึกษา",0,[1]original_ver!H374="ประถมศึกษา",1,[1]original_ver!H374="มัธยมศึกษาตอนต้น",2,[1]original_ver!H374="มัธยมศึกษาตอนปลาย",3,[1]original_ver!H374="อนุปริญญา (ปวช., ปวส., ฝึกหัดครู)",4,[1]original_ver!H374="ปริญญาตรี",5,[1]original_ver!H374="สูงกว่าปริญญาตรี",6,[1]original_ver!H374="","")</f>
        <v>5</v>
      </c>
      <c r="I714" s="17" cm="1">
        <f t="array" ref="I714">_xlfn.IFS([1]original_ver!I374="โสด",1,[1]original_ver!I374="สมรส/อยู่ด้วยกัน",2,[1]original_ver!I374="หย่าร้าง/แยกกันอยู่",3,[1]original_ver!I374="หม้าย",4,[1]original_ver!I374="","")</f>
        <v>2</v>
      </c>
      <c r="J714" s="15">
        <v>4</v>
      </c>
      <c r="K714" s="15">
        <v>5</v>
      </c>
      <c r="L714" s="17" cm="1">
        <f t="array" ref="L714">_xlfn.IFS([1]original_ver!L374="ใช่",1,[1]original_ver!L374="ไม่ใช่",0,[1]original_ver!L374="","")</f>
        <v>0</v>
      </c>
      <c r="M714" s="17" cm="1">
        <f t="array" ref="M714">_xlfn.IFS([1]original_ver!M374="กู้ยืม",1,[1]original_ver!M374="ไม่กู้ยืม",0,[1]original_ver!M374="","")</f>
        <v>1</v>
      </c>
      <c r="N714" s="17">
        <f>IF($O714&gt;1, 1,0)</f>
        <v>0</v>
      </c>
      <c r="O714" s="23">
        <v>0</v>
      </c>
      <c r="P714" s="17" cm="1">
        <f t="array" ref="P714">_xlfn.IFS([1]original_ver!O374="ใช่",1,[1]original_ver!O374="ไม่ใช่",0,[1]original_ver!O374="","")</f>
        <v>1</v>
      </c>
      <c r="Q714" s="17"/>
      <c r="R714" s="17">
        <v>8</v>
      </c>
      <c r="S714" s="17">
        <v>4</v>
      </c>
      <c r="T714" s="17">
        <v>0.5</v>
      </c>
      <c r="U714" s="17">
        <v>1000</v>
      </c>
      <c r="V714" s="17">
        <v>16</v>
      </c>
      <c r="W714" s="22">
        <f>$U714/$T714</f>
        <v>2000</v>
      </c>
      <c r="X714" s="48"/>
      <c r="Y714" s="48"/>
      <c r="Z714" s="48"/>
      <c r="AA714" s="48"/>
      <c r="AB714" s="48"/>
      <c r="AC714" s="48">
        <f t="shared" si="61"/>
        <v>1000</v>
      </c>
      <c r="AD714">
        <f t="shared" si="63"/>
        <v>2000</v>
      </c>
      <c r="AE714" s="17">
        <v>8</v>
      </c>
      <c r="AF714" s="17">
        <v>4</v>
      </c>
      <c r="AG714" s="17">
        <v>0.5</v>
      </c>
      <c r="AH714" s="17">
        <v>1000</v>
      </c>
      <c r="AI714" s="17">
        <v>15</v>
      </c>
      <c r="AJ714" s="27">
        <f>$AH714/$AG714</f>
        <v>2000</v>
      </c>
      <c r="AK714" s="48"/>
      <c r="AL714" s="48"/>
      <c r="AM714" s="48"/>
      <c r="AN714" s="48"/>
      <c r="AO714" s="48"/>
      <c r="AP714" s="149">
        <f t="shared" si="64"/>
        <v>1000</v>
      </c>
      <c r="AQ714" s="149">
        <f t="shared" si="62"/>
        <v>2000</v>
      </c>
      <c r="AR714" s="17">
        <v>7</v>
      </c>
      <c r="AS714" s="17">
        <v>1</v>
      </c>
      <c r="AT714" s="17">
        <v>0.2</v>
      </c>
      <c r="AU714" s="17">
        <v>1000</v>
      </c>
      <c r="AV714" s="17">
        <v>75</v>
      </c>
      <c r="AW714" s="17">
        <f>$AU714/$AT714</f>
        <v>5000</v>
      </c>
      <c r="AX714" s="48"/>
      <c r="AY714" s="48"/>
      <c r="AZ714" s="48"/>
      <c r="BA714" s="48"/>
      <c r="BB714" s="48"/>
      <c r="BC714" s="48">
        <f>$AU714+$AZ714</f>
        <v>1000</v>
      </c>
      <c r="BD714" s="48">
        <f>$BC714/$AT714</f>
        <v>5000</v>
      </c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P714" s="48"/>
      <c r="BQ714" s="48"/>
      <c r="BR714" s="48"/>
      <c r="BS714" s="48"/>
      <c r="BT714" s="48"/>
      <c r="BU714" s="48"/>
      <c r="BV714" s="48"/>
      <c r="BW714" s="17"/>
      <c r="BX714" s="48"/>
      <c r="BY714" s="48"/>
      <c r="BZ714" s="48"/>
      <c r="CA714" s="48"/>
      <c r="CB714" s="48"/>
      <c r="CC714" s="48"/>
      <c r="CD714" s="49">
        <v>1.5</v>
      </c>
      <c r="CE714" s="49">
        <v>1.6666666666666667</v>
      </c>
      <c r="CF714" s="49">
        <v>1</v>
      </c>
      <c r="CG714" s="49">
        <v>1</v>
      </c>
      <c r="CH714" s="49">
        <v>3</v>
      </c>
      <c r="CI714" s="153">
        <f t="shared" si="65"/>
        <v>1.6333333333333335</v>
      </c>
      <c r="CJ714" s="17">
        <v>1</v>
      </c>
      <c r="CK714" cm="1">
        <f t="array" ref="CK714">_xlfn.IFS([1]original_ver!CH374="จากการเข้าร่วมกิจกรรมอบรม ที่จัดโดยโครงการเกษตรกรปราดเปรื่อง (Smart Farmer)",1,[1]original_ver!CH374="จากการเข้าร่วมกิจกรรมอบรม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ๆ",3,[1]original_ver!CH374="จากการเรียนรู้ผ่านประสบการณ์ของผู้อื่น ได้แก่ เพื่อนบ้าน พี่น้อง เพื่อน และญาติ เป็นต้น",4,[1]original_ver!CH374="ไม่ได้เข้าร่วมกิจกรรมอบรมหรือเรียนรู้ใด ๆ (ข้ามไปข้อ 33)",5)</f>
        <v>2</v>
      </c>
      <c r="CL714" s="15" cm="1">
        <f t="array" ref="CL714">_xlfn.IFS([1]original_ver!CJ374="ความรู้ทางการเกษตรและการใช้เทคโนโลยีสำหรับการผลิตในฟาร์ม",1,[1]original_ver!CJ374="การวางแผนและจัดการฟาร์ม เช่น การเก็บเกี่ยว การเงิน และการวางแผนทางการตลาด",2,[1]original_ver!CJ374="การเป็นผู้ประกอบการทางการเกษตร",3,[1]original_ver!CJ374="การเพิ่มมูลค่าผลผลิต และการแปรรูปผลผลิต (รวมถึงการพัฒนาคุณภาพผลผลิต)",4,[1]original_ver!CJ374="","")</f>
        <v>1</v>
      </c>
      <c r="CM714" s="17">
        <v>4</v>
      </c>
      <c r="CN714" s="17">
        <v>1</v>
      </c>
      <c r="CO714" s="15" cm="1">
        <f t="array" ref="CO714">_xlfn.IFS([1]original_ver!CN374="ความรู้ทางการเกษตรและการใช้เทคโนโลยีสำหรับการผลิตในฟาร์ม",1,[1]original_ver!CN374="การวางแผนและจัดการฟาร์ม เช่น การเก็บเกี่ยว การเงิน และการวางแผนทางการตลาด",2,[1]original_ver!CN374="การเป็นผู้ประกอบการทางการเกษตร",3,[1]original_ver!CN374="การเพิ่มมูลค่าผลผลิต และการแปรรูปผลผลิต (รวมถึงการพัฒนาคุณภาพผลผลิต)",4,[1]original_ver!CN374="","")</f>
        <v>4</v>
      </c>
      <c r="CP714" s="17">
        <v>1</v>
      </c>
      <c r="CQ714" s="17">
        <v>1</v>
      </c>
      <c r="CR714" s="15" cm="1">
        <f t="array" ref="CR714">_xlfn.IFS([1]original_ver!CR374="ประยุกต์",1,[1]original_ver!CR374="ไม่ประยุกต์",0,[1]original_ver!CR374="","")</f>
        <v>1</v>
      </c>
      <c r="CS714" s="15" cm="1">
        <f t="array" ref="CS714">_xlfn.IFS([1]original_ver!CS374="ประยุกต์",1,[1]original_ver!CS374="ไม่ประยุกต์",0,[1]original_ver!CS374="","")</f>
        <v>1</v>
      </c>
      <c r="CT714" s="48"/>
      <c r="CU714" s="15" cm="1">
        <f t="array" ref="CU714">_xlfn.IFS([1]original_ver!CV374="ประยุกต์",1,[1]original_ver!CV374="ไม่ประยุกต์",0,[1]original_ver!CV374="","")</f>
        <v>1</v>
      </c>
      <c r="CV714" s="48"/>
      <c r="CW714" s="15" cm="1">
        <f t="array" ref="CW714">_xlfn.IFS([1]original_ver!CY374="ประยุกต์",1,[1]original_ver!CY374="ไม่ประยุกต์",0,[1]original_ver!CY374="","")</f>
        <v>1</v>
      </c>
      <c r="CX714" s="48"/>
      <c r="CY714" s="15" cm="1">
        <f t="array" ref="CY714">_xlfn.IFS([1]original_ver!DB374="ประยุกต์",1,[1]original_ver!DB374="ไม่ประยุกต์",0,[1]original_ver!DB374="","")</f>
        <v>1</v>
      </c>
      <c r="CZ714" s="48"/>
      <c r="DA714" s="48"/>
      <c r="DB714" s="48"/>
      <c r="DC714" s="48"/>
      <c r="DD714" s="48"/>
      <c r="DE714" s="48"/>
      <c r="DF714" s="48"/>
      <c r="DG714" s="48"/>
      <c r="DH714" s="48"/>
      <c r="DI714" s="17">
        <v>2</v>
      </c>
      <c r="DJ714" s="17">
        <v>2</v>
      </c>
      <c r="DK714" s="17">
        <v>3</v>
      </c>
      <c r="DL714" s="17">
        <v>2</v>
      </c>
      <c r="DM714" s="17">
        <v>1</v>
      </c>
      <c r="DN714" s="17">
        <v>2</v>
      </c>
      <c r="DO714" s="48"/>
      <c r="DP714" s="48"/>
      <c r="DQ714" s="48"/>
      <c r="DR714" s="48"/>
      <c r="DS714" s="49">
        <v>4.8</v>
      </c>
      <c r="DT714" s="49">
        <v>4</v>
      </c>
      <c r="DU714" s="17">
        <v>5</v>
      </c>
      <c r="DV714" s="49">
        <v>4</v>
      </c>
      <c r="DW714" s="49">
        <v>4.333333333333333</v>
      </c>
      <c r="DX714" s="49">
        <v>3.25</v>
      </c>
      <c r="DY714" s="153"/>
      <c r="DZ714" s="25">
        <v>4.8</v>
      </c>
      <c r="EA714" s="25">
        <v>4</v>
      </c>
      <c r="EB714" s="25">
        <v>5</v>
      </c>
      <c r="EC714" s="25">
        <v>4</v>
      </c>
      <c r="ED714" s="25">
        <v>4.333333333333333</v>
      </c>
      <c r="EE714">
        <v>3.25</v>
      </c>
    </row>
    <row r="715" spans="1:135" x14ac:dyDescent="0.2">
      <c r="A715">
        <v>357</v>
      </c>
      <c r="AC715">
        <f t="shared" si="61"/>
        <v>0</v>
      </c>
      <c r="AD715" t="e">
        <f t="shared" si="63"/>
        <v>#DIV/0!</v>
      </c>
      <c r="AP715" s="148">
        <f t="shared" si="64"/>
        <v>0</v>
      </c>
      <c r="AQ715" s="148" t="e">
        <f t="shared" si="62"/>
        <v>#DIV/0!</v>
      </c>
      <c r="CI715" s="148" t="e">
        <f t="shared" si="65"/>
        <v>#DIV/0!</v>
      </c>
    </row>
    <row r="716" spans="1:135" x14ac:dyDescent="0.2">
      <c r="A716">
        <v>358</v>
      </c>
      <c r="B716" s="15">
        <v>1201</v>
      </c>
      <c r="C716" s="60" t="s">
        <v>870</v>
      </c>
      <c r="D716" cm="1">
        <f t="array" ref="D716">_xlfn.IFS([1]original_ver!D375="Participant",1,[1]original_ver!D375="Non-Participant",0,[1]original_ver!D375="","")</f>
        <v>0</v>
      </c>
      <c r="E716" s="15">
        <v>3</v>
      </c>
      <c r="F716" s="17" cm="1">
        <f t="array" ref="F716">_xlfn.IFS([1]original_ver!F375="ชาย",1,[1]original_ver!F375="หญิง",0,[1]original_ver!F375="","")</f>
        <v>1</v>
      </c>
      <c r="G716" s="15">
        <v>57</v>
      </c>
      <c r="H716" s="17" cm="1">
        <f t="array" ref="H716">_xlfn.IFS([1]original_ver!H375="ไม่มีการศึกษา",0,[1]original_ver!H375="ประถมศึกษา",1,[1]original_ver!H375="มัธยมศึกษาตอนต้น",2,[1]original_ver!H375="มัธยมศึกษาตอนปลาย",3,[1]original_ver!H375="อนุปริญญา (ปวช., ปวส., ฝึกหัดครู)",4,[1]original_ver!H375="ปริญญาตรี",5,[1]original_ver!H375="สูงกว่าปริญญาตรี",6,[1]original_ver!H375="","")</f>
        <v>1</v>
      </c>
      <c r="I716" s="17" cm="1">
        <f t="array" ref="I716">_xlfn.IFS([1]original_ver!I375="โสด",1,[1]original_ver!I375="สมรส/อยู่ด้วยกัน",2,[1]original_ver!I375="หย่าร้าง/แยกกันอยู่",3,[1]original_ver!I375="หม้าย",4,[1]original_ver!I375="","")</f>
        <v>2</v>
      </c>
      <c r="K716" s="15">
        <v>15</v>
      </c>
      <c r="L716" s="17" cm="1">
        <f t="array" ref="L716">_xlfn.IFS([1]original_ver!L375="ใช่",1,[1]original_ver!L375="ไม่ใช่",0,[1]original_ver!L375="","")</f>
        <v>0</v>
      </c>
      <c r="M716" s="17" cm="1">
        <f t="array" ref="M716">_xlfn.IFS([1]original_ver!M375="กู้ยืม",1,[1]original_ver!M375="ไม่กู้ยืม",0,[1]original_ver!M375="","")</f>
        <v>1</v>
      </c>
      <c r="N716" s="17">
        <f>IF($O716&gt;1, 1,0)</f>
        <v>0</v>
      </c>
      <c r="O716" s="26"/>
      <c r="P716" s="17" cm="1">
        <f t="array" ref="P716">_xlfn.IFS([1]original_ver!O375="ใช่",1,[1]original_ver!O375="ไม่ใช่",0,[1]original_ver!O375="","")</f>
        <v>0</v>
      </c>
      <c r="Q716" s="17"/>
      <c r="R716" s="17">
        <v>1</v>
      </c>
      <c r="S716" s="17">
        <v>1</v>
      </c>
      <c r="T716" s="17">
        <v>12</v>
      </c>
      <c r="U716" s="17">
        <v>2000</v>
      </c>
      <c r="V716" s="53">
        <v>12</v>
      </c>
      <c r="W716" s="20">
        <f>$U716/$T716</f>
        <v>166.66666666666666</v>
      </c>
      <c r="X716" s="48"/>
      <c r="Y716" s="48"/>
      <c r="Z716" s="48"/>
      <c r="AA716" s="48"/>
      <c r="AB716" s="48"/>
      <c r="AC716" s="48">
        <f t="shared" si="61"/>
        <v>2000</v>
      </c>
      <c r="AD716">
        <f t="shared" si="63"/>
        <v>166.66666666666666</v>
      </c>
      <c r="AE716" s="17">
        <v>1</v>
      </c>
      <c r="AF716" s="17">
        <v>1</v>
      </c>
      <c r="AG716" s="17">
        <v>12</v>
      </c>
      <c r="AH716" s="17">
        <v>800</v>
      </c>
      <c r="AI716" s="18">
        <v>12</v>
      </c>
      <c r="AJ716" s="27">
        <f>$AH716/$AG716</f>
        <v>66.666666666666671</v>
      </c>
      <c r="AK716" s="48"/>
      <c r="AL716" s="48"/>
      <c r="AM716" s="48"/>
      <c r="AN716" s="48"/>
      <c r="AO716" s="48"/>
      <c r="AP716" s="149">
        <f t="shared" si="64"/>
        <v>800</v>
      </c>
      <c r="AQ716" s="149">
        <f t="shared" si="62"/>
        <v>66.666666666666671</v>
      </c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9">
        <v>3</v>
      </c>
      <c r="CE716" s="49">
        <v>2</v>
      </c>
      <c r="CF716" s="49">
        <v>2.6666666666666665</v>
      </c>
      <c r="CG716" s="49">
        <v>2</v>
      </c>
      <c r="CH716" s="49">
        <v>4</v>
      </c>
      <c r="CI716" s="153">
        <f t="shared" si="65"/>
        <v>2.7333333333333334</v>
      </c>
      <c r="CJ716" s="17">
        <v>3</v>
      </c>
      <c r="CK716" cm="1">
        <f t="array" ref="CK716">_xlfn.IFS([1]original_ver!CH375="จากการเข้าร่วมกิจกรรมอบรม ที่จัดโดยโครงการเกษตรกรปราดเปรื่อง (Smart Farmer)",1,[1]original_ver!CH375="จากการเข้าร่วมกิจกรรมอบรม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ๆ",3,[1]original_ver!CH375="จากการเรียนรู้ผ่านประสบการณ์ของผู้อื่น ได้แก่ เพื่อนบ้าน พี่น้อง เพื่อน และญาติ เป็นต้น",4,[1]original_ver!CH375="ไม่ได้เข้าร่วมกิจกรรมอบรมหรือเรียนรู้ใด ๆ (ข้ามไปข้อ 33)",5)</f>
        <v>5</v>
      </c>
      <c r="CL716" s="15" t="str" cm="1">
        <f t="array" ref="CL716">_xlfn.IFS([1]original_ver!CJ375="ความรู้ทางการเกษตรและการใช้เทคโนโลยีสำหรับการผลิตในฟาร์ม",1,[1]original_ver!CJ375="การวางแผนและจัดการฟาร์ม เช่น การเก็บเกี่ยว การเงิน และการวางแผนทางการตลาด",2,[1]original_ver!CJ375="การเป็นผู้ประกอบการทางการเกษตร",3,[1]original_ver!CJ375="การเพิ่มมูลค่าผลผลิต และการแปรรูปผลผลิต (รวมถึงการพัฒนาคุณภาพผลผลิต)",4,[1]original_ver!CJ375="","")</f>
        <v/>
      </c>
      <c r="CM716" s="48"/>
      <c r="CN716" s="48"/>
      <c r="CO716" s="15" t="str" cm="1">
        <f t="array" ref="CO716">_xlfn.IFS([1]original_ver!CN375="ความรู้ทางการเกษตรและการใช้เทคโนโลยีสำหรับการผลิตในฟาร์ม",1,[1]original_ver!CN375="การวางแผนและจัดการฟาร์ม เช่น การเก็บเกี่ยว การเงิน และการวางแผนทางการตลาด",2,[1]original_ver!CN375="การเป็นผู้ประกอบการทางการเกษตร",3,[1]original_ver!CN375="การเพิ่มมูลค่าผลผลิต และการแปรรูปผลผลิต (รวมถึงการพัฒนาคุณภาพผลผลิต)",4,[1]original_ver!CN375="","")</f>
        <v/>
      </c>
      <c r="CP716" s="48"/>
      <c r="CQ716" s="48"/>
      <c r="CR716" s="15" t="str" cm="1">
        <f t="array" ref="CR716">_xlfn.IFS([1]original_ver!CR375="ประยุกต์",1,[1]original_ver!CR375="ไม่ประยุกต์",0,[1]original_ver!CR375="","")</f>
        <v/>
      </c>
      <c r="CS716" s="15" t="str" cm="1">
        <f t="array" ref="CS716">_xlfn.IFS([1]original_ver!CS375="ประยุกต์",1,[1]original_ver!CS375="ไม่ประยุกต์",0,[1]original_ver!CS375="","")</f>
        <v/>
      </c>
      <c r="CT716" s="48"/>
      <c r="CU716" s="15" t="str" cm="1">
        <f t="array" ref="CU716">_xlfn.IFS([1]original_ver!CV375="ประยุกต์",1,[1]original_ver!CV375="ไม่ประยุกต์",0,[1]original_ver!CV375="","")</f>
        <v/>
      </c>
      <c r="CV716" s="48"/>
      <c r="CW716" s="15" t="str" cm="1">
        <f t="array" ref="CW716">_xlfn.IFS([1]original_ver!CY375="ประยุกต์",1,[1]original_ver!CY375="ไม่ประยุกต์",0,[1]original_ver!CY375="","")</f>
        <v/>
      </c>
      <c r="CX716" s="48"/>
      <c r="CY716" s="15" t="str" cm="1">
        <f t="array" ref="CY716">_xlfn.IFS([1]original_ver!DB375="ประยุกต์",1,[1]original_ver!DB375="ไม่ประยุกต์",0,[1]original_ver!DB375="","")</f>
        <v/>
      </c>
      <c r="CZ716" s="48"/>
      <c r="DA716" s="48"/>
      <c r="DB716" s="48"/>
      <c r="DC716" s="48"/>
      <c r="DD716" s="48"/>
      <c r="DE716" s="48"/>
      <c r="DF716" s="48"/>
      <c r="DG716" s="17">
        <v>1</v>
      </c>
      <c r="DH716" s="17">
        <v>1</v>
      </c>
      <c r="DI716" s="17">
        <v>1</v>
      </c>
      <c r="DJ716" s="17">
        <v>1</v>
      </c>
      <c r="DK716" s="17">
        <v>3</v>
      </c>
      <c r="DL716" s="17">
        <v>1</v>
      </c>
      <c r="DM716" s="17">
        <v>3</v>
      </c>
      <c r="DN716" s="17">
        <v>1</v>
      </c>
      <c r="DO716" s="48"/>
      <c r="DP716" s="48"/>
      <c r="DQ716" s="48"/>
      <c r="DR716" s="48"/>
      <c r="DS716" s="49">
        <v>3.2</v>
      </c>
      <c r="DT716" s="49">
        <v>2.6666666666666665</v>
      </c>
      <c r="DU716" s="17">
        <v>3</v>
      </c>
      <c r="DV716" s="49">
        <v>3</v>
      </c>
      <c r="DW716" s="49">
        <v>2</v>
      </c>
      <c r="DX716" s="49">
        <v>2</v>
      </c>
      <c r="DY716" s="153"/>
      <c r="DZ716" s="25">
        <v>3.2</v>
      </c>
      <c r="EA716" s="25">
        <v>3</v>
      </c>
      <c r="EB716" s="25">
        <v>4</v>
      </c>
      <c r="EC716" s="25">
        <v>3.4</v>
      </c>
      <c r="ED716" s="25">
        <v>2.6666666666666665</v>
      </c>
      <c r="EE716">
        <v>2.25</v>
      </c>
    </row>
    <row r="717" spans="1:135" x14ac:dyDescent="0.2">
      <c r="A717">
        <v>358</v>
      </c>
      <c r="AC717">
        <f t="shared" si="61"/>
        <v>0</v>
      </c>
      <c r="AD717" t="e">
        <f t="shared" si="63"/>
        <v>#DIV/0!</v>
      </c>
      <c r="AP717" s="148">
        <f t="shared" si="64"/>
        <v>0</v>
      </c>
      <c r="AQ717" s="148" t="e">
        <f t="shared" si="62"/>
        <v>#DIV/0!</v>
      </c>
      <c r="CI717" s="148" t="e">
        <f t="shared" si="65"/>
        <v>#DIV/0!</v>
      </c>
    </row>
    <row r="718" spans="1:135" x14ac:dyDescent="0.2">
      <c r="A718">
        <v>359</v>
      </c>
      <c r="B718" s="15">
        <v>1202</v>
      </c>
      <c r="C718" s="60" t="s">
        <v>871</v>
      </c>
      <c r="D718" cm="1">
        <f t="array" ref="D718">_xlfn.IFS([1]original_ver!D376="Participant",1,[1]original_ver!D376="Non-Participant",0,[1]original_ver!D376="","")</f>
        <v>1</v>
      </c>
      <c r="E718" s="15">
        <v>3</v>
      </c>
      <c r="F718" s="17" cm="1">
        <f t="array" ref="F718">_xlfn.IFS([1]original_ver!F376="ชาย",1,[1]original_ver!F376="หญิง",0,[1]original_ver!F376="","")</f>
        <v>0</v>
      </c>
      <c r="G718" s="15">
        <v>58</v>
      </c>
      <c r="H718" s="17" cm="1">
        <f t="array" ref="H718">_xlfn.IFS([1]original_ver!H376="ไม่มีการศึกษา",0,[1]original_ver!H376="ประถมศึกษา",1,[1]original_ver!H376="มัธยมศึกษาตอนต้น",2,[1]original_ver!H376="มัธยมศึกษาตอนปลาย",3,[1]original_ver!H376="อนุปริญญา (ปวช., ปวส., ฝึกหัดครู)",4,[1]original_ver!H376="ปริญญาตรี",5,[1]original_ver!H376="สูงกว่าปริญญาตรี",6,[1]original_ver!H376="","")</f>
        <v>2</v>
      </c>
      <c r="I718" s="17" cm="1">
        <f t="array" ref="I718">_xlfn.IFS([1]original_ver!I376="โสด",1,[1]original_ver!I376="สมรส/อยู่ด้วยกัน",2,[1]original_ver!I376="หย่าร้าง/แยกกันอยู่",3,[1]original_ver!I376="หม้าย",4,[1]original_ver!I376="","")</f>
        <v>2</v>
      </c>
      <c r="J718" s="15">
        <v>4</v>
      </c>
      <c r="K718" s="15">
        <v>35</v>
      </c>
      <c r="L718" s="17" cm="1">
        <f t="array" ref="L718">_xlfn.IFS([1]original_ver!L376="ใช่",1,[1]original_ver!L376="ไม่ใช่",0,[1]original_ver!L376="","")</f>
        <v>1</v>
      </c>
      <c r="M718" s="17" cm="1">
        <f t="array" ref="M718">_xlfn.IFS([1]original_ver!M376="กู้ยืม",1,[1]original_ver!M376="ไม่กู้ยืม",0,[1]original_ver!M376="","")</f>
        <v>1</v>
      </c>
      <c r="N718" s="17">
        <f>IF($O718&gt;1, 1,0)</f>
        <v>0</v>
      </c>
      <c r="O718" s="26"/>
      <c r="P718" s="17" cm="1">
        <f t="array" ref="P718">_xlfn.IFS([1]original_ver!O376="ใช่",1,[1]original_ver!O376="ไม่ใช่",0,[1]original_ver!O376="","")</f>
        <v>1</v>
      </c>
      <c r="Q718" s="17"/>
      <c r="R718" s="17">
        <v>1</v>
      </c>
      <c r="S718" s="17">
        <v>1</v>
      </c>
      <c r="T718" s="17">
        <v>10</v>
      </c>
      <c r="U718" s="17">
        <v>3000</v>
      </c>
      <c r="V718" s="53">
        <v>14</v>
      </c>
      <c r="W718" s="20">
        <f>$U718/$T718</f>
        <v>300</v>
      </c>
      <c r="X718" s="48"/>
      <c r="Y718" s="48"/>
      <c r="Z718" s="48"/>
      <c r="AA718" s="48"/>
      <c r="AB718" s="48"/>
      <c r="AC718" s="48">
        <f t="shared" si="61"/>
        <v>3000</v>
      </c>
      <c r="AD718">
        <f t="shared" si="63"/>
        <v>300</v>
      </c>
      <c r="AE718" s="17">
        <v>1</v>
      </c>
      <c r="AF718" s="17">
        <v>1</v>
      </c>
      <c r="AG718" s="17">
        <v>10</v>
      </c>
      <c r="AH718" s="17">
        <v>5000</v>
      </c>
      <c r="AI718" s="18">
        <v>14</v>
      </c>
      <c r="AJ718" s="27">
        <f>$AH718/$AG718</f>
        <v>500</v>
      </c>
      <c r="AK718" s="48"/>
      <c r="AL718" s="48"/>
      <c r="AM718" s="48"/>
      <c r="AN718" s="48"/>
      <c r="AO718" s="48"/>
      <c r="AP718" s="149">
        <f t="shared" si="64"/>
        <v>5000</v>
      </c>
      <c r="AQ718" s="149">
        <f t="shared" si="62"/>
        <v>500</v>
      </c>
      <c r="AR718" s="17">
        <v>3</v>
      </c>
      <c r="AS718" s="17">
        <v>1</v>
      </c>
      <c r="AT718" s="17">
        <v>50</v>
      </c>
      <c r="AU718" s="55">
        <v>605000</v>
      </c>
      <c r="AV718" s="17">
        <v>1300</v>
      </c>
      <c r="AW718" s="17">
        <f>$AU718/$AT718</f>
        <v>12100</v>
      </c>
      <c r="AX718" s="48"/>
      <c r="AY718" s="48"/>
      <c r="AZ718" s="48"/>
      <c r="BA718" s="48"/>
      <c r="BB718" s="48"/>
      <c r="BC718" s="48">
        <f>$AU718+$AZ718</f>
        <v>605000</v>
      </c>
      <c r="BD718" s="48">
        <f>$BC718/$AT718</f>
        <v>12100</v>
      </c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P718" s="48"/>
      <c r="BQ718" s="48"/>
      <c r="BR718" s="48"/>
      <c r="BS718" s="48"/>
      <c r="BT718" s="48"/>
      <c r="BU718" s="48"/>
      <c r="BV718" s="48"/>
      <c r="BW718" s="17"/>
      <c r="BX718" s="48"/>
      <c r="BY718" s="48"/>
      <c r="BZ718" s="48"/>
      <c r="CA718" s="48"/>
      <c r="CB718" s="48"/>
      <c r="CC718" s="48"/>
      <c r="CD718" s="49">
        <v>2.5</v>
      </c>
      <c r="CE718" s="49">
        <v>3</v>
      </c>
      <c r="CF718" s="49">
        <v>2.3333333333333335</v>
      </c>
      <c r="CG718" s="49">
        <v>2</v>
      </c>
      <c r="CH718" s="49">
        <v>2</v>
      </c>
      <c r="CI718" s="153">
        <f t="shared" si="65"/>
        <v>2.3666666666666667</v>
      </c>
      <c r="CJ718" s="17">
        <v>2</v>
      </c>
      <c r="CK718" cm="1">
        <f t="array" ref="CK718">_xlfn.IFS([1]original_ver!CH376="จากการเข้าร่วมกิจกรรมอบรม ที่จัดโดยโครงการเกษตรกรปราดเปรื่อง (Smart Farmer)",1,[1]original_ver!CH376="จากการเข้าร่วมกิจกรรมอบรม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ๆ",3,[1]original_ver!CH376="จากการเรียนรู้ผ่านประสบการณ์ของผู้อื่น ได้แก่ เพื่อนบ้าน พี่น้อง เพื่อน และญาติ เป็นต้น",4,[1]original_ver!CH376="ไม่ได้เข้าร่วมกิจกรรมอบรมหรือเรียนรู้ใด ๆ (ข้ามไปข้อ 33)",5)</f>
        <v>4</v>
      </c>
      <c r="CL718" s="15" cm="1">
        <f t="array" ref="CL718">_xlfn.IFS([1]original_ver!CJ376="ความรู้ทางการเกษตรและการใช้เทคโนโลยีสำหรับการผลิตในฟาร์ม",1,[1]original_ver!CJ376="การวางแผนและจัดการฟาร์ม เช่น การเก็บเกี่ยว การเงิน และการวางแผนทางการตลาด",2,[1]original_ver!CJ376="การเป็นผู้ประกอบการทางการเกษตร",3,[1]original_ver!CJ376="การเพิ่มมูลค่าผลผลิต และการแปรรูปผลผลิต (รวมถึงการพัฒนาคุณภาพผลผลิต)",4,[1]original_ver!CJ376="","")</f>
        <v>2</v>
      </c>
      <c r="CM718" s="17">
        <v>3</v>
      </c>
      <c r="CN718" s="17">
        <v>1</v>
      </c>
      <c r="CO718" s="15" cm="1">
        <f t="array" ref="CO718">_xlfn.IFS([1]original_ver!CN376="ความรู้ทางการเกษตรและการใช้เทคโนโลยีสำหรับการผลิตในฟาร์ม",1,[1]original_ver!CN376="การวางแผนและจัดการฟาร์ม เช่น การเก็บเกี่ยว การเงิน และการวางแผนทางการตลาด",2,[1]original_ver!CN376="การเป็นผู้ประกอบการทางการเกษตร",3,[1]original_ver!CN376="การเพิ่มมูลค่าผลผลิต และการแปรรูปผลผลิต (รวมถึงการพัฒนาคุณภาพผลผลิต)",4,[1]original_ver!CN376="","")</f>
        <v>3</v>
      </c>
      <c r="CP718" s="17">
        <v>1</v>
      </c>
      <c r="CQ718" s="17">
        <v>1</v>
      </c>
      <c r="CR718" s="15" cm="1">
        <f t="array" ref="CR718">_xlfn.IFS([1]original_ver!CR376="ประยุกต์",1,[1]original_ver!CR376="ไม่ประยุกต์",0,[1]original_ver!CR376="","")</f>
        <v>1</v>
      </c>
      <c r="CS718" s="15" cm="1">
        <f t="array" ref="CS718">_xlfn.IFS([1]original_ver!CS376="ประยุกต์",1,[1]original_ver!CS376="ไม่ประยุกต์",0,[1]original_ver!CS376="","")</f>
        <v>1</v>
      </c>
      <c r="CT718" s="48"/>
      <c r="CU718" s="15" cm="1">
        <f t="array" ref="CU718">_xlfn.IFS([1]original_ver!CV376="ประยุกต์",1,[1]original_ver!CV376="ไม่ประยุกต์",0,[1]original_ver!CV376="","")</f>
        <v>1</v>
      </c>
      <c r="CV718" s="48"/>
      <c r="CW718" s="15" cm="1">
        <f t="array" ref="CW718">_xlfn.IFS([1]original_ver!CY376="ประยุกต์",1,[1]original_ver!CY376="ไม่ประยุกต์",0,[1]original_ver!CY376="","")</f>
        <v>1</v>
      </c>
      <c r="CX718" s="48"/>
      <c r="CY718" s="15" cm="1">
        <f t="array" ref="CY718">_xlfn.IFS([1]original_ver!DB376="ประยุกต์",1,[1]original_ver!DB376="ไม่ประยุกต์",0,[1]original_ver!DB376="","")</f>
        <v>1</v>
      </c>
      <c r="CZ718" s="48"/>
      <c r="DA718" s="48"/>
      <c r="DB718" s="48"/>
      <c r="DC718" s="48"/>
      <c r="DD718" s="48"/>
      <c r="DE718" s="48"/>
      <c r="DF718" s="48"/>
      <c r="DG718" s="17">
        <v>1</v>
      </c>
      <c r="DH718" s="17">
        <v>1</v>
      </c>
      <c r="DI718" s="17">
        <v>2</v>
      </c>
      <c r="DJ718" s="17">
        <v>1</v>
      </c>
      <c r="DK718" s="17">
        <v>3</v>
      </c>
      <c r="DL718" s="17">
        <v>1</v>
      </c>
      <c r="DM718" s="17">
        <v>2</v>
      </c>
      <c r="DN718" s="17">
        <v>1</v>
      </c>
      <c r="DO718" s="48"/>
      <c r="DP718" s="48"/>
      <c r="DQ718" s="48"/>
      <c r="DR718" s="48"/>
      <c r="DS718" s="49">
        <v>3.8</v>
      </c>
      <c r="DT718" s="49">
        <v>2.6666666666666665</v>
      </c>
      <c r="DU718" s="17">
        <v>2.75</v>
      </c>
      <c r="DV718" s="49">
        <v>2.8</v>
      </c>
      <c r="DW718" s="49">
        <v>3</v>
      </c>
      <c r="DX718" s="49">
        <v>2.5</v>
      </c>
      <c r="DY718" s="153"/>
      <c r="DZ718" s="25">
        <v>4</v>
      </c>
      <c r="EA718" s="25">
        <v>3.3333333333333335</v>
      </c>
      <c r="EB718" s="25">
        <v>3</v>
      </c>
      <c r="EC718" s="25">
        <v>3.4</v>
      </c>
      <c r="ED718" s="25">
        <v>3</v>
      </c>
      <c r="EE718">
        <v>2.5</v>
      </c>
    </row>
    <row r="719" spans="1:135" x14ac:dyDescent="0.2">
      <c r="A719">
        <v>359</v>
      </c>
      <c r="AC719">
        <f t="shared" si="61"/>
        <v>0</v>
      </c>
      <c r="AD719" t="e">
        <f t="shared" si="63"/>
        <v>#DIV/0!</v>
      </c>
      <c r="AP719" s="148">
        <f t="shared" si="64"/>
        <v>0</v>
      </c>
      <c r="AQ719" s="148" t="e">
        <f t="shared" si="62"/>
        <v>#DIV/0!</v>
      </c>
      <c r="CI719" s="148" t="e">
        <f t="shared" si="65"/>
        <v>#DIV/0!</v>
      </c>
    </row>
    <row r="720" spans="1:135" x14ac:dyDescent="0.2">
      <c r="A720">
        <v>360</v>
      </c>
      <c r="B720" s="15">
        <v>1203</v>
      </c>
      <c r="C720" s="60" t="s">
        <v>872</v>
      </c>
      <c r="D720" cm="1">
        <f t="array" ref="D720">_xlfn.IFS([1]original_ver!D377="Participant",1,[1]original_ver!D377="Non-Participant",0,[1]original_ver!D377="","")</f>
        <v>0</v>
      </c>
      <c r="E720" s="15">
        <v>3</v>
      </c>
      <c r="F720" s="17" cm="1">
        <f t="array" ref="F720">_xlfn.IFS([1]original_ver!F377="ชาย",1,[1]original_ver!F377="หญิง",0,[1]original_ver!F377="","")</f>
        <v>1</v>
      </c>
      <c r="G720" s="15">
        <v>60</v>
      </c>
      <c r="H720" s="17" cm="1">
        <f t="array" ref="H720">_xlfn.IFS([1]original_ver!H377="ไม่มีการศึกษา",0,[1]original_ver!H377="ประถมศึกษา",1,[1]original_ver!H377="มัธยมศึกษาตอนต้น",2,[1]original_ver!H377="มัธยมศึกษาตอนปลาย",3,[1]original_ver!H377="อนุปริญญา (ปวช., ปวส., ฝึกหัดครู)",4,[1]original_ver!H377="ปริญญาตรี",5,[1]original_ver!H377="สูงกว่าปริญญาตรี",6,[1]original_ver!H377="","")</f>
        <v>1</v>
      </c>
      <c r="I720" s="17" cm="1">
        <f t="array" ref="I720">_xlfn.IFS([1]original_ver!I377="โสด",1,[1]original_ver!I377="สมรส/อยู่ด้วยกัน",2,[1]original_ver!I377="หย่าร้าง/แยกกันอยู่",3,[1]original_ver!I377="หม้าย",4,[1]original_ver!I377="","")</f>
        <v>2</v>
      </c>
      <c r="J720" s="15">
        <v>4</v>
      </c>
      <c r="K720" s="15">
        <v>35</v>
      </c>
      <c r="L720" s="17" cm="1">
        <f t="array" ref="L720">_xlfn.IFS([1]original_ver!L377="ใช่",1,[1]original_ver!L377="ไม่ใช่",0,[1]original_ver!L377="","")</f>
        <v>0</v>
      </c>
      <c r="M720" s="17" cm="1">
        <f t="array" ref="M720">_xlfn.IFS([1]original_ver!M377="กู้ยืม",1,[1]original_ver!M377="ไม่กู้ยืม",0,[1]original_ver!M377="","")</f>
        <v>1</v>
      </c>
      <c r="N720" s="17">
        <f>IF($O720&gt;1, 1,0)</f>
        <v>1</v>
      </c>
      <c r="O720" s="54">
        <v>150000</v>
      </c>
      <c r="P720" s="17" cm="1">
        <f t="array" ref="P720">_xlfn.IFS([1]original_ver!O377="ใช่",1,[1]original_ver!O377="ไม่ใช่",0,[1]original_ver!O377="","")</f>
        <v>1</v>
      </c>
      <c r="Q720" s="17"/>
      <c r="R720" s="17">
        <v>1</v>
      </c>
      <c r="S720" s="17">
        <v>1</v>
      </c>
      <c r="T720" s="17">
        <v>80</v>
      </c>
      <c r="U720" s="17">
        <v>3000</v>
      </c>
      <c r="V720" s="53">
        <v>2</v>
      </c>
      <c r="W720" s="20">
        <f>$U720/$T720</f>
        <v>37.5</v>
      </c>
      <c r="X720" s="48"/>
      <c r="Y720" s="48"/>
      <c r="Z720" s="48"/>
      <c r="AA720" s="48"/>
      <c r="AB720" s="48"/>
      <c r="AC720" s="48">
        <f t="shared" si="61"/>
        <v>3000</v>
      </c>
      <c r="AD720">
        <f t="shared" si="63"/>
        <v>37.5</v>
      </c>
      <c r="AE720" s="17">
        <v>1</v>
      </c>
      <c r="AF720" s="17">
        <v>1</v>
      </c>
      <c r="AG720" s="17">
        <v>80</v>
      </c>
      <c r="AH720" s="17">
        <v>1000</v>
      </c>
      <c r="AI720" s="18">
        <v>2</v>
      </c>
      <c r="AJ720" s="27">
        <f>$AH720/$AG720</f>
        <v>12.5</v>
      </c>
      <c r="AK720" s="48"/>
      <c r="AL720" s="48"/>
      <c r="AM720" s="48"/>
      <c r="AN720" s="48"/>
      <c r="AO720" s="48"/>
      <c r="AP720" s="149">
        <f t="shared" si="64"/>
        <v>1000</v>
      </c>
      <c r="AQ720" s="149">
        <f t="shared" si="62"/>
        <v>12.5</v>
      </c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9">
        <v>3.5</v>
      </c>
      <c r="CE720" s="49">
        <v>2</v>
      </c>
      <c r="CF720" s="49">
        <v>2</v>
      </c>
      <c r="CG720" s="49">
        <v>3.5</v>
      </c>
      <c r="CH720" s="49">
        <v>2</v>
      </c>
      <c r="CI720" s="153">
        <f t="shared" si="65"/>
        <v>2.6</v>
      </c>
      <c r="CJ720" s="17">
        <v>5</v>
      </c>
      <c r="CK720" cm="1">
        <f t="array" ref="CK720">_xlfn.IFS([1]original_ver!CH377="จากการเข้าร่วมกิจกรรมอบรม ที่จัดโดยโครงการเกษตรกรปราดเปรื่อง (Smart Farmer)",1,[1]original_ver!CH377="จากการเข้าร่วมกิจกรรมอบรม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ๆ",3,[1]original_ver!CH377="จากการเรียนรู้ผ่านประสบการณ์ของผู้อื่น ได้แก่ เพื่อนบ้าน พี่น้อง เพื่อน และญาติ เป็นต้น",4,[1]original_ver!CH377="ไม่ได้เข้าร่วมกิจกรรมอบรมหรือเรียนรู้ใด ๆ (ข้ามไปข้อ 33)",5)</f>
        <v>5</v>
      </c>
      <c r="CL720" s="15" t="str" cm="1">
        <f t="array" ref="CL720">_xlfn.IFS([1]original_ver!CJ377="ความรู้ทางการเกษตรและการใช้เทคโนโลยีสำหรับการผลิตในฟาร์ม",1,[1]original_ver!CJ377="การวางแผนและจัดการฟาร์ม เช่น การเก็บเกี่ยว การเงิน และการวางแผนทางการตลาด",2,[1]original_ver!CJ377="การเป็นผู้ประกอบการทางการเกษตร",3,[1]original_ver!CJ377="การเพิ่มมูลค่าผลผลิต และการแปรรูปผลผลิต (รวมถึงการพัฒนาคุณภาพผลผลิต)",4,[1]original_ver!CJ377="","")</f>
        <v/>
      </c>
      <c r="CM720" s="48"/>
      <c r="CN720" s="48"/>
      <c r="CO720" s="15" t="str" cm="1">
        <f t="array" ref="CO720">_xlfn.IFS([1]original_ver!CN377="ความรู้ทางการเกษตรและการใช้เทคโนโลยีสำหรับการผลิตในฟาร์ม",1,[1]original_ver!CN377="การวางแผนและจัดการฟาร์ม เช่น การเก็บเกี่ยว การเงิน และการวางแผนทางการตลาด",2,[1]original_ver!CN377="การเป็นผู้ประกอบการทางการเกษตร",3,[1]original_ver!CN377="การเพิ่มมูลค่าผลผลิต และการแปรรูปผลผลิต (รวมถึงการพัฒนาคุณภาพผลผลิต)",4,[1]original_ver!CN377="","")</f>
        <v/>
      </c>
      <c r="CP720" s="48"/>
      <c r="CQ720" s="48"/>
      <c r="CR720" s="15" t="str" cm="1">
        <f t="array" ref="CR720">_xlfn.IFS([1]original_ver!CR377="ประยุกต์",1,[1]original_ver!CR377="ไม่ประยุกต์",0,[1]original_ver!CR377="","")</f>
        <v/>
      </c>
      <c r="CS720" s="15" t="str" cm="1">
        <f t="array" ref="CS720">_xlfn.IFS([1]original_ver!CS377="ประยุกต์",1,[1]original_ver!CS377="ไม่ประยุกต์",0,[1]original_ver!CS377="","")</f>
        <v/>
      </c>
      <c r="CT720" s="48"/>
      <c r="CU720" s="15" t="str" cm="1">
        <f t="array" ref="CU720">_xlfn.IFS([1]original_ver!CV377="ประยุกต์",1,[1]original_ver!CV377="ไม่ประยุกต์",0,[1]original_ver!CV377="","")</f>
        <v/>
      </c>
      <c r="CV720" s="48"/>
      <c r="CW720" s="15" t="str" cm="1">
        <f t="array" ref="CW720">_xlfn.IFS([1]original_ver!CY377="ประยุกต์",1,[1]original_ver!CY377="ไม่ประยุกต์",0,[1]original_ver!CY377="","")</f>
        <v/>
      </c>
      <c r="CX720" s="48"/>
      <c r="CY720" s="15" t="str" cm="1">
        <f t="array" ref="CY720">_xlfn.IFS([1]original_ver!DB377="ประยุกต์",1,[1]original_ver!DB377="ไม่ประยุกต์",0,[1]original_ver!DB377="","")</f>
        <v/>
      </c>
      <c r="CZ720" s="48"/>
      <c r="DA720" s="48"/>
      <c r="DB720" s="48"/>
      <c r="DC720" s="48"/>
      <c r="DD720" s="48"/>
      <c r="DE720" s="48"/>
      <c r="DF720" s="48"/>
      <c r="DG720" s="17">
        <v>2</v>
      </c>
      <c r="DH720" s="17">
        <v>1</v>
      </c>
      <c r="DI720" s="17">
        <v>1</v>
      </c>
      <c r="DJ720" s="17">
        <v>1</v>
      </c>
      <c r="DK720" s="17">
        <v>2</v>
      </c>
      <c r="DL720" s="17">
        <v>1</v>
      </c>
      <c r="DM720" s="17">
        <v>2</v>
      </c>
      <c r="DN720" s="17">
        <v>1</v>
      </c>
      <c r="DO720" s="48"/>
      <c r="DP720" s="48"/>
      <c r="DQ720" s="48"/>
      <c r="DR720" s="48"/>
      <c r="DS720" s="49">
        <v>3.4</v>
      </c>
      <c r="DT720" s="49">
        <v>2.3333333333333335</v>
      </c>
      <c r="DU720" s="17">
        <v>1.75</v>
      </c>
      <c r="DV720" s="49">
        <v>2.6</v>
      </c>
      <c r="DW720" s="49">
        <v>2</v>
      </c>
      <c r="DX720" s="49">
        <v>1.75</v>
      </c>
      <c r="DY720" s="153"/>
      <c r="DZ720" s="25">
        <v>3.6</v>
      </c>
      <c r="EA720" s="25">
        <v>2.3333333333333335</v>
      </c>
      <c r="EB720" s="25">
        <v>1.75</v>
      </c>
      <c r="EC720" s="25">
        <v>2.8</v>
      </c>
      <c r="ED720" s="25">
        <v>2.3333333333333335</v>
      </c>
      <c r="EE720">
        <v>1.75</v>
      </c>
    </row>
    <row r="721" spans="1:135" x14ac:dyDescent="0.2">
      <c r="A721">
        <v>360</v>
      </c>
      <c r="AC721">
        <f t="shared" si="61"/>
        <v>0</v>
      </c>
      <c r="AD721" t="e">
        <f t="shared" si="63"/>
        <v>#DIV/0!</v>
      </c>
      <c r="AP721" s="148">
        <f t="shared" si="64"/>
        <v>0</v>
      </c>
      <c r="AQ721" s="148" t="e">
        <f t="shared" si="62"/>
        <v>#DIV/0!</v>
      </c>
      <c r="CI721" s="148" t="e">
        <f t="shared" si="65"/>
        <v>#DIV/0!</v>
      </c>
    </row>
    <row r="722" spans="1:135" x14ac:dyDescent="0.2">
      <c r="A722">
        <v>361</v>
      </c>
      <c r="B722" s="15">
        <v>1204</v>
      </c>
      <c r="C722" s="60" t="s">
        <v>873</v>
      </c>
      <c r="D722" cm="1">
        <f t="array" ref="D722">_xlfn.IFS([1]original_ver!D378="Participant",1,[1]original_ver!D378="Non-Participant",0,[1]original_ver!D378="","")</f>
        <v>0</v>
      </c>
      <c r="E722" s="15">
        <v>3</v>
      </c>
      <c r="F722" s="17" cm="1">
        <f t="array" ref="F722">_xlfn.IFS([1]original_ver!F378="ชาย",1,[1]original_ver!F378="หญิง",0,[1]original_ver!F378="","")</f>
        <v>0</v>
      </c>
      <c r="G722" s="15">
        <v>49</v>
      </c>
      <c r="H722" s="17" cm="1">
        <f t="array" ref="H722">_xlfn.IFS([1]original_ver!H378="ไม่มีการศึกษา",0,[1]original_ver!H378="ประถมศึกษา",1,[1]original_ver!H378="มัธยมศึกษาตอนต้น",2,[1]original_ver!H378="มัธยมศึกษาตอนปลาย",3,[1]original_ver!H378="อนุปริญญา (ปวช., ปวส., ฝึกหัดครู)",4,[1]original_ver!H378="ปริญญาตรี",5,[1]original_ver!H378="สูงกว่าปริญญาตรี",6,[1]original_ver!H378="","")</f>
        <v>3</v>
      </c>
      <c r="I722" s="17" cm="1">
        <f t="array" ref="I722">_xlfn.IFS([1]original_ver!I378="โสด",1,[1]original_ver!I378="สมรส/อยู่ด้วยกัน",2,[1]original_ver!I378="หย่าร้าง/แยกกันอยู่",3,[1]original_ver!I378="หม้าย",4,[1]original_ver!I378="","")</f>
        <v>2</v>
      </c>
      <c r="J722" s="15">
        <v>4</v>
      </c>
      <c r="K722" s="15">
        <v>15</v>
      </c>
      <c r="L722" s="17" cm="1">
        <f t="array" ref="L722">_xlfn.IFS([1]original_ver!L378="ใช่",1,[1]original_ver!L378="ไม่ใช่",0,[1]original_ver!L378="","")</f>
        <v>0</v>
      </c>
      <c r="M722" s="17" cm="1">
        <f t="array" ref="M722">_xlfn.IFS([1]original_ver!M378="กู้ยืม",1,[1]original_ver!M378="ไม่กู้ยืม",0,[1]original_ver!M378="","")</f>
        <v>0</v>
      </c>
      <c r="N722" s="17">
        <f>IF($O722&gt;1, 1,0)</f>
        <v>1</v>
      </c>
      <c r="O722" s="54">
        <v>250000</v>
      </c>
      <c r="P722" s="17" cm="1">
        <f t="array" ref="P722">_xlfn.IFS([1]original_ver!O378="ใช่",1,[1]original_ver!O378="ไม่ใช่",0,[1]original_ver!O378="","")</f>
        <v>0</v>
      </c>
      <c r="Q722" s="17"/>
      <c r="R722" s="17">
        <v>3</v>
      </c>
      <c r="S722" s="17">
        <v>1</v>
      </c>
      <c r="T722" s="17">
        <v>80</v>
      </c>
      <c r="U722" s="55">
        <v>817000</v>
      </c>
      <c r="V722" s="17">
        <v>1420</v>
      </c>
      <c r="W722" s="22">
        <f>$U722/$T722</f>
        <v>10212.5</v>
      </c>
      <c r="X722" s="48"/>
      <c r="Y722" s="48"/>
      <c r="Z722" s="48"/>
      <c r="AA722" s="48"/>
      <c r="AB722" s="48"/>
      <c r="AC722" s="48">
        <f t="shared" si="61"/>
        <v>817000</v>
      </c>
      <c r="AD722">
        <f t="shared" si="63"/>
        <v>10212.5</v>
      </c>
      <c r="AE722" s="17">
        <v>3</v>
      </c>
      <c r="AF722" s="17">
        <v>1</v>
      </c>
      <c r="AG722" s="17">
        <v>50</v>
      </c>
      <c r="AH722" s="55">
        <v>400000</v>
      </c>
      <c r="AI722" s="17">
        <v>1180</v>
      </c>
      <c r="AJ722" s="27">
        <f>$AH722/$AG722</f>
        <v>8000</v>
      </c>
      <c r="AK722" s="48"/>
      <c r="AL722" s="48"/>
      <c r="AM722" s="48"/>
      <c r="AN722" s="48"/>
      <c r="AO722" s="48"/>
      <c r="AP722" s="149">
        <f t="shared" si="64"/>
        <v>400000</v>
      </c>
      <c r="AQ722" s="149">
        <f t="shared" si="62"/>
        <v>8000</v>
      </c>
      <c r="AR722" s="17">
        <v>1</v>
      </c>
      <c r="AS722" s="17">
        <v>1</v>
      </c>
      <c r="AT722" s="17">
        <v>20</v>
      </c>
      <c r="AU722" s="17">
        <v>4000</v>
      </c>
      <c r="AV722" s="17">
        <v>9</v>
      </c>
      <c r="AW722" s="17">
        <f>$AU722/$AT722</f>
        <v>200</v>
      </c>
      <c r="AX722" s="48"/>
      <c r="AY722" s="48"/>
      <c r="AZ722" s="48"/>
      <c r="BA722" s="48"/>
      <c r="BB722" s="48"/>
      <c r="BC722" s="48">
        <f>$AU722+$AZ722</f>
        <v>4000</v>
      </c>
      <c r="BD722" s="48">
        <f>$BC722/$AT722</f>
        <v>200</v>
      </c>
      <c r="BE722" s="17">
        <v>1</v>
      </c>
      <c r="BF722" s="17">
        <v>1</v>
      </c>
      <c r="BG722" s="17">
        <v>20</v>
      </c>
      <c r="BH722" s="17">
        <v>3000</v>
      </c>
      <c r="BI722" s="17">
        <v>7</v>
      </c>
      <c r="BJ722" s="17"/>
      <c r="BK722" s="48"/>
      <c r="BL722" s="48"/>
      <c r="BM722" s="48"/>
      <c r="BN722" s="48"/>
      <c r="BP722" s="48">
        <f>$BH722+$BM722</f>
        <v>3000</v>
      </c>
      <c r="BQ722" s="48"/>
      <c r="BR722" s="48"/>
      <c r="BS722" s="48"/>
      <c r="BT722" s="48"/>
      <c r="BU722" s="48"/>
      <c r="BV722" s="48"/>
      <c r="BW722" s="17"/>
      <c r="BX722" s="48"/>
      <c r="BY722" s="48"/>
      <c r="BZ722" s="48"/>
      <c r="CA722" s="48"/>
      <c r="CB722" s="48"/>
      <c r="CC722" s="17"/>
      <c r="CD722" s="49">
        <v>2</v>
      </c>
      <c r="CE722" s="49">
        <v>1.3333333333333333</v>
      </c>
      <c r="CF722" s="49">
        <v>1.6666666666666667</v>
      </c>
      <c r="CG722" s="49">
        <v>1</v>
      </c>
      <c r="CH722" s="49">
        <v>1.5</v>
      </c>
      <c r="CI722" s="153">
        <f t="shared" si="65"/>
        <v>1.5</v>
      </c>
      <c r="CJ722" s="17">
        <v>3</v>
      </c>
      <c r="CK722" cm="1">
        <f t="array" ref="CK722">_xlfn.IFS([1]original_ver!CH378="จากการเข้าร่วมกิจกรรมอบรม ที่จัดโดยโครงการเกษตรกรปราดเปรื่อง (Smart Farmer)",1,[1]original_ver!CH378="จากการเข้าร่วมกิจกรรมอบรม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ๆ",3,[1]original_ver!CH378="จากการเรียนรู้ผ่านประสบการณ์ของผู้อื่น ได้แก่ เพื่อนบ้าน พี่น้อง เพื่อน และญาติ เป็นต้น",4,[1]original_ver!CH378="ไม่ได้เข้าร่วมกิจกรรมอบรมหรือเรียนรู้ใด ๆ (ข้ามไปข้อ 33)",5)</f>
        <v>4</v>
      </c>
      <c r="CL722" s="15" cm="1">
        <f t="array" ref="CL722">_xlfn.IFS([1]original_ver!CJ378="ความรู้ทางการเกษตรและการใช้เทคโนโลยีสำหรับการผลิตในฟาร์ม",1,[1]original_ver!CJ378="การวางแผนและจัดการฟาร์ม เช่น การเก็บเกี่ยว การเงิน และการวางแผนทางการตลาด",2,[1]original_ver!CJ378="การเป็นผู้ประกอบการทางการเกษตร",3,[1]original_ver!CJ378="การเพิ่มมูลค่าผลผลิต และการแปรรูปผลผลิต (รวมถึงการพัฒนาคุณภาพผลผลิต)",4,[1]original_ver!CJ378="","")</f>
        <v>4</v>
      </c>
      <c r="CM722" s="17">
        <v>2</v>
      </c>
      <c r="CN722" s="17">
        <v>1</v>
      </c>
      <c r="CO722" s="15" cm="1">
        <f t="array" ref="CO722">_xlfn.IFS([1]original_ver!CN378="ความรู้ทางการเกษตรและการใช้เทคโนโลยีสำหรับการผลิตในฟาร์ม",1,[1]original_ver!CN378="การวางแผนและจัดการฟาร์ม เช่น การเก็บเกี่ยว การเงิน และการวางแผนทางการตลาด",2,[1]original_ver!CN378="การเป็นผู้ประกอบการทางการเกษตร",3,[1]original_ver!CN378="การเพิ่มมูลค่าผลผลิต และการแปรรูปผลผลิต (รวมถึงการพัฒนาคุณภาพผลผลิต)",4,[1]original_ver!CN378="","")</f>
        <v>3</v>
      </c>
      <c r="CP722" s="17">
        <v>1</v>
      </c>
      <c r="CQ722" s="17">
        <v>1</v>
      </c>
      <c r="CR722" s="15" cm="1">
        <f t="array" ref="CR722">_xlfn.IFS([1]original_ver!CR378="ประยุกต์",1,[1]original_ver!CR378="ไม่ประยุกต์",0,[1]original_ver!CR378="","")</f>
        <v>1</v>
      </c>
      <c r="CS722" s="15" cm="1">
        <f t="array" ref="CS722">_xlfn.IFS([1]original_ver!CS378="ประยุกต์",1,[1]original_ver!CS378="ไม่ประยุกต์",0,[1]original_ver!CS378="","")</f>
        <v>1</v>
      </c>
      <c r="CT722" s="48"/>
      <c r="CU722" s="15" cm="1">
        <f t="array" ref="CU722">_xlfn.IFS([1]original_ver!CV378="ประยุกต์",1,[1]original_ver!CV378="ไม่ประยุกต์",0,[1]original_ver!CV378="","")</f>
        <v>1</v>
      </c>
      <c r="CV722" s="48"/>
      <c r="CW722" s="15" cm="1">
        <f t="array" ref="CW722">_xlfn.IFS([1]original_ver!CY378="ประยุกต์",1,[1]original_ver!CY378="ไม่ประยุกต์",0,[1]original_ver!CY378="","")</f>
        <v>1</v>
      </c>
      <c r="CX722" s="48"/>
      <c r="CY722" s="15" cm="1">
        <f t="array" ref="CY722">_xlfn.IFS([1]original_ver!DB378="ประยุกต์",1,[1]original_ver!DB378="ไม่ประยุกต์",0,[1]original_ver!DB378="","")</f>
        <v>1</v>
      </c>
      <c r="CZ722" s="48"/>
      <c r="DA722" s="48">
        <v>0</v>
      </c>
      <c r="DB722" s="48">
        <v>0</v>
      </c>
      <c r="DC722" s="48">
        <v>0</v>
      </c>
      <c r="DD722" s="48">
        <v>0</v>
      </c>
      <c r="DE722" s="48">
        <v>0</v>
      </c>
      <c r="DF722" s="48">
        <v>0</v>
      </c>
      <c r="DG722" s="17">
        <v>3</v>
      </c>
      <c r="DH722" s="17">
        <v>1</v>
      </c>
      <c r="DI722" s="17">
        <v>3</v>
      </c>
      <c r="DJ722" s="17">
        <v>1</v>
      </c>
      <c r="DK722" s="17">
        <v>2</v>
      </c>
      <c r="DL722" s="17">
        <v>1</v>
      </c>
      <c r="DM722" s="17">
        <v>1</v>
      </c>
      <c r="DN722" s="17">
        <v>1</v>
      </c>
      <c r="DO722" s="48"/>
      <c r="DP722" s="48"/>
      <c r="DQ722" s="48"/>
      <c r="DR722" s="48"/>
      <c r="DS722" s="49">
        <v>4.2</v>
      </c>
      <c r="DT722" s="49">
        <v>3.6666666666666665</v>
      </c>
      <c r="DU722" s="17">
        <v>4.5</v>
      </c>
      <c r="DV722" s="49">
        <v>4</v>
      </c>
      <c r="DW722" s="49">
        <v>3</v>
      </c>
      <c r="DX722" s="49">
        <v>2.5</v>
      </c>
      <c r="DY722" s="153"/>
      <c r="DZ722" s="25">
        <v>4.2</v>
      </c>
      <c r="EA722" s="25">
        <v>3</v>
      </c>
      <c r="EB722" s="25">
        <v>4.75</v>
      </c>
      <c r="EC722" s="25">
        <v>4.2</v>
      </c>
      <c r="ED722" s="25">
        <v>3.6666666666666665</v>
      </c>
      <c r="EE722">
        <v>2.5</v>
      </c>
    </row>
    <row r="723" spans="1:135" x14ac:dyDescent="0.2">
      <c r="A723">
        <v>361</v>
      </c>
      <c r="AC723">
        <f t="shared" si="61"/>
        <v>0</v>
      </c>
      <c r="AD723" t="e">
        <f t="shared" si="63"/>
        <v>#DIV/0!</v>
      </c>
      <c r="AP723" s="148">
        <f t="shared" si="64"/>
        <v>0</v>
      </c>
      <c r="AQ723" s="148" t="e">
        <f t="shared" si="62"/>
        <v>#DIV/0!</v>
      </c>
      <c r="CI723" s="148" t="e">
        <f t="shared" si="65"/>
        <v>#DIV/0!</v>
      </c>
    </row>
    <row r="724" spans="1:135" x14ac:dyDescent="0.2">
      <c r="A724">
        <v>362</v>
      </c>
      <c r="B724" s="15">
        <v>1205</v>
      </c>
      <c r="C724" s="60" t="s">
        <v>874</v>
      </c>
      <c r="D724" cm="1">
        <f t="array" ref="D724">_xlfn.IFS([1]original_ver!D379="Participant",1,[1]original_ver!D379="Non-Participant",0,[1]original_ver!D379="","")</f>
        <v>0</v>
      </c>
      <c r="E724" s="15">
        <v>3</v>
      </c>
      <c r="F724" s="17">
        <v>0</v>
      </c>
      <c r="G724" s="15">
        <v>56</v>
      </c>
      <c r="H724" s="17" cm="1">
        <f t="array" ref="H724">_xlfn.IFS([1]original_ver!H379="ไม่มีการศึกษา",0,[1]original_ver!H379="ประถมศึกษา",1,[1]original_ver!H379="มัธยมศึกษาตอนต้น",2,[1]original_ver!H379="มัธยมศึกษาตอนปลาย",3,[1]original_ver!H379="อนุปริญญา (ปวช., ปวส., ฝึกหัดครู)",4,[1]original_ver!H379="ปริญญาตรี",5,[1]original_ver!H379="สูงกว่าปริญญาตรี",6,[1]original_ver!H379="","")</f>
        <v>3</v>
      </c>
      <c r="I724" s="17" cm="1">
        <f t="array" ref="I724">_xlfn.IFS([1]original_ver!I379="โสด",1,[1]original_ver!I379="สมรส/อยู่ด้วยกัน",2,[1]original_ver!I379="หย่าร้าง/แยกกันอยู่",3,[1]original_ver!I379="หม้าย",4,[1]original_ver!I379="","")</f>
        <v>2</v>
      </c>
      <c r="J724" s="15">
        <v>4</v>
      </c>
      <c r="K724" s="15">
        <v>7</v>
      </c>
      <c r="L724" s="17" cm="1">
        <f t="array" ref="L724">_xlfn.IFS([1]original_ver!L379="ใช่",1,[1]original_ver!L379="ไม่ใช่",0,[1]original_ver!L379="","")</f>
        <v>0</v>
      </c>
      <c r="M724" s="17" cm="1">
        <f t="array" ref="M724">_xlfn.IFS([1]original_ver!M379="กู้ยืม",1,[1]original_ver!M379="ไม่กู้ยืม",0,[1]original_ver!M379="","")</f>
        <v>1</v>
      </c>
      <c r="N724" s="17">
        <f>IF($O724&gt;1, 1,0)</f>
        <v>1</v>
      </c>
      <c r="O724" s="54">
        <v>150000</v>
      </c>
      <c r="P724" s="17" cm="1">
        <f t="array" ref="P724">_xlfn.IFS([1]original_ver!O379="ใช่",1,[1]original_ver!O379="ไม่ใช่",0,[1]original_ver!O379="","")</f>
        <v>1</v>
      </c>
      <c r="Q724" s="17"/>
      <c r="R724" s="17">
        <v>7</v>
      </c>
      <c r="S724" s="17">
        <v>2</v>
      </c>
      <c r="T724" s="17">
        <v>2</v>
      </c>
      <c r="U724" s="17">
        <v>45</v>
      </c>
      <c r="V724" s="17">
        <v>25</v>
      </c>
      <c r="W724" s="22">
        <f>$U724/$T724</f>
        <v>22.5</v>
      </c>
      <c r="X724" s="48"/>
      <c r="Y724" s="48"/>
      <c r="Z724" s="48"/>
      <c r="AA724" s="48"/>
      <c r="AB724" s="48"/>
      <c r="AC724" s="48">
        <f t="shared" si="61"/>
        <v>45</v>
      </c>
      <c r="AD724">
        <f t="shared" si="63"/>
        <v>22.5</v>
      </c>
      <c r="AE724" s="17">
        <v>7</v>
      </c>
      <c r="AF724" s="17">
        <v>2</v>
      </c>
      <c r="AG724" s="17">
        <v>2</v>
      </c>
      <c r="AH724" s="17">
        <v>40</v>
      </c>
      <c r="AI724" s="17">
        <v>23</v>
      </c>
      <c r="AJ724" s="27">
        <f>$AH724/$AG724</f>
        <v>20</v>
      </c>
      <c r="AK724" s="48"/>
      <c r="AL724" s="48"/>
      <c r="AM724" s="48"/>
      <c r="AN724" s="48"/>
      <c r="AO724" s="48"/>
      <c r="AP724" s="149">
        <f t="shared" si="64"/>
        <v>40</v>
      </c>
      <c r="AQ724" s="149">
        <f t="shared" si="62"/>
        <v>20</v>
      </c>
      <c r="AR724" s="17">
        <v>8</v>
      </c>
      <c r="AS724" s="17">
        <v>3</v>
      </c>
      <c r="AT724" s="17">
        <v>2</v>
      </c>
      <c r="AU724" s="17">
        <v>10</v>
      </c>
      <c r="AV724" s="17">
        <v>5</v>
      </c>
      <c r="AW724" s="17">
        <f>$AU724/$AT724</f>
        <v>5</v>
      </c>
      <c r="AX724" s="48"/>
      <c r="AY724" s="48"/>
      <c r="AZ724" s="48"/>
      <c r="BA724" s="48"/>
      <c r="BB724" s="48"/>
      <c r="BC724" s="48">
        <f>$AU724+$AZ724</f>
        <v>10</v>
      </c>
      <c r="BD724" s="48">
        <f>$BC724/$AT724</f>
        <v>5</v>
      </c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P724" s="48"/>
      <c r="BQ724" s="48"/>
      <c r="BR724" s="48"/>
      <c r="BS724" s="48"/>
      <c r="BT724" s="48"/>
      <c r="BU724" s="48"/>
      <c r="BV724" s="48"/>
      <c r="BW724" s="17"/>
      <c r="BX724" s="48"/>
      <c r="BY724" s="48"/>
      <c r="BZ724" s="48"/>
      <c r="CA724" s="48"/>
      <c r="CB724" s="48"/>
      <c r="CC724" s="48"/>
      <c r="CD724" s="49">
        <v>2</v>
      </c>
      <c r="CE724" s="49">
        <v>1.3333333333333333</v>
      </c>
      <c r="CF724" s="49">
        <v>2</v>
      </c>
      <c r="CG724" s="49">
        <v>1</v>
      </c>
      <c r="CH724" s="49">
        <v>1.5</v>
      </c>
      <c r="CI724" s="153">
        <f t="shared" si="65"/>
        <v>1.5666666666666667</v>
      </c>
      <c r="CJ724" s="17">
        <v>1</v>
      </c>
      <c r="CK724" cm="1">
        <f t="array" ref="CK724">_xlfn.IFS([1]original_ver!CH379="จากการเข้าร่วมกิจกรรมอบรม ที่จัดโดยโครงการเกษตรกรปราดเปรื่อง (Smart Farmer)",1,[1]original_ver!CH379="จากการเข้าร่วมกิจกรรมอบรม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..................................................................................................................................",2,[1]original_ver!CH379="จากการเรียนรู้ด้วยตนเองผ่านช่องทางต่าง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ๆ",3,[1]original_ver!CH379="จากการเรียนรู้ผ่านประสบการณ์ของผู้อื่น ได้แก่ เพื่อนบ้าน พี่น้อง เพื่อน และญาติ เป็นต้น",4,[1]original_ver!CH379="ไม่ได้เข้าร่วมกิจกรรมอบรมหรือเรียนรู้ใด ๆ (ข้ามไปข้อ 33)",5)</f>
        <v>3</v>
      </c>
      <c r="CL724" s="15" cm="1">
        <f t="array" ref="CL724">_xlfn.IFS([1]original_ver!CJ379="ความรู้ทางการเกษตรและการใช้เทคโนโลยีสำหรับการผลิตในฟาร์ม",1,[1]original_ver!CJ379="การวางแผนและจัดการฟาร์ม เช่น การเก็บเกี่ยว การเงิน และการวางแผนทางการตลาด",2,[1]original_ver!CJ379="การเป็นผู้ประกอบการทางการเกษตร",3,[1]original_ver!CJ379="การเพิ่มมูลค่าผลผลิต และการแปรรูปผลผลิต (รวมถึงการพัฒนาคุณภาพผลผลิต)",4,[1]original_ver!CJ379="","")</f>
        <v>1</v>
      </c>
      <c r="CM724" s="17">
        <v>4</v>
      </c>
      <c r="CN724" s="17">
        <v>4</v>
      </c>
      <c r="CO724" s="15" cm="1">
        <f t="array" ref="CO724">_xlfn.IFS([1]original_ver!CN379="ความรู้ทางการเกษตรและการใช้เทคโนโลยีสำหรับการผลิตในฟาร์ม",1,[1]original_ver!CN379="การวางแผนและจัดการฟาร์ม เช่น การเก็บเกี่ยว การเงิน และการวางแผนทางการตลาด",2,[1]original_ver!CN379="การเป็นผู้ประกอบการทางการเกษตร",3,[1]original_ver!CN379="การเพิ่มมูลค่าผลผลิต และการแปรรูปผลผลิต (รวมถึงการพัฒนาคุณภาพผลผลิต)",4,[1]original_ver!CN379="","")</f>
        <v>4</v>
      </c>
      <c r="CP724" s="17">
        <v>1</v>
      </c>
      <c r="CQ724" s="17">
        <v>4</v>
      </c>
      <c r="CR724" s="15" cm="1">
        <f t="array" ref="CR724">_xlfn.IFS([1]original_ver!CR379="ประยุกต์",1,[1]original_ver!CR379="ไม่ประยุกต์",0,[1]original_ver!CR379="","")</f>
        <v>1</v>
      </c>
      <c r="CS724" s="15" cm="1">
        <f t="array" ref="CS724">_xlfn.IFS([1]original_ver!CS379="ประยุกต์",1,[1]original_ver!CS379="ไม่ประยุกต์",0,[1]original_ver!CS379="","")</f>
        <v>1</v>
      </c>
      <c r="CT724" s="48"/>
      <c r="CU724" s="15" cm="1">
        <f t="array" ref="CU724">_xlfn.IFS([1]original_ver!CV379="ประยุกต์",1,[1]original_ver!CV379="ไม่ประยุกต์",0,[1]original_ver!CV379="","")</f>
        <v>1</v>
      </c>
      <c r="CV724" s="48"/>
      <c r="CW724" s="15" cm="1">
        <f t="array" ref="CW724">_xlfn.IFS([1]original_ver!CY379="ประยุกต์",1,[1]original_ver!CY379="ไม่ประยุกต์",0,[1]original_ver!CY379="","")</f>
        <v>1</v>
      </c>
      <c r="CX724" s="48"/>
      <c r="CY724" s="15" cm="1">
        <f t="array" ref="CY724">_xlfn.IFS([1]original_ver!DB379="ประยุกต์",1,[1]original_ver!DB379="ไม่ประยุกต์",0,[1]original_ver!DB379="","")</f>
        <v>1</v>
      </c>
      <c r="CZ724" s="48"/>
      <c r="DA724" s="48"/>
      <c r="DB724" s="48"/>
      <c r="DC724" s="48"/>
      <c r="DD724" s="48"/>
      <c r="DE724" s="48"/>
      <c r="DF724" s="48"/>
      <c r="DG724" s="17">
        <v>1</v>
      </c>
      <c r="DH724" s="17">
        <v>4</v>
      </c>
      <c r="DI724" s="17">
        <v>1</v>
      </c>
      <c r="DJ724" s="17">
        <v>4</v>
      </c>
      <c r="DK724" s="17">
        <v>1</v>
      </c>
      <c r="DL724" s="17">
        <v>4</v>
      </c>
      <c r="DM724" s="17">
        <v>2</v>
      </c>
      <c r="DN724" s="17">
        <v>4</v>
      </c>
      <c r="DO724" s="48"/>
      <c r="DP724" s="48"/>
      <c r="DQ724" s="48"/>
      <c r="DR724" s="48"/>
      <c r="DS724" s="49">
        <v>3.4</v>
      </c>
      <c r="DT724" s="49">
        <v>4</v>
      </c>
      <c r="DU724" s="17">
        <v>3.25</v>
      </c>
      <c r="DV724" s="49">
        <v>3.2</v>
      </c>
      <c r="DW724" s="49">
        <v>3</v>
      </c>
      <c r="DX724" s="49">
        <v>2.5</v>
      </c>
      <c r="DY724" s="153"/>
      <c r="DZ724" s="25">
        <v>3.4</v>
      </c>
      <c r="EA724" s="25">
        <v>4</v>
      </c>
      <c r="EB724" s="25">
        <v>3.5</v>
      </c>
      <c r="EC724" s="25">
        <v>3.2</v>
      </c>
      <c r="ED724" s="25">
        <v>3.6666666666666665</v>
      </c>
      <c r="EE724">
        <v>2.75</v>
      </c>
    </row>
    <row r="725" spans="1:135" x14ac:dyDescent="0.2">
      <c r="A725">
        <v>362</v>
      </c>
      <c r="AC725">
        <f t="shared" si="61"/>
        <v>0</v>
      </c>
      <c r="AD725" t="e">
        <f t="shared" si="63"/>
        <v>#DIV/0!</v>
      </c>
      <c r="AP725" s="148">
        <f t="shared" si="64"/>
        <v>0</v>
      </c>
      <c r="AQ725" s="148" t="e">
        <f t="shared" si="62"/>
        <v>#DIV/0!</v>
      </c>
      <c r="CI725" s="148" t="e">
        <f t="shared" si="65"/>
        <v>#DIV/0!</v>
      </c>
    </row>
    <row r="726" spans="1:135" x14ac:dyDescent="0.2">
      <c r="A726">
        <v>363</v>
      </c>
      <c r="B726" s="15">
        <v>1206</v>
      </c>
      <c r="C726" s="60" t="s">
        <v>875</v>
      </c>
      <c r="D726" cm="1">
        <f t="array" ref="D726">_xlfn.IFS([1]original_ver!D380="Participant",1,[1]original_ver!D380="Non-Participant",0,[1]original_ver!D380="","")</f>
        <v>0</v>
      </c>
      <c r="E726" s="15">
        <v>3</v>
      </c>
      <c r="F726" s="17" cm="1">
        <f t="array" ref="F726">_xlfn.IFS([1]original_ver!F380="ชาย",1,[1]original_ver!F380="หญิง",0,[1]original_ver!F380="","")</f>
        <v>1</v>
      </c>
      <c r="G726" s="15">
        <v>61</v>
      </c>
      <c r="H726" s="17" cm="1">
        <f t="array" ref="H726">_xlfn.IFS([1]original_ver!H380="ไม่มีการศึกษา",0,[1]original_ver!H380="ประถมศึกษา",1,[1]original_ver!H380="มัธยมศึกษาตอนต้น",2,[1]original_ver!H380="มัธยมศึกษาตอนปลาย",3,[1]original_ver!H380="อนุปริญญา (ปวช., ปวส., ฝึกหัดครู)",4,[1]original_ver!H380="ปริญญาตรี",5,[1]original_ver!H380="สูงกว่าปริญญาตรี",6,[1]original_ver!H380="","")</f>
        <v>2</v>
      </c>
      <c r="I726" s="17" cm="1">
        <f t="array" ref="I726">_xlfn.IFS([1]original_ver!I380="โสด",1,[1]original_ver!I380="สมรส/อยู่ด้วยกัน",2,[1]original_ver!I380="หย่าร้าง/แยกกันอยู่",3,[1]original_ver!I380="หม้าย",4,[1]original_ver!I380="","")</f>
        <v>2</v>
      </c>
      <c r="J726" s="15">
        <v>5</v>
      </c>
      <c r="K726" s="15">
        <v>23</v>
      </c>
      <c r="L726" s="17" cm="1">
        <f t="array" ref="L726">_xlfn.IFS([1]original_ver!L380="ใช่",1,[1]original_ver!L380="ไม่ใช่",0,[1]original_ver!L380="","")</f>
        <v>1</v>
      </c>
      <c r="M726" s="17" cm="1">
        <f t="array" ref="M726">_xlfn.IFS([1]original_ver!M380="กู้ยืม",1,[1]original_ver!M380="ไม่กู้ยืม",0,[1]original_ver!M380="","")</f>
        <v>1</v>
      </c>
      <c r="N726" s="17">
        <f>IF($O726&gt;1, 1,0)</f>
        <v>1</v>
      </c>
      <c r="O726" s="54">
        <v>200000</v>
      </c>
      <c r="P726" s="17" cm="1">
        <f t="array" ref="P726">_xlfn.IFS([1]original_ver!O380="ใช่",1,[1]original_ver!O380="ไม่ใช่",0,[1]original_ver!O380="","")</f>
        <v>0</v>
      </c>
      <c r="Q726" s="17"/>
      <c r="R726" s="17">
        <v>1</v>
      </c>
      <c r="S726" s="17">
        <v>1</v>
      </c>
      <c r="T726" s="17">
        <v>10</v>
      </c>
      <c r="U726" s="17">
        <v>4000</v>
      </c>
      <c r="V726" s="53">
        <v>13</v>
      </c>
      <c r="W726" s="20">
        <f>$U726/$T726</f>
        <v>400</v>
      </c>
      <c r="X726" s="17">
        <v>1</v>
      </c>
      <c r="Y726" s="17">
        <v>10</v>
      </c>
      <c r="Z726" s="17">
        <v>470</v>
      </c>
      <c r="AA726" s="17">
        <v>9</v>
      </c>
      <c r="AB726" s="17"/>
      <c r="AC726" s="17">
        <f t="shared" si="61"/>
        <v>4470</v>
      </c>
      <c r="AD726">
        <f t="shared" si="63"/>
        <v>447</v>
      </c>
      <c r="AE726" s="17">
        <v>1</v>
      </c>
      <c r="AF726" s="17">
        <v>1</v>
      </c>
      <c r="AG726" s="17">
        <v>10</v>
      </c>
      <c r="AH726" s="17">
        <v>4000</v>
      </c>
      <c r="AI726" s="18">
        <v>12</v>
      </c>
      <c r="AJ726" s="27">
        <f>$AH726/$AG726</f>
        <v>400</v>
      </c>
      <c r="AK726" s="17">
        <v>1</v>
      </c>
      <c r="AL726" s="17">
        <v>10</v>
      </c>
      <c r="AM726" s="17">
        <v>450</v>
      </c>
      <c r="AN726" s="17">
        <v>9</v>
      </c>
      <c r="AO726" s="17"/>
      <c r="AP726" s="149">
        <f t="shared" si="64"/>
        <v>4450</v>
      </c>
      <c r="AQ726" s="149">
        <f t="shared" si="62"/>
        <v>445</v>
      </c>
      <c r="AR726" s="17">
        <v>3</v>
      </c>
      <c r="AS726" s="17">
        <v>1</v>
      </c>
      <c r="AT726" s="17">
        <v>10</v>
      </c>
      <c r="AU726" s="55">
        <v>170000</v>
      </c>
      <c r="AV726" s="17">
        <v>1420</v>
      </c>
      <c r="AW726" s="17">
        <f>$AU726/$AT726</f>
        <v>17000</v>
      </c>
      <c r="AX726" s="48"/>
      <c r="AY726" s="48"/>
      <c r="AZ726" s="48"/>
      <c r="BA726" s="48"/>
      <c r="BB726" s="48"/>
      <c r="BC726" s="48">
        <f>$AU726+$AZ726</f>
        <v>170000</v>
      </c>
      <c r="BD726" s="48">
        <f>$BC726/$AT726</f>
        <v>17000</v>
      </c>
      <c r="BE726" s="17">
        <v>3</v>
      </c>
      <c r="BF726" s="17">
        <v>1</v>
      </c>
      <c r="BG726" s="17">
        <v>10</v>
      </c>
      <c r="BH726" s="55">
        <v>150000</v>
      </c>
      <c r="BI726" s="17">
        <v>1100</v>
      </c>
      <c r="BJ726" s="17"/>
      <c r="BK726" s="48"/>
      <c r="BL726" s="48"/>
      <c r="BM726" s="48"/>
      <c r="BN726" s="48"/>
      <c r="BP726" s="17">
        <f>$BH726+$BM726</f>
        <v>150000</v>
      </c>
      <c r="BQ726" s="17"/>
      <c r="BR726" s="48"/>
      <c r="BS726" s="48"/>
      <c r="BT726" s="48"/>
      <c r="BU726" s="48"/>
      <c r="BV726" s="48"/>
      <c r="BW726" s="17"/>
      <c r="BX726" s="48"/>
      <c r="BY726" s="48"/>
      <c r="BZ726" s="48"/>
      <c r="CA726" s="48"/>
      <c r="CB726" s="48"/>
      <c r="CC726" s="17"/>
      <c r="CD726" s="49">
        <v>2.5</v>
      </c>
      <c r="CE726" s="49">
        <v>2.6666666666666665</v>
      </c>
      <c r="CF726" s="49">
        <v>1.6666666666666667</v>
      </c>
      <c r="CG726" s="49">
        <v>1</v>
      </c>
      <c r="CH726" s="49">
        <v>1.5</v>
      </c>
      <c r="CI726" s="153">
        <f t="shared" si="65"/>
        <v>1.8666666666666665</v>
      </c>
      <c r="CJ726" s="17">
        <v>1</v>
      </c>
      <c r="CK726" cm="1">
        <f t="array" ref="CK726">_xlfn.IFS([1]original_ver!CH380="จากการเข้าร่วมกิจกรรมอบรม ที่จัดโดยโครงการเกษตรกรปราดเปรื่อง (Smart Farmer)",1,[1]original_ver!CH380="จากการเข้าร่วมกิจกรรมอบรม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ๆ",3,[1]original_ver!CH380="จากการเรียนรู้ผ่านประสบการณ์ของผู้อื่น ได้แก่ เพื่อนบ้าน พี่น้อง เพื่อน และญาติ เป็นต้น",4,[1]original_ver!CH380="ไม่ได้เข้าร่วมกิจกรรมอบรมหรือเรียนรู้ใด ๆ (ข้ามไปข้อ 33)",5)</f>
        <v>5</v>
      </c>
      <c r="CL726" s="15" t="str" cm="1">
        <f t="array" ref="CL726">_xlfn.IFS([1]original_ver!CJ380="ความรู้ทางการเกษตรและการใช้เทคโนโลยีสำหรับการผลิตในฟาร์ม",1,[1]original_ver!CJ380="การวางแผนและจัดการฟาร์ม เช่น การเก็บเกี่ยว การเงิน และการวางแผนทางการตลาด",2,[1]original_ver!CJ380="การเป็นผู้ประกอบการทางการเกษตร",3,[1]original_ver!CJ380="การเพิ่มมูลค่าผลผลิต และการแปรรูปผลผลิต (รวมถึงการพัฒนาคุณภาพผลผลิต)",4,[1]original_ver!CJ380="","")</f>
        <v/>
      </c>
      <c r="CM726" s="48"/>
      <c r="CN726" s="48"/>
      <c r="CO726" s="15" t="str" cm="1">
        <f t="array" ref="CO726">_xlfn.IFS([1]original_ver!CN380="ความรู้ทางการเกษตรและการใช้เทคโนโลยีสำหรับการผลิตในฟาร์ม",1,[1]original_ver!CN380="การวางแผนและจัดการฟาร์ม เช่น การเก็บเกี่ยว การเงิน และการวางแผนทางการตลาด",2,[1]original_ver!CN380="การเป็นผู้ประกอบการทางการเกษตร",3,[1]original_ver!CN380="การเพิ่มมูลค่าผลผลิต และการแปรรูปผลผลิต (รวมถึงการพัฒนาคุณภาพผลผลิต)",4,[1]original_ver!CN380="","")</f>
        <v/>
      </c>
      <c r="CP726" s="48"/>
      <c r="CQ726" s="48"/>
      <c r="CR726" s="15" t="str" cm="1">
        <f t="array" ref="CR726">_xlfn.IFS([1]original_ver!CR380="ประยุกต์",1,[1]original_ver!CR380="ไม่ประยุกต์",0,[1]original_ver!CR380="","")</f>
        <v/>
      </c>
      <c r="CS726" s="15" t="str" cm="1">
        <f t="array" ref="CS726">_xlfn.IFS([1]original_ver!CS380="ประยุกต์",1,[1]original_ver!CS380="ไม่ประยุกต์",0,[1]original_ver!CS380="","")</f>
        <v/>
      </c>
      <c r="CT726" s="48"/>
      <c r="CU726" s="15" t="str" cm="1">
        <f t="array" ref="CU726">_xlfn.IFS([1]original_ver!CV380="ประยุกต์",1,[1]original_ver!CV380="ไม่ประยุกต์",0,[1]original_ver!CV380="","")</f>
        <v/>
      </c>
      <c r="CV726" s="48"/>
      <c r="CW726" s="15" t="str" cm="1">
        <f t="array" ref="CW726">_xlfn.IFS([1]original_ver!CY380="ประยุกต์",1,[1]original_ver!CY380="ไม่ประยุกต์",0,[1]original_ver!CY380="","")</f>
        <v/>
      </c>
      <c r="CX726" s="48"/>
      <c r="CY726" s="15" t="str" cm="1">
        <f t="array" ref="CY726">_xlfn.IFS([1]original_ver!DB380="ประยุกต์",1,[1]original_ver!DB380="ไม่ประยุกต์",0,[1]original_ver!DB380="","")</f>
        <v/>
      </c>
      <c r="CZ726" s="48"/>
      <c r="DA726" s="48">
        <v>0</v>
      </c>
      <c r="DB726" s="48">
        <v>0</v>
      </c>
      <c r="DC726" s="48">
        <v>0</v>
      </c>
      <c r="DD726" s="48">
        <v>0</v>
      </c>
      <c r="DE726" s="48">
        <v>0</v>
      </c>
      <c r="DF726" s="48">
        <v>0</v>
      </c>
      <c r="DG726" s="17">
        <v>3</v>
      </c>
      <c r="DH726" s="17">
        <v>1</v>
      </c>
      <c r="DI726" s="17">
        <v>3</v>
      </c>
      <c r="DJ726" s="17">
        <v>1</v>
      </c>
      <c r="DK726" s="17">
        <v>3</v>
      </c>
      <c r="DL726" s="17">
        <v>1</v>
      </c>
      <c r="DM726" s="17">
        <v>1</v>
      </c>
      <c r="DN726" s="17">
        <v>1</v>
      </c>
      <c r="DO726" s="48"/>
      <c r="DP726" s="48"/>
      <c r="DQ726" s="48"/>
      <c r="DR726" s="48"/>
      <c r="DS726" s="49">
        <v>3.8</v>
      </c>
      <c r="DT726" s="49">
        <v>4</v>
      </c>
      <c r="DU726" s="17">
        <v>3.25</v>
      </c>
      <c r="DV726" s="49">
        <v>3.6</v>
      </c>
      <c r="DW726" s="49">
        <v>2.6666666666666665</v>
      </c>
      <c r="DX726" s="49">
        <v>2.75</v>
      </c>
      <c r="DY726" s="153"/>
      <c r="DZ726" s="25">
        <v>4.2</v>
      </c>
      <c r="EA726" s="25">
        <v>4</v>
      </c>
      <c r="EB726" s="25">
        <v>3.75</v>
      </c>
      <c r="EC726" s="25">
        <v>3.6</v>
      </c>
      <c r="ED726" s="25">
        <v>3</v>
      </c>
      <c r="EE726">
        <v>3</v>
      </c>
    </row>
    <row r="727" spans="1:135" x14ac:dyDescent="0.2">
      <c r="A727">
        <v>363</v>
      </c>
      <c r="AC727">
        <f t="shared" si="61"/>
        <v>0</v>
      </c>
      <c r="AD727" t="e">
        <f t="shared" si="63"/>
        <v>#DIV/0!</v>
      </c>
      <c r="AP727" s="148">
        <f t="shared" si="64"/>
        <v>0</v>
      </c>
      <c r="AQ727" s="148" t="e">
        <f t="shared" si="62"/>
        <v>#DIV/0!</v>
      </c>
      <c r="CI727" s="148" t="e">
        <f t="shared" si="65"/>
        <v>#DIV/0!</v>
      </c>
    </row>
    <row r="728" spans="1:135" x14ac:dyDescent="0.2">
      <c r="A728">
        <v>364</v>
      </c>
      <c r="B728" s="15">
        <v>1207</v>
      </c>
      <c r="C728" s="60" t="s">
        <v>876</v>
      </c>
      <c r="D728" cm="1">
        <f t="array" ref="D728">_xlfn.IFS([1]original_ver!D381="Participant",1,[1]original_ver!D381="Non-Participant",0,[1]original_ver!D381="","")</f>
        <v>0</v>
      </c>
      <c r="E728" s="15">
        <v>3</v>
      </c>
      <c r="F728" s="17" cm="1">
        <f t="array" ref="F728">_xlfn.IFS([1]original_ver!F381="ชาย",1,[1]original_ver!F381="หญิง",0,[1]original_ver!F381="","")</f>
        <v>1</v>
      </c>
      <c r="G728" s="15">
        <v>68</v>
      </c>
      <c r="H728" s="17" cm="1">
        <f t="array" ref="H728">_xlfn.IFS([1]original_ver!H381="ไม่มีการศึกษา",0,[1]original_ver!H381="ประถมศึกษา",1,[1]original_ver!H381="มัธยมศึกษาตอนต้น",2,[1]original_ver!H381="มัธยมศึกษาตอนปลาย",3,[1]original_ver!H381="อนุปริญญา (ปวช., ปวส., ฝึกหัดครู)",4,[1]original_ver!H381="ปริญญาตรี",5,[1]original_ver!H381="สูงกว่าปริญญาตรี",6,[1]original_ver!H381="","")</f>
        <v>5</v>
      </c>
      <c r="I728" s="17" cm="1">
        <f t="array" ref="I728">_xlfn.IFS([1]original_ver!I381="โสด",1,[1]original_ver!I381="สมรส/อยู่ด้วยกัน",2,[1]original_ver!I381="หย่าร้าง/แยกกันอยู่",3,[1]original_ver!I381="หม้าย",4,[1]original_ver!I381="","")</f>
        <v>2</v>
      </c>
      <c r="J728" s="15">
        <v>5</v>
      </c>
      <c r="K728" s="15">
        <v>30</v>
      </c>
      <c r="L728" s="17" cm="1">
        <f t="array" ref="L728">_xlfn.IFS([1]original_ver!L381="ใช่",1,[1]original_ver!L381="ไม่ใช่",0,[1]original_ver!L381="","")</f>
        <v>0</v>
      </c>
      <c r="M728" s="17" cm="1">
        <f t="array" ref="M728">_xlfn.IFS([1]original_ver!M381="กู้ยืม",1,[1]original_ver!M381="ไม่กู้ยืม",0,[1]original_ver!M381="","")</f>
        <v>0</v>
      </c>
      <c r="N728" s="17">
        <f>IF($O728&gt;1, 1,0)</f>
        <v>1</v>
      </c>
      <c r="O728" s="54">
        <v>300000</v>
      </c>
      <c r="P728" s="17" cm="1">
        <f t="array" ref="P728">_xlfn.IFS([1]original_ver!O381="ใช่",1,[1]original_ver!O381="ไม่ใช่",0,[1]original_ver!O381="","")</f>
        <v>0</v>
      </c>
      <c r="Q728" s="17"/>
      <c r="R728" s="17">
        <v>1</v>
      </c>
      <c r="S728" s="17">
        <v>1</v>
      </c>
      <c r="T728" s="17">
        <v>5</v>
      </c>
      <c r="U728" s="17">
        <v>2000</v>
      </c>
      <c r="V728" s="53">
        <v>12</v>
      </c>
      <c r="W728" s="20">
        <f>$U728/$T728</f>
        <v>400</v>
      </c>
      <c r="X728" s="48"/>
      <c r="Y728" s="48"/>
      <c r="Z728" s="48"/>
      <c r="AA728" s="48"/>
      <c r="AB728" s="48"/>
      <c r="AC728" s="48">
        <f t="shared" si="61"/>
        <v>2000</v>
      </c>
      <c r="AD728">
        <f t="shared" si="63"/>
        <v>400</v>
      </c>
      <c r="AE728" s="17">
        <v>1</v>
      </c>
      <c r="AF728" s="17">
        <v>1</v>
      </c>
      <c r="AG728" s="17">
        <v>5</v>
      </c>
      <c r="AH728" s="17">
        <v>2000</v>
      </c>
      <c r="AI728" s="18">
        <v>12</v>
      </c>
      <c r="AJ728" s="27">
        <f>$AH728/$AG728</f>
        <v>400</v>
      </c>
      <c r="AK728" s="48"/>
      <c r="AL728" s="48"/>
      <c r="AM728" s="48"/>
      <c r="AN728" s="48"/>
      <c r="AO728" s="48"/>
      <c r="AP728" s="149">
        <f t="shared" si="64"/>
        <v>2000</v>
      </c>
      <c r="AQ728" s="149">
        <f t="shared" si="62"/>
        <v>400</v>
      </c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9">
        <v>2.75</v>
      </c>
      <c r="CE728" s="49">
        <v>1</v>
      </c>
      <c r="CF728" s="49">
        <v>1.3333333333333333</v>
      </c>
      <c r="CG728" s="49">
        <v>1</v>
      </c>
      <c r="CH728" s="49">
        <v>1</v>
      </c>
      <c r="CI728" s="153">
        <f t="shared" si="65"/>
        <v>1.4166666666666665</v>
      </c>
      <c r="CJ728" s="17">
        <v>1</v>
      </c>
      <c r="CK728" cm="1">
        <f t="array" ref="CK728">_xlfn.IFS([1]original_ver!CH381="จากการเข้าร่วมกิจกรรมอบรม ที่จัดโดยโครงการเกษตรกรปราดเปรื่อง (Smart Farmer)",1,[1]original_ver!CH381="จากการเข้าร่วมกิจกรรมอบรม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ๆ",3,[1]original_ver!CH381="จากการเรียนรู้ผ่านประสบการณ์ของผู้อื่น ได้แก่ เพื่อนบ้าน พี่น้อง เพื่อน และญาติ เป็นต้น",4,[1]original_ver!CH381="ไม่ได้เข้าร่วมกิจกรรมอบรมหรือเรียนรู้ใด ๆ (ข้ามไปข้อ 33)",5)</f>
        <v>4</v>
      </c>
      <c r="CL728" s="15" cm="1">
        <f t="array" ref="CL728">_xlfn.IFS([1]original_ver!CJ381="ความรู้ทางการเกษตรและการใช้เทคโนโลยีสำหรับการผลิตในฟาร์ม",1,[1]original_ver!CJ381="การวางแผนและจัดการฟาร์ม เช่น การเก็บเกี่ยว การเงิน และการวางแผนทางการตลาด",2,[1]original_ver!CJ381="การเป็นผู้ประกอบการทางการเกษตร",3,[1]original_ver!CJ381="การเพิ่มมูลค่าผลผลิต และการแปรรูปผลผลิต (รวมถึงการพัฒนาคุณภาพผลผลิต)",4,[1]original_ver!CJ381="","")</f>
        <v>4</v>
      </c>
      <c r="CM728" s="17">
        <v>4</v>
      </c>
      <c r="CN728" s="17">
        <v>2</v>
      </c>
      <c r="CO728" s="15" cm="1">
        <f t="array" ref="CO728">_xlfn.IFS([1]original_ver!CN381="ความรู้ทางการเกษตรและการใช้เทคโนโลยีสำหรับการผลิตในฟาร์ม",1,[1]original_ver!CN381="การวางแผนและจัดการฟาร์ม เช่น การเก็บเกี่ยว การเงิน และการวางแผนทางการตลาด",2,[1]original_ver!CN381="การเป็นผู้ประกอบการทางการเกษตร",3,[1]original_ver!CN381="การเพิ่มมูลค่าผลผลิต และการแปรรูปผลผลิต (รวมถึงการพัฒนาคุณภาพผลผลิต)",4,[1]original_ver!CN381="","")</f>
        <v>3</v>
      </c>
      <c r="CP728" s="17">
        <v>1</v>
      </c>
      <c r="CQ728" s="17">
        <v>4</v>
      </c>
      <c r="CR728" s="15" cm="1">
        <f t="array" ref="CR728">_xlfn.IFS([1]original_ver!CR381="ประยุกต์",1,[1]original_ver!CR381="ไม่ประยุกต์",0,[1]original_ver!CR381="","")</f>
        <v>1</v>
      </c>
      <c r="CS728" s="15" cm="1">
        <f t="array" ref="CS728">_xlfn.IFS([1]original_ver!CS381="ประยุกต์",1,[1]original_ver!CS381="ไม่ประยุกต์",0,[1]original_ver!CS381="","")</f>
        <v>1</v>
      </c>
      <c r="CT728" s="48"/>
      <c r="CU728" s="15" cm="1">
        <f t="array" ref="CU728">_xlfn.IFS([1]original_ver!CV381="ประยุกต์",1,[1]original_ver!CV381="ไม่ประยุกต์",0,[1]original_ver!CV381="","")</f>
        <v>1</v>
      </c>
      <c r="CV728" s="48"/>
      <c r="CW728" s="15" cm="1">
        <f t="array" ref="CW728">_xlfn.IFS([1]original_ver!CY381="ประยุกต์",1,[1]original_ver!CY381="ไม่ประยุกต์",0,[1]original_ver!CY381="","")</f>
        <v>1</v>
      </c>
      <c r="CX728" s="48"/>
      <c r="CY728" s="15" cm="1">
        <f t="array" ref="CY728">_xlfn.IFS([1]original_ver!DB381="ประยุกต์",1,[1]original_ver!DB381="ไม่ประยุกต์",0,[1]original_ver!DB381="","")</f>
        <v>1</v>
      </c>
      <c r="CZ728" s="48"/>
      <c r="DA728" s="48"/>
      <c r="DB728" s="48"/>
      <c r="DC728" s="48"/>
      <c r="DD728" s="48"/>
      <c r="DE728" s="48"/>
      <c r="DF728" s="48"/>
      <c r="DG728" s="17">
        <v>1</v>
      </c>
      <c r="DH728" s="17">
        <v>1</v>
      </c>
      <c r="DI728" s="17">
        <v>3</v>
      </c>
      <c r="DJ728" s="17">
        <v>1</v>
      </c>
      <c r="DK728" s="17">
        <v>2</v>
      </c>
      <c r="DL728" s="17">
        <v>1</v>
      </c>
      <c r="DM728" s="17">
        <v>3</v>
      </c>
      <c r="DN728" s="17">
        <v>1</v>
      </c>
      <c r="DO728" s="48"/>
      <c r="DP728" s="48"/>
      <c r="DQ728" s="48"/>
      <c r="DR728" s="48"/>
      <c r="DS728" s="49">
        <v>4.2</v>
      </c>
      <c r="DT728" s="49">
        <v>4.333333333333333</v>
      </c>
      <c r="DU728" s="17">
        <v>2.25</v>
      </c>
      <c r="DV728" s="49">
        <v>2.6</v>
      </c>
      <c r="DW728" s="49">
        <v>2.3333333333333335</v>
      </c>
      <c r="DX728" s="49">
        <v>2.25</v>
      </c>
      <c r="DY728" s="153"/>
      <c r="DZ728" s="25">
        <v>4.2</v>
      </c>
      <c r="EA728" s="25">
        <v>4.333333333333333</v>
      </c>
      <c r="EB728" s="25">
        <v>2.75</v>
      </c>
      <c r="EC728" s="25">
        <v>2.4</v>
      </c>
      <c r="ED728" s="25">
        <v>2.3333333333333335</v>
      </c>
      <c r="EE728">
        <v>2.25</v>
      </c>
    </row>
    <row r="729" spans="1:135" x14ac:dyDescent="0.2">
      <c r="A729">
        <v>364</v>
      </c>
      <c r="AC729">
        <f t="shared" si="61"/>
        <v>0</v>
      </c>
      <c r="AD729" t="e">
        <f t="shared" si="63"/>
        <v>#DIV/0!</v>
      </c>
      <c r="AP729" s="148">
        <f t="shared" si="64"/>
        <v>0</v>
      </c>
      <c r="AQ729" s="148" t="e">
        <f t="shared" si="62"/>
        <v>#DIV/0!</v>
      </c>
      <c r="CI729" s="148" t="e">
        <f t="shared" si="65"/>
        <v>#DIV/0!</v>
      </c>
    </row>
    <row r="730" spans="1:135" x14ac:dyDescent="0.2">
      <c r="A730">
        <v>365</v>
      </c>
      <c r="B730" s="15">
        <v>1208</v>
      </c>
      <c r="C730" s="60" t="s">
        <v>877</v>
      </c>
      <c r="D730" cm="1">
        <f t="array" ref="D730">_xlfn.IFS([1]original_ver!D382="Participant",1,[1]original_ver!D382="Non-Participant",0,[1]original_ver!D382="","")</f>
        <v>0</v>
      </c>
      <c r="E730" s="15">
        <v>3</v>
      </c>
      <c r="F730" s="17" cm="1">
        <f t="array" ref="F730">_xlfn.IFS([1]original_ver!F382="ชาย",1,[1]original_ver!F382="หญิง",0,[1]original_ver!F382="","")</f>
        <v>0</v>
      </c>
      <c r="G730" s="15">
        <v>50</v>
      </c>
      <c r="H730" s="17" cm="1">
        <f t="array" ref="H730">_xlfn.IFS([1]original_ver!H382="ไม่มีการศึกษา",0,[1]original_ver!H382="ประถมศึกษา",1,[1]original_ver!H382="มัธยมศึกษาตอนต้น",2,[1]original_ver!H382="มัธยมศึกษาตอนปลาย",3,[1]original_ver!H382="อนุปริญญา (ปวช., ปวส., ฝึกหัดครู)",4,[1]original_ver!H382="ปริญญาตรี",5,[1]original_ver!H382="สูงกว่าปริญญาตรี",6,[1]original_ver!H382="","")</f>
        <v>3</v>
      </c>
      <c r="I730" s="17" cm="1">
        <f t="array" ref="I730">_xlfn.IFS([1]original_ver!I382="โสด",1,[1]original_ver!I382="สมรส/อยู่ด้วยกัน",2,[1]original_ver!I382="หย่าร้าง/แยกกันอยู่",3,[1]original_ver!I382="หม้าย",4,[1]original_ver!I382="","")</f>
        <v>1</v>
      </c>
      <c r="K730" s="15">
        <v>10</v>
      </c>
      <c r="L730" s="17" cm="1">
        <f t="array" ref="L730">_xlfn.IFS([1]original_ver!L382="ใช่",1,[1]original_ver!L382="ไม่ใช่",0,[1]original_ver!L382="","")</f>
        <v>0</v>
      </c>
      <c r="M730" s="17" cm="1">
        <f t="array" ref="M730">_xlfn.IFS([1]original_ver!M382="กู้ยืม",1,[1]original_ver!M382="ไม่กู้ยืม",0,[1]original_ver!M382="","")</f>
        <v>1</v>
      </c>
      <c r="N730" s="17">
        <f>IF($O730&gt;1, 1,0)</f>
        <v>1</v>
      </c>
      <c r="O730" s="54">
        <v>200000</v>
      </c>
      <c r="P730" s="17" cm="1">
        <f t="array" ref="P730">_xlfn.IFS([1]original_ver!O382="ใช่",1,[1]original_ver!O382="ไม่ใช่",0,[1]original_ver!O382="","")</f>
        <v>0</v>
      </c>
      <c r="Q730" s="17"/>
      <c r="R730" s="17">
        <v>7</v>
      </c>
      <c r="S730" s="17">
        <v>1</v>
      </c>
      <c r="T730" s="17">
        <v>6</v>
      </c>
      <c r="U730" s="17">
        <v>2000</v>
      </c>
      <c r="V730" s="17">
        <v>800</v>
      </c>
      <c r="W730" s="22">
        <f>$U730/$T730</f>
        <v>333.33333333333331</v>
      </c>
      <c r="X730" s="48"/>
      <c r="Y730" s="48"/>
      <c r="Z730" s="48"/>
      <c r="AA730" s="48"/>
      <c r="AB730" s="48"/>
      <c r="AC730" s="48">
        <f t="shared" si="61"/>
        <v>2000</v>
      </c>
      <c r="AD730">
        <f t="shared" si="63"/>
        <v>333.33333333333331</v>
      </c>
      <c r="AE730" s="17">
        <v>7</v>
      </c>
      <c r="AF730" s="17">
        <v>1</v>
      </c>
      <c r="AG730" s="17">
        <v>6</v>
      </c>
      <c r="AH730" s="17">
        <v>1500</v>
      </c>
      <c r="AI730" s="17">
        <v>800</v>
      </c>
      <c r="AJ730" s="27">
        <f>$AH730/$AG730</f>
        <v>250</v>
      </c>
      <c r="AK730" s="48"/>
      <c r="AL730" s="48"/>
      <c r="AM730" s="48"/>
      <c r="AN730" s="48"/>
      <c r="AO730" s="48"/>
      <c r="AP730" s="149">
        <f t="shared" si="64"/>
        <v>1500</v>
      </c>
      <c r="AQ730" s="149">
        <f t="shared" si="62"/>
        <v>250</v>
      </c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9">
        <v>1.75</v>
      </c>
      <c r="CE730" s="49">
        <v>1</v>
      </c>
      <c r="CF730" s="49">
        <v>2</v>
      </c>
      <c r="CG730" s="49">
        <v>1</v>
      </c>
      <c r="CH730" s="49">
        <v>1.5</v>
      </c>
      <c r="CI730" s="153">
        <f t="shared" si="65"/>
        <v>1.45</v>
      </c>
      <c r="CJ730" s="17">
        <v>1</v>
      </c>
      <c r="CK730" cm="1">
        <f t="array" ref="CK730">_xlfn.IFS([1]original_ver!CH382="จากการเข้าร่วมกิจกรรมอบรม ที่จัดโดยโครงการเกษตรกรปราดเปรื่อง (Smart Farmer)",1,[1]original_ver!CH382="จากการเข้าร่วมกิจกรรมอบรม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ๆ",3,[1]original_ver!CH382="จากการเรียนรู้ผ่านประสบการณ์ของผู้อื่น ได้แก่ เพื่อนบ้าน พี่น้อง เพื่อน และญาติ เป็นต้น",4,[1]original_ver!CH382="ไม่ได้เข้าร่วมกิจกรรมอบรมหรือเรียนรู้ใด ๆ (ข้ามไปข้อ 33)",5)</f>
        <v>5</v>
      </c>
      <c r="CL730" s="15" t="str" cm="1">
        <f t="array" ref="CL730">_xlfn.IFS([1]original_ver!CJ382="ความรู้ทางการเกษตรและการใช้เทคโนโลยีสำหรับการผลิตในฟาร์ม",1,[1]original_ver!CJ382="การวางแผนและจัดการฟาร์ม เช่น การเก็บเกี่ยว การเงิน และการวางแผนทางการตลาด",2,[1]original_ver!CJ382="การเป็นผู้ประกอบการทางการเกษตร",3,[1]original_ver!CJ382="การเพิ่มมูลค่าผลผลิต และการแปรรูปผลผลิต (รวมถึงการพัฒนาคุณภาพผลผลิต)",4,[1]original_ver!CJ382="","")</f>
        <v/>
      </c>
      <c r="CM730" s="48"/>
      <c r="CN730" s="48"/>
      <c r="CO730" s="15" t="str" cm="1">
        <f t="array" ref="CO730">_xlfn.IFS([1]original_ver!CN382="ความรู้ทางการเกษตรและการใช้เทคโนโลยีสำหรับการผลิตในฟาร์ม",1,[1]original_ver!CN382="การวางแผนและจัดการฟาร์ม เช่น การเก็บเกี่ยว การเงิน และการวางแผนทางการตลาด",2,[1]original_ver!CN382="การเป็นผู้ประกอบการทางการเกษตร",3,[1]original_ver!CN382="การเพิ่มมูลค่าผลผลิต และการแปรรูปผลผลิต (รวมถึงการพัฒนาคุณภาพผลผลิต)",4,[1]original_ver!CN382="","")</f>
        <v/>
      </c>
      <c r="CP730" s="48"/>
      <c r="CQ730" s="48"/>
      <c r="CR730" s="15" t="str" cm="1">
        <f t="array" ref="CR730">_xlfn.IFS([1]original_ver!CR382="ประยุกต์",1,[1]original_ver!CR382="ไม่ประยุกต์",0,[1]original_ver!CR382="","")</f>
        <v/>
      </c>
      <c r="CS730" s="15" t="str" cm="1">
        <f t="array" ref="CS730">_xlfn.IFS([1]original_ver!CS382="ประยุกต์",1,[1]original_ver!CS382="ไม่ประยุกต์",0,[1]original_ver!CS382="","")</f>
        <v/>
      </c>
      <c r="CT730" s="48"/>
      <c r="CU730" s="15" t="str" cm="1">
        <f t="array" ref="CU730">_xlfn.IFS([1]original_ver!CV382="ประยุกต์",1,[1]original_ver!CV382="ไม่ประยุกต์",0,[1]original_ver!CV382="","")</f>
        <v/>
      </c>
      <c r="CV730" s="48"/>
      <c r="CW730" s="15" t="str" cm="1">
        <f t="array" ref="CW730">_xlfn.IFS([1]original_ver!CY382="ประยุกต์",1,[1]original_ver!CY382="ไม่ประยุกต์",0,[1]original_ver!CY382="","")</f>
        <v/>
      </c>
      <c r="CX730" s="48"/>
      <c r="CY730" s="15" t="str" cm="1">
        <f t="array" ref="CY730">_xlfn.IFS([1]original_ver!DB382="ประยุกต์",1,[1]original_ver!DB382="ไม่ประยุกต์",0,[1]original_ver!DB382="","")</f>
        <v/>
      </c>
      <c r="CZ730" s="48"/>
      <c r="DA730" s="48"/>
      <c r="DB730" s="48"/>
      <c r="DC730" s="48"/>
      <c r="DD730" s="48"/>
      <c r="DE730" s="48"/>
      <c r="DF730" s="48"/>
      <c r="DG730" s="17">
        <v>1</v>
      </c>
      <c r="DH730" s="17">
        <v>1</v>
      </c>
      <c r="DI730" s="17">
        <v>1</v>
      </c>
      <c r="DJ730" s="17">
        <v>1</v>
      </c>
      <c r="DK730" s="17">
        <v>3</v>
      </c>
      <c r="DL730" s="17">
        <v>1</v>
      </c>
      <c r="DM730" s="17">
        <v>2</v>
      </c>
      <c r="DN730" s="17">
        <v>1</v>
      </c>
      <c r="DO730" s="48"/>
      <c r="DP730" s="48"/>
      <c r="DQ730" s="48"/>
      <c r="DR730" s="48"/>
      <c r="DS730" s="49">
        <v>4</v>
      </c>
      <c r="DT730" s="49">
        <v>4</v>
      </c>
      <c r="DU730" s="17">
        <v>3</v>
      </c>
      <c r="DV730" s="49">
        <v>2.8</v>
      </c>
      <c r="DW730" s="49">
        <v>2.6666666666666665</v>
      </c>
      <c r="DX730" s="49">
        <v>2.25</v>
      </c>
      <c r="DY730" s="153"/>
      <c r="DZ730" s="25">
        <v>3.6</v>
      </c>
      <c r="EA730" s="25">
        <v>3.6666666666666665</v>
      </c>
      <c r="EB730" s="25">
        <v>3.5</v>
      </c>
      <c r="EC730" s="25">
        <v>3</v>
      </c>
      <c r="ED730" s="25">
        <v>3.6666666666666665</v>
      </c>
      <c r="EE730">
        <v>2.75</v>
      </c>
    </row>
    <row r="731" spans="1:135" x14ac:dyDescent="0.2">
      <c r="A731">
        <v>365</v>
      </c>
      <c r="AC731">
        <f t="shared" si="61"/>
        <v>0</v>
      </c>
      <c r="AD731" t="e">
        <f t="shared" si="63"/>
        <v>#DIV/0!</v>
      </c>
      <c r="AP731" s="148">
        <f t="shared" si="64"/>
        <v>0</v>
      </c>
      <c r="AQ731" s="148" t="e">
        <f t="shared" si="62"/>
        <v>#DIV/0!</v>
      </c>
      <c r="CI731" s="148" t="e">
        <f t="shared" si="65"/>
        <v>#DIV/0!</v>
      </c>
    </row>
    <row r="732" spans="1:135" x14ac:dyDescent="0.2">
      <c r="A732">
        <v>366</v>
      </c>
      <c r="B732" s="15">
        <v>1209</v>
      </c>
      <c r="C732" s="60" t="s">
        <v>878</v>
      </c>
      <c r="D732" cm="1">
        <f t="array" ref="D732">_xlfn.IFS([1]original_ver!D383="Participant",1,[1]original_ver!D383="Non-Participant",0,[1]original_ver!D383="","")</f>
        <v>0</v>
      </c>
      <c r="E732" s="15">
        <v>3</v>
      </c>
      <c r="F732" s="17">
        <v>1</v>
      </c>
      <c r="G732" s="15">
        <v>50</v>
      </c>
      <c r="H732" s="17" cm="1">
        <f t="array" ref="H732">_xlfn.IFS([1]original_ver!H383="ไม่มีการศึกษา",0,[1]original_ver!H383="ประถมศึกษา",1,[1]original_ver!H383="มัธยมศึกษาตอนต้น",2,[1]original_ver!H383="มัธยมศึกษาตอนปลาย",3,[1]original_ver!H383="อนุปริญญา (ปวช., ปวส., ฝึกหัดครู)",4,[1]original_ver!H383="ปริญญาตรี",5,[1]original_ver!H383="สูงกว่าปริญญาตรี",6,[1]original_ver!H383="","")</f>
        <v>3</v>
      </c>
      <c r="I732" s="17" cm="1">
        <f t="array" ref="I732">_xlfn.IFS([1]original_ver!I383="โสด",1,[1]original_ver!I383="สมรส/อยู่ด้วยกัน",2,[1]original_ver!I383="หย่าร้าง/แยกกันอยู่",3,[1]original_ver!I383="หม้าย",4,[1]original_ver!I383="","")</f>
        <v>2</v>
      </c>
      <c r="J732" s="15">
        <v>5</v>
      </c>
      <c r="K732" s="15">
        <v>15</v>
      </c>
      <c r="L732" s="17">
        <v>1</v>
      </c>
      <c r="M732" s="17" cm="1">
        <f t="array" ref="M732">_xlfn.IFS([1]original_ver!M383="กู้ยืม",1,[1]original_ver!M383="ไม่กู้ยืม",0,[1]original_ver!M383="","")</f>
        <v>1</v>
      </c>
      <c r="N732" s="17">
        <f>IF($O732&gt;1, 1,0)</f>
        <v>1</v>
      </c>
      <c r="O732" s="54">
        <v>200000</v>
      </c>
      <c r="P732" s="17" cm="1">
        <f t="array" ref="P732">_xlfn.IFS([1]original_ver!O383="ใช่",1,[1]original_ver!O383="ไม่ใช่",0,[1]original_ver!O383="","")</f>
        <v>1</v>
      </c>
      <c r="Q732" s="17"/>
      <c r="R732" s="17">
        <v>1</v>
      </c>
      <c r="S732" s="17">
        <v>1</v>
      </c>
      <c r="T732" s="17">
        <v>10</v>
      </c>
      <c r="U732" s="17">
        <v>5500</v>
      </c>
      <c r="V732" s="53">
        <v>10.5</v>
      </c>
      <c r="W732" s="20">
        <f>$U732/$T732</f>
        <v>550</v>
      </c>
      <c r="X732" s="48"/>
      <c r="Y732" s="48"/>
      <c r="Z732" s="48"/>
      <c r="AA732" s="48"/>
      <c r="AB732" s="48"/>
      <c r="AC732" s="48">
        <f t="shared" si="61"/>
        <v>5500</v>
      </c>
      <c r="AD732">
        <f t="shared" si="63"/>
        <v>550</v>
      </c>
      <c r="AE732" s="17">
        <v>1</v>
      </c>
      <c r="AF732" s="17">
        <v>1</v>
      </c>
      <c r="AG732" s="17">
        <v>10</v>
      </c>
      <c r="AH732" s="17">
        <v>5000</v>
      </c>
      <c r="AI732" s="18">
        <v>8.6</v>
      </c>
      <c r="AJ732" s="27">
        <f>$AH732/$AG732</f>
        <v>500</v>
      </c>
      <c r="AK732" s="48"/>
      <c r="AL732" s="48"/>
      <c r="AM732" s="48"/>
      <c r="AN732" s="48"/>
      <c r="AO732" s="48"/>
      <c r="AP732" s="149">
        <f t="shared" si="64"/>
        <v>5000</v>
      </c>
      <c r="AQ732" s="149">
        <f t="shared" si="62"/>
        <v>500</v>
      </c>
      <c r="AR732" s="17">
        <v>5</v>
      </c>
      <c r="AS732" s="17">
        <v>1</v>
      </c>
      <c r="AT732" s="17">
        <v>10</v>
      </c>
      <c r="AU732" s="17">
        <v>7000</v>
      </c>
      <c r="AV732" s="17">
        <v>8</v>
      </c>
      <c r="AW732" s="17">
        <f>$AU732/$AT732</f>
        <v>700</v>
      </c>
      <c r="AX732" s="48"/>
      <c r="AY732" s="48"/>
      <c r="AZ732" s="48"/>
      <c r="BA732" s="48"/>
      <c r="BB732" s="48"/>
      <c r="BC732" s="48">
        <f>$AU732+$AZ732</f>
        <v>7000</v>
      </c>
      <c r="BD732" s="48">
        <f>$BC732/$AT732</f>
        <v>700</v>
      </c>
      <c r="BE732" s="17">
        <v>5</v>
      </c>
      <c r="BF732" s="17">
        <v>1</v>
      </c>
      <c r="BG732" s="17">
        <v>10</v>
      </c>
      <c r="BH732" s="17">
        <v>8000</v>
      </c>
      <c r="BI732" s="17">
        <v>10</v>
      </c>
      <c r="BJ732" s="17"/>
      <c r="BK732" s="48"/>
      <c r="BL732" s="48"/>
      <c r="BM732" s="48"/>
      <c r="BN732" s="48"/>
      <c r="BP732" s="48">
        <f>$BH732+$BM732</f>
        <v>8000</v>
      </c>
      <c r="BQ732" s="48"/>
      <c r="BR732" s="48"/>
      <c r="BS732" s="48"/>
      <c r="BT732" s="48"/>
      <c r="BU732" s="48"/>
      <c r="BV732" s="48"/>
      <c r="BW732" s="17"/>
      <c r="BX732" s="48"/>
      <c r="BY732" s="48"/>
      <c r="BZ732" s="48"/>
      <c r="CA732" s="48"/>
      <c r="CB732" s="48"/>
      <c r="CC732" s="17"/>
      <c r="CD732" s="49">
        <v>2.5</v>
      </c>
      <c r="CE732" s="49">
        <v>1.3333333333333333</v>
      </c>
      <c r="CF732" s="49">
        <v>2.3333333333333335</v>
      </c>
      <c r="CG732" s="49">
        <v>2</v>
      </c>
      <c r="CH732" s="49">
        <v>3</v>
      </c>
      <c r="CI732" s="153">
        <f t="shared" si="65"/>
        <v>2.2333333333333334</v>
      </c>
      <c r="CJ732" s="17">
        <v>1</v>
      </c>
      <c r="CK732" cm="1">
        <f t="array" ref="CK732">_xlfn.IFS([1]original_ver!CH383="จากการเข้าร่วมกิจกรรมอบรม ที่จัดโดยโครงการเกษตรกรปราดเปรื่อง (Smart Farmer)",1,[1]original_ver!CH383="จากการเข้าร่วมกิจกรรมอบรม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ๆ",3,[1]original_ver!CH383="จากการเรียนรู้ผ่านประสบการณ์ของผู้อื่น ได้แก่ เพื่อนบ้าน พี่น้อง เพื่อน และญาติ เป็นต้น",4,[1]original_ver!CH383="ไม่ได้เข้าร่วมกิจกรรมอบรมหรือเรียนรู้ใด ๆ (ข้ามไปข้อ 33)",5)</f>
        <v>5</v>
      </c>
      <c r="CL732" s="15" t="str" cm="1">
        <f t="array" ref="CL732">_xlfn.IFS([1]original_ver!CJ383="ความรู้ทางการเกษตรและการใช้เทคโนโลยีสำหรับการผลิตในฟาร์ม",1,[1]original_ver!CJ383="การวางแผนและจัดการฟาร์ม เช่น การเก็บเกี่ยว การเงิน และการวางแผนทางการตลาด",2,[1]original_ver!CJ383="การเป็นผู้ประกอบการทางการเกษตร",3,[1]original_ver!CJ383="การเพิ่มมูลค่าผลผลิต และการแปรรูปผลผลิต (รวมถึงการพัฒนาคุณภาพผลผลิต)",4,[1]original_ver!CJ383="","")</f>
        <v/>
      </c>
      <c r="CM732" s="48"/>
      <c r="CN732" s="48"/>
      <c r="CO732" s="15" t="str" cm="1">
        <f t="array" ref="CO732">_xlfn.IFS([1]original_ver!CN383="ความรู้ทางการเกษตรและการใช้เทคโนโลยีสำหรับการผลิตในฟาร์ม",1,[1]original_ver!CN383="การวางแผนและจัดการฟาร์ม เช่น การเก็บเกี่ยว การเงิน และการวางแผนทางการตลาด",2,[1]original_ver!CN383="การเป็นผู้ประกอบการทางการเกษตร",3,[1]original_ver!CN383="การเพิ่มมูลค่าผลผลิต และการแปรรูปผลผลิต (รวมถึงการพัฒนาคุณภาพผลผลิต)",4,[1]original_ver!CN383="","")</f>
        <v/>
      </c>
      <c r="CP732" s="48"/>
      <c r="CQ732" s="48"/>
      <c r="CR732" s="15" t="str" cm="1">
        <f t="array" ref="CR732">_xlfn.IFS([1]original_ver!CR383="ประยุกต์",1,[1]original_ver!CR383="ไม่ประยุกต์",0,[1]original_ver!CR383="","")</f>
        <v/>
      </c>
      <c r="CS732" s="15" t="str" cm="1">
        <f t="array" ref="CS732">_xlfn.IFS([1]original_ver!CS383="ประยุกต์",1,[1]original_ver!CS383="ไม่ประยุกต์",0,[1]original_ver!CS383="","")</f>
        <v/>
      </c>
      <c r="CT732" s="48"/>
      <c r="CU732" s="15" t="str" cm="1">
        <f t="array" ref="CU732">_xlfn.IFS([1]original_ver!CV383="ประยุกต์",1,[1]original_ver!CV383="ไม่ประยุกต์",0,[1]original_ver!CV383="","")</f>
        <v/>
      </c>
      <c r="CV732" s="48"/>
      <c r="CW732" s="15" t="str" cm="1">
        <f t="array" ref="CW732">_xlfn.IFS([1]original_ver!CY383="ประยุกต์",1,[1]original_ver!CY383="ไม่ประยุกต์",0,[1]original_ver!CY383="","")</f>
        <v/>
      </c>
      <c r="CX732" s="48"/>
      <c r="CY732" s="15" t="str" cm="1">
        <f t="array" ref="CY732">_xlfn.IFS([1]original_ver!DB383="ประยุกต์",1,[1]original_ver!DB383="ไม่ประยุกต์",0,[1]original_ver!DB383="","")</f>
        <v/>
      </c>
      <c r="CZ732" s="48"/>
      <c r="DA732" s="48">
        <v>0</v>
      </c>
      <c r="DB732" s="48">
        <v>0</v>
      </c>
      <c r="DC732" s="48">
        <v>0</v>
      </c>
      <c r="DD732" s="48">
        <v>0</v>
      </c>
      <c r="DE732" s="48">
        <v>0</v>
      </c>
      <c r="DF732" s="48">
        <v>0</v>
      </c>
      <c r="DG732" s="17">
        <v>1</v>
      </c>
      <c r="DH732" s="17">
        <v>1</v>
      </c>
      <c r="DI732" s="17">
        <v>3</v>
      </c>
      <c r="DJ732" s="17">
        <v>1</v>
      </c>
      <c r="DK732" s="17">
        <v>3</v>
      </c>
      <c r="DL732" s="17">
        <v>1</v>
      </c>
      <c r="DM732" s="17">
        <v>1</v>
      </c>
      <c r="DN732" s="17">
        <v>1</v>
      </c>
      <c r="DO732" s="48"/>
      <c r="DP732" s="48"/>
      <c r="DQ732" s="48"/>
      <c r="DR732" s="48"/>
      <c r="DS732" s="49">
        <v>3.6</v>
      </c>
      <c r="DT732" s="49">
        <v>2.3333333333333335</v>
      </c>
      <c r="DU732" s="17">
        <v>1.5</v>
      </c>
      <c r="DV732" s="49">
        <v>2.4</v>
      </c>
      <c r="DW732" s="49">
        <v>2</v>
      </c>
      <c r="DX732" s="49">
        <v>2.5</v>
      </c>
      <c r="DY732" s="153"/>
      <c r="DZ732" s="25">
        <v>3.6</v>
      </c>
      <c r="EA732" s="25">
        <v>3</v>
      </c>
      <c r="EB732" s="25">
        <v>1.5</v>
      </c>
      <c r="EC732" s="25">
        <v>2.6</v>
      </c>
      <c r="ED732" s="25">
        <v>2</v>
      </c>
      <c r="EE732">
        <v>2.5</v>
      </c>
    </row>
    <row r="733" spans="1:135" x14ac:dyDescent="0.2">
      <c r="A733">
        <v>366</v>
      </c>
      <c r="AC733">
        <f t="shared" si="61"/>
        <v>0</v>
      </c>
      <c r="AD733" t="e">
        <f t="shared" si="63"/>
        <v>#DIV/0!</v>
      </c>
      <c r="AP733" s="148">
        <f t="shared" si="64"/>
        <v>0</v>
      </c>
      <c r="AQ733" s="148" t="e">
        <f t="shared" si="62"/>
        <v>#DIV/0!</v>
      </c>
      <c r="CI733" s="148" t="e">
        <f t="shared" si="65"/>
        <v>#DIV/0!</v>
      </c>
    </row>
    <row r="734" spans="1:135" x14ac:dyDescent="0.2">
      <c r="A734">
        <v>367</v>
      </c>
      <c r="B734" s="15">
        <v>1211</v>
      </c>
      <c r="C734" s="60" t="s">
        <v>879</v>
      </c>
      <c r="D734" cm="1">
        <f t="array" ref="D734">_xlfn.IFS([1]original_ver!D385="Participant",1,[1]original_ver!D385="Non-Participant",0,[1]original_ver!D385="","")</f>
        <v>0</v>
      </c>
      <c r="E734" s="15">
        <v>3</v>
      </c>
      <c r="F734" s="17" cm="1">
        <f t="array" ref="F734">_xlfn.IFS([1]original_ver!F385="ชาย",1,[1]original_ver!F385="หญิง",0,[1]original_ver!F385="","")</f>
        <v>0</v>
      </c>
      <c r="G734" s="15">
        <v>50</v>
      </c>
      <c r="H734" s="17" cm="1">
        <f t="array" ref="H734">_xlfn.IFS([1]original_ver!H385="ไม่มีการศึกษา",0,[1]original_ver!H385="ประถมศึกษา",1,[1]original_ver!H385="มัธยมศึกษาตอนต้น",2,[1]original_ver!H385="มัธยมศึกษาตอนปลาย",3,[1]original_ver!H385="อนุปริญญา (ปวช., ปวส., ฝึกหัดครู)",4,[1]original_ver!H385="ปริญญาตรี",5,[1]original_ver!H385="สูงกว่าปริญญาตรี",6,[1]original_ver!H385="","")</f>
        <v>3</v>
      </c>
      <c r="I734" s="17" cm="1">
        <f t="array" ref="I734">_xlfn.IFS([1]original_ver!I385="โสด",1,[1]original_ver!I385="สมรส/อยู่ด้วยกัน",2,[1]original_ver!I385="หย่าร้าง/แยกกันอยู่",3,[1]original_ver!I385="หม้าย",4,[1]original_ver!I385="","")</f>
        <v>2</v>
      </c>
      <c r="J734" s="15">
        <v>4</v>
      </c>
      <c r="K734" s="15">
        <v>14</v>
      </c>
      <c r="L734" s="17" cm="1">
        <f t="array" ref="L734">_xlfn.IFS([1]original_ver!L385="ใช่",1,[1]original_ver!L385="ไม่ใช่",0,[1]original_ver!L385="","")</f>
        <v>0</v>
      </c>
      <c r="M734" s="17" cm="1">
        <f t="array" ref="M734">_xlfn.IFS([1]original_ver!M385="กู้ยืม",1,[1]original_ver!M385="ไม่กู้ยืม",0,[1]original_ver!M385="","")</f>
        <v>1</v>
      </c>
      <c r="N734" s="17">
        <f>IF($O734&gt;1, 1,0)</f>
        <v>1</v>
      </c>
      <c r="O734" s="54">
        <v>2500000</v>
      </c>
      <c r="P734" s="17" cm="1">
        <f t="array" ref="P734">_xlfn.IFS([1]original_ver!O385="ใช่",1,[1]original_ver!O385="ไม่ใช่",0,[1]original_ver!O385="","")</f>
        <v>1</v>
      </c>
      <c r="Q734" s="17"/>
      <c r="R734" s="17">
        <v>1</v>
      </c>
      <c r="S734" s="17">
        <v>1</v>
      </c>
      <c r="T734" s="17">
        <v>12</v>
      </c>
      <c r="U734" s="17">
        <v>2000</v>
      </c>
      <c r="V734" s="53">
        <v>13</v>
      </c>
      <c r="W734" s="20">
        <f>$U734/$T734</f>
        <v>166.66666666666666</v>
      </c>
      <c r="X734" s="48"/>
      <c r="Y734" s="48"/>
      <c r="Z734" s="48"/>
      <c r="AA734" s="48"/>
      <c r="AB734" s="48"/>
      <c r="AC734" s="48">
        <f t="shared" si="61"/>
        <v>2000</v>
      </c>
      <c r="AD734">
        <f t="shared" si="63"/>
        <v>166.66666666666666</v>
      </c>
      <c r="AE734" s="17">
        <v>1</v>
      </c>
      <c r="AF734" s="17">
        <v>1</v>
      </c>
      <c r="AG734" s="17">
        <v>12</v>
      </c>
      <c r="AH734" s="17">
        <v>2000</v>
      </c>
      <c r="AI734" s="18">
        <v>12</v>
      </c>
      <c r="AJ734" s="27">
        <f>$AH734/$AG734</f>
        <v>166.66666666666666</v>
      </c>
      <c r="AK734" s="48"/>
      <c r="AL734" s="48"/>
      <c r="AM734" s="48"/>
      <c r="AN734" s="48"/>
      <c r="AO734" s="48"/>
      <c r="AP734" s="149">
        <f t="shared" si="64"/>
        <v>2000</v>
      </c>
      <c r="AQ734" s="149">
        <f t="shared" si="62"/>
        <v>166.66666666666666</v>
      </c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9">
        <v>2.25</v>
      </c>
      <c r="CE734" s="49">
        <v>1.3333333333333333</v>
      </c>
      <c r="CF734" s="49">
        <v>2.6666666666666665</v>
      </c>
      <c r="CG734" s="49">
        <v>2</v>
      </c>
      <c r="CH734" s="49">
        <v>2</v>
      </c>
      <c r="CI734" s="153">
        <f t="shared" si="65"/>
        <v>2.0499999999999998</v>
      </c>
      <c r="CJ734" s="17">
        <v>1</v>
      </c>
      <c r="CK734" cm="1">
        <f t="array" ref="CK734">_xlfn.IFS([1]original_ver!CH385="จากการเข้าร่วมกิจกรรมอบรม ที่จัดโดยโครงการเกษตรกรปราดเปรื่อง (Smart Farmer)",1,[1]original_ver!CH385="จากการเข้าร่วมกิจกรรมอบรม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ๆ",3,[1]original_ver!CH385="จากการเรียนรู้ผ่านประสบการณ์ของผู้อื่น ได้แก่ เพื่อนบ้าน พี่น้อง เพื่อน และญาติ เป็นต้น",4,[1]original_ver!CH385="ไม่ได้เข้าร่วมกิจกรรมอบรมหรือเรียนรู้ใด ๆ (ข้ามไปข้อ 33)",5)</f>
        <v>4</v>
      </c>
      <c r="CL734" s="15" cm="1">
        <f t="array" ref="CL734">_xlfn.IFS([1]original_ver!CJ385="ความรู้ทางการเกษตรและการใช้เทคโนโลยีสำหรับการผลิตในฟาร์ม",1,[1]original_ver!CJ385="การวางแผนและจัดการฟาร์ม เช่น การเก็บเกี่ยว การเงิน และการวางแผนทางการตลาด",2,[1]original_ver!CJ385="การเป็นผู้ประกอบการทางการเกษตร",3,[1]original_ver!CJ385="การเพิ่มมูลค่าผลผลิต และการแปรรูปผลผลิต (รวมถึงการพัฒนาคุณภาพผลผลิต)",4,[1]original_ver!CJ385="","")</f>
        <v>2</v>
      </c>
      <c r="CM734" s="17">
        <v>5</v>
      </c>
      <c r="CN734" s="17">
        <v>1</v>
      </c>
      <c r="CO734" s="15" cm="1">
        <f t="array" ref="CO734">_xlfn.IFS([1]original_ver!CN385="ความรู้ทางการเกษตรและการใช้เทคโนโลยีสำหรับการผลิตในฟาร์ม",1,[1]original_ver!CN385="การวางแผนและจัดการฟาร์ม เช่น การเก็บเกี่ยว การเงิน และการวางแผนทางการตลาด",2,[1]original_ver!CN385="การเป็นผู้ประกอบการทางการเกษตร",3,[1]original_ver!CN385="การเพิ่มมูลค่าผลผลิต และการแปรรูปผลผลิต (รวมถึงการพัฒนาคุณภาพผลผลิต)",4,[1]original_ver!CN385="","")</f>
        <v>3</v>
      </c>
      <c r="CP734" s="17">
        <v>1</v>
      </c>
      <c r="CQ734" s="17">
        <v>1</v>
      </c>
      <c r="CR734" s="15" cm="1">
        <f t="array" ref="CR734">_xlfn.IFS([1]original_ver!CR385="ประยุกต์",1,[1]original_ver!CR385="ไม่ประยุกต์",0,[1]original_ver!CR385="","")</f>
        <v>1</v>
      </c>
      <c r="CS734" s="15" cm="1">
        <f t="array" ref="CS734">_xlfn.IFS([1]original_ver!CS385="ประยุกต์",1,[1]original_ver!CS385="ไม่ประยุกต์",0,[1]original_ver!CS385="","")</f>
        <v>1</v>
      </c>
      <c r="CT734" s="48"/>
      <c r="CU734" s="15" cm="1">
        <f t="array" ref="CU734">_xlfn.IFS([1]original_ver!CV385="ประยุกต์",1,[1]original_ver!CV385="ไม่ประยุกต์",0,[1]original_ver!CV385="","")</f>
        <v>1</v>
      </c>
      <c r="CV734" s="48"/>
      <c r="CW734" s="15" cm="1">
        <f t="array" ref="CW734">_xlfn.IFS([1]original_ver!CY385="ประยุกต์",1,[1]original_ver!CY385="ไม่ประยุกต์",0,[1]original_ver!CY385="","")</f>
        <v>1</v>
      </c>
      <c r="CX734" s="48"/>
      <c r="CY734" s="15" cm="1">
        <f t="array" ref="CY734">_xlfn.IFS([1]original_ver!DB385="ประยุกต์",1,[1]original_ver!DB385="ไม่ประยุกต์",0,[1]original_ver!DB385="","")</f>
        <v>1</v>
      </c>
      <c r="CZ734" s="48"/>
      <c r="DA734" s="48"/>
      <c r="DB734" s="48"/>
      <c r="DC734" s="48"/>
      <c r="DD734" s="48"/>
      <c r="DE734" s="48"/>
      <c r="DF734" s="48"/>
      <c r="DG734" s="17">
        <v>2</v>
      </c>
      <c r="DH734" s="17">
        <v>1</v>
      </c>
      <c r="DI734" s="17">
        <v>3</v>
      </c>
      <c r="DJ734" s="17">
        <v>1</v>
      </c>
      <c r="DK734" s="17">
        <v>3</v>
      </c>
      <c r="DL734" s="17">
        <v>1</v>
      </c>
      <c r="DM734" s="17">
        <v>3</v>
      </c>
      <c r="DN734" s="17">
        <v>1</v>
      </c>
      <c r="DO734" s="48"/>
      <c r="DP734" s="48"/>
      <c r="DQ734" s="48"/>
      <c r="DR734" s="48"/>
      <c r="DS734" s="49">
        <v>2.6</v>
      </c>
      <c r="DT734" s="49">
        <v>3.3333333333333335</v>
      </c>
      <c r="DU734" s="17">
        <v>3.5</v>
      </c>
      <c r="DV734" s="49">
        <v>2.8</v>
      </c>
      <c r="DW734" s="49">
        <v>2.6666666666666665</v>
      </c>
      <c r="DX734" s="49">
        <v>2.5</v>
      </c>
      <c r="DY734" s="153"/>
      <c r="DZ734" s="25">
        <v>3</v>
      </c>
      <c r="EA734" s="25">
        <v>3.3333333333333335</v>
      </c>
      <c r="EB734" s="25">
        <v>3.5</v>
      </c>
      <c r="EC734" s="25">
        <v>3</v>
      </c>
      <c r="ED734" s="25">
        <v>3.3333333333333335</v>
      </c>
      <c r="EE734">
        <v>2.75</v>
      </c>
    </row>
    <row r="735" spans="1:135" x14ac:dyDescent="0.2">
      <c r="A735">
        <v>367</v>
      </c>
      <c r="AC735">
        <f t="shared" si="61"/>
        <v>0</v>
      </c>
      <c r="AD735" t="e">
        <f t="shared" si="63"/>
        <v>#DIV/0!</v>
      </c>
      <c r="AP735" s="148">
        <f t="shared" si="64"/>
        <v>0</v>
      </c>
      <c r="AQ735" s="148" t="e">
        <f t="shared" si="62"/>
        <v>#DIV/0!</v>
      </c>
      <c r="CI735" s="148" t="e">
        <f t="shared" si="65"/>
        <v>#DIV/0!</v>
      </c>
    </row>
    <row r="736" spans="1:135" x14ac:dyDescent="0.2">
      <c r="A736">
        <v>368</v>
      </c>
      <c r="B736" s="15">
        <v>1212</v>
      </c>
      <c r="C736" s="60" t="s">
        <v>880</v>
      </c>
      <c r="D736" cm="1">
        <f t="array" ref="D736">_xlfn.IFS([1]original_ver!D386="Participant",1,[1]original_ver!D386="Non-Participant",0,[1]original_ver!D386="","")</f>
        <v>0</v>
      </c>
      <c r="E736" s="15">
        <v>3</v>
      </c>
      <c r="F736" s="17" cm="1">
        <f t="array" ref="F736">_xlfn.IFS([1]original_ver!F386="ชาย",1,[1]original_ver!F386="หญิง",0,[1]original_ver!F386="","")</f>
        <v>1</v>
      </c>
      <c r="G736" s="15">
        <v>62</v>
      </c>
      <c r="H736" s="17" cm="1">
        <f t="array" ref="H736">_xlfn.IFS([1]original_ver!H386="ไม่มีการศึกษา",0,[1]original_ver!H386="ประถมศึกษา",1,[1]original_ver!H386="มัธยมศึกษาตอนต้น",2,[1]original_ver!H386="มัธยมศึกษาตอนปลาย",3,[1]original_ver!H386="อนุปริญญา (ปวช., ปวส., ฝึกหัดครู)",4,[1]original_ver!H386="ปริญญาตรี",5,[1]original_ver!H386="สูงกว่าปริญญาตรี",6,[1]original_ver!H386="","")</f>
        <v>2</v>
      </c>
      <c r="I736" s="17" cm="1">
        <f t="array" ref="I736">_xlfn.IFS([1]original_ver!I386="โสด",1,[1]original_ver!I386="สมรส/อยู่ด้วยกัน",2,[1]original_ver!I386="หย่าร้าง/แยกกันอยู่",3,[1]original_ver!I386="หม้าย",4,[1]original_ver!I386="","")</f>
        <v>2</v>
      </c>
      <c r="J736" s="15">
        <v>4</v>
      </c>
      <c r="K736" s="15">
        <v>13</v>
      </c>
      <c r="L736" s="17" cm="1">
        <f t="array" ref="L736">_xlfn.IFS([1]original_ver!L386="ใช่",1,[1]original_ver!L386="ไม่ใช่",0,[1]original_ver!L386="","")</f>
        <v>0</v>
      </c>
      <c r="M736" s="17" cm="1">
        <f t="array" ref="M736">_xlfn.IFS([1]original_ver!M386="กู้ยืม",1,[1]original_ver!M386="ไม่กู้ยืม",0,[1]original_ver!M386="","")</f>
        <v>1</v>
      </c>
      <c r="N736" s="17">
        <f>IF($O736&gt;1, 1,0)</f>
        <v>1</v>
      </c>
      <c r="O736" s="54">
        <v>200000</v>
      </c>
      <c r="P736" s="17" cm="1">
        <f t="array" ref="P736">_xlfn.IFS([1]original_ver!O386="ใช่",1,[1]original_ver!O386="ไม่ใช่",0,[1]original_ver!O386="","")</f>
        <v>0</v>
      </c>
      <c r="Q736" s="17"/>
      <c r="R736" s="17">
        <v>7</v>
      </c>
      <c r="S736" s="17">
        <v>1</v>
      </c>
      <c r="T736" s="17">
        <v>1</v>
      </c>
      <c r="U736" s="17">
        <v>1000</v>
      </c>
      <c r="V736" s="17">
        <v>30</v>
      </c>
      <c r="W736" s="22">
        <f>$U736/$T736</f>
        <v>1000</v>
      </c>
      <c r="X736" s="48"/>
      <c r="Y736" s="48"/>
      <c r="Z736" s="48"/>
      <c r="AA736" s="48"/>
      <c r="AB736" s="48"/>
      <c r="AC736" s="48">
        <f t="shared" si="61"/>
        <v>1000</v>
      </c>
      <c r="AD736">
        <f t="shared" si="63"/>
        <v>1000</v>
      </c>
      <c r="AE736" s="17">
        <v>7</v>
      </c>
      <c r="AF736" s="17">
        <v>1</v>
      </c>
      <c r="AG736" s="17">
        <v>1</v>
      </c>
      <c r="AH736" s="17">
        <v>1000</v>
      </c>
      <c r="AI736" s="17">
        <v>30</v>
      </c>
      <c r="AJ736" s="27">
        <f>$AH736/$AG736</f>
        <v>1000</v>
      </c>
      <c r="AK736" s="48"/>
      <c r="AL736" s="48"/>
      <c r="AM736" s="48"/>
      <c r="AN736" s="48"/>
      <c r="AO736" s="48"/>
      <c r="AP736" s="149">
        <f t="shared" si="64"/>
        <v>1000</v>
      </c>
      <c r="AQ736" s="149">
        <f t="shared" si="62"/>
        <v>1000</v>
      </c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9">
        <v>3</v>
      </c>
      <c r="CE736" s="49">
        <v>3</v>
      </c>
      <c r="CF736" s="49">
        <v>2</v>
      </c>
      <c r="CG736" s="49">
        <v>2</v>
      </c>
      <c r="CH736" s="49">
        <v>4</v>
      </c>
      <c r="CI736" s="153">
        <f t="shared" si="65"/>
        <v>2.8</v>
      </c>
      <c r="CJ736" s="17">
        <v>3</v>
      </c>
      <c r="CK736" cm="1">
        <f t="array" ref="CK736">_xlfn.IFS([1]original_ver!CH386="จากการเข้าร่วมกิจกรรมอบรม ที่จัดโดยโครงการเกษตรกรปราดเปรื่อง (Smart Farmer)",1,[1]original_ver!CH386="จากการเข้าร่วมกิจกรรมอบรม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ๆ",3,[1]original_ver!CH386="จากการเรียนรู้ผ่านประสบการณ์ของผู้อื่น ได้แก่ เพื่อนบ้าน พี่น้อง เพื่อน และญาติ เป็นต้น",4,[1]original_ver!CH386="ไม่ได้เข้าร่วมกิจกรรมอบรมหรือเรียนรู้ใด ๆ (ข้ามไปข้อ 33)",5)</f>
        <v>3</v>
      </c>
      <c r="CL736" s="15" cm="1">
        <f t="array" ref="CL736">_xlfn.IFS([1]original_ver!CJ386="ความรู้ทางการเกษตรและการใช้เทคโนโลยีสำหรับการผลิตในฟาร์ม",1,[1]original_ver!CJ386="การวางแผนและจัดการฟาร์ม เช่น การเก็บเกี่ยว การเงิน และการวางแผนทางการตลาด",2,[1]original_ver!CJ386="การเป็นผู้ประกอบการทางการเกษตร",3,[1]original_ver!CJ386="การเพิ่มมูลค่าผลผลิต และการแปรรูปผลผลิต (รวมถึงการพัฒนาคุณภาพผลผลิต)",4,[1]original_ver!CJ386="","")</f>
        <v>1</v>
      </c>
      <c r="CM736" s="17">
        <v>8</v>
      </c>
      <c r="CN736" s="17">
        <v>4</v>
      </c>
      <c r="CO736" s="15" cm="1">
        <f t="array" ref="CO736">_xlfn.IFS([1]original_ver!CN386="ความรู้ทางการเกษตรและการใช้เทคโนโลยีสำหรับการผลิตในฟาร์ม",1,[1]original_ver!CN386="การวางแผนและจัดการฟาร์ม เช่น การเก็บเกี่ยว การเงิน และการวางแผนทางการตลาด",2,[1]original_ver!CN386="การเป็นผู้ประกอบการทางการเกษตร",3,[1]original_ver!CN386="การเพิ่มมูลค่าผลผลิต และการแปรรูปผลผลิต (รวมถึงการพัฒนาคุณภาพผลผลิต)",4,[1]original_ver!CN386="","")</f>
        <v>3</v>
      </c>
      <c r="CP736" s="17">
        <v>2</v>
      </c>
      <c r="CQ736" s="17">
        <v>4</v>
      </c>
      <c r="CR736" s="15" cm="1">
        <f t="array" ref="CR736">_xlfn.IFS([1]original_ver!CR386="ประยุกต์",1,[1]original_ver!CR386="ไม่ประยุกต์",0,[1]original_ver!CR386="","")</f>
        <v>1</v>
      </c>
      <c r="CS736" s="15" cm="1">
        <f t="array" ref="CS736">_xlfn.IFS([1]original_ver!CS386="ประยุกต์",1,[1]original_ver!CS386="ไม่ประยุกต์",0,[1]original_ver!CS386="","")</f>
        <v>1</v>
      </c>
      <c r="CT736" s="48"/>
      <c r="CU736" s="15" cm="1">
        <f t="array" ref="CU736">_xlfn.IFS([1]original_ver!CV386="ประยุกต์",1,[1]original_ver!CV386="ไม่ประยุกต์",0,[1]original_ver!CV386="","")</f>
        <v>1</v>
      </c>
      <c r="CV736" s="48"/>
      <c r="CW736" s="15" cm="1">
        <f t="array" ref="CW736">_xlfn.IFS([1]original_ver!CY386="ประยุกต์",1,[1]original_ver!CY386="ไม่ประยุกต์",0,[1]original_ver!CY386="","")</f>
        <v>1</v>
      </c>
      <c r="CX736" s="48"/>
      <c r="CY736" s="15" cm="1">
        <f t="array" ref="CY736">_xlfn.IFS([1]original_ver!DB386="ประยุกต์",1,[1]original_ver!DB386="ไม่ประยุกต์",0,[1]original_ver!DB386="","")</f>
        <v>1</v>
      </c>
      <c r="CZ736" s="48"/>
      <c r="DA736" s="48"/>
      <c r="DB736" s="48"/>
      <c r="DC736" s="48"/>
      <c r="DD736" s="48"/>
      <c r="DE736" s="48"/>
      <c r="DF736" s="48"/>
      <c r="DG736" s="17">
        <v>1</v>
      </c>
      <c r="DH736" s="17">
        <v>4</v>
      </c>
      <c r="DI736" s="17">
        <v>3</v>
      </c>
      <c r="DJ736" s="17">
        <v>4</v>
      </c>
      <c r="DK736" s="17">
        <v>3</v>
      </c>
      <c r="DL736" s="17">
        <v>4</v>
      </c>
      <c r="DM736" s="17">
        <v>2</v>
      </c>
      <c r="DN736" s="17">
        <v>4</v>
      </c>
      <c r="DO736" s="48"/>
      <c r="DP736" s="48"/>
      <c r="DQ736" s="48"/>
      <c r="DR736" s="48"/>
      <c r="DS736" s="49">
        <v>4.2</v>
      </c>
      <c r="DT736" s="49">
        <v>3</v>
      </c>
      <c r="DU736" s="17">
        <v>3.5</v>
      </c>
      <c r="DV736" s="49">
        <v>4.2</v>
      </c>
      <c r="DW736" s="49">
        <v>3.6666666666666665</v>
      </c>
      <c r="DX736" s="49">
        <v>4.75</v>
      </c>
      <c r="DY736" s="153"/>
      <c r="DZ736" s="25">
        <v>4.4000000000000004</v>
      </c>
      <c r="EA736" s="25">
        <v>3.3333333333333335</v>
      </c>
      <c r="EB736" s="25">
        <v>3.5</v>
      </c>
      <c r="EC736" s="25">
        <v>4.4000000000000004</v>
      </c>
      <c r="ED736" s="25">
        <v>3.6666666666666665</v>
      </c>
      <c r="EE736">
        <v>4.75</v>
      </c>
    </row>
    <row r="737" spans="1:135" x14ac:dyDescent="0.2">
      <c r="A737">
        <v>368</v>
      </c>
      <c r="AC737">
        <f t="shared" si="61"/>
        <v>0</v>
      </c>
      <c r="AD737" t="e">
        <f t="shared" si="63"/>
        <v>#DIV/0!</v>
      </c>
      <c r="AP737" s="148">
        <f t="shared" si="64"/>
        <v>0</v>
      </c>
      <c r="AQ737" s="148" t="e">
        <f t="shared" si="62"/>
        <v>#DIV/0!</v>
      </c>
      <c r="CI737" s="148" t="e">
        <f t="shared" si="65"/>
        <v>#DIV/0!</v>
      </c>
    </row>
    <row r="738" spans="1:135" x14ac:dyDescent="0.2">
      <c r="A738">
        <v>369</v>
      </c>
      <c r="B738" s="15">
        <v>1213</v>
      </c>
      <c r="C738" s="60" t="s">
        <v>881</v>
      </c>
      <c r="D738" cm="1">
        <f t="array" ref="D738">_xlfn.IFS([1]original_ver!D387="Participant",1,[1]original_ver!D387="Non-Participant",0,[1]original_ver!D387="","")</f>
        <v>1</v>
      </c>
      <c r="E738" s="15">
        <v>3</v>
      </c>
      <c r="F738" s="17" cm="1">
        <f t="array" ref="F738">_xlfn.IFS([1]original_ver!F387="ชาย",1,[1]original_ver!F387="หญิง",0,[1]original_ver!F387="","")</f>
        <v>1</v>
      </c>
      <c r="G738" s="15">
        <v>50</v>
      </c>
      <c r="H738" s="17" cm="1">
        <f t="array" ref="H738">_xlfn.IFS([1]original_ver!H387="ไม่มีการศึกษา",0,[1]original_ver!H387="ประถมศึกษา",1,[1]original_ver!H387="มัธยมศึกษาตอนต้น",2,[1]original_ver!H387="มัธยมศึกษาตอนปลาย",3,[1]original_ver!H387="อนุปริญญา (ปวช., ปวส., ฝึกหัดครู)",4,[1]original_ver!H387="ปริญญาตรี",5,[1]original_ver!H387="สูงกว่าปริญญาตรี",6,[1]original_ver!H387="","")</f>
        <v>3</v>
      </c>
      <c r="I738" s="17" cm="1">
        <f t="array" ref="I738">_xlfn.IFS([1]original_ver!I387="โสด",1,[1]original_ver!I387="สมรส/อยู่ด้วยกัน",2,[1]original_ver!I387="หย่าร้าง/แยกกันอยู่",3,[1]original_ver!I387="หม้าย",4,[1]original_ver!I387="","")</f>
        <v>2</v>
      </c>
      <c r="J738" s="15">
        <v>4</v>
      </c>
      <c r="K738" s="15">
        <v>30</v>
      </c>
      <c r="L738" s="17" cm="1">
        <f t="array" ref="L738">_xlfn.IFS([1]original_ver!L387="ใช่",1,[1]original_ver!L387="ไม่ใช่",0,[1]original_ver!L387="","")</f>
        <v>1</v>
      </c>
      <c r="M738" s="17" cm="1">
        <f t="array" ref="M738">_xlfn.IFS([1]original_ver!M387="กู้ยืม",1,[1]original_ver!M387="ไม่กู้ยืม",0,[1]original_ver!M387="","")</f>
        <v>1</v>
      </c>
      <c r="N738" s="17">
        <f>IF($O738&gt;1, 1,0)</f>
        <v>1</v>
      </c>
      <c r="O738" s="54">
        <v>130000</v>
      </c>
      <c r="P738" s="17" cm="1">
        <f t="array" ref="P738">_xlfn.IFS([1]original_ver!O387="ใช่",1,[1]original_ver!O387="ไม่ใช่",0,[1]original_ver!O387="","")</f>
        <v>1</v>
      </c>
      <c r="Q738" s="17"/>
      <c r="R738" s="17">
        <v>1</v>
      </c>
      <c r="S738" s="17">
        <v>1</v>
      </c>
      <c r="T738" s="17">
        <v>7</v>
      </c>
      <c r="U738" s="17">
        <v>3500</v>
      </c>
      <c r="V738" s="53">
        <v>14</v>
      </c>
      <c r="W738" s="20">
        <f>$U738/$T738</f>
        <v>500</v>
      </c>
      <c r="X738" s="48"/>
      <c r="Y738" s="48"/>
      <c r="Z738" s="48"/>
      <c r="AA738" s="48"/>
      <c r="AB738" s="48"/>
      <c r="AC738" s="48">
        <f t="shared" si="61"/>
        <v>3500</v>
      </c>
      <c r="AD738">
        <f t="shared" si="63"/>
        <v>500</v>
      </c>
      <c r="AE738" s="17">
        <v>1</v>
      </c>
      <c r="AF738" s="17">
        <v>1</v>
      </c>
      <c r="AG738" s="17">
        <v>7</v>
      </c>
      <c r="AH738" s="17">
        <v>3500</v>
      </c>
      <c r="AI738" s="18">
        <v>13</v>
      </c>
      <c r="AJ738" s="27">
        <f>$AH738/$AG738</f>
        <v>500</v>
      </c>
      <c r="AK738" s="48"/>
      <c r="AL738" s="48"/>
      <c r="AM738" s="48"/>
      <c r="AN738" s="48"/>
      <c r="AO738" s="48"/>
      <c r="AP738" s="149">
        <f t="shared" si="64"/>
        <v>3500</v>
      </c>
      <c r="AQ738" s="149">
        <f t="shared" si="62"/>
        <v>500</v>
      </c>
      <c r="AR738" s="17">
        <v>5</v>
      </c>
      <c r="AS738" s="17">
        <v>1</v>
      </c>
      <c r="AT738" s="17">
        <v>10</v>
      </c>
      <c r="AU738" s="17">
        <v>500</v>
      </c>
      <c r="AV738" s="17">
        <v>9</v>
      </c>
      <c r="AW738" s="17">
        <f>$AU738/$AT738</f>
        <v>50</v>
      </c>
      <c r="AX738" s="48"/>
      <c r="AY738" s="48"/>
      <c r="AZ738" s="48"/>
      <c r="BA738" s="48"/>
      <c r="BB738" s="48"/>
      <c r="BC738" s="48">
        <f>$AU738+$AZ738</f>
        <v>500</v>
      </c>
      <c r="BD738" s="48">
        <f>$BC738/$AT738</f>
        <v>50</v>
      </c>
      <c r="BE738" s="17">
        <v>5</v>
      </c>
      <c r="BF738" s="17">
        <v>1</v>
      </c>
      <c r="BG738" s="17">
        <v>10</v>
      </c>
      <c r="BH738" s="17">
        <v>700</v>
      </c>
      <c r="BI738" s="17">
        <v>7</v>
      </c>
      <c r="BJ738" s="17"/>
      <c r="BK738" s="48"/>
      <c r="BL738" s="48"/>
      <c r="BM738" s="48"/>
      <c r="BN738" s="48"/>
      <c r="BP738" s="48">
        <f>$BH738+$BM738</f>
        <v>700</v>
      </c>
      <c r="BQ738" s="48"/>
      <c r="BR738" s="48"/>
      <c r="BS738" s="48"/>
      <c r="BT738" s="48"/>
      <c r="BU738" s="48"/>
      <c r="BV738" s="48"/>
      <c r="BW738" s="17"/>
      <c r="BX738" s="48"/>
      <c r="BY738" s="48"/>
      <c r="BZ738" s="48"/>
      <c r="CA738" s="48"/>
      <c r="CB738" s="48"/>
      <c r="CC738" s="17"/>
      <c r="CD738" s="49">
        <v>1.75</v>
      </c>
      <c r="CE738" s="49">
        <v>3</v>
      </c>
      <c r="CF738" s="49">
        <v>2</v>
      </c>
      <c r="CG738" s="49">
        <v>1</v>
      </c>
      <c r="CH738" s="49">
        <v>4.5</v>
      </c>
      <c r="CI738" s="153">
        <f t="shared" si="65"/>
        <v>2.4500000000000002</v>
      </c>
      <c r="CJ738" s="17">
        <v>4</v>
      </c>
      <c r="CK738" cm="1">
        <f t="array" ref="CK738">_xlfn.IFS([1]original_ver!CH387="จากการเข้าร่วมกิจกรรมอบรม ที่จัดโดยโครงการเกษตรกรปราดเปรื่อง (Smart Farmer)",1,[1]original_ver!CH387="จากการเข้าร่วมกิจกรรมอบรม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ๆ",3,[1]original_ver!CH387="จากการเรียนรู้ผ่านประสบการณ์ของผู้อื่น ได้แก่ เพื่อนบ้าน พี่น้อง เพื่อน และญาติ เป็นต้น",4,[1]original_ver!CH387="ไม่ได้เข้าร่วมกิจกรรมอบรมหรือเรียนรู้ใด ๆ (ข้ามไปข้อ 33)",5)</f>
        <v>3</v>
      </c>
      <c r="CL738" s="15" cm="1">
        <f t="array" ref="CL738">_xlfn.IFS([1]original_ver!CJ387="ความรู้ทางการเกษตรและการใช้เทคโนโลยีสำหรับการผลิตในฟาร์ม",1,[1]original_ver!CJ387="การวางแผนและจัดการฟาร์ม เช่น การเก็บเกี่ยว การเงิน และการวางแผนทางการตลาด",2,[1]original_ver!CJ387="การเป็นผู้ประกอบการทางการเกษตร",3,[1]original_ver!CJ387="การเพิ่มมูลค่าผลผลิต และการแปรรูปผลผลิต (รวมถึงการพัฒนาคุณภาพผลผลิต)",4,[1]original_ver!CJ387="","")</f>
        <v>1</v>
      </c>
      <c r="CM738" s="17">
        <v>5</v>
      </c>
      <c r="CN738" s="17">
        <v>4</v>
      </c>
      <c r="CO738" s="15" cm="1">
        <f t="array" ref="CO738">_xlfn.IFS([1]original_ver!CN387="ความรู้ทางการเกษตรและการใช้เทคโนโลยีสำหรับการผลิตในฟาร์ม",1,[1]original_ver!CN387="การวางแผนและจัดการฟาร์ม เช่น การเก็บเกี่ยว การเงิน และการวางแผนทางการตลาด",2,[1]original_ver!CN387="การเป็นผู้ประกอบการทางการเกษตร",3,[1]original_ver!CN387="การเพิ่มมูลค่าผลผลิต และการแปรรูปผลผลิต (รวมถึงการพัฒนาคุณภาพผลผลิต)",4,[1]original_ver!CN387="","")</f>
        <v>4</v>
      </c>
      <c r="CP738" s="17">
        <v>2</v>
      </c>
      <c r="CQ738" s="17">
        <v>4</v>
      </c>
      <c r="CR738" s="15" cm="1">
        <f t="array" ref="CR738">_xlfn.IFS([1]original_ver!CR387="ประยุกต์",1,[1]original_ver!CR387="ไม่ประยุกต์",0,[1]original_ver!CR387="","")</f>
        <v>1</v>
      </c>
      <c r="CS738" s="15" cm="1">
        <f t="array" ref="CS738">_xlfn.IFS([1]original_ver!CS387="ประยุกต์",1,[1]original_ver!CS387="ไม่ประยุกต์",0,[1]original_ver!CS387="","")</f>
        <v>1</v>
      </c>
      <c r="CT738" s="48"/>
      <c r="CU738" s="15" cm="1">
        <f t="array" ref="CU738">_xlfn.IFS([1]original_ver!CV387="ประยุกต์",1,[1]original_ver!CV387="ไม่ประยุกต์",0,[1]original_ver!CV387="","")</f>
        <v>1</v>
      </c>
      <c r="CV738" s="48"/>
      <c r="CW738" s="15" cm="1">
        <f t="array" ref="CW738">_xlfn.IFS([1]original_ver!CY387="ประยุกต์",1,[1]original_ver!CY387="ไม่ประยุกต์",0,[1]original_ver!CY387="","")</f>
        <v>1</v>
      </c>
      <c r="CX738" s="48"/>
      <c r="CY738" s="15" cm="1">
        <f t="array" ref="CY738">_xlfn.IFS([1]original_ver!DB387="ประยุกต์",1,[1]original_ver!DB387="ไม่ประยุกต์",0,[1]original_ver!DB387="","")</f>
        <v>1</v>
      </c>
      <c r="CZ738" s="48"/>
      <c r="DA738" s="48">
        <v>0</v>
      </c>
      <c r="DB738" s="48">
        <v>0</v>
      </c>
      <c r="DC738" s="48">
        <v>0</v>
      </c>
      <c r="DD738" s="48">
        <v>0</v>
      </c>
      <c r="DE738" s="48">
        <v>0</v>
      </c>
      <c r="DF738" s="48">
        <v>0</v>
      </c>
      <c r="DG738" s="17">
        <v>1</v>
      </c>
      <c r="DH738" s="17">
        <v>4</v>
      </c>
      <c r="DI738" s="17">
        <v>2</v>
      </c>
      <c r="DJ738" s="17">
        <v>4</v>
      </c>
      <c r="DK738" s="17">
        <v>3</v>
      </c>
      <c r="DL738" s="17">
        <v>4</v>
      </c>
      <c r="DM738" s="17">
        <v>3</v>
      </c>
      <c r="DN738" s="17">
        <v>4</v>
      </c>
      <c r="DO738" s="48"/>
      <c r="DP738" s="48"/>
      <c r="DQ738" s="48"/>
      <c r="DR738" s="48"/>
      <c r="DS738" s="49">
        <v>4.8</v>
      </c>
      <c r="DT738" s="49">
        <v>3.6666666666666665</v>
      </c>
      <c r="DU738" s="17">
        <v>3</v>
      </c>
      <c r="DV738" s="49">
        <v>3.8</v>
      </c>
      <c r="DW738" s="49">
        <v>3.3333333333333335</v>
      </c>
      <c r="DX738" s="49">
        <v>3.5</v>
      </c>
      <c r="DY738" s="153"/>
      <c r="DZ738" s="25">
        <v>4.75</v>
      </c>
      <c r="EA738" s="25">
        <v>3.6666666666666665</v>
      </c>
      <c r="EB738" s="25">
        <v>3</v>
      </c>
      <c r="EC738" s="25">
        <v>3.8</v>
      </c>
      <c r="ED738" s="25">
        <v>3.3333333333333335</v>
      </c>
      <c r="EE738">
        <v>3.75</v>
      </c>
    </row>
    <row r="739" spans="1:135" x14ac:dyDescent="0.2">
      <c r="A739">
        <v>369</v>
      </c>
      <c r="AC739">
        <f t="shared" si="61"/>
        <v>0</v>
      </c>
      <c r="AD739" t="e">
        <f t="shared" si="63"/>
        <v>#DIV/0!</v>
      </c>
      <c r="AP739" s="148">
        <f t="shared" si="64"/>
        <v>0</v>
      </c>
      <c r="AQ739" s="148" t="e">
        <f t="shared" si="62"/>
        <v>#DIV/0!</v>
      </c>
      <c r="CI739" s="148" t="e">
        <f t="shared" si="65"/>
        <v>#DIV/0!</v>
      </c>
    </row>
    <row r="740" spans="1:135" x14ac:dyDescent="0.2">
      <c r="A740">
        <v>370</v>
      </c>
      <c r="B740" s="15">
        <v>1214</v>
      </c>
      <c r="C740" s="61" t="s">
        <v>882</v>
      </c>
      <c r="D740" cm="1">
        <f t="array" ref="D740">_xlfn.IFS([1]original_ver!D388="Participant",1,[1]original_ver!D388="Non-Participant",0,[1]original_ver!D388="","")</f>
        <v>1</v>
      </c>
      <c r="E740" s="15">
        <v>3</v>
      </c>
      <c r="F740" s="17" cm="1">
        <f t="array" ref="F740">_xlfn.IFS([1]original_ver!F388="ชาย",1,[1]original_ver!F388="หญิง",0,[1]original_ver!F388="","")</f>
        <v>1</v>
      </c>
      <c r="G740" s="15">
        <v>71</v>
      </c>
      <c r="H740" s="17" cm="1">
        <f t="array" ref="H740">_xlfn.IFS([1]original_ver!H388="ไม่มีการศึกษา",0,[1]original_ver!H388="ประถมศึกษา",1,[1]original_ver!H388="มัธยมศึกษาตอนต้น",2,[1]original_ver!H388="มัธยมศึกษาตอนปลาย",3,[1]original_ver!H388="อนุปริญญา (ปวช., ปวส., ฝึกหัดครู)",4,[1]original_ver!H388="ปริญญาตรี",5,[1]original_ver!H388="สูงกว่าปริญญาตรี",6,[1]original_ver!H388="","")</f>
        <v>2</v>
      </c>
      <c r="I740" s="17" cm="1">
        <f t="array" ref="I740">_xlfn.IFS([1]original_ver!I388="โสด",1,[1]original_ver!I388="สมรส/อยู่ด้วยกัน",2,[1]original_ver!I388="หย่าร้าง/แยกกันอยู่",3,[1]original_ver!I388="หม้าย",4,[1]original_ver!I388="","")</f>
        <v>2</v>
      </c>
      <c r="J740" s="15">
        <v>5</v>
      </c>
      <c r="K740" s="15">
        <v>36</v>
      </c>
      <c r="L740" s="17" cm="1">
        <f t="array" ref="L740">_xlfn.IFS([1]original_ver!L388="ใช่",1,[1]original_ver!L388="ไม่ใช่",0,[1]original_ver!L388="","")</f>
        <v>0</v>
      </c>
      <c r="M740" s="17" cm="1">
        <f t="array" ref="M740">_xlfn.IFS([1]original_ver!M388="กู้ยืม",1,[1]original_ver!M388="ไม่กู้ยืม",0,[1]original_ver!M388="","")</f>
        <v>1</v>
      </c>
      <c r="N740" s="17">
        <f>IF($O740&gt;1, 1,0)</f>
        <v>1</v>
      </c>
      <c r="O740" s="54">
        <v>80000</v>
      </c>
      <c r="P740" s="17" cm="1">
        <f t="array" ref="P740">_xlfn.IFS([1]original_ver!O388="ใช่",1,[1]original_ver!O388="ไม่ใช่",0,[1]original_ver!O388="","")</f>
        <v>1</v>
      </c>
      <c r="Q740" s="17"/>
      <c r="R740" s="17">
        <v>5</v>
      </c>
      <c r="S740" s="17">
        <v>1</v>
      </c>
      <c r="T740" s="17">
        <v>7</v>
      </c>
      <c r="U740" s="17">
        <v>6000</v>
      </c>
      <c r="V740" s="17">
        <v>12</v>
      </c>
      <c r="W740" s="22">
        <f>$U740/$T740</f>
        <v>857.14285714285711</v>
      </c>
      <c r="X740" s="48"/>
      <c r="Y740" s="48"/>
      <c r="Z740" s="48"/>
      <c r="AA740" s="48"/>
      <c r="AB740" s="48"/>
      <c r="AC740" s="48">
        <f t="shared" si="61"/>
        <v>6000</v>
      </c>
      <c r="AD740">
        <f t="shared" si="63"/>
        <v>857.14285714285711</v>
      </c>
      <c r="AE740" s="17">
        <v>5</v>
      </c>
      <c r="AF740" s="17">
        <v>1</v>
      </c>
      <c r="AG740" s="17">
        <v>7</v>
      </c>
      <c r="AH740" s="17">
        <v>6000</v>
      </c>
      <c r="AI740" s="17">
        <v>12</v>
      </c>
      <c r="AJ740" s="27">
        <f>$AH740/$AG740</f>
        <v>857.14285714285711</v>
      </c>
      <c r="AK740" s="48"/>
      <c r="AL740" s="48"/>
      <c r="AM740" s="48"/>
      <c r="AN740" s="48"/>
      <c r="AO740" s="48"/>
      <c r="AP740" s="149">
        <f t="shared" si="64"/>
        <v>6000</v>
      </c>
      <c r="AQ740" s="149">
        <f t="shared" si="62"/>
        <v>857.14285714285711</v>
      </c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9">
        <v>2.25</v>
      </c>
      <c r="CE740" s="49">
        <v>3</v>
      </c>
      <c r="CF740" s="49">
        <v>2</v>
      </c>
      <c r="CG740" s="49">
        <v>2.5</v>
      </c>
      <c r="CH740" s="49">
        <v>3</v>
      </c>
      <c r="CI740" s="153">
        <f t="shared" si="65"/>
        <v>2.5499999999999998</v>
      </c>
      <c r="CJ740" s="17">
        <v>2</v>
      </c>
      <c r="CK740" cm="1">
        <f t="array" ref="CK740">_xlfn.IFS([1]original_ver!CH388="จากการเข้าร่วมกิจกรรมอบรม ที่จัดโดยโครงการเกษตรกรปราดเปรื่อง (Smart Farmer)",1,[1]original_ver!CH388="จากการเข้าร่วมกิจกรรมอบรม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ๆ",3,[1]original_ver!CH388="จากการเรียนรู้ผ่านประสบการณ์ของผู้อื่น ได้แก่ เพื่อนบ้าน พี่น้อง เพื่อน และญาติ เป็นต้น",4,[1]original_ver!CH388="ไม่ได้เข้าร่วมกิจกรรมอบรมหรือเรียนรู้ใด ๆ (ข้ามไปข้อ 33)",5)</f>
        <v>5</v>
      </c>
      <c r="CL740" s="15" t="str" cm="1">
        <f t="array" ref="CL740">_xlfn.IFS([1]original_ver!CJ388="ความรู้ทางการเกษตรและการใช้เทคโนโลยีสำหรับการผลิตในฟาร์ม",1,[1]original_ver!CJ388="การวางแผนและจัดการฟาร์ม เช่น การเก็บเกี่ยว การเงิน และการวางแผนทางการตลาด",2,[1]original_ver!CJ388="การเป็นผู้ประกอบการทางการเกษตร",3,[1]original_ver!CJ388="การเพิ่มมูลค่าผลผลิต และการแปรรูปผลผลิต (รวมถึงการพัฒนาคุณภาพผลผลิต)",4,[1]original_ver!CJ388="","")</f>
        <v/>
      </c>
      <c r="CM740" s="48"/>
      <c r="CN740" s="48"/>
      <c r="CO740" s="15" t="str" cm="1">
        <f t="array" ref="CO740">_xlfn.IFS([1]original_ver!CN388="ความรู้ทางการเกษตรและการใช้เทคโนโลยีสำหรับการผลิตในฟาร์ม",1,[1]original_ver!CN388="การวางแผนและจัดการฟาร์ม เช่น การเก็บเกี่ยว การเงิน และการวางแผนทางการตลาด",2,[1]original_ver!CN388="การเป็นผู้ประกอบการทางการเกษตร",3,[1]original_ver!CN388="การเพิ่มมูลค่าผลผลิต และการแปรรูปผลผลิต (รวมถึงการพัฒนาคุณภาพผลผลิต)",4,[1]original_ver!CN388="","")</f>
        <v/>
      </c>
      <c r="CP740" s="48"/>
      <c r="CQ740" s="48"/>
      <c r="CR740" s="15" t="str" cm="1">
        <f t="array" ref="CR740">_xlfn.IFS([1]original_ver!CR388="ประยุกต์",1,[1]original_ver!CR388="ไม่ประยุกต์",0,[1]original_ver!CR388="","")</f>
        <v/>
      </c>
      <c r="CS740" s="15" t="str" cm="1">
        <f t="array" ref="CS740">_xlfn.IFS([1]original_ver!CS388="ประยุกต์",1,[1]original_ver!CS388="ไม่ประยุกต์",0,[1]original_ver!CS388="","")</f>
        <v/>
      </c>
      <c r="CT740" s="48"/>
      <c r="CU740" s="15" t="str" cm="1">
        <f t="array" ref="CU740">_xlfn.IFS([1]original_ver!CV388="ประยุกต์",1,[1]original_ver!CV388="ไม่ประยุกต์",0,[1]original_ver!CV388="","")</f>
        <v/>
      </c>
      <c r="CV740" s="48"/>
      <c r="CW740" s="15" t="str" cm="1">
        <f t="array" ref="CW740">_xlfn.IFS([1]original_ver!CY388="ประยุกต์",1,[1]original_ver!CY388="ไม่ประยุกต์",0,[1]original_ver!CY388="","")</f>
        <v/>
      </c>
      <c r="CX740" s="48"/>
      <c r="CY740" s="15" t="str" cm="1">
        <f t="array" ref="CY740">_xlfn.IFS([1]original_ver!DB388="ประยุกต์",1,[1]original_ver!DB388="ไม่ประยุกต์",0,[1]original_ver!DB388="","")</f>
        <v/>
      </c>
      <c r="CZ740" s="48"/>
      <c r="DA740" s="48"/>
      <c r="DB740" s="48"/>
      <c r="DC740" s="48"/>
      <c r="DD740" s="48"/>
      <c r="DE740" s="48"/>
      <c r="DF740" s="48"/>
      <c r="DG740" s="17">
        <v>1</v>
      </c>
      <c r="DH740" s="17">
        <v>1</v>
      </c>
      <c r="DI740" s="17">
        <v>3</v>
      </c>
      <c r="DJ740" s="17">
        <v>1</v>
      </c>
      <c r="DK740" s="17">
        <v>1</v>
      </c>
      <c r="DL740" s="17">
        <v>1</v>
      </c>
      <c r="DM740" s="17">
        <v>1</v>
      </c>
      <c r="DN740" s="17">
        <v>1</v>
      </c>
      <c r="DO740" s="48"/>
      <c r="DP740" s="48"/>
      <c r="DQ740" s="48"/>
      <c r="DR740" s="48"/>
      <c r="DS740" s="49">
        <v>4.2</v>
      </c>
      <c r="DT740" s="49">
        <v>3.6666666666666665</v>
      </c>
      <c r="DU740" s="17">
        <v>3</v>
      </c>
      <c r="DV740" s="49">
        <v>3.8</v>
      </c>
      <c r="DW740" s="49">
        <v>3</v>
      </c>
      <c r="DX740" s="49">
        <v>3.5</v>
      </c>
      <c r="DY740" s="153"/>
      <c r="DZ740" s="25">
        <v>4.2</v>
      </c>
      <c r="EA740" s="25">
        <v>4</v>
      </c>
      <c r="EB740" s="25">
        <v>3.5</v>
      </c>
      <c r="EC740" s="25">
        <v>3.8</v>
      </c>
      <c r="ED740" s="25">
        <v>3</v>
      </c>
      <c r="EE740">
        <v>3.5</v>
      </c>
    </row>
    <row r="741" spans="1:135" x14ac:dyDescent="0.2">
      <c r="A741">
        <v>370</v>
      </c>
      <c r="AC741">
        <f t="shared" si="61"/>
        <v>0</v>
      </c>
      <c r="AD741" t="e">
        <f t="shared" si="63"/>
        <v>#DIV/0!</v>
      </c>
      <c r="AP741" s="148">
        <f t="shared" si="64"/>
        <v>0</v>
      </c>
      <c r="AQ741" s="148" t="e">
        <f t="shared" si="62"/>
        <v>#DIV/0!</v>
      </c>
      <c r="CI741" s="148" t="e">
        <f t="shared" si="65"/>
        <v>#DIV/0!</v>
      </c>
    </row>
    <row r="742" spans="1:135" x14ac:dyDescent="0.2">
      <c r="A742">
        <v>371</v>
      </c>
      <c r="B742" s="15">
        <v>1215</v>
      </c>
      <c r="C742" s="60" t="s">
        <v>883</v>
      </c>
      <c r="D742" cm="1">
        <f t="array" ref="D742">_xlfn.IFS([1]original_ver!D389="Participant",1,[1]original_ver!D389="Non-Participant",0,[1]original_ver!D389="","")</f>
        <v>1</v>
      </c>
      <c r="E742" s="15">
        <v>3</v>
      </c>
      <c r="F742" s="17" cm="1">
        <f t="array" ref="F742">_xlfn.IFS([1]original_ver!F389="ชาย",1,[1]original_ver!F389="หญิง",0,[1]original_ver!F389="","")</f>
        <v>1</v>
      </c>
      <c r="G742" s="15">
        <v>53</v>
      </c>
      <c r="H742" s="17" cm="1">
        <f t="array" ref="H742">_xlfn.IFS([1]original_ver!H389="ไม่มีการศึกษา",0,[1]original_ver!H389="ประถมศึกษา",1,[1]original_ver!H389="มัธยมศึกษาตอนต้น",2,[1]original_ver!H389="มัธยมศึกษาตอนปลาย",3,[1]original_ver!H389="อนุปริญญา (ปวช., ปวส., ฝึกหัดครู)",4,[1]original_ver!H389="ปริญญาตรี",5,[1]original_ver!H389="สูงกว่าปริญญาตรี",6,[1]original_ver!H389="","")</f>
        <v>3</v>
      </c>
      <c r="I742" s="17" cm="1">
        <f t="array" ref="I742">_xlfn.IFS([1]original_ver!I389="โสด",1,[1]original_ver!I389="สมรส/อยู่ด้วยกัน",2,[1]original_ver!I389="หย่าร้าง/แยกกันอยู่",3,[1]original_ver!I389="หม้าย",4,[1]original_ver!I389="","")</f>
        <v>2</v>
      </c>
      <c r="J742" s="15">
        <v>4</v>
      </c>
      <c r="K742" s="15">
        <v>12</v>
      </c>
      <c r="L742" s="17" cm="1">
        <f t="array" ref="L742">_xlfn.IFS([1]original_ver!L389="ใช่",1,[1]original_ver!L389="ไม่ใช่",0,[1]original_ver!L389="","")</f>
        <v>0</v>
      </c>
      <c r="M742" s="17" cm="1">
        <f t="array" ref="M742">_xlfn.IFS([1]original_ver!M389="กู้ยืม",1,[1]original_ver!M389="ไม่กู้ยืม",0,[1]original_ver!M389="","")</f>
        <v>1</v>
      </c>
      <c r="N742" s="17">
        <f>IF($O742&gt;1, 1,0)</f>
        <v>1</v>
      </c>
      <c r="O742" s="54">
        <v>100000</v>
      </c>
      <c r="P742" s="17" cm="1">
        <f t="array" ref="P742">_xlfn.IFS([1]original_ver!O389="ใช่",1,[1]original_ver!O389="ไม่ใช่",0,[1]original_ver!O389="","")</f>
        <v>1</v>
      </c>
      <c r="Q742" s="17"/>
      <c r="R742" s="17">
        <v>1</v>
      </c>
      <c r="S742" s="17">
        <v>1</v>
      </c>
      <c r="T742" s="17">
        <v>8</v>
      </c>
      <c r="U742" s="17">
        <v>2800</v>
      </c>
      <c r="V742" s="53">
        <v>14</v>
      </c>
      <c r="W742" s="20">
        <f>$U742/$T742</f>
        <v>350</v>
      </c>
      <c r="X742" s="48"/>
      <c r="Y742" s="48"/>
      <c r="Z742" s="48"/>
      <c r="AA742" s="48"/>
      <c r="AB742" s="48"/>
      <c r="AC742" s="48">
        <f t="shared" si="61"/>
        <v>2800</v>
      </c>
      <c r="AD742">
        <f t="shared" si="63"/>
        <v>350</v>
      </c>
      <c r="AE742" s="17">
        <v>1</v>
      </c>
      <c r="AF742" s="17">
        <v>1</v>
      </c>
      <c r="AG742" s="17">
        <v>8</v>
      </c>
      <c r="AH742" s="17">
        <v>3000</v>
      </c>
      <c r="AI742" s="18">
        <v>12</v>
      </c>
      <c r="AJ742" s="27">
        <f>$AH742/$AG742</f>
        <v>375</v>
      </c>
      <c r="AK742" s="48"/>
      <c r="AL742" s="48"/>
      <c r="AM742" s="48"/>
      <c r="AN742" s="48"/>
      <c r="AO742" s="48"/>
      <c r="AP742" s="149">
        <f t="shared" si="64"/>
        <v>3000</v>
      </c>
      <c r="AQ742" s="149">
        <f t="shared" si="62"/>
        <v>375</v>
      </c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9">
        <v>2</v>
      </c>
      <c r="CE742" s="49">
        <v>1</v>
      </c>
      <c r="CF742" s="49">
        <v>1</v>
      </c>
      <c r="CG742" s="49">
        <v>1</v>
      </c>
      <c r="CH742" s="49">
        <v>1</v>
      </c>
      <c r="CI742" s="153">
        <f t="shared" si="65"/>
        <v>1.2</v>
      </c>
      <c r="CJ742" s="17">
        <v>1</v>
      </c>
      <c r="CK742" cm="1">
        <f t="array" ref="CK742">_xlfn.IFS([1]original_ver!CH389="จากการเข้าร่วมกิจกรรมอบรม ที่จัดโดยโครงการเกษตรกรปราดเปรื่อง (Smart Farmer)",1,[1]original_ver!CH389="จากการเข้าร่วมกิจกรรมอบรม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..................................................................................................................................",2,[1]original_ver!CH389="จากการเรียนรู้ด้วยตนเองผ่านช่องทางต่าง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ๆ",3,[1]original_ver!CH389="จากการเรียนรู้ผ่านประสบการณ์ของผู้อื่น ได้แก่ เพื่อนบ้าน พี่น้อง เพื่อน และญาติ เป็นต้น",4,[1]original_ver!CH389="ไม่ได้เข้าร่วมกิจกรรมอบรมหรือเรียนรู้ใด ๆ (ข้ามไปข้อ 33)",5)</f>
        <v>2</v>
      </c>
      <c r="CL742" s="15" cm="1">
        <f t="array" ref="CL742">_xlfn.IFS([1]original_ver!CJ389="ความรู้ทางการเกษตรและการใช้เทคโนโลยีสำหรับการผลิตในฟาร์ม",1,[1]original_ver!CJ389="การวางแผนและจัดการฟาร์ม เช่น การเก็บเกี่ยว การเงิน และการวางแผนทางการตลาด",2,[1]original_ver!CJ389="การเป็นผู้ประกอบการทางการเกษตร",3,[1]original_ver!CJ389="การเพิ่มมูลค่าผลผลิต และการแปรรูปผลผลิต (รวมถึงการพัฒนาคุณภาพผลผลิต)",4,[1]original_ver!CJ389="","")</f>
        <v>1</v>
      </c>
      <c r="CM742" s="17">
        <v>3</v>
      </c>
      <c r="CN742" s="17">
        <v>1</v>
      </c>
      <c r="CO742" s="15" cm="1">
        <f t="array" ref="CO742">_xlfn.IFS([1]original_ver!CN389="ความรู้ทางการเกษตรและการใช้เทคโนโลยีสำหรับการผลิตในฟาร์ม",1,[1]original_ver!CN389="การวางแผนและจัดการฟาร์ม เช่น การเก็บเกี่ยว การเงิน และการวางแผนทางการตลาด",2,[1]original_ver!CN389="การเป็นผู้ประกอบการทางการเกษตร",3,[1]original_ver!CN389="การเพิ่มมูลค่าผลผลิต และการแปรรูปผลผลิต (รวมถึงการพัฒนาคุณภาพผลผลิต)",4,[1]original_ver!CN389="","")</f>
        <v>2</v>
      </c>
      <c r="CP742" s="17">
        <v>1</v>
      </c>
      <c r="CQ742" s="17">
        <v>1</v>
      </c>
      <c r="CR742" s="15" cm="1">
        <f t="array" ref="CR742">_xlfn.IFS([1]original_ver!CR389="ประยุกต์",1,[1]original_ver!CR389="ไม่ประยุกต์",0,[1]original_ver!CR389="","")</f>
        <v>1</v>
      </c>
      <c r="CS742" s="15" cm="1">
        <f t="array" ref="CS742">_xlfn.IFS([1]original_ver!CS389="ประยุกต์",1,[1]original_ver!CS389="ไม่ประยุกต์",0,[1]original_ver!CS389="","")</f>
        <v>1</v>
      </c>
      <c r="CT742" s="48"/>
      <c r="CU742" s="15" cm="1">
        <f t="array" ref="CU742">_xlfn.IFS([1]original_ver!CV389="ประยุกต์",1,[1]original_ver!CV389="ไม่ประยุกต์",0,[1]original_ver!CV389="","")</f>
        <v>1</v>
      </c>
      <c r="CV742" s="48"/>
      <c r="CW742" s="15" cm="1">
        <f t="array" ref="CW742">_xlfn.IFS([1]original_ver!CY389="ประยุกต์",1,[1]original_ver!CY389="ไม่ประยุกต์",0,[1]original_ver!CY389="","")</f>
        <v>1</v>
      </c>
      <c r="CX742" s="48"/>
      <c r="CY742" s="15" cm="1">
        <f t="array" ref="CY742">_xlfn.IFS([1]original_ver!DB389="ประยุกต์",1,[1]original_ver!DB389="ไม่ประยุกต์",0,[1]original_ver!DB389="","")</f>
        <v>1</v>
      </c>
      <c r="CZ742" s="48"/>
      <c r="DA742" s="48"/>
      <c r="DB742" s="48"/>
      <c r="DC742" s="48"/>
      <c r="DD742" s="48"/>
      <c r="DE742" s="48"/>
      <c r="DF742" s="48"/>
      <c r="DG742" s="17">
        <v>1</v>
      </c>
      <c r="DH742" s="17">
        <v>1</v>
      </c>
      <c r="DI742" s="17">
        <v>3</v>
      </c>
      <c r="DJ742" s="17">
        <v>1</v>
      </c>
      <c r="DK742" s="17">
        <v>3</v>
      </c>
      <c r="DL742" s="17">
        <v>1</v>
      </c>
      <c r="DM742" s="17">
        <v>3</v>
      </c>
      <c r="DN742" s="17">
        <v>1</v>
      </c>
      <c r="DO742" s="48"/>
      <c r="DP742" s="48"/>
      <c r="DQ742" s="48"/>
      <c r="DR742" s="48"/>
      <c r="DS742" s="49">
        <v>4.4000000000000004</v>
      </c>
      <c r="DT742" s="49">
        <v>4.666666666666667</v>
      </c>
      <c r="DU742" s="17">
        <v>4.5</v>
      </c>
      <c r="DV742" s="49">
        <v>4</v>
      </c>
      <c r="DW742" s="49">
        <v>3.6666666666666665</v>
      </c>
      <c r="DX742" s="49">
        <v>3.5</v>
      </c>
      <c r="DY742" s="153"/>
      <c r="DZ742" s="25">
        <v>4.2</v>
      </c>
      <c r="EA742" s="25">
        <v>4.666666666666667</v>
      </c>
      <c r="EB742" s="25">
        <v>4.5</v>
      </c>
      <c r="EC742" s="25">
        <v>4</v>
      </c>
      <c r="ED742" s="25">
        <v>3.6666666666666665</v>
      </c>
      <c r="EE742">
        <v>3.5</v>
      </c>
    </row>
    <row r="743" spans="1:135" x14ac:dyDescent="0.2">
      <c r="A743">
        <v>371</v>
      </c>
      <c r="AC743">
        <f t="shared" si="61"/>
        <v>0</v>
      </c>
      <c r="AD743" t="e">
        <f t="shared" si="63"/>
        <v>#DIV/0!</v>
      </c>
      <c r="AP743" s="148">
        <f t="shared" si="64"/>
        <v>0</v>
      </c>
      <c r="AQ743" s="148" t="e">
        <f t="shared" si="62"/>
        <v>#DIV/0!</v>
      </c>
      <c r="CI743" s="148" t="e">
        <f t="shared" si="65"/>
        <v>#DIV/0!</v>
      </c>
    </row>
    <row r="744" spans="1:135" x14ac:dyDescent="0.2">
      <c r="A744">
        <v>372</v>
      </c>
      <c r="B744" s="15">
        <v>1216</v>
      </c>
      <c r="C744" s="60" t="s">
        <v>884</v>
      </c>
      <c r="D744" cm="1">
        <f t="array" ref="D744">_xlfn.IFS([1]original_ver!D390="Participant",1,[1]original_ver!D390="Non-Participant",0,[1]original_ver!D390="","")</f>
        <v>1</v>
      </c>
      <c r="E744" s="15">
        <v>3</v>
      </c>
      <c r="F744" s="17" cm="1">
        <f t="array" ref="F744">_xlfn.IFS([1]original_ver!F390="ชาย",1,[1]original_ver!F390="หญิง",0,[1]original_ver!F390="","")</f>
        <v>1</v>
      </c>
      <c r="G744" s="15">
        <v>74</v>
      </c>
      <c r="H744" s="17" cm="1">
        <f t="array" ref="H744">_xlfn.IFS([1]original_ver!H390="ไม่มีการศึกษา",0,[1]original_ver!H390="ประถมศึกษา",1,[1]original_ver!H390="มัธยมศึกษาตอนต้น",2,[1]original_ver!H390="มัธยมศึกษาตอนปลาย",3,[1]original_ver!H390="อนุปริญญา (ปวช., ปวส., ฝึกหัดครู)",4,[1]original_ver!H390="ปริญญาตรี",5,[1]original_ver!H390="สูงกว่าปริญญาตรี",6,[1]original_ver!H390="","")</f>
        <v>2</v>
      </c>
      <c r="I744" s="17" cm="1">
        <f t="array" ref="I744">_xlfn.IFS([1]original_ver!I390="โสด",1,[1]original_ver!I390="สมรส/อยู่ด้วยกัน",2,[1]original_ver!I390="หย่าร้าง/แยกกันอยู่",3,[1]original_ver!I390="หม้าย",4,[1]original_ver!I390="","")</f>
        <v>2</v>
      </c>
      <c r="J744" s="15">
        <v>6</v>
      </c>
      <c r="K744" s="15">
        <v>20</v>
      </c>
      <c r="L744" s="17" cm="1">
        <f t="array" ref="L744">_xlfn.IFS([1]original_ver!L390="ใช่",1,[1]original_ver!L390="ไม่ใช่",0,[1]original_ver!L390="","")</f>
        <v>0</v>
      </c>
      <c r="M744" s="17" cm="1">
        <f t="array" ref="M744">_xlfn.IFS([1]original_ver!M390="กู้ยืม",1,[1]original_ver!M390="ไม่กู้ยืม",0,[1]original_ver!M390="","")</f>
        <v>1</v>
      </c>
      <c r="N744" s="17">
        <f>IF($O744&gt;1, 1,0)</f>
        <v>1</v>
      </c>
      <c r="O744" s="54">
        <v>90000</v>
      </c>
      <c r="P744" s="17" cm="1">
        <f t="array" ref="P744">_xlfn.IFS([1]original_ver!O390="ใช่",1,[1]original_ver!O390="ไม่ใช่",0,[1]original_ver!O390="","")</f>
        <v>1</v>
      </c>
      <c r="Q744" s="17"/>
      <c r="R744" s="17">
        <v>1</v>
      </c>
      <c r="S744" s="17">
        <v>1</v>
      </c>
      <c r="T744" s="17">
        <v>100</v>
      </c>
      <c r="U744" s="17">
        <v>40000</v>
      </c>
      <c r="V744" s="53">
        <v>12</v>
      </c>
      <c r="W744" s="20">
        <f>$U744/$T744</f>
        <v>400</v>
      </c>
      <c r="X744" s="48"/>
      <c r="Y744" s="48"/>
      <c r="Z744" s="48"/>
      <c r="AA744" s="48"/>
      <c r="AB744" s="48"/>
      <c r="AC744" s="48">
        <f t="shared" si="61"/>
        <v>40000</v>
      </c>
      <c r="AD744">
        <f t="shared" si="63"/>
        <v>400</v>
      </c>
      <c r="AE744" s="17">
        <v>1</v>
      </c>
      <c r="AF744" s="17">
        <v>1</v>
      </c>
      <c r="AG744" s="17">
        <v>100</v>
      </c>
      <c r="AH744" s="17">
        <v>30000</v>
      </c>
      <c r="AI744" s="18">
        <v>15</v>
      </c>
      <c r="AJ744" s="27">
        <f>$AH744/$AG744</f>
        <v>300</v>
      </c>
      <c r="AK744" s="48"/>
      <c r="AL744" s="48"/>
      <c r="AM744" s="48"/>
      <c r="AN744" s="48"/>
      <c r="AO744" s="48"/>
      <c r="AP744" s="149">
        <f t="shared" si="64"/>
        <v>30000</v>
      </c>
      <c r="AQ744" s="149">
        <f t="shared" si="62"/>
        <v>300</v>
      </c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9">
        <v>2</v>
      </c>
      <c r="CE744" s="49">
        <v>1</v>
      </c>
      <c r="CF744" s="49">
        <v>1</v>
      </c>
      <c r="CG744" s="49">
        <v>1</v>
      </c>
      <c r="CH744" s="49">
        <v>1</v>
      </c>
      <c r="CI744" s="153">
        <f t="shared" si="65"/>
        <v>1.2</v>
      </c>
      <c r="CJ744" s="17">
        <v>1</v>
      </c>
      <c r="CK744" cm="1">
        <f t="array" ref="CK744">_xlfn.IFS([1]original_ver!CH390="จากการเข้าร่วมกิจกรรมอบรม ที่จัดโดยโครงการเกษตรกรปราดเปรื่อง (Smart Farmer)",1,[1]original_ver!CH390="จากการเข้าร่วมกิจกรรมอบรม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ๆ",3,[1]original_ver!CH390="จากการเรียนรู้ผ่านประสบการณ์ของผู้อื่น ได้แก่ เพื่อนบ้าน พี่น้อง เพื่อน และญาติ เป็นต้น",4,[1]original_ver!CH390="ไม่ได้เข้าร่วมกิจกรรมอบรมหรือเรียนรู้ใด ๆ (ข้ามไปข้อ 33)",5)</f>
        <v>2</v>
      </c>
      <c r="CL744" s="15" cm="1">
        <f t="array" ref="CL744">_xlfn.IFS([1]original_ver!CJ390="ความรู้ทางการเกษตรและการใช้เทคโนโลยีสำหรับการผลิตในฟาร์ม",1,[1]original_ver!CJ390="การวางแผนและจัดการฟาร์ม เช่น การเก็บเกี่ยว การเงิน และการวางแผนทางการตลาด",2,[1]original_ver!CJ390="การเป็นผู้ประกอบการทางการเกษตร",3,[1]original_ver!CJ390="การเพิ่มมูลค่าผลผลิต และการแปรรูปผลผลิต (รวมถึงการพัฒนาคุณภาพผลผลิต)",4,[1]original_ver!CJ390="","")</f>
        <v>1</v>
      </c>
      <c r="CM744" s="17">
        <v>4</v>
      </c>
      <c r="CN744" s="17">
        <v>1</v>
      </c>
      <c r="CO744" s="15" cm="1">
        <f t="array" ref="CO744">_xlfn.IFS([1]original_ver!CN390="ความรู้ทางการเกษตรและการใช้เทคโนโลยีสำหรับการผลิตในฟาร์ม",1,[1]original_ver!CN390="การวางแผนและจัดการฟาร์ม เช่น การเก็บเกี่ยว การเงิน และการวางแผนทางการตลาด",2,[1]original_ver!CN390="การเป็นผู้ประกอบการทางการเกษตร",3,[1]original_ver!CN390="การเพิ่มมูลค่าผลผลิต และการแปรรูปผลผลิต (รวมถึงการพัฒนาคุณภาพผลผลิต)",4,[1]original_ver!CN390="","")</f>
        <v>4</v>
      </c>
      <c r="CP744" s="17">
        <v>1</v>
      </c>
      <c r="CQ744" s="17">
        <v>1</v>
      </c>
      <c r="CR744" s="15" cm="1">
        <f t="array" ref="CR744">_xlfn.IFS([1]original_ver!CR390="ประยุกต์",1,[1]original_ver!CR390="ไม่ประยุกต์",0,[1]original_ver!CR390="","")</f>
        <v>1</v>
      </c>
      <c r="CS744" s="15" cm="1">
        <f t="array" ref="CS744">_xlfn.IFS([1]original_ver!CS390="ประยุกต์",1,[1]original_ver!CS390="ไม่ประยุกต์",0,[1]original_ver!CS390="","")</f>
        <v>1</v>
      </c>
      <c r="CT744" s="48"/>
      <c r="CU744" s="15" cm="1">
        <f t="array" ref="CU744">_xlfn.IFS([1]original_ver!CV390="ประยุกต์",1,[1]original_ver!CV390="ไม่ประยุกต์",0,[1]original_ver!CV390="","")</f>
        <v>1</v>
      </c>
      <c r="CV744" s="48"/>
      <c r="CW744" s="15" cm="1">
        <f t="array" ref="CW744">_xlfn.IFS([1]original_ver!CY390="ประยุกต์",1,[1]original_ver!CY390="ไม่ประยุกต์",0,[1]original_ver!CY390="","")</f>
        <v>1</v>
      </c>
      <c r="CX744" s="48"/>
      <c r="CY744" s="15" cm="1">
        <f t="array" ref="CY744">_xlfn.IFS([1]original_ver!DB390="ประยุกต์",1,[1]original_ver!DB390="ไม่ประยุกต์",0,[1]original_ver!DB390="","")</f>
        <v>1</v>
      </c>
      <c r="CZ744" s="48"/>
      <c r="DA744" s="48"/>
      <c r="DB744" s="48"/>
      <c r="DC744" s="48"/>
      <c r="DD744" s="48"/>
      <c r="DE744" s="48"/>
      <c r="DF744" s="48"/>
      <c r="DG744" s="17">
        <v>1</v>
      </c>
      <c r="DH744" s="17">
        <v>1</v>
      </c>
      <c r="DI744" s="17">
        <v>3</v>
      </c>
      <c r="DJ744" s="17">
        <v>1</v>
      </c>
      <c r="DK744" s="17">
        <v>3</v>
      </c>
      <c r="DL744" s="17">
        <v>1</v>
      </c>
      <c r="DM744" s="17">
        <v>2</v>
      </c>
      <c r="DN744" s="17">
        <v>1</v>
      </c>
      <c r="DO744" s="48"/>
      <c r="DP744" s="48"/>
      <c r="DQ744" s="48"/>
      <c r="DR744" s="48"/>
      <c r="DS744" s="49">
        <v>5</v>
      </c>
      <c r="DT744" s="49">
        <v>5</v>
      </c>
      <c r="DU744" s="17">
        <v>5</v>
      </c>
      <c r="DV744" s="49">
        <v>4</v>
      </c>
      <c r="DW744" s="49">
        <v>3.3333333333333335</v>
      </c>
      <c r="DX744" s="49">
        <v>4</v>
      </c>
      <c r="DY744" s="153"/>
      <c r="DZ744" s="25">
        <v>5</v>
      </c>
      <c r="EA744" s="25">
        <v>5</v>
      </c>
      <c r="EB744" s="25">
        <v>5</v>
      </c>
      <c r="EC744" s="25">
        <v>4</v>
      </c>
      <c r="ED744" s="25">
        <v>3.3333333333333335</v>
      </c>
      <c r="EE744">
        <v>4</v>
      </c>
    </row>
    <row r="745" spans="1:135" x14ac:dyDescent="0.2">
      <c r="A745">
        <v>372</v>
      </c>
      <c r="AC745" s="148">
        <f t="shared" si="61"/>
        <v>0</v>
      </c>
      <c r="AD745" s="148" t="e">
        <f t="shared" si="63"/>
        <v>#DIV/0!</v>
      </c>
      <c r="AP745" s="148">
        <f t="shared" si="64"/>
        <v>0</v>
      </c>
      <c r="AQ745" s="148" t="e">
        <f t="shared" si="62"/>
        <v>#DIV/0!</v>
      </c>
      <c r="CI745" s="148" t="e">
        <f t="shared" si="65"/>
        <v>#DIV/0!</v>
      </c>
    </row>
    <row r="746" spans="1:135" x14ac:dyDescent="0.2">
      <c r="A746">
        <v>373</v>
      </c>
      <c r="B746" s="15">
        <v>1217</v>
      </c>
      <c r="C746" s="60" t="s">
        <v>885</v>
      </c>
      <c r="D746" cm="1">
        <f t="array" ref="D746">_xlfn.IFS([1]original_ver!D391="Participant",1,[1]original_ver!D391="Non-Participant",0,[1]original_ver!D391="","")</f>
        <v>1</v>
      </c>
      <c r="E746" s="15">
        <v>3</v>
      </c>
      <c r="F746" s="17" cm="1">
        <f t="array" ref="F746">_xlfn.IFS([1]original_ver!F391="ชาย",1,[1]original_ver!F391="หญิง",0,[1]original_ver!F391="","")</f>
        <v>1</v>
      </c>
      <c r="G746" s="15">
        <v>60</v>
      </c>
      <c r="H746" s="17" cm="1">
        <f t="array" ref="H746">_xlfn.IFS([1]original_ver!H391="ไม่มีการศึกษา",0,[1]original_ver!H391="ประถมศึกษา",1,[1]original_ver!H391="มัธยมศึกษาตอนต้น",2,[1]original_ver!H391="มัธยมศึกษาตอนปลาย",3,[1]original_ver!H391="อนุปริญญา (ปวช., ปวส., ฝึกหัดครู)",4,[1]original_ver!H391="ปริญญาตรี",5,[1]original_ver!H391="สูงกว่าปริญญาตรี",6,[1]original_ver!H391="","")</f>
        <v>3</v>
      </c>
      <c r="I746" s="17" cm="1">
        <f t="array" ref="I746">_xlfn.IFS([1]original_ver!I391="โสด",1,[1]original_ver!I391="สมรส/อยู่ด้วยกัน",2,[1]original_ver!I391="หย่าร้าง/แยกกันอยู่",3,[1]original_ver!I391="หม้าย",4,[1]original_ver!I391="","")</f>
        <v>2</v>
      </c>
      <c r="J746" s="15">
        <v>4</v>
      </c>
      <c r="K746" s="15">
        <v>20</v>
      </c>
      <c r="L746" s="17" cm="1">
        <f t="array" ref="L746">_xlfn.IFS([1]original_ver!L391="ใช่",1,[1]original_ver!L391="ไม่ใช่",0,[1]original_ver!L391="","")</f>
        <v>0</v>
      </c>
      <c r="M746" s="17" cm="1">
        <f t="array" ref="M746">_xlfn.IFS([1]original_ver!M391="กู้ยืม",1,[1]original_ver!M391="ไม่กู้ยืม",0,[1]original_ver!M391="","")</f>
        <v>1</v>
      </c>
      <c r="N746" s="17">
        <f>IF($O746&gt;1, 1,0)</f>
        <v>1</v>
      </c>
      <c r="O746" s="54">
        <v>100000</v>
      </c>
      <c r="P746" s="17" cm="1">
        <f t="array" ref="P746">_xlfn.IFS([1]original_ver!O391="ใช่",1,[1]original_ver!O391="ไม่ใช่",0,[1]original_ver!O391="","")</f>
        <v>1</v>
      </c>
      <c r="Q746" s="17"/>
      <c r="R746" s="17">
        <v>1</v>
      </c>
      <c r="S746" s="17">
        <v>1</v>
      </c>
      <c r="T746" s="17">
        <v>11</v>
      </c>
      <c r="U746" s="17">
        <v>4950</v>
      </c>
      <c r="V746" s="53">
        <v>40</v>
      </c>
      <c r="W746" s="20">
        <f>$U746/$T746</f>
        <v>450</v>
      </c>
      <c r="X746" s="48"/>
      <c r="Y746" s="48"/>
      <c r="Z746" s="48"/>
      <c r="AA746" s="48"/>
      <c r="AB746" s="48"/>
      <c r="AC746" s="149">
        <f t="shared" ref="AC746:AC809" si="66">$U746+$Z746</f>
        <v>4950</v>
      </c>
      <c r="AD746" s="148">
        <f t="shared" si="63"/>
        <v>450</v>
      </c>
      <c r="AE746" s="17">
        <v>1</v>
      </c>
      <c r="AF746" s="17">
        <v>1</v>
      </c>
      <c r="AG746" s="17">
        <v>11</v>
      </c>
      <c r="AH746" s="17">
        <v>4125</v>
      </c>
      <c r="AI746" s="18">
        <v>40</v>
      </c>
      <c r="AJ746" s="27">
        <f>$AH746/$AG746</f>
        <v>375</v>
      </c>
      <c r="AK746" s="48"/>
      <c r="AL746" s="48"/>
      <c r="AM746" s="48"/>
      <c r="AN746" s="48"/>
      <c r="AO746" s="48"/>
      <c r="AP746" s="149">
        <f t="shared" si="64"/>
        <v>4125</v>
      </c>
      <c r="AQ746" s="149">
        <f t="shared" si="62"/>
        <v>375</v>
      </c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9">
        <v>2</v>
      </c>
      <c r="CE746" s="49">
        <v>2</v>
      </c>
      <c r="CF746" s="49">
        <v>2</v>
      </c>
      <c r="CG746" s="49">
        <v>1</v>
      </c>
      <c r="CH746" s="49">
        <v>1</v>
      </c>
      <c r="CI746" s="153">
        <f t="shared" si="65"/>
        <v>1.6</v>
      </c>
      <c r="CJ746" s="17">
        <v>1</v>
      </c>
      <c r="CK746" cm="1">
        <f t="array" ref="CK746">_xlfn.IFS([1]original_ver!CH391="จากการเข้าร่วมกิจกรรมอบรม ที่จัดโดยโครงการเกษตรกรปราดเปรื่อง (Smart Farmer)",1,[1]original_ver!CH391="จากการเข้าร่วมกิจกรรมอบรม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ๆ",3,[1]original_ver!CH391="จากการเรียนรู้ผ่านประสบการณ์ของผู้อื่น ได้แก่ เพื่อนบ้าน พี่น้อง เพื่อน และญาติ เป็นต้น",4,[1]original_ver!CH391="ไม่ได้เข้าร่วมกิจกรรมอบรมหรือเรียนรู้ใด ๆ (ข้ามไปข้อ 33)",5)</f>
        <v>4</v>
      </c>
      <c r="CL746" s="15" cm="1">
        <f t="array" ref="CL746">_xlfn.IFS([1]original_ver!CJ391="ความรู้ทางการเกษตรและการใช้เทคโนโลยีสำหรับการผลิตในฟาร์ม",1,[1]original_ver!CJ391="การวางแผนและจัดการฟาร์ม เช่น การเก็บเกี่ยว การเงิน และการวางแผนทางการตลาด",2,[1]original_ver!CJ391="การเป็นผู้ประกอบการทางการเกษตร",3,[1]original_ver!CJ391="การเพิ่มมูลค่าผลผลิต และการแปรรูปผลผลิต (รวมถึงการพัฒนาคุณภาพผลผลิต)",4,[1]original_ver!CJ391="","")</f>
        <v>1</v>
      </c>
      <c r="CM746" s="17">
        <v>5</v>
      </c>
      <c r="CN746" s="17">
        <v>1</v>
      </c>
      <c r="CO746" s="15" cm="1">
        <f t="array" ref="CO746">_xlfn.IFS([1]original_ver!CN391="ความรู้ทางการเกษตรและการใช้เทคโนโลยีสำหรับการผลิตในฟาร์ม",1,[1]original_ver!CN391="การวางแผนและจัดการฟาร์ม เช่น การเก็บเกี่ยว การเงิน และการวางแผนทางการตลาด",2,[1]original_ver!CN391="การเป็นผู้ประกอบการทางการเกษตร",3,[1]original_ver!CN391="การเพิ่มมูลค่าผลผลิต และการแปรรูปผลผลิต (รวมถึงการพัฒนาคุณภาพผลผลิต)",4,[1]original_ver!CN391="","")</f>
        <v>2</v>
      </c>
      <c r="CP746" s="17">
        <v>1</v>
      </c>
      <c r="CQ746" s="17">
        <v>1</v>
      </c>
      <c r="CR746" s="15" cm="1">
        <f t="array" ref="CR746">_xlfn.IFS([1]original_ver!CR391="ประยุกต์",1,[1]original_ver!CR391="ไม่ประยุกต์",0,[1]original_ver!CR391="","")</f>
        <v>1</v>
      </c>
      <c r="CS746" s="15" cm="1">
        <f t="array" ref="CS746">_xlfn.IFS([1]original_ver!CS391="ประยุกต์",1,[1]original_ver!CS391="ไม่ประยุกต์",0,[1]original_ver!CS391="","")</f>
        <v>1</v>
      </c>
      <c r="CT746" s="48"/>
      <c r="CU746" s="15" cm="1">
        <f t="array" ref="CU746">_xlfn.IFS([1]original_ver!CV391="ประยุกต์",1,[1]original_ver!CV391="ไม่ประยุกต์",0,[1]original_ver!CV391="","")</f>
        <v>1</v>
      </c>
      <c r="CV746" s="48"/>
      <c r="CW746" s="15" cm="1">
        <f t="array" ref="CW746">_xlfn.IFS([1]original_ver!CY391="ประยุกต์",1,[1]original_ver!CY391="ไม่ประยุกต์",0,[1]original_ver!CY391="","")</f>
        <v>1</v>
      </c>
      <c r="CX746" s="48"/>
      <c r="CY746" s="15" cm="1">
        <f t="array" ref="CY746">_xlfn.IFS([1]original_ver!DB391="ประยุกต์",1,[1]original_ver!DB391="ไม่ประยุกต์",0,[1]original_ver!DB391="","")</f>
        <v>1</v>
      </c>
      <c r="CZ746" s="48"/>
      <c r="DA746" s="48"/>
      <c r="DB746" s="48"/>
      <c r="DC746" s="48"/>
      <c r="DD746" s="48"/>
      <c r="DE746" s="48"/>
      <c r="DF746" s="48"/>
      <c r="DG746" s="17">
        <v>1</v>
      </c>
      <c r="DH746" s="17">
        <v>1</v>
      </c>
      <c r="DI746" s="17">
        <v>1</v>
      </c>
      <c r="DJ746" s="17">
        <v>1</v>
      </c>
      <c r="DK746" s="17">
        <v>2</v>
      </c>
      <c r="DL746" s="17">
        <v>1</v>
      </c>
      <c r="DM746" s="17">
        <v>1</v>
      </c>
      <c r="DN746" s="17">
        <v>1</v>
      </c>
      <c r="DO746" s="48"/>
      <c r="DP746" s="48"/>
      <c r="DQ746" s="48"/>
      <c r="DR746" s="48"/>
      <c r="DS746" s="49">
        <v>4.5999999999999996</v>
      </c>
      <c r="DT746" s="49">
        <v>5</v>
      </c>
      <c r="DU746" s="17">
        <v>3.5</v>
      </c>
      <c r="DV746" s="49">
        <v>4.2</v>
      </c>
      <c r="DW746" s="49">
        <v>4.333333333333333</v>
      </c>
      <c r="DX746" s="49">
        <v>4.25</v>
      </c>
      <c r="DY746" s="153"/>
      <c r="DZ746" s="25">
        <v>4.5999999999999996</v>
      </c>
      <c r="EA746" s="25">
        <v>5</v>
      </c>
      <c r="EB746" s="25">
        <v>3.5</v>
      </c>
      <c r="EC746" s="25">
        <v>4.4000000000000004</v>
      </c>
      <c r="ED746" s="25">
        <v>4.666666666666667</v>
      </c>
      <c r="EE746">
        <v>4.25</v>
      </c>
    </row>
    <row r="747" spans="1:135" x14ac:dyDescent="0.2">
      <c r="A747">
        <v>373</v>
      </c>
      <c r="AC747" s="148">
        <f t="shared" si="66"/>
        <v>0</v>
      </c>
      <c r="AD747" s="148" t="e">
        <f t="shared" si="63"/>
        <v>#DIV/0!</v>
      </c>
      <c r="AP747" s="148">
        <f t="shared" si="64"/>
        <v>0</v>
      </c>
      <c r="AQ747" s="148" t="e">
        <f t="shared" si="62"/>
        <v>#DIV/0!</v>
      </c>
      <c r="CI747" s="148" t="e">
        <f t="shared" si="65"/>
        <v>#DIV/0!</v>
      </c>
    </row>
    <row r="748" spans="1:135" x14ac:dyDescent="0.2">
      <c r="A748">
        <v>374</v>
      </c>
      <c r="B748" s="15">
        <v>1218</v>
      </c>
      <c r="C748" s="60" t="s">
        <v>886</v>
      </c>
      <c r="D748" cm="1">
        <f t="array" ref="D748">_xlfn.IFS([1]original_ver!D392="Participant",1,[1]original_ver!D392="Non-Participant",0,[1]original_ver!D392="","")</f>
        <v>1</v>
      </c>
      <c r="E748" s="15">
        <v>3</v>
      </c>
      <c r="F748" s="17" cm="1">
        <f t="array" ref="F748">_xlfn.IFS([1]original_ver!F392="ชาย",1,[1]original_ver!F392="หญิง",0,[1]original_ver!F392="","")</f>
        <v>1</v>
      </c>
      <c r="G748" s="15">
        <v>61</v>
      </c>
      <c r="H748" s="17" cm="1">
        <f t="array" ref="H748">_xlfn.IFS([1]original_ver!H392="ไม่มีการศึกษา",0,[1]original_ver!H392="ประถมศึกษา",1,[1]original_ver!H392="มัธยมศึกษาตอนต้น",2,[1]original_ver!H392="มัธยมศึกษาตอนปลาย",3,[1]original_ver!H392="อนุปริญญา (ปวช., ปวส., ฝึกหัดครู)",4,[1]original_ver!H392="ปริญญาตรี",5,[1]original_ver!H392="สูงกว่าปริญญาตรี",6,[1]original_ver!H392="","")</f>
        <v>4</v>
      </c>
      <c r="I748" s="17" cm="1">
        <f t="array" ref="I748">_xlfn.IFS([1]original_ver!I392="โสด",1,[1]original_ver!I392="สมรส/อยู่ด้วยกัน",2,[1]original_ver!I392="หย่าร้าง/แยกกันอยู่",3,[1]original_ver!I392="หม้าย",4,[1]original_ver!I392="","")</f>
        <v>2</v>
      </c>
      <c r="J748" s="15">
        <v>5</v>
      </c>
      <c r="K748" s="15">
        <v>25</v>
      </c>
      <c r="L748" s="17" cm="1">
        <f t="array" ref="L748">_xlfn.IFS([1]original_ver!L392="ใช่",1,[1]original_ver!L392="ไม่ใช่",0,[1]original_ver!L392="","")</f>
        <v>1</v>
      </c>
      <c r="M748" s="17" cm="1">
        <f t="array" ref="M748">_xlfn.IFS([1]original_ver!M392="กู้ยืม",1,[1]original_ver!M392="ไม่กู้ยืม",0,[1]original_ver!M392="","")</f>
        <v>1</v>
      </c>
      <c r="N748" s="17">
        <f>IF($O748&gt;1, 1,0)</f>
        <v>1</v>
      </c>
      <c r="O748" s="54">
        <v>50000</v>
      </c>
      <c r="P748" s="17" cm="1">
        <f t="array" ref="P748">_xlfn.IFS([1]original_ver!O392="ใช่",1,[1]original_ver!O392="ไม่ใช่",0,[1]original_ver!O392="","")</f>
        <v>1</v>
      </c>
      <c r="Q748" s="17"/>
      <c r="R748" s="17">
        <v>1</v>
      </c>
      <c r="S748" s="17">
        <v>1</v>
      </c>
      <c r="T748" s="17">
        <v>10</v>
      </c>
      <c r="U748" s="17">
        <v>8200</v>
      </c>
      <c r="V748" s="53">
        <v>25</v>
      </c>
      <c r="W748" s="20">
        <f>$U748/$T748</f>
        <v>820</v>
      </c>
      <c r="X748" s="48"/>
      <c r="Y748" s="48"/>
      <c r="Z748" s="48"/>
      <c r="AA748" s="48"/>
      <c r="AB748" s="48"/>
      <c r="AC748" s="149">
        <f t="shared" si="66"/>
        <v>8200</v>
      </c>
      <c r="AD748" s="148">
        <f t="shared" si="63"/>
        <v>820</v>
      </c>
      <c r="AE748" s="17">
        <v>1</v>
      </c>
      <c r="AF748" s="17">
        <v>1</v>
      </c>
      <c r="AG748" s="17">
        <v>11</v>
      </c>
      <c r="AH748" s="17">
        <v>7800</v>
      </c>
      <c r="AI748" s="18">
        <v>40</v>
      </c>
      <c r="AJ748" s="27">
        <f>$AH748/$AG748</f>
        <v>709.09090909090912</v>
      </c>
      <c r="AK748" s="48"/>
      <c r="AL748" s="48"/>
      <c r="AM748" s="48"/>
      <c r="AN748" s="48"/>
      <c r="AO748" s="48"/>
      <c r="AP748" s="149">
        <f t="shared" si="64"/>
        <v>7800</v>
      </c>
      <c r="AQ748" s="149">
        <f t="shared" si="62"/>
        <v>709.09090909090912</v>
      </c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9">
        <v>1</v>
      </c>
      <c r="CE748" s="49">
        <v>1</v>
      </c>
      <c r="CF748" s="49">
        <v>2.3333333333333335</v>
      </c>
      <c r="CG748" s="49">
        <v>1</v>
      </c>
      <c r="CH748" s="49">
        <v>1</v>
      </c>
      <c r="CI748" s="153">
        <f t="shared" si="65"/>
        <v>1.2666666666666668</v>
      </c>
      <c r="CJ748" s="17">
        <v>1</v>
      </c>
      <c r="CK748" cm="1">
        <f t="array" ref="CK748">_xlfn.IFS([1]original_ver!CH392="จากการเข้าร่วมกิจกรรมอบรม ที่จัดโดยโครงการเกษตรกรปราดเปรื่อง (Smart Farmer)",1,[1]original_ver!CH392="จากการเข้าร่วมกิจกรรมอบรม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ๆ",3,[1]original_ver!CH392="จากการเรียนรู้ผ่านประสบการณ์ของผู้อื่น ได้แก่ เพื่อนบ้าน พี่น้อง เพื่อน และญาติ เป็นต้น",4,[1]original_ver!CH392="ไม่ได้เข้าร่วมกิจกรรมอบรมหรือเรียนรู้ใด ๆ (ข้ามไปข้อ 33)",5)</f>
        <v>5</v>
      </c>
      <c r="CL748" s="15" t="str" cm="1">
        <f t="array" ref="CL748">_xlfn.IFS([1]original_ver!CJ392="ความรู้ทางการเกษตรและการใช้เทคโนโลยีสำหรับการผลิตในฟาร์ม",1,[1]original_ver!CJ392="การวางแผนและจัดการฟาร์ม เช่น การเก็บเกี่ยว การเงิน และการวางแผนทางการตลาด",2,[1]original_ver!CJ392="การเป็นผู้ประกอบการทางการเกษตร",3,[1]original_ver!CJ392="การเพิ่มมูลค่าผลผลิต และการแปรรูปผลผลิต (รวมถึงการพัฒนาคุณภาพผลผลิต)",4,[1]original_ver!CJ392="","")</f>
        <v/>
      </c>
      <c r="CM748" s="48"/>
      <c r="CN748" s="48"/>
      <c r="CO748" s="15" t="str" cm="1">
        <f t="array" ref="CO748">_xlfn.IFS([1]original_ver!CN392="ความรู้ทางการเกษตรและการใช้เทคโนโลยีสำหรับการผลิตในฟาร์ม",1,[1]original_ver!CN392="การวางแผนและจัดการฟาร์ม เช่น การเก็บเกี่ยว การเงิน และการวางแผนทางการตลาด",2,[1]original_ver!CN392="การเป็นผู้ประกอบการทางการเกษตร",3,[1]original_ver!CN392="การเพิ่มมูลค่าผลผลิต และการแปรรูปผลผลิต (รวมถึงการพัฒนาคุณภาพผลผลิต)",4,[1]original_ver!CN392="","")</f>
        <v/>
      </c>
      <c r="CP748" s="48"/>
      <c r="CQ748" s="48"/>
      <c r="CR748" s="15" t="str" cm="1">
        <f t="array" ref="CR748">_xlfn.IFS([1]original_ver!CR392="ประยุกต์",1,[1]original_ver!CR392="ไม่ประยุกต์",0,[1]original_ver!CR392="","")</f>
        <v/>
      </c>
      <c r="CS748" s="15" t="str" cm="1">
        <f t="array" ref="CS748">_xlfn.IFS([1]original_ver!CS392="ประยุกต์",1,[1]original_ver!CS392="ไม่ประยุกต์",0,[1]original_ver!CS392="","")</f>
        <v/>
      </c>
      <c r="CT748" s="48"/>
      <c r="CU748" s="15" t="str" cm="1">
        <f t="array" ref="CU748">_xlfn.IFS([1]original_ver!CV392="ประยุกต์",1,[1]original_ver!CV392="ไม่ประยุกต์",0,[1]original_ver!CV392="","")</f>
        <v/>
      </c>
      <c r="CV748" s="48"/>
      <c r="CW748" s="15" t="str" cm="1">
        <f t="array" ref="CW748">_xlfn.IFS([1]original_ver!CY392="ประยุกต์",1,[1]original_ver!CY392="ไม่ประยุกต์",0,[1]original_ver!CY392="","")</f>
        <v/>
      </c>
      <c r="CX748" s="48"/>
      <c r="CY748" s="15" t="str" cm="1">
        <f t="array" ref="CY748">_xlfn.IFS([1]original_ver!DB392="ประยุกต์",1,[1]original_ver!DB392="ไม่ประยุกต์",0,[1]original_ver!DB392="","")</f>
        <v/>
      </c>
      <c r="CZ748" s="48"/>
      <c r="DA748" s="48"/>
      <c r="DB748" s="48"/>
      <c r="DC748" s="48"/>
      <c r="DD748" s="48"/>
      <c r="DE748" s="48"/>
      <c r="DF748" s="48"/>
      <c r="DG748" s="17">
        <v>1</v>
      </c>
      <c r="DH748" s="17">
        <v>1</v>
      </c>
      <c r="DI748" s="17">
        <v>1</v>
      </c>
      <c r="DJ748" s="17">
        <v>1</v>
      </c>
      <c r="DK748" s="17">
        <v>1</v>
      </c>
      <c r="DL748" s="17">
        <v>1</v>
      </c>
      <c r="DM748" s="17">
        <v>1</v>
      </c>
      <c r="DN748" s="17">
        <v>1</v>
      </c>
      <c r="DO748" s="48"/>
      <c r="DP748" s="48"/>
      <c r="DQ748" s="48"/>
      <c r="DR748" s="48"/>
      <c r="DS748" s="49">
        <v>3.6</v>
      </c>
      <c r="DT748" s="49">
        <v>4</v>
      </c>
      <c r="DU748" s="17">
        <v>5</v>
      </c>
      <c r="DV748" s="49">
        <v>4</v>
      </c>
      <c r="DW748" s="49">
        <v>4</v>
      </c>
      <c r="DX748" s="49">
        <v>4.25</v>
      </c>
      <c r="DY748" s="153"/>
      <c r="DZ748" s="25">
        <v>4.5999999999999996</v>
      </c>
      <c r="EA748" s="25">
        <v>5</v>
      </c>
      <c r="EB748" s="25">
        <v>5</v>
      </c>
      <c r="EC748" s="25">
        <v>5</v>
      </c>
      <c r="ED748" s="25">
        <v>3.6666666666666665</v>
      </c>
      <c r="EE748">
        <v>4.25</v>
      </c>
    </row>
    <row r="749" spans="1:135" x14ac:dyDescent="0.2">
      <c r="A749">
        <v>374</v>
      </c>
      <c r="AC749" s="148">
        <f t="shared" si="66"/>
        <v>0</v>
      </c>
      <c r="AD749" s="148" t="e">
        <f t="shared" si="63"/>
        <v>#DIV/0!</v>
      </c>
      <c r="AP749" s="148">
        <f t="shared" si="64"/>
        <v>0</v>
      </c>
      <c r="AQ749" s="148" t="e">
        <f t="shared" si="62"/>
        <v>#DIV/0!</v>
      </c>
      <c r="CI749" s="148" t="e">
        <f t="shared" si="65"/>
        <v>#DIV/0!</v>
      </c>
    </row>
    <row r="750" spans="1:135" x14ac:dyDescent="0.2">
      <c r="A750">
        <v>375</v>
      </c>
      <c r="B750" s="15">
        <v>1219</v>
      </c>
      <c r="C750" s="60" t="s">
        <v>887</v>
      </c>
      <c r="D750" cm="1">
        <f t="array" ref="D750">_xlfn.IFS([1]original_ver!D393="Participant",1,[1]original_ver!D393="Non-Participant",0,[1]original_ver!D393="","")</f>
        <v>1</v>
      </c>
      <c r="E750" s="15">
        <v>3</v>
      </c>
      <c r="F750" s="17" cm="1">
        <f t="array" ref="F750">_xlfn.IFS([1]original_ver!F393="ชาย",1,[1]original_ver!F393="หญิง",0,[1]original_ver!F393="","")</f>
        <v>1</v>
      </c>
      <c r="G750" s="15">
        <v>52</v>
      </c>
      <c r="H750" s="17" cm="1">
        <f t="array" ref="H750">_xlfn.IFS([1]original_ver!H393="ไม่มีการศึกษา",0,[1]original_ver!H393="ประถมศึกษา",1,[1]original_ver!H393="มัธยมศึกษาตอนต้น",2,[1]original_ver!H393="มัธยมศึกษาตอนปลาย",3,[1]original_ver!H393="อนุปริญญา (ปวช., ปวส., ฝึกหัดครู)",4,[1]original_ver!H393="ปริญญาตรี",5,[1]original_ver!H393="สูงกว่าปริญญาตรี",6,[1]original_ver!H393="","")</f>
        <v>5</v>
      </c>
      <c r="I750" s="17" cm="1">
        <f t="array" ref="I750">_xlfn.IFS([1]original_ver!I393="โสด",1,[1]original_ver!I393="สมรส/อยู่ด้วยกัน",2,[1]original_ver!I393="หย่าร้าง/แยกกันอยู่",3,[1]original_ver!I393="หม้าย",4,[1]original_ver!I393="","")</f>
        <v>2</v>
      </c>
      <c r="J750" s="15">
        <v>5</v>
      </c>
      <c r="K750" s="15">
        <v>20</v>
      </c>
      <c r="L750" s="17">
        <v>1</v>
      </c>
      <c r="M750" s="17" cm="1">
        <f t="array" ref="M750">_xlfn.IFS([1]original_ver!M393="กู้ยืม",1,[1]original_ver!M393="ไม่กู้ยืม",0,[1]original_ver!M393="","")</f>
        <v>1</v>
      </c>
      <c r="N750" s="17">
        <f>IF($O750&gt;1, 1,0)</f>
        <v>0</v>
      </c>
      <c r="O750" s="23">
        <v>0</v>
      </c>
      <c r="P750" s="17" cm="1">
        <f t="array" ref="P750">_xlfn.IFS([1]original_ver!O393="ใช่",1,[1]original_ver!O393="ไม่ใช่",0,[1]original_ver!O393="","")</f>
        <v>1</v>
      </c>
      <c r="Q750" s="17"/>
      <c r="R750" s="17">
        <v>7</v>
      </c>
      <c r="S750" s="17">
        <v>1</v>
      </c>
      <c r="T750" s="17">
        <v>3</v>
      </c>
      <c r="U750" s="17">
        <v>1000</v>
      </c>
      <c r="V750" s="17">
        <v>33</v>
      </c>
      <c r="W750" s="22">
        <f>$U750/$T750</f>
        <v>333.33333333333331</v>
      </c>
      <c r="X750" s="48"/>
      <c r="Y750" s="48"/>
      <c r="Z750" s="48"/>
      <c r="AA750" s="48"/>
      <c r="AB750" s="48"/>
      <c r="AC750" s="149">
        <f t="shared" si="66"/>
        <v>1000</v>
      </c>
      <c r="AD750" s="148">
        <f t="shared" si="63"/>
        <v>333.33333333333331</v>
      </c>
      <c r="AE750" s="17">
        <v>7</v>
      </c>
      <c r="AF750" s="17">
        <v>1</v>
      </c>
      <c r="AG750" s="17">
        <v>3</v>
      </c>
      <c r="AH750" s="17">
        <v>1000</v>
      </c>
      <c r="AI750" s="17">
        <v>33</v>
      </c>
      <c r="AJ750" s="27">
        <f>$AH750/$AG750</f>
        <v>333.33333333333331</v>
      </c>
      <c r="AK750" s="48"/>
      <c r="AL750" s="48"/>
      <c r="AM750" s="48"/>
      <c r="AN750" s="48"/>
      <c r="AO750" s="48"/>
      <c r="AP750" s="149">
        <f t="shared" si="64"/>
        <v>1000</v>
      </c>
      <c r="AQ750" s="149">
        <f t="shared" si="62"/>
        <v>333.33333333333331</v>
      </c>
      <c r="AR750" s="17">
        <v>7</v>
      </c>
      <c r="AS750" s="17">
        <v>1</v>
      </c>
      <c r="AT750" s="17">
        <v>2</v>
      </c>
      <c r="AU750" s="55">
        <v>1500</v>
      </c>
      <c r="AV750" s="17">
        <v>100</v>
      </c>
      <c r="AW750" s="17">
        <f>$AU750/$AT750</f>
        <v>750</v>
      </c>
      <c r="AX750" s="48"/>
      <c r="AY750" s="48"/>
      <c r="AZ750" s="48"/>
      <c r="BA750" s="48"/>
      <c r="BB750" s="48"/>
      <c r="BC750" s="48">
        <f>$AU750+$AZ750</f>
        <v>1500</v>
      </c>
      <c r="BD750" s="48">
        <f>$BC750/$AT750</f>
        <v>750</v>
      </c>
      <c r="BE750" s="17">
        <v>7</v>
      </c>
      <c r="BF750" s="17">
        <v>1</v>
      </c>
      <c r="BG750" s="17">
        <v>2</v>
      </c>
      <c r="BH750" s="17">
        <v>400</v>
      </c>
      <c r="BI750" s="17">
        <v>100</v>
      </c>
      <c r="BJ750" s="17"/>
      <c r="BK750" s="48"/>
      <c r="BL750" s="48"/>
      <c r="BM750" s="48"/>
      <c r="BN750" s="48"/>
      <c r="BP750" s="48">
        <f>$BH750+$BM750</f>
        <v>400</v>
      </c>
      <c r="BQ750" s="48"/>
      <c r="BR750" s="17">
        <v>7</v>
      </c>
      <c r="BS750" s="17">
        <v>1</v>
      </c>
      <c r="BT750" s="17">
        <v>3</v>
      </c>
      <c r="BU750" s="17">
        <v>5000</v>
      </c>
      <c r="BV750" s="17">
        <v>35</v>
      </c>
      <c r="BW750" s="17"/>
      <c r="BX750" s="17">
        <v>7</v>
      </c>
      <c r="BY750" s="17">
        <v>1</v>
      </c>
      <c r="BZ750" s="17">
        <v>3</v>
      </c>
      <c r="CA750" s="55">
        <v>1500</v>
      </c>
      <c r="CB750" s="17">
        <v>30</v>
      </c>
      <c r="CC750" s="17">
        <f>$CA750/$BZ750</f>
        <v>500</v>
      </c>
      <c r="CD750" s="49">
        <v>2.25</v>
      </c>
      <c r="CE750" s="49">
        <v>1.3333333333333333</v>
      </c>
      <c r="CF750" s="49">
        <v>1</v>
      </c>
      <c r="CG750" s="49">
        <v>1</v>
      </c>
      <c r="CH750" s="49">
        <v>1</v>
      </c>
      <c r="CI750" s="153">
        <f t="shared" si="65"/>
        <v>1.3166666666666667</v>
      </c>
      <c r="CJ750" s="17">
        <v>1</v>
      </c>
      <c r="CK750" cm="1">
        <f t="array" ref="CK750">_xlfn.IFS([1]original_ver!CH393="จากการเข้าร่วมกิจกรรมอบรม ที่จัดโดยโครงการเกษตรกรปราดเปรื่อง (Smart Farmer)",1,[1]original_ver!CH393="จากการเข้าร่วมกิจกรรมอบรม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ๆ",3,[1]original_ver!CH393="จากการเรียนรู้ผ่านประสบการณ์ของผู้อื่น ได้แก่ เพื่อนบ้าน พี่น้อง เพื่อน และญาติ เป็นต้น",4,[1]original_ver!CH393="ไม่ได้เข้าร่วมกิจกรรมอบรมหรือเรียนรู้ใด ๆ (ข้ามไปข้อ 33)",5)</f>
        <v>5</v>
      </c>
      <c r="CL750" s="15" t="str" cm="1">
        <f t="array" ref="CL750">_xlfn.IFS([1]original_ver!CJ393="ความรู้ทางการเกษตรและการใช้เทคโนโลยีสำหรับการผลิตในฟาร์ม",1,[1]original_ver!CJ393="การวางแผนและจัดการฟาร์ม เช่น การเก็บเกี่ยว การเงิน และการวางแผนทางการตลาด",2,[1]original_ver!CJ393="การเป็นผู้ประกอบการทางการเกษตร",3,[1]original_ver!CJ393="การเพิ่มมูลค่าผลผลิต และการแปรรูปผลผลิต (รวมถึงการพัฒนาคุณภาพผลผลิต)",4,[1]original_ver!CJ393="","")</f>
        <v/>
      </c>
      <c r="CM750" s="48"/>
      <c r="CN750" s="48"/>
      <c r="CO750" s="15" t="str" cm="1">
        <f t="array" ref="CO750">_xlfn.IFS([1]original_ver!CN393="ความรู้ทางการเกษตรและการใช้เทคโนโลยีสำหรับการผลิตในฟาร์ม",1,[1]original_ver!CN393="การวางแผนและจัดการฟาร์ม เช่น การเก็บเกี่ยว การเงิน และการวางแผนทางการตลาด",2,[1]original_ver!CN393="การเป็นผู้ประกอบการทางการเกษตร",3,[1]original_ver!CN393="การเพิ่มมูลค่าผลผลิต และการแปรรูปผลผลิต (รวมถึงการพัฒนาคุณภาพผลผลิต)",4,[1]original_ver!CN393="","")</f>
        <v/>
      </c>
      <c r="CP750" s="48"/>
      <c r="CQ750" s="48"/>
      <c r="CR750" s="15" t="str" cm="1">
        <f t="array" ref="CR750">_xlfn.IFS([1]original_ver!CR393="ประยุกต์",1,[1]original_ver!CR393="ไม่ประยุกต์",0,[1]original_ver!CR393="","")</f>
        <v/>
      </c>
      <c r="CS750" s="15" t="str" cm="1">
        <f t="array" ref="CS750">_xlfn.IFS([1]original_ver!CS393="ประยุกต์",1,[1]original_ver!CS393="ไม่ประยุกต์",0,[1]original_ver!CS393="","")</f>
        <v/>
      </c>
      <c r="CT750" s="48"/>
      <c r="CU750" s="15" t="str" cm="1">
        <f t="array" ref="CU750">_xlfn.IFS([1]original_ver!CV393="ประยุกต์",1,[1]original_ver!CV393="ไม่ประยุกต์",0,[1]original_ver!CV393="","")</f>
        <v/>
      </c>
      <c r="CV750" s="48"/>
      <c r="CW750" s="15" t="str" cm="1">
        <f t="array" ref="CW750">_xlfn.IFS([1]original_ver!CY393="ประยุกต์",1,[1]original_ver!CY393="ไม่ประยุกต์",0,[1]original_ver!CY393="","")</f>
        <v/>
      </c>
      <c r="CX750" s="48"/>
      <c r="CY750" s="15" t="str" cm="1">
        <f t="array" ref="CY750">_xlfn.IFS([1]original_ver!DB393="ประยุกต์",1,[1]original_ver!DB393="ไม่ประยุกต์",0,[1]original_ver!DB393="","")</f>
        <v/>
      </c>
      <c r="CZ750" s="48"/>
      <c r="DA750" s="48">
        <v>0</v>
      </c>
      <c r="DB750" s="48">
        <v>0</v>
      </c>
      <c r="DC750" s="48">
        <v>0</v>
      </c>
      <c r="DD750" s="48">
        <v>0</v>
      </c>
      <c r="DE750" s="48">
        <v>0</v>
      </c>
      <c r="DF750" s="48">
        <v>0</v>
      </c>
      <c r="DG750" s="17">
        <v>1</v>
      </c>
      <c r="DH750" s="17">
        <v>1</v>
      </c>
      <c r="DI750" s="17">
        <v>1</v>
      </c>
      <c r="DJ750" s="17">
        <v>1</v>
      </c>
      <c r="DK750" s="17">
        <v>1</v>
      </c>
      <c r="DL750" s="17">
        <v>1</v>
      </c>
      <c r="DM750" s="17">
        <v>1</v>
      </c>
      <c r="DN750" s="17">
        <v>1</v>
      </c>
      <c r="DO750" s="48"/>
      <c r="DP750" s="48"/>
      <c r="DQ750" s="48"/>
      <c r="DR750" s="48"/>
      <c r="DS750" s="49">
        <v>4.2</v>
      </c>
      <c r="DT750" s="49">
        <v>5</v>
      </c>
      <c r="DU750" s="17">
        <v>4.25</v>
      </c>
      <c r="DV750" s="49">
        <v>3.8</v>
      </c>
      <c r="DW750" s="49">
        <v>3</v>
      </c>
      <c r="DX750" s="49">
        <v>3.5</v>
      </c>
      <c r="DY750" s="153"/>
      <c r="DZ750" s="25">
        <v>4.2</v>
      </c>
      <c r="EA750" s="25">
        <v>5</v>
      </c>
      <c r="EB750" s="25">
        <v>4.25</v>
      </c>
      <c r="EC750" s="25">
        <v>3.8</v>
      </c>
      <c r="ED750" s="25">
        <v>3</v>
      </c>
      <c r="EE750">
        <v>3.75</v>
      </c>
    </row>
    <row r="751" spans="1:135" x14ac:dyDescent="0.2">
      <c r="A751">
        <v>375</v>
      </c>
      <c r="AC751" s="148">
        <f t="shared" si="66"/>
        <v>0</v>
      </c>
      <c r="AD751" s="148" t="e">
        <f t="shared" si="63"/>
        <v>#DIV/0!</v>
      </c>
      <c r="AP751" s="148">
        <f t="shared" si="64"/>
        <v>0</v>
      </c>
      <c r="AQ751" s="148" t="e">
        <f t="shared" si="62"/>
        <v>#DIV/0!</v>
      </c>
      <c r="CI751" s="148" t="e">
        <f t="shared" si="65"/>
        <v>#DIV/0!</v>
      </c>
    </row>
    <row r="752" spans="1:135" x14ac:dyDescent="0.2">
      <c r="A752">
        <v>376</v>
      </c>
      <c r="B752" s="15">
        <v>1220</v>
      </c>
      <c r="C752" s="60" t="s">
        <v>889</v>
      </c>
      <c r="D752" cm="1">
        <f t="array" ref="D752">_xlfn.IFS([1]original_ver!D394="Participant",1,[1]original_ver!D394="Non-Participant",0,[1]original_ver!D394="","")</f>
        <v>1</v>
      </c>
      <c r="E752" s="15">
        <v>3</v>
      </c>
      <c r="F752" s="17" cm="1">
        <f t="array" ref="F752">_xlfn.IFS([1]original_ver!F394="ชาย",1,[1]original_ver!F394="หญิง",0,[1]original_ver!F394="","")</f>
        <v>1</v>
      </c>
      <c r="G752" s="15">
        <v>80</v>
      </c>
      <c r="H752" s="17" cm="1">
        <f t="array" ref="H752">_xlfn.IFS([1]original_ver!H394="ไม่มีการศึกษา",0,[1]original_ver!H394="ประถมศึกษา",1,[1]original_ver!H394="มัธยมศึกษาตอนต้น",2,[1]original_ver!H394="มัธยมศึกษาตอนปลาย",3,[1]original_ver!H394="อนุปริญญา (ปวช., ปวส., ฝึกหัดครู)",4,[1]original_ver!H394="ปริญญาตรี",5,[1]original_ver!H394="สูงกว่าปริญญาตรี",6,[1]original_ver!H394="","")</f>
        <v>2</v>
      </c>
      <c r="I752" s="17" cm="1">
        <f t="array" ref="I752">_xlfn.IFS([1]original_ver!I394="โสด",1,[1]original_ver!I394="สมรส/อยู่ด้วยกัน",2,[1]original_ver!I394="หย่าร้าง/แยกกันอยู่",3,[1]original_ver!I394="หม้าย",4,[1]original_ver!I394="","")</f>
        <v>2</v>
      </c>
      <c r="J752" s="15">
        <v>5</v>
      </c>
      <c r="K752" s="15">
        <v>40</v>
      </c>
      <c r="L752" s="17" cm="1">
        <f t="array" ref="L752">_xlfn.IFS([1]original_ver!L394="ใช่",1,[1]original_ver!L394="ไม่ใช่",0,[1]original_ver!L394="","")</f>
        <v>1</v>
      </c>
      <c r="M752" s="17" cm="1">
        <f t="array" ref="M752">_xlfn.IFS([1]original_ver!M394="กู้ยืม",1,[1]original_ver!M394="ไม่กู้ยืม",0,[1]original_ver!M394="","")</f>
        <v>1</v>
      </c>
      <c r="N752" s="17">
        <f>IF($O752&gt;1, 1,0)</f>
        <v>1</v>
      </c>
      <c r="O752" s="54">
        <v>240000</v>
      </c>
      <c r="P752" s="17" cm="1">
        <f t="array" ref="P752">_xlfn.IFS([1]original_ver!O394="ใช่",1,[1]original_ver!O394="ไม่ใช่",0,[1]original_ver!O394="","")</f>
        <v>1</v>
      </c>
      <c r="Q752" s="17"/>
      <c r="R752" s="17">
        <v>1</v>
      </c>
      <c r="S752" s="17">
        <v>1</v>
      </c>
      <c r="T752" s="17">
        <v>3</v>
      </c>
      <c r="U752" s="17">
        <v>1200</v>
      </c>
      <c r="V752" s="53">
        <v>11</v>
      </c>
      <c r="W752" s="20">
        <f>$U752/$T752</f>
        <v>400</v>
      </c>
      <c r="X752" s="48"/>
      <c r="Y752" s="48"/>
      <c r="Z752" s="48"/>
      <c r="AA752" s="48"/>
      <c r="AB752" s="48"/>
      <c r="AC752" s="149">
        <f t="shared" si="66"/>
        <v>1200</v>
      </c>
      <c r="AD752" s="148">
        <f t="shared" si="63"/>
        <v>400</v>
      </c>
      <c r="AE752" s="17">
        <v>1</v>
      </c>
      <c r="AF752" s="17">
        <v>1</v>
      </c>
      <c r="AG752" s="17">
        <v>3</v>
      </c>
      <c r="AH752" s="17">
        <v>1200</v>
      </c>
      <c r="AI752" s="18">
        <v>11</v>
      </c>
      <c r="AJ752" s="27">
        <f>$AH752/$AG752</f>
        <v>400</v>
      </c>
      <c r="AK752" s="48"/>
      <c r="AL752" s="48"/>
      <c r="AM752" s="48"/>
      <c r="AN752" s="48"/>
      <c r="AO752" s="48"/>
      <c r="AP752" s="149">
        <f t="shared" si="64"/>
        <v>1200</v>
      </c>
      <c r="AQ752" s="149">
        <f t="shared" si="62"/>
        <v>400</v>
      </c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9">
        <v>1</v>
      </c>
      <c r="CE752" s="49">
        <v>1</v>
      </c>
      <c r="CF752" s="49">
        <v>1</v>
      </c>
      <c r="CG752" s="49">
        <v>1.5</v>
      </c>
      <c r="CH752" s="49">
        <v>1</v>
      </c>
      <c r="CI752" s="153">
        <f t="shared" si="65"/>
        <v>1.1000000000000001</v>
      </c>
      <c r="CJ752" s="17">
        <v>1</v>
      </c>
      <c r="CK752" cm="1">
        <f t="array" ref="CK752">_xlfn.IFS([1]original_ver!CH394="จากการเข้าร่วมกิจกรรมอบรม ที่จัดโดยโครงการเกษตรกรปราดเปรื่อง (Smart Farmer)",1,[1]original_ver!CH394="จากการเข้าร่วมกิจกรรมอบรม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ๆ",3,[1]original_ver!CH394="จากการเรียนรู้ผ่านประสบการณ์ของผู้อื่น ได้แก่ เพื่อนบ้าน พี่น้อง เพื่อน และญาติ เป็นต้น",4,[1]original_ver!CH394="ไม่ได้เข้าร่วมกิจกรรมอบรมหรือเรียนรู้ใด ๆ (ข้ามไปข้อ 33)",5)</f>
        <v>5</v>
      </c>
      <c r="CL752" s="15" t="str" cm="1">
        <f t="array" ref="CL752">_xlfn.IFS([1]original_ver!CJ394="ความรู้ทางการเกษตรและการใช้เทคโนโลยีสำหรับการผลิตในฟาร์ม",1,[1]original_ver!CJ394="การวางแผนและจัดการฟาร์ม เช่น การเก็บเกี่ยว การเงิน และการวางแผนทางการตลาด",2,[1]original_ver!CJ394="การเป็นผู้ประกอบการทางการเกษตร",3,[1]original_ver!CJ394="การเพิ่มมูลค่าผลผลิต และการแปรรูปผลผลิต (รวมถึงการพัฒนาคุณภาพผลผลิต)",4,[1]original_ver!CJ394="","")</f>
        <v/>
      </c>
      <c r="CM752" s="48"/>
      <c r="CN752" s="48"/>
      <c r="CO752" s="15" t="str" cm="1">
        <f t="array" ref="CO752">_xlfn.IFS([1]original_ver!CN394="ความรู้ทางการเกษตรและการใช้เทคโนโลยีสำหรับการผลิตในฟาร์ม",1,[1]original_ver!CN394="การวางแผนและจัดการฟาร์ม เช่น การเก็บเกี่ยว การเงิน และการวางแผนทางการตลาด",2,[1]original_ver!CN394="การเป็นผู้ประกอบการทางการเกษตร",3,[1]original_ver!CN394="การเพิ่มมูลค่าผลผลิต และการแปรรูปผลผลิต (รวมถึงการพัฒนาคุณภาพผลผลิต)",4,[1]original_ver!CN394="","")</f>
        <v/>
      </c>
      <c r="CP752" s="48"/>
      <c r="CQ752" s="48"/>
      <c r="CR752" s="15" t="str" cm="1">
        <f t="array" ref="CR752">_xlfn.IFS([1]original_ver!CR394="ประยุกต์",1,[1]original_ver!CR394="ไม่ประยุกต์",0,[1]original_ver!CR394="","")</f>
        <v/>
      </c>
      <c r="CS752" s="15" t="str" cm="1">
        <f t="array" ref="CS752">_xlfn.IFS([1]original_ver!CS394="ประยุกต์",1,[1]original_ver!CS394="ไม่ประยุกต์",0,[1]original_ver!CS394="","")</f>
        <v/>
      </c>
      <c r="CT752" s="48"/>
      <c r="CU752" s="15" t="str" cm="1">
        <f t="array" ref="CU752">_xlfn.IFS([1]original_ver!CV394="ประยุกต์",1,[1]original_ver!CV394="ไม่ประยุกต์",0,[1]original_ver!CV394="","")</f>
        <v/>
      </c>
      <c r="CV752" s="48"/>
      <c r="CW752" s="15" t="str" cm="1">
        <f t="array" ref="CW752">_xlfn.IFS([1]original_ver!CY394="ประยุกต์",1,[1]original_ver!CY394="ไม่ประยุกต์",0,[1]original_ver!CY394="","")</f>
        <v/>
      </c>
      <c r="CX752" s="48"/>
      <c r="CY752" s="15" t="str" cm="1">
        <f t="array" ref="CY752">_xlfn.IFS([1]original_ver!DB394="ประยุกต์",1,[1]original_ver!DB394="ไม่ประยุกต์",0,[1]original_ver!DB394="","")</f>
        <v/>
      </c>
      <c r="CZ752" s="48"/>
      <c r="DA752" s="48"/>
      <c r="DB752" s="48"/>
      <c r="DC752" s="48"/>
      <c r="DD752" s="48"/>
      <c r="DE752" s="48"/>
      <c r="DF752" s="48"/>
      <c r="DG752" s="17">
        <v>1</v>
      </c>
      <c r="DH752" s="17">
        <v>1</v>
      </c>
      <c r="DI752" s="17">
        <v>2</v>
      </c>
      <c r="DJ752" s="17">
        <v>1</v>
      </c>
      <c r="DK752" s="17">
        <v>1</v>
      </c>
      <c r="DL752" s="17">
        <v>1</v>
      </c>
      <c r="DM752" s="17">
        <v>2</v>
      </c>
      <c r="DN752" s="17">
        <v>1</v>
      </c>
      <c r="DO752" s="48"/>
      <c r="DP752" s="48"/>
      <c r="DQ752" s="48"/>
      <c r="DR752" s="48"/>
      <c r="DS752" s="49">
        <v>4.4000000000000004</v>
      </c>
      <c r="DT752" s="49">
        <v>5</v>
      </c>
      <c r="DU752" s="17">
        <v>3.25</v>
      </c>
      <c r="DV752" s="49">
        <v>4.8</v>
      </c>
      <c r="DW752" s="49">
        <v>4</v>
      </c>
      <c r="DX752" s="49">
        <v>4</v>
      </c>
      <c r="DY752" s="153"/>
      <c r="DZ752" s="25">
        <v>4.4000000000000004</v>
      </c>
      <c r="EA752" s="25">
        <v>5</v>
      </c>
      <c r="EB752" s="25">
        <v>3.25</v>
      </c>
      <c r="EC752" s="25">
        <v>4.8</v>
      </c>
      <c r="ED752" s="25">
        <v>4</v>
      </c>
      <c r="EE752">
        <v>4</v>
      </c>
    </row>
    <row r="753" spans="1:135" x14ac:dyDescent="0.2">
      <c r="A753">
        <v>376</v>
      </c>
      <c r="AC753" s="148">
        <f t="shared" si="66"/>
        <v>0</v>
      </c>
      <c r="AD753" s="148" t="e">
        <f t="shared" si="63"/>
        <v>#DIV/0!</v>
      </c>
      <c r="AP753" s="148">
        <f t="shared" si="64"/>
        <v>0</v>
      </c>
      <c r="AQ753" s="148" t="e">
        <f t="shared" si="62"/>
        <v>#DIV/0!</v>
      </c>
      <c r="CI753" s="148" t="e">
        <f t="shared" si="65"/>
        <v>#DIV/0!</v>
      </c>
    </row>
    <row r="754" spans="1:135" x14ac:dyDescent="0.2">
      <c r="A754">
        <v>377</v>
      </c>
      <c r="B754" s="15">
        <v>1221</v>
      </c>
      <c r="C754" s="60" t="s">
        <v>890</v>
      </c>
      <c r="D754" cm="1">
        <f t="array" ref="D754">_xlfn.IFS([1]original_ver!D395="Participant",1,[1]original_ver!D395="Non-Participant",0,[1]original_ver!D395="","")</f>
        <v>1</v>
      </c>
      <c r="E754" s="15">
        <v>3</v>
      </c>
      <c r="F754" s="17" cm="1">
        <f t="array" ref="F754">_xlfn.IFS([1]original_ver!F395="ชาย",1,[1]original_ver!F395="หญิง",0,[1]original_ver!F395="","")</f>
        <v>1</v>
      </c>
      <c r="G754" s="15">
        <v>58</v>
      </c>
      <c r="H754" s="17" cm="1">
        <f t="array" ref="H754">_xlfn.IFS([1]original_ver!H395="ไม่มีการศึกษา",0,[1]original_ver!H395="ประถมศึกษา",1,[1]original_ver!H395="มัธยมศึกษาตอนต้น",2,[1]original_ver!H395="มัธยมศึกษาตอนปลาย",3,[1]original_ver!H395="อนุปริญญา (ปวช., ปวส., ฝึกหัดครู)",4,[1]original_ver!H395="ปริญญาตรี",5,[1]original_ver!H395="สูงกว่าปริญญาตรี",6,[1]original_ver!H395="","")</f>
        <v>4</v>
      </c>
      <c r="I754" s="17" cm="1">
        <f t="array" ref="I754">_xlfn.IFS([1]original_ver!I395="โสด",1,[1]original_ver!I395="สมรส/อยู่ด้วยกัน",2,[1]original_ver!I395="หย่าร้าง/แยกกันอยู่",3,[1]original_ver!I395="หม้าย",4,[1]original_ver!I395="","")</f>
        <v>2</v>
      </c>
      <c r="J754" s="15">
        <v>4</v>
      </c>
      <c r="K754" s="15">
        <v>35</v>
      </c>
      <c r="L754" s="17" cm="1">
        <f t="array" ref="L754">_xlfn.IFS([1]original_ver!L395="ใช่",1,[1]original_ver!L395="ไม่ใช่",0,[1]original_ver!L395="","")</f>
        <v>0</v>
      </c>
      <c r="M754" s="17" cm="1">
        <f t="array" ref="M754">_xlfn.IFS([1]original_ver!M395="กู้ยืม",1,[1]original_ver!M395="ไม่กู้ยืม",0,[1]original_ver!M395="","")</f>
        <v>1</v>
      </c>
      <c r="N754" s="17">
        <f>IF($O754&gt;1, 1,0)</f>
        <v>1</v>
      </c>
      <c r="O754" s="54">
        <v>35000</v>
      </c>
      <c r="P754" s="17" cm="1">
        <f t="array" ref="P754">_xlfn.IFS([1]original_ver!O395="ใช่",1,[1]original_ver!O395="ไม่ใช่",0,[1]original_ver!O395="","")</f>
        <v>1</v>
      </c>
      <c r="Q754" s="17"/>
      <c r="R754" s="17">
        <v>1</v>
      </c>
      <c r="S754" s="17">
        <v>1</v>
      </c>
      <c r="T754" s="17">
        <v>15</v>
      </c>
      <c r="U754" s="17">
        <v>5200</v>
      </c>
      <c r="V754" s="53">
        <v>13</v>
      </c>
      <c r="W754" s="20">
        <f>$U754/$T754</f>
        <v>346.66666666666669</v>
      </c>
      <c r="X754" s="48"/>
      <c r="Y754" s="48"/>
      <c r="Z754" s="48"/>
      <c r="AA754" s="48"/>
      <c r="AB754" s="48"/>
      <c r="AC754" s="149">
        <f t="shared" si="66"/>
        <v>5200</v>
      </c>
      <c r="AD754" s="148">
        <f t="shared" si="63"/>
        <v>346.66666666666669</v>
      </c>
      <c r="AE754" s="17">
        <v>1</v>
      </c>
      <c r="AF754" s="17">
        <v>1</v>
      </c>
      <c r="AG754" s="17">
        <v>15</v>
      </c>
      <c r="AH754" s="17">
        <v>5200</v>
      </c>
      <c r="AI754" s="18">
        <v>13</v>
      </c>
      <c r="AJ754" s="27">
        <f>$AH754/$AG754</f>
        <v>346.66666666666669</v>
      </c>
      <c r="AK754" s="48"/>
      <c r="AL754" s="48"/>
      <c r="AM754" s="48"/>
      <c r="AN754" s="48"/>
      <c r="AO754" s="48"/>
      <c r="AP754" s="149">
        <f t="shared" si="64"/>
        <v>5200</v>
      </c>
      <c r="AQ754" s="149">
        <f t="shared" si="62"/>
        <v>346.66666666666669</v>
      </c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9">
        <v>1</v>
      </c>
      <c r="CE754" s="49">
        <v>1.6666666666666667</v>
      </c>
      <c r="CF754" s="49">
        <v>1</v>
      </c>
      <c r="CG754" s="49">
        <v>1</v>
      </c>
      <c r="CH754" s="49">
        <v>1</v>
      </c>
      <c r="CI754" s="153">
        <f t="shared" si="65"/>
        <v>1.1333333333333333</v>
      </c>
      <c r="CJ754" s="17">
        <v>1</v>
      </c>
      <c r="CK754" cm="1">
        <f t="array" ref="CK754">_xlfn.IFS([1]original_ver!CH395="จากการเข้าร่วมกิจกรรมอบรม ที่จัดโดยโครงการเกษตรกรปราดเปรื่อง (Smart Farmer)",1,[1]original_ver!CH395="จากการเข้าร่วมกิจกรรมอบรม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ๆ",3,[1]original_ver!CH395="จากการเรียนรู้ผ่านประสบการณ์ของผู้อื่น ได้แก่ เพื่อนบ้าน พี่น้อง เพื่อน และญาติ เป็นต้น",4,[1]original_ver!CH395="ไม่ได้เข้าร่วมกิจกรรมอบรมหรือเรียนรู้ใด ๆ (ข้ามไปข้อ 33)",5)</f>
        <v>4</v>
      </c>
      <c r="CL754" s="15" cm="1">
        <f t="array" ref="CL754">_xlfn.IFS([1]original_ver!CJ395="ความรู้ทางการเกษตรและการใช้เทคโนโลยีสำหรับการผลิตในฟาร์ม",1,[1]original_ver!CJ395="การวางแผนและจัดการฟาร์ม เช่น การเก็บเกี่ยว การเงิน และการวางแผนทางการตลาด",2,[1]original_ver!CJ395="การเป็นผู้ประกอบการทางการเกษตร",3,[1]original_ver!CJ395="การเพิ่มมูลค่าผลผลิต และการแปรรูปผลผลิต (รวมถึงการพัฒนาคุณภาพผลผลิต)",4,[1]original_ver!CJ395="","")</f>
        <v>2</v>
      </c>
      <c r="CM754" s="17">
        <v>4</v>
      </c>
      <c r="CN754" s="17">
        <v>1</v>
      </c>
      <c r="CO754" s="15" cm="1">
        <f t="array" ref="CO754">_xlfn.IFS([1]original_ver!CN395="ความรู้ทางการเกษตรและการใช้เทคโนโลยีสำหรับการผลิตในฟาร์ม",1,[1]original_ver!CN395="การวางแผนและจัดการฟาร์ม เช่น การเก็บเกี่ยว การเงิน และการวางแผนทางการตลาด",2,[1]original_ver!CN395="การเป็นผู้ประกอบการทางการเกษตร",3,[1]original_ver!CN395="การเพิ่มมูลค่าผลผลิต และการแปรรูปผลผลิต (รวมถึงการพัฒนาคุณภาพผลผลิต)",4,[1]original_ver!CN395="","")</f>
        <v>1</v>
      </c>
      <c r="CP754" s="17">
        <v>1</v>
      </c>
      <c r="CQ754" s="17">
        <v>1</v>
      </c>
      <c r="CR754" s="15" cm="1">
        <f t="array" ref="CR754">_xlfn.IFS([1]original_ver!CR395="ประยุกต์",1,[1]original_ver!CR395="ไม่ประยุกต์",0,[1]original_ver!CR395="","")</f>
        <v>1</v>
      </c>
      <c r="CS754" s="15" cm="1">
        <f t="array" ref="CS754">_xlfn.IFS([1]original_ver!CS395="ประยุกต์",1,[1]original_ver!CS395="ไม่ประยุกต์",0,[1]original_ver!CS395="","")</f>
        <v>1</v>
      </c>
      <c r="CT754" s="48"/>
      <c r="CU754" s="15" cm="1">
        <f t="array" ref="CU754">_xlfn.IFS([1]original_ver!CV395="ประยุกต์",1,[1]original_ver!CV395="ไม่ประยุกต์",0,[1]original_ver!CV395="","")</f>
        <v>1</v>
      </c>
      <c r="CV754" s="48"/>
      <c r="CW754" s="15" cm="1">
        <f t="array" ref="CW754">_xlfn.IFS([1]original_ver!CY395="ประยุกต์",1,[1]original_ver!CY395="ไม่ประยุกต์",0,[1]original_ver!CY395="","")</f>
        <v>1</v>
      </c>
      <c r="CX754" s="48"/>
      <c r="CY754" s="15" cm="1">
        <f t="array" ref="CY754">_xlfn.IFS([1]original_ver!DB395="ประยุกต์",1,[1]original_ver!DB395="ไม่ประยุกต์",0,[1]original_ver!DB395="","")</f>
        <v>1</v>
      </c>
      <c r="CZ754" s="48"/>
      <c r="DA754" s="48"/>
      <c r="DB754" s="48"/>
      <c r="DC754" s="48"/>
      <c r="DD754" s="48"/>
      <c r="DE754" s="48"/>
      <c r="DF754" s="48"/>
      <c r="DG754" s="17">
        <v>1</v>
      </c>
      <c r="DH754" s="17">
        <v>4</v>
      </c>
      <c r="DI754" s="17">
        <v>2</v>
      </c>
      <c r="DJ754" s="17">
        <v>4</v>
      </c>
      <c r="DK754" s="17">
        <v>2</v>
      </c>
      <c r="DL754" s="17">
        <v>4</v>
      </c>
      <c r="DM754" s="17">
        <v>2</v>
      </c>
      <c r="DN754" s="17">
        <v>4</v>
      </c>
      <c r="DO754" s="17"/>
      <c r="DP754" s="17"/>
      <c r="DQ754" s="17"/>
      <c r="DR754" s="48"/>
      <c r="DS754" s="52">
        <v>5</v>
      </c>
      <c r="DT754" s="52">
        <v>4.333333333333333</v>
      </c>
      <c r="DU754" s="48">
        <v>4.75</v>
      </c>
      <c r="DV754" s="52">
        <v>5</v>
      </c>
      <c r="DW754" s="52">
        <v>5</v>
      </c>
      <c r="DX754" s="52">
        <v>4.75</v>
      </c>
      <c r="DY754" s="153"/>
      <c r="DZ754" s="25">
        <v>5</v>
      </c>
      <c r="EA754" s="25">
        <v>4.333333333333333</v>
      </c>
      <c r="EB754" s="25">
        <v>4.75</v>
      </c>
      <c r="EC754" s="25">
        <v>5</v>
      </c>
      <c r="ED754" s="25">
        <v>5</v>
      </c>
      <c r="EE754">
        <v>4.75</v>
      </c>
    </row>
    <row r="755" spans="1:135" x14ac:dyDescent="0.2">
      <c r="A755">
        <v>377</v>
      </c>
      <c r="AC755" s="148">
        <f t="shared" si="66"/>
        <v>0</v>
      </c>
      <c r="AD755" s="148" t="e">
        <f t="shared" si="63"/>
        <v>#DIV/0!</v>
      </c>
      <c r="AP755" s="148">
        <f t="shared" si="64"/>
        <v>0</v>
      </c>
      <c r="AQ755" s="148" t="e">
        <f t="shared" si="62"/>
        <v>#DIV/0!</v>
      </c>
      <c r="CI755" s="148" t="e">
        <f t="shared" si="65"/>
        <v>#DIV/0!</v>
      </c>
    </row>
    <row r="756" spans="1:135" x14ac:dyDescent="0.2">
      <c r="A756">
        <v>378</v>
      </c>
      <c r="B756" s="15">
        <v>1222</v>
      </c>
      <c r="C756" s="60" t="s">
        <v>891</v>
      </c>
      <c r="D756" cm="1">
        <f t="array" ref="D756">_xlfn.IFS([1]original_ver!D396="Participant",1,[1]original_ver!D396="Non-Participant",0,[1]original_ver!D396="","")</f>
        <v>1</v>
      </c>
      <c r="E756" s="15">
        <v>3</v>
      </c>
      <c r="F756" s="17" cm="1">
        <f t="array" ref="F756">_xlfn.IFS([1]original_ver!F396="ชาย",1,[1]original_ver!F396="หญิง",0,[1]original_ver!F396="","")</f>
        <v>1</v>
      </c>
      <c r="G756" s="15">
        <v>61</v>
      </c>
      <c r="H756" s="17" cm="1">
        <f t="array" ref="H756">_xlfn.IFS([1]original_ver!H396="ไม่มีการศึกษา",0,[1]original_ver!H396="ประถมศึกษา",1,[1]original_ver!H396="มัธยมศึกษาตอนต้น",2,[1]original_ver!H396="มัธยมศึกษาตอนปลาย",3,[1]original_ver!H396="อนุปริญญา (ปวช., ปวส., ฝึกหัดครู)",4,[1]original_ver!H396="ปริญญาตรี",5,[1]original_ver!H396="สูงกว่าปริญญาตรี",6,[1]original_ver!H396="","")</f>
        <v>3</v>
      </c>
      <c r="I756" s="17" cm="1">
        <f t="array" ref="I756">_xlfn.IFS([1]original_ver!I396="โสด",1,[1]original_ver!I396="สมรส/อยู่ด้วยกัน",2,[1]original_ver!I396="หย่าร้าง/แยกกันอยู่",3,[1]original_ver!I396="หม้าย",4,[1]original_ver!I396="","")</f>
        <v>2</v>
      </c>
      <c r="J756" s="15">
        <v>4</v>
      </c>
      <c r="K756" s="15">
        <v>35</v>
      </c>
      <c r="L756" s="17" cm="1">
        <f t="array" ref="L756">_xlfn.IFS([1]original_ver!L396="ใช่",1,[1]original_ver!L396="ไม่ใช่",0,[1]original_ver!L396="","")</f>
        <v>0</v>
      </c>
      <c r="M756" s="17" cm="1">
        <f t="array" ref="M756">_xlfn.IFS([1]original_ver!M396="กู้ยืม",1,[1]original_ver!M396="ไม่กู้ยืม",0,[1]original_ver!M396="","")</f>
        <v>1</v>
      </c>
      <c r="N756" s="17">
        <f>IF($O756&gt;1, 1,0)</f>
        <v>1</v>
      </c>
      <c r="O756" s="54">
        <v>100000</v>
      </c>
      <c r="P756" s="17" cm="1">
        <f t="array" ref="P756">_xlfn.IFS([1]original_ver!O396="ใช่",1,[1]original_ver!O396="ไม่ใช่",0,[1]original_ver!O396="","")</f>
        <v>1</v>
      </c>
      <c r="Q756" s="17"/>
      <c r="R756" s="17">
        <v>4</v>
      </c>
      <c r="S756" s="17">
        <v>1</v>
      </c>
      <c r="T756" s="17">
        <v>15</v>
      </c>
      <c r="U756" s="17">
        <v>50000</v>
      </c>
      <c r="V756" s="17">
        <v>2.7</v>
      </c>
      <c r="W756" s="22">
        <f>$U756/$T756</f>
        <v>3333.3333333333335</v>
      </c>
      <c r="X756" s="48"/>
      <c r="Y756" s="48"/>
      <c r="Z756" s="48"/>
      <c r="AA756" s="48"/>
      <c r="AB756" s="48"/>
      <c r="AC756" s="149">
        <f t="shared" si="66"/>
        <v>50000</v>
      </c>
      <c r="AD756" s="148">
        <f t="shared" si="63"/>
        <v>3333.3333333333335</v>
      </c>
      <c r="AE756" s="17">
        <v>4</v>
      </c>
      <c r="AF756" s="17">
        <v>1</v>
      </c>
      <c r="AG756" s="17">
        <v>15</v>
      </c>
      <c r="AH756" s="17">
        <v>55000</v>
      </c>
      <c r="AI756" s="17">
        <v>2.5</v>
      </c>
      <c r="AJ756" s="27">
        <f>$AH756/$AG756</f>
        <v>3666.6666666666665</v>
      </c>
      <c r="AK756" s="48"/>
      <c r="AL756" s="48"/>
      <c r="AM756" s="48"/>
      <c r="AN756" s="48"/>
      <c r="AO756" s="48"/>
      <c r="AP756" s="149">
        <f t="shared" si="64"/>
        <v>55000</v>
      </c>
      <c r="AQ756" s="149">
        <f t="shared" si="62"/>
        <v>3666.6666666666665</v>
      </c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9">
        <v>2.5</v>
      </c>
      <c r="CE756" s="49">
        <v>2.3333333333333335</v>
      </c>
      <c r="CF756" s="49">
        <v>1</v>
      </c>
      <c r="CG756" s="49">
        <v>1</v>
      </c>
      <c r="CH756" s="49">
        <v>1</v>
      </c>
      <c r="CI756" s="153">
        <f t="shared" si="65"/>
        <v>1.5666666666666669</v>
      </c>
      <c r="CJ756" s="17">
        <v>1</v>
      </c>
      <c r="CK756" cm="1">
        <f t="array" ref="CK756">_xlfn.IFS([1]original_ver!CH396="จากการเข้าร่วมกิจกรรมอบรม ที่จัดโดยโครงการเกษตรกรปราดเปรื่อง (Smart Farmer)",1,[1]original_ver!CH396="จากการเข้าร่วมกิจกรรมอบรม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ๆ",3,[1]original_ver!CH396="จากการเรียนรู้ผ่านประสบการณ์ของผู้อื่น ได้แก่ เพื่อนบ้าน พี่น้อง เพื่อน และญาติ เป็นต้น",4,[1]original_ver!CH396="ไม่ได้เข้าร่วมกิจกรรมอบรมหรือเรียนรู้ใด ๆ (ข้ามไปข้อ 33)",5)</f>
        <v>2</v>
      </c>
      <c r="CL756" s="15" cm="1">
        <f t="array" ref="CL756">_xlfn.IFS([1]original_ver!CJ396="ความรู้ทางการเกษตรและการใช้เทคโนโลยีสำหรับการผลิตในฟาร์ม",1,[1]original_ver!CJ396="การวางแผนและจัดการฟาร์ม เช่น การเก็บเกี่ยว การเงิน และการวางแผนทางการตลาด",2,[1]original_ver!CJ396="การเป็นผู้ประกอบการทางการเกษตร",3,[1]original_ver!CJ396="การเพิ่มมูลค่าผลผลิต และการแปรรูปผลผลิต (รวมถึงการพัฒนาคุณภาพผลผลิต)",4,[1]original_ver!CJ396="","")</f>
        <v>3</v>
      </c>
      <c r="CM756" s="17">
        <v>4</v>
      </c>
      <c r="CN756" s="17">
        <v>1</v>
      </c>
      <c r="CO756" s="15" cm="1">
        <f t="array" ref="CO756">_xlfn.IFS([1]original_ver!CN396="ความรู้ทางการเกษตรและการใช้เทคโนโลยีสำหรับการผลิตในฟาร์ม",1,[1]original_ver!CN396="การวางแผนและจัดการฟาร์ม เช่น การเก็บเกี่ยว การเงิน และการวางแผนทางการตลาด",2,[1]original_ver!CN396="การเป็นผู้ประกอบการทางการเกษตร",3,[1]original_ver!CN396="การเพิ่มมูลค่าผลผลิต และการแปรรูปผลผลิต (รวมถึงการพัฒนาคุณภาพผลผลิต)",4,[1]original_ver!CN396="","")</f>
        <v>4</v>
      </c>
      <c r="CP756" s="17">
        <v>1</v>
      </c>
      <c r="CQ756" s="17">
        <v>1</v>
      </c>
      <c r="CR756" s="15" cm="1">
        <f t="array" ref="CR756">_xlfn.IFS([1]original_ver!CR396="ประยุกต์",1,[1]original_ver!CR396="ไม่ประยุกต์",0,[1]original_ver!CR396="","")</f>
        <v>1</v>
      </c>
      <c r="CS756" s="15" cm="1">
        <f t="array" ref="CS756">_xlfn.IFS([1]original_ver!CS396="ประยุกต์",1,[1]original_ver!CS396="ไม่ประยุกต์",0,[1]original_ver!CS396="","")</f>
        <v>1</v>
      </c>
      <c r="CT756" s="48"/>
      <c r="CU756" s="15" cm="1">
        <f t="array" ref="CU756">_xlfn.IFS([1]original_ver!CV396="ประยุกต์",1,[1]original_ver!CV396="ไม่ประยุกต์",0,[1]original_ver!CV396="","")</f>
        <v>1</v>
      </c>
      <c r="CV756" s="48"/>
      <c r="CW756" s="15" cm="1">
        <f t="array" ref="CW756">_xlfn.IFS([1]original_ver!CY396="ประยุกต์",1,[1]original_ver!CY396="ไม่ประยุกต์",0,[1]original_ver!CY396="","")</f>
        <v>1</v>
      </c>
      <c r="CX756" s="48"/>
      <c r="CY756" s="15" cm="1">
        <f t="array" ref="CY756">_xlfn.IFS([1]original_ver!DB396="ประยุกต์",1,[1]original_ver!DB396="ไม่ประยุกต์",0,[1]original_ver!DB396="","")</f>
        <v>1</v>
      </c>
      <c r="CZ756" s="48"/>
      <c r="DA756" s="48"/>
      <c r="DB756" s="48"/>
      <c r="DC756" s="48"/>
      <c r="DD756" s="48"/>
      <c r="DE756" s="48"/>
      <c r="DF756" s="48"/>
      <c r="DG756" s="17">
        <v>2</v>
      </c>
      <c r="DH756" s="17">
        <v>1</v>
      </c>
      <c r="DI756" s="17">
        <v>1</v>
      </c>
      <c r="DJ756" s="17">
        <v>1</v>
      </c>
      <c r="DK756" s="17">
        <v>2</v>
      </c>
      <c r="DL756" s="17">
        <v>1</v>
      </c>
      <c r="DM756" s="17">
        <v>1</v>
      </c>
      <c r="DN756" s="17">
        <v>1</v>
      </c>
      <c r="DO756" s="48"/>
      <c r="DS756" s="49">
        <v>4.8</v>
      </c>
      <c r="DT756" s="49">
        <v>3.6666666666666665</v>
      </c>
      <c r="DU756" s="17">
        <v>3.75</v>
      </c>
      <c r="DV756" s="49">
        <v>4.2</v>
      </c>
      <c r="DW756" s="49">
        <v>3.6666666666666665</v>
      </c>
      <c r="DX756" s="49">
        <v>4.5</v>
      </c>
      <c r="DY756" s="153"/>
      <c r="DZ756" s="25">
        <v>4.8</v>
      </c>
      <c r="EA756" s="25">
        <v>3.6666666666666665</v>
      </c>
      <c r="EB756" s="25">
        <v>4</v>
      </c>
      <c r="EC756" s="25">
        <v>4.4000000000000004</v>
      </c>
      <c r="ED756" s="25">
        <v>3.6666666666666665</v>
      </c>
      <c r="EE756">
        <v>4.5</v>
      </c>
    </row>
    <row r="757" spans="1:135" x14ac:dyDescent="0.2">
      <c r="A757">
        <v>378</v>
      </c>
      <c r="AC757" s="148">
        <f t="shared" si="66"/>
        <v>0</v>
      </c>
      <c r="AD757" s="148" t="e">
        <f t="shared" si="63"/>
        <v>#DIV/0!</v>
      </c>
      <c r="AP757" s="148">
        <f t="shared" si="64"/>
        <v>0</v>
      </c>
      <c r="AQ757" s="148" t="e">
        <f t="shared" si="62"/>
        <v>#DIV/0!</v>
      </c>
      <c r="CI757" s="148" t="e">
        <f t="shared" si="65"/>
        <v>#DIV/0!</v>
      </c>
    </row>
    <row r="758" spans="1:135" x14ac:dyDescent="0.2">
      <c r="A758">
        <v>379</v>
      </c>
      <c r="B758" s="15">
        <v>1223</v>
      </c>
      <c r="C758" s="60" t="s">
        <v>892</v>
      </c>
      <c r="D758" cm="1">
        <f t="array" ref="D758">_xlfn.IFS([1]original_ver!D397="Participant",1,[1]original_ver!D397="Non-Participant",0,[1]original_ver!D397="","")</f>
        <v>1</v>
      </c>
      <c r="E758" s="15">
        <v>3</v>
      </c>
      <c r="F758" s="17" cm="1">
        <f t="array" ref="F758">_xlfn.IFS([1]original_ver!F397="ชาย",1,[1]original_ver!F397="หญิง",0,[1]original_ver!F397="","")</f>
        <v>1</v>
      </c>
      <c r="G758" s="15">
        <v>67</v>
      </c>
      <c r="H758" s="17" cm="1">
        <f t="array" ref="H758">_xlfn.IFS([1]original_ver!H397="ไม่มีการศึกษา",0,[1]original_ver!H397="ประถมศึกษา",1,[1]original_ver!H397="มัธยมศึกษาตอนต้น",2,[1]original_ver!H397="มัธยมศึกษาตอนปลาย",3,[1]original_ver!H397="อนุปริญญา (ปวช., ปวส., ฝึกหัดครู)",4,[1]original_ver!H397="ปริญญาตรี",5,[1]original_ver!H397="สูงกว่าปริญญาตรี",6,[1]original_ver!H397="","")</f>
        <v>4</v>
      </c>
      <c r="I758" s="17" cm="1">
        <f t="array" ref="I758">_xlfn.IFS([1]original_ver!I397="โสด",1,[1]original_ver!I397="สมรส/อยู่ด้วยกัน",2,[1]original_ver!I397="หย่าร้าง/แยกกันอยู่",3,[1]original_ver!I397="หม้าย",4,[1]original_ver!I397="","")</f>
        <v>2</v>
      </c>
      <c r="J758" s="15">
        <v>4</v>
      </c>
      <c r="K758" s="15">
        <v>32</v>
      </c>
      <c r="L758" s="17">
        <v>1</v>
      </c>
      <c r="M758" s="17" cm="1">
        <f t="array" ref="M758">_xlfn.IFS([1]original_ver!M397="กู้ยืม",1,[1]original_ver!M397="ไม่กู้ยืม",0,[1]original_ver!M397="","")</f>
        <v>0</v>
      </c>
      <c r="N758" s="17">
        <f>IF($O758&gt;1, 1,0)</f>
        <v>1</v>
      </c>
      <c r="O758" s="54">
        <v>100000</v>
      </c>
      <c r="P758" s="17" cm="1">
        <f t="array" ref="P758">_xlfn.IFS([1]original_ver!O397="ใช่",1,[1]original_ver!O397="ไม่ใช่",0,[1]original_ver!O397="","")</f>
        <v>1</v>
      </c>
      <c r="Q758" s="17"/>
      <c r="R758" s="17">
        <v>7</v>
      </c>
      <c r="S758" s="17">
        <v>1</v>
      </c>
      <c r="T758" s="17">
        <v>25</v>
      </c>
      <c r="U758" s="17">
        <v>62500</v>
      </c>
      <c r="V758" s="17">
        <v>15</v>
      </c>
      <c r="W758" s="22">
        <f>$U758/$T758</f>
        <v>2500</v>
      </c>
      <c r="X758" s="48"/>
      <c r="Y758" s="48"/>
      <c r="Z758" s="48"/>
      <c r="AA758" s="48"/>
      <c r="AB758" s="48"/>
      <c r="AC758" s="149">
        <f t="shared" si="66"/>
        <v>62500</v>
      </c>
      <c r="AD758" s="148">
        <f t="shared" si="63"/>
        <v>2500</v>
      </c>
      <c r="AE758" s="17">
        <v>7</v>
      </c>
      <c r="AF758" s="17">
        <v>1</v>
      </c>
      <c r="AG758" s="17">
        <v>25</v>
      </c>
      <c r="AH758" s="17">
        <v>75000</v>
      </c>
      <c r="AI758" s="17">
        <v>13</v>
      </c>
      <c r="AJ758" s="27">
        <f>$AH758/$AG758</f>
        <v>3000</v>
      </c>
      <c r="AK758" s="48"/>
      <c r="AL758" s="48"/>
      <c r="AM758" s="48"/>
      <c r="AN758" s="48"/>
      <c r="AO758" s="48"/>
      <c r="AP758" s="149">
        <f t="shared" si="64"/>
        <v>75000</v>
      </c>
      <c r="AQ758" s="149">
        <f t="shared" si="62"/>
        <v>3000</v>
      </c>
      <c r="AR758" s="17">
        <v>1</v>
      </c>
      <c r="AS758" s="17">
        <v>1</v>
      </c>
      <c r="AT758" s="17">
        <v>10</v>
      </c>
      <c r="AU758" s="55">
        <v>5040</v>
      </c>
      <c r="AV758" s="17">
        <v>30</v>
      </c>
      <c r="AW758" s="17">
        <f>$AU758/$AT758</f>
        <v>504</v>
      </c>
      <c r="AX758" s="48"/>
      <c r="AY758" s="48"/>
      <c r="AZ758" s="48"/>
      <c r="BA758" s="48"/>
      <c r="BB758" s="48"/>
      <c r="BC758" s="48">
        <f>$AU758+$AZ758</f>
        <v>5040</v>
      </c>
      <c r="BD758" s="48">
        <f>$BC758/$AT758</f>
        <v>504</v>
      </c>
      <c r="BE758" s="17">
        <v>1</v>
      </c>
      <c r="BF758" s="17">
        <v>1</v>
      </c>
      <c r="BG758" s="17">
        <v>10</v>
      </c>
      <c r="BH758" s="55">
        <v>5040</v>
      </c>
      <c r="BI758" s="17">
        <v>30</v>
      </c>
      <c r="BJ758" s="17"/>
      <c r="BK758" s="48"/>
      <c r="BL758" s="48"/>
      <c r="BM758" s="48"/>
      <c r="BN758" s="48"/>
      <c r="BP758" s="48">
        <f>$BH758+$BM758</f>
        <v>5040</v>
      </c>
      <c r="BQ758" s="48"/>
      <c r="BR758" s="17">
        <v>2</v>
      </c>
      <c r="BS758" s="17">
        <v>1</v>
      </c>
      <c r="BT758" s="17">
        <v>26</v>
      </c>
      <c r="BU758" s="55">
        <v>1300</v>
      </c>
      <c r="BV758" s="17">
        <v>20</v>
      </c>
      <c r="BW758" s="17"/>
      <c r="BX758" s="17">
        <v>2</v>
      </c>
      <c r="BY758" s="17">
        <v>1</v>
      </c>
      <c r="BZ758" s="17">
        <v>26</v>
      </c>
      <c r="CA758" s="55">
        <v>1300</v>
      </c>
      <c r="CB758" s="17">
        <v>20</v>
      </c>
      <c r="CC758" s="17">
        <f>$CA758/$BZ758</f>
        <v>50</v>
      </c>
      <c r="CD758" s="49">
        <v>2</v>
      </c>
      <c r="CE758" s="49">
        <v>1.6666666666666667</v>
      </c>
      <c r="CF758" s="49">
        <v>1.6666666666666667</v>
      </c>
      <c r="CG758" s="49">
        <v>1</v>
      </c>
      <c r="CH758" s="49">
        <v>1</v>
      </c>
      <c r="CI758" s="153">
        <f t="shared" si="65"/>
        <v>1.4666666666666668</v>
      </c>
      <c r="CJ758" s="17">
        <v>4</v>
      </c>
      <c r="CK758" cm="1">
        <f t="array" ref="CK758">_xlfn.IFS([1]original_ver!CH397="จากการเข้าร่วมกิจกรรมอบรม ที่จัดโดยโครงการเกษตรกรปราดเปรื่อง (Smart Farmer)",1,[1]original_ver!CH397="จากการเข้าร่วมกิจกรรมอบรม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ๆ",3,[1]original_ver!CH397="จากการเรียนรู้ผ่านประสบการณ์ของผู้อื่น ได้แก่ เพื่อนบ้าน พี่น้อง เพื่อน และญาติ เป็นต้น",4,[1]original_ver!CH397="ไม่ได้เข้าร่วมกิจกรรมอบรมหรือเรียนรู้ใด ๆ (ข้ามไปข้อ 33)",5)</f>
        <v>2</v>
      </c>
      <c r="CL758" s="15" cm="1">
        <f t="array" ref="CL758">_xlfn.IFS([1]original_ver!CJ397="ความรู้ทางการเกษตรและการใช้เทคโนโลยีสำหรับการผลิตในฟาร์ม",1,[1]original_ver!CJ397="การวางแผนและจัดการฟาร์ม เช่น การเก็บเกี่ยว การเงิน และการวางแผนทางการตลาด",2,[1]original_ver!CJ397="การเป็นผู้ประกอบการทางการเกษตร",3,[1]original_ver!CJ397="การเพิ่มมูลค่าผลผลิต และการแปรรูปผลผลิต (รวมถึงการพัฒนาคุณภาพผลผลิต)",4,[1]original_ver!CJ397="","")</f>
        <v>1</v>
      </c>
      <c r="CM758" s="17">
        <v>3</v>
      </c>
      <c r="CN758" s="17">
        <v>1</v>
      </c>
      <c r="CO758" s="15" cm="1">
        <f t="array" ref="CO758">_xlfn.IFS([1]original_ver!CN397="ความรู้ทางการเกษตรและการใช้เทคโนโลยีสำหรับการผลิตในฟาร์ม",1,[1]original_ver!CN397="การวางแผนและจัดการฟาร์ม เช่น การเก็บเกี่ยว การเงิน และการวางแผนทางการตลาด",2,[1]original_ver!CN397="การเป็นผู้ประกอบการทางการเกษตร",3,[1]original_ver!CN397="การเพิ่มมูลค่าผลผลิต และการแปรรูปผลผลิต (รวมถึงการพัฒนาคุณภาพผลผลิต)",4,[1]original_ver!CN397="","")</f>
        <v>3</v>
      </c>
      <c r="CP758" s="17">
        <v>1</v>
      </c>
      <c r="CQ758" s="17">
        <v>1</v>
      </c>
      <c r="CR758" s="15" cm="1">
        <f t="array" ref="CR758">_xlfn.IFS([1]original_ver!CR397="ประยุกต์",1,[1]original_ver!CR397="ไม่ประยุกต์",0,[1]original_ver!CR397="","")</f>
        <v>1</v>
      </c>
      <c r="CS758" s="15" cm="1">
        <f t="array" ref="CS758">_xlfn.IFS([1]original_ver!CS397="ประยุกต์",1,[1]original_ver!CS397="ไม่ประยุกต์",0,[1]original_ver!CS397="","")</f>
        <v>1</v>
      </c>
      <c r="CT758" s="48"/>
      <c r="CU758" s="15" cm="1">
        <f t="array" ref="CU758">_xlfn.IFS([1]original_ver!CV397="ประยุกต์",1,[1]original_ver!CV397="ไม่ประยุกต์",0,[1]original_ver!CV397="","")</f>
        <v>1</v>
      </c>
      <c r="CV758" s="48"/>
      <c r="CW758" s="15" cm="1">
        <f t="array" ref="CW758">_xlfn.IFS([1]original_ver!CY397="ประยุกต์",1,[1]original_ver!CY397="ไม่ประยุกต์",0,[1]original_ver!CY397="","")</f>
        <v>1</v>
      </c>
      <c r="CX758" s="48"/>
      <c r="CY758" s="15" cm="1">
        <f t="array" ref="CY758">_xlfn.IFS([1]original_ver!DB397="ประยุกต์",1,[1]original_ver!DB397="ไม่ประยุกต์",0,[1]original_ver!DB397="","")</f>
        <v>1</v>
      </c>
      <c r="CZ758" s="48"/>
      <c r="DA758" s="48">
        <v>0</v>
      </c>
      <c r="DB758" s="48">
        <v>0</v>
      </c>
      <c r="DC758" s="48">
        <v>0</v>
      </c>
      <c r="DD758" s="48">
        <v>0</v>
      </c>
      <c r="DE758" s="48">
        <v>0</v>
      </c>
      <c r="DF758" s="48">
        <v>0</v>
      </c>
      <c r="DG758" s="17">
        <v>1</v>
      </c>
      <c r="DH758" s="17">
        <v>1</v>
      </c>
      <c r="DI758" s="17">
        <v>1</v>
      </c>
      <c r="DJ758" s="17">
        <v>1</v>
      </c>
      <c r="DK758" s="17">
        <v>1</v>
      </c>
      <c r="DL758" s="17">
        <v>1</v>
      </c>
      <c r="DM758" s="17">
        <v>1</v>
      </c>
      <c r="DN758" s="17">
        <v>1</v>
      </c>
      <c r="DO758" s="48"/>
      <c r="DS758" s="49">
        <v>5</v>
      </c>
      <c r="DT758" s="49">
        <v>4.333333333333333</v>
      </c>
      <c r="DU758" s="17">
        <v>5</v>
      </c>
      <c r="DV758" s="49">
        <v>4.8</v>
      </c>
      <c r="DW758" s="49">
        <v>4.666666666666667</v>
      </c>
      <c r="DX758" s="49">
        <v>4.75</v>
      </c>
      <c r="DY758" s="153"/>
      <c r="DZ758" s="25">
        <v>5</v>
      </c>
      <c r="EA758" s="25">
        <v>4.333333333333333</v>
      </c>
      <c r="EB758" s="25">
        <v>5</v>
      </c>
      <c r="EC758" s="25">
        <v>4.8</v>
      </c>
      <c r="ED758" s="25">
        <v>4.666666666666667</v>
      </c>
      <c r="EE758">
        <v>4.75</v>
      </c>
    </row>
    <row r="759" spans="1:135" x14ac:dyDescent="0.2">
      <c r="A759">
        <v>379</v>
      </c>
      <c r="AC759" s="148">
        <f t="shared" si="66"/>
        <v>0</v>
      </c>
      <c r="AD759" s="148" t="e">
        <f t="shared" si="63"/>
        <v>#DIV/0!</v>
      </c>
      <c r="AP759" s="148">
        <f t="shared" si="64"/>
        <v>0</v>
      </c>
      <c r="AQ759" s="148" t="e">
        <f t="shared" si="62"/>
        <v>#DIV/0!</v>
      </c>
      <c r="CI759" s="148" t="e">
        <f t="shared" si="65"/>
        <v>#DIV/0!</v>
      </c>
    </row>
    <row r="760" spans="1:135" x14ac:dyDescent="0.2">
      <c r="A760">
        <v>380</v>
      </c>
      <c r="B760" s="15">
        <v>1224</v>
      </c>
      <c r="C760" s="61" t="s">
        <v>893</v>
      </c>
      <c r="D760" cm="1">
        <f t="array" ref="D760">_xlfn.IFS([1]original_ver!D398="Participant",1,[1]original_ver!D398="Non-Participant",0,[1]original_ver!D398="","")</f>
        <v>1</v>
      </c>
      <c r="E760" s="15">
        <v>3</v>
      </c>
      <c r="F760" s="17" cm="1">
        <f t="array" ref="F760">_xlfn.IFS([1]original_ver!F398="ชาย",1,[1]original_ver!F398="หญิง",0,[1]original_ver!F398="","")</f>
        <v>0</v>
      </c>
      <c r="G760" s="15">
        <v>36</v>
      </c>
      <c r="H760" s="17" cm="1">
        <f t="array" ref="H760">_xlfn.IFS([1]original_ver!H398="ไม่มีการศึกษา",0,[1]original_ver!H398="ประถมศึกษา",1,[1]original_ver!H398="มัธยมศึกษาตอนต้น",2,[1]original_ver!H398="มัธยมศึกษาตอนปลาย",3,[1]original_ver!H398="อนุปริญญา (ปวช., ปวส., ฝึกหัดครู)",4,[1]original_ver!H398="ปริญญาตรี",5,[1]original_ver!H398="สูงกว่าปริญญาตรี",6,[1]original_ver!H398="","")</f>
        <v>5</v>
      </c>
      <c r="I760" s="17" cm="1">
        <f t="array" ref="I760">_xlfn.IFS([1]original_ver!I398="โสด",1,[1]original_ver!I398="สมรส/อยู่ด้วยกัน",2,[1]original_ver!I398="หย่าร้าง/แยกกันอยู่",3,[1]original_ver!I398="หม้าย",4,[1]original_ver!I398="","")</f>
        <v>2</v>
      </c>
      <c r="J760" s="15">
        <v>2</v>
      </c>
      <c r="K760" s="15">
        <v>13</v>
      </c>
      <c r="L760" s="17" cm="1">
        <f t="array" ref="L760">_xlfn.IFS([1]original_ver!L398="ใช่",1,[1]original_ver!L398="ไม่ใช่",0,[1]original_ver!L398="","")</f>
        <v>0</v>
      </c>
      <c r="M760" s="17" cm="1">
        <f t="array" ref="M760">_xlfn.IFS([1]original_ver!M398="กู้ยืม",1,[1]original_ver!M398="ไม่กู้ยืม",0,[1]original_ver!M398="","")</f>
        <v>1</v>
      </c>
      <c r="N760" s="17">
        <f>IF($O760&gt;1, 1,0)</f>
        <v>1</v>
      </c>
      <c r="O760" s="54">
        <v>300000</v>
      </c>
      <c r="P760" s="17" cm="1">
        <f t="array" ref="P760">_xlfn.IFS([1]original_ver!O398="ใช่",1,[1]original_ver!O398="ไม่ใช่",0,[1]original_ver!O398="","")</f>
        <v>1</v>
      </c>
      <c r="Q760" s="17"/>
      <c r="R760" s="17">
        <v>2</v>
      </c>
      <c r="S760" s="17">
        <v>1</v>
      </c>
      <c r="T760" s="17">
        <v>10</v>
      </c>
      <c r="U760" s="17">
        <v>8000</v>
      </c>
      <c r="V760" s="17">
        <v>22</v>
      </c>
      <c r="W760" s="22">
        <f>$U760/$T760</f>
        <v>800</v>
      </c>
      <c r="X760" s="48"/>
      <c r="Y760" s="48"/>
      <c r="Z760" s="48"/>
      <c r="AA760" s="48"/>
      <c r="AB760" s="48"/>
      <c r="AC760" s="149">
        <f t="shared" si="66"/>
        <v>8000</v>
      </c>
      <c r="AD760" s="148">
        <f t="shared" si="63"/>
        <v>800</v>
      </c>
      <c r="AE760" s="17">
        <v>2</v>
      </c>
      <c r="AF760" s="17">
        <v>1</v>
      </c>
      <c r="AG760" s="17">
        <v>10</v>
      </c>
      <c r="AH760" s="17">
        <v>9000</v>
      </c>
      <c r="AI760" s="17">
        <v>23</v>
      </c>
      <c r="AJ760" s="27">
        <f>$AH760/$AG760</f>
        <v>900</v>
      </c>
      <c r="AK760" s="48"/>
      <c r="AL760" s="48"/>
      <c r="AM760" s="48"/>
      <c r="AN760" s="48"/>
      <c r="AO760" s="48"/>
      <c r="AP760" s="149">
        <f t="shared" si="64"/>
        <v>9000</v>
      </c>
      <c r="AQ760" s="149">
        <f t="shared" si="62"/>
        <v>900</v>
      </c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P760" s="48"/>
      <c r="BQ760" s="48"/>
      <c r="BW760" s="48"/>
      <c r="CC760" s="48"/>
      <c r="CD760" s="49">
        <v>2</v>
      </c>
      <c r="CE760" s="49">
        <v>1</v>
      </c>
      <c r="CF760" s="49">
        <v>1</v>
      </c>
      <c r="CG760" s="49">
        <v>1</v>
      </c>
      <c r="CH760" s="49">
        <v>1</v>
      </c>
      <c r="CI760" s="153">
        <f t="shared" si="65"/>
        <v>1.2</v>
      </c>
      <c r="CJ760" s="17">
        <v>1</v>
      </c>
      <c r="CK760" cm="1">
        <f t="array" ref="CK760">_xlfn.IFS([1]original_ver!CH398="จากการเข้าร่วมกิจกรรมอบรม ที่จัดโดยโครงการเกษตรกรปราดเปรื่อง (Smart Farmer)",1,[1]original_ver!CH398="จากการเข้าร่วมกิจกรรมอบรม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ๆ",3,[1]original_ver!CH398="จากการเรียนรู้ผ่านประสบการณ์ของผู้อื่น ได้แก่ เพื่อนบ้าน พี่น้อง เพื่อน และญาติ เป็นต้น",4,[1]original_ver!CH398="ไม่ได้เข้าร่วมกิจกรรมอบรมหรือเรียนรู้ใด ๆ (ข้ามไปข้อ 33)",5)</f>
        <v>5</v>
      </c>
      <c r="CL760" s="15" t="str" cm="1">
        <f t="array" ref="CL760">_xlfn.IFS([1]original_ver!CJ398="ความรู้ทางการเกษตรและการใช้เทคโนโลยีสำหรับการผลิตในฟาร์ม",1,[1]original_ver!CJ398="การวางแผนและจัดการฟาร์ม เช่น การเก็บเกี่ยว การเงิน และการวางแผนทางการตลาด",2,[1]original_ver!CJ398="การเป็นผู้ประกอบการทางการเกษตร",3,[1]original_ver!CJ398="การเพิ่มมูลค่าผลผลิต และการแปรรูปผลผลิต (รวมถึงการพัฒนาคุณภาพผลผลิต)",4,[1]original_ver!CJ398="","")</f>
        <v/>
      </c>
      <c r="CM760" s="48"/>
      <c r="CN760" s="48"/>
      <c r="CO760" s="15" t="str" cm="1">
        <f t="array" ref="CO760">_xlfn.IFS([1]original_ver!CN398="ความรู้ทางการเกษตรและการใช้เทคโนโลยีสำหรับการผลิตในฟาร์ม",1,[1]original_ver!CN398="การวางแผนและจัดการฟาร์ม เช่น การเก็บเกี่ยว การเงิน และการวางแผนทางการตลาด",2,[1]original_ver!CN398="การเป็นผู้ประกอบการทางการเกษตร",3,[1]original_ver!CN398="การเพิ่มมูลค่าผลผลิต และการแปรรูปผลผลิต (รวมถึงการพัฒนาคุณภาพผลผลิต)",4,[1]original_ver!CN398="","")</f>
        <v/>
      </c>
      <c r="CP760" s="48"/>
      <c r="CQ760" s="48"/>
      <c r="CR760" s="15" t="str" cm="1">
        <f t="array" ref="CR760">_xlfn.IFS([1]original_ver!CR398="ประยุกต์",1,[1]original_ver!CR398="ไม่ประยุกต์",0,[1]original_ver!CR398="","")</f>
        <v/>
      </c>
      <c r="CS760" s="15" t="str" cm="1">
        <f t="array" ref="CS760">_xlfn.IFS([1]original_ver!CS398="ประยุกต์",1,[1]original_ver!CS398="ไม่ประยุกต์",0,[1]original_ver!CS398="","")</f>
        <v/>
      </c>
      <c r="CT760" s="48"/>
      <c r="CU760" s="15" t="str" cm="1">
        <f t="array" ref="CU760">_xlfn.IFS([1]original_ver!CV398="ประยุกต์",1,[1]original_ver!CV398="ไม่ประยุกต์",0,[1]original_ver!CV398="","")</f>
        <v/>
      </c>
      <c r="CV760" s="48"/>
      <c r="CW760" s="15" t="str" cm="1">
        <f t="array" ref="CW760">_xlfn.IFS([1]original_ver!CY398="ประยุกต์",1,[1]original_ver!CY398="ไม่ประยุกต์",0,[1]original_ver!CY398="","")</f>
        <v/>
      </c>
      <c r="CX760" s="48"/>
      <c r="CY760" s="15" t="str" cm="1">
        <f t="array" ref="CY760">_xlfn.IFS([1]original_ver!DB398="ประยุกต์",1,[1]original_ver!DB398="ไม่ประยุกต์",0,[1]original_ver!DB398="","")</f>
        <v/>
      </c>
      <c r="CZ760" s="48"/>
      <c r="DA760" s="48"/>
      <c r="DB760" s="48"/>
      <c r="DC760" s="48"/>
      <c r="DD760" s="48"/>
      <c r="DE760" s="48"/>
      <c r="DF760" s="48"/>
      <c r="DG760" s="17">
        <v>1</v>
      </c>
      <c r="DH760" s="17">
        <v>4</v>
      </c>
      <c r="DI760" s="17">
        <v>2</v>
      </c>
      <c r="DJ760" s="17">
        <v>4</v>
      </c>
      <c r="DK760" s="17">
        <v>2</v>
      </c>
      <c r="DL760" s="17">
        <v>4</v>
      </c>
      <c r="DM760" s="17">
        <v>3</v>
      </c>
      <c r="DN760" s="17">
        <v>4</v>
      </c>
      <c r="DO760" s="48"/>
      <c r="DS760" s="49">
        <v>3.8</v>
      </c>
      <c r="DT760" s="49">
        <v>4</v>
      </c>
      <c r="DU760" s="17">
        <v>3</v>
      </c>
      <c r="DV760" s="49">
        <v>3.6</v>
      </c>
      <c r="DW760" s="49">
        <v>3.3333333333333335</v>
      </c>
      <c r="DX760" s="49">
        <v>1.75</v>
      </c>
      <c r="DY760" s="153"/>
      <c r="DZ760" s="25">
        <v>4</v>
      </c>
      <c r="EA760" s="25">
        <v>4</v>
      </c>
      <c r="EB760" s="25">
        <v>3</v>
      </c>
      <c r="EC760" s="25">
        <v>3.8</v>
      </c>
      <c r="ED760" s="25">
        <v>3</v>
      </c>
      <c r="EE760">
        <v>2</v>
      </c>
    </row>
    <row r="761" spans="1:135" x14ac:dyDescent="0.2">
      <c r="A761">
        <v>380</v>
      </c>
      <c r="AC761" s="148">
        <f t="shared" si="66"/>
        <v>0</v>
      </c>
      <c r="AD761" s="148" t="e">
        <f t="shared" si="63"/>
        <v>#DIV/0!</v>
      </c>
      <c r="AP761" s="148">
        <f t="shared" si="64"/>
        <v>0</v>
      </c>
      <c r="AQ761" s="148" t="e">
        <f t="shared" si="62"/>
        <v>#DIV/0!</v>
      </c>
      <c r="CI761" s="148" t="e">
        <f t="shared" si="65"/>
        <v>#DIV/0!</v>
      </c>
    </row>
    <row r="762" spans="1:135" x14ac:dyDescent="0.2">
      <c r="A762">
        <v>381</v>
      </c>
      <c r="B762" s="15">
        <v>1225</v>
      </c>
      <c r="C762" s="60" t="s">
        <v>894</v>
      </c>
      <c r="D762" cm="1">
        <f t="array" ref="D762">_xlfn.IFS([1]original_ver!D399="Participant",1,[1]original_ver!D399="Non-Participant",0,[1]original_ver!D399="","")</f>
        <v>1</v>
      </c>
      <c r="E762" s="15">
        <v>3</v>
      </c>
      <c r="F762" s="17" cm="1">
        <f t="array" ref="F762">_xlfn.IFS([1]original_ver!F399="ชาย",1,[1]original_ver!F399="หญิง",0,[1]original_ver!F399="","")</f>
        <v>1</v>
      </c>
      <c r="G762" s="15">
        <v>61</v>
      </c>
      <c r="H762" s="17" cm="1">
        <f t="array" ref="H762">_xlfn.IFS([1]original_ver!H399="ไม่มีการศึกษา",0,[1]original_ver!H399="ประถมศึกษา",1,[1]original_ver!H399="มัธยมศึกษาตอนต้น",2,[1]original_ver!H399="มัธยมศึกษาตอนปลาย",3,[1]original_ver!H399="อนุปริญญา (ปวช., ปวส., ฝึกหัดครู)",4,[1]original_ver!H399="ปริญญาตรี",5,[1]original_ver!H399="สูงกว่าปริญญาตรี",6,[1]original_ver!H399="","")</f>
        <v>2</v>
      </c>
      <c r="I762" s="17" cm="1">
        <f t="array" ref="I762">_xlfn.IFS([1]original_ver!I399="โสด",1,[1]original_ver!I399="สมรส/อยู่ด้วยกัน",2,[1]original_ver!I399="หย่าร้าง/แยกกันอยู่",3,[1]original_ver!I399="หม้าย",4,[1]original_ver!I399="","")</f>
        <v>2</v>
      </c>
      <c r="J762" s="15">
        <v>4</v>
      </c>
      <c r="K762" s="15">
        <v>15</v>
      </c>
      <c r="L762" s="17" cm="1">
        <f t="array" ref="L762">_xlfn.IFS([1]original_ver!L399="ใช่",1,[1]original_ver!L399="ไม่ใช่",0,[1]original_ver!L399="","")</f>
        <v>0</v>
      </c>
      <c r="M762" s="17" cm="1">
        <f t="array" ref="M762">_xlfn.IFS([1]original_ver!M399="กู้ยืม",1,[1]original_ver!M399="ไม่กู้ยืม",0,[1]original_ver!M399="","")</f>
        <v>1</v>
      </c>
      <c r="N762" s="17">
        <f>IF($O762&gt;1, 1,0)</f>
        <v>1</v>
      </c>
      <c r="O762" s="54">
        <v>100000</v>
      </c>
      <c r="P762" s="17" cm="1">
        <f t="array" ref="P762">_xlfn.IFS([1]original_ver!O399="ใช่",1,[1]original_ver!O399="ไม่ใช่",0,[1]original_ver!O399="","")</f>
        <v>1</v>
      </c>
      <c r="Q762" s="17"/>
      <c r="R762" s="17">
        <v>1</v>
      </c>
      <c r="S762" s="17">
        <v>1</v>
      </c>
      <c r="T762" s="17">
        <v>40</v>
      </c>
      <c r="U762" s="17">
        <v>16000</v>
      </c>
      <c r="V762" s="53">
        <v>18.899999999999999</v>
      </c>
      <c r="W762" s="20">
        <f>$U762/$T762</f>
        <v>400</v>
      </c>
      <c r="X762" s="48"/>
      <c r="Y762" s="48"/>
      <c r="Z762" s="48"/>
      <c r="AA762" s="48"/>
      <c r="AB762" s="48"/>
      <c r="AC762" s="149">
        <f t="shared" si="66"/>
        <v>16000</v>
      </c>
      <c r="AD762" s="148">
        <f t="shared" si="63"/>
        <v>400</v>
      </c>
      <c r="AE762" s="17">
        <v>1</v>
      </c>
      <c r="AF762" s="17">
        <v>1</v>
      </c>
      <c r="AG762" s="17">
        <v>40</v>
      </c>
      <c r="AH762" s="17">
        <v>16000</v>
      </c>
      <c r="AI762" s="18">
        <v>21</v>
      </c>
      <c r="AJ762" s="27">
        <f>$AH762/$AG762</f>
        <v>400</v>
      </c>
      <c r="AK762" s="48"/>
      <c r="AL762" s="48"/>
      <c r="AM762" s="48"/>
      <c r="AN762" s="48"/>
      <c r="AO762" s="48"/>
      <c r="AP762" s="149">
        <f t="shared" si="64"/>
        <v>16000</v>
      </c>
      <c r="AQ762" s="149">
        <f t="shared" si="62"/>
        <v>400</v>
      </c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P762" s="48"/>
      <c r="BQ762" s="48"/>
      <c r="BW762" s="48"/>
      <c r="CC762" s="48"/>
      <c r="CD762" s="49">
        <v>2.75</v>
      </c>
      <c r="CE762" s="49">
        <v>2.3333333333333335</v>
      </c>
      <c r="CF762" s="49">
        <v>1.3333333333333333</v>
      </c>
      <c r="CG762" s="49">
        <v>1</v>
      </c>
      <c r="CH762" s="49">
        <v>3.5</v>
      </c>
      <c r="CI762" s="153">
        <f t="shared" si="65"/>
        <v>2.1833333333333336</v>
      </c>
      <c r="CJ762" s="17">
        <v>1</v>
      </c>
      <c r="CK762" cm="1">
        <f t="array" ref="CK762">_xlfn.IFS([1]original_ver!CH399="จากการเข้าร่วมกิจกรรมอบรม ที่จัดโดยโครงการเกษตรกรปราดเปรื่อง (Smart Farmer)",1,[1]original_ver!CH399="จากการเข้าร่วมกิจกรรมอบรม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..................................................................................................................................",2,[1]original_ver!CH399="จากการเรียนรู้ด้วยตนเองผ่านช่องทางต่าง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ๆ",3,[1]original_ver!CH399="จากการเรียนรู้ผ่านประสบการณ์ของผู้อื่น ได้แก่ เพื่อนบ้าน พี่น้อง เพื่อน และญาติ เป็นต้น",4,[1]original_ver!CH399="ไม่ได้เข้าร่วมกิจกรรมอบรมหรือเรียนรู้ใด ๆ (ข้ามไปข้อ 33)",5)</f>
        <v>1</v>
      </c>
      <c r="CL762" s="15" cm="1">
        <f t="array" ref="CL762">_xlfn.IFS([1]original_ver!CJ399="ความรู้ทางการเกษตรและการใช้เทคโนโลยีสำหรับการผลิตในฟาร์ม",1,[1]original_ver!CJ399="การวางแผนและจัดการฟาร์ม เช่น การเก็บเกี่ยว การเงิน และการวางแผนทางการตลาด",2,[1]original_ver!CJ399="การเป็นผู้ประกอบการทางการเกษตร",3,[1]original_ver!CJ399="การเพิ่มมูลค่าผลผลิต และการแปรรูปผลผลิต (รวมถึงการพัฒนาคุณภาพผลผลิต)",4,[1]original_ver!CJ399="","")</f>
        <v>4</v>
      </c>
      <c r="CM762" s="17">
        <v>3</v>
      </c>
      <c r="CN762" s="17">
        <v>1</v>
      </c>
      <c r="CO762" s="15" cm="1">
        <f t="array" ref="CO762">_xlfn.IFS([1]original_ver!CN399="ความรู้ทางการเกษตรและการใช้เทคโนโลยีสำหรับการผลิตในฟาร์ม",1,[1]original_ver!CN399="การวางแผนและจัดการฟาร์ม เช่น การเก็บเกี่ยว การเงิน และการวางแผนทางการตลาด",2,[1]original_ver!CN399="การเป็นผู้ประกอบการทางการเกษตร",3,[1]original_ver!CN399="การเพิ่มมูลค่าผลผลิต และการแปรรูปผลผลิต (รวมถึงการพัฒนาคุณภาพผลผลิต)",4,[1]original_ver!CN399="","")</f>
        <v>2</v>
      </c>
      <c r="CP762" s="17">
        <v>1</v>
      </c>
      <c r="CQ762" s="17">
        <v>1</v>
      </c>
      <c r="CR762" s="15" cm="1">
        <f t="array" ref="CR762">_xlfn.IFS([1]original_ver!CR399="ประยุกต์",1,[1]original_ver!CR399="ไม่ประยุกต์",0,[1]original_ver!CR399="","")</f>
        <v>1</v>
      </c>
      <c r="CS762" s="15" cm="1">
        <f t="array" ref="CS762">_xlfn.IFS([1]original_ver!CS399="ประยุกต์",1,[1]original_ver!CS399="ไม่ประยุกต์",0,[1]original_ver!CS399="","")</f>
        <v>1</v>
      </c>
      <c r="CT762" s="48"/>
      <c r="CU762" s="15" cm="1">
        <f t="array" ref="CU762">_xlfn.IFS([1]original_ver!CV399="ประยุกต์",1,[1]original_ver!CV399="ไม่ประยุกต์",0,[1]original_ver!CV399="","")</f>
        <v>1</v>
      </c>
      <c r="CV762" s="48"/>
      <c r="CW762" s="15" cm="1">
        <f t="array" ref="CW762">_xlfn.IFS([1]original_ver!CY399="ประยุกต์",1,[1]original_ver!CY399="ไม่ประยุกต์",0,[1]original_ver!CY399="","")</f>
        <v>1</v>
      </c>
      <c r="CX762" s="48"/>
      <c r="CY762" s="15" cm="1">
        <f t="array" ref="CY762">_xlfn.IFS([1]original_ver!DB399="ประยุกต์",1,[1]original_ver!DB399="ไม่ประยุกต์",0,[1]original_ver!DB399="","")</f>
        <v>1</v>
      </c>
      <c r="CZ762" s="48"/>
      <c r="DA762" s="48"/>
      <c r="DB762" s="48"/>
      <c r="DC762" s="48"/>
      <c r="DD762" s="48"/>
      <c r="DE762" s="48"/>
      <c r="DF762" s="48"/>
      <c r="DG762" s="17">
        <v>2</v>
      </c>
      <c r="DH762" s="17">
        <v>1</v>
      </c>
      <c r="DI762" s="17">
        <v>2</v>
      </c>
      <c r="DJ762" s="17">
        <v>1</v>
      </c>
      <c r="DK762" s="17">
        <v>2</v>
      </c>
      <c r="DL762" s="17">
        <v>1</v>
      </c>
      <c r="DM762" s="17">
        <v>2</v>
      </c>
      <c r="DN762" s="17">
        <v>1</v>
      </c>
      <c r="DO762" s="48"/>
      <c r="DS762" s="49">
        <v>4.2</v>
      </c>
      <c r="DT762" s="49">
        <v>3.6666666666666665</v>
      </c>
      <c r="DU762" s="17">
        <v>3</v>
      </c>
      <c r="DV762" s="49">
        <v>3.8</v>
      </c>
      <c r="DW762" s="49">
        <v>3.3333333333333335</v>
      </c>
      <c r="DX762" s="49">
        <v>3.5</v>
      </c>
      <c r="DY762" s="153"/>
      <c r="DZ762" s="25">
        <v>4.2</v>
      </c>
      <c r="EA762" s="25">
        <v>4</v>
      </c>
      <c r="EB762" s="25">
        <v>3.25</v>
      </c>
      <c r="EC762" s="25">
        <v>4</v>
      </c>
      <c r="ED762" s="25">
        <v>3.3333333333333335</v>
      </c>
      <c r="EE762">
        <v>3.25</v>
      </c>
    </row>
    <row r="763" spans="1:135" x14ac:dyDescent="0.2">
      <c r="A763">
        <v>381</v>
      </c>
      <c r="AC763" s="148">
        <f t="shared" si="66"/>
        <v>0</v>
      </c>
      <c r="AD763" s="148" t="e">
        <f t="shared" si="63"/>
        <v>#DIV/0!</v>
      </c>
      <c r="AP763" s="148">
        <f t="shared" si="64"/>
        <v>0</v>
      </c>
      <c r="AQ763" s="148" t="e">
        <f t="shared" si="62"/>
        <v>#DIV/0!</v>
      </c>
      <c r="CI763" s="148" t="e">
        <f t="shared" si="65"/>
        <v>#DIV/0!</v>
      </c>
    </row>
    <row r="764" spans="1:135" x14ac:dyDescent="0.2">
      <c r="A764">
        <v>382</v>
      </c>
      <c r="B764" s="15">
        <v>1227</v>
      </c>
      <c r="C764" s="60" t="s">
        <v>895</v>
      </c>
      <c r="D764" cm="1">
        <f t="array" ref="D764">_xlfn.IFS([1]original_ver!D401="Participant",1,[1]original_ver!D401="Non-Participant",0,[1]original_ver!D401="","")</f>
        <v>1</v>
      </c>
      <c r="E764" s="15">
        <v>3</v>
      </c>
      <c r="F764" s="17" cm="1">
        <f t="array" ref="F764">_xlfn.IFS([1]original_ver!F401="ชาย",1,[1]original_ver!F401="หญิง",0,[1]original_ver!F401="","")</f>
        <v>1</v>
      </c>
      <c r="G764" s="15">
        <v>50</v>
      </c>
      <c r="H764" s="17" cm="1">
        <f t="array" ref="H764">_xlfn.IFS([1]original_ver!H401="ไม่มีการศึกษา",0,[1]original_ver!H401="ประถมศึกษา",1,[1]original_ver!H401="มัธยมศึกษาตอนต้น",2,[1]original_ver!H401="มัธยมศึกษาตอนปลาย",3,[1]original_ver!H401="อนุปริญญา (ปวช., ปวส., ฝึกหัดครู)",4,[1]original_ver!H401="ปริญญาตรี",5,[1]original_ver!H401="สูงกว่าปริญญาตรี",6,[1]original_ver!H401="","")</f>
        <v>4</v>
      </c>
      <c r="I764" s="17" cm="1">
        <f t="array" ref="I764">_xlfn.IFS([1]original_ver!I401="โสด",1,[1]original_ver!I401="สมรส/อยู่ด้วยกัน",2,[1]original_ver!I401="หย่าร้าง/แยกกันอยู่",3,[1]original_ver!I401="หม้าย",4,[1]original_ver!I401="","")</f>
        <v>2</v>
      </c>
      <c r="J764" s="15">
        <v>2</v>
      </c>
      <c r="K764" s="15">
        <v>20</v>
      </c>
      <c r="L764" s="17" cm="1">
        <f t="array" ref="L764">_xlfn.IFS([1]original_ver!L401="ใช่",1,[1]original_ver!L401="ไม่ใช่",0,[1]original_ver!L401="","")</f>
        <v>0</v>
      </c>
      <c r="M764" s="17" cm="1">
        <f t="array" ref="M764">_xlfn.IFS([1]original_ver!M401="กู้ยืม",1,[1]original_ver!M401="ไม่กู้ยืม",0,[1]original_ver!M401="","")</f>
        <v>0</v>
      </c>
      <c r="N764" s="17">
        <f>IF($O764&gt;1, 1,0)</f>
        <v>1</v>
      </c>
      <c r="O764" s="54">
        <v>55000</v>
      </c>
      <c r="P764" s="17" cm="1">
        <f t="array" ref="P764">_xlfn.IFS([1]original_ver!O401="ใช่",1,[1]original_ver!O401="ไม่ใช่",0,[1]original_ver!O401="","")</f>
        <v>1</v>
      </c>
      <c r="Q764" s="17"/>
      <c r="R764" s="17">
        <v>1</v>
      </c>
      <c r="S764" s="17">
        <v>1</v>
      </c>
      <c r="T764" s="17">
        <v>32</v>
      </c>
      <c r="U764" s="17">
        <v>13440</v>
      </c>
      <c r="V764" s="53">
        <v>11</v>
      </c>
      <c r="W764" s="20">
        <f>$U764/$T764</f>
        <v>420</v>
      </c>
      <c r="X764" s="48"/>
      <c r="Y764" s="48"/>
      <c r="Z764" s="48"/>
      <c r="AA764" s="48"/>
      <c r="AB764" s="48"/>
      <c r="AC764" s="149">
        <f t="shared" si="66"/>
        <v>13440</v>
      </c>
      <c r="AD764" s="148">
        <f t="shared" si="63"/>
        <v>420</v>
      </c>
      <c r="AE764" s="17">
        <v>1</v>
      </c>
      <c r="AF764" s="17">
        <v>1</v>
      </c>
      <c r="AG764" s="17">
        <v>32</v>
      </c>
      <c r="AH764" s="17">
        <v>13440</v>
      </c>
      <c r="AI764" s="18">
        <v>11</v>
      </c>
      <c r="AJ764" s="27">
        <f>$AH764/$AG764</f>
        <v>420</v>
      </c>
      <c r="AK764" s="48"/>
      <c r="AL764" s="48"/>
      <c r="AM764" s="48"/>
      <c r="AN764" s="48"/>
      <c r="AO764" s="48"/>
      <c r="AP764" s="149">
        <f t="shared" si="64"/>
        <v>13440</v>
      </c>
      <c r="AQ764" s="149">
        <f t="shared" si="62"/>
        <v>420</v>
      </c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P764" s="48"/>
      <c r="BQ764" s="48"/>
      <c r="BW764" s="48"/>
      <c r="CC764" s="48"/>
      <c r="CD764" s="49">
        <v>2</v>
      </c>
      <c r="CE764" s="49">
        <v>1.6666666666666667</v>
      </c>
      <c r="CF764" s="49">
        <v>1.3333333333333333</v>
      </c>
      <c r="CG764" s="49">
        <v>1</v>
      </c>
      <c r="CH764" s="49">
        <v>1</v>
      </c>
      <c r="CI764" s="153">
        <f t="shared" si="65"/>
        <v>1.4</v>
      </c>
      <c r="CJ764" s="17">
        <v>1</v>
      </c>
      <c r="CK764" cm="1">
        <f t="array" ref="CK764">_xlfn.IFS([1]original_ver!CH401="จากการเข้าร่วมกิจกรรมอบรม ที่จัดโดยโครงการเกษตรกรปราดเปรื่อง (Smart Farmer)",1,[1]original_ver!CH401="จากการเข้าร่วมกิจกรรมอบรม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ๆ",3,[1]original_ver!CH401="จากการเรียนรู้ผ่านประสบการณ์ของผู้อื่น ได้แก่ เพื่อนบ้าน พี่น้อง เพื่อน และญาติ เป็นต้น",4,[1]original_ver!CH401="ไม่ได้เข้าร่วมกิจกรรมอบรมหรือเรียนรู้ใด ๆ (ข้ามไปข้อ 33)",5)</f>
        <v>2</v>
      </c>
      <c r="CL764" s="15" cm="1">
        <f t="array" ref="CL764">_xlfn.IFS([1]original_ver!CJ401="ความรู้ทางการเกษตรและการใช้เทคโนโลยีสำหรับการผลิตในฟาร์ม",1,[1]original_ver!CJ401="การวางแผนและจัดการฟาร์ม เช่น การเก็บเกี่ยว การเงิน และการวางแผนทางการตลาด",2,[1]original_ver!CJ401="การเป็นผู้ประกอบการทางการเกษตร",3,[1]original_ver!CJ401="การเพิ่มมูลค่าผลผลิต และการแปรรูปผลผลิต (รวมถึงการพัฒนาคุณภาพผลผลิต)",4,[1]original_ver!CJ401="","")</f>
        <v>2</v>
      </c>
      <c r="CM764" s="17">
        <v>2</v>
      </c>
      <c r="CN764" s="17">
        <v>1</v>
      </c>
      <c r="CO764" s="15" cm="1">
        <f t="array" ref="CO764">_xlfn.IFS([1]original_ver!CN401="ความรู้ทางการเกษตรและการใช้เทคโนโลยีสำหรับการผลิตในฟาร์ม",1,[1]original_ver!CN401="การวางแผนและจัดการฟาร์ม เช่น การเก็บเกี่ยว การเงิน และการวางแผนทางการตลาด",2,[1]original_ver!CN401="การเป็นผู้ประกอบการทางการเกษตร",3,[1]original_ver!CN401="การเพิ่มมูลค่าผลผลิต และการแปรรูปผลผลิต (รวมถึงการพัฒนาคุณภาพผลผลิต)",4,[1]original_ver!CN401="","")</f>
        <v>1</v>
      </c>
      <c r="CP764" s="17">
        <v>1</v>
      </c>
      <c r="CQ764" s="17">
        <v>1</v>
      </c>
      <c r="CR764" s="15" cm="1">
        <f t="array" ref="CR764">_xlfn.IFS([1]original_ver!CR401="ประยุกต์",1,[1]original_ver!CR401="ไม่ประยุกต์",0,[1]original_ver!CR401="","")</f>
        <v>1</v>
      </c>
      <c r="CS764" s="15" cm="1">
        <f t="array" ref="CS764">_xlfn.IFS([1]original_ver!CS401="ประยุกต์",1,[1]original_ver!CS401="ไม่ประยุกต์",0,[1]original_ver!CS401="","")</f>
        <v>1</v>
      </c>
      <c r="CT764" s="48"/>
      <c r="CU764" s="15" cm="1">
        <f t="array" ref="CU764">_xlfn.IFS([1]original_ver!CV401="ประยุกต์",1,[1]original_ver!CV401="ไม่ประยุกต์",0,[1]original_ver!CV401="","")</f>
        <v>1</v>
      </c>
      <c r="CV764" s="48"/>
      <c r="CW764" s="15" cm="1">
        <f t="array" ref="CW764">_xlfn.IFS([1]original_ver!CY401="ประยุกต์",1,[1]original_ver!CY401="ไม่ประยุกต์",0,[1]original_ver!CY401="","")</f>
        <v>1</v>
      </c>
      <c r="CX764" s="48"/>
      <c r="CY764" s="15" cm="1">
        <f t="array" ref="CY764">_xlfn.IFS([1]original_ver!DB401="ประยุกต์",1,[1]original_ver!DB401="ไม่ประยุกต์",0,[1]original_ver!DB401="","")</f>
        <v>1</v>
      </c>
      <c r="CZ764" s="48"/>
      <c r="DA764" s="48"/>
      <c r="DB764" s="48"/>
      <c r="DC764" s="48"/>
      <c r="DD764" s="48"/>
      <c r="DE764" s="48"/>
      <c r="DF764" s="48"/>
      <c r="DG764" s="17">
        <v>3</v>
      </c>
      <c r="DH764" s="17">
        <v>1</v>
      </c>
      <c r="DI764" s="17">
        <v>1</v>
      </c>
      <c r="DJ764" s="17">
        <v>1</v>
      </c>
      <c r="DK764" s="17">
        <v>3</v>
      </c>
      <c r="DL764" s="17">
        <v>1</v>
      </c>
      <c r="DM764" s="17">
        <v>1</v>
      </c>
      <c r="DN764" s="17">
        <v>1</v>
      </c>
      <c r="DO764" s="48"/>
      <c r="DS764" s="49">
        <v>4.2</v>
      </c>
      <c r="DT764" s="49">
        <v>4</v>
      </c>
      <c r="DU764" s="17">
        <v>4</v>
      </c>
      <c r="DV764" s="49">
        <v>4</v>
      </c>
      <c r="DW764" s="49">
        <v>3</v>
      </c>
      <c r="DX764" s="49">
        <v>3.25</v>
      </c>
      <c r="DY764" s="153"/>
      <c r="DZ764" s="25">
        <v>4.2</v>
      </c>
      <c r="EA764" s="25">
        <v>4</v>
      </c>
      <c r="EB764" s="25">
        <v>4</v>
      </c>
      <c r="EC764" s="25">
        <v>4</v>
      </c>
      <c r="ED764" s="25">
        <v>3</v>
      </c>
      <c r="EE764">
        <v>3.25</v>
      </c>
    </row>
    <row r="765" spans="1:135" x14ac:dyDescent="0.2">
      <c r="A765">
        <v>382</v>
      </c>
      <c r="AC765" s="148">
        <f t="shared" si="66"/>
        <v>0</v>
      </c>
      <c r="AD765" s="148" t="e">
        <f t="shared" si="63"/>
        <v>#DIV/0!</v>
      </c>
      <c r="AP765" s="148">
        <f t="shared" si="64"/>
        <v>0</v>
      </c>
      <c r="AQ765" s="148" t="e">
        <f t="shared" si="62"/>
        <v>#DIV/0!</v>
      </c>
      <c r="CI765" s="148" t="e">
        <f t="shared" si="65"/>
        <v>#DIV/0!</v>
      </c>
    </row>
    <row r="766" spans="1:135" x14ac:dyDescent="0.2">
      <c r="A766">
        <v>383</v>
      </c>
      <c r="B766" s="15">
        <v>1228</v>
      </c>
      <c r="C766" s="60" t="s">
        <v>896</v>
      </c>
      <c r="D766" cm="1">
        <f t="array" ref="D766">_xlfn.IFS([1]original_ver!D402="Participant",1,[1]original_ver!D402="Non-Participant",0,[1]original_ver!D402="","")</f>
        <v>1</v>
      </c>
      <c r="E766" s="15">
        <v>2</v>
      </c>
      <c r="F766" s="17" cm="1">
        <f t="array" ref="F766">_xlfn.IFS([1]original_ver!F402="ชาย",1,[1]original_ver!F402="หญิง",0,[1]original_ver!F402="","")</f>
        <v>1</v>
      </c>
      <c r="G766" s="15">
        <v>60</v>
      </c>
      <c r="H766" s="17" cm="1">
        <f t="array" ref="H766">_xlfn.IFS([1]original_ver!H402="ไม่มีการศึกษา",0,[1]original_ver!H402="ประถมศึกษา",1,[1]original_ver!H402="มัธยมศึกษาตอนต้น",2,[1]original_ver!H402="มัธยมศึกษาตอนปลาย",3,[1]original_ver!H402="อนุปริญญา (ปวช., ปวส., ฝึกหัดครู)",4,[1]original_ver!H402="ปริญญาตรี",5,[1]original_ver!H402="สูงกว่าปริญญาตรี",6,[1]original_ver!H402="","")</f>
        <v>3</v>
      </c>
      <c r="I766" s="17" cm="1">
        <f t="array" ref="I766">_xlfn.IFS([1]original_ver!I402="โสด",1,[1]original_ver!I402="สมรส/อยู่ด้วยกัน",2,[1]original_ver!I402="หย่าร้าง/แยกกันอยู่",3,[1]original_ver!I402="หม้าย",4,[1]original_ver!I402="","")</f>
        <v>2</v>
      </c>
      <c r="J766" s="15">
        <v>4</v>
      </c>
      <c r="K766" s="15">
        <v>40</v>
      </c>
      <c r="L766" s="17" cm="1">
        <f t="array" ref="L766">_xlfn.IFS([1]original_ver!L402="ใช่",1,[1]original_ver!L402="ไม่ใช่",0,[1]original_ver!L402="","")</f>
        <v>1</v>
      </c>
      <c r="M766" s="17" cm="1">
        <f t="array" ref="M766">_xlfn.IFS([1]original_ver!M402="กู้ยืม",1,[1]original_ver!M402="ไม่กู้ยืม",0,[1]original_ver!M402="","")</f>
        <v>1</v>
      </c>
      <c r="N766" s="17">
        <f>IF($O766&gt;1, 1,0)</f>
        <v>1</v>
      </c>
      <c r="O766" s="54">
        <v>90000</v>
      </c>
      <c r="P766" s="17" cm="1">
        <f t="array" ref="P766">_xlfn.IFS([1]original_ver!O402="ใช่",1,[1]original_ver!O402="ไม่ใช่",0,[1]original_ver!O402="","")</f>
        <v>1</v>
      </c>
      <c r="Q766" s="17"/>
      <c r="R766" s="17">
        <v>1</v>
      </c>
      <c r="S766" s="17">
        <v>1</v>
      </c>
      <c r="T766" s="17">
        <v>7</v>
      </c>
      <c r="U766" s="17">
        <v>7000</v>
      </c>
      <c r="V766" s="53">
        <v>26</v>
      </c>
      <c r="W766" s="20">
        <f>$U766/$T766</f>
        <v>1000</v>
      </c>
      <c r="X766" s="48"/>
      <c r="Y766" s="48"/>
      <c r="Z766" s="48"/>
      <c r="AA766" s="48"/>
      <c r="AB766" s="48"/>
      <c r="AC766" s="149">
        <f t="shared" si="66"/>
        <v>7000</v>
      </c>
      <c r="AD766" s="148">
        <f t="shared" si="63"/>
        <v>1000</v>
      </c>
      <c r="AE766" s="17">
        <v>1</v>
      </c>
      <c r="AF766" s="17">
        <v>1</v>
      </c>
      <c r="AG766" s="17">
        <v>7</v>
      </c>
      <c r="AH766" s="17">
        <v>6500</v>
      </c>
      <c r="AI766" s="18">
        <v>26</v>
      </c>
      <c r="AJ766" s="27">
        <f>$AH766/$AG766</f>
        <v>928.57142857142856</v>
      </c>
      <c r="AK766" s="48"/>
      <c r="AL766" s="48"/>
      <c r="AM766" s="48"/>
      <c r="AN766" s="48"/>
      <c r="AO766" s="48"/>
      <c r="AP766" s="149">
        <f t="shared" si="64"/>
        <v>6500</v>
      </c>
      <c r="AQ766" s="149">
        <f t="shared" si="62"/>
        <v>928.57142857142856</v>
      </c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P766" s="48"/>
      <c r="BQ766" s="48"/>
      <c r="BW766" s="48"/>
      <c r="CC766" s="48"/>
      <c r="CD766" s="49">
        <v>1.25</v>
      </c>
      <c r="CE766" s="49">
        <v>2.3333333333333335</v>
      </c>
      <c r="CF766" s="49">
        <v>1.6666666666666667</v>
      </c>
      <c r="CG766" s="49">
        <v>2</v>
      </c>
      <c r="CH766" s="49">
        <v>4</v>
      </c>
      <c r="CI766" s="153">
        <f t="shared" si="65"/>
        <v>2.25</v>
      </c>
      <c r="CJ766" s="17">
        <v>2</v>
      </c>
      <c r="CK766" cm="1">
        <f t="array" ref="CK766">_xlfn.IFS([1]original_ver!CH402="จากการเข้าร่วมกิจกรรมอบรม ที่จัดโดยโครงการเกษตรกรปราดเปรื่อง (Smart Farmer)",1,[1]original_ver!CH402="จากการเข้าร่วมกิจกรรมอบรม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ๆ",3,[1]original_ver!CH402="จากการเรียนรู้ผ่านประสบการณ์ของผู้อื่น ได้แก่ เพื่อนบ้าน พี่น้อง เพื่อน และญาติ เป็นต้น",4,[1]original_ver!CH402="ไม่ได้เข้าร่วมกิจกรรมอบรมหรือเรียนรู้ใด ๆ (ข้ามไปข้อ 33)",5)</f>
        <v>2</v>
      </c>
      <c r="CL766" s="15" cm="1">
        <f t="array" ref="CL766">_xlfn.IFS([1]original_ver!CJ402="ความรู้ทางการเกษตรและการใช้เทคโนโลยีสำหรับการผลิตในฟาร์ม",1,[1]original_ver!CJ402="การวางแผนและจัดการฟาร์ม เช่น การเก็บเกี่ยว การเงิน และการวางแผนทางการตลาด",2,[1]original_ver!CJ402="การเป็นผู้ประกอบการทางการเกษตร",3,[1]original_ver!CJ402="การเพิ่มมูลค่าผลผลิต และการแปรรูปผลผลิต (รวมถึงการพัฒนาคุณภาพผลผลิต)",4,[1]original_ver!CJ402="","")</f>
        <v>1</v>
      </c>
      <c r="CM766" s="17">
        <v>3</v>
      </c>
      <c r="CN766" s="17">
        <v>1</v>
      </c>
      <c r="CO766" s="15" cm="1">
        <f t="array" ref="CO766">_xlfn.IFS([1]original_ver!CN402="ความรู้ทางการเกษตรและการใช้เทคโนโลยีสำหรับการผลิตในฟาร์ม",1,[1]original_ver!CN402="การวางแผนและจัดการฟาร์ม เช่น การเก็บเกี่ยว การเงิน และการวางแผนทางการตลาด",2,[1]original_ver!CN402="การเป็นผู้ประกอบการทางการเกษตร",3,[1]original_ver!CN402="การเพิ่มมูลค่าผลผลิต และการแปรรูปผลผลิต (รวมถึงการพัฒนาคุณภาพผลผลิต)",4,[1]original_ver!CN402="","")</f>
        <v>4</v>
      </c>
      <c r="CP766" s="17">
        <v>1</v>
      </c>
      <c r="CQ766" s="17">
        <v>1</v>
      </c>
      <c r="CR766" s="15" cm="1">
        <f t="array" ref="CR766">_xlfn.IFS([1]original_ver!CR402="ประยุกต์",1,[1]original_ver!CR402="ไม่ประยุกต์",0,[1]original_ver!CR402="","")</f>
        <v>1</v>
      </c>
      <c r="CS766" s="15" cm="1">
        <f t="array" ref="CS766">_xlfn.IFS([1]original_ver!CS402="ประยุกต์",1,[1]original_ver!CS402="ไม่ประยุกต์",0,[1]original_ver!CS402="","")</f>
        <v>1</v>
      </c>
      <c r="CT766" s="48"/>
      <c r="CU766" s="15" cm="1">
        <f t="array" ref="CU766">_xlfn.IFS([1]original_ver!CV402="ประยุกต์",1,[1]original_ver!CV402="ไม่ประยุกต์",0,[1]original_ver!CV402="","")</f>
        <v>1</v>
      </c>
      <c r="CV766" s="48"/>
      <c r="CW766" s="15" cm="1">
        <f t="array" ref="CW766">_xlfn.IFS([1]original_ver!CY402="ประยุกต์",1,[1]original_ver!CY402="ไม่ประยุกต์",0,[1]original_ver!CY402="","")</f>
        <v>1</v>
      </c>
      <c r="CX766" s="48"/>
      <c r="CY766" s="15" cm="1">
        <f t="array" ref="CY766">_xlfn.IFS([1]original_ver!DB402="ประยุกต์",1,[1]original_ver!DB402="ไม่ประยุกต์",0,[1]original_ver!DB402="","")</f>
        <v>1</v>
      </c>
      <c r="CZ766" s="48"/>
      <c r="DA766" s="48"/>
      <c r="DB766" s="48"/>
      <c r="DC766" s="48"/>
      <c r="DD766" s="48"/>
      <c r="DE766" s="48"/>
      <c r="DF766" s="48"/>
      <c r="DG766" s="17">
        <v>1</v>
      </c>
      <c r="DH766" s="17">
        <v>1</v>
      </c>
      <c r="DI766" s="17">
        <v>3</v>
      </c>
      <c r="DJ766" s="17">
        <v>1</v>
      </c>
      <c r="DK766" s="17">
        <v>3</v>
      </c>
      <c r="DL766" s="17">
        <v>1</v>
      </c>
      <c r="DM766" s="17">
        <v>1</v>
      </c>
      <c r="DN766" s="17">
        <v>1</v>
      </c>
      <c r="DO766" s="48"/>
      <c r="DS766" s="49">
        <v>5</v>
      </c>
      <c r="DT766" s="49">
        <v>3.3333333333333335</v>
      </c>
      <c r="DU766" s="17">
        <v>2.5</v>
      </c>
      <c r="DV766" s="49">
        <v>4</v>
      </c>
      <c r="DW766" s="49">
        <v>3</v>
      </c>
      <c r="DX766" s="49">
        <v>3.75</v>
      </c>
      <c r="DY766" s="153"/>
      <c r="DZ766" s="25">
        <v>5</v>
      </c>
      <c r="EA766" s="25">
        <v>3.6666666666666665</v>
      </c>
      <c r="EB766" s="25">
        <v>2.75</v>
      </c>
      <c r="EC766" s="25">
        <v>4</v>
      </c>
      <c r="ED766" s="25">
        <v>3.3333333333333335</v>
      </c>
      <c r="EE766">
        <v>3.75</v>
      </c>
    </row>
    <row r="767" spans="1:135" x14ac:dyDescent="0.2">
      <c r="A767">
        <v>383</v>
      </c>
      <c r="AC767" s="148">
        <f t="shared" si="66"/>
        <v>0</v>
      </c>
      <c r="AD767" s="148" t="e">
        <f t="shared" si="63"/>
        <v>#DIV/0!</v>
      </c>
      <c r="AP767" s="148">
        <f t="shared" si="64"/>
        <v>0</v>
      </c>
      <c r="AQ767" s="148" t="e">
        <f t="shared" si="62"/>
        <v>#DIV/0!</v>
      </c>
      <c r="CI767" s="148" t="e">
        <f t="shared" si="65"/>
        <v>#DIV/0!</v>
      </c>
    </row>
    <row r="768" spans="1:135" x14ac:dyDescent="0.2">
      <c r="A768">
        <v>384</v>
      </c>
      <c r="B768" s="15">
        <v>1229</v>
      </c>
      <c r="C768" s="60" t="s">
        <v>897</v>
      </c>
      <c r="D768" cm="1">
        <f t="array" ref="D768">_xlfn.IFS([1]original_ver!D403="Participant",1,[1]original_ver!D403="Non-Participant",0,[1]original_ver!D403="","")</f>
        <v>1</v>
      </c>
      <c r="E768" s="15">
        <v>2</v>
      </c>
      <c r="F768" s="17" cm="1">
        <f t="array" ref="F768">_xlfn.IFS([1]original_ver!F403="ชาย",1,[1]original_ver!F403="หญิง",0,[1]original_ver!F403="","")</f>
        <v>1</v>
      </c>
      <c r="G768" s="15">
        <v>61</v>
      </c>
      <c r="H768" s="17" cm="1">
        <f t="array" ref="H768">_xlfn.IFS([1]original_ver!H403="ไม่มีการศึกษา",0,[1]original_ver!H403="ประถมศึกษา",1,[1]original_ver!H403="มัธยมศึกษาตอนต้น",2,[1]original_ver!H403="มัธยมศึกษาตอนปลาย",3,[1]original_ver!H403="อนุปริญญา (ปวช., ปวส., ฝึกหัดครู)",4,[1]original_ver!H403="ปริญญาตรี",5,[1]original_ver!H403="สูงกว่าปริญญาตรี",6,[1]original_ver!H403="","")</f>
        <v>3</v>
      </c>
      <c r="I768" s="17" cm="1">
        <f t="array" ref="I768">_xlfn.IFS([1]original_ver!I403="โสด",1,[1]original_ver!I403="สมรส/อยู่ด้วยกัน",2,[1]original_ver!I403="หย่าร้าง/แยกกันอยู่",3,[1]original_ver!I403="หม้าย",4,[1]original_ver!I403="","")</f>
        <v>2</v>
      </c>
      <c r="J768" s="15">
        <v>4</v>
      </c>
      <c r="K768" s="15">
        <v>18</v>
      </c>
      <c r="L768" s="17" cm="1">
        <f t="array" ref="L768">_xlfn.IFS([1]original_ver!L403="ใช่",1,[1]original_ver!L403="ไม่ใช่",0,[1]original_ver!L403="","")</f>
        <v>0</v>
      </c>
      <c r="M768" s="17" cm="1">
        <f t="array" ref="M768">_xlfn.IFS([1]original_ver!M403="กู้ยืม",1,[1]original_ver!M403="ไม่กู้ยืม",0,[1]original_ver!M403="","")</f>
        <v>1</v>
      </c>
      <c r="N768" s="17">
        <f>IF($O768&gt;1, 1,0)</f>
        <v>1</v>
      </c>
      <c r="O768" s="54">
        <v>100000</v>
      </c>
      <c r="P768" s="17" cm="1">
        <f t="array" ref="P768">_xlfn.IFS([1]original_ver!O403="ใช่",1,[1]original_ver!O403="ไม่ใช่",0,[1]original_ver!O403="","")</f>
        <v>1</v>
      </c>
      <c r="Q768" s="17"/>
      <c r="R768" s="17">
        <v>1</v>
      </c>
      <c r="S768" s="17">
        <v>1</v>
      </c>
      <c r="T768" s="17">
        <v>1</v>
      </c>
      <c r="U768" s="17">
        <v>1610</v>
      </c>
      <c r="V768" s="53">
        <v>12</v>
      </c>
      <c r="W768" s="20">
        <f>$U768/$T768</f>
        <v>1610</v>
      </c>
      <c r="X768" s="48"/>
      <c r="Y768" s="48"/>
      <c r="Z768" s="48"/>
      <c r="AA768" s="48"/>
      <c r="AB768" s="48"/>
      <c r="AC768" s="149">
        <f t="shared" si="66"/>
        <v>1610</v>
      </c>
      <c r="AD768" s="148">
        <f t="shared" si="63"/>
        <v>1610</v>
      </c>
      <c r="AE768" s="17">
        <v>1</v>
      </c>
      <c r="AF768" s="17">
        <v>1</v>
      </c>
      <c r="AG768" s="17">
        <v>1</v>
      </c>
      <c r="AH768" s="17">
        <v>1540</v>
      </c>
      <c r="AI768" s="18">
        <v>11</v>
      </c>
      <c r="AJ768" s="27">
        <f>$AH768/$AG768</f>
        <v>1540</v>
      </c>
      <c r="AK768" s="48"/>
      <c r="AL768" s="48"/>
      <c r="AM768" s="48"/>
      <c r="AN768" s="48"/>
      <c r="AO768" s="48"/>
      <c r="AP768" s="149">
        <f t="shared" si="64"/>
        <v>1540</v>
      </c>
      <c r="AQ768" s="149">
        <f t="shared" si="62"/>
        <v>1540</v>
      </c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P768" s="48"/>
      <c r="BQ768" s="48"/>
      <c r="BW768" s="48"/>
      <c r="CC768" s="48"/>
      <c r="CD768" s="49">
        <v>1.75</v>
      </c>
      <c r="CE768" s="49">
        <v>1</v>
      </c>
      <c r="CF768" s="49">
        <v>1</v>
      </c>
      <c r="CG768" s="49">
        <v>2</v>
      </c>
      <c r="CH768" s="49">
        <v>2</v>
      </c>
      <c r="CI768" s="153">
        <f t="shared" si="65"/>
        <v>1.55</v>
      </c>
      <c r="CJ768" s="17">
        <v>1</v>
      </c>
      <c r="CK768" cm="1">
        <f t="array" ref="CK768">_xlfn.IFS([1]original_ver!CH403="จากการเข้าร่วมกิจกรรมอบรม ที่จัดโดยโครงการเกษตรกรปราดเปรื่อง (Smart Farmer)",1,[1]original_ver!CH403="จากการเข้าร่วมกิจกรรมอบรม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ๆ",3,[1]original_ver!CH403="จากการเรียนรู้ผ่านประสบการณ์ของผู้อื่น ได้แก่ เพื่อนบ้าน พี่น้อง เพื่อน และญาติ เป็นต้น",4,[1]original_ver!CH403="ไม่ได้เข้าร่วมกิจกรรมอบรมหรือเรียนรู้ใด ๆ (ข้ามไปข้อ 33)",5)</f>
        <v>2</v>
      </c>
      <c r="CL768" s="15" cm="1">
        <f t="array" ref="CL768">_xlfn.IFS([1]original_ver!CJ403="ความรู้ทางการเกษตรและการใช้เทคโนโลยีสำหรับการผลิตในฟาร์ม",1,[1]original_ver!CJ403="การวางแผนและจัดการฟาร์ม เช่น การเก็บเกี่ยว การเงิน และการวางแผนทางการตลาด",2,[1]original_ver!CJ403="การเป็นผู้ประกอบการทางการเกษตร",3,[1]original_ver!CJ403="การเพิ่มมูลค่าผลผลิต และการแปรรูปผลผลิต (รวมถึงการพัฒนาคุณภาพผลผลิต)",4,[1]original_ver!CJ403="","")</f>
        <v>2</v>
      </c>
      <c r="CM768" s="17">
        <v>5</v>
      </c>
      <c r="CN768" s="17">
        <v>1</v>
      </c>
      <c r="CO768" s="15" cm="1">
        <f t="array" ref="CO768">_xlfn.IFS([1]original_ver!CN403="ความรู้ทางการเกษตรและการใช้เทคโนโลยีสำหรับการผลิตในฟาร์ม",1,[1]original_ver!CN403="การวางแผนและจัดการฟาร์ม เช่น การเก็บเกี่ยว การเงิน และการวางแผนทางการตลาด",2,[1]original_ver!CN403="การเป็นผู้ประกอบการทางการเกษตร",3,[1]original_ver!CN403="การเพิ่มมูลค่าผลผลิต และการแปรรูปผลผลิต (รวมถึงการพัฒนาคุณภาพผลผลิต)",4,[1]original_ver!CN403="","")</f>
        <v>1</v>
      </c>
      <c r="CP768" s="17">
        <v>1</v>
      </c>
      <c r="CQ768" s="17">
        <v>1</v>
      </c>
      <c r="CR768" s="15" cm="1">
        <f t="array" ref="CR768">_xlfn.IFS([1]original_ver!CR403="ประยุกต์",1,[1]original_ver!CR403="ไม่ประยุกต์",0,[1]original_ver!CR403="","")</f>
        <v>1</v>
      </c>
      <c r="CS768" s="15" cm="1">
        <f t="array" ref="CS768">_xlfn.IFS([1]original_ver!CS403="ประยุกต์",1,[1]original_ver!CS403="ไม่ประยุกต์",0,[1]original_ver!CS403="","")</f>
        <v>1</v>
      </c>
      <c r="CT768" s="48"/>
      <c r="CU768" s="15" cm="1">
        <f t="array" ref="CU768">_xlfn.IFS([1]original_ver!CV403="ประยุกต์",1,[1]original_ver!CV403="ไม่ประยุกต์",0,[1]original_ver!CV403="","")</f>
        <v>1</v>
      </c>
      <c r="CV768" s="48"/>
      <c r="CW768" s="15" cm="1">
        <f t="array" ref="CW768">_xlfn.IFS([1]original_ver!CY403="ประยุกต์",1,[1]original_ver!CY403="ไม่ประยุกต์",0,[1]original_ver!CY403="","")</f>
        <v>1</v>
      </c>
      <c r="CX768" s="48"/>
      <c r="CY768" s="15" cm="1">
        <f t="array" ref="CY768">_xlfn.IFS([1]original_ver!DB403="ประยุกต์",1,[1]original_ver!DB403="ไม่ประยุกต์",0,[1]original_ver!DB403="","")</f>
        <v>1</v>
      </c>
      <c r="CZ768" s="48"/>
      <c r="DA768" s="48"/>
      <c r="DB768" s="48"/>
      <c r="DC768" s="48"/>
      <c r="DD768" s="48"/>
      <c r="DE768" s="48"/>
      <c r="DF768" s="48"/>
      <c r="DG768" s="17">
        <v>1</v>
      </c>
      <c r="DH768" s="17">
        <v>1</v>
      </c>
      <c r="DI768" s="17">
        <v>1</v>
      </c>
      <c r="DJ768" s="17">
        <v>1</v>
      </c>
      <c r="DK768" s="17">
        <v>3</v>
      </c>
      <c r="DL768" s="17">
        <v>1</v>
      </c>
      <c r="DM768" s="17">
        <v>3</v>
      </c>
      <c r="DN768" s="17">
        <v>1</v>
      </c>
      <c r="DO768" s="48"/>
      <c r="DS768" s="49">
        <v>4.2</v>
      </c>
      <c r="DT768" s="49">
        <v>4</v>
      </c>
      <c r="DU768" s="17">
        <v>2</v>
      </c>
      <c r="DV768" s="49">
        <v>3.4</v>
      </c>
      <c r="DW768" s="49">
        <v>2.3333333333333335</v>
      </c>
      <c r="DX768" s="49">
        <v>3.75</v>
      </c>
      <c r="DY768" s="153"/>
      <c r="DZ768" s="25">
        <v>4.2</v>
      </c>
      <c r="EA768" s="25">
        <v>4</v>
      </c>
      <c r="EB768" s="25">
        <v>2</v>
      </c>
      <c r="EC768" s="25">
        <v>3.4</v>
      </c>
      <c r="ED768" s="25">
        <v>2.3333333333333335</v>
      </c>
      <c r="EE768">
        <v>3.75</v>
      </c>
    </row>
    <row r="769" spans="1:135" x14ac:dyDescent="0.2">
      <c r="A769">
        <v>384</v>
      </c>
      <c r="AC769" s="148">
        <f t="shared" si="66"/>
        <v>0</v>
      </c>
      <c r="AD769" s="148" t="e">
        <f t="shared" si="63"/>
        <v>#DIV/0!</v>
      </c>
      <c r="AP769" s="148">
        <f t="shared" si="64"/>
        <v>0</v>
      </c>
      <c r="AQ769" s="148" t="e">
        <f t="shared" si="62"/>
        <v>#DIV/0!</v>
      </c>
      <c r="CI769" s="148" t="e">
        <f t="shared" si="65"/>
        <v>#DIV/0!</v>
      </c>
    </row>
    <row r="770" spans="1:135" x14ac:dyDescent="0.2">
      <c r="A770">
        <v>385</v>
      </c>
      <c r="B770" s="15">
        <v>1230</v>
      </c>
      <c r="C770" s="61" t="s">
        <v>898</v>
      </c>
      <c r="D770" cm="1">
        <f t="array" ref="D770">_xlfn.IFS([1]original_ver!D404="Participant",1,[1]original_ver!D404="Non-Participant",0,[1]original_ver!D404="","")</f>
        <v>1</v>
      </c>
      <c r="E770" s="15">
        <v>2</v>
      </c>
      <c r="F770" s="17" cm="1">
        <f t="array" ref="F770">_xlfn.IFS([1]original_ver!F404="ชาย",1,[1]original_ver!F404="หญิง",0,[1]original_ver!F404="","")</f>
        <v>0</v>
      </c>
      <c r="G770" s="15">
        <v>50</v>
      </c>
      <c r="H770" s="17" cm="1">
        <f t="array" ref="H770">_xlfn.IFS([1]original_ver!H404="ไม่มีการศึกษา",0,[1]original_ver!H404="ประถมศึกษา",1,[1]original_ver!H404="มัธยมศึกษาตอนต้น",2,[1]original_ver!H404="มัธยมศึกษาตอนปลาย",3,[1]original_ver!H404="อนุปริญญา (ปวช., ปวส., ฝึกหัดครู)",4,[1]original_ver!H404="ปริญญาตรี",5,[1]original_ver!H404="สูงกว่าปริญญาตรี",6,[1]original_ver!H404="","")</f>
        <v>5</v>
      </c>
      <c r="I770" s="17" cm="1">
        <f t="array" ref="I770">_xlfn.IFS([1]original_ver!I404="โสด",1,[1]original_ver!I404="สมรส/อยู่ด้วยกัน",2,[1]original_ver!I404="หย่าร้าง/แยกกันอยู่",3,[1]original_ver!I404="หม้าย",4,[1]original_ver!I404="","")</f>
        <v>2</v>
      </c>
      <c r="J770" s="15">
        <v>4</v>
      </c>
      <c r="K770" s="15">
        <v>27</v>
      </c>
      <c r="L770" s="17">
        <v>1</v>
      </c>
      <c r="M770" s="17" cm="1">
        <f t="array" ref="M770">_xlfn.IFS([1]original_ver!M404="กู้ยืม",1,[1]original_ver!M404="ไม่กู้ยืม",0,[1]original_ver!M404="","")</f>
        <v>1</v>
      </c>
      <c r="N770" s="17">
        <f>IF($O770&gt;1, 1,0)</f>
        <v>1</v>
      </c>
      <c r="O770" s="54">
        <v>100000</v>
      </c>
      <c r="P770" s="17" cm="1">
        <f t="array" ref="P770">_xlfn.IFS([1]original_ver!O404="ใช่",1,[1]original_ver!O404="ไม่ใช่",0,[1]original_ver!O404="","")</f>
        <v>1</v>
      </c>
      <c r="Q770" s="17"/>
      <c r="R770" s="17">
        <v>5</v>
      </c>
      <c r="S770" s="17">
        <v>1</v>
      </c>
      <c r="T770" s="17">
        <v>60</v>
      </c>
      <c r="U770" s="17">
        <v>57000</v>
      </c>
      <c r="V770" s="17">
        <v>7</v>
      </c>
      <c r="W770" s="22">
        <f>$U770/$T770</f>
        <v>950</v>
      </c>
      <c r="X770" s="48"/>
      <c r="Y770" s="48"/>
      <c r="Z770" s="48"/>
      <c r="AA770" s="48"/>
      <c r="AB770" s="48"/>
      <c r="AC770" s="149">
        <f t="shared" si="66"/>
        <v>57000</v>
      </c>
      <c r="AD770" s="148">
        <f t="shared" si="63"/>
        <v>950</v>
      </c>
      <c r="AE770" s="17">
        <v>5</v>
      </c>
      <c r="AF770" s="17">
        <v>1</v>
      </c>
      <c r="AG770" s="17">
        <v>60</v>
      </c>
      <c r="AH770" s="17">
        <v>50000</v>
      </c>
      <c r="AI770" s="17">
        <v>12</v>
      </c>
      <c r="AJ770" s="27">
        <f>$AH770/$AG770</f>
        <v>833.33333333333337</v>
      </c>
      <c r="AK770" s="48"/>
      <c r="AL770" s="48"/>
      <c r="AM770" s="48"/>
      <c r="AN770" s="48"/>
      <c r="AO770" s="48"/>
      <c r="AP770" s="149">
        <f t="shared" si="64"/>
        <v>50000</v>
      </c>
      <c r="AQ770" s="149">
        <f t="shared" ref="AQ770:AQ833" si="67">$AP770/$AG770</f>
        <v>833.33333333333337</v>
      </c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P770" s="48"/>
      <c r="BQ770" s="48"/>
      <c r="BW770" s="48"/>
      <c r="CC770" s="48"/>
      <c r="CD770" s="49">
        <v>3.5</v>
      </c>
      <c r="CE770" s="49">
        <v>2.3333333333333335</v>
      </c>
      <c r="CF770" s="49">
        <v>2.6666666666666665</v>
      </c>
      <c r="CG770" s="49">
        <v>1</v>
      </c>
      <c r="CH770" s="49">
        <v>1</v>
      </c>
      <c r="CI770" s="153">
        <f t="shared" si="65"/>
        <v>2.1</v>
      </c>
      <c r="CJ770" s="17">
        <v>2</v>
      </c>
      <c r="CK770" cm="1">
        <f t="array" ref="CK770">_xlfn.IFS([1]original_ver!CH404="จากการเข้าร่วมกิจกรรมอบรม ที่จัดโดยโครงการเกษตรกรปราดเปรื่อง (Smart Farmer)",1,[1]original_ver!CH404="จากการเข้าร่วมกิจกรรมอบรม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ๆ",3,[1]original_ver!CH404="จากการเรียนรู้ผ่านประสบการณ์ของผู้อื่น ได้แก่ เพื่อนบ้าน พี่น้อง เพื่อน และญาติ เป็นต้น",4,[1]original_ver!CH404="ไม่ได้เข้าร่วมกิจกรรมอบรมหรือเรียนรู้ใด ๆ (ข้ามไปข้อ 33)",5)</f>
        <v>5</v>
      </c>
      <c r="CL770" s="15" t="str" cm="1">
        <f t="array" ref="CL770">_xlfn.IFS([1]original_ver!CJ404="ความรู้ทางการเกษตรและการใช้เทคโนโลยีสำหรับการผลิตในฟาร์ม",1,[1]original_ver!CJ404="การวางแผนและจัดการฟาร์ม เช่น การเก็บเกี่ยว การเงิน และการวางแผนทางการตลาด",2,[1]original_ver!CJ404="การเป็นผู้ประกอบการทางการเกษตร",3,[1]original_ver!CJ404="การเพิ่มมูลค่าผลผลิต และการแปรรูปผลผลิต (รวมถึงการพัฒนาคุณภาพผลผลิต)",4,[1]original_ver!CJ404="","")</f>
        <v/>
      </c>
      <c r="CM770" s="48"/>
      <c r="CN770" s="48"/>
      <c r="CO770" s="15" t="str" cm="1">
        <f t="array" ref="CO770">_xlfn.IFS([1]original_ver!CN404="ความรู้ทางการเกษตรและการใช้เทคโนโลยีสำหรับการผลิตในฟาร์ม",1,[1]original_ver!CN404="การวางแผนและจัดการฟาร์ม เช่น การเก็บเกี่ยว การเงิน และการวางแผนทางการตลาด",2,[1]original_ver!CN404="การเป็นผู้ประกอบการทางการเกษตร",3,[1]original_ver!CN404="การเพิ่มมูลค่าผลผลิต และการแปรรูปผลผลิต (รวมถึงการพัฒนาคุณภาพผลผลิต)",4,[1]original_ver!CN404="","")</f>
        <v/>
      </c>
      <c r="CP770" s="48"/>
      <c r="CQ770" s="48"/>
      <c r="CR770" s="15" t="str" cm="1">
        <f t="array" ref="CR770">_xlfn.IFS([1]original_ver!CR404="ประยุกต์",1,[1]original_ver!CR404="ไม่ประยุกต์",0,[1]original_ver!CR404="","")</f>
        <v/>
      </c>
      <c r="CS770" s="15" t="str" cm="1">
        <f t="array" ref="CS770">_xlfn.IFS([1]original_ver!CS404="ประยุกต์",1,[1]original_ver!CS404="ไม่ประยุกต์",0,[1]original_ver!CS404="","")</f>
        <v/>
      </c>
      <c r="CT770" s="48"/>
      <c r="CU770" s="15" t="str" cm="1">
        <f t="array" ref="CU770">_xlfn.IFS([1]original_ver!CV404="ประยุกต์",1,[1]original_ver!CV404="ไม่ประยุกต์",0,[1]original_ver!CV404="","")</f>
        <v/>
      </c>
      <c r="CV770" s="48"/>
      <c r="CW770" s="15" t="str" cm="1">
        <f t="array" ref="CW770">_xlfn.IFS([1]original_ver!CY404="ประยุกต์",1,[1]original_ver!CY404="ไม่ประยุกต์",0,[1]original_ver!CY404="","")</f>
        <v/>
      </c>
      <c r="CX770" s="48"/>
      <c r="CY770" s="15" t="str" cm="1">
        <f t="array" ref="CY770">_xlfn.IFS([1]original_ver!DB404="ประยุกต์",1,[1]original_ver!DB404="ไม่ประยุกต์",0,[1]original_ver!DB404="","")</f>
        <v/>
      </c>
      <c r="CZ770" s="48"/>
      <c r="DA770" s="48"/>
      <c r="DB770" s="48"/>
      <c r="DC770" s="48"/>
      <c r="DD770" s="48"/>
      <c r="DE770" s="48"/>
      <c r="DF770" s="48"/>
      <c r="DG770" s="17">
        <v>3</v>
      </c>
      <c r="DH770" s="17">
        <v>1</v>
      </c>
      <c r="DI770" s="17">
        <v>1</v>
      </c>
      <c r="DJ770" s="17">
        <v>1</v>
      </c>
      <c r="DK770" s="17">
        <v>3</v>
      </c>
      <c r="DL770" s="17">
        <v>1</v>
      </c>
      <c r="DM770" s="17">
        <v>3</v>
      </c>
      <c r="DN770" s="17">
        <v>1</v>
      </c>
      <c r="DO770" s="48"/>
      <c r="DS770" s="49">
        <v>3.6</v>
      </c>
      <c r="DT770" s="49">
        <v>3.6666666666666665</v>
      </c>
      <c r="DU770" s="17">
        <v>3</v>
      </c>
      <c r="DV770" s="49">
        <v>2.6</v>
      </c>
      <c r="DW770" s="49">
        <v>2.6666666666666665</v>
      </c>
      <c r="DX770" s="49">
        <v>3.25</v>
      </c>
      <c r="DY770" s="153"/>
      <c r="DZ770" s="25">
        <v>3.8</v>
      </c>
      <c r="EA770" s="25">
        <v>3.6666666666666665</v>
      </c>
      <c r="EB770" s="25">
        <v>3</v>
      </c>
      <c r="EC770" s="25">
        <v>3.4</v>
      </c>
      <c r="ED770" s="25">
        <v>3</v>
      </c>
      <c r="EE770">
        <v>3</v>
      </c>
    </row>
    <row r="771" spans="1:135" x14ac:dyDescent="0.2">
      <c r="A771">
        <v>385</v>
      </c>
      <c r="AC771" s="148">
        <f t="shared" si="66"/>
        <v>0</v>
      </c>
      <c r="AD771" s="148" t="e">
        <f t="shared" ref="AD771:AD834" si="68">$AC771/$T771</f>
        <v>#DIV/0!</v>
      </c>
      <c r="AP771" s="148">
        <f t="shared" ref="AP771:AP834" si="69">$AH771+$AM771</f>
        <v>0</v>
      </c>
      <c r="AQ771" s="148" t="e">
        <f t="shared" si="67"/>
        <v>#DIV/0!</v>
      </c>
      <c r="CI771" s="148" t="e">
        <f t="shared" ref="CI771:CI834" si="70">AVERAGE($CD771:$CH771)</f>
        <v>#DIV/0!</v>
      </c>
    </row>
    <row r="772" spans="1:135" x14ac:dyDescent="0.2">
      <c r="A772">
        <v>386</v>
      </c>
      <c r="B772" s="15">
        <v>1231</v>
      </c>
      <c r="C772" s="60" t="s">
        <v>899</v>
      </c>
      <c r="D772" cm="1">
        <f t="array" ref="D772">_xlfn.IFS([1]original_ver!D405="Participant",1,[1]original_ver!D405="Non-Participant",0,[1]original_ver!D405="","")</f>
        <v>1</v>
      </c>
      <c r="E772" s="15">
        <v>2</v>
      </c>
      <c r="F772" s="17" cm="1">
        <f t="array" ref="F772">_xlfn.IFS([1]original_ver!F405="ชาย",1,[1]original_ver!F405="หญิง",0,[1]original_ver!F405="","")</f>
        <v>0</v>
      </c>
      <c r="G772" s="15">
        <v>50</v>
      </c>
      <c r="H772" s="17" cm="1">
        <f t="array" ref="H772">_xlfn.IFS([1]original_ver!H405="ไม่มีการศึกษา",0,[1]original_ver!H405="ประถมศึกษา",1,[1]original_ver!H405="มัธยมศึกษาตอนต้น",2,[1]original_ver!H405="มัธยมศึกษาตอนปลาย",3,[1]original_ver!H405="อนุปริญญา (ปวช., ปวส., ฝึกหัดครู)",4,[1]original_ver!H405="ปริญญาตรี",5,[1]original_ver!H405="สูงกว่าปริญญาตรี",6,[1]original_ver!H405="","")</f>
        <v>5</v>
      </c>
      <c r="I772" s="17" cm="1">
        <f t="array" ref="I772">_xlfn.IFS([1]original_ver!I405="โสด",1,[1]original_ver!I405="สมรส/อยู่ด้วยกัน",2,[1]original_ver!I405="หย่าร้าง/แยกกันอยู่",3,[1]original_ver!I405="หม้าย",4,[1]original_ver!I405="","")</f>
        <v>2</v>
      </c>
      <c r="J772" s="15">
        <v>4</v>
      </c>
      <c r="K772" s="15">
        <v>10</v>
      </c>
      <c r="L772" s="17" cm="1">
        <f t="array" ref="L772">_xlfn.IFS([1]original_ver!L405="ใช่",1,[1]original_ver!L405="ไม่ใช่",0,[1]original_ver!L405="","")</f>
        <v>1</v>
      </c>
      <c r="M772" s="17" cm="1">
        <f t="array" ref="M772">_xlfn.IFS([1]original_ver!M405="กู้ยืม",1,[1]original_ver!M405="ไม่กู้ยืม",0,[1]original_ver!M405="","")</f>
        <v>1</v>
      </c>
      <c r="N772" s="17">
        <f>IF($O772&gt;1, 1,0)</f>
        <v>1</v>
      </c>
      <c r="O772" s="54">
        <v>120000</v>
      </c>
      <c r="P772" s="17" cm="1">
        <f t="array" ref="P772">_xlfn.IFS([1]original_ver!O405="ใช่",1,[1]original_ver!O405="ไม่ใช่",0,[1]original_ver!O405="","")</f>
        <v>1</v>
      </c>
      <c r="Q772" s="17"/>
      <c r="R772" s="17">
        <v>1</v>
      </c>
      <c r="S772" s="17">
        <v>1</v>
      </c>
      <c r="T772" s="17">
        <v>7</v>
      </c>
      <c r="U772" s="17">
        <v>5600</v>
      </c>
      <c r="V772" s="53">
        <v>10</v>
      </c>
      <c r="W772" s="20">
        <f>$U772/$T772</f>
        <v>800</v>
      </c>
      <c r="X772" s="48"/>
      <c r="Y772" s="48"/>
      <c r="Z772" s="48"/>
      <c r="AA772" s="48"/>
      <c r="AB772" s="48"/>
      <c r="AC772" s="149">
        <f t="shared" si="66"/>
        <v>5600</v>
      </c>
      <c r="AD772" s="148">
        <f t="shared" si="68"/>
        <v>800</v>
      </c>
      <c r="AE772" s="17">
        <v>1</v>
      </c>
      <c r="AF772" s="17">
        <v>1</v>
      </c>
      <c r="AG772" s="17">
        <v>7</v>
      </c>
      <c r="AH772" s="17">
        <v>5600</v>
      </c>
      <c r="AI772" s="18">
        <v>9</v>
      </c>
      <c r="AJ772" s="27">
        <f>$AH772/$AG772</f>
        <v>800</v>
      </c>
      <c r="AK772" s="48"/>
      <c r="AL772" s="48"/>
      <c r="AM772" s="48"/>
      <c r="AN772" s="48"/>
      <c r="AO772" s="48"/>
      <c r="AP772" s="149">
        <f t="shared" si="69"/>
        <v>5600</v>
      </c>
      <c r="AQ772" s="149">
        <f t="shared" si="67"/>
        <v>800</v>
      </c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P772" s="48"/>
      <c r="BQ772" s="48"/>
      <c r="BW772" s="48"/>
      <c r="CC772" s="48"/>
      <c r="CD772" s="49">
        <v>1.25</v>
      </c>
      <c r="CE772" s="49">
        <v>1</v>
      </c>
      <c r="CF772" s="49">
        <v>1.3333333333333333</v>
      </c>
      <c r="CG772" s="49">
        <v>1</v>
      </c>
      <c r="CH772" s="49">
        <v>1</v>
      </c>
      <c r="CI772" s="153">
        <f t="shared" si="70"/>
        <v>1.1166666666666667</v>
      </c>
      <c r="CJ772" s="17">
        <v>1</v>
      </c>
      <c r="CK772" cm="1">
        <f t="array" ref="CK772">_xlfn.IFS([1]original_ver!CH405="จากการเข้าร่วมกิจกรรมอบรม ที่จัดโดยโครงการเกษตรกรปราดเปรื่อง (Smart Farmer)",1,[1]original_ver!CH405="จากการเข้าร่วมกิจกรรมอบรม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ๆ",3,[1]original_ver!CH405="จากการเรียนรู้ผ่านประสบการณ์ของผู้อื่น ได้แก่ เพื่อนบ้าน พี่น้อง เพื่อน และญาติ เป็นต้น",4,[1]original_ver!CH405="ไม่ได้เข้าร่วมกิจกรรมอบรมหรือเรียนรู้ใด ๆ (ข้ามไปข้อ 33)",5)</f>
        <v>2</v>
      </c>
      <c r="CL772" s="15" cm="1">
        <f t="array" ref="CL772">_xlfn.IFS([1]original_ver!CJ405="ความรู้ทางการเกษตรและการใช้เทคโนโลยีสำหรับการผลิตในฟาร์ม",1,[1]original_ver!CJ405="การวางแผนและจัดการฟาร์ม เช่น การเก็บเกี่ยว การเงิน และการวางแผนทางการตลาด",2,[1]original_ver!CJ405="การเป็นผู้ประกอบการทางการเกษตร",3,[1]original_ver!CJ405="การเพิ่มมูลค่าผลผลิต และการแปรรูปผลผลิต (รวมถึงการพัฒนาคุณภาพผลผลิต)",4,[1]original_ver!CJ405="","")</f>
        <v>4</v>
      </c>
      <c r="CM772" s="17">
        <v>2</v>
      </c>
      <c r="CN772" s="17">
        <v>1</v>
      </c>
      <c r="CO772" s="15" cm="1">
        <f t="array" ref="CO772">_xlfn.IFS([1]original_ver!CN405="ความรู้ทางการเกษตรและการใช้เทคโนโลยีสำหรับการผลิตในฟาร์ม",1,[1]original_ver!CN405="การวางแผนและจัดการฟาร์ม เช่น การเก็บเกี่ยว การเงิน และการวางแผนทางการตลาด",2,[1]original_ver!CN405="การเป็นผู้ประกอบการทางการเกษตร",3,[1]original_ver!CN405="การเพิ่มมูลค่าผลผลิต และการแปรรูปผลผลิต (รวมถึงการพัฒนาคุณภาพผลผลิต)",4,[1]original_ver!CN405="","")</f>
        <v>2</v>
      </c>
      <c r="CP772" s="17">
        <v>1</v>
      </c>
      <c r="CQ772" s="17">
        <v>1</v>
      </c>
      <c r="CR772" s="15" cm="1">
        <f t="array" ref="CR772">_xlfn.IFS([1]original_ver!CR405="ประยุกต์",1,[1]original_ver!CR405="ไม่ประยุกต์",0,[1]original_ver!CR405="","")</f>
        <v>1</v>
      </c>
      <c r="CS772" s="15" cm="1">
        <f t="array" ref="CS772">_xlfn.IFS([1]original_ver!CS405="ประยุกต์",1,[1]original_ver!CS405="ไม่ประยุกต์",0,[1]original_ver!CS405="","")</f>
        <v>1</v>
      </c>
      <c r="CT772" s="48"/>
      <c r="CU772" s="15" cm="1">
        <f t="array" ref="CU772">_xlfn.IFS([1]original_ver!CV405="ประยุกต์",1,[1]original_ver!CV405="ไม่ประยุกต์",0,[1]original_ver!CV405="","")</f>
        <v>1</v>
      </c>
      <c r="CV772" s="48"/>
      <c r="CW772" s="15" cm="1">
        <f t="array" ref="CW772">_xlfn.IFS([1]original_ver!CY405="ประยุกต์",1,[1]original_ver!CY405="ไม่ประยุกต์",0,[1]original_ver!CY405="","")</f>
        <v>1</v>
      </c>
      <c r="CX772" s="48"/>
      <c r="CY772" s="15" cm="1">
        <f t="array" ref="CY772">_xlfn.IFS([1]original_ver!DB405="ประยุกต์",1,[1]original_ver!DB405="ไม่ประยุกต์",0,[1]original_ver!DB405="","")</f>
        <v>1</v>
      </c>
      <c r="CZ772" s="48"/>
      <c r="DA772" s="48"/>
      <c r="DB772" s="48"/>
      <c r="DC772" s="48"/>
      <c r="DD772" s="48"/>
      <c r="DE772" s="48"/>
      <c r="DF772" s="48"/>
      <c r="DG772" s="17">
        <v>1</v>
      </c>
      <c r="DH772" s="17">
        <v>1</v>
      </c>
      <c r="DI772" s="17">
        <v>3</v>
      </c>
      <c r="DJ772" s="17">
        <v>1</v>
      </c>
      <c r="DK772" s="17">
        <v>3</v>
      </c>
      <c r="DL772" s="17">
        <v>1</v>
      </c>
      <c r="DM772" s="17">
        <v>1</v>
      </c>
      <c r="DN772" s="17">
        <v>1</v>
      </c>
      <c r="DO772" s="48"/>
      <c r="DS772" s="49">
        <v>4.2</v>
      </c>
      <c r="DT772" s="49">
        <v>3.6666666666666665</v>
      </c>
      <c r="DU772" s="17">
        <v>2.5</v>
      </c>
      <c r="DV772" s="49">
        <v>3.6</v>
      </c>
      <c r="DW772" s="49">
        <v>3</v>
      </c>
      <c r="DX772" s="49">
        <v>3</v>
      </c>
      <c r="DY772" s="153"/>
      <c r="DZ772" s="25">
        <v>4.2</v>
      </c>
      <c r="EA772" s="25">
        <v>3.6666666666666665</v>
      </c>
      <c r="EB772" s="25">
        <v>2.5</v>
      </c>
      <c r="EC772" s="25">
        <v>3.6</v>
      </c>
      <c r="ED772" s="25">
        <v>3</v>
      </c>
      <c r="EE772">
        <v>3.25</v>
      </c>
    </row>
    <row r="773" spans="1:135" x14ac:dyDescent="0.2">
      <c r="A773">
        <v>386</v>
      </c>
      <c r="AC773" s="148">
        <f t="shared" si="66"/>
        <v>0</v>
      </c>
      <c r="AD773" s="148" t="e">
        <f t="shared" si="68"/>
        <v>#DIV/0!</v>
      </c>
      <c r="AP773" s="148">
        <f t="shared" si="69"/>
        <v>0</v>
      </c>
      <c r="AQ773" s="148" t="e">
        <f t="shared" si="67"/>
        <v>#DIV/0!</v>
      </c>
      <c r="CI773" s="148" t="e">
        <f t="shared" si="70"/>
        <v>#DIV/0!</v>
      </c>
    </row>
    <row r="774" spans="1:135" x14ac:dyDescent="0.2">
      <c r="A774">
        <v>387</v>
      </c>
      <c r="B774" s="15">
        <v>1232</v>
      </c>
      <c r="C774" s="60" t="s">
        <v>900</v>
      </c>
      <c r="D774" cm="1">
        <f t="array" ref="D774">_xlfn.IFS([1]original_ver!D406="Participant",1,[1]original_ver!D406="Non-Participant",0,[1]original_ver!D406="","")</f>
        <v>1</v>
      </c>
      <c r="E774" s="15">
        <v>2</v>
      </c>
      <c r="F774" s="17" cm="1">
        <f t="array" ref="F774">_xlfn.IFS([1]original_ver!F406="ชาย",1,[1]original_ver!F406="หญิง",0,[1]original_ver!F406="","")</f>
        <v>1</v>
      </c>
      <c r="G774" s="15">
        <v>60</v>
      </c>
      <c r="H774" s="17" cm="1">
        <f t="array" ref="H774">_xlfn.IFS([1]original_ver!H406="ไม่มีการศึกษา",0,[1]original_ver!H406="ประถมศึกษา",1,[1]original_ver!H406="มัธยมศึกษาตอนต้น",2,[1]original_ver!H406="มัธยมศึกษาตอนปลาย",3,[1]original_ver!H406="อนุปริญญา (ปวช., ปวส., ฝึกหัดครู)",4,[1]original_ver!H406="ปริญญาตรี",5,[1]original_ver!H406="สูงกว่าปริญญาตรี",6,[1]original_ver!H406="","")</f>
        <v>3</v>
      </c>
      <c r="I774" s="17" cm="1">
        <f t="array" ref="I774">_xlfn.IFS([1]original_ver!I406="โสด",1,[1]original_ver!I406="สมรส/อยู่ด้วยกัน",2,[1]original_ver!I406="หย่าร้าง/แยกกันอยู่",3,[1]original_ver!I406="หม้าย",4,[1]original_ver!I406="","")</f>
        <v>2</v>
      </c>
      <c r="J774" s="15">
        <v>5</v>
      </c>
      <c r="K774" s="15">
        <v>20</v>
      </c>
      <c r="L774" s="17" cm="1">
        <f t="array" ref="L774">_xlfn.IFS([1]original_ver!L406="ใช่",1,[1]original_ver!L406="ไม่ใช่",0,[1]original_ver!L406="","")</f>
        <v>0</v>
      </c>
      <c r="M774" s="17" cm="1">
        <f t="array" ref="M774">_xlfn.IFS([1]original_ver!M406="กู้ยืม",1,[1]original_ver!M406="ไม่กู้ยืม",0,[1]original_ver!M406="","")</f>
        <v>1</v>
      </c>
      <c r="N774" s="17">
        <f>IF($O774&gt;1, 1,0)</f>
        <v>0</v>
      </c>
      <c r="O774" s="23">
        <v>0</v>
      </c>
      <c r="P774" s="17" cm="1">
        <f t="array" ref="P774">_xlfn.IFS([1]original_ver!O406="ใช่",1,[1]original_ver!O406="ไม่ใช่",0,[1]original_ver!O406="","")</f>
        <v>1</v>
      </c>
      <c r="Q774" s="17"/>
      <c r="R774" s="17">
        <v>1</v>
      </c>
      <c r="S774" s="17">
        <v>1</v>
      </c>
      <c r="T774" s="17">
        <v>9</v>
      </c>
      <c r="U774" s="17">
        <v>5000</v>
      </c>
      <c r="V774" s="53">
        <v>12</v>
      </c>
      <c r="W774" s="20">
        <f>$U774/$T774</f>
        <v>555.55555555555554</v>
      </c>
      <c r="X774" s="48"/>
      <c r="Y774" s="48"/>
      <c r="Z774" s="48"/>
      <c r="AA774" s="48"/>
      <c r="AB774" s="48"/>
      <c r="AC774" s="149">
        <f t="shared" si="66"/>
        <v>5000</v>
      </c>
      <c r="AD774" s="148">
        <f t="shared" si="68"/>
        <v>555.55555555555554</v>
      </c>
      <c r="AE774" s="17">
        <v>1</v>
      </c>
      <c r="AF774" s="17">
        <v>1</v>
      </c>
      <c r="AG774" s="17">
        <v>4</v>
      </c>
      <c r="AH774" s="17">
        <v>4000</v>
      </c>
      <c r="AI774" s="18">
        <v>10</v>
      </c>
      <c r="AJ774" s="27">
        <f>$AH774/$AG774</f>
        <v>1000</v>
      </c>
      <c r="AK774" s="48"/>
      <c r="AL774" s="48"/>
      <c r="AM774" s="48"/>
      <c r="AN774" s="48"/>
      <c r="AO774" s="48"/>
      <c r="AP774" s="149">
        <f t="shared" si="69"/>
        <v>4000</v>
      </c>
      <c r="AQ774" s="149">
        <f t="shared" si="67"/>
        <v>1000</v>
      </c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P774" s="48"/>
      <c r="BQ774" s="48"/>
      <c r="BW774" s="48"/>
      <c r="CC774" s="48"/>
      <c r="CD774" s="49">
        <v>1.5</v>
      </c>
      <c r="CE774" s="49">
        <v>1</v>
      </c>
      <c r="CF774" s="49">
        <v>2.3333333333333335</v>
      </c>
      <c r="CG774" s="49">
        <v>1</v>
      </c>
      <c r="CH774" s="49">
        <v>1</v>
      </c>
      <c r="CI774" s="153">
        <f t="shared" si="70"/>
        <v>1.3666666666666667</v>
      </c>
      <c r="CJ774" s="17">
        <v>4</v>
      </c>
      <c r="CK774" cm="1">
        <f t="array" ref="CK774">_xlfn.IFS([1]original_ver!CH406="จากการเข้าร่วมกิจกรรมอบรม ที่จัดโดยโครงการเกษตรกรปราดเปรื่อง (Smart Farmer)",1,[1]original_ver!CH406="จากการเข้าร่วมกิจกรรมอบรม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ๆ",3,[1]original_ver!CH406="จากการเรียนรู้ผ่านประสบการณ์ของผู้อื่น ได้แก่ เพื่อนบ้าน พี่น้อง เพื่อน และญาติ เป็นต้น",4,[1]original_ver!CH406="ไม่ได้เข้าร่วมกิจกรรมอบรมหรือเรียนรู้ใด ๆ (ข้ามไปข้อ 33)",5)</f>
        <v>5</v>
      </c>
      <c r="CL774" s="15" t="str" cm="1">
        <f t="array" ref="CL774">_xlfn.IFS([1]original_ver!CJ406="ความรู้ทางการเกษตรและการใช้เทคโนโลยีสำหรับการผลิตในฟาร์ม",1,[1]original_ver!CJ406="การวางแผนและจัดการฟาร์ม เช่น การเก็บเกี่ยว การเงิน และการวางแผนทางการตลาด",2,[1]original_ver!CJ406="การเป็นผู้ประกอบการทางการเกษตร",3,[1]original_ver!CJ406="การเพิ่มมูลค่าผลผลิต และการแปรรูปผลผลิต (รวมถึงการพัฒนาคุณภาพผลผลิต)",4,[1]original_ver!CJ406="","")</f>
        <v/>
      </c>
      <c r="CM774" s="48"/>
      <c r="CN774" s="48"/>
      <c r="CO774" s="15" t="str" cm="1">
        <f t="array" ref="CO774">_xlfn.IFS([1]original_ver!CN406="ความรู้ทางการเกษตรและการใช้เทคโนโลยีสำหรับการผลิตในฟาร์ม",1,[1]original_ver!CN406="การวางแผนและจัดการฟาร์ม เช่น การเก็บเกี่ยว การเงิน และการวางแผนทางการตลาด",2,[1]original_ver!CN406="การเป็นผู้ประกอบการทางการเกษตร",3,[1]original_ver!CN406="การเพิ่มมูลค่าผลผลิต และการแปรรูปผลผลิต (รวมถึงการพัฒนาคุณภาพผลผลิต)",4,[1]original_ver!CN406="","")</f>
        <v/>
      </c>
      <c r="CP774" s="48"/>
      <c r="CQ774" s="48"/>
      <c r="CR774" s="15" t="str" cm="1">
        <f t="array" ref="CR774">_xlfn.IFS([1]original_ver!CR406="ประยุกต์",1,[1]original_ver!CR406="ไม่ประยุกต์",0,[1]original_ver!CR406="","")</f>
        <v/>
      </c>
      <c r="CS774" s="15" t="str" cm="1">
        <f t="array" ref="CS774">_xlfn.IFS([1]original_ver!CS406="ประยุกต์",1,[1]original_ver!CS406="ไม่ประยุกต์",0,[1]original_ver!CS406="","")</f>
        <v/>
      </c>
      <c r="CT774" s="48"/>
      <c r="CU774" s="15" t="str" cm="1">
        <f t="array" ref="CU774">_xlfn.IFS([1]original_ver!CV406="ประยุกต์",1,[1]original_ver!CV406="ไม่ประยุกต์",0,[1]original_ver!CV406="","")</f>
        <v/>
      </c>
      <c r="CV774" s="48"/>
      <c r="CW774" s="15" t="str" cm="1">
        <f t="array" ref="CW774">_xlfn.IFS([1]original_ver!CY406="ประยุกต์",1,[1]original_ver!CY406="ไม่ประยุกต์",0,[1]original_ver!CY406="","")</f>
        <v/>
      </c>
      <c r="CX774" s="48"/>
      <c r="CY774" s="15" t="str" cm="1">
        <f t="array" ref="CY774">_xlfn.IFS([1]original_ver!DB406="ประยุกต์",1,[1]original_ver!DB406="ไม่ประยุกต์",0,[1]original_ver!DB406="","")</f>
        <v/>
      </c>
      <c r="CZ774" s="48"/>
      <c r="DA774" s="48"/>
      <c r="DB774" s="48"/>
      <c r="DC774" s="48"/>
      <c r="DD774" s="48"/>
      <c r="DE774" s="48"/>
      <c r="DF774" s="48"/>
      <c r="DG774" s="17">
        <v>1</v>
      </c>
      <c r="DH774" s="17">
        <v>1</v>
      </c>
      <c r="DI774" s="17">
        <v>3</v>
      </c>
      <c r="DJ774" s="17">
        <v>1</v>
      </c>
      <c r="DK774" s="17">
        <v>3</v>
      </c>
      <c r="DL774" s="17">
        <v>1</v>
      </c>
      <c r="DM774" s="17">
        <v>1</v>
      </c>
      <c r="DN774" s="17">
        <v>1</v>
      </c>
      <c r="DO774" s="48"/>
      <c r="DS774" s="49">
        <v>3.6</v>
      </c>
      <c r="DT774" s="49">
        <v>4.333333333333333</v>
      </c>
      <c r="DU774" s="17">
        <v>3.5</v>
      </c>
      <c r="DV774" s="49">
        <v>3.2</v>
      </c>
      <c r="DW774" s="49">
        <v>3</v>
      </c>
      <c r="DX774" s="49">
        <v>3.25</v>
      </c>
      <c r="DY774" s="153"/>
      <c r="DZ774" s="25">
        <v>3.6</v>
      </c>
      <c r="EA774" s="25">
        <v>4.333333333333333</v>
      </c>
      <c r="EB774" s="25">
        <v>3.5</v>
      </c>
      <c r="EC774" s="25">
        <v>3.2</v>
      </c>
      <c r="ED774" s="25">
        <v>3</v>
      </c>
      <c r="EE774">
        <v>3.25</v>
      </c>
    </row>
    <row r="775" spans="1:135" x14ac:dyDescent="0.2">
      <c r="A775">
        <v>387</v>
      </c>
      <c r="AC775" s="148">
        <f t="shared" si="66"/>
        <v>0</v>
      </c>
      <c r="AD775" s="148" t="e">
        <f t="shared" si="68"/>
        <v>#DIV/0!</v>
      </c>
      <c r="AP775" s="148">
        <f t="shared" si="69"/>
        <v>0</v>
      </c>
      <c r="AQ775" s="148" t="e">
        <f t="shared" si="67"/>
        <v>#DIV/0!</v>
      </c>
      <c r="CI775" s="148" t="e">
        <f t="shared" si="70"/>
        <v>#DIV/0!</v>
      </c>
    </row>
    <row r="776" spans="1:135" x14ac:dyDescent="0.2">
      <c r="A776">
        <v>388</v>
      </c>
      <c r="B776" s="15">
        <v>1233</v>
      </c>
      <c r="C776" s="60" t="s">
        <v>901</v>
      </c>
      <c r="D776" cm="1">
        <f t="array" ref="D776">_xlfn.IFS([1]original_ver!D407="Participant",1,[1]original_ver!D407="Non-Participant",0,[1]original_ver!D407="","")</f>
        <v>1</v>
      </c>
      <c r="E776" s="15">
        <v>2</v>
      </c>
      <c r="F776" s="17" cm="1">
        <f t="array" ref="F776">_xlfn.IFS([1]original_ver!F407="ชาย",1,[1]original_ver!F407="หญิง",0,[1]original_ver!F407="","")</f>
        <v>0</v>
      </c>
      <c r="G776" s="15">
        <v>60</v>
      </c>
      <c r="H776" s="17" cm="1">
        <f t="array" ref="H776">_xlfn.IFS([1]original_ver!H407="ไม่มีการศึกษา",0,[1]original_ver!H407="ประถมศึกษา",1,[1]original_ver!H407="มัธยมศึกษาตอนต้น",2,[1]original_ver!H407="มัธยมศึกษาตอนปลาย",3,[1]original_ver!H407="อนุปริญญา (ปวช., ปวส., ฝึกหัดครู)",4,[1]original_ver!H407="ปริญญาตรี",5,[1]original_ver!H407="สูงกว่าปริญญาตรี",6,[1]original_ver!H407="","")</f>
        <v>3</v>
      </c>
      <c r="I776" s="17" cm="1">
        <f t="array" ref="I776">_xlfn.IFS([1]original_ver!I407="โสด",1,[1]original_ver!I407="สมรส/อยู่ด้วยกัน",2,[1]original_ver!I407="หย่าร้าง/แยกกันอยู่",3,[1]original_ver!I407="หม้าย",4,[1]original_ver!I407="","")</f>
        <v>2</v>
      </c>
      <c r="J776" s="15">
        <v>4</v>
      </c>
      <c r="K776" s="15">
        <v>20</v>
      </c>
      <c r="L776" s="17" cm="1">
        <f t="array" ref="L776">_xlfn.IFS([1]original_ver!L407="ใช่",1,[1]original_ver!L407="ไม่ใช่",0,[1]original_ver!L407="","")</f>
        <v>0</v>
      </c>
      <c r="M776" s="17" cm="1">
        <f t="array" ref="M776">_xlfn.IFS([1]original_ver!M407="กู้ยืม",1,[1]original_ver!M407="ไม่กู้ยืม",0,[1]original_ver!M407="","")</f>
        <v>1</v>
      </c>
      <c r="N776" s="17">
        <f>IF($O776&gt;1, 1,0)</f>
        <v>1</v>
      </c>
      <c r="O776" s="54">
        <v>95000</v>
      </c>
      <c r="P776" s="17" cm="1">
        <f t="array" ref="P776">_xlfn.IFS([1]original_ver!O407="ใช่",1,[1]original_ver!O407="ไม่ใช่",0,[1]original_ver!O407="","")</f>
        <v>1</v>
      </c>
      <c r="Q776" s="17"/>
      <c r="R776" s="17">
        <v>1</v>
      </c>
      <c r="S776" s="17">
        <v>1</v>
      </c>
      <c r="T776" s="17">
        <v>10</v>
      </c>
      <c r="U776" s="17">
        <v>3000</v>
      </c>
      <c r="V776" s="53">
        <v>10</v>
      </c>
      <c r="W776" s="20">
        <f>$U776/$T776</f>
        <v>300</v>
      </c>
      <c r="X776" s="48"/>
      <c r="Y776" s="48"/>
      <c r="Z776" s="48"/>
      <c r="AA776" s="48"/>
      <c r="AB776" s="48"/>
      <c r="AC776" s="149">
        <f t="shared" si="66"/>
        <v>3000</v>
      </c>
      <c r="AD776" s="148">
        <f t="shared" si="68"/>
        <v>300</v>
      </c>
      <c r="AE776" s="17">
        <v>1</v>
      </c>
      <c r="AF776" s="17">
        <v>1</v>
      </c>
      <c r="AG776" s="17">
        <v>10</v>
      </c>
      <c r="AH776" s="17">
        <v>3000</v>
      </c>
      <c r="AI776" s="18">
        <v>8</v>
      </c>
      <c r="AJ776" s="27">
        <f>$AH776/$AG776</f>
        <v>300</v>
      </c>
      <c r="AK776" s="48"/>
      <c r="AL776" s="48"/>
      <c r="AM776" s="48"/>
      <c r="AN776" s="48"/>
      <c r="AO776" s="48"/>
      <c r="AP776" s="149">
        <f t="shared" si="69"/>
        <v>3000</v>
      </c>
      <c r="AQ776" s="149">
        <f t="shared" si="67"/>
        <v>300</v>
      </c>
      <c r="AR776" s="17">
        <v>6</v>
      </c>
      <c r="AS776" s="17">
        <v>1</v>
      </c>
      <c r="AT776" s="17">
        <v>10</v>
      </c>
      <c r="AU776" s="17">
        <v>1000</v>
      </c>
      <c r="AV776" s="17">
        <v>22</v>
      </c>
      <c r="AW776" s="17">
        <f>$AU776/$AT776</f>
        <v>100</v>
      </c>
      <c r="AX776" s="48"/>
      <c r="AY776" s="48"/>
      <c r="AZ776" s="48"/>
      <c r="BA776" s="48"/>
      <c r="BB776" s="48"/>
      <c r="BC776" s="48">
        <f>$AU776+$AZ776</f>
        <v>1000</v>
      </c>
      <c r="BD776" s="48">
        <f>$BC776/$AT776</f>
        <v>100</v>
      </c>
      <c r="BE776" s="17">
        <v>6</v>
      </c>
      <c r="BF776" s="17">
        <v>1</v>
      </c>
      <c r="BG776" s="17">
        <v>10</v>
      </c>
      <c r="BH776" s="17">
        <v>1000</v>
      </c>
      <c r="BI776" s="17">
        <v>17</v>
      </c>
      <c r="BJ776" s="17"/>
      <c r="BK776" s="48"/>
      <c r="BL776" s="48"/>
      <c r="BM776" s="48"/>
      <c r="BN776" s="48"/>
      <c r="BP776" s="48">
        <f>$BH776+$BM776</f>
        <v>1000</v>
      </c>
      <c r="BQ776" s="48"/>
      <c r="BW776" s="17"/>
      <c r="CC776" s="17"/>
      <c r="CD776" s="49">
        <v>2</v>
      </c>
      <c r="CE776" s="49">
        <v>1</v>
      </c>
      <c r="CF776" s="49">
        <v>1.6666666666666667</v>
      </c>
      <c r="CG776" s="49">
        <v>1</v>
      </c>
      <c r="CH776" s="49">
        <v>1</v>
      </c>
      <c r="CI776" s="153">
        <f t="shared" si="70"/>
        <v>1.3333333333333335</v>
      </c>
      <c r="CJ776" s="17">
        <v>1</v>
      </c>
      <c r="CK776" cm="1">
        <f t="array" ref="CK776">_xlfn.IFS([1]original_ver!CH407="จากการเข้าร่วมกิจกรรมอบรม ที่จัดโดยโครงการเกษตรกรปราดเปรื่อง (Smart Farmer)",1,[1]original_ver!CH407="จากการเข้าร่วมกิจกรรมอบรม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ๆ",3,[1]original_ver!CH407="จากการเรียนรู้ผ่านประสบการณ์ของผู้อื่น ได้แก่ เพื่อนบ้าน พี่น้อง เพื่อน และญาติ เป็นต้น",4,[1]original_ver!CH407="ไม่ได้เข้าร่วมกิจกรรมอบรมหรือเรียนรู้ใด ๆ (ข้ามไปข้อ 33)",5)</f>
        <v>5</v>
      </c>
      <c r="CL776" s="15" t="str" cm="1">
        <f t="array" ref="CL776">_xlfn.IFS([1]original_ver!CJ407="ความรู้ทางการเกษตรและการใช้เทคโนโลยีสำหรับการผลิตในฟาร์ม",1,[1]original_ver!CJ407="การวางแผนและจัดการฟาร์ม เช่น การเก็บเกี่ยว การเงิน และการวางแผนทางการตลาด",2,[1]original_ver!CJ407="การเป็นผู้ประกอบการทางการเกษตร",3,[1]original_ver!CJ407="การเพิ่มมูลค่าผลผลิต และการแปรรูปผลผลิต (รวมถึงการพัฒนาคุณภาพผลผลิต)",4,[1]original_ver!CJ407="","")</f>
        <v/>
      </c>
      <c r="CM776" s="48"/>
      <c r="CN776" s="48"/>
      <c r="CO776" s="15" t="str" cm="1">
        <f t="array" ref="CO776">_xlfn.IFS([1]original_ver!CN407="ความรู้ทางการเกษตรและการใช้เทคโนโลยีสำหรับการผลิตในฟาร์ม",1,[1]original_ver!CN407="การวางแผนและจัดการฟาร์ม เช่น การเก็บเกี่ยว การเงิน และการวางแผนทางการตลาด",2,[1]original_ver!CN407="การเป็นผู้ประกอบการทางการเกษตร",3,[1]original_ver!CN407="การเพิ่มมูลค่าผลผลิต และการแปรรูปผลผลิต (รวมถึงการพัฒนาคุณภาพผลผลิต)",4,[1]original_ver!CN407="","")</f>
        <v/>
      </c>
      <c r="CP776" s="48"/>
      <c r="CQ776" s="48"/>
      <c r="CR776" s="15" t="str" cm="1">
        <f t="array" ref="CR776">_xlfn.IFS([1]original_ver!CR407="ประยุกต์",1,[1]original_ver!CR407="ไม่ประยุกต์",0,[1]original_ver!CR407="","")</f>
        <v/>
      </c>
      <c r="CS776" s="15" t="str" cm="1">
        <f t="array" ref="CS776">_xlfn.IFS([1]original_ver!CS407="ประยุกต์",1,[1]original_ver!CS407="ไม่ประยุกต์",0,[1]original_ver!CS407="","")</f>
        <v/>
      </c>
      <c r="CT776" s="48"/>
      <c r="CU776" s="15" t="str" cm="1">
        <f t="array" ref="CU776">_xlfn.IFS([1]original_ver!CV407="ประยุกต์",1,[1]original_ver!CV407="ไม่ประยุกต์",0,[1]original_ver!CV407="","")</f>
        <v/>
      </c>
      <c r="CV776" s="48"/>
      <c r="CW776" s="15" t="str" cm="1">
        <f t="array" ref="CW776">_xlfn.IFS([1]original_ver!CY407="ประยุกต์",1,[1]original_ver!CY407="ไม่ประยุกต์",0,[1]original_ver!CY407="","")</f>
        <v/>
      </c>
      <c r="CX776" s="48"/>
      <c r="CY776" s="15" t="str" cm="1">
        <f t="array" ref="CY776">_xlfn.IFS([1]original_ver!DB407="ประยุกต์",1,[1]original_ver!DB407="ไม่ประยุกต์",0,[1]original_ver!DB407="","")</f>
        <v/>
      </c>
      <c r="CZ776" s="48"/>
      <c r="DA776" s="48">
        <v>0</v>
      </c>
      <c r="DB776" s="48">
        <v>0</v>
      </c>
      <c r="DC776" s="48">
        <v>0</v>
      </c>
      <c r="DD776" s="48">
        <v>0</v>
      </c>
      <c r="DE776" s="48">
        <v>0</v>
      </c>
      <c r="DF776" s="48">
        <v>0</v>
      </c>
      <c r="DG776" s="17">
        <v>1</v>
      </c>
      <c r="DH776" s="17">
        <v>1</v>
      </c>
      <c r="DI776" s="17">
        <v>3</v>
      </c>
      <c r="DJ776" s="17">
        <v>1</v>
      </c>
      <c r="DK776" s="17">
        <v>3</v>
      </c>
      <c r="DL776" s="17">
        <v>1</v>
      </c>
      <c r="DM776" s="17">
        <v>1</v>
      </c>
      <c r="DN776" s="17">
        <v>1</v>
      </c>
      <c r="DO776" s="48"/>
      <c r="DS776" s="49">
        <v>4.4000000000000004</v>
      </c>
      <c r="DT776" s="49">
        <v>4.333333333333333</v>
      </c>
      <c r="DU776" s="17">
        <v>4</v>
      </c>
      <c r="DV776" s="49">
        <v>4</v>
      </c>
      <c r="DW776" s="49">
        <v>4</v>
      </c>
      <c r="DX776" s="49">
        <v>4.25</v>
      </c>
      <c r="DY776" s="153"/>
      <c r="DZ776" s="25">
        <v>4.4000000000000004</v>
      </c>
      <c r="EA776" s="25">
        <v>4.333333333333333</v>
      </c>
      <c r="EB776" s="25">
        <v>4</v>
      </c>
      <c r="EC776" s="25">
        <v>4</v>
      </c>
      <c r="ED776" s="25">
        <v>4</v>
      </c>
      <c r="EE776">
        <v>4.25</v>
      </c>
    </row>
    <row r="777" spans="1:135" x14ac:dyDescent="0.2">
      <c r="A777">
        <v>388</v>
      </c>
      <c r="AC777" s="148">
        <f t="shared" si="66"/>
        <v>0</v>
      </c>
      <c r="AD777" s="148" t="e">
        <f t="shared" si="68"/>
        <v>#DIV/0!</v>
      </c>
      <c r="AP777" s="148">
        <f t="shared" si="69"/>
        <v>0</v>
      </c>
      <c r="AQ777" s="148" t="e">
        <f t="shared" si="67"/>
        <v>#DIV/0!</v>
      </c>
      <c r="CI777" s="148" t="e">
        <f t="shared" si="70"/>
        <v>#DIV/0!</v>
      </c>
    </row>
    <row r="778" spans="1:135" x14ac:dyDescent="0.2">
      <c r="A778">
        <v>389</v>
      </c>
      <c r="B778" s="15">
        <v>1234</v>
      </c>
      <c r="C778" s="61" t="s">
        <v>902</v>
      </c>
      <c r="D778" cm="1">
        <f t="array" ref="D778">_xlfn.IFS([1]original_ver!D408="Participant",1,[1]original_ver!D408="Non-Participant",0,[1]original_ver!D408="","")</f>
        <v>1</v>
      </c>
      <c r="E778" s="15">
        <v>3</v>
      </c>
      <c r="F778" s="17" cm="1">
        <f t="array" ref="F778">_xlfn.IFS([1]original_ver!F408="ชาย",1,[1]original_ver!F408="หญิง",0,[1]original_ver!F408="","")</f>
        <v>1</v>
      </c>
      <c r="G778" s="15">
        <v>49</v>
      </c>
      <c r="H778" s="17" cm="1">
        <f t="array" ref="H778">_xlfn.IFS([1]original_ver!H408="ไม่มีการศึกษา",0,[1]original_ver!H408="ประถมศึกษา",1,[1]original_ver!H408="มัธยมศึกษาตอนต้น",2,[1]original_ver!H408="มัธยมศึกษาตอนปลาย",3,[1]original_ver!H408="อนุปริญญา (ปวช., ปวส., ฝึกหัดครู)",4,[1]original_ver!H408="ปริญญาตรี",5,[1]original_ver!H408="สูงกว่าปริญญาตรี",6,[1]original_ver!H408="","")</f>
        <v>3</v>
      </c>
      <c r="I778" s="17" cm="1">
        <f t="array" ref="I778">_xlfn.IFS([1]original_ver!I408="โสด",1,[1]original_ver!I408="สมรส/อยู่ด้วยกัน",2,[1]original_ver!I408="หย่าร้าง/แยกกันอยู่",3,[1]original_ver!I408="หม้าย",4,[1]original_ver!I408="","")</f>
        <v>2</v>
      </c>
      <c r="J778" s="15">
        <v>4</v>
      </c>
      <c r="K778" s="15">
        <v>27</v>
      </c>
      <c r="L778" s="17" cm="1">
        <f t="array" ref="L778">_xlfn.IFS([1]original_ver!L408="ใช่",1,[1]original_ver!L408="ไม่ใช่",0,[1]original_ver!L408="","")</f>
        <v>1</v>
      </c>
      <c r="M778" s="17" cm="1">
        <f t="array" ref="M778">_xlfn.IFS([1]original_ver!M408="กู้ยืม",1,[1]original_ver!M408="ไม่กู้ยืม",0,[1]original_ver!M408="","")</f>
        <v>1</v>
      </c>
      <c r="N778" s="17">
        <f>IF($O778&gt;1, 1,0)</f>
        <v>0</v>
      </c>
      <c r="O778" s="23">
        <v>0</v>
      </c>
      <c r="P778" s="17" cm="1">
        <f t="array" ref="P778">_xlfn.IFS([1]original_ver!O408="ใช่",1,[1]original_ver!O408="ไม่ใช่",0,[1]original_ver!O408="","")</f>
        <v>1</v>
      </c>
      <c r="Q778" s="17"/>
      <c r="R778" s="17">
        <v>8</v>
      </c>
      <c r="S778" s="17">
        <v>2</v>
      </c>
      <c r="T778" s="17">
        <v>4</v>
      </c>
      <c r="U778" s="17">
        <v>5400</v>
      </c>
      <c r="V778" s="17">
        <v>70</v>
      </c>
      <c r="W778" s="22">
        <f>$U778/$T778</f>
        <v>1350</v>
      </c>
      <c r="X778" s="48"/>
      <c r="Y778" s="48"/>
      <c r="Z778" s="48"/>
      <c r="AA778" s="48"/>
      <c r="AB778" s="48"/>
      <c r="AC778" s="149">
        <f t="shared" si="66"/>
        <v>5400</v>
      </c>
      <c r="AD778" s="148">
        <f t="shared" si="68"/>
        <v>1350</v>
      </c>
      <c r="AE778" s="17">
        <v>8</v>
      </c>
      <c r="AF778" s="17">
        <v>2</v>
      </c>
      <c r="AG778" s="17">
        <v>4</v>
      </c>
      <c r="AH778" s="17">
        <v>5400</v>
      </c>
      <c r="AI778" s="17">
        <v>70</v>
      </c>
      <c r="AJ778" s="27">
        <f>$AH778/$AG778</f>
        <v>1350</v>
      </c>
      <c r="AK778" s="48"/>
      <c r="AL778" s="48"/>
      <c r="AM778" s="48"/>
      <c r="AN778" s="48"/>
      <c r="AO778" s="48"/>
      <c r="AP778" s="149">
        <f t="shared" si="69"/>
        <v>5400</v>
      </c>
      <c r="AQ778" s="149">
        <f t="shared" si="67"/>
        <v>1350</v>
      </c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P778" s="48"/>
      <c r="BQ778" s="48"/>
      <c r="BW778" s="48"/>
      <c r="CC778" s="48"/>
      <c r="CD778" s="49">
        <v>1</v>
      </c>
      <c r="CE778" s="49">
        <v>1</v>
      </c>
      <c r="CF778" s="49">
        <v>2</v>
      </c>
      <c r="CG778" s="49">
        <v>1</v>
      </c>
      <c r="CH778" s="49">
        <v>1</v>
      </c>
      <c r="CI778" s="153">
        <f t="shared" si="70"/>
        <v>1.2</v>
      </c>
      <c r="CJ778" s="17">
        <v>1</v>
      </c>
      <c r="CK778" cm="1">
        <f t="array" ref="CK778">_xlfn.IFS([1]original_ver!CH408="จากการเข้าร่วมกิจกรรมอบรม ที่จัดโดยโครงการเกษตรกรปราดเปรื่อง (Smart Farmer)",1,[1]original_ver!CH408="จากการเข้าร่วมกิจกรรมอบรม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ๆ",3,[1]original_ver!CH408="จากการเรียนรู้ผ่านประสบการณ์ของผู้อื่น ได้แก่ เพื่อนบ้าน พี่น้อง เพื่อน และญาติ เป็นต้น",4,[1]original_ver!CH408="ไม่ได้เข้าร่วมกิจกรรมอบรมหรือเรียนรู้ใด ๆ (ข้ามไปข้อ 33)",5)</f>
        <v>2</v>
      </c>
      <c r="CL778" s="15" cm="1">
        <f t="array" ref="CL778">_xlfn.IFS([1]original_ver!CJ408="ความรู้ทางการเกษตรและการใช้เทคโนโลยีสำหรับการผลิตในฟาร์ม",1,[1]original_ver!CJ408="การวางแผนและจัดการฟาร์ม เช่น การเก็บเกี่ยว การเงิน และการวางแผนทางการตลาด",2,[1]original_ver!CJ408="การเป็นผู้ประกอบการทางการเกษตร",3,[1]original_ver!CJ408="การเพิ่มมูลค่าผลผลิต และการแปรรูปผลผลิต (รวมถึงการพัฒนาคุณภาพผลผลิต)",4,[1]original_ver!CJ408="","")</f>
        <v>4</v>
      </c>
      <c r="CM778" s="17">
        <v>3</v>
      </c>
      <c r="CN778" s="17">
        <v>1</v>
      </c>
      <c r="CO778" s="15" cm="1">
        <f t="array" ref="CO778">_xlfn.IFS([1]original_ver!CN408="ความรู้ทางการเกษตรและการใช้เทคโนโลยีสำหรับการผลิตในฟาร์ม",1,[1]original_ver!CN408="การวางแผนและจัดการฟาร์ม เช่น การเก็บเกี่ยว การเงิน และการวางแผนทางการตลาด",2,[1]original_ver!CN408="การเป็นผู้ประกอบการทางการเกษตร",3,[1]original_ver!CN408="การเพิ่มมูลค่าผลผลิต และการแปรรูปผลผลิต (รวมถึงการพัฒนาคุณภาพผลผลิต)",4,[1]original_ver!CN408="","")</f>
        <v>1</v>
      </c>
      <c r="CP778" s="17">
        <v>1</v>
      </c>
      <c r="CQ778" s="17">
        <v>1</v>
      </c>
      <c r="CR778" s="15" cm="1">
        <f t="array" ref="CR778">_xlfn.IFS([1]original_ver!CR408="ประยุกต์",1,[1]original_ver!CR408="ไม่ประยุกต์",0,[1]original_ver!CR408="","")</f>
        <v>1</v>
      </c>
      <c r="CS778" s="15" cm="1">
        <f t="array" ref="CS778">_xlfn.IFS([1]original_ver!CS408="ประยุกต์",1,[1]original_ver!CS408="ไม่ประยุกต์",0,[1]original_ver!CS408="","")</f>
        <v>1</v>
      </c>
      <c r="CT778" s="48"/>
      <c r="CU778" s="15" cm="1">
        <f t="array" ref="CU778">_xlfn.IFS([1]original_ver!CV408="ประยุกต์",1,[1]original_ver!CV408="ไม่ประยุกต์",0,[1]original_ver!CV408="","")</f>
        <v>1</v>
      </c>
      <c r="CV778" s="48"/>
      <c r="CW778" s="15" cm="1">
        <f t="array" ref="CW778">_xlfn.IFS([1]original_ver!CY408="ประยุกต์",1,[1]original_ver!CY408="ไม่ประยุกต์",0,[1]original_ver!CY408="","")</f>
        <v>1</v>
      </c>
      <c r="CX778" s="48"/>
      <c r="CY778" s="15" cm="1">
        <f t="array" ref="CY778">_xlfn.IFS([1]original_ver!DB408="ประยุกต์",1,[1]original_ver!DB408="ไม่ประยุกต์",0,[1]original_ver!DB408="","")</f>
        <v>1</v>
      </c>
      <c r="CZ778" s="48"/>
      <c r="DA778" s="48"/>
      <c r="DB778" s="48"/>
      <c r="DC778" s="48"/>
      <c r="DD778" s="48"/>
      <c r="DE778" s="48"/>
      <c r="DF778" s="48"/>
      <c r="DG778" s="17">
        <v>2</v>
      </c>
      <c r="DH778" s="17">
        <v>1</v>
      </c>
      <c r="DI778" s="17">
        <v>1</v>
      </c>
      <c r="DJ778" s="17">
        <v>1</v>
      </c>
      <c r="DK778" s="17">
        <v>3</v>
      </c>
      <c r="DL778" s="17">
        <v>1</v>
      </c>
      <c r="DM778" s="17">
        <v>1</v>
      </c>
      <c r="DN778" s="17">
        <v>1</v>
      </c>
      <c r="DO778" s="48"/>
      <c r="DS778" s="49">
        <v>5</v>
      </c>
      <c r="DT778" s="49">
        <v>4.666666666666667</v>
      </c>
      <c r="DU778" s="17">
        <v>4</v>
      </c>
      <c r="DV778" s="49">
        <v>5</v>
      </c>
      <c r="DW778" s="49">
        <v>5</v>
      </c>
      <c r="DX778" s="49">
        <v>5</v>
      </c>
      <c r="DY778" s="153"/>
      <c r="DZ778" s="25">
        <v>5</v>
      </c>
      <c r="EA778" s="25">
        <v>4.666666666666667</v>
      </c>
      <c r="EB778" s="25">
        <v>4.25</v>
      </c>
      <c r="EC778" s="25">
        <v>5</v>
      </c>
      <c r="ED778" s="25">
        <v>5</v>
      </c>
      <c r="EE778">
        <v>5</v>
      </c>
    </row>
    <row r="779" spans="1:135" x14ac:dyDescent="0.2">
      <c r="A779">
        <v>389</v>
      </c>
      <c r="AC779" s="148">
        <f t="shared" si="66"/>
        <v>0</v>
      </c>
      <c r="AD779" s="148" t="e">
        <f t="shared" si="68"/>
        <v>#DIV/0!</v>
      </c>
      <c r="AP779" s="148">
        <f t="shared" si="69"/>
        <v>0</v>
      </c>
      <c r="AQ779" s="148" t="e">
        <f t="shared" si="67"/>
        <v>#DIV/0!</v>
      </c>
      <c r="CI779" s="148" t="e">
        <f t="shared" si="70"/>
        <v>#DIV/0!</v>
      </c>
    </row>
    <row r="780" spans="1:135" x14ac:dyDescent="0.2">
      <c r="A780">
        <v>390</v>
      </c>
      <c r="B780" s="15">
        <v>1235</v>
      </c>
      <c r="C780" s="60" t="s">
        <v>903</v>
      </c>
      <c r="D780" cm="1">
        <f t="array" ref="D780">_xlfn.IFS([1]original_ver!D409="Participant",1,[1]original_ver!D409="Non-Participant",0,[1]original_ver!D409="","")</f>
        <v>1</v>
      </c>
      <c r="E780" s="15">
        <v>3</v>
      </c>
      <c r="F780" s="17" cm="1">
        <f t="array" ref="F780">_xlfn.IFS([1]original_ver!F409="ชาย",1,[1]original_ver!F409="หญิง",0,[1]original_ver!F409="","")</f>
        <v>1</v>
      </c>
      <c r="G780" s="15">
        <v>50</v>
      </c>
      <c r="H780" s="17" cm="1">
        <f t="array" ref="H780">_xlfn.IFS([1]original_ver!H409="ไม่มีการศึกษา",0,[1]original_ver!H409="ประถมศึกษา",1,[1]original_ver!H409="มัธยมศึกษาตอนต้น",2,[1]original_ver!H409="มัธยมศึกษาตอนปลาย",3,[1]original_ver!H409="อนุปริญญา (ปวช., ปวส., ฝึกหัดครู)",4,[1]original_ver!H409="ปริญญาตรี",5,[1]original_ver!H409="สูงกว่าปริญญาตรี",6,[1]original_ver!H409="","")</f>
        <v>3</v>
      </c>
      <c r="I780" s="17" cm="1">
        <f t="array" ref="I780">_xlfn.IFS([1]original_ver!I409="โสด",1,[1]original_ver!I409="สมรส/อยู่ด้วยกัน",2,[1]original_ver!I409="หย่าร้าง/แยกกันอยู่",3,[1]original_ver!I409="หม้าย",4,[1]original_ver!I409="","")</f>
        <v>2</v>
      </c>
      <c r="J780" s="15">
        <v>4</v>
      </c>
      <c r="K780" s="15">
        <v>27</v>
      </c>
      <c r="L780" s="17" cm="1">
        <f t="array" ref="L780">_xlfn.IFS([1]original_ver!L409="ใช่",1,[1]original_ver!L409="ไม่ใช่",0,[1]original_ver!L409="","")</f>
        <v>0</v>
      </c>
      <c r="M780" s="17" cm="1">
        <f t="array" ref="M780">_xlfn.IFS([1]original_ver!M409="กู้ยืม",1,[1]original_ver!M409="ไม่กู้ยืม",0,[1]original_ver!M409="","")</f>
        <v>0</v>
      </c>
      <c r="N780" s="17">
        <f>IF($O780&gt;1, 1,0)</f>
        <v>1</v>
      </c>
      <c r="O780" s="54">
        <v>150000</v>
      </c>
      <c r="P780" s="17" cm="1">
        <f t="array" ref="P780">_xlfn.IFS([1]original_ver!O409="ใช่",1,[1]original_ver!O409="ไม่ใช่",0,[1]original_ver!O409="","")</f>
        <v>1</v>
      </c>
      <c r="Q780" s="17"/>
      <c r="R780" s="17">
        <v>1</v>
      </c>
      <c r="S780" s="17">
        <v>1</v>
      </c>
      <c r="T780" s="17">
        <v>10</v>
      </c>
      <c r="U780" s="17">
        <v>2275</v>
      </c>
      <c r="V780" s="53">
        <v>22</v>
      </c>
      <c r="W780" s="20">
        <f>$U780/$T780</f>
        <v>227.5</v>
      </c>
      <c r="X780" s="48"/>
      <c r="Y780" s="48"/>
      <c r="Z780" s="48"/>
      <c r="AA780" s="48"/>
      <c r="AB780" s="48"/>
      <c r="AC780" s="149">
        <f t="shared" si="66"/>
        <v>2275</v>
      </c>
      <c r="AD780" s="148">
        <f t="shared" si="68"/>
        <v>227.5</v>
      </c>
      <c r="AE780" s="17">
        <v>1</v>
      </c>
      <c r="AF780" s="17">
        <v>1</v>
      </c>
      <c r="AG780" s="17">
        <v>10</v>
      </c>
      <c r="AH780" s="17">
        <v>2275</v>
      </c>
      <c r="AI780" s="18">
        <v>22</v>
      </c>
      <c r="AJ780" s="27">
        <f>$AH780/$AG780</f>
        <v>227.5</v>
      </c>
      <c r="AK780" s="48"/>
      <c r="AL780" s="48"/>
      <c r="AM780" s="48"/>
      <c r="AN780" s="48"/>
      <c r="AO780" s="48"/>
      <c r="AP780" s="149">
        <f t="shared" si="69"/>
        <v>2275</v>
      </c>
      <c r="AQ780" s="149">
        <f t="shared" si="67"/>
        <v>227.5</v>
      </c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P780" s="48"/>
      <c r="BQ780" s="48"/>
      <c r="BW780" s="48"/>
      <c r="CC780" s="48"/>
      <c r="CD780" s="49">
        <v>2</v>
      </c>
      <c r="CE780" s="49">
        <v>1</v>
      </c>
      <c r="CF780" s="49">
        <v>1</v>
      </c>
      <c r="CG780" s="49">
        <v>1</v>
      </c>
      <c r="CH780" s="49">
        <v>1</v>
      </c>
      <c r="CI780" s="153">
        <f t="shared" si="70"/>
        <v>1.2</v>
      </c>
      <c r="CJ780" s="17">
        <v>1</v>
      </c>
      <c r="CK780" cm="1">
        <f t="array" ref="CK780">_xlfn.IFS([1]original_ver!CH409="จากการเข้าร่วมกิจกรรมอบรม ที่จัดโดยโครงการเกษตรกรปราดเปรื่อง (Smart Farmer)",1,[1]original_ver!CH409="จากการเข้าร่วมกิจกรรมอบรม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..................................................................................................................................",2,[1]original_ver!CH409="จากการเรียนรู้ด้วยตนเองผ่านช่องทางต่าง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ๆ",3,[1]original_ver!CH409="จากการเรียนรู้ผ่านประสบการณ์ของผู้อื่น ได้แก่ เพื่อนบ้าน พี่น้อง เพื่อน และญาติ เป็นต้น",4,[1]original_ver!CH409="ไม่ได้เข้าร่วมกิจกรรมอบรมหรือเรียนรู้ใด ๆ (ข้ามไปข้อ 33)",5)</f>
        <v>5</v>
      </c>
      <c r="CL780" s="15" t="str" cm="1">
        <f t="array" ref="CL780">_xlfn.IFS([1]original_ver!CJ409="ความรู้ทางการเกษตรและการใช้เทคโนโลยีสำหรับการผลิตในฟาร์ม",1,[1]original_ver!CJ409="การวางแผนและจัดการฟาร์ม เช่น การเก็บเกี่ยว การเงิน และการวางแผนทางการตลาด",2,[1]original_ver!CJ409="การเป็นผู้ประกอบการทางการเกษตร",3,[1]original_ver!CJ409="การเพิ่มมูลค่าผลผลิต และการแปรรูปผลผลิต (รวมถึงการพัฒนาคุณภาพผลผลิต)",4,[1]original_ver!CJ409="","")</f>
        <v/>
      </c>
      <c r="CM780" s="48"/>
      <c r="CN780" s="48"/>
      <c r="CO780" s="15" t="str" cm="1">
        <f t="array" ref="CO780">_xlfn.IFS([1]original_ver!CN409="ความรู้ทางการเกษตรและการใช้เทคโนโลยีสำหรับการผลิตในฟาร์ม",1,[1]original_ver!CN409="การวางแผนและจัดการฟาร์ม เช่น การเก็บเกี่ยว การเงิน และการวางแผนทางการตลาด",2,[1]original_ver!CN409="การเป็นผู้ประกอบการทางการเกษตร",3,[1]original_ver!CN409="การเพิ่มมูลค่าผลผลิต และการแปรรูปผลผลิต (รวมถึงการพัฒนาคุณภาพผลผลิต)",4,[1]original_ver!CN409="","")</f>
        <v/>
      </c>
      <c r="CP780" s="48"/>
      <c r="CQ780" s="48"/>
      <c r="CR780" s="15" t="str" cm="1">
        <f t="array" ref="CR780">_xlfn.IFS([1]original_ver!CR409="ประยุกต์",1,[1]original_ver!CR409="ไม่ประยุกต์",0,[1]original_ver!CR409="","")</f>
        <v/>
      </c>
      <c r="CS780" s="15" t="str" cm="1">
        <f t="array" ref="CS780">_xlfn.IFS([1]original_ver!CS409="ประยุกต์",1,[1]original_ver!CS409="ไม่ประยุกต์",0,[1]original_ver!CS409="","")</f>
        <v/>
      </c>
      <c r="CT780" s="48"/>
      <c r="CU780" s="15" t="str" cm="1">
        <f t="array" ref="CU780">_xlfn.IFS([1]original_ver!CV409="ประยุกต์",1,[1]original_ver!CV409="ไม่ประยุกต์",0,[1]original_ver!CV409="","")</f>
        <v/>
      </c>
      <c r="CV780" s="48"/>
      <c r="CW780" s="15" t="str" cm="1">
        <f t="array" ref="CW780">_xlfn.IFS([1]original_ver!CY409="ประยุกต์",1,[1]original_ver!CY409="ไม่ประยุกต์",0,[1]original_ver!CY409="","")</f>
        <v/>
      </c>
      <c r="CX780" s="48"/>
      <c r="CY780" s="15" t="str" cm="1">
        <f t="array" ref="CY780">_xlfn.IFS([1]original_ver!DB409="ประยุกต์",1,[1]original_ver!DB409="ไม่ประยุกต์",0,[1]original_ver!DB409="","")</f>
        <v/>
      </c>
      <c r="CZ780" s="48"/>
      <c r="DA780" s="48"/>
      <c r="DB780" s="48"/>
      <c r="DC780" s="48"/>
      <c r="DD780" s="48"/>
      <c r="DE780" s="48"/>
      <c r="DF780" s="48"/>
      <c r="DG780" s="17">
        <v>1</v>
      </c>
      <c r="DH780" s="17">
        <v>1</v>
      </c>
      <c r="DI780" s="17">
        <v>2</v>
      </c>
      <c r="DJ780" s="17">
        <v>1</v>
      </c>
      <c r="DK780" s="17">
        <v>2</v>
      </c>
      <c r="DL780" s="17">
        <v>1</v>
      </c>
      <c r="DM780" s="17">
        <v>3</v>
      </c>
      <c r="DN780" s="17">
        <v>1</v>
      </c>
      <c r="DO780" s="48"/>
      <c r="DS780" s="49">
        <v>5</v>
      </c>
      <c r="DT780" s="49">
        <v>4.666666666666667</v>
      </c>
      <c r="DU780" s="17">
        <v>4</v>
      </c>
      <c r="DV780" s="49">
        <v>4.2</v>
      </c>
      <c r="DW780" s="49">
        <v>4</v>
      </c>
      <c r="DX780" s="49">
        <v>4.25</v>
      </c>
      <c r="DY780" s="153"/>
      <c r="DZ780" s="25">
        <v>5</v>
      </c>
      <c r="EA780" s="25">
        <v>4.666666666666667</v>
      </c>
      <c r="EB780" s="25">
        <v>4</v>
      </c>
      <c r="EC780" s="25">
        <v>4.2</v>
      </c>
      <c r="ED780" s="25">
        <v>4</v>
      </c>
      <c r="EE780">
        <v>4.25</v>
      </c>
    </row>
    <row r="781" spans="1:135" x14ac:dyDescent="0.2">
      <c r="A781">
        <v>390</v>
      </c>
      <c r="AC781" s="148">
        <f t="shared" si="66"/>
        <v>0</v>
      </c>
      <c r="AD781" s="148" t="e">
        <f t="shared" si="68"/>
        <v>#DIV/0!</v>
      </c>
      <c r="AP781" s="148">
        <f t="shared" si="69"/>
        <v>0</v>
      </c>
      <c r="AQ781" s="148" t="e">
        <f t="shared" si="67"/>
        <v>#DIV/0!</v>
      </c>
      <c r="CI781" s="148" t="e">
        <f t="shared" si="70"/>
        <v>#DIV/0!</v>
      </c>
    </row>
    <row r="782" spans="1:135" x14ac:dyDescent="0.2">
      <c r="A782">
        <v>391</v>
      </c>
      <c r="B782" s="15">
        <v>1236</v>
      </c>
      <c r="C782" s="60" t="s">
        <v>904</v>
      </c>
      <c r="D782" cm="1">
        <f t="array" ref="D782">_xlfn.IFS([1]original_ver!D410="Participant",1,[1]original_ver!D410="Non-Participant",0,[1]original_ver!D410="","")</f>
        <v>1</v>
      </c>
      <c r="E782" s="15">
        <v>3</v>
      </c>
      <c r="F782" s="17" cm="1">
        <f t="array" ref="F782">_xlfn.IFS([1]original_ver!F410="ชาย",1,[1]original_ver!F410="หญิง",0,[1]original_ver!F410="","")</f>
        <v>1</v>
      </c>
      <c r="G782" s="15">
        <v>47</v>
      </c>
      <c r="H782" s="17" cm="1">
        <f t="array" ref="H782">_xlfn.IFS([1]original_ver!H410="ไม่มีการศึกษา",0,[1]original_ver!H410="ประถมศึกษา",1,[1]original_ver!H410="มัธยมศึกษาตอนต้น",2,[1]original_ver!H410="มัธยมศึกษาตอนปลาย",3,[1]original_ver!H410="อนุปริญญา (ปวช., ปวส., ฝึกหัดครู)",4,[1]original_ver!H410="ปริญญาตรี",5,[1]original_ver!H410="สูงกว่าปริญญาตรี",6,[1]original_ver!H410="","")</f>
        <v>5</v>
      </c>
      <c r="I782" s="17" cm="1">
        <f t="array" ref="I782">_xlfn.IFS([1]original_ver!I410="โสด",1,[1]original_ver!I410="สมรส/อยู่ด้วยกัน",2,[1]original_ver!I410="หย่าร้าง/แยกกันอยู่",3,[1]original_ver!I410="หม้าย",4,[1]original_ver!I410="","")</f>
        <v>2</v>
      </c>
      <c r="J782" s="15">
        <v>6</v>
      </c>
      <c r="K782" s="15">
        <v>9</v>
      </c>
      <c r="L782" s="17" cm="1">
        <f t="array" ref="L782">_xlfn.IFS([1]original_ver!L410="ใช่",1,[1]original_ver!L410="ไม่ใช่",0,[1]original_ver!L410="","")</f>
        <v>0</v>
      </c>
      <c r="M782" s="17" cm="1">
        <f t="array" ref="M782">_xlfn.IFS([1]original_ver!M410="กู้ยืม",1,[1]original_ver!M410="ไม่กู้ยืม",0,[1]original_ver!M410="","")</f>
        <v>0</v>
      </c>
      <c r="N782" s="17">
        <f>IF($O782&gt;1, 1,0)</f>
        <v>1</v>
      </c>
      <c r="O782" s="54">
        <v>110000</v>
      </c>
      <c r="P782" s="17" cm="1">
        <f t="array" ref="P782">_xlfn.IFS([1]original_ver!O410="ใช่",1,[1]original_ver!O410="ไม่ใช่",0,[1]original_ver!O410="","")</f>
        <v>1</v>
      </c>
      <c r="Q782" s="17"/>
      <c r="R782" s="17">
        <v>1</v>
      </c>
      <c r="S782" s="17">
        <v>1</v>
      </c>
      <c r="T782" s="17">
        <v>58</v>
      </c>
      <c r="U782" s="17">
        <v>12000</v>
      </c>
      <c r="V782" s="53">
        <v>11</v>
      </c>
      <c r="W782" s="20">
        <f>$U782/$T782</f>
        <v>206.89655172413794</v>
      </c>
      <c r="X782" s="48"/>
      <c r="Y782" s="48"/>
      <c r="Z782" s="48"/>
      <c r="AA782" s="48"/>
      <c r="AB782" s="48"/>
      <c r="AC782" s="149">
        <f t="shared" si="66"/>
        <v>12000</v>
      </c>
      <c r="AD782" s="148">
        <f t="shared" si="68"/>
        <v>206.89655172413794</v>
      </c>
      <c r="AE782" s="17">
        <v>1</v>
      </c>
      <c r="AF782" s="17">
        <v>1</v>
      </c>
      <c r="AG782" s="17">
        <v>58</v>
      </c>
      <c r="AH782" s="17">
        <v>25000</v>
      </c>
      <c r="AI782" s="18">
        <v>11</v>
      </c>
      <c r="AJ782" s="27">
        <f>$AH782/$AG782</f>
        <v>431.0344827586207</v>
      </c>
      <c r="AK782" s="48"/>
      <c r="AL782" s="48"/>
      <c r="AM782" s="48"/>
      <c r="AN782" s="48"/>
      <c r="AO782" s="48"/>
      <c r="AP782" s="149">
        <f t="shared" si="69"/>
        <v>25000</v>
      </c>
      <c r="AQ782" s="149">
        <f t="shared" si="67"/>
        <v>431.0344827586207</v>
      </c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P782" s="48"/>
      <c r="BQ782" s="48"/>
      <c r="BW782" s="48"/>
      <c r="CC782" s="48"/>
      <c r="CD782" s="49">
        <v>2</v>
      </c>
      <c r="CE782" s="49">
        <v>1</v>
      </c>
      <c r="CF782" s="49">
        <v>1.6666666666666667</v>
      </c>
      <c r="CG782" s="49">
        <v>1</v>
      </c>
      <c r="CH782" s="49">
        <v>1</v>
      </c>
      <c r="CI782" s="153">
        <f t="shared" si="70"/>
        <v>1.3333333333333335</v>
      </c>
      <c r="CJ782" s="17">
        <v>1</v>
      </c>
      <c r="CK782" cm="1">
        <f t="array" ref="CK782">_xlfn.IFS([1]original_ver!CH410="จากการเข้าร่วมกิจกรรมอบรม ที่จัดโดยโครงการเกษตรกรปราดเปรื่อง (Smart Farmer)",1,[1]original_ver!CH410="จากการเข้าร่วมกิจกรรมอบรม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ๆ",3,[1]original_ver!CH410="จากการเรียนรู้ผ่านประสบการณ์ของผู้อื่น ได้แก่ เพื่อนบ้าน พี่น้อง เพื่อน และญาติ เป็นต้น",4,[1]original_ver!CH410="ไม่ได้เข้าร่วมกิจกรรมอบรมหรือเรียนรู้ใด ๆ (ข้ามไปข้อ 33)",5)</f>
        <v>2</v>
      </c>
      <c r="CL782" s="15" cm="1">
        <f t="array" ref="CL782">_xlfn.IFS([1]original_ver!CJ410="ความรู้ทางการเกษตรและการใช้เทคโนโลยีสำหรับการผลิตในฟาร์ม",1,[1]original_ver!CJ410="การวางแผนและจัดการฟาร์ม เช่น การเก็บเกี่ยว การเงิน และการวางแผนทางการตลาด",2,[1]original_ver!CJ410="การเป็นผู้ประกอบการทางการเกษตร",3,[1]original_ver!CJ410="การเพิ่มมูลค่าผลผลิต และการแปรรูปผลผลิต (รวมถึงการพัฒนาคุณภาพผลผลิต)",4,[1]original_ver!CJ410="","")</f>
        <v>2</v>
      </c>
      <c r="CM782" s="17">
        <v>3</v>
      </c>
      <c r="CN782" s="17">
        <v>1</v>
      </c>
      <c r="CO782" s="15" cm="1">
        <f t="array" ref="CO782">_xlfn.IFS([1]original_ver!CN410="ความรู้ทางการเกษตรและการใช้เทคโนโลยีสำหรับการผลิตในฟาร์ม",1,[1]original_ver!CN410="การวางแผนและจัดการฟาร์ม เช่น การเก็บเกี่ยว การเงิน และการวางแผนทางการตลาด",2,[1]original_ver!CN410="การเป็นผู้ประกอบการทางการเกษตร",3,[1]original_ver!CN410="การเพิ่มมูลค่าผลผลิต และการแปรรูปผลผลิต (รวมถึงการพัฒนาคุณภาพผลผลิต)",4,[1]original_ver!CN410="","")</f>
        <v>4</v>
      </c>
      <c r="CP782" s="17">
        <v>2</v>
      </c>
      <c r="CQ782" s="17">
        <v>1</v>
      </c>
      <c r="CR782" s="15" cm="1">
        <f t="array" ref="CR782">_xlfn.IFS([1]original_ver!CR410="ประยุกต์",1,[1]original_ver!CR410="ไม่ประยุกต์",0,[1]original_ver!CR410="","")</f>
        <v>1</v>
      </c>
      <c r="CS782" s="15" cm="1">
        <f t="array" ref="CS782">_xlfn.IFS([1]original_ver!CS410="ประยุกต์",1,[1]original_ver!CS410="ไม่ประยุกต์",0,[1]original_ver!CS410="","")</f>
        <v>1</v>
      </c>
      <c r="CT782" s="48"/>
      <c r="CU782" s="15" cm="1">
        <f t="array" ref="CU782">_xlfn.IFS([1]original_ver!CV410="ประยุกต์",1,[1]original_ver!CV410="ไม่ประยุกต์",0,[1]original_ver!CV410="","")</f>
        <v>1</v>
      </c>
      <c r="CV782" s="48"/>
      <c r="CW782" s="15" cm="1">
        <f t="array" ref="CW782">_xlfn.IFS([1]original_ver!CY410="ประยุกต์",1,[1]original_ver!CY410="ไม่ประยุกต์",0,[1]original_ver!CY410="","")</f>
        <v>1</v>
      </c>
      <c r="CX782" s="48"/>
      <c r="CY782" s="15" cm="1">
        <f t="array" ref="CY782">_xlfn.IFS([1]original_ver!DB410="ประยุกต์",1,[1]original_ver!DB410="ไม่ประยุกต์",0,[1]original_ver!DB410="","")</f>
        <v>1</v>
      </c>
      <c r="CZ782" s="48"/>
      <c r="DA782" s="48"/>
      <c r="DB782" s="48"/>
      <c r="DC782" s="48"/>
      <c r="DD782" s="48"/>
      <c r="DE782" s="48"/>
      <c r="DF782" s="48"/>
      <c r="DG782" s="17">
        <v>1</v>
      </c>
      <c r="DH782" s="17">
        <v>1</v>
      </c>
      <c r="DI782" s="17">
        <v>3</v>
      </c>
      <c r="DJ782" s="17">
        <v>1</v>
      </c>
      <c r="DK782" s="17">
        <v>3</v>
      </c>
      <c r="DL782" s="17">
        <v>1</v>
      </c>
      <c r="DM782" s="17">
        <v>3</v>
      </c>
      <c r="DN782" s="17">
        <v>1</v>
      </c>
      <c r="DO782" s="48"/>
      <c r="DS782" s="49">
        <v>4.2</v>
      </c>
      <c r="DT782" s="49">
        <v>4</v>
      </c>
      <c r="DU782" s="17">
        <v>5</v>
      </c>
      <c r="DV782" s="49">
        <v>4</v>
      </c>
      <c r="DW782" s="49">
        <v>3.6666666666666665</v>
      </c>
      <c r="DX782" s="49">
        <v>3.5</v>
      </c>
      <c r="DY782" s="153"/>
      <c r="DZ782" s="25">
        <v>4.2</v>
      </c>
      <c r="EA782" s="25">
        <v>4</v>
      </c>
      <c r="EB782" s="25">
        <v>5</v>
      </c>
      <c r="EC782" s="25">
        <v>4</v>
      </c>
      <c r="ED782" s="25">
        <v>3.6666666666666665</v>
      </c>
      <c r="EE782">
        <v>3.5</v>
      </c>
    </row>
    <row r="783" spans="1:135" x14ac:dyDescent="0.2">
      <c r="A783">
        <v>391</v>
      </c>
      <c r="AC783" s="148">
        <f t="shared" si="66"/>
        <v>0</v>
      </c>
      <c r="AD783" s="148" t="e">
        <f t="shared" si="68"/>
        <v>#DIV/0!</v>
      </c>
      <c r="AP783" s="148">
        <f t="shared" si="69"/>
        <v>0</v>
      </c>
      <c r="AQ783" s="148" t="e">
        <f t="shared" si="67"/>
        <v>#DIV/0!</v>
      </c>
      <c r="CI783" s="148" t="e">
        <f t="shared" si="70"/>
        <v>#DIV/0!</v>
      </c>
    </row>
    <row r="784" spans="1:135" x14ac:dyDescent="0.2">
      <c r="A784">
        <v>392</v>
      </c>
      <c r="B784" s="15">
        <v>1237</v>
      </c>
      <c r="C784" s="60" t="s">
        <v>905</v>
      </c>
      <c r="D784" cm="1">
        <f t="array" ref="D784">_xlfn.IFS([1]original_ver!D411="Participant",1,[1]original_ver!D411="Non-Participant",0,[1]original_ver!D411="","")</f>
        <v>1</v>
      </c>
      <c r="E784" s="15">
        <v>3</v>
      </c>
      <c r="F784" s="17" cm="1">
        <f t="array" ref="F784">_xlfn.IFS([1]original_ver!F411="ชาย",1,[1]original_ver!F411="หญิง",0,[1]original_ver!F411="","")</f>
        <v>1</v>
      </c>
      <c r="G784" s="15">
        <v>61</v>
      </c>
      <c r="H784" s="17" cm="1">
        <f t="array" ref="H784">_xlfn.IFS([1]original_ver!H411="ไม่มีการศึกษา",0,[1]original_ver!H411="ประถมศึกษา",1,[1]original_ver!H411="มัธยมศึกษาตอนต้น",2,[1]original_ver!H411="มัธยมศึกษาตอนปลาย",3,[1]original_ver!H411="อนุปริญญา (ปวช., ปวส., ฝึกหัดครู)",4,[1]original_ver!H411="ปริญญาตรี",5,[1]original_ver!H411="สูงกว่าปริญญาตรี",6,[1]original_ver!H411="","")</f>
        <v>2</v>
      </c>
      <c r="I784" s="17" cm="1">
        <f t="array" ref="I784">_xlfn.IFS([1]original_ver!I411="โสด",1,[1]original_ver!I411="สมรส/อยู่ด้วยกัน",2,[1]original_ver!I411="หย่าร้าง/แยกกันอยู่",3,[1]original_ver!I411="หม้าย",4,[1]original_ver!I411="","")</f>
        <v>2</v>
      </c>
      <c r="J784" s="15">
        <v>6</v>
      </c>
      <c r="K784" s="15">
        <v>20</v>
      </c>
      <c r="L784" s="17" cm="1">
        <f t="array" ref="L784">_xlfn.IFS([1]original_ver!L411="ใช่",1,[1]original_ver!L411="ไม่ใช่",0,[1]original_ver!L411="","")</f>
        <v>0</v>
      </c>
      <c r="M784" s="17" cm="1">
        <f t="array" ref="M784">_xlfn.IFS([1]original_ver!M411="กู้ยืม",1,[1]original_ver!M411="ไม่กู้ยืม",0,[1]original_ver!M411="","")</f>
        <v>1</v>
      </c>
      <c r="N784" s="17">
        <f>IF($O784&gt;1, 1,0)</f>
        <v>0</v>
      </c>
      <c r="O784" s="23">
        <v>0</v>
      </c>
      <c r="P784" s="17" cm="1">
        <f t="array" ref="P784">_xlfn.IFS([1]original_ver!O411="ใช่",1,[1]original_ver!O411="ไม่ใช่",0,[1]original_ver!O411="","")</f>
        <v>1</v>
      </c>
      <c r="Q784" s="17"/>
      <c r="R784" s="17">
        <v>1</v>
      </c>
      <c r="S784" s="17">
        <v>1</v>
      </c>
      <c r="T784" s="17">
        <v>20</v>
      </c>
      <c r="U784" s="17">
        <v>7000</v>
      </c>
      <c r="V784" s="53">
        <v>18.2</v>
      </c>
      <c r="W784" s="20">
        <f>$U784/$T784</f>
        <v>350</v>
      </c>
      <c r="X784" s="48"/>
      <c r="Y784" s="48"/>
      <c r="Z784" s="48"/>
      <c r="AA784" s="48"/>
      <c r="AB784" s="48"/>
      <c r="AC784" s="149">
        <f t="shared" si="66"/>
        <v>7000</v>
      </c>
      <c r="AD784" s="148">
        <f t="shared" si="68"/>
        <v>350</v>
      </c>
      <c r="AE784" s="17">
        <v>1</v>
      </c>
      <c r="AF784" s="17">
        <v>1</v>
      </c>
      <c r="AG784" s="17">
        <v>20</v>
      </c>
      <c r="AH784" s="17">
        <v>7000</v>
      </c>
      <c r="AI784" s="18">
        <v>15</v>
      </c>
      <c r="AJ784" s="27">
        <f>$AH784/$AG784</f>
        <v>350</v>
      </c>
      <c r="AK784" s="48"/>
      <c r="AL784" s="48"/>
      <c r="AM784" s="48"/>
      <c r="AN784" s="48"/>
      <c r="AO784" s="48"/>
      <c r="AP784" s="149">
        <f t="shared" si="69"/>
        <v>7000</v>
      </c>
      <c r="AQ784" s="149">
        <f t="shared" si="67"/>
        <v>350</v>
      </c>
      <c r="AR784" s="17">
        <v>3</v>
      </c>
      <c r="AS784" s="17">
        <v>1</v>
      </c>
      <c r="AT784" s="17">
        <v>30</v>
      </c>
      <c r="AU784" s="55">
        <v>400000</v>
      </c>
      <c r="AV784" s="17">
        <v>1200</v>
      </c>
      <c r="AW784" s="17">
        <f>$AU784/$AT784</f>
        <v>13333.333333333334</v>
      </c>
      <c r="AX784" s="48"/>
      <c r="AY784" s="48"/>
      <c r="AZ784" s="48"/>
      <c r="BA784" s="48"/>
      <c r="BB784" s="48"/>
      <c r="BC784" s="48">
        <f>$AU784+$AZ784</f>
        <v>400000</v>
      </c>
      <c r="BD784" s="48">
        <f>$BC784/$AT784</f>
        <v>13333.333333333334</v>
      </c>
      <c r="BE784" s="17">
        <v>3</v>
      </c>
      <c r="BF784" s="17">
        <v>1</v>
      </c>
      <c r="BG784" s="17">
        <v>30</v>
      </c>
      <c r="BH784" s="55">
        <v>400000</v>
      </c>
      <c r="BI784" s="17">
        <v>1100</v>
      </c>
      <c r="BJ784" s="17"/>
      <c r="BK784" s="48"/>
      <c r="BL784" s="48"/>
      <c r="BM784" s="48"/>
      <c r="BN784" s="48"/>
      <c r="BP784" s="48">
        <f>$BH784+$BM784</f>
        <v>400000</v>
      </c>
      <c r="BQ784" s="48"/>
      <c r="BW784" s="17"/>
      <c r="CC784" s="17"/>
      <c r="CD784" s="49">
        <v>1.25</v>
      </c>
      <c r="CE784" s="49">
        <v>2</v>
      </c>
      <c r="CF784" s="49">
        <v>1.6666666666666667</v>
      </c>
      <c r="CG784" s="49">
        <v>1</v>
      </c>
      <c r="CH784" s="49">
        <v>1</v>
      </c>
      <c r="CI784" s="153">
        <f t="shared" si="70"/>
        <v>1.3833333333333333</v>
      </c>
      <c r="CJ784" s="17">
        <v>1</v>
      </c>
      <c r="CK784" cm="1">
        <f t="array" ref="CK784">_xlfn.IFS([1]original_ver!CH411="จากการเข้าร่วมกิจกรรมอบรม ที่จัดโดยโครงการเกษตรกรปราดเปรื่อง (Smart Farmer)",1,[1]original_ver!CH411="จากการเข้าร่วมกิจกรรมอบรม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ๆ",3,[1]original_ver!CH411="จากการเรียนรู้ผ่านประสบการณ์ของผู้อื่น ได้แก่ เพื่อนบ้าน พี่น้อง เพื่อน และญาติ เป็นต้น",4,[1]original_ver!CH411="ไม่ได้เข้าร่วมกิจกรรมอบรมหรือเรียนรู้ใด ๆ (ข้ามไปข้อ 33)",5)</f>
        <v>2</v>
      </c>
      <c r="CL784" s="15" cm="1">
        <f t="array" ref="CL784">_xlfn.IFS([1]original_ver!CJ411="ความรู้ทางการเกษตรและการใช้เทคโนโลยีสำหรับการผลิตในฟาร์ม",1,[1]original_ver!CJ411="การวางแผนและจัดการฟาร์ม เช่น การเก็บเกี่ยว การเงิน และการวางแผนทางการตลาด",2,[1]original_ver!CJ411="การเป็นผู้ประกอบการทางการเกษตร",3,[1]original_ver!CJ411="การเพิ่มมูลค่าผลผลิต และการแปรรูปผลผลิต (รวมถึงการพัฒนาคุณภาพผลผลิต)",4,[1]original_ver!CJ411="","")</f>
        <v>1</v>
      </c>
      <c r="CM784" s="17">
        <v>3</v>
      </c>
      <c r="CN784" s="17">
        <v>1</v>
      </c>
      <c r="CO784" s="15" cm="1">
        <f t="array" ref="CO784">_xlfn.IFS([1]original_ver!CN411="ความรู้ทางการเกษตรและการใช้เทคโนโลยีสำหรับการผลิตในฟาร์ม",1,[1]original_ver!CN411="การวางแผนและจัดการฟาร์ม เช่น การเก็บเกี่ยว การเงิน และการวางแผนทางการตลาด",2,[1]original_ver!CN411="การเป็นผู้ประกอบการทางการเกษตร",3,[1]original_ver!CN411="การเพิ่มมูลค่าผลผลิต และการแปรรูปผลผลิต (รวมถึงการพัฒนาคุณภาพผลผลิต)",4,[1]original_ver!CN411="","")</f>
        <v>2</v>
      </c>
      <c r="CP784" s="17">
        <v>1</v>
      </c>
      <c r="CQ784" s="17">
        <v>1</v>
      </c>
      <c r="CR784" s="15" cm="1">
        <f t="array" ref="CR784">_xlfn.IFS([1]original_ver!CR411="ประยุกต์",1,[1]original_ver!CR411="ไม่ประยุกต์",0,[1]original_ver!CR411="","")</f>
        <v>1</v>
      </c>
      <c r="CS784" s="15" cm="1">
        <f t="array" ref="CS784">_xlfn.IFS([1]original_ver!CS411="ประยุกต์",1,[1]original_ver!CS411="ไม่ประยุกต์",0,[1]original_ver!CS411="","")</f>
        <v>1</v>
      </c>
      <c r="CT784" s="48"/>
      <c r="CU784" s="15" cm="1">
        <f t="array" ref="CU784">_xlfn.IFS([1]original_ver!CV411="ประยุกต์",1,[1]original_ver!CV411="ไม่ประยุกต์",0,[1]original_ver!CV411="","")</f>
        <v>1</v>
      </c>
      <c r="CV784" s="48"/>
      <c r="CW784" s="15" cm="1">
        <f t="array" ref="CW784">_xlfn.IFS([1]original_ver!CY411="ประยุกต์",1,[1]original_ver!CY411="ไม่ประยุกต์",0,[1]original_ver!CY411="","")</f>
        <v>1</v>
      </c>
      <c r="CX784" s="48"/>
      <c r="CY784" s="15" cm="1">
        <f t="array" ref="CY784">_xlfn.IFS([1]original_ver!DB411="ประยุกต์",1,[1]original_ver!DB411="ไม่ประยุกต์",0,[1]original_ver!DB411="","")</f>
        <v>1</v>
      </c>
      <c r="CZ784" s="48"/>
      <c r="DA784" s="48">
        <v>0</v>
      </c>
      <c r="DB784" s="48">
        <v>0</v>
      </c>
      <c r="DC784" s="48">
        <v>0</v>
      </c>
      <c r="DD784" s="48">
        <v>0</v>
      </c>
      <c r="DE784" s="48">
        <v>0</v>
      </c>
      <c r="DF784" s="48">
        <v>0</v>
      </c>
      <c r="DG784" s="17">
        <v>1</v>
      </c>
      <c r="DH784" s="17">
        <v>1</v>
      </c>
      <c r="DI784" s="17">
        <v>2</v>
      </c>
      <c r="DJ784" s="17">
        <v>1</v>
      </c>
      <c r="DK784" s="17">
        <v>2</v>
      </c>
      <c r="DL784" s="17">
        <v>1</v>
      </c>
      <c r="DM784" s="17">
        <v>3</v>
      </c>
      <c r="DN784" s="17">
        <v>1</v>
      </c>
      <c r="DO784" s="48"/>
      <c r="DS784" s="49">
        <v>4.5999999999999996</v>
      </c>
      <c r="DT784" s="49">
        <v>3.6666666666666665</v>
      </c>
      <c r="DU784" s="17">
        <v>4.5</v>
      </c>
      <c r="DV784" s="49">
        <v>4</v>
      </c>
      <c r="DW784" s="49">
        <v>4</v>
      </c>
      <c r="DX784" s="49">
        <v>3.75</v>
      </c>
      <c r="DY784" s="153"/>
      <c r="DZ784" s="25">
        <v>4.5999999999999996</v>
      </c>
      <c r="EA784" s="25">
        <v>3.6666666666666665</v>
      </c>
      <c r="EB784" s="25">
        <v>4.5</v>
      </c>
      <c r="EC784" s="25">
        <v>4</v>
      </c>
      <c r="ED784" s="25">
        <v>4</v>
      </c>
      <c r="EE784">
        <v>3.75</v>
      </c>
    </row>
    <row r="785" spans="1:135" x14ac:dyDescent="0.2">
      <c r="A785">
        <v>392</v>
      </c>
      <c r="AC785" s="148">
        <f t="shared" si="66"/>
        <v>0</v>
      </c>
      <c r="AD785" s="148" t="e">
        <f t="shared" si="68"/>
        <v>#DIV/0!</v>
      </c>
      <c r="AP785" s="148">
        <f t="shared" si="69"/>
        <v>0</v>
      </c>
      <c r="AQ785" s="148" t="e">
        <f t="shared" si="67"/>
        <v>#DIV/0!</v>
      </c>
      <c r="CI785" s="148" t="e">
        <f t="shared" si="70"/>
        <v>#DIV/0!</v>
      </c>
    </row>
    <row r="786" spans="1:135" x14ac:dyDescent="0.2">
      <c r="A786">
        <v>393</v>
      </c>
      <c r="B786" s="15">
        <v>1238</v>
      </c>
      <c r="C786" s="60" t="s">
        <v>906</v>
      </c>
      <c r="D786" cm="1">
        <f t="array" ref="D786">_xlfn.IFS([1]original_ver!D412="Participant",1,[1]original_ver!D412="Non-Participant",0,[1]original_ver!D412="","")</f>
        <v>1</v>
      </c>
      <c r="E786" s="15">
        <v>3</v>
      </c>
      <c r="F786" s="17" cm="1">
        <f t="array" ref="F786">_xlfn.IFS([1]original_ver!F412="ชาย",1,[1]original_ver!F412="หญิง",0,[1]original_ver!F412="","")</f>
        <v>1</v>
      </c>
      <c r="G786" s="15">
        <v>70</v>
      </c>
      <c r="H786" s="17" cm="1">
        <f t="array" ref="H786">_xlfn.IFS([1]original_ver!H412="ไม่มีการศึกษา",0,[1]original_ver!H412="ประถมศึกษา",1,[1]original_ver!H412="มัธยมศึกษาตอนต้น",2,[1]original_ver!H412="มัธยมศึกษาตอนปลาย",3,[1]original_ver!H412="อนุปริญญา (ปวช., ปวส., ฝึกหัดครู)",4,[1]original_ver!H412="ปริญญาตรี",5,[1]original_ver!H412="สูงกว่าปริญญาตรี",6,[1]original_ver!H412="","")</f>
        <v>3</v>
      </c>
      <c r="I786" s="17" cm="1">
        <f t="array" ref="I786">_xlfn.IFS([1]original_ver!I412="โสด",1,[1]original_ver!I412="สมรส/อยู่ด้วยกัน",2,[1]original_ver!I412="หย่าร้าง/แยกกันอยู่",3,[1]original_ver!I412="หม้าย",4,[1]original_ver!I412="","")</f>
        <v>2</v>
      </c>
      <c r="J786" s="15">
        <v>5</v>
      </c>
      <c r="K786" s="15">
        <v>50</v>
      </c>
      <c r="L786" s="17" cm="1">
        <f t="array" ref="L786">_xlfn.IFS([1]original_ver!L412="ใช่",1,[1]original_ver!L412="ไม่ใช่",0,[1]original_ver!L412="","")</f>
        <v>0</v>
      </c>
      <c r="M786" s="17" cm="1">
        <f t="array" ref="M786">_xlfn.IFS([1]original_ver!M412="กู้ยืม",1,[1]original_ver!M412="ไม่กู้ยืม",0,[1]original_ver!M412="","")</f>
        <v>0</v>
      </c>
      <c r="N786" s="17">
        <f>IF($O786&gt;1, 1,0)</f>
        <v>1</v>
      </c>
      <c r="O786" s="54">
        <v>8400</v>
      </c>
      <c r="P786" s="17" cm="1">
        <f t="array" ref="P786">_xlfn.IFS([1]original_ver!O412="ใช่",1,[1]original_ver!O412="ไม่ใช่",0,[1]original_ver!O412="","")</f>
        <v>1</v>
      </c>
      <c r="Q786" s="17"/>
      <c r="R786" s="17">
        <v>1</v>
      </c>
      <c r="S786" s="17">
        <v>1</v>
      </c>
      <c r="T786" s="17">
        <v>10</v>
      </c>
      <c r="U786" s="17">
        <v>4000</v>
      </c>
      <c r="V786" s="53">
        <v>14</v>
      </c>
      <c r="W786" s="20">
        <f>$U786/$T786</f>
        <v>400</v>
      </c>
      <c r="X786" s="48"/>
      <c r="Y786" s="48"/>
      <c r="Z786" s="48"/>
      <c r="AA786" s="48"/>
      <c r="AB786" s="48"/>
      <c r="AC786" s="149">
        <f t="shared" si="66"/>
        <v>4000</v>
      </c>
      <c r="AD786" s="148">
        <f t="shared" si="68"/>
        <v>400</v>
      </c>
      <c r="AE786" s="17">
        <v>1</v>
      </c>
      <c r="AF786" s="17">
        <v>1</v>
      </c>
      <c r="AG786" s="17">
        <v>10</v>
      </c>
      <c r="AH786" s="17">
        <v>4000</v>
      </c>
      <c r="AI786" s="18">
        <v>14</v>
      </c>
      <c r="AJ786" s="27">
        <f>$AH786/$AG786</f>
        <v>400</v>
      </c>
      <c r="AK786" s="48"/>
      <c r="AL786" s="48"/>
      <c r="AM786" s="48"/>
      <c r="AN786" s="48"/>
      <c r="AO786" s="48"/>
      <c r="AP786" s="149">
        <f t="shared" si="69"/>
        <v>4000</v>
      </c>
      <c r="AQ786" s="149">
        <f t="shared" si="67"/>
        <v>400</v>
      </c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P786" s="48"/>
      <c r="BQ786" s="48"/>
      <c r="BW786" s="48"/>
      <c r="CC786" s="48"/>
      <c r="CD786" s="49">
        <v>2</v>
      </c>
      <c r="CE786" s="49">
        <v>1</v>
      </c>
      <c r="CF786" s="49">
        <v>1.6666666666666667</v>
      </c>
      <c r="CG786" s="49">
        <v>1</v>
      </c>
      <c r="CH786" s="49">
        <v>1.5</v>
      </c>
      <c r="CI786" s="153">
        <f t="shared" si="70"/>
        <v>1.4333333333333333</v>
      </c>
      <c r="CJ786" s="17">
        <v>1</v>
      </c>
      <c r="CK786" cm="1">
        <f t="array" ref="CK786">_xlfn.IFS([1]original_ver!CH412="จากการเข้าร่วมกิจกรรมอบรม ที่จัดโดยโครงการเกษตรกรปราดเปรื่อง (Smart Farmer)",1,[1]original_ver!CH412="จากการเข้าร่วมกิจกรรมอบรม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ๆ",3,[1]original_ver!CH412="จากการเรียนรู้ผ่านประสบการณ์ของผู้อื่น ได้แก่ เพื่อนบ้าน พี่น้อง เพื่อน และญาติ เป็นต้น",4,[1]original_ver!CH412="ไม่ได้เข้าร่วมกิจกรรมอบรมหรือเรียนรู้ใด ๆ (ข้ามไปข้อ 33)",5)</f>
        <v>5</v>
      </c>
      <c r="CL786" s="15" t="str" cm="1">
        <f t="array" ref="CL786">_xlfn.IFS([1]original_ver!CJ412="ความรู้ทางการเกษตรและการใช้เทคโนโลยีสำหรับการผลิตในฟาร์ม",1,[1]original_ver!CJ412="การวางแผนและจัดการฟาร์ม เช่น การเก็บเกี่ยว การเงิน และการวางแผนทางการตลาด",2,[1]original_ver!CJ412="การเป็นผู้ประกอบการทางการเกษตร",3,[1]original_ver!CJ412="การเพิ่มมูลค่าผลผลิต และการแปรรูปผลผลิต (รวมถึงการพัฒนาคุณภาพผลผลิต)",4,[1]original_ver!CJ412="","")</f>
        <v/>
      </c>
      <c r="CM786" s="48"/>
      <c r="CN786" s="48"/>
      <c r="CO786" s="15" t="str" cm="1">
        <f t="array" ref="CO786">_xlfn.IFS([1]original_ver!CN412="ความรู้ทางการเกษตรและการใช้เทคโนโลยีสำหรับการผลิตในฟาร์ม",1,[1]original_ver!CN412="การวางแผนและจัดการฟาร์ม เช่น การเก็บเกี่ยว การเงิน และการวางแผนทางการตลาด",2,[1]original_ver!CN412="การเป็นผู้ประกอบการทางการเกษตร",3,[1]original_ver!CN412="การเพิ่มมูลค่าผลผลิต และการแปรรูปผลผลิต (รวมถึงการพัฒนาคุณภาพผลผลิต)",4,[1]original_ver!CN412="","")</f>
        <v/>
      </c>
      <c r="CP786" s="48"/>
      <c r="CQ786" s="48"/>
      <c r="CR786" s="15" t="str" cm="1">
        <f t="array" ref="CR786">_xlfn.IFS([1]original_ver!CR412="ประยุกต์",1,[1]original_ver!CR412="ไม่ประยุกต์",0,[1]original_ver!CR412="","")</f>
        <v/>
      </c>
      <c r="CS786" s="15" t="str" cm="1">
        <f t="array" ref="CS786">_xlfn.IFS([1]original_ver!CS412="ประยุกต์",1,[1]original_ver!CS412="ไม่ประยุกต์",0,[1]original_ver!CS412="","")</f>
        <v/>
      </c>
      <c r="CT786" s="48"/>
      <c r="CU786" s="15" t="str" cm="1">
        <f t="array" ref="CU786">_xlfn.IFS([1]original_ver!CV412="ประยุกต์",1,[1]original_ver!CV412="ไม่ประยุกต์",0,[1]original_ver!CV412="","")</f>
        <v/>
      </c>
      <c r="CV786" s="48"/>
      <c r="CW786" s="15" t="str" cm="1">
        <f t="array" ref="CW786">_xlfn.IFS([1]original_ver!CY412="ประยุกต์",1,[1]original_ver!CY412="ไม่ประยุกต์",0,[1]original_ver!CY412="","")</f>
        <v/>
      </c>
      <c r="CX786" s="48"/>
      <c r="CY786" s="15" t="str" cm="1">
        <f t="array" ref="CY786">_xlfn.IFS([1]original_ver!DB412="ประยุกต์",1,[1]original_ver!DB412="ไม่ประยุกต์",0,[1]original_ver!DB412="","")</f>
        <v/>
      </c>
      <c r="CZ786" s="48"/>
      <c r="DA786" s="48"/>
      <c r="DB786" s="48"/>
      <c r="DC786" s="48"/>
      <c r="DD786" s="48"/>
      <c r="DE786" s="48"/>
      <c r="DF786" s="48"/>
      <c r="DG786" s="17">
        <v>3</v>
      </c>
      <c r="DH786" s="17">
        <v>1</v>
      </c>
      <c r="DI786" s="17">
        <v>3</v>
      </c>
      <c r="DJ786" s="17">
        <v>1</v>
      </c>
      <c r="DK786" s="17">
        <v>3</v>
      </c>
      <c r="DL786" s="17">
        <v>1</v>
      </c>
      <c r="DM786" s="17">
        <v>3</v>
      </c>
      <c r="DN786" s="17">
        <v>1</v>
      </c>
      <c r="DO786" s="48"/>
      <c r="DS786" s="49">
        <v>4.2</v>
      </c>
      <c r="DT786" s="49">
        <v>4</v>
      </c>
      <c r="DU786" s="17">
        <v>2.75</v>
      </c>
      <c r="DV786" s="49">
        <v>2.8</v>
      </c>
      <c r="DW786" s="49">
        <v>2.6666666666666665</v>
      </c>
      <c r="DX786" s="49">
        <v>3.25</v>
      </c>
      <c r="DY786" s="153"/>
      <c r="DZ786" s="25">
        <v>4.2</v>
      </c>
      <c r="EA786" s="25">
        <v>4</v>
      </c>
      <c r="EB786" s="25">
        <v>2.75</v>
      </c>
      <c r="EC786" s="25">
        <v>2.8</v>
      </c>
      <c r="ED786" s="25">
        <v>2.6666666666666665</v>
      </c>
      <c r="EE786">
        <v>3.25</v>
      </c>
    </row>
    <row r="787" spans="1:135" x14ac:dyDescent="0.2">
      <c r="A787">
        <v>393</v>
      </c>
      <c r="AC787" s="148">
        <f t="shared" si="66"/>
        <v>0</v>
      </c>
      <c r="AD787" s="148" t="e">
        <f t="shared" si="68"/>
        <v>#DIV/0!</v>
      </c>
      <c r="AP787" s="148">
        <f t="shared" si="69"/>
        <v>0</v>
      </c>
      <c r="AQ787" s="148" t="e">
        <f t="shared" si="67"/>
        <v>#DIV/0!</v>
      </c>
      <c r="CI787" s="148" t="e">
        <f t="shared" si="70"/>
        <v>#DIV/0!</v>
      </c>
    </row>
    <row r="788" spans="1:135" x14ac:dyDescent="0.2">
      <c r="A788">
        <v>394</v>
      </c>
      <c r="B788" s="15">
        <v>1239</v>
      </c>
      <c r="C788" s="60" t="s">
        <v>907</v>
      </c>
      <c r="D788" cm="1">
        <f t="array" ref="D788">_xlfn.IFS([1]original_ver!D413="Participant",1,[1]original_ver!D413="Non-Participant",0,[1]original_ver!D413="","")</f>
        <v>1</v>
      </c>
      <c r="E788" s="15">
        <v>3</v>
      </c>
      <c r="F788" s="17" cm="1">
        <f t="array" ref="F788">_xlfn.IFS([1]original_ver!F413="ชาย",1,[1]original_ver!F413="หญิง",0,[1]original_ver!F413="","")</f>
        <v>1</v>
      </c>
      <c r="G788" s="15">
        <v>51</v>
      </c>
      <c r="H788" s="17" cm="1">
        <f t="array" ref="H788">_xlfn.IFS([1]original_ver!H413="ไม่มีการศึกษา",0,[1]original_ver!H413="ประถมศึกษา",1,[1]original_ver!H413="มัธยมศึกษาตอนต้น",2,[1]original_ver!H413="มัธยมศึกษาตอนปลาย",3,[1]original_ver!H413="อนุปริญญา (ปวช., ปวส., ฝึกหัดครู)",4,[1]original_ver!H413="ปริญญาตรี",5,[1]original_ver!H413="สูงกว่าปริญญาตรี",6,[1]original_ver!H413="","")</f>
        <v>3</v>
      </c>
      <c r="I788" s="17" cm="1">
        <f t="array" ref="I788">_xlfn.IFS([1]original_ver!I413="โสด",1,[1]original_ver!I413="สมรส/อยู่ด้วยกัน",2,[1]original_ver!I413="หย่าร้าง/แยกกันอยู่",3,[1]original_ver!I413="หม้าย",4,[1]original_ver!I413="","")</f>
        <v>2</v>
      </c>
      <c r="J788" s="15">
        <v>4</v>
      </c>
      <c r="K788" s="15">
        <v>30</v>
      </c>
      <c r="L788" s="17" cm="1">
        <f t="array" ref="L788">_xlfn.IFS([1]original_ver!L413="ใช่",1,[1]original_ver!L413="ไม่ใช่",0,[1]original_ver!L413="","")</f>
        <v>0</v>
      </c>
      <c r="M788" s="17" cm="1">
        <f t="array" ref="M788">_xlfn.IFS([1]original_ver!M413="กู้ยืม",1,[1]original_ver!M413="ไม่กู้ยืม",0,[1]original_ver!M413="","")</f>
        <v>0</v>
      </c>
      <c r="N788" s="17">
        <f>IF($O788&gt;1, 1,0)</f>
        <v>1</v>
      </c>
      <c r="O788" s="54">
        <v>70000</v>
      </c>
      <c r="P788" s="17" cm="1">
        <f t="array" ref="P788">_xlfn.IFS([1]original_ver!O413="ใช่",1,[1]original_ver!O413="ไม่ใช่",0,[1]original_ver!O413="","")</f>
        <v>0</v>
      </c>
      <c r="Q788" s="17"/>
      <c r="R788" s="17">
        <v>1</v>
      </c>
      <c r="S788" s="17">
        <v>1</v>
      </c>
      <c r="T788" s="17">
        <v>10</v>
      </c>
      <c r="U788" s="17">
        <v>4500</v>
      </c>
      <c r="V788" s="53">
        <v>9</v>
      </c>
      <c r="W788" s="20">
        <f>$U788/$T788</f>
        <v>450</v>
      </c>
      <c r="X788" s="17">
        <v>2</v>
      </c>
      <c r="Y788" s="17">
        <v>3</v>
      </c>
      <c r="Z788" s="17">
        <v>1500</v>
      </c>
      <c r="AA788" s="17">
        <v>11</v>
      </c>
      <c r="AB788" s="17"/>
      <c r="AC788" s="149">
        <f t="shared" si="66"/>
        <v>6000</v>
      </c>
      <c r="AD788" s="148">
        <f t="shared" si="68"/>
        <v>600</v>
      </c>
      <c r="AE788" s="17">
        <v>1</v>
      </c>
      <c r="AF788" s="17">
        <v>1</v>
      </c>
      <c r="AG788" s="17">
        <v>10</v>
      </c>
      <c r="AH788" s="17">
        <v>4500</v>
      </c>
      <c r="AI788" s="18">
        <v>9</v>
      </c>
      <c r="AJ788" s="27">
        <f>$AH788/$AG788</f>
        <v>450</v>
      </c>
      <c r="AK788" s="17">
        <v>2</v>
      </c>
      <c r="AL788" s="17">
        <v>3</v>
      </c>
      <c r="AM788" s="17">
        <v>1500</v>
      </c>
      <c r="AN788" s="17">
        <v>11</v>
      </c>
      <c r="AO788" s="17"/>
      <c r="AP788" s="149">
        <f t="shared" si="69"/>
        <v>6000</v>
      </c>
      <c r="AQ788" s="149">
        <f t="shared" si="67"/>
        <v>600</v>
      </c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P788" s="17"/>
      <c r="BQ788" s="17"/>
      <c r="BW788" s="48"/>
      <c r="CC788" s="48"/>
      <c r="CD788" s="49">
        <v>2</v>
      </c>
      <c r="CE788" s="49">
        <v>1</v>
      </c>
      <c r="CF788" s="49">
        <v>1.6666666666666667</v>
      </c>
      <c r="CG788" s="49">
        <v>1</v>
      </c>
      <c r="CH788" s="49">
        <v>1</v>
      </c>
      <c r="CI788" s="153">
        <f t="shared" si="70"/>
        <v>1.3333333333333335</v>
      </c>
      <c r="CJ788" s="17">
        <v>1</v>
      </c>
      <c r="CK788" cm="1">
        <f t="array" ref="CK788">_xlfn.IFS([1]original_ver!CH413="จากการเข้าร่วมกิจกรรมอบรม ที่จัดโดยโครงการเกษตรกรปราดเปรื่อง (Smart Farmer)",1,[1]original_ver!CH413="จากการเข้าร่วมกิจกรรมอบรม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ๆ",3,[1]original_ver!CH413="จากการเรียนรู้ผ่านประสบการณ์ของผู้อื่น ได้แก่ เพื่อนบ้าน พี่น้อง เพื่อน และญาติ เป็นต้น",4,[1]original_ver!CH413="ไม่ได้เข้าร่วมกิจกรรมอบรมหรือเรียนรู้ใด ๆ (ข้ามไปข้อ 33)",5)</f>
        <v>5</v>
      </c>
      <c r="CL788" s="15" t="str" cm="1">
        <f t="array" ref="CL788">_xlfn.IFS([1]original_ver!CJ413="ความรู้ทางการเกษตรและการใช้เทคโนโลยีสำหรับการผลิตในฟาร์ม",1,[1]original_ver!CJ413="การวางแผนและจัดการฟาร์ม เช่น การเก็บเกี่ยว การเงิน และการวางแผนทางการตลาด",2,[1]original_ver!CJ413="การเป็นผู้ประกอบการทางการเกษตร",3,[1]original_ver!CJ413="การเพิ่มมูลค่าผลผลิต และการแปรรูปผลผลิต (รวมถึงการพัฒนาคุณภาพผลผลิต)",4,[1]original_ver!CJ413="","")</f>
        <v/>
      </c>
      <c r="CM788" s="48"/>
      <c r="CN788" s="48"/>
      <c r="CO788" s="15" t="str" cm="1">
        <f t="array" ref="CO788">_xlfn.IFS([1]original_ver!CN413="ความรู้ทางการเกษตรและการใช้เทคโนโลยีสำหรับการผลิตในฟาร์ม",1,[1]original_ver!CN413="การวางแผนและจัดการฟาร์ม เช่น การเก็บเกี่ยว การเงิน และการวางแผนทางการตลาด",2,[1]original_ver!CN413="การเป็นผู้ประกอบการทางการเกษตร",3,[1]original_ver!CN413="การเพิ่มมูลค่าผลผลิต และการแปรรูปผลผลิต (รวมถึงการพัฒนาคุณภาพผลผลิต)",4,[1]original_ver!CN413="","")</f>
        <v/>
      </c>
      <c r="CP788" s="48"/>
      <c r="CQ788" s="48"/>
      <c r="CR788" s="15" t="str" cm="1">
        <f t="array" ref="CR788">_xlfn.IFS([1]original_ver!CR413="ประยุกต์",1,[1]original_ver!CR413="ไม่ประยุกต์",0,[1]original_ver!CR413="","")</f>
        <v/>
      </c>
      <c r="CS788" s="15" t="str" cm="1">
        <f t="array" ref="CS788">_xlfn.IFS([1]original_ver!CS413="ประยุกต์",1,[1]original_ver!CS413="ไม่ประยุกต์",0,[1]original_ver!CS413="","")</f>
        <v/>
      </c>
      <c r="CT788" s="48"/>
      <c r="CU788" s="15" t="str" cm="1">
        <f t="array" ref="CU788">_xlfn.IFS([1]original_ver!CV413="ประยุกต์",1,[1]original_ver!CV413="ไม่ประยุกต์",0,[1]original_ver!CV413="","")</f>
        <v/>
      </c>
      <c r="CV788" s="48"/>
      <c r="CW788" s="15" t="str" cm="1">
        <f t="array" ref="CW788">_xlfn.IFS([1]original_ver!CY413="ประยุกต์",1,[1]original_ver!CY413="ไม่ประยุกต์",0,[1]original_ver!CY413="","")</f>
        <v/>
      </c>
      <c r="CX788" s="48"/>
      <c r="CY788" s="15" t="str" cm="1">
        <f t="array" ref="CY788">_xlfn.IFS([1]original_ver!DB413="ประยุกต์",1,[1]original_ver!DB413="ไม่ประยุกต์",0,[1]original_ver!DB413="","")</f>
        <v/>
      </c>
      <c r="CZ788" s="48"/>
      <c r="DA788" s="48"/>
      <c r="DB788" s="48"/>
      <c r="DC788" s="48"/>
      <c r="DD788" s="48"/>
      <c r="DE788" s="48"/>
      <c r="DF788" s="48"/>
      <c r="DG788" s="17">
        <v>1</v>
      </c>
      <c r="DH788" s="17">
        <v>1</v>
      </c>
      <c r="DI788" s="17">
        <v>2</v>
      </c>
      <c r="DJ788" s="17">
        <v>1</v>
      </c>
      <c r="DK788" s="17">
        <v>2</v>
      </c>
      <c r="DL788" s="17">
        <v>2</v>
      </c>
      <c r="DM788" s="17">
        <v>1</v>
      </c>
      <c r="DN788" s="17">
        <v>1</v>
      </c>
      <c r="DO788" s="48"/>
      <c r="DS788" s="49">
        <v>4.2</v>
      </c>
      <c r="DT788" s="49">
        <v>4</v>
      </c>
      <c r="DU788" s="17">
        <v>4</v>
      </c>
      <c r="DV788" s="49">
        <v>3.2</v>
      </c>
      <c r="DW788" s="49">
        <v>3</v>
      </c>
      <c r="DX788" s="49">
        <v>2.75</v>
      </c>
      <c r="DY788" s="153"/>
      <c r="DZ788" s="25">
        <v>4.2</v>
      </c>
      <c r="EA788" s="25">
        <v>4</v>
      </c>
      <c r="EB788" s="25">
        <v>4</v>
      </c>
      <c r="EC788" s="25">
        <v>3.2</v>
      </c>
      <c r="ED788" s="25">
        <v>3</v>
      </c>
      <c r="EE788">
        <v>2.75</v>
      </c>
    </row>
    <row r="789" spans="1:135" x14ac:dyDescent="0.2">
      <c r="A789">
        <v>394</v>
      </c>
      <c r="AC789" s="148">
        <f t="shared" si="66"/>
        <v>0</v>
      </c>
      <c r="AD789" s="148" t="e">
        <f t="shared" si="68"/>
        <v>#DIV/0!</v>
      </c>
      <c r="AP789" s="148">
        <f t="shared" si="69"/>
        <v>0</v>
      </c>
      <c r="AQ789" s="148" t="e">
        <f t="shared" si="67"/>
        <v>#DIV/0!</v>
      </c>
      <c r="CI789" s="148" t="e">
        <f t="shared" si="70"/>
        <v>#DIV/0!</v>
      </c>
    </row>
    <row r="790" spans="1:135" x14ac:dyDescent="0.2">
      <c r="A790">
        <v>395</v>
      </c>
      <c r="B790" s="15">
        <v>1240</v>
      </c>
      <c r="C790" s="60" t="s">
        <v>908</v>
      </c>
      <c r="D790" cm="1">
        <f t="array" ref="D790">_xlfn.IFS([1]original_ver!D414="Participant",1,[1]original_ver!D414="Non-Participant",0,[1]original_ver!D414="","")</f>
        <v>1</v>
      </c>
      <c r="E790" s="15">
        <v>3</v>
      </c>
      <c r="F790" s="17" cm="1">
        <f t="array" ref="F790">_xlfn.IFS([1]original_ver!F414="ชาย",1,[1]original_ver!F414="หญิง",0,[1]original_ver!F414="","")</f>
        <v>1</v>
      </c>
      <c r="G790" s="15">
        <v>70</v>
      </c>
      <c r="H790" s="17" cm="1">
        <f t="array" ref="H790">_xlfn.IFS([1]original_ver!H414="ไม่มีการศึกษา",0,[1]original_ver!H414="ประถมศึกษา",1,[1]original_ver!H414="มัธยมศึกษาตอนต้น",2,[1]original_ver!H414="มัธยมศึกษาตอนปลาย",3,[1]original_ver!H414="อนุปริญญา (ปวช., ปวส., ฝึกหัดครู)",4,[1]original_ver!H414="ปริญญาตรี",5,[1]original_ver!H414="สูงกว่าปริญญาตรี",6,[1]original_ver!H414="","")</f>
        <v>3</v>
      </c>
      <c r="I790" s="17" cm="1">
        <f t="array" ref="I790">_xlfn.IFS([1]original_ver!I414="โสด",1,[1]original_ver!I414="สมรส/อยู่ด้วยกัน",2,[1]original_ver!I414="หย่าร้าง/แยกกันอยู่",3,[1]original_ver!I414="หม้าย",4,[1]original_ver!I414="","")</f>
        <v>2</v>
      </c>
      <c r="J790" s="15">
        <v>2</v>
      </c>
      <c r="K790" s="15">
        <v>40</v>
      </c>
      <c r="L790" s="17" cm="1">
        <f t="array" ref="L790">_xlfn.IFS([1]original_ver!L414="ใช่",1,[1]original_ver!L414="ไม่ใช่",0,[1]original_ver!L414="","")</f>
        <v>0</v>
      </c>
      <c r="M790" s="17" cm="1">
        <f t="array" ref="M790">_xlfn.IFS([1]original_ver!M414="กู้ยืม",1,[1]original_ver!M414="ไม่กู้ยืม",0,[1]original_ver!M414="","")</f>
        <v>1</v>
      </c>
      <c r="N790" s="17">
        <f>IF($O790&gt;1, 1,0)</f>
        <v>1</v>
      </c>
      <c r="O790" s="54">
        <v>54000</v>
      </c>
      <c r="P790" s="17" cm="1">
        <f t="array" ref="P790">_xlfn.IFS([1]original_ver!O414="ใช่",1,[1]original_ver!O414="ไม่ใช่",0,[1]original_ver!O414="","")</f>
        <v>1</v>
      </c>
      <c r="Q790" s="17"/>
      <c r="R790" s="17">
        <v>1</v>
      </c>
      <c r="S790" s="17">
        <v>1</v>
      </c>
      <c r="T790" s="17">
        <v>55</v>
      </c>
      <c r="U790" s="55">
        <v>29700</v>
      </c>
      <c r="V790" s="53">
        <v>18.399999999999999</v>
      </c>
      <c r="W790" s="20">
        <f>$U790/$T790</f>
        <v>540</v>
      </c>
      <c r="X790" s="48"/>
      <c r="Y790" s="48"/>
      <c r="Z790" s="48"/>
      <c r="AA790" s="48"/>
      <c r="AB790" s="48"/>
      <c r="AC790" s="149">
        <f t="shared" si="66"/>
        <v>29700</v>
      </c>
      <c r="AD790" s="148">
        <f t="shared" si="68"/>
        <v>540</v>
      </c>
      <c r="AE790" s="17">
        <v>1</v>
      </c>
      <c r="AF790" s="17">
        <v>1</v>
      </c>
      <c r="AG790" s="17">
        <v>55</v>
      </c>
      <c r="AH790" s="17">
        <v>29150</v>
      </c>
      <c r="AI790" s="18">
        <v>17.8</v>
      </c>
      <c r="AJ790" s="27">
        <f>$AH790/$AG790</f>
        <v>530</v>
      </c>
      <c r="AK790" s="48"/>
      <c r="AL790" s="48"/>
      <c r="AM790" s="48"/>
      <c r="AN790" s="48"/>
      <c r="AO790" s="48"/>
      <c r="AP790" s="149">
        <f t="shared" si="69"/>
        <v>29150</v>
      </c>
      <c r="AQ790" s="149">
        <f t="shared" si="67"/>
        <v>530</v>
      </c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P790" s="48"/>
      <c r="BQ790" s="48"/>
      <c r="BW790" s="48"/>
      <c r="CC790" s="48"/>
      <c r="CD790" s="49">
        <v>1</v>
      </c>
      <c r="CE790" s="49">
        <v>2.3333333333333335</v>
      </c>
      <c r="CF790" s="49">
        <v>1</v>
      </c>
      <c r="CG790" s="49">
        <v>1</v>
      </c>
      <c r="CH790" s="49">
        <v>1</v>
      </c>
      <c r="CI790" s="153">
        <f t="shared" si="70"/>
        <v>1.2666666666666668</v>
      </c>
      <c r="CJ790" s="17">
        <v>2</v>
      </c>
      <c r="CK790" cm="1">
        <f t="array" ref="CK790">_xlfn.IFS([1]original_ver!CH414="จากการเข้าร่วมกิจกรรมอบรม ที่จัดโดยโครงการเกษตรกรปราดเปรื่อง (Smart Farmer)",1,[1]original_ver!CH414="จากการเข้าร่วมกิจกรรมอบรม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ๆ",3,[1]original_ver!CH414="จากการเรียนรู้ผ่านประสบการณ์ของผู้อื่น ได้แก่ เพื่อนบ้าน พี่น้อง เพื่อน และญาติ เป็นต้น",4,[1]original_ver!CH414="ไม่ได้เข้าร่วมกิจกรรมอบรมหรือเรียนรู้ใด ๆ (ข้ามไปข้อ 33)",5)</f>
        <v>5</v>
      </c>
      <c r="CL790" s="15" t="str" cm="1">
        <f t="array" ref="CL790">_xlfn.IFS([1]original_ver!CJ414="ความรู้ทางการเกษตรและการใช้เทคโนโลยีสำหรับการผลิตในฟาร์ม",1,[1]original_ver!CJ414="การวางแผนและจัดการฟาร์ม เช่น การเก็บเกี่ยว การเงิน และการวางแผนทางการตลาด",2,[1]original_ver!CJ414="การเป็นผู้ประกอบการทางการเกษตร",3,[1]original_ver!CJ414="การเพิ่มมูลค่าผลผลิต และการแปรรูปผลผลิต (รวมถึงการพัฒนาคุณภาพผลผลิต)",4,[1]original_ver!CJ414="","")</f>
        <v/>
      </c>
      <c r="CM790" s="48"/>
      <c r="CN790" s="48"/>
      <c r="CO790" s="15" t="str" cm="1">
        <f t="array" ref="CO790">_xlfn.IFS([1]original_ver!CN414="ความรู้ทางการเกษตรและการใช้เทคโนโลยีสำหรับการผลิตในฟาร์ม",1,[1]original_ver!CN414="การวางแผนและจัดการฟาร์ม เช่น การเก็บเกี่ยว การเงิน และการวางแผนทางการตลาด",2,[1]original_ver!CN414="การเป็นผู้ประกอบการทางการเกษตร",3,[1]original_ver!CN414="การเพิ่มมูลค่าผลผลิต และการแปรรูปผลผลิต (รวมถึงการพัฒนาคุณภาพผลผลิต)",4,[1]original_ver!CN414="","")</f>
        <v/>
      </c>
      <c r="CP790" s="48"/>
      <c r="CQ790" s="48"/>
      <c r="CR790" s="15" t="str" cm="1">
        <f t="array" ref="CR790">_xlfn.IFS([1]original_ver!CR414="ประยุกต์",1,[1]original_ver!CR414="ไม่ประยุกต์",0,[1]original_ver!CR414="","")</f>
        <v/>
      </c>
      <c r="CS790" s="15" t="str" cm="1">
        <f t="array" ref="CS790">_xlfn.IFS([1]original_ver!CS414="ประยุกต์",1,[1]original_ver!CS414="ไม่ประยุกต์",0,[1]original_ver!CS414="","")</f>
        <v/>
      </c>
      <c r="CT790" s="48"/>
      <c r="CU790" s="15" t="str" cm="1">
        <f t="array" ref="CU790">_xlfn.IFS([1]original_ver!CV414="ประยุกต์",1,[1]original_ver!CV414="ไม่ประยุกต์",0,[1]original_ver!CV414="","")</f>
        <v/>
      </c>
      <c r="CV790" s="48"/>
      <c r="CW790" s="15" t="str" cm="1">
        <f t="array" ref="CW790">_xlfn.IFS([1]original_ver!CY414="ประยุกต์",1,[1]original_ver!CY414="ไม่ประยุกต์",0,[1]original_ver!CY414="","")</f>
        <v/>
      </c>
      <c r="CX790" s="48"/>
      <c r="CY790" s="15" t="str" cm="1">
        <f t="array" ref="CY790">_xlfn.IFS([1]original_ver!DB414="ประยุกต์",1,[1]original_ver!DB414="ไม่ประยุกต์",0,[1]original_ver!DB414="","")</f>
        <v/>
      </c>
      <c r="CZ790" s="48"/>
      <c r="DA790" s="48"/>
      <c r="DB790" s="48"/>
      <c r="DC790" s="48"/>
      <c r="DD790" s="48"/>
      <c r="DE790" s="48"/>
      <c r="DF790" s="48"/>
      <c r="DG790" s="17">
        <v>3</v>
      </c>
      <c r="DH790" s="17">
        <v>1</v>
      </c>
      <c r="DI790" s="17">
        <v>3</v>
      </c>
      <c r="DJ790" s="17">
        <v>1</v>
      </c>
      <c r="DK790" s="17">
        <v>1</v>
      </c>
      <c r="DL790" s="17">
        <v>1</v>
      </c>
      <c r="DM790" s="17">
        <v>3</v>
      </c>
      <c r="DN790" s="17">
        <v>1</v>
      </c>
      <c r="DO790" s="48"/>
      <c r="DS790" s="49">
        <v>5</v>
      </c>
      <c r="DT790" s="49">
        <v>3.6666666666666665</v>
      </c>
      <c r="DU790" s="17">
        <v>3</v>
      </c>
      <c r="DV790" s="49">
        <v>3.8</v>
      </c>
      <c r="DW790" s="49">
        <v>3</v>
      </c>
      <c r="DX790" s="49">
        <v>3.75</v>
      </c>
      <c r="DY790" s="153"/>
      <c r="DZ790" s="25">
        <v>5</v>
      </c>
      <c r="EA790" s="25">
        <v>3.6666666666666665</v>
      </c>
      <c r="EB790" s="25">
        <v>3</v>
      </c>
      <c r="EC790" s="25">
        <v>3.8</v>
      </c>
      <c r="ED790" s="25">
        <v>3</v>
      </c>
      <c r="EE790">
        <v>3.75</v>
      </c>
    </row>
    <row r="791" spans="1:135" x14ac:dyDescent="0.2">
      <c r="A791">
        <v>395</v>
      </c>
      <c r="AC791" s="148">
        <f t="shared" si="66"/>
        <v>0</v>
      </c>
      <c r="AD791" s="148" t="e">
        <f t="shared" si="68"/>
        <v>#DIV/0!</v>
      </c>
      <c r="AP791" s="148">
        <f t="shared" si="69"/>
        <v>0</v>
      </c>
      <c r="AQ791" s="148" t="e">
        <f t="shared" si="67"/>
        <v>#DIV/0!</v>
      </c>
      <c r="CI791" s="148" t="e">
        <f t="shared" si="70"/>
        <v>#DIV/0!</v>
      </c>
    </row>
    <row r="792" spans="1:135" x14ac:dyDescent="0.2">
      <c r="A792">
        <v>396</v>
      </c>
      <c r="B792" s="15">
        <v>1241</v>
      </c>
      <c r="C792" s="60" t="s">
        <v>909</v>
      </c>
      <c r="D792" cm="1">
        <f t="array" ref="D792">_xlfn.IFS([1]original_ver!D415="Participant",1,[1]original_ver!D415="Non-Participant",0,[1]original_ver!D415="","")</f>
        <v>1</v>
      </c>
      <c r="E792" s="15">
        <v>3</v>
      </c>
      <c r="F792" s="17" cm="1">
        <f t="array" ref="F792">_xlfn.IFS([1]original_ver!F415="ชาย",1,[1]original_ver!F415="หญิง",0,[1]original_ver!F415="","")</f>
        <v>0</v>
      </c>
      <c r="G792" s="15">
        <v>50</v>
      </c>
      <c r="H792" s="17" cm="1">
        <f t="array" ref="H792">_xlfn.IFS([1]original_ver!H415="ไม่มีการศึกษา",0,[1]original_ver!H415="ประถมศึกษา",1,[1]original_ver!H415="มัธยมศึกษาตอนต้น",2,[1]original_ver!H415="มัธยมศึกษาตอนปลาย",3,[1]original_ver!H415="อนุปริญญา (ปวช., ปวส., ฝึกหัดครู)",4,[1]original_ver!H415="ปริญญาตรี",5,[1]original_ver!H415="สูงกว่าปริญญาตรี",6,[1]original_ver!H415="","")</f>
        <v>3</v>
      </c>
      <c r="I792" s="17" cm="1">
        <f t="array" ref="I792">_xlfn.IFS([1]original_ver!I415="โสด",1,[1]original_ver!I415="สมรส/อยู่ด้วยกัน",2,[1]original_ver!I415="หย่าร้าง/แยกกันอยู่",3,[1]original_ver!I415="หม้าย",4,[1]original_ver!I415="","")</f>
        <v>2</v>
      </c>
      <c r="J792" s="15">
        <v>4</v>
      </c>
      <c r="K792" s="15">
        <v>27</v>
      </c>
      <c r="L792" s="17" cm="1">
        <f t="array" ref="L792">_xlfn.IFS([1]original_ver!L415="ใช่",1,[1]original_ver!L415="ไม่ใช่",0,[1]original_ver!L415="","")</f>
        <v>0</v>
      </c>
      <c r="M792" s="17" cm="1">
        <f t="array" ref="M792">_xlfn.IFS([1]original_ver!M415="กู้ยืม",1,[1]original_ver!M415="ไม่กู้ยืม",0,[1]original_ver!M415="","")</f>
        <v>1</v>
      </c>
      <c r="N792" s="17">
        <f>IF($O792&gt;1, 1,0)</f>
        <v>1</v>
      </c>
      <c r="O792" s="54">
        <v>170000</v>
      </c>
      <c r="P792" s="17" cm="1">
        <f t="array" ref="P792">_xlfn.IFS([1]original_ver!O415="ใช่",1,[1]original_ver!O415="ไม่ใช่",0,[1]original_ver!O415="","")</f>
        <v>1</v>
      </c>
      <c r="Q792" s="17"/>
      <c r="R792" s="17">
        <v>1</v>
      </c>
      <c r="S792" s="17">
        <v>1</v>
      </c>
      <c r="T792" s="17">
        <v>50</v>
      </c>
      <c r="U792" s="55">
        <v>14000</v>
      </c>
      <c r="V792" s="53">
        <v>15</v>
      </c>
      <c r="W792" s="20">
        <f>$U792/$T792</f>
        <v>280</v>
      </c>
      <c r="X792" s="48"/>
      <c r="Y792" s="48"/>
      <c r="Z792" s="48"/>
      <c r="AA792" s="48"/>
      <c r="AB792" s="48"/>
      <c r="AC792" s="149">
        <f t="shared" si="66"/>
        <v>14000</v>
      </c>
      <c r="AD792" s="148">
        <f t="shared" si="68"/>
        <v>280</v>
      </c>
      <c r="AE792" s="17">
        <v>1</v>
      </c>
      <c r="AF792" s="17">
        <v>1</v>
      </c>
      <c r="AG792" s="17">
        <v>50</v>
      </c>
      <c r="AH792" s="17">
        <v>12000</v>
      </c>
      <c r="AI792" s="18">
        <v>13</v>
      </c>
      <c r="AJ792" s="27">
        <f>$AH792/$AG792</f>
        <v>240</v>
      </c>
      <c r="AK792" s="48"/>
      <c r="AL792" s="48"/>
      <c r="AM792" s="48"/>
      <c r="AN792" s="48"/>
      <c r="AO792" s="48"/>
      <c r="AP792" s="149">
        <f t="shared" si="69"/>
        <v>12000</v>
      </c>
      <c r="AQ792" s="149">
        <f t="shared" si="67"/>
        <v>240</v>
      </c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P792" s="48"/>
      <c r="BQ792" s="48"/>
      <c r="BW792" s="48"/>
      <c r="CC792" s="48"/>
      <c r="CD792" s="49">
        <v>2</v>
      </c>
      <c r="CE792" s="49">
        <v>1.3333333333333333</v>
      </c>
      <c r="CF792" s="49">
        <v>1</v>
      </c>
      <c r="CG792" s="49">
        <v>1</v>
      </c>
      <c r="CH792" s="49">
        <v>2</v>
      </c>
      <c r="CI792" s="153">
        <f t="shared" si="70"/>
        <v>1.4666666666666666</v>
      </c>
      <c r="CJ792" s="17">
        <v>3</v>
      </c>
      <c r="CK792" cm="1">
        <f t="array" ref="CK792">_xlfn.IFS([1]original_ver!CH415="จากการเข้าร่วมกิจกรรมอบรม ที่จัดโดยโครงการเกษตรกรปราดเปรื่อง (Smart Farmer)",1,[1]original_ver!CH415="จากการเข้าร่วมกิจกรรมอบรม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ๆ",3,[1]original_ver!CH415="จากการเรียนรู้ผ่านประสบการณ์ของผู้อื่น ได้แก่ เพื่อนบ้าน พี่น้อง เพื่อน และญาติ เป็นต้น",4,[1]original_ver!CH415="ไม่ได้เข้าร่วมกิจกรรมอบรมหรือเรียนรู้ใด ๆ (ข้ามไปข้อ 33)",5)</f>
        <v>3</v>
      </c>
      <c r="CL792" s="15" cm="1">
        <f t="array" ref="CL792">_xlfn.IFS([1]original_ver!CJ415="ความรู้ทางการเกษตรและการใช้เทคโนโลยีสำหรับการผลิตในฟาร์ม",1,[1]original_ver!CJ415="การวางแผนและจัดการฟาร์ม เช่น การเก็บเกี่ยว การเงิน และการวางแผนทางการตลาด",2,[1]original_ver!CJ415="การเป็นผู้ประกอบการทางการเกษตร",3,[1]original_ver!CJ415="การเพิ่มมูลค่าผลผลิต และการแปรรูปผลผลิต (รวมถึงการพัฒนาคุณภาพผลผลิต)",4,[1]original_ver!CJ415="","")</f>
        <v>1</v>
      </c>
      <c r="CM792" s="17">
        <v>6</v>
      </c>
      <c r="CN792" s="17">
        <v>4</v>
      </c>
      <c r="CO792" s="15" cm="1">
        <f t="array" ref="CO792">_xlfn.IFS([1]original_ver!CN415="ความรู้ทางการเกษตรและการใช้เทคโนโลยีสำหรับการผลิตในฟาร์ม",1,[1]original_ver!CN415="การวางแผนและจัดการฟาร์ม เช่น การเก็บเกี่ยว การเงิน และการวางแผนทางการตลาด",2,[1]original_ver!CN415="การเป็นผู้ประกอบการทางการเกษตร",3,[1]original_ver!CN415="การเพิ่มมูลค่าผลผลิต และการแปรรูปผลผลิต (รวมถึงการพัฒนาคุณภาพผลผลิต)",4,[1]original_ver!CN415="","")</f>
        <v>2</v>
      </c>
      <c r="CP792" s="17">
        <v>2</v>
      </c>
      <c r="CQ792" s="17">
        <v>4</v>
      </c>
      <c r="CR792" s="15" cm="1">
        <f t="array" ref="CR792">_xlfn.IFS([1]original_ver!CR415="ประยุกต์",1,[1]original_ver!CR415="ไม่ประยุกต์",0,[1]original_ver!CR415="","")</f>
        <v>1</v>
      </c>
      <c r="CS792" s="15" cm="1">
        <f t="array" ref="CS792">_xlfn.IFS([1]original_ver!CS415="ประยุกต์",1,[1]original_ver!CS415="ไม่ประยุกต์",0,[1]original_ver!CS415="","")</f>
        <v>1</v>
      </c>
      <c r="CT792" s="48"/>
      <c r="CU792" s="15" cm="1">
        <f t="array" ref="CU792">_xlfn.IFS([1]original_ver!CV415="ประยุกต์",1,[1]original_ver!CV415="ไม่ประยุกต์",0,[1]original_ver!CV415="","")</f>
        <v>1</v>
      </c>
      <c r="CV792" s="48"/>
      <c r="CW792" s="15" cm="1">
        <f t="array" ref="CW792">_xlfn.IFS([1]original_ver!CY415="ประยุกต์",1,[1]original_ver!CY415="ไม่ประยุกต์",0,[1]original_ver!CY415="","")</f>
        <v>1</v>
      </c>
      <c r="CX792" s="48"/>
      <c r="CY792" s="15" cm="1">
        <f t="array" ref="CY792">_xlfn.IFS([1]original_ver!DB415="ประยุกต์",1,[1]original_ver!DB415="ไม่ประยุกต์",0,[1]original_ver!DB415="","")</f>
        <v>1</v>
      </c>
      <c r="CZ792" s="48"/>
      <c r="DA792" s="48"/>
      <c r="DB792" s="48"/>
      <c r="DC792" s="48"/>
      <c r="DD792" s="48"/>
      <c r="DE792" s="48"/>
      <c r="DF792" s="48"/>
      <c r="DG792" s="17">
        <v>1</v>
      </c>
      <c r="DH792" s="17">
        <v>4</v>
      </c>
      <c r="DI792" s="17">
        <v>1</v>
      </c>
      <c r="DJ792" s="17">
        <v>4</v>
      </c>
      <c r="DK792" s="17">
        <v>3</v>
      </c>
      <c r="DL792" s="17">
        <v>4</v>
      </c>
      <c r="DM792" s="17">
        <v>3</v>
      </c>
      <c r="DN792" s="17">
        <v>4</v>
      </c>
      <c r="DO792" s="48"/>
      <c r="DS792" s="49">
        <v>4.5999999999999996</v>
      </c>
      <c r="DT792" s="49">
        <v>5</v>
      </c>
      <c r="DU792" s="17">
        <v>5</v>
      </c>
      <c r="DV792" s="49">
        <v>4.2</v>
      </c>
      <c r="DW792" s="49">
        <v>5</v>
      </c>
      <c r="DX792" s="49">
        <v>3.25</v>
      </c>
      <c r="DY792" s="153"/>
      <c r="DZ792" s="25">
        <v>4.8</v>
      </c>
      <c r="EA792" s="25">
        <v>5</v>
      </c>
      <c r="EB792" s="25">
        <v>5</v>
      </c>
      <c r="EC792" s="25">
        <v>4.4000000000000004</v>
      </c>
      <c r="ED792" s="25">
        <v>5</v>
      </c>
      <c r="EE792">
        <v>3.5</v>
      </c>
    </row>
    <row r="793" spans="1:135" x14ac:dyDescent="0.2">
      <c r="A793">
        <v>396</v>
      </c>
      <c r="AC793" s="148">
        <f t="shared" si="66"/>
        <v>0</v>
      </c>
      <c r="AD793" s="148" t="e">
        <f t="shared" si="68"/>
        <v>#DIV/0!</v>
      </c>
      <c r="AP793" s="148">
        <f t="shared" si="69"/>
        <v>0</v>
      </c>
      <c r="AQ793" s="148" t="e">
        <f t="shared" si="67"/>
        <v>#DIV/0!</v>
      </c>
      <c r="CI793" s="148" t="e">
        <f t="shared" si="70"/>
        <v>#DIV/0!</v>
      </c>
    </row>
    <row r="794" spans="1:135" x14ac:dyDescent="0.2">
      <c r="A794">
        <v>397</v>
      </c>
      <c r="B794" s="15">
        <v>1242</v>
      </c>
      <c r="C794" s="60" t="s">
        <v>910</v>
      </c>
      <c r="D794" cm="1">
        <f t="array" ref="D794">_xlfn.IFS([1]original_ver!D416="Participant",1,[1]original_ver!D416="Non-Participant",0,[1]original_ver!D416="","")</f>
        <v>1</v>
      </c>
      <c r="E794" s="15">
        <v>3</v>
      </c>
      <c r="F794" s="17" cm="1">
        <f t="array" ref="F794">_xlfn.IFS([1]original_ver!F416="ชาย",1,[1]original_ver!F416="หญิง",0,[1]original_ver!F416="","")</f>
        <v>1</v>
      </c>
      <c r="G794" s="15">
        <v>53</v>
      </c>
      <c r="H794" s="17" cm="1">
        <f t="array" ref="H794">_xlfn.IFS([1]original_ver!H416="ไม่มีการศึกษา",0,[1]original_ver!H416="ประถมศึกษา",1,[1]original_ver!H416="มัธยมศึกษาตอนต้น",2,[1]original_ver!H416="มัธยมศึกษาตอนปลาย",3,[1]original_ver!H416="อนุปริญญา (ปวช., ปวส., ฝึกหัดครู)",4,[1]original_ver!H416="ปริญญาตรี",5,[1]original_ver!H416="สูงกว่าปริญญาตรี",6,[1]original_ver!H416="","")</f>
        <v>4</v>
      </c>
      <c r="I794" s="17" cm="1">
        <f t="array" ref="I794">_xlfn.IFS([1]original_ver!I416="โสด",1,[1]original_ver!I416="สมรส/อยู่ด้วยกัน",2,[1]original_ver!I416="หย่าร้าง/แยกกันอยู่",3,[1]original_ver!I416="หม้าย",4,[1]original_ver!I416="","")</f>
        <v>2</v>
      </c>
      <c r="J794" s="15">
        <v>5</v>
      </c>
      <c r="K794" s="15">
        <v>26</v>
      </c>
      <c r="L794" s="17" cm="1">
        <f t="array" ref="L794">_xlfn.IFS([1]original_ver!L416="ใช่",1,[1]original_ver!L416="ไม่ใช่",0,[1]original_ver!L416="","")</f>
        <v>0</v>
      </c>
      <c r="M794" s="17" cm="1">
        <f t="array" ref="M794">_xlfn.IFS([1]original_ver!M416="กู้ยืม",1,[1]original_ver!M416="ไม่กู้ยืม",0,[1]original_ver!M416="","")</f>
        <v>1</v>
      </c>
      <c r="N794" s="17">
        <f>IF($O794&gt;1, 1,0)</f>
        <v>1</v>
      </c>
      <c r="O794" s="54">
        <v>100000</v>
      </c>
      <c r="P794" s="17" cm="1">
        <f t="array" ref="P794">_xlfn.IFS([1]original_ver!O416="ใช่",1,[1]original_ver!O416="ไม่ใช่",0,[1]original_ver!O416="","")</f>
        <v>1</v>
      </c>
      <c r="Q794" s="17"/>
      <c r="R794" s="17">
        <v>1</v>
      </c>
      <c r="S794" s="17">
        <v>1</v>
      </c>
      <c r="T794" s="17">
        <v>46</v>
      </c>
      <c r="U794" s="55">
        <v>19320</v>
      </c>
      <c r="V794" s="53">
        <v>19.5</v>
      </c>
      <c r="W794" s="20">
        <f>$U794/$T794</f>
        <v>420</v>
      </c>
      <c r="X794" s="48"/>
      <c r="Y794" s="48"/>
      <c r="Z794" s="48"/>
      <c r="AA794" s="48"/>
      <c r="AB794" s="48"/>
      <c r="AC794" s="149">
        <f t="shared" si="66"/>
        <v>19320</v>
      </c>
      <c r="AD794" s="148">
        <f t="shared" si="68"/>
        <v>420</v>
      </c>
      <c r="AE794" s="17">
        <v>1</v>
      </c>
      <c r="AF794" s="17">
        <v>1</v>
      </c>
      <c r="AG794" s="17">
        <v>46</v>
      </c>
      <c r="AH794" s="17">
        <v>17480</v>
      </c>
      <c r="AI794" s="18">
        <v>20</v>
      </c>
      <c r="AJ794" s="27">
        <f>$AH794/$AG794</f>
        <v>380</v>
      </c>
      <c r="AK794" s="48"/>
      <c r="AL794" s="48"/>
      <c r="AM794" s="48"/>
      <c r="AN794" s="48"/>
      <c r="AO794" s="48"/>
      <c r="AP794" s="149">
        <f t="shared" si="69"/>
        <v>17480</v>
      </c>
      <c r="AQ794" s="149">
        <f t="shared" si="67"/>
        <v>380</v>
      </c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P794" s="48"/>
      <c r="BQ794" s="48"/>
      <c r="BW794" s="48"/>
      <c r="CC794" s="48"/>
      <c r="CD794" s="49">
        <v>2.25</v>
      </c>
      <c r="CE794" s="49">
        <v>2.3333333333333335</v>
      </c>
      <c r="CF794" s="49">
        <v>1.3333333333333333</v>
      </c>
      <c r="CG794" s="49">
        <v>1</v>
      </c>
      <c r="CH794" s="49">
        <v>2.5</v>
      </c>
      <c r="CI794" s="153">
        <f t="shared" si="70"/>
        <v>1.8833333333333335</v>
      </c>
      <c r="CJ794" s="17">
        <v>2</v>
      </c>
      <c r="CK794" cm="1">
        <f t="array" ref="CK794">_xlfn.IFS([1]original_ver!CH416="จากการเข้าร่วมกิจกรรมอบรม ที่จัดโดยโครงการเกษตรกรปราดเปรื่อง (Smart Farmer)",1,[1]original_ver!CH416="จากการเข้าร่วมกิจกรรมอบรม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ๆ",3,[1]original_ver!CH416="จากการเรียนรู้ผ่านประสบการณ์ของผู้อื่น ได้แก่ เพื่อนบ้าน พี่น้อง เพื่อน และญาติ เป็นต้น",4,[1]original_ver!CH416="ไม่ได้เข้าร่วมกิจกรรมอบรมหรือเรียนรู้ใด ๆ (ข้ามไปข้อ 33)",5)</f>
        <v>2</v>
      </c>
      <c r="CL794" s="15" cm="1">
        <f t="array" ref="CL794">_xlfn.IFS([1]original_ver!CJ416="ความรู้ทางการเกษตรและการใช้เทคโนโลยีสำหรับการผลิตในฟาร์ม",1,[1]original_ver!CJ416="การวางแผนและจัดการฟาร์ม เช่น การเก็บเกี่ยว การเงิน และการวางแผนทางการตลาด",2,[1]original_ver!CJ416="การเป็นผู้ประกอบการทางการเกษตร",3,[1]original_ver!CJ416="การเพิ่มมูลค่าผลผลิต และการแปรรูปผลผลิต (รวมถึงการพัฒนาคุณภาพผลผลิต)",4,[1]original_ver!CJ416="","")</f>
        <v>1</v>
      </c>
      <c r="CM794" s="17">
        <v>2</v>
      </c>
      <c r="CN794" s="17">
        <v>1</v>
      </c>
      <c r="CO794" s="15" cm="1">
        <f t="array" ref="CO794">_xlfn.IFS([1]original_ver!CN416="ความรู้ทางการเกษตรและการใช้เทคโนโลยีสำหรับการผลิตในฟาร์ม",1,[1]original_ver!CN416="การวางแผนและจัดการฟาร์ม เช่น การเก็บเกี่ยว การเงิน และการวางแผนทางการตลาด",2,[1]original_ver!CN416="การเป็นผู้ประกอบการทางการเกษตร",3,[1]original_ver!CN416="การเพิ่มมูลค่าผลผลิต และการแปรรูปผลผลิต (รวมถึงการพัฒนาคุณภาพผลผลิต)",4,[1]original_ver!CN416="","")</f>
        <v>4</v>
      </c>
      <c r="CP794" s="17">
        <v>1</v>
      </c>
      <c r="CQ794" s="17">
        <v>1</v>
      </c>
      <c r="CR794" s="15" cm="1">
        <f t="array" ref="CR794">_xlfn.IFS([1]original_ver!CR416="ประยุกต์",1,[1]original_ver!CR416="ไม่ประยุกต์",0,[1]original_ver!CR416="","")</f>
        <v>1</v>
      </c>
      <c r="CS794" s="15" cm="1">
        <f t="array" ref="CS794">_xlfn.IFS([1]original_ver!CS416="ประยุกต์",1,[1]original_ver!CS416="ไม่ประยุกต์",0,[1]original_ver!CS416="","")</f>
        <v>1</v>
      </c>
      <c r="CT794" s="48"/>
      <c r="CU794" s="15" cm="1">
        <f t="array" ref="CU794">_xlfn.IFS([1]original_ver!CV416="ประยุกต์",1,[1]original_ver!CV416="ไม่ประยุกต์",0,[1]original_ver!CV416="","")</f>
        <v>1</v>
      </c>
      <c r="CV794" s="48"/>
      <c r="CW794" s="15" cm="1">
        <f t="array" ref="CW794">_xlfn.IFS([1]original_ver!CY416="ประยุกต์",1,[1]original_ver!CY416="ไม่ประยุกต์",0,[1]original_ver!CY416="","")</f>
        <v>1</v>
      </c>
      <c r="CX794" s="48"/>
      <c r="CY794" s="15" cm="1">
        <f t="array" ref="CY794">_xlfn.IFS([1]original_ver!DB416="ประยุกต์",1,[1]original_ver!DB416="ไม่ประยุกต์",0,[1]original_ver!DB416="","")</f>
        <v>1</v>
      </c>
      <c r="CZ794" s="48"/>
      <c r="DA794" s="48"/>
      <c r="DB794" s="48"/>
      <c r="DC794" s="48"/>
      <c r="DD794" s="48"/>
      <c r="DE794" s="48"/>
      <c r="DF794" s="48"/>
      <c r="DG794" s="17">
        <v>2</v>
      </c>
      <c r="DH794" s="17">
        <v>1</v>
      </c>
      <c r="DI794" s="17">
        <v>2</v>
      </c>
      <c r="DJ794" s="17">
        <v>1</v>
      </c>
      <c r="DK794" s="17">
        <v>2</v>
      </c>
      <c r="DL794" s="17">
        <v>1</v>
      </c>
      <c r="DM794" s="17">
        <v>2</v>
      </c>
      <c r="DN794" s="17">
        <v>1</v>
      </c>
      <c r="DO794" s="48"/>
      <c r="DS794" s="49">
        <v>4.5999999999999996</v>
      </c>
      <c r="DT794" s="49">
        <v>4.333333333333333</v>
      </c>
      <c r="DU794" s="17">
        <v>5</v>
      </c>
      <c r="DV794" s="49">
        <v>4.5999999999999996</v>
      </c>
      <c r="DW794" s="49">
        <v>4</v>
      </c>
      <c r="DX794" s="49">
        <v>4.25</v>
      </c>
      <c r="DY794" s="153"/>
      <c r="DZ794" s="25">
        <v>4.5999999999999996</v>
      </c>
      <c r="EA794" s="25">
        <v>4.333333333333333</v>
      </c>
      <c r="EB794" s="25">
        <v>5</v>
      </c>
      <c r="EC794" s="25">
        <v>4.5999999999999996</v>
      </c>
      <c r="ED794" s="25">
        <v>4</v>
      </c>
      <c r="EE794">
        <v>4.25</v>
      </c>
    </row>
    <row r="795" spans="1:135" x14ac:dyDescent="0.2">
      <c r="A795">
        <v>397</v>
      </c>
      <c r="AC795" s="148">
        <f t="shared" si="66"/>
        <v>0</v>
      </c>
      <c r="AD795" s="148" t="e">
        <f t="shared" si="68"/>
        <v>#DIV/0!</v>
      </c>
      <c r="AP795" s="148">
        <f t="shared" si="69"/>
        <v>0</v>
      </c>
      <c r="AQ795" s="148" t="e">
        <f t="shared" si="67"/>
        <v>#DIV/0!</v>
      </c>
      <c r="CI795" s="148" t="e">
        <f t="shared" si="70"/>
        <v>#DIV/0!</v>
      </c>
    </row>
    <row r="796" spans="1:135" x14ac:dyDescent="0.2">
      <c r="A796">
        <v>398</v>
      </c>
      <c r="B796" s="15">
        <v>1243</v>
      </c>
      <c r="C796" s="60" t="s">
        <v>911</v>
      </c>
      <c r="D796" cm="1">
        <f t="array" ref="D796">_xlfn.IFS([1]original_ver!D417="Participant",1,[1]original_ver!D417="Non-Participant",0,[1]original_ver!D417="","")</f>
        <v>1</v>
      </c>
      <c r="E796" s="15">
        <v>3</v>
      </c>
      <c r="F796" s="17" cm="1">
        <f t="array" ref="F796">_xlfn.IFS([1]original_ver!F417="ชาย",1,[1]original_ver!F417="หญิง",0,[1]original_ver!F417="","")</f>
        <v>0</v>
      </c>
      <c r="G796" s="15">
        <v>52</v>
      </c>
      <c r="H796" s="17" cm="1">
        <f t="array" ref="H796">_xlfn.IFS([1]original_ver!H417="ไม่มีการศึกษา",0,[1]original_ver!H417="ประถมศึกษา",1,[1]original_ver!H417="มัธยมศึกษาตอนต้น",2,[1]original_ver!H417="มัธยมศึกษาตอนปลาย",3,[1]original_ver!H417="อนุปริญญา (ปวช., ปวส., ฝึกหัดครู)",4,[1]original_ver!H417="ปริญญาตรี",5,[1]original_ver!H417="สูงกว่าปริญญาตรี",6,[1]original_ver!H417="","")</f>
        <v>5</v>
      </c>
      <c r="I796" s="17" cm="1">
        <f t="array" ref="I796">_xlfn.IFS([1]original_ver!I417="โสด",1,[1]original_ver!I417="สมรส/อยู่ด้วยกัน",2,[1]original_ver!I417="หย่าร้าง/แยกกันอยู่",3,[1]original_ver!I417="หม้าย",4,[1]original_ver!I417="","")</f>
        <v>3</v>
      </c>
      <c r="J796" s="15">
        <v>3</v>
      </c>
      <c r="K796" s="15">
        <v>19</v>
      </c>
      <c r="L796" s="17" cm="1">
        <f t="array" ref="L796">_xlfn.IFS([1]original_ver!L417="ใช่",1,[1]original_ver!L417="ไม่ใช่",0,[1]original_ver!L417="","")</f>
        <v>0</v>
      </c>
      <c r="M796" s="17" cm="1">
        <f t="array" ref="M796">_xlfn.IFS([1]original_ver!M417="กู้ยืม",1,[1]original_ver!M417="ไม่กู้ยืม",0,[1]original_ver!M417="","")</f>
        <v>1</v>
      </c>
      <c r="N796" s="17">
        <f>IF($O796&gt;1, 1,0)</f>
        <v>1</v>
      </c>
      <c r="O796" s="54">
        <v>250000</v>
      </c>
      <c r="P796" s="17" cm="1">
        <f t="array" ref="P796">_xlfn.IFS([1]original_ver!O417="ใช่",1,[1]original_ver!O417="ไม่ใช่",0,[1]original_ver!O417="","")</f>
        <v>1</v>
      </c>
      <c r="Q796" s="17"/>
      <c r="R796" s="17">
        <v>1</v>
      </c>
      <c r="S796" s="17">
        <v>1</v>
      </c>
      <c r="T796" s="17">
        <v>10</v>
      </c>
      <c r="U796" s="17">
        <v>5000</v>
      </c>
      <c r="V796" s="53">
        <v>11</v>
      </c>
      <c r="W796" s="20">
        <f>$U796/$T796</f>
        <v>500</v>
      </c>
      <c r="X796" s="48"/>
      <c r="Y796" s="48"/>
      <c r="Z796" s="48"/>
      <c r="AA796" s="48"/>
      <c r="AB796" s="48"/>
      <c r="AC796" s="149">
        <f t="shared" si="66"/>
        <v>5000</v>
      </c>
      <c r="AD796" s="148">
        <f t="shared" si="68"/>
        <v>500</v>
      </c>
      <c r="AE796" s="17">
        <v>1</v>
      </c>
      <c r="AF796" s="17">
        <v>1</v>
      </c>
      <c r="AG796" s="17">
        <v>10</v>
      </c>
      <c r="AH796" s="17">
        <v>4000</v>
      </c>
      <c r="AI796" s="18">
        <v>13</v>
      </c>
      <c r="AJ796" s="27">
        <f>$AH796/$AG796</f>
        <v>400</v>
      </c>
      <c r="AK796" s="48"/>
      <c r="AL796" s="48"/>
      <c r="AM796" s="48"/>
      <c r="AN796" s="48"/>
      <c r="AO796" s="48"/>
      <c r="AP796" s="149">
        <f t="shared" si="69"/>
        <v>4000</v>
      </c>
      <c r="AQ796" s="149">
        <f t="shared" si="67"/>
        <v>400</v>
      </c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P796" s="48"/>
      <c r="BQ796" s="48"/>
      <c r="BW796" s="48"/>
      <c r="CC796" s="48"/>
      <c r="CD796" s="49">
        <v>1.25</v>
      </c>
      <c r="CE796" s="49">
        <v>1</v>
      </c>
      <c r="CF796" s="49">
        <v>1</v>
      </c>
      <c r="CG796" s="49">
        <v>1</v>
      </c>
      <c r="CH796" s="49">
        <v>1</v>
      </c>
      <c r="CI796" s="153">
        <f t="shared" si="70"/>
        <v>1.05</v>
      </c>
      <c r="CJ796" s="17">
        <v>1</v>
      </c>
      <c r="CK796" cm="1">
        <f t="array" ref="CK796">_xlfn.IFS([1]original_ver!CH417="จากการเข้าร่วมกิจกรรมอบรม ที่จัดโดยโครงการเกษตรกรปราดเปรื่อง (Smart Farmer)",1,[1]original_ver!CH417="จากการเข้าร่วมกิจกรรมอบรม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ๆ",3,[1]original_ver!CH417="จากการเรียนรู้ผ่านประสบการณ์ของผู้อื่น ได้แก่ เพื่อนบ้าน พี่น้อง เพื่อน และญาติ เป็นต้น",4,[1]original_ver!CH417="ไม่ได้เข้าร่วมกิจกรรมอบรมหรือเรียนรู้ใด ๆ (ข้ามไปข้อ 33)",5)</f>
        <v>5</v>
      </c>
      <c r="CL796" s="15" t="str" cm="1">
        <f t="array" ref="CL796">_xlfn.IFS([1]original_ver!CJ417="ความรู้ทางการเกษตรและการใช้เทคโนโลยีสำหรับการผลิตในฟาร์ม",1,[1]original_ver!CJ417="การวางแผนและจัดการฟาร์ม เช่น การเก็บเกี่ยว การเงิน และการวางแผนทางการตลาด",2,[1]original_ver!CJ417="การเป็นผู้ประกอบการทางการเกษตร",3,[1]original_ver!CJ417="การเพิ่มมูลค่าผลผลิต และการแปรรูปผลผลิต (รวมถึงการพัฒนาคุณภาพผลผลิต)",4,[1]original_ver!CJ417="","")</f>
        <v/>
      </c>
      <c r="CM796" s="48"/>
      <c r="CN796" s="48"/>
      <c r="CO796" s="15" t="str" cm="1">
        <f t="array" ref="CO796">_xlfn.IFS([1]original_ver!CN417="ความรู้ทางการเกษตรและการใช้เทคโนโลยีสำหรับการผลิตในฟาร์ม",1,[1]original_ver!CN417="การวางแผนและจัดการฟาร์ม เช่น การเก็บเกี่ยว การเงิน และการวางแผนทางการตลาด",2,[1]original_ver!CN417="การเป็นผู้ประกอบการทางการเกษตร",3,[1]original_ver!CN417="การเพิ่มมูลค่าผลผลิต และการแปรรูปผลผลิต (รวมถึงการพัฒนาคุณภาพผลผลิต)",4,[1]original_ver!CN417="","")</f>
        <v/>
      </c>
      <c r="CP796" s="48"/>
      <c r="CQ796" s="48"/>
      <c r="CR796" s="15" t="str" cm="1">
        <f t="array" ref="CR796">_xlfn.IFS([1]original_ver!CR417="ประยุกต์",1,[1]original_ver!CR417="ไม่ประยุกต์",0,[1]original_ver!CR417="","")</f>
        <v/>
      </c>
      <c r="CS796" s="15" t="str" cm="1">
        <f t="array" ref="CS796">_xlfn.IFS([1]original_ver!CS417="ประยุกต์",1,[1]original_ver!CS417="ไม่ประยุกต์",0,[1]original_ver!CS417="","")</f>
        <v/>
      </c>
      <c r="CT796" s="48"/>
      <c r="CU796" s="15" t="str" cm="1">
        <f t="array" ref="CU796">_xlfn.IFS([1]original_ver!CV417="ประยุกต์",1,[1]original_ver!CV417="ไม่ประยุกต์",0,[1]original_ver!CV417="","")</f>
        <v/>
      </c>
      <c r="CV796" s="48"/>
      <c r="CW796" s="15" t="str" cm="1">
        <f t="array" ref="CW796">_xlfn.IFS([1]original_ver!CY417="ประยุกต์",1,[1]original_ver!CY417="ไม่ประยุกต์",0,[1]original_ver!CY417="","")</f>
        <v/>
      </c>
      <c r="CX796" s="48"/>
      <c r="CY796" s="15" t="str" cm="1">
        <f t="array" ref="CY796">_xlfn.IFS([1]original_ver!DB417="ประยุกต์",1,[1]original_ver!DB417="ไม่ประยุกต์",0,[1]original_ver!DB417="","")</f>
        <v/>
      </c>
      <c r="CZ796" s="48"/>
      <c r="DA796" s="48"/>
      <c r="DB796" s="48"/>
      <c r="DC796" s="48"/>
      <c r="DD796" s="48"/>
      <c r="DE796" s="48"/>
      <c r="DF796" s="48"/>
      <c r="DG796" s="17">
        <v>2</v>
      </c>
      <c r="DH796" s="17">
        <v>1</v>
      </c>
      <c r="DI796" s="17">
        <v>1</v>
      </c>
      <c r="DJ796" s="17">
        <v>1</v>
      </c>
      <c r="DK796" s="17">
        <v>1</v>
      </c>
      <c r="DL796" s="17">
        <v>1</v>
      </c>
      <c r="DM796" s="17">
        <v>1</v>
      </c>
      <c r="DN796" s="17">
        <v>1</v>
      </c>
      <c r="DO796" s="48"/>
      <c r="DS796" s="49">
        <v>5</v>
      </c>
      <c r="DT796" s="49">
        <v>5</v>
      </c>
      <c r="DU796" s="17">
        <v>5</v>
      </c>
      <c r="DV796" s="49">
        <v>4.5999999999999996</v>
      </c>
      <c r="DW796" s="49">
        <v>4</v>
      </c>
      <c r="DX796" s="49">
        <v>4.25</v>
      </c>
      <c r="DY796" s="153"/>
      <c r="DZ796" s="25">
        <v>5</v>
      </c>
      <c r="EA796" s="25">
        <v>5</v>
      </c>
      <c r="EB796" s="25">
        <v>5</v>
      </c>
      <c r="EC796" s="25">
        <v>4.5999999999999996</v>
      </c>
      <c r="ED796" s="25">
        <v>4</v>
      </c>
      <c r="EE796">
        <v>4.25</v>
      </c>
    </row>
    <row r="797" spans="1:135" x14ac:dyDescent="0.2">
      <c r="A797">
        <v>398</v>
      </c>
      <c r="AC797" s="148">
        <f t="shared" si="66"/>
        <v>0</v>
      </c>
      <c r="AD797" s="148" t="e">
        <f t="shared" si="68"/>
        <v>#DIV/0!</v>
      </c>
      <c r="AP797" s="148">
        <f t="shared" si="69"/>
        <v>0</v>
      </c>
      <c r="AQ797" s="148" t="e">
        <f t="shared" si="67"/>
        <v>#DIV/0!</v>
      </c>
      <c r="CI797" s="148" t="e">
        <f t="shared" si="70"/>
        <v>#DIV/0!</v>
      </c>
    </row>
    <row r="798" spans="1:135" x14ac:dyDescent="0.2">
      <c r="A798">
        <v>399</v>
      </c>
      <c r="B798" s="15">
        <v>1244</v>
      </c>
      <c r="C798" s="60" t="s">
        <v>912</v>
      </c>
      <c r="D798" cm="1">
        <f t="array" ref="D798">_xlfn.IFS([1]original_ver!D418="Participant",1,[1]original_ver!D418="Non-Participant",0,[1]original_ver!D418="","")</f>
        <v>1</v>
      </c>
      <c r="E798" s="15">
        <v>3</v>
      </c>
      <c r="F798" s="17" cm="1">
        <f t="array" ref="F798">_xlfn.IFS([1]original_ver!F418="ชาย",1,[1]original_ver!F418="หญิง",0,[1]original_ver!F418="","")</f>
        <v>0</v>
      </c>
      <c r="G798" s="15">
        <v>70</v>
      </c>
      <c r="H798" s="17" cm="1">
        <f t="array" ref="H798">_xlfn.IFS([1]original_ver!H418="ไม่มีการศึกษา",0,[1]original_ver!H418="ประถมศึกษา",1,[1]original_ver!H418="มัธยมศึกษาตอนต้น",2,[1]original_ver!H418="มัธยมศึกษาตอนปลาย",3,[1]original_ver!H418="อนุปริญญา (ปวช., ปวส., ฝึกหัดครู)",4,[1]original_ver!H418="ปริญญาตรี",5,[1]original_ver!H418="สูงกว่าปริญญาตรี",6,[1]original_ver!H418="","")</f>
        <v>2</v>
      </c>
      <c r="I798" s="17" cm="1">
        <f t="array" ref="I798">_xlfn.IFS([1]original_ver!I418="โสด",1,[1]original_ver!I418="สมรส/อยู่ด้วยกัน",2,[1]original_ver!I418="หย่าร้าง/แยกกันอยู่",3,[1]original_ver!I418="หม้าย",4,[1]original_ver!I418="","")</f>
        <v>2</v>
      </c>
      <c r="J798" s="15">
        <v>2</v>
      </c>
      <c r="K798" s="15">
        <v>40</v>
      </c>
      <c r="L798" s="17" cm="1">
        <f t="array" ref="L798">_xlfn.IFS([1]original_ver!L418="ใช่",1,[1]original_ver!L418="ไม่ใช่",0,[1]original_ver!L418="","")</f>
        <v>0</v>
      </c>
      <c r="M798" s="17" cm="1">
        <f t="array" ref="M798">_xlfn.IFS([1]original_ver!M418="กู้ยืม",1,[1]original_ver!M418="ไม่กู้ยืม",0,[1]original_ver!M418="","")</f>
        <v>1</v>
      </c>
      <c r="N798" s="17">
        <f>IF($O798&gt;1, 1,0)</f>
        <v>0</v>
      </c>
      <c r="O798" s="23">
        <v>0</v>
      </c>
      <c r="P798" s="17" cm="1">
        <f t="array" ref="P798">_xlfn.IFS([1]original_ver!O418="ใช่",1,[1]original_ver!O418="ไม่ใช่",0,[1]original_ver!O418="","")</f>
        <v>1</v>
      </c>
      <c r="Q798" s="17"/>
      <c r="R798" s="17">
        <v>1</v>
      </c>
      <c r="S798" s="17">
        <v>1</v>
      </c>
      <c r="T798" s="17">
        <v>12</v>
      </c>
      <c r="U798" s="17">
        <v>4200</v>
      </c>
      <c r="V798" s="53">
        <v>18.8</v>
      </c>
      <c r="W798" s="20">
        <f>$U798/$T798</f>
        <v>350</v>
      </c>
      <c r="X798" s="48"/>
      <c r="Y798" s="48"/>
      <c r="Z798" s="48"/>
      <c r="AA798" s="48"/>
      <c r="AB798" s="48"/>
      <c r="AC798" s="149">
        <f t="shared" si="66"/>
        <v>4200</v>
      </c>
      <c r="AD798" s="148">
        <f t="shared" si="68"/>
        <v>350</v>
      </c>
      <c r="AE798" s="17">
        <v>1</v>
      </c>
      <c r="AF798" s="17">
        <v>2</v>
      </c>
      <c r="AG798" s="17">
        <v>12</v>
      </c>
      <c r="AH798" s="17">
        <v>4100</v>
      </c>
      <c r="AI798" s="18">
        <v>25</v>
      </c>
      <c r="AJ798" s="27">
        <f>$AH798/$AG798</f>
        <v>341.66666666666669</v>
      </c>
      <c r="AK798" s="48"/>
      <c r="AL798" s="48"/>
      <c r="AM798" s="48"/>
      <c r="AN798" s="48"/>
      <c r="AO798" s="48"/>
      <c r="AP798" s="149">
        <f t="shared" si="69"/>
        <v>4100</v>
      </c>
      <c r="AQ798" s="149">
        <f t="shared" si="67"/>
        <v>341.66666666666669</v>
      </c>
      <c r="AR798" s="17">
        <v>5</v>
      </c>
      <c r="AS798" s="17">
        <v>1</v>
      </c>
      <c r="AT798" s="17">
        <v>2</v>
      </c>
      <c r="AU798" s="17">
        <v>2000</v>
      </c>
      <c r="AV798" s="17">
        <v>10.9</v>
      </c>
      <c r="AW798" s="17">
        <f>$AU798/$AT798</f>
        <v>1000</v>
      </c>
      <c r="AX798" s="48"/>
      <c r="AY798" s="48"/>
      <c r="AZ798" s="48"/>
      <c r="BA798" s="48"/>
      <c r="BB798" s="48"/>
      <c r="BC798" s="48">
        <f>$AU798+$AZ798</f>
        <v>2000</v>
      </c>
      <c r="BD798" s="48">
        <f>$BC798/$AT798</f>
        <v>1000</v>
      </c>
      <c r="BE798" s="17">
        <v>5</v>
      </c>
      <c r="BF798" s="17">
        <v>1</v>
      </c>
      <c r="BG798" s="17">
        <v>2</v>
      </c>
      <c r="BH798" s="17">
        <v>2000</v>
      </c>
      <c r="BI798" s="17">
        <v>12</v>
      </c>
      <c r="BJ798" s="17"/>
      <c r="BK798" s="48"/>
      <c r="BL798" s="48"/>
      <c r="BM798" s="48"/>
      <c r="BN798" s="48"/>
      <c r="BP798" s="48">
        <f>$BH798+$BM798</f>
        <v>2000</v>
      </c>
      <c r="BQ798" s="48"/>
      <c r="BW798" s="17"/>
      <c r="CC798" s="17"/>
      <c r="CD798" s="49">
        <v>2.25</v>
      </c>
      <c r="CE798" s="49">
        <v>1</v>
      </c>
      <c r="CF798" s="49">
        <v>1.6666666666666667</v>
      </c>
      <c r="CG798" s="49">
        <v>1</v>
      </c>
      <c r="CH798" s="49">
        <v>1</v>
      </c>
      <c r="CI798" s="153">
        <f t="shared" si="70"/>
        <v>1.3833333333333333</v>
      </c>
      <c r="CJ798" s="17">
        <v>1</v>
      </c>
      <c r="CK798" cm="1">
        <f t="array" ref="CK798">_xlfn.IFS([1]original_ver!CH418="จากการเข้าร่วมกิจกรรมอบรม ที่จัดโดยโครงการเกษตรกรปราดเปรื่อง (Smart Farmer)",1,[1]original_ver!CH418="จากการเข้าร่วมกิจกรรมอบรม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ๆ",3,[1]original_ver!CH418="จากการเรียนรู้ผ่านประสบการณ์ของผู้อื่น ได้แก่ เพื่อนบ้าน พี่น้อง เพื่อน และญาติ เป็นต้น",4,[1]original_ver!CH418="ไม่ได้เข้าร่วมกิจกรรมอบรมหรือเรียนรู้ใด ๆ (ข้ามไปข้อ 33)",5)</f>
        <v>4</v>
      </c>
      <c r="CL798" s="15" cm="1">
        <f t="array" ref="CL798">_xlfn.IFS([1]original_ver!CJ418="ความรู้ทางการเกษตรและการใช้เทคโนโลยีสำหรับการผลิตในฟาร์ม",1,[1]original_ver!CJ418="การวางแผนและจัดการฟาร์ม เช่น การเก็บเกี่ยว การเงิน และการวางแผนทางการตลาด",2,[1]original_ver!CJ418="การเป็นผู้ประกอบการทางการเกษตร",3,[1]original_ver!CJ418="การเพิ่มมูลค่าผลผลิต และการแปรรูปผลผลิต (รวมถึงการพัฒนาคุณภาพผลผลิต)",4,[1]original_ver!CJ418="","")</f>
        <v>1</v>
      </c>
      <c r="CM798" s="17">
        <v>2</v>
      </c>
      <c r="CN798" s="17">
        <v>1</v>
      </c>
      <c r="CO798" s="15" cm="1">
        <f t="array" ref="CO798">_xlfn.IFS([1]original_ver!CN418="ความรู้ทางการเกษตรและการใช้เทคโนโลยีสำหรับการผลิตในฟาร์ม",1,[1]original_ver!CN418="การวางแผนและจัดการฟาร์ม เช่น การเก็บเกี่ยว การเงิน และการวางแผนทางการตลาด",2,[1]original_ver!CN418="การเป็นผู้ประกอบการทางการเกษตร",3,[1]original_ver!CN418="การเพิ่มมูลค่าผลผลิต และการแปรรูปผลผลิต (รวมถึงการพัฒนาคุณภาพผลผลิต)",4,[1]original_ver!CN418="","")</f>
        <v>4</v>
      </c>
      <c r="CP798" s="17">
        <v>1</v>
      </c>
      <c r="CQ798" s="17">
        <v>1</v>
      </c>
      <c r="CR798" s="15" cm="1">
        <f t="array" ref="CR798">_xlfn.IFS([1]original_ver!CR418="ประยุกต์",1,[1]original_ver!CR418="ไม่ประยุกต์",0,[1]original_ver!CR418="","")</f>
        <v>1</v>
      </c>
      <c r="CS798" s="15" cm="1">
        <f t="array" ref="CS798">_xlfn.IFS([1]original_ver!CS418="ประยุกต์",1,[1]original_ver!CS418="ไม่ประยุกต์",0,[1]original_ver!CS418="","")</f>
        <v>1</v>
      </c>
      <c r="CT798" s="48"/>
      <c r="CU798" s="15" cm="1">
        <f t="array" ref="CU798">_xlfn.IFS([1]original_ver!CV418="ประยุกต์",1,[1]original_ver!CV418="ไม่ประยุกต์",0,[1]original_ver!CV418="","")</f>
        <v>1</v>
      </c>
      <c r="CV798" s="48"/>
      <c r="CW798" s="15" cm="1">
        <f t="array" ref="CW798">_xlfn.IFS([1]original_ver!CY418="ประยุกต์",1,[1]original_ver!CY418="ไม่ประยุกต์",0,[1]original_ver!CY418="","")</f>
        <v>1</v>
      </c>
      <c r="CX798" s="48"/>
      <c r="CY798" s="15" cm="1">
        <f t="array" ref="CY798">_xlfn.IFS([1]original_ver!DB418="ประยุกต์",1,[1]original_ver!DB418="ไม่ประยุกต์",0,[1]original_ver!DB418="","")</f>
        <v>1</v>
      </c>
      <c r="CZ798" s="48"/>
      <c r="DA798" s="48">
        <v>0</v>
      </c>
      <c r="DB798" s="48">
        <v>0</v>
      </c>
      <c r="DC798" s="48">
        <v>0</v>
      </c>
      <c r="DD798" s="48">
        <v>0</v>
      </c>
      <c r="DE798" s="48">
        <v>0</v>
      </c>
      <c r="DF798" s="48">
        <v>0</v>
      </c>
      <c r="DG798" s="17">
        <v>1</v>
      </c>
      <c r="DH798" s="17">
        <v>1</v>
      </c>
      <c r="DI798" s="17">
        <v>3</v>
      </c>
      <c r="DJ798" s="17">
        <v>1</v>
      </c>
      <c r="DK798" s="17">
        <v>3</v>
      </c>
      <c r="DL798" s="17">
        <v>1</v>
      </c>
      <c r="DM798" s="17">
        <v>1</v>
      </c>
      <c r="DN798" s="17">
        <v>1</v>
      </c>
      <c r="DO798" s="48"/>
      <c r="DS798" s="49">
        <v>4.2</v>
      </c>
      <c r="DT798" s="49">
        <v>3.3333333333333335</v>
      </c>
      <c r="DU798" s="17">
        <v>3</v>
      </c>
      <c r="DV798" s="49">
        <v>3.4</v>
      </c>
      <c r="DW798" s="49">
        <v>3</v>
      </c>
      <c r="DX798" s="49">
        <v>3</v>
      </c>
      <c r="DY798" s="153"/>
      <c r="DZ798" s="25">
        <v>4.2</v>
      </c>
      <c r="EA798" s="25">
        <v>3.3333333333333335</v>
      </c>
      <c r="EB798" s="25">
        <v>3</v>
      </c>
      <c r="EC798" s="25">
        <v>3.4</v>
      </c>
      <c r="ED798" s="25">
        <v>3</v>
      </c>
      <c r="EE798">
        <v>3</v>
      </c>
    </row>
    <row r="799" spans="1:135" x14ac:dyDescent="0.2">
      <c r="A799">
        <v>399</v>
      </c>
      <c r="AC799" s="148">
        <f t="shared" si="66"/>
        <v>0</v>
      </c>
      <c r="AD799" s="148" t="e">
        <f t="shared" si="68"/>
        <v>#DIV/0!</v>
      </c>
      <c r="AP799" s="148">
        <f t="shared" si="69"/>
        <v>0</v>
      </c>
      <c r="AQ799" s="148" t="e">
        <f t="shared" si="67"/>
        <v>#DIV/0!</v>
      </c>
      <c r="CI799" s="148" t="e">
        <f t="shared" si="70"/>
        <v>#DIV/0!</v>
      </c>
    </row>
    <row r="800" spans="1:135" x14ac:dyDescent="0.2">
      <c r="A800">
        <v>400</v>
      </c>
      <c r="B800" s="15">
        <v>1245</v>
      </c>
      <c r="C800" s="60" t="s">
        <v>913</v>
      </c>
      <c r="D800" cm="1">
        <f t="array" ref="D800">_xlfn.IFS([1]original_ver!D419="Participant",1,[1]original_ver!D419="Non-Participant",0,[1]original_ver!D419="","")</f>
        <v>1</v>
      </c>
      <c r="E800" s="15">
        <v>3</v>
      </c>
      <c r="F800" s="17" cm="1">
        <f t="array" ref="F800">_xlfn.IFS([1]original_ver!F419="ชาย",1,[1]original_ver!F419="หญิง",0,[1]original_ver!F419="","")</f>
        <v>0</v>
      </c>
      <c r="G800" s="15">
        <v>45</v>
      </c>
      <c r="H800" s="17" cm="1">
        <f t="array" ref="H800">_xlfn.IFS([1]original_ver!H419="ไม่มีการศึกษา",0,[1]original_ver!H419="ประถมศึกษา",1,[1]original_ver!H419="มัธยมศึกษาตอนต้น",2,[1]original_ver!H419="มัธยมศึกษาตอนปลาย",3,[1]original_ver!H419="อนุปริญญา (ปวช., ปวส., ฝึกหัดครู)",4,[1]original_ver!H419="ปริญญาตรี",5,[1]original_ver!H419="สูงกว่าปริญญาตรี",6,[1]original_ver!H419="","")</f>
        <v>4</v>
      </c>
      <c r="I800" s="17" cm="1">
        <f t="array" ref="I800">_xlfn.IFS([1]original_ver!I419="โสด",1,[1]original_ver!I419="สมรส/อยู่ด้วยกัน",2,[1]original_ver!I419="หย่าร้าง/แยกกันอยู่",3,[1]original_ver!I419="หม้าย",4,[1]original_ver!I419="","")</f>
        <v>2</v>
      </c>
      <c r="J800" s="15">
        <v>5</v>
      </c>
      <c r="K800" s="15">
        <v>22</v>
      </c>
      <c r="L800" s="17" cm="1">
        <f t="array" ref="L800">_xlfn.IFS([1]original_ver!L419="ใช่",1,[1]original_ver!L419="ไม่ใช่",0,[1]original_ver!L419="","")</f>
        <v>0</v>
      </c>
      <c r="M800" s="17" cm="1">
        <f t="array" ref="M800">_xlfn.IFS([1]original_ver!M419="กู้ยืม",1,[1]original_ver!M419="ไม่กู้ยืม",0,[1]original_ver!M419="","")</f>
        <v>1</v>
      </c>
      <c r="N800" s="17">
        <f>IF($O800&gt;1, 1,0)</f>
        <v>1</v>
      </c>
      <c r="O800" s="54">
        <v>300000</v>
      </c>
      <c r="P800" s="17" cm="1">
        <f t="array" ref="P800">_xlfn.IFS([1]original_ver!O419="ใช่",1,[1]original_ver!O419="ไม่ใช่",0,[1]original_ver!O419="","")</f>
        <v>1</v>
      </c>
      <c r="Q800" s="17"/>
      <c r="R800" s="17">
        <v>1</v>
      </c>
      <c r="S800" s="17">
        <v>1</v>
      </c>
      <c r="T800" s="17">
        <v>50</v>
      </c>
      <c r="U800" s="55">
        <v>25000</v>
      </c>
      <c r="V800" s="53">
        <v>25</v>
      </c>
      <c r="W800" s="20">
        <f>$U800/$T800</f>
        <v>500</v>
      </c>
      <c r="X800" s="48"/>
      <c r="Y800" s="48"/>
      <c r="Z800" s="48"/>
      <c r="AA800" s="48"/>
      <c r="AB800" s="48"/>
      <c r="AC800" s="149">
        <f t="shared" si="66"/>
        <v>25000</v>
      </c>
      <c r="AD800" s="148">
        <f t="shared" si="68"/>
        <v>500</v>
      </c>
      <c r="AE800" s="17">
        <v>1</v>
      </c>
      <c r="AF800" s="17">
        <v>1</v>
      </c>
      <c r="AG800" s="17">
        <v>50</v>
      </c>
      <c r="AH800" s="55">
        <v>25000</v>
      </c>
      <c r="AI800" s="18">
        <v>25</v>
      </c>
      <c r="AJ800" s="27">
        <f>$AH800/$AG800</f>
        <v>500</v>
      </c>
      <c r="AK800" s="48"/>
      <c r="AL800" s="48"/>
      <c r="AM800" s="48"/>
      <c r="AN800" s="48"/>
      <c r="AO800" s="48"/>
      <c r="AP800" s="149">
        <f t="shared" si="69"/>
        <v>25000</v>
      </c>
      <c r="AQ800" s="149">
        <f t="shared" si="67"/>
        <v>500</v>
      </c>
      <c r="BE800" s="48"/>
      <c r="BO800" s="48"/>
      <c r="BP800" s="48"/>
      <c r="BQ800" s="48"/>
      <c r="CD800" s="49">
        <v>2</v>
      </c>
      <c r="CE800" s="49">
        <v>2.3333333333333335</v>
      </c>
      <c r="CF800" s="49">
        <v>1</v>
      </c>
      <c r="CG800" s="49">
        <v>1</v>
      </c>
      <c r="CH800" s="49">
        <v>3</v>
      </c>
      <c r="CI800" s="153">
        <f t="shared" si="70"/>
        <v>1.8666666666666667</v>
      </c>
      <c r="CJ800" s="17">
        <v>4</v>
      </c>
      <c r="CK800" cm="1">
        <f t="array" ref="CK800">_xlfn.IFS([1]original_ver!CH419="จากการเข้าร่วมกิจกรรมอบรม ที่จัดโดยโครงการเกษตรกรปราดเปรื่อง (Smart Farmer)",1,[1]original_ver!CH419="จากการเข้าร่วมกิจกรรมอบรม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..................................................................................................................................",2,[1]original_ver!CH419="จากการเรียนรู้ด้วยตนเองผ่านช่องทางต่าง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ๆ",3,[1]original_ver!CH419="จากการเรียนรู้ผ่านประสบการณ์ของผู้อื่น ได้แก่ เพื่อนบ้าน พี่น้อง เพื่อน และญาติ เป็นต้น",4,[1]original_ver!CH419="ไม่ได้เข้าร่วมกิจกรรมอบรมหรือเรียนรู้ใด ๆ (ข้ามไปข้อ 33)",5)</f>
        <v>2</v>
      </c>
      <c r="CL800" s="15" cm="1">
        <f t="array" ref="CL800">_xlfn.IFS([1]original_ver!CJ419="ความรู้ทางการเกษตรและการใช้เทคโนโลยีสำหรับการผลิตในฟาร์ม",1,[1]original_ver!CJ419="การวางแผนและจัดการฟาร์ม เช่น การเก็บเกี่ยว การเงิน และการวางแผนทางการตลาด",2,[1]original_ver!CJ419="การเป็นผู้ประกอบการทางการเกษตร",3,[1]original_ver!CJ419="การเพิ่มมูลค่าผลผลิต และการแปรรูปผลผลิต (รวมถึงการพัฒนาคุณภาพผลผลิต)",4,[1]original_ver!CJ419="","")</f>
        <v>4</v>
      </c>
      <c r="CM800" s="17">
        <v>2</v>
      </c>
      <c r="CN800" s="17">
        <v>1</v>
      </c>
      <c r="CO800" s="15" cm="1">
        <f t="array" ref="CO800">_xlfn.IFS([1]original_ver!CN419="ความรู้ทางการเกษตรและการใช้เทคโนโลยีสำหรับการผลิตในฟาร์ม",1,[1]original_ver!CN419="การวางแผนและจัดการฟาร์ม เช่น การเก็บเกี่ยว การเงิน และการวางแผนทางการตลาด",2,[1]original_ver!CN419="การเป็นผู้ประกอบการทางการเกษตร",3,[1]original_ver!CN419="การเพิ่มมูลค่าผลผลิต และการแปรรูปผลผลิต (รวมถึงการพัฒนาคุณภาพผลผลิต)",4,[1]original_ver!CN419="","")</f>
        <v>3</v>
      </c>
      <c r="CP800" s="17">
        <v>1</v>
      </c>
      <c r="CQ800" s="17">
        <v>1</v>
      </c>
      <c r="CR800" s="15" cm="1">
        <f t="array" ref="CR800">_xlfn.IFS([1]original_ver!CR419="ประยุกต์",1,[1]original_ver!CR419="ไม่ประยุกต์",0,[1]original_ver!CR419="","")</f>
        <v>1</v>
      </c>
      <c r="CS800" s="15" cm="1">
        <f t="array" ref="CS800">_xlfn.IFS([1]original_ver!CS419="ประยุกต์",1,[1]original_ver!CS419="ไม่ประยุกต์",0,[1]original_ver!CS419="","")</f>
        <v>1</v>
      </c>
      <c r="CT800" s="48"/>
      <c r="CU800" s="15" cm="1">
        <f t="array" ref="CU800">_xlfn.IFS([1]original_ver!CV419="ประยุกต์",1,[1]original_ver!CV419="ไม่ประยุกต์",0,[1]original_ver!CV419="","")</f>
        <v>1</v>
      </c>
      <c r="CV800" s="48"/>
      <c r="CW800" s="15" cm="1">
        <f t="array" ref="CW800">_xlfn.IFS([1]original_ver!CY419="ประยุกต์",1,[1]original_ver!CY419="ไม่ประยุกต์",0,[1]original_ver!CY419="","")</f>
        <v>1</v>
      </c>
      <c r="CX800" s="48"/>
      <c r="CY800" s="15" cm="1">
        <f t="array" ref="CY800">_xlfn.IFS([1]original_ver!DB419="ประยุกต์",1,[1]original_ver!DB419="ไม่ประยุกต์",0,[1]original_ver!DB419="","")</f>
        <v>1</v>
      </c>
      <c r="CZ800" s="48"/>
      <c r="DA800" s="48"/>
      <c r="DB800" s="48"/>
      <c r="DC800" s="48"/>
      <c r="DD800" s="48"/>
      <c r="DE800" s="48"/>
      <c r="DF800" s="48"/>
      <c r="DG800" s="17">
        <v>1</v>
      </c>
      <c r="DH800" s="17">
        <v>1</v>
      </c>
      <c r="DI800" s="17">
        <v>3</v>
      </c>
      <c r="DJ800" s="17">
        <v>1</v>
      </c>
      <c r="DK800" s="17">
        <v>3</v>
      </c>
      <c r="DL800" s="17">
        <v>1</v>
      </c>
      <c r="DM800" s="17">
        <v>1</v>
      </c>
      <c r="DN800" s="17">
        <v>1</v>
      </c>
      <c r="DO800" s="48"/>
      <c r="DS800" s="49">
        <v>5</v>
      </c>
      <c r="DT800" s="49">
        <v>4</v>
      </c>
      <c r="DU800" s="17">
        <v>4.5</v>
      </c>
      <c r="DV800" s="49">
        <v>4.4000000000000004</v>
      </c>
      <c r="DW800" s="49">
        <v>4</v>
      </c>
      <c r="DX800" s="49">
        <v>4.25</v>
      </c>
      <c r="DY800" s="153"/>
      <c r="DZ800" s="25">
        <v>5</v>
      </c>
      <c r="EA800" s="25">
        <v>4</v>
      </c>
      <c r="EB800" s="25">
        <v>4.5</v>
      </c>
      <c r="EC800" s="25">
        <v>4.4000000000000004</v>
      </c>
      <c r="ED800" s="25">
        <v>4</v>
      </c>
      <c r="EE800">
        <v>4.25</v>
      </c>
    </row>
    <row r="801" spans="1:135" x14ac:dyDescent="0.2">
      <c r="A801">
        <v>400</v>
      </c>
      <c r="AC801" s="148">
        <f t="shared" si="66"/>
        <v>0</v>
      </c>
      <c r="AD801" s="148" t="e">
        <f t="shared" si="68"/>
        <v>#DIV/0!</v>
      </c>
      <c r="AP801" s="148">
        <f t="shared" si="69"/>
        <v>0</v>
      </c>
      <c r="AQ801" s="148" t="e">
        <f t="shared" si="67"/>
        <v>#DIV/0!</v>
      </c>
      <c r="CI801" s="148" t="e">
        <f t="shared" si="70"/>
        <v>#DIV/0!</v>
      </c>
    </row>
    <row r="802" spans="1:135" x14ac:dyDescent="0.2">
      <c r="A802">
        <v>401</v>
      </c>
      <c r="B802" s="15">
        <v>1246</v>
      </c>
      <c r="C802" s="60" t="s">
        <v>914</v>
      </c>
      <c r="D802" cm="1">
        <f t="array" ref="D802">_xlfn.IFS([1]original_ver!D420="Participant",1,[1]original_ver!D420="Non-Participant",0,[1]original_ver!D420="","")</f>
        <v>1</v>
      </c>
      <c r="E802" s="15">
        <v>3</v>
      </c>
      <c r="F802" s="17" cm="1">
        <f t="array" ref="F802">_xlfn.IFS([1]original_ver!F420="ชาย",1,[1]original_ver!F420="หญิง",0,[1]original_ver!F420="","")</f>
        <v>0</v>
      </c>
      <c r="G802" s="15">
        <v>51</v>
      </c>
      <c r="H802" s="17" cm="1">
        <f t="array" ref="H802">_xlfn.IFS([1]original_ver!H420="ไม่มีการศึกษา",0,[1]original_ver!H420="ประถมศึกษา",1,[1]original_ver!H420="มัธยมศึกษาตอนต้น",2,[1]original_ver!H420="มัธยมศึกษาตอนปลาย",3,[1]original_ver!H420="อนุปริญญา (ปวช., ปวส., ฝึกหัดครู)",4,[1]original_ver!H420="ปริญญาตรี",5,[1]original_ver!H420="สูงกว่าปริญญาตรี",6,[1]original_ver!H420="","")</f>
        <v>3</v>
      </c>
      <c r="I802" s="17" cm="1">
        <f t="array" ref="I802">_xlfn.IFS([1]original_ver!I420="โสด",1,[1]original_ver!I420="สมรส/อยู่ด้วยกัน",2,[1]original_ver!I420="หย่าร้าง/แยกกันอยู่",3,[1]original_ver!I420="หม้าย",4,[1]original_ver!I420="","")</f>
        <v>2</v>
      </c>
      <c r="J802" s="15">
        <v>4</v>
      </c>
      <c r="K802" s="15">
        <v>30</v>
      </c>
      <c r="L802" s="17" cm="1">
        <f t="array" ref="L802">_xlfn.IFS([1]original_ver!L420="ใช่",1,[1]original_ver!L420="ไม่ใช่",0,[1]original_ver!L420="","")</f>
        <v>0</v>
      </c>
      <c r="M802" s="17" cm="1">
        <f t="array" ref="M802">_xlfn.IFS([1]original_ver!M420="กู้ยืม",1,[1]original_ver!M420="ไม่กู้ยืม",0,[1]original_ver!M420="","")</f>
        <v>1</v>
      </c>
      <c r="N802" s="17">
        <f>IF($O802&gt;1, 1,0)</f>
        <v>1</v>
      </c>
      <c r="O802" s="54">
        <v>60000</v>
      </c>
      <c r="P802" s="17" cm="1">
        <f t="array" ref="P802">_xlfn.IFS([1]original_ver!O420="ใช่",1,[1]original_ver!O420="ไม่ใช่",0,[1]original_ver!O420="","")</f>
        <v>1</v>
      </c>
      <c r="Q802" s="17"/>
      <c r="R802" s="17">
        <v>4</v>
      </c>
      <c r="S802" s="17">
        <v>1</v>
      </c>
      <c r="T802" s="17">
        <v>5</v>
      </c>
      <c r="U802" s="17">
        <v>15000</v>
      </c>
      <c r="V802" s="17">
        <v>3</v>
      </c>
      <c r="W802" s="22">
        <f>$U802/$T802</f>
        <v>3000</v>
      </c>
      <c r="X802" s="48"/>
      <c r="Y802" s="48"/>
      <c r="Z802" s="48"/>
      <c r="AA802" s="48"/>
      <c r="AB802" s="48"/>
      <c r="AC802" s="149">
        <f t="shared" si="66"/>
        <v>15000</v>
      </c>
      <c r="AD802" s="148">
        <f t="shared" si="68"/>
        <v>3000</v>
      </c>
      <c r="AE802" s="17">
        <v>4</v>
      </c>
      <c r="AF802" s="17">
        <v>1</v>
      </c>
      <c r="AG802" s="17">
        <v>5</v>
      </c>
      <c r="AH802" s="17">
        <v>15000</v>
      </c>
      <c r="AI802" s="17">
        <v>2.8</v>
      </c>
      <c r="AJ802" s="27">
        <f>$AH802/$AG802</f>
        <v>3000</v>
      </c>
      <c r="AK802" s="48"/>
      <c r="AL802" s="48"/>
      <c r="AM802" s="48"/>
      <c r="AN802" s="48"/>
      <c r="AO802" s="48"/>
      <c r="AP802" s="149">
        <f t="shared" si="69"/>
        <v>15000</v>
      </c>
      <c r="AQ802" s="149">
        <f t="shared" si="67"/>
        <v>3000</v>
      </c>
      <c r="BE802" s="48"/>
      <c r="BO802" s="48"/>
      <c r="BP802" s="48"/>
      <c r="BQ802" s="48"/>
      <c r="CD802" s="49">
        <v>2</v>
      </c>
      <c r="CE802" s="49">
        <v>2.3333333333333335</v>
      </c>
      <c r="CF802" s="49">
        <v>1.6666666666666667</v>
      </c>
      <c r="CG802" s="49">
        <v>1</v>
      </c>
      <c r="CH802" s="49">
        <v>1</v>
      </c>
      <c r="CI802" s="153">
        <f t="shared" si="70"/>
        <v>1.6</v>
      </c>
      <c r="CJ802" s="17">
        <v>1</v>
      </c>
      <c r="CK802" cm="1">
        <f t="array" ref="CK802">_xlfn.IFS([1]original_ver!CH420="จากการเข้าร่วมกิจกรรมอบรม ที่จัดโดยโครงการเกษตรกรปราดเปรื่อง (Smart Farmer)",1,[1]original_ver!CH420="จากการเข้าร่วมกิจกรรมอบรม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ๆ",3,[1]original_ver!CH420="จากการเรียนรู้ผ่านประสบการณ์ของผู้อื่น ได้แก่ เพื่อนบ้าน พี่น้อง เพื่อน และญาติ เป็นต้น",4,[1]original_ver!CH420="ไม่ได้เข้าร่วมกิจกรรมอบรมหรือเรียนรู้ใด ๆ (ข้ามไปข้อ 33)",5)</f>
        <v>4</v>
      </c>
      <c r="CL802" s="15" cm="1">
        <f t="array" ref="CL802">_xlfn.IFS([1]original_ver!CJ420="ความรู้ทางการเกษตรและการใช้เทคโนโลยีสำหรับการผลิตในฟาร์ม",1,[1]original_ver!CJ420="การวางแผนและจัดการฟาร์ม เช่น การเก็บเกี่ยว การเงิน และการวางแผนทางการตลาด",2,[1]original_ver!CJ420="การเป็นผู้ประกอบการทางการเกษตร",3,[1]original_ver!CJ420="การเพิ่มมูลค่าผลผลิต และการแปรรูปผลผลิต (รวมถึงการพัฒนาคุณภาพผลผลิต)",4,[1]original_ver!CJ420="","")</f>
        <v>1</v>
      </c>
      <c r="CM802" s="17">
        <v>2</v>
      </c>
      <c r="CN802" s="17">
        <v>1</v>
      </c>
      <c r="CO802" s="15" cm="1">
        <f t="array" ref="CO802">_xlfn.IFS([1]original_ver!CN420="ความรู้ทางการเกษตรและการใช้เทคโนโลยีสำหรับการผลิตในฟาร์ม",1,[1]original_ver!CN420="การวางแผนและจัดการฟาร์ม เช่น การเก็บเกี่ยว การเงิน และการวางแผนทางการตลาด",2,[1]original_ver!CN420="การเป็นผู้ประกอบการทางการเกษตร",3,[1]original_ver!CN420="การเพิ่มมูลค่าผลผลิต และการแปรรูปผลผลิต (รวมถึงการพัฒนาคุณภาพผลผลิต)",4,[1]original_ver!CN420="","")</f>
        <v>4</v>
      </c>
      <c r="CP802" s="17">
        <v>1</v>
      </c>
      <c r="CQ802" s="17">
        <v>1</v>
      </c>
      <c r="CR802" s="15" cm="1">
        <f t="array" ref="CR802">_xlfn.IFS([1]original_ver!CR420="ประยุกต์",1,[1]original_ver!CR420="ไม่ประยุกต์",0,[1]original_ver!CR420="","")</f>
        <v>1</v>
      </c>
      <c r="CS802" s="15" cm="1">
        <f t="array" ref="CS802">_xlfn.IFS([1]original_ver!CS420="ประยุกต์",1,[1]original_ver!CS420="ไม่ประยุกต์",0,[1]original_ver!CS420="","")</f>
        <v>1</v>
      </c>
      <c r="CT802" s="48"/>
      <c r="CU802" s="15" cm="1">
        <f t="array" ref="CU802">_xlfn.IFS([1]original_ver!CV420="ประยุกต์",1,[1]original_ver!CV420="ไม่ประยุกต์",0,[1]original_ver!CV420="","")</f>
        <v>1</v>
      </c>
      <c r="CV802" s="48"/>
      <c r="CW802" s="15" cm="1">
        <f t="array" ref="CW802">_xlfn.IFS([1]original_ver!CY420="ประยุกต์",1,[1]original_ver!CY420="ไม่ประยุกต์",0,[1]original_ver!CY420="","")</f>
        <v>1</v>
      </c>
      <c r="CX802" s="48"/>
      <c r="CY802" s="15" cm="1">
        <f t="array" ref="CY802">_xlfn.IFS([1]original_ver!DB420="ประยุกต์",1,[1]original_ver!DB420="ไม่ประยุกต์",0,[1]original_ver!DB420="","")</f>
        <v>1</v>
      </c>
      <c r="CZ802" s="48"/>
      <c r="DA802" s="48"/>
      <c r="DB802" s="48"/>
      <c r="DC802" s="48"/>
      <c r="DD802" s="48"/>
      <c r="DE802" s="48"/>
      <c r="DF802" s="48"/>
      <c r="DG802" s="17">
        <v>1</v>
      </c>
      <c r="DH802" s="17">
        <v>1</v>
      </c>
      <c r="DI802" s="17">
        <v>2</v>
      </c>
      <c r="DJ802" s="17">
        <v>1</v>
      </c>
      <c r="DK802" s="17">
        <v>2</v>
      </c>
      <c r="DL802" s="17">
        <v>1</v>
      </c>
      <c r="DM802" s="17">
        <v>3</v>
      </c>
      <c r="DN802" s="17">
        <v>1</v>
      </c>
      <c r="DO802" s="48"/>
      <c r="DS802" s="49">
        <v>4.2</v>
      </c>
      <c r="DT802" s="49">
        <v>4</v>
      </c>
      <c r="DU802" s="17">
        <v>4.5</v>
      </c>
      <c r="DV802" s="49">
        <v>3.8</v>
      </c>
      <c r="DW802" s="49">
        <v>3</v>
      </c>
      <c r="DX802" s="49">
        <v>4</v>
      </c>
      <c r="DY802" s="153"/>
      <c r="DZ802" s="25">
        <v>4.2</v>
      </c>
      <c r="EA802" s="25">
        <v>4</v>
      </c>
      <c r="EB802" s="25">
        <v>4.5</v>
      </c>
      <c r="EC802" s="25">
        <v>3.6</v>
      </c>
      <c r="ED802" s="25">
        <v>3</v>
      </c>
      <c r="EE802">
        <v>3.75</v>
      </c>
    </row>
    <row r="803" spans="1:135" x14ac:dyDescent="0.2">
      <c r="A803">
        <v>401</v>
      </c>
      <c r="AC803" s="148">
        <f t="shared" si="66"/>
        <v>0</v>
      </c>
      <c r="AD803" s="148" t="e">
        <f t="shared" si="68"/>
        <v>#DIV/0!</v>
      </c>
      <c r="AP803" s="148">
        <f t="shared" si="69"/>
        <v>0</v>
      </c>
      <c r="AQ803" s="148" t="e">
        <f t="shared" si="67"/>
        <v>#DIV/0!</v>
      </c>
      <c r="CI803" s="148" t="e">
        <f t="shared" si="70"/>
        <v>#DIV/0!</v>
      </c>
    </row>
    <row r="804" spans="1:135" x14ac:dyDescent="0.2">
      <c r="A804">
        <v>402</v>
      </c>
      <c r="B804" s="15">
        <v>1247</v>
      </c>
      <c r="C804" s="60" t="s">
        <v>915</v>
      </c>
      <c r="D804" cm="1">
        <f t="array" ref="D804">_xlfn.IFS([1]original_ver!D421="Participant",1,[1]original_ver!D421="Non-Participant",0,[1]original_ver!D421="","")</f>
        <v>1</v>
      </c>
      <c r="E804" s="15">
        <v>3</v>
      </c>
      <c r="F804" s="17" cm="1">
        <f t="array" ref="F804">_xlfn.IFS([1]original_ver!F421="ชาย",1,[1]original_ver!F421="หญิง",0,[1]original_ver!F421="","")</f>
        <v>1</v>
      </c>
      <c r="G804" s="15">
        <v>57</v>
      </c>
      <c r="H804" s="17" cm="1">
        <f t="array" ref="H804">_xlfn.IFS([1]original_ver!H421="ไม่มีการศึกษา",0,[1]original_ver!H421="ประถมศึกษา",1,[1]original_ver!H421="มัธยมศึกษาตอนต้น",2,[1]original_ver!H421="มัธยมศึกษาตอนปลาย",3,[1]original_ver!H421="อนุปริญญา (ปวช., ปวส., ฝึกหัดครู)",4,[1]original_ver!H421="ปริญญาตรี",5,[1]original_ver!H421="สูงกว่าปริญญาตรี",6,[1]original_ver!H421="","")</f>
        <v>3</v>
      </c>
      <c r="I804" s="17" cm="1">
        <f t="array" ref="I804">_xlfn.IFS([1]original_ver!I421="โสด",1,[1]original_ver!I421="สมรส/อยู่ด้วยกัน",2,[1]original_ver!I421="หย่าร้าง/แยกกันอยู่",3,[1]original_ver!I421="หม้าย",4,[1]original_ver!I421="","")</f>
        <v>2</v>
      </c>
      <c r="J804" s="15">
        <v>5</v>
      </c>
      <c r="K804" s="15">
        <v>27</v>
      </c>
      <c r="L804" s="17" cm="1">
        <f t="array" ref="L804">_xlfn.IFS([1]original_ver!L421="ใช่",1,[1]original_ver!L421="ไม่ใช่",0,[1]original_ver!L421="","")</f>
        <v>1</v>
      </c>
      <c r="M804" s="17" cm="1">
        <f t="array" ref="M804">_xlfn.IFS([1]original_ver!M421="กู้ยืม",1,[1]original_ver!M421="ไม่กู้ยืม",0,[1]original_ver!M421="","")</f>
        <v>1</v>
      </c>
      <c r="N804" s="17">
        <f>IF($O804&gt;1, 1,0)</f>
        <v>1</v>
      </c>
      <c r="O804" s="54">
        <v>120000</v>
      </c>
      <c r="P804" s="17" cm="1">
        <f t="array" ref="P804">_xlfn.IFS([1]original_ver!O421="ใช่",1,[1]original_ver!O421="ไม่ใช่",0,[1]original_ver!O421="","")</f>
        <v>1</v>
      </c>
      <c r="Q804" s="17"/>
      <c r="R804" s="17">
        <v>1</v>
      </c>
      <c r="S804" s="17">
        <v>1</v>
      </c>
      <c r="T804" s="17">
        <v>17</v>
      </c>
      <c r="U804" s="17">
        <v>5950</v>
      </c>
      <c r="V804" s="53">
        <v>20</v>
      </c>
      <c r="W804" s="20">
        <f>$U804/$T804</f>
        <v>350</v>
      </c>
      <c r="X804" s="17">
        <v>1</v>
      </c>
      <c r="Y804" s="17">
        <v>17</v>
      </c>
      <c r="Z804" s="17">
        <v>5950</v>
      </c>
      <c r="AA804" s="17">
        <v>20</v>
      </c>
      <c r="AB804" s="17"/>
      <c r="AC804" s="149">
        <f t="shared" si="66"/>
        <v>11900</v>
      </c>
      <c r="AD804" s="148">
        <f t="shared" si="68"/>
        <v>700</v>
      </c>
      <c r="AE804" s="17">
        <v>1</v>
      </c>
      <c r="AF804" s="17">
        <v>1</v>
      </c>
      <c r="AG804" s="17">
        <v>17</v>
      </c>
      <c r="AH804" s="17">
        <v>5950</v>
      </c>
      <c r="AI804" s="18">
        <v>20</v>
      </c>
      <c r="AJ804" s="27">
        <f>$AH804/$AG804</f>
        <v>350</v>
      </c>
      <c r="AK804" s="17">
        <v>1</v>
      </c>
      <c r="AL804" s="17">
        <v>17</v>
      </c>
      <c r="AM804" s="17">
        <v>5950</v>
      </c>
      <c r="AN804" s="17">
        <v>19</v>
      </c>
      <c r="AO804" s="17"/>
      <c r="AP804" s="149">
        <f t="shared" si="69"/>
        <v>11900</v>
      </c>
      <c r="AQ804" s="149">
        <f t="shared" si="67"/>
        <v>700</v>
      </c>
      <c r="BE804" s="48"/>
      <c r="BO804" s="17"/>
      <c r="BP804" s="17"/>
      <c r="BQ804" s="17"/>
      <c r="CD804" s="49">
        <v>2</v>
      </c>
      <c r="CE804" s="49">
        <v>2.3333333333333335</v>
      </c>
      <c r="CF804" s="49">
        <v>1</v>
      </c>
      <c r="CG804" s="49">
        <v>1</v>
      </c>
      <c r="CH804" s="49">
        <v>3</v>
      </c>
      <c r="CI804" s="153">
        <f t="shared" si="70"/>
        <v>1.8666666666666667</v>
      </c>
      <c r="CJ804" s="17">
        <v>1</v>
      </c>
      <c r="CK804" cm="1">
        <f t="array" ref="CK804">_xlfn.IFS([1]original_ver!CH421="จากการเข้าร่วมกิจกรรมอบรม ที่จัดโดยโครงการเกษตรกรปราดเปรื่อง (Smart Farmer)",1,[1]original_ver!CH421="จากการเข้าร่วมกิจกรรมอบรม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ๆ",3,[1]original_ver!CH421="จากการเรียนรู้ผ่านประสบการณ์ของผู้อื่น ได้แก่ เพื่อนบ้าน พี่น้อง เพื่อน และญาติ เป็นต้น",4,[1]original_ver!CH421="ไม่ได้เข้าร่วมกิจกรรมอบรมหรือเรียนรู้ใด ๆ (ข้ามไปข้อ 33)",5)</f>
        <v>1</v>
      </c>
      <c r="CL804" s="15" cm="1">
        <f t="array" ref="CL804">_xlfn.IFS([1]original_ver!CJ421="ความรู้ทางการเกษตรและการใช้เทคโนโลยีสำหรับการผลิตในฟาร์ม",1,[1]original_ver!CJ421="การวางแผนและจัดการฟาร์ม เช่น การเก็บเกี่ยว การเงิน และการวางแผนทางการตลาด",2,[1]original_ver!CJ421="การเป็นผู้ประกอบการทางการเกษตร",3,[1]original_ver!CJ421="การเพิ่มมูลค่าผลผลิต และการแปรรูปผลผลิต (รวมถึงการพัฒนาคุณภาพผลผลิต)",4,[1]original_ver!CJ421="","")</f>
        <v>1</v>
      </c>
      <c r="CM804" s="17">
        <v>3</v>
      </c>
      <c r="CN804" s="17">
        <v>1</v>
      </c>
      <c r="CO804" s="15" cm="1">
        <f t="array" ref="CO804">_xlfn.IFS([1]original_ver!CN421="ความรู้ทางการเกษตรและการใช้เทคโนโลยีสำหรับการผลิตในฟาร์ม",1,[1]original_ver!CN421="การวางแผนและจัดการฟาร์ม เช่น การเก็บเกี่ยว การเงิน และการวางแผนทางการตลาด",2,[1]original_ver!CN421="การเป็นผู้ประกอบการทางการเกษตร",3,[1]original_ver!CN421="การเพิ่มมูลค่าผลผลิต และการแปรรูปผลผลิต (รวมถึงการพัฒนาคุณภาพผลผลิต)",4,[1]original_ver!CN421="","")</f>
        <v>3</v>
      </c>
      <c r="CP804" s="17">
        <v>1</v>
      </c>
      <c r="CQ804" s="17">
        <v>1</v>
      </c>
      <c r="CR804" s="15" cm="1">
        <f t="array" ref="CR804">_xlfn.IFS([1]original_ver!CR421="ประยุกต์",1,[1]original_ver!CR421="ไม่ประยุกต์",0,[1]original_ver!CR421="","")</f>
        <v>1</v>
      </c>
      <c r="CS804" s="15" cm="1">
        <f t="array" ref="CS804">_xlfn.IFS([1]original_ver!CS421="ประยุกต์",1,[1]original_ver!CS421="ไม่ประยุกต์",0,[1]original_ver!CS421="","")</f>
        <v>1</v>
      </c>
      <c r="CT804" s="48"/>
      <c r="CU804" s="15" cm="1">
        <f t="array" ref="CU804">_xlfn.IFS([1]original_ver!CV421="ประยุกต์",1,[1]original_ver!CV421="ไม่ประยุกต์",0,[1]original_ver!CV421="","")</f>
        <v>1</v>
      </c>
      <c r="CV804" s="48"/>
      <c r="CW804" s="15" cm="1">
        <f t="array" ref="CW804">_xlfn.IFS([1]original_ver!CY421="ประยุกต์",1,[1]original_ver!CY421="ไม่ประยุกต์",0,[1]original_ver!CY421="","")</f>
        <v>1</v>
      </c>
      <c r="CX804" s="48"/>
      <c r="CY804" s="15" cm="1">
        <f t="array" ref="CY804">_xlfn.IFS([1]original_ver!DB421="ประยุกต์",1,[1]original_ver!DB421="ไม่ประยุกต์",0,[1]original_ver!DB421="","")</f>
        <v>1</v>
      </c>
      <c r="CZ804" s="48"/>
      <c r="DA804" s="48"/>
      <c r="DB804" s="48"/>
      <c r="DC804" s="48"/>
      <c r="DD804" s="48"/>
      <c r="DE804" s="48"/>
      <c r="DF804" s="48"/>
      <c r="DG804" s="17">
        <v>1</v>
      </c>
      <c r="DH804" s="17">
        <v>1</v>
      </c>
      <c r="DI804" s="17">
        <v>3</v>
      </c>
      <c r="DJ804" s="17">
        <v>1</v>
      </c>
      <c r="DK804" s="17">
        <v>1</v>
      </c>
      <c r="DL804" s="17">
        <v>1</v>
      </c>
      <c r="DM804" s="17">
        <v>3</v>
      </c>
      <c r="DN804" s="17">
        <v>1</v>
      </c>
      <c r="DO804" s="48"/>
      <c r="DS804" s="49">
        <v>5</v>
      </c>
      <c r="DT804" s="49">
        <v>4</v>
      </c>
      <c r="DU804" s="17">
        <v>5</v>
      </c>
      <c r="DV804" s="49">
        <v>4.2</v>
      </c>
      <c r="DW804" s="49">
        <v>4</v>
      </c>
      <c r="DX804" s="49">
        <v>3.5</v>
      </c>
      <c r="DY804" s="153"/>
      <c r="DZ804" s="25">
        <v>5</v>
      </c>
      <c r="EA804" s="25">
        <v>4</v>
      </c>
      <c r="EB804" s="25">
        <v>5</v>
      </c>
      <c r="EC804" s="25">
        <v>4.2</v>
      </c>
      <c r="ED804" s="25">
        <v>4</v>
      </c>
      <c r="EE804">
        <v>3.5</v>
      </c>
    </row>
    <row r="805" spans="1:135" x14ac:dyDescent="0.2">
      <c r="A805">
        <v>402</v>
      </c>
      <c r="AC805" s="148">
        <f t="shared" si="66"/>
        <v>0</v>
      </c>
      <c r="AD805" s="148" t="e">
        <f t="shared" si="68"/>
        <v>#DIV/0!</v>
      </c>
      <c r="AP805" s="148">
        <f t="shared" si="69"/>
        <v>0</v>
      </c>
      <c r="AQ805" s="148" t="e">
        <f t="shared" si="67"/>
        <v>#DIV/0!</v>
      </c>
      <c r="CI805" s="148" t="e">
        <f t="shared" si="70"/>
        <v>#DIV/0!</v>
      </c>
    </row>
    <row r="806" spans="1:135" x14ac:dyDescent="0.2">
      <c r="A806">
        <v>403</v>
      </c>
      <c r="B806" s="15">
        <v>1248</v>
      </c>
      <c r="C806" s="60" t="s">
        <v>916</v>
      </c>
      <c r="D806" cm="1">
        <f t="array" ref="D806">_xlfn.IFS([1]original_ver!D422="Participant",1,[1]original_ver!D422="Non-Participant",0,[1]original_ver!D422="","")</f>
        <v>1</v>
      </c>
      <c r="E806" s="15">
        <v>3</v>
      </c>
      <c r="F806" s="17" cm="1">
        <f t="array" ref="F806">_xlfn.IFS([1]original_ver!F422="ชาย",1,[1]original_ver!F422="หญิง",0,[1]original_ver!F422="","")</f>
        <v>1</v>
      </c>
      <c r="G806" s="15">
        <v>64</v>
      </c>
      <c r="H806" s="17" cm="1">
        <f t="array" ref="H806">_xlfn.IFS([1]original_ver!H422="ไม่มีการศึกษา",0,[1]original_ver!H422="ประถมศึกษา",1,[1]original_ver!H422="มัธยมศึกษาตอนต้น",2,[1]original_ver!H422="มัธยมศึกษาตอนปลาย",3,[1]original_ver!H422="อนุปริญญา (ปวช., ปวส., ฝึกหัดครู)",4,[1]original_ver!H422="ปริญญาตรี",5,[1]original_ver!H422="สูงกว่าปริญญาตรี",6,[1]original_ver!H422="","")</f>
        <v>3</v>
      </c>
      <c r="I806" s="17" cm="1">
        <f t="array" ref="I806">_xlfn.IFS([1]original_ver!I422="โสด",1,[1]original_ver!I422="สมรส/อยู่ด้วยกัน",2,[1]original_ver!I422="หย่าร้าง/แยกกันอยู่",3,[1]original_ver!I422="หม้าย",4,[1]original_ver!I422="","")</f>
        <v>2</v>
      </c>
      <c r="J806" s="15">
        <v>2</v>
      </c>
      <c r="K806" s="15">
        <v>23</v>
      </c>
      <c r="L806" s="17" cm="1">
        <f t="array" ref="L806">_xlfn.IFS([1]original_ver!L422="ใช่",1,[1]original_ver!L422="ไม่ใช่",0,[1]original_ver!L422="","")</f>
        <v>0</v>
      </c>
      <c r="M806" s="17" cm="1">
        <f t="array" ref="M806">_xlfn.IFS([1]original_ver!M422="กู้ยืม",1,[1]original_ver!M422="ไม่กู้ยืม",0,[1]original_ver!M422="","")</f>
        <v>1</v>
      </c>
      <c r="N806" s="17">
        <f>IF($O806&gt;1, 1,0)</f>
        <v>1</v>
      </c>
      <c r="O806" s="54">
        <v>100000</v>
      </c>
      <c r="P806" s="17" cm="1">
        <f t="array" ref="P806">_xlfn.IFS([1]original_ver!O422="ใช่",1,[1]original_ver!O422="ไม่ใช่",0,[1]original_ver!O422="","")</f>
        <v>1</v>
      </c>
      <c r="Q806" s="17"/>
      <c r="R806" s="17">
        <v>1</v>
      </c>
      <c r="S806" s="17">
        <v>1</v>
      </c>
      <c r="T806" s="17">
        <v>20</v>
      </c>
      <c r="U806" s="17">
        <v>7000</v>
      </c>
      <c r="V806" s="53">
        <v>18</v>
      </c>
      <c r="W806" s="20">
        <f>$U806/$T806</f>
        <v>350</v>
      </c>
      <c r="X806" s="48"/>
      <c r="Y806" s="48"/>
      <c r="Z806" s="48"/>
      <c r="AA806" s="48"/>
      <c r="AB806" s="48"/>
      <c r="AC806" s="149">
        <f t="shared" si="66"/>
        <v>7000</v>
      </c>
      <c r="AD806" s="148">
        <f t="shared" si="68"/>
        <v>350</v>
      </c>
      <c r="AE806" s="17">
        <v>1</v>
      </c>
      <c r="AF806" s="17">
        <v>1</v>
      </c>
      <c r="AG806" s="17">
        <v>20</v>
      </c>
      <c r="AH806" s="17">
        <v>6000</v>
      </c>
      <c r="AI806" s="18">
        <v>18</v>
      </c>
      <c r="AJ806" s="27">
        <f>$AH806/$AG806</f>
        <v>300</v>
      </c>
      <c r="AK806" s="48"/>
      <c r="AL806" s="48"/>
      <c r="AM806" s="48"/>
      <c r="AN806" s="48"/>
      <c r="AO806" s="48"/>
      <c r="AP806" s="149">
        <f t="shared" si="69"/>
        <v>6000</v>
      </c>
      <c r="AQ806" s="149">
        <f t="shared" si="67"/>
        <v>300</v>
      </c>
      <c r="BE806" s="48"/>
      <c r="BO806" s="48"/>
      <c r="BP806" s="48"/>
      <c r="BQ806" s="48"/>
      <c r="CD806" s="49">
        <v>2</v>
      </c>
      <c r="CE806" s="49">
        <v>2.3333333333333335</v>
      </c>
      <c r="CF806" s="49">
        <v>1.6666666666666667</v>
      </c>
      <c r="CG806" s="49">
        <v>1</v>
      </c>
      <c r="CH806" s="49">
        <v>1</v>
      </c>
      <c r="CI806" s="153">
        <f t="shared" si="70"/>
        <v>1.6</v>
      </c>
      <c r="CJ806" s="17">
        <v>1</v>
      </c>
      <c r="CK806" cm="1">
        <f t="array" ref="CK806">_xlfn.IFS([1]original_ver!CH422="จากการเข้าร่วมกิจกรรมอบรม ที่จัดโดยโครงการเกษตรกรปราดเปรื่อง (Smart Farmer)",1,[1]original_ver!CH422="จากการเข้าร่วมกิจกรรมอบรม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ๆ",3,[1]original_ver!CH422="จากการเรียนรู้ผ่านประสบการณ์ของผู้อื่น ได้แก่ เพื่อนบ้าน พี่น้อง เพื่อน และญาติ เป็นต้น",4,[1]original_ver!CH422="ไม่ได้เข้าร่วมกิจกรรมอบรมหรือเรียนรู้ใด ๆ (ข้ามไปข้อ 33)",5)</f>
        <v>4</v>
      </c>
      <c r="CL806" s="15" cm="1">
        <f t="array" ref="CL806">_xlfn.IFS([1]original_ver!CJ422="ความรู้ทางการเกษตรและการใช้เทคโนโลยีสำหรับการผลิตในฟาร์ม",1,[1]original_ver!CJ422="การวางแผนและจัดการฟาร์ม เช่น การเก็บเกี่ยว การเงิน และการวางแผนทางการตลาด",2,[1]original_ver!CJ422="การเป็นผู้ประกอบการทางการเกษตร",3,[1]original_ver!CJ422="การเพิ่มมูลค่าผลผลิต และการแปรรูปผลผลิต (รวมถึงการพัฒนาคุณภาพผลผลิต)",4,[1]original_ver!CJ422="","")</f>
        <v>2</v>
      </c>
      <c r="CM806" s="17">
        <v>3</v>
      </c>
      <c r="CN806" s="17">
        <v>1</v>
      </c>
      <c r="CO806" s="15" cm="1">
        <f t="array" ref="CO806">_xlfn.IFS([1]original_ver!CN422="ความรู้ทางการเกษตรและการใช้เทคโนโลยีสำหรับการผลิตในฟาร์ม",1,[1]original_ver!CN422="การวางแผนและจัดการฟาร์ม เช่น การเก็บเกี่ยว การเงิน และการวางแผนทางการตลาด",2,[1]original_ver!CN422="การเป็นผู้ประกอบการทางการเกษตร",3,[1]original_ver!CN422="การเพิ่มมูลค่าผลผลิต และการแปรรูปผลผลิต (รวมถึงการพัฒนาคุณภาพผลผลิต)",4,[1]original_ver!CN422="","")</f>
        <v>3</v>
      </c>
      <c r="CP806" s="17">
        <v>1</v>
      </c>
      <c r="CQ806" s="17">
        <v>1</v>
      </c>
      <c r="CR806" s="15" cm="1">
        <f t="array" ref="CR806">_xlfn.IFS([1]original_ver!CR422="ประยุกต์",1,[1]original_ver!CR422="ไม่ประยุกต์",0,[1]original_ver!CR422="","")</f>
        <v>1</v>
      </c>
      <c r="CS806" s="15" cm="1">
        <f t="array" ref="CS806">_xlfn.IFS([1]original_ver!CS422="ประยุกต์",1,[1]original_ver!CS422="ไม่ประยุกต์",0,[1]original_ver!CS422="","")</f>
        <v>1</v>
      </c>
      <c r="CT806" s="48"/>
      <c r="CU806" s="15" cm="1">
        <f t="array" ref="CU806">_xlfn.IFS([1]original_ver!CV422="ประยุกต์",1,[1]original_ver!CV422="ไม่ประยุกต์",0,[1]original_ver!CV422="","")</f>
        <v>1</v>
      </c>
      <c r="CV806" s="48"/>
      <c r="CW806" s="15" cm="1">
        <f t="array" ref="CW806">_xlfn.IFS([1]original_ver!CY422="ประยุกต์",1,[1]original_ver!CY422="ไม่ประยุกต์",0,[1]original_ver!CY422="","")</f>
        <v>1</v>
      </c>
      <c r="CX806" s="48"/>
      <c r="CY806" s="15" cm="1">
        <f t="array" ref="CY806">_xlfn.IFS([1]original_ver!DB422="ประยุกต์",1,[1]original_ver!DB422="ไม่ประยุกต์",0,[1]original_ver!DB422="","")</f>
        <v>1</v>
      </c>
      <c r="CZ806" s="48"/>
      <c r="DA806" s="48"/>
      <c r="DB806" s="48"/>
      <c r="DC806" s="48"/>
      <c r="DD806" s="48"/>
      <c r="DE806" s="48"/>
      <c r="DF806" s="48"/>
      <c r="DG806" s="48"/>
      <c r="DH806" s="48"/>
      <c r="DI806" s="17">
        <v>1</v>
      </c>
      <c r="DJ806" s="17">
        <v>1</v>
      </c>
      <c r="DK806" s="17">
        <v>2</v>
      </c>
      <c r="DL806" s="17">
        <v>1</v>
      </c>
      <c r="DM806" s="17">
        <v>2</v>
      </c>
      <c r="DN806" s="17">
        <v>1</v>
      </c>
      <c r="DO806" s="48"/>
      <c r="DS806" s="49">
        <v>4.5999999999999996</v>
      </c>
      <c r="DT806" s="49">
        <v>3.6666666666666665</v>
      </c>
      <c r="DU806" s="17">
        <v>4</v>
      </c>
      <c r="DV806" s="49">
        <v>4</v>
      </c>
      <c r="DW806" s="49">
        <v>3.6666666666666665</v>
      </c>
      <c r="DX806" s="49">
        <v>3.5</v>
      </c>
      <c r="DY806" s="153"/>
      <c r="DZ806" s="25">
        <v>4.5999999999999996</v>
      </c>
      <c r="EA806" s="25">
        <v>3.6666666666666665</v>
      </c>
      <c r="EB806" s="25">
        <v>4</v>
      </c>
      <c r="EC806" s="25">
        <v>4</v>
      </c>
      <c r="ED806" s="25">
        <v>3.6666666666666665</v>
      </c>
      <c r="EE806">
        <v>3.5</v>
      </c>
    </row>
    <row r="807" spans="1:135" x14ac:dyDescent="0.2">
      <c r="A807">
        <v>403</v>
      </c>
      <c r="AC807" s="148">
        <f t="shared" si="66"/>
        <v>0</v>
      </c>
      <c r="AD807" s="148" t="e">
        <f t="shared" si="68"/>
        <v>#DIV/0!</v>
      </c>
      <c r="AP807" s="148">
        <f t="shared" si="69"/>
        <v>0</v>
      </c>
      <c r="AQ807" s="148" t="e">
        <f t="shared" si="67"/>
        <v>#DIV/0!</v>
      </c>
      <c r="CI807" s="148" t="e">
        <f t="shared" si="70"/>
        <v>#DIV/0!</v>
      </c>
    </row>
    <row r="808" spans="1:135" x14ac:dyDescent="0.2">
      <c r="A808">
        <v>404</v>
      </c>
      <c r="B808" s="15">
        <v>2100</v>
      </c>
      <c r="C808" s="50" t="s">
        <v>917</v>
      </c>
      <c r="D808" cm="1">
        <f t="array" ref="D808">_xlfn.IFS([1]original_ver!D423="Participant",1,[1]original_ver!D423="Non-Participant",0,[1]original_ver!D423="","")</f>
        <v>1</v>
      </c>
      <c r="E808" s="15">
        <v>1</v>
      </c>
      <c r="F808" s="17" cm="1">
        <f t="array" ref="F808">_xlfn.IFS([1]original_ver!F423="ชาย",1,[1]original_ver!F423="หญิง",0,[1]original_ver!F423="","")</f>
        <v>1</v>
      </c>
      <c r="G808" s="15">
        <v>57</v>
      </c>
      <c r="H808" s="17" cm="1">
        <f t="array" ref="H808">_xlfn.IFS([1]original_ver!H423="ไม่มีการศึกษา",0,[1]original_ver!H423="ประถมศึกษา",1,[1]original_ver!H423="มัธยมศึกษาตอนต้น",2,[1]original_ver!H423="มัธยมศึกษาตอนปลาย",3,[1]original_ver!H423="อนุปริญญา (ปวช., ปวส., ฝึกหัดครู)",4,[1]original_ver!H423="ปริญญาตรี",5,[1]original_ver!H423="สูงกว่าปริญญาตรี",6,[1]original_ver!H423="","")</f>
        <v>3</v>
      </c>
      <c r="I808" s="17" cm="1">
        <f t="array" ref="I808">_xlfn.IFS([1]original_ver!I423="โสด",1,[1]original_ver!I423="สมรส/อยู่ด้วยกัน",2,[1]original_ver!I423="หย่าร้าง/แยกกันอยู่",3,[1]original_ver!I423="หม้าย",4,[1]original_ver!I423="","")</f>
        <v>2</v>
      </c>
      <c r="J808" s="15">
        <v>4</v>
      </c>
      <c r="K808" s="15">
        <v>25</v>
      </c>
      <c r="L808" s="17" cm="1">
        <f t="array" ref="L808">_xlfn.IFS([1]original_ver!L423="ใช่",1,[1]original_ver!L423="ไม่ใช่",0,[1]original_ver!L423="","")</f>
        <v>0</v>
      </c>
      <c r="M808" s="17" cm="1">
        <f t="array" ref="M808">_xlfn.IFS([1]original_ver!M423="กู้ยืม",1,[1]original_ver!M423="ไม่กู้ยืม",0,[1]original_ver!M423="","")</f>
        <v>0</v>
      </c>
      <c r="N808" s="17">
        <f>IF($O808&gt;1, 1,0)</f>
        <v>0</v>
      </c>
      <c r="O808" s="26"/>
      <c r="P808" s="17" cm="1">
        <f t="array" ref="P808">_xlfn.IFS([1]original_ver!O423="ใช่",1,[1]original_ver!O423="ไม่ใช่",0,[1]original_ver!O423="","")</f>
        <v>1</v>
      </c>
      <c r="Q808" s="17"/>
      <c r="R808" s="17">
        <v>9</v>
      </c>
      <c r="S808" s="17">
        <v>1</v>
      </c>
      <c r="T808" s="17">
        <v>0.75</v>
      </c>
      <c r="U808" s="17">
        <v>1</v>
      </c>
      <c r="V808" s="17">
        <v>80</v>
      </c>
      <c r="W808" s="22">
        <f>$U808/$T808</f>
        <v>1.3333333333333333</v>
      </c>
      <c r="X808" s="48"/>
      <c r="Y808" s="48"/>
      <c r="Z808" s="48"/>
      <c r="AA808" s="48"/>
      <c r="AB808" s="48"/>
      <c r="AC808" s="149">
        <f t="shared" si="66"/>
        <v>1</v>
      </c>
      <c r="AD808" s="148">
        <f t="shared" si="68"/>
        <v>1.3333333333333333</v>
      </c>
      <c r="AE808" s="17">
        <v>9</v>
      </c>
      <c r="AF808" s="17">
        <v>1</v>
      </c>
      <c r="AG808" s="17">
        <v>0.75</v>
      </c>
      <c r="AH808" s="17">
        <v>1</v>
      </c>
      <c r="AI808" s="17">
        <v>80</v>
      </c>
      <c r="AJ808" s="27">
        <f>$AH808/$AG808</f>
        <v>1.3333333333333333</v>
      </c>
      <c r="AK808" s="48"/>
      <c r="AL808" s="48"/>
      <c r="AM808" s="48"/>
      <c r="AN808" s="48"/>
      <c r="AO808" s="48"/>
      <c r="AP808" s="149">
        <f t="shared" si="69"/>
        <v>1</v>
      </c>
      <c r="AQ808" s="149">
        <f t="shared" si="67"/>
        <v>1.3333333333333333</v>
      </c>
      <c r="BE808" s="48"/>
      <c r="BO808" s="48"/>
      <c r="BP808" s="48"/>
      <c r="BQ808" s="48"/>
      <c r="CD808" s="49">
        <v>1</v>
      </c>
      <c r="CE808" s="49">
        <v>1</v>
      </c>
      <c r="CF808" s="49">
        <v>1</v>
      </c>
      <c r="CG808" s="49">
        <v>1</v>
      </c>
      <c r="CH808" s="49">
        <v>1</v>
      </c>
      <c r="CI808" s="153">
        <f t="shared" si="70"/>
        <v>1</v>
      </c>
      <c r="CJ808" s="17">
        <v>1</v>
      </c>
      <c r="CK808" cm="1">
        <f t="array" ref="CK808">_xlfn.IFS([1]original_ver!CH423="จากการเข้าร่วมกิจกรรมอบรม ที่จัดโดยโครงการเกษตรกรปราดเปรื่อง (Smart Farmer)",1,[1]original_ver!CH423="จากการเข้าร่วมกิจกรรมอบรม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ๆ",3,[1]original_ver!CH423="จากการเรียนรู้ผ่านประสบการณ์ของผู้อื่น ได้แก่ เพื่อนบ้าน พี่น้อง เพื่อน และญาติ เป็นต้น",4,[1]original_ver!CH423="ไม่ได้เข้าร่วมกิจกรรมอบรมหรือเรียนรู้ใด ๆ (ข้ามไปข้อ 33)",5)</f>
        <v>2</v>
      </c>
      <c r="CL808" s="15" cm="1">
        <f t="array" ref="CL808">_xlfn.IFS([1]original_ver!CJ423="ความรู้ทางการเกษตรและการใช้เทคโนโลยีสำหรับการผลิตในฟาร์ม",1,[1]original_ver!CJ423="การวางแผนและจัดการฟาร์ม เช่น การเก็บเกี่ยว การเงิน และการวางแผนทางการตลาด",2,[1]original_ver!CJ423="การเป็นผู้ประกอบการทางการเกษตร",3,[1]original_ver!CJ423="การเพิ่มมูลค่าผลผลิต และการแปรรูปผลผลิต (รวมถึงการพัฒนาคุณภาพผลผลิต)",4,[1]original_ver!CJ423="","")</f>
        <v>2</v>
      </c>
      <c r="CM808" s="17">
        <v>15</v>
      </c>
      <c r="CN808" s="17">
        <v>1</v>
      </c>
      <c r="CO808" s="15" cm="1">
        <f t="array" ref="CO808">_xlfn.IFS([1]original_ver!CN423="ความรู้ทางการเกษตรและการใช้เทคโนโลยีสำหรับการผลิตในฟาร์ม",1,[1]original_ver!CN423="การวางแผนและจัดการฟาร์ม เช่น การเก็บเกี่ยว การเงิน และการวางแผนทางการตลาด",2,[1]original_ver!CN423="การเป็นผู้ประกอบการทางการเกษตร",3,[1]original_ver!CN423="การเพิ่มมูลค่าผลผลิต และการแปรรูปผลผลิต (รวมถึงการพัฒนาคุณภาพผลผลิต)",4,[1]original_ver!CN423="","")</f>
        <v>4</v>
      </c>
      <c r="CP808" s="17">
        <v>3</v>
      </c>
      <c r="CQ808" s="17">
        <v>1</v>
      </c>
      <c r="CR808" s="15" cm="1">
        <f t="array" ref="CR808">_xlfn.IFS([1]original_ver!CR423="ประยุกต์",1,[1]original_ver!CR423="ไม่ประยุกต์",0,[1]original_ver!CR423="","")</f>
        <v>1</v>
      </c>
      <c r="CS808" s="15" cm="1">
        <f t="array" ref="CS808">_xlfn.IFS([1]original_ver!CS423="ประยุกต์",1,[1]original_ver!CS423="ไม่ประยุกต์",0,[1]original_ver!CS423="","")</f>
        <v>1</v>
      </c>
      <c r="CT808" s="48"/>
      <c r="CU808" s="15" cm="1">
        <f t="array" ref="CU808">_xlfn.IFS([1]original_ver!CV423="ประยุกต์",1,[1]original_ver!CV423="ไม่ประยุกต์",0,[1]original_ver!CV423="","")</f>
        <v>1</v>
      </c>
      <c r="CV808" s="48"/>
      <c r="CW808" s="15" cm="1">
        <f t="array" ref="CW808">_xlfn.IFS([1]original_ver!CY423="ประยุกต์",1,[1]original_ver!CY423="ไม่ประยุกต์",0,[1]original_ver!CY423="","")</f>
        <v>1</v>
      </c>
      <c r="CX808" s="48"/>
      <c r="CY808" s="15" cm="1">
        <f t="array" ref="CY808">_xlfn.IFS([1]original_ver!DB423="ประยุกต์",1,[1]original_ver!DB423="ไม่ประยุกต์",0,[1]original_ver!DB423="","")</f>
        <v>0</v>
      </c>
      <c r="CZ808" s="17">
        <v>1</v>
      </c>
      <c r="DA808" s="17"/>
      <c r="DB808" s="17"/>
      <c r="DC808" s="17"/>
      <c r="DD808" s="17"/>
      <c r="DE808" s="17"/>
      <c r="DF808" s="17"/>
      <c r="DG808" s="17">
        <v>3</v>
      </c>
      <c r="DH808" s="17">
        <v>3</v>
      </c>
      <c r="DI808" s="17">
        <v>1</v>
      </c>
      <c r="DJ808" s="17">
        <v>3</v>
      </c>
      <c r="DK808" s="17">
        <v>2</v>
      </c>
      <c r="DL808" s="17">
        <v>3</v>
      </c>
      <c r="DM808" s="48"/>
      <c r="DN808" s="48"/>
      <c r="DO808" s="48"/>
      <c r="DS808" s="49">
        <v>5</v>
      </c>
      <c r="DT808" s="49">
        <v>5</v>
      </c>
      <c r="DU808" s="17">
        <v>5</v>
      </c>
      <c r="DV808" s="49">
        <v>5</v>
      </c>
      <c r="DW808" s="49">
        <v>5</v>
      </c>
      <c r="DX808" s="49">
        <v>5</v>
      </c>
      <c r="DY808" s="153"/>
      <c r="DZ808" s="25">
        <v>5</v>
      </c>
      <c r="EA808" s="25">
        <v>5</v>
      </c>
      <c r="EB808" s="25">
        <v>5</v>
      </c>
      <c r="EC808" s="25">
        <v>5</v>
      </c>
      <c r="ED808" s="25">
        <v>5</v>
      </c>
      <c r="EE808">
        <v>5</v>
      </c>
    </row>
    <row r="809" spans="1:135" x14ac:dyDescent="0.2">
      <c r="A809">
        <v>404</v>
      </c>
      <c r="AC809" s="148">
        <f t="shared" si="66"/>
        <v>0</v>
      </c>
      <c r="AD809" s="148" t="e">
        <f t="shared" si="68"/>
        <v>#DIV/0!</v>
      </c>
      <c r="AP809" s="148">
        <f t="shared" si="69"/>
        <v>0</v>
      </c>
      <c r="AQ809" s="148" t="e">
        <f t="shared" si="67"/>
        <v>#DIV/0!</v>
      </c>
      <c r="CI809" s="148" t="e">
        <f t="shared" si="70"/>
        <v>#DIV/0!</v>
      </c>
    </row>
    <row r="810" spans="1:135" x14ac:dyDescent="0.2">
      <c r="A810">
        <v>405</v>
      </c>
      <c r="B810" s="15">
        <v>2101</v>
      </c>
      <c r="C810" s="47" t="s">
        <v>918</v>
      </c>
      <c r="D810" cm="1">
        <f t="array" ref="D810">_xlfn.IFS([1]original_ver!D424="Participant",1,[1]original_ver!D424="Non-Participant",0,[1]original_ver!D424="","")</f>
        <v>1</v>
      </c>
      <c r="E810" s="15">
        <v>1</v>
      </c>
      <c r="F810" s="17" cm="1">
        <f t="array" ref="F810">_xlfn.IFS([1]original_ver!F424="ชาย",1,[1]original_ver!F424="หญิง",0,[1]original_ver!F424="","")</f>
        <v>1</v>
      </c>
      <c r="G810" s="15">
        <v>54</v>
      </c>
      <c r="H810" s="17" cm="1">
        <f t="array" ref="H810">_xlfn.IFS([1]original_ver!H424="ไม่มีการศึกษา",0,[1]original_ver!H424="ประถมศึกษา",1,[1]original_ver!H424="มัธยมศึกษาตอนต้น",2,[1]original_ver!H424="มัธยมศึกษาตอนปลาย",3,[1]original_ver!H424="อนุปริญญา (ปวช., ปวส., ฝึกหัดครู)",4,[1]original_ver!H424="ปริญญาตรี",5,[1]original_ver!H424="สูงกว่าปริญญาตรี",6,[1]original_ver!H424="","")</f>
        <v>5</v>
      </c>
      <c r="I810" s="17" cm="1">
        <f t="array" ref="I810">_xlfn.IFS([1]original_ver!I424="โสด",1,[1]original_ver!I424="สมรส/อยู่ด้วยกัน",2,[1]original_ver!I424="หย่าร้าง/แยกกันอยู่",3,[1]original_ver!I424="หม้าย",4,[1]original_ver!I424="","")</f>
        <v>2</v>
      </c>
      <c r="J810" s="15">
        <v>5</v>
      </c>
      <c r="K810" s="15">
        <v>40</v>
      </c>
      <c r="L810" s="17" cm="1">
        <f t="array" ref="L810">_xlfn.IFS([1]original_ver!L424="ใช่",1,[1]original_ver!L424="ไม่ใช่",0,[1]original_ver!L424="","")</f>
        <v>0</v>
      </c>
      <c r="M810" s="17" cm="1">
        <f t="array" ref="M810">_xlfn.IFS([1]original_ver!M424="กู้ยืม",1,[1]original_ver!M424="ไม่กู้ยืม",0,[1]original_ver!M424="","")</f>
        <v>0</v>
      </c>
      <c r="N810" s="17">
        <f>IF($O810&gt;1, 1,0)</f>
        <v>0</v>
      </c>
      <c r="O810" s="26"/>
      <c r="P810" s="17" cm="1">
        <f t="array" ref="P810">_xlfn.IFS([1]original_ver!O424="ใช่",1,[1]original_ver!O424="ไม่ใช่",0,[1]original_ver!O424="","")</f>
        <v>1</v>
      </c>
      <c r="Q810" s="17"/>
      <c r="R810" s="17">
        <v>1</v>
      </c>
      <c r="S810" s="17">
        <v>1</v>
      </c>
      <c r="T810" s="17">
        <v>53</v>
      </c>
      <c r="U810" s="17">
        <v>52000</v>
      </c>
      <c r="V810" s="53">
        <v>22</v>
      </c>
      <c r="W810" s="20">
        <f>$U810/$T810</f>
        <v>981.13207547169816</v>
      </c>
      <c r="X810" s="17">
        <v>1</v>
      </c>
      <c r="Y810" s="17">
        <v>53</v>
      </c>
      <c r="Z810" s="17">
        <v>52000</v>
      </c>
      <c r="AA810" s="17">
        <v>22000</v>
      </c>
      <c r="AB810" s="17"/>
      <c r="AC810" s="149">
        <f>$U810+$Z810</f>
        <v>104000</v>
      </c>
      <c r="AD810" s="148">
        <f t="shared" si="68"/>
        <v>1962.2641509433963</v>
      </c>
      <c r="AE810" s="17">
        <v>1</v>
      </c>
      <c r="AF810" s="17">
        <v>1</v>
      </c>
      <c r="AG810" s="17">
        <v>53</v>
      </c>
      <c r="AH810" s="17">
        <v>55000</v>
      </c>
      <c r="AI810" s="18">
        <v>18</v>
      </c>
      <c r="AJ810" s="27">
        <f>$AH810/$AG810</f>
        <v>1037.7358490566037</v>
      </c>
      <c r="AK810" s="17">
        <v>1</v>
      </c>
      <c r="AL810" s="17">
        <v>53</v>
      </c>
      <c r="AM810" s="17">
        <v>55000</v>
      </c>
      <c r="AN810" s="17">
        <v>18000</v>
      </c>
      <c r="AO810" s="17"/>
      <c r="AP810" s="149">
        <f t="shared" si="69"/>
        <v>110000</v>
      </c>
      <c r="AQ810" s="149">
        <f t="shared" si="67"/>
        <v>2075.4716981132074</v>
      </c>
      <c r="BE810" s="48"/>
      <c r="BO810" s="17"/>
      <c r="BP810" s="17"/>
      <c r="BQ810" s="17"/>
      <c r="CD810" s="49">
        <v>1</v>
      </c>
      <c r="CE810" s="49">
        <v>1</v>
      </c>
      <c r="CF810" s="49">
        <v>1</v>
      </c>
      <c r="CG810" s="49">
        <v>1</v>
      </c>
      <c r="CH810" s="49">
        <v>1</v>
      </c>
      <c r="CI810" s="153">
        <f t="shared" si="70"/>
        <v>1</v>
      </c>
      <c r="CJ810" s="17">
        <v>1</v>
      </c>
      <c r="CK810" cm="1">
        <f t="array" ref="CK810">_xlfn.IFS([1]original_ver!CH424="จากการเข้าร่วมกิจกรรมอบรม ที่จัดโดยโครงการเกษตรกรปราดเปรื่อง (Smart Farmer)",1,[1]original_ver!CH424="จากการเข้าร่วมกิจกรรมอบรม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ๆ",3,[1]original_ver!CH424="จากการเรียนรู้ผ่านประสบการณ์ของผู้อื่น ได้แก่ เพื่อนบ้าน พี่น้อง เพื่อน และญาติ เป็นต้น",4,[1]original_ver!CH424="ไม่ได้เข้าร่วมกิจกรรมอบรมหรือเรียนรู้ใด ๆ (ข้ามไปข้อ 33)",5)</f>
        <v>2</v>
      </c>
      <c r="CL810" s="15" cm="1">
        <f t="array" ref="CL810">_xlfn.IFS([1]original_ver!CJ424="ความรู้ทางการเกษตรและการใช้เทคโนโลยีสำหรับการผลิตในฟาร์ม",1,[1]original_ver!CJ424="การวางแผนและจัดการฟาร์ม เช่น การเก็บเกี่ยว การเงิน และการวางแผนทางการตลาด",2,[1]original_ver!CJ424="การเป็นผู้ประกอบการทางการเกษตร",3,[1]original_ver!CJ424="การเพิ่มมูลค่าผลผลิต และการแปรรูปผลผลิต (รวมถึงการพัฒนาคุณภาพผลผลิต)",4,[1]original_ver!CJ424="","")</f>
        <v>1</v>
      </c>
      <c r="CM810" s="17">
        <v>15</v>
      </c>
      <c r="CN810" s="17">
        <v>1</v>
      </c>
      <c r="CO810" s="15" cm="1">
        <f t="array" ref="CO810">_xlfn.IFS([1]original_ver!CN424="ความรู้ทางการเกษตรและการใช้เทคโนโลยีสำหรับการผลิตในฟาร์ม",1,[1]original_ver!CN424="การวางแผนและจัดการฟาร์ม เช่น การเก็บเกี่ยว การเงิน และการวางแผนทางการตลาด",2,[1]original_ver!CN424="การเป็นผู้ประกอบการทางการเกษตร",3,[1]original_ver!CN424="การเพิ่มมูลค่าผลผลิต และการแปรรูปผลผลิต (รวมถึงการพัฒนาคุณภาพผลผลิต)",4,[1]original_ver!CN424="","")</f>
        <v>4</v>
      </c>
      <c r="CP810" s="17">
        <v>2</v>
      </c>
      <c r="CQ810" s="17">
        <v>1</v>
      </c>
      <c r="CR810" s="15" cm="1">
        <f t="array" ref="CR810">_xlfn.IFS([1]original_ver!CR424="ประยุกต์",1,[1]original_ver!CR424="ไม่ประยุกต์",0,[1]original_ver!CR424="","")</f>
        <v>1</v>
      </c>
      <c r="CS810" s="15" cm="1">
        <f t="array" ref="CS810">_xlfn.IFS([1]original_ver!CS424="ประยุกต์",1,[1]original_ver!CS424="ไม่ประยุกต์",0,[1]original_ver!CS424="","")</f>
        <v>1</v>
      </c>
      <c r="CT810" s="48"/>
      <c r="CU810" s="15" cm="1">
        <f t="array" ref="CU810">_xlfn.IFS([1]original_ver!CV424="ประยุกต์",1,[1]original_ver!CV424="ไม่ประยุกต์",0,[1]original_ver!CV424="","")</f>
        <v>1</v>
      </c>
      <c r="CV810" s="48"/>
      <c r="CW810" s="15" cm="1">
        <f t="array" ref="CW810">_xlfn.IFS([1]original_ver!CY424="ประยุกต์",1,[1]original_ver!CY424="ไม่ประยุกต์",0,[1]original_ver!CY424="","")</f>
        <v>1</v>
      </c>
      <c r="CX810" s="48"/>
      <c r="CY810" s="15" cm="1">
        <f t="array" ref="CY810">_xlfn.IFS([1]original_ver!DB424="ประยุกต์",1,[1]original_ver!DB424="ไม่ประยุกต์",0,[1]original_ver!DB424="","")</f>
        <v>0</v>
      </c>
      <c r="CZ810" s="17">
        <v>6</v>
      </c>
      <c r="DA810" s="17"/>
      <c r="DB810" s="17"/>
      <c r="DC810" s="17"/>
      <c r="DD810" s="17"/>
      <c r="DE810" s="17"/>
      <c r="DF810" s="17"/>
      <c r="DG810" s="17">
        <v>2</v>
      </c>
      <c r="DH810" s="17">
        <v>3</v>
      </c>
      <c r="DI810" s="17">
        <v>1</v>
      </c>
      <c r="DJ810" s="17">
        <v>3</v>
      </c>
      <c r="DK810" s="17">
        <v>3</v>
      </c>
      <c r="DL810" s="17">
        <v>3</v>
      </c>
      <c r="DM810" s="48"/>
      <c r="DN810" s="48"/>
      <c r="DO810" s="48"/>
      <c r="DS810" s="49">
        <v>4</v>
      </c>
      <c r="DT810" s="49">
        <v>3</v>
      </c>
      <c r="DU810" s="17">
        <v>3.75</v>
      </c>
      <c r="DV810" s="49">
        <v>4.5999999999999996</v>
      </c>
      <c r="DW810" s="49">
        <v>5</v>
      </c>
      <c r="DX810" s="49">
        <v>5</v>
      </c>
      <c r="DY810" s="153"/>
      <c r="DZ810" s="25">
        <v>5</v>
      </c>
      <c r="EA810" s="25">
        <v>5</v>
      </c>
      <c r="EB810" s="25">
        <v>5</v>
      </c>
      <c r="EC810" s="25">
        <v>5</v>
      </c>
      <c r="ED810" s="25">
        <v>5</v>
      </c>
      <c r="EE810">
        <v>5</v>
      </c>
    </row>
    <row r="811" spans="1:135" x14ac:dyDescent="0.2">
      <c r="A811">
        <v>405</v>
      </c>
      <c r="AC811" s="148">
        <f t="shared" ref="AC811:AC834" si="71">$U811</f>
        <v>0</v>
      </c>
      <c r="AD811" s="148" t="e">
        <f t="shared" si="68"/>
        <v>#DIV/0!</v>
      </c>
      <c r="AP811" s="148">
        <f t="shared" si="69"/>
        <v>0</v>
      </c>
      <c r="AQ811" s="148" t="e">
        <f t="shared" si="67"/>
        <v>#DIV/0!</v>
      </c>
      <c r="CI811" s="148" t="e">
        <f t="shared" si="70"/>
        <v>#DIV/0!</v>
      </c>
    </row>
    <row r="812" spans="1:135" x14ac:dyDescent="0.2">
      <c r="A812">
        <v>406</v>
      </c>
      <c r="B812" s="15">
        <v>2120</v>
      </c>
      <c r="C812" s="47" t="s">
        <v>919</v>
      </c>
      <c r="D812" cm="1">
        <f t="array" ref="D812">_xlfn.IFS([1]original_ver!D425="Participant",1,[1]original_ver!D425="Non-Participant",0,[1]original_ver!D425="","")</f>
        <v>1</v>
      </c>
      <c r="E812" s="15">
        <v>5</v>
      </c>
      <c r="F812" s="17" cm="1">
        <f t="array" ref="F812">_xlfn.IFS([1]original_ver!F425="ชาย",1,[1]original_ver!F425="หญิง",0,[1]original_ver!F425="","")</f>
        <v>1</v>
      </c>
      <c r="G812" s="15">
        <v>60</v>
      </c>
      <c r="H812" s="17" cm="1">
        <f t="array" ref="H812">_xlfn.IFS([1]original_ver!H425="ไม่มีการศึกษา",0,[1]original_ver!H425="ประถมศึกษา",1,[1]original_ver!H425="มัธยมศึกษาตอนต้น",2,[1]original_ver!H425="มัธยมศึกษาตอนปลาย",3,[1]original_ver!H425="อนุปริญญา (ปวช., ปวส., ฝึกหัดครู)",4,[1]original_ver!H425="ปริญญาตรี",5,[1]original_ver!H425="สูงกว่าปริญญาตรี",6,[1]original_ver!H425="","")</f>
        <v>1</v>
      </c>
      <c r="I812" s="17" cm="1">
        <f t="array" ref="I812">_xlfn.IFS([1]original_ver!I425="โสด",1,[1]original_ver!I425="สมรส/อยู่ด้วยกัน",2,[1]original_ver!I425="หย่าร้าง/แยกกันอยู่",3,[1]original_ver!I425="หม้าย",4,[1]original_ver!I425="","")</f>
        <v>3</v>
      </c>
      <c r="J812" s="15">
        <v>3</v>
      </c>
      <c r="K812" s="15">
        <v>40</v>
      </c>
      <c r="L812" s="17" cm="1">
        <f t="array" ref="L812">_xlfn.IFS([1]original_ver!L425="ใช่",1,[1]original_ver!L425="ไม่ใช่",0,[1]original_ver!L425="","")</f>
        <v>0</v>
      </c>
      <c r="M812" s="17" cm="1">
        <f t="array" ref="M812">_xlfn.IFS([1]original_ver!M425="กู้ยืม",1,[1]original_ver!M425="ไม่กู้ยืม",0,[1]original_ver!M425="","")</f>
        <v>1</v>
      </c>
      <c r="N812" s="17">
        <f>IF($O812&gt;1, 1,0)</f>
        <v>0</v>
      </c>
      <c r="O812" s="26"/>
      <c r="P812" s="17" cm="1">
        <f t="array" ref="P812">_xlfn.IFS([1]original_ver!O425="ใช่",1,[1]original_ver!O425="ไม่ใช่",0,[1]original_ver!O425="","")</f>
        <v>1</v>
      </c>
      <c r="Q812" s="17"/>
      <c r="R812" s="17">
        <v>1</v>
      </c>
      <c r="S812" s="17">
        <v>1</v>
      </c>
      <c r="T812" s="17">
        <v>10</v>
      </c>
      <c r="U812" s="17">
        <v>16000</v>
      </c>
      <c r="V812" s="53">
        <v>8</v>
      </c>
      <c r="W812" s="20">
        <f>$U812/$T812</f>
        <v>1600</v>
      </c>
      <c r="AC812" s="148">
        <f t="shared" si="71"/>
        <v>16000</v>
      </c>
      <c r="AD812" s="148">
        <f t="shared" si="68"/>
        <v>1600</v>
      </c>
      <c r="AE812" s="17">
        <v>1</v>
      </c>
      <c r="AF812" s="17">
        <v>1</v>
      </c>
      <c r="AG812" s="17">
        <v>10</v>
      </c>
      <c r="AH812" s="17">
        <v>13000</v>
      </c>
      <c r="AI812" s="18">
        <v>7</v>
      </c>
      <c r="AJ812" s="27">
        <f>$AH812/$AG812</f>
        <v>1300</v>
      </c>
      <c r="AK812" s="48"/>
      <c r="AL812" s="48"/>
      <c r="AM812" s="48"/>
      <c r="AN812" s="48"/>
      <c r="AO812" s="48"/>
      <c r="AP812" s="149">
        <f t="shared" si="69"/>
        <v>13000</v>
      </c>
      <c r="AQ812" s="149">
        <f t="shared" si="67"/>
        <v>1300</v>
      </c>
      <c r="BE812" s="48"/>
      <c r="BO812" s="48"/>
      <c r="BP812" s="48"/>
      <c r="BQ812" s="48"/>
      <c r="CD812" s="49">
        <v>2</v>
      </c>
      <c r="CE812" s="49">
        <v>2.3333333333333335</v>
      </c>
      <c r="CF812" s="49">
        <v>2</v>
      </c>
      <c r="CG812" s="49">
        <v>2</v>
      </c>
      <c r="CH812" s="49">
        <v>3.5</v>
      </c>
      <c r="CI812" s="153">
        <f t="shared" si="70"/>
        <v>2.3666666666666667</v>
      </c>
      <c r="CJ812" s="17">
        <v>4</v>
      </c>
      <c r="CK812" cm="1">
        <f t="array" ref="CK812">_xlfn.IFS([1]original_ver!CH425="จากการเข้าร่วมกิจกรรมอบรม ที่จัดโดยโครงการเกษตรกรปราดเปรื่อง (Smart Farmer)",1,[1]original_ver!CH425="จากการเข้าร่วมกิจกรรมอบรม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ๆ",3,[1]original_ver!CH425="จากการเรียนรู้ผ่านประสบการณ์ของผู้อื่น ได้แก่ เพื่อนบ้าน พี่น้อง เพื่อน และญาติ เป็นต้น",4,[1]original_ver!CH425="ไม่ได้เข้าร่วมกิจกรรมอบรมหรือเรียนรู้ใด ๆ (ข้ามไปข้อ 33)",5)</f>
        <v>5</v>
      </c>
      <c r="CL812" s="15" t="str" cm="1">
        <f t="array" ref="CL812">_xlfn.IFS([1]original_ver!CJ425="ความรู้ทางการเกษตรและการใช้เทคโนโลยีสำหรับการผลิตในฟาร์ม",1,[1]original_ver!CJ425="การวางแผนและจัดการฟาร์ม เช่น การเก็บเกี่ยว การเงิน และการวางแผนทางการตลาด",2,[1]original_ver!CJ425="การเป็นผู้ประกอบการทางการเกษตร",3,[1]original_ver!CJ425="การเพิ่มมูลค่าผลผลิต และการแปรรูปผลผลิต (รวมถึงการพัฒนาคุณภาพผลผลิต)",4,[1]original_ver!CJ425="","")</f>
        <v/>
      </c>
      <c r="CM812" s="48"/>
      <c r="CN812" s="48"/>
      <c r="CO812" s="15" t="str" cm="1">
        <f t="array" ref="CO812">_xlfn.IFS([1]original_ver!CN425="ความรู้ทางการเกษตรและการใช้เทคโนโลยีสำหรับการผลิตในฟาร์ม",1,[1]original_ver!CN425="การวางแผนและจัดการฟาร์ม เช่น การเก็บเกี่ยว การเงิน และการวางแผนทางการตลาด",2,[1]original_ver!CN425="การเป็นผู้ประกอบการทางการเกษตร",3,[1]original_ver!CN425="การเพิ่มมูลค่าผลผลิต และการแปรรูปผลผลิต (รวมถึงการพัฒนาคุณภาพผลผลิต)",4,[1]original_ver!CN425="","")</f>
        <v/>
      </c>
      <c r="CP812" s="48"/>
      <c r="CQ812" s="48"/>
      <c r="CR812" s="15" t="str" cm="1">
        <f t="array" ref="CR812">_xlfn.IFS([1]original_ver!CR425="ประยุกต์",1,[1]original_ver!CR425="ไม่ประยุกต์",0,[1]original_ver!CR425="","")</f>
        <v/>
      </c>
      <c r="CS812" s="15" t="str" cm="1">
        <f t="array" ref="CS812">_xlfn.IFS([1]original_ver!CS425="ประยุกต์",1,[1]original_ver!CS425="ไม่ประยุกต์",0,[1]original_ver!CS425="","")</f>
        <v/>
      </c>
      <c r="CT812" s="48"/>
      <c r="CU812" s="15" t="str" cm="1">
        <f t="array" ref="CU812">_xlfn.IFS([1]original_ver!CV425="ประยุกต์",1,[1]original_ver!CV425="ไม่ประยุกต์",0,[1]original_ver!CV425="","")</f>
        <v/>
      </c>
      <c r="CV812" s="48"/>
      <c r="CW812" s="15" t="str" cm="1">
        <f t="array" ref="CW812">_xlfn.IFS([1]original_ver!CY425="ประยุกต์",1,[1]original_ver!CY425="ไม่ประยุกต์",0,[1]original_ver!CY425="","")</f>
        <v/>
      </c>
      <c r="CX812" s="48"/>
      <c r="CY812" s="15" t="str" cm="1">
        <f t="array" ref="CY812">_xlfn.IFS([1]original_ver!DB425="ประยุกต์",1,[1]original_ver!DB425="ไม่ประยุกต์",0,[1]original_ver!DB425="","")</f>
        <v/>
      </c>
      <c r="CZ812" s="48"/>
      <c r="DA812" s="17"/>
      <c r="DB812" s="17"/>
      <c r="DC812" s="17"/>
      <c r="DD812" s="17"/>
      <c r="DE812" s="17"/>
      <c r="DF812" s="17"/>
      <c r="DG812" s="17">
        <v>2</v>
      </c>
      <c r="DH812" s="17">
        <v>1</v>
      </c>
      <c r="DI812" s="17">
        <v>1</v>
      </c>
      <c r="DJ812" s="17">
        <v>1</v>
      </c>
      <c r="DK812" s="17">
        <v>3</v>
      </c>
      <c r="DL812" s="17">
        <v>1</v>
      </c>
      <c r="DM812" s="48"/>
      <c r="DN812" s="48"/>
      <c r="DO812" s="48"/>
      <c r="DS812" s="49">
        <v>3</v>
      </c>
      <c r="DT812" s="49">
        <v>2.6666666666666665</v>
      </c>
      <c r="DU812" s="17">
        <v>2.25</v>
      </c>
      <c r="DV812" s="49">
        <v>2.2000000000000002</v>
      </c>
      <c r="DW812" s="49">
        <v>2.3333333333333335</v>
      </c>
      <c r="DX812" s="49">
        <v>2</v>
      </c>
      <c r="DY812" s="153"/>
      <c r="DZ812" s="25">
        <v>3</v>
      </c>
      <c r="EA812" s="25">
        <v>2.6666666666666665</v>
      </c>
      <c r="EB812" s="25">
        <v>2.25</v>
      </c>
      <c r="EC812" s="25">
        <v>2.2000000000000002</v>
      </c>
      <c r="ED812" s="25">
        <v>2.3333333333333335</v>
      </c>
      <c r="EE812">
        <v>2</v>
      </c>
    </row>
    <row r="813" spans="1:135" x14ac:dyDescent="0.2">
      <c r="A813">
        <v>406</v>
      </c>
      <c r="AC813" s="148">
        <f t="shared" si="71"/>
        <v>0</v>
      </c>
      <c r="AD813" s="148" t="e">
        <f t="shared" si="68"/>
        <v>#DIV/0!</v>
      </c>
      <c r="AP813" s="148">
        <f t="shared" si="69"/>
        <v>0</v>
      </c>
      <c r="AQ813" s="148" t="e">
        <f t="shared" si="67"/>
        <v>#DIV/0!</v>
      </c>
      <c r="CI813" s="148" t="e">
        <f t="shared" si="70"/>
        <v>#DIV/0!</v>
      </c>
    </row>
    <row r="814" spans="1:135" x14ac:dyDescent="0.2">
      <c r="A814">
        <v>407</v>
      </c>
      <c r="B814" s="15">
        <v>2121</v>
      </c>
      <c r="C814" s="47" t="s">
        <v>920</v>
      </c>
      <c r="D814" cm="1">
        <f t="array" ref="D814">_xlfn.IFS([1]original_ver!D426="Participant",1,[1]original_ver!D426="Non-Participant",0,[1]original_ver!D426="","")</f>
        <v>1</v>
      </c>
      <c r="E814" s="15">
        <v>5</v>
      </c>
      <c r="F814" s="17" cm="1">
        <f t="array" ref="F814">_xlfn.IFS([1]original_ver!F426="ชาย",1,[1]original_ver!F426="หญิง",0,[1]original_ver!F426="","")</f>
        <v>1</v>
      </c>
      <c r="G814" s="15">
        <v>65</v>
      </c>
      <c r="H814" s="17" cm="1">
        <f t="array" ref="H814">_xlfn.IFS([1]original_ver!H426="ไม่มีการศึกษา",0,[1]original_ver!H426="ประถมศึกษา",1,[1]original_ver!H426="มัธยมศึกษาตอนต้น",2,[1]original_ver!H426="มัธยมศึกษาตอนปลาย",3,[1]original_ver!H426="อนุปริญญา (ปวช., ปวส., ฝึกหัดครู)",4,[1]original_ver!H426="ปริญญาตรี",5,[1]original_ver!H426="สูงกว่าปริญญาตรี",6,[1]original_ver!H426="","")</f>
        <v>4</v>
      </c>
      <c r="I814" s="17" cm="1">
        <f t="array" ref="I814">_xlfn.IFS([1]original_ver!I426="โสด",1,[1]original_ver!I426="สมรส/อยู่ด้วยกัน",2,[1]original_ver!I426="หย่าร้าง/แยกกันอยู่",3,[1]original_ver!I426="หม้าย",4,[1]original_ver!I426="","")</f>
        <v>2</v>
      </c>
      <c r="J814" s="15">
        <v>4</v>
      </c>
      <c r="K814" s="15">
        <v>30</v>
      </c>
      <c r="L814" s="17" cm="1">
        <f t="array" ref="L814">_xlfn.IFS([1]original_ver!L426="ใช่",1,[1]original_ver!L426="ไม่ใช่",0,[1]original_ver!L426="","")</f>
        <v>0</v>
      </c>
      <c r="M814" s="17" cm="1">
        <f t="array" ref="M814">_xlfn.IFS([1]original_ver!M426="กู้ยืม",1,[1]original_ver!M426="ไม่กู้ยืม",0,[1]original_ver!M426="","")</f>
        <v>0</v>
      </c>
      <c r="N814" s="17">
        <f>IF($O814&gt;1, 1,0)</f>
        <v>1</v>
      </c>
      <c r="O814" s="23">
        <v>480000</v>
      </c>
      <c r="P814" s="17" cm="1">
        <f t="array" ref="P814">_xlfn.IFS([1]original_ver!O426="ใช่",1,[1]original_ver!O426="ไม่ใช่",0,[1]original_ver!O426="","")</f>
        <v>1</v>
      </c>
      <c r="Q814" s="17"/>
      <c r="R814" s="17">
        <v>4</v>
      </c>
      <c r="S814" s="17">
        <v>1</v>
      </c>
      <c r="T814" s="17">
        <v>1</v>
      </c>
      <c r="U814" s="17">
        <v>3000</v>
      </c>
      <c r="V814" s="17">
        <v>2</v>
      </c>
      <c r="W814" s="22">
        <f>$U814/$T814</f>
        <v>3000</v>
      </c>
      <c r="AC814" s="148">
        <f t="shared" si="71"/>
        <v>3000</v>
      </c>
      <c r="AD814" s="148">
        <f t="shared" si="68"/>
        <v>3000</v>
      </c>
      <c r="AE814" s="17">
        <v>4</v>
      </c>
      <c r="AF814" s="17">
        <v>1</v>
      </c>
      <c r="AG814" s="17">
        <v>1</v>
      </c>
      <c r="AH814" s="17">
        <v>2600</v>
      </c>
      <c r="AI814" s="17">
        <v>2</v>
      </c>
      <c r="AJ814" s="27">
        <f>$AH814/$AG814</f>
        <v>2600</v>
      </c>
      <c r="AK814" s="48"/>
      <c r="AL814" s="48"/>
      <c r="AM814" s="48"/>
      <c r="AN814" s="48"/>
      <c r="AO814" s="48"/>
      <c r="AP814" s="149">
        <f t="shared" si="69"/>
        <v>2600</v>
      </c>
      <c r="AQ814" s="149">
        <f t="shared" si="67"/>
        <v>2600</v>
      </c>
      <c r="BE814" s="48"/>
      <c r="BO814" s="48"/>
      <c r="BP814" s="48"/>
      <c r="BQ814" s="48"/>
      <c r="CD814" s="49">
        <v>1.75</v>
      </c>
      <c r="CE814" s="49">
        <v>1</v>
      </c>
      <c r="CF814" s="49">
        <v>1</v>
      </c>
      <c r="CG814" s="49">
        <v>1</v>
      </c>
      <c r="CH814" s="49">
        <v>1</v>
      </c>
      <c r="CI814" s="153">
        <f t="shared" si="70"/>
        <v>1.1499999999999999</v>
      </c>
      <c r="CJ814" s="17">
        <v>1</v>
      </c>
      <c r="CK814" cm="1">
        <f t="array" ref="CK814">_xlfn.IFS([1]original_ver!CH426="จากการเข้าร่วมกิจกรรมอบรม ที่จัดโดยโครงการเกษตรกรปราดเปรื่อง (Smart Farmer)",1,[1]original_ver!CH426="จากการเข้าร่วมกิจกรรมอบรม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..................................................................................................................................",2,[1]original_ver!CH426="จากการเรียนรู้ด้วยตนเองผ่านช่องทางต่าง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ๆ",3,[1]original_ver!CH426="จากการเรียนรู้ผ่านประสบการณ์ของผู้อื่น ได้แก่ เพื่อนบ้าน พี่น้อง เพื่อน และญาติ เป็นต้น",4,[1]original_ver!CH426="ไม่ได้เข้าร่วมกิจกรรมอบรมหรือเรียนรู้ใด ๆ (ข้ามไปข้อ 33)",5)</f>
        <v>5</v>
      </c>
      <c r="CL814" s="15" t="str" cm="1">
        <f t="array" ref="CL814">_xlfn.IFS([1]original_ver!CJ426="ความรู้ทางการเกษตรและการใช้เทคโนโลยีสำหรับการผลิตในฟาร์ม",1,[1]original_ver!CJ426="การวางแผนและจัดการฟาร์ม เช่น การเก็บเกี่ยว การเงิน และการวางแผนทางการตลาด",2,[1]original_ver!CJ426="การเป็นผู้ประกอบการทางการเกษตร",3,[1]original_ver!CJ426="การเพิ่มมูลค่าผลผลิต และการแปรรูปผลผลิต (รวมถึงการพัฒนาคุณภาพผลผลิต)",4,[1]original_ver!CJ426="","")</f>
        <v/>
      </c>
      <c r="CM814" s="48"/>
      <c r="CN814" s="48"/>
      <c r="CO814" s="15" t="str" cm="1">
        <f t="array" ref="CO814">_xlfn.IFS([1]original_ver!CN426="ความรู้ทางการเกษตรและการใช้เทคโนโลยีสำหรับการผลิตในฟาร์ม",1,[1]original_ver!CN426="การวางแผนและจัดการฟาร์ม เช่น การเก็บเกี่ยว การเงิน และการวางแผนทางการตลาด",2,[1]original_ver!CN426="การเป็นผู้ประกอบการทางการเกษตร",3,[1]original_ver!CN426="การเพิ่มมูลค่าผลผลิต และการแปรรูปผลผลิต (รวมถึงการพัฒนาคุณภาพผลผลิต)",4,[1]original_ver!CN426="","")</f>
        <v/>
      </c>
      <c r="CP814" s="48"/>
      <c r="CQ814" s="48"/>
      <c r="CR814" s="15" t="str" cm="1">
        <f t="array" ref="CR814">_xlfn.IFS([1]original_ver!CR426="ประยุกต์",1,[1]original_ver!CR426="ไม่ประยุกต์",0,[1]original_ver!CR426="","")</f>
        <v/>
      </c>
      <c r="CS814" s="15" t="str" cm="1">
        <f t="array" ref="CS814">_xlfn.IFS([1]original_ver!CS426="ประยุกต์",1,[1]original_ver!CS426="ไม่ประยุกต์",0,[1]original_ver!CS426="","")</f>
        <v/>
      </c>
      <c r="CT814" s="48"/>
      <c r="CU814" s="15" t="str" cm="1">
        <f t="array" ref="CU814">_xlfn.IFS([1]original_ver!CV426="ประยุกต์",1,[1]original_ver!CV426="ไม่ประยุกต์",0,[1]original_ver!CV426="","")</f>
        <v/>
      </c>
      <c r="CV814" s="48"/>
      <c r="CW814" s="15" t="str" cm="1">
        <f t="array" ref="CW814">_xlfn.IFS([1]original_ver!CY426="ประยุกต์",1,[1]original_ver!CY426="ไม่ประยุกต์",0,[1]original_ver!CY426="","")</f>
        <v/>
      </c>
      <c r="CX814" s="48"/>
      <c r="CY814" s="15" t="str" cm="1">
        <f t="array" ref="CY814">_xlfn.IFS([1]original_ver!DB426="ประยุกต์",1,[1]original_ver!DB426="ไม่ประยุกต์",0,[1]original_ver!DB426="","")</f>
        <v/>
      </c>
      <c r="CZ814" s="48"/>
      <c r="DA814" s="17"/>
      <c r="DB814" s="17"/>
      <c r="DC814" s="17"/>
      <c r="DD814" s="17"/>
      <c r="DE814" s="17"/>
      <c r="DF814" s="17"/>
      <c r="DG814" s="17">
        <v>3</v>
      </c>
      <c r="DH814" s="17">
        <v>3</v>
      </c>
      <c r="DI814" s="17">
        <v>2</v>
      </c>
      <c r="DJ814" s="17">
        <v>3</v>
      </c>
      <c r="DK814" s="17">
        <v>1</v>
      </c>
      <c r="DL814" s="17">
        <v>3</v>
      </c>
      <c r="DM814" s="48"/>
      <c r="DN814" s="48"/>
      <c r="DO814" s="48"/>
      <c r="DS814" s="49">
        <v>4.2</v>
      </c>
      <c r="DT814" s="49">
        <v>4</v>
      </c>
      <c r="DU814" s="17">
        <v>4.25</v>
      </c>
      <c r="DV814" s="49">
        <v>4</v>
      </c>
      <c r="DW814" s="49">
        <v>4</v>
      </c>
      <c r="DX814" s="49">
        <v>5</v>
      </c>
      <c r="DY814" s="153"/>
      <c r="DZ814" s="25">
        <v>4.2</v>
      </c>
      <c r="EA814" s="25">
        <v>4</v>
      </c>
      <c r="EB814" s="25">
        <v>4.25</v>
      </c>
      <c r="EC814" s="25">
        <v>4</v>
      </c>
      <c r="ED814" s="25">
        <v>4</v>
      </c>
      <c r="EE814">
        <v>5</v>
      </c>
    </row>
    <row r="815" spans="1:135" x14ac:dyDescent="0.2">
      <c r="A815">
        <v>407</v>
      </c>
      <c r="AC815" s="148">
        <f t="shared" si="71"/>
        <v>0</v>
      </c>
      <c r="AD815" s="148" t="e">
        <f t="shared" si="68"/>
        <v>#DIV/0!</v>
      </c>
      <c r="AP815" s="148">
        <f t="shared" si="69"/>
        <v>0</v>
      </c>
      <c r="AQ815" s="148" t="e">
        <f t="shared" si="67"/>
        <v>#DIV/0!</v>
      </c>
      <c r="CI815" s="148" t="e">
        <f t="shared" si="70"/>
        <v>#DIV/0!</v>
      </c>
    </row>
    <row r="816" spans="1:135" x14ac:dyDescent="0.2">
      <c r="A816">
        <v>408</v>
      </c>
      <c r="B816" s="15">
        <v>2122</v>
      </c>
      <c r="C816" s="50" t="s">
        <v>921</v>
      </c>
      <c r="D816" cm="1">
        <f t="array" ref="D816">_xlfn.IFS([1]original_ver!D427="Participant",1,[1]original_ver!D427="Non-Participant",0,[1]original_ver!D427="","")</f>
        <v>1</v>
      </c>
      <c r="E816" s="15">
        <v>5</v>
      </c>
      <c r="F816" s="17" cm="1">
        <f t="array" ref="F816">_xlfn.IFS([1]original_ver!F427="ชาย",1,[1]original_ver!F427="หญิง",0,[1]original_ver!F427="","")</f>
        <v>0</v>
      </c>
      <c r="G816" s="15">
        <v>56</v>
      </c>
      <c r="H816" s="17" cm="1">
        <f t="array" ref="H816">_xlfn.IFS([1]original_ver!H427="ไม่มีการศึกษา",0,[1]original_ver!H427="ประถมศึกษา",1,[1]original_ver!H427="มัธยมศึกษาตอนต้น",2,[1]original_ver!H427="มัธยมศึกษาตอนปลาย",3,[1]original_ver!H427="อนุปริญญา (ปวช., ปวส., ฝึกหัดครู)",4,[1]original_ver!H427="ปริญญาตรี",5,[1]original_ver!H427="สูงกว่าปริญญาตรี",6,[1]original_ver!H427="","")</f>
        <v>1</v>
      </c>
      <c r="I816" s="17" cm="1">
        <f t="array" ref="I816">_xlfn.IFS([1]original_ver!I427="โสด",1,[1]original_ver!I427="สมรส/อยู่ด้วยกัน",2,[1]original_ver!I427="หย่าร้าง/แยกกันอยู่",3,[1]original_ver!I427="หม้าย",4,[1]original_ver!I427="","")</f>
        <v>2</v>
      </c>
      <c r="J816" s="15">
        <v>5</v>
      </c>
      <c r="K816" s="15">
        <v>20</v>
      </c>
      <c r="L816" s="17" cm="1">
        <f t="array" ref="L816">_xlfn.IFS([1]original_ver!L427="ใช่",1,[1]original_ver!L427="ไม่ใช่",0,[1]original_ver!L427="","")</f>
        <v>0</v>
      </c>
      <c r="M816" s="17" cm="1">
        <f t="array" ref="M816">_xlfn.IFS([1]original_ver!M427="กู้ยืม",1,[1]original_ver!M427="ไม่กู้ยืม",0,[1]original_ver!M427="","")</f>
        <v>1</v>
      </c>
      <c r="N816" s="17">
        <f>IF($O816&gt;1, 1,0)</f>
        <v>1</v>
      </c>
      <c r="O816" s="23">
        <v>480000</v>
      </c>
      <c r="P816" s="17" cm="1">
        <f t="array" ref="P816">_xlfn.IFS([1]original_ver!O427="ใช่",1,[1]original_ver!O427="ไม่ใช่",0,[1]original_ver!O427="","")</f>
        <v>1</v>
      </c>
      <c r="Q816" s="17"/>
      <c r="R816" s="17">
        <v>2</v>
      </c>
      <c r="S816" s="17">
        <v>1</v>
      </c>
      <c r="T816" s="17">
        <v>30</v>
      </c>
      <c r="U816" s="17">
        <v>5000</v>
      </c>
      <c r="V816" s="17">
        <v>6</v>
      </c>
      <c r="W816" s="22">
        <f>$U816/$T816</f>
        <v>166.66666666666666</v>
      </c>
      <c r="AC816" s="148">
        <f t="shared" si="71"/>
        <v>5000</v>
      </c>
      <c r="AD816" s="148">
        <f t="shared" si="68"/>
        <v>166.66666666666666</v>
      </c>
      <c r="AE816" s="17">
        <v>2</v>
      </c>
      <c r="AF816" s="17">
        <v>1</v>
      </c>
      <c r="AG816" s="17">
        <v>30</v>
      </c>
      <c r="AH816" s="17">
        <v>5000</v>
      </c>
      <c r="AI816" s="17">
        <v>6</v>
      </c>
      <c r="AJ816" s="27">
        <f>$AH816/$AG816</f>
        <v>166.66666666666666</v>
      </c>
      <c r="AK816" s="48"/>
      <c r="AL816" s="48"/>
      <c r="AM816" s="48"/>
      <c r="AN816" s="48"/>
      <c r="AO816" s="48"/>
      <c r="AP816" s="149">
        <f t="shared" si="69"/>
        <v>5000</v>
      </c>
      <c r="AQ816" s="149">
        <f t="shared" si="67"/>
        <v>166.66666666666666</v>
      </c>
      <c r="BE816" s="48"/>
      <c r="BO816" s="48"/>
      <c r="BP816" s="48"/>
      <c r="BQ816" s="48"/>
      <c r="CD816" s="49">
        <v>3.75</v>
      </c>
      <c r="CE816" s="49">
        <v>3</v>
      </c>
      <c r="CF816" s="49">
        <v>2.6666666666666665</v>
      </c>
      <c r="CG816" s="49">
        <v>3</v>
      </c>
      <c r="CH816" s="49">
        <v>3</v>
      </c>
      <c r="CI816" s="153">
        <f t="shared" si="70"/>
        <v>3.083333333333333</v>
      </c>
      <c r="CJ816" s="17">
        <v>3</v>
      </c>
      <c r="CK816" cm="1">
        <f t="array" ref="CK816">_xlfn.IFS([1]original_ver!CH427="จากการเข้าร่วมกิจกรรมอบรม ที่จัดโดยโครงการเกษตรกรปราดเปรื่อง (Smart Farmer)",1,[1]original_ver!CH427="จากการเข้าร่วมกิจกรรมอบรม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..................................................................................................................................",2,[1]original_ver!CH427="จากการเรียนรู้ด้วยตนเองผ่านช่องทางต่าง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ๆ",3,[1]original_ver!CH427="จากการเรียนรู้ผ่านประสบการณ์ของผู้อื่น ได้แก่ เพื่อนบ้าน พี่น้อง เพื่อน และญาติ เป็นต้น",4,[1]original_ver!CH427="ไม่ได้เข้าร่วมกิจกรรมอบรมหรือเรียนรู้ใด ๆ (ข้ามไปข้อ 33)",5)</f>
        <v>5</v>
      </c>
      <c r="CL816" s="15" t="str" cm="1">
        <f t="array" ref="CL816">_xlfn.IFS([1]original_ver!CJ427="ความรู้ทางการเกษตรและการใช้เทคโนโลยีสำหรับการผลิตในฟาร์ม",1,[1]original_ver!CJ427="การวางแผนและจัดการฟาร์ม เช่น การเก็บเกี่ยว การเงิน และการวางแผนทางการตลาด",2,[1]original_ver!CJ427="การเป็นผู้ประกอบการทางการเกษตร",3,[1]original_ver!CJ427="การเพิ่มมูลค่าผลผลิต และการแปรรูปผลผลิต (รวมถึงการพัฒนาคุณภาพผลผลิต)",4,[1]original_ver!CJ427="","")</f>
        <v/>
      </c>
      <c r="CM816" s="48"/>
      <c r="CN816" s="48"/>
      <c r="CO816" s="15" t="str" cm="1">
        <f t="array" ref="CO816">_xlfn.IFS([1]original_ver!CN427="ความรู้ทางการเกษตรและการใช้เทคโนโลยีสำหรับการผลิตในฟาร์ม",1,[1]original_ver!CN427="การวางแผนและจัดการฟาร์ม เช่น การเก็บเกี่ยว การเงิน และการวางแผนทางการตลาด",2,[1]original_ver!CN427="การเป็นผู้ประกอบการทางการเกษตร",3,[1]original_ver!CN427="การเพิ่มมูลค่าผลผลิต และการแปรรูปผลผลิต (รวมถึงการพัฒนาคุณภาพผลผลิต)",4,[1]original_ver!CN427="","")</f>
        <v/>
      </c>
      <c r="CP816" s="48"/>
      <c r="CQ816" s="48"/>
      <c r="CR816" s="15" t="str" cm="1">
        <f t="array" ref="CR816">_xlfn.IFS([1]original_ver!CR427="ประยุกต์",1,[1]original_ver!CR427="ไม่ประยุกต์",0,[1]original_ver!CR427="","")</f>
        <v/>
      </c>
      <c r="CS816" s="15" t="str" cm="1">
        <f t="array" ref="CS816">_xlfn.IFS([1]original_ver!CS427="ประยุกต์",1,[1]original_ver!CS427="ไม่ประยุกต์",0,[1]original_ver!CS427="","")</f>
        <v/>
      </c>
      <c r="CT816" s="48"/>
      <c r="CU816" s="15" t="str" cm="1">
        <f t="array" ref="CU816">_xlfn.IFS([1]original_ver!CV427="ประยุกต์",1,[1]original_ver!CV427="ไม่ประยุกต์",0,[1]original_ver!CV427="","")</f>
        <v/>
      </c>
      <c r="CV816" s="48"/>
      <c r="CW816" s="15" t="str" cm="1">
        <f t="array" ref="CW816">_xlfn.IFS([1]original_ver!CY427="ประยุกต์",1,[1]original_ver!CY427="ไม่ประยุกต์",0,[1]original_ver!CY427="","")</f>
        <v/>
      </c>
      <c r="CX816" s="48"/>
      <c r="CY816" s="15" t="str" cm="1">
        <f t="array" ref="CY816">_xlfn.IFS([1]original_ver!DB427="ประยุกต์",1,[1]original_ver!DB427="ไม่ประยุกต์",0,[1]original_ver!DB427="","")</f>
        <v/>
      </c>
      <c r="CZ816" s="48"/>
      <c r="DA816" s="17"/>
      <c r="DB816" s="17"/>
      <c r="DC816" s="17"/>
      <c r="DD816" s="17"/>
      <c r="DE816" s="17"/>
      <c r="DF816" s="17"/>
      <c r="DG816" s="17">
        <v>2</v>
      </c>
      <c r="DH816" s="17">
        <v>3</v>
      </c>
      <c r="DI816" s="48"/>
      <c r="DJ816" s="48"/>
      <c r="DK816" s="17">
        <v>3</v>
      </c>
      <c r="DL816" s="17">
        <v>4</v>
      </c>
      <c r="DM816" s="17">
        <v>1</v>
      </c>
      <c r="DN816" s="17">
        <v>1</v>
      </c>
      <c r="DO816" s="48"/>
      <c r="DS816" s="49">
        <v>4</v>
      </c>
      <c r="DT816" s="49">
        <v>3.3333333333333335</v>
      </c>
      <c r="DU816" s="17">
        <v>3.5</v>
      </c>
      <c r="DV816" s="49">
        <v>3.4</v>
      </c>
      <c r="DW816" s="49">
        <v>2</v>
      </c>
      <c r="DX816" s="49">
        <v>3</v>
      </c>
      <c r="DY816" s="153"/>
      <c r="DZ816" s="25">
        <v>4.2</v>
      </c>
      <c r="EA816" s="25">
        <v>4.333333333333333</v>
      </c>
      <c r="EB816" s="25">
        <v>4.5</v>
      </c>
      <c r="EC816" s="25">
        <v>4.4000000000000004</v>
      </c>
      <c r="ED816" s="25">
        <v>2.3333333333333335</v>
      </c>
      <c r="EE816">
        <v>3</v>
      </c>
    </row>
    <row r="817" spans="1:135" x14ac:dyDescent="0.2">
      <c r="A817">
        <v>408</v>
      </c>
      <c r="AC817" s="148">
        <f t="shared" si="71"/>
        <v>0</v>
      </c>
      <c r="AD817" s="148" t="e">
        <f t="shared" si="68"/>
        <v>#DIV/0!</v>
      </c>
      <c r="AP817" s="148">
        <f t="shared" si="69"/>
        <v>0</v>
      </c>
      <c r="AQ817" s="148" t="e">
        <f t="shared" si="67"/>
        <v>#DIV/0!</v>
      </c>
      <c r="CI817" s="148" t="e">
        <f t="shared" si="70"/>
        <v>#DIV/0!</v>
      </c>
    </row>
    <row r="818" spans="1:135" x14ac:dyDescent="0.2">
      <c r="A818">
        <v>409</v>
      </c>
      <c r="B818" s="15">
        <v>2123</v>
      </c>
      <c r="C818" s="47" t="s">
        <v>922</v>
      </c>
      <c r="D818" cm="1">
        <f t="array" ref="D818">_xlfn.IFS([1]original_ver!D428="Participant",1,[1]original_ver!D428="Non-Participant",0,[1]original_ver!D428="","")</f>
        <v>1</v>
      </c>
      <c r="E818" s="15">
        <v>5</v>
      </c>
      <c r="F818" s="17" cm="1">
        <f t="array" ref="F818">_xlfn.IFS([1]original_ver!F428="ชาย",1,[1]original_ver!F428="หญิง",0,[1]original_ver!F428="","")</f>
        <v>1</v>
      </c>
      <c r="G818" s="15">
        <v>65</v>
      </c>
      <c r="H818" s="17" cm="1">
        <f t="array" ref="H818">_xlfn.IFS([1]original_ver!H428="ไม่มีการศึกษา",0,[1]original_ver!H428="ประถมศึกษา",1,[1]original_ver!H428="มัธยมศึกษาตอนต้น",2,[1]original_ver!H428="มัธยมศึกษาตอนปลาย",3,[1]original_ver!H428="อนุปริญญา (ปวช., ปวส., ฝึกหัดครู)",4,[1]original_ver!H428="ปริญญาตรี",5,[1]original_ver!H428="สูงกว่าปริญญาตรี",6,[1]original_ver!H428="","")</f>
        <v>4</v>
      </c>
      <c r="I818" s="17" cm="1">
        <f t="array" ref="I818">_xlfn.IFS([1]original_ver!I428="โสด",1,[1]original_ver!I428="สมรส/อยู่ด้วยกัน",2,[1]original_ver!I428="หย่าร้าง/แยกกันอยู่",3,[1]original_ver!I428="หม้าย",4,[1]original_ver!I428="","")</f>
        <v>2</v>
      </c>
      <c r="J818" s="15">
        <v>4</v>
      </c>
      <c r="K818" s="15">
        <v>30</v>
      </c>
      <c r="L818" s="17" cm="1">
        <f t="array" ref="L818">_xlfn.IFS([1]original_ver!L428="ใช่",1,[1]original_ver!L428="ไม่ใช่",0,[1]original_ver!L428="","")</f>
        <v>0</v>
      </c>
      <c r="M818" s="17" cm="1">
        <f t="array" ref="M818">_xlfn.IFS([1]original_ver!M428="กู้ยืม",1,[1]original_ver!M428="ไม่กู้ยืม",0,[1]original_ver!M428="","")</f>
        <v>0</v>
      </c>
      <c r="N818" s="17">
        <f>IF($O818&gt;1, 1,0)</f>
        <v>0</v>
      </c>
      <c r="O818" s="26"/>
      <c r="P818" s="17" cm="1">
        <f t="array" ref="P818">_xlfn.IFS([1]original_ver!O428="ใช่",1,[1]original_ver!O428="ไม่ใช่",0,[1]original_ver!O428="","")</f>
        <v>1</v>
      </c>
      <c r="Q818" s="17"/>
      <c r="R818" s="17">
        <v>1</v>
      </c>
      <c r="S818" s="17">
        <v>1</v>
      </c>
      <c r="T818" s="17">
        <v>16</v>
      </c>
      <c r="U818" s="17">
        <v>2000</v>
      </c>
      <c r="V818" s="53">
        <v>9</v>
      </c>
      <c r="W818" s="20">
        <f>$U818/$T818</f>
        <v>125</v>
      </c>
      <c r="AC818" s="148">
        <f t="shared" si="71"/>
        <v>2000</v>
      </c>
      <c r="AD818" s="148">
        <f t="shared" si="68"/>
        <v>125</v>
      </c>
      <c r="AE818" s="17">
        <v>1</v>
      </c>
      <c r="AF818" s="17">
        <v>1</v>
      </c>
      <c r="AG818" s="17">
        <v>16</v>
      </c>
      <c r="AH818" s="17">
        <v>2000</v>
      </c>
      <c r="AI818" s="18">
        <v>9</v>
      </c>
      <c r="AJ818" s="27">
        <f>$AH818/$AG818</f>
        <v>125</v>
      </c>
      <c r="AK818" s="48"/>
      <c r="AL818" s="48"/>
      <c r="AM818" s="48"/>
      <c r="AN818" s="48"/>
      <c r="AO818" s="48"/>
      <c r="AP818" s="149">
        <f t="shared" si="69"/>
        <v>2000</v>
      </c>
      <c r="AQ818" s="149">
        <f t="shared" si="67"/>
        <v>125</v>
      </c>
      <c r="BE818" s="48"/>
      <c r="BO818" s="48"/>
      <c r="BP818" s="48"/>
      <c r="BQ818" s="48"/>
      <c r="CD818" s="49">
        <v>1</v>
      </c>
      <c r="CE818" s="49">
        <v>1</v>
      </c>
      <c r="CF818" s="49">
        <v>1</v>
      </c>
      <c r="CG818" s="49">
        <v>1</v>
      </c>
      <c r="CH818" s="49">
        <v>5</v>
      </c>
      <c r="CI818" s="153">
        <f t="shared" si="70"/>
        <v>1.8</v>
      </c>
      <c r="CJ818" s="17">
        <v>4</v>
      </c>
      <c r="CK818" cm="1">
        <f t="array" ref="CK818">_xlfn.IFS([1]original_ver!CH428="จากการเข้าร่วมกิจกรรมอบรม ที่จัดโดยโครงการเกษตรกรปราดเปรื่อง (Smart Farmer)",1,[1]original_ver!CH428="จากการเข้าร่วมกิจกรรมอบรม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..................................................................................................................................",2,[1]original_ver!CH428="จากการเรียนรู้ด้วยตนเองผ่านช่องทางต่าง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ๆ",3,[1]original_ver!CH428="จากการเรียนรู้ผ่านประสบการณ์ของผู้อื่น ได้แก่ เพื่อนบ้าน พี่น้อง เพื่อน และญาติ เป็นต้น",4,[1]original_ver!CH428="ไม่ได้เข้าร่วมกิจกรรมอบรมหรือเรียนรู้ใด ๆ (ข้ามไปข้อ 33)",5)</f>
        <v>5</v>
      </c>
      <c r="CL818" s="15" t="str" cm="1">
        <f t="array" ref="CL818">_xlfn.IFS([1]original_ver!CJ428="ความรู้ทางการเกษตรและการใช้เทคโนโลยีสำหรับการผลิตในฟาร์ม",1,[1]original_ver!CJ428="การวางแผนและจัดการฟาร์ม เช่น การเก็บเกี่ยว การเงิน และการวางแผนทางการตลาด",2,[1]original_ver!CJ428="การเป็นผู้ประกอบการทางการเกษตร",3,[1]original_ver!CJ428="การเพิ่มมูลค่าผลผลิต และการแปรรูปผลผลิต (รวมถึงการพัฒนาคุณภาพผลผลิต)",4,[1]original_ver!CJ428="","")</f>
        <v/>
      </c>
      <c r="CM818" s="48"/>
      <c r="CN818" s="48"/>
      <c r="CO818" s="15" t="str" cm="1">
        <f t="array" ref="CO818">_xlfn.IFS([1]original_ver!CN428="ความรู้ทางการเกษตรและการใช้เทคโนโลยีสำหรับการผลิตในฟาร์ม",1,[1]original_ver!CN428="การวางแผนและจัดการฟาร์ม เช่น การเก็บเกี่ยว การเงิน และการวางแผนทางการตลาด",2,[1]original_ver!CN428="การเป็นผู้ประกอบการทางการเกษตร",3,[1]original_ver!CN428="การเพิ่มมูลค่าผลผลิต และการแปรรูปผลผลิต (รวมถึงการพัฒนาคุณภาพผลผลิต)",4,[1]original_ver!CN428="","")</f>
        <v/>
      </c>
      <c r="CP818" s="48"/>
      <c r="CQ818" s="48"/>
      <c r="CR818" s="15" t="str" cm="1">
        <f t="array" ref="CR818">_xlfn.IFS([1]original_ver!CR428="ประยุกต์",1,[1]original_ver!CR428="ไม่ประยุกต์",0,[1]original_ver!CR428="","")</f>
        <v/>
      </c>
      <c r="CS818" s="15" t="str" cm="1">
        <f t="array" ref="CS818">_xlfn.IFS([1]original_ver!CS428="ประยุกต์",1,[1]original_ver!CS428="ไม่ประยุกต์",0,[1]original_ver!CS428="","")</f>
        <v/>
      </c>
      <c r="CT818" s="48"/>
      <c r="CU818" s="15" t="str" cm="1">
        <f t="array" ref="CU818">_xlfn.IFS([1]original_ver!CV428="ประยุกต์",1,[1]original_ver!CV428="ไม่ประยุกต์",0,[1]original_ver!CV428="","")</f>
        <v/>
      </c>
      <c r="CV818" s="48"/>
      <c r="CW818" s="15" t="str" cm="1">
        <f t="array" ref="CW818">_xlfn.IFS([1]original_ver!CY428="ประยุกต์",1,[1]original_ver!CY428="ไม่ประยุกต์",0,[1]original_ver!CY428="","")</f>
        <v/>
      </c>
      <c r="CX818" s="48"/>
      <c r="CY818" s="15" t="str" cm="1">
        <f t="array" ref="CY818">_xlfn.IFS([1]original_ver!DB428="ประยุกต์",1,[1]original_ver!DB428="ไม่ประยุกต์",0,[1]original_ver!DB428="","")</f>
        <v/>
      </c>
      <c r="CZ818" s="48"/>
      <c r="DA818" s="17"/>
      <c r="DB818" s="17"/>
      <c r="DC818" s="17"/>
      <c r="DD818" s="17"/>
      <c r="DE818" s="17"/>
      <c r="DF818" s="17"/>
      <c r="DG818" s="17">
        <v>1</v>
      </c>
      <c r="DH818" s="17">
        <v>2</v>
      </c>
      <c r="DI818" s="17">
        <v>3</v>
      </c>
      <c r="DJ818" s="17">
        <v>2</v>
      </c>
      <c r="DK818" s="17">
        <v>2</v>
      </c>
      <c r="DL818" s="17">
        <v>2</v>
      </c>
      <c r="DM818" s="48"/>
      <c r="DN818" s="48"/>
      <c r="DO818" s="48"/>
      <c r="DS818" s="49">
        <v>4</v>
      </c>
      <c r="DT818" s="49">
        <v>3</v>
      </c>
      <c r="DU818" s="17">
        <v>3.5</v>
      </c>
      <c r="DV818" s="49">
        <v>3</v>
      </c>
      <c r="DW818" s="49">
        <v>3.6666666666666665</v>
      </c>
      <c r="DX818" s="49">
        <v>4</v>
      </c>
      <c r="DY818" s="153"/>
      <c r="DZ818" s="25">
        <v>4</v>
      </c>
      <c r="EA818" s="25">
        <v>3</v>
      </c>
      <c r="EB818" s="25">
        <v>3.5</v>
      </c>
      <c r="EC818" s="25">
        <v>3</v>
      </c>
      <c r="ED818" s="25">
        <v>3.6666666666666665</v>
      </c>
      <c r="EE818">
        <v>4</v>
      </c>
    </row>
    <row r="819" spans="1:135" x14ac:dyDescent="0.2">
      <c r="A819">
        <v>409</v>
      </c>
      <c r="AC819" s="148">
        <f t="shared" si="71"/>
        <v>0</v>
      </c>
      <c r="AD819" s="148" t="e">
        <f t="shared" si="68"/>
        <v>#DIV/0!</v>
      </c>
      <c r="AP819" s="148">
        <f t="shared" si="69"/>
        <v>0</v>
      </c>
      <c r="AQ819" s="148" t="e">
        <f t="shared" si="67"/>
        <v>#DIV/0!</v>
      </c>
      <c r="CI819" s="148" t="e">
        <f t="shared" si="70"/>
        <v>#DIV/0!</v>
      </c>
    </row>
    <row r="820" spans="1:135" x14ac:dyDescent="0.2">
      <c r="A820">
        <v>410</v>
      </c>
      <c r="B820" s="15">
        <v>2124</v>
      </c>
      <c r="C820" s="47" t="s">
        <v>923</v>
      </c>
      <c r="D820" cm="1">
        <f t="array" ref="D820">_xlfn.IFS([1]original_ver!D429="Participant",1,[1]original_ver!D429="Non-Participant",0,[1]original_ver!D429="","")</f>
        <v>1</v>
      </c>
      <c r="E820" s="15">
        <v>5</v>
      </c>
      <c r="F820" s="17" cm="1">
        <f t="array" ref="F820">_xlfn.IFS([1]original_ver!F429="ชาย",1,[1]original_ver!F429="หญิง",0,[1]original_ver!F429="","")</f>
        <v>1</v>
      </c>
      <c r="G820" s="15">
        <v>65</v>
      </c>
      <c r="H820" s="17" cm="1">
        <f t="array" ref="H820">_xlfn.IFS([1]original_ver!H429="ไม่มีการศึกษา",0,[1]original_ver!H429="ประถมศึกษา",1,[1]original_ver!H429="มัธยมศึกษาตอนต้น",2,[1]original_ver!H429="มัธยมศึกษาตอนปลาย",3,[1]original_ver!H429="อนุปริญญา (ปวช., ปวส., ฝึกหัดครู)",4,[1]original_ver!H429="ปริญญาตรี",5,[1]original_ver!H429="สูงกว่าปริญญาตรี",6,[1]original_ver!H429="","")</f>
        <v>4</v>
      </c>
      <c r="I820" s="17" cm="1">
        <f t="array" ref="I820">_xlfn.IFS([1]original_ver!I429="โสด",1,[1]original_ver!I429="สมรส/อยู่ด้วยกัน",2,[1]original_ver!I429="หย่าร้าง/แยกกันอยู่",3,[1]original_ver!I429="หม้าย",4,[1]original_ver!I429="","")</f>
        <v>3</v>
      </c>
      <c r="J820" s="15">
        <v>2</v>
      </c>
      <c r="K820" s="15">
        <v>20</v>
      </c>
      <c r="L820" s="17" cm="1">
        <f t="array" ref="L820">_xlfn.IFS([1]original_ver!L429="ใช่",1,[1]original_ver!L429="ไม่ใช่",0,[1]original_ver!L429="","")</f>
        <v>0</v>
      </c>
      <c r="M820" s="17" cm="1">
        <f t="array" ref="M820">_xlfn.IFS([1]original_ver!M429="กู้ยืม",1,[1]original_ver!M429="ไม่กู้ยืม",0,[1]original_ver!M429="","")</f>
        <v>0</v>
      </c>
      <c r="N820" s="17">
        <f>IF($O820&gt;1, 1,0)</f>
        <v>0</v>
      </c>
      <c r="O820" s="26"/>
      <c r="P820" s="17" cm="1">
        <f t="array" ref="P820">_xlfn.IFS([1]original_ver!O429="ใช่",1,[1]original_ver!O429="ไม่ใช่",0,[1]original_ver!O429="","")</f>
        <v>1</v>
      </c>
      <c r="Q820" s="17"/>
      <c r="R820" s="17">
        <v>1</v>
      </c>
      <c r="S820" s="17">
        <v>1</v>
      </c>
      <c r="T820" s="17">
        <v>15</v>
      </c>
      <c r="U820" s="17">
        <v>18000</v>
      </c>
      <c r="V820" s="53">
        <v>10</v>
      </c>
      <c r="W820" s="20">
        <f>$U820/$T820</f>
        <v>1200</v>
      </c>
      <c r="AC820" s="148">
        <f t="shared" si="71"/>
        <v>18000</v>
      </c>
      <c r="AD820" s="148">
        <f t="shared" si="68"/>
        <v>1200</v>
      </c>
      <c r="AE820" s="17">
        <v>1</v>
      </c>
      <c r="AF820" s="17">
        <v>1</v>
      </c>
      <c r="AG820" s="17">
        <v>15</v>
      </c>
      <c r="AH820" s="17">
        <v>18000</v>
      </c>
      <c r="AI820" s="18">
        <v>10</v>
      </c>
      <c r="AJ820" s="27">
        <f>$AH820/$AG820</f>
        <v>1200</v>
      </c>
      <c r="AK820" s="48"/>
      <c r="AL820" s="48"/>
      <c r="AM820" s="48"/>
      <c r="AN820" s="48"/>
      <c r="AO820" s="48"/>
      <c r="AP820" s="149">
        <f t="shared" si="69"/>
        <v>18000</v>
      </c>
      <c r="AQ820" s="149">
        <f t="shared" si="67"/>
        <v>1200</v>
      </c>
      <c r="BE820" s="48"/>
      <c r="BO820" s="48"/>
      <c r="BP820" s="48"/>
      <c r="BQ820" s="48"/>
      <c r="CD820" s="49">
        <v>1</v>
      </c>
      <c r="CE820" s="49">
        <v>1</v>
      </c>
      <c r="CF820" s="49">
        <v>1</v>
      </c>
      <c r="CG820" s="49">
        <v>1</v>
      </c>
      <c r="CH820" s="49">
        <v>1</v>
      </c>
      <c r="CI820" s="153">
        <f t="shared" si="70"/>
        <v>1</v>
      </c>
      <c r="CJ820" s="17">
        <v>1</v>
      </c>
      <c r="CK820" cm="1">
        <f t="array" ref="CK820">_xlfn.IFS([1]original_ver!CH429="จากการเข้าร่วมกิจกรรมอบรม ที่จัดโดยโครงการเกษตรกรปราดเปรื่อง (Smart Farmer)",1,[1]original_ver!CH429="จากการเข้าร่วมกิจกรรมอบรม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..................................................................................................................................",2,[1]original_ver!CH429="จากการเรียนรู้ด้วยตนเองผ่านช่องทางต่าง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ๆ",3,[1]original_ver!CH429="จากการเรียนรู้ผ่านประสบการณ์ของผู้อื่น ได้แก่ เพื่อนบ้าน พี่น้อง เพื่อน และญาติ เป็นต้น",4,[1]original_ver!CH429="ไม่ได้เข้าร่วมกิจกรรมอบรมหรือเรียนรู้ใด ๆ (ข้ามไปข้อ 33)",5)</f>
        <v>5</v>
      </c>
      <c r="CL820" s="15" t="str" cm="1">
        <f t="array" ref="CL820">_xlfn.IFS([1]original_ver!CJ429="ความรู้ทางการเกษตรและการใช้เทคโนโลยีสำหรับการผลิตในฟาร์ม",1,[1]original_ver!CJ429="การวางแผนและจัดการฟาร์ม เช่น การเก็บเกี่ยว การเงิน และการวางแผนทางการตลาด",2,[1]original_ver!CJ429="การเป็นผู้ประกอบการทางการเกษตร",3,[1]original_ver!CJ429="การเพิ่มมูลค่าผลผลิต และการแปรรูปผลผลิต (รวมถึงการพัฒนาคุณภาพผลผลิต)",4,[1]original_ver!CJ429="","")</f>
        <v/>
      </c>
      <c r="CM820" s="48"/>
      <c r="CN820" s="48"/>
      <c r="CO820" s="15" t="str" cm="1">
        <f t="array" ref="CO820">_xlfn.IFS([1]original_ver!CN429="ความรู้ทางการเกษตรและการใช้เทคโนโลยีสำหรับการผลิตในฟาร์ม",1,[1]original_ver!CN429="การวางแผนและจัดการฟาร์ม เช่น การเก็บเกี่ยว การเงิน และการวางแผนทางการตลาด",2,[1]original_ver!CN429="การเป็นผู้ประกอบการทางการเกษตร",3,[1]original_ver!CN429="การเพิ่มมูลค่าผลผลิต และการแปรรูปผลผลิต (รวมถึงการพัฒนาคุณภาพผลผลิต)",4,[1]original_ver!CN429="","")</f>
        <v/>
      </c>
      <c r="CP820" s="48"/>
      <c r="CQ820" s="48"/>
      <c r="CR820" s="15" t="str" cm="1">
        <f t="array" ref="CR820">_xlfn.IFS([1]original_ver!CR429="ประยุกต์",1,[1]original_ver!CR429="ไม่ประยุกต์",0,[1]original_ver!CR429="","")</f>
        <v/>
      </c>
      <c r="CS820" s="15" t="str" cm="1">
        <f t="array" ref="CS820">_xlfn.IFS([1]original_ver!CS429="ประยุกต์",1,[1]original_ver!CS429="ไม่ประยุกต์",0,[1]original_ver!CS429="","")</f>
        <v/>
      </c>
      <c r="CT820" s="48"/>
      <c r="CU820" s="15" t="str" cm="1">
        <f t="array" ref="CU820">_xlfn.IFS([1]original_ver!CV429="ประยุกต์",1,[1]original_ver!CV429="ไม่ประยุกต์",0,[1]original_ver!CV429="","")</f>
        <v/>
      </c>
      <c r="CV820" s="48"/>
      <c r="CW820" s="15" t="str" cm="1">
        <f t="array" ref="CW820">_xlfn.IFS([1]original_ver!CY429="ประยุกต์",1,[1]original_ver!CY429="ไม่ประยุกต์",0,[1]original_ver!CY429="","")</f>
        <v/>
      </c>
      <c r="CX820" s="48"/>
      <c r="CY820" s="15" t="str" cm="1">
        <f t="array" ref="CY820">_xlfn.IFS([1]original_ver!DB429="ประยุกต์",1,[1]original_ver!DB429="ไม่ประยุกต์",0,[1]original_ver!DB429="","")</f>
        <v/>
      </c>
      <c r="CZ820" s="48"/>
      <c r="DA820" s="17"/>
      <c r="DB820" s="17"/>
      <c r="DC820" s="17"/>
      <c r="DD820" s="17"/>
      <c r="DE820" s="17"/>
      <c r="DF820" s="17"/>
      <c r="DG820" s="48"/>
      <c r="DH820" s="48"/>
      <c r="DI820" s="17">
        <v>2</v>
      </c>
      <c r="DJ820" s="17">
        <v>3</v>
      </c>
      <c r="DK820" s="17">
        <v>1</v>
      </c>
      <c r="DL820" s="17">
        <v>3</v>
      </c>
      <c r="DM820" s="17">
        <v>3</v>
      </c>
      <c r="DN820" s="17">
        <v>3</v>
      </c>
      <c r="DO820" s="48"/>
      <c r="DS820" s="49">
        <v>3.4</v>
      </c>
      <c r="DT820" s="49">
        <v>3.6666666666666665</v>
      </c>
      <c r="DU820" s="17">
        <v>3.75</v>
      </c>
      <c r="DV820" s="49">
        <v>4</v>
      </c>
      <c r="DW820" s="49">
        <v>3.6666666666666665</v>
      </c>
      <c r="DX820" s="49">
        <v>4</v>
      </c>
      <c r="DY820" s="153"/>
      <c r="DZ820" s="25">
        <v>3.4</v>
      </c>
      <c r="EA820" s="25">
        <v>3.6666666666666665</v>
      </c>
      <c r="EB820" s="25">
        <v>3.75</v>
      </c>
      <c r="EC820" s="25">
        <v>4</v>
      </c>
      <c r="ED820" s="25">
        <v>3.6666666666666665</v>
      </c>
      <c r="EE820">
        <v>4</v>
      </c>
    </row>
    <row r="821" spans="1:135" x14ac:dyDescent="0.2">
      <c r="A821">
        <v>410</v>
      </c>
      <c r="AC821" s="148">
        <f t="shared" si="71"/>
        <v>0</v>
      </c>
      <c r="AD821" s="148" t="e">
        <f t="shared" si="68"/>
        <v>#DIV/0!</v>
      </c>
      <c r="AP821" s="148">
        <f t="shared" si="69"/>
        <v>0</v>
      </c>
      <c r="AQ821" s="148" t="e">
        <f t="shared" si="67"/>
        <v>#DIV/0!</v>
      </c>
      <c r="CI821" s="148" t="e">
        <f t="shared" si="70"/>
        <v>#DIV/0!</v>
      </c>
    </row>
    <row r="822" spans="1:135" x14ac:dyDescent="0.2">
      <c r="A822">
        <v>411</v>
      </c>
      <c r="B822" s="15">
        <v>2125</v>
      </c>
      <c r="C822" s="50" t="s">
        <v>924</v>
      </c>
      <c r="D822" cm="1">
        <f t="array" ref="D822">_xlfn.IFS([1]original_ver!D430="Participant",1,[1]original_ver!D430="Non-Participant",0,[1]original_ver!D430="","")</f>
        <v>1</v>
      </c>
      <c r="E822" s="15">
        <v>5</v>
      </c>
      <c r="F822" s="17" cm="1">
        <f t="array" ref="F822">_xlfn.IFS([1]original_ver!F430="ชาย",1,[1]original_ver!F430="หญิง",0,[1]original_ver!F430="","")</f>
        <v>1</v>
      </c>
      <c r="G822" s="15">
        <v>50</v>
      </c>
      <c r="H822" s="17" cm="1">
        <f t="array" ref="H822">_xlfn.IFS([1]original_ver!H430="ไม่มีการศึกษา",0,[1]original_ver!H430="ประถมศึกษา",1,[1]original_ver!H430="มัธยมศึกษาตอนต้น",2,[1]original_ver!H430="มัธยมศึกษาตอนปลาย",3,[1]original_ver!H430="อนุปริญญา (ปวช., ปวส., ฝึกหัดครู)",4,[1]original_ver!H430="ปริญญาตรี",5,[1]original_ver!H430="สูงกว่าปริญญาตรี",6,[1]original_ver!H430="","")</f>
        <v>4</v>
      </c>
      <c r="I822" s="17" cm="1">
        <f t="array" ref="I822">_xlfn.IFS([1]original_ver!I430="โสด",1,[1]original_ver!I430="สมรส/อยู่ด้วยกัน",2,[1]original_ver!I430="หย่าร้าง/แยกกันอยู่",3,[1]original_ver!I430="หม้าย",4,[1]original_ver!I430="","")</f>
        <v>2</v>
      </c>
      <c r="J822" s="15">
        <v>4</v>
      </c>
      <c r="K822" s="15">
        <v>30</v>
      </c>
      <c r="L822" s="17" cm="1">
        <f t="array" ref="L822">_xlfn.IFS([1]original_ver!L430="ใช่",1,[1]original_ver!L430="ไม่ใช่",0,[1]original_ver!L430="","")</f>
        <v>0</v>
      </c>
      <c r="M822" s="17" cm="1">
        <f t="array" ref="M822">_xlfn.IFS([1]original_ver!M430="กู้ยืม",1,[1]original_ver!M430="ไม่กู้ยืม",0,[1]original_ver!M430="","")</f>
        <v>0</v>
      </c>
      <c r="N822" s="17">
        <f>IF($O822&gt;1, 1,0)</f>
        <v>0</v>
      </c>
      <c r="O822" s="26"/>
      <c r="P822" s="17" cm="1">
        <f t="array" ref="P822">_xlfn.IFS([1]original_ver!O430="ใช่",1,[1]original_ver!O430="ไม่ใช่",0,[1]original_ver!O430="","")</f>
        <v>1</v>
      </c>
      <c r="Q822" s="17"/>
      <c r="R822" s="17">
        <v>2</v>
      </c>
      <c r="S822" s="17">
        <v>1</v>
      </c>
      <c r="T822" s="17">
        <v>70</v>
      </c>
      <c r="U822" s="17">
        <v>13600</v>
      </c>
      <c r="V822" s="17">
        <v>6.5</v>
      </c>
      <c r="W822" s="22">
        <f>$U822/$T822</f>
        <v>194.28571428571428</v>
      </c>
      <c r="AC822" s="148">
        <f t="shared" si="71"/>
        <v>13600</v>
      </c>
      <c r="AD822" s="148">
        <f t="shared" si="68"/>
        <v>194.28571428571428</v>
      </c>
      <c r="AE822" s="17">
        <v>2</v>
      </c>
      <c r="AF822" s="17">
        <v>1</v>
      </c>
      <c r="AG822" s="17">
        <v>70</v>
      </c>
      <c r="AH822" s="17">
        <v>11000</v>
      </c>
      <c r="AI822" s="17">
        <v>6.5</v>
      </c>
      <c r="AJ822" s="27">
        <f>$AH822/$AG822</f>
        <v>157.14285714285714</v>
      </c>
      <c r="AK822" s="48"/>
      <c r="AL822" s="48"/>
      <c r="AM822" s="48"/>
      <c r="AN822" s="48"/>
      <c r="AO822" s="48"/>
      <c r="AP822" s="149">
        <f t="shared" si="69"/>
        <v>11000</v>
      </c>
      <c r="AQ822" s="149">
        <f t="shared" si="67"/>
        <v>157.14285714285714</v>
      </c>
      <c r="BE822" s="48"/>
      <c r="BO822" s="48"/>
      <c r="BP822" s="48"/>
      <c r="BQ822" s="48"/>
      <c r="CD822" s="49">
        <v>2.5</v>
      </c>
      <c r="CE822" s="49">
        <v>2</v>
      </c>
      <c r="CF822" s="49">
        <v>2</v>
      </c>
      <c r="CG822" s="49">
        <v>2</v>
      </c>
      <c r="CH822" s="49">
        <v>2</v>
      </c>
      <c r="CI822" s="153">
        <f t="shared" si="70"/>
        <v>2.1</v>
      </c>
      <c r="CJ822" s="17">
        <v>2</v>
      </c>
      <c r="CK822" cm="1">
        <f t="array" ref="CK822">_xlfn.IFS([1]original_ver!CH430="จากการเข้าร่วมกิจกรรมอบรม ที่จัดโดยโครงการเกษตรกรปราดเปรื่อง (Smart Farmer)",1,[1]original_ver!CH430="จากการเข้าร่วมกิจกรรมอบรม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..................................................................................................................................",2,[1]original_ver!CH430="จากการเรียนรู้ด้วยตนเองผ่านช่องทางต่าง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ๆ",3,[1]original_ver!CH430="จากการเรียนรู้ผ่านประสบการณ์ของผู้อื่น ได้แก่ เพื่อนบ้าน พี่น้อง เพื่อน และญาติ เป็นต้น",4,[1]original_ver!CH430="ไม่ได้เข้าร่วมกิจกรรมอบรมหรือเรียนรู้ใด ๆ (ข้ามไปข้อ 33)",5)</f>
        <v>5</v>
      </c>
      <c r="CL822" s="15" t="str" cm="1">
        <f t="array" ref="CL822">_xlfn.IFS([1]original_ver!CJ430="ความรู้ทางการเกษตรและการใช้เทคโนโลยีสำหรับการผลิตในฟาร์ม",1,[1]original_ver!CJ430="การวางแผนและจัดการฟาร์ม เช่น การเก็บเกี่ยว การเงิน และการวางแผนทางการตลาด",2,[1]original_ver!CJ430="การเป็นผู้ประกอบการทางการเกษตร",3,[1]original_ver!CJ430="การเพิ่มมูลค่าผลผลิต และการแปรรูปผลผลิต (รวมถึงการพัฒนาคุณภาพผลผลิต)",4,[1]original_ver!CJ430="","")</f>
        <v/>
      </c>
      <c r="CM822" s="48"/>
      <c r="CN822" s="48"/>
      <c r="CO822" s="15" t="str" cm="1">
        <f t="array" ref="CO822">_xlfn.IFS([1]original_ver!CN430="ความรู้ทางการเกษตรและการใช้เทคโนโลยีสำหรับการผลิตในฟาร์ม",1,[1]original_ver!CN430="การวางแผนและจัดการฟาร์ม เช่น การเก็บเกี่ยว การเงิน และการวางแผนทางการตลาด",2,[1]original_ver!CN430="การเป็นผู้ประกอบการทางการเกษตร",3,[1]original_ver!CN430="การเพิ่มมูลค่าผลผลิต และการแปรรูปผลผลิต (รวมถึงการพัฒนาคุณภาพผลผลิต)",4,[1]original_ver!CN430="","")</f>
        <v/>
      </c>
      <c r="CP822" s="48"/>
      <c r="CQ822" s="48"/>
      <c r="CR822" s="15" t="str" cm="1">
        <f t="array" ref="CR822">_xlfn.IFS([1]original_ver!CR430="ประยุกต์",1,[1]original_ver!CR430="ไม่ประยุกต์",0,[1]original_ver!CR430="","")</f>
        <v/>
      </c>
      <c r="CS822" s="15" t="str" cm="1">
        <f t="array" ref="CS822">_xlfn.IFS([1]original_ver!CS430="ประยุกต์",1,[1]original_ver!CS430="ไม่ประยุกต์",0,[1]original_ver!CS430="","")</f>
        <v/>
      </c>
      <c r="CT822" s="48"/>
      <c r="CU822" s="15" t="str" cm="1">
        <f t="array" ref="CU822">_xlfn.IFS([1]original_ver!CV430="ประยุกต์",1,[1]original_ver!CV430="ไม่ประยุกต์",0,[1]original_ver!CV430="","")</f>
        <v/>
      </c>
      <c r="CV822" s="48"/>
      <c r="CW822" s="15" t="str" cm="1">
        <f t="array" ref="CW822">_xlfn.IFS([1]original_ver!CY430="ประยุกต์",1,[1]original_ver!CY430="ไม่ประยุกต์",0,[1]original_ver!CY430="","")</f>
        <v/>
      </c>
      <c r="CX822" s="48"/>
      <c r="CY822" s="15" t="str" cm="1">
        <f t="array" ref="CY822">_xlfn.IFS([1]original_ver!DB430="ประยุกต์",1,[1]original_ver!DB430="ไม่ประยุกต์",0,[1]original_ver!DB430="","")</f>
        <v/>
      </c>
      <c r="CZ822" s="48"/>
      <c r="DA822" s="17"/>
      <c r="DB822" s="17"/>
      <c r="DC822" s="17"/>
      <c r="DD822" s="17"/>
      <c r="DE822" s="17"/>
      <c r="DF822" s="17"/>
      <c r="DG822" s="17">
        <v>1</v>
      </c>
      <c r="DH822" s="17">
        <v>3</v>
      </c>
      <c r="DI822" s="48"/>
      <c r="DJ822" s="48"/>
      <c r="DK822" s="17">
        <v>2</v>
      </c>
      <c r="DL822" s="17">
        <v>3</v>
      </c>
      <c r="DM822" s="17">
        <v>3</v>
      </c>
      <c r="DN822" s="17">
        <v>3</v>
      </c>
      <c r="DO822" s="48"/>
      <c r="DS822" s="49">
        <v>4.5999999999999996</v>
      </c>
      <c r="DT822" s="49">
        <v>4.333333333333333</v>
      </c>
      <c r="DU822" s="17">
        <v>5</v>
      </c>
      <c r="DV822" s="49">
        <v>4.5999999999999996</v>
      </c>
      <c r="DW822" s="49">
        <v>4.666666666666667</v>
      </c>
      <c r="DX822" s="49">
        <v>3</v>
      </c>
      <c r="DY822" s="153"/>
      <c r="DZ822" s="25">
        <v>4.5999999999999996</v>
      </c>
      <c r="EA822" s="25">
        <v>4.333333333333333</v>
      </c>
      <c r="EB822" s="25">
        <v>5</v>
      </c>
      <c r="EC822" s="25">
        <v>4.5999999999999996</v>
      </c>
      <c r="ED822" s="152">
        <v>4.67</v>
      </c>
      <c r="EE822">
        <v>3</v>
      </c>
    </row>
    <row r="823" spans="1:135" x14ac:dyDescent="0.2">
      <c r="A823">
        <v>411</v>
      </c>
      <c r="AC823" s="148">
        <f t="shared" si="71"/>
        <v>0</v>
      </c>
      <c r="AD823" s="148" t="e">
        <f t="shared" si="68"/>
        <v>#DIV/0!</v>
      </c>
      <c r="AP823" s="148">
        <f t="shared" si="69"/>
        <v>0</v>
      </c>
      <c r="AQ823" s="148" t="e">
        <f t="shared" si="67"/>
        <v>#DIV/0!</v>
      </c>
      <c r="CI823" s="148" t="e">
        <f t="shared" si="70"/>
        <v>#DIV/0!</v>
      </c>
    </row>
    <row r="824" spans="1:135" x14ac:dyDescent="0.2">
      <c r="A824">
        <v>412</v>
      </c>
      <c r="B824" s="15">
        <v>2126</v>
      </c>
      <c r="C824" s="47" t="s">
        <v>925</v>
      </c>
      <c r="D824" cm="1">
        <f t="array" ref="D824">_xlfn.IFS([1]original_ver!D431="Participant",1,[1]original_ver!D431="Non-Participant",0,[1]original_ver!D431="","")</f>
        <v>1</v>
      </c>
      <c r="E824" s="15">
        <v>1</v>
      </c>
      <c r="F824" s="17" cm="1">
        <f t="array" ref="F824">_xlfn.IFS([1]original_ver!F431="ชาย",1,[1]original_ver!F431="หญิง",0,[1]original_ver!F431="","")</f>
        <v>1</v>
      </c>
      <c r="G824" s="15">
        <v>60</v>
      </c>
      <c r="H824" s="17" cm="1">
        <f t="array" ref="H824">_xlfn.IFS([1]original_ver!H431="ไม่มีการศึกษา",0,[1]original_ver!H431="ประถมศึกษา",1,[1]original_ver!H431="มัธยมศึกษาตอนต้น",2,[1]original_ver!H431="มัธยมศึกษาตอนปลาย",3,[1]original_ver!H431="อนุปริญญา (ปวช., ปวส., ฝึกหัดครู)",4,[1]original_ver!H431="ปริญญาตรี",5,[1]original_ver!H431="สูงกว่าปริญญาตรี",6,[1]original_ver!H431="","")</f>
        <v>4</v>
      </c>
      <c r="I824" s="17" cm="1">
        <f t="array" ref="I824">_xlfn.IFS([1]original_ver!I431="โสด",1,[1]original_ver!I431="สมรส/อยู่ด้วยกัน",2,[1]original_ver!I431="หย่าร้าง/แยกกันอยู่",3,[1]original_ver!I431="หม้าย",4,[1]original_ver!I431="","")</f>
        <v>2</v>
      </c>
      <c r="J824" s="15">
        <v>4</v>
      </c>
      <c r="K824" s="15">
        <v>30</v>
      </c>
      <c r="L824" s="17" cm="1">
        <f t="array" ref="L824">_xlfn.IFS([1]original_ver!L431="ใช่",1,[1]original_ver!L431="ไม่ใช่",0,[1]original_ver!L431="","")</f>
        <v>0</v>
      </c>
      <c r="M824" s="17" cm="1">
        <f t="array" ref="M824">_xlfn.IFS([1]original_ver!M431="กู้ยืม",1,[1]original_ver!M431="ไม่กู้ยืม",0,[1]original_ver!M431="","")</f>
        <v>1</v>
      </c>
      <c r="N824" s="17">
        <f>IF($O824&gt;1, 1,0)</f>
        <v>0</v>
      </c>
      <c r="O824" s="26"/>
      <c r="P824" s="17" cm="1">
        <f t="array" ref="P824">_xlfn.IFS([1]original_ver!O431="ใช่",1,[1]original_ver!O431="ไม่ใช่",0,[1]original_ver!O431="","")</f>
        <v>1</v>
      </c>
      <c r="Q824" s="17"/>
      <c r="R824" s="17">
        <v>7</v>
      </c>
      <c r="S824" s="17">
        <v>1</v>
      </c>
      <c r="T824" s="17">
        <v>10</v>
      </c>
      <c r="U824" s="17">
        <v>350</v>
      </c>
      <c r="V824" s="17">
        <v>20</v>
      </c>
      <c r="W824" s="22">
        <f>$U824/$T824</f>
        <v>35</v>
      </c>
      <c r="AC824" s="148">
        <f t="shared" si="71"/>
        <v>350</v>
      </c>
      <c r="AD824" s="148">
        <f t="shared" si="68"/>
        <v>35</v>
      </c>
      <c r="AE824" s="17">
        <v>7</v>
      </c>
      <c r="AF824" s="17">
        <v>1</v>
      </c>
      <c r="AG824" s="17">
        <v>10</v>
      </c>
      <c r="AH824" s="17">
        <v>350</v>
      </c>
      <c r="AI824" s="17">
        <v>15</v>
      </c>
      <c r="AJ824" s="27">
        <f>$AH824/$AG824</f>
        <v>35</v>
      </c>
      <c r="AK824" s="48"/>
      <c r="AL824" s="48"/>
      <c r="AM824" s="48"/>
      <c r="AN824" s="48"/>
      <c r="AO824" s="48"/>
      <c r="AP824" s="149">
        <f t="shared" si="69"/>
        <v>350</v>
      </c>
      <c r="AQ824" s="149">
        <f t="shared" si="67"/>
        <v>35</v>
      </c>
      <c r="BE824" s="48"/>
      <c r="BO824" s="48"/>
      <c r="BP824" s="48"/>
      <c r="BQ824" s="48"/>
      <c r="CD824" s="49">
        <v>1.5</v>
      </c>
      <c r="CE824" s="49">
        <v>3.3333333333333335</v>
      </c>
      <c r="CF824" s="49">
        <v>2</v>
      </c>
      <c r="CG824" s="49">
        <v>2</v>
      </c>
      <c r="CH824" s="49">
        <v>4.5</v>
      </c>
      <c r="CI824" s="153">
        <f t="shared" si="70"/>
        <v>2.666666666666667</v>
      </c>
      <c r="CJ824" s="17">
        <v>4</v>
      </c>
      <c r="CK824" cm="1">
        <f t="array" ref="CK824">_xlfn.IFS([1]original_ver!CH431="จากการเข้าร่วมกิจกรรมอบรม ที่จัดโดยโครงการเกษตรกรปราดเปรื่อง (Smart Farmer)",1,[1]original_ver!CH431="จากการเข้าร่วมกิจกรรมอบรม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..................................................................................................................................",2,[1]original_ver!CH431="จากการเรียนรู้ด้วยตนเองผ่านช่องทางต่าง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ๆ",3,[1]original_ver!CH431="จากการเรียนรู้ผ่านประสบการณ์ของผู้อื่น ได้แก่ เพื่อนบ้าน พี่น้อง เพื่อน และญาติ เป็นต้น",4,[1]original_ver!CH431="ไม่ได้เข้าร่วมกิจกรรมอบรมหรือเรียนรู้ใด ๆ (ข้ามไปข้อ 33)",5)</f>
        <v>5</v>
      </c>
      <c r="CL824" s="15" t="str" cm="1">
        <f t="array" ref="CL824">_xlfn.IFS([1]original_ver!CJ431="ความรู้ทางการเกษตรและการใช้เทคโนโลยีสำหรับการผลิตในฟาร์ม",1,[1]original_ver!CJ431="การวางแผนและจัดการฟาร์ม เช่น การเก็บเกี่ยว การเงิน และการวางแผนทางการตลาด",2,[1]original_ver!CJ431="การเป็นผู้ประกอบการทางการเกษตร",3,[1]original_ver!CJ431="การเพิ่มมูลค่าผลผลิต และการแปรรูปผลผลิต (รวมถึงการพัฒนาคุณภาพผลผลิต)",4,[1]original_ver!CJ431="","")</f>
        <v/>
      </c>
      <c r="CM824" s="48"/>
      <c r="CN824" s="48"/>
      <c r="CO824" s="15" t="str" cm="1">
        <f t="array" ref="CO824">_xlfn.IFS([1]original_ver!CN431="ความรู้ทางการเกษตรและการใช้เทคโนโลยีสำหรับการผลิตในฟาร์ม",1,[1]original_ver!CN431="การวางแผนและจัดการฟาร์ม เช่น การเก็บเกี่ยว การเงิน และการวางแผนทางการตลาด",2,[1]original_ver!CN431="การเป็นผู้ประกอบการทางการเกษตร",3,[1]original_ver!CN431="การเพิ่มมูลค่าผลผลิต และการแปรรูปผลผลิต (รวมถึงการพัฒนาคุณภาพผลผลิต)",4,[1]original_ver!CN431="","")</f>
        <v/>
      </c>
      <c r="CP824" s="48"/>
      <c r="CQ824" s="48"/>
      <c r="CR824" s="15" t="str" cm="1">
        <f t="array" ref="CR824">_xlfn.IFS([1]original_ver!CR431="ประยุกต์",1,[1]original_ver!CR431="ไม่ประยุกต์",0,[1]original_ver!CR431="","")</f>
        <v/>
      </c>
      <c r="CS824" s="15" t="str" cm="1">
        <f t="array" ref="CS824">_xlfn.IFS([1]original_ver!CS431="ประยุกต์",1,[1]original_ver!CS431="ไม่ประยุกต์",0,[1]original_ver!CS431="","")</f>
        <v/>
      </c>
      <c r="CT824" s="48"/>
      <c r="CU824" s="15" t="str" cm="1">
        <f t="array" ref="CU824">_xlfn.IFS([1]original_ver!CV431="ประยุกต์",1,[1]original_ver!CV431="ไม่ประยุกต์",0,[1]original_ver!CV431="","")</f>
        <v/>
      </c>
      <c r="CV824" s="48"/>
      <c r="CW824" s="15" t="str" cm="1">
        <f t="array" ref="CW824">_xlfn.IFS([1]original_ver!CY431="ประยุกต์",1,[1]original_ver!CY431="ไม่ประยุกต์",0,[1]original_ver!CY431="","")</f>
        <v/>
      </c>
      <c r="CX824" s="48"/>
      <c r="CY824" s="15" t="str" cm="1">
        <f t="array" ref="CY824">_xlfn.IFS([1]original_ver!DB431="ประยุกต์",1,[1]original_ver!DB431="ไม่ประยุกต์",0,[1]original_ver!DB431="","")</f>
        <v/>
      </c>
      <c r="CZ824" s="48"/>
      <c r="DA824" s="17"/>
      <c r="DB824" s="17"/>
      <c r="DC824" s="17"/>
      <c r="DD824" s="17"/>
      <c r="DE824" s="17"/>
      <c r="DF824" s="17"/>
      <c r="DG824" s="17">
        <v>3</v>
      </c>
      <c r="DH824" s="17">
        <v>3</v>
      </c>
      <c r="DI824" s="17">
        <v>2</v>
      </c>
      <c r="DJ824" s="17">
        <v>3</v>
      </c>
      <c r="DK824" s="17">
        <v>1</v>
      </c>
      <c r="DL824" s="17">
        <v>3</v>
      </c>
      <c r="DM824" s="48"/>
      <c r="DN824" s="48"/>
      <c r="DO824" s="48"/>
      <c r="DS824" s="49">
        <v>2.8</v>
      </c>
      <c r="DT824" s="49">
        <v>2.6666666666666665</v>
      </c>
      <c r="DU824" s="17">
        <v>2.75</v>
      </c>
      <c r="DV824" s="49">
        <v>2.2000000000000002</v>
      </c>
      <c r="DW824" s="49">
        <v>2.6666666666666665</v>
      </c>
      <c r="DX824" s="49">
        <v>2.75</v>
      </c>
      <c r="DY824" s="153"/>
      <c r="DZ824" s="25">
        <v>2.8</v>
      </c>
      <c r="EA824" s="25">
        <v>2.6666666666666665</v>
      </c>
      <c r="EB824" s="25">
        <v>2.75</v>
      </c>
      <c r="EC824" s="25">
        <v>2.2000000000000002</v>
      </c>
      <c r="ED824" s="25">
        <v>2.6666666666666665</v>
      </c>
      <c r="EE824">
        <v>2.75</v>
      </c>
    </row>
    <row r="825" spans="1:135" x14ac:dyDescent="0.2">
      <c r="A825">
        <v>412</v>
      </c>
      <c r="AC825" s="148">
        <f t="shared" si="71"/>
        <v>0</v>
      </c>
      <c r="AD825" s="148" t="e">
        <f t="shared" si="68"/>
        <v>#DIV/0!</v>
      </c>
      <c r="AP825" s="148">
        <f t="shared" si="69"/>
        <v>0</v>
      </c>
      <c r="AQ825" s="148" t="e">
        <f t="shared" si="67"/>
        <v>#DIV/0!</v>
      </c>
      <c r="CI825" s="148" t="e">
        <f t="shared" si="70"/>
        <v>#DIV/0!</v>
      </c>
    </row>
    <row r="826" spans="1:135" x14ac:dyDescent="0.2">
      <c r="A826">
        <v>413</v>
      </c>
      <c r="B826" s="15">
        <v>2127</v>
      </c>
      <c r="C826" s="50" t="s">
        <v>926</v>
      </c>
      <c r="D826" cm="1">
        <f t="array" ref="D826">_xlfn.IFS([1]original_ver!D432="Participant",1,[1]original_ver!D432="Non-Participant",0,[1]original_ver!D432="","")</f>
        <v>1</v>
      </c>
      <c r="E826" s="15">
        <v>5</v>
      </c>
      <c r="F826" s="17" cm="1">
        <f t="array" ref="F826">_xlfn.IFS([1]original_ver!F432="ชาย",1,[1]original_ver!F432="หญิง",0,[1]original_ver!F432="","")</f>
        <v>1</v>
      </c>
      <c r="G826" s="15">
        <v>54</v>
      </c>
      <c r="H826" s="17" cm="1">
        <f t="array" ref="H826">_xlfn.IFS([1]original_ver!H432="ไม่มีการศึกษา",0,[1]original_ver!H432="ประถมศึกษา",1,[1]original_ver!H432="มัธยมศึกษาตอนต้น",2,[1]original_ver!H432="มัธยมศึกษาตอนปลาย",3,[1]original_ver!H432="อนุปริญญา (ปวช., ปวส., ฝึกหัดครู)",4,[1]original_ver!H432="ปริญญาตรี",5,[1]original_ver!H432="สูงกว่าปริญญาตรี",6,[1]original_ver!H432="","")</f>
        <v>1</v>
      </c>
      <c r="I826" s="17" cm="1">
        <f t="array" ref="I826">_xlfn.IFS([1]original_ver!I432="โสด",1,[1]original_ver!I432="สมรส/อยู่ด้วยกัน",2,[1]original_ver!I432="หย่าร้าง/แยกกันอยู่",3,[1]original_ver!I432="หม้าย",4,[1]original_ver!I432="","")</f>
        <v>2</v>
      </c>
      <c r="J826" s="15">
        <v>4</v>
      </c>
      <c r="K826" s="15">
        <v>20</v>
      </c>
      <c r="L826" s="17" cm="1">
        <f t="array" ref="L826">_xlfn.IFS([1]original_ver!L432="ใช่",1,[1]original_ver!L432="ไม่ใช่",0,[1]original_ver!L432="","")</f>
        <v>0</v>
      </c>
      <c r="M826" s="17" cm="1">
        <f t="array" ref="M826">_xlfn.IFS([1]original_ver!M432="กู้ยืม",1,[1]original_ver!M432="ไม่กู้ยืม",0,[1]original_ver!M432="","")</f>
        <v>1</v>
      </c>
      <c r="N826" s="17">
        <f>IF($O826&gt;1, 1,0)</f>
        <v>1</v>
      </c>
      <c r="O826" s="23">
        <v>360000</v>
      </c>
      <c r="P826" s="17" cm="1">
        <f t="array" ref="P826">_xlfn.IFS([1]original_ver!O432="ใช่",1,[1]original_ver!O432="ไม่ใช่",0,[1]original_ver!O432="","")</f>
        <v>1</v>
      </c>
      <c r="Q826" s="17"/>
      <c r="R826" s="17">
        <v>2</v>
      </c>
      <c r="S826" s="17">
        <v>1</v>
      </c>
      <c r="T826" s="17">
        <v>73</v>
      </c>
      <c r="U826" s="17">
        <v>13950</v>
      </c>
      <c r="V826" s="17">
        <v>6.5</v>
      </c>
      <c r="W826" s="22">
        <f>$U826/$T826</f>
        <v>191.0958904109589</v>
      </c>
      <c r="AC826" s="148">
        <f t="shared" si="71"/>
        <v>13950</v>
      </c>
      <c r="AD826" s="148">
        <f t="shared" si="68"/>
        <v>191.0958904109589</v>
      </c>
      <c r="AE826" s="17">
        <v>2</v>
      </c>
      <c r="AF826" s="17">
        <v>1</v>
      </c>
      <c r="AG826" s="17">
        <v>73</v>
      </c>
      <c r="AH826" s="17">
        <v>12000</v>
      </c>
      <c r="AI826" s="17">
        <v>6.5</v>
      </c>
      <c r="AJ826" s="27">
        <f>$AH826/$AG826</f>
        <v>164.38356164383561</v>
      </c>
      <c r="AK826" s="48"/>
      <c r="AL826" s="48"/>
      <c r="AM826" s="48"/>
      <c r="AN826" s="48"/>
      <c r="AO826" s="48"/>
      <c r="AP826" s="149">
        <f t="shared" si="69"/>
        <v>12000</v>
      </c>
      <c r="AQ826" s="149">
        <f t="shared" si="67"/>
        <v>164.38356164383561</v>
      </c>
      <c r="BE826" s="48"/>
      <c r="BO826" s="48"/>
      <c r="BP826" s="48"/>
      <c r="BQ826" s="48"/>
      <c r="CD826" s="49">
        <v>1</v>
      </c>
      <c r="CE826" s="49">
        <v>1</v>
      </c>
      <c r="CF826" s="49">
        <v>1</v>
      </c>
      <c r="CG826" s="49">
        <v>1</v>
      </c>
      <c r="CH826" s="49">
        <v>3</v>
      </c>
      <c r="CI826" s="153">
        <f t="shared" si="70"/>
        <v>1.4</v>
      </c>
      <c r="CJ826" s="17">
        <v>3</v>
      </c>
      <c r="CK826" cm="1">
        <f t="array" ref="CK826">_xlfn.IFS([1]original_ver!CH432="จากการเข้าร่วมกิจกรรมอบรม ที่จัดโดยโครงการเกษตรกรปราดเปรื่อง (Smart Farmer)",1,[1]original_ver!CH432="จากการเข้าร่วมกิจกรรมอบรม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..................................................................................................................................",2,[1]original_ver!CH432="จากการเรียนรู้ด้วยตนเองผ่านช่องทางต่าง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ๆ",3,[1]original_ver!CH432="จากการเรียนรู้ผ่านประสบการณ์ของผู้อื่น ได้แก่ เพื่อนบ้าน พี่น้อง เพื่อน และญาติ เป็นต้น",4,[1]original_ver!CH432="ไม่ได้เข้าร่วมกิจกรรมอบรมหรือเรียนรู้ใด ๆ (ข้ามไปข้อ 33)",5)</f>
        <v>5</v>
      </c>
      <c r="CL826" s="15" t="str" cm="1">
        <f t="array" ref="CL826">_xlfn.IFS([1]original_ver!CJ432="ความรู้ทางการเกษตรและการใช้เทคโนโลยีสำหรับการผลิตในฟาร์ม",1,[1]original_ver!CJ432="การวางแผนและจัดการฟาร์ม เช่น การเก็บเกี่ยว การเงิน และการวางแผนทางการตลาด",2,[1]original_ver!CJ432="การเป็นผู้ประกอบการทางการเกษตร",3,[1]original_ver!CJ432="การเพิ่มมูลค่าผลผลิต และการแปรรูปผลผลิต (รวมถึงการพัฒนาคุณภาพผลผลิต)",4,[1]original_ver!CJ432="","")</f>
        <v/>
      </c>
      <c r="CM826" s="48"/>
      <c r="CN826" s="48"/>
      <c r="CO826" s="15" t="str" cm="1">
        <f t="array" ref="CO826">_xlfn.IFS([1]original_ver!CN432="ความรู้ทางการเกษตรและการใช้เทคโนโลยีสำหรับการผลิตในฟาร์ม",1,[1]original_ver!CN432="การวางแผนและจัดการฟาร์ม เช่น การเก็บเกี่ยว การเงิน และการวางแผนทางการตลาด",2,[1]original_ver!CN432="การเป็นผู้ประกอบการทางการเกษตร",3,[1]original_ver!CN432="การเพิ่มมูลค่าผลผลิต และการแปรรูปผลผลิต (รวมถึงการพัฒนาคุณภาพผลผลิต)",4,[1]original_ver!CN432="","")</f>
        <v/>
      </c>
      <c r="CP826" s="48"/>
      <c r="CQ826" s="48"/>
      <c r="CR826" s="15" t="str" cm="1">
        <f t="array" ref="CR826">_xlfn.IFS([1]original_ver!CR432="ประยุกต์",1,[1]original_ver!CR432="ไม่ประยุกต์",0,[1]original_ver!CR432="","")</f>
        <v/>
      </c>
      <c r="CS826" s="15" t="str" cm="1">
        <f t="array" ref="CS826">_xlfn.IFS([1]original_ver!CS432="ประยุกต์",1,[1]original_ver!CS432="ไม่ประยุกต์",0,[1]original_ver!CS432="","")</f>
        <v/>
      </c>
      <c r="CT826" s="48"/>
      <c r="CU826" s="15" t="str" cm="1">
        <f t="array" ref="CU826">_xlfn.IFS([1]original_ver!CV432="ประยุกต์",1,[1]original_ver!CV432="ไม่ประยุกต์",0,[1]original_ver!CV432="","")</f>
        <v/>
      </c>
      <c r="CV826" s="48"/>
      <c r="CW826" s="15" t="str" cm="1">
        <f t="array" ref="CW826">_xlfn.IFS([1]original_ver!CY432="ประยุกต์",1,[1]original_ver!CY432="ไม่ประยุกต์",0,[1]original_ver!CY432="","")</f>
        <v/>
      </c>
      <c r="CX826" s="48"/>
      <c r="CY826" s="15" t="str" cm="1">
        <f t="array" ref="CY826">_xlfn.IFS([1]original_ver!DB432="ประยุกต์",1,[1]original_ver!DB432="ไม่ประยุกต์",0,[1]original_ver!DB432="","")</f>
        <v/>
      </c>
      <c r="CZ826" s="48"/>
      <c r="DA826" s="17"/>
      <c r="DB826" s="17"/>
      <c r="DC826" s="17"/>
      <c r="DD826" s="17"/>
      <c r="DE826" s="17"/>
      <c r="DF826" s="17"/>
      <c r="DG826" s="17">
        <v>2</v>
      </c>
      <c r="DH826" s="17">
        <v>1</v>
      </c>
      <c r="DI826" s="17">
        <v>1</v>
      </c>
      <c r="DJ826" s="17">
        <v>1</v>
      </c>
      <c r="DK826" s="17">
        <v>3</v>
      </c>
      <c r="DL826" s="17">
        <v>1</v>
      </c>
      <c r="DM826" s="48"/>
      <c r="DN826" s="48"/>
      <c r="DO826" s="48"/>
      <c r="DS826" s="49">
        <v>3.6</v>
      </c>
      <c r="DT826" s="49">
        <v>4</v>
      </c>
      <c r="DU826" s="17">
        <v>3.75</v>
      </c>
      <c r="DV826" s="49">
        <v>3.4</v>
      </c>
      <c r="DW826" s="49">
        <v>3.6666666666666665</v>
      </c>
      <c r="DX826" s="49">
        <v>4</v>
      </c>
      <c r="DY826" s="153"/>
      <c r="DZ826" s="25">
        <v>3.6</v>
      </c>
      <c r="EA826" s="25">
        <v>4</v>
      </c>
      <c r="EB826" s="25">
        <v>3.75</v>
      </c>
      <c r="EC826" s="25">
        <v>3.4</v>
      </c>
      <c r="ED826" s="25">
        <v>3.6666666666666665</v>
      </c>
      <c r="EE826">
        <v>4</v>
      </c>
    </row>
    <row r="827" spans="1:135" x14ac:dyDescent="0.2">
      <c r="A827">
        <v>413</v>
      </c>
      <c r="AC827" s="148">
        <f t="shared" si="71"/>
        <v>0</v>
      </c>
      <c r="AD827" s="148" t="e">
        <f t="shared" si="68"/>
        <v>#DIV/0!</v>
      </c>
      <c r="AP827" s="148">
        <f t="shared" si="69"/>
        <v>0</v>
      </c>
      <c r="AQ827" s="148" t="e">
        <f t="shared" si="67"/>
        <v>#DIV/0!</v>
      </c>
      <c r="CI827" s="148" t="e">
        <f t="shared" si="70"/>
        <v>#DIV/0!</v>
      </c>
    </row>
    <row r="828" spans="1:135" x14ac:dyDescent="0.2">
      <c r="A828">
        <v>414</v>
      </c>
      <c r="B828" s="15">
        <v>2128</v>
      </c>
      <c r="C828" s="50" t="s">
        <v>927</v>
      </c>
      <c r="D828" cm="1">
        <f t="array" ref="D828">_xlfn.IFS([1]original_ver!D433="Participant",1,[1]original_ver!D433="Non-Participant",0,[1]original_ver!D433="","")</f>
        <v>1</v>
      </c>
      <c r="E828" s="15">
        <v>1</v>
      </c>
      <c r="F828" s="17" cm="1">
        <f t="array" ref="F828">_xlfn.IFS([1]original_ver!F433="ชาย",1,[1]original_ver!F433="หญิง",0,[1]original_ver!F433="","")</f>
        <v>1</v>
      </c>
      <c r="G828" s="15">
        <v>65</v>
      </c>
      <c r="H828" s="17" cm="1">
        <f t="array" ref="H828">_xlfn.IFS([1]original_ver!H433="ไม่มีการศึกษา",0,[1]original_ver!H433="ประถมศึกษา",1,[1]original_ver!H433="มัธยมศึกษาตอนต้น",2,[1]original_ver!H433="มัธยมศึกษาตอนปลาย",3,[1]original_ver!H433="อนุปริญญา (ปวช., ปวส., ฝึกหัดครู)",4,[1]original_ver!H433="ปริญญาตรี",5,[1]original_ver!H433="สูงกว่าปริญญาตรี",6,[1]original_ver!H433="","")</f>
        <v>1</v>
      </c>
      <c r="I828" s="17" cm="1">
        <f t="array" ref="I828">_xlfn.IFS([1]original_ver!I433="โสด",1,[1]original_ver!I433="สมรส/อยู่ด้วยกัน",2,[1]original_ver!I433="หย่าร้าง/แยกกันอยู่",3,[1]original_ver!I433="หม้าย",4,[1]original_ver!I433="","")</f>
        <v>2</v>
      </c>
      <c r="J828" s="15">
        <v>4</v>
      </c>
      <c r="K828" s="15">
        <v>20</v>
      </c>
      <c r="L828" s="17" cm="1">
        <f t="array" ref="L828">_xlfn.IFS([1]original_ver!L433="ใช่",1,[1]original_ver!L433="ไม่ใช่",0,[1]original_ver!L433="","")</f>
        <v>0</v>
      </c>
      <c r="M828" s="17" cm="1">
        <f t="array" ref="M828">_xlfn.IFS([1]original_ver!M433="กู้ยืม",1,[1]original_ver!M433="ไม่กู้ยืม",0,[1]original_ver!M433="","")</f>
        <v>0</v>
      </c>
      <c r="N828" s="17">
        <f>IF($O828&gt;1, 1,0)</f>
        <v>1</v>
      </c>
      <c r="O828" s="23">
        <v>400000</v>
      </c>
      <c r="P828" s="17" cm="1">
        <f t="array" ref="P828">_xlfn.IFS([1]original_ver!O433="ใช่",1,[1]original_ver!O433="ไม่ใช่",0,[1]original_ver!O433="","")</f>
        <v>1</v>
      </c>
      <c r="Q828" s="17"/>
      <c r="R828" s="17">
        <v>2</v>
      </c>
      <c r="S828" s="17">
        <v>1</v>
      </c>
      <c r="T828" s="17">
        <v>15</v>
      </c>
      <c r="U828" s="17">
        <v>9000</v>
      </c>
      <c r="V828" s="17">
        <v>53</v>
      </c>
      <c r="W828" s="22">
        <f>$U828/$T828</f>
        <v>600</v>
      </c>
      <c r="AC828" s="148">
        <f t="shared" si="71"/>
        <v>9000</v>
      </c>
      <c r="AD828" s="148">
        <f t="shared" si="68"/>
        <v>600</v>
      </c>
      <c r="AE828" s="17">
        <v>2</v>
      </c>
      <c r="AF828" s="17">
        <v>1</v>
      </c>
      <c r="AG828" s="17">
        <v>15</v>
      </c>
      <c r="AH828" s="17">
        <v>9000</v>
      </c>
      <c r="AI828" s="17">
        <v>60</v>
      </c>
      <c r="AJ828" s="27">
        <f>$AH828/$AG828</f>
        <v>600</v>
      </c>
      <c r="AK828" s="48"/>
      <c r="AL828" s="48"/>
      <c r="AM828" s="48"/>
      <c r="AN828" s="48"/>
      <c r="AO828" s="48"/>
      <c r="AP828" s="149">
        <f t="shared" si="69"/>
        <v>9000</v>
      </c>
      <c r="AQ828" s="149">
        <f t="shared" si="67"/>
        <v>600</v>
      </c>
      <c r="BE828" s="48"/>
      <c r="BO828" s="48"/>
      <c r="BP828" s="48"/>
      <c r="BQ828" s="48"/>
      <c r="CD828" s="49">
        <v>2</v>
      </c>
      <c r="CE828" s="49">
        <v>2</v>
      </c>
      <c r="CF828" s="49">
        <v>2</v>
      </c>
      <c r="CG828" s="49">
        <v>2</v>
      </c>
      <c r="CH828" s="49">
        <v>2</v>
      </c>
      <c r="CI828" s="153">
        <f t="shared" si="70"/>
        <v>2</v>
      </c>
      <c r="CJ828" s="17">
        <v>2</v>
      </c>
      <c r="CK828" cm="1">
        <f t="array" ref="CK828">_xlfn.IFS([1]original_ver!CH433="จากการเข้าร่วมกิจกรรมอบรม ที่จัดโดยโครงการเกษตรกรปราดเปรื่อง (Smart Farmer)",1,[1]original_ver!CH433="จากการเข้าร่วมกิจกรรมอบรม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..................................................................................................................................",2,[1]original_ver!CH433="จากการเรียนรู้ด้วยตนเองผ่านช่องทางต่าง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ๆ",3,[1]original_ver!CH433="จากการเรียนรู้ผ่านประสบการณ์ของผู้อื่น ได้แก่ เพื่อนบ้าน พี่น้อง เพื่อน และญาติ เป็นต้น",4,[1]original_ver!CH433="ไม่ได้เข้าร่วมกิจกรรมอบรมหรือเรียนรู้ใด ๆ (ข้ามไปข้อ 33)",5)</f>
        <v>5</v>
      </c>
      <c r="CL828" s="15" t="str" cm="1">
        <f t="array" ref="CL828">_xlfn.IFS([1]original_ver!CJ433="ความรู้ทางการเกษตรและการใช้เทคโนโลยีสำหรับการผลิตในฟาร์ม",1,[1]original_ver!CJ433="การวางแผนและจัดการฟาร์ม เช่น การเก็บเกี่ยว การเงิน และการวางแผนทางการตลาด",2,[1]original_ver!CJ433="การเป็นผู้ประกอบการทางการเกษตร",3,[1]original_ver!CJ433="การเพิ่มมูลค่าผลผลิต และการแปรรูปผลผลิต (รวมถึงการพัฒนาคุณภาพผลผลิต)",4,[1]original_ver!CJ433="","")</f>
        <v/>
      </c>
      <c r="CM828" s="48"/>
      <c r="CN828" s="48"/>
      <c r="CO828" s="15" t="str" cm="1">
        <f t="array" ref="CO828">_xlfn.IFS([1]original_ver!CN433="ความรู้ทางการเกษตรและการใช้เทคโนโลยีสำหรับการผลิตในฟาร์ม",1,[1]original_ver!CN433="การวางแผนและจัดการฟาร์ม เช่น การเก็บเกี่ยว การเงิน และการวางแผนทางการตลาด",2,[1]original_ver!CN433="การเป็นผู้ประกอบการทางการเกษตร",3,[1]original_ver!CN433="การเพิ่มมูลค่าผลผลิต และการแปรรูปผลผลิต (รวมถึงการพัฒนาคุณภาพผลผลิต)",4,[1]original_ver!CN433="","")</f>
        <v/>
      </c>
      <c r="CP828" s="48"/>
      <c r="CQ828" s="48"/>
      <c r="CR828" s="15" t="str" cm="1">
        <f t="array" ref="CR828">_xlfn.IFS([1]original_ver!CR433="ประยุกต์",1,[1]original_ver!CR433="ไม่ประยุกต์",0,[1]original_ver!CR433="","")</f>
        <v/>
      </c>
      <c r="CS828" s="15" t="str" cm="1">
        <f t="array" ref="CS828">_xlfn.IFS([1]original_ver!CS433="ประยุกต์",1,[1]original_ver!CS433="ไม่ประยุกต์",0,[1]original_ver!CS433="","")</f>
        <v/>
      </c>
      <c r="CT828" s="48"/>
      <c r="CU828" s="15" t="str" cm="1">
        <f t="array" ref="CU828">_xlfn.IFS([1]original_ver!CV433="ประยุกต์",1,[1]original_ver!CV433="ไม่ประยุกต์",0,[1]original_ver!CV433="","")</f>
        <v/>
      </c>
      <c r="CV828" s="48"/>
      <c r="CW828" s="15" t="str" cm="1">
        <f t="array" ref="CW828">_xlfn.IFS([1]original_ver!CY433="ประยุกต์",1,[1]original_ver!CY433="ไม่ประยุกต์",0,[1]original_ver!CY433="","")</f>
        <v/>
      </c>
      <c r="CX828" s="48"/>
      <c r="CY828" s="15" t="str" cm="1">
        <f t="array" ref="CY828">_xlfn.IFS([1]original_ver!DB433="ประยุกต์",1,[1]original_ver!DB433="ไม่ประยุกต์",0,[1]original_ver!DB433="","")</f>
        <v/>
      </c>
      <c r="CZ828" s="48"/>
      <c r="DA828" s="17"/>
      <c r="DB828" s="17"/>
      <c r="DC828" s="17"/>
      <c r="DD828" s="17"/>
      <c r="DE828" s="17"/>
      <c r="DF828" s="17"/>
      <c r="DG828" s="17">
        <v>3</v>
      </c>
      <c r="DH828" s="17">
        <v>4</v>
      </c>
      <c r="DI828" s="17">
        <v>1</v>
      </c>
      <c r="DJ828" s="17">
        <v>4</v>
      </c>
      <c r="DK828" s="17">
        <v>2</v>
      </c>
      <c r="DL828" s="17">
        <v>4</v>
      </c>
      <c r="DM828" s="48"/>
      <c r="DN828" s="48"/>
      <c r="DO828" s="48"/>
      <c r="DS828" s="49">
        <v>3.8</v>
      </c>
      <c r="DT828" s="49">
        <v>3</v>
      </c>
      <c r="DU828" s="166">
        <v>1.25</v>
      </c>
      <c r="DV828" s="49">
        <v>2.6</v>
      </c>
      <c r="DW828" s="49">
        <v>3</v>
      </c>
      <c r="DX828" s="49">
        <v>3</v>
      </c>
      <c r="DY828" s="153"/>
      <c r="DZ828" s="25">
        <v>3.8</v>
      </c>
      <c r="EA828" s="25">
        <v>3</v>
      </c>
      <c r="EB828" s="25">
        <v>1.25</v>
      </c>
      <c r="EC828" s="25">
        <v>2.6</v>
      </c>
      <c r="ED828" s="25">
        <v>3</v>
      </c>
      <c r="EE828">
        <v>3</v>
      </c>
    </row>
    <row r="829" spans="1:135" x14ac:dyDescent="0.2">
      <c r="A829">
        <v>414</v>
      </c>
      <c r="AC829" s="148">
        <f t="shared" si="71"/>
        <v>0</v>
      </c>
      <c r="AD829" s="148" t="e">
        <f t="shared" si="68"/>
        <v>#DIV/0!</v>
      </c>
      <c r="AP829" s="148">
        <f t="shared" si="69"/>
        <v>0</v>
      </c>
      <c r="AQ829" s="148" t="e">
        <f t="shared" si="67"/>
        <v>#DIV/0!</v>
      </c>
      <c r="CI829" s="148" t="e">
        <f t="shared" si="70"/>
        <v>#DIV/0!</v>
      </c>
    </row>
    <row r="830" spans="1:135" x14ac:dyDescent="0.2">
      <c r="A830">
        <v>415</v>
      </c>
      <c r="B830" s="15">
        <v>2129</v>
      </c>
      <c r="C830" s="47" t="s">
        <v>919</v>
      </c>
      <c r="D830" cm="1">
        <f t="array" ref="D830">_xlfn.IFS([1]original_ver!D434="Participant",1,[1]original_ver!D434="Non-Participant",0,[1]original_ver!D434="","")</f>
        <v>1</v>
      </c>
      <c r="E830" s="15">
        <v>5</v>
      </c>
      <c r="F830" s="17" cm="1">
        <f t="array" ref="F830">_xlfn.IFS([1]original_ver!F434="ชาย",1,[1]original_ver!F434="หญิง",0,[1]original_ver!F434="","")</f>
        <v>1</v>
      </c>
      <c r="G830" s="15">
        <v>60</v>
      </c>
      <c r="H830" s="17" cm="1">
        <f t="array" ref="H830">_xlfn.IFS([1]original_ver!H434="ไม่มีการศึกษา",0,[1]original_ver!H434="ประถมศึกษา",1,[1]original_ver!H434="มัธยมศึกษาตอนต้น",2,[1]original_ver!H434="มัธยมศึกษาตอนปลาย",3,[1]original_ver!H434="อนุปริญญา (ปวช., ปวส., ฝึกหัดครู)",4,[1]original_ver!H434="ปริญญาตรี",5,[1]original_ver!H434="สูงกว่าปริญญาตรี",6,[1]original_ver!H434="","")</f>
        <v>1</v>
      </c>
      <c r="I830" s="17" cm="1">
        <f t="array" ref="I830">_xlfn.IFS([1]original_ver!I434="โสด",1,[1]original_ver!I434="สมรส/อยู่ด้วยกัน",2,[1]original_ver!I434="หย่าร้าง/แยกกันอยู่",3,[1]original_ver!I434="หม้าย",4,[1]original_ver!I434="","")</f>
        <v>3</v>
      </c>
      <c r="J830" s="15">
        <v>3</v>
      </c>
      <c r="K830" s="15">
        <v>40</v>
      </c>
      <c r="L830" s="17" cm="1">
        <f t="array" ref="L830">_xlfn.IFS([1]original_ver!L434="ใช่",1,[1]original_ver!L434="ไม่ใช่",0,[1]original_ver!L434="","")</f>
        <v>0</v>
      </c>
      <c r="M830" s="17" cm="1">
        <f t="array" ref="M830">_xlfn.IFS([1]original_ver!M434="กู้ยืม",1,[1]original_ver!M434="ไม่กู้ยืม",0,[1]original_ver!M434="","")</f>
        <v>1</v>
      </c>
      <c r="N830" s="17">
        <f>IF($O830&gt;1, 1,0)</f>
        <v>0</v>
      </c>
      <c r="O830" s="26"/>
      <c r="P830" s="17" cm="1">
        <f t="array" ref="P830">_xlfn.IFS([1]original_ver!O434="ใช่",1,[1]original_ver!O434="ไม่ใช่",0,[1]original_ver!O434="","")</f>
        <v>1</v>
      </c>
      <c r="Q830" s="17"/>
      <c r="R830" s="17">
        <v>1</v>
      </c>
      <c r="S830" s="17">
        <v>1</v>
      </c>
      <c r="T830" s="17">
        <v>10</v>
      </c>
      <c r="U830" s="17">
        <v>16000</v>
      </c>
      <c r="V830" s="53">
        <v>8</v>
      </c>
      <c r="W830" s="20">
        <f>$U830/$T830</f>
        <v>1600</v>
      </c>
      <c r="AC830" s="148">
        <f t="shared" si="71"/>
        <v>16000</v>
      </c>
      <c r="AD830" s="148">
        <f t="shared" si="68"/>
        <v>1600</v>
      </c>
      <c r="AE830" s="17">
        <v>1</v>
      </c>
      <c r="AF830" s="17">
        <v>1</v>
      </c>
      <c r="AG830" s="17">
        <v>10</v>
      </c>
      <c r="AH830" s="17">
        <v>13000</v>
      </c>
      <c r="AI830" s="18">
        <v>7</v>
      </c>
      <c r="AJ830" s="27">
        <f>$AH830/$AG830</f>
        <v>1300</v>
      </c>
      <c r="AK830" s="48"/>
      <c r="AL830" s="48"/>
      <c r="AM830" s="48"/>
      <c r="AN830" s="48"/>
      <c r="AO830" s="48"/>
      <c r="AP830" s="149">
        <f t="shared" si="69"/>
        <v>13000</v>
      </c>
      <c r="AQ830" s="149">
        <f t="shared" si="67"/>
        <v>1300</v>
      </c>
      <c r="BE830" s="48"/>
      <c r="BO830" s="48"/>
      <c r="BP830" s="48"/>
      <c r="BQ830" s="48"/>
      <c r="CD830" s="49">
        <v>2</v>
      </c>
      <c r="CE830" s="49">
        <v>2.3333333333333335</v>
      </c>
      <c r="CF830" s="49">
        <v>2</v>
      </c>
      <c r="CG830" s="49">
        <v>2</v>
      </c>
      <c r="CH830" s="49">
        <v>3.5</v>
      </c>
      <c r="CI830" s="153">
        <f t="shared" si="70"/>
        <v>2.3666666666666667</v>
      </c>
      <c r="CJ830" s="17">
        <v>4</v>
      </c>
      <c r="CK830" cm="1">
        <f t="array" ref="CK830">_xlfn.IFS([1]original_ver!CH434="จากการเข้าร่วมกิจกรรมอบรม ที่จัดโดยโครงการเกษตรกรปราดเปรื่อง (Smart Farmer)",1,[1]original_ver!CH434="จากการเข้าร่วมกิจกรรมอบรม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..................................................................................................................................",2,[1]original_ver!CH434="จากการเรียนรู้ด้วยตนเองผ่านช่องทางต่าง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ๆ",3,[1]original_ver!CH434="จากการเรียนรู้ผ่านประสบการณ์ของผู้อื่น ได้แก่ เพื่อนบ้าน พี่น้อง เพื่อน และญาติ เป็นต้น",4,[1]original_ver!CH434="ไม่ได้เข้าร่วมกิจกรรมอบรมหรือเรียนรู้ใด ๆ (ข้ามไปข้อ 33)",5)</f>
        <v>5</v>
      </c>
      <c r="CL830" s="15" t="str" cm="1">
        <f t="array" ref="CL830">_xlfn.IFS([1]original_ver!CJ434="ความรู้ทางการเกษตรและการใช้เทคโนโลยีสำหรับการผลิตในฟาร์ม",1,[1]original_ver!CJ434="การวางแผนและจัดการฟาร์ม เช่น การเก็บเกี่ยว การเงิน และการวางแผนทางการตลาด",2,[1]original_ver!CJ434="การเป็นผู้ประกอบการทางการเกษตร",3,[1]original_ver!CJ434="การเพิ่มมูลค่าผลผลิต และการแปรรูปผลผลิต (รวมถึงการพัฒนาคุณภาพผลผลิต)",4,[1]original_ver!CJ434="","")</f>
        <v/>
      </c>
      <c r="CM830" s="48"/>
      <c r="CN830" s="48"/>
      <c r="CO830" s="15" t="str" cm="1">
        <f t="array" ref="CO830">_xlfn.IFS([1]original_ver!CN434="ความรู้ทางการเกษตรและการใช้เทคโนโลยีสำหรับการผลิตในฟาร์ม",1,[1]original_ver!CN434="การวางแผนและจัดการฟาร์ม เช่น การเก็บเกี่ยว การเงิน และการวางแผนทางการตลาด",2,[1]original_ver!CN434="การเป็นผู้ประกอบการทางการเกษตร",3,[1]original_ver!CN434="การเพิ่มมูลค่าผลผลิต และการแปรรูปผลผลิต (รวมถึงการพัฒนาคุณภาพผลผลิต)",4,[1]original_ver!CN434="","")</f>
        <v/>
      </c>
      <c r="CP830" s="48"/>
      <c r="CQ830" s="48"/>
      <c r="CR830" s="15" t="str" cm="1">
        <f t="array" ref="CR830">_xlfn.IFS([1]original_ver!CR434="ประยุกต์",1,[1]original_ver!CR434="ไม่ประยุกต์",0,[1]original_ver!CR434="","")</f>
        <v/>
      </c>
      <c r="CS830" s="15" t="str" cm="1">
        <f t="array" ref="CS830">_xlfn.IFS([1]original_ver!CS434="ประยุกต์",1,[1]original_ver!CS434="ไม่ประยุกต์",0,[1]original_ver!CS434="","")</f>
        <v/>
      </c>
      <c r="CT830" s="48"/>
      <c r="CU830" s="15" t="str" cm="1">
        <f t="array" ref="CU830">_xlfn.IFS([1]original_ver!CV434="ประยุกต์",1,[1]original_ver!CV434="ไม่ประยุกต์",0,[1]original_ver!CV434="","")</f>
        <v/>
      </c>
      <c r="CV830" s="48"/>
      <c r="CW830" s="15" t="str" cm="1">
        <f t="array" ref="CW830">_xlfn.IFS([1]original_ver!CY434="ประยุกต์",1,[1]original_ver!CY434="ไม่ประยุกต์",0,[1]original_ver!CY434="","")</f>
        <v/>
      </c>
      <c r="CX830" s="48"/>
      <c r="CY830" s="15" t="str" cm="1">
        <f t="array" ref="CY830">_xlfn.IFS([1]original_ver!DB434="ประยุกต์",1,[1]original_ver!DB434="ไม่ประยุกต์",0,[1]original_ver!DB434="","")</f>
        <v/>
      </c>
      <c r="CZ830" s="48"/>
      <c r="DA830" s="17"/>
      <c r="DB830" s="17"/>
      <c r="DC830" s="17"/>
      <c r="DD830" s="17"/>
      <c r="DE830" s="17"/>
      <c r="DF830" s="17"/>
      <c r="DG830" s="17">
        <v>2</v>
      </c>
      <c r="DH830" s="17">
        <v>1</v>
      </c>
      <c r="DI830" s="17">
        <v>1</v>
      </c>
      <c r="DJ830" s="17">
        <v>1</v>
      </c>
      <c r="DK830" s="17">
        <v>3</v>
      </c>
      <c r="DL830" s="17">
        <v>1</v>
      </c>
      <c r="DM830" s="48"/>
      <c r="DN830" s="48"/>
      <c r="DO830" s="48"/>
      <c r="DS830" s="49">
        <v>3</v>
      </c>
      <c r="DT830" s="49">
        <v>2.6666666666666665</v>
      </c>
      <c r="DU830" s="17">
        <v>2.25</v>
      </c>
      <c r="DV830" s="49">
        <v>2.2000000000000002</v>
      </c>
      <c r="DW830" s="49">
        <v>2.3333333333333335</v>
      </c>
      <c r="DX830" s="49">
        <v>2</v>
      </c>
      <c r="DY830" s="153"/>
      <c r="DZ830" s="25">
        <v>3</v>
      </c>
      <c r="EA830" s="25">
        <v>2.6666666666666665</v>
      </c>
      <c r="EB830" s="25">
        <v>2.25</v>
      </c>
      <c r="EC830" s="25">
        <v>2.2000000000000002</v>
      </c>
      <c r="ED830" s="25">
        <v>2.3333333333333335</v>
      </c>
      <c r="EE830">
        <v>2</v>
      </c>
    </row>
    <row r="831" spans="1:135" x14ac:dyDescent="0.2">
      <c r="A831">
        <v>415</v>
      </c>
      <c r="AC831" s="148">
        <f t="shared" si="71"/>
        <v>0</v>
      </c>
      <c r="AD831" s="148" t="e">
        <f t="shared" si="68"/>
        <v>#DIV/0!</v>
      </c>
      <c r="AP831" s="148">
        <f t="shared" si="69"/>
        <v>0</v>
      </c>
      <c r="AQ831" s="148" t="e">
        <f t="shared" si="67"/>
        <v>#DIV/0!</v>
      </c>
      <c r="CI831" s="148" t="e">
        <f t="shared" si="70"/>
        <v>#DIV/0!</v>
      </c>
    </row>
    <row r="832" spans="1:135" x14ac:dyDescent="0.2">
      <c r="A832">
        <v>416</v>
      </c>
      <c r="B832" s="15"/>
      <c r="C832" s="62"/>
      <c r="D832" cm="1">
        <f t="array" ref="D832">_xlfn.IFS([1]original_ver!D435="Participant",1,[1]original_ver!D435="Non-Participant",0,[1]original_ver!D435="","")</f>
        <v>0</v>
      </c>
      <c r="E832" s="15">
        <v>3</v>
      </c>
      <c r="F832" s="17" cm="1">
        <f t="array" ref="F832">_xlfn.IFS([1]original_ver!F435="ชาย",1,[1]original_ver!F435="หญิง",0,[1]original_ver!F435="","")</f>
        <v>1</v>
      </c>
      <c r="G832" s="15">
        <v>63</v>
      </c>
      <c r="H832" s="17" cm="1">
        <f t="array" ref="H832">_xlfn.IFS([1]original_ver!H435="ไม่มีการศึกษา",0,[1]original_ver!H435="ประถมศึกษา",1,[1]original_ver!H435="มัธยมศึกษาตอนต้น",2,[1]original_ver!H435="มัธยมศึกษาตอนปลาย",3,[1]original_ver!H435="อนุปริญญา (ปวช., ปวส., ฝึกหัดครู)",4,[1]original_ver!H435="ปริญญาตรี",5,[1]original_ver!H435="สูงกว่าปริญญาตรี",6,[1]original_ver!H435="","")</f>
        <v>3</v>
      </c>
      <c r="I832" s="17" cm="1">
        <f t="array" ref="I832">_xlfn.IFS([1]original_ver!I435="โสด",1,[1]original_ver!I435="สมรส/อยู่ด้วยกัน",2,[1]original_ver!I435="หย่าร้าง/แยกกันอยู่",3,[1]original_ver!I435="หม้าย",4,[1]original_ver!I435="","")</f>
        <v>2</v>
      </c>
      <c r="J832" s="15">
        <v>6</v>
      </c>
      <c r="K832" s="15">
        <v>14</v>
      </c>
      <c r="L832" s="17" cm="1">
        <f t="array" ref="L832">_xlfn.IFS([1]original_ver!L435="ใช่",1,[1]original_ver!L435="ไม่ใช่",0,[1]original_ver!L435="","")</f>
        <v>0</v>
      </c>
      <c r="M832" s="17" cm="1">
        <f t="array" ref="M832">_xlfn.IFS([1]original_ver!M435="กู้ยืม",1,[1]original_ver!M435="ไม่กู้ยืม",0,[1]original_ver!M435="","")</f>
        <v>0</v>
      </c>
      <c r="N832" s="17">
        <f>IF($O832&gt;1, 1,0)</f>
        <v>1</v>
      </c>
      <c r="O832" s="23">
        <v>780000</v>
      </c>
      <c r="P832" s="17" cm="1">
        <f t="array" ref="P832">_xlfn.IFS([1]original_ver!O435="ใช่",1,[1]original_ver!O435="ไม่ใช่",0,[1]original_ver!O435="","")</f>
        <v>0</v>
      </c>
      <c r="Q832" s="17"/>
      <c r="R832" s="17">
        <v>1</v>
      </c>
      <c r="S832" s="17">
        <v>1</v>
      </c>
      <c r="T832" s="17">
        <v>15</v>
      </c>
      <c r="U832" s="17">
        <v>13500</v>
      </c>
      <c r="V832" s="53">
        <v>14</v>
      </c>
      <c r="W832" s="20">
        <f>$U832/$T832</f>
        <v>900</v>
      </c>
      <c r="AC832" s="148">
        <f t="shared" si="71"/>
        <v>13500</v>
      </c>
      <c r="AD832" s="148">
        <f t="shared" si="68"/>
        <v>900</v>
      </c>
      <c r="AE832" s="17">
        <v>1</v>
      </c>
      <c r="AF832" s="17">
        <v>1</v>
      </c>
      <c r="AG832" s="17">
        <v>15</v>
      </c>
      <c r="AH832" s="17">
        <v>13000</v>
      </c>
      <c r="AI832" s="18">
        <v>13.5</v>
      </c>
      <c r="AJ832" s="27">
        <f>$AH832/$AG832</f>
        <v>866.66666666666663</v>
      </c>
      <c r="AK832" s="48"/>
      <c r="AL832" s="48"/>
      <c r="AM832" s="48"/>
      <c r="AN832" s="48"/>
      <c r="AO832" s="48"/>
      <c r="AP832" s="149">
        <f t="shared" si="69"/>
        <v>13000</v>
      </c>
      <c r="AQ832" s="149">
        <f t="shared" si="67"/>
        <v>866.66666666666663</v>
      </c>
      <c r="BE832" s="48"/>
      <c r="BO832" s="48"/>
      <c r="BP832" s="48"/>
      <c r="BQ832" s="48"/>
      <c r="CD832" s="49">
        <v>1.5</v>
      </c>
      <c r="CE832" s="49">
        <v>1.3333333333333333</v>
      </c>
      <c r="CF832" s="49">
        <v>1</v>
      </c>
      <c r="CG832" s="49">
        <v>1</v>
      </c>
      <c r="CH832" s="49">
        <v>2</v>
      </c>
      <c r="CI832" s="153">
        <f t="shared" si="70"/>
        <v>1.3666666666666667</v>
      </c>
      <c r="CJ832" s="17">
        <v>1</v>
      </c>
      <c r="CK832" cm="1">
        <f t="array" ref="CK832">_xlfn.IFS([1]original_ver!CH435="จากการเข้าร่วมกิจกรรมอบรม ที่จัดโดยโครงการเกษตรกรปราดเปรื่อง (Smart Farmer)",1,[1]original_ver!CH435="จากการเข้าร่วมกิจกรรมอบรม ที่จัดโดยโครงการอื่นๆ ที่นอกเหนือจากโครงการเกษตรกรปราดเปรื่อง (Smart Farmer): ระบุชื่อโครงการ ..................................................................................................................................",2,[1]original_ver!CH435="จากการเรียนรู้ด้วยตนเองผ่านช่องทางต่าง ๆ เช่น โทรทัศน์ วิทยุ แอปพลิเคชันในโทรศัพท์มือถือ และจากช่องทางสื่อสังคมออนไลน์ เช่น เฟสบุ๊ค (Facebook) ยูทูป (Youtube) และเว็ปไซต์ต่าง ๆ",3,[1]original_ver!CH435="จากการเรียนรู้ผ่านประสบการณ์ของผู้อื่น ได้แก่ เพื่อนบ้าน พี่น้อง เพื่อน และญาติ เป็นต้น",4,[1]original_ver!CH435="ไม่ได้เข้าร่วมกิจกรรมอบรมหรือเรียนรู้ใด ๆ (ข้ามไปข้อ 33)",5)</f>
        <v>4</v>
      </c>
      <c r="CL832" s="15" cm="1">
        <f t="array" ref="CL832">_xlfn.IFS([1]original_ver!CJ435="ความรู้ทางการเกษตรและการใช้เทคโนโลยีสำหรับการผลิตในฟาร์ม",1,[1]original_ver!CJ435="การวางแผนและจัดการฟาร์ม เช่น การเก็บเกี่ยว การเงิน และการวางแผนทางการตลาด",2,[1]original_ver!CJ435="การเป็นผู้ประกอบการทางการเกษตร",3,[1]original_ver!CJ435="การเพิ่มมูลค่าผลผลิต และการแปรรูปผลผลิต (รวมถึงการพัฒนาคุณภาพผลผลิต)",4,[1]original_ver!CJ435="","")</f>
        <v>4</v>
      </c>
      <c r="CM832" s="17">
        <v>3</v>
      </c>
      <c r="CN832" s="17">
        <v>5</v>
      </c>
      <c r="CO832" s="15" cm="1">
        <f t="array" ref="CO832">_xlfn.IFS([1]original_ver!CN435="ความรู้ทางการเกษตรและการใช้เทคโนโลยีสำหรับการผลิตในฟาร์ม",1,[1]original_ver!CN435="การวางแผนและจัดการฟาร์ม เช่น การเก็บเกี่ยว การเงิน และการวางแผนทางการตลาด",2,[1]original_ver!CN435="การเป็นผู้ประกอบการทางการเกษตร",3,[1]original_ver!CN435="การเพิ่มมูลค่าผลผลิต และการแปรรูปผลผลิต (รวมถึงการพัฒนาคุณภาพผลผลิต)",4,[1]original_ver!CN435="","")</f>
        <v>1</v>
      </c>
      <c r="CP832" s="17">
        <v>1</v>
      </c>
      <c r="CQ832" s="17">
        <v>4</v>
      </c>
      <c r="CR832" s="15" cm="1">
        <f t="array" ref="CR832">_xlfn.IFS([1]original_ver!CR435="ประยุกต์",1,[1]original_ver!CR435="ไม่ประยุกต์",0,[1]original_ver!CR435="","")</f>
        <v>1</v>
      </c>
      <c r="CS832" s="15" cm="1">
        <f t="array" ref="CS832">_xlfn.IFS([1]original_ver!CS435="ประยุกต์",1,[1]original_ver!CS435="ไม่ประยุกต์",0,[1]original_ver!CS435="","")</f>
        <v>1</v>
      </c>
      <c r="CT832" s="48"/>
      <c r="CU832" s="15" cm="1">
        <f t="array" ref="CU832">_xlfn.IFS([1]original_ver!CV435="ประยุกต์",1,[1]original_ver!CV435="ไม่ประยุกต์",0,[1]original_ver!CV435="","")</f>
        <v>1</v>
      </c>
      <c r="CV832" s="48"/>
      <c r="CW832" s="15" cm="1">
        <f t="array" ref="CW832">_xlfn.IFS([1]original_ver!CY435="ประยุกต์",1,[1]original_ver!CY435="ไม่ประยุกต์",0,[1]original_ver!CY435="","")</f>
        <v>1</v>
      </c>
      <c r="CX832" s="48"/>
      <c r="CY832" s="15" cm="1">
        <f t="array" ref="CY832">_xlfn.IFS([1]original_ver!DB435="ประยุกต์",1,[1]original_ver!DB435="ไม่ประยุกต์",0,[1]original_ver!DB435="","")</f>
        <v>1</v>
      </c>
      <c r="CZ832" s="48"/>
      <c r="DA832" s="17"/>
      <c r="DB832" s="17"/>
      <c r="DC832" s="17"/>
      <c r="DD832" s="17"/>
      <c r="DE832" s="17"/>
      <c r="DF832" s="17"/>
      <c r="DG832" s="48"/>
      <c r="DH832" s="48"/>
      <c r="DI832" s="17">
        <v>1</v>
      </c>
      <c r="DJ832" s="17">
        <v>2</v>
      </c>
      <c r="DK832" s="17">
        <v>3</v>
      </c>
      <c r="DL832" s="17">
        <v>2</v>
      </c>
      <c r="DM832" s="17">
        <v>2</v>
      </c>
      <c r="DN832" s="17">
        <v>2</v>
      </c>
      <c r="DO832" s="48"/>
      <c r="DS832" s="49">
        <v>2.6</v>
      </c>
      <c r="DT832" s="49">
        <v>3</v>
      </c>
      <c r="DU832" s="17">
        <v>2.5</v>
      </c>
      <c r="DV832" s="49">
        <v>3.2</v>
      </c>
      <c r="DW832" s="49">
        <v>1.6666666666666667</v>
      </c>
      <c r="DX832" s="49">
        <v>1.75</v>
      </c>
      <c r="DY832" s="153"/>
      <c r="DZ832" s="25">
        <v>3.4</v>
      </c>
      <c r="EA832" s="25">
        <v>2.6666666666666665</v>
      </c>
      <c r="EB832" s="25">
        <v>2.5</v>
      </c>
      <c r="EC832" s="25">
        <v>3.6</v>
      </c>
      <c r="ED832" s="25">
        <v>2.6666666666666665</v>
      </c>
      <c r="EE832">
        <v>2.5</v>
      </c>
    </row>
    <row r="833" spans="1:136" x14ac:dyDescent="0.2">
      <c r="A833">
        <v>416</v>
      </c>
      <c r="AC833" s="148">
        <f t="shared" si="71"/>
        <v>0</v>
      </c>
      <c r="AD833" s="148" t="e">
        <f t="shared" si="68"/>
        <v>#DIV/0!</v>
      </c>
      <c r="AP833" s="148">
        <f t="shared" si="69"/>
        <v>0</v>
      </c>
      <c r="AQ833" s="148" t="e">
        <f t="shared" si="67"/>
        <v>#DIV/0!</v>
      </c>
      <c r="CI833" s="148" t="e">
        <f t="shared" si="70"/>
        <v>#DIV/0!</v>
      </c>
    </row>
    <row r="834" spans="1:136" x14ac:dyDescent="0.2">
      <c r="A834">
        <v>417</v>
      </c>
      <c r="B834" s="22">
        <v>701</v>
      </c>
      <c r="C834" s="63" t="s">
        <v>928</v>
      </c>
      <c r="D834" s="64">
        <v>0</v>
      </c>
      <c r="E834" s="22">
        <v>1</v>
      </c>
      <c r="F834" s="22">
        <v>1</v>
      </c>
      <c r="G834" s="22">
        <v>31</v>
      </c>
      <c r="H834" s="22">
        <v>2</v>
      </c>
      <c r="I834" s="22">
        <v>1</v>
      </c>
      <c r="J834" s="22">
        <v>2</v>
      </c>
      <c r="K834" s="22">
        <v>10</v>
      </c>
      <c r="L834" s="56">
        <v>1</v>
      </c>
      <c r="M834" s="48">
        <v>1</v>
      </c>
      <c r="N834" s="17">
        <f>IF($O834&gt;1, 1,0)</f>
        <v>0</v>
      </c>
      <c r="O834" s="26">
        <v>0</v>
      </c>
      <c r="P834" s="48">
        <v>0</v>
      </c>
      <c r="Q834" s="48"/>
      <c r="R834" s="17">
        <v>1</v>
      </c>
      <c r="S834" s="24">
        <v>2</v>
      </c>
      <c r="T834" s="24">
        <v>50</v>
      </c>
      <c r="U834" s="24">
        <v>50000</v>
      </c>
      <c r="V834" s="65">
        <v>10</v>
      </c>
      <c r="W834" s="20">
        <f>$U834/$T834</f>
        <v>1000</v>
      </c>
      <c r="X834" s="24"/>
      <c r="Y834" s="24"/>
      <c r="Z834" s="24"/>
      <c r="AA834" s="17"/>
      <c r="AB834" s="17"/>
      <c r="AC834" s="149">
        <f t="shared" si="71"/>
        <v>50000</v>
      </c>
      <c r="AD834" s="148">
        <f t="shared" si="68"/>
        <v>1000</v>
      </c>
      <c r="AE834" s="56">
        <v>1</v>
      </c>
      <c r="AF834" s="24">
        <v>2</v>
      </c>
      <c r="AG834" s="24">
        <v>50</v>
      </c>
      <c r="AH834" s="24">
        <v>50000</v>
      </c>
      <c r="AI834" s="26">
        <v>10</v>
      </c>
      <c r="AJ834" s="27">
        <f>$AH834/$AG834</f>
        <v>1000</v>
      </c>
      <c r="AK834" s="24"/>
      <c r="AL834" s="24"/>
      <c r="AM834" s="24"/>
      <c r="AN834" s="24"/>
      <c r="AO834" s="24"/>
      <c r="AP834" s="148">
        <f t="shared" si="69"/>
        <v>50000</v>
      </c>
      <c r="AQ834" s="24">
        <f>$AP834/$AG834</f>
        <v>1000</v>
      </c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CC834" s="24"/>
      <c r="CD834" s="66">
        <v>1.5</v>
      </c>
      <c r="CE834" s="66">
        <v>2.3333333333333335</v>
      </c>
      <c r="CF834" s="66">
        <v>1.6666666666666667</v>
      </c>
      <c r="CG834" s="66">
        <v>1.5</v>
      </c>
      <c r="CH834" s="66">
        <v>3</v>
      </c>
      <c r="CI834" s="152">
        <f t="shared" si="70"/>
        <v>2</v>
      </c>
      <c r="CJ834" s="24">
        <v>3</v>
      </c>
      <c r="CK834" s="24">
        <v>5</v>
      </c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66">
        <v>4.4000000000000004</v>
      </c>
      <c r="DT834" s="66">
        <v>4.666666666666667</v>
      </c>
      <c r="DU834" s="24">
        <v>4</v>
      </c>
      <c r="DV834" s="66">
        <v>3.8</v>
      </c>
      <c r="DW834" s="66">
        <v>4</v>
      </c>
      <c r="DX834" s="66">
        <v>1.5</v>
      </c>
      <c r="DY834" s="152"/>
      <c r="DZ834" s="66">
        <v>4.4000000000000004</v>
      </c>
      <c r="EA834" s="66">
        <v>4.666666666666667</v>
      </c>
      <c r="EB834" s="66">
        <v>4</v>
      </c>
      <c r="EC834" s="66">
        <v>4</v>
      </c>
      <c r="ED834" s="66">
        <v>4</v>
      </c>
      <c r="EE834">
        <v>1.5</v>
      </c>
      <c r="EF834" s="152"/>
    </row>
    <row r="835" spans="1:136" x14ac:dyDescent="0.2">
      <c r="A835">
        <v>417</v>
      </c>
    </row>
  </sheetData>
  <autoFilter ref="B1:EE835" xr:uid="{6BD695DE-7DA2-4DF4-BCDA-356EC86AB6D3}"/>
  <sortState xmlns:xlrd2="http://schemas.microsoft.com/office/spreadsheetml/2017/richdata2" ref="A2:EE848">
    <sortCondition ref="A2:A848"/>
  </sortState>
  <conditionalFormatting sqref="B2:B90">
    <cfRule type="duplicateValues" dxfId="49" priority="2"/>
  </conditionalFormatting>
  <conditionalFormatting sqref="D418">
    <cfRule type="cellIs" dxfId="48" priority="1" operator="equal">
      <formula>"F"</formula>
    </cfRule>
  </conditionalFormatting>
  <conditionalFormatting sqref="DS2:DY3 CD2:CJ90 DY4:EE4 DS5:DY7 DY8:EE8 DS9:DY9 DY10:EE10 DS11:DY11 DY12:EE12 DS13:DY13 DY14:EE14 DS15:DY15 DY16:EE16 DS17:DY21 DY22:EE22 DS23:DY23 DY24:EE24 DS25:DY27 DY28:EE28 DS29:DY29 DY30:EE30 DS31:DY33 DY34:EE34 DS35:DY35 DY36:EE36 DS37:DY37 DY38:EE38 DS39:DY39 DY40:EE40 DS41:DY47 DY48:EE48 DS49:DY51 DY52:EE52 DS53:DY53 DY54:EE54 DS55:DY61 DY62:EE62 DS63:DY65 DY66:EE66 DS67:DY75 DY76:EE76 DS77:DY79 DY80:EE80 DS81:DY83 DY84:EE84 DS85:DY87 DY88:EE88 DS89:DY90">
    <cfRule type="expression" dxfId="47" priority="3">
      <formula>ISTEXT($B$2:$CK$374)</formula>
    </cfRule>
    <cfRule type="cellIs" dxfId="46" priority="4" operator="equal">
      <formula>" -   "</formula>
    </cfRule>
    <cfRule type="cellIs" dxfId="45" priority="5" operator="equal">
      <formula>" -"</formula>
    </cfRule>
    <cfRule type="cellIs" dxfId="44" priority="6" operator="equal">
      <formula>"-"</formula>
    </cfRule>
    <cfRule type="cellIs" dxfId="43" priority="7" operator="equal">
      <formula>" "</formula>
    </cfRule>
    <cfRule type="cellIs" dxfId="42" priority="8" operator="equal">
      <formula>"."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70D4-EC51-431F-9DB1-886897BF5A06}">
  <sheetPr>
    <tabColor rgb="FF92D050"/>
  </sheetPr>
  <dimension ref="A1:EN835"/>
  <sheetViews>
    <sheetView topLeftCell="BX1" zoomScale="90" zoomScaleNormal="90" workbookViewId="0">
      <pane ySplit="1" topLeftCell="A118" activePane="bottomLeft" state="frozen"/>
      <selection pane="bottomLeft" activeCell="CT835" sqref="CT835"/>
    </sheetView>
  </sheetViews>
  <sheetFormatPr baseColWidth="10" defaultColWidth="8.6640625" defaultRowHeight="14" x14ac:dyDescent="0.2"/>
  <cols>
    <col min="1" max="2" width="8.6640625" style="15"/>
    <col min="3" max="15" width="8.6640625" style="15" customWidth="1"/>
    <col min="16" max="16" width="8.6640625" style="15"/>
    <col min="17" max="29" width="8.6640625" style="15" customWidth="1"/>
    <col min="30" max="31" width="8.6640625" style="163" customWidth="1"/>
    <col min="32" max="37" width="8.6640625" style="161" customWidth="1"/>
    <col min="38" max="41" width="8.6640625" style="23" customWidth="1"/>
    <col min="42" max="59" width="8.6640625" style="15" customWidth="1"/>
    <col min="60" max="64" width="8.6640625" style="161" customWidth="1"/>
    <col min="65" max="65" width="8.6640625" style="159" customWidth="1"/>
    <col min="66" max="69" width="8.6640625" style="23" customWidth="1"/>
    <col min="70" max="70" width="8.6640625" style="15" customWidth="1"/>
    <col min="71" max="72" width="8.6640625" style="23" customWidth="1"/>
    <col min="73" max="79" width="8.6640625" style="15" customWidth="1"/>
    <col min="80" max="87" width="8.6640625" style="23" customWidth="1"/>
    <col min="88" max="92" width="8.6640625" style="15" customWidth="1"/>
    <col min="93" max="93" width="8.6640625" style="22" customWidth="1"/>
    <col min="94" max="94" width="10.83203125" style="15" customWidth="1"/>
    <col min="95" max="128" width="8.6640625" style="15" customWidth="1"/>
    <col min="129" max="134" width="9.83203125" style="15" bestFit="1" customWidth="1"/>
    <col min="135" max="135" width="8.6640625" style="15" bestFit="1" customWidth="1"/>
    <col min="136" max="16384" width="8.6640625" style="15"/>
  </cols>
  <sheetData>
    <row r="1" spans="1:144" s="156" customFormat="1" ht="36" customHeight="1" x14ac:dyDescent="0.2">
      <c r="A1" s="156" t="s">
        <v>934</v>
      </c>
      <c r="B1" s="1" t="s">
        <v>5</v>
      </c>
      <c r="C1" s="1" t="s">
        <v>9</v>
      </c>
      <c r="D1" s="1" t="s">
        <v>13</v>
      </c>
      <c r="E1" s="1" t="s">
        <v>23</v>
      </c>
      <c r="F1" s="1" t="s">
        <v>27</v>
      </c>
      <c r="G1" s="1" t="s">
        <v>29</v>
      </c>
      <c r="H1" s="1" t="s">
        <v>40</v>
      </c>
      <c r="I1" s="1" t="s">
        <v>46</v>
      </c>
      <c r="J1" s="3" t="s">
        <v>48</v>
      </c>
      <c r="K1" s="1" t="s">
        <v>50</v>
      </c>
      <c r="L1" s="1" t="s">
        <v>54</v>
      </c>
      <c r="M1" s="69" t="s">
        <v>488</v>
      </c>
      <c r="N1" s="4" t="s">
        <v>58</v>
      </c>
      <c r="O1" s="1" t="s">
        <v>489</v>
      </c>
      <c r="P1" s="1" t="s">
        <v>935</v>
      </c>
      <c r="Q1" s="5" t="s">
        <v>936</v>
      </c>
      <c r="R1" s="1" t="s">
        <v>937</v>
      </c>
      <c r="S1" s="1" t="s">
        <v>964</v>
      </c>
      <c r="T1" s="1" t="s">
        <v>965</v>
      </c>
      <c r="U1" s="170" t="s">
        <v>938</v>
      </c>
      <c r="V1" s="2" t="s">
        <v>939</v>
      </c>
      <c r="W1" s="69" t="s">
        <v>940</v>
      </c>
      <c r="X1" s="1" t="s">
        <v>941</v>
      </c>
      <c r="Y1" s="1" t="s">
        <v>942</v>
      </c>
      <c r="Z1" s="1" t="s">
        <v>943</v>
      </c>
      <c r="AA1" s="170" t="s">
        <v>966</v>
      </c>
      <c r="AB1" s="1" t="s">
        <v>944</v>
      </c>
      <c r="AC1" s="69" t="s">
        <v>945</v>
      </c>
      <c r="AD1" s="162" t="s">
        <v>967</v>
      </c>
      <c r="AE1" s="162" t="s">
        <v>968</v>
      </c>
      <c r="AF1" s="158" t="s">
        <v>114</v>
      </c>
      <c r="AG1" s="158" t="s">
        <v>120</v>
      </c>
      <c r="AH1" s="158" t="s">
        <v>122</v>
      </c>
      <c r="AI1" s="158" t="s">
        <v>124</v>
      </c>
      <c r="AJ1" s="158" t="s">
        <v>126</v>
      </c>
      <c r="AK1" s="158" t="s">
        <v>493</v>
      </c>
      <c r="AL1" s="2" t="s">
        <v>128</v>
      </c>
      <c r="AM1" s="2" t="s">
        <v>130</v>
      </c>
      <c r="AN1" s="2" t="s">
        <v>132</v>
      </c>
      <c r="AO1" s="2" t="s">
        <v>134</v>
      </c>
      <c r="AP1" s="69" t="s">
        <v>494</v>
      </c>
      <c r="AQ1" s="147"/>
      <c r="AR1" s="147"/>
      <c r="AS1" s="5" t="s">
        <v>950</v>
      </c>
      <c r="AT1" s="1" t="s">
        <v>951</v>
      </c>
      <c r="AU1" s="1" t="s">
        <v>952</v>
      </c>
      <c r="AV1" s="1" t="s">
        <v>953</v>
      </c>
      <c r="AW1" s="170" t="s">
        <v>969</v>
      </c>
      <c r="AX1" s="1" t="s">
        <v>954</v>
      </c>
      <c r="AY1" s="69" t="s">
        <v>955</v>
      </c>
      <c r="AZ1" s="1" t="s">
        <v>956</v>
      </c>
      <c r="BA1" s="1" t="s">
        <v>970</v>
      </c>
      <c r="BB1" s="1" t="s">
        <v>971</v>
      </c>
      <c r="BC1" s="170" t="s">
        <v>972</v>
      </c>
      <c r="BD1" s="1" t="s">
        <v>973</v>
      </c>
      <c r="BE1" s="69" t="s">
        <v>974</v>
      </c>
      <c r="BF1" s="162" t="s">
        <v>975</v>
      </c>
      <c r="BG1" s="162" t="s">
        <v>976</v>
      </c>
      <c r="BH1" s="158" t="s">
        <v>157</v>
      </c>
      <c r="BI1" s="158" t="s">
        <v>159</v>
      </c>
      <c r="BJ1" s="158" t="s">
        <v>161</v>
      </c>
      <c r="BK1" s="158" t="s">
        <v>163</v>
      </c>
      <c r="BL1" s="158" t="s">
        <v>165</v>
      </c>
      <c r="BM1" s="158" t="s">
        <v>497</v>
      </c>
      <c r="BN1" s="2" t="s">
        <v>167</v>
      </c>
      <c r="BO1" s="2" t="s">
        <v>169</v>
      </c>
      <c r="BP1" s="2" t="s">
        <v>171</v>
      </c>
      <c r="BQ1" s="2" t="s">
        <v>173</v>
      </c>
      <c r="BR1" s="168" t="s">
        <v>498</v>
      </c>
      <c r="BS1" s="169" t="s">
        <v>959</v>
      </c>
      <c r="BT1" s="169" t="s">
        <v>960</v>
      </c>
      <c r="BU1" s="5" t="s">
        <v>977</v>
      </c>
      <c r="BV1" s="1" t="s">
        <v>978</v>
      </c>
      <c r="BW1" s="1" t="s">
        <v>979</v>
      </c>
      <c r="BX1" s="1" t="s">
        <v>980</v>
      </c>
      <c r="BY1" s="162" t="s">
        <v>981</v>
      </c>
      <c r="BZ1" s="1" t="s">
        <v>982</v>
      </c>
      <c r="CA1" s="162" t="s">
        <v>983</v>
      </c>
      <c r="CB1" s="2" t="s">
        <v>193</v>
      </c>
      <c r="CC1" s="2" t="s">
        <v>195</v>
      </c>
      <c r="CD1" s="2" t="s">
        <v>197</v>
      </c>
      <c r="CE1" s="2" t="s">
        <v>199</v>
      </c>
      <c r="CF1" s="173" t="s">
        <v>984</v>
      </c>
      <c r="CG1" s="2" t="s">
        <v>201</v>
      </c>
      <c r="CH1" s="169" t="s">
        <v>985</v>
      </c>
      <c r="CI1" s="169" t="s">
        <v>501</v>
      </c>
      <c r="CJ1" s="6" t="s">
        <v>503</v>
      </c>
      <c r="CK1" s="6" t="s">
        <v>504</v>
      </c>
      <c r="CL1" s="6" t="s">
        <v>505</v>
      </c>
      <c r="CM1" s="6" t="s">
        <v>506</v>
      </c>
      <c r="CN1" s="6" t="s">
        <v>507</v>
      </c>
      <c r="CO1" s="162" t="s">
        <v>961</v>
      </c>
      <c r="CP1" s="7" t="s">
        <v>250</v>
      </c>
      <c r="CQ1" s="12" t="s">
        <v>986</v>
      </c>
      <c r="CR1" s="12" t="s">
        <v>987</v>
      </c>
      <c r="CS1" s="12" t="s">
        <v>273</v>
      </c>
      <c r="CT1" s="12" t="s">
        <v>275</v>
      </c>
      <c r="CU1" s="7" t="s">
        <v>988</v>
      </c>
      <c r="CV1" s="7" t="s">
        <v>289</v>
      </c>
      <c r="CW1" s="174" t="s">
        <v>291</v>
      </c>
      <c r="CX1" s="7" t="s">
        <v>512</v>
      </c>
      <c r="CY1" s="7" t="s">
        <v>513</v>
      </c>
      <c r="CZ1" s="7" t="s">
        <v>989</v>
      </c>
      <c r="DA1" s="7" t="s">
        <v>515</v>
      </c>
      <c r="DB1" s="7" t="s">
        <v>990</v>
      </c>
      <c r="DC1" s="7" t="s">
        <v>517</v>
      </c>
      <c r="DD1" s="7" t="s">
        <v>991</v>
      </c>
      <c r="DE1" s="7" t="s">
        <v>519</v>
      </c>
      <c r="DF1" s="175" t="s">
        <v>992</v>
      </c>
      <c r="DG1" s="157" t="s">
        <v>993</v>
      </c>
      <c r="DH1" s="157" t="s">
        <v>994</v>
      </c>
      <c r="DI1" s="157" t="s">
        <v>995</v>
      </c>
      <c r="DJ1" s="157" t="s">
        <v>996</v>
      </c>
      <c r="DK1" s="157" t="s">
        <v>997</v>
      </c>
      <c r="DL1" s="10" t="s">
        <v>998</v>
      </c>
      <c r="DM1" s="10" t="s">
        <v>527</v>
      </c>
      <c r="DN1" s="10" t="s">
        <v>350</v>
      </c>
      <c r="DO1" s="10" t="s">
        <v>528</v>
      </c>
      <c r="DP1" s="10" t="s">
        <v>356</v>
      </c>
      <c r="DQ1" s="10" t="s">
        <v>529</v>
      </c>
      <c r="DR1" s="10" t="s">
        <v>362</v>
      </c>
      <c r="DS1" s="10" t="s">
        <v>530</v>
      </c>
      <c r="DT1" s="10" t="s">
        <v>368</v>
      </c>
      <c r="DU1" s="10" t="s">
        <v>531</v>
      </c>
      <c r="DV1" s="10" t="s">
        <v>374</v>
      </c>
      <c r="DW1" s="10" t="s">
        <v>376</v>
      </c>
      <c r="DX1" s="10" t="s">
        <v>378</v>
      </c>
      <c r="DY1" s="12" t="s">
        <v>999</v>
      </c>
      <c r="DZ1" s="12" t="s">
        <v>1000</v>
      </c>
      <c r="EA1" s="12" t="s">
        <v>1001</v>
      </c>
      <c r="EB1" s="12" t="s">
        <v>1002</v>
      </c>
      <c r="EC1" s="12" t="s">
        <v>1003</v>
      </c>
      <c r="ED1" s="12" t="s">
        <v>1004</v>
      </c>
      <c r="EE1" s="165" t="s">
        <v>1005</v>
      </c>
      <c r="EF1" s="156" t="s">
        <v>1006</v>
      </c>
    </row>
    <row r="2" spans="1:144" x14ac:dyDescent="0.2">
      <c r="A2" s="15">
        <v>1</v>
      </c>
      <c r="B2" s="15">
        <v>22</v>
      </c>
      <c r="C2" s="15">
        <v>0</v>
      </c>
      <c r="D2" s="15">
        <v>5</v>
      </c>
      <c r="E2" s="15">
        <v>1</v>
      </c>
      <c r="F2" s="15">
        <v>30</v>
      </c>
      <c r="G2" s="15">
        <v>5</v>
      </c>
      <c r="H2" s="15">
        <v>1</v>
      </c>
      <c r="I2" s="15">
        <v>5</v>
      </c>
      <c r="J2" s="15">
        <v>12</v>
      </c>
      <c r="K2" s="15">
        <v>0</v>
      </c>
      <c r="L2" s="15">
        <v>1</v>
      </c>
      <c r="M2" s="15">
        <v>1</v>
      </c>
      <c r="N2" s="15">
        <v>400000</v>
      </c>
      <c r="O2" s="15">
        <v>0</v>
      </c>
      <c r="P2" s="15">
        <v>1</v>
      </c>
      <c r="Q2" s="15">
        <v>1</v>
      </c>
      <c r="R2" s="15">
        <v>1</v>
      </c>
      <c r="S2" s="15">
        <v>2</v>
      </c>
      <c r="T2" s="15">
        <v>1800</v>
      </c>
      <c r="U2" s="15">
        <f>($R2*$T2)</f>
        <v>1800</v>
      </c>
      <c r="V2" s="15">
        <v>7.8</v>
      </c>
      <c r="W2" s="27">
        <f>$U2/$S2</f>
        <v>900</v>
      </c>
      <c r="AA2" s="15">
        <f>$Z2*$X2</f>
        <v>0</v>
      </c>
      <c r="AD2" s="15">
        <f>$U2+$AA2</f>
        <v>1800</v>
      </c>
      <c r="AE2" s="172">
        <f t="shared" ref="AE2:AE65" si="0">$AD2/$S2</f>
        <v>900</v>
      </c>
      <c r="CJ2" s="15">
        <v>4</v>
      </c>
      <c r="CK2" s="15">
        <v>4.333333333333333</v>
      </c>
      <c r="CL2" s="15">
        <v>4</v>
      </c>
      <c r="CM2" s="15">
        <v>4.5</v>
      </c>
      <c r="CN2" s="15">
        <v>4</v>
      </c>
      <c r="CO2" s="15">
        <f>AVERAGE($CJ2:$CN2)</f>
        <v>4.1666666666666661</v>
      </c>
      <c r="CP2" s="15">
        <v>4</v>
      </c>
      <c r="CQ2" s="15">
        <v>3</v>
      </c>
      <c r="CR2" s="15">
        <v>1</v>
      </c>
      <c r="CS2" s="15">
        <v>3</v>
      </c>
      <c r="CT2" s="15">
        <v>4</v>
      </c>
      <c r="CU2" s="15">
        <v>4</v>
      </c>
      <c r="CV2" s="15">
        <v>0</v>
      </c>
      <c r="CX2" s="15">
        <v>1</v>
      </c>
      <c r="CY2" s="15">
        <v>1</v>
      </c>
      <c r="DA2" s="15">
        <v>1</v>
      </c>
      <c r="DC2" s="15">
        <v>1</v>
      </c>
      <c r="DE2" s="15">
        <v>0</v>
      </c>
      <c r="DM2" s="15">
        <v>1</v>
      </c>
      <c r="DN2" s="15">
        <v>2</v>
      </c>
      <c r="DO2" s="15">
        <v>2</v>
      </c>
      <c r="DP2" s="15">
        <v>2</v>
      </c>
      <c r="DS2" s="15">
        <v>3</v>
      </c>
      <c r="DT2" s="15">
        <v>1</v>
      </c>
      <c r="DY2" s="27">
        <v>3</v>
      </c>
      <c r="DZ2" s="27">
        <v>3.3333333333333335</v>
      </c>
      <c r="EA2" s="27">
        <v>3.5</v>
      </c>
      <c r="EB2" s="27">
        <v>3</v>
      </c>
      <c r="EC2" s="27">
        <v>2.3333333333333335</v>
      </c>
      <c r="ED2" s="27">
        <v>3</v>
      </c>
      <c r="EE2" s="27">
        <f t="shared" ref="EE2:EE65" si="1">AVERAGE($DY2:$ED2)</f>
        <v>3.0277777777777781</v>
      </c>
      <c r="EF2" s="27">
        <f>$EE2-$EE3</f>
        <v>0.21944444444444455</v>
      </c>
    </row>
    <row r="3" spans="1:144" ht="15" x14ac:dyDescent="0.2">
      <c r="A3" s="15">
        <v>1</v>
      </c>
      <c r="B3" s="15">
        <v>22</v>
      </c>
      <c r="C3" s="15">
        <v>0</v>
      </c>
      <c r="D3" s="15">
        <v>5</v>
      </c>
      <c r="E3" s="15">
        <v>1</v>
      </c>
      <c r="F3" s="15">
        <v>30</v>
      </c>
      <c r="G3" s="15">
        <v>5</v>
      </c>
      <c r="H3" s="15">
        <v>1</v>
      </c>
      <c r="I3" s="15">
        <v>5</v>
      </c>
      <c r="J3" s="15">
        <v>12</v>
      </c>
      <c r="K3" s="15">
        <v>0</v>
      </c>
      <c r="L3" s="15">
        <v>1</v>
      </c>
      <c r="M3" s="15">
        <v>1</v>
      </c>
      <c r="N3" s="15">
        <v>0</v>
      </c>
      <c r="O3" s="15">
        <v>0</v>
      </c>
      <c r="P3" s="15">
        <v>0</v>
      </c>
      <c r="Q3" s="15">
        <v>1</v>
      </c>
      <c r="R3" s="15">
        <v>1</v>
      </c>
      <c r="S3" s="15">
        <v>2</v>
      </c>
      <c r="T3" s="15">
        <v>1300</v>
      </c>
      <c r="U3" s="15">
        <f t="shared" ref="U3:U66" si="2">($R3*$T3)</f>
        <v>1300</v>
      </c>
      <c r="V3" s="15">
        <v>10</v>
      </c>
      <c r="W3" s="27">
        <f t="shared" ref="W3:W66" si="3">$U3/$S3</f>
        <v>650</v>
      </c>
      <c r="AA3" s="15">
        <f t="shared" ref="AA3:AA66" si="4">$Z3*$X3</f>
        <v>0</v>
      </c>
      <c r="AD3" s="15">
        <f t="shared" ref="AD3:AD66" si="5">$U3+$AA3</f>
        <v>1300</v>
      </c>
      <c r="AE3" s="172">
        <f t="shared" si="0"/>
        <v>650</v>
      </c>
      <c r="CJ3" s="15">
        <v>4</v>
      </c>
      <c r="CK3" s="15">
        <v>4.333333333333333</v>
      </c>
      <c r="CL3" s="15">
        <v>4</v>
      </c>
      <c r="CM3" s="15">
        <v>4.5</v>
      </c>
      <c r="CN3" s="15">
        <v>4</v>
      </c>
      <c r="CO3" s="15">
        <f t="shared" ref="CO3:CO66" si="6">AVERAGE($CJ3:$CN3)</f>
        <v>4.1666666666666661</v>
      </c>
      <c r="CP3" s="15">
        <v>4</v>
      </c>
      <c r="CQ3" s="15">
        <v>3</v>
      </c>
      <c r="CR3" s="15">
        <v>1</v>
      </c>
      <c r="CS3" s="15">
        <v>3</v>
      </c>
      <c r="CT3" s="15">
        <v>4</v>
      </c>
      <c r="CU3" s="15">
        <v>4</v>
      </c>
      <c r="CV3" s="15">
        <v>0</v>
      </c>
      <c r="CX3" s="15">
        <v>1</v>
      </c>
      <c r="CY3" s="15">
        <v>1</v>
      </c>
      <c r="DA3" s="15">
        <v>1</v>
      </c>
      <c r="DC3" s="15">
        <v>1</v>
      </c>
      <c r="DE3" s="15">
        <v>0</v>
      </c>
      <c r="DM3" s="15">
        <v>1</v>
      </c>
      <c r="DN3" s="15">
        <v>2</v>
      </c>
      <c r="DO3" s="15">
        <v>2</v>
      </c>
      <c r="DP3" s="15">
        <v>2</v>
      </c>
      <c r="DS3" s="15">
        <v>3</v>
      </c>
      <c r="DT3" s="15">
        <v>1</v>
      </c>
      <c r="DY3" s="25">
        <v>2.8</v>
      </c>
      <c r="DZ3" s="25">
        <v>3.3333333333333335</v>
      </c>
      <c r="EA3" s="25">
        <v>3.25</v>
      </c>
      <c r="EB3" s="25">
        <v>2.8</v>
      </c>
      <c r="EC3" s="25">
        <v>1.6666666666666667</v>
      </c>
      <c r="ED3" s="25">
        <v>3</v>
      </c>
      <c r="EE3" s="27">
        <f t="shared" si="1"/>
        <v>2.8083333333333336</v>
      </c>
      <c r="EF3" s="15">
        <f>$EE3-$EE5</f>
        <v>-1.2666666666666666</v>
      </c>
    </row>
    <row r="4" spans="1:144" ht="15" x14ac:dyDescent="0.2">
      <c r="A4" s="15">
        <v>2</v>
      </c>
      <c r="B4" s="15">
        <v>24</v>
      </c>
      <c r="C4" s="15">
        <v>1</v>
      </c>
      <c r="D4" s="15">
        <v>1</v>
      </c>
      <c r="E4" s="15">
        <v>0</v>
      </c>
      <c r="F4" s="15">
        <v>47</v>
      </c>
      <c r="G4" s="15">
        <v>5</v>
      </c>
      <c r="H4" s="15">
        <v>1</v>
      </c>
      <c r="I4" s="15">
        <v>6</v>
      </c>
      <c r="J4" s="15">
        <v>20</v>
      </c>
      <c r="K4" s="15">
        <v>1</v>
      </c>
      <c r="L4" s="15">
        <v>1</v>
      </c>
      <c r="M4" s="15">
        <v>1</v>
      </c>
      <c r="N4" s="15">
        <v>100000</v>
      </c>
      <c r="O4" s="15">
        <v>1</v>
      </c>
      <c r="P4" s="15">
        <v>1</v>
      </c>
      <c r="Q4" s="15">
        <v>1</v>
      </c>
      <c r="R4" s="15">
        <v>2</v>
      </c>
      <c r="S4" s="15">
        <v>13</v>
      </c>
      <c r="T4" s="15">
        <v>19500</v>
      </c>
      <c r="U4" s="15">
        <f t="shared" si="2"/>
        <v>39000</v>
      </c>
      <c r="V4" s="15">
        <v>11</v>
      </c>
      <c r="W4" s="27">
        <f t="shared" si="3"/>
        <v>3000</v>
      </c>
      <c r="AA4" s="15">
        <f t="shared" si="4"/>
        <v>0</v>
      </c>
      <c r="AD4" s="15">
        <f t="shared" si="5"/>
        <v>39000</v>
      </c>
      <c r="AE4" s="172">
        <f t="shared" si="0"/>
        <v>3000</v>
      </c>
      <c r="AF4" s="161">
        <v>1</v>
      </c>
      <c r="AG4" s="161">
        <v>2</v>
      </c>
      <c r="AH4" s="161">
        <v>13</v>
      </c>
      <c r="AI4" s="161">
        <v>19500</v>
      </c>
      <c r="AJ4" s="161">
        <v>11</v>
      </c>
      <c r="AK4" s="161">
        <v>1500</v>
      </c>
      <c r="AS4" s="15">
        <v>8</v>
      </c>
      <c r="AT4" s="15">
        <v>3</v>
      </c>
      <c r="AU4" s="15">
        <v>3</v>
      </c>
      <c r="AV4" s="15">
        <v>1000</v>
      </c>
      <c r="AW4" s="15">
        <f>$AV4*$AT4</f>
        <v>3000</v>
      </c>
      <c r="AX4" s="15">
        <v>8</v>
      </c>
      <c r="AY4" s="15">
        <v>333.33333333333331</v>
      </c>
      <c r="BF4" s="15">
        <f>$AW4+$BC4</f>
        <v>3000</v>
      </c>
      <c r="BG4" s="15">
        <f t="shared" ref="BG4:BG61" si="7">$BF4/$AU4</f>
        <v>1000</v>
      </c>
      <c r="BH4" s="161">
        <v>8</v>
      </c>
      <c r="BI4" s="161">
        <v>3</v>
      </c>
      <c r="BJ4" s="161">
        <v>3</v>
      </c>
      <c r="BK4" s="161">
        <v>1000</v>
      </c>
      <c r="BL4" s="161">
        <v>8</v>
      </c>
      <c r="BS4" s="23">
        <v>1000</v>
      </c>
      <c r="BT4" s="23">
        <v>333.33333333333331</v>
      </c>
      <c r="BU4" s="15">
        <v>7</v>
      </c>
      <c r="BV4" s="15">
        <v>1</v>
      </c>
      <c r="BW4" s="15">
        <v>3</v>
      </c>
      <c r="BX4" s="15">
        <v>100</v>
      </c>
      <c r="BY4" s="15">
        <f>$BX4*$BV4</f>
        <v>100</v>
      </c>
      <c r="BZ4" s="15">
        <v>20</v>
      </c>
      <c r="CA4" s="15">
        <f>$BY4/$BW4</f>
        <v>33.333333333333336</v>
      </c>
      <c r="CB4" s="23">
        <v>7</v>
      </c>
      <c r="CC4" s="23">
        <v>1</v>
      </c>
      <c r="CD4" s="23">
        <v>3</v>
      </c>
      <c r="CE4" s="23">
        <v>100</v>
      </c>
      <c r="CG4" s="23">
        <v>20</v>
      </c>
      <c r="CH4" s="23">
        <f>BY4</f>
        <v>100</v>
      </c>
      <c r="CI4" s="23">
        <v>33.333333333333336</v>
      </c>
      <c r="CJ4" s="15">
        <v>2.5</v>
      </c>
      <c r="CK4" s="15">
        <v>2.3333333333333335</v>
      </c>
      <c r="CL4" s="15">
        <v>1.6666666666666667</v>
      </c>
      <c r="CM4" s="15">
        <v>1.5</v>
      </c>
      <c r="CN4" s="15">
        <v>3.5</v>
      </c>
      <c r="CO4" s="15">
        <f t="shared" si="6"/>
        <v>2.2999999999999998</v>
      </c>
      <c r="CP4" s="15">
        <v>2</v>
      </c>
      <c r="CQ4" s="15">
        <v>5</v>
      </c>
      <c r="CR4" s="15" t="s">
        <v>1007</v>
      </c>
      <c r="CU4" s="15" t="s">
        <v>1007</v>
      </c>
      <c r="CX4" s="15" t="s">
        <v>1007</v>
      </c>
      <c r="CY4" s="15" t="s">
        <v>1007</v>
      </c>
      <c r="DA4" s="15" t="s">
        <v>1007</v>
      </c>
      <c r="DC4" s="15" t="s">
        <v>1007</v>
      </c>
      <c r="DE4" s="15" t="s">
        <v>1007</v>
      </c>
      <c r="DM4" s="15">
        <v>3</v>
      </c>
      <c r="DN4" s="15">
        <v>2</v>
      </c>
      <c r="DO4" s="15">
        <v>2</v>
      </c>
      <c r="DP4" s="15">
        <v>3</v>
      </c>
      <c r="DQ4" s="15">
        <v>1</v>
      </c>
      <c r="DR4" s="15">
        <v>2</v>
      </c>
      <c r="DY4" s="152">
        <v>4.5999999999999996</v>
      </c>
      <c r="DZ4" s="152">
        <v>3.6666666666666665</v>
      </c>
      <c r="EA4" s="152">
        <v>4.5</v>
      </c>
      <c r="EB4" s="152">
        <v>4.2</v>
      </c>
      <c r="EC4" s="152">
        <v>4.333333333333333</v>
      </c>
      <c r="ED4" s="152">
        <v>4.75</v>
      </c>
      <c r="EE4" s="27">
        <f>AVERAGE(DY4:ED4)</f>
        <v>4.3416666666666659</v>
      </c>
      <c r="EF4" s="27">
        <f>$EE4-$EE5</f>
        <v>0.26666666666666572</v>
      </c>
      <c r="EN4" s="27"/>
    </row>
    <row r="5" spans="1:144" x14ac:dyDescent="0.2">
      <c r="A5" s="15">
        <v>2</v>
      </c>
      <c r="B5" s="15">
        <v>24</v>
      </c>
      <c r="C5" s="15">
        <v>1</v>
      </c>
      <c r="D5" s="15">
        <v>1</v>
      </c>
      <c r="E5" s="15">
        <v>0</v>
      </c>
      <c r="F5" s="15">
        <v>47</v>
      </c>
      <c r="G5" s="15">
        <v>5</v>
      </c>
      <c r="H5" s="15">
        <v>1</v>
      </c>
      <c r="I5" s="15">
        <v>6</v>
      </c>
      <c r="J5" s="15">
        <v>20</v>
      </c>
      <c r="K5" s="15">
        <v>1</v>
      </c>
      <c r="L5" s="15">
        <v>1</v>
      </c>
      <c r="M5" s="15">
        <v>1</v>
      </c>
      <c r="N5" s="15" t="s">
        <v>1008</v>
      </c>
      <c r="O5" s="15">
        <v>1</v>
      </c>
      <c r="P5" s="15">
        <v>0</v>
      </c>
      <c r="Q5" s="15">
        <v>1</v>
      </c>
      <c r="R5" s="15">
        <v>2</v>
      </c>
      <c r="S5" s="15">
        <v>13</v>
      </c>
      <c r="T5" s="15">
        <v>19500</v>
      </c>
      <c r="U5" s="15">
        <f t="shared" si="2"/>
        <v>39000</v>
      </c>
      <c r="V5" s="15">
        <v>11</v>
      </c>
      <c r="W5" s="27">
        <f t="shared" si="3"/>
        <v>3000</v>
      </c>
      <c r="AA5" s="15">
        <f t="shared" si="4"/>
        <v>0</v>
      </c>
      <c r="AD5" s="15">
        <f t="shared" si="5"/>
        <v>39000</v>
      </c>
      <c r="AE5" s="172">
        <f t="shared" si="0"/>
        <v>3000</v>
      </c>
      <c r="AG5" s="161" t="s">
        <v>931</v>
      </c>
      <c r="AS5" s="15">
        <v>8</v>
      </c>
      <c r="AT5" s="15">
        <v>3</v>
      </c>
      <c r="AU5" s="15">
        <v>3</v>
      </c>
      <c r="AV5" s="15">
        <v>1000</v>
      </c>
      <c r="AW5" s="15">
        <f t="shared" ref="AW5:AW68" si="8">$AV5*$AT5</f>
        <v>3000</v>
      </c>
      <c r="AX5" s="15">
        <v>8</v>
      </c>
      <c r="BF5" s="15">
        <f>$AW5+$BC5</f>
        <v>3000</v>
      </c>
      <c r="BG5" s="15">
        <f t="shared" si="7"/>
        <v>1000</v>
      </c>
      <c r="BU5" s="15">
        <v>7</v>
      </c>
      <c r="BV5" s="15">
        <v>1</v>
      </c>
      <c r="BW5" s="15">
        <v>3</v>
      </c>
      <c r="BX5" s="15">
        <v>100</v>
      </c>
      <c r="BY5" s="15">
        <f>$BX5*$BV5</f>
        <v>100</v>
      </c>
      <c r="BZ5" s="15">
        <v>20</v>
      </c>
      <c r="CA5" s="15">
        <f>$BY5/$BW5</f>
        <v>33.333333333333336</v>
      </c>
      <c r="CJ5" s="15">
        <v>2.5</v>
      </c>
      <c r="CK5" s="15">
        <v>2.3333333333333335</v>
      </c>
      <c r="CL5" s="15">
        <v>1.6666666666666667</v>
      </c>
      <c r="CM5" s="15">
        <v>1.5</v>
      </c>
      <c r="CN5" s="15">
        <v>3.5</v>
      </c>
      <c r="CO5" s="15">
        <f t="shared" si="6"/>
        <v>2.2999999999999998</v>
      </c>
      <c r="CP5" s="15">
        <v>2</v>
      </c>
      <c r="CQ5" s="15">
        <v>5</v>
      </c>
      <c r="CR5" s="15" t="s">
        <v>1007</v>
      </c>
      <c r="CU5" s="15" t="s">
        <v>1007</v>
      </c>
      <c r="CX5" s="15" t="s">
        <v>1007</v>
      </c>
      <c r="CY5" s="15" t="s">
        <v>1007</v>
      </c>
      <c r="DA5" s="15" t="s">
        <v>1007</v>
      </c>
      <c r="DC5" s="15" t="s">
        <v>1007</v>
      </c>
      <c r="DE5" s="15" t="s">
        <v>1007</v>
      </c>
      <c r="DM5" s="15">
        <v>3</v>
      </c>
      <c r="DN5" s="15">
        <v>2</v>
      </c>
      <c r="DO5" s="15">
        <v>2</v>
      </c>
      <c r="DP5" s="15">
        <v>3</v>
      </c>
      <c r="DQ5" s="15">
        <v>1</v>
      </c>
      <c r="DR5" s="15">
        <v>2</v>
      </c>
      <c r="DY5" s="150">
        <v>5</v>
      </c>
      <c r="DZ5" s="150">
        <v>4.333333333333333</v>
      </c>
      <c r="EA5" s="150">
        <v>4</v>
      </c>
      <c r="EB5" s="150">
        <v>4.2</v>
      </c>
      <c r="EC5" s="150">
        <v>2.6666666666666665</v>
      </c>
      <c r="ED5" s="150">
        <v>4.25</v>
      </c>
      <c r="EE5" s="27">
        <f>AVERAGE($DY5:$ED5)</f>
        <v>4.0750000000000002</v>
      </c>
      <c r="EF5" s="15">
        <f>$EN4-$EE6</f>
        <v>-3.5722222222222224</v>
      </c>
    </row>
    <row r="6" spans="1:144" x14ac:dyDescent="0.2">
      <c r="A6" s="15">
        <v>3</v>
      </c>
      <c r="B6" s="15">
        <v>25</v>
      </c>
      <c r="C6" s="15">
        <v>1</v>
      </c>
      <c r="D6" s="15">
        <v>1</v>
      </c>
      <c r="E6" s="15">
        <v>0</v>
      </c>
      <c r="F6" s="15">
        <v>75</v>
      </c>
      <c r="G6" s="15">
        <v>1</v>
      </c>
      <c r="H6" s="15">
        <v>4</v>
      </c>
      <c r="I6" s="15">
        <v>5</v>
      </c>
      <c r="J6" s="15">
        <v>39</v>
      </c>
      <c r="K6" s="15">
        <v>1</v>
      </c>
      <c r="L6" s="15">
        <v>0</v>
      </c>
      <c r="M6" s="15">
        <v>0</v>
      </c>
      <c r="N6" s="15">
        <v>0</v>
      </c>
      <c r="O6" s="15">
        <v>0</v>
      </c>
      <c r="P6" s="15">
        <v>1</v>
      </c>
      <c r="Q6" s="15">
        <v>1</v>
      </c>
      <c r="R6" s="15">
        <v>2</v>
      </c>
      <c r="S6" s="15">
        <v>32</v>
      </c>
      <c r="T6" s="15">
        <v>32000</v>
      </c>
      <c r="U6" s="15">
        <f t="shared" si="2"/>
        <v>64000</v>
      </c>
      <c r="V6" s="15">
        <v>10</v>
      </c>
      <c r="W6" s="27">
        <f t="shared" si="3"/>
        <v>2000</v>
      </c>
      <c r="AA6" s="15">
        <f t="shared" si="4"/>
        <v>0</v>
      </c>
      <c r="AD6" s="15">
        <f t="shared" si="5"/>
        <v>64000</v>
      </c>
      <c r="AE6" s="172">
        <f t="shared" si="0"/>
        <v>2000</v>
      </c>
      <c r="AF6" s="161">
        <v>1</v>
      </c>
      <c r="AG6" s="161">
        <v>2</v>
      </c>
      <c r="AH6" s="161">
        <v>32</v>
      </c>
      <c r="AI6" s="161">
        <v>32000</v>
      </c>
      <c r="AJ6" s="161">
        <v>10</v>
      </c>
      <c r="AK6" s="161">
        <v>1000</v>
      </c>
      <c r="AS6" s="15">
        <v>8</v>
      </c>
      <c r="AT6" s="15">
        <v>5</v>
      </c>
      <c r="AU6" s="15">
        <v>1.25</v>
      </c>
      <c r="AV6" s="15">
        <v>15</v>
      </c>
      <c r="AW6" s="15">
        <f t="shared" si="8"/>
        <v>75</v>
      </c>
      <c r="AX6" s="15">
        <v>100</v>
      </c>
      <c r="AY6" s="15">
        <v>12</v>
      </c>
      <c r="BF6" s="15">
        <f t="shared" ref="BF6:BF68" si="9">$AW6+$BC6</f>
        <v>75</v>
      </c>
      <c r="BG6" s="15">
        <f t="shared" si="7"/>
        <v>60</v>
      </c>
      <c r="BH6" s="161">
        <v>8</v>
      </c>
      <c r="BI6" s="161">
        <v>5</v>
      </c>
      <c r="BJ6" s="161">
        <v>1.25</v>
      </c>
      <c r="BK6" s="161">
        <v>15</v>
      </c>
      <c r="BL6" s="161">
        <v>100</v>
      </c>
      <c r="BS6" s="23">
        <v>15</v>
      </c>
      <c r="BT6" s="23">
        <v>12</v>
      </c>
      <c r="CJ6" s="15">
        <v>1.5</v>
      </c>
      <c r="CK6" s="15">
        <v>3</v>
      </c>
      <c r="CL6" s="15">
        <v>5</v>
      </c>
      <c r="CM6" s="15">
        <v>4.5</v>
      </c>
      <c r="CN6" s="15">
        <v>3.5</v>
      </c>
      <c r="CO6" s="15">
        <f t="shared" si="6"/>
        <v>3.5</v>
      </c>
      <c r="CP6" s="15">
        <v>5</v>
      </c>
      <c r="CQ6" s="15">
        <v>5</v>
      </c>
      <c r="CR6" s="15" t="s">
        <v>1007</v>
      </c>
      <c r="CU6" s="15" t="s">
        <v>1007</v>
      </c>
      <c r="CX6" s="15" t="s">
        <v>1007</v>
      </c>
      <c r="CY6" s="15" t="s">
        <v>1007</v>
      </c>
      <c r="DA6" s="15" t="s">
        <v>1007</v>
      </c>
      <c r="DC6" s="15" t="s">
        <v>1007</v>
      </c>
      <c r="DE6" s="15" t="s">
        <v>1007</v>
      </c>
      <c r="DO6" s="15">
        <v>2</v>
      </c>
      <c r="DP6" s="15">
        <v>2</v>
      </c>
      <c r="DQ6" s="15">
        <v>1</v>
      </c>
      <c r="DR6" s="15">
        <v>2</v>
      </c>
      <c r="DY6" s="15">
        <v>3.4</v>
      </c>
      <c r="DZ6" s="15">
        <v>4.333333333333333</v>
      </c>
      <c r="EA6" s="15">
        <v>3.5</v>
      </c>
      <c r="EB6" s="15">
        <v>2.2000000000000002</v>
      </c>
      <c r="EC6" s="15">
        <v>4</v>
      </c>
      <c r="ED6" s="15">
        <v>4</v>
      </c>
      <c r="EE6" s="27">
        <f t="shared" si="1"/>
        <v>3.5722222222222224</v>
      </c>
      <c r="EF6" s="15">
        <f t="shared" ref="EF6:EF66" si="10">$EE6-$EE7</f>
        <v>1.0611111111111113</v>
      </c>
    </row>
    <row r="7" spans="1:144" ht="15" x14ac:dyDescent="0.2">
      <c r="A7" s="15">
        <v>3</v>
      </c>
      <c r="B7" s="15">
        <v>25</v>
      </c>
      <c r="C7" s="15">
        <v>1</v>
      </c>
      <c r="D7" s="15">
        <v>1</v>
      </c>
      <c r="E7" s="15">
        <v>0</v>
      </c>
      <c r="F7" s="15">
        <v>75</v>
      </c>
      <c r="G7" s="15">
        <v>1</v>
      </c>
      <c r="H7" s="15">
        <v>4</v>
      </c>
      <c r="I7" s="15">
        <v>5</v>
      </c>
      <c r="J7" s="15">
        <v>39</v>
      </c>
      <c r="K7" s="15">
        <v>1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1</v>
      </c>
      <c r="R7" s="15">
        <v>2</v>
      </c>
      <c r="S7" s="15">
        <v>32</v>
      </c>
      <c r="T7" s="15">
        <v>32000</v>
      </c>
      <c r="U7" s="15">
        <f t="shared" si="2"/>
        <v>64000</v>
      </c>
      <c r="V7" s="15">
        <v>10</v>
      </c>
      <c r="W7" s="171">
        <f t="shared" si="3"/>
        <v>2000</v>
      </c>
      <c r="AA7" s="15">
        <f t="shared" si="4"/>
        <v>0</v>
      </c>
      <c r="AD7" s="15">
        <f t="shared" si="5"/>
        <v>64000</v>
      </c>
      <c r="AE7" s="172">
        <f t="shared" si="0"/>
        <v>2000</v>
      </c>
      <c r="AS7" s="15">
        <v>8</v>
      </c>
      <c r="AT7" s="15">
        <v>5</v>
      </c>
      <c r="AU7" s="15">
        <v>1.25</v>
      </c>
      <c r="AV7" s="15">
        <v>15</v>
      </c>
      <c r="AW7" s="15">
        <f t="shared" si="8"/>
        <v>75</v>
      </c>
      <c r="AX7" s="15">
        <v>100</v>
      </c>
      <c r="BF7" s="15">
        <f t="shared" si="9"/>
        <v>75</v>
      </c>
      <c r="BG7" s="15">
        <f t="shared" si="7"/>
        <v>60</v>
      </c>
      <c r="CJ7" s="15">
        <v>1.5</v>
      </c>
      <c r="CK7" s="15">
        <v>3</v>
      </c>
      <c r="CL7" s="15">
        <v>5</v>
      </c>
      <c r="CM7" s="15">
        <v>4.5</v>
      </c>
      <c r="CN7" s="15">
        <v>3.5</v>
      </c>
      <c r="CO7" s="15">
        <f t="shared" si="6"/>
        <v>3.5</v>
      </c>
      <c r="CP7" s="15">
        <v>5</v>
      </c>
      <c r="CQ7" s="15">
        <v>5</v>
      </c>
      <c r="CR7" s="15" t="s">
        <v>1007</v>
      </c>
      <c r="CU7" s="15" t="s">
        <v>1007</v>
      </c>
      <c r="CX7" s="15" t="s">
        <v>1007</v>
      </c>
      <c r="CY7" s="15" t="s">
        <v>1007</v>
      </c>
      <c r="DA7" s="15" t="s">
        <v>1007</v>
      </c>
      <c r="DC7" s="15" t="s">
        <v>1007</v>
      </c>
      <c r="DE7" s="15" t="s">
        <v>1007</v>
      </c>
      <c r="DO7" s="15">
        <v>2</v>
      </c>
      <c r="DP7" s="15">
        <v>2</v>
      </c>
      <c r="DQ7" s="15">
        <v>1</v>
      </c>
      <c r="DR7" s="15">
        <v>2</v>
      </c>
      <c r="DY7" s="25">
        <v>2.8</v>
      </c>
      <c r="DZ7" s="34">
        <v>4.666666666666667</v>
      </c>
      <c r="EA7" s="34">
        <v>1.5</v>
      </c>
      <c r="EB7" s="34">
        <v>2.6</v>
      </c>
      <c r="EC7" s="34">
        <v>2</v>
      </c>
      <c r="ED7" s="34">
        <v>1.5</v>
      </c>
      <c r="EE7" s="27">
        <f t="shared" si="1"/>
        <v>2.5111111111111111</v>
      </c>
      <c r="EF7" s="15">
        <f t="shared" si="10"/>
        <v>-1.7250000000000005</v>
      </c>
    </row>
    <row r="8" spans="1:144" ht="15" x14ac:dyDescent="0.2">
      <c r="A8" s="15">
        <v>4</v>
      </c>
      <c r="B8" s="15">
        <v>27</v>
      </c>
      <c r="C8" s="15">
        <v>1</v>
      </c>
      <c r="D8" s="15">
        <v>5</v>
      </c>
      <c r="E8" s="15">
        <v>1</v>
      </c>
      <c r="F8" s="15">
        <v>56</v>
      </c>
      <c r="G8" s="15">
        <v>2</v>
      </c>
      <c r="H8" s="15">
        <v>2</v>
      </c>
      <c r="I8" s="15">
        <v>3</v>
      </c>
      <c r="J8" s="15">
        <v>40</v>
      </c>
      <c r="K8" s="15">
        <v>1</v>
      </c>
      <c r="L8" s="15">
        <v>0</v>
      </c>
      <c r="M8" s="15">
        <v>1</v>
      </c>
      <c r="N8" s="15">
        <v>100000</v>
      </c>
      <c r="O8" s="15">
        <v>1</v>
      </c>
      <c r="P8" s="15">
        <v>1</v>
      </c>
      <c r="Q8" s="15">
        <v>1</v>
      </c>
      <c r="R8" s="15">
        <v>1</v>
      </c>
      <c r="S8" s="15">
        <v>10</v>
      </c>
      <c r="T8" s="15">
        <v>3000</v>
      </c>
      <c r="U8" s="15">
        <f t="shared" si="2"/>
        <v>3000</v>
      </c>
      <c r="V8" s="15">
        <v>5</v>
      </c>
      <c r="W8" s="27">
        <f t="shared" si="3"/>
        <v>300</v>
      </c>
      <c r="AA8" s="15">
        <f t="shared" si="4"/>
        <v>0</v>
      </c>
      <c r="AD8" s="15">
        <f t="shared" si="5"/>
        <v>3000</v>
      </c>
      <c r="AE8" s="172">
        <f t="shared" si="0"/>
        <v>300</v>
      </c>
      <c r="AF8" s="161">
        <v>1</v>
      </c>
      <c r="AG8" s="161">
        <v>1</v>
      </c>
      <c r="AH8" s="161">
        <v>10</v>
      </c>
      <c r="AI8" s="161">
        <v>3000</v>
      </c>
      <c r="AJ8" s="161">
        <v>5</v>
      </c>
      <c r="AK8" s="161">
        <v>300</v>
      </c>
      <c r="AW8" s="15">
        <f t="shared" si="8"/>
        <v>0</v>
      </c>
      <c r="CJ8" s="15">
        <v>1.5</v>
      </c>
      <c r="CK8" s="15">
        <v>1</v>
      </c>
      <c r="CL8" s="15">
        <v>1.3333333333333333</v>
      </c>
      <c r="CM8" s="15">
        <v>4</v>
      </c>
      <c r="CN8" s="15">
        <v>3.5</v>
      </c>
      <c r="CO8" s="15">
        <f t="shared" si="6"/>
        <v>2.2666666666666666</v>
      </c>
      <c r="CP8" s="15">
        <v>1</v>
      </c>
      <c r="CQ8" s="15">
        <v>5</v>
      </c>
      <c r="CR8" s="15" t="s">
        <v>1007</v>
      </c>
      <c r="CU8" s="15" t="s">
        <v>1007</v>
      </c>
      <c r="CX8" s="15" t="s">
        <v>1007</v>
      </c>
      <c r="CY8" s="15" t="s">
        <v>1007</v>
      </c>
      <c r="DA8" s="15" t="s">
        <v>1007</v>
      </c>
      <c r="DC8" s="15" t="s">
        <v>1007</v>
      </c>
      <c r="DE8" s="15" t="s">
        <v>1007</v>
      </c>
      <c r="DM8" s="15">
        <v>2</v>
      </c>
      <c r="DN8" s="15">
        <v>2</v>
      </c>
      <c r="DO8" s="15">
        <v>1</v>
      </c>
      <c r="DP8" s="15">
        <v>2</v>
      </c>
      <c r="DS8" s="15">
        <v>3</v>
      </c>
      <c r="DT8" s="15">
        <v>2</v>
      </c>
      <c r="DY8" s="152">
        <v>4.8</v>
      </c>
      <c r="DZ8" s="152">
        <v>3.6666666666666665</v>
      </c>
      <c r="EA8" s="152">
        <v>4.25</v>
      </c>
      <c r="EB8" s="152">
        <v>4.2</v>
      </c>
      <c r="EC8" s="152">
        <v>4</v>
      </c>
      <c r="ED8" s="152">
        <v>4.5</v>
      </c>
      <c r="EE8" s="27">
        <f t="shared" ref="EE8:EE17" si="11">AVERAGE($DY8:$ED8)</f>
        <v>4.2361111111111116</v>
      </c>
      <c r="EF8" s="15">
        <f t="shared" si="10"/>
        <v>0.78888888888888919</v>
      </c>
    </row>
    <row r="9" spans="1:144" x14ac:dyDescent="0.2">
      <c r="A9" s="15">
        <v>4</v>
      </c>
      <c r="B9" s="15">
        <v>27</v>
      </c>
      <c r="C9" s="15">
        <v>1</v>
      </c>
      <c r="D9" s="15">
        <v>5</v>
      </c>
      <c r="E9" s="15">
        <v>1</v>
      </c>
      <c r="F9" s="15">
        <v>56</v>
      </c>
      <c r="G9" s="15">
        <v>2</v>
      </c>
      <c r="H9" s="15">
        <v>2</v>
      </c>
      <c r="I9" s="15">
        <v>3</v>
      </c>
      <c r="J9" s="15">
        <v>40</v>
      </c>
      <c r="K9" s="15">
        <v>1</v>
      </c>
      <c r="L9" s="15">
        <v>0</v>
      </c>
      <c r="M9" s="15">
        <v>1</v>
      </c>
      <c r="N9" s="15">
        <v>100000</v>
      </c>
      <c r="O9" s="15">
        <v>1</v>
      </c>
      <c r="P9" s="15">
        <v>0</v>
      </c>
      <c r="Q9" s="15">
        <v>1</v>
      </c>
      <c r="R9" s="15">
        <v>1</v>
      </c>
      <c r="S9" s="15">
        <v>10</v>
      </c>
      <c r="T9" s="15">
        <v>3000</v>
      </c>
      <c r="U9" s="15">
        <f t="shared" si="2"/>
        <v>3000</v>
      </c>
      <c r="V9" s="15">
        <v>5</v>
      </c>
      <c r="W9" s="171">
        <f t="shared" si="3"/>
        <v>300</v>
      </c>
      <c r="AA9" s="15">
        <f t="shared" si="4"/>
        <v>0</v>
      </c>
      <c r="AD9" s="15">
        <f t="shared" si="5"/>
        <v>3000</v>
      </c>
      <c r="AE9" s="172">
        <f t="shared" si="0"/>
        <v>300</v>
      </c>
      <c r="AW9" s="15">
        <f t="shared" si="8"/>
        <v>0</v>
      </c>
      <c r="CJ9" s="15">
        <v>1.5</v>
      </c>
      <c r="CK9" s="15">
        <v>1</v>
      </c>
      <c r="CL9" s="15">
        <v>1.3333333333333333</v>
      </c>
      <c r="CM9" s="15">
        <v>4</v>
      </c>
      <c r="CN9" s="15">
        <v>3.5</v>
      </c>
      <c r="CO9" s="15">
        <f t="shared" si="6"/>
        <v>2.2666666666666666</v>
      </c>
      <c r="CP9" s="15">
        <v>1</v>
      </c>
      <c r="CQ9" s="15">
        <v>5</v>
      </c>
      <c r="CR9" s="15" t="s">
        <v>1007</v>
      </c>
      <c r="CU9" s="15" t="s">
        <v>1007</v>
      </c>
      <c r="CX9" s="15" t="s">
        <v>1007</v>
      </c>
      <c r="CY9" s="15" t="s">
        <v>1007</v>
      </c>
      <c r="DA9" s="15" t="s">
        <v>1007</v>
      </c>
      <c r="DC9" s="15" t="s">
        <v>1007</v>
      </c>
      <c r="DE9" s="15" t="s">
        <v>1007</v>
      </c>
      <c r="DM9" s="15">
        <v>2</v>
      </c>
      <c r="DN9" s="15">
        <v>2</v>
      </c>
      <c r="DO9" s="15">
        <v>1</v>
      </c>
      <c r="DP9" s="15">
        <v>2</v>
      </c>
      <c r="DS9" s="15">
        <v>3</v>
      </c>
      <c r="DT9" s="15">
        <v>2</v>
      </c>
      <c r="DY9" s="150">
        <v>3.2</v>
      </c>
      <c r="DZ9" s="150">
        <v>3.6666666666666665</v>
      </c>
      <c r="EA9" s="150">
        <v>3.5</v>
      </c>
      <c r="EB9" s="150">
        <v>3.4</v>
      </c>
      <c r="EC9" s="150">
        <v>3.6666666666666665</v>
      </c>
      <c r="ED9" s="150">
        <v>3.25</v>
      </c>
      <c r="EE9" s="27">
        <f t="shared" si="11"/>
        <v>3.4472222222222224</v>
      </c>
      <c r="EF9" s="15">
        <f t="shared" si="10"/>
        <v>-0.94166666666666599</v>
      </c>
    </row>
    <row r="10" spans="1:144" x14ac:dyDescent="0.2">
      <c r="A10" s="15">
        <v>5</v>
      </c>
      <c r="B10" s="15">
        <v>28</v>
      </c>
      <c r="C10" s="15">
        <v>1</v>
      </c>
      <c r="D10" s="15">
        <v>1</v>
      </c>
      <c r="E10" s="15">
        <v>1</v>
      </c>
      <c r="F10" s="15">
        <v>38</v>
      </c>
      <c r="G10" s="15">
        <v>5</v>
      </c>
      <c r="H10" s="15">
        <v>2</v>
      </c>
      <c r="I10" s="15">
        <v>3</v>
      </c>
      <c r="J10" s="15">
        <v>15</v>
      </c>
      <c r="K10" s="15">
        <v>1</v>
      </c>
      <c r="L10" s="15">
        <v>0</v>
      </c>
      <c r="M10" s="15">
        <v>1</v>
      </c>
      <c r="N10" s="15">
        <v>150000</v>
      </c>
      <c r="O10" s="15">
        <v>1</v>
      </c>
      <c r="P10" s="15">
        <v>1</v>
      </c>
      <c r="Q10" s="15">
        <v>1</v>
      </c>
      <c r="R10" s="15">
        <v>2</v>
      </c>
      <c r="S10" s="15">
        <v>10</v>
      </c>
      <c r="T10" s="15">
        <v>8000</v>
      </c>
      <c r="U10" s="15">
        <f t="shared" si="2"/>
        <v>16000</v>
      </c>
      <c r="V10" s="15">
        <v>29</v>
      </c>
      <c r="W10" s="27">
        <f t="shared" si="3"/>
        <v>1600</v>
      </c>
      <c r="AA10" s="15">
        <f t="shared" si="4"/>
        <v>0</v>
      </c>
      <c r="AD10" s="15">
        <f t="shared" si="5"/>
        <v>16000</v>
      </c>
      <c r="AE10" s="172">
        <f t="shared" si="0"/>
        <v>1600</v>
      </c>
      <c r="AF10" s="161">
        <v>1</v>
      </c>
      <c r="AG10" s="161">
        <v>2</v>
      </c>
      <c r="AH10" s="161">
        <v>10</v>
      </c>
      <c r="AI10" s="161">
        <v>8000</v>
      </c>
      <c r="AJ10" s="161">
        <v>29</v>
      </c>
      <c r="AK10" s="161">
        <v>800</v>
      </c>
      <c r="AW10" s="15">
        <f t="shared" si="8"/>
        <v>0</v>
      </c>
      <c r="CJ10" s="15">
        <v>1.5</v>
      </c>
      <c r="CK10" s="15">
        <v>1.3333333333333333</v>
      </c>
      <c r="CL10" s="15">
        <v>1.3333333333333333</v>
      </c>
      <c r="CM10" s="15">
        <v>1.5</v>
      </c>
      <c r="CN10" s="15">
        <v>2.5</v>
      </c>
      <c r="CO10" s="15">
        <f t="shared" si="6"/>
        <v>1.6333333333333333</v>
      </c>
      <c r="CP10" s="15">
        <v>1</v>
      </c>
      <c r="CQ10" s="15">
        <v>5</v>
      </c>
      <c r="CR10" s="15" t="s">
        <v>1007</v>
      </c>
      <c r="CU10" s="15" t="s">
        <v>1007</v>
      </c>
      <c r="CX10" s="15" t="s">
        <v>1007</v>
      </c>
      <c r="CY10" s="15" t="s">
        <v>1007</v>
      </c>
      <c r="DA10" s="15" t="s">
        <v>1007</v>
      </c>
      <c r="DC10" s="15" t="s">
        <v>1007</v>
      </c>
      <c r="DE10" s="15" t="s">
        <v>1007</v>
      </c>
      <c r="DM10" s="15">
        <v>1</v>
      </c>
      <c r="DN10" s="15">
        <v>1</v>
      </c>
      <c r="DO10" s="15">
        <v>3</v>
      </c>
      <c r="DP10" s="15">
        <v>2</v>
      </c>
      <c r="DS10" s="15">
        <v>2</v>
      </c>
      <c r="DT10" s="15">
        <v>2</v>
      </c>
      <c r="DY10" s="166">
        <v>4.5999999999999996</v>
      </c>
      <c r="DZ10" s="166">
        <v>4.666666666666667</v>
      </c>
      <c r="EA10" s="166">
        <v>4.25</v>
      </c>
      <c r="EB10" s="166">
        <v>4.4000000000000004</v>
      </c>
      <c r="EC10" s="166">
        <v>3.6666666666666665</v>
      </c>
      <c r="ED10" s="166">
        <v>4.75</v>
      </c>
      <c r="EE10" s="27">
        <f t="shared" si="11"/>
        <v>4.3888888888888884</v>
      </c>
      <c r="EF10" s="15">
        <f t="shared" si="10"/>
        <v>2.7777777777777679E-2</v>
      </c>
    </row>
    <row r="11" spans="1:144" x14ac:dyDescent="0.2">
      <c r="A11" s="15">
        <v>5</v>
      </c>
      <c r="B11" s="15">
        <v>28</v>
      </c>
      <c r="C11" s="15">
        <v>1</v>
      </c>
      <c r="D11" s="15">
        <v>1</v>
      </c>
      <c r="E11" s="15">
        <v>1</v>
      </c>
      <c r="F11" s="15">
        <v>38</v>
      </c>
      <c r="G11" s="15">
        <v>5</v>
      </c>
      <c r="H11" s="15">
        <v>2</v>
      </c>
      <c r="I11" s="15">
        <v>3</v>
      </c>
      <c r="J11" s="15">
        <v>15</v>
      </c>
      <c r="K11" s="15">
        <v>1</v>
      </c>
      <c r="L11" s="15">
        <v>0</v>
      </c>
      <c r="M11" s="15">
        <v>1</v>
      </c>
      <c r="N11" s="15">
        <v>150000</v>
      </c>
      <c r="O11" s="15">
        <v>1</v>
      </c>
      <c r="P11" s="15">
        <v>0</v>
      </c>
      <c r="Q11" s="15">
        <v>1</v>
      </c>
      <c r="R11" s="15">
        <v>2</v>
      </c>
      <c r="S11" s="15">
        <v>10</v>
      </c>
      <c r="T11" s="15">
        <v>8000</v>
      </c>
      <c r="U11" s="15">
        <f t="shared" si="2"/>
        <v>16000</v>
      </c>
      <c r="V11" s="15">
        <v>29</v>
      </c>
      <c r="W11" s="171">
        <f t="shared" si="3"/>
        <v>1600</v>
      </c>
      <c r="AA11" s="15">
        <f t="shared" si="4"/>
        <v>0</v>
      </c>
      <c r="AD11" s="15">
        <f t="shared" si="5"/>
        <v>16000</v>
      </c>
      <c r="AE11" s="172">
        <f t="shared" si="0"/>
        <v>1600</v>
      </c>
      <c r="AW11" s="15">
        <f t="shared" si="8"/>
        <v>0</v>
      </c>
      <c r="CJ11" s="15">
        <v>1.5</v>
      </c>
      <c r="CK11" s="15">
        <v>1.3333333333333333</v>
      </c>
      <c r="CL11" s="15">
        <v>1.3333333333333333</v>
      </c>
      <c r="CM11" s="15">
        <v>1.5</v>
      </c>
      <c r="CN11" s="15">
        <v>2.5</v>
      </c>
      <c r="CO11" s="15">
        <f t="shared" si="6"/>
        <v>1.6333333333333333</v>
      </c>
      <c r="CP11" s="15">
        <v>1</v>
      </c>
      <c r="CQ11" s="15">
        <v>5</v>
      </c>
      <c r="CR11" s="15" t="s">
        <v>1007</v>
      </c>
      <c r="CU11" s="15" t="s">
        <v>1007</v>
      </c>
      <c r="CX11" s="15" t="s">
        <v>1007</v>
      </c>
      <c r="CY11" s="15" t="s">
        <v>1007</v>
      </c>
      <c r="DA11" s="15" t="s">
        <v>1007</v>
      </c>
      <c r="DC11" s="15" t="s">
        <v>1007</v>
      </c>
      <c r="DE11" s="15" t="s">
        <v>1007</v>
      </c>
      <c r="DM11" s="15">
        <v>1</v>
      </c>
      <c r="DN11" s="15">
        <v>1</v>
      </c>
      <c r="DO11" s="15">
        <v>3</v>
      </c>
      <c r="DP11" s="15">
        <v>2</v>
      </c>
      <c r="DS11" s="15">
        <v>2</v>
      </c>
      <c r="DT11" s="15">
        <v>2</v>
      </c>
      <c r="DY11" s="150">
        <v>5</v>
      </c>
      <c r="DZ11" s="150">
        <v>4.333333333333333</v>
      </c>
      <c r="EA11" s="150">
        <v>4.75</v>
      </c>
      <c r="EB11" s="150">
        <v>5</v>
      </c>
      <c r="EC11" s="150">
        <v>2.3333333333333335</v>
      </c>
      <c r="ED11" s="150">
        <v>4.75</v>
      </c>
      <c r="EE11" s="27">
        <f t="shared" si="11"/>
        <v>4.3611111111111107</v>
      </c>
      <c r="EF11" s="15">
        <f t="shared" si="10"/>
        <v>0.40277777777777724</v>
      </c>
    </row>
    <row r="12" spans="1:144" x14ac:dyDescent="0.2">
      <c r="A12" s="15">
        <v>6</v>
      </c>
      <c r="B12" s="15">
        <v>30</v>
      </c>
      <c r="C12" s="15">
        <v>1</v>
      </c>
      <c r="D12" s="15">
        <v>3</v>
      </c>
      <c r="E12" s="15">
        <v>1</v>
      </c>
      <c r="F12" s="15">
        <v>35</v>
      </c>
      <c r="G12" s="15">
        <v>5</v>
      </c>
      <c r="H12" s="15">
        <v>2</v>
      </c>
      <c r="I12" s="15">
        <v>6</v>
      </c>
      <c r="J12" s="15">
        <v>10</v>
      </c>
      <c r="K12" s="15">
        <v>0</v>
      </c>
      <c r="L12" s="15">
        <v>1</v>
      </c>
      <c r="M12" s="15">
        <v>1</v>
      </c>
      <c r="N12" s="15">
        <v>100000</v>
      </c>
      <c r="O12" s="15">
        <v>1</v>
      </c>
      <c r="P12" s="15">
        <v>1</v>
      </c>
      <c r="Q12" s="15">
        <v>8</v>
      </c>
      <c r="R12" s="15">
        <v>1</v>
      </c>
      <c r="S12" s="15">
        <v>4</v>
      </c>
      <c r="T12" s="15">
        <v>2000</v>
      </c>
      <c r="U12" s="15">
        <f t="shared" si="2"/>
        <v>2000</v>
      </c>
      <c r="V12" s="15">
        <v>20</v>
      </c>
      <c r="W12" s="27">
        <f t="shared" si="3"/>
        <v>500</v>
      </c>
      <c r="AA12" s="15">
        <f t="shared" si="4"/>
        <v>0</v>
      </c>
      <c r="AD12" s="15">
        <f t="shared" si="5"/>
        <v>2000</v>
      </c>
      <c r="AE12" s="172">
        <f t="shared" si="0"/>
        <v>500</v>
      </c>
      <c r="AF12" s="161">
        <v>8</v>
      </c>
      <c r="AG12" s="161">
        <v>1</v>
      </c>
      <c r="AH12" s="161">
        <v>4</v>
      </c>
      <c r="AI12" s="161">
        <v>2000</v>
      </c>
      <c r="AJ12" s="161">
        <v>20</v>
      </c>
      <c r="AK12" s="161">
        <v>500</v>
      </c>
      <c r="AS12" s="15">
        <v>7</v>
      </c>
      <c r="AT12" s="15">
        <v>1</v>
      </c>
      <c r="AU12" s="15">
        <v>2</v>
      </c>
      <c r="AV12" s="15">
        <v>1000</v>
      </c>
      <c r="AW12" s="15">
        <f t="shared" si="8"/>
        <v>1000</v>
      </c>
      <c r="AX12" s="15">
        <v>80</v>
      </c>
      <c r="AY12" s="15">
        <v>500</v>
      </c>
      <c r="BF12" s="15">
        <f t="shared" si="9"/>
        <v>1000</v>
      </c>
      <c r="BG12" s="15">
        <f t="shared" si="7"/>
        <v>500</v>
      </c>
      <c r="BH12" s="161">
        <v>7</v>
      </c>
      <c r="BI12" s="161">
        <v>1</v>
      </c>
      <c r="BJ12" s="161">
        <v>2</v>
      </c>
      <c r="BK12" s="161">
        <v>1000</v>
      </c>
      <c r="BL12" s="161">
        <v>80</v>
      </c>
      <c r="BS12" s="23">
        <v>1000</v>
      </c>
      <c r="BT12" s="23">
        <v>500</v>
      </c>
      <c r="CJ12" s="15">
        <v>4.5</v>
      </c>
      <c r="CK12" s="15">
        <v>3.6666666666666665</v>
      </c>
      <c r="CL12" s="15">
        <v>3.3333333333333335</v>
      </c>
      <c r="CM12" s="15">
        <v>3</v>
      </c>
      <c r="CN12" s="15">
        <v>3.5</v>
      </c>
      <c r="CO12" s="15">
        <f t="shared" si="6"/>
        <v>3.6</v>
      </c>
      <c r="CP12" s="15">
        <v>4</v>
      </c>
      <c r="CQ12" s="15">
        <v>2</v>
      </c>
      <c r="CR12" s="15">
        <v>4</v>
      </c>
      <c r="CS12" s="15">
        <v>4</v>
      </c>
      <c r="CT12" s="15">
        <v>1</v>
      </c>
      <c r="CU12" s="15">
        <v>4</v>
      </c>
      <c r="CV12" s="15">
        <v>1</v>
      </c>
      <c r="CW12" s="15">
        <v>1</v>
      </c>
      <c r="CX12" s="15">
        <v>1</v>
      </c>
      <c r="CY12" s="15">
        <v>1</v>
      </c>
      <c r="DA12" s="15">
        <v>1</v>
      </c>
      <c r="DC12" s="15">
        <v>1</v>
      </c>
      <c r="DE12" s="15">
        <v>1</v>
      </c>
      <c r="DM12" s="15">
        <v>2</v>
      </c>
      <c r="DN12" s="15">
        <v>4</v>
      </c>
      <c r="DO12" s="15">
        <v>3</v>
      </c>
      <c r="DP12" s="15">
        <v>4</v>
      </c>
      <c r="DS12" s="15">
        <v>1</v>
      </c>
      <c r="DT12" s="15">
        <v>4</v>
      </c>
      <c r="DY12" s="166">
        <v>4</v>
      </c>
      <c r="DZ12" s="166">
        <v>4</v>
      </c>
      <c r="EA12" s="166">
        <v>3.75</v>
      </c>
      <c r="EB12" s="166">
        <v>4</v>
      </c>
      <c r="EC12" s="166">
        <v>4</v>
      </c>
      <c r="ED12" s="166">
        <v>4</v>
      </c>
      <c r="EE12" s="166">
        <f t="shared" si="11"/>
        <v>3.9583333333333335</v>
      </c>
      <c r="EF12" s="15">
        <f>$EE12-$EN12</f>
        <v>3.9583333333333335</v>
      </c>
      <c r="EN12" s="27"/>
    </row>
    <row r="13" spans="1:144" x14ac:dyDescent="0.2">
      <c r="A13" s="15">
        <v>6</v>
      </c>
      <c r="B13" s="15">
        <v>30</v>
      </c>
      <c r="C13" s="15">
        <v>1</v>
      </c>
      <c r="D13" s="15">
        <v>3</v>
      </c>
      <c r="E13" s="15">
        <v>1</v>
      </c>
      <c r="F13" s="15">
        <v>35</v>
      </c>
      <c r="G13" s="15">
        <v>5</v>
      </c>
      <c r="H13" s="15">
        <v>2</v>
      </c>
      <c r="I13" s="15">
        <v>6</v>
      </c>
      <c r="J13" s="15">
        <v>10</v>
      </c>
      <c r="K13" s="15">
        <v>0</v>
      </c>
      <c r="L13" s="15">
        <v>1</v>
      </c>
      <c r="M13" s="15">
        <v>1</v>
      </c>
      <c r="N13" s="15">
        <v>100000</v>
      </c>
      <c r="O13" s="15">
        <v>1</v>
      </c>
      <c r="P13" s="15">
        <v>0</v>
      </c>
      <c r="Q13" s="15">
        <v>8</v>
      </c>
      <c r="R13" s="15">
        <v>1</v>
      </c>
      <c r="S13" s="15">
        <v>4</v>
      </c>
      <c r="T13" s="15">
        <v>2000</v>
      </c>
      <c r="U13" s="15">
        <f t="shared" si="2"/>
        <v>2000</v>
      </c>
      <c r="V13" s="15">
        <v>20</v>
      </c>
      <c r="W13" s="171">
        <f t="shared" si="3"/>
        <v>500</v>
      </c>
      <c r="AA13" s="15">
        <f t="shared" si="4"/>
        <v>0</v>
      </c>
      <c r="AD13" s="15">
        <f t="shared" si="5"/>
        <v>2000</v>
      </c>
      <c r="AE13" s="172">
        <f t="shared" si="0"/>
        <v>500</v>
      </c>
      <c r="AS13" s="15">
        <v>7</v>
      </c>
      <c r="AT13" s="15">
        <v>1</v>
      </c>
      <c r="AU13" s="15">
        <v>2</v>
      </c>
      <c r="AV13" s="15">
        <v>1000</v>
      </c>
      <c r="AW13" s="15">
        <f t="shared" si="8"/>
        <v>1000</v>
      </c>
      <c r="AX13" s="15">
        <v>80</v>
      </c>
      <c r="BF13" s="15">
        <f t="shared" si="9"/>
        <v>1000</v>
      </c>
      <c r="BG13" s="15">
        <f t="shared" si="7"/>
        <v>500</v>
      </c>
      <c r="CJ13" s="15">
        <v>4.5</v>
      </c>
      <c r="CK13" s="15">
        <v>3.6666666666666665</v>
      </c>
      <c r="CL13" s="15">
        <v>3.3333333333333335</v>
      </c>
      <c r="CM13" s="15">
        <v>3</v>
      </c>
      <c r="CN13" s="15">
        <v>3.5</v>
      </c>
      <c r="CO13" s="15">
        <f t="shared" si="6"/>
        <v>3.6</v>
      </c>
      <c r="CP13" s="15">
        <v>4</v>
      </c>
      <c r="CQ13" s="15">
        <v>2</v>
      </c>
      <c r="CR13" s="15">
        <v>4</v>
      </c>
      <c r="CS13" s="15">
        <v>4</v>
      </c>
      <c r="CT13" s="15">
        <v>1</v>
      </c>
      <c r="CU13" s="15">
        <v>4</v>
      </c>
      <c r="CV13" s="15">
        <v>1</v>
      </c>
      <c r="CW13" s="15">
        <v>1</v>
      </c>
      <c r="CX13" s="15">
        <v>1</v>
      </c>
      <c r="CY13" s="15">
        <v>1</v>
      </c>
      <c r="DA13" s="15">
        <v>1</v>
      </c>
      <c r="DC13" s="15">
        <v>1</v>
      </c>
      <c r="DE13" s="15">
        <v>1</v>
      </c>
      <c r="DM13" s="15">
        <v>2</v>
      </c>
      <c r="DN13" s="15">
        <v>4</v>
      </c>
      <c r="DO13" s="15">
        <v>3</v>
      </c>
      <c r="DP13" s="15">
        <v>4</v>
      </c>
      <c r="DS13" s="15">
        <v>1</v>
      </c>
      <c r="DT13" s="15">
        <v>4</v>
      </c>
      <c r="DY13" s="150">
        <v>4</v>
      </c>
      <c r="DZ13" s="150">
        <v>3.3333333333333335</v>
      </c>
      <c r="EA13" s="150">
        <v>4.25</v>
      </c>
      <c r="EB13" s="150">
        <v>3.4</v>
      </c>
      <c r="EC13" s="150">
        <v>3</v>
      </c>
      <c r="ED13" s="150">
        <v>2.75</v>
      </c>
      <c r="EE13" s="166">
        <f t="shared" si="11"/>
        <v>3.4555555555555557</v>
      </c>
      <c r="EF13" s="15">
        <f>$EN12-$EE14</f>
        <v>-3.9861111111111112</v>
      </c>
    </row>
    <row r="14" spans="1:144" x14ac:dyDescent="0.2">
      <c r="A14" s="15">
        <v>7</v>
      </c>
      <c r="B14" s="15">
        <v>31</v>
      </c>
      <c r="C14" s="15">
        <v>1</v>
      </c>
      <c r="D14" s="15">
        <v>1</v>
      </c>
      <c r="E14" s="15">
        <v>1</v>
      </c>
      <c r="F14" s="15">
        <v>59</v>
      </c>
      <c r="G14" s="15">
        <v>6</v>
      </c>
      <c r="H14" s="15">
        <v>2</v>
      </c>
      <c r="I14" s="15">
        <v>4</v>
      </c>
      <c r="J14" s="15">
        <v>18</v>
      </c>
      <c r="K14" s="15">
        <v>1</v>
      </c>
      <c r="L14" s="15">
        <v>0</v>
      </c>
      <c r="M14" s="15">
        <v>0</v>
      </c>
      <c r="N14" s="15">
        <v>0</v>
      </c>
      <c r="O14" s="15">
        <v>1</v>
      </c>
      <c r="P14" s="15">
        <v>1</v>
      </c>
      <c r="Q14" s="15">
        <v>8</v>
      </c>
      <c r="R14" s="15">
        <v>3</v>
      </c>
      <c r="S14" s="15">
        <v>1</v>
      </c>
      <c r="T14" s="15">
        <v>40000</v>
      </c>
      <c r="U14" s="15">
        <f t="shared" si="2"/>
        <v>120000</v>
      </c>
      <c r="V14" s="15">
        <v>120</v>
      </c>
      <c r="W14" s="27">
        <f t="shared" si="3"/>
        <v>120000</v>
      </c>
      <c r="AA14" s="15">
        <f t="shared" si="4"/>
        <v>0</v>
      </c>
      <c r="AD14" s="15">
        <f t="shared" si="5"/>
        <v>120000</v>
      </c>
      <c r="AE14" s="172">
        <f t="shared" si="0"/>
        <v>120000</v>
      </c>
      <c r="AF14" s="161">
        <v>8</v>
      </c>
      <c r="AG14" s="161">
        <v>3</v>
      </c>
      <c r="AH14" s="161">
        <v>1</v>
      </c>
      <c r="AI14" s="161">
        <v>40000</v>
      </c>
      <c r="AJ14" s="161">
        <v>120</v>
      </c>
      <c r="AK14" s="161">
        <v>40000</v>
      </c>
      <c r="AS14" s="15">
        <v>1</v>
      </c>
      <c r="AT14" s="15">
        <v>2</v>
      </c>
      <c r="AU14" s="15">
        <v>10</v>
      </c>
      <c r="AV14" s="15">
        <v>8000</v>
      </c>
      <c r="AW14" s="15">
        <f t="shared" si="8"/>
        <v>16000</v>
      </c>
      <c r="AX14" s="15">
        <v>10</v>
      </c>
      <c r="AY14" s="15">
        <v>800</v>
      </c>
      <c r="BF14" s="15">
        <f t="shared" si="9"/>
        <v>16000</v>
      </c>
      <c r="BG14" s="15">
        <f t="shared" si="7"/>
        <v>1600</v>
      </c>
      <c r="BH14" s="161">
        <v>1</v>
      </c>
      <c r="BI14" s="161">
        <v>2</v>
      </c>
      <c r="BJ14" s="161">
        <v>10</v>
      </c>
      <c r="BK14" s="161">
        <v>8000</v>
      </c>
      <c r="BL14" s="161">
        <v>10</v>
      </c>
      <c r="BS14" s="23">
        <v>8000</v>
      </c>
      <c r="BT14" s="23">
        <v>800</v>
      </c>
      <c r="CJ14" s="15">
        <v>1.75</v>
      </c>
      <c r="CK14" s="15">
        <v>2.6666666666666665</v>
      </c>
      <c r="CL14" s="15">
        <v>2.3333333333333335</v>
      </c>
      <c r="CM14" s="15">
        <v>3.5</v>
      </c>
      <c r="CN14" s="15">
        <v>2</v>
      </c>
      <c r="CO14" s="15">
        <f t="shared" si="6"/>
        <v>2.4500000000000002</v>
      </c>
      <c r="CP14" s="15">
        <v>4</v>
      </c>
      <c r="CQ14" s="15">
        <v>5</v>
      </c>
      <c r="CR14" s="15" t="s">
        <v>1007</v>
      </c>
      <c r="CU14" s="15" t="s">
        <v>1007</v>
      </c>
      <c r="CX14" s="15" t="s">
        <v>1007</v>
      </c>
      <c r="CY14" s="15" t="s">
        <v>1007</v>
      </c>
      <c r="DA14" s="15" t="s">
        <v>1007</v>
      </c>
      <c r="DC14" s="15" t="s">
        <v>1007</v>
      </c>
      <c r="DE14" s="15" t="s">
        <v>1007</v>
      </c>
      <c r="DY14" s="27">
        <v>4.8</v>
      </c>
      <c r="DZ14" s="27">
        <v>4</v>
      </c>
      <c r="EA14" s="27">
        <v>3.5</v>
      </c>
      <c r="EB14" s="27">
        <v>4.2</v>
      </c>
      <c r="EC14" s="27">
        <v>3.6666666666666665</v>
      </c>
      <c r="ED14" s="27">
        <v>3.75</v>
      </c>
      <c r="EE14" s="27">
        <f t="shared" si="11"/>
        <v>3.9861111111111112</v>
      </c>
      <c r="EF14" s="15">
        <f>$EE14-$EE15</f>
        <v>0.43055555555555536</v>
      </c>
    </row>
    <row r="15" spans="1:144" x14ac:dyDescent="0.2">
      <c r="A15" s="15">
        <v>7</v>
      </c>
      <c r="B15" s="15">
        <v>31</v>
      </c>
      <c r="C15" s="15">
        <v>1</v>
      </c>
      <c r="D15" s="15">
        <v>1</v>
      </c>
      <c r="E15" s="15">
        <v>1</v>
      </c>
      <c r="F15" s="15">
        <v>59</v>
      </c>
      <c r="G15" s="15">
        <v>6</v>
      </c>
      <c r="H15" s="15">
        <v>2</v>
      </c>
      <c r="I15" s="15">
        <v>4</v>
      </c>
      <c r="J15" s="15">
        <v>18</v>
      </c>
      <c r="K15" s="15">
        <v>1</v>
      </c>
      <c r="L15" s="15">
        <v>0</v>
      </c>
      <c r="M15" s="15">
        <v>0</v>
      </c>
      <c r="N15" s="15">
        <v>0</v>
      </c>
      <c r="O15" s="15">
        <v>1</v>
      </c>
      <c r="P15" s="15">
        <v>0</v>
      </c>
      <c r="Q15" s="15">
        <v>8</v>
      </c>
      <c r="R15" s="15">
        <v>3</v>
      </c>
      <c r="S15" s="15">
        <v>1</v>
      </c>
      <c r="T15" s="15">
        <v>40000</v>
      </c>
      <c r="U15" s="15">
        <f t="shared" si="2"/>
        <v>120000</v>
      </c>
      <c r="V15" s="15">
        <v>120</v>
      </c>
      <c r="W15" s="171">
        <f t="shared" si="3"/>
        <v>120000</v>
      </c>
      <c r="AA15" s="15">
        <f t="shared" si="4"/>
        <v>0</v>
      </c>
      <c r="AD15" s="15">
        <f t="shared" si="5"/>
        <v>120000</v>
      </c>
      <c r="AE15" s="172">
        <f t="shared" si="0"/>
        <v>120000</v>
      </c>
      <c r="AS15" s="15">
        <v>1</v>
      </c>
      <c r="AT15" s="15">
        <v>2</v>
      </c>
      <c r="AU15" s="15">
        <v>10</v>
      </c>
      <c r="AV15" s="15">
        <v>8000</v>
      </c>
      <c r="AW15" s="15">
        <f t="shared" si="8"/>
        <v>16000</v>
      </c>
      <c r="AX15" s="15">
        <v>10</v>
      </c>
      <c r="BF15" s="15">
        <f t="shared" si="9"/>
        <v>16000</v>
      </c>
      <c r="BG15" s="15">
        <f t="shared" si="7"/>
        <v>1600</v>
      </c>
      <c r="CJ15" s="15">
        <v>1.75</v>
      </c>
      <c r="CK15" s="15">
        <v>2.6666666666666665</v>
      </c>
      <c r="CL15" s="15">
        <v>2.3333333333333335</v>
      </c>
      <c r="CM15" s="15">
        <v>3.5</v>
      </c>
      <c r="CN15" s="15">
        <v>2</v>
      </c>
      <c r="CO15" s="15">
        <f t="shared" si="6"/>
        <v>2.4500000000000002</v>
      </c>
      <c r="CP15" s="15">
        <v>4</v>
      </c>
      <c r="CQ15" s="15">
        <v>5</v>
      </c>
      <c r="CR15" s="15" t="s">
        <v>1007</v>
      </c>
      <c r="CU15" s="15" t="s">
        <v>1007</v>
      </c>
      <c r="CX15" s="15" t="s">
        <v>1007</v>
      </c>
      <c r="CY15" s="15" t="s">
        <v>1007</v>
      </c>
      <c r="DA15" s="15" t="s">
        <v>1007</v>
      </c>
      <c r="DC15" s="15" t="s">
        <v>1007</v>
      </c>
      <c r="DE15" s="15" t="s">
        <v>1007</v>
      </c>
      <c r="DY15" s="15">
        <v>4.5999999999999996</v>
      </c>
      <c r="DZ15" s="15">
        <v>3.3333333333333335</v>
      </c>
      <c r="EA15" s="15">
        <v>3</v>
      </c>
      <c r="EB15" s="15">
        <v>3.4</v>
      </c>
      <c r="EC15" s="15">
        <v>3</v>
      </c>
      <c r="ED15" s="15">
        <v>4</v>
      </c>
      <c r="EE15" s="27">
        <f t="shared" si="11"/>
        <v>3.5555555555555558</v>
      </c>
      <c r="EF15" s="15">
        <f t="shared" si="10"/>
        <v>-0.91111111111111098</v>
      </c>
    </row>
    <row r="16" spans="1:144" x14ac:dyDescent="0.2">
      <c r="A16" s="15">
        <v>8</v>
      </c>
      <c r="B16" s="15">
        <v>33</v>
      </c>
      <c r="C16" s="15">
        <v>1</v>
      </c>
      <c r="D16" s="15">
        <v>1</v>
      </c>
      <c r="E16" s="15">
        <v>1</v>
      </c>
      <c r="F16" s="15">
        <v>60</v>
      </c>
      <c r="G16" s="15">
        <v>5</v>
      </c>
      <c r="H16" s="15">
        <v>2</v>
      </c>
      <c r="I16" s="15">
        <v>4</v>
      </c>
      <c r="J16" s="15">
        <v>30</v>
      </c>
      <c r="K16" s="15">
        <v>0</v>
      </c>
      <c r="L16" s="15">
        <v>0</v>
      </c>
      <c r="M16" s="15">
        <v>1</v>
      </c>
      <c r="N16" s="15">
        <v>500000</v>
      </c>
      <c r="O16" s="15">
        <v>1</v>
      </c>
      <c r="P16" s="15">
        <v>1</v>
      </c>
      <c r="Q16" s="15">
        <v>1</v>
      </c>
      <c r="R16" s="15">
        <v>2</v>
      </c>
      <c r="S16" s="15">
        <v>30</v>
      </c>
      <c r="T16" s="15">
        <v>24000</v>
      </c>
      <c r="U16" s="15">
        <f t="shared" si="2"/>
        <v>48000</v>
      </c>
      <c r="V16" s="15">
        <v>11</v>
      </c>
      <c r="W16" s="27">
        <f t="shared" si="3"/>
        <v>1600</v>
      </c>
      <c r="AA16" s="15">
        <f t="shared" si="4"/>
        <v>0</v>
      </c>
      <c r="AD16" s="15">
        <f t="shared" si="5"/>
        <v>48000</v>
      </c>
      <c r="AE16" s="172">
        <f t="shared" si="0"/>
        <v>1600</v>
      </c>
      <c r="AF16" s="161">
        <v>1</v>
      </c>
      <c r="AG16" s="161">
        <v>2</v>
      </c>
      <c r="AH16" s="161">
        <v>30</v>
      </c>
      <c r="AI16" s="161">
        <v>24000</v>
      </c>
      <c r="AJ16" s="161">
        <v>11</v>
      </c>
      <c r="AK16" s="161">
        <v>800</v>
      </c>
      <c r="AS16" s="15">
        <v>2</v>
      </c>
      <c r="AT16" s="15">
        <v>1</v>
      </c>
      <c r="AU16" s="15">
        <v>40</v>
      </c>
      <c r="AV16" s="15">
        <v>608</v>
      </c>
      <c r="AW16" s="15">
        <f t="shared" si="8"/>
        <v>608</v>
      </c>
      <c r="AX16" s="15">
        <v>33.33</v>
      </c>
      <c r="AY16" s="15">
        <v>15.2</v>
      </c>
      <c r="BF16" s="15">
        <f t="shared" si="9"/>
        <v>608</v>
      </c>
      <c r="BG16" s="15">
        <f t="shared" si="7"/>
        <v>15.2</v>
      </c>
      <c r="BH16" s="161">
        <v>2</v>
      </c>
      <c r="BI16" s="161">
        <v>1</v>
      </c>
      <c r="BJ16" s="161">
        <v>40</v>
      </c>
      <c r="BK16" s="161">
        <v>608</v>
      </c>
      <c r="BL16" s="161">
        <v>33.33</v>
      </c>
      <c r="BS16" s="23">
        <v>608</v>
      </c>
      <c r="BT16" s="23">
        <v>15.2</v>
      </c>
      <c r="BU16" s="15">
        <v>2</v>
      </c>
      <c r="BV16" s="15">
        <v>1</v>
      </c>
      <c r="BW16" s="15">
        <v>40</v>
      </c>
      <c r="BX16" s="15">
        <v>200000</v>
      </c>
      <c r="BY16" s="15">
        <f>$BX16*$BV16</f>
        <v>200000</v>
      </c>
      <c r="BZ16" s="15">
        <v>4</v>
      </c>
      <c r="CA16" s="15">
        <f t="shared" ref="CA16:CA17" si="12">$BY16/$BW16</f>
        <v>5000</v>
      </c>
      <c r="CB16" s="23">
        <v>2</v>
      </c>
      <c r="CC16" s="23">
        <v>1</v>
      </c>
      <c r="CD16" s="23">
        <v>40</v>
      </c>
      <c r="CE16" s="23">
        <v>200000</v>
      </c>
      <c r="CG16" s="23">
        <v>9</v>
      </c>
      <c r="CI16" s="23">
        <v>5000</v>
      </c>
      <c r="CJ16" s="15">
        <v>3.5</v>
      </c>
      <c r="CK16" s="15">
        <v>3.6666666666666665</v>
      </c>
      <c r="CL16" s="15">
        <v>3.3333333333333335</v>
      </c>
      <c r="CM16" s="15">
        <v>3</v>
      </c>
      <c r="CN16" s="15">
        <v>3.5</v>
      </c>
      <c r="CO16" s="15">
        <f t="shared" si="6"/>
        <v>3.4</v>
      </c>
      <c r="CP16" s="15">
        <v>3</v>
      </c>
      <c r="CQ16" s="15">
        <v>5</v>
      </c>
      <c r="CR16" s="15" t="s">
        <v>1007</v>
      </c>
      <c r="CU16" s="15" t="s">
        <v>1007</v>
      </c>
      <c r="CX16" s="15" t="s">
        <v>1007</v>
      </c>
      <c r="CY16" s="15" t="s">
        <v>1007</v>
      </c>
      <c r="DA16" s="15" t="s">
        <v>1007</v>
      </c>
      <c r="DC16" s="15" t="s">
        <v>1007</v>
      </c>
      <c r="DE16" s="15" t="s">
        <v>1007</v>
      </c>
      <c r="DM16" s="15">
        <v>1</v>
      </c>
      <c r="DN16" s="15">
        <v>2</v>
      </c>
      <c r="DO16" s="15">
        <v>2</v>
      </c>
      <c r="DP16" s="15">
        <v>2</v>
      </c>
      <c r="DQ16" s="15">
        <v>3</v>
      </c>
      <c r="DR16" s="15">
        <v>2</v>
      </c>
      <c r="DY16" s="166">
        <v>4.5999999999999996</v>
      </c>
      <c r="DZ16" s="166">
        <v>5</v>
      </c>
      <c r="EA16" s="166">
        <v>5</v>
      </c>
      <c r="EB16" s="166">
        <v>4.2</v>
      </c>
      <c r="EC16" s="166">
        <v>4</v>
      </c>
      <c r="ED16" s="166">
        <v>4</v>
      </c>
      <c r="EE16" s="166">
        <f t="shared" si="11"/>
        <v>4.4666666666666668</v>
      </c>
      <c r="EF16" s="15">
        <f t="shared" si="10"/>
        <v>0.64166666666666616</v>
      </c>
    </row>
    <row r="17" spans="1:143" x14ac:dyDescent="0.2">
      <c r="A17" s="15">
        <v>8</v>
      </c>
      <c r="B17" s="15">
        <v>33</v>
      </c>
      <c r="C17" s="15">
        <v>1</v>
      </c>
      <c r="D17" s="15">
        <v>1</v>
      </c>
      <c r="E17" s="15">
        <v>1</v>
      </c>
      <c r="F17" s="15">
        <v>60</v>
      </c>
      <c r="G17" s="15">
        <v>5</v>
      </c>
      <c r="H17" s="15">
        <v>2</v>
      </c>
      <c r="I17" s="15">
        <v>4</v>
      </c>
      <c r="J17" s="15">
        <v>30</v>
      </c>
      <c r="K17" s="15">
        <v>0</v>
      </c>
      <c r="L17" s="15">
        <v>0</v>
      </c>
      <c r="M17" s="15">
        <v>1</v>
      </c>
      <c r="N17" s="15">
        <v>500000</v>
      </c>
      <c r="O17" s="15">
        <v>1</v>
      </c>
      <c r="P17" s="15">
        <v>0</v>
      </c>
      <c r="Q17" s="159">
        <v>1</v>
      </c>
      <c r="R17" s="159">
        <v>2</v>
      </c>
      <c r="S17" s="159">
        <v>30</v>
      </c>
      <c r="T17" s="159">
        <v>24000</v>
      </c>
      <c r="U17" s="159">
        <f t="shared" si="2"/>
        <v>48000</v>
      </c>
      <c r="V17" s="159">
        <v>11</v>
      </c>
      <c r="W17" s="171">
        <f t="shared" si="3"/>
        <v>1600</v>
      </c>
      <c r="AA17" s="15">
        <f t="shared" si="4"/>
        <v>0</v>
      </c>
      <c r="AD17" s="15">
        <f t="shared" si="5"/>
        <v>48000</v>
      </c>
      <c r="AE17" s="172">
        <f t="shared" si="0"/>
        <v>1600</v>
      </c>
      <c r="AS17" s="15">
        <v>2</v>
      </c>
      <c r="AT17" s="15">
        <v>1</v>
      </c>
      <c r="AU17" s="15">
        <v>40</v>
      </c>
      <c r="AV17" s="15">
        <v>608</v>
      </c>
      <c r="AW17" s="15">
        <f t="shared" si="8"/>
        <v>608</v>
      </c>
      <c r="AX17" s="15">
        <v>33.33</v>
      </c>
      <c r="BF17" s="15">
        <f t="shared" si="9"/>
        <v>608</v>
      </c>
      <c r="BG17" s="15">
        <f t="shared" si="7"/>
        <v>15.2</v>
      </c>
      <c r="BU17" s="15">
        <v>2</v>
      </c>
      <c r="BV17" s="15">
        <v>1</v>
      </c>
      <c r="BW17" s="15">
        <v>40</v>
      </c>
      <c r="BX17" s="15">
        <v>200000</v>
      </c>
      <c r="BY17" s="15">
        <f>$BX17*$BV17</f>
        <v>200000</v>
      </c>
      <c r="BZ17" s="15">
        <v>9</v>
      </c>
      <c r="CA17" s="15">
        <f t="shared" si="12"/>
        <v>5000</v>
      </c>
      <c r="CJ17" s="15">
        <v>3.5</v>
      </c>
      <c r="CK17" s="15">
        <v>3.6666666666666665</v>
      </c>
      <c r="CL17" s="15">
        <v>3.3333333333333335</v>
      </c>
      <c r="CM17" s="15">
        <v>3</v>
      </c>
      <c r="CN17" s="15">
        <v>3.5</v>
      </c>
      <c r="CO17" s="15">
        <f t="shared" si="6"/>
        <v>3.4</v>
      </c>
      <c r="CP17" s="15">
        <v>3</v>
      </c>
      <c r="CQ17" s="15">
        <v>5</v>
      </c>
      <c r="CR17" s="15" t="s">
        <v>1007</v>
      </c>
      <c r="CU17" s="15" t="s">
        <v>1007</v>
      </c>
      <c r="CX17" s="15" t="s">
        <v>1007</v>
      </c>
      <c r="CY17" s="15" t="s">
        <v>1007</v>
      </c>
      <c r="DA17" s="15" t="s">
        <v>1007</v>
      </c>
      <c r="DC17" s="15" t="s">
        <v>1007</v>
      </c>
      <c r="DE17" s="15" t="s">
        <v>1007</v>
      </c>
      <c r="DM17" s="15">
        <v>1</v>
      </c>
      <c r="DN17" s="15">
        <v>2</v>
      </c>
      <c r="DO17" s="15">
        <v>2</v>
      </c>
      <c r="DP17" s="15">
        <v>2</v>
      </c>
      <c r="DQ17" s="15">
        <v>3</v>
      </c>
      <c r="DR17" s="15">
        <v>2</v>
      </c>
      <c r="DY17" s="150">
        <v>4.5999999999999996</v>
      </c>
      <c r="DZ17" s="150">
        <v>4.333333333333333</v>
      </c>
      <c r="EA17" s="150">
        <v>5</v>
      </c>
      <c r="EB17" s="150">
        <v>3.6</v>
      </c>
      <c r="EC17" s="150">
        <v>2.6666666666666665</v>
      </c>
      <c r="ED17" s="150">
        <v>2.75</v>
      </c>
      <c r="EE17" s="166">
        <f t="shared" si="11"/>
        <v>3.8250000000000006</v>
      </c>
      <c r="EF17" s="15">
        <f t="shared" si="10"/>
        <v>-0.45277777777777706</v>
      </c>
    </row>
    <row r="18" spans="1:143" x14ac:dyDescent="0.2">
      <c r="A18" s="15">
        <v>9</v>
      </c>
      <c r="B18" s="15">
        <v>35</v>
      </c>
      <c r="C18" s="15">
        <v>1</v>
      </c>
      <c r="D18" s="15">
        <v>1</v>
      </c>
      <c r="E18" s="15">
        <v>1</v>
      </c>
      <c r="F18" s="15">
        <v>50</v>
      </c>
      <c r="G18" s="15">
        <v>5</v>
      </c>
      <c r="H18" s="15">
        <v>2</v>
      </c>
      <c r="I18" s="15">
        <v>4</v>
      </c>
      <c r="J18" s="15">
        <v>20</v>
      </c>
      <c r="K18" s="15">
        <v>1</v>
      </c>
      <c r="L18" s="15">
        <v>0</v>
      </c>
      <c r="M18" s="15">
        <v>1</v>
      </c>
      <c r="N18" s="15">
        <v>10000</v>
      </c>
      <c r="O18" s="15">
        <v>1</v>
      </c>
      <c r="P18" s="15">
        <v>1</v>
      </c>
      <c r="Q18" s="15">
        <v>7</v>
      </c>
      <c r="R18" s="15">
        <v>2</v>
      </c>
      <c r="S18" s="15">
        <v>6</v>
      </c>
      <c r="T18" s="15">
        <v>200</v>
      </c>
      <c r="U18" s="15">
        <f t="shared" si="2"/>
        <v>400</v>
      </c>
      <c r="V18" s="15">
        <v>100</v>
      </c>
      <c r="W18" s="27">
        <f t="shared" si="3"/>
        <v>66.666666666666671</v>
      </c>
      <c r="AA18" s="15">
        <f t="shared" si="4"/>
        <v>0</v>
      </c>
      <c r="AD18" s="15">
        <f t="shared" si="5"/>
        <v>400</v>
      </c>
      <c r="AE18" s="172">
        <f t="shared" si="0"/>
        <v>66.666666666666671</v>
      </c>
      <c r="AF18" s="161">
        <v>7</v>
      </c>
      <c r="AG18" s="161">
        <v>2</v>
      </c>
      <c r="AH18" s="161">
        <v>6</v>
      </c>
      <c r="AI18" s="161">
        <v>150</v>
      </c>
      <c r="AJ18" s="161">
        <v>100</v>
      </c>
      <c r="AK18" s="161">
        <v>25</v>
      </c>
      <c r="AW18" s="15">
        <f t="shared" si="8"/>
        <v>0</v>
      </c>
      <c r="CJ18" s="15">
        <v>1.5</v>
      </c>
      <c r="CK18" s="15">
        <v>2</v>
      </c>
      <c r="CL18" s="15">
        <v>1</v>
      </c>
      <c r="CM18" s="15">
        <v>3</v>
      </c>
      <c r="CN18" s="15">
        <v>2.5</v>
      </c>
      <c r="CO18" s="15">
        <f t="shared" si="6"/>
        <v>2</v>
      </c>
      <c r="CP18" s="15">
        <v>2</v>
      </c>
      <c r="CQ18" s="15">
        <v>2</v>
      </c>
      <c r="CR18" s="15">
        <v>1</v>
      </c>
      <c r="CS18" s="15">
        <v>5</v>
      </c>
      <c r="CT18" s="15">
        <v>3</v>
      </c>
      <c r="CU18" s="15">
        <v>4</v>
      </c>
      <c r="CV18" s="15">
        <v>1</v>
      </c>
      <c r="CW18" s="15">
        <v>4</v>
      </c>
      <c r="CX18" s="15">
        <v>1</v>
      </c>
      <c r="CY18" s="15">
        <v>1</v>
      </c>
      <c r="DA18" s="15">
        <v>1</v>
      </c>
      <c r="DC18" s="15">
        <v>1</v>
      </c>
      <c r="DE18" s="15">
        <v>1</v>
      </c>
      <c r="DM18" s="15">
        <v>1</v>
      </c>
      <c r="DN18" s="15">
        <v>2</v>
      </c>
      <c r="DO18" s="15">
        <v>2</v>
      </c>
      <c r="DP18" s="15">
        <v>2</v>
      </c>
      <c r="DQ18" s="15">
        <v>3</v>
      </c>
      <c r="DR18" s="15">
        <v>2</v>
      </c>
      <c r="DY18" s="15">
        <v>4.2</v>
      </c>
      <c r="DZ18" s="15">
        <v>4.333333333333333</v>
      </c>
      <c r="EA18" s="15">
        <v>5</v>
      </c>
      <c r="EB18" s="15">
        <v>4.8</v>
      </c>
      <c r="EC18" s="15">
        <v>3.3333333333333335</v>
      </c>
      <c r="ED18" s="15">
        <v>4</v>
      </c>
      <c r="EE18" s="27">
        <f t="shared" si="1"/>
        <v>4.2777777777777777</v>
      </c>
      <c r="EF18" s="15">
        <f t="shared" si="10"/>
        <v>0.1083333333333325</v>
      </c>
    </row>
    <row r="19" spans="1:143" x14ac:dyDescent="0.2">
      <c r="A19" s="15">
        <v>9</v>
      </c>
      <c r="B19" s="15">
        <v>35</v>
      </c>
      <c r="C19" s="15">
        <v>1</v>
      </c>
      <c r="D19" s="15">
        <v>1</v>
      </c>
      <c r="E19" s="15">
        <v>1</v>
      </c>
      <c r="F19" s="15">
        <v>50</v>
      </c>
      <c r="G19" s="15">
        <v>5</v>
      </c>
      <c r="H19" s="15">
        <v>2</v>
      </c>
      <c r="I19" s="15">
        <v>4</v>
      </c>
      <c r="J19" s="15">
        <v>20</v>
      </c>
      <c r="K19" s="15">
        <v>1</v>
      </c>
      <c r="L19" s="15">
        <v>0</v>
      </c>
      <c r="M19" s="15">
        <v>1</v>
      </c>
      <c r="N19" s="15">
        <v>10000</v>
      </c>
      <c r="O19" s="15">
        <v>1</v>
      </c>
      <c r="P19" s="15">
        <v>0</v>
      </c>
      <c r="Q19" s="159">
        <v>7</v>
      </c>
      <c r="R19" s="159">
        <v>2</v>
      </c>
      <c r="S19" s="159">
        <v>6</v>
      </c>
      <c r="T19" s="159">
        <v>150</v>
      </c>
      <c r="U19" s="159">
        <f t="shared" si="2"/>
        <v>300</v>
      </c>
      <c r="V19" s="159">
        <v>100</v>
      </c>
      <c r="W19" s="171">
        <f t="shared" si="3"/>
        <v>50</v>
      </c>
      <c r="AA19" s="15">
        <f t="shared" si="4"/>
        <v>0</v>
      </c>
      <c r="AD19" s="15">
        <f t="shared" si="5"/>
        <v>300</v>
      </c>
      <c r="AE19" s="172">
        <f t="shared" si="0"/>
        <v>50</v>
      </c>
      <c r="AW19" s="15">
        <f t="shared" si="8"/>
        <v>0</v>
      </c>
      <c r="CJ19" s="15">
        <v>1.5</v>
      </c>
      <c r="CK19" s="15">
        <v>2</v>
      </c>
      <c r="CL19" s="15">
        <v>1</v>
      </c>
      <c r="CM19" s="15">
        <v>3</v>
      </c>
      <c r="CN19" s="15">
        <v>2.5</v>
      </c>
      <c r="CO19" s="15">
        <f t="shared" si="6"/>
        <v>2</v>
      </c>
      <c r="CP19" s="15">
        <v>2</v>
      </c>
      <c r="CQ19" s="15">
        <v>2</v>
      </c>
      <c r="CR19" s="15">
        <v>1</v>
      </c>
      <c r="CS19" s="15">
        <v>5</v>
      </c>
      <c r="CT19" s="15">
        <v>3</v>
      </c>
      <c r="CU19" s="15">
        <v>4</v>
      </c>
      <c r="CV19" s="15">
        <v>1</v>
      </c>
      <c r="CW19" s="15">
        <v>4</v>
      </c>
      <c r="CX19" s="15">
        <v>1</v>
      </c>
      <c r="CY19" s="15">
        <v>1</v>
      </c>
      <c r="DA19" s="15">
        <v>1</v>
      </c>
      <c r="DC19" s="15">
        <v>1</v>
      </c>
      <c r="DE19" s="15">
        <v>1</v>
      </c>
      <c r="DM19" s="15">
        <v>1</v>
      </c>
      <c r="DN19" s="15">
        <v>2</v>
      </c>
      <c r="DO19" s="15">
        <v>2</v>
      </c>
      <c r="DP19" s="15">
        <v>2</v>
      </c>
      <c r="DQ19" s="15">
        <v>3</v>
      </c>
      <c r="DR19" s="15">
        <v>2</v>
      </c>
      <c r="DY19" s="27">
        <v>4</v>
      </c>
      <c r="DZ19" s="27">
        <v>4</v>
      </c>
      <c r="EA19" s="27">
        <v>4.75</v>
      </c>
      <c r="EB19" s="27">
        <v>4.5999999999999996</v>
      </c>
      <c r="EC19" s="27">
        <v>3.6666666666666665</v>
      </c>
      <c r="ED19" s="27">
        <v>4</v>
      </c>
      <c r="EE19" s="27">
        <f t="shared" si="1"/>
        <v>4.1694444444444452</v>
      </c>
      <c r="EF19" s="15">
        <f t="shared" si="10"/>
        <v>1.0611111111111122</v>
      </c>
    </row>
    <row r="20" spans="1:143" x14ac:dyDescent="0.2">
      <c r="A20" s="15">
        <v>10</v>
      </c>
      <c r="B20" s="15">
        <v>37</v>
      </c>
      <c r="C20" s="15">
        <v>0</v>
      </c>
      <c r="D20" s="15">
        <v>1</v>
      </c>
      <c r="E20" s="15">
        <v>0</v>
      </c>
      <c r="F20" s="15">
        <v>47</v>
      </c>
      <c r="G20" s="15">
        <v>4</v>
      </c>
      <c r="H20" s="15">
        <v>2</v>
      </c>
      <c r="I20" s="15">
        <v>4</v>
      </c>
      <c r="J20" s="15">
        <v>30</v>
      </c>
      <c r="K20" s="15">
        <v>1</v>
      </c>
      <c r="L20" s="15">
        <v>0</v>
      </c>
      <c r="M20" s="15">
        <v>1</v>
      </c>
      <c r="N20" s="15">
        <v>80000</v>
      </c>
      <c r="O20" s="15">
        <v>0</v>
      </c>
      <c r="P20" s="15">
        <v>1</v>
      </c>
      <c r="Q20" s="15">
        <v>1</v>
      </c>
      <c r="R20" s="15">
        <v>1</v>
      </c>
      <c r="S20" s="15">
        <v>13</v>
      </c>
      <c r="T20" s="15">
        <v>12000</v>
      </c>
      <c r="U20" s="15">
        <f t="shared" si="2"/>
        <v>12000</v>
      </c>
      <c r="V20" s="15">
        <v>10</v>
      </c>
      <c r="W20" s="27">
        <f t="shared" si="3"/>
        <v>923.07692307692309</v>
      </c>
      <c r="AA20" s="15">
        <f t="shared" si="4"/>
        <v>0</v>
      </c>
      <c r="AD20" s="15">
        <f t="shared" si="5"/>
        <v>12000</v>
      </c>
      <c r="AE20" s="172">
        <f t="shared" si="0"/>
        <v>923.07692307692309</v>
      </c>
      <c r="AF20" s="161">
        <v>1</v>
      </c>
      <c r="AG20" s="161">
        <v>1</v>
      </c>
      <c r="AH20" s="161">
        <v>13</v>
      </c>
      <c r="AI20" s="161">
        <v>12000</v>
      </c>
      <c r="AJ20" s="161">
        <v>10</v>
      </c>
      <c r="AK20" s="161">
        <v>923.07692307692309</v>
      </c>
      <c r="AW20" s="15">
        <f t="shared" si="8"/>
        <v>0</v>
      </c>
      <c r="CJ20" s="15">
        <v>2</v>
      </c>
      <c r="CK20" s="15">
        <v>2</v>
      </c>
      <c r="CL20" s="15">
        <v>2</v>
      </c>
      <c r="CM20" s="15">
        <v>4</v>
      </c>
      <c r="CN20" s="15">
        <v>3</v>
      </c>
      <c r="CO20" s="15">
        <f t="shared" si="6"/>
        <v>2.6</v>
      </c>
      <c r="CP20" s="15">
        <v>4</v>
      </c>
      <c r="CQ20" s="15">
        <v>5</v>
      </c>
      <c r="CR20" s="15" t="s">
        <v>1007</v>
      </c>
      <c r="CU20" s="15" t="s">
        <v>1007</v>
      </c>
      <c r="CX20" s="15" t="s">
        <v>1007</v>
      </c>
      <c r="CY20" s="15" t="s">
        <v>1007</v>
      </c>
      <c r="DA20" s="15" t="s">
        <v>1007</v>
      </c>
      <c r="DC20" s="15" t="s">
        <v>1007</v>
      </c>
      <c r="DE20" s="15" t="s">
        <v>1007</v>
      </c>
      <c r="DM20" s="15">
        <v>1</v>
      </c>
      <c r="DN20" s="15">
        <v>3</v>
      </c>
      <c r="DO20" s="15">
        <v>2</v>
      </c>
      <c r="DP20" s="15">
        <v>3</v>
      </c>
      <c r="DQ20" s="15">
        <v>3</v>
      </c>
      <c r="DR20" s="15">
        <v>1</v>
      </c>
      <c r="DY20" s="15">
        <v>4</v>
      </c>
      <c r="DZ20" s="15">
        <v>4</v>
      </c>
      <c r="EA20" s="15">
        <v>3</v>
      </c>
      <c r="EB20" s="15">
        <v>3.4</v>
      </c>
      <c r="EC20" s="15">
        <v>2</v>
      </c>
      <c r="ED20" s="15">
        <v>2.25</v>
      </c>
      <c r="EE20" s="27">
        <f t="shared" si="1"/>
        <v>3.1083333333333329</v>
      </c>
      <c r="EF20" s="15">
        <f t="shared" si="10"/>
        <v>2.7777777777777235E-2</v>
      </c>
    </row>
    <row r="21" spans="1:143" x14ac:dyDescent="0.2">
      <c r="A21" s="15">
        <v>10</v>
      </c>
      <c r="B21" s="15">
        <v>37</v>
      </c>
      <c r="C21" s="15">
        <v>0</v>
      </c>
      <c r="D21" s="15">
        <v>1</v>
      </c>
      <c r="E21" s="15">
        <v>0</v>
      </c>
      <c r="F21" s="15">
        <v>47</v>
      </c>
      <c r="G21" s="15">
        <v>4</v>
      </c>
      <c r="H21" s="15">
        <v>2</v>
      </c>
      <c r="I21" s="15">
        <v>4</v>
      </c>
      <c r="J21" s="15">
        <v>30</v>
      </c>
      <c r="K21" s="15">
        <v>1</v>
      </c>
      <c r="L21" s="15">
        <v>0</v>
      </c>
      <c r="M21" s="15">
        <v>1</v>
      </c>
      <c r="N21" s="15">
        <v>80000</v>
      </c>
      <c r="O21" s="15">
        <v>0</v>
      </c>
      <c r="P21" s="15">
        <v>0</v>
      </c>
      <c r="Q21" s="159">
        <v>1</v>
      </c>
      <c r="R21" s="159">
        <v>1</v>
      </c>
      <c r="S21" s="159">
        <v>13</v>
      </c>
      <c r="T21" s="159">
        <v>12000</v>
      </c>
      <c r="U21" s="159">
        <f t="shared" si="2"/>
        <v>12000</v>
      </c>
      <c r="V21" s="159">
        <v>10</v>
      </c>
      <c r="W21" s="171">
        <f t="shared" si="3"/>
        <v>923.07692307692309</v>
      </c>
      <c r="AA21" s="15">
        <f t="shared" si="4"/>
        <v>0</v>
      </c>
      <c r="AD21" s="15">
        <f t="shared" si="5"/>
        <v>12000</v>
      </c>
      <c r="AE21" s="172">
        <f t="shared" si="0"/>
        <v>923.07692307692309</v>
      </c>
      <c r="AW21" s="15">
        <f t="shared" si="8"/>
        <v>0</v>
      </c>
      <c r="CJ21" s="15">
        <v>2</v>
      </c>
      <c r="CK21" s="15">
        <v>2</v>
      </c>
      <c r="CL21" s="15">
        <v>2</v>
      </c>
      <c r="CM21" s="15">
        <v>4</v>
      </c>
      <c r="CN21" s="15">
        <v>3</v>
      </c>
      <c r="CO21" s="15">
        <f t="shared" si="6"/>
        <v>2.6</v>
      </c>
      <c r="CP21" s="15">
        <v>4</v>
      </c>
      <c r="CQ21" s="15">
        <v>5</v>
      </c>
      <c r="CR21" s="15" t="s">
        <v>1007</v>
      </c>
      <c r="CU21" s="15" t="s">
        <v>1007</v>
      </c>
      <c r="CX21" s="15" t="s">
        <v>1007</v>
      </c>
      <c r="CY21" s="15" t="s">
        <v>1007</v>
      </c>
      <c r="DA21" s="15" t="s">
        <v>1007</v>
      </c>
      <c r="DC21" s="15" t="s">
        <v>1007</v>
      </c>
      <c r="DE21" s="15" t="s">
        <v>1007</v>
      </c>
      <c r="DM21" s="15">
        <v>1</v>
      </c>
      <c r="DN21" s="15">
        <v>3</v>
      </c>
      <c r="DO21" s="15">
        <v>2</v>
      </c>
      <c r="DP21" s="15">
        <v>3</v>
      </c>
      <c r="DQ21" s="15">
        <v>3</v>
      </c>
      <c r="DR21" s="15">
        <v>1</v>
      </c>
      <c r="DY21" s="27">
        <v>4</v>
      </c>
      <c r="DZ21" s="27">
        <v>3.6666666666666665</v>
      </c>
      <c r="EA21" s="27">
        <v>2.75</v>
      </c>
      <c r="EB21" s="27">
        <v>3.4</v>
      </c>
      <c r="EC21" s="27">
        <v>2.6666666666666665</v>
      </c>
      <c r="ED21" s="27">
        <v>2</v>
      </c>
      <c r="EE21" s="27">
        <f t="shared" si="1"/>
        <v>3.0805555555555557</v>
      </c>
      <c r="EF21" s="15">
        <f t="shared" si="10"/>
        <v>-1.3944444444444439</v>
      </c>
    </row>
    <row r="22" spans="1:143" x14ac:dyDescent="0.2">
      <c r="A22" s="15">
        <v>11</v>
      </c>
      <c r="B22" s="15">
        <v>38</v>
      </c>
      <c r="C22" s="15">
        <v>1</v>
      </c>
      <c r="D22" s="15">
        <v>1</v>
      </c>
      <c r="E22" s="15">
        <v>0</v>
      </c>
      <c r="F22" s="15">
        <v>46</v>
      </c>
      <c r="G22" s="15">
        <v>5</v>
      </c>
      <c r="H22" s="15">
        <v>1</v>
      </c>
      <c r="I22" s="15">
        <v>4</v>
      </c>
      <c r="J22" s="15">
        <v>12</v>
      </c>
      <c r="K22" s="15">
        <v>1</v>
      </c>
      <c r="L22" s="15">
        <v>0</v>
      </c>
      <c r="M22" s="15">
        <v>1</v>
      </c>
      <c r="N22" s="15">
        <v>20000</v>
      </c>
      <c r="O22" s="15">
        <v>1</v>
      </c>
      <c r="P22" s="15">
        <v>1</v>
      </c>
      <c r="Q22" s="15">
        <v>1</v>
      </c>
      <c r="R22" s="15">
        <v>2</v>
      </c>
      <c r="S22" s="15">
        <v>160</v>
      </c>
      <c r="T22" s="15">
        <v>90000</v>
      </c>
      <c r="U22" s="15">
        <f t="shared" si="2"/>
        <v>180000</v>
      </c>
      <c r="V22" s="15">
        <v>11</v>
      </c>
      <c r="W22" s="27">
        <f t="shared" si="3"/>
        <v>1125</v>
      </c>
      <c r="AA22" s="15">
        <f t="shared" si="4"/>
        <v>0</v>
      </c>
      <c r="AD22" s="15">
        <f t="shared" si="5"/>
        <v>180000</v>
      </c>
      <c r="AE22" s="172">
        <f t="shared" si="0"/>
        <v>1125</v>
      </c>
      <c r="AF22" s="161">
        <v>1</v>
      </c>
      <c r="AG22" s="161">
        <v>2</v>
      </c>
      <c r="AH22" s="161">
        <v>160</v>
      </c>
      <c r="AI22" s="161">
        <v>90000</v>
      </c>
      <c r="AJ22" s="161">
        <v>8</v>
      </c>
      <c r="AK22" s="161">
        <v>562.5</v>
      </c>
      <c r="AW22" s="15">
        <f t="shared" si="8"/>
        <v>0</v>
      </c>
      <c r="CJ22" s="15">
        <v>1.25</v>
      </c>
      <c r="CK22" s="15">
        <v>2.6666666666666665</v>
      </c>
      <c r="CL22" s="15">
        <v>1.3333333333333333</v>
      </c>
      <c r="CM22" s="15">
        <v>2</v>
      </c>
      <c r="CN22" s="15">
        <v>2.5</v>
      </c>
      <c r="CO22" s="15">
        <f t="shared" si="6"/>
        <v>1.95</v>
      </c>
      <c r="CP22" s="15">
        <v>4</v>
      </c>
      <c r="CQ22" s="15">
        <v>2</v>
      </c>
      <c r="CR22" s="15">
        <v>3</v>
      </c>
      <c r="CS22" s="15">
        <v>12</v>
      </c>
      <c r="CT22" s="15">
        <v>1</v>
      </c>
      <c r="CU22" s="15">
        <v>1</v>
      </c>
      <c r="CV22" s="15">
        <v>1</v>
      </c>
      <c r="CW22" s="15">
        <v>1</v>
      </c>
      <c r="CX22" s="15">
        <v>1</v>
      </c>
      <c r="CY22" s="15">
        <v>1</v>
      </c>
      <c r="DA22" s="15">
        <v>1</v>
      </c>
      <c r="DC22" s="15">
        <v>1</v>
      </c>
      <c r="DE22" s="15">
        <v>1</v>
      </c>
      <c r="DM22" s="15">
        <v>2</v>
      </c>
      <c r="DN22" s="15">
        <v>2</v>
      </c>
      <c r="DO22" s="15">
        <v>3</v>
      </c>
      <c r="DP22" s="15">
        <v>2</v>
      </c>
      <c r="DS22" s="15">
        <v>1</v>
      </c>
      <c r="DT22" s="15">
        <v>2</v>
      </c>
      <c r="DY22" s="150">
        <v>4.5999999999999996</v>
      </c>
      <c r="DZ22" s="150">
        <v>4.666666666666667</v>
      </c>
      <c r="EA22" s="150">
        <v>4.5</v>
      </c>
      <c r="EB22" s="150">
        <v>4</v>
      </c>
      <c r="EC22" s="150">
        <v>4.333333333333333</v>
      </c>
      <c r="ED22" s="150">
        <v>4.75</v>
      </c>
      <c r="EE22" s="166">
        <f>AVERAGE($DY22:$ED22)</f>
        <v>4.4749999999999996</v>
      </c>
      <c r="EF22" s="15">
        <f t="shared" si="10"/>
        <v>0.27499999999999947</v>
      </c>
      <c r="EG22" s="27"/>
      <c r="EH22" s="27"/>
      <c r="EI22" s="27"/>
      <c r="EJ22" s="27"/>
      <c r="EK22" s="27"/>
      <c r="EL22" s="27"/>
    </row>
    <row r="23" spans="1:143" x14ac:dyDescent="0.2">
      <c r="A23" s="15">
        <v>11</v>
      </c>
      <c r="B23" s="15">
        <v>38</v>
      </c>
      <c r="C23" s="15">
        <v>1</v>
      </c>
      <c r="D23" s="15">
        <v>1</v>
      </c>
      <c r="E23" s="15">
        <v>0</v>
      </c>
      <c r="F23" s="15">
        <v>46</v>
      </c>
      <c r="G23" s="15">
        <v>5</v>
      </c>
      <c r="H23" s="15">
        <v>1</v>
      </c>
      <c r="I23" s="15">
        <v>4</v>
      </c>
      <c r="J23" s="15">
        <v>12</v>
      </c>
      <c r="K23" s="15">
        <v>1</v>
      </c>
      <c r="L23" s="15">
        <v>0</v>
      </c>
      <c r="M23" s="15">
        <v>1</v>
      </c>
      <c r="N23" s="15">
        <v>20000</v>
      </c>
      <c r="O23" s="15">
        <v>1</v>
      </c>
      <c r="P23" s="15">
        <v>0</v>
      </c>
      <c r="Q23" s="159">
        <v>1</v>
      </c>
      <c r="R23" s="159">
        <v>2</v>
      </c>
      <c r="S23" s="159">
        <v>160</v>
      </c>
      <c r="T23" s="159">
        <v>90000</v>
      </c>
      <c r="U23" s="159">
        <f t="shared" si="2"/>
        <v>180000</v>
      </c>
      <c r="V23" s="159">
        <v>8</v>
      </c>
      <c r="W23" s="171">
        <f t="shared" si="3"/>
        <v>1125</v>
      </c>
      <c r="AA23" s="15">
        <f t="shared" si="4"/>
        <v>0</v>
      </c>
      <c r="AD23" s="15">
        <f t="shared" si="5"/>
        <v>180000</v>
      </c>
      <c r="AE23" s="172">
        <f t="shared" si="0"/>
        <v>1125</v>
      </c>
      <c r="AW23" s="15">
        <f t="shared" si="8"/>
        <v>0</v>
      </c>
      <c r="CJ23" s="15">
        <v>1.25</v>
      </c>
      <c r="CK23" s="15">
        <v>2.6666666666666665</v>
      </c>
      <c r="CL23" s="15">
        <v>1.3333333333333333</v>
      </c>
      <c r="CM23" s="15">
        <v>2</v>
      </c>
      <c r="CN23" s="15">
        <v>2.5</v>
      </c>
      <c r="CO23" s="15">
        <f t="shared" si="6"/>
        <v>1.95</v>
      </c>
      <c r="CP23" s="15">
        <v>4</v>
      </c>
      <c r="CQ23" s="15">
        <v>2</v>
      </c>
      <c r="CR23" s="15">
        <v>3</v>
      </c>
      <c r="CS23" s="15">
        <v>12</v>
      </c>
      <c r="CT23" s="15">
        <v>1</v>
      </c>
      <c r="CU23" s="15">
        <v>1</v>
      </c>
      <c r="CV23" s="15">
        <v>1</v>
      </c>
      <c r="CW23" s="15">
        <v>1</v>
      </c>
      <c r="CX23" s="15">
        <v>1</v>
      </c>
      <c r="CY23" s="15">
        <v>1</v>
      </c>
      <c r="DA23" s="15">
        <v>1</v>
      </c>
      <c r="DC23" s="15">
        <v>1</v>
      </c>
      <c r="DE23" s="15">
        <v>1</v>
      </c>
      <c r="DM23" s="15">
        <v>2</v>
      </c>
      <c r="DN23" s="15">
        <v>2</v>
      </c>
      <c r="DO23" s="15">
        <v>3</v>
      </c>
      <c r="DP23" s="15">
        <v>2</v>
      </c>
      <c r="DS23" s="15">
        <v>1</v>
      </c>
      <c r="DT23" s="15">
        <v>2</v>
      </c>
      <c r="DY23" s="150">
        <v>4.2</v>
      </c>
      <c r="DZ23" s="150">
        <v>5</v>
      </c>
      <c r="EA23" s="150">
        <v>5</v>
      </c>
      <c r="EB23" s="150">
        <v>4</v>
      </c>
      <c r="EC23" s="150">
        <v>3</v>
      </c>
      <c r="ED23" s="150">
        <v>4</v>
      </c>
      <c r="EE23" s="166">
        <f>AVERAGE($DY23:$ED23)</f>
        <v>4.2</v>
      </c>
      <c r="EF23" s="15">
        <f t="shared" si="10"/>
        <v>0.46111111111111125</v>
      </c>
    </row>
    <row r="24" spans="1:143" x14ac:dyDescent="0.2">
      <c r="A24" s="15">
        <v>12</v>
      </c>
      <c r="B24" s="15">
        <v>47</v>
      </c>
      <c r="C24" s="15">
        <v>1</v>
      </c>
      <c r="D24" s="15">
        <v>6</v>
      </c>
      <c r="E24" s="15">
        <v>1</v>
      </c>
      <c r="F24" s="15">
        <v>71</v>
      </c>
      <c r="G24" s="15">
        <v>4</v>
      </c>
      <c r="H24" s="15">
        <v>2</v>
      </c>
      <c r="I24" s="15">
        <v>5</v>
      </c>
      <c r="J24" s="15">
        <v>8</v>
      </c>
      <c r="K24" s="15">
        <v>1</v>
      </c>
      <c r="L24" s="15">
        <v>0</v>
      </c>
      <c r="M24" s="15">
        <v>1</v>
      </c>
      <c r="N24" s="15">
        <v>10000</v>
      </c>
      <c r="O24" s="15">
        <v>0</v>
      </c>
      <c r="P24" s="15">
        <v>1</v>
      </c>
      <c r="Q24" s="15">
        <v>8</v>
      </c>
      <c r="R24" s="15">
        <v>1</v>
      </c>
      <c r="S24" s="15">
        <v>8</v>
      </c>
      <c r="T24" s="15">
        <v>500</v>
      </c>
      <c r="U24" s="15">
        <f t="shared" si="2"/>
        <v>500</v>
      </c>
      <c r="V24" s="15">
        <v>50</v>
      </c>
      <c r="W24" s="27">
        <f t="shared" si="3"/>
        <v>62.5</v>
      </c>
      <c r="AA24" s="15">
        <f t="shared" si="4"/>
        <v>0</v>
      </c>
      <c r="AD24" s="15">
        <f t="shared" si="5"/>
        <v>500</v>
      </c>
      <c r="AE24" s="172">
        <f t="shared" si="0"/>
        <v>62.5</v>
      </c>
      <c r="AF24" s="161">
        <v>8</v>
      </c>
      <c r="AG24" s="161">
        <v>1</v>
      </c>
      <c r="AH24" s="161">
        <v>8</v>
      </c>
      <c r="AI24" s="161">
        <v>100</v>
      </c>
      <c r="AJ24" s="161">
        <v>50</v>
      </c>
      <c r="AK24" s="161">
        <v>12.5</v>
      </c>
      <c r="AS24" s="15">
        <v>7</v>
      </c>
      <c r="AT24" s="15">
        <v>1</v>
      </c>
      <c r="AU24" s="15">
        <v>16</v>
      </c>
      <c r="AV24" s="15">
        <v>10000</v>
      </c>
      <c r="AW24" s="15">
        <f t="shared" si="8"/>
        <v>10000</v>
      </c>
      <c r="AX24" s="15">
        <v>80</v>
      </c>
      <c r="AY24" s="15">
        <v>625</v>
      </c>
      <c r="BF24" s="15">
        <f t="shared" si="9"/>
        <v>10000</v>
      </c>
      <c r="BG24" s="15">
        <f t="shared" si="7"/>
        <v>625</v>
      </c>
      <c r="BH24" s="161">
        <v>7</v>
      </c>
      <c r="BI24" s="161">
        <v>1</v>
      </c>
      <c r="BJ24" s="161">
        <v>8</v>
      </c>
      <c r="BK24" s="161">
        <v>10000</v>
      </c>
      <c r="BL24" s="161">
        <v>80</v>
      </c>
      <c r="BS24" s="23">
        <v>10000</v>
      </c>
      <c r="BT24" s="23">
        <v>1250</v>
      </c>
      <c r="BU24" s="15">
        <v>7</v>
      </c>
      <c r="BV24" s="15">
        <v>1</v>
      </c>
      <c r="BW24" s="15">
        <v>10</v>
      </c>
      <c r="BX24" s="15">
        <v>1200</v>
      </c>
      <c r="BY24" s="15">
        <f>$BX24*$BV24</f>
        <v>1200</v>
      </c>
      <c r="BZ24" s="15">
        <v>80</v>
      </c>
      <c r="CA24" s="15">
        <f t="shared" ref="CA24:CA25" si="13">$BY24/$BW24</f>
        <v>120</v>
      </c>
      <c r="CB24" s="23">
        <v>7</v>
      </c>
      <c r="CC24" s="23">
        <v>1</v>
      </c>
      <c r="CD24" s="23">
        <v>10</v>
      </c>
      <c r="CE24" s="23">
        <v>100</v>
      </c>
      <c r="CG24" s="23">
        <v>0</v>
      </c>
      <c r="CI24" s="23">
        <v>10</v>
      </c>
      <c r="CJ24" s="15">
        <v>1.25</v>
      </c>
      <c r="CK24" s="15">
        <v>1.3333333333333333</v>
      </c>
      <c r="CL24" s="15">
        <v>1.6666666666666667</v>
      </c>
      <c r="CM24" s="15">
        <v>3</v>
      </c>
      <c r="CN24" s="15">
        <v>2</v>
      </c>
      <c r="CO24" s="15">
        <f t="shared" si="6"/>
        <v>1.85</v>
      </c>
      <c r="CP24" s="15">
        <v>3</v>
      </c>
      <c r="CQ24" s="15">
        <v>5</v>
      </c>
      <c r="CR24" s="15" t="s">
        <v>1007</v>
      </c>
      <c r="CU24" s="15" t="s">
        <v>1007</v>
      </c>
      <c r="CX24" s="15" t="s">
        <v>1007</v>
      </c>
      <c r="CY24" s="15" t="s">
        <v>1007</v>
      </c>
      <c r="DA24" s="15" t="s">
        <v>1007</v>
      </c>
      <c r="DC24" s="15" t="s">
        <v>1007</v>
      </c>
      <c r="DE24" s="15" t="s">
        <v>1007</v>
      </c>
      <c r="DY24" s="150">
        <v>4.8</v>
      </c>
      <c r="DZ24" s="150">
        <v>4</v>
      </c>
      <c r="EA24" s="150">
        <v>4</v>
      </c>
      <c r="EB24" s="150">
        <v>3.8</v>
      </c>
      <c r="EC24" s="150">
        <v>3.3333333333333335</v>
      </c>
      <c r="ED24" s="150">
        <v>2.5</v>
      </c>
      <c r="EE24" s="166">
        <f t="shared" si="1"/>
        <v>3.7388888888888889</v>
      </c>
      <c r="EF24" s="150">
        <f t="shared" si="10"/>
        <v>3.3333333333333215E-2</v>
      </c>
      <c r="EH24" s="27"/>
      <c r="EI24" s="27"/>
      <c r="EJ24" s="27"/>
      <c r="EK24" s="27"/>
      <c r="EL24" s="27"/>
      <c r="EM24" s="27"/>
    </row>
    <row r="25" spans="1:143" x14ac:dyDescent="0.2">
      <c r="A25" s="15">
        <v>12</v>
      </c>
      <c r="B25" s="15">
        <v>47</v>
      </c>
      <c r="C25" s="15">
        <v>1</v>
      </c>
      <c r="D25" s="15">
        <v>6</v>
      </c>
      <c r="E25" s="15">
        <v>1</v>
      </c>
      <c r="F25" s="15">
        <v>71</v>
      </c>
      <c r="G25" s="15">
        <v>4</v>
      </c>
      <c r="H25" s="15">
        <v>2</v>
      </c>
      <c r="I25" s="15">
        <v>5</v>
      </c>
      <c r="J25" s="15">
        <v>8</v>
      </c>
      <c r="K25" s="15">
        <v>1</v>
      </c>
      <c r="L25" s="15">
        <v>0</v>
      </c>
      <c r="M25" s="15">
        <v>1</v>
      </c>
      <c r="N25" s="15">
        <v>10000</v>
      </c>
      <c r="O25" s="15">
        <v>0</v>
      </c>
      <c r="P25" s="15">
        <v>0</v>
      </c>
      <c r="Q25" s="159">
        <v>8</v>
      </c>
      <c r="R25" s="159">
        <v>1</v>
      </c>
      <c r="S25" s="159">
        <v>8</v>
      </c>
      <c r="T25" s="159">
        <v>100</v>
      </c>
      <c r="U25" s="159">
        <f t="shared" si="2"/>
        <v>100</v>
      </c>
      <c r="V25" s="159">
        <v>50</v>
      </c>
      <c r="W25" s="171">
        <f t="shared" si="3"/>
        <v>12.5</v>
      </c>
      <c r="AA25" s="15">
        <f t="shared" si="4"/>
        <v>0</v>
      </c>
      <c r="AD25" s="15">
        <f t="shared" si="5"/>
        <v>100</v>
      </c>
      <c r="AE25" s="172">
        <f t="shared" si="0"/>
        <v>12.5</v>
      </c>
      <c r="AS25" s="15">
        <v>7</v>
      </c>
      <c r="AT25" s="15">
        <v>1</v>
      </c>
      <c r="AU25" s="15">
        <v>8</v>
      </c>
      <c r="AV25" s="15">
        <v>10000</v>
      </c>
      <c r="AW25" s="15">
        <f t="shared" si="8"/>
        <v>10000</v>
      </c>
      <c r="AX25" s="15">
        <v>80</v>
      </c>
      <c r="BF25" s="15">
        <f t="shared" si="9"/>
        <v>10000</v>
      </c>
      <c r="BG25" s="15">
        <f t="shared" si="7"/>
        <v>1250</v>
      </c>
      <c r="BU25" s="15">
        <v>7</v>
      </c>
      <c r="BV25" s="15">
        <v>1</v>
      </c>
      <c r="BW25" s="15">
        <v>10</v>
      </c>
      <c r="BX25" s="15">
        <v>100</v>
      </c>
      <c r="BY25" s="15">
        <f>$BX25*$BV25</f>
        <v>100</v>
      </c>
      <c r="BZ25" s="15">
        <v>0</v>
      </c>
      <c r="CA25" s="15">
        <f t="shared" si="13"/>
        <v>10</v>
      </c>
      <c r="CJ25" s="15">
        <v>1.25</v>
      </c>
      <c r="CK25" s="15">
        <v>1.3333333333333333</v>
      </c>
      <c r="CL25" s="15">
        <v>1.6666666666666667</v>
      </c>
      <c r="CM25" s="15">
        <v>3</v>
      </c>
      <c r="CN25" s="15">
        <v>2</v>
      </c>
      <c r="CO25" s="15">
        <f t="shared" si="6"/>
        <v>1.85</v>
      </c>
      <c r="CP25" s="15">
        <v>3</v>
      </c>
      <c r="CQ25" s="15">
        <v>5</v>
      </c>
      <c r="CR25" s="15" t="s">
        <v>1007</v>
      </c>
      <c r="CU25" s="15" t="s">
        <v>1007</v>
      </c>
      <c r="CX25" s="15" t="s">
        <v>1007</v>
      </c>
      <c r="CY25" s="15" t="s">
        <v>1007</v>
      </c>
      <c r="DA25" s="15" t="s">
        <v>1007</v>
      </c>
      <c r="DC25" s="15" t="s">
        <v>1007</v>
      </c>
      <c r="DE25" s="15" t="s">
        <v>1007</v>
      </c>
      <c r="DY25" s="166">
        <v>3.2</v>
      </c>
      <c r="DZ25" s="166">
        <v>3.6666666666666665</v>
      </c>
      <c r="EA25" s="166">
        <v>4.5</v>
      </c>
      <c r="EB25" s="166">
        <v>3.2</v>
      </c>
      <c r="EC25" s="166">
        <v>2.6666666666666665</v>
      </c>
      <c r="ED25" s="166">
        <v>5</v>
      </c>
      <c r="EE25" s="166">
        <f t="shared" si="1"/>
        <v>3.7055555555555557</v>
      </c>
      <c r="EF25" s="150">
        <f t="shared" si="10"/>
        <v>-0.61388888888888893</v>
      </c>
    </row>
    <row r="26" spans="1:143" x14ac:dyDescent="0.2">
      <c r="A26" s="15">
        <v>13</v>
      </c>
      <c r="B26" s="15">
        <v>53</v>
      </c>
      <c r="C26" s="15">
        <v>1</v>
      </c>
      <c r="D26" s="15">
        <v>6</v>
      </c>
      <c r="E26" s="15">
        <v>1</v>
      </c>
      <c r="F26" s="15">
        <v>62</v>
      </c>
      <c r="G26" s="15">
        <v>4</v>
      </c>
      <c r="H26" s="15">
        <v>2</v>
      </c>
      <c r="I26" s="15">
        <v>4</v>
      </c>
      <c r="J26" s="15">
        <v>7</v>
      </c>
      <c r="K26" s="15">
        <v>1</v>
      </c>
      <c r="L26" s="15">
        <v>0</v>
      </c>
      <c r="M26" s="15">
        <v>1</v>
      </c>
      <c r="N26" s="15">
        <v>4000</v>
      </c>
      <c r="O26" s="15">
        <v>1</v>
      </c>
      <c r="P26" s="15">
        <v>1</v>
      </c>
      <c r="Q26" s="15">
        <v>7</v>
      </c>
      <c r="R26" s="15">
        <v>1</v>
      </c>
      <c r="S26" s="15">
        <v>7</v>
      </c>
      <c r="T26" s="15">
        <v>480</v>
      </c>
      <c r="U26" s="15">
        <f t="shared" si="2"/>
        <v>480</v>
      </c>
      <c r="V26" s="15">
        <v>40</v>
      </c>
      <c r="W26" s="27">
        <f t="shared" si="3"/>
        <v>68.571428571428569</v>
      </c>
      <c r="AA26" s="15">
        <f t="shared" si="4"/>
        <v>0</v>
      </c>
      <c r="AD26" s="15">
        <f t="shared" si="5"/>
        <v>480</v>
      </c>
      <c r="AE26" s="172">
        <f t="shared" si="0"/>
        <v>68.571428571428569</v>
      </c>
      <c r="AF26" s="161">
        <v>7</v>
      </c>
      <c r="AG26" s="161">
        <v>1</v>
      </c>
      <c r="AH26" s="161">
        <v>7</v>
      </c>
      <c r="AI26" s="161">
        <v>240</v>
      </c>
      <c r="AJ26" s="161">
        <v>60</v>
      </c>
      <c r="AK26" s="161">
        <v>34.285714285714285</v>
      </c>
      <c r="AS26" s="15">
        <v>8</v>
      </c>
      <c r="AT26" s="15">
        <v>4</v>
      </c>
      <c r="AU26" s="15">
        <v>4.0000000000000001E-3</v>
      </c>
      <c r="AV26" s="15">
        <v>2</v>
      </c>
      <c r="AW26" s="15">
        <f t="shared" si="8"/>
        <v>8</v>
      </c>
      <c r="AX26" s="15">
        <v>80</v>
      </c>
      <c r="AY26" s="15">
        <v>500</v>
      </c>
      <c r="BF26" s="15">
        <f t="shared" si="9"/>
        <v>8</v>
      </c>
      <c r="BG26" s="15">
        <f t="shared" si="7"/>
        <v>2000</v>
      </c>
      <c r="BH26" s="161">
        <v>8</v>
      </c>
      <c r="BI26" s="161">
        <v>4</v>
      </c>
      <c r="BJ26" s="161">
        <v>4.0000000000000001E-3</v>
      </c>
      <c r="BK26" s="161">
        <v>2</v>
      </c>
      <c r="BL26" s="161">
        <v>80</v>
      </c>
      <c r="BS26" s="23">
        <v>2</v>
      </c>
      <c r="BT26" s="23">
        <v>500</v>
      </c>
      <c r="CJ26" s="15">
        <v>1.5</v>
      </c>
      <c r="CK26" s="15">
        <v>2.3333333333333335</v>
      </c>
      <c r="CL26" s="15">
        <v>1.3333333333333333</v>
      </c>
      <c r="CM26" s="15">
        <v>3</v>
      </c>
      <c r="CN26" s="15">
        <v>3.5</v>
      </c>
      <c r="CO26" s="15">
        <f t="shared" si="6"/>
        <v>2.3333333333333335</v>
      </c>
      <c r="CP26" s="15">
        <v>3</v>
      </c>
      <c r="CQ26" s="15">
        <v>5</v>
      </c>
      <c r="CR26" s="15" t="s">
        <v>1007</v>
      </c>
      <c r="CU26" s="15" t="s">
        <v>1007</v>
      </c>
      <c r="CX26" s="15" t="s">
        <v>1007</v>
      </c>
      <c r="CY26" s="15" t="s">
        <v>1007</v>
      </c>
      <c r="DA26" s="15" t="s">
        <v>1007</v>
      </c>
      <c r="DC26" s="15" t="s">
        <v>1007</v>
      </c>
      <c r="DE26" s="15" t="s">
        <v>1007</v>
      </c>
      <c r="DM26" s="15">
        <v>1</v>
      </c>
      <c r="DN26" s="15">
        <v>2</v>
      </c>
      <c r="DQ26" s="15">
        <v>3</v>
      </c>
      <c r="DR26" s="15">
        <v>2</v>
      </c>
      <c r="DS26" s="15">
        <v>2</v>
      </c>
      <c r="DT26" s="15">
        <v>2</v>
      </c>
      <c r="DY26" s="15">
        <v>4.2</v>
      </c>
      <c r="DZ26" s="15">
        <v>4</v>
      </c>
      <c r="EA26" s="15">
        <v>4.5</v>
      </c>
      <c r="EB26" s="15">
        <v>4.8</v>
      </c>
      <c r="EC26" s="15">
        <v>3.6666666666666665</v>
      </c>
      <c r="ED26" s="15">
        <v>4.75</v>
      </c>
      <c r="EE26" s="27">
        <f t="shared" si="1"/>
        <v>4.3194444444444446</v>
      </c>
      <c r="EF26" s="15">
        <f t="shared" si="10"/>
        <v>0.2638888888888884</v>
      </c>
    </row>
    <row r="27" spans="1:143" x14ac:dyDescent="0.2">
      <c r="A27" s="15">
        <v>13</v>
      </c>
      <c r="B27" s="15">
        <v>53</v>
      </c>
      <c r="C27" s="15">
        <v>1</v>
      </c>
      <c r="D27" s="15">
        <v>6</v>
      </c>
      <c r="E27" s="15">
        <v>1</v>
      </c>
      <c r="F27" s="15">
        <v>62</v>
      </c>
      <c r="G27" s="15">
        <v>4</v>
      </c>
      <c r="H27" s="15">
        <v>2</v>
      </c>
      <c r="I27" s="15">
        <v>4</v>
      </c>
      <c r="J27" s="15">
        <v>7</v>
      </c>
      <c r="K27" s="15">
        <v>1</v>
      </c>
      <c r="L27" s="15">
        <v>0</v>
      </c>
      <c r="M27" s="15">
        <v>1</v>
      </c>
      <c r="N27" s="15">
        <v>4000</v>
      </c>
      <c r="O27" s="15">
        <v>1</v>
      </c>
      <c r="P27" s="15">
        <v>0</v>
      </c>
      <c r="Q27" s="159">
        <v>7</v>
      </c>
      <c r="R27" s="159">
        <v>1</v>
      </c>
      <c r="S27" s="159">
        <v>7</v>
      </c>
      <c r="T27" s="159">
        <v>240</v>
      </c>
      <c r="U27" s="159">
        <f t="shared" si="2"/>
        <v>240</v>
      </c>
      <c r="V27" s="159">
        <v>60</v>
      </c>
      <c r="W27" s="171">
        <f t="shared" si="3"/>
        <v>34.285714285714285</v>
      </c>
      <c r="AA27" s="15">
        <f t="shared" si="4"/>
        <v>0</v>
      </c>
      <c r="AD27" s="15">
        <f t="shared" si="5"/>
        <v>240</v>
      </c>
      <c r="AE27" s="172">
        <f t="shared" si="0"/>
        <v>34.285714285714285</v>
      </c>
      <c r="AS27" s="15">
        <v>8</v>
      </c>
      <c r="AT27" s="15">
        <v>4</v>
      </c>
      <c r="AU27" s="15">
        <v>4.0000000000000001E-3</v>
      </c>
      <c r="AV27" s="15">
        <v>2</v>
      </c>
      <c r="AW27" s="15">
        <f t="shared" si="8"/>
        <v>8</v>
      </c>
      <c r="AX27" s="15">
        <v>80</v>
      </c>
      <c r="BF27" s="15">
        <f t="shared" si="9"/>
        <v>8</v>
      </c>
      <c r="BG27" s="15">
        <f t="shared" si="7"/>
        <v>2000</v>
      </c>
      <c r="CJ27" s="15">
        <v>1.5</v>
      </c>
      <c r="CK27" s="15">
        <v>2.3333333333333335</v>
      </c>
      <c r="CL27" s="15">
        <v>1.3333333333333333</v>
      </c>
      <c r="CM27" s="15">
        <v>3</v>
      </c>
      <c r="CN27" s="15">
        <v>3.5</v>
      </c>
      <c r="CO27" s="15">
        <f t="shared" si="6"/>
        <v>2.3333333333333335</v>
      </c>
      <c r="CP27" s="15">
        <v>3</v>
      </c>
      <c r="CQ27" s="15">
        <v>5</v>
      </c>
      <c r="CR27" s="15" t="s">
        <v>1007</v>
      </c>
      <c r="CU27" s="15" t="s">
        <v>1007</v>
      </c>
      <c r="CX27" s="15" t="s">
        <v>1007</v>
      </c>
      <c r="CY27" s="15" t="s">
        <v>1007</v>
      </c>
      <c r="DA27" s="15" t="s">
        <v>1007</v>
      </c>
      <c r="DC27" s="15" t="s">
        <v>1007</v>
      </c>
      <c r="DE27" s="15" t="s">
        <v>1007</v>
      </c>
      <c r="DM27" s="15">
        <v>1</v>
      </c>
      <c r="DN27" s="15">
        <v>2</v>
      </c>
      <c r="DQ27" s="15">
        <v>3</v>
      </c>
      <c r="DR27" s="15">
        <v>2</v>
      </c>
      <c r="DS27" s="15">
        <v>2</v>
      </c>
      <c r="DT27" s="15">
        <v>2</v>
      </c>
      <c r="DY27" s="27">
        <v>5</v>
      </c>
      <c r="DZ27" s="27">
        <v>3.3333333333333335</v>
      </c>
      <c r="EA27" s="27">
        <v>3.75</v>
      </c>
      <c r="EB27" s="27">
        <v>4</v>
      </c>
      <c r="EC27" s="27">
        <v>4</v>
      </c>
      <c r="ED27" s="27">
        <v>4.25</v>
      </c>
      <c r="EE27" s="27">
        <f t="shared" si="1"/>
        <v>4.0555555555555562</v>
      </c>
      <c r="EF27" s="15">
        <f t="shared" si="10"/>
        <v>8.6111111111111249E-2</v>
      </c>
    </row>
    <row r="28" spans="1:143" x14ac:dyDescent="0.2">
      <c r="A28" s="15">
        <v>14</v>
      </c>
      <c r="B28" s="15">
        <v>57</v>
      </c>
      <c r="C28" s="15">
        <v>1</v>
      </c>
      <c r="D28" s="15">
        <v>2</v>
      </c>
      <c r="E28" s="15">
        <v>1</v>
      </c>
      <c r="F28" s="15">
        <v>55</v>
      </c>
      <c r="G28" s="15">
        <v>3</v>
      </c>
      <c r="H28" s="15">
        <v>2</v>
      </c>
      <c r="I28" s="15">
        <v>5</v>
      </c>
      <c r="J28" s="15">
        <v>6</v>
      </c>
      <c r="K28" s="15">
        <v>1</v>
      </c>
      <c r="L28" s="15">
        <v>0</v>
      </c>
      <c r="M28" s="15">
        <v>0</v>
      </c>
      <c r="N28" s="15">
        <v>0</v>
      </c>
      <c r="O28" s="15">
        <v>1</v>
      </c>
      <c r="P28" s="15">
        <v>1</v>
      </c>
      <c r="Q28" s="15">
        <v>8</v>
      </c>
      <c r="R28" s="15">
        <v>4</v>
      </c>
      <c r="S28" s="15">
        <v>0.5</v>
      </c>
      <c r="T28" s="15">
        <v>2000</v>
      </c>
      <c r="U28" s="15">
        <f t="shared" si="2"/>
        <v>8000</v>
      </c>
      <c r="V28" s="15">
        <v>45</v>
      </c>
      <c r="W28" s="27">
        <f t="shared" si="3"/>
        <v>16000</v>
      </c>
      <c r="AA28" s="15">
        <f t="shared" si="4"/>
        <v>0</v>
      </c>
      <c r="AD28" s="15">
        <f t="shared" si="5"/>
        <v>8000</v>
      </c>
      <c r="AE28" s="172">
        <f t="shared" si="0"/>
        <v>16000</v>
      </c>
      <c r="AF28" s="161">
        <v>8</v>
      </c>
      <c r="AG28" s="161">
        <v>4</v>
      </c>
      <c r="AH28" s="161">
        <v>0.5</v>
      </c>
      <c r="AI28" s="161">
        <v>2000</v>
      </c>
      <c r="AJ28" s="161">
        <v>45</v>
      </c>
      <c r="AK28" s="161">
        <v>4000</v>
      </c>
      <c r="AW28" s="15">
        <f t="shared" si="8"/>
        <v>0</v>
      </c>
      <c r="CJ28" s="15">
        <v>1.25</v>
      </c>
      <c r="CK28" s="15">
        <v>2</v>
      </c>
      <c r="CL28" s="15">
        <v>1.3333333333333333</v>
      </c>
      <c r="CM28" s="15">
        <v>1.5</v>
      </c>
      <c r="CN28" s="15">
        <v>2</v>
      </c>
      <c r="CO28" s="15">
        <f t="shared" si="6"/>
        <v>1.6166666666666665</v>
      </c>
      <c r="CP28" s="15">
        <v>3</v>
      </c>
      <c r="CQ28" s="15">
        <v>5</v>
      </c>
      <c r="CR28" s="15" t="s">
        <v>1007</v>
      </c>
      <c r="CU28" s="15" t="s">
        <v>1007</v>
      </c>
      <c r="CX28" s="15" t="s">
        <v>1007</v>
      </c>
      <c r="CY28" s="15" t="s">
        <v>1007</v>
      </c>
      <c r="DA28" s="15" t="s">
        <v>1007</v>
      </c>
      <c r="DC28" s="15" t="s">
        <v>1007</v>
      </c>
      <c r="DE28" s="15" t="s">
        <v>1007</v>
      </c>
      <c r="DO28" s="15">
        <v>2</v>
      </c>
      <c r="DP28" s="15">
        <v>3</v>
      </c>
      <c r="DS28" s="15">
        <v>1</v>
      </c>
      <c r="DT28" s="15">
        <v>3</v>
      </c>
      <c r="DY28" s="150">
        <v>4.8</v>
      </c>
      <c r="DZ28" s="150">
        <v>4</v>
      </c>
      <c r="EA28" s="150">
        <v>4.25</v>
      </c>
      <c r="EB28" s="150">
        <v>3.6</v>
      </c>
      <c r="EC28" s="150">
        <v>3.6666666666666665</v>
      </c>
      <c r="ED28" s="150">
        <v>3.5</v>
      </c>
      <c r="EE28" s="166">
        <f t="shared" si="1"/>
        <v>3.969444444444445</v>
      </c>
      <c r="EF28" s="15">
        <f t="shared" si="10"/>
        <v>1.2138888888888899</v>
      </c>
      <c r="EH28" s="27"/>
      <c r="EI28" s="27"/>
      <c r="EJ28" s="27"/>
      <c r="EK28" s="27"/>
      <c r="EL28" s="27"/>
      <c r="EM28" s="27"/>
    </row>
    <row r="29" spans="1:143" x14ac:dyDescent="0.2">
      <c r="A29" s="15">
        <v>14</v>
      </c>
      <c r="B29" s="15">
        <v>57</v>
      </c>
      <c r="C29" s="15">
        <v>1</v>
      </c>
      <c r="D29" s="15">
        <v>2</v>
      </c>
      <c r="E29" s="15">
        <v>1</v>
      </c>
      <c r="F29" s="15">
        <v>55</v>
      </c>
      <c r="G29" s="15">
        <v>3</v>
      </c>
      <c r="H29" s="15">
        <v>2</v>
      </c>
      <c r="I29" s="15">
        <v>5</v>
      </c>
      <c r="J29" s="15">
        <v>6</v>
      </c>
      <c r="K29" s="15">
        <v>1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9">
        <v>8</v>
      </c>
      <c r="R29" s="159">
        <v>4</v>
      </c>
      <c r="S29" s="159">
        <v>0.5</v>
      </c>
      <c r="T29" s="159">
        <v>2000</v>
      </c>
      <c r="U29" s="159">
        <f t="shared" si="2"/>
        <v>8000</v>
      </c>
      <c r="V29" s="159">
        <v>45</v>
      </c>
      <c r="W29" s="171">
        <f t="shared" si="3"/>
        <v>16000</v>
      </c>
      <c r="AA29" s="15">
        <f t="shared" si="4"/>
        <v>0</v>
      </c>
      <c r="AD29" s="15">
        <f t="shared" si="5"/>
        <v>8000</v>
      </c>
      <c r="AE29" s="172">
        <f t="shared" si="0"/>
        <v>16000</v>
      </c>
      <c r="AW29" s="15">
        <f t="shared" si="8"/>
        <v>0</v>
      </c>
      <c r="CJ29" s="15">
        <v>1.25</v>
      </c>
      <c r="CK29" s="15">
        <v>2</v>
      </c>
      <c r="CL29" s="15">
        <v>1.3333333333333333</v>
      </c>
      <c r="CM29" s="15">
        <v>1.5</v>
      </c>
      <c r="CN29" s="15">
        <v>2</v>
      </c>
      <c r="CO29" s="15">
        <f t="shared" si="6"/>
        <v>1.6166666666666665</v>
      </c>
      <c r="CP29" s="15">
        <v>3</v>
      </c>
      <c r="CQ29" s="15">
        <v>5</v>
      </c>
      <c r="CR29" s="15" t="s">
        <v>1007</v>
      </c>
      <c r="CU29" s="15" t="s">
        <v>1007</v>
      </c>
      <c r="CX29" s="15" t="s">
        <v>1007</v>
      </c>
      <c r="CY29" s="15" t="s">
        <v>1007</v>
      </c>
      <c r="DA29" s="15" t="s">
        <v>1007</v>
      </c>
      <c r="DC29" s="15" t="s">
        <v>1007</v>
      </c>
      <c r="DE29" s="15" t="s">
        <v>1007</v>
      </c>
      <c r="DO29" s="15">
        <v>2</v>
      </c>
      <c r="DP29" s="15">
        <v>3</v>
      </c>
      <c r="DS29" s="15">
        <v>1</v>
      </c>
      <c r="DT29" s="15">
        <v>3</v>
      </c>
      <c r="DY29" s="166">
        <v>2.8</v>
      </c>
      <c r="DZ29" s="166">
        <v>2.6666666666666665</v>
      </c>
      <c r="EA29" s="166">
        <v>3.75</v>
      </c>
      <c r="EB29" s="166">
        <v>3.4</v>
      </c>
      <c r="EC29" s="166">
        <v>1.6666666666666667</v>
      </c>
      <c r="ED29" s="166">
        <v>2.25</v>
      </c>
      <c r="EE29" s="166">
        <f t="shared" si="1"/>
        <v>2.7555555555555551</v>
      </c>
      <c r="EF29" s="15">
        <f t="shared" si="10"/>
        <v>-1.4416666666666669</v>
      </c>
    </row>
    <row r="30" spans="1:143" x14ac:dyDescent="0.2">
      <c r="A30" s="15">
        <v>15</v>
      </c>
      <c r="B30" s="15">
        <v>60</v>
      </c>
      <c r="C30" s="15">
        <v>1</v>
      </c>
      <c r="D30" s="15">
        <v>2</v>
      </c>
      <c r="E30" s="15">
        <v>1</v>
      </c>
      <c r="F30" s="15">
        <v>66</v>
      </c>
      <c r="G30" s="15">
        <v>5</v>
      </c>
      <c r="H30" s="15">
        <v>2</v>
      </c>
      <c r="I30" s="15">
        <v>6</v>
      </c>
      <c r="J30" s="15">
        <v>5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1</v>
      </c>
      <c r="Q30" s="15">
        <v>8</v>
      </c>
      <c r="R30" s="15">
        <v>1</v>
      </c>
      <c r="S30" s="15">
        <v>1600</v>
      </c>
      <c r="T30" s="15">
        <v>4800000</v>
      </c>
      <c r="U30" s="15">
        <f t="shared" si="2"/>
        <v>4800000</v>
      </c>
      <c r="V30" s="15">
        <v>28</v>
      </c>
      <c r="W30" s="27">
        <f t="shared" si="3"/>
        <v>3000</v>
      </c>
      <c r="AA30" s="15">
        <f t="shared" si="4"/>
        <v>0</v>
      </c>
      <c r="AD30" s="15">
        <f t="shared" si="5"/>
        <v>4800000</v>
      </c>
      <c r="AE30" s="172">
        <f t="shared" si="0"/>
        <v>3000</v>
      </c>
      <c r="AF30" s="161">
        <v>8</v>
      </c>
      <c r="AG30" s="161">
        <v>1</v>
      </c>
      <c r="AH30" s="161">
        <v>1600</v>
      </c>
      <c r="AI30" s="161">
        <v>5600000</v>
      </c>
      <c r="AJ30" s="161">
        <v>18</v>
      </c>
      <c r="AK30" s="161">
        <v>3500</v>
      </c>
      <c r="AS30" s="15">
        <v>5</v>
      </c>
      <c r="AT30" s="15">
        <v>1</v>
      </c>
      <c r="AU30" s="15">
        <v>4000</v>
      </c>
      <c r="AV30" s="15">
        <v>2800000</v>
      </c>
      <c r="AW30" s="15">
        <f t="shared" si="8"/>
        <v>2800000</v>
      </c>
      <c r="AX30" s="15">
        <v>5</v>
      </c>
      <c r="AY30" s="15">
        <v>700</v>
      </c>
      <c r="BF30" s="15">
        <f t="shared" si="9"/>
        <v>2800000</v>
      </c>
      <c r="BG30" s="15">
        <f t="shared" si="7"/>
        <v>700</v>
      </c>
      <c r="BH30" s="161">
        <v>5</v>
      </c>
      <c r="BI30" s="161">
        <v>1</v>
      </c>
      <c r="BJ30" s="161">
        <v>4000</v>
      </c>
      <c r="BK30" s="161">
        <v>2800000</v>
      </c>
      <c r="BL30" s="161">
        <v>7</v>
      </c>
      <c r="BS30" s="23">
        <v>2800000</v>
      </c>
      <c r="BT30" s="23">
        <v>700</v>
      </c>
      <c r="BU30" s="15">
        <v>8</v>
      </c>
      <c r="BV30" s="15">
        <v>2</v>
      </c>
      <c r="BW30" s="15">
        <v>1</v>
      </c>
      <c r="BX30" s="15">
        <v>2500</v>
      </c>
      <c r="BY30" s="15">
        <f t="shared" ref="BY30:BY33" si="14">$BX30*$BV30</f>
        <v>5000</v>
      </c>
      <c r="BZ30" s="15">
        <v>35</v>
      </c>
      <c r="CA30" s="15">
        <f t="shared" ref="CA30:CA33" si="15">$BY30/$BW30</f>
        <v>5000</v>
      </c>
      <c r="CJ30" s="15">
        <v>1.5</v>
      </c>
      <c r="CK30" s="15">
        <v>2</v>
      </c>
      <c r="CL30" s="15">
        <v>1</v>
      </c>
      <c r="CM30" s="15">
        <v>1.5</v>
      </c>
      <c r="CN30" s="15">
        <v>2.5</v>
      </c>
      <c r="CO30" s="15">
        <f t="shared" si="6"/>
        <v>1.7</v>
      </c>
      <c r="CP30" s="15">
        <v>3</v>
      </c>
      <c r="CQ30" s="15">
        <v>5</v>
      </c>
      <c r="CR30" s="15" t="s">
        <v>1007</v>
      </c>
      <c r="CU30" s="15" t="s">
        <v>1007</v>
      </c>
      <c r="CX30" s="15" t="s">
        <v>1007</v>
      </c>
      <c r="CY30" s="15" t="s">
        <v>1007</v>
      </c>
      <c r="DA30" s="15" t="s">
        <v>1007</v>
      </c>
      <c r="DC30" s="15" t="s">
        <v>1007</v>
      </c>
      <c r="DE30" s="15" t="s">
        <v>1007</v>
      </c>
      <c r="DY30" s="150">
        <v>4.4000000000000004</v>
      </c>
      <c r="DZ30" s="150">
        <v>4.333333333333333</v>
      </c>
      <c r="EA30" s="150">
        <v>4.25</v>
      </c>
      <c r="EB30" s="150">
        <v>4.2</v>
      </c>
      <c r="EC30" s="150">
        <v>4</v>
      </c>
      <c r="ED30" s="150">
        <v>4</v>
      </c>
      <c r="EE30" s="166">
        <f t="shared" si="1"/>
        <v>4.197222222222222</v>
      </c>
      <c r="EF30" s="15">
        <f t="shared" si="10"/>
        <v>0.49722222222222223</v>
      </c>
      <c r="EH30" s="27"/>
      <c r="EI30" s="27"/>
      <c r="EJ30" s="27"/>
      <c r="EK30" s="27"/>
      <c r="EL30" s="27"/>
      <c r="EM30" s="27"/>
    </row>
    <row r="31" spans="1:143" x14ac:dyDescent="0.2">
      <c r="A31" s="15">
        <v>15</v>
      </c>
      <c r="B31" s="15">
        <v>60</v>
      </c>
      <c r="C31" s="15">
        <v>1</v>
      </c>
      <c r="D31" s="15">
        <v>2</v>
      </c>
      <c r="E31" s="15">
        <v>1</v>
      </c>
      <c r="F31" s="15">
        <v>66</v>
      </c>
      <c r="G31" s="15">
        <v>5</v>
      </c>
      <c r="H31" s="15">
        <v>2</v>
      </c>
      <c r="I31" s="15">
        <v>6</v>
      </c>
      <c r="J31" s="15">
        <v>5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9">
        <v>8</v>
      </c>
      <c r="R31" s="159">
        <v>1</v>
      </c>
      <c r="S31" s="159">
        <v>1600</v>
      </c>
      <c r="T31" s="159">
        <v>5600000</v>
      </c>
      <c r="U31" s="159">
        <f t="shared" si="2"/>
        <v>5600000</v>
      </c>
      <c r="V31" s="159">
        <v>18</v>
      </c>
      <c r="W31" s="171">
        <f t="shared" si="3"/>
        <v>3500</v>
      </c>
      <c r="AA31" s="15">
        <f t="shared" si="4"/>
        <v>0</v>
      </c>
      <c r="AD31" s="15">
        <f t="shared" si="5"/>
        <v>5600000</v>
      </c>
      <c r="AE31" s="172">
        <f t="shared" si="0"/>
        <v>3500</v>
      </c>
      <c r="AS31" s="15">
        <v>5</v>
      </c>
      <c r="AT31" s="15">
        <v>1</v>
      </c>
      <c r="AU31" s="15">
        <v>4000</v>
      </c>
      <c r="AV31" s="15">
        <v>2800000</v>
      </c>
      <c r="AW31" s="15">
        <f t="shared" si="8"/>
        <v>2800000</v>
      </c>
      <c r="AX31" s="15">
        <v>7</v>
      </c>
      <c r="BF31" s="15">
        <f t="shared" si="9"/>
        <v>2800000</v>
      </c>
      <c r="BG31" s="15">
        <f t="shared" si="7"/>
        <v>700</v>
      </c>
      <c r="BU31" s="15">
        <v>0</v>
      </c>
      <c r="BV31" s="15">
        <v>0</v>
      </c>
      <c r="BW31" s="15">
        <v>0</v>
      </c>
      <c r="BX31" s="15">
        <v>0</v>
      </c>
      <c r="BY31" s="15">
        <f t="shared" si="14"/>
        <v>0</v>
      </c>
      <c r="BZ31" s="15">
        <v>0</v>
      </c>
      <c r="CA31" s="15">
        <v>0</v>
      </c>
      <c r="CJ31" s="15">
        <v>1.5</v>
      </c>
      <c r="CK31" s="15">
        <v>2</v>
      </c>
      <c r="CL31" s="15">
        <v>1</v>
      </c>
      <c r="CM31" s="15">
        <v>1.5</v>
      </c>
      <c r="CN31" s="15">
        <v>2.5</v>
      </c>
      <c r="CO31" s="15">
        <f t="shared" si="6"/>
        <v>1.7</v>
      </c>
      <c r="CP31" s="15">
        <v>3</v>
      </c>
      <c r="CQ31" s="15">
        <v>5</v>
      </c>
      <c r="CR31" s="15" t="s">
        <v>1007</v>
      </c>
      <c r="CU31" s="15" t="s">
        <v>1007</v>
      </c>
      <c r="CX31" s="15" t="s">
        <v>1007</v>
      </c>
      <c r="CY31" s="15" t="s">
        <v>1007</v>
      </c>
      <c r="DA31" s="15" t="s">
        <v>1007</v>
      </c>
      <c r="DC31" s="15" t="s">
        <v>1007</v>
      </c>
      <c r="DE31" s="15" t="s">
        <v>1007</v>
      </c>
      <c r="DY31" s="166">
        <v>4.4000000000000004</v>
      </c>
      <c r="DZ31" s="166">
        <v>3</v>
      </c>
      <c r="EA31" s="166">
        <v>4</v>
      </c>
      <c r="EB31" s="166">
        <v>3.8</v>
      </c>
      <c r="EC31" s="166">
        <v>3</v>
      </c>
      <c r="ED31" s="166">
        <v>4</v>
      </c>
      <c r="EE31" s="166">
        <f t="shared" si="1"/>
        <v>3.6999999999999997</v>
      </c>
      <c r="EF31" s="15">
        <f t="shared" si="10"/>
        <v>-0.93333333333333313</v>
      </c>
    </row>
    <row r="32" spans="1:143" x14ac:dyDescent="0.2">
      <c r="A32" s="15">
        <v>16</v>
      </c>
      <c r="B32" s="15">
        <v>62</v>
      </c>
      <c r="C32" s="15">
        <v>1</v>
      </c>
      <c r="D32" s="15">
        <v>2</v>
      </c>
      <c r="E32" s="15">
        <v>1</v>
      </c>
      <c r="F32" s="15">
        <v>57</v>
      </c>
      <c r="G32" s="15">
        <v>3</v>
      </c>
      <c r="H32" s="15">
        <v>2</v>
      </c>
      <c r="I32" s="15">
        <v>4</v>
      </c>
      <c r="J32" s="15">
        <v>8</v>
      </c>
      <c r="K32" s="15">
        <v>1</v>
      </c>
      <c r="L32" s="15">
        <v>0</v>
      </c>
      <c r="M32" s="15">
        <v>1</v>
      </c>
      <c r="N32" s="15">
        <v>7500</v>
      </c>
      <c r="O32" s="15">
        <v>1</v>
      </c>
      <c r="P32" s="15">
        <v>1</v>
      </c>
      <c r="Q32" s="15">
        <v>7</v>
      </c>
      <c r="R32" s="15">
        <v>1</v>
      </c>
      <c r="S32" s="15">
        <v>10</v>
      </c>
      <c r="T32" s="15">
        <v>10000</v>
      </c>
      <c r="U32" s="15">
        <f t="shared" si="2"/>
        <v>10000</v>
      </c>
      <c r="V32" s="15">
        <v>50</v>
      </c>
      <c r="W32" s="27">
        <f t="shared" si="3"/>
        <v>1000</v>
      </c>
      <c r="AA32" s="15">
        <f t="shared" si="4"/>
        <v>0</v>
      </c>
      <c r="AD32" s="15">
        <f t="shared" si="5"/>
        <v>10000</v>
      </c>
      <c r="AE32" s="172">
        <f t="shared" si="0"/>
        <v>1000</v>
      </c>
      <c r="AF32" s="161">
        <v>7</v>
      </c>
      <c r="AG32" s="161">
        <v>1</v>
      </c>
      <c r="AH32" s="161">
        <v>10</v>
      </c>
      <c r="AI32" s="161">
        <v>10000</v>
      </c>
      <c r="AJ32" s="161">
        <v>50</v>
      </c>
      <c r="AK32" s="161">
        <v>1000</v>
      </c>
      <c r="AS32" s="15">
        <v>7</v>
      </c>
      <c r="AT32" s="15">
        <v>1</v>
      </c>
      <c r="AU32" s="15">
        <v>8</v>
      </c>
      <c r="AV32" s="15">
        <v>9000</v>
      </c>
      <c r="AW32" s="15">
        <f t="shared" si="8"/>
        <v>9000</v>
      </c>
      <c r="AX32" s="15">
        <v>30</v>
      </c>
      <c r="AY32" s="15">
        <v>1125</v>
      </c>
      <c r="BF32" s="15">
        <f t="shared" si="9"/>
        <v>9000</v>
      </c>
      <c r="BG32" s="15">
        <f t="shared" si="7"/>
        <v>1125</v>
      </c>
      <c r="BH32" s="161">
        <v>7</v>
      </c>
      <c r="BI32" s="161">
        <v>1</v>
      </c>
      <c r="BJ32" s="161">
        <v>8</v>
      </c>
      <c r="BK32" s="161">
        <v>9000</v>
      </c>
      <c r="BL32" s="161">
        <v>30</v>
      </c>
      <c r="BS32" s="23">
        <v>9000</v>
      </c>
      <c r="BT32" s="23">
        <v>1125</v>
      </c>
      <c r="BU32" s="15">
        <v>2</v>
      </c>
      <c r="BV32" s="15">
        <v>1</v>
      </c>
      <c r="BW32" s="15">
        <v>10</v>
      </c>
      <c r="BX32" s="15">
        <v>60000</v>
      </c>
      <c r="BY32" s="15">
        <f t="shared" si="14"/>
        <v>60000</v>
      </c>
      <c r="BZ32" s="15">
        <v>25</v>
      </c>
      <c r="CA32" s="15">
        <f t="shared" si="15"/>
        <v>6000</v>
      </c>
      <c r="CB32" s="23">
        <v>2</v>
      </c>
      <c r="CC32" s="23">
        <v>1</v>
      </c>
      <c r="CD32" s="23">
        <v>10</v>
      </c>
      <c r="CE32" s="23">
        <v>160000</v>
      </c>
      <c r="CG32" s="23">
        <v>15</v>
      </c>
      <c r="CI32" s="23">
        <v>16000</v>
      </c>
      <c r="CJ32" s="15">
        <v>2</v>
      </c>
      <c r="CK32" s="15">
        <v>2</v>
      </c>
      <c r="CL32" s="15">
        <v>1.3333333333333333</v>
      </c>
      <c r="CM32" s="15">
        <v>1.5</v>
      </c>
      <c r="CN32" s="15">
        <v>2.5</v>
      </c>
      <c r="CO32" s="15">
        <f t="shared" si="6"/>
        <v>1.8666666666666665</v>
      </c>
      <c r="CP32" s="15">
        <v>3</v>
      </c>
      <c r="CQ32" s="15">
        <v>2</v>
      </c>
      <c r="CR32" s="15">
        <v>4</v>
      </c>
      <c r="CS32" s="15">
        <v>36</v>
      </c>
      <c r="CT32" s="15">
        <v>1</v>
      </c>
      <c r="CU32" s="15">
        <v>1</v>
      </c>
      <c r="CV32" s="15">
        <v>24</v>
      </c>
      <c r="CW32" s="15">
        <v>1</v>
      </c>
      <c r="CX32" s="15">
        <v>1</v>
      </c>
      <c r="CY32" s="15">
        <v>1</v>
      </c>
      <c r="DA32" s="15">
        <v>1</v>
      </c>
      <c r="DC32" s="15">
        <v>1</v>
      </c>
      <c r="DE32" s="15">
        <v>1</v>
      </c>
      <c r="DM32" s="15">
        <v>2</v>
      </c>
      <c r="DN32" s="15">
        <v>3</v>
      </c>
      <c r="DO32" s="15">
        <v>3</v>
      </c>
      <c r="DP32" s="15">
        <v>3</v>
      </c>
      <c r="DS32" s="15">
        <v>1</v>
      </c>
      <c r="DT32" s="15">
        <v>3</v>
      </c>
      <c r="DY32" s="15">
        <v>5</v>
      </c>
      <c r="DZ32" s="15">
        <v>3.6666666666666665</v>
      </c>
      <c r="EA32" s="15">
        <v>5</v>
      </c>
      <c r="EB32" s="15">
        <v>4.8</v>
      </c>
      <c r="EC32" s="15">
        <v>4.333333333333333</v>
      </c>
      <c r="ED32" s="15">
        <v>5</v>
      </c>
      <c r="EE32" s="27">
        <f t="shared" si="1"/>
        <v>4.6333333333333329</v>
      </c>
      <c r="EF32" s="15">
        <f t="shared" si="10"/>
        <v>0.45833333333333304</v>
      </c>
    </row>
    <row r="33" spans="1:143" x14ac:dyDescent="0.2">
      <c r="A33" s="15">
        <v>16</v>
      </c>
      <c r="B33" s="15">
        <v>62</v>
      </c>
      <c r="C33" s="15">
        <v>1</v>
      </c>
      <c r="D33" s="15">
        <v>2</v>
      </c>
      <c r="E33" s="15">
        <v>1</v>
      </c>
      <c r="F33" s="15">
        <v>57</v>
      </c>
      <c r="G33" s="15">
        <v>3</v>
      </c>
      <c r="H33" s="15">
        <v>2</v>
      </c>
      <c r="I33" s="15">
        <v>4</v>
      </c>
      <c r="J33" s="15">
        <v>8</v>
      </c>
      <c r="K33" s="15">
        <v>1</v>
      </c>
      <c r="L33" s="15">
        <v>0</v>
      </c>
      <c r="M33" s="15">
        <v>1</v>
      </c>
      <c r="N33" s="15">
        <v>7500</v>
      </c>
      <c r="O33" s="15">
        <v>1</v>
      </c>
      <c r="P33" s="15">
        <v>0</v>
      </c>
      <c r="Q33" s="159">
        <v>7</v>
      </c>
      <c r="R33" s="159">
        <v>1</v>
      </c>
      <c r="S33" s="159">
        <v>10</v>
      </c>
      <c r="T33" s="159">
        <v>10000</v>
      </c>
      <c r="U33" s="159">
        <f t="shared" si="2"/>
        <v>10000</v>
      </c>
      <c r="V33" s="159">
        <v>50</v>
      </c>
      <c r="W33" s="171">
        <f t="shared" si="3"/>
        <v>1000</v>
      </c>
      <c r="AA33" s="15">
        <f t="shared" si="4"/>
        <v>0</v>
      </c>
      <c r="AD33" s="15">
        <f t="shared" si="5"/>
        <v>10000</v>
      </c>
      <c r="AE33" s="172">
        <f t="shared" si="0"/>
        <v>1000</v>
      </c>
      <c r="AS33" s="15">
        <v>7</v>
      </c>
      <c r="AT33" s="15">
        <v>1</v>
      </c>
      <c r="AU33" s="15">
        <v>8</v>
      </c>
      <c r="AV33" s="15">
        <v>9000</v>
      </c>
      <c r="AW33" s="15">
        <f t="shared" si="8"/>
        <v>9000</v>
      </c>
      <c r="AX33" s="15">
        <v>30</v>
      </c>
      <c r="BF33" s="15">
        <f t="shared" si="9"/>
        <v>9000</v>
      </c>
      <c r="BG33" s="15">
        <f t="shared" si="7"/>
        <v>1125</v>
      </c>
      <c r="BU33" s="15">
        <v>2</v>
      </c>
      <c r="BV33" s="15">
        <v>1</v>
      </c>
      <c r="BW33" s="15">
        <v>10</v>
      </c>
      <c r="BX33" s="15">
        <v>160000</v>
      </c>
      <c r="BY33" s="15">
        <f t="shared" si="14"/>
        <v>160000</v>
      </c>
      <c r="BZ33" s="15">
        <v>15</v>
      </c>
      <c r="CA33" s="15">
        <f t="shared" si="15"/>
        <v>16000</v>
      </c>
      <c r="CJ33" s="15">
        <v>2</v>
      </c>
      <c r="CK33" s="15">
        <v>2</v>
      </c>
      <c r="CL33" s="15">
        <v>1.3333333333333333</v>
      </c>
      <c r="CM33" s="15">
        <v>1.5</v>
      </c>
      <c r="CN33" s="15">
        <v>2.5</v>
      </c>
      <c r="CO33" s="15">
        <f t="shared" si="6"/>
        <v>1.8666666666666665</v>
      </c>
      <c r="CP33" s="15">
        <v>3</v>
      </c>
      <c r="CQ33" s="15">
        <v>2</v>
      </c>
      <c r="CR33" s="15">
        <v>4</v>
      </c>
      <c r="CS33" s="15">
        <v>36</v>
      </c>
      <c r="CT33" s="15">
        <v>1</v>
      </c>
      <c r="CU33" s="15">
        <v>1</v>
      </c>
      <c r="CV33" s="15">
        <v>24</v>
      </c>
      <c r="CW33" s="15">
        <v>1</v>
      </c>
      <c r="CX33" s="15">
        <v>1</v>
      </c>
      <c r="CY33" s="15">
        <v>1</v>
      </c>
      <c r="DA33" s="15">
        <v>1</v>
      </c>
      <c r="DC33" s="15">
        <v>1</v>
      </c>
      <c r="DE33" s="15">
        <v>1</v>
      </c>
      <c r="DM33" s="15">
        <v>2</v>
      </c>
      <c r="DN33" s="15">
        <v>3</v>
      </c>
      <c r="DO33" s="15">
        <v>3</v>
      </c>
      <c r="DP33" s="15">
        <v>3</v>
      </c>
      <c r="DS33" s="15">
        <v>1</v>
      </c>
      <c r="DT33" s="15">
        <v>3</v>
      </c>
      <c r="DY33" s="27">
        <v>4.5999999999999996</v>
      </c>
      <c r="DZ33" s="27">
        <v>4.333333333333333</v>
      </c>
      <c r="EA33" s="27">
        <v>4</v>
      </c>
      <c r="EB33" s="27">
        <v>4.2</v>
      </c>
      <c r="EC33" s="27">
        <v>3.6666666666666665</v>
      </c>
      <c r="ED33" s="27">
        <v>4.25</v>
      </c>
      <c r="EE33" s="27">
        <f t="shared" si="1"/>
        <v>4.1749999999999998</v>
      </c>
      <c r="EF33" s="15">
        <f t="shared" si="10"/>
        <v>0.24166666666666625</v>
      </c>
    </row>
    <row r="34" spans="1:143" x14ac:dyDescent="0.2">
      <c r="A34" s="15">
        <v>17</v>
      </c>
      <c r="B34" s="15">
        <v>63</v>
      </c>
      <c r="C34" s="15">
        <v>1</v>
      </c>
      <c r="D34" s="15">
        <v>6</v>
      </c>
      <c r="E34" s="15">
        <v>1</v>
      </c>
      <c r="F34" s="15">
        <v>48</v>
      </c>
      <c r="G34" s="15">
        <v>5</v>
      </c>
      <c r="H34" s="15">
        <v>2</v>
      </c>
      <c r="I34" s="15">
        <v>2</v>
      </c>
      <c r="J34" s="15">
        <v>16</v>
      </c>
      <c r="K34" s="15">
        <v>0</v>
      </c>
      <c r="L34" s="15">
        <v>0</v>
      </c>
      <c r="M34" s="15">
        <v>1</v>
      </c>
      <c r="N34" s="15">
        <v>150000</v>
      </c>
      <c r="O34" s="15">
        <v>0</v>
      </c>
      <c r="P34" s="15">
        <v>1</v>
      </c>
      <c r="Q34" s="15">
        <v>8</v>
      </c>
      <c r="R34" s="15">
        <v>1</v>
      </c>
      <c r="S34" s="15">
        <v>1</v>
      </c>
      <c r="T34" s="15">
        <v>600</v>
      </c>
      <c r="U34" s="15">
        <f t="shared" si="2"/>
        <v>600</v>
      </c>
      <c r="V34" s="15">
        <v>60</v>
      </c>
      <c r="W34" s="27">
        <f t="shared" si="3"/>
        <v>600</v>
      </c>
      <c r="AA34" s="15">
        <f t="shared" si="4"/>
        <v>0</v>
      </c>
      <c r="AD34" s="15">
        <f t="shared" si="5"/>
        <v>600</v>
      </c>
      <c r="AE34" s="172">
        <f t="shared" si="0"/>
        <v>600</v>
      </c>
      <c r="AF34" s="161">
        <v>8</v>
      </c>
      <c r="AG34" s="161">
        <v>1</v>
      </c>
      <c r="AH34" s="161">
        <v>1</v>
      </c>
      <c r="AI34" s="161">
        <v>600</v>
      </c>
      <c r="AJ34" s="161">
        <v>60</v>
      </c>
      <c r="AK34" s="161">
        <v>600</v>
      </c>
      <c r="AS34" s="15">
        <v>8</v>
      </c>
      <c r="AT34" s="15">
        <v>1</v>
      </c>
      <c r="AU34" s="15">
        <v>0.5</v>
      </c>
      <c r="AV34" s="15">
        <v>200</v>
      </c>
      <c r="AW34" s="15">
        <f t="shared" si="8"/>
        <v>200</v>
      </c>
      <c r="AX34" s="15">
        <v>60</v>
      </c>
      <c r="AY34" s="15">
        <v>400</v>
      </c>
      <c r="BF34" s="15">
        <f t="shared" si="9"/>
        <v>200</v>
      </c>
      <c r="BG34" s="15">
        <f t="shared" si="7"/>
        <v>400</v>
      </c>
      <c r="BH34" s="161">
        <v>8</v>
      </c>
      <c r="BI34" s="161">
        <v>1</v>
      </c>
      <c r="BJ34" s="161">
        <v>0.5</v>
      </c>
      <c r="BK34" s="161">
        <v>200</v>
      </c>
      <c r="BL34" s="161">
        <v>60</v>
      </c>
      <c r="BS34" s="23">
        <v>200</v>
      </c>
      <c r="BT34" s="23">
        <v>400</v>
      </c>
      <c r="CJ34" s="15">
        <v>2.25</v>
      </c>
      <c r="CK34" s="15">
        <v>1.3333333333333333</v>
      </c>
      <c r="CL34" s="15">
        <v>1.3333333333333333</v>
      </c>
      <c r="CM34" s="15">
        <v>1.5</v>
      </c>
      <c r="CN34" s="15">
        <v>2</v>
      </c>
      <c r="CO34" s="15">
        <f t="shared" si="6"/>
        <v>1.6833333333333331</v>
      </c>
      <c r="CP34" s="15">
        <v>1</v>
      </c>
      <c r="CQ34" s="15">
        <v>5</v>
      </c>
      <c r="CR34" s="15" t="s">
        <v>1007</v>
      </c>
      <c r="CU34" s="15" t="s">
        <v>1007</v>
      </c>
      <c r="CX34" s="15" t="s">
        <v>1007</v>
      </c>
      <c r="CY34" s="15" t="s">
        <v>1007</v>
      </c>
      <c r="DA34" s="15" t="s">
        <v>1007</v>
      </c>
      <c r="DC34" s="15" t="s">
        <v>1007</v>
      </c>
      <c r="DE34" s="15" t="s">
        <v>1007</v>
      </c>
      <c r="DM34" s="15">
        <v>1</v>
      </c>
      <c r="DN34" s="15">
        <v>1</v>
      </c>
      <c r="DO34" s="15">
        <v>3</v>
      </c>
      <c r="DP34" s="15">
        <v>1</v>
      </c>
      <c r="DS34" s="15">
        <v>2</v>
      </c>
      <c r="DT34" s="15">
        <v>1</v>
      </c>
      <c r="DY34" s="150">
        <v>3.8</v>
      </c>
      <c r="DZ34" s="150">
        <v>4.333333333333333</v>
      </c>
      <c r="EA34" s="150">
        <v>3.75</v>
      </c>
      <c r="EB34" s="150">
        <v>3.8</v>
      </c>
      <c r="EC34" s="150">
        <v>3.6666666666666665</v>
      </c>
      <c r="ED34" s="150">
        <v>4.25</v>
      </c>
      <c r="EE34" s="166">
        <f>AVERAGE($DY34:$ED34)</f>
        <v>3.9333333333333336</v>
      </c>
      <c r="EF34" s="150">
        <f t="shared" si="10"/>
        <v>1.0166666666666671</v>
      </c>
    </row>
    <row r="35" spans="1:143" x14ac:dyDescent="0.2">
      <c r="A35" s="15">
        <v>17</v>
      </c>
      <c r="B35" s="15">
        <v>63</v>
      </c>
      <c r="C35" s="15">
        <v>1</v>
      </c>
      <c r="D35" s="15">
        <v>6</v>
      </c>
      <c r="E35" s="15">
        <v>1</v>
      </c>
      <c r="F35" s="15">
        <v>48</v>
      </c>
      <c r="G35" s="15">
        <v>5</v>
      </c>
      <c r="H35" s="15">
        <v>2</v>
      </c>
      <c r="I35" s="15">
        <v>2</v>
      </c>
      <c r="J35" s="15">
        <v>16</v>
      </c>
      <c r="K35" s="15">
        <v>0</v>
      </c>
      <c r="L35" s="15">
        <v>0</v>
      </c>
      <c r="M35" s="15">
        <v>1</v>
      </c>
      <c r="N35" s="15">
        <v>150000</v>
      </c>
      <c r="O35" s="15">
        <v>0</v>
      </c>
      <c r="P35" s="15">
        <v>0</v>
      </c>
      <c r="Q35" s="159">
        <v>8</v>
      </c>
      <c r="R35" s="159">
        <v>1</v>
      </c>
      <c r="S35" s="159">
        <v>1</v>
      </c>
      <c r="T35" s="159">
        <v>600</v>
      </c>
      <c r="U35" s="159">
        <f t="shared" si="2"/>
        <v>600</v>
      </c>
      <c r="V35" s="159">
        <v>60</v>
      </c>
      <c r="W35" s="171">
        <f t="shared" si="3"/>
        <v>600</v>
      </c>
      <c r="AA35" s="15">
        <f t="shared" si="4"/>
        <v>0</v>
      </c>
      <c r="AD35" s="15">
        <f t="shared" si="5"/>
        <v>600</v>
      </c>
      <c r="AE35" s="172">
        <f t="shared" si="0"/>
        <v>600</v>
      </c>
      <c r="AS35" s="15">
        <v>8</v>
      </c>
      <c r="AT35" s="15">
        <v>1</v>
      </c>
      <c r="AU35" s="15">
        <v>0.5</v>
      </c>
      <c r="AV35" s="15">
        <v>200</v>
      </c>
      <c r="AW35" s="15">
        <f t="shared" si="8"/>
        <v>200</v>
      </c>
      <c r="AX35" s="15">
        <v>60</v>
      </c>
      <c r="BF35" s="15">
        <f t="shared" si="9"/>
        <v>200</v>
      </c>
      <c r="BG35" s="15">
        <f t="shared" si="7"/>
        <v>400</v>
      </c>
      <c r="CJ35" s="15">
        <v>2.25</v>
      </c>
      <c r="CK35" s="15">
        <v>1.3333333333333333</v>
      </c>
      <c r="CL35" s="15">
        <v>1.3333333333333333</v>
      </c>
      <c r="CM35" s="15">
        <v>1.5</v>
      </c>
      <c r="CN35" s="15">
        <v>2</v>
      </c>
      <c r="CO35" s="15">
        <f t="shared" si="6"/>
        <v>1.6833333333333331</v>
      </c>
      <c r="CP35" s="15">
        <v>1</v>
      </c>
      <c r="CQ35" s="15">
        <v>5</v>
      </c>
      <c r="CR35" s="15" t="s">
        <v>1007</v>
      </c>
      <c r="CU35" s="15" t="s">
        <v>1007</v>
      </c>
      <c r="CX35" s="15" t="s">
        <v>1007</v>
      </c>
      <c r="CY35" s="15" t="s">
        <v>1007</v>
      </c>
      <c r="DA35" s="15" t="s">
        <v>1007</v>
      </c>
      <c r="DC35" s="15" t="s">
        <v>1007</v>
      </c>
      <c r="DE35" s="15" t="s">
        <v>1007</v>
      </c>
      <c r="DM35" s="15">
        <v>1</v>
      </c>
      <c r="DN35" s="15">
        <v>1</v>
      </c>
      <c r="DO35" s="15">
        <v>3</v>
      </c>
      <c r="DP35" s="15">
        <v>1</v>
      </c>
      <c r="DS35" s="15">
        <v>2</v>
      </c>
      <c r="DT35" s="15">
        <v>1</v>
      </c>
      <c r="DY35" s="166">
        <v>4</v>
      </c>
      <c r="DZ35" s="166">
        <v>4.333333333333333</v>
      </c>
      <c r="EA35" s="166">
        <v>2</v>
      </c>
      <c r="EB35" s="166">
        <v>2</v>
      </c>
      <c r="EC35" s="166">
        <v>2.6666666666666665</v>
      </c>
      <c r="ED35" s="166">
        <v>2.5</v>
      </c>
      <c r="EE35" s="166">
        <f t="shared" si="1"/>
        <v>2.9166666666666665</v>
      </c>
      <c r="EF35" s="150">
        <f t="shared" si="10"/>
        <v>-1.4916666666666667</v>
      </c>
    </row>
    <row r="36" spans="1:143" x14ac:dyDescent="0.2">
      <c r="A36" s="15">
        <v>18</v>
      </c>
      <c r="B36" s="15">
        <v>64</v>
      </c>
      <c r="C36" s="15">
        <v>1</v>
      </c>
      <c r="D36" s="15">
        <v>2</v>
      </c>
      <c r="E36" s="15">
        <v>1</v>
      </c>
      <c r="F36" s="15">
        <v>49</v>
      </c>
      <c r="G36" s="15">
        <v>3</v>
      </c>
      <c r="H36" s="15">
        <v>2</v>
      </c>
      <c r="I36" s="15">
        <v>5</v>
      </c>
      <c r="J36" s="15">
        <v>7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1</v>
      </c>
      <c r="Q36" s="15">
        <v>9</v>
      </c>
      <c r="R36" s="15">
        <v>1</v>
      </c>
      <c r="S36" s="15">
        <v>24</v>
      </c>
      <c r="T36" s="15">
        <v>2500</v>
      </c>
      <c r="U36" s="15">
        <f t="shared" si="2"/>
        <v>2500</v>
      </c>
      <c r="V36" s="15">
        <v>49</v>
      </c>
      <c r="W36" s="27">
        <f t="shared" si="3"/>
        <v>104.16666666666667</v>
      </c>
      <c r="AA36" s="15">
        <f t="shared" si="4"/>
        <v>0</v>
      </c>
      <c r="AD36" s="15">
        <f t="shared" si="5"/>
        <v>2500</v>
      </c>
      <c r="AE36" s="172">
        <f t="shared" si="0"/>
        <v>104.16666666666667</v>
      </c>
      <c r="AF36" s="161">
        <v>9</v>
      </c>
      <c r="AG36" s="161">
        <v>1</v>
      </c>
      <c r="AH36" s="161">
        <v>24</v>
      </c>
      <c r="AI36" s="161">
        <v>2000</v>
      </c>
      <c r="AJ36" s="161">
        <v>44</v>
      </c>
      <c r="AK36" s="161">
        <v>83.333333333333329</v>
      </c>
      <c r="AS36" s="15">
        <v>9</v>
      </c>
      <c r="AT36" s="15">
        <v>1</v>
      </c>
      <c r="AU36" s="15">
        <v>10</v>
      </c>
      <c r="AV36" s="15">
        <v>834</v>
      </c>
      <c r="AW36" s="15">
        <f t="shared" si="8"/>
        <v>834</v>
      </c>
      <c r="AX36" s="15">
        <v>30</v>
      </c>
      <c r="AY36" s="15">
        <v>83.4</v>
      </c>
      <c r="BF36" s="15">
        <f t="shared" si="9"/>
        <v>834</v>
      </c>
      <c r="BG36" s="15">
        <f t="shared" si="7"/>
        <v>83.4</v>
      </c>
      <c r="BH36" s="161">
        <v>9</v>
      </c>
      <c r="BI36" s="161">
        <v>1</v>
      </c>
      <c r="BJ36" s="161">
        <v>10</v>
      </c>
      <c r="BK36" s="161">
        <v>834</v>
      </c>
      <c r="BL36" s="161">
        <v>30</v>
      </c>
      <c r="BS36" s="23">
        <v>834</v>
      </c>
      <c r="BT36" s="23">
        <v>83.4</v>
      </c>
      <c r="CJ36" s="15">
        <v>1.5</v>
      </c>
      <c r="CK36" s="15">
        <v>1.6666666666666667</v>
      </c>
      <c r="CL36" s="15">
        <v>1.3333333333333333</v>
      </c>
      <c r="CM36" s="15">
        <v>1.5</v>
      </c>
      <c r="CN36" s="15">
        <v>1.5</v>
      </c>
      <c r="CO36" s="15">
        <f t="shared" si="6"/>
        <v>1.5</v>
      </c>
      <c r="CP36" s="15">
        <v>3</v>
      </c>
      <c r="CQ36" s="15">
        <v>4</v>
      </c>
      <c r="CR36" s="15">
        <v>3</v>
      </c>
      <c r="CS36" s="15">
        <v>6</v>
      </c>
      <c r="CT36" s="15">
        <v>2</v>
      </c>
      <c r="CU36" s="15">
        <v>1</v>
      </c>
      <c r="CV36" s="15">
        <v>0</v>
      </c>
      <c r="CX36" s="15">
        <v>1</v>
      </c>
      <c r="CY36" s="15">
        <v>0</v>
      </c>
      <c r="CZ36" s="15">
        <v>1</v>
      </c>
      <c r="DA36" s="15">
        <v>0</v>
      </c>
      <c r="DB36" s="15">
        <v>1</v>
      </c>
      <c r="DC36" s="15">
        <v>1</v>
      </c>
      <c r="DE36" s="15">
        <v>1</v>
      </c>
      <c r="DM36" s="15">
        <v>2</v>
      </c>
      <c r="DN36" s="15">
        <v>3</v>
      </c>
      <c r="DQ36" s="15">
        <v>3</v>
      </c>
      <c r="DR36" s="15">
        <v>2</v>
      </c>
      <c r="DS36" s="15">
        <v>1</v>
      </c>
      <c r="DT36" s="15">
        <v>2</v>
      </c>
      <c r="DY36" s="150">
        <v>4.8</v>
      </c>
      <c r="DZ36" s="150">
        <v>4.333333333333333</v>
      </c>
      <c r="EA36" s="150">
        <v>4.75</v>
      </c>
      <c r="EB36" s="150">
        <v>4.4000000000000004</v>
      </c>
      <c r="EC36" s="150">
        <v>3.6666666666666665</v>
      </c>
      <c r="ED36" s="150">
        <v>4.5</v>
      </c>
      <c r="EE36" s="166">
        <f t="shared" si="1"/>
        <v>4.4083333333333332</v>
      </c>
      <c r="EF36" s="15">
        <f t="shared" si="10"/>
        <v>0.81388888888888866</v>
      </c>
      <c r="EH36" s="27"/>
      <c r="EI36" s="27"/>
      <c r="EJ36" s="27"/>
      <c r="EK36" s="27"/>
      <c r="EL36" s="27"/>
      <c r="EM36" s="27"/>
    </row>
    <row r="37" spans="1:143" x14ac:dyDescent="0.2">
      <c r="A37" s="15">
        <v>18</v>
      </c>
      <c r="B37" s="15">
        <v>64</v>
      </c>
      <c r="C37" s="15">
        <v>1</v>
      </c>
      <c r="D37" s="15">
        <v>2</v>
      </c>
      <c r="E37" s="15">
        <v>1</v>
      </c>
      <c r="F37" s="15">
        <v>49</v>
      </c>
      <c r="G37" s="15">
        <v>3</v>
      </c>
      <c r="H37" s="15">
        <v>2</v>
      </c>
      <c r="I37" s="15">
        <v>5</v>
      </c>
      <c r="J37" s="15">
        <v>7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9">
        <v>9</v>
      </c>
      <c r="R37" s="159">
        <v>1</v>
      </c>
      <c r="S37" s="159">
        <v>24</v>
      </c>
      <c r="T37" s="159">
        <v>2000</v>
      </c>
      <c r="U37" s="159">
        <f t="shared" si="2"/>
        <v>2000</v>
      </c>
      <c r="V37" s="159">
        <v>44</v>
      </c>
      <c r="W37" s="171">
        <f t="shared" si="3"/>
        <v>83.333333333333329</v>
      </c>
      <c r="AA37" s="15">
        <f t="shared" si="4"/>
        <v>0</v>
      </c>
      <c r="AD37" s="15">
        <f t="shared" si="5"/>
        <v>2000</v>
      </c>
      <c r="AE37" s="172">
        <f t="shared" si="0"/>
        <v>83.333333333333329</v>
      </c>
      <c r="AS37" s="15">
        <v>9</v>
      </c>
      <c r="AT37" s="15">
        <v>1</v>
      </c>
      <c r="AU37" s="15">
        <v>10</v>
      </c>
      <c r="AV37" s="15">
        <v>834</v>
      </c>
      <c r="AW37" s="15">
        <f t="shared" si="8"/>
        <v>834</v>
      </c>
      <c r="AX37" s="15">
        <v>30</v>
      </c>
      <c r="BF37" s="15">
        <f t="shared" si="9"/>
        <v>834</v>
      </c>
      <c r="BG37" s="15">
        <f t="shared" si="7"/>
        <v>83.4</v>
      </c>
      <c r="CJ37" s="15">
        <v>1.5</v>
      </c>
      <c r="CK37" s="15">
        <v>1.6666666666666667</v>
      </c>
      <c r="CL37" s="15">
        <v>1.3333333333333333</v>
      </c>
      <c r="CM37" s="15">
        <v>1.5</v>
      </c>
      <c r="CN37" s="15">
        <v>1.5</v>
      </c>
      <c r="CO37" s="15">
        <f t="shared" si="6"/>
        <v>1.5</v>
      </c>
      <c r="CP37" s="15">
        <v>3</v>
      </c>
      <c r="CQ37" s="15">
        <v>4</v>
      </c>
      <c r="CR37" s="15">
        <v>3</v>
      </c>
      <c r="CS37" s="15">
        <v>6</v>
      </c>
      <c r="CT37" s="15">
        <v>2</v>
      </c>
      <c r="CU37" s="15">
        <v>1</v>
      </c>
      <c r="CV37" s="15">
        <v>0</v>
      </c>
      <c r="CX37" s="15">
        <v>1</v>
      </c>
      <c r="CY37" s="15">
        <v>0</v>
      </c>
      <c r="CZ37" s="15">
        <v>1</v>
      </c>
      <c r="DA37" s="15">
        <v>0</v>
      </c>
      <c r="DB37" s="15">
        <v>1</v>
      </c>
      <c r="DC37" s="15">
        <v>1</v>
      </c>
      <c r="DE37" s="15">
        <v>1</v>
      </c>
      <c r="DM37" s="15">
        <v>2</v>
      </c>
      <c r="DN37" s="15">
        <v>3</v>
      </c>
      <c r="DQ37" s="15">
        <v>3</v>
      </c>
      <c r="DR37" s="15">
        <v>2</v>
      </c>
      <c r="DS37" s="15">
        <v>1</v>
      </c>
      <c r="DT37" s="15">
        <v>2</v>
      </c>
      <c r="DY37" s="166">
        <v>3.4</v>
      </c>
      <c r="DZ37" s="166">
        <v>2.3333333333333335</v>
      </c>
      <c r="EA37" s="166">
        <v>3.5</v>
      </c>
      <c r="EB37" s="166">
        <v>4</v>
      </c>
      <c r="EC37" s="166">
        <v>4.333333333333333</v>
      </c>
      <c r="ED37" s="166">
        <v>4</v>
      </c>
      <c r="EE37" s="166">
        <f t="shared" si="1"/>
        <v>3.5944444444444446</v>
      </c>
      <c r="EF37" s="15">
        <f t="shared" si="10"/>
        <v>-0.66944444444444473</v>
      </c>
    </row>
    <row r="38" spans="1:143" x14ac:dyDescent="0.2">
      <c r="A38" s="15">
        <v>19</v>
      </c>
      <c r="B38" s="15">
        <v>66</v>
      </c>
      <c r="C38" s="15">
        <v>1</v>
      </c>
      <c r="D38" s="15">
        <v>1</v>
      </c>
      <c r="E38" s="15">
        <v>1</v>
      </c>
      <c r="F38" s="15">
        <v>64</v>
      </c>
      <c r="G38" s="15">
        <v>1</v>
      </c>
      <c r="H38" s="15">
        <v>2</v>
      </c>
      <c r="I38" s="15">
        <v>5</v>
      </c>
      <c r="J38" s="15">
        <v>25</v>
      </c>
      <c r="K38" s="15">
        <v>0</v>
      </c>
      <c r="L38" s="15">
        <v>1</v>
      </c>
      <c r="M38" s="15">
        <v>1</v>
      </c>
      <c r="N38" s="15">
        <v>150000</v>
      </c>
      <c r="O38" s="15">
        <v>1</v>
      </c>
      <c r="P38" s="15">
        <v>1</v>
      </c>
      <c r="Q38" s="15">
        <v>7</v>
      </c>
      <c r="R38" s="15">
        <v>1</v>
      </c>
      <c r="S38" s="15">
        <v>9</v>
      </c>
      <c r="T38" s="15">
        <v>30000</v>
      </c>
      <c r="U38" s="15">
        <f t="shared" si="2"/>
        <v>30000</v>
      </c>
      <c r="V38" s="15">
        <v>5</v>
      </c>
      <c r="W38" s="27">
        <f t="shared" si="3"/>
        <v>3333.3333333333335</v>
      </c>
      <c r="AA38" s="15">
        <f t="shared" si="4"/>
        <v>0</v>
      </c>
      <c r="AD38" s="15">
        <f t="shared" si="5"/>
        <v>30000</v>
      </c>
      <c r="AE38" s="172">
        <f t="shared" si="0"/>
        <v>3333.3333333333335</v>
      </c>
      <c r="AF38" s="161">
        <v>7</v>
      </c>
      <c r="AG38" s="161">
        <v>1</v>
      </c>
      <c r="AH38" s="161">
        <v>9</v>
      </c>
      <c r="AI38" s="161">
        <v>24000</v>
      </c>
      <c r="AJ38" s="161">
        <v>5</v>
      </c>
      <c r="AK38" s="161">
        <v>2666.6666666666665</v>
      </c>
      <c r="AW38" s="15">
        <f t="shared" si="8"/>
        <v>0</v>
      </c>
      <c r="CJ38" s="15">
        <v>1.5</v>
      </c>
      <c r="CK38" s="15">
        <v>3</v>
      </c>
      <c r="CL38" s="15">
        <v>1.6666666666666667</v>
      </c>
      <c r="CM38" s="15">
        <v>3.5</v>
      </c>
      <c r="CN38" s="15">
        <v>3</v>
      </c>
      <c r="CO38" s="15">
        <f t="shared" si="6"/>
        <v>2.5333333333333337</v>
      </c>
      <c r="CP38" s="15">
        <v>2</v>
      </c>
      <c r="CQ38" s="15">
        <v>2</v>
      </c>
      <c r="CR38" s="15">
        <v>1</v>
      </c>
      <c r="CS38" s="15">
        <v>12</v>
      </c>
      <c r="CT38" s="15">
        <v>3</v>
      </c>
      <c r="CU38" s="15">
        <v>2</v>
      </c>
      <c r="CV38" s="15">
        <v>3</v>
      </c>
      <c r="CW38" s="15">
        <v>3</v>
      </c>
      <c r="CX38" s="15">
        <v>1</v>
      </c>
      <c r="CY38" s="15">
        <v>1</v>
      </c>
      <c r="DA38" s="15">
        <v>1</v>
      </c>
      <c r="DC38" s="15">
        <v>1</v>
      </c>
      <c r="DE38" s="15">
        <v>1</v>
      </c>
      <c r="DM38" s="15">
        <v>1</v>
      </c>
      <c r="DN38" s="15">
        <v>1</v>
      </c>
      <c r="DO38" s="15">
        <v>3</v>
      </c>
      <c r="DP38" s="15">
        <v>1</v>
      </c>
      <c r="DS38" s="15">
        <v>2</v>
      </c>
      <c r="DT38" s="15">
        <v>1</v>
      </c>
      <c r="DY38" s="150">
        <v>3.8</v>
      </c>
      <c r="DZ38" s="150">
        <v>3.6666666666666665</v>
      </c>
      <c r="EA38" s="150">
        <v>4.75</v>
      </c>
      <c r="EB38" s="150">
        <v>4.2</v>
      </c>
      <c r="EC38" s="150">
        <v>4.666666666666667</v>
      </c>
      <c r="ED38" s="150">
        <v>4.5</v>
      </c>
      <c r="EE38" s="27">
        <f t="shared" si="1"/>
        <v>4.2638888888888893</v>
      </c>
      <c r="EF38" s="15">
        <f t="shared" si="10"/>
        <v>0.35833333333333384</v>
      </c>
      <c r="EH38" s="27"/>
      <c r="EI38" s="27"/>
      <c r="EJ38" s="27"/>
      <c r="EK38" s="27"/>
      <c r="EL38" s="27"/>
      <c r="EM38" s="27"/>
    </row>
    <row r="39" spans="1:143" x14ac:dyDescent="0.2">
      <c r="A39" s="15">
        <v>19</v>
      </c>
      <c r="B39" s="15">
        <v>66</v>
      </c>
      <c r="C39" s="15">
        <v>1</v>
      </c>
      <c r="D39" s="15">
        <v>1</v>
      </c>
      <c r="E39" s="15">
        <v>1</v>
      </c>
      <c r="F39" s="15">
        <v>64</v>
      </c>
      <c r="G39" s="15">
        <v>1</v>
      </c>
      <c r="H39" s="15">
        <v>2</v>
      </c>
      <c r="I39" s="15">
        <v>5</v>
      </c>
      <c r="J39" s="15">
        <v>25</v>
      </c>
      <c r="K39" s="15">
        <v>0</v>
      </c>
      <c r="L39" s="15">
        <v>1</v>
      </c>
      <c r="M39" s="15">
        <v>1</v>
      </c>
      <c r="N39" s="15">
        <v>150000</v>
      </c>
      <c r="O39" s="15">
        <v>1</v>
      </c>
      <c r="P39" s="15">
        <v>0</v>
      </c>
      <c r="Q39" s="159">
        <v>7</v>
      </c>
      <c r="R39" s="159">
        <v>1</v>
      </c>
      <c r="S39" s="159">
        <v>9</v>
      </c>
      <c r="T39" s="159">
        <v>24000</v>
      </c>
      <c r="U39" s="159">
        <f t="shared" si="2"/>
        <v>24000</v>
      </c>
      <c r="V39" s="159">
        <v>5</v>
      </c>
      <c r="W39" s="171">
        <f t="shared" si="3"/>
        <v>2666.6666666666665</v>
      </c>
      <c r="AA39" s="15">
        <f t="shared" si="4"/>
        <v>0</v>
      </c>
      <c r="AD39" s="15">
        <f t="shared" si="5"/>
        <v>24000</v>
      </c>
      <c r="AE39" s="172">
        <f t="shared" si="0"/>
        <v>2666.6666666666665</v>
      </c>
      <c r="AW39" s="15">
        <f t="shared" si="8"/>
        <v>0</v>
      </c>
      <c r="CJ39" s="15">
        <v>1.5</v>
      </c>
      <c r="CK39" s="15">
        <v>3</v>
      </c>
      <c r="CL39" s="15">
        <v>1.6666666666666667</v>
      </c>
      <c r="CM39" s="15">
        <v>3.5</v>
      </c>
      <c r="CN39" s="15">
        <v>3</v>
      </c>
      <c r="CO39" s="15">
        <f t="shared" si="6"/>
        <v>2.5333333333333337</v>
      </c>
      <c r="CP39" s="15">
        <v>2</v>
      </c>
      <c r="CQ39" s="15">
        <v>2</v>
      </c>
      <c r="CR39" s="15">
        <v>1</v>
      </c>
      <c r="CS39" s="15">
        <v>12</v>
      </c>
      <c r="CT39" s="15">
        <v>3</v>
      </c>
      <c r="CU39" s="15">
        <v>2</v>
      </c>
      <c r="CV39" s="15">
        <v>3</v>
      </c>
      <c r="CW39" s="15">
        <v>3</v>
      </c>
      <c r="CX39" s="15">
        <v>1</v>
      </c>
      <c r="CY39" s="15">
        <v>1</v>
      </c>
      <c r="DA39" s="15">
        <v>1</v>
      </c>
      <c r="DC39" s="15">
        <v>1</v>
      </c>
      <c r="DE39" s="15">
        <v>1</v>
      </c>
      <c r="DM39" s="15">
        <v>1</v>
      </c>
      <c r="DN39" s="15">
        <v>1</v>
      </c>
      <c r="DO39" s="15">
        <v>3</v>
      </c>
      <c r="DP39" s="15">
        <v>1</v>
      </c>
      <c r="DS39" s="15">
        <v>2</v>
      </c>
      <c r="DT39" s="15">
        <v>1</v>
      </c>
      <c r="DY39" s="166">
        <v>5</v>
      </c>
      <c r="DZ39" s="166">
        <v>4</v>
      </c>
      <c r="EA39" s="166">
        <v>4.75</v>
      </c>
      <c r="EB39" s="166">
        <v>3.6</v>
      </c>
      <c r="EC39" s="166">
        <v>2.3333333333333335</v>
      </c>
      <c r="ED39" s="166">
        <v>3.75</v>
      </c>
      <c r="EE39" s="27">
        <f t="shared" si="1"/>
        <v>3.9055555555555554</v>
      </c>
      <c r="EF39" s="15">
        <f t="shared" si="10"/>
        <v>-0.23611111111111116</v>
      </c>
    </row>
    <row r="40" spans="1:143" x14ac:dyDescent="0.2">
      <c r="A40" s="15">
        <v>20</v>
      </c>
      <c r="B40" s="15">
        <v>68</v>
      </c>
      <c r="C40" s="15">
        <v>1</v>
      </c>
      <c r="D40" s="15">
        <v>2</v>
      </c>
      <c r="E40" s="15">
        <v>1</v>
      </c>
      <c r="F40" s="15">
        <v>58</v>
      </c>
      <c r="G40" s="15">
        <v>5</v>
      </c>
      <c r="H40" s="15">
        <v>2</v>
      </c>
      <c r="I40" s="15">
        <v>4</v>
      </c>
      <c r="J40" s="15">
        <v>7</v>
      </c>
      <c r="K40" s="15">
        <v>1</v>
      </c>
      <c r="L40" s="15">
        <v>0</v>
      </c>
      <c r="M40" s="15">
        <v>1</v>
      </c>
      <c r="N40" s="15">
        <v>25000</v>
      </c>
      <c r="O40" s="15">
        <v>1</v>
      </c>
      <c r="P40" s="15">
        <v>1</v>
      </c>
      <c r="Q40" s="15">
        <v>8</v>
      </c>
      <c r="R40" s="15">
        <v>1</v>
      </c>
      <c r="S40" s="15">
        <v>1</v>
      </c>
      <c r="T40" s="15">
        <v>1300</v>
      </c>
      <c r="U40" s="15">
        <f t="shared" si="2"/>
        <v>1300</v>
      </c>
      <c r="V40" s="15">
        <v>60</v>
      </c>
      <c r="W40" s="27">
        <f t="shared" si="3"/>
        <v>1300</v>
      </c>
      <c r="AA40" s="15">
        <f t="shared" si="4"/>
        <v>0</v>
      </c>
      <c r="AD40" s="15">
        <f t="shared" si="5"/>
        <v>1300</v>
      </c>
      <c r="AE40" s="172">
        <f t="shared" si="0"/>
        <v>1300</v>
      </c>
      <c r="AF40" s="161">
        <v>8</v>
      </c>
      <c r="AG40" s="161">
        <v>1</v>
      </c>
      <c r="AH40" s="161">
        <v>1</v>
      </c>
      <c r="AI40" s="161">
        <v>1300</v>
      </c>
      <c r="AJ40" s="161">
        <v>60</v>
      </c>
      <c r="AK40" s="161">
        <v>1300</v>
      </c>
      <c r="AW40" s="15">
        <f t="shared" si="8"/>
        <v>0</v>
      </c>
      <c r="CJ40" s="15">
        <v>1.5</v>
      </c>
      <c r="CK40" s="15">
        <v>2</v>
      </c>
      <c r="CL40" s="15">
        <v>1.3333333333333333</v>
      </c>
      <c r="CM40" s="15">
        <v>1.5</v>
      </c>
      <c r="CN40" s="15">
        <v>2.5</v>
      </c>
      <c r="CO40" s="15">
        <f t="shared" si="6"/>
        <v>1.7666666666666664</v>
      </c>
      <c r="CP40" s="15">
        <v>3</v>
      </c>
      <c r="CQ40" s="15">
        <v>5</v>
      </c>
      <c r="CR40" s="15" t="s">
        <v>1007</v>
      </c>
      <c r="CU40" s="15" t="s">
        <v>1007</v>
      </c>
      <c r="CX40" s="15" t="s">
        <v>1007</v>
      </c>
      <c r="CY40" s="15" t="s">
        <v>1007</v>
      </c>
      <c r="DA40" s="15" t="s">
        <v>1007</v>
      </c>
      <c r="DC40" s="15" t="s">
        <v>1007</v>
      </c>
      <c r="DE40" s="15" t="s">
        <v>1007</v>
      </c>
      <c r="DY40" s="150">
        <v>4.5999999999999996</v>
      </c>
      <c r="DZ40" s="150">
        <v>4</v>
      </c>
      <c r="EA40" s="150">
        <v>4.25</v>
      </c>
      <c r="EB40" s="150">
        <v>4</v>
      </c>
      <c r="EC40" s="150">
        <v>4</v>
      </c>
      <c r="ED40" s="150">
        <v>4</v>
      </c>
      <c r="EE40" s="27">
        <f t="shared" si="1"/>
        <v>4.1416666666666666</v>
      </c>
      <c r="EF40" s="15">
        <f t="shared" si="10"/>
        <v>0.53888888888888919</v>
      </c>
      <c r="EH40" s="27"/>
      <c r="EI40" s="27"/>
      <c r="EJ40" s="27"/>
      <c r="EK40" s="27"/>
      <c r="EL40" s="27"/>
      <c r="EM40" s="27"/>
    </row>
    <row r="41" spans="1:143" x14ac:dyDescent="0.2">
      <c r="A41" s="15">
        <v>20</v>
      </c>
      <c r="B41" s="15">
        <v>68</v>
      </c>
      <c r="C41" s="15">
        <v>1</v>
      </c>
      <c r="D41" s="15">
        <v>2</v>
      </c>
      <c r="E41" s="15">
        <v>1</v>
      </c>
      <c r="F41" s="15">
        <v>58</v>
      </c>
      <c r="G41" s="15">
        <v>5</v>
      </c>
      <c r="H41" s="15">
        <v>2</v>
      </c>
      <c r="I41" s="15">
        <v>4</v>
      </c>
      <c r="J41" s="15">
        <v>7</v>
      </c>
      <c r="K41" s="15">
        <v>1</v>
      </c>
      <c r="L41" s="15">
        <v>0</v>
      </c>
      <c r="M41" s="15">
        <v>1</v>
      </c>
      <c r="N41" s="15">
        <v>25000</v>
      </c>
      <c r="O41" s="15">
        <v>1</v>
      </c>
      <c r="P41" s="15">
        <v>0</v>
      </c>
      <c r="Q41" s="159">
        <v>8</v>
      </c>
      <c r="R41" s="159">
        <v>1</v>
      </c>
      <c r="S41" s="159">
        <v>1</v>
      </c>
      <c r="T41" s="159">
        <v>1300</v>
      </c>
      <c r="U41" s="159">
        <f t="shared" si="2"/>
        <v>1300</v>
      </c>
      <c r="V41" s="159">
        <v>60</v>
      </c>
      <c r="W41" s="171">
        <f t="shared" si="3"/>
        <v>1300</v>
      </c>
      <c r="AA41" s="15">
        <f t="shared" si="4"/>
        <v>0</v>
      </c>
      <c r="AD41" s="15">
        <f t="shared" si="5"/>
        <v>1300</v>
      </c>
      <c r="AE41" s="172">
        <f t="shared" si="0"/>
        <v>1300</v>
      </c>
      <c r="AW41" s="15">
        <f t="shared" si="8"/>
        <v>0</v>
      </c>
      <c r="CJ41" s="15">
        <v>1.5</v>
      </c>
      <c r="CK41" s="15">
        <v>2</v>
      </c>
      <c r="CL41" s="15">
        <v>1.3333333333333333</v>
      </c>
      <c r="CM41" s="15">
        <v>1.5</v>
      </c>
      <c r="CN41" s="15">
        <v>2.5</v>
      </c>
      <c r="CO41" s="15">
        <f t="shared" si="6"/>
        <v>1.7666666666666664</v>
      </c>
      <c r="CP41" s="15">
        <v>3</v>
      </c>
      <c r="CQ41" s="15">
        <v>5</v>
      </c>
      <c r="CR41" s="15" t="s">
        <v>1007</v>
      </c>
      <c r="CU41" s="15" t="s">
        <v>1007</v>
      </c>
      <c r="CX41" s="15" t="s">
        <v>1007</v>
      </c>
      <c r="CY41" s="15" t="s">
        <v>1007</v>
      </c>
      <c r="DA41" s="15" t="s">
        <v>1007</v>
      </c>
      <c r="DC41" s="15" t="s">
        <v>1007</v>
      </c>
      <c r="DE41" s="15" t="s">
        <v>1007</v>
      </c>
      <c r="DY41" s="166">
        <v>3.6</v>
      </c>
      <c r="DZ41" s="166">
        <v>4.333333333333333</v>
      </c>
      <c r="EA41" s="166">
        <v>3.5</v>
      </c>
      <c r="EB41" s="166">
        <v>4.5999999999999996</v>
      </c>
      <c r="EC41" s="166">
        <v>2.3333333333333335</v>
      </c>
      <c r="ED41" s="166">
        <v>3.25</v>
      </c>
      <c r="EE41" s="27">
        <f t="shared" si="1"/>
        <v>3.6027777777777774</v>
      </c>
      <c r="EF41" s="15">
        <f t="shared" si="10"/>
        <v>-0.57777777777777795</v>
      </c>
    </row>
    <row r="42" spans="1:143" x14ac:dyDescent="0.2">
      <c r="A42" s="15">
        <v>21</v>
      </c>
      <c r="B42" s="15">
        <v>69</v>
      </c>
      <c r="C42" s="15">
        <v>1</v>
      </c>
      <c r="D42" s="15">
        <v>1</v>
      </c>
      <c r="E42" s="15">
        <v>0</v>
      </c>
      <c r="F42" s="15">
        <v>46</v>
      </c>
      <c r="G42" s="15">
        <v>3</v>
      </c>
      <c r="H42" s="15">
        <v>2</v>
      </c>
      <c r="I42" s="15">
        <v>4</v>
      </c>
      <c r="J42" s="15">
        <v>7</v>
      </c>
      <c r="K42" s="15">
        <v>0</v>
      </c>
      <c r="L42" s="15">
        <v>0</v>
      </c>
      <c r="M42" s="15">
        <v>1</v>
      </c>
      <c r="N42" s="15">
        <v>160000</v>
      </c>
      <c r="O42" s="15">
        <v>0</v>
      </c>
      <c r="P42" s="15">
        <v>1</v>
      </c>
      <c r="Q42" s="15">
        <v>7</v>
      </c>
      <c r="R42" s="15">
        <v>1</v>
      </c>
      <c r="S42" s="15">
        <v>3</v>
      </c>
      <c r="T42" s="15">
        <v>9600</v>
      </c>
      <c r="U42" s="15">
        <f t="shared" si="2"/>
        <v>9600</v>
      </c>
      <c r="V42" s="15">
        <v>5</v>
      </c>
      <c r="W42" s="27">
        <f t="shared" si="3"/>
        <v>3200</v>
      </c>
      <c r="AA42" s="15">
        <f t="shared" si="4"/>
        <v>0</v>
      </c>
      <c r="AD42" s="15">
        <f t="shared" si="5"/>
        <v>9600</v>
      </c>
      <c r="AE42" s="172">
        <f t="shared" si="0"/>
        <v>3200</v>
      </c>
      <c r="AF42" s="161">
        <v>7</v>
      </c>
      <c r="AG42" s="161">
        <v>1</v>
      </c>
      <c r="AH42" s="161">
        <v>3</v>
      </c>
      <c r="AI42" s="161">
        <v>9600</v>
      </c>
      <c r="AJ42" s="161">
        <v>5</v>
      </c>
      <c r="AK42" s="161">
        <v>3200</v>
      </c>
      <c r="AW42" s="15">
        <f t="shared" si="8"/>
        <v>0</v>
      </c>
      <c r="CJ42" s="15">
        <v>4</v>
      </c>
      <c r="CK42" s="15">
        <v>4.333333333333333</v>
      </c>
      <c r="CL42" s="15">
        <v>4.333333333333333</v>
      </c>
      <c r="CM42" s="15">
        <v>3.5</v>
      </c>
      <c r="CN42" s="15">
        <v>3.5</v>
      </c>
      <c r="CO42" s="15">
        <f t="shared" si="6"/>
        <v>3.9333333333333327</v>
      </c>
      <c r="CP42" s="15">
        <v>5</v>
      </c>
      <c r="CQ42" s="15">
        <v>2</v>
      </c>
      <c r="CR42" s="15">
        <v>2</v>
      </c>
      <c r="CS42" s="15">
        <v>4</v>
      </c>
      <c r="CT42" s="15">
        <v>1</v>
      </c>
      <c r="CU42" s="15">
        <v>1</v>
      </c>
      <c r="CV42" s="15">
        <v>1</v>
      </c>
      <c r="CW42" s="15">
        <v>1</v>
      </c>
      <c r="CX42" s="15">
        <v>1</v>
      </c>
      <c r="CY42" s="15">
        <v>1</v>
      </c>
      <c r="DA42" s="15">
        <v>1</v>
      </c>
      <c r="DC42" s="15">
        <v>1</v>
      </c>
      <c r="DE42" s="15">
        <v>1</v>
      </c>
      <c r="DY42" s="15">
        <v>5</v>
      </c>
      <c r="DZ42" s="15">
        <v>4.333333333333333</v>
      </c>
      <c r="EA42" s="15">
        <v>4.5</v>
      </c>
      <c r="EB42" s="15">
        <v>4</v>
      </c>
      <c r="EC42" s="15">
        <v>3</v>
      </c>
      <c r="ED42" s="15">
        <v>4.25</v>
      </c>
      <c r="EE42" s="27">
        <f t="shared" si="1"/>
        <v>4.1805555555555554</v>
      </c>
      <c r="EF42" s="15">
        <f t="shared" si="10"/>
        <v>0.10555555555555518</v>
      </c>
    </row>
    <row r="43" spans="1:143" x14ac:dyDescent="0.2">
      <c r="A43" s="15">
        <v>21</v>
      </c>
      <c r="B43" s="15">
        <v>69</v>
      </c>
      <c r="C43" s="15">
        <v>1</v>
      </c>
      <c r="D43" s="15">
        <v>1</v>
      </c>
      <c r="E43" s="15">
        <v>0</v>
      </c>
      <c r="F43" s="15">
        <v>46</v>
      </c>
      <c r="G43" s="15">
        <v>3</v>
      </c>
      <c r="H43" s="15">
        <v>2</v>
      </c>
      <c r="I43" s="15">
        <v>4</v>
      </c>
      <c r="J43" s="15">
        <v>7</v>
      </c>
      <c r="K43" s="15">
        <v>0</v>
      </c>
      <c r="L43" s="15">
        <v>0</v>
      </c>
      <c r="M43" s="15">
        <v>1</v>
      </c>
      <c r="N43" s="15">
        <v>160000</v>
      </c>
      <c r="O43" s="15">
        <v>0</v>
      </c>
      <c r="P43" s="15">
        <v>0</v>
      </c>
      <c r="Q43" s="159">
        <v>7</v>
      </c>
      <c r="R43" s="159">
        <v>1</v>
      </c>
      <c r="S43" s="159">
        <v>3</v>
      </c>
      <c r="T43" s="159">
        <v>9600</v>
      </c>
      <c r="U43" s="159">
        <f t="shared" si="2"/>
        <v>9600</v>
      </c>
      <c r="V43" s="159">
        <v>5</v>
      </c>
      <c r="W43" s="171">
        <f t="shared" si="3"/>
        <v>3200</v>
      </c>
      <c r="AA43" s="15">
        <f t="shared" si="4"/>
        <v>0</v>
      </c>
      <c r="AD43" s="15">
        <f t="shared" si="5"/>
        <v>9600</v>
      </c>
      <c r="AE43" s="172">
        <f t="shared" si="0"/>
        <v>3200</v>
      </c>
      <c r="AW43" s="15">
        <f t="shared" si="8"/>
        <v>0</v>
      </c>
      <c r="CJ43" s="15">
        <v>4</v>
      </c>
      <c r="CK43" s="15">
        <v>4.333333333333333</v>
      </c>
      <c r="CL43" s="15">
        <v>4.333333333333333</v>
      </c>
      <c r="CM43" s="15">
        <v>3.5</v>
      </c>
      <c r="CN43" s="15">
        <v>3.5</v>
      </c>
      <c r="CO43" s="15">
        <f t="shared" si="6"/>
        <v>3.9333333333333327</v>
      </c>
      <c r="CP43" s="15">
        <v>5</v>
      </c>
      <c r="CQ43" s="15">
        <v>2</v>
      </c>
      <c r="CR43" s="15">
        <v>2</v>
      </c>
      <c r="CS43" s="15">
        <v>4</v>
      </c>
      <c r="CT43" s="15">
        <v>1</v>
      </c>
      <c r="CU43" s="15">
        <v>1</v>
      </c>
      <c r="CV43" s="15">
        <v>1</v>
      </c>
      <c r="CW43" s="15">
        <v>1</v>
      </c>
      <c r="CX43" s="15">
        <v>1</v>
      </c>
      <c r="CY43" s="15">
        <v>1</v>
      </c>
      <c r="DA43" s="15">
        <v>1</v>
      </c>
      <c r="DC43" s="15">
        <v>1</v>
      </c>
      <c r="DE43" s="15">
        <v>1</v>
      </c>
      <c r="DY43" s="27">
        <v>4.4000000000000004</v>
      </c>
      <c r="DZ43" s="27">
        <v>4</v>
      </c>
      <c r="EA43" s="27">
        <v>3.75</v>
      </c>
      <c r="EB43" s="27">
        <v>3.8</v>
      </c>
      <c r="EC43" s="27">
        <v>4</v>
      </c>
      <c r="ED43" s="27">
        <v>4.5</v>
      </c>
      <c r="EE43" s="27">
        <f t="shared" si="1"/>
        <v>4.0750000000000002</v>
      </c>
      <c r="EF43" s="15">
        <f t="shared" si="10"/>
        <v>1.2194444444444446</v>
      </c>
    </row>
    <row r="44" spans="1:143" x14ac:dyDescent="0.2">
      <c r="A44" s="15">
        <v>22</v>
      </c>
      <c r="B44" s="15">
        <v>72</v>
      </c>
      <c r="C44" s="15">
        <v>0</v>
      </c>
      <c r="D44" s="15">
        <v>1</v>
      </c>
      <c r="E44" s="15">
        <v>1</v>
      </c>
      <c r="F44" s="15">
        <v>68</v>
      </c>
      <c r="G44" s="15">
        <v>4</v>
      </c>
      <c r="H44" s="15">
        <v>2</v>
      </c>
      <c r="I44" s="15">
        <v>2</v>
      </c>
      <c r="J44" s="15">
        <v>10</v>
      </c>
      <c r="K44" s="15">
        <v>0</v>
      </c>
      <c r="L44" s="15">
        <v>1</v>
      </c>
      <c r="M44" s="15">
        <v>1</v>
      </c>
      <c r="N44" s="15">
        <v>65000</v>
      </c>
      <c r="O44" s="15">
        <v>1</v>
      </c>
      <c r="P44" s="15">
        <v>1</v>
      </c>
      <c r="Q44" s="15">
        <v>1</v>
      </c>
      <c r="R44" s="15">
        <v>1</v>
      </c>
      <c r="S44" s="15">
        <v>15</v>
      </c>
      <c r="T44" s="15">
        <v>10800</v>
      </c>
      <c r="U44" s="15">
        <f t="shared" si="2"/>
        <v>10800</v>
      </c>
      <c r="V44" s="15">
        <v>9</v>
      </c>
      <c r="W44" s="27">
        <f t="shared" si="3"/>
        <v>720</v>
      </c>
      <c r="AA44" s="15">
        <f t="shared" si="4"/>
        <v>0</v>
      </c>
      <c r="AD44" s="15">
        <f t="shared" si="5"/>
        <v>10800</v>
      </c>
      <c r="AE44" s="172">
        <f t="shared" si="0"/>
        <v>720</v>
      </c>
      <c r="AF44" s="161">
        <v>1</v>
      </c>
      <c r="AG44" s="161">
        <v>1</v>
      </c>
      <c r="AH44" s="161">
        <v>15</v>
      </c>
      <c r="AI44" s="161">
        <v>6666.67</v>
      </c>
      <c r="AJ44" s="161">
        <v>9</v>
      </c>
      <c r="AK44" s="161">
        <v>444.44466666666665</v>
      </c>
      <c r="AW44" s="15">
        <f t="shared" si="8"/>
        <v>0</v>
      </c>
      <c r="CJ44" s="15">
        <v>3.25</v>
      </c>
      <c r="CK44" s="15">
        <v>4</v>
      </c>
      <c r="CL44" s="15">
        <v>3.6666666666666665</v>
      </c>
      <c r="CM44" s="15">
        <v>4.5</v>
      </c>
      <c r="CN44" s="15">
        <v>3.5</v>
      </c>
      <c r="CO44" s="15">
        <f t="shared" si="6"/>
        <v>3.7833333333333328</v>
      </c>
      <c r="CP44" s="15">
        <v>2</v>
      </c>
      <c r="CQ44" s="15">
        <v>5</v>
      </c>
      <c r="CR44" s="15" t="s">
        <v>1007</v>
      </c>
      <c r="CU44" s="15" t="s">
        <v>1007</v>
      </c>
      <c r="CX44" s="15" t="s">
        <v>1007</v>
      </c>
      <c r="CY44" s="15" t="s">
        <v>1007</v>
      </c>
      <c r="DA44" s="15" t="s">
        <v>1007</v>
      </c>
      <c r="DC44" s="15" t="s">
        <v>1007</v>
      </c>
      <c r="DE44" s="15" t="s">
        <v>1007</v>
      </c>
      <c r="DM44" s="15">
        <v>1</v>
      </c>
      <c r="DN44" s="15">
        <v>3</v>
      </c>
      <c r="DO44" s="15">
        <v>2</v>
      </c>
      <c r="DP44" s="15">
        <v>3</v>
      </c>
      <c r="DQ44" s="15">
        <v>3</v>
      </c>
      <c r="DR44" s="15">
        <v>3</v>
      </c>
      <c r="DY44" s="15">
        <v>3.4</v>
      </c>
      <c r="DZ44" s="15">
        <v>3</v>
      </c>
      <c r="EA44" s="15">
        <v>3.25</v>
      </c>
      <c r="EB44" s="15">
        <v>3.4</v>
      </c>
      <c r="EC44" s="15">
        <v>2.3333333333333335</v>
      </c>
      <c r="ED44" s="15">
        <v>1.75</v>
      </c>
      <c r="EE44" s="27">
        <f t="shared" si="1"/>
        <v>2.8555555555555556</v>
      </c>
      <c r="EF44" s="15">
        <f t="shared" si="10"/>
        <v>0.1166666666666667</v>
      </c>
    </row>
    <row r="45" spans="1:143" x14ac:dyDescent="0.2">
      <c r="A45" s="15">
        <v>22</v>
      </c>
      <c r="B45" s="15">
        <v>72</v>
      </c>
      <c r="C45" s="15">
        <v>0</v>
      </c>
      <c r="D45" s="15">
        <v>1</v>
      </c>
      <c r="E45" s="15">
        <v>1</v>
      </c>
      <c r="F45" s="15">
        <v>68</v>
      </c>
      <c r="G45" s="15">
        <v>4</v>
      </c>
      <c r="H45" s="15">
        <v>2</v>
      </c>
      <c r="I45" s="15">
        <v>2</v>
      </c>
      <c r="J45" s="15">
        <v>10</v>
      </c>
      <c r="K45" s="15">
        <v>0</v>
      </c>
      <c r="L45" s="15">
        <v>1</v>
      </c>
      <c r="M45" s="15">
        <v>1</v>
      </c>
      <c r="N45" s="15">
        <v>65000</v>
      </c>
      <c r="O45" s="15">
        <v>1</v>
      </c>
      <c r="P45" s="15">
        <v>0</v>
      </c>
      <c r="Q45" s="159">
        <v>1</v>
      </c>
      <c r="R45" s="159">
        <v>1</v>
      </c>
      <c r="S45" s="159">
        <v>15</v>
      </c>
      <c r="T45" s="159">
        <v>6666.67</v>
      </c>
      <c r="U45" s="159">
        <f t="shared" si="2"/>
        <v>6666.67</v>
      </c>
      <c r="V45" s="159">
        <v>9</v>
      </c>
      <c r="W45" s="171">
        <f t="shared" si="3"/>
        <v>444.44466666666665</v>
      </c>
      <c r="AA45" s="15">
        <f t="shared" si="4"/>
        <v>0</v>
      </c>
      <c r="AD45" s="15">
        <f t="shared" si="5"/>
        <v>6666.67</v>
      </c>
      <c r="AE45" s="172">
        <f t="shared" si="0"/>
        <v>444.44466666666665</v>
      </c>
      <c r="AW45" s="15">
        <f t="shared" si="8"/>
        <v>0</v>
      </c>
      <c r="CJ45" s="15">
        <v>3.25</v>
      </c>
      <c r="CK45" s="15">
        <v>4</v>
      </c>
      <c r="CL45" s="15">
        <v>3.6666666666666665</v>
      </c>
      <c r="CM45" s="15">
        <v>4.5</v>
      </c>
      <c r="CN45" s="15">
        <v>3.5</v>
      </c>
      <c r="CO45" s="15">
        <f t="shared" si="6"/>
        <v>3.7833333333333328</v>
      </c>
      <c r="CP45" s="15">
        <v>2</v>
      </c>
      <c r="CQ45" s="15">
        <v>5</v>
      </c>
      <c r="CR45" s="15" t="s">
        <v>1007</v>
      </c>
      <c r="CU45" s="15" t="s">
        <v>1007</v>
      </c>
      <c r="CX45" s="15" t="s">
        <v>1007</v>
      </c>
      <c r="CY45" s="15" t="s">
        <v>1007</v>
      </c>
      <c r="DA45" s="15" t="s">
        <v>1007</v>
      </c>
      <c r="DC45" s="15" t="s">
        <v>1007</v>
      </c>
      <c r="DE45" s="15" t="s">
        <v>1007</v>
      </c>
      <c r="DM45" s="15">
        <v>1</v>
      </c>
      <c r="DN45" s="15">
        <v>3</v>
      </c>
      <c r="DO45" s="15">
        <v>2</v>
      </c>
      <c r="DP45" s="15">
        <v>3</v>
      </c>
      <c r="DQ45" s="15">
        <v>3</v>
      </c>
      <c r="DR45" s="15">
        <v>3</v>
      </c>
      <c r="DY45" s="27">
        <v>3.2</v>
      </c>
      <c r="DZ45" s="27">
        <v>3.3333333333333335</v>
      </c>
      <c r="EA45" s="27">
        <v>3</v>
      </c>
      <c r="EB45" s="27">
        <v>3.4</v>
      </c>
      <c r="EC45" s="27">
        <v>2</v>
      </c>
      <c r="ED45" s="27">
        <v>1.5</v>
      </c>
      <c r="EE45" s="27">
        <f t="shared" si="1"/>
        <v>2.7388888888888889</v>
      </c>
      <c r="EF45" s="15">
        <f t="shared" si="10"/>
        <v>-1.2999999999999998</v>
      </c>
    </row>
    <row r="46" spans="1:143" x14ac:dyDescent="0.2">
      <c r="A46" s="15">
        <v>23</v>
      </c>
      <c r="B46" s="15">
        <v>73</v>
      </c>
      <c r="C46" s="15">
        <v>1</v>
      </c>
      <c r="D46" s="15">
        <v>6</v>
      </c>
      <c r="E46" s="15">
        <v>1</v>
      </c>
      <c r="F46" s="15">
        <v>79</v>
      </c>
      <c r="G46" s="15">
        <v>3</v>
      </c>
      <c r="H46" s="15">
        <v>2</v>
      </c>
      <c r="I46" s="15">
        <v>7</v>
      </c>
      <c r="J46" s="15">
        <v>20</v>
      </c>
      <c r="K46" s="15">
        <v>1</v>
      </c>
      <c r="L46" s="15">
        <v>0</v>
      </c>
      <c r="M46" s="15">
        <v>0</v>
      </c>
      <c r="N46" s="15">
        <v>0</v>
      </c>
      <c r="O46" s="15">
        <v>1</v>
      </c>
      <c r="P46" s="15">
        <v>1</v>
      </c>
      <c r="Q46" s="15">
        <v>8</v>
      </c>
      <c r="R46" s="15">
        <v>1</v>
      </c>
      <c r="S46" s="15">
        <v>1.5</v>
      </c>
      <c r="T46" s="15">
        <v>1440</v>
      </c>
      <c r="U46" s="15">
        <f t="shared" si="2"/>
        <v>1440</v>
      </c>
      <c r="V46" s="15">
        <v>120</v>
      </c>
      <c r="W46" s="27">
        <f t="shared" si="3"/>
        <v>960</v>
      </c>
      <c r="AA46" s="15">
        <f t="shared" si="4"/>
        <v>0</v>
      </c>
      <c r="AD46" s="15">
        <f t="shared" si="5"/>
        <v>1440</v>
      </c>
      <c r="AE46" s="172">
        <f t="shared" si="0"/>
        <v>960</v>
      </c>
      <c r="AF46" s="161">
        <v>8</v>
      </c>
      <c r="AG46" s="161">
        <v>1</v>
      </c>
      <c r="AH46" s="161">
        <v>1.5</v>
      </c>
      <c r="AI46" s="161">
        <v>1440</v>
      </c>
      <c r="AJ46" s="161">
        <v>120</v>
      </c>
      <c r="AK46" s="161">
        <v>960</v>
      </c>
      <c r="AW46" s="15">
        <f t="shared" si="8"/>
        <v>0</v>
      </c>
      <c r="CJ46" s="15">
        <v>2</v>
      </c>
      <c r="CK46" s="15">
        <v>2.3333333333333335</v>
      </c>
      <c r="CL46" s="15">
        <v>1.3333333333333333</v>
      </c>
      <c r="CM46" s="15">
        <v>2.5</v>
      </c>
      <c r="CN46" s="15">
        <v>1</v>
      </c>
      <c r="CO46" s="15">
        <f t="shared" si="6"/>
        <v>1.8333333333333335</v>
      </c>
      <c r="CP46" s="15">
        <v>3</v>
      </c>
      <c r="CQ46" s="15">
        <v>5</v>
      </c>
      <c r="CR46" s="15" t="s">
        <v>1007</v>
      </c>
      <c r="CU46" s="15" t="s">
        <v>1007</v>
      </c>
      <c r="CX46" s="15" t="s">
        <v>1007</v>
      </c>
      <c r="CY46" s="15" t="s">
        <v>1007</v>
      </c>
      <c r="DA46" s="15" t="s">
        <v>1007</v>
      </c>
      <c r="DC46" s="15" t="s">
        <v>1007</v>
      </c>
      <c r="DE46" s="15" t="s">
        <v>1007</v>
      </c>
      <c r="DM46" s="15">
        <v>1</v>
      </c>
      <c r="DN46" s="15">
        <v>3</v>
      </c>
      <c r="DS46" s="15">
        <v>2</v>
      </c>
      <c r="DT46" s="15">
        <v>3</v>
      </c>
      <c r="DY46" s="15">
        <v>5</v>
      </c>
      <c r="DZ46" s="15">
        <v>4</v>
      </c>
      <c r="EA46" s="15">
        <v>2.5</v>
      </c>
      <c r="EB46" s="15">
        <v>3.4</v>
      </c>
      <c r="EC46" s="15">
        <v>4.333333333333333</v>
      </c>
      <c r="ED46" s="15">
        <v>5</v>
      </c>
      <c r="EE46" s="27">
        <f t="shared" si="1"/>
        <v>4.0388888888888888</v>
      </c>
      <c r="EF46" s="15">
        <f t="shared" si="10"/>
        <v>0.18888888888888866</v>
      </c>
    </row>
    <row r="47" spans="1:143" x14ac:dyDescent="0.2">
      <c r="A47" s="15">
        <v>23</v>
      </c>
      <c r="B47" s="15">
        <v>73</v>
      </c>
      <c r="C47" s="15">
        <v>1</v>
      </c>
      <c r="D47" s="15">
        <v>6</v>
      </c>
      <c r="E47" s="15">
        <v>1</v>
      </c>
      <c r="F47" s="15">
        <v>79</v>
      </c>
      <c r="G47" s="15">
        <v>3</v>
      </c>
      <c r="H47" s="15">
        <v>2</v>
      </c>
      <c r="I47" s="15">
        <v>7</v>
      </c>
      <c r="J47" s="15">
        <v>20</v>
      </c>
      <c r="K47" s="15">
        <v>1</v>
      </c>
      <c r="L47" s="15">
        <v>0</v>
      </c>
      <c r="M47" s="15">
        <v>0</v>
      </c>
      <c r="N47" s="15">
        <v>0</v>
      </c>
      <c r="O47" s="15">
        <v>1</v>
      </c>
      <c r="P47" s="15">
        <v>0</v>
      </c>
      <c r="Q47" s="159">
        <v>8</v>
      </c>
      <c r="R47" s="159">
        <v>1</v>
      </c>
      <c r="S47" s="159">
        <v>1.5</v>
      </c>
      <c r="T47" s="159">
        <v>1440</v>
      </c>
      <c r="U47" s="159">
        <f t="shared" si="2"/>
        <v>1440</v>
      </c>
      <c r="V47" s="159">
        <v>120</v>
      </c>
      <c r="W47" s="171">
        <f t="shared" si="3"/>
        <v>960</v>
      </c>
      <c r="AA47" s="15">
        <f t="shared" si="4"/>
        <v>0</v>
      </c>
      <c r="AD47" s="15">
        <f t="shared" si="5"/>
        <v>1440</v>
      </c>
      <c r="AE47" s="172">
        <f t="shared" si="0"/>
        <v>960</v>
      </c>
      <c r="AW47" s="15">
        <f t="shared" si="8"/>
        <v>0</v>
      </c>
      <c r="CJ47" s="15">
        <v>2</v>
      </c>
      <c r="CK47" s="15">
        <v>2.3333333333333335</v>
      </c>
      <c r="CL47" s="15">
        <v>1.3333333333333333</v>
      </c>
      <c r="CM47" s="15">
        <v>2.5</v>
      </c>
      <c r="CN47" s="15">
        <v>1</v>
      </c>
      <c r="CO47" s="15">
        <f t="shared" si="6"/>
        <v>1.8333333333333335</v>
      </c>
      <c r="CP47" s="15">
        <v>3</v>
      </c>
      <c r="CQ47" s="15">
        <v>5</v>
      </c>
      <c r="CR47" s="15" t="s">
        <v>1007</v>
      </c>
      <c r="CU47" s="15" t="s">
        <v>1007</v>
      </c>
      <c r="CX47" s="15" t="s">
        <v>1007</v>
      </c>
      <c r="CY47" s="15" t="s">
        <v>1007</v>
      </c>
      <c r="DA47" s="15" t="s">
        <v>1007</v>
      </c>
      <c r="DC47" s="15" t="s">
        <v>1007</v>
      </c>
      <c r="DE47" s="15" t="s">
        <v>1007</v>
      </c>
      <c r="DM47" s="15">
        <v>1</v>
      </c>
      <c r="DN47" s="15">
        <v>3</v>
      </c>
      <c r="DS47" s="15">
        <v>2</v>
      </c>
      <c r="DT47" s="15">
        <v>3</v>
      </c>
      <c r="DY47" s="27">
        <v>4.8</v>
      </c>
      <c r="DZ47" s="27">
        <v>4</v>
      </c>
      <c r="EA47" s="27">
        <v>3.75</v>
      </c>
      <c r="EB47" s="27">
        <v>3.8</v>
      </c>
      <c r="EC47" s="27">
        <v>3</v>
      </c>
      <c r="ED47" s="27">
        <v>3.75</v>
      </c>
      <c r="EE47" s="27">
        <f t="shared" si="1"/>
        <v>3.85</v>
      </c>
      <c r="EF47" s="15">
        <f t="shared" si="10"/>
        <v>-0.20277777777777795</v>
      </c>
    </row>
    <row r="48" spans="1:143" x14ac:dyDescent="0.2">
      <c r="A48" s="15">
        <v>24</v>
      </c>
      <c r="B48" s="15">
        <v>75</v>
      </c>
      <c r="C48" s="15">
        <v>1</v>
      </c>
      <c r="D48" s="15">
        <v>1</v>
      </c>
      <c r="E48" s="15">
        <v>0</v>
      </c>
      <c r="F48" s="15">
        <v>64</v>
      </c>
      <c r="G48" s="15">
        <v>1</v>
      </c>
      <c r="H48" s="15">
        <v>2</v>
      </c>
      <c r="I48" s="15">
        <v>6</v>
      </c>
      <c r="J48" s="15">
        <v>8</v>
      </c>
      <c r="K48" s="15">
        <v>1</v>
      </c>
      <c r="L48" s="15">
        <v>0</v>
      </c>
      <c r="M48" s="15">
        <v>1</v>
      </c>
      <c r="N48" s="15">
        <v>8000</v>
      </c>
      <c r="O48" s="15">
        <v>1</v>
      </c>
      <c r="P48" s="15">
        <v>1</v>
      </c>
      <c r="Q48" s="15">
        <v>8</v>
      </c>
      <c r="R48" s="15">
        <v>1</v>
      </c>
      <c r="S48" s="15">
        <v>1</v>
      </c>
      <c r="T48" s="15">
        <v>1800</v>
      </c>
      <c r="U48" s="15">
        <f t="shared" si="2"/>
        <v>1800</v>
      </c>
      <c r="V48" s="15">
        <v>35</v>
      </c>
      <c r="W48" s="27">
        <f t="shared" si="3"/>
        <v>1800</v>
      </c>
      <c r="AA48" s="15">
        <f t="shared" si="4"/>
        <v>0</v>
      </c>
      <c r="AD48" s="15">
        <f t="shared" si="5"/>
        <v>1800</v>
      </c>
      <c r="AE48" s="172">
        <f t="shared" si="0"/>
        <v>1800</v>
      </c>
      <c r="AF48" s="161">
        <v>8</v>
      </c>
      <c r="AG48" s="161">
        <v>1</v>
      </c>
      <c r="AH48" s="161">
        <v>1</v>
      </c>
      <c r="AI48" s="161">
        <v>1800</v>
      </c>
      <c r="AJ48" s="161">
        <v>35</v>
      </c>
      <c r="AK48" s="161">
        <v>1800</v>
      </c>
      <c r="AW48" s="15">
        <f t="shared" si="8"/>
        <v>0</v>
      </c>
      <c r="CJ48" s="15">
        <v>1.5</v>
      </c>
      <c r="CK48" s="15">
        <v>2.3333333333333335</v>
      </c>
      <c r="CL48" s="15">
        <v>1.6666666666666667</v>
      </c>
      <c r="CM48" s="15">
        <v>1.5</v>
      </c>
      <c r="CN48" s="15">
        <v>3.5</v>
      </c>
      <c r="CO48" s="15">
        <f t="shared" si="6"/>
        <v>2.1</v>
      </c>
      <c r="CP48" s="15">
        <v>3</v>
      </c>
      <c r="CQ48" s="15">
        <v>5</v>
      </c>
      <c r="CR48" s="15" t="s">
        <v>1007</v>
      </c>
      <c r="CU48" s="15" t="s">
        <v>1007</v>
      </c>
      <c r="CX48" s="15" t="s">
        <v>1007</v>
      </c>
      <c r="CY48" s="15" t="s">
        <v>1007</v>
      </c>
      <c r="DA48" s="15" t="s">
        <v>1007</v>
      </c>
      <c r="DC48" s="15" t="s">
        <v>1007</v>
      </c>
      <c r="DE48" s="15" t="s">
        <v>1007</v>
      </c>
      <c r="DM48" s="15">
        <v>1</v>
      </c>
      <c r="DN48" s="15">
        <v>2</v>
      </c>
      <c r="DO48" s="15">
        <v>2</v>
      </c>
      <c r="DP48" s="15">
        <v>2</v>
      </c>
      <c r="DS48" s="15">
        <v>3</v>
      </c>
      <c r="DT48" s="15">
        <v>2</v>
      </c>
      <c r="DY48" s="150">
        <v>4.4000000000000004</v>
      </c>
      <c r="DZ48" s="150">
        <v>4.333333333333333</v>
      </c>
      <c r="EA48" s="150">
        <v>4</v>
      </c>
      <c r="EB48" s="150">
        <v>4</v>
      </c>
      <c r="EC48" s="150">
        <v>3.3333333333333335</v>
      </c>
      <c r="ED48" s="150">
        <v>4.25</v>
      </c>
      <c r="EE48" s="27">
        <f t="shared" si="1"/>
        <v>4.052777777777778</v>
      </c>
      <c r="EF48" s="15">
        <f t="shared" si="10"/>
        <v>0.63888888888888884</v>
      </c>
      <c r="EH48" s="27"/>
      <c r="EI48" s="27"/>
      <c r="EJ48" s="27"/>
      <c r="EK48" s="27"/>
      <c r="EL48" s="27"/>
      <c r="EM48" s="27"/>
    </row>
    <row r="49" spans="1:143" x14ac:dyDescent="0.2">
      <c r="A49" s="15">
        <v>24</v>
      </c>
      <c r="B49" s="15">
        <v>75</v>
      </c>
      <c r="C49" s="15">
        <v>1</v>
      </c>
      <c r="D49" s="15">
        <v>1</v>
      </c>
      <c r="E49" s="15">
        <v>0</v>
      </c>
      <c r="F49" s="15">
        <v>64</v>
      </c>
      <c r="G49" s="15">
        <v>1</v>
      </c>
      <c r="H49" s="15">
        <v>2</v>
      </c>
      <c r="I49" s="15">
        <v>6</v>
      </c>
      <c r="J49" s="15">
        <v>8</v>
      </c>
      <c r="K49" s="15">
        <v>1</v>
      </c>
      <c r="L49" s="15">
        <v>0</v>
      </c>
      <c r="M49" s="15">
        <v>1</v>
      </c>
      <c r="N49" s="15">
        <v>8000</v>
      </c>
      <c r="O49" s="15">
        <v>1</v>
      </c>
      <c r="P49" s="15">
        <v>0</v>
      </c>
      <c r="Q49" s="159">
        <v>8</v>
      </c>
      <c r="R49" s="159">
        <v>1</v>
      </c>
      <c r="S49" s="159">
        <v>1</v>
      </c>
      <c r="T49" s="159">
        <v>1800</v>
      </c>
      <c r="U49" s="159">
        <f t="shared" si="2"/>
        <v>1800</v>
      </c>
      <c r="V49" s="159">
        <v>35</v>
      </c>
      <c r="W49" s="171">
        <f t="shared" si="3"/>
        <v>1800</v>
      </c>
      <c r="AA49" s="15">
        <f t="shared" si="4"/>
        <v>0</v>
      </c>
      <c r="AD49" s="15">
        <f t="shared" si="5"/>
        <v>1800</v>
      </c>
      <c r="AE49" s="172">
        <f t="shared" si="0"/>
        <v>1800</v>
      </c>
      <c r="AW49" s="15">
        <f t="shared" si="8"/>
        <v>0</v>
      </c>
      <c r="CJ49" s="15">
        <v>1.5</v>
      </c>
      <c r="CK49" s="15">
        <v>2.3333333333333335</v>
      </c>
      <c r="CL49" s="15">
        <v>1.6666666666666667</v>
      </c>
      <c r="CM49" s="15">
        <v>1.5</v>
      </c>
      <c r="CN49" s="15">
        <v>3.5</v>
      </c>
      <c r="CO49" s="15">
        <f t="shared" si="6"/>
        <v>2.1</v>
      </c>
      <c r="CP49" s="15">
        <v>3</v>
      </c>
      <c r="CQ49" s="15">
        <v>5</v>
      </c>
      <c r="CR49" s="15" t="s">
        <v>1007</v>
      </c>
      <c r="CU49" s="15" t="s">
        <v>1007</v>
      </c>
      <c r="CX49" s="15" t="s">
        <v>1007</v>
      </c>
      <c r="CY49" s="15" t="s">
        <v>1007</v>
      </c>
      <c r="DA49" s="15" t="s">
        <v>1007</v>
      </c>
      <c r="DC49" s="15" t="s">
        <v>1007</v>
      </c>
      <c r="DE49" s="15" t="s">
        <v>1007</v>
      </c>
      <c r="DM49" s="15">
        <v>1</v>
      </c>
      <c r="DN49" s="15">
        <v>2</v>
      </c>
      <c r="DO49" s="15">
        <v>2</v>
      </c>
      <c r="DP49" s="15">
        <v>2</v>
      </c>
      <c r="DS49" s="15">
        <v>3</v>
      </c>
      <c r="DT49" s="15">
        <v>2</v>
      </c>
      <c r="DY49" s="166">
        <v>2.2000000000000002</v>
      </c>
      <c r="DZ49" s="166">
        <v>4.333333333333333</v>
      </c>
      <c r="EA49" s="166">
        <v>3.5</v>
      </c>
      <c r="EB49" s="166">
        <v>3.2</v>
      </c>
      <c r="EC49" s="166">
        <v>3</v>
      </c>
      <c r="ED49" s="166">
        <v>4.25</v>
      </c>
      <c r="EE49" s="27">
        <f t="shared" si="1"/>
        <v>3.4138888888888892</v>
      </c>
      <c r="EF49" s="15">
        <f t="shared" si="10"/>
        <v>-0.89444444444444349</v>
      </c>
    </row>
    <row r="50" spans="1:143" x14ac:dyDescent="0.2">
      <c r="A50" s="15">
        <v>25</v>
      </c>
      <c r="B50" s="15">
        <v>77</v>
      </c>
      <c r="C50" s="15">
        <v>1</v>
      </c>
      <c r="D50" s="15">
        <v>4</v>
      </c>
      <c r="E50" s="15">
        <v>0</v>
      </c>
      <c r="F50" s="15">
        <v>61</v>
      </c>
      <c r="G50" s="15">
        <v>1</v>
      </c>
      <c r="H50" s="15">
        <v>2</v>
      </c>
      <c r="I50" s="15">
        <v>5</v>
      </c>
      <c r="J50" s="15">
        <v>10</v>
      </c>
      <c r="K50" s="15">
        <v>1</v>
      </c>
      <c r="L50" s="15">
        <v>0</v>
      </c>
      <c r="M50" s="15">
        <v>1</v>
      </c>
      <c r="N50" s="15">
        <v>8500</v>
      </c>
      <c r="O50" s="15">
        <v>1</v>
      </c>
      <c r="P50" s="15">
        <v>1</v>
      </c>
      <c r="Q50" s="15">
        <v>1</v>
      </c>
      <c r="R50" s="15">
        <v>2</v>
      </c>
      <c r="S50" s="15">
        <v>5</v>
      </c>
      <c r="T50" s="15">
        <v>5000</v>
      </c>
      <c r="U50" s="15">
        <f t="shared" si="2"/>
        <v>10000</v>
      </c>
      <c r="V50" s="15">
        <v>9.1999999999999993</v>
      </c>
      <c r="W50" s="27">
        <f t="shared" si="3"/>
        <v>2000</v>
      </c>
      <c r="AA50" s="15">
        <f t="shared" si="4"/>
        <v>0</v>
      </c>
      <c r="AD50" s="15">
        <f t="shared" si="5"/>
        <v>10000</v>
      </c>
      <c r="AE50" s="172">
        <f t="shared" si="0"/>
        <v>2000</v>
      </c>
      <c r="AF50" s="161">
        <v>1</v>
      </c>
      <c r="AG50" s="161">
        <v>2</v>
      </c>
      <c r="AH50" s="161">
        <v>5</v>
      </c>
      <c r="AI50" s="161">
        <v>5000</v>
      </c>
      <c r="AJ50" s="161">
        <v>9.1999999999999993</v>
      </c>
      <c r="AK50" s="161">
        <v>1000</v>
      </c>
      <c r="AS50" s="15">
        <v>5</v>
      </c>
      <c r="AT50" s="15">
        <v>1</v>
      </c>
      <c r="AU50" s="15">
        <v>5</v>
      </c>
      <c r="AV50" s="15">
        <v>5000</v>
      </c>
      <c r="AW50" s="15">
        <f t="shared" si="8"/>
        <v>5000</v>
      </c>
      <c r="AX50" s="15">
        <v>7</v>
      </c>
      <c r="AY50" s="15">
        <v>1000</v>
      </c>
      <c r="BF50" s="15">
        <f t="shared" si="9"/>
        <v>5000</v>
      </c>
      <c r="BG50" s="15">
        <f t="shared" si="7"/>
        <v>1000</v>
      </c>
      <c r="BH50" s="161">
        <v>5</v>
      </c>
      <c r="BI50" s="161">
        <v>1</v>
      </c>
      <c r="BJ50" s="161">
        <v>5</v>
      </c>
      <c r="BK50" s="161">
        <v>5000</v>
      </c>
      <c r="BL50" s="161">
        <v>7</v>
      </c>
      <c r="BS50" s="23">
        <v>5000</v>
      </c>
      <c r="BT50" s="23">
        <v>1000</v>
      </c>
      <c r="CJ50" s="15">
        <v>2</v>
      </c>
      <c r="CK50" s="15">
        <v>2.3333333333333335</v>
      </c>
      <c r="CL50" s="15">
        <v>1.6666666666666667</v>
      </c>
      <c r="CM50" s="15">
        <v>1.5</v>
      </c>
      <c r="CN50" s="15">
        <v>3</v>
      </c>
      <c r="CO50" s="15">
        <f t="shared" si="6"/>
        <v>2.1</v>
      </c>
      <c r="CP50" s="15">
        <v>3</v>
      </c>
      <c r="CQ50" s="15">
        <v>5</v>
      </c>
      <c r="CR50" s="15" t="s">
        <v>1007</v>
      </c>
      <c r="CU50" s="15" t="s">
        <v>1007</v>
      </c>
      <c r="CX50" s="15" t="s">
        <v>1007</v>
      </c>
      <c r="CY50" s="15" t="s">
        <v>1007</v>
      </c>
      <c r="DA50" s="15" t="s">
        <v>1007</v>
      </c>
      <c r="DC50" s="15" t="s">
        <v>1007</v>
      </c>
      <c r="DE50" s="15" t="s">
        <v>1007</v>
      </c>
      <c r="DM50" s="15">
        <v>2</v>
      </c>
      <c r="DN50" s="15">
        <v>3</v>
      </c>
      <c r="DO50" s="15">
        <v>1</v>
      </c>
      <c r="DP50" s="15">
        <v>3</v>
      </c>
      <c r="DS50" s="15">
        <v>3</v>
      </c>
      <c r="DT50" s="15">
        <v>3</v>
      </c>
      <c r="DY50" s="15">
        <v>5</v>
      </c>
      <c r="DZ50" s="15">
        <v>3.6666666666666665</v>
      </c>
      <c r="EA50" s="15">
        <v>4.5</v>
      </c>
      <c r="EB50" s="15">
        <v>4.5999999999999996</v>
      </c>
      <c r="EC50" s="15">
        <v>3.3333333333333335</v>
      </c>
      <c r="ED50" s="15">
        <v>4.75</v>
      </c>
      <c r="EE50" s="27">
        <f t="shared" si="1"/>
        <v>4.3083333333333327</v>
      </c>
      <c r="EF50" s="15">
        <f t="shared" si="10"/>
        <v>2.7777777777776791E-2</v>
      </c>
    </row>
    <row r="51" spans="1:143" x14ac:dyDescent="0.2">
      <c r="A51" s="15">
        <v>25</v>
      </c>
      <c r="B51" s="15">
        <v>77</v>
      </c>
      <c r="C51" s="15">
        <v>1</v>
      </c>
      <c r="D51" s="15">
        <v>4</v>
      </c>
      <c r="E51" s="15">
        <v>0</v>
      </c>
      <c r="F51" s="15">
        <v>61</v>
      </c>
      <c r="G51" s="15">
        <v>1</v>
      </c>
      <c r="H51" s="15">
        <v>2</v>
      </c>
      <c r="I51" s="15">
        <v>5</v>
      </c>
      <c r="J51" s="15">
        <v>10</v>
      </c>
      <c r="K51" s="15">
        <v>1</v>
      </c>
      <c r="L51" s="15">
        <v>0</v>
      </c>
      <c r="M51" s="15">
        <v>1</v>
      </c>
      <c r="N51" s="15">
        <v>8500</v>
      </c>
      <c r="O51" s="15">
        <v>1</v>
      </c>
      <c r="P51" s="15">
        <v>0</v>
      </c>
      <c r="Q51" s="159">
        <v>1</v>
      </c>
      <c r="R51" s="159">
        <v>2</v>
      </c>
      <c r="S51" s="159">
        <v>5</v>
      </c>
      <c r="T51" s="159">
        <v>5000</v>
      </c>
      <c r="U51" s="159">
        <f t="shared" si="2"/>
        <v>10000</v>
      </c>
      <c r="V51" s="159">
        <v>9.1999999999999993</v>
      </c>
      <c r="W51" s="171">
        <f t="shared" si="3"/>
        <v>2000</v>
      </c>
      <c r="AA51" s="15">
        <f t="shared" si="4"/>
        <v>0</v>
      </c>
      <c r="AD51" s="15">
        <f t="shared" si="5"/>
        <v>10000</v>
      </c>
      <c r="AE51" s="172">
        <f t="shared" si="0"/>
        <v>2000</v>
      </c>
      <c r="AS51" s="15">
        <v>5</v>
      </c>
      <c r="AT51" s="15">
        <v>1</v>
      </c>
      <c r="AU51" s="15">
        <v>5</v>
      </c>
      <c r="AV51" s="15">
        <v>5000</v>
      </c>
      <c r="AW51" s="15">
        <f t="shared" si="8"/>
        <v>5000</v>
      </c>
      <c r="AX51" s="15">
        <v>7</v>
      </c>
      <c r="BF51" s="15">
        <f t="shared" si="9"/>
        <v>5000</v>
      </c>
      <c r="BG51" s="15">
        <f t="shared" si="7"/>
        <v>1000</v>
      </c>
      <c r="CJ51" s="15">
        <v>2</v>
      </c>
      <c r="CK51" s="15">
        <v>2.3333333333333335</v>
      </c>
      <c r="CL51" s="15">
        <v>1.6666666666666667</v>
      </c>
      <c r="CM51" s="15">
        <v>1.5</v>
      </c>
      <c r="CN51" s="15">
        <v>3</v>
      </c>
      <c r="CO51" s="15">
        <f t="shared" si="6"/>
        <v>2.1</v>
      </c>
      <c r="CP51" s="15">
        <v>3</v>
      </c>
      <c r="CQ51" s="15">
        <v>5</v>
      </c>
      <c r="CR51" s="15" t="s">
        <v>1007</v>
      </c>
      <c r="CU51" s="15" t="s">
        <v>1007</v>
      </c>
      <c r="CX51" s="15" t="s">
        <v>1007</v>
      </c>
      <c r="CY51" s="15" t="s">
        <v>1007</v>
      </c>
      <c r="DA51" s="15" t="s">
        <v>1007</v>
      </c>
      <c r="DC51" s="15" t="s">
        <v>1007</v>
      </c>
      <c r="DE51" s="15" t="s">
        <v>1007</v>
      </c>
      <c r="DM51" s="15">
        <v>2</v>
      </c>
      <c r="DN51" s="15">
        <v>3</v>
      </c>
      <c r="DO51" s="15">
        <v>1</v>
      </c>
      <c r="DP51" s="15">
        <v>3</v>
      </c>
      <c r="DS51" s="15">
        <v>3</v>
      </c>
      <c r="DT51" s="15">
        <v>3</v>
      </c>
      <c r="DY51" s="27">
        <v>4.5999999999999996</v>
      </c>
      <c r="DZ51" s="27">
        <v>4.333333333333333</v>
      </c>
      <c r="EA51" s="27">
        <v>4.25</v>
      </c>
      <c r="EB51" s="27">
        <v>4</v>
      </c>
      <c r="EC51" s="27">
        <v>4</v>
      </c>
      <c r="ED51" s="27">
        <v>4.5</v>
      </c>
      <c r="EE51" s="27">
        <f t="shared" si="1"/>
        <v>4.2805555555555559</v>
      </c>
      <c r="EF51" s="15">
        <f t="shared" si="10"/>
        <v>0.26944444444444482</v>
      </c>
    </row>
    <row r="52" spans="1:143" x14ac:dyDescent="0.2">
      <c r="A52" s="15">
        <v>26</v>
      </c>
      <c r="B52" s="15">
        <v>79</v>
      </c>
      <c r="C52" s="15">
        <v>1</v>
      </c>
      <c r="D52" s="15">
        <v>2</v>
      </c>
      <c r="E52" s="15">
        <v>1</v>
      </c>
      <c r="F52" s="15">
        <v>52</v>
      </c>
      <c r="G52" s="15">
        <v>2</v>
      </c>
      <c r="H52" s="15">
        <v>2</v>
      </c>
      <c r="I52" s="15">
        <v>4</v>
      </c>
      <c r="J52" s="15">
        <v>7</v>
      </c>
      <c r="K52" s="15">
        <v>1</v>
      </c>
      <c r="L52" s="15">
        <v>0</v>
      </c>
      <c r="M52" s="15">
        <v>0</v>
      </c>
      <c r="N52" s="15">
        <v>0</v>
      </c>
      <c r="O52" s="15">
        <v>1</v>
      </c>
      <c r="P52" s="15">
        <v>1</v>
      </c>
      <c r="Q52" s="15">
        <v>7</v>
      </c>
      <c r="R52" s="15">
        <v>1</v>
      </c>
      <c r="S52" s="15">
        <v>20</v>
      </c>
      <c r="T52" s="15">
        <v>140000</v>
      </c>
      <c r="U52" s="15">
        <f t="shared" si="2"/>
        <v>140000</v>
      </c>
      <c r="V52" s="15">
        <v>13</v>
      </c>
      <c r="W52" s="27">
        <f t="shared" si="3"/>
        <v>7000</v>
      </c>
      <c r="AA52" s="15">
        <f t="shared" si="4"/>
        <v>0</v>
      </c>
      <c r="AD52" s="15">
        <f t="shared" si="5"/>
        <v>140000</v>
      </c>
      <c r="AE52" s="172">
        <f t="shared" si="0"/>
        <v>7000</v>
      </c>
      <c r="AF52" s="161">
        <v>7</v>
      </c>
      <c r="AG52" s="161">
        <v>1</v>
      </c>
      <c r="AH52" s="161">
        <v>20</v>
      </c>
      <c r="AI52" s="161">
        <v>160000</v>
      </c>
      <c r="AJ52" s="161">
        <v>13</v>
      </c>
      <c r="AK52" s="161">
        <v>8000</v>
      </c>
      <c r="AW52" s="15">
        <f t="shared" si="8"/>
        <v>0</v>
      </c>
      <c r="CJ52" s="15">
        <v>1.5</v>
      </c>
      <c r="CK52" s="15">
        <v>2</v>
      </c>
      <c r="CL52" s="15">
        <v>1.3333333333333333</v>
      </c>
      <c r="CM52" s="15">
        <v>2</v>
      </c>
      <c r="CN52" s="15">
        <v>3.5</v>
      </c>
      <c r="CO52" s="15">
        <f t="shared" si="6"/>
        <v>2.0666666666666664</v>
      </c>
      <c r="CP52" s="15">
        <v>3</v>
      </c>
      <c r="CQ52" s="15">
        <v>5</v>
      </c>
      <c r="CR52" s="15" t="s">
        <v>1007</v>
      </c>
      <c r="CU52" s="15" t="s">
        <v>1007</v>
      </c>
      <c r="CX52" s="15" t="s">
        <v>1007</v>
      </c>
      <c r="CY52" s="15" t="s">
        <v>1007</v>
      </c>
      <c r="DA52" s="15" t="s">
        <v>1007</v>
      </c>
      <c r="DC52" s="15" t="s">
        <v>1007</v>
      </c>
      <c r="DE52" s="15" t="s">
        <v>1007</v>
      </c>
      <c r="DM52" s="15">
        <v>1</v>
      </c>
      <c r="DN52" s="15">
        <v>2</v>
      </c>
      <c r="DY52" s="150">
        <v>4.4000000000000004</v>
      </c>
      <c r="DZ52" s="150">
        <v>4</v>
      </c>
      <c r="EA52" s="150">
        <v>4.5</v>
      </c>
      <c r="EB52" s="150">
        <v>4</v>
      </c>
      <c r="EC52" s="150">
        <v>3.6666666666666665</v>
      </c>
      <c r="ED52" s="150">
        <v>3.5</v>
      </c>
      <c r="EE52" s="27">
        <f t="shared" si="1"/>
        <v>4.0111111111111111</v>
      </c>
      <c r="EF52" s="15">
        <f t="shared" si="10"/>
        <v>1.6444444444444444</v>
      </c>
      <c r="EH52" s="27"/>
      <c r="EI52" s="27"/>
      <c r="EJ52" s="27"/>
      <c r="EK52" s="27"/>
      <c r="EL52" s="27"/>
      <c r="EM52" s="27"/>
    </row>
    <row r="53" spans="1:143" x14ac:dyDescent="0.2">
      <c r="A53" s="15">
        <v>26</v>
      </c>
      <c r="B53" s="15">
        <v>79</v>
      </c>
      <c r="C53" s="15">
        <v>1</v>
      </c>
      <c r="D53" s="15">
        <v>2</v>
      </c>
      <c r="E53" s="15">
        <v>1</v>
      </c>
      <c r="F53" s="15">
        <v>52</v>
      </c>
      <c r="G53" s="15">
        <v>2</v>
      </c>
      <c r="H53" s="15">
        <v>2</v>
      </c>
      <c r="I53" s="15">
        <v>4</v>
      </c>
      <c r="J53" s="15">
        <v>7</v>
      </c>
      <c r="K53" s="15">
        <v>1</v>
      </c>
      <c r="L53" s="15">
        <v>0</v>
      </c>
      <c r="M53" s="15">
        <v>0</v>
      </c>
      <c r="N53" s="15">
        <v>0</v>
      </c>
      <c r="O53" s="15">
        <v>1</v>
      </c>
      <c r="P53" s="15">
        <v>0</v>
      </c>
      <c r="Q53" s="159">
        <v>7</v>
      </c>
      <c r="R53" s="159">
        <v>1</v>
      </c>
      <c r="S53" s="159">
        <v>20</v>
      </c>
      <c r="T53" s="159">
        <v>160000</v>
      </c>
      <c r="U53" s="159">
        <f t="shared" si="2"/>
        <v>160000</v>
      </c>
      <c r="V53" s="159">
        <v>13</v>
      </c>
      <c r="W53" s="171">
        <f t="shared" si="3"/>
        <v>8000</v>
      </c>
      <c r="AA53" s="15">
        <f t="shared" si="4"/>
        <v>0</v>
      </c>
      <c r="AD53" s="15">
        <f t="shared" si="5"/>
        <v>160000</v>
      </c>
      <c r="AE53" s="172">
        <f t="shared" si="0"/>
        <v>8000</v>
      </c>
      <c r="AW53" s="15">
        <f t="shared" si="8"/>
        <v>0</v>
      </c>
      <c r="CJ53" s="15">
        <v>1.5</v>
      </c>
      <c r="CK53" s="15">
        <v>2</v>
      </c>
      <c r="CL53" s="15">
        <v>1.3333333333333333</v>
      </c>
      <c r="CM53" s="15">
        <v>2</v>
      </c>
      <c r="CN53" s="15">
        <v>3.5</v>
      </c>
      <c r="CO53" s="15">
        <f t="shared" si="6"/>
        <v>2.0666666666666664</v>
      </c>
      <c r="CP53" s="15">
        <v>3</v>
      </c>
      <c r="CQ53" s="15">
        <v>5</v>
      </c>
      <c r="CR53" s="15" t="s">
        <v>1007</v>
      </c>
      <c r="CU53" s="15" t="s">
        <v>1007</v>
      </c>
      <c r="CX53" s="15" t="s">
        <v>1007</v>
      </c>
      <c r="CY53" s="15" t="s">
        <v>1007</v>
      </c>
      <c r="DA53" s="15" t="s">
        <v>1007</v>
      </c>
      <c r="DC53" s="15" t="s">
        <v>1007</v>
      </c>
      <c r="DE53" s="15" t="s">
        <v>1007</v>
      </c>
      <c r="DM53" s="15">
        <v>1</v>
      </c>
      <c r="DN53" s="15">
        <v>2</v>
      </c>
      <c r="DY53" s="166">
        <v>3.8</v>
      </c>
      <c r="DZ53" s="166">
        <v>3</v>
      </c>
      <c r="EA53" s="166">
        <v>1.5</v>
      </c>
      <c r="EB53" s="166">
        <v>2.4</v>
      </c>
      <c r="EC53" s="166">
        <v>2</v>
      </c>
      <c r="ED53" s="166">
        <v>1.5</v>
      </c>
      <c r="EE53" s="27">
        <f t="shared" si="1"/>
        <v>2.3666666666666667</v>
      </c>
      <c r="EF53" s="15">
        <f t="shared" si="10"/>
        <v>-1.7944444444444438</v>
      </c>
    </row>
    <row r="54" spans="1:143" x14ac:dyDescent="0.2">
      <c r="A54" s="15">
        <v>27</v>
      </c>
      <c r="B54" s="15">
        <v>83</v>
      </c>
      <c r="C54" s="15">
        <v>1</v>
      </c>
      <c r="D54" s="15">
        <v>3</v>
      </c>
      <c r="E54" s="15">
        <v>0</v>
      </c>
      <c r="F54" s="15">
        <v>43</v>
      </c>
      <c r="G54" s="15">
        <v>4</v>
      </c>
      <c r="H54" s="15">
        <v>2</v>
      </c>
      <c r="I54" s="15">
        <v>5</v>
      </c>
      <c r="J54" s="15">
        <v>6</v>
      </c>
      <c r="K54" s="15">
        <v>0</v>
      </c>
      <c r="L54" s="15">
        <v>0</v>
      </c>
      <c r="M54" s="15">
        <v>1</v>
      </c>
      <c r="N54" s="15">
        <v>10000</v>
      </c>
      <c r="O54" s="15">
        <v>1</v>
      </c>
      <c r="P54" s="15">
        <v>1</v>
      </c>
      <c r="Q54" s="15">
        <v>1</v>
      </c>
      <c r="R54" s="15">
        <v>1</v>
      </c>
      <c r="S54" s="15">
        <v>40</v>
      </c>
      <c r="T54" s="15">
        <v>20000</v>
      </c>
      <c r="U54" s="15">
        <f t="shared" si="2"/>
        <v>20000</v>
      </c>
      <c r="V54" s="15">
        <v>25</v>
      </c>
      <c r="W54" s="27">
        <f t="shared" si="3"/>
        <v>500</v>
      </c>
      <c r="AA54" s="15">
        <f t="shared" si="4"/>
        <v>0</v>
      </c>
      <c r="AD54" s="15">
        <f t="shared" si="5"/>
        <v>20000</v>
      </c>
      <c r="AE54" s="172">
        <f t="shared" si="0"/>
        <v>500</v>
      </c>
      <c r="AF54" s="161">
        <v>1</v>
      </c>
      <c r="AG54" s="161">
        <v>1</v>
      </c>
      <c r="AH54" s="161">
        <v>40</v>
      </c>
      <c r="AI54" s="161">
        <v>20000</v>
      </c>
      <c r="AJ54" s="161">
        <v>25</v>
      </c>
      <c r="AK54" s="161">
        <v>500</v>
      </c>
      <c r="AW54" s="15">
        <f t="shared" si="8"/>
        <v>0</v>
      </c>
      <c r="CJ54" s="15">
        <v>1.25</v>
      </c>
      <c r="CK54" s="15">
        <v>2</v>
      </c>
      <c r="CL54" s="15">
        <v>1</v>
      </c>
      <c r="CM54" s="15">
        <v>3</v>
      </c>
      <c r="CN54" s="15">
        <v>3.5</v>
      </c>
      <c r="CO54" s="15">
        <f t="shared" si="6"/>
        <v>2.15</v>
      </c>
      <c r="CP54" s="15">
        <v>3</v>
      </c>
      <c r="CQ54" s="15">
        <v>2</v>
      </c>
      <c r="CR54" s="15">
        <v>3</v>
      </c>
      <c r="CS54" s="15">
        <v>52</v>
      </c>
      <c r="CT54" s="15">
        <v>2</v>
      </c>
      <c r="CX54" s="15">
        <v>1</v>
      </c>
      <c r="CY54" s="15">
        <v>1</v>
      </c>
      <c r="DA54" s="15">
        <v>1</v>
      </c>
      <c r="DC54" s="15">
        <v>1</v>
      </c>
      <c r="DE54" s="15">
        <v>1</v>
      </c>
      <c r="DO54" s="15">
        <v>2</v>
      </c>
      <c r="DP54" s="15">
        <v>3</v>
      </c>
      <c r="DQ54" s="15">
        <v>3</v>
      </c>
      <c r="DR54" s="15">
        <v>3</v>
      </c>
      <c r="DS54" s="15">
        <v>1</v>
      </c>
      <c r="DT54" s="15">
        <v>3</v>
      </c>
      <c r="DY54" s="150">
        <v>4.5999999999999996</v>
      </c>
      <c r="DZ54" s="150">
        <v>3.3333333333333335</v>
      </c>
      <c r="EA54" s="150">
        <v>4.25</v>
      </c>
      <c r="EB54" s="150">
        <v>4.2</v>
      </c>
      <c r="EC54" s="150">
        <v>4.333333333333333</v>
      </c>
      <c r="ED54" s="150">
        <v>4.25</v>
      </c>
      <c r="EE54" s="166">
        <f t="shared" si="1"/>
        <v>4.1611111111111105</v>
      </c>
      <c r="EF54" s="15">
        <f t="shared" si="10"/>
        <v>0.40277777777777724</v>
      </c>
      <c r="EH54" s="27"/>
      <c r="EI54" s="27"/>
      <c r="EJ54" s="27"/>
      <c r="EK54" s="27"/>
      <c r="EL54" s="27"/>
      <c r="EM54" s="27"/>
    </row>
    <row r="55" spans="1:143" x14ac:dyDescent="0.2">
      <c r="A55" s="15">
        <v>27</v>
      </c>
      <c r="B55" s="15">
        <v>83</v>
      </c>
      <c r="C55" s="15">
        <v>1</v>
      </c>
      <c r="D55" s="15">
        <v>3</v>
      </c>
      <c r="E55" s="15">
        <v>0</v>
      </c>
      <c r="F55" s="15">
        <v>43</v>
      </c>
      <c r="G55" s="15">
        <v>4</v>
      </c>
      <c r="H55" s="15">
        <v>2</v>
      </c>
      <c r="I55" s="15">
        <v>5</v>
      </c>
      <c r="J55" s="15">
        <v>6</v>
      </c>
      <c r="K55" s="15">
        <v>0</v>
      </c>
      <c r="L55" s="15">
        <v>0</v>
      </c>
      <c r="M55" s="15">
        <v>1</v>
      </c>
      <c r="N55" s="15">
        <v>10000</v>
      </c>
      <c r="O55" s="15">
        <v>1</v>
      </c>
      <c r="P55" s="15">
        <v>0</v>
      </c>
      <c r="Q55" s="159">
        <v>1</v>
      </c>
      <c r="R55" s="159">
        <v>1</v>
      </c>
      <c r="S55" s="159">
        <v>40</v>
      </c>
      <c r="T55" s="159">
        <v>20000</v>
      </c>
      <c r="U55" s="159">
        <f t="shared" si="2"/>
        <v>20000</v>
      </c>
      <c r="V55" s="159">
        <v>25</v>
      </c>
      <c r="W55" s="171">
        <f t="shared" si="3"/>
        <v>500</v>
      </c>
      <c r="AA55" s="15">
        <f t="shared" si="4"/>
        <v>0</v>
      </c>
      <c r="AD55" s="15">
        <f t="shared" si="5"/>
        <v>20000</v>
      </c>
      <c r="AE55" s="172">
        <f t="shared" si="0"/>
        <v>500</v>
      </c>
      <c r="AW55" s="15">
        <f t="shared" si="8"/>
        <v>0</v>
      </c>
      <c r="CJ55" s="15">
        <v>1.25</v>
      </c>
      <c r="CK55" s="15">
        <v>2</v>
      </c>
      <c r="CL55" s="15">
        <v>1</v>
      </c>
      <c r="CM55" s="15">
        <v>3</v>
      </c>
      <c r="CN55" s="15">
        <v>3.5</v>
      </c>
      <c r="CO55" s="15">
        <f t="shared" si="6"/>
        <v>2.15</v>
      </c>
      <c r="CP55" s="15">
        <v>3</v>
      </c>
      <c r="CQ55" s="15">
        <v>2</v>
      </c>
      <c r="CR55" s="15">
        <v>3</v>
      </c>
      <c r="CS55" s="15">
        <v>52</v>
      </c>
      <c r="CT55" s="15">
        <v>2</v>
      </c>
      <c r="CX55" s="15">
        <v>1</v>
      </c>
      <c r="CY55" s="15">
        <v>1</v>
      </c>
      <c r="DA55" s="15">
        <v>1</v>
      </c>
      <c r="DC55" s="15">
        <v>1</v>
      </c>
      <c r="DE55" s="15">
        <v>1</v>
      </c>
      <c r="DO55" s="15">
        <v>2</v>
      </c>
      <c r="DP55" s="15">
        <v>3</v>
      </c>
      <c r="DQ55" s="15">
        <v>3</v>
      </c>
      <c r="DR55" s="15">
        <v>3</v>
      </c>
      <c r="DS55" s="15">
        <v>1</v>
      </c>
      <c r="DT55" s="15">
        <v>3</v>
      </c>
      <c r="DY55" s="166">
        <v>3.6</v>
      </c>
      <c r="DZ55" s="166">
        <v>2.3333333333333335</v>
      </c>
      <c r="EA55" s="166">
        <v>3.75</v>
      </c>
      <c r="EB55" s="166">
        <v>4.2</v>
      </c>
      <c r="EC55" s="166">
        <v>3.6666666666666665</v>
      </c>
      <c r="ED55" s="166">
        <v>5</v>
      </c>
      <c r="EE55" s="166">
        <f t="shared" si="1"/>
        <v>3.7583333333333333</v>
      </c>
      <c r="EF55" s="15">
        <f t="shared" si="10"/>
        <v>-0.59722222222222188</v>
      </c>
    </row>
    <row r="56" spans="1:143" x14ac:dyDescent="0.2">
      <c r="A56" s="15">
        <v>28</v>
      </c>
      <c r="B56" s="15">
        <v>84</v>
      </c>
      <c r="C56" s="15">
        <v>1</v>
      </c>
      <c r="D56" s="15">
        <v>3</v>
      </c>
      <c r="E56" s="15">
        <v>0</v>
      </c>
      <c r="F56" s="15">
        <v>55</v>
      </c>
      <c r="G56" s="15">
        <v>5</v>
      </c>
      <c r="H56" s="15">
        <v>2</v>
      </c>
      <c r="I56" s="15">
        <v>4</v>
      </c>
      <c r="J56" s="15">
        <v>24</v>
      </c>
      <c r="K56" s="15">
        <v>0</v>
      </c>
      <c r="L56" s="15">
        <v>1</v>
      </c>
      <c r="M56" s="15">
        <v>1</v>
      </c>
      <c r="N56" s="15">
        <v>60000</v>
      </c>
      <c r="O56" s="15">
        <v>1</v>
      </c>
      <c r="P56" s="15">
        <v>1</v>
      </c>
      <c r="Q56" s="15">
        <v>7</v>
      </c>
      <c r="R56" s="15">
        <v>1</v>
      </c>
      <c r="S56" s="15">
        <v>4.3</v>
      </c>
      <c r="T56" s="15">
        <v>1300</v>
      </c>
      <c r="U56" s="15">
        <f t="shared" si="2"/>
        <v>1300</v>
      </c>
      <c r="V56" s="15">
        <v>30</v>
      </c>
      <c r="W56" s="27">
        <f t="shared" si="3"/>
        <v>302.32558139534888</v>
      </c>
      <c r="AA56" s="15">
        <f t="shared" si="4"/>
        <v>0</v>
      </c>
      <c r="AD56" s="15">
        <f t="shared" si="5"/>
        <v>1300</v>
      </c>
      <c r="AE56" s="172">
        <f t="shared" si="0"/>
        <v>302.32558139534888</v>
      </c>
      <c r="AF56" s="161">
        <v>7</v>
      </c>
      <c r="AG56" s="161">
        <v>1</v>
      </c>
      <c r="AH56" s="161">
        <v>4.3</v>
      </c>
      <c r="AI56" s="161">
        <v>1300</v>
      </c>
      <c r="AJ56" s="161">
        <v>30</v>
      </c>
      <c r="AK56" s="161">
        <v>302.32558139534888</v>
      </c>
      <c r="AS56" s="15">
        <v>8</v>
      </c>
      <c r="AT56" s="15">
        <v>1</v>
      </c>
      <c r="AU56" s="15">
        <v>1.26</v>
      </c>
      <c r="AV56" s="15">
        <v>1440</v>
      </c>
      <c r="AW56" s="15">
        <f t="shared" si="8"/>
        <v>1440</v>
      </c>
      <c r="AX56" s="15">
        <v>40</v>
      </c>
      <c r="AY56" s="15">
        <v>1142.8571428571429</v>
      </c>
      <c r="BF56" s="15">
        <f t="shared" si="9"/>
        <v>1440</v>
      </c>
      <c r="BG56" s="15">
        <f t="shared" si="7"/>
        <v>1142.8571428571429</v>
      </c>
      <c r="BH56" s="161">
        <v>8</v>
      </c>
      <c r="BI56" s="161">
        <v>1</v>
      </c>
      <c r="BJ56" s="161">
        <v>1.26</v>
      </c>
      <c r="BK56" s="161">
        <v>1440</v>
      </c>
      <c r="BL56" s="161">
        <v>40</v>
      </c>
      <c r="BS56" s="23">
        <v>1440</v>
      </c>
      <c r="BT56" s="23">
        <v>1142.8571428571429</v>
      </c>
      <c r="CJ56" s="15">
        <v>1.5</v>
      </c>
      <c r="CK56" s="15">
        <v>1.3333333333333333</v>
      </c>
      <c r="CL56" s="15">
        <v>1.6666666666666667</v>
      </c>
      <c r="CM56" s="15">
        <v>1.5</v>
      </c>
      <c r="CN56" s="15">
        <v>2</v>
      </c>
      <c r="CO56" s="15">
        <f t="shared" si="6"/>
        <v>1.6</v>
      </c>
      <c r="CP56" s="15">
        <v>2</v>
      </c>
      <c r="CQ56" s="15">
        <v>5</v>
      </c>
      <c r="CR56" s="15" t="s">
        <v>1007</v>
      </c>
      <c r="CU56" s="15" t="s">
        <v>1007</v>
      </c>
      <c r="CX56" s="15" t="s">
        <v>1007</v>
      </c>
      <c r="CY56" s="15" t="s">
        <v>1007</v>
      </c>
      <c r="DA56" s="15" t="s">
        <v>1007</v>
      </c>
      <c r="DC56" s="15" t="s">
        <v>1007</v>
      </c>
      <c r="DE56" s="15" t="s">
        <v>1007</v>
      </c>
      <c r="DM56" s="15">
        <v>1</v>
      </c>
      <c r="DN56" s="15">
        <v>3</v>
      </c>
      <c r="DO56" s="15">
        <v>2</v>
      </c>
      <c r="DP56" s="15">
        <v>3</v>
      </c>
      <c r="DS56" s="15">
        <v>3</v>
      </c>
      <c r="DT56" s="15">
        <v>3</v>
      </c>
      <c r="DY56" s="15">
        <v>5</v>
      </c>
      <c r="DZ56" s="15">
        <v>4</v>
      </c>
      <c r="EA56" s="15">
        <v>4</v>
      </c>
      <c r="EB56" s="15">
        <v>3.8</v>
      </c>
      <c r="EC56" s="15">
        <v>4.333333333333333</v>
      </c>
      <c r="ED56" s="15">
        <v>5</v>
      </c>
      <c r="EE56" s="27">
        <f t="shared" si="1"/>
        <v>4.3555555555555552</v>
      </c>
      <c r="EF56" s="15">
        <f t="shared" si="10"/>
        <v>4.9999999999998934E-2</v>
      </c>
    </row>
    <row r="57" spans="1:143" x14ac:dyDescent="0.2">
      <c r="A57" s="15">
        <v>28</v>
      </c>
      <c r="B57" s="15">
        <v>84</v>
      </c>
      <c r="C57" s="15">
        <v>1</v>
      </c>
      <c r="D57" s="15">
        <v>3</v>
      </c>
      <c r="E57" s="15">
        <v>0</v>
      </c>
      <c r="F57" s="15">
        <v>55</v>
      </c>
      <c r="G57" s="15">
        <v>5</v>
      </c>
      <c r="H57" s="15">
        <v>2</v>
      </c>
      <c r="I57" s="15">
        <v>4</v>
      </c>
      <c r="J57" s="15">
        <v>24</v>
      </c>
      <c r="K57" s="15">
        <v>0</v>
      </c>
      <c r="L57" s="15">
        <v>1</v>
      </c>
      <c r="M57" s="15">
        <v>1</v>
      </c>
      <c r="N57" s="15">
        <v>60000</v>
      </c>
      <c r="O57" s="15">
        <v>1</v>
      </c>
      <c r="P57" s="15">
        <v>0</v>
      </c>
      <c r="Q57" s="159">
        <v>7</v>
      </c>
      <c r="R57" s="159">
        <v>1</v>
      </c>
      <c r="S57" s="159">
        <v>4.3</v>
      </c>
      <c r="T57" s="159">
        <v>1300</v>
      </c>
      <c r="U57" s="159">
        <f t="shared" si="2"/>
        <v>1300</v>
      </c>
      <c r="V57" s="159">
        <v>30</v>
      </c>
      <c r="W57" s="171">
        <f t="shared" si="3"/>
        <v>302.32558139534888</v>
      </c>
      <c r="AA57" s="15">
        <f t="shared" si="4"/>
        <v>0</v>
      </c>
      <c r="AD57" s="15">
        <f t="shared" si="5"/>
        <v>1300</v>
      </c>
      <c r="AE57" s="172">
        <f t="shared" si="0"/>
        <v>302.32558139534888</v>
      </c>
      <c r="AS57" s="15">
        <v>8</v>
      </c>
      <c r="AT57" s="15">
        <v>1</v>
      </c>
      <c r="AU57" s="15">
        <v>1.26</v>
      </c>
      <c r="AV57" s="15">
        <v>1440</v>
      </c>
      <c r="AW57" s="15">
        <f t="shared" si="8"/>
        <v>1440</v>
      </c>
      <c r="AX57" s="15">
        <v>40</v>
      </c>
      <c r="BF57" s="15">
        <f t="shared" si="9"/>
        <v>1440</v>
      </c>
      <c r="BG57" s="15">
        <f t="shared" si="7"/>
        <v>1142.8571428571429</v>
      </c>
      <c r="CJ57" s="15">
        <v>1.5</v>
      </c>
      <c r="CK57" s="15">
        <v>1.3333333333333333</v>
      </c>
      <c r="CL57" s="15">
        <v>1.6666666666666667</v>
      </c>
      <c r="CM57" s="15">
        <v>1.5</v>
      </c>
      <c r="CN57" s="15">
        <v>2</v>
      </c>
      <c r="CO57" s="15">
        <f t="shared" si="6"/>
        <v>1.6</v>
      </c>
      <c r="CP57" s="15">
        <v>2</v>
      </c>
      <c r="CQ57" s="15">
        <v>5</v>
      </c>
      <c r="CR57" s="15" t="s">
        <v>1007</v>
      </c>
      <c r="CU57" s="15" t="s">
        <v>1007</v>
      </c>
      <c r="CX57" s="15" t="s">
        <v>1007</v>
      </c>
      <c r="CY57" s="15" t="s">
        <v>1007</v>
      </c>
      <c r="DA57" s="15" t="s">
        <v>1007</v>
      </c>
      <c r="DC57" s="15" t="s">
        <v>1007</v>
      </c>
      <c r="DE57" s="15" t="s">
        <v>1007</v>
      </c>
      <c r="DM57" s="15">
        <v>1</v>
      </c>
      <c r="DN57" s="15">
        <v>3</v>
      </c>
      <c r="DO57" s="15">
        <v>2</v>
      </c>
      <c r="DP57" s="15">
        <v>3</v>
      </c>
      <c r="DS57" s="15">
        <v>3</v>
      </c>
      <c r="DT57" s="15">
        <v>3</v>
      </c>
      <c r="DY57" s="27">
        <v>4.4000000000000004</v>
      </c>
      <c r="DZ57" s="27">
        <v>4.333333333333333</v>
      </c>
      <c r="EA57" s="27">
        <v>4.25</v>
      </c>
      <c r="EB57" s="27">
        <v>4.5999999999999996</v>
      </c>
      <c r="EC57" s="27">
        <v>4</v>
      </c>
      <c r="ED57" s="27">
        <v>4.25</v>
      </c>
      <c r="EE57" s="27">
        <f t="shared" si="1"/>
        <v>4.3055555555555562</v>
      </c>
      <c r="EF57" s="15">
        <f t="shared" si="10"/>
        <v>7.2222222222222854E-2</v>
      </c>
    </row>
    <row r="58" spans="1:143" x14ac:dyDescent="0.2">
      <c r="A58" s="15">
        <v>29</v>
      </c>
      <c r="B58" s="15">
        <v>88</v>
      </c>
      <c r="C58" s="15">
        <v>1</v>
      </c>
      <c r="D58" s="15">
        <v>5</v>
      </c>
      <c r="E58" s="15">
        <v>1</v>
      </c>
      <c r="F58" s="15">
        <v>59</v>
      </c>
      <c r="G58" s="15">
        <v>5</v>
      </c>
      <c r="H58" s="15">
        <v>2</v>
      </c>
      <c r="I58" s="15">
        <v>5</v>
      </c>
      <c r="J58" s="15">
        <v>27</v>
      </c>
      <c r="K58" s="15">
        <v>0</v>
      </c>
      <c r="L58" s="15">
        <v>1</v>
      </c>
      <c r="M58" s="15">
        <v>1</v>
      </c>
      <c r="N58" s="15">
        <v>160000</v>
      </c>
      <c r="O58" s="15">
        <v>0</v>
      </c>
      <c r="P58" s="15">
        <v>1</v>
      </c>
      <c r="Q58" s="15">
        <v>2</v>
      </c>
      <c r="R58" s="15">
        <v>1</v>
      </c>
      <c r="S58" s="15">
        <v>40</v>
      </c>
      <c r="T58" s="15">
        <v>3700</v>
      </c>
      <c r="U58" s="15">
        <f t="shared" si="2"/>
        <v>3700</v>
      </c>
      <c r="V58" s="15">
        <v>20</v>
      </c>
      <c r="W58" s="27">
        <f t="shared" si="3"/>
        <v>92.5</v>
      </c>
      <c r="AA58" s="15">
        <f t="shared" si="4"/>
        <v>0</v>
      </c>
      <c r="AD58" s="15">
        <f t="shared" si="5"/>
        <v>3700</v>
      </c>
      <c r="AE58" s="172">
        <f t="shared" si="0"/>
        <v>92.5</v>
      </c>
      <c r="AF58" s="161">
        <v>2</v>
      </c>
      <c r="AG58" s="161">
        <v>40</v>
      </c>
      <c r="AH58" s="161">
        <v>40</v>
      </c>
      <c r="AI58" s="161">
        <v>3700</v>
      </c>
      <c r="AJ58" s="161">
        <v>24</v>
      </c>
      <c r="AK58" s="161">
        <v>92.5</v>
      </c>
      <c r="AW58" s="15">
        <f t="shared" si="8"/>
        <v>0</v>
      </c>
      <c r="CJ58" s="15">
        <v>1.5</v>
      </c>
      <c r="CK58" s="15">
        <v>2.3333333333333335</v>
      </c>
      <c r="CL58" s="15">
        <v>2</v>
      </c>
      <c r="CM58" s="15">
        <v>1</v>
      </c>
      <c r="CN58" s="15">
        <v>2</v>
      </c>
      <c r="CO58" s="15">
        <f t="shared" si="6"/>
        <v>1.7666666666666668</v>
      </c>
      <c r="CP58" s="15">
        <v>2</v>
      </c>
      <c r="CQ58" s="15">
        <v>2</v>
      </c>
      <c r="CR58" s="15">
        <v>1</v>
      </c>
      <c r="CS58" s="15">
        <v>4</v>
      </c>
      <c r="CT58" s="15">
        <v>1</v>
      </c>
      <c r="CU58" s="15">
        <v>2</v>
      </c>
      <c r="CV58" s="15">
        <v>1</v>
      </c>
      <c r="CW58" s="15">
        <v>1</v>
      </c>
      <c r="CX58" s="15">
        <v>1</v>
      </c>
      <c r="CY58" s="15">
        <v>1</v>
      </c>
      <c r="DA58" s="15">
        <v>1</v>
      </c>
      <c r="DC58" s="15">
        <v>1</v>
      </c>
      <c r="DE58" s="15">
        <v>1</v>
      </c>
      <c r="DM58" s="15">
        <v>1</v>
      </c>
      <c r="DN58" s="15">
        <v>2</v>
      </c>
      <c r="DY58" s="15">
        <v>4</v>
      </c>
      <c r="DZ58" s="15">
        <v>4</v>
      </c>
      <c r="EA58" s="15">
        <v>4</v>
      </c>
      <c r="EB58" s="15">
        <v>4.4000000000000004</v>
      </c>
      <c r="EC58" s="15">
        <v>4</v>
      </c>
      <c r="ED58" s="15">
        <v>5</v>
      </c>
      <c r="EE58" s="27">
        <f t="shared" si="1"/>
        <v>4.2333333333333334</v>
      </c>
      <c r="EF58" s="15">
        <f t="shared" si="10"/>
        <v>0.10833333333333339</v>
      </c>
    </row>
    <row r="59" spans="1:143" x14ac:dyDescent="0.2">
      <c r="A59" s="15">
        <v>29</v>
      </c>
      <c r="B59" s="15">
        <v>88</v>
      </c>
      <c r="C59" s="15">
        <v>1</v>
      </c>
      <c r="D59" s="15">
        <v>5</v>
      </c>
      <c r="E59" s="15">
        <v>1</v>
      </c>
      <c r="F59" s="15">
        <v>59</v>
      </c>
      <c r="G59" s="15">
        <v>5</v>
      </c>
      <c r="H59" s="15">
        <v>2</v>
      </c>
      <c r="I59" s="15">
        <v>5</v>
      </c>
      <c r="J59" s="15">
        <v>27</v>
      </c>
      <c r="K59" s="15">
        <v>0</v>
      </c>
      <c r="L59" s="15">
        <v>1</v>
      </c>
      <c r="M59" s="15">
        <v>1</v>
      </c>
      <c r="N59" s="15">
        <v>160000</v>
      </c>
      <c r="O59" s="15">
        <v>0</v>
      </c>
      <c r="P59" s="15">
        <v>0</v>
      </c>
      <c r="Q59" s="159">
        <v>2</v>
      </c>
      <c r="R59" s="159">
        <v>40</v>
      </c>
      <c r="S59" s="159">
        <v>40</v>
      </c>
      <c r="T59" s="159">
        <v>3700</v>
      </c>
      <c r="U59" s="159">
        <f t="shared" si="2"/>
        <v>148000</v>
      </c>
      <c r="V59" s="159">
        <v>24</v>
      </c>
      <c r="W59" s="171">
        <f t="shared" si="3"/>
        <v>3700</v>
      </c>
      <c r="AA59" s="15">
        <f t="shared" si="4"/>
        <v>0</v>
      </c>
      <c r="AD59" s="15">
        <f t="shared" si="5"/>
        <v>148000</v>
      </c>
      <c r="AE59" s="172">
        <f t="shared" si="0"/>
        <v>3700</v>
      </c>
      <c r="AW59" s="15">
        <f t="shared" si="8"/>
        <v>0</v>
      </c>
      <c r="CJ59" s="15">
        <v>1.5</v>
      </c>
      <c r="CK59" s="15">
        <v>2.3333333333333335</v>
      </c>
      <c r="CL59" s="15">
        <v>2</v>
      </c>
      <c r="CM59" s="15">
        <v>1</v>
      </c>
      <c r="CN59" s="15">
        <v>2</v>
      </c>
      <c r="CO59" s="15">
        <f t="shared" si="6"/>
        <v>1.7666666666666668</v>
      </c>
      <c r="CP59" s="15">
        <v>2</v>
      </c>
      <c r="CQ59" s="15">
        <v>2</v>
      </c>
      <c r="CR59" s="15">
        <v>1</v>
      </c>
      <c r="CS59" s="15">
        <v>4</v>
      </c>
      <c r="CT59" s="15">
        <v>1</v>
      </c>
      <c r="CU59" s="15">
        <v>2</v>
      </c>
      <c r="CV59" s="15">
        <v>1</v>
      </c>
      <c r="CW59" s="15">
        <v>1</v>
      </c>
      <c r="CX59" s="15">
        <v>1</v>
      </c>
      <c r="CY59" s="15">
        <v>1</v>
      </c>
      <c r="DA59" s="15">
        <v>1</v>
      </c>
      <c r="DC59" s="15">
        <v>1</v>
      </c>
      <c r="DE59" s="15">
        <v>1</v>
      </c>
      <c r="DM59" s="15">
        <v>1</v>
      </c>
      <c r="DN59" s="15">
        <v>2</v>
      </c>
      <c r="DY59" s="27">
        <v>4.2</v>
      </c>
      <c r="DZ59" s="27">
        <v>4.333333333333333</v>
      </c>
      <c r="EA59" s="27">
        <v>4.75</v>
      </c>
      <c r="EB59" s="27">
        <v>3.8</v>
      </c>
      <c r="EC59" s="27">
        <v>3.6666666666666665</v>
      </c>
      <c r="ED59" s="27">
        <v>4</v>
      </c>
      <c r="EE59" s="27">
        <f t="shared" si="1"/>
        <v>4.125</v>
      </c>
      <c r="EF59" s="15">
        <f t="shared" si="10"/>
        <v>-0.63055555555555554</v>
      </c>
    </row>
    <row r="60" spans="1:143" x14ac:dyDescent="0.2">
      <c r="A60" s="15">
        <v>30</v>
      </c>
      <c r="B60" s="15">
        <v>89</v>
      </c>
      <c r="C60" s="15">
        <v>1</v>
      </c>
      <c r="D60" s="15">
        <v>5</v>
      </c>
      <c r="E60" s="15">
        <v>1</v>
      </c>
      <c r="F60" s="15">
        <v>57</v>
      </c>
      <c r="G60" s="15">
        <v>4</v>
      </c>
      <c r="H60" s="15">
        <v>1</v>
      </c>
      <c r="I60" s="15">
        <v>4</v>
      </c>
      <c r="J60" s="15">
        <v>16</v>
      </c>
      <c r="K60" s="15">
        <v>0</v>
      </c>
      <c r="L60" s="15">
        <v>0</v>
      </c>
      <c r="M60" s="15">
        <v>1</v>
      </c>
      <c r="N60" s="15">
        <v>135000</v>
      </c>
      <c r="O60" s="15">
        <v>0</v>
      </c>
      <c r="P60" s="15">
        <v>1</v>
      </c>
      <c r="Q60" s="15">
        <v>7</v>
      </c>
      <c r="R60" s="15">
        <v>1</v>
      </c>
      <c r="S60" s="15">
        <v>315</v>
      </c>
      <c r="T60" s="15">
        <v>630000</v>
      </c>
      <c r="U60" s="15">
        <f t="shared" si="2"/>
        <v>630000</v>
      </c>
      <c r="V60" s="15">
        <v>25</v>
      </c>
      <c r="W60" s="27">
        <f t="shared" si="3"/>
        <v>2000</v>
      </c>
      <c r="AA60" s="15">
        <f t="shared" si="4"/>
        <v>0</v>
      </c>
      <c r="AD60" s="15">
        <f t="shared" si="5"/>
        <v>630000</v>
      </c>
      <c r="AE60" s="172">
        <f t="shared" si="0"/>
        <v>2000</v>
      </c>
      <c r="AF60" s="161">
        <v>7</v>
      </c>
      <c r="AG60" s="161">
        <v>1</v>
      </c>
      <c r="AH60" s="161">
        <v>315</v>
      </c>
      <c r="AI60" s="161">
        <v>630000</v>
      </c>
      <c r="AJ60" s="161">
        <v>25</v>
      </c>
      <c r="AK60" s="161">
        <v>2000</v>
      </c>
      <c r="AS60" s="15">
        <v>4</v>
      </c>
      <c r="AT60" s="15">
        <v>1</v>
      </c>
      <c r="AU60" s="15">
        <v>150</v>
      </c>
      <c r="AV60" s="15">
        <v>750000</v>
      </c>
      <c r="AW60" s="15">
        <f t="shared" si="8"/>
        <v>750000</v>
      </c>
      <c r="AX60" s="15">
        <v>3.1</v>
      </c>
      <c r="AY60" s="15">
        <v>5000</v>
      </c>
      <c r="BF60" s="15">
        <f t="shared" si="9"/>
        <v>750000</v>
      </c>
      <c r="BG60" s="15">
        <f t="shared" si="7"/>
        <v>5000</v>
      </c>
      <c r="BH60" s="161">
        <v>4</v>
      </c>
      <c r="BI60" s="161">
        <v>1</v>
      </c>
      <c r="BJ60" s="161">
        <v>150</v>
      </c>
      <c r="BK60" s="161">
        <v>750000</v>
      </c>
      <c r="BL60" s="161">
        <v>2.2000000000000002</v>
      </c>
      <c r="BS60" s="23">
        <v>750000</v>
      </c>
      <c r="BT60" s="23">
        <v>5000</v>
      </c>
      <c r="CJ60" s="15">
        <v>2</v>
      </c>
      <c r="CK60" s="15">
        <v>2.6666666666666665</v>
      </c>
      <c r="CL60" s="15">
        <v>2.3333333333333335</v>
      </c>
      <c r="CM60" s="15">
        <v>1.5</v>
      </c>
      <c r="CN60" s="15">
        <v>2</v>
      </c>
      <c r="CO60" s="15">
        <f t="shared" si="6"/>
        <v>2.1</v>
      </c>
      <c r="CP60" s="15">
        <v>1</v>
      </c>
      <c r="CQ60" s="15">
        <v>5</v>
      </c>
      <c r="CR60" s="15" t="s">
        <v>1007</v>
      </c>
      <c r="CU60" s="15" t="s">
        <v>1007</v>
      </c>
      <c r="CX60" s="15" t="s">
        <v>1007</v>
      </c>
      <c r="CY60" s="15" t="s">
        <v>1007</v>
      </c>
      <c r="DA60" s="15" t="s">
        <v>1007</v>
      </c>
      <c r="DC60" s="15" t="s">
        <v>1007</v>
      </c>
      <c r="DE60" s="15" t="s">
        <v>1007</v>
      </c>
      <c r="DM60" s="15">
        <v>1</v>
      </c>
      <c r="DN60" s="15">
        <v>3</v>
      </c>
      <c r="DO60" s="15">
        <v>2</v>
      </c>
      <c r="DP60" s="15">
        <v>3</v>
      </c>
      <c r="DS60" s="15">
        <v>3</v>
      </c>
      <c r="DT60" s="15">
        <v>3</v>
      </c>
      <c r="DY60" s="15">
        <v>5</v>
      </c>
      <c r="DZ60" s="15">
        <v>5</v>
      </c>
      <c r="EA60" s="15">
        <v>5</v>
      </c>
      <c r="EB60" s="15">
        <v>4.2</v>
      </c>
      <c r="EC60" s="15">
        <v>4.333333333333333</v>
      </c>
      <c r="ED60" s="15">
        <v>5</v>
      </c>
      <c r="EE60" s="27">
        <f t="shared" si="1"/>
        <v>4.7555555555555555</v>
      </c>
      <c r="EF60" s="15">
        <f t="shared" si="10"/>
        <v>0.68055555555555536</v>
      </c>
    </row>
    <row r="61" spans="1:143" x14ac:dyDescent="0.2">
      <c r="A61" s="15">
        <v>30</v>
      </c>
      <c r="B61" s="15">
        <v>89</v>
      </c>
      <c r="C61" s="15">
        <v>1</v>
      </c>
      <c r="D61" s="15">
        <v>5</v>
      </c>
      <c r="E61" s="15">
        <v>1</v>
      </c>
      <c r="F61" s="15">
        <v>57</v>
      </c>
      <c r="G61" s="15">
        <v>4</v>
      </c>
      <c r="H61" s="15">
        <v>1</v>
      </c>
      <c r="I61" s="15">
        <v>4</v>
      </c>
      <c r="J61" s="15">
        <v>16</v>
      </c>
      <c r="K61" s="15">
        <v>0</v>
      </c>
      <c r="L61" s="15">
        <v>0</v>
      </c>
      <c r="M61" s="15">
        <v>1</v>
      </c>
      <c r="N61" s="15">
        <v>135000</v>
      </c>
      <c r="O61" s="15">
        <v>0</v>
      </c>
      <c r="P61" s="15">
        <v>0</v>
      </c>
      <c r="Q61" s="159">
        <v>7</v>
      </c>
      <c r="R61" s="159">
        <v>1</v>
      </c>
      <c r="S61" s="159">
        <v>315</v>
      </c>
      <c r="T61" s="159">
        <v>630000</v>
      </c>
      <c r="U61" s="159">
        <f t="shared" si="2"/>
        <v>630000</v>
      </c>
      <c r="V61" s="159">
        <v>25</v>
      </c>
      <c r="W61" s="171">
        <f t="shared" si="3"/>
        <v>2000</v>
      </c>
      <c r="AA61" s="15">
        <f t="shared" si="4"/>
        <v>0</v>
      </c>
      <c r="AD61" s="15">
        <f t="shared" si="5"/>
        <v>630000</v>
      </c>
      <c r="AE61" s="172">
        <f t="shared" si="0"/>
        <v>2000</v>
      </c>
      <c r="AS61" s="15">
        <v>4</v>
      </c>
      <c r="AT61" s="15">
        <v>1</v>
      </c>
      <c r="AU61" s="15">
        <v>150</v>
      </c>
      <c r="AV61" s="15">
        <v>750000</v>
      </c>
      <c r="AW61" s="15">
        <f t="shared" si="8"/>
        <v>750000</v>
      </c>
      <c r="AX61" s="15">
        <v>2.2000000000000002</v>
      </c>
      <c r="BF61" s="15">
        <f t="shared" si="9"/>
        <v>750000</v>
      </c>
      <c r="BG61" s="15">
        <f t="shared" si="7"/>
        <v>5000</v>
      </c>
      <c r="CJ61" s="15">
        <v>2</v>
      </c>
      <c r="CK61" s="15">
        <v>2.6666666666666665</v>
      </c>
      <c r="CL61" s="15">
        <v>2.3333333333333335</v>
      </c>
      <c r="CM61" s="15">
        <v>1.5</v>
      </c>
      <c r="CN61" s="15">
        <v>2</v>
      </c>
      <c r="CO61" s="15">
        <f t="shared" si="6"/>
        <v>2.1</v>
      </c>
      <c r="CP61" s="15">
        <v>1</v>
      </c>
      <c r="CQ61" s="15">
        <v>5</v>
      </c>
      <c r="CR61" s="15" t="s">
        <v>1007</v>
      </c>
      <c r="CU61" s="15" t="s">
        <v>1007</v>
      </c>
      <c r="CX61" s="15" t="s">
        <v>1007</v>
      </c>
      <c r="CY61" s="15" t="s">
        <v>1007</v>
      </c>
      <c r="DA61" s="15" t="s">
        <v>1007</v>
      </c>
      <c r="DC61" s="15" t="s">
        <v>1007</v>
      </c>
      <c r="DE61" s="15" t="s">
        <v>1007</v>
      </c>
      <c r="DM61" s="15">
        <v>1</v>
      </c>
      <c r="DN61" s="15">
        <v>3</v>
      </c>
      <c r="DO61" s="15">
        <v>2</v>
      </c>
      <c r="DP61" s="15">
        <v>3</v>
      </c>
      <c r="DS61" s="15">
        <v>3</v>
      </c>
      <c r="DT61" s="15">
        <v>3</v>
      </c>
      <c r="DY61" s="27">
        <v>3.8</v>
      </c>
      <c r="DZ61" s="27">
        <v>4.666666666666667</v>
      </c>
      <c r="EA61" s="27">
        <v>4.25</v>
      </c>
      <c r="EB61" s="27">
        <v>4.4000000000000004</v>
      </c>
      <c r="EC61" s="27">
        <v>3.3333333333333335</v>
      </c>
      <c r="ED61" s="27">
        <v>4</v>
      </c>
      <c r="EE61" s="27">
        <f t="shared" si="1"/>
        <v>4.0750000000000002</v>
      </c>
      <c r="EF61" s="15">
        <f t="shared" si="10"/>
        <v>-0.23333333333333339</v>
      </c>
    </row>
    <row r="62" spans="1:143" x14ac:dyDescent="0.2">
      <c r="A62" s="15">
        <v>31</v>
      </c>
      <c r="B62" s="15">
        <v>90</v>
      </c>
      <c r="C62" s="15">
        <v>0</v>
      </c>
      <c r="D62" s="15">
        <v>3</v>
      </c>
      <c r="E62" s="15">
        <v>1</v>
      </c>
      <c r="F62" s="15">
        <v>51</v>
      </c>
      <c r="G62" s="15">
        <v>3</v>
      </c>
      <c r="H62" s="15">
        <v>1</v>
      </c>
      <c r="I62" s="15">
        <v>3</v>
      </c>
      <c r="J62" s="15">
        <v>21</v>
      </c>
      <c r="K62" s="15">
        <v>0</v>
      </c>
      <c r="L62" s="15">
        <v>0</v>
      </c>
      <c r="M62" s="15">
        <v>1</v>
      </c>
      <c r="N62" s="15">
        <v>200000</v>
      </c>
      <c r="O62" s="15">
        <v>1</v>
      </c>
      <c r="P62" s="15">
        <v>1</v>
      </c>
      <c r="Q62" s="15">
        <v>8</v>
      </c>
      <c r="R62" s="15">
        <v>2</v>
      </c>
      <c r="S62" s="15">
        <v>0.25</v>
      </c>
      <c r="T62" s="15">
        <v>30</v>
      </c>
      <c r="U62" s="15">
        <f t="shared" si="2"/>
        <v>60</v>
      </c>
      <c r="V62" s="15">
        <v>30</v>
      </c>
      <c r="W62" s="27">
        <f t="shared" si="3"/>
        <v>240</v>
      </c>
      <c r="AA62" s="15">
        <f t="shared" si="4"/>
        <v>0</v>
      </c>
      <c r="AD62" s="15">
        <f t="shared" si="5"/>
        <v>60</v>
      </c>
      <c r="AE62" s="172">
        <f t="shared" si="0"/>
        <v>240</v>
      </c>
      <c r="AF62" s="161">
        <v>8</v>
      </c>
      <c r="AG62" s="161">
        <v>2</v>
      </c>
      <c r="AH62" s="161">
        <v>0.25</v>
      </c>
      <c r="AI62" s="161">
        <v>30</v>
      </c>
      <c r="AJ62" s="161">
        <v>30</v>
      </c>
      <c r="AK62" s="161">
        <v>120</v>
      </c>
      <c r="AW62" s="15">
        <f t="shared" si="8"/>
        <v>0</v>
      </c>
      <c r="CJ62" s="15">
        <v>1.5</v>
      </c>
      <c r="CK62" s="15">
        <v>2</v>
      </c>
      <c r="CL62" s="15">
        <v>1.6666666666666667</v>
      </c>
      <c r="CM62" s="15">
        <v>1.5</v>
      </c>
      <c r="CN62" s="15">
        <v>2.5</v>
      </c>
      <c r="CO62" s="15">
        <f t="shared" si="6"/>
        <v>1.8333333333333335</v>
      </c>
      <c r="CP62" s="15">
        <v>2</v>
      </c>
      <c r="CQ62" s="15">
        <v>5</v>
      </c>
      <c r="CR62" s="15" t="s">
        <v>1007</v>
      </c>
      <c r="CU62" s="15" t="s">
        <v>1007</v>
      </c>
      <c r="CX62" s="15" t="s">
        <v>1007</v>
      </c>
      <c r="CY62" s="15" t="s">
        <v>1007</v>
      </c>
      <c r="DA62" s="15" t="s">
        <v>1007</v>
      </c>
      <c r="DC62" s="15" t="s">
        <v>1007</v>
      </c>
      <c r="DE62" s="15" t="s">
        <v>1007</v>
      </c>
      <c r="DM62" s="15">
        <v>1</v>
      </c>
      <c r="DN62" s="15">
        <v>2</v>
      </c>
      <c r="DO62" s="15">
        <v>2</v>
      </c>
      <c r="DP62" s="15">
        <v>2</v>
      </c>
      <c r="DS62" s="15">
        <v>3</v>
      </c>
      <c r="DT62" s="15">
        <v>2</v>
      </c>
      <c r="DY62" s="150">
        <v>4.8</v>
      </c>
      <c r="DZ62" s="150">
        <v>4.333333333333333</v>
      </c>
      <c r="EA62" s="150">
        <v>4.5</v>
      </c>
      <c r="EB62" s="150">
        <v>3.8</v>
      </c>
      <c r="EC62" s="150">
        <v>3.6666666666666665</v>
      </c>
      <c r="ED62" s="150">
        <v>4.75</v>
      </c>
      <c r="EE62" s="27">
        <f t="shared" si="1"/>
        <v>4.3083333333333336</v>
      </c>
      <c r="EF62" s="15">
        <f t="shared" si="10"/>
        <v>1.0277777777777781</v>
      </c>
      <c r="EH62" s="27"/>
      <c r="EI62" s="27"/>
      <c r="EJ62" s="27"/>
      <c r="EK62" s="27"/>
      <c r="EL62" s="27"/>
      <c r="EM62" s="27"/>
    </row>
    <row r="63" spans="1:143" x14ac:dyDescent="0.2">
      <c r="A63" s="15">
        <v>31</v>
      </c>
      <c r="B63" s="15">
        <v>90</v>
      </c>
      <c r="C63" s="15">
        <v>0</v>
      </c>
      <c r="D63" s="15">
        <v>3</v>
      </c>
      <c r="E63" s="15">
        <v>1</v>
      </c>
      <c r="F63" s="15">
        <v>51</v>
      </c>
      <c r="G63" s="15">
        <v>3</v>
      </c>
      <c r="H63" s="15">
        <v>1</v>
      </c>
      <c r="I63" s="15">
        <v>3</v>
      </c>
      <c r="J63" s="15">
        <v>21</v>
      </c>
      <c r="K63" s="15">
        <v>0</v>
      </c>
      <c r="L63" s="15">
        <v>0</v>
      </c>
      <c r="M63" s="15">
        <v>1</v>
      </c>
      <c r="N63" s="15">
        <v>200000</v>
      </c>
      <c r="O63" s="15">
        <v>1</v>
      </c>
      <c r="P63" s="15">
        <v>0</v>
      </c>
      <c r="Q63" s="159">
        <v>8</v>
      </c>
      <c r="R63" s="159">
        <v>2</v>
      </c>
      <c r="S63" s="159">
        <v>0.25</v>
      </c>
      <c r="T63" s="159">
        <v>30</v>
      </c>
      <c r="U63" s="159">
        <f t="shared" si="2"/>
        <v>60</v>
      </c>
      <c r="V63" s="159">
        <v>30</v>
      </c>
      <c r="W63" s="171">
        <f t="shared" si="3"/>
        <v>240</v>
      </c>
      <c r="AA63" s="15">
        <f t="shared" si="4"/>
        <v>0</v>
      </c>
      <c r="AD63" s="15">
        <f t="shared" si="5"/>
        <v>60</v>
      </c>
      <c r="AE63" s="172">
        <f t="shared" si="0"/>
        <v>240</v>
      </c>
      <c r="AW63" s="15">
        <f t="shared" si="8"/>
        <v>0</v>
      </c>
      <c r="CJ63" s="15">
        <v>1.5</v>
      </c>
      <c r="CK63" s="15">
        <v>2</v>
      </c>
      <c r="CL63" s="15">
        <v>1.6666666666666667</v>
      </c>
      <c r="CM63" s="15">
        <v>1.5</v>
      </c>
      <c r="CN63" s="15">
        <v>2.5</v>
      </c>
      <c r="CO63" s="15">
        <f t="shared" si="6"/>
        <v>1.8333333333333335</v>
      </c>
      <c r="CP63" s="15">
        <v>2</v>
      </c>
      <c r="CQ63" s="15">
        <v>5</v>
      </c>
      <c r="CR63" s="15" t="s">
        <v>1007</v>
      </c>
      <c r="CU63" s="15" t="s">
        <v>1007</v>
      </c>
      <c r="CX63" s="15" t="s">
        <v>1007</v>
      </c>
      <c r="CY63" s="15" t="s">
        <v>1007</v>
      </c>
      <c r="DA63" s="15" t="s">
        <v>1007</v>
      </c>
      <c r="DC63" s="15" t="s">
        <v>1007</v>
      </c>
      <c r="DE63" s="15" t="s">
        <v>1007</v>
      </c>
      <c r="DM63" s="15">
        <v>1</v>
      </c>
      <c r="DN63" s="15">
        <v>2</v>
      </c>
      <c r="DO63" s="15">
        <v>2</v>
      </c>
      <c r="DP63" s="15">
        <v>2</v>
      </c>
      <c r="DS63" s="15">
        <v>3</v>
      </c>
      <c r="DT63" s="15">
        <v>2</v>
      </c>
      <c r="DY63" s="166">
        <v>5</v>
      </c>
      <c r="DZ63" s="166">
        <v>4</v>
      </c>
      <c r="EA63" s="166">
        <v>4</v>
      </c>
      <c r="EB63" s="166">
        <v>2.6</v>
      </c>
      <c r="EC63" s="166">
        <v>2.3333333333333335</v>
      </c>
      <c r="ED63" s="166">
        <v>1.75</v>
      </c>
      <c r="EE63" s="27">
        <f t="shared" si="1"/>
        <v>3.2805555555555554</v>
      </c>
      <c r="EF63" s="15">
        <f t="shared" si="10"/>
        <v>-1.463888888888889</v>
      </c>
    </row>
    <row r="64" spans="1:143" x14ac:dyDescent="0.2">
      <c r="A64" s="15">
        <v>32</v>
      </c>
      <c r="B64" s="15">
        <v>92</v>
      </c>
      <c r="C64" s="15">
        <v>1</v>
      </c>
      <c r="D64" s="15">
        <v>3</v>
      </c>
      <c r="E64" s="15">
        <v>1</v>
      </c>
      <c r="F64" s="15">
        <v>48</v>
      </c>
      <c r="G64" s="15">
        <v>5</v>
      </c>
      <c r="H64" s="15">
        <v>2</v>
      </c>
      <c r="I64" s="15">
        <v>6</v>
      </c>
      <c r="J64" s="15">
        <v>7</v>
      </c>
      <c r="K64" s="15">
        <v>0</v>
      </c>
      <c r="L64" s="15">
        <v>1</v>
      </c>
      <c r="M64" s="15">
        <v>1</v>
      </c>
      <c r="N64" s="15">
        <v>120000</v>
      </c>
      <c r="O64" s="15">
        <v>0</v>
      </c>
      <c r="P64" s="15">
        <v>1</v>
      </c>
      <c r="Q64" s="15">
        <v>1</v>
      </c>
      <c r="R64" s="15">
        <v>1</v>
      </c>
      <c r="S64" s="15">
        <v>26</v>
      </c>
      <c r="T64" s="15">
        <v>10000</v>
      </c>
      <c r="U64" s="15">
        <f t="shared" si="2"/>
        <v>10000</v>
      </c>
      <c r="V64" s="15">
        <v>10</v>
      </c>
      <c r="W64" s="27">
        <f t="shared" si="3"/>
        <v>384.61538461538464</v>
      </c>
      <c r="AA64" s="15">
        <f t="shared" si="4"/>
        <v>0</v>
      </c>
      <c r="AD64" s="15">
        <f t="shared" si="5"/>
        <v>10000</v>
      </c>
      <c r="AE64" s="172">
        <f t="shared" si="0"/>
        <v>384.61538461538464</v>
      </c>
      <c r="AF64" s="161">
        <v>1</v>
      </c>
      <c r="AG64" s="161">
        <v>1</v>
      </c>
      <c r="AH64" s="161">
        <v>26</v>
      </c>
      <c r="AI64" s="161">
        <v>10000</v>
      </c>
      <c r="AJ64" s="161">
        <v>10</v>
      </c>
      <c r="AK64" s="161">
        <v>384.61538461538464</v>
      </c>
      <c r="AW64" s="15">
        <f t="shared" si="8"/>
        <v>0</v>
      </c>
      <c r="CJ64" s="15">
        <v>1.5</v>
      </c>
      <c r="CK64" s="15">
        <v>2</v>
      </c>
      <c r="CL64" s="15">
        <v>3</v>
      </c>
      <c r="CM64" s="15">
        <v>3.5</v>
      </c>
      <c r="CN64" s="15">
        <v>3.5</v>
      </c>
      <c r="CO64" s="15">
        <f t="shared" si="6"/>
        <v>2.7</v>
      </c>
      <c r="CP64" s="15">
        <v>2</v>
      </c>
      <c r="CQ64" s="15">
        <v>2</v>
      </c>
      <c r="CR64" s="15">
        <v>3</v>
      </c>
      <c r="CS64" s="15">
        <v>1</v>
      </c>
      <c r="CT64" s="15">
        <v>2</v>
      </c>
      <c r="CU64" s="15">
        <v>4</v>
      </c>
      <c r="CV64" s="15">
        <v>0</v>
      </c>
      <c r="CX64" s="15">
        <v>1</v>
      </c>
      <c r="CY64" s="15">
        <v>1</v>
      </c>
      <c r="DA64" s="15">
        <v>1</v>
      </c>
      <c r="DC64" s="15">
        <v>1</v>
      </c>
      <c r="DE64" s="15">
        <v>0</v>
      </c>
      <c r="DM64" s="15">
        <v>1</v>
      </c>
      <c r="DN64" s="15">
        <v>2</v>
      </c>
      <c r="DO64" s="15">
        <v>2</v>
      </c>
      <c r="DP64" s="15">
        <v>2</v>
      </c>
      <c r="DQ64" s="15">
        <v>3</v>
      </c>
      <c r="DR64" s="15">
        <v>2</v>
      </c>
      <c r="DY64" s="15">
        <v>5</v>
      </c>
      <c r="DZ64" s="15">
        <v>4.333333333333333</v>
      </c>
      <c r="EA64" s="15">
        <v>5</v>
      </c>
      <c r="EB64" s="15">
        <v>4.8</v>
      </c>
      <c r="EC64" s="15">
        <v>4.333333333333333</v>
      </c>
      <c r="ED64" s="15">
        <v>5</v>
      </c>
      <c r="EE64" s="27">
        <f t="shared" si="1"/>
        <v>4.7444444444444445</v>
      </c>
      <c r="EF64" s="15">
        <f t="shared" si="10"/>
        <v>1.4027777777777777</v>
      </c>
    </row>
    <row r="65" spans="1:143" x14ac:dyDescent="0.2">
      <c r="A65" s="15">
        <v>32</v>
      </c>
      <c r="B65" s="15">
        <v>92</v>
      </c>
      <c r="C65" s="15">
        <v>1</v>
      </c>
      <c r="D65" s="15">
        <v>3</v>
      </c>
      <c r="E65" s="15">
        <v>1</v>
      </c>
      <c r="F65" s="15">
        <v>48</v>
      </c>
      <c r="G65" s="15">
        <v>5</v>
      </c>
      <c r="H65" s="15">
        <v>2</v>
      </c>
      <c r="I65" s="15">
        <v>6</v>
      </c>
      <c r="J65" s="15">
        <v>7</v>
      </c>
      <c r="K65" s="15">
        <v>0</v>
      </c>
      <c r="L65" s="15">
        <v>1</v>
      </c>
      <c r="M65" s="15">
        <v>1</v>
      </c>
      <c r="N65" s="15">
        <v>120000</v>
      </c>
      <c r="O65" s="15">
        <v>0</v>
      </c>
      <c r="P65" s="15">
        <v>0</v>
      </c>
      <c r="Q65" s="159">
        <v>1</v>
      </c>
      <c r="R65" s="159">
        <v>1</v>
      </c>
      <c r="S65" s="159">
        <v>26</v>
      </c>
      <c r="T65" s="159">
        <v>10000</v>
      </c>
      <c r="U65" s="159">
        <f t="shared" si="2"/>
        <v>10000</v>
      </c>
      <c r="V65" s="159">
        <v>10</v>
      </c>
      <c r="W65" s="171">
        <f t="shared" si="3"/>
        <v>384.61538461538464</v>
      </c>
      <c r="AA65" s="15">
        <f t="shared" si="4"/>
        <v>0</v>
      </c>
      <c r="AD65" s="15">
        <f t="shared" si="5"/>
        <v>10000</v>
      </c>
      <c r="AE65" s="172">
        <f t="shared" si="0"/>
        <v>384.61538461538464</v>
      </c>
      <c r="AW65" s="15">
        <f t="shared" si="8"/>
        <v>0</v>
      </c>
      <c r="CJ65" s="15">
        <v>1.5</v>
      </c>
      <c r="CK65" s="15">
        <v>2</v>
      </c>
      <c r="CL65" s="15">
        <v>3</v>
      </c>
      <c r="CM65" s="15">
        <v>3.5</v>
      </c>
      <c r="CN65" s="15">
        <v>3.5</v>
      </c>
      <c r="CO65" s="15">
        <f t="shared" si="6"/>
        <v>2.7</v>
      </c>
      <c r="CP65" s="15">
        <v>2</v>
      </c>
      <c r="CQ65" s="15">
        <v>2</v>
      </c>
      <c r="CR65" s="15">
        <v>3</v>
      </c>
      <c r="CS65" s="15">
        <v>1</v>
      </c>
      <c r="CT65" s="15">
        <v>2</v>
      </c>
      <c r="CU65" s="15">
        <v>4</v>
      </c>
      <c r="CV65" s="15">
        <v>0</v>
      </c>
      <c r="CX65" s="15">
        <v>1</v>
      </c>
      <c r="CY65" s="15">
        <v>1</v>
      </c>
      <c r="DA65" s="15">
        <v>1</v>
      </c>
      <c r="DC65" s="15">
        <v>1</v>
      </c>
      <c r="DE65" s="15">
        <v>0</v>
      </c>
      <c r="DM65" s="15">
        <v>1</v>
      </c>
      <c r="DN65" s="15">
        <v>2</v>
      </c>
      <c r="DO65" s="15">
        <v>2</v>
      </c>
      <c r="DP65" s="15">
        <v>2</v>
      </c>
      <c r="DQ65" s="15">
        <v>3</v>
      </c>
      <c r="DR65" s="15">
        <v>2</v>
      </c>
      <c r="DY65" s="27">
        <v>3.2</v>
      </c>
      <c r="DZ65" s="27">
        <v>2.3333333333333335</v>
      </c>
      <c r="EA65" s="27">
        <v>3.75</v>
      </c>
      <c r="EB65" s="27">
        <v>3.6</v>
      </c>
      <c r="EC65" s="27">
        <v>3.6666666666666665</v>
      </c>
      <c r="ED65" s="27">
        <v>3.5</v>
      </c>
      <c r="EE65" s="27">
        <f t="shared" si="1"/>
        <v>3.3416666666666668</v>
      </c>
      <c r="EF65" s="15">
        <f t="shared" si="10"/>
        <v>-0.61111111111111072</v>
      </c>
    </row>
    <row r="66" spans="1:143" x14ac:dyDescent="0.2">
      <c r="A66" s="15">
        <v>33</v>
      </c>
      <c r="B66" s="15">
        <v>94</v>
      </c>
      <c r="C66" s="15">
        <v>0</v>
      </c>
      <c r="D66" s="15">
        <v>3</v>
      </c>
      <c r="E66" s="15">
        <v>1</v>
      </c>
      <c r="F66" s="15">
        <v>61</v>
      </c>
      <c r="G66" s="15">
        <v>3</v>
      </c>
      <c r="H66" s="15">
        <v>2</v>
      </c>
      <c r="I66" s="15">
        <v>6</v>
      </c>
      <c r="J66" s="15">
        <v>13</v>
      </c>
      <c r="K66" s="15">
        <v>1</v>
      </c>
      <c r="L66" s="15">
        <v>0</v>
      </c>
      <c r="M66" s="15">
        <v>1</v>
      </c>
      <c r="N66" s="15">
        <v>130000</v>
      </c>
      <c r="O66" s="15">
        <v>1</v>
      </c>
      <c r="P66" s="15">
        <v>1</v>
      </c>
      <c r="Q66" s="15">
        <v>7</v>
      </c>
      <c r="R66" s="15">
        <v>1</v>
      </c>
      <c r="S66" s="15">
        <v>2</v>
      </c>
      <c r="T66" s="15">
        <v>200</v>
      </c>
      <c r="U66" s="15">
        <f t="shared" si="2"/>
        <v>200</v>
      </c>
      <c r="V66" s="15">
        <v>15</v>
      </c>
      <c r="W66" s="27">
        <f t="shared" si="3"/>
        <v>100</v>
      </c>
      <c r="AA66" s="15">
        <f t="shared" si="4"/>
        <v>0</v>
      </c>
      <c r="AD66" s="15">
        <f t="shared" si="5"/>
        <v>200</v>
      </c>
      <c r="AE66" s="172">
        <f t="shared" ref="AE66:AE129" si="16">$AD66/$S66</f>
        <v>100</v>
      </c>
      <c r="AF66" s="161">
        <v>7</v>
      </c>
      <c r="AG66" s="161">
        <v>1</v>
      </c>
      <c r="AH66" s="161">
        <v>2</v>
      </c>
      <c r="AI66" s="161">
        <v>200</v>
      </c>
      <c r="AJ66" s="161">
        <v>15</v>
      </c>
      <c r="AK66" s="161">
        <v>100</v>
      </c>
      <c r="AW66" s="15">
        <f t="shared" si="8"/>
        <v>0</v>
      </c>
      <c r="CJ66" s="15">
        <v>2</v>
      </c>
      <c r="CK66" s="15">
        <v>1.6666666666666667</v>
      </c>
      <c r="CL66" s="15">
        <v>2.6666666666666665</v>
      </c>
      <c r="CM66" s="15">
        <v>1.5</v>
      </c>
      <c r="CN66" s="15">
        <v>1.5</v>
      </c>
      <c r="CO66" s="15">
        <f t="shared" si="6"/>
        <v>1.8666666666666667</v>
      </c>
      <c r="CP66" s="15">
        <v>2</v>
      </c>
      <c r="CQ66" s="15">
        <v>5</v>
      </c>
      <c r="CR66" s="15" t="s">
        <v>1007</v>
      </c>
      <c r="CU66" s="15" t="s">
        <v>1007</v>
      </c>
      <c r="CX66" s="15" t="s">
        <v>1007</v>
      </c>
      <c r="CY66" s="15" t="s">
        <v>1007</v>
      </c>
      <c r="DA66" s="15" t="s">
        <v>1007</v>
      </c>
      <c r="DC66" s="15" t="s">
        <v>1007</v>
      </c>
      <c r="DE66" s="15" t="s">
        <v>1007</v>
      </c>
      <c r="DM66" s="15">
        <v>3</v>
      </c>
      <c r="DN66" s="15">
        <v>2</v>
      </c>
      <c r="DO66" s="15">
        <v>1</v>
      </c>
      <c r="DP66" s="15">
        <v>2</v>
      </c>
      <c r="DS66" s="15">
        <v>2</v>
      </c>
      <c r="DT66" s="15">
        <v>2</v>
      </c>
      <c r="DY66" s="150">
        <v>4.5999999999999996</v>
      </c>
      <c r="DZ66" s="150">
        <v>3.6666666666666665</v>
      </c>
      <c r="EA66" s="150">
        <v>3.5</v>
      </c>
      <c r="EB66" s="150">
        <v>4.2</v>
      </c>
      <c r="EC66" s="150">
        <v>4</v>
      </c>
      <c r="ED66" s="150">
        <v>3.75</v>
      </c>
      <c r="EE66" s="27">
        <f t="shared" ref="EE66:EE129" si="17">AVERAGE($DY66:$ED66)</f>
        <v>3.9527777777777775</v>
      </c>
      <c r="EF66" s="15">
        <f t="shared" si="10"/>
        <v>0.8277777777777775</v>
      </c>
      <c r="EH66" s="27"/>
      <c r="EI66" s="27"/>
      <c r="EJ66" s="27"/>
      <c r="EK66" s="27"/>
      <c r="EL66" s="27"/>
      <c r="EM66" s="27"/>
    </row>
    <row r="67" spans="1:143" x14ac:dyDescent="0.2">
      <c r="A67" s="15">
        <v>33</v>
      </c>
      <c r="B67" s="15">
        <v>94</v>
      </c>
      <c r="C67" s="15">
        <v>0</v>
      </c>
      <c r="D67" s="15">
        <v>3</v>
      </c>
      <c r="E67" s="15">
        <v>1</v>
      </c>
      <c r="F67" s="15">
        <v>61</v>
      </c>
      <c r="G67" s="15">
        <v>3</v>
      </c>
      <c r="H67" s="15">
        <v>2</v>
      </c>
      <c r="I67" s="15">
        <v>6</v>
      </c>
      <c r="J67" s="15">
        <v>13</v>
      </c>
      <c r="K67" s="15">
        <v>1</v>
      </c>
      <c r="L67" s="15">
        <v>0</v>
      </c>
      <c r="M67" s="15">
        <v>1</v>
      </c>
      <c r="N67" s="15">
        <v>130000</v>
      </c>
      <c r="O67" s="15">
        <v>1</v>
      </c>
      <c r="P67" s="15">
        <v>0</v>
      </c>
      <c r="Q67" s="159">
        <v>7</v>
      </c>
      <c r="R67" s="159">
        <v>1</v>
      </c>
      <c r="S67" s="159">
        <v>2</v>
      </c>
      <c r="T67" s="159">
        <v>200</v>
      </c>
      <c r="U67" s="159">
        <f t="shared" ref="U67:U130" si="18">($R67*$T67)</f>
        <v>200</v>
      </c>
      <c r="V67" s="159">
        <v>15</v>
      </c>
      <c r="W67" s="171">
        <f t="shared" ref="W67:W130" si="19">$U67/$S67</f>
        <v>100</v>
      </c>
      <c r="AA67" s="15">
        <f t="shared" ref="AA67:AA130" si="20">$Z67*$X67</f>
        <v>0</v>
      </c>
      <c r="AD67" s="15">
        <f t="shared" ref="AD67:AD130" si="21">$U67+$AA67</f>
        <v>200</v>
      </c>
      <c r="AE67" s="172">
        <f t="shared" si="16"/>
        <v>100</v>
      </c>
      <c r="AW67" s="15">
        <f t="shared" si="8"/>
        <v>0</v>
      </c>
      <c r="CJ67" s="15">
        <v>2</v>
      </c>
      <c r="CK67" s="15">
        <v>1.6666666666666667</v>
      </c>
      <c r="CL67" s="15">
        <v>2.6666666666666665</v>
      </c>
      <c r="CM67" s="15">
        <v>1.5</v>
      </c>
      <c r="CN67" s="15">
        <v>1.5</v>
      </c>
      <c r="CO67" s="15">
        <f t="shared" ref="CO67:CO130" si="22">AVERAGE($CJ67:$CN67)</f>
        <v>1.8666666666666667</v>
      </c>
      <c r="CP67" s="15">
        <v>2</v>
      </c>
      <c r="CQ67" s="15">
        <v>5</v>
      </c>
      <c r="CR67" s="15" t="s">
        <v>1007</v>
      </c>
      <c r="CU67" s="15" t="s">
        <v>1007</v>
      </c>
      <c r="CX67" s="15" t="s">
        <v>1007</v>
      </c>
      <c r="CY67" s="15" t="s">
        <v>1007</v>
      </c>
      <c r="DA67" s="15" t="s">
        <v>1007</v>
      </c>
      <c r="DC67" s="15" t="s">
        <v>1007</v>
      </c>
      <c r="DE67" s="15" t="s">
        <v>1007</v>
      </c>
      <c r="DM67" s="15">
        <v>3</v>
      </c>
      <c r="DN67" s="15">
        <v>2</v>
      </c>
      <c r="DO67" s="15">
        <v>1</v>
      </c>
      <c r="DP67" s="15">
        <v>2</v>
      </c>
      <c r="DS67" s="15">
        <v>2</v>
      </c>
      <c r="DT67" s="15">
        <v>2</v>
      </c>
      <c r="DY67" s="166">
        <v>3.6</v>
      </c>
      <c r="DZ67" s="166">
        <v>2.6666666666666665</v>
      </c>
      <c r="EA67" s="166">
        <v>4</v>
      </c>
      <c r="EB67" s="166">
        <v>3.4</v>
      </c>
      <c r="EC67" s="166">
        <v>2.3333333333333335</v>
      </c>
      <c r="ED67" s="166">
        <v>2.75</v>
      </c>
      <c r="EE67" s="27">
        <f t="shared" si="17"/>
        <v>3.125</v>
      </c>
      <c r="EF67" s="15">
        <f t="shared" ref="EF67:EF130" si="23">$EE67-$EE68</f>
        <v>-1.4444444444444438</v>
      </c>
    </row>
    <row r="68" spans="1:143" x14ac:dyDescent="0.2">
      <c r="A68" s="15">
        <v>34</v>
      </c>
      <c r="B68" s="15">
        <v>97</v>
      </c>
      <c r="C68" s="15">
        <v>1</v>
      </c>
      <c r="D68" s="15">
        <v>3</v>
      </c>
      <c r="E68" s="15">
        <v>1</v>
      </c>
      <c r="F68" s="15">
        <v>54</v>
      </c>
      <c r="G68" s="15">
        <v>3</v>
      </c>
      <c r="H68" s="15">
        <v>1</v>
      </c>
      <c r="I68" s="15">
        <v>6</v>
      </c>
      <c r="J68" s="15">
        <v>12</v>
      </c>
      <c r="K68" s="15">
        <v>0</v>
      </c>
      <c r="L68" s="15">
        <v>0</v>
      </c>
      <c r="M68" s="15">
        <v>1</v>
      </c>
      <c r="N68" s="15">
        <v>140000</v>
      </c>
      <c r="O68" s="15">
        <v>0</v>
      </c>
      <c r="P68" s="15">
        <v>1</v>
      </c>
      <c r="Q68" s="15">
        <v>7</v>
      </c>
      <c r="R68" s="15">
        <v>1</v>
      </c>
      <c r="S68" s="15">
        <v>4</v>
      </c>
      <c r="T68" s="15">
        <v>16000</v>
      </c>
      <c r="U68" s="15">
        <f t="shared" si="18"/>
        <v>16000</v>
      </c>
      <c r="V68" s="15">
        <v>15</v>
      </c>
      <c r="W68" s="27">
        <f t="shared" si="19"/>
        <v>4000</v>
      </c>
      <c r="AA68" s="15">
        <f t="shared" si="20"/>
        <v>0</v>
      </c>
      <c r="AD68" s="15">
        <f t="shared" si="21"/>
        <v>16000</v>
      </c>
      <c r="AE68" s="172">
        <f t="shared" si="16"/>
        <v>4000</v>
      </c>
      <c r="AF68" s="161">
        <v>7</v>
      </c>
      <c r="AG68" s="161">
        <v>1</v>
      </c>
      <c r="AH68" s="161">
        <v>4</v>
      </c>
      <c r="AI68" s="161">
        <v>16000</v>
      </c>
      <c r="AJ68" s="161">
        <v>10</v>
      </c>
      <c r="AK68" s="161">
        <v>4000</v>
      </c>
      <c r="AS68" s="15">
        <v>2</v>
      </c>
      <c r="AT68" s="15">
        <v>1</v>
      </c>
      <c r="AU68" s="15">
        <v>15</v>
      </c>
      <c r="AV68" s="15">
        <v>1400</v>
      </c>
      <c r="AW68" s="15">
        <f t="shared" si="8"/>
        <v>1400</v>
      </c>
      <c r="AX68" s="15">
        <v>22</v>
      </c>
      <c r="AY68" s="15">
        <v>93.333333333333329</v>
      </c>
      <c r="BF68" s="15">
        <f t="shared" si="9"/>
        <v>1400</v>
      </c>
      <c r="BG68" s="15">
        <f t="shared" ref="BG68:BG131" si="24">$BF68/$AU68</f>
        <v>93.333333333333329</v>
      </c>
      <c r="BH68" s="161">
        <v>2</v>
      </c>
      <c r="BI68" s="161">
        <v>1</v>
      </c>
      <c r="BJ68" s="161">
        <v>15</v>
      </c>
      <c r="BK68" s="161">
        <v>1400</v>
      </c>
      <c r="BL68" s="161">
        <v>20</v>
      </c>
      <c r="BS68" s="23">
        <v>1400</v>
      </c>
      <c r="BT68" s="23">
        <v>93.333333333333329</v>
      </c>
      <c r="BU68" s="15">
        <v>1</v>
      </c>
      <c r="BV68" s="15">
        <v>1</v>
      </c>
      <c r="BW68" s="15">
        <v>9</v>
      </c>
      <c r="BX68" s="15">
        <v>2000</v>
      </c>
      <c r="BY68" s="15">
        <f t="shared" ref="BY68:BY69" si="25">$BX68*$BV68</f>
        <v>2000</v>
      </c>
      <c r="BZ68" s="15">
        <v>12</v>
      </c>
      <c r="CA68" s="15">
        <f t="shared" ref="CA68:CA69" si="26">$BY68/$BW68</f>
        <v>222.22222222222223</v>
      </c>
      <c r="CB68" s="23">
        <v>1</v>
      </c>
      <c r="CC68" s="23">
        <v>1</v>
      </c>
      <c r="CD68" s="23">
        <v>9</v>
      </c>
      <c r="CE68" s="23">
        <v>2000</v>
      </c>
      <c r="CG68" s="23">
        <v>12</v>
      </c>
      <c r="CI68" s="23">
        <v>222.22222222222223</v>
      </c>
      <c r="CJ68" s="15">
        <v>2</v>
      </c>
      <c r="CK68" s="15">
        <v>2.3333333333333335</v>
      </c>
      <c r="CL68" s="15">
        <v>1.6666666666666667</v>
      </c>
      <c r="CM68" s="15">
        <v>3</v>
      </c>
      <c r="CN68" s="15">
        <v>2.5</v>
      </c>
      <c r="CO68" s="15">
        <f t="shared" si="22"/>
        <v>2.2999999999999998</v>
      </c>
      <c r="CP68" s="15">
        <v>2</v>
      </c>
      <c r="CQ68" s="15">
        <v>5</v>
      </c>
      <c r="CR68" s="15" t="s">
        <v>1007</v>
      </c>
      <c r="CU68" s="15" t="s">
        <v>1007</v>
      </c>
      <c r="CX68" s="15" t="s">
        <v>1007</v>
      </c>
      <c r="CY68" s="15" t="s">
        <v>1007</v>
      </c>
      <c r="DA68" s="15" t="s">
        <v>1007</v>
      </c>
      <c r="DC68" s="15" t="s">
        <v>1007</v>
      </c>
      <c r="DE68" s="15" t="s">
        <v>1007</v>
      </c>
      <c r="DO68" s="15">
        <v>2</v>
      </c>
      <c r="DP68" s="15">
        <v>3</v>
      </c>
      <c r="DQ68" s="15">
        <v>3</v>
      </c>
      <c r="DR68" s="15">
        <v>3</v>
      </c>
      <c r="DS68" s="15">
        <v>1</v>
      </c>
      <c r="DT68" s="15">
        <v>3</v>
      </c>
      <c r="DY68" s="15">
        <v>5</v>
      </c>
      <c r="DZ68" s="15">
        <v>4.333333333333333</v>
      </c>
      <c r="EA68" s="15">
        <v>4.75</v>
      </c>
      <c r="EB68" s="15">
        <v>4</v>
      </c>
      <c r="EC68" s="15">
        <v>4.333333333333333</v>
      </c>
      <c r="ED68" s="15">
        <v>5</v>
      </c>
      <c r="EE68" s="27">
        <f t="shared" si="17"/>
        <v>4.5694444444444438</v>
      </c>
      <c r="EF68" s="15">
        <f t="shared" si="23"/>
        <v>0.83888888888888813</v>
      </c>
    </row>
    <row r="69" spans="1:143" x14ac:dyDescent="0.2">
      <c r="A69" s="15">
        <v>34</v>
      </c>
      <c r="B69" s="15">
        <v>97</v>
      </c>
      <c r="C69" s="15">
        <v>1</v>
      </c>
      <c r="D69" s="15">
        <v>3</v>
      </c>
      <c r="E69" s="15">
        <v>1</v>
      </c>
      <c r="F69" s="15">
        <v>54</v>
      </c>
      <c r="G69" s="15">
        <v>3</v>
      </c>
      <c r="H69" s="15">
        <v>1</v>
      </c>
      <c r="I69" s="15">
        <v>6</v>
      </c>
      <c r="J69" s="15">
        <v>12</v>
      </c>
      <c r="K69" s="15">
        <v>0</v>
      </c>
      <c r="L69" s="15">
        <v>0</v>
      </c>
      <c r="M69" s="15">
        <v>1</v>
      </c>
      <c r="N69" s="15">
        <v>140000</v>
      </c>
      <c r="O69" s="15">
        <v>0</v>
      </c>
      <c r="P69" s="15">
        <v>0</v>
      </c>
      <c r="Q69" s="159">
        <v>7</v>
      </c>
      <c r="R69" s="159">
        <v>1</v>
      </c>
      <c r="S69" s="159">
        <v>4</v>
      </c>
      <c r="T69" s="159">
        <v>16000</v>
      </c>
      <c r="U69" s="159">
        <f t="shared" si="18"/>
        <v>16000</v>
      </c>
      <c r="V69" s="159">
        <v>10</v>
      </c>
      <c r="W69" s="171">
        <f t="shared" si="19"/>
        <v>4000</v>
      </c>
      <c r="AA69" s="15">
        <f t="shared" si="20"/>
        <v>0</v>
      </c>
      <c r="AD69" s="15">
        <f t="shared" si="21"/>
        <v>16000</v>
      </c>
      <c r="AE69" s="172">
        <f t="shared" si="16"/>
        <v>4000</v>
      </c>
      <c r="AS69" s="15">
        <v>2</v>
      </c>
      <c r="AT69" s="15">
        <v>1</v>
      </c>
      <c r="AU69" s="15">
        <v>15</v>
      </c>
      <c r="AV69" s="15">
        <v>1400</v>
      </c>
      <c r="AW69" s="15">
        <f t="shared" ref="AW69:AW132" si="27">$AV69*$AT69</f>
        <v>1400</v>
      </c>
      <c r="AX69" s="15">
        <v>20</v>
      </c>
      <c r="BF69" s="15">
        <f t="shared" ref="BF69:BF131" si="28">$AW69+$BC69</f>
        <v>1400</v>
      </c>
      <c r="BG69" s="15">
        <f t="shared" si="24"/>
        <v>93.333333333333329</v>
      </c>
      <c r="BU69" s="15">
        <v>1</v>
      </c>
      <c r="BV69" s="15">
        <v>1</v>
      </c>
      <c r="BW69" s="15">
        <v>9</v>
      </c>
      <c r="BX69" s="15">
        <v>2000</v>
      </c>
      <c r="BY69" s="15">
        <f t="shared" si="25"/>
        <v>2000</v>
      </c>
      <c r="BZ69" s="15">
        <v>12</v>
      </c>
      <c r="CA69" s="15">
        <f t="shared" si="26"/>
        <v>222.22222222222223</v>
      </c>
      <c r="CJ69" s="15">
        <v>2</v>
      </c>
      <c r="CK69" s="15">
        <v>2.3333333333333335</v>
      </c>
      <c r="CL69" s="15">
        <v>1.6666666666666667</v>
      </c>
      <c r="CM69" s="15">
        <v>3</v>
      </c>
      <c r="CN69" s="15">
        <v>2.5</v>
      </c>
      <c r="CO69" s="15">
        <f t="shared" si="22"/>
        <v>2.2999999999999998</v>
      </c>
      <c r="CP69" s="15">
        <v>2</v>
      </c>
      <c r="CQ69" s="15">
        <v>5</v>
      </c>
      <c r="CR69" s="15" t="s">
        <v>1007</v>
      </c>
      <c r="CU69" s="15" t="s">
        <v>1007</v>
      </c>
      <c r="CX69" s="15" t="s">
        <v>1007</v>
      </c>
      <c r="CY69" s="15" t="s">
        <v>1007</v>
      </c>
      <c r="DA69" s="15" t="s">
        <v>1007</v>
      </c>
      <c r="DC69" s="15" t="s">
        <v>1007</v>
      </c>
      <c r="DE69" s="15" t="s">
        <v>1007</v>
      </c>
      <c r="DO69" s="15">
        <v>2</v>
      </c>
      <c r="DP69" s="15">
        <v>3</v>
      </c>
      <c r="DQ69" s="15">
        <v>3</v>
      </c>
      <c r="DR69" s="15">
        <v>3</v>
      </c>
      <c r="DS69" s="15">
        <v>1</v>
      </c>
      <c r="DT69" s="15">
        <v>3</v>
      </c>
      <c r="DY69" s="27">
        <v>4.4000000000000004</v>
      </c>
      <c r="DZ69" s="27">
        <v>3.3333333333333335</v>
      </c>
      <c r="EA69" s="27">
        <v>3.5</v>
      </c>
      <c r="EB69" s="27">
        <v>3.4</v>
      </c>
      <c r="EC69" s="27">
        <v>4</v>
      </c>
      <c r="ED69" s="27">
        <v>3.75</v>
      </c>
      <c r="EE69" s="27">
        <f t="shared" si="17"/>
        <v>3.7305555555555556</v>
      </c>
      <c r="EF69" s="15">
        <f t="shared" si="23"/>
        <v>-0.7583333333333333</v>
      </c>
    </row>
    <row r="70" spans="1:143" x14ac:dyDescent="0.2">
      <c r="A70" s="15">
        <v>35</v>
      </c>
      <c r="B70" s="15">
        <v>98</v>
      </c>
      <c r="C70" s="15">
        <v>1</v>
      </c>
      <c r="D70" s="15">
        <v>1</v>
      </c>
      <c r="E70" s="15">
        <v>1</v>
      </c>
      <c r="F70" s="15">
        <v>61</v>
      </c>
      <c r="G70" s="15">
        <v>6</v>
      </c>
      <c r="H70" s="15">
        <v>2</v>
      </c>
      <c r="I70" s="15">
        <v>5</v>
      </c>
      <c r="J70" s="15">
        <v>6</v>
      </c>
      <c r="K70" s="15">
        <v>1</v>
      </c>
      <c r="L70" s="15">
        <v>0</v>
      </c>
      <c r="M70" s="15">
        <v>1</v>
      </c>
      <c r="N70" s="15">
        <v>25000</v>
      </c>
      <c r="O70" s="15">
        <v>1</v>
      </c>
      <c r="P70" s="15">
        <v>1</v>
      </c>
      <c r="Q70" s="15">
        <v>7</v>
      </c>
      <c r="R70" s="15">
        <v>1</v>
      </c>
      <c r="S70" s="15">
        <v>15</v>
      </c>
      <c r="T70" s="15">
        <v>1000</v>
      </c>
      <c r="U70" s="15">
        <f t="shared" si="18"/>
        <v>1000</v>
      </c>
      <c r="V70" s="15">
        <v>70</v>
      </c>
      <c r="W70" s="27">
        <f t="shared" si="19"/>
        <v>66.666666666666671</v>
      </c>
      <c r="AA70" s="15">
        <f t="shared" si="20"/>
        <v>0</v>
      </c>
      <c r="AD70" s="15">
        <f t="shared" si="21"/>
        <v>1000</v>
      </c>
      <c r="AE70" s="172">
        <f t="shared" si="16"/>
        <v>66.666666666666671</v>
      </c>
      <c r="AF70" s="161">
        <v>7</v>
      </c>
      <c r="AG70" s="161">
        <v>1</v>
      </c>
      <c r="AH70" s="161">
        <v>15</v>
      </c>
      <c r="AI70" s="161">
        <v>1000</v>
      </c>
      <c r="AJ70" s="161">
        <v>70</v>
      </c>
      <c r="AK70" s="161">
        <v>66.666666666666671</v>
      </c>
      <c r="AS70" s="15">
        <v>8</v>
      </c>
      <c r="AT70" s="15">
        <v>5</v>
      </c>
      <c r="AU70" s="15">
        <v>3.0000000000000001E-3</v>
      </c>
      <c r="AV70" s="15">
        <v>25</v>
      </c>
      <c r="AW70" s="15">
        <f t="shared" si="27"/>
        <v>125</v>
      </c>
      <c r="AX70" s="15">
        <v>200</v>
      </c>
      <c r="AY70" s="15">
        <v>8333.3333333333339</v>
      </c>
      <c r="BF70" s="15">
        <f t="shared" si="28"/>
        <v>125</v>
      </c>
      <c r="BG70" s="15">
        <f t="shared" si="24"/>
        <v>41666.666666666664</v>
      </c>
      <c r="BH70" s="161">
        <v>8</v>
      </c>
      <c r="BI70" s="161">
        <v>5</v>
      </c>
      <c r="BJ70" s="161">
        <v>3.0000000000000001E-3</v>
      </c>
      <c r="BK70" s="161">
        <v>25</v>
      </c>
      <c r="BL70" s="161">
        <v>200</v>
      </c>
      <c r="BS70" s="23">
        <v>25</v>
      </c>
      <c r="BT70" s="23">
        <v>8333.3333333333339</v>
      </c>
      <c r="CJ70" s="15">
        <v>1.5</v>
      </c>
      <c r="CK70" s="15">
        <v>2</v>
      </c>
      <c r="CL70" s="15">
        <v>1.6666666666666667</v>
      </c>
      <c r="CM70" s="15">
        <v>2</v>
      </c>
      <c r="CN70" s="15">
        <v>2.5</v>
      </c>
      <c r="CO70" s="15">
        <f t="shared" si="22"/>
        <v>1.9333333333333336</v>
      </c>
      <c r="CP70" s="15">
        <v>3</v>
      </c>
      <c r="CQ70" s="15">
        <v>5</v>
      </c>
      <c r="CR70" s="15" t="s">
        <v>1007</v>
      </c>
      <c r="CU70" s="15" t="s">
        <v>1007</v>
      </c>
      <c r="CX70" s="15" t="s">
        <v>1007</v>
      </c>
      <c r="CY70" s="15" t="s">
        <v>1007</v>
      </c>
      <c r="DA70" s="15" t="s">
        <v>1007</v>
      </c>
      <c r="DC70" s="15" t="s">
        <v>1007</v>
      </c>
      <c r="DE70" s="15" t="s">
        <v>1007</v>
      </c>
      <c r="DM70" s="15">
        <v>2</v>
      </c>
      <c r="DN70" s="15">
        <v>3</v>
      </c>
      <c r="DO70" s="15">
        <v>1</v>
      </c>
      <c r="DP70" s="15">
        <v>3</v>
      </c>
      <c r="DS70" s="15">
        <v>3</v>
      </c>
      <c r="DT70" s="15">
        <v>3</v>
      </c>
      <c r="DY70" s="15">
        <v>5</v>
      </c>
      <c r="DZ70" s="15">
        <v>4.333333333333333</v>
      </c>
      <c r="EA70" s="15">
        <v>5</v>
      </c>
      <c r="EB70" s="15">
        <v>3.6</v>
      </c>
      <c r="EC70" s="15">
        <v>4</v>
      </c>
      <c r="ED70" s="15">
        <v>5</v>
      </c>
      <c r="EE70" s="27">
        <f t="shared" si="17"/>
        <v>4.4888888888888889</v>
      </c>
      <c r="EF70" s="15">
        <f t="shared" si="23"/>
        <v>0.24166666666666625</v>
      </c>
    </row>
    <row r="71" spans="1:143" x14ac:dyDescent="0.2">
      <c r="A71" s="15">
        <v>35</v>
      </c>
      <c r="B71" s="15">
        <v>98</v>
      </c>
      <c r="C71" s="15">
        <v>1</v>
      </c>
      <c r="D71" s="15">
        <v>1</v>
      </c>
      <c r="E71" s="15">
        <v>1</v>
      </c>
      <c r="F71" s="15">
        <v>61</v>
      </c>
      <c r="G71" s="15">
        <v>6</v>
      </c>
      <c r="H71" s="15">
        <v>2</v>
      </c>
      <c r="I71" s="15">
        <v>5</v>
      </c>
      <c r="J71" s="15">
        <v>6</v>
      </c>
      <c r="K71" s="15">
        <v>1</v>
      </c>
      <c r="L71" s="15">
        <v>0</v>
      </c>
      <c r="M71" s="15">
        <v>1</v>
      </c>
      <c r="N71" s="15">
        <v>25000</v>
      </c>
      <c r="O71" s="15">
        <v>1</v>
      </c>
      <c r="P71" s="15">
        <v>0</v>
      </c>
      <c r="Q71" s="159">
        <v>7</v>
      </c>
      <c r="R71" s="159">
        <v>1</v>
      </c>
      <c r="S71" s="159">
        <v>15</v>
      </c>
      <c r="T71" s="159">
        <v>1000</v>
      </c>
      <c r="U71" s="159">
        <f t="shared" si="18"/>
        <v>1000</v>
      </c>
      <c r="V71" s="159">
        <v>70</v>
      </c>
      <c r="W71" s="171">
        <f t="shared" si="19"/>
        <v>66.666666666666671</v>
      </c>
      <c r="AA71" s="15">
        <f t="shared" si="20"/>
        <v>0</v>
      </c>
      <c r="AD71" s="15">
        <f t="shared" si="21"/>
        <v>1000</v>
      </c>
      <c r="AE71" s="172">
        <f t="shared" si="16"/>
        <v>66.666666666666671</v>
      </c>
      <c r="AS71" s="15">
        <v>8</v>
      </c>
      <c r="AT71" s="15">
        <v>5</v>
      </c>
      <c r="AU71" s="15">
        <v>3.0000000000000001E-3</v>
      </c>
      <c r="AV71" s="15">
        <v>25</v>
      </c>
      <c r="AW71" s="15">
        <f t="shared" si="27"/>
        <v>125</v>
      </c>
      <c r="AX71" s="15">
        <v>200</v>
      </c>
      <c r="BF71" s="15">
        <f t="shared" si="28"/>
        <v>125</v>
      </c>
      <c r="BG71" s="15">
        <f t="shared" si="24"/>
        <v>41666.666666666664</v>
      </c>
      <c r="CJ71" s="15">
        <v>1.5</v>
      </c>
      <c r="CK71" s="15">
        <v>2</v>
      </c>
      <c r="CL71" s="15">
        <v>1.6666666666666667</v>
      </c>
      <c r="CM71" s="15">
        <v>2</v>
      </c>
      <c r="CN71" s="15">
        <v>2.5</v>
      </c>
      <c r="CO71" s="15">
        <f t="shared" si="22"/>
        <v>1.9333333333333336</v>
      </c>
      <c r="CP71" s="15">
        <v>3</v>
      </c>
      <c r="CQ71" s="15">
        <v>5</v>
      </c>
      <c r="CR71" s="15" t="s">
        <v>1007</v>
      </c>
      <c r="CU71" s="15" t="s">
        <v>1007</v>
      </c>
      <c r="CX71" s="15" t="s">
        <v>1007</v>
      </c>
      <c r="CY71" s="15" t="s">
        <v>1007</v>
      </c>
      <c r="DA71" s="15" t="s">
        <v>1007</v>
      </c>
      <c r="DC71" s="15" t="s">
        <v>1007</v>
      </c>
      <c r="DE71" s="15" t="s">
        <v>1007</v>
      </c>
      <c r="DM71" s="15">
        <v>2</v>
      </c>
      <c r="DN71" s="15">
        <v>3</v>
      </c>
      <c r="DO71" s="15">
        <v>1</v>
      </c>
      <c r="DP71" s="15">
        <v>3</v>
      </c>
      <c r="DS71" s="15">
        <v>3</v>
      </c>
      <c r="DT71" s="15">
        <v>3</v>
      </c>
      <c r="DY71" s="27">
        <v>4.2</v>
      </c>
      <c r="DZ71" s="27">
        <v>4.333333333333333</v>
      </c>
      <c r="EA71" s="27">
        <v>4.75</v>
      </c>
      <c r="EB71" s="27">
        <v>4.2</v>
      </c>
      <c r="EC71" s="27">
        <v>4</v>
      </c>
      <c r="ED71" s="27">
        <v>4</v>
      </c>
      <c r="EE71" s="27">
        <f t="shared" si="17"/>
        <v>4.2472222222222227</v>
      </c>
      <c r="EF71" s="15">
        <f t="shared" si="23"/>
        <v>-3.3333333333333215E-2</v>
      </c>
    </row>
    <row r="72" spans="1:143" x14ac:dyDescent="0.2">
      <c r="A72" s="15">
        <v>36</v>
      </c>
      <c r="B72" s="15">
        <v>99</v>
      </c>
      <c r="C72" s="15">
        <v>1</v>
      </c>
      <c r="D72" s="15">
        <v>3</v>
      </c>
      <c r="E72" s="15">
        <v>1</v>
      </c>
      <c r="F72" s="15">
        <v>65</v>
      </c>
      <c r="G72" s="15">
        <v>1</v>
      </c>
      <c r="H72" s="15">
        <v>3</v>
      </c>
      <c r="I72" s="15">
        <v>2</v>
      </c>
      <c r="J72" s="15">
        <v>15</v>
      </c>
      <c r="K72" s="15">
        <v>0</v>
      </c>
      <c r="L72" s="15">
        <v>1</v>
      </c>
      <c r="M72" s="15">
        <v>1</v>
      </c>
      <c r="N72" s="15">
        <v>130000</v>
      </c>
      <c r="O72" s="15">
        <v>1</v>
      </c>
      <c r="P72" s="15">
        <v>1</v>
      </c>
      <c r="Q72" s="15">
        <v>7</v>
      </c>
      <c r="R72" s="15">
        <v>1</v>
      </c>
      <c r="S72" s="15">
        <v>25</v>
      </c>
      <c r="T72" s="15">
        <v>26000</v>
      </c>
      <c r="U72" s="15">
        <f t="shared" si="18"/>
        <v>26000</v>
      </c>
      <c r="V72" s="15">
        <v>25</v>
      </c>
      <c r="W72" s="27">
        <f t="shared" si="19"/>
        <v>1040</v>
      </c>
      <c r="AA72" s="15">
        <f t="shared" si="20"/>
        <v>0</v>
      </c>
      <c r="AD72" s="15">
        <f t="shared" si="21"/>
        <v>26000</v>
      </c>
      <c r="AE72" s="172">
        <f t="shared" si="16"/>
        <v>1040</v>
      </c>
      <c r="AF72" s="161">
        <v>7</v>
      </c>
      <c r="AG72" s="161">
        <v>1</v>
      </c>
      <c r="AH72" s="161">
        <v>25</v>
      </c>
      <c r="AI72" s="161">
        <v>26000</v>
      </c>
      <c r="AJ72" s="161">
        <v>25</v>
      </c>
      <c r="AK72" s="161">
        <v>1040</v>
      </c>
      <c r="AS72" s="15">
        <v>2</v>
      </c>
      <c r="AT72" s="15">
        <v>1</v>
      </c>
      <c r="AU72" s="15">
        <v>26</v>
      </c>
      <c r="AV72" s="15">
        <v>20000</v>
      </c>
      <c r="AW72" s="15">
        <f t="shared" si="27"/>
        <v>20000</v>
      </c>
      <c r="AX72" s="15">
        <v>20</v>
      </c>
      <c r="AY72" s="15">
        <v>769.23076923076928</v>
      </c>
      <c r="BF72" s="15">
        <f t="shared" si="28"/>
        <v>20000</v>
      </c>
      <c r="BG72" s="15">
        <f t="shared" si="24"/>
        <v>769.23076923076928</v>
      </c>
      <c r="BH72" s="161">
        <v>2</v>
      </c>
      <c r="BI72" s="161">
        <v>1</v>
      </c>
      <c r="BJ72" s="161">
        <v>26</v>
      </c>
      <c r="BK72" s="161">
        <v>24000</v>
      </c>
      <c r="BL72" s="161">
        <v>22</v>
      </c>
      <c r="BS72" s="23">
        <v>24000</v>
      </c>
      <c r="BT72" s="23">
        <v>923.07692307692309</v>
      </c>
      <c r="CJ72" s="15">
        <v>2.5</v>
      </c>
      <c r="CK72" s="15">
        <v>2.3333333333333335</v>
      </c>
      <c r="CL72" s="15">
        <v>2.6666666666666665</v>
      </c>
      <c r="CM72" s="15">
        <v>2.5</v>
      </c>
      <c r="CN72" s="15">
        <v>2.5</v>
      </c>
      <c r="CO72" s="15">
        <f t="shared" si="22"/>
        <v>2.5</v>
      </c>
      <c r="CP72" s="15">
        <v>2</v>
      </c>
      <c r="CQ72" s="15">
        <v>5</v>
      </c>
      <c r="CR72" s="15" t="s">
        <v>1007</v>
      </c>
      <c r="CU72" s="15" t="s">
        <v>1007</v>
      </c>
      <c r="CX72" s="15" t="s">
        <v>1007</v>
      </c>
      <c r="CY72" s="15" t="s">
        <v>1007</v>
      </c>
      <c r="DA72" s="15" t="s">
        <v>1007</v>
      </c>
      <c r="DC72" s="15" t="s">
        <v>1007</v>
      </c>
      <c r="DE72" s="15" t="s">
        <v>1007</v>
      </c>
      <c r="DM72" s="15">
        <v>2</v>
      </c>
      <c r="DN72" s="15">
        <v>2</v>
      </c>
      <c r="DO72" s="15">
        <v>1</v>
      </c>
      <c r="DP72" s="15">
        <v>2</v>
      </c>
      <c r="DQ72" s="15">
        <v>3</v>
      </c>
      <c r="DR72" s="15">
        <v>2</v>
      </c>
      <c r="DY72" s="15">
        <v>5</v>
      </c>
      <c r="DZ72" s="15">
        <v>4</v>
      </c>
      <c r="EA72" s="15">
        <v>3.75</v>
      </c>
      <c r="EB72" s="15">
        <v>4.5999999999999996</v>
      </c>
      <c r="EC72" s="15">
        <v>3.3333333333333335</v>
      </c>
      <c r="ED72" s="15">
        <v>5</v>
      </c>
      <c r="EE72" s="27">
        <f t="shared" si="17"/>
        <v>4.2805555555555559</v>
      </c>
      <c r="EF72" s="15">
        <f t="shared" si="23"/>
        <v>0.30277777777777848</v>
      </c>
    </row>
    <row r="73" spans="1:143" x14ac:dyDescent="0.2">
      <c r="A73" s="15">
        <v>36</v>
      </c>
      <c r="B73" s="15">
        <v>99</v>
      </c>
      <c r="C73" s="15">
        <v>1</v>
      </c>
      <c r="D73" s="15">
        <v>3</v>
      </c>
      <c r="E73" s="15">
        <v>1</v>
      </c>
      <c r="F73" s="15">
        <v>65</v>
      </c>
      <c r="G73" s="15">
        <v>1</v>
      </c>
      <c r="H73" s="15">
        <v>3</v>
      </c>
      <c r="I73" s="15">
        <v>2</v>
      </c>
      <c r="J73" s="15">
        <v>15</v>
      </c>
      <c r="K73" s="15">
        <v>0</v>
      </c>
      <c r="L73" s="15">
        <v>1</v>
      </c>
      <c r="M73" s="15">
        <v>1</v>
      </c>
      <c r="N73" s="15">
        <v>130000</v>
      </c>
      <c r="O73" s="15">
        <v>1</v>
      </c>
      <c r="P73" s="15">
        <v>0</v>
      </c>
      <c r="Q73" s="159">
        <v>7</v>
      </c>
      <c r="R73" s="159">
        <v>1</v>
      </c>
      <c r="S73" s="159">
        <v>25</v>
      </c>
      <c r="T73" s="159">
        <v>26000</v>
      </c>
      <c r="U73" s="159">
        <f t="shared" si="18"/>
        <v>26000</v>
      </c>
      <c r="V73" s="159">
        <v>25</v>
      </c>
      <c r="W73" s="171">
        <f t="shared" si="19"/>
        <v>1040</v>
      </c>
      <c r="AA73" s="15">
        <f t="shared" si="20"/>
        <v>0</v>
      </c>
      <c r="AD73" s="15">
        <f t="shared" si="21"/>
        <v>26000</v>
      </c>
      <c r="AE73" s="172">
        <f t="shared" si="16"/>
        <v>1040</v>
      </c>
      <c r="AS73" s="15">
        <v>2</v>
      </c>
      <c r="AT73" s="15">
        <v>1</v>
      </c>
      <c r="AU73" s="15">
        <v>26</v>
      </c>
      <c r="AV73" s="15">
        <v>24000</v>
      </c>
      <c r="AW73" s="15">
        <f t="shared" si="27"/>
        <v>24000</v>
      </c>
      <c r="AX73" s="15">
        <v>22</v>
      </c>
      <c r="BF73" s="15">
        <f t="shared" si="28"/>
        <v>24000</v>
      </c>
      <c r="BG73" s="15">
        <f t="shared" si="24"/>
        <v>923.07692307692309</v>
      </c>
      <c r="CJ73" s="15">
        <v>2.5</v>
      </c>
      <c r="CK73" s="15">
        <v>2.3333333333333335</v>
      </c>
      <c r="CL73" s="15">
        <v>2.6666666666666665</v>
      </c>
      <c r="CM73" s="15">
        <v>2.5</v>
      </c>
      <c r="CN73" s="15">
        <v>2.5</v>
      </c>
      <c r="CO73" s="15">
        <f t="shared" si="22"/>
        <v>2.5</v>
      </c>
      <c r="CP73" s="15">
        <v>2</v>
      </c>
      <c r="CQ73" s="15">
        <v>5</v>
      </c>
      <c r="CR73" s="15" t="s">
        <v>1007</v>
      </c>
      <c r="CU73" s="15" t="s">
        <v>1007</v>
      </c>
      <c r="CX73" s="15" t="s">
        <v>1007</v>
      </c>
      <c r="CY73" s="15" t="s">
        <v>1007</v>
      </c>
      <c r="DA73" s="15" t="s">
        <v>1007</v>
      </c>
      <c r="DC73" s="15" t="s">
        <v>1007</v>
      </c>
      <c r="DE73" s="15" t="s">
        <v>1007</v>
      </c>
      <c r="DM73" s="15">
        <v>2</v>
      </c>
      <c r="DN73" s="15">
        <v>2</v>
      </c>
      <c r="DO73" s="15">
        <v>1</v>
      </c>
      <c r="DP73" s="15">
        <v>2</v>
      </c>
      <c r="DQ73" s="15">
        <v>3</v>
      </c>
      <c r="DR73" s="15">
        <v>2</v>
      </c>
      <c r="DY73" s="27">
        <v>4.2</v>
      </c>
      <c r="DZ73" s="27">
        <v>4.333333333333333</v>
      </c>
      <c r="EA73" s="27">
        <v>4.25</v>
      </c>
      <c r="EB73" s="27">
        <v>4</v>
      </c>
      <c r="EC73" s="27">
        <v>3.3333333333333335</v>
      </c>
      <c r="ED73" s="27">
        <v>3.75</v>
      </c>
      <c r="EE73" s="27">
        <f t="shared" si="17"/>
        <v>3.9777777777777774</v>
      </c>
      <c r="EF73" s="15">
        <f t="shared" si="23"/>
        <v>-0.48333333333333295</v>
      </c>
    </row>
    <row r="74" spans="1:143" x14ac:dyDescent="0.2">
      <c r="A74" s="15">
        <v>37</v>
      </c>
      <c r="B74" s="15">
        <v>101</v>
      </c>
      <c r="C74" s="15">
        <v>1</v>
      </c>
      <c r="D74" s="15">
        <v>3</v>
      </c>
      <c r="E74" s="15">
        <v>0</v>
      </c>
      <c r="F74" s="15">
        <v>57</v>
      </c>
      <c r="G74" s="15">
        <v>5</v>
      </c>
      <c r="H74" s="15">
        <v>2</v>
      </c>
      <c r="I74" s="15">
        <v>3</v>
      </c>
      <c r="J74" s="15">
        <v>24</v>
      </c>
      <c r="K74" s="15">
        <v>0</v>
      </c>
      <c r="L74" s="15">
        <v>0</v>
      </c>
      <c r="M74" s="15">
        <v>1</v>
      </c>
      <c r="N74" s="15">
        <v>140000</v>
      </c>
      <c r="O74" s="15">
        <v>0</v>
      </c>
      <c r="P74" s="15">
        <v>1</v>
      </c>
      <c r="Q74" s="15">
        <v>7</v>
      </c>
      <c r="R74" s="15">
        <v>1</v>
      </c>
      <c r="S74" s="15">
        <v>45</v>
      </c>
      <c r="T74" s="15">
        <v>90000</v>
      </c>
      <c r="U74" s="15">
        <f t="shared" si="18"/>
        <v>90000</v>
      </c>
      <c r="V74" s="15">
        <v>100</v>
      </c>
      <c r="W74" s="27">
        <f t="shared" si="19"/>
        <v>2000</v>
      </c>
      <c r="AA74" s="15">
        <f t="shared" si="20"/>
        <v>0</v>
      </c>
      <c r="AD74" s="15">
        <f t="shared" si="21"/>
        <v>90000</v>
      </c>
      <c r="AE74" s="172">
        <f t="shared" si="16"/>
        <v>2000</v>
      </c>
      <c r="AF74" s="161">
        <v>7</v>
      </c>
      <c r="AG74" s="161">
        <v>1</v>
      </c>
      <c r="AH74" s="161">
        <v>45</v>
      </c>
      <c r="AI74" s="161">
        <v>90000</v>
      </c>
      <c r="AJ74" s="161">
        <v>100</v>
      </c>
      <c r="AK74" s="161">
        <v>2000</v>
      </c>
      <c r="AW74" s="15">
        <f t="shared" si="27"/>
        <v>0</v>
      </c>
      <c r="CJ74" s="15">
        <v>2</v>
      </c>
      <c r="CK74" s="15">
        <v>1.6666666666666667</v>
      </c>
      <c r="CL74" s="15">
        <v>2</v>
      </c>
      <c r="CM74" s="15">
        <v>2</v>
      </c>
      <c r="CN74" s="15">
        <v>2.5</v>
      </c>
      <c r="CO74" s="15">
        <f t="shared" si="22"/>
        <v>2.0333333333333337</v>
      </c>
      <c r="CP74" s="15">
        <v>1</v>
      </c>
      <c r="CQ74" s="15">
        <v>2</v>
      </c>
      <c r="CR74" s="15">
        <v>4</v>
      </c>
      <c r="CS74" s="15">
        <v>5</v>
      </c>
      <c r="CT74" s="15">
        <v>2</v>
      </c>
      <c r="CU74" s="15">
        <v>2</v>
      </c>
      <c r="CV74" s="15">
        <v>1</v>
      </c>
      <c r="CW74" s="15">
        <v>2</v>
      </c>
      <c r="CX74" s="15">
        <v>1</v>
      </c>
      <c r="CY74" s="15">
        <v>1</v>
      </c>
      <c r="DA74" s="15">
        <v>1</v>
      </c>
      <c r="DC74" s="15">
        <v>1</v>
      </c>
      <c r="DE74" s="15">
        <v>1</v>
      </c>
      <c r="DM74" s="15">
        <v>1</v>
      </c>
      <c r="DN74" s="15">
        <v>3</v>
      </c>
      <c r="DO74" s="15">
        <v>3</v>
      </c>
      <c r="DP74" s="15">
        <v>3</v>
      </c>
      <c r="DS74" s="15">
        <v>2</v>
      </c>
      <c r="DT74" s="15">
        <v>3</v>
      </c>
      <c r="DY74" s="15">
        <v>5</v>
      </c>
      <c r="DZ74" s="15">
        <v>4.333333333333333</v>
      </c>
      <c r="EA74" s="15">
        <v>4</v>
      </c>
      <c r="EB74" s="15">
        <v>4.5999999999999996</v>
      </c>
      <c r="EC74" s="15">
        <v>4.333333333333333</v>
      </c>
      <c r="ED74" s="15">
        <v>4.5</v>
      </c>
      <c r="EE74" s="27">
        <f t="shared" si="17"/>
        <v>4.4611111111111104</v>
      </c>
      <c r="EF74" s="15">
        <f t="shared" si="23"/>
        <v>0.12222222222222179</v>
      </c>
    </row>
    <row r="75" spans="1:143" x14ac:dyDescent="0.2">
      <c r="A75" s="15">
        <v>37</v>
      </c>
      <c r="B75" s="15">
        <v>101</v>
      </c>
      <c r="C75" s="15">
        <v>1</v>
      </c>
      <c r="D75" s="15">
        <v>3</v>
      </c>
      <c r="E75" s="15">
        <v>0</v>
      </c>
      <c r="F75" s="15">
        <v>57</v>
      </c>
      <c r="G75" s="15">
        <v>5</v>
      </c>
      <c r="H75" s="15">
        <v>2</v>
      </c>
      <c r="I75" s="15">
        <v>3</v>
      </c>
      <c r="J75" s="15">
        <v>24</v>
      </c>
      <c r="K75" s="15">
        <v>0</v>
      </c>
      <c r="L75" s="15">
        <v>0</v>
      </c>
      <c r="M75" s="15">
        <v>1</v>
      </c>
      <c r="N75" s="15">
        <v>140000</v>
      </c>
      <c r="O75" s="15">
        <v>0</v>
      </c>
      <c r="P75" s="15">
        <v>0</v>
      </c>
      <c r="Q75" s="159">
        <v>7</v>
      </c>
      <c r="R75" s="159">
        <v>1</v>
      </c>
      <c r="S75" s="159">
        <v>45</v>
      </c>
      <c r="T75" s="159">
        <v>90000</v>
      </c>
      <c r="U75" s="159">
        <f t="shared" si="18"/>
        <v>90000</v>
      </c>
      <c r="V75" s="159">
        <v>100</v>
      </c>
      <c r="W75" s="171">
        <f t="shared" si="19"/>
        <v>2000</v>
      </c>
      <c r="AA75" s="15">
        <f t="shared" si="20"/>
        <v>0</v>
      </c>
      <c r="AD75" s="15">
        <f t="shared" si="21"/>
        <v>90000</v>
      </c>
      <c r="AE75" s="172">
        <f t="shared" si="16"/>
        <v>2000</v>
      </c>
      <c r="AW75" s="15">
        <f t="shared" si="27"/>
        <v>0</v>
      </c>
      <c r="CJ75" s="15">
        <v>2</v>
      </c>
      <c r="CK75" s="15">
        <v>1.6666666666666667</v>
      </c>
      <c r="CL75" s="15">
        <v>2</v>
      </c>
      <c r="CM75" s="15">
        <v>2</v>
      </c>
      <c r="CN75" s="15">
        <v>2.5</v>
      </c>
      <c r="CO75" s="15">
        <f t="shared" si="22"/>
        <v>2.0333333333333337</v>
      </c>
      <c r="CP75" s="15">
        <v>1</v>
      </c>
      <c r="CQ75" s="15">
        <v>2</v>
      </c>
      <c r="CR75" s="15">
        <v>4</v>
      </c>
      <c r="CS75" s="15">
        <v>5</v>
      </c>
      <c r="CT75" s="15">
        <v>2</v>
      </c>
      <c r="CU75" s="15">
        <v>2</v>
      </c>
      <c r="CV75" s="15">
        <v>1</v>
      </c>
      <c r="CW75" s="15">
        <v>2</v>
      </c>
      <c r="CX75" s="15">
        <v>1</v>
      </c>
      <c r="CY75" s="15">
        <v>1</v>
      </c>
      <c r="DA75" s="15">
        <v>1</v>
      </c>
      <c r="DC75" s="15">
        <v>1</v>
      </c>
      <c r="DE75" s="15">
        <v>1</v>
      </c>
      <c r="DM75" s="15">
        <v>1</v>
      </c>
      <c r="DN75" s="15">
        <v>3</v>
      </c>
      <c r="DO75" s="15">
        <v>3</v>
      </c>
      <c r="DP75" s="15">
        <v>3</v>
      </c>
      <c r="DS75" s="15">
        <v>2</v>
      </c>
      <c r="DT75" s="15">
        <v>3</v>
      </c>
      <c r="DY75" s="27">
        <v>4.5999999999999996</v>
      </c>
      <c r="DZ75" s="27">
        <v>5</v>
      </c>
      <c r="EA75" s="27">
        <v>5</v>
      </c>
      <c r="EB75" s="27">
        <v>3.6</v>
      </c>
      <c r="EC75" s="27">
        <v>3.3333333333333335</v>
      </c>
      <c r="ED75" s="27">
        <v>4.5</v>
      </c>
      <c r="EE75" s="27">
        <f t="shared" si="17"/>
        <v>4.3388888888888886</v>
      </c>
      <c r="EF75" s="15">
        <f t="shared" si="23"/>
        <v>5.5555555555546476E-3</v>
      </c>
    </row>
    <row r="76" spans="1:143" x14ac:dyDescent="0.2">
      <c r="A76" s="15">
        <v>38</v>
      </c>
      <c r="B76" s="15">
        <v>102</v>
      </c>
      <c r="C76" s="15">
        <v>1</v>
      </c>
      <c r="D76" s="15">
        <v>1</v>
      </c>
      <c r="E76" s="15">
        <v>1</v>
      </c>
      <c r="F76" s="15">
        <v>65</v>
      </c>
      <c r="G76" s="15">
        <v>3</v>
      </c>
      <c r="H76" s="15">
        <v>2</v>
      </c>
      <c r="I76" s="15">
        <v>4</v>
      </c>
      <c r="J76" s="15">
        <v>19</v>
      </c>
      <c r="K76" s="15">
        <v>0</v>
      </c>
      <c r="L76" s="15">
        <v>0</v>
      </c>
      <c r="M76" s="15">
        <v>1</v>
      </c>
      <c r="N76" s="15">
        <v>150000</v>
      </c>
      <c r="O76" s="15">
        <v>0</v>
      </c>
      <c r="P76" s="15">
        <v>1</v>
      </c>
      <c r="Q76" s="15">
        <v>7</v>
      </c>
      <c r="R76" s="15">
        <v>1</v>
      </c>
      <c r="S76" s="15">
        <v>14</v>
      </c>
      <c r="T76" s="15">
        <v>21900</v>
      </c>
      <c r="U76" s="15">
        <f t="shared" si="18"/>
        <v>21900</v>
      </c>
      <c r="V76" s="15">
        <v>40</v>
      </c>
      <c r="W76" s="27">
        <f t="shared" si="19"/>
        <v>1564.2857142857142</v>
      </c>
      <c r="AA76" s="15">
        <f t="shared" si="20"/>
        <v>0</v>
      </c>
      <c r="AD76" s="15">
        <f t="shared" si="21"/>
        <v>21900</v>
      </c>
      <c r="AE76" s="172">
        <f t="shared" si="16"/>
        <v>1564.2857142857142</v>
      </c>
      <c r="AF76" s="161">
        <v>7</v>
      </c>
      <c r="AG76" s="161">
        <v>1</v>
      </c>
      <c r="AH76" s="161">
        <v>14</v>
      </c>
      <c r="AI76" s="161">
        <v>21900</v>
      </c>
      <c r="AJ76" s="161">
        <v>40</v>
      </c>
      <c r="AK76" s="161">
        <v>1564.2857142857142</v>
      </c>
      <c r="AS76" s="15">
        <v>8</v>
      </c>
      <c r="AT76" s="15">
        <v>3</v>
      </c>
      <c r="AU76" s="15">
        <v>0.5</v>
      </c>
      <c r="AV76" s="15">
        <v>24000</v>
      </c>
      <c r="AW76" s="15">
        <f t="shared" si="27"/>
        <v>72000</v>
      </c>
      <c r="AX76" s="15">
        <v>200</v>
      </c>
      <c r="AY76" s="15">
        <v>48000</v>
      </c>
      <c r="BF76" s="15">
        <f t="shared" si="28"/>
        <v>72000</v>
      </c>
      <c r="BG76" s="15">
        <f t="shared" si="24"/>
        <v>144000</v>
      </c>
      <c r="BH76" s="161">
        <v>8</v>
      </c>
      <c r="BI76" s="161">
        <v>3</v>
      </c>
      <c r="BJ76" s="161">
        <v>0.5</v>
      </c>
      <c r="BK76" s="161">
        <v>24000</v>
      </c>
      <c r="BL76" s="161">
        <v>200</v>
      </c>
      <c r="BS76" s="23">
        <v>24000</v>
      </c>
      <c r="BT76" s="23">
        <v>48000</v>
      </c>
      <c r="CJ76" s="15">
        <v>2</v>
      </c>
      <c r="CK76" s="15">
        <v>2</v>
      </c>
      <c r="CL76" s="15">
        <v>2</v>
      </c>
      <c r="CM76" s="15">
        <v>2.5</v>
      </c>
      <c r="CN76" s="15">
        <v>2.5</v>
      </c>
      <c r="CO76" s="15">
        <f t="shared" si="22"/>
        <v>2.2000000000000002</v>
      </c>
      <c r="CP76" s="15">
        <v>2</v>
      </c>
      <c r="CQ76" s="15">
        <v>5</v>
      </c>
      <c r="CR76" s="15" t="s">
        <v>1007</v>
      </c>
      <c r="CU76" s="15" t="s">
        <v>1007</v>
      </c>
      <c r="CX76" s="15" t="s">
        <v>1007</v>
      </c>
      <c r="CY76" s="15" t="s">
        <v>1007</v>
      </c>
      <c r="DA76" s="15" t="s">
        <v>1007</v>
      </c>
      <c r="DC76" s="15" t="s">
        <v>1007</v>
      </c>
      <c r="DE76" s="15" t="s">
        <v>1007</v>
      </c>
      <c r="DM76" s="15">
        <v>1</v>
      </c>
      <c r="DN76" s="15">
        <v>3</v>
      </c>
      <c r="DO76" s="15">
        <v>2</v>
      </c>
      <c r="DP76" s="15">
        <v>3</v>
      </c>
      <c r="DY76" s="150">
        <v>4.5999999999999996</v>
      </c>
      <c r="DZ76" s="150">
        <v>4.333333333333333</v>
      </c>
      <c r="EA76" s="150">
        <v>3.75</v>
      </c>
      <c r="EB76" s="150">
        <v>4.4000000000000004</v>
      </c>
      <c r="EC76" s="150">
        <v>4.666666666666667</v>
      </c>
      <c r="ED76" s="150">
        <v>4.25</v>
      </c>
      <c r="EE76" s="27">
        <f t="shared" si="17"/>
        <v>4.3333333333333339</v>
      </c>
      <c r="EF76" s="15">
        <f t="shared" si="23"/>
        <v>0.594444444444445</v>
      </c>
      <c r="EH76" s="27"/>
      <c r="EI76" s="27"/>
      <c r="EJ76" s="27"/>
      <c r="EK76" s="27"/>
      <c r="EL76" s="27"/>
      <c r="EM76" s="27"/>
    </row>
    <row r="77" spans="1:143" x14ac:dyDescent="0.2">
      <c r="A77" s="15">
        <v>38</v>
      </c>
      <c r="B77" s="15">
        <v>102</v>
      </c>
      <c r="C77" s="15">
        <v>1</v>
      </c>
      <c r="D77" s="15">
        <v>1</v>
      </c>
      <c r="E77" s="15">
        <v>1</v>
      </c>
      <c r="F77" s="15">
        <v>65</v>
      </c>
      <c r="G77" s="15">
        <v>3</v>
      </c>
      <c r="H77" s="15">
        <v>2</v>
      </c>
      <c r="I77" s="15">
        <v>4</v>
      </c>
      <c r="J77" s="15">
        <v>19</v>
      </c>
      <c r="K77" s="15">
        <v>0</v>
      </c>
      <c r="L77" s="15">
        <v>0</v>
      </c>
      <c r="M77" s="15">
        <v>1</v>
      </c>
      <c r="N77" s="15">
        <v>150000</v>
      </c>
      <c r="O77" s="15">
        <v>0</v>
      </c>
      <c r="P77" s="15">
        <v>0</v>
      </c>
      <c r="Q77" s="159">
        <v>7</v>
      </c>
      <c r="R77" s="159">
        <v>1</v>
      </c>
      <c r="S77" s="159">
        <v>14</v>
      </c>
      <c r="T77" s="159">
        <v>21900</v>
      </c>
      <c r="U77" s="159">
        <f t="shared" si="18"/>
        <v>21900</v>
      </c>
      <c r="V77" s="159">
        <v>40</v>
      </c>
      <c r="W77" s="171">
        <f t="shared" si="19"/>
        <v>1564.2857142857142</v>
      </c>
      <c r="AA77" s="15">
        <f t="shared" si="20"/>
        <v>0</v>
      </c>
      <c r="AD77" s="15">
        <f t="shared" si="21"/>
        <v>21900</v>
      </c>
      <c r="AE77" s="172">
        <f t="shared" si="16"/>
        <v>1564.2857142857142</v>
      </c>
      <c r="AS77" s="15">
        <v>8</v>
      </c>
      <c r="AT77" s="15">
        <v>3</v>
      </c>
      <c r="AU77" s="15">
        <v>0.5</v>
      </c>
      <c r="AV77" s="15">
        <v>24000</v>
      </c>
      <c r="AW77" s="15">
        <f t="shared" si="27"/>
        <v>72000</v>
      </c>
      <c r="AX77" s="15">
        <v>200</v>
      </c>
      <c r="BF77" s="15">
        <f t="shared" si="28"/>
        <v>72000</v>
      </c>
      <c r="BG77" s="15">
        <f t="shared" si="24"/>
        <v>144000</v>
      </c>
      <c r="CJ77" s="15">
        <v>2</v>
      </c>
      <c r="CK77" s="15">
        <v>2</v>
      </c>
      <c r="CL77" s="15">
        <v>2</v>
      </c>
      <c r="CM77" s="15">
        <v>2.5</v>
      </c>
      <c r="CN77" s="15">
        <v>2.5</v>
      </c>
      <c r="CO77" s="15">
        <f t="shared" si="22"/>
        <v>2.2000000000000002</v>
      </c>
      <c r="CP77" s="15">
        <v>2</v>
      </c>
      <c r="CQ77" s="15">
        <v>5</v>
      </c>
      <c r="CR77" s="15" t="s">
        <v>1007</v>
      </c>
      <c r="CU77" s="15" t="s">
        <v>1007</v>
      </c>
      <c r="CX77" s="15" t="s">
        <v>1007</v>
      </c>
      <c r="CY77" s="15" t="s">
        <v>1007</v>
      </c>
      <c r="DA77" s="15" t="s">
        <v>1007</v>
      </c>
      <c r="DC77" s="15" t="s">
        <v>1007</v>
      </c>
      <c r="DE77" s="15" t="s">
        <v>1007</v>
      </c>
      <c r="DM77" s="15">
        <v>1</v>
      </c>
      <c r="DN77" s="15">
        <v>3</v>
      </c>
      <c r="DO77" s="15">
        <v>2</v>
      </c>
      <c r="DP77" s="15">
        <v>3</v>
      </c>
      <c r="DY77" s="166">
        <v>4</v>
      </c>
      <c r="DZ77" s="166">
        <v>3.3333333333333335</v>
      </c>
      <c r="EA77" s="166">
        <v>3</v>
      </c>
      <c r="EB77" s="166">
        <v>3.6</v>
      </c>
      <c r="EC77" s="166">
        <v>4</v>
      </c>
      <c r="ED77" s="166">
        <v>4.5</v>
      </c>
      <c r="EE77" s="27">
        <f t="shared" si="17"/>
        <v>3.7388888888888889</v>
      </c>
      <c r="EF77" s="15">
        <f t="shared" si="23"/>
        <v>-0.61388888888888804</v>
      </c>
    </row>
    <row r="78" spans="1:143" x14ac:dyDescent="0.2">
      <c r="A78" s="15">
        <v>39</v>
      </c>
      <c r="B78" s="15">
        <v>103</v>
      </c>
      <c r="C78" s="15">
        <v>1</v>
      </c>
      <c r="D78" s="15">
        <v>1</v>
      </c>
      <c r="E78" s="15">
        <v>1</v>
      </c>
      <c r="F78" s="15">
        <v>38</v>
      </c>
      <c r="G78" s="15">
        <v>5</v>
      </c>
      <c r="H78" s="15">
        <v>2</v>
      </c>
      <c r="I78" s="15">
        <v>3</v>
      </c>
      <c r="J78" s="15">
        <v>16</v>
      </c>
      <c r="K78" s="15">
        <v>1</v>
      </c>
      <c r="L78" s="15">
        <v>1</v>
      </c>
      <c r="M78" s="15">
        <v>1</v>
      </c>
      <c r="N78" s="15">
        <v>150000</v>
      </c>
      <c r="O78" s="15">
        <v>1</v>
      </c>
      <c r="P78" s="15">
        <v>1</v>
      </c>
      <c r="Q78" s="15">
        <v>7</v>
      </c>
      <c r="R78" s="15">
        <v>1</v>
      </c>
      <c r="S78" s="15">
        <v>12</v>
      </c>
      <c r="T78" s="15">
        <v>10000</v>
      </c>
      <c r="U78" s="15">
        <f t="shared" si="18"/>
        <v>10000</v>
      </c>
      <c r="V78" s="15">
        <v>12</v>
      </c>
      <c r="W78" s="27">
        <f t="shared" si="19"/>
        <v>833.33333333333337</v>
      </c>
      <c r="AA78" s="15">
        <f t="shared" si="20"/>
        <v>0</v>
      </c>
      <c r="AD78" s="15">
        <f t="shared" si="21"/>
        <v>10000</v>
      </c>
      <c r="AE78" s="172">
        <f t="shared" si="16"/>
        <v>833.33333333333337</v>
      </c>
      <c r="AF78" s="161">
        <v>7</v>
      </c>
      <c r="AG78" s="161">
        <v>1</v>
      </c>
      <c r="AH78" s="161">
        <v>12</v>
      </c>
      <c r="AI78" s="161">
        <v>10000</v>
      </c>
      <c r="AJ78" s="161">
        <v>12</v>
      </c>
      <c r="AK78" s="161">
        <v>833.33333333333337</v>
      </c>
      <c r="AS78" s="15">
        <v>8</v>
      </c>
      <c r="AT78" s="15">
        <v>5</v>
      </c>
      <c r="AU78" s="15">
        <v>21</v>
      </c>
      <c r="AV78" s="15">
        <v>8400</v>
      </c>
      <c r="AW78" s="15">
        <f t="shared" si="27"/>
        <v>42000</v>
      </c>
      <c r="AX78" s="15">
        <v>12</v>
      </c>
      <c r="AY78" s="15">
        <v>400</v>
      </c>
      <c r="BF78" s="15">
        <f t="shared" si="28"/>
        <v>42000</v>
      </c>
      <c r="BG78" s="15">
        <f t="shared" si="24"/>
        <v>2000</v>
      </c>
      <c r="BH78" s="161">
        <v>8</v>
      </c>
      <c r="BI78" s="161">
        <v>5</v>
      </c>
      <c r="BJ78" s="161">
        <v>21</v>
      </c>
      <c r="BK78" s="161">
        <v>8400</v>
      </c>
      <c r="BL78" s="161">
        <v>12</v>
      </c>
      <c r="BS78" s="23">
        <v>8400</v>
      </c>
      <c r="BT78" s="23">
        <v>400</v>
      </c>
      <c r="BU78" s="15">
        <v>1</v>
      </c>
      <c r="BV78" s="15">
        <v>2</v>
      </c>
      <c r="BW78" s="15">
        <v>23</v>
      </c>
      <c r="BX78" s="15">
        <v>18400</v>
      </c>
      <c r="BY78" s="15">
        <f t="shared" ref="BY78:BY79" si="29">$BX78*$BV78</f>
        <v>36800</v>
      </c>
      <c r="BZ78" s="15">
        <v>10</v>
      </c>
      <c r="CA78" s="15">
        <f t="shared" ref="CA78:CA79" si="30">$BY78/$BW78</f>
        <v>1600</v>
      </c>
      <c r="CB78" s="23">
        <v>1</v>
      </c>
      <c r="CC78" s="23">
        <v>2</v>
      </c>
      <c r="CD78" s="23">
        <v>23</v>
      </c>
      <c r="CE78" s="23">
        <v>18400</v>
      </c>
      <c r="CG78" s="23">
        <v>8</v>
      </c>
      <c r="CI78" s="23">
        <v>800</v>
      </c>
      <c r="CJ78" s="15">
        <v>2</v>
      </c>
      <c r="CK78" s="15">
        <v>1.6666666666666667</v>
      </c>
      <c r="CL78" s="15">
        <v>1.6666666666666667</v>
      </c>
      <c r="CM78" s="15">
        <v>3.5</v>
      </c>
      <c r="CN78" s="15">
        <v>4.5</v>
      </c>
      <c r="CO78" s="15">
        <f t="shared" si="22"/>
        <v>2.666666666666667</v>
      </c>
      <c r="CP78" s="15">
        <v>1</v>
      </c>
      <c r="CQ78" s="15">
        <v>5</v>
      </c>
      <c r="CR78" s="15" t="s">
        <v>1007</v>
      </c>
      <c r="CU78" s="15" t="s">
        <v>1007</v>
      </c>
      <c r="CX78" s="15" t="s">
        <v>1007</v>
      </c>
      <c r="CY78" s="15" t="s">
        <v>1007</v>
      </c>
      <c r="DA78" s="15" t="s">
        <v>1007</v>
      </c>
      <c r="DC78" s="15" t="s">
        <v>1007</v>
      </c>
      <c r="DE78" s="15" t="s">
        <v>1007</v>
      </c>
      <c r="DM78" s="15">
        <v>3</v>
      </c>
      <c r="DN78" s="15">
        <v>3</v>
      </c>
      <c r="DO78" s="15">
        <v>1</v>
      </c>
      <c r="DP78" s="15">
        <v>3</v>
      </c>
      <c r="DS78" s="15">
        <v>2</v>
      </c>
      <c r="DT78" s="15">
        <v>3</v>
      </c>
      <c r="DY78" s="15">
        <v>5</v>
      </c>
      <c r="DZ78" s="15">
        <v>4.333333333333333</v>
      </c>
      <c r="EA78" s="15">
        <v>4.5</v>
      </c>
      <c r="EB78" s="15">
        <v>4.2</v>
      </c>
      <c r="EC78" s="15">
        <v>3.3333333333333335</v>
      </c>
      <c r="ED78" s="15">
        <v>4.75</v>
      </c>
      <c r="EE78" s="27">
        <f t="shared" si="17"/>
        <v>4.352777777777777</v>
      </c>
      <c r="EF78" s="15">
        <f t="shared" si="23"/>
        <v>0.11666666666666536</v>
      </c>
    </row>
    <row r="79" spans="1:143" x14ac:dyDescent="0.2">
      <c r="A79" s="15">
        <v>39</v>
      </c>
      <c r="B79" s="15">
        <v>103</v>
      </c>
      <c r="C79" s="15">
        <v>1</v>
      </c>
      <c r="D79" s="15">
        <v>1</v>
      </c>
      <c r="E79" s="15">
        <v>1</v>
      </c>
      <c r="F79" s="15">
        <v>38</v>
      </c>
      <c r="G79" s="15">
        <v>5</v>
      </c>
      <c r="H79" s="15">
        <v>2</v>
      </c>
      <c r="I79" s="15">
        <v>3</v>
      </c>
      <c r="J79" s="15">
        <v>16</v>
      </c>
      <c r="K79" s="15">
        <v>1</v>
      </c>
      <c r="L79" s="15">
        <v>1</v>
      </c>
      <c r="M79" s="15">
        <v>1</v>
      </c>
      <c r="N79" s="15">
        <v>150000</v>
      </c>
      <c r="O79" s="15">
        <v>1</v>
      </c>
      <c r="P79" s="15">
        <v>0</v>
      </c>
      <c r="Q79" s="159">
        <v>7</v>
      </c>
      <c r="R79" s="159">
        <v>1</v>
      </c>
      <c r="S79" s="159">
        <v>12</v>
      </c>
      <c r="T79" s="159">
        <v>10000</v>
      </c>
      <c r="U79" s="159">
        <f t="shared" si="18"/>
        <v>10000</v>
      </c>
      <c r="V79" s="159">
        <v>12</v>
      </c>
      <c r="W79" s="171">
        <f t="shared" si="19"/>
        <v>833.33333333333337</v>
      </c>
      <c r="AA79" s="15">
        <f t="shared" si="20"/>
        <v>0</v>
      </c>
      <c r="AD79" s="15">
        <f t="shared" si="21"/>
        <v>10000</v>
      </c>
      <c r="AE79" s="172">
        <f t="shared" si="16"/>
        <v>833.33333333333337</v>
      </c>
      <c r="AS79" s="15">
        <v>8</v>
      </c>
      <c r="AT79" s="15">
        <v>5</v>
      </c>
      <c r="AU79" s="15">
        <v>21</v>
      </c>
      <c r="AV79" s="15">
        <v>8400</v>
      </c>
      <c r="AW79" s="15">
        <f t="shared" si="27"/>
        <v>42000</v>
      </c>
      <c r="AX79" s="15">
        <v>12</v>
      </c>
      <c r="BF79" s="15">
        <f t="shared" si="28"/>
        <v>42000</v>
      </c>
      <c r="BG79" s="15">
        <f t="shared" si="24"/>
        <v>2000</v>
      </c>
      <c r="BU79" s="15">
        <v>1</v>
      </c>
      <c r="BV79" s="15">
        <v>2</v>
      </c>
      <c r="BW79" s="15">
        <v>23</v>
      </c>
      <c r="BX79" s="15">
        <v>18400</v>
      </c>
      <c r="BY79" s="15">
        <f t="shared" si="29"/>
        <v>36800</v>
      </c>
      <c r="BZ79" s="15">
        <v>8</v>
      </c>
      <c r="CA79" s="15">
        <f t="shared" si="30"/>
        <v>1600</v>
      </c>
      <c r="CJ79" s="15">
        <v>2</v>
      </c>
      <c r="CK79" s="15">
        <v>1.6666666666666667</v>
      </c>
      <c r="CL79" s="15">
        <v>1.6666666666666667</v>
      </c>
      <c r="CM79" s="15">
        <v>3.5</v>
      </c>
      <c r="CN79" s="15">
        <v>4.5</v>
      </c>
      <c r="CO79" s="15">
        <f t="shared" si="22"/>
        <v>2.666666666666667</v>
      </c>
      <c r="CP79" s="15">
        <v>1</v>
      </c>
      <c r="CQ79" s="15">
        <v>5</v>
      </c>
      <c r="CR79" s="15" t="s">
        <v>1007</v>
      </c>
      <c r="CU79" s="15" t="s">
        <v>1007</v>
      </c>
      <c r="CX79" s="15" t="s">
        <v>1007</v>
      </c>
      <c r="CY79" s="15" t="s">
        <v>1007</v>
      </c>
      <c r="DA79" s="15" t="s">
        <v>1007</v>
      </c>
      <c r="DC79" s="15" t="s">
        <v>1007</v>
      </c>
      <c r="DE79" s="15" t="s">
        <v>1007</v>
      </c>
      <c r="DM79" s="15">
        <v>3</v>
      </c>
      <c r="DN79" s="15">
        <v>3</v>
      </c>
      <c r="DO79" s="15">
        <v>1</v>
      </c>
      <c r="DP79" s="15">
        <v>3</v>
      </c>
      <c r="DS79" s="15">
        <v>2</v>
      </c>
      <c r="DT79" s="15">
        <v>3</v>
      </c>
      <c r="DY79" s="27">
        <v>4.4000000000000004</v>
      </c>
      <c r="DZ79" s="27">
        <v>4</v>
      </c>
      <c r="EA79" s="27">
        <v>4.5</v>
      </c>
      <c r="EB79" s="27">
        <v>4.5999999999999996</v>
      </c>
      <c r="EC79" s="27">
        <v>3.6666666666666665</v>
      </c>
      <c r="ED79" s="27">
        <v>4.25</v>
      </c>
      <c r="EE79" s="27">
        <f t="shared" si="17"/>
        <v>4.2361111111111116</v>
      </c>
      <c r="EF79" s="15">
        <f t="shared" si="23"/>
        <v>-0.24722222222222179</v>
      </c>
    </row>
    <row r="80" spans="1:143" x14ac:dyDescent="0.2">
      <c r="A80" s="15">
        <v>40</v>
      </c>
      <c r="B80" s="15">
        <v>104</v>
      </c>
      <c r="C80" s="15">
        <v>0</v>
      </c>
      <c r="D80" s="15">
        <v>1</v>
      </c>
      <c r="E80" s="15">
        <v>0</v>
      </c>
      <c r="F80" s="15">
        <v>33</v>
      </c>
      <c r="G80" s="15">
        <v>2</v>
      </c>
      <c r="H80" s="15">
        <v>1</v>
      </c>
      <c r="I80" s="15">
        <v>2</v>
      </c>
      <c r="J80" s="15">
        <v>4</v>
      </c>
      <c r="K80" s="15">
        <v>0</v>
      </c>
      <c r="L80" s="15">
        <v>0</v>
      </c>
      <c r="M80" s="15">
        <v>1</v>
      </c>
      <c r="N80" s="15">
        <v>150000</v>
      </c>
      <c r="O80" s="15">
        <v>0</v>
      </c>
      <c r="P80" s="15">
        <v>1</v>
      </c>
      <c r="Q80" s="15">
        <v>1</v>
      </c>
      <c r="R80" s="15">
        <v>1</v>
      </c>
      <c r="S80" s="15">
        <v>15</v>
      </c>
      <c r="T80" s="15">
        <v>13000</v>
      </c>
      <c r="U80" s="15">
        <f t="shared" si="18"/>
        <v>13000</v>
      </c>
      <c r="V80" s="15">
        <v>12</v>
      </c>
      <c r="W80" s="27">
        <f t="shared" si="19"/>
        <v>866.66666666666663</v>
      </c>
      <c r="X80" s="15">
        <v>1</v>
      </c>
      <c r="Y80" s="15">
        <v>15</v>
      </c>
      <c r="Z80" s="15">
        <v>13000</v>
      </c>
      <c r="AA80" s="15">
        <f t="shared" si="20"/>
        <v>13000</v>
      </c>
      <c r="AB80" s="15">
        <v>10</v>
      </c>
      <c r="AD80" s="15">
        <f t="shared" si="21"/>
        <v>26000</v>
      </c>
      <c r="AE80" s="172">
        <f t="shared" si="16"/>
        <v>1733.3333333333333</v>
      </c>
      <c r="AF80" s="161">
        <v>1</v>
      </c>
      <c r="AG80" s="161">
        <v>1</v>
      </c>
      <c r="AH80" s="161">
        <v>15</v>
      </c>
      <c r="AI80" s="161">
        <v>13000</v>
      </c>
      <c r="AJ80" s="161">
        <v>9</v>
      </c>
      <c r="AK80" s="161">
        <v>866.66666666666663</v>
      </c>
      <c r="AL80" s="23">
        <v>2</v>
      </c>
      <c r="AM80" s="23">
        <v>15</v>
      </c>
      <c r="AN80" s="23">
        <v>13000</v>
      </c>
      <c r="AO80" s="23">
        <v>8</v>
      </c>
      <c r="AW80" s="15">
        <f t="shared" si="27"/>
        <v>0</v>
      </c>
      <c r="CJ80" s="15">
        <v>1</v>
      </c>
      <c r="CK80" s="15">
        <v>3</v>
      </c>
      <c r="CL80" s="15">
        <v>3</v>
      </c>
      <c r="CM80" s="15">
        <v>3</v>
      </c>
      <c r="CN80" s="15">
        <v>2</v>
      </c>
      <c r="CO80" s="15">
        <f t="shared" si="22"/>
        <v>2.4</v>
      </c>
      <c r="CP80" s="15">
        <v>1</v>
      </c>
      <c r="CQ80" s="15">
        <v>4</v>
      </c>
      <c r="CR80" s="15">
        <v>4</v>
      </c>
      <c r="CS80" s="15">
        <v>5</v>
      </c>
      <c r="CT80" s="15">
        <v>3</v>
      </c>
      <c r="CU80" s="15">
        <v>2</v>
      </c>
      <c r="CV80" s="15">
        <v>1</v>
      </c>
      <c r="CW80" s="15">
        <v>3</v>
      </c>
      <c r="CX80" s="15">
        <v>1</v>
      </c>
      <c r="CY80" s="15">
        <v>1</v>
      </c>
      <c r="DA80" s="15">
        <v>1</v>
      </c>
      <c r="DC80" s="15">
        <v>1</v>
      </c>
      <c r="DE80" s="15">
        <v>1</v>
      </c>
      <c r="DM80" s="15">
        <v>2</v>
      </c>
      <c r="DN80" s="15">
        <v>3</v>
      </c>
      <c r="DO80" s="15">
        <v>3</v>
      </c>
      <c r="DP80" s="15">
        <v>3</v>
      </c>
      <c r="DS80" s="15">
        <v>1</v>
      </c>
      <c r="DT80" s="15">
        <v>3</v>
      </c>
      <c r="DY80" s="150">
        <v>4.8</v>
      </c>
      <c r="DZ80" s="150">
        <v>4.333333333333333</v>
      </c>
      <c r="EA80" s="150">
        <v>4.75</v>
      </c>
      <c r="EB80" s="150">
        <v>4.5999999999999996</v>
      </c>
      <c r="EC80" s="150">
        <v>4.666666666666667</v>
      </c>
      <c r="ED80" s="150">
        <v>3.75</v>
      </c>
      <c r="EE80" s="27">
        <f t="shared" si="17"/>
        <v>4.4833333333333334</v>
      </c>
      <c r="EF80" s="15">
        <f t="shared" si="23"/>
        <v>0.48333333333333339</v>
      </c>
      <c r="EH80" s="27"/>
      <c r="EI80" s="27"/>
      <c r="EJ80" s="27"/>
      <c r="EK80" s="27"/>
      <c r="EL80" s="27"/>
      <c r="EM80" s="27"/>
    </row>
    <row r="81" spans="1:143" x14ac:dyDescent="0.2">
      <c r="A81" s="15">
        <v>40</v>
      </c>
      <c r="B81" s="15">
        <v>104</v>
      </c>
      <c r="C81" s="15">
        <v>0</v>
      </c>
      <c r="D81" s="15">
        <v>1</v>
      </c>
      <c r="E81" s="15">
        <v>0</v>
      </c>
      <c r="F81" s="15">
        <v>33</v>
      </c>
      <c r="G81" s="15">
        <v>2</v>
      </c>
      <c r="H81" s="15">
        <v>1</v>
      </c>
      <c r="I81" s="15">
        <v>2</v>
      </c>
      <c r="J81" s="15">
        <v>4</v>
      </c>
      <c r="K81" s="15">
        <v>0</v>
      </c>
      <c r="L81" s="15">
        <v>0</v>
      </c>
      <c r="M81" s="15">
        <v>1</v>
      </c>
      <c r="N81" s="15">
        <v>150000</v>
      </c>
      <c r="O81" s="15">
        <v>0</v>
      </c>
      <c r="P81" s="15">
        <v>0</v>
      </c>
      <c r="Q81" s="159">
        <v>1</v>
      </c>
      <c r="R81" s="159">
        <v>1</v>
      </c>
      <c r="S81" s="159">
        <v>15</v>
      </c>
      <c r="T81" s="159">
        <v>13000</v>
      </c>
      <c r="U81" s="159">
        <f t="shared" si="18"/>
        <v>13000</v>
      </c>
      <c r="V81" s="159">
        <v>9</v>
      </c>
      <c r="W81" s="171">
        <f t="shared" si="19"/>
        <v>866.66666666666663</v>
      </c>
      <c r="X81" s="15">
        <v>1</v>
      </c>
      <c r="Y81" s="15">
        <v>15</v>
      </c>
      <c r="Z81" s="15">
        <v>13000</v>
      </c>
      <c r="AA81" s="15">
        <f t="shared" si="20"/>
        <v>13000</v>
      </c>
      <c r="AB81" s="15">
        <v>8</v>
      </c>
      <c r="AD81" s="15">
        <f t="shared" si="21"/>
        <v>26000</v>
      </c>
      <c r="AE81" s="172">
        <f t="shared" si="16"/>
        <v>1733.3333333333333</v>
      </c>
      <c r="AW81" s="15">
        <f t="shared" si="27"/>
        <v>0</v>
      </c>
      <c r="CJ81" s="15">
        <v>1</v>
      </c>
      <c r="CK81" s="15">
        <v>3</v>
      </c>
      <c r="CL81" s="15">
        <v>3</v>
      </c>
      <c r="CM81" s="15">
        <v>3</v>
      </c>
      <c r="CN81" s="15">
        <v>2</v>
      </c>
      <c r="CO81" s="15">
        <f t="shared" si="22"/>
        <v>2.4</v>
      </c>
      <c r="CP81" s="15">
        <v>1</v>
      </c>
      <c r="CQ81" s="15">
        <v>4</v>
      </c>
      <c r="CR81" s="15">
        <v>4</v>
      </c>
      <c r="CS81" s="15">
        <v>5</v>
      </c>
      <c r="CT81" s="15">
        <v>3</v>
      </c>
      <c r="CU81" s="15">
        <v>2</v>
      </c>
      <c r="CV81" s="15">
        <v>1</v>
      </c>
      <c r="CW81" s="15">
        <v>3</v>
      </c>
      <c r="CX81" s="15">
        <v>1</v>
      </c>
      <c r="CY81" s="15">
        <v>1</v>
      </c>
      <c r="DA81" s="15">
        <v>1</v>
      </c>
      <c r="DC81" s="15">
        <v>1</v>
      </c>
      <c r="DE81" s="15">
        <v>1</v>
      </c>
      <c r="DM81" s="15">
        <v>2</v>
      </c>
      <c r="DN81" s="15">
        <v>3</v>
      </c>
      <c r="DO81" s="15">
        <v>3</v>
      </c>
      <c r="DP81" s="15">
        <v>3</v>
      </c>
      <c r="DS81" s="15">
        <v>1</v>
      </c>
      <c r="DT81" s="15">
        <v>3</v>
      </c>
      <c r="DY81" s="166">
        <v>5</v>
      </c>
      <c r="DZ81" s="166">
        <v>3</v>
      </c>
      <c r="EA81" s="166">
        <v>4</v>
      </c>
      <c r="EB81" s="166">
        <v>4</v>
      </c>
      <c r="EC81" s="166">
        <v>4</v>
      </c>
      <c r="ED81" s="166">
        <v>4</v>
      </c>
      <c r="EE81" s="27">
        <f t="shared" si="17"/>
        <v>4</v>
      </c>
      <c r="EF81" s="15">
        <f t="shared" si="23"/>
        <v>-0.77777777777777768</v>
      </c>
    </row>
    <row r="82" spans="1:143" x14ac:dyDescent="0.2">
      <c r="A82" s="15">
        <v>41</v>
      </c>
      <c r="B82" s="15">
        <v>105</v>
      </c>
      <c r="C82" s="15">
        <v>0</v>
      </c>
      <c r="D82" s="15">
        <v>1</v>
      </c>
      <c r="E82" s="15">
        <v>1</v>
      </c>
      <c r="F82" s="15">
        <v>46</v>
      </c>
      <c r="G82" s="15">
        <v>4</v>
      </c>
      <c r="H82" s="15">
        <v>1</v>
      </c>
      <c r="I82" s="15">
        <v>2</v>
      </c>
      <c r="J82" s="15">
        <v>3</v>
      </c>
      <c r="K82" s="15">
        <v>0</v>
      </c>
      <c r="L82" s="15">
        <v>1</v>
      </c>
      <c r="M82" s="15">
        <v>0</v>
      </c>
      <c r="N82" s="15">
        <v>0</v>
      </c>
      <c r="O82" s="15">
        <v>0</v>
      </c>
      <c r="P82" s="15">
        <v>1</v>
      </c>
      <c r="Q82" s="15">
        <v>7</v>
      </c>
      <c r="R82" s="15">
        <v>10</v>
      </c>
      <c r="S82" s="15">
        <v>60</v>
      </c>
      <c r="T82" s="15">
        <v>70000</v>
      </c>
      <c r="U82" s="15">
        <f t="shared" si="18"/>
        <v>700000</v>
      </c>
      <c r="V82" s="15">
        <v>25</v>
      </c>
      <c r="W82" s="27">
        <f t="shared" si="19"/>
        <v>11666.666666666666</v>
      </c>
      <c r="AA82" s="15">
        <f t="shared" si="20"/>
        <v>0</v>
      </c>
      <c r="AD82" s="15">
        <f t="shared" si="21"/>
        <v>700000</v>
      </c>
      <c r="AE82" s="172">
        <f t="shared" si="16"/>
        <v>11666.666666666666</v>
      </c>
      <c r="AF82" s="161">
        <v>7</v>
      </c>
      <c r="AG82" s="161">
        <v>10</v>
      </c>
      <c r="AH82" s="161">
        <v>130</v>
      </c>
      <c r="AI82" s="161">
        <v>80000</v>
      </c>
      <c r="AJ82" s="161" t="s">
        <v>593</v>
      </c>
      <c r="AK82" s="161">
        <v>615.38461538461536</v>
      </c>
      <c r="AW82" s="15">
        <f t="shared" si="27"/>
        <v>0</v>
      </c>
      <c r="CJ82" s="15">
        <v>1.25</v>
      </c>
      <c r="CK82" s="15">
        <v>2</v>
      </c>
      <c r="CL82" s="15">
        <v>1.3333333333333333</v>
      </c>
      <c r="CM82" s="15">
        <v>2</v>
      </c>
      <c r="CN82" s="15">
        <v>1.5</v>
      </c>
      <c r="CO82" s="15">
        <f t="shared" si="22"/>
        <v>1.6166666666666665</v>
      </c>
      <c r="CP82" s="15">
        <v>1</v>
      </c>
      <c r="CQ82" s="15">
        <v>4</v>
      </c>
      <c r="CR82" s="15">
        <v>4</v>
      </c>
      <c r="CS82" s="15">
        <v>20</v>
      </c>
      <c r="CT82" s="15">
        <v>4</v>
      </c>
      <c r="CU82" s="15">
        <v>1</v>
      </c>
      <c r="CV82" s="15">
        <v>1</v>
      </c>
      <c r="CW82" s="15">
        <v>4</v>
      </c>
      <c r="CX82" s="15">
        <v>1</v>
      </c>
      <c r="CY82" s="15">
        <v>1</v>
      </c>
      <c r="DA82" s="15">
        <v>1</v>
      </c>
      <c r="DC82" s="15">
        <v>1</v>
      </c>
      <c r="DE82" s="15">
        <v>1</v>
      </c>
      <c r="DM82" s="15">
        <v>2</v>
      </c>
      <c r="DN82" s="15">
        <v>4</v>
      </c>
      <c r="DO82" s="15">
        <v>3</v>
      </c>
      <c r="DP82" s="15">
        <v>4</v>
      </c>
      <c r="DS82" s="15">
        <v>1</v>
      </c>
      <c r="DT82" s="15">
        <v>4</v>
      </c>
      <c r="DY82" s="15">
        <v>5</v>
      </c>
      <c r="DZ82" s="15">
        <v>4.666666666666667</v>
      </c>
      <c r="EA82" s="15">
        <v>5</v>
      </c>
      <c r="EB82" s="15">
        <v>4</v>
      </c>
      <c r="EC82" s="15">
        <v>5</v>
      </c>
      <c r="ED82" s="15">
        <v>5</v>
      </c>
      <c r="EE82" s="27">
        <f t="shared" si="17"/>
        <v>4.7777777777777777</v>
      </c>
      <c r="EF82" s="15">
        <f t="shared" si="23"/>
        <v>0.54166666666666607</v>
      </c>
    </row>
    <row r="83" spans="1:143" x14ac:dyDescent="0.2">
      <c r="A83" s="15">
        <v>41</v>
      </c>
      <c r="B83" s="15">
        <v>105</v>
      </c>
      <c r="C83" s="15">
        <v>0</v>
      </c>
      <c r="D83" s="15">
        <v>1</v>
      </c>
      <c r="E83" s="15">
        <v>1</v>
      </c>
      <c r="F83" s="15">
        <v>46</v>
      </c>
      <c r="G83" s="15">
        <v>4</v>
      </c>
      <c r="H83" s="15">
        <v>1</v>
      </c>
      <c r="I83" s="15">
        <v>2</v>
      </c>
      <c r="J83" s="15">
        <v>3</v>
      </c>
      <c r="K83" s="15">
        <v>0</v>
      </c>
      <c r="L83" s="15">
        <v>1</v>
      </c>
      <c r="M83" s="15">
        <v>0</v>
      </c>
      <c r="N83" s="15">
        <v>0</v>
      </c>
      <c r="O83" s="15">
        <v>0</v>
      </c>
      <c r="P83" s="15">
        <v>0</v>
      </c>
      <c r="Q83" s="159">
        <v>7</v>
      </c>
      <c r="R83" s="159">
        <v>10</v>
      </c>
      <c r="S83" s="159">
        <v>130</v>
      </c>
      <c r="T83" s="159">
        <v>80000</v>
      </c>
      <c r="U83" s="159">
        <f t="shared" si="18"/>
        <v>800000</v>
      </c>
      <c r="V83" s="159">
        <v>25</v>
      </c>
      <c r="W83" s="171">
        <f t="shared" si="19"/>
        <v>6153.8461538461543</v>
      </c>
      <c r="AA83" s="15">
        <f t="shared" si="20"/>
        <v>0</v>
      </c>
      <c r="AD83" s="15">
        <f t="shared" si="21"/>
        <v>800000</v>
      </c>
      <c r="AE83" s="172">
        <f t="shared" si="16"/>
        <v>6153.8461538461543</v>
      </c>
      <c r="AW83" s="15">
        <f t="shared" si="27"/>
        <v>0</v>
      </c>
      <c r="CJ83" s="15">
        <v>1.25</v>
      </c>
      <c r="CK83" s="15">
        <v>2</v>
      </c>
      <c r="CL83" s="15">
        <v>1.3333333333333333</v>
      </c>
      <c r="CM83" s="15">
        <v>2</v>
      </c>
      <c r="CN83" s="15">
        <v>1.5</v>
      </c>
      <c r="CO83" s="15">
        <f t="shared" si="22"/>
        <v>1.6166666666666665</v>
      </c>
      <c r="CP83" s="15">
        <v>1</v>
      </c>
      <c r="CQ83" s="15">
        <v>4</v>
      </c>
      <c r="CR83" s="15">
        <v>4</v>
      </c>
      <c r="CS83" s="15">
        <v>20</v>
      </c>
      <c r="CT83" s="15">
        <v>4</v>
      </c>
      <c r="CU83" s="15">
        <v>1</v>
      </c>
      <c r="CV83" s="15">
        <v>1</v>
      </c>
      <c r="CW83" s="15">
        <v>4</v>
      </c>
      <c r="CX83" s="15">
        <v>1</v>
      </c>
      <c r="CY83" s="15">
        <v>1</v>
      </c>
      <c r="DA83" s="15">
        <v>1</v>
      </c>
      <c r="DC83" s="15">
        <v>1</v>
      </c>
      <c r="DE83" s="15">
        <v>1</v>
      </c>
      <c r="DM83" s="15">
        <v>2</v>
      </c>
      <c r="DN83" s="15">
        <v>4</v>
      </c>
      <c r="DO83" s="15">
        <v>3</v>
      </c>
      <c r="DP83" s="15">
        <v>4</v>
      </c>
      <c r="DS83" s="15">
        <v>1</v>
      </c>
      <c r="DT83" s="15">
        <v>4</v>
      </c>
      <c r="DY83" s="27">
        <v>5</v>
      </c>
      <c r="DZ83" s="27">
        <v>4</v>
      </c>
      <c r="EA83" s="27">
        <v>4.5</v>
      </c>
      <c r="EB83" s="27">
        <v>4</v>
      </c>
      <c r="EC83" s="27">
        <v>3.6666666666666665</v>
      </c>
      <c r="ED83" s="27">
        <v>4.25</v>
      </c>
      <c r="EE83" s="27">
        <f t="shared" si="17"/>
        <v>4.2361111111111116</v>
      </c>
      <c r="EF83" s="15">
        <f t="shared" si="23"/>
        <v>-0.31388888888888822</v>
      </c>
    </row>
    <row r="84" spans="1:143" x14ac:dyDescent="0.2">
      <c r="A84" s="15">
        <v>42</v>
      </c>
      <c r="B84" s="15">
        <v>107</v>
      </c>
      <c r="C84" s="15">
        <v>0</v>
      </c>
      <c r="D84" s="15">
        <v>1</v>
      </c>
      <c r="E84" s="15">
        <v>1</v>
      </c>
      <c r="F84" s="15">
        <v>65</v>
      </c>
      <c r="G84" s="15">
        <v>5</v>
      </c>
      <c r="H84" s="15">
        <v>2</v>
      </c>
      <c r="I84" s="15">
        <v>6</v>
      </c>
      <c r="J84" s="15">
        <v>27</v>
      </c>
      <c r="K84" s="15">
        <v>0</v>
      </c>
      <c r="L84" s="15">
        <v>0</v>
      </c>
      <c r="M84" s="15">
        <v>1</v>
      </c>
      <c r="N84" s="15">
        <v>180000</v>
      </c>
      <c r="O84" s="15">
        <v>0</v>
      </c>
      <c r="P84" s="15">
        <v>1</v>
      </c>
      <c r="Q84" s="15">
        <v>7</v>
      </c>
      <c r="R84" s="15">
        <v>1</v>
      </c>
      <c r="S84" s="15">
        <v>8</v>
      </c>
      <c r="T84" s="15">
        <v>15000</v>
      </c>
      <c r="U84" s="15">
        <f t="shared" si="18"/>
        <v>15000</v>
      </c>
      <c r="V84" s="15">
        <v>32</v>
      </c>
      <c r="W84" s="27">
        <f t="shared" si="19"/>
        <v>1875</v>
      </c>
      <c r="AA84" s="15">
        <f t="shared" si="20"/>
        <v>0</v>
      </c>
      <c r="AD84" s="15">
        <f t="shared" si="21"/>
        <v>15000</v>
      </c>
      <c r="AE84" s="172">
        <f t="shared" si="16"/>
        <v>1875</v>
      </c>
      <c r="AF84" s="161">
        <v>7</v>
      </c>
      <c r="AG84" s="161">
        <v>1</v>
      </c>
      <c r="AH84" s="161">
        <v>8</v>
      </c>
      <c r="AI84" s="161">
        <v>13000</v>
      </c>
      <c r="AJ84" s="161">
        <v>32</v>
      </c>
      <c r="AK84" s="161">
        <v>1625</v>
      </c>
      <c r="AW84" s="15">
        <f t="shared" si="27"/>
        <v>0</v>
      </c>
      <c r="CJ84" s="15">
        <v>2</v>
      </c>
      <c r="CK84" s="15">
        <v>2.3333333333333335</v>
      </c>
      <c r="CL84" s="15">
        <v>1.3333333333333333</v>
      </c>
      <c r="CM84" s="15">
        <v>2.5</v>
      </c>
      <c r="CN84" s="15">
        <v>1.5</v>
      </c>
      <c r="CO84" s="15">
        <f t="shared" si="22"/>
        <v>1.9333333333333336</v>
      </c>
      <c r="CP84" s="15">
        <v>1</v>
      </c>
      <c r="CQ84" s="15">
        <v>5</v>
      </c>
      <c r="CR84" s="15" t="s">
        <v>1007</v>
      </c>
      <c r="CU84" s="15" t="s">
        <v>1007</v>
      </c>
      <c r="CX84" s="15" t="s">
        <v>1007</v>
      </c>
      <c r="CY84" s="15" t="s">
        <v>1007</v>
      </c>
      <c r="DA84" s="15" t="s">
        <v>1007</v>
      </c>
      <c r="DC84" s="15" t="s">
        <v>1007</v>
      </c>
      <c r="DE84" s="15" t="s">
        <v>1007</v>
      </c>
      <c r="DM84" s="15">
        <v>1</v>
      </c>
      <c r="DN84" s="15">
        <v>2</v>
      </c>
      <c r="DO84" s="15">
        <v>2</v>
      </c>
      <c r="DP84" s="15">
        <v>2</v>
      </c>
      <c r="DS84" s="15">
        <v>3</v>
      </c>
      <c r="DT84" s="15">
        <v>2</v>
      </c>
      <c r="DY84" s="150">
        <v>4.5999999999999996</v>
      </c>
      <c r="DZ84" s="150">
        <v>5</v>
      </c>
      <c r="EA84" s="150">
        <v>4.75</v>
      </c>
      <c r="EB84" s="150">
        <v>4.2</v>
      </c>
      <c r="EC84" s="150">
        <v>4</v>
      </c>
      <c r="ED84" s="150">
        <v>4.75</v>
      </c>
      <c r="EE84" s="27">
        <f t="shared" si="17"/>
        <v>4.55</v>
      </c>
      <c r="EF84" s="15">
        <f t="shared" si="23"/>
        <v>0.8833333333333333</v>
      </c>
      <c r="EH84" s="27"/>
      <c r="EI84" s="27"/>
      <c r="EJ84" s="27"/>
      <c r="EK84" s="27"/>
      <c r="EL84" s="27"/>
      <c r="EM84" s="27"/>
    </row>
    <row r="85" spans="1:143" x14ac:dyDescent="0.2">
      <c r="A85" s="15">
        <v>42</v>
      </c>
      <c r="B85" s="15">
        <v>107</v>
      </c>
      <c r="C85" s="15">
        <v>0</v>
      </c>
      <c r="D85" s="15">
        <v>1</v>
      </c>
      <c r="E85" s="15">
        <v>1</v>
      </c>
      <c r="F85" s="15">
        <v>65</v>
      </c>
      <c r="G85" s="15">
        <v>5</v>
      </c>
      <c r="H85" s="15">
        <v>2</v>
      </c>
      <c r="I85" s="15">
        <v>6</v>
      </c>
      <c r="J85" s="15">
        <v>27</v>
      </c>
      <c r="K85" s="15">
        <v>0</v>
      </c>
      <c r="L85" s="15">
        <v>0</v>
      </c>
      <c r="M85" s="15">
        <v>1</v>
      </c>
      <c r="N85" s="15">
        <v>180000</v>
      </c>
      <c r="O85" s="15">
        <v>0</v>
      </c>
      <c r="P85" s="15">
        <v>0</v>
      </c>
      <c r="Q85" s="159">
        <v>7</v>
      </c>
      <c r="R85" s="159">
        <v>1</v>
      </c>
      <c r="S85" s="159">
        <v>8</v>
      </c>
      <c r="T85" s="159">
        <v>13000</v>
      </c>
      <c r="U85" s="159">
        <f t="shared" si="18"/>
        <v>13000</v>
      </c>
      <c r="V85" s="159">
        <v>32</v>
      </c>
      <c r="W85" s="171">
        <f t="shared" si="19"/>
        <v>1625</v>
      </c>
      <c r="AA85" s="15">
        <f t="shared" si="20"/>
        <v>0</v>
      </c>
      <c r="AD85" s="15">
        <f t="shared" si="21"/>
        <v>13000</v>
      </c>
      <c r="AE85" s="172">
        <f t="shared" si="16"/>
        <v>1625</v>
      </c>
      <c r="AW85" s="15">
        <f t="shared" si="27"/>
        <v>0</v>
      </c>
      <c r="CJ85" s="15">
        <v>2</v>
      </c>
      <c r="CK85" s="15">
        <v>2.3333333333333335</v>
      </c>
      <c r="CL85" s="15">
        <v>1.3333333333333333</v>
      </c>
      <c r="CM85" s="15">
        <v>2.5</v>
      </c>
      <c r="CN85" s="15">
        <v>1.5</v>
      </c>
      <c r="CO85" s="15">
        <f t="shared" si="22"/>
        <v>1.9333333333333336</v>
      </c>
      <c r="CP85" s="15">
        <v>1</v>
      </c>
      <c r="CQ85" s="15">
        <v>5</v>
      </c>
      <c r="CR85" s="15" t="s">
        <v>1007</v>
      </c>
      <c r="CU85" s="15" t="s">
        <v>1007</v>
      </c>
      <c r="CX85" s="15" t="s">
        <v>1007</v>
      </c>
      <c r="CY85" s="15" t="s">
        <v>1007</v>
      </c>
      <c r="DA85" s="15" t="s">
        <v>1007</v>
      </c>
      <c r="DC85" s="15" t="s">
        <v>1007</v>
      </c>
      <c r="DE85" s="15" t="s">
        <v>1007</v>
      </c>
      <c r="DM85" s="15">
        <v>1</v>
      </c>
      <c r="DN85" s="15">
        <v>2</v>
      </c>
      <c r="DO85" s="15">
        <v>2</v>
      </c>
      <c r="DP85" s="15">
        <v>2</v>
      </c>
      <c r="DS85" s="15">
        <v>3</v>
      </c>
      <c r="DT85" s="15">
        <v>2</v>
      </c>
      <c r="DY85" s="166">
        <v>4</v>
      </c>
      <c r="DZ85" s="166">
        <v>4</v>
      </c>
      <c r="EA85" s="166">
        <v>4</v>
      </c>
      <c r="EB85" s="166">
        <v>4</v>
      </c>
      <c r="EC85" s="166">
        <v>3</v>
      </c>
      <c r="ED85" s="166">
        <v>3</v>
      </c>
      <c r="EE85" s="27">
        <f t="shared" si="17"/>
        <v>3.6666666666666665</v>
      </c>
      <c r="EF85" s="15">
        <f t="shared" si="23"/>
        <v>-1.0111111111111115</v>
      </c>
    </row>
    <row r="86" spans="1:143" x14ac:dyDescent="0.2">
      <c r="A86" s="15">
        <v>43</v>
      </c>
      <c r="B86" s="15">
        <v>108</v>
      </c>
      <c r="C86" s="15">
        <v>0</v>
      </c>
      <c r="D86" s="15">
        <v>5</v>
      </c>
      <c r="E86" s="15">
        <v>1</v>
      </c>
      <c r="F86" s="15">
        <v>50</v>
      </c>
      <c r="G86" s="15">
        <v>3</v>
      </c>
      <c r="H86" s="15">
        <v>2</v>
      </c>
      <c r="I86" s="15">
        <v>6</v>
      </c>
      <c r="J86" s="15">
        <v>12</v>
      </c>
      <c r="K86" s="15">
        <v>0</v>
      </c>
      <c r="L86" s="15">
        <v>0</v>
      </c>
      <c r="M86" s="15">
        <v>0</v>
      </c>
      <c r="N86" s="15">
        <v>0</v>
      </c>
      <c r="O86" s="15">
        <v>1</v>
      </c>
      <c r="P86" s="15">
        <v>1</v>
      </c>
      <c r="Q86" s="15">
        <v>7</v>
      </c>
      <c r="R86" s="15">
        <v>1</v>
      </c>
      <c r="S86" s="15">
        <v>5</v>
      </c>
      <c r="T86" s="15">
        <v>8000</v>
      </c>
      <c r="U86" s="15">
        <f t="shared" si="18"/>
        <v>8000</v>
      </c>
      <c r="V86" s="15">
        <v>100</v>
      </c>
      <c r="W86" s="27">
        <f t="shared" si="19"/>
        <v>1600</v>
      </c>
      <c r="AA86" s="15">
        <f t="shared" si="20"/>
        <v>0</v>
      </c>
      <c r="AD86" s="15">
        <f t="shared" si="21"/>
        <v>8000</v>
      </c>
      <c r="AE86" s="172">
        <f t="shared" si="16"/>
        <v>1600</v>
      </c>
      <c r="AF86" s="161">
        <v>7</v>
      </c>
      <c r="AG86" s="161">
        <v>1</v>
      </c>
      <c r="AH86" s="161">
        <v>5</v>
      </c>
      <c r="AI86" s="161">
        <v>8000</v>
      </c>
      <c r="AJ86" s="161">
        <v>100</v>
      </c>
      <c r="AK86" s="161">
        <v>1600</v>
      </c>
      <c r="AW86" s="15">
        <f t="shared" si="27"/>
        <v>0</v>
      </c>
      <c r="CJ86" s="15">
        <v>1.75</v>
      </c>
      <c r="CK86" s="15">
        <v>2</v>
      </c>
      <c r="CL86" s="15">
        <v>1.6666666666666667</v>
      </c>
      <c r="CM86" s="15">
        <v>2.5</v>
      </c>
      <c r="CN86" s="15">
        <v>2</v>
      </c>
      <c r="CO86" s="15">
        <f t="shared" si="22"/>
        <v>1.9833333333333336</v>
      </c>
      <c r="CP86" s="15">
        <v>3</v>
      </c>
      <c r="CQ86" s="15">
        <v>4</v>
      </c>
      <c r="CR86" s="15">
        <v>3</v>
      </c>
      <c r="CS86" s="15">
        <v>2</v>
      </c>
      <c r="CT86" s="15">
        <v>4</v>
      </c>
      <c r="CU86" s="15">
        <v>1</v>
      </c>
      <c r="CV86" s="15">
        <v>1</v>
      </c>
      <c r="CW86" s="15">
        <v>4</v>
      </c>
      <c r="CX86" s="15">
        <v>1</v>
      </c>
      <c r="CY86" s="15">
        <v>1</v>
      </c>
      <c r="DA86" s="15">
        <v>1</v>
      </c>
      <c r="DC86" s="15">
        <v>1</v>
      </c>
      <c r="DE86" s="15">
        <v>1</v>
      </c>
      <c r="DM86" s="15">
        <v>1</v>
      </c>
      <c r="DN86" s="15">
        <v>4</v>
      </c>
      <c r="DO86" s="15">
        <v>2</v>
      </c>
      <c r="DP86" s="15">
        <v>4</v>
      </c>
      <c r="DQ86" s="15">
        <v>3</v>
      </c>
      <c r="DR86" s="15">
        <v>4</v>
      </c>
      <c r="DY86" s="15">
        <v>5</v>
      </c>
      <c r="DZ86" s="15">
        <v>4.333333333333333</v>
      </c>
      <c r="EA86" s="15">
        <v>5</v>
      </c>
      <c r="EB86" s="15">
        <v>4.4000000000000004</v>
      </c>
      <c r="EC86" s="15">
        <v>4.333333333333333</v>
      </c>
      <c r="ED86" s="15">
        <v>5</v>
      </c>
      <c r="EE86" s="27">
        <f t="shared" si="17"/>
        <v>4.677777777777778</v>
      </c>
      <c r="EF86" s="15">
        <f t="shared" si="23"/>
        <v>0.37222222222222179</v>
      </c>
    </row>
    <row r="87" spans="1:143" x14ac:dyDescent="0.2">
      <c r="A87" s="15">
        <v>43</v>
      </c>
      <c r="B87" s="15">
        <v>108</v>
      </c>
      <c r="C87" s="15">
        <v>0</v>
      </c>
      <c r="D87" s="15">
        <v>5</v>
      </c>
      <c r="E87" s="15">
        <v>1</v>
      </c>
      <c r="F87" s="15">
        <v>50</v>
      </c>
      <c r="G87" s="15">
        <v>3</v>
      </c>
      <c r="H87" s="15">
        <v>2</v>
      </c>
      <c r="I87" s="15">
        <v>6</v>
      </c>
      <c r="J87" s="15">
        <v>12</v>
      </c>
      <c r="K87" s="15">
        <v>0</v>
      </c>
      <c r="L87" s="15">
        <v>0</v>
      </c>
      <c r="M87" s="15">
        <v>0</v>
      </c>
      <c r="N87" s="15">
        <v>0</v>
      </c>
      <c r="O87" s="15">
        <v>1</v>
      </c>
      <c r="P87" s="15">
        <v>0</v>
      </c>
      <c r="Q87" s="159">
        <v>7</v>
      </c>
      <c r="R87" s="159">
        <v>1</v>
      </c>
      <c r="S87" s="159">
        <v>5</v>
      </c>
      <c r="T87" s="159">
        <v>8000</v>
      </c>
      <c r="U87" s="159">
        <f t="shared" si="18"/>
        <v>8000</v>
      </c>
      <c r="V87" s="159">
        <v>100</v>
      </c>
      <c r="W87" s="171">
        <f t="shared" si="19"/>
        <v>1600</v>
      </c>
      <c r="AA87" s="15">
        <f t="shared" si="20"/>
        <v>0</v>
      </c>
      <c r="AD87" s="15">
        <f t="shared" si="21"/>
        <v>8000</v>
      </c>
      <c r="AE87" s="172">
        <f t="shared" si="16"/>
        <v>1600</v>
      </c>
      <c r="AW87" s="15">
        <f t="shared" si="27"/>
        <v>0</v>
      </c>
      <c r="CJ87" s="15">
        <v>1.75</v>
      </c>
      <c r="CK87" s="15">
        <v>2</v>
      </c>
      <c r="CL87" s="15">
        <v>1.6666666666666667</v>
      </c>
      <c r="CM87" s="15">
        <v>2.5</v>
      </c>
      <c r="CN87" s="15">
        <v>2</v>
      </c>
      <c r="CO87" s="15">
        <f t="shared" si="22"/>
        <v>1.9833333333333336</v>
      </c>
      <c r="CP87" s="15">
        <v>3</v>
      </c>
      <c r="CQ87" s="15">
        <v>4</v>
      </c>
      <c r="CR87" s="15">
        <v>3</v>
      </c>
      <c r="CS87" s="15">
        <v>2</v>
      </c>
      <c r="CT87" s="15">
        <v>4</v>
      </c>
      <c r="CU87" s="15">
        <v>1</v>
      </c>
      <c r="CV87" s="15">
        <v>1</v>
      </c>
      <c r="CW87" s="15">
        <v>4</v>
      </c>
      <c r="CX87" s="15">
        <v>1</v>
      </c>
      <c r="CY87" s="15">
        <v>1</v>
      </c>
      <c r="DA87" s="15">
        <v>1</v>
      </c>
      <c r="DC87" s="15">
        <v>1</v>
      </c>
      <c r="DE87" s="15">
        <v>1</v>
      </c>
      <c r="DM87" s="15">
        <v>1</v>
      </c>
      <c r="DN87" s="15">
        <v>4</v>
      </c>
      <c r="DO87" s="15">
        <v>2</v>
      </c>
      <c r="DP87" s="15">
        <v>4</v>
      </c>
      <c r="DQ87" s="15">
        <v>3</v>
      </c>
      <c r="DR87" s="15">
        <v>4</v>
      </c>
      <c r="DY87" s="27">
        <v>4.4000000000000004</v>
      </c>
      <c r="DZ87" s="27">
        <v>4.333333333333333</v>
      </c>
      <c r="EA87" s="27">
        <v>4.25</v>
      </c>
      <c r="EB87" s="27">
        <v>4.5999999999999996</v>
      </c>
      <c r="EC87" s="27">
        <v>4</v>
      </c>
      <c r="ED87" s="27">
        <v>4.25</v>
      </c>
      <c r="EE87" s="27">
        <f t="shared" si="17"/>
        <v>4.3055555555555562</v>
      </c>
      <c r="EF87" s="15">
        <f t="shared" si="23"/>
        <v>0.16944444444444517</v>
      </c>
    </row>
    <row r="88" spans="1:143" x14ac:dyDescent="0.2">
      <c r="A88" s="15">
        <v>44</v>
      </c>
      <c r="B88" s="15">
        <v>109</v>
      </c>
      <c r="C88" s="15">
        <v>0</v>
      </c>
      <c r="D88" s="15">
        <v>4</v>
      </c>
      <c r="E88" s="15">
        <v>1</v>
      </c>
      <c r="F88" s="15">
        <v>57</v>
      </c>
      <c r="G88" s="15">
        <v>1</v>
      </c>
      <c r="H88" s="15">
        <v>2</v>
      </c>
      <c r="I88" s="15">
        <v>3</v>
      </c>
      <c r="J88" s="15">
        <v>8</v>
      </c>
      <c r="K88" s="15">
        <v>0</v>
      </c>
      <c r="L88" s="15">
        <v>0</v>
      </c>
      <c r="M88" s="15">
        <v>1</v>
      </c>
      <c r="N88" s="15">
        <v>160000</v>
      </c>
      <c r="O88" s="15">
        <v>0</v>
      </c>
      <c r="P88" s="15">
        <v>1</v>
      </c>
      <c r="Q88" s="15">
        <v>7</v>
      </c>
      <c r="R88" s="15">
        <v>1</v>
      </c>
      <c r="S88" s="15">
        <v>1</v>
      </c>
      <c r="T88" s="15">
        <v>50</v>
      </c>
      <c r="U88" s="15">
        <f t="shared" si="18"/>
        <v>50</v>
      </c>
      <c r="V88" s="15">
        <v>85</v>
      </c>
      <c r="W88" s="27">
        <f t="shared" si="19"/>
        <v>50</v>
      </c>
      <c r="AA88" s="15">
        <f t="shared" si="20"/>
        <v>0</v>
      </c>
      <c r="AD88" s="15">
        <f t="shared" si="21"/>
        <v>50</v>
      </c>
      <c r="AE88" s="172">
        <f t="shared" si="16"/>
        <v>50</v>
      </c>
      <c r="AF88" s="161">
        <v>7</v>
      </c>
      <c r="AG88" s="161">
        <v>1</v>
      </c>
      <c r="AH88" s="161">
        <v>1</v>
      </c>
      <c r="AI88" s="161">
        <v>50</v>
      </c>
      <c r="AJ88" s="161">
        <v>85</v>
      </c>
      <c r="AK88" s="161">
        <v>50</v>
      </c>
      <c r="AS88" s="15">
        <v>7</v>
      </c>
      <c r="AT88" s="15">
        <v>1</v>
      </c>
      <c r="AU88" s="15">
        <v>1</v>
      </c>
      <c r="AV88" s="15">
        <v>50</v>
      </c>
      <c r="AW88" s="15">
        <f t="shared" si="27"/>
        <v>50</v>
      </c>
      <c r="AX88" s="15">
        <v>85</v>
      </c>
      <c r="AY88" s="15">
        <v>50</v>
      </c>
      <c r="BF88" s="15">
        <f t="shared" si="28"/>
        <v>50</v>
      </c>
      <c r="BG88" s="15">
        <f t="shared" si="24"/>
        <v>50</v>
      </c>
      <c r="CJ88" s="15">
        <v>2</v>
      </c>
      <c r="CK88" s="15">
        <v>2</v>
      </c>
      <c r="CL88" s="15">
        <v>2</v>
      </c>
      <c r="CM88" s="15">
        <v>2</v>
      </c>
      <c r="CN88" s="15">
        <v>2.5</v>
      </c>
      <c r="CO88" s="15">
        <f t="shared" si="22"/>
        <v>2.1</v>
      </c>
      <c r="CP88" s="15">
        <v>2</v>
      </c>
      <c r="CQ88" s="15">
        <v>5</v>
      </c>
      <c r="CR88" s="15" t="s">
        <v>1007</v>
      </c>
      <c r="CU88" s="15" t="s">
        <v>1007</v>
      </c>
      <c r="CX88" s="15" t="s">
        <v>1007</v>
      </c>
      <c r="CY88" s="15" t="s">
        <v>1007</v>
      </c>
      <c r="DA88" s="15" t="s">
        <v>1007</v>
      </c>
      <c r="DC88" s="15" t="s">
        <v>1007</v>
      </c>
      <c r="DE88" s="15" t="s">
        <v>1007</v>
      </c>
      <c r="DM88" s="15">
        <v>3</v>
      </c>
      <c r="DN88" s="15">
        <v>2</v>
      </c>
      <c r="DO88" s="15">
        <v>1</v>
      </c>
      <c r="DP88" s="15">
        <v>2</v>
      </c>
      <c r="DS88" s="15">
        <v>2</v>
      </c>
      <c r="DT88" s="15">
        <v>2</v>
      </c>
      <c r="DY88" s="150">
        <v>3.8</v>
      </c>
      <c r="DZ88" s="150">
        <v>4.666666666666667</v>
      </c>
      <c r="EA88" s="150">
        <v>3.75</v>
      </c>
      <c r="EB88" s="150">
        <v>4.5999999999999996</v>
      </c>
      <c r="EC88" s="150">
        <v>4</v>
      </c>
      <c r="ED88" s="150">
        <v>4</v>
      </c>
      <c r="EE88" s="27">
        <f>AVERAGE($DY88:$ED88)</f>
        <v>4.1361111111111111</v>
      </c>
      <c r="EF88" s="15">
        <f t="shared" si="23"/>
        <v>1.6027777777777779</v>
      </c>
      <c r="EH88" s="27"/>
      <c r="EI88" s="27"/>
      <c r="EJ88" s="27"/>
      <c r="EK88" s="27"/>
      <c r="EL88" s="27"/>
      <c r="EM88" s="27"/>
    </row>
    <row r="89" spans="1:143" x14ac:dyDescent="0.2">
      <c r="A89" s="15">
        <v>44</v>
      </c>
      <c r="B89" s="15">
        <v>109</v>
      </c>
      <c r="C89" s="15">
        <v>0</v>
      </c>
      <c r="D89" s="15">
        <v>4</v>
      </c>
      <c r="E89" s="15">
        <v>1</v>
      </c>
      <c r="F89" s="15">
        <v>57</v>
      </c>
      <c r="G89" s="15">
        <v>1</v>
      </c>
      <c r="H89" s="15">
        <v>2</v>
      </c>
      <c r="I89" s="15">
        <v>3</v>
      </c>
      <c r="J89" s="15">
        <v>8</v>
      </c>
      <c r="K89" s="15">
        <v>0</v>
      </c>
      <c r="L89" s="15">
        <v>0</v>
      </c>
      <c r="M89" s="15">
        <v>1</v>
      </c>
      <c r="N89" s="15">
        <v>160000</v>
      </c>
      <c r="O89" s="15">
        <v>0</v>
      </c>
      <c r="P89" s="15">
        <v>0</v>
      </c>
      <c r="Q89" s="159">
        <v>7</v>
      </c>
      <c r="R89" s="159">
        <v>1</v>
      </c>
      <c r="S89" s="159">
        <v>1</v>
      </c>
      <c r="T89" s="159">
        <v>50</v>
      </c>
      <c r="U89" s="159">
        <f t="shared" si="18"/>
        <v>50</v>
      </c>
      <c r="V89" s="159">
        <v>85</v>
      </c>
      <c r="W89" s="171">
        <f t="shared" si="19"/>
        <v>50</v>
      </c>
      <c r="AA89" s="15">
        <f t="shared" si="20"/>
        <v>0</v>
      </c>
      <c r="AD89" s="15">
        <f t="shared" si="21"/>
        <v>50</v>
      </c>
      <c r="AE89" s="172">
        <f t="shared" si="16"/>
        <v>50</v>
      </c>
      <c r="AW89" s="15">
        <f t="shared" si="27"/>
        <v>0</v>
      </c>
      <c r="CJ89" s="15">
        <v>2</v>
      </c>
      <c r="CK89" s="15">
        <v>2</v>
      </c>
      <c r="CL89" s="15">
        <v>2</v>
      </c>
      <c r="CM89" s="15">
        <v>2</v>
      </c>
      <c r="CN89" s="15">
        <v>2.5</v>
      </c>
      <c r="CO89" s="15">
        <f t="shared" si="22"/>
        <v>2.1</v>
      </c>
      <c r="CP89" s="15">
        <v>2</v>
      </c>
      <c r="CQ89" s="15">
        <v>5</v>
      </c>
      <c r="CR89" s="15" t="s">
        <v>1007</v>
      </c>
      <c r="CU89" s="15" t="s">
        <v>1007</v>
      </c>
      <c r="CX89" s="15" t="s">
        <v>1007</v>
      </c>
      <c r="CY89" s="15" t="s">
        <v>1007</v>
      </c>
      <c r="DA89" s="15" t="s">
        <v>1007</v>
      </c>
      <c r="DC89" s="15" t="s">
        <v>1007</v>
      </c>
      <c r="DE89" s="15" t="s">
        <v>1007</v>
      </c>
      <c r="DM89" s="15">
        <v>3</v>
      </c>
      <c r="DN89" s="15">
        <v>2</v>
      </c>
      <c r="DO89" s="15">
        <v>1</v>
      </c>
      <c r="DP89" s="15">
        <v>2</v>
      </c>
      <c r="DS89" s="15">
        <v>2</v>
      </c>
      <c r="DT89" s="15">
        <v>2</v>
      </c>
      <c r="DY89" s="150">
        <v>3</v>
      </c>
      <c r="DZ89" s="150">
        <v>3</v>
      </c>
      <c r="EA89" s="150">
        <v>3</v>
      </c>
      <c r="EB89" s="150">
        <v>2.2000000000000002</v>
      </c>
      <c r="EC89" s="150">
        <v>2</v>
      </c>
      <c r="ED89" s="150">
        <v>2</v>
      </c>
      <c r="EE89" s="27">
        <f>AVERAGE($DY89:$ED89)</f>
        <v>2.5333333333333332</v>
      </c>
      <c r="EF89" s="15">
        <f t="shared" si="23"/>
        <v>-2.4111111111111114</v>
      </c>
    </row>
    <row r="90" spans="1:143" x14ac:dyDescent="0.2">
      <c r="A90" s="15">
        <v>45</v>
      </c>
      <c r="B90" s="15">
        <v>110</v>
      </c>
      <c r="C90" s="15">
        <v>0</v>
      </c>
      <c r="D90" s="15">
        <v>6</v>
      </c>
      <c r="E90" s="15">
        <v>1</v>
      </c>
      <c r="F90" s="15">
        <v>62</v>
      </c>
      <c r="G90" s="15">
        <v>5</v>
      </c>
      <c r="H90" s="15">
        <v>1</v>
      </c>
      <c r="I90" s="15">
        <v>2</v>
      </c>
      <c r="J90" s="15">
        <v>9</v>
      </c>
      <c r="K90" s="15">
        <v>0</v>
      </c>
      <c r="L90" s="15">
        <v>0</v>
      </c>
      <c r="M90" s="15">
        <v>1</v>
      </c>
      <c r="N90" s="15">
        <v>130000</v>
      </c>
      <c r="O90" s="15">
        <v>0</v>
      </c>
      <c r="P90" s="15">
        <v>1</v>
      </c>
      <c r="Q90" s="15">
        <v>2</v>
      </c>
      <c r="R90" s="15">
        <v>1</v>
      </c>
      <c r="S90" s="15">
        <v>20</v>
      </c>
      <c r="T90" s="15">
        <v>3000</v>
      </c>
      <c r="U90" s="15">
        <f t="shared" si="18"/>
        <v>3000</v>
      </c>
      <c r="V90" s="15">
        <v>26</v>
      </c>
      <c r="W90" s="27">
        <f t="shared" si="19"/>
        <v>150</v>
      </c>
      <c r="AA90" s="15">
        <f t="shared" si="20"/>
        <v>0</v>
      </c>
      <c r="AD90" s="15">
        <f t="shared" si="21"/>
        <v>3000</v>
      </c>
      <c r="AE90" s="172">
        <f t="shared" si="16"/>
        <v>150</v>
      </c>
      <c r="AF90" s="161">
        <v>2</v>
      </c>
      <c r="AG90" s="161">
        <v>1</v>
      </c>
      <c r="AH90" s="161">
        <v>20</v>
      </c>
      <c r="AI90" s="161">
        <v>3000</v>
      </c>
      <c r="AJ90" s="161">
        <v>26</v>
      </c>
      <c r="AK90" s="161">
        <v>150</v>
      </c>
      <c r="AS90" s="15">
        <v>9</v>
      </c>
      <c r="AT90" s="15">
        <v>1</v>
      </c>
      <c r="AU90" s="15">
        <v>10</v>
      </c>
      <c r="AV90" s="15">
        <v>400</v>
      </c>
      <c r="AW90" s="15">
        <f t="shared" si="27"/>
        <v>400</v>
      </c>
      <c r="AX90" s="15">
        <v>7</v>
      </c>
      <c r="AY90" s="15">
        <v>40</v>
      </c>
      <c r="BF90" s="15">
        <f t="shared" si="28"/>
        <v>400</v>
      </c>
      <c r="BG90" s="15">
        <f t="shared" si="24"/>
        <v>40</v>
      </c>
      <c r="BH90" s="161">
        <v>9</v>
      </c>
      <c r="BI90" s="161">
        <v>1</v>
      </c>
      <c r="BJ90" s="161">
        <v>10</v>
      </c>
      <c r="BK90" s="161">
        <v>400</v>
      </c>
      <c r="BL90" s="161">
        <v>7</v>
      </c>
      <c r="BS90" s="23">
        <v>400</v>
      </c>
      <c r="BT90" s="23">
        <v>40</v>
      </c>
      <c r="BU90" s="15">
        <v>8</v>
      </c>
      <c r="BV90" s="15">
        <v>2</v>
      </c>
      <c r="BW90" s="15">
        <v>0.5</v>
      </c>
      <c r="BX90" s="15">
        <v>300</v>
      </c>
      <c r="BY90" s="15">
        <f t="shared" ref="BY90:BY91" si="31">$BX90*$BV90</f>
        <v>600</v>
      </c>
      <c r="BZ90" s="15">
        <v>80</v>
      </c>
      <c r="CA90" s="15">
        <f t="shared" ref="CA90:CA91" si="32">$BY90/$BW90</f>
        <v>1200</v>
      </c>
      <c r="CB90" s="23">
        <v>8</v>
      </c>
      <c r="CC90" s="23">
        <v>2</v>
      </c>
      <c r="CD90" s="23">
        <v>0.5</v>
      </c>
      <c r="CE90" s="23">
        <v>250</v>
      </c>
      <c r="CG90" s="23">
        <v>80</v>
      </c>
      <c r="CI90" s="23">
        <v>500</v>
      </c>
      <c r="CJ90" s="15">
        <v>2</v>
      </c>
      <c r="CK90" s="15">
        <v>1.3333333333333333</v>
      </c>
      <c r="CL90" s="15">
        <v>2.6666666666666665</v>
      </c>
      <c r="CM90" s="15">
        <v>1.5</v>
      </c>
      <c r="CN90" s="15">
        <v>3</v>
      </c>
      <c r="CO90" s="15">
        <f t="shared" si="22"/>
        <v>2.1</v>
      </c>
      <c r="CP90" s="15">
        <v>2</v>
      </c>
      <c r="CQ90" s="15">
        <v>4</v>
      </c>
      <c r="CR90" s="15">
        <v>4</v>
      </c>
      <c r="CS90" s="15">
        <v>4</v>
      </c>
      <c r="CT90" s="15">
        <v>2</v>
      </c>
      <c r="CU90" s="15">
        <v>1</v>
      </c>
      <c r="CV90" s="15">
        <v>1</v>
      </c>
      <c r="CW90" s="15">
        <v>4</v>
      </c>
      <c r="CX90" s="15">
        <v>1</v>
      </c>
      <c r="CY90" s="15">
        <v>1</v>
      </c>
      <c r="DA90" s="15">
        <v>1</v>
      </c>
      <c r="DC90" s="15">
        <v>1</v>
      </c>
      <c r="DE90" s="15">
        <v>1</v>
      </c>
      <c r="DO90" s="15">
        <v>3</v>
      </c>
      <c r="DP90" s="15">
        <v>4</v>
      </c>
      <c r="DQ90" s="15">
        <v>2</v>
      </c>
      <c r="DR90" s="15">
        <v>4</v>
      </c>
      <c r="DS90" s="15">
        <v>1</v>
      </c>
      <c r="DT90" s="15">
        <v>4</v>
      </c>
      <c r="DY90" s="15">
        <v>5</v>
      </c>
      <c r="DZ90" s="15">
        <v>5</v>
      </c>
      <c r="EA90" s="15">
        <v>5</v>
      </c>
      <c r="EB90" s="15">
        <v>5</v>
      </c>
      <c r="EC90" s="15">
        <v>4.666666666666667</v>
      </c>
      <c r="ED90" s="15">
        <v>5</v>
      </c>
      <c r="EE90" s="27">
        <f t="shared" si="17"/>
        <v>4.9444444444444446</v>
      </c>
      <c r="EF90" s="15">
        <f t="shared" si="23"/>
        <v>0.97500000000000009</v>
      </c>
    </row>
    <row r="91" spans="1:143" x14ac:dyDescent="0.2">
      <c r="A91" s="15">
        <v>45</v>
      </c>
      <c r="B91" s="15">
        <v>110</v>
      </c>
      <c r="C91" s="15">
        <v>0</v>
      </c>
      <c r="D91" s="15">
        <v>6</v>
      </c>
      <c r="E91" s="15">
        <v>1</v>
      </c>
      <c r="F91" s="15">
        <v>62</v>
      </c>
      <c r="G91" s="15">
        <v>5</v>
      </c>
      <c r="H91" s="15">
        <v>1</v>
      </c>
      <c r="I91" s="15">
        <v>2</v>
      </c>
      <c r="J91" s="15">
        <v>9</v>
      </c>
      <c r="K91" s="15">
        <v>0</v>
      </c>
      <c r="L91" s="15">
        <v>0</v>
      </c>
      <c r="M91" s="15">
        <v>1</v>
      </c>
      <c r="N91" s="15">
        <v>130000</v>
      </c>
      <c r="O91" s="15">
        <v>0</v>
      </c>
      <c r="P91" s="15">
        <v>0</v>
      </c>
      <c r="Q91" s="159">
        <v>2</v>
      </c>
      <c r="R91" s="159">
        <v>1</v>
      </c>
      <c r="S91" s="159">
        <v>20</v>
      </c>
      <c r="T91" s="159">
        <v>3000</v>
      </c>
      <c r="U91" s="159">
        <f t="shared" si="18"/>
        <v>3000</v>
      </c>
      <c r="V91" s="159">
        <v>26</v>
      </c>
      <c r="W91" s="171">
        <f t="shared" si="19"/>
        <v>150</v>
      </c>
      <c r="AA91" s="15">
        <f t="shared" si="20"/>
        <v>0</v>
      </c>
      <c r="AD91" s="15">
        <f t="shared" si="21"/>
        <v>3000</v>
      </c>
      <c r="AE91" s="172">
        <f t="shared" si="16"/>
        <v>150</v>
      </c>
      <c r="AS91" s="15">
        <v>9</v>
      </c>
      <c r="AT91" s="15">
        <v>1</v>
      </c>
      <c r="AU91" s="15">
        <v>10</v>
      </c>
      <c r="AV91" s="15">
        <v>400</v>
      </c>
      <c r="AW91" s="15">
        <f t="shared" si="27"/>
        <v>400</v>
      </c>
      <c r="AX91" s="15">
        <v>7</v>
      </c>
      <c r="BF91" s="15">
        <f t="shared" si="28"/>
        <v>400</v>
      </c>
      <c r="BG91" s="15">
        <f t="shared" si="24"/>
        <v>40</v>
      </c>
      <c r="BU91" s="15">
        <v>8</v>
      </c>
      <c r="BV91" s="15">
        <v>2</v>
      </c>
      <c r="BW91" s="15">
        <v>0.5</v>
      </c>
      <c r="BX91" s="15">
        <v>250</v>
      </c>
      <c r="BY91" s="15">
        <f t="shared" si="31"/>
        <v>500</v>
      </c>
      <c r="BZ91" s="15">
        <v>80</v>
      </c>
      <c r="CA91" s="15">
        <f t="shared" si="32"/>
        <v>1000</v>
      </c>
      <c r="CJ91" s="15">
        <v>2</v>
      </c>
      <c r="CK91" s="15">
        <v>1.3333333333333333</v>
      </c>
      <c r="CL91" s="15">
        <v>2.6666666666666665</v>
      </c>
      <c r="CM91" s="15">
        <v>1.5</v>
      </c>
      <c r="CN91" s="15">
        <v>3</v>
      </c>
      <c r="CO91" s="15">
        <f t="shared" si="22"/>
        <v>2.1</v>
      </c>
      <c r="CP91" s="15">
        <v>2</v>
      </c>
      <c r="CQ91" s="15">
        <v>4</v>
      </c>
      <c r="CR91" s="15">
        <v>4</v>
      </c>
      <c r="CS91" s="15">
        <v>4</v>
      </c>
      <c r="CT91" s="15">
        <v>2</v>
      </c>
      <c r="CU91" s="15">
        <v>1</v>
      </c>
      <c r="CV91" s="15">
        <v>1</v>
      </c>
      <c r="CW91" s="15">
        <v>4</v>
      </c>
      <c r="CX91" s="15">
        <v>1</v>
      </c>
      <c r="CY91" s="15">
        <v>1</v>
      </c>
      <c r="DA91" s="15">
        <v>1</v>
      </c>
      <c r="DC91" s="15">
        <v>1</v>
      </c>
      <c r="DE91" s="15">
        <v>1</v>
      </c>
      <c r="DO91" s="15">
        <v>3</v>
      </c>
      <c r="DP91" s="15">
        <v>4</v>
      </c>
      <c r="DQ91" s="15">
        <v>2</v>
      </c>
      <c r="DR91" s="15">
        <v>4</v>
      </c>
      <c r="DS91" s="15">
        <v>1</v>
      </c>
      <c r="DT91" s="15">
        <v>4</v>
      </c>
      <c r="DY91" s="27">
        <v>4.4000000000000004</v>
      </c>
      <c r="DZ91" s="27">
        <v>4.666666666666667</v>
      </c>
      <c r="EA91" s="27">
        <v>3.5</v>
      </c>
      <c r="EB91" s="27">
        <v>3</v>
      </c>
      <c r="EC91" s="27">
        <v>4</v>
      </c>
      <c r="ED91" s="27">
        <v>4.25</v>
      </c>
      <c r="EE91" s="27">
        <f t="shared" si="17"/>
        <v>3.9694444444444446</v>
      </c>
      <c r="EF91" s="15">
        <f t="shared" si="23"/>
        <v>-0.24999999999999956</v>
      </c>
    </row>
    <row r="92" spans="1:143" x14ac:dyDescent="0.2">
      <c r="A92" s="15">
        <v>46</v>
      </c>
      <c r="B92" s="15">
        <v>112</v>
      </c>
      <c r="C92" s="15">
        <v>0</v>
      </c>
      <c r="D92" s="15">
        <v>5</v>
      </c>
      <c r="E92" s="15">
        <v>1</v>
      </c>
      <c r="F92" s="15">
        <v>61</v>
      </c>
      <c r="G92" s="15">
        <v>1</v>
      </c>
      <c r="H92" s="15">
        <v>2</v>
      </c>
      <c r="I92" s="15">
        <v>6</v>
      </c>
      <c r="J92" s="15">
        <v>12</v>
      </c>
      <c r="K92" s="15">
        <v>1</v>
      </c>
      <c r="L92" s="15">
        <v>1</v>
      </c>
      <c r="M92" s="15">
        <v>1</v>
      </c>
      <c r="N92" s="15">
        <v>8500</v>
      </c>
      <c r="O92" s="15">
        <v>1</v>
      </c>
      <c r="P92" s="15">
        <v>1</v>
      </c>
      <c r="Q92" s="15">
        <v>4</v>
      </c>
      <c r="R92" s="15">
        <v>1</v>
      </c>
      <c r="S92" s="15">
        <v>30</v>
      </c>
      <c r="T92" s="15">
        <v>30000</v>
      </c>
      <c r="U92" s="15">
        <f t="shared" si="18"/>
        <v>30000</v>
      </c>
      <c r="V92" s="15">
        <v>3.5</v>
      </c>
      <c r="W92" s="27">
        <f t="shared" si="19"/>
        <v>1000</v>
      </c>
      <c r="AA92" s="15">
        <f t="shared" si="20"/>
        <v>0</v>
      </c>
      <c r="AD92" s="15">
        <f t="shared" si="21"/>
        <v>30000</v>
      </c>
      <c r="AE92" s="172">
        <f t="shared" si="16"/>
        <v>1000</v>
      </c>
      <c r="AF92" s="161">
        <v>4</v>
      </c>
      <c r="AG92" s="161">
        <v>1</v>
      </c>
      <c r="AH92" s="161">
        <v>30</v>
      </c>
      <c r="AI92" s="161">
        <v>36000</v>
      </c>
      <c r="AJ92" s="161">
        <v>3.5</v>
      </c>
      <c r="AK92" s="161">
        <v>1200</v>
      </c>
      <c r="AS92" s="15">
        <v>7</v>
      </c>
      <c r="AT92" s="15">
        <v>2</v>
      </c>
      <c r="AU92" s="15">
        <v>100</v>
      </c>
      <c r="AV92" s="15">
        <v>4000</v>
      </c>
      <c r="AW92" s="15">
        <f t="shared" si="27"/>
        <v>8000</v>
      </c>
      <c r="AX92" s="15">
        <v>11</v>
      </c>
      <c r="AY92" s="15">
        <v>40</v>
      </c>
      <c r="BF92" s="15">
        <f t="shared" si="28"/>
        <v>8000</v>
      </c>
      <c r="BG92" s="15">
        <f t="shared" si="24"/>
        <v>80</v>
      </c>
      <c r="BH92" s="161">
        <v>7</v>
      </c>
      <c r="BI92" s="161">
        <v>2</v>
      </c>
      <c r="BJ92" s="161">
        <v>100</v>
      </c>
      <c r="BK92" s="161">
        <v>5000</v>
      </c>
      <c r="BL92" s="161">
        <v>11</v>
      </c>
      <c r="BS92" s="23">
        <v>5000</v>
      </c>
      <c r="BT92" s="23">
        <v>50</v>
      </c>
      <c r="CJ92" s="15">
        <v>1.5</v>
      </c>
      <c r="CK92" s="15">
        <v>2</v>
      </c>
      <c r="CL92" s="15">
        <v>1.3333333333333333</v>
      </c>
      <c r="CM92" s="15">
        <v>2</v>
      </c>
      <c r="CN92" s="15">
        <v>3.5</v>
      </c>
      <c r="CO92" s="15">
        <f t="shared" si="22"/>
        <v>2.0666666666666664</v>
      </c>
      <c r="CP92" s="15">
        <v>3</v>
      </c>
      <c r="CQ92" s="15">
        <v>4</v>
      </c>
      <c r="CR92" s="15">
        <v>1</v>
      </c>
      <c r="CS92" s="15">
        <v>3</v>
      </c>
      <c r="CT92" s="15">
        <v>2</v>
      </c>
      <c r="CU92" s="15">
        <v>4</v>
      </c>
      <c r="CV92" s="15">
        <v>1</v>
      </c>
      <c r="CW92" s="15">
        <v>2</v>
      </c>
      <c r="CX92" s="15">
        <v>1</v>
      </c>
      <c r="CY92" s="15">
        <v>1</v>
      </c>
      <c r="DA92" s="15">
        <v>1</v>
      </c>
      <c r="DC92" s="15">
        <v>1</v>
      </c>
      <c r="DE92" s="15">
        <v>1</v>
      </c>
      <c r="DM92" s="15">
        <v>2</v>
      </c>
      <c r="DN92" s="15">
        <v>2</v>
      </c>
      <c r="DO92" s="15">
        <v>3</v>
      </c>
      <c r="DP92" s="15">
        <v>2</v>
      </c>
      <c r="DS92" s="15">
        <v>1</v>
      </c>
      <c r="DT92" s="15">
        <v>2</v>
      </c>
      <c r="DY92" s="150">
        <v>4.2</v>
      </c>
      <c r="DZ92" s="150">
        <v>4</v>
      </c>
      <c r="EA92" s="150">
        <v>4.75</v>
      </c>
      <c r="EB92" s="150">
        <v>4.2</v>
      </c>
      <c r="EC92" s="150">
        <v>3.6666666666666665</v>
      </c>
      <c r="ED92" s="150">
        <v>4.5</v>
      </c>
      <c r="EE92" s="27">
        <f t="shared" si="17"/>
        <v>4.2194444444444441</v>
      </c>
      <c r="EF92" s="15">
        <f t="shared" si="23"/>
        <v>0.26944444444444438</v>
      </c>
      <c r="EH92" s="27"/>
      <c r="EI92" s="27"/>
      <c r="EJ92" s="27"/>
      <c r="EK92" s="27"/>
      <c r="EL92" s="27"/>
      <c r="EM92" s="27"/>
    </row>
    <row r="93" spans="1:143" x14ac:dyDescent="0.2">
      <c r="A93" s="15">
        <v>46</v>
      </c>
      <c r="B93" s="15">
        <v>112</v>
      </c>
      <c r="C93" s="15">
        <v>0</v>
      </c>
      <c r="D93" s="15">
        <v>5</v>
      </c>
      <c r="E93" s="15">
        <v>1</v>
      </c>
      <c r="F93" s="15">
        <v>61</v>
      </c>
      <c r="G93" s="15">
        <v>1</v>
      </c>
      <c r="H93" s="15">
        <v>2</v>
      </c>
      <c r="I93" s="15">
        <v>6</v>
      </c>
      <c r="J93" s="15">
        <v>12</v>
      </c>
      <c r="K93" s="15">
        <v>1</v>
      </c>
      <c r="L93" s="15">
        <v>1</v>
      </c>
      <c r="M93" s="15">
        <v>1</v>
      </c>
      <c r="N93" s="15">
        <v>8500</v>
      </c>
      <c r="O93" s="15">
        <v>1</v>
      </c>
      <c r="P93" s="15">
        <v>0</v>
      </c>
      <c r="Q93" s="159">
        <v>4</v>
      </c>
      <c r="R93" s="159">
        <v>1</v>
      </c>
      <c r="S93" s="159">
        <v>30</v>
      </c>
      <c r="T93" s="159">
        <v>36000</v>
      </c>
      <c r="U93" s="159">
        <f t="shared" si="18"/>
        <v>36000</v>
      </c>
      <c r="V93" s="159">
        <v>3.5</v>
      </c>
      <c r="W93" s="171">
        <f t="shared" si="19"/>
        <v>1200</v>
      </c>
      <c r="AA93" s="15">
        <f t="shared" si="20"/>
        <v>0</v>
      </c>
      <c r="AD93" s="15">
        <f t="shared" si="21"/>
        <v>36000</v>
      </c>
      <c r="AE93" s="172">
        <f t="shared" si="16"/>
        <v>1200</v>
      </c>
      <c r="AS93" s="15">
        <v>7</v>
      </c>
      <c r="AT93" s="15">
        <v>2</v>
      </c>
      <c r="AU93" s="15">
        <v>100</v>
      </c>
      <c r="AV93" s="15">
        <v>5000</v>
      </c>
      <c r="AW93" s="15">
        <f t="shared" si="27"/>
        <v>10000</v>
      </c>
      <c r="AX93" s="15">
        <v>11</v>
      </c>
      <c r="BF93" s="15">
        <f t="shared" si="28"/>
        <v>10000</v>
      </c>
      <c r="BG93" s="15">
        <f t="shared" si="24"/>
        <v>100</v>
      </c>
      <c r="CJ93" s="15">
        <v>1.5</v>
      </c>
      <c r="CK93" s="15">
        <v>2</v>
      </c>
      <c r="CL93" s="15">
        <v>1.3333333333333333</v>
      </c>
      <c r="CM93" s="15">
        <v>2</v>
      </c>
      <c r="CN93" s="15">
        <v>3.5</v>
      </c>
      <c r="CO93" s="15">
        <f t="shared" si="22"/>
        <v>2.0666666666666664</v>
      </c>
      <c r="CP93" s="15">
        <v>3</v>
      </c>
      <c r="CQ93" s="15">
        <v>4</v>
      </c>
      <c r="CR93" s="15">
        <v>1</v>
      </c>
      <c r="CS93" s="15">
        <v>3</v>
      </c>
      <c r="CT93" s="15">
        <v>2</v>
      </c>
      <c r="CU93" s="15">
        <v>4</v>
      </c>
      <c r="CV93" s="15">
        <v>1</v>
      </c>
      <c r="CW93" s="15">
        <v>2</v>
      </c>
      <c r="CX93" s="15">
        <v>1</v>
      </c>
      <c r="CY93" s="15">
        <v>1</v>
      </c>
      <c r="DA93" s="15">
        <v>1</v>
      </c>
      <c r="DC93" s="15">
        <v>1</v>
      </c>
      <c r="DE93" s="15">
        <v>1</v>
      </c>
      <c r="DM93" s="15">
        <v>2</v>
      </c>
      <c r="DN93" s="15">
        <v>2</v>
      </c>
      <c r="DO93" s="15">
        <v>3</v>
      </c>
      <c r="DP93" s="15">
        <v>2</v>
      </c>
      <c r="DS93" s="15">
        <v>1</v>
      </c>
      <c r="DT93" s="15">
        <v>2</v>
      </c>
      <c r="DY93" s="166">
        <v>4.2</v>
      </c>
      <c r="DZ93" s="166">
        <v>4</v>
      </c>
      <c r="EA93" s="166">
        <v>4</v>
      </c>
      <c r="EB93" s="166">
        <v>4</v>
      </c>
      <c r="EC93" s="166">
        <v>4</v>
      </c>
      <c r="ED93" s="166">
        <v>3.5</v>
      </c>
      <c r="EE93" s="27">
        <f t="shared" si="17"/>
        <v>3.9499999999999997</v>
      </c>
      <c r="EF93" s="15">
        <f t="shared" si="23"/>
        <v>-0.3222222222222233</v>
      </c>
    </row>
    <row r="94" spans="1:143" x14ac:dyDescent="0.2">
      <c r="A94" s="15">
        <v>47</v>
      </c>
      <c r="B94" s="15">
        <v>113</v>
      </c>
      <c r="C94" s="15">
        <v>0</v>
      </c>
      <c r="D94" s="15">
        <v>5</v>
      </c>
      <c r="E94" s="15">
        <v>1</v>
      </c>
      <c r="F94" s="15">
        <v>59</v>
      </c>
      <c r="G94" s="15">
        <v>2</v>
      </c>
      <c r="H94" s="15">
        <v>2</v>
      </c>
      <c r="I94" s="15">
        <v>4</v>
      </c>
      <c r="J94" s="15">
        <v>5</v>
      </c>
      <c r="K94" s="15">
        <v>1</v>
      </c>
      <c r="L94" s="15">
        <v>0</v>
      </c>
      <c r="M94" s="15">
        <v>0</v>
      </c>
      <c r="N94" s="15">
        <v>0</v>
      </c>
      <c r="O94" s="15">
        <v>1</v>
      </c>
      <c r="P94" s="15">
        <v>1</v>
      </c>
      <c r="Q94" s="15">
        <v>4</v>
      </c>
      <c r="R94" s="15">
        <v>1</v>
      </c>
      <c r="S94" s="15">
        <v>60</v>
      </c>
      <c r="T94" s="15">
        <v>210000</v>
      </c>
      <c r="U94" s="15">
        <f t="shared" si="18"/>
        <v>210000</v>
      </c>
      <c r="V94" s="15">
        <v>3.5</v>
      </c>
      <c r="W94" s="27">
        <f t="shared" si="19"/>
        <v>3500</v>
      </c>
      <c r="AA94" s="15">
        <f t="shared" si="20"/>
        <v>0</v>
      </c>
      <c r="AD94" s="15">
        <f t="shared" si="21"/>
        <v>210000</v>
      </c>
      <c r="AE94" s="172">
        <f t="shared" si="16"/>
        <v>3500</v>
      </c>
      <c r="AF94" s="161">
        <v>4</v>
      </c>
      <c r="AG94" s="161">
        <v>1</v>
      </c>
      <c r="AH94" s="161">
        <v>80</v>
      </c>
      <c r="AI94" s="161">
        <v>320000</v>
      </c>
      <c r="AJ94" s="161">
        <v>3.2</v>
      </c>
      <c r="AK94" s="161">
        <v>4000</v>
      </c>
      <c r="AS94" s="15">
        <v>7</v>
      </c>
      <c r="AT94" s="15">
        <v>1</v>
      </c>
      <c r="AU94" s="15">
        <v>60</v>
      </c>
      <c r="AV94" s="15">
        <v>3000</v>
      </c>
      <c r="AW94" s="15">
        <f t="shared" si="27"/>
        <v>3000</v>
      </c>
      <c r="AX94" s="15">
        <v>12</v>
      </c>
      <c r="AY94" s="15">
        <v>50</v>
      </c>
      <c r="BF94" s="15">
        <f t="shared" si="28"/>
        <v>3000</v>
      </c>
      <c r="BG94" s="15">
        <f t="shared" si="24"/>
        <v>50</v>
      </c>
      <c r="BH94" s="161">
        <v>7</v>
      </c>
      <c r="BI94" s="161">
        <v>1</v>
      </c>
      <c r="BJ94" s="161">
        <v>70</v>
      </c>
      <c r="BK94" s="161">
        <v>3000</v>
      </c>
      <c r="BL94" s="161">
        <v>10</v>
      </c>
      <c r="BS94" s="23">
        <v>3000</v>
      </c>
      <c r="BT94" s="23">
        <v>42.857142857142854</v>
      </c>
      <c r="CJ94" s="15">
        <v>1.5</v>
      </c>
      <c r="CK94" s="15">
        <v>1.6666666666666667</v>
      </c>
      <c r="CL94" s="15">
        <v>1.6666666666666667</v>
      </c>
      <c r="CM94" s="15">
        <v>2</v>
      </c>
      <c r="CN94" s="15">
        <v>3.5</v>
      </c>
      <c r="CO94" s="15">
        <f t="shared" si="22"/>
        <v>2.0666666666666669</v>
      </c>
      <c r="CP94" s="15">
        <v>3</v>
      </c>
      <c r="CQ94" s="15">
        <v>4</v>
      </c>
      <c r="CR94" s="15">
        <v>1</v>
      </c>
      <c r="CS94" s="15">
        <v>4</v>
      </c>
      <c r="CT94" s="15">
        <v>3</v>
      </c>
      <c r="CU94" s="15">
        <v>2</v>
      </c>
      <c r="CV94" s="15">
        <v>0</v>
      </c>
      <c r="CX94" s="15">
        <v>1</v>
      </c>
      <c r="CY94" s="15">
        <v>1</v>
      </c>
      <c r="DA94" s="15">
        <v>1</v>
      </c>
      <c r="DC94" s="15">
        <v>1</v>
      </c>
      <c r="DE94" s="15">
        <v>1</v>
      </c>
      <c r="DM94" s="15">
        <v>2</v>
      </c>
      <c r="DN94" s="15">
        <v>2</v>
      </c>
      <c r="DO94" s="15">
        <v>3</v>
      </c>
      <c r="DP94" s="15">
        <v>2</v>
      </c>
      <c r="DS94" s="15">
        <v>1</v>
      </c>
      <c r="DT94" s="15">
        <v>2</v>
      </c>
      <c r="DY94" s="150">
        <v>4.4000000000000004</v>
      </c>
      <c r="DZ94" s="150">
        <v>4.666666666666667</v>
      </c>
      <c r="EA94" s="150">
        <v>4.25</v>
      </c>
      <c r="EB94" s="150">
        <v>4.4000000000000004</v>
      </c>
      <c r="EC94" s="150">
        <v>3.6666666666666665</v>
      </c>
      <c r="ED94" s="150">
        <v>4.25</v>
      </c>
      <c r="EE94" s="27">
        <f t="shared" si="17"/>
        <v>4.272222222222223</v>
      </c>
      <c r="EF94" s="15">
        <f t="shared" si="23"/>
        <v>6.3888888888889994E-2</v>
      </c>
      <c r="EH94" s="27"/>
      <c r="EI94" s="27"/>
      <c r="EJ94" s="27"/>
      <c r="EK94" s="27"/>
      <c r="EL94" s="27"/>
      <c r="EM94" s="27"/>
    </row>
    <row r="95" spans="1:143" x14ac:dyDescent="0.2">
      <c r="A95" s="15">
        <v>47</v>
      </c>
      <c r="B95" s="15">
        <v>113</v>
      </c>
      <c r="C95" s="15">
        <v>0</v>
      </c>
      <c r="D95" s="15">
        <v>5</v>
      </c>
      <c r="E95" s="15">
        <v>1</v>
      </c>
      <c r="F95" s="15">
        <v>59</v>
      </c>
      <c r="G95" s="15">
        <v>2</v>
      </c>
      <c r="H95" s="15">
        <v>2</v>
      </c>
      <c r="I95" s="15">
        <v>4</v>
      </c>
      <c r="J95" s="15">
        <v>5</v>
      </c>
      <c r="K95" s="15">
        <v>1</v>
      </c>
      <c r="L95" s="15">
        <v>0</v>
      </c>
      <c r="M95" s="15">
        <v>0</v>
      </c>
      <c r="N95" s="15">
        <v>0</v>
      </c>
      <c r="O95" s="15">
        <v>1</v>
      </c>
      <c r="P95" s="15">
        <v>0</v>
      </c>
      <c r="Q95" s="159">
        <v>4</v>
      </c>
      <c r="R95" s="159">
        <v>1</v>
      </c>
      <c r="S95" s="159">
        <v>80</v>
      </c>
      <c r="T95" s="159">
        <v>320000</v>
      </c>
      <c r="U95" s="159">
        <f t="shared" si="18"/>
        <v>320000</v>
      </c>
      <c r="V95" s="159">
        <v>3.2</v>
      </c>
      <c r="W95" s="171">
        <f t="shared" si="19"/>
        <v>4000</v>
      </c>
      <c r="AA95" s="15">
        <f t="shared" si="20"/>
        <v>0</v>
      </c>
      <c r="AD95" s="15">
        <f t="shared" si="21"/>
        <v>320000</v>
      </c>
      <c r="AE95" s="172">
        <f t="shared" si="16"/>
        <v>4000</v>
      </c>
      <c r="AS95" s="15">
        <v>7</v>
      </c>
      <c r="AT95" s="15">
        <v>1</v>
      </c>
      <c r="AU95" s="15">
        <v>70</v>
      </c>
      <c r="AV95" s="15">
        <v>3000</v>
      </c>
      <c r="AW95" s="15">
        <f t="shared" si="27"/>
        <v>3000</v>
      </c>
      <c r="AX95" s="15">
        <v>10</v>
      </c>
      <c r="BF95" s="15">
        <f t="shared" si="28"/>
        <v>3000</v>
      </c>
      <c r="BG95" s="15">
        <f t="shared" si="24"/>
        <v>42.857142857142854</v>
      </c>
      <c r="CJ95" s="15">
        <v>1.5</v>
      </c>
      <c r="CK95" s="15">
        <v>1.6666666666666667</v>
      </c>
      <c r="CL95" s="15">
        <v>1.6666666666666667</v>
      </c>
      <c r="CM95" s="15">
        <v>2</v>
      </c>
      <c r="CN95" s="15">
        <v>3.5</v>
      </c>
      <c r="CO95" s="15">
        <f t="shared" si="22"/>
        <v>2.0666666666666669</v>
      </c>
      <c r="CP95" s="15">
        <v>3</v>
      </c>
      <c r="CQ95" s="15">
        <v>4</v>
      </c>
      <c r="CR95" s="15">
        <v>1</v>
      </c>
      <c r="CS95" s="15">
        <v>4</v>
      </c>
      <c r="CT95" s="15">
        <v>3</v>
      </c>
      <c r="CU95" s="15">
        <v>2</v>
      </c>
      <c r="CV95" s="15">
        <v>0</v>
      </c>
      <c r="CX95" s="15">
        <v>1</v>
      </c>
      <c r="CY95" s="15">
        <v>1</v>
      </c>
      <c r="DA95" s="15">
        <v>1</v>
      </c>
      <c r="DC95" s="15">
        <v>1</v>
      </c>
      <c r="DE95" s="15">
        <v>1</v>
      </c>
      <c r="DM95" s="15">
        <v>2</v>
      </c>
      <c r="DN95" s="15">
        <v>2</v>
      </c>
      <c r="DO95" s="15">
        <v>3</v>
      </c>
      <c r="DP95" s="15">
        <v>2</v>
      </c>
      <c r="DS95" s="15">
        <v>1</v>
      </c>
      <c r="DT95" s="15">
        <v>2</v>
      </c>
      <c r="DY95" s="150">
        <v>5</v>
      </c>
      <c r="DZ95" s="150">
        <v>4</v>
      </c>
      <c r="EA95" s="150">
        <v>4</v>
      </c>
      <c r="EB95" s="150">
        <v>4</v>
      </c>
      <c r="EC95" s="150">
        <v>4</v>
      </c>
      <c r="ED95" s="150">
        <v>4.25</v>
      </c>
      <c r="EE95" s="27">
        <f>AVERAGE($DY95:$ED95)</f>
        <v>4.208333333333333</v>
      </c>
      <c r="EF95" s="15">
        <f t="shared" si="23"/>
        <v>-8.3333333333333925E-2</v>
      </c>
    </row>
    <row r="96" spans="1:143" x14ac:dyDescent="0.2">
      <c r="A96" s="15">
        <v>48</v>
      </c>
      <c r="B96" s="15">
        <v>114</v>
      </c>
      <c r="C96" s="15">
        <v>0</v>
      </c>
      <c r="D96" s="15">
        <v>1</v>
      </c>
      <c r="E96" s="15">
        <v>0</v>
      </c>
      <c r="F96" s="15">
        <v>43</v>
      </c>
      <c r="G96" s="15">
        <v>3</v>
      </c>
      <c r="H96" s="15">
        <v>2</v>
      </c>
      <c r="I96" s="15">
        <v>7</v>
      </c>
      <c r="J96" s="15">
        <v>15</v>
      </c>
      <c r="K96" s="15">
        <v>1</v>
      </c>
      <c r="L96" s="15">
        <v>0</v>
      </c>
      <c r="M96" s="15">
        <v>1</v>
      </c>
      <c r="N96" s="15">
        <v>5000</v>
      </c>
      <c r="O96" s="15">
        <v>1</v>
      </c>
      <c r="P96" s="15">
        <v>1</v>
      </c>
      <c r="Q96" s="15">
        <v>1</v>
      </c>
      <c r="R96" s="15">
        <v>1</v>
      </c>
      <c r="S96" s="15">
        <v>70</v>
      </c>
      <c r="T96" s="15">
        <v>40000</v>
      </c>
      <c r="U96" s="15">
        <f t="shared" si="18"/>
        <v>40000</v>
      </c>
      <c r="V96" s="15">
        <v>10.3</v>
      </c>
      <c r="W96" s="27">
        <f t="shared" si="19"/>
        <v>571.42857142857144</v>
      </c>
      <c r="X96" s="15">
        <v>1</v>
      </c>
      <c r="Y96" s="15">
        <v>70</v>
      </c>
      <c r="Z96" s="15">
        <v>40000</v>
      </c>
      <c r="AA96" s="15">
        <f t="shared" si="20"/>
        <v>40000</v>
      </c>
      <c r="AB96" s="15">
        <v>11</v>
      </c>
      <c r="AD96" s="15">
        <f t="shared" si="21"/>
        <v>80000</v>
      </c>
      <c r="AE96" s="172">
        <f t="shared" si="16"/>
        <v>1142.8571428571429</v>
      </c>
      <c r="AF96" s="161">
        <v>1</v>
      </c>
      <c r="AG96" s="161">
        <v>1</v>
      </c>
      <c r="AH96" s="161">
        <v>70</v>
      </c>
      <c r="AI96" s="161">
        <v>33000</v>
      </c>
      <c r="AJ96" s="161">
        <v>8</v>
      </c>
      <c r="AK96" s="161">
        <v>471.42857142857144</v>
      </c>
      <c r="AL96" s="23">
        <v>1</v>
      </c>
      <c r="AM96" s="23">
        <v>70</v>
      </c>
      <c r="AN96" s="23">
        <v>30000</v>
      </c>
      <c r="AO96" s="23">
        <v>7</v>
      </c>
      <c r="AW96" s="15">
        <f t="shared" si="27"/>
        <v>0</v>
      </c>
      <c r="CJ96" s="15">
        <v>1.5</v>
      </c>
      <c r="CK96" s="15">
        <v>2</v>
      </c>
      <c r="CL96" s="15">
        <v>1.6666666666666667</v>
      </c>
      <c r="CM96" s="15">
        <v>2</v>
      </c>
      <c r="CN96" s="15">
        <v>2.5</v>
      </c>
      <c r="CO96" s="15">
        <f t="shared" si="22"/>
        <v>1.9333333333333336</v>
      </c>
      <c r="CP96" s="15">
        <v>3</v>
      </c>
      <c r="CQ96" s="15">
        <v>1</v>
      </c>
      <c r="CR96" s="15">
        <v>1</v>
      </c>
      <c r="CS96" s="15">
        <v>3</v>
      </c>
      <c r="CT96" s="15">
        <v>3</v>
      </c>
      <c r="CU96" s="15">
        <v>3</v>
      </c>
      <c r="CV96" s="15">
        <v>1</v>
      </c>
      <c r="CW96" s="15">
        <v>3</v>
      </c>
      <c r="CX96" s="15">
        <v>1</v>
      </c>
      <c r="CY96" s="15">
        <v>1</v>
      </c>
      <c r="DA96" s="15">
        <v>1</v>
      </c>
      <c r="DC96" s="15">
        <v>1</v>
      </c>
      <c r="DE96" s="15">
        <v>1</v>
      </c>
      <c r="DM96" s="15">
        <v>1</v>
      </c>
      <c r="DN96" s="15">
        <v>3</v>
      </c>
      <c r="DO96" s="15">
        <v>3</v>
      </c>
      <c r="DP96" s="15">
        <v>3</v>
      </c>
      <c r="DS96" s="15">
        <v>2</v>
      </c>
      <c r="DT96" s="15">
        <v>3</v>
      </c>
      <c r="DY96" s="15">
        <v>5</v>
      </c>
      <c r="DZ96" s="15">
        <v>4</v>
      </c>
      <c r="EA96" s="15">
        <v>4.75</v>
      </c>
      <c r="EB96" s="15">
        <v>4</v>
      </c>
      <c r="EC96" s="15">
        <v>4</v>
      </c>
      <c r="ED96" s="15">
        <v>4</v>
      </c>
      <c r="EE96" s="27">
        <f t="shared" si="17"/>
        <v>4.291666666666667</v>
      </c>
      <c r="EF96" s="15">
        <f t="shared" si="23"/>
        <v>0.125</v>
      </c>
    </row>
    <row r="97" spans="1:136" x14ac:dyDescent="0.2">
      <c r="A97" s="15">
        <v>48</v>
      </c>
      <c r="B97" s="15">
        <v>114</v>
      </c>
      <c r="C97" s="15">
        <v>0</v>
      </c>
      <c r="D97" s="15">
        <v>1</v>
      </c>
      <c r="E97" s="15">
        <v>0</v>
      </c>
      <c r="F97" s="15">
        <v>43</v>
      </c>
      <c r="G97" s="15">
        <v>3</v>
      </c>
      <c r="H97" s="15">
        <v>2</v>
      </c>
      <c r="I97" s="15">
        <v>7</v>
      </c>
      <c r="J97" s="15">
        <v>15</v>
      </c>
      <c r="K97" s="15">
        <v>1</v>
      </c>
      <c r="L97" s="15">
        <v>0</v>
      </c>
      <c r="M97" s="15">
        <v>1</v>
      </c>
      <c r="N97" s="15">
        <v>5000</v>
      </c>
      <c r="O97" s="15">
        <v>1</v>
      </c>
      <c r="P97" s="15">
        <v>0</v>
      </c>
      <c r="Q97" s="159">
        <v>1</v>
      </c>
      <c r="R97" s="159">
        <v>1</v>
      </c>
      <c r="S97" s="159">
        <v>70</v>
      </c>
      <c r="T97" s="159">
        <v>33000</v>
      </c>
      <c r="U97" s="159">
        <f t="shared" si="18"/>
        <v>33000</v>
      </c>
      <c r="V97" s="159">
        <v>8</v>
      </c>
      <c r="W97" s="171">
        <f t="shared" si="19"/>
        <v>471.42857142857144</v>
      </c>
      <c r="X97" s="15">
        <v>1</v>
      </c>
      <c r="Y97" s="15">
        <v>70</v>
      </c>
      <c r="Z97" s="15">
        <v>30000</v>
      </c>
      <c r="AA97" s="15">
        <f t="shared" si="20"/>
        <v>30000</v>
      </c>
      <c r="AB97" s="15">
        <v>7</v>
      </c>
      <c r="AD97" s="15">
        <f t="shared" si="21"/>
        <v>63000</v>
      </c>
      <c r="AE97" s="172">
        <f t="shared" si="16"/>
        <v>900</v>
      </c>
      <c r="AW97" s="15">
        <f t="shared" si="27"/>
        <v>0</v>
      </c>
      <c r="CJ97" s="15">
        <v>1.5</v>
      </c>
      <c r="CK97" s="15">
        <v>2</v>
      </c>
      <c r="CL97" s="15">
        <v>1.6666666666666667</v>
      </c>
      <c r="CM97" s="15">
        <v>2</v>
      </c>
      <c r="CN97" s="15">
        <v>2.5</v>
      </c>
      <c r="CO97" s="15">
        <f t="shared" si="22"/>
        <v>1.9333333333333336</v>
      </c>
      <c r="CP97" s="15">
        <v>3</v>
      </c>
      <c r="CQ97" s="15">
        <v>1</v>
      </c>
      <c r="CR97" s="15">
        <v>1</v>
      </c>
      <c r="CS97" s="15">
        <v>3</v>
      </c>
      <c r="CT97" s="15">
        <v>3</v>
      </c>
      <c r="CU97" s="15">
        <v>3</v>
      </c>
      <c r="CV97" s="15">
        <v>1</v>
      </c>
      <c r="CW97" s="15">
        <v>3</v>
      </c>
      <c r="CX97" s="15">
        <v>1</v>
      </c>
      <c r="CY97" s="15">
        <v>1</v>
      </c>
      <c r="DA97" s="15">
        <v>1</v>
      </c>
      <c r="DC97" s="15">
        <v>1</v>
      </c>
      <c r="DE97" s="15">
        <v>1</v>
      </c>
      <c r="DM97" s="15">
        <v>1</v>
      </c>
      <c r="DN97" s="15">
        <v>3</v>
      </c>
      <c r="DO97" s="15">
        <v>3</v>
      </c>
      <c r="DP97" s="15">
        <v>3</v>
      </c>
      <c r="DS97" s="15">
        <v>2</v>
      </c>
      <c r="DT97" s="15">
        <v>3</v>
      </c>
      <c r="DY97" s="27">
        <v>4.2</v>
      </c>
      <c r="DZ97" s="27">
        <v>4.333333333333333</v>
      </c>
      <c r="EA97" s="27">
        <v>4.75</v>
      </c>
      <c r="EB97" s="27">
        <v>3.8</v>
      </c>
      <c r="EC97" s="27">
        <v>3.6666666666666665</v>
      </c>
      <c r="ED97" s="27">
        <v>4.25</v>
      </c>
      <c r="EE97" s="27">
        <f t="shared" si="17"/>
        <v>4.166666666666667</v>
      </c>
      <c r="EF97" s="15">
        <f t="shared" si="23"/>
        <v>-0.54444444444444429</v>
      </c>
    </row>
    <row r="98" spans="1:136" x14ac:dyDescent="0.2">
      <c r="A98" s="15">
        <v>49</v>
      </c>
      <c r="B98" s="15">
        <v>115</v>
      </c>
      <c r="C98" s="15">
        <v>0</v>
      </c>
      <c r="D98" s="15">
        <v>1</v>
      </c>
      <c r="E98" s="15">
        <v>0</v>
      </c>
      <c r="F98" s="15">
        <v>51</v>
      </c>
      <c r="G98" s="15">
        <v>5</v>
      </c>
      <c r="H98" s="15">
        <v>2</v>
      </c>
      <c r="I98" s="15">
        <v>2</v>
      </c>
      <c r="J98" s="15">
        <v>25</v>
      </c>
      <c r="K98" s="15">
        <v>0</v>
      </c>
      <c r="L98" s="15">
        <v>0</v>
      </c>
      <c r="M98" s="15">
        <v>1</v>
      </c>
      <c r="N98" s="15">
        <v>150000</v>
      </c>
      <c r="O98" s="15">
        <v>1</v>
      </c>
      <c r="P98" s="15">
        <v>1</v>
      </c>
      <c r="Q98" s="15">
        <v>1</v>
      </c>
      <c r="R98" s="15">
        <v>1</v>
      </c>
      <c r="S98" s="15">
        <v>15</v>
      </c>
      <c r="T98" s="15">
        <v>12000</v>
      </c>
      <c r="U98" s="15">
        <f t="shared" si="18"/>
        <v>12000</v>
      </c>
      <c r="V98" s="15">
        <v>10.4</v>
      </c>
      <c r="W98" s="27">
        <f t="shared" si="19"/>
        <v>800</v>
      </c>
      <c r="AA98" s="15">
        <f t="shared" si="20"/>
        <v>0</v>
      </c>
      <c r="AD98" s="15">
        <f t="shared" si="21"/>
        <v>12000</v>
      </c>
      <c r="AE98" s="172">
        <f t="shared" si="16"/>
        <v>800</v>
      </c>
      <c r="AF98" s="161">
        <v>1</v>
      </c>
      <c r="AG98" s="161">
        <v>1</v>
      </c>
      <c r="AH98" s="161">
        <v>15</v>
      </c>
      <c r="AI98" s="161">
        <v>10500</v>
      </c>
      <c r="AJ98" s="161">
        <v>8</v>
      </c>
      <c r="AK98" s="161">
        <v>700</v>
      </c>
      <c r="AW98" s="15">
        <f t="shared" si="27"/>
        <v>0</v>
      </c>
      <c r="CJ98" s="15">
        <v>3.5</v>
      </c>
      <c r="CK98" s="15">
        <v>3.6666666666666665</v>
      </c>
      <c r="CL98" s="15">
        <v>4.333333333333333</v>
      </c>
      <c r="CM98" s="15">
        <v>4.5</v>
      </c>
      <c r="CN98" s="15">
        <v>4.5</v>
      </c>
      <c r="CO98" s="15">
        <f t="shared" si="22"/>
        <v>4.0999999999999996</v>
      </c>
      <c r="CP98" s="15">
        <v>3</v>
      </c>
      <c r="CQ98" s="15">
        <v>1</v>
      </c>
      <c r="CR98" s="15">
        <v>1</v>
      </c>
      <c r="CS98" s="15">
        <v>5</v>
      </c>
      <c r="CT98" s="15">
        <v>2</v>
      </c>
      <c r="CU98" s="15">
        <v>3</v>
      </c>
      <c r="CV98" s="15">
        <v>1</v>
      </c>
      <c r="CW98" s="15">
        <v>2</v>
      </c>
      <c r="CX98" s="15">
        <v>1</v>
      </c>
      <c r="CY98" s="15">
        <v>1</v>
      </c>
      <c r="DA98" s="15">
        <v>1</v>
      </c>
      <c r="DC98" s="15">
        <v>1</v>
      </c>
      <c r="DE98" s="15">
        <v>1</v>
      </c>
      <c r="DM98" s="15">
        <v>3</v>
      </c>
      <c r="DN98" s="15">
        <v>2</v>
      </c>
      <c r="DO98" s="15">
        <v>1</v>
      </c>
      <c r="DP98" s="15">
        <v>2</v>
      </c>
      <c r="DS98" s="15">
        <v>2</v>
      </c>
      <c r="DT98" s="15">
        <v>2</v>
      </c>
      <c r="DY98" s="15">
        <v>5</v>
      </c>
      <c r="DZ98" s="15">
        <v>4.666666666666667</v>
      </c>
      <c r="EA98" s="15">
        <v>5</v>
      </c>
      <c r="EB98" s="15">
        <v>4.5999999999999996</v>
      </c>
      <c r="EC98" s="15">
        <v>4</v>
      </c>
      <c r="ED98" s="15">
        <v>5</v>
      </c>
      <c r="EE98" s="27">
        <f t="shared" si="17"/>
        <v>4.7111111111111112</v>
      </c>
      <c r="EF98" s="15">
        <f t="shared" si="23"/>
        <v>0.66944444444444429</v>
      </c>
    </row>
    <row r="99" spans="1:136" x14ac:dyDescent="0.2">
      <c r="A99" s="15">
        <v>49</v>
      </c>
      <c r="B99" s="15">
        <v>115</v>
      </c>
      <c r="C99" s="15">
        <v>0</v>
      </c>
      <c r="D99" s="15">
        <v>1</v>
      </c>
      <c r="E99" s="15">
        <v>0</v>
      </c>
      <c r="F99" s="15">
        <v>51</v>
      </c>
      <c r="G99" s="15">
        <v>5</v>
      </c>
      <c r="H99" s="15">
        <v>2</v>
      </c>
      <c r="I99" s="15">
        <v>2</v>
      </c>
      <c r="J99" s="15">
        <v>25</v>
      </c>
      <c r="K99" s="15">
        <v>0</v>
      </c>
      <c r="L99" s="15">
        <v>0</v>
      </c>
      <c r="M99" s="15">
        <v>1</v>
      </c>
      <c r="N99" s="15">
        <v>150000</v>
      </c>
      <c r="O99" s="15">
        <v>1</v>
      </c>
      <c r="P99" s="15">
        <v>0</v>
      </c>
      <c r="Q99" s="159">
        <v>1</v>
      </c>
      <c r="R99" s="159">
        <v>1</v>
      </c>
      <c r="S99" s="159">
        <v>15</v>
      </c>
      <c r="T99" s="159">
        <v>10500</v>
      </c>
      <c r="U99" s="159">
        <f t="shared" si="18"/>
        <v>10500</v>
      </c>
      <c r="V99" s="159">
        <v>8</v>
      </c>
      <c r="W99" s="171">
        <f t="shared" si="19"/>
        <v>700</v>
      </c>
      <c r="AA99" s="15">
        <f t="shared" si="20"/>
        <v>0</v>
      </c>
      <c r="AD99" s="15">
        <f t="shared" si="21"/>
        <v>10500</v>
      </c>
      <c r="AE99" s="172">
        <f t="shared" si="16"/>
        <v>700</v>
      </c>
      <c r="AW99" s="15">
        <f t="shared" si="27"/>
        <v>0</v>
      </c>
      <c r="CJ99" s="15">
        <v>3.5</v>
      </c>
      <c r="CK99" s="15">
        <v>3.6666666666666665</v>
      </c>
      <c r="CL99" s="15">
        <v>4.333333333333333</v>
      </c>
      <c r="CM99" s="15">
        <v>4.5</v>
      </c>
      <c r="CN99" s="15">
        <v>4.5</v>
      </c>
      <c r="CO99" s="15">
        <f t="shared" si="22"/>
        <v>4.0999999999999996</v>
      </c>
      <c r="CP99" s="15">
        <v>3</v>
      </c>
      <c r="CQ99" s="15">
        <v>1</v>
      </c>
      <c r="CR99" s="15">
        <v>1</v>
      </c>
      <c r="CS99" s="15">
        <v>5</v>
      </c>
      <c r="CT99" s="15">
        <v>2</v>
      </c>
      <c r="CU99" s="15">
        <v>3</v>
      </c>
      <c r="CV99" s="15">
        <v>1</v>
      </c>
      <c r="CW99" s="15">
        <v>2</v>
      </c>
      <c r="CX99" s="15">
        <v>1</v>
      </c>
      <c r="CY99" s="15">
        <v>1</v>
      </c>
      <c r="DA99" s="15">
        <v>1</v>
      </c>
      <c r="DC99" s="15">
        <v>1</v>
      </c>
      <c r="DE99" s="15">
        <v>1</v>
      </c>
      <c r="DM99" s="15">
        <v>3</v>
      </c>
      <c r="DN99" s="15">
        <v>2</v>
      </c>
      <c r="DO99" s="15">
        <v>1</v>
      </c>
      <c r="DP99" s="15">
        <v>2</v>
      </c>
      <c r="DS99" s="15">
        <v>2</v>
      </c>
      <c r="DT99" s="15">
        <v>2</v>
      </c>
      <c r="DY99" s="27">
        <v>4</v>
      </c>
      <c r="DZ99" s="27">
        <v>4.333333333333333</v>
      </c>
      <c r="EA99" s="27">
        <v>4.25</v>
      </c>
      <c r="EB99" s="27">
        <v>4</v>
      </c>
      <c r="EC99" s="27">
        <v>3.6666666666666665</v>
      </c>
      <c r="ED99" s="27">
        <v>4</v>
      </c>
      <c r="EE99" s="27">
        <f t="shared" si="17"/>
        <v>4.041666666666667</v>
      </c>
      <c r="EF99" s="15">
        <f t="shared" si="23"/>
        <v>0.27499999999999991</v>
      </c>
    </row>
    <row r="100" spans="1:136" x14ac:dyDescent="0.2">
      <c r="A100" s="15">
        <v>50</v>
      </c>
      <c r="B100" s="15">
        <v>116</v>
      </c>
      <c r="C100" s="15">
        <v>0</v>
      </c>
      <c r="D100" s="15">
        <v>1</v>
      </c>
      <c r="E100" s="15">
        <v>0</v>
      </c>
      <c r="F100" s="15">
        <v>57</v>
      </c>
      <c r="G100" s="15">
        <v>3</v>
      </c>
      <c r="H100" s="15">
        <v>2</v>
      </c>
      <c r="I100" s="15">
        <v>4</v>
      </c>
      <c r="J100" s="15">
        <v>9</v>
      </c>
      <c r="K100" s="15">
        <v>1</v>
      </c>
      <c r="L100" s="15">
        <v>0</v>
      </c>
      <c r="M100" s="15">
        <v>1</v>
      </c>
      <c r="N100" s="15">
        <v>120000</v>
      </c>
      <c r="O100" s="15">
        <v>1</v>
      </c>
      <c r="P100" s="15">
        <v>1</v>
      </c>
      <c r="Q100" s="15">
        <v>8</v>
      </c>
      <c r="R100" s="15">
        <v>4</v>
      </c>
      <c r="S100" s="15">
        <v>9</v>
      </c>
      <c r="T100" s="15">
        <v>1000</v>
      </c>
      <c r="U100" s="15">
        <f t="shared" si="18"/>
        <v>4000</v>
      </c>
      <c r="V100" s="15">
        <v>30</v>
      </c>
      <c r="W100" s="27">
        <f t="shared" si="19"/>
        <v>444.44444444444446</v>
      </c>
      <c r="AA100" s="15">
        <f t="shared" si="20"/>
        <v>0</v>
      </c>
      <c r="AD100" s="15">
        <f t="shared" si="21"/>
        <v>4000</v>
      </c>
      <c r="AE100" s="172">
        <f t="shared" si="16"/>
        <v>444.44444444444446</v>
      </c>
      <c r="AF100" s="161">
        <v>8</v>
      </c>
      <c r="AG100" s="161">
        <v>4</v>
      </c>
      <c r="AH100" s="161">
        <v>9</v>
      </c>
      <c r="AI100" s="161">
        <v>1000</v>
      </c>
      <c r="AJ100" s="161">
        <v>32</v>
      </c>
      <c r="AK100" s="161">
        <v>111.11111111111111</v>
      </c>
      <c r="AW100" s="15">
        <f t="shared" si="27"/>
        <v>0</v>
      </c>
      <c r="CJ100" s="15">
        <v>3.25</v>
      </c>
      <c r="CK100" s="15">
        <v>4.333333333333333</v>
      </c>
      <c r="CL100" s="15">
        <v>3.3333333333333335</v>
      </c>
      <c r="CM100" s="15">
        <v>4</v>
      </c>
      <c r="CN100" s="15">
        <v>4</v>
      </c>
      <c r="CO100" s="15">
        <f t="shared" si="22"/>
        <v>3.7833333333333328</v>
      </c>
      <c r="CP100" s="15">
        <v>3</v>
      </c>
      <c r="CQ100" s="15">
        <v>5</v>
      </c>
      <c r="CR100" s="15" t="s">
        <v>1007</v>
      </c>
      <c r="CU100" s="15" t="s">
        <v>1007</v>
      </c>
      <c r="CX100" s="15" t="s">
        <v>1007</v>
      </c>
      <c r="CY100" s="15" t="s">
        <v>1007</v>
      </c>
      <c r="DA100" s="15" t="s">
        <v>1007</v>
      </c>
      <c r="DC100" s="15" t="s">
        <v>1007</v>
      </c>
      <c r="DE100" s="15" t="s">
        <v>1007</v>
      </c>
      <c r="DM100" s="15">
        <v>3</v>
      </c>
      <c r="DN100" s="15">
        <v>2</v>
      </c>
      <c r="DO100" s="15">
        <v>1</v>
      </c>
      <c r="DP100" s="15">
        <v>2</v>
      </c>
      <c r="DS100" s="15">
        <v>2</v>
      </c>
      <c r="DT100" s="15">
        <v>2</v>
      </c>
      <c r="DY100" s="150">
        <v>3.8</v>
      </c>
      <c r="DZ100" s="150">
        <v>4</v>
      </c>
      <c r="EA100" s="150">
        <v>3.25</v>
      </c>
      <c r="EB100" s="150">
        <v>3.8</v>
      </c>
      <c r="EC100" s="150">
        <v>4</v>
      </c>
      <c r="ED100" s="150">
        <v>3.75</v>
      </c>
      <c r="EE100" s="27">
        <f t="shared" si="17"/>
        <v>3.7666666666666671</v>
      </c>
      <c r="EF100" s="15">
        <f t="shared" si="23"/>
        <v>0.60000000000000053</v>
      </c>
    </row>
    <row r="101" spans="1:136" x14ac:dyDescent="0.2">
      <c r="A101" s="15">
        <v>50</v>
      </c>
      <c r="B101" s="15">
        <v>116</v>
      </c>
      <c r="C101" s="15">
        <v>0</v>
      </c>
      <c r="D101" s="15">
        <v>1</v>
      </c>
      <c r="E101" s="15">
        <v>0</v>
      </c>
      <c r="F101" s="15">
        <v>57</v>
      </c>
      <c r="G101" s="15">
        <v>3</v>
      </c>
      <c r="H101" s="15">
        <v>2</v>
      </c>
      <c r="I101" s="15">
        <v>4</v>
      </c>
      <c r="J101" s="15">
        <v>9</v>
      </c>
      <c r="K101" s="15">
        <v>1</v>
      </c>
      <c r="L101" s="15">
        <v>0</v>
      </c>
      <c r="M101" s="15">
        <v>1</v>
      </c>
      <c r="N101" s="15">
        <v>120000</v>
      </c>
      <c r="O101" s="15">
        <v>1</v>
      </c>
      <c r="P101" s="15">
        <v>0</v>
      </c>
      <c r="Q101" s="159">
        <v>8</v>
      </c>
      <c r="R101" s="159">
        <v>4</v>
      </c>
      <c r="S101" s="159">
        <v>9</v>
      </c>
      <c r="T101" s="159">
        <v>1000</v>
      </c>
      <c r="U101" s="159">
        <f t="shared" si="18"/>
        <v>4000</v>
      </c>
      <c r="V101" s="159">
        <v>32</v>
      </c>
      <c r="W101" s="171">
        <f t="shared" si="19"/>
        <v>444.44444444444446</v>
      </c>
      <c r="AA101" s="15">
        <f t="shared" si="20"/>
        <v>0</v>
      </c>
      <c r="AD101" s="15">
        <f t="shared" si="21"/>
        <v>4000</v>
      </c>
      <c r="AE101" s="172">
        <f t="shared" si="16"/>
        <v>444.44444444444446</v>
      </c>
      <c r="AW101" s="15">
        <f t="shared" si="27"/>
        <v>0</v>
      </c>
      <c r="CJ101" s="15">
        <v>3.25</v>
      </c>
      <c r="CK101" s="15">
        <v>4.333333333333333</v>
      </c>
      <c r="CL101" s="15">
        <v>3.3333333333333335</v>
      </c>
      <c r="CM101" s="15">
        <v>4</v>
      </c>
      <c r="CN101" s="15">
        <v>4</v>
      </c>
      <c r="CO101" s="15">
        <f t="shared" si="22"/>
        <v>3.7833333333333328</v>
      </c>
      <c r="CP101" s="15">
        <v>3</v>
      </c>
      <c r="CQ101" s="15">
        <v>5</v>
      </c>
      <c r="CR101" s="15" t="s">
        <v>1007</v>
      </c>
      <c r="CU101" s="15" t="s">
        <v>1007</v>
      </c>
      <c r="CX101" s="15" t="s">
        <v>1007</v>
      </c>
      <c r="CY101" s="15" t="s">
        <v>1007</v>
      </c>
      <c r="DA101" s="15" t="s">
        <v>1007</v>
      </c>
      <c r="DC101" s="15" t="s">
        <v>1007</v>
      </c>
      <c r="DE101" s="15" t="s">
        <v>1007</v>
      </c>
      <c r="DM101" s="15">
        <v>3</v>
      </c>
      <c r="DN101" s="15">
        <v>2</v>
      </c>
      <c r="DO101" s="15">
        <v>1</v>
      </c>
      <c r="DP101" s="15">
        <v>2</v>
      </c>
      <c r="DS101" s="15">
        <v>2</v>
      </c>
      <c r="DT101" s="15">
        <v>2</v>
      </c>
      <c r="DY101" s="166">
        <v>4</v>
      </c>
      <c r="DZ101" s="166">
        <v>4</v>
      </c>
      <c r="EA101" s="166">
        <v>4</v>
      </c>
      <c r="EB101" s="166">
        <v>3</v>
      </c>
      <c r="EC101" s="166">
        <v>2</v>
      </c>
      <c r="ED101" s="166">
        <v>2</v>
      </c>
      <c r="EE101" s="27">
        <f t="shared" si="17"/>
        <v>3.1666666666666665</v>
      </c>
      <c r="EF101" s="15">
        <f t="shared" si="23"/>
        <v>-1.7222222222222219</v>
      </c>
    </row>
    <row r="102" spans="1:136" x14ac:dyDescent="0.2">
      <c r="A102" s="15">
        <v>51</v>
      </c>
      <c r="B102" s="15">
        <v>118</v>
      </c>
      <c r="C102" s="15">
        <v>0</v>
      </c>
      <c r="D102" s="15">
        <v>4</v>
      </c>
      <c r="E102" s="15">
        <v>1</v>
      </c>
      <c r="F102" s="15">
        <v>41</v>
      </c>
      <c r="G102" s="15">
        <v>3</v>
      </c>
      <c r="H102" s="15">
        <v>1</v>
      </c>
      <c r="I102" s="15">
        <v>3</v>
      </c>
      <c r="J102" s="15">
        <v>9</v>
      </c>
      <c r="K102" s="15">
        <v>0</v>
      </c>
      <c r="L102" s="15">
        <v>0</v>
      </c>
      <c r="M102" s="15">
        <v>1</v>
      </c>
      <c r="N102" s="15">
        <v>150000</v>
      </c>
      <c r="O102" s="15">
        <v>1</v>
      </c>
      <c r="P102" s="15">
        <v>1</v>
      </c>
      <c r="Q102" s="15">
        <v>7</v>
      </c>
      <c r="R102" s="15">
        <v>1</v>
      </c>
      <c r="S102" s="15">
        <v>1</v>
      </c>
      <c r="T102" s="15">
        <v>2000</v>
      </c>
      <c r="U102" s="15">
        <f t="shared" si="18"/>
        <v>2000</v>
      </c>
      <c r="V102" s="15">
        <v>46</v>
      </c>
      <c r="W102" s="27">
        <f t="shared" si="19"/>
        <v>2000</v>
      </c>
      <c r="AA102" s="15">
        <f t="shared" si="20"/>
        <v>0</v>
      </c>
      <c r="AD102" s="15">
        <f t="shared" si="21"/>
        <v>2000</v>
      </c>
      <c r="AE102" s="172">
        <f t="shared" si="16"/>
        <v>2000</v>
      </c>
      <c r="AF102" s="161">
        <v>7</v>
      </c>
      <c r="AG102" s="161">
        <v>1</v>
      </c>
      <c r="AH102" s="161">
        <v>1</v>
      </c>
      <c r="AI102" s="161">
        <v>2000</v>
      </c>
      <c r="AJ102" s="161">
        <v>46</v>
      </c>
      <c r="AK102" s="161">
        <v>2000</v>
      </c>
      <c r="AW102" s="15">
        <f t="shared" si="27"/>
        <v>0</v>
      </c>
      <c r="CJ102" s="15">
        <v>1.75</v>
      </c>
      <c r="CK102" s="15">
        <v>1.6666666666666667</v>
      </c>
      <c r="CL102" s="15">
        <v>2</v>
      </c>
      <c r="CM102" s="15">
        <v>1.5</v>
      </c>
      <c r="CN102" s="15">
        <v>1.5</v>
      </c>
      <c r="CO102" s="15">
        <f t="shared" si="22"/>
        <v>1.6833333333333336</v>
      </c>
      <c r="CP102" s="15">
        <v>2</v>
      </c>
      <c r="CQ102" s="15">
        <v>5</v>
      </c>
      <c r="CR102" s="15" t="s">
        <v>1007</v>
      </c>
      <c r="CU102" s="15" t="s">
        <v>1007</v>
      </c>
      <c r="CX102" s="15" t="s">
        <v>1007</v>
      </c>
      <c r="CY102" s="15" t="s">
        <v>1007</v>
      </c>
      <c r="DA102" s="15" t="s">
        <v>1007</v>
      </c>
      <c r="DC102" s="15" t="s">
        <v>1007</v>
      </c>
      <c r="DE102" s="15" t="s">
        <v>1007</v>
      </c>
      <c r="DM102" s="15">
        <v>1</v>
      </c>
      <c r="DN102" s="15">
        <v>2</v>
      </c>
      <c r="DO102" s="15">
        <v>2</v>
      </c>
      <c r="DP102" s="15">
        <v>2</v>
      </c>
      <c r="DS102" s="15">
        <v>3</v>
      </c>
      <c r="DT102" s="15">
        <v>2</v>
      </c>
      <c r="DY102" s="15">
        <v>5</v>
      </c>
      <c r="DZ102" s="15">
        <v>4.333333333333333</v>
      </c>
      <c r="EA102" s="15">
        <v>5</v>
      </c>
      <c r="EB102" s="15">
        <v>5</v>
      </c>
      <c r="EC102" s="15">
        <v>5</v>
      </c>
      <c r="ED102" s="15">
        <v>5</v>
      </c>
      <c r="EE102" s="27">
        <f t="shared" si="17"/>
        <v>4.8888888888888884</v>
      </c>
      <c r="EF102" s="15">
        <f t="shared" si="23"/>
        <v>0.44444444444444464</v>
      </c>
    </row>
    <row r="103" spans="1:136" x14ac:dyDescent="0.2">
      <c r="A103" s="15">
        <v>51</v>
      </c>
      <c r="B103" s="15">
        <v>118</v>
      </c>
      <c r="C103" s="15">
        <v>0</v>
      </c>
      <c r="D103" s="15">
        <v>4</v>
      </c>
      <c r="E103" s="15">
        <v>1</v>
      </c>
      <c r="F103" s="15">
        <v>41</v>
      </c>
      <c r="G103" s="15">
        <v>3</v>
      </c>
      <c r="H103" s="15">
        <v>1</v>
      </c>
      <c r="I103" s="15">
        <v>3</v>
      </c>
      <c r="J103" s="15">
        <v>9</v>
      </c>
      <c r="K103" s="15">
        <v>0</v>
      </c>
      <c r="L103" s="15">
        <v>0</v>
      </c>
      <c r="M103" s="15">
        <v>1</v>
      </c>
      <c r="N103" s="15">
        <v>150000</v>
      </c>
      <c r="O103" s="15">
        <v>1</v>
      </c>
      <c r="P103" s="15">
        <v>0</v>
      </c>
      <c r="Q103" s="159">
        <v>7</v>
      </c>
      <c r="R103" s="159">
        <v>1</v>
      </c>
      <c r="S103" s="159">
        <v>1</v>
      </c>
      <c r="T103" s="159">
        <v>2000</v>
      </c>
      <c r="U103" s="159">
        <f t="shared" si="18"/>
        <v>2000</v>
      </c>
      <c r="V103" s="159">
        <v>46</v>
      </c>
      <c r="W103" s="171">
        <f t="shared" si="19"/>
        <v>2000</v>
      </c>
      <c r="AA103" s="15">
        <f t="shared" si="20"/>
        <v>0</v>
      </c>
      <c r="AD103" s="15">
        <f t="shared" si="21"/>
        <v>2000</v>
      </c>
      <c r="AE103" s="172">
        <f t="shared" si="16"/>
        <v>2000</v>
      </c>
      <c r="AW103" s="15">
        <f t="shared" si="27"/>
        <v>0</v>
      </c>
      <c r="CJ103" s="15">
        <v>1.75</v>
      </c>
      <c r="CK103" s="15">
        <v>1.6666666666666667</v>
      </c>
      <c r="CL103" s="15">
        <v>2</v>
      </c>
      <c r="CM103" s="15">
        <v>1.5</v>
      </c>
      <c r="CN103" s="15">
        <v>1.5</v>
      </c>
      <c r="CO103" s="15">
        <f t="shared" si="22"/>
        <v>1.6833333333333336</v>
      </c>
      <c r="CP103" s="15">
        <v>2</v>
      </c>
      <c r="CQ103" s="15">
        <v>5</v>
      </c>
      <c r="CR103" s="15" t="s">
        <v>1007</v>
      </c>
      <c r="CU103" s="15" t="s">
        <v>1007</v>
      </c>
      <c r="CX103" s="15" t="s">
        <v>1007</v>
      </c>
      <c r="CY103" s="15" t="s">
        <v>1007</v>
      </c>
      <c r="DA103" s="15" t="s">
        <v>1007</v>
      </c>
      <c r="DC103" s="15" t="s">
        <v>1007</v>
      </c>
      <c r="DE103" s="15" t="s">
        <v>1007</v>
      </c>
      <c r="DM103" s="15">
        <v>1</v>
      </c>
      <c r="DN103" s="15">
        <v>2</v>
      </c>
      <c r="DO103" s="15">
        <v>2</v>
      </c>
      <c r="DP103" s="15">
        <v>2</v>
      </c>
      <c r="DS103" s="15">
        <v>3</v>
      </c>
      <c r="DT103" s="15">
        <v>2</v>
      </c>
      <c r="DY103" s="27">
        <v>4.5999999999999996</v>
      </c>
      <c r="DZ103" s="27">
        <v>4.666666666666667</v>
      </c>
      <c r="EA103" s="27">
        <v>4.5</v>
      </c>
      <c r="EB103" s="27">
        <v>4.4000000000000004</v>
      </c>
      <c r="EC103" s="27">
        <v>4</v>
      </c>
      <c r="ED103" s="27">
        <v>4.5</v>
      </c>
      <c r="EE103" s="27">
        <f t="shared" si="17"/>
        <v>4.4444444444444438</v>
      </c>
      <c r="EF103" s="15">
        <f t="shared" si="23"/>
        <v>-0.43055555555555625</v>
      </c>
    </row>
    <row r="104" spans="1:136" x14ac:dyDescent="0.2">
      <c r="A104" s="15">
        <v>52</v>
      </c>
      <c r="B104" s="15">
        <v>119</v>
      </c>
      <c r="C104" s="15">
        <v>0</v>
      </c>
      <c r="D104" s="15">
        <v>1</v>
      </c>
      <c r="E104" s="15">
        <v>0</v>
      </c>
      <c r="F104" s="15">
        <v>44</v>
      </c>
      <c r="G104" s="15">
        <v>3</v>
      </c>
      <c r="H104" s="15">
        <v>2</v>
      </c>
      <c r="I104" s="15">
        <v>3</v>
      </c>
      <c r="J104" s="15">
        <v>7</v>
      </c>
      <c r="K104" s="15">
        <v>0</v>
      </c>
      <c r="L104" s="15">
        <v>1</v>
      </c>
      <c r="M104" s="15">
        <v>1</v>
      </c>
      <c r="N104" s="15">
        <v>140000</v>
      </c>
      <c r="O104" s="15">
        <v>0</v>
      </c>
      <c r="P104" s="15">
        <v>1</v>
      </c>
      <c r="Q104" s="15">
        <v>9</v>
      </c>
      <c r="R104" s="15">
        <v>1</v>
      </c>
      <c r="S104" s="15">
        <v>2</v>
      </c>
      <c r="T104" s="15">
        <v>2500</v>
      </c>
      <c r="U104" s="15">
        <f t="shared" si="18"/>
        <v>2500</v>
      </c>
      <c r="V104" s="15">
        <v>46</v>
      </c>
      <c r="W104" s="27">
        <f t="shared" si="19"/>
        <v>1250</v>
      </c>
      <c r="AA104" s="15">
        <f t="shared" si="20"/>
        <v>0</v>
      </c>
      <c r="AD104" s="15">
        <f t="shared" si="21"/>
        <v>2500</v>
      </c>
      <c r="AE104" s="172">
        <f t="shared" si="16"/>
        <v>1250</v>
      </c>
      <c r="AF104" s="161">
        <v>9</v>
      </c>
      <c r="AG104" s="161">
        <v>1</v>
      </c>
      <c r="AH104" s="161">
        <v>2</v>
      </c>
      <c r="AI104" s="161">
        <v>2500</v>
      </c>
      <c r="AJ104" s="161">
        <v>36.799999999999997</v>
      </c>
      <c r="AK104" s="161">
        <v>1250</v>
      </c>
      <c r="AW104" s="15">
        <f t="shared" si="27"/>
        <v>0</v>
      </c>
      <c r="CJ104" s="15">
        <v>1.75</v>
      </c>
      <c r="CK104" s="15">
        <v>1.6666666666666667</v>
      </c>
      <c r="CL104" s="15">
        <v>1.3333333333333333</v>
      </c>
      <c r="CM104" s="15">
        <v>2</v>
      </c>
      <c r="CN104" s="15">
        <v>2.5</v>
      </c>
      <c r="CO104" s="15">
        <f t="shared" si="22"/>
        <v>1.85</v>
      </c>
      <c r="CP104" s="15">
        <v>2</v>
      </c>
      <c r="CQ104" s="15">
        <v>2</v>
      </c>
      <c r="CR104" s="15">
        <v>1</v>
      </c>
      <c r="CS104" s="15">
        <v>5</v>
      </c>
      <c r="CT104" s="15">
        <v>1</v>
      </c>
      <c r="CU104" s="15">
        <v>3</v>
      </c>
      <c r="CV104" s="15">
        <v>3</v>
      </c>
      <c r="CW104" s="15">
        <v>1</v>
      </c>
      <c r="CX104" s="15">
        <v>1</v>
      </c>
      <c r="CY104" s="15">
        <v>1</v>
      </c>
      <c r="DA104" s="15">
        <v>1</v>
      </c>
      <c r="DC104" s="15">
        <v>1</v>
      </c>
      <c r="DE104" s="15">
        <v>1</v>
      </c>
      <c r="DM104" s="15">
        <v>1</v>
      </c>
      <c r="DN104" s="15">
        <v>4</v>
      </c>
      <c r="DO104" s="15">
        <v>2</v>
      </c>
      <c r="DP104" s="15">
        <v>4</v>
      </c>
      <c r="DS104" s="15">
        <v>3</v>
      </c>
      <c r="DT104" s="15">
        <v>4</v>
      </c>
      <c r="DY104" s="15">
        <v>5</v>
      </c>
      <c r="DZ104" s="15">
        <v>5</v>
      </c>
      <c r="EA104" s="15">
        <v>5</v>
      </c>
      <c r="EB104" s="15">
        <v>5</v>
      </c>
      <c r="EC104" s="15">
        <v>5</v>
      </c>
      <c r="ED104" s="15">
        <v>4.25</v>
      </c>
      <c r="EE104" s="27">
        <f t="shared" si="17"/>
        <v>4.875</v>
      </c>
      <c r="EF104" s="15">
        <f t="shared" si="23"/>
        <v>0.89444444444444438</v>
      </c>
    </row>
    <row r="105" spans="1:136" x14ac:dyDescent="0.2">
      <c r="A105" s="15">
        <v>52</v>
      </c>
      <c r="B105" s="15">
        <v>119</v>
      </c>
      <c r="C105" s="15">
        <v>0</v>
      </c>
      <c r="D105" s="15">
        <v>1</v>
      </c>
      <c r="E105" s="15">
        <v>0</v>
      </c>
      <c r="F105" s="15">
        <v>44</v>
      </c>
      <c r="G105" s="15">
        <v>3</v>
      </c>
      <c r="H105" s="15">
        <v>2</v>
      </c>
      <c r="I105" s="15">
        <v>3</v>
      </c>
      <c r="J105" s="15">
        <v>7</v>
      </c>
      <c r="K105" s="15">
        <v>0</v>
      </c>
      <c r="L105" s="15">
        <v>1</v>
      </c>
      <c r="M105" s="15">
        <v>1</v>
      </c>
      <c r="N105" s="15">
        <v>140000</v>
      </c>
      <c r="O105" s="15">
        <v>0</v>
      </c>
      <c r="P105" s="15">
        <v>0</v>
      </c>
      <c r="Q105" s="159">
        <v>9</v>
      </c>
      <c r="R105" s="159">
        <v>1</v>
      </c>
      <c r="S105" s="159">
        <v>2</v>
      </c>
      <c r="T105" s="159">
        <v>2500</v>
      </c>
      <c r="U105" s="159">
        <f t="shared" si="18"/>
        <v>2500</v>
      </c>
      <c r="V105" s="159">
        <v>36.799999999999997</v>
      </c>
      <c r="W105" s="171">
        <f t="shared" si="19"/>
        <v>1250</v>
      </c>
      <c r="AA105" s="15">
        <f t="shared" si="20"/>
        <v>0</v>
      </c>
      <c r="AD105" s="15">
        <f t="shared" si="21"/>
        <v>2500</v>
      </c>
      <c r="AE105" s="172">
        <f t="shared" si="16"/>
        <v>1250</v>
      </c>
      <c r="AW105" s="15">
        <f t="shared" si="27"/>
        <v>0</v>
      </c>
      <c r="CJ105" s="15">
        <v>1.75</v>
      </c>
      <c r="CK105" s="15">
        <v>1.6666666666666667</v>
      </c>
      <c r="CL105" s="15">
        <v>1.3333333333333333</v>
      </c>
      <c r="CM105" s="15">
        <v>2</v>
      </c>
      <c r="CN105" s="15">
        <v>2.5</v>
      </c>
      <c r="CO105" s="15">
        <f t="shared" si="22"/>
        <v>1.85</v>
      </c>
      <c r="CP105" s="15">
        <v>2</v>
      </c>
      <c r="CQ105" s="15">
        <v>2</v>
      </c>
      <c r="CR105" s="15">
        <v>1</v>
      </c>
      <c r="CS105" s="15">
        <v>5</v>
      </c>
      <c r="CT105" s="15">
        <v>1</v>
      </c>
      <c r="CU105" s="15">
        <v>3</v>
      </c>
      <c r="CV105" s="15">
        <v>3</v>
      </c>
      <c r="CW105" s="15">
        <v>1</v>
      </c>
      <c r="CX105" s="15">
        <v>1</v>
      </c>
      <c r="CY105" s="15">
        <v>1</v>
      </c>
      <c r="DA105" s="15">
        <v>1</v>
      </c>
      <c r="DC105" s="15">
        <v>1</v>
      </c>
      <c r="DE105" s="15">
        <v>1</v>
      </c>
      <c r="DM105" s="15">
        <v>1</v>
      </c>
      <c r="DN105" s="15">
        <v>4</v>
      </c>
      <c r="DO105" s="15">
        <v>2</v>
      </c>
      <c r="DP105" s="15">
        <v>4</v>
      </c>
      <c r="DS105" s="15">
        <v>3</v>
      </c>
      <c r="DT105" s="15">
        <v>4</v>
      </c>
      <c r="DY105" s="27">
        <v>4</v>
      </c>
      <c r="DZ105" s="27">
        <v>4</v>
      </c>
      <c r="EA105" s="27">
        <v>4.75</v>
      </c>
      <c r="EB105" s="27">
        <v>3.8</v>
      </c>
      <c r="EC105" s="27">
        <v>3.3333333333333335</v>
      </c>
      <c r="ED105" s="27">
        <v>4</v>
      </c>
      <c r="EE105" s="27">
        <f t="shared" si="17"/>
        <v>3.9805555555555556</v>
      </c>
      <c r="EF105" s="15">
        <f t="shared" si="23"/>
        <v>-1.0194444444444444</v>
      </c>
    </row>
    <row r="106" spans="1:136" x14ac:dyDescent="0.2">
      <c r="A106" s="15">
        <v>53</v>
      </c>
      <c r="B106" s="15">
        <v>120</v>
      </c>
      <c r="C106" s="15">
        <v>1</v>
      </c>
      <c r="D106" s="15">
        <v>4</v>
      </c>
      <c r="E106" s="15">
        <v>1</v>
      </c>
      <c r="F106" s="15">
        <v>49</v>
      </c>
      <c r="G106" s="15">
        <v>3</v>
      </c>
      <c r="H106" s="15">
        <v>3</v>
      </c>
      <c r="I106" s="15">
        <v>1</v>
      </c>
      <c r="J106" s="15">
        <v>16</v>
      </c>
      <c r="K106" s="15">
        <v>0</v>
      </c>
      <c r="L106" s="15">
        <v>0</v>
      </c>
      <c r="M106" s="15">
        <v>1</v>
      </c>
      <c r="N106" s="15">
        <v>70000</v>
      </c>
      <c r="O106" s="15">
        <v>0</v>
      </c>
      <c r="P106" s="15">
        <v>1</v>
      </c>
      <c r="Q106" s="15">
        <v>8</v>
      </c>
      <c r="R106" s="15">
        <v>1</v>
      </c>
      <c r="S106" s="15">
        <v>10</v>
      </c>
      <c r="T106" s="15">
        <v>15000</v>
      </c>
      <c r="U106" s="15">
        <f t="shared" si="18"/>
        <v>15000</v>
      </c>
      <c r="V106" s="15">
        <v>200</v>
      </c>
      <c r="W106" s="27">
        <f t="shared" si="19"/>
        <v>1500</v>
      </c>
      <c r="AA106" s="15">
        <f t="shared" si="20"/>
        <v>0</v>
      </c>
      <c r="AD106" s="15">
        <f t="shared" si="21"/>
        <v>15000</v>
      </c>
      <c r="AE106" s="172">
        <f t="shared" si="16"/>
        <v>1500</v>
      </c>
      <c r="AF106" s="161">
        <v>8</v>
      </c>
      <c r="AG106" s="161">
        <v>1</v>
      </c>
      <c r="AH106" s="161">
        <v>10</v>
      </c>
      <c r="AI106" s="161">
        <v>15000</v>
      </c>
      <c r="AJ106" s="161">
        <v>300</v>
      </c>
      <c r="AK106" s="161">
        <v>1500</v>
      </c>
      <c r="AW106" s="15">
        <f t="shared" si="27"/>
        <v>0</v>
      </c>
      <c r="CJ106" s="15">
        <v>2.75</v>
      </c>
      <c r="CK106" s="15">
        <v>3.6666666666666665</v>
      </c>
      <c r="CL106" s="15">
        <v>3</v>
      </c>
      <c r="CM106" s="15">
        <v>2.5</v>
      </c>
      <c r="CN106" s="15">
        <v>3.5</v>
      </c>
      <c r="CO106" s="15">
        <f t="shared" si="22"/>
        <v>3.083333333333333</v>
      </c>
      <c r="CP106" s="15">
        <v>2</v>
      </c>
      <c r="CQ106" s="15">
        <v>2</v>
      </c>
      <c r="CR106" s="15">
        <v>4</v>
      </c>
      <c r="CS106" s="15">
        <v>10</v>
      </c>
      <c r="CT106" s="15">
        <v>2</v>
      </c>
      <c r="CU106" s="15">
        <v>3</v>
      </c>
      <c r="CV106" s="15">
        <v>5</v>
      </c>
      <c r="CW106" s="15">
        <v>1</v>
      </c>
      <c r="CX106" s="15">
        <v>1</v>
      </c>
      <c r="CY106" s="15">
        <v>1</v>
      </c>
      <c r="DA106" s="15">
        <v>1</v>
      </c>
      <c r="DC106" s="15">
        <v>1</v>
      </c>
      <c r="DE106" s="15">
        <v>1</v>
      </c>
      <c r="DM106" s="15">
        <v>2</v>
      </c>
      <c r="DN106" s="15">
        <v>2</v>
      </c>
      <c r="DO106" s="15">
        <v>3</v>
      </c>
      <c r="DP106" s="15">
        <v>2</v>
      </c>
      <c r="DS106" s="15">
        <v>1</v>
      </c>
      <c r="DT106" s="15">
        <v>2</v>
      </c>
      <c r="DY106" s="15">
        <v>5</v>
      </c>
      <c r="DZ106" s="15">
        <v>5</v>
      </c>
      <c r="EA106" s="15">
        <v>5</v>
      </c>
      <c r="EB106" s="15">
        <v>5</v>
      </c>
      <c r="EC106" s="15">
        <v>5</v>
      </c>
      <c r="ED106" s="15">
        <v>5</v>
      </c>
      <c r="EE106" s="27">
        <f t="shared" si="17"/>
        <v>5</v>
      </c>
      <c r="EF106" s="15">
        <f t="shared" si="23"/>
        <v>1.2250000000000001</v>
      </c>
    </row>
    <row r="107" spans="1:136" x14ac:dyDescent="0.2">
      <c r="A107" s="15">
        <v>53</v>
      </c>
      <c r="B107" s="15">
        <v>120</v>
      </c>
      <c r="C107" s="15">
        <v>1</v>
      </c>
      <c r="D107" s="15">
        <v>4</v>
      </c>
      <c r="E107" s="15">
        <v>1</v>
      </c>
      <c r="F107" s="15">
        <v>49</v>
      </c>
      <c r="G107" s="15">
        <v>3</v>
      </c>
      <c r="H107" s="15">
        <v>3</v>
      </c>
      <c r="I107" s="15">
        <v>1</v>
      </c>
      <c r="J107" s="15">
        <v>16</v>
      </c>
      <c r="K107" s="15">
        <v>0</v>
      </c>
      <c r="L107" s="15">
        <v>0</v>
      </c>
      <c r="M107" s="15">
        <v>1</v>
      </c>
      <c r="N107" s="15">
        <v>70000</v>
      </c>
      <c r="O107" s="15">
        <v>0</v>
      </c>
      <c r="P107" s="15">
        <v>0</v>
      </c>
      <c r="Q107" s="159">
        <v>8</v>
      </c>
      <c r="R107" s="159">
        <v>1</v>
      </c>
      <c r="S107" s="159">
        <v>10</v>
      </c>
      <c r="T107" s="159">
        <v>15000</v>
      </c>
      <c r="U107" s="159">
        <f t="shared" si="18"/>
        <v>15000</v>
      </c>
      <c r="V107" s="159">
        <v>300</v>
      </c>
      <c r="W107" s="171">
        <f t="shared" si="19"/>
        <v>1500</v>
      </c>
      <c r="AA107" s="15">
        <f t="shared" si="20"/>
        <v>0</v>
      </c>
      <c r="AD107" s="15">
        <f t="shared" si="21"/>
        <v>15000</v>
      </c>
      <c r="AE107" s="172">
        <f t="shared" si="16"/>
        <v>1500</v>
      </c>
      <c r="AW107" s="15">
        <f t="shared" si="27"/>
        <v>0</v>
      </c>
      <c r="CJ107" s="15">
        <v>2.75</v>
      </c>
      <c r="CK107" s="15">
        <v>3.6666666666666665</v>
      </c>
      <c r="CL107" s="15">
        <v>3</v>
      </c>
      <c r="CM107" s="15">
        <v>2.5</v>
      </c>
      <c r="CN107" s="15">
        <v>3.5</v>
      </c>
      <c r="CO107" s="15">
        <f t="shared" si="22"/>
        <v>3.083333333333333</v>
      </c>
      <c r="CP107" s="15">
        <v>2</v>
      </c>
      <c r="CQ107" s="15">
        <v>2</v>
      </c>
      <c r="CR107" s="15">
        <v>4</v>
      </c>
      <c r="CS107" s="15">
        <v>10</v>
      </c>
      <c r="CT107" s="15">
        <v>2</v>
      </c>
      <c r="CU107" s="15">
        <v>3</v>
      </c>
      <c r="CV107" s="15">
        <v>5</v>
      </c>
      <c r="CW107" s="15">
        <v>1</v>
      </c>
      <c r="CX107" s="15">
        <v>1</v>
      </c>
      <c r="CY107" s="15">
        <v>1</v>
      </c>
      <c r="DA107" s="15">
        <v>1</v>
      </c>
      <c r="DC107" s="15">
        <v>1</v>
      </c>
      <c r="DE107" s="15">
        <v>1</v>
      </c>
      <c r="DM107" s="15">
        <v>2</v>
      </c>
      <c r="DN107" s="15">
        <v>2</v>
      </c>
      <c r="DO107" s="15">
        <v>3</v>
      </c>
      <c r="DP107" s="15">
        <v>2</v>
      </c>
      <c r="DS107" s="15">
        <v>1</v>
      </c>
      <c r="DT107" s="15">
        <v>2</v>
      </c>
      <c r="DY107" s="27">
        <v>4</v>
      </c>
      <c r="DZ107" s="27">
        <v>4</v>
      </c>
      <c r="EA107" s="27">
        <v>4.25</v>
      </c>
      <c r="EB107" s="27">
        <v>3.4</v>
      </c>
      <c r="EC107" s="27">
        <v>3</v>
      </c>
      <c r="ED107" s="27">
        <v>4</v>
      </c>
      <c r="EE107" s="27">
        <f t="shared" si="17"/>
        <v>3.7749999999999999</v>
      </c>
      <c r="EF107" s="15">
        <f t="shared" si="23"/>
        <v>-0.97777777777777741</v>
      </c>
    </row>
    <row r="108" spans="1:136" x14ac:dyDescent="0.2">
      <c r="A108" s="15">
        <v>54</v>
      </c>
      <c r="B108" s="15">
        <v>121</v>
      </c>
      <c r="C108" s="15">
        <v>1</v>
      </c>
      <c r="D108" s="15">
        <v>1</v>
      </c>
      <c r="E108" s="15">
        <v>0</v>
      </c>
      <c r="F108" s="15">
        <v>64</v>
      </c>
      <c r="G108" s="15">
        <v>4</v>
      </c>
      <c r="H108" s="15">
        <v>2</v>
      </c>
      <c r="I108" s="15">
        <v>3</v>
      </c>
      <c r="J108" s="15">
        <v>27</v>
      </c>
      <c r="K108" s="15">
        <v>1</v>
      </c>
      <c r="L108" s="15">
        <v>1</v>
      </c>
      <c r="M108" s="15">
        <v>1</v>
      </c>
      <c r="N108" s="15">
        <v>120000</v>
      </c>
      <c r="O108" s="15">
        <v>1</v>
      </c>
      <c r="P108" s="15">
        <v>1</v>
      </c>
      <c r="Q108" s="15">
        <v>8</v>
      </c>
      <c r="R108" s="15">
        <v>1</v>
      </c>
      <c r="S108" s="15">
        <v>5</v>
      </c>
      <c r="T108" s="15">
        <v>9500</v>
      </c>
      <c r="U108" s="15">
        <f t="shared" si="18"/>
        <v>9500</v>
      </c>
      <c r="V108" s="15">
        <v>20</v>
      </c>
      <c r="W108" s="27">
        <f t="shared" si="19"/>
        <v>1900</v>
      </c>
      <c r="AA108" s="15">
        <f t="shared" si="20"/>
        <v>0</v>
      </c>
      <c r="AD108" s="15">
        <f t="shared" si="21"/>
        <v>9500</v>
      </c>
      <c r="AE108" s="172">
        <f t="shared" si="16"/>
        <v>1900</v>
      </c>
      <c r="AF108" s="161">
        <v>8</v>
      </c>
      <c r="AG108" s="161">
        <v>1</v>
      </c>
      <c r="AH108" s="161">
        <v>5</v>
      </c>
      <c r="AI108" s="161">
        <v>9500</v>
      </c>
      <c r="AJ108" s="161">
        <v>15</v>
      </c>
      <c r="AK108" s="161">
        <v>1900</v>
      </c>
      <c r="AW108" s="15">
        <f t="shared" si="27"/>
        <v>0</v>
      </c>
      <c r="CJ108" s="15">
        <v>2.5</v>
      </c>
      <c r="CK108" s="15">
        <v>4</v>
      </c>
      <c r="CL108" s="15">
        <v>3.3333333333333335</v>
      </c>
      <c r="CM108" s="15">
        <v>5</v>
      </c>
      <c r="CN108" s="15">
        <v>4.5</v>
      </c>
      <c r="CO108" s="15">
        <f t="shared" si="22"/>
        <v>3.8666666666666671</v>
      </c>
      <c r="CP108" s="15">
        <v>1</v>
      </c>
      <c r="CQ108" s="15">
        <v>5</v>
      </c>
      <c r="CR108" s="15" t="s">
        <v>1007</v>
      </c>
      <c r="CU108" s="15" t="s">
        <v>1007</v>
      </c>
      <c r="CX108" s="15" t="s">
        <v>1007</v>
      </c>
      <c r="CY108" s="15" t="s">
        <v>1007</v>
      </c>
      <c r="DA108" s="15" t="s">
        <v>1007</v>
      </c>
      <c r="DC108" s="15" t="s">
        <v>1007</v>
      </c>
      <c r="DE108" s="15" t="s">
        <v>1007</v>
      </c>
      <c r="DO108" s="15">
        <v>3</v>
      </c>
      <c r="DP108" s="15">
        <v>2</v>
      </c>
      <c r="DQ108" s="15">
        <v>2</v>
      </c>
      <c r="DR108" s="15">
        <v>2</v>
      </c>
      <c r="DS108" s="15">
        <v>1</v>
      </c>
      <c r="DT108" s="15">
        <v>2</v>
      </c>
      <c r="DY108" s="15">
        <v>4.5999999999999996</v>
      </c>
      <c r="DZ108" s="15">
        <v>4.666666666666667</v>
      </c>
      <c r="EA108" s="15">
        <v>5</v>
      </c>
      <c r="EB108" s="15">
        <v>5</v>
      </c>
      <c r="EC108" s="15">
        <v>5</v>
      </c>
      <c r="ED108" s="15">
        <v>4.25</v>
      </c>
      <c r="EE108" s="27">
        <f t="shared" si="17"/>
        <v>4.7527777777777773</v>
      </c>
      <c r="EF108" s="15">
        <f t="shared" si="23"/>
        <v>2.3194444444444442</v>
      </c>
    </row>
    <row r="109" spans="1:136" x14ac:dyDescent="0.2">
      <c r="A109" s="15">
        <v>54</v>
      </c>
      <c r="B109" s="15">
        <v>121</v>
      </c>
      <c r="C109" s="15">
        <v>1</v>
      </c>
      <c r="D109" s="15">
        <v>1</v>
      </c>
      <c r="E109" s="15">
        <v>0</v>
      </c>
      <c r="F109" s="15">
        <v>64</v>
      </c>
      <c r="G109" s="15">
        <v>4</v>
      </c>
      <c r="H109" s="15">
        <v>2</v>
      </c>
      <c r="I109" s="15">
        <v>3</v>
      </c>
      <c r="J109" s="15">
        <v>27</v>
      </c>
      <c r="K109" s="15">
        <v>1</v>
      </c>
      <c r="L109" s="15">
        <v>1</v>
      </c>
      <c r="M109" s="15">
        <v>1</v>
      </c>
      <c r="N109" s="15">
        <v>120000</v>
      </c>
      <c r="O109" s="15">
        <v>1</v>
      </c>
      <c r="P109" s="15">
        <v>0</v>
      </c>
      <c r="Q109" s="159">
        <v>8</v>
      </c>
      <c r="R109" s="159">
        <v>1</v>
      </c>
      <c r="S109" s="159">
        <v>5</v>
      </c>
      <c r="T109" s="159">
        <v>9500</v>
      </c>
      <c r="U109" s="159">
        <f t="shared" si="18"/>
        <v>9500</v>
      </c>
      <c r="V109" s="159">
        <v>15</v>
      </c>
      <c r="W109" s="171">
        <f t="shared" si="19"/>
        <v>1900</v>
      </c>
      <c r="AA109" s="15">
        <f t="shared" si="20"/>
        <v>0</v>
      </c>
      <c r="AD109" s="15">
        <f t="shared" si="21"/>
        <v>9500</v>
      </c>
      <c r="AE109" s="172">
        <f t="shared" si="16"/>
        <v>1900</v>
      </c>
      <c r="AW109" s="15">
        <f t="shared" si="27"/>
        <v>0</v>
      </c>
      <c r="CJ109" s="15">
        <v>2.5</v>
      </c>
      <c r="CK109" s="15">
        <v>4</v>
      </c>
      <c r="CL109" s="15">
        <v>3.3333333333333335</v>
      </c>
      <c r="CM109" s="15">
        <v>5</v>
      </c>
      <c r="CN109" s="15">
        <v>4.5</v>
      </c>
      <c r="CO109" s="15">
        <f t="shared" si="22"/>
        <v>3.8666666666666671</v>
      </c>
      <c r="CP109" s="15">
        <v>1</v>
      </c>
      <c r="CQ109" s="15">
        <v>5</v>
      </c>
      <c r="CR109" s="15" t="s">
        <v>1007</v>
      </c>
      <c r="CU109" s="15" t="s">
        <v>1007</v>
      </c>
      <c r="CX109" s="15" t="s">
        <v>1007</v>
      </c>
      <c r="CY109" s="15" t="s">
        <v>1007</v>
      </c>
      <c r="DA109" s="15" t="s">
        <v>1007</v>
      </c>
      <c r="DC109" s="15" t="s">
        <v>1007</v>
      </c>
      <c r="DE109" s="15" t="s">
        <v>1007</v>
      </c>
      <c r="DO109" s="15">
        <v>3</v>
      </c>
      <c r="DP109" s="15">
        <v>2</v>
      </c>
      <c r="DQ109" s="15">
        <v>2</v>
      </c>
      <c r="DR109" s="15">
        <v>2</v>
      </c>
      <c r="DS109" s="15">
        <v>1</v>
      </c>
      <c r="DT109" s="15">
        <v>2</v>
      </c>
      <c r="DY109" s="27">
        <v>2.8</v>
      </c>
      <c r="DZ109" s="27">
        <v>3</v>
      </c>
      <c r="EA109" s="27">
        <v>1.75</v>
      </c>
      <c r="EB109" s="27">
        <v>2.8</v>
      </c>
      <c r="EC109" s="27">
        <v>2</v>
      </c>
      <c r="ED109" s="27">
        <v>2.25</v>
      </c>
      <c r="EE109" s="27">
        <f t="shared" si="17"/>
        <v>2.4333333333333331</v>
      </c>
      <c r="EF109" s="15">
        <f t="shared" si="23"/>
        <v>-1.9666666666666663</v>
      </c>
    </row>
    <row r="110" spans="1:136" x14ac:dyDescent="0.2">
      <c r="A110" s="15">
        <v>55</v>
      </c>
      <c r="B110" s="15">
        <v>122</v>
      </c>
      <c r="C110" s="15">
        <v>1</v>
      </c>
      <c r="D110" s="15">
        <v>1</v>
      </c>
      <c r="E110" s="15">
        <v>1</v>
      </c>
      <c r="F110" s="15">
        <v>54</v>
      </c>
      <c r="G110" s="15">
        <v>5</v>
      </c>
      <c r="H110" s="15">
        <v>2</v>
      </c>
      <c r="I110" s="15">
        <v>3</v>
      </c>
      <c r="J110" s="15">
        <v>2</v>
      </c>
      <c r="K110" s="15">
        <v>0</v>
      </c>
      <c r="L110" s="15">
        <v>0</v>
      </c>
      <c r="M110" s="15">
        <v>1</v>
      </c>
      <c r="N110" s="15">
        <v>400000</v>
      </c>
      <c r="O110" s="15">
        <v>0</v>
      </c>
      <c r="P110" s="15">
        <v>1</v>
      </c>
      <c r="Q110" s="15">
        <v>8</v>
      </c>
      <c r="R110" s="15">
        <v>1</v>
      </c>
      <c r="S110" s="15">
        <v>5</v>
      </c>
      <c r="T110" s="15">
        <v>8000</v>
      </c>
      <c r="U110" s="15">
        <f t="shared" si="18"/>
        <v>8000</v>
      </c>
      <c r="V110" s="15">
        <v>15</v>
      </c>
      <c r="W110" s="27">
        <f t="shared" si="19"/>
        <v>1600</v>
      </c>
      <c r="AA110" s="15">
        <f t="shared" si="20"/>
        <v>0</v>
      </c>
      <c r="AD110" s="15">
        <f t="shared" si="21"/>
        <v>8000</v>
      </c>
      <c r="AE110" s="172">
        <f t="shared" si="16"/>
        <v>1600</v>
      </c>
      <c r="AF110" s="161">
        <v>8</v>
      </c>
      <c r="AG110" s="161">
        <v>1</v>
      </c>
      <c r="AH110" s="161">
        <v>5</v>
      </c>
      <c r="AI110" s="161">
        <v>8000</v>
      </c>
      <c r="AJ110" s="161">
        <v>15</v>
      </c>
      <c r="AK110" s="161">
        <v>1600</v>
      </c>
      <c r="AW110" s="15">
        <f t="shared" si="27"/>
        <v>0</v>
      </c>
      <c r="CJ110" s="15">
        <v>1.25</v>
      </c>
      <c r="CK110" s="15">
        <v>1.6666666666666667</v>
      </c>
      <c r="CL110" s="15">
        <v>2</v>
      </c>
      <c r="CM110" s="15">
        <v>1</v>
      </c>
      <c r="CN110" s="15">
        <v>2.5</v>
      </c>
      <c r="CO110" s="15">
        <f t="shared" si="22"/>
        <v>1.6833333333333336</v>
      </c>
      <c r="CP110" s="15">
        <v>1</v>
      </c>
      <c r="CQ110" s="15">
        <v>5</v>
      </c>
      <c r="CR110" s="15" t="s">
        <v>1007</v>
      </c>
      <c r="CU110" s="15" t="s">
        <v>1007</v>
      </c>
      <c r="CX110" s="15" t="s">
        <v>1007</v>
      </c>
      <c r="CY110" s="15" t="s">
        <v>1007</v>
      </c>
      <c r="DA110" s="15" t="s">
        <v>1007</v>
      </c>
      <c r="DC110" s="15" t="s">
        <v>1007</v>
      </c>
      <c r="DE110" s="15" t="s">
        <v>1007</v>
      </c>
      <c r="DM110" s="15">
        <v>1</v>
      </c>
      <c r="DN110" s="15">
        <v>3</v>
      </c>
      <c r="DO110" s="15">
        <v>2</v>
      </c>
      <c r="DP110" s="15">
        <v>3</v>
      </c>
      <c r="DS110" s="15">
        <v>3</v>
      </c>
      <c r="DT110" s="15">
        <v>3</v>
      </c>
      <c r="DY110" s="150">
        <v>4.5999999999999996</v>
      </c>
      <c r="DZ110" s="150">
        <v>3.6666666666666665</v>
      </c>
      <c r="EA110" s="150">
        <v>4.25</v>
      </c>
      <c r="EB110" s="150">
        <v>4.8</v>
      </c>
      <c r="EC110" s="150">
        <v>4.333333333333333</v>
      </c>
      <c r="ED110" s="150">
        <v>4.75</v>
      </c>
      <c r="EE110" s="27">
        <f t="shared" si="17"/>
        <v>4.3999999999999995</v>
      </c>
      <c r="EF110" s="15">
        <f t="shared" si="23"/>
        <v>0.96388888888888813</v>
      </c>
    </row>
    <row r="111" spans="1:136" x14ac:dyDescent="0.2">
      <c r="A111" s="15">
        <v>55</v>
      </c>
      <c r="B111" s="15">
        <v>122</v>
      </c>
      <c r="C111" s="15">
        <v>1</v>
      </c>
      <c r="D111" s="15">
        <v>1</v>
      </c>
      <c r="E111" s="15">
        <v>1</v>
      </c>
      <c r="F111" s="15">
        <v>54</v>
      </c>
      <c r="G111" s="15">
        <v>5</v>
      </c>
      <c r="H111" s="15">
        <v>2</v>
      </c>
      <c r="I111" s="15">
        <v>3</v>
      </c>
      <c r="J111" s="15">
        <v>2</v>
      </c>
      <c r="K111" s="15">
        <v>0</v>
      </c>
      <c r="L111" s="15">
        <v>0</v>
      </c>
      <c r="M111" s="15">
        <v>1</v>
      </c>
      <c r="N111" s="15">
        <v>400000</v>
      </c>
      <c r="O111" s="15">
        <v>0</v>
      </c>
      <c r="P111" s="15">
        <v>0</v>
      </c>
      <c r="Q111" s="159">
        <v>8</v>
      </c>
      <c r="R111" s="159">
        <v>1</v>
      </c>
      <c r="S111" s="159">
        <v>5</v>
      </c>
      <c r="T111" s="159">
        <v>8000</v>
      </c>
      <c r="U111" s="159">
        <f t="shared" si="18"/>
        <v>8000</v>
      </c>
      <c r="V111" s="159">
        <v>15</v>
      </c>
      <c r="W111" s="171">
        <f t="shared" si="19"/>
        <v>1600</v>
      </c>
      <c r="AA111" s="15">
        <f t="shared" si="20"/>
        <v>0</v>
      </c>
      <c r="AD111" s="15">
        <f t="shared" si="21"/>
        <v>8000</v>
      </c>
      <c r="AE111" s="172">
        <f t="shared" si="16"/>
        <v>1600</v>
      </c>
      <c r="AW111" s="15">
        <f t="shared" si="27"/>
        <v>0</v>
      </c>
      <c r="CJ111" s="15">
        <v>1.25</v>
      </c>
      <c r="CK111" s="15">
        <v>1.6666666666666667</v>
      </c>
      <c r="CL111" s="15">
        <v>2</v>
      </c>
      <c r="CM111" s="15">
        <v>1</v>
      </c>
      <c r="CN111" s="15">
        <v>2.5</v>
      </c>
      <c r="CO111" s="15">
        <f t="shared" si="22"/>
        <v>1.6833333333333336</v>
      </c>
      <c r="CP111" s="15">
        <v>1</v>
      </c>
      <c r="CQ111" s="15">
        <v>5</v>
      </c>
      <c r="CR111" s="15" t="s">
        <v>1007</v>
      </c>
      <c r="CU111" s="15" t="s">
        <v>1007</v>
      </c>
      <c r="CX111" s="15" t="s">
        <v>1007</v>
      </c>
      <c r="CY111" s="15" t="s">
        <v>1007</v>
      </c>
      <c r="DA111" s="15" t="s">
        <v>1007</v>
      </c>
      <c r="DC111" s="15" t="s">
        <v>1007</v>
      </c>
      <c r="DE111" s="15" t="s">
        <v>1007</v>
      </c>
      <c r="DM111" s="15">
        <v>1</v>
      </c>
      <c r="DN111" s="15">
        <v>3</v>
      </c>
      <c r="DO111" s="15">
        <v>2</v>
      </c>
      <c r="DP111" s="15">
        <v>3</v>
      </c>
      <c r="DS111" s="15">
        <v>3</v>
      </c>
      <c r="DT111" s="15">
        <v>3</v>
      </c>
      <c r="DY111" s="166">
        <v>3.6</v>
      </c>
      <c r="DZ111" s="166">
        <v>3.6666666666666665</v>
      </c>
      <c r="EA111" s="166">
        <v>3.5</v>
      </c>
      <c r="EB111" s="166">
        <v>3.6</v>
      </c>
      <c r="EC111" s="166">
        <v>3</v>
      </c>
      <c r="ED111" s="166">
        <v>3.25</v>
      </c>
      <c r="EE111" s="27">
        <f t="shared" si="17"/>
        <v>3.4361111111111113</v>
      </c>
      <c r="EF111" s="15">
        <f t="shared" si="23"/>
        <v>-1.3972222222222217</v>
      </c>
    </row>
    <row r="112" spans="1:136" x14ac:dyDescent="0.2">
      <c r="A112" s="15">
        <v>56</v>
      </c>
      <c r="B112" s="15">
        <v>123</v>
      </c>
      <c r="C112" s="15">
        <v>1</v>
      </c>
      <c r="D112" s="15">
        <v>5</v>
      </c>
      <c r="E112" s="15">
        <v>1</v>
      </c>
      <c r="F112" s="15">
        <v>65</v>
      </c>
      <c r="G112" s="15">
        <v>5</v>
      </c>
      <c r="H112" s="15">
        <v>2</v>
      </c>
      <c r="I112" s="15">
        <v>4</v>
      </c>
      <c r="J112" s="15">
        <v>6</v>
      </c>
      <c r="K112" s="15">
        <v>1</v>
      </c>
      <c r="L112" s="15">
        <v>0</v>
      </c>
      <c r="M112" s="15">
        <v>1</v>
      </c>
      <c r="N112" s="15">
        <v>300000</v>
      </c>
      <c r="O112" s="15">
        <v>0</v>
      </c>
      <c r="P112" s="15">
        <v>1</v>
      </c>
      <c r="Q112" s="15">
        <v>7</v>
      </c>
      <c r="R112" s="15">
        <v>1</v>
      </c>
      <c r="S112" s="15">
        <v>2</v>
      </c>
      <c r="T112" s="15">
        <v>1000</v>
      </c>
      <c r="U112" s="15">
        <f t="shared" si="18"/>
        <v>1000</v>
      </c>
      <c r="V112" s="15">
        <v>250</v>
      </c>
      <c r="W112" s="27">
        <f t="shared" si="19"/>
        <v>500</v>
      </c>
      <c r="X112" s="15">
        <v>1</v>
      </c>
      <c r="Y112" s="15">
        <v>2</v>
      </c>
      <c r="Z112" s="15">
        <v>1000</v>
      </c>
      <c r="AA112" s="15">
        <f t="shared" si="20"/>
        <v>1000</v>
      </c>
      <c r="AB112" s="15">
        <v>250</v>
      </c>
      <c r="AD112" s="15">
        <f t="shared" si="21"/>
        <v>2000</v>
      </c>
      <c r="AE112" s="172">
        <f t="shared" si="16"/>
        <v>1000</v>
      </c>
      <c r="AF112" s="161">
        <v>7</v>
      </c>
      <c r="AG112" s="161">
        <v>1</v>
      </c>
      <c r="AH112" s="161">
        <v>2</v>
      </c>
      <c r="AI112" s="161">
        <v>1000</v>
      </c>
      <c r="AJ112" s="161">
        <v>250</v>
      </c>
      <c r="AK112" s="161">
        <v>500</v>
      </c>
      <c r="AL112" s="23">
        <v>1</v>
      </c>
      <c r="AM112" s="23">
        <v>2</v>
      </c>
      <c r="AN112" s="23">
        <v>1000</v>
      </c>
      <c r="AO112" s="23">
        <v>250</v>
      </c>
      <c r="AW112" s="15">
        <f t="shared" si="27"/>
        <v>0</v>
      </c>
      <c r="CJ112" s="15">
        <v>1.25</v>
      </c>
      <c r="CK112" s="15">
        <v>1.6666666666666667</v>
      </c>
      <c r="CL112" s="15">
        <v>1.3333333333333333</v>
      </c>
      <c r="CM112" s="15">
        <v>1</v>
      </c>
      <c r="CN112" s="15">
        <v>1.5</v>
      </c>
      <c r="CO112" s="15">
        <f t="shared" si="22"/>
        <v>1.35</v>
      </c>
      <c r="CP112" s="15">
        <v>1</v>
      </c>
      <c r="CQ112" s="15">
        <v>3</v>
      </c>
      <c r="CR112" s="15">
        <v>3</v>
      </c>
      <c r="CS112" s="15">
        <v>10</v>
      </c>
      <c r="CT112" s="15">
        <v>4</v>
      </c>
      <c r="CU112" s="15">
        <v>4</v>
      </c>
      <c r="CV112" s="15">
        <v>8</v>
      </c>
      <c r="CW112" s="15">
        <v>4</v>
      </c>
      <c r="CX112" s="15">
        <v>1</v>
      </c>
      <c r="CY112" s="15">
        <v>1</v>
      </c>
      <c r="DA112" s="15">
        <v>1</v>
      </c>
      <c r="DC112" s="15">
        <v>1</v>
      </c>
      <c r="DE112" s="15">
        <v>1</v>
      </c>
      <c r="DM112" s="15">
        <v>2</v>
      </c>
      <c r="DN112" s="15">
        <v>4</v>
      </c>
      <c r="DO112" s="15">
        <v>3</v>
      </c>
      <c r="DP112" s="15">
        <v>4</v>
      </c>
      <c r="DS112" s="15">
        <v>1</v>
      </c>
      <c r="DT112" s="15">
        <v>4</v>
      </c>
      <c r="DY112" s="15">
        <v>5</v>
      </c>
      <c r="DZ112" s="15">
        <v>5</v>
      </c>
      <c r="EA112" s="15">
        <v>5</v>
      </c>
      <c r="EB112" s="15">
        <v>5</v>
      </c>
      <c r="EC112" s="15">
        <v>5</v>
      </c>
      <c r="ED112" s="15">
        <v>4</v>
      </c>
      <c r="EE112" s="27">
        <f t="shared" si="17"/>
        <v>4.833333333333333</v>
      </c>
      <c r="EF112" s="15">
        <f t="shared" si="23"/>
        <v>0.74722222222222268</v>
      </c>
    </row>
    <row r="113" spans="1:143" x14ac:dyDescent="0.2">
      <c r="A113" s="15">
        <v>56</v>
      </c>
      <c r="B113" s="15">
        <v>123</v>
      </c>
      <c r="C113" s="15">
        <v>1</v>
      </c>
      <c r="D113" s="15">
        <v>5</v>
      </c>
      <c r="E113" s="15">
        <v>1</v>
      </c>
      <c r="F113" s="15">
        <v>65</v>
      </c>
      <c r="G113" s="15">
        <v>5</v>
      </c>
      <c r="H113" s="15">
        <v>2</v>
      </c>
      <c r="I113" s="15">
        <v>4</v>
      </c>
      <c r="J113" s="15">
        <v>6</v>
      </c>
      <c r="K113" s="15">
        <v>1</v>
      </c>
      <c r="L113" s="15">
        <v>0</v>
      </c>
      <c r="M113" s="15">
        <v>1</v>
      </c>
      <c r="N113" s="15">
        <v>300000</v>
      </c>
      <c r="O113" s="15">
        <v>0</v>
      </c>
      <c r="P113" s="15">
        <v>0</v>
      </c>
      <c r="Q113" s="159">
        <v>7</v>
      </c>
      <c r="R113" s="159">
        <v>1</v>
      </c>
      <c r="S113" s="159">
        <v>2</v>
      </c>
      <c r="T113" s="159">
        <v>1000</v>
      </c>
      <c r="U113" s="159">
        <f t="shared" si="18"/>
        <v>1000</v>
      </c>
      <c r="V113" s="159">
        <v>250</v>
      </c>
      <c r="W113" s="171">
        <f t="shared" si="19"/>
        <v>500</v>
      </c>
      <c r="X113" s="15">
        <v>1</v>
      </c>
      <c r="Y113" s="15">
        <v>2</v>
      </c>
      <c r="Z113" s="15">
        <v>1000</v>
      </c>
      <c r="AA113" s="15">
        <f t="shared" si="20"/>
        <v>1000</v>
      </c>
      <c r="AB113" s="15">
        <v>250</v>
      </c>
      <c r="AD113" s="15">
        <f t="shared" si="21"/>
        <v>2000</v>
      </c>
      <c r="AE113" s="172">
        <f t="shared" si="16"/>
        <v>1000</v>
      </c>
      <c r="AW113" s="15">
        <f t="shared" si="27"/>
        <v>0</v>
      </c>
      <c r="CJ113" s="15">
        <v>1.25</v>
      </c>
      <c r="CK113" s="15">
        <v>1.6666666666666667</v>
      </c>
      <c r="CL113" s="15">
        <v>1.3333333333333333</v>
      </c>
      <c r="CM113" s="15">
        <v>1</v>
      </c>
      <c r="CN113" s="15">
        <v>1.5</v>
      </c>
      <c r="CO113" s="15">
        <f t="shared" si="22"/>
        <v>1.35</v>
      </c>
      <c r="CP113" s="15">
        <v>1</v>
      </c>
      <c r="CQ113" s="15">
        <v>3</v>
      </c>
      <c r="CR113" s="15">
        <v>3</v>
      </c>
      <c r="CS113" s="15">
        <v>10</v>
      </c>
      <c r="CT113" s="15">
        <v>4</v>
      </c>
      <c r="CU113" s="15">
        <v>4</v>
      </c>
      <c r="CV113" s="15">
        <v>8</v>
      </c>
      <c r="CW113" s="15">
        <v>4</v>
      </c>
      <c r="CX113" s="15">
        <v>1</v>
      </c>
      <c r="CY113" s="15">
        <v>1</v>
      </c>
      <c r="DA113" s="15">
        <v>1</v>
      </c>
      <c r="DC113" s="15">
        <v>1</v>
      </c>
      <c r="DE113" s="15">
        <v>1</v>
      </c>
      <c r="DM113" s="15">
        <v>2</v>
      </c>
      <c r="DN113" s="15">
        <v>4</v>
      </c>
      <c r="DO113" s="15">
        <v>3</v>
      </c>
      <c r="DP113" s="15">
        <v>4</v>
      </c>
      <c r="DS113" s="15">
        <v>1</v>
      </c>
      <c r="DT113" s="15">
        <v>4</v>
      </c>
      <c r="DY113" s="27">
        <v>4</v>
      </c>
      <c r="DZ113" s="27">
        <v>4.333333333333333</v>
      </c>
      <c r="EA113" s="27">
        <v>4.25</v>
      </c>
      <c r="EB113" s="27">
        <v>4.5999999999999996</v>
      </c>
      <c r="EC113" s="27">
        <v>3.3333333333333335</v>
      </c>
      <c r="ED113" s="27">
        <v>4</v>
      </c>
      <c r="EE113" s="27">
        <f t="shared" si="17"/>
        <v>4.0861111111111104</v>
      </c>
      <c r="EF113" s="15">
        <f t="shared" si="23"/>
        <v>-0.21388888888888946</v>
      </c>
    </row>
    <row r="114" spans="1:143" x14ac:dyDescent="0.2">
      <c r="A114" s="15">
        <v>57</v>
      </c>
      <c r="B114" s="15">
        <v>124</v>
      </c>
      <c r="C114" s="15">
        <v>1</v>
      </c>
      <c r="D114" s="15">
        <v>1</v>
      </c>
      <c r="E114" s="15">
        <v>1</v>
      </c>
      <c r="F114" s="15">
        <v>61</v>
      </c>
      <c r="G114" s="15">
        <v>3</v>
      </c>
      <c r="H114" s="15">
        <v>2</v>
      </c>
      <c r="I114" s="15">
        <v>4</v>
      </c>
      <c r="J114" s="15">
        <v>12</v>
      </c>
      <c r="K114" s="15">
        <v>0</v>
      </c>
      <c r="L114" s="15">
        <v>0</v>
      </c>
      <c r="M114" s="15">
        <v>1</v>
      </c>
      <c r="N114" s="15">
        <v>400000</v>
      </c>
      <c r="O114" s="15">
        <v>0</v>
      </c>
      <c r="P114" s="15">
        <v>1</v>
      </c>
      <c r="Q114" s="15">
        <v>7</v>
      </c>
      <c r="R114" s="15">
        <v>1</v>
      </c>
      <c r="S114" s="15">
        <v>1</v>
      </c>
      <c r="T114" s="15">
        <v>400</v>
      </c>
      <c r="U114" s="15">
        <f t="shared" si="18"/>
        <v>400</v>
      </c>
      <c r="V114" s="15">
        <v>250</v>
      </c>
      <c r="W114" s="27">
        <f t="shared" si="19"/>
        <v>400</v>
      </c>
      <c r="X114" s="15">
        <v>1</v>
      </c>
      <c r="Y114" s="15">
        <v>1</v>
      </c>
      <c r="Z114" s="15">
        <v>400</v>
      </c>
      <c r="AA114" s="15">
        <f t="shared" si="20"/>
        <v>400</v>
      </c>
      <c r="AB114" s="15">
        <v>250</v>
      </c>
      <c r="AD114" s="15">
        <f t="shared" si="21"/>
        <v>800</v>
      </c>
      <c r="AE114" s="172">
        <f t="shared" si="16"/>
        <v>800</v>
      </c>
      <c r="AF114" s="161">
        <v>7</v>
      </c>
      <c r="AG114" s="161">
        <v>1</v>
      </c>
      <c r="AH114" s="161">
        <v>1</v>
      </c>
      <c r="AI114" s="161">
        <v>400</v>
      </c>
      <c r="AJ114" s="161">
        <v>250</v>
      </c>
      <c r="AK114" s="161">
        <v>400</v>
      </c>
      <c r="AL114" s="23">
        <v>1</v>
      </c>
      <c r="AM114" s="23">
        <v>1</v>
      </c>
      <c r="AN114" s="23">
        <v>400</v>
      </c>
      <c r="AO114" s="23">
        <v>250</v>
      </c>
      <c r="AS114" s="15">
        <v>7</v>
      </c>
      <c r="AT114" s="15">
        <v>1</v>
      </c>
      <c r="AU114" s="15">
        <v>1</v>
      </c>
      <c r="AV114" s="15">
        <v>150</v>
      </c>
      <c r="AW114" s="15">
        <f t="shared" si="27"/>
        <v>150</v>
      </c>
      <c r="AX114" s="15">
        <v>250</v>
      </c>
      <c r="AY114" s="15">
        <v>150</v>
      </c>
      <c r="BF114" s="15">
        <f t="shared" si="28"/>
        <v>150</v>
      </c>
      <c r="BG114" s="15">
        <f t="shared" si="24"/>
        <v>150</v>
      </c>
      <c r="BH114" s="161">
        <v>7</v>
      </c>
      <c r="BI114" s="161">
        <v>1</v>
      </c>
      <c r="BJ114" s="161">
        <v>1</v>
      </c>
      <c r="BK114" s="161">
        <v>150</v>
      </c>
      <c r="BL114" s="161">
        <v>250</v>
      </c>
      <c r="BS114" s="23">
        <v>150</v>
      </c>
      <c r="BT114" s="23">
        <v>150</v>
      </c>
      <c r="CJ114" s="15">
        <v>1.5</v>
      </c>
      <c r="CK114" s="15">
        <v>1.3333333333333333</v>
      </c>
      <c r="CL114" s="15">
        <v>1.6666666666666667</v>
      </c>
      <c r="CM114" s="15">
        <v>2</v>
      </c>
      <c r="CN114" s="15">
        <v>2</v>
      </c>
      <c r="CO114" s="15">
        <f t="shared" si="22"/>
        <v>1.7</v>
      </c>
      <c r="CP114" s="15">
        <v>1</v>
      </c>
      <c r="CQ114" s="15">
        <v>5</v>
      </c>
      <c r="CR114" s="15" t="s">
        <v>1007</v>
      </c>
      <c r="CU114" s="15" t="s">
        <v>1007</v>
      </c>
      <c r="CX114" s="15" t="s">
        <v>1007</v>
      </c>
      <c r="CY114" s="15" t="s">
        <v>1007</v>
      </c>
      <c r="DA114" s="15" t="s">
        <v>1007</v>
      </c>
      <c r="DC114" s="15" t="s">
        <v>1007</v>
      </c>
      <c r="DE114" s="15" t="s">
        <v>1007</v>
      </c>
      <c r="DM114" s="15">
        <v>2</v>
      </c>
      <c r="DN114" s="15">
        <v>3</v>
      </c>
      <c r="DO114" s="15">
        <v>1</v>
      </c>
      <c r="DP114" s="15">
        <v>3</v>
      </c>
      <c r="DQ114" s="15">
        <v>3</v>
      </c>
      <c r="DR114" s="15">
        <v>3</v>
      </c>
      <c r="DY114" s="150">
        <v>4.4000000000000004</v>
      </c>
      <c r="DZ114" s="150">
        <v>4.333333333333333</v>
      </c>
      <c r="EA114" s="150">
        <v>4.75</v>
      </c>
      <c r="EB114" s="150">
        <v>4.4000000000000004</v>
      </c>
      <c r="EC114" s="150">
        <v>3.6666666666666665</v>
      </c>
      <c r="ED114" s="150">
        <v>4.25</v>
      </c>
      <c r="EE114" s="27">
        <f t="shared" si="17"/>
        <v>4.3</v>
      </c>
      <c r="EF114" s="15">
        <f t="shared" si="23"/>
        <v>1.6250000000000004</v>
      </c>
    </row>
    <row r="115" spans="1:143" x14ac:dyDescent="0.2">
      <c r="A115" s="15">
        <v>57</v>
      </c>
      <c r="B115" s="15">
        <v>124</v>
      </c>
      <c r="C115" s="15">
        <v>1</v>
      </c>
      <c r="D115" s="15">
        <v>1</v>
      </c>
      <c r="E115" s="15">
        <v>1</v>
      </c>
      <c r="F115" s="15">
        <v>61</v>
      </c>
      <c r="G115" s="15">
        <v>3</v>
      </c>
      <c r="H115" s="15">
        <v>2</v>
      </c>
      <c r="I115" s="15">
        <v>4</v>
      </c>
      <c r="J115" s="15">
        <v>12</v>
      </c>
      <c r="K115" s="15">
        <v>0</v>
      </c>
      <c r="L115" s="15">
        <v>0</v>
      </c>
      <c r="M115" s="15">
        <v>1</v>
      </c>
      <c r="N115" s="15">
        <v>400000</v>
      </c>
      <c r="O115" s="15">
        <v>0</v>
      </c>
      <c r="P115" s="15">
        <v>0</v>
      </c>
      <c r="Q115" s="159">
        <v>7</v>
      </c>
      <c r="R115" s="159">
        <v>1</v>
      </c>
      <c r="S115" s="159">
        <v>1</v>
      </c>
      <c r="T115" s="159">
        <v>400</v>
      </c>
      <c r="U115" s="159">
        <f t="shared" si="18"/>
        <v>400</v>
      </c>
      <c r="V115" s="159">
        <v>250</v>
      </c>
      <c r="W115" s="171">
        <f t="shared" si="19"/>
        <v>400</v>
      </c>
      <c r="X115" s="15">
        <v>1</v>
      </c>
      <c r="Y115" s="15">
        <v>1</v>
      </c>
      <c r="Z115" s="15">
        <v>400</v>
      </c>
      <c r="AA115" s="15">
        <f t="shared" si="20"/>
        <v>400</v>
      </c>
      <c r="AB115" s="15">
        <v>250</v>
      </c>
      <c r="AD115" s="15">
        <f t="shared" si="21"/>
        <v>800</v>
      </c>
      <c r="AE115" s="172">
        <f t="shared" si="16"/>
        <v>800</v>
      </c>
      <c r="AS115" s="15">
        <v>7</v>
      </c>
      <c r="AT115" s="15">
        <v>1</v>
      </c>
      <c r="AU115" s="15">
        <v>1</v>
      </c>
      <c r="AV115" s="15">
        <v>150</v>
      </c>
      <c r="AW115" s="15">
        <f t="shared" si="27"/>
        <v>150</v>
      </c>
      <c r="AX115" s="15">
        <v>250</v>
      </c>
      <c r="BF115" s="15">
        <f t="shared" si="28"/>
        <v>150</v>
      </c>
      <c r="BG115" s="15">
        <f t="shared" si="24"/>
        <v>150</v>
      </c>
      <c r="CJ115" s="15">
        <v>1.5</v>
      </c>
      <c r="CK115" s="15">
        <v>1.3333333333333333</v>
      </c>
      <c r="CL115" s="15">
        <v>1.6666666666666667</v>
      </c>
      <c r="CM115" s="15">
        <v>2</v>
      </c>
      <c r="CN115" s="15">
        <v>2</v>
      </c>
      <c r="CO115" s="15">
        <f t="shared" si="22"/>
        <v>1.7</v>
      </c>
      <c r="CP115" s="15">
        <v>1</v>
      </c>
      <c r="CQ115" s="15">
        <v>5</v>
      </c>
      <c r="CR115" s="15" t="s">
        <v>1007</v>
      </c>
      <c r="CU115" s="15" t="s">
        <v>1007</v>
      </c>
      <c r="CX115" s="15" t="s">
        <v>1007</v>
      </c>
      <c r="CY115" s="15" t="s">
        <v>1007</v>
      </c>
      <c r="DA115" s="15" t="s">
        <v>1007</v>
      </c>
      <c r="DC115" s="15" t="s">
        <v>1007</v>
      </c>
      <c r="DE115" s="15" t="s">
        <v>1007</v>
      </c>
      <c r="DM115" s="15">
        <v>2</v>
      </c>
      <c r="DN115" s="15">
        <v>3</v>
      </c>
      <c r="DO115" s="15">
        <v>1</v>
      </c>
      <c r="DP115" s="15">
        <v>3</v>
      </c>
      <c r="DQ115" s="15">
        <v>3</v>
      </c>
      <c r="DR115" s="15">
        <v>3</v>
      </c>
      <c r="DY115" s="166">
        <v>3.2</v>
      </c>
      <c r="DZ115" s="166">
        <v>3</v>
      </c>
      <c r="EA115" s="166">
        <v>3</v>
      </c>
      <c r="EB115" s="166">
        <v>3.6</v>
      </c>
      <c r="EC115" s="166">
        <v>2</v>
      </c>
      <c r="ED115" s="166">
        <v>1.25</v>
      </c>
      <c r="EE115" s="27">
        <f t="shared" si="17"/>
        <v>2.6749999999999994</v>
      </c>
      <c r="EF115" s="15">
        <f t="shared" si="23"/>
        <v>-1.7472222222222231</v>
      </c>
    </row>
    <row r="116" spans="1:143" x14ac:dyDescent="0.2">
      <c r="A116" s="15">
        <v>58</v>
      </c>
      <c r="B116" s="15">
        <v>127</v>
      </c>
      <c r="C116" s="15">
        <v>1</v>
      </c>
      <c r="D116" s="15">
        <v>3</v>
      </c>
      <c r="E116" s="15">
        <v>1</v>
      </c>
      <c r="F116" s="15">
        <v>55</v>
      </c>
      <c r="G116" s="15">
        <v>4</v>
      </c>
      <c r="H116" s="15">
        <v>2</v>
      </c>
      <c r="I116" s="15">
        <v>5</v>
      </c>
      <c r="J116" s="15">
        <v>10</v>
      </c>
      <c r="K116" s="15">
        <v>1</v>
      </c>
      <c r="L116" s="15">
        <v>0</v>
      </c>
      <c r="M116" s="15">
        <v>1</v>
      </c>
      <c r="N116" s="15">
        <v>10000</v>
      </c>
      <c r="O116" s="15">
        <v>1</v>
      </c>
      <c r="P116" s="15">
        <v>1</v>
      </c>
      <c r="Q116" s="15">
        <v>1</v>
      </c>
      <c r="R116" s="15">
        <v>1</v>
      </c>
      <c r="S116" s="15">
        <v>17</v>
      </c>
      <c r="T116" s="15">
        <v>7000</v>
      </c>
      <c r="U116" s="15">
        <f t="shared" si="18"/>
        <v>7000</v>
      </c>
      <c r="V116" s="15">
        <v>16</v>
      </c>
      <c r="W116" s="27">
        <f t="shared" si="19"/>
        <v>411.76470588235293</v>
      </c>
      <c r="AA116" s="15">
        <f t="shared" si="20"/>
        <v>0</v>
      </c>
      <c r="AD116" s="15">
        <f t="shared" si="21"/>
        <v>7000</v>
      </c>
      <c r="AE116" s="172">
        <f t="shared" si="16"/>
        <v>411.76470588235293</v>
      </c>
      <c r="AF116" s="161">
        <v>1</v>
      </c>
      <c r="AG116" s="161">
        <v>1</v>
      </c>
      <c r="AH116" s="161">
        <v>17</v>
      </c>
      <c r="AI116" s="161">
        <v>7000</v>
      </c>
      <c r="AJ116" s="161">
        <v>15</v>
      </c>
      <c r="AK116" s="161">
        <v>411.76470588235293</v>
      </c>
      <c r="AW116" s="15">
        <f t="shared" si="27"/>
        <v>0</v>
      </c>
      <c r="CJ116" s="15">
        <v>1.5</v>
      </c>
      <c r="CK116" s="15">
        <v>2.6666666666666665</v>
      </c>
      <c r="CL116" s="15">
        <v>2</v>
      </c>
      <c r="CM116" s="15">
        <v>1.5</v>
      </c>
      <c r="CN116" s="15">
        <v>2.5</v>
      </c>
      <c r="CO116" s="15">
        <f t="shared" si="22"/>
        <v>2.0333333333333332</v>
      </c>
      <c r="CP116" s="15">
        <v>4</v>
      </c>
      <c r="CQ116" s="15">
        <v>5</v>
      </c>
      <c r="CR116" s="15" t="s">
        <v>1007</v>
      </c>
      <c r="CU116" s="15" t="s">
        <v>1007</v>
      </c>
      <c r="CX116" s="15" t="s">
        <v>1007</v>
      </c>
      <c r="CY116" s="15" t="s">
        <v>1007</v>
      </c>
      <c r="DA116" s="15" t="s">
        <v>1007</v>
      </c>
      <c r="DC116" s="15" t="s">
        <v>1007</v>
      </c>
      <c r="DE116" s="15" t="s">
        <v>1007</v>
      </c>
      <c r="DU116" s="15" t="s">
        <v>612</v>
      </c>
      <c r="DY116" s="150">
        <v>4.8</v>
      </c>
      <c r="DZ116" s="150">
        <v>4</v>
      </c>
      <c r="EA116" s="150">
        <v>4.5</v>
      </c>
      <c r="EB116" s="150">
        <v>4.4000000000000004</v>
      </c>
      <c r="EC116" s="150">
        <v>4.333333333333333</v>
      </c>
      <c r="ED116" s="150">
        <v>4.5</v>
      </c>
      <c r="EE116" s="27">
        <f t="shared" si="17"/>
        <v>4.4222222222222225</v>
      </c>
      <c r="EF116" s="15">
        <f t="shared" si="23"/>
        <v>0.33888888888888946</v>
      </c>
    </row>
    <row r="117" spans="1:143" ht="17.75" customHeight="1" x14ac:dyDescent="0.2">
      <c r="A117" s="15">
        <v>58</v>
      </c>
      <c r="B117" s="15">
        <v>127</v>
      </c>
      <c r="C117" s="15">
        <v>1</v>
      </c>
      <c r="D117" s="15">
        <v>3</v>
      </c>
      <c r="E117" s="15">
        <v>1</v>
      </c>
      <c r="F117" s="15">
        <v>55</v>
      </c>
      <c r="G117" s="15">
        <v>4</v>
      </c>
      <c r="H117" s="15">
        <v>2</v>
      </c>
      <c r="I117" s="15">
        <v>5</v>
      </c>
      <c r="J117" s="15">
        <v>10</v>
      </c>
      <c r="K117" s="15">
        <v>1</v>
      </c>
      <c r="L117" s="15">
        <v>0</v>
      </c>
      <c r="M117" s="15">
        <v>1</v>
      </c>
      <c r="N117" s="15">
        <v>10000</v>
      </c>
      <c r="O117" s="15">
        <v>1</v>
      </c>
      <c r="P117" s="15">
        <v>0</v>
      </c>
      <c r="Q117" s="159">
        <v>1</v>
      </c>
      <c r="R117" s="159">
        <v>1</v>
      </c>
      <c r="S117" s="159">
        <v>17</v>
      </c>
      <c r="T117" s="159">
        <v>7000</v>
      </c>
      <c r="U117" s="159">
        <f t="shared" si="18"/>
        <v>7000</v>
      </c>
      <c r="V117" s="159">
        <v>15</v>
      </c>
      <c r="W117" s="171">
        <f t="shared" si="19"/>
        <v>411.76470588235293</v>
      </c>
      <c r="AA117" s="15">
        <f t="shared" si="20"/>
        <v>0</v>
      </c>
      <c r="AD117" s="15">
        <f t="shared" si="21"/>
        <v>7000</v>
      </c>
      <c r="AE117" s="172">
        <f t="shared" si="16"/>
        <v>411.76470588235293</v>
      </c>
      <c r="AW117" s="15">
        <f t="shared" si="27"/>
        <v>0</v>
      </c>
      <c r="CJ117" s="15">
        <v>1.5</v>
      </c>
      <c r="CK117" s="15">
        <v>2.6666666666666665</v>
      </c>
      <c r="CL117" s="15">
        <v>2</v>
      </c>
      <c r="CM117" s="15">
        <v>1.5</v>
      </c>
      <c r="CN117" s="15">
        <v>2.5</v>
      </c>
      <c r="CO117" s="15">
        <f t="shared" si="22"/>
        <v>2.0333333333333332</v>
      </c>
      <c r="CP117" s="15">
        <v>4</v>
      </c>
      <c r="CQ117" s="15">
        <v>5</v>
      </c>
      <c r="CR117" s="15" t="s">
        <v>1007</v>
      </c>
      <c r="CU117" s="15" t="s">
        <v>1007</v>
      </c>
      <c r="CX117" s="15" t="s">
        <v>1007</v>
      </c>
      <c r="CY117" s="15" t="s">
        <v>1007</v>
      </c>
      <c r="DA117" s="15" t="s">
        <v>1007</v>
      </c>
      <c r="DC117" s="15" t="s">
        <v>1007</v>
      </c>
      <c r="DE117" s="15" t="s">
        <v>1007</v>
      </c>
      <c r="DU117" s="15" t="s">
        <v>612</v>
      </c>
      <c r="DY117" s="166">
        <v>4.8</v>
      </c>
      <c r="DZ117" s="166">
        <v>3.6666666666666665</v>
      </c>
      <c r="EA117" s="166">
        <v>4</v>
      </c>
      <c r="EB117" s="166">
        <v>4.2</v>
      </c>
      <c r="EC117" s="166">
        <v>3.3333333333333335</v>
      </c>
      <c r="ED117" s="166">
        <v>4.5</v>
      </c>
      <c r="EE117" s="27">
        <f t="shared" si="17"/>
        <v>4.083333333333333</v>
      </c>
      <c r="EF117" s="15">
        <f t="shared" si="23"/>
        <v>5.2777777777777146E-2</v>
      </c>
    </row>
    <row r="118" spans="1:143" x14ac:dyDescent="0.2">
      <c r="A118" s="15">
        <v>59</v>
      </c>
      <c r="B118" s="15">
        <v>130</v>
      </c>
      <c r="C118" s="15">
        <v>1</v>
      </c>
      <c r="D118" s="15">
        <v>5</v>
      </c>
      <c r="E118" s="15">
        <v>1</v>
      </c>
      <c r="F118" s="15">
        <v>46</v>
      </c>
      <c r="G118" s="15">
        <v>4</v>
      </c>
      <c r="H118" s="15">
        <v>2</v>
      </c>
      <c r="I118" s="15">
        <v>5</v>
      </c>
      <c r="J118" s="15">
        <v>6</v>
      </c>
      <c r="K118" s="15">
        <v>0</v>
      </c>
      <c r="L118" s="15">
        <v>0</v>
      </c>
      <c r="M118" s="15">
        <v>1</v>
      </c>
      <c r="N118" s="15">
        <v>200000</v>
      </c>
      <c r="O118" s="15">
        <v>0</v>
      </c>
      <c r="P118" s="15">
        <v>1</v>
      </c>
      <c r="Q118" s="15">
        <v>8</v>
      </c>
      <c r="R118" s="15">
        <v>5</v>
      </c>
      <c r="S118" s="15">
        <v>2</v>
      </c>
      <c r="T118" s="15">
        <v>5000</v>
      </c>
      <c r="U118" s="15">
        <f t="shared" si="18"/>
        <v>25000</v>
      </c>
      <c r="V118" s="15">
        <v>60</v>
      </c>
      <c r="W118" s="27">
        <f t="shared" si="19"/>
        <v>12500</v>
      </c>
      <c r="AA118" s="15">
        <f t="shared" si="20"/>
        <v>0</v>
      </c>
      <c r="AD118" s="15">
        <f t="shared" si="21"/>
        <v>25000</v>
      </c>
      <c r="AE118" s="172">
        <f t="shared" si="16"/>
        <v>12500</v>
      </c>
      <c r="AF118" s="161">
        <v>8</v>
      </c>
      <c r="AG118" s="161">
        <v>5</v>
      </c>
      <c r="AH118" s="161">
        <v>2</v>
      </c>
      <c r="AI118" s="161">
        <v>5000</v>
      </c>
      <c r="AJ118" s="161">
        <v>57</v>
      </c>
      <c r="AK118" s="161">
        <v>2500</v>
      </c>
      <c r="AS118" s="15">
        <v>7</v>
      </c>
      <c r="AT118" s="15">
        <v>1</v>
      </c>
      <c r="AU118" s="15">
        <v>3</v>
      </c>
      <c r="AV118" s="15">
        <v>1500</v>
      </c>
      <c r="AW118" s="15">
        <f t="shared" si="27"/>
        <v>1500</v>
      </c>
      <c r="AX118" s="15">
        <v>100</v>
      </c>
      <c r="AY118" s="15">
        <v>500</v>
      </c>
      <c r="BF118" s="15">
        <f t="shared" si="28"/>
        <v>1500</v>
      </c>
      <c r="BG118" s="15">
        <f t="shared" si="24"/>
        <v>500</v>
      </c>
      <c r="BH118" s="161">
        <v>7</v>
      </c>
      <c r="BI118" s="161">
        <v>1</v>
      </c>
      <c r="BJ118" s="161">
        <v>3</v>
      </c>
      <c r="BK118" s="161">
        <v>800</v>
      </c>
      <c r="BL118" s="161">
        <v>100</v>
      </c>
      <c r="BS118" s="23">
        <v>800</v>
      </c>
      <c r="BT118" s="23">
        <v>266.66666666666669</v>
      </c>
      <c r="BU118" s="15">
        <v>7</v>
      </c>
      <c r="BV118" s="15">
        <v>1</v>
      </c>
      <c r="BW118" s="15">
        <v>3</v>
      </c>
      <c r="BX118" s="15">
        <v>1500</v>
      </c>
      <c r="BY118" s="15">
        <f t="shared" ref="BY118:BY119" si="33">$BX118*$BV118</f>
        <v>1500</v>
      </c>
      <c r="BZ118" s="15">
        <v>20</v>
      </c>
      <c r="CA118" s="15">
        <f t="shared" ref="CA118:CA119" si="34">$BY118/$BW118</f>
        <v>500</v>
      </c>
      <c r="CB118" s="23">
        <v>7</v>
      </c>
      <c r="CC118" s="23">
        <v>1</v>
      </c>
      <c r="CD118" s="23">
        <v>3</v>
      </c>
      <c r="CE118" s="23">
        <v>1500</v>
      </c>
      <c r="CG118" s="23">
        <v>20</v>
      </c>
      <c r="CI118" s="23">
        <v>500</v>
      </c>
      <c r="CJ118" s="15">
        <v>1.5</v>
      </c>
      <c r="CK118" s="15">
        <v>1.6666666666666667</v>
      </c>
      <c r="CL118" s="15">
        <v>1.6666666666666667</v>
      </c>
      <c r="CM118" s="15">
        <v>1</v>
      </c>
      <c r="CN118" s="15">
        <v>1.5</v>
      </c>
      <c r="CO118" s="15">
        <f t="shared" si="22"/>
        <v>1.4666666666666668</v>
      </c>
      <c r="CP118" s="15">
        <v>1</v>
      </c>
      <c r="CQ118" s="15">
        <v>2</v>
      </c>
      <c r="CR118" s="15">
        <v>5</v>
      </c>
      <c r="CS118" s="15">
        <v>4</v>
      </c>
      <c r="CT118" s="15">
        <v>1</v>
      </c>
      <c r="CU118" s="15">
        <v>1</v>
      </c>
      <c r="CV118" s="15">
        <v>2</v>
      </c>
      <c r="CW118" s="15">
        <v>3</v>
      </c>
      <c r="CX118" s="15">
        <v>1</v>
      </c>
      <c r="CY118" s="15">
        <v>1</v>
      </c>
      <c r="DA118" s="15">
        <v>1</v>
      </c>
      <c r="DC118" s="15">
        <v>1</v>
      </c>
      <c r="DE118" s="15">
        <v>1</v>
      </c>
      <c r="DM118" s="15">
        <v>1</v>
      </c>
      <c r="DN118" s="15">
        <v>3</v>
      </c>
      <c r="DQ118" s="15">
        <v>3</v>
      </c>
      <c r="DR118" s="15">
        <v>3</v>
      </c>
      <c r="DS118" s="15">
        <v>2</v>
      </c>
      <c r="DT118" s="15">
        <v>3</v>
      </c>
      <c r="DY118" s="150">
        <v>4.4000000000000004</v>
      </c>
      <c r="DZ118" s="150">
        <v>4</v>
      </c>
      <c r="EA118" s="150">
        <v>4</v>
      </c>
      <c r="EB118" s="150">
        <v>4.2</v>
      </c>
      <c r="EC118" s="150">
        <v>3.3333333333333335</v>
      </c>
      <c r="ED118" s="150">
        <v>4.25</v>
      </c>
      <c r="EE118" s="27">
        <f t="shared" si="17"/>
        <v>4.0305555555555559</v>
      </c>
      <c r="EF118" s="15">
        <f t="shared" si="23"/>
        <v>1.3888888888889284E-2</v>
      </c>
      <c r="EH118" s="27"/>
      <c r="EI118" s="27"/>
      <c r="EJ118" s="27"/>
      <c r="EK118" s="27"/>
      <c r="EL118" s="27"/>
      <c r="EM118" s="27"/>
    </row>
    <row r="119" spans="1:143" x14ac:dyDescent="0.2">
      <c r="A119" s="15">
        <v>59</v>
      </c>
      <c r="B119" s="15">
        <v>130</v>
      </c>
      <c r="C119" s="15">
        <v>1</v>
      </c>
      <c r="D119" s="15">
        <v>5</v>
      </c>
      <c r="E119" s="15">
        <v>1</v>
      </c>
      <c r="F119" s="15">
        <v>46</v>
      </c>
      <c r="G119" s="15">
        <v>4</v>
      </c>
      <c r="H119" s="15">
        <v>2</v>
      </c>
      <c r="I119" s="15">
        <v>5</v>
      </c>
      <c r="J119" s="15">
        <v>6</v>
      </c>
      <c r="K119" s="15">
        <v>0</v>
      </c>
      <c r="L119" s="15">
        <v>0</v>
      </c>
      <c r="M119" s="15">
        <v>1</v>
      </c>
      <c r="N119" s="15">
        <v>200000</v>
      </c>
      <c r="O119" s="15">
        <v>0</v>
      </c>
      <c r="P119" s="15">
        <v>0</v>
      </c>
      <c r="Q119" s="159">
        <v>8</v>
      </c>
      <c r="R119" s="159">
        <v>5</v>
      </c>
      <c r="S119" s="159">
        <v>2</v>
      </c>
      <c r="T119" s="159">
        <v>5000</v>
      </c>
      <c r="U119" s="159">
        <f t="shared" si="18"/>
        <v>25000</v>
      </c>
      <c r="V119" s="159">
        <v>57</v>
      </c>
      <c r="W119" s="171">
        <f t="shared" si="19"/>
        <v>12500</v>
      </c>
      <c r="AA119" s="15">
        <f t="shared" si="20"/>
        <v>0</v>
      </c>
      <c r="AD119" s="15">
        <f t="shared" si="21"/>
        <v>25000</v>
      </c>
      <c r="AE119" s="172">
        <f t="shared" si="16"/>
        <v>12500</v>
      </c>
      <c r="AS119" s="15">
        <v>7</v>
      </c>
      <c r="AT119" s="15">
        <v>1</v>
      </c>
      <c r="AU119" s="15">
        <v>3</v>
      </c>
      <c r="AV119" s="15">
        <v>800</v>
      </c>
      <c r="AW119" s="15">
        <f t="shared" si="27"/>
        <v>800</v>
      </c>
      <c r="AX119" s="15">
        <v>100</v>
      </c>
      <c r="BF119" s="15">
        <f t="shared" si="28"/>
        <v>800</v>
      </c>
      <c r="BG119" s="15">
        <f t="shared" si="24"/>
        <v>266.66666666666669</v>
      </c>
      <c r="BU119" s="15">
        <v>7</v>
      </c>
      <c r="BV119" s="15">
        <v>1</v>
      </c>
      <c r="BW119" s="15">
        <v>3</v>
      </c>
      <c r="BX119" s="15">
        <v>1500</v>
      </c>
      <c r="BY119" s="15">
        <f t="shared" si="33"/>
        <v>1500</v>
      </c>
      <c r="BZ119" s="15">
        <v>20</v>
      </c>
      <c r="CA119" s="15">
        <f t="shared" si="34"/>
        <v>500</v>
      </c>
      <c r="CJ119" s="15">
        <v>1.5</v>
      </c>
      <c r="CK119" s="15">
        <v>1.6666666666666667</v>
      </c>
      <c r="CL119" s="15">
        <v>1.6666666666666667</v>
      </c>
      <c r="CM119" s="15">
        <v>1</v>
      </c>
      <c r="CN119" s="15">
        <v>1.5</v>
      </c>
      <c r="CO119" s="15">
        <f t="shared" si="22"/>
        <v>1.4666666666666668</v>
      </c>
      <c r="CP119" s="15">
        <v>1</v>
      </c>
      <c r="CQ119" s="15">
        <v>2</v>
      </c>
      <c r="CR119" s="15">
        <v>5</v>
      </c>
      <c r="CS119" s="15">
        <v>4</v>
      </c>
      <c r="CT119" s="15">
        <v>1</v>
      </c>
      <c r="CU119" s="15">
        <v>1</v>
      </c>
      <c r="CV119" s="15">
        <v>2</v>
      </c>
      <c r="CW119" s="15">
        <v>3</v>
      </c>
      <c r="CX119" s="15">
        <v>1</v>
      </c>
      <c r="CY119" s="15">
        <v>1</v>
      </c>
      <c r="DA119" s="15">
        <v>1</v>
      </c>
      <c r="DC119" s="15">
        <v>1</v>
      </c>
      <c r="DE119" s="15">
        <v>1</v>
      </c>
      <c r="DM119" s="15">
        <v>1</v>
      </c>
      <c r="DN119" s="15">
        <v>3</v>
      </c>
      <c r="DQ119" s="15">
        <v>3</v>
      </c>
      <c r="DR119" s="15">
        <v>3</v>
      </c>
      <c r="DS119" s="15">
        <v>2</v>
      </c>
      <c r="DT119" s="15">
        <v>3</v>
      </c>
      <c r="DY119" s="166">
        <v>4.5999999999999996</v>
      </c>
      <c r="DZ119" s="166">
        <v>4</v>
      </c>
      <c r="EA119" s="166">
        <v>4</v>
      </c>
      <c r="EB119" s="166">
        <v>4</v>
      </c>
      <c r="EC119" s="166">
        <v>3</v>
      </c>
      <c r="ED119" s="166">
        <v>4.5</v>
      </c>
      <c r="EE119" s="27">
        <f t="shared" si="17"/>
        <v>4.0166666666666666</v>
      </c>
      <c r="EF119" s="15">
        <f t="shared" si="23"/>
        <v>-0.68611111111111178</v>
      </c>
    </row>
    <row r="120" spans="1:143" x14ac:dyDescent="0.2">
      <c r="A120" s="15">
        <v>60</v>
      </c>
      <c r="B120" s="15">
        <v>132</v>
      </c>
      <c r="C120" s="15">
        <v>1</v>
      </c>
      <c r="D120" s="15">
        <v>3</v>
      </c>
      <c r="E120" s="15">
        <v>1</v>
      </c>
      <c r="F120" s="15">
        <v>49</v>
      </c>
      <c r="G120" s="15">
        <v>5</v>
      </c>
      <c r="H120" s="15">
        <v>1</v>
      </c>
      <c r="I120" s="15">
        <v>3</v>
      </c>
      <c r="J120" s="15">
        <v>7</v>
      </c>
      <c r="K120" s="15">
        <v>1</v>
      </c>
      <c r="L120" s="15">
        <v>1</v>
      </c>
      <c r="M120" s="15">
        <v>1</v>
      </c>
      <c r="N120" s="15">
        <v>150000</v>
      </c>
      <c r="O120" s="15">
        <v>1</v>
      </c>
      <c r="P120" s="15">
        <v>1</v>
      </c>
      <c r="Q120" s="15">
        <v>4</v>
      </c>
      <c r="R120" s="15">
        <v>1</v>
      </c>
      <c r="S120" s="15">
        <v>100</v>
      </c>
      <c r="T120" s="15">
        <v>400000</v>
      </c>
      <c r="U120" s="15">
        <f t="shared" si="18"/>
        <v>400000</v>
      </c>
      <c r="V120" s="15">
        <v>3.5</v>
      </c>
      <c r="W120" s="27">
        <f t="shared" si="19"/>
        <v>4000</v>
      </c>
      <c r="AA120" s="15">
        <f t="shared" si="20"/>
        <v>0</v>
      </c>
      <c r="AD120" s="15">
        <f t="shared" si="21"/>
        <v>400000</v>
      </c>
      <c r="AE120" s="172">
        <f t="shared" si="16"/>
        <v>4000</v>
      </c>
      <c r="AF120" s="161">
        <v>4</v>
      </c>
      <c r="AG120" s="161">
        <v>1</v>
      </c>
      <c r="AH120" s="161">
        <v>100</v>
      </c>
      <c r="AI120" s="161">
        <v>400000</v>
      </c>
      <c r="AJ120" s="161">
        <v>3</v>
      </c>
      <c r="AK120" s="161">
        <v>4000</v>
      </c>
      <c r="AS120" s="15">
        <v>3</v>
      </c>
      <c r="AT120" s="15">
        <v>1</v>
      </c>
      <c r="AU120" s="15">
        <v>10</v>
      </c>
      <c r="AV120" s="15">
        <v>90000</v>
      </c>
      <c r="AW120" s="15">
        <f t="shared" si="27"/>
        <v>90000</v>
      </c>
      <c r="AX120" s="15">
        <v>1</v>
      </c>
      <c r="AY120" s="15">
        <v>9000</v>
      </c>
      <c r="BF120" s="15">
        <f t="shared" si="28"/>
        <v>90000</v>
      </c>
      <c r="BG120" s="15">
        <f t="shared" si="24"/>
        <v>9000</v>
      </c>
      <c r="BH120" s="161">
        <v>3</v>
      </c>
      <c r="BI120" s="161">
        <v>1</v>
      </c>
      <c r="BJ120" s="161">
        <v>10</v>
      </c>
      <c r="BK120" s="161">
        <v>92000</v>
      </c>
      <c r="BL120" s="161">
        <v>0.8</v>
      </c>
      <c r="BS120" s="23">
        <v>92000</v>
      </c>
      <c r="BT120" s="23">
        <v>9200</v>
      </c>
      <c r="CJ120" s="15">
        <v>1.25</v>
      </c>
      <c r="CK120" s="15">
        <v>1.6666666666666667</v>
      </c>
      <c r="CL120" s="15">
        <v>1.3333333333333333</v>
      </c>
      <c r="CM120" s="15">
        <v>1.5</v>
      </c>
      <c r="CN120" s="15">
        <v>1</v>
      </c>
      <c r="CO120" s="15">
        <f t="shared" si="22"/>
        <v>1.35</v>
      </c>
      <c r="CP120" s="15">
        <v>1</v>
      </c>
      <c r="CQ120" s="15">
        <v>5</v>
      </c>
      <c r="CR120" s="15" t="s">
        <v>1007</v>
      </c>
      <c r="CU120" s="15" t="s">
        <v>1007</v>
      </c>
      <c r="CX120" s="15" t="s">
        <v>1007</v>
      </c>
      <c r="CY120" s="15" t="s">
        <v>1007</v>
      </c>
      <c r="DA120" s="15" t="s">
        <v>1007</v>
      </c>
      <c r="DC120" s="15" t="s">
        <v>1007</v>
      </c>
      <c r="DE120" s="15" t="s">
        <v>1007</v>
      </c>
      <c r="DM120" s="15">
        <v>1</v>
      </c>
      <c r="DN120" s="15">
        <v>2</v>
      </c>
      <c r="DQ120" s="15">
        <v>2</v>
      </c>
      <c r="DR120" s="15">
        <v>1</v>
      </c>
      <c r="DS120" s="15">
        <v>3</v>
      </c>
      <c r="DT120" s="15">
        <v>2</v>
      </c>
      <c r="DX120" s="15" t="s">
        <v>612</v>
      </c>
      <c r="DY120" s="150">
        <v>5</v>
      </c>
      <c r="DZ120" s="150">
        <v>5</v>
      </c>
      <c r="EA120" s="150">
        <v>4.75</v>
      </c>
      <c r="EB120" s="150">
        <v>4.8</v>
      </c>
      <c r="EC120" s="150">
        <v>3.6666666666666665</v>
      </c>
      <c r="ED120" s="150">
        <v>5</v>
      </c>
      <c r="EE120" s="27">
        <f t="shared" si="17"/>
        <v>4.7027777777777784</v>
      </c>
      <c r="EF120" s="15">
        <f t="shared" si="23"/>
        <v>0.86666666666666758</v>
      </c>
      <c r="EH120" s="27"/>
      <c r="EI120" s="27"/>
      <c r="EJ120" s="27"/>
      <c r="EK120" s="27"/>
      <c r="EL120" s="27"/>
      <c r="EM120" s="27"/>
    </row>
    <row r="121" spans="1:143" x14ac:dyDescent="0.2">
      <c r="A121" s="15">
        <v>60</v>
      </c>
      <c r="B121" s="15">
        <v>132</v>
      </c>
      <c r="C121" s="15">
        <v>1</v>
      </c>
      <c r="D121" s="15">
        <v>3</v>
      </c>
      <c r="E121" s="15">
        <v>1</v>
      </c>
      <c r="F121" s="15">
        <v>49</v>
      </c>
      <c r="G121" s="15">
        <v>5</v>
      </c>
      <c r="H121" s="15">
        <v>1</v>
      </c>
      <c r="I121" s="15">
        <v>3</v>
      </c>
      <c r="J121" s="15">
        <v>7</v>
      </c>
      <c r="K121" s="15">
        <v>1</v>
      </c>
      <c r="L121" s="15">
        <v>1</v>
      </c>
      <c r="M121" s="15">
        <v>1</v>
      </c>
      <c r="N121" s="15">
        <v>150000</v>
      </c>
      <c r="O121" s="15">
        <v>1</v>
      </c>
      <c r="P121" s="15">
        <v>0</v>
      </c>
      <c r="Q121" s="159">
        <v>4</v>
      </c>
      <c r="R121" s="159">
        <v>1</v>
      </c>
      <c r="S121" s="159">
        <v>100</v>
      </c>
      <c r="T121" s="159">
        <v>400000</v>
      </c>
      <c r="U121" s="159">
        <f t="shared" si="18"/>
        <v>400000</v>
      </c>
      <c r="V121" s="159">
        <v>3</v>
      </c>
      <c r="W121" s="171">
        <f t="shared" si="19"/>
        <v>4000</v>
      </c>
      <c r="AA121" s="15">
        <f t="shared" si="20"/>
        <v>0</v>
      </c>
      <c r="AD121" s="15">
        <f t="shared" si="21"/>
        <v>400000</v>
      </c>
      <c r="AE121" s="172">
        <f t="shared" si="16"/>
        <v>4000</v>
      </c>
      <c r="AS121" s="15">
        <v>1</v>
      </c>
      <c r="AT121" s="15">
        <v>10</v>
      </c>
      <c r="AU121" s="15">
        <v>92000</v>
      </c>
      <c r="AV121" s="15">
        <v>0.8</v>
      </c>
      <c r="AW121" s="15">
        <f t="shared" si="27"/>
        <v>8</v>
      </c>
      <c r="BF121" s="15">
        <f t="shared" si="28"/>
        <v>8</v>
      </c>
      <c r="BG121" s="15">
        <f t="shared" si="24"/>
        <v>8.6956521739130441E-5</v>
      </c>
      <c r="CJ121" s="15">
        <v>1.25</v>
      </c>
      <c r="CK121" s="15">
        <v>1.6666666666666667</v>
      </c>
      <c r="CL121" s="15">
        <v>1.3333333333333333</v>
      </c>
      <c r="CM121" s="15">
        <v>1.5</v>
      </c>
      <c r="CN121" s="15">
        <v>1</v>
      </c>
      <c r="CO121" s="15">
        <f t="shared" si="22"/>
        <v>1.35</v>
      </c>
      <c r="CP121" s="15">
        <v>1</v>
      </c>
      <c r="CQ121" s="15">
        <v>5</v>
      </c>
      <c r="CR121" s="15" t="s">
        <v>1007</v>
      </c>
      <c r="CU121" s="15" t="s">
        <v>1007</v>
      </c>
      <c r="CX121" s="15" t="s">
        <v>1007</v>
      </c>
      <c r="CY121" s="15" t="s">
        <v>1007</v>
      </c>
      <c r="DA121" s="15" t="s">
        <v>1007</v>
      </c>
      <c r="DC121" s="15" t="s">
        <v>1007</v>
      </c>
      <c r="DE121" s="15" t="s">
        <v>1007</v>
      </c>
      <c r="DM121" s="15">
        <v>1</v>
      </c>
      <c r="DN121" s="15">
        <v>2</v>
      </c>
      <c r="DQ121" s="15">
        <v>2</v>
      </c>
      <c r="DR121" s="15">
        <v>1</v>
      </c>
      <c r="DS121" s="15">
        <v>3</v>
      </c>
      <c r="DT121" s="15">
        <v>2</v>
      </c>
      <c r="DY121" s="166">
        <v>3.8</v>
      </c>
      <c r="DZ121" s="166">
        <v>4.333333333333333</v>
      </c>
      <c r="EA121" s="166">
        <v>4.75</v>
      </c>
      <c r="EB121" s="166">
        <v>3.8</v>
      </c>
      <c r="EC121" s="166">
        <v>2.3333333333333335</v>
      </c>
      <c r="ED121" s="166">
        <v>4</v>
      </c>
      <c r="EE121" s="27">
        <f t="shared" si="17"/>
        <v>3.8361111111111108</v>
      </c>
      <c r="EF121" s="15">
        <f t="shared" si="23"/>
        <v>-0.57499999999999973</v>
      </c>
    </row>
    <row r="122" spans="1:143" x14ac:dyDescent="0.2">
      <c r="A122" s="15">
        <v>61</v>
      </c>
      <c r="B122" s="15">
        <v>134</v>
      </c>
      <c r="C122" s="15">
        <v>1</v>
      </c>
      <c r="D122" s="15">
        <v>3</v>
      </c>
      <c r="E122" s="15">
        <v>1</v>
      </c>
      <c r="F122" s="15">
        <v>65</v>
      </c>
      <c r="G122" s="15">
        <v>5</v>
      </c>
      <c r="H122" s="15">
        <v>3</v>
      </c>
      <c r="I122" s="15">
        <v>3</v>
      </c>
      <c r="J122" s="15">
        <v>7</v>
      </c>
      <c r="K122" s="15">
        <v>0</v>
      </c>
      <c r="L122" s="15">
        <v>0</v>
      </c>
      <c r="M122" s="15">
        <v>1</v>
      </c>
      <c r="N122" s="15">
        <v>200000</v>
      </c>
      <c r="O122" s="15">
        <v>0</v>
      </c>
      <c r="P122" s="15">
        <v>1</v>
      </c>
      <c r="Q122" s="15">
        <v>1</v>
      </c>
      <c r="R122" s="15">
        <v>1</v>
      </c>
      <c r="S122" s="15">
        <v>6</v>
      </c>
      <c r="T122" s="15">
        <v>2520</v>
      </c>
      <c r="U122" s="15">
        <f t="shared" si="18"/>
        <v>2520</v>
      </c>
      <c r="V122" s="15">
        <v>16</v>
      </c>
      <c r="W122" s="27">
        <f t="shared" si="19"/>
        <v>420</v>
      </c>
      <c r="AA122" s="15">
        <f t="shared" si="20"/>
        <v>0</v>
      </c>
      <c r="AD122" s="15">
        <f t="shared" si="21"/>
        <v>2520</v>
      </c>
      <c r="AE122" s="172">
        <f t="shared" si="16"/>
        <v>420</v>
      </c>
      <c r="AF122" s="161">
        <v>1</v>
      </c>
      <c r="AG122" s="161">
        <v>1</v>
      </c>
      <c r="AH122" s="161">
        <v>6</v>
      </c>
      <c r="AI122" s="161">
        <v>2520</v>
      </c>
      <c r="AJ122" s="161">
        <v>15</v>
      </c>
      <c r="AK122" s="161">
        <v>420</v>
      </c>
      <c r="AW122" s="15">
        <f t="shared" si="27"/>
        <v>0</v>
      </c>
      <c r="CJ122" s="15">
        <v>1.25</v>
      </c>
      <c r="CK122" s="15">
        <v>1.6666666666666667</v>
      </c>
      <c r="CL122" s="15">
        <v>1.6666666666666667</v>
      </c>
      <c r="CM122" s="15">
        <v>1.5</v>
      </c>
      <c r="CN122" s="15">
        <v>1</v>
      </c>
      <c r="CO122" s="15">
        <f t="shared" si="22"/>
        <v>1.4166666666666667</v>
      </c>
      <c r="CP122" s="15">
        <v>1</v>
      </c>
      <c r="CQ122" s="15">
        <v>5</v>
      </c>
      <c r="CR122" s="15" t="s">
        <v>1007</v>
      </c>
      <c r="CU122" s="15" t="s">
        <v>1007</v>
      </c>
      <c r="CX122" s="15" t="s">
        <v>1007</v>
      </c>
      <c r="CY122" s="15" t="s">
        <v>1007</v>
      </c>
      <c r="DA122" s="15" t="s">
        <v>1007</v>
      </c>
      <c r="DC122" s="15" t="s">
        <v>1007</v>
      </c>
      <c r="DE122" s="15" t="s">
        <v>1007</v>
      </c>
      <c r="DN122" s="15">
        <v>5</v>
      </c>
      <c r="DX122" s="15" t="s">
        <v>612</v>
      </c>
      <c r="DY122" s="150">
        <v>4.8</v>
      </c>
      <c r="DZ122" s="150">
        <v>4.333333333333333</v>
      </c>
      <c r="EA122" s="150">
        <v>4.75</v>
      </c>
      <c r="EB122" s="150">
        <v>4</v>
      </c>
      <c r="EC122" s="150">
        <v>4.333333333333333</v>
      </c>
      <c r="ED122" s="150">
        <v>4.25</v>
      </c>
      <c r="EE122" s="27">
        <f t="shared" si="17"/>
        <v>4.4111111111111105</v>
      </c>
      <c r="EF122" s="15">
        <f t="shared" si="23"/>
        <v>0.82499999999999973</v>
      </c>
      <c r="EH122" s="27"/>
      <c r="EI122" s="27"/>
      <c r="EJ122" s="27"/>
      <c r="EK122" s="27"/>
      <c r="EL122" s="27"/>
      <c r="EM122" s="27"/>
    </row>
    <row r="123" spans="1:143" x14ac:dyDescent="0.2">
      <c r="A123" s="15">
        <v>61</v>
      </c>
      <c r="B123" s="15">
        <v>134</v>
      </c>
      <c r="C123" s="15">
        <v>1</v>
      </c>
      <c r="D123" s="15">
        <v>3</v>
      </c>
      <c r="E123" s="15">
        <v>1</v>
      </c>
      <c r="F123" s="15">
        <v>65</v>
      </c>
      <c r="G123" s="15">
        <v>5</v>
      </c>
      <c r="H123" s="15">
        <v>3</v>
      </c>
      <c r="I123" s="15">
        <v>3</v>
      </c>
      <c r="J123" s="15">
        <v>7</v>
      </c>
      <c r="K123" s="15">
        <v>0</v>
      </c>
      <c r="L123" s="15">
        <v>0</v>
      </c>
      <c r="M123" s="15">
        <v>1</v>
      </c>
      <c r="N123" s="15">
        <v>200000</v>
      </c>
      <c r="O123" s="15">
        <v>0</v>
      </c>
      <c r="P123" s="15">
        <v>0</v>
      </c>
      <c r="Q123" s="159">
        <v>1</v>
      </c>
      <c r="R123" s="159">
        <v>1</v>
      </c>
      <c r="S123" s="159">
        <v>6</v>
      </c>
      <c r="T123" s="159">
        <v>2520</v>
      </c>
      <c r="U123" s="159">
        <f t="shared" si="18"/>
        <v>2520</v>
      </c>
      <c r="V123" s="159">
        <v>15</v>
      </c>
      <c r="W123" s="171">
        <f t="shared" si="19"/>
        <v>420</v>
      </c>
      <c r="AA123" s="15">
        <f t="shared" si="20"/>
        <v>0</v>
      </c>
      <c r="AD123" s="15">
        <f t="shared" si="21"/>
        <v>2520</v>
      </c>
      <c r="AE123" s="172">
        <f t="shared" si="16"/>
        <v>420</v>
      </c>
      <c r="AW123" s="15">
        <f t="shared" si="27"/>
        <v>0</v>
      </c>
      <c r="CJ123" s="15">
        <v>1.25</v>
      </c>
      <c r="CK123" s="15">
        <v>1.6666666666666667</v>
      </c>
      <c r="CL123" s="15">
        <v>1.6666666666666667</v>
      </c>
      <c r="CM123" s="15">
        <v>1.5</v>
      </c>
      <c r="CN123" s="15">
        <v>1</v>
      </c>
      <c r="CO123" s="15">
        <f t="shared" si="22"/>
        <v>1.4166666666666667</v>
      </c>
      <c r="CP123" s="15">
        <v>1</v>
      </c>
      <c r="CQ123" s="15">
        <v>5</v>
      </c>
      <c r="CR123" s="15" t="s">
        <v>1007</v>
      </c>
      <c r="CU123" s="15" t="s">
        <v>1007</v>
      </c>
      <c r="CX123" s="15" t="s">
        <v>1007</v>
      </c>
      <c r="CY123" s="15" t="s">
        <v>1007</v>
      </c>
      <c r="DA123" s="15" t="s">
        <v>1007</v>
      </c>
      <c r="DC123" s="15" t="s">
        <v>1007</v>
      </c>
      <c r="DE123" s="15" t="s">
        <v>1007</v>
      </c>
      <c r="DN123" s="15">
        <v>5</v>
      </c>
      <c r="DY123" s="166">
        <v>3</v>
      </c>
      <c r="DZ123" s="166">
        <v>4.333333333333333</v>
      </c>
      <c r="EA123" s="166">
        <v>4.5</v>
      </c>
      <c r="EB123" s="166">
        <v>2.6</v>
      </c>
      <c r="EC123" s="166">
        <v>2.3333333333333335</v>
      </c>
      <c r="ED123" s="166">
        <v>4.75</v>
      </c>
      <c r="EE123" s="27">
        <f t="shared" si="17"/>
        <v>3.5861111111111108</v>
      </c>
      <c r="EF123" s="15">
        <f t="shared" si="23"/>
        <v>-0.73333333333333384</v>
      </c>
    </row>
    <row r="124" spans="1:143" x14ac:dyDescent="0.2">
      <c r="A124" s="15">
        <v>62</v>
      </c>
      <c r="B124" s="15">
        <v>136</v>
      </c>
      <c r="C124" s="15">
        <v>1</v>
      </c>
      <c r="D124" s="15">
        <v>6</v>
      </c>
      <c r="E124" s="15">
        <v>1</v>
      </c>
      <c r="F124" s="15">
        <v>48</v>
      </c>
      <c r="G124" s="15">
        <v>4</v>
      </c>
      <c r="H124" s="15">
        <v>1</v>
      </c>
      <c r="I124" s="15">
        <v>3</v>
      </c>
      <c r="J124" s="15">
        <v>10</v>
      </c>
      <c r="K124" s="15">
        <v>0</v>
      </c>
      <c r="L124" s="15">
        <v>0</v>
      </c>
      <c r="M124" s="15">
        <v>1</v>
      </c>
      <c r="N124" s="15">
        <v>200000</v>
      </c>
      <c r="O124" s="15">
        <v>1</v>
      </c>
      <c r="P124" s="15">
        <v>1</v>
      </c>
      <c r="Q124" s="15">
        <v>8</v>
      </c>
      <c r="R124" s="15">
        <v>6</v>
      </c>
      <c r="S124" s="15">
        <v>0.5</v>
      </c>
      <c r="T124" s="15">
        <v>60</v>
      </c>
      <c r="U124" s="15">
        <f t="shared" si="18"/>
        <v>360</v>
      </c>
      <c r="V124" s="15">
        <v>100</v>
      </c>
      <c r="W124" s="27">
        <f t="shared" si="19"/>
        <v>720</v>
      </c>
      <c r="AA124" s="15">
        <f t="shared" si="20"/>
        <v>0</v>
      </c>
      <c r="AD124" s="15">
        <f t="shared" si="21"/>
        <v>360</v>
      </c>
      <c r="AE124" s="172">
        <f t="shared" si="16"/>
        <v>720</v>
      </c>
      <c r="AF124" s="161">
        <v>8</v>
      </c>
      <c r="AG124" s="161">
        <v>6</v>
      </c>
      <c r="AH124" s="161">
        <v>0.5</v>
      </c>
      <c r="AI124" s="161">
        <v>60</v>
      </c>
      <c r="AJ124" s="161">
        <v>100</v>
      </c>
      <c r="AK124" s="161">
        <v>120</v>
      </c>
      <c r="AW124" s="15">
        <f t="shared" si="27"/>
        <v>0</v>
      </c>
      <c r="CJ124" s="15">
        <v>1.25</v>
      </c>
      <c r="CK124" s="15">
        <v>1</v>
      </c>
      <c r="CL124" s="15">
        <v>1.6666666666666667</v>
      </c>
      <c r="CM124" s="15">
        <v>1.5</v>
      </c>
      <c r="CN124" s="15">
        <v>2</v>
      </c>
      <c r="CO124" s="15">
        <f t="shared" si="22"/>
        <v>1.4833333333333334</v>
      </c>
      <c r="CP124" s="15">
        <v>1</v>
      </c>
      <c r="CQ124" s="15">
        <v>2</v>
      </c>
      <c r="CR124" s="15">
        <v>2</v>
      </c>
      <c r="CS124" s="15">
        <v>4</v>
      </c>
      <c r="CT124" s="15">
        <v>2</v>
      </c>
      <c r="CU124" s="15">
        <v>3</v>
      </c>
      <c r="CV124" s="15">
        <v>2</v>
      </c>
      <c r="CW124" s="15">
        <v>3</v>
      </c>
      <c r="CX124" s="15">
        <v>1</v>
      </c>
      <c r="CY124" s="15">
        <v>1</v>
      </c>
      <c r="DA124" s="15">
        <v>1</v>
      </c>
      <c r="DC124" s="15">
        <v>1</v>
      </c>
      <c r="DE124" s="15">
        <v>1</v>
      </c>
      <c r="DM124" s="15">
        <v>2</v>
      </c>
      <c r="DN124" s="15">
        <v>2</v>
      </c>
      <c r="DO124" s="15">
        <v>1</v>
      </c>
      <c r="DP124" s="15">
        <v>2</v>
      </c>
      <c r="DS124" s="15">
        <v>3</v>
      </c>
      <c r="DT124" s="15">
        <v>2</v>
      </c>
      <c r="DY124" s="150">
        <v>4.8</v>
      </c>
      <c r="DZ124" s="150">
        <v>4.666666666666667</v>
      </c>
      <c r="EA124" s="150">
        <v>4.5</v>
      </c>
      <c r="EB124" s="150">
        <v>4.2</v>
      </c>
      <c r="EC124" s="150">
        <v>4</v>
      </c>
      <c r="ED124" s="150">
        <v>3.75</v>
      </c>
      <c r="EE124" s="27">
        <f t="shared" si="17"/>
        <v>4.3194444444444446</v>
      </c>
      <c r="EF124" s="15">
        <f t="shared" si="23"/>
        <v>7.777777777777839E-2</v>
      </c>
      <c r="EG124" s="27"/>
      <c r="EH124" s="27"/>
      <c r="EI124" s="27"/>
      <c r="EJ124" s="27"/>
      <c r="EK124" s="27"/>
      <c r="EL124" s="27"/>
    </row>
    <row r="125" spans="1:143" x14ac:dyDescent="0.2">
      <c r="A125" s="15">
        <v>62</v>
      </c>
      <c r="B125" s="15">
        <v>136</v>
      </c>
      <c r="C125" s="15">
        <v>1</v>
      </c>
      <c r="D125" s="15">
        <v>6</v>
      </c>
      <c r="E125" s="15">
        <v>1</v>
      </c>
      <c r="F125" s="15">
        <v>48</v>
      </c>
      <c r="G125" s="15">
        <v>4</v>
      </c>
      <c r="H125" s="15">
        <v>1</v>
      </c>
      <c r="I125" s="15">
        <v>3</v>
      </c>
      <c r="J125" s="15">
        <v>10</v>
      </c>
      <c r="K125" s="15">
        <v>0</v>
      </c>
      <c r="L125" s="15">
        <v>0</v>
      </c>
      <c r="M125" s="15">
        <v>1</v>
      </c>
      <c r="N125" s="15">
        <v>200000</v>
      </c>
      <c r="O125" s="15">
        <v>1</v>
      </c>
      <c r="P125" s="15">
        <v>0</v>
      </c>
      <c r="Q125" s="159">
        <v>8</v>
      </c>
      <c r="R125" s="159">
        <v>6</v>
      </c>
      <c r="S125" s="159">
        <v>0.5</v>
      </c>
      <c r="T125" s="159">
        <v>60</v>
      </c>
      <c r="U125" s="159">
        <f t="shared" si="18"/>
        <v>360</v>
      </c>
      <c r="V125" s="159">
        <v>100</v>
      </c>
      <c r="W125" s="171">
        <f t="shared" si="19"/>
        <v>720</v>
      </c>
      <c r="AA125" s="15">
        <f t="shared" si="20"/>
        <v>0</v>
      </c>
      <c r="AD125" s="15">
        <f t="shared" si="21"/>
        <v>360</v>
      </c>
      <c r="AE125" s="172">
        <f t="shared" si="16"/>
        <v>720</v>
      </c>
      <c r="AW125" s="15">
        <f t="shared" si="27"/>
        <v>0</v>
      </c>
      <c r="CJ125" s="15">
        <v>1.25</v>
      </c>
      <c r="CK125" s="15">
        <v>1</v>
      </c>
      <c r="CL125" s="15">
        <v>1.6666666666666667</v>
      </c>
      <c r="CM125" s="15">
        <v>1.5</v>
      </c>
      <c r="CN125" s="15">
        <v>2</v>
      </c>
      <c r="CO125" s="15">
        <f t="shared" si="22"/>
        <v>1.4833333333333334</v>
      </c>
      <c r="CP125" s="15">
        <v>1</v>
      </c>
      <c r="CQ125" s="15">
        <v>2</v>
      </c>
      <c r="CR125" s="15">
        <v>2</v>
      </c>
      <c r="CS125" s="15">
        <v>4</v>
      </c>
      <c r="CT125" s="15">
        <v>2</v>
      </c>
      <c r="CU125" s="15">
        <v>3</v>
      </c>
      <c r="CV125" s="15">
        <v>2</v>
      </c>
      <c r="CW125" s="15">
        <v>3</v>
      </c>
      <c r="CX125" s="15">
        <v>1</v>
      </c>
      <c r="CY125" s="15">
        <v>1</v>
      </c>
      <c r="DA125" s="15">
        <v>1</v>
      </c>
      <c r="DC125" s="15">
        <v>1</v>
      </c>
      <c r="DE125" s="15">
        <v>1</v>
      </c>
      <c r="DM125" s="15">
        <v>2</v>
      </c>
      <c r="DN125" s="15">
        <v>2</v>
      </c>
      <c r="DO125" s="15">
        <v>1</v>
      </c>
      <c r="DP125" s="15">
        <v>2</v>
      </c>
      <c r="DS125" s="15">
        <v>3</v>
      </c>
      <c r="DT125" s="15">
        <v>2</v>
      </c>
      <c r="DY125" s="166">
        <v>3.6</v>
      </c>
      <c r="DZ125" s="166">
        <v>4.333333333333333</v>
      </c>
      <c r="EA125" s="166">
        <v>4.5</v>
      </c>
      <c r="EB125" s="166">
        <v>4.5999999999999996</v>
      </c>
      <c r="EC125" s="166">
        <v>3.6666666666666665</v>
      </c>
      <c r="ED125" s="166">
        <v>4.75</v>
      </c>
      <c r="EE125" s="27">
        <f t="shared" si="17"/>
        <v>4.2416666666666663</v>
      </c>
      <c r="EF125" s="15">
        <f t="shared" si="23"/>
        <v>0.11666666666666625</v>
      </c>
    </row>
    <row r="126" spans="1:143" x14ac:dyDescent="0.2">
      <c r="A126" s="15">
        <v>63</v>
      </c>
      <c r="B126" s="15">
        <v>137</v>
      </c>
      <c r="C126" s="15">
        <v>1</v>
      </c>
      <c r="D126" s="15">
        <v>6</v>
      </c>
      <c r="E126" s="15">
        <v>1</v>
      </c>
      <c r="F126" s="15">
        <v>54</v>
      </c>
      <c r="G126" s="15">
        <v>2</v>
      </c>
      <c r="H126" s="15">
        <v>2</v>
      </c>
      <c r="I126" s="15">
        <v>6</v>
      </c>
      <c r="J126" s="15">
        <v>4</v>
      </c>
      <c r="K126" s="15">
        <v>0</v>
      </c>
      <c r="L126" s="15">
        <v>0</v>
      </c>
      <c r="M126" s="15">
        <v>1</v>
      </c>
      <c r="N126" s="15">
        <v>150000</v>
      </c>
      <c r="O126" s="15">
        <v>0</v>
      </c>
      <c r="P126" s="15">
        <v>1</v>
      </c>
      <c r="Q126" s="15">
        <v>8</v>
      </c>
      <c r="R126" s="15">
        <v>7</v>
      </c>
      <c r="S126" s="15">
        <v>0.5</v>
      </c>
      <c r="T126" s="15">
        <v>40</v>
      </c>
      <c r="U126" s="15">
        <f t="shared" si="18"/>
        <v>280</v>
      </c>
      <c r="V126" s="15">
        <v>100</v>
      </c>
      <c r="W126" s="27">
        <f t="shared" si="19"/>
        <v>560</v>
      </c>
      <c r="AA126" s="15">
        <f t="shared" si="20"/>
        <v>0</v>
      </c>
      <c r="AD126" s="15">
        <f t="shared" si="21"/>
        <v>280</v>
      </c>
      <c r="AE126" s="172">
        <f t="shared" si="16"/>
        <v>560</v>
      </c>
      <c r="AF126" s="161">
        <v>8</v>
      </c>
      <c r="AG126" s="161">
        <v>7</v>
      </c>
      <c r="AH126" s="161">
        <v>0.5</v>
      </c>
      <c r="AI126" s="161">
        <v>30</v>
      </c>
      <c r="AJ126" s="161">
        <v>100</v>
      </c>
      <c r="AK126" s="161">
        <v>60</v>
      </c>
      <c r="AW126" s="15">
        <f t="shared" si="27"/>
        <v>0</v>
      </c>
      <c r="CJ126" s="15">
        <v>1.25</v>
      </c>
      <c r="CK126" s="15">
        <v>1.6666666666666667</v>
      </c>
      <c r="CL126" s="15">
        <v>1.6666666666666667</v>
      </c>
      <c r="CM126" s="15">
        <v>1</v>
      </c>
      <c r="CN126" s="15">
        <v>2</v>
      </c>
      <c r="CO126" s="15">
        <f t="shared" si="22"/>
        <v>1.5166666666666668</v>
      </c>
      <c r="CP126" s="15">
        <v>2</v>
      </c>
      <c r="CQ126" s="15">
        <v>5</v>
      </c>
      <c r="CR126" s="15" t="s">
        <v>1007</v>
      </c>
      <c r="CU126" s="15" t="s">
        <v>1007</v>
      </c>
      <c r="CX126" s="15" t="s">
        <v>1007</v>
      </c>
      <c r="CY126" s="15" t="s">
        <v>1007</v>
      </c>
      <c r="DA126" s="15" t="s">
        <v>1007</v>
      </c>
      <c r="DC126" s="15" t="s">
        <v>1007</v>
      </c>
      <c r="DE126" s="15" t="s">
        <v>1007</v>
      </c>
      <c r="DM126" s="15">
        <v>2</v>
      </c>
      <c r="DN126" s="15">
        <v>3</v>
      </c>
      <c r="DS126" s="15">
        <v>1</v>
      </c>
      <c r="DT126" s="15">
        <v>3</v>
      </c>
      <c r="DY126" s="150">
        <v>4.5999999999999996</v>
      </c>
      <c r="DZ126" s="150">
        <v>4</v>
      </c>
      <c r="EA126" s="150">
        <v>4.5</v>
      </c>
      <c r="EB126" s="150">
        <v>4.4000000000000004</v>
      </c>
      <c r="EC126" s="150">
        <v>3</v>
      </c>
      <c r="ED126" s="150">
        <v>4.25</v>
      </c>
      <c r="EE126" s="27">
        <f t="shared" si="17"/>
        <v>4.125</v>
      </c>
      <c r="EF126" s="15">
        <f t="shared" si="23"/>
        <v>0.29444444444444429</v>
      </c>
      <c r="EH126" s="27"/>
      <c r="EI126" s="27"/>
      <c r="EJ126" s="27"/>
      <c r="EK126" s="27"/>
      <c r="EL126" s="27"/>
      <c r="EM126" s="27"/>
    </row>
    <row r="127" spans="1:143" x14ac:dyDescent="0.2">
      <c r="A127" s="15">
        <v>63</v>
      </c>
      <c r="B127" s="15">
        <v>137</v>
      </c>
      <c r="C127" s="15">
        <v>1</v>
      </c>
      <c r="D127" s="15">
        <v>6</v>
      </c>
      <c r="E127" s="15">
        <v>1</v>
      </c>
      <c r="F127" s="15">
        <v>54</v>
      </c>
      <c r="G127" s="15">
        <v>2</v>
      </c>
      <c r="H127" s="15">
        <v>2</v>
      </c>
      <c r="I127" s="15">
        <v>6</v>
      </c>
      <c r="J127" s="15">
        <v>4</v>
      </c>
      <c r="K127" s="15">
        <v>0</v>
      </c>
      <c r="L127" s="15">
        <v>0</v>
      </c>
      <c r="M127" s="15">
        <v>1</v>
      </c>
      <c r="N127" s="15">
        <v>150000</v>
      </c>
      <c r="O127" s="15">
        <v>0</v>
      </c>
      <c r="P127" s="15">
        <v>0</v>
      </c>
      <c r="Q127" s="159">
        <v>8</v>
      </c>
      <c r="R127" s="159">
        <v>7</v>
      </c>
      <c r="S127" s="159">
        <v>0.5</v>
      </c>
      <c r="T127" s="159">
        <v>30</v>
      </c>
      <c r="U127" s="159">
        <f t="shared" si="18"/>
        <v>210</v>
      </c>
      <c r="V127" s="159">
        <v>100</v>
      </c>
      <c r="W127" s="171">
        <f t="shared" si="19"/>
        <v>420</v>
      </c>
      <c r="AA127" s="15">
        <f t="shared" si="20"/>
        <v>0</v>
      </c>
      <c r="AD127" s="15">
        <f t="shared" si="21"/>
        <v>210</v>
      </c>
      <c r="AE127" s="172">
        <f t="shared" si="16"/>
        <v>420</v>
      </c>
      <c r="AW127" s="15">
        <f t="shared" si="27"/>
        <v>0</v>
      </c>
      <c r="CJ127" s="15">
        <v>1.25</v>
      </c>
      <c r="CK127" s="15">
        <v>1.6666666666666667</v>
      </c>
      <c r="CL127" s="15">
        <v>1.6666666666666667</v>
      </c>
      <c r="CM127" s="15">
        <v>1</v>
      </c>
      <c r="CN127" s="15">
        <v>2</v>
      </c>
      <c r="CO127" s="15">
        <f t="shared" si="22"/>
        <v>1.5166666666666668</v>
      </c>
      <c r="CP127" s="15">
        <v>2</v>
      </c>
      <c r="CQ127" s="15">
        <v>5</v>
      </c>
      <c r="CR127" s="15" t="s">
        <v>1007</v>
      </c>
      <c r="CU127" s="15" t="s">
        <v>1007</v>
      </c>
      <c r="CX127" s="15" t="s">
        <v>1007</v>
      </c>
      <c r="CY127" s="15" t="s">
        <v>1007</v>
      </c>
      <c r="DA127" s="15" t="s">
        <v>1007</v>
      </c>
      <c r="DC127" s="15" t="s">
        <v>1007</v>
      </c>
      <c r="DE127" s="15" t="s">
        <v>1007</v>
      </c>
      <c r="DM127" s="15">
        <v>2</v>
      </c>
      <c r="DN127" s="15">
        <v>3</v>
      </c>
      <c r="DS127" s="15">
        <v>1</v>
      </c>
      <c r="DT127" s="15">
        <v>3</v>
      </c>
      <c r="DY127" s="166">
        <v>3.6</v>
      </c>
      <c r="DZ127" s="166">
        <v>3.6666666666666665</v>
      </c>
      <c r="EA127" s="166">
        <v>3.75</v>
      </c>
      <c r="EB127" s="166">
        <v>3.8</v>
      </c>
      <c r="EC127" s="166">
        <v>3.6666666666666665</v>
      </c>
      <c r="ED127" s="166">
        <v>4.5</v>
      </c>
      <c r="EE127" s="27">
        <f t="shared" si="17"/>
        <v>3.8305555555555557</v>
      </c>
      <c r="EF127" s="15">
        <f t="shared" si="23"/>
        <v>-0.57222222222222197</v>
      </c>
    </row>
    <row r="128" spans="1:143" x14ac:dyDescent="0.2">
      <c r="A128" s="15">
        <v>64</v>
      </c>
      <c r="B128" s="15">
        <v>139</v>
      </c>
      <c r="C128" s="15">
        <v>1</v>
      </c>
      <c r="D128" s="15">
        <v>6</v>
      </c>
      <c r="E128" s="15">
        <v>1</v>
      </c>
      <c r="F128" s="15">
        <v>48</v>
      </c>
      <c r="G128" s="15">
        <v>4</v>
      </c>
      <c r="H128" s="15">
        <v>2</v>
      </c>
      <c r="I128" s="15">
        <v>3</v>
      </c>
      <c r="J128" s="15">
        <v>27</v>
      </c>
      <c r="K128" s="15">
        <v>1</v>
      </c>
      <c r="L128" s="15">
        <v>0</v>
      </c>
      <c r="M128" s="15">
        <v>1</v>
      </c>
      <c r="N128" s="15">
        <v>150000</v>
      </c>
      <c r="O128" s="15">
        <v>1</v>
      </c>
      <c r="P128" s="15">
        <v>1</v>
      </c>
      <c r="Q128" s="15">
        <v>7</v>
      </c>
      <c r="R128" s="15">
        <v>1</v>
      </c>
      <c r="S128" s="15">
        <v>5</v>
      </c>
      <c r="T128" s="15">
        <v>3500</v>
      </c>
      <c r="U128" s="15">
        <f t="shared" si="18"/>
        <v>3500</v>
      </c>
      <c r="V128" s="15">
        <v>95</v>
      </c>
      <c r="W128" s="27">
        <f t="shared" si="19"/>
        <v>700</v>
      </c>
      <c r="AA128" s="15">
        <f t="shared" si="20"/>
        <v>0</v>
      </c>
      <c r="AD128" s="15">
        <f t="shared" si="21"/>
        <v>3500</v>
      </c>
      <c r="AE128" s="172">
        <f t="shared" si="16"/>
        <v>700</v>
      </c>
      <c r="AF128" s="161">
        <v>7</v>
      </c>
      <c r="AG128" s="161">
        <v>1</v>
      </c>
      <c r="AH128" s="161">
        <v>5</v>
      </c>
      <c r="AI128" s="161">
        <v>4000</v>
      </c>
      <c r="AJ128" s="161">
        <v>85</v>
      </c>
      <c r="AK128" s="161">
        <v>800</v>
      </c>
      <c r="AW128" s="15">
        <f t="shared" si="27"/>
        <v>0</v>
      </c>
      <c r="CJ128" s="15">
        <v>1</v>
      </c>
      <c r="CK128" s="15">
        <v>1.6666666666666667</v>
      </c>
      <c r="CL128" s="15">
        <v>2</v>
      </c>
      <c r="CM128" s="15">
        <v>1</v>
      </c>
      <c r="CN128" s="15">
        <v>2.5</v>
      </c>
      <c r="CO128" s="15">
        <f t="shared" si="22"/>
        <v>1.6333333333333335</v>
      </c>
      <c r="CP128" s="15">
        <v>1</v>
      </c>
      <c r="CQ128" s="15">
        <v>5</v>
      </c>
      <c r="CR128" s="15" t="s">
        <v>1007</v>
      </c>
      <c r="CU128" s="15" t="s">
        <v>1007</v>
      </c>
      <c r="CX128" s="15" t="s">
        <v>1007</v>
      </c>
      <c r="CY128" s="15" t="s">
        <v>1007</v>
      </c>
      <c r="DA128" s="15" t="s">
        <v>1007</v>
      </c>
      <c r="DC128" s="15" t="s">
        <v>1007</v>
      </c>
      <c r="DE128" s="15" t="s">
        <v>1007</v>
      </c>
      <c r="DM128" s="15">
        <v>1</v>
      </c>
      <c r="DN128" s="15">
        <v>2</v>
      </c>
      <c r="DO128" s="15">
        <v>2</v>
      </c>
      <c r="DP128" s="15">
        <v>2</v>
      </c>
      <c r="DS128" s="15">
        <v>3</v>
      </c>
      <c r="DT128" s="15">
        <v>2</v>
      </c>
      <c r="DY128" s="150">
        <v>4.8</v>
      </c>
      <c r="DZ128" s="150">
        <v>4.666666666666667</v>
      </c>
      <c r="EA128" s="150">
        <v>4.5</v>
      </c>
      <c r="EB128" s="150">
        <v>4.2</v>
      </c>
      <c r="EC128" s="150">
        <v>4</v>
      </c>
      <c r="ED128" s="150">
        <v>4.25</v>
      </c>
      <c r="EE128" s="27">
        <f t="shared" si="17"/>
        <v>4.4027777777777777</v>
      </c>
      <c r="EF128" s="15">
        <f t="shared" si="23"/>
        <v>1.2111111111111112</v>
      </c>
      <c r="EG128" s="27"/>
      <c r="EH128" s="27"/>
      <c r="EI128" s="27"/>
      <c r="EJ128" s="27"/>
      <c r="EK128" s="27"/>
      <c r="EL128" s="27"/>
    </row>
    <row r="129" spans="1:143" x14ac:dyDescent="0.2">
      <c r="A129" s="15">
        <v>64</v>
      </c>
      <c r="B129" s="15">
        <v>139</v>
      </c>
      <c r="C129" s="15">
        <v>1</v>
      </c>
      <c r="D129" s="15">
        <v>6</v>
      </c>
      <c r="E129" s="15">
        <v>1</v>
      </c>
      <c r="F129" s="15">
        <v>48</v>
      </c>
      <c r="G129" s="15">
        <v>4</v>
      </c>
      <c r="H129" s="15">
        <v>2</v>
      </c>
      <c r="I129" s="15">
        <v>3</v>
      </c>
      <c r="J129" s="15">
        <v>27</v>
      </c>
      <c r="K129" s="15">
        <v>1</v>
      </c>
      <c r="L129" s="15">
        <v>0</v>
      </c>
      <c r="M129" s="15">
        <v>1</v>
      </c>
      <c r="N129" s="15">
        <v>150000</v>
      </c>
      <c r="O129" s="15">
        <v>1</v>
      </c>
      <c r="P129" s="15">
        <v>0</v>
      </c>
      <c r="Q129" s="159">
        <v>7</v>
      </c>
      <c r="R129" s="159">
        <v>1</v>
      </c>
      <c r="S129" s="159">
        <v>5</v>
      </c>
      <c r="T129" s="159">
        <v>4000</v>
      </c>
      <c r="U129" s="159">
        <f t="shared" si="18"/>
        <v>4000</v>
      </c>
      <c r="V129" s="159">
        <v>85</v>
      </c>
      <c r="W129" s="171">
        <f t="shared" si="19"/>
        <v>800</v>
      </c>
      <c r="AA129" s="15">
        <f t="shared" si="20"/>
        <v>0</v>
      </c>
      <c r="AD129" s="15">
        <f t="shared" si="21"/>
        <v>4000</v>
      </c>
      <c r="AE129" s="172">
        <f t="shared" si="16"/>
        <v>800</v>
      </c>
      <c r="AW129" s="15">
        <f t="shared" si="27"/>
        <v>0</v>
      </c>
      <c r="CJ129" s="15">
        <v>1</v>
      </c>
      <c r="CK129" s="15">
        <v>1.6666666666666667</v>
      </c>
      <c r="CL129" s="15">
        <v>2</v>
      </c>
      <c r="CM129" s="15">
        <v>1</v>
      </c>
      <c r="CN129" s="15">
        <v>2.5</v>
      </c>
      <c r="CO129" s="15">
        <f t="shared" si="22"/>
        <v>1.6333333333333335</v>
      </c>
      <c r="CP129" s="15">
        <v>1</v>
      </c>
      <c r="CQ129" s="15">
        <v>5</v>
      </c>
      <c r="CR129" s="15" t="s">
        <v>1007</v>
      </c>
      <c r="CU129" s="15" t="s">
        <v>1007</v>
      </c>
      <c r="CX129" s="15" t="s">
        <v>1007</v>
      </c>
      <c r="CY129" s="15" t="s">
        <v>1007</v>
      </c>
      <c r="DA129" s="15" t="s">
        <v>1007</v>
      </c>
      <c r="DC129" s="15" t="s">
        <v>1007</v>
      </c>
      <c r="DE129" s="15" t="s">
        <v>1007</v>
      </c>
      <c r="DM129" s="15">
        <v>1</v>
      </c>
      <c r="DN129" s="15">
        <v>2</v>
      </c>
      <c r="DO129" s="15">
        <v>2</v>
      </c>
      <c r="DP129" s="15">
        <v>2</v>
      </c>
      <c r="DS129" s="15">
        <v>3</v>
      </c>
      <c r="DT129" s="15">
        <v>2</v>
      </c>
      <c r="DY129" s="166">
        <v>3.6</v>
      </c>
      <c r="DZ129" s="166">
        <v>2.6666666666666665</v>
      </c>
      <c r="EA129" s="166">
        <v>3</v>
      </c>
      <c r="EB129" s="166">
        <v>2.8</v>
      </c>
      <c r="EC129" s="166">
        <v>3.3333333333333335</v>
      </c>
      <c r="ED129" s="166">
        <v>3.75</v>
      </c>
      <c r="EE129" s="27">
        <f t="shared" si="17"/>
        <v>3.1916666666666664</v>
      </c>
      <c r="EF129" s="15">
        <f t="shared" si="23"/>
        <v>-0.91666666666666696</v>
      </c>
    </row>
    <row r="130" spans="1:143" x14ac:dyDescent="0.2">
      <c r="A130" s="15">
        <v>65</v>
      </c>
      <c r="B130" s="15">
        <v>140</v>
      </c>
      <c r="C130" s="15">
        <v>1</v>
      </c>
      <c r="D130" s="15">
        <v>6</v>
      </c>
      <c r="E130" s="15">
        <v>1</v>
      </c>
      <c r="F130" s="15">
        <v>49</v>
      </c>
      <c r="G130" s="15">
        <v>5</v>
      </c>
      <c r="H130" s="15">
        <v>1</v>
      </c>
      <c r="I130" s="15">
        <v>8</v>
      </c>
      <c r="J130" s="15">
        <v>14</v>
      </c>
      <c r="K130" s="15">
        <v>1</v>
      </c>
      <c r="L130" s="15">
        <v>0</v>
      </c>
      <c r="M130" s="15">
        <v>1</v>
      </c>
      <c r="N130" s="15">
        <v>150000</v>
      </c>
      <c r="O130" s="15">
        <v>0</v>
      </c>
      <c r="P130" s="15">
        <v>1</v>
      </c>
      <c r="Q130" s="15">
        <v>8</v>
      </c>
      <c r="R130" s="15">
        <v>4</v>
      </c>
      <c r="S130" s="15">
        <v>1.5</v>
      </c>
      <c r="T130" s="15">
        <v>300</v>
      </c>
      <c r="U130" s="15">
        <f t="shared" si="18"/>
        <v>1200</v>
      </c>
      <c r="V130" s="15">
        <v>110</v>
      </c>
      <c r="W130" s="27">
        <f t="shared" si="19"/>
        <v>800</v>
      </c>
      <c r="AA130" s="15">
        <f t="shared" si="20"/>
        <v>0</v>
      </c>
      <c r="AD130" s="15">
        <f t="shared" si="21"/>
        <v>1200</v>
      </c>
      <c r="AE130" s="172">
        <f t="shared" ref="AE130:AE193" si="35">$AD130/$S130</f>
        <v>800</v>
      </c>
      <c r="AF130" s="161">
        <v>8</v>
      </c>
      <c r="AG130" s="161">
        <v>4</v>
      </c>
      <c r="AH130" s="161">
        <v>1.5</v>
      </c>
      <c r="AI130" s="161">
        <v>350</v>
      </c>
      <c r="AJ130" s="161">
        <v>110</v>
      </c>
      <c r="AK130" s="161">
        <v>233.33333333333334</v>
      </c>
      <c r="AS130" s="15">
        <v>7</v>
      </c>
      <c r="AT130" s="15">
        <v>1</v>
      </c>
      <c r="AU130" s="15">
        <v>2</v>
      </c>
      <c r="AV130" s="15">
        <v>100</v>
      </c>
      <c r="AW130" s="15">
        <f t="shared" si="27"/>
        <v>100</v>
      </c>
      <c r="AX130" s="15">
        <v>40</v>
      </c>
      <c r="AY130" s="15">
        <v>50</v>
      </c>
      <c r="BF130" s="15">
        <f t="shared" si="28"/>
        <v>100</v>
      </c>
      <c r="BG130" s="15">
        <f t="shared" si="24"/>
        <v>50</v>
      </c>
      <c r="BH130" s="161">
        <v>7</v>
      </c>
      <c r="BI130" s="161">
        <v>1</v>
      </c>
      <c r="BJ130" s="161">
        <v>2</v>
      </c>
      <c r="BK130" s="161">
        <v>150</v>
      </c>
      <c r="BL130" s="161">
        <v>80</v>
      </c>
      <c r="BS130" s="23">
        <v>150</v>
      </c>
      <c r="BT130" s="23">
        <v>75</v>
      </c>
      <c r="CJ130" s="15">
        <v>1.25</v>
      </c>
      <c r="CK130" s="15">
        <v>1.6666666666666667</v>
      </c>
      <c r="CL130" s="15">
        <v>1</v>
      </c>
      <c r="CM130" s="15">
        <v>1</v>
      </c>
      <c r="CN130" s="15">
        <v>1.5</v>
      </c>
      <c r="CO130" s="15">
        <f t="shared" si="22"/>
        <v>1.2833333333333334</v>
      </c>
      <c r="CP130" s="15">
        <v>1</v>
      </c>
      <c r="CQ130" s="15">
        <v>1</v>
      </c>
      <c r="CR130" s="15">
        <v>2</v>
      </c>
      <c r="CS130" s="15">
        <v>2</v>
      </c>
      <c r="CT130" s="15">
        <v>2</v>
      </c>
      <c r="CU130" s="15">
        <v>1</v>
      </c>
      <c r="CV130" s="15">
        <v>1</v>
      </c>
      <c r="CW130" s="15">
        <v>2</v>
      </c>
      <c r="CX130" s="15">
        <v>1</v>
      </c>
      <c r="CY130" s="15">
        <v>1</v>
      </c>
      <c r="DA130" s="15">
        <v>1</v>
      </c>
      <c r="DC130" s="15">
        <v>0</v>
      </c>
      <c r="DD130" s="15">
        <v>1</v>
      </c>
      <c r="DE130" s="15">
        <v>0</v>
      </c>
      <c r="DM130" s="15">
        <v>2</v>
      </c>
      <c r="DN130" s="15">
        <v>2</v>
      </c>
      <c r="DO130" s="15">
        <v>3</v>
      </c>
      <c r="DP130" s="15">
        <v>2</v>
      </c>
      <c r="DS130" s="15">
        <v>1</v>
      </c>
      <c r="DT130" s="15">
        <v>2</v>
      </c>
      <c r="DY130" s="150">
        <v>4.4000000000000004</v>
      </c>
      <c r="DZ130" s="150">
        <v>4.666666666666667</v>
      </c>
      <c r="EA130" s="150">
        <v>4.5</v>
      </c>
      <c r="EB130" s="150">
        <v>4</v>
      </c>
      <c r="EC130" s="150">
        <v>3.3333333333333335</v>
      </c>
      <c r="ED130" s="150">
        <v>3.75</v>
      </c>
      <c r="EE130" s="27">
        <f t="shared" ref="EE130:EE193" si="36">AVERAGE($DY130:$ED130)</f>
        <v>4.1083333333333334</v>
      </c>
      <c r="EF130" s="15">
        <f t="shared" si="23"/>
        <v>0.13888888888888884</v>
      </c>
      <c r="EH130" s="27"/>
      <c r="EI130" s="27"/>
      <c r="EJ130" s="27"/>
      <c r="EK130" s="27"/>
      <c r="EL130" s="27"/>
      <c r="EM130" s="27"/>
    </row>
    <row r="131" spans="1:143" x14ac:dyDescent="0.2">
      <c r="A131" s="15">
        <v>65</v>
      </c>
      <c r="B131" s="15">
        <v>140</v>
      </c>
      <c r="C131" s="15">
        <v>1</v>
      </c>
      <c r="D131" s="15">
        <v>6</v>
      </c>
      <c r="E131" s="15">
        <v>1</v>
      </c>
      <c r="F131" s="15">
        <v>49</v>
      </c>
      <c r="G131" s="15">
        <v>5</v>
      </c>
      <c r="H131" s="15">
        <v>1</v>
      </c>
      <c r="I131" s="15">
        <v>8</v>
      </c>
      <c r="J131" s="15">
        <v>14</v>
      </c>
      <c r="K131" s="15">
        <v>1</v>
      </c>
      <c r="L131" s="15">
        <v>0</v>
      </c>
      <c r="M131" s="15">
        <v>1</v>
      </c>
      <c r="N131" s="15">
        <v>150000</v>
      </c>
      <c r="O131" s="15">
        <v>0</v>
      </c>
      <c r="P131" s="15">
        <v>0</v>
      </c>
      <c r="Q131" s="159">
        <v>8</v>
      </c>
      <c r="R131" s="159">
        <v>4</v>
      </c>
      <c r="S131" s="159">
        <v>1.5</v>
      </c>
      <c r="T131" s="159">
        <v>350</v>
      </c>
      <c r="U131" s="159">
        <f t="shared" ref="U131:U194" si="37">($R131*$T131)</f>
        <v>1400</v>
      </c>
      <c r="V131" s="159">
        <v>110</v>
      </c>
      <c r="W131" s="171">
        <f t="shared" ref="W131:W194" si="38">$U131/$S131</f>
        <v>933.33333333333337</v>
      </c>
      <c r="AA131" s="15">
        <f t="shared" ref="AA131:AA194" si="39">$Z131*$X131</f>
        <v>0</v>
      </c>
      <c r="AD131" s="15">
        <f t="shared" ref="AD131:AD194" si="40">$U131+$AA131</f>
        <v>1400</v>
      </c>
      <c r="AE131" s="172">
        <f t="shared" si="35"/>
        <v>933.33333333333337</v>
      </c>
      <c r="AS131" s="15">
        <v>7</v>
      </c>
      <c r="AT131" s="15">
        <v>1</v>
      </c>
      <c r="AU131" s="15">
        <v>2</v>
      </c>
      <c r="AV131" s="15">
        <v>150</v>
      </c>
      <c r="AW131" s="15">
        <f t="shared" si="27"/>
        <v>150</v>
      </c>
      <c r="AX131" s="15">
        <v>80</v>
      </c>
      <c r="BF131" s="15">
        <f t="shared" si="28"/>
        <v>150</v>
      </c>
      <c r="BG131" s="15">
        <f t="shared" si="24"/>
        <v>75</v>
      </c>
      <c r="CJ131" s="15">
        <v>1.25</v>
      </c>
      <c r="CK131" s="15">
        <v>1.6666666666666667</v>
      </c>
      <c r="CL131" s="15">
        <v>1</v>
      </c>
      <c r="CM131" s="15">
        <v>1</v>
      </c>
      <c r="CN131" s="15">
        <v>1.5</v>
      </c>
      <c r="CO131" s="15">
        <f t="shared" ref="CO131:CO194" si="41">AVERAGE($CJ131:$CN131)</f>
        <v>1.2833333333333334</v>
      </c>
      <c r="CP131" s="15">
        <v>1</v>
      </c>
      <c r="CQ131" s="15">
        <v>1</v>
      </c>
      <c r="CR131" s="15">
        <v>2</v>
      </c>
      <c r="CS131" s="15">
        <v>2</v>
      </c>
      <c r="CT131" s="15">
        <v>2</v>
      </c>
      <c r="CU131" s="15">
        <v>1</v>
      </c>
      <c r="CV131" s="15">
        <v>1</v>
      </c>
      <c r="CW131" s="15">
        <v>2</v>
      </c>
      <c r="CX131" s="15">
        <v>1</v>
      </c>
      <c r="CY131" s="15">
        <v>1</v>
      </c>
      <c r="DA131" s="15">
        <v>1</v>
      </c>
      <c r="DC131" s="15">
        <v>0</v>
      </c>
      <c r="DD131" s="15">
        <v>1</v>
      </c>
      <c r="DE131" s="15">
        <v>0</v>
      </c>
      <c r="DM131" s="15">
        <v>2</v>
      </c>
      <c r="DN131" s="15">
        <v>2</v>
      </c>
      <c r="DO131" s="15">
        <v>3</v>
      </c>
      <c r="DP131" s="15">
        <v>2</v>
      </c>
      <c r="DS131" s="15">
        <v>1</v>
      </c>
      <c r="DT131" s="15">
        <v>2</v>
      </c>
      <c r="DY131" s="166">
        <v>4.8</v>
      </c>
      <c r="DZ131" s="166">
        <v>3</v>
      </c>
      <c r="EA131" s="166">
        <v>4</v>
      </c>
      <c r="EB131" s="166">
        <v>3.6</v>
      </c>
      <c r="EC131" s="166">
        <v>3.6666666666666665</v>
      </c>
      <c r="ED131" s="166">
        <v>4.75</v>
      </c>
      <c r="EE131" s="27">
        <f t="shared" si="36"/>
        <v>3.9694444444444446</v>
      </c>
      <c r="EF131" s="15">
        <f t="shared" ref="EF131:EF194" si="42">$EE131-$EE132</f>
        <v>-0.30277777777777848</v>
      </c>
    </row>
    <row r="132" spans="1:143" x14ac:dyDescent="0.2">
      <c r="A132" s="15">
        <v>66</v>
      </c>
      <c r="B132" s="15">
        <v>142</v>
      </c>
      <c r="C132" s="15">
        <v>1</v>
      </c>
      <c r="D132" s="15">
        <v>6</v>
      </c>
      <c r="E132" s="15">
        <v>1</v>
      </c>
      <c r="F132" s="15">
        <v>58</v>
      </c>
      <c r="G132" s="15">
        <v>2</v>
      </c>
      <c r="H132" s="15">
        <v>2</v>
      </c>
      <c r="I132" s="15">
        <v>6</v>
      </c>
      <c r="J132" s="15">
        <v>8</v>
      </c>
      <c r="K132" s="15">
        <v>0</v>
      </c>
      <c r="L132" s="15">
        <v>1</v>
      </c>
      <c r="M132" s="15">
        <v>1</v>
      </c>
      <c r="N132" s="15">
        <v>140000</v>
      </c>
      <c r="O132" s="15">
        <v>1</v>
      </c>
      <c r="P132" s="15">
        <v>1</v>
      </c>
      <c r="Q132" s="15">
        <v>8</v>
      </c>
      <c r="R132" s="15">
        <v>6</v>
      </c>
      <c r="S132" s="15">
        <v>2</v>
      </c>
      <c r="T132" s="15">
        <v>300</v>
      </c>
      <c r="U132" s="15">
        <f t="shared" si="37"/>
        <v>1800</v>
      </c>
      <c r="V132" s="15">
        <v>100</v>
      </c>
      <c r="W132" s="27">
        <f t="shared" si="38"/>
        <v>900</v>
      </c>
      <c r="AA132" s="15">
        <f t="shared" si="39"/>
        <v>0</v>
      </c>
      <c r="AD132" s="15">
        <f t="shared" si="40"/>
        <v>1800</v>
      </c>
      <c r="AE132" s="172">
        <f t="shared" si="35"/>
        <v>900</v>
      </c>
      <c r="AF132" s="161">
        <v>8</v>
      </c>
      <c r="AG132" s="161">
        <v>6</v>
      </c>
      <c r="AH132" s="161">
        <v>2</v>
      </c>
      <c r="AI132" s="161">
        <v>320</v>
      </c>
      <c r="AJ132" s="161">
        <v>100</v>
      </c>
      <c r="AK132" s="161">
        <v>160</v>
      </c>
      <c r="AW132" s="15">
        <f t="shared" si="27"/>
        <v>0</v>
      </c>
      <c r="CJ132" s="15">
        <v>1.25</v>
      </c>
      <c r="CK132" s="15">
        <v>2</v>
      </c>
      <c r="CL132" s="15">
        <v>2.3333333333333335</v>
      </c>
      <c r="CM132" s="15">
        <v>1.5</v>
      </c>
      <c r="CN132" s="15">
        <v>2</v>
      </c>
      <c r="CO132" s="15">
        <f t="shared" si="41"/>
        <v>1.8166666666666669</v>
      </c>
      <c r="CP132" s="15">
        <v>2</v>
      </c>
      <c r="CQ132" s="15">
        <v>5</v>
      </c>
      <c r="CR132" s="15" t="s">
        <v>1007</v>
      </c>
      <c r="CU132" s="15" t="s">
        <v>1007</v>
      </c>
      <c r="CX132" s="15" t="s">
        <v>1007</v>
      </c>
      <c r="CY132" s="15" t="s">
        <v>1007</v>
      </c>
      <c r="DA132" s="15" t="s">
        <v>1007</v>
      </c>
      <c r="DC132" s="15" t="s">
        <v>1007</v>
      </c>
      <c r="DE132" s="15" t="s">
        <v>1007</v>
      </c>
      <c r="DO132" s="15">
        <v>1</v>
      </c>
      <c r="DP132" s="15">
        <v>1</v>
      </c>
      <c r="DY132" s="150">
        <v>4.2</v>
      </c>
      <c r="DZ132" s="150">
        <v>4.666666666666667</v>
      </c>
      <c r="EA132" s="150">
        <v>4.25</v>
      </c>
      <c r="EB132" s="150">
        <v>4.5999999999999996</v>
      </c>
      <c r="EC132" s="150">
        <v>3.6666666666666665</v>
      </c>
      <c r="ED132" s="150">
        <v>4.25</v>
      </c>
      <c r="EE132" s="27">
        <f t="shared" si="36"/>
        <v>4.272222222222223</v>
      </c>
      <c r="EF132" s="15">
        <f t="shared" si="42"/>
        <v>0.36111111111111205</v>
      </c>
      <c r="EG132" s="27"/>
      <c r="EH132" s="27"/>
      <c r="EI132" s="27"/>
      <c r="EJ132" s="27"/>
      <c r="EK132" s="27"/>
      <c r="EL132" s="27"/>
    </row>
    <row r="133" spans="1:143" x14ac:dyDescent="0.2">
      <c r="A133" s="15">
        <v>66</v>
      </c>
      <c r="B133" s="15">
        <v>142</v>
      </c>
      <c r="C133" s="15">
        <v>1</v>
      </c>
      <c r="D133" s="15">
        <v>6</v>
      </c>
      <c r="E133" s="15">
        <v>1</v>
      </c>
      <c r="F133" s="15">
        <v>58</v>
      </c>
      <c r="G133" s="15">
        <v>2</v>
      </c>
      <c r="H133" s="15">
        <v>2</v>
      </c>
      <c r="I133" s="15">
        <v>6</v>
      </c>
      <c r="J133" s="15">
        <v>8</v>
      </c>
      <c r="K133" s="15">
        <v>0</v>
      </c>
      <c r="L133" s="15">
        <v>1</v>
      </c>
      <c r="M133" s="15">
        <v>1</v>
      </c>
      <c r="N133" s="15">
        <v>140000</v>
      </c>
      <c r="O133" s="15">
        <v>1</v>
      </c>
      <c r="P133" s="15">
        <v>0</v>
      </c>
      <c r="Q133" s="159">
        <v>8</v>
      </c>
      <c r="R133" s="159">
        <v>6</v>
      </c>
      <c r="S133" s="159">
        <v>2</v>
      </c>
      <c r="T133" s="159">
        <v>320</v>
      </c>
      <c r="U133" s="159">
        <f t="shared" si="37"/>
        <v>1920</v>
      </c>
      <c r="V133" s="159">
        <v>100</v>
      </c>
      <c r="W133" s="171">
        <f t="shared" si="38"/>
        <v>960</v>
      </c>
      <c r="AA133" s="15">
        <f t="shared" si="39"/>
        <v>0</v>
      </c>
      <c r="AD133" s="15">
        <f t="shared" si="40"/>
        <v>1920</v>
      </c>
      <c r="AE133" s="172">
        <f t="shared" si="35"/>
        <v>960</v>
      </c>
      <c r="AW133" s="15">
        <f t="shared" ref="AW133:AW196" si="43">$AV133*$AT133</f>
        <v>0</v>
      </c>
      <c r="CJ133" s="15">
        <v>1.25</v>
      </c>
      <c r="CK133" s="15">
        <v>2</v>
      </c>
      <c r="CL133" s="15">
        <v>2.3333333333333335</v>
      </c>
      <c r="CM133" s="15">
        <v>1.5</v>
      </c>
      <c r="CN133" s="15">
        <v>2</v>
      </c>
      <c r="CO133" s="15">
        <f t="shared" si="41"/>
        <v>1.8166666666666669</v>
      </c>
      <c r="CP133" s="15">
        <v>2</v>
      </c>
      <c r="CQ133" s="15">
        <v>5</v>
      </c>
      <c r="CR133" s="15" t="s">
        <v>1007</v>
      </c>
      <c r="CU133" s="15" t="s">
        <v>1007</v>
      </c>
      <c r="CX133" s="15" t="s">
        <v>1007</v>
      </c>
      <c r="CY133" s="15" t="s">
        <v>1007</v>
      </c>
      <c r="DA133" s="15" t="s">
        <v>1007</v>
      </c>
      <c r="DC133" s="15" t="s">
        <v>1007</v>
      </c>
      <c r="DE133" s="15" t="s">
        <v>1007</v>
      </c>
      <c r="DO133" s="15">
        <v>1</v>
      </c>
      <c r="DP133" s="15">
        <v>1</v>
      </c>
      <c r="DY133" s="166">
        <v>4</v>
      </c>
      <c r="DZ133" s="166">
        <v>3.6666666666666665</v>
      </c>
      <c r="EA133" s="166">
        <v>3.5</v>
      </c>
      <c r="EB133" s="166">
        <v>3.8</v>
      </c>
      <c r="EC133" s="166">
        <v>4</v>
      </c>
      <c r="ED133" s="166">
        <v>4.5</v>
      </c>
      <c r="EE133" s="27">
        <f t="shared" si="36"/>
        <v>3.911111111111111</v>
      </c>
      <c r="EF133" s="15">
        <f t="shared" si="42"/>
        <v>-0.20277777777777795</v>
      </c>
    </row>
    <row r="134" spans="1:143" x14ac:dyDescent="0.2">
      <c r="A134" s="15">
        <v>67</v>
      </c>
      <c r="B134" s="15">
        <v>149</v>
      </c>
      <c r="C134" s="15">
        <v>1</v>
      </c>
      <c r="D134" s="15">
        <v>2</v>
      </c>
      <c r="E134" s="15">
        <v>1</v>
      </c>
      <c r="F134" s="15">
        <v>75</v>
      </c>
      <c r="G134" s="15">
        <v>5</v>
      </c>
      <c r="H134" s="15">
        <v>2</v>
      </c>
      <c r="I134" s="15">
        <v>5</v>
      </c>
      <c r="J134" s="15">
        <v>30</v>
      </c>
      <c r="K134" s="15">
        <v>1</v>
      </c>
      <c r="L134" s="15">
        <v>0</v>
      </c>
      <c r="M134" s="15">
        <v>1</v>
      </c>
      <c r="N134" s="15">
        <v>15000</v>
      </c>
      <c r="O134" s="15">
        <v>1</v>
      </c>
      <c r="P134" s="15">
        <v>1</v>
      </c>
      <c r="Q134" s="15">
        <v>1</v>
      </c>
      <c r="R134" s="15">
        <v>1</v>
      </c>
      <c r="S134" s="15">
        <v>26</v>
      </c>
      <c r="T134" s="15">
        <v>10920</v>
      </c>
      <c r="U134" s="15">
        <f t="shared" si="37"/>
        <v>10920</v>
      </c>
      <c r="V134" s="15">
        <v>16</v>
      </c>
      <c r="W134" s="27">
        <f t="shared" si="38"/>
        <v>420</v>
      </c>
      <c r="AA134" s="15">
        <f t="shared" si="39"/>
        <v>0</v>
      </c>
      <c r="AD134" s="15">
        <f t="shared" si="40"/>
        <v>10920</v>
      </c>
      <c r="AE134" s="172">
        <f t="shared" si="35"/>
        <v>420</v>
      </c>
      <c r="AF134" s="161">
        <v>1</v>
      </c>
      <c r="AG134" s="161">
        <v>1</v>
      </c>
      <c r="AH134" s="161">
        <v>26</v>
      </c>
      <c r="AI134" s="161">
        <v>9750</v>
      </c>
      <c r="AJ134" s="161">
        <v>15</v>
      </c>
      <c r="AK134" s="161">
        <v>375</v>
      </c>
      <c r="AW134" s="15">
        <f t="shared" si="43"/>
        <v>0</v>
      </c>
      <c r="CJ134" s="15">
        <v>1.25</v>
      </c>
      <c r="CK134" s="15">
        <v>2.3333333333333335</v>
      </c>
      <c r="CL134" s="15">
        <v>2</v>
      </c>
      <c r="CM134" s="15">
        <v>3</v>
      </c>
      <c r="CN134" s="15">
        <v>3.5</v>
      </c>
      <c r="CO134" s="15">
        <f t="shared" si="41"/>
        <v>2.416666666666667</v>
      </c>
      <c r="CP134" s="15">
        <v>2</v>
      </c>
      <c r="CQ134" s="15">
        <v>5</v>
      </c>
      <c r="CR134" s="15" t="s">
        <v>1007</v>
      </c>
      <c r="CU134" s="15" t="s">
        <v>1007</v>
      </c>
      <c r="CX134" s="15" t="s">
        <v>1007</v>
      </c>
      <c r="CY134" s="15" t="s">
        <v>1007</v>
      </c>
      <c r="DA134" s="15" t="s">
        <v>1007</v>
      </c>
      <c r="DC134" s="15" t="s">
        <v>1007</v>
      </c>
      <c r="DE134" s="15" t="s">
        <v>1007</v>
      </c>
      <c r="DU134" s="15" t="s">
        <v>612</v>
      </c>
      <c r="DY134" s="150">
        <v>4.8</v>
      </c>
      <c r="DZ134" s="150">
        <v>4.333333333333333</v>
      </c>
      <c r="EA134" s="150">
        <v>4.75</v>
      </c>
      <c r="EB134" s="150">
        <v>3.8</v>
      </c>
      <c r="EC134" s="150">
        <v>3</v>
      </c>
      <c r="ED134" s="150">
        <v>4</v>
      </c>
      <c r="EE134" s="27">
        <f t="shared" si="36"/>
        <v>4.1138888888888889</v>
      </c>
      <c r="EF134" s="15">
        <f t="shared" si="42"/>
        <v>0.29166666666666652</v>
      </c>
      <c r="EH134" s="27"/>
      <c r="EI134" s="27"/>
      <c r="EJ134" s="27"/>
      <c r="EK134" s="27"/>
      <c r="EL134" s="27"/>
      <c r="EM134" s="27"/>
    </row>
    <row r="135" spans="1:143" x14ac:dyDescent="0.2">
      <c r="A135" s="15">
        <v>67</v>
      </c>
      <c r="B135" s="15">
        <v>149</v>
      </c>
      <c r="C135" s="15">
        <v>1</v>
      </c>
      <c r="D135" s="15">
        <v>2</v>
      </c>
      <c r="E135" s="15">
        <v>1</v>
      </c>
      <c r="F135" s="15">
        <v>75</v>
      </c>
      <c r="G135" s="15">
        <v>5</v>
      </c>
      <c r="H135" s="15">
        <v>2</v>
      </c>
      <c r="I135" s="15">
        <v>5</v>
      </c>
      <c r="J135" s="15">
        <v>30</v>
      </c>
      <c r="K135" s="15">
        <v>1</v>
      </c>
      <c r="L135" s="15">
        <v>0</v>
      </c>
      <c r="M135" s="15">
        <v>1</v>
      </c>
      <c r="N135" s="15">
        <v>15000</v>
      </c>
      <c r="O135" s="15">
        <v>1</v>
      </c>
      <c r="P135" s="15">
        <v>0</v>
      </c>
      <c r="Q135" s="159">
        <v>1</v>
      </c>
      <c r="R135" s="159">
        <v>1</v>
      </c>
      <c r="S135" s="159">
        <v>26</v>
      </c>
      <c r="T135" s="159">
        <v>9750</v>
      </c>
      <c r="U135" s="159">
        <f t="shared" si="37"/>
        <v>9750</v>
      </c>
      <c r="V135" s="159">
        <v>15</v>
      </c>
      <c r="W135" s="171">
        <f t="shared" si="38"/>
        <v>375</v>
      </c>
      <c r="AA135" s="15">
        <f t="shared" si="39"/>
        <v>0</v>
      </c>
      <c r="AD135" s="15">
        <f t="shared" si="40"/>
        <v>9750</v>
      </c>
      <c r="AE135" s="172">
        <f t="shared" si="35"/>
        <v>375</v>
      </c>
      <c r="AW135" s="15">
        <f t="shared" si="43"/>
        <v>0</v>
      </c>
      <c r="CJ135" s="15">
        <v>1.25</v>
      </c>
      <c r="CK135" s="15">
        <v>2.3333333333333335</v>
      </c>
      <c r="CL135" s="15">
        <v>2</v>
      </c>
      <c r="CM135" s="15">
        <v>3</v>
      </c>
      <c r="CN135" s="15">
        <v>3.5</v>
      </c>
      <c r="CO135" s="15">
        <f t="shared" si="41"/>
        <v>2.416666666666667</v>
      </c>
      <c r="CP135" s="15">
        <v>2</v>
      </c>
      <c r="CQ135" s="15">
        <v>5</v>
      </c>
      <c r="CR135" s="15" t="s">
        <v>1007</v>
      </c>
      <c r="CU135" s="15" t="s">
        <v>1007</v>
      </c>
      <c r="CX135" s="15" t="s">
        <v>1007</v>
      </c>
      <c r="CY135" s="15" t="s">
        <v>1007</v>
      </c>
      <c r="DA135" s="15" t="s">
        <v>1007</v>
      </c>
      <c r="DC135" s="15" t="s">
        <v>1007</v>
      </c>
      <c r="DE135" s="15" t="s">
        <v>1007</v>
      </c>
      <c r="DU135" s="15" t="s">
        <v>612</v>
      </c>
      <c r="DY135" s="166">
        <v>3.2</v>
      </c>
      <c r="DZ135" s="166">
        <v>3.6666666666666665</v>
      </c>
      <c r="EA135" s="166">
        <v>3.75</v>
      </c>
      <c r="EB135" s="166">
        <v>4.4000000000000004</v>
      </c>
      <c r="EC135" s="166">
        <v>3.6666666666666665</v>
      </c>
      <c r="ED135" s="166">
        <v>4.25</v>
      </c>
      <c r="EE135" s="27">
        <f t="shared" si="36"/>
        <v>3.8222222222222224</v>
      </c>
      <c r="EF135" s="15">
        <f t="shared" si="42"/>
        <v>-0.42222222222222205</v>
      </c>
    </row>
    <row r="136" spans="1:143" x14ac:dyDescent="0.2">
      <c r="A136" s="15">
        <v>68</v>
      </c>
      <c r="B136" s="15">
        <v>151</v>
      </c>
      <c r="C136" s="15">
        <v>1</v>
      </c>
      <c r="D136" s="15">
        <v>3</v>
      </c>
      <c r="E136" s="15">
        <v>0</v>
      </c>
      <c r="F136" s="15">
        <v>52</v>
      </c>
      <c r="G136" s="15">
        <v>5</v>
      </c>
      <c r="H136" s="15">
        <v>1</v>
      </c>
      <c r="I136" s="15">
        <v>4</v>
      </c>
      <c r="J136" s="15">
        <v>8</v>
      </c>
      <c r="K136" s="15">
        <v>1</v>
      </c>
      <c r="L136" s="15">
        <v>0</v>
      </c>
      <c r="M136" s="15">
        <v>0</v>
      </c>
      <c r="N136" s="15">
        <v>0</v>
      </c>
      <c r="O136" s="15">
        <v>1</v>
      </c>
      <c r="P136" s="15">
        <v>1</v>
      </c>
      <c r="Q136" s="15">
        <v>1</v>
      </c>
      <c r="R136" s="15">
        <v>1</v>
      </c>
      <c r="S136" s="15">
        <v>20</v>
      </c>
      <c r="T136" s="15">
        <v>9000</v>
      </c>
      <c r="U136" s="15">
        <f t="shared" si="37"/>
        <v>9000</v>
      </c>
      <c r="V136" s="15">
        <v>16</v>
      </c>
      <c r="W136" s="27">
        <f t="shared" si="38"/>
        <v>450</v>
      </c>
      <c r="AA136" s="15">
        <f t="shared" si="39"/>
        <v>0</v>
      </c>
      <c r="AD136" s="15">
        <f t="shared" si="40"/>
        <v>9000</v>
      </c>
      <c r="AE136" s="172">
        <f t="shared" si="35"/>
        <v>450</v>
      </c>
      <c r="AF136" s="161">
        <v>1</v>
      </c>
      <c r="AG136" s="161">
        <v>1</v>
      </c>
      <c r="AH136" s="161">
        <v>20</v>
      </c>
      <c r="AI136" s="161">
        <v>8700</v>
      </c>
      <c r="AJ136" s="161">
        <v>15</v>
      </c>
      <c r="AK136" s="161">
        <v>435</v>
      </c>
      <c r="AW136" s="15">
        <f t="shared" si="43"/>
        <v>0</v>
      </c>
      <c r="CJ136" s="15">
        <v>1.75</v>
      </c>
      <c r="CK136" s="15">
        <v>2.3333333333333335</v>
      </c>
      <c r="CL136" s="15">
        <v>1.6666666666666667</v>
      </c>
      <c r="CM136" s="15">
        <v>2.5</v>
      </c>
      <c r="CN136" s="15">
        <v>3.5</v>
      </c>
      <c r="CO136" s="15">
        <f t="shared" si="41"/>
        <v>2.35</v>
      </c>
      <c r="CP136" s="15">
        <v>2</v>
      </c>
      <c r="CQ136" s="15">
        <v>4</v>
      </c>
      <c r="CR136" s="15">
        <v>2</v>
      </c>
      <c r="CS136" s="15">
        <v>2</v>
      </c>
      <c r="CT136" s="15">
        <v>2</v>
      </c>
      <c r="CU136" s="15">
        <v>3</v>
      </c>
      <c r="CV136" s="15">
        <v>1</v>
      </c>
      <c r="CW136" s="15">
        <v>1</v>
      </c>
      <c r="CX136" s="15">
        <v>1</v>
      </c>
      <c r="CY136" s="15">
        <v>0</v>
      </c>
      <c r="CZ136" s="15">
        <v>2</v>
      </c>
      <c r="DA136" s="15">
        <v>1</v>
      </c>
      <c r="DC136" s="15">
        <v>1</v>
      </c>
      <c r="DE136" s="15">
        <v>1</v>
      </c>
      <c r="DY136" s="150">
        <v>4.2</v>
      </c>
      <c r="DZ136" s="150">
        <v>4.666666666666667</v>
      </c>
      <c r="EA136" s="150">
        <v>4.5</v>
      </c>
      <c r="EB136" s="150">
        <v>4.5999999999999996</v>
      </c>
      <c r="EC136" s="150">
        <v>3</v>
      </c>
      <c r="ED136" s="150">
        <v>4.5</v>
      </c>
      <c r="EE136" s="27">
        <f t="shared" si="36"/>
        <v>4.2444444444444445</v>
      </c>
      <c r="EF136" s="15">
        <f t="shared" si="42"/>
        <v>0.34722222222222232</v>
      </c>
      <c r="EG136" s="27"/>
      <c r="EH136" s="27"/>
      <c r="EI136" s="27"/>
      <c r="EJ136" s="27"/>
      <c r="EK136" s="27"/>
      <c r="EL136" s="27"/>
    </row>
    <row r="137" spans="1:143" x14ac:dyDescent="0.2">
      <c r="A137" s="15">
        <v>68</v>
      </c>
      <c r="B137" s="15">
        <v>151</v>
      </c>
      <c r="C137" s="15">
        <v>1</v>
      </c>
      <c r="D137" s="15">
        <v>3</v>
      </c>
      <c r="E137" s="15">
        <v>0</v>
      </c>
      <c r="F137" s="15">
        <v>52</v>
      </c>
      <c r="G137" s="15">
        <v>5</v>
      </c>
      <c r="H137" s="15">
        <v>1</v>
      </c>
      <c r="I137" s="15">
        <v>4</v>
      </c>
      <c r="J137" s="15">
        <v>8</v>
      </c>
      <c r="K137" s="15">
        <v>1</v>
      </c>
      <c r="L137" s="15">
        <v>0</v>
      </c>
      <c r="M137" s="15">
        <v>0</v>
      </c>
      <c r="N137" s="15">
        <v>0</v>
      </c>
      <c r="O137" s="15">
        <v>1</v>
      </c>
      <c r="P137" s="15">
        <v>0</v>
      </c>
      <c r="Q137" s="159">
        <v>1</v>
      </c>
      <c r="R137" s="159">
        <v>1</v>
      </c>
      <c r="S137" s="159">
        <v>20</v>
      </c>
      <c r="T137" s="159">
        <v>8700</v>
      </c>
      <c r="U137" s="159">
        <f t="shared" si="37"/>
        <v>8700</v>
      </c>
      <c r="V137" s="159">
        <v>15</v>
      </c>
      <c r="W137" s="171">
        <f t="shared" si="38"/>
        <v>435</v>
      </c>
      <c r="AA137" s="15">
        <f t="shared" si="39"/>
        <v>0</v>
      </c>
      <c r="AD137" s="15">
        <f t="shared" si="40"/>
        <v>8700</v>
      </c>
      <c r="AE137" s="172">
        <f t="shared" si="35"/>
        <v>435</v>
      </c>
      <c r="AW137" s="15">
        <f t="shared" si="43"/>
        <v>0</v>
      </c>
      <c r="CJ137" s="15">
        <v>1.75</v>
      </c>
      <c r="CK137" s="15">
        <v>2.3333333333333335</v>
      </c>
      <c r="CL137" s="15">
        <v>1.6666666666666667</v>
      </c>
      <c r="CM137" s="15">
        <v>2.5</v>
      </c>
      <c r="CN137" s="15">
        <v>3.5</v>
      </c>
      <c r="CO137" s="15">
        <f t="shared" si="41"/>
        <v>2.35</v>
      </c>
      <c r="CP137" s="15">
        <v>2</v>
      </c>
      <c r="CQ137" s="15">
        <v>4</v>
      </c>
      <c r="CR137" s="15">
        <v>2</v>
      </c>
      <c r="CS137" s="15">
        <v>2</v>
      </c>
      <c r="CT137" s="15">
        <v>2</v>
      </c>
      <c r="CU137" s="15">
        <v>3</v>
      </c>
      <c r="CV137" s="15">
        <v>1</v>
      </c>
      <c r="CW137" s="15">
        <v>1</v>
      </c>
      <c r="CX137" s="15">
        <v>1</v>
      </c>
      <c r="CY137" s="15">
        <v>0</v>
      </c>
      <c r="CZ137" s="15">
        <v>2</v>
      </c>
      <c r="DA137" s="15">
        <v>1</v>
      </c>
      <c r="DC137" s="15">
        <v>1</v>
      </c>
      <c r="DE137" s="15">
        <v>1</v>
      </c>
      <c r="DY137" s="166">
        <v>4.2</v>
      </c>
      <c r="DZ137" s="166">
        <v>3.6666666666666665</v>
      </c>
      <c r="EA137" s="166">
        <v>3.75</v>
      </c>
      <c r="EB137" s="166">
        <v>3.6</v>
      </c>
      <c r="EC137" s="166">
        <v>3.6666666666666665</v>
      </c>
      <c r="ED137" s="166">
        <v>4.5</v>
      </c>
      <c r="EE137" s="27">
        <f t="shared" si="36"/>
        <v>3.8972222222222221</v>
      </c>
      <c r="EF137" s="15">
        <f t="shared" si="42"/>
        <v>-0.65555555555555589</v>
      </c>
    </row>
    <row r="138" spans="1:143" x14ac:dyDescent="0.2">
      <c r="A138" s="15">
        <v>69</v>
      </c>
      <c r="B138" s="15">
        <v>156</v>
      </c>
      <c r="C138" s="15">
        <v>1</v>
      </c>
      <c r="D138" s="15">
        <v>3</v>
      </c>
      <c r="E138" s="15">
        <v>1</v>
      </c>
      <c r="F138" s="15">
        <v>63</v>
      </c>
      <c r="G138" s="15">
        <v>5</v>
      </c>
      <c r="H138" s="15">
        <v>2</v>
      </c>
      <c r="I138" s="15">
        <v>4</v>
      </c>
      <c r="J138" s="15">
        <v>8</v>
      </c>
      <c r="K138" s="15">
        <v>0</v>
      </c>
      <c r="L138" s="15">
        <v>0</v>
      </c>
      <c r="M138" s="15">
        <v>1</v>
      </c>
      <c r="N138" s="15">
        <v>160000</v>
      </c>
      <c r="O138" s="15">
        <v>0</v>
      </c>
      <c r="P138" s="15">
        <v>1</v>
      </c>
      <c r="Q138" s="15">
        <v>7</v>
      </c>
      <c r="R138" s="15">
        <v>1</v>
      </c>
      <c r="S138" s="15">
        <v>44</v>
      </c>
      <c r="T138" s="15">
        <v>2000</v>
      </c>
      <c r="U138" s="15">
        <f t="shared" si="37"/>
        <v>2000</v>
      </c>
      <c r="V138" s="15">
        <v>30</v>
      </c>
      <c r="W138" s="27">
        <f t="shared" si="38"/>
        <v>45.454545454545453</v>
      </c>
      <c r="AA138" s="15">
        <f t="shared" si="39"/>
        <v>0</v>
      </c>
      <c r="AD138" s="15">
        <f t="shared" si="40"/>
        <v>2000</v>
      </c>
      <c r="AE138" s="172">
        <f t="shared" si="35"/>
        <v>45.454545454545453</v>
      </c>
      <c r="AF138" s="161">
        <v>7</v>
      </c>
      <c r="AG138" s="161">
        <v>1</v>
      </c>
      <c r="AH138" s="161">
        <v>44</v>
      </c>
      <c r="AI138" s="161">
        <v>3000</v>
      </c>
      <c r="AJ138" s="161">
        <v>50</v>
      </c>
      <c r="AK138" s="161">
        <v>68.181818181818187</v>
      </c>
      <c r="AW138" s="15">
        <f t="shared" si="43"/>
        <v>0</v>
      </c>
      <c r="CJ138" s="15">
        <v>1.25</v>
      </c>
      <c r="CK138" s="15">
        <v>2</v>
      </c>
      <c r="CL138" s="15">
        <v>1.6666666666666667</v>
      </c>
      <c r="CM138" s="15">
        <v>2</v>
      </c>
      <c r="CN138" s="15">
        <v>1</v>
      </c>
      <c r="CO138" s="15">
        <f t="shared" si="41"/>
        <v>1.5833333333333335</v>
      </c>
      <c r="CP138" s="15">
        <v>2</v>
      </c>
      <c r="CQ138" s="15">
        <v>5</v>
      </c>
      <c r="CR138" s="15" t="s">
        <v>1007</v>
      </c>
      <c r="CU138" s="15" t="s">
        <v>1007</v>
      </c>
      <c r="CX138" s="15" t="s">
        <v>1007</v>
      </c>
      <c r="CY138" s="15" t="s">
        <v>1007</v>
      </c>
      <c r="DA138" s="15" t="s">
        <v>1007</v>
      </c>
      <c r="DC138" s="15" t="s">
        <v>1007</v>
      </c>
      <c r="DE138" s="15" t="s">
        <v>1007</v>
      </c>
      <c r="DU138" s="15" t="s">
        <v>612</v>
      </c>
      <c r="DY138" s="15">
        <v>4.5999999999999996</v>
      </c>
      <c r="DZ138" s="15">
        <v>4.333333333333333</v>
      </c>
      <c r="EA138" s="15">
        <v>4.25</v>
      </c>
      <c r="EB138" s="15">
        <v>4.8</v>
      </c>
      <c r="EC138" s="15">
        <v>4.333333333333333</v>
      </c>
      <c r="ED138" s="15">
        <v>5</v>
      </c>
      <c r="EE138" s="27">
        <f t="shared" si="36"/>
        <v>4.552777777777778</v>
      </c>
      <c r="EF138" s="15">
        <f t="shared" si="42"/>
        <v>0.32777777777777839</v>
      </c>
    </row>
    <row r="139" spans="1:143" x14ac:dyDescent="0.2">
      <c r="A139" s="15">
        <v>69</v>
      </c>
      <c r="B139" s="15">
        <v>156</v>
      </c>
      <c r="C139" s="15">
        <v>1</v>
      </c>
      <c r="D139" s="15">
        <v>3</v>
      </c>
      <c r="E139" s="15">
        <v>1</v>
      </c>
      <c r="F139" s="15">
        <v>63</v>
      </c>
      <c r="G139" s="15">
        <v>5</v>
      </c>
      <c r="H139" s="15">
        <v>2</v>
      </c>
      <c r="I139" s="15">
        <v>4</v>
      </c>
      <c r="J139" s="15">
        <v>8</v>
      </c>
      <c r="K139" s="15">
        <v>0</v>
      </c>
      <c r="L139" s="15">
        <v>0</v>
      </c>
      <c r="M139" s="15">
        <v>1</v>
      </c>
      <c r="N139" s="15">
        <v>160000</v>
      </c>
      <c r="O139" s="15">
        <v>0</v>
      </c>
      <c r="P139" s="15">
        <v>0</v>
      </c>
      <c r="Q139" s="159">
        <v>7</v>
      </c>
      <c r="R139" s="159">
        <v>1</v>
      </c>
      <c r="S139" s="159">
        <v>44</v>
      </c>
      <c r="T139" s="159">
        <v>3000</v>
      </c>
      <c r="U139" s="159">
        <f t="shared" si="37"/>
        <v>3000</v>
      </c>
      <c r="V139" s="159">
        <v>50</v>
      </c>
      <c r="W139" s="171">
        <f t="shared" si="38"/>
        <v>68.181818181818187</v>
      </c>
      <c r="AA139" s="15">
        <f t="shared" si="39"/>
        <v>0</v>
      </c>
      <c r="AD139" s="15">
        <f t="shared" si="40"/>
        <v>3000</v>
      </c>
      <c r="AE139" s="172">
        <f t="shared" si="35"/>
        <v>68.181818181818187</v>
      </c>
      <c r="AW139" s="15">
        <f t="shared" si="43"/>
        <v>0</v>
      </c>
      <c r="CJ139" s="15">
        <v>1.25</v>
      </c>
      <c r="CK139" s="15">
        <v>2</v>
      </c>
      <c r="CL139" s="15">
        <v>1.6666666666666667</v>
      </c>
      <c r="CM139" s="15">
        <v>2</v>
      </c>
      <c r="CN139" s="15">
        <v>1</v>
      </c>
      <c r="CO139" s="15">
        <f t="shared" si="41"/>
        <v>1.5833333333333335</v>
      </c>
      <c r="CP139" s="15">
        <v>2</v>
      </c>
      <c r="CQ139" s="15">
        <v>5</v>
      </c>
      <c r="CR139" s="15" t="s">
        <v>1007</v>
      </c>
      <c r="CU139" s="15" t="s">
        <v>1007</v>
      </c>
      <c r="CX139" s="15" t="s">
        <v>1007</v>
      </c>
      <c r="CY139" s="15" t="s">
        <v>1007</v>
      </c>
      <c r="DA139" s="15" t="s">
        <v>1007</v>
      </c>
      <c r="DC139" s="15" t="s">
        <v>1007</v>
      </c>
      <c r="DE139" s="15" t="s">
        <v>1007</v>
      </c>
      <c r="DY139" s="27">
        <v>4.8</v>
      </c>
      <c r="DZ139" s="27">
        <v>4.666666666666667</v>
      </c>
      <c r="EA139" s="27">
        <v>4.75</v>
      </c>
      <c r="EB139" s="27">
        <v>3.8</v>
      </c>
      <c r="EC139" s="27">
        <v>3.3333333333333335</v>
      </c>
      <c r="ED139" s="27">
        <v>4</v>
      </c>
      <c r="EE139" s="27">
        <f t="shared" si="36"/>
        <v>4.2249999999999996</v>
      </c>
      <c r="EF139" s="15">
        <f t="shared" si="42"/>
        <v>-0.36666666666666714</v>
      </c>
    </row>
    <row r="140" spans="1:143" x14ac:dyDescent="0.2">
      <c r="A140" s="15">
        <v>70</v>
      </c>
      <c r="B140" s="15">
        <v>158</v>
      </c>
      <c r="C140" s="15">
        <v>1</v>
      </c>
      <c r="D140" s="15">
        <v>3</v>
      </c>
      <c r="E140" s="15">
        <v>1</v>
      </c>
      <c r="F140" s="15">
        <v>58</v>
      </c>
      <c r="G140" s="15">
        <v>1</v>
      </c>
      <c r="H140" s="15">
        <v>2</v>
      </c>
      <c r="I140" s="15">
        <v>3</v>
      </c>
      <c r="J140" s="15">
        <v>9</v>
      </c>
      <c r="K140" s="15">
        <v>0</v>
      </c>
      <c r="L140" s="15">
        <v>1</v>
      </c>
      <c r="M140" s="15">
        <v>1</v>
      </c>
      <c r="N140" s="15">
        <v>150000</v>
      </c>
      <c r="O140" s="15">
        <v>0</v>
      </c>
      <c r="P140" s="15">
        <v>1</v>
      </c>
      <c r="Q140" s="15">
        <v>8</v>
      </c>
      <c r="R140" s="15">
        <v>5</v>
      </c>
      <c r="S140" s="15">
        <v>2</v>
      </c>
      <c r="T140" s="15">
        <v>400</v>
      </c>
      <c r="U140" s="15">
        <f t="shared" si="37"/>
        <v>2000</v>
      </c>
      <c r="V140" s="15">
        <v>80</v>
      </c>
      <c r="W140" s="27">
        <f t="shared" si="38"/>
        <v>1000</v>
      </c>
      <c r="AA140" s="15">
        <f t="shared" si="39"/>
        <v>0</v>
      </c>
      <c r="AD140" s="15">
        <f t="shared" si="40"/>
        <v>2000</v>
      </c>
      <c r="AE140" s="172">
        <f t="shared" si="35"/>
        <v>1000</v>
      </c>
      <c r="AF140" s="161">
        <v>8</v>
      </c>
      <c r="AG140" s="161">
        <v>7</v>
      </c>
      <c r="AH140" s="161">
        <v>2</v>
      </c>
      <c r="AI140" s="161">
        <v>500</v>
      </c>
      <c r="AJ140" s="161">
        <v>120</v>
      </c>
      <c r="AK140" s="161">
        <v>250</v>
      </c>
      <c r="AS140" s="15">
        <v>1</v>
      </c>
      <c r="AT140" s="15">
        <v>1</v>
      </c>
      <c r="AU140" s="15">
        <v>3</v>
      </c>
      <c r="AV140" s="15">
        <v>2412</v>
      </c>
      <c r="AW140" s="15">
        <f t="shared" si="43"/>
        <v>2412</v>
      </c>
      <c r="AX140" s="15">
        <v>14</v>
      </c>
      <c r="AY140" s="15">
        <v>804</v>
      </c>
      <c r="BF140" s="15">
        <f t="shared" ref="BF140:BF196" si="44">$AW140+$BC140</f>
        <v>2412</v>
      </c>
      <c r="BG140" s="15">
        <f t="shared" ref="BG140:BG195" si="45">$BF140/$AU140</f>
        <v>804</v>
      </c>
      <c r="BH140" s="161">
        <v>1</v>
      </c>
      <c r="BI140" s="161">
        <v>1</v>
      </c>
      <c r="BJ140" s="161">
        <v>3</v>
      </c>
      <c r="BK140" s="161">
        <v>2500</v>
      </c>
      <c r="BL140" s="161">
        <v>13</v>
      </c>
      <c r="BS140" s="23">
        <v>2500</v>
      </c>
      <c r="BT140" s="23">
        <v>833.33333333333337</v>
      </c>
      <c r="CJ140" s="15">
        <v>2.75</v>
      </c>
      <c r="CK140" s="15">
        <v>3</v>
      </c>
      <c r="CL140" s="15">
        <v>2</v>
      </c>
      <c r="CM140" s="15">
        <v>2.5</v>
      </c>
      <c r="CN140" s="15">
        <v>2</v>
      </c>
      <c r="CO140" s="15">
        <f t="shared" si="41"/>
        <v>2.4500000000000002</v>
      </c>
      <c r="CP140" s="15">
        <v>1</v>
      </c>
      <c r="CQ140" s="15">
        <v>2</v>
      </c>
      <c r="CR140" s="15">
        <v>5</v>
      </c>
      <c r="CS140" s="15">
        <v>16</v>
      </c>
      <c r="CT140" s="15">
        <v>3</v>
      </c>
      <c r="CU140" s="15">
        <v>2</v>
      </c>
      <c r="CV140" s="15">
        <v>6</v>
      </c>
      <c r="CW140" s="15">
        <v>3</v>
      </c>
      <c r="CX140" s="15">
        <v>1</v>
      </c>
      <c r="CY140" s="15">
        <v>1</v>
      </c>
      <c r="DA140" s="15">
        <v>1</v>
      </c>
      <c r="DC140" s="15">
        <v>1</v>
      </c>
      <c r="DE140" s="15">
        <v>1</v>
      </c>
      <c r="DS140" s="15">
        <v>1</v>
      </c>
      <c r="DT140" s="15">
        <v>3</v>
      </c>
      <c r="DY140" s="15">
        <v>4.2</v>
      </c>
      <c r="DZ140" s="15">
        <v>4.666666666666667</v>
      </c>
      <c r="EA140" s="15">
        <v>4.75</v>
      </c>
      <c r="EB140" s="15">
        <v>4.5999999999999996</v>
      </c>
      <c r="EC140" s="15">
        <v>4.333333333333333</v>
      </c>
      <c r="ED140" s="15">
        <v>5</v>
      </c>
      <c r="EE140" s="27">
        <f t="shared" si="36"/>
        <v>4.5916666666666668</v>
      </c>
      <c r="EF140" s="15">
        <f t="shared" si="42"/>
        <v>0.84444444444444455</v>
      </c>
    </row>
    <row r="141" spans="1:143" x14ac:dyDescent="0.2">
      <c r="A141" s="15">
        <v>70</v>
      </c>
      <c r="B141" s="15">
        <v>158</v>
      </c>
      <c r="C141" s="15">
        <v>1</v>
      </c>
      <c r="D141" s="15">
        <v>3</v>
      </c>
      <c r="E141" s="15">
        <v>1</v>
      </c>
      <c r="F141" s="15">
        <v>58</v>
      </c>
      <c r="G141" s="15">
        <v>1</v>
      </c>
      <c r="H141" s="15">
        <v>2</v>
      </c>
      <c r="I141" s="15">
        <v>3</v>
      </c>
      <c r="J141" s="15">
        <v>9</v>
      </c>
      <c r="K141" s="15">
        <v>0</v>
      </c>
      <c r="L141" s="15">
        <v>1</v>
      </c>
      <c r="M141" s="15">
        <v>1</v>
      </c>
      <c r="N141" s="15">
        <v>150000</v>
      </c>
      <c r="O141" s="15">
        <v>0</v>
      </c>
      <c r="P141" s="15">
        <v>0</v>
      </c>
      <c r="Q141" s="159">
        <v>8</v>
      </c>
      <c r="R141" s="159">
        <v>7</v>
      </c>
      <c r="S141" s="159">
        <v>2</v>
      </c>
      <c r="T141" s="159">
        <v>500</v>
      </c>
      <c r="U141" s="159">
        <f t="shared" si="37"/>
        <v>3500</v>
      </c>
      <c r="V141" s="159">
        <v>120</v>
      </c>
      <c r="W141" s="171">
        <f t="shared" si="38"/>
        <v>1750</v>
      </c>
      <c r="AA141" s="15">
        <f t="shared" si="39"/>
        <v>0</v>
      </c>
      <c r="AD141" s="15">
        <f t="shared" si="40"/>
        <v>3500</v>
      </c>
      <c r="AE141" s="172">
        <f t="shared" si="35"/>
        <v>1750</v>
      </c>
      <c r="AS141" s="15">
        <v>1</v>
      </c>
      <c r="AT141" s="15">
        <v>1</v>
      </c>
      <c r="AU141" s="15">
        <v>3</v>
      </c>
      <c r="AV141" s="15">
        <v>2500</v>
      </c>
      <c r="AW141" s="15">
        <f t="shared" si="43"/>
        <v>2500</v>
      </c>
      <c r="AX141" s="15">
        <v>13</v>
      </c>
      <c r="BF141" s="15">
        <f t="shared" si="44"/>
        <v>2500</v>
      </c>
      <c r="BG141" s="15">
        <f t="shared" si="45"/>
        <v>833.33333333333337</v>
      </c>
      <c r="CJ141" s="15">
        <v>2.75</v>
      </c>
      <c r="CK141" s="15">
        <v>3</v>
      </c>
      <c r="CL141" s="15">
        <v>2</v>
      </c>
      <c r="CM141" s="15">
        <v>2.5</v>
      </c>
      <c r="CN141" s="15">
        <v>2</v>
      </c>
      <c r="CO141" s="15">
        <f t="shared" si="41"/>
        <v>2.4500000000000002</v>
      </c>
      <c r="CP141" s="15">
        <v>1</v>
      </c>
      <c r="CQ141" s="15">
        <v>2</v>
      </c>
      <c r="CR141" s="15">
        <v>5</v>
      </c>
      <c r="CS141" s="15">
        <v>16</v>
      </c>
      <c r="CT141" s="15">
        <v>3</v>
      </c>
      <c r="CU141" s="15">
        <v>2</v>
      </c>
      <c r="CV141" s="15">
        <v>6</v>
      </c>
      <c r="CW141" s="15">
        <v>3</v>
      </c>
      <c r="CX141" s="15">
        <v>1</v>
      </c>
      <c r="CY141" s="15">
        <v>1</v>
      </c>
      <c r="DA141" s="15">
        <v>1</v>
      </c>
      <c r="DC141" s="15">
        <v>1</v>
      </c>
      <c r="DE141" s="15">
        <v>1</v>
      </c>
      <c r="DS141" s="15">
        <v>1</v>
      </c>
      <c r="DT141" s="15">
        <v>3</v>
      </c>
      <c r="DY141" s="27">
        <v>4.4000000000000004</v>
      </c>
      <c r="DZ141" s="27">
        <v>3.6666666666666665</v>
      </c>
      <c r="EA141" s="27">
        <v>3</v>
      </c>
      <c r="EB141" s="27">
        <v>4</v>
      </c>
      <c r="EC141" s="27">
        <v>3.6666666666666665</v>
      </c>
      <c r="ED141" s="27">
        <v>3.75</v>
      </c>
      <c r="EE141" s="27">
        <f t="shared" si="36"/>
        <v>3.7472222222222222</v>
      </c>
      <c r="EF141" s="15">
        <f t="shared" si="42"/>
        <v>-0.63888888888888973</v>
      </c>
    </row>
    <row r="142" spans="1:143" x14ac:dyDescent="0.2">
      <c r="A142" s="15">
        <v>71</v>
      </c>
      <c r="B142" s="15">
        <v>162</v>
      </c>
      <c r="C142" s="15">
        <v>1</v>
      </c>
      <c r="D142" s="15">
        <v>3</v>
      </c>
      <c r="E142" s="15">
        <v>0</v>
      </c>
      <c r="F142" s="15">
        <v>55</v>
      </c>
      <c r="G142" s="15">
        <v>5</v>
      </c>
      <c r="H142" s="15">
        <v>2</v>
      </c>
      <c r="I142" s="15">
        <v>4</v>
      </c>
      <c r="J142" s="15">
        <v>8</v>
      </c>
      <c r="K142" s="15">
        <v>1</v>
      </c>
      <c r="L142" s="15">
        <v>1</v>
      </c>
      <c r="M142" s="15">
        <v>1</v>
      </c>
      <c r="N142" s="15">
        <v>200000</v>
      </c>
      <c r="O142" s="15">
        <v>1</v>
      </c>
      <c r="P142" s="15">
        <v>1</v>
      </c>
      <c r="Q142" s="15">
        <v>1</v>
      </c>
      <c r="R142" s="15">
        <v>1</v>
      </c>
      <c r="S142" s="15">
        <v>17</v>
      </c>
      <c r="T142" s="15">
        <v>7100</v>
      </c>
      <c r="U142" s="15">
        <f t="shared" si="37"/>
        <v>7100</v>
      </c>
      <c r="V142" s="15">
        <v>16</v>
      </c>
      <c r="W142" s="27">
        <f t="shared" si="38"/>
        <v>417.64705882352939</v>
      </c>
      <c r="AA142" s="15">
        <f t="shared" si="39"/>
        <v>0</v>
      </c>
      <c r="AD142" s="15">
        <f t="shared" si="40"/>
        <v>7100</v>
      </c>
      <c r="AE142" s="172">
        <f t="shared" si="35"/>
        <v>417.64705882352939</v>
      </c>
      <c r="AF142" s="161">
        <v>1</v>
      </c>
      <c r="AG142" s="161">
        <v>1</v>
      </c>
      <c r="AH142" s="161">
        <v>17</v>
      </c>
      <c r="AI142" s="161">
        <v>7000</v>
      </c>
      <c r="AJ142" s="161">
        <v>15</v>
      </c>
      <c r="AK142" s="161">
        <v>411.76470588235293</v>
      </c>
      <c r="AW142" s="15">
        <f t="shared" si="43"/>
        <v>0</v>
      </c>
      <c r="CJ142" s="15">
        <v>1.25</v>
      </c>
      <c r="CK142" s="15">
        <v>2</v>
      </c>
      <c r="CL142" s="15">
        <v>1.6666666666666667</v>
      </c>
      <c r="CM142" s="15">
        <v>1</v>
      </c>
      <c r="CN142" s="15">
        <v>1.5</v>
      </c>
      <c r="CO142" s="15">
        <f t="shared" si="41"/>
        <v>1.4833333333333334</v>
      </c>
      <c r="CP142" s="15">
        <v>3</v>
      </c>
      <c r="CQ142" s="15">
        <v>1</v>
      </c>
      <c r="CR142" s="15">
        <v>1</v>
      </c>
      <c r="CS142" s="15">
        <v>3</v>
      </c>
      <c r="CT142" s="15">
        <v>2</v>
      </c>
      <c r="CU142" s="15">
        <v>4</v>
      </c>
      <c r="CV142" s="15">
        <v>2</v>
      </c>
      <c r="CW142" s="15">
        <v>4</v>
      </c>
      <c r="CX142" s="15">
        <v>1</v>
      </c>
      <c r="CY142" s="15">
        <v>1</v>
      </c>
      <c r="DA142" s="15">
        <v>1</v>
      </c>
      <c r="DC142" s="15">
        <v>1</v>
      </c>
      <c r="DE142" s="15">
        <v>1</v>
      </c>
      <c r="DO142" s="15">
        <v>1</v>
      </c>
      <c r="DP142" s="15">
        <v>3</v>
      </c>
      <c r="DQ142" s="15">
        <v>3</v>
      </c>
      <c r="DR142" s="15">
        <v>3</v>
      </c>
      <c r="DS142" s="15">
        <v>2</v>
      </c>
      <c r="DT142" s="15">
        <v>3</v>
      </c>
      <c r="DY142" s="15">
        <v>4</v>
      </c>
      <c r="DZ142" s="15">
        <v>4.666666666666667</v>
      </c>
      <c r="EA142" s="15">
        <v>4.25</v>
      </c>
      <c r="EB142" s="15">
        <v>4.4000000000000004</v>
      </c>
      <c r="EC142" s="15">
        <v>4</v>
      </c>
      <c r="ED142" s="15">
        <v>5</v>
      </c>
      <c r="EE142" s="27">
        <f t="shared" si="36"/>
        <v>4.386111111111112</v>
      </c>
      <c r="EF142" s="15">
        <f t="shared" si="42"/>
        <v>0.4000000000000008</v>
      </c>
    </row>
    <row r="143" spans="1:143" x14ac:dyDescent="0.2">
      <c r="A143" s="15">
        <v>71</v>
      </c>
      <c r="B143" s="15">
        <v>162</v>
      </c>
      <c r="C143" s="15">
        <v>1</v>
      </c>
      <c r="D143" s="15">
        <v>3</v>
      </c>
      <c r="E143" s="15">
        <v>0</v>
      </c>
      <c r="F143" s="15">
        <v>55</v>
      </c>
      <c r="G143" s="15">
        <v>5</v>
      </c>
      <c r="H143" s="15">
        <v>2</v>
      </c>
      <c r="I143" s="15">
        <v>4</v>
      </c>
      <c r="J143" s="15">
        <v>8</v>
      </c>
      <c r="K143" s="15">
        <v>1</v>
      </c>
      <c r="L143" s="15">
        <v>1</v>
      </c>
      <c r="M143" s="15">
        <v>1</v>
      </c>
      <c r="N143" s="15">
        <v>200000</v>
      </c>
      <c r="O143" s="15">
        <v>1</v>
      </c>
      <c r="P143" s="15">
        <v>0</v>
      </c>
      <c r="Q143" s="159">
        <v>1</v>
      </c>
      <c r="R143" s="159">
        <v>1</v>
      </c>
      <c r="S143" s="159">
        <v>17</v>
      </c>
      <c r="T143" s="159">
        <v>7000</v>
      </c>
      <c r="U143" s="159">
        <f t="shared" si="37"/>
        <v>7000</v>
      </c>
      <c r="V143" s="159">
        <v>15</v>
      </c>
      <c r="W143" s="171">
        <f t="shared" si="38"/>
        <v>411.76470588235293</v>
      </c>
      <c r="AA143" s="15">
        <f t="shared" si="39"/>
        <v>0</v>
      </c>
      <c r="AD143" s="15">
        <f t="shared" si="40"/>
        <v>7000</v>
      </c>
      <c r="AE143" s="172">
        <f t="shared" si="35"/>
        <v>411.76470588235293</v>
      </c>
      <c r="AW143" s="15">
        <f t="shared" si="43"/>
        <v>0</v>
      </c>
      <c r="CJ143" s="15">
        <v>1.25</v>
      </c>
      <c r="CK143" s="15">
        <v>2</v>
      </c>
      <c r="CL143" s="15">
        <v>1.6666666666666667</v>
      </c>
      <c r="CM143" s="15">
        <v>1</v>
      </c>
      <c r="CN143" s="15">
        <v>1.5</v>
      </c>
      <c r="CO143" s="15">
        <f t="shared" si="41"/>
        <v>1.4833333333333334</v>
      </c>
      <c r="CP143" s="15">
        <v>3</v>
      </c>
      <c r="CQ143" s="15">
        <v>1</v>
      </c>
      <c r="CR143" s="15">
        <v>1</v>
      </c>
      <c r="CS143" s="15">
        <v>3</v>
      </c>
      <c r="CT143" s="15">
        <v>2</v>
      </c>
      <c r="CU143" s="15">
        <v>4</v>
      </c>
      <c r="CV143" s="15">
        <v>2</v>
      </c>
      <c r="CW143" s="15">
        <v>4</v>
      </c>
      <c r="CX143" s="15">
        <v>1</v>
      </c>
      <c r="CY143" s="15">
        <v>1</v>
      </c>
      <c r="DA143" s="15">
        <v>1</v>
      </c>
      <c r="DC143" s="15">
        <v>1</v>
      </c>
      <c r="DE143" s="15">
        <v>1</v>
      </c>
      <c r="DO143" s="15">
        <v>1</v>
      </c>
      <c r="DP143" s="15">
        <v>3</v>
      </c>
      <c r="DQ143" s="15">
        <v>3</v>
      </c>
      <c r="DR143" s="15">
        <v>3</v>
      </c>
      <c r="DS143" s="15">
        <v>2</v>
      </c>
      <c r="DT143" s="15">
        <v>3</v>
      </c>
      <c r="DY143" s="27">
        <v>4.4000000000000004</v>
      </c>
      <c r="DZ143" s="27">
        <v>4</v>
      </c>
      <c r="EA143" s="27">
        <v>4.25</v>
      </c>
      <c r="EB143" s="27">
        <v>3.6</v>
      </c>
      <c r="EC143" s="27">
        <v>3.6666666666666665</v>
      </c>
      <c r="ED143" s="27">
        <v>4</v>
      </c>
      <c r="EE143" s="27">
        <f t="shared" si="36"/>
        <v>3.9861111111111112</v>
      </c>
      <c r="EF143" s="15">
        <f t="shared" si="42"/>
        <v>-0.11111111111111116</v>
      </c>
    </row>
    <row r="144" spans="1:143" x14ac:dyDescent="0.2">
      <c r="A144" s="15">
        <v>72</v>
      </c>
      <c r="B144" s="15">
        <v>167</v>
      </c>
      <c r="C144" s="15">
        <v>1</v>
      </c>
      <c r="D144" s="15">
        <v>1</v>
      </c>
      <c r="E144" s="15">
        <v>1</v>
      </c>
      <c r="F144" s="15">
        <v>34</v>
      </c>
      <c r="G144" s="15">
        <v>3</v>
      </c>
      <c r="H144" s="15">
        <v>1</v>
      </c>
      <c r="I144" s="15">
        <v>3</v>
      </c>
      <c r="J144" s="15">
        <v>7</v>
      </c>
      <c r="K144" s="15">
        <v>0</v>
      </c>
      <c r="L144" s="15">
        <v>1</v>
      </c>
      <c r="M144" s="15">
        <v>1</v>
      </c>
      <c r="N144" s="15">
        <v>150000</v>
      </c>
      <c r="O144" s="15">
        <v>0</v>
      </c>
      <c r="P144" s="15">
        <v>1</v>
      </c>
      <c r="Q144" s="15">
        <v>8</v>
      </c>
      <c r="R144" s="15">
        <v>1</v>
      </c>
      <c r="S144" s="15">
        <v>25</v>
      </c>
      <c r="T144" s="15">
        <v>8000</v>
      </c>
      <c r="U144" s="15">
        <f t="shared" si="37"/>
        <v>8000</v>
      </c>
      <c r="V144" s="15">
        <v>20</v>
      </c>
      <c r="W144" s="27">
        <f t="shared" si="38"/>
        <v>320</v>
      </c>
      <c r="AA144" s="15">
        <f t="shared" si="39"/>
        <v>0</v>
      </c>
      <c r="AD144" s="15">
        <f t="shared" si="40"/>
        <v>8000</v>
      </c>
      <c r="AE144" s="172">
        <f t="shared" si="35"/>
        <v>320</v>
      </c>
      <c r="AF144" s="161">
        <v>8</v>
      </c>
      <c r="AG144" s="161">
        <v>1</v>
      </c>
      <c r="AH144" s="161">
        <v>25</v>
      </c>
      <c r="AI144" s="161">
        <v>1000</v>
      </c>
      <c r="AJ144" s="161">
        <v>35</v>
      </c>
      <c r="AK144" s="161">
        <v>40</v>
      </c>
      <c r="AS144" s="15">
        <v>7</v>
      </c>
      <c r="AT144" s="15">
        <v>1</v>
      </c>
      <c r="AU144" s="15">
        <v>25</v>
      </c>
      <c r="AV144" s="15">
        <v>6000</v>
      </c>
      <c r="AW144" s="15">
        <f t="shared" si="43"/>
        <v>6000</v>
      </c>
      <c r="AX144" s="15">
        <v>10</v>
      </c>
      <c r="AY144" s="15">
        <v>240</v>
      </c>
      <c r="BF144" s="15">
        <f t="shared" si="44"/>
        <v>6000</v>
      </c>
      <c r="BG144" s="15">
        <f t="shared" si="45"/>
        <v>240</v>
      </c>
      <c r="BH144" s="161">
        <v>7</v>
      </c>
      <c r="BI144" s="161">
        <v>1</v>
      </c>
      <c r="BJ144" s="161">
        <v>25</v>
      </c>
      <c r="BK144" s="161">
        <v>4000</v>
      </c>
      <c r="BL144" s="161">
        <v>20</v>
      </c>
      <c r="BS144" s="23">
        <v>4000</v>
      </c>
      <c r="BT144" s="23">
        <v>160</v>
      </c>
      <c r="CJ144" s="15">
        <v>1.5</v>
      </c>
      <c r="CK144" s="15">
        <v>1.3333333333333333</v>
      </c>
      <c r="CL144" s="15">
        <v>2</v>
      </c>
      <c r="CM144" s="15">
        <v>2</v>
      </c>
      <c r="CN144" s="15">
        <v>2</v>
      </c>
      <c r="CO144" s="15">
        <f t="shared" si="41"/>
        <v>1.7666666666666664</v>
      </c>
      <c r="CP144" s="15">
        <v>2</v>
      </c>
      <c r="CQ144" s="15">
        <v>5</v>
      </c>
      <c r="CR144" s="15" t="s">
        <v>1007</v>
      </c>
      <c r="CU144" s="15" t="s">
        <v>1007</v>
      </c>
      <c r="CX144" s="15" t="s">
        <v>1007</v>
      </c>
      <c r="CY144" s="15" t="s">
        <v>1007</v>
      </c>
      <c r="DA144" s="15" t="s">
        <v>1007</v>
      </c>
      <c r="DC144" s="15" t="s">
        <v>1007</v>
      </c>
      <c r="DE144" s="15" t="s">
        <v>1007</v>
      </c>
      <c r="DM144" s="15">
        <v>1</v>
      </c>
      <c r="DN144" s="15">
        <v>3</v>
      </c>
      <c r="DS144" s="15">
        <v>2</v>
      </c>
      <c r="DT144" s="15">
        <v>3</v>
      </c>
      <c r="DY144" s="150">
        <v>4.5999999999999996</v>
      </c>
      <c r="DZ144" s="150">
        <v>4</v>
      </c>
      <c r="EA144" s="150">
        <v>4.25</v>
      </c>
      <c r="EB144" s="150">
        <v>4.4000000000000004</v>
      </c>
      <c r="EC144" s="150">
        <v>3.3333333333333335</v>
      </c>
      <c r="ED144" s="150">
        <v>4</v>
      </c>
      <c r="EE144" s="27">
        <f t="shared" si="36"/>
        <v>4.0972222222222223</v>
      </c>
      <c r="EF144" s="15">
        <f t="shared" si="42"/>
        <v>0.14166666666666661</v>
      </c>
      <c r="EG144" s="27"/>
      <c r="EH144" s="27"/>
      <c r="EI144" s="27"/>
      <c r="EJ144" s="27"/>
      <c r="EK144" s="27"/>
      <c r="EL144" s="27"/>
    </row>
    <row r="145" spans="1:142" x14ac:dyDescent="0.2">
      <c r="A145" s="15">
        <v>72</v>
      </c>
      <c r="B145" s="15">
        <v>167</v>
      </c>
      <c r="C145" s="15">
        <v>1</v>
      </c>
      <c r="D145" s="15">
        <v>1</v>
      </c>
      <c r="E145" s="15">
        <v>1</v>
      </c>
      <c r="F145" s="15">
        <v>34</v>
      </c>
      <c r="G145" s="15">
        <v>3</v>
      </c>
      <c r="H145" s="15">
        <v>1</v>
      </c>
      <c r="I145" s="15">
        <v>3</v>
      </c>
      <c r="J145" s="15">
        <v>7</v>
      </c>
      <c r="K145" s="15">
        <v>0</v>
      </c>
      <c r="L145" s="15">
        <v>1</v>
      </c>
      <c r="M145" s="15">
        <v>1</v>
      </c>
      <c r="N145" s="15">
        <v>150000</v>
      </c>
      <c r="O145" s="15">
        <v>0</v>
      </c>
      <c r="P145" s="15">
        <v>0</v>
      </c>
      <c r="Q145" s="159">
        <v>8</v>
      </c>
      <c r="R145" s="159">
        <v>1</v>
      </c>
      <c r="S145" s="159">
        <v>25</v>
      </c>
      <c r="T145" s="159">
        <v>1000</v>
      </c>
      <c r="U145" s="159">
        <f t="shared" si="37"/>
        <v>1000</v>
      </c>
      <c r="V145" s="159">
        <v>35</v>
      </c>
      <c r="W145" s="171">
        <f t="shared" si="38"/>
        <v>40</v>
      </c>
      <c r="AA145" s="15">
        <f t="shared" si="39"/>
        <v>0</v>
      </c>
      <c r="AD145" s="15">
        <f t="shared" si="40"/>
        <v>1000</v>
      </c>
      <c r="AE145" s="172">
        <f t="shared" si="35"/>
        <v>40</v>
      </c>
      <c r="AS145" s="15">
        <v>7</v>
      </c>
      <c r="AT145" s="15">
        <v>1</v>
      </c>
      <c r="AU145" s="15">
        <v>25</v>
      </c>
      <c r="AV145" s="15">
        <v>4000</v>
      </c>
      <c r="AW145" s="15">
        <f t="shared" si="43"/>
        <v>4000</v>
      </c>
      <c r="AX145" s="15">
        <v>20</v>
      </c>
      <c r="BF145" s="15">
        <f t="shared" si="44"/>
        <v>4000</v>
      </c>
      <c r="BG145" s="15">
        <f t="shared" si="45"/>
        <v>160</v>
      </c>
      <c r="CJ145" s="15">
        <v>1.5</v>
      </c>
      <c r="CK145" s="15">
        <v>1.3333333333333333</v>
      </c>
      <c r="CL145" s="15">
        <v>2</v>
      </c>
      <c r="CM145" s="15">
        <v>2</v>
      </c>
      <c r="CN145" s="15">
        <v>2</v>
      </c>
      <c r="CO145" s="15">
        <f t="shared" si="41"/>
        <v>1.7666666666666664</v>
      </c>
      <c r="CP145" s="15">
        <v>2</v>
      </c>
      <c r="CQ145" s="15">
        <v>5</v>
      </c>
      <c r="CR145" s="15" t="s">
        <v>1007</v>
      </c>
      <c r="CU145" s="15" t="s">
        <v>1007</v>
      </c>
      <c r="CX145" s="15" t="s">
        <v>1007</v>
      </c>
      <c r="CY145" s="15" t="s">
        <v>1007</v>
      </c>
      <c r="DA145" s="15" t="s">
        <v>1007</v>
      </c>
      <c r="DC145" s="15" t="s">
        <v>1007</v>
      </c>
      <c r="DE145" s="15" t="s">
        <v>1007</v>
      </c>
      <c r="DM145" s="15">
        <v>1</v>
      </c>
      <c r="DN145" s="15">
        <v>3</v>
      </c>
      <c r="DS145" s="15">
        <v>2</v>
      </c>
      <c r="DT145" s="15">
        <v>3</v>
      </c>
      <c r="DY145" s="166">
        <v>4.4000000000000004</v>
      </c>
      <c r="DZ145" s="166">
        <v>3.3333333333333335</v>
      </c>
      <c r="EA145" s="166">
        <v>2.75</v>
      </c>
      <c r="EB145" s="166">
        <v>5</v>
      </c>
      <c r="EC145" s="166">
        <v>4</v>
      </c>
      <c r="ED145" s="166">
        <v>4.25</v>
      </c>
      <c r="EE145" s="27">
        <f t="shared" si="36"/>
        <v>3.9555555555555557</v>
      </c>
      <c r="EF145" s="15">
        <f t="shared" si="42"/>
        <v>-0.43333333333333357</v>
      </c>
    </row>
    <row r="146" spans="1:142" x14ac:dyDescent="0.2">
      <c r="A146" s="15">
        <v>73</v>
      </c>
      <c r="B146" s="15">
        <v>168</v>
      </c>
      <c r="C146" s="15">
        <v>1</v>
      </c>
      <c r="D146" s="15">
        <v>4</v>
      </c>
      <c r="E146" s="15">
        <v>1</v>
      </c>
      <c r="F146" s="15">
        <v>59</v>
      </c>
      <c r="G146" s="15">
        <v>3</v>
      </c>
      <c r="H146" s="15">
        <v>2</v>
      </c>
      <c r="I146" s="15">
        <v>7</v>
      </c>
      <c r="J146" s="15">
        <v>17</v>
      </c>
      <c r="K146" s="15">
        <v>0</v>
      </c>
      <c r="L146" s="15">
        <v>0</v>
      </c>
      <c r="M146" s="15">
        <v>1</v>
      </c>
      <c r="N146" s="15">
        <v>180000</v>
      </c>
      <c r="O146" s="15">
        <v>0</v>
      </c>
      <c r="P146" s="15">
        <v>1</v>
      </c>
      <c r="Q146" s="15">
        <v>7</v>
      </c>
      <c r="R146" s="15">
        <v>1</v>
      </c>
      <c r="S146" s="15">
        <v>5</v>
      </c>
      <c r="T146" s="15">
        <v>400</v>
      </c>
      <c r="U146" s="15">
        <f t="shared" si="37"/>
        <v>400</v>
      </c>
      <c r="V146" s="15">
        <v>20</v>
      </c>
      <c r="W146" s="27">
        <f t="shared" si="38"/>
        <v>80</v>
      </c>
      <c r="AA146" s="15">
        <f t="shared" si="39"/>
        <v>0</v>
      </c>
      <c r="AD146" s="15">
        <f t="shared" si="40"/>
        <v>400</v>
      </c>
      <c r="AE146" s="172">
        <f t="shared" si="35"/>
        <v>80</v>
      </c>
      <c r="AF146" s="161">
        <v>7</v>
      </c>
      <c r="AG146" s="161">
        <v>1</v>
      </c>
      <c r="AH146" s="161">
        <v>5</v>
      </c>
      <c r="AI146" s="161">
        <v>400</v>
      </c>
      <c r="AJ146" s="161">
        <v>22</v>
      </c>
      <c r="AK146" s="161">
        <v>80</v>
      </c>
      <c r="AW146" s="15">
        <f t="shared" si="43"/>
        <v>0</v>
      </c>
      <c r="CJ146" s="15">
        <v>1.5</v>
      </c>
      <c r="CK146" s="15">
        <v>1.3333333333333333</v>
      </c>
      <c r="CL146" s="15">
        <v>2.3333333333333335</v>
      </c>
      <c r="CM146" s="15">
        <v>1.5</v>
      </c>
      <c r="CN146" s="15">
        <v>1.5</v>
      </c>
      <c r="CO146" s="15">
        <f t="shared" si="41"/>
        <v>1.6333333333333333</v>
      </c>
      <c r="CP146" s="15">
        <v>2</v>
      </c>
      <c r="CQ146" s="15">
        <v>5</v>
      </c>
      <c r="CR146" s="15" t="s">
        <v>1007</v>
      </c>
      <c r="CU146" s="15" t="s">
        <v>1007</v>
      </c>
      <c r="CX146" s="15" t="s">
        <v>1007</v>
      </c>
      <c r="CY146" s="15" t="s">
        <v>1007</v>
      </c>
      <c r="DA146" s="15" t="s">
        <v>1007</v>
      </c>
      <c r="DC146" s="15" t="s">
        <v>1007</v>
      </c>
      <c r="DE146" s="15" t="s">
        <v>1007</v>
      </c>
      <c r="DM146" s="15">
        <v>1</v>
      </c>
      <c r="DN146" s="15">
        <v>2</v>
      </c>
      <c r="DO146" s="15">
        <v>2</v>
      </c>
      <c r="DP146" s="15">
        <v>2</v>
      </c>
      <c r="DY146" s="15">
        <v>3.6</v>
      </c>
      <c r="DZ146" s="15">
        <v>4.666666666666667</v>
      </c>
      <c r="EA146" s="15">
        <v>4.5</v>
      </c>
      <c r="EB146" s="15">
        <v>4.4000000000000004</v>
      </c>
      <c r="EC146" s="15">
        <v>4.666666666666667</v>
      </c>
      <c r="ED146" s="15">
        <v>4.5</v>
      </c>
      <c r="EE146" s="27">
        <f t="shared" si="36"/>
        <v>4.3888888888888893</v>
      </c>
      <c r="EF146" s="15">
        <f t="shared" si="42"/>
        <v>0.12500000000000089</v>
      </c>
    </row>
    <row r="147" spans="1:142" x14ac:dyDescent="0.2">
      <c r="A147" s="15">
        <v>73</v>
      </c>
      <c r="B147" s="15">
        <v>168</v>
      </c>
      <c r="C147" s="15">
        <v>1</v>
      </c>
      <c r="D147" s="15">
        <v>4</v>
      </c>
      <c r="E147" s="15">
        <v>1</v>
      </c>
      <c r="F147" s="15">
        <v>59</v>
      </c>
      <c r="G147" s="15">
        <v>3</v>
      </c>
      <c r="H147" s="15">
        <v>2</v>
      </c>
      <c r="I147" s="15">
        <v>7</v>
      </c>
      <c r="J147" s="15">
        <v>17</v>
      </c>
      <c r="K147" s="15">
        <v>0</v>
      </c>
      <c r="L147" s="15">
        <v>0</v>
      </c>
      <c r="M147" s="15">
        <v>1</v>
      </c>
      <c r="N147" s="15">
        <v>180000</v>
      </c>
      <c r="O147" s="15">
        <v>0</v>
      </c>
      <c r="P147" s="15">
        <v>0</v>
      </c>
      <c r="Q147" s="159">
        <v>7</v>
      </c>
      <c r="R147" s="159">
        <v>1</v>
      </c>
      <c r="S147" s="159">
        <v>5</v>
      </c>
      <c r="T147" s="159">
        <v>400</v>
      </c>
      <c r="U147" s="159">
        <f t="shared" si="37"/>
        <v>400</v>
      </c>
      <c r="V147" s="159">
        <v>22</v>
      </c>
      <c r="W147" s="171">
        <f t="shared" si="38"/>
        <v>80</v>
      </c>
      <c r="AA147" s="15">
        <f t="shared" si="39"/>
        <v>0</v>
      </c>
      <c r="AD147" s="15">
        <f t="shared" si="40"/>
        <v>400</v>
      </c>
      <c r="AE147" s="172">
        <f t="shared" si="35"/>
        <v>80</v>
      </c>
      <c r="AW147" s="15">
        <f t="shared" si="43"/>
        <v>0</v>
      </c>
      <c r="CJ147" s="15">
        <v>1.5</v>
      </c>
      <c r="CK147" s="15">
        <v>1.3333333333333333</v>
      </c>
      <c r="CL147" s="15">
        <v>2.3333333333333335</v>
      </c>
      <c r="CM147" s="15">
        <v>1.5</v>
      </c>
      <c r="CN147" s="15">
        <v>1.5</v>
      </c>
      <c r="CO147" s="15">
        <f t="shared" si="41"/>
        <v>1.6333333333333333</v>
      </c>
      <c r="CP147" s="15">
        <v>2</v>
      </c>
      <c r="CQ147" s="15">
        <v>5</v>
      </c>
      <c r="CR147" s="15" t="s">
        <v>1007</v>
      </c>
      <c r="CU147" s="15" t="s">
        <v>1007</v>
      </c>
      <c r="CX147" s="15" t="s">
        <v>1007</v>
      </c>
      <c r="CY147" s="15" t="s">
        <v>1007</v>
      </c>
      <c r="DA147" s="15" t="s">
        <v>1007</v>
      </c>
      <c r="DC147" s="15" t="s">
        <v>1007</v>
      </c>
      <c r="DE147" s="15" t="s">
        <v>1007</v>
      </c>
      <c r="DM147" s="15">
        <v>1</v>
      </c>
      <c r="DN147" s="15">
        <v>2</v>
      </c>
      <c r="DO147" s="15">
        <v>2</v>
      </c>
      <c r="DP147" s="15">
        <v>2</v>
      </c>
      <c r="DY147" s="27">
        <v>4.5999999999999996</v>
      </c>
      <c r="DZ147" s="27">
        <v>3.6666666666666665</v>
      </c>
      <c r="EA147" s="27">
        <v>4.5</v>
      </c>
      <c r="EB147" s="27">
        <v>4.4000000000000004</v>
      </c>
      <c r="EC147" s="27">
        <v>3.6666666666666665</v>
      </c>
      <c r="ED147" s="27">
        <v>4.75</v>
      </c>
      <c r="EE147" s="27">
        <f t="shared" si="36"/>
        <v>4.2638888888888884</v>
      </c>
      <c r="EF147" s="15">
        <f t="shared" si="42"/>
        <v>-8.0555555555555713E-2</v>
      </c>
    </row>
    <row r="148" spans="1:142" x14ac:dyDescent="0.2">
      <c r="A148" s="15">
        <v>74</v>
      </c>
      <c r="B148" s="15">
        <v>172</v>
      </c>
      <c r="C148" s="15">
        <v>1</v>
      </c>
      <c r="D148" s="15">
        <v>1</v>
      </c>
      <c r="E148" s="15">
        <v>0</v>
      </c>
      <c r="F148" s="15">
        <v>42</v>
      </c>
      <c r="G148" s="15">
        <v>5</v>
      </c>
      <c r="H148" s="15">
        <v>2</v>
      </c>
      <c r="I148" s="15">
        <v>3</v>
      </c>
      <c r="J148" s="15">
        <v>7</v>
      </c>
      <c r="K148" s="15">
        <v>0</v>
      </c>
      <c r="L148" s="15">
        <v>0</v>
      </c>
      <c r="M148" s="15">
        <v>1</v>
      </c>
      <c r="N148" s="15">
        <v>200000</v>
      </c>
      <c r="O148" s="15">
        <v>0</v>
      </c>
      <c r="P148" s="15">
        <v>1</v>
      </c>
      <c r="Q148" s="15">
        <v>7</v>
      </c>
      <c r="R148" s="15">
        <v>1</v>
      </c>
      <c r="S148" s="15">
        <v>10</v>
      </c>
      <c r="T148" s="15">
        <v>500</v>
      </c>
      <c r="U148" s="15">
        <f t="shared" si="37"/>
        <v>500</v>
      </c>
      <c r="V148" s="15">
        <v>30</v>
      </c>
      <c r="W148" s="27">
        <f t="shared" si="38"/>
        <v>50</v>
      </c>
      <c r="AA148" s="15">
        <f t="shared" si="39"/>
        <v>0</v>
      </c>
      <c r="AD148" s="15">
        <f t="shared" si="40"/>
        <v>500</v>
      </c>
      <c r="AE148" s="172">
        <f t="shared" si="35"/>
        <v>50</v>
      </c>
      <c r="AF148" s="161">
        <v>7</v>
      </c>
      <c r="AG148" s="161">
        <v>1</v>
      </c>
      <c r="AH148" s="161">
        <v>10</v>
      </c>
      <c r="AI148" s="161">
        <v>500</v>
      </c>
      <c r="AJ148" s="161">
        <v>28</v>
      </c>
      <c r="AK148" s="161">
        <v>50</v>
      </c>
      <c r="AW148" s="15">
        <f t="shared" si="43"/>
        <v>0</v>
      </c>
      <c r="CJ148" s="15">
        <v>4.5</v>
      </c>
      <c r="CK148" s="15">
        <v>4.333333333333333</v>
      </c>
      <c r="CL148" s="15">
        <v>4.666666666666667</v>
      </c>
      <c r="CM148" s="15">
        <v>4.5</v>
      </c>
      <c r="CN148" s="15">
        <v>4.5</v>
      </c>
      <c r="CO148" s="15">
        <f t="shared" si="41"/>
        <v>4.5</v>
      </c>
      <c r="CP148" s="15">
        <v>3</v>
      </c>
      <c r="CQ148" s="15">
        <v>2</v>
      </c>
      <c r="CR148" s="15">
        <v>1</v>
      </c>
      <c r="CS148" s="15">
        <v>4</v>
      </c>
      <c r="CT148" s="15">
        <v>2</v>
      </c>
      <c r="CU148" s="15">
        <v>2</v>
      </c>
      <c r="CV148" s="15">
        <v>1</v>
      </c>
      <c r="CW148" s="15">
        <v>1</v>
      </c>
      <c r="CX148" s="15">
        <v>1</v>
      </c>
      <c r="CY148" s="15">
        <v>1</v>
      </c>
      <c r="DA148" s="15">
        <v>1</v>
      </c>
      <c r="DC148" s="15">
        <v>1</v>
      </c>
      <c r="DE148" s="15">
        <v>1</v>
      </c>
      <c r="DS148" s="15">
        <v>1</v>
      </c>
      <c r="DT148" s="15">
        <v>2</v>
      </c>
      <c r="DY148" s="150">
        <v>4.2</v>
      </c>
      <c r="DZ148" s="150">
        <v>4.666666666666667</v>
      </c>
      <c r="EA148" s="150">
        <v>4.5</v>
      </c>
      <c r="EB148" s="150">
        <v>4.2</v>
      </c>
      <c r="EC148" s="150">
        <v>4</v>
      </c>
      <c r="ED148" s="150">
        <v>4.5</v>
      </c>
      <c r="EE148" s="27">
        <f t="shared" si="36"/>
        <v>4.3444444444444441</v>
      </c>
      <c r="EF148" s="15">
        <f t="shared" si="42"/>
        <v>0.57777777777777706</v>
      </c>
      <c r="EG148" s="27"/>
      <c r="EH148" s="27"/>
      <c r="EI148" s="27"/>
      <c r="EJ148" s="27"/>
      <c r="EK148" s="27"/>
      <c r="EL148" s="27"/>
    </row>
    <row r="149" spans="1:142" x14ac:dyDescent="0.2">
      <c r="A149" s="15">
        <v>74</v>
      </c>
      <c r="B149" s="15">
        <v>172</v>
      </c>
      <c r="C149" s="15">
        <v>1</v>
      </c>
      <c r="D149" s="15">
        <v>1</v>
      </c>
      <c r="E149" s="15">
        <v>0</v>
      </c>
      <c r="F149" s="15">
        <v>42</v>
      </c>
      <c r="G149" s="15">
        <v>5</v>
      </c>
      <c r="H149" s="15">
        <v>2</v>
      </c>
      <c r="I149" s="15">
        <v>3</v>
      </c>
      <c r="J149" s="15">
        <v>7</v>
      </c>
      <c r="K149" s="15">
        <v>0</v>
      </c>
      <c r="L149" s="15">
        <v>0</v>
      </c>
      <c r="M149" s="15">
        <v>1</v>
      </c>
      <c r="N149" s="15">
        <v>200000</v>
      </c>
      <c r="O149" s="15">
        <v>0</v>
      </c>
      <c r="P149" s="15">
        <v>0</v>
      </c>
      <c r="Q149" s="159">
        <v>7</v>
      </c>
      <c r="R149" s="159">
        <v>1</v>
      </c>
      <c r="S149" s="159">
        <v>10</v>
      </c>
      <c r="T149" s="159">
        <v>500</v>
      </c>
      <c r="U149" s="159">
        <f t="shared" si="37"/>
        <v>500</v>
      </c>
      <c r="V149" s="159">
        <v>28</v>
      </c>
      <c r="W149" s="171">
        <f t="shared" si="38"/>
        <v>50</v>
      </c>
      <c r="AA149" s="15">
        <f t="shared" si="39"/>
        <v>0</v>
      </c>
      <c r="AD149" s="15">
        <f t="shared" si="40"/>
        <v>500</v>
      </c>
      <c r="AE149" s="172">
        <f t="shared" si="35"/>
        <v>50</v>
      </c>
      <c r="AW149" s="15">
        <f t="shared" si="43"/>
        <v>0</v>
      </c>
      <c r="CJ149" s="15">
        <v>4.5</v>
      </c>
      <c r="CK149" s="15">
        <v>4.333333333333333</v>
      </c>
      <c r="CL149" s="15">
        <v>4.666666666666667</v>
      </c>
      <c r="CM149" s="15">
        <v>4.5</v>
      </c>
      <c r="CN149" s="15">
        <v>4.5</v>
      </c>
      <c r="CO149" s="15">
        <f t="shared" si="41"/>
        <v>4.5</v>
      </c>
      <c r="CP149" s="15">
        <v>3</v>
      </c>
      <c r="CQ149" s="15">
        <v>2</v>
      </c>
      <c r="CR149" s="15">
        <v>1</v>
      </c>
      <c r="CS149" s="15">
        <v>4</v>
      </c>
      <c r="CT149" s="15">
        <v>2</v>
      </c>
      <c r="CU149" s="15">
        <v>2</v>
      </c>
      <c r="CV149" s="15">
        <v>1</v>
      </c>
      <c r="CW149" s="15">
        <v>1</v>
      </c>
      <c r="CX149" s="15">
        <v>1</v>
      </c>
      <c r="CY149" s="15">
        <v>1</v>
      </c>
      <c r="DA149" s="15">
        <v>1</v>
      </c>
      <c r="DC149" s="15">
        <v>1</v>
      </c>
      <c r="DE149" s="15">
        <v>1</v>
      </c>
      <c r="DS149" s="15">
        <v>1</v>
      </c>
      <c r="DT149" s="15">
        <v>2</v>
      </c>
      <c r="DY149" s="166">
        <v>3.8</v>
      </c>
      <c r="DZ149" s="166">
        <v>4</v>
      </c>
      <c r="EA149" s="166">
        <v>4</v>
      </c>
      <c r="EB149" s="166">
        <v>3.8</v>
      </c>
      <c r="EC149" s="166">
        <v>3</v>
      </c>
      <c r="ED149" s="166">
        <v>4</v>
      </c>
      <c r="EE149" s="27">
        <f t="shared" si="36"/>
        <v>3.7666666666666671</v>
      </c>
      <c r="EF149" s="15">
        <f t="shared" si="42"/>
        <v>-0.70555555555555527</v>
      </c>
    </row>
    <row r="150" spans="1:142" x14ac:dyDescent="0.2">
      <c r="A150" s="15">
        <v>75</v>
      </c>
      <c r="B150" s="15">
        <v>176</v>
      </c>
      <c r="C150" s="15">
        <v>1</v>
      </c>
      <c r="D150" s="15">
        <v>1</v>
      </c>
      <c r="E150" s="15">
        <v>1</v>
      </c>
      <c r="F150" s="15">
        <v>45</v>
      </c>
      <c r="G150" s="15">
        <v>6</v>
      </c>
      <c r="H150" s="15">
        <v>1</v>
      </c>
      <c r="I150" s="15">
        <v>4</v>
      </c>
      <c r="J150" s="15">
        <v>9</v>
      </c>
      <c r="K150" s="15">
        <v>0</v>
      </c>
      <c r="L150" s="15">
        <v>0</v>
      </c>
      <c r="M150" s="15">
        <v>1</v>
      </c>
      <c r="N150" s="15">
        <v>400000</v>
      </c>
      <c r="O150" s="15">
        <v>1</v>
      </c>
      <c r="P150" s="15">
        <v>1</v>
      </c>
      <c r="Q150" s="15">
        <v>7</v>
      </c>
      <c r="R150" s="15">
        <v>1</v>
      </c>
      <c r="S150" s="15">
        <v>10</v>
      </c>
      <c r="T150" s="15">
        <v>6000</v>
      </c>
      <c r="U150" s="15">
        <f t="shared" si="37"/>
        <v>6000</v>
      </c>
      <c r="V150" s="15">
        <v>70</v>
      </c>
      <c r="W150" s="27">
        <f t="shared" si="38"/>
        <v>600</v>
      </c>
      <c r="AA150" s="15">
        <f t="shared" si="39"/>
        <v>0</v>
      </c>
      <c r="AD150" s="15">
        <f t="shared" si="40"/>
        <v>6000</v>
      </c>
      <c r="AE150" s="172">
        <f t="shared" si="35"/>
        <v>600</v>
      </c>
      <c r="AF150" s="161">
        <v>7</v>
      </c>
      <c r="AG150" s="161">
        <v>1</v>
      </c>
      <c r="AH150" s="161">
        <v>10</v>
      </c>
      <c r="AI150" s="161">
        <v>4000</v>
      </c>
      <c r="AJ150" s="161">
        <v>65</v>
      </c>
      <c r="AK150" s="161">
        <v>400</v>
      </c>
      <c r="AS150" s="15">
        <v>8</v>
      </c>
      <c r="AT150" s="15">
        <v>5</v>
      </c>
      <c r="AU150" s="15">
        <v>2</v>
      </c>
      <c r="AV150" s="15">
        <v>300</v>
      </c>
      <c r="AW150" s="15">
        <f t="shared" si="43"/>
        <v>1500</v>
      </c>
      <c r="AX150" s="15">
        <v>110</v>
      </c>
      <c r="AY150" s="15">
        <v>150</v>
      </c>
      <c r="BF150" s="15">
        <f t="shared" si="44"/>
        <v>1500</v>
      </c>
      <c r="BG150" s="15">
        <f t="shared" si="45"/>
        <v>750</v>
      </c>
      <c r="BH150" s="161">
        <v>8</v>
      </c>
      <c r="BI150" s="161">
        <v>5</v>
      </c>
      <c r="BJ150" s="161">
        <v>2</v>
      </c>
      <c r="BK150" s="161">
        <v>300</v>
      </c>
      <c r="BL150" s="161">
        <v>100</v>
      </c>
      <c r="BS150" s="23">
        <v>300</v>
      </c>
      <c r="BT150" s="23">
        <v>150</v>
      </c>
      <c r="CJ150" s="15">
        <v>1.25</v>
      </c>
      <c r="CK150" s="15">
        <v>1.6666666666666667</v>
      </c>
      <c r="CL150" s="15">
        <v>1.6666666666666667</v>
      </c>
      <c r="CM150" s="15">
        <v>1.5</v>
      </c>
      <c r="CN150" s="15">
        <v>1</v>
      </c>
      <c r="CO150" s="15">
        <f t="shared" si="41"/>
        <v>1.4166666666666667</v>
      </c>
      <c r="CP150" s="15">
        <v>2</v>
      </c>
      <c r="CQ150" s="15">
        <v>1</v>
      </c>
      <c r="CR150" s="15">
        <v>1</v>
      </c>
      <c r="CS150" s="15">
        <v>2</v>
      </c>
      <c r="CT150" s="15">
        <v>2</v>
      </c>
      <c r="CU150" s="15">
        <v>4</v>
      </c>
      <c r="CV150" s="15">
        <v>1</v>
      </c>
      <c r="CW150" s="15">
        <v>1</v>
      </c>
      <c r="CX150" s="15">
        <v>1</v>
      </c>
      <c r="CY150" s="15">
        <v>1</v>
      </c>
      <c r="DA150" s="15">
        <v>0</v>
      </c>
      <c r="DB150" s="15">
        <v>1</v>
      </c>
      <c r="DC150" s="15">
        <v>0</v>
      </c>
      <c r="DD150" s="15">
        <v>1</v>
      </c>
      <c r="DE150" s="15">
        <v>1</v>
      </c>
      <c r="DO150" s="15">
        <v>2</v>
      </c>
      <c r="DP150" s="15">
        <v>1</v>
      </c>
      <c r="DS150" s="15">
        <v>1</v>
      </c>
      <c r="DT150" s="15">
        <v>3</v>
      </c>
      <c r="DY150" s="15">
        <v>4.5999999999999996</v>
      </c>
      <c r="DZ150" s="15">
        <v>3.6666666666666665</v>
      </c>
      <c r="EA150" s="15">
        <v>4.75</v>
      </c>
      <c r="EB150" s="15">
        <v>4.4000000000000004</v>
      </c>
      <c r="EC150" s="15">
        <v>4.666666666666667</v>
      </c>
      <c r="ED150" s="15">
        <v>4.75</v>
      </c>
      <c r="EE150" s="27">
        <f t="shared" si="36"/>
        <v>4.4722222222222223</v>
      </c>
      <c r="EF150" s="15">
        <f t="shared" si="42"/>
        <v>7.7777777777777501E-2</v>
      </c>
    </row>
    <row r="151" spans="1:142" x14ac:dyDescent="0.2">
      <c r="A151" s="15">
        <v>75</v>
      </c>
      <c r="B151" s="15">
        <v>176</v>
      </c>
      <c r="C151" s="15">
        <v>1</v>
      </c>
      <c r="D151" s="15">
        <v>1</v>
      </c>
      <c r="E151" s="15">
        <v>1</v>
      </c>
      <c r="F151" s="15">
        <v>45</v>
      </c>
      <c r="G151" s="15">
        <v>6</v>
      </c>
      <c r="H151" s="15">
        <v>1</v>
      </c>
      <c r="I151" s="15">
        <v>4</v>
      </c>
      <c r="J151" s="15">
        <v>9</v>
      </c>
      <c r="K151" s="15">
        <v>0</v>
      </c>
      <c r="L151" s="15">
        <v>0</v>
      </c>
      <c r="M151" s="15">
        <v>1</v>
      </c>
      <c r="N151" s="15">
        <v>400000</v>
      </c>
      <c r="O151" s="15">
        <v>1</v>
      </c>
      <c r="P151" s="15">
        <v>0</v>
      </c>
      <c r="Q151" s="159">
        <v>7</v>
      </c>
      <c r="R151" s="159">
        <v>1</v>
      </c>
      <c r="S151" s="159">
        <v>10</v>
      </c>
      <c r="T151" s="159">
        <v>4000</v>
      </c>
      <c r="U151" s="159">
        <f t="shared" si="37"/>
        <v>4000</v>
      </c>
      <c r="V151" s="159">
        <v>65</v>
      </c>
      <c r="W151" s="171">
        <f t="shared" si="38"/>
        <v>400</v>
      </c>
      <c r="AA151" s="15">
        <f t="shared" si="39"/>
        <v>0</v>
      </c>
      <c r="AD151" s="15">
        <f t="shared" si="40"/>
        <v>4000</v>
      </c>
      <c r="AE151" s="172">
        <f t="shared" si="35"/>
        <v>400</v>
      </c>
      <c r="AS151" s="15">
        <v>8</v>
      </c>
      <c r="AT151" s="15">
        <v>5</v>
      </c>
      <c r="AU151" s="15">
        <v>2</v>
      </c>
      <c r="AV151" s="15">
        <v>300</v>
      </c>
      <c r="AW151" s="15">
        <f t="shared" si="43"/>
        <v>1500</v>
      </c>
      <c r="AX151" s="15">
        <v>100</v>
      </c>
      <c r="BF151" s="15">
        <f t="shared" si="44"/>
        <v>1500</v>
      </c>
      <c r="BG151" s="15">
        <f t="shared" si="45"/>
        <v>750</v>
      </c>
      <c r="CJ151" s="15">
        <v>1.25</v>
      </c>
      <c r="CK151" s="15">
        <v>1.6666666666666667</v>
      </c>
      <c r="CL151" s="15">
        <v>1.6666666666666667</v>
      </c>
      <c r="CM151" s="15">
        <v>1.5</v>
      </c>
      <c r="CN151" s="15">
        <v>1</v>
      </c>
      <c r="CO151" s="15">
        <f t="shared" si="41"/>
        <v>1.4166666666666667</v>
      </c>
      <c r="CP151" s="15">
        <v>2</v>
      </c>
      <c r="CQ151" s="15">
        <v>1</v>
      </c>
      <c r="CR151" s="15">
        <v>1</v>
      </c>
      <c r="CS151" s="15">
        <v>2</v>
      </c>
      <c r="CT151" s="15">
        <v>2</v>
      </c>
      <c r="CU151" s="15">
        <v>4</v>
      </c>
      <c r="CV151" s="15">
        <v>1</v>
      </c>
      <c r="CW151" s="15">
        <v>1</v>
      </c>
      <c r="CX151" s="15">
        <v>1</v>
      </c>
      <c r="CY151" s="15">
        <v>1</v>
      </c>
      <c r="DA151" s="15">
        <v>0</v>
      </c>
      <c r="DB151" s="15">
        <v>1</v>
      </c>
      <c r="DC151" s="15">
        <v>0</v>
      </c>
      <c r="DD151" s="15">
        <v>1</v>
      </c>
      <c r="DE151" s="15">
        <v>1</v>
      </c>
      <c r="DO151" s="15">
        <v>2</v>
      </c>
      <c r="DP151" s="15">
        <v>1</v>
      </c>
      <c r="DS151" s="15">
        <v>1</v>
      </c>
      <c r="DT151" s="15">
        <v>3</v>
      </c>
      <c r="DY151" s="27">
        <v>4.4000000000000004</v>
      </c>
      <c r="DZ151" s="27">
        <v>4.666666666666667</v>
      </c>
      <c r="EA151" s="27">
        <v>4.5</v>
      </c>
      <c r="EB151" s="27">
        <v>4.8</v>
      </c>
      <c r="EC151" s="27">
        <v>3</v>
      </c>
      <c r="ED151" s="27">
        <v>5</v>
      </c>
      <c r="EE151" s="27">
        <f t="shared" si="36"/>
        <v>4.3944444444444448</v>
      </c>
      <c r="EF151" s="15">
        <f t="shared" si="42"/>
        <v>-7.4999999999999289E-2</v>
      </c>
    </row>
    <row r="152" spans="1:142" x14ac:dyDescent="0.2">
      <c r="A152" s="15">
        <v>76</v>
      </c>
      <c r="B152" s="15">
        <v>177</v>
      </c>
      <c r="C152" s="15">
        <v>1</v>
      </c>
      <c r="D152" s="15">
        <v>2</v>
      </c>
      <c r="E152" s="15">
        <v>1</v>
      </c>
      <c r="F152" s="15">
        <v>58</v>
      </c>
      <c r="G152" s="15">
        <v>3</v>
      </c>
      <c r="H152" s="15">
        <v>2</v>
      </c>
      <c r="I152" s="15">
        <v>6</v>
      </c>
      <c r="J152" s="15">
        <v>17</v>
      </c>
      <c r="K152" s="15">
        <v>0</v>
      </c>
      <c r="L152" s="15">
        <v>1</v>
      </c>
      <c r="M152" s="15">
        <v>1</v>
      </c>
      <c r="N152" s="15">
        <v>200000</v>
      </c>
      <c r="O152" s="15">
        <v>1</v>
      </c>
      <c r="P152" s="15">
        <v>1</v>
      </c>
      <c r="Q152" s="15">
        <v>8</v>
      </c>
      <c r="R152" s="15">
        <v>5</v>
      </c>
      <c r="S152" s="15">
        <v>1</v>
      </c>
      <c r="T152" s="15">
        <v>500</v>
      </c>
      <c r="U152" s="15">
        <f t="shared" si="37"/>
        <v>2500</v>
      </c>
      <c r="V152" s="15">
        <v>105</v>
      </c>
      <c r="W152" s="27">
        <f t="shared" si="38"/>
        <v>2500</v>
      </c>
      <c r="AA152" s="15">
        <f t="shared" si="39"/>
        <v>0</v>
      </c>
      <c r="AD152" s="15">
        <f t="shared" si="40"/>
        <v>2500</v>
      </c>
      <c r="AE152" s="172">
        <f t="shared" si="35"/>
        <v>2500</v>
      </c>
      <c r="AF152" s="161">
        <v>8</v>
      </c>
      <c r="AG152" s="161">
        <v>6</v>
      </c>
      <c r="AH152" s="161">
        <v>1</v>
      </c>
      <c r="AI152" s="161">
        <v>500</v>
      </c>
      <c r="AJ152" s="161">
        <v>110</v>
      </c>
      <c r="AK152" s="161">
        <v>500</v>
      </c>
      <c r="AW152" s="15">
        <f t="shared" si="43"/>
        <v>0</v>
      </c>
      <c r="CJ152" s="15">
        <v>1.5</v>
      </c>
      <c r="CK152" s="15">
        <v>1.6666666666666667</v>
      </c>
      <c r="CL152" s="15">
        <v>1.3333333333333333</v>
      </c>
      <c r="CM152" s="15">
        <v>1.5</v>
      </c>
      <c r="CN152" s="15">
        <v>1.5</v>
      </c>
      <c r="CO152" s="15">
        <f t="shared" si="41"/>
        <v>1.5</v>
      </c>
      <c r="CP152" s="15">
        <v>1</v>
      </c>
      <c r="CQ152" s="15">
        <v>5</v>
      </c>
      <c r="CR152" s="15" t="s">
        <v>1007</v>
      </c>
      <c r="CU152" s="15" t="s">
        <v>1007</v>
      </c>
      <c r="CX152" s="15" t="s">
        <v>1007</v>
      </c>
      <c r="CY152" s="15" t="s">
        <v>1007</v>
      </c>
      <c r="DA152" s="15" t="s">
        <v>1007</v>
      </c>
      <c r="DC152" s="15" t="s">
        <v>1007</v>
      </c>
      <c r="DE152" s="15" t="s">
        <v>1007</v>
      </c>
      <c r="DM152" s="15">
        <v>1</v>
      </c>
      <c r="DN152" s="15">
        <v>2</v>
      </c>
      <c r="DS152" s="15">
        <v>2</v>
      </c>
      <c r="DT152" s="15">
        <v>3</v>
      </c>
      <c r="DY152" s="15">
        <v>4.8</v>
      </c>
      <c r="DZ152" s="15">
        <v>4.666666666666667</v>
      </c>
      <c r="EA152" s="15">
        <v>3.75</v>
      </c>
      <c r="EB152" s="15">
        <v>4.5999999999999996</v>
      </c>
      <c r="EC152" s="15">
        <v>4</v>
      </c>
      <c r="ED152" s="15">
        <v>5</v>
      </c>
      <c r="EE152" s="27">
        <f t="shared" si="36"/>
        <v>4.4694444444444441</v>
      </c>
      <c r="EF152" s="15">
        <f t="shared" si="42"/>
        <v>0.26111111111111107</v>
      </c>
    </row>
    <row r="153" spans="1:142" x14ac:dyDescent="0.2">
      <c r="A153" s="15">
        <v>76</v>
      </c>
      <c r="B153" s="15">
        <v>177</v>
      </c>
      <c r="C153" s="15">
        <v>1</v>
      </c>
      <c r="D153" s="15">
        <v>2</v>
      </c>
      <c r="E153" s="15">
        <v>1</v>
      </c>
      <c r="F153" s="15">
        <v>58</v>
      </c>
      <c r="G153" s="15">
        <v>3</v>
      </c>
      <c r="H153" s="15">
        <v>2</v>
      </c>
      <c r="I153" s="15">
        <v>6</v>
      </c>
      <c r="J153" s="15">
        <v>17</v>
      </c>
      <c r="K153" s="15">
        <v>0</v>
      </c>
      <c r="L153" s="15">
        <v>1</v>
      </c>
      <c r="M153" s="15">
        <v>1</v>
      </c>
      <c r="N153" s="15">
        <v>200000</v>
      </c>
      <c r="O153" s="15">
        <v>1</v>
      </c>
      <c r="P153" s="15">
        <v>0</v>
      </c>
      <c r="Q153" s="159">
        <v>8</v>
      </c>
      <c r="R153" s="159">
        <v>6</v>
      </c>
      <c r="S153" s="159">
        <v>1</v>
      </c>
      <c r="T153" s="159">
        <v>500</v>
      </c>
      <c r="U153" s="159">
        <f t="shared" si="37"/>
        <v>3000</v>
      </c>
      <c r="V153" s="159">
        <v>110</v>
      </c>
      <c r="W153" s="171">
        <f t="shared" si="38"/>
        <v>3000</v>
      </c>
      <c r="AA153" s="15">
        <f t="shared" si="39"/>
        <v>0</v>
      </c>
      <c r="AD153" s="15">
        <f t="shared" si="40"/>
        <v>3000</v>
      </c>
      <c r="AE153" s="172">
        <f t="shared" si="35"/>
        <v>3000</v>
      </c>
      <c r="AW153" s="15">
        <f t="shared" si="43"/>
        <v>0</v>
      </c>
      <c r="CJ153" s="15">
        <v>1.5</v>
      </c>
      <c r="CK153" s="15">
        <v>1.6666666666666667</v>
      </c>
      <c r="CL153" s="15">
        <v>1.3333333333333333</v>
      </c>
      <c r="CM153" s="15">
        <v>1.5</v>
      </c>
      <c r="CN153" s="15">
        <v>1.5</v>
      </c>
      <c r="CO153" s="15">
        <f t="shared" si="41"/>
        <v>1.5</v>
      </c>
      <c r="CP153" s="15">
        <v>1</v>
      </c>
      <c r="CQ153" s="15">
        <v>5</v>
      </c>
      <c r="CR153" s="15" t="s">
        <v>1007</v>
      </c>
      <c r="CU153" s="15" t="s">
        <v>1007</v>
      </c>
      <c r="CX153" s="15" t="s">
        <v>1007</v>
      </c>
      <c r="CY153" s="15" t="s">
        <v>1007</v>
      </c>
      <c r="DA153" s="15" t="s">
        <v>1007</v>
      </c>
      <c r="DC153" s="15" t="s">
        <v>1007</v>
      </c>
      <c r="DE153" s="15" t="s">
        <v>1007</v>
      </c>
      <c r="DM153" s="15">
        <v>1</v>
      </c>
      <c r="DN153" s="15">
        <v>2</v>
      </c>
      <c r="DS153" s="15">
        <v>2</v>
      </c>
      <c r="DT153" s="15">
        <v>3</v>
      </c>
      <c r="DY153" s="27">
        <v>4</v>
      </c>
      <c r="DZ153" s="27">
        <v>4</v>
      </c>
      <c r="EA153" s="27">
        <v>4.75</v>
      </c>
      <c r="EB153" s="27">
        <v>4</v>
      </c>
      <c r="EC153" s="27">
        <v>4</v>
      </c>
      <c r="ED153" s="27">
        <v>4.5</v>
      </c>
      <c r="EE153" s="27">
        <f t="shared" si="36"/>
        <v>4.208333333333333</v>
      </c>
      <c r="EF153" s="15">
        <f t="shared" si="42"/>
        <v>-7.2222222222222854E-2</v>
      </c>
    </row>
    <row r="154" spans="1:142" x14ac:dyDescent="0.2">
      <c r="A154" s="15">
        <v>77</v>
      </c>
      <c r="B154" s="15">
        <v>178</v>
      </c>
      <c r="C154" s="15">
        <v>1</v>
      </c>
      <c r="D154" s="15">
        <v>2</v>
      </c>
      <c r="E154" s="15">
        <v>1</v>
      </c>
      <c r="F154" s="15">
        <v>50</v>
      </c>
      <c r="G154" s="15">
        <v>5</v>
      </c>
      <c r="H154" s="15">
        <v>2</v>
      </c>
      <c r="I154" s="15">
        <v>4</v>
      </c>
      <c r="J154" s="15">
        <v>20</v>
      </c>
      <c r="K154" s="15">
        <v>1</v>
      </c>
      <c r="L154" s="15">
        <v>0</v>
      </c>
      <c r="M154" s="15">
        <v>1</v>
      </c>
      <c r="N154" s="15">
        <v>160000</v>
      </c>
      <c r="O154" s="15">
        <v>0</v>
      </c>
      <c r="P154" s="15">
        <v>1</v>
      </c>
      <c r="Q154" s="15">
        <v>1</v>
      </c>
      <c r="R154" s="15">
        <v>1</v>
      </c>
      <c r="S154" s="15">
        <v>15</v>
      </c>
      <c r="T154" s="15">
        <v>8000</v>
      </c>
      <c r="U154" s="15">
        <f t="shared" si="37"/>
        <v>8000</v>
      </c>
      <c r="V154" s="15">
        <v>15</v>
      </c>
      <c r="W154" s="27">
        <f t="shared" si="38"/>
        <v>533.33333333333337</v>
      </c>
      <c r="AA154" s="15">
        <f t="shared" si="39"/>
        <v>0</v>
      </c>
      <c r="AD154" s="15">
        <f t="shared" si="40"/>
        <v>8000</v>
      </c>
      <c r="AE154" s="172">
        <f t="shared" si="35"/>
        <v>533.33333333333337</v>
      </c>
      <c r="AF154" s="161">
        <v>1</v>
      </c>
      <c r="AG154" s="161">
        <v>1</v>
      </c>
      <c r="AH154" s="161">
        <v>15</v>
      </c>
      <c r="AI154" s="161">
        <v>7200</v>
      </c>
      <c r="AJ154" s="161">
        <v>13</v>
      </c>
      <c r="AK154" s="161">
        <v>480</v>
      </c>
      <c r="AW154" s="15">
        <f t="shared" si="43"/>
        <v>0</v>
      </c>
      <c r="CJ154" s="15">
        <v>1.75</v>
      </c>
      <c r="CK154" s="15">
        <v>1.3333333333333333</v>
      </c>
      <c r="CL154" s="15">
        <v>1.6666666666666667</v>
      </c>
      <c r="CM154" s="15">
        <v>1.5</v>
      </c>
      <c r="CN154" s="15">
        <v>1.5</v>
      </c>
      <c r="CO154" s="15">
        <f t="shared" si="41"/>
        <v>1.55</v>
      </c>
      <c r="CP154" s="15">
        <v>2</v>
      </c>
      <c r="CQ154" s="15">
        <v>5</v>
      </c>
      <c r="CR154" s="15" t="s">
        <v>1007</v>
      </c>
      <c r="CU154" s="15" t="s">
        <v>1007</v>
      </c>
      <c r="CX154" s="15" t="s">
        <v>1007</v>
      </c>
      <c r="CY154" s="15" t="s">
        <v>1007</v>
      </c>
      <c r="DA154" s="15" t="s">
        <v>1007</v>
      </c>
      <c r="DC154" s="15" t="s">
        <v>1007</v>
      </c>
      <c r="DE154" s="15" t="s">
        <v>1007</v>
      </c>
      <c r="DX154" s="15" t="s">
        <v>612</v>
      </c>
      <c r="DY154" s="150">
        <v>4.4000000000000004</v>
      </c>
      <c r="DZ154" s="150">
        <v>4</v>
      </c>
      <c r="EA154" s="150">
        <v>4.5</v>
      </c>
      <c r="EB154" s="150">
        <v>4.2</v>
      </c>
      <c r="EC154" s="150">
        <v>4.333333333333333</v>
      </c>
      <c r="ED154" s="150">
        <v>4.25</v>
      </c>
      <c r="EE154" s="27">
        <f t="shared" si="36"/>
        <v>4.2805555555555559</v>
      </c>
      <c r="EF154" s="15">
        <f t="shared" si="42"/>
        <v>0.67222222222222294</v>
      </c>
      <c r="EG154" s="27"/>
      <c r="EH154" s="27"/>
      <c r="EI154" s="27"/>
      <c r="EJ154" s="27"/>
      <c r="EK154" s="27"/>
      <c r="EL154" s="27"/>
    </row>
    <row r="155" spans="1:142" x14ac:dyDescent="0.2">
      <c r="A155" s="15">
        <v>77</v>
      </c>
      <c r="B155" s="15">
        <v>178</v>
      </c>
      <c r="C155" s="15">
        <v>1</v>
      </c>
      <c r="D155" s="15">
        <v>2</v>
      </c>
      <c r="E155" s="15">
        <v>1</v>
      </c>
      <c r="F155" s="15">
        <v>50</v>
      </c>
      <c r="G155" s="15">
        <v>5</v>
      </c>
      <c r="H155" s="15">
        <v>2</v>
      </c>
      <c r="I155" s="15">
        <v>4</v>
      </c>
      <c r="J155" s="15">
        <v>20</v>
      </c>
      <c r="K155" s="15">
        <v>1</v>
      </c>
      <c r="L155" s="15">
        <v>0</v>
      </c>
      <c r="M155" s="15">
        <v>1</v>
      </c>
      <c r="N155" s="15">
        <v>160000</v>
      </c>
      <c r="O155" s="15">
        <v>0</v>
      </c>
      <c r="P155" s="15">
        <v>0</v>
      </c>
      <c r="Q155" s="159">
        <v>1</v>
      </c>
      <c r="R155" s="159">
        <v>1</v>
      </c>
      <c r="S155" s="159">
        <v>15</v>
      </c>
      <c r="T155" s="159">
        <v>7200</v>
      </c>
      <c r="U155" s="159">
        <f t="shared" si="37"/>
        <v>7200</v>
      </c>
      <c r="V155" s="159">
        <v>13</v>
      </c>
      <c r="W155" s="171">
        <f t="shared" si="38"/>
        <v>480</v>
      </c>
      <c r="AA155" s="15">
        <f t="shared" si="39"/>
        <v>0</v>
      </c>
      <c r="AD155" s="15">
        <f t="shared" si="40"/>
        <v>7200</v>
      </c>
      <c r="AE155" s="172">
        <f t="shared" si="35"/>
        <v>480</v>
      </c>
      <c r="AW155" s="15">
        <f t="shared" si="43"/>
        <v>0</v>
      </c>
      <c r="CJ155" s="15">
        <v>1.75</v>
      </c>
      <c r="CK155" s="15">
        <v>1.3333333333333333</v>
      </c>
      <c r="CL155" s="15">
        <v>1.6666666666666667</v>
      </c>
      <c r="CM155" s="15">
        <v>1.5</v>
      </c>
      <c r="CN155" s="15">
        <v>1.5</v>
      </c>
      <c r="CO155" s="15">
        <f t="shared" si="41"/>
        <v>1.55</v>
      </c>
      <c r="CP155" s="15">
        <v>2</v>
      </c>
      <c r="CQ155" s="15">
        <v>5</v>
      </c>
      <c r="CR155" s="15" t="s">
        <v>1007</v>
      </c>
      <c r="CU155" s="15" t="s">
        <v>1007</v>
      </c>
      <c r="CX155" s="15" t="s">
        <v>1007</v>
      </c>
      <c r="CY155" s="15" t="s">
        <v>1007</v>
      </c>
      <c r="DA155" s="15" t="s">
        <v>1007</v>
      </c>
      <c r="DC155" s="15" t="s">
        <v>1007</v>
      </c>
      <c r="DE155" s="15" t="s">
        <v>1007</v>
      </c>
      <c r="DY155" s="166">
        <v>4</v>
      </c>
      <c r="DZ155" s="166">
        <v>3.6666666666666665</v>
      </c>
      <c r="EA155" s="166">
        <v>3.5</v>
      </c>
      <c r="EB155" s="166">
        <v>3.4</v>
      </c>
      <c r="EC155" s="166">
        <v>3.3333333333333335</v>
      </c>
      <c r="ED155" s="166">
        <v>3.75</v>
      </c>
      <c r="EE155" s="27">
        <f t="shared" si="36"/>
        <v>3.6083333333333329</v>
      </c>
      <c r="EF155" s="15">
        <f t="shared" si="42"/>
        <v>0.40833333333333233</v>
      </c>
    </row>
    <row r="156" spans="1:142" x14ac:dyDescent="0.2">
      <c r="A156" s="15">
        <v>78</v>
      </c>
      <c r="B156" s="15">
        <v>181</v>
      </c>
      <c r="C156" s="15">
        <v>0</v>
      </c>
      <c r="D156" s="15">
        <v>1</v>
      </c>
      <c r="E156" s="15">
        <v>1</v>
      </c>
      <c r="F156" s="15">
        <v>51</v>
      </c>
      <c r="G156" s="15">
        <v>3</v>
      </c>
      <c r="H156" s="15">
        <v>2</v>
      </c>
      <c r="I156" s="15">
        <v>4</v>
      </c>
      <c r="J156" s="15">
        <v>6</v>
      </c>
      <c r="K156" s="15">
        <v>0</v>
      </c>
      <c r="L156" s="15">
        <v>0</v>
      </c>
      <c r="M156" s="15">
        <v>1</v>
      </c>
      <c r="N156" s="15">
        <v>400000</v>
      </c>
      <c r="O156" s="15">
        <v>0</v>
      </c>
      <c r="P156" s="15">
        <v>1</v>
      </c>
      <c r="Q156" s="15">
        <v>1</v>
      </c>
      <c r="R156" s="15">
        <v>1</v>
      </c>
      <c r="S156" s="15">
        <v>6</v>
      </c>
      <c r="T156" s="15">
        <v>1200</v>
      </c>
      <c r="U156" s="15">
        <f t="shared" si="37"/>
        <v>1200</v>
      </c>
      <c r="V156" s="15">
        <v>9</v>
      </c>
      <c r="W156" s="27">
        <f t="shared" si="38"/>
        <v>200</v>
      </c>
      <c r="AA156" s="15">
        <f t="shared" si="39"/>
        <v>0</v>
      </c>
      <c r="AD156" s="15">
        <f t="shared" si="40"/>
        <v>1200</v>
      </c>
      <c r="AE156" s="172">
        <f t="shared" si="35"/>
        <v>200</v>
      </c>
      <c r="AF156" s="161">
        <v>1</v>
      </c>
      <c r="AG156" s="161">
        <v>1</v>
      </c>
      <c r="AH156" s="161">
        <v>6</v>
      </c>
      <c r="AI156" s="161">
        <v>1555.5555555555557</v>
      </c>
      <c r="AJ156" s="161">
        <v>9</v>
      </c>
      <c r="AK156" s="161">
        <v>259.2592592592593</v>
      </c>
      <c r="AW156" s="15">
        <f t="shared" si="43"/>
        <v>0</v>
      </c>
      <c r="CJ156" s="15">
        <v>2.75</v>
      </c>
      <c r="CK156" s="15">
        <v>2</v>
      </c>
      <c r="CL156" s="15">
        <v>3</v>
      </c>
      <c r="CM156" s="15">
        <v>2.5</v>
      </c>
      <c r="CN156" s="15">
        <v>2.5</v>
      </c>
      <c r="CO156" s="15">
        <f t="shared" si="41"/>
        <v>2.5499999999999998</v>
      </c>
      <c r="CP156" s="15">
        <v>4</v>
      </c>
      <c r="CQ156" s="15">
        <v>3</v>
      </c>
      <c r="CR156" s="15">
        <v>2</v>
      </c>
      <c r="CS156" s="15">
        <v>4</v>
      </c>
      <c r="CT156" s="15">
        <v>4</v>
      </c>
      <c r="CU156" s="15">
        <v>4</v>
      </c>
      <c r="CV156" s="15">
        <v>0</v>
      </c>
      <c r="CX156" s="15">
        <v>1</v>
      </c>
      <c r="CY156" s="15">
        <v>1</v>
      </c>
      <c r="DA156" s="15">
        <v>1</v>
      </c>
      <c r="DC156" s="15">
        <v>1</v>
      </c>
      <c r="DE156" s="15">
        <v>0</v>
      </c>
      <c r="DM156" s="15">
        <v>1</v>
      </c>
      <c r="DN156" s="15">
        <v>4</v>
      </c>
      <c r="DO156" s="15">
        <v>3</v>
      </c>
      <c r="DP156" s="15">
        <v>4</v>
      </c>
      <c r="DQ156" s="15">
        <v>2</v>
      </c>
      <c r="DR156" s="15">
        <v>4</v>
      </c>
      <c r="DY156" s="150">
        <v>2.8</v>
      </c>
      <c r="DZ156" s="150">
        <v>3.6666666666666665</v>
      </c>
      <c r="EA156" s="150">
        <v>2.5</v>
      </c>
      <c r="EB156" s="150">
        <v>3.4</v>
      </c>
      <c r="EC156" s="150">
        <v>3.3333333333333335</v>
      </c>
      <c r="ED156" s="150">
        <v>3.5</v>
      </c>
      <c r="EE156" s="27">
        <f t="shared" si="36"/>
        <v>3.2000000000000006</v>
      </c>
      <c r="EF156" s="15">
        <f t="shared" si="42"/>
        <v>4.1666666666666963E-2</v>
      </c>
      <c r="EG156" s="27"/>
      <c r="EH156" s="27"/>
      <c r="EI156" s="27"/>
      <c r="EJ156" s="27"/>
      <c r="EK156" s="27"/>
      <c r="EL156" s="27"/>
    </row>
    <row r="157" spans="1:142" x14ac:dyDescent="0.2">
      <c r="A157" s="15">
        <v>78</v>
      </c>
      <c r="B157" s="15">
        <v>181</v>
      </c>
      <c r="C157" s="15">
        <v>0</v>
      </c>
      <c r="D157" s="15">
        <v>1</v>
      </c>
      <c r="E157" s="15">
        <v>1</v>
      </c>
      <c r="F157" s="15">
        <v>51</v>
      </c>
      <c r="G157" s="15">
        <v>3</v>
      </c>
      <c r="H157" s="15">
        <v>2</v>
      </c>
      <c r="I157" s="15">
        <v>4</v>
      </c>
      <c r="J157" s="15">
        <v>6</v>
      </c>
      <c r="K157" s="15">
        <v>0</v>
      </c>
      <c r="L157" s="15">
        <v>0</v>
      </c>
      <c r="M157" s="15">
        <v>1</v>
      </c>
      <c r="N157" s="15">
        <v>400000</v>
      </c>
      <c r="O157" s="15">
        <v>0</v>
      </c>
      <c r="P157" s="15">
        <v>0</v>
      </c>
      <c r="Q157" s="159">
        <v>1</v>
      </c>
      <c r="R157" s="159">
        <v>1</v>
      </c>
      <c r="S157" s="159">
        <v>6</v>
      </c>
      <c r="T157" s="159">
        <v>1555.5555555555557</v>
      </c>
      <c r="U157" s="159">
        <f t="shared" si="37"/>
        <v>1555.5555555555557</v>
      </c>
      <c r="V157" s="159">
        <v>9</v>
      </c>
      <c r="W157" s="171">
        <f t="shared" si="38"/>
        <v>259.2592592592593</v>
      </c>
      <c r="AA157" s="15">
        <f t="shared" si="39"/>
        <v>0</v>
      </c>
      <c r="AD157" s="15">
        <f t="shared" si="40"/>
        <v>1555.5555555555557</v>
      </c>
      <c r="AE157" s="172">
        <f t="shared" si="35"/>
        <v>259.2592592592593</v>
      </c>
      <c r="AW157" s="15">
        <f t="shared" si="43"/>
        <v>0</v>
      </c>
      <c r="CJ157" s="15">
        <v>2.75</v>
      </c>
      <c r="CK157" s="15">
        <v>2</v>
      </c>
      <c r="CL157" s="15">
        <v>3</v>
      </c>
      <c r="CM157" s="15">
        <v>2.5</v>
      </c>
      <c r="CN157" s="15">
        <v>2.5</v>
      </c>
      <c r="CO157" s="15">
        <f t="shared" si="41"/>
        <v>2.5499999999999998</v>
      </c>
      <c r="CP157" s="15">
        <v>4</v>
      </c>
      <c r="CQ157" s="15">
        <v>3</v>
      </c>
      <c r="CR157" s="15">
        <v>2</v>
      </c>
      <c r="CS157" s="15">
        <v>4</v>
      </c>
      <c r="CT157" s="15">
        <v>4</v>
      </c>
      <c r="CU157" s="15">
        <v>4</v>
      </c>
      <c r="CV157" s="15">
        <v>0</v>
      </c>
      <c r="CX157" s="15">
        <v>1</v>
      </c>
      <c r="CY157" s="15">
        <v>1</v>
      </c>
      <c r="DA157" s="15">
        <v>1</v>
      </c>
      <c r="DC157" s="15">
        <v>1</v>
      </c>
      <c r="DE157" s="15">
        <v>0</v>
      </c>
      <c r="DM157" s="15">
        <v>1</v>
      </c>
      <c r="DN157" s="15">
        <v>4</v>
      </c>
      <c r="DO157" s="15">
        <v>3</v>
      </c>
      <c r="DP157" s="15">
        <v>4</v>
      </c>
      <c r="DQ157" s="15">
        <v>2</v>
      </c>
      <c r="DR157" s="15">
        <v>4</v>
      </c>
      <c r="DY157" s="166">
        <v>3</v>
      </c>
      <c r="DZ157" s="166">
        <v>3.6666666666666665</v>
      </c>
      <c r="EA157" s="166">
        <v>2.5</v>
      </c>
      <c r="EB157" s="166">
        <v>3.2</v>
      </c>
      <c r="EC157" s="166">
        <v>3.3333333333333335</v>
      </c>
      <c r="ED157" s="166">
        <v>3.25</v>
      </c>
      <c r="EE157" s="27">
        <f t="shared" si="36"/>
        <v>3.1583333333333337</v>
      </c>
      <c r="EF157" s="15">
        <f t="shared" si="42"/>
        <v>-0.39166666666666661</v>
      </c>
    </row>
    <row r="158" spans="1:142" x14ac:dyDescent="0.2">
      <c r="A158" s="15">
        <v>79</v>
      </c>
      <c r="B158" s="15">
        <v>185</v>
      </c>
      <c r="C158" s="15">
        <v>1</v>
      </c>
      <c r="D158" s="15">
        <v>1</v>
      </c>
      <c r="E158" s="15">
        <v>1</v>
      </c>
      <c r="F158" s="15">
        <v>37</v>
      </c>
      <c r="G158" s="15">
        <v>5</v>
      </c>
      <c r="H158" s="15">
        <v>1</v>
      </c>
      <c r="I158" s="15">
        <v>3</v>
      </c>
      <c r="J158" s="15">
        <v>10</v>
      </c>
      <c r="K158" s="15">
        <v>0</v>
      </c>
      <c r="L158" s="15">
        <v>0</v>
      </c>
      <c r="M158" s="15">
        <v>1</v>
      </c>
      <c r="N158" s="15">
        <v>200000</v>
      </c>
      <c r="O158" s="15">
        <v>0</v>
      </c>
      <c r="P158" s="15">
        <v>1</v>
      </c>
      <c r="Q158" s="15">
        <v>1</v>
      </c>
      <c r="R158" s="15">
        <v>1</v>
      </c>
      <c r="S158" s="15">
        <v>150</v>
      </c>
      <c r="T158" s="15">
        <v>135000</v>
      </c>
      <c r="U158" s="15">
        <f t="shared" si="37"/>
        <v>135000</v>
      </c>
      <c r="V158" s="15">
        <v>9.6</v>
      </c>
      <c r="W158" s="27">
        <f t="shared" si="38"/>
        <v>900</v>
      </c>
      <c r="AA158" s="15">
        <f t="shared" si="39"/>
        <v>0</v>
      </c>
      <c r="AD158" s="15">
        <f t="shared" si="40"/>
        <v>135000</v>
      </c>
      <c r="AE158" s="172">
        <f t="shared" si="35"/>
        <v>900</v>
      </c>
      <c r="AF158" s="161">
        <v>1</v>
      </c>
      <c r="AG158" s="161">
        <v>1</v>
      </c>
      <c r="AH158" s="161">
        <v>150</v>
      </c>
      <c r="AI158" s="161">
        <v>120000</v>
      </c>
      <c r="AJ158" s="161">
        <v>9.6</v>
      </c>
      <c r="AK158" s="161">
        <v>800</v>
      </c>
      <c r="AW158" s="15">
        <f t="shared" si="43"/>
        <v>0</v>
      </c>
      <c r="CJ158" s="15">
        <v>2.5</v>
      </c>
      <c r="CK158" s="15">
        <v>3</v>
      </c>
      <c r="CL158" s="15">
        <v>2.6666666666666665</v>
      </c>
      <c r="CM158" s="15">
        <v>3.5</v>
      </c>
      <c r="CN158" s="15">
        <v>3.5</v>
      </c>
      <c r="CO158" s="15">
        <f t="shared" si="41"/>
        <v>3.0333333333333332</v>
      </c>
      <c r="CP158" s="15">
        <v>2</v>
      </c>
      <c r="CQ158" s="15">
        <v>5</v>
      </c>
      <c r="CR158" s="15" t="s">
        <v>1007</v>
      </c>
      <c r="CU158" s="15" t="s">
        <v>1007</v>
      </c>
      <c r="CX158" s="15" t="s">
        <v>1007</v>
      </c>
      <c r="CY158" s="15" t="s">
        <v>1007</v>
      </c>
      <c r="DA158" s="15" t="s">
        <v>1007</v>
      </c>
      <c r="DC158" s="15" t="s">
        <v>1007</v>
      </c>
      <c r="DE158" s="15" t="s">
        <v>1007</v>
      </c>
      <c r="DM158" s="15">
        <v>1</v>
      </c>
      <c r="DN158" s="15">
        <v>3</v>
      </c>
      <c r="DO158" s="15">
        <v>3</v>
      </c>
      <c r="DP158" s="15">
        <v>3</v>
      </c>
      <c r="DQ158" s="15">
        <v>2</v>
      </c>
      <c r="DR158" s="15">
        <v>3</v>
      </c>
      <c r="DY158" s="15">
        <v>4.2</v>
      </c>
      <c r="DZ158" s="15">
        <v>3.3333333333333335</v>
      </c>
      <c r="EA158" s="15">
        <v>3.75</v>
      </c>
      <c r="EB158" s="15">
        <v>3.6</v>
      </c>
      <c r="EC158" s="15">
        <v>2.6666666666666665</v>
      </c>
      <c r="ED158" s="15">
        <v>3.75</v>
      </c>
      <c r="EE158" s="27">
        <f t="shared" si="36"/>
        <v>3.5500000000000003</v>
      </c>
      <c r="EF158" s="15">
        <f t="shared" si="42"/>
        <v>0.26388888888888884</v>
      </c>
    </row>
    <row r="159" spans="1:142" x14ac:dyDescent="0.2">
      <c r="A159" s="15">
        <v>79</v>
      </c>
      <c r="B159" s="15">
        <v>185</v>
      </c>
      <c r="C159" s="15">
        <v>1</v>
      </c>
      <c r="D159" s="15">
        <v>1</v>
      </c>
      <c r="E159" s="15">
        <v>1</v>
      </c>
      <c r="F159" s="15">
        <v>37</v>
      </c>
      <c r="G159" s="15">
        <v>5</v>
      </c>
      <c r="H159" s="15">
        <v>1</v>
      </c>
      <c r="I159" s="15">
        <v>3</v>
      </c>
      <c r="J159" s="15">
        <v>10</v>
      </c>
      <c r="K159" s="15">
        <v>0</v>
      </c>
      <c r="L159" s="15">
        <v>0</v>
      </c>
      <c r="M159" s="15">
        <v>1</v>
      </c>
      <c r="N159" s="15">
        <v>200000</v>
      </c>
      <c r="O159" s="15">
        <v>0</v>
      </c>
      <c r="P159" s="15">
        <v>0</v>
      </c>
      <c r="Q159" s="159">
        <v>1</v>
      </c>
      <c r="R159" s="159">
        <v>1</v>
      </c>
      <c r="S159" s="159">
        <v>150</v>
      </c>
      <c r="T159" s="159">
        <v>120000</v>
      </c>
      <c r="U159" s="159">
        <f t="shared" si="37"/>
        <v>120000</v>
      </c>
      <c r="V159" s="159">
        <v>9.6</v>
      </c>
      <c r="W159" s="171">
        <f t="shared" si="38"/>
        <v>800</v>
      </c>
      <c r="AA159" s="15">
        <f t="shared" si="39"/>
        <v>0</v>
      </c>
      <c r="AD159" s="15">
        <f t="shared" si="40"/>
        <v>120000</v>
      </c>
      <c r="AE159" s="172">
        <f t="shared" si="35"/>
        <v>800</v>
      </c>
      <c r="AW159" s="15">
        <f t="shared" si="43"/>
        <v>0</v>
      </c>
      <c r="CJ159" s="15">
        <v>2.5</v>
      </c>
      <c r="CK159" s="15">
        <v>3</v>
      </c>
      <c r="CL159" s="15">
        <v>2.6666666666666665</v>
      </c>
      <c r="CM159" s="15">
        <v>3.5</v>
      </c>
      <c r="CN159" s="15">
        <v>3.5</v>
      </c>
      <c r="CO159" s="15">
        <f t="shared" si="41"/>
        <v>3.0333333333333332</v>
      </c>
      <c r="CP159" s="15">
        <v>2</v>
      </c>
      <c r="CQ159" s="15">
        <v>5</v>
      </c>
      <c r="CR159" s="15" t="s">
        <v>1007</v>
      </c>
      <c r="CU159" s="15" t="s">
        <v>1007</v>
      </c>
      <c r="CX159" s="15" t="s">
        <v>1007</v>
      </c>
      <c r="CY159" s="15" t="s">
        <v>1007</v>
      </c>
      <c r="DA159" s="15" t="s">
        <v>1007</v>
      </c>
      <c r="DC159" s="15" t="s">
        <v>1007</v>
      </c>
      <c r="DE159" s="15" t="s">
        <v>1007</v>
      </c>
      <c r="DM159" s="15">
        <v>1</v>
      </c>
      <c r="DN159" s="15">
        <v>3</v>
      </c>
      <c r="DO159" s="15">
        <v>3</v>
      </c>
      <c r="DP159" s="15">
        <v>3</v>
      </c>
      <c r="DQ159" s="15">
        <v>2</v>
      </c>
      <c r="DR159" s="15">
        <v>3</v>
      </c>
      <c r="DY159" s="27">
        <v>3.6</v>
      </c>
      <c r="DZ159" s="27">
        <v>3</v>
      </c>
      <c r="EA159" s="27">
        <v>3.5</v>
      </c>
      <c r="EB159" s="27">
        <v>3.2</v>
      </c>
      <c r="EC159" s="27">
        <v>2.6666666666666665</v>
      </c>
      <c r="ED159" s="27">
        <v>3.75</v>
      </c>
      <c r="EE159" s="27">
        <f t="shared" si="36"/>
        <v>3.2861111111111114</v>
      </c>
      <c r="EF159" s="15">
        <f t="shared" si="42"/>
        <v>-1.3583333333333334</v>
      </c>
    </row>
    <row r="160" spans="1:142" x14ac:dyDescent="0.2">
      <c r="A160" s="15">
        <v>80</v>
      </c>
      <c r="B160" s="15">
        <v>206</v>
      </c>
      <c r="C160" s="15">
        <v>1</v>
      </c>
      <c r="D160" s="15">
        <v>2</v>
      </c>
      <c r="E160" s="15">
        <v>1</v>
      </c>
      <c r="F160" s="15">
        <v>53</v>
      </c>
      <c r="G160" s="15">
        <v>5</v>
      </c>
      <c r="H160" s="15">
        <v>2</v>
      </c>
      <c r="I160" s="15">
        <v>3</v>
      </c>
      <c r="J160" s="15">
        <v>32</v>
      </c>
      <c r="K160" s="15">
        <v>0</v>
      </c>
      <c r="L160" s="15">
        <v>1</v>
      </c>
      <c r="M160" s="15">
        <v>1</v>
      </c>
      <c r="N160" s="15">
        <v>60000</v>
      </c>
      <c r="O160" s="15">
        <v>1</v>
      </c>
      <c r="P160" s="15">
        <v>1</v>
      </c>
      <c r="Q160" s="15">
        <v>8</v>
      </c>
      <c r="R160" s="15">
        <v>8</v>
      </c>
      <c r="S160" s="15">
        <v>2</v>
      </c>
      <c r="T160" s="15">
        <v>600</v>
      </c>
      <c r="U160" s="15">
        <f t="shared" si="37"/>
        <v>4800</v>
      </c>
      <c r="V160" s="15">
        <v>105</v>
      </c>
      <c r="W160" s="27">
        <f t="shared" si="38"/>
        <v>2400</v>
      </c>
      <c r="AA160" s="15">
        <f t="shared" si="39"/>
        <v>0</v>
      </c>
      <c r="AD160" s="15">
        <f t="shared" si="40"/>
        <v>4800</v>
      </c>
      <c r="AE160" s="172">
        <f t="shared" si="35"/>
        <v>2400</v>
      </c>
      <c r="AF160" s="161">
        <v>8</v>
      </c>
      <c r="AG160" s="161">
        <v>7</v>
      </c>
      <c r="AH160" s="161">
        <v>2</v>
      </c>
      <c r="AI160" s="161">
        <v>400</v>
      </c>
      <c r="AJ160" s="161">
        <v>100</v>
      </c>
      <c r="AK160" s="161">
        <v>200</v>
      </c>
      <c r="AS160" s="15">
        <v>7</v>
      </c>
      <c r="AT160" s="15">
        <v>1</v>
      </c>
      <c r="AU160" s="15">
        <v>3</v>
      </c>
      <c r="AV160" s="15">
        <v>1000</v>
      </c>
      <c r="AW160" s="15">
        <f t="shared" si="43"/>
        <v>1000</v>
      </c>
      <c r="AX160" s="15">
        <v>80</v>
      </c>
      <c r="AY160" s="15">
        <v>333.33333333333331</v>
      </c>
      <c r="BF160" s="15">
        <f t="shared" si="44"/>
        <v>1000</v>
      </c>
      <c r="BG160" s="15">
        <f t="shared" si="45"/>
        <v>333.33333333333331</v>
      </c>
      <c r="BH160" s="161">
        <v>7</v>
      </c>
      <c r="BI160" s="161">
        <v>1</v>
      </c>
      <c r="BJ160" s="161">
        <v>3</v>
      </c>
      <c r="BK160" s="161">
        <v>1200</v>
      </c>
      <c r="BL160" s="161">
        <v>75</v>
      </c>
      <c r="BS160" s="23">
        <v>1200</v>
      </c>
      <c r="BT160" s="23">
        <v>400</v>
      </c>
      <c r="CJ160" s="15">
        <v>4</v>
      </c>
      <c r="CK160" s="15">
        <v>3.3333333333333335</v>
      </c>
      <c r="CL160" s="15">
        <v>3.3333333333333335</v>
      </c>
      <c r="CM160" s="15">
        <v>3.5</v>
      </c>
      <c r="CN160" s="15">
        <v>4</v>
      </c>
      <c r="CO160" s="15">
        <f t="shared" si="41"/>
        <v>3.6333333333333337</v>
      </c>
      <c r="CP160" s="15">
        <v>3</v>
      </c>
      <c r="CQ160" s="15">
        <v>1</v>
      </c>
      <c r="CR160" s="15">
        <v>1</v>
      </c>
      <c r="CS160" s="15">
        <v>4</v>
      </c>
      <c r="CT160" s="15">
        <v>1</v>
      </c>
      <c r="CU160" s="15">
        <v>4</v>
      </c>
      <c r="CV160" s="15">
        <v>1</v>
      </c>
      <c r="CW160" s="15">
        <v>2</v>
      </c>
      <c r="CX160" s="15">
        <v>1</v>
      </c>
      <c r="CY160" s="15">
        <v>1</v>
      </c>
      <c r="DA160" s="15">
        <v>1</v>
      </c>
      <c r="DC160" s="15">
        <v>1</v>
      </c>
      <c r="DE160" s="15">
        <v>1</v>
      </c>
      <c r="DO160" s="15">
        <v>2</v>
      </c>
      <c r="DP160" s="15">
        <v>3</v>
      </c>
      <c r="DQ160" s="15">
        <v>1</v>
      </c>
      <c r="DR160" s="15">
        <v>3</v>
      </c>
      <c r="DY160" s="150">
        <v>4.8</v>
      </c>
      <c r="DZ160" s="150">
        <v>5</v>
      </c>
      <c r="EA160" s="150">
        <v>4.25</v>
      </c>
      <c r="EB160" s="150">
        <v>4.4000000000000004</v>
      </c>
      <c r="EC160" s="150">
        <v>4.666666666666667</v>
      </c>
      <c r="ED160" s="150">
        <v>4.75</v>
      </c>
      <c r="EE160" s="27">
        <f t="shared" si="36"/>
        <v>4.6444444444444448</v>
      </c>
      <c r="EF160" s="15">
        <f t="shared" si="42"/>
        <v>9.4444444444444997E-2</v>
      </c>
      <c r="EG160" s="27"/>
      <c r="EH160" s="27"/>
      <c r="EI160" s="27"/>
      <c r="EJ160" s="27"/>
      <c r="EK160" s="27"/>
      <c r="EL160" s="27"/>
    </row>
    <row r="161" spans="1:143" x14ac:dyDescent="0.2">
      <c r="A161" s="15">
        <v>80</v>
      </c>
      <c r="B161" s="15">
        <v>206</v>
      </c>
      <c r="C161" s="15">
        <v>1</v>
      </c>
      <c r="D161" s="15">
        <v>2</v>
      </c>
      <c r="E161" s="15">
        <v>1</v>
      </c>
      <c r="F161" s="15">
        <v>53</v>
      </c>
      <c r="G161" s="15">
        <v>5</v>
      </c>
      <c r="H161" s="15">
        <v>2</v>
      </c>
      <c r="I161" s="15">
        <v>3</v>
      </c>
      <c r="J161" s="15">
        <v>32</v>
      </c>
      <c r="K161" s="15">
        <v>0</v>
      </c>
      <c r="L161" s="15">
        <v>1</v>
      </c>
      <c r="M161" s="15">
        <v>1</v>
      </c>
      <c r="N161" s="15">
        <v>60000</v>
      </c>
      <c r="O161" s="15">
        <v>1</v>
      </c>
      <c r="P161" s="15">
        <v>0</v>
      </c>
      <c r="Q161" s="159">
        <v>8</v>
      </c>
      <c r="R161" s="159">
        <v>7</v>
      </c>
      <c r="S161" s="159">
        <v>2</v>
      </c>
      <c r="T161" s="159">
        <v>400</v>
      </c>
      <c r="U161" s="159">
        <f t="shared" si="37"/>
        <v>2800</v>
      </c>
      <c r="V161" s="159">
        <v>100</v>
      </c>
      <c r="W161" s="171">
        <f t="shared" si="38"/>
        <v>1400</v>
      </c>
      <c r="AA161" s="15">
        <f t="shared" si="39"/>
        <v>0</v>
      </c>
      <c r="AD161" s="15">
        <f t="shared" si="40"/>
        <v>2800</v>
      </c>
      <c r="AE161" s="172">
        <f t="shared" si="35"/>
        <v>1400</v>
      </c>
      <c r="AS161" s="15">
        <v>7</v>
      </c>
      <c r="AT161" s="15">
        <v>1</v>
      </c>
      <c r="AU161" s="15">
        <v>3</v>
      </c>
      <c r="AV161" s="15">
        <v>1200</v>
      </c>
      <c r="AW161" s="15">
        <f t="shared" si="43"/>
        <v>1200</v>
      </c>
      <c r="AX161" s="15">
        <v>75</v>
      </c>
      <c r="BF161" s="15">
        <f t="shared" si="44"/>
        <v>1200</v>
      </c>
      <c r="BG161" s="15">
        <f t="shared" si="45"/>
        <v>400</v>
      </c>
      <c r="CJ161" s="15">
        <v>4</v>
      </c>
      <c r="CK161" s="15">
        <v>3.3333333333333335</v>
      </c>
      <c r="CL161" s="15">
        <v>3.3333333333333335</v>
      </c>
      <c r="CM161" s="15">
        <v>3.5</v>
      </c>
      <c r="CN161" s="15">
        <v>4</v>
      </c>
      <c r="CO161" s="15">
        <f t="shared" si="41"/>
        <v>3.6333333333333337</v>
      </c>
      <c r="CP161" s="15">
        <v>3</v>
      </c>
      <c r="CQ161" s="15">
        <v>1</v>
      </c>
      <c r="CR161" s="15">
        <v>1</v>
      </c>
      <c r="CS161" s="15">
        <v>4</v>
      </c>
      <c r="CT161" s="15">
        <v>1</v>
      </c>
      <c r="CU161" s="15">
        <v>4</v>
      </c>
      <c r="CV161" s="15">
        <v>1</v>
      </c>
      <c r="CW161" s="15">
        <v>2</v>
      </c>
      <c r="CX161" s="15">
        <v>1</v>
      </c>
      <c r="CY161" s="15">
        <v>1</v>
      </c>
      <c r="DA161" s="15">
        <v>1</v>
      </c>
      <c r="DC161" s="15">
        <v>1</v>
      </c>
      <c r="DE161" s="15">
        <v>1</v>
      </c>
      <c r="DO161" s="15">
        <v>2</v>
      </c>
      <c r="DP161" s="15">
        <v>3</v>
      </c>
      <c r="DQ161" s="15">
        <v>1</v>
      </c>
      <c r="DR161" s="15">
        <v>3</v>
      </c>
      <c r="DY161" s="166">
        <v>4.4000000000000004</v>
      </c>
      <c r="DZ161" s="166">
        <v>4.666666666666667</v>
      </c>
      <c r="EA161" s="166">
        <v>4.5</v>
      </c>
      <c r="EB161" s="166">
        <v>4.4000000000000004</v>
      </c>
      <c r="EC161" s="166">
        <v>4.333333333333333</v>
      </c>
      <c r="ED161" s="166">
        <v>5</v>
      </c>
      <c r="EE161" s="27">
        <f t="shared" si="36"/>
        <v>4.55</v>
      </c>
      <c r="EF161" s="15">
        <f t="shared" si="42"/>
        <v>0.73333333333333295</v>
      </c>
    </row>
    <row r="162" spans="1:143" x14ac:dyDescent="0.2">
      <c r="A162" s="15">
        <v>81</v>
      </c>
      <c r="B162" s="15">
        <v>208</v>
      </c>
      <c r="C162" s="15">
        <v>0</v>
      </c>
      <c r="D162" s="15">
        <v>6</v>
      </c>
      <c r="E162" s="15">
        <v>0</v>
      </c>
      <c r="F162" s="15">
        <v>62</v>
      </c>
      <c r="G162" s="15">
        <v>1</v>
      </c>
      <c r="H162" s="15">
        <v>2</v>
      </c>
      <c r="I162" s="15">
        <v>4</v>
      </c>
      <c r="J162" s="15">
        <v>10</v>
      </c>
      <c r="K162" s="15">
        <v>0</v>
      </c>
      <c r="L162" s="15">
        <v>0</v>
      </c>
      <c r="M162" s="15">
        <v>1</v>
      </c>
      <c r="N162" s="15">
        <v>250000</v>
      </c>
      <c r="O162" s="15">
        <v>1</v>
      </c>
      <c r="P162" s="15">
        <v>1</v>
      </c>
      <c r="Q162" s="15">
        <v>1</v>
      </c>
      <c r="R162" s="15">
        <v>1</v>
      </c>
      <c r="S162" s="15">
        <v>17</v>
      </c>
      <c r="T162" s="15">
        <v>13600</v>
      </c>
      <c r="U162" s="15">
        <f t="shared" si="37"/>
        <v>13600</v>
      </c>
      <c r="V162" s="15">
        <v>10</v>
      </c>
      <c r="W162" s="27">
        <f t="shared" si="38"/>
        <v>800</v>
      </c>
      <c r="AA162" s="15">
        <f t="shared" si="39"/>
        <v>0</v>
      </c>
      <c r="AD162" s="15">
        <f t="shared" si="40"/>
        <v>13600</v>
      </c>
      <c r="AE162" s="172">
        <f t="shared" si="35"/>
        <v>800</v>
      </c>
      <c r="AF162" s="161">
        <v>1</v>
      </c>
      <c r="AG162" s="161">
        <v>1</v>
      </c>
      <c r="AH162" s="161">
        <v>17</v>
      </c>
      <c r="AI162" s="161">
        <v>11900</v>
      </c>
      <c r="AJ162" s="161">
        <v>10</v>
      </c>
      <c r="AK162" s="161">
        <v>700</v>
      </c>
      <c r="AW162" s="15">
        <f t="shared" si="43"/>
        <v>0</v>
      </c>
      <c r="CJ162" s="15">
        <v>3.25</v>
      </c>
      <c r="CK162" s="15">
        <v>3.3333333333333335</v>
      </c>
      <c r="CL162" s="15">
        <v>3</v>
      </c>
      <c r="CM162" s="15">
        <v>2.5</v>
      </c>
      <c r="CN162" s="15">
        <v>3.5</v>
      </c>
      <c r="CO162" s="15">
        <f t="shared" si="41"/>
        <v>3.1166666666666667</v>
      </c>
      <c r="CP162" s="15">
        <v>3</v>
      </c>
      <c r="CQ162" s="15">
        <v>2</v>
      </c>
      <c r="CR162" s="15">
        <v>1</v>
      </c>
      <c r="CS162" s="15">
        <v>4</v>
      </c>
      <c r="CT162" s="15">
        <v>2</v>
      </c>
      <c r="CU162" s="15">
        <v>4</v>
      </c>
      <c r="CV162" s="15">
        <v>0</v>
      </c>
      <c r="CX162" s="15">
        <v>1</v>
      </c>
      <c r="CY162" s="15">
        <v>1</v>
      </c>
      <c r="DA162" s="15">
        <v>1</v>
      </c>
      <c r="DC162" s="15">
        <v>1</v>
      </c>
      <c r="DE162" s="15">
        <v>0</v>
      </c>
      <c r="DM162" s="15">
        <v>1</v>
      </c>
      <c r="DN162" s="15">
        <v>2</v>
      </c>
      <c r="DO162" s="15">
        <v>2</v>
      </c>
      <c r="DP162" s="15">
        <v>2</v>
      </c>
      <c r="DY162" s="15">
        <v>4.2</v>
      </c>
      <c r="DZ162" s="15">
        <v>3.3333333333333335</v>
      </c>
      <c r="EA162" s="15">
        <v>3.75</v>
      </c>
      <c r="EB162" s="15">
        <v>4.2</v>
      </c>
      <c r="EC162" s="15">
        <v>3.6666666666666665</v>
      </c>
      <c r="ED162" s="15">
        <v>3.75</v>
      </c>
      <c r="EE162" s="27">
        <f t="shared" si="36"/>
        <v>3.8166666666666669</v>
      </c>
      <c r="EF162" s="15">
        <f t="shared" si="42"/>
        <v>0.25555555555555554</v>
      </c>
    </row>
    <row r="163" spans="1:143" x14ac:dyDescent="0.2">
      <c r="A163" s="15">
        <v>81</v>
      </c>
      <c r="B163" s="15">
        <v>208</v>
      </c>
      <c r="C163" s="15">
        <v>0</v>
      </c>
      <c r="D163" s="15">
        <v>6</v>
      </c>
      <c r="E163" s="15">
        <v>0</v>
      </c>
      <c r="F163" s="15">
        <v>62</v>
      </c>
      <c r="G163" s="15">
        <v>1</v>
      </c>
      <c r="H163" s="15">
        <v>2</v>
      </c>
      <c r="I163" s="15">
        <v>4</v>
      </c>
      <c r="J163" s="15">
        <v>10</v>
      </c>
      <c r="K163" s="15">
        <v>0</v>
      </c>
      <c r="L163" s="15">
        <v>0</v>
      </c>
      <c r="M163" s="15">
        <v>1</v>
      </c>
      <c r="N163" s="15">
        <v>250000</v>
      </c>
      <c r="O163" s="15">
        <v>1</v>
      </c>
      <c r="P163" s="15">
        <v>0</v>
      </c>
      <c r="Q163" s="159">
        <v>1</v>
      </c>
      <c r="R163" s="159">
        <v>1</v>
      </c>
      <c r="S163" s="159">
        <v>17</v>
      </c>
      <c r="T163" s="159">
        <v>11900</v>
      </c>
      <c r="U163" s="159">
        <f t="shared" si="37"/>
        <v>11900</v>
      </c>
      <c r="V163" s="159">
        <v>10</v>
      </c>
      <c r="W163" s="171">
        <f t="shared" si="38"/>
        <v>700</v>
      </c>
      <c r="AA163" s="15">
        <f t="shared" si="39"/>
        <v>0</v>
      </c>
      <c r="AD163" s="15">
        <f t="shared" si="40"/>
        <v>11900</v>
      </c>
      <c r="AE163" s="172">
        <f t="shared" si="35"/>
        <v>700</v>
      </c>
      <c r="AW163" s="15">
        <f t="shared" si="43"/>
        <v>0</v>
      </c>
      <c r="CJ163" s="15">
        <v>3.25</v>
      </c>
      <c r="CK163" s="15">
        <v>3.3333333333333335</v>
      </c>
      <c r="CL163" s="15">
        <v>3</v>
      </c>
      <c r="CM163" s="15">
        <v>2.5</v>
      </c>
      <c r="CN163" s="15">
        <v>3.5</v>
      </c>
      <c r="CO163" s="15">
        <f t="shared" si="41"/>
        <v>3.1166666666666667</v>
      </c>
      <c r="CP163" s="15">
        <v>3</v>
      </c>
      <c r="CQ163" s="15">
        <v>2</v>
      </c>
      <c r="CR163" s="15">
        <v>1</v>
      </c>
      <c r="CS163" s="15">
        <v>4</v>
      </c>
      <c r="CT163" s="15">
        <v>2</v>
      </c>
      <c r="CU163" s="15">
        <v>4</v>
      </c>
      <c r="CV163" s="15">
        <v>0</v>
      </c>
      <c r="CX163" s="15">
        <v>1</v>
      </c>
      <c r="CY163" s="15">
        <v>1</v>
      </c>
      <c r="DA163" s="15">
        <v>1</v>
      </c>
      <c r="DC163" s="15">
        <v>1</v>
      </c>
      <c r="DE163" s="15">
        <v>0</v>
      </c>
      <c r="DM163" s="15">
        <v>1</v>
      </c>
      <c r="DN163" s="15">
        <v>2</v>
      </c>
      <c r="DO163" s="15">
        <v>2</v>
      </c>
      <c r="DP163" s="15">
        <v>2</v>
      </c>
      <c r="DY163" s="27">
        <v>4</v>
      </c>
      <c r="DZ163" s="27">
        <v>3</v>
      </c>
      <c r="EA163" s="27">
        <v>2.75</v>
      </c>
      <c r="EB163" s="27">
        <v>4.2</v>
      </c>
      <c r="EC163" s="27">
        <v>3.6666666666666665</v>
      </c>
      <c r="ED163" s="27">
        <v>3.75</v>
      </c>
      <c r="EE163" s="27">
        <f t="shared" si="36"/>
        <v>3.5611111111111113</v>
      </c>
      <c r="EF163" s="15">
        <f t="shared" si="42"/>
        <v>-0.67777777777777759</v>
      </c>
    </row>
    <row r="164" spans="1:143" x14ac:dyDescent="0.2">
      <c r="A164" s="15">
        <v>82</v>
      </c>
      <c r="B164" s="15">
        <v>308</v>
      </c>
      <c r="C164" s="15">
        <v>1</v>
      </c>
      <c r="D164" s="15">
        <v>5</v>
      </c>
      <c r="E164" s="15">
        <v>1</v>
      </c>
      <c r="F164" s="15">
        <v>55</v>
      </c>
      <c r="G164" s="15">
        <v>4</v>
      </c>
      <c r="H164" s="15">
        <v>2</v>
      </c>
      <c r="I164" s="15">
        <v>4</v>
      </c>
      <c r="J164" s="15">
        <v>8</v>
      </c>
      <c r="K164" s="15">
        <v>0</v>
      </c>
      <c r="L164" s="15">
        <v>0</v>
      </c>
      <c r="M164" s="15">
        <v>1</v>
      </c>
      <c r="N164" s="15">
        <v>60000</v>
      </c>
      <c r="O164" s="15">
        <v>0</v>
      </c>
      <c r="P164" s="15">
        <v>1</v>
      </c>
      <c r="Q164" s="15">
        <v>1</v>
      </c>
      <c r="R164" s="15">
        <v>1</v>
      </c>
      <c r="S164" s="15">
        <v>10</v>
      </c>
      <c r="T164" s="15">
        <v>4000</v>
      </c>
      <c r="U164" s="15">
        <f t="shared" si="37"/>
        <v>4000</v>
      </c>
      <c r="V164" s="15">
        <v>15</v>
      </c>
      <c r="W164" s="27">
        <f t="shared" si="38"/>
        <v>400</v>
      </c>
      <c r="AA164" s="15">
        <f t="shared" si="39"/>
        <v>0</v>
      </c>
      <c r="AD164" s="15">
        <f t="shared" si="40"/>
        <v>4000</v>
      </c>
      <c r="AE164" s="172">
        <f t="shared" si="35"/>
        <v>400</v>
      </c>
      <c r="AF164" s="161">
        <v>1</v>
      </c>
      <c r="AG164" s="161">
        <v>1</v>
      </c>
      <c r="AH164" s="161">
        <v>10</v>
      </c>
      <c r="AI164" s="161">
        <v>4500</v>
      </c>
      <c r="AJ164" s="161">
        <v>13</v>
      </c>
      <c r="AK164" s="161">
        <v>450</v>
      </c>
      <c r="AW164" s="15">
        <f t="shared" si="43"/>
        <v>0</v>
      </c>
      <c r="CJ164" s="15">
        <v>4</v>
      </c>
      <c r="CK164" s="15">
        <v>4</v>
      </c>
      <c r="CL164" s="15">
        <v>4.333333333333333</v>
      </c>
      <c r="CM164" s="15">
        <v>3.5</v>
      </c>
      <c r="CN164" s="15">
        <v>4.5</v>
      </c>
      <c r="CO164" s="15">
        <f t="shared" si="41"/>
        <v>4.0666666666666664</v>
      </c>
      <c r="CP164" s="15">
        <v>4</v>
      </c>
      <c r="CQ164" s="15">
        <v>5</v>
      </c>
      <c r="CR164" s="15" t="s">
        <v>1007</v>
      </c>
      <c r="CU164" s="15" t="s">
        <v>1007</v>
      </c>
      <c r="CX164" s="15" t="s">
        <v>1007</v>
      </c>
      <c r="CY164" s="15" t="s">
        <v>1007</v>
      </c>
      <c r="DA164" s="15" t="s">
        <v>1007</v>
      </c>
      <c r="DC164" s="15" t="s">
        <v>1007</v>
      </c>
      <c r="DE164" s="15" t="s">
        <v>1007</v>
      </c>
      <c r="DX164" s="15" t="s">
        <v>612</v>
      </c>
      <c r="DY164" s="15">
        <v>4.4000000000000004</v>
      </c>
      <c r="DZ164" s="15">
        <v>4.666666666666667</v>
      </c>
      <c r="EA164" s="15">
        <v>4.75</v>
      </c>
      <c r="EB164" s="15">
        <v>4.2</v>
      </c>
      <c r="EC164" s="15">
        <v>3.6666666666666665</v>
      </c>
      <c r="ED164" s="15">
        <v>3.75</v>
      </c>
      <c r="EE164" s="27">
        <f t="shared" si="36"/>
        <v>4.2388888888888889</v>
      </c>
      <c r="EF164" s="15">
        <f t="shared" si="42"/>
        <v>0.23333333333333339</v>
      </c>
    </row>
    <row r="165" spans="1:143" x14ac:dyDescent="0.2">
      <c r="A165" s="15">
        <v>82</v>
      </c>
      <c r="B165" s="15">
        <v>308</v>
      </c>
      <c r="C165" s="15">
        <v>1</v>
      </c>
      <c r="D165" s="15">
        <v>5</v>
      </c>
      <c r="E165" s="15">
        <v>1</v>
      </c>
      <c r="F165" s="15">
        <v>55</v>
      </c>
      <c r="G165" s="15">
        <v>4</v>
      </c>
      <c r="H165" s="15">
        <v>2</v>
      </c>
      <c r="I165" s="15">
        <v>4</v>
      </c>
      <c r="J165" s="15">
        <v>8</v>
      </c>
      <c r="K165" s="15">
        <v>0</v>
      </c>
      <c r="L165" s="15">
        <v>0</v>
      </c>
      <c r="M165" s="15">
        <v>1</v>
      </c>
      <c r="N165" s="15">
        <v>60000</v>
      </c>
      <c r="O165" s="15">
        <v>0</v>
      </c>
      <c r="P165" s="15">
        <v>0</v>
      </c>
      <c r="Q165" s="159">
        <v>1</v>
      </c>
      <c r="R165" s="159">
        <v>1</v>
      </c>
      <c r="S165" s="159">
        <v>10</v>
      </c>
      <c r="T165" s="159">
        <v>4500</v>
      </c>
      <c r="U165" s="159">
        <f t="shared" si="37"/>
        <v>4500</v>
      </c>
      <c r="V165" s="159">
        <v>13</v>
      </c>
      <c r="W165" s="171">
        <f t="shared" si="38"/>
        <v>450</v>
      </c>
      <c r="AA165" s="15">
        <f t="shared" si="39"/>
        <v>0</v>
      </c>
      <c r="AD165" s="15">
        <f t="shared" si="40"/>
        <v>4500</v>
      </c>
      <c r="AE165" s="172">
        <f t="shared" si="35"/>
        <v>450</v>
      </c>
      <c r="AW165" s="15">
        <f t="shared" si="43"/>
        <v>0</v>
      </c>
      <c r="CJ165" s="15">
        <v>4</v>
      </c>
      <c r="CK165" s="15">
        <v>4</v>
      </c>
      <c r="CL165" s="15">
        <v>4.333333333333333</v>
      </c>
      <c r="CM165" s="15">
        <v>3.5</v>
      </c>
      <c r="CN165" s="15">
        <v>4.5</v>
      </c>
      <c r="CO165" s="15">
        <f t="shared" si="41"/>
        <v>4.0666666666666664</v>
      </c>
      <c r="CP165" s="15">
        <v>4</v>
      </c>
      <c r="CQ165" s="15">
        <v>5</v>
      </c>
      <c r="CR165" s="15" t="s">
        <v>1007</v>
      </c>
      <c r="CU165" s="15" t="s">
        <v>1007</v>
      </c>
      <c r="CX165" s="15" t="s">
        <v>1007</v>
      </c>
      <c r="CY165" s="15" t="s">
        <v>1007</v>
      </c>
      <c r="DA165" s="15" t="s">
        <v>1007</v>
      </c>
      <c r="DC165" s="15" t="s">
        <v>1007</v>
      </c>
      <c r="DE165" s="15" t="s">
        <v>1007</v>
      </c>
      <c r="DY165" s="27">
        <v>4</v>
      </c>
      <c r="DZ165" s="27">
        <v>4</v>
      </c>
      <c r="EA165" s="27">
        <v>4</v>
      </c>
      <c r="EB165" s="27">
        <v>4.2</v>
      </c>
      <c r="EC165" s="27">
        <v>4.333333333333333</v>
      </c>
      <c r="ED165" s="27">
        <v>3.5</v>
      </c>
      <c r="EE165" s="27">
        <f t="shared" si="36"/>
        <v>4.0055555555555555</v>
      </c>
      <c r="EF165" s="15">
        <f t="shared" si="42"/>
        <v>-0.57500000000000018</v>
      </c>
    </row>
    <row r="166" spans="1:143" x14ac:dyDescent="0.2">
      <c r="A166" s="15">
        <v>83</v>
      </c>
      <c r="B166" s="15">
        <v>316</v>
      </c>
      <c r="C166" s="15">
        <v>1</v>
      </c>
      <c r="D166" s="15">
        <v>5</v>
      </c>
      <c r="E166" s="15">
        <v>1</v>
      </c>
      <c r="F166" s="15">
        <v>47</v>
      </c>
      <c r="G166" s="15">
        <v>5</v>
      </c>
      <c r="H166" s="15">
        <v>1</v>
      </c>
      <c r="I166" s="15">
        <v>3</v>
      </c>
      <c r="J166" s="15">
        <v>6</v>
      </c>
      <c r="K166" s="15">
        <v>1</v>
      </c>
      <c r="L166" s="15">
        <v>0</v>
      </c>
      <c r="M166" s="15">
        <v>1</v>
      </c>
      <c r="N166" s="15">
        <v>70000</v>
      </c>
      <c r="O166" s="15">
        <v>0</v>
      </c>
      <c r="P166" s="15">
        <v>1</v>
      </c>
      <c r="Q166" s="15">
        <v>1</v>
      </c>
      <c r="R166" s="15">
        <v>1</v>
      </c>
      <c r="S166" s="15">
        <v>6</v>
      </c>
      <c r="T166" s="15">
        <v>4000</v>
      </c>
      <c r="U166" s="15">
        <f t="shared" si="37"/>
        <v>4000</v>
      </c>
      <c r="V166" s="15">
        <v>14</v>
      </c>
      <c r="W166" s="27">
        <f t="shared" si="38"/>
        <v>666.66666666666663</v>
      </c>
      <c r="AA166" s="15">
        <f t="shared" si="39"/>
        <v>0</v>
      </c>
      <c r="AD166" s="15">
        <f t="shared" si="40"/>
        <v>4000</v>
      </c>
      <c r="AE166" s="172">
        <f t="shared" si="35"/>
        <v>666.66666666666663</v>
      </c>
      <c r="AF166" s="161">
        <v>1</v>
      </c>
      <c r="AG166" s="161">
        <v>1</v>
      </c>
      <c r="AH166" s="161">
        <v>6</v>
      </c>
      <c r="AI166" s="161">
        <v>4500</v>
      </c>
      <c r="AJ166" s="161">
        <v>15</v>
      </c>
      <c r="AK166" s="161">
        <v>750</v>
      </c>
      <c r="AW166" s="15">
        <f t="shared" si="43"/>
        <v>0</v>
      </c>
      <c r="CJ166" s="15">
        <v>4</v>
      </c>
      <c r="CK166" s="15">
        <v>4</v>
      </c>
      <c r="CL166" s="15">
        <v>4</v>
      </c>
      <c r="CM166" s="15">
        <v>4.5</v>
      </c>
      <c r="CN166" s="15">
        <v>3.5</v>
      </c>
      <c r="CO166" s="15">
        <f t="shared" si="41"/>
        <v>4</v>
      </c>
      <c r="CP166" s="15">
        <v>4</v>
      </c>
      <c r="CQ166" s="15">
        <v>1</v>
      </c>
      <c r="CR166" s="15">
        <v>2</v>
      </c>
      <c r="CS166" s="15">
        <v>3</v>
      </c>
      <c r="CT166" s="15">
        <v>2</v>
      </c>
      <c r="CU166" s="15">
        <v>4</v>
      </c>
      <c r="CV166" s="15">
        <v>1</v>
      </c>
      <c r="CW166" s="15">
        <v>1</v>
      </c>
      <c r="CX166" s="15">
        <v>1</v>
      </c>
      <c r="CY166" s="15">
        <v>1</v>
      </c>
      <c r="DA166" s="15">
        <v>1</v>
      </c>
      <c r="DC166" s="15">
        <v>1</v>
      </c>
      <c r="DE166" s="15">
        <v>1</v>
      </c>
      <c r="DM166" s="15">
        <v>1</v>
      </c>
      <c r="DN166" s="15">
        <v>3</v>
      </c>
      <c r="DS166" s="15">
        <v>2</v>
      </c>
      <c r="DT166" s="15">
        <v>3</v>
      </c>
      <c r="DY166" s="15">
        <v>4.5999999999999996</v>
      </c>
      <c r="DZ166" s="15">
        <v>4.333333333333333</v>
      </c>
      <c r="EA166" s="15">
        <v>4.75</v>
      </c>
      <c r="EB166" s="15">
        <v>4.8</v>
      </c>
      <c r="EC166" s="15">
        <v>4</v>
      </c>
      <c r="ED166" s="15">
        <v>5</v>
      </c>
      <c r="EE166" s="27">
        <f t="shared" si="36"/>
        <v>4.5805555555555557</v>
      </c>
      <c r="EF166" s="15">
        <f t="shared" si="42"/>
        <v>0.68333333333333357</v>
      </c>
    </row>
    <row r="167" spans="1:143" x14ac:dyDescent="0.2">
      <c r="A167" s="15">
        <v>83</v>
      </c>
      <c r="B167" s="15">
        <v>316</v>
      </c>
      <c r="C167" s="15">
        <v>1</v>
      </c>
      <c r="D167" s="15">
        <v>5</v>
      </c>
      <c r="E167" s="15">
        <v>1</v>
      </c>
      <c r="F167" s="15">
        <v>47</v>
      </c>
      <c r="G167" s="15">
        <v>5</v>
      </c>
      <c r="H167" s="15">
        <v>1</v>
      </c>
      <c r="I167" s="15">
        <v>3</v>
      </c>
      <c r="J167" s="15">
        <v>6</v>
      </c>
      <c r="K167" s="15">
        <v>1</v>
      </c>
      <c r="L167" s="15">
        <v>0</v>
      </c>
      <c r="M167" s="15">
        <v>1</v>
      </c>
      <c r="N167" s="15">
        <v>70000</v>
      </c>
      <c r="O167" s="15">
        <v>0</v>
      </c>
      <c r="P167" s="15">
        <v>0</v>
      </c>
      <c r="Q167" s="159">
        <v>1</v>
      </c>
      <c r="R167" s="159">
        <v>1</v>
      </c>
      <c r="S167" s="159">
        <v>6</v>
      </c>
      <c r="T167" s="159">
        <v>4500</v>
      </c>
      <c r="U167" s="159">
        <f t="shared" si="37"/>
        <v>4500</v>
      </c>
      <c r="V167" s="159">
        <v>15</v>
      </c>
      <c r="W167" s="171">
        <f t="shared" si="38"/>
        <v>750</v>
      </c>
      <c r="AA167" s="15">
        <f t="shared" si="39"/>
        <v>0</v>
      </c>
      <c r="AD167" s="15">
        <f t="shared" si="40"/>
        <v>4500</v>
      </c>
      <c r="AE167" s="172">
        <f t="shared" si="35"/>
        <v>750</v>
      </c>
      <c r="AW167" s="15">
        <f t="shared" si="43"/>
        <v>0</v>
      </c>
      <c r="CJ167" s="15">
        <v>4</v>
      </c>
      <c r="CK167" s="15">
        <v>4</v>
      </c>
      <c r="CL167" s="15">
        <v>4</v>
      </c>
      <c r="CM167" s="15">
        <v>4.5</v>
      </c>
      <c r="CN167" s="15">
        <v>3.5</v>
      </c>
      <c r="CO167" s="15">
        <f t="shared" si="41"/>
        <v>4</v>
      </c>
      <c r="CP167" s="15">
        <v>4</v>
      </c>
      <c r="CQ167" s="15">
        <v>1</v>
      </c>
      <c r="CR167" s="15">
        <v>2</v>
      </c>
      <c r="CS167" s="15">
        <v>3</v>
      </c>
      <c r="CT167" s="15">
        <v>2</v>
      </c>
      <c r="CU167" s="15">
        <v>4</v>
      </c>
      <c r="CV167" s="15">
        <v>1</v>
      </c>
      <c r="CW167" s="15">
        <v>1</v>
      </c>
      <c r="CX167" s="15">
        <v>1</v>
      </c>
      <c r="CY167" s="15">
        <v>1</v>
      </c>
      <c r="DA167" s="15">
        <v>1</v>
      </c>
      <c r="DC167" s="15">
        <v>1</v>
      </c>
      <c r="DE167" s="15">
        <v>1</v>
      </c>
      <c r="DM167" s="15">
        <v>1</v>
      </c>
      <c r="DN167" s="15">
        <v>3</v>
      </c>
      <c r="DS167" s="15">
        <v>2</v>
      </c>
      <c r="DT167" s="15">
        <v>3</v>
      </c>
      <c r="DY167" s="27">
        <v>4.2</v>
      </c>
      <c r="DZ167" s="27">
        <v>4</v>
      </c>
      <c r="EA167" s="27">
        <v>3.75</v>
      </c>
      <c r="EB167" s="27">
        <v>3.6</v>
      </c>
      <c r="EC167" s="27">
        <v>4.333333333333333</v>
      </c>
      <c r="ED167" s="27">
        <v>3.5</v>
      </c>
      <c r="EE167" s="27">
        <f t="shared" si="36"/>
        <v>3.8972222222222221</v>
      </c>
      <c r="EF167" s="15">
        <f t="shared" si="42"/>
        <v>-7.7777777777777946E-2</v>
      </c>
    </row>
    <row r="168" spans="1:143" x14ac:dyDescent="0.2">
      <c r="A168" s="15">
        <v>84</v>
      </c>
      <c r="B168" s="15">
        <v>317</v>
      </c>
      <c r="C168" s="15">
        <v>1</v>
      </c>
      <c r="D168" s="15">
        <v>1</v>
      </c>
      <c r="E168" s="15">
        <v>1</v>
      </c>
      <c r="F168" s="15">
        <v>56</v>
      </c>
      <c r="G168" s="15">
        <v>5</v>
      </c>
      <c r="H168" s="15">
        <v>1</v>
      </c>
      <c r="I168" s="15">
        <v>3</v>
      </c>
      <c r="J168" s="15">
        <v>8</v>
      </c>
      <c r="K168" s="15">
        <v>1</v>
      </c>
      <c r="L168" s="15">
        <v>0</v>
      </c>
      <c r="M168" s="15">
        <v>1</v>
      </c>
      <c r="N168" s="15">
        <v>80000</v>
      </c>
      <c r="O168" s="15">
        <v>0</v>
      </c>
      <c r="P168" s="15">
        <v>1</v>
      </c>
      <c r="Q168" s="15">
        <v>1</v>
      </c>
      <c r="R168" s="15">
        <v>1</v>
      </c>
      <c r="S168" s="15">
        <v>18</v>
      </c>
      <c r="T168" s="15">
        <v>7500</v>
      </c>
      <c r="U168" s="15">
        <f t="shared" si="37"/>
        <v>7500</v>
      </c>
      <c r="V168" s="15">
        <v>15</v>
      </c>
      <c r="W168" s="27">
        <f t="shared" si="38"/>
        <v>416.66666666666669</v>
      </c>
      <c r="AA168" s="15">
        <f t="shared" si="39"/>
        <v>0</v>
      </c>
      <c r="AD168" s="15">
        <f t="shared" si="40"/>
        <v>7500</v>
      </c>
      <c r="AE168" s="172">
        <f t="shared" si="35"/>
        <v>416.66666666666669</v>
      </c>
      <c r="AF168" s="161">
        <v>1</v>
      </c>
      <c r="AG168" s="161">
        <v>1</v>
      </c>
      <c r="AH168" s="161">
        <v>18</v>
      </c>
      <c r="AI168" s="161">
        <v>7000</v>
      </c>
      <c r="AJ168" s="161">
        <v>15</v>
      </c>
      <c r="AK168" s="161">
        <v>388.88888888888891</v>
      </c>
      <c r="AW168" s="15">
        <f t="shared" si="43"/>
        <v>0</v>
      </c>
      <c r="CJ168" s="15">
        <v>4</v>
      </c>
      <c r="CK168" s="15">
        <v>4</v>
      </c>
      <c r="CL168" s="15">
        <v>4.333333333333333</v>
      </c>
      <c r="CM168" s="15">
        <v>4.5</v>
      </c>
      <c r="CN168" s="15">
        <v>3.5</v>
      </c>
      <c r="CO168" s="15">
        <f t="shared" si="41"/>
        <v>4.0666666666666664</v>
      </c>
      <c r="CP168" s="15">
        <v>3</v>
      </c>
      <c r="CQ168" s="15">
        <v>5</v>
      </c>
      <c r="CR168" s="15" t="s">
        <v>1007</v>
      </c>
      <c r="CU168" s="15" t="s">
        <v>1007</v>
      </c>
      <c r="CX168" s="15" t="s">
        <v>1007</v>
      </c>
      <c r="CY168" s="15" t="s">
        <v>1007</v>
      </c>
      <c r="DA168" s="15" t="s">
        <v>1007</v>
      </c>
      <c r="DC168" s="15" t="s">
        <v>1007</v>
      </c>
      <c r="DE168" s="15" t="s">
        <v>1007</v>
      </c>
      <c r="DM168" s="15">
        <v>2</v>
      </c>
      <c r="DN168" s="15">
        <v>2</v>
      </c>
      <c r="DO168" s="15">
        <v>1</v>
      </c>
      <c r="DP168" s="15">
        <v>1</v>
      </c>
      <c r="DY168" s="15">
        <v>4.2</v>
      </c>
      <c r="DZ168" s="15">
        <v>4.333333333333333</v>
      </c>
      <c r="EA168" s="15">
        <v>4</v>
      </c>
      <c r="EB168" s="15">
        <v>3.4</v>
      </c>
      <c r="EC168" s="15">
        <v>3.6666666666666665</v>
      </c>
      <c r="ED168" s="15">
        <v>4.25</v>
      </c>
      <c r="EE168" s="27">
        <f t="shared" si="36"/>
        <v>3.9750000000000001</v>
      </c>
      <c r="EF168" s="15">
        <f t="shared" si="42"/>
        <v>0.19722222222222197</v>
      </c>
      <c r="EG168" s="27"/>
      <c r="EH168" s="27"/>
      <c r="EI168" s="27"/>
      <c r="EJ168" s="27"/>
      <c r="EK168" s="27"/>
      <c r="EL168" s="27"/>
    </row>
    <row r="169" spans="1:143" x14ac:dyDescent="0.2">
      <c r="A169" s="15">
        <v>84</v>
      </c>
      <c r="B169" s="15">
        <v>317</v>
      </c>
      <c r="C169" s="15">
        <v>1</v>
      </c>
      <c r="D169" s="15">
        <v>1</v>
      </c>
      <c r="E169" s="15">
        <v>1</v>
      </c>
      <c r="F169" s="15">
        <v>56</v>
      </c>
      <c r="G169" s="15">
        <v>5</v>
      </c>
      <c r="H169" s="15">
        <v>1</v>
      </c>
      <c r="I169" s="15">
        <v>3</v>
      </c>
      <c r="J169" s="15">
        <v>8</v>
      </c>
      <c r="K169" s="15">
        <v>1</v>
      </c>
      <c r="L169" s="15">
        <v>0</v>
      </c>
      <c r="M169" s="15">
        <v>1</v>
      </c>
      <c r="N169" s="15">
        <v>80000</v>
      </c>
      <c r="O169" s="15">
        <v>0</v>
      </c>
      <c r="P169" s="15">
        <v>0</v>
      </c>
      <c r="Q169" s="159">
        <v>1</v>
      </c>
      <c r="R169" s="159">
        <v>1</v>
      </c>
      <c r="S169" s="159">
        <v>18</v>
      </c>
      <c r="T169" s="159">
        <v>7000</v>
      </c>
      <c r="U169" s="159">
        <f t="shared" si="37"/>
        <v>7000</v>
      </c>
      <c r="V169" s="159">
        <v>15</v>
      </c>
      <c r="W169" s="171">
        <f t="shared" si="38"/>
        <v>388.88888888888891</v>
      </c>
      <c r="AA169" s="15">
        <f t="shared" si="39"/>
        <v>0</v>
      </c>
      <c r="AD169" s="15">
        <f t="shared" si="40"/>
        <v>7000</v>
      </c>
      <c r="AE169" s="172">
        <f t="shared" si="35"/>
        <v>388.88888888888891</v>
      </c>
      <c r="AW169" s="15">
        <f t="shared" si="43"/>
        <v>0</v>
      </c>
      <c r="CJ169" s="15">
        <v>4</v>
      </c>
      <c r="CK169" s="15">
        <v>4</v>
      </c>
      <c r="CL169" s="15">
        <v>4.333333333333333</v>
      </c>
      <c r="CM169" s="15">
        <v>4.5</v>
      </c>
      <c r="CN169" s="15">
        <v>3.5</v>
      </c>
      <c r="CO169" s="15">
        <f t="shared" si="41"/>
        <v>4.0666666666666664</v>
      </c>
      <c r="CP169" s="15">
        <v>3</v>
      </c>
      <c r="CQ169" s="15">
        <v>5</v>
      </c>
      <c r="CR169" s="15" t="s">
        <v>1007</v>
      </c>
      <c r="CU169" s="15" t="s">
        <v>1007</v>
      </c>
      <c r="CX169" s="15" t="s">
        <v>1007</v>
      </c>
      <c r="CY169" s="15" t="s">
        <v>1007</v>
      </c>
      <c r="DA169" s="15" t="s">
        <v>1007</v>
      </c>
      <c r="DC169" s="15" t="s">
        <v>1007</v>
      </c>
      <c r="DE169" s="15" t="s">
        <v>1007</v>
      </c>
      <c r="DM169" s="15">
        <v>2</v>
      </c>
      <c r="DN169" s="15">
        <v>2</v>
      </c>
      <c r="DO169" s="15">
        <v>1</v>
      </c>
      <c r="DP169" s="15">
        <v>1</v>
      </c>
      <c r="DY169" s="27">
        <v>4.5999999999999996</v>
      </c>
      <c r="DZ169" s="27">
        <v>4</v>
      </c>
      <c r="EA169" s="27">
        <v>3.5</v>
      </c>
      <c r="EB169" s="27">
        <v>3.4</v>
      </c>
      <c r="EC169" s="27">
        <v>3.6666666666666665</v>
      </c>
      <c r="ED169" s="27">
        <v>3.5</v>
      </c>
      <c r="EE169" s="27">
        <f t="shared" si="36"/>
        <v>3.7777777777777781</v>
      </c>
      <c r="EF169" s="15">
        <f t="shared" si="42"/>
        <v>-0.39166666666666616</v>
      </c>
    </row>
    <row r="170" spans="1:143" x14ac:dyDescent="0.2">
      <c r="A170" s="15">
        <v>85</v>
      </c>
      <c r="B170" s="15">
        <v>321</v>
      </c>
      <c r="C170" s="15">
        <v>1</v>
      </c>
      <c r="D170" s="15">
        <v>6</v>
      </c>
      <c r="E170" s="15">
        <v>1</v>
      </c>
      <c r="F170" s="15">
        <v>41</v>
      </c>
      <c r="G170" s="15">
        <v>3</v>
      </c>
      <c r="H170" s="15">
        <v>2</v>
      </c>
      <c r="I170" s="15">
        <v>5</v>
      </c>
      <c r="J170" s="15">
        <v>15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1</v>
      </c>
      <c r="R170" s="15">
        <v>1</v>
      </c>
      <c r="S170" s="15">
        <v>16</v>
      </c>
      <c r="T170" s="15">
        <v>10000</v>
      </c>
      <c r="U170" s="15">
        <f t="shared" si="37"/>
        <v>10000</v>
      </c>
      <c r="V170" s="15">
        <v>13</v>
      </c>
      <c r="W170" s="27">
        <f t="shared" si="38"/>
        <v>625</v>
      </c>
      <c r="AA170" s="15">
        <f t="shared" si="39"/>
        <v>0</v>
      </c>
      <c r="AD170" s="15">
        <f t="shared" si="40"/>
        <v>10000</v>
      </c>
      <c r="AE170" s="172">
        <f t="shared" si="35"/>
        <v>625</v>
      </c>
      <c r="AF170" s="161">
        <v>1</v>
      </c>
      <c r="AG170" s="161">
        <v>1</v>
      </c>
      <c r="AH170" s="161">
        <v>16</v>
      </c>
      <c r="AI170" s="161">
        <v>12000</v>
      </c>
      <c r="AJ170" s="161">
        <v>15</v>
      </c>
      <c r="AK170" s="161">
        <v>750</v>
      </c>
      <c r="AW170" s="15">
        <f t="shared" si="43"/>
        <v>0</v>
      </c>
      <c r="CJ170" s="15">
        <v>2</v>
      </c>
      <c r="CK170" s="15">
        <v>3.3333333333333335</v>
      </c>
      <c r="CL170" s="15">
        <v>1.6666666666666667</v>
      </c>
      <c r="CM170" s="15">
        <v>2.5</v>
      </c>
      <c r="CN170" s="15">
        <v>3.5</v>
      </c>
      <c r="CO170" s="15">
        <f t="shared" si="41"/>
        <v>2.6</v>
      </c>
      <c r="CP170" s="15">
        <v>2</v>
      </c>
      <c r="CQ170" s="15">
        <v>5</v>
      </c>
      <c r="CR170" s="15" t="s">
        <v>1007</v>
      </c>
      <c r="CU170" s="15" t="s">
        <v>1007</v>
      </c>
      <c r="CX170" s="15" t="s">
        <v>1007</v>
      </c>
      <c r="CY170" s="15" t="s">
        <v>1007</v>
      </c>
      <c r="DA170" s="15" t="s">
        <v>1007</v>
      </c>
      <c r="DC170" s="15" t="s">
        <v>1007</v>
      </c>
      <c r="DE170" s="15" t="s">
        <v>1007</v>
      </c>
      <c r="DM170" s="15">
        <v>1</v>
      </c>
      <c r="DN170" s="15">
        <v>3</v>
      </c>
      <c r="DQ170" s="15">
        <v>2</v>
      </c>
      <c r="DR170" s="15">
        <v>3</v>
      </c>
      <c r="DY170" s="15">
        <v>4</v>
      </c>
      <c r="DZ170" s="15">
        <v>4.333333333333333</v>
      </c>
      <c r="EA170" s="15">
        <v>3.75</v>
      </c>
      <c r="EB170" s="15">
        <v>3.6</v>
      </c>
      <c r="EC170" s="15">
        <v>4.333333333333333</v>
      </c>
      <c r="ED170" s="15">
        <v>5</v>
      </c>
      <c r="EE170" s="27">
        <f t="shared" si="36"/>
        <v>4.1694444444444443</v>
      </c>
      <c r="EF170" s="15">
        <f t="shared" si="42"/>
        <v>1.2694444444444444</v>
      </c>
    </row>
    <row r="171" spans="1:143" x14ac:dyDescent="0.2">
      <c r="A171" s="15">
        <v>85</v>
      </c>
      <c r="B171" s="15">
        <v>321</v>
      </c>
      <c r="C171" s="15">
        <v>1</v>
      </c>
      <c r="D171" s="15">
        <v>6</v>
      </c>
      <c r="E171" s="15">
        <v>1</v>
      </c>
      <c r="F171" s="15">
        <v>41</v>
      </c>
      <c r="G171" s="15">
        <v>3</v>
      </c>
      <c r="H171" s="15">
        <v>2</v>
      </c>
      <c r="I171" s="15">
        <v>5</v>
      </c>
      <c r="J171" s="15">
        <v>15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9">
        <v>1</v>
      </c>
      <c r="R171" s="159">
        <v>1</v>
      </c>
      <c r="S171" s="159">
        <v>16</v>
      </c>
      <c r="T171" s="159">
        <v>12000</v>
      </c>
      <c r="U171" s="159">
        <f t="shared" si="37"/>
        <v>12000</v>
      </c>
      <c r="V171" s="159">
        <v>15</v>
      </c>
      <c r="W171" s="171">
        <f t="shared" si="38"/>
        <v>750</v>
      </c>
      <c r="AA171" s="15">
        <f t="shared" si="39"/>
        <v>0</v>
      </c>
      <c r="AD171" s="15">
        <f t="shared" si="40"/>
        <v>12000</v>
      </c>
      <c r="AE171" s="172">
        <f t="shared" si="35"/>
        <v>750</v>
      </c>
      <c r="AW171" s="15">
        <f t="shared" si="43"/>
        <v>0</v>
      </c>
      <c r="CJ171" s="15">
        <v>2</v>
      </c>
      <c r="CK171" s="15">
        <v>3.3333333333333335</v>
      </c>
      <c r="CL171" s="15">
        <v>1.6666666666666667</v>
      </c>
      <c r="CM171" s="15">
        <v>2.5</v>
      </c>
      <c r="CN171" s="15">
        <v>3.5</v>
      </c>
      <c r="CO171" s="15">
        <f t="shared" si="41"/>
        <v>2.6</v>
      </c>
      <c r="CP171" s="15">
        <v>2</v>
      </c>
      <c r="CQ171" s="15">
        <v>5</v>
      </c>
      <c r="CR171" s="15" t="s">
        <v>1007</v>
      </c>
      <c r="CU171" s="15" t="s">
        <v>1007</v>
      </c>
      <c r="CX171" s="15" t="s">
        <v>1007</v>
      </c>
      <c r="CY171" s="15" t="s">
        <v>1007</v>
      </c>
      <c r="DA171" s="15" t="s">
        <v>1007</v>
      </c>
      <c r="DC171" s="15" t="s">
        <v>1007</v>
      </c>
      <c r="DE171" s="15" t="s">
        <v>1007</v>
      </c>
      <c r="DM171" s="15">
        <v>1</v>
      </c>
      <c r="DN171" s="15">
        <v>3</v>
      </c>
      <c r="DQ171" s="15">
        <v>2</v>
      </c>
      <c r="DR171" s="15">
        <v>3</v>
      </c>
      <c r="DY171" s="27">
        <v>3.4</v>
      </c>
      <c r="DZ171" s="27">
        <v>3.3333333333333335</v>
      </c>
      <c r="EA171" s="27">
        <v>3</v>
      </c>
      <c r="EB171" s="27">
        <v>3</v>
      </c>
      <c r="EC171" s="27">
        <v>2.6666666666666665</v>
      </c>
      <c r="ED171" s="27">
        <v>2</v>
      </c>
      <c r="EE171" s="27">
        <f t="shared" si="36"/>
        <v>2.9</v>
      </c>
      <c r="EF171" s="15">
        <f t="shared" si="42"/>
        <v>-0.60333333333333306</v>
      </c>
    </row>
    <row r="172" spans="1:143" x14ac:dyDescent="0.2">
      <c r="A172" s="15">
        <v>86</v>
      </c>
      <c r="B172" s="15">
        <v>325</v>
      </c>
      <c r="C172" s="15">
        <v>1</v>
      </c>
      <c r="D172" s="15">
        <v>6</v>
      </c>
      <c r="E172" s="15">
        <v>1</v>
      </c>
      <c r="F172" s="15">
        <v>51</v>
      </c>
      <c r="G172" s="15">
        <v>4</v>
      </c>
      <c r="H172" s="15">
        <v>2</v>
      </c>
      <c r="I172" s="15">
        <v>4</v>
      </c>
      <c r="J172" s="15">
        <v>20</v>
      </c>
      <c r="K172" s="15">
        <v>0</v>
      </c>
      <c r="L172" s="15">
        <v>0</v>
      </c>
      <c r="M172" s="15">
        <v>0</v>
      </c>
      <c r="N172" s="15">
        <v>0</v>
      </c>
      <c r="O172" s="15">
        <v>1</v>
      </c>
      <c r="P172" s="15">
        <v>1</v>
      </c>
      <c r="Q172" s="15">
        <v>2</v>
      </c>
      <c r="R172" s="15">
        <v>1</v>
      </c>
      <c r="S172" s="15">
        <v>30</v>
      </c>
      <c r="T172" s="15">
        <v>10680</v>
      </c>
      <c r="U172" s="15">
        <f t="shared" si="37"/>
        <v>10680</v>
      </c>
      <c r="V172" s="15">
        <v>50</v>
      </c>
      <c r="W172" s="27">
        <f t="shared" si="38"/>
        <v>356</v>
      </c>
      <c r="AA172" s="15">
        <f t="shared" si="39"/>
        <v>0</v>
      </c>
      <c r="AD172" s="15">
        <f t="shared" si="40"/>
        <v>10680</v>
      </c>
      <c r="AE172" s="172">
        <f t="shared" si="35"/>
        <v>356</v>
      </c>
      <c r="AF172" s="161">
        <v>2</v>
      </c>
      <c r="AG172" s="161">
        <v>1</v>
      </c>
      <c r="AH172" s="161">
        <v>30</v>
      </c>
      <c r="AI172" s="161">
        <v>11000</v>
      </c>
      <c r="AJ172" s="161">
        <v>53</v>
      </c>
      <c r="AK172" s="161">
        <v>366.66666666666669</v>
      </c>
      <c r="AW172" s="15">
        <f t="shared" si="43"/>
        <v>0</v>
      </c>
      <c r="CJ172" s="15">
        <v>1.25</v>
      </c>
      <c r="CK172" s="15">
        <v>2.3333333333333335</v>
      </c>
      <c r="CL172" s="15">
        <v>2</v>
      </c>
      <c r="CM172" s="15">
        <v>1.5</v>
      </c>
      <c r="CN172" s="15">
        <v>3.5</v>
      </c>
      <c r="CO172" s="15">
        <f t="shared" si="41"/>
        <v>2.1166666666666667</v>
      </c>
      <c r="CP172" s="15">
        <v>1</v>
      </c>
      <c r="CQ172" s="15">
        <v>5</v>
      </c>
      <c r="CR172" s="15" t="s">
        <v>1007</v>
      </c>
      <c r="CU172" s="15" t="s">
        <v>1007</v>
      </c>
      <c r="CX172" s="15" t="s">
        <v>1007</v>
      </c>
      <c r="CY172" s="15" t="s">
        <v>1007</v>
      </c>
      <c r="DA172" s="15" t="s">
        <v>1007</v>
      </c>
      <c r="DC172" s="15" t="s">
        <v>1007</v>
      </c>
      <c r="DE172" s="15" t="s">
        <v>1007</v>
      </c>
      <c r="DM172" s="15">
        <v>2</v>
      </c>
      <c r="DN172" s="15">
        <v>3</v>
      </c>
      <c r="DS172" s="15">
        <v>1</v>
      </c>
      <c r="DT172" s="15">
        <v>2</v>
      </c>
      <c r="DY172" s="27"/>
      <c r="DZ172" s="15">
        <v>3.8</v>
      </c>
      <c r="EA172" s="15">
        <v>3.3333333333333335</v>
      </c>
      <c r="EB172" s="15">
        <v>3.25</v>
      </c>
      <c r="EC172" s="15">
        <v>3.8</v>
      </c>
      <c r="ED172" s="15">
        <v>3.3333333333333335</v>
      </c>
      <c r="EE172" s="15">
        <f t="shared" si="36"/>
        <v>3.503333333333333</v>
      </c>
      <c r="EF172" s="15">
        <f t="shared" si="42"/>
        <v>0.25611111111111073</v>
      </c>
    </row>
    <row r="173" spans="1:143" x14ac:dyDescent="0.2">
      <c r="A173" s="15">
        <v>86</v>
      </c>
      <c r="B173" s="15">
        <v>325</v>
      </c>
      <c r="C173" s="15">
        <v>1</v>
      </c>
      <c r="D173" s="15">
        <v>6</v>
      </c>
      <c r="E173" s="15">
        <v>1</v>
      </c>
      <c r="F173" s="15">
        <v>51</v>
      </c>
      <c r="G173" s="15">
        <v>4</v>
      </c>
      <c r="H173" s="15">
        <v>2</v>
      </c>
      <c r="I173" s="15">
        <v>4</v>
      </c>
      <c r="J173" s="15">
        <v>20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9">
        <v>2</v>
      </c>
      <c r="R173" s="159">
        <v>1</v>
      </c>
      <c r="S173" s="159">
        <v>30</v>
      </c>
      <c r="T173" s="159">
        <v>11000</v>
      </c>
      <c r="U173" s="159">
        <f t="shared" si="37"/>
        <v>11000</v>
      </c>
      <c r="V173" s="159">
        <v>53</v>
      </c>
      <c r="W173" s="171">
        <f t="shared" si="38"/>
        <v>366.66666666666669</v>
      </c>
      <c r="AA173" s="15">
        <f t="shared" si="39"/>
        <v>0</v>
      </c>
      <c r="AD173" s="15">
        <f t="shared" si="40"/>
        <v>11000</v>
      </c>
      <c r="AE173" s="172">
        <f t="shared" si="35"/>
        <v>366.66666666666669</v>
      </c>
      <c r="AW173" s="15">
        <f t="shared" si="43"/>
        <v>0</v>
      </c>
      <c r="CJ173" s="15">
        <v>1.25</v>
      </c>
      <c r="CK173" s="15">
        <v>2.3333333333333335</v>
      </c>
      <c r="CL173" s="15">
        <v>2</v>
      </c>
      <c r="CM173" s="15">
        <v>1.5</v>
      </c>
      <c r="CN173" s="15">
        <v>3.5</v>
      </c>
      <c r="CO173" s="15">
        <f t="shared" si="41"/>
        <v>2.1166666666666667</v>
      </c>
      <c r="CP173" s="15">
        <v>1</v>
      </c>
      <c r="CQ173" s="15">
        <v>5</v>
      </c>
      <c r="CR173" s="15" t="s">
        <v>1007</v>
      </c>
      <c r="CU173" s="15" t="s">
        <v>1007</v>
      </c>
      <c r="CX173" s="15" t="s">
        <v>1007</v>
      </c>
      <c r="CY173" s="15" t="s">
        <v>1007</v>
      </c>
      <c r="DA173" s="15" t="s">
        <v>1007</v>
      </c>
      <c r="DC173" s="15" t="s">
        <v>1007</v>
      </c>
      <c r="DE173" s="15" t="s">
        <v>1007</v>
      </c>
      <c r="DM173" s="15">
        <v>2</v>
      </c>
      <c r="DN173" s="15">
        <v>3</v>
      </c>
      <c r="DS173" s="15">
        <v>1</v>
      </c>
      <c r="DT173" s="15">
        <v>2</v>
      </c>
      <c r="DY173" s="27">
        <v>3.8</v>
      </c>
      <c r="DZ173" s="27">
        <v>3.3333333333333335</v>
      </c>
      <c r="EA173" s="27">
        <v>3.5</v>
      </c>
      <c r="EB173" s="27">
        <v>2.6</v>
      </c>
      <c r="EC173" s="27">
        <v>3</v>
      </c>
      <c r="ED173" s="27">
        <v>3.25</v>
      </c>
      <c r="EE173" s="27">
        <f t="shared" si="36"/>
        <v>3.2472222222222222</v>
      </c>
      <c r="EF173" s="15">
        <f t="shared" si="42"/>
        <v>-0.59999999999999964</v>
      </c>
    </row>
    <row r="174" spans="1:143" x14ac:dyDescent="0.2">
      <c r="A174" s="15">
        <v>87</v>
      </c>
      <c r="B174" s="15">
        <v>329</v>
      </c>
      <c r="C174" s="15">
        <v>1</v>
      </c>
      <c r="D174" s="15">
        <v>1</v>
      </c>
      <c r="E174" s="15">
        <v>1</v>
      </c>
      <c r="F174" s="15">
        <v>46</v>
      </c>
      <c r="G174" s="15">
        <v>4</v>
      </c>
      <c r="H174" s="15">
        <v>2</v>
      </c>
      <c r="I174" s="15">
        <v>5</v>
      </c>
      <c r="J174" s="15">
        <v>15</v>
      </c>
      <c r="K174" s="15">
        <v>1</v>
      </c>
      <c r="L174" s="15">
        <v>0</v>
      </c>
      <c r="M174" s="15">
        <v>0</v>
      </c>
      <c r="N174" s="15">
        <v>0</v>
      </c>
      <c r="O174" s="15">
        <v>1</v>
      </c>
      <c r="P174" s="15">
        <v>1</v>
      </c>
      <c r="Q174" s="15">
        <v>1</v>
      </c>
      <c r="R174" s="15">
        <v>1</v>
      </c>
      <c r="S174" s="15">
        <v>26</v>
      </c>
      <c r="T174" s="15">
        <v>15000</v>
      </c>
      <c r="U174" s="15">
        <f t="shared" si="37"/>
        <v>15000</v>
      </c>
      <c r="V174" s="15">
        <v>15</v>
      </c>
      <c r="W174" s="27">
        <f t="shared" si="38"/>
        <v>576.92307692307691</v>
      </c>
      <c r="AA174" s="15">
        <f t="shared" si="39"/>
        <v>0</v>
      </c>
      <c r="AD174" s="15">
        <f t="shared" si="40"/>
        <v>15000</v>
      </c>
      <c r="AE174" s="172">
        <f t="shared" si="35"/>
        <v>576.92307692307691</v>
      </c>
      <c r="AF174" s="161">
        <v>1</v>
      </c>
      <c r="AG174" s="161">
        <v>1</v>
      </c>
      <c r="AH174" s="161">
        <v>26</v>
      </c>
      <c r="AI174" s="161">
        <v>15600</v>
      </c>
      <c r="AJ174" s="161">
        <v>13</v>
      </c>
      <c r="AK174" s="161">
        <v>600</v>
      </c>
      <c r="AW174" s="15">
        <f t="shared" si="43"/>
        <v>0</v>
      </c>
      <c r="CJ174" s="15">
        <v>1.25</v>
      </c>
      <c r="CK174" s="15">
        <v>2</v>
      </c>
      <c r="CL174" s="15">
        <v>1.3333333333333333</v>
      </c>
      <c r="CM174" s="15">
        <v>1.5</v>
      </c>
      <c r="CN174" s="15">
        <v>3.5</v>
      </c>
      <c r="CO174" s="15">
        <f t="shared" si="41"/>
        <v>1.9166666666666665</v>
      </c>
      <c r="CP174" s="15">
        <v>1</v>
      </c>
      <c r="CQ174" s="15">
        <v>1</v>
      </c>
      <c r="CR174" s="15">
        <v>1</v>
      </c>
      <c r="CS174" s="15">
        <v>4</v>
      </c>
      <c r="CT174" s="15">
        <v>1</v>
      </c>
      <c r="CU174" s="15">
        <v>4</v>
      </c>
      <c r="CV174" s="15">
        <v>2</v>
      </c>
      <c r="CW174" s="15">
        <v>1</v>
      </c>
      <c r="CX174" s="15">
        <v>1</v>
      </c>
      <c r="CY174" s="15">
        <v>0</v>
      </c>
      <c r="CZ174" s="15">
        <v>2</v>
      </c>
      <c r="DA174" s="15">
        <v>1</v>
      </c>
      <c r="DC174" s="15">
        <v>1</v>
      </c>
      <c r="DE174" s="15">
        <v>0</v>
      </c>
      <c r="DM174" s="15">
        <v>2</v>
      </c>
      <c r="DN174" s="15">
        <v>3</v>
      </c>
      <c r="DS174" s="15">
        <v>1</v>
      </c>
      <c r="DT174" s="15">
        <v>3</v>
      </c>
      <c r="DY174" s="150">
        <v>4.5999999999999996</v>
      </c>
      <c r="DZ174" s="150">
        <v>3.6666666666666665</v>
      </c>
      <c r="EA174" s="150">
        <v>4</v>
      </c>
      <c r="EB174" s="150">
        <v>3.4</v>
      </c>
      <c r="EC174" s="150">
        <v>3.6666666666666665</v>
      </c>
      <c r="ED174" s="150">
        <v>3.75</v>
      </c>
      <c r="EE174" s="27">
        <f t="shared" si="36"/>
        <v>3.8472222222222219</v>
      </c>
      <c r="EF174" s="15">
        <f t="shared" si="42"/>
        <v>5.5555555555550917E-3</v>
      </c>
      <c r="EH174" s="27"/>
      <c r="EI174" s="27"/>
      <c r="EJ174" s="27"/>
      <c r="EK174" s="27"/>
      <c r="EL174" s="27"/>
      <c r="EM174" s="27"/>
    </row>
    <row r="175" spans="1:143" x14ac:dyDescent="0.2">
      <c r="A175" s="15">
        <v>87</v>
      </c>
      <c r="B175" s="15">
        <v>329</v>
      </c>
      <c r="C175" s="15">
        <v>1</v>
      </c>
      <c r="D175" s="15">
        <v>1</v>
      </c>
      <c r="E175" s="15">
        <v>1</v>
      </c>
      <c r="F175" s="15">
        <v>46</v>
      </c>
      <c r="G175" s="15">
        <v>4</v>
      </c>
      <c r="H175" s="15">
        <v>2</v>
      </c>
      <c r="I175" s="15">
        <v>5</v>
      </c>
      <c r="J175" s="15">
        <v>15</v>
      </c>
      <c r="K175" s="15">
        <v>1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9">
        <v>1</v>
      </c>
      <c r="R175" s="159">
        <v>1</v>
      </c>
      <c r="S175" s="159">
        <v>26</v>
      </c>
      <c r="T175" s="159">
        <v>15600</v>
      </c>
      <c r="U175" s="159">
        <f t="shared" si="37"/>
        <v>15600</v>
      </c>
      <c r="V175" s="159">
        <v>13</v>
      </c>
      <c r="W175" s="171">
        <f t="shared" si="38"/>
        <v>600</v>
      </c>
      <c r="AA175" s="15">
        <f t="shared" si="39"/>
        <v>0</v>
      </c>
      <c r="AD175" s="15">
        <f t="shared" si="40"/>
        <v>15600</v>
      </c>
      <c r="AE175" s="172">
        <f t="shared" si="35"/>
        <v>600</v>
      </c>
      <c r="AW175" s="15">
        <f t="shared" si="43"/>
        <v>0</v>
      </c>
      <c r="CJ175" s="15">
        <v>1.25</v>
      </c>
      <c r="CK175" s="15">
        <v>2</v>
      </c>
      <c r="CL175" s="15">
        <v>1.3333333333333333</v>
      </c>
      <c r="CM175" s="15">
        <v>1.5</v>
      </c>
      <c r="CN175" s="15">
        <v>3.5</v>
      </c>
      <c r="CO175" s="15">
        <f t="shared" si="41"/>
        <v>1.9166666666666665</v>
      </c>
      <c r="CP175" s="15">
        <v>1</v>
      </c>
      <c r="CQ175" s="15">
        <v>1</v>
      </c>
      <c r="CR175" s="15">
        <v>1</v>
      </c>
      <c r="CS175" s="15">
        <v>4</v>
      </c>
      <c r="CT175" s="15">
        <v>1</v>
      </c>
      <c r="CU175" s="15">
        <v>4</v>
      </c>
      <c r="CV175" s="15">
        <v>2</v>
      </c>
      <c r="CW175" s="15">
        <v>1</v>
      </c>
      <c r="CX175" s="15">
        <v>1</v>
      </c>
      <c r="CY175" s="15">
        <v>0</v>
      </c>
      <c r="CZ175" s="15">
        <v>2</v>
      </c>
      <c r="DA175" s="15">
        <v>1</v>
      </c>
      <c r="DC175" s="15">
        <v>1</v>
      </c>
      <c r="DE175" s="15">
        <v>0</v>
      </c>
      <c r="DM175" s="15">
        <v>2</v>
      </c>
      <c r="DN175" s="15">
        <v>3</v>
      </c>
      <c r="DS175" s="15">
        <v>1</v>
      </c>
      <c r="DT175" s="15">
        <v>3</v>
      </c>
      <c r="DY175" s="150">
        <v>4</v>
      </c>
      <c r="DZ175" s="150">
        <v>4</v>
      </c>
      <c r="EA175" s="150">
        <v>3.5</v>
      </c>
      <c r="EB175" s="150">
        <v>3.8</v>
      </c>
      <c r="EC175" s="150">
        <v>4</v>
      </c>
      <c r="ED175" s="150">
        <v>3.75</v>
      </c>
      <c r="EE175" s="27">
        <f>AVERAGE($DY175:$ED175)</f>
        <v>3.8416666666666668</v>
      </c>
      <c r="EF175" s="15">
        <f t="shared" si="42"/>
        <v>-0.155555555555555</v>
      </c>
    </row>
    <row r="176" spans="1:143" x14ac:dyDescent="0.2">
      <c r="A176" s="15">
        <v>88</v>
      </c>
      <c r="B176" s="15">
        <v>330</v>
      </c>
      <c r="C176" s="15">
        <v>1</v>
      </c>
      <c r="D176" s="15">
        <v>1</v>
      </c>
      <c r="E176" s="15">
        <v>1</v>
      </c>
      <c r="F176" s="15">
        <v>53</v>
      </c>
      <c r="G176" s="15">
        <v>5</v>
      </c>
      <c r="H176" s="15">
        <v>1</v>
      </c>
      <c r="I176" s="15">
        <v>3</v>
      </c>
      <c r="J176" s="15">
        <v>5</v>
      </c>
      <c r="K176" s="15">
        <v>1</v>
      </c>
      <c r="L176" s="15">
        <v>0</v>
      </c>
      <c r="M176" s="15">
        <v>1</v>
      </c>
      <c r="N176" s="15">
        <v>50000</v>
      </c>
      <c r="O176" s="15">
        <v>0</v>
      </c>
      <c r="P176" s="15">
        <v>1</v>
      </c>
      <c r="Q176" s="15">
        <v>1</v>
      </c>
      <c r="R176" s="15">
        <v>1</v>
      </c>
      <c r="S176" s="15">
        <v>4</v>
      </c>
      <c r="T176" s="15">
        <v>3000</v>
      </c>
      <c r="U176" s="15">
        <f t="shared" si="37"/>
        <v>3000</v>
      </c>
      <c r="V176" s="15">
        <v>15</v>
      </c>
      <c r="W176" s="27">
        <f t="shared" si="38"/>
        <v>750</v>
      </c>
      <c r="AA176" s="15">
        <f t="shared" si="39"/>
        <v>0</v>
      </c>
      <c r="AD176" s="15">
        <f t="shared" si="40"/>
        <v>3000</v>
      </c>
      <c r="AE176" s="172">
        <f t="shared" si="35"/>
        <v>750</v>
      </c>
      <c r="AF176" s="161">
        <v>1</v>
      </c>
      <c r="AG176" s="161">
        <v>1</v>
      </c>
      <c r="AH176" s="161">
        <v>4</v>
      </c>
      <c r="AI176" s="161">
        <v>2700</v>
      </c>
      <c r="AJ176" s="161">
        <v>13</v>
      </c>
      <c r="AK176" s="161">
        <v>675</v>
      </c>
      <c r="AW176" s="15">
        <f t="shared" si="43"/>
        <v>0</v>
      </c>
      <c r="CJ176" s="15">
        <v>3.75</v>
      </c>
      <c r="CK176" s="15">
        <v>3.6666666666666665</v>
      </c>
      <c r="CL176" s="15">
        <v>4</v>
      </c>
      <c r="CM176" s="15">
        <v>4.5</v>
      </c>
      <c r="CN176" s="15">
        <v>4</v>
      </c>
      <c r="CO176" s="15">
        <f t="shared" si="41"/>
        <v>3.9833333333333329</v>
      </c>
      <c r="CP176" s="15">
        <v>3</v>
      </c>
      <c r="CQ176" s="15">
        <v>5</v>
      </c>
      <c r="CR176" s="15" t="s">
        <v>1007</v>
      </c>
      <c r="CU176" s="15" t="s">
        <v>1007</v>
      </c>
      <c r="CX176" s="15" t="s">
        <v>1007</v>
      </c>
      <c r="CY176" s="15" t="s">
        <v>1007</v>
      </c>
      <c r="DA176" s="15" t="s">
        <v>1007</v>
      </c>
      <c r="DC176" s="15" t="s">
        <v>1007</v>
      </c>
      <c r="DE176" s="15" t="s">
        <v>1007</v>
      </c>
      <c r="DX176" s="15" t="s">
        <v>612</v>
      </c>
      <c r="DY176" s="150">
        <v>4.2</v>
      </c>
      <c r="DZ176" s="150">
        <v>4</v>
      </c>
      <c r="EA176" s="150">
        <v>3.25</v>
      </c>
      <c r="EB176" s="150">
        <v>4.2</v>
      </c>
      <c r="EC176" s="150">
        <v>4.333333333333333</v>
      </c>
      <c r="ED176" s="150">
        <v>4</v>
      </c>
      <c r="EE176" s="27">
        <f t="shared" si="36"/>
        <v>3.9972222222222218</v>
      </c>
      <c r="EF176" s="15">
        <f t="shared" si="42"/>
        <v>0.37222222222222179</v>
      </c>
      <c r="EG176" s="27"/>
      <c r="EH176" s="27"/>
      <c r="EI176" s="27"/>
      <c r="EJ176" s="27"/>
      <c r="EK176" s="27"/>
      <c r="EL176" s="27"/>
    </row>
    <row r="177" spans="1:142" x14ac:dyDescent="0.2">
      <c r="A177" s="15">
        <v>88</v>
      </c>
      <c r="B177" s="15">
        <v>330</v>
      </c>
      <c r="C177" s="15">
        <v>1</v>
      </c>
      <c r="D177" s="15">
        <v>1</v>
      </c>
      <c r="E177" s="15">
        <v>1</v>
      </c>
      <c r="F177" s="15">
        <v>53</v>
      </c>
      <c r="G177" s="15">
        <v>5</v>
      </c>
      <c r="H177" s="15">
        <v>1</v>
      </c>
      <c r="I177" s="15">
        <v>3</v>
      </c>
      <c r="J177" s="15">
        <v>5</v>
      </c>
      <c r="K177" s="15">
        <v>1</v>
      </c>
      <c r="L177" s="15">
        <v>0</v>
      </c>
      <c r="M177" s="15">
        <v>1</v>
      </c>
      <c r="N177" s="15">
        <v>50000</v>
      </c>
      <c r="O177" s="15">
        <v>0</v>
      </c>
      <c r="P177" s="15">
        <v>0</v>
      </c>
      <c r="Q177" s="159">
        <v>1</v>
      </c>
      <c r="R177" s="159">
        <v>1</v>
      </c>
      <c r="S177" s="159">
        <v>4</v>
      </c>
      <c r="T177" s="159">
        <v>2700</v>
      </c>
      <c r="U177" s="159">
        <f t="shared" si="37"/>
        <v>2700</v>
      </c>
      <c r="V177" s="159">
        <v>13</v>
      </c>
      <c r="W177" s="171">
        <f t="shared" si="38"/>
        <v>675</v>
      </c>
      <c r="AA177" s="15">
        <f t="shared" si="39"/>
        <v>0</v>
      </c>
      <c r="AD177" s="15">
        <f t="shared" si="40"/>
        <v>2700</v>
      </c>
      <c r="AE177" s="172">
        <f t="shared" si="35"/>
        <v>675</v>
      </c>
      <c r="AW177" s="15">
        <f t="shared" si="43"/>
        <v>0</v>
      </c>
      <c r="CJ177" s="15">
        <v>3.75</v>
      </c>
      <c r="CK177" s="15">
        <v>3.6666666666666665</v>
      </c>
      <c r="CL177" s="15">
        <v>4</v>
      </c>
      <c r="CM177" s="15">
        <v>4.5</v>
      </c>
      <c r="CN177" s="15">
        <v>4</v>
      </c>
      <c r="CO177" s="15">
        <f t="shared" si="41"/>
        <v>3.9833333333333329</v>
      </c>
      <c r="CP177" s="15">
        <v>3</v>
      </c>
      <c r="CQ177" s="15">
        <v>5</v>
      </c>
      <c r="CR177" s="15" t="s">
        <v>1007</v>
      </c>
      <c r="CU177" s="15" t="s">
        <v>1007</v>
      </c>
      <c r="CX177" s="15" t="s">
        <v>1007</v>
      </c>
      <c r="CY177" s="15" t="s">
        <v>1007</v>
      </c>
      <c r="DA177" s="15" t="s">
        <v>1007</v>
      </c>
      <c r="DC177" s="15" t="s">
        <v>1007</v>
      </c>
      <c r="DE177" s="15" t="s">
        <v>1007</v>
      </c>
      <c r="DY177" s="166">
        <v>3.6</v>
      </c>
      <c r="DZ177" s="166">
        <v>3.3333333333333335</v>
      </c>
      <c r="EA177" s="166">
        <v>3.5</v>
      </c>
      <c r="EB177" s="166">
        <v>3.4</v>
      </c>
      <c r="EC177" s="166">
        <v>3.6666666666666665</v>
      </c>
      <c r="ED177" s="166">
        <v>4.25</v>
      </c>
      <c r="EE177" s="27">
        <f t="shared" si="36"/>
        <v>3.625</v>
      </c>
      <c r="EF177" s="15">
        <f t="shared" si="42"/>
        <v>-0.43611111111111089</v>
      </c>
    </row>
    <row r="178" spans="1:142" x14ac:dyDescent="0.2">
      <c r="A178" s="15">
        <v>89</v>
      </c>
      <c r="B178" s="15">
        <v>343</v>
      </c>
      <c r="C178" s="15">
        <v>0</v>
      </c>
      <c r="D178" s="15">
        <v>5</v>
      </c>
      <c r="E178" s="15">
        <v>1</v>
      </c>
      <c r="F178" s="15">
        <v>53</v>
      </c>
      <c r="G178" s="15">
        <v>5</v>
      </c>
      <c r="H178" s="15">
        <v>2</v>
      </c>
      <c r="I178" s="15">
        <v>4</v>
      </c>
      <c r="J178" s="15">
        <v>22</v>
      </c>
      <c r="K178" s="15">
        <v>0</v>
      </c>
      <c r="L178" s="15">
        <v>0</v>
      </c>
      <c r="M178" s="15">
        <v>0</v>
      </c>
      <c r="O178" s="15">
        <v>1</v>
      </c>
      <c r="P178" s="15">
        <v>1</v>
      </c>
      <c r="Q178" s="15">
        <v>9</v>
      </c>
      <c r="R178" s="15">
        <v>1</v>
      </c>
      <c r="S178" s="15">
        <v>10</v>
      </c>
      <c r="T178" s="15">
        <v>20</v>
      </c>
      <c r="U178" s="15">
        <f t="shared" si="37"/>
        <v>20</v>
      </c>
      <c r="V178" s="15">
        <v>1000</v>
      </c>
      <c r="W178" s="27">
        <f t="shared" si="38"/>
        <v>2</v>
      </c>
      <c r="AA178" s="15">
        <f t="shared" si="39"/>
        <v>0</v>
      </c>
      <c r="AD178" s="15">
        <f t="shared" si="40"/>
        <v>20</v>
      </c>
      <c r="AE178" s="172">
        <f t="shared" si="35"/>
        <v>2</v>
      </c>
      <c r="AF178" s="161">
        <v>9</v>
      </c>
      <c r="AG178" s="161">
        <v>1</v>
      </c>
      <c r="AH178" s="161">
        <v>10</v>
      </c>
      <c r="AI178" s="161">
        <v>18</v>
      </c>
      <c r="AJ178" s="161">
        <v>1300</v>
      </c>
      <c r="AK178" s="161">
        <v>1.8</v>
      </c>
      <c r="AW178" s="15">
        <f t="shared" si="43"/>
        <v>0</v>
      </c>
      <c r="CJ178" s="15">
        <v>1.5</v>
      </c>
      <c r="CK178" s="15">
        <v>2.3333333333333335</v>
      </c>
      <c r="CL178" s="15">
        <v>1.6666666666666667</v>
      </c>
      <c r="CM178" s="15">
        <v>1.5</v>
      </c>
      <c r="CN178" s="15">
        <v>3</v>
      </c>
      <c r="CO178" s="15">
        <f t="shared" si="41"/>
        <v>2</v>
      </c>
      <c r="CP178" s="15">
        <v>1</v>
      </c>
      <c r="CQ178" s="15">
        <v>5</v>
      </c>
      <c r="CR178" s="15" t="s">
        <v>1007</v>
      </c>
      <c r="CU178" s="15" t="s">
        <v>1007</v>
      </c>
      <c r="CX178" s="15" t="s">
        <v>1007</v>
      </c>
      <c r="CY178" s="15" t="s">
        <v>1007</v>
      </c>
      <c r="DA178" s="15" t="s">
        <v>1007</v>
      </c>
      <c r="DC178" s="15" t="s">
        <v>1007</v>
      </c>
      <c r="DE178" s="15" t="s">
        <v>1007</v>
      </c>
      <c r="DM178" s="15">
        <v>3</v>
      </c>
      <c r="DN178" s="15">
        <v>4</v>
      </c>
      <c r="DQ178" s="15">
        <v>2</v>
      </c>
      <c r="DR178" s="15">
        <v>4</v>
      </c>
      <c r="DS178" s="15">
        <v>1</v>
      </c>
      <c r="DT178" s="15">
        <v>4</v>
      </c>
      <c r="DY178" s="150">
        <v>4.4000000000000004</v>
      </c>
      <c r="DZ178" s="150">
        <v>3.6666666666666665</v>
      </c>
      <c r="EA178" s="150">
        <v>4.25</v>
      </c>
      <c r="EB178" s="150">
        <v>3.8</v>
      </c>
      <c r="EC178" s="150">
        <v>4</v>
      </c>
      <c r="ED178" s="150">
        <v>4.25</v>
      </c>
      <c r="EE178" s="27">
        <f t="shared" si="36"/>
        <v>4.0611111111111109</v>
      </c>
      <c r="EF178" s="15">
        <f t="shared" si="42"/>
        <v>0.89444444444444438</v>
      </c>
      <c r="EG178" s="27"/>
      <c r="EH178" s="27"/>
      <c r="EI178" s="27"/>
      <c r="EJ178" s="27"/>
      <c r="EK178" s="27"/>
      <c r="EL178" s="27"/>
    </row>
    <row r="179" spans="1:142" x14ac:dyDescent="0.2">
      <c r="A179" s="15">
        <v>89</v>
      </c>
      <c r="B179" s="15">
        <v>343</v>
      </c>
      <c r="C179" s="15">
        <v>0</v>
      </c>
      <c r="D179" s="15">
        <v>5</v>
      </c>
      <c r="E179" s="15">
        <v>1</v>
      </c>
      <c r="F179" s="15">
        <v>53</v>
      </c>
      <c r="G179" s="15">
        <v>5</v>
      </c>
      <c r="H179" s="15">
        <v>2</v>
      </c>
      <c r="I179" s="15">
        <v>4</v>
      </c>
      <c r="J179" s="15">
        <v>22</v>
      </c>
      <c r="K179" s="15">
        <v>0</v>
      </c>
      <c r="L179" s="15">
        <v>0</v>
      </c>
      <c r="M179" s="15">
        <v>0</v>
      </c>
      <c r="O179" s="15">
        <v>1</v>
      </c>
      <c r="P179" s="15">
        <v>0</v>
      </c>
      <c r="Q179" s="159">
        <v>9</v>
      </c>
      <c r="R179" s="159">
        <v>1</v>
      </c>
      <c r="S179" s="159">
        <v>10</v>
      </c>
      <c r="T179" s="159">
        <v>18</v>
      </c>
      <c r="U179" s="159">
        <f t="shared" si="37"/>
        <v>18</v>
      </c>
      <c r="V179" s="159">
        <v>1300</v>
      </c>
      <c r="W179" s="171">
        <f t="shared" si="38"/>
        <v>1.8</v>
      </c>
      <c r="AA179" s="15">
        <f t="shared" si="39"/>
        <v>0</v>
      </c>
      <c r="AD179" s="15">
        <f t="shared" si="40"/>
        <v>18</v>
      </c>
      <c r="AE179" s="172">
        <f t="shared" si="35"/>
        <v>1.8</v>
      </c>
      <c r="AW179" s="15">
        <f t="shared" si="43"/>
        <v>0</v>
      </c>
      <c r="CJ179" s="15">
        <v>1.5</v>
      </c>
      <c r="CK179" s="15">
        <v>2.3333333333333335</v>
      </c>
      <c r="CL179" s="15">
        <v>1.6666666666666667</v>
      </c>
      <c r="CM179" s="15">
        <v>1.5</v>
      </c>
      <c r="CN179" s="15">
        <v>3</v>
      </c>
      <c r="CO179" s="15">
        <f t="shared" si="41"/>
        <v>2</v>
      </c>
      <c r="CP179" s="15">
        <v>1</v>
      </c>
      <c r="CQ179" s="15">
        <v>5</v>
      </c>
      <c r="CR179" s="15" t="s">
        <v>1007</v>
      </c>
      <c r="CU179" s="15" t="s">
        <v>1007</v>
      </c>
      <c r="CX179" s="15" t="s">
        <v>1007</v>
      </c>
      <c r="CY179" s="15" t="s">
        <v>1007</v>
      </c>
      <c r="DA179" s="15" t="s">
        <v>1007</v>
      </c>
      <c r="DC179" s="15" t="s">
        <v>1007</v>
      </c>
      <c r="DE179" s="15" t="s">
        <v>1007</v>
      </c>
      <c r="DM179" s="15">
        <v>3</v>
      </c>
      <c r="DN179" s="15">
        <v>4</v>
      </c>
      <c r="DQ179" s="15">
        <v>2</v>
      </c>
      <c r="DR179" s="15">
        <v>4</v>
      </c>
      <c r="DS179" s="15">
        <v>1</v>
      </c>
      <c r="DT179" s="15">
        <v>4</v>
      </c>
      <c r="DY179" s="166">
        <v>3</v>
      </c>
      <c r="DZ179" s="166">
        <v>3</v>
      </c>
      <c r="EA179" s="166">
        <v>3</v>
      </c>
      <c r="EB179" s="166">
        <v>3</v>
      </c>
      <c r="EC179" s="166">
        <v>4</v>
      </c>
      <c r="ED179" s="166">
        <v>3</v>
      </c>
      <c r="EE179" s="27">
        <f t="shared" si="36"/>
        <v>3.1666666666666665</v>
      </c>
      <c r="EF179" s="15">
        <f t="shared" si="42"/>
        <v>0.53888888888888875</v>
      </c>
    </row>
    <row r="180" spans="1:142" x14ac:dyDescent="0.2">
      <c r="A180" s="15">
        <v>90</v>
      </c>
      <c r="B180" s="15">
        <v>401</v>
      </c>
      <c r="C180" s="15">
        <v>0</v>
      </c>
      <c r="D180" s="15">
        <v>6</v>
      </c>
      <c r="E180" s="15">
        <v>1</v>
      </c>
      <c r="F180" s="15">
        <v>76</v>
      </c>
      <c r="G180" s="15">
        <v>1</v>
      </c>
      <c r="H180" s="15">
        <v>1</v>
      </c>
      <c r="I180" s="15">
        <v>6</v>
      </c>
      <c r="J180" s="15">
        <v>40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7</v>
      </c>
      <c r="R180" s="15">
        <v>1</v>
      </c>
      <c r="S180" s="15">
        <v>10</v>
      </c>
      <c r="T180" s="15">
        <v>1375</v>
      </c>
      <c r="U180" s="15">
        <f t="shared" si="37"/>
        <v>1375</v>
      </c>
      <c r="V180" s="15">
        <v>21.5</v>
      </c>
      <c r="W180" s="27">
        <f t="shared" si="38"/>
        <v>137.5</v>
      </c>
      <c r="AA180" s="15">
        <f t="shared" si="39"/>
        <v>0</v>
      </c>
      <c r="AD180" s="15">
        <f t="shared" si="40"/>
        <v>1375</v>
      </c>
      <c r="AE180" s="172">
        <f t="shared" si="35"/>
        <v>137.5</v>
      </c>
      <c r="AF180" s="161">
        <v>7</v>
      </c>
      <c r="AG180" s="161">
        <v>1</v>
      </c>
      <c r="AH180" s="161">
        <v>10</v>
      </c>
      <c r="AI180" s="161">
        <v>1375</v>
      </c>
      <c r="AJ180" s="161">
        <v>21.5</v>
      </c>
      <c r="AK180" s="161">
        <v>137.5</v>
      </c>
      <c r="AW180" s="15">
        <f t="shared" si="43"/>
        <v>0</v>
      </c>
      <c r="CJ180" s="15">
        <v>1</v>
      </c>
      <c r="CK180" s="15">
        <v>2.3333333333333335</v>
      </c>
      <c r="CL180" s="15">
        <v>1</v>
      </c>
      <c r="CM180" s="15">
        <v>3.5</v>
      </c>
      <c r="CN180" s="15">
        <v>1</v>
      </c>
      <c r="CO180" s="15">
        <f t="shared" si="41"/>
        <v>1.7666666666666668</v>
      </c>
      <c r="CP180" s="15">
        <v>5</v>
      </c>
      <c r="CQ180" s="15">
        <v>2</v>
      </c>
      <c r="CR180" s="15">
        <v>1</v>
      </c>
      <c r="CS180" s="15">
        <v>4</v>
      </c>
      <c r="CT180" s="15">
        <v>1</v>
      </c>
      <c r="CU180" s="15">
        <v>3</v>
      </c>
      <c r="CV180" s="15">
        <v>1</v>
      </c>
      <c r="CW180" s="15">
        <v>1</v>
      </c>
      <c r="CX180" s="15">
        <v>1</v>
      </c>
      <c r="CY180" s="15">
        <v>1</v>
      </c>
      <c r="DA180" s="15">
        <v>1</v>
      </c>
      <c r="DC180" s="15">
        <v>1</v>
      </c>
      <c r="DE180" s="15">
        <v>1</v>
      </c>
      <c r="DM180" s="15">
        <v>1</v>
      </c>
      <c r="DN180" s="15">
        <v>1</v>
      </c>
      <c r="DY180" s="15">
        <v>2.6</v>
      </c>
      <c r="DZ180" s="15">
        <v>3.6666666666666665</v>
      </c>
      <c r="EA180" s="15">
        <v>4.5</v>
      </c>
      <c r="EB180" s="15">
        <v>3</v>
      </c>
      <c r="EC180" s="15">
        <v>1</v>
      </c>
      <c r="ED180" s="15">
        <v>1</v>
      </c>
      <c r="EE180" s="27">
        <f t="shared" si="36"/>
        <v>2.6277777777777778</v>
      </c>
      <c r="EF180" s="15">
        <f t="shared" si="42"/>
        <v>5.5555555555555358E-2</v>
      </c>
    </row>
    <row r="181" spans="1:142" x14ac:dyDescent="0.2">
      <c r="A181" s="15">
        <v>90</v>
      </c>
      <c r="B181" s="15">
        <v>401</v>
      </c>
      <c r="C181" s="15">
        <v>0</v>
      </c>
      <c r="D181" s="15">
        <v>6</v>
      </c>
      <c r="E181" s="15">
        <v>1</v>
      </c>
      <c r="F181" s="15">
        <v>76</v>
      </c>
      <c r="G181" s="15">
        <v>1</v>
      </c>
      <c r="H181" s="15">
        <v>1</v>
      </c>
      <c r="I181" s="15">
        <v>6</v>
      </c>
      <c r="J181" s="15">
        <v>40</v>
      </c>
      <c r="K181" s="15">
        <v>1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9">
        <v>7</v>
      </c>
      <c r="R181" s="159">
        <v>1</v>
      </c>
      <c r="S181" s="159">
        <v>10</v>
      </c>
      <c r="T181" s="159">
        <v>1375</v>
      </c>
      <c r="U181" s="159">
        <f t="shared" si="37"/>
        <v>1375</v>
      </c>
      <c r="V181" s="159">
        <v>21.5</v>
      </c>
      <c r="W181" s="171">
        <f t="shared" si="38"/>
        <v>137.5</v>
      </c>
      <c r="AA181" s="15">
        <f t="shared" si="39"/>
        <v>0</v>
      </c>
      <c r="AD181" s="15">
        <f t="shared" si="40"/>
        <v>1375</v>
      </c>
      <c r="AE181" s="172">
        <f t="shared" si="35"/>
        <v>137.5</v>
      </c>
      <c r="AW181" s="15">
        <f t="shared" si="43"/>
        <v>0</v>
      </c>
      <c r="CJ181" s="15">
        <v>1</v>
      </c>
      <c r="CK181" s="15">
        <v>2.3333333333333335</v>
      </c>
      <c r="CL181" s="15">
        <v>1</v>
      </c>
      <c r="CM181" s="15">
        <v>3.5</v>
      </c>
      <c r="CN181" s="15">
        <v>1</v>
      </c>
      <c r="CO181" s="15">
        <f t="shared" si="41"/>
        <v>1.7666666666666668</v>
      </c>
      <c r="CP181" s="15">
        <v>5</v>
      </c>
      <c r="CQ181" s="15">
        <v>2</v>
      </c>
      <c r="CR181" s="15">
        <v>1</v>
      </c>
      <c r="CS181" s="15">
        <v>4</v>
      </c>
      <c r="CT181" s="15">
        <v>1</v>
      </c>
      <c r="CU181" s="15">
        <v>3</v>
      </c>
      <c r="CV181" s="15">
        <v>1</v>
      </c>
      <c r="CW181" s="15">
        <v>1</v>
      </c>
      <c r="CX181" s="15">
        <v>1</v>
      </c>
      <c r="CY181" s="15">
        <v>1</v>
      </c>
      <c r="DA181" s="15">
        <v>1</v>
      </c>
      <c r="DC181" s="15">
        <v>1</v>
      </c>
      <c r="DE181" s="15">
        <v>1</v>
      </c>
      <c r="DM181" s="15">
        <v>1</v>
      </c>
      <c r="DN181" s="15">
        <v>1</v>
      </c>
      <c r="DY181" s="27">
        <v>2.6</v>
      </c>
      <c r="DZ181" s="27">
        <v>2.3333333333333335</v>
      </c>
      <c r="EA181" s="27">
        <v>4.5</v>
      </c>
      <c r="EB181" s="27">
        <v>3</v>
      </c>
      <c r="EC181" s="27">
        <v>1</v>
      </c>
      <c r="ED181" s="27">
        <v>2</v>
      </c>
      <c r="EE181" s="27">
        <f t="shared" si="36"/>
        <v>2.5722222222222224</v>
      </c>
      <c r="EF181" s="15">
        <f t="shared" si="42"/>
        <v>-1.388888888888884E-2</v>
      </c>
    </row>
    <row r="182" spans="1:142" x14ac:dyDescent="0.2">
      <c r="A182" s="15">
        <v>91</v>
      </c>
      <c r="B182" s="15">
        <v>402</v>
      </c>
      <c r="C182" s="15">
        <v>0</v>
      </c>
      <c r="D182" s="15">
        <v>6</v>
      </c>
      <c r="E182" s="15">
        <v>1</v>
      </c>
      <c r="F182" s="15">
        <v>58</v>
      </c>
      <c r="G182" s="15">
        <v>2</v>
      </c>
      <c r="H182" s="15">
        <v>2</v>
      </c>
      <c r="I182" s="15">
        <v>2</v>
      </c>
      <c r="J182" s="15">
        <v>20</v>
      </c>
      <c r="K182" s="15">
        <v>0</v>
      </c>
      <c r="L182" s="15">
        <v>1</v>
      </c>
      <c r="M182" s="15">
        <v>0</v>
      </c>
      <c r="N182" s="15">
        <v>0</v>
      </c>
      <c r="O182" s="15">
        <v>1</v>
      </c>
      <c r="P182" s="15">
        <v>1</v>
      </c>
      <c r="Q182" s="15">
        <v>7</v>
      </c>
      <c r="R182" s="15">
        <v>1</v>
      </c>
      <c r="S182" s="15">
        <v>20</v>
      </c>
      <c r="T182" s="15">
        <v>10000</v>
      </c>
      <c r="U182" s="15">
        <f t="shared" si="37"/>
        <v>10000</v>
      </c>
      <c r="V182" s="15">
        <v>120</v>
      </c>
      <c r="W182" s="27">
        <f t="shared" si="38"/>
        <v>500</v>
      </c>
      <c r="AA182" s="15">
        <f t="shared" si="39"/>
        <v>0</v>
      </c>
      <c r="AD182" s="15">
        <f t="shared" si="40"/>
        <v>10000</v>
      </c>
      <c r="AE182" s="172">
        <f t="shared" si="35"/>
        <v>500</v>
      </c>
      <c r="AF182" s="161">
        <v>7</v>
      </c>
      <c r="AG182" s="161">
        <v>1</v>
      </c>
      <c r="AH182" s="161">
        <v>20</v>
      </c>
      <c r="AI182" s="161">
        <v>5000</v>
      </c>
      <c r="AJ182" s="161">
        <v>160</v>
      </c>
      <c r="AK182" s="161">
        <v>250</v>
      </c>
      <c r="AW182" s="15">
        <f t="shared" si="43"/>
        <v>0</v>
      </c>
      <c r="CJ182" s="15">
        <v>2</v>
      </c>
      <c r="CK182" s="15">
        <v>1.3333333333333333</v>
      </c>
      <c r="CL182" s="15">
        <v>2.3333333333333335</v>
      </c>
      <c r="CM182" s="15">
        <v>2.5</v>
      </c>
      <c r="CN182" s="15">
        <v>3</v>
      </c>
      <c r="CO182" s="15">
        <f t="shared" si="41"/>
        <v>2.2333333333333334</v>
      </c>
      <c r="CP182" s="15">
        <v>3</v>
      </c>
      <c r="CQ182" s="15">
        <v>5</v>
      </c>
      <c r="CR182" s="15" t="s">
        <v>1007</v>
      </c>
      <c r="CU182" s="15" t="s">
        <v>1007</v>
      </c>
      <c r="CX182" s="15" t="s">
        <v>1007</v>
      </c>
      <c r="CY182" s="15" t="s">
        <v>1007</v>
      </c>
      <c r="DA182" s="15" t="s">
        <v>1007</v>
      </c>
      <c r="DC182" s="15" t="s">
        <v>1007</v>
      </c>
      <c r="DE182" s="15" t="s">
        <v>1007</v>
      </c>
      <c r="DM182" s="15">
        <v>2</v>
      </c>
      <c r="DN182" s="15">
        <v>1</v>
      </c>
      <c r="DO182" s="15">
        <v>1</v>
      </c>
      <c r="DP182" s="15">
        <v>1</v>
      </c>
      <c r="DQ182" s="15">
        <v>3</v>
      </c>
      <c r="DR182" s="15">
        <v>1</v>
      </c>
      <c r="DY182" s="15">
        <v>2.8</v>
      </c>
      <c r="DZ182" s="15">
        <v>3.6666666666666665</v>
      </c>
      <c r="EA182" s="15">
        <v>4.5</v>
      </c>
      <c r="EB182" s="15">
        <v>1.8</v>
      </c>
      <c r="EC182" s="15">
        <v>1</v>
      </c>
      <c r="ED182" s="15">
        <v>1.75</v>
      </c>
      <c r="EE182" s="27">
        <f t="shared" si="36"/>
        <v>2.5861111111111112</v>
      </c>
      <c r="EF182" s="15">
        <f t="shared" si="42"/>
        <v>0</v>
      </c>
    </row>
    <row r="183" spans="1:142" x14ac:dyDescent="0.2">
      <c r="A183" s="15">
        <v>91</v>
      </c>
      <c r="B183" s="15">
        <v>402</v>
      </c>
      <c r="C183" s="15">
        <v>0</v>
      </c>
      <c r="D183" s="15">
        <v>6</v>
      </c>
      <c r="E183" s="15">
        <v>1</v>
      </c>
      <c r="F183" s="15">
        <v>58</v>
      </c>
      <c r="G183" s="15">
        <v>2</v>
      </c>
      <c r="H183" s="15">
        <v>2</v>
      </c>
      <c r="I183" s="15">
        <v>2</v>
      </c>
      <c r="J183" s="15">
        <v>20</v>
      </c>
      <c r="K183" s="15">
        <v>0</v>
      </c>
      <c r="L183" s="15">
        <v>1</v>
      </c>
      <c r="M183" s="15">
        <v>0</v>
      </c>
      <c r="N183" s="15">
        <v>0</v>
      </c>
      <c r="O183" s="15">
        <v>1</v>
      </c>
      <c r="P183" s="15">
        <v>0</v>
      </c>
      <c r="Q183" s="159">
        <v>7</v>
      </c>
      <c r="R183" s="159">
        <v>1</v>
      </c>
      <c r="S183" s="159">
        <v>20</v>
      </c>
      <c r="T183" s="159">
        <v>5000</v>
      </c>
      <c r="U183" s="159">
        <f t="shared" si="37"/>
        <v>5000</v>
      </c>
      <c r="V183" s="159">
        <v>160</v>
      </c>
      <c r="W183" s="171">
        <f t="shared" si="38"/>
        <v>250</v>
      </c>
      <c r="AA183" s="15">
        <f t="shared" si="39"/>
        <v>0</v>
      </c>
      <c r="AD183" s="15">
        <f t="shared" si="40"/>
        <v>5000</v>
      </c>
      <c r="AE183" s="172">
        <f t="shared" si="35"/>
        <v>250</v>
      </c>
      <c r="AW183" s="15">
        <f t="shared" si="43"/>
        <v>0</v>
      </c>
      <c r="CJ183" s="15">
        <v>2</v>
      </c>
      <c r="CK183" s="15">
        <v>1.3333333333333333</v>
      </c>
      <c r="CL183" s="15">
        <v>2.3333333333333335</v>
      </c>
      <c r="CM183" s="15">
        <v>2.5</v>
      </c>
      <c r="CN183" s="15">
        <v>3</v>
      </c>
      <c r="CO183" s="15">
        <f t="shared" si="41"/>
        <v>2.2333333333333334</v>
      </c>
      <c r="CP183" s="15">
        <v>3</v>
      </c>
      <c r="CQ183" s="15">
        <v>5</v>
      </c>
      <c r="CR183" s="15" t="s">
        <v>1007</v>
      </c>
      <c r="CU183" s="15" t="s">
        <v>1007</v>
      </c>
      <c r="CX183" s="15" t="s">
        <v>1007</v>
      </c>
      <c r="CY183" s="15" t="s">
        <v>1007</v>
      </c>
      <c r="DA183" s="15" t="s">
        <v>1007</v>
      </c>
      <c r="DC183" s="15" t="s">
        <v>1007</v>
      </c>
      <c r="DE183" s="15" t="s">
        <v>1007</v>
      </c>
      <c r="DM183" s="15">
        <v>2</v>
      </c>
      <c r="DN183" s="15">
        <v>1</v>
      </c>
      <c r="DO183" s="15">
        <v>1</v>
      </c>
      <c r="DP183" s="15">
        <v>1</v>
      </c>
      <c r="DQ183" s="15">
        <v>3</v>
      </c>
      <c r="DR183" s="15">
        <v>1</v>
      </c>
      <c r="DY183" s="27">
        <v>2.8</v>
      </c>
      <c r="DZ183" s="27">
        <v>3.6666666666666665</v>
      </c>
      <c r="EA183" s="27">
        <v>4.5</v>
      </c>
      <c r="EB183" s="27">
        <v>1.8</v>
      </c>
      <c r="EC183" s="27">
        <v>1</v>
      </c>
      <c r="ED183" s="27">
        <v>1.75</v>
      </c>
      <c r="EE183" s="27">
        <f t="shared" si="36"/>
        <v>2.5861111111111112</v>
      </c>
      <c r="EF183" s="15">
        <f t="shared" si="42"/>
        <v>-1.7472222222222218</v>
      </c>
    </row>
    <row r="184" spans="1:142" x14ac:dyDescent="0.2">
      <c r="A184" s="15">
        <v>92</v>
      </c>
      <c r="B184" s="15">
        <v>405</v>
      </c>
      <c r="C184" s="15">
        <v>0</v>
      </c>
      <c r="D184" s="15">
        <v>6</v>
      </c>
      <c r="E184" s="15">
        <v>1</v>
      </c>
      <c r="F184" s="15">
        <v>65</v>
      </c>
      <c r="G184" s="15">
        <v>3</v>
      </c>
      <c r="H184" s="15">
        <v>2</v>
      </c>
      <c r="I184" s="15">
        <v>4</v>
      </c>
      <c r="J184" s="15">
        <v>30</v>
      </c>
      <c r="K184" s="15">
        <v>1</v>
      </c>
      <c r="L184" s="15">
        <v>1</v>
      </c>
      <c r="M184" s="15">
        <v>1</v>
      </c>
      <c r="N184" s="15" t="s">
        <v>1008</v>
      </c>
      <c r="O184" s="15">
        <v>1</v>
      </c>
      <c r="P184" s="15">
        <v>1</v>
      </c>
      <c r="Q184" s="15">
        <v>2</v>
      </c>
      <c r="R184" s="15">
        <v>1</v>
      </c>
      <c r="S184" s="15">
        <v>15</v>
      </c>
      <c r="T184" s="15">
        <v>48000</v>
      </c>
      <c r="U184" s="15">
        <f t="shared" si="37"/>
        <v>48000</v>
      </c>
      <c r="V184" s="15">
        <v>5</v>
      </c>
      <c r="W184" s="27">
        <f t="shared" si="38"/>
        <v>3200</v>
      </c>
      <c r="AA184" s="15">
        <f t="shared" si="39"/>
        <v>0</v>
      </c>
      <c r="AD184" s="15">
        <f t="shared" si="40"/>
        <v>48000</v>
      </c>
      <c r="AE184" s="172">
        <f t="shared" si="35"/>
        <v>3200</v>
      </c>
      <c r="AF184" s="161">
        <v>2</v>
      </c>
      <c r="AG184" s="161">
        <v>1</v>
      </c>
      <c r="AH184" s="161">
        <v>15</v>
      </c>
      <c r="AI184" s="161">
        <v>48000</v>
      </c>
      <c r="AJ184" s="161">
        <v>9</v>
      </c>
      <c r="AK184" s="161">
        <v>3200</v>
      </c>
      <c r="AS184" s="15">
        <v>8</v>
      </c>
      <c r="AT184" s="15">
        <v>1</v>
      </c>
      <c r="AU184" s="15">
        <v>3</v>
      </c>
      <c r="AV184" s="15">
        <v>54000</v>
      </c>
      <c r="AW184" s="15">
        <f t="shared" si="43"/>
        <v>54000</v>
      </c>
      <c r="AX184" s="15">
        <v>35</v>
      </c>
      <c r="AY184" s="15">
        <v>18000</v>
      </c>
      <c r="BF184" s="15">
        <f t="shared" si="44"/>
        <v>54000</v>
      </c>
      <c r="BG184" s="15">
        <f t="shared" si="45"/>
        <v>18000</v>
      </c>
      <c r="BH184" s="161">
        <v>8</v>
      </c>
      <c r="BI184" s="161">
        <v>1</v>
      </c>
      <c r="BJ184" s="161">
        <v>3</v>
      </c>
      <c r="BK184" s="161">
        <v>54000</v>
      </c>
      <c r="BL184" s="161">
        <v>20</v>
      </c>
      <c r="BS184" s="23">
        <v>54000</v>
      </c>
      <c r="BT184" s="23">
        <v>18000</v>
      </c>
      <c r="CJ184" s="15">
        <v>2.25</v>
      </c>
      <c r="CK184" s="15">
        <v>2.3333333333333335</v>
      </c>
      <c r="CL184" s="15">
        <v>1</v>
      </c>
      <c r="CM184" s="15">
        <v>4</v>
      </c>
      <c r="CN184" s="15">
        <v>2.5</v>
      </c>
      <c r="CO184" s="15">
        <f t="shared" si="41"/>
        <v>2.416666666666667</v>
      </c>
      <c r="CP184" s="15">
        <v>3</v>
      </c>
      <c r="CQ184" s="15">
        <v>5</v>
      </c>
      <c r="CR184" s="15" t="s">
        <v>1007</v>
      </c>
      <c r="CU184" s="15" t="s">
        <v>1007</v>
      </c>
      <c r="CX184" s="15" t="s">
        <v>1007</v>
      </c>
      <c r="CY184" s="15" t="s">
        <v>1007</v>
      </c>
      <c r="DA184" s="15" t="s">
        <v>1007</v>
      </c>
      <c r="DC184" s="15" t="s">
        <v>1007</v>
      </c>
      <c r="DE184" s="15" t="s">
        <v>1007</v>
      </c>
      <c r="DM184" s="15">
        <v>1</v>
      </c>
      <c r="DN184" s="15">
        <v>2</v>
      </c>
      <c r="DO184" s="15">
        <v>2</v>
      </c>
      <c r="DP184" s="15">
        <v>2</v>
      </c>
      <c r="DY184" s="15">
        <v>5</v>
      </c>
      <c r="DZ184" s="15">
        <v>4</v>
      </c>
      <c r="EA184" s="15">
        <v>5</v>
      </c>
      <c r="EB184" s="15">
        <v>3</v>
      </c>
      <c r="EC184" s="15">
        <v>4</v>
      </c>
      <c r="ED184" s="15">
        <v>5</v>
      </c>
      <c r="EE184" s="27">
        <f t="shared" si="36"/>
        <v>4.333333333333333</v>
      </c>
      <c r="EF184" s="15">
        <f t="shared" si="42"/>
        <v>0.16666666666666607</v>
      </c>
    </row>
    <row r="185" spans="1:142" x14ac:dyDescent="0.2">
      <c r="A185" s="15">
        <v>92</v>
      </c>
      <c r="B185" s="15">
        <v>405</v>
      </c>
      <c r="C185" s="15">
        <v>0</v>
      </c>
      <c r="D185" s="15">
        <v>6</v>
      </c>
      <c r="E185" s="15">
        <v>1</v>
      </c>
      <c r="F185" s="15">
        <v>65</v>
      </c>
      <c r="G185" s="15">
        <v>3</v>
      </c>
      <c r="H185" s="15">
        <v>2</v>
      </c>
      <c r="I185" s="15">
        <v>4</v>
      </c>
      <c r="J185" s="15">
        <v>30</v>
      </c>
      <c r="K185" s="15">
        <v>1</v>
      </c>
      <c r="L185" s="15">
        <v>1</v>
      </c>
      <c r="M185" s="15">
        <v>1</v>
      </c>
      <c r="N185" s="15" t="s">
        <v>1008</v>
      </c>
      <c r="O185" s="15">
        <v>1</v>
      </c>
      <c r="P185" s="15">
        <v>0</v>
      </c>
      <c r="Q185" s="159">
        <v>2</v>
      </c>
      <c r="R185" s="159">
        <v>1</v>
      </c>
      <c r="S185" s="159">
        <v>15</v>
      </c>
      <c r="T185" s="159">
        <v>48000</v>
      </c>
      <c r="U185" s="159">
        <f t="shared" si="37"/>
        <v>48000</v>
      </c>
      <c r="V185" s="159">
        <v>9</v>
      </c>
      <c r="W185" s="171">
        <f t="shared" si="38"/>
        <v>3200</v>
      </c>
      <c r="AA185" s="15">
        <f t="shared" si="39"/>
        <v>0</v>
      </c>
      <c r="AD185" s="15">
        <f t="shared" si="40"/>
        <v>48000</v>
      </c>
      <c r="AE185" s="172">
        <f t="shared" si="35"/>
        <v>3200</v>
      </c>
      <c r="AS185" s="15">
        <v>8</v>
      </c>
      <c r="AT185" s="15">
        <v>1</v>
      </c>
      <c r="AU185" s="15">
        <v>3</v>
      </c>
      <c r="AV185" s="15">
        <v>54000</v>
      </c>
      <c r="AW185" s="15">
        <f t="shared" si="43"/>
        <v>54000</v>
      </c>
      <c r="AX185" s="15">
        <v>20</v>
      </c>
      <c r="BF185" s="15">
        <f t="shared" si="44"/>
        <v>54000</v>
      </c>
      <c r="BG185" s="15">
        <f t="shared" si="45"/>
        <v>18000</v>
      </c>
      <c r="CJ185" s="15">
        <v>2.25</v>
      </c>
      <c r="CK185" s="15">
        <v>2.3333333333333335</v>
      </c>
      <c r="CL185" s="15">
        <v>1</v>
      </c>
      <c r="CM185" s="15">
        <v>4</v>
      </c>
      <c r="CN185" s="15">
        <v>2.5</v>
      </c>
      <c r="CO185" s="15">
        <f t="shared" si="41"/>
        <v>2.416666666666667</v>
      </c>
      <c r="CP185" s="15">
        <v>3</v>
      </c>
      <c r="CQ185" s="15">
        <v>5</v>
      </c>
      <c r="CR185" s="15" t="s">
        <v>1007</v>
      </c>
      <c r="CU185" s="15" t="s">
        <v>1007</v>
      </c>
      <c r="CX185" s="15" t="s">
        <v>1007</v>
      </c>
      <c r="CY185" s="15" t="s">
        <v>1007</v>
      </c>
      <c r="DA185" s="15" t="s">
        <v>1007</v>
      </c>
      <c r="DC185" s="15" t="s">
        <v>1007</v>
      </c>
      <c r="DE185" s="15" t="s">
        <v>1007</v>
      </c>
      <c r="DM185" s="15">
        <v>1</v>
      </c>
      <c r="DN185" s="15">
        <v>2</v>
      </c>
      <c r="DO185" s="15">
        <v>2</v>
      </c>
      <c r="DP185" s="15">
        <v>2</v>
      </c>
      <c r="DY185" s="27">
        <v>5</v>
      </c>
      <c r="DZ185" s="27">
        <v>4</v>
      </c>
      <c r="EA185" s="27">
        <v>5</v>
      </c>
      <c r="EB185" s="27">
        <v>3</v>
      </c>
      <c r="EC185" s="27">
        <v>3</v>
      </c>
      <c r="ED185" s="27">
        <v>5</v>
      </c>
      <c r="EE185" s="27">
        <f t="shared" si="36"/>
        <v>4.166666666666667</v>
      </c>
      <c r="EF185" s="15">
        <f t="shared" si="42"/>
        <v>0.87500000000000044</v>
      </c>
    </row>
    <row r="186" spans="1:142" x14ac:dyDescent="0.2">
      <c r="A186" s="15">
        <v>93</v>
      </c>
      <c r="B186" s="15">
        <v>406</v>
      </c>
      <c r="C186" s="15">
        <v>0</v>
      </c>
      <c r="D186" s="15">
        <v>6</v>
      </c>
      <c r="E186" s="15">
        <v>1</v>
      </c>
      <c r="F186" s="15">
        <v>66</v>
      </c>
      <c r="G186" s="15">
        <v>5</v>
      </c>
      <c r="H186" s="15">
        <v>2</v>
      </c>
      <c r="I186" s="15">
        <v>4</v>
      </c>
      <c r="J186" s="15">
        <v>35</v>
      </c>
      <c r="K186" s="15">
        <v>1</v>
      </c>
      <c r="L186" s="15">
        <v>1</v>
      </c>
      <c r="M186" s="15">
        <v>1</v>
      </c>
      <c r="N186" s="15" t="s">
        <v>1008</v>
      </c>
      <c r="O186" s="15">
        <v>1</v>
      </c>
      <c r="P186" s="15">
        <v>1</v>
      </c>
      <c r="Q186" s="15">
        <v>2</v>
      </c>
      <c r="R186" s="15">
        <v>1</v>
      </c>
      <c r="S186" s="15">
        <v>10</v>
      </c>
      <c r="T186" s="15">
        <v>0</v>
      </c>
      <c r="U186" s="15">
        <f t="shared" si="37"/>
        <v>0</v>
      </c>
      <c r="V186" s="15">
        <v>0</v>
      </c>
      <c r="W186" s="27">
        <f t="shared" si="38"/>
        <v>0</v>
      </c>
      <c r="AA186" s="15">
        <f t="shared" si="39"/>
        <v>0</v>
      </c>
      <c r="AD186" s="15">
        <f t="shared" si="40"/>
        <v>0</v>
      </c>
      <c r="AE186" s="172">
        <f t="shared" si="35"/>
        <v>0</v>
      </c>
      <c r="AF186" s="161">
        <v>2</v>
      </c>
      <c r="AG186" s="161">
        <v>1</v>
      </c>
      <c r="AH186" s="161">
        <v>10</v>
      </c>
      <c r="AI186" s="161">
        <v>0</v>
      </c>
      <c r="AJ186" s="161">
        <v>0</v>
      </c>
      <c r="AK186" s="161">
        <v>0</v>
      </c>
      <c r="AS186" s="15">
        <v>1</v>
      </c>
      <c r="AT186" s="15">
        <v>2</v>
      </c>
      <c r="AU186" s="15">
        <v>30</v>
      </c>
      <c r="AV186" s="15">
        <v>18000</v>
      </c>
      <c r="AW186" s="15">
        <f t="shared" si="43"/>
        <v>36000</v>
      </c>
      <c r="AX186" s="15">
        <v>9</v>
      </c>
      <c r="AY186" s="15">
        <v>600</v>
      </c>
      <c r="BF186" s="15">
        <f t="shared" si="44"/>
        <v>36000</v>
      </c>
      <c r="BG186" s="15">
        <f t="shared" si="45"/>
        <v>1200</v>
      </c>
      <c r="BH186" s="161">
        <v>1</v>
      </c>
      <c r="BI186" s="161">
        <v>2</v>
      </c>
      <c r="BJ186" s="161">
        <v>30</v>
      </c>
      <c r="BK186" s="161">
        <v>18000</v>
      </c>
      <c r="BL186" s="161">
        <v>7</v>
      </c>
      <c r="BS186" s="23">
        <v>18000</v>
      </c>
      <c r="BT186" s="23">
        <v>600</v>
      </c>
      <c r="CJ186" s="15">
        <v>2</v>
      </c>
      <c r="CK186" s="15">
        <v>1.6666666666666667</v>
      </c>
      <c r="CL186" s="15">
        <v>1</v>
      </c>
      <c r="CM186" s="15">
        <v>1.5</v>
      </c>
      <c r="CN186" s="15">
        <v>4</v>
      </c>
      <c r="CO186" s="15">
        <f t="shared" si="41"/>
        <v>2.0333333333333337</v>
      </c>
      <c r="CP186" s="15">
        <v>5</v>
      </c>
      <c r="CQ186" s="15">
        <v>5</v>
      </c>
      <c r="CR186" s="15" t="s">
        <v>1007</v>
      </c>
      <c r="CU186" s="15" t="s">
        <v>1007</v>
      </c>
      <c r="CX186" s="15" t="s">
        <v>1007</v>
      </c>
      <c r="CY186" s="15" t="s">
        <v>1007</v>
      </c>
      <c r="DA186" s="15" t="s">
        <v>1007</v>
      </c>
      <c r="DC186" s="15" t="s">
        <v>1007</v>
      </c>
      <c r="DE186" s="15" t="s">
        <v>1007</v>
      </c>
      <c r="DM186" s="15">
        <v>2</v>
      </c>
      <c r="DN186" s="15">
        <v>2</v>
      </c>
      <c r="DO186" s="15">
        <v>1</v>
      </c>
      <c r="DP186" s="15">
        <v>2</v>
      </c>
      <c r="DS186" s="15">
        <v>3</v>
      </c>
      <c r="DT186" s="15">
        <v>2</v>
      </c>
      <c r="DY186" s="15">
        <v>5</v>
      </c>
      <c r="DZ186" s="15">
        <v>3</v>
      </c>
      <c r="EA186" s="15">
        <v>3.75</v>
      </c>
      <c r="EB186" s="15">
        <v>3</v>
      </c>
      <c r="EC186" s="15">
        <v>3</v>
      </c>
      <c r="ED186" s="15">
        <v>2</v>
      </c>
      <c r="EE186" s="27">
        <f t="shared" si="36"/>
        <v>3.2916666666666665</v>
      </c>
      <c r="EF186" s="15">
        <f t="shared" si="42"/>
        <v>0</v>
      </c>
    </row>
    <row r="187" spans="1:142" x14ac:dyDescent="0.2">
      <c r="A187" s="15">
        <v>93</v>
      </c>
      <c r="B187" s="15">
        <v>406</v>
      </c>
      <c r="C187" s="15">
        <v>0</v>
      </c>
      <c r="D187" s="15">
        <v>6</v>
      </c>
      <c r="E187" s="15">
        <v>1</v>
      </c>
      <c r="F187" s="15">
        <v>66</v>
      </c>
      <c r="G187" s="15">
        <v>5</v>
      </c>
      <c r="H187" s="15">
        <v>2</v>
      </c>
      <c r="I187" s="15">
        <v>4</v>
      </c>
      <c r="J187" s="15">
        <v>35</v>
      </c>
      <c r="K187" s="15">
        <v>1</v>
      </c>
      <c r="L187" s="15">
        <v>1</v>
      </c>
      <c r="M187" s="15">
        <v>1</v>
      </c>
      <c r="N187" s="15" t="s">
        <v>1008</v>
      </c>
      <c r="O187" s="15">
        <v>1</v>
      </c>
      <c r="P187" s="15">
        <v>0</v>
      </c>
      <c r="Q187" s="159">
        <v>2</v>
      </c>
      <c r="R187" s="159">
        <v>1</v>
      </c>
      <c r="S187" s="159">
        <v>10</v>
      </c>
      <c r="T187" s="159">
        <v>0</v>
      </c>
      <c r="U187" s="159">
        <f t="shared" si="37"/>
        <v>0</v>
      </c>
      <c r="V187" s="159">
        <v>0</v>
      </c>
      <c r="W187" s="171">
        <f t="shared" si="38"/>
        <v>0</v>
      </c>
      <c r="AA187" s="15">
        <f t="shared" si="39"/>
        <v>0</v>
      </c>
      <c r="AD187" s="15">
        <f t="shared" si="40"/>
        <v>0</v>
      </c>
      <c r="AE187" s="172">
        <f t="shared" si="35"/>
        <v>0</v>
      </c>
      <c r="AS187" s="15">
        <v>1</v>
      </c>
      <c r="AT187" s="15">
        <v>2</v>
      </c>
      <c r="AU187" s="15">
        <v>30</v>
      </c>
      <c r="AV187" s="15">
        <v>18000</v>
      </c>
      <c r="AW187" s="15">
        <f t="shared" si="43"/>
        <v>36000</v>
      </c>
      <c r="AX187" s="15">
        <v>7</v>
      </c>
      <c r="BF187" s="15">
        <f t="shared" si="44"/>
        <v>36000</v>
      </c>
      <c r="BG187" s="15">
        <f t="shared" si="45"/>
        <v>1200</v>
      </c>
      <c r="CJ187" s="15">
        <v>2</v>
      </c>
      <c r="CK187" s="15">
        <v>1.6666666666666667</v>
      </c>
      <c r="CL187" s="15">
        <v>1</v>
      </c>
      <c r="CM187" s="15">
        <v>1.5</v>
      </c>
      <c r="CN187" s="15">
        <v>4</v>
      </c>
      <c r="CO187" s="15">
        <f t="shared" si="41"/>
        <v>2.0333333333333337</v>
      </c>
      <c r="CP187" s="15">
        <v>5</v>
      </c>
      <c r="CQ187" s="15">
        <v>5</v>
      </c>
      <c r="CR187" s="15" t="s">
        <v>1007</v>
      </c>
      <c r="CU187" s="15" t="s">
        <v>1007</v>
      </c>
      <c r="CX187" s="15" t="s">
        <v>1007</v>
      </c>
      <c r="CY187" s="15" t="s">
        <v>1007</v>
      </c>
      <c r="DA187" s="15" t="s">
        <v>1007</v>
      </c>
      <c r="DC187" s="15" t="s">
        <v>1007</v>
      </c>
      <c r="DE187" s="15" t="s">
        <v>1007</v>
      </c>
      <c r="DM187" s="15">
        <v>2</v>
      </c>
      <c r="DN187" s="15">
        <v>2</v>
      </c>
      <c r="DO187" s="15">
        <v>1</v>
      </c>
      <c r="DP187" s="15">
        <v>2</v>
      </c>
      <c r="DS187" s="15">
        <v>3</v>
      </c>
      <c r="DT187" s="15">
        <v>2</v>
      </c>
      <c r="DY187" s="27">
        <v>5</v>
      </c>
      <c r="DZ187" s="27">
        <v>3</v>
      </c>
      <c r="EA187" s="27">
        <v>3.75</v>
      </c>
      <c r="EB187" s="27">
        <v>3</v>
      </c>
      <c r="EC187" s="27">
        <v>3</v>
      </c>
      <c r="ED187" s="27">
        <v>2</v>
      </c>
      <c r="EE187" s="27">
        <f t="shared" si="36"/>
        <v>3.2916666666666665</v>
      </c>
      <c r="EF187" s="15">
        <f t="shared" si="42"/>
        <v>-0.80277777777777759</v>
      </c>
    </row>
    <row r="188" spans="1:142" x14ac:dyDescent="0.2">
      <c r="A188" s="15">
        <v>94</v>
      </c>
      <c r="B188" s="15">
        <v>407</v>
      </c>
      <c r="C188" s="15">
        <v>0</v>
      </c>
      <c r="D188" s="15">
        <v>6</v>
      </c>
      <c r="E188" s="15">
        <v>1</v>
      </c>
      <c r="F188" s="15">
        <v>64</v>
      </c>
      <c r="G188" s="15">
        <v>5</v>
      </c>
      <c r="H188" s="15">
        <v>2</v>
      </c>
      <c r="I188" s="15">
        <v>3</v>
      </c>
      <c r="J188" s="15">
        <v>13</v>
      </c>
      <c r="K188" s="15">
        <v>0</v>
      </c>
      <c r="L188" s="15">
        <v>0</v>
      </c>
      <c r="M188" s="15">
        <v>0</v>
      </c>
      <c r="N188" s="15">
        <v>0</v>
      </c>
      <c r="O188" s="15">
        <v>1</v>
      </c>
      <c r="P188" s="15">
        <v>1</v>
      </c>
      <c r="Q188" s="15">
        <v>7</v>
      </c>
      <c r="R188" s="15">
        <v>1</v>
      </c>
      <c r="S188" s="15">
        <v>10</v>
      </c>
      <c r="T188" s="15">
        <v>9600</v>
      </c>
      <c r="U188" s="15">
        <f t="shared" si="37"/>
        <v>9600</v>
      </c>
      <c r="V188" s="15">
        <v>5</v>
      </c>
      <c r="W188" s="27">
        <f t="shared" si="38"/>
        <v>960</v>
      </c>
      <c r="AA188" s="15">
        <f t="shared" si="39"/>
        <v>0</v>
      </c>
      <c r="AD188" s="15">
        <f t="shared" si="40"/>
        <v>9600</v>
      </c>
      <c r="AE188" s="172">
        <f t="shared" si="35"/>
        <v>960</v>
      </c>
      <c r="AF188" s="161">
        <v>7</v>
      </c>
      <c r="AG188" s="161">
        <v>1</v>
      </c>
      <c r="AH188" s="161">
        <v>10</v>
      </c>
      <c r="AI188" s="161">
        <v>9600</v>
      </c>
      <c r="AJ188" s="161">
        <v>5</v>
      </c>
      <c r="AK188" s="161">
        <v>960</v>
      </c>
      <c r="AW188" s="15">
        <f t="shared" si="43"/>
        <v>0</v>
      </c>
      <c r="CJ188" s="15">
        <v>1.75</v>
      </c>
      <c r="CK188" s="15">
        <v>2.6666666666666665</v>
      </c>
      <c r="CL188" s="15">
        <v>2</v>
      </c>
      <c r="CM188" s="15">
        <v>1.5</v>
      </c>
      <c r="CN188" s="15">
        <v>2.5</v>
      </c>
      <c r="CO188" s="15">
        <f t="shared" si="41"/>
        <v>2.083333333333333</v>
      </c>
      <c r="CP188" s="15">
        <v>4</v>
      </c>
      <c r="CQ188" s="15">
        <v>2</v>
      </c>
      <c r="CR188" s="15">
        <v>1</v>
      </c>
      <c r="CS188" s="15">
        <v>3</v>
      </c>
      <c r="CT188" s="15">
        <v>2</v>
      </c>
      <c r="CU188" s="15">
        <v>4</v>
      </c>
      <c r="CV188" s="15">
        <v>1</v>
      </c>
      <c r="CW188" s="15">
        <v>2</v>
      </c>
      <c r="CX188" s="15">
        <v>1</v>
      </c>
      <c r="CY188" s="15">
        <v>1</v>
      </c>
      <c r="DA188" s="15">
        <v>1</v>
      </c>
      <c r="DC188" s="15">
        <v>1</v>
      </c>
      <c r="DE188" s="15">
        <v>1</v>
      </c>
      <c r="DM188" s="15">
        <v>2</v>
      </c>
      <c r="DN188" s="15">
        <v>2</v>
      </c>
      <c r="DO188" s="15">
        <v>3</v>
      </c>
      <c r="DP188" s="15">
        <v>2</v>
      </c>
      <c r="DS188" s="15">
        <v>1</v>
      </c>
      <c r="DT188" s="15">
        <v>2</v>
      </c>
      <c r="DY188" s="15">
        <v>5</v>
      </c>
      <c r="DZ188" s="15">
        <v>4</v>
      </c>
      <c r="EA188" s="15">
        <v>3.5</v>
      </c>
      <c r="EB188" s="15">
        <v>3.4</v>
      </c>
      <c r="EC188" s="15">
        <v>3.6666666666666665</v>
      </c>
      <c r="ED188" s="15">
        <v>5</v>
      </c>
      <c r="EE188" s="27">
        <f t="shared" si="36"/>
        <v>4.0944444444444441</v>
      </c>
      <c r="EF188" s="15">
        <f t="shared" si="42"/>
        <v>0.30555555555555491</v>
      </c>
    </row>
    <row r="189" spans="1:142" x14ac:dyDescent="0.2">
      <c r="A189" s="15">
        <v>94</v>
      </c>
      <c r="B189" s="15">
        <v>407</v>
      </c>
      <c r="C189" s="15">
        <v>0</v>
      </c>
      <c r="D189" s="15">
        <v>6</v>
      </c>
      <c r="E189" s="15">
        <v>1</v>
      </c>
      <c r="F189" s="15">
        <v>64</v>
      </c>
      <c r="G189" s="15">
        <v>5</v>
      </c>
      <c r="H189" s="15">
        <v>2</v>
      </c>
      <c r="I189" s="15">
        <v>3</v>
      </c>
      <c r="J189" s="15">
        <v>13</v>
      </c>
      <c r="K189" s="15">
        <v>0</v>
      </c>
      <c r="L189" s="15">
        <v>0</v>
      </c>
      <c r="M189" s="15">
        <v>0</v>
      </c>
      <c r="N189" s="15">
        <v>0</v>
      </c>
      <c r="O189" s="15">
        <v>1</v>
      </c>
      <c r="P189" s="15">
        <v>0</v>
      </c>
      <c r="Q189" s="159">
        <v>7</v>
      </c>
      <c r="R189" s="159">
        <v>1</v>
      </c>
      <c r="S189" s="159">
        <v>10</v>
      </c>
      <c r="T189" s="159">
        <v>9600</v>
      </c>
      <c r="U189" s="159">
        <f t="shared" si="37"/>
        <v>9600</v>
      </c>
      <c r="V189" s="159">
        <v>5</v>
      </c>
      <c r="W189" s="171">
        <f t="shared" si="38"/>
        <v>960</v>
      </c>
      <c r="AA189" s="15">
        <f t="shared" si="39"/>
        <v>0</v>
      </c>
      <c r="AD189" s="15">
        <f t="shared" si="40"/>
        <v>9600</v>
      </c>
      <c r="AE189" s="172">
        <f t="shared" si="35"/>
        <v>960</v>
      </c>
      <c r="AW189" s="15">
        <f t="shared" si="43"/>
        <v>0</v>
      </c>
      <c r="CJ189" s="15">
        <v>1.75</v>
      </c>
      <c r="CK189" s="15">
        <v>2.6666666666666665</v>
      </c>
      <c r="CL189" s="15">
        <v>2</v>
      </c>
      <c r="CM189" s="15">
        <v>1.5</v>
      </c>
      <c r="CN189" s="15">
        <v>2.5</v>
      </c>
      <c r="CO189" s="15">
        <f t="shared" si="41"/>
        <v>2.083333333333333</v>
      </c>
      <c r="CP189" s="15">
        <v>4</v>
      </c>
      <c r="CQ189" s="15">
        <v>2</v>
      </c>
      <c r="CR189" s="15">
        <v>1</v>
      </c>
      <c r="CS189" s="15">
        <v>3</v>
      </c>
      <c r="CT189" s="15">
        <v>2</v>
      </c>
      <c r="CU189" s="15">
        <v>4</v>
      </c>
      <c r="CV189" s="15">
        <v>1</v>
      </c>
      <c r="CW189" s="15">
        <v>2</v>
      </c>
      <c r="CX189" s="15">
        <v>1</v>
      </c>
      <c r="CY189" s="15">
        <v>1</v>
      </c>
      <c r="DA189" s="15">
        <v>1</v>
      </c>
      <c r="DC189" s="15">
        <v>1</v>
      </c>
      <c r="DE189" s="15">
        <v>1</v>
      </c>
      <c r="DM189" s="15">
        <v>2</v>
      </c>
      <c r="DN189" s="15">
        <v>2</v>
      </c>
      <c r="DO189" s="15">
        <v>3</v>
      </c>
      <c r="DP189" s="15">
        <v>2</v>
      </c>
      <c r="DS189" s="15">
        <v>1</v>
      </c>
      <c r="DT189" s="15">
        <v>2</v>
      </c>
      <c r="DY189" s="27">
        <v>5</v>
      </c>
      <c r="DZ189" s="27">
        <v>2.6666666666666665</v>
      </c>
      <c r="EA189" s="27">
        <v>3</v>
      </c>
      <c r="EB189" s="27">
        <v>3.4</v>
      </c>
      <c r="EC189" s="27">
        <v>3.6666666666666665</v>
      </c>
      <c r="ED189" s="27">
        <v>5</v>
      </c>
      <c r="EE189" s="27">
        <f t="shared" si="36"/>
        <v>3.7888888888888892</v>
      </c>
      <c r="EF189" s="15">
        <f t="shared" si="42"/>
        <v>1.255555555555556</v>
      </c>
    </row>
    <row r="190" spans="1:142" x14ac:dyDescent="0.2">
      <c r="A190" s="15">
        <v>95</v>
      </c>
      <c r="B190" s="15">
        <v>408</v>
      </c>
      <c r="C190" s="15">
        <v>1</v>
      </c>
      <c r="D190" s="15">
        <v>6</v>
      </c>
      <c r="E190" s="15">
        <v>0</v>
      </c>
      <c r="F190" s="15">
        <v>34</v>
      </c>
      <c r="G190" s="15">
        <v>3</v>
      </c>
      <c r="H190" s="15">
        <v>2</v>
      </c>
      <c r="I190" s="15">
        <v>5</v>
      </c>
      <c r="J190" s="15">
        <v>18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2</v>
      </c>
      <c r="R190" s="15">
        <v>1</v>
      </c>
      <c r="S190" s="15">
        <v>10</v>
      </c>
      <c r="T190" s="15">
        <v>18000</v>
      </c>
      <c r="U190" s="15">
        <f t="shared" si="37"/>
        <v>18000</v>
      </c>
      <c r="V190" s="15">
        <v>23</v>
      </c>
      <c r="W190" s="27">
        <f t="shared" si="38"/>
        <v>1800</v>
      </c>
      <c r="AA190" s="15">
        <f t="shared" si="39"/>
        <v>0</v>
      </c>
      <c r="AD190" s="15">
        <f t="shared" si="40"/>
        <v>18000</v>
      </c>
      <c r="AE190" s="172">
        <f t="shared" si="35"/>
        <v>1800</v>
      </c>
      <c r="AF190" s="161">
        <v>2</v>
      </c>
      <c r="AG190" s="161">
        <v>1</v>
      </c>
      <c r="AH190" s="161">
        <v>10</v>
      </c>
      <c r="AI190" s="161">
        <v>18000</v>
      </c>
      <c r="AJ190" s="161">
        <v>20</v>
      </c>
      <c r="AK190" s="161">
        <v>1800</v>
      </c>
      <c r="AW190" s="15">
        <f t="shared" si="43"/>
        <v>0</v>
      </c>
      <c r="CJ190" s="15">
        <v>1.5</v>
      </c>
      <c r="CK190" s="15">
        <v>1.6666666666666667</v>
      </c>
      <c r="CL190" s="15">
        <v>1</v>
      </c>
      <c r="CM190" s="15">
        <v>3</v>
      </c>
      <c r="CN190" s="15">
        <v>4</v>
      </c>
      <c r="CO190" s="15">
        <f t="shared" si="41"/>
        <v>2.2333333333333334</v>
      </c>
      <c r="CP190" s="15">
        <v>1</v>
      </c>
      <c r="CQ190" s="15">
        <v>2</v>
      </c>
      <c r="CR190" s="15">
        <v>4</v>
      </c>
      <c r="CS190" s="15">
        <v>2</v>
      </c>
      <c r="CT190" s="15">
        <v>1</v>
      </c>
      <c r="CU190" s="15">
        <v>2</v>
      </c>
      <c r="CV190" s="15">
        <v>1</v>
      </c>
      <c r="CW190" s="15">
        <v>4</v>
      </c>
      <c r="CX190" s="15">
        <v>1</v>
      </c>
      <c r="CY190" s="15">
        <v>0</v>
      </c>
      <c r="CZ190" s="15">
        <v>2</v>
      </c>
      <c r="DA190" s="15">
        <v>0</v>
      </c>
      <c r="DB190" s="15">
        <v>2</v>
      </c>
      <c r="DC190" s="15">
        <v>0</v>
      </c>
      <c r="DD190" s="15">
        <v>2</v>
      </c>
      <c r="DE190" s="15">
        <v>1</v>
      </c>
      <c r="DS190" s="15">
        <v>1</v>
      </c>
      <c r="DT190" s="15">
        <v>2</v>
      </c>
      <c r="DY190" s="15">
        <v>5</v>
      </c>
      <c r="DZ190" s="15">
        <v>3</v>
      </c>
      <c r="EA190" s="15">
        <v>3</v>
      </c>
      <c r="EB190" s="15">
        <v>2.2000000000000002</v>
      </c>
      <c r="EC190" s="15">
        <v>1</v>
      </c>
      <c r="ED190" s="15">
        <v>1</v>
      </c>
      <c r="EE190" s="27">
        <f t="shared" si="36"/>
        <v>2.5333333333333332</v>
      </c>
      <c r="EF190" s="15">
        <f t="shared" si="42"/>
        <v>0.19999999999999973</v>
      </c>
    </row>
    <row r="191" spans="1:142" x14ac:dyDescent="0.2">
      <c r="A191" s="15">
        <v>95</v>
      </c>
      <c r="B191" s="15">
        <v>408</v>
      </c>
      <c r="C191" s="15">
        <v>1</v>
      </c>
      <c r="D191" s="15">
        <v>6</v>
      </c>
      <c r="E191" s="15">
        <v>0</v>
      </c>
      <c r="F191" s="15">
        <v>34</v>
      </c>
      <c r="G191" s="15">
        <v>3</v>
      </c>
      <c r="H191" s="15">
        <v>2</v>
      </c>
      <c r="I191" s="15">
        <v>5</v>
      </c>
      <c r="J191" s="15">
        <v>18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9">
        <v>2</v>
      </c>
      <c r="R191" s="159">
        <v>1</v>
      </c>
      <c r="S191" s="159">
        <v>10</v>
      </c>
      <c r="T191" s="159">
        <v>18000</v>
      </c>
      <c r="U191" s="159">
        <f t="shared" si="37"/>
        <v>18000</v>
      </c>
      <c r="V191" s="159">
        <v>20</v>
      </c>
      <c r="W191" s="171">
        <f t="shared" si="38"/>
        <v>1800</v>
      </c>
      <c r="AA191" s="15">
        <f t="shared" si="39"/>
        <v>0</v>
      </c>
      <c r="AD191" s="15">
        <f t="shared" si="40"/>
        <v>18000</v>
      </c>
      <c r="AE191" s="172">
        <f t="shared" si="35"/>
        <v>1800</v>
      </c>
      <c r="AW191" s="15">
        <f t="shared" si="43"/>
        <v>0</v>
      </c>
      <c r="CJ191" s="15">
        <v>1.5</v>
      </c>
      <c r="CK191" s="15">
        <v>1.6666666666666667</v>
      </c>
      <c r="CL191" s="15">
        <v>1</v>
      </c>
      <c r="CM191" s="15">
        <v>3</v>
      </c>
      <c r="CN191" s="15">
        <v>4</v>
      </c>
      <c r="CO191" s="15">
        <f t="shared" si="41"/>
        <v>2.2333333333333334</v>
      </c>
      <c r="CP191" s="15">
        <v>1</v>
      </c>
      <c r="CQ191" s="15">
        <v>2</v>
      </c>
      <c r="CR191" s="15">
        <v>4</v>
      </c>
      <c r="CS191" s="15">
        <v>2</v>
      </c>
      <c r="CT191" s="15">
        <v>1</v>
      </c>
      <c r="CU191" s="15">
        <v>2</v>
      </c>
      <c r="CV191" s="15">
        <v>1</v>
      </c>
      <c r="CW191" s="15">
        <v>4</v>
      </c>
      <c r="CX191" s="15">
        <v>1</v>
      </c>
      <c r="CY191" s="15">
        <v>0</v>
      </c>
      <c r="CZ191" s="15">
        <v>2</v>
      </c>
      <c r="DA191" s="15">
        <v>0</v>
      </c>
      <c r="DB191" s="15">
        <v>2</v>
      </c>
      <c r="DC191" s="15">
        <v>0</v>
      </c>
      <c r="DD191" s="15">
        <v>2</v>
      </c>
      <c r="DE191" s="15">
        <v>1</v>
      </c>
      <c r="DS191" s="15">
        <v>1</v>
      </c>
      <c r="DT191" s="15">
        <v>2</v>
      </c>
      <c r="DY191" s="27">
        <v>4</v>
      </c>
      <c r="DZ191" s="27">
        <v>3</v>
      </c>
      <c r="EA191" s="27">
        <v>3</v>
      </c>
      <c r="EB191" s="27">
        <v>2</v>
      </c>
      <c r="EC191" s="27">
        <v>1</v>
      </c>
      <c r="ED191" s="27">
        <v>1</v>
      </c>
      <c r="EE191" s="27">
        <f t="shared" si="36"/>
        <v>2.3333333333333335</v>
      </c>
      <c r="EF191" s="15">
        <f t="shared" si="42"/>
        <v>-0.78333333333333321</v>
      </c>
    </row>
    <row r="192" spans="1:142" x14ac:dyDescent="0.2">
      <c r="A192" s="15">
        <v>96</v>
      </c>
      <c r="B192" s="15">
        <v>410</v>
      </c>
      <c r="C192" s="15">
        <v>0</v>
      </c>
      <c r="D192" s="15">
        <v>6</v>
      </c>
      <c r="E192" s="15">
        <v>1</v>
      </c>
      <c r="F192" s="15">
        <v>53</v>
      </c>
      <c r="G192" s="15">
        <v>2</v>
      </c>
      <c r="H192" s="15">
        <v>2</v>
      </c>
      <c r="I192" s="15">
        <v>4</v>
      </c>
      <c r="J192" s="15">
        <v>46</v>
      </c>
      <c r="K192" s="15">
        <v>1</v>
      </c>
      <c r="L192" s="15">
        <v>1</v>
      </c>
      <c r="M192" s="15">
        <v>1</v>
      </c>
      <c r="N192" s="15">
        <v>50000</v>
      </c>
      <c r="O192" s="15">
        <v>1</v>
      </c>
      <c r="P192" s="15">
        <v>1</v>
      </c>
      <c r="Q192" s="15">
        <v>7</v>
      </c>
      <c r="R192" s="15">
        <v>1</v>
      </c>
      <c r="S192" s="15">
        <v>1.8</v>
      </c>
      <c r="T192" s="15">
        <v>600</v>
      </c>
      <c r="U192" s="15">
        <f t="shared" si="37"/>
        <v>600</v>
      </c>
      <c r="V192" s="15">
        <v>35</v>
      </c>
      <c r="W192" s="27">
        <f t="shared" si="38"/>
        <v>333.33333333333331</v>
      </c>
      <c r="AA192" s="15">
        <f t="shared" si="39"/>
        <v>0</v>
      </c>
      <c r="AD192" s="15">
        <f t="shared" si="40"/>
        <v>600</v>
      </c>
      <c r="AE192" s="172">
        <f t="shared" si="35"/>
        <v>333.33333333333331</v>
      </c>
      <c r="AF192" s="161">
        <v>7</v>
      </c>
      <c r="AG192" s="161">
        <v>1</v>
      </c>
      <c r="AH192" s="161">
        <v>1.8</v>
      </c>
      <c r="AI192" s="161">
        <v>400</v>
      </c>
      <c r="AJ192" s="161">
        <v>35</v>
      </c>
      <c r="AK192" s="161">
        <v>222.22222222222223</v>
      </c>
      <c r="AS192" s="15">
        <v>2</v>
      </c>
      <c r="AT192" s="15">
        <v>1</v>
      </c>
      <c r="AU192" s="15">
        <v>6</v>
      </c>
      <c r="AV192" s="15">
        <v>15000</v>
      </c>
      <c r="AW192" s="15">
        <f t="shared" si="43"/>
        <v>15000</v>
      </c>
      <c r="AX192" s="15">
        <v>6</v>
      </c>
      <c r="AY192" s="15">
        <v>2500</v>
      </c>
      <c r="BF192" s="15">
        <f t="shared" si="44"/>
        <v>15000</v>
      </c>
      <c r="BG192" s="15">
        <f t="shared" si="45"/>
        <v>2500</v>
      </c>
      <c r="BH192" s="161">
        <v>2</v>
      </c>
      <c r="BI192" s="161">
        <v>1</v>
      </c>
      <c r="BJ192" s="161">
        <v>6</v>
      </c>
      <c r="BK192" s="161">
        <v>15000</v>
      </c>
      <c r="BL192" s="161">
        <v>6</v>
      </c>
      <c r="BS192" s="23">
        <v>15000</v>
      </c>
      <c r="BT192" s="23">
        <f>BS192/BJ192</f>
        <v>2500</v>
      </c>
      <c r="BU192" s="15">
        <v>2</v>
      </c>
      <c r="BV192" s="15">
        <v>1</v>
      </c>
      <c r="BW192" s="15">
        <v>20</v>
      </c>
      <c r="BX192" s="15">
        <v>360</v>
      </c>
      <c r="BY192" s="15">
        <f t="shared" ref="BY192:BY195" si="46">$BX192*$BV192</f>
        <v>360</v>
      </c>
      <c r="BZ192" s="15">
        <v>20</v>
      </c>
      <c r="CA192" s="15">
        <f t="shared" ref="CA192:CA195" si="47">$BY192/$BW192</f>
        <v>18</v>
      </c>
      <c r="CB192" s="23">
        <v>2</v>
      </c>
      <c r="CC192" s="23">
        <v>1</v>
      </c>
      <c r="CD192" s="23">
        <v>20</v>
      </c>
      <c r="CE192" s="23">
        <v>360</v>
      </c>
      <c r="CG192" s="23">
        <v>20</v>
      </c>
      <c r="CI192" s="23">
        <v>18</v>
      </c>
      <c r="CJ192" s="15">
        <v>1</v>
      </c>
      <c r="CK192" s="15">
        <v>1</v>
      </c>
      <c r="CL192" s="15">
        <v>1</v>
      </c>
      <c r="CM192" s="15">
        <v>3</v>
      </c>
      <c r="CN192" s="15">
        <v>2.5</v>
      </c>
      <c r="CO192" s="15">
        <f t="shared" si="41"/>
        <v>1.7</v>
      </c>
      <c r="CP192" s="15">
        <v>3</v>
      </c>
      <c r="CQ192" s="15">
        <v>5</v>
      </c>
      <c r="CR192" s="15" t="s">
        <v>1007</v>
      </c>
      <c r="CU192" s="15" t="s">
        <v>1007</v>
      </c>
      <c r="CX192" s="15" t="s">
        <v>1007</v>
      </c>
      <c r="CY192" s="15" t="s">
        <v>1007</v>
      </c>
      <c r="DA192" s="15" t="s">
        <v>1007</v>
      </c>
      <c r="DC192" s="15" t="s">
        <v>1007</v>
      </c>
      <c r="DE192" s="15" t="s">
        <v>1007</v>
      </c>
      <c r="DM192" s="15">
        <v>1</v>
      </c>
      <c r="DN192" s="15">
        <v>2</v>
      </c>
      <c r="DO192" s="15">
        <v>2</v>
      </c>
      <c r="DP192" s="15">
        <v>2</v>
      </c>
      <c r="DQ192" s="15">
        <v>3</v>
      </c>
      <c r="DR192" s="15">
        <v>2</v>
      </c>
      <c r="DY192" s="15">
        <v>5</v>
      </c>
      <c r="DZ192" s="15">
        <v>3</v>
      </c>
      <c r="EA192" s="15">
        <v>2.5</v>
      </c>
      <c r="EB192" s="15">
        <v>2.2000000000000002</v>
      </c>
      <c r="EC192" s="15">
        <v>3</v>
      </c>
      <c r="ED192" s="15">
        <v>3</v>
      </c>
      <c r="EE192" s="27">
        <f t="shared" si="36"/>
        <v>3.1166666666666667</v>
      </c>
      <c r="EF192" s="15">
        <f t="shared" si="42"/>
        <v>0</v>
      </c>
    </row>
    <row r="193" spans="1:136" x14ac:dyDescent="0.2">
      <c r="A193" s="15">
        <v>96</v>
      </c>
      <c r="B193" s="15">
        <v>410</v>
      </c>
      <c r="C193" s="15">
        <v>0</v>
      </c>
      <c r="D193" s="15">
        <v>6</v>
      </c>
      <c r="E193" s="15">
        <v>1</v>
      </c>
      <c r="F193" s="15">
        <v>53</v>
      </c>
      <c r="G193" s="15">
        <v>2</v>
      </c>
      <c r="H193" s="15">
        <v>2</v>
      </c>
      <c r="I193" s="15">
        <v>4</v>
      </c>
      <c r="J193" s="15">
        <v>46</v>
      </c>
      <c r="K193" s="15">
        <v>1</v>
      </c>
      <c r="L193" s="15">
        <v>1</v>
      </c>
      <c r="M193" s="15">
        <v>1</v>
      </c>
      <c r="N193" s="15">
        <v>50000</v>
      </c>
      <c r="O193" s="15">
        <v>1</v>
      </c>
      <c r="P193" s="15">
        <v>0</v>
      </c>
      <c r="Q193" s="159">
        <v>7</v>
      </c>
      <c r="R193" s="159">
        <v>1</v>
      </c>
      <c r="S193" s="159">
        <v>1.8</v>
      </c>
      <c r="T193" s="159">
        <v>400</v>
      </c>
      <c r="U193" s="159">
        <f t="shared" si="37"/>
        <v>400</v>
      </c>
      <c r="V193" s="159">
        <v>35</v>
      </c>
      <c r="W193" s="171">
        <f t="shared" si="38"/>
        <v>222.22222222222223</v>
      </c>
      <c r="AA193" s="15">
        <f t="shared" si="39"/>
        <v>0</v>
      </c>
      <c r="AD193" s="15">
        <f t="shared" si="40"/>
        <v>400</v>
      </c>
      <c r="AE193" s="172">
        <f t="shared" si="35"/>
        <v>222.22222222222223</v>
      </c>
      <c r="AS193" s="15">
        <v>2</v>
      </c>
      <c r="AT193" s="15">
        <v>1</v>
      </c>
      <c r="AU193" s="15">
        <v>6</v>
      </c>
      <c r="AV193" s="15">
        <v>15000</v>
      </c>
      <c r="AW193" s="15">
        <f t="shared" si="43"/>
        <v>15000</v>
      </c>
      <c r="AX193" s="15">
        <v>6</v>
      </c>
      <c r="BF193" s="15">
        <f t="shared" si="44"/>
        <v>15000</v>
      </c>
      <c r="BG193" s="15">
        <f t="shared" si="45"/>
        <v>2500</v>
      </c>
      <c r="BU193" s="15">
        <v>2</v>
      </c>
      <c r="BV193" s="15">
        <v>1</v>
      </c>
      <c r="BW193" s="15">
        <v>20</v>
      </c>
      <c r="BX193" s="15">
        <v>360</v>
      </c>
      <c r="BY193" s="15">
        <f t="shared" si="46"/>
        <v>360</v>
      </c>
      <c r="BZ193" s="15">
        <v>20</v>
      </c>
      <c r="CA193" s="15">
        <f t="shared" si="47"/>
        <v>18</v>
      </c>
      <c r="CJ193" s="15">
        <v>1</v>
      </c>
      <c r="CK193" s="15">
        <v>1</v>
      </c>
      <c r="CL193" s="15">
        <v>1</v>
      </c>
      <c r="CM193" s="15">
        <v>3</v>
      </c>
      <c r="CN193" s="15">
        <v>2.5</v>
      </c>
      <c r="CO193" s="15">
        <f t="shared" si="41"/>
        <v>1.7</v>
      </c>
      <c r="CP193" s="15">
        <v>3</v>
      </c>
      <c r="CQ193" s="15">
        <v>5</v>
      </c>
      <c r="CR193" s="15" t="s">
        <v>1007</v>
      </c>
      <c r="CU193" s="15" t="s">
        <v>1007</v>
      </c>
      <c r="CX193" s="15" t="s">
        <v>1007</v>
      </c>
      <c r="CY193" s="15" t="s">
        <v>1007</v>
      </c>
      <c r="DA193" s="15" t="s">
        <v>1007</v>
      </c>
      <c r="DC193" s="15" t="s">
        <v>1007</v>
      </c>
      <c r="DE193" s="15" t="s">
        <v>1007</v>
      </c>
      <c r="DM193" s="15">
        <v>1</v>
      </c>
      <c r="DN193" s="15">
        <v>2</v>
      </c>
      <c r="DO193" s="15">
        <v>2</v>
      </c>
      <c r="DP193" s="15">
        <v>2</v>
      </c>
      <c r="DQ193" s="15">
        <v>3</v>
      </c>
      <c r="DR193" s="15">
        <v>2</v>
      </c>
      <c r="DY193" s="27">
        <v>5</v>
      </c>
      <c r="DZ193" s="27">
        <v>3</v>
      </c>
      <c r="EA193" s="27">
        <v>2.5</v>
      </c>
      <c r="EB193" s="27">
        <v>2.2000000000000002</v>
      </c>
      <c r="EC193" s="27">
        <v>3</v>
      </c>
      <c r="ED193" s="27">
        <v>3</v>
      </c>
      <c r="EE193" s="27">
        <f t="shared" si="36"/>
        <v>3.1166666666666667</v>
      </c>
      <c r="EF193" s="15">
        <f t="shared" si="42"/>
        <v>-0.98055555555555562</v>
      </c>
    </row>
    <row r="194" spans="1:136" x14ac:dyDescent="0.2">
      <c r="A194" s="15">
        <v>97</v>
      </c>
      <c r="B194" s="15">
        <v>411</v>
      </c>
      <c r="C194" s="15">
        <v>0</v>
      </c>
      <c r="D194" s="15">
        <v>6</v>
      </c>
      <c r="E194" s="15">
        <v>1</v>
      </c>
      <c r="F194" s="15">
        <v>59</v>
      </c>
      <c r="G194" s="15">
        <v>3</v>
      </c>
      <c r="H194" s="15">
        <v>4</v>
      </c>
      <c r="I194" s="15">
        <v>6</v>
      </c>
      <c r="J194" s="15">
        <v>30</v>
      </c>
      <c r="K194" s="15">
        <v>0</v>
      </c>
      <c r="L194" s="15">
        <v>1</v>
      </c>
      <c r="M194" s="15">
        <v>1</v>
      </c>
      <c r="N194" s="15">
        <v>144000</v>
      </c>
      <c r="O194" s="15">
        <v>1</v>
      </c>
      <c r="P194" s="15">
        <v>1</v>
      </c>
      <c r="Q194" s="15">
        <v>7</v>
      </c>
      <c r="R194" s="15">
        <v>1</v>
      </c>
      <c r="S194" s="15">
        <v>5</v>
      </c>
      <c r="T194" s="15">
        <v>600</v>
      </c>
      <c r="U194" s="15">
        <f t="shared" si="37"/>
        <v>600</v>
      </c>
      <c r="V194" s="15">
        <v>60</v>
      </c>
      <c r="W194" s="27">
        <f t="shared" si="38"/>
        <v>120</v>
      </c>
      <c r="AA194" s="15">
        <f t="shared" si="39"/>
        <v>0</v>
      </c>
      <c r="AD194" s="15">
        <f t="shared" si="40"/>
        <v>600</v>
      </c>
      <c r="AE194" s="172">
        <f t="shared" ref="AE194:AE257" si="48">$AD194/$S194</f>
        <v>120</v>
      </c>
      <c r="AF194" s="161">
        <v>7</v>
      </c>
      <c r="AG194" s="161">
        <v>1</v>
      </c>
      <c r="AH194" s="161">
        <v>5</v>
      </c>
      <c r="AI194" s="161">
        <v>2000</v>
      </c>
      <c r="AJ194" s="161">
        <v>30</v>
      </c>
      <c r="AK194" s="161">
        <v>400</v>
      </c>
      <c r="AS194" s="15">
        <v>2</v>
      </c>
      <c r="AT194" s="15">
        <v>1</v>
      </c>
      <c r="AU194" s="15">
        <v>20</v>
      </c>
      <c r="AV194" s="15">
        <v>20000</v>
      </c>
      <c r="AW194" s="15">
        <f t="shared" si="43"/>
        <v>20000</v>
      </c>
      <c r="AX194" s="15">
        <v>5</v>
      </c>
      <c r="AY194" s="15">
        <v>1000</v>
      </c>
      <c r="BF194" s="15">
        <f t="shared" si="44"/>
        <v>20000</v>
      </c>
      <c r="BG194" s="15">
        <f t="shared" si="45"/>
        <v>1000</v>
      </c>
      <c r="BH194" s="161">
        <v>2</v>
      </c>
      <c r="BI194" s="161">
        <v>1</v>
      </c>
      <c r="BJ194" s="161">
        <v>20</v>
      </c>
      <c r="BK194" s="161">
        <v>20000</v>
      </c>
      <c r="BL194" s="161">
        <v>6</v>
      </c>
      <c r="BS194" s="23">
        <v>20000</v>
      </c>
      <c r="BT194" s="23">
        <v>1000</v>
      </c>
      <c r="BU194" s="15">
        <v>2</v>
      </c>
      <c r="BV194" s="15">
        <v>1</v>
      </c>
      <c r="BW194" s="15">
        <v>70</v>
      </c>
      <c r="BX194" s="15">
        <v>36000</v>
      </c>
      <c r="BY194" s="15">
        <f t="shared" si="46"/>
        <v>36000</v>
      </c>
      <c r="BZ194" s="15">
        <v>22</v>
      </c>
      <c r="CA194" s="15">
        <f t="shared" si="47"/>
        <v>514.28571428571433</v>
      </c>
      <c r="CB194" s="23">
        <v>2</v>
      </c>
      <c r="CC194" s="23">
        <v>1</v>
      </c>
      <c r="CD194" s="23">
        <v>70</v>
      </c>
      <c r="CE194" s="23">
        <v>36000</v>
      </c>
      <c r="CG194" s="23">
        <v>22</v>
      </c>
      <c r="CI194" s="23">
        <v>514.28571428571433</v>
      </c>
      <c r="CJ194" s="15">
        <v>1.5</v>
      </c>
      <c r="CK194" s="15">
        <v>1</v>
      </c>
      <c r="CL194" s="15">
        <v>1</v>
      </c>
      <c r="CM194" s="15">
        <v>1</v>
      </c>
      <c r="CN194" s="15">
        <v>2.5</v>
      </c>
      <c r="CO194" s="15">
        <f t="shared" si="41"/>
        <v>1.4</v>
      </c>
      <c r="CP194" s="15">
        <v>1</v>
      </c>
      <c r="CQ194" s="15">
        <v>2</v>
      </c>
      <c r="CR194" s="15">
        <v>1</v>
      </c>
      <c r="CS194" s="15">
        <v>4</v>
      </c>
      <c r="CT194" s="15">
        <v>2</v>
      </c>
      <c r="CV194" s="15">
        <v>0</v>
      </c>
      <c r="CX194" s="15">
        <v>1</v>
      </c>
      <c r="CY194" s="15">
        <v>1</v>
      </c>
      <c r="DA194" s="15">
        <v>1</v>
      </c>
      <c r="DC194" s="15">
        <v>1</v>
      </c>
      <c r="DE194" s="15">
        <v>1</v>
      </c>
      <c r="DM194" s="15">
        <v>2</v>
      </c>
      <c r="DN194" s="15">
        <v>2</v>
      </c>
      <c r="DO194" s="15">
        <v>3</v>
      </c>
      <c r="DP194" s="15">
        <v>2</v>
      </c>
      <c r="DS194" s="15">
        <v>1</v>
      </c>
      <c r="DT194" s="15">
        <v>2</v>
      </c>
      <c r="DY194" s="15">
        <v>5</v>
      </c>
      <c r="DZ194" s="15">
        <v>5</v>
      </c>
      <c r="EA194" s="15">
        <v>4.25</v>
      </c>
      <c r="EB194" s="15">
        <v>3</v>
      </c>
      <c r="EC194" s="15">
        <v>3.3333333333333335</v>
      </c>
      <c r="ED194" s="15">
        <v>4</v>
      </c>
      <c r="EE194" s="27">
        <f t="shared" ref="EE194:EE257" si="49">AVERAGE($DY194:$ED194)</f>
        <v>4.0972222222222223</v>
      </c>
      <c r="EF194" s="15">
        <f t="shared" si="42"/>
        <v>0</v>
      </c>
    </row>
    <row r="195" spans="1:136" x14ac:dyDescent="0.2">
      <c r="A195" s="15">
        <v>97</v>
      </c>
      <c r="B195" s="15">
        <v>411</v>
      </c>
      <c r="C195" s="15">
        <v>0</v>
      </c>
      <c r="D195" s="15">
        <v>6</v>
      </c>
      <c r="E195" s="15">
        <v>1</v>
      </c>
      <c r="F195" s="15">
        <v>59</v>
      </c>
      <c r="G195" s="15">
        <v>3</v>
      </c>
      <c r="H195" s="15">
        <v>4</v>
      </c>
      <c r="I195" s="15">
        <v>6</v>
      </c>
      <c r="J195" s="15">
        <v>30</v>
      </c>
      <c r="K195" s="15">
        <v>0</v>
      </c>
      <c r="L195" s="15">
        <v>1</v>
      </c>
      <c r="M195" s="15">
        <v>1</v>
      </c>
      <c r="N195" s="15">
        <v>144000</v>
      </c>
      <c r="O195" s="15">
        <v>1</v>
      </c>
      <c r="P195" s="15">
        <v>0</v>
      </c>
      <c r="Q195" s="159">
        <v>7</v>
      </c>
      <c r="R195" s="159">
        <v>1</v>
      </c>
      <c r="S195" s="159">
        <v>5</v>
      </c>
      <c r="T195" s="159">
        <v>2000</v>
      </c>
      <c r="U195" s="159">
        <f t="shared" ref="U195:U258" si="50">($R195*$T195)</f>
        <v>2000</v>
      </c>
      <c r="V195" s="159">
        <v>30</v>
      </c>
      <c r="W195" s="171">
        <f t="shared" ref="W195:W258" si="51">$U195/$S195</f>
        <v>400</v>
      </c>
      <c r="AA195" s="15">
        <f t="shared" ref="AA195:AA258" si="52">$Z195*$X195</f>
        <v>0</v>
      </c>
      <c r="AD195" s="15">
        <f t="shared" ref="AD195:AD258" si="53">$U195+$AA195</f>
        <v>2000</v>
      </c>
      <c r="AE195" s="172">
        <f t="shared" si="48"/>
        <v>400</v>
      </c>
      <c r="AS195" s="15">
        <v>2</v>
      </c>
      <c r="AT195" s="15">
        <v>1</v>
      </c>
      <c r="AU195" s="15">
        <v>20</v>
      </c>
      <c r="AV195" s="15">
        <v>20000</v>
      </c>
      <c r="AW195" s="15">
        <f t="shared" si="43"/>
        <v>20000</v>
      </c>
      <c r="AX195" s="15">
        <v>6</v>
      </c>
      <c r="BF195" s="15">
        <f t="shared" si="44"/>
        <v>20000</v>
      </c>
      <c r="BG195" s="15">
        <f t="shared" si="45"/>
        <v>1000</v>
      </c>
      <c r="BU195" s="15">
        <v>2</v>
      </c>
      <c r="BV195" s="15">
        <v>1</v>
      </c>
      <c r="BW195" s="15">
        <v>70</v>
      </c>
      <c r="BX195" s="15">
        <v>36000</v>
      </c>
      <c r="BY195" s="15">
        <f t="shared" si="46"/>
        <v>36000</v>
      </c>
      <c r="BZ195" s="15">
        <v>22</v>
      </c>
      <c r="CA195" s="15">
        <f t="shared" si="47"/>
        <v>514.28571428571433</v>
      </c>
      <c r="CJ195" s="15">
        <v>1.5</v>
      </c>
      <c r="CK195" s="15">
        <v>1</v>
      </c>
      <c r="CL195" s="15">
        <v>1</v>
      </c>
      <c r="CM195" s="15">
        <v>1</v>
      </c>
      <c r="CN195" s="15">
        <v>2.5</v>
      </c>
      <c r="CO195" s="15">
        <f t="shared" ref="CO195:CO258" si="54">AVERAGE($CJ195:$CN195)</f>
        <v>1.4</v>
      </c>
      <c r="CP195" s="15">
        <v>1</v>
      </c>
      <c r="CQ195" s="15">
        <v>2</v>
      </c>
      <c r="CR195" s="15">
        <v>1</v>
      </c>
      <c r="CS195" s="15">
        <v>4</v>
      </c>
      <c r="CT195" s="15">
        <v>2</v>
      </c>
      <c r="CV195" s="15">
        <v>0</v>
      </c>
      <c r="CX195" s="15">
        <v>1</v>
      </c>
      <c r="CY195" s="15">
        <v>1</v>
      </c>
      <c r="DA195" s="15">
        <v>1</v>
      </c>
      <c r="DC195" s="15">
        <v>1</v>
      </c>
      <c r="DE195" s="15">
        <v>1</v>
      </c>
      <c r="DM195" s="15">
        <v>2</v>
      </c>
      <c r="DN195" s="15">
        <v>2</v>
      </c>
      <c r="DO195" s="15">
        <v>3</v>
      </c>
      <c r="DP195" s="15">
        <v>2</v>
      </c>
      <c r="DS195" s="15">
        <v>1</v>
      </c>
      <c r="DT195" s="15">
        <v>2</v>
      </c>
      <c r="DY195" s="27">
        <v>5</v>
      </c>
      <c r="DZ195" s="27">
        <v>5</v>
      </c>
      <c r="EA195" s="27">
        <v>4.25</v>
      </c>
      <c r="EB195" s="27">
        <v>3</v>
      </c>
      <c r="EC195" s="27">
        <v>3.3333333333333335</v>
      </c>
      <c r="ED195" s="27">
        <v>4</v>
      </c>
      <c r="EE195" s="27">
        <f t="shared" si="49"/>
        <v>4.0972222222222223</v>
      </c>
      <c r="EF195" s="15">
        <f t="shared" ref="EF195:EF258" si="55">$EE195-$EE196</f>
        <v>-0.37777777777777732</v>
      </c>
    </row>
    <row r="196" spans="1:136" x14ac:dyDescent="0.2">
      <c r="A196" s="15">
        <v>98</v>
      </c>
      <c r="B196" s="15">
        <v>412</v>
      </c>
      <c r="C196" s="15">
        <v>1</v>
      </c>
      <c r="D196" s="15">
        <v>6</v>
      </c>
      <c r="E196" s="15">
        <v>1</v>
      </c>
      <c r="F196" s="15">
        <v>61</v>
      </c>
      <c r="G196" s="15">
        <v>5</v>
      </c>
      <c r="H196" s="15">
        <v>2</v>
      </c>
      <c r="I196" s="15">
        <v>4</v>
      </c>
      <c r="J196" s="15">
        <v>12</v>
      </c>
      <c r="K196" s="15">
        <v>0</v>
      </c>
      <c r="L196" s="15">
        <v>0</v>
      </c>
      <c r="M196" s="15">
        <v>1</v>
      </c>
      <c r="N196" s="15">
        <v>360000</v>
      </c>
      <c r="O196" s="15">
        <v>1</v>
      </c>
      <c r="P196" s="15">
        <v>1</v>
      </c>
      <c r="Q196" s="15">
        <v>7</v>
      </c>
      <c r="R196" s="15">
        <v>1</v>
      </c>
      <c r="S196" s="15">
        <v>40</v>
      </c>
      <c r="T196" s="15">
        <v>64000</v>
      </c>
      <c r="U196" s="15">
        <f t="shared" si="50"/>
        <v>64000</v>
      </c>
      <c r="V196" s="15">
        <v>30</v>
      </c>
      <c r="W196" s="27">
        <f t="shared" si="51"/>
        <v>1600</v>
      </c>
      <c r="AA196" s="15">
        <f t="shared" si="52"/>
        <v>0</v>
      </c>
      <c r="AD196" s="15">
        <f t="shared" si="53"/>
        <v>64000</v>
      </c>
      <c r="AE196" s="172">
        <f t="shared" si="48"/>
        <v>1600</v>
      </c>
      <c r="AF196" s="161">
        <v>7</v>
      </c>
      <c r="AG196" s="161">
        <v>1</v>
      </c>
      <c r="AH196" s="161">
        <v>40</v>
      </c>
      <c r="AI196" s="161">
        <v>64000</v>
      </c>
      <c r="AJ196" s="161">
        <v>25</v>
      </c>
      <c r="AK196" s="161">
        <v>1600</v>
      </c>
      <c r="AS196" s="15">
        <v>2</v>
      </c>
      <c r="AT196" s="15">
        <v>1</v>
      </c>
      <c r="AU196" s="15">
        <v>60</v>
      </c>
      <c r="AV196" s="15">
        <v>432000</v>
      </c>
      <c r="AW196" s="15">
        <f t="shared" si="43"/>
        <v>432000</v>
      </c>
      <c r="AX196" s="15">
        <v>6</v>
      </c>
      <c r="AY196" s="15">
        <v>7200</v>
      </c>
      <c r="BF196" s="15">
        <f t="shared" si="44"/>
        <v>432000</v>
      </c>
      <c r="BG196" s="15">
        <f t="shared" ref="BG196:BG241" si="56">$BF196/$AU196</f>
        <v>7200</v>
      </c>
      <c r="BH196" s="161">
        <v>2</v>
      </c>
      <c r="BI196" s="161">
        <v>1</v>
      </c>
      <c r="BJ196" s="161">
        <v>60</v>
      </c>
      <c r="BK196" s="161">
        <v>432000</v>
      </c>
      <c r="BL196" s="161">
        <v>6</v>
      </c>
      <c r="BS196" s="23">
        <v>432000</v>
      </c>
      <c r="BT196" s="23">
        <v>7200</v>
      </c>
      <c r="CJ196" s="15">
        <v>2</v>
      </c>
      <c r="CK196" s="15">
        <v>1</v>
      </c>
      <c r="CL196" s="15">
        <v>1.6666666666666667</v>
      </c>
      <c r="CM196" s="15">
        <v>1</v>
      </c>
      <c r="CN196" s="15">
        <v>2</v>
      </c>
      <c r="CO196" s="15">
        <f t="shared" si="54"/>
        <v>1.5333333333333334</v>
      </c>
      <c r="CP196" s="15">
        <v>1</v>
      </c>
      <c r="CQ196" s="15">
        <v>5</v>
      </c>
      <c r="CR196" s="15" t="s">
        <v>1007</v>
      </c>
      <c r="CU196" s="15" t="s">
        <v>1007</v>
      </c>
      <c r="CX196" s="15" t="s">
        <v>1007</v>
      </c>
      <c r="CY196" s="15" t="s">
        <v>1007</v>
      </c>
      <c r="DA196" s="15" t="s">
        <v>1007</v>
      </c>
      <c r="DC196" s="15" t="s">
        <v>1007</v>
      </c>
      <c r="DE196" s="15" t="s">
        <v>1007</v>
      </c>
      <c r="DM196" s="15">
        <v>2</v>
      </c>
      <c r="DN196" s="15">
        <v>2</v>
      </c>
      <c r="DO196" s="15">
        <v>1</v>
      </c>
      <c r="DP196" s="15">
        <v>2</v>
      </c>
      <c r="DS196" s="15">
        <v>3</v>
      </c>
      <c r="DT196" s="15">
        <v>2</v>
      </c>
      <c r="DY196" s="15">
        <v>5</v>
      </c>
      <c r="DZ196" s="15">
        <v>4.666666666666667</v>
      </c>
      <c r="EA196" s="15">
        <v>4.25</v>
      </c>
      <c r="EB196" s="15">
        <v>4.5999999999999996</v>
      </c>
      <c r="EC196" s="15">
        <v>3.3333333333333335</v>
      </c>
      <c r="ED196" s="15">
        <v>5</v>
      </c>
      <c r="EE196" s="27">
        <f t="shared" si="49"/>
        <v>4.4749999999999996</v>
      </c>
      <c r="EF196" s="15">
        <f t="shared" si="55"/>
        <v>0</v>
      </c>
    </row>
    <row r="197" spans="1:136" x14ac:dyDescent="0.2">
      <c r="A197" s="15">
        <v>98</v>
      </c>
      <c r="B197" s="15">
        <v>412</v>
      </c>
      <c r="C197" s="15">
        <v>1</v>
      </c>
      <c r="D197" s="15">
        <v>6</v>
      </c>
      <c r="E197" s="15">
        <v>1</v>
      </c>
      <c r="F197" s="15">
        <v>61</v>
      </c>
      <c r="G197" s="15">
        <v>5</v>
      </c>
      <c r="H197" s="15">
        <v>2</v>
      </c>
      <c r="I197" s="15">
        <v>4</v>
      </c>
      <c r="J197" s="15">
        <v>12</v>
      </c>
      <c r="K197" s="15">
        <v>0</v>
      </c>
      <c r="L197" s="15">
        <v>0</v>
      </c>
      <c r="M197" s="15">
        <v>1</v>
      </c>
      <c r="N197" s="15">
        <v>360000</v>
      </c>
      <c r="O197" s="15">
        <v>1</v>
      </c>
      <c r="P197" s="15">
        <v>0</v>
      </c>
      <c r="Q197" s="159">
        <v>7</v>
      </c>
      <c r="R197" s="159">
        <v>1</v>
      </c>
      <c r="S197" s="159">
        <v>40</v>
      </c>
      <c r="T197" s="159">
        <v>64000</v>
      </c>
      <c r="U197" s="159">
        <f t="shared" si="50"/>
        <v>64000</v>
      </c>
      <c r="V197" s="159">
        <v>25</v>
      </c>
      <c r="W197" s="171">
        <f t="shared" si="51"/>
        <v>1600</v>
      </c>
      <c r="AA197" s="15">
        <f t="shared" si="52"/>
        <v>0</v>
      </c>
      <c r="AD197" s="15">
        <f t="shared" si="53"/>
        <v>64000</v>
      </c>
      <c r="AE197" s="172">
        <f t="shared" si="48"/>
        <v>1600</v>
      </c>
      <c r="AS197" s="15">
        <v>2</v>
      </c>
      <c r="AT197" s="15">
        <v>1</v>
      </c>
      <c r="AU197" s="15">
        <v>60</v>
      </c>
      <c r="AV197" s="15">
        <v>432000</v>
      </c>
      <c r="AW197" s="15">
        <f t="shared" ref="AW197:AW260" si="57">$AV197*$AT197</f>
        <v>432000</v>
      </c>
      <c r="AX197" s="15">
        <v>6</v>
      </c>
      <c r="BF197" s="15">
        <f t="shared" ref="BF197:BF241" si="58">$AW197+$BC197</f>
        <v>432000</v>
      </c>
      <c r="BG197" s="15">
        <f t="shared" si="56"/>
        <v>7200</v>
      </c>
      <c r="CJ197" s="15">
        <v>2</v>
      </c>
      <c r="CK197" s="15">
        <v>1</v>
      </c>
      <c r="CL197" s="15">
        <v>1.6666666666666667</v>
      </c>
      <c r="CM197" s="15">
        <v>1</v>
      </c>
      <c r="CN197" s="15">
        <v>2</v>
      </c>
      <c r="CO197" s="15">
        <f t="shared" si="54"/>
        <v>1.5333333333333334</v>
      </c>
      <c r="CP197" s="15">
        <v>1</v>
      </c>
      <c r="CQ197" s="15">
        <v>5</v>
      </c>
      <c r="CR197" s="15" t="s">
        <v>1007</v>
      </c>
      <c r="CU197" s="15" t="s">
        <v>1007</v>
      </c>
      <c r="CX197" s="15" t="s">
        <v>1007</v>
      </c>
      <c r="CY197" s="15" t="s">
        <v>1007</v>
      </c>
      <c r="DA197" s="15" t="s">
        <v>1007</v>
      </c>
      <c r="DC197" s="15" t="s">
        <v>1007</v>
      </c>
      <c r="DE197" s="15" t="s">
        <v>1007</v>
      </c>
      <c r="DM197" s="15">
        <v>2</v>
      </c>
      <c r="DN197" s="15">
        <v>2</v>
      </c>
      <c r="DO197" s="15">
        <v>1</v>
      </c>
      <c r="DP197" s="15">
        <v>2</v>
      </c>
      <c r="DS197" s="15">
        <v>3</v>
      </c>
      <c r="DT197" s="15">
        <v>2</v>
      </c>
      <c r="DY197" s="27">
        <v>5</v>
      </c>
      <c r="DZ197" s="27">
        <v>4.666666666666667</v>
      </c>
      <c r="EA197" s="27">
        <v>4.25</v>
      </c>
      <c r="EB197" s="27">
        <v>4.5999999999999996</v>
      </c>
      <c r="EC197" s="27">
        <v>3.3333333333333335</v>
      </c>
      <c r="ED197" s="27">
        <v>5</v>
      </c>
      <c r="EE197" s="27">
        <f t="shared" si="49"/>
        <v>4.4749999999999996</v>
      </c>
      <c r="EF197" s="15">
        <f t="shared" si="55"/>
        <v>1.2916666666666661</v>
      </c>
    </row>
    <row r="198" spans="1:136" x14ac:dyDescent="0.2">
      <c r="A198" s="15">
        <v>99</v>
      </c>
      <c r="B198" s="15">
        <v>413</v>
      </c>
      <c r="C198" s="15">
        <v>0</v>
      </c>
      <c r="D198" s="15">
        <v>6</v>
      </c>
      <c r="E198" s="15">
        <v>0</v>
      </c>
      <c r="F198" s="15">
        <v>55</v>
      </c>
      <c r="G198" s="15">
        <v>1</v>
      </c>
      <c r="H198" s="15">
        <v>2</v>
      </c>
      <c r="I198" s="15">
        <v>2</v>
      </c>
      <c r="J198" s="15">
        <v>32</v>
      </c>
      <c r="K198" s="15">
        <v>0</v>
      </c>
      <c r="L198" s="15">
        <v>0</v>
      </c>
      <c r="M198" s="15">
        <v>0</v>
      </c>
      <c r="N198" s="15">
        <v>0</v>
      </c>
      <c r="O198" s="15">
        <v>1</v>
      </c>
      <c r="P198" s="15">
        <v>1</v>
      </c>
      <c r="Q198" s="15">
        <v>7</v>
      </c>
      <c r="R198" s="15">
        <v>1</v>
      </c>
      <c r="S198" s="15">
        <v>6</v>
      </c>
      <c r="T198" s="15">
        <v>1200</v>
      </c>
      <c r="U198" s="15">
        <f t="shared" si="50"/>
        <v>1200</v>
      </c>
      <c r="V198" s="15">
        <v>20</v>
      </c>
      <c r="W198" s="27">
        <f t="shared" si="51"/>
        <v>200</v>
      </c>
      <c r="AA198" s="15">
        <f t="shared" si="52"/>
        <v>0</v>
      </c>
      <c r="AD198" s="15">
        <f t="shared" si="53"/>
        <v>1200</v>
      </c>
      <c r="AE198" s="172">
        <f t="shared" si="48"/>
        <v>200</v>
      </c>
      <c r="AF198" s="161">
        <v>9</v>
      </c>
      <c r="AG198" s="161">
        <v>1</v>
      </c>
      <c r="AH198" s="161">
        <v>6</v>
      </c>
      <c r="AI198" s="161">
        <v>1400</v>
      </c>
      <c r="AJ198" s="161">
        <v>20</v>
      </c>
      <c r="AK198" s="161">
        <v>233.33333333333334</v>
      </c>
      <c r="AW198" s="15">
        <f t="shared" si="57"/>
        <v>0</v>
      </c>
      <c r="CJ198" s="15">
        <v>3.5</v>
      </c>
      <c r="CK198" s="15">
        <v>2.3333333333333335</v>
      </c>
      <c r="CL198" s="15">
        <v>1.6666666666666667</v>
      </c>
      <c r="CM198" s="15">
        <v>2</v>
      </c>
      <c r="CN198" s="15">
        <v>2</v>
      </c>
      <c r="CO198" s="15">
        <f t="shared" si="54"/>
        <v>2.2999999999999998</v>
      </c>
      <c r="CP198" s="15">
        <v>3</v>
      </c>
      <c r="CQ198" s="15">
        <v>5</v>
      </c>
      <c r="CR198" s="15" t="s">
        <v>1007</v>
      </c>
      <c r="CU198" s="15" t="s">
        <v>1007</v>
      </c>
      <c r="CX198" s="15" t="s">
        <v>1007</v>
      </c>
      <c r="CY198" s="15" t="s">
        <v>1007</v>
      </c>
      <c r="DA198" s="15" t="s">
        <v>1007</v>
      </c>
      <c r="DC198" s="15" t="s">
        <v>1007</v>
      </c>
      <c r="DE198" s="15" t="s">
        <v>1007</v>
      </c>
      <c r="DM198" s="15">
        <v>3</v>
      </c>
      <c r="DN198" s="15">
        <v>2</v>
      </c>
      <c r="DO198" s="15">
        <v>1</v>
      </c>
      <c r="DP198" s="15">
        <v>1</v>
      </c>
      <c r="DS198" s="15">
        <v>2</v>
      </c>
      <c r="DT198" s="15">
        <v>2</v>
      </c>
      <c r="DY198" s="15">
        <v>5</v>
      </c>
      <c r="DZ198" s="15">
        <v>4</v>
      </c>
      <c r="EA198" s="15">
        <v>3.5</v>
      </c>
      <c r="EB198" s="15">
        <v>2.6</v>
      </c>
      <c r="EC198" s="15">
        <v>2</v>
      </c>
      <c r="ED198" s="15">
        <v>2</v>
      </c>
      <c r="EE198" s="27">
        <f t="shared" si="49"/>
        <v>3.1833333333333336</v>
      </c>
      <c r="EF198" s="15">
        <f t="shared" si="55"/>
        <v>0</v>
      </c>
    </row>
    <row r="199" spans="1:136" x14ac:dyDescent="0.2">
      <c r="A199" s="15">
        <v>99</v>
      </c>
      <c r="B199" s="15">
        <v>413</v>
      </c>
      <c r="C199" s="15">
        <v>0</v>
      </c>
      <c r="D199" s="15">
        <v>6</v>
      </c>
      <c r="E199" s="15">
        <v>0</v>
      </c>
      <c r="F199" s="15">
        <v>55</v>
      </c>
      <c r="G199" s="15">
        <v>1</v>
      </c>
      <c r="H199" s="15">
        <v>2</v>
      </c>
      <c r="I199" s="15">
        <v>2</v>
      </c>
      <c r="J199" s="15">
        <v>32</v>
      </c>
      <c r="K199" s="15">
        <v>0</v>
      </c>
      <c r="L199" s="15">
        <v>0</v>
      </c>
      <c r="M199" s="15">
        <v>0</v>
      </c>
      <c r="N199" s="15">
        <v>0</v>
      </c>
      <c r="O199" s="15">
        <v>1</v>
      </c>
      <c r="P199" s="15">
        <v>0</v>
      </c>
      <c r="Q199" s="159">
        <v>9</v>
      </c>
      <c r="R199" s="159">
        <v>1</v>
      </c>
      <c r="S199" s="159">
        <v>6</v>
      </c>
      <c r="T199" s="159">
        <v>1400</v>
      </c>
      <c r="U199" s="159">
        <f t="shared" si="50"/>
        <v>1400</v>
      </c>
      <c r="V199" s="159">
        <v>20</v>
      </c>
      <c r="W199" s="171">
        <f t="shared" si="51"/>
        <v>233.33333333333334</v>
      </c>
      <c r="AA199" s="15">
        <f t="shared" si="52"/>
        <v>0</v>
      </c>
      <c r="AD199" s="15">
        <f t="shared" si="53"/>
        <v>1400</v>
      </c>
      <c r="AE199" s="172">
        <f t="shared" si="48"/>
        <v>233.33333333333334</v>
      </c>
      <c r="AW199" s="15">
        <f t="shared" si="57"/>
        <v>0</v>
      </c>
      <c r="CJ199" s="15">
        <v>3.5</v>
      </c>
      <c r="CK199" s="15">
        <v>2.3333333333333335</v>
      </c>
      <c r="CL199" s="15">
        <v>1.6666666666666667</v>
      </c>
      <c r="CM199" s="15">
        <v>2</v>
      </c>
      <c r="CN199" s="15">
        <v>2</v>
      </c>
      <c r="CO199" s="15">
        <f t="shared" si="54"/>
        <v>2.2999999999999998</v>
      </c>
      <c r="CP199" s="15">
        <v>3</v>
      </c>
      <c r="CQ199" s="15">
        <v>5</v>
      </c>
      <c r="CR199" s="15" t="s">
        <v>1007</v>
      </c>
      <c r="CU199" s="15" t="s">
        <v>1007</v>
      </c>
      <c r="CX199" s="15" t="s">
        <v>1007</v>
      </c>
      <c r="CY199" s="15" t="s">
        <v>1007</v>
      </c>
      <c r="DA199" s="15" t="s">
        <v>1007</v>
      </c>
      <c r="DC199" s="15" t="s">
        <v>1007</v>
      </c>
      <c r="DE199" s="15" t="s">
        <v>1007</v>
      </c>
      <c r="DM199" s="15">
        <v>3</v>
      </c>
      <c r="DN199" s="15">
        <v>2</v>
      </c>
      <c r="DO199" s="15">
        <v>1</v>
      </c>
      <c r="DP199" s="15">
        <v>1</v>
      </c>
      <c r="DS199" s="15">
        <v>2</v>
      </c>
      <c r="DT199" s="15">
        <v>2</v>
      </c>
      <c r="DY199" s="27">
        <v>5</v>
      </c>
      <c r="DZ199" s="27">
        <v>4</v>
      </c>
      <c r="EA199" s="27">
        <v>3.5</v>
      </c>
      <c r="EB199" s="27">
        <v>2.6</v>
      </c>
      <c r="EC199" s="27">
        <v>2</v>
      </c>
      <c r="ED199" s="27">
        <v>2</v>
      </c>
      <c r="EE199" s="27">
        <f t="shared" si="49"/>
        <v>3.1833333333333336</v>
      </c>
      <c r="EF199" s="15">
        <f t="shared" si="55"/>
        <v>-1.8166666666666664</v>
      </c>
    </row>
    <row r="200" spans="1:136" x14ac:dyDescent="0.2">
      <c r="A200" s="15">
        <v>100</v>
      </c>
      <c r="B200" s="15">
        <v>414</v>
      </c>
      <c r="C200" s="15">
        <v>1</v>
      </c>
      <c r="D200" s="15">
        <v>6</v>
      </c>
      <c r="E200" s="15">
        <v>0</v>
      </c>
      <c r="F200" s="15">
        <v>38</v>
      </c>
      <c r="G200" s="15">
        <v>6</v>
      </c>
      <c r="H200" s="15">
        <v>2</v>
      </c>
      <c r="I200" s="15">
        <v>4</v>
      </c>
      <c r="J200" s="15">
        <v>9</v>
      </c>
      <c r="K200" s="15">
        <v>0</v>
      </c>
      <c r="L200" s="15">
        <v>1</v>
      </c>
      <c r="M200" s="15">
        <v>1</v>
      </c>
      <c r="N200" s="15">
        <v>480000</v>
      </c>
      <c r="O200" s="15">
        <v>1</v>
      </c>
      <c r="P200" s="15">
        <v>1</v>
      </c>
      <c r="Q200" s="15">
        <v>8</v>
      </c>
      <c r="R200" s="15">
        <v>7</v>
      </c>
      <c r="S200" s="15">
        <v>0.5</v>
      </c>
      <c r="T200" s="15">
        <v>540</v>
      </c>
      <c r="U200" s="15">
        <f t="shared" si="50"/>
        <v>3780</v>
      </c>
      <c r="V200" s="15">
        <v>90</v>
      </c>
      <c r="W200" s="27">
        <f t="shared" si="51"/>
        <v>7560</v>
      </c>
      <c r="AA200" s="15">
        <f t="shared" si="52"/>
        <v>0</v>
      </c>
      <c r="AD200" s="15">
        <f t="shared" si="53"/>
        <v>3780</v>
      </c>
      <c r="AE200" s="172">
        <f t="shared" si="48"/>
        <v>7560</v>
      </c>
      <c r="AF200" s="161">
        <v>8</v>
      </c>
      <c r="AG200" s="161">
        <v>7</v>
      </c>
      <c r="AH200" s="161">
        <v>0.5</v>
      </c>
      <c r="AI200" s="161">
        <v>540</v>
      </c>
      <c r="AJ200" s="161">
        <v>90</v>
      </c>
      <c r="AK200" s="161">
        <v>1080</v>
      </c>
      <c r="AS200" s="15">
        <v>7</v>
      </c>
      <c r="AT200" s="15">
        <v>1</v>
      </c>
      <c r="AU200" s="15">
        <v>3</v>
      </c>
      <c r="AV200" s="15">
        <v>1000</v>
      </c>
      <c r="AW200" s="15">
        <f t="shared" si="57"/>
        <v>1000</v>
      </c>
      <c r="AX200" s="15">
        <v>40</v>
      </c>
      <c r="AY200" s="15">
        <v>333.33333333333331</v>
      </c>
      <c r="BF200" s="15">
        <f t="shared" si="58"/>
        <v>1000</v>
      </c>
      <c r="BG200" s="15">
        <f t="shared" si="56"/>
        <v>333.33333333333331</v>
      </c>
      <c r="BH200" s="161">
        <v>7</v>
      </c>
      <c r="BI200" s="161">
        <v>1</v>
      </c>
      <c r="BJ200" s="161">
        <v>3</v>
      </c>
      <c r="BK200" s="161">
        <v>1000</v>
      </c>
      <c r="BL200" s="161">
        <v>40</v>
      </c>
      <c r="BS200" s="23">
        <v>1000</v>
      </c>
      <c r="BT200" s="23">
        <v>333.33333333333331</v>
      </c>
      <c r="CJ200" s="15">
        <v>1</v>
      </c>
      <c r="CK200" s="15">
        <v>1.6666666666666667</v>
      </c>
      <c r="CL200" s="15">
        <v>1.6666666666666667</v>
      </c>
      <c r="CM200" s="15">
        <v>1</v>
      </c>
      <c r="CN200" s="15">
        <v>3</v>
      </c>
      <c r="CO200" s="15">
        <f t="shared" si="54"/>
        <v>1.6666666666666667</v>
      </c>
      <c r="CP200" s="15">
        <v>2</v>
      </c>
      <c r="CQ200" s="15">
        <v>2</v>
      </c>
      <c r="CR200" s="15">
        <v>3</v>
      </c>
      <c r="CS200" s="15">
        <v>3</v>
      </c>
      <c r="CT200" s="15">
        <v>2</v>
      </c>
      <c r="CU200" s="15">
        <v>4</v>
      </c>
      <c r="CV200" s="15">
        <v>1</v>
      </c>
      <c r="CW200" s="15">
        <v>2</v>
      </c>
      <c r="CX200" s="15">
        <v>1</v>
      </c>
      <c r="CY200" s="15">
        <v>1</v>
      </c>
      <c r="DA200" s="15">
        <v>1</v>
      </c>
      <c r="DC200" s="15">
        <v>1</v>
      </c>
      <c r="DE200" s="15">
        <v>1</v>
      </c>
      <c r="DM200" s="15">
        <v>3</v>
      </c>
      <c r="DN200" s="15">
        <v>2</v>
      </c>
      <c r="DO200" s="15">
        <v>1</v>
      </c>
      <c r="DP200" s="15">
        <v>2</v>
      </c>
      <c r="DS200" s="15">
        <v>2</v>
      </c>
      <c r="DT200" s="15">
        <v>2</v>
      </c>
      <c r="DY200" s="15">
        <v>5</v>
      </c>
      <c r="DZ200" s="15">
        <v>5</v>
      </c>
      <c r="EA200" s="15">
        <v>5</v>
      </c>
      <c r="EB200" s="15">
        <v>5</v>
      </c>
      <c r="EC200" s="15">
        <v>5</v>
      </c>
      <c r="ED200" s="15">
        <v>5</v>
      </c>
      <c r="EE200" s="27">
        <f t="shared" si="49"/>
        <v>5</v>
      </c>
      <c r="EF200" s="15">
        <f t="shared" si="55"/>
        <v>0</v>
      </c>
    </row>
    <row r="201" spans="1:136" x14ac:dyDescent="0.2">
      <c r="A201" s="15">
        <v>100</v>
      </c>
      <c r="B201" s="15">
        <v>414</v>
      </c>
      <c r="C201" s="15">
        <v>1</v>
      </c>
      <c r="D201" s="15">
        <v>6</v>
      </c>
      <c r="E201" s="15">
        <v>0</v>
      </c>
      <c r="F201" s="15">
        <v>38</v>
      </c>
      <c r="G201" s="15">
        <v>6</v>
      </c>
      <c r="H201" s="15">
        <v>2</v>
      </c>
      <c r="I201" s="15">
        <v>4</v>
      </c>
      <c r="J201" s="15">
        <v>9</v>
      </c>
      <c r="K201" s="15">
        <v>0</v>
      </c>
      <c r="L201" s="15">
        <v>1</v>
      </c>
      <c r="M201" s="15">
        <v>1</v>
      </c>
      <c r="N201" s="15">
        <v>480000</v>
      </c>
      <c r="O201" s="15">
        <v>1</v>
      </c>
      <c r="P201" s="15">
        <v>0</v>
      </c>
      <c r="Q201" s="159">
        <v>8</v>
      </c>
      <c r="R201" s="159">
        <v>7</v>
      </c>
      <c r="S201" s="159">
        <v>0.5</v>
      </c>
      <c r="T201" s="159">
        <v>540</v>
      </c>
      <c r="U201" s="159">
        <f t="shared" si="50"/>
        <v>3780</v>
      </c>
      <c r="V201" s="159">
        <v>90</v>
      </c>
      <c r="W201" s="171">
        <f t="shared" si="51"/>
        <v>7560</v>
      </c>
      <c r="AA201" s="15">
        <f t="shared" si="52"/>
        <v>0</v>
      </c>
      <c r="AD201" s="15">
        <f t="shared" si="53"/>
        <v>3780</v>
      </c>
      <c r="AE201" s="172">
        <f t="shared" si="48"/>
        <v>7560</v>
      </c>
      <c r="AS201" s="15">
        <v>7</v>
      </c>
      <c r="AT201" s="15">
        <v>1</v>
      </c>
      <c r="AU201" s="15">
        <v>3</v>
      </c>
      <c r="AV201" s="15">
        <v>1000</v>
      </c>
      <c r="AW201" s="15">
        <f t="shared" si="57"/>
        <v>1000</v>
      </c>
      <c r="AX201" s="15">
        <v>40</v>
      </c>
      <c r="BF201" s="15">
        <f t="shared" si="58"/>
        <v>1000</v>
      </c>
      <c r="BG201" s="15">
        <f t="shared" si="56"/>
        <v>333.33333333333331</v>
      </c>
      <c r="CJ201" s="15">
        <v>1</v>
      </c>
      <c r="CK201" s="15">
        <v>1.6666666666666667</v>
      </c>
      <c r="CL201" s="15">
        <v>1.6666666666666667</v>
      </c>
      <c r="CM201" s="15">
        <v>1</v>
      </c>
      <c r="CN201" s="15">
        <v>3</v>
      </c>
      <c r="CO201" s="15">
        <f t="shared" si="54"/>
        <v>1.6666666666666667</v>
      </c>
      <c r="CP201" s="15">
        <v>2</v>
      </c>
      <c r="CQ201" s="15">
        <v>2</v>
      </c>
      <c r="CR201" s="15">
        <v>3</v>
      </c>
      <c r="CS201" s="15">
        <v>3</v>
      </c>
      <c r="CT201" s="15">
        <v>2</v>
      </c>
      <c r="CU201" s="15">
        <v>4</v>
      </c>
      <c r="CV201" s="15">
        <v>1</v>
      </c>
      <c r="CW201" s="15">
        <v>2</v>
      </c>
      <c r="CX201" s="15">
        <v>1</v>
      </c>
      <c r="CY201" s="15">
        <v>1</v>
      </c>
      <c r="DA201" s="15">
        <v>1</v>
      </c>
      <c r="DC201" s="15">
        <v>1</v>
      </c>
      <c r="DE201" s="15">
        <v>1</v>
      </c>
      <c r="DM201" s="15">
        <v>3</v>
      </c>
      <c r="DN201" s="15">
        <v>2</v>
      </c>
      <c r="DO201" s="15">
        <v>1</v>
      </c>
      <c r="DP201" s="15">
        <v>2</v>
      </c>
      <c r="DS201" s="15">
        <v>2</v>
      </c>
      <c r="DT201" s="15">
        <v>2</v>
      </c>
      <c r="DY201" s="27">
        <v>5</v>
      </c>
      <c r="DZ201" s="27">
        <v>5</v>
      </c>
      <c r="EA201" s="27">
        <v>5</v>
      </c>
      <c r="EB201" s="27">
        <v>5</v>
      </c>
      <c r="EC201" s="27">
        <v>5</v>
      </c>
      <c r="ED201" s="27">
        <v>5</v>
      </c>
      <c r="EE201" s="27">
        <f t="shared" si="49"/>
        <v>5</v>
      </c>
      <c r="EF201" s="15">
        <f t="shared" si="55"/>
        <v>0.1111111111111116</v>
      </c>
    </row>
    <row r="202" spans="1:136" x14ac:dyDescent="0.2">
      <c r="A202" s="15">
        <v>101</v>
      </c>
      <c r="B202" s="15">
        <v>415</v>
      </c>
      <c r="C202" s="15">
        <v>1</v>
      </c>
      <c r="D202" s="15">
        <v>6</v>
      </c>
      <c r="E202" s="15">
        <v>1</v>
      </c>
      <c r="F202" s="15">
        <v>43</v>
      </c>
      <c r="G202" s="15">
        <v>6</v>
      </c>
      <c r="H202" s="15">
        <v>2</v>
      </c>
      <c r="I202" s="15">
        <v>4</v>
      </c>
      <c r="J202" s="15">
        <v>3</v>
      </c>
      <c r="K202" s="15">
        <v>0</v>
      </c>
      <c r="L202" s="15">
        <v>0</v>
      </c>
      <c r="M202" s="15">
        <v>1</v>
      </c>
      <c r="N202" s="15">
        <v>2000000</v>
      </c>
      <c r="O202" s="15">
        <v>1</v>
      </c>
      <c r="P202" s="15">
        <v>1</v>
      </c>
      <c r="Q202" s="15">
        <v>7</v>
      </c>
      <c r="R202" s="15">
        <v>1</v>
      </c>
      <c r="S202" s="15">
        <v>10</v>
      </c>
      <c r="T202" s="15">
        <v>1000</v>
      </c>
      <c r="U202" s="15">
        <f t="shared" si="50"/>
        <v>1000</v>
      </c>
      <c r="V202" s="15">
        <v>50</v>
      </c>
      <c r="W202" s="27">
        <f t="shared" si="51"/>
        <v>100</v>
      </c>
      <c r="AA202" s="15">
        <f t="shared" si="52"/>
        <v>0</v>
      </c>
      <c r="AD202" s="15">
        <f t="shared" si="53"/>
        <v>1000</v>
      </c>
      <c r="AE202" s="172">
        <f t="shared" si="48"/>
        <v>100</v>
      </c>
      <c r="AF202" s="161">
        <v>7</v>
      </c>
      <c r="AG202" s="161">
        <v>1</v>
      </c>
      <c r="AH202" s="161">
        <v>10</v>
      </c>
      <c r="AI202" s="161">
        <v>1000</v>
      </c>
      <c r="AJ202" s="161">
        <v>50</v>
      </c>
      <c r="AK202" s="161">
        <v>100</v>
      </c>
      <c r="AW202" s="15">
        <f t="shared" si="57"/>
        <v>0</v>
      </c>
      <c r="CJ202" s="15">
        <v>1</v>
      </c>
      <c r="CK202" s="15">
        <v>1.6666666666666667</v>
      </c>
      <c r="CL202" s="15">
        <v>1</v>
      </c>
      <c r="CM202" s="15">
        <v>1</v>
      </c>
      <c r="CN202" s="15">
        <v>2</v>
      </c>
      <c r="CO202" s="15">
        <f t="shared" si="54"/>
        <v>1.3333333333333335</v>
      </c>
      <c r="CP202" s="15">
        <v>1</v>
      </c>
      <c r="CQ202" s="15">
        <v>1</v>
      </c>
      <c r="CR202" s="15">
        <v>3</v>
      </c>
      <c r="CS202" s="15">
        <v>2</v>
      </c>
      <c r="CT202" s="15">
        <v>2</v>
      </c>
      <c r="CU202" s="15">
        <v>4</v>
      </c>
      <c r="CV202" s="15">
        <v>0</v>
      </c>
      <c r="CX202" s="15">
        <v>1</v>
      </c>
      <c r="CY202" s="15">
        <v>1</v>
      </c>
      <c r="DA202" s="15">
        <v>1</v>
      </c>
      <c r="DC202" s="15">
        <v>1</v>
      </c>
      <c r="DE202" s="15">
        <v>0</v>
      </c>
      <c r="DM202" s="15">
        <v>2</v>
      </c>
      <c r="DN202" s="15">
        <v>2</v>
      </c>
      <c r="DQ202" s="15">
        <v>3</v>
      </c>
      <c r="DR202" s="15">
        <v>2</v>
      </c>
      <c r="DS202" s="15">
        <v>1</v>
      </c>
      <c r="DT202" s="15">
        <v>2</v>
      </c>
      <c r="DY202" s="15">
        <v>5</v>
      </c>
      <c r="DZ202" s="15">
        <v>4.333333333333333</v>
      </c>
      <c r="EA202" s="15">
        <v>5</v>
      </c>
      <c r="EB202" s="15">
        <v>5</v>
      </c>
      <c r="EC202" s="15">
        <v>5</v>
      </c>
      <c r="ED202" s="15">
        <v>5</v>
      </c>
      <c r="EE202" s="27">
        <f t="shared" si="49"/>
        <v>4.8888888888888884</v>
      </c>
      <c r="EF202" s="15">
        <f t="shared" si="55"/>
        <v>0</v>
      </c>
    </row>
    <row r="203" spans="1:136" x14ac:dyDescent="0.2">
      <c r="A203" s="15">
        <v>101</v>
      </c>
      <c r="B203" s="15">
        <v>415</v>
      </c>
      <c r="C203" s="15">
        <v>1</v>
      </c>
      <c r="D203" s="15">
        <v>6</v>
      </c>
      <c r="E203" s="15">
        <v>1</v>
      </c>
      <c r="F203" s="15">
        <v>43</v>
      </c>
      <c r="G203" s="15">
        <v>6</v>
      </c>
      <c r="H203" s="15">
        <v>2</v>
      </c>
      <c r="I203" s="15">
        <v>4</v>
      </c>
      <c r="J203" s="15">
        <v>3</v>
      </c>
      <c r="K203" s="15">
        <v>0</v>
      </c>
      <c r="L203" s="15">
        <v>0</v>
      </c>
      <c r="M203" s="15">
        <v>1</v>
      </c>
      <c r="N203" s="15">
        <v>2000000</v>
      </c>
      <c r="O203" s="15">
        <v>1</v>
      </c>
      <c r="P203" s="15">
        <v>0</v>
      </c>
      <c r="Q203" s="159">
        <v>7</v>
      </c>
      <c r="R203" s="159">
        <v>1</v>
      </c>
      <c r="S203" s="159">
        <v>10</v>
      </c>
      <c r="T203" s="159">
        <v>1000</v>
      </c>
      <c r="U203" s="159">
        <f t="shared" si="50"/>
        <v>1000</v>
      </c>
      <c r="V203" s="159">
        <v>50</v>
      </c>
      <c r="W203" s="171">
        <f t="shared" si="51"/>
        <v>100</v>
      </c>
      <c r="AA203" s="15">
        <f t="shared" si="52"/>
        <v>0</v>
      </c>
      <c r="AD203" s="15">
        <f t="shared" si="53"/>
        <v>1000</v>
      </c>
      <c r="AE203" s="172">
        <f t="shared" si="48"/>
        <v>100</v>
      </c>
      <c r="AW203" s="15">
        <f t="shared" si="57"/>
        <v>0</v>
      </c>
      <c r="CJ203" s="15">
        <v>1</v>
      </c>
      <c r="CK203" s="15">
        <v>1.6666666666666667</v>
      </c>
      <c r="CL203" s="15">
        <v>1</v>
      </c>
      <c r="CM203" s="15">
        <v>1</v>
      </c>
      <c r="CN203" s="15">
        <v>2</v>
      </c>
      <c r="CO203" s="15">
        <f t="shared" si="54"/>
        <v>1.3333333333333335</v>
      </c>
      <c r="CP203" s="15">
        <v>1</v>
      </c>
      <c r="CQ203" s="15">
        <v>1</v>
      </c>
      <c r="CR203" s="15">
        <v>3</v>
      </c>
      <c r="CS203" s="15">
        <v>2</v>
      </c>
      <c r="CT203" s="15">
        <v>2</v>
      </c>
      <c r="CU203" s="15">
        <v>4</v>
      </c>
      <c r="CV203" s="15">
        <v>0</v>
      </c>
      <c r="CX203" s="15">
        <v>1</v>
      </c>
      <c r="CY203" s="15">
        <v>1</v>
      </c>
      <c r="DA203" s="15">
        <v>1</v>
      </c>
      <c r="DC203" s="15">
        <v>1</v>
      </c>
      <c r="DE203" s="15">
        <v>0</v>
      </c>
      <c r="DM203" s="15">
        <v>2</v>
      </c>
      <c r="DN203" s="15">
        <v>2</v>
      </c>
      <c r="DQ203" s="15">
        <v>3</v>
      </c>
      <c r="DR203" s="15">
        <v>2</v>
      </c>
      <c r="DS203" s="15">
        <v>1</v>
      </c>
      <c r="DT203" s="15">
        <v>2</v>
      </c>
      <c r="DY203" s="27">
        <v>5</v>
      </c>
      <c r="DZ203" s="27">
        <v>4.333333333333333</v>
      </c>
      <c r="EA203" s="27">
        <v>5</v>
      </c>
      <c r="EB203" s="27">
        <v>5</v>
      </c>
      <c r="EC203" s="27">
        <v>5</v>
      </c>
      <c r="ED203" s="27">
        <v>5</v>
      </c>
      <c r="EE203" s="27">
        <f t="shared" si="49"/>
        <v>4.8888888888888884</v>
      </c>
      <c r="EF203" s="15">
        <f t="shared" si="55"/>
        <v>1.947222222222222</v>
      </c>
    </row>
    <row r="204" spans="1:136" x14ac:dyDescent="0.2">
      <c r="A204" s="15">
        <v>102</v>
      </c>
      <c r="B204" s="15">
        <v>417</v>
      </c>
      <c r="C204" s="15">
        <v>1</v>
      </c>
      <c r="D204" s="15">
        <v>6</v>
      </c>
      <c r="E204" s="15">
        <v>0</v>
      </c>
      <c r="F204" s="15">
        <v>45</v>
      </c>
      <c r="G204" s="15">
        <v>4</v>
      </c>
      <c r="H204" s="15">
        <v>1</v>
      </c>
      <c r="I204" s="15">
        <v>2</v>
      </c>
      <c r="J204" s="15">
        <v>5</v>
      </c>
      <c r="K204" s="15">
        <v>0</v>
      </c>
      <c r="L204" s="15">
        <v>0</v>
      </c>
      <c r="M204" s="15">
        <v>1</v>
      </c>
      <c r="N204" s="15" t="s">
        <v>1008</v>
      </c>
      <c r="O204" s="15">
        <v>1</v>
      </c>
      <c r="P204" s="15">
        <v>1</v>
      </c>
      <c r="Q204" s="15">
        <v>1</v>
      </c>
      <c r="R204" s="15">
        <v>1</v>
      </c>
      <c r="S204" s="15">
        <v>2.5</v>
      </c>
      <c r="T204" s="15">
        <v>1000</v>
      </c>
      <c r="U204" s="15">
        <f t="shared" si="50"/>
        <v>1000</v>
      </c>
      <c r="V204" s="15">
        <v>18</v>
      </c>
      <c r="W204" s="27">
        <f t="shared" si="51"/>
        <v>400</v>
      </c>
      <c r="AA204" s="15">
        <f t="shared" si="52"/>
        <v>0</v>
      </c>
      <c r="AD204" s="15">
        <f t="shared" si="53"/>
        <v>1000</v>
      </c>
      <c r="AE204" s="172">
        <f t="shared" si="48"/>
        <v>400</v>
      </c>
      <c r="AF204" s="161">
        <v>1</v>
      </c>
      <c r="AG204" s="161">
        <v>1</v>
      </c>
      <c r="AH204" s="161">
        <v>2.5</v>
      </c>
      <c r="AI204" s="161">
        <v>1000</v>
      </c>
      <c r="AJ204" s="161">
        <v>18</v>
      </c>
      <c r="AK204" s="161">
        <v>400</v>
      </c>
      <c r="AW204" s="15">
        <f t="shared" si="57"/>
        <v>0</v>
      </c>
      <c r="CJ204" s="15">
        <v>1</v>
      </c>
      <c r="CK204" s="15">
        <v>1</v>
      </c>
      <c r="CL204" s="15">
        <v>1</v>
      </c>
      <c r="CM204" s="15">
        <v>2</v>
      </c>
      <c r="CN204" s="15">
        <v>1</v>
      </c>
      <c r="CO204" s="15">
        <f t="shared" si="54"/>
        <v>1.2</v>
      </c>
      <c r="CP204" s="15">
        <v>1</v>
      </c>
      <c r="CQ204" s="15">
        <v>4</v>
      </c>
      <c r="CR204" s="15">
        <v>2</v>
      </c>
      <c r="CS204" s="15">
        <v>3</v>
      </c>
      <c r="CT204" s="15">
        <v>5</v>
      </c>
      <c r="CX204" s="15">
        <v>1</v>
      </c>
      <c r="CY204" s="15">
        <v>1</v>
      </c>
      <c r="DA204" s="15">
        <v>1</v>
      </c>
      <c r="DC204" s="15">
        <v>0</v>
      </c>
      <c r="DD204" s="15">
        <v>1</v>
      </c>
      <c r="DE204" s="15">
        <v>0</v>
      </c>
      <c r="DM204" s="15">
        <v>3</v>
      </c>
      <c r="DN204" s="15">
        <v>4</v>
      </c>
      <c r="DO204" s="15">
        <v>1</v>
      </c>
      <c r="DP204" s="15">
        <v>4</v>
      </c>
      <c r="DQ204" s="15">
        <v>2</v>
      </c>
      <c r="DR204" s="15">
        <v>4</v>
      </c>
      <c r="DY204" s="15">
        <v>4.5999999999999996</v>
      </c>
      <c r="DZ204" s="15">
        <v>5</v>
      </c>
      <c r="EA204" s="15">
        <v>4.25</v>
      </c>
      <c r="EB204" s="15">
        <v>1.8</v>
      </c>
      <c r="EC204" s="15">
        <v>1</v>
      </c>
      <c r="ED204" s="15">
        <v>1</v>
      </c>
      <c r="EE204" s="27">
        <f t="shared" si="49"/>
        <v>2.9416666666666664</v>
      </c>
      <c r="EF204" s="15">
        <f t="shared" si="55"/>
        <v>4.1666666666666519E-2</v>
      </c>
    </row>
    <row r="205" spans="1:136" x14ac:dyDescent="0.2">
      <c r="A205" s="15">
        <v>102</v>
      </c>
      <c r="B205" s="15">
        <v>417</v>
      </c>
      <c r="C205" s="15">
        <v>1</v>
      </c>
      <c r="D205" s="15">
        <v>6</v>
      </c>
      <c r="E205" s="15">
        <v>0</v>
      </c>
      <c r="F205" s="15">
        <v>45</v>
      </c>
      <c r="G205" s="15">
        <v>4</v>
      </c>
      <c r="H205" s="15">
        <v>1</v>
      </c>
      <c r="I205" s="15">
        <v>2</v>
      </c>
      <c r="J205" s="15">
        <v>5</v>
      </c>
      <c r="K205" s="15">
        <v>0</v>
      </c>
      <c r="L205" s="15">
        <v>0</v>
      </c>
      <c r="M205" s="15">
        <v>1</v>
      </c>
      <c r="N205" s="15" t="s">
        <v>1008</v>
      </c>
      <c r="O205" s="15">
        <v>1</v>
      </c>
      <c r="P205" s="15">
        <v>0</v>
      </c>
      <c r="Q205" s="159">
        <v>1</v>
      </c>
      <c r="R205" s="159">
        <v>1</v>
      </c>
      <c r="S205" s="159">
        <v>2.5</v>
      </c>
      <c r="T205" s="159">
        <v>1000</v>
      </c>
      <c r="U205" s="159">
        <f t="shared" si="50"/>
        <v>1000</v>
      </c>
      <c r="V205" s="159">
        <v>18</v>
      </c>
      <c r="W205" s="171">
        <f t="shared" si="51"/>
        <v>400</v>
      </c>
      <c r="AA205" s="15">
        <f t="shared" si="52"/>
        <v>0</v>
      </c>
      <c r="AD205" s="15">
        <f t="shared" si="53"/>
        <v>1000</v>
      </c>
      <c r="AE205" s="172">
        <f t="shared" si="48"/>
        <v>400</v>
      </c>
      <c r="AW205" s="15">
        <f t="shared" si="57"/>
        <v>0</v>
      </c>
      <c r="CJ205" s="15">
        <v>1</v>
      </c>
      <c r="CK205" s="15">
        <v>1</v>
      </c>
      <c r="CL205" s="15">
        <v>1</v>
      </c>
      <c r="CM205" s="15">
        <v>2</v>
      </c>
      <c r="CN205" s="15">
        <v>1</v>
      </c>
      <c r="CO205" s="15">
        <f t="shared" si="54"/>
        <v>1.2</v>
      </c>
      <c r="CP205" s="15">
        <v>1</v>
      </c>
      <c r="CQ205" s="15">
        <v>4</v>
      </c>
      <c r="CR205" s="15">
        <v>2</v>
      </c>
      <c r="CS205" s="15">
        <v>3</v>
      </c>
      <c r="CT205" s="15">
        <v>5</v>
      </c>
      <c r="CX205" s="15">
        <v>1</v>
      </c>
      <c r="CY205" s="15">
        <v>1</v>
      </c>
      <c r="DA205" s="15">
        <v>1</v>
      </c>
      <c r="DC205" s="15">
        <v>0</v>
      </c>
      <c r="DD205" s="15">
        <v>1</v>
      </c>
      <c r="DE205" s="15">
        <v>0</v>
      </c>
      <c r="DM205" s="15">
        <v>3</v>
      </c>
      <c r="DN205" s="15">
        <v>4</v>
      </c>
      <c r="DO205" s="15">
        <v>1</v>
      </c>
      <c r="DP205" s="15">
        <v>4</v>
      </c>
      <c r="DQ205" s="15">
        <v>2</v>
      </c>
      <c r="DR205" s="15">
        <v>4</v>
      </c>
      <c r="DY205" s="27">
        <v>4.5999999999999996</v>
      </c>
      <c r="DZ205" s="27">
        <v>5</v>
      </c>
      <c r="EA205" s="27">
        <v>4</v>
      </c>
      <c r="EB205" s="27">
        <v>1.8</v>
      </c>
      <c r="EC205" s="27">
        <v>1</v>
      </c>
      <c r="ED205" s="27">
        <v>1</v>
      </c>
      <c r="EE205" s="27">
        <f t="shared" si="49"/>
        <v>2.9</v>
      </c>
      <c r="EF205" s="15">
        <f t="shared" si="55"/>
        <v>-1.4055555555555554</v>
      </c>
    </row>
    <row r="206" spans="1:136" x14ac:dyDescent="0.2">
      <c r="A206" s="15">
        <v>103</v>
      </c>
      <c r="B206" s="15">
        <v>418</v>
      </c>
      <c r="C206" s="15">
        <v>1</v>
      </c>
      <c r="D206" s="15">
        <v>6</v>
      </c>
      <c r="E206" s="15">
        <v>0</v>
      </c>
      <c r="F206" s="15">
        <v>25</v>
      </c>
      <c r="G206" s="15">
        <v>5</v>
      </c>
      <c r="H206" s="15">
        <v>1</v>
      </c>
      <c r="I206" s="15">
        <v>5</v>
      </c>
      <c r="J206" s="15">
        <v>3</v>
      </c>
      <c r="K206" s="15">
        <v>0</v>
      </c>
      <c r="L206" s="15">
        <v>0</v>
      </c>
      <c r="M206" s="15">
        <v>1</v>
      </c>
      <c r="N206" s="15">
        <v>180000</v>
      </c>
      <c r="O206" s="15">
        <v>1</v>
      </c>
      <c r="P206" s="15">
        <v>1</v>
      </c>
      <c r="Q206" s="15">
        <v>8</v>
      </c>
      <c r="R206" s="15">
        <v>10</v>
      </c>
      <c r="S206" s="15">
        <v>10</v>
      </c>
      <c r="T206" s="15">
        <v>1000</v>
      </c>
      <c r="U206" s="15">
        <f t="shared" si="50"/>
        <v>10000</v>
      </c>
      <c r="V206" s="15">
        <v>200</v>
      </c>
      <c r="W206" s="27">
        <f t="shared" si="51"/>
        <v>1000</v>
      </c>
      <c r="AA206" s="15">
        <f t="shared" si="52"/>
        <v>0</v>
      </c>
      <c r="AD206" s="15">
        <f t="shared" si="53"/>
        <v>10000</v>
      </c>
      <c r="AE206" s="172">
        <f t="shared" si="48"/>
        <v>1000</v>
      </c>
      <c r="AF206" s="161">
        <v>8</v>
      </c>
      <c r="AG206" s="161">
        <v>10</v>
      </c>
      <c r="AH206" s="161">
        <v>10</v>
      </c>
      <c r="AI206" s="161">
        <v>1000</v>
      </c>
      <c r="AJ206" s="161">
        <v>200</v>
      </c>
      <c r="AK206" s="161">
        <v>100</v>
      </c>
      <c r="AW206" s="15">
        <f t="shared" si="57"/>
        <v>0</v>
      </c>
      <c r="CJ206" s="15">
        <v>2</v>
      </c>
      <c r="CK206" s="15">
        <v>1</v>
      </c>
      <c r="CL206" s="15">
        <v>1.6666666666666667</v>
      </c>
      <c r="CM206" s="15">
        <v>1</v>
      </c>
      <c r="CN206" s="15">
        <v>2</v>
      </c>
      <c r="CO206" s="15">
        <f t="shared" si="54"/>
        <v>1.5333333333333334</v>
      </c>
      <c r="CP206" s="15">
        <v>1</v>
      </c>
      <c r="CQ206" s="15">
        <v>1</v>
      </c>
      <c r="CR206" s="15">
        <v>1</v>
      </c>
      <c r="CS206" s="15">
        <v>3</v>
      </c>
      <c r="CT206" s="15">
        <v>2</v>
      </c>
      <c r="CU206" s="15">
        <v>1</v>
      </c>
      <c r="CV206" s="15">
        <v>1</v>
      </c>
      <c r="CW206" s="15">
        <v>2</v>
      </c>
      <c r="CX206" s="15">
        <v>1</v>
      </c>
      <c r="CY206" s="15">
        <v>1</v>
      </c>
      <c r="DA206" s="15">
        <v>1</v>
      </c>
      <c r="DC206" s="15">
        <v>0</v>
      </c>
      <c r="DD206" s="15">
        <v>1</v>
      </c>
      <c r="DE206" s="15">
        <v>1</v>
      </c>
      <c r="DM206" s="15">
        <v>2</v>
      </c>
      <c r="DN206" s="15">
        <v>2</v>
      </c>
      <c r="DO206" s="15">
        <v>1</v>
      </c>
      <c r="DP206" s="15">
        <v>2</v>
      </c>
      <c r="DY206" s="15">
        <v>3</v>
      </c>
      <c r="DZ206" s="15">
        <v>4</v>
      </c>
      <c r="EA206" s="15">
        <v>5</v>
      </c>
      <c r="EB206" s="15">
        <v>5</v>
      </c>
      <c r="EC206" s="15">
        <v>4.333333333333333</v>
      </c>
      <c r="ED206" s="15">
        <v>4.5</v>
      </c>
      <c r="EE206" s="27">
        <f t="shared" si="49"/>
        <v>4.3055555555555554</v>
      </c>
      <c r="EF206" s="15">
        <f t="shared" si="55"/>
        <v>0.25</v>
      </c>
    </row>
    <row r="207" spans="1:136" x14ac:dyDescent="0.2">
      <c r="A207" s="15">
        <v>103</v>
      </c>
      <c r="B207" s="15">
        <v>418</v>
      </c>
      <c r="C207" s="15">
        <v>1</v>
      </c>
      <c r="D207" s="15">
        <v>6</v>
      </c>
      <c r="E207" s="15">
        <v>0</v>
      </c>
      <c r="F207" s="15">
        <v>25</v>
      </c>
      <c r="G207" s="15">
        <v>5</v>
      </c>
      <c r="H207" s="15">
        <v>1</v>
      </c>
      <c r="I207" s="15">
        <v>5</v>
      </c>
      <c r="J207" s="15">
        <v>3</v>
      </c>
      <c r="K207" s="15">
        <v>0</v>
      </c>
      <c r="L207" s="15">
        <v>0</v>
      </c>
      <c r="M207" s="15">
        <v>1</v>
      </c>
      <c r="N207" s="15">
        <v>180000</v>
      </c>
      <c r="O207" s="15">
        <v>1</v>
      </c>
      <c r="P207" s="15">
        <v>0</v>
      </c>
      <c r="Q207" s="159">
        <v>8</v>
      </c>
      <c r="R207" s="159">
        <v>10</v>
      </c>
      <c r="S207" s="159">
        <v>10</v>
      </c>
      <c r="T207" s="159">
        <v>1000</v>
      </c>
      <c r="U207" s="159">
        <f t="shared" si="50"/>
        <v>10000</v>
      </c>
      <c r="V207" s="159">
        <v>200</v>
      </c>
      <c r="W207" s="171">
        <f t="shared" si="51"/>
        <v>1000</v>
      </c>
      <c r="AA207" s="15">
        <f t="shared" si="52"/>
        <v>0</v>
      </c>
      <c r="AD207" s="15">
        <f t="shared" si="53"/>
        <v>10000</v>
      </c>
      <c r="AE207" s="172">
        <f t="shared" si="48"/>
        <v>1000</v>
      </c>
      <c r="AW207" s="15">
        <f t="shared" si="57"/>
        <v>0</v>
      </c>
      <c r="CJ207" s="15">
        <v>2</v>
      </c>
      <c r="CK207" s="15">
        <v>1</v>
      </c>
      <c r="CL207" s="15">
        <v>1.6666666666666667</v>
      </c>
      <c r="CM207" s="15">
        <v>1</v>
      </c>
      <c r="CN207" s="15">
        <v>2</v>
      </c>
      <c r="CO207" s="15">
        <f t="shared" si="54"/>
        <v>1.5333333333333334</v>
      </c>
      <c r="CP207" s="15">
        <v>1</v>
      </c>
      <c r="CQ207" s="15">
        <v>1</v>
      </c>
      <c r="CR207" s="15">
        <v>1</v>
      </c>
      <c r="CS207" s="15">
        <v>3</v>
      </c>
      <c r="CT207" s="15">
        <v>2</v>
      </c>
      <c r="CU207" s="15">
        <v>1</v>
      </c>
      <c r="CV207" s="15">
        <v>1</v>
      </c>
      <c r="CW207" s="15">
        <v>2</v>
      </c>
      <c r="CX207" s="15">
        <v>1</v>
      </c>
      <c r="CY207" s="15">
        <v>1</v>
      </c>
      <c r="DA207" s="15">
        <v>1</v>
      </c>
      <c r="DC207" s="15">
        <v>0</v>
      </c>
      <c r="DD207" s="15">
        <v>1</v>
      </c>
      <c r="DE207" s="15">
        <v>1</v>
      </c>
      <c r="DM207" s="15">
        <v>2</v>
      </c>
      <c r="DN207" s="15">
        <v>2</v>
      </c>
      <c r="DO207" s="15">
        <v>1</v>
      </c>
      <c r="DP207" s="15">
        <v>2</v>
      </c>
      <c r="DY207" s="27">
        <v>2</v>
      </c>
      <c r="DZ207" s="27">
        <v>3</v>
      </c>
      <c r="EA207" s="27">
        <v>5</v>
      </c>
      <c r="EB207" s="27">
        <v>5</v>
      </c>
      <c r="EC207" s="27">
        <v>4.333333333333333</v>
      </c>
      <c r="ED207" s="27">
        <v>5</v>
      </c>
      <c r="EE207" s="27">
        <f t="shared" si="49"/>
        <v>4.0555555555555554</v>
      </c>
      <c r="EF207" s="15">
        <f t="shared" si="55"/>
        <v>-0.61944444444444446</v>
      </c>
    </row>
    <row r="208" spans="1:136" x14ac:dyDescent="0.2">
      <c r="A208" s="15">
        <v>104</v>
      </c>
      <c r="B208" s="15">
        <v>419</v>
      </c>
      <c r="C208" s="15">
        <v>1</v>
      </c>
      <c r="D208" s="15">
        <v>6</v>
      </c>
      <c r="E208" s="15">
        <v>0</v>
      </c>
      <c r="F208" s="15">
        <v>36</v>
      </c>
      <c r="G208" s="15">
        <v>5</v>
      </c>
      <c r="H208" s="15">
        <v>1</v>
      </c>
      <c r="I208" s="15">
        <v>7</v>
      </c>
      <c r="J208" s="15">
        <v>10</v>
      </c>
      <c r="K208" s="15">
        <v>1</v>
      </c>
      <c r="L208" s="15">
        <v>0</v>
      </c>
      <c r="M208" s="15">
        <v>1</v>
      </c>
      <c r="N208" s="15">
        <v>240000</v>
      </c>
      <c r="O208" s="15">
        <v>1</v>
      </c>
      <c r="P208" s="15">
        <v>1</v>
      </c>
      <c r="Q208" s="15">
        <v>7</v>
      </c>
      <c r="R208" s="15">
        <v>1</v>
      </c>
      <c r="S208" s="15">
        <v>10</v>
      </c>
      <c r="T208" s="15">
        <v>1300</v>
      </c>
      <c r="U208" s="15">
        <f t="shared" si="50"/>
        <v>1300</v>
      </c>
      <c r="V208" s="15">
        <v>90</v>
      </c>
      <c r="W208" s="27">
        <f t="shared" si="51"/>
        <v>130</v>
      </c>
      <c r="AA208" s="15">
        <f t="shared" si="52"/>
        <v>0</v>
      </c>
      <c r="AD208" s="15">
        <f t="shared" si="53"/>
        <v>1300</v>
      </c>
      <c r="AE208" s="172">
        <f t="shared" si="48"/>
        <v>130</v>
      </c>
      <c r="AF208" s="161">
        <v>7</v>
      </c>
      <c r="AG208" s="161">
        <v>1</v>
      </c>
      <c r="AH208" s="161">
        <v>10</v>
      </c>
      <c r="AI208" s="161">
        <v>1300</v>
      </c>
      <c r="AJ208" s="161">
        <v>90</v>
      </c>
      <c r="AK208" s="161">
        <v>130</v>
      </c>
      <c r="AS208" s="15">
        <v>8</v>
      </c>
      <c r="AT208" s="15">
        <v>12</v>
      </c>
      <c r="AU208" s="15">
        <v>4.4999999999999998E-2</v>
      </c>
      <c r="AV208" s="15">
        <v>300</v>
      </c>
      <c r="AW208" s="15">
        <f t="shared" si="57"/>
        <v>3600</v>
      </c>
      <c r="AX208" s="15">
        <v>120</v>
      </c>
      <c r="AY208" s="15">
        <v>6666.666666666667</v>
      </c>
      <c r="BF208" s="15">
        <f t="shared" si="58"/>
        <v>3600</v>
      </c>
      <c r="BG208" s="15">
        <f t="shared" si="56"/>
        <v>80000</v>
      </c>
      <c r="BH208" s="161">
        <v>8</v>
      </c>
      <c r="BI208" s="161">
        <v>12</v>
      </c>
      <c r="BJ208" s="161">
        <v>4.4999999999999998E-2</v>
      </c>
      <c r="BK208" s="161">
        <v>300</v>
      </c>
      <c r="BL208" s="161">
        <v>120</v>
      </c>
      <c r="BS208" s="23">
        <v>300</v>
      </c>
      <c r="BT208" s="23">
        <v>6666.666666666667</v>
      </c>
      <c r="CJ208" s="15">
        <v>1</v>
      </c>
      <c r="CK208" s="15">
        <v>1</v>
      </c>
      <c r="CL208" s="15">
        <v>1</v>
      </c>
      <c r="CM208" s="15">
        <v>1</v>
      </c>
      <c r="CN208" s="15">
        <v>5</v>
      </c>
      <c r="CO208" s="15">
        <f t="shared" si="54"/>
        <v>1.8</v>
      </c>
      <c r="CP208" s="15">
        <v>1</v>
      </c>
      <c r="CQ208" s="15">
        <v>1</v>
      </c>
      <c r="CR208" s="15">
        <v>3</v>
      </c>
      <c r="CS208" s="15">
        <v>6</v>
      </c>
      <c r="CT208" s="15">
        <v>2</v>
      </c>
      <c r="CX208" s="15">
        <v>1</v>
      </c>
      <c r="CY208" s="15">
        <v>1</v>
      </c>
      <c r="DA208" s="15">
        <v>1</v>
      </c>
      <c r="DC208" s="15">
        <v>1</v>
      </c>
      <c r="DE208" s="15">
        <v>1</v>
      </c>
      <c r="DM208" s="15">
        <v>2</v>
      </c>
      <c r="DN208" s="15">
        <v>2</v>
      </c>
      <c r="DO208" s="15">
        <v>1</v>
      </c>
      <c r="DP208" s="15">
        <v>2</v>
      </c>
      <c r="DQ208" s="15">
        <v>3</v>
      </c>
      <c r="DR208" s="15">
        <v>2</v>
      </c>
      <c r="DY208" s="15">
        <v>4</v>
      </c>
      <c r="DZ208" s="15">
        <v>5</v>
      </c>
      <c r="EA208" s="15">
        <v>4.25</v>
      </c>
      <c r="EB208" s="15">
        <v>4.8</v>
      </c>
      <c r="EC208" s="15">
        <v>5</v>
      </c>
      <c r="ED208" s="15">
        <v>5</v>
      </c>
      <c r="EE208" s="27">
        <f t="shared" si="49"/>
        <v>4.6749999999999998</v>
      </c>
      <c r="EF208" s="15">
        <f t="shared" si="55"/>
        <v>0</v>
      </c>
    </row>
    <row r="209" spans="1:136" x14ac:dyDescent="0.2">
      <c r="A209" s="15">
        <v>104</v>
      </c>
      <c r="B209" s="15">
        <v>419</v>
      </c>
      <c r="C209" s="15">
        <v>1</v>
      </c>
      <c r="D209" s="15">
        <v>6</v>
      </c>
      <c r="E209" s="15">
        <v>0</v>
      </c>
      <c r="F209" s="15">
        <v>36</v>
      </c>
      <c r="G209" s="15">
        <v>5</v>
      </c>
      <c r="H209" s="15">
        <v>1</v>
      </c>
      <c r="I209" s="15">
        <v>7</v>
      </c>
      <c r="J209" s="15">
        <v>10</v>
      </c>
      <c r="K209" s="15">
        <v>1</v>
      </c>
      <c r="L209" s="15">
        <v>0</v>
      </c>
      <c r="M209" s="15">
        <v>1</v>
      </c>
      <c r="N209" s="15">
        <v>240000</v>
      </c>
      <c r="O209" s="15">
        <v>1</v>
      </c>
      <c r="P209" s="15">
        <v>0</v>
      </c>
      <c r="Q209" s="159">
        <v>7</v>
      </c>
      <c r="R209" s="159">
        <v>1</v>
      </c>
      <c r="S209" s="159">
        <v>10</v>
      </c>
      <c r="T209" s="159">
        <v>1300</v>
      </c>
      <c r="U209" s="159">
        <f t="shared" si="50"/>
        <v>1300</v>
      </c>
      <c r="V209" s="159">
        <v>90</v>
      </c>
      <c r="W209" s="171">
        <f t="shared" si="51"/>
        <v>130</v>
      </c>
      <c r="AA209" s="15">
        <f t="shared" si="52"/>
        <v>0</v>
      </c>
      <c r="AD209" s="15">
        <f t="shared" si="53"/>
        <v>1300</v>
      </c>
      <c r="AE209" s="172">
        <f t="shared" si="48"/>
        <v>130</v>
      </c>
      <c r="AS209" s="15">
        <v>8</v>
      </c>
      <c r="AT209" s="15">
        <v>12</v>
      </c>
      <c r="AU209" s="15">
        <v>4.4999999999999998E-2</v>
      </c>
      <c r="AV209" s="15">
        <v>300</v>
      </c>
      <c r="AW209" s="15">
        <f t="shared" si="57"/>
        <v>3600</v>
      </c>
      <c r="AX209" s="15">
        <v>120</v>
      </c>
      <c r="BF209" s="15">
        <f t="shared" si="58"/>
        <v>3600</v>
      </c>
      <c r="BG209" s="15">
        <f t="shared" si="56"/>
        <v>80000</v>
      </c>
      <c r="CJ209" s="15">
        <v>1</v>
      </c>
      <c r="CK209" s="15">
        <v>1</v>
      </c>
      <c r="CL209" s="15">
        <v>1</v>
      </c>
      <c r="CM209" s="15">
        <v>1</v>
      </c>
      <c r="CN209" s="15">
        <v>5</v>
      </c>
      <c r="CO209" s="15">
        <f t="shared" si="54"/>
        <v>1.8</v>
      </c>
      <c r="CP209" s="15">
        <v>1</v>
      </c>
      <c r="CQ209" s="15">
        <v>1</v>
      </c>
      <c r="CR209" s="15">
        <v>3</v>
      </c>
      <c r="CS209" s="15">
        <v>6</v>
      </c>
      <c r="CT209" s="15">
        <v>2</v>
      </c>
      <c r="CX209" s="15">
        <v>1</v>
      </c>
      <c r="CY209" s="15">
        <v>1</v>
      </c>
      <c r="DA209" s="15">
        <v>1</v>
      </c>
      <c r="DC209" s="15">
        <v>1</v>
      </c>
      <c r="DE209" s="15">
        <v>1</v>
      </c>
      <c r="DM209" s="15">
        <v>2</v>
      </c>
      <c r="DN209" s="15">
        <v>2</v>
      </c>
      <c r="DO209" s="15">
        <v>1</v>
      </c>
      <c r="DP209" s="15">
        <v>2</v>
      </c>
      <c r="DQ209" s="15">
        <v>3</v>
      </c>
      <c r="DR209" s="15">
        <v>2</v>
      </c>
      <c r="DY209" s="27">
        <v>4</v>
      </c>
      <c r="DZ209" s="27">
        <v>5</v>
      </c>
      <c r="EA209" s="27">
        <v>4.25</v>
      </c>
      <c r="EB209" s="27">
        <v>4.8</v>
      </c>
      <c r="EC209" s="27">
        <v>5</v>
      </c>
      <c r="ED209" s="27">
        <v>5</v>
      </c>
      <c r="EE209" s="27">
        <f t="shared" si="49"/>
        <v>4.6749999999999998</v>
      </c>
      <c r="EF209" s="15">
        <f t="shared" si="55"/>
        <v>-5.5555555555555358E-3</v>
      </c>
    </row>
    <row r="210" spans="1:136" x14ac:dyDescent="0.2">
      <c r="A210" s="15">
        <v>105</v>
      </c>
      <c r="B210" s="15">
        <v>420</v>
      </c>
      <c r="C210" s="15">
        <v>1</v>
      </c>
      <c r="D210" s="15">
        <v>6</v>
      </c>
      <c r="E210" s="15">
        <v>0</v>
      </c>
      <c r="F210" s="15">
        <v>62</v>
      </c>
      <c r="G210" s="15">
        <v>5</v>
      </c>
      <c r="H210" s="15">
        <v>2</v>
      </c>
      <c r="I210" s="15">
        <v>3</v>
      </c>
      <c r="J210" s="15">
        <v>31</v>
      </c>
      <c r="K210" s="15">
        <v>1</v>
      </c>
      <c r="L210" s="15">
        <v>1</v>
      </c>
      <c r="M210" s="15">
        <v>0</v>
      </c>
      <c r="N210" s="15">
        <v>0</v>
      </c>
      <c r="O210" s="15">
        <v>1</v>
      </c>
      <c r="P210" s="15">
        <v>1</v>
      </c>
      <c r="Q210" s="15">
        <v>7</v>
      </c>
      <c r="R210" s="15">
        <v>1</v>
      </c>
      <c r="S210" s="15">
        <v>12</v>
      </c>
      <c r="T210" s="15">
        <v>3000</v>
      </c>
      <c r="U210" s="15">
        <f t="shared" si="50"/>
        <v>3000</v>
      </c>
      <c r="V210" s="15">
        <v>75</v>
      </c>
      <c r="W210" s="27">
        <f t="shared" si="51"/>
        <v>250</v>
      </c>
      <c r="AA210" s="15">
        <f t="shared" si="52"/>
        <v>0</v>
      </c>
      <c r="AD210" s="15">
        <f t="shared" si="53"/>
        <v>3000</v>
      </c>
      <c r="AE210" s="172">
        <f t="shared" si="48"/>
        <v>250</v>
      </c>
      <c r="AF210" s="161">
        <v>7</v>
      </c>
      <c r="AG210" s="161">
        <v>1</v>
      </c>
      <c r="AH210" s="161">
        <v>12</v>
      </c>
      <c r="AI210" s="161">
        <v>2500</v>
      </c>
      <c r="AJ210" s="161">
        <v>75</v>
      </c>
      <c r="AK210" s="161">
        <v>208.33333333333334</v>
      </c>
      <c r="AW210" s="15">
        <f t="shared" si="57"/>
        <v>0</v>
      </c>
      <c r="CJ210" s="15">
        <v>1.5</v>
      </c>
      <c r="CK210" s="15">
        <v>1</v>
      </c>
      <c r="CL210" s="15">
        <v>1</v>
      </c>
      <c r="CM210" s="15">
        <v>2</v>
      </c>
      <c r="CN210" s="15">
        <v>1</v>
      </c>
      <c r="CO210" s="15">
        <f t="shared" si="54"/>
        <v>1.3</v>
      </c>
      <c r="CP210" s="15">
        <v>1</v>
      </c>
      <c r="CQ210" s="15">
        <v>2</v>
      </c>
      <c r="CR210" s="15">
        <v>1</v>
      </c>
      <c r="CS210" s="15">
        <v>6</v>
      </c>
      <c r="CT210" s="15">
        <v>2</v>
      </c>
      <c r="CX210" s="15">
        <v>1</v>
      </c>
      <c r="CY210" s="15">
        <v>1</v>
      </c>
      <c r="DA210" s="15">
        <v>1</v>
      </c>
      <c r="DC210" s="15">
        <v>1</v>
      </c>
      <c r="DE210" s="15">
        <v>1</v>
      </c>
      <c r="DO210" s="15">
        <v>3</v>
      </c>
      <c r="DP210" s="15">
        <v>2</v>
      </c>
      <c r="DQ210" s="15">
        <v>1</v>
      </c>
      <c r="DR210" s="15">
        <v>2</v>
      </c>
      <c r="DS210" s="15">
        <v>2</v>
      </c>
      <c r="DT210" s="15">
        <v>2</v>
      </c>
      <c r="DY210" s="15">
        <v>5</v>
      </c>
      <c r="DZ210" s="15">
        <v>5</v>
      </c>
      <c r="EA210" s="15">
        <v>5</v>
      </c>
      <c r="EB210" s="15">
        <v>5</v>
      </c>
      <c r="EC210" s="15">
        <v>3.3333333333333335</v>
      </c>
      <c r="ED210" s="15">
        <v>4.75</v>
      </c>
      <c r="EE210" s="27">
        <f t="shared" si="49"/>
        <v>4.6805555555555554</v>
      </c>
      <c r="EF210" s="15">
        <f t="shared" si="55"/>
        <v>0.1388888888888884</v>
      </c>
    </row>
    <row r="211" spans="1:136" x14ac:dyDescent="0.2">
      <c r="A211" s="15">
        <v>105</v>
      </c>
      <c r="B211" s="15">
        <v>420</v>
      </c>
      <c r="C211" s="15">
        <v>1</v>
      </c>
      <c r="D211" s="15">
        <v>6</v>
      </c>
      <c r="E211" s="15">
        <v>0</v>
      </c>
      <c r="F211" s="15">
        <v>62</v>
      </c>
      <c r="G211" s="15">
        <v>5</v>
      </c>
      <c r="H211" s="15">
        <v>2</v>
      </c>
      <c r="I211" s="15">
        <v>3</v>
      </c>
      <c r="J211" s="15">
        <v>31</v>
      </c>
      <c r="K211" s="15">
        <v>1</v>
      </c>
      <c r="L211" s="15">
        <v>1</v>
      </c>
      <c r="M211" s="15">
        <v>0</v>
      </c>
      <c r="N211" s="15">
        <v>0</v>
      </c>
      <c r="O211" s="15">
        <v>1</v>
      </c>
      <c r="P211" s="15">
        <v>0</v>
      </c>
      <c r="Q211" s="159">
        <v>7</v>
      </c>
      <c r="R211" s="159">
        <v>1</v>
      </c>
      <c r="S211" s="159">
        <v>12</v>
      </c>
      <c r="T211" s="159">
        <v>2500</v>
      </c>
      <c r="U211" s="159">
        <f t="shared" si="50"/>
        <v>2500</v>
      </c>
      <c r="V211" s="159">
        <v>75</v>
      </c>
      <c r="W211" s="171">
        <f t="shared" si="51"/>
        <v>208.33333333333334</v>
      </c>
      <c r="AA211" s="15">
        <f t="shared" si="52"/>
        <v>0</v>
      </c>
      <c r="AD211" s="15">
        <f t="shared" si="53"/>
        <v>2500</v>
      </c>
      <c r="AE211" s="172">
        <f t="shared" si="48"/>
        <v>208.33333333333334</v>
      </c>
      <c r="AW211" s="15">
        <f t="shared" si="57"/>
        <v>0</v>
      </c>
      <c r="CJ211" s="15">
        <v>1.5</v>
      </c>
      <c r="CK211" s="15">
        <v>1</v>
      </c>
      <c r="CL211" s="15">
        <v>1</v>
      </c>
      <c r="CM211" s="15">
        <v>2</v>
      </c>
      <c r="CN211" s="15">
        <v>1</v>
      </c>
      <c r="CO211" s="15">
        <f t="shared" si="54"/>
        <v>1.3</v>
      </c>
      <c r="CP211" s="15">
        <v>1</v>
      </c>
      <c r="CQ211" s="15">
        <v>2</v>
      </c>
      <c r="CR211" s="15">
        <v>1</v>
      </c>
      <c r="CS211" s="15">
        <v>6</v>
      </c>
      <c r="CT211" s="15">
        <v>2</v>
      </c>
      <c r="CX211" s="15">
        <v>1</v>
      </c>
      <c r="CY211" s="15">
        <v>1</v>
      </c>
      <c r="DA211" s="15">
        <v>1</v>
      </c>
      <c r="DC211" s="15">
        <v>1</v>
      </c>
      <c r="DE211" s="15">
        <v>1</v>
      </c>
      <c r="DO211" s="15">
        <v>3</v>
      </c>
      <c r="DP211" s="15">
        <v>2</v>
      </c>
      <c r="DQ211" s="15">
        <v>1</v>
      </c>
      <c r="DR211" s="15">
        <v>2</v>
      </c>
      <c r="DS211" s="15">
        <v>2</v>
      </c>
      <c r="DT211" s="15">
        <v>2</v>
      </c>
      <c r="DY211" s="27">
        <v>5</v>
      </c>
      <c r="DZ211" s="27">
        <v>5</v>
      </c>
      <c r="EA211" s="27">
        <v>4.75</v>
      </c>
      <c r="EB211" s="27">
        <v>5</v>
      </c>
      <c r="EC211" s="27">
        <v>3</v>
      </c>
      <c r="ED211" s="27">
        <v>4.5</v>
      </c>
      <c r="EE211" s="27">
        <f t="shared" si="49"/>
        <v>4.541666666666667</v>
      </c>
      <c r="EF211" s="15">
        <f t="shared" si="55"/>
        <v>0.344444444444445</v>
      </c>
    </row>
    <row r="212" spans="1:136" x14ac:dyDescent="0.2">
      <c r="A212" s="15">
        <v>106</v>
      </c>
      <c r="B212" s="15">
        <v>421</v>
      </c>
      <c r="C212" s="15">
        <v>1</v>
      </c>
      <c r="D212" s="15">
        <v>6</v>
      </c>
      <c r="E212" s="15">
        <v>0</v>
      </c>
      <c r="F212" s="15">
        <v>47</v>
      </c>
      <c r="G212" s="15">
        <v>5</v>
      </c>
      <c r="H212" s="15">
        <v>1</v>
      </c>
      <c r="I212" s="15">
        <v>6</v>
      </c>
      <c r="J212" s="15">
        <v>15</v>
      </c>
      <c r="K212" s="15">
        <v>0</v>
      </c>
      <c r="L212" s="15">
        <v>1</v>
      </c>
      <c r="M212" s="15">
        <v>0</v>
      </c>
      <c r="N212" s="15">
        <v>0</v>
      </c>
      <c r="O212" s="15">
        <v>1</v>
      </c>
      <c r="P212" s="15">
        <v>1</v>
      </c>
      <c r="Q212" s="15">
        <v>8</v>
      </c>
      <c r="R212" s="15">
        <v>25</v>
      </c>
      <c r="S212" s="15">
        <v>1</v>
      </c>
      <c r="T212" s="15">
        <v>50</v>
      </c>
      <c r="U212" s="15">
        <f t="shared" si="50"/>
        <v>1250</v>
      </c>
      <c r="V212" s="15">
        <v>250</v>
      </c>
      <c r="W212" s="27">
        <f t="shared" si="51"/>
        <v>1250</v>
      </c>
      <c r="AA212" s="15">
        <f t="shared" si="52"/>
        <v>0</v>
      </c>
      <c r="AD212" s="15">
        <f t="shared" si="53"/>
        <v>1250</v>
      </c>
      <c r="AE212" s="172">
        <f t="shared" si="48"/>
        <v>1250</v>
      </c>
      <c r="AF212" s="161">
        <v>8</v>
      </c>
      <c r="AG212" s="161">
        <v>25</v>
      </c>
      <c r="AH212" s="161">
        <v>1</v>
      </c>
      <c r="AI212" s="161">
        <v>50</v>
      </c>
      <c r="AJ212" s="161">
        <v>250</v>
      </c>
      <c r="AK212" s="161">
        <v>50</v>
      </c>
      <c r="AW212" s="15">
        <f t="shared" si="57"/>
        <v>0</v>
      </c>
      <c r="CJ212" s="15">
        <v>1</v>
      </c>
      <c r="CK212" s="15">
        <v>1</v>
      </c>
      <c r="CL212" s="15">
        <v>1</v>
      </c>
      <c r="CM212" s="15">
        <v>1</v>
      </c>
      <c r="CN212" s="15">
        <v>1</v>
      </c>
      <c r="CO212" s="15">
        <f t="shared" si="54"/>
        <v>1</v>
      </c>
      <c r="CP212" s="15">
        <v>1</v>
      </c>
      <c r="CQ212" s="15">
        <v>1</v>
      </c>
      <c r="CR212" s="15">
        <v>2</v>
      </c>
      <c r="CS212" s="15">
        <v>32</v>
      </c>
      <c r="CT212" s="15">
        <v>2</v>
      </c>
      <c r="CU212" s="15">
        <v>3</v>
      </c>
      <c r="CV212" s="15">
        <v>2</v>
      </c>
      <c r="CW212" s="15">
        <v>2</v>
      </c>
      <c r="CX212" s="15">
        <v>1</v>
      </c>
      <c r="CY212" s="15">
        <v>1</v>
      </c>
      <c r="DA212" s="15">
        <v>1</v>
      </c>
      <c r="DC212" s="15">
        <v>1</v>
      </c>
      <c r="DE212" s="15">
        <v>1</v>
      </c>
      <c r="DY212" s="15">
        <v>4</v>
      </c>
      <c r="DZ212" s="15">
        <v>4.333333333333333</v>
      </c>
      <c r="EA212" s="15">
        <v>4.25</v>
      </c>
      <c r="EB212" s="15">
        <v>4.5999999999999996</v>
      </c>
      <c r="EC212" s="15">
        <v>3</v>
      </c>
      <c r="ED212" s="15">
        <v>5</v>
      </c>
      <c r="EE212" s="27">
        <f t="shared" si="49"/>
        <v>4.197222222222222</v>
      </c>
      <c r="EF212" s="15">
        <f t="shared" si="55"/>
        <v>3.3333333333333215E-2</v>
      </c>
    </row>
    <row r="213" spans="1:136" x14ac:dyDescent="0.2">
      <c r="A213" s="15">
        <v>106</v>
      </c>
      <c r="B213" s="15">
        <v>421</v>
      </c>
      <c r="C213" s="15">
        <v>1</v>
      </c>
      <c r="D213" s="15">
        <v>6</v>
      </c>
      <c r="E213" s="15">
        <v>0</v>
      </c>
      <c r="F213" s="15">
        <v>47</v>
      </c>
      <c r="G213" s="15">
        <v>5</v>
      </c>
      <c r="H213" s="15">
        <v>1</v>
      </c>
      <c r="I213" s="15">
        <v>6</v>
      </c>
      <c r="J213" s="15">
        <v>15</v>
      </c>
      <c r="K213" s="15">
        <v>0</v>
      </c>
      <c r="L213" s="15">
        <v>1</v>
      </c>
      <c r="M213" s="15">
        <v>0</v>
      </c>
      <c r="N213" s="15">
        <v>0</v>
      </c>
      <c r="O213" s="15">
        <v>1</v>
      </c>
      <c r="P213" s="15">
        <v>0</v>
      </c>
      <c r="Q213" s="159">
        <v>8</v>
      </c>
      <c r="R213" s="159">
        <v>25</v>
      </c>
      <c r="S213" s="159">
        <v>1</v>
      </c>
      <c r="T213" s="159">
        <v>50</v>
      </c>
      <c r="U213" s="159">
        <f t="shared" si="50"/>
        <v>1250</v>
      </c>
      <c r="V213" s="159">
        <v>250</v>
      </c>
      <c r="W213" s="171">
        <f t="shared" si="51"/>
        <v>1250</v>
      </c>
      <c r="AA213" s="15">
        <f t="shared" si="52"/>
        <v>0</v>
      </c>
      <c r="AD213" s="15">
        <f t="shared" si="53"/>
        <v>1250</v>
      </c>
      <c r="AE213" s="172">
        <f t="shared" si="48"/>
        <v>1250</v>
      </c>
      <c r="AW213" s="15">
        <f t="shared" si="57"/>
        <v>0</v>
      </c>
      <c r="CJ213" s="15">
        <v>1</v>
      </c>
      <c r="CK213" s="15">
        <v>1</v>
      </c>
      <c r="CL213" s="15">
        <v>1</v>
      </c>
      <c r="CM213" s="15">
        <v>1</v>
      </c>
      <c r="CN213" s="15">
        <v>1</v>
      </c>
      <c r="CO213" s="15">
        <f t="shared" si="54"/>
        <v>1</v>
      </c>
      <c r="CP213" s="15">
        <v>1</v>
      </c>
      <c r="CQ213" s="15">
        <v>1</v>
      </c>
      <c r="CR213" s="15">
        <v>2</v>
      </c>
      <c r="CS213" s="15">
        <v>32</v>
      </c>
      <c r="CT213" s="15">
        <v>2</v>
      </c>
      <c r="CU213" s="15">
        <v>3</v>
      </c>
      <c r="CV213" s="15">
        <v>2</v>
      </c>
      <c r="CW213" s="15">
        <v>2</v>
      </c>
      <c r="CX213" s="15">
        <v>1</v>
      </c>
      <c r="CY213" s="15">
        <v>1</v>
      </c>
      <c r="DA213" s="15">
        <v>1</v>
      </c>
      <c r="DC213" s="15">
        <v>1</v>
      </c>
      <c r="DE213" s="15">
        <v>1</v>
      </c>
      <c r="DY213" s="27">
        <v>4</v>
      </c>
      <c r="DZ213" s="27">
        <v>4.333333333333333</v>
      </c>
      <c r="EA213" s="27">
        <v>4.25</v>
      </c>
      <c r="EB213" s="27">
        <v>4.4000000000000004</v>
      </c>
      <c r="EC213" s="27">
        <v>3</v>
      </c>
      <c r="ED213" s="27">
        <v>5</v>
      </c>
      <c r="EE213" s="27">
        <f t="shared" si="49"/>
        <v>4.1638888888888888</v>
      </c>
      <c r="EF213" s="15">
        <f t="shared" si="55"/>
        <v>0.65833333333333277</v>
      </c>
    </row>
    <row r="214" spans="1:136" x14ac:dyDescent="0.2">
      <c r="A214" s="15">
        <v>107</v>
      </c>
      <c r="B214" s="15">
        <v>422</v>
      </c>
      <c r="C214" s="15">
        <v>1</v>
      </c>
      <c r="D214" s="15">
        <v>6</v>
      </c>
      <c r="E214" s="15">
        <v>1</v>
      </c>
      <c r="F214" s="15">
        <v>36</v>
      </c>
      <c r="G214" s="15">
        <v>5</v>
      </c>
      <c r="H214" s="15">
        <v>2</v>
      </c>
      <c r="I214" s="15">
        <v>3</v>
      </c>
      <c r="J214" s="15">
        <v>7</v>
      </c>
      <c r="K214" s="15">
        <v>0</v>
      </c>
      <c r="L214" s="15">
        <v>1</v>
      </c>
      <c r="M214" s="15">
        <v>1</v>
      </c>
      <c r="N214" s="15">
        <v>300000</v>
      </c>
      <c r="O214" s="15">
        <v>1</v>
      </c>
      <c r="P214" s="15">
        <v>1</v>
      </c>
      <c r="Q214" s="15">
        <v>2</v>
      </c>
      <c r="R214" s="15">
        <v>1</v>
      </c>
      <c r="S214" s="15">
        <v>10</v>
      </c>
      <c r="T214" s="15">
        <v>24000</v>
      </c>
      <c r="U214" s="15">
        <f t="shared" si="50"/>
        <v>24000</v>
      </c>
      <c r="V214" s="15">
        <v>5</v>
      </c>
      <c r="W214" s="27">
        <f t="shared" si="51"/>
        <v>2400</v>
      </c>
      <c r="AA214" s="15">
        <f t="shared" si="52"/>
        <v>0</v>
      </c>
      <c r="AD214" s="15">
        <f t="shared" si="53"/>
        <v>24000</v>
      </c>
      <c r="AE214" s="172">
        <f t="shared" si="48"/>
        <v>2400</v>
      </c>
      <c r="AF214" s="161">
        <v>2</v>
      </c>
      <c r="AG214" s="161">
        <v>1</v>
      </c>
      <c r="AH214" s="161">
        <v>10</v>
      </c>
      <c r="AI214" s="161">
        <v>24000</v>
      </c>
      <c r="AJ214" s="161">
        <v>5</v>
      </c>
      <c r="AK214" s="161">
        <v>2400</v>
      </c>
      <c r="AW214" s="15">
        <f t="shared" si="57"/>
        <v>0</v>
      </c>
      <c r="CJ214" s="15">
        <v>2.25</v>
      </c>
      <c r="CK214" s="15">
        <v>1.6666666666666667</v>
      </c>
      <c r="CL214" s="15">
        <v>1</v>
      </c>
      <c r="CM214" s="15">
        <v>1</v>
      </c>
      <c r="CN214" s="15">
        <v>3</v>
      </c>
      <c r="CO214" s="15">
        <f t="shared" si="54"/>
        <v>1.7833333333333337</v>
      </c>
      <c r="CP214" s="15">
        <v>3</v>
      </c>
      <c r="CQ214" s="15">
        <v>5</v>
      </c>
      <c r="CR214" s="15" t="s">
        <v>1007</v>
      </c>
      <c r="CU214" s="15" t="s">
        <v>1007</v>
      </c>
      <c r="CX214" s="15" t="s">
        <v>1007</v>
      </c>
      <c r="CY214" s="15" t="s">
        <v>1007</v>
      </c>
      <c r="DA214" s="15" t="s">
        <v>1007</v>
      </c>
      <c r="DC214" s="15" t="s">
        <v>1007</v>
      </c>
      <c r="DE214" s="15" t="s">
        <v>1007</v>
      </c>
      <c r="DM214" s="15">
        <v>1</v>
      </c>
      <c r="DN214" s="15">
        <v>2</v>
      </c>
      <c r="DO214" s="15">
        <v>2</v>
      </c>
      <c r="DP214" s="15">
        <v>2</v>
      </c>
      <c r="DQ214" s="15">
        <v>3</v>
      </c>
      <c r="DR214" s="15">
        <v>2</v>
      </c>
      <c r="DY214" s="15">
        <v>3</v>
      </c>
      <c r="DZ214" s="15">
        <v>2.6666666666666665</v>
      </c>
      <c r="EA214" s="15">
        <v>4.5</v>
      </c>
      <c r="EB214" s="15">
        <v>3.2</v>
      </c>
      <c r="EC214" s="15">
        <v>2.6666666666666665</v>
      </c>
      <c r="ED214" s="15">
        <v>5</v>
      </c>
      <c r="EE214" s="27">
        <f t="shared" si="49"/>
        <v>3.505555555555556</v>
      </c>
      <c r="EF214" s="15">
        <f t="shared" si="55"/>
        <v>0</v>
      </c>
    </row>
    <row r="215" spans="1:136" x14ac:dyDescent="0.2">
      <c r="A215" s="15">
        <v>107</v>
      </c>
      <c r="B215" s="15">
        <v>422</v>
      </c>
      <c r="C215" s="15">
        <v>1</v>
      </c>
      <c r="D215" s="15">
        <v>6</v>
      </c>
      <c r="E215" s="15">
        <v>1</v>
      </c>
      <c r="F215" s="15">
        <v>36</v>
      </c>
      <c r="G215" s="15">
        <v>5</v>
      </c>
      <c r="H215" s="15">
        <v>2</v>
      </c>
      <c r="I215" s="15">
        <v>3</v>
      </c>
      <c r="J215" s="15">
        <v>7</v>
      </c>
      <c r="K215" s="15">
        <v>0</v>
      </c>
      <c r="L215" s="15">
        <v>1</v>
      </c>
      <c r="M215" s="15">
        <v>1</v>
      </c>
      <c r="N215" s="15">
        <v>300000</v>
      </c>
      <c r="O215" s="15">
        <v>1</v>
      </c>
      <c r="P215" s="15">
        <v>0</v>
      </c>
      <c r="Q215" s="159">
        <v>2</v>
      </c>
      <c r="R215" s="159">
        <v>1</v>
      </c>
      <c r="S215" s="159">
        <v>10</v>
      </c>
      <c r="T215" s="159">
        <v>24000</v>
      </c>
      <c r="U215" s="159">
        <f t="shared" si="50"/>
        <v>24000</v>
      </c>
      <c r="V215" s="159">
        <v>5</v>
      </c>
      <c r="W215" s="171">
        <f t="shared" si="51"/>
        <v>2400</v>
      </c>
      <c r="AA215" s="15">
        <f t="shared" si="52"/>
        <v>0</v>
      </c>
      <c r="AD215" s="15">
        <f t="shared" si="53"/>
        <v>24000</v>
      </c>
      <c r="AE215" s="172">
        <f t="shared" si="48"/>
        <v>2400</v>
      </c>
      <c r="AW215" s="15">
        <f t="shared" si="57"/>
        <v>0</v>
      </c>
      <c r="CJ215" s="15">
        <v>2.25</v>
      </c>
      <c r="CK215" s="15">
        <v>1.6666666666666667</v>
      </c>
      <c r="CL215" s="15">
        <v>1</v>
      </c>
      <c r="CM215" s="15">
        <v>1</v>
      </c>
      <c r="CN215" s="15">
        <v>3</v>
      </c>
      <c r="CO215" s="15">
        <f t="shared" si="54"/>
        <v>1.7833333333333337</v>
      </c>
      <c r="CP215" s="15">
        <v>3</v>
      </c>
      <c r="CQ215" s="15">
        <v>5</v>
      </c>
      <c r="CR215" s="15" t="s">
        <v>1007</v>
      </c>
      <c r="CU215" s="15" t="s">
        <v>1007</v>
      </c>
      <c r="CX215" s="15" t="s">
        <v>1007</v>
      </c>
      <c r="CY215" s="15" t="s">
        <v>1007</v>
      </c>
      <c r="DA215" s="15" t="s">
        <v>1007</v>
      </c>
      <c r="DC215" s="15" t="s">
        <v>1007</v>
      </c>
      <c r="DE215" s="15" t="s">
        <v>1007</v>
      </c>
      <c r="DM215" s="15">
        <v>1</v>
      </c>
      <c r="DN215" s="15">
        <v>2</v>
      </c>
      <c r="DO215" s="15">
        <v>2</v>
      </c>
      <c r="DP215" s="15">
        <v>2</v>
      </c>
      <c r="DQ215" s="15">
        <v>3</v>
      </c>
      <c r="DR215" s="15">
        <v>2</v>
      </c>
      <c r="DY215" s="27">
        <v>3</v>
      </c>
      <c r="DZ215" s="27">
        <v>2.6666666666666665</v>
      </c>
      <c r="EA215" s="27">
        <v>4.5</v>
      </c>
      <c r="EB215" s="27">
        <v>3.2</v>
      </c>
      <c r="EC215" s="27">
        <v>2.6666666666666665</v>
      </c>
      <c r="ED215" s="27">
        <v>5</v>
      </c>
      <c r="EE215" s="27">
        <f t="shared" si="49"/>
        <v>3.505555555555556</v>
      </c>
      <c r="EF215" s="15">
        <f t="shared" si="55"/>
        <v>-0.98611111111111027</v>
      </c>
    </row>
    <row r="216" spans="1:136" x14ac:dyDescent="0.2">
      <c r="A216" s="15">
        <v>108</v>
      </c>
      <c r="B216" s="15">
        <v>423</v>
      </c>
      <c r="C216" s="15">
        <v>1</v>
      </c>
      <c r="D216" s="15">
        <v>6</v>
      </c>
      <c r="E216" s="15">
        <v>1</v>
      </c>
      <c r="F216" s="15">
        <v>39</v>
      </c>
      <c r="G216" s="15">
        <v>3</v>
      </c>
      <c r="H216" s="15">
        <v>2</v>
      </c>
      <c r="I216" s="15">
        <v>2</v>
      </c>
      <c r="J216" s="15">
        <v>10</v>
      </c>
      <c r="K216" s="15">
        <v>0</v>
      </c>
      <c r="L216" s="15">
        <v>1</v>
      </c>
      <c r="M216" s="15">
        <v>1</v>
      </c>
      <c r="N216" s="15">
        <v>480000</v>
      </c>
      <c r="O216" s="15">
        <v>1</v>
      </c>
      <c r="P216" s="15">
        <v>1</v>
      </c>
      <c r="Q216" s="15">
        <v>2</v>
      </c>
      <c r="R216" s="15">
        <v>1</v>
      </c>
      <c r="S216" s="15">
        <v>21</v>
      </c>
      <c r="T216" s="15">
        <v>0</v>
      </c>
      <c r="U216" s="15">
        <f t="shared" si="50"/>
        <v>0</v>
      </c>
      <c r="V216" s="15">
        <v>0</v>
      </c>
      <c r="W216" s="27">
        <f t="shared" si="51"/>
        <v>0</v>
      </c>
      <c r="AA216" s="15">
        <f t="shared" si="52"/>
        <v>0</v>
      </c>
      <c r="AD216" s="15">
        <f t="shared" si="53"/>
        <v>0</v>
      </c>
      <c r="AE216" s="172">
        <f t="shared" si="48"/>
        <v>0</v>
      </c>
      <c r="AF216" s="161">
        <v>2</v>
      </c>
      <c r="AG216" s="161">
        <v>1</v>
      </c>
      <c r="AH216" s="161">
        <v>21</v>
      </c>
      <c r="AI216" s="161">
        <v>0</v>
      </c>
      <c r="AJ216" s="161">
        <v>0</v>
      </c>
      <c r="AK216" s="161">
        <v>0</v>
      </c>
      <c r="AW216" s="15">
        <f t="shared" si="57"/>
        <v>0</v>
      </c>
      <c r="CJ216" s="15">
        <v>1.5</v>
      </c>
      <c r="CK216" s="15">
        <v>1.6666666666666667</v>
      </c>
      <c r="CL216" s="15">
        <v>2.3333333333333335</v>
      </c>
      <c r="CM216" s="15">
        <v>1</v>
      </c>
      <c r="CN216" s="15">
        <v>3.5</v>
      </c>
      <c r="CO216" s="15">
        <f t="shared" si="54"/>
        <v>2</v>
      </c>
      <c r="CP216" s="15">
        <v>1</v>
      </c>
      <c r="CQ216" s="15">
        <v>5</v>
      </c>
      <c r="CR216" s="15" t="s">
        <v>1007</v>
      </c>
      <c r="CU216" s="15" t="s">
        <v>1007</v>
      </c>
      <c r="CX216" s="15" t="s">
        <v>1007</v>
      </c>
      <c r="CY216" s="15" t="s">
        <v>1007</v>
      </c>
      <c r="DA216" s="15" t="s">
        <v>1007</v>
      </c>
      <c r="DC216" s="15" t="s">
        <v>1007</v>
      </c>
      <c r="DE216" s="15" t="s">
        <v>1007</v>
      </c>
      <c r="DU216" s="15" t="s">
        <v>669</v>
      </c>
      <c r="DY216" s="15">
        <v>4</v>
      </c>
      <c r="DZ216" s="15">
        <v>4.333333333333333</v>
      </c>
      <c r="EA216" s="15">
        <v>5</v>
      </c>
      <c r="EB216" s="15">
        <v>4.2</v>
      </c>
      <c r="EC216" s="15">
        <v>4.666666666666667</v>
      </c>
      <c r="ED216" s="15">
        <v>4.75</v>
      </c>
      <c r="EE216" s="27">
        <f t="shared" si="49"/>
        <v>4.4916666666666663</v>
      </c>
      <c r="EF216" s="15">
        <f t="shared" si="55"/>
        <v>0</v>
      </c>
    </row>
    <row r="217" spans="1:136" x14ac:dyDescent="0.2">
      <c r="A217" s="15">
        <v>108</v>
      </c>
      <c r="B217" s="15">
        <v>423</v>
      </c>
      <c r="C217" s="15">
        <v>1</v>
      </c>
      <c r="D217" s="15">
        <v>6</v>
      </c>
      <c r="E217" s="15">
        <v>1</v>
      </c>
      <c r="F217" s="15">
        <v>39</v>
      </c>
      <c r="G217" s="15">
        <v>3</v>
      </c>
      <c r="H217" s="15">
        <v>2</v>
      </c>
      <c r="I217" s="15">
        <v>2</v>
      </c>
      <c r="J217" s="15">
        <v>10</v>
      </c>
      <c r="K217" s="15">
        <v>0</v>
      </c>
      <c r="L217" s="15">
        <v>1</v>
      </c>
      <c r="M217" s="15">
        <v>1</v>
      </c>
      <c r="N217" s="15">
        <v>480000</v>
      </c>
      <c r="O217" s="15">
        <v>1</v>
      </c>
      <c r="P217" s="15">
        <v>0</v>
      </c>
      <c r="Q217" s="159">
        <v>2</v>
      </c>
      <c r="R217" s="159">
        <v>1</v>
      </c>
      <c r="S217" s="159">
        <v>21</v>
      </c>
      <c r="T217" s="159">
        <v>0</v>
      </c>
      <c r="U217" s="159">
        <f t="shared" si="50"/>
        <v>0</v>
      </c>
      <c r="V217" s="159">
        <v>0</v>
      </c>
      <c r="W217" s="171">
        <f t="shared" si="51"/>
        <v>0</v>
      </c>
      <c r="AA217" s="15">
        <f t="shared" si="52"/>
        <v>0</v>
      </c>
      <c r="AD217" s="15">
        <f t="shared" si="53"/>
        <v>0</v>
      </c>
      <c r="AE217" s="172">
        <f t="shared" si="48"/>
        <v>0</v>
      </c>
      <c r="AW217" s="15">
        <f t="shared" si="57"/>
        <v>0</v>
      </c>
      <c r="CJ217" s="15">
        <v>1.5</v>
      </c>
      <c r="CK217" s="15">
        <v>1.6666666666666667</v>
      </c>
      <c r="CL217" s="15">
        <v>2.3333333333333335</v>
      </c>
      <c r="CM217" s="15">
        <v>1</v>
      </c>
      <c r="CN217" s="15">
        <v>3.5</v>
      </c>
      <c r="CO217" s="15">
        <f t="shared" si="54"/>
        <v>2</v>
      </c>
      <c r="CP217" s="15">
        <v>1</v>
      </c>
      <c r="CQ217" s="15">
        <v>5</v>
      </c>
      <c r="CR217" s="15" t="s">
        <v>1007</v>
      </c>
      <c r="CU217" s="15" t="s">
        <v>1007</v>
      </c>
      <c r="CX217" s="15" t="s">
        <v>1007</v>
      </c>
      <c r="CY217" s="15" t="s">
        <v>1007</v>
      </c>
      <c r="DA217" s="15" t="s">
        <v>1007</v>
      </c>
      <c r="DC217" s="15" t="s">
        <v>1007</v>
      </c>
      <c r="DE217" s="15" t="s">
        <v>1007</v>
      </c>
      <c r="DU217" s="15" t="s">
        <v>669</v>
      </c>
      <c r="DY217" s="27">
        <v>4</v>
      </c>
      <c r="DZ217" s="27">
        <v>4.333333333333333</v>
      </c>
      <c r="EA217" s="27">
        <v>5</v>
      </c>
      <c r="EB217" s="27">
        <v>4.2</v>
      </c>
      <c r="EC217" s="27">
        <v>4.666666666666667</v>
      </c>
      <c r="ED217" s="27">
        <v>4.75</v>
      </c>
      <c r="EE217" s="27">
        <f t="shared" si="49"/>
        <v>4.4916666666666663</v>
      </c>
      <c r="EF217" s="15">
        <f t="shared" si="55"/>
        <v>0.81388888888888866</v>
      </c>
    </row>
    <row r="218" spans="1:136" x14ac:dyDescent="0.2">
      <c r="A218" s="15">
        <v>109</v>
      </c>
      <c r="B218" s="15">
        <v>424</v>
      </c>
      <c r="C218" s="15">
        <v>1</v>
      </c>
      <c r="D218" s="15">
        <v>6</v>
      </c>
      <c r="E218" s="15">
        <v>1</v>
      </c>
      <c r="F218" s="15">
        <v>29</v>
      </c>
      <c r="G218" s="15">
        <v>4</v>
      </c>
      <c r="H218" s="15">
        <v>1</v>
      </c>
      <c r="I218" s="15">
        <v>2</v>
      </c>
      <c r="J218" s="15">
        <v>11</v>
      </c>
      <c r="K218" s="15">
        <v>1</v>
      </c>
      <c r="L218" s="15">
        <v>0</v>
      </c>
      <c r="M218" s="15">
        <v>1</v>
      </c>
      <c r="N218" s="15">
        <v>150000</v>
      </c>
      <c r="O218" s="15">
        <v>1</v>
      </c>
      <c r="P218" s="15">
        <v>1</v>
      </c>
      <c r="Q218" s="15">
        <v>7</v>
      </c>
      <c r="R218" s="15">
        <v>1</v>
      </c>
      <c r="S218" s="15">
        <v>5</v>
      </c>
      <c r="T218" s="15">
        <v>3000</v>
      </c>
      <c r="U218" s="15">
        <f t="shared" si="50"/>
        <v>3000</v>
      </c>
      <c r="V218" s="15">
        <v>3</v>
      </c>
      <c r="W218" s="27">
        <f t="shared" si="51"/>
        <v>600</v>
      </c>
      <c r="AA218" s="15">
        <f t="shared" si="52"/>
        <v>0</v>
      </c>
      <c r="AD218" s="15">
        <f t="shared" si="53"/>
        <v>3000</v>
      </c>
      <c r="AE218" s="172">
        <f t="shared" si="48"/>
        <v>600</v>
      </c>
      <c r="AF218" s="161">
        <v>7</v>
      </c>
      <c r="AG218" s="161">
        <v>1</v>
      </c>
      <c r="AH218" s="161">
        <v>5</v>
      </c>
      <c r="AI218" s="161">
        <v>3000</v>
      </c>
      <c r="AJ218" s="161">
        <v>3</v>
      </c>
      <c r="AK218" s="161">
        <v>600</v>
      </c>
      <c r="AW218" s="15">
        <f t="shared" si="57"/>
        <v>0</v>
      </c>
      <c r="CJ218" s="15">
        <v>1.75</v>
      </c>
      <c r="CK218" s="15">
        <v>1.6666666666666667</v>
      </c>
      <c r="CL218" s="15">
        <v>1.3333333333333333</v>
      </c>
      <c r="CM218" s="15">
        <v>1</v>
      </c>
      <c r="CN218" s="15">
        <v>2</v>
      </c>
      <c r="CO218" s="15">
        <f t="shared" si="54"/>
        <v>1.55</v>
      </c>
      <c r="CP218" s="15">
        <v>4</v>
      </c>
      <c r="CQ218" s="15">
        <v>2</v>
      </c>
      <c r="CR218" s="15">
        <v>1</v>
      </c>
      <c r="CS218" s="15">
        <v>5</v>
      </c>
      <c r="CT218" s="15">
        <v>2</v>
      </c>
      <c r="CU218" s="15">
        <v>2</v>
      </c>
      <c r="CV218" s="15">
        <v>1</v>
      </c>
      <c r="CW218" s="15">
        <v>2</v>
      </c>
      <c r="CX218" s="15">
        <v>1</v>
      </c>
      <c r="CY218" s="15">
        <v>1</v>
      </c>
      <c r="DA218" s="15">
        <v>1</v>
      </c>
      <c r="DC218" s="15">
        <v>1</v>
      </c>
      <c r="DE218" s="15">
        <v>1</v>
      </c>
      <c r="DQ218" s="15">
        <v>1</v>
      </c>
      <c r="DR218" s="15">
        <v>4</v>
      </c>
      <c r="DY218" s="15">
        <v>4</v>
      </c>
      <c r="DZ218" s="15">
        <v>4</v>
      </c>
      <c r="EA218" s="15">
        <v>4.5</v>
      </c>
      <c r="EB218" s="15">
        <v>3.4</v>
      </c>
      <c r="EC218" s="15">
        <v>2.6666666666666665</v>
      </c>
      <c r="ED218" s="15">
        <v>3.5</v>
      </c>
      <c r="EE218" s="27">
        <f t="shared" si="49"/>
        <v>3.6777777777777776</v>
      </c>
      <c r="EF218" s="15">
        <f t="shared" si="55"/>
        <v>0.46944444444444411</v>
      </c>
    </row>
    <row r="219" spans="1:136" x14ac:dyDescent="0.2">
      <c r="A219" s="15">
        <v>109</v>
      </c>
      <c r="B219" s="15">
        <v>424</v>
      </c>
      <c r="C219" s="15">
        <v>1</v>
      </c>
      <c r="D219" s="15">
        <v>6</v>
      </c>
      <c r="E219" s="15">
        <v>1</v>
      </c>
      <c r="F219" s="15">
        <v>29</v>
      </c>
      <c r="G219" s="15">
        <v>4</v>
      </c>
      <c r="H219" s="15">
        <v>1</v>
      </c>
      <c r="I219" s="15">
        <v>2</v>
      </c>
      <c r="J219" s="15">
        <v>11</v>
      </c>
      <c r="K219" s="15">
        <v>1</v>
      </c>
      <c r="L219" s="15">
        <v>0</v>
      </c>
      <c r="M219" s="15">
        <v>1</v>
      </c>
      <c r="N219" s="15">
        <v>150000</v>
      </c>
      <c r="O219" s="15">
        <v>1</v>
      </c>
      <c r="P219" s="15">
        <v>0</v>
      </c>
      <c r="Q219" s="159">
        <v>7</v>
      </c>
      <c r="R219" s="159">
        <v>1</v>
      </c>
      <c r="S219" s="159">
        <v>5</v>
      </c>
      <c r="T219" s="159">
        <v>3000</v>
      </c>
      <c r="U219" s="159">
        <f t="shared" si="50"/>
        <v>3000</v>
      </c>
      <c r="V219" s="159">
        <v>3</v>
      </c>
      <c r="W219" s="171">
        <f t="shared" si="51"/>
        <v>600</v>
      </c>
      <c r="AA219" s="15">
        <f t="shared" si="52"/>
        <v>0</v>
      </c>
      <c r="AD219" s="15">
        <f t="shared" si="53"/>
        <v>3000</v>
      </c>
      <c r="AE219" s="172">
        <f t="shared" si="48"/>
        <v>600</v>
      </c>
      <c r="AW219" s="15">
        <f t="shared" si="57"/>
        <v>0</v>
      </c>
      <c r="CJ219" s="15">
        <v>1.75</v>
      </c>
      <c r="CK219" s="15">
        <v>1.6666666666666667</v>
      </c>
      <c r="CL219" s="15">
        <v>1.3333333333333333</v>
      </c>
      <c r="CM219" s="15">
        <v>1</v>
      </c>
      <c r="CN219" s="15">
        <v>2</v>
      </c>
      <c r="CO219" s="15">
        <f t="shared" si="54"/>
        <v>1.55</v>
      </c>
      <c r="CP219" s="15">
        <v>4</v>
      </c>
      <c r="CQ219" s="15">
        <v>2</v>
      </c>
      <c r="CR219" s="15">
        <v>1</v>
      </c>
      <c r="CS219" s="15">
        <v>5</v>
      </c>
      <c r="CT219" s="15">
        <v>2</v>
      </c>
      <c r="CU219" s="15">
        <v>2</v>
      </c>
      <c r="CV219" s="15">
        <v>1</v>
      </c>
      <c r="CW219" s="15">
        <v>2</v>
      </c>
      <c r="CX219" s="15">
        <v>1</v>
      </c>
      <c r="CY219" s="15">
        <v>1</v>
      </c>
      <c r="DA219" s="15">
        <v>1</v>
      </c>
      <c r="DC219" s="15">
        <v>1</v>
      </c>
      <c r="DE219" s="15">
        <v>1</v>
      </c>
      <c r="DQ219" s="15">
        <v>1</v>
      </c>
      <c r="DR219" s="15">
        <v>4</v>
      </c>
      <c r="DY219" s="27">
        <v>3</v>
      </c>
      <c r="DZ219" s="27">
        <v>3.3333333333333335</v>
      </c>
      <c r="EA219" s="27">
        <v>4</v>
      </c>
      <c r="EB219" s="27">
        <v>3</v>
      </c>
      <c r="EC219" s="27">
        <v>2.6666666666666665</v>
      </c>
      <c r="ED219" s="27">
        <v>3.25</v>
      </c>
      <c r="EE219" s="27">
        <f t="shared" si="49"/>
        <v>3.2083333333333335</v>
      </c>
      <c r="EF219" s="15">
        <f t="shared" si="55"/>
        <v>-1.2638888888888888</v>
      </c>
    </row>
    <row r="220" spans="1:136" x14ac:dyDescent="0.2">
      <c r="A220" s="15">
        <v>110</v>
      </c>
      <c r="B220" s="15">
        <v>425</v>
      </c>
      <c r="C220" s="15">
        <v>1</v>
      </c>
      <c r="D220" s="15">
        <v>6</v>
      </c>
      <c r="E220" s="15">
        <v>0</v>
      </c>
      <c r="F220" s="15">
        <v>42</v>
      </c>
      <c r="G220" s="15">
        <v>5</v>
      </c>
      <c r="H220" s="15">
        <v>2</v>
      </c>
      <c r="I220" s="15">
        <v>5</v>
      </c>
      <c r="J220" s="15">
        <v>12</v>
      </c>
      <c r="K220" s="15">
        <v>0</v>
      </c>
      <c r="L220" s="15">
        <v>1</v>
      </c>
      <c r="M220" s="15">
        <v>0</v>
      </c>
      <c r="N220" s="15">
        <v>0</v>
      </c>
      <c r="O220" s="15">
        <v>1</v>
      </c>
      <c r="P220" s="15">
        <v>1</v>
      </c>
      <c r="Q220" s="15">
        <v>7</v>
      </c>
      <c r="R220" s="15">
        <v>1</v>
      </c>
      <c r="S220" s="15">
        <v>70</v>
      </c>
      <c r="T220" s="15">
        <v>30000</v>
      </c>
      <c r="U220" s="15">
        <f t="shared" si="50"/>
        <v>30000</v>
      </c>
      <c r="V220" s="15">
        <v>35</v>
      </c>
      <c r="W220" s="27">
        <f t="shared" si="51"/>
        <v>428.57142857142856</v>
      </c>
      <c r="AA220" s="15">
        <f t="shared" si="52"/>
        <v>0</v>
      </c>
      <c r="AD220" s="15">
        <f t="shared" si="53"/>
        <v>30000</v>
      </c>
      <c r="AE220" s="172">
        <f t="shared" si="48"/>
        <v>428.57142857142856</v>
      </c>
      <c r="AF220" s="161">
        <v>7</v>
      </c>
      <c r="AG220" s="161">
        <v>1</v>
      </c>
      <c r="AH220" s="161">
        <v>70</v>
      </c>
      <c r="AI220" s="161">
        <v>30000</v>
      </c>
      <c r="AJ220" s="161">
        <v>35</v>
      </c>
      <c r="AK220" s="161">
        <v>428.57142857142856</v>
      </c>
      <c r="AW220" s="15">
        <f t="shared" si="57"/>
        <v>0</v>
      </c>
      <c r="CJ220" s="15">
        <v>1</v>
      </c>
      <c r="CK220" s="15">
        <v>2.3333333333333335</v>
      </c>
      <c r="CL220" s="15">
        <v>1</v>
      </c>
      <c r="CM220" s="15">
        <v>1</v>
      </c>
      <c r="CN220" s="15">
        <v>1</v>
      </c>
      <c r="CO220" s="15">
        <f t="shared" si="54"/>
        <v>1.2666666666666668</v>
      </c>
      <c r="CP220" s="15">
        <v>1</v>
      </c>
      <c r="CQ220" s="15">
        <v>2</v>
      </c>
      <c r="CR220" s="15">
        <v>1</v>
      </c>
      <c r="CS220" s="15">
        <v>3</v>
      </c>
      <c r="CT220" s="15">
        <v>2</v>
      </c>
      <c r="CU220" s="15">
        <v>2</v>
      </c>
      <c r="CV220" s="15">
        <v>1</v>
      </c>
      <c r="CW220" s="15">
        <v>2</v>
      </c>
      <c r="CX220" s="15">
        <v>1</v>
      </c>
      <c r="CY220" s="15">
        <v>1</v>
      </c>
      <c r="DA220" s="15">
        <v>1</v>
      </c>
      <c r="DC220" s="15">
        <v>1</v>
      </c>
      <c r="DE220" s="15">
        <v>1</v>
      </c>
      <c r="DM220" s="15">
        <v>2</v>
      </c>
      <c r="DN220" s="15">
        <v>2</v>
      </c>
      <c r="DO220" s="15">
        <v>3</v>
      </c>
      <c r="DP220" s="15">
        <v>2</v>
      </c>
      <c r="DS220" s="15">
        <v>1</v>
      </c>
      <c r="DT220" s="15">
        <v>2</v>
      </c>
      <c r="DY220" s="15">
        <v>4</v>
      </c>
      <c r="DZ220" s="15">
        <v>4</v>
      </c>
      <c r="EA220" s="15">
        <v>4.5</v>
      </c>
      <c r="EB220" s="15">
        <v>5</v>
      </c>
      <c r="EC220" s="15">
        <v>4.333333333333333</v>
      </c>
      <c r="ED220" s="15">
        <v>5</v>
      </c>
      <c r="EE220" s="27">
        <f t="shared" si="49"/>
        <v>4.4722222222222223</v>
      </c>
      <c r="EF220" s="15">
        <f t="shared" si="55"/>
        <v>0</v>
      </c>
    </row>
    <row r="221" spans="1:136" x14ac:dyDescent="0.2">
      <c r="A221" s="15">
        <v>110</v>
      </c>
      <c r="B221" s="15">
        <v>425</v>
      </c>
      <c r="C221" s="15">
        <v>1</v>
      </c>
      <c r="D221" s="15">
        <v>6</v>
      </c>
      <c r="E221" s="15">
        <v>0</v>
      </c>
      <c r="F221" s="15">
        <v>42</v>
      </c>
      <c r="G221" s="15">
        <v>5</v>
      </c>
      <c r="H221" s="15">
        <v>2</v>
      </c>
      <c r="I221" s="15">
        <v>5</v>
      </c>
      <c r="J221" s="15">
        <v>12</v>
      </c>
      <c r="K221" s="15">
        <v>0</v>
      </c>
      <c r="L221" s="15">
        <v>1</v>
      </c>
      <c r="M221" s="15">
        <v>0</v>
      </c>
      <c r="N221" s="15">
        <v>0</v>
      </c>
      <c r="O221" s="15">
        <v>1</v>
      </c>
      <c r="P221" s="15">
        <v>0</v>
      </c>
      <c r="Q221" s="159">
        <v>7</v>
      </c>
      <c r="R221" s="159">
        <v>1</v>
      </c>
      <c r="S221" s="159">
        <v>70</v>
      </c>
      <c r="T221" s="159">
        <v>30000</v>
      </c>
      <c r="U221" s="159">
        <f t="shared" si="50"/>
        <v>30000</v>
      </c>
      <c r="V221" s="159">
        <v>35</v>
      </c>
      <c r="W221" s="171">
        <f t="shared" si="51"/>
        <v>428.57142857142856</v>
      </c>
      <c r="AA221" s="15">
        <f t="shared" si="52"/>
        <v>0</v>
      </c>
      <c r="AD221" s="15">
        <f t="shared" si="53"/>
        <v>30000</v>
      </c>
      <c r="AE221" s="172">
        <f t="shared" si="48"/>
        <v>428.57142857142856</v>
      </c>
      <c r="AW221" s="15">
        <f t="shared" si="57"/>
        <v>0</v>
      </c>
      <c r="CJ221" s="15">
        <v>1</v>
      </c>
      <c r="CK221" s="15">
        <v>2.3333333333333335</v>
      </c>
      <c r="CL221" s="15">
        <v>1</v>
      </c>
      <c r="CM221" s="15">
        <v>1</v>
      </c>
      <c r="CN221" s="15">
        <v>1</v>
      </c>
      <c r="CO221" s="15">
        <f t="shared" si="54"/>
        <v>1.2666666666666668</v>
      </c>
      <c r="CP221" s="15">
        <v>1</v>
      </c>
      <c r="CQ221" s="15">
        <v>2</v>
      </c>
      <c r="CR221" s="15">
        <v>1</v>
      </c>
      <c r="CS221" s="15">
        <v>3</v>
      </c>
      <c r="CT221" s="15">
        <v>2</v>
      </c>
      <c r="CU221" s="15">
        <v>2</v>
      </c>
      <c r="CV221" s="15">
        <v>1</v>
      </c>
      <c r="CW221" s="15">
        <v>2</v>
      </c>
      <c r="CX221" s="15">
        <v>1</v>
      </c>
      <c r="CY221" s="15">
        <v>1</v>
      </c>
      <c r="DA221" s="15">
        <v>1</v>
      </c>
      <c r="DC221" s="15">
        <v>1</v>
      </c>
      <c r="DE221" s="15">
        <v>1</v>
      </c>
      <c r="DM221" s="15">
        <v>2</v>
      </c>
      <c r="DN221" s="15">
        <v>2</v>
      </c>
      <c r="DO221" s="15">
        <v>3</v>
      </c>
      <c r="DP221" s="15">
        <v>2</v>
      </c>
      <c r="DS221" s="15">
        <v>1</v>
      </c>
      <c r="DT221" s="15">
        <v>2</v>
      </c>
      <c r="DY221" s="27">
        <v>4</v>
      </c>
      <c r="DZ221" s="27">
        <v>4</v>
      </c>
      <c r="EA221" s="27">
        <v>4.5</v>
      </c>
      <c r="EB221" s="27">
        <v>5</v>
      </c>
      <c r="EC221" s="27">
        <v>4.333333333333333</v>
      </c>
      <c r="ED221" s="27">
        <v>5</v>
      </c>
      <c r="EE221" s="27">
        <f t="shared" si="49"/>
        <v>4.4722222222222223</v>
      </c>
      <c r="EF221" s="15">
        <f t="shared" si="55"/>
        <v>7.2222222222221966E-2</v>
      </c>
    </row>
    <row r="222" spans="1:136" x14ac:dyDescent="0.2">
      <c r="A222" s="15">
        <v>111</v>
      </c>
      <c r="B222" s="15">
        <v>500</v>
      </c>
      <c r="C222" s="15">
        <v>0</v>
      </c>
      <c r="D222" s="15">
        <v>6</v>
      </c>
      <c r="E222" s="15">
        <v>0</v>
      </c>
      <c r="F222" s="15">
        <v>51</v>
      </c>
      <c r="G222" s="15">
        <v>4</v>
      </c>
      <c r="H222" s="15">
        <v>2</v>
      </c>
      <c r="I222" s="15">
        <v>4</v>
      </c>
      <c r="J222" s="15">
        <v>20</v>
      </c>
      <c r="K222" s="15">
        <v>0</v>
      </c>
      <c r="L222" s="15">
        <v>0</v>
      </c>
      <c r="M222" s="15">
        <v>1</v>
      </c>
      <c r="N222" s="15">
        <v>480000</v>
      </c>
      <c r="O222" s="15">
        <v>1</v>
      </c>
      <c r="P222" s="15">
        <v>1</v>
      </c>
      <c r="Q222" s="15">
        <v>2</v>
      </c>
      <c r="R222" s="15">
        <v>1</v>
      </c>
      <c r="S222" s="15">
        <v>73</v>
      </c>
      <c r="T222" s="15">
        <v>13950</v>
      </c>
      <c r="U222" s="15">
        <f t="shared" si="50"/>
        <v>13950</v>
      </c>
      <c r="V222" s="15">
        <v>6.5</v>
      </c>
      <c r="W222" s="27">
        <f t="shared" si="51"/>
        <v>191.0958904109589</v>
      </c>
      <c r="AA222" s="15">
        <f t="shared" si="52"/>
        <v>0</v>
      </c>
      <c r="AD222" s="15">
        <f t="shared" si="53"/>
        <v>13950</v>
      </c>
      <c r="AE222" s="172">
        <f t="shared" si="48"/>
        <v>191.0958904109589</v>
      </c>
      <c r="AF222" s="161">
        <v>2</v>
      </c>
      <c r="AG222" s="161">
        <v>1</v>
      </c>
      <c r="AH222" s="161">
        <v>73</v>
      </c>
      <c r="AI222" s="161">
        <v>12500</v>
      </c>
      <c r="AJ222" s="161">
        <v>6.5</v>
      </c>
      <c r="AK222" s="161">
        <v>171.23287671232876</v>
      </c>
      <c r="AW222" s="15">
        <f t="shared" si="57"/>
        <v>0</v>
      </c>
      <c r="CJ222" s="15">
        <v>1</v>
      </c>
      <c r="CK222" s="15">
        <v>1</v>
      </c>
      <c r="CL222" s="15">
        <v>1</v>
      </c>
      <c r="CM222" s="15">
        <v>1</v>
      </c>
      <c r="CN222" s="15">
        <v>1</v>
      </c>
      <c r="CO222" s="15">
        <f t="shared" si="54"/>
        <v>1</v>
      </c>
      <c r="CP222" s="15">
        <v>1</v>
      </c>
      <c r="CQ222" s="15">
        <v>5</v>
      </c>
      <c r="CR222" s="15" t="s">
        <v>1007</v>
      </c>
      <c r="CU222" s="15" t="s">
        <v>1007</v>
      </c>
      <c r="CX222" s="15" t="s">
        <v>1007</v>
      </c>
      <c r="CY222" s="15" t="s">
        <v>1007</v>
      </c>
      <c r="DA222" s="15" t="s">
        <v>1007</v>
      </c>
      <c r="DC222" s="15" t="s">
        <v>1007</v>
      </c>
      <c r="DE222" s="15" t="s">
        <v>1007</v>
      </c>
      <c r="DY222" s="15">
        <v>4.8</v>
      </c>
      <c r="DZ222" s="15">
        <v>4.333333333333333</v>
      </c>
      <c r="EA222" s="15">
        <v>5</v>
      </c>
      <c r="EB222" s="15">
        <v>4.5999999999999996</v>
      </c>
      <c r="EC222" s="15">
        <v>4.666666666666667</v>
      </c>
      <c r="ED222" s="15">
        <v>3</v>
      </c>
      <c r="EE222" s="27">
        <f t="shared" si="49"/>
        <v>4.4000000000000004</v>
      </c>
      <c r="EF222" s="15">
        <f t="shared" si="55"/>
        <v>3.3333333333334103E-2</v>
      </c>
    </row>
    <row r="223" spans="1:136" x14ac:dyDescent="0.2">
      <c r="A223" s="15">
        <v>111</v>
      </c>
      <c r="B223" s="15">
        <v>500</v>
      </c>
      <c r="C223" s="15">
        <v>0</v>
      </c>
      <c r="D223" s="15">
        <v>6</v>
      </c>
      <c r="E223" s="15">
        <v>0</v>
      </c>
      <c r="F223" s="15">
        <v>51</v>
      </c>
      <c r="G223" s="15">
        <v>4</v>
      </c>
      <c r="H223" s="15">
        <v>2</v>
      </c>
      <c r="I223" s="15">
        <v>4</v>
      </c>
      <c r="J223" s="15">
        <v>20</v>
      </c>
      <c r="K223" s="15">
        <v>0</v>
      </c>
      <c r="L223" s="15">
        <v>0</v>
      </c>
      <c r="M223" s="15">
        <v>1</v>
      </c>
      <c r="N223" s="15">
        <v>480000</v>
      </c>
      <c r="O223" s="15">
        <v>1</v>
      </c>
      <c r="P223" s="15">
        <v>0</v>
      </c>
      <c r="Q223" s="159">
        <v>2</v>
      </c>
      <c r="R223" s="159">
        <v>1</v>
      </c>
      <c r="S223" s="159">
        <v>73</v>
      </c>
      <c r="T223" s="159">
        <v>12500</v>
      </c>
      <c r="U223" s="159">
        <f t="shared" si="50"/>
        <v>12500</v>
      </c>
      <c r="V223" s="159">
        <v>6.5</v>
      </c>
      <c r="W223" s="171">
        <f t="shared" si="51"/>
        <v>171.23287671232876</v>
      </c>
      <c r="AA223" s="15">
        <f t="shared" si="52"/>
        <v>0</v>
      </c>
      <c r="AD223" s="15">
        <f t="shared" si="53"/>
        <v>12500</v>
      </c>
      <c r="AE223" s="172">
        <f t="shared" si="48"/>
        <v>171.23287671232876</v>
      </c>
      <c r="AW223" s="15">
        <f t="shared" si="57"/>
        <v>0</v>
      </c>
      <c r="CJ223" s="15">
        <v>1</v>
      </c>
      <c r="CK223" s="15">
        <v>1</v>
      </c>
      <c r="CL223" s="15">
        <v>1</v>
      </c>
      <c r="CM223" s="15">
        <v>1</v>
      </c>
      <c r="CN223" s="15">
        <v>1</v>
      </c>
      <c r="CO223" s="15">
        <f t="shared" si="54"/>
        <v>1</v>
      </c>
      <c r="CP223" s="15">
        <v>1</v>
      </c>
      <c r="CQ223" s="15">
        <v>5</v>
      </c>
      <c r="CR223" s="15" t="s">
        <v>1007</v>
      </c>
      <c r="CU223" s="15" t="s">
        <v>1007</v>
      </c>
      <c r="CX223" s="15" t="s">
        <v>1007</v>
      </c>
      <c r="CY223" s="15" t="s">
        <v>1007</v>
      </c>
      <c r="DA223" s="15" t="s">
        <v>1007</v>
      </c>
      <c r="DC223" s="15" t="s">
        <v>1007</v>
      </c>
      <c r="DE223" s="15" t="s">
        <v>1007</v>
      </c>
      <c r="DY223" s="27">
        <v>4.5999999999999996</v>
      </c>
      <c r="DZ223" s="27">
        <v>4.333333333333333</v>
      </c>
      <c r="EA223" s="27">
        <v>5</v>
      </c>
      <c r="EB223" s="27">
        <v>4.5999999999999996</v>
      </c>
      <c r="EC223" s="27">
        <v>4.666666666666667</v>
      </c>
      <c r="ED223" s="27">
        <v>3</v>
      </c>
      <c r="EE223" s="27">
        <f t="shared" si="49"/>
        <v>4.3666666666666663</v>
      </c>
      <c r="EF223" s="15">
        <f t="shared" si="55"/>
        <v>0.31111111111111089</v>
      </c>
    </row>
    <row r="224" spans="1:136" x14ac:dyDescent="0.2">
      <c r="A224" s="15">
        <v>112</v>
      </c>
      <c r="B224" s="15">
        <v>501</v>
      </c>
      <c r="C224" s="15">
        <v>1</v>
      </c>
      <c r="D224" s="15">
        <v>3</v>
      </c>
      <c r="E224" s="15">
        <v>0</v>
      </c>
      <c r="F224" s="15">
        <v>42</v>
      </c>
      <c r="G224" s="15">
        <v>4</v>
      </c>
      <c r="H224" s="15">
        <v>2</v>
      </c>
      <c r="I224" s="15">
        <v>3</v>
      </c>
      <c r="J224" s="15">
        <v>3</v>
      </c>
      <c r="K224" s="15">
        <v>0</v>
      </c>
      <c r="L224" s="15">
        <v>0</v>
      </c>
      <c r="M224" s="15">
        <v>1</v>
      </c>
      <c r="N224" s="15">
        <v>120000</v>
      </c>
      <c r="O224" s="15">
        <v>1</v>
      </c>
      <c r="P224" s="15">
        <v>1</v>
      </c>
      <c r="Q224" s="15">
        <v>7</v>
      </c>
      <c r="R224" s="15">
        <v>1</v>
      </c>
      <c r="S224" s="15">
        <v>4</v>
      </c>
      <c r="T224" s="15">
        <v>600</v>
      </c>
      <c r="U224" s="15">
        <f t="shared" si="50"/>
        <v>600</v>
      </c>
      <c r="V224" s="15">
        <v>500</v>
      </c>
      <c r="W224" s="27">
        <f t="shared" si="51"/>
        <v>150</v>
      </c>
      <c r="AA224" s="15">
        <f t="shared" si="52"/>
        <v>0</v>
      </c>
      <c r="AD224" s="15">
        <f t="shared" si="53"/>
        <v>600</v>
      </c>
      <c r="AE224" s="172">
        <f t="shared" si="48"/>
        <v>150</v>
      </c>
      <c r="AF224" s="161">
        <v>7</v>
      </c>
      <c r="AG224" s="161">
        <v>1</v>
      </c>
      <c r="AH224" s="161">
        <v>4</v>
      </c>
      <c r="AI224" s="161">
        <v>500</v>
      </c>
      <c r="AJ224" s="161">
        <v>750</v>
      </c>
      <c r="AK224" s="161">
        <v>125</v>
      </c>
      <c r="AW224" s="15">
        <f t="shared" si="57"/>
        <v>0</v>
      </c>
      <c r="CJ224" s="15">
        <v>2.5</v>
      </c>
      <c r="CK224" s="15">
        <v>3.6666666666666665</v>
      </c>
      <c r="CL224" s="15">
        <v>1.3333333333333333</v>
      </c>
      <c r="CM224" s="15">
        <v>2</v>
      </c>
      <c r="CN224" s="15">
        <v>3</v>
      </c>
      <c r="CO224" s="15">
        <f t="shared" si="54"/>
        <v>2.5</v>
      </c>
      <c r="CP224" s="15">
        <v>1</v>
      </c>
      <c r="CQ224" s="15">
        <v>5</v>
      </c>
      <c r="CR224" s="15" t="s">
        <v>1007</v>
      </c>
      <c r="CU224" s="15" t="s">
        <v>1007</v>
      </c>
      <c r="CX224" s="15" t="s">
        <v>1007</v>
      </c>
      <c r="CY224" s="15" t="s">
        <v>1007</v>
      </c>
      <c r="DA224" s="15" t="s">
        <v>1007</v>
      </c>
      <c r="DC224" s="15" t="s">
        <v>1007</v>
      </c>
      <c r="DE224" s="15" t="s">
        <v>1007</v>
      </c>
      <c r="DY224" s="15">
        <v>4</v>
      </c>
      <c r="DZ224" s="15">
        <v>4</v>
      </c>
      <c r="EA224" s="15">
        <v>5</v>
      </c>
      <c r="EB224" s="15">
        <v>4</v>
      </c>
      <c r="EC224" s="15">
        <v>3.3333333333333335</v>
      </c>
      <c r="ED224" s="15">
        <v>4</v>
      </c>
      <c r="EE224" s="27">
        <f t="shared" si="49"/>
        <v>4.0555555555555554</v>
      </c>
      <c r="EF224" s="15">
        <f t="shared" si="55"/>
        <v>0.34444444444444455</v>
      </c>
    </row>
    <row r="225" spans="1:136" x14ac:dyDescent="0.2">
      <c r="A225" s="15">
        <v>112</v>
      </c>
      <c r="B225" s="15">
        <v>501</v>
      </c>
      <c r="C225" s="15">
        <v>1</v>
      </c>
      <c r="D225" s="15">
        <v>3</v>
      </c>
      <c r="E225" s="15">
        <v>0</v>
      </c>
      <c r="F225" s="15">
        <v>42</v>
      </c>
      <c r="G225" s="15">
        <v>4</v>
      </c>
      <c r="H225" s="15">
        <v>2</v>
      </c>
      <c r="I225" s="15">
        <v>3</v>
      </c>
      <c r="J225" s="15">
        <v>3</v>
      </c>
      <c r="K225" s="15">
        <v>0</v>
      </c>
      <c r="L225" s="15">
        <v>0</v>
      </c>
      <c r="M225" s="15">
        <v>1</v>
      </c>
      <c r="N225" s="15">
        <v>120000</v>
      </c>
      <c r="O225" s="15">
        <v>1</v>
      </c>
      <c r="P225" s="15">
        <v>0</v>
      </c>
      <c r="Q225" s="159">
        <v>7</v>
      </c>
      <c r="R225" s="159">
        <v>1</v>
      </c>
      <c r="S225" s="159">
        <v>4</v>
      </c>
      <c r="T225" s="159">
        <v>500</v>
      </c>
      <c r="U225" s="159">
        <f t="shared" si="50"/>
        <v>500</v>
      </c>
      <c r="V225" s="159">
        <v>750</v>
      </c>
      <c r="W225" s="171">
        <f t="shared" si="51"/>
        <v>125</v>
      </c>
      <c r="AA225" s="15">
        <f t="shared" si="52"/>
        <v>0</v>
      </c>
      <c r="AD225" s="15">
        <f t="shared" si="53"/>
        <v>500</v>
      </c>
      <c r="AE225" s="172">
        <f t="shared" si="48"/>
        <v>125</v>
      </c>
      <c r="AW225" s="15">
        <f t="shared" si="57"/>
        <v>0</v>
      </c>
      <c r="CJ225" s="15">
        <v>2.5</v>
      </c>
      <c r="CK225" s="15">
        <v>3.6666666666666665</v>
      </c>
      <c r="CL225" s="15">
        <v>1.3333333333333333</v>
      </c>
      <c r="CM225" s="15">
        <v>2</v>
      </c>
      <c r="CN225" s="15">
        <v>3</v>
      </c>
      <c r="CO225" s="15">
        <f t="shared" si="54"/>
        <v>2.5</v>
      </c>
      <c r="CP225" s="15">
        <v>1</v>
      </c>
      <c r="CQ225" s="15">
        <v>5</v>
      </c>
      <c r="CR225" s="15" t="s">
        <v>1007</v>
      </c>
      <c r="CU225" s="15" t="s">
        <v>1007</v>
      </c>
      <c r="CX225" s="15" t="s">
        <v>1007</v>
      </c>
      <c r="CY225" s="15" t="s">
        <v>1007</v>
      </c>
      <c r="DA225" s="15" t="s">
        <v>1007</v>
      </c>
      <c r="DC225" s="15" t="s">
        <v>1007</v>
      </c>
      <c r="DE225" s="15" t="s">
        <v>1007</v>
      </c>
      <c r="DY225" s="27">
        <v>3.4</v>
      </c>
      <c r="DZ225" s="27">
        <v>3.3333333333333335</v>
      </c>
      <c r="EA225" s="27">
        <v>5</v>
      </c>
      <c r="EB225" s="27">
        <v>3.2</v>
      </c>
      <c r="EC225" s="27">
        <v>3.3333333333333335</v>
      </c>
      <c r="ED225" s="27">
        <v>4</v>
      </c>
      <c r="EE225" s="27">
        <f t="shared" si="49"/>
        <v>3.7111111111111108</v>
      </c>
      <c r="EF225" s="15">
        <f t="shared" si="55"/>
        <v>-0.68888888888888955</v>
      </c>
    </row>
    <row r="226" spans="1:136" x14ac:dyDescent="0.2">
      <c r="A226" s="15">
        <v>113</v>
      </c>
      <c r="B226" s="15">
        <v>502</v>
      </c>
      <c r="C226" s="15">
        <v>0</v>
      </c>
      <c r="D226" s="15">
        <v>6</v>
      </c>
      <c r="E226" s="15">
        <v>1</v>
      </c>
      <c r="F226" s="15">
        <v>54</v>
      </c>
      <c r="G226" s="15">
        <v>4</v>
      </c>
      <c r="H226" s="15">
        <v>2</v>
      </c>
      <c r="I226" s="15">
        <v>4</v>
      </c>
      <c r="J226" s="15">
        <v>20</v>
      </c>
      <c r="K226" s="15">
        <v>0</v>
      </c>
      <c r="L226" s="15">
        <v>0</v>
      </c>
      <c r="M226" s="15">
        <v>1</v>
      </c>
      <c r="N226" s="15">
        <v>480000</v>
      </c>
      <c r="O226" s="15">
        <v>1</v>
      </c>
      <c r="P226" s="15">
        <v>1</v>
      </c>
      <c r="Q226" s="15">
        <v>2</v>
      </c>
      <c r="R226" s="15">
        <v>1</v>
      </c>
      <c r="S226" s="15">
        <v>73</v>
      </c>
      <c r="T226" s="15">
        <v>13950</v>
      </c>
      <c r="U226" s="15">
        <f t="shared" si="50"/>
        <v>13950</v>
      </c>
      <c r="V226" s="15">
        <v>6.5</v>
      </c>
      <c r="W226" s="27">
        <f t="shared" si="51"/>
        <v>191.0958904109589</v>
      </c>
      <c r="AA226" s="15">
        <f t="shared" si="52"/>
        <v>0</v>
      </c>
      <c r="AD226" s="15">
        <f t="shared" si="53"/>
        <v>13950</v>
      </c>
      <c r="AE226" s="172">
        <f t="shared" si="48"/>
        <v>191.0958904109589</v>
      </c>
      <c r="AF226" s="161">
        <v>2</v>
      </c>
      <c r="AG226" s="161">
        <v>1</v>
      </c>
      <c r="AH226" s="161">
        <v>73</v>
      </c>
      <c r="AI226" s="161">
        <v>12500</v>
      </c>
      <c r="AJ226" s="161">
        <v>6.5</v>
      </c>
      <c r="AK226" s="161">
        <v>171.23287671232876</v>
      </c>
      <c r="AW226" s="15">
        <f t="shared" si="57"/>
        <v>0</v>
      </c>
      <c r="CJ226" s="15">
        <v>1</v>
      </c>
      <c r="CK226" s="15">
        <v>1</v>
      </c>
      <c r="CL226" s="15">
        <v>1</v>
      </c>
      <c r="CM226" s="15">
        <v>1</v>
      </c>
      <c r="CN226" s="15">
        <v>1</v>
      </c>
      <c r="CO226" s="15">
        <f t="shared" si="54"/>
        <v>1</v>
      </c>
      <c r="CP226" s="15">
        <v>1</v>
      </c>
      <c r="CQ226" s="15">
        <v>5</v>
      </c>
      <c r="CR226" s="15" t="s">
        <v>1007</v>
      </c>
      <c r="CU226" s="15" t="s">
        <v>1007</v>
      </c>
      <c r="CX226" s="15" t="s">
        <v>1007</v>
      </c>
      <c r="CY226" s="15" t="s">
        <v>1007</v>
      </c>
      <c r="DA226" s="15" t="s">
        <v>1007</v>
      </c>
      <c r="DC226" s="15" t="s">
        <v>1007</v>
      </c>
      <c r="DE226" s="15" t="s">
        <v>1007</v>
      </c>
      <c r="DY226" s="15">
        <v>4.8</v>
      </c>
      <c r="DZ226" s="15">
        <v>4.333333333333333</v>
      </c>
      <c r="EA226" s="15">
        <v>5</v>
      </c>
      <c r="EB226" s="15">
        <v>4.5999999999999996</v>
      </c>
      <c r="EC226" s="15">
        <v>4.666666666666667</v>
      </c>
      <c r="ED226" s="15">
        <v>3</v>
      </c>
      <c r="EE226" s="27">
        <f t="shared" si="49"/>
        <v>4.4000000000000004</v>
      </c>
      <c r="EF226" s="15">
        <f t="shared" si="55"/>
        <v>3.3333333333334103E-2</v>
      </c>
    </row>
    <row r="227" spans="1:136" x14ac:dyDescent="0.2">
      <c r="A227" s="15">
        <v>113</v>
      </c>
      <c r="B227" s="15">
        <v>502</v>
      </c>
      <c r="C227" s="15">
        <v>0</v>
      </c>
      <c r="D227" s="15">
        <v>6</v>
      </c>
      <c r="E227" s="15">
        <v>1</v>
      </c>
      <c r="F227" s="15">
        <v>54</v>
      </c>
      <c r="G227" s="15">
        <v>4</v>
      </c>
      <c r="H227" s="15">
        <v>2</v>
      </c>
      <c r="I227" s="15">
        <v>4</v>
      </c>
      <c r="J227" s="15">
        <v>20</v>
      </c>
      <c r="K227" s="15">
        <v>0</v>
      </c>
      <c r="L227" s="15">
        <v>0</v>
      </c>
      <c r="M227" s="15">
        <v>1</v>
      </c>
      <c r="N227" s="15">
        <v>480000</v>
      </c>
      <c r="O227" s="15">
        <v>1</v>
      </c>
      <c r="P227" s="15">
        <v>0</v>
      </c>
      <c r="Q227" s="159">
        <v>2</v>
      </c>
      <c r="R227" s="159">
        <v>1</v>
      </c>
      <c r="S227" s="159">
        <v>73</v>
      </c>
      <c r="T227" s="159">
        <v>12500</v>
      </c>
      <c r="U227" s="159">
        <f t="shared" si="50"/>
        <v>12500</v>
      </c>
      <c r="V227" s="159">
        <v>6.5</v>
      </c>
      <c r="W227" s="171">
        <f t="shared" si="51"/>
        <v>171.23287671232876</v>
      </c>
      <c r="AA227" s="15">
        <f t="shared" si="52"/>
        <v>0</v>
      </c>
      <c r="AD227" s="15">
        <f t="shared" si="53"/>
        <v>12500</v>
      </c>
      <c r="AE227" s="172">
        <f t="shared" si="48"/>
        <v>171.23287671232876</v>
      </c>
      <c r="AW227" s="15">
        <f t="shared" si="57"/>
        <v>0</v>
      </c>
      <c r="CJ227" s="15">
        <v>1</v>
      </c>
      <c r="CK227" s="15">
        <v>1</v>
      </c>
      <c r="CL227" s="15">
        <v>1</v>
      </c>
      <c r="CM227" s="15">
        <v>1</v>
      </c>
      <c r="CN227" s="15">
        <v>1</v>
      </c>
      <c r="CO227" s="15">
        <f t="shared" si="54"/>
        <v>1</v>
      </c>
      <c r="CP227" s="15">
        <v>1</v>
      </c>
      <c r="CQ227" s="15">
        <v>5</v>
      </c>
      <c r="CR227" s="15" t="s">
        <v>1007</v>
      </c>
      <c r="CU227" s="15" t="s">
        <v>1007</v>
      </c>
      <c r="CX227" s="15" t="s">
        <v>1007</v>
      </c>
      <c r="CY227" s="15" t="s">
        <v>1007</v>
      </c>
      <c r="DA227" s="15" t="s">
        <v>1007</v>
      </c>
      <c r="DC227" s="15" t="s">
        <v>1007</v>
      </c>
      <c r="DE227" s="15" t="s">
        <v>1007</v>
      </c>
      <c r="DY227" s="27">
        <v>4.5999999999999996</v>
      </c>
      <c r="DZ227" s="27">
        <v>4.333333333333333</v>
      </c>
      <c r="EA227" s="27">
        <v>5</v>
      </c>
      <c r="EB227" s="27">
        <v>4.5999999999999996</v>
      </c>
      <c r="EC227" s="27">
        <v>4.666666666666667</v>
      </c>
      <c r="ED227" s="27">
        <v>3</v>
      </c>
      <c r="EE227" s="27">
        <f t="shared" si="49"/>
        <v>4.3666666666666663</v>
      </c>
      <c r="EF227" s="15">
        <f t="shared" si="55"/>
        <v>2.2777777777777772</v>
      </c>
    </row>
    <row r="228" spans="1:136" x14ac:dyDescent="0.2">
      <c r="A228" s="15">
        <v>114</v>
      </c>
      <c r="B228" s="15">
        <v>503</v>
      </c>
      <c r="C228" s="15">
        <v>0</v>
      </c>
      <c r="D228" s="15">
        <v>6</v>
      </c>
      <c r="E228" s="15">
        <v>0</v>
      </c>
      <c r="F228" s="15">
        <v>74</v>
      </c>
      <c r="G228" s="15">
        <v>1</v>
      </c>
      <c r="H228" s="15">
        <v>2</v>
      </c>
      <c r="I228" s="15">
        <v>2</v>
      </c>
      <c r="J228" s="15">
        <v>30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1</v>
      </c>
      <c r="Q228" s="15">
        <v>7</v>
      </c>
      <c r="R228" s="15">
        <v>1</v>
      </c>
      <c r="S228" s="15">
        <v>10</v>
      </c>
      <c r="T228" s="15">
        <v>350</v>
      </c>
      <c r="U228" s="15">
        <f t="shared" si="50"/>
        <v>350</v>
      </c>
      <c r="V228" s="15">
        <v>15</v>
      </c>
      <c r="W228" s="27">
        <f t="shared" si="51"/>
        <v>35</v>
      </c>
      <c r="AA228" s="15">
        <f t="shared" si="52"/>
        <v>0</v>
      </c>
      <c r="AD228" s="15">
        <f t="shared" si="53"/>
        <v>350</v>
      </c>
      <c r="AE228" s="172">
        <f t="shared" si="48"/>
        <v>35</v>
      </c>
      <c r="AF228" s="161">
        <v>7</v>
      </c>
      <c r="AG228" s="161">
        <v>1</v>
      </c>
      <c r="AH228" s="161">
        <v>10</v>
      </c>
      <c r="AI228" s="161">
        <v>400</v>
      </c>
      <c r="AJ228" s="161">
        <v>20</v>
      </c>
      <c r="AK228" s="161">
        <v>40</v>
      </c>
      <c r="AW228" s="15">
        <f t="shared" si="57"/>
        <v>0</v>
      </c>
      <c r="CJ228" s="15">
        <v>1.75</v>
      </c>
      <c r="CK228" s="15">
        <v>1.3333333333333333</v>
      </c>
      <c r="CL228" s="15">
        <v>1.5</v>
      </c>
      <c r="CM228" s="15">
        <v>2.5</v>
      </c>
      <c r="CN228" s="15">
        <v>2</v>
      </c>
      <c r="CO228" s="15">
        <f t="shared" si="54"/>
        <v>1.8166666666666664</v>
      </c>
      <c r="CP228" s="15">
        <v>1</v>
      </c>
      <c r="CQ228" s="15">
        <v>5</v>
      </c>
      <c r="CR228" s="15" t="s">
        <v>1007</v>
      </c>
      <c r="CU228" s="15" t="s">
        <v>1007</v>
      </c>
      <c r="CX228" s="15" t="s">
        <v>1007</v>
      </c>
      <c r="CY228" s="15" t="s">
        <v>1007</v>
      </c>
      <c r="DA228" s="15" t="s">
        <v>1007</v>
      </c>
      <c r="DC228" s="15" t="s">
        <v>1007</v>
      </c>
      <c r="DE228" s="15" t="s">
        <v>1007</v>
      </c>
      <c r="DM228" s="15">
        <v>3</v>
      </c>
      <c r="DN228" s="15">
        <v>4</v>
      </c>
      <c r="DO228" s="15">
        <v>2</v>
      </c>
      <c r="DP228" s="15">
        <v>4</v>
      </c>
      <c r="DQ228" s="15">
        <v>1</v>
      </c>
      <c r="DR228" s="15">
        <v>4</v>
      </c>
      <c r="DS228" s="15">
        <v>3</v>
      </c>
      <c r="DT228" s="15">
        <v>4</v>
      </c>
      <c r="DY228" s="15">
        <v>3.2</v>
      </c>
      <c r="DZ228" s="15">
        <v>3</v>
      </c>
      <c r="EA228" s="15">
        <v>1</v>
      </c>
      <c r="EB228" s="15">
        <v>2</v>
      </c>
      <c r="EC228" s="15">
        <v>2.3333333333333335</v>
      </c>
      <c r="ED228" s="15">
        <v>1</v>
      </c>
      <c r="EE228" s="27">
        <f t="shared" si="49"/>
        <v>2.088888888888889</v>
      </c>
      <c r="EF228" s="15">
        <f t="shared" si="55"/>
        <v>0</v>
      </c>
    </row>
    <row r="229" spans="1:136" x14ac:dyDescent="0.2">
      <c r="A229" s="15">
        <v>114</v>
      </c>
      <c r="B229" s="15">
        <v>503</v>
      </c>
      <c r="C229" s="15">
        <v>0</v>
      </c>
      <c r="D229" s="15">
        <v>6</v>
      </c>
      <c r="E229" s="15">
        <v>0</v>
      </c>
      <c r="F229" s="15">
        <v>74</v>
      </c>
      <c r="G229" s="15">
        <v>1</v>
      </c>
      <c r="H229" s="15">
        <v>2</v>
      </c>
      <c r="I229" s="15">
        <v>2</v>
      </c>
      <c r="J229" s="15">
        <v>30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9">
        <v>7</v>
      </c>
      <c r="R229" s="159">
        <v>1</v>
      </c>
      <c r="S229" s="159">
        <v>10</v>
      </c>
      <c r="T229" s="159">
        <v>400</v>
      </c>
      <c r="U229" s="159">
        <f t="shared" si="50"/>
        <v>400</v>
      </c>
      <c r="V229" s="159">
        <v>20</v>
      </c>
      <c r="W229" s="171">
        <f t="shared" si="51"/>
        <v>40</v>
      </c>
      <c r="AA229" s="15">
        <f t="shared" si="52"/>
        <v>0</v>
      </c>
      <c r="AD229" s="15">
        <f t="shared" si="53"/>
        <v>400</v>
      </c>
      <c r="AE229" s="172">
        <f t="shared" si="48"/>
        <v>40</v>
      </c>
      <c r="AW229" s="15">
        <f t="shared" si="57"/>
        <v>0</v>
      </c>
      <c r="CJ229" s="15">
        <v>1.75</v>
      </c>
      <c r="CK229" s="15">
        <v>1.3333333333333333</v>
      </c>
      <c r="CL229" s="15">
        <v>1.5</v>
      </c>
      <c r="CM229" s="15">
        <v>2.5</v>
      </c>
      <c r="CN229" s="15">
        <v>2</v>
      </c>
      <c r="CO229" s="15">
        <f t="shared" si="54"/>
        <v>1.8166666666666664</v>
      </c>
      <c r="CP229" s="15">
        <v>1</v>
      </c>
      <c r="CQ229" s="15">
        <v>5</v>
      </c>
      <c r="CR229" s="15" t="s">
        <v>1007</v>
      </c>
      <c r="CU229" s="15" t="s">
        <v>1007</v>
      </c>
      <c r="CX229" s="15" t="s">
        <v>1007</v>
      </c>
      <c r="CY229" s="15" t="s">
        <v>1007</v>
      </c>
      <c r="DA229" s="15" t="s">
        <v>1007</v>
      </c>
      <c r="DC229" s="15" t="s">
        <v>1007</v>
      </c>
      <c r="DE229" s="15" t="s">
        <v>1007</v>
      </c>
      <c r="DM229" s="15">
        <v>3</v>
      </c>
      <c r="DN229" s="15">
        <v>4</v>
      </c>
      <c r="DO229" s="15">
        <v>2</v>
      </c>
      <c r="DP229" s="15">
        <v>4</v>
      </c>
      <c r="DQ229" s="15">
        <v>1</v>
      </c>
      <c r="DR229" s="15">
        <v>4</v>
      </c>
      <c r="DS229" s="15">
        <v>3</v>
      </c>
      <c r="DT229" s="15">
        <v>4</v>
      </c>
      <c r="DY229" s="27">
        <v>3.2</v>
      </c>
      <c r="DZ229" s="27">
        <v>3</v>
      </c>
      <c r="EA229" s="27">
        <v>1</v>
      </c>
      <c r="EB229" s="27">
        <v>2</v>
      </c>
      <c r="EC229" s="27">
        <v>2.3333333333333335</v>
      </c>
      <c r="ED229" s="27">
        <v>1</v>
      </c>
      <c r="EE229" s="27">
        <f t="shared" si="49"/>
        <v>2.088888888888889</v>
      </c>
      <c r="EF229" s="15">
        <f t="shared" si="55"/>
        <v>-0.1944444444444442</v>
      </c>
    </row>
    <row r="230" spans="1:136" x14ac:dyDescent="0.2">
      <c r="A230" s="15">
        <v>115</v>
      </c>
      <c r="B230" s="15">
        <v>504</v>
      </c>
      <c r="C230" s="15">
        <v>0</v>
      </c>
      <c r="D230" s="15">
        <v>6</v>
      </c>
      <c r="E230" s="15">
        <v>0</v>
      </c>
      <c r="F230" s="15">
        <v>61</v>
      </c>
      <c r="G230" s="15">
        <v>4</v>
      </c>
      <c r="H230" s="15">
        <v>2</v>
      </c>
      <c r="I230" s="15">
        <v>5</v>
      </c>
      <c r="J230" s="15">
        <v>30</v>
      </c>
      <c r="K230" s="15">
        <v>0</v>
      </c>
      <c r="L230" s="15">
        <v>0</v>
      </c>
      <c r="M230" s="15">
        <v>1</v>
      </c>
      <c r="N230" s="15">
        <v>600000</v>
      </c>
      <c r="O230" s="15">
        <v>0</v>
      </c>
      <c r="P230" s="15">
        <v>1</v>
      </c>
      <c r="Q230" s="15">
        <v>2</v>
      </c>
      <c r="R230" s="15">
        <v>1</v>
      </c>
      <c r="S230" s="15">
        <v>15</v>
      </c>
      <c r="T230" s="15">
        <v>10500</v>
      </c>
      <c r="U230" s="15">
        <f t="shared" si="50"/>
        <v>10500</v>
      </c>
      <c r="V230" s="15">
        <v>53</v>
      </c>
      <c r="W230" s="27">
        <f t="shared" si="51"/>
        <v>700</v>
      </c>
      <c r="AA230" s="15">
        <f t="shared" si="52"/>
        <v>0</v>
      </c>
      <c r="AD230" s="15">
        <f t="shared" si="53"/>
        <v>10500</v>
      </c>
      <c r="AE230" s="172">
        <f t="shared" si="48"/>
        <v>700</v>
      </c>
      <c r="AF230" s="161">
        <v>2</v>
      </c>
      <c r="AG230" s="161">
        <v>1</v>
      </c>
      <c r="AH230" s="161">
        <v>15</v>
      </c>
      <c r="AI230" s="161">
        <v>10500</v>
      </c>
      <c r="AJ230" s="161">
        <v>60</v>
      </c>
      <c r="AK230" s="161">
        <v>700</v>
      </c>
      <c r="AS230" s="15">
        <v>7</v>
      </c>
      <c r="AT230" s="15">
        <v>1</v>
      </c>
      <c r="AU230" s="15">
        <v>13</v>
      </c>
      <c r="AV230" s="15">
        <v>500</v>
      </c>
      <c r="AW230" s="15">
        <f t="shared" si="57"/>
        <v>500</v>
      </c>
      <c r="AX230" s="15">
        <v>30</v>
      </c>
      <c r="AY230" s="15">
        <v>38.46153846153846</v>
      </c>
      <c r="BF230" s="15">
        <f t="shared" si="58"/>
        <v>500</v>
      </c>
      <c r="BG230" s="15">
        <f t="shared" si="56"/>
        <v>38.46153846153846</v>
      </c>
      <c r="BH230" s="161">
        <v>7</v>
      </c>
      <c r="BI230" s="161">
        <v>1</v>
      </c>
      <c r="BJ230" s="161">
        <v>13</v>
      </c>
      <c r="BK230" s="161">
        <v>1200</v>
      </c>
      <c r="BL230" s="161">
        <v>40</v>
      </c>
      <c r="BS230" s="23">
        <v>1200</v>
      </c>
      <c r="BT230" s="23">
        <v>92.307692307692307</v>
      </c>
      <c r="CJ230" s="15">
        <v>1.75</v>
      </c>
      <c r="CK230" s="15">
        <v>2.3333333333333335</v>
      </c>
      <c r="CL230" s="15">
        <v>3</v>
      </c>
      <c r="CM230" s="15">
        <v>2</v>
      </c>
      <c r="CN230" s="15">
        <v>1</v>
      </c>
      <c r="CO230" s="15">
        <f t="shared" si="54"/>
        <v>2.0166666666666666</v>
      </c>
      <c r="CP230" s="15">
        <v>1</v>
      </c>
      <c r="CQ230" s="15">
        <v>5</v>
      </c>
      <c r="CR230" s="15" t="s">
        <v>1007</v>
      </c>
      <c r="CU230" s="15" t="s">
        <v>1007</v>
      </c>
      <c r="CX230" s="15" t="s">
        <v>1007</v>
      </c>
      <c r="CY230" s="15" t="s">
        <v>1007</v>
      </c>
      <c r="DA230" s="15" t="s">
        <v>1007</v>
      </c>
      <c r="DC230" s="15" t="s">
        <v>1007</v>
      </c>
      <c r="DE230" s="15" t="s">
        <v>1007</v>
      </c>
      <c r="DM230" s="15">
        <v>3</v>
      </c>
      <c r="DN230" s="15">
        <v>4</v>
      </c>
      <c r="DO230" s="15">
        <v>3</v>
      </c>
      <c r="DP230" s="15">
        <v>4</v>
      </c>
      <c r="DQ230" s="15">
        <v>1</v>
      </c>
      <c r="DR230" s="15">
        <v>4</v>
      </c>
      <c r="DS230" s="15">
        <v>2</v>
      </c>
      <c r="DT230" s="15">
        <v>4</v>
      </c>
      <c r="DY230" s="15">
        <v>3.8</v>
      </c>
      <c r="DZ230" s="15">
        <v>3.3333333333333335</v>
      </c>
      <c r="EA230" s="15">
        <v>1.5</v>
      </c>
      <c r="EB230" s="15">
        <v>2.4</v>
      </c>
      <c r="EC230" s="15">
        <v>1.6666666666666667</v>
      </c>
      <c r="ED230" s="15">
        <v>1</v>
      </c>
      <c r="EE230" s="27">
        <f t="shared" si="49"/>
        <v>2.2833333333333332</v>
      </c>
      <c r="EF230" s="15">
        <f t="shared" si="55"/>
        <v>0</v>
      </c>
    </row>
    <row r="231" spans="1:136" x14ac:dyDescent="0.2">
      <c r="A231" s="15">
        <v>115</v>
      </c>
      <c r="B231" s="15">
        <v>504</v>
      </c>
      <c r="C231" s="15">
        <v>0</v>
      </c>
      <c r="D231" s="15">
        <v>6</v>
      </c>
      <c r="E231" s="15">
        <v>0</v>
      </c>
      <c r="F231" s="15">
        <v>61</v>
      </c>
      <c r="G231" s="15">
        <v>4</v>
      </c>
      <c r="H231" s="15">
        <v>2</v>
      </c>
      <c r="I231" s="15">
        <v>5</v>
      </c>
      <c r="J231" s="15">
        <v>30</v>
      </c>
      <c r="K231" s="15">
        <v>0</v>
      </c>
      <c r="L231" s="15">
        <v>0</v>
      </c>
      <c r="M231" s="15">
        <v>1</v>
      </c>
      <c r="N231" s="15">
        <v>600000</v>
      </c>
      <c r="O231" s="15">
        <v>0</v>
      </c>
      <c r="P231" s="15">
        <v>0</v>
      </c>
      <c r="Q231" s="159">
        <v>2</v>
      </c>
      <c r="R231" s="159">
        <v>1</v>
      </c>
      <c r="S231" s="159">
        <v>15</v>
      </c>
      <c r="T231" s="159">
        <v>10500</v>
      </c>
      <c r="U231" s="159">
        <f t="shared" si="50"/>
        <v>10500</v>
      </c>
      <c r="V231" s="159">
        <v>60</v>
      </c>
      <c r="W231" s="171">
        <f t="shared" si="51"/>
        <v>700</v>
      </c>
      <c r="AA231" s="15">
        <f t="shared" si="52"/>
        <v>0</v>
      </c>
      <c r="AD231" s="15">
        <f t="shared" si="53"/>
        <v>10500</v>
      </c>
      <c r="AE231" s="172">
        <f t="shared" si="48"/>
        <v>700</v>
      </c>
      <c r="AS231" s="15">
        <v>7</v>
      </c>
      <c r="AT231" s="15">
        <v>1</v>
      </c>
      <c r="AU231" s="15">
        <v>13</v>
      </c>
      <c r="AV231" s="15">
        <v>1200</v>
      </c>
      <c r="AW231" s="15">
        <f t="shared" si="57"/>
        <v>1200</v>
      </c>
      <c r="AX231" s="15">
        <v>40</v>
      </c>
      <c r="BF231" s="15">
        <f t="shared" si="58"/>
        <v>1200</v>
      </c>
      <c r="BG231" s="15">
        <f t="shared" si="56"/>
        <v>92.307692307692307</v>
      </c>
      <c r="CJ231" s="15">
        <v>1.75</v>
      </c>
      <c r="CK231" s="15">
        <v>2.3333333333333335</v>
      </c>
      <c r="CL231" s="15">
        <v>3</v>
      </c>
      <c r="CM231" s="15">
        <v>2</v>
      </c>
      <c r="CN231" s="15">
        <v>1</v>
      </c>
      <c r="CO231" s="15">
        <f t="shared" si="54"/>
        <v>2.0166666666666666</v>
      </c>
      <c r="CP231" s="15">
        <v>1</v>
      </c>
      <c r="CQ231" s="15">
        <v>5</v>
      </c>
      <c r="CR231" s="15" t="s">
        <v>1007</v>
      </c>
      <c r="CU231" s="15" t="s">
        <v>1007</v>
      </c>
      <c r="CX231" s="15" t="s">
        <v>1007</v>
      </c>
      <c r="CY231" s="15" t="s">
        <v>1007</v>
      </c>
      <c r="DA231" s="15" t="s">
        <v>1007</v>
      </c>
      <c r="DC231" s="15" t="s">
        <v>1007</v>
      </c>
      <c r="DE231" s="15" t="s">
        <v>1007</v>
      </c>
      <c r="DM231" s="15">
        <v>3</v>
      </c>
      <c r="DN231" s="15">
        <v>4</v>
      </c>
      <c r="DO231" s="15">
        <v>3</v>
      </c>
      <c r="DP231" s="15">
        <v>4</v>
      </c>
      <c r="DQ231" s="15">
        <v>1</v>
      </c>
      <c r="DR231" s="15">
        <v>4</v>
      </c>
      <c r="DS231" s="15">
        <v>2</v>
      </c>
      <c r="DT231" s="15">
        <v>4</v>
      </c>
      <c r="DY231" s="27">
        <v>3.8</v>
      </c>
      <c r="DZ231" s="27">
        <v>3.3333333333333335</v>
      </c>
      <c r="EA231" s="27">
        <v>1.5</v>
      </c>
      <c r="EB231" s="27">
        <v>2.4</v>
      </c>
      <c r="EC231" s="27">
        <v>1.6666666666666667</v>
      </c>
      <c r="ED231" s="27">
        <v>1</v>
      </c>
      <c r="EE231" s="27">
        <f t="shared" si="49"/>
        <v>2.2833333333333332</v>
      </c>
      <c r="EF231" s="15">
        <f t="shared" si="55"/>
        <v>-2.5499999999999998</v>
      </c>
    </row>
    <row r="232" spans="1:136" x14ac:dyDescent="0.2">
      <c r="A232" s="15">
        <v>116</v>
      </c>
      <c r="B232" s="15">
        <v>505</v>
      </c>
      <c r="C232" s="15">
        <v>1</v>
      </c>
      <c r="D232" s="15">
        <v>3</v>
      </c>
      <c r="E232" s="15">
        <v>1</v>
      </c>
      <c r="F232" s="15">
        <v>44</v>
      </c>
      <c r="G232" s="15">
        <v>5</v>
      </c>
      <c r="H232" s="15">
        <v>1</v>
      </c>
      <c r="I232" s="15">
        <v>3</v>
      </c>
      <c r="J232" s="15">
        <v>6</v>
      </c>
      <c r="K232" s="15">
        <v>0</v>
      </c>
      <c r="L232" s="15">
        <v>0</v>
      </c>
      <c r="M232" s="15">
        <v>1</v>
      </c>
      <c r="N232" s="15">
        <v>480000</v>
      </c>
      <c r="O232" s="15">
        <v>1</v>
      </c>
      <c r="P232" s="15">
        <v>1</v>
      </c>
      <c r="Q232" s="15">
        <v>1</v>
      </c>
      <c r="R232" s="15">
        <v>1</v>
      </c>
      <c r="S232" s="15">
        <v>40</v>
      </c>
      <c r="T232" s="15">
        <v>60000</v>
      </c>
      <c r="U232" s="15">
        <f t="shared" si="50"/>
        <v>60000</v>
      </c>
      <c r="V232" s="15">
        <v>20</v>
      </c>
      <c r="W232" s="27">
        <f t="shared" si="51"/>
        <v>1500</v>
      </c>
      <c r="AA232" s="15">
        <f t="shared" si="52"/>
        <v>0</v>
      </c>
      <c r="AD232" s="15">
        <f t="shared" si="53"/>
        <v>60000</v>
      </c>
      <c r="AE232" s="172">
        <f t="shared" si="48"/>
        <v>1500</v>
      </c>
      <c r="AF232" s="161">
        <v>1</v>
      </c>
      <c r="AG232" s="161">
        <v>1</v>
      </c>
      <c r="AH232" s="161">
        <v>40</v>
      </c>
      <c r="AI232" s="161">
        <v>50000</v>
      </c>
      <c r="AJ232" s="161">
        <v>17</v>
      </c>
      <c r="AK232" s="161">
        <v>1250</v>
      </c>
      <c r="AW232" s="15">
        <f t="shared" si="57"/>
        <v>0</v>
      </c>
      <c r="CJ232" s="15">
        <v>1</v>
      </c>
      <c r="CK232" s="15">
        <v>1</v>
      </c>
      <c r="CL232" s="15">
        <v>1</v>
      </c>
      <c r="CM232" s="15">
        <v>1</v>
      </c>
      <c r="CN232" s="15">
        <v>1</v>
      </c>
      <c r="CO232" s="15">
        <f t="shared" si="54"/>
        <v>1</v>
      </c>
      <c r="CP232" s="15">
        <v>1</v>
      </c>
      <c r="CQ232" s="15">
        <v>1</v>
      </c>
      <c r="CR232" s="15">
        <v>4</v>
      </c>
      <c r="CS232" s="15">
        <v>10</v>
      </c>
      <c r="CT232" s="15">
        <v>2</v>
      </c>
      <c r="CU232" s="15">
        <v>1</v>
      </c>
      <c r="CV232" s="15">
        <v>5</v>
      </c>
      <c r="CW232" s="15">
        <v>2</v>
      </c>
      <c r="CX232" s="15">
        <v>1</v>
      </c>
      <c r="CY232" s="15">
        <v>1</v>
      </c>
      <c r="DA232" s="15">
        <v>1</v>
      </c>
      <c r="DC232" s="15">
        <v>1</v>
      </c>
      <c r="DE232" s="15">
        <v>1</v>
      </c>
      <c r="DM232" s="15">
        <v>1</v>
      </c>
      <c r="DN232" s="15">
        <v>2</v>
      </c>
      <c r="DO232" s="15">
        <v>3</v>
      </c>
      <c r="DP232" s="15">
        <v>2</v>
      </c>
      <c r="DS232" s="15">
        <v>2</v>
      </c>
      <c r="DT232" s="15">
        <v>2</v>
      </c>
      <c r="DY232" s="15">
        <v>5</v>
      </c>
      <c r="DZ232" s="15">
        <v>4</v>
      </c>
      <c r="EA232" s="15">
        <v>5</v>
      </c>
      <c r="EB232" s="15">
        <v>5</v>
      </c>
      <c r="EC232" s="15">
        <v>5</v>
      </c>
      <c r="ED232" s="15">
        <v>5</v>
      </c>
      <c r="EE232" s="27">
        <f t="shared" si="49"/>
        <v>4.833333333333333</v>
      </c>
      <c r="EF232" s="15">
        <f t="shared" si="55"/>
        <v>0</v>
      </c>
    </row>
    <row r="233" spans="1:136" x14ac:dyDescent="0.2">
      <c r="A233" s="15">
        <v>116</v>
      </c>
      <c r="B233" s="15">
        <v>505</v>
      </c>
      <c r="C233" s="15">
        <v>1</v>
      </c>
      <c r="D233" s="15">
        <v>3</v>
      </c>
      <c r="E233" s="15">
        <v>1</v>
      </c>
      <c r="F233" s="15">
        <v>44</v>
      </c>
      <c r="G233" s="15">
        <v>5</v>
      </c>
      <c r="H233" s="15">
        <v>1</v>
      </c>
      <c r="I233" s="15">
        <v>3</v>
      </c>
      <c r="J233" s="15">
        <v>6</v>
      </c>
      <c r="K233" s="15">
        <v>0</v>
      </c>
      <c r="L233" s="15">
        <v>0</v>
      </c>
      <c r="M233" s="15">
        <v>1</v>
      </c>
      <c r="N233" s="15">
        <v>480000</v>
      </c>
      <c r="O233" s="15">
        <v>1</v>
      </c>
      <c r="P233" s="15">
        <v>0</v>
      </c>
      <c r="Q233" s="159">
        <v>1</v>
      </c>
      <c r="R233" s="159">
        <v>1</v>
      </c>
      <c r="S233" s="159">
        <v>40</v>
      </c>
      <c r="T233" s="159">
        <v>50000</v>
      </c>
      <c r="U233" s="159">
        <f t="shared" si="50"/>
        <v>50000</v>
      </c>
      <c r="V233" s="159">
        <v>17</v>
      </c>
      <c r="W233" s="171">
        <f t="shared" si="51"/>
        <v>1250</v>
      </c>
      <c r="AA233" s="15">
        <f t="shared" si="52"/>
        <v>0</v>
      </c>
      <c r="AD233" s="15">
        <f t="shared" si="53"/>
        <v>50000</v>
      </c>
      <c r="AE233" s="172">
        <f t="shared" si="48"/>
        <v>1250</v>
      </c>
      <c r="AW233" s="15">
        <f t="shared" si="57"/>
        <v>0</v>
      </c>
      <c r="CJ233" s="15">
        <v>1</v>
      </c>
      <c r="CK233" s="15">
        <v>1</v>
      </c>
      <c r="CL233" s="15">
        <v>1</v>
      </c>
      <c r="CM233" s="15">
        <v>1</v>
      </c>
      <c r="CN233" s="15">
        <v>1</v>
      </c>
      <c r="CO233" s="15">
        <f t="shared" si="54"/>
        <v>1</v>
      </c>
      <c r="CP233" s="15">
        <v>1</v>
      </c>
      <c r="CQ233" s="15">
        <v>1</v>
      </c>
      <c r="CR233" s="15">
        <v>4</v>
      </c>
      <c r="CS233" s="15">
        <v>10</v>
      </c>
      <c r="CT233" s="15">
        <v>2</v>
      </c>
      <c r="CU233" s="15">
        <v>1</v>
      </c>
      <c r="CV233" s="15">
        <v>5</v>
      </c>
      <c r="CW233" s="15">
        <v>2</v>
      </c>
      <c r="CX233" s="15">
        <v>1</v>
      </c>
      <c r="CY233" s="15">
        <v>1</v>
      </c>
      <c r="DA233" s="15">
        <v>1</v>
      </c>
      <c r="DC233" s="15">
        <v>1</v>
      </c>
      <c r="DE233" s="15">
        <v>1</v>
      </c>
      <c r="DM233" s="15">
        <v>1</v>
      </c>
      <c r="DN233" s="15">
        <v>2</v>
      </c>
      <c r="DO233" s="15">
        <v>3</v>
      </c>
      <c r="DP233" s="15">
        <v>2</v>
      </c>
      <c r="DS233" s="15">
        <v>2</v>
      </c>
      <c r="DT233" s="15">
        <v>2</v>
      </c>
      <c r="DY233" s="27">
        <v>5</v>
      </c>
      <c r="DZ233" s="27">
        <v>4</v>
      </c>
      <c r="EA233" s="27">
        <v>5</v>
      </c>
      <c r="EB233" s="27">
        <v>5</v>
      </c>
      <c r="EC233" s="27">
        <v>5</v>
      </c>
      <c r="ED233" s="27">
        <v>5</v>
      </c>
      <c r="EE233" s="27">
        <f t="shared" si="49"/>
        <v>4.833333333333333</v>
      </c>
      <c r="EF233" s="15">
        <f t="shared" si="55"/>
        <v>0.13333333333333286</v>
      </c>
    </row>
    <row r="234" spans="1:136" x14ac:dyDescent="0.2">
      <c r="A234" s="15">
        <v>117</v>
      </c>
      <c r="B234" s="15">
        <v>506</v>
      </c>
      <c r="C234" s="15">
        <v>1</v>
      </c>
      <c r="D234" s="15">
        <v>3</v>
      </c>
      <c r="E234" s="15">
        <v>1</v>
      </c>
      <c r="F234" s="15">
        <v>65</v>
      </c>
      <c r="G234" s="15">
        <v>3</v>
      </c>
      <c r="H234" s="15">
        <v>2</v>
      </c>
      <c r="I234" s="15">
        <v>4</v>
      </c>
      <c r="J234" s="15">
        <v>40</v>
      </c>
      <c r="K234" s="15">
        <v>0</v>
      </c>
      <c r="L234" s="15">
        <v>1</v>
      </c>
      <c r="M234" s="15">
        <v>0</v>
      </c>
      <c r="N234" s="15">
        <v>0</v>
      </c>
      <c r="O234" s="15">
        <v>1</v>
      </c>
      <c r="P234" s="15">
        <v>1</v>
      </c>
      <c r="Q234" s="15">
        <v>8</v>
      </c>
      <c r="R234" s="15">
        <v>10</v>
      </c>
      <c r="S234" s="15">
        <v>15</v>
      </c>
      <c r="T234" s="15">
        <v>3000</v>
      </c>
      <c r="U234" s="15">
        <f t="shared" si="50"/>
        <v>30000</v>
      </c>
      <c r="V234" s="15">
        <v>120</v>
      </c>
      <c r="W234" s="27">
        <f t="shared" si="51"/>
        <v>2000</v>
      </c>
      <c r="AA234" s="15">
        <f t="shared" si="52"/>
        <v>0</v>
      </c>
      <c r="AD234" s="15">
        <f t="shared" si="53"/>
        <v>30000</v>
      </c>
      <c r="AE234" s="172">
        <f t="shared" si="48"/>
        <v>2000</v>
      </c>
      <c r="AF234" s="161">
        <v>8</v>
      </c>
      <c r="AG234" s="161">
        <v>10</v>
      </c>
      <c r="AH234" s="161">
        <v>15</v>
      </c>
      <c r="AI234" s="161">
        <v>3000</v>
      </c>
      <c r="AJ234" s="161">
        <v>120</v>
      </c>
      <c r="AK234" s="161">
        <v>200</v>
      </c>
      <c r="AS234" s="15">
        <v>8</v>
      </c>
      <c r="AT234" s="15">
        <v>10</v>
      </c>
      <c r="AU234" s="15">
        <v>10</v>
      </c>
      <c r="AV234" s="15">
        <v>300</v>
      </c>
      <c r="AW234" s="15">
        <f t="shared" si="57"/>
        <v>3000</v>
      </c>
      <c r="AX234" s="15">
        <v>65</v>
      </c>
      <c r="AY234" s="15">
        <v>30</v>
      </c>
      <c r="BF234" s="15">
        <f t="shared" si="58"/>
        <v>3000</v>
      </c>
      <c r="BG234" s="15">
        <f t="shared" si="56"/>
        <v>300</v>
      </c>
      <c r="BH234" s="161">
        <v>8</v>
      </c>
      <c r="BI234" s="161">
        <v>10</v>
      </c>
      <c r="BJ234" s="161">
        <v>10</v>
      </c>
      <c r="BK234" s="161">
        <v>300</v>
      </c>
      <c r="BL234" s="161">
        <v>65</v>
      </c>
      <c r="BS234" s="23">
        <v>300</v>
      </c>
      <c r="BT234" s="23">
        <v>30</v>
      </c>
      <c r="CJ234" s="15">
        <v>1.5</v>
      </c>
      <c r="CK234" s="15">
        <v>2.6666666666666665</v>
      </c>
      <c r="CL234" s="15">
        <v>1</v>
      </c>
      <c r="CM234" s="15">
        <v>1</v>
      </c>
      <c r="CN234" s="15">
        <v>1</v>
      </c>
      <c r="CO234" s="15">
        <f t="shared" si="54"/>
        <v>1.4333333333333331</v>
      </c>
      <c r="CP234" s="15">
        <v>1</v>
      </c>
      <c r="CQ234" s="15">
        <v>1</v>
      </c>
      <c r="CR234" s="15">
        <v>5</v>
      </c>
      <c r="CS234" s="15">
        <v>10</v>
      </c>
      <c r="CT234" s="15">
        <v>1</v>
      </c>
      <c r="CU234" s="15">
        <v>3</v>
      </c>
      <c r="CV234" s="15">
        <v>1</v>
      </c>
      <c r="CW234" s="15">
        <v>1</v>
      </c>
      <c r="CX234" s="15">
        <v>1</v>
      </c>
      <c r="CY234" s="15">
        <v>1</v>
      </c>
      <c r="DA234" s="15">
        <v>0</v>
      </c>
      <c r="DB234" s="15">
        <v>5</v>
      </c>
      <c r="DC234" s="15">
        <v>0</v>
      </c>
      <c r="DD234" s="15">
        <v>5</v>
      </c>
      <c r="DE234" s="15">
        <v>0</v>
      </c>
      <c r="DM234" s="15">
        <v>1</v>
      </c>
      <c r="DN234" s="15">
        <v>2</v>
      </c>
      <c r="DO234" s="15">
        <v>3</v>
      </c>
      <c r="DP234" s="15">
        <v>2</v>
      </c>
      <c r="DQ234" s="15">
        <v>3</v>
      </c>
      <c r="DR234" s="15">
        <v>2</v>
      </c>
      <c r="DS234" s="15">
        <v>2</v>
      </c>
      <c r="DT234" s="15">
        <v>2</v>
      </c>
      <c r="DY234" s="15">
        <v>5</v>
      </c>
      <c r="DZ234" s="15">
        <v>5</v>
      </c>
      <c r="EA234" s="15">
        <v>4</v>
      </c>
      <c r="EB234" s="15">
        <v>4.2</v>
      </c>
      <c r="EC234" s="15">
        <v>5</v>
      </c>
      <c r="ED234" s="15">
        <v>5</v>
      </c>
      <c r="EE234" s="27">
        <f t="shared" si="49"/>
        <v>4.7</v>
      </c>
      <c r="EF234" s="15">
        <f t="shared" si="55"/>
        <v>0.48333333333333339</v>
      </c>
    </row>
    <row r="235" spans="1:136" x14ac:dyDescent="0.2">
      <c r="A235" s="15">
        <v>117</v>
      </c>
      <c r="B235" s="15">
        <v>506</v>
      </c>
      <c r="C235" s="15">
        <v>1</v>
      </c>
      <c r="D235" s="15">
        <v>3</v>
      </c>
      <c r="E235" s="15">
        <v>1</v>
      </c>
      <c r="F235" s="15">
        <v>65</v>
      </c>
      <c r="G235" s="15">
        <v>3</v>
      </c>
      <c r="H235" s="15">
        <v>2</v>
      </c>
      <c r="I235" s="15">
        <v>4</v>
      </c>
      <c r="J235" s="15">
        <v>40</v>
      </c>
      <c r="K235" s="15">
        <v>0</v>
      </c>
      <c r="L235" s="15">
        <v>1</v>
      </c>
      <c r="M235" s="15">
        <v>0</v>
      </c>
      <c r="N235" s="15">
        <v>0</v>
      </c>
      <c r="O235" s="15">
        <v>1</v>
      </c>
      <c r="P235" s="15">
        <v>0</v>
      </c>
      <c r="Q235" s="159">
        <v>8</v>
      </c>
      <c r="R235" s="159">
        <v>10</v>
      </c>
      <c r="S235" s="159">
        <v>15</v>
      </c>
      <c r="T235" s="159">
        <v>3000</v>
      </c>
      <c r="U235" s="159">
        <f t="shared" si="50"/>
        <v>30000</v>
      </c>
      <c r="V235" s="159">
        <v>120</v>
      </c>
      <c r="W235" s="171">
        <f t="shared" si="51"/>
        <v>2000</v>
      </c>
      <c r="AA235" s="15">
        <f t="shared" si="52"/>
        <v>0</v>
      </c>
      <c r="AD235" s="15">
        <f t="shared" si="53"/>
        <v>30000</v>
      </c>
      <c r="AE235" s="172">
        <f t="shared" si="48"/>
        <v>2000</v>
      </c>
      <c r="AS235" s="15">
        <v>8</v>
      </c>
      <c r="AT235" s="15">
        <v>10</v>
      </c>
      <c r="AU235" s="15">
        <v>10</v>
      </c>
      <c r="AV235" s="15">
        <v>300</v>
      </c>
      <c r="AW235" s="15">
        <f t="shared" si="57"/>
        <v>3000</v>
      </c>
      <c r="AX235" s="15">
        <v>65</v>
      </c>
      <c r="BF235" s="15">
        <f t="shared" si="58"/>
        <v>3000</v>
      </c>
      <c r="BG235" s="15">
        <f t="shared" si="56"/>
        <v>300</v>
      </c>
      <c r="CJ235" s="15">
        <v>1.5</v>
      </c>
      <c r="CK235" s="15">
        <v>2.6666666666666665</v>
      </c>
      <c r="CL235" s="15">
        <v>1</v>
      </c>
      <c r="CM235" s="15">
        <v>1</v>
      </c>
      <c r="CN235" s="15">
        <v>1</v>
      </c>
      <c r="CO235" s="15">
        <f t="shared" si="54"/>
        <v>1.4333333333333331</v>
      </c>
      <c r="CP235" s="15">
        <v>1</v>
      </c>
      <c r="CQ235" s="15">
        <v>1</v>
      </c>
      <c r="CR235" s="15">
        <v>5</v>
      </c>
      <c r="CS235" s="15">
        <v>10</v>
      </c>
      <c r="CT235" s="15">
        <v>1</v>
      </c>
      <c r="CU235" s="15">
        <v>3</v>
      </c>
      <c r="CV235" s="15">
        <v>1</v>
      </c>
      <c r="CW235" s="15">
        <v>1</v>
      </c>
      <c r="CX235" s="15">
        <v>1</v>
      </c>
      <c r="CY235" s="15">
        <v>1</v>
      </c>
      <c r="DA235" s="15">
        <v>0</v>
      </c>
      <c r="DB235" s="15">
        <v>5</v>
      </c>
      <c r="DC235" s="15">
        <v>0</v>
      </c>
      <c r="DD235" s="15">
        <v>5</v>
      </c>
      <c r="DE235" s="15">
        <v>0</v>
      </c>
      <c r="DM235" s="15">
        <v>1</v>
      </c>
      <c r="DN235" s="15">
        <v>2</v>
      </c>
      <c r="DO235" s="15">
        <v>3</v>
      </c>
      <c r="DP235" s="15">
        <v>2</v>
      </c>
      <c r="DQ235" s="15">
        <v>3</v>
      </c>
      <c r="DR235" s="15">
        <v>2</v>
      </c>
      <c r="DS235" s="15">
        <v>2</v>
      </c>
      <c r="DT235" s="15">
        <v>2</v>
      </c>
      <c r="DY235" s="27">
        <v>4</v>
      </c>
      <c r="DZ235" s="27">
        <v>4</v>
      </c>
      <c r="EA235" s="27">
        <v>3.5</v>
      </c>
      <c r="EB235" s="27">
        <v>3.8</v>
      </c>
      <c r="EC235" s="27">
        <v>5</v>
      </c>
      <c r="ED235" s="27">
        <v>5</v>
      </c>
      <c r="EE235" s="27">
        <f t="shared" si="49"/>
        <v>4.2166666666666668</v>
      </c>
      <c r="EF235" s="15">
        <f t="shared" si="55"/>
        <v>-0.61666666666666625</v>
      </c>
    </row>
    <row r="236" spans="1:136" x14ac:dyDescent="0.2">
      <c r="A236" s="15">
        <v>118</v>
      </c>
      <c r="B236" s="15">
        <v>507</v>
      </c>
      <c r="C236" s="15">
        <v>1</v>
      </c>
      <c r="D236" s="15">
        <v>3</v>
      </c>
      <c r="E236" s="15">
        <v>0</v>
      </c>
      <c r="F236" s="15">
        <v>42</v>
      </c>
      <c r="G236" s="15">
        <v>4</v>
      </c>
      <c r="H236" s="15">
        <v>2</v>
      </c>
      <c r="I236" s="15">
        <v>5</v>
      </c>
      <c r="J236" s="15">
        <v>35</v>
      </c>
      <c r="K236" s="15">
        <v>0</v>
      </c>
      <c r="L236" s="15">
        <v>1</v>
      </c>
      <c r="M236" s="15">
        <v>1</v>
      </c>
      <c r="N236" s="15">
        <v>360000</v>
      </c>
      <c r="O236" s="15">
        <v>1</v>
      </c>
      <c r="P236" s="15">
        <v>1</v>
      </c>
      <c r="Q236" s="15">
        <v>7</v>
      </c>
      <c r="R236" s="15">
        <v>1</v>
      </c>
      <c r="S236" s="15">
        <v>20</v>
      </c>
      <c r="T236" s="15">
        <v>800</v>
      </c>
      <c r="U236" s="15">
        <f t="shared" si="50"/>
        <v>800</v>
      </c>
      <c r="V236" s="15">
        <v>20</v>
      </c>
      <c r="W236" s="27">
        <f t="shared" si="51"/>
        <v>40</v>
      </c>
      <c r="AA236" s="15">
        <f t="shared" si="52"/>
        <v>0</v>
      </c>
      <c r="AD236" s="15">
        <f t="shared" si="53"/>
        <v>800</v>
      </c>
      <c r="AE236" s="172">
        <f t="shared" si="48"/>
        <v>40</v>
      </c>
      <c r="AF236" s="161">
        <v>7</v>
      </c>
      <c r="AG236" s="161">
        <v>1</v>
      </c>
      <c r="AH236" s="161">
        <v>20</v>
      </c>
      <c r="AI236" s="161">
        <v>800</v>
      </c>
      <c r="AJ236" s="161">
        <v>20</v>
      </c>
      <c r="AK236" s="161">
        <v>40</v>
      </c>
      <c r="AS236" s="15">
        <v>8</v>
      </c>
      <c r="AT236" s="15">
        <v>1</v>
      </c>
      <c r="AU236" s="15">
        <v>3</v>
      </c>
      <c r="AV236" s="15">
        <v>2400</v>
      </c>
      <c r="AW236" s="15">
        <f t="shared" si="57"/>
        <v>2400</v>
      </c>
      <c r="AX236" s="15">
        <v>18</v>
      </c>
      <c r="AY236" s="15">
        <v>800</v>
      </c>
      <c r="BF236" s="15">
        <f t="shared" si="58"/>
        <v>2400</v>
      </c>
      <c r="BG236" s="15">
        <f t="shared" si="56"/>
        <v>800</v>
      </c>
      <c r="BH236" s="161">
        <v>8</v>
      </c>
      <c r="BI236" s="161">
        <v>1</v>
      </c>
      <c r="BJ236" s="161">
        <v>3</v>
      </c>
      <c r="BK236" s="161">
        <v>2400</v>
      </c>
      <c r="BL236" s="161">
        <v>25</v>
      </c>
      <c r="BS236" s="23">
        <v>2400</v>
      </c>
      <c r="BT236" s="23">
        <v>800</v>
      </c>
      <c r="CJ236" s="15">
        <v>2</v>
      </c>
      <c r="CK236" s="15">
        <v>1</v>
      </c>
      <c r="CL236" s="15">
        <v>1</v>
      </c>
      <c r="CM236" s="15">
        <v>1</v>
      </c>
      <c r="CN236" s="15">
        <v>1</v>
      </c>
      <c r="CO236" s="15">
        <f t="shared" si="54"/>
        <v>1.2</v>
      </c>
      <c r="CP236" s="15">
        <v>4</v>
      </c>
      <c r="CQ236" s="15">
        <v>1</v>
      </c>
      <c r="CR236" s="15">
        <v>4</v>
      </c>
      <c r="CS236" s="15">
        <v>15</v>
      </c>
      <c r="CT236" s="15">
        <v>1</v>
      </c>
      <c r="CU236" s="15">
        <v>1</v>
      </c>
      <c r="CV236" s="15">
        <v>2</v>
      </c>
      <c r="CW236" s="15">
        <v>1</v>
      </c>
      <c r="CX236" s="15">
        <v>1</v>
      </c>
      <c r="CY236" s="15">
        <v>0</v>
      </c>
      <c r="CZ236" s="15">
        <v>1</v>
      </c>
      <c r="DA236" s="15">
        <v>1</v>
      </c>
      <c r="DC236" s="15">
        <v>0</v>
      </c>
      <c r="DD236" s="15">
        <v>1</v>
      </c>
      <c r="DE236" s="15">
        <v>1</v>
      </c>
      <c r="DO236" s="15">
        <v>1</v>
      </c>
      <c r="DP236" s="15">
        <v>3</v>
      </c>
      <c r="DS236" s="15">
        <v>2</v>
      </c>
      <c r="DT236" s="15">
        <v>1</v>
      </c>
      <c r="DY236" s="15">
        <v>5</v>
      </c>
      <c r="DZ236" s="15">
        <v>4</v>
      </c>
      <c r="EA236" s="15">
        <v>5</v>
      </c>
      <c r="EB236" s="15">
        <v>5</v>
      </c>
      <c r="EC236" s="15">
        <v>5</v>
      </c>
      <c r="ED236" s="15">
        <v>5</v>
      </c>
      <c r="EE236" s="27">
        <f t="shared" si="49"/>
        <v>4.833333333333333</v>
      </c>
      <c r="EF236" s="15">
        <f t="shared" si="55"/>
        <v>0.28888888888888786</v>
      </c>
    </row>
    <row r="237" spans="1:136" x14ac:dyDescent="0.2">
      <c r="A237" s="15">
        <v>118</v>
      </c>
      <c r="B237" s="15">
        <v>507</v>
      </c>
      <c r="C237" s="15">
        <v>1</v>
      </c>
      <c r="D237" s="15">
        <v>3</v>
      </c>
      <c r="E237" s="15">
        <v>0</v>
      </c>
      <c r="F237" s="15">
        <v>42</v>
      </c>
      <c r="G237" s="15">
        <v>4</v>
      </c>
      <c r="H237" s="15">
        <v>2</v>
      </c>
      <c r="I237" s="15">
        <v>5</v>
      </c>
      <c r="J237" s="15">
        <v>35</v>
      </c>
      <c r="K237" s="15">
        <v>0</v>
      </c>
      <c r="L237" s="15">
        <v>1</v>
      </c>
      <c r="M237" s="15">
        <v>1</v>
      </c>
      <c r="N237" s="15">
        <v>360000</v>
      </c>
      <c r="O237" s="15">
        <v>1</v>
      </c>
      <c r="P237" s="15">
        <v>0</v>
      </c>
      <c r="Q237" s="159">
        <v>7</v>
      </c>
      <c r="R237" s="159">
        <v>1</v>
      </c>
      <c r="S237" s="159">
        <v>20</v>
      </c>
      <c r="T237" s="159">
        <v>800</v>
      </c>
      <c r="U237" s="159">
        <f t="shared" si="50"/>
        <v>800</v>
      </c>
      <c r="V237" s="159">
        <v>20</v>
      </c>
      <c r="W237" s="171">
        <f t="shared" si="51"/>
        <v>40</v>
      </c>
      <c r="AA237" s="15">
        <f t="shared" si="52"/>
        <v>0</v>
      </c>
      <c r="AD237" s="15">
        <f t="shared" si="53"/>
        <v>800</v>
      </c>
      <c r="AE237" s="172">
        <f t="shared" si="48"/>
        <v>40</v>
      </c>
      <c r="AS237" s="15">
        <v>8</v>
      </c>
      <c r="AT237" s="15">
        <v>1</v>
      </c>
      <c r="AU237" s="15">
        <v>3</v>
      </c>
      <c r="AV237" s="15">
        <v>2400</v>
      </c>
      <c r="AW237" s="15">
        <f t="shared" si="57"/>
        <v>2400</v>
      </c>
      <c r="AX237" s="15">
        <v>25</v>
      </c>
      <c r="BF237" s="15">
        <f t="shared" si="58"/>
        <v>2400</v>
      </c>
      <c r="BG237" s="15">
        <f t="shared" si="56"/>
        <v>800</v>
      </c>
      <c r="CJ237" s="15">
        <v>2</v>
      </c>
      <c r="CK237" s="15">
        <v>1</v>
      </c>
      <c r="CL237" s="15">
        <v>1</v>
      </c>
      <c r="CM237" s="15">
        <v>1</v>
      </c>
      <c r="CN237" s="15">
        <v>1</v>
      </c>
      <c r="CO237" s="15">
        <f t="shared" si="54"/>
        <v>1.2</v>
      </c>
      <c r="CP237" s="15">
        <v>4</v>
      </c>
      <c r="CQ237" s="15">
        <v>1</v>
      </c>
      <c r="CR237" s="15">
        <v>4</v>
      </c>
      <c r="CS237" s="15">
        <v>15</v>
      </c>
      <c r="CT237" s="15">
        <v>1</v>
      </c>
      <c r="CU237" s="15">
        <v>1</v>
      </c>
      <c r="CV237" s="15">
        <v>2</v>
      </c>
      <c r="CW237" s="15">
        <v>1</v>
      </c>
      <c r="CX237" s="15">
        <v>1</v>
      </c>
      <c r="CY237" s="15">
        <v>0</v>
      </c>
      <c r="CZ237" s="15">
        <v>1</v>
      </c>
      <c r="DA237" s="15">
        <v>1</v>
      </c>
      <c r="DC237" s="15">
        <v>0</v>
      </c>
      <c r="DD237" s="15">
        <v>1</v>
      </c>
      <c r="DE237" s="15">
        <v>1</v>
      </c>
      <c r="DO237" s="15">
        <v>1</v>
      </c>
      <c r="DP237" s="15">
        <v>3</v>
      </c>
      <c r="DS237" s="15">
        <v>2</v>
      </c>
      <c r="DT237" s="15">
        <v>1</v>
      </c>
      <c r="DY237" s="27">
        <v>4</v>
      </c>
      <c r="DZ237" s="27">
        <v>4</v>
      </c>
      <c r="EA237" s="27">
        <v>5</v>
      </c>
      <c r="EB237" s="27">
        <v>4.5999999999999996</v>
      </c>
      <c r="EC237" s="27">
        <v>4.666666666666667</v>
      </c>
      <c r="ED237" s="27">
        <v>5</v>
      </c>
      <c r="EE237" s="27">
        <f t="shared" si="49"/>
        <v>4.5444444444444452</v>
      </c>
      <c r="EF237" s="15">
        <f t="shared" si="55"/>
        <v>-0.12222222222222179</v>
      </c>
    </row>
    <row r="238" spans="1:136" x14ac:dyDescent="0.2">
      <c r="A238" s="15">
        <v>119</v>
      </c>
      <c r="B238" s="15">
        <v>508</v>
      </c>
      <c r="C238" s="15">
        <v>1</v>
      </c>
      <c r="D238" s="15">
        <v>3</v>
      </c>
      <c r="E238" s="15">
        <v>0</v>
      </c>
      <c r="F238" s="15">
        <v>40</v>
      </c>
      <c r="G238" s="15">
        <v>5</v>
      </c>
      <c r="H238" s="15">
        <v>2</v>
      </c>
      <c r="I238" s="15">
        <v>3</v>
      </c>
      <c r="J238" s="15">
        <v>20</v>
      </c>
      <c r="K238" s="15">
        <v>0</v>
      </c>
      <c r="L238" s="15">
        <v>1</v>
      </c>
      <c r="M238" s="15">
        <v>0</v>
      </c>
      <c r="N238" s="15">
        <v>0</v>
      </c>
      <c r="O238" s="15">
        <v>1</v>
      </c>
      <c r="P238" s="15">
        <v>1</v>
      </c>
      <c r="Q238" s="15">
        <v>1</v>
      </c>
      <c r="R238" s="15">
        <v>1</v>
      </c>
      <c r="S238" s="15">
        <v>5</v>
      </c>
      <c r="T238" s="15">
        <v>3000</v>
      </c>
      <c r="U238" s="15">
        <f t="shared" si="50"/>
        <v>3000</v>
      </c>
      <c r="V238" s="15">
        <v>13.5</v>
      </c>
      <c r="W238" s="27">
        <f t="shared" si="51"/>
        <v>600</v>
      </c>
      <c r="X238" s="15">
        <v>1</v>
      </c>
      <c r="Y238" s="15">
        <v>5</v>
      </c>
      <c r="Z238" s="15">
        <v>4000</v>
      </c>
      <c r="AA238" s="15">
        <f t="shared" si="52"/>
        <v>4000</v>
      </c>
      <c r="AB238" s="15">
        <v>13500</v>
      </c>
      <c r="AD238" s="15">
        <f t="shared" si="53"/>
        <v>7000</v>
      </c>
      <c r="AE238" s="172">
        <f t="shared" si="48"/>
        <v>1400</v>
      </c>
      <c r="AF238" s="161">
        <v>1</v>
      </c>
      <c r="AG238" s="161">
        <v>1</v>
      </c>
      <c r="AH238" s="161">
        <v>5</v>
      </c>
      <c r="AI238" s="161">
        <v>3000</v>
      </c>
      <c r="AJ238" s="161">
        <v>15.5</v>
      </c>
      <c r="AK238" s="161">
        <v>600</v>
      </c>
      <c r="AL238" s="23">
        <v>1</v>
      </c>
      <c r="AM238" s="23">
        <v>5</v>
      </c>
      <c r="AN238" s="23">
        <v>4000</v>
      </c>
      <c r="AO238" s="23">
        <v>15500</v>
      </c>
      <c r="AS238" s="15">
        <v>9</v>
      </c>
      <c r="AT238" s="15">
        <v>1</v>
      </c>
      <c r="AU238" s="15">
        <v>1</v>
      </c>
      <c r="AV238" s="15">
        <v>150</v>
      </c>
      <c r="AW238" s="15">
        <f t="shared" si="57"/>
        <v>150</v>
      </c>
      <c r="AX238" s="15">
        <v>90</v>
      </c>
      <c r="AY238" s="15">
        <v>150</v>
      </c>
      <c r="BF238" s="15">
        <f t="shared" si="58"/>
        <v>150</v>
      </c>
      <c r="BG238" s="15">
        <f t="shared" si="56"/>
        <v>150</v>
      </c>
      <c r="BH238" s="161">
        <v>9</v>
      </c>
      <c r="BI238" s="161">
        <v>1</v>
      </c>
      <c r="BJ238" s="161">
        <v>1</v>
      </c>
      <c r="BK238" s="161">
        <v>160</v>
      </c>
      <c r="BL238" s="161">
        <v>100</v>
      </c>
      <c r="BS238" s="23">
        <v>160</v>
      </c>
      <c r="BT238" s="23">
        <v>160</v>
      </c>
      <c r="CJ238" s="15">
        <v>2</v>
      </c>
      <c r="CK238" s="15">
        <v>1.6666666666666667</v>
      </c>
      <c r="CL238" s="15">
        <v>1</v>
      </c>
      <c r="CM238" s="15">
        <v>1</v>
      </c>
      <c r="CN238" s="15">
        <v>1</v>
      </c>
      <c r="CO238" s="15">
        <f t="shared" si="54"/>
        <v>1.3333333333333335</v>
      </c>
      <c r="CP238" s="15">
        <v>1</v>
      </c>
      <c r="CQ238" s="15">
        <v>1</v>
      </c>
      <c r="CR238" s="15">
        <v>1</v>
      </c>
      <c r="CS238" s="15">
        <v>10</v>
      </c>
      <c r="CT238" s="15">
        <v>1</v>
      </c>
      <c r="CU238" s="15">
        <v>4</v>
      </c>
      <c r="CV238" s="15">
        <v>1</v>
      </c>
      <c r="CW238" s="15">
        <v>1</v>
      </c>
      <c r="CX238" s="15">
        <v>1</v>
      </c>
      <c r="CY238" s="15">
        <v>1</v>
      </c>
      <c r="DA238" s="15">
        <v>1</v>
      </c>
      <c r="DC238" s="15">
        <v>1</v>
      </c>
      <c r="DE238" s="15">
        <v>1</v>
      </c>
      <c r="DM238" s="15">
        <v>2</v>
      </c>
      <c r="DN238" s="15">
        <v>2</v>
      </c>
      <c r="DO238" s="15">
        <v>1</v>
      </c>
      <c r="DP238" s="15">
        <v>2</v>
      </c>
      <c r="DS238" s="15">
        <v>3</v>
      </c>
      <c r="DT238" s="15">
        <v>2</v>
      </c>
      <c r="DY238" s="15">
        <v>4</v>
      </c>
      <c r="DZ238" s="15">
        <v>4</v>
      </c>
      <c r="EA238" s="15">
        <v>5</v>
      </c>
      <c r="EB238" s="15">
        <v>5</v>
      </c>
      <c r="EC238" s="15">
        <v>5</v>
      </c>
      <c r="ED238" s="15">
        <v>5</v>
      </c>
      <c r="EE238" s="27">
        <f t="shared" si="49"/>
        <v>4.666666666666667</v>
      </c>
      <c r="EF238" s="15">
        <f t="shared" si="55"/>
        <v>0.16666666666666696</v>
      </c>
    </row>
    <row r="239" spans="1:136" x14ac:dyDescent="0.2">
      <c r="A239" s="15">
        <v>119</v>
      </c>
      <c r="B239" s="15">
        <v>508</v>
      </c>
      <c r="C239" s="15">
        <v>1</v>
      </c>
      <c r="D239" s="15">
        <v>3</v>
      </c>
      <c r="E239" s="15">
        <v>0</v>
      </c>
      <c r="F239" s="15">
        <v>40</v>
      </c>
      <c r="G239" s="15">
        <v>5</v>
      </c>
      <c r="H239" s="15">
        <v>2</v>
      </c>
      <c r="I239" s="15">
        <v>3</v>
      </c>
      <c r="J239" s="15">
        <v>20</v>
      </c>
      <c r="K239" s="15">
        <v>0</v>
      </c>
      <c r="L239" s="15">
        <v>1</v>
      </c>
      <c r="M239" s="15">
        <v>0</v>
      </c>
      <c r="N239" s="15">
        <v>0</v>
      </c>
      <c r="O239" s="15">
        <v>1</v>
      </c>
      <c r="P239" s="15">
        <v>0</v>
      </c>
      <c r="Q239" s="159">
        <v>1</v>
      </c>
      <c r="R239" s="159">
        <v>1</v>
      </c>
      <c r="S239" s="159">
        <v>5</v>
      </c>
      <c r="T239" s="159">
        <v>3000</v>
      </c>
      <c r="U239" s="159">
        <f t="shared" si="50"/>
        <v>3000</v>
      </c>
      <c r="V239" s="159">
        <v>15.5</v>
      </c>
      <c r="W239" s="171">
        <f t="shared" si="51"/>
        <v>600</v>
      </c>
      <c r="X239" s="15">
        <v>1</v>
      </c>
      <c r="Y239" s="15">
        <v>5</v>
      </c>
      <c r="Z239" s="15">
        <v>4000</v>
      </c>
      <c r="AA239" s="15">
        <f t="shared" si="52"/>
        <v>4000</v>
      </c>
      <c r="AB239" s="15">
        <v>15500</v>
      </c>
      <c r="AD239" s="15">
        <f t="shared" si="53"/>
        <v>7000</v>
      </c>
      <c r="AE239" s="172">
        <f t="shared" si="48"/>
        <v>1400</v>
      </c>
      <c r="AS239" s="15">
        <v>9</v>
      </c>
      <c r="AT239" s="15">
        <v>1</v>
      </c>
      <c r="AU239" s="15">
        <v>1</v>
      </c>
      <c r="AV239" s="15">
        <v>160</v>
      </c>
      <c r="AW239" s="15">
        <f t="shared" si="57"/>
        <v>160</v>
      </c>
      <c r="AX239" s="15">
        <v>100</v>
      </c>
      <c r="BF239" s="15">
        <f t="shared" si="58"/>
        <v>160</v>
      </c>
      <c r="BG239" s="15">
        <f t="shared" si="56"/>
        <v>160</v>
      </c>
      <c r="CJ239" s="15">
        <v>2</v>
      </c>
      <c r="CK239" s="15">
        <v>1.6666666666666667</v>
      </c>
      <c r="CL239" s="15">
        <v>1</v>
      </c>
      <c r="CM239" s="15">
        <v>1</v>
      </c>
      <c r="CN239" s="15">
        <v>1</v>
      </c>
      <c r="CO239" s="15">
        <f t="shared" si="54"/>
        <v>1.3333333333333335</v>
      </c>
      <c r="CP239" s="15">
        <v>1</v>
      </c>
      <c r="CQ239" s="15">
        <v>1</v>
      </c>
      <c r="CR239" s="15">
        <v>1</v>
      </c>
      <c r="CS239" s="15">
        <v>10</v>
      </c>
      <c r="CT239" s="15">
        <v>1</v>
      </c>
      <c r="CU239" s="15">
        <v>4</v>
      </c>
      <c r="CV239" s="15">
        <v>1</v>
      </c>
      <c r="CW239" s="15">
        <v>1</v>
      </c>
      <c r="CX239" s="15">
        <v>1</v>
      </c>
      <c r="CY239" s="15">
        <v>1</v>
      </c>
      <c r="DA239" s="15">
        <v>1</v>
      </c>
      <c r="DC239" s="15">
        <v>1</v>
      </c>
      <c r="DE239" s="15">
        <v>1</v>
      </c>
      <c r="DM239" s="15">
        <v>2</v>
      </c>
      <c r="DN239" s="15">
        <v>2</v>
      </c>
      <c r="DO239" s="15">
        <v>1</v>
      </c>
      <c r="DP239" s="15">
        <v>2</v>
      </c>
      <c r="DS239" s="15">
        <v>3</v>
      </c>
      <c r="DT239" s="15">
        <v>2</v>
      </c>
      <c r="DY239" s="27">
        <v>4</v>
      </c>
      <c r="DZ239" s="27">
        <v>4</v>
      </c>
      <c r="EA239" s="27">
        <v>5</v>
      </c>
      <c r="EB239" s="27">
        <v>5</v>
      </c>
      <c r="EC239" s="27">
        <v>4</v>
      </c>
      <c r="ED239" s="27">
        <v>5</v>
      </c>
      <c r="EE239" s="27">
        <f t="shared" si="49"/>
        <v>4.5</v>
      </c>
      <c r="EF239" s="15">
        <f t="shared" si="55"/>
        <v>0.45833333333333304</v>
      </c>
    </row>
    <row r="240" spans="1:136" x14ac:dyDescent="0.2">
      <c r="A240" s="15">
        <v>120</v>
      </c>
      <c r="B240" s="15">
        <v>509</v>
      </c>
      <c r="C240" s="15">
        <v>1</v>
      </c>
      <c r="D240" s="15">
        <v>6</v>
      </c>
      <c r="E240" s="15">
        <v>1</v>
      </c>
      <c r="F240" s="15">
        <v>57</v>
      </c>
      <c r="G240" s="15">
        <v>5</v>
      </c>
      <c r="H240" s="15">
        <v>2</v>
      </c>
      <c r="I240" s="15">
        <v>4</v>
      </c>
      <c r="J240" s="15">
        <v>20</v>
      </c>
      <c r="K240" s="15">
        <v>1</v>
      </c>
      <c r="L240" s="15">
        <v>0</v>
      </c>
      <c r="M240" s="15">
        <v>1</v>
      </c>
      <c r="N240" s="15">
        <v>400000</v>
      </c>
      <c r="O240" s="15">
        <v>1</v>
      </c>
      <c r="P240" s="15">
        <v>1</v>
      </c>
      <c r="Q240" s="15">
        <v>2</v>
      </c>
      <c r="R240" s="15">
        <v>1</v>
      </c>
      <c r="S240" s="15">
        <v>49</v>
      </c>
      <c r="T240" s="15">
        <v>44000</v>
      </c>
      <c r="U240" s="15">
        <f t="shared" si="50"/>
        <v>44000</v>
      </c>
      <c r="V240" s="15">
        <v>4</v>
      </c>
      <c r="W240" s="27">
        <f t="shared" si="51"/>
        <v>897.9591836734694</v>
      </c>
      <c r="AA240" s="15">
        <f t="shared" si="52"/>
        <v>0</v>
      </c>
      <c r="AD240" s="15">
        <f t="shared" si="53"/>
        <v>44000</v>
      </c>
      <c r="AE240" s="172">
        <f t="shared" si="48"/>
        <v>897.9591836734694</v>
      </c>
      <c r="AF240" s="161">
        <v>2</v>
      </c>
      <c r="AG240" s="161">
        <v>1</v>
      </c>
      <c r="AH240" s="161">
        <v>49</v>
      </c>
      <c r="AI240" s="161">
        <v>48000</v>
      </c>
      <c r="AJ240" s="161">
        <v>5</v>
      </c>
      <c r="AK240" s="161">
        <v>979.59183673469386</v>
      </c>
      <c r="AS240" s="15">
        <v>7</v>
      </c>
      <c r="AT240" s="15">
        <v>1</v>
      </c>
      <c r="AU240" s="15">
        <v>3</v>
      </c>
      <c r="AV240" s="15">
        <v>15900</v>
      </c>
      <c r="AW240" s="15">
        <f t="shared" si="57"/>
        <v>15900</v>
      </c>
      <c r="AX240" s="15">
        <v>90</v>
      </c>
      <c r="AY240" s="15">
        <v>5300</v>
      </c>
      <c r="BF240" s="15">
        <f t="shared" si="58"/>
        <v>15900</v>
      </c>
      <c r="BG240" s="15">
        <f t="shared" si="56"/>
        <v>5300</v>
      </c>
      <c r="BH240" s="161">
        <v>7</v>
      </c>
      <c r="BI240" s="161">
        <v>1</v>
      </c>
      <c r="BJ240" s="161">
        <v>3</v>
      </c>
      <c r="BK240" s="161">
        <v>13000</v>
      </c>
      <c r="BL240" s="161">
        <v>100</v>
      </c>
      <c r="BS240" s="23">
        <v>13000</v>
      </c>
      <c r="BT240" s="23">
        <v>4333.333333333333</v>
      </c>
      <c r="CJ240" s="15">
        <v>1</v>
      </c>
      <c r="CK240" s="15">
        <v>1</v>
      </c>
      <c r="CL240" s="15">
        <v>1</v>
      </c>
      <c r="CM240" s="15">
        <v>1</v>
      </c>
      <c r="CN240" s="15">
        <v>1</v>
      </c>
      <c r="CO240" s="15">
        <f t="shared" si="54"/>
        <v>1</v>
      </c>
      <c r="CP240" s="15">
        <v>1</v>
      </c>
      <c r="CQ240" s="15">
        <v>5</v>
      </c>
      <c r="CR240" s="15" t="s">
        <v>1007</v>
      </c>
      <c r="CU240" s="15" t="s">
        <v>1007</v>
      </c>
      <c r="CX240" s="15" t="s">
        <v>1007</v>
      </c>
      <c r="CY240" s="15" t="s">
        <v>1007</v>
      </c>
      <c r="DA240" s="15" t="s">
        <v>1007</v>
      </c>
      <c r="DC240" s="15" t="s">
        <v>1007</v>
      </c>
      <c r="DE240" s="15" t="s">
        <v>1007</v>
      </c>
      <c r="DM240" s="15">
        <v>2</v>
      </c>
      <c r="DN240" s="15">
        <v>4</v>
      </c>
      <c r="DQ240" s="15">
        <v>3</v>
      </c>
      <c r="DR240" s="15">
        <v>4</v>
      </c>
      <c r="DS240" s="15">
        <v>1</v>
      </c>
      <c r="DT240" s="15">
        <v>4</v>
      </c>
      <c r="DY240" s="15">
        <v>4</v>
      </c>
      <c r="DZ240" s="15">
        <v>4.666666666666667</v>
      </c>
      <c r="EA240" s="15">
        <v>4.25</v>
      </c>
      <c r="EB240" s="15">
        <v>5</v>
      </c>
      <c r="EC240" s="15">
        <v>3.3333333333333335</v>
      </c>
      <c r="ED240" s="15">
        <v>3</v>
      </c>
      <c r="EE240" s="27">
        <f t="shared" si="49"/>
        <v>4.041666666666667</v>
      </c>
      <c r="EF240" s="15">
        <f t="shared" si="55"/>
        <v>0</v>
      </c>
    </row>
    <row r="241" spans="1:136" x14ac:dyDescent="0.2">
      <c r="A241" s="15">
        <v>120</v>
      </c>
      <c r="B241" s="15">
        <v>509</v>
      </c>
      <c r="C241" s="15">
        <v>1</v>
      </c>
      <c r="D241" s="15">
        <v>6</v>
      </c>
      <c r="E241" s="15">
        <v>1</v>
      </c>
      <c r="F241" s="15">
        <v>57</v>
      </c>
      <c r="G241" s="15">
        <v>5</v>
      </c>
      <c r="H241" s="15">
        <v>2</v>
      </c>
      <c r="I241" s="15">
        <v>4</v>
      </c>
      <c r="J241" s="15">
        <v>20</v>
      </c>
      <c r="K241" s="15">
        <v>1</v>
      </c>
      <c r="L241" s="15">
        <v>0</v>
      </c>
      <c r="M241" s="15">
        <v>1</v>
      </c>
      <c r="N241" s="15">
        <v>400000</v>
      </c>
      <c r="O241" s="15">
        <v>1</v>
      </c>
      <c r="P241" s="15">
        <v>0</v>
      </c>
      <c r="Q241" s="159">
        <v>2</v>
      </c>
      <c r="R241" s="159">
        <v>1</v>
      </c>
      <c r="S241" s="159">
        <v>49</v>
      </c>
      <c r="T241" s="159">
        <v>48000</v>
      </c>
      <c r="U241" s="159">
        <f t="shared" si="50"/>
        <v>48000</v>
      </c>
      <c r="V241" s="159">
        <v>5</v>
      </c>
      <c r="W241" s="171">
        <f t="shared" si="51"/>
        <v>979.59183673469386</v>
      </c>
      <c r="AA241" s="15">
        <f t="shared" si="52"/>
        <v>0</v>
      </c>
      <c r="AD241" s="15">
        <f t="shared" si="53"/>
        <v>48000</v>
      </c>
      <c r="AE241" s="172">
        <f t="shared" si="48"/>
        <v>979.59183673469386</v>
      </c>
      <c r="AS241" s="15">
        <v>7</v>
      </c>
      <c r="AT241" s="15">
        <v>1</v>
      </c>
      <c r="AU241" s="15">
        <v>3</v>
      </c>
      <c r="AV241" s="15">
        <v>13000</v>
      </c>
      <c r="AW241" s="15">
        <f t="shared" si="57"/>
        <v>13000</v>
      </c>
      <c r="AX241" s="15">
        <v>100</v>
      </c>
      <c r="BF241" s="15">
        <f t="shared" si="58"/>
        <v>13000</v>
      </c>
      <c r="BG241" s="15">
        <f t="shared" si="56"/>
        <v>4333.333333333333</v>
      </c>
      <c r="CJ241" s="15">
        <v>1</v>
      </c>
      <c r="CK241" s="15">
        <v>1</v>
      </c>
      <c r="CL241" s="15">
        <v>1</v>
      </c>
      <c r="CM241" s="15">
        <v>1</v>
      </c>
      <c r="CN241" s="15">
        <v>1</v>
      </c>
      <c r="CO241" s="15">
        <f t="shared" si="54"/>
        <v>1</v>
      </c>
      <c r="CP241" s="15">
        <v>1</v>
      </c>
      <c r="CQ241" s="15">
        <v>5</v>
      </c>
      <c r="CR241" s="15" t="s">
        <v>1007</v>
      </c>
      <c r="CU241" s="15" t="s">
        <v>1007</v>
      </c>
      <c r="CX241" s="15" t="s">
        <v>1007</v>
      </c>
      <c r="CY241" s="15" t="s">
        <v>1007</v>
      </c>
      <c r="DA241" s="15" t="s">
        <v>1007</v>
      </c>
      <c r="DC241" s="15" t="s">
        <v>1007</v>
      </c>
      <c r="DE241" s="15" t="s">
        <v>1007</v>
      </c>
      <c r="DM241" s="15">
        <v>2</v>
      </c>
      <c r="DN241" s="15">
        <v>4</v>
      </c>
      <c r="DQ241" s="15">
        <v>3</v>
      </c>
      <c r="DR241" s="15">
        <v>4</v>
      </c>
      <c r="DS241" s="15">
        <v>1</v>
      </c>
      <c r="DT241" s="15">
        <v>4</v>
      </c>
      <c r="DY241" s="27">
        <v>4</v>
      </c>
      <c r="DZ241" s="27">
        <v>4.666666666666667</v>
      </c>
      <c r="EA241" s="27">
        <v>4.25</v>
      </c>
      <c r="EB241" s="27">
        <v>5</v>
      </c>
      <c r="EC241" s="27">
        <v>3.3333333333333335</v>
      </c>
      <c r="ED241" s="27">
        <v>3</v>
      </c>
      <c r="EE241" s="27">
        <f t="shared" si="49"/>
        <v>4.041666666666667</v>
      </c>
      <c r="EF241" s="15">
        <f t="shared" si="55"/>
        <v>-0.41666666666666607</v>
      </c>
    </row>
    <row r="242" spans="1:136" x14ac:dyDescent="0.2">
      <c r="A242" s="15">
        <v>121</v>
      </c>
      <c r="B242" s="15">
        <v>510</v>
      </c>
      <c r="C242" s="15">
        <v>0</v>
      </c>
      <c r="D242" s="15">
        <v>6</v>
      </c>
      <c r="E242" s="15">
        <v>1</v>
      </c>
      <c r="F242" s="15">
        <v>56</v>
      </c>
      <c r="G242" s="15">
        <v>5</v>
      </c>
      <c r="H242" s="15">
        <v>2</v>
      </c>
      <c r="I242" s="15">
        <v>4</v>
      </c>
      <c r="J242" s="15">
        <v>10</v>
      </c>
      <c r="K242" s="15">
        <v>1</v>
      </c>
      <c r="L242" s="15">
        <v>0</v>
      </c>
      <c r="M242" s="15">
        <v>1</v>
      </c>
      <c r="N242" s="15">
        <v>300000</v>
      </c>
      <c r="O242" s="15">
        <v>1</v>
      </c>
      <c r="P242" s="15">
        <v>1</v>
      </c>
      <c r="Q242" s="15">
        <v>2</v>
      </c>
      <c r="R242" s="15">
        <v>1</v>
      </c>
      <c r="S242" s="15">
        <v>45</v>
      </c>
      <c r="T242" s="15">
        <v>3000</v>
      </c>
      <c r="U242" s="15">
        <f t="shared" si="50"/>
        <v>3000</v>
      </c>
      <c r="V242" s="15">
        <v>5.5</v>
      </c>
      <c r="W242" s="27">
        <f t="shared" si="51"/>
        <v>66.666666666666671</v>
      </c>
      <c r="AA242" s="15">
        <f t="shared" si="52"/>
        <v>0</v>
      </c>
      <c r="AD242" s="15">
        <f t="shared" si="53"/>
        <v>3000</v>
      </c>
      <c r="AE242" s="172">
        <f t="shared" si="48"/>
        <v>66.666666666666671</v>
      </c>
      <c r="AF242" s="161">
        <v>2</v>
      </c>
      <c r="AG242" s="161">
        <v>1</v>
      </c>
      <c r="AH242" s="161">
        <v>45</v>
      </c>
      <c r="AI242" s="161">
        <v>2500</v>
      </c>
      <c r="AJ242" s="161">
        <v>6</v>
      </c>
      <c r="AK242" s="161">
        <v>55.555555555555557</v>
      </c>
      <c r="AW242" s="15">
        <f t="shared" si="57"/>
        <v>0</v>
      </c>
      <c r="CJ242" s="15">
        <v>1</v>
      </c>
      <c r="CK242" s="15">
        <v>1</v>
      </c>
      <c r="CL242" s="15">
        <v>1.6666666666666667</v>
      </c>
      <c r="CM242" s="15">
        <v>1</v>
      </c>
      <c r="CN242" s="15">
        <v>1</v>
      </c>
      <c r="CO242" s="15">
        <f t="shared" si="54"/>
        <v>1.1333333333333333</v>
      </c>
      <c r="CP242" s="15">
        <v>1</v>
      </c>
      <c r="CQ242" s="15">
        <v>5</v>
      </c>
      <c r="CR242" s="15" t="s">
        <v>1007</v>
      </c>
      <c r="CU242" s="15" t="s">
        <v>1007</v>
      </c>
      <c r="CX242" s="15" t="s">
        <v>1007</v>
      </c>
      <c r="CY242" s="15" t="s">
        <v>1007</v>
      </c>
      <c r="DA242" s="15" t="s">
        <v>1007</v>
      </c>
      <c r="DC242" s="15" t="s">
        <v>1007</v>
      </c>
      <c r="DE242" s="15" t="s">
        <v>1007</v>
      </c>
      <c r="DM242" s="15">
        <v>2</v>
      </c>
      <c r="DN242" s="15">
        <v>2</v>
      </c>
      <c r="DO242" s="15">
        <v>1</v>
      </c>
      <c r="DP242" s="15">
        <v>2</v>
      </c>
      <c r="DS242" s="15">
        <v>3</v>
      </c>
      <c r="DT242" s="15">
        <v>2</v>
      </c>
      <c r="DY242" s="15">
        <v>4.5999999999999996</v>
      </c>
      <c r="DZ242" s="15">
        <v>5</v>
      </c>
      <c r="EA242" s="15">
        <v>4.75</v>
      </c>
      <c r="EB242" s="15">
        <v>4.4000000000000004</v>
      </c>
      <c r="EC242" s="15">
        <v>4</v>
      </c>
      <c r="ED242" s="15">
        <v>4</v>
      </c>
      <c r="EE242" s="27">
        <f t="shared" si="49"/>
        <v>4.458333333333333</v>
      </c>
      <c r="EF242" s="15">
        <f t="shared" si="55"/>
        <v>0</v>
      </c>
    </row>
    <row r="243" spans="1:136" x14ac:dyDescent="0.2">
      <c r="A243" s="15">
        <v>121</v>
      </c>
      <c r="B243" s="15">
        <v>510</v>
      </c>
      <c r="C243" s="15">
        <v>0</v>
      </c>
      <c r="D243" s="15">
        <v>6</v>
      </c>
      <c r="E243" s="15">
        <v>1</v>
      </c>
      <c r="F243" s="15">
        <v>56</v>
      </c>
      <c r="G243" s="15">
        <v>5</v>
      </c>
      <c r="H243" s="15">
        <v>2</v>
      </c>
      <c r="I243" s="15">
        <v>4</v>
      </c>
      <c r="J243" s="15">
        <v>10</v>
      </c>
      <c r="K243" s="15">
        <v>1</v>
      </c>
      <c r="L243" s="15">
        <v>0</v>
      </c>
      <c r="M243" s="15">
        <v>1</v>
      </c>
      <c r="N243" s="15">
        <v>300000</v>
      </c>
      <c r="O243" s="15">
        <v>1</v>
      </c>
      <c r="P243" s="15">
        <v>0</v>
      </c>
      <c r="Q243" s="159">
        <v>2</v>
      </c>
      <c r="R243" s="159">
        <v>1</v>
      </c>
      <c r="S243" s="159">
        <v>45</v>
      </c>
      <c r="T243" s="159">
        <v>2500</v>
      </c>
      <c r="U243" s="159">
        <f t="shared" si="50"/>
        <v>2500</v>
      </c>
      <c r="V243" s="159">
        <v>6</v>
      </c>
      <c r="W243" s="171">
        <f t="shared" si="51"/>
        <v>55.555555555555557</v>
      </c>
      <c r="AA243" s="15">
        <f t="shared" si="52"/>
        <v>0</v>
      </c>
      <c r="AD243" s="15">
        <f t="shared" si="53"/>
        <v>2500</v>
      </c>
      <c r="AE243" s="172">
        <f t="shared" si="48"/>
        <v>55.555555555555557</v>
      </c>
      <c r="AW243" s="15">
        <f t="shared" si="57"/>
        <v>0</v>
      </c>
      <c r="CJ243" s="15">
        <v>1</v>
      </c>
      <c r="CK243" s="15">
        <v>1</v>
      </c>
      <c r="CL243" s="15">
        <v>1.6666666666666667</v>
      </c>
      <c r="CM243" s="15">
        <v>1</v>
      </c>
      <c r="CN243" s="15">
        <v>1</v>
      </c>
      <c r="CO243" s="15">
        <f t="shared" si="54"/>
        <v>1.1333333333333333</v>
      </c>
      <c r="CP243" s="15">
        <v>1</v>
      </c>
      <c r="CQ243" s="15">
        <v>5</v>
      </c>
      <c r="CR243" s="15" t="s">
        <v>1007</v>
      </c>
      <c r="CU243" s="15" t="s">
        <v>1007</v>
      </c>
      <c r="CX243" s="15" t="s">
        <v>1007</v>
      </c>
      <c r="CY243" s="15" t="s">
        <v>1007</v>
      </c>
      <c r="DA243" s="15" t="s">
        <v>1007</v>
      </c>
      <c r="DC243" s="15" t="s">
        <v>1007</v>
      </c>
      <c r="DE243" s="15" t="s">
        <v>1007</v>
      </c>
      <c r="DM243" s="15">
        <v>2</v>
      </c>
      <c r="DN243" s="15">
        <v>2</v>
      </c>
      <c r="DO243" s="15">
        <v>1</v>
      </c>
      <c r="DP243" s="15">
        <v>2</v>
      </c>
      <c r="DS243" s="15">
        <v>3</v>
      </c>
      <c r="DT243" s="15">
        <v>2</v>
      </c>
      <c r="DY243" s="27">
        <v>4.5999999999999996</v>
      </c>
      <c r="DZ243" s="27">
        <v>5</v>
      </c>
      <c r="EA243" s="27">
        <v>4.75</v>
      </c>
      <c r="EB243" s="27">
        <v>4.4000000000000004</v>
      </c>
      <c r="EC243" s="27">
        <v>4</v>
      </c>
      <c r="ED243" s="27">
        <v>4</v>
      </c>
      <c r="EE243" s="27">
        <f t="shared" si="49"/>
        <v>4.458333333333333</v>
      </c>
      <c r="EF243" s="15">
        <f t="shared" si="55"/>
        <v>0.47500000000000009</v>
      </c>
    </row>
    <row r="244" spans="1:136" x14ac:dyDescent="0.2">
      <c r="A244" s="15">
        <v>122</v>
      </c>
      <c r="B244" s="15">
        <v>512</v>
      </c>
      <c r="C244" s="15">
        <v>0</v>
      </c>
      <c r="D244" s="15">
        <v>3</v>
      </c>
      <c r="E244" s="15">
        <v>1</v>
      </c>
      <c r="F244" s="15">
        <v>50</v>
      </c>
      <c r="G244" s="15">
        <v>4</v>
      </c>
      <c r="H244" s="15">
        <v>2</v>
      </c>
      <c r="I244" s="15">
        <v>4</v>
      </c>
      <c r="J244" s="15">
        <v>40</v>
      </c>
      <c r="K244" s="15">
        <v>0</v>
      </c>
      <c r="L244" s="15">
        <v>0</v>
      </c>
      <c r="M244" s="15">
        <v>1</v>
      </c>
      <c r="N244" s="15">
        <v>480000</v>
      </c>
      <c r="O244" s="15">
        <v>1</v>
      </c>
      <c r="P244" s="15">
        <v>1</v>
      </c>
      <c r="Q244" s="15">
        <v>1</v>
      </c>
      <c r="R244" s="15">
        <v>1</v>
      </c>
      <c r="S244" s="15">
        <v>5</v>
      </c>
      <c r="T244" s="15">
        <v>3000</v>
      </c>
      <c r="U244" s="15">
        <f t="shared" si="50"/>
        <v>3000</v>
      </c>
      <c r="V244" s="15">
        <v>13.5</v>
      </c>
      <c r="W244" s="27">
        <f t="shared" si="51"/>
        <v>600</v>
      </c>
      <c r="AA244" s="15">
        <f t="shared" si="52"/>
        <v>0</v>
      </c>
      <c r="AD244" s="15">
        <f t="shared" si="53"/>
        <v>3000</v>
      </c>
      <c r="AE244" s="172">
        <f t="shared" si="48"/>
        <v>600</v>
      </c>
      <c r="AF244" s="161">
        <v>1</v>
      </c>
      <c r="AG244" s="161">
        <v>1</v>
      </c>
      <c r="AH244" s="161">
        <v>5</v>
      </c>
      <c r="AI244" s="161">
        <v>3000</v>
      </c>
      <c r="AJ244" s="161">
        <v>15.5</v>
      </c>
      <c r="AK244" s="161">
        <v>600</v>
      </c>
      <c r="AW244" s="15">
        <f t="shared" si="57"/>
        <v>0</v>
      </c>
      <c r="CJ244" s="15">
        <v>2</v>
      </c>
      <c r="CK244" s="15">
        <v>1</v>
      </c>
      <c r="CL244" s="15">
        <v>1</v>
      </c>
      <c r="CM244" s="15">
        <v>1</v>
      </c>
      <c r="CN244" s="15">
        <v>1</v>
      </c>
      <c r="CO244" s="15">
        <f t="shared" si="54"/>
        <v>1.2</v>
      </c>
      <c r="CP244" s="15">
        <v>1</v>
      </c>
      <c r="CQ244" s="15">
        <v>4</v>
      </c>
      <c r="CR244" s="15">
        <v>3</v>
      </c>
      <c r="CS244" s="15">
        <v>10</v>
      </c>
      <c r="CT244" s="15">
        <v>1</v>
      </c>
      <c r="CU244" s="15">
        <v>1</v>
      </c>
      <c r="CV244" s="15">
        <v>2</v>
      </c>
      <c r="CW244" s="15">
        <v>1</v>
      </c>
      <c r="CX244" s="15">
        <v>1</v>
      </c>
      <c r="CY244" s="15">
        <v>0</v>
      </c>
      <c r="CZ244" s="15">
        <v>5</v>
      </c>
      <c r="DA244" s="15">
        <v>1</v>
      </c>
      <c r="DC244" s="15">
        <v>1</v>
      </c>
      <c r="DE244" s="15">
        <v>1</v>
      </c>
      <c r="DM244" s="15">
        <v>3</v>
      </c>
      <c r="DN244" s="15">
        <v>2</v>
      </c>
      <c r="DO244" s="15">
        <v>2</v>
      </c>
      <c r="DP244" s="15">
        <v>2</v>
      </c>
      <c r="DQ244" s="15">
        <v>1</v>
      </c>
      <c r="DR244" s="15">
        <v>2</v>
      </c>
      <c r="DS244" s="15">
        <v>3</v>
      </c>
      <c r="DT244" s="15">
        <v>2</v>
      </c>
      <c r="DY244" s="15">
        <v>3.4</v>
      </c>
      <c r="DZ244" s="15">
        <v>4</v>
      </c>
      <c r="EA244" s="15">
        <v>4.25</v>
      </c>
      <c r="EB244" s="15">
        <v>4</v>
      </c>
      <c r="EC244" s="15">
        <v>4</v>
      </c>
      <c r="ED244" s="15">
        <v>4.25</v>
      </c>
      <c r="EE244" s="27">
        <f t="shared" si="49"/>
        <v>3.9833333333333329</v>
      </c>
      <c r="EF244" s="15">
        <f t="shared" si="55"/>
        <v>0.83333333333333304</v>
      </c>
    </row>
    <row r="245" spans="1:136" x14ac:dyDescent="0.2">
      <c r="A245" s="15">
        <v>122</v>
      </c>
      <c r="B245" s="15">
        <v>512</v>
      </c>
      <c r="C245" s="15">
        <v>0</v>
      </c>
      <c r="D245" s="15">
        <v>3</v>
      </c>
      <c r="E245" s="15">
        <v>1</v>
      </c>
      <c r="F245" s="15">
        <v>50</v>
      </c>
      <c r="G245" s="15">
        <v>4</v>
      </c>
      <c r="H245" s="15">
        <v>2</v>
      </c>
      <c r="I245" s="15">
        <v>4</v>
      </c>
      <c r="J245" s="15">
        <v>40</v>
      </c>
      <c r="K245" s="15">
        <v>0</v>
      </c>
      <c r="L245" s="15">
        <v>0</v>
      </c>
      <c r="M245" s="15">
        <v>1</v>
      </c>
      <c r="N245" s="15">
        <v>480000</v>
      </c>
      <c r="O245" s="15">
        <v>1</v>
      </c>
      <c r="P245" s="15">
        <v>0</v>
      </c>
      <c r="Q245" s="159">
        <v>1</v>
      </c>
      <c r="R245" s="159">
        <v>1</v>
      </c>
      <c r="S245" s="159">
        <v>5</v>
      </c>
      <c r="T245" s="159">
        <v>3000</v>
      </c>
      <c r="U245" s="159">
        <f t="shared" si="50"/>
        <v>3000</v>
      </c>
      <c r="V245" s="159">
        <v>15.5</v>
      </c>
      <c r="W245" s="171">
        <f t="shared" si="51"/>
        <v>600</v>
      </c>
      <c r="AA245" s="15">
        <f t="shared" si="52"/>
        <v>0</v>
      </c>
      <c r="AD245" s="15">
        <f t="shared" si="53"/>
        <v>3000</v>
      </c>
      <c r="AE245" s="172">
        <f t="shared" si="48"/>
        <v>600</v>
      </c>
      <c r="AW245" s="15">
        <f t="shared" si="57"/>
        <v>0</v>
      </c>
      <c r="CJ245" s="15">
        <v>2</v>
      </c>
      <c r="CK245" s="15">
        <v>1</v>
      </c>
      <c r="CL245" s="15">
        <v>1</v>
      </c>
      <c r="CM245" s="15">
        <v>1</v>
      </c>
      <c r="CN245" s="15">
        <v>1</v>
      </c>
      <c r="CO245" s="15">
        <f t="shared" si="54"/>
        <v>1.2</v>
      </c>
      <c r="CP245" s="15">
        <v>1</v>
      </c>
      <c r="CQ245" s="15">
        <v>4</v>
      </c>
      <c r="CR245" s="15">
        <v>3</v>
      </c>
      <c r="CS245" s="15">
        <v>10</v>
      </c>
      <c r="CT245" s="15">
        <v>1</v>
      </c>
      <c r="CU245" s="15">
        <v>1</v>
      </c>
      <c r="CV245" s="15">
        <v>2</v>
      </c>
      <c r="CW245" s="15">
        <v>1</v>
      </c>
      <c r="CX245" s="15">
        <v>1</v>
      </c>
      <c r="CY245" s="15">
        <v>0</v>
      </c>
      <c r="CZ245" s="15">
        <v>5</v>
      </c>
      <c r="DA245" s="15">
        <v>1</v>
      </c>
      <c r="DC245" s="15">
        <v>1</v>
      </c>
      <c r="DE245" s="15">
        <v>1</v>
      </c>
      <c r="DM245" s="15">
        <v>3</v>
      </c>
      <c r="DN245" s="15">
        <v>2</v>
      </c>
      <c r="DO245" s="15">
        <v>2</v>
      </c>
      <c r="DP245" s="15">
        <v>2</v>
      </c>
      <c r="DQ245" s="15">
        <v>1</v>
      </c>
      <c r="DR245" s="15">
        <v>2</v>
      </c>
      <c r="DS245" s="15">
        <v>3</v>
      </c>
      <c r="DT245" s="15">
        <v>2</v>
      </c>
      <c r="DY245" s="27">
        <v>3.4</v>
      </c>
      <c r="DZ245" s="27">
        <v>3</v>
      </c>
      <c r="EA245" s="27">
        <v>3.25</v>
      </c>
      <c r="EB245" s="27">
        <v>3</v>
      </c>
      <c r="EC245" s="27">
        <v>3</v>
      </c>
      <c r="ED245" s="27">
        <v>3.25</v>
      </c>
      <c r="EE245" s="27">
        <f t="shared" si="49"/>
        <v>3.15</v>
      </c>
      <c r="EF245" s="15">
        <f t="shared" si="55"/>
        <v>0.72499999999999964</v>
      </c>
    </row>
    <row r="246" spans="1:136" x14ac:dyDescent="0.2">
      <c r="A246" s="15">
        <v>123</v>
      </c>
      <c r="B246" s="15">
        <v>513</v>
      </c>
      <c r="C246" s="15">
        <v>0</v>
      </c>
      <c r="D246" s="15">
        <v>3</v>
      </c>
      <c r="E246" s="15">
        <v>1</v>
      </c>
      <c r="F246" s="15">
        <v>48</v>
      </c>
      <c r="G246" s="15">
        <v>0</v>
      </c>
      <c r="H246" s="15">
        <v>2</v>
      </c>
      <c r="I246" s="15">
        <v>3</v>
      </c>
      <c r="J246" s="15">
        <v>5</v>
      </c>
      <c r="K246" s="15">
        <v>0</v>
      </c>
      <c r="L246" s="15">
        <v>0</v>
      </c>
      <c r="M246" s="15">
        <v>1</v>
      </c>
      <c r="N246" s="15">
        <v>400000</v>
      </c>
      <c r="O246" s="15">
        <v>1</v>
      </c>
      <c r="P246" s="15">
        <v>1</v>
      </c>
      <c r="Q246" s="15">
        <v>8</v>
      </c>
      <c r="R246" s="15">
        <v>1</v>
      </c>
      <c r="S246" s="15">
        <v>1</v>
      </c>
      <c r="T246" s="15">
        <v>1000</v>
      </c>
      <c r="U246" s="15">
        <f t="shared" si="50"/>
        <v>1000</v>
      </c>
      <c r="V246" s="15">
        <v>70</v>
      </c>
      <c r="W246" s="27">
        <f t="shared" si="51"/>
        <v>1000</v>
      </c>
      <c r="AA246" s="15">
        <f t="shared" si="52"/>
        <v>0</v>
      </c>
      <c r="AD246" s="15">
        <f t="shared" si="53"/>
        <v>1000</v>
      </c>
      <c r="AE246" s="172">
        <f t="shared" si="48"/>
        <v>1000</v>
      </c>
      <c r="AF246" s="161">
        <v>8</v>
      </c>
      <c r="AG246" s="161">
        <v>1</v>
      </c>
      <c r="AH246" s="161">
        <v>1</v>
      </c>
      <c r="AI246" s="161">
        <v>1000</v>
      </c>
      <c r="AJ246" s="161">
        <v>50</v>
      </c>
      <c r="AK246" s="161">
        <v>1000</v>
      </c>
      <c r="AW246" s="15">
        <f t="shared" si="57"/>
        <v>0</v>
      </c>
      <c r="CJ246" s="15">
        <v>2</v>
      </c>
      <c r="CK246" s="15">
        <v>1.3333333333333333</v>
      </c>
      <c r="CL246" s="15">
        <v>1</v>
      </c>
      <c r="CM246" s="15">
        <v>1</v>
      </c>
      <c r="CN246" s="15">
        <v>3.5</v>
      </c>
      <c r="CO246" s="15">
        <f t="shared" si="54"/>
        <v>1.7666666666666664</v>
      </c>
      <c r="CP246" s="15">
        <v>1</v>
      </c>
      <c r="CQ246" s="15">
        <v>4</v>
      </c>
      <c r="CR246" s="15">
        <v>1</v>
      </c>
      <c r="CS246" s="15">
        <v>10</v>
      </c>
      <c r="CT246" s="15">
        <v>1</v>
      </c>
      <c r="CU246" s="15">
        <v>4</v>
      </c>
      <c r="CV246" s="15">
        <v>0</v>
      </c>
      <c r="CW246" s="15">
        <v>1</v>
      </c>
      <c r="CX246" s="15">
        <v>1</v>
      </c>
      <c r="CY246" s="15">
        <v>1</v>
      </c>
      <c r="DA246" s="15">
        <v>1</v>
      </c>
      <c r="DC246" s="15">
        <v>1</v>
      </c>
      <c r="DE246" s="15">
        <v>0</v>
      </c>
      <c r="DM246" s="15">
        <v>1</v>
      </c>
      <c r="DN246" s="15">
        <v>2</v>
      </c>
      <c r="DO246" s="15">
        <v>2</v>
      </c>
      <c r="DP246" s="15">
        <v>2</v>
      </c>
      <c r="DQ246" s="15">
        <v>3</v>
      </c>
      <c r="DR246" s="15">
        <v>2</v>
      </c>
      <c r="DS246" s="15">
        <v>3</v>
      </c>
      <c r="DT246" s="15">
        <v>2</v>
      </c>
      <c r="DY246" s="15">
        <v>2.8</v>
      </c>
      <c r="DZ246" s="15">
        <v>3</v>
      </c>
      <c r="EA246" s="15">
        <v>2.25</v>
      </c>
      <c r="EB246" s="15">
        <v>2</v>
      </c>
      <c r="EC246" s="15">
        <v>2</v>
      </c>
      <c r="ED246" s="15">
        <v>2.5</v>
      </c>
      <c r="EE246" s="27">
        <f t="shared" si="49"/>
        <v>2.4250000000000003</v>
      </c>
      <c r="EF246" s="15">
        <f t="shared" si="55"/>
        <v>0.16666666666666696</v>
      </c>
    </row>
    <row r="247" spans="1:136" x14ac:dyDescent="0.2">
      <c r="A247" s="15">
        <v>123</v>
      </c>
      <c r="B247" s="15">
        <v>513</v>
      </c>
      <c r="C247" s="15">
        <v>0</v>
      </c>
      <c r="D247" s="15">
        <v>3</v>
      </c>
      <c r="E247" s="15">
        <v>1</v>
      </c>
      <c r="F247" s="15">
        <v>48</v>
      </c>
      <c r="G247" s="15">
        <v>0</v>
      </c>
      <c r="H247" s="15">
        <v>2</v>
      </c>
      <c r="I247" s="15">
        <v>3</v>
      </c>
      <c r="J247" s="15">
        <v>5</v>
      </c>
      <c r="K247" s="15">
        <v>0</v>
      </c>
      <c r="L247" s="15">
        <v>0</v>
      </c>
      <c r="M247" s="15">
        <v>1</v>
      </c>
      <c r="N247" s="15">
        <v>400000</v>
      </c>
      <c r="O247" s="15">
        <v>1</v>
      </c>
      <c r="P247" s="15">
        <v>0</v>
      </c>
      <c r="Q247" s="159">
        <v>8</v>
      </c>
      <c r="R247" s="159">
        <v>1</v>
      </c>
      <c r="S247" s="159">
        <v>1</v>
      </c>
      <c r="T247" s="159">
        <v>1000</v>
      </c>
      <c r="U247" s="159">
        <f t="shared" si="50"/>
        <v>1000</v>
      </c>
      <c r="V247" s="159">
        <v>50</v>
      </c>
      <c r="W247" s="171">
        <f t="shared" si="51"/>
        <v>1000</v>
      </c>
      <c r="AA247" s="15">
        <f t="shared" si="52"/>
        <v>0</v>
      </c>
      <c r="AD247" s="15">
        <f t="shared" si="53"/>
        <v>1000</v>
      </c>
      <c r="AE247" s="172">
        <f t="shared" si="48"/>
        <v>1000</v>
      </c>
      <c r="AW247" s="15">
        <f t="shared" si="57"/>
        <v>0</v>
      </c>
      <c r="CJ247" s="15">
        <v>2</v>
      </c>
      <c r="CK247" s="15">
        <v>1.3333333333333333</v>
      </c>
      <c r="CL247" s="15">
        <v>1</v>
      </c>
      <c r="CM247" s="15">
        <v>1</v>
      </c>
      <c r="CN247" s="15">
        <v>3.5</v>
      </c>
      <c r="CO247" s="15">
        <f t="shared" si="54"/>
        <v>1.7666666666666664</v>
      </c>
      <c r="CP247" s="15">
        <v>1</v>
      </c>
      <c r="CQ247" s="15">
        <v>4</v>
      </c>
      <c r="CR247" s="15">
        <v>1</v>
      </c>
      <c r="CS247" s="15">
        <v>10</v>
      </c>
      <c r="CT247" s="15">
        <v>1</v>
      </c>
      <c r="CU247" s="15">
        <v>4</v>
      </c>
      <c r="CV247" s="15">
        <v>0</v>
      </c>
      <c r="CW247" s="15">
        <v>1</v>
      </c>
      <c r="CX247" s="15">
        <v>1</v>
      </c>
      <c r="CY247" s="15">
        <v>1</v>
      </c>
      <c r="DA247" s="15">
        <v>1</v>
      </c>
      <c r="DC247" s="15">
        <v>1</v>
      </c>
      <c r="DE247" s="15">
        <v>0</v>
      </c>
      <c r="DM247" s="15">
        <v>1</v>
      </c>
      <c r="DN247" s="15">
        <v>2</v>
      </c>
      <c r="DO247" s="15">
        <v>2</v>
      </c>
      <c r="DP247" s="15">
        <v>2</v>
      </c>
      <c r="DQ247" s="15">
        <v>3</v>
      </c>
      <c r="DR247" s="15">
        <v>2</v>
      </c>
      <c r="DS247" s="15">
        <v>3</v>
      </c>
      <c r="DT247" s="15">
        <v>2</v>
      </c>
      <c r="DY247" s="27">
        <v>2.8</v>
      </c>
      <c r="DZ247" s="27">
        <v>2</v>
      </c>
      <c r="EA247" s="27">
        <v>2.25</v>
      </c>
      <c r="EB247" s="27">
        <v>2</v>
      </c>
      <c r="EC247" s="27">
        <v>2</v>
      </c>
      <c r="ED247" s="27">
        <v>2.5</v>
      </c>
      <c r="EE247" s="27">
        <f t="shared" si="49"/>
        <v>2.2583333333333333</v>
      </c>
      <c r="EF247" s="15">
        <f t="shared" si="55"/>
        <v>-1.0944444444444446</v>
      </c>
    </row>
    <row r="248" spans="1:136" x14ac:dyDescent="0.2">
      <c r="A248" s="15">
        <v>124</v>
      </c>
      <c r="B248" s="15">
        <v>514</v>
      </c>
      <c r="C248" s="15">
        <v>0</v>
      </c>
      <c r="D248" s="15">
        <v>3</v>
      </c>
      <c r="E248" s="15">
        <v>0</v>
      </c>
      <c r="F248" s="15">
        <v>45</v>
      </c>
      <c r="G248" s="15">
        <v>5</v>
      </c>
      <c r="H248" s="15">
        <v>2</v>
      </c>
      <c r="I248" s="15">
        <v>3</v>
      </c>
      <c r="J248" s="15">
        <v>10</v>
      </c>
      <c r="K248" s="15">
        <v>0</v>
      </c>
      <c r="L248" s="15">
        <v>1</v>
      </c>
      <c r="M248" s="15">
        <v>1</v>
      </c>
      <c r="N248" s="15">
        <v>400000</v>
      </c>
      <c r="O248" s="15">
        <v>1</v>
      </c>
      <c r="P248" s="15">
        <v>1</v>
      </c>
      <c r="Q248" s="15">
        <v>1</v>
      </c>
      <c r="R248" s="15">
        <v>1</v>
      </c>
      <c r="S248" s="15">
        <v>16</v>
      </c>
      <c r="T248" s="15">
        <v>3000</v>
      </c>
      <c r="U248" s="15">
        <f t="shared" si="50"/>
        <v>3000</v>
      </c>
      <c r="V248" s="15">
        <v>18</v>
      </c>
      <c r="W248" s="27">
        <f t="shared" si="51"/>
        <v>187.5</v>
      </c>
      <c r="AA248" s="15">
        <f t="shared" si="52"/>
        <v>0</v>
      </c>
      <c r="AD248" s="15">
        <f t="shared" si="53"/>
        <v>3000</v>
      </c>
      <c r="AE248" s="172">
        <f t="shared" si="48"/>
        <v>187.5</v>
      </c>
      <c r="AF248" s="161">
        <v>1</v>
      </c>
      <c r="AG248" s="161">
        <v>1</v>
      </c>
      <c r="AH248" s="161">
        <v>16</v>
      </c>
      <c r="AI248" s="161">
        <v>2600</v>
      </c>
      <c r="AJ248" s="161">
        <v>15.6</v>
      </c>
      <c r="AK248" s="161">
        <v>162.5</v>
      </c>
      <c r="AW248" s="15">
        <f t="shared" si="57"/>
        <v>0</v>
      </c>
      <c r="CJ248" s="15">
        <v>2</v>
      </c>
      <c r="CK248" s="15">
        <v>2.6666666666666665</v>
      </c>
      <c r="CL248" s="15">
        <v>2</v>
      </c>
      <c r="CM248" s="15">
        <v>2</v>
      </c>
      <c r="CN248" s="15">
        <v>2</v>
      </c>
      <c r="CO248" s="15">
        <f t="shared" si="54"/>
        <v>2.1333333333333333</v>
      </c>
      <c r="CP248" s="15">
        <v>2</v>
      </c>
      <c r="CQ248" s="15">
        <v>5</v>
      </c>
      <c r="CR248" s="15" t="s">
        <v>1007</v>
      </c>
      <c r="CU248" s="15" t="s">
        <v>1007</v>
      </c>
      <c r="CX248" s="15" t="s">
        <v>1007</v>
      </c>
      <c r="CY248" s="15" t="s">
        <v>1007</v>
      </c>
      <c r="DA248" s="15" t="s">
        <v>1007</v>
      </c>
      <c r="DC248" s="15" t="s">
        <v>1007</v>
      </c>
      <c r="DE248" s="15" t="s">
        <v>1007</v>
      </c>
      <c r="DM248" s="15">
        <v>2</v>
      </c>
      <c r="DN248" s="15">
        <v>4</v>
      </c>
      <c r="DO248" s="15">
        <v>1</v>
      </c>
      <c r="DP248" s="15">
        <v>4</v>
      </c>
      <c r="DQ248" s="15">
        <v>3</v>
      </c>
      <c r="DR248" s="15">
        <v>4</v>
      </c>
      <c r="DS248" s="15">
        <v>3</v>
      </c>
      <c r="DT248" s="15">
        <v>4</v>
      </c>
      <c r="DY248" s="15">
        <v>3.8</v>
      </c>
      <c r="DZ248" s="15">
        <v>3.6666666666666665</v>
      </c>
      <c r="EA248" s="15">
        <v>3.25</v>
      </c>
      <c r="EB248" s="15">
        <v>3.4</v>
      </c>
      <c r="EC248" s="15">
        <v>3</v>
      </c>
      <c r="ED248" s="15">
        <v>3</v>
      </c>
      <c r="EE248" s="27">
        <f t="shared" si="49"/>
        <v>3.3527777777777779</v>
      </c>
      <c r="EF248" s="15">
        <f t="shared" si="55"/>
        <v>0.35277777777777786</v>
      </c>
    </row>
    <row r="249" spans="1:136" x14ac:dyDescent="0.2">
      <c r="A249" s="15">
        <v>124</v>
      </c>
      <c r="B249" s="15">
        <v>514</v>
      </c>
      <c r="C249" s="15">
        <v>0</v>
      </c>
      <c r="D249" s="15">
        <v>3</v>
      </c>
      <c r="E249" s="15">
        <v>0</v>
      </c>
      <c r="F249" s="15">
        <v>45</v>
      </c>
      <c r="G249" s="15">
        <v>5</v>
      </c>
      <c r="H249" s="15">
        <v>2</v>
      </c>
      <c r="I249" s="15">
        <v>3</v>
      </c>
      <c r="J249" s="15">
        <v>10</v>
      </c>
      <c r="K249" s="15">
        <v>0</v>
      </c>
      <c r="L249" s="15">
        <v>1</v>
      </c>
      <c r="M249" s="15">
        <v>1</v>
      </c>
      <c r="N249" s="15">
        <v>400000</v>
      </c>
      <c r="O249" s="15">
        <v>1</v>
      </c>
      <c r="P249" s="15">
        <v>0</v>
      </c>
      <c r="Q249" s="159">
        <v>1</v>
      </c>
      <c r="R249" s="159">
        <v>1</v>
      </c>
      <c r="S249" s="159">
        <v>16</v>
      </c>
      <c r="T249" s="159">
        <v>2600</v>
      </c>
      <c r="U249" s="159">
        <f t="shared" si="50"/>
        <v>2600</v>
      </c>
      <c r="V249" s="159">
        <v>15.6</v>
      </c>
      <c r="W249" s="171">
        <f t="shared" si="51"/>
        <v>162.5</v>
      </c>
      <c r="AA249" s="15">
        <f t="shared" si="52"/>
        <v>0</v>
      </c>
      <c r="AD249" s="15">
        <f t="shared" si="53"/>
        <v>2600</v>
      </c>
      <c r="AE249" s="172">
        <f t="shared" si="48"/>
        <v>162.5</v>
      </c>
      <c r="AW249" s="15">
        <f t="shared" si="57"/>
        <v>0</v>
      </c>
      <c r="CJ249" s="15">
        <v>2</v>
      </c>
      <c r="CK249" s="15">
        <v>2.6666666666666665</v>
      </c>
      <c r="CL249" s="15">
        <v>2</v>
      </c>
      <c r="CM249" s="15">
        <v>2</v>
      </c>
      <c r="CN249" s="15">
        <v>2</v>
      </c>
      <c r="CO249" s="15">
        <f t="shared" si="54"/>
        <v>2.1333333333333333</v>
      </c>
      <c r="CP249" s="15">
        <v>2</v>
      </c>
      <c r="CQ249" s="15">
        <v>5</v>
      </c>
      <c r="CR249" s="15" t="s">
        <v>1007</v>
      </c>
      <c r="CU249" s="15" t="s">
        <v>1007</v>
      </c>
      <c r="CX249" s="15" t="s">
        <v>1007</v>
      </c>
      <c r="CY249" s="15" t="s">
        <v>1007</v>
      </c>
      <c r="DA249" s="15" t="s">
        <v>1007</v>
      </c>
      <c r="DC249" s="15" t="s">
        <v>1007</v>
      </c>
      <c r="DE249" s="15" t="s">
        <v>1007</v>
      </c>
      <c r="DM249" s="15">
        <v>2</v>
      </c>
      <c r="DN249" s="15">
        <v>4</v>
      </c>
      <c r="DO249" s="15">
        <v>1</v>
      </c>
      <c r="DP249" s="15">
        <v>4</v>
      </c>
      <c r="DQ249" s="15">
        <v>3</v>
      </c>
      <c r="DR249" s="15">
        <v>4</v>
      </c>
      <c r="DS249" s="15">
        <v>3</v>
      </c>
      <c r="DT249" s="15">
        <v>4</v>
      </c>
      <c r="DY249" s="27">
        <v>3</v>
      </c>
      <c r="DZ249" s="27">
        <v>3</v>
      </c>
      <c r="EA249" s="27">
        <v>3</v>
      </c>
      <c r="EB249" s="27">
        <v>3</v>
      </c>
      <c r="EC249" s="27">
        <v>3</v>
      </c>
      <c r="ED249" s="27">
        <v>3</v>
      </c>
      <c r="EE249" s="27">
        <f t="shared" si="49"/>
        <v>3</v>
      </c>
      <c r="EF249" s="15">
        <f t="shared" si="55"/>
        <v>0.77777777777777768</v>
      </c>
    </row>
    <row r="250" spans="1:136" x14ac:dyDescent="0.2">
      <c r="A250" s="15">
        <v>125</v>
      </c>
      <c r="B250" s="15">
        <v>515</v>
      </c>
      <c r="C250" s="15">
        <v>0</v>
      </c>
      <c r="D250" s="15">
        <v>3</v>
      </c>
      <c r="E250" s="15">
        <v>0</v>
      </c>
      <c r="F250" s="15">
        <v>50</v>
      </c>
      <c r="G250" s="15">
        <v>1</v>
      </c>
      <c r="H250" s="15">
        <v>1</v>
      </c>
      <c r="I250" s="15">
        <v>2</v>
      </c>
      <c r="J250" s="15">
        <v>10</v>
      </c>
      <c r="K250" s="15">
        <v>0</v>
      </c>
      <c r="L250" s="15">
        <v>1</v>
      </c>
      <c r="M250" s="15">
        <v>0</v>
      </c>
      <c r="N250" s="15">
        <v>0</v>
      </c>
      <c r="O250" s="15">
        <v>1</v>
      </c>
      <c r="P250" s="15">
        <v>1</v>
      </c>
      <c r="Q250" s="15">
        <v>1</v>
      </c>
      <c r="R250" s="15">
        <v>1</v>
      </c>
      <c r="S250" s="15">
        <v>16</v>
      </c>
      <c r="T250" s="15">
        <v>2000</v>
      </c>
      <c r="U250" s="15">
        <f t="shared" si="50"/>
        <v>2000</v>
      </c>
      <c r="V250" s="15">
        <v>18</v>
      </c>
      <c r="W250" s="27">
        <f t="shared" si="51"/>
        <v>125</v>
      </c>
      <c r="AA250" s="15">
        <f t="shared" si="52"/>
        <v>0</v>
      </c>
      <c r="AD250" s="15">
        <f t="shared" si="53"/>
        <v>2000</v>
      </c>
      <c r="AE250" s="172">
        <f t="shared" si="48"/>
        <v>125</v>
      </c>
      <c r="AF250" s="161">
        <v>1</v>
      </c>
      <c r="AG250" s="161">
        <v>1</v>
      </c>
      <c r="AH250" s="161">
        <v>16</v>
      </c>
      <c r="AI250" s="161">
        <v>2000</v>
      </c>
      <c r="AJ250" s="161">
        <v>16</v>
      </c>
      <c r="AK250" s="161">
        <v>125</v>
      </c>
      <c r="AW250" s="15">
        <f t="shared" si="57"/>
        <v>0</v>
      </c>
      <c r="CJ250" s="15">
        <v>1</v>
      </c>
      <c r="CK250" s="15">
        <v>1</v>
      </c>
      <c r="CL250" s="15">
        <v>1</v>
      </c>
      <c r="CM250" s="15">
        <v>2</v>
      </c>
      <c r="CN250" s="15">
        <v>1.5</v>
      </c>
      <c r="CO250" s="15">
        <f t="shared" si="54"/>
        <v>1.3</v>
      </c>
      <c r="CP250" s="15">
        <v>1</v>
      </c>
      <c r="CQ250" s="15">
        <v>4</v>
      </c>
      <c r="CR250" s="15">
        <v>2</v>
      </c>
      <c r="CS250" s="15">
        <v>10</v>
      </c>
      <c r="CT250" s="15">
        <v>1</v>
      </c>
      <c r="CU250" s="15">
        <v>4</v>
      </c>
      <c r="CV250" s="15">
        <v>0</v>
      </c>
      <c r="CW250" s="15">
        <v>1</v>
      </c>
      <c r="CX250" s="15">
        <v>0</v>
      </c>
      <c r="CY250" s="15" t="s">
        <v>1007</v>
      </c>
      <c r="DA250" s="15" t="s">
        <v>1007</v>
      </c>
      <c r="DC250" s="15" t="s">
        <v>1007</v>
      </c>
      <c r="DE250" s="15" t="s">
        <v>1007</v>
      </c>
      <c r="DG250" s="15">
        <v>0</v>
      </c>
      <c r="DH250" s="15">
        <v>0</v>
      </c>
      <c r="DI250" s="15">
        <v>1</v>
      </c>
      <c r="DJ250" s="15">
        <v>0</v>
      </c>
      <c r="DK250" s="15">
        <v>0</v>
      </c>
      <c r="DL250" s="15">
        <v>0</v>
      </c>
      <c r="DM250" s="15">
        <v>1</v>
      </c>
      <c r="DN250" s="15">
        <v>2</v>
      </c>
      <c r="DO250" s="15">
        <v>2</v>
      </c>
      <c r="DP250" s="15">
        <v>2</v>
      </c>
      <c r="DQ250" s="15">
        <v>3</v>
      </c>
      <c r="DR250" s="15">
        <v>2</v>
      </c>
      <c r="DS250" s="15">
        <v>3</v>
      </c>
      <c r="DT250" s="15">
        <v>2</v>
      </c>
      <c r="DY250" s="15">
        <v>3</v>
      </c>
      <c r="DZ250" s="15">
        <v>2.3333333333333335</v>
      </c>
      <c r="EA250" s="15">
        <v>2</v>
      </c>
      <c r="EB250" s="15">
        <v>2</v>
      </c>
      <c r="EC250" s="15">
        <v>2</v>
      </c>
      <c r="ED250" s="15">
        <v>2</v>
      </c>
      <c r="EE250" s="27">
        <f t="shared" si="49"/>
        <v>2.2222222222222223</v>
      </c>
      <c r="EF250" s="164">
        <f t="shared" si="55"/>
        <v>-0.22222222222222188</v>
      </c>
    </row>
    <row r="251" spans="1:136" x14ac:dyDescent="0.2">
      <c r="A251" s="15">
        <v>125</v>
      </c>
      <c r="B251" s="15">
        <v>515</v>
      </c>
      <c r="C251" s="15">
        <v>0</v>
      </c>
      <c r="D251" s="15">
        <v>3</v>
      </c>
      <c r="E251" s="15">
        <v>0</v>
      </c>
      <c r="F251" s="15">
        <v>50</v>
      </c>
      <c r="G251" s="15">
        <v>1</v>
      </c>
      <c r="H251" s="15">
        <v>1</v>
      </c>
      <c r="I251" s="15">
        <v>2</v>
      </c>
      <c r="J251" s="15">
        <v>10</v>
      </c>
      <c r="K251" s="15">
        <v>0</v>
      </c>
      <c r="L251" s="15">
        <v>1</v>
      </c>
      <c r="M251" s="15">
        <v>0</v>
      </c>
      <c r="N251" s="15">
        <v>0</v>
      </c>
      <c r="O251" s="15">
        <v>1</v>
      </c>
      <c r="P251" s="15">
        <v>0</v>
      </c>
      <c r="Q251" s="159">
        <v>1</v>
      </c>
      <c r="R251" s="159">
        <v>1</v>
      </c>
      <c r="S251" s="159">
        <v>16</v>
      </c>
      <c r="T251" s="159">
        <v>2000</v>
      </c>
      <c r="U251" s="159">
        <f t="shared" si="50"/>
        <v>2000</v>
      </c>
      <c r="V251" s="159">
        <v>16</v>
      </c>
      <c r="W251" s="171">
        <f t="shared" si="51"/>
        <v>125</v>
      </c>
      <c r="AA251" s="15">
        <f t="shared" si="52"/>
        <v>0</v>
      </c>
      <c r="AD251" s="15">
        <f t="shared" si="53"/>
        <v>2000</v>
      </c>
      <c r="AE251" s="172">
        <f t="shared" si="48"/>
        <v>125</v>
      </c>
      <c r="AW251" s="15">
        <f t="shared" si="57"/>
        <v>0</v>
      </c>
      <c r="CJ251" s="15">
        <v>1</v>
      </c>
      <c r="CK251" s="15">
        <v>1</v>
      </c>
      <c r="CL251" s="15">
        <v>1</v>
      </c>
      <c r="CM251" s="15">
        <v>2</v>
      </c>
      <c r="CN251" s="15">
        <v>1.5</v>
      </c>
      <c r="CO251" s="15">
        <f t="shared" si="54"/>
        <v>1.3</v>
      </c>
      <c r="CP251" s="15">
        <v>1</v>
      </c>
      <c r="CQ251" s="15">
        <v>4</v>
      </c>
      <c r="CR251" s="15">
        <v>2</v>
      </c>
      <c r="CS251" s="15">
        <v>10</v>
      </c>
      <c r="CT251" s="15">
        <v>1</v>
      </c>
      <c r="CU251" s="15">
        <v>4</v>
      </c>
      <c r="CV251" s="15">
        <v>0</v>
      </c>
      <c r="CW251" s="15">
        <v>1</v>
      </c>
      <c r="CX251" s="15">
        <v>0</v>
      </c>
      <c r="CY251" s="15" t="s">
        <v>1007</v>
      </c>
      <c r="DA251" s="15" t="s">
        <v>1007</v>
      </c>
      <c r="DC251" s="15" t="s">
        <v>1007</v>
      </c>
      <c r="DE251" s="15" t="s">
        <v>1007</v>
      </c>
      <c r="DG251" s="15">
        <v>0</v>
      </c>
      <c r="DH251" s="15">
        <v>0</v>
      </c>
      <c r="DI251" s="15">
        <v>1</v>
      </c>
      <c r="DJ251" s="15">
        <v>0</v>
      </c>
      <c r="DK251" s="15">
        <v>0</v>
      </c>
      <c r="DL251" s="15">
        <v>0</v>
      </c>
      <c r="DM251" s="15">
        <v>1</v>
      </c>
      <c r="DN251" s="15">
        <v>2</v>
      </c>
      <c r="DO251" s="15">
        <v>2</v>
      </c>
      <c r="DP251" s="15">
        <v>2</v>
      </c>
      <c r="DQ251" s="15">
        <v>3</v>
      </c>
      <c r="DR251" s="15">
        <v>2</v>
      </c>
      <c r="DS251" s="15">
        <v>3</v>
      </c>
      <c r="DT251" s="15">
        <v>2</v>
      </c>
      <c r="DY251" s="27">
        <v>4</v>
      </c>
      <c r="DZ251" s="27">
        <v>2.6666666666666665</v>
      </c>
      <c r="EA251" s="27">
        <v>2</v>
      </c>
      <c r="EB251" s="27">
        <v>2</v>
      </c>
      <c r="EC251" s="27">
        <v>2</v>
      </c>
      <c r="ED251" s="27">
        <v>2</v>
      </c>
      <c r="EE251" s="27">
        <f t="shared" si="49"/>
        <v>2.4444444444444442</v>
      </c>
      <c r="EF251" s="15">
        <f t="shared" si="55"/>
        <v>0.22222222222222188</v>
      </c>
    </row>
    <row r="252" spans="1:136" x14ac:dyDescent="0.2">
      <c r="A252" s="15">
        <v>126</v>
      </c>
      <c r="B252" s="15">
        <v>516</v>
      </c>
      <c r="C252" s="15">
        <v>0</v>
      </c>
      <c r="D252" s="15">
        <v>3</v>
      </c>
      <c r="E252" s="15">
        <v>1</v>
      </c>
      <c r="F252" s="15">
        <v>60</v>
      </c>
      <c r="G252" s="15">
        <v>1</v>
      </c>
      <c r="H252" s="15">
        <v>2</v>
      </c>
      <c r="I252" s="15">
        <v>3</v>
      </c>
      <c r="J252" s="15">
        <v>50</v>
      </c>
      <c r="K252" s="15">
        <v>0</v>
      </c>
      <c r="L252" s="15">
        <v>0</v>
      </c>
      <c r="M252" s="15">
        <v>0</v>
      </c>
      <c r="N252" s="15">
        <v>0</v>
      </c>
      <c r="O252" s="15">
        <v>1</v>
      </c>
      <c r="P252" s="15">
        <v>1</v>
      </c>
      <c r="Q252" s="15">
        <v>1</v>
      </c>
      <c r="R252" s="15">
        <v>1</v>
      </c>
      <c r="S252" s="15">
        <v>16</v>
      </c>
      <c r="T252" s="15">
        <v>2000</v>
      </c>
      <c r="U252" s="15">
        <f t="shared" si="50"/>
        <v>2000</v>
      </c>
      <c r="V252" s="15">
        <v>18</v>
      </c>
      <c r="W252" s="27">
        <f t="shared" si="51"/>
        <v>125</v>
      </c>
      <c r="AA252" s="15">
        <f t="shared" si="52"/>
        <v>0</v>
      </c>
      <c r="AD252" s="15">
        <f t="shared" si="53"/>
        <v>2000</v>
      </c>
      <c r="AE252" s="172">
        <f t="shared" si="48"/>
        <v>125</v>
      </c>
      <c r="AF252" s="161">
        <v>1</v>
      </c>
      <c r="AG252" s="161">
        <v>1</v>
      </c>
      <c r="AH252" s="161">
        <v>16</v>
      </c>
      <c r="AI252" s="161">
        <v>2000</v>
      </c>
      <c r="AJ252" s="161">
        <v>16</v>
      </c>
      <c r="AK252" s="161">
        <v>125</v>
      </c>
      <c r="AW252" s="15">
        <f t="shared" si="57"/>
        <v>0</v>
      </c>
      <c r="CJ252" s="15">
        <v>1</v>
      </c>
      <c r="CK252" s="15">
        <v>1</v>
      </c>
      <c r="CL252" s="15">
        <v>1</v>
      </c>
      <c r="CM252" s="15">
        <v>2</v>
      </c>
      <c r="CN252" s="15">
        <v>1.5</v>
      </c>
      <c r="CO252" s="15">
        <f t="shared" si="54"/>
        <v>1.3</v>
      </c>
      <c r="CP252" s="15">
        <v>1</v>
      </c>
      <c r="CQ252" s="15">
        <v>4</v>
      </c>
      <c r="CR252" s="15">
        <v>2</v>
      </c>
      <c r="CS252" s="15">
        <v>10</v>
      </c>
      <c r="CT252" s="15">
        <v>1</v>
      </c>
      <c r="CU252" s="15">
        <v>4</v>
      </c>
      <c r="CV252" s="15">
        <v>0</v>
      </c>
      <c r="CW252" s="15">
        <v>1</v>
      </c>
      <c r="CX252" s="15">
        <v>0</v>
      </c>
      <c r="CY252" s="15" t="s">
        <v>1007</v>
      </c>
      <c r="DA252" s="15" t="s">
        <v>1007</v>
      </c>
      <c r="DC252" s="15" t="s">
        <v>1007</v>
      </c>
      <c r="DE252" s="15" t="s">
        <v>1007</v>
      </c>
      <c r="DG252" s="15">
        <v>0</v>
      </c>
      <c r="DH252" s="15">
        <v>0</v>
      </c>
      <c r="DI252" s="15">
        <v>1</v>
      </c>
      <c r="DJ252" s="15">
        <v>0</v>
      </c>
      <c r="DK252" s="15">
        <v>0</v>
      </c>
      <c r="DL252" s="15">
        <v>0</v>
      </c>
      <c r="DM252" s="15">
        <v>1</v>
      </c>
      <c r="DN252" s="15">
        <v>2</v>
      </c>
      <c r="DO252" s="15">
        <v>2</v>
      </c>
      <c r="DP252" s="15">
        <v>2</v>
      </c>
      <c r="DQ252" s="15">
        <v>3</v>
      </c>
      <c r="DR252" s="15">
        <v>2</v>
      </c>
      <c r="DS252" s="15">
        <v>3</v>
      </c>
      <c r="DT252" s="15">
        <v>2</v>
      </c>
      <c r="DY252" s="15">
        <v>3</v>
      </c>
      <c r="DZ252" s="15">
        <v>2.3333333333333335</v>
      </c>
      <c r="EA252" s="15">
        <v>2</v>
      </c>
      <c r="EB252" s="15">
        <v>2</v>
      </c>
      <c r="EC252" s="15">
        <v>2</v>
      </c>
      <c r="ED252" s="15">
        <v>2</v>
      </c>
      <c r="EE252" s="27">
        <f t="shared" si="49"/>
        <v>2.2222222222222223</v>
      </c>
      <c r="EF252" s="164">
        <f t="shared" si="55"/>
        <v>-0.22222222222222188</v>
      </c>
    </row>
    <row r="253" spans="1:136" x14ac:dyDescent="0.2">
      <c r="A253" s="15">
        <v>126</v>
      </c>
      <c r="B253" s="15">
        <v>516</v>
      </c>
      <c r="C253" s="15">
        <v>0</v>
      </c>
      <c r="D253" s="15">
        <v>3</v>
      </c>
      <c r="E253" s="15">
        <v>1</v>
      </c>
      <c r="F253" s="15">
        <v>60</v>
      </c>
      <c r="G253" s="15">
        <v>1</v>
      </c>
      <c r="H253" s="15">
        <v>2</v>
      </c>
      <c r="I253" s="15">
        <v>3</v>
      </c>
      <c r="J253" s="15">
        <v>50</v>
      </c>
      <c r="K253" s="15">
        <v>0</v>
      </c>
      <c r="L253" s="15">
        <v>0</v>
      </c>
      <c r="M253" s="15">
        <v>0</v>
      </c>
      <c r="N253" s="15">
        <v>0</v>
      </c>
      <c r="O253" s="15">
        <v>1</v>
      </c>
      <c r="P253" s="15">
        <v>0</v>
      </c>
      <c r="Q253" s="159">
        <v>1</v>
      </c>
      <c r="R253" s="159">
        <v>1</v>
      </c>
      <c r="S253" s="159">
        <v>16</v>
      </c>
      <c r="T253" s="159">
        <v>2000</v>
      </c>
      <c r="U253" s="159">
        <f t="shared" si="50"/>
        <v>2000</v>
      </c>
      <c r="V253" s="159">
        <v>16</v>
      </c>
      <c r="W253" s="171">
        <f t="shared" si="51"/>
        <v>125</v>
      </c>
      <c r="AA253" s="15">
        <f t="shared" si="52"/>
        <v>0</v>
      </c>
      <c r="AD253" s="15">
        <f t="shared" si="53"/>
        <v>2000</v>
      </c>
      <c r="AE253" s="172">
        <f t="shared" si="48"/>
        <v>125</v>
      </c>
      <c r="AW253" s="15">
        <f t="shared" si="57"/>
        <v>0</v>
      </c>
      <c r="CJ253" s="15">
        <v>1</v>
      </c>
      <c r="CK253" s="15">
        <v>1</v>
      </c>
      <c r="CL253" s="15">
        <v>1</v>
      </c>
      <c r="CM253" s="15">
        <v>2</v>
      </c>
      <c r="CN253" s="15">
        <v>1.5</v>
      </c>
      <c r="CO253" s="15">
        <f t="shared" si="54"/>
        <v>1.3</v>
      </c>
      <c r="CP253" s="15">
        <v>1</v>
      </c>
      <c r="CQ253" s="15">
        <v>4</v>
      </c>
      <c r="CR253" s="15">
        <v>2</v>
      </c>
      <c r="CS253" s="15">
        <v>10</v>
      </c>
      <c r="CT253" s="15">
        <v>1</v>
      </c>
      <c r="CU253" s="15">
        <v>4</v>
      </c>
      <c r="CV253" s="15">
        <v>0</v>
      </c>
      <c r="CW253" s="15">
        <v>1</v>
      </c>
      <c r="CX253" s="15">
        <v>0</v>
      </c>
      <c r="CY253" s="15" t="s">
        <v>1007</v>
      </c>
      <c r="DA253" s="15" t="s">
        <v>1007</v>
      </c>
      <c r="DC253" s="15" t="s">
        <v>1007</v>
      </c>
      <c r="DE253" s="15" t="s">
        <v>1007</v>
      </c>
      <c r="DG253" s="15">
        <v>0</v>
      </c>
      <c r="DH253" s="15">
        <v>0</v>
      </c>
      <c r="DI253" s="15">
        <v>1</v>
      </c>
      <c r="DJ253" s="15">
        <v>0</v>
      </c>
      <c r="DK253" s="15">
        <v>0</v>
      </c>
      <c r="DL253" s="15">
        <v>0</v>
      </c>
      <c r="DM253" s="15">
        <v>1</v>
      </c>
      <c r="DN253" s="15">
        <v>2</v>
      </c>
      <c r="DO253" s="15">
        <v>2</v>
      </c>
      <c r="DP253" s="15">
        <v>2</v>
      </c>
      <c r="DQ253" s="15">
        <v>3</v>
      </c>
      <c r="DR253" s="15">
        <v>2</v>
      </c>
      <c r="DS253" s="15">
        <v>3</v>
      </c>
      <c r="DT253" s="15">
        <v>2</v>
      </c>
      <c r="DY253" s="27">
        <v>4</v>
      </c>
      <c r="DZ253" s="27">
        <v>2.6666666666666665</v>
      </c>
      <c r="EA253" s="27">
        <v>2</v>
      </c>
      <c r="EB253" s="27">
        <v>2</v>
      </c>
      <c r="EC253" s="27">
        <v>2</v>
      </c>
      <c r="ED253" s="27">
        <v>2</v>
      </c>
      <c r="EE253" s="27">
        <f t="shared" si="49"/>
        <v>2.4444444444444442</v>
      </c>
      <c r="EF253" s="15">
        <f t="shared" si="55"/>
        <v>-0.5555555555555558</v>
      </c>
    </row>
    <row r="254" spans="1:136" x14ac:dyDescent="0.2">
      <c r="A254" s="15">
        <v>127</v>
      </c>
      <c r="B254" s="15">
        <v>517</v>
      </c>
      <c r="C254" s="15">
        <v>0</v>
      </c>
      <c r="D254" s="15">
        <v>3</v>
      </c>
      <c r="E254" s="15">
        <v>1</v>
      </c>
      <c r="F254" s="15">
        <v>60</v>
      </c>
      <c r="G254" s="15">
        <v>4</v>
      </c>
      <c r="H254" s="15">
        <v>2</v>
      </c>
      <c r="I254" s="15">
        <v>4</v>
      </c>
      <c r="J254" s="15">
        <v>20</v>
      </c>
      <c r="K254" s="15">
        <v>0</v>
      </c>
      <c r="L254" s="15">
        <v>0</v>
      </c>
      <c r="M254" s="15">
        <v>0</v>
      </c>
      <c r="N254" s="15">
        <v>0</v>
      </c>
      <c r="O254" s="15">
        <v>1</v>
      </c>
      <c r="P254" s="15">
        <v>1</v>
      </c>
      <c r="Q254" s="15">
        <v>1</v>
      </c>
      <c r="R254" s="15">
        <v>1</v>
      </c>
      <c r="S254" s="15">
        <v>15</v>
      </c>
      <c r="T254" s="15">
        <v>18000</v>
      </c>
      <c r="U254" s="15">
        <f t="shared" si="50"/>
        <v>18000</v>
      </c>
      <c r="V254" s="15">
        <v>18</v>
      </c>
      <c r="W254" s="27">
        <f t="shared" si="51"/>
        <v>1200</v>
      </c>
      <c r="AA254" s="15">
        <f t="shared" si="52"/>
        <v>0</v>
      </c>
      <c r="AD254" s="15">
        <f t="shared" si="53"/>
        <v>18000</v>
      </c>
      <c r="AE254" s="172">
        <f t="shared" si="48"/>
        <v>1200</v>
      </c>
      <c r="AF254" s="161">
        <v>1</v>
      </c>
      <c r="AG254" s="161">
        <v>1</v>
      </c>
      <c r="AH254" s="161">
        <v>15</v>
      </c>
      <c r="AI254" s="161">
        <v>18000</v>
      </c>
      <c r="AJ254" s="161">
        <v>17</v>
      </c>
      <c r="AK254" s="161">
        <v>1200</v>
      </c>
      <c r="AW254" s="15">
        <f t="shared" si="57"/>
        <v>0</v>
      </c>
      <c r="CJ254" s="15">
        <v>1</v>
      </c>
      <c r="CK254" s="15">
        <v>1</v>
      </c>
      <c r="CL254" s="15">
        <v>1</v>
      </c>
      <c r="CM254" s="15">
        <v>1</v>
      </c>
      <c r="CN254" s="15">
        <v>1</v>
      </c>
      <c r="CO254" s="15">
        <f t="shared" si="54"/>
        <v>1</v>
      </c>
      <c r="CP254" s="15">
        <v>1</v>
      </c>
      <c r="CQ254" s="15">
        <v>5</v>
      </c>
      <c r="CR254" s="15" t="s">
        <v>1007</v>
      </c>
      <c r="CU254" s="15" t="s">
        <v>1007</v>
      </c>
      <c r="CX254" s="15" t="s">
        <v>1007</v>
      </c>
      <c r="CY254" s="15" t="s">
        <v>1007</v>
      </c>
      <c r="DA254" s="15" t="s">
        <v>1007</v>
      </c>
      <c r="DC254" s="15" t="s">
        <v>1007</v>
      </c>
      <c r="DE254" s="15" t="s">
        <v>1007</v>
      </c>
      <c r="DM254" s="15">
        <v>3</v>
      </c>
      <c r="DN254" s="15">
        <v>2</v>
      </c>
      <c r="DO254" s="15">
        <v>2</v>
      </c>
      <c r="DP254" s="15">
        <v>2</v>
      </c>
      <c r="DQ254" s="15">
        <v>3</v>
      </c>
      <c r="DR254" s="15">
        <v>2</v>
      </c>
      <c r="DS254" s="15">
        <v>1</v>
      </c>
      <c r="DT254" s="15">
        <v>2</v>
      </c>
      <c r="DY254" s="15">
        <v>3</v>
      </c>
      <c r="DZ254" s="15">
        <v>3</v>
      </c>
      <c r="EA254" s="15">
        <v>3</v>
      </c>
      <c r="EB254" s="15">
        <v>3</v>
      </c>
      <c r="EC254" s="15">
        <v>3</v>
      </c>
      <c r="ED254" s="15">
        <v>3</v>
      </c>
      <c r="EE254" s="27">
        <f t="shared" si="49"/>
        <v>3</v>
      </c>
      <c r="EF254" s="15">
        <f t="shared" si="55"/>
        <v>0</v>
      </c>
    </row>
    <row r="255" spans="1:136" x14ac:dyDescent="0.2">
      <c r="A255" s="15">
        <v>127</v>
      </c>
      <c r="B255" s="15">
        <v>517</v>
      </c>
      <c r="C255" s="15">
        <v>0</v>
      </c>
      <c r="D255" s="15">
        <v>3</v>
      </c>
      <c r="E255" s="15">
        <v>1</v>
      </c>
      <c r="F255" s="15">
        <v>60</v>
      </c>
      <c r="G255" s="15">
        <v>4</v>
      </c>
      <c r="H255" s="15">
        <v>2</v>
      </c>
      <c r="I255" s="15">
        <v>4</v>
      </c>
      <c r="J255" s="15">
        <v>20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9">
        <v>1</v>
      </c>
      <c r="R255" s="159">
        <v>1</v>
      </c>
      <c r="S255" s="159">
        <v>15</v>
      </c>
      <c r="T255" s="159">
        <v>18000</v>
      </c>
      <c r="U255" s="159">
        <f t="shared" si="50"/>
        <v>18000</v>
      </c>
      <c r="V255" s="159">
        <v>17</v>
      </c>
      <c r="W255" s="171">
        <f t="shared" si="51"/>
        <v>1200</v>
      </c>
      <c r="AA255" s="15">
        <f t="shared" si="52"/>
        <v>0</v>
      </c>
      <c r="AD255" s="15">
        <f t="shared" si="53"/>
        <v>18000</v>
      </c>
      <c r="AE255" s="172">
        <f t="shared" si="48"/>
        <v>1200</v>
      </c>
      <c r="AW255" s="15">
        <f t="shared" si="57"/>
        <v>0</v>
      </c>
      <c r="CJ255" s="15">
        <v>1</v>
      </c>
      <c r="CK255" s="15">
        <v>1</v>
      </c>
      <c r="CL255" s="15">
        <v>1</v>
      </c>
      <c r="CM255" s="15">
        <v>1</v>
      </c>
      <c r="CN255" s="15">
        <v>1</v>
      </c>
      <c r="CO255" s="15">
        <f t="shared" si="54"/>
        <v>1</v>
      </c>
      <c r="CP255" s="15">
        <v>1</v>
      </c>
      <c r="CQ255" s="15">
        <v>5</v>
      </c>
      <c r="CR255" s="15" t="s">
        <v>1007</v>
      </c>
      <c r="CU255" s="15" t="s">
        <v>1007</v>
      </c>
      <c r="CX255" s="15" t="s">
        <v>1007</v>
      </c>
      <c r="CY255" s="15" t="s">
        <v>1007</v>
      </c>
      <c r="DA255" s="15" t="s">
        <v>1007</v>
      </c>
      <c r="DC255" s="15" t="s">
        <v>1007</v>
      </c>
      <c r="DE255" s="15" t="s">
        <v>1007</v>
      </c>
      <c r="DM255" s="15">
        <v>3</v>
      </c>
      <c r="DN255" s="15">
        <v>2</v>
      </c>
      <c r="DO255" s="15">
        <v>2</v>
      </c>
      <c r="DP255" s="15">
        <v>2</v>
      </c>
      <c r="DQ255" s="15">
        <v>3</v>
      </c>
      <c r="DR255" s="15">
        <v>2</v>
      </c>
      <c r="DS255" s="15">
        <v>1</v>
      </c>
      <c r="DT255" s="15">
        <v>2</v>
      </c>
      <c r="DY255" s="27">
        <v>3</v>
      </c>
      <c r="DZ255" s="27">
        <v>3</v>
      </c>
      <c r="EA255" s="27">
        <v>3</v>
      </c>
      <c r="EB255" s="27">
        <v>3</v>
      </c>
      <c r="EC255" s="27">
        <v>3</v>
      </c>
      <c r="ED255" s="27">
        <v>3</v>
      </c>
      <c r="EE255" s="27">
        <f t="shared" si="49"/>
        <v>3</v>
      </c>
      <c r="EF255" s="15">
        <f t="shared" si="55"/>
        <v>1</v>
      </c>
    </row>
    <row r="256" spans="1:136" x14ac:dyDescent="0.2">
      <c r="A256" s="15">
        <v>128</v>
      </c>
      <c r="B256" s="15">
        <v>518</v>
      </c>
      <c r="C256" s="15">
        <v>0</v>
      </c>
      <c r="D256" s="15">
        <v>3</v>
      </c>
      <c r="E256" s="15">
        <v>0</v>
      </c>
      <c r="F256" s="15">
        <v>56</v>
      </c>
      <c r="G256" s="15">
        <v>4</v>
      </c>
      <c r="H256" s="15">
        <v>2</v>
      </c>
      <c r="I256" s="15">
        <v>4</v>
      </c>
      <c r="J256" s="15">
        <v>6</v>
      </c>
      <c r="K256" s="15">
        <v>0</v>
      </c>
      <c r="L256" s="15">
        <v>0</v>
      </c>
      <c r="M256" s="15">
        <v>1</v>
      </c>
      <c r="N256" s="15">
        <v>200000</v>
      </c>
      <c r="O256" s="15">
        <v>1</v>
      </c>
      <c r="P256" s="15">
        <v>1</v>
      </c>
      <c r="Q256" s="15">
        <v>8</v>
      </c>
      <c r="R256" s="15">
        <v>1</v>
      </c>
      <c r="S256" s="15">
        <v>1</v>
      </c>
      <c r="T256" s="15">
        <v>10</v>
      </c>
      <c r="U256" s="15">
        <f t="shared" si="50"/>
        <v>10</v>
      </c>
      <c r="V256" s="15">
        <v>20</v>
      </c>
      <c r="W256" s="27">
        <f t="shared" si="51"/>
        <v>10</v>
      </c>
      <c r="AA256" s="15">
        <f t="shared" si="52"/>
        <v>0</v>
      </c>
      <c r="AD256" s="15">
        <f t="shared" si="53"/>
        <v>10</v>
      </c>
      <c r="AE256" s="172">
        <f t="shared" si="48"/>
        <v>10</v>
      </c>
      <c r="AF256" s="161">
        <v>8</v>
      </c>
      <c r="AG256" s="161">
        <v>1</v>
      </c>
      <c r="AH256" s="161">
        <v>1</v>
      </c>
      <c r="AI256" s="161">
        <v>10</v>
      </c>
      <c r="AJ256" s="161">
        <v>20</v>
      </c>
      <c r="AK256" s="161">
        <v>10</v>
      </c>
      <c r="AW256" s="15">
        <f t="shared" si="57"/>
        <v>0</v>
      </c>
      <c r="CJ256" s="15">
        <v>1</v>
      </c>
      <c r="CK256" s="15">
        <v>1</v>
      </c>
      <c r="CL256" s="15">
        <v>1</v>
      </c>
      <c r="CM256" s="15">
        <v>1</v>
      </c>
      <c r="CN256" s="15">
        <v>1</v>
      </c>
      <c r="CO256" s="15">
        <f t="shared" si="54"/>
        <v>1</v>
      </c>
      <c r="CP256" s="15">
        <v>1</v>
      </c>
      <c r="CQ256" s="15">
        <v>5</v>
      </c>
      <c r="CR256" s="15" t="s">
        <v>1007</v>
      </c>
      <c r="CU256" s="15" t="s">
        <v>1007</v>
      </c>
      <c r="CX256" s="15" t="s">
        <v>1007</v>
      </c>
      <c r="CY256" s="15" t="s">
        <v>1007</v>
      </c>
      <c r="DA256" s="15" t="s">
        <v>1007</v>
      </c>
      <c r="DC256" s="15" t="s">
        <v>1007</v>
      </c>
      <c r="DE256" s="15" t="s">
        <v>1007</v>
      </c>
      <c r="DM256" s="15">
        <v>1</v>
      </c>
      <c r="DN256" s="15">
        <v>2</v>
      </c>
      <c r="DO256" s="15">
        <v>2</v>
      </c>
      <c r="DP256" s="15">
        <v>2</v>
      </c>
      <c r="DQ256" s="15">
        <v>3</v>
      </c>
      <c r="DR256" s="15">
        <v>2</v>
      </c>
      <c r="DS256" s="15">
        <v>3</v>
      </c>
      <c r="DT256" s="15">
        <v>2</v>
      </c>
      <c r="DY256" s="15">
        <v>2</v>
      </c>
      <c r="DZ256" s="15">
        <v>2</v>
      </c>
      <c r="EA256" s="15">
        <v>2</v>
      </c>
      <c r="EB256" s="15">
        <v>2</v>
      </c>
      <c r="EC256" s="15">
        <v>2</v>
      </c>
      <c r="ED256" s="15">
        <v>2</v>
      </c>
      <c r="EE256" s="27">
        <f t="shared" si="49"/>
        <v>2</v>
      </c>
      <c r="EF256" s="164">
        <f t="shared" si="55"/>
        <v>-0.33611111111111081</v>
      </c>
    </row>
    <row r="257" spans="1:136" x14ac:dyDescent="0.2">
      <c r="A257" s="15">
        <v>128</v>
      </c>
      <c r="B257" s="15">
        <v>518</v>
      </c>
      <c r="C257" s="15">
        <v>0</v>
      </c>
      <c r="D257" s="15">
        <v>3</v>
      </c>
      <c r="E257" s="15">
        <v>0</v>
      </c>
      <c r="F257" s="15">
        <v>56</v>
      </c>
      <c r="G257" s="15">
        <v>4</v>
      </c>
      <c r="H257" s="15">
        <v>2</v>
      </c>
      <c r="I257" s="15">
        <v>4</v>
      </c>
      <c r="J257" s="15">
        <v>6</v>
      </c>
      <c r="K257" s="15">
        <v>0</v>
      </c>
      <c r="L257" s="15">
        <v>0</v>
      </c>
      <c r="M257" s="15">
        <v>1</v>
      </c>
      <c r="N257" s="15">
        <v>200000</v>
      </c>
      <c r="O257" s="15">
        <v>1</v>
      </c>
      <c r="P257" s="15">
        <v>0</v>
      </c>
      <c r="Q257" s="159">
        <v>8</v>
      </c>
      <c r="R257" s="159">
        <v>1</v>
      </c>
      <c r="S257" s="159">
        <v>1</v>
      </c>
      <c r="T257" s="159">
        <v>10</v>
      </c>
      <c r="U257" s="159">
        <f t="shared" si="50"/>
        <v>10</v>
      </c>
      <c r="V257" s="159">
        <v>20</v>
      </c>
      <c r="W257" s="171">
        <f t="shared" si="51"/>
        <v>10</v>
      </c>
      <c r="AA257" s="15">
        <f t="shared" si="52"/>
        <v>0</v>
      </c>
      <c r="AD257" s="15">
        <f t="shared" si="53"/>
        <v>10</v>
      </c>
      <c r="AE257" s="172">
        <f t="shared" si="48"/>
        <v>10</v>
      </c>
      <c r="AW257" s="15">
        <f t="shared" si="57"/>
        <v>0</v>
      </c>
      <c r="CJ257" s="15">
        <v>1</v>
      </c>
      <c r="CK257" s="15">
        <v>1</v>
      </c>
      <c r="CL257" s="15">
        <v>1</v>
      </c>
      <c r="CM257" s="15">
        <v>1</v>
      </c>
      <c r="CN257" s="15">
        <v>1</v>
      </c>
      <c r="CO257" s="15">
        <f t="shared" si="54"/>
        <v>1</v>
      </c>
      <c r="CP257" s="15">
        <v>1</v>
      </c>
      <c r="CQ257" s="15">
        <v>5</v>
      </c>
      <c r="CR257" s="15" t="s">
        <v>1007</v>
      </c>
      <c r="CU257" s="15" t="s">
        <v>1007</v>
      </c>
      <c r="CX257" s="15" t="s">
        <v>1007</v>
      </c>
      <c r="CY257" s="15" t="s">
        <v>1007</v>
      </c>
      <c r="DA257" s="15" t="s">
        <v>1007</v>
      </c>
      <c r="DC257" s="15" t="s">
        <v>1007</v>
      </c>
      <c r="DE257" s="15" t="s">
        <v>1007</v>
      </c>
      <c r="DM257" s="15">
        <v>1</v>
      </c>
      <c r="DN257" s="15">
        <v>2</v>
      </c>
      <c r="DO257" s="15">
        <v>2</v>
      </c>
      <c r="DP257" s="15">
        <v>2</v>
      </c>
      <c r="DQ257" s="15">
        <v>3</v>
      </c>
      <c r="DR257" s="15">
        <v>2</v>
      </c>
      <c r="DS257" s="15">
        <v>3</v>
      </c>
      <c r="DT257" s="15">
        <v>2</v>
      </c>
      <c r="DY257" s="27">
        <v>2.6</v>
      </c>
      <c r="DZ257" s="27">
        <v>2.6666666666666665</v>
      </c>
      <c r="EA257" s="27">
        <v>2.75</v>
      </c>
      <c r="EB257" s="27">
        <v>2</v>
      </c>
      <c r="EC257" s="27">
        <v>2</v>
      </c>
      <c r="ED257" s="27">
        <v>2</v>
      </c>
      <c r="EE257" s="27">
        <f t="shared" si="49"/>
        <v>2.3361111111111108</v>
      </c>
      <c r="EF257" s="15">
        <f t="shared" si="55"/>
        <v>-0.66388888888888919</v>
      </c>
    </row>
    <row r="258" spans="1:136" x14ac:dyDescent="0.2">
      <c r="A258" s="15">
        <v>129</v>
      </c>
      <c r="B258" s="15">
        <v>519</v>
      </c>
      <c r="C258" s="15">
        <v>0</v>
      </c>
      <c r="D258" s="15">
        <v>3</v>
      </c>
      <c r="E258" s="15">
        <v>1</v>
      </c>
      <c r="F258" s="15">
        <v>60</v>
      </c>
      <c r="G258" s="15">
        <v>4</v>
      </c>
      <c r="H258" s="15">
        <v>2</v>
      </c>
      <c r="I258" s="15">
        <v>3</v>
      </c>
      <c r="J258" s="15">
        <v>40</v>
      </c>
      <c r="K258" s="15">
        <v>0</v>
      </c>
      <c r="L258" s="15">
        <v>0</v>
      </c>
      <c r="M258" s="15">
        <v>0</v>
      </c>
      <c r="N258" s="15">
        <v>0</v>
      </c>
      <c r="O258" s="15">
        <v>1</v>
      </c>
      <c r="P258" s="15">
        <v>1</v>
      </c>
      <c r="Q258" s="15">
        <v>1</v>
      </c>
      <c r="R258" s="15">
        <v>1</v>
      </c>
      <c r="S258" s="15">
        <v>20</v>
      </c>
      <c r="T258" s="15">
        <v>3000</v>
      </c>
      <c r="U258" s="15">
        <f t="shared" si="50"/>
        <v>3000</v>
      </c>
      <c r="V258" s="15">
        <v>21</v>
      </c>
      <c r="W258" s="27">
        <f t="shared" si="51"/>
        <v>150</v>
      </c>
      <c r="AA258" s="15">
        <f t="shared" si="52"/>
        <v>0</v>
      </c>
      <c r="AD258" s="15">
        <f t="shared" si="53"/>
        <v>3000</v>
      </c>
      <c r="AE258" s="172">
        <f t="shared" ref="AE258:AE321" si="59">$AD258/$S258</f>
        <v>150</v>
      </c>
      <c r="AF258" s="161">
        <v>1</v>
      </c>
      <c r="AG258" s="161">
        <v>1</v>
      </c>
      <c r="AH258" s="161">
        <v>20</v>
      </c>
      <c r="AI258" s="161">
        <v>3000</v>
      </c>
      <c r="AJ258" s="161">
        <v>18.600000000000001</v>
      </c>
      <c r="AK258" s="161">
        <v>150</v>
      </c>
      <c r="AW258" s="15">
        <f t="shared" si="57"/>
        <v>0</v>
      </c>
      <c r="CJ258" s="15">
        <v>1</v>
      </c>
      <c r="CK258" s="15">
        <v>1</v>
      </c>
      <c r="CL258" s="15">
        <v>1</v>
      </c>
      <c r="CM258" s="15">
        <v>1</v>
      </c>
      <c r="CN258" s="15">
        <v>1</v>
      </c>
      <c r="CO258" s="15">
        <f t="shared" si="54"/>
        <v>1</v>
      </c>
      <c r="CP258" s="15">
        <v>1</v>
      </c>
      <c r="CQ258" s="15">
        <v>4</v>
      </c>
      <c r="CR258" s="15">
        <v>1</v>
      </c>
      <c r="CS258" s="15">
        <v>8</v>
      </c>
      <c r="CT258" s="15">
        <v>1</v>
      </c>
      <c r="CU258" s="15">
        <v>4</v>
      </c>
      <c r="CV258" s="15">
        <v>0</v>
      </c>
      <c r="CW258" s="15">
        <v>1</v>
      </c>
      <c r="CX258" s="15">
        <v>0</v>
      </c>
      <c r="CY258" s="15" t="s">
        <v>1007</v>
      </c>
      <c r="DA258" s="15" t="s">
        <v>1007</v>
      </c>
      <c r="DC258" s="15" t="s">
        <v>1007</v>
      </c>
      <c r="DE258" s="15" t="s">
        <v>1007</v>
      </c>
      <c r="DG258" s="15">
        <v>0</v>
      </c>
      <c r="DH258" s="15">
        <v>1</v>
      </c>
      <c r="DI258" s="15">
        <v>1</v>
      </c>
      <c r="DJ258" s="15">
        <v>0</v>
      </c>
      <c r="DK258" s="15">
        <v>1</v>
      </c>
      <c r="DL258" s="15">
        <v>1</v>
      </c>
      <c r="DM258" s="15">
        <v>1</v>
      </c>
      <c r="DN258" s="15">
        <v>1</v>
      </c>
      <c r="DO258" s="15">
        <v>2</v>
      </c>
      <c r="DP258" s="15">
        <v>1</v>
      </c>
      <c r="DQ258" s="15">
        <v>3</v>
      </c>
      <c r="DR258" s="15">
        <v>1</v>
      </c>
      <c r="DS258" s="15">
        <v>3</v>
      </c>
      <c r="DT258" s="15">
        <v>1</v>
      </c>
      <c r="DY258" s="15">
        <v>3</v>
      </c>
      <c r="DZ258" s="15">
        <v>3</v>
      </c>
      <c r="EA258" s="15">
        <v>3</v>
      </c>
      <c r="EB258" s="15">
        <v>3</v>
      </c>
      <c r="EC258" s="15">
        <v>3</v>
      </c>
      <c r="ED258" s="15">
        <v>3</v>
      </c>
      <c r="EE258" s="27">
        <f t="shared" ref="EE258:EE321" si="60">AVERAGE($DY258:$ED258)</f>
        <v>3</v>
      </c>
      <c r="EF258" s="15">
        <f t="shared" si="55"/>
        <v>0</v>
      </c>
    </row>
    <row r="259" spans="1:136" x14ac:dyDescent="0.2">
      <c r="A259" s="15">
        <v>129</v>
      </c>
      <c r="B259" s="15">
        <v>519</v>
      </c>
      <c r="C259" s="15">
        <v>0</v>
      </c>
      <c r="D259" s="15">
        <v>3</v>
      </c>
      <c r="E259" s="15">
        <v>1</v>
      </c>
      <c r="F259" s="15">
        <v>60</v>
      </c>
      <c r="G259" s="15">
        <v>4</v>
      </c>
      <c r="H259" s="15">
        <v>2</v>
      </c>
      <c r="I259" s="15">
        <v>3</v>
      </c>
      <c r="J259" s="15">
        <v>40</v>
      </c>
      <c r="K259" s="15">
        <v>0</v>
      </c>
      <c r="L259" s="15">
        <v>0</v>
      </c>
      <c r="M259" s="15">
        <v>0</v>
      </c>
      <c r="N259" s="15">
        <v>0</v>
      </c>
      <c r="O259" s="15">
        <v>1</v>
      </c>
      <c r="P259" s="15">
        <v>0</v>
      </c>
      <c r="Q259" s="159">
        <v>1</v>
      </c>
      <c r="R259" s="159">
        <v>1</v>
      </c>
      <c r="S259" s="159">
        <v>20</v>
      </c>
      <c r="T259" s="159">
        <v>3000</v>
      </c>
      <c r="U259" s="159">
        <f t="shared" ref="U259:U322" si="61">($R259*$T259)</f>
        <v>3000</v>
      </c>
      <c r="V259" s="159">
        <v>18.600000000000001</v>
      </c>
      <c r="W259" s="171">
        <f t="shared" ref="W259:W322" si="62">$U259/$S259</f>
        <v>150</v>
      </c>
      <c r="AA259" s="15">
        <f t="shared" ref="AA259:AA322" si="63">$Z259*$X259</f>
        <v>0</v>
      </c>
      <c r="AD259" s="15">
        <f t="shared" ref="AD259:AD322" si="64">$U259+$AA259</f>
        <v>3000</v>
      </c>
      <c r="AE259" s="172">
        <f t="shared" si="59"/>
        <v>150</v>
      </c>
      <c r="AW259" s="15">
        <f t="shared" si="57"/>
        <v>0</v>
      </c>
      <c r="CJ259" s="15">
        <v>1</v>
      </c>
      <c r="CK259" s="15">
        <v>1</v>
      </c>
      <c r="CL259" s="15">
        <v>1</v>
      </c>
      <c r="CM259" s="15">
        <v>1</v>
      </c>
      <c r="CN259" s="15">
        <v>1</v>
      </c>
      <c r="CO259" s="15">
        <f t="shared" ref="CO259:CO322" si="65">AVERAGE($CJ259:$CN259)</f>
        <v>1</v>
      </c>
      <c r="CP259" s="15">
        <v>1</v>
      </c>
      <c r="CQ259" s="15">
        <v>4</v>
      </c>
      <c r="CR259" s="15">
        <v>1</v>
      </c>
      <c r="CS259" s="15">
        <v>8</v>
      </c>
      <c r="CT259" s="15">
        <v>1</v>
      </c>
      <c r="CU259" s="15">
        <v>4</v>
      </c>
      <c r="CV259" s="15">
        <v>0</v>
      </c>
      <c r="CW259" s="15">
        <v>1</v>
      </c>
      <c r="CX259" s="15">
        <v>0</v>
      </c>
      <c r="CY259" s="15" t="s">
        <v>1007</v>
      </c>
      <c r="DA259" s="15" t="s">
        <v>1007</v>
      </c>
      <c r="DC259" s="15" t="s">
        <v>1007</v>
      </c>
      <c r="DE259" s="15" t="s">
        <v>1007</v>
      </c>
      <c r="DG259" s="15">
        <v>0</v>
      </c>
      <c r="DH259" s="15">
        <v>1</v>
      </c>
      <c r="DI259" s="15">
        <v>1</v>
      </c>
      <c r="DJ259" s="15">
        <v>0</v>
      </c>
      <c r="DK259" s="15">
        <v>1</v>
      </c>
      <c r="DL259" s="15">
        <v>1</v>
      </c>
      <c r="DM259" s="15">
        <v>1</v>
      </c>
      <c r="DN259" s="15">
        <v>1</v>
      </c>
      <c r="DO259" s="15">
        <v>2</v>
      </c>
      <c r="DP259" s="15">
        <v>1</v>
      </c>
      <c r="DQ259" s="15">
        <v>3</v>
      </c>
      <c r="DR259" s="15">
        <v>1</v>
      </c>
      <c r="DS259" s="15">
        <v>3</v>
      </c>
      <c r="DT259" s="15">
        <v>1</v>
      </c>
      <c r="DY259" s="27">
        <v>3</v>
      </c>
      <c r="DZ259" s="27">
        <v>3</v>
      </c>
      <c r="EA259" s="27">
        <v>3</v>
      </c>
      <c r="EB259" s="27">
        <v>3</v>
      </c>
      <c r="EC259" s="27">
        <v>3</v>
      </c>
      <c r="ED259" s="27">
        <v>3</v>
      </c>
      <c r="EE259" s="27">
        <f t="shared" si="60"/>
        <v>3</v>
      </c>
      <c r="EF259" s="15">
        <f t="shared" ref="EF259:EF322" si="66">$EE259-$EE260</f>
        <v>0</v>
      </c>
    </row>
    <row r="260" spans="1:136" x14ac:dyDescent="0.2">
      <c r="A260" s="15">
        <v>130</v>
      </c>
      <c r="B260" s="15">
        <v>520</v>
      </c>
      <c r="C260" s="15">
        <v>0</v>
      </c>
      <c r="D260" s="15">
        <v>3</v>
      </c>
      <c r="E260" s="15">
        <v>0</v>
      </c>
      <c r="F260" s="15">
        <v>60</v>
      </c>
      <c r="G260" s="15">
        <v>4</v>
      </c>
      <c r="H260" s="15">
        <v>2</v>
      </c>
      <c r="I260" s="15">
        <v>4</v>
      </c>
      <c r="J260" s="15">
        <v>20</v>
      </c>
      <c r="K260" s="15">
        <v>0</v>
      </c>
      <c r="L260" s="15">
        <v>0</v>
      </c>
      <c r="M260" s="15">
        <v>0</v>
      </c>
      <c r="N260" s="15">
        <v>0</v>
      </c>
      <c r="O260" s="15">
        <v>1</v>
      </c>
      <c r="P260" s="15">
        <v>1</v>
      </c>
      <c r="Q260" s="15">
        <v>1</v>
      </c>
      <c r="R260" s="15">
        <v>1</v>
      </c>
      <c r="S260" s="15">
        <v>15</v>
      </c>
      <c r="T260" s="15">
        <v>18000</v>
      </c>
      <c r="U260" s="15">
        <f t="shared" si="61"/>
        <v>18000</v>
      </c>
      <c r="V260" s="15">
        <v>21.5</v>
      </c>
      <c r="W260" s="27">
        <f t="shared" si="62"/>
        <v>1200</v>
      </c>
      <c r="AA260" s="15">
        <f t="shared" si="63"/>
        <v>0</v>
      </c>
      <c r="AD260" s="15">
        <f t="shared" si="64"/>
        <v>18000</v>
      </c>
      <c r="AE260" s="172">
        <f t="shared" si="59"/>
        <v>1200</v>
      </c>
      <c r="AF260" s="161">
        <v>1</v>
      </c>
      <c r="AG260" s="161">
        <v>1</v>
      </c>
      <c r="AH260" s="161">
        <v>15</v>
      </c>
      <c r="AI260" s="161">
        <v>18000</v>
      </c>
      <c r="AJ260" s="161">
        <v>19</v>
      </c>
      <c r="AK260" s="161">
        <v>1200</v>
      </c>
      <c r="AW260" s="15">
        <f t="shared" si="57"/>
        <v>0</v>
      </c>
      <c r="CJ260" s="15">
        <v>1</v>
      </c>
      <c r="CK260" s="15">
        <v>1</v>
      </c>
      <c r="CL260" s="15">
        <v>1</v>
      </c>
      <c r="CM260" s="15">
        <v>1</v>
      </c>
      <c r="CN260" s="15">
        <v>1</v>
      </c>
      <c r="CO260" s="15">
        <f t="shared" si="65"/>
        <v>1</v>
      </c>
      <c r="CP260" s="15">
        <v>1</v>
      </c>
      <c r="CQ260" s="15">
        <v>5</v>
      </c>
      <c r="CR260" s="15" t="s">
        <v>1007</v>
      </c>
      <c r="CU260" s="15" t="s">
        <v>1007</v>
      </c>
      <c r="CX260" s="15" t="s">
        <v>1007</v>
      </c>
      <c r="CY260" s="15" t="s">
        <v>1007</v>
      </c>
      <c r="DA260" s="15" t="s">
        <v>1007</v>
      </c>
      <c r="DC260" s="15" t="s">
        <v>1007</v>
      </c>
      <c r="DE260" s="15" t="s">
        <v>1007</v>
      </c>
      <c r="DM260" s="15">
        <v>3</v>
      </c>
      <c r="DN260" s="15">
        <v>2</v>
      </c>
      <c r="DO260" s="15">
        <v>2</v>
      </c>
      <c r="DP260" s="15">
        <v>2</v>
      </c>
      <c r="DQ260" s="15">
        <v>3</v>
      </c>
      <c r="DR260" s="15">
        <v>2</v>
      </c>
      <c r="DS260" s="15">
        <v>1</v>
      </c>
      <c r="DT260" s="15">
        <v>2</v>
      </c>
      <c r="DY260" s="15">
        <v>3</v>
      </c>
      <c r="DZ260" s="15">
        <v>3</v>
      </c>
      <c r="EA260" s="15">
        <v>3</v>
      </c>
      <c r="EB260" s="15">
        <v>3</v>
      </c>
      <c r="EC260" s="15">
        <v>3</v>
      </c>
      <c r="ED260" s="15">
        <v>3</v>
      </c>
      <c r="EE260" s="27">
        <f t="shared" si="60"/>
        <v>3</v>
      </c>
      <c r="EF260" s="15">
        <f t="shared" si="66"/>
        <v>0</v>
      </c>
    </row>
    <row r="261" spans="1:136" x14ac:dyDescent="0.2">
      <c r="A261" s="15">
        <v>130</v>
      </c>
      <c r="B261" s="15">
        <v>520</v>
      </c>
      <c r="C261" s="15">
        <v>0</v>
      </c>
      <c r="D261" s="15">
        <v>3</v>
      </c>
      <c r="E261" s="15">
        <v>0</v>
      </c>
      <c r="F261" s="15">
        <v>60</v>
      </c>
      <c r="G261" s="15">
        <v>4</v>
      </c>
      <c r="H261" s="15">
        <v>2</v>
      </c>
      <c r="I261" s="15">
        <v>4</v>
      </c>
      <c r="J261" s="15">
        <v>20</v>
      </c>
      <c r="K261" s="15">
        <v>0</v>
      </c>
      <c r="L261" s="15">
        <v>0</v>
      </c>
      <c r="M261" s="15">
        <v>0</v>
      </c>
      <c r="N261" s="15">
        <v>0</v>
      </c>
      <c r="O261" s="15">
        <v>1</v>
      </c>
      <c r="P261" s="15">
        <v>0</v>
      </c>
      <c r="Q261" s="159">
        <v>1</v>
      </c>
      <c r="R261" s="159">
        <v>1</v>
      </c>
      <c r="S261" s="159">
        <v>15</v>
      </c>
      <c r="T261" s="159">
        <v>18000</v>
      </c>
      <c r="U261" s="159">
        <f t="shared" si="61"/>
        <v>18000</v>
      </c>
      <c r="V261" s="159">
        <v>19</v>
      </c>
      <c r="W261" s="171">
        <f t="shared" si="62"/>
        <v>1200</v>
      </c>
      <c r="AA261" s="15">
        <f t="shared" si="63"/>
        <v>0</v>
      </c>
      <c r="AD261" s="15">
        <f t="shared" si="64"/>
        <v>18000</v>
      </c>
      <c r="AE261" s="172">
        <f t="shared" si="59"/>
        <v>1200</v>
      </c>
      <c r="AW261" s="15">
        <f t="shared" ref="AW261:AW324" si="67">$AV261*$AT261</f>
        <v>0</v>
      </c>
      <c r="CJ261" s="15">
        <v>1</v>
      </c>
      <c r="CK261" s="15">
        <v>1</v>
      </c>
      <c r="CL261" s="15">
        <v>1</v>
      </c>
      <c r="CM261" s="15">
        <v>1</v>
      </c>
      <c r="CN261" s="15">
        <v>1</v>
      </c>
      <c r="CO261" s="15">
        <f t="shared" si="65"/>
        <v>1</v>
      </c>
      <c r="CP261" s="15">
        <v>1</v>
      </c>
      <c r="CQ261" s="15">
        <v>5</v>
      </c>
      <c r="CR261" s="15" t="s">
        <v>1007</v>
      </c>
      <c r="CU261" s="15" t="s">
        <v>1007</v>
      </c>
      <c r="CX261" s="15" t="s">
        <v>1007</v>
      </c>
      <c r="CY261" s="15" t="s">
        <v>1007</v>
      </c>
      <c r="DA261" s="15" t="s">
        <v>1007</v>
      </c>
      <c r="DC261" s="15" t="s">
        <v>1007</v>
      </c>
      <c r="DE261" s="15" t="s">
        <v>1007</v>
      </c>
      <c r="DM261" s="15">
        <v>3</v>
      </c>
      <c r="DN261" s="15">
        <v>2</v>
      </c>
      <c r="DO261" s="15">
        <v>2</v>
      </c>
      <c r="DP261" s="15">
        <v>2</v>
      </c>
      <c r="DQ261" s="15">
        <v>3</v>
      </c>
      <c r="DR261" s="15">
        <v>2</v>
      </c>
      <c r="DS261" s="15">
        <v>1</v>
      </c>
      <c r="DT261" s="15">
        <v>2</v>
      </c>
      <c r="DY261" s="27">
        <v>3</v>
      </c>
      <c r="DZ261" s="27">
        <v>3</v>
      </c>
      <c r="EA261" s="27">
        <v>3</v>
      </c>
      <c r="EB261" s="27">
        <v>3</v>
      </c>
      <c r="EC261" s="27">
        <v>3</v>
      </c>
      <c r="ED261" s="27">
        <v>3</v>
      </c>
      <c r="EE261" s="27">
        <f t="shared" si="60"/>
        <v>3</v>
      </c>
      <c r="EF261" s="15">
        <f t="shared" si="66"/>
        <v>-0.30000000000000027</v>
      </c>
    </row>
    <row r="262" spans="1:136" x14ac:dyDescent="0.2">
      <c r="A262" s="15">
        <v>131</v>
      </c>
      <c r="B262" s="15">
        <v>521</v>
      </c>
      <c r="C262" s="15">
        <v>0</v>
      </c>
      <c r="D262" s="15">
        <v>3</v>
      </c>
      <c r="E262" s="15">
        <v>1</v>
      </c>
      <c r="F262" s="15">
        <v>60</v>
      </c>
      <c r="G262" s="15">
        <v>4</v>
      </c>
      <c r="H262" s="15">
        <v>2</v>
      </c>
      <c r="I262" s="15">
        <v>4</v>
      </c>
      <c r="J262" s="15">
        <v>20</v>
      </c>
      <c r="K262" s="15">
        <v>0</v>
      </c>
      <c r="L262" s="15">
        <v>0</v>
      </c>
      <c r="M262" s="15">
        <v>1</v>
      </c>
      <c r="N262" s="15">
        <v>100000</v>
      </c>
      <c r="O262" s="15">
        <v>1</v>
      </c>
      <c r="P262" s="15">
        <v>1</v>
      </c>
      <c r="Q262" s="15">
        <v>1</v>
      </c>
      <c r="R262" s="15">
        <v>1</v>
      </c>
      <c r="S262" s="15">
        <v>17</v>
      </c>
      <c r="T262" s="15">
        <v>20000</v>
      </c>
      <c r="U262" s="15">
        <f t="shared" si="61"/>
        <v>20000</v>
      </c>
      <c r="V262" s="15">
        <v>19.649999999999999</v>
      </c>
      <c r="W262" s="27">
        <f t="shared" si="62"/>
        <v>1176.4705882352941</v>
      </c>
      <c r="AA262" s="15">
        <f t="shared" si="63"/>
        <v>0</v>
      </c>
      <c r="AD262" s="15">
        <f t="shared" si="64"/>
        <v>20000</v>
      </c>
      <c r="AE262" s="172">
        <f t="shared" si="59"/>
        <v>1176.4705882352941</v>
      </c>
      <c r="AF262" s="161">
        <v>1</v>
      </c>
      <c r="AG262" s="161">
        <v>1</v>
      </c>
      <c r="AH262" s="161">
        <v>15</v>
      </c>
      <c r="AI262" s="161">
        <v>18000</v>
      </c>
      <c r="AJ262" s="161">
        <v>16.79</v>
      </c>
      <c r="AK262" s="161">
        <v>1200</v>
      </c>
      <c r="AW262" s="15">
        <f t="shared" si="67"/>
        <v>0</v>
      </c>
      <c r="CJ262" s="15">
        <v>1</v>
      </c>
      <c r="CK262" s="15">
        <v>1</v>
      </c>
      <c r="CL262" s="15">
        <v>1</v>
      </c>
      <c r="CM262" s="15">
        <v>1</v>
      </c>
      <c r="CN262" s="15">
        <v>1</v>
      </c>
      <c r="CO262" s="15">
        <f t="shared" si="65"/>
        <v>1</v>
      </c>
      <c r="CP262" s="15">
        <v>1</v>
      </c>
      <c r="CQ262" s="15">
        <v>5</v>
      </c>
      <c r="CR262" s="15" t="s">
        <v>1007</v>
      </c>
      <c r="CU262" s="15" t="s">
        <v>1007</v>
      </c>
      <c r="CX262" s="15" t="s">
        <v>1007</v>
      </c>
      <c r="CY262" s="15" t="s">
        <v>1007</v>
      </c>
      <c r="DA262" s="15" t="s">
        <v>1007</v>
      </c>
      <c r="DC262" s="15" t="s">
        <v>1007</v>
      </c>
      <c r="DE262" s="15" t="s">
        <v>1007</v>
      </c>
      <c r="DM262" s="15">
        <v>3</v>
      </c>
      <c r="DN262" s="15">
        <v>2</v>
      </c>
      <c r="DO262" s="15">
        <v>2</v>
      </c>
      <c r="DP262" s="15">
        <v>2</v>
      </c>
      <c r="DQ262" s="15">
        <v>3</v>
      </c>
      <c r="DR262" s="15">
        <v>2</v>
      </c>
      <c r="DS262" s="15">
        <v>1</v>
      </c>
      <c r="DT262" s="15">
        <v>2</v>
      </c>
      <c r="DY262" s="15">
        <v>3.4</v>
      </c>
      <c r="DZ262" s="15">
        <v>3.6666666666666665</v>
      </c>
      <c r="EA262" s="15">
        <v>3</v>
      </c>
      <c r="EB262" s="15">
        <v>3.4</v>
      </c>
      <c r="EC262" s="15">
        <v>2.3333333333333335</v>
      </c>
      <c r="ED262" s="15">
        <v>4</v>
      </c>
      <c r="EE262" s="27">
        <f t="shared" si="60"/>
        <v>3.3000000000000003</v>
      </c>
      <c r="EF262" s="15">
        <f t="shared" si="66"/>
        <v>0.41111111111111098</v>
      </c>
    </row>
    <row r="263" spans="1:136" x14ac:dyDescent="0.2">
      <c r="A263" s="15">
        <v>131</v>
      </c>
      <c r="B263" s="15">
        <v>521</v>
      </c>
      <c r="C263" s="15">
        <v>0</v>
      </c>
      <c r="D263" s="15">
        <v>3</v>
      </c>
      <c r="E263" s="15">
        <v>1</v>
      </c>
      <c r="F263" s="15">
        <v>60</v>
      </c>
      <c r="G263" s="15">
        <v>4</v>
      </c>
      <c r="H263" s="15">
        <v>2</v>
      </c>
      <c r="I263" s="15">
        <v>4</v>
      </c>
      <c r="J263" s="15">
        <v>20</v>
      </c>
      <c r="K263" s="15">
        <v>0</v>
      </c>
      <c r="L263" s="15">
        <v>0</v>
      </c>
      <c r="M263" s="15">
        <v>1</v>
      </c>
      <c r="N263" s="15">
        <v>100000</v>
      </c>
      <c r="O263" s="15">
        <v>1</v>
      </c>
      <c r="P263" s="15">
        <v>0</v>
      </c>
      <c r="Q263" s="159">
        <v>1</v>
      </c>
      <c r="R263" s="159">
        <v>1</v>
      </c>
      <c r="S263" s="159">
        <v>15</v>
      </c>
      <c r="T263" s="159">
        <v>18000</v>
      </c>
      <c r="U263" s="159">
        <f t="shared" si="61"/>
        <v>18000</v>
      </c>
      <c r="V263" s="159">
        <v>16.79</v>
      </c>
      <c r="W263" s="171">
        <f t="shared" si="62"/>
        <v>1200</v>
      </c>
      <c r="AA263" s="15">
        <f t="shared" si="63"/>
        <v>0</v>
      </c>
      <c r="AD263" s="15">
        <f t="shared" si="64"/>
        <v>18000</v>
      </c>
      <c r="AE263" s="172">
        <f t="shared" si="59"/>
        <v>1200</v>
      </c>
      <c r="AW263" s="15">
        <f t="shared" si="67"/>
        <v>0</v>
      </c>
      <c r="CJ263" s="15">
        <v>1</v>
      </c>
      <c r="CK263" s="15">
        <v>1</v>
      </c>
      <c r="CL263" s="15">
        <v>1</v>
      </c>
      <c r="CM263" s="15">
        <v>1</v>
      </c>
      <c r="CN263" s="15">
        <v>1</v>
      </c>
      <c r="CO263" s="15">
        <f t="shared" si="65"/>
        <v>1</v>
      </c>
      <c r="CP263" s="15">
        <v>1</v>
      </c>
      <c r="CQ263" s="15">
        <v>5</v>
      </c>
      <c r="CR263" s="15" t="s">
        <v>1007</v>
      </c>
      <c r="CU263" s="15" t="s">
        <v>1007</v>
      </c>
      <c r="CX263" s="15" t="s">
        <v>1007</v>
      </c>
      <c r="CY263" s="15" t="s">
        <v>1007</v>
      </c>
      <c r="DA263" s="15" t="s">
        <v>1007</v>
      </c>
      <c r="DC263" s="15" t="s">
        <v>1007</v>
      </c>
      <c r="DE263" s="15" t="s">
        <v>1007</v>
      </c>
      <c r="DM263" s="15">
        <v>3</v>
      </c>
      <c r="DN263" s="15">
        <v>2</v>
      </c>
      <c r="DO263" s="15">
        <v>2</v>
      </c>
      <c r="DP263" s="15">
        <v>2</v>
      </c>
      <c r="DQ263" s="15">
        <v>3</v>
      </c>
      <c r="DR263" s="15">
        <v>2</v>
      </c>
      <c r="DS263" s="15">
        <v>1</v>
      </c>
      <c r="DT263" s="15">
        <v>2</v>
      </c>
      <c r="DY263" s="27">
        <v>3</v>
      </c>
      <c r="DZ263" s="27">
        <v>3</v>
      </c>
      <c r="EA263" s="27">
        <v>3</v>
      </c>
      <c r="EB263" s="27">
        <v>3</v>
      </c>
      <c r="EC263" s="27">
        <v>2.3333333333333335</v>
      </c>
      <c r="ED263" s="27">
        <v>3</v>
      </c>
      <c r="EE263" s="27">
        <f t="shared" si="60"/>
        <v>2.8888888888888893</v>
      </c>
      <c r="EF263" s="15">
        <f t="shared" si="66"/>
        <v>-0.11111111111111072</v>
      </c>
    </row>
    <row r="264" spans="1:136" x14ac:dyDescent="0.2">
      <c r="A264" s="15">
        <v>132</v>
      </c>
      <c r="B264" s="15">
        <v>522</v>
      </c>
      <c r="C264" s="15">
        <v>0</v>
      </c>
      <c r="D264" s="15">
        <v>3</v>
      </c>
      <c r="E264" s="15">
        <v>1</v>
      </c>
      <c r="F264" s="15">
        <v>65</v>
      </c>
      <c r="G264" s="15">
        <v>4</v>
      </c>
      <c r="H264" s="15">
        <v>2</v>
      </c>
      <c r="I264" s="15">
        <v>4</v>
      </c>
      <c r="J264" s="15">
        <v>40</v>
      </c>
      <c r="K264" s="15">
        <v>0</v>
      </c>
      <c r="L264" s="15">
        <v>0</v>
      </c>
      <c r="M264" s="15">
        <v>0</v>
      </c>
      <c r="N264" s="15">
        <v>0</v>
      </c>
      <c r="O264" s="15">
        <v>1</v>
      </c>
      <c r="P264" s="15">
        <v>1</v>
      </c>
      <c r="Q264" s="15">
        <v>1</v>
      </c>
      <c r="R264" s="15">
        <v>1</v>
      </c>
      <c r="S264" s="15">
        <v>10</v>
      </c>
      <c r="T264" s="15">
        <v>11000</v>
      </c>
      <c r="U264" s="15">
        <f t="shared" si="61"/>
        <v>11000</v>
      </c>
      <c r="V264" s="15">
        <v>18</v>
      </c>
      <c r="W264" s="27">
        <f t="shared" si="62"/>
        <v>1100</v>
      </c>
      <c r="AA264" s="15">
        <f t="shared" si="63"/>
        <v>0</v>
      </c>
      <c r="AD264" s="15">
        <f t="shared" si="64"/>
        <v>11000</v>
      </c>
      <c r="AE264" s="172">
        <f t="shared" si="59"/>
        <v>1100</v>
      </c>
      <c r="AF264" s="161">
        <v>1</v>
      </c>
      <c r="AG264" s="161">
        <v>1</v>
      </c>
      <c r="AH264" s="161">
        <v>10</v>
      </c>
      <c r="AI264" s="161">
        <v>11000</v>
      </c>
      <c r="AJ264" s="161">
        <v>15</v>
      </c>
      <c r="AK264" s="161">
        <v>1100</v>
      </c>
      <c r="AW264" s="15">
        <f t="shared" si="67"/>
        <v>0</v>
      </c>
      <c r="CJ264" s="15">
        <v>1</v>
      </c>
      <c r="CK264" s="15">
        <v>1</v>
      </c>
      <c r="CL264" s="15">
        <v>1</v>
      </c>
      <c r="CM264" s="15">
        <v>1</v>
      </c>
      <c r="CN264" s="15">
        <v>1</v>
      </c>
      <c r="CO264" s="15">
        <f t="shared" si="65"/>
        <v>1</v>
      </c>
      <c r="CP264" s="15">
        <v>1</v>
      </c>
      <c r="CQ264" s="15">
        <v>5</v>
      </c>
      <c r="CR264" s="15" t="s">
        <v>1007</v>
      </c>
      <c r="CU264" s="15" t="s">
        <v>1007</v>
      </c>
      <c r="CX264" s="15" t="s">
        <v>1007</v>
      </c>
      <c r="CY264" s="15" t="s">
        <v>1007</v>
      </c>
      <c r="DA264" s="15" t="s">
        <v>1007</v>
      </c>
      <c r="DC264" s="15" t="s">
        <v>1007</v>
      </c>
      <c r="DE264" s="15" t="s">
        <v>1007</v>
      </c>
      <c r="DM264" s="15">
        <v>3</v>
      </c>
      <c r="DN264" s="15">
        <v>2</v>
      </c>
      <c r="DO264" s="15">
        <v>2</v>
      </c>
      <c r="DP264" s="15">
        <v>2</v>
      </c>
      <c r="DQ264" s="15">
        <v>3</v>
      </c>
      <c r="DR264" s="15">
        <v>2</v>
      </c>
      <c r="DS264" s="15">
        <v>1</v>
      </c>
      <c r="DT264" s="15">
        <v>2</v>
      </c>
      <c r="DY264" s="15">
        <v>3</v>
      </c>
      <c r="DZ264" s="15">
        <v>3</v>
      </c>
      <c r="EA264" s="15">
        <v>3</v>
      </c>
      <c r="EB264" s="15">
        <v>3</v>
      </c>
      <c r="EC264" s="15">
        <v>3</v>
      </c>
      <c r="ED264" s="15">
        <v>3</v>
      </c>
      <c r="EE264" s="27">
        <f t="shared" si="60"/>
        <v>3</v>
      </c>
      <c r="EF264" s="15">
        <f t="shared" si="66"/>
        <v>0</v>
      </c>
    </row>
    <row r="265" spans="1:136" x14ac:dyDescent="0.2">
      <c r="A265" s="15">
        <v>132</v>
      </c>
      <c r="B265" s="15">
        <v>522</v>
      </c>
      <c r="C265" s="15">
        <v>0</v>
      </c>
      <c r="D265" s="15">
        <v>3</v>
      </c>
      <c r="E265" s="15">
        <v>1</v>
      </c>
      <c r="F265" s="15">
        <v>65</v>
      </c>
      <c r="G265" s="15">
        <v>4</v>
      </c>
      <c r="H265" s="15">
        <v>2</v>
      </c>
      <c r="I265" s="15">
        <v>4</v>
      </c>
      <c r="J265" s="15">
        <v>40</v>
      </c>
      <c r="K265" s="15">
        <v>0</v>
      </c>
      <c r="L265" s="15">
        <v>0</v>
      </c>
      <c r="M265" s="15">
        <v>0</v>
      </c>
      <c r="N265" s="15">
        <v>0</v>
      </c>
      <c r="O265" s="15">
        <v>1</v>
      </c>
      <c r="P265" s="15">
        <v>0</v>
      </c>
      <c r="Q265" s="159">
        <v>1</v>
      </c>
      <c r="R265" s="159">
        <v>1</v>
      </c>
      <c r="S265" s="159">
        <v>10</v>
      </c>
      <c r="T265" s="159">
        <v>11000</v>
      </c>
      <c r="U265" s="159">
        <f t="shared" si="61"/>
        <v>11000</v>
      </c>
      <c r="V265" s="159">
        <v>15</v>
      </c>
      <c r="W265" s="171">
        <f t="shared" si="62"/>
        <v>1100</v>
      </c>
      <c r="AA265" s="15">
        <f t="shared" si="63"/>
        <v>0</v>
      </c>
      <c r="AD265" s="15">
        <f t="shared" si="64"/>
        <v>11000</v>
      </c>
      <c r="AE265" s="172">
        <f t="shared" si="59"/>
        <v>1100</v>
      </c>
      <c r="AW265" s="15">
        <f t="shared" si="67"/>
        <v>0</v>
      </c>
      <c r="CJ265" s="15">
        <v>1</v>
      </c>
      <c r="CK265" s="15">
        <v>1</v>
      </c>
      <c r="CL265" s="15">
        <v>1</v>
      </c>
      <c r="CM265" s="15">
        <v>1</v>
      </c>
      <c r="CN265" s="15">
        <v>1</v>
      </c>
      <c r="CO265" s="15">
        <f t="shared" si="65"/>
        <v>1</v>
      </c>
      <c r="CP265" s="15">
        <v>1</v>
      </c>
      <c r="CQ265" s="15">
        <v>5</v>
      </c>
      <c r="CR265" s="15" t="s">
        <v>1007</v>
      </c>
      <c r="CU265" s="15" t="s">
        <v>1007</v>
      </c>
      <c r="CX265" s="15" t="s">
        <v>1007</v>
      </c>
      <c r="CY265" s="15" t="s">
        <v>1007</v>
      </c>
      <c r="DA265" s="15" t="s">
        <v>1007</v>
      </c>
      <c r="DC265" s="15" t="s">
        <v>1007</v>
      </c>
      <c r="DE265" s="15" t="s">
        <v>1007</v>
      </c>
      <c r="DM265" s="15">
        <v>3</v>
      </c>
      <c r="DN265" s="15">
        <v>2</v>
      </c>
      <c r="DO265" s="15">
        <v>2</v>
      </c>
      <c r="DP265" s="15">
        <v>2</v>
      </c>
      <c r="DQ265" s="15">
        <v>3</v>
      </c>
      <c r="DR265" s="15">
        <v>2</v>
      </c>
      <c r="DS265" s="15">
        <v>1</v>
      </c>
      <c r="DT265" s="15">
        <v>2</v>
      </c>
      <c r="DY265" s="27">
        <v>3</v>
      </c>
      <c r="DZ265" s="27">
        <v>3</v>
      </c>
      <c r="EA265" s="27">
        <v>3</v>
      </c>
      <c r="EB265" s="27">
        <v>3</v>
      </c>
      <c r="EC265" s="27">
        <v>3</v>
      </c>
      <c r="ED265" s="27">
        <v>3</v>
      </c>
      <c r="EE265" s="27">
        <f t="shared" si="60"/>
        <v>3</v>
      </c>
      <c r="EF265" s="15">
        <f t="shared" si="66"/>
        <v>-0.35555555555555562</v>
      </c>
    </row>
    <row r="266" spans="1:136" x14ac:dyDescent="0.2">
      <c r="A266" s="15">
        <v>133</v>
      </c>
      <c r="B266" s="15">
        <v>523</v>
      </c>
      <c r="C266" s="15">
        <v>0</v>
      </c>
      <c r="D266" s="15">
        <v>3</v>
      </c>
      <c r="E266" s="15">
        <v>0</v>
      </c>
      <c r="F266" s="15">
        <v>50</v>
      </c>
      <c r="G266" s="15">
        <v>1</v>
      </c>
      <c r="H266" s="15">
        <v>2</v>
      </c>
      <c r="I266" s="15">
        <v>4</v>
      </c>
      <c r="J266" s="15">
        <v>36</v>
      </c>
      <c r="K266" s="15">
        <v>0</v>
      </c>
      <c r="L266" s="15">
        <v>0</v>
      </c>
      <c r="M266" s="15">
        <v>1</v>
      </c>
      <c r="N266" s="15">
        <v>400000</v>
      </c>
      <c r="O266" s="15">
        <v>1</v>
      </c>
      <c r="P266" s="15">
        <v>1</v>
      </c>
      <c r="Q266" s="15">
        <v>1</v>
      </c>
      <c r="R266" s="15">
        <v>1</v>
      </c>
      <c r="S266" s="15">
        <v>20</v>
      </c>
      <c r="T266" s="15">
        <v>60000</v>
      </c>
      <c r="U266" s="15">
        <f t="shared" si="61"/>
        <v>60000</v>
      </c>
      <c r="V266" s="15">
        <v>20</v>
      </c>
      <c r="W266" s="27">
        <f t="shared" si="62"/>
        <v>3000</v>
      </c>
      <c r="AA266" s="15">
        <f t="shared" si="63"/>
        <v>0</v>
      </c>
      <c r="AD266" s="15">
        <f t="shared" si="64"/>
        <v>60000</v>
      </c>
      <c r="AE266" s="172">
        <f t="shared" si="59"/>
        <v>3000</v>
      </c>
      <c r="AF266" s="161">
        <v>1</v>
      </c>
      <c r="AG266" s="161">
        <v>1</v>
      </c>
      <c r="AH266" s="161">
        <v>20</v>
      </c>
      <c r="AI266" s="161">
        <v>60000</v>
      </c>
      <c r="AJ266" s="161">
        <v>19</v>
      </c>
      <c r="AK266" s="161">
        <v>3000</v>
      </c>
      <c r="AW266" s="15">
        <f t="shared" si="67"/>
        <v>0</v>
      </c>
      <c r="CJ266" s="15">
        <v>1.5</v>
      </c>
      <c r="CK266" s="15">
        <v>1.6666666666666667</v>
      </c>
      <c r="CL266" s="15">
        <v>1</v>
      </c>
      <c r="CM266" s="15">
        <v>1</v>
      </c>
      <c r="CN266" s="15">
        <v>1</v>
      </c>
      <c r="CO266" s="15">
        <f t="shared" si="65"/>
        <v>1.2333333333333334</v>
      </c>
      <c r="CP266" s="15">
        <v>1</v>
      </c>
      <c r="CQ266" s="15">
        <v>3</v>
      </c>
      <c r="CR266" s="15">
        <v>1</v>
      </c>
      <c r="CS266" s="15">
        <v>20</v>
      </c>
      <c r="CT266" s="15">
        <v>1</v>
      </c>
      <c r="CU266" s="15">
        <v>4</v>
      </c>
      <c r="CV266" s="15">
        <v>0</v>
      </c>
      <c r="CW266" s="15">
        <v>1</v>
      </c>
      <c r="CX266" s="15">
        <v>1</v>
      </c>
      <c r="CY266" s="15">
        <v>1</v>
      </c>
      <c r="DA266" s="15">
        <v>1</v>
      </c>
      <c r="DC266" s="15">
        <v>1</v>
      </c>
      <c r="DE266" s="15">
        <v>0</v>
      </c>
      <c r="DM266" s="15">
        <v>1</v>
      </c>
      <c r="DN266" s="15">
        <v>1</v>
      </c>
      <c r="DO266" s="15">
        <v>2</v>
      </c>
      <c r="DP266" s="15">
        <v>1</v>
      </c>
      <c r="DQ266" s="15">
        <v>3</v>
      </c>
      <c r="DR266" s="15">
        <v>1</v>
      </c>
      <c r="DS266" s="15">
        <v>3</v>
      </c>
      <c r="DT266" s="15">
        <v>1</v>
      </c>
      <c r="DY266" s="15">
        <v>4</v>
      </c>
      <c r="DZ266" s="15">
        <v>4</v>
      </c>
      <c r="EA266" s="15">
        <v>4.5</v>
      </c>
      <c r="EB266" s="15">
        <v>3.8</v>
      </c>
      <c r="EC266" s="15">
        <v>1.3333333333333333</v>
      </c>
      <c r="ED266" s="15">
        <v>2.5</v>
      </c>
      <c r="EE266" s="27">
        <f t="shared" si="60"/>
        <v>3.3555555555555556</v>
      </c>
      <c r="EF266" s="15">
        <f t="shared" si="66"/>
        <v>0</v>
      </c>
    </row>
    <row r="267" spans="1:136" x14ac:dyDescent="0.2">
      <c r="A267" s="15">
        <v>133</v>
      </c>
      <c r="B267" s="15">
        <v>523</v>
      </c>
      <c r="C267" s="15">
        <v>0</v>
      </c>
      <c r="D267" s="15">
        <v>3</v>
      </c>
      <c r="E267" s="15">
        <v>0</v>
      </c>
      <c r="F267" s="15">
        <v>50</v>
      </c>
      <c r="G267" s="15">
        <v>1</v>
      </c>
      <c r="H267" s="15">
        <v>2</v>
      </c>
      <c r="I267" s="15">
        <v>4</v>
      </c>
      <c r="J267" s="15">
        <v>36</v>
      </c>
      <c r="K267" s="15">
        <v>0</v>
      </c>
      <c r="L267" s="15">
        <v>0</v>
      </c>
      <c r="M267" s="15">
        <v>1</v>
      </c>
      <c r="N267" s="15">
        <v>400000</v>
      </c>
      <c r="O267" s="15">
        <v>1</v>
      </c>
      <c r="P267" s="15">
        <v>0</v>
      </c>
      <c r="Q267" s="159">
        <v>1</v>
      </c>
      <c r="R267" s="159">
        <v>1</v>
      </c>
      <c r="S267" s="159">
        <v>20</v>
      </c>
      <c r="T267" s="159">
        <v>60000</v>
      </c>
      <c r="U267" s="159">
        <f t="shared" si="61"/>
        <v>60000</v>
      </c>
      <c r="V267" s="159">
        <v>19</v>
      </c>
      <c r="W267" s="171">
        <f t="shared" si="62"/>
        <v>3000</v>
      </c>
      <c r="AA267" s="15">
        <f t="shared" si="63"/>
        <v>0</v>
      </c>
      <c r="AD267" s="15">
        <f t="shared" si="64"/>
        <v>60000</v>
      </c>
      <c r="AE267" s="172">
        <f t="shared" si="59"/>
        <v>3000</v>
      </c>
      <c r="AW267" s="15">
        <f t="shared" si="67"/>
        <v>0</v>
      </c>
      <c r="CJ267" s="15">
        <v>1.5</v>
      </c>
      <c r="CK267" s="15">
        <v>1.6666666666666667</v>
      </c>
      <c r="CL267" s="15">
        <v>1</v>
      </c>
      <c r="CM267" s="15">
        <v>1</v>
      </c>
      <c r="CN267" s="15">
        <v>1</v>
      </c>
      <c r="CO267" s="15">
        <f t="shared" si="65"/>
        <v>1.2333333333333334</v>
      </c>
      <c r="CP267" s="15">
        <v>1</v>
      </c>
      <c r="CQ267" s="15">
        <v>3</v>
      </c>
      <c r="CR267" s="15">
        <v>1</v>
      </c>
      <c r="CS267" s="15">
        <v>20</v>
      </c>
      <c r="CT267" s="15">
        <v>1</v>
      </c>
      <c r="CU267" s="15">
        <v>4</v>
      </c>
      <c r="CV267" s="15">
        <v>0</v>
      </c>
      <c r="CW267" s="15">
        <v>1</v>
      </c>
      <c r="CX267" s="15">
        <v>1</v>
      </c>
      <c r="CY267" s="15">
        <v>1</v>
      </c>
      <c r="DA267" s="15">
        <v>1</v>
      </c>
      <c r="DC267" s="15">
        <v>1</v>
      </c>
      <c r="DE267" s="15">
        <v>0</v>
      </c>
      <c r="DM267" s="15">
        <v>1</v>
      </c>
      <c r="DN267" s="15">
        <v>1</v>
      </c>
      <c r="DO267" s="15">
        <v>2</v>
      </c>
      <c r="DP267" s="15">
        <v>1</v>
      </c>
      <c r="DQ267" s="15">
        <v>3</v>
      </c>
      <c r="DR267" s="15">
        <v>1</v>
      </c>
      <c r="DS267" s="15">
        <v>3</v>
      </c>
      <c r="DT267" s="15">
        <v>1</v>
      </c>
      <c r="DY267" s="27">
        <v>4</v>
      </c>
      <c r="DZ267" s="27">
        <v>4</v>
      </c>
      <c r="EA267" s="27">
        <v>4.5</v>
      </c>
      <c r="EB267" s="27">
        <v>3.8</v>
      </c>
      <c r="EC267" s="27">
        <v>1.3333333333333333</v>
      </c>
      <c r="ED267" s="27">
        <v>2.5</v>
      </c>
      <c r="EE267" s="27">
        <f t="shared" si="60"/>
        <v>3.3555555555555556</v>
      </c>
      <c r="EF267" s="15">
        <f t="shared" si="66"/>
        <v>0.65277777777777768</v>
      </c>
    </row>
    <row r="268" spans="1:136" x14ac:dyDescent="0.2">
      <c r="A268" s="15">
        <v>134</v>
      </c>
      <c r="B268" s="15">
        <v>524</v>
      </c>
      <c r="C268" s="15">
        <v>1</v>
      </c>
      <c r="D268" s="15">
        <v>3</v>
      </c>
      <c r="E268" s="15">
        <v>0</v>
      </c>
      <c r="F268" s="15">
        <v>51</v>
      </c>
      <c r="G268" s="15">
        <v>1</v>
      </c>
      <c r="H268" s="15">
        <v>2</v>
      </c>
      <c r="I268" s="15">
        <v>5</v>
      </c>
      <c r="J268" s="15">
        <v>40</v>
      </c>
      <c r="K268" s="15">
        <v>0</v>
      </c>
      <c r="L268" s="15">
        <v>0</v>
      </c>
      <c r="M268" s="15">
        <v>0</v>
      </c>
      <c r="N268" s="15">
        <v>0</v>
      </c>
      <c r="O268" s="15">
        <v>1</v>
      </c>
      <c r="P268" s="15">
        <v>1</v>
      </c>
      <c r="Q268" s="15">
        <v>1</v>
      </c>
      <c r="R268" s="15">
        <v>1</v>
      </c>
      <c r="S268" s="15">
        <v>16</v>
      </c>
      <c r="T268" s="15">
        <v>30000</v>
      </c>
      <c r="U268" s="15">
        <f t="shared" si="61"/>
        <v>30000</v>
      </c>
      <c r="V268" s="15">
        <v>20</v>
      </c>
      <c r="W268" s="27">
        <f t="shared" si="62"/>
        <v>1875</v>
      </c>
      <c r="AA268" s="15">
        <f t="shared" si="63"/>
        <v>0</v>
      </c>
      <c r="AD268" s="15">
        <f t="shared" si="64"/>
        <v>30000</v>
      </c>
      <c r="AE268" s="172">
        <f t="shared" si="59"/>
        <v>1875</v>
      </c>
      <c r="AF268" s="161">
        <v>1</v>
      </c>
      <c r="AG268" s="161">
        <v>1</v>
      </c>
      <c r="AH268" s="161">
        <v>16</v>
      </c>
      <c r="AI268" s="161">
        <v>30000</v>
      </c>
      <c r="AJ268" s="161">
        <v>16</v>
      </c>
      <c r="AK268" s="161">
        <v>1875</v>
      </c>
      <c r="AW268" s="15">
        <f t="shared" si="67"/>
        <v>0</v>
      </c>
      <c r="CJ268" s="15">
        <v>1.25</v>
      </c>
      <c r="CK268" s="15">
        <v>1.6666666666666667</v>
      </c>
      <c r="CL268" s="15">
        <v>1</v>
      </c>
      <c r="CM268" s="15">
        <v>1</v>
      </c>
      <c r="CN268" s="15">
        <v>1</v>
      </c>
      <c r="CO268" s="15">
        <f t="shared" si="65"/>
        <v>1.1833333333333333</v>
      </c>
      <c r="CP268" s="15">
        <v>1</v>
      </c>
      <c r="CQ268" s="15">
        <v>4</v>
      </c>
      <c r="CR268" s="15">
        <v>1</v>
      </c>
      <c r="CS268" s="15">
        <v>3</v>
      </c>
      <c r="CT268" s="15">
        <v>1</v>
      </c>
      <c r="CU268" s="15">
        <v>4</v>
      </c>
      <c r="CV268" s="15">
        <v>0</v>
      </c>
      <c r="CW268" s="15">
        <v>1</v>
      </c>
      <c r="CX268" s="15">
        <v>0</v>
      </c>
      <c r="CY268" s="15" t="s">
        <v>1007</v>
      </c>
      <c r="DA268" s="15" t="s">
        <v>1007</v>
      </c>
      <c r="DC268" s="15" t="s">
        <v>1007</v>
      </c>
      <c r="DE268" s="15" t="s">
        <v>1007</v>
      </c>
      <c r="DG268" s="15">
        <v>0</v>
      </c>
      <c r="DH268" s="15">
        <v>0</v>
      </c>
      <c r="DI268" s="15">
        <v>0</v>
      </c>
      <c r="DJ268" s="15">
        <v>0</v>
      </c>
      <c r="DK268" s="15">
        <v>1</v>
      </c>
      <c r="DL268" s="15">
        <v>0</v>
      </c>
      <c r="DM268" s="15">
        <v>1</v>
      </c>
      <c r="DN268" s="15">
        <v>1</v>
      </c>
      <c r="DO268" s="15">
        <v>2</v>
      </c>
      <c r="DP268" s="15">
        <v>1</v>
      </c>
      <c r="DQ268" s="15">
        <v>3</v>
      </c>
      <c r="DR268" s="15">
        <v>1</v>
      </c>
      <c r="DY268" s="15">
        <v>2.8</v>
      </c>
      <c r="DZ268" s="15">
        <v>3</v>
      </c>
      <c r="EA268" s="15">
        <v>2</v>
      </c>
      <c r="EB268" s="15">
        <v>3</v>
      </c>
      <c r="EC268" s="15">
        <v>2.6666666666666665</v>
      </c>
      <c r="ED268" s="15">
        <v>2.75</v>
      </c>
      <c r="EE268" s="27">
        <f t="shared" si="60"/>
        <v>2.7027777777777779</v>
      </c>
      <c r="EF268" s="15">
        <f t="shared" si="66"/>
        <v>0</v>
      </c>
    </row>
    <row r="269" spans="1:136" x14ac:dyDescent="0.2">
      <c r="A269" s="15">
        <v>134</v>
      </c>
      <c r="B269" s="15">
        <v>524</v>
      </c>
      <c r="C269" s="15">
        <v>1</v>
      </c>
      <c r="D269" s="15">
        <v>3</v>
      </c>
      <c r="E269" s="15">
        <v>0</v>
      </c>
      <c r="F269" s="15">
        <v>51</v>
      </c>
      <c r="G269" s="15">
        <v>1</v>
      </c>
      <c r="H269" s="15">
        <v>2</v>
      </c>
      <c r="I269" s="15">
        <v>5</v>
      </c>
      <c r="J269" s="15">
        <v>40</v>
      </c>
      <c r="K269" s="15">
        <v>0</v>
      </c>
      <c r="L269" s="15">
        <v>0</v>
      </c>
      <c r="M269" s="15">
        <v>0</v>
      </c>
      <c r="N269" s="15">
        <v>0</v>
      </c>
      <c r="O269" s="15">
        <v>1</v>
      </c>
      <c r="P269" s="15">
        <v>0</v>
      </c>
      <c r="Q269" s="159">
        <v>1</v>
      </c>
      <c r="R269" s="159">
        <v>1</v>
      </c>
      <c r="S269" s="159">
        <v>16</v>
      </c>
      <c r="T269" s="159">
        <v>30000</v>
      </c>
      <c r="U269" s="159">
        <f t="shared" si="61"/>
        <v>30000</v>
      </c>
      <c r="V269" s="159">
        <v>16</v>
      </c>
      <c r="W269" s="171">
        <f t="shared" si="62"/>
        <v>1875</v>
      </c>
      <c r="AA269" s="15">
        <f t="shared" si="63"/>
        <v>0</v>
      </c>
      <c r="AD269" s="15">
        <f t="shared" si="64"/>
        <v>30000</v>
      </c>
      <c r="AE269" s="172">
        <f t="shared" si="59"/>
        <v>1875</v>
      </c>
      <c r="AW269" s="15">
        <f t="shared" si="67"/>
        <v>0</v>
      </c>
      <c r="CJ269" s="15">
        <v>1.25</v>
      </c>
      <c r="CK269" s="15">
        <v>1.6666666666666667</v>
      </c>
      <c r="CL269" s="15">
        <v>1</v>
      </c>
      <c r="CM269" s="15">
        <v>1</v>
      </c>
      <c r="CN269" s="15">
        <v>1</v>
      </c>
      <c r="CO269" s="15">
        <f t="shared" si="65"/>
        <v>1.1833333333333333</v>
      </c>
      <c r="CP269" s="15">
        <v>1</v>
      </c>
      <c r="CQ269" s="15">
        <v>4</v>
      </c>
      <c r="CR269" s="15">
        <v>1</v>
      </c>
      <c r="CS269" s="15">
        <v>3</v>
      </c>
      <c r="CT269" s="15">
        <v>1</v>
      </c>
      <c r="CU269" s="15">
        <v>4</v>
      </c>
      <c r="CV269" s="15">
        <v>0</v>
      </c>
      <c r="CW269" s="15">
        <v>1</v>
      </c>
      <c r="CX269" s="15">
        <v>0</v>
      </c>
      <c r="CY269" s="15" t="s">
        <v>1007</v>
      </c>
      <c r="DA269" s="15" t="s">
        <v>1007</v>
      </c>
      <c r="DC269" s="15" t="s">
        <v>1007</v>
      </c>
      <c r="DE269" s="15" t="s">
        <v>1007</v>
      </c>
      <c r="DG269" s="15">
        <v>0</v>
      </c>
      <c r="DH269" s="15">
        <v>0</v>
      </c>
      <c r="DI269" s="15">
        <v>0</v>
      </c>
      <c r="DJ269" s="15">
        <v>0</v>
      </c>
      <c r="DK269" s="15">
        <v>1</v>
      </c>
      <c r="DL269" s="15">
        <v>0</v>
      </c>
      <c r="DM269" s="15">
        <v>1</v>
      </c>
      <c r="DN269" s="15">
        <v>1</v>
      </c>
      <c r="DO269" s="15">
        <v>2</v>
      </c>
      <c r="DP269" s="15">
        <v>1</v>
      </c>
      <c r="DQ269" s="15">
        <v>3</v>
      </c>
      <c r="DR269" s="15">
        <v>1</v>
      </c>
      <c r="DY269" s="27">
        <v>2.8</v>
      </c>
      <c r="DZ269" s="27">
        <v>3</v>
      </c>
      <c r="EA269" s="27">
        <v>2</v>
      </c>
      <c r="EB269" s="27">
        <v>3</v>
      </c>
      <c r="EC269" s="27">
        <v>2.6666666666666665</v>
      </c>
      <c r="ED269" s="27">
        <v>2.75</v>
      </c>
      <c r="EE269" s="27">
        <f t="shared" si="60"/>
        <v>2.7027777777777779</v>
      </c>
      <c r="EF269" s="15">
        <f t="shared" si="66"/>
        <v>-0.99722222222222179</v>
      </c>
    </row>
    <row r="270" spans="1:136" x14ac:dyDescent="0.2">
      <c r="A270" s="15">
        <v>135</v>
      </c>
      <c r="B270" s="15">
        <v>525</v>
      </c>
      <c r="C270" s="15">
        <v>0</v>
      </c>
      <c r="D270" s="15">
        <v>3</v>
      </c>
      <c r="E270" s="15">
        <v>1</v>
      </c>
      <c r="F270" s="15">
        <v>52</v>
      </c>
      <c r="G270" s="15">
        <v>5</v>
      </c>
      <c r="H270" s="15">
        <v>2</v>
      </c>
      <c r="I270" s="15">
        <v>5</v>
      </c>
      <c r="J270" s="15">
        <v>30</v>
      </c>
      <c r="K270" s="15">
        <v>0</v>
      </c>
      <c r="L270" s="15">
        <v>0</v>
      </c>
      <c r="M270" s="15">
        <v>1</v>
      </c>
      <c r="N270" s="15">
        <v>480000</v>
      </c>
      <c r="O270" s="15">
        <v>1</v>
      </c>
      <c r="P270" s="15">
        <v>1</v>
      </c>
      <c r="Q270" s="15">
        <v>1</v>
      </c>
      <c r="R270" s="15">
        <v>1</v>
      </c>
      <c r="S270" s="15">
        <v>40</v>
      </c>
      <c r="T270" s="15">
        <v>60000</v>
      </c>
      <c r="U270" s="15">
        <f t="shared" si="61"/>
        <v>60000</v>
      </c>
      <c r="V270" s="15">
        <v>20</v>
      </c>
      <c r="W270" s="27">
        <f t="shared" si="62"/>
        <v>1500</v>
      </c>
      <c r="AA270" s="15">
        <f t="shared" si="63"/>
        <v>0</v>
      </c>
      <c r="AD270" s="15">
        <f t="shared" si="64"/>
        <v>60000</v>
      </c>
      <c r="AE270" s="172">
        <f t="shared" si="59"/>
        <v>1500</v>
      </c>
      <c r="AF270" s="161">
        <v>1</v>
      </c>
      <c r="AG270" s="161">
        <v>1</v>
      </c>
      <c r="AH270" s="161">
        <v>40</v>
      </c>
      <c r="AI270" s="161">
        <v>60000</v>
      </c>
      <c r="AJ270" s="161">
        <v>17.86</v>
      </c>
      <c r="AK270" s="161">
        <v>1500</v>
      </c>
      <c r="AW270" s="15">
        <f t="shared" si="67"/>
        <v>0</v>
      </c>
      <c r="CJ270" s="15">
        <v>2.25</v>
      </c>
      <c r="CK270" s="15">
        <v>3</v>
      </c>
      <c r="CL270" s="15">
        <v>1.3333333333333333</v>
      </c>
      <c r="CM270" s="15">
        <v>1</v>
      </c>
      <c r="CN270" s="15">
        <v>2.5</v>
      </c>
      <c r="CO270" s="15">
        <f t="shared" si="65"/>
        <v>2.0166666666666666</v>
      </c>
      <c r="CP270" s="15">
        <v>1</v>
      </c>
      <c r="CQ270" s="15">
        <v>4</v>
      </c>
      <c r="CR270" s="15">
        <v>2</v>
      </c>
      <c r="CS270" s="15">
        <v>6</v>
      </c>
      <c r="CT270" s="15">
        <v>2</v>
      </c>
      <c r="CU270" s="15">
        <v>4</v>
      </c>
      <c r="CV270" s="15">
        <v>0</v>
      </c>
      <c r="CW270" s="15">
        <v>1</v>
      </c>
      <c r="CX270" s="15">
        <v>1</v>
      </c>
      <c r="CY270" s="15">
        <v>1</v>
      </c>
      <c r="DA270" s="15">
        <v>1</v>
      </c>
      <c r="DC270" s="15">
        <v>1</v>
      </c>
      <c r="DE270" s="15">
        <v>0</v>
      </c>
      <c r="DM270" s="15">
        <v>1</v>
      </c>
      <c r="DN270" s="15">
        <v>3</v>
      </c>
      <c r="DO270" s="15">
        <v>2</v>
      </c>
      <c r="DP270" s="15">
        <v>3</v>
      </c>
      <c r="DQ270" s="15">
        <v>3</v>
      </c>
      <c r="DR270" s="15">
        <v>3</v>
      </c>
      <c r="DY270" s="15">
        <v>4.4000000000000004</v>
      </c>
      <c r="DZ270" s="15">
        <v>4</v>
      </c>
      <c r="EA270" s="15">
        <v>5</v>
      </c>
      <c r="EB270" s="15">
        <v>2.8</v>
      </c>
      <c r="EC270" s="15">
        <v>3</v>
      </c>
      <c r="ED270" s="15">
        <v>3</v>
      </c>
      <c r="EE270" s="27">
        <f t="shared" si="60"/>
        <v>3.6999999999999997</v>
      </c>
      <c r="EF270" s="15">
        <f t="shared" si="66"/>
        <v>0.28888888888888831</v>
      </c>
    </row>
    <row r="271" spans="1:136" x14ac:dyDescent="0.2">
      <c r="A271" s="15">
        <v>135</v>
      </c>
      <c r="B271" s="15">
        <v>525</v>
      </c>
      <c r="C271" s="15">
        <v>0</v>
      </c>
      <c r="D271" s="15">
        <v>3</v>
      </c>
      <c r="E271" s="15">
        <v>1</v>
      </c>
      <c r="F271" s="15">
        <v>52</v>
      </c>
      <c r="G271" s="15">
        <v>5</v>
      </c>
      <c r="H271" s="15">
        <v>2</v>
      </c>
      <c r="I271" s="15">
        <v>5</v>
      </c>
      <c r="J271" s="15">
        <v>30</v>
      </c>
      <c r="K271" s="15">
        <v>0</v>
      </c>
      <c r="L271" s="15">
        <v>0</v>
      </c>
      <c r="M271" s="15">
        <v>1</v>
      </c>
      <c r="N271" s="15">
        <v>480000</v>
      </c>
      <c r="O271" s="15">
        <v>1</v>
      </c>
      <c r="P271" s="15">
        <v>0</v>
      </c>
      <c r="Q271" s="159">
        <v>1</v>
      </c>
      <c r="R271" s="159">
        <v>1</v>
      </c>
      <c r="S271" s="159">
        <v>40</v>
      </c>
      <c r="T271" s="159">
        <v>60000</v>
      </c>
      <c r="U271" s="159">
        <f t="shared" si="61"/>
        <v>60000</v>
      </c>
      <c r="V271" s="159">
        <v>17.86</v>
      </c>
      <c r="W271" s="171">
        <f t="shared" si="62"/>
        <v>1500</v>
      </c>
      <c r="AA271" s="15">
        <f t="shared" si="63"/>
        <v>0</v>
      </c>
      <c r="AD271" s="15">
        <f t="shared" si="64"/>
        <v>60000</v>
      </c>
      <c r="AE271" s="172">
        <f t="shared" si="59"/>
        <v>1500</v>
      </c>
      <c r="AW271" s="15">
        <f t="shared" si="67"/>
        <v>0</v>
      </c>
      <c r="CJ271" s="15">
        <v>2.25</v>
      </c>
      <c r="CK271" s="15">
        <v>3</v>
      </c>
      <c r="CL271" s="15">
        <v>1.3333333333333333</v>
      </c>
      <c r="CM271" s="15">
        <v>1</v>
      </c>
      <c r="CN271" s="15">
        <v>2.5</v>
      </c>
      <c r="CO271" s="15">
        <f t="shared" si="65"/>
        <v>2.0166666666666666</v>
      </c>
      <c r="CP271" s="15">
        <v>1</v>
      </c>
      <c r="CQ271" s="15">
        <v>4</v>
      </c>
      <c r="CR271" s="15">
        <v>2</v>
      </c>
      <c r="CS271" s="15">
        <v>6</v>
      </c>
      <c r="CT271" s="15">
        <v>2</v>
      </c>
      <c r="CU271" s="15">
        <v>4</v>
      </c>
      <c r="CV271" s="15">
        <v>0</v>
      </c>
      <c r="CW271" s="15">
        <v>1</v>
      </c>
      <c r="CX271" s="15">
        <v>1</v>
      </c>
      <c r="CY271" s="15">
        <v>1</v>
      </c>
      <c r="DA271" s="15">
        <v>1</v>
      </c>
      <c r="DC271" s="15">
        <v>1</v>
      </c>
      <c r="DE271" s="15">
        <v>0</v>
      </c>
      <c r="DM271" s="15">
        <v>1</v>
      </c>
      <c r="DN271" s="15">
        <v>3</v>
      </c>
      <c r="DO271" s="15">
        <v>2</v>
      </c>
      <c r="DP271" s="15">
        <v>3</v>
      </c>
      <c r="DQ271" s="15">
        <v>3</v>
      </c>
      <c r="DR271" s="15">
        <v>3</v>
      </c>
      <c r="DY271" s="27">
        <v>4</v>
      </c>
      <c r="DZ271" s="27">
        <v>4</v>
      </c>
      <c r="EA271" s="27">
        <v>5</v>
      </c>
      <c r="EB271" s="27">
        <v>2.8</v>
      </c>
      <c r="EC271" s="27">
        <v>1.6666666666666667</v>
      </c>
      <c r="ED271" s="27">
        <v>3</v>
      </c>
      <c r="EE271" s="27">
        <f t="shared" si="60"/>
        <v>3.4111111111111114</v>
      </c>
      <c r="EF271" s="15">
        <f t="shared" si="66"/>
        <v>0.33611111111111169</v>
      </c>
    </row>
    <row r="272" spans="1:136" x14ac:dyDescent="0.2">
      <c r="A272" s="15">
        <v>136</v>
      </c>
      <c r="B272" s="15">
        <v>526</v>
      </c>
      <c r="C272" s="15">
        <v>1</v>
      </c>
      <c r="D272" s="15">
        <v>3</v>
      </c>
      <c r="E272" s="15">
        <v>1</v>
      </c>
      <c r="F272" s="15">
        <v>65</v>
      </c>
      <c r="G272" s="15">
        <v>1</v>
      </c>
      <c r="H272" s="15">
        <v>2</v>
      </c>
      <c r="I272" s="15">
        <v>4</v>
      </c>
      <c r="J272" s="15">
        <v>50</v>
      </c>
      <c r="K272" s="15">
        <v>0</v>
      </c>
      <c r="L272" s="15">
        <v>0</v>
      </c>
      <c r="M272" s="15">
        <v>0</v>
      </c>
      <c r="N272" s="15">
        <v>0</v>
      </c>
      <c r="O272" s="15">
        <v>1</v>
      </c>
      <c r="P272" s="15">
        <v>1</v>
      </c>
      <c r="Q272" s="15">
        <v>1</v>
      </c>
      <c r="R272" s="15">
        <v>1</v>
      </c>
      <c r="S272" s="15">
        <v>10</v>
      </c>
      <c r="T272" s="15">
        <v>9000</v>
      </c>
      <c r="U272" s="15">
        <f t="shared" si="61"/>
        <v>9000</v>
      </c>
      <c r="V272" s="15">
        <v>19</v>
      </c>
      <c r="W272" s="27">
        <f t="shared" si="62"/>
        <v>900</v>
      </c>
      <c r="AA272" s="15">
        <f t="shared" si="63"/>
        <v>0</v>
      </c>
      <c r="AD272" s="15">
        <f t="shared" si="64"/>
        <v>9000</v>
      </c>
      <c r="AE272" s="172">
        <f t="shared" si="59"/>
        <v>900</v>
      </c>
      <c r="AF272" s="161">
        <v>1</v>
      </c>
      <c r="AG272" s="161">
        <v>1</v>
      </c>
      <c r="AH272" s="161">
        <v>15</v>
      </c>
      <c r="AI272" s="161">
        <v>18000</v>
      </c>
      <c r="AJ272" s="161">
        <v>17</v>
      </c>
      <c r="AK272" s="161">
        <v>1200</v>
      </c>
      <c r="AW272" s="15">
        <f t="shared" si="67"/>
        <v>0</v>
      </c>
      <c r="CJ272" s="15">
        <v>1</v>
      </c>
      <c r="CK272" s="15">
        <v>1</v>
      </c>
      <c r="CL272" s="15">
        <v>1</v>
      </c>
      <c r="CM272" s="15">
        <v>1</v>
      </c>
      <c r="CN272" s="15">
        <v>1</v>
      </c>
      <c r="CO272" s="15">
        <f t="shared" si="65"/>
        <v>1</v>
      </c>
      <c r="CP272" s="15">
        <v>1</v>
      </c>
      <c r="CQ272" s="15">
        <v>5</v>
      </c>
      <c r="CR272" s="15" t="s">
        <v>1007</v>
      </c>
      <c r="CU272" s="15" t="s">
        <v>1007</v>
      </c>
      <c r="CX272" s="15" t="s">
        <v>1007</v>
      </c>
      <c r="CY272" s="15" t="s">
        <v>1007</v>
      </c>
      <c r="DA272" s="15" t="s">
        <v>1007</v>
      </c>
      <c r="DC272" s="15" t="s">
        <v>1007</v>
      </c>
      <c r="DE272" s="15" t="s">
        <v>1007</v>
      </c>
      <c r="DM272" s="15">
        <v>3</v>
      </c>
      <c r="DN272" s="15">
        <v>2</v>
      </c>
      <c r="DO272" s="15">
        <v>2</v>
      </c>
      <c r="DP272" s="15">
        <v>2</v>
      </c>
      <c r="DQ272" s="15">
        <v>3</v>
      </c>
      <c r="DR272" s="15">
        <v>2</v>
      </c>
      <c r="DS272" s="15">
        <v>1</v>
      </c>
      <c r="DT272" s="15">
        <v>2</v>
      </c>
      <c r="DY272" s="15">
        <v>3.2</v>
      </c>
      <c r="DZ272" s="15">
        <v>3</v>
      </c>
      <c r="EA272" s="15">
        <v>3</v>
      </c>
      <c r="EB272" s="15">
        <v>3</v>
      </c>
      <c r="EC272" s="15">
        <v>3</v>
      </c>
      <c r="ED272" s="15">
        <v>3.25</v>
      </c>
      <c r="EE272" s="27">
        <f t="shared" si="60"/>
        <v>3.0749999999999997</v>
      </c>
      <c r="EF272" s="15">
        <f t="shared" si="66"/>
        <v>7.4999999999999734E-2</v>
      </c>
    </row>
    <row r="273" spans="1:136" x14ac:dyDescent="0.2">
      <c r="A273" s="15">
        <v>136</v>
      </c>
      <c r="B273" s="15">
        <v>526</v>
      </c>
      <c r="C273" s="15">
        <v>1</v>
      </c>
      <c r="D273" s="15">
        <v>3</v>
      </c>
      <c r="E273" s="15">
        <v>1</v>
      </c>
      <c r="F273" s="15">
        <v>65</v>
      </c>
      <c r="G273" s="15">
        <v>1</v>
      </c>
      <c r="H273" s="15">
        <v>2</v>
      </c>
      <c r="I273" s="15">
        <v>4</v>
      </c>
      <c r="J273" s="15">
        <v>50</v>
      </c>
      <c r="K273" s="15">
        <v>0</v>
      </c>
      <c r="L273" s="15">
        <v>0</v>
      </c>
      <c r="M273" s="15">
        <v>0</v>
      </c>
      <c r="N273" s="15">
        <v>0</v>
      </c>
      <c r="O273" s="15">
        <v>1</v>
      </c>
      <c r="P273" s="15">
        <v>0</v>
      </c>
      <c r="Q273" s="159">
        <v>1</v>
      </c>
      <c r="R273" s="159">
        <v>1</v>
      </c>
      <c r="S273" s="159">
        <v>15</v>
      </c>
      <c r="T273" s="159">
        <v>18000</v>
      </c>
      <c r="U273" s="159">
        <f t="shared" si="61"/>
        <v>18000</v>
      </c>
      <c r="V273" s="159">
        <v>17</v>
      </c>
      <c r="W273" s="171">
        <f t="shared" si="62"/>
        <v>1200</v>
      </c>
      <c r="AA273" s="15">
        <f t="shared" si="63"/>
        <v>0</v>
      </c>
      <c r="AD273" s="15">
        <f t="shared" si="64"/>
        <v>18000</v>
      </c>
      <c r="AE273" s="172">
        <f t="shared" si="59"/>
        <v>1200</v>
      </c>
      <c r="AW273" s="15">
        <f t="shared" si="67"/>
        <v>0</v>
      </c>
      <c r="CJ273" s="15">
        <v>1</v>
      </c>
      <c r="CK273" s="15">
        <v>1</v>
      </c>
      <c r="CL273" s="15">
        <v>1</v>
      </c>
      <c r="CM273" s="15">
        <v>1</v>
      </c>
      <c r="CN273" s="15">
        <v>1</v>
      </c>
      <c r="CO273" s="15">
        <f t="shared" si="65"/>
        <v>1</v>
      </c>
      <c r="CP273" s="15">
        <v>1</v>
      </c>
      <c r="CQ273" s="15">
        <v>5</v>
      </c>
      <c r="CR273" s="15" t="s">
        <v>1007</v>
      </c>
      <c r="CU273" s="15" t="s">
        <v>1007</v>
      </c>
      <c r="CX273" s="15" t="s">
        <v>1007</v>
      </c>
      <c r="CY273" s="15" t="s">
        <v>1007</v>
      </c>
      <c r="DA273" s="15" t="s">
        <v>1007</v>
      </c>
      <c r="DC273" s="15" t="s">
        <v>1007</v>
      </c>
      <c r="DE273" s="15" t="s">
        <v>1007</v>
      </c>
      <c r="DM273" s="15">
        <v>3</v>
      </c>
      <c r="DN273" s="15">
        <v>2</v>
      </c>
      <c r="DO273" s="15">
        <v>2</v>
      </c>
      <c r="DP273" s="15">
        <v>2</v>
      </c>
      <c r="DQ273" s="15">
        <v>3</v>
      </c>
      <c r="DR273" s="15">
        <v>2</v>
      </c>
      <c r="DS273" s="15">
        <v>1</v>
      </c>
      <c r="DT273" s="15">
        <v>2</v>
      </c>
      <c r="DY273" s="27">
        <v>3</v>
      </c>
      <c r="DZ273" s="27">
        <v>3</v>
      </c>
      <c r="EA273" s="27">
        <v>3</v>
      </c>
      <c r="EB273" s="27">
        <v>3</v>
      </c>
      <c r="EC273" s="27">
        <v>3</v>
      </c>
      <c r="ED273" s="27">
        <v>3</v>
      </c>
      <c r="EE273" s="27">
        <f t="shared" si="60"/>
        <v>3</v>
      </c>
      <c r="EF273" s="15">
        <f t="shared" si="66"/>
        <v>-1.2555555555555555</v>
      </c>
    </row>
    <row r="274" spans="1:136" x14ac:dyDescent="0.2">
      <c r="A274" s="15">
        <v>137</v>
      </c>
      <c r="B274" s="15">
        <v>527</v>
      </c>
      <c r="C274" s="15">
        <v>0</v>
      </c>
      <c r="D274" s="15">
        <v>3</v>
      </c>
      <c r="E274" s="15">
        <v>1</v>
      </c>
      <c r="F274" s="15">
        <v>56</v>
      </c>
      <c r="G274" s="15">
        <v>4</v>
      </c>
      <c r="H274" s="15">
        <v>1</v>
      </c>
      <c r="I274" s="15">
        <v>5</v>
      </c>
      <c r="J274" s="15">
        <v>15</v>
      </c>
      <c r="K274" s="15">
        <v>0</v>
      </c>
      <c r="L274" s="15">
        <v>0</v>
      </c>
      <c r="M274" s="15">
        <v>1</v>
      </c>
      <c r="N274" s="15">
        <v>480000</v>
      </c>
      <c r="O274" s="15">
        <v>1</v>
      </c>
      <c r="P274" s="15">
        <v>1</v>
      </c>
      <c r="Q274" s="15">
        <v>1</v>
      </c>
      <c r="R274" s="15">
        <v>1</v>
      </c>
      <c r="S274" s="15">
        <v>15</v>
      </c>
      <c r="T274" s="15">
        <v>18000</v>
      </c>
      <c r="U274" s="15">
        <f t="shared" si="61"/>
        <v>18000</v>
      </c>
      <c r="V274" s="15">
        <v>14.7</v>
      </c>
      <c r="W274" s="27">
        <f t="shared" si="62"/>
        <v>1200</v>
      </c>
      <c r="AA274" s="15">
        <f t="shared" si="63"/>
        <v>0</v>
      </c>
      <c r="AD274" s="15">
        <f t="shared" si="64"/>
        <v>18000</v>
      </c>
      <c r="AE274" s="172">
        <f t="shared" si="59"/>
        <v>1200</v>
      </c>
      <c r="AF274" s="161">
        <v>1</v>
      </c>
      <c r="AG274" s="161">
        <v>1</v>
      </c>
      <c r="AH274" s="161">
        <v>15</v>
      </c>
      <c r="AI274" s="161">
        <v>18000</v>
      </c>
      <c r="AJ274" s="161">
        <v>14</v>
      </c>
      <c r="AK274" s="161">
        <v>1200</v>
      </c>
      <c r="AW274" s="15">
        <f t="shared" si="67"/>
        <v>0</v>
      </c>
      <c r="CJ274" s="15">
        <v>1</v>
      </c>
      <c r="CK274" s="15">
        <v>1</v>
      </c>
      <c r="CL274" s="15">
        <v>1</v>
      </c>
      <c r="CM274" s="15">
        <v>1</v>
      </c>
      <c r="CN274" s="15">
        <v>1</v>
      </c>
      <c r="CO274" s="15">
        <f t="shared" si="65"/>
        <v>1</v>
      </c>
      <c r="CP274" s="15">
        <v>1</v>
      </c>
      <c r="CQ274" s="15">
        <v>4</v>
      </c>
      <c r="CR274" s="15">
        <v>3</v>
      </c>
      <c r="CS274" s="15">
        <v>20</v>
      </c>
      <c r="CT274" s="15">
        <v>1</v>
      </c>
      <c r="CU274" s="15">
        <v>4</v>
      </c>
      <c r="CV274" s="15">
        <v>5</v>
      </c>
      <c r="CW274" s="15">
        <v>1</v>
      </c>
      <c r="CX274" s="15">
        <v>1</v>
      </c>
      <c r="CY274" s="15">
        <v>1</v>
      </c>
      <c r="DA274" s="15">
        <v>1</v>
      </c>
      <c r="DC274" s="15">
        <v>1</v>
      </c>
      <c r="DE274" s="15">
        <v>0</v>
      </c>
      <c r="DM274" s="15">
        <v>2</v>
      </c>
      <c r="DN274" s="15">
        <v>2</v>
      </c>
      <c r="DO274" s="15">
        <v>3</v>
      </c>
      <c r="DP274" s="15">
        <v>2</v>
      </c>
      <c r="DQ274" s="15">
        <v>1</v>
      </c>
      <c r="DR274" s="15">
        <v>2</v>
      </c>
      <c r="DS274" s="15">
        <v>3</v>
      </c>
      <c r="DT274" s="15">
        <v>2</v>
      </c>
      <c r="DY274" s="15">
        <v>5</v>
      </c>
      <c r="DZ274" s="15">
        <v>4.333333333333333</v>
      </c>
      <c r="EA274" s="15">
        <v>4</v>
      </c>
      <c r="EB274" s="15">
        <v>4.2</v>
      </c>
      <c r="EC274" s="15">
        <v>4</v>
      </c>
      <c r="ED274" s="15">
        <v>4</v>
      </c>
      <c r="EE274" s="27">
        <f t="shared" si="60"/>
        <v>4.2555555555555555</v>
      </c>
      <c r="EF274" s="15">
        <f t="shared" si="66"/>
        <v>0.13333333333333286</v>
      </c>
    </row>
    <row r="275" spans="1:136" x14ac:dyDescent="0.2">
      <c r="A275" s="15">
        <v>137</v>
      </c>
      <c r="B275" s="15">
        <v>527</v>
      </c>
      <c r="C275" s="15">
        <v>0</v>
      </c>
      <c r="D275" s="15">
        <v>3</v>
      </c>
      <c r="E275" s="15">
        <v>1</v>
      </c>
      <c r="F275" s="15">
        <v>56</v>
      </c>
      <c r="G275" s="15">
        <v>4</v>
      </c>
      <c r="H275" s="15">
        <v>1</v>
      </c>
      <c r="I275" s="15">
        <v>5</v>
      </c>
      <c r="J275" s="15">
        <v>15</v>
      </c>
      <c r="K275" s="15">
        <v>0</v>
      </c>
      <c r="L275" s="15">
        <v>0</v>
      </c>
      <c r="M275" s="15">
        <v>1</v>
      </c>
      <c r="N275" s="15">
        <v>480000</v>
      </c>
      <c r="O275" s="15">
        <v>1</v>
      </c>
      <c r="P275" s="15">
        <v>0</v>
      </c>
      <c r="Q275" s="159">
        <v>1</v>
      </c>
      <c r="R275" s="159">
        <v>1</v>
      </c>
      <c r="S275" s="159">
        <v>15</v>
      </c>
      <c r="T275" s="159">
        <v>18000</v>
      </c>
      <c r="U275" s="159">
        <f t="shared" si="61"/>
        <v>18000</v>
      </c>
      <c r="V275" s="159">
        <v>14</v>
      </c>
      <c r="W275" s="171">
        <f t="shared" si="62"/>
        <v>1200</v>
      </c>
      <c r="AA275" s="15">
        <f t="shared" si="63"/>
        <v>0</v>
      </c>
      <c r="AD275" s="15">
        <f t="shared" si="64"/>
        <v>18000</v>
      </c>
      <c r="AE275" s="172">
        <f t="shared" si="59"/>
        <v>1200</v>
      </c>
      <c r="AW275" s="15">
        <f t="shared" si="67"/>
        <v>0</v>
      </c>
      <c r="CJ275" s="15">
        <v>1</v>
      </c>
      <c r="CK275" s="15">
        <v>1</v>
      </c>
      <c r="CL275" s="15">
        <v>1</v>
      </c>
      <c r="CM275" s="15">
        <v>1</v>
      </c>
      <c r="CN275" s="15">
        <v>1</v>
      </c>
      <c r="CO275" s="15">
        <f t="shared" si="65"/>
        <v>1</v>
      </c>
      <c r="CP275" s="15">
        <v>1</v>
      </c>
      <c r="CQ275" s="15">
        <v>4</v>
      </c>
      <c r="CR275" s="15">
        <v>3</v>
      </c>
      <c r="CS275" s="15">
        <v>20</v>
      </c>
      <c r="CT275" s="15">
        <v>1</v>
      </c>
      <c r="CU275" s="15">
        <v>4</v>
      </c>
      <c r="CV275" s="15">
        <v>5</v>
      </c>
      <c r="CW275" s="15">
        <v>1</v>
      </c>
      <c r="CX275" s="15">
        <v>1</v>
      </c>
      <c r="CY275" s="15">
        <v>1</v>
      </c>
      <c r="DA275" s="15">
        <v>1</v>
      </c>
      <c r="DC275" s="15">
        <v>1</v>
      </c>
      <c r="DE275" s="15">
        <v>0</v>
      </c>
      <c r="DM275" s="15">
        <v>2</v>
      </c>
      <c r="DN275" s="15">
        <v>2</v>
      </c>
      <c r="DO275" s="15">
        <v>3</v>
      </c>
      <c r="DP275" s="15">
        <v>2</v>
      </c>
      <c r="DQ275" s="15">
        <v>1</v>
      </c>
      <c r="DR275" s="15">
        <v>2</v>
      </c>
      <c r="DS275" s="15">
        <v>3</v>
      </c>
      <c r="DT275" s="15">
        <v>2</v>
      </c>
      <c r="DY275" s="27">
        <v>4.2</v>
      </c>
      <c r="DZ275" s="27">
        <v>4.333333333333333</v>
      </c>
      <c r="EA275" s="27">
        <v>4</v>
      </c>
      <c r="EB275" s="27">
        <v>4.2</v>
      </c>
      <c r="EC275" s="27">
        <v>4</v>
      </c>
      <c r="ED275" s="27">
        <v>4</v>
      </c>
      <c r="EE275" s="27">
        <f t="shared" si="60"/>
        <v>4.1222222222222227</v>
      </c>
      <c r="EF275" s="15">
        <f t="shared" si="66"/>
        <v>-4.4444444444444287E-2</v>
      </c>
    </row>
    <row r="276" spans="1:136" x14ac:dyDescent="0.2">
      <c r="A276" s="15">
        <v>138</v>
      </c>
      <c r="B276" s="15">
        <v>528</v>
      </c>
      <c r="C276" s="15">
        <v>0</v>
      </c>
      <c r="D276" s="15">
        <v>3</v>
      </c>
      <c r="E276" s="15">
        <v>1</v>
      </c>
      <c r="F276" s="15">
        <v>56</v>
      </c>
      <c r="G276" s="15">
        <v>4</v>
      </c>
      <c r="H276" s="15">
        <v>1</v>
      </c>
      <c r="I276" s="15">
        <v>9</v>
      </c>
      <c r="J276" s="15">
        <v>20</v>
      </c>
      <c r="K276" s="15">
        <v>0</v>
      </c>
      <c r="L276" s="15">
        <v>0</v>
      </c>
      <c r="M276" s="15">
        <v>1</v>
      </c>
      <c r="N276" s="15">
        <v>480000</v>
      </c>
      <c r="O276" s="15">
        <v>1</v>
      </c>
      <c r="P276" s="15">
        <v>1</v>
      </c>
      <c r="Q276" s="15">
        <v>1</v>
      </c>
      <c r="R276" s="15">
        <v>1</v>
      </c>
      <c r="S276" s="15">
        <v>15</v>
      </c>
      <c r="T276" s="15">
        <v>18000</v>
      </c>
      <c r="U276" s="15">
        <f t="shared" si="61"/>
        <v>18000</v>
      </c>
      <c r="V276" s="15">
        <v>23</v>
      </c>
      <c r="W276" s="27">
        <f t="shared" si="62"/>
        <v>1200</v>
      </c>
      <c r="AA276" s="15">
        <f t="shared" si="63"/>
        <v>0</v>
      </c>
      <c r="AD276" s="15">
        <f t="shared" si="64"/>
        <v>18000</v>
      </c>
      <c r="AE276" s="172">
        <f t="shared" si="59"/>
        <v>1200</v>
      </c>
      <c r="AF276" s="161">
        <v>1</v>
      </c>
      <c r="AG276" s="161">
        <v>1</v>
      </c>
      <c r="AH276" s="161">
        <v>15</v>
      </c>
      <c r="AI276" s="161">
        <v>18000</v>
      </c>
      <c r="AJ276" s="161">
        <v>20</v>
      </c>
      <c r="AK276" s="161">
        <v>1200</v>
      </c>
      <c r="AW276" s="15">
        <f t="shared" si="67"/>
        <v>0</v>
      </c>
      <c r="CJ276" s="15">
        <v>1</v>
      </c>
      <c r="CK276" s="15">
        <v>1</v>
      </c>
      <c r="CL276" s="15">
        <v>1</v>
      </c>
      <c r="CM276" s="15">
        <v>1</v>
      </c>
      <c r="CN276" s="15">
        <v>1</v>
      </c>
      <c r="CO276" s="15">
        <f t="shared" si="65"/>
        <v>1</v>
      </c>
      <c r="CP276" s="15">
        <v>1</v>
      </c>
      <c r="CQ276" s="15">
        <v>4</v>
      </c>
      <c r="CR276" s="15">
        <v>1</v>
      </c>
      <c r="CS276" s="15">
        <v>6</v>
      </c>
      <c r="CT276" s="15">
        <v>1</v>
      </c>
      <c r="CU276" s="15">
        <v>1</v>
      </c>
      <c r="CV276" s="15">
        <v>2</v>
      </c>
      <c r="CW276" s="15">
        <v>1</v>
      </c>
      <c r="CX276" s="15">
        <v>1</v>
      </c>
      <c r="CY276" s="15">
        <v>1</v>
      </c>
      <c r="DA276" s="15">
        <v>1</v>
      </c>
      <c r="DC276" s="15">
        <v>1</v>
      </c>
      <c r="DE276" s="15">
        <v>1</v>
      </c>
      <c r="DM276" s="15">
        <v>1</v>
      </c>
      <c r="DN276" s="15">
        <v>2</v>
      </c>
      <c r="DO276" s="15">
        <v>2</v>
      </c>
      <c r="DP276" s="15">
        <v>2</v>
      </c>
      <c r="DQ276" s="15">
        <v>3</v>
      </c>
      <c r="DR276" s="15">
        <v>2</v>
      </c>
      <c r="DS276" s="15">
        <v>3</v>
      </c>
      <c r="DT276" s="15">
        <v>2</v>
      </c>
      <c r="DY276" s="15">
        <v>5</v>
      </c>
      <c r="DZ276" s="15">
        <v>4</v>
      </c>
      <c r="EA276" s="15">
        <v>4</v>
      </c>
      <c r="EB276" s="15">
        <v>4</v>
      </c>
      <c r="EC276" s="15">
        <v>4</v>
      </c>
      <c r="ED276" s="15">
        <v>4</v>
      </c>
      <c r="EE276" s="27">
        <f t="shared" si="60"/>
        <v>4.166666666666667</v>
      </c>
      <c r="EF276" s="15">
        <f t="shared" si="66"/>
        <v>0.13333333333333375</v>
      </c>
    </row>
    <row r="277" spans="1:136" x14ac:dyDescent="0.2">
      <c r="A277" s="15">
        <v>138</v>
      </c>
      <c r="B277" s="15">
        <v>528</v>
      </c>
      <c r="C277" s="15">
        <v>0</v>
      </c>
      <c r="D277" s="15">
        <v>3</v>
      </c>
      <c r="E277" s="15">
        <v>1</v>
      </c>
      <c r="F277" s="15">
        <v>56</v>
      </c>
      <c r="G277" s="15">
        <v>4</v>
      </c>
      <c r="H277" s="15">
        <v>1</v>
      </c>
      <c r="I277" s="15">
        <v>9</v>
      </c>
      <c r="J277" s="15">
        <v>20</v>
      </c>
      <c r="K277" s="15">
        <v>0</v>
      </c>
      <c r="L277" s="15">
        <v>0</v>
      </c>
      <c r="M277" s="15">
        <v>1</v>
      </c>
      <c r="N277" s="15">
        <v>480000</v>
      </c>
      <c r="O277" s="15">
        <v>1</v>
      </c>
      <c r="P277" s="15">
        <v>0</v>
      </c>
      <c r="Q277" s="159">
        <v>1</v>
      </c>
      <c r="R277" s="159">
        <v>1</v>
      </c>
      <c r="S277" s="159">
        <v>15</v>
      </c>
      <c r="T277" s="159">
        <v>18000</v>
      </c>
      <c r="U277" s="159">
        <f t="shared" si="61"/>
        <v>18000</v>
      </c>
      <c r="V277" s="159">
        <v>20</v>
      </c>
      <c r="W277" s="171">
        <f t="shared" si="62"/>
        <v>1200</v>
      </c>
      <c r="AA277" s="15">
        <f t="shared" si="63"/>
        <v>0</v>
      </c>
      <c r="AD277" s="15">
        <f t="shared" si="64"/>
        <v>18000</v>
      </c>
      <c r="AE277" s="172">
        <f t="shared" si="59"/>
        <v>1200</v>
      </c>
      <c r="AW277" s="15">
        <f t="shared" si="67"/>
        <v>0</v>
      </c>
      <c r="CJ277" s="15">
        <v>1</v>
      </c>
      <c r="CK277" s="15">
        <v>1</v>
      </c>
      <c r="CL277" s="15">
        <v>1</v>
      </c>
      <c r="CM277" s="15">
        <v>1</v>
      </c>
      <c r="CN277" s="15">
        <v>1</v>
      </c>
      <c r="CO277" s="15">
        <f t="shared" si="65"/>
        <v>1</v>
      </c>
      <c r="CP277" s="15">
        <v>1</v>
      </c>
      <c r="CQ277" s="15">
        <v>4</v>
      </c>
      <c r="CR277" s="15">
        <v>1</v>
      </c>
      <c r="CS277" s="15">
        <v>6</v>
      </c>
      <c r="CT277" s="15">
        <v>1</v>
      </c>
      <c r="CU277" s="15">
        <v>1</v>
      </c>
      <c r="CV277" s="15">
        <v>2</v>
      </c>
      <c r="CW277" s="15">
        <v>1</v>
      </c>
      <c r="CX277" s="15">
        <v>1</v>
      </c>
      <c r="CY277" s="15">
        <v>1</v>
      </c>
      <c r="DA277" s="15">
        <v>1</v>
      </c>
      <c r="DC277" s="15">
        <v>1</v>
      </c>
      <c r="DE277" s="15">
        <v>1</v>
      </c>
      <c r="DM277" s="15">
        <v>1</v>
      </c>
      <c r="DN277" s="15">
        <v>2</v>
      </c>
      <c r="DO277" s="15">
        <v>2</v>
      </c>
      <c r="DP277" s="15">
        <v>2</v>
      </c>
      <c r="DQ277" s="15">
        <v>3</v>
      </c>
      <c r="DR277" s="15">
        <v>2</v>
      </c>
      <c r="DS277" s="15">
        <v>3</v>
      </c>
      <c r="DT277" s="15">
        <v>2</v>
      </c>
      <c r="DY277" s="27">
        <v>4.2</v>
      </c>
      <c r="DZ277" s="27">
        <v>4</v>
      </c>
      <c r="EA277" s="27">
        <v>4</v>
      </c>
      <c r="EB277" s="27">
        <v>4</v>
      </c>
      <c r="EC277" s="27">
        <v>4</v>
      </c>
      <c r="ED277" s="27">
        <v>4</v>
      </c>
      <c r="EE277" s="27">
        <f t="shared" si="60"/>
        <v>4.0333333333333332</v>
      </c>
      <c r="EF277" s="15">
        <f t="shared" si="66"/>
        <v>1.0333333333333332</v>
      </c>
    </row>
    <row r="278" spans="1:136" x14ac:dyDescent="0.2">
      <c r="A278" s="15">
        <v>139</v>
      </c>
      <c r="B278" s="15">
        <v>529</v>
      </c>
      <c r="C278" s="15">
        <v>0</v>
      </c>
      <c r="D278" s="15">
        <v>3</v>
      </c>
      <c r="E278" s="15">
        <v>1</v>
      </c>
      <c r="F278" s="15">
        <v>61</v>
      </c>
      <c r="G278" s="15">
        <v>1</v>
      </c>
      <c r="H278" s="15">
        <v>2</v>
      </c>
      <c r="I278" s="15">
        <v>4</v>
      </c>
      <c r="J278" s="15">
        <v>20</v>
      </c>
      <c r="K278" s="15">
        <v>0</v>
      </c>
      <c r="L278" s="15">
        <v>1</v>
      </c>
      <c r="M278" s="15">
        <v>1</v>
      </c>
      <c r="N278" s="15">
        <v>180000</v>
      </c>
      <c r="O278" s="15">
        <v>1</v>
      </c>
      <c r="P278" s="15">
        <v>1</v>
      </c>
      <c r="Q278" s="15">
        <v>1</v>
      </c>
      <c r="R278" s="15">
        <v>1</v>
      </c>
      <c r="S278" s="15">
        <v>9</v>
      </c>
      <c r="T278" s="15">
        <v>10000</v>
      </c>
      <c r="U278" s="15">
        <f t="shared" si="61"/>
        <v>10000</v>
      </c>
      <c r="V278" s="15">
        <v>18</v>
      </c>
      <c r="W278" s="27">
        <f t="shared" si="62"/>
        <v>1111.1111111111111</v>
      </c>
      <c r="AA278" s="15">
        <f t="shared" si="63"/>
        <v>0</v>
      </c>
      <c r="AD278" s="15">
        <f t="shared" si="64"/>
        <v>10000</v>
      </c>
      <c r="AE278" s="172">
        <f t="shared" si="59"/>
        <v>1111.1111111111111</v>
      </c>
      <c r="AF278" s="161">
        <v>1</v>
      </c>
      <c r="AG278" s="161">
        <v>1</v>
      </c>
      <c r="AH278" s="161">
        <v>9</v>
      </c>
      <c r="AI278" s="161">
        <v>10000</v>
      </c>
      <c r="AJ278" s="161">
        <v>15</v>
      </c>
      <c r="AK278" s="161">
        <v>1111.1111111111111</v>
      </c>
      <c r="AW278" s="15">
        <f t="shared" si="67"/>
        <v>0</v>
      </c>
      <c r="CJ278" s="15">
        <v>1.5</v>
      </c>
      <c r="CK278" s="15">
        <v>1</v>
      </c>
      <c r="CL278" s="15">
        <v>1</v>
      </c>
      <c r="CM278" s="15">
        <v>1</v>
      </c>
      <c r="CN278" s="15">
        <v>1</v>
      </c>
      <c r="CO278" s="15">
        <f t="shared" si="65"/>
        <v>1.1000000000000001</v>
      </c>
      <c r="CP278" s="15">
        <v>1</v>
      </c>
      <c r="CQ278" s="15">
        <v>5</v>
      </c>
      <c r="CR278" s="15" t="s">
        <v>1007</v>
      </c>
      <c r="CU278" s="15" t="s">
        <v>1007</v>
      </c>
      <c r="CX278" s="15" t="s">
        <v>1007</v>
      </c>
      <c r="CY278" s="15" t="s">
        <v>1007</v>
      </c>
      <c r="DA278" s="15" t="s">
        <v>1007</v>
      </c>
      <c r="DC278" s="15" t="s">
        <v>1007</v>
      </c>
      <c r="DE278" s="15" t="s">
        <v>1007</v>
      </c>
      <c r="DM278" s="15">
        <v>3</v>
      </c>
      <c r="DN278" s="15">
        <v>2</v>
      </c>
      <c r="DO278" s="15">
        <v>2</v>
      </c>
      <c r="DP278" s="15">
        <v>2</v>
      </c>
      <c r="DQ278" s="15">
        <v>3</v>
      </c>
      <c r="DR278" s="15">
        <v>2</v>
      </c>
      <c r="DS278" s="15">
        <v>1</v>
      </c>
      <c r="DT278" s="15">
        <v>2</v>
      </c>
      <c r="DY278" s="15">
        <v>3</v>
      </c>
      <c r="DZ278" s="15">
        <v>3</v>
      </c>
      <c r="EA278" s="15">
        <v>3</v>
      </c>
      <c r="EB278" s="15">
        <v>3</v>
      </c>
      <c r="EC278" s="15">
        <v>3</v>
      </c>
      <c r="ED278" s="15">
        <v>3</v>
      </c>
      <c r="EE278" s="27">
        <f t="shared" si="60"/>
        <v>3</v>
      </c>
      <c r="EF278" s="15">
        <f t="shared" si="66"/>
        <v>1</v>
      </c>
    </row>
    <row r="279" spans="1:136" x14ac:dyDescent="0.2">
      <c r="A279" s="15">
        <v>139</v>
      </c>
      <c r="B279" s="15">
        <v>529</v>
      </c>
      <c r="C279" s="15">
        <v>0</v>
      </c>
      <c r="D279" s="15">
        <v>3</v>
      </c>
      <c r="E279" s="15">
        <v>1</v>
      </c>
      <c r="F279" s="15">
        <v>61</v>
      </c>
      <c r="G279" s="15">
        <v>1</v>
      </c>
      <c r="H279" s="15">
        <v>2</v>
      </c>
      <c r="I279" s="15">
        <v>4</v>
      </c>
      <c r="J279" s="15">
        <v>20</v>
      </c>
      <c r="K279" s="15">
        <v>0</v>
      </c>
      <c r="L279" s="15">
        <v>1</v>
      </c>
      <c r="M279" s="15">
        <v>1</v>
      </c>
      <c r="N279" s="15">
        <v>180000</v>
      </c>
      <c r="O279" s="15">
        <v>1</v>
      </c>
      <c r="P279" s="15">
        <v>0</v>
      </c>
      <c r="Q279" s="159">
        <v>1</v>
      </c>
      <c r="R279" s="159">
        <v>1</v>
      </c>
      <c r="S279" s="159">
        <v>9</v>
      </c>
      <c r="T279" s="159">
        <v>10000</v>
      </c>
      <c r="U279" s="159">
        <f t="shared" si="61"/>
        <v>10000</v>
      </c>
      <c r="V279" s="159">
        <v>15</v>
      </c>
      <c r="W279" s="171">
        <f t="shared" si="62"/>
        <v>1111.1111111111111</v>
      </c>
      <c r="AA279" s="15">
        <f t="shared" si="63"/>
        <v>0</v>
      </c>
      <c r="AD279" s="15">
        <f t="shared" si="64"/>
        <v>10000</v>
      </c>
      <c r="AE279" s="172">
        <f t="shared" si="59"/>
        <v>1111.1111111111111</v>
      </c>
      <c r="AW279" s="15">
        <f t="shared" si="67"/>
        <v>0</v>
      </c>
      <c r="CJ279" s="15">
        <v>1.5</v>
      </c>
      <c r="CK279" s="15">
        <v>1</v>
      </c>
      <c r="CL279" s="15">
        <v>1</v>
      </c>
      <c r="CM279" s="15">
        <v>1</v>
      </c>
      <c r="CN279" s="15">
        <v>1</v>
      </c>
      <c r="CO279" s="15">
        <f t="shared" si="65"/>
        <v>1.1000000000000001</v>
      </c>
      <c r="CP279" s="15">
        <v>1</v>
      </c>
      <c r="CQ279" s="15">
        <v>5</v>
      </c>
      <c r="CR279" s="15" t="s">
        <v>1007</v>
      </c>
      <c r="CU279" s="15" t="s">
        <v>1007</v>
      </c>
      <c r="CX279" s="15" t="s">
        <v>1007</v>
      </c>
      <c r="CY279" s="15" t="s">
        <v>1007</v>
      </c>
      <c r="DA279" s="15" t="s">
        <v>1007</v>
      </c>
      <c r="DC279" s="15" t="s">
        <v>1007</v>
      </c>
      <c r="DE279" s="15" t="s">
        <v>1007</v>
      </c>
      <c r="DM279" s="15">
        <v>3</v>
      </c>
      <c r="DN279" s="15">
        <v>2</v>
      </c>
      <c r="DO279" s="15">
        <v>2</v>
      </c>
      <c r="DP279" s="15">
        <v>2</v>
      </c>
      <c r="DQ279" s="15">
        <v>3</v>
      </c>
      <c r="DR279" s="15">
        <v>2</v>
      </c>
      <c r="DS279" s="15">
        <v>1</v>
      </c>
      <c r="DT279" s="15">
        <v>2</v>
      </c>
      <c r="DY279" s="27">
        <v>2</v>
      </c>
      <c r="DZ279" s="27">
        <v>2</v>
      </c>
      <c r="EA279" s="27">
        <v>2</v>
      </c>
      <c r="EB279" s="27">
        <v>2</v>
      </c>
      <c r="EC279" s="27">
        <v>2</v>
      </c>
      <c r="ED279" s="27">
        <v>2</v>
      </c>
      <c r="EE279" s="27">
        <f t="shared" si="60"/>
        <v>2</v>
      </c>
      <c r="EF279" s="15">
        <f t="shared" si="66"/>
        <v>-2</v>
      </c>
    </row>
    <row r="280" spans="1:136" x14ac:dyDescent="0.2">
      <c r="A280" s="15">
        <v>140</v>
      </c>
      <c r="B280" s="15">
        <v>530</v>
      </c>
      <c r="C280" s="15">
        <v>0</v>
      </c>
      <c r="D280" s="15">
        <v>3</v>
      </c>
      <c r="E280" s="15">
        <v>1</v>
      </c>
      <c r="F280" s="15">
        <v>48</v>
      </c>
      <c r="G280" s="15">
        <v>5</v>
      </c>
      <c r="H280" s="15">
        <v>2</v>
      </c>
      <c r="I280" s="15">
        <v>2</v>
      </c>
      <c r="J280" s="15">
        <v>5</v>
      </c>
      <c r="K280" s="15">
        <v>0</v>
      </c>
      <c r="L280" s="15">
        <v>0</v>
      </c>
      <c r="M280" s="15">
        <v>1</v>
      </c>
      <c r="N280" s="15">
        <v>480000</v>
      </c>
      <c r="O280" s="15">
        <v>1</v>
      </c>
      <c r="P280" s="15">
        <v>1</v>
      </c>
      <c r="Q280" s="15">
        <v>1</v>
      </c>
      <c r="R280" s="15">
        <v>1</v>
      </c>
      <c r="S280" s="15">
        <v>10</v>
      </c>
      <c r="T280" s="15">
        <v>8000</v>
      </c>
      <c r="U280" s="15">
        <f t="shared" si="61"/>
        <v>8000</v>
      </c>
      <c r="V280" s="15">
        <v>17</v>
      </c>
      <c r="W280" s="27">
        <f t="shared" si="62"/>
        <v>800</v>
      </c>
      <c r="AA280" s="15">
        <f t="shared" si="63"/>
        <v>0</v>
      </c>
      <c r="AD280" s="15">
        <f t="shared" si="64"/>
        <v>8000</v>
      </c>
      <c r="AE280" s="172">
        <f t="shared" si="59"/>
        <v>800</v>
      </c>
      <c r="AF280" s="161">
        <v>1</v>
      </c>
      <c r="AG280" s="161">
        <v>1</v>
      </c>
      <c r="AH280" s="161">
        <v>10</v>
      </c>
      <c r="AI280" s="161">
        <v>8000</v>
      </c>
      <c r="AJ280" s="161">
        <v>15</v>
      </c>
      <c r="AK280" s="161">
        <v>800</v>
      </c>
      <c r="AW280" s="15">
        <f t="shared" si="67"/>
        <v>0</v>
      </c>
      <c r="CJ280" s="15">
        <v>1</v>
      </c>
      <c r="CK280" s="15">
        <v>1</v>
      </c>
      <c r="CL280" s="15">
        <v>1</v>
      </c>
      <c r="CM280" s="15">
        <v>1</v>
      </c>
      <c r="CN280" s="15">
        <v>1</v>
      </c>
      <c r="CO280" s="15">
        <f t="shared" si="65"/>
        <v>1</v>
      </c>
      <c r="CP280" s="15">
        <v>1</v>
      </c>
      <c r="CQ280" s="15">
        <v>5</v>
      </c>
      <c r="CR280" s="15" t="s">
        <v>1007</v>
      </c>
      <c r="CU280" s="15" t="s">
        <v>1007</v>
      </c>
      <c r="CX280" s="15" t="s">
        <v>1007</v>
      </c>
      <c r="CY280" s="15" t="s">
        <v>1007</v>
      </c>
      <c r="DA280" s="15" t="s">
        <v>1007</v>
      </c>
      <c r="DC280" s="15" t="s">
        <v>1007</v>
      </c>
      <c r="DE280" s="15" t="s">
        <v>1007</v>
      </c>
      <c r="DM280" s="15">
        <v>1</v>
      </c>
      <c r="DN280" s="15">
        <v>2</v>
      </c>
      <c r="DO280" s="15">
        <v>2</v>
      </c>
      <c r="DP280" s="15">
        <v>2</v>
      </c>
      <c r="DQ280" s="15">
        <v>2</v>
      </c>
      <c r="DR280" s="15">
        <v>2</v>
      </c>
      <c r="DS280" s="15">
        <v>3</v>
      </c>
      <c r="DT280" s="15">
        <v>2</v>
      </c>
      <c r="DU280" s="15" t="s">
        <v>702</v>
      </c>
      <c r="DY280" s="15">
        <v>4</v>
      </c>
      <c r="DZ280" s="15">
        <v>4</v>
      </c>
      <c r="EA280" s="15">
        <v>4</v>
      </c>
      <c r="EB280" s="15">
        <v>4</v>
      </c>
      <c r="EC280" s="15">
        <v>4</v>
      </c>
      <c r="ED280" s="15">
        <v>4</v>
      </c>
      <c r="EE280" s="27">
        <f t="shared" si="60"/>
        <v>4</v>
      </c>
      <c r="EF280" s="15">
        <f t="shared" si="66"/>
        <v>5.5555555555555802E-2</v>
      </c>
    </row>
    <row r="281" spans="1:136" x14ac:dyDescent="0.2">
      <c r="A281" s="15">
        <v>140</v>
      </c>
      <c r="B281" s="15">
        <v>530</v>
      </c>
      <c r="C281" s="15">
        <v>0</v>
      </c>
      <c r="D281" s="15">
        <v>3</v>
      </c>
      <c r="E281" s="15">
        <v>1</v>
      </c>
      <c r="F281" s="15">
        <v>48</v>
      </c>
      <c r="G281" s="15">
        <v>5</v>
      </c>
      <c r="H281" s="15">
        <v>2</v>
      </c>
      <c r="I281" s="15">
        <v>2</v>
      </c>
      <c r="J281" s="15">
        <v>5</v>
      </c>
      <c r="K281" s="15">
        <v>0</v>
      </c>
      <c r="L281" s="15">
        <v>0</v>
      </c>
      <c r="M281" s="15">
        <v>1</v>
      </c>
      <c r="N281" s="15">
        <v>480000</v>
      </c>
      <c r="O281" s="15">
        <v>1</v>
      </c>
      <c r="P281" s="15">
        <v>0</v>
      </c>
      <c r="Q281" s="159">
        <v>1</v>
      </c>
      <c r="R281" s="159">
        <v>1</v>
      </c>
      <c r="S281" s="159">
        <v>10</v>
      </c>
      <c r="T281" s="159">
        <v>8000</v>
      </c>
      <c r="U281" s="159">
        <f t="shared" si="61"/>
        <v>8000</v>
      </c>
      <c r="V281" s="159">
        <v>15</v>
      </c>
      <c r="W281" s="171">
        <f t="shared" si="62"/>
        <v>800</v>
      </c>
      <c r="AA281" s="15">
        <f t="shared" si="63"/>
        <v>0</v>
      </c>
      <c r="AD281" s="15">
        <f t="shared" si="64"/>
        <v>8000</v>
      </c>
      <c r="AE281" s="172">
        <f t="shared" si="59"/>
        <v>800</v>
      </c>
      <c r="AW281" s="15">
        <f t="shared" si="67"/>
        <v>0</v>
      </c>
      <c r="CJ281" s="15">
        <v>1</v>
      </c>
      <c r="CK281" s="15">
        <v>1</v>
      </c>
      <c r="CL281" s="15">
        <v>1</v>
      </c>
      <c r="CM281" s="15">
        <v>1</v>
      </c>
      <c r="CN281" s="15">
        <v>1</v>
      </c>
      <c r="CO281" s="15">
        <f t="shared" si="65"/>
        <v>1</v>
      </c>
      <c r="CP281" s="15">
        <v>1</v>
      </c>
      <c r="CQ281" s="15">
        <v>5</v>
      </c>
      <c r="CR281" s="15" t="s">
        <v>1007</v>
      </c>
      <c r="CU281" s="15" t="s">
        <v>1007</v>
      </c>
      <c r="CX281" s="15" t="s">
        <v>1007</v>
      </c>
      <c r="CY281" s="15" t="s">
        <v>1007</v>
      </c>
      <c r="DA281" s="15" t="s">
        <v>1007</v>
      </c>
      <c r="DC281" s="15" t="s">
        <v>1007</v>
      </c>
      <c r="DE281" s="15" t="s">
        <v>1007</v>
      </c>
      <c r="DM281" s="15">
        <v>1</v>
      </c>
      <c r="DN281" s="15">
        <v>2</v>
      </c>
      <c r="DO281" s="15">
        <v>2</v>
      </c>
      <c r="DP281" s="15">
        <v>2</v>
      </c>
      <c r="DQ281" s="15">
        <v>2</v>
      </c>
      <c r="DR281" s="15">
        <v>2</v>
      </c>
      <c r="DS281" s="15">
        <v>3</v>
      </c>
      <c r="DT281" s="15">
        <v>2</v>
      </c>
      <c r="DY281" s="27">
        <v>4</v>
      </c>
      <c r="DZ281" s="27">
        <v>3.6666666666666665</v>
      </c>
      <c r="EA281" s="27">
        <v>4</v>
      </c>
      <c r="EB281" s="27">
        <v>4</v>
      </c>
      <c r="EC281" s="27">
        <v>4</v>
      </c>
      <c r="ED281" s="27">
        <v>4</v>
      </c>
      <c r="EE281" s="27">
        <f t="shared" si="60"/>
        <v>3.9444444444444442</v>
      </c>
      <c r="EF281" s="15">
        <f t="shared" si="66"/>
        <v>-1.0222222222222226</v>
      </c>
    </row>
    <row r="282" spans="1:136" x14ac:dyDescent="0.2">
      <c r="A282" s="15">
        <v>141</v>
      </c>
      <c r="B282" s="15">
        <v>531</v>
      </c>
      <c r="C282" s="15">
        <v>0</v>
      </c>
      <c r="D282" s="15">
        <v>3</v>
      </c>
      <c r="E282" s="15">
        <v>0</v>
      </c>
      <c r="F282" s="15">
        <v>56</v>
      </c>
      <c r="G282" s="15">
        <v>5</v>
      </c>
      <c r="H282" s="15">
        <v>2</v>
      </c>
      <c r="I282" s="15">
        <v>3</v>
      </c>
      <c r="J282" s="15">
        <v>20</v>
      </c>
      <c r="K282" s="15">
        <v>0</v>
      </c>
      <c r="L282" s="15">
        <v>0</v>
      </c>
      <c r="M282" s="15">
        <v>1</v>
      </c>
      <c r="N282" s="15">
        <v>400000</v>
      </c>
      <c r="O282" s="15">
        <v>1</v>
      </c>
      <c r="P282" s="15">
        <v>1</v>
      </c>
      <c r="Q282" s="15">
        <v>1</v>
      </c>
      <c r="R282" s="15">
        <v>1</v>
      </c>
      <c r="S282" s="15">
        <v>12</v>
      </c>
      <c r="T282" s="15">
        <v>10000</v>
      </c>
      <c r="U282" s="15">
        <f t="shared" si="61"/>
        <v>10000</v>
      </c>
      <c r="V282" s="15">
        <v>19</v>
      </c>
      <c r="W282" s="27">
        <f t="shared" si="62"/>
        <v>833.33333333333337</v>
      </c>
      <c r="AA282" s="15">
        <f t="shared" si="63"/>
        <v>0</v>
      </c>
      <c r="AD282" s="15">
        <f t="shared" si="64"/>
        <v>10000</v>
      </c>
      <c r="AE282" s="172">
        <f t="shared" si="59"/>
        <v>833.33333333333337</v>
      </c>
      <c r="AF282" s="161">
        <v>1</v>
      </c>
      <c r="AG282" s="161">
        <v>1</v>
      </c>
      <c r="AH282" s="161">
        <v>15</v>
      </c>
      <c r="AI282" s="161">
        <v>18000</v>
      </c>
      <c r="AJ282" s="161">
        <v>16</v>
      </c>
      <c r="AK282" s="161">
        <v>1200</v>
      </c>
      <c r="AS282" s="15">
        <v>4</v>
      </c>
      <c r="AT282" s="15">
        <v>1</v>
      </c>
      <c r="AU282" s="15">
        <v>1</v>
      </c>
      <c r="AV282" s="15">
        <v>500</v>
      </c>
      <c r="AW282" s="15">
        <f t="shared" si="67"/>
        <v>500</v>
      </c>
      <c r="AX282" s="15">
        <v>3.95</v>
      </c>
      <c r="AY282" s="15">
        <v>500</v>
      </c>
      <c r="BF282" s="15">
        <f t="shared" ref="BF282:BF323" si="68">$AW282+$BC282</f>
        <v>500</v>
      </c>
      <c r="BG282" s="15">
        <f t="shared" ref="BG282:BG323" si="69">$BF282/$AU282</f>
        <v>500</v>
      </c>
      <c r="BH282" s="161">
        <v>4</v>
      </c>
      <c r="BI282" s="161">
        <v>1</v>
      </c>
      <c r="BJ282" s="161">
        <v>1</v>
      </c>
      <c r="BK282" s="161">
        <v>500</v>
      </c>
      <c r="BL282" s="161">
        <v>3.7</v>
      </c>
      <c r="BS282" s="23">
        <v>500</v>
      </c>
      <c r="BT282" s="23">
        <v>500</v>
      </c>
      <c r="CJ282" s="15">
        <v>1.25</v>
      </c>
      <c r="CK282" s="15">
        <v>1</v>
      </c>
      <c r="CL282" s="15">
        <v>1</v>
      </c>
      <c r="CM282" s="15">
        <v>1</v>
      </c>
      <c r="CN282" s="15">
        <v>1</v>
      </c>
      <c r="CO282" s="15">
        <f t="shared" si="65"/>
        <v>1.05</v>
      </c>
      <c r="CP282" s="15">
        <v>1</v>
      </c>
      <c r="CQ282" s="15">
        <v>5</v>
      </c>
      <c r="CR282" s="15" t="s">
        <v>1007</v>
      </c>
      <c r="CU282" s="15" t="s">
        <v>1007</v>
      </c>
      <c r="CX282" s="15" t="s">
        <v>1007</v>
      </c>
      <c r="CY282" s="15" t="s">
        <v>1007</v>
      </c>
      <c r="DA282" s="15" t="s">
        <v>1007</v>
      </c>
      <c r="DC282" s="15" t="s">
        <v>1007</v>
      </c>
      <c r="DE282" s="15" t="s">
        <v>1007</v>
      </c>
      <c r="DM282" s="15">
        <v>3</v>
      </c>
      <c r="DN282" s="15">
        <v>2</v>
      </c>
      <c r="DO282" s="15">
        <v>2</v>
      </c>
      <c r="DP282" s="15">
        <v>2</v>
      </c>
      <c r="DQ282" s="15">
        <v>3</v>
      </c>
      <c r="DR282" s="15">
        <v>2</v>
      </c>
      <c r="DS282" s="15">
        <v>1</v>
      </c>
      <c r="DT282" s="15">
        <v>2</v>
      </c>
      <c r="DY282" s="15">
        <v>4.8</v>
      </c>
      <c r="DZ282" s="15">
        <v>5</v>
      </c>
      <c r="EA282" s="15">
        <v>5</v>
      </c>
      <c r="EB282" s="15">
        <v>5</v>
      </c>
      <c r="EC282" s="15">
        <v>5</v>
      </c>
      <c r="ED282" s="15">
        <v>5</v>
      </c>
      <c r="EE282" s="27">
        <f t="shared" si="60"/>
        <v>4.9666666666666668</v>
      </c>
      <c r="EF282" s="15">
        <f t="shared" si="66"/>
        <v>0</v>
      </c>
    </row>
    <row r="283" spans="1:136" x14ac:dyDescent="0.2">
      <c r="A283" s="15">
        <v>141</v>
      </c>
      <c r="B283" s="15">
        <v>531</v>
      </c>
      <c r="C283" s="15">
        <v>0</v>
      </c>
      <c r="D283" s="15">
        <v>3</v>
      </c>
      <c r="E283" s="15">
        <v>0</v>
      </c>
      <c r="F283" s="15">
        <v>56</v>
      </c>
      <c r="G283" s="15">
        <v>5</v>
      </c>
      <c r="H283" s="15">
        <v>2</v>
      </c>
      <c r="I283" s="15">
        <v>3</v>
      </c>
      <c r="J283" s="15">
        <v>20</v>
      </c>
      <c r="K283" s="15">
        <v>0</v>
      </c>
      <c r="L283" s="15">
        <v>0</v>
      </c>
      <c r="M283" s="15">
        <v>1</v>
      </c>
      <c r="N283" s="15">
        <v>400000</v>
      </c>
      <c r="O283" s="15">
        <v>1</v>
      </c>
      <c r="P283" s="15">
        <v>0</v>
      </c>
      <c r="Q283" s="159">
        <v>1</v>
      </c>
      <c r="R283" s="159">
        <v>1</v>
      </c>
      <c r="S283" s="159">
        <v>15</v>
      </c>
      <c r="T283" s="159">
        <v>18000</v>
      </c>
      <c r="U283" s="159">
        <f t="shared" si="61"/>
        <v>18000</v>
      </c>
      <c r="V283" s="159">
        <v>16</v>
      </c>
      <c r="W283" s="171">
        <f t="shared" si="62"/>
        <v>1200</v>
      </c>
      <c r="AA283" s="15">
        <f t="shared" si="63"/>
        <v>0</v>
      </c>
      <c r="AD283" s="15">
        <f t="shared" si="64"/>
        <v>18000</v>
      </c>
      <c r="AE283" s="172">
        <f t="shared" si="59"/>
        <v>1200</v>
      </c>
      <c r="AS283" s="15">
        <v>4</v>
      </c>
      <c r="AT283" s="15">
        <v>1</v>
      </c>
      <c r="AU283" s="15">
        <v>1</v>
      </c>
      <c r="AV283" s="15">
        <v>500</v>
      </c>
      <c r="AW283" s="15">
        <f t="shared" si="67"/>
        <v>500</v>
      </c>
      <c r="AX283" s="15">
        <v>3.7</v>
      </c>
      <c r="BF283" s="15">
        <f t="shared" si="68"/>
        <v>500</v>
      </c>
      <c r="BG283" s="15">
        <f t="shared" si="69"/>
        <v>500</v>
      </c>
      <c r="CJ283" s="15">
        <v>1.25</v>
      </c>
      <c r="CK283" s="15">
        <v>1</v>
      </c>
      <c r="CL283" s="15">
        <v>1</v>
      </c>
      <c r="CM283" s="15">
        <v>1</v>
      </c>
      <c r="CN283" s="15">
        <v>1</v>
      </c>
      <c r="CO283" s="15">
        <f t="shared" si="65"/>
        <v>1.05</v>
      </c>
      <c r="CP283" s="15">
        <v>1</v>
      </c>
      <c r="CQ283" s="15">
        <v>5</v>
      </c>
      <c r="CR283" s="15" t="s">
        <v>1007</v>
      </c>
      <c r="CU283" s="15" t="s">
        <v>1007</v>
      </c>
      <c r="CX283" s="15" t="s">
        <v>1007</v>
      </c>
      <c r="CY283" s="15" t="s">
        <v>1007</v>
      </c>
      <c r="DA283" s="15" t="s">
        <v>1007</v>
      </c>
      <c r="DC283" s="15" t="s">
        <v>1007</v>
      </c>
      <c r="DE283" s="15" t="s">
        <v>1007</v>
      </c>
      <c r="DM283" s="15">
        <v>3</v>
      </c>
      <c r="DN283" s="15">
        <v>2</v>
      </c>
      <c r="DO283" s="15">
        <v>2</v>
      </c>
      <c r="DP283" s="15">
        <v>2</v>
      </c>
      <c r="DQ283" s="15">
        <v>3</v>
      </c>
      <c r="DR283" s="15">
        <v>2</v>
      </c>
      <c r="DS283" s="15">
        <v>1</v>
      </c>
      <c r="DT283" s="15">
        <v>2</v>
      </c>
      <c r="DY283" s="27">
        <v>4.8</v>
      </c>
      <c r="DZ283" s="27">
        <v>5</v>
      </c>
      <c r="EA283" s="27">
        <v>5</v>
      </c>
      <c r="EB283" s="27">
        <v>5</v>
      </c>
      <c r="EC283" s="27">
        <v>5</v>
      </c>
      <c r="ED283" s="27">
        <v>5</v>
      </c>
      <c r="EE283" s="27">
        <f t="shared" si="60"/>
        <v>4.9666666666666668</v>
      </c>
      <c r="EF283" s="15">
        <f t="shared" si="66"/>
        <v>0.90000000000000036</v>
      </c>
    </row>
    <row r="284" spans="1:136" x14ac:dyDescent="0.2">
      <c r="A284" s="15">
        <v>142</v>
      </c>
      <c r="B284" s="15">
        <v>532</v>
      </c>
      <c r="C284" s="15">
        <v>0</v>
      </c>
      <c r="D284" s="15">
        <v>3</v>
      </c>
      <c r="E284" s="15">
        <v>1</v>
      </c>
      <c r="F284" s="15">
        <v>40</v>
      </c>
      <c r="G284" s="15">
        <v>4</v>
      </c>
      <c r="H284" s="15">
        <v>1</v>
      </c>
      <c r="I284" s="15">
        <v>2</v>
      </c>
      <c r="J284" s="15">
        <v>5</v>
      </c>
      <c r="K284" s="15">
        <v>0</v>
      </c>
      <c r="L284" s="15">
        <v>0</v>
      </c>
      <c r="M284" s="15">
        <v>1</v>
      </c>
      <c r="N284" s="15">
        <v>360000</v>
      </c>
      <c r="O284" s="15">
        <v>1</v>
      </c>
      <c r="P284" s="15">
        <v>1</v>
      </c>
      <c r="Q284" s="15">
        <v>1</v>
      </c>
      <c r="R284" s="15">
        <v>1</v>
      </c>
      <c r="S284" s="15">
        <v>15</v>
      </c>
      <c r="T284" s="15">
        <v>18000</v>
      </c>
      <c r="U284" s="15">
        <f t="shared" si="61"/>
        <v>18000</v>
      </c>
      <c r="V284" s="15">
        <v>15</v>
      </c>
      <c r="W284" s="27">
        <f t="shared" si="62"/>
        <v>1200</v>
      </c>
      <c r="AA284" s="15">
        <f t="shared" si="63"/>
        <v>0</v>
      </c>
      <c r="AD284" s="15">
        <f t="shared" si="64"/>
        <v>18000</v>
      </c>
      <c r="AE284" s="172">
        <f t="shared" si="59"/>
        <v>1200</v>
      </c>
      <c r="AF284" s="161">
        <v>1</v>
      </c>
      <c r="AG284" s="161">
        <v>1</v>
      </c>
      <c r="AH284" s="161">
        <v>15</v>
      </c>
      <c r="AI284" s="161">
        <v>18000</v>
      </c>
      <c r="AJ284" s="161">
        <v>14.5</v>
      </c>
      <c r="AK284" s="161">
        <v>1200</v>
      </c>
      <c r="AW284" s="15">
        <f t="shared" si="67"/>
        <v>0</v>
      </c>
      <c r="CJ284" s="15">
        <v>1</v>
      </c>
      <c r="CK284" s="15">
        <v>1</v>
      </c>
      <c r="CL284" s="15">
        <v>1</v>
      </c>
      <c r="CM284" s="15">
        <v>1</v>
      </c>
      <c r="CN284" s="15">
        <v>1</v>
      </c>
      <c r="CO284" s="15">
        <f t="shared" si="65"/>
        <v>1</v>
      </c>
      <c r="CP284" s="15">
        <v>1</v>
      </c>
      <c r="CQ284" s="15">
        <v>5</v>
      </c>
      <c r="CR284" s="15" t="s">
        <v>1007</v>
      </c>
      <c r="CU284" s="15" t="s">
        <v>1007</v>
      </c>
      <c r="CX284" s="15" t="s">
        <v>1007</v>
      </c>
      <c r="CY284" s="15" t="s">
        <v>1007</v>
      </c>
      <c r="DA284" s="15" t="s">
        <v>1007</v>
      </c>
      <c r="DC284" s="15" t="s">
        <v>1007</v>
      </c>
      <c r="DE284" s="15" t="s">
        <v>1007</v>
      </c>
      <c r="DM284" s="15">
        <v>1</v>
      </c>
      <c r="DN284" s="15">
        <v>2</v>
      </c>
      <c r="DO284" s="15">
        <v>3</v>
      </c>
      <c r="DP284" s="15">
        <v>2</v>
      </c>
      <c r="DQ284" s="15">
        <v>3</v>
      </c>
      <c r="DR284" s="15">
        <v>2</v>
      </c>
      <c r="DS284" s="15">
        <v>3</v>
      </c>
      <c r="DT284" s="15">
        <v>2</v>
      </c>
      <c r="DU284" s="15" t="s">
        <v>704</v>
      </c>
      <c r="DY284" s="15">
        <v>4.4000000000000004</v>
      </c>
      <c r="DZ284" s="15">
        <v>4</v>
      </c>
      <c r="EA284" s="15">
        <v>4</v>
      </c>
      <c r="EB284" s="15">
        <v>4</v>
      </c>
      <c r="EC284" s="15">
        <v>4</v>
      </c>
      <c r="ED284" s="15">
        <v>4</v>
      </c>
      <c r="EE284" s="27">
        <f t="shared" si="60"/>
        <v>4.0666666666666664</v>
      </c>
      <c r="EF284" s="15">
        <f t="shared" si="66"/>
        <v>0</v>
      </c>
    </row>
    <row r="285" spans="1:136" x14ac:dyDescent="0.2">
      <c r="A285" s="15">
        <v>142</v>
      </c>
      <c r="B285" s="15">
        <v>532</v>
      </c>
      <c r="C285" s="15">
        <v>0</v>
      </c>
      <c r="D285" s="15">
        <v>3</v>
      </c>
      <c r="E285" s="15">
        <v>1</v>
      </c>
      <c r="F285" s="15">
        <v>40</v>
      </c>
      <c r="G285" s="15">
        <v>4</v>
      </c>
      <c r="H285" s="15">
        <v>1</v>
      </c>
      <c r="I285" s="15">
        <v>2</v>
      </c>
      <c r="J285" s="15">
        <v>5</v>
      </c>
      <c r="K285" s="15">
        <v>0</v>
      </c>
      <c r="L285" s="15">
        <v>0</v>
      </c>
      <c r="M285" s="15">
        <v>1</v>
      </c>
      <c r="N285" s="15">
        <v>360000</v>
      </c>
      <c r="O285" s="15">
        <v>1</v>
      </c>
      <c r="P285" s="15">
        <v>0</v>
      </c>
      <c r="Q285" s="159">
        <v>1</v>
      </c>
      <c r="R285" s="159">
        <v>1</v>
      </c>
      <c r="S285" s="159">
        <v>15</v>
      </c>
      <c r="T285" s="159">
        <v>18000</v>
      </c>
      <c r="U285" s="159">
        <f t="shared" si="61"/>
        <v>18000</v>
      </c>
      <c r="V285" s="159">
        <v>14.5</v>
      </c>
      <c r="W285" s="171">
        <f t="shared" si="62"/>
        <v>1200</v>
      </c>
      <c r="AA285" s="15">
        <f t="shared" si="63"/>
        <v>0</v>
      </c>
      <c r="AD285" s="15">
        <f t="shared" si="64"/>
        <v>18000</v>
      </c>
      <c r="AE285" s="172">
        <f t="shared" si="59"/>
        <v>1200</v>
      </c>
      <c r="AW285" s="15">
        <f t="shared" si="67"/>
        <v>0</v>
      </c>
      <c r="CJ285" s="15">
        <v>1</v>
      </c>
      <c r="CK285" s="15">
        <v>1</v>
      </c>
      <c r="CL285" s="15">
        <v>1</v>
      </c>
      <c r="CM285" s="15">
        <v>1</v>
      </c>
      <c r="CN285" s="15">
        <v>1</v>
      </c>
      <c r="CO285" s="15">
        <f t="shared" si="65"/>
        <v>1</v>
      </c>
      <c r="CP285" s="15">
        <v>1</v>
      </c>
      <c r="CQ285" s="15">
        <v>5</v>
      </c>
      <c r="CR285" s="15" t="s">
        <v>1007</v>
      </c>
      <c r="CU285" s="15" t="s">
        <v>1007</v>
      </c>
      <c r="CX285" s="15" t="s">
        <v>1007</v>
      </c>
      <c r="CY285" s="15" t="s">
        <v>1007</v>
      </c>
      <c r="DA285" s="15" t="s">
        <v>1007</v>
      </c>
      <c r="DC285" s="15" t="s">
        <v>1007</v>
      </c>
      <c r="DE285" s="15" t="s">
        <v>1007</v>
      </c>
      <c r="DM285" s="15">
        <v>1</v>
      </c>
      <c r="DN285" s="15">
        <v>2</v>
      </c>
      <c r="DO285" s="15">
        <v>3</v>
      </c>
      <c r="DP285" s="15">
        <v>2</v>
      </c>
      <c r="DQ285" s="15">
        <v>3</v>
      </c>
      <c r="DR285" s="15">
        <v>2</v>
      </c>
      <c r="DS285" s="15">
        <v>3</v>
      </c>
      <c r="DT285" s="15">
        <v>2</v>
      </c>
      <c r="DY285" s="27">
        <v>4.4000000000000004</v>
      </c>
      <c r="DZ285" s="27">
        <v>4</v>
      </c>
      <c r="EA285" s="27">
        <v>4</v>
      </c>
      <c r="EB285" s="27">
        <v>4</v>
      </c>
      <c r="EC285" s="27">
        <v>4</v>
      </c>
      <c r="ED285" s="27">
        <v>4</v>
      </c>
      <c r="EE285" s="27">
        <f t="shared" si="60"/>
        <v>4.0666666666666664</v>
      </c>
      <c r="EF285" s="15">
        <f t="shared" si="66"/>
        <v>-0.79999999999999982</v>
      </c>
    </row>
    <row r="286" spans="1:136" x14ac:dyDescent="0.2">
      <c r="A286" s="15">
        <v>143</v>
      </c>
      <c r="B286" s="15">
        <v>533</v>
      </c>
      <c r="C286" s="15">
        <v>0</v>
      </c>
      <c r="D286" s="15">
        <v>3</v>
      </c>
      <c r="E286" s="15">
        <v>0</v>
      </c>
      <c r="F286" s="15">
        <v>60</v>
      </c>
      <c r="G286" s="15">
        <v>4</v>
      </c>
      <c r="H286" s="15">
        <v>2</v>
      </c>
      <c r="I286" s="15">
        <v>4</v>
      </c>
      <c r="J286" s="15">
        <v>20</v>
      </c>
      <c r="K286" s="15">
        <v>0</v>
      </c>
      <c r="L286" s="15">
        <v>1</v>
      </c>
      <c r="M286" s="15">
        <v>1</v>
      </c>
      <c r="N286" s="15">
        <v>400000</v>
      </c>
      <c r="O286" s="15">
        <v>1</v>
      </c>
      <c r="P286" s="15">
        <v>1</v>
      </c>
      <c r="Q286" s="15">
        <v>8</v>
      </c>
      <c r="R286" s="15">
        <v>1</v>
      </c>
      <c r="S286" s="15">
        <v>5</v>
      </c>
      <c r="T286" s="15">
        <v>800</v>
      </c>
      <c r="U286" s="15">
        <f t="shared" si="61"/>
        <v>800</v>
      </c>
      <c r="V286" s="15">
        <v>150</v>
      </c>
      <c r="W286" s="27">
        <f t="shared" si="62"/>
        <v>160</v>
      </c>
      <c r="AA286" s="15">
        <f t="shared" si="63"/>
        <v>0</v>
      </c>
      <c r="AD286" s="15">
        <f t="shared" si="64"/>
        <v>800</v>
      </c>
      <c r="AE286" s="172">
        <f t="shared" si="59"/>
        <v>160</v>
      </c>
      <c r="AF286" s="161">
        <v>8</v>
      </c>
      <c r="AG286" s="161">
        <v>1</v>
      </c>
      <c r="AH286" s="161">
        <v>5</v>
      </c>
      <c r="AI286" s="161">
        <v>800</v>
      </c>
      <c r="AJ286" s="161">
        <v>80</v>
      </c>
      <c r="AK286" s="161">
        <v>160</v>
      </c>
      <c r="AW286" s="15">
        <f t="shared" si="67"/>
        <v>0</v>
      </c>
      <c r="CJ286" s="15">
        <v>1</v>
      </c>
      <c r="CK286" s="15">
        <v>1</v>
      </c>
      <c r="CL286" s="15">
        <v>1</v>
      </c>
      <c r="CM286" s="15">
        <v>1</v>
      </c>
      <c r="CN286" s="15">
        <v>1</v>
      </c>
      <c r="CO286" s="15">
        <f t="shared" si="65"/>
        <v>1</v>
      </c>
      <c r="CP286" s="15">
        <v>1</v>
      </c>
      <c r="CQ286" s="15">
        <v>5</v>
      </c>
      <c r="CR286" s="15" t="s">
        <v>1007</v>
      </c>
      <c r="CU286" s="15" t="s">
        <v>1007</v>
      </c>
      <c r="CX286" s="15" t="s">
        <v>1007</v>
      </c>
      <c r="CY286" s="15" t="s">
        <v>1007</v>
      </c>
      <c r="DA286" s="15" t="s">
        <v>1007</v>
      </c>
      <c r="DC286" s="15" t="s">
        <v>1007</v>
      </c>
      <c r="DE286" s="15" t="s">
        <v>1007</v>
      </c>
      <c r="DM286" s="15">
        <v>1</v>
      </c>
      <c r="DN286" s="15">
        <v>2</v>
      </c>
      <c r="DO286" s="15">
        <v>3</v>
      </c>
      <c r="DP286" s="15">
        <v>2</v>
      </c>
      <c r="DQ286" s="15">
        <v>3</v>
      </c>
      <c r="DR286" s="15">
        <v>2</v>
      </c>
      <c r="DS286" s="15">
        <v>2</v>
      </c>
      <c r="DT286" s="15">
        <v>2</v>
      </c>
      <c r="DU286" s="15" t="s">
        <v>706</v>
      </c>
      <c r="DY286" s="15">
        <v>4.4000000000000004</v>
      </c>
      <c r="DZ286" s="15">
        <v>5</v>
      </c>
      <c r="EA286" s="15">
        <v>5</v>
      </c>
      <c r="EB286" s="15">
        <v>4.8</v>
      </c>
      <c r="EC286" s="15">
        <v>5</v>
      </c>
      <c r="ED286" s="15">
        <v>5</v>
      </c>
      <c r="EE286" s="27">
        <f t="shared" si="60"/>
        <v>4.8666666666666663</v>
      </c>
      <c r="EF286" s="15">
        <f t="shared" si="66"/>
        <v>0.20555555555555483</v>
      </c>
    </row>
    <row r="287" spans="1:136" x14ac:dyDescent="0.2">
      <c r="A287" s="15">
        <v>143</v>
      </c>
      <c r="B287" s="15">
        <v>533</v>
      </c>
      <c r="C287" s="15">
        <v>0</v>
      </c>
      <c r="D287" s="15">
        <v>3</v>
      </c>
      <c r="E287" s="15">
        <v>0</v>
      </c>
      <c r="F287" s="15">
        <v>60</v>
      </c>
      <c r="G287" s="15">
        <v>4</v>
      </c>
      <c r="H287" s="15">
        <v>2</v>
      </c>
      <c r="I287" s="15">
        <v>4</v>
      </c>
      <c r="J287" s="15">
        <v>20</v>
      </c>
      <c r="K287" s="15">
        <v>0</v>
      </c>
      <c r="L287" s="15">
        <v>1</v>
      </c>
      <c r="M287" s="15">
        <v>1</v>
      </c>
      <c r="N287" s="15">
        <v>400000</v>
      </c>
      <c r="O287" s="15">
        <v>1</v>
      </c>
      <c r="P287" s="15">
        <v>0</v>
      </c>
      <c r="Q287" s="159">
        <v>8</v>
      </c>
      <c r="R287" s="159">
        <v>1</v>
      </c>
      <c r="S287" s="159">
        <v>5</v>
      </c>
      <c r="T287" s="159">
        <v>800</v>
      </c>
      <c r="U287" s="159">
        <f t="shared" si="61"/>
        <v>800</v>
      </c>
      <c r="V287" s="159">
        <v>80</v>
      </c>
      <c r="W287" s="171">
        <f t="shared" si="62"/>
        <v>160</v>
      </c>
      <c r="AA287" s="15">
        <f t="shared" si="63"/>
        <v>0</v>
      </c>
      <c r="AD287" s="15">
        <f t="shared" si="64"/>
        <v>800</v>
      </c>
      <c r="AE287" s="172">
        <f t="shared" si="59"/>
        <v>160</v>
      </c>
      <c r="AW287" s="15">
        <f t="shared" si="67"/>
        <v>0</v>
      </c>
      <c r="CJ287" s="15">
        <v>1</v>
      </c>
      <c r="CK287" s="15">
        <v>1</v>
      </c>
      <c r="CL287" s="15">
        <v>1</v>
      </c>
      <c r="CM287" s="15">
        <v>1</v>
      </c>
      <c r="CN287" s="15">
        <v>1</v>
      </c>
      <c r="CO287" s="15">
        <f t="shared" si="65"/>
        <v>1</v>
      </c>
      <c r="CP287" s="15">
        <v>1</v>
      </c>
      <c r="CQ287" s="15">
        <v>5</v>
      </c>
      <c r="CR287" s="15" t="s">
        <v>1007</v>
      </c>
      <c r="CU287" s="15" t="s">
        <v>1007</v>
      </c>
      <c r="CX287" s="15" t="s">
        <v>1007</v>
      </c>
      <c r="CY287" s="15" t="s">
        <v>1007</v>
      </c>
      <c r="DA287" s="15" t="s">
        <v>1007</v>
      </c>
      <c r="DC287" s="15" t="s">
        <v>1007</v>
      </c>
      <c r="DE287" s="15" t="s">
        <v>1007</v>
      </c>
      <c r="DM287" s="15">
        <v>1</v>
      </c>
      <c r="DN287" s="15">
        <v>2</v>
      </c>
      <c r="DO287" s="15">
        <v>3</v>
      </c>
      <c r="DP287" s="15">
        <v>2</v>
      </c>
      <c r="DQ287" s="15">
        <v>3</v>
      </c>
      <c r="DR287" s="15">
        <v>2</v>
      </c>
      <c r="DS287" s="15">
        <v>2</v>
      </c>
      <c r="DT287" s="15">
        <v>2</v>
      </c>
      <c r="DY287" s="27">
        <v>4.4000000000000004</v>
      </c>
      <c r="DZ287" s="27">
        <v>4.666666666666667</v>
      </c>
      <c r="EA287" s="27">
        <v>4.75</v>
      </c>
      <c r="EB287" s="27">
        <v>4.4000000000000004</v>
      </c>
      <c r="EC287" s="27">
        <v>5</v>
      </c>
      <c r="ED287" s="27">
        <v>4.75</v>
      </c>
      <c r="EE287" s="27">
        <f t="shared" si="60"/>
        <v>4.6611111111111114</v>
      </c>
      <c r="EF287" s="15">
        <f t="shared" si="66"/>
        <v>-4.722222222222161E-2</v>
      </c>
    </row>
    <row r="288" spans="1:136" x14ac:dyDescent="0.2">
      <c r="A288" s="15">
        <v>144</v>
      </c>
      <c r="B288" s="15">
        <v>534</v>
      </c>
      <c r="C288" s="15">
        <v>0</v>
      </c>
      <c r="D288" s="15">
        <v>3</v>
      </c>
      <c r="E288" s="15">
        <v>0</v>
      </c>
      <c r="F288" s="15">
        <v>52</v>
      </c>
      <c r="G288" s="15">
        <v>4</v>
      </c>
      <c r="H288" s="15">
        <v>2</v>
      </c>
      <c r="I288" s="15">
        <v>6</v>
      </c>
      <c r="J288" s="15">
        <v>10</v>
      </c>
      <c r="K288" s="15">
        <v>0</v>
      </c>
      <c r="L288" s="15">
        <v>0</v>
      </c>
      <c r="M288" s="15">
        <v>1</v>
      </c>
      <c r="N288" s="15">
        <v>580000</v>
      </c>
      <c r="O288" s="15">
        <v>1</v>
      </c>
      <c r="P288" s="15">
        <v>1</v>
      </c>
      <c r="Q288" s="15">
        <v>8</v>
      </c>
      <c r="R288" s="15">
        <v>12</v>
      </c>
      <c r="S288" s="15">
        <v>15</v>
      </c>
      <c r="T288" s="15">
        <v>8000</v>
      </c>
      <c r="U288" s="15">
        <f t="shared" si="61"/>
        <v>96000</v>
      </c>
      <c r="V288" s="15">
        <v>120</v>
      </c>
      <c r="W288" s="27">
        <f t="shared" si="62"/>
        <v>6400</v>
      </c>
      <c r="AA288" s="15">
        <f t="shared" si="63"/>
        <v>0</v>
      </c>
      <c r="AD288" s="15">
        <f t="shared" si="64"/>
        <v>96000</v>
      </c>
      <c r="AE288" s="172">
        <f t="shared" si="59"/>
        <v>6400</v>
      </c>
      <c r="AF288" s="161">
        <v>8</v>
      </c>
      <c r="AG288" s="161">
        <v>12</v>
      </c>
      <c r="AH288" s="161">
        <v>15</v>
      </c>
      <c r="AI288" s="161">
        <v>8000</v>
      </c>
      <c r="AJ288" s="161">
        <v>120</v>
      </c>
      <c r="AK288" s="161">
        <v>533.33333333333337</v>
      </c>
      <c r="AW288" s="15">
        <f t="shared" si="67"/>
        <v>0</v>
      </c>
      <c r="CJ288" s="15">
        <v>1</v>
      </c>
      <c r="CK288" s="15">
        <v>1</v>
      </c>
      <c r="CL288" s="15">
        <v>1</v>
      </c>
      <c r="CM288" s="15">
        <v>1</v>
      </c>
      <c r="CN288" s="15">
        <v>1</v>
      </c>
      <c r="CO288" s="15">
        <f t="shared" si="65"/>
        <v>1</v>
      </c>
      <c r="CP288" s="15">
        <v>1</v>
      </c>
      <c r="CQ288" s="15">
        <v>3</v>
      </c>
      <c r="CR288" s="15">
        <v>1</v>
      </c>
      <c r="CS288" s="15">
        <v>10</v>
      </c>
      <c r="CT288" s="15">
        <v>1</v>
      </c>
      <c r="CU288" s="15">
        <v>1</v>
      </c>
      <c r="CV288" s="15">
        <v>1</v>
      </c>
      <c r="CW288" s="15">
        <v>2</v>
      </c>
      <c r="CX288" s="15">
        <v>1</v>
      </c>
      <c r="CY288" s="15">
        <v>1</v>
      </c>
      <c r="DA288" s="15">
        <v>1</v>
      </c>
      <c r="DC288" s="15">
        <v>1</v>
      </c>
      <c r="DE288" s="15">
        <v>1</v>
      </c>
      <c r="DM288" s="15">
        <v>1</v>
      </c>
      <c r="DN288" s="15">
        <v>2</v>
      </c>
      <c r="DO288" s="15">
        <v>2</v>
      </c>
      <c r="DP288" s="15">
        <v>2</v>
      </c>
      <c r="DQ288" s="15">
        <v>3</v>
      </c>
      <c r="DR288" s="15">
        <v>2</v>
      </c>
      <c r="DS288" s="15">
        <v>1</v>
      </c>
      <c r="DT288" s="15">
        <v>2</v>
      </c>
      <c r="DY288" s="15">
        <v>4.8</v>
      </c>
      <c r="DZ288" s="15">
        <v>5</v>
      </c>
      <c r="EA288" s="15">
        <v>4.75</v>
      </c>
      <c r="EB288" s="15">
        <v>4.2</v>
      </c>
      <c r="EC288" s="15">
        <v>5</v>
      </c>
      <c r="ED288" s="15">
        <v>4.5</v>
      </c>
      <c r="EE288" s="27">
        <f t="shared" si="60"/>
        <v>4.708333333333333</v>
      </c>
      <c r="EF288" s="15">
        <f t="shared" si="66"/>
        <v>0</v>
      </c>
    </row>
    <row r="289" spans="1:136" x14ac:dyDescent="0.2">
      <c r="A289" s="15">
        <v>144</v>
      </c>
      <c r="B289" s="15">
        <v>534</v>
      </c>
      <c r="C289" s="15">
        <v>0</v>
      </c>
      <c r="D289" s="15">
        <v>3</v>
      </c>
      <c r="E289" s="15">
        <v>0</v>
      </c>
      <c r="F289" s="15">
        <v>52</v>
      </c>
      <c r="G289" s="15">
        <v>4</v>
      </c>
      <c r="H289" s="15">
        <v>2</v>
      </c>
      <c r="I289" s="15">
        <v>6</v>
      </c>
      <c r="J289" s="15">
        <v>10</v>
      </c>
      <c r="K289" s="15">
        <v>0</v>
      </c>
      <c r="L289" s="15">
        <v>0</v>
      </c>
      <c r="M289" s="15">
        <v>1</v>
      </c>
      <c r="N289" s="15">
        <v>580000</v>
      </c>
      <c r="O289" s="15">
        <v>1</v>
      </c>
      <c r="P289" s="15">
        <v>0</v>
      </c>
      <c r="Q289" s="159">
        <v>8</v>
      </c>
      <c r="R289" s="159">
        <v>12</v>
      </c>
      <c r="S289" s="159">
        <v>15</v>
      </c>
      <c r="T289" s="159">
        <v>8000</v>
      </c>
      <c r="U289" s="159">
        <f t="shared" si="61"/>
        <v>96000</v>
      </c>
      <c r="V289" s="159">
        <v>120</v>
      </c>
      <c r="W289" s="171">
        <f t="shared" si="62"/>
        <v>6400</v>
      </c>
      <c r="AA289" s="15">
        <f t="shared" si="63"/>
        <v>0</v>
      </c>
      <c r="AD289" s="15">
        <f t="shared" si="64"/>
        <v>96000</v>
      </c>
      <c r="AE289" s="172">
        <f t="shared" si="59"/>
        <v>6400</v>
      </c>
      <c r="AW289" s="15">
        <f t="shared" si="67"/>
        <v>0</v>
      </c>
      <c r="CJ289" s="15">
        <v>1</v>
      </c>
      <c r="CK289" s="15">
        <v>1</v>
      </c>
      <c r="CL289" s="15">
        <v>1</v>
      </c>
      <c r="CM289" s="15">
        <v>1</v>
      </c>
      <c r="CN289" s="15">
        <v>1</v>
      </c>
      <c r="CO289" s="15">
        <f t="shared" si="65"/>
        <v>1</v>
      </c>
      <c r="CP289" s="15">
        <v>1</v>
      </c>
      <c r="CQ289" s="15">
        <v>3</v>
      </c>
      <c r="CR289" s="15">
        <v>1</v>
      </c>
      <c r="CS289" s="15">
        <v>10</v>
      </c>
      <c r="CT289" s="15">
        <v>1</v>
      </c>
      <c r="CU289" s="15">
        <v>1</v>
      </c>
      <c r="CV289" s="15">
        <v>1</v>
      </c>
      <c r="CW289" s="15">
        <v>2</v>
      </c>
      <c r="CX289" s="15">
        <v>1</v>
      </c>
      <c r="CY289" s="15">
        <v>1</v>
      </c>
      <c r="DA289" s="15">
        <v>1</v>
      </c>
      <c r="DC289" s="15">
        <v>1</v>
      </c>
      <c r="DE289" s="15">
        <v>1</v>
      </c>
      <c r="DM289" s="15">
        <v>1</v>
      </c>
      <c r="DN289" s="15">
        <v>2</v>
      </c>
      <c r="DO289" s="15">
        <v>2</v>
      </c>
      <c r="DP289" s="15">
        <v>2</v>
      </c>
      <c r="DQ289" s="15">
        <v>3</v>
      </c>
      <c r="DR289" s="15">
        <v>2</v>
      </c>
      <c r="DS289" s="15">
        <v>1</v>
      </c>
      <c r="DT289" s="15">
        <v>2</v>
      </c>
      <c r="DY289" s="27">
        <v>4.8</v>
      </c>
      <c r="DZ289" s="27">
        <v>5</v>
      </c>
      <c r="EA289" s="27">
        <v>4.75</v>
      </c>
      <c r="EB289" s="27">
        <v>4.2</v>
      </c>
      <c r="EC289" s="27">
        <v>5</v>
      </c>
      <c r="ED289" s="27">
        <v>4.5</v>
      </c>
      <c r="EE289" s="27">
        <f t="shared" si="60"/>
        <v>4.708333333333333</v>
      </c>
      <c r="EF289" s="15">
        <f t="shared" si="66"/>
        <v>1.708333333333333</v>
      </c>
    </row>
    <row r="290" spans="1:136" x14ac:dyDescent="0.2">
      <c r="A290" s="15">
        <v>145</v>
      </c>
      <c r="B290" s="15">
        <v>535</v>
      </c>
      <c r="C290" s="15">
        <v>0</v>
      </c>
      <c r="D290" s="15">
        <v>3</v>
      </c>
      <c r="E290" s="15">
        <v>1</v>
      </c>
      <c r="F290" s="15">
        <v>58</v>
      </c>
      <c r="G290" s="15">
        <v>5</v>
      </c>
      <c r="H290" s="15">
        <v>2</v>
      </c>
      <c r="I290" s="15">
        <v>4</v>
      </c>
      <c r="J290" s="15">
        <v>15</v>
      </c>
      <c r="K290" s="15">
        <v>0</v>
      </c>
      <c r="L290" s="15">
        <v>1</v>
      </c>
      <c r="M290" s="15">
        <v>1</v>
      </c>
      <c r="N290" s="15">
        <v>400000</v>
      </c>
      <c r="O290" s="15">
        <v>1</v>
      </c>
      <c r="P290" s="15">
        <v>1</v>
      </c>
      <c r="Q290" s="15">
        <v>1</v>
      </c>
      <c r="R290" s="15">
        <v>1</v>
      </c>
      <c r="S290" s="15">
        <v>10</v>
      </c>
      <c r="T290" s="15">
        <v>8000</v>
      </c>
      <c r="U290" s="15">
        <f t="shared" si="61"/>
        <v>8000</v>
      </c>
      <c r="V290" s="15">
        <v>14.7</v>
      </c>
      <c r="W290" s="27">
        <f t="shared" si="62"/>
        <v>800</v>
      </c>
      <c r="AA290" s="15">
        <f t="shared" si="63"/>
        <v>0</v>
      </c>
      <c r="AD290" s="15">
        <f t="shared" si="64"/>
        <v>8000</v>
      </c>
      <c r="AE290" s="172">
        <f t="shared" si="59"/>
        <v>800</v>
      </c>
      <c r="AF290" s="161">
        <v>1</v>
      </c>
      <c r="AG290" s="161">
        <v>1</v>
      </c>
      <c r="AH290" s="161">
        <v>10</v>
      </c>
      <c r="AI290" s="161">
        <v>10000</v>
      </c>
      <c r="AJ290" s="161">
        <v>10.199999999999999</v>
      </c>
      <c r="AK290" s="161">
        <v>1000</v>
      </c>
      <c r="AW290" s="15">
        <f t="shared" si="67"/>
        <v>0</v>
      </c>
      <c r="CJ290" s="15">
        <v>1</v>
      </c>
      <c r="CK290" s="15">
        <v>1</v>
      </c>
      <c r="CL290" s="15">
        <v>1</v>
      </c>
      <c r="CM290" s="15">
        <v>1</v>
      </c>
      <c r="CN290" s="15">
        <v>1</v>
      </c>
      <c r="CO290" s="15">
        <f t="shared" si="65"/>
        <v>1</v>
      </c>
      <c r="CP290" s="15">
        <v>1</v>
      </c>
      <c r="CQ290" s="15">
        <v>5</v>
      </c>
      <c r="CR290" s="15" t="s">
        <v>1007</v>
      </c>
      <c r="CU290" s="15" t="s">
        <v>1007</v>
      </c>
      <c r="CX290" s="15" t="s">
        <v>1007</v>
      </c>
      <c r="CY290" s="15" t="s">
        <v>1007</v>
      </c>
      <c r="DA290" s="15" t="s">
        <v>1007</v>
      </c>
      <c r="DC290" s="15" t="s">
        <v>1007</v>
      </c>
      <c r="DE290" s="15" t="s">
        <v>1007</v>
      </c>
      <c r="DM290" s="15">
        <v>3</v>
      </c>
      <c r="DN290" s="15">
        <v>2</v>
      </c>
      <c r="DO290" s="15">
        <v>2</v>
      </c>
      <c r="DP290" s="15">
        <v>2</v>
      </c>
      <c r="DQ290" s="15">
        <v>3</v>
      </c>
      <c r="DR290" s="15">
        <v>2</v>
      </c>
      <c r="DS290" s="15">
        <v>1</v>
      </c>
      <c r="DT290" s="15">
        <v>2</v>
      </c>
      <c r="DY290" s="15">
        <v>3</v>
      </c>
      <c r="DZ290" s="15">
        <v>3</v>
      </c>
      <c r="EA290" s="15">
        <v>3</v>
      </c>
      <c r="EB290" s="15">
        <v>3</v>
      </c>
      <c r="EC290" s="15">
        <v>3</v>
      </c>
      <c r="ED290" s="15">
        <v>3</v>
      </c>
      <c r="EE290" s="27">
        <f t="shared" si="60"/>
        <v>3</v>
      </c>
      <c r="EF290" s="15">
        <f t="shared" si="66"/>
        <v>0.21111111111111081</v>
      </c>
    </row>
    <row r="291" spans="1:136" x14ac:dyDescent="0.2">
      <c r="A291" s="15">
        <v>145</v>
      </c>
      <c r="B291" s="15">
        <v>535</v>
      </c>
      <c r="C291" s="15">
        <v>0</v>
      </c>
      <c r="D291" s="15">
        <v>3</v>
      </c>
      <c r="E291" s="15">
        <v>1</v>
      </c>
      <c r="F291" s="15">
        <v>58</v>
      </c>
      <c r="G291" s="15">
        <v>5</v>
      </c>
      <c r="H291" s="15">
        <v>2</v>
      </c>
      <c r="I291" s="15">
        <v>4</v>
      </c>
      <c r="J291" s="15">
        <v>15</v>
      </c>
      <c r="K291" s="15">
        <v>0</v>
      </c>
      <c r="L291" s="15">
        <v>1</v>
      </c>
      <c r="M291" s="15">
        <v>1</v>
      </c>
      <c r="N291" s="15">
        <v>400000</v>
      </c>
      <c r="O291" s="15">
        <v>1</v>
      </c>
      <c r="P291" s="15">
        <v>0</v>
      </c>
      <c r="Q291" s="159">
        <v>1</v>
      </c>
      <c r="R291" s="159">
        <v>1</v>
      </c>
      <c r="S291" s="159">
        <v>10</v>
      </c>
      <c r="T291" s="159">
        <v>10000</v>
      </c>
      <c r="U291" s="159">
        <f t="shared" si="61"/>
        <v>10000</v>
      </c>
      <c r="V291" s="159">
        <v>10.199999999999999</v>
      </c>
      <c r="W291" s="171">
        <f t="shared" si="62"/>
        <v>1000</v>
      </c>
      <c r="AA291" s="15">
        <f t="shared" si="63"/>
        <v>0</v>
      </c>
      <c r="AD291" s="15">
        <f t="shared" si="64"/>
        <v>10000</v>
      </c>
      <c r="AE291" s="172">
        <f t="shared" si="59"/>
        <v>1000</v>
      </c>
      <c r="AW291" s="15">
        <f t="shared" si="67"/>
        <v>0</v>
      </c>
      <c r="CJ291" s="15">
        <v>1</v>
      </c>
      <c r="CK291" s="15">
        <v>1</v>
      </c>
      <c r="CL291" s="15">
        <v>1</v>
      </c>
      <c r="CM291" s="15">
        <v>1</v>
      </c>
      <c r="CN291" s="15">
        <v>1</v>
      </c>
      <c r="CO291" s="15">
        <f t="shared" si="65"/>
        <v>1</v>
      </c>
      <c r="CP291" s="15">
        <v>1</v>
      </c>
      <c r="CQ291" s="15">
        <v>5</v>
      </c>
      <c r="CR291" s="15" t="s">
        <v>1007</v>
      </c>
      <c r="CU291" s="15" t="s">
        <v>1007</v>
      </c>
      <c r="CX291" s="15" t="s">
        <v>1007</v>
      </c>
      <c r="CY291" s="15" t="s">
        <v>1007</v>
      </c>
      <c r="DA291" s="15" t="s">
        <v>1007</v>
      </c>
      <c r="DC291" s="15" t="s">
        <v>1007</v>
      </c>
      <c r="DE291" s="15" t="s">
        <v>1007</v>
      </c>
      <c r="DM291" s="15">
        <v>3</v>
      </c>
      <c r="DN291" s="15">
        <v>2</v>
      </c>
      <c r="DO291" s="15">
        <v>2</v>
      </c>
      <c r="DP291" s="15">
        <v>2</v>
      </c>
      <c r="DQ291" s="15">
        <v>3</v>
      </c>
      <c r="DR291" s="15">
        <v>2</v>
      </c>
      <c r="DS291" s="15">
        <v>1</v>
      </c>
      <c r="DT291" s="15">
        <v>2</v>
      </c>
      <c r="DY291" s="27">
        <v>2.4</v>
      </c>
      <c r="DZ291" s="27">
        <v>2.3333333333333335</v>
      </c>
      <c r="EA291" s="27">
        <v>3</v>
      </c>
      <c r="EB291" s="27">
        <v>3</v>
      </c>
      <c r="EC291" s="27">
        <v>3</v>
      </c>
      <c r="ED291" s="27">
        <v>3</v>
      </c>
      <c r="EE291" s="27">
        <f t="shared" si="60"/>
        <v>2.7888888888888892</v>
      </c>
      <c r="EF291" s="15">
        <f t="shared" si="66"/>
        <v>-1.85</v>
      </c>
    </row>
    <row r="292" spans="1:136" x14ac:dyDescent="0.2">
      <c r="A292" s="15">
        <v>146</v>
      </c>
      <c r="B292" s="15">
        <v>537</v>
      </c>
      <c r="C292" s="15">
        <v>1</v>
      </c>
      <c r="D292" s="15">
        <v>2</v>
      </c>
      <c r="E292" s="15">
        <v>1</v>
      </c>
      <c r="F292" s="15">
        <v>53</v>
      </c>
      <c r="G292" s="15">
        <v>4</v>
      </c>
      <c r="H292" s="15">
        <v>2</v>
      </c>
      <c r="I292" s="15">
        <v>4</v>
      </c>
      <c r="J292" s="15">
        <v>30</v>
      </c>
      <c r="K292" s="15">
        <v>0</v>
      </c>
      <c r="L292" s="15">
        <v>1</v>
      </c>
      <c r="M292" s="15">
        <v>0</v>
      </c>
      <c r="N292" s="15">
        <v>0</v>
      </c>
      <c r="O292" s="15">
        <v>1</v>
      </c>
      <c r="P292" s="15">
        <v>1</v>
      </c>
      <c r="Q292" s="15">
        <v>7</v>
      </c>
      <c r="R292" s="15">
        <v>1</v>
      </c>
      <c r="S292" s="15">
        <v>2</v>
      </c>
      <c r="T292" s="15">
        <v>200</v>
      </c>
      <c r="U292" s="15">
        <f t="shared" si="61"/>
        <v>200</v>
      </c>
      <c r="V292" s="15">
        <v>20</v>
      </c>
      <c r="W292" s="27">
        <f t="shared" si="62"/>
        <v>100</v>
      </c>
      <c r="AA292" s="15">
        <f t="shared" si="63"/>
        <v>0</v>
      </c>
      <c r="AD292" s="15">
        <f t="shared" si="64"/>
        <v>200</v>
      </c>
      <c r="AE292" s="172">
        <f t="shared" si="59"/>
        <v>100</v>
      </c>
      <c r="AF292" s="161">
        <v>7</v>
      </c>
      <c r="AG292" s="161">
        <v>1</v>
      </c>
      <c r="AH292" s="161">
        <v>2</v>
      </c>
      <c r="AI292" s="161">
        <v>200</v>
      </c>
      <c r="AJ292" s="161">
        <v>15</v>
      </c>
      <c r="AK292" s="161">
        <v>100</v>
      </c>
      <c r="AW292" s="15">
        <f t="shared" si="67"/>
        <v>0</v>
      </c>
      <c r="CJ292" s="15">
        <v>2</v>
      </c>
      <c r="CK292" s="15">
        <v>2</v>
      </c>
      <c r="CL292" s="15">
        <v>2</v>
      </c>
      <c r="CM292" s="15">
        <v>2</v>
      </c>
      <c r="CN292" s="15">
        <v>2</v>
      </c>
      <c r="CO292" s="15">
        <f t="shared" si="65"/>
        <v>2</v>
      </c>
      <c r="CP292" s="15">
        <v>2</v>
      </c>
      <c r="CQ292" s="15">
        <v>5</v>
      </c>
      <c r="CR292" s="15" t="s">
        <v>1007</v>
      </c>
      <c r="CU292" s="15" t="s">
        <v>1007</v>
      </c>
      <c r="CX292" s="15" t="s">
        <v>1007</v>
      </c>
      <c r="CY292" s="15" t="s">
        <v>1007</v>
      </c>
      <c r="DA292" s="15" t="s">
        <v>1007</v>
      </c>
      <c r="DC292" s="15" t="s">
        <v>1007</v>
      </c>
      <c r="DE292" s="15" t="s">
        <v>1007</v>
      </c>
      <c r="DM292" s="15">
        <v>1</v>
      </c>
      <c r="DN292" s="15">
        <v>3</v>
      </c>
      <c r="DO292" s="15">
        <v>2</v>
      </c>
      <c r="DP292" s="15">
        <v>3</v>
      </c>
      <c r="DQ292" s="15">
        <v>1</v>
      </c>
      <c r="DR292" s="15">
        <v>3</v>
      </c>
      <c r="DU292" s="15" t="s">
        <v>710</v>
      </c>
      <c r="DY292" s="15">
        <v>4.8</v>
      </c>
      <c r="DZ292" s="15">
        <v>4.666666666666667</v>
      </c>
      <c r="EA292" s="15">
        <v>4.75</v>
      </c>
      <c r="EB292" s="15">
        <v>4.2</v>
      </c>
      <c r="EC292" s="15">
        <v>4.666666666666667</v>
      </c>
      <c r="ED292" s="15">
        <v>4.75</v>
      </c>
      <c r="EE292" s="27">
        <f t="shared" si="60"/>
        <v>4.6388888888888893</v>
      </c>
      <c r="EF292" s="15">
        <f t="shared" si="66"/>
        <v>0</v>
      </c>
    </row>
    <row r="293" spans="1:136" x14ac:dyDescent="0.2">
      <c r="A293" s="15">
        <v>146</v>
      </c>
      <c r="B293" s="15">
        <v>537</v>
      </c>
      <c r="C293" s="15">
        <v>1</v>
      </c>
      <c r="D293" s="15">
        <v>2</v>
      </c>
      <c r="E293" s="15">
        <v>1</v>
      </c>
      <c r="F293" s="15">
        <v>53</v>
      </c>
      <c r="G293" s="15">
        <v>4</v>
      </c>
      <c r="H293" s="15">
        <v>2</v>
      </c>
      <c r="I293" s="15">
        <v>4</v>
      </c>
      <c r="J293" s="15">
        <v>30</v>
      </c>
      <c r="K293" s="15">
        <v>0</v>
      </c>
      <c r="L293" s="15">
        <v>1</v>
      </c>
      <c r="M293" s="15">
        <v>0</v>
      </c>
      <c r="N293" s="15">
        <v>0</v>
      </c>
      <c r="O293" s="15">
        <v>1</v>
      </c>
      <c r="P293" s="15">
        <v>0</v>
      </c>
      <c r="Q293" s="159">
        <v>7</v>
      </c>
      <c r="R293" s="159">
        <v>1</v>
      </c>
      <c r="S293" s="159">
        <v>2</v>
      </c>
      <c r="T293" s="159">
        <v>200</v>
      </c>
      <c r="U293" s="159">
        <f t="shared" si="61"/>
        <v>200</v>
      </c>
      <c r="V293" s="159">
        <v>15</v>
      </c>
      <c r="W293" s="171">
        <f t="shared" si="62"/>
        <v>100</v>
      </c>
      <c r="AA293" s="15">
        <f t="shared" si="63"/>
        <v>0</v>
      </c>
      <c r="AD293" s="15">
        <f t="shared" si="64"/>
        <v>200</v>
      </c>
      <c r="AE293" s="172">
        <f t="shared" si="59"/>
        <v>100</v>
      </c>
      <c r="AW293" s="15">
        <f t="shared" si="67"/>
        <v>0</v>
      </c>
      <c r="CJ293" s="15">
        <v>2</v>
      </c>
      <c r="CK293" s="15">
        <v>2</v>
      </c>
      <c r="CL293" s="15">
        <v>2</v>
      </c>
      <c r="CM293" s="15">
        <v>2</v>
      </c>
      <c r="CN293" s="15">
        <v>2</v>
      </c>
      <c r="CO293" s="15">
        <f t="shared" si="65"/>
        <v>2</v>
      </c>
      <c r="CP293" s="15">
        <v>2</v>
      </c>
      <c r="CQ293" s="15">
        <v>5</v>
      </c>
      <c r="CR293" s="15" t="s">
        <v>1007</v>
      </c>
      <c r="CU293" s="15" t="s">
        <v>1007</v>
      </c>
      <c r="CX293" s="15" t="s">
        <v>1007</v>
      </c>
      <c r="CY293" s="15" t="s">
        <v>1007</v>
      </c>
      <c r="DA293" s="15" t="s">
        <v>1007</v>
      </c>
      <c r="DC293" s="15" t="s">
        <v>1007</v>
      </c>
      <c r="DE293" s="15" t="s">
        <v>1007</v>
      </c>
      <c r="DM293" s="15">
        <v>1</v>
      </c>
      <c r="DN293" s="15">
        <v>3</v>
      </c>
      <c r="DO293" s="15">
        <v>2</v>
      </c>
      <c r="DP293" s="15">
        <v>3</v>
      </c>
      <c r="DQ293" s="15">
        <v>1</v>
      </c>
      <c r="DR293" s="15">
        <v>3</v>
      </c>
      <c r="DY293" s="27">
        <v>4.8</v>
      </c>
      <c r="DZ293" s="27">
        <v>4.666666666666667</v>
      </c>
      <c r="EA293" s="27">
        <v>4.75</v>
      </c>
      <c r="EB293" s="27">
        <v>4.2</v>
      </c>
      <c r="EC293" s="27">
        <v>4.666666666666667</v>
      </c>
      <c r="ED293" s="27">
        <v>4.75</v>
      </c>
      <c r="EE293" s="27">
        <f t="shared" si="60"/>
        <v>4.6388888888888893</v>
      </c>
      <c r="EF293" s="15">
        <f t="shared" si="66"/>
        <v>0.39722222222222303</v>
      </c>
    </row>
    <row r="294" spans="1:136" x14ac:dyDescent="0.2">
      <c r="A294" s="15">
        <v>147</v>
      </c>
      <c r="B294" s="15">
        <v>538</v>
      </c>
      <c r="C294" s="15">
        <v>1</v>
      </c>
      <c r="D294" s="15">
        <v>2</v>
      </c>
      <c r="E294" s="15">
        <v>0</v>
      </c>
      <c r="F294" s="15">
        <v>55</v>
      </c>
      <c r="G294" s="15">
        <v>5</v>
      </c>
      <c r="H294" s="15">
        <v>2</v>
      </c>
      <c r="I294" s="15">
        <v>4</v>
      </c>
      <c r="J294" s="15">
        <v>30</v>
      </c>
      <c r="K294" s="15">
        <v>0</v>
      </c>
      <c r="L294" s="15">
        <v>0</v>
      </c>
      <c r="M294" s="15">
        <v>1</v>
      </c>
      <c r="N294" s="15">
        <v>680000</v>
      </c>
      <c r="O294" s="15">
        <v>1</v>
      </c>
      <c r="P294" s="15">
        <v>1</v>
      </c>
      <c r="Q294" s="15">
        <v>8</v>
      </c>
      <c r="R294" s="15">
        <v>1</v>
      </c>
      <c r="S294" s="15">
        <v>1</v>
      </c>
      <c r="T294" s="15">
        <v>30000</v>
      </c>
      <c r="U294" s="15">
        <f t="shared" si="61"/>
        <v>30000</v>
      </c>
      <c r="V294" s="15">
        <v>159</v>
      </c>
      <c r="W294" s="27">
        <f t="shared" si="62"/>
        <v>30000</v>
      </c>
      <c r="AA294" s="15">
        <f t="shared" si="63"/>
        <v>0</v>
      </c>
      <c r="AD294" s="15">
        <f t="shared" si="64"/>
        <v>30000</v>
      </c>
      <c r="AE294" s="172">
        <f t="shared" si="59"/>
        <v>30000</v>
      </c>
      <c r="AF294" s="161">
        <v>8</v>
      </c>
      <c r="AG294" s="161">
        <v>1</v>
      </c>
      <c r="AH294" s="161">
        <v>1</v>
      </c>
      <c r="AI294" s="161">
        <v>26000</v>
      </c>
      <c r="AJ294" s="161">
        <v>159</v>
      </c>
      <c r="AK294" s="161">
        <v>26000</v>
      </c>
      <c r="AW294" s="15">
        <f t="shared" si="67"/>
        <v>0</v>
      </c>
      <c r="CJ294" s="15">
        <v>1.75</v>
      </c>
      <c r="CK294" s="15">
        <v>1</v>
      </c>
      <c r="CL294" s="15">
        <v>1</v>
      </c>
      <c r="CM294" s="15">
        <v>1</v>
      </c>
      <c r="CN294" s="15">
        <v>1</v>
      </c>
      <c r="CO294" s="15">
        <f t="shared" si="65"/>
        <v>1.1499999999999999</v>
      </c>
      <c r="CP294" s="15">
        <v>1</v>
      </c>
      <c r="CQ294" s="15">
        <v>5</v>
      </c>
      <c r="CR294" s="15" t="s">
        <v>1007</v>
      </c>
      <c r="CU294" s="15" t="s">
        <v>1007</v>
      </c>
      <c r="CX294" s="15" t="s">
        <v>1007</v>
      </c>
      <c r="CY294" s="15" t="s">
        <v>1007</v>
      </c>
      <c r="DA294" s="15" t="s">
        <v>1007</v>
      </c>
      <c r="DC294" s="15" t="s">
        <v>1007</v>
      </c>
      <c r="DE294" s="15" t="s">
        <v>1007</v>
      </c>
      <c r="DM294" s="15">
        <v>1</v>
      </c>
      <c r="DN294" s="15">
        <v>3</v>
      </c>
      <c r="DO294" s="15">
        <v>2</v>
      </c>
      <c r="DP294" s="15">
        <v>3</v>
      </c>
      <c r="DS294" s="15">
        <v>1</v>
      </c>
      <c r="DT294" s="15">
        <v>3</v>
      </c>
      <c r="DU294" s="15" t="s">
        <v>712</v>
      </c>
      <c r="DY294" s="15">
        <v>4.2</v>
      </c>
      <c r="DZ294" s="15">
        <v>4</v>
      </c>
      <c r="EA294" s="15">
        <v>4.25</v>
      </c>
      <c r="EB294" s="15">
        <v>4</v>
      </c>
      <c r="EC294" s="15">
        <v>4</v>
      </c>
      <c r="ED294" s="15">
        <v>5</v>
      </c>
      <c r="EE294" s="27">
        <f t="shared" si="60"/>
        <v>4.2416666666666663</v>
      </c>
      <c r="EF294" s="15">
        <f t="shared" si="66"/>
        <v>0</v>
      </c>
    </row>
    <row r="295" spans="1:136" x14ac:dyDescent="0.2">
      <c r="A295" s="15">
        <v>147</v>
      </c>
      <c r="B295" s="15">
        <v>538</v>
      </c>
      <c r="C295" s="15">
        <v>1</v>
      </c>
      <c r="D295" s="15">
        <v>2</v>
      </c>
      <c r="E295" s="15">
        <v>0</v>
      </c>
      <c r="F295" s="15">
        <v>55</v>
      </c>
      <c r="G295" s="15">
        <v>5</v>
      </c>
      <c r="H295" s="15">
        <v>2</v>
      </c>
      <c r="I295" s="15">
        <v>4</v>
      </c>
      <c r="J295" s="15">
        <v>30</v>
      </c>
      <c r="K295" s="15">
        <v>0</v>
      </c>
      <c r="L295" s="15">
        <v>0</v>
      </c>
      <c r="M295" s="15">
        <v>1</v>
      </c>
      <c r="N295" s="15">
        <v>680000</v>
      </c>
      <c r="O295" s="15">
        <v>1</v>
      </c>
      <c r="P295" s="15">
        <v>0</v>
      </c>
      <c r="Q295" s="159">
        <v>8</v>
      </c>
      <c r="R295" s="159">
        <v>1</v>
      </c>
      <c r="S295" s="159">
        <v>1</v>
      </c>
      <c r="T295" s="159">
        <v>26000</v>
      </c>
      <c r="U295" s="159">
        <f t="shared" si="61"/>
        <v>26000</v>
      </c>
      <c r="V295" s="159">
        <v>159</v>
      </c>
      <c r="W295" s="171">
        <f t="shared" si="62"/>
        <v>26000</v>
      </c>
      <c r="AA295" s="15">
        <f t="shared" si="63"/>
        <v>0</v>
      </c>
      <c r="AD295" s="15">
        <f t="shared" si="64"/>
        <v>26000</v>
      </c>
      <c r="AE295" s="172">
        <f t="shared" si="59"/>
        <v>26000</v>
      </c>
      <c r="AW295" s="15">
        <f t="shared" si="67"/>
        <v>0</v>
      </c>
      <c r="CJ295" s="15">
        <v>1.75</v>
      </c>
      <c r="CK295" s="15">
        <v>1</v>
      </c>
      <c r="CL295" s="15">
        <v>1</v>
      </c>
      <c r="CM295" s="15">
        <v>1</v>
      </c>
      <c r="CN295" s="15">
        <v>1</v>
      </c>
      <c r="CO295" s="15">
        <f t="shared" si="65"/>
        <v>1.1499999999999999</v>
      </c>
      <c r="CP295" s="15">
        <v>1</v>
      </c>
      <c r="CQ295" s="15">
        <v>5</v>
      </c>
      <c r="CR295" s="15" t="s">
        <v>1007</v>
      </c>
      <c r="CU295" s="15" t="s">
        <v>1007</v>
      </c>
      <c r="CX295" s="15" t="s">
        <v>1007</v>
      </c>
      <c r="CY295" s="15" t="s">
        <v>1007</v>
      </c>
      <c r="DA295" s="15" t="s">
        <v>1007</v>
      </c>
      <c r="DC295" s="15" t="s">
        <v>1007</v>
      </c>
      <c r="DE295" s="15" t="s">
        <v>1007</v>
      </c>
      <c r="DM295" s="15">
        <v>1</v>
      </c>
      <c r="DN295" s="15">
        <v>3</v>
      </c>
      <c r="DO295" s="15">
        <v>2</v>
      </c>
      <c r="DP295" s="15">
        <v>3</v>
      </c>
      <c r="DS295" s="15">
        <v>1</v>
      </c>
      <c r="DT295" s="15">
        <v>3</v>
      </c>
      <c r="DY295" s="27">
        <v>4.2</v>
      </c>
      <c r="DZ295" s="27">
        <v>4</v>
      </c>
      <c r="EA295" s="27">
        <v>4.25</v>
      </c>
      <c r="EB295" s="27">
        <v>4</v>
      </c>
      <c r="EC295" s="27">
        <v>4</v>
      </c>
      <c r="ED295" s="27">
        <v>5</v>
      </c>
      <c r="EE295" s="27">
        <f t="shared" si="60"/>
        <v>4.2416666666666663</v>
      </c>
      <c r="EF295" s="15">
        <f t="shared" si="66"/>
        <v>-0.23055555555555607</v>
      </c>
    </row>
    <row r="296" spans="1:136" x14ac:dyDescent="0.2">
      <c r="A296" s="15">
        <v>148</v>
      </c>
      <c r="B296" s="15">
        <v>539</v>
      </c>
      <c r="C296" s="15">
        <v>1</v>
      </c>
      <c r="D296" s="15">
        <v>2</v>
      </c>
      <c r="E296" s="15">
        <v>1</v>
      </c>
      <c r="F296" s="15">
        <v>60</v>
      </c>
      <c r="G296" s="15">
        <v>1</v>
      </c>
      <c r="H296" s="15">
        <v>1</v>
      </c>
      <c r="I296" s="15">
        <v>3</v>
      </c>
      <c r="J296" s="15">
        <v>30</v>
      </c>
      <c r="K296" s="15">
        <v>0</v>
      </c>
      <c r="L296" s="15">
        <v>0</v>
      </c>
      <c r="M296" s="15">
        <v>1</v>
      </c>
      <c r="N296" s="15">
        <v>360000</v>
      </c>
      <c r="O296" s="15">
        <v>1</v>
      </c>
      <c r="P296" s="15">
        <v>1</v>
      </c>
      <c r="Q296" s="15">
        <v>9</v>
      </c>
      <c r="R296" s="15">
        <v>1</v>
      </c>
      <c r="S296" s="15">
        <v>2</v>
      </c>
      <c r="T296" s="15">
        <v>2500</v>
      </c>
      <c r="U296" s="15">
        <f t="shared" si="61"/>
        <v>2500</v>
      </c>
      <c r="V296" s="15">
        <v>46</v>
      </c>
      <c r="W296" s="27">
        <f t="shared" si="62"/>
        <v>1250</v>
      </c>
      <c r="AA296" s="15">
        <f t="shared" si="63"/>
        <v>0</v>
      </c>
      <c r="AD296" s="15">
        <f t="shared" si="64"/>
        <v>2500</v>
      </c>
      <c r="AE296" s="172">
        <f t="shared" si="59"/>
        <v>1250</v>
      </c>
      <c r="AF296" s="161">
        <v>9</v>
      </c>
      <c r="AG296" s="161">
        <v>1</v>
      </c>
      <c r="AH296" s="161">
        <v>2</v>
      </c>
      <c r="AI296" s="161">
        <v>2500</v>
      </c>
      <c r="AJ296" s="161">
        <v>36.799999999999997</v>
      </c>
      <c r="AK296" s="161">
        <v>1250</v>
      </c>
      <c r="AW296" s="15">
        <f t="shared" si="67"/>
        <v>0</v>
      </c>
      <c r="CJ296" s="15">
        <v>1</v>
      </c>
      <c r="CK296" s="15">
        <v>1</v>
      </c>
      <c r="CL296" s="15">
        <v>1</v>
      </c>
      <c r="CM296" s="15">
        <v>1</v>
      </c>
      <c r="CN296" s="15">
        <v>1</v>
      </c>
      <c r="CO296" s="15">
        <f t="shared" si="65"/>
        <v>1</v>
      </c>
      <c r="CP296" s="15">
        <v>1</v>
      </c>
      <c r="CQ296" s="15">
        <v>5</v>
      </c>
      <c r="CR296" s="15" t="s">
        <v>1007</v>
      </c>
      <c r="CU296" s="15" t="s">
        <v>1007</v>
      </c>
      <c r="CX296" s="15" t="s">
        <v>1007</v>
      </c>
      <c r="CY296" s="15" t="s">
        <v>1007</v>
      </c>
      <c r="DA296" s="15" t="s">
        <v>1007</v>
      </c>
      <c r="DC296" s="15" t="s">
        <v>1007</v>
      </c>
      <c r="DE296" s="15" t="s">
        <v>1007</v>
      </c>
      <c r="DM296" s="15">
        <v>3</v>
      </c>
      <c r="DN296" s="15">
        <v>1</v>
      </c>
      <c r="DO296" s="15">
        <v>2</v>
      </c>
      <c r="DP296" s="15">
        <v>1</v>
      </c>
      <c r="DS296" s="15">
        <v>1</v>
      </c>
      <c r="DT296" s="15">
        <v>1</v>
      </c>
      <c r="DY296" s="15">
        <v>4</v>
      </c>
      <c r="DZ296" s="15">
        <v>4.333333333333333</v>
      </c>
      <c r="EA296" s="15">
        <v>4.25</v>
      </c>
      <c r="EB296" s="15">
        <v>5</v>
      </c>
      <c r="EC296" s="15">
        <v>5</v>
      </c>
      <c r="ED296" s="15">
        <v>4.25</v>
      </c>
      <c r="EE296" s="27">
        <f t="shared" si="60"/>
        <v>4.4722222222222223</v>
      </c>
      <c r="EF296" s="15">
        <f t="shared" si="66"/>
        <v>0.18055555555555536</v>
      </c>
    </row>
    <row r="297" spans="1:136" x14ac:dyDescent="0.2">
      <c r="A297" s="15">
        <v>148</v>
      </c>
      <c r="B297" s="15">
        <v>539</v>
      </c>
      <c r="C297" s="15">
        <v>1</v>
      </c>
      <c r="D297" s="15">
        <v>2</v>
      </c>
      <c r="E297" s="15">
        <v>1</v>
      </c>
      <c r="F297" s="15">
        <v>60</v>
      </c>
      <c r="G297" s="15">
        <v>1</v>
      </c>
      <c r="H297" s="15">
        <v>1</v>
      </c>
      <c r="I297" s="15">
        <v>3</v>
      </c>
      <c r="J297" s="15">
        <v>30</v>
      </c>
      <c r="K297" s="15">
        <v>0</v>
      </c>
      <c r="L297" s="15">
        <v>0</v>
      </c>
      <c r="M297" s="15">
        <v>1</v>
      </c>
      <c r="N297" s="15">
        <v>360000</v>
      </c>
      <c r="O297" s="15">
        <v>1</v>
      </c>
      <c r="P297" s="15">
        <v>0</v>
      </c>
      <c r="Q297" s="159">
        <v>9</v>
      </c>
      <c r="R297" s="159">
        <v>1</v>
      </c>
      <c r="S297" s="159">
        <v>2</v>
      </c>
      <c r="T297" s="159">
        <v>2500</v>
      </c>
      <c r="U297" s="159">
        <f t="shared" si="61"/>
        <v>2500</v>
      </c>
      <c r="V297" s="159">
        <v>36.799999999999997</v>
      </c>
      <c r="W297" s="171">
        <f t="shared" si="62"/>
        <v>1250</v>
      </c>
      <c r="AA297" s="15">
        <f t="shared" si="63"/>
        <v>0</v>
      </c>
      <c r="AD297" s="15">
        <f t="shared" si="64"/>
        <v>2500</v>
      </c>
      <c r="AE297" s="172">
        <f t="shared" si="59"/>
        <v>1250</v>
      </c>
      <c r="AW297" s="15">
        <f t="shared" si="67"/>
        <v>0</v>
      </c>
      <c r="CJ297" s="15">
        <v>1</v>
      </c>
      <c r="CK297" s="15">
        <v>1</v>
      </c>
      <c r="CL297" s="15">
        <v>1</v>
      </c>
      <c r="CM297" s="15">
        <v>1</v>
      </c>
      <c r="CN297" s="15">
        <v>1</v>
      </c>
      <c r="CO297" s="15">
        <f t="shared" si="65"/>
        <v>1</v>
      </c>
      <c r="CP297" s="15">
        <v>1</v>
      </c>
      <c r="CQ297" s="15">
        <v>5</v>
      </c>
      <c r="CR297" s="15" t="s">
        <v>1007</v>
      </c>
      <c r="CU297" s="15" t="s">
        <v>1007</v>
      </c>
      <c r="CX297" s="15" t="s">
        <v>1007</v>
      </c>
      <c r="CY297" s="15" t="s">
        <v>1007</v>
      </c>
      <c r="DA297" s="15" t="s">
        <v>1007</v>
      </c>
      <c r="DC297" s="15" t="s">
        <v>1007</v>
      </c>
      <c r="DE297" s="15" t="s">
        <v>1007</v>
      </c>
      <c r="DM297" s="15">
        <v>3</v>
      </c>
      <c r="DN297" s="15">
        <v>1</v>
      </c>
      <c r="DO297" s="15">
        <v>2</v>
      </c>
      <c r="DP297" s="15">
        <v>1</v>
      </c>
      <c r="DS297" s="15">
        <v>1</v>
      </c>
      <c r="DT297" s="15">
        <v>1</v>
      </c>
      <c r="DY297" s="27">
        <v>4</v>
      </c>
      <c r="DZ297" s="27">
        <v>4</v>
      </c>
      <c r="EA297" s="27">
        <v>3.5</v>
      </c>
      <c r="EB297" s="27">
        <v>5</v>
      </c>
      <c r="EC297" s="27">
        <v>5</v>
      </c>
      <c r="ED297" s="27">
        <v>4.25</v>
      </c>
      <c r="EE297" s="27">
        <f t="shared" si="60"/>
        <v>4.291666666666667</v>
      </c>
      <c r="EF297" s="15">
        <f t="shared" si="66"/>
        <v>0.49722222222222268</v>
      </c>
    </row>
    <row r="298" spans="1:136" x14ac:dyDescent="0.2">
      <c r="A298" s="15">
        <v>149</v>
      </c>
      <c r="B298" s="15">
        <v>3539</v>
      </c>
      <c r="C298" s="15">
        <v>1</v>
      </c>
      <c r="D298" s="15">
        <v>2</v>
      </c>
      <c r="E298" s="15">
        <v>1</v>
      </c>
      <c r="F298" s="15">
        <v>56</v>
      </c>
      <c r="G298" s="15">
        <v>3</v>
      </c>
      <c r="H298" s="15">
        <v>2</v>
      </c>
      <c r="I298" s="15">
        <v>5</v>
      </c>
      <c r="J298" s="15">
        <v>20</v>
      </c>
      <c r="K298" s="15">
        <v>0</v>
      </c>
      <c r="L298" s="15">
        <v>1</v>
      </c>
      <c r="M298" s="15">
        <v>1</v>
      </c>
      <c r="N298" s="15">
        <v>480000</v>
      </c>
      <c r="O298" s="15">
        <v>1</v>
      </c>
      <c r="P298" s="15">
        <v>1</v>
      </c>
      <c r="Q298" s="15">
        <v>7</v>
      </c>
      <c r="R298" s="15">
        <v>1</v>
      </c>
      <c r="S298" s="15">
        <v>15</v>
      </c>
      <c r="T298" s="15">
        <v>3000</v>
      </c>
      <c r="U298" s="15">
        <f t="shared" si="61"/>
        <v>3000</v>
      </c>
      <c r="V298" s="15">
        <v>6</v>
      </c>
      <c r="W298" s="27">
        <f t="shared" si="62"/>
        <v>200</v>
      </c>
      <c r="AA298" s="15">
        <f t="shared" si="63"/>
        <v>0</v>
      </c>
      <c r="AD298" s="15">
        <f t="shared" si="64"/>
        <v>3000</v>
      </c>
      <c r="AE298" s="172">
        <f t="shared" si="59"/>
        <v>200</v>
      </c>
      <c r="AF298" s="161">
        <v>7</v>
      </c>
      <c r="AG298" s="161">
        <v>1</v>
      </c>
      <c r="AH298" s="161">
        <v>30</v>
      </c>
      <c r="AI298" s="161">
        <v>5000</v>
      </c>
      <c r="AJ298" s="161">
        <v>6</v>
      </c>
      <c r="AK298" s="161">
        <v>166.66666666666666</v>
      </c>
      <c r="AW298" s="15">
        <f t="shared" si="67"/>
        <v>0</v>
      </c>
      <c r="CJ298" s="15">
        <v>1.75</v>
      </c>
      <c r="CK298" s="15">
        <v>1</v>
      </c>
      <c r="CL298" s="15">
        <v>1.6666666666666667</v>
      </c>
      <c r="CM298" s="15">
        <v>2</v>
      </c>
      <c r="CN298" s="15">
        <v>2</v>
      </c>
      <c r="CO298" s="15">
        <f t="shared" si="65"/>
        <v>1.6833333333333336</v>
      </c>
      <c r="CP298" s="15">
        <v>2</v>
      </c>
      <c r="CQ298" s="15">
        <v>5</v>
      </c>
      <c r="CR298" s="15" t="s">
        <v>1007</v>
      </c>
      <c r="CU298" s="15" t="s">
        <v>1007</v>
      </c>
      <c r="CX298" s="15" t="s">
        <v>1007</v>
      </c>
      <c r="CY298" s="15" t="s">
        <v>1007</v>
      </c>
      <c r="DA298" s="15" t="s">
        <v>1007</v>
      </c>
      <c r="DC298" s="15" t="s">
        <v>1007</v>
      </c>
      <c r="DE298" s="15" t="s">
        <v>1007</v>
      </c>
      <c r="DM298" s="15">
        <v>2</v>
      </c>
      <c r="DN298" s="15">
        <v>3</v>
      </c>
      <c r="DQ298" s="15">
        <v>3</v>
      </c>
      <c r="DR298" s="15">
        <v>4</v>
      </c>
      <c r="DS298" s="15">
        <v>1</v>
      </c>
      <c r="DT298" s="15">
        <v>1</v>
      </c>
      <c r="DU298" s="15" t="s">
        <v>715</v>
      </c>
      <c r="DY298" s="15">
        <v>4.2</v>
      </c>
      <c r="DZ298" s="15">
        <v>4.333333333333333</v>
      </c>
      <c r="EA298" s="15">
        <v>4.5</v>
      </c>
      <c r="EB298" s="15">
        <v>4.4000000000000004</v>
      </c>
      <c r="EC298" s="15">
        <v>2.3333333333333335</v>
      </c>
      <c r="ED298" s="15">
        <v>3</v>
      </c>
      <c r="EE298" s="27">
        <f t="shared" si="60"/>
        <v>3.7944444444444443</v>
      </c>
      <c r="EF298" s="15">
        <f t="shared" si="66"/>
        <v>0.58888888888888857</v>
      </c>
    </row>
    <row r="299" spans="1:136" x14ac:dyDescent="0.2">
      <c r="A299" s="15">
        <v>149</v>
      </c>
      <c r="B299" s="15">
        <v>3539</v>
      </c>
      <c r="C299" s="15">
        <v>1</v>
      </c>
      <c r="D299" s="15">
        <v>2</v>
      </c>
      <c r="E299" s="15">
        <v>1</v>
      </c>
      <c r="F299" s="15">
        <v>56</v>
      </c>
      <c r="G299" s="15">
        <v>3</v>
      </c>
      <c r="H299" s="15">
        <v>2</v>
      </c>
      <c r="I299" s="15">
        <v>5</v>
      </c>
      <c r="J299" s="15">
        <v>20</v>
      </c>
      <c r="K299" s="15">
        <v>0</v>
      </c>
      <c r="L299" s="15">
        <v>1</v>
      </c>
      <c r="M299" s="15">
        <v>1</v>
      </c>
      <c r="N299" s="15">
        <v>480000</v>
      </c>
      <c r="O299" s="15">
        <v>1</v>
      </c>
      <c r="P299" s="15">
        <v>0</v>
      </c>
      <c r="Q299" s="159">
        <v>7</v>
      </c>
      <c r="R299" s="159">
        <v>1</v>
      </c>
      <c r="S299" s="159">
        <v>30</v>
      </c>
      <c r="T299" s="159">
        <v>5000</v>
      </c>
      <c r="U299" s="159">
        <f t="shared" si="61"/>
        <v>5000</v>
      </c>
      <c r="V299" s="159">
        <v>6</v>
      </c>
      <c r="W299" s="171">
        <f t="shared" si="62"/>
        <v>166.66666666666666</v>
      </c>
      <c r="AA299" s="15">
        <f t="shared" si="63"/>
        <v>0</v>
      </c>
      <c r="AD299" s="15">
        <f t="shared" si="64"/>
        <v>5000</v>
      </c>
      <c r="AE299" s="172">
        <f t="shared" si="59"/>
        <v>166.66666666666666</v>
      </c>
      <c r="AW299" s="15">
        <f t="shared" si="67"/>
        <v>0</v>
      </c>
      <c r="CJ299" s="15">
        <v>1.75</v>
      </c>
      <c r="CK299" s="15">
        <v>1</v>
      </c>
      <c r="CL299" s="15">
        <v>1.6666666666666667</v>
      </c>
      <c r="CM299" s="15">
        <v>2</v>
      </c>
      <c r="CN299" s="15">
        <v>2</v>
      </c>
      <c r="CO299" s="15">
        <f t="shared" si="65"/>
        <v>1.6833333333333336</v>
      </c>
      <c r="CP299" s="15">
        <v>2</v>
      </c>
      <c r="CQ299" s="15">
        <v>5</v>
      </c>
      <c r="CR299" s="15" t="s">
        <v>1007</v>
      </c>
      <c r="CU299" s="15" t="s">
        <v>1007</v>
      </c>
      <c r="CX299" s="15" t="s">
        <v>1007</v>
      </c>
      <c r="CY299" s="15" t="s">
        <v>1007</v>
      </c>
      <c r="DA299" s="15" t="s">
        <v>1007</v>
      </c>
      <c r="DC299" s="15" t="s">
        <v>1007</v>
      </c>
      <c r="DE299" s="15" t="s">
        <v>1007</v>
      </c>
      <c r="DM299" s="15">
        <v>2</v>
      </c>
      <c r="DN299" s="15">
        <v>3</v>
      </c>
      <c r="DQ299" s="15">
        <v>3</v>
      </c>
      <c r="DR299" s="15">
        <v>4</v>
      </c>
      <c r="DS299" s="15">
        <v>1</v>
      </c>
      <c r="DT299" s="15">
        <v>1</v>
      </c>
      <c r="DY299" s="27">
        <v>4</v>
      </c>
      <c r="DZ299" s="27">
        <v>3.3333333333333335</v>
      </c>
      <c r="EA299" s="27">
        <v>3.5</v>
      </c>
      <c r="EB299" s="27">
        <v>3.4</v>
      </c>
      <c r="EC299" s="27">
        <v>2</v>
      </c>
      <c r="ED299" s="27">
        <v>3</v>
      </c>
      <c r="EE299" s="27">
        <f t="shared" si="60"/>
        <v>3.2055555555555557</v>
      </c>
      <c r="EF299" s="15">
        <f t="shared" si="66"/>
        <v>-0.32222222222222241</v>
      </c>
    </row>
    <row r="300" spans="1:136" x14ac:dyDescent="0.2">
      <c r="A300" s="15">
        <v>150</v>
      </c>
      <c r="B300" s="15">
        <v>540</v>
      </c>
      <c r="C300" s="15">
        <v>1</v>
      </c>
      <c r="D300" s="15">
        <v>2</v>
      </c>
      <c r="E300" s="15">
        <v>1</v>
      </c>
      <c r="F300" s="15">
        <v>65</v>
      </c>
      <c r="G300" s="15">
        <v>5</v>
      </c>
      <c r="H300" s="15">
        <v>2</v>
      </c>
      <c r="I300" s="15">
        <v>4</v>
      </c>
      <c r="J300" s="15">
        <v>30</v>
      </c>
      <c r="K300" s="15">
        <v>0</v>
      </c>
      <c r="L300" s="15">
        <v>0</v>
      </c>
      <c r="M300" s="15">
        <v>1</v>
      </c>
      <c r="N300" s="15">
        <v>800000</v>
      </c>
      <c r="O300" s="15">
        <v>1</v>
      </c>
      <c r="P300" s="15">
        <v>1</v>
      </c>
      <c r="Q300" s="15">
        <v>7</v>
      </c>
      <c r="R300" s="15">
        <v>1</v>
      </c>
      <c r="S300" s="15">
        <v>1</v>
      </c>
      <c r="T300" s="15">
        <v>2000</v>
      </c>
      <c r="U300" s="15">
        <f t="shared" si="61"/>
        <v>2000</v>
      </c>
      <c r="V300" s="15">
        <v>46</v>
      </c>
      <c r="W300" s="27">
        <f t="shared" si="62"/>
        <v>2000</v>
      </c>
      <c r="AA300" s="15">
        <f t="shared" si="63"/>
        <v>0</v>
      </c>
      <c r="AD300" s="15">
        <f t="shared" si="64"/>
        <v>2000</v>
      </c>
      <c r="AE300" s="172">
        <f t="shared" si="59"/>
        <v>2000</v>
      </c>
      <c r="AF300" s="161">
        <v>7</v>
      </c>
      <c r="AG300" s="161">
        <v>1</v>
      </c>
      <c r="AH300" s="161">
        <v>1</v>
      </c>
      <c r="AI300" s="161">
        <v>2000</v>
      </c>
      <c r="AJ300" s="161">
        <v>46</v>
      </c>
      <c r="AK300" s="161">
        <v>2000</v>
      </c>
      <c r="AW300" s="15">
        <f t="shared" si="67"/>
        <v>0</v>
      </c>
      <c r="CJ300" s="15">
        <v>1</v>
      </c>
      <c r="CK300" s="15">
        <v>1</v>
      </c>
      <c r="CL300" s="15">
        <v>1</v>
      </c>
      <c r="CM300" s="15">
        <v>1</v>
      </c>
      <c r="CN300" s="15">
        <v>5</v>
      </c>
      <c r="CO300" s="15">
        <f t="shared" si="65"/>
        <v>1.8</v>
      </c>
      <c r="CP300" s="15">
        <v>4</v>
      </c>
      <c r="CQ300" s="15">
        <v>5</v>
      </c>
      <c r="CR300" s="15" t="s">
        <v>1007</v>
      </c>
      <c r="CU300" s="15" t="s">
        <v>1007</v>
      </c>
      <c r="CX300" s="15" t="s">
        <v>1007</v>
      </c>
      <c r="CY300" s="15" t="s">
        <v>1007</v>
      </c>
      <c r="DA300" s="15" t="s">
        <v>1007</v>
      </c>
      <c r="DC300" s="15" t="s">
        <v>1007</v>
      </c>
      <c r="DE300" s="15" t="s">
        <v>1007</v>
      </c>
      <c r="DM300" s="15">
        <v>1</v>
      </c>
      <c r="DN300" s="15">
        <v>2</v>
      </c>
      <c r="DO300" s="15">
        <v>3</v>
      </c>
      <c r="DP300" s="15">
        <v>2</v>
      </c>
      <c r="DQ300" s="15">
        <v>2</v>
      </c>
      <c r="DR300" s="15">
        <v>2</v>
      </c>
      <c r="DU300" s="15" t="s">
        <v>717</v>
      </c>
      <c r="DY300" s="15">
        <v>4</v>
      </c>
      <c r="DZ300" s="15">
        <v>3</v>
      </c>
      <c r="EA300" s="15">
        <v>3.5</v>
      </c>
      <c r="EB300" s="15">
        <v>3</v>
      </c>
      <c r="EC300" s="15">
        <v>3.6666666666666665</v>
      </c>
      <c r="ED300" s="15">
        <v>4</v>
      </c>
      <c r="EE300" s="27">
        <f t="shared" si="60"/>
        <v>3.5277777777777781</v>
      </c>
      <c r="EF300" s="15">
        <f t="shared" si="66"/>
        <v>0</v>
      </c>
    </row>
    <row r="301" spans="1:136" x14ac:dyDescent="0.2">
      <c r="A301" s="15">
        <v>150</v>
      </c>
      <c r="B301" s="15">
        <v>540</v>
      </c>
      <c r="C301" s="15">
        <v>1</v>
      </c>
      <c r="D301" s="15">
        <v>2</v>
      </c>
      <c r="E301" s="15">
        <v>1</v>
      </c>
      <c r="F301" s="15">
        <v>65</v>
      </c>
      <c r="G301" s="15">
        <v>5</v>
      </c>
      <c r="H301" s="15">
        <v>2</v>
      </c>
      <c r="I301" s="15">
        <v>4</v>
      </c>
      <c r="J301" s="15">
        <v>30</v>
      </c>
      <c r="K301" s="15">
        <v>0</v>
      </c>
      <c r="L301" s="15">
        <v>0</v>
      </c>
      <c r="M301" s="15">
        <v>1</v>
      </c>
      <c r="N301" s="15">
        <v>800000</v>
      </c>
      <c r="O301" s="15">
        <v>1</v>
      </c>
      <c r="P301" s="15">
        <v>0</v>
      </c>
      <c r="Q301" s="159">
        <v>7</v>
      </c>
      <c r="R301" s="159">
        <v>1</v>
      </c>
      <c r="S301" s="159">
        <v>1</v>
      </c>
      <c r="T301" s="159">
        <v>2000</v>
      </c>
      <c r="U301" s="159">
        <f t="shared" si="61"/>
        <v>2000</v>
      </c>
      <c r="V301" s="159">
        <v>46</v>
      </c>
      <c r="W301" s="171">
        <f t="shared" si="62"/>
        <v>2000</v>
      </c>
      <c r="AA301" s="15">
        <f t="shared" si="63"/>
        <v>0</v>
      </c>
      <c r="AD301" s="15">
        <f t="shared" si="64"/>
        <v>2000</v>
      </c>
      <c r="AE301" s="172">
        <f t="shared" si="59"/>
        <v>2000</v>
      </c>
      <c r="AW301" s="15">
        <f t="shared" si="67"/>
        <v>0</v>
      </c>
      <c r="CJ301" s="15">
        <v>1</v>
      </c>
      <c r="CK301" s="15">
        <v>1</v>
      </c>
      <c r="CL301" s="15">
        <v>1</v>
      </c>
      <c r="CM301" s="15">
        <v>1</v>
      </c>
      <c r="CN301" s="15">
        <v>5</v>
      </c>
      <c r="CO301" s="15">
        <f t="shared" si="65"/>
        <v>1.8</v>
      </c>
      <c r="CP301" s="15">
        <v>4</v>
      </c>
      <c r="CQ301" s="15">
        <v>5</v>
      </c>
      <c r="CR301" s="15" t="s">
        <v>1007</v>
      </c>
      <c r="CU301" s="15" t="s">
        <v>1007</v>
      </c>
      <c r="CX301" s="15" t="s">
        <v>1007</v>
      </c>
      <c r="CY301" s="15" t="s">
        <v>1007</v>
      </c>
      <c r="DA301" s="15" t="s">
        <v>1007</v>
      </c>
      <c r="DC301" s="15" t="s">
        <v>1007</v>
      </c>
      <c r="DE301" s="15" t="s">
        <v>1007</v>
      </c>
      <c r="DM301" s="15">
        <v>1</v>
      </c>
      <c r="DN301" s="15">
        <v>2</v>
      </c>
      <c r="DO301" s="15">
        <v>3</v>
      </c>
      <c r="DP301" s="15">
        <v>2</v>
      </c>
      <c r="DQ301" s="15">
        <v>2</v>
      </c>
      <c r="DR301" s="15">
        <v>2</v>
      </c>
      <c r="DY301" s="27">
        <v>4</v>
      </c>
      <c r="DZ301" s="27">
        <v>3</v>
      </c>
      <c r="EA301" s="27">
        <v>3.5</v>
      </c>
      <c r="EB301" s="27">
        <v>3</v>
      </c>
      <c r="EC301" s="27">
        <v>3.6666666666666665</v>
      </c>
      <c r="ED301" s="27">
        <v>4</v>
      </c>
      <c r="EE301" s="27">
        <f t="shared" si="60"/>
        <v>3.5277777777777781</v>
      </c>
      <c r="EF301" s="15">
        <f t="shared" si="66"/>
        <v>-1.2194444444444446</v>
      </c>
    </row>
    <row r="302" spans="1:136" x14ac:dyDescent="0.2">
      <c r="A302" s="15">
        <v>151</v>
      </c>
      <c r="B302" s="15">
        <v>541</v>
      </c>
      <c r="C302" s="15">
        <v>1</v>
      </c>
      <c r="D302" s="15">
        <v>2</v>
      </c>
      <c r="E302" s="15">
        <v>1</v>
      </c>
      <c r="F302" s="15">
        <v>50</v>
      </c>
      <c r="G302" s="15">
        <v>4</v>
      </c>
      <c r="H302" s="15">
        <v>2</v>
      </c>
      <c r="I302" s="15">
        <v>2</v>
      </c>
      <c r="J302" s="15">
        <v>20</v>
      </c>
      <c r="K302" s="15">
        <v>1</v>
      </c>
      <c r="L302" s="15">
        <v>0</v>
      </c>
      <c r="M302" s="15">
        <v>1</v>
      </c>
      <c r="N302" s="15">
        <v>360000</v>
      </c>
      <c r="O302" s="15">
        <v>1</v>
      </c>
      <c r="P302" s="15">
        <v>1</v>
      </c>
      <c r="Q302" s="15">
        <v>8</v>
      </c>
      <c r="R302" s="15">
        <v>1</v>
      </c>
      <c r="S302" s="15">
        <v>10</v>
      </c>
      <c r="T302" s="15">
        <v>15000</v>
      </c>
      <c r="U302" s="15">
        <f t="shared" si="61"/>
        <v>15000</v>
      </c>
      <c r="V302" s="15">
        <v>200</v>
      </c>
      <c r="W302" s="27">
        <f t="shared" si="62"/>
        <v>1500</v>
      </c>
      <c r="AA302" s="15">
        <f t="shared" si="63"/>
        <v>0</v>
      </c>
      <c r="AD302" s="15">
        <f t="shared" si="64"/>
        <v>15000</v>
      </c>
      <c r="AE302" s="172">
        <f t="shared" si="59"/>
        <v>1500</v>
      </c>
      <c r="AF302" s="161">
        <v>8</v>
      </c>
      <c r="AG302" s="161">
        <v>1</v>
      </c>
      <c r="AH302" s="161">
        <v>10</v>
      </c>
      <c r="AI302" s="161">
        <v>15000</v>
      </c>
      <c r="AJ302" s="161">
        <v>300</v>
      </c>
      <c r="AK302" s="161">
        <v>1500</v>
      </c>
      <c r="AW302" s="15">
        <f t="shared" si="67"/>
        <v>0</v>
      </c>
      <c r="CJ302" s="15">
        <v>1</v>
      </c>
      <c r="CK302" s="15">
        <v>1</v>
      </c>
      <c r="CL302" s="15">
        <v>1</v>
      </c>
      <c r="CM302" s="15">
        <v>1</v>
      </c>
      <c r="CN302" s="15">
        <v>1</v>
      </c>
      <c r="CO302" s="15">
        <f t="shared" si="65"/>
        <v>1</v>
      </c>
      <c r="CP302" s="15">
        <v>1</v>
      </c>
      <c r="CQ302" s="15">
        <v>5</v>
      </c>
      <c r="CR302" s="15" t="s">
        <v>1007</v>
      </c>
      <c r="CU302" s="15" t="s">
        <v>1007</v>
      </c>
      <c r="CX302" s="15" t="s">
        <v>1007</v>
      </c>
      <c r="CY302" s="15" t="s">
        <v>1007</v>
      </c>
      <c r="DA302" s="15" t="s">
        <v>1007</v>
      </c>
      <c r="DC302" s="15" t="s">
        <v>1007</v>
      </c>
      <c r="DE302" s="15" t="s">
        <v>1007</v>
      </c>
      <c r="DO302" s="15">
        <v>2</v>
      </c>
      <c r="DP302" s="15">
        <v>3</v>
      </c>
      <c r="DQ302" s="15">
        <v>3</v>
      </c>
      <c r="DR302" s="15">
        <v>3</v>
      </c>
      <c r="DS302" s="15">
        <v>1</v>
      </c>
      <c r="DT302" s="15">
        <v>3</v>
      </c>
      <c r="DU302" s="15" t="s">
        <v>719</v>
      </c>
      <c r="DY302" s="15">
        <v>4.4000000000000004</v>
      </c>
      <c r="DZ302" s="15">
        <v>4.666666666666667</v>
      </c>
      <c r="EA302" s="15">
        <v>4.75</v>
      </c>
      <c r="EB302" s="15">
        <v>5</v>
      </c>
      <c r="EC302" s="15">
        <v>4.666666666666667</v>
      </c>
      <c r="ED302" s="15">
        <v>5</v>
      </c>
      <c r="EE302" s="27">
        <f t="shared" si="60"/>
        <v>4.7472222222222227</v>
      </c>
      <c r="EF302" s="15">
        <f t="shared" si="66"/>
        <v>1.0000000000000004</v>
      </c>
    </row>
    <row r="303" spans="1:136" x14ac:dyDescent="0.2">
      <c r="A303" s="15">
        <v>151</v>
      </c>
      <c r="B303" s="15">
        <v>541</v>
      </c>
      <c r="C303" s="15">
        <v>1</v>
      </c>
      <c r="D303" s="15">
        <v>2</v>
      </c>
      <c r="E303" s="15">
        <v>1</v>
      </c>
      <c r="F303" s="15">
        <v>50</v>
      </c>
      <c r="G303" s="15">
        <v>4</v>
      </c>
      <c r="H303" s="15">
        <v>2</v>
      </c>
      <c r="I303" s="15">
        <v>2</v>
      </c>
      <c r="J303" s="15">
        <v>20</v>
      </c>
      <c r="K303" s="15">
        <v>1</v>
      </c>
      <c r="L303" s="15">
        <v>0</v>
      </c>
      <c r="M303" s="15">
        <v>1</v>
      </c>
      <c r="N303" s="15">
        <v>360000</v>
      </c>
      <c r="O303" s="15">
        <v>1</v>
      </c>
      <c r="P303" s="15">
        <v>0</v>
      </c>
      <c r="Q303" s="159">
        <v>8</v>
      </c>
      <c r="R303" s="159">
        <v>1</v>
      </c>
      <c r="S303" s="159">
        <v>10</v>
      </c>
      <c r="T303" s="159">
        <v>15000</v>
      </c>
      <c r="U303" s="159">
        <f t="shared" si="61"/>
        <v>15000</v>
      </c>
      <c r="V303" s="159">
        <v>300</v>
      </c>
      <c r="W303" s="171">
        <f t="shared" si="62"/>
        <v>1500</v>
      </c>
      <c r="AA303" s="15">
        <f t="shared" si="63"/>
        <v>0</v>
      </c>
      <c r="AD303" s="15">
        <f t="shared" si="64"/>
        <v>15000</v>
      </c>
      <c r="AE303" s="172">
        <f t="shared" si="59"/>
        <v>1500</v>
      </c>
      <c r="AW303" s="15">
        <f t="shared" si="67"/>
        <v>0</v>
      </c>
      <c r="CJ303" s="15">
        <v>1</v>
      </c>
      <c r="CK303" s="15">
        <v>1</v>
      </c>
      <c r="CL303" s="15">
        <v>1</v>
      </c>
      <c r="CM303" s="15">
        <v>1</v>
      </c>
      <c r="CN303" s="15">
        <v>1</v>
      </c>
      <c r="CO303" s="15">
        <f t="shared" si="65"/>
        <v>1</v>
      </c>
      <c r="CP303" s="15">
        <v>1</v>
      </c>
      <c r="CQ303" s="15">
        <v>5</v>
      </c>
      <c r="CR303" s="15" t="s">
        <v>1007</v>
      </c>
      <c r="CU303" s="15" t="s">
        <v>1007</v>
      </c>
      <c r="CX303" s="15" t="s">
        <v>1007</v>
      </c>
      <c r="CY303" s="15" t="s">
        <v>1007</v>
      </c>
      <c r="DA303" s="15" t="s">
        <v>1007</v>
      </c>
      <c r="DC303" s="15" t="s">
        <v>1007</v>
      </c>
      <c r="DE303" s="15" t="s">
        <v>1007</v>
      </c>
      <c r="DO303" s="15">
        <v>2</v>
      </c>
      <c r="DP303" s="15">
        <v>3</v>
      </c>
      <c r="DQ303" s="15">
        <v>3</v>
      </c>
      <c r="DR303" s="15">
        <v>3</v>
      </c>
      <c r="DS303" s="15">
        <v>1</v>
      </c>
      <c r="DT303" s="15">
        <v>3</v>
      </c>
      <c r="DY303" s="27">
        <v>3.4</v>
      </c>
      <c r="DZ303" s="27">
        <v>3.6666666666666665</v>
      </c>
      <c r="EA303" s="27">
        <v>3.75</v>
      </c>
      <c r="EB303" s="27">
        <v>4</v>
      </c>
      <c r="EC303" s="27">
        <v>3.6666666666666665</v>
      </c>
      <c r="ED303" s="27">
        <v>4</v>
      </c>
      <c r="EE303" s="27">
        <f t="shared" si="60"/>
        <v>3.7472222222222222</v>
      </c>
      <c r="EF303" s="15">
        <f t="shared" si="66"/>
        <v>-0.61944444444444402</v>
      </c>
    </row>
    <row r="304" spans="1:136" x14ac:dyDescent="0.2">
      <c r="A304" s="15">
        <v>152</v>
      </c>
      <c r="B304" s="15">
        <v>542</v>
      </c>
      <c r="C304" s="15">
        <v>1</v>
      </c>
      <c r="D304" s="15">
        <v>2</v>
      </c>
      <c r="E304" s="15">
        <v>1</v>
      </c>
      <c r="F304" s="15">
        <v>50</v>
      </c>
      <c r="G304" s="15">
        <v>6</v>
      </c>
      <c r="H304" s="15">
        <v>2</v>
      </c>
      <c r="I304" s="15">
        <v>4</v>
      </c>
      <c r="J304" s="15">
        <v>30</v>
      </c>
      <c r="K304" s="15">
        <v>1</v>
      </c>
      <c r="L304" s="15">
        <v>1</v>
      </c>
      <c r="M304" s="15">
        <v>1</v>
      </c>
      <c r="N304" s="15">
        <v>480000</v>
      </c>
      <c r="O304" s="15">
        <v>1</v>
      </c>
      <c r="P304" s="15">
        <v>1</v>
      </c>
      <c r="Q304" s="15">
        <v>8</v>
      </c>
      <c r="R304" s="15">
        <v>1</v>
      </c>
      <c r="S304" s="15">
        <v>15</v>
      </c>
      <c r="T304" s="15">
        <v>20000</v>
      </c>
      <c r="U304" s="15">
        <f t="shared" si="61"/>
        <v>20000</v>
      </c>
      <c r="V304" s="15">
        <v>200</v>
      </c>
      <c r="W304" s="27">
        <f t="shared" si="62"/>
        <v>1333.3333333333333</v>
      </c>
      <c r="AA304" s="15">
        <f t="shared" si="63"/>
        <v>0</v>
      </c>
      <c r="AD304" s="15">
        <f t="shared" si="64"/>
        <v>20000</v>
      </c>
      <c r="AE304" s="172">
        <f t="shared" si="59"/>
        <v>1333.3333333333333</v>
      </c>
      <c r="AF304" s="161">
        <v>8</v>
      </c>
      <c r="AG304" s="161">
        <v>1</v>
      </c>
      <c r="AH304" s="161">
        <v>15</v>
      </c>
      <c r="AI304" s="161">
        <v>18000</v>
      </c>
      <c r="AJ304" s="161">
        <v>300</v>
      </c>
      <c r="AK304" s="161">
        <v>1200</v>
      </c>
      <c r="AW304" s="15">
        <f t="shared" si="67"/>
        <v>0</v>
      </c>
      <c r="CJ304" s="15">
        <v>2.5</v>
      </c>
      <c r="CK304" s="15">
        <v>2</v>
      </c>
      <c r="CL304" s="15">
        <v>2</v>
      </c>
      <c r="CM304" s="15">
        <v>2</v>
      </c>
      <c r="CN304" s="15">
        <v>2</v>
      </c>
      <c r="CO304" s="15">
        <f t="shared" si="65"/>
        <v>2.1</v>
      </c>
      <c r="CP304" s="15">
        <v>2</v>
      </c>
      <c r="CQ304" s="15">
        <v>5</v>
      </c>
      <c r="CR304" s="15" t="s">
        <v>1007</v>
      </c>
      <c r="CU304" s="15" t="s">
        <v>1007</v>
      </c>
      <c r="CX304" s="15" t="s">
        <v>1007</v>
      </c>
      <c r="CY304" s="15" t="s">
        <v>1007</v>
      </c>
      <c r="DA304" s="15" t="s">
        <v>1007</v>
      </c>
      <c r="DC304" s="15" t="s">
        <v>1007</v>
      </c>
      <c r="DE304" s="15" t="s">
        <v>1007</v>
      </c>
      <c r="DM304" s="15">
        <v>1</v>
      </c>
      <c r="DN304" s="15">
        <v>3</v>
      </c>
      <c r="DQ304" s="15">
        <v>2</v>
      </c>
      <c r="DR304" s="15">
        <v>3</v>
      </c>
      <c r="DS304" s="15">
        <v>3</v>
      </c>
      <c r="DT304" s="15">
        <v>3</v>
      </c>
      <c r="DY304" s="15">
        <v>4.5999999999999996</v>
      </c>
      <c r="DZ304" s="15">
        <v>4.333333333333333</v>
      </c>
      <c r="EA304" s="15">
        <v>5</v>
      </c>
      <c r="EB304" s="15">
        <v>4.5999999999999996</v>
      </c>
      <c r="EC304" s="15">
        <v>4.666666666666667</v>
      </c>
      <c r="ED304" s="15">
        <v>3</v>
      </c>
      <c r="EE304" s="27">
        <f t="shared" si="60"/>
        <v>4.3666666666666663</v>
      </c>
      <c r="EF304" s="15">
        <f t="shared" si="66"/>
        <v>0</v>
      </c>
    </row>
    <row r="305" spans="1:136" x14ac:dyDescent="0.2">
      <c r="A305" s="15">
        <v>152</v>
      </c>
      <c r="B305" s="15">
        <v>542</v>
      </c>
      <c r="C305" s="15">
        <v>1</v>
      </c>
      <c r="D305" s="15">
        <v>2</v>
      </c>
      <c r="E305" s="15">
        <v>1</v>
      </c>
      <c r="F305" s="15">
        <v>50</v>
      </c>
      <c r="G305" s="15">
        <v>6</v>
      </c>
      <c r="H305" s="15">
        <v>2</v>
      </c>
      <c r="I305" s="15">
        <v>4</v>
      </c>
      <c r="J305" s="15">
        <v>30</v>
      </c>
      <c r="K305" s="15">
        <v>1</v>
      </c>
      <c r="L305" s="15">
        <v>1</v>
      </c>
      <c r="M305" s="15">
        <v>1</v>
      </c>
      <c r="N305" s="15">
        <v>480000</v>
      </c>
      <c r="O305" s="15">
        <v>1</v>
      </c>
      <c r="P305" s="15">
        <v>0</v>
      </c>
      <c r="Q305" s="159">
        <v>8</v>
      </c>
      <c r="R305" s="159">
        <v>1</v>
      </c>
      <c r="S305" s="159">
        <v>15</v>
      </c>
      <c r="T305" s="159">
        <v>18000</v>
      </c>
      <c r="U305" s="159">
        <f t="shared" si="61"/>
        <v>18000</v>
      </c>
      <c r="V305" s="159">
        <v>300</v>
      </c>
      <c r="W305" s="171">
        <f t="shared" si="62"/>
        <v>1200</v>
      </c>
      <c r="AA305" s="15">
        <f t="shared" si="63"/>
        <v>0</v>
      </c>
      <c r="AD305" s="15">
        <f t="shared" si="64"/>
        <v>18000</v>
      </c>
      <c r="AE305" s="172">
        <f t="shared" si="59"/>
        <v>1200</v>
      </c>
      <c r="AW305" s="15">
        <f t="shared" si="67"/>
        <v>0</v>
      </c>
      <c r="CJ305" s="15">
        <v>2.5</v>
      </c>
      <c r="CK305" s="15">
        <v>2</v>
      </c>
      <c r="CL305" s="15">
        <v>2</v>
      </c>
      <c r="CM305" s="15">
        <v>2</v>
      </c>
      <c r="CN305" s="15">
        <v>2</v>
      </c>
      <c r="CO305" s="15">
        <f t="shared" si="65"/>
        <v>2.1</v>
      </c>
      <c r="CP305" s="15">
        <v>2</v>
      </c>
      <c r="CQ305" s="15">
        <v>5</v>
      </c>
      <c r="CR305" s="15" t="s">
        <v>1007</v>
      </c>
      <c r="CU305" s="15" t="s">
        <v>1007</v>
      </c>
      <c r="CX305" s="15" t="s">
        <v>1007</v>
      </c>
      <c r="CY305" s="15" t="s">
        <v>1007</v>
      </c>
      <c r="DA305" s="15" t="s">
        <v>1007</v>
      </c>
      <c r="DC305" s="15" t="s">
        <v>1007</v>
      </c>
      <c r="DE305" s="15" t="s">
        <v>1007</v>
      </c>
      <c r="DM305" s="15">
        <v>1</v>
      </c>
      <c r="DN305" s="15">
        <v>3</v>
      </c>
      <c r="DQ305" s="15">
        <v>2</v>
      </c>
      <c r="DR305" s="15">
        <v>3</v>
      </c>
      <c r="DS305" s="15">
        <v>3</v>
      </c>
      <c r="DT305" s="15">
        <v>3</v>
      </c>
      <c r="DY305" s="27">
        <v>4.5999999999999996</v>
      </c>
      <c r="DZ305" s="27">
        <v>4.333333333333333</v>
      </c>
      <c r="EA305" s="27">
        <v>5</v>
      </c>
      <c r="EB305" s="27">
        <v>4.5999999999999996</v>
      </c>
      <c r="EC305" s="27">
        <v>4.666666666666667</v>
      </c>
      <c r="ED305" s="27">
        <v>3</v>
      </c>
      <c r="EE305" s="27">
        <f t="shared" si="60"/>
        <v>4.3666666666666663</v>
      </c>
      <c r="EF305" s="15">
        <f t="shared" si="66"/>
        <v>2.3027777777777771</v>
      </c>
    </row>
    <row r="306" spans="1:136" x14ac:dyDescent="0.2">
      <c r="A306" s="15">
        <v>153</v>
      </c>
      <c r="B306" s="15">
        <v>544</v>
      </c>
      <c r="C306" s="15">
        <v>0</v>
      </c>
      <c r="D306" s="15">
        <v>2</v>
      </c>
      <c r="E306" s="15">
        <v>0</v>
      </c>
      <c r="F306" s="15">
        <v>55</v>
      </c>
      <c r="G306" s="15">
        <v>3</v>
      </c>
      <c r="H306" s="15">
        <v>3</v>
      </c>
      <c r="I306" s="15">
        <v>5</v>
      </c>
      <c r="J306" s="15">
        <v>10</v>
      </c>
      <c r="K306" s="15">
        <v>0</v>
      </c>
      <c r="L306" s="15">
        <v>1</v>
      </c>
      <c r="M306" s="15">
        <v>1</v>
      </c>
      <c r="N306" s="15">
        <v>35000</v>
      </c>
      <c r="O306" s="15">
        <v>1</v>
      </c>
      <c r="P306" s="15">
        <v>1</v>
      </c>
      <c r="Q306" s="15">
        <v>1</v>
      </c>
      <c r="R306" s="15">
        <v>1</v>
      </c>
      <c r="S306" s="15">
        <v>10</v>
      </c>
      <c r="T306" s="15">
        <v>15000</v>
      </c>
      <c r="U306" s="15">
        <f t="shared" si="61"/>
        <v>15000</v>
      </c>
      <c r="V306" s="15">
        <v>17</v>
      </c>
      <c r="W306" s="27">
        <f t="shared" si="62"/>
        <v>1500</v>
      </c>
      <c r="X306" s="15">
        <v>1</v>
      </c>
      <c r="Y306" s="15">
        <v>10</v>
      </c>
      <c r="Z306" s="15">
        <v>15</v>
      </c>
      <c r="AA306" s="15">
        <f t="shared" si="63"/>
        <v>15</v>
      </c>
      <c r="AB306" s="15">
        <v>17000</v>
      </c>
      <c r="AD306" s="15">
        <f t="shared" si="64"/>
        <v>15015</v>
      </c>
      <c r="AE306" s="172">
        <f t="shared" si="59"/>
        <v>1501.5</v>
      </c>
      <c r="AF306" s="161">
        <v>1</v>
      </c>
      <c r="AG306" s="161">
        <v>1</v>
      </c>
      <c r="AH306" s="161">
        <v>10</v>
      </c>
      <c r="AI306" s="161">
        <v>15000</v>
      </c>
      <c r="AJ306" s="161">
        <v>13.5</v>
      </c>
      <c r="AK306" s="161">
        <v>1500</v>
      </c>
      <c r="AL306" s="23">
        <v>1</v>
      </c>
      <c r="AM306" s="23">
        <v>10</v>
      </c>
      <c r="AN306" s="23">
        <v>15</v>
      </c>
      <c r="AO306" s="23">
        <v>13500</v>
      </c>
      <c r="AW306" s="15">
        <f t="shared" si="67"/>
        <v>0</v>
      </c>
      <c r="CJ306" s="15">
        <v>1.75</v>
      </c>
      <c r="CK306" s="15">
        <v>2</v>
      </c>
      <c r="CL306" s="15">
        <v>1</v>
      </c>
      <c r="CM306" s="15">
        <v>1</v>
      </c>
      <c r="CN306" s="15">
        <v>4.5</v>
      </c>
      <c r="CO306" s="15">
        <f t="shared" si="65"/>
        <v>2.0499999999999998</v>
      </c>
      <c r="CP306" s="15">
        <v>1</v>
      </c>
      <c r="CQ306" s="15">
        <v>5</v>
      </c>
      <c r="CR306" s="15" t="s">
        <v>1007</v>
      </c>
      <c r="CU306" s="15" t="s">
        <v>1007</v>
      </c>
      <c r="CX306" s="15" t="s">
        <v>1007</v>
      </c>
      <c r="CY306" s="15" t="s">
        <v>1007</v>
      </c>
      <c r="DA306" s="15" t="s">
        <v>1007</v>
      </c>
      <c r="DC306" s="15" t="s">
        <v>1007</v>
      </c>
      <c r="DE306" s="15" t="s">
        <v>1007</v>
      </c>
      <c r="DM306" s="15">
        <v>1</v>
      </c>
      <c r="DN306" s="15">
        <v>1</v>
      </c>
      <c r="DO306" s="15">
        <v>3</v>
      </c>
      <c r="DP306" s="15">
        <v>1</v>
      </c>
      <c r="DQ306" s="15">
        <v>2</v>
      </c>
      <c r="DR306" s="15">
        <v>1</v>
      </c>
      <c r="DY306" s="15">
        <v>2.8</v>
      </c>
      <c r="DZ306" s="15">
        <v>2</v>
      </c>
      <c r="EA306" s="15">
        <v>1.25</v>
      </c>
      <c r="EB306" s="15">
        <v>2</v>
      </c>
      <c r="EC306" s="15">
        <v>2.3333333333333335</v>
      </c>
      <c r="ED306" s="15">
        <v>2</v>
      </c>
      <c r="EE306" s="27">
        <f t="shared" si="60"/>
        <v>2.0638888888888891</v>
      </c>
      <c r="EF306" s="15">
        <f t="shared" si="66"/>
        <v>0</v>
      </c>
    </row>
    <row r="307" spans="1:136" x14ac:dyDescent="0.2">
      <c r="A307" s="15">
        <v>153</v>
      </c>
      <c r="B307" s="15">
        <v>544</v>
      </c>
      <c r="C307" s="15">
        <v>0</v>
      </c>
      <c r="D307" s="15">
        <v>2</v>
      </c>
      <c r="E307" s="15">
        <v>0</v>
      </c>
      <c r="F307" s="15">
        <v>55</v>
      </c>
      <c r="G307" s="15">
        <v>3</v>
      </c>
      <c r="H307" s="15">
        <v>3</v>
      </c>
      <c r="I307" s="15">
        <v>5</v>
      </c>
      <c r="J307" s="15">
        <v>10</v>
      </c>
      <c r="K307" s="15">
        <v>0</v>
      </c>
      <c r="L307" s="15">
        <v>1</v>
      </c>
      <c r="M307" s="15">
        <v>1</v>
      </c>
      <c r="N307" s="15">
        <v>35000</v>
      </c>
      <c r="O307" s="15">
        <v>1</v>
      </c>
      <c r="P307" s="15">
        <v>0</v>
      </c>
      <c r="Q307" s="159">
        <v>1</v>
      </c>
      <c r="R307" s="159">
        <v>1</v>
      </c>
      <c r="S307" s="159">
        <v>10</v>
      </c>
      <c r="T307" s="159">
        <v>15000</v>
      </c>
      <c r="U307" s="159">
        <f t="shared" si="61"/>
        <v>15000</v>
      </c>
      <c r="V307" s="159">
        <v>13.5</v>
      </c>
      <c r="W307" s="171">
        <f t="shared" si="62"/>
        <v>1500</v>
      </c>
      <c r="X307" s="15">
        <v>1</v>
      </c>
      <c r="Y307" s="15">
        <v>10</v>
      </c>
      <c r="Z307" s="15">
        <v>15</v>
      </c>
      <c r="AA307" s="15">
        <f t="shared" si="63"/>
        <v>15</v>
      </c>
      <c r="AB307" s="15">
        <v>13500</v>
      </c>
      <c r="AD307" s="15">
        <f t="shared" si="64"/>
        <v>15015</v>
      </c>
      <c r="AE307" s="172">
        <f t="shared" si="59"/>
        <v>1501.5</v>
      </c>
      <c r="AW307" s="15">
        <f t="shared" si="67"/>
        <v>0</v>
      </c>
      <c r="CJ307" s="15">
        <v>1.75</v>
      </c>
      <c r="CK307" s="15">
        <v>2</v>
      </c>
      <c r="CL307" s="15">
        <v>1</v>
      </c>
      <c r="CM307" s="15">
        <v>1</v>
      </c>
      <c r="CN307" s="15">
        <v>4.5</v>
      </c>
      <c r="CO307" s="15">
        <f t="shared" si="65"/>
        <v>2.0499999999999998</v>
      </c>
      <c r="CP307" s="15">
        <v>1</v>
      </c>
      <c r="CQ307" s="15">
        <v>5</v>
      </c>
      <c r="CR307" s="15" t="s">
        <v>1007</v>
      </c>
      <c r="CU307" s="15" t="s">
        <v>1007</v>
      </c>
      <c r="CX307" s="15" t="s">
        <v>1007</v>
      </c>
      <c r="CY307" s="15" t="s">
        <v>1007</v>
      </c>
      <c r="DA307" s="15" t="s">
        <v>1007</v>
      </c>
      <c r="DC307" s="15" t="s">
        <v>1007</v>
      </c>
      <c r="DE307" s="15" t="s">
        <v>1007</v>
      </c>
      <c r="DM307" s="15">
        <v>1</v>
      </c>
      <c r="DN307" s="15">
        <v>1</v>
      </c>
      <c r="DO307" s="15">
        <v>3</v>
      </c>
      <c r="DP307" s="15">
        <v>1</v>
      </c>
      <c r="DQ307" s="15">
        <v>2</v>
      </c>
      <c r="DR307" s="15">
        <v>1</v>
      </c>
      <c r="DY307" s="27">
        <v>2.8</v>
      </c>
      <c r="DZ307" s="27">
        <v>2</v>
      </c>
      <c r="EA307" s="27">
        <v>1.25</v>
      </c>
      <c r="EB307" s="27">
        <v>2</v>
      </c>
      <c r="EC307" s="27">
        <v>2.3333333333333335</v>
      </c>
      <c r="ED307" s="27">
        <v>2</v>
      </c>
      <c r="EE307" s="27">
        <f t="shared" si="60"/>
        <v>2.0638888888888891</v>
      </c>
      <c r="EF307" s="15">
        <f t="shared" si="66"/>
        <v>-1.5750000000000002</v>
      </c>
    </row>
    <row r="308" spans="1:136" x14ac:dyDescent="0.2">
      <c r="A308" s="15">
        <v>154</v>
      </c>
      <c r="B308" s="15">
        <v>545</v>
      </c>
      <c r="C308" s="15">
        <v>0</v>
      </c>
      <c r="D308" s="15">
        <v>2</v>
      </c>
      <c r="E308" s="15">
        <v>0</v>
      </c>
      <c r="F308" s="15">
        <v>49</v>
      </c>
      <c r="G308" s="15">
        <v>3</v>
      </c>
      <c r="H308" s="15">
        <v>1</v>
      </c>
      <c r="I308" s="15">
        <v>5</v>
      </c>
      <c r="J308" s="15">
        <v>10</v>
      </c>
      <c r="K308" s="15">
        <v>0</v>
      </c>
      <c r="L308" s="15">
        <v>1</v>
      </c>
      <c r="M308" s="15">
        <v>1</v>
      </c>
      <c r="N308" s="15">
        <v>35000</v>
      </c>
      <c r="O308" s="15">
        <v>1</v>
      </c>
      <c r="P308" s="15">
        <v>1</v>
      </c>
      <c r="Q308" s="15">
        <v>4</v>
      </c>
      <c r="R308" s="15">
        <v>1</v>
      </c>
      <c r="S308" s="15">
        <v>12</v>
      </c>
      <c r="T308" s="15">
        <v>12903</v>
      </c>
      <c r="U308" s="15">
        <f t="shared" si="61"/>
        <v>12903</v>
      </c>
      <c r="V308" s="15">
        <v>3.1</v>
      </c>
      <c r="W308" s="27">
        <f t="shared" si="62"/>
        <v>1075.25</v>
      </c>
      <c r="AA308" s="15">
        <f t="shared" si="63"/>
        <v>0</v>
      </c>
      <c r="AD308" s="15">
        <f t="shared" si="64"/>
        <v>12903</v>
      </c>
      <c r="AE308" s="172">
        <f t="shared" si="59"/>
        <v>1075.25</v>
      </c>
      <c r="AF308" s="161">
        <v>8</v>
      </c>
      <c r="AG308" s="161">
        <v>1</v>
      </c>
      <c r="AH308" s="161">
        <v>12</v>
      </c>
      <c r="AI308" s="161">
        <v>12000</v>
      </c>
      <c r="AJ308" s="161">
        <v>3.1</v>
      </c>
      <c r="AK308" s="161">
        <v>1000</v>
      </c>
      <c r="AW308" s="15">
        <f t="shared" si="67"/>
        <v>0</v>
      </c>
      <c r="CJ308" s="15">
        <v>2.25</v>
      </c>
      <c r="CK308" s="15">
        <v>3.3333333333333335</v>
      </c>
      <c r="CL308" s="15">
        <v>1.6666666666666667</v>
      </c>
      <c r="CM308" s="15">
        <v>1</v>
      </c>
      <c r="CN308" s="15">
        <v>4.5</v>
      </c>
      <c r="CO308" s="15">
        <f t="shared" si="65"/>
        <v>2.5499999999999998</v>
      </c>
      <c r="CP308" s="15">
        <v>1</v>
      </c>
      <c r="CQ308" s="15">
        <v>5</v>
      </c>
      <c r="CR308" s="15" t="s">
        <v>1007</v>
      </c>
      <c r="CU308" s="15" t="s">
        <v>1007</v>
      </c>
      <c r="CX308" s="15" t="s">
        <v>1007</v>
      </c>
      <c r="CY308" s="15" t="s">
        <v>1007</v>
      </c>
      <c r="DA308" s="15" t="s">
        <v>1007</v>
      </c>
      <c r="DC308" s="15" t="s">
        <v>1007</v>
      </c>
      <c r="DE308" s="15" t="s">
        <v>1007</v>
      </c>
      <c r="DM308" s="15">
        <v>3</v>
      </c>
      <c r="DN308" s="15">
        <v>3</v>
      </c>
      <c r="DO308" s="15">
        <v>1</v>
      </c>
      <c r="DP308" s="15">
        <v>3</v>
      </c>
      <c r="DQ308" s="15">
        <v>2</v>
      </c>
      <c r="DR308" s="15">
        <v>3</v>
      </c>
      <c r="DY308" s="15">
        <v>3</v>
      </c>
      <c r="DZ308" s="15">
        <v>3.3333333333333335</v>
      </c>
      <c r="EA308" s="15">
        <v>3.5</v>
      </c>
      <c r="EB308" s="15">
        <v>4</v>
      </c>
      <c r="EC308" s="15">
        <v>4</v>
      </c>
      <c r="ED308" s="15">
        <v>4</v>
      </c>
      <c r="EE308" s="27">
        <f t="shared" si="60"/>
        <v>3.6388888888888893</v>
      </c>
      <c r="EF308" s="15">
        <f t="shared" si="66"/>
        <v>3.3333333333333659E-2</v>
      </c>
    </row>
    <row r="309" spans="1:136" x14ac:dyDescent="0.2">
      <c r="A309" s="15">
        <v>154</v>
      </c>
      <c r="B309" s="15">
        <v>545</v>
      </c>
      <c r="C309" s="15">
        <v>0</v>
      </c>
      <c r="D309" s="15">
        <v>2</v>
      </c>
      <c r="E309" s="15">
        <v>0</v>
      </c>
      <c r="F309" s="15">
        <v>49</v>
      </c>
      <c r="G309" s="15">
        <v>3</v>
      </c>
      <c r="H309" s="15">
        <v>1</v>
      </c>
      <c r="I309" s="15">
        <v>5</v>
      </c>
      <c r="J309" s="15">
        <v>10</v>
      </c>
      <c r="K309" s="15">
        <v>0</v>
      </c>
      <c r="L309" s="15">
        <v>1</v>
      </c>
      <c r="M309" s="15">
        <v>1</v>
      </c>
      <c r="N309" s="15">
        <v>35000</v>
      </c>
      <c r="O309" s="15">
        <v>1</v>
      </c>
      <c r="P309" s="15">
        <v>0</v>
      </c>
      <c r="Q309" s="159">
        <v>8</v>
      </c>
      <c r="R309" s="159">
        <v>1</v>
      </c>
      <c r="S309" s="159">
        <v>12</v>
      </c>
      <c r="T309" s="159">
        <v>12000</v>
      </c>
      <c r="U309" s="159">
        <f t="shared" si="61"/>
        <v>12000</v>
      </c>
      <c r="V309" s="159">
        <v>3.1</v>
      </c>
      <c r="W309" s="171">
        <f t="shared" si="62"/>
        <v>1000</v>
      </c>
      <c r="AA309" s="15">
        <f t="shared" si="63"/>
        <v>0</v>
      </c>
      <c r="AD309" s="15">
        <f t="shared" si="64"/>
        <v>12000</v>
      </c>
      <c r="AE309" s="172">
        <f t="shared" si="59"/>
        <v>1000</v>
      </c>
      <c r="AW309" s="15">
        <f t="shared" si="67"/>
        <v>0</v>
      </c>
      <c r="CJ309" s="15">
        <v>2.25</v>
      </c>
      <c r="CK309" s="15">
        <v>3.3333333333333335</v>
      </c>
      <c r="CL309" s="15">
        <v>1.6666666666666667</v>
      </c>
      <c r="CM309" s="15">
        <v>1</v>
      </c>
      <c r="CN309" s="15">
        <v>4.5</v>
      </c>
      <c r="CO309" s="15">
        <f t="shared" si="65"/>
        <v>2.5499999999999998</v>
      </c>
      <c r="CP309" s="15">
        <v>1</v>
      </c>
      <c r="CQ309" s="15">
        <v>5</v>
      </c>
      <c r="CR309" s="15" t="s">
        <v>1007</v>
      </c>
      <c r="CU309" s="15" t="s">
        <v>1007</v>
      </c>
      <c r="CX309" s="15" t="s">
        <v>1007</v>
      </c>
      <c r="CY309" s="15" t="s">
        <v>1007</v>
      </c>
      <c r="DA309" s="15" t="s">
        <v>1007</v>
      </c>
      <c r="DC309" s="15" t="s">
        <v>1007</v>
      </c>
      <c r="DE309" s="15" t="s">
        <v>1007</v>
      </c>
      <c r="DM309" s="15">
        <v>3</v>
      </c>
      <c r="DN309" s="15">
        <v>3</v>
      </c>
      <c r="DO309" s="15">
        <v>1</v>
      </c>
      <c r="DP309" s="15">
        <v>3</v>
      </c>
      <c r="DQ309" s="15">
        <v>2</v>
      </c>
      <c r="DR309" s="15">
        <v>3</v>
      </c>
      <c r="DY309" s="27">
        <v>3</v>
      </c>
      <c r="DZ309" s="27">
        <v>3.3333333333333335</v>
      </c>
      <c r="EA309" s="27">
        <v>3.5</v>
      </c>
      <c r="EB309" s="27">
        <v>3.8</v>
      </c>
      <c r="EC309" s="27">
        <v>4</v>
      </c>
      <c r="ED309" s="27">
        <v>4</v>
      </c>
      <c r="EE309" s="27">
        <f t="shared" si="60"/>
        <v>3.6055555555555556</v>
      </c>
      <c r="EF309" s="15">
        <f t="shared" si="66"/>
        <v>-1.3944444444444444</v>
      </c>
    </row>
    <row r="310" spans="1:136" x14ac:dyDescent="0.2">
      <c r="A310" s="15">
        <v>155</v>
      </c>
      <c r="B310" s="15">
        <v>546</v>
      </c>
      <c r="C310" s="15">
        <v>1</v>
      </c>
      <c r="D310" s="15">
        <v>2</v>
      </c>
      <c r="E310" s="15">
        <v>1</v>
      </c>
      <c r="F310" s="15">
        <v>51</v>
      </c>
      <c r="G310" s="15">
        <v>5</v>
      </c>
      <c r="H310" s="15">
        <v>2</v>
      </c>
      <c r="I310" s="15">
        <v>4</v>
      </c>
      <c r="J310" s="15">
        <v>20</v>
      </c>
      <c r="K310" s="15">
        <v>0</v>
      </c>
      <c r="L310" s="15">
        <v>0</v>
      </c>
      <c r="M310" s="15">
        <v>1</v>
      </c>
      <c r="N310" s="15">
        <v>800000</v>
      </c>
      <c r="O310" s="15">
        <v>1</v>
      </c>
      <c r="P310" s="15">
        <v>1</v>
      </c>
      <c r="Q310" s="15">
        <v>8</v>
      </c>
      <c r="R310" s="15">
        <v>20</v>
      </c>
      <c r="S310" s="15">
        <v>5</v>
      </c>
      <c r="T310" s="15">
        <v>9000</v>
      </c>
      <c r="U310" s="15">
        <f t="shared" si="61"/>
        <v>180000</v>
      </c>
      <c r="V310" s="15">
        <v>180</v>
      </c>
      <c r="W310" s="27">
        <f t="shared" si="62"/>
        <v>36000</v>
      </c>
      <c r="AA310" s="15">
        <f t="shared" si="63"/>
        <v>0</v>
      </c>
      <c r="AD310" s="15">
        <f t="shared" si="64"/>
        <v>180000</v>
      </c>
      <c r="AE310" s="172">
        <f t="shared" si="59"/>
        <v>36000</v>
      </c>
      <c r="AF310" s="161">
        <v>8</v>
      </c>
      <c r="AG310" s="161">
        <v>20</v>
      </c>
      <c r="AH310" s="161">
        <v>5</v>
      </c>
      <c r="AI310" s="161">
        <v>9000</v>
      </c>
      <c r="AJ310" s="161">
        <v>180</v>
      </c>
      <c r="AK310" s="161">
        <v>1800</v>
      </c>
      <c r="AW310" s="15">
        <f t="shared" si="67"/>
        <v>0</v>
      </c>
      <c r="CJ310" s="15">
        <v>1</v>
      </c>
      <c r="CK310" s="15">
        <v>1</v>
      </c>
      <c r="CL310" s="15">
        <v>1</v>
      </c>
      <c r="CM310" s="15">
        <v>1</v>
      </c>
      <c r="CN310" s="15">
        <v>1</v>
      </c>
      <c r="CO310" s="15">
        <f t="shared" si="65"/>
        <v>1</v>
      </c>
      <c r="CP310" s="15">
        <v>1</v>
      </c>
      <c r="CQ310" s="15">
        <v>1</v>
      </c>
      <c r="CR310" s="15">
        <v>2</v>
      </c>
      <c r="CS310" s="15">
        <v>10</v>
      </c>
      <c r="CT310" s="15">
        <v>3</v>
      </c>
      <c r="CU310" s="15">
        <v>4</v>
      </c>
      <c r="CV310" s="15">
        <v>2</v>
      </c>
      <c r="CW310" s="15">
        <v>1</v>
      </c>
      <c r="CX310" s="15">
        <v>1</v>
      </c>
      <c r="CY310" s="15">
        <v>1</v>
      </c>
      <c r="DA310" s="15">
        <v>1</v>
      </c>
      <c r="DC310" s="15">
        <v>1</v>
      </c>
      <c r="DE310" s="15">
        <v>1</v>
      </c>
      <c r="DM310" s="15">
        <v>1</v>
      </c>
      <c r="DN310" s="15">
        <v>2</v>
      </c>
      <c r="DO310" s="15">
        <v>2</v>
      </c>
      <c r="DP310" s="15">
        <v>2</v>
      </c>
      <c r="DQ310" s="15">
        <v>3</v>
      </c>
      <c r="DR310" s="15">
        <v>2</v>
      </c>
      <c r="DY310" s="15">
        <v>5</v>
      </c>
      <c r="DZ310" s="15">
        <v>5</v>
      </c>
      <c r="EA310" s="15">
        <v>5</v>
      </c>
      <c r="EB310" s="15">
        <v>5</v>
      </c>
      <c r="EC310" s="15">
        <v>5</v>
      </c>
      <c r="ED310" s="15">
        <v>5</v>
      </c>
      <c r="EE310" s="27">
        <f t="shared" si="60"/>
        <v>5</v>
      </c>
      <c r="EF310" s="15">
        <f t="shared" si="66"/>
        <v>0.30833333333333357</v>
      </c>
    </row>
    <row r="311" spans="1:136" x14ac:dyDescent="0.2">
      <c r="A311" s="15">
        <v>155</v>
      </c>
      <c r="B311" s="15">
        <v>546</v>
      </c>
      <c r="C311" s="15">
        <v>1</v>
      </c>
      <c r="D311" s="15">
        <v>2</v>
      </c>
      <c r="E311" s="15">
        <v>1</v>
      </c>
      <c r="F311" s="15">
        <v>51</v>
      </c>
      <c r="G311" s="15">
        <v>5</v>
      </c>
      <c r="H311" s="15">
        <v>2</v>
      </c>
      <c r="I311" s="15">
        <v>4</v>
      </c>
      <c r="J311" s="15">
        <v>20</v>
      </c>
      <c r="K311" s="15">
        <v>0</v>
      </c>
      <c r="L311" s="15">
        <v>0</v>
      </c>
      <c r="M311" s="15">
        <v>1</v>
      </c>
      <c r="N311" s="15">
        <v>800000</v>
      </c>
      <c r="O311" s="15">
        <v>1</v>
      </c>
      <c r="P311" s="15">
        <v>0</v>
      </c>
      <c r="Q311" s="159">
        <v>8</v>
      </c>
      <c r="R311" s="159">
        <v>20</v>
      </c>
      <c r="S311" s="159">
        <v>5</v>
      </c>
      <c r="T311" s="159">
        <v>9000</v>
      </c>
      <c r="U311" s="159">
        <f t="shared" si="61"/>
        <v>180000</v>
      </c>
      <c r="V311" s="159">
        <v>180</v>
      </c>
      <c r="W311" s="171">
        <f t="shared" si="62"/>
        <v>36000</v>
      </c>
      <c r="AA311" s="15">
        <f t="shared" si="63"/>
        <v>0</v>
      </c>
      <c r="AD311" s="15">
        <f t="shared" si="64"/>
        <v>180000</v>
      </c>
      <c r="AE311" s="172">
        <f t="shared" si="59"/>
        <v>36000</v>
      </c>
      <c r="AW311" s="15">
        <f t="shared" si="67"/>
        <v>0</v>
      </c>
      <c r="CJ311" s="15">
        <v>1</v>
      </c>
      <c r="CK311" s="15">
        <v>1</v>
      </c>
      <c r="CL311" s="15">
        <v>1</v>
      </c>
      <c r="CM311" s="15">
        <v>1</v>
      </c>
      <c r="CN311" s="15">
        <v>1</v>
      </c>
      <c r="CO311" s="15">
        <f t="shared" si="65"/>
        <v>1</v>
      </c>
      <c r="CP311" s="15">
        <v>1</v>
      </c>
      <c r="CQ311" s="15">
        <v>1</v>
      </c>
      <c r="CR311" s="15">
        <v>2</v>
      </c>
      <c r="CS311" s="15">
        <v>10</v>
      </c>
      <c r="CT311" s="15">
        <v>3</v>
      </c>
      <c r="CU311" s="15">
        <v>4</v>
      </c>
      <c r="CV311" s="15">
        <v>2</v>
      </c>
      <c r="CW311" s="15">
        <v>1</v>
      </c>
      <c r="CX311" s="15">
        <v>1</v>
      </c>
      <c r="CY311" s="15">
        <v>1</v>
      </c>
      <c r="DA311" s="15">
        <v>1</v>
      </c>
      <c r="DC311" s="15">
        <v>1</v>
      </c>
      <c r="DE311" s="15">
        <v>1</v>
      </c>
      <c r="DM311" s="15">
        <v>1</v>
      </c>
      <c r="DN311" s="15">
        <v>2</v>
      </c>
      <c r="DO311" s="15">
        <v>2</v>
      </c>
      <c r="DP311" s="15">
        <v>2</v>
      </c>
      <c r="DQ311" s="15">
        <v>3</v>
      </c>
      <c r="DR311" s="15">
        <v>2</v>
      </c>
      <c r="DY311" s="27">
        <v>4.5999999999999996</v>
      </c>
      <c r="DZ311" s="27">
        <v>4.666666666666667</v>
      </c>
      <c r="EA311" s="27">
        <v>5</v>
      </c>
      <c r="EB311" s="27">
        <v>4.8</v>
      </c>
      <c r="EC311" s="27">
        <v>4.333333333333333</v>
      </c>
      <c r="ED311" s="27">
        <v>4.75</v>
      </c>
      <c r="EE311" s="27">
        <f t="shared" si="60"/>
        <v>4.6916666666666664</v>
      </c>
      <c r="EF311" s="15">
        <f t="shared" si="66"/>
        <v>0.97777777777777786</v>
      </c>
    </row>
    <row r="312" spans="1:136" x14ac:dyDescent="0.2">
      <c r="A312" s="15">
        <v>156</v>
      </c>
      <c r="B312" s="15">
        <v>547</v>
      </c>
      <c r="C312" s="15">
        <v>1</v>
      </c>
      <c r="D312" s="15">
        <v>2</v>
      </c>
      <c r="E312" s="15">
        <v>1</v>
      </c>
      <c r="F312" s="15">
        <v>65</v>
      </c>
      <c r="G312" s="15">
        <v>5</v>
      </c>
      <c r="H312" s="15">
        <v>2</v>
      </c>
      <c r="I312" s="15">
        <v>4</v>
      </c>
      <c r="J312" s="15">
        <v>40</v>
      </c>
      <c r="K312" s="15">
        <v>0</v>
      </c>
      <c r="L312" s="15">
        <v>1</v>
      </c>
      <c r="M312" s="15">
        <v>1</v>
      </c>
      <c r="N312" s="15">
        <v>1080000</v>
      </c>
      <c r="O312" s="15">
        <v>1</v>
      </c>
      <c r="P312" s="15">
        <v>1</v>
      </c>
      <c r="Q312" s="15">
        <v>2</v>
      </c>
      <c r="R312" s="15">
        <v>1</v>
      </c>
      <c r="S312" s="15">
        <v>10</v>
      </c>
      <c r="T312" s="15">
        <v>1200</v>
      </c>
      <c r="U312" s="15">
        <f t="shared" si="61"/>
        <v>1200</v>
      </c>
      <c r="V312" s="15">
        <v>25</v>
      </c>
      <c r="W312" s="27">
        <f t="shared" si="62"/>
        <v>120</v>
      </c>
      <c r="X312" s="15">
        <v>0</v>
      </c>
      <c r="Y312" s="15">
        <v>0</v>
      </c>
      <c r="Z312" s="15">
        <v>0</v>
      </c>
      <c r="AA312" s="15">
        <f t="shared" si="63"/>
        <v>0</v>
      </c>
      <c r="AB312" s="15">
        <v>0</v>
      </c>
      <c r="AD312" s="15">
        <f t="shared" si="64"/>
        <v>1200</v>
      </c>
      <c r="AE312" s="172">
        <f t="shared" si="59"/>
        <v>120</v>
      </c>
      <c r="AF312" s="161">
        <v>2</v>
      </c>
      <c r="AG312" s="161">
        <v>1</v>
      </c>
      <c r="AH312" s="161">
        <v>10</v>
      </c>
      <c r="AI312" s="161">
        <v>1200</v>
      </c>
      <c r="AJ312" s="161">
        <v>25</v>
      </c>
      <c r="AK312" s="161">
        <v>120</v>
      </c>
      <c r="AL312" s="23">
        <v>1</v>
      </c>
      <c r="AM312" s="23">
        <v>2</v>
      </c>
      <c r="AN312" s="23">
        <v>1400</v>
      </c>
      <c r="AO312" s="23">
        <v>25</v>
      </c>
      <c r="AS312" s="15">
        <v>7</v>
      </c>
      <c r="AT312" s="15">
        <v>1</v>
      </c>
      <c r="AU312" s="15">
        <v>6</v>
      </c>
      <c r="AV312" s="15">
        <v>2500</v>
      </c>
      <c r="AW312" s="15">
        <f t="shared" si="67"/>
        <v>2500</v>
      </c>
      <c r="AX312" s="15">
        <v>25</v>
      </c>
      <c r="AY312" s="15">
        <v>416.66666666666669</v>
      </c>
      <c r="BF312" s="15">
        <f t="shared" si="68"/>
        <v>2500</v>
      </c>
      <c r="BG312" s="15">
        <f t="shared" si="69"/>
        <v>416.66666666666669</v>
      </c>
      <c r="BH312" s="161">
        <v>7</v>
      </c>
      <c r="BI312" s="161">
        <v>1</v>
      </c>
      <c r="BJ312" s="161">
        <v>6</v>
      </c>
      <c r="BK312" s="161">
        <v>2500</v>
      </c>
      <c r="BL312" s="161">
        <v>25</v>
      </c>
      <c r="BS312" s="23">
        <v>2500</v>
      </c>
      <c r="BT312" s="23">
        <v>416.66666666666669</v>
      </c>
      <c r="BU312" s="15">
        <v>7</v>
      </c>
      <c r="BV312" s="15">
        <v>1</v>
      </c>
      <c r="BW312" s="15">
        <v>10</v>
      </c>
      <c r="BX312" s="15">
        <v>1000</v>
      </c>
      <c r="BY312" s="15">
        <f t="shared" ref="BY312:BY313" si="70">$BX312*$BV312</f>
        <v>1000</v>
      </c>
      <c r="BZ312" s="15">
        <v>10</v>
      </c>
      <c r="CA312" s="15">
        <f t="shared" ref="CA312:CA313" si="71">$BY312/$BW312</f>
        <v>100</v>
      </c>
      <c r="CB312" s="23">
        <v>7</v>
      </c>
      <c r="CC312" s="23">
        <v>1</v>
      </c>
      <c r="CD312" s="23">
        <v>10</v>
      </c>
      <c r="CE312" s="23">
        <v>1000</v>
      </c>
      <c r="CG312" s="23">
        <v>10</v>
      </c>
      <c r="CI312" s="23">
        <v>100</v>
      </c>
      <c r="CJ312" s="15">
        <v>3.25</v>
      </c>
      <c r="CK312" s="15">
        <v>2.6666666666666665</v>
      </c>
      <c r="CL312" s="15">
        <v>2.3333333333333335</v>
      </c>
      <c r="CM312" s="15">
        <v>2</v>
      </c>
      <c r="CN312" s="15">
        <v>3</v>
      </c>
      <c r="CO312" s="15">
        <f t="shared" si="65"/>
        <v>2.65</v>
      </c>
      <c r="CP312" s="15">
        <v>4</v>
      </c>
      <c r="CQ312" s="15">
        <v>5</v>
      </c>
      <c r="CR312" s="15" t="s">
        <v>1007</v>
      </c>
      <c r="CU312" s="15" t="s">
        <v>1007</v>
      </c>
      <c r="CX312" s="15" t="s">
        <v>1007</v>
      </c>
      <c r="CY312" s="15" t="s">
        <v>1007</v>
      </c>
      <c r="DA312" s="15" t="s">
        <v>1007</v>
      </c>
      <c r="DC312" s="15" t="s">
        <v>1007</v>
      </c>
      <c r="DE312" s="15" t="s">
        <v>1007</v>
      </c>
      <c r="DM312" s="15">
        <v>2</v>
      </c>
      <c r="DN312" s="15">
        <v>3</v>
      </c>
      <c r="DQ312" s="15">
        <v>1</v>
      </c>
      <c r="DR312" s="15">
        <v>3</v>
      </c>
      <c r="DS312" s="15">
        <v>3</v>
      </c>
      <c r="DT312" s="15">
        <v>3</v>
      </c>
      <c r="DY312" s="15">
        <v>3.2</v>
      </c>
      <c r="DZ312" s="15">
        <v>3.3333333333333335</v>
      </c>
      <c r="EA312" s="15">
        <v>4.25</v>
      </c>
      <c r="EB312" s="15">
        <v>4</v>
      </c>
      <c r="EC312" s="15">
        <v>4</v>
      </c>
      <c r="ED312" s="15">
        <v>3.5</v>
      </c>
      <c r="EE312" s="27">
        <f t="shared" si="60"/>
        <v>3.7138888888888886</v>
      </c>
      <c r="EF312" s="15">
        <f t="shared" si="66"/>
        <v>0.18055555555555536</v>
      </c>
    </row>
    <row r="313" spans="1:136" x14ac:dyDescent="0.2">
      <c r="A313" s="15">
        <v>156</v>
      </c>
      <c r="B313" s="15">
        <v>547</v>
      </c>
      <c r="C313" s="15">
        <v>1</v>
      </c>
      <c r="D313" s="15">
        <v>2</v>
      </c>
      <c r="E313" s="15">
        <v>1</v>
      </c>
      <c r="F313" s="15">
        <v>65</v>
      </c>
      <c r="G313" s="15">
        <v>5</v>
      </c>
      <c r="H313" s="15">
        <v>2</v>
      </c>
      <c r="I313" s="15">
        <v>4</v>
      </c>
      <c r="J313" s="15">
        <v>40</v>
      </c>
      <c r="K313" s="15">
        <v>0</v>
      </c>
      <c r="L313" s="15">
        <v>1</v>
      </c>
      <c r="M313" s="15">
        <v>1</v>
      </c>
      <c r="N313" s="15">
        <v>1080000</v>
      </c>
      <c r="O313" s="15">
        <v>1</v>
      </c>
      <c r="P313" s="15">
        <v>0</v>
      </c>
      <c r="Q313" s="159">
        <v>2</v>
      </c>
      <c r="R313" s="159">
        <v>1</v>
      </c>
      <c r="S313" s="159">
        <v>10</v>
      </c>
      <c r="T313" s="159">
        <v>1200</v>
      </c>
      <c r="U313" s="159">
        <f t="shared" si="61"/>
        <v>1200</v>
      </c>
      <c r="V313" s="159">
        <v>25</v>
      </c>
      <c r="W313" s="171">
        <f t="shared" si="62"/>
        <v>120</v>
      </c>
      <c r="X313" s="15">
        <v>1</v>
      </c>
      <c r="Y313" s="15">
        <v>2</v>
      </c>
      <c r="Z313" s="15">
        <v>1400</v>
      </c>
      <c r="AA313" s="15">
        <f t="shared" si="63"/>
        <v>1400</v>
      </c>
      <c r="AB313" s="15">
        <v>25</v>
      </c>
      <c r="AD313" s="15">
        <f t="shared" si="64"/>
        <v>2600</v>
      </c>
      <c r="AE313" s="172">
        <f t="shared" si="59"/>
        <v>260</v>
      </c>
      <c r="AS313" s="15">
        <v>7</v>
      </c>
      <c r="AT313" s="15">
        <v>1</v>
      </c>
      <c r="AU313" s="15">
        <v>6</v>
      </c>
      <c r="AV313" s="15">
        <v>2500</v>
      </c>
      <c r="AW313" s="15">
        <f t="shared" si="67"/>
        <v>2500</v>
      </c>
      <c r="AX313" s="15">
        <v>25</v>
      </c>
      <c r="BF313" s="15">
        <f t="shared" si="68"/>
        <v>2500</v>
      </c>
      <c r="BG313" s="15">
        <f t="shared" si="69"/>
        <v>416.66666666666669</v>
      </c>
      <c r="BU313" s="15">
        <v>7</v>
      </c>
      <c r="BV313" s="15">
        <v>1</v>
      </c>
      <c r="BW313" s="15">
        <v>10</v>
      </c>
      <c r="BX313" s="15">
        <v>1000</v>
      </c>
      <c r="BY313" s="15">
        <f t="shared" si="70"/>
        <v>1000</v>
      </c>
      <c r="BZ313" s="15">
        <v>10</v>
      </c>
      <c r="CA313" s="15">
        <f t="shared" si="71"/>
        <v>100</v>
      </c>
      <c r="CJ313" s="15">
        <v>3.25</v>
      </c>
      <c r="CK313" s="15">
        <v>2.6666666666666665</v>
      </c>
      <c r="CL313" s="15">
        <v>2.3333333333333335</v>
      </c>
      <c r="CM313" s="15">
        <v>2</v>
      </c>
      <c r="CN313" s="15">
        <v>3</v>
      </c>
      <c r="CO313" s="15">
        <f t="shared" si="65"/>
        <v>2.65</v>
      </c>
      <c r="CP313" s="15">
        <v>4</v>
      </c>
      <c r="CQ313" s="15">
        <v>5</v>
      </c>
      <c r="CR313" s="15" t="s">
        <v>1007</v>
      </c>
      <c r="CU313" s="15" t="s">
        <v>1007</v>
      </c>
      <c r="CX313" s="15" t="s">
        <v>1007</v>
      </c>
      <c r="CY313" s="15" t="s">
        <v>1007</v>
      </c>
      <c r="DA313" s="15" t="s">
        <v>1007</v>
      </c>
      <c r="DC313" s="15" t="s">
        <v>1007</v>
      </c>
      <c r="DE313" s="15" t="s">
        <v>1007</v>
      </c>
      <c r="DM313" s="15">
        <v>2</v>
      </c>
      <c r="DN313" s="15">
        <v>3</v>
      </c>
      <c r="DQ313" s="15">
        <v>1</v>
      </c>
      <c r="DR313" s="15">
        <v>3</v>
      </c>
      <c r="DS313" s="15">
        <v>3</v>
      </c>
      <c r="DT313" s="15">
        <v>3</v>
      </c>
      <c r="DY313" s="27">
        <v>3.2</v>
      </c>
      <c r="DZ313" s="27">
        <v>3.5</v>
      </c>
      <c r="EA313" s="27">
        <v>4</v>
      </c>
      <c r="EB313" s="27">
        <v>4</v>
      </c>
      <c r="EC313" s="27">
        <v>4</v>
      </c>
      <c r="ED313" s="27">
        <v>2.5</v>
      </c>
      <c r="EE313" s="27">
        <f t="shared" si="60"/>
        <v>3.5333333333333332</v>
      </c>
      <c r="EF313" s="15">
        <f t="shared" si="66"/>
        <v>-0.92499999999999982</v>
      </c>
    </row>
    <row r="314" spans="1:136" x14ac:dyDescent="0.2">
      <c r="A314" s="15">
        <v>157</v>
      </c>
      <c r="B314" s="15">
        <v>548</v>
      </c>
      <c r="C314" s="15">
        <v>1</v>
      </c>
      <c r="D314" s="15">
        <v>2</v>
      </c>
      <c r="E314" s="15">
        <v>0</v>
      </c>
      <c r="F314" s="15">
        <v>43</v>
      </c>
      <c r="G314" s="15">
        <v>5</v>
      </c>
      <c r="H314" s="15">
        <v>2</v>
      </c>
      <c r="I314" s="15">
        <v>5</v>
      </c>
      <c r="J314" s="15">
        <v>7</v>
      </c>
      <c r="K314" s="15">
        <v>0</v>
      </c>
      <c r="L314" s="15">
        <v>1</v>
      </c>
      <c r="M314" s="15">
        <v>1</v>
      </c>
      <c r="N314" s="15">
        <v>480000</v>
      </c>
      <c r="O314" s="15">
        <v>1</v>
      </c>
      <c r="P314" s="15">
        <v>1</v>
      </c>
      <c r="Q314" s="15">
        <v>8</v>
      </c>
      <c r="R314" s="15">
        <v>2</v>
      </c>
      <c r="S314" s="15">
        <v>0.18</v>
      </c>
      <c r="T314" s="15">
        <v>60</v>
      </c>
      <c r="U314" s="15">
        <f t="shared" si="61"/>
        <v>120</v>
      </c>
      <c r="V314" s="15">
        <v>90</v>
      </c>
      <c r="W314" s="27">
        <f t="shared" si="62"/>
        <v>666.66666666666674</v>
      </c>
      <c r="AA314" s="15">
        <f t="shared" si="63"/>
        <v>0</v>
      </c>
      <c r="AD314" s="15">
        <f t="shared" si="64"/>
        <v>120</v>
      </c>
      <c r="AE314" s="172">
        <f t="shared" si="59"/>
        <v>666.66666666666674</v>
      </c>
      <c r="AF314" s="161">
        <v>8</v>
      </c>
      <c r="AG314" s="161">
        <v>2</v>
      </c>
      <c r="AH314" s="161">
        <v>0.18</v>
      </c>
      <c r="AI314" s="161">
        <v>60</v>
      </c>
      <c r="AJ314" s="161">
        <v>90</v>
      </c>
      <c r="AK314" s="161">
        <v>333.33333333333337</v>
      </c>
      <c r="AW314" s="15">
        <f t="shared" si="67"/>
        <v>0</v>
      </c>
      <c r="CJ314" s="15">
        <v>1.5</v>
      </c>
      <c r="CK314" s="15">
        <v>2</v>
      </c>
      <c r="CL314" s="15">
        <v>1.6666666666666667</v>
      </c>
      <c r="CM314" s="15">
        <v>1</v>
      </c>
      <c r="CN314" s="15">
        <v>1.5</v>
      </c>
      <c r="CO314" s="15">
        <f t="shared" si="65"/>
        <v>1.5333333333333334</v>
      </c>
      <c r="CP314" s="15">
        <v>4</v>
      </c>
      <c r="CQ314" s="15">
        <v>1</v>
      </c>
      <c r="CR314" s="15">
        <v>1</v>
      </c>
      <c r="CS314" s="15">
        <v>10</v>
      </c>
      <c r="CT314" s="15">
        <v>2</v>
      </c>
      <c r="CU314" s="15">
        <v>4</v>
      </c>
      <c r="CV314" s="15">
        <v>1</v>
      </c>
      <c r="CW314" s="15">
        <v>1</v>
      </c>
      <c r="CX314" s="15">
        <v>1</v>
      </c>
      <c r="CY314" s="15">
        <v>1</v>
      </c>
      <c r="DA314" s="15">
        <v>1</v>
      </c>
      <c r="DC314" s="15">
        <v>1</v>
      </c>
      <c r="DE314" s="15">
        <v>1</v>
      </c>
      <c r="DM314" s="15">
        <v>3</v>
      </c>
      <c r="DN314" s="15">
        <v>3</v>
      </c>
      <c r="DQ314" s="15">
        <v>1</v>
      </c>
      <c r="DR314" s="15">
        <v>2</v>
      </c>
      <c r="DS314" s="15">
        <v>2</v>
      </c>
      <c r="DT314" s="15">
        <v>3</v>
      </c>
      <c r="DY314" s="15">
        <v>4</v>
      </c>
      <c r="DZ314" s="15">
        <v>4</v>
      </c>
      <c r="EA314" s="15">
        <v>4.75</v>
      </c>
      <c r="EB314" s="15">
        <v>4</v>
      </c>
      <c r="EC314" s="15">
        <v>5</v>
      </c>
      <c r="ED314" s="15">
        <v>5</v>
      </c>
      <c r="EE314" s="27">
        <f t="shared" si="60"/>
        <v>4.458333333333333</v>
      </c>
      <c r="EF314" s="15">
        <f t="shared" si="66"/>
        <v>1.3583333333333329</v>
      </c>
    </row>
    <row r="315" spans="1:136" x14ac:dyDescent="0.2">
      <c r="A315" s="15">
        <v>157</v>
      </c>
      <c r="B315" s="15">
        <v>548</v>
      </c>
      <c r="C315" s="15">
        <v>1</v>
      </c>
      <c r="D315" s="15">
        <v>2</v>
      </c>
      <c r="E315" s="15">
        <v>0</v>
      </c>
      <c r="F315" s="15">
        <v>43</v>
      </c>
      <c r="G315" s="15">
        <v>5</v>
      </c>
      <c r="H315" s="15">
        <v>2</v>
      </c>
      <c r="I315" s="15">
        <v>5</v>
      </c>
      <c r="J315" s="15">
        <v>7</v>
      </c>
      <c r="K315" s="15">
        <v>0</v>
      </c>
      <c r="L315" s="15">
        <v>1</v>
      </c>
      <c r="M315" s="15">
        <v>1</v>
      </c>
      <c r="N315" s="15">
        <v>480000</v>
      </c>
      <c r="O315" s="15">
        <v>1</v>
      </c>
      <c r="P315" s="15">
        <v>0</v>
      </c>
      <c r="Q315" s="159">
        <v>8</v>
      </c>
      <c r="R315" s="159">
        <v>2</v>
      </c>
      <c r="S315" s="159">
        <v>0.18</v>
      </c>
      <c r="T315" s="159">
        <v>60</v>
      </c>
      <c r="U315" s="159">
        <f t="shared" si="61"/>
        <v>120</v>
      </c>
      <c r="V315" s="159">
        <v>90</v>
      </c>
      <c r="W315" s="171">
        <f t="shared" si="62"/>
        <v>666.66666666666674</v>
      </c>
      <c r="AA315" s="15">
        <f t="shared" si="63"/>
        <v>0</v>
      </c>
      <c r="AD315" s="15">
        <f t="shared" si="64"/>
        <v>120</v>
      </c>
      <c r="AE315" s="172">
        <f t="shared" si="59"/>
        <v>666.66666666666674</v>
      </c>
      <c r="AW315" s="15">
        <f t="shared" si="67"/>
        <v>0</v>
      </c>
      <c r="CJ315" s="15">
        <v>1.5</v>
      </c>
      <c r="CK315" s="15">
        <v>2</v>
      </c>
      <c r="CL315" s="15">
        <v>1.6666666666666667</v>
      </c>
      <c r="CM315" s="15">
        <v>1</v>
      </c>
      <c r="CN315" s="15">
        <v>1.5</v>
      </c>
      <c r="CO315" s="15">
        <f t="shared" si="65"/>
        <v>1.5333333333333334</v>
      </c>
      <c r="CP315" s="15">
        <v>4</v>
      </c>
      <c r="CQ315" s="15">
        <v>1</v>
      </c>
      <c r="CR315" s="15">
        <v>1</v>
      </c>
      <c r="CS315" s="15">
        <v>10</v>
      </c>
      <c r="CT315" s="15">
        <v>2</v>
      </c>
      <c r="CU315" s="15">
        <v>4</v>
      </c>
      <c r="CV315" s="15">
        <v>1</v>
      </c>
      <c r="CW315" s="15">
        <v>1</v>
      </c>
      <c r="CX315" s="15">
        <v>1</v>
      </c>
      <c r="CY315" s="15">
        <v>1</v>
      </c>
      <c r="DA315" s="15">
        <v>1</v>
      </c>
      <c r="DC315" s="15">
        <v>1</v>
      </c>
      <c r="DE315" s="15">
        <v>1</v>
      </c>
      <c r="DM315" s="15">
        <v>3</v>
      </c>
      <c r="DN315" s="15">
        <v>3</v>
      </c>
      <c r="DQ315" s="15">
        <v>1</v>
      </c>
      <c r="DR315" s="15">
        <v>2</v>
      </c>
      <c r="DS315" s="15">
        <v>2</v>
      </c>
      <c r="DT315" s="15">
        <v>3</v>
      </c>
      <c r="DY315" s="27">
        <v>3.6</v>
      </c>
      <c r="DZ315" s="27">
        <v>3</v>
      </c>
      <c r="EA315" s="27">
        <v>3</v>
      </c>
      <c r="EB315" s="27">
        <v>3</v>
      </c>
      <c r="EC315" s="27">
        <v>3</v>
      </c>
      <c r="ED315" s="27">
        <v>3</v>
      </c>
      <c r="EE315" s="27">
        <f t="shared" si="60"/>
        <v>3.1</v>
      </c>
      <c r="EF315" s="15">
        <f t="shared" si="66"/>
        <v>-1.9</v>
      </c>
    </row>
    <row r="316" spans="1:136" x14ac:dyDescent="0.2">
      <c r="A316" s="15">
        <v>158</v>
      </c>
      <c r="B316" s="15">
        <v>549</v>
      </c>
      <c r="C316" s="15">
        <v>1</v>
      </c>
      <c r="D316" s="15">
        <v>2</v>
      </c>
      <c r="E316" s="15">
        <v>1</v>
      </c>
      <c r="F316" s="15">
        <v>61</v>
      </c>
      <c r="G316" s="15">
        <v>1</v>
      </c>
      <c r="H316" s="15">
        <v>2</v>
      </c>
      <c r="I316" s="15">
        <v>5</v>
      </c>
      <c r="J316" s="15">
        <v>6</v>
      </c>
      <c r="K316" s="15">
        <v>0</v>
      </c>
      <c r="L316" s="15">
        <v>0</v>
      </c>
      <c r="M316" s="15">
        <v>1</v>
      </c>
      <c r="N316" s="15">
        <v>200000</v>
      </c>
      <c r="O316" s="15">
        <v>1</v>
      </c>
      <c r="P316" s="15">
        <v>1</v>
      </c>
      <c r="Q316" s="15">
        <v>7</v>
      </c>
      <c r="R316" s="15">
        <v>1</v>
      </c>
      <c r="S316" s="15">
        <v>3</v>
      </c>
      <c r="T316" s="15">
        <v>1000</v>
      </c>
      <c r="U316" s="15">
        <f t="shared" si="61"/>
        <v>1000</v>
      </c>
      <c r="V316" s="15">
        <v>40</v>
      </c>
      <c r="W316" s="27">
        <f t="shared" si="62"/>
        <v>333.33333333333331</v>
      </c>
      <c r="AA316" s="15">
        <f t="shared" si="63"/>
        <v>0</v>
      </c>
      <c r="AD316" s="15">
        <f t="shared" si="64"/>
        <v>1000</v>
      </c>
      <c r="AE316" s="172">
        <f t="shared" si="59"/>
        <v>333.33333333333331</v>
      </c>
      <c r="AF316" s="161">
        <v>7</v>
      </c>
      <c r="AG316" s="161">
        <v>1</v>
      </c>
      <c r="AH316" s="161">
        <v>3</v>
      </c>
      <c r="AI316" s="161">
        <v>1000</v>
      </c>
      <c r="AJ316" s="161">
        <v>50</v>
      </c>
      <c r="AK316" s="161">
        <v>333.33333333333331</v>
      </c>
      <c r="AW316" s="15">
        <f t="shared" si="67"/>
        <v>0</v>
      </c>
      <c r="CJ316" s="15">
        <v>1</v>
      </c>
      <c r="CK316" s="15">
        <v>1</v>
      </c>
      <c r="CL316" s="15">
        <v>1</v>
      </c>
      <c r="CM316" s="15">
        <v>1</v>
      </c>
      <c r="CN316" s="15">
        <v>1</v>
      </c>
      <c r="CO316" s="15">
        <f t="shared" si="65"/>
        <v>1</v>
      </c>
      <c r="CP316" s="15">
        <v>1</v>
      </c>
      <c r="CQ316" s="15">
        <v>2</v>
      </c>
      <c r="CR316" s="15">
        <v>2</v>
      </c>
      <c r="CS316" s="15">
        <v>15</v>
      </c>
      <c r="CT316" s="15">
        <v>3</v>
      </c>
      <c r="CU316" s="15">
        <v>4</v>
      </c>
      <c r="CV316" s="15">
        <v>1</v>
      </c>
      <c r="CW316" s="15">
        <v>1</v>
      </c>
      <c r="CX316" s="15">
        <v>1</v>
      </c>
      <c r="CY316" s="15">
        <v>1</v>
      </c>
      <c r="DA316" s="15">
        <v>1</v>
      </c>
      <c r="DC316" s="15">
        <v>1</v>
      </c>
      <c r="DE316" s="15">
        <v>1</v>
      </c>
      <c r="DM316" s="15">
        <v>2</v>
      </c>
      <c r="DN316" s="15">
        <v>3</v>
      </c>
      <c r="DO316" s="15">
        <v>1</v>
      </c>
      <c r="DP316" s="15">
        <v>3</v>
      </c>
      <c r="DS316" s="15">
        <v>3</v>
      </c>
      <c r="DT316" s="15">
        <v>3</v>
      </c>
      <c r="DY316" s="15">
        <v>5</v>
      </c>
      <c r="DZ316" s="15">
        <v>5</v>
      </c>
      <c r="EA316" s="15">
        <v>5</v>
      </c>
      <c r="EB316" s="15">
        <v>5</v>
      </c>
      <c r="EC316" s="15">
        <v>5</v>
      </c>
      <c r="ED316" s="15">
        <v>5</v>
      </c>
      <c r="EE316" s="27">
        <f t="shared" si="60"/>
        <v>5</v>
      </c>
      <c r="EF316" s="15">
        <f t="shared" si="66"/>
        <v>0</v>
      </c>
    </row>
    <row r="317" spans="1:136" x14ac:dyDescent="0.2">
      <c r="A317" s="15">
        <v>158</v>
      </c>
      <c r="B317" s="15">
        <v>549</v>
      </c>
      <c r="C317" s="15">
        <v>1</v>
      </c>
      <c r="D317" s="15">
        <v>2</v>
      </c>
      <c r="E317" s="15">
        <v>1</v>
      </c>
      <c r="F317" s="15">
        <v>61</v>
      </c>
      <c r="G317" s="15">
        <v>1</v>
      </c>
      <c r="H317" s="15">
        <v>2</v>
      </c>
      <c r="I317" s="15">
        <v>5</v>
      </c>
      <c r="J317" s="15">
        <v>6</v>
      </c>
      <c r="K317" s="15">
        <v>0</v>
      </c>
      <c r="L317" s="15">
        <v>0</v>
      </c>
      <c r="M317" s="15">
        <v>1</v>
      </c>
      <c r="N317" s="15">
        <v>200000</v>
      </c>
      <c r="O317" s="15">
        <v>1</v>
      </c>
      <c r="P317" s="15">
        <v>0</v>
      </c>
      <c r="Q317" s="159">
        <v>7</v>
      </c>
      <c r="R317" s="159">
        <v>1</v>
      </c>
      <c r="S317" s="159">
        <v>3</v>
      </c>
      <c r="T317" s="159">
        <v>1000</v>
      </c>
      <c r="U317" s="159">
        <f t="shared" si="61"/>
        <v>1000</v>
      </c>
      <c r="V317" s="159">
        <v>50</v>
      </c>
      <c r="W317" s="171">
        <f t="shared" si="62"/>
        <v>333.33333333333331</v>
      </c>
      <c r="AA317" s="15">
        <f t="shared" si="63"/>
        <v>0</v>
      </c>
      <c r="AD317" s="15">
        <f t="shared" si="64"/>
        <v>1000</v>
      </c>
      <c r="AE317" s="172">
        <f t="shared" si="59"/>
        <v>333.33333333333331</v>
      </c>
      <c r="AW317" s="15">
        <f t="shared" si="67"/>
        <v>0</v>
      </c>
      <c r="CJ317" s="15">
        <v>1</v>
      </c>
      <c r="CK317" s="15">
        <v>1</v>
      </c>
      <c r="CL317" s="15">
        <v>1</v>
      </c>
      <c r="CM317" s="15">
        <v>1</v>
      </c>
      <c r="CN317" s="15">
        <v>1</v>
      </c>
      <c r="CO317" s="15">
        <f t="shared" si="65"/>
        <v>1</v>
      </c>
      <c r="CP317" s="15">
        <v>1</v>
      </c>
      <c r="CQ317" s="15">
        <v>2</v>
      </c>
      <c r="CR317" s="15">
        <v>2</v>
      </c>
      <c r="CS317" s="15">
        <v>15</v>
      </c>
      <c r="CT317" s="15">
        <v>3</v>
      </c>
      <c r="CU317" s="15">
        <v>4</v>
      </c>
      <c r="CV317" s="15">
        <v>1</v>
      </c>
      <c r="CW317" s="15">
        <v>1</v>
      </c>
      <c r="CX317" s="15">
        <v>1</v>
      </c>
      <c r="CY317" s="15">
        <v>1</v>
      </c>
      <c r="DA317" s="15">
        <v>1</v>
      </c>
      <c r="DC317" s="15">
        <v>1</v>
      </c>
      <c r="DE317" s="15">
        <v>1</v>
      </c>
      <c r="DM317" s="15">
        <v>2</v>
      </c>
      <c r="DN317" s="15">
        <v>3</v>
      </c>
      <c r="DO317" s="15">
        <v>1</v>
      </c>
      <c r="DP317" s="15">
        <v>3</v>
      </c>
      <c r="DS317" s="15">
        <v>3</v>
      </c>
      <c r="DT317" s="15">
        <v>3</v>
      </c>
      <c r="DY317" s="27">
        <v>5</v>
      </c>
      <c r="DZ317" s="27">
        <v>5</v>
      </c>
      <c r="EA317" s="27">
        <v>5</v>
      </c>
      <c r="EB317" s="27">
        <v>5</v>
      </c>
      <c r="EC317" s="27">
        <v>5</v>
      </c>
      <c r="ED317" s="27">
        <v>5</v>
      </c>
      <c r="EE317" s="27">
        <f t="shared" si="60"/>
        <v>5</v>
      </c>
      <c r="EF317" s="15">
        <f t="shared" si="66"/>
        <v>2.1388888888888893</v>
      </c>
    </row>
    <row r="318" spans="1:136" x14ac:dyDescent="0.2">
      <c r="A318" s="15">
        <v>159</v>
      </c>
      <c r="B318" s="15">
        <v>550</v>
      </c>
      <c r="C318" s="15">
        <v>1</v>
      </c>
      <c r="D318" s="15">
        <v>2</v>
      </c>
      <c r="E318" s="15">
        <v>0</v>
      </c>
      <c r="F318" s="15">
        <v>48</v>
      </c>
      <c r="G318" s="15">
        <v>3</v>
      </c>
      <c r="H318" s="15">
        <v>2</v>
      </c>
      <c r="I318" s="15">
        <v>5</v>
      </c>
      <c r="J318" s="15">
        <v>20</v>
      </c>
      <c r="K318" s="15">
        <v>0</v>
      </c>
      <c r="L318" s="15">
        <v>1</v>
      </c>
      <c r="M318" s="15">
        <v>1</v>
      </c>
      <c r="N318" s="15">
        <v>180000</v>
      </c>
      <c r="O318" s="15">
        <v>1</v>
      </c>
      <c r="P318" s="15">
        <v>1</v>
      </c>
      <c r="Q318" s="15">
        <v>1</v>
      </c>
      <c r="R318" s="15">
        <v>1</v>
      </c>
      <c r="S318" s="15">
        <v>17</v>
      </c>
      <c r="T318" s="15">
        <v>10000</v>
      </c>
      <c r="U318" s="15">
        <f t="shared" si="61"/>
        <v>10000</v>
      </c>
      <c r="V318" s="15">
        <v>9</v>
      </c>
      <c r="W318" s="27">
        <f t="shared" si="62"/>
        <v>588.23529411764707</v>
      </c>
      <c r="AA318" s="15">
        <f t="shared" si="63"/>
        <v>0</v>
      </c>
      <c r="AD318" s="15">
        <f t="shared" si="64"/>
        <v>10000</v>
      </c>
      <c r="AE318" s="172">
        <f t="shared" si="59"/>
        <v>588.23529411764707</v>
      </c>
      <c r="AF318" s="161">
        <v>1</v>
      </c>
      <c r="AG318" s="161">
        <v>1</v>
      </c>
      <c r="AH318" s="161">
        <v>17</v>
      </c>
      <c r="AI318" s="161">
        <v>10000</v>
      </c>
      <c r="AJ318" s="161">
        <v>9</v>
      </c>
      <c r="AK318" s="161">
        <v>588.23529411764707</v>
      </c>
      <c r="AS318" s="15">
        <v>9</v>
      </c>
      <c r="AT318" s="15">
        <v>1</v>
      </c>
      <c r="AU318" s="15">
        <v>8</v>
      </c>
      <c r="AV318" s="15">
        <v>2000</v>
      </c>
      <c r="AW318" s="15">
        <f t="shared" si="67"/>
        <v>2000</v>
      </c>
      <c r="AX318" s="15">
        <v>140</v>
      </c>
      <c r="AY318" s="15">
        <v>250</v>
      </c>
      <c r="BF318" s="15">
        <f t="shared" si="68"/>
        <v>2000</v>
      </c>
      <c r="BG318" s="15">
        <f t="shared" si="69"/>
        <v>250</v>
      </c>
      <c r="BH318" s="161">
        <v>9</v>
      </c>
      <c r="BI318" s="161">
        <v>1</v>
      </c>
      <c r="BJ318" s="161">
        <v>8</v>
      </c>
      <c r="BK318" s="161">
        <v>2000</v>
      </c>
      <c r="BL318" s="161">
        <v>140</v>
      </c>
      <c r="BS318" s="23">
        <v>2000</v>
      </c>
      <c r="BT318" s="23">
        <v>250</v>
      </c>
      <c r="BU318" s="15">
        <v>8</v>
      </c>
      <c r="BV318" s="15">
        <v>12</v>
      </c>
      <c r="BW318" s="15">
        <v>0.25</v>
      </c>
      <c r="BX318" s="15">
        <v>100</v>
      </c>
      <c r="BY318" s="15">
        <f t="shared" ref="BY318:BY319" si="72">$BX318*$BV318</f>
        <v>1200</v>
      </c>
      <c r="BZ318" s="15">
        <v>10</v>
      </c>
      <c r="CA318" s="15">
        <f t="shared" ref="CA318" si="73">$BY318/$BW318</f>
        <v>4800</v>
      </c>
      <c r="CJ318" s="15">
        <v>3</v>
      </c>
      <c r="CK318" s="15">
        <v>3.3333333333333335</v>
      </c>
      <c r="CL318" s="15">
        <v>3</v>
      </c>
      <c r="CM318" s="15">
        <v>2.5</v>
      </c>
      <c r="CN318" s="15">
        <v>4.5</v>
      </c>
      <c r="CO318" s="15">
        <f t="shared" si="65"/>
        <v>3.2666666666666671</v>
      </c>
      <c r="CP318" s="15">
        <v>2</v>
      </c>
      <c r="CQ318" s="15">
        <v>1</v>
      </c>
      <c r="CR318" s="15">
        <v>2</v>
      </c>
      <c r="CS318" s="15">
        <v>15</v>
      </c>
      <c r="CT318" s="15">
        <v>2</v>
      </c>
      <c r="CU318" s="15">
        <v>3</v>
      </c>
      <c r="CV318" s="15">
        <v>2</v>
      </c>
      <c r="CW318" s="15">
        <v>1</v>
      </c>
      <c r="CX318" s="15">
        <v>1</v>
      </c>
      <c r="CY318" s="15">
        <v>0</v>
      </c>
      <c r="CZ318" s="15">
        <v>3</v>
      </c>
      <c r="DA318" s="15">
        <v>1</v>
      </c>
      <c r="DC318" s="15">
        <v>0</v>
      </c>
      <c r="DD318" s="15">
        <v>3</v>
      </c>
      <c r="DE318" s="15">
        <v>0</v>
      </c>
      <c r="DO318" s="15">
        <v>1</v>
      </c>
      <c r="DP318" s="15">
        <v>1</v>
      </c>
      <c r="DQ318" s="15">
        <v>2</v>
      </c>
      <c r="DR318" s="15">
        <v>1</v>
      </c>
      <c r="DS318" s="15">
        <v>3</v>
      </c>
      <c r="DT318" s="15">
        <v>1</v>
      </c>
      <c r="DY318" s="15">
        <v>3</v>
      </c>
      <c r="DZ318" s="15">
        <v>3</v>
      </c>
      <c r="EA318" s="15">
        <v>2.5</v>
      </c>
      <c r="EB318" s="15">
        <v>3</v>
      </c>
      <c r="EC318" s="15">
        <v>2.6666666666666665</v>
      </c>
      <c r="ED318" s="15">
        <v>3</v>
      </c>
      <c r="EE318" s="27">
        <f t="shared" si="60"/>
        <v>2.8611111111111107</v>
      </c>
      <c r="EF318" s="15">
        <f t="shared" si="66"/>
        <v>9.9999999999999645E-2</v>
      </c>
    </row>
    <row r="319" spans="1:136" x14ac:dyDescent="0.2">
      <c r="A319" s="15">
        <v>159</v>
      </c>
      <c r="B319" s="15">
        <v>550</v>
      </c>
      <c r="C319" s="15">
        <v>1</v>
      </c>
      <c r="D319" s="15">
        <v>2</v>
      </c>
      <c r="E319" s="15">
        <v>0</v>
      </c>
      <c r="F319" s="15">
        <v>48</v>
      </c>
      <c r="G319" s="15">
        <v>3</v>
      </c>
      <c r="H319" s="15">
        <v>2</v>
      </c>
      <c r="I319" s="15">
        <v>5</v>
      </c>
      <c r="J319" s="15">
        <v>20</v>
      </c>
      <c r="K319" s="15">
        <v>0</v>
      </c>
      <c r="L319" s="15">
        <v>1</v>
      </c>
      <c r="M319" s="15">
        <v>1</v>
      </c>
      <c r="N319" s="15">
        <v>180000</v>
      </c>
      <c r="O319" s="15">
        <v>1</v>
      </c>
      <c r="P319" s="15">
        <v>0</v>
      </c>
      <c r="Q319" s="159">
        <v>1</v>
      </c>
      <c r="R319" s="159">
        <v>1</v>
      </c>
      <c r="S319" s="159">
        <v>17</v>
      </c>
      <c r="T319" s="159">
        <v>10000</v>
      </c>
      <c r="U319" s="159">
        <f t="shared" si="61"/>
        <v>10000</v>
      </c>
      <c r="V319" s="159">
        <v>9</v>
      </c>
      <c r="W319" s="171">
        <f t="shared" si="62"/>
        <v>588.23529411764707</v>
      </c>
      <c r="AA319" s="15">
        <f t="shared" si="63"/>
        <v>0</v>
      </c>
      <c r="AD319" s="15">
        <f t="shared" si="64"/>
        <v>10000</v>
      </c>
      <c r="AE319" s="172">
        <f t="shared" si="59"/>
        <v>588.23529411764707</v>
      </c>
      <c r="AS319" s="15">
        <v>9</v>
      </c>
      <c r="AT319" s="15">
        <v>1</v>
      </c>
      <c r="AU319" s="15">
        <v>8</v>
      </c>
      <c r="AV319" s="15">
        <v>2000</v>
      </c>
      <c r="AW319" s="15">
        <f t="shared" si="67"/>
        <v>2000</v>
      </c>
      <c r="AX319" s="15">
        <v>140</v>
      </c>
      <c r="BF319" s="15">
        <f t="shared" si="68"/>
        <v>2000</v>
      </c>
      <c r="BG319" s="15">
        <f t="shared" si="69"/>
        <v>250</v>
      </c>
      <c r="BU319" s="15">
        <v>0</v>
      </c>
      <c r="BV319" s="15">
        <v>0</v>
      </c>
      <c r="BW319" s="15">
        <v>0</v>
      </c>
      <c r="BX319" s="15">
        <v>0</v>
      </c>
      <c r="BY319" s="15">
        <f t="shared" si="72"/>
        <v>0</v>
      </c>
      <c r="BZ319" s="15">
        <v>0</v>
      </c>
      <c r="CA319" s="15">
        <v>0</v>
      </c>
      <c r="CJ319" s="15">
        <v>3</v>
      </c>
      <c r="CK319" s="15">
        <v>3.3333333333333335</v>
      </c>
      <c r="CL319" s="15">
        <v>3</v>
      </c>
      <c r="CM319" s="15">
        <v>2.5</v>
      </c>
      <c r="CN319" s="15">
        <v>4.5</v>
      </c>
      <c r="CO319" s="15">
        <f t="shared" si="65"/>
        <v>3.2666666666666671</v>
      </c>
      <c r="CP319" s="15">
        <v>2</v>
      </c>
      <c r="CQ319" s="15">
        <v>1</v>
      </c>
      <c r="CR319" s="15">
        <v>2</v>
      </c>
      <c r="CS319" s="15">
        <v>15</v>
      </c>
      <c r="CT319" s="15">
        <v>2</v>
      </c>
      <c r="CU319" s="15">
        <v>3</v>
      </c>
      <c r="CV319" s="15">
        <v>2</v>
      </c>
      <c r="CW319" s="15">
        <v>1</v>
      </c>
      <c r="CX319" s="15">
        <v>1</v>
      </c>
      <c r="CY319" s="15">
        <v>0</v>
      </c>
      <c r="CZ319" s="15">
        <v>3</v>
      </c>
      <c r="DA319" s="15">
        <v>1</v>
      </c>
      <c r="DC319" s="15">
        <v>0</v>
      </c>
      <c r="DD319" s="15">
        <v>3</v>
      </c>
      <c r="DE319" s="15">
        <v>0</v>
      </c>
      <c r="DO319" s="15">
        <v>1</v>
      </c>
      <c r="DP319" s="15">
        <v>1</v>
      </c>
      <c r="DQ319" s="15">
        <v>2</v>
      </c>
      <c r="DR319" s="15">
        <v>1</v>
      </c>
      <c r="DS319" s="15">
        <v>3</v>
      </c>
      <c r="DT319" s="15">
        <v>1</v>
      </c>
      <c r="DY319" s="27">
        <v>2.4</v>
      </c>
      <c r="DZ319" s="27">
        <v>3</v>
      </c>
      <c r="EA319" s="27">
        <v>2.5</v>
      </c>
      <c r="EB319" s="27">
        <v>3</v>
      </c>
      <c r="EC319" s="27">
        <v>2.6666666666666665</v>
      </c>
      <c r="ED319" s="27">
        <v>3</v>
      </c>
      <c r="EE319" s="27">
        <f t="shared" si="60"/>
        <v>2.7611111111111111</v>
      </c>
      <c r="EF319" s="15">
        <f t="shared" si="66"/>
        <v>-1.5333333333333332</v>
      </c>
    </row>
    <row r="320" spans="1:136" x14ac:dyDescent="0.2">
      <c r="A320" s="15">
        <v>160</v>
      </c>
      <c r="B320" s="15">
        <v>551</v>
      </c>
      <c r="C320" s="15">
        <v>1</v>
      </c>
      <c r="D320" s="15">
        <v>2</v>
      </c>
      <c r="E320" s="15">
        <v>1</v>
      </c>
      <c r="F320" s="15">
        <v>56</v>
      </c>
      <c r="G320" s="15">
        <v>3</v>
      </c>
      <c r="H320" s="15">
        <v>2</v>
      </c>
      <c r="I320" s="15">
        <v>4</v>
      </c>
      <c r="J320" s="15">
        <v>20</v>
      </c>
      <c r="K320" s="15">
        <v>1</v>
      </c>
      <c r="L320" s="15">
        <v>1</v>
      </c>
      <c r="M320" s="15">
        <v>1</v>
      </c>
      <c r="N320" s="15">
        <v>10000</v>
      </c>
      <c r="O320" s="15">
        <v>1</v>
      </c>
      <c r="P320" s="15">
        <v>1</v>
      </c>
      <c r="Q320" s="15">
        <v>1</v>
      </c>
      <c r="R320" s="15">
        <v>1</v>
      </c>
      <c r="S320" s="15">
        <v>3</v>
      </c>
      <c r="T320" s="15">
        <v>6400</v>
      </c>
      <c r="U320" s="15">
        <f t="shared" si="61"/>
        <v>6400</v>
      </c>
      <c r="V320" s="15">
        <v>9</v>
      </c>
      <c r="W320" s="27">
        <f t="shared" si="62"/>
        <v>2133.3333333333335</v>
      </c>
      <c r="AA320" s="15">
        <f t="shared" si="63"/>
        <v>0</v>
      </c>
      <c r="AD320" s="15">
        <f t="shared" si="64"/>
        <v>6400</v>
      </c>
      <c r="AE320" s="172">
        <f t="shared" si="59"/>
        <v>2133.3333333333335</v>
      </c>
      <c r="AF320" s="161">
        <v>1</v>
      </c>
      <c r="AG320" s="161">
        <v>1</v>
      </c>
      <c r="AH320" s="161">
        <v>3</v>
      </c>
      <c r="AI320" s="161">
        <v>6400</v>
      </c>
      <c r="AJ320" s="161">
        <v>9</v>
      </c>
      <c r="AK320" s="161">
        <v>2133.3333333333335</v>
      </c>
      <c r="AW320" s="15">
        <f t="shared" si="67"/>
        <v>0</v>
      </c>
      <c r="CJ320" s="15">
        <v>1.75</v>
      </c>
      <c r="CK320" s="15">
        <v>1.6666666666666667</v>
      </c>
      <c r="CL320" s="15">
        <v>1.3333333333333333</v>
      </c>
      <c r="CM320" s="15">
        <v>1.5</v>
      </c>
      <c r="CN320" s="15">
        <v>5</v>
      </c>
      <c r="CO320" s="15">
        <f t="shared" si="65"/>
        <v>2.25</v>
      </c>
      <c r="CP320" s="15">
        <v>1</v>
      </c>
      <c r="CQ320" s="15">
        <v>1</v>
      </c>
      <c r="CR320" s="15">
        <v>3</v>
      </c>
      <c r="CS320" s="15">
        <v>20</v>
      </c>
      <c r="CT320" s="15">
        <v>1</v>
      </c>
      <c r="CU320" s="15">
        <v>4</v>
      </c>
      <c r="CV320" s="15">
        <v>5</v>
      </c>
      <c r="CW320" s="15">
        <v>1</v>
      </c>
      <c r="CX320" s="15">
        <v>1</v>
      </c>
      <c r="CY320" s="15">
        <v>1</v>
      </c>
      <c r="DA320" s="15">
        <v>1</v>
      </c>
      <c r="DC320" s="15">
        <v>1</v>
      </c>
      <c r="DE320" s="15">
        <v>1</v>
      </c>
      <c r="DM320" s="15">
        <v>3</v>
      </c>
      <c r="DN320" s="15">
        <v>1</v>
      </c>
      <c r="DO320" s="15">
        <v>1</v>
      </c>
      <c r="DP320" s="15">
        <v>3</v>
      </c>
      <c r="DQ320" s="15">
        <v>3</v>
      </c>
      <c r="DR320" s="15">
        <v>3</v>
      </c>
      <c r="DS320" s="15">
        <v>3</v>
      </c>
      <c r="DT320" s="15">
        <v>3</v>
      </c>
      <c r="DY320" s="15">
        <v>4.8</v>
      </c>
      <c r="DZ320" s="15">
        <v>4.333333333333333</v>
      </c>
      <c r="EA320" s="15">
        <v>4</v>
      </c>
      <c r="EB320" s="15">
        <v>4.8</v>
      </c>
      <c r="EC320" s="15">
        <v>4.333333333333333</v>
      </c>
      <c r="ED320" s="15">
        <v>3.5</v>
      </c>
      <c r="EE320" s="27">
        <f t="shared" si="60"/>
        <v>4.2944444444444443</v>
      </c>
      <c r="EF320" s="15">
        <f t="shared" si="66"/>
        <v>8.3333333333337478E-3</v>
      </c>
    </row>
    <row r="321" spans="1:136" x14ac:dyDescent="0.2">
      <c r="A321" s="15">
        <v>160</v>
      </c>
      <c r="B321" s="15">
        <v>551</v>
      </c>
      <c r="C321" s="15">
        <v>1</v>
      </c>
      <c r="D321" s="15">
        <v>2</v>
      </c>
      <c r="E321" s="15">
        <v>1</v>
      </c>
      <c r="F321" s="15">
        <v>56</v>
      </c>
      <c r="G321" s="15">
        <v>3</v>
      </c>
      <c r="H321" s="15">
        <v>2</v>
      </c>
      <c r="I321" s="15">
        <v>4</v>
      </c>
      <c r="J321" s="15">
        <v>20</v>
      </c>
      <c r="K321" s="15">
        <v>1</v>
      </c>
      <c r="L321" s="15">
        <v>1</v>
      </c>
      <c r="M321" s="15">
        <v>1</v>
      </c>
      <c r="N321" s="15">
        <v>10000</v>
      </c>
      <c r="O321" s="15">
        <v>1</v>
      </c>
      <c r="P321" s="15">
        <v>0</v>
      </c>
      <c r="Q321" s="159">
        <v>1</v>
      </c>
      <c r="R321" s="159">
        <v>1</v>
      </c>
      <c r="S321" s="159">
        <v>3</v>
      </c>
      <c r="T321" s="159">
        <v>6400</v>
      </c>
      <c r="U321" s="159">
        <f t="shared" si="61"/>
        <v>6400</v>
      </c>
      <c r="V321" s="159">
        <v>9</v>
      </c>
      <c r="W321" s="171">
        <f t="shared" si="62"/>
        <v>2133.3333333333335</v>
      </c>
      <c r="AA321" s="15">
        <f t="shared" si="63"/>
        <v>0</v>
      </c>
      <c r="AD321" s="15">
        <f t="shared" si="64"/>
        <v>6400</v>
      </c>
      <c r="AE321" s="172">
        <f t="shared" si="59"/>
        <v>2133.3333333333335</v>
      </c>
      <c r="AW321" s="15">
        <f t="shared" si="67"/>
        <v>0</v>
      </c>
      <c r="CJ321" s="15">
        <v>1.75</v>
      </c>
      <c r="CK321" s="15">
        <v>1.6666666666666667</v>
      </c>
      <c r="CL321" s="15">
        <v>1.3333333333333333</v>
      </c>
      <c r="CM321" s="15">
        <v>1.5</v>
      </c>
      <c r="CN321" s="15">
        <v>5</v>
      </c>
      <c r="CO321" s="15">
        <f t="shared" si="65"/>
        <v>2.25</v>
      </c>
      <c r="CP321" s="15">
        <v>1</v>
      </c>
      <c r="CQ321" s="15">
        <v>1</v>
      </c>
      <c r="CR321" s="15">
        <v>3</v>
      </c>
      <c r="CS321" s="15">
        <v>20</v>
      </c>
      <c r="CT321" s="15">
        <v>1</v>
      </c>
      <c r="CU321" s="15">
        <v>4</v>
      </c>
      <c r="CV321" s="15">
        <v>5</v>
      </c>
      <c r="CW321" s="15">
        <v>1</v>
      </c>
      <c r="CX321" s="15">
        <v>1</v>
      </c>
      <c r="CY321" s="15">
        <v>1</v>
      </c>
      <c r="DA321" s="15">
        <v>1</v>
      </c>
      <c r="DC321" s="15">
        <v>1</v>
      </c>
      <c r="DE321" s="15">
        <v>1</v>
      </c>
      <c r="DM321" s="15">
        <v>3</v>
      </c>
      <c r="DN321" s="15">
        <v>1</v>
      </c>
      <c r="DO321" s="15">
        <v>1</v>
      </c>
      <c r="DP321" s="15">
        <v>3</v>
      </c>
      <c r="DQ321" s="15">
        <v>3</v>
      </c>
      <c r="DR321" s="15">
        <v>3</v>
      </c>
      <c r="DS321" s="15">
        <v>3</v>
      </c>
      <c r="DT321" s="15">
        <v>3</v>
      </c>
      <c r="DY321" s="27">
        <v>4.8</v>
      </c>
      <c r="DZ321" s="27">
        <v>4.333333333333333</v>
      </c>
      <c r="EA321" s="27">
        <v>4.75</v>
      </c>
      <c r="EB321" s="27">
        <v>4</v>
      </c>
      <c r="EC321" s="27">
        <v>4.333333333333333</v>
      </c>
      <c r="ED321" s="27">
        <v>3.5</v>
      </c>
      <c r="EE321" s="27">
        <f t="shared" si="60"/>
        <v>4.2861111111111105</v>
      </c>
      <c r="EF321" s="15">
        <f t="shared" si="66"/>
        <v>-1.3888888888889284E-2</v>
      </c>
    </row>
    <row r="322" spans="1:136" x14ac:dyDescent="0.2">
      <c r="A322" s="15">
        <v>161</v>
      </c>
      <c r="B322" s="15">
        <v>553</v>
      </c>
      <c r="C322" s="15">
        <v>1</v>
      </c>
      <c r="D322" s="15">
        <v>2</v>
      </c>
      <c r="E322" s="15">
        <v>1</v>
      </c>
      <c r="F322" s="15">
        <v>47</v>
      </c>
      <c r="G322" s="15">
        <v>5</v>
      </c>
      <c r="H322" s="15">
        <v>2</v>
      </c>
      <c r="I322" s="15">
        <v>3</v>
      </c>
      <c r="J322" s="15">
        <v>18</v>
      </c>
      <c r="K322" s="15">
        <v>0</v>
      </c>
      <c r="L322" s="15">
        <v>1</v>
      </c>
      <c r="M322" s="15">
        <v>1</v>
      </c>
      <c r="N322" s="15">
        <v>200000</v>
      </c>
      <c r="O322" s="15">
        <v>1</v>
      </c>
      <c r="P322" s="15">
        <v>1</v>
      </c>
      <c r="Q322" s="15">
        <v>1</v>
      </c>
      <c r="R322" s="15">
        <v>1</v>
      </c>
      <c r="S322" s="15">
        <v>16</v>
      </c>
      <c r="T322" s="15">
        <v>8000</v>
      </c>
      <c r="U322" s="15">
        <f t="shared" si="61"/>
        <v>8000</v>
      </c>
      <c r="V322" s="15">
        <v>10</v>
      </c>
      <c r="W322" s="27">
        <f t="shared" si="62"/>
        <v>500</v>
      </c>
      <c r="AA322" s="15">
        <f t="shared" si="63"/>
        <v>0</v>
      </c>
      <c r="AD322" s="15">
        <f t="shared" si="64"/>
        <v>8000</v>
      </c>
      <c r="AE322" s="172">
        <f t="shared" ref="AE322:AE385" si="74">$AD322/$S322</f>
        <v>500</v>
      </c>
      <c r="AF322" s="161">
        <v>1</v>
      </c>
      <c r="AG322" s="161">
        <v>1</v>
      </c>
      <c r="AH322" s="161">
        <v>16</v>
      </c>
      <c r="AI322" s="161">
        <v>7500</v>
      </c>
      <c r="AJ322" s="161">
        <v>12</v>
      </c>
      <c r="AK322" s="161">
        <v>468.75</v>
      </c>
      <c r="AS322" s="15">
        <v>8</v>
      </c>
      <c r="AT322" s="15">
        <v>1</v>
      </c>
      <c r="AU322" s="15">
        <v>3</v>
      </c>
      <c r="AV322" s="15">
        <v>15000</v>
      </c>
      <c r="AW322" s="15">
        <f t="shared" si="67"/>
        <v>15000</v>
      </c>
      <c r="AX322" s="15">
        <v>20</v>
      </c>
      <c r="AY322" s="15">
        <v>5000</v>
      </c>
      <c r="BF322" s="15">
        <f t="shared" si="68"/>
        <v>15000</v>
      </c>
      <c r="BG322" s="15">
        <f t="shared" si="69"/>
        <v>5000</v>
      </c>
      <c r="BH322" s="161">
        <v>8</v>
      </c>
      <c r="BI322" s="161">
        <v>1</v>
      </c>
      <c r="BJ322" s="161">
        <v>3</v>
      </c>
      <c r="BK322" s="161">
        <v>21000</v>
      </c>
      <c r="BL322" s="161">
        <v>5</v>
      </c>
      <c r="BS322" s="23">
        <v>21000</v>
      </c>
      <c r="BT322" s="23">
        <v>7000</v>
      </c>
      <c r="CJ322" s="15">
        <v>3.75</v>
      </c>
      <c r="CK322" s="15">
        <v>5</v>
      </c>
      <c r="CL322" s="15">
        <v>4.666666666666667</v>
      </c>
      <c r="CM322" s="15">
        <v>2.5</v>
      </c>
      <c r="CN322" s="15">
        <v>5</v>
      </c>
      <c r="CO322" s="15">
        <f t="shared" si="65"/>
        <v>4.1833333333333336</v>
      </c>
      <c r="CP322" s="15">
        <v>3</v>
      </c>
      <c r="CQ322" s="15">
        <v>3</v>
      </c>
      <c r="CR322" s="15">
        <v>4</v>
      </c>
      <c r="CS322" s="15">
        <v>10</v>
      </c>
      <c r="CT322" s="15">
        <v>1</v>
      </c>
      <c r="CU322" s="15">
        <v>2</v>
      </c>
      <c r="CV322" s="15">
        <v>1</v>
      </c>
      <c r="CW322" s="15">
        <v>1</v>
      </c>
      <c r="CX322" s="15">
        <v>1</v>
      </c>
      <c r="CY322" s="15">
        <v>1</v>
      </c>
      <c r="DA322" s="15">
        <v>1</v>
      </c>
      <c r="DC322" s="15">
        <v>1</v>
      </c>
      <c r="DE322" s="15">
        <v>1</v>
      </c>
      <c r="DO322" s="15">
        <v>2</v>
      </c>
      <c r="DP322" s="15">
        <v>4</v>
      </c>
      <c r="DQ322" s="15">
        <v>2</v>
      </c>
      <c r="DR322" s="15">
        <v>4</v>
      </c>
      <c r="DS322" s="15">
        <v>3</v>
      </c>
      <c r="DT322" s="15">
        <v>4</v>
      </c>
      <c r="DY322" s="15">
        <v>4.5999999999999996</v>
      </c>
      <c r="DZ322" s="15">
        <v>4</v>
      </c>
      <c r="EA322" s="15">
        <v>4.25</v>
      </c>
      <c r="EB322" s="15">
        <v>4.2</v>
      </c>
      <c r="EC322" s="15">
        <v>4</v>
      </c>
      <c r="ED322" s="15">
        <v>4.75</v>
      </c>
      <c r="EE322" s="27">
        <f t="shared" ref="EE322:EE385" si="75">AVERAGE($DY322:$ED322)</f>
        <v>4.3</v>
      </c>
      <c r="EF322" s="15">
        <f t="shared" si="66"/>
        <v>0</v>
      </c>
    </row>
    <row r="323" spans="1:136" x14ac:dyDescent="0.2">
      <c r="A323" s="15">
        <v>161</v>
      </c>
      <c r="B323" s="15">
        <v>553</v>
      </c>
      <c r="C323" s="15">
        <v>1</v>
      </c>
      <c r="D323" s="15">
        <v>2</v>
      </c>
      <c r="E323" s="15">
        <v>1</v>
      </c>
      <c r="F323" s="15">
        <v>47</v>
      </c>
      <c r="G323" s="15">
        <v>5</v>
      </c>
      <c r="H323" s="15">
        <v>2</v>
      </c>
      <c r="I323" s="15">
        <v>3</v>
      </c>
      <c r="J323" s="15">
        <v>18</v>
      </c>
      <c r="K323" s="15">
        <v>0</v>
      </c>
      <c r="L323" s="15">
        <v>1</v>
      </c>
      <c r="M323" s="15">
        <v>1</v>
      </c>
      <c r="N323" s="15">
        <v>200000</v>
      </c>
      <c r="O323" s="15">
        <v>1</v>
      </c>
      <c r="P323" s="15">
        <v>0</v>
      </c>
      <c r="Q323" s="159">
        <v>1</v>
      </c>
      <c r="R323" s="159">
        <v>1</v>
      </c>
      <c r="S323" s="159">
        <v>16</v>
      </c>
      <c r="T323" s="159">
        <v>7500</v>
      </c>
      <c r="U323" s="159">
        <f t="shared" ref="U323:U386" si="76">($R323*$T323)</f>
        <v>7500</v>
      </c>
      <c r="V323" s="159">
        <v>12</v>
      </c>
      <c r="W323" s="171">
        <f t="shared" ref="W323:W386" si="77">$U323/$S323</f>
        <v>468.75</v>
      </c>
      <c r="AA323" s="15">
        <f t="shared" ref="AA323:AA386" si="78">$Z323*$X323</f>
        <v>0</v>
      </c>
      <c r="AD323" s="15">
        <f t="shared" ref="AD323:AD386" si="79">$U323+$AA323</f>
        <v>7500</v>
      </c>
      <c r="AE323" s="172">
        <f t="shared" si="74"/>
        <v>468.75</v>
      </c>
      <c r="AS323" s="15">
        <v>8</v>
      </c>
      <c r="AT323" s="15">
        <v>1</v>
      </c>
      <c r="AU323" s="15">
        <v>3</v>
      </c>
      <c r="AV323" s="15">
        <v>21000</v>
      </c>
      <c r="AW323" s="15">
        <f t="shared" si="67"/>
        <v>21000</v>
      </c>
      <c r="AX323" s="15">
        <v>5</v>
      </c>
      <c r="BF323" s="15">
        <f t="shared" si="68"/>
        <v>21000</v>
      </c>
      <c r="BG323" s="15">
        <f t="shared" si="69"/>
        <v>7000</v>
      </c>
      <c r="CJ323" s="15">
        <v>3.75</v>
      </c>
      <c r="CK323" s="15">
        <v>5</v>
      </c>
      <c r="CL323" s="15">
        <v>4.666666666666667</v>
      </c>
      <c r="CM323" s="15">
        <v>2.5</v>
      </c>
      <c r="CN323" s="15">
        <v>5</v>
      </c>
      <c r="CO323" s="15">
        <f t="shared" ref="CO323:CO386" si="80">AVERAGE($CJ323:$CN323)</f>
        <v>4.1833333333333336</v>
      </c>
      <c r="CP323" s="15">
        <v>3</v>
      </c>
      <c r="CQ323" s="15">
        <v>3</v>
      </c>
      <c r="CR323" s="15">
        <v>4</v>
      </c>
      <c r="CS323" s="15">
        <v>10</v>
      </c>
      <c r="CT323" s="15">
        <v>1</v>
      </c>
      <c r="CU323" s="15">
        <v>2</v>
      </c>
      <c r="CV323" s="15">
        <v>1</v>
      </c>
      <c r="CW323" s="15">
        <v>1</v>
      </c>
      <c r="CX323" s="15">
        <v>1</v>
      </c>
      <c r="CY323" s="15">
        <v>1</v>
      </c>
      <c r="DA323" s="15">
        <v>1</v>
      </c>
      <c r="DC323" s="15">
        <v>1</v>
      </c>
      <c r="DE323" s="15">
        <v>1</v>
      </c>
      <c r="DO323" s="15">
        <v>2</v>
      </c>
      <c r="DP323" s="15">
        <v>4</v>
      </c>
      <c r="DQ323" s="15">
        <v>2</v>
      </c>
      <c r="DR323" s="15">
        <v>4</v>
      </c>
      <c r="DS323" s="15">
        <v>3</v>
      </c>
      <c r="DT323" s="15">
        <v>4</v>
      </c>
      <c r="DY323" s="27">
        <v>4.5999999999999996</v>
      </c>
      <c r="DZ323" s="27">
        <v>4</v>
      </c>
      <c r="EA323" s="27">
        <v>4.25</v>
      </c>
      <c r="EB323" s="27">
        <v>4.2</v>
      </c>
      <c r="EC323" s="27">
        <v>4</v>
      </c>
      <c r="ED323" s="27">
        <v>4.75</v>
      </c>
      <c r="EE323" s="27">
        <f t="shared" si="75"/>
        <v>4.3</v>
      </c>
      <c r="EF323" s="15">
        <f t="shared" ref="EF323:EF386" si="81">$EE323-$EE324</f>
        <v>0.17499999999999982</v>
      </c>
    </row>
    <row r="324" spans="1:136" x14ac:dyDescent="0.2">
      <c r="A324" s="15">
        <v>162</v>
      </c>
      <c r="B324" s="15">
        <v>554</v>
      </c>
      <c r="C324" s="15">
        <v>1</v>
      </c>
      <c r="D324" s="15">
        <v>2</v>
      </c>
      <c r="E324" s="15">
        <v>0</v>
      </c>
      <c r="F324" s="15">
        <v>43</v>
      </c>
      <c r="G324" s="15">
        <v>4</v>
      </c>
      <c r="H324" s="15">
        <v>3</v>
      </c>
      <c r="I324" s="15">
        <v>4</v>
      </c>
      <c r="J324" s="15">
        <v>5</v>
      </c>
      <c r="K324" s="15">
        <v>1</v>
      </c>
      <c r="L324" s="15">
        <v>1</v>
      </c>
      <c r="M324" s="15">
        <v>1</v>
      </c>
      <c r="N324" s="15">
        <v>30000</v>
      </c>
      <c r="O324" s="15">
        <v>1</v>
      </c>
      <c r="P324" s="15">
        <v>1</v>
      </c>
      <c r="Q324" s="15">
        <v>8</v>
      </c>
      <c r="R324" s="15">
        <v>1</v>
      </c>
      <c r="S324" s="15">
        <v>0.5</v>
      </c>
      <c r="T324" s="15">
        <v>8000</v>
      </c>
      <c r="U324" s="15">
        <f t="shared" si="76"/>
        <v>8000</v>
      </c>
      <c r="V324" s="15">
        <v>150</v>
      </c>
      <c r="W324" s="27">
        <f t="shared" si="77"/>
        <v>16000</v>
      </c>
      <c r="AA324" s="15">
        <f t="shared" si="78"/>
        <v>0</v>
      </c>
      <c r="AD324" s="15">
        <f t="shared" si="79"/>
        <v>8000</v>
      </c>
      <c r="AE324" s="172">
        <f t="shared" si="74"/>
        <v>16000</v>
      </c>
      <c r="AF324" s="161">
        <v>8</v>
      </c>
      <c r="AG324" s="161">
        <v>1</v>
      </c>
      <c r="AH324" s="161">
        <v>0.5</v>
      </c>
      <c r="AI324" s="161">
        <v>8000</v>
      </c>
      <c r="AJ324" s="161">
        <v>150</v>
      </c>
      <c r="AK324" s="161">
        <v>16000</v>
      </c>
      <c r="AW324" s="15">
        <f t="shared" si="67"/>
        <v>0</v>
      </c>
      <c r="CJ324" s="15">
        <v>4.25</v>
      </c>
      <c r="CK324" s="15">
        <v>3.6666666666666665</v>
      </c>
      <c r="CL324" s="15">
        <v>3</v>
      </c>
      <c r="CM324" s="15">
        <v>3</v>
      </c>
      <c r="CN324" s="15">
        <v>3.5</v>
      </c>
      <c r="CO324" s="15">
        <f t="shared" si="80"/>
        <v>3.4833333333333329</v>
      </c>
      <c r="CP324" s="15">
        <v>4</v>
      </c>
      <c r="CQ324" s="15">
        <v>1</v>
      </c>
      <c r="CR324" s="15">
        <v>2</v>
      </c>
      <c r="CS324" s="15">
        <v>10</v>
      </c>
      <c r="CT324" s="15">
        <v>1</v>
      </c>
      <c r="CU324" s="15">
        <v>4</v>
      </c>
      <c r="CV324" s="15">
        <v>1</v>
      </c>
      <c r="CW324" s="15">
        <v>1</v>
      </c>
      <c r="CX324" s="15">
        <v>1</v>
      </c>
      <c r="CY324" s="15">
        <v>1</v>
      </c>
      <c r="DA324" s="15">
        <v>1</v>
      </c>
      <c r="DC324" s="15">
        <v>1</v>
      </c>
      <c r="DE324" s="15">
        <v>1</v>
      </c>
      <c r="DM324" s="15">
        <v>1</v>
      </c>
      <c r="DN324" s="15">
        <v>3</v>
      </c>
      <c r="DQ324" s="15">
        <v>3</v>
      </c>
      <c r="DR324" s="15">
        <v>3</v>
      </c>
      <c r="DS324" s="15">
        <v>2</v>
      </c>
      <c r="DT324" s="15">
        <v>3</v>
      </c>
      <c r="DY324" s="15">
        <v>4</v>
      </c>
      <c r="DZ324" s="15">
        <v>4</v>
      </c>
      <c r="EA324" s="15">
        <v>4.75</v>
      </c>
      <c r="EB324" s="15">
        <v>4</v>
      </c>
      <c r="EC324" s="15">
        <v>4</v>
      </c>
      <c r="ED324" s="15">
        <v>4</v>
      </c>
      <c r="EE324" s="27">
        <f t="shared" si="75"/>
        <v>4.125</v>
      </c>
      <c r="EF324" s="15">
        <f t="shared" si="81"/>
        <v>1.0249999999999999</v>
      </c>
    </row>
    <row r="325" spans="1:136" x14ac:dyDescent="0.2">
      <c r="A325" s="15">
        <v>162</v>
      </c>
      <c r="B325" s="15">
        <v>554</v>
      </c>
      <c r="C325" s="15">
        <v>1</v>
      </c>
      <c r="D325" s="15">
        <v>2</v>
      </c>
      <c r="E325" s="15">
        <v>0</v>
      </c>
      <c r="F325" s="15">
        <v>43</v>
      </c>
      <c r="G325" s="15">
        <v>4</v>
      </c>
      <c r="H325" s="15">
        <v>3</v>
      </c>
      <c r="I325" s="15">
        <v>4</v>
      </c>
      <c r="J325" s="15">
        <v>5</v>
      </c>
      <c r="K325" s="15">
        <v>1</v>
      </c>
      <c r="L325" s="15">
        <v>1</v>
      </c>
      <c r="M325" s="15">
        <v>1</v>
      </c>
      <c r="N325" s="15">
        <v>30000</v>
      </c>
      <c r="O325" s="15">
        <v>1</v>
      </c>
      <c r="P325" s="15">
        <v>0</v>
      </c>
      <c r="Q325" s="159">
        <v>8</v>
      </c>
      <c r="R325" s="159">
        <v>1</v>
      </c>
      <c r="S325" s="159">
        <v>0.5</v>
      </c>
      <c r="T325" s="159">
        <v>8000</v>
      </c>
      <c r="U325" s="159">
        <f t="shared" si="76"/>
        <v>8000</v>
      </c>
      <c r="V325" s="159">
        <v>150</v>
      </c>
      <c r="W325" s="171">
        <f t="shared" si="77"/>
        <v>16000</v>
      </c>
      <c r="AA325" s="15">
        <f t="shared" si="78"/>
        <v>0</v>
      </c>
      <c r="AD325" s="15">
        <f t="shared" si="79"/>
        <v>8000</v>
      </c>
      <c r="AE325" s="172">
        <f t="shared" si="74"/>
        <v>16000</v>
      </c>
      <c r="AW325" s="15">
        <f t="shared" ref="AW325:AW388" si="82">$AV325*$AT325</f>
        <v>0</v>
      </c>
      <c r="CJ325" s="15">
        <v>4.25</v>
      </c>
      <c r="CK325" s="15">
        <v>3.6666666666666665</v>
      </c>
      <c r="CL325" s="15">
        <v>3</v>
      </c>
      <c r="CM325" s="15">
        <v>3</v>
      </c>
      <c r="CN325" s="15">
        <v>3.5</v>
      </c>
      <c r="CO325" s="15">
        <f t="shared" si="80"/>
        <v>3.4833333333333329</v>
      </c>
      <c r="CP325" s="15">
        <v>4</v>
      </c>
      <c r="CQ325" s="15">
        <v>1</v>
      </c>
      <c r="CR325" s="15">
        <v>2</v>
      </c>
      <c r="CS325" s="15">
        <v>10</v>
      </c>
      <c r="CT325" s="15">
        <v>1</v>
      </c>
      <c r="CU325" s="15">
        <v>4</v>
      </c>
      <c r="CV325" s="15">
        <v>1</v>
      </c>
      <c r="CW325" s="15">
        <v>1</v>
      </c>
      <c r="CX325" s="15">
        <v>1</v>
      </c>
      <c r="CY325" s="15">
        <v>1</v>
      </c>
      <c r="DA325" s="15">
        <v>1</v>
      </c>
      <c r="DC325" s="15">
        <v>1</v>
      </c>
      <c r="DE325" s="15">
        <v>1</v>
      </c>
      <c r="DM325" s="15">
        <v>1</v>
      </c>
      <c r="DN325" s="15">
        <v>3</v>
      </c>
      <c r="DQ325" s="15">
        <v>3</v>
      </c>
      <c r="DR325" s="15">
        <v>3</v>
      </c>
      <c r="DS325" s="15">
        <v>2</v>
      </c>
      <c r="DT325" s="15">
        <v>3</v>
      </c>
      <c r="DY325" s="27">
        <v>3.6</v>
      </c>
      <c r="DZ325" s="27">
        <v>3</v>
      </c>
      <c r="EA325" s="27">
        <v>3</v>
      </c>
      <c r="EB325" s="27">
        <v>3</v>
      </c>
      <c r="EC325" s="27">
        <v>3</v>
      </c>
      <c r="ED325" s="27">
        <v>3</v>
      </c>
      <c r="EE325" s="27">
        <f t="shared" si="75"/>
        <v>3.1</v>
      </c>
      <c r="EF325" s="15">
        <f t="shared" si="81"/>
        <v>-1.9</v>
      </c>
    </row>
    <row r="326" spans="1:136" x14ac:dyDescent="0.2">
      <c r="A326" s="15">
        <v>163</v>
      </c>
      <c r="B326" s="15">
        <v>555</v>
      </c>
      <c r="C326" s="15">
        <v>1</v>
      </c>
      <c r="D326" s="15">
        <v>2</v>
      </c>
      <c r="E326" s="15">
        <v>1</v>
      </c>
      <c r="F326" s="15">
        <v>66</v>
      </c>
      <c r="G326" s="15">
        <v>5</v>
      </c>
      <c r="H326" s="15">
        <v>2</v>
      </c>
      <c r="I326" s="15">
        <v>3</v>
      </c>
      <c r="J326" s="15">
        <v>10</v>
      </c>
      <c r="K326" s="15">
        <v>0</v>
      </c>
      <c r="L326" s="15">
        <v>1</v>
      </c>
      <c r="M326" s="15">
        <v>1</v>
      </c>
      <c r="N326" s="15">
        <v>500000</v>
      </c>
      <c r="O326" s="15">
        <v>1</v>
      </c>
      <c r="P326" s="15">
        <v>1</v>
      </c>
      <c r="Q326" s="15">
        <v>1</v>
      </c>
      <c r="R326" s="15">
        <v>1</v>
      </c>
      <c r="S326" s="15">
        <v>10</v>
      </c>
      <c r="T326" s="15">
        <v>8000</v>
      </c>
      <c r="U326" s="15">
        <f t="shared" si="76"/>
        <v>8000</v>
      </c>
      <c r="V326" s="15">
        <v>10</v>
      </c>
      <c r="W326" s="27">
        <f t="shared" si="77"/>
        <v>800</v>
      </c>
      <c r="AA326" s="15">
        <f t="shared" si="78"/>
        <v>0</v>
      </c>
      <c r="AD326" s="15">
        <f t="shared" si="79"/>
        <v>8000</v>
      </c>
      <c r="AE326" s="172">
        <f t="shared" si="74"/>
        <v>800</v>
      </c>
      <c r="AF326" s="161">
        <v>1</v>
      </c>
      <c r="AG326" s="161">
        <v>1</v>
      </c>
      <c r="AH326" s="161">
        <v>10</v>
      </c>
      <c r="AI326" s="161">
        <v>700</v>
      </c>
      <c r="AJ326" s="161">
        <v>9</v>
      </c>
      <c r="AK326" s="161">
        <v>70</v>
      </c>
      <c r="AS326" s="15">
        <v>1</v>
      </c>
      <c r="AT326" s="15">
        <v>1</v>
      </c>
      <c r="AU326" s="15">
        <v>10</v>
      </c>
      <c r="AV326" s="15">
        <v>800</v>
      </c>
      <c r="AW326" s="15">
        <f t="shared" si="82"/>
        <v>800</v>
      </c>
      <c r="AX326" s="15">
        <v>100</v>
      </c>
      <c r="AY326" s="15">
        <v>80</v>
      </c>
      <c r="BF326" s="15">
        <f t="shared" ref="BF326:BF387" si="83">$AW326+$BC326</f>
        <v>800</v>
      </c>
      <c r="BG326" s="15">
        <f t="shared" ref="BG326:BG387" si="84">$BF326/$AU326</f>
        <v>80</v>
      </c>
      <c r="BH326" s="161">
        <v>1</v>
      </c>
      <c r="BI326" s="161">
        <v>1</v>
      </c>
      <c r="BJ326" s="161">
        <v>10</v>
      </c>
      <c r="BK326" s="161">
        <v>800</v>
      </c>
      <c r="BL326" s="161">
        <v>100</v>
      </c>
      <c r="BS326" s="23">
        <v>800</v>
      </c>
      <c r="BT326" s="23">
        <v>80</v>
      </c>
      <c r="CJ326" s="15">
        <v>2.5</v>
      </c>
      <c r="CK326" s="15">
        <v>2</v>
      </c>
      <c r="CL326" s="15">
        <v>1</v>
      </c>
      <c r="CM326" s="15">
        <v>2.5</v>
      </c>
      <c r="CN326" s="15">
        <v>3</v>
      </c>
      <c r="CO326" s="15">
        <f t="shared" si="80"/>
        <v>2.2000000000000002</v>
      </c>
      <c r="CP326" s="15">
        <v>3</v>
      </c>
      <c r="CQ326" s="15">
        <v>1</v>
      </c>
      <c r="CR326" s="15">
        <v>4</v>
      </c>
      <c r="CS326" s="15">
        <v>15</v>
      </c>
      <c r="CT326" s="15">
        <v>3</v>
      </c>
      <c r="CU326" s="15">
        <v>2</v>
      </c>
      <c r="CV326" s="15">
        <v>2</v>
      </c>
      <c r="CW326" s="15">
        <v>3</v>
      </c>
      <c r="CX326" s="15">
        <v>1</v>
      </c>
      <c r="CY326" s="15">
        <v>1</v>
      </c>
      <c r="DA326" s="15">
        <v>1</v>
      </c>
      <c r="DC326" s="15">
        <v>1</v>
      </c>
      <c r="DE326" s="15">
        <v>1</v>
      </c>
      <c r="DM326" s="15">
        <v>3</v>
      </c>
      <c r="DN326" s="15">
        <v>2</v>
      </c>
      <c r="DO326" s="15">
        <v>2</v>
      </c>
      <c r="DP326" s="15">
        <v>2</v>
      </c>
      <c r="DQ326" s="15">
        <v>1</v>
      </c>
      <c r="DR326" s="15">
        <v>2</v>
      </c>
      <c r="DY326" s="15">
        <v>5</v>
      </c>
      <c r="DZ326" s="15">
        <v>5</v>
      </c>
      <c r="EA326" s="15">
        <v>5</v>
      </c>
      <c r="EB326" s="15">
        <v>5</v>
      </c>
      <c r="EC326" s="15">
        <v>5</v>
      </c>
      <c r="ED326" s="15">
        <v>5</v>
      </c>
      <c r="EE326" s="27">
        <f t="shared" si="75"/>
        <v>5</v>
      </c>
      <c r="EF326" s="15">
        <f t="shared" si="81"/>
        <v>1.1138888888888885</v>
      </c>
    </row>
    <row r="327" spans="1:136" x14ac:dyDescent="0.2">
      <c r="A327" s="15">
        <v>163</v>
      </c>
      <c r="B327" s="15">
        <v>555</v>
      </c>
      <c r="C327" s="15">
        <v>1</v>
      </c>
      <c r="D327" s="15">
        <v>2</v>
      </c>
      <c r="E327" s="15">
        <v>1</v>
      </c>
      <c r="F327" s="15">
        <v>66</v>
      </c>
      <c r="G327" s="15">
        <v>5</v>
      </c>
      <c r="H327" s="15">
        <v>2</v>
      </c>
      <c r="I327" s="15">
        <v>3</v>
      </c>
      <c r="J327" s="15">
        <v>10</v>
      </c>
      <c r="K327" s="15">
        <v>0</v>
      </c>
      <c r="L327" s="15">
        <v>1</v>
      </c>
      <c r="M327" s="15">
        <v>1</v>
      </c>
      <c r="N327" s="15">
        <v>500000</v>
      </c>
      <c r="O327" s="15">
        <v>1</v>
      </c>
      <c r="P327" s="15">
        <v>0</v>
      </c>
      <c r="Q327" s="159">
        <v>1</v>
      </c>
      <c r="R327" s="159">
        <v>1</v>
      </c>
      <c r="S327" s="159">
        <v>10</v>
      </c>
      <c r="T327" s="159">
        <v>700</v>
      </c>
      <c r="U327" s="159">
        <f t="shared" si="76"/>
        <v>700</v>
      </c>
      <c r="V327" s="159">
        <v>9</v>
      </c>
      <c r="W327" s="171">
        <f t="shared" si="77"/>
        <v>70</v>
      </c>
      <c r="AA327" s="15">
        <f t="shared" si="78"/>
        <v>0</v>
      </c>
      <c r="AD327" s="15">
        <f t="shared" si="79"/>
        <v>700</v>
      </c>
      <c r="AE327" s="172">
        <f t="shared" si="74"/>
        <v>70</v>
      </c>
      <c r="AS327" s="15">
        <v>1</v>
      </c>
      <c r="AT327" s="15">
        <v>1</v>
      </c>
      <c r="AU327" s="15">
        <v>10</v>
      </c>
      <c r="AV327" s="15">
        <v>800</v>
      </c>
      <c r="AW327" s="15">
        <f t="shared" si="82"/>
        <v>800</v>
      </c>
      <c r="AX327" s="15">
        <v>100</v>
      </c>
      <c r="BF327" s="15">
        <f t="shared" si="83"/>
        <v>800</v>
      </c>
      <c r="BG327" s="15">
        <f t="shared" si="84"/>
        <v>80</v>
      </c>
      <c r="CJ327" s="15">
        <v>2.5</v>
      </c>
      <c r="CK327" s="15">
        <v>2</v>
      </c>
      <c r="CL327" s="15">
        <v>1</v>
      </c>
      <c r="CM327" s="15">
        <v>2.5</v>
      </c>
      <c r="CN327" s="15">
        <v>3</v>
      </c>
      <c r="CO327" s="15">
        <f t="shared" si="80"/>
        <v>2.2000000000000002</v>
      </c>
      <c r="CP327" s="15">
        <v>3</v>
      </c>
      <c r="CQ327" s="15">
        <v>1</v>
      </c>
      <c r="CR327" s="15">
        <v>4</v>
      </c>
      <c r="CS327" s="15">
        <v>15</v>
      </c>
      <c r="CT327" s="15">
        <v>3</v>
      </c>
      <c r="CU327" s="15">
        <v>2</v>
      </c>
      <c r="CV327" s="15">
        <v>2</v>
      </c>
      <c r="CW327" s="15">
        <v>3</v>
      </c>
      <c r="CX327" s="15">
        <v>1</v>
      </c>
      <c r="CY327" s="15">
        <v>1</v>
      </c>
      <c r="DA327" s="15">
        <v>1</v>
      </c>
      <c r="DC327" s="15">
        <v>1</v>
      </c>
      <c r="DE327" s="15">
        <v>1</v>
      </c>
      <c r="DM327" s="15">
        <v>3</v>
      </c>
      <c r="DN327" s="15">
        <v>2</v>
      </c>
      <c r="DO327" s="15">
        <v>2</v>
      </c>
      <c r="DP327" s="15">
        <v>2</v>
      </c>
      <c r="DQ327" s="15">
        <v>1</v>
      </c>
      <c r="DR327" s="15">
        <v>2</v>
      </c>
      <c r="DY327" s="27">
        <v>4</v>
      </c>
      <c r="DZ327" s="27">
        <v>4.666666666666667</v>
      </c>
      <c r="EA327" s="27">
        <v>3.5</v>
      </c>
      <c r="EB327" s="27">
        <v>3.4</v>
      </c>
      <c r="EC327" s="27">
        <v>4</v>
      </c>
      <c r="ED327" s="27">
        <v>3.75</v>
      </c>
      <c r="EE327" s="27">
        <f t="shared" si="75"/>
        <v>3.8861111111111115</v>
      </c>
      <c r="EF327" s="15">
        <f t="shared" si="81"/>
        <v>-0.23055555555555474</v>
      </c>
    </row>
    <row r="328" spans="1:136" x14ac:dyDescent="0.2">
      <c r="A328" s="15">
        <v>164</v>
      </c>
      <c r="B328" s="15">
        <v>557</v>
      </c>
      <c r="C328" s="15">
        <v>1</v>
      </c>
      <c r="D328" s="15">
        <v>2</v>
      </c>
      <c r="E328" s="15">
        <v>1</v>
      </c>
      <c r="F328" s="15">
        <v>45</v>
      </c>
      <c r="G328" s="15">
        <v>5</v>
      </c>
      <c r="H328" s="15">
        <v>2</v>
      </c>
      <c r="I328" s="15">
        <v>3</v>
      </c>
      <c r="J328" s="15">
        <v>10</v>
      </c>
      <c r="K328" s="15">
        <v>1</v>
      </c>
      <c r="L328" s="15">
        <v>1</v>
      </c>
      <c r="M328" s="15">
        <v>1</v>
      </c>
      <c r="N328" s="15">
        <v>480000</v>
      </c>
      <c r="O328" s="15">
        <v>1</v>
      </c>
      <c r="P328" s="15">
        <v>1</v>
      </c>
      <c r="Q328" s="15">
        <v>5</v>
      </c>
      <c r="R328" s="15">
        <v>7</v>
      </c>
      <c r="S328" s="15">
        <v>5</v>
      </c>
      <c r="T328" s="15">
        <v>10000</v>
      </c>
      <c r="U328" s="15">
        <f t="shared" si="76"/>
        <v>70000</v>
      </c>
      <c r="V328" s="15">
        <v>10.55</v>
      </c>
      <c r="W328" s="27">
        <f t="shared" si="77"/>
        <v>14000</v>
      </c>
      <c r="X328" s="15">
        <v>7</v>
      </c>
      <c r="Y328" s="15">
        <v>5</v>
      </c>
      <c r="Z328" s="15">
        <v>200</v>
      </c>
      <c r="AA328" s="15">
        <f t="shared" si="78"/>
        <v>1400</v>
      </c>
      <c r="AB328" s="15">
        <v>10.55</v>
      </c>
      <c r="AD328" s="15">
        <f t="shared" si="79"/>
        <v>71400</v>
      </c>
      <c r="AE328" s="172">
        <f t="shared" si="74"/>
        <v>14280</v>
      </c>
      <c r="AF328" s="161">
        <v>5</v>
      </c>
      <c r="AG328" s="161">
        <v>3</v>
      </c>
      <c r="AH328" s="161">
        <v>5</v>
      </c>
      <c r="AI328" s="161">
        <v>7500</v>
      </c>
      <c r="AJ328" s="161">
        <v>10.1</v>
      </c>
      <c r="AK328" s="161">
        <v>1500</v>
      </c>
      <c r="AL328" s="23">
        <v>3</v>
      </c>
      <c r="AM328" s="23">
        <v>5</v>
      </c>
      <c r="AN328" s="23">
        <v>150</v>
      </c>
      <c r="AO328" s="23">
        <v>10.1</v>
      </c>
      <c r="AW328" s="15">
        <f t="shared" si="82"/>
        <v>0</v>
      </c>
      <c r="CJ328" s="15">
        <v>1.75</v>
      </c>
      <c r="CK328" s="15">
        <v>1.6666666666666667</v>
      </c>
      <c r="CL328" s="15">
        <v>1.3333333333333333</v>
      </c>
      <c r="CM328" s="15">
        <v>1.5</v>
      </c>
      <c r="CN328" s="15">
        <v>5</v>
      </c>
      <c r="CO328" s="15">
        <f t="shared" si="80"/>
        <v>2.25</v>
      </c>
      <c r="CP328" s="15">
        <v>1</v>
      </c>
      <c r="CQ328" s="15">
        <v>1</v>
      </c>
      <c r="CR328" s="15">
        <v>1</v>
      </c>
      <c r="CS328" s="15">
        <v>10</v>
      </c>
      <c r="CT328" s="15">
        <v>1</v>
      </c>
      <c r="CU328" s="15">
        <v>4</v>
      </c>
      <c r="CV328" s="15">
        <v>2</v>
      </c>
      <c r="CW328" s="15">
        <v>1</v>
      </c>
      <c r="CX328" s="15">
        <v>1</v>
      </c>
      <c r="CY328" s="15">
        <v>1</v>
      </c>
      <c r="DA328" s="15">
        <v>1</v>
      </c>
      <c r="DC328" s="15">
        <v>1</v>
      </c>
      <c r="DE328" s="15">
        <v>1</v>
      </c>
      <c r="DM328" s="15">
        <v>1</v>
      </c>
      <c r="DN328" s="15">
        <v>2</v>
      </c>
      <c r="DO328" s="15">
        <v>3</v>
      </c>
      <c r="DP328" s="15">
        <v>2</v>
      </c>
      <c r="DS328" s="15">
        <v>2</v>
      </c>
      <c r="DT328" s="15">
        <v>2</v>
      </c>
      <c r="DY328" s="15">
        <v>4.4000000000000004</v>
      </c>
      <c r="DZ328" s="15">
        <v>4</v>
      </c>
      <c r="EA328" s="15">
        <v>4</v>
      </c>
      <c r="EB328" s="15">
        <v>3.8</v>
      </c>
      <c r="EC328" s="15">
        <v>4</v>
      </c>
      <c r="ED328" s="15">
        <v>4.5</v>
      </c>
      <c r="EE328" s="27">
        <f t="shared" si="75"/>
        <v>4.1166666666666663</v>
      </c>
      <c r="EF328" s="15">
        <f t="shared" si="81"/>
        <v>0</v>
      </c>
    </row>
    <row r="329" spans="1:136" x14ac:dyDescent="0.2">
      <c r="A329" s="15">
        <v>164</v>
      </c>
      <c r="B329" s="15">
        <v>557</v>
      </c>
      <c r="C329" s="15">
        <v>1</v>
      </c>
      <c r="D329" s="15">
        <v>2</v>
      </c>
      <c r="E329" s="15">
        <v>1</v>
      </c>
      <c r="F329" s="15">
        <v>45</v>
      </c>
      <c r="G329" s="15">
        <v>5</v>
      </c>
      <c r="H329" s="15">
        <v>2</v>
      </c>
      <c r="I329" s="15">
        <v>3</v>
      </c>
      <c r="J329" s="15">
        <v>10</v>
      </c>
      <c r="K329" s="15">
        <v>1</v>
      </c>
      <c r="L329" s="15">
        <v>1</v>
      </c>
      <c r="M329" s="15">
        <v>1</v>
      </c>
      <c r="N329" s="15">
        <v>480000</v>
      </c>
      <c r="O329" s="15">
        <v>1</v>
      </c>
      <c r="P329" s="15">
        <v>0</v>
      </c>
      <c r="Q329" s="159">
        <v>5</v>
      </c>
      <c r="R329" s="159">
        <v>3</v>
      </c>
      <c r="S329" s="159">
        <v>5</v>
      </c>
      <c r="T329" s="159">
        <v>7500</v>
      </c>
      <c r="U329" s="159">
        <f t="shared" si="76"/>
        <v>22500</v>
      </c>
      <c r="V329" s="159">
        <v>10.1</v>
      </c>
      <c r="W329" s="171">
        <f t="shared" si="77"/>
        <v>4500</v>
      </c>
      <c r="X329" s="15">
        <v>3</v>
      </c>
      <c r="Y329" s="15">
        <v>5</v>
      </c>
      <c r="Z329" s="15">
        <v>150</v>
      </c>
      <c r="AA329" s="15">
        <f t="shared" si="78"/>
        <v>450</v>
      </c>
      <c r="AB329" s="15">
        <v>10.1</v>
      </c>
      <c r="AD329" s="15">
        <f t="shared" si="79"/>
        <v>22950</v>
      </c>
      <c r="AE329" s="172">
        <f t="shared" si="74"/>
        <v>4590</v>
      </c>
      <c r="AW329" s="15">
        <f t="shared" si="82"/>
        <v>0</v>
      </c>
      <c r="CJ329" s="15">
        <v>1.75</v>
      </c>
      <c r="CK329" s="15">
        <v>1.6666666666666667</v>
      </c>
      <c r="CL329" s="15">
        <v>1.3333333333333333</v>
      </c>
      <c r="CM329" s="15">
        <v>1.5</v>
      </c>
      <c r="CN329" s="15">
        <v>5</v>
      </c>
      <c r="CO329" s="15">
        <f t="shared" si="80"/>
        <v>2.25</v>
      </c>
      <c r="CP329" s="15">
        <v>1</v>
      </c>
      <c r="CQ329" s="15">
        <v>1</v>
      </c>
      <c r="CR329" s="15">
        <v>1</v>
      </c>
      <c r="CS329" s="15">
        <v>10</v>
      </c>
      <c r="CT329" s="15">
        <v>1</v>
      </c>
      <c r="CU329" s="15">
        <v>4</v>
      </c>
      <c r="CV329" s="15">
        <v>2</v>
      </c>
      <c r="CW329" s="15">
        <v>1</v>
      </c>
      <c r="CX329" s="15">
        <v>1</v>
      </c>
      <c r="CY329" s="15">
        <v>1</v>
      </c>
      <c r="DA329" s="15">
        <v>1</v>
      </c>
      <c r="DC329" s="15">
        <v>1</v>
      </c>
      <c r="DE329" s="15">
        <v>1</v>
      </c>
      <c r="DM329" s="15">
        <v>1</v>
      </c>
      <c r="DN329" s="15">
        <v>2</v>
      </c>
      <c r="DO329" s="15">
        <v>3</v>
      </c>
      <c r="DP329" s="15">
        <v>2</v>
      </c>
      <c r="DS329" s="15">
        <v>2</v>
      </c>
      <c r="DT329" s="15">
        <v>2</v>
      </c>
      <c r="DY329" s="27">
        <v>4.4000000000000004</v>
      </c>
      <c r="DZ329" s="27">
        <v>4</v>
      </c>
      <c r="EA329" s="27">
        <v>4</v>
      </c>
      <c r="EB329" s="27">
        <v>3.8</v>
      </c>
      <c r="EC329" s="27">
        <v>4</v>
      </c>
      <c r="ED329" s="27">
        <v>4.5</v>
      </c>
      <c r="EE329" s="27">
        <f t="shared" si="75"/>
        <v>4.1166666666666663</v>
      </c>
      <c r="EF329" s="15">
        <f t="shared" si="81"/>
        <v>-0.81666666666666732</v>
      </c>
    </row>
    <row r="330" spans="1:136" x14ac:dyDescent="0.2">
      <c r="A330" s="15">
        <v>165</v>
      </c>
      <c r="B330" s="15">
        <v>558</v>
      </c>
      <c r="C330" s="15">
        <v>1</v>
      </c>
      <c r="D330" s="15">
        <v>2</v>
      </c>
      <c r="E330" s="15">
        <v>0</v>
      </c>
      <c r="F330" s="15">
        <v>56</v>
      </c>
      <c r="G330" s="15">
        <v>1</v>
      </c>
      <c r="H330" s="15">
        <v>2</v>
      </c>
      <c r="I330" s="15">
        <v>3</v>
      </c>
      <c r="J330" s="15">
        <v>6</v>
      </c>
      <c r="K330" s="15">
        <v>0</v>
      </c>
      <c r="L330" s="15">
        <v>0</v>
      </c>
      <c r="M330" s="15">
        <v>0</v>
      </c>
      <c r="N330" s="15">
        <v>0</v>
      </c>
      <c r="O330" s="15">
        <v>1</v>
      </c>
      <c r="P330" s="15">
        <v>1</v>
      </c>
      <c r="Q330" s="15">
        <v>7</v>
      </c>
      <c r="R330" s="15">
        <v>1</v>
      </c>
      <c r="S330" s="15">
        <v>3</v>
      </c>
      <c r="T330" s="15">
        <v>3000</v>
      </c>
      <c r="U330" s="15">
        <f t="shared" si="76"/>
        <v>3000</v>
      </c>
      <c r="V330" s="15">
        <v>40</v>
      </c>
      <c r="W330" s="27">
        <f t="shared" si="77"/>
        <v>1000</v>
      </c>
      <c r="AA330" s="15">
        <f t="shared" si="78"/>
        <v>0</v>
      </c>
      <c r="AD330" s="15">
        <f t="shared" si="79"/>
        <v>3000</v>
      </c>
      <c r="AE330" s="172">
        <f t="shared" si="74"/>
        <v>1000</v>
      </c>
      <c r="AF330" s="161">
        <v>7</v>
      </c>
      <c r="AG330" s="161">
        <v>1</v>
      </c>
      <c r="AH330" s="161">
        <v>2</v>
      </c>
      <c r="AI330" s="161">
        <v>5000</v>
      </c>
      <c r="AJ330" s="161">
        <v>40</v>
      </c>
      <c r="AK330" s="161">
        <v>2500</v>
      </c>
      <c r="AW330" s="15">
        <f t="shared" si="82"/>
        <v>0</v>
      </c>
      <c r="CJ330" s="15">
        <v>1.25</v>
      </c>
      <c r="CK330" s="15">
        <v>1</v>
      </c>
      <c r="CL330" s="15">
        <v>1</v>
      </c>
      <c r="CM330" s="15">
        <v>1</v>
      </c>
      <c r="CN330" s="15">
        <v>1</v>
      </c>
      <c r="CO330" s="15">
        <f t="shared" si="80"/>
        <v>1.05</v>
      </c>
      <c r="CP330" s="15">
        <v>1</v>
      </c>
      <c r="CQ330" s="15">
        <v>1</v>
      </c>
      <c r="CR330" s="15">
        <v>4</v>
      </c>
      <c r="CS330" s="15">
        <v>20</v>
      </c>
      <c r="CT330" s="15">
        <v>3</v>
      </c>
      <c r="CU330" s="15">
        <v>3</v>
      </c>
      <c r="CV330" s="15">
        <v>6</v>
      </c>
      <c r="CW330" s="15">
        <v>1</v>
      </c>
      <c r="CX330" s="15">
        <v>1</v>
      </c>
      <c r="CY330" s="15">
        <v>1</v>
      </c>
      <c r="DA330" s="15">
        <v>1</v>
      </c>
      <c r="DC330" s="15">
        <v>1</v>
      </c>
      <c r="DE330" s="15">
        <v>1</v>
      </c>
      <c r="DM330" s="15">
        <v>2</v>
      </c>
      <c r="DN330" s="15">
        <v>2</v>
      </c>
      <c r="DO330" s="15">
        <v>3</v>
      </c>
      <c r="DP330" s="15">
        <v>2</v>
      </c>
      <c r="DS330" s="15">
        <v>1</v>
      </c>
      <c r="DT330" s="15">
        <v>2</v>
      </c>
      <c r="DY330" s="15">
        <v>5</v>
      </c>
      <c r="DZ330" s="15">
        <v>5</v>
      </c>
      <c r="EA330" s="15">
        <v>5</v>
      </c>
      <c r="EB330" s="15">
        <v>4.5999999999999996</v>
      </c>
      <c r="EC330" s="15">
        <v>5</v>
      </c>
      <c r="ED330" s="15">
        <v>5</v>
      </c>
      <c r="EE330" s="27">
        <f t="shared" si="75"/>
        <v>4.9333333333333336</v>
      </c>
      <c r="EF330" s="15">
        <f t="shared" si="81"/>
        <v>0.10833333333333339</v>
      </c>
    </row>
    <row r="331" spans="1:136" x14ac:dyDescent="0.2">
      <c r="A331" s="15">
        <v>165</v>
      </c>
      <c r="B331" s="15">
        <v>558</v>
      </c>
      <c r="C331" s="15">
        <v>1</v>
      </c>
      <c r="D331" s="15">
        <v>2</v>
      </c>
      <c r="E331" s="15">
        <v>0</v>
      </c>
      <c r="F331" s="15">
        <v>56</v>
      </c>
      <c r="G331" s="15">
        <v>1</v>
      </c>
      <c r="H331" s="15">
        <v>2</v>
      </c>
      <c r="I331" s="15">
        <v>3</v>
      </c>
      <c r="J331" s="15">
        <v>6</v>
      </c>
      <c r="K331" s="15">
        <v>0</v>
      </c>
      <c r="L331" s="15">
        <v>0</v>
      </c>
      <c r="M331" s="15">
        <v>0</v>
      </c>
      <c r="N331" s="15">
        <v>0</v>
      </c>
      <c r="O331" s="15">
        <v>1</v>
      </c>
      <c r="P331" s="15">
        <v>0</v>
      </c>
      <c r="Q331" s="159">
        <v>7</v>
      </c>
      <c r="R331" s="159">
        <v>1</v>
      </c>
      <c r="S331" s="159">
        <v>2</v>
      </c>
      <c r="T331" s="159">
        <v>5000</v>
      </c>
      <c r="U331" s="159">
        <f t="shared" si="76"/>
        <v>5000</v>
      </c>
      <c r="V331" s="159">
        <v>40</v>
      </c>
      <c r="W331" s="171">
        <f t="shared" si="77"/>
        <v>2500</v>
      </c>
      <c r="AA331" s="15">
        <f t="shared" si="78"/>
        <v>0</v>
      </c>
      <c r="AD331" s="15">
        <f t="shared" si="79"/>
        <v>5000</v>
      </c>
      <c r="AE331" s="172">
        <f t="shared" si="74"/>
        <v>2500</v>
      </c>
      <c r="AW331" s="15">
        <f t="shared" si="82"/>
        <v>0</v>
      </c>
      <c r="CJ331" s="15">
        <v>1.25</v>
      </c>
      <c r="CK331" s="15">
        <v>1</v>
      </c>
      <c r="CL331" s="15">
        <v>1</v>
      </c>
      <c r="CM331" s="15">
        <v>1</v>
      </c>
      <c r="CN331" s="15">
        <v>1</v>
      </c>
      <c r="CO331" s="15">
        <f t="shared" si="80"/>
        <v>1.05</v>
      </c>
      <c r="CP331" s="15">
        <v>1</v>
      </c>
      <c r="CQ331" s="15">
        <v>1</v>
      </c>
      <c r="CR331" s="15">
        <v>4</v>
      </c>
      <c r="CS331" s="15">
        <v>20</v>
      </c>
      <c r="CT331" s="15">
        <v>3</v>
      </c>
      <c r="CU331" s="15">
        <v>3</v>
      </c>
      <c r="CV331" s="15">
        <v>6</v>
      </c>
      <c r="CW331" s="15">
        <v>1</v>
      </c>
      <c r="CX331" s="15">
        <v>1</v>
      </c>
      <c r="CY331" s="15">
        <v>1</v>
      </c>
      <c r="DA331" s="15">
        <v>1</v>
      </c>
      <c r="DC331" s="15">
        <v>1</v>
      </c>
      <c r="DE331" s="15">
        <v>1</v>
      </c>
      <c r="DM331" s="15">
        <v>2</v>
      </c>
      <c r="DN331" s="15">
        <v>2</v>
      </c>
      <c r="DO331" s="15">
        <v>3</v>
      </c>
      <c r="DP331" s="15">
        <v>2</v>
      </c>
      <c r="DS331" s="15">
        <v>1</v>
      </c>
      <c r="DT331" s="15">
        <v>2</v>
      </c>
      <c r="DY331" s="27">
        <v>4.8</v>
      </c>
      <c r="DZ331" s="27">
        <v>5</v>
      </c>
      <c r="EA331" s="27">
        <v>4.75</v>
      </c>
      <c r="EB331" s="27">
        <v>4.4000000000000004</v>
      </c>
      <c r="EC331" s="27">
        <v>5</v>
      </c>
      <c r="ED331" s="27">
        <v>5</v>
      </c>
      <c r="EE331" s="27">
        <f t="shared" si="75"/>
        <v>4.8250000000000002</v>
      </c>
      <c r="EF331" s="15">
        <f t="shared" si="81"/>
        <v>-0.17499999999999982</v>
      </c>
    </row>
    <row r="332" spans="1:136" x14ac:dyDescent="0.2">
      <c r="A332" s="15">
        <v>166</v>
      </c>
      <c r="B332" s="15">
        <v>559</v>
      </c>
      <c r="C332" s="15">
        <v>1</v>
      </c>
      <c r="D332" s="15">
        <v>2</v>
      </c>
      <c r="E332" s="15">
        <v>1</v>
      </c>
      <c r="F332" s="15">
        <v>68</v>
      </c>
      <c r="G332" s="15">
        <v>1</v>
      </c>
      <c r="H332" s="15">
        <v>2</v>
      </c>
      <c r="I332" s="15">
        <v>3</v>
      </c>
      <c r="J332" s="15">
        <v>6</v>
      </c>
      <c r="K332" s="15">
        <v>0</v>
      </c>
      <c r="L332" s="15">
        <v>0</v>
      </c>
      <c r="M332" s="15">
        <v>0</v>
      </c>
      <c r="N332" s="15">
        <v>0</v>
      </c>
      <c r="O332" s="15">
        <v>1</v>
      </c>
      <c r="P332" s="15">
        <v>1</v>
      </c>
      <c r="Q332" s="15">
        <v>7</v>
      </c>
      <c r="R332" s="15">
        <v>1</v>
      </c>
      <c r="S332" s="15">
        <v>3</v>
      </c>
      <c r="T332" s="15">
        <v>8000</v>
      </c>
      <c r="U332" s="15">
        <f t="shared" si="76"/>
        <v>8000</v>
      </c>
      <c r="V332" s="15">
        <v>40</v>
      </c>
      <c r="W332" s="27">
        <f t="shared" si="77"/>
        <v>2666.6666666666665</v>
      </c>
      <c r="AA332" s="15">
        <f t="shared" si="78"/>
        <v>0</v>
      </c>
      <c r="AD332" s="15">
        <f t="shared" si="79"/>
        <v>8000</v>
      </c>
      <c r="AE332" s="172">
        <f t="shared" si="74"/>
        <v>2666.6666666666665</v>
      </c>
      <c r="AF332" s="161">
        <v>7</v>
      </c>
      <c r="AG332" s="161">
        <v>1</v>
      </c>
      <c r="AH332" s="161">
        <v>3</v>
      </c>
      <c r="AI332" s="161">
        <v>9500</v>
      </c>
      <c r="AJ332" s="161">
        <v>20</v>
      </c>
      <c r="AK332" s="161">
        <v>3166.6666666666665</v>
      </c>
      <c r="AW332" s="15">
        <f t="shared" si="82"/>
        <v>0</v>
      </c>
      <c r="CJ332" s="15">
        <v>1.25</v>
      </c>
      <c r="CK332" s="15">
        <v>1</v>
      </c>
      <c r="CL332" s="15">
        <v>1</v>
      </c>
      <c r="CM332" s="15">
        <v>1</v>
      </c>
      <c r="CN332" s="15">
        <v>1</v>
      </c>
      <c r="CO332" s="15">
        <f t="shared" si="80"/>
        <v>1.05</v>
      </c>
      <c r="CP332" s="15">
        <v>1</v>
      </c>
      <c r="CQ332" s="15">
        <v>1</v>
      </c>
      <c r="CR332" s="15">
        <v>4</v>
      </c>
      <c r="CS332" s="15">
        <v>20</v>
      </c>
      <c r="CT332" s="15">
        <v>3</v>
      </c>
      <c r="CU332" s="15">
        <v>3</v>
      </c>
      <c r="CV332" s="15">
        <v>6</v>
      </c>
      <c r="CW332" s="15">
        <v>1</v>
      </c>
      <c r="CX332" s="15">
        <v>1</v>
      </c>
      <c r="CY332" s="15">
        <v>1</v>
      </c>
      <c r="DA332" s="15">
        <v>1</v>
      </c>
      <c r="DC332" s="15">
        <v>1</v>
      </c>
      <c r="DE332" s="15">
        <v>1</v>
      </c>
      <c r="DM332" s="15">
        <v>2</v>
      </c>
      <c r="DN332" s="15">
        <v>2</v>
      </c>
      <c r="DO332" s="15">
        <v>3</v>
      </c>
      <c r="DP332" s="15">
        <v>2</v>
      </c>
      <c r="DS332" s="15">
        <v>1</v>
      </c>
      <c r="DT332" s="15">
        <v>2</v>
      </c>
      <c r="DY332" s="15">
        <v>5</v>
      </c>
      <c r="DZ332" s="15">
        <v>5</v>
      </c>
      <c r="EA332" s="15">
        <v>5</v>
      </c>
      <c r="EB332" s="15">
        <v>5</v>
      </c>
      <c r="EC332" s="15">
        <v>5</v>
      </c>
      <c r="ED332" s="15">
        <v>5</v>
      </c>
      <c r="EE332" s="27">
        <f t="shared" si="75"/>
        <v>5</v>
      </c>
      <c r="EF332" s="15">
        <f t="shared" si="81"/>
        <v>0.17499999999999982</v>
      </c>
    </row>
    <row r="333" spans="1:136" x14ac:dyDescent="0.2">
      <c r="A333" s="15">
        <v>166</v>
      </c>
      <c r="B333" s="15">
        <v>559</v>
      </c>
      <c r="C333" s="15">
        <v>1</v>
      </c>
      <c r="D333" s="15">
        <v>2</v>
      </c>
      <c r="E333" s="15">
        <v>1</v>
      </c>
      <c r="F333" s="15">
        <v>68</v>
      </c>
      <c r="G333" s="15">
        <v>1</v>
      </c>
      <c r="H333" s="15">
        <v>2</v>
      </c>
      <c r="I333" s="15">
        <v>3</v>
      </c>
      <c r="J333" s="15">
        <v>6</v>
      </c>
      <c r="K333" s="15">
        <v>0</v>
      </c>
      <c r="L333" s="15">
        <v>0</v>
      </c>
      <c r="M333" s="15">
        <v>0</v>
      </c>
      <c r="N333" s="15">
        <v>0</v>
      </c>
      <c r="O333" s="15">
        <v>1</v>
      </c>
      <c r="P333" s="15">
        <v>0</v>
      </c>
      <c r="Q333" s="159">
        <v>7</v>
      </c>
      <c r="R333" s="159">
        <v>1</v>
      </c>
      <c r="S333" s="159">
        <v>3</v>
      </c>
      <c r="T333" s="159">
        <v>9500</v>
      </c>
      <c r="U333" s="159">
        <f t="shared" si="76"/>
        <v>9500</v>
      </c>
      <c r="V333" s="159">
        <v>20</v>
      </c>
      <c r="W333" s="171">
        <f t="shared" si="77"/>
        <v>3166.6666666666665</v>
      </c>
      <c r="AA333" s="15">
        <f t="shared" si="78"/>
        <v>0</v>
      </c>
      <c r="AD333" s="15">
        <f t="shared" si="79"/>
        <v>9500</v>
      </c>
      <c r="AE333" s="172">
        <f t="shared" si="74"/>
        <v>3166.6666666666665</v>
      </c>
      <c r="AW333" s="15">
        <f t="shared" si="82"/>
        <v>0</v>
      </c>
      <c r="CJ333" s="15">
        <v>1.25</v>
      </c>
      <c r="CK333" s="15">
        <v>1</v>
      </c>
      <c r="CL333" s="15">
        <v>1</v>
      </c>
      <c r="CM333" s="15">
        <v>1</v>
      </c>
      <c r="CN333" s="15">
        <v>1</v>
      </c>
      <c r="CO333" s="15">
        <f t="shared" si="80"/>
        <v>1.05</v>
      </c>
      <c r="CP333" s="15">
        <v>1</v>
      </c>
      <c r="CQ333" s="15">
        <v>1</v>
      </c>
      <c r="CR333" s="15">
        <v>4</v>
      </c>
      <c r="CS333" s="15">
        <v>20</v>
      </c>
      <c r="CT333" s="15">
        <v>3</v>
      </c>
      <c r="CU333" s="15">
        <v>3</v>
      </c>
      <c r="CV333" s="15">
        <v>6</v>
      </c>
      <c r="CW333" s="15">
        <v>1</v>
      </c>
      <c r="CX333" s="15">
        <v>1</v>
      </c>
      <c r="CY333" s="15">
        <v>1</v>
      </c>
      <c r="DA333" s="15">
        <v>1</v>
      </c>
      <c r="DC333" s="15">
        <v>1</v>
      </c>
      <c r="DE333" s="15">
        <v>1</v>
      </c>
      <c r="DM333" s="15">
        <v>2</v>
      </c>
      <c r="DN333" s="15">
        <v>2</v>
      </c>
      <c r="DO333" s="15">
        <v>3</v>
      </c>
      <c r="DP333" s="15">
        <v>2</v>
      </c>
      <c r="DS333" s="15">
        <v>1</v>
      </c>
      <c r="DT333" s="15">
        <v>2</v>
      </c>
      <c r="DY333" s="27">
        <v>4.8</v>
      </c>
      <c r="DZ333" s="27">
        <v>5</v>
      </c>
      <c r="EA333" s="27">
        <v>4.75</v>
      </c>
      <c r="EB333" s="27">
        <v>4.4000000000000004</v>
      </c>
      <c r="EC333" s="27">
        <v>5</v>
      </c>
      <c r="ED333" s="27">
        <v>5</v>
      </c>
      <c r="EE333" s="27">
        <f t="shared" si="75"/>
        <v>4.8250000000000002</v>
      </c>
      <c r="EF333" s="15">
        <f t="shared" si="81"/>
        <v>1.755555555555556</v>
      </c>
    </row>
    <row r="334" spans="1:136" x14ac:dyDescent="0.2">
      <c r="A334" s="15">
        <v>167</v>
      </c>
      <c r="B334" s="15">
        <v>560</v>
      </c>
      <c r="C334" s="15">
        <v>1</v>
      </c>
      <c r="D334" s="15">
        <v>2</v>
      </c>
      <c r="E334" s="15">
        <v>1</v>
      </c>
      <c r="F334" s="15">
        <v>60</v>
      </c>
      <c r="G334" s="15">
        <v>1</v>
      </c>
      <c r="H334" s="15">
        <v>2</v>
      </c>
      <c r="I334" s="15">
        <v>3</v>
      </c>
      <c r="J334" s="15">
        <v>20</v>
      </c>
      <c r="K334" s="15">
        <v>0</v>
      </c>
      <c r="L334" s="15">
        <v>1</v>
      </c>
      <c r="M334" s="15">
        <v>0</v>
      </c>
      <c r="N334" s="15">
        <v>0</v>
      </c>
      <c r="O334" s="15">
        <v>1</v>
      </c>
      <c r="P334" s="15">
        <v>1</v>
      </c>
      <c r="Q334" s="15">
        <v>1</v>
      </c>
      <c r="R334" s="15">
        <v>1</v>
      </c>
      <c r="S334" s="15">
        <v>17</v>
      </c>
      <c r="T334" s="15">
        <v>10000</v>
      </c>
      <c r="U334" s="15">
        <f t="shared" si="76"/>
        <v>10000</v>
      </c>
      <c r="V334" s="15">
        <v>9</v>
      </c>
      <c r="W334" s="27">
        <f t="shared" si="77"/>
        <v>588.23529411764707</v>
      </c>
      <c r="AA334" s="15">
        <f t="shared" si="78"/>
        <v>0</v>
      </c>
      <c r="AD334" s="15">
        <f t="shared" si="79"/>
        <v>10000</v>
      </c>
      <c r="AE334" s="172">
        <f t="shared" si="74"/>
        <v>588.23529411764707</v>
      </c>
      <c r="AF334" s="161">
        <v>1</v>
      </c>
      <c r="AG334" s="161">
        <v>1</v>
      </c>
      <c r="AH334" s="161">
        <v>16</v>
      </c>
      <c r="AI334" s="161">
        <v>9600</v>
      </c>
      <c r="AJ334" s="161">
        <v>9</v>
      </c>
      <c r="AK334" s="161">
        <v>600</v>
      </c>
      <c r="AW334" s="15">
        <f t="shared" si="82"/>
        <v>0</v>
      </c>
      <c r="CJ334" s="15">
        <v>3</v>
      </c>
      <c r="CK334" s="15">
        <v>3.3333333333333335</v>
      </c>
      <c r="CL334" s="15">
        <v>3</v>
      </c>
      <c r="CM334" s="15">
        <v>3.5</v>
      </c>
      <c r="CN334" s="15">
        <v>3.5</v>
      </c>
      <c r="CO334" s="15">
        <f t="shared" si="80"/>
        <v>3.2666666666666671</v>
      </c>
      <c r="CP334" s="15">
        <v>2</v>
      </c>
      <c r="CQ334" s="15">
        <v>1</v>
      </c>
      <c r="CR334" s="15">
        <v>1</v>
      </c>
      <c r="CS334" s="15">
        <v>16</v>
      </c>
      <c r="CT334" s="15">
        <v>1</v>
      </c>
      <c r="CU334" s="15">
        <v>4</v>
      </c>
      <c r="CV334" s="15">
        <v>1</v>
      </c>
      <c r="CW334" s="15">
        <v>2</v>
      </c>
      <c r="CX334" s="15">
        <v>1</v>
      </c>
      <c r="CY334" s="15">
        <v>0</v>
      </c>
      <c r="CZ334" s="15">
        <v>3</v>
      </c>
      <c r="DA334" s="15">
        <v>1</v>
      </c>
      <c r="DC334" s="15">
        <v>0</v>
      </c>
      <c r="DD334" s="15">
        <v>3</v>
      </c>
      <c r="DE334" s="15">
        <v>0</v>
      </c>
      <c r="DO334" s="15">
        <v>1</v>
      </c>
      <c r="DP334" s="15">
        <v>1</v>
      </c>
      <c r="DQ334" s="15">
        <v>2</v>
      </c>
      <c r="DR334" s="15">
        <v>1</v>
      </c>
      <c r="DS334" s="15">
        <v>3</v>
      </c>
      <c r="DT334" s="15">
        <v>1</v>
      </c>
      <c r="DY334" s="15">
        <v>3</v>
      </c>
      <c r="DZ334" s="15">
        <v>3</v>
      </c>
      <c r="EA334" s="15">
        <v>2.75</v>
      </c>
      <c r="EB334" s="15">
        <v>4</v>
      </c>
      <c r="EC334" s="15">
        <v>2.6666666666666665</v>
      </c>
      <c r="ED334" s="15">
        <v>3</v>
      </c>
      <c r="EE334" s="27">
        <f t="shared" si="75"/>
        <v>3.0694444444444442</v>
      </c>
      <c r="EF334" s="15">
        <f t="shared" si="81"/>
        <v>0.30833333333333313</v>
      </c>
    </row>
    <row r="335" spans="1:136" x14ac:dyDescent="0.2">
      <c r="A335" s="15">
        <v>167</v>
      </c>
      <c r="B335" s="15">
        <v>560</v>
      </c>
      <c r="C335" s="15">
        <v>1</v>
      </c>
      <c r="D335" s="15">
        <v>2</v>
      </c>
      <c r="E335" s="15">
        <v>1</v>
      </c>
      <c r="F335" s="15">
        <v>60</v>
      </c>
      <c r="G335" s="15">
        <v>1</v>
      </c>
      <c r="H335" s="15">
        <v>2</v>
      </c>
      <c r="I335" s="15">
        <v>3</v>
      </c>
      <c r="J335" s="15">
        <v>20</v>
      </c>
      <c r="K335" s="15">
        <v>0</v>
      </c>
      <c r="L335" s="15">
        <v>1</v>
      </c>
      <c r="M335" s="15">
        <v>0</v>
      </c>
      <c r="N335" s="15">
        <v>0</v>
      </c>
      <c r="O335" s="15">
        <v>1</v>
      </c>
      <c r="P335" s="15">
        <v>0</v>
      </c>
      <c r="Q335" s="159">
        <v>1</v>
      </c>
      <c r="R335" s="159">
        <v>1</v>
      </c>
      <c r="S335" s="159">
        <v>16</v>
      </c>
      <c r="T335" s="159">
        <v>9600</v>
      </c>
      <c r="U335" s="159">
        <f t="shared" si="76"/>
        <v>9600</v>
      </c>
      <c r="V335" s="159">
        <v>9</v>
      </c>
      <c r="W335" s="171">
        <f t="shared" si="77"/>
        <v>600</v>
      </c>
      <c r="AA335" s="15">
        <f t="shared" si="78"/>
        <v>0</v>
      </c>
      <c r="AD335" s="15">
        <f t="shared" si="79"/>
        <v>9600</v>
      </c>
      <c r="AE335" s="172">
        <f t="shared" si="74"/>
        <v>600</v>
      </c>
      <c r="AW335" s="15">
        <f t="shared" si="82"/>
        <v>0</v>
      </c>
      <c r="CJ335" s="15">
        <v>3</v>
      </c>
      <c r="CK335" s="15">
        <v>3.3333333333333335</v>
      </c>
      <c r="CL335" s="15">
        <v>3</v>
      </c>
      <c r="CM335" s="15">
        <v>3.5</v>
      </c>
      <c r="CN335" s="15">
        <v>3.5</v>
      </c>
      <c r="CO335" s="15">
        <f t="shared" si="80"/>
        <v>3.2666666666666671</v>
      </c>
      <c r="CP335" s="15">
        <v>2</v>
      </c>
      <c r="CQ335" s="15">
        <v>1</v>
      </c>
      <c r="CR335" s="15">
        <v>1</v>
      </c>
      <c r="CS335" s="15">
        <v>16</v>
      </c>
      <c r="CT335" s="15">
        <v>1</v>
      </c>
      <c r="CU335" s="15">
        <v>4</v>
      </c>
      <c r="CV335" s="15">
        <v>1</v>
      </c>
      <c r="CW335" s="15">
        <v>2</v>
      </c>
      <c r="CX335" s="15">
        <v>1</v>
      </c>
      <c r="CY335" s="15">
        <v>0</v>
      </c>
      <c r="CZ335" s="15">
        <v>3</v>
      </c>
      <c r="DA335" s="15">
        <v>1</v>
      </c>
      <c r="DC335" s="15">
        <v>0</v>
      </c>
      <c r="DD335" s="15">
        <v>3</v>
      </c>
      <c r="DE335" s="15">
        <v>0</v>
      </c>
      <c r="DO335" s="15">
        <v>1</v>
      </c>
      <c r="DP335" s="15">
        <v>1</v>
      </c>
      <c r="DQ335" s="15">
        <v>2</v>
      </c>
      <c r="DR335" s="15">
        <v>1</v>
      </c>
      <c r="DS335" s="15">
        <v>3</v>
      </c>
      <c r="DT335" s="15">
        <v>1</v>
      </c>
      <c r="DY335" s="27">
        <v>2.4</v>
      </c>
      <c r="DZ335" s="27">
        <v>3</v>
      </c>
      <c r="EA335" s="27">
        <v>2.5</v>
      </c>
      <c r="EB335" s="27">
        <v>3</v>
      </c>
      <c r="EC335" s="27">
        <v>2.6666666666666665</v>
      </c>
      <c r="ED335" s="27">
        <v>3</v>
      </c>
      <c r="EE335" s="27">
        <f t="shared" si="75"/>
        <v>2.7611111111111111</v>
      </c>
      <c r="EF335" s="15">
        <f t="shared" si="81"/>
        <v>-1.8944444444444448</v>
      </c>
    </row>
    <row r="336" spans="1:136" x14ac:dyDescent="0.2">
      <c r="A336" s="15">
        <v>168</v>
      </c>
      <c r="B336" s="15">
        <v>561</v>
      </c>
      <c r="C336" s="15">
        <v>1</v>
      </c>
      <c r="D336" s="15">
        <v>2</v>
      </c>
      <c r="E336" s="15">
        <v>1</v>
      </c>
      <c r="F336" s="15">
        <v>58</v>
      </c>
      <c r="G336" s="15">
        <v>1</v>
      </c>
      <c r="H336" s="15">
        <v>2</v>
      </c>
      <c r="I336" s="15">
        <v>3</v>
      </c>
      <c r="J336" s="15">
        <v>20</v>
      </c>
      <c r="K336" s="15">
        <v>0</v>
      </c>
      <c r="L336" s="15">
        <v>1</v>
      </c>
      <c r="M336" s="15">
        <v>0</v>
      </c>
      <c r="N336" s="15">
        <v>0</v>
      </c>
      <c r="O336" s="15">
        <v>1</v>
      </c>
      <c r="P336" s="15">
        <v>1</v>
      </c>
      <c r="Q336" s="15">
        <v>1</v>
      </c>
      <c r="R336" s="15">
        <v>1</v>
      </c>
      <c r="S336" s="15">
        <v>14</v>
      </c>
      <c r="T336" s="15">
        <v>10000</v>
      </c>
      <c r="U336" s="15">
        <f t="shared" si="76"/>
        <v>10000</v>
      </c>
      <c r="V336" s="15">
        <v>18</v>
      </c>
      <c r="W336" s="27">
        <f t="shared" si="77"/>
        <v>714.28571428571433</v>
      </c>
      <c r="AA336" s="15">
        <f t="shared" si="78"/>
        <v>0</v>
      </c>
      <c r="AD336" s="15">
        <f t="shared" si="79"/>
        <v>10000</v>
      </c>
      <c r="AE336" s="172">
        <f t="shared" si="74"/>
        <v>714.28571428571433</v>
      </c>
      <c r="AF336" s="161">
        <v>1</v>
      </c>
      <c r="AG336" s="161">
        <v>1</v>
      </c>
      <c r="AH336" s="161">
        <v>14</v>
      </c>
      <c r="AI336" s="161">
        <v>10000</v>
      </c>
      <c r="AJ336" s="161">
        <v>18</v>
      </c>
      <c r="AK336" s="161">
        <v>714.28571428571433</v>
      </c>
      <c r="AS336" s="15">
        <v>7</v>
      </c>
      <c r="AT336" s="15">
        <v>1</v>
      </c>
      <c r="AU336" s="15">
        <v>3</v>
      </c>
      <c r="AV336" s="15">
        <v>1000</v>
      </c>
      <c r="AW336" s="15">
        <f t="shared" si="82"/>
        <v>1000</v>
      </c>
      <c r="AX336" s="15">
        <v>55</v>
      </c>
      <c r="AY336" s="15">
        <v>333.33333333333331</v>
      </c>
      <c r="BF336" s="15">
        <f t="shared" si="83"/>
        <v>1000</v>
      </c>
      <c r="BG336" s="15">
        <f t="shared" si="84"/>
        <v>333.33333333333331</v>
      </c>
      <c r="BH336" s="161">
        <v>7</v>
      </c>
      <c r="BI336" s="161">
        <v>1</v>
      </c>
      <c r="BJ336" s="161">
        <v>3</v>
      </c>
      <c r="BK336" s="161">
        <v>1000</v>
      </c>
      <c r="BL336" s="161">
        <v>55</v>
      </c>
      <c r="BS336" s="23">
        <v>1000</v>
      </c>
      <c r="BT336" s="23">
        <v>333.33333333333331</v>
      </c>
      <c r="CJ336" s="15">
        <v>2</v>
      </c>
      <c r="CK336" s="15">
        <v>1</v>
      </c>
      <c r="CL336" s="15">
        <v>1</v>
      </c>
      <c r="CM336" s="15">
        <v>1</v>
      </c>
      <c r="CN336" s="15">
        <v>1</v>
      </c>
      <c r="CO336" s="15">
        <f t="shared" si="80"/>
        <v>1.2</v>
      </c>
      <c r="CP336" s="15">
        <v>1</v>
      </c>
      <c r="CQ336" s="15">
        <v>1</v>
      </c>
      <c r="CR336" s="15">
        <v>1</v>
      </c>
      <c r="CS336" s="15">
        <v>10</v>
      </c>
      <c r="CT336" s="15">
        <v>1</v>
      </c>
      <c r="CU336" s="15">
        <v>4</v>
      </c>
      <c r="CV336" s="15">
        <v>2</v>
      </c>
      <c r="CW336" s="15">
        <v>1</v>
      </c>
      <c r="CX336" s="15">
        <v>1</v>
      </c>
      <c r="CY336" s="15">
        <v>1</v>
      </c>
      <c r="DA336" s="15">
        <v>1</v>
      </c>
      <c r="DC336" s="15">
        <v>1</v>
      </c>
      <c r="DE336" s="15">
        <v>1</v>
      </c>
      <c r="DM336" s="15">
        <v>2</v>
      </c>
      <c r="DN336" s="15">
        <v>3</v>
      </c>
      <c r="DO336" s="15">
        <v>1</v>
      </c>
      <c r="DP336" s="15">
        <v>3</v>
      </c>
      <c r="DQ336" s="15">
        <v>3</v>
      </c>
      <c r="DR336" s="15">
        <v>3</v>
      </c>
      <c r="DY336" s="15">
        <v>4.4000000000000004</v>
      </c>
      <c r="DZ336" s="15">
        <v>4.333333333333333</v>
      </c>
      <c r="EA336" s="15">
        <v>5</v>
      </c>
      <c r="EB336" s="15">
        <v>4.2</v>
      </c>
      <c r="EC336" s="15">
        <v>5</v>
      </c>
      <c r="ED336" s="15">
        <v>5</v>
      </c>
      <c r="EE336" s="27">
        <f t="shared" si="75"/>
        <v>4.6555555555555559</v>
      </c>
      <c r="EF336" s="15">
        <f t="shared" si="81"/>
        <v>0</v>
      </c>
    </row>
    <row r="337" spans="1:136" x14ac:dyDescent="0.2">
      <c r="A337" s="15">
        <v>168</v>
      </c>
      <c r="B337" s="15">
        <v>561</v>
      </c>
      <c r="C337" s="15">
        <v>1</v>
      </c>
      <c r="D337" s="15">
        <v>2</v>
      </c>
      <c r="E337" s="15">
        <v>1</v>
      </c>
      <c r="F337" s="15">
        <v>58</v>
      </c>
      <c r="G337" s="15">
        <v>1</v>
      </c>
      <c r="H337" s="15">
        <v>2</v>
      </c>
      <c r="I337" s="15">
        <v>3</v>
      </c>
      <c r="J337" s="15">
        <v>20</v>
      </c>
      <c r="K337" s="15">
        <v>0</v>
      </c>
      <c r="L337" s="15">
        <v>1</v>
      </c>
      <c r="M337" s="15">
        <v>0</v>
      </c>
      <c r="N337" s="15">
        <v>0</v>
      </c>
      <c r="O337" s="15">
        <v>1</v>
      </c>
      <c r="P337" s="15">
        <v>0</v>
      </c>
      <c r="Q337" s="159">
        <v>1</v>
      </c>
      <c r="R337" s="159">
        <v>1</v>
      </c>
      <c r="S337" s="159">
        <v>14</v>
      </c>
      <c r="T337" s="159">
        <v>10000</v>
      </c>
      <c r="U337" s="159">
        <f t="shared" si="76"/>
        <v>10000</v>
      </c>
      <c r="V337" s="159">
        <v>18</v>
      </c>
      <c r="W337" s="171">
        <f t="shared" si="77"/>
        <v>714.28571428571433</v>
      </c>
      <c r="AA337" s="15">
        <f t="shared" si="78"/>
        <v>0</v>
      </c>
      <c r="AD337" s="15">
        <f t="shared" si="79"/>
        <v>10000</v>
      </c>
      <c r="AE337" s="172">
        <f t="shared" si="74"/>
        <v>714.28571428571433</v>
      </c>
      <c r="AS337" s="15">
        <v>7</v>
      </c>
      <c r="AT337" s="15">
        <v>1</v>
      </c>
      <c r="AU337" s="15">
        <v>3</v>
      </c>
      <c r="AV337" s="15">
        <v>1000</v>
      </c>
      <c r="AW337" s="15">
        <f t="shared" si="82"/>
        <v>1000</v>
      </c>
      <c r="AX337" s="15">
        <v>55</v>
      </c>
      <c r="BF337" s="15">
        <f t="shared" si="83"/>
        <v>1000</v>
      </c>
      <c r="BG337" s="15">
        <f t="shared" si="84"/>
        <v>333.33333333333331</v>
      </c>
      <c r="CJ337" s="15">
        <v>2</v>
      </c>
      <c r="CK337" s="15">
        <v>1</v>
      </c>
      <c r="CL337" s="15">
        <v>1</v>
      </c>
      <c r="CM337" s="15">
        <v>1</v>
      </c>
      <c r="CN337" s="15">
        <v>1</v>
      </c>
      <c r="CO337" s="15">
        <f t="shared" si="80"/>
        <v>1.2</v>
      </c>
      <c r="CP337" s="15">
        <v>1</v>
      </c>
      <c r="CQ337" s="15">
        <v>1</v>
      </c>
      <c r="CR337" s="15">
        <v>1</v>
      </c>
      <c r="CS337" s="15">
        <v>10</v>
      </c>
      <c r="CT337" s="15">
        <v>1</v>
      </c>
      <c r="CU337" s="15">
        <v>4</v>
      </c>
      <c r="CV337" s="15">
        <v>2</v>
      </c>
      <c r="CW337" s="15">
        <v>1</v>
      </c>
      <c r="CX337" s="15">
        <v>1</v>
      </c>
      <c r="CY337" s="15">
        <v>1</v>
      </c>
      <c r="DA337" s="15">
        <v>1</v>
      </c>
      <c r="DC337" s="15">
        <v>1</v>
      </c>
      <c r="DE337" s="15">
        <v>1</v>
      </c>
      <c r="DM337" s="15">
        <v>2</v>
      </c>
      <c r="DN337" s="15">
        <v>3</v>
      </c>
      <c r="DO337" s="15">
        <v>1</v>
      </c>
      <c r="DP337" s="15">
        <v>3</v>
      </c>
      <c r="DQ337" s="15">
        <v>3</v>
      </c>
      <c r="DR337" s="15">
        <v>3</v>
      </c>
      <c r="DY337" s="27">
        <v>4.4000000000000004</v>
      </c>
      <c r="DZ337" s="27">
        <v>4.333333333333333</v>
      </c>
      <c r="EA337" s="27">
        <v>5</v>
      </c>
      <c r="EB337" s="27">
        <v>4.2</v>
      </c>
      <c r="EC337" s="27">
        <v>5</v>
      </c>
      <c r="ED337" s="27">
        <v>5</v>
      </c>
      <c r="EE337" s="27">
        <f t="shared" si="75"/>
        <v>4.6555555555555559</v>
      </c>
      <c r="EF337" s="15">
        <f t="shared" si="81"/>
        <v>-2.7777777777773238E-3</v>
      </c>
    </row>
    <row r="338" spans="1:136" x14ac:dyDescent="0.2">
      <c r="A338" s="15">
        <v>169</v>
      </c>
      <c r="B338" s="15">
        <v>562</v>
      </c>
      <c r="C338" s="15">
        <v>1</v>
      </c>
      <c r="D338" s="15">
        <v>2</v>
      </c>
      <c r="E338" s="15">
        <v>1</v>
      </c>
      <c r="F338" s="15">
        <v>56</v>
      </c>
      <c r="G338" s="15">
        <v>1</v>
      </c>
      <c r="H338" s="15">
        <v>2</v>
      </c>
      <c r="I338" s="15">
        <v>10</v>
      </c>
      <c r="J338" s="15">
        <v>20</v>
      </c>
      <c r="K338" s="15">
        <v>0</v>
      </c>
      <c r="L338" s="15">
        <v>0</v>
      </c>
      <c r="M338" s="15">
        <v>1</v>
      </c>
      <c r="N338" s="15">
        <v>200000</v>
      </c>
      <c r="O338" s="15">
        <v>1</v>
      </c>
      <c r="P338" s="15">
        <v>1</v>
      </c>
      <c r="Q338" s="15">
        <v>8</v>
      </c>
      <c r="R338" s="15">
        <v>12</v>
      </c>
      <c r="S338" s="15">
        <v>3</v>
      </c>
      <c r="T338" s="15">
        <v>1000</v>
      </c>
      <c r="U338" s="15">
        <f t="shared" si="76"/>
        <v>12000</v>
      </c>
      <c r="V338" s="15">
        <v>20</v>
      </c>
      <c r="W338" s="27">
        <f t="shared" si="77"/>
        <v>4000</v>
      </c>
      <c r="AA338" s="15">
        <f t="shared" si="78"/>
        <v>0</v>
      </c>
      <c r="AD338" s="15">
        <f t="shared" si="79"/>
        <v>12000</v>
      </c>
      <c r="AE338" s="172">
        <f t="shared" si="74"/>
        <v>4000</v>
      </c>
      <c r="AF338" s="161">
        <v>8</v>
      </c>
      <c r="AG338" s="161">
        <v>12</v>
      </c>
      <c r="AH338" s="161">
        <v>3</v>
      </c>
      <c r="AI338" s="161">
        <v>1000</v>
      </c>
      <c r="AJ338" s="161">
        <v>20</v>
      </c>
      <c r="AK338" s="161">
        <v>333.33333333333331</v>
      </c>
      <c r="AS338" s="15">
        <v>8</v>
      </c>
      <c r="AT338" s="15">
        <v>1</v>
      </c>
      <c r="AU338" s="15">
        <v>3</v>
      </c>
      <c r="AV338" s="15">
        <v>1000</v>
      </c>
      <c r="AW338" s="15">
        <f t="shared" si="82"/>
        <v>1000</v>
      </c>
      <c r="AX338" s="15">
        <v>40</v>
      </c>
      <c r="AY338" s="15">
        <v>333.33333333333331</v>
      </c>
      <c r="BF338" s="15">
        <f t="shared" si="83"/>
        <v>1000</v>
      </c>
      <c r="BG338" s="15">
        <f t="shared" si="84"/>
        <v>333.33333333333331</v>
      </c>
      <c r="BH338" s="161">
        <v>8</v>
      </c>
      <c r="BI338" s="161">
        <v>1</v>
      </c>
      <c r="BJ338" s="161">
        <v>3</v>
      </c>
      <c r="BK338" s="161">
        <v>1000</v>
      </c>
      <c r="BL338" s="161">
        <v>40</v>
      </c>
      <c r="BS338" s="23">
        <v>1000</v>
      </c>
      <c r="BT338" s="23">
        <v>333.33333333333331</v>
      </c>
      <c r="CJ338" s="15">
        <v>1</v>
      </c>
      <c r="CK338" s="15">
        <v>1</v>
      </c>
      <c r="CL338" s="15">
        <v>1</v>
      </c>
      <c r="CM338" s="15">
        <v>1</v>
      </c>
      <c r="CN338" s="15">
        <v>1</v>
      </c>
      <c r="CO338" s="15">
        <f t="shared" si="80"/>
        <v>1</v>
      </c>
      <c r="CP338" s="15">
        <v>1</v>
      </c>
      <c r="CQ338" s="15">
        <v>1</v>
      </c>
      <c r="CR338" s="15">
        <v>3</v>
      </c>
      <c r="CS338" s="15">
        <v>10</v>
      </c>
      <c r="CT338" s="15">
        <v>1</v>
      </c>
      <c r="CU338" s="15">
        <v>4</v>
      </c>
      <c r="CV338" s="15">
        <v>2</v>
      </c>
      <c r="CW338" s="15">
        <v>1</v>
      </c>
      <c r="CX338" s="15">
        <v>1</v>
      </c>
      <c r="CY338" s="15">
        <v>1</v>
      </c>
      <c r="DA338" s="15">
        <v>1</v>
      </c>
      <c r="DC338" s="15">
        <v>1</v>
      </c>
      <c r="DE338" s="15">
        <v>1</v>
      </c>
      <c r="DM338" s="15">
        <v>2</v>
      </c>
      <c r="DN338" s="15">
        <v>3</v>
      </c>
      <c r="DO338" s="15">
        <v>3</v>
      </c>
      <c r="DP338" s="15">
        <v>3</v>
      </c>
      <c r="DQ338" s="15">
        <v>1</v>
      </c>
      <c r="DR338" s="15">
        <v>3</v>
      </c>
      <c r="DY338" s="15">
        <v>4.2</v>
      </c>
      <c r="DZ338" s="15">
        <v>4</v>
      </c>
      <c r="EA338" s="15">
        <v>4.75</v>
      </c>
      <c r="EB338" s="15">
        <v>5</v>
      </c>
      <c r="EC338" s="15">
        <v>5</v>
      </c>
      <c r="ED338" s="15">
        <v>5</v>
      </c>
      <c r="EE338" s="27">
        <f t="shared" si="75"/>
        <v>4.6583333333333332</v>
      </c>
      <c r="EF338" s="15">
        <f t="shared" si="81"/>
        <v>0</v>
      </c>
    </row>
    <row r="339" spans="1:136" x14ac:dyDescent="0.2">
      <c r="A339" s="15">
        <v>169</v>
      </c>
      <c r="B339" s="15">
        <v>562</v>
      </c>
      <c r="C339" s="15">
        <v>1</v>
      </c>
      <c r="D339" s="15">
        <v>2</v>
      </c>
      <c r="E339" s="15">
        <v>1</v>
      </c>
      <c r="F339" s="15">
        <v>56</v>
      </c>
      <c r="G339" s="15">
        <v>1</v>
      </c>
      <c r="H339" s="15">
        <v>2</v>
      </c>
      <c r="I339" s="15">
        <v>10</v>
      </c>
      <c r="J339" s="15">
        <v>20</v>
      </c>
      <c r="K339" s="15">
        <v>0</v>
      </c>
      <c r="L339" s="15">
        <v>0</v>
      </c>
      <c r="M339" s="15">
        <v>1</v>
      </c>
      <c r="N339" s="15">
        <v>200000</v>
      </c>
      <c r="O339" s="15">
        <v>1</v>
      </c>
      <c r="P339" s="15">
        <v>0</v>
      </c>
      <c r="Q339" s="159">
        <v>8</v>
      </c>
      <c r="R339" s="159">
        <v>12</v>
      </c>
      <c r="S339" s="159">
        <v>3</v>
      </c>
      <c r="T339" s="159">
        <v>1000</v>
      </c>
      <c r="U339" s="159">
        <f t="shared" si="76"/>
        <v>12000</v>
      </c>
      <c r="V339" s="159">
        <v>20</v>
      </c>
      <c r="W339" s="171">
        <f t="shared" si="77"/>
        <v>4000</v>
      </c>
      <c r="AA339" s="15">
        <f t="shared" si="78"/>
        <v>0</v>
      </c>
      <c r="AD339" s="15">
        <f t="shared" si="79"/>
        <v>12000</v>
      </c>
      <c r="AE339" s="172">
        <f t="shared" si="74"/>
        <v>4000</v>
      </c>
      <c r="AS339" s="15">
        <v>8</v>
      </c>
      <c r="AT339" s="15">
        <v>1</v>
      </c>
      <c r="AU339" s="15">
        <v>3</v>
      </c>
      <c r="AV339" s="15">
        <v>1000</v>
      </c>
      <c r="AW339" s="15">
        <f t="shared" si="82"/>
        <v>1000</v>
      </c>
      <c r="AX339" s="15">
        <v>40</v>
      </c>
      <c r="BF339" s="15">
        <f t="shared" si="83"/>
        <v>1000</v>
      </c>
      <c r="BG339" s="15">
        <f t="shared" si="84"/>
        <v>333.33333333333331</v>
      </c>
      <c r="CJ339" s="15">
        <v>1</v>
      </c>
      <c r="CK339" s="15">
        <v>1</v>
      </c>
      <c r="CL339" s="15">
        <v>1</v>
      </c>
      <c r="CM339" s="15">
        <v>1</v>
      </c>
      <c r="CN339" s="15">
        <v>1</v>
      </c>
      <c r="CO339" s="15">
        <f t="shared" si="80"/>
        <v>1</v>
      </c>
      <c r="CP339" s="15">
        <v>1</v>
      </c>
      <c r="CQ339" s="15">
        <v>1</v>
      </c>
      <c r="CR339" s="15">
        <v>3</v>
      </c>
      <c r="CS339" s="15">
        <v>10</v>
      </c>
      <c r="CT339" s="15">
        <v>1</v>
      </c>
      <c r="CU339" s="15">
        <v>4</v>
      </c>
      <c r="CV339" s="15">
        <v>2</v>
      </c>
      <c r="CW339" s="15">
        <v>1</v>
      </c>
      <c r="CX339" s="15">
        <v>1</v>
      </c>
      <c r="CY339" s="15">
        <v>1</v>
      </c>
      <c r="DA339" s="15">
        <v>1</v>
      </c>
      <c r="DC339" s="15">
        <v>1</v>
      </c>
      <c r="DE339" s="15">
        <v>1</v>
      </c>
      <c r="DM339" s="15">
        <v>2</v>
      </c>
      <c r="DN339" s="15">
        <v>3</v>
      </c>
      <c r="DO339" s="15">
        <v>3</v>
      </c>
      <c r="DP339" s="15">
        <v>3</v>
      </c>
      <c r="DQ339" s="15">
        <v>1</v>
      </c>
      <c r="DR339" s="15">
        <v>3</v>
      </c>
      <c r="DY339" s="27">
        <v>4.2</v>
      </c>
      <c r="DZ339" s="27">
        <v>4</v>
      </c>
      <c r="EA339" s="27">
        <v>4.75</v>
      </c>
      <c r="EB339" s="27">
        <v>5</v>
      </c>
      <c r="EC339" s="27">
        <v>5</v>
      </c>
      <c r="ED339" s="27">
        <v>5</v>
      </c>
      <c r="EE339" s="27">
        <f t="shared" si="75"/>
        <v>4.6583333333333332</v>
      </c>
      <c r="EF339" s="15">
        <f t="shared" si="81"/>
        <v>1.1055555555555556</v>
      </c>
    </row>
    <row r="340" spans="1:136" x14ac:dyDescent="0.2">
      <c r="A340" s="15">
        <v>170</v>
      </c>
      <c r="B340" s="15">
        <v>563</v>
      </c>
      <c r="C340" s="15">
        <v>1</v>
      </c>
      <c r="D340" s="15">
        <v>2</v>
      </c>
      <c r="E340" s="15">
        <v>0</v>
      </c>
      <c r="F340" s="15">
        <v>53</v>
      </c>
      <c r="G340" s="15">
        <v>1</v>
      </c>
      <c r="H340" s="15">
        <v>4</v>
      </c>
      <c r="I340" s="15">
        <v>3</v>
      </c>
      <c r="J340" s="15">
        <v>40</v>
      </c>
      <c r="K340" s="15">
        <v>0</v>
      </c>
      <c r="L340" s="15">
        <v>1</v>
      </c>
      <c r="M340" s="15">
        <v>1</v>
      </c>
      <c r="N340" s="15">
        <v>11200</v>
      </c>
      <c r="O340" s="15">
        <v>1</v>
      </c>
      <c r="P340" s="15">
        <v>1</v>
      </c>
      <c r="Q340" s="15">
        <v>5</v>
      </c>
      <c r="R340" s="15">
        <v>1</v>
      </c>
      <c r="S340" s="15">
        <v>30</v>
      </c>
      <c r="T340" s="15">
        <v>110000</v>
      </c>
      <c r="U340" s="15">
        <f t="shared" si="76"/>
        <v>110000</v>
      </c>
      <c r="V340" s="15">
        <v>6.8</v>
      </c>
      <c r="W340" s="27">
        <f t="shared" si="77"/>
        <v>3666.6666666666665</v>
      </c>
      <c r="X340" s="15">
        <v>0</v>
      </c>
      <c r="Y340" s="15">
        <v>0</v>
      </c>
      <c r="Z340" s="15">
        <v>0</v>
      </c>
      <c r="AA340" s="15">
        <f t="shared" si="78"/>
        <v>0</v>
      </c>
      <c r="AB340" s="15">
        <v>0</v>
      </c>
      <c r="AD340" s="15">
        <f t="shared" si="79"/>
        <v>110000</v>
      </c>
      <c r="AE340" s="172">
        <f t="shared" si="74"/>
        <v>3666.6666666666665</v>
      </c>
      <c r="AF340" s="161">
        <v>5</v>
      </c>
      <c r="AG340" s="161">
        <v>1</v>
      </c>
      <c r="AH340" s="161">
        <v>4</v>
      </c>
      <c r="AI340" s="161">
        <v>39000</v>
      </c>
      <c r="AJ340" s="161">
        <v>6.7</v>
      </c>
      <c r="AK340" s="161">
        <v>9750</v>
      </c>
      <c r="AL340" s="23">
        <v>1</v>
      </c>
      <c r="AM340" s="23">
        <v>4</v>
      </c>
      <c r="AN340" s="23">
        <v>500</v>
      </c>
      <c r="AO340" s="23">
        <v>80</v>
      </c>
      <c r="AS340" s="15">
        <v>7</v>
      </c>
      <c r="AT340" s="15">
        <v>1</v>
      </c>
      <c r="AU340" s="15">
        <v>3</v>
      </c>
      <c r="AV340" s="15">
        <v>300</v>
      </c>
      <c r="AW340" s="15">
        <f t="shared" si="82"/>
        <v>300</v>
      </c>
      <c r="AX340" s="15">
        <v>30000</v>
      </c>
      <c r="AY340" s="15">
        <v>100</v>
      </c>
      <c r="BF340" s="15">
        <f t="shared" si="83"/>
        <v>300</v>
      </c>
      <c r="BG340" s="15">
        <f t="shared" si="84"/>
        <v>100</v>
      </c>
      <c r="BH340" s="161">
        <v>7</v>
      </c>
      <c r="BI340" s="161">
        <v>1</v>
      </c>
      <c r="BJ340" s="161">
        <v>2</v>
      </c>
      <c r="BK340" s="161">
        <v>100</v>
      </c>
      <c r="BL340" s="161">
        <v>5000</v>
      </c>
      <c r="BS340" s="23">
        <v>100</v>
      </c>
      <c r="BT340" s="23">
        <v>50</v>
      </c>
      <c r="CJ340" s="15">
        <v>1.5</v>
      </c>
      <c r="CK340" s="15">
        <v>4.333333333333333</v>
      </c>
      <c r="CL340" s="15">
        <v>2</v>
      </c>
      <c r="CM340" s="15">
        <v>4</v>
      </c>
      <c r="CN340" s="15">
        <v>5</v>
      </c>
      <c r="CO340" s="15">
        <f t="shared" si="80"/>
        <v>3.3666666666666663</v>
      </c>
      <c r="CP340" s="15">
        <v>3</v>
      </c>
      <c r="CQ340" s="15">
        <v>5</v>
      </c>
      <c r="CR340" s="15" t="s">
        <v>1007</v>
      </c>
      <c r="CU340" s="15" t="s">
        <v>1007</v>
      </c>
      <c r="CX340" s="15" t="s">
        <v>1007</v>
      </c>
      <c r="CY340" s="15" t="s">
        <v>1007</v>
      </c>
      <c r="DA340" s="15" t="s">
        <v>1007</v>
      </c>
      <c r="DC340" s="15" t="s">
        <v>1007</v>
      </c>
      <c r="DE340" s="15" t="s">
        <v>1007</v>
      </c>
      <c r="DO340" s="15">
        <v>3</v>
      </c>
      <c r="DP340" s="15">
        <v>3</v>
      </c>
      <c r="DQ340" s="15">
        <v>1</v>
      </c>
      <c r="DR340" s="15">
        <v>3</v>
      </c>
      <c r="DS340" s="15">
        <v>2</v>
      </c>
      <c r="DT340" s="15">
        <v>3</v>
      </c>
      <c r="DY340" s="15">
        <v>3.4</v>
      </c>
      <c r="DZ340" s="15">
        <v>3.3333333333333335</v>
      </c>
      <c r="EA340" s="15">
        <v>4</v>
      </c>
      <c r="EB340" s="15">
        <v>4</v>
      </c>
      <c r="EC340" s="15">
        <v>3.3333333333333335</v>
      </c>
      <c r="ED340" s="15">
        <v>3.25</v>
      </c>
      <c r="EE340" s="27">
        <f t="shared" si="75"/>
        <v>3.5527777777777776</v>
      </c>
      <c r="EF340" s="15">
        <f t="shared" si="81"/>
        <v>0.28333333333333321</v>
      </c>
    </row>
    <row r="341" spans="1:136" x14ac:dyDescent="0.2">
      <c r="A341" s="15">
        <v>170</v>
      </c>
      <c r="B341" s="15">
        <v>563</v>
      </c>
      <c r="C341" s="15">
        <v>1</v>
      </c>
      <c r="D341" s="15">
        <v>2</v>
      </c>
      <c r="E341" s="15">
        <v>0</v>
      </c>
      <c r="F341" s="15">
        <v>53</v>
      </c>
      <c r="G341" s="15">
        <v>1</v>
      </c>
      <c r="H341" s="15">
        <v>4</v>
      </c>
      <c r="I341" s="15">
        <v>3</v>
      </c>
      <c r="J341" s="15">
        <v>40</v>
      </c>
      <c r="K341" s="15">
        <v>0</v>
      </c>
      <c r="L341" s="15">
        <v>1</v>
      </c>
      <c r="M341" s="15">
        <v>1</v>
      </c>
      <c r="N341" s="15">
        <v>11200</v>
      </c>
      <c r="O341" s="15">
        <v>1</v>
      </c>
      <c r="P341" s="15">
        <v>0</v>
      </c>
      <c r="Q341" s="159">
        <v>5</v>
      </c>
      <c r="R341" s="159">
        <v>1</v>
      </c>
      <c r="S341" s="159">
        <v>4</v>
      </c>
      <c r="T341" s="159">
        <v>39000</v>
      </c>
      <c r="U341" s="159">
        <f t="shared" si="76"/>
        <v>39000</v>
      </c>
      <c r="V341" s="159">
        <v>6.7</v>
      </c>
      <c r="W341" s="171">
        <f t="shared" si="77"/>
        <v>9750</v>
      </c>
      <c r="X341" s="15">
        <v>1</v>
      </c>
      <c r="Y341" s="15">
        <v>4</v>
      </c>
      <c r="Z341" s="15">
        <v>500</v>
      </c>
      <c r="AA341" s="15">
        <f t="shared" si="78"/>
        <v>500</v>
      </c>
      <c r="AB341" s="15">
        <v>80</v>
      </c>
      <c r="AD341" s="15">
        <f t="shared" si="79"/>
        <v>39500</v>
      </c>
      <c r="AE341" s="172">
        <f t="shared" si="74"/>
        <v>9875</v>
      </c>
      <c r="AS341" s="15">
        <v>7</v>
      </c>
      <c r="AT341" s="15">
        <v>1</v>
      </c>
      <c r="AU341" s="15">
        <v>2</v>
      </c>
      <c r="AV341" s="15">
        <v>100</v>
      </c>
      <c r="AW341" s="15">
        <f t="shared" si="82"/>
        <v>100</v>
      </c>
      <c r="AX341" s="15">
        <v>5000</v>
      </c>
      <c r="BF341" s="15">
        <f t="shared" si="83"/>
        <v>100</v>
      </c>
      <c r="BG341" s="15">
        <f t="shared" si="84"/>
        <v>50</v>
      </c>
      <c r="CJ341" s="15">
        <v>1.5</v>
      </c>
      <c r="CK341" s="15">
        <v>4.333333333333333</v>
      </c>
      <c r="CL341" s="15">
        <v>2</v>
      </c>
      <c r="CM341" s="15">
        <v>4</v>
      </c>
      <c r="CN341" s="15">
        <v>5</v>
      </c>
      <c r="CO341" s="15">
        <f t="shared" si="80"/>
        <v>3.3666666666666663</v>
      </c>
      <c r="CP341" s="15">
        <v>3</v>
      </c>
      <c r="CQ341" s="15">
        <v>5</v>
      </c>
      <c r="CR341" s="15" t="s">
        <v>1007</v>
      </c>
      <c r="CU341" s="15" t="s">
        <v>1007</v>
      </c>
      <c r="CX341" s="15" t="s">
        <v>1007</v>
      </c>
      <c r="CY341" s="15" t="s">
        <v>1007</v>
      </c>
      <c r="DA341" s="15" t="s">
        <v>1007</v>
      </c>
      <c r="DC341" s="15" t="s">
        <v>1007</v>
      </c>
      <c r="DE341" s="15" t="s">
        <v>1007</v>
      </c>
      <c r="DO341" s="15">
        <v>3</v>
      </c>
      <c r="DP341" s="15">
        <v>3</v>
      </c>
      <c r="DQ341" s="15">
        <v>1</v>
      </c>
      <c r="DR341" s="15">
        <v>3</v>
      </c>
      <c r="DS341" s="15">
        <v>2</v>
      </c>
      <c r="DT341" s="15">
        <v>3</v>
      </c>
      <c r="DY341" s="27">
        <v>3.4</v>
      </c>
      <c r="DZ341" s="27">
        <v>3.3333333333333335</v>
      </c>
      <c r="EA341" s="27">
        <v>3.5</v>
      </c>
      <c r="EB341" s="27">
        <v>3.8</v>
      </c>
      <c r="EC341" s="27">
        <v>3.3333333333333335</v>
      </c>
      <c r="ED341" s="27">
        <v>2.25</v>
      </c>
      <c r="EE341" s="27">
        <f t="shared" si="75"/>
        <v>3.2694444444444444</v>
      </c>
      <c r="EF341" s="15">
        <f t="shared" si="81"/>
        <v>-0.66111111111111098</v>
      </c>
    </row>
    <row r="342" spans="1:136" x14ac:dyDescent="0.2">
      <c r="A342" s="15">
        <v>171</v>
      </c>
      <c r="B342" s="15">
        <v>564</v>
      </c>
      <c r="C342" s="15">
        <v>1</v>
      </c>
      <c r="D342" s="15">
        <v>2</v>
      </c>
      <c r="E342" s="15">
        <v>0</v>
      </c>
      <c r="F342" s="15">
        <v>50</v>
      </c>
      <c r="G342" s="15">
        <v>5</v>
      </c>
      <c r="H342" s="15">
        <v>2</v>
      </c>
      <c r="I342" s="15">
        <v>4</v>
      </c>
      <c r="J342" s="15">
        <v>10</v>
      </c>
      <c r="K342" s="15">
        <v>0</v>
      </c>
      <c r="L342" s="15">
        <v>1</v>
      </c>
      <c r="M342" s="15">
        <v>1</v>
      </c>
      <c r="N342" s="15">
        <v>480000</v>
      </c>
      <c r="O342" s="15">
        <v>1</v>
      </c>
      <c r="P342" s="15">
        <v>1</v>
      </c>
      <c r="Q342" s="15">
        <v>8</v>
      </c>
      <c r="R342" s="15">
        <v>1</v>
      </c>
      <c r="S342" s="15">
        <v>2</v>
      </c>
      <c r="T342" s="15">
        <v>500</v>
      </c>
      <c r="U342" s="15">
        <f t="shared" si="76"/>
        <v>500</v>
      </c>
      <c r="V342" s="15">
        <v>3500</v>
      </c>
      <c r="W342" s="27">
        <f t="shared" si="77"/>
        <v>250</v>
      </c>
      <c r="AA342" s="15">
        <f t="shared" si="78"/>
        <v>0</v>
      </c>
      <c r="AD342" s="15">
        <f t="shared" si="79"/>
        <v>500</v>
      </c>
      <c r="AE342" s="172">
        <f t="shared" si="74"/>
        <v>250</v>
      </c>
      <c r="AF342" s="161">
        <v>7</v>
      </c>
      <c r="AG342" s="161">
        <v>1</v>
      </c>
      <c r="AH342" s="161">
        <v>2</v>
      </c>
      <c r="AI342" s="161">
        <v>1000</v>
      </c>
      <c r="AJ342" s="161">
        <v>4000</v>
      </c>
      <c r="AK342" s="161">
        <v>500</v>
      </c>
      <c r="AS342" s="15">
        <v>7</v>
      </c>
      <c r="AT342" s="15">
        <v>1</v>
      </c>
      <c r="AU342" s="15">
        <v>2</v>
      </c>
      <c r="AV342" s="15">
        <v>1500</v>
      </c>
      <c r="AW342" s="15">
        <f t="shared" si="82"/>
        <v>1500</v>
      </c>
      <c r="AX342" s="15">
        <v>4000</v>
      </c>
      <c r="AY342" s="15">
        <v>750</v>
      </c>
      <c r="BF342" s="15">
        <f t="shared" si="83"/>
        <v>1500</v>
      </c>
      <c r="BG342" s="15">
        <f t="shared" si="84"/>
        <v>750</v>
      </c>
      <c r="BH342" s="161">
        <v>7</v>
      </c>
      <c r="BI342" s="161">
        <v>1</v>
      </c>
      <c r="BJ342" s="161">
        <v>2</v>
      </c>
      <c r="BK342" s="161">
        <v>1500</v>
      </c>
      <c r="BL342" s="161">
        <v>2000</v>
      </c>
      <c r="BS342" s="23">
        <v>1500</v>
      </c>
      <c r="BT342" s="23">
        <v>750</v>
      </c>
      <c r="CJ342" s="15">
        <v>1.5</v>
      </c>
      <c r="CK342" s="15">
        <v>4.333333333333333</v>
      </c>
      <c r="CL342" s="15">
        <v>2</v>
      </c>
      <c r="CM342" s="15">
        <v>4</v>
      </c>
      <c r="CN342" s="15">
        <v>5</v>
      </c>
      <c r="CO342" s="15">
        <f t="shared" si="80"/>
        <v>3.3666666666666663</v>
      </c>
      <c r="CP342" s="15">
        <v>3</v>
      </c>
      <c r="CQ342" s="15">
        <v>5</v>
      </c>
      <c r="CR342" s="15" t="s">
        <v>1007</v>
      </c>
      <c r="CU342" s="15" t="s">
        <v>1007</v>
      </c>
      <c r="CX342" s="15" t="s">
        <v>1007</v>
      </c>
      <c r="CY342" s="15" t="s">
        <v>1007</v>
      </c>
      <c r="DA342" s="15" t="s">
        <v>1007</v>
      </c>
      <c r="DC342" s="15" t="s">
        <v>1007</v>
      </c>
      <c r="DE342" s="15" t="s">
        <v>1007</v>
      </c>
      <c r="DO342" s="15">
        <v>2</v>
      </c>
      <c r="DP342" s="15">
        <v>3</v>
      </c>
      <c r="DQ342" s="15">
        <v>3</v>
      </c>
      <c r="DR342" s="15">
        <v>3</v>
      </c>
      <c r="DS342" s="15">
        <v>1</v>
      </c>
      <c r="DT342" s="15">
        <v>3</v>
      </c>
      <c r="DY342" s="15">
        <v>4</v>
      </c>
      <c r="DZ342" s="15">
        <v>4</v>
      </c>
      <c r="EA342" s="15">
        <v>4.25</v>
      </c>
      <c r="EB342" s="15">
        <v>4</v>
      </c>
      <c r="EC342" s="15">
        <v>3.3333333333333335</v>
      </c>
      <c r="ED342" s="15">
        <v>4</v>
      </c>
      <c r="EE342" s="27">
        <f t="shared" si="75"/>
        <v>3.9305555555555554</v>
      </c>
      <c r="EF342" s="15">
        <f t="shared" si="81"/>
        <v>0.36111111111111072</v>
      </c>
    </row>
    <row r="343" spans="1:136" x14ac:dyDescent="0.2">
      <c r="A343" s="15">
        <v>171</v>
      </c>
      <c r="B343" s="15">
        <v>564</v>
      </c>
      <c r="C343" s="15">
        <v>1</v>
      </c>
      <c r="D343" s="15">
        <v>2</v>
      </c>
      <c r="E343" s="15">
        <v>0</v>
      </c>
      <c r="F343" s="15">
        <v>50</v>
      </c>
      <c r="G343" s="15">
        <v>5</v>
      </c>
      <c r="H343" s="15">
        <v>2</v>
      </c>
      <c r="I343" s="15">
        <v>4</v>
      </c>
      <c r="J343" s="15">
        <v>10</v>
      </c>
      <c r="K343" s="15">
        <v>0</v>
      </c>
      <c r="L343" s="15">
        <v>1</v>
      </c>
      <c r="M343" s="15">
        <v>1</v>
      </c>
      <c r="N343" s="15">
        <v>480000</v>
      </c>
      <c r="O343" s="15">
        <v>1</v>
      </c>
      <c r="P343" s="15">
        <v>0</v>
      </c>
      <c r="Q343" s="159">
        <v>7</v>
      </c>
      <c r="R343" s="159">
        <v>1</v>
      </c>
      <c r="S343" s="159">
        <v>2</v>
      </c>
      <c r="T343" s="159">
        <v>1000</v>
      </c>
      <c r="U343" s="159">
        <f t="shared" si="76"/>
        <v>1000</v>
      </c>
      <c r="V343" s="159">
        <v>4000</v>
      </c>
      <c r="W343" s="171">
        <f t="shared" si="77"/>
        <v>500</v>
      </c>
      <c r="AA343" s="15">
        <f t="shared" si="78"/>
        <v>0</v>
      </c>
      <c r="AD343" s="15">
        <f t="shared" si="79"/>
        <v>1000</v>
      </c>
      <c r="AE343" s="172">
        <f t="shared" si="74"/>
        <v>500</v>
      </c>
      <c r="AS343" s="15">
        <v>7</v>
      </c>
      <c r="AT343" s="15">
        <v>1</v>
      </c>
      <c r="AU343" s="15">
        <v>2</v>
      </c>
      <c r="AV343" s="15">
        <v>1500</v>
      </c>
      <c r="AW343" s="15">
        <f t="shared" si="82"/>
        <v>1500</v>
      </c>
      <c r="AX343" s="15">
        <v>2000</v>
      </c>
      <c r="BF343" s="15">
        <f t="shared" si="83"/>
        <v>1500</v>
      </c>
      <c r="BG343" s="15">
        <f t="shared" si="84"/>
        <v>750</v>
      </c>
      <c r="CJ343" s="15">
        <v>1.5</v>
      </c>
      <c r="CK343" s="15">
        <v>4.333333333333333</v>
      </c>
      <c r="CL343" s="15">
        <v>2</v>
      </c>
      <c r="CM343" s="15">
        <v>4</v>
      </c>
      <c r="CN343" s="15">
        <v>5</v>
      </c>
      <c r="CO343" s="15">
        <f t="shared" si="80"/>
        <v>3.3666666666666663</v>
      </c>
      <c r="CP343" s="15">
        <v>3</v>
      </c>
      <c r="CQ343" s="15">
        <v>5</v>
      </c>
      <c r="CR343" s="15" t="s">
        <v>1007</v>
      </c>
      <c r="CU343" s="15" t="s">
        <v>1007</v>
      </c>
      <c r="CX343" s="15" t="s">
        <v>1007</v>
      </c>
      <c r="CY343" s="15" t="s">
        <v>1007</v>
      </c>
      <c r="DA343" s="15" t="s">
        <v>1007</v>
      </c>
      <c r="DC343" s="15" t="s">
        <v>1007</v>
      </c>
      <c r="DE343" s="15" t="s">
        <v>1007</v>
      </c>
      <c r="DO343" s="15">
        <v>2</v>
      </c>
      <c r="DP343" s="15">
        <v>3</v>
      </c>
      <c r="DQ343" s="15">
        <v>3</v>
      </c>
      <c r="DR343" s="15">
        <v>3</v>
      </c>
      <c r="DS343" s="15">
        <v>1</v>
      </c>
      <c r="DT343" s="15">
        <v>3</v>
      </c>
      <c r="DY343" s="27">
        <v>3.4</v>
      </c>
      <c r="DZ343" s="27">
        <v>3.3333333333333335</v>
      </c>
      <c r="EA343" s="27">
        <v>3.75</v>
      </c>
      <c r="EB343" s="27">
        <v>3.6</v>
      </c>
      <c r="EC343" s="27">
        <v>3.3333333333333335</v>
      </c>
      <c r="ED343" s="27">
        <v>4</v>
      </c>
      <c r="EE343" s="27">
        <f t="shared" si="75"/>
        <v>3.5694444444444446</v>
      </c>
      <c r="EF343" s="15">
        <f t="shared" si="81"/>
        <v>1.6666666666667052E-2</v>
      </c>
    </row>
    <row r="344" spans="1:136" x14ac:dyDescent="0.2">
      <c r="A344" s="15">
        <v>172</v>
      </c>
      <c r="B344" s="15">
        <v>565</v>
      </c>
      <c r="C344" s="15">
        <v>1</v>
      </c>
      <c r="D344" s="15">
        <v>2</v>
      </c>
      <c r="E344" s="15">
        <v>1</v>
      </c>
      <c r="F344" s="15">
        <v>53</v>
      </c>
      <c r="G344" s="15">
        <v>1</v>
      </c>
      <c r="H344" s="15">
        <v>1</v>
      </c>
      <c r="I344" s="15">
        <v>2</v>
      </c>
      <c r="J344" s="15">
        <v>40</v>
      </c>
      <c r="K344" s="15">
        <v>1</v>
      </c>
      <c r="L344" s="15">
        <v>1</v>
      </c>
      <c r="M344" s="15">
        <v>0</v>
      </c>
      <c r="N344" s="15">
        <v>0</v>
      </c>
      <c r="O344" s="15">
        <v>1</v>
      </c>
      <c r="P344" s="15">
        <v>1</v>
      </c>
      <c r="Q344" s="15">
        <v>7</v>
      </c>
      <c r="R344" s="15">
        <v>1</v>
      </c>
      <c r="S344" s="15">
        <v>3</v>
      </c>
      <c r="T344" s="15">
        <v>300</v>
      </c>
      <c r="U344" s="15">
        <f t="shared" si="76"/>
        <v>300</v>
      </c>
      <c r="V344" s="15">
        <v>30000</v>
      </c>
      <c r="W344" s="27">
        <f t="shared" si="77"/>
        <v>100</v>
      </c>
      <c r="AA344" s="15">
        <f t="shared" si="78"/>
        <v>0</v>
      </c>
      <c r="AD344" s="15">
        <f t="shared" si="79"/>
        <v>300</v>
      </c>
      <c r="AE344" s="172">
        <f t="shared" si="74"/>
        <v>100</v>
      </c>
      <c r="AF344" s="161">
        <v>7</v>
      </c>
      <c r="AG344" s="161">
        <v>1</v>
      </c>
      <c r="AH344" s="161">
        <v>3</v>
      </c>
      <c r="AI344" s="161">
        <v>300</v>
      </c>
      <c r="AJ344" s="161">
        <v>30000</v>
      </c>
      <c r="AK344" s="161">
        <v>100</v>
      </c>
      <c r="AW344" s="15">
        <f t="shared" si="82"/>
        <v>0</v>
      </c>
      <c r="CJ344" s="15">
        <v>1.5</v>
      </c>
      <c r="CK344" s="15">
        <v>4.333333333333333</v>
      </c>
      <c r="CL344" s="15">
        <v>2</v>
      </c>
      <c r="CM344" s="15">
        <v>4</v>
      </c>
      <c r="CN344" s="15">
        <v>5</v>
      </c>
      <c r="CO344" s="15">
        <f t="shared" si="80"/>
        <v>3.3666666666666663</v>
      </c>
      <c r="CP344" s="15">
        <v>3</v>
      </c>
      <c r="CQ344" s="15">
        <v>5</v>
      </c>
      <c r="CR344" s="15" t="s">
        <v>1007</v>
      </c>
      <c r="CU344" s="15" t="s">
        <v>1007</v>
      </c>
      <c r="CX344" s="15" t="s">
        <v>1007</v>
      </c>
      <c r="CY344" s="15" t="s">
        <v>1007</v>
      </c>
      <c r="DA344" s="15" t="s">
        <v>1007</v>
      </c>
      <c r="DC344" s="15" t="s">
        <v>1007</v>
      </c>
      <c r="DE344" s="15" t="s">
        <v>1007</v>
      </c>
      <c r="DO344" s="15">
        <v>3</v>
      </c>
      <c r="DP344" s="15">
        <v>3</v>
      </c>
      <c r="DQ344" s="15">
        <v>1</v>
      </c>
      <c r="DR344" s="15">
        <v>3</v>
      </c>
      <c r="DS344" s="15">
        <v>2</v>
      </c>
      <c r="DT344" s="15">
        <v>3</v>
      </c>
      <c r="DY344" s="15">
        <v>3.4</v>
      </c>
      <c r="DZ344" s="15">
        <v>3.3333333333333335</v>
      </c>
      <c r="EA344" s="15">
        <v>4</v>
      </c>
      <c r="EB344" s="15">
        <v>4</v>
      </c>
      <c r="EC344" s="15">
        <v>3.3333333333333335</v>
      </c>
      <c r="ED344" s="15">
        <v>3.25</v>
      </c>
      <c r="EE344" s="27">
        <f t="shared" si="75"/>
        <v>3.5527777777777776</v>
      </c>
      <c r="EF344" s="15">
        <f t="shared" si="81"/>
        <v>0.28333333333333321</v>
      </c>
    </row>
    <row r="345" spans="1:136" x14ac:dyDescent="0.2">
      <c r="A345" s="15">
        <v>172</v>
      </c>
      <c r="B345" s="15">
        <v>565</v>
      </c>
      <c r="C345" s="15">
        <v>1</v>
      </c>
      <c r="D345" s="15">
        <v>2</v>
      </c>
      <c r="E345" s="15">
        <v>1</v>
      </c>
      <c r="F345" s="15">
        <v>53</v>
      </c>
      <c r="G345" s="15">
        <v>1</v>
      </c>
      <c r="H345" s="15">
        <v>1</v>
      </c>
      <c r="I345" s="15">
        <v>2</v>
      </c>
      <c r="J345" s="15">
        <v>40</v>
      </c>
      <c r="K345" s="15">
        <v>1</v>
      </c>
      <c r="L345" s="15">
        <v>1</v>
      </c>
      <c r="M345" s="15">
        <v>0</v>
      </c>
      <c r="N345" s="15">
        <v>0</v>
      </c>
      <c r="O345" s="15">
        <v>1</v>
      </c>
      <c r="P345" s="15">
        <v>0</v>
      </c>
      <c r="Q345" s="159">
        <v>7</v>
      </c>
      <c r="R345" s="159">
        <v>1</v>
      </c>
      <c r="S345" s="159">
        <v>3</v>
      </c>
      <c r="T345" s="159">
        <v>300</v>
      </c>
      <c r="U345" s="159">
        <f t="shared" si="76"/>
        <v>300</v>
      </c>
      <c r="V345" s="159">
        <v>30000</v>
      </c>
      <c r="W345" s="171">
        <f t="shared" si="77"/>
        <v>100</v>
      </c>
      <c r="AA345" s="15">
        <f t="shared" si="78"/>
        <v>0</v>
      </c>
      <c r="AD345" s="15">
        <f t="shared" si="79"/>
        <v>300</v>
      </c>
      <c r="AE345" s="172">
        <f t="shared" si="74"/>
        <v>100</v>
      </c>
      <c r="AW345" s="15">
        <f t="shared" si="82"/>
        <v>0</v>
      </c>
      <c r="CJ345" s="15">
        <v>1.5</v>
      </c>
      <c r="CK345" s="15">
        <v>4.333333333333333</v>
      </c>
      <c r="CL345" s="15">
        <v>2</v>
      </c>
      <c r="CM345" s="15">
        <v>4</v>
      </c>
      <c r="CN345" s="15">
        <v>5</v>
      </c>
      <c r="CO345" s="15">
        <f t="shared" si="80"/>
        <v>3.3666666666666663</v>
      </c>
      <c r="CP345" s="15">
        <v>3</v>
      </c>
      <c r="CQ345" s="15">
        <v>5</v>
      </c>
      <c r="CR345" s="15" t="s">
        <v>1007</v>
      </c>
      <c r="CU345" s="15" t="s">
        <v>1007</v>
      </c>
      <c r="CX345" s="15" t="s">
        <v>1007</v>
      </c>
      <c r="CY345" s="15" t="s">
        <v>1007</v>
      </c>
      <c r="DA345" s="15" t="s">
        <v>1007</v>
      </c>
      <c r="DC345" s="15" t="s">
        <v>1007</v>
      </c>
      <c r="DE345" s="15" t="s">
        <v>1007</v>
      </c>
      <c r="DO345" s="15">
        <v>3</v>
      </c>
      <c r="DP345" s="15">
        <v>3</v>
      </c>
      <c r="DQ345" s="15">
        <v>1</v>
      </c>
      <c r="DR345" s="15">
        <v>3</v>
      </c>
      <c r="DS345" s="15">
        <v>2</v>
      </c>
      <c r="DT345" s="15">
        <v>3</v>
      </c>
      <c r="DY345" s="27">
        <v>3.4</v>
      </c>
      <c r="DZ345" s="27">
        <v>3.3333333333333335</v>
      </c>
      <c r="EA345" s="27">
        <v>3.5</v>
      </c>
      <c r="EB345" s="27">
        <v>3.8</v>
      </c>
      <c r="EC345" s="27">
        <v>3.3333333333333335</v>
      </c>
      <c r="ED345" s="27">
        <v>2.25</v>
      </c>
      <c r="EE345" s="27">
        <f t="shared" si="75"/>
        <v>3.2694444444444444</v>
      </c>
      <c r="EF345" s="15">
        <f t="shared" si="81"/>
        <v>-1.7305555555555556</v>
      </c>
    </row>
    <row r="346" spans="1:136" x14ac:dyDescent="0.2">
      <c r="A346" s="15">
        <v>173</v>
      </c>
      <c r="B346" s="15">
        <v>3566</v>
      </c>
      <c r="C346" s="15">
        <v>1</v>
      </c>
      <c r="D346" s="15">
        <v>2</v>
      </c>
      <c r="E346" s="15">
        <v>1</v>
      </c>
      <c r="F346" s="15">
        <v>54</v>
      </c>
      <c r="G346" s="15">
        <v>5</v>
      </c>
      <c r="H346" s="15">
        <v>2</v>
      </c>
      <c r="I346" s="15">
        <v>4</v>
      </c>
      <c r="J346" s="15">
        <v>10</v>
      </c>
      <c r="K346" s="15">
        <v>0</v>
      </c>
      <c r="L346" s="15">
        <v>1</v>
      </c>
      <c r="M346" s="15">
        <v>1</v>
      </c>
      <c r="N346" s="15">
        <v>480000</v>
      </c>
      <c r="O346" s="15">
        <v>1</v>
      </c>
      <c r="P346" s="15">
        <v>1</v>
      </c>
      <c r="Q346" s="15">
        <v>1</v>
      </c>
      <c r="R346" s="15">
        <v>1</v>
      </c>
      <c r="S346" s="15">
        <v>9</v>
      </c>
      <c r="T346" s="15">
        <v>15000</v>
      </c>
      <c r="U346" s="15">
        <f t="shared" si="76"/>
        <v>15000</v>
      </c>
      <c r="V346" s="15">
        <v>17</v>
      </c>
      <c r="W346" s="27">
        <f t="shared" si="77"/>
        <v>1666.6666666666667</v>
      </c>
      <c r="X346" s="15">
        <v>1</v>
      </c>
      <c r="Y346" s="15">
        <v>9</v>
      </c>
      <c r="Z346" s="15">
        <v>15</v>
      </c>
      <c r="AA346" s="15">
        <f t="shared" si="78"/>
        <v>15</v>
      </c>
      <c r="AB346" s="15">
        <v>17000</v>
      </c>
      <c r="AD346" s="15">
        <f t="shared" si="79"/>
        <v>15015</v>
      </c>
      <c r="AE346" s="172">
        <f t="shared" si="74"/>
        <v>1668.3333333333333</v>
      </c>
      <c r="AF346" s="161">
        <v>1</v>
      </c>
      <c r="AG346" s="161">
        <v>1</v>
      </c>
      <c r="AH346" s="161">
        <v>9</v>
      </c>
      <c r="AI346" s="161">
        <v>15000</v>
      </c>
      <c r="AJ346" s="161">
        <v>16</v>
      </c>
      <c r="AK346" s="161">
        <v>1666.6666666666667</v>
      </c>
      <c r="AL346" s="23">
        <v>1</v>
      </c>
      <c r="AM346" s="23">
        <v>9</v>
      </c>
      <c r="AN346" s="23">
        <v>15</v>
      </c>
      <c r="AO346" s="23">
        <v>16000</v>
      </c>
      <c r="AW346" s="15">
        <f t="shared" si="82"/>
        <v>0</v>
      </c>
      <c r="CJ346" s="15">
        <v>1</v>
      </c>
      <c r="CK346" s="15">
        <v>1.6666666666666667</v>
      </c>
      <c r="CL346" s="15">
        <v>1.3333333333333333</v>
      </c>
      <c r="CM346" s="15">
        <v>1</v>
      </c>
      <c r="CN346" s="15">
        <v>4</v>
      </c>
      <c r="CO346" s="15">
        <f t="shared" si="80"/>
        <v>1.8</v>
      </c>
      <c r="CP346" s="15">
        <v>1</v>
      </c>
      <c r="CQ346" s="15">
        <v>1</v>
      </c>
      <c r="CR346" s="15">
        <v>3</v>
      </c>
      <c r="CS346" s="15">
        <v>10</v>
      </c>
      <c r="CT346" s="15">
        <v>1</v>
      </c>
      <c r="CU346" s="15">
        <v>4</v>
      </c>
      <c r="CV346" s="15">
        <v>1</v>
      </c>
      <c r="CW346" s="15">
        <v>1</v>
      </c>
      <c r="CX346" s="15">
        <v>1</v>
      </c>
      <c r="CY346" s="15">
        <v>1</v>
      </c>
      <c r="DA346" s="15">
        <v>1</v>
      </c>
      <c r="DC346" s="15">
        <v>1</v>
      </c>
      <c r="DE346" s="15">
        <v>0</v>
      </c>
      <c r="DM346" s="15">
        <v>2</v>
      </c>
      <c r="DN346" s="15">
        <v>3</v>
      </c>
      <c r="DO346" s="15">
        <v>1</v>
      </c>
      <c r="DP346" s="15">
        <v>3</v>
      </c>
      <c r="DQ346" s="15">
        <v>3</v>
      </c>
      <c r="DR346" s="15">
        <v>3</v>
      </c>
      <c r="DY346" s="15">
        <v>5</v>
      </c>
      <c r="DZ346" s="15">
        <v>5</v>
      </c>
      <c r="EA346" s="15">
        <v>5</v>
      </c>
      <c r="EB346" s="15">
        <v>5</v>
      </c>
      <c r="EC346" s="15">
        <v>5</v>
      </c>
      <c r="ED346" s="15">
        <v>5</v>
      </c>
      <c r="EE346" s="27">
        <f t="shared" si="75"/>
        <v>5</v>
      </c>
      <c r="EF346" s="15">
        <f t="shared" si="81"/>
        <v>0</v>
      </c>
    </row>
    <row r="347" spans="1:136" x14ac:dyDescent="0.2">
      <c r="A347" s="15">
        <v>173</v>
      </c>
      <c r="B347" s="15">
        <v>3566</v>
      </c>
      <c r="C347" s="15">
        <v>1</v>
      </c>
      <c r="D347" s="15">
        <v>2</v>
      </c>
      <c r="E347" s="15">
        <v>1</v>
      </c>
      <c r="F347" s="15">
        <v>54</v>
      </c>
      <c r="G347" s="15">
        <v>5</v>
      </c>
      <c r="H347" s="15">
        <v>2</v>
      </c>
      <c r="I347" s="15">
        <v>4</v>
      </c>
      <c r="J347" s="15">
        <v>10</v>
      </c>
      <c r="K347" s="15">
        <v>0</v>
      </c>
      <c r="L347" s="15">
        <v>1</v>
      </c>
      <c r="M347" s="15">
        <v>1</v>
      </c>
      <c r="N347" s="15">
        <v>480000</v>
      </c>
      <c r="O347" s="15">
        <v>1</v>
      </c>
      <c r="P347" s="15">
        <v>0</v>
      </c>
      <c r="Q347" s="159">
        <v>1</v>
      </c>
      <c r="R347" s="159">
        <v>1</v>
      </c>
      <c r="S347" s="159">
        <v>9</v>
      </c>
      <c r="T347" s="159">
        <v>15000</v>
      </c>
      <c r="U347" s="159">
        <f t="shared" si="76"/>
        <v>15000</v>
      </c>
      <c r="V347" s="159">
        <v>16</v>
      </c>
      <c r="W347" s="171">
        <f t="shared" si="77"/>
        <v>1666.6666666666667</v>
      </c>
      <c r="X347" s="15">
        <v>1</v>
      </c>
      <c r="Y347" s="15">
        <v>9</v>
      </c>
      <c r="Z347" s="15">
        <v>15</v>
      </c>
      <c r="AA347" s="15">
        <f t="shared" si="78"/>
        <v>15</v>
      </c>
      <c r="AB347" s="15">
        <v>16000</v>
      </c>
      <c r="AD347" s="15">
        <f t="shared" si="79"/>
        <v>15015</v>
      </c>
      <c r="AE347" s="172">
        <f t="shared" si="74"/>
        <v>1668.3333333333333</v>
      </c>
      <c r="AW347" s="15">
        <f t="shared" si="82"/>
        <v>0</v>
      </c>
      <c r="CJ347" s="15">
        <v>1</v>
      </c>
      <c r="CK347" s="15">
        <v>1.6666666666666667</v>
      </c>
      <c r="CL347" s="15">
        <v>1.3333333333333333</v>
      </c>
      <c r="CM347" s="15">
        <v>1</v>
      </c>
      <c r="CN347" s="15">
        <v>4</v>
      </c>
      <c r="CO347" s="15">
        <f t="shared" si="80"/>
        <v>1.8</v>
      </c>
      <c r="CP347" s="15">
        <v>1</v>
      </c>
      <c r="CQ347" s="15">
        <v>1</v>
      </c>
      <c r="CR347" s="15">
        <v>3</v>
      </c>
      <c r="CS347" s="15">
        <v>10</v>
      </c>
      <c r="CT347" s="15">
        <v>1</v>
      </c>
      <c r="CU347" s="15">
        <v>4</v>
      </c>
      <c r="CV347" s="15">
        <v>1</v>
      </c>
      <c r="CW347" s="15">
        <v>1</v>
      </c>
      <c r="CX347" s="15">
        <v>1</v>
      </c>
      <c r="CY347" s="15">
        <v>1</v>
      </c>
      <c r="DA347" s="15">
        <v>1</v>
      </c>
      <c r="DC347" s="15">
        <v>1</v>
      </c>
      <c r="DE347" s="15">
        <v>0</v>
      </c>
      <c r="DM347" s="15">
        <v>2</v>
      </c>
      <c r="DN347" s="15">
        <v>3</v>
      </c>
      <c r="DO347" s="15">
        <v>1</v>
      </c>
      <c r="DP347" s="15">
        <v>3</v>
      </c>
      <c r="DQ347" s="15">
        <v>3</v>
      </c>
      <c r="DR347" s="15">
        <v>3</v>
      </c>
      <c r="DY347" s="27">
        <v>5</v>
      </c>
      <c r="DZ347" s="27">
        <v>5</v>
      </c>
      <c r="EA347" s="27">
        <v>5</v>
      </c>
      <c r="EB347" s="27">
        <v>5</v>
      </c>
      <c r="EC347" s="27">
        <v>5</v>
      </c>
      <c r="ED347" s="27">
        <v>5</v>
      </c>
      <c r="EE347" s="27">
        <f t="shared" si="75"/>
        <v>5</v>
      </c>
      <c r="EF347" s="15">
        <f t="shared" si="81"/>
        <v>1.8249999999999997</v>
      </c>
    </row>
    <row r="348" spans="1:136" x14ac:dyDescent="0.2">
      <c r="A348" s="15">
        <v>174</v>
      </c>
      <c r="B348" s="15">
        <v>566</v>
      </c>
      <c r="C348" s="15">
        <v>1</v>
      </c>
      <c r="D348" s="15">
        <v>2</v>
      </c>
      <c r="E348" s="15">
        <v>1</v>
      </c>
      <c r="F348" s="15">
        <v>65</v>
      </c>
      <c r="G348" s="15">
        <v>5</v>
      </c>
      <c r="H348" s="15">
        <v>2</v>
      </c>
      <c r="I348" s="15">
        <v>4</v>
      </c>
      <c r="J348" s="15">
        <v>20</v>
      </c>
      <c r="K348" s="15">
        <v>0</v>
      </c>
      <c r="L348" s="15">
        <v>1</v>
      </c>
      <c r="M348" s="15">
        <v>0</v>
      </c>
      <c r="N348" s="15">
        <v>0</v>
      </c>
      <c r="O348" s="15">
        <v>1</v>
      </c>
      <c r="P348" s="15">
        <v>1</v>
      </c>
      <c r="Q348" s="15">
        <v>9</v>
      </c>
      <c r="R348" s="15">
        <v>1</v>
      </c>
      <c r="S348" s="15">
        <v>8</v>
      </c>
      <c r="T348" s="15">
        <v>2000</v>
      </c>
      <c r="U348" s="15">
        <f t="shared" si="76"/>
        <v>2000</v>
      </c>
      <c r="V348" s="15">
        <v>140</v>
      </c>
      <c r="W348" s="27">
        <f t="shared" si="77"/>
        <v>250</v>
      </c>
      <c r="AA348" s="15">
        <f t="shared" si="78"/>
        <v>0</v>
      </c>
      <c r="AD348" s="15">
        <f t="shared" si="79"/>
        <v>2000</v>
      </c>
      <c r="AE348" s="172">
        <f t="shared" si="74"/>
        <v>250</v>
      </c>
      <c r="AF348" s="161">
        <v>9</v>
      </c>
      <c r="AG348" s="161">
        <v>1</v>
      </c>
      <c r="AH348" s="161">
        <v>8</v>
      </c>
      <c r="AI348" s="161">
        <v>2000</v>
      </c>
      <c r="AJ348" s="161">
        <v>140</v>
      </c>
      <c r="AK348" s="161">
        <v>250</v>
      </c>
      <c r="AW348" s="15">
        <f t="shared" si="82"/>
        <v>0</v>
      </c>
      <c r="CJ348" s="15">
        <v>1.75</v>
      </c>
      <c r="CK348" s="15">
        <v>2</v>
      </c>
      <c r="CL348" s="15">
        <v>1</v>
      </c>
      <c r="CM348" s="15">
        <v>3.5</v>
      </c>
      <c r="CN348" s="15">
        <v>5</v>
      </c>
      <c r="CO348" s="15">
        <f t="shared" si="80"/>
        <v>2.65</v>
      </c>
      <c r="CP348" s="15">
        <v>2</v>
      </c>
      <c r="CQ348" s="15">
        <v>5</v>
      </c>
      <c r="CR348" s="15" t="s">
        <v>1007</v>
      </c>
      <c r="CU348" s="15" t="s">
        <v>1007</v>
      </c>
      <c r="CX348" s="15" t="s">
        <v>1007</v>
      </c>
      <c r="CY348" s="15" t="s">
        <v>1007</v>
      </c>
      <c r="DA348" s="15" t="s">
        <v>1007</v>
      </c>
      <c r="DC348" s="15" t="s">
        <v>1007</v>
      </c>
      <c r="DE348" s="15" t="s">
        <v>1007</v>
      </c>
      <c r="DM348" s="15">
        <v>2</v>
      </c>
      <c r="DN348" s="15">
        <v>3</v>
      </c>
      <c r="DQ348" s="15">
        <v>3</v>
      </c>
      <c r="DR348" s="15">
        <v>3</v>
      </c>
      <c r="DS348" s="15">
        <v>1</v>
      </c>
      <c r="DT348" s="15">
        <v>3</v>
      </c>
      <c r="DY348" s="15">
        <v>3.4</v>
      </c>
      <c r="DZ348" s="15">
        <v>3.3333333333333335</v>
      </c>
      <c r="EA348" s="15">
        <v>3</v>
      </c>
      <c r="EB348" s="15">
        <v>3.4</v>
      </c>
      <c r="EC348" s="15">
        <v>3.6666666666666665</v>
      </c>
      <c r="ED348" s="15">
        <v>2.25</v>
      </c>
      <c r="EE348" s="27">
        <f t="shared" si="75"/>
        <v>3.1750000000000003</v>
      </c>
      <c r="EF348" s="15">
        <f t="shared" si="81"/>
        <v>0</v>
      </c>
    </row>
    <row r="349" spans="1:136" x14ac:dyDescent="0.2">
      <c r="A349" s="15">
        <v>174</v>
      </c>
      <c r="B349" s="15">
        <v>566</v>
      </c>
      <c r="C349" s="15">
        <v>1</v>
      </c>
      <c r="D349" s="15">
        <v>2</v>
      </c>
      <c r="E349" s="15">
        <v>1</v>
      </c>
      <c r="F349" s="15">
        <v>65</v>
      </c>
      <c r="G349" s="15">
        <v>5</v>
      </c>
      <c r="H349" s="15">
        <v>2</v>
      </c>
      <c r="I349" s="15">
        <v>4</v>
      </c>
      <c r="J349" s="15">
        <v>20</v>
      </c>
      <c r="K349" s="15">
        <v>0</v>
      </c>
      <c r="L349" s="15">
        <v>1</v>
      </c>
      <c r="M349" s="15">
        <v>0</v>
      </c>
      <c r="N349" s="15">
        <v>0</v>
      </c>
      <c r="O349" s="15">
        <v>1</v>
      </c>
      <c r="P349" s="15">
        <v>0</v>
      </c>
      <c r="Q349" s="159">
        <v>9</v>
      </c>
      <c r="R349" s="159">
        <v>1</v>
      </c>
      <c r="S349" s="159">
        <v>8</v>
      </c>
      <c r="T349" s="159">
        <v>2000</v>
      </c>
      <c r="U349" s="159">
        <f t="shared" si="76"/>
        <v>2000</v>
      </c>
      <c r="V349" s="159">
        <v>140</v>
      </c>
      <c r="W349" s="171">
        <f t="shared" si="77"/>
        <v>250</v>
      </c>
      <c r="AA349" s="15">
        <f t="shared" si="78"/>
        <v>0</v>
      </c>
      <c r="AD349" s="15">
        <f t="shared" si="79"/>
        <v>2000</v>
      </c>
      <c r="AE349" s="172">
        <f t="shared" si="74"/>
        <v>250</v>
      </c>
      <c r="AW349" s="15">
        <f t="shared" si="82"/>
        <v>0</v>
      </c>
      <c r="CJ349" s="15">
        <v>1.75</v>
      </c>
      <c r="CK349" s="15">
        <v>2</v>
      </c>
      <c r="CL349" s="15">
        <v>1</v>
      </c>
      <c r="CM349" s="15">
        <v>3.5</v>
      </c>
      <c r="CN349" s="15">
        <v>5</v>
      </c>
      <c r="CO349" s="15">
        <f t="shared" si="80"/>
        <v>2.65</v>
      </c>
      <c r="CP349" s="15">
        <v>2</v>
      </c>
      <c r="CQ349" s="15">
        <v>5</v>
      </c>
      <c r="CR349" s="15" t="s">
        <v>1007</v>
      </c>
      <c r="CU349" s="15" t="s">
        <v>1007</v>
      </c>
      <c r="CX349" s="15" t="s">
        <v>1007</v>
      </c>
      <c r="CY349" s="15" t="s">
        <v>1007</v>
      </c>
      <c r="DA349" s="15" t="s">
        <v>1007</v>
      </c>
      <c r="DC349" s="15" t="s">
        <v>1007</v>
      </c>
      <c r="DE349" s="15" t="s">
        <v>1007</v>
      </c>
      <c r="DM349" s="15">
        <v>2</v>
      </c>
      <c r="DN349" s="15">
        <v>3</v>
      </c>
      <c r="DQ349" s="15">
        <v>3</v>
      </c>
      <c r="DR349" s="15">
        <v>3</v>
      </c>
      <c r="DS349" s="15">
        <v>1</v>
      </c>
      <c r="DT349" s="15">
        <v>3</v>
      </c>
      <c r="DY349" s="27">
        <v>3.4</v>
      </c>
      <c r="DZ349" s="27">
        <v>3.3333333333333335</v>
      </c>
      <c r="EA349" s="27">
        <v>3</v>
      </c>
      <c r="EB349" s="27">
        <v>3.4</v>
      </c>
      <c r="EC349" s="27">
        <v>3.6666666666666665</v>
      </c>
      <c r="ED349" s="27">
        <v>2.25</v>
      </c>
      <c r="EE349" s="27">
        <f t="shared" si="75"/>
        <v>3.1750000000000003</v>
      </c>
      <c r="EF349" s="15">
        <f t="shared" si="81"/>
        <v>-0.19999999999999973</v>
      </c>
    </row>
    <row r="350" spans="1:136" x14ac:dyDescent="0.2">
      <c r="A350" s="15">
        <v>175</v>
      </c>
      <c r="B350" s="15">
        <v>567</v>
      </c>
      <c r="C350" s="15">
        <v>1</v>
      </c>
      <c r="D350" s="15">
        <v>6</v>
      </c>
      <c r="E350" s="15">
        <v>1</v>
      </c>
      <c r="F350" s="15">
        <v>39</v>
      </c>
      <c r="G350" s="15">
        <v>5</v>
      </c>
      <c r="H350" s="15">
        <v>1</v>
      </c>
      <c r="I350" s="15">
        <v>4</v>
      </c>
      <c r="J350" s="15">
        <v>8</v>
      </c>
      <c r="K350" s="15">
        <v>0</v>
      </c>
      <c r="L350" s="15">
        <v>0</v>
      </c>
      <c r="M350" s="15">
        <v>1</v>
      </c>
      <c r="N350" s="15">
        <v>240000</v>
      </c>
      <c r="O350" s="15">
        <v>0</v>
      </c>
      <c r="P350" s="15">
        <v>1</v>
      </c>
      <c r="Q350" s="15">
        <v>2</v>
      </c>
      <c r="R350" s="15">
        <v>1</v>
      </c>
      <c r="S350" s="15">
        <v>8</v>
      </c>
      <c r="T350" s="15">
        <v>1000</v>
      </c>
      <c r="U350" s="15">
        <f t="shared" si="76"/>
        <v>1000</v>
      </c>
      <c r="V350" s="15">
        <v>4.5</v>
      </c>
      <c r="W350" s="27">
        <f t="shared" si="77"/>
        <v>125</v>
      </c>
      <c r="AA350" s="15">
        <f t="shared" si="78"/>
        <v>0</v>
      </c>
      <c r="AD350" s="15">
        <f t="shared" si="79"/>
        <v>1000</v>
      </c>
      <c r="AE350" s="172">
        <f t="shared" si="74"/>
        <v>125</v>
      </c>
      <c r="AF350" s="161">
        <v>2</v>
      </c>
      <c r="AG350" s="161">
        <v>1</v>
      </c>
      <c r="AH350" s="161">
        <v>8</v>
      </c>
      <c r="AI350" s="161">
        <v>1000</v>
      </c>
      <c r="AJ350" s="161">
        <v>4.5</v>
      </c>
      <c r="AK350" s="161">
        <v>125</v>
      </c>
      <c r="AS350" s="15">
        <v>7</v>
      </c>
      <c r="AT350" s="15">
        <v>1</v>
      </c>
      <c r="AU350" s="15">
        <v>3</v>
      </c>
      <c r="AV350" s="15">
        <v>250</v>
      </c>
      <c r="AW350" s="15">
        <f t="shared" si="82"/>
        <v>250</v>
      </c>
      <c r="AX350" s="15">
        <v>7</v>
      </c>
      <c r="AY350" s="15">
        <v>83.333333333333329</v>
      </c>
      <c r="BF350" s="15">
        <f t="shared" si="83"/>
        <v>250</v>
      </c>
      <c r="BG350" s="15">
        <f t="shared" si="84"/>
        <v>83.333333333333329</v>
      </c>
      <c r="BH350" s="161">
        <v>7</v>
      </c>
      <c r="BI350" s="161">
        <v>1</v>
      </c>
      <c r="BJ350" s="161">
        <v>3</v>
      </c>
      <c r="BK350" s="161">
        <v>250</v>
      </c>
      <c r="BL350" s="161">
        <v>7</v>
      </c>
      <c r="BS350" s="23">
        <v>250</v>
      </c>
      <c r="BT350" s="23">
        <v>83.333333333333329</v>
      </c>
      <c r="CJ350" s="15">
        <v>3.25</v>
      </c>
      <c r="CK350" s="15">
        <v>3</v>
      </c>
      <c r="CL350" s="15">
        <v>3.6666666666666665</v>
      </c>
      <c r="CM350" s="15">
        <v>3</v>
      </c>
      <c r="CN350" s="15">
        <v>4.5</v>
      </c>
      <c r="CO350" s="15">
        <f t="shared" si="80"/>
        <v>3.4833333333333329</v>
      </c>
      <c r="CP350" s="15">
        <v>3</v>
      </c>
      <c r="CQ350" s="15">
        <v>1</v>
      </c>
      <c r="CR350" s="15">
        <v>1</v>
      </c>
      <c r="CS350" s="15">
        <v>2</v>
      </c>
      <c r="CT350" s="15">
        <v>3</v>
      </c>
      <c r="CU350" s="15">
        <v>4</v>
      </c>
      <c r="CV350" s="15">
        <v>1</v>
      </c>
      <c r="CW350" s="15">
        <v>3</v>
      </c>
      <c r="CX350" s="15">
        <v>1</v>
      </c>
      <c r="CY350" s="15">
        <v>1</v>
      </c>
      <c r="DA350" s="15">
        <v>1</v>
      </c>
      <c r="DC350" s="15">
        <v>1</v>
      </c>
      <c r="DE350" s="15">
        <v>0</v>
      </c>
      <c r="DM350" s="15">
        <v>1</v>
      </c>
      <c r="DN350" s="15">
        <v>3</v>
      </c>
      <c r="DO350" s="15">
        <v>2</v>
      </c>
      <c r="DP350" s="15">
        <v>3</v>
      </c>
      <c r="DQ350" s="15">
        <v>3</v>
      </c>
      <c r="DR350" s="15">
        <v>3</v>
      </c>
      <c r="DY350" s="15">
        <v>5</v>
      </c>
      <c r="DZ350" s="15">
        <v>4</v>
      </c>
      <c r="EA350" s="15">
        <v>2.25</v>
      </c>
      <c r="EB350" s="15">
        <v>3</v>
      </c>
      <c r="EC350" s="15">
        <v>4</v>
      </c>
      <c r="ED350" s="15">
        <v>2</v>
      </c>
      <c r="EE350" s="27">
        <f t="shared" si="75"/>
        <v>3.375</v>
      </c>
      <c r="EF350" s="15">
        <f t="shared" si="81"/>
        <v>0.31944444444444464</v>
      </c>
    </row>
    <row r="351" spans="1:136" x14ac:dyDescent="0.2">
      <c r="A351" s="15">
        <v>175</v>
      </c>
      <c r="B351" s="15">
        <v>567</v>
      </c>
      <c r="C351" s="15">
        <v>1</v>
      </c>
      <c r="D351" s="15">
        <v>6</v>
      </c>
      <c r="E351" s="15">
        <v>1</v>
      </c>
      <c r="F351" s="15">
        <v>39</v>
      </c>
      <c r="G351" s="15">
        <v>5</v>
      </c>
      <c r="H351" s="15">
        <v>1</v>
      </c>
      <c r="I351" s="15">
        <v>4</v>
      </c>
      <c r="J351" s="15">
        <v>8</v>
      </c>
      <c r="K351" s="15">
        <v>0</v>
      </c>
      <c r="L351" s="15">
        <v>0</v>
      </c>
      <c r="M351" s="15">
        <v>1</v>
      </c>
      <c r="N351" s="15">
        <v>240000</v>
      </c>
      <c r="O351" s="15">
        <v>0</v>
      </c>
      <c r="P351" s="15">
        <v>0</v>
      </c>
      <c r="Q351" s="159">
        <v>2</v>
      </c>
      <c r="R351" s="159">
        <v>1</v>
      </c>
      <c r="S351" s="159">
        <v>8</v>
      </c>
      <c r="T351" s="159">
        <v>1000</v>
      </c>
      <c r="U351" s="159">
        <f t="shared" si="76"/>
        <v>1000</v>
      </c>
      <c r="V351" s="159">
        <v>4.5</v>
      </c>
      <c r="W351" s="171">
        <f t="shared" si="77"/>
        <v>125</v>
      </c>
      <c r="AA351" s="15">
        <f t="shared" si="78"/>
        <v>0</v>
      </c>
      <c r="AD351" s="15">
        <f t="shared" si="79"/>
        <v>1000</v>
      </c>
      <c r="AE351" s="172">
        <f t="shared" si="74"/>
        <v>125</v>
      </c>
      <c r="AS351" s="15">
        <v>7</v>
      </c>
      <c r="AT351" s="15">
        <v>1</v>
      </c>
      <c r="AU351" s="15">
        <v>3</v>
      </c>
      <c r="AV351" s="15">
        <v>250</v>
      </c>
      <c r="AW351" s="15">
        <f t="shared" si="82"/>
        <v>250</v>
      </c>
      <c r="AX351" s="15">
        <v>7</v>
      </c>
      <c r="BF351" s="15">
        <f t="shared" si="83"/>
        <v>250</v>
      </c>
      <c r="BG351" s="15">
        <f t="shared" si="84"/>
        <v>83.333333333333329</v>
      </c>
      <c r="CJ351" s="15">
        <v>3.25</v>
      </c>
      <c r="CK351" s="15">
        <v>3</v>
      </c>
      <c r="CL351" s="15">
        <v>3.6666666666666665</v>
      </c>
      <c r="CM351" s="15">
        <v>3</v>
      </c>
      <c r="CN351" s="15">
        <v>4.5</v>
      </c>
      <c r="CO351" s="15">
        <f t="shared" si="80"/>
        <v>3.4833333333333329</v>
      </c>
      <c r="CP351" s="15">
        <v>3</v>
      </c>
      <c r="CQ351" s="15">
        <v>1</v>
      </c>
      <c r="CR351" s="15">
        <v>1</v>
      </c>
      <c r="CS351" s="15">
        <v>2</v>
      </c>
      <c r="CT351" s="15">
        <v>3</v>
      </c>
      <c r="CU351" s="15">
        <v>4</v>
      </c>
      <c r="CV351" s="15">
        <v>1</v>
      </c>
      <c r="CW351" s="15">
        <v>3</v>
      </c>
      <c r="CX351" s="15">
        <v>1</v>
      </c>
      <c r="CY351" s="15">
        <v>1</v>
      </c>
      <c r="DA351" s="15">
        <v>1</v>
      </c>
      <c r="DC351" s="15">
        <v>1</v>
      </c>
      <c r="DE351" s="15">
        <v>0</v>
      </c>
      <c r="DM351" s="15">
        <v>1</v>
      </c>
      <c r="DN351" s="15">
        <v>3</v>
      </c>
      <c r="DO351" s="15">
        <v>2</v>
      </c>
      <c r="DP351" s="15">
        <v>3</v>
      </c>
      <c r="DQ351" s="15">
        <v>3</v>
      </c>
      <c r="DR351" s="15">
        <v>3</v>
      </c>
      <c r="DY351" s="27">
        <v>5</v>
      </c>
      <c r="DZ351" s="27">
        <v>4</v>
      </c>
      <c r="EA351" s="27">
        <v>2</v>
      </c>
      <c r="EB351" s="27">
        <v>3</v>
      </c>
      <c r="EC351" s="27">
        <v>2.3333333333333335</v>
      </c>
      <c r="ED351" s="27">
        <v>2</v>
      </c>
      <c r="EE351" s="27">
        <f t="shared" si="75"/>
        <v>3.0555555555555554</v>
      </c>
      <c r="EF351" s="15">
        <f t="shared" si="81"/>
        <v>-1.0694444444444446</v>
      </c>
    </row>
    <row r="352" spans="1:136" x14ac:dyDescent="0.2">
      <c r="A352" s="15">
        <v>176</v>
      </c>
      <c r="B352" s="15">
        <v>568</v>
      </c>
      <c r="C352" s="15">
        <v>1</v>
      </c>
      <c r="D352" s="15">
        <v>6</v>
      </c>
      <c r="E352" s="15">
        <v>1</v>
      </c>
      <c r="F352" s="15">
        <v>46</v>
      </c>
      <c r="G352" s="15">
        <v>5</v>
      </c>
      <c r="H352" s="15">
        <v>1</v>
      </c>
      <c r="I352" s="15">
        <v>1</v>
      </c>
      <c r="J352" s="15">
        <v>8</v>
      </c>
      <c r="K352" s="15">
        <v>0</v>
      </c>
      <c r="L352" s="15">
        <v>0</v>
      </c>
      <c r="M352" s="15">
        <v>1</v>
      </c>
      <c r="N352" s="15">
        <v>240000</v>
      </c>
      <c r="O352" s="15">
        <v>1</v>
      </c>
      <c r="P352" s="15">
        <v>1</v>
      </c>
      <c r="Q352" s="15">
        <v>7</v>
      </c>
      <c r="R352" s="15">
        <v>1</v>
      </c>
      <c r="S352" s="15">
        <v>8</v>
      </c>
      <c r="T352" s="15">
        <v>3000</v>
      </c>
      <c r="U352" s="15">
        <f t="shared" si="76"/>
        <v>3000</v>
      </c>
      <c r="V352" s="15">
        <v>10</v>
      </c>
      <c r="W352" s="27">
        <f t="shared" si="77"/>
        <v>375</v>
      </c>
      <c r="AA352" s="15">
        <f t="shared" si="78"/>
        <v>0</v>
      </c>
      <c r="AD352" s="15">
        <f t="shared" si="79"/>
        <v>3000</v>
      </c>
      <c r="AE352" s="172">
        <f t="shared" si="74"/>
        <v>375</v>
      </c>
      <c r="AF352" s="161">
        <v>7</v>
      </c>
      <c r="AG352" s="161">
        <v>1</v>
      </c>
      <c r="AH352" s="161">
        <v>8</v>
      </c>
      <c r="AI352" s="161">
        <v>5000</v>
      </c>
      <c r="AJ352" s="161">
        <v>6</v>
      </c>
      <c r="AK352" s="161">
        <v>625</v>
      </c>
      <c r="AW352" s="15">
        <f t="shared" si="82"/>
        <v>0</v>
      </c>
      <c r="CJ352" s="15">
        <v>3</v>
      </c>
      <c r="CK352" s="15">
        <v>3</v>
      </c>
      <c r="CL352" s="15">
        <v>3</v>
      </c>
      <c r="CM352" s="15">
        <v>4.5</v>
      </c>
      <c r="CN352" s="15">
        <v>5</v>
      </c>
      <c r="CO352" s="15">
        <f t="shared" si="80"/>
        <v>3.7</v>
      </c>
      <c r="CP352" s="15">
        <v>4</v>
      </c>
      <c r="CQ352" s="15">
        <v>2</v>
      </c>
      <c r="CR352" s="15">
        <v>1</v>
      </c>
      <c r="CS352" s="15">
        <v>3</v>
      </c>
      <c r="CT352" s="15">
        <v>2</v>
      </c>
      <c r="CU352" s="15">
        <v>2</v>
      </c>
      <c r="CV352" s="15">
        <v>1</v>
      </c>
      <c r="CW352" s="15">
        <v>2</v>
      </c>
      <c r="CX352" s="15">
        <v>1</v>
      </c>
      <c r="CY352" s="15">
        <v>1</v>
      </c>
      <c r="DA352" s="15">
        <v>1</v>
      </c>
      <c r="DC352" s="15">
        <v>1</v>
      </c>
      <c r="DE352" s="15">
        <v>1</v>
      </c>
      <c r="DM352" s="15">
        <v>1</v>
      </c>
      <c r="DN352" s="15">
        <v>2</v>
      </c>
      <c r="DO352" s="15">
        <v>2</v>
      </c>
      <c r="DP352" s="15">
        <v>2</v>
      </c>
      <c r="DS352" s="15">
        <v>3</v>
      </c>
      <c r="DT352" s="15">
        <v>2</v>
      </c>
      <c r="DY352" s="15">
        <v>4</v>
      </c>
      <c r="DZ352" s="15">
        <v>4</v>
      </c>
      <c r="EA352" s="15">
        <v>3.75</v>
      </c>
      <c r="EB352" s="15">
        <v>4</v>
      </c>
      <c r="EC352" s="15">
        <v>5</v>
      </c>
      <c r="ED352" s="15">
        <v>4</v>
      </c>
      <c r="EE352" s="27">
        <f t="shared" si="75"/>
        <v>4.125</v>
      </c>
      <c r="EF352" s="15">
        <f t="shared" si="81"/>
        <v>0.70833333333333348</v>
      </c>
    </row>
    <row r="353" spans="1:136" x14ac:dyDescent="0.2">
      <c r="A353" s="15">
        <v>176</v>
      </c>
      <c r="B353" s="15">
        <v>568</v>
      </c>
      <c r="C353" s="15">
        <v>1</v>
      </c>
      <c r="D353" s="15">
        <v>6</v>
      </c>
      <c r="E353" s="15">
        <v>1</v>
      </c>
      <c r="F353" s="15">
        <v>46</v>
      </c>
      <c r="G353" s="15">
        <v>5</v>
      </c>
      <c r="H353" s="15">
        <v>1</v>
      </c>
      <c r="I353" s="15">
        <v>1</v>
      </c>
      <c r="J353" s="15">
        <v>8</v>
      </c>
      <c r="K353" s="15">
        <v>0</v>
      </c>
      <c r="L353" s="15">
        <v>0</v>
      </c>
      <c r="M353" s="15">
        <v>1</v>
      </c>
      <c r="N353" s="15">
        <v>240000</v>
      </c>
      <c r="O353" s="15">
        <v>1</v>
      </c>
      <c r="P353" s="15">
        <v>0</v>
      </c>
      <c r="Q353" s="159">
        <v>7</v>
      </c>
      <c r="R353" s="159">
        <v>1</v>
      </c>
      <c r="S353" s="159">
        <v>8</v>
      </c>
      <c r="T353" s="159">
        <v>5000</v>
      </c>
      <c r="U353" s="159">
        <f t="shared" si="76"/>
        <v>5000</v>
      </c>
      <c r="V353" s="159">
        <v>6</v>
      </c>
      <c r="W353" s="171">
        <f t="shared" si="77"/>
        <v>625</v>
      </c>
      <c r="AA353" s="15">
        <f t="shared" si="78"/>
        <v>0</v>
      </c>
      <c r="AD353" s="15">
        <f t="shared" si="79"/>
        <v>5000</v>
      </c>
      <c r="AE353" s="172">
        <f t="shared" si="74"/>
        <v>625</v>
      </c>
      <c r="AW353" s="15">
        <f t="shared" si="82"/>
        <v>0</v>
      </c>
      <c r="CJ353" s="15">
        <v>3</v>
      </c>
      <c r="CK353" s="15">
        <v>3</v>
      </c>
      <c r="CL353" s="15">
        <v>3</v>
      </c>
      <c r="CM353" s="15">
        <v>4.5</v>
      </c>
      <c r="CN353" s="15">
        <v>5</v>
      </c>
      <c r="CO353" s="15">
        <f t="shared" si="80"/>
        <v>3.7</v>
      </c>
      <c r="CP353" s="15">
        <v>4</v>
      </c>
      <c r="CQ353" s="15">
        <v>2</v>
      </c>
      <c r="CR353" s="15">
        <v>1</v>
      </c>
      <c r="CS353" s="15">
        <v>3</v>
      </c>
      <c r="CT353" s="15">
        <v>2</v>
      </c>
      <c r="CU353" s="15">
        <v>2</v>
      </c>
      <c r="CV353" s="15">
        <v>1</v>
      </c>
      <c r="CW353" s="15">
        <v>2</v>
      </c>
      <c r="CX353" s="15">
        <v>1</v>
      </c>
      <c r="CY353" s="15">
        <v>1</v>
      </c>
      <c r="DA353" s="15">
        <v>1</v>
      </c>
      <c r="DC353" s="15">
        <v>1</v>
      </c>
      <c r="DE353" s="15">
        <v>1</v>
      </c>
      <c r="DM353" s="15">
        <v>1</v>
      </c>
      <c r="DN353" s="15">
        <v>2</v>
      </c>
      <c r="DO353" s="15">
        <v>2</v>
      </c>
      <c r="DP353" s="15">
        <v>2</v>
      </c>
      <c r="DS353" s="15">
        <v>3</v>
      </c>
      <c r="DT353" s="15">
        <v>2</v>
      </c>
      <c r="DY353" s="27">
        <v>3</v>
      </c>
      <c r="DZ353" s="27">
        <v>3</v>
      </c>
      <c r="EA353" s="27">
        <v>2.5</v>
      </c>
      <c r="EB353" s="27">
        <v>4</v>
      </c>
      <c r="EC353" s="27">
        <v>4</v>
      </c>
      <c r="ED353" s="27">
        <v>4</v>
      </c>
      <c r="EE353" s="27">
        <f t="shared" si="75"/>
        <v>3.4166666666666665</v>
      </c>
      <c r="EF353" s="15">
        <f t="shared" si="81"/>
        <v>-0.36944444444444446</v>
      </c>
    </row>
    <row r="354" spans="1:136" x14ac:dyDescent="0.2">
      <c r="A354" s="15">
        <v>177</v>
      </c>
      <c r="B354" s="15">
        <v>569</v>
      </c>
      <c r="C354" s="15">
        <v>1</v>
      </c>
      <c r="D354" s="15">
        <v>6</v>
      </c>
      <c r="E354" s="15">
        <v>1</v>
      </c>
      <c r="F354" s="15">
        <v>31</v>
      </c>
      <c r="G354" s="15">
        <v>5</v>
      </c>
      <c r="H354" s="15">
        <v>1</v>
      </c>
      <c r="I354" s="15">
        <v>1</v>
      </c>
      <c r="J354" s="15">
        <v>10</v>
      </c>
      <c r="K354" s="15">
        <v>1</v>
      </c>
      <c r="L354" s="15">
        <v>1</v>
      </c>
      <c r="M354" s="15">
        <v>0</v>
      </c>
      <c r="N354" s="15">
        <v>0</v>
      </c>
      <c r="O354" s="15">
        <v>1</v>
      </c>
      <c r="P354" s="15">
        <v>1</v>
      </c>
      <c r="Q354" s="15">
        <v>1</v>
      </c>
      <c r="R354" s="15">
        <v>1</v>
      </c>
      <c r="S354" s="15">
        <v>15</v>
      </c>
      <c r="T354" s="15">
        <v>6000</v>
      </c>
      <c r="U354" s="15">
        <f t="shared" si="76"/>
        <v>6000</v>
      </c>
      <c r="V354" s="15">
        <v>30</v>
      </c>
      <c r="W354" s="27">
        <f t="shared" si="77"/>
        <v>400</v>
      </c>
      <c r="X354" s="15">
        <v>1</v>
      </c>
      <c r="Y354" s="15">
        <v>15</v>
      </c>
      <c r="Z354" s="15">
        <v>10000</v>
      </c>
      <c r="AA354" s="15">
        <f t="shared" si="78"/>
        <v>10000</v>
      </c>
      <c r="AB354" s="15">
        <v>35</v>
      </c>
      <c r="AD354" s="15">
        <f t="shared" si="79"/>
        <v>16000</v>
      </c>
      <c r="AE354" s="172">
        <f t="shared" si="74"/>
        <v>1066.6666666666667</v>
      </c>
      <c r="AF354" s="161">
        <v>1</v>
      </c>
      <c r="AG354" s="161">
        <v>1</v>
      </c>
      <c r="AH354" s="161">
        <v>15</v>
      </c>
      <c r="AI354" s="161">
        <v>6000</v>
      </c>
      <c r="AJ354" s="161">
        <v>30</v>
      </c>
      <c r="AK354" s="161">
        <v>400</v>
      </c>
      <c r="AL354" s="23">
        <v>1</v>
      </c>
      <c r="AM354" s="23">
        <v>15</v>
      </c>
      <c r="AN354" s="23">
        <v>10000</v>
      </c>
      <c r="AO354" s="23">
        <v>35</v>
      </c>
      <c r="AW354" s="15">
        <f t="shared" si="82"/>
        <v>0</v>
      </c>
      <c r="CJ354" s="15">
        <v>2.25</v>
      </c>
      <c r="CK354" s="15">
        <v>3</v>
      </c>
      <c r="CL354" s="15">
        <v>3.3333333333333335</v>
      </c>
      <c r="CM354" s="15">
        <v>3</v>
      </c>
      <c r="CN354" s="15">
        <v>4.5</v>
      </c>
      <c r="CO354" s="15">
        <f t="shared" si="80"/>
        <v>3.2166666666666672</v>
      </c>
      <c r="CP354" s="15">
        <v>4</v>
      </c>
      <c r="CQ354" s="15">
        <v>1</v>
      </c>
      <c r="CR354" s="15">
        <v>2</v>
      </c>
      <c r="CS354" s="15">
        <v>4</v>
      </c>
      <c r="CT354" s="15">
        <v>2</v>
      </c>
      <c r="CU354" s="15">
        <v>3</v>
      </c>
      <c r="CV354" s="15">
        <v>1</v>
      </c>
      <c r="CW354" s="15">
        <v>3</v>
      </c>
      <c r="CX354" s="15">
        <v>1</v>
      </c>
      <c r="CY354" s="15">
        <v>1</v>
      </c>
      <c r="DA354" s="15">
        <v>1</v>
      </c>
      <c r="DC354" s="15">
        <v>1</v>
      </c>
      <c r="DE354" s="15">
        <v>1</v>
      </c>
      <c r="DM354" s="15">
        <v>2</v>
      </c>
      <c r="DN354" s="15">
        <v>2</v>
      </c>
      <c r="DO354" s="15">
        <v>1</v>
      </c>
      <c r="DP354" s="15">
        <v>2</v>
      </c>
      <c r="DS354" s="15">
        <v>3</v>
      </c>
      <c r="DT354" s="15">
        <v>2</v>
      </c>
      <c r="DY354" s="15">
        <v>4.8</v>
      </c>
      <c r="DZ354" s="15">
        <v>3.3333333333333335</v>
      </c>
      <c r="EA354" s="15">
        <v>2.75</v>
      </c>
      <c r="EB354" s="15">
        <v>3</v>
      </c>
      <c r="EC354" s="15">
        <v>4.333333333333333</v>
      </c>
      <c r="ED354" s="15">
        <v>4.5</v>
      </c>
      <c r="EE354" s="27">
        <f t="shared" si="75"/>
        <v>3.786111111111111</v>
      </c>
      <c r="EF354" s="15">
        <f t="shared" si="81"/>
        <v>0.33611111111111125</v>
      </c>
    </row>
    <row r="355" spans="1:136" x14ac:dyDescent="0.2">
      <c r="A355" s="15">
        <v>177</v>
      </c>
      <c r="B355" s="15">
        <v>569</v>
      </c>
      <c r="C355" s="15">
        <v>1</v>
      </c>
      <c r="D355" s="15">
        <v>6</v>
      </c>
      <c r="E355" s="15">
        <v>1</v>
      </c>
      <c r="F355" s="15">
        <v>31</v>
      </c>
      <c r="G355" s="15">
        <v>5</v>
      </c>
      <c r="H355" s="15">
        <v>1</v>
      </c>
      <c r="I355" s="15">
        <v>1</v>
      </c>
      <c r="J355" s="15">
        <v>10</v>
      </c>
      <c r="K355" s="15">
        <v>1</v>
      </c>
      <c r="L355" s="15">
        <v>1</v>
      </c>
      <c r="M355" s="15">
        <v>0</v>
      </c>
      <c r="N355" s="15">
        <v>0</v>
      </c>
      <c r="O355" s="15">
        <v>1</v>
      </c>
      <c r="P355" s="15">
        <v>0</v>
      </c>
      <c r="Q355" s="159">
        <v>1</v>
      </c>
      <c r="R355" s="159">
        <v>1</v>
      </c>
      <c r="S355" s="159">
        <v>15</v>
      </c>
      <c r="T355" s="159">
        <v>6000</v>
      </c>
      <c r="U355" s="159">
        <f t="shared" si="76"/>
        <v>6000</v>
      </c>
      <c r="V355" s="159">
        <v>30</v>
      </c>
      <c r="W355" s="171">
        <f t="shared" si="77"/>
        <v>400</v>
      </c>
      <c r="X355" s="15">
        <v>1</v>
      </c>
      <c r="Y355" s="15">
        <v>15</v>
      </c>
      <c r="Z355" s="15">
        <v>10000</v>
      </c>
      <c r="AA355" s="15">
        <f t="shared" si="78"/>
        <v>10000</v>
      </c>
      <c r="AB355" s="15">
        <v>35</v>
      </c>
      <c r="AD355" s="15">
        <f t="shared" si="79"/>
        <v>16000</v>
      </c>
      <c r="AE355" s="172">
        <f t="shared" si="74"/>
        <v>1066.6666666666667</v>
      </c>
      <c r="AW355" s="15">
        <f t="shared" si="82"/>
        <v>0</v>
      </c>
      <c r="CJ355" s="15">
        <v>2.25</v>
      </c>
      <c r="CK355" s="15">
        <v>3</v>
      </c>
      <c r="CL355" s="15">
        <v>3.3333333333333335</v>
      </c>
      <c r="CM355" s="15">
        <v>3</v>
      </c>
      <c r="CN355" s="15">
        <v>4.5</v>
      </c>
      <c r="CO355" s="15">
        <f t="shared" si="80"/>
        <v>3.2166666666666672</v>
      </c>
      <c r="CP355" s="15">
        <v>4</v>
      </c>
      <c r="CQ355" s="15">
        <v>1</v>
      </c>
      <c r="CR355" s="15">
        <v>2</v>
      </c>
      <c r="CS355" s="15">
        <v>4</v>
      </c>
      <c r="CT355" s="15">
        <v>2</v>
      </c>
      <c r="CU355" s="15">
        <v>3</v>
      </c>
      <c r="CV355" s="15">
        <v>1</v>
      </c>
      <c r="CW355" s="15">
        <v>3</v>
      </c>
      <c r="CX355" s="15">
        <v>1</v>
      </c>
      <c r="CY355" s="15">
        <v>1</v>
      </c>
      <c r="DA355" s="15">
        <v>1</v>
      </c>
      <c r="DC355" s="15">
        <v>1</v>
      </c>
      <c r="DE355" s="15">
        <v>1</v>
      </c>
      <c r="DM355" s="15">
        <v>2</v>
      </c>
      <c r="DN355" s="15">
        <v>2</v>
      </c>
      <c r="DO355" s="15">
        <v>1</v>
      </c>
      <c r="DP355" s="15">
        <v>2</v>
      </c>
      <c r="DS355" s="15">
        <v>3</v>
      </c>
      <c r="DT355" s="15">
        <v>2</v>
      </c>
      <c r="DY355" s="27">
        <v>4.2</v>
      </c>
      <c r="DZ355" s="27">
        <v>3</v>
      </c>
      <c r="EA355" s="27">
        <v>2.25</v>
      </c>
      <c r="EB355" s="27">
        <v>3</v>
      </c>
      <c r="EC355" s="27">
        <v>4</v>
      </c>
      <c r="ED355" s="27">
        <v>4.25</v>
      </c>
      <c r="EE355" s="27">
        <f t="shared" si="75"/>
        <v>3.4499999999999997</v>
      </c>
      <c r="EF355" s="15">
        <f t="shared" si="81"/>
        <v>1.4166666666666665</v>
      </c>
    </row>
    <row r="356" spans="1:136" x14ac:dyDescent="0.2">
      <c r="A356" s="15">
        <v>178</v>
      </c>
      <c r="B356" s="15">
        <v>570</v>
      </c>
      <c r="C356" s="15">
        <v>1</v>
      </c>
      <c r="D356" s="15">
        <v>6</v>
      </c>
      <c r="E356" s="15">
        <v>0</v>
      </c>
      <c r="F356" s="15">
        <v>56</v>
      </c>
      <c r="G356" s="15">
        <v>5</v>
      </c>
      <c r="H356" s="15">
        <v>2</v>
      </c>
      <c r="I356" s="15">
        <v>10</v>
      </c>
      <c r="J356" s="15">
        <v>20</v>
      </c>
      <c r="K356" s="15">
        <v>1</v>
      </c>
      <c r="L356" s="15">
        <v>1</v>
      </c>
      <c r="M356" s="15">
        <v>1</v>
      </c>
      <c r="N356" s="15">
        <v>55000</v>
      </c>
      <c r="O356" s="15">
        <v>0</v>
      </c>
      <c r="P356" s="15">
        <v>1</v>
      </c>
      <c r="Q356" s="15">
        <v>1</v>
      </c>
      <c r="R356" s="15">
        <v>1</v>
      </c>
      <c r="S356" s="15">
        <v>3</v>
      </c>
      <c r="T356" s="15">
        <v>1000</v>
      </c>
      <c r="U356" s="15">
        <f t="shared" si="76"/>
        <v>1000</v>
      </c>
      <c r="V356" s="15">
        <v>7</v>
      </c>
      <c r="W356" s="27">
        <f t="shared" si="77"/>
        <v>333.33333333333331</v>
      </c>
      <c r="AA356" s="15">
        <f t="shared" si="78"/>
        <v>0</v>
      </c>
      <c r="AD356" s="15">
        <f t="shared" si="79"/>
        <v>1000</v>
      </c>
      <c r="AE356" s="172">
        <f t="shared" si="74"/>
        <v>333.33333333333331</v>
      </c>
      <c r="AF356" s="161">
        <v>1</v>
      </c>
      <c r="AG356" s="161">
        <v>1</v>
      </c>
      <c r="AH356" s="161">
        <v>3</v>
      </c>
      <c r="AI356" s="161">
        <v>1000</v>
      </c>
      <c r="AJ356" s="161">
        <v>7</v>
      </c>
      <c r="AK356" s="161">
        <v>333.33333333333331</v>
      </c>
      <c r="AW356" s="15">
        <f t="shared" si="82"/>
        <v>0</v>
      </c>
      <c r="CJ356" s="15">
        <v>3.5</v>
      </c>
      <c r="CK356" s="15">
        <v>5</v>
      </c>
      <c r="CL356" s="15">
        <v>4</v>
      </c>
      <c r="CM356" s="15">
        <v>5</v>
      </c>
      <c r="CN356" s="15">
        <v>5</v>
      </c>
      <c r="CO356" s="15">
        <f t="shared" si="80"/>
        <v>4.5</v>
      </c>
      <c r="CP356" s="15">
        <v>2</v>
      </c>
      <c r="CQ356" s="15">
        <v>1</v>
      </c>
      <c r="CR356" s="15">
        <v>4</v>
      </c>
      <c r="CS356" s="15">
        <v>1</v>
      </c>
      <c r="CT356" s="15">
        <v>2</v>
      </c>
      <c r="CU356" s="15">
        <v>2</v>
      </c>
      <c r="CV356" s="15">
        <v>0</v>
      </c>
      <c r="CW356" s="15">
        <v>2</v>
      </c>
      <c r="CX356" s="15">
        <v>0</v>
      </c>
      <c r="CY356" s="15" t="s">
        <v>1007</v>
      </c>
      <c r="DA356" s="15" t="s">
        <v>1007</v>
      </c>
      <c r="DC356" s="15" t="s">
        <v>1007</v>
      </c>
      <c r="DE356" s="15" t="s">
        <v>1007</v>
      </c>
      <c r="DG356" s="15">
        <v>1</v>
      </c>
      <c r="DH356" s="15">
        <v>0</v>
      </c>
      <c r="DI356" s="15">
        <v>1</v>
      </c>
      <c r="DJ356" s="15">
        <v>0</v>
      </c>
      <c r="DK356" s="15">
        <v>0</v>
      </c>
      <c r="DL356" s="15">
        <v>0</v>
      </c>
      <c r="DM356" s="15">
        <v>2</v>
      </c>
      <c r="DN356" s="15">
        <v>2</v>
      </c>
      <c r="DQ356" s="15">
        <v>1</v>
      </c>
      <c r="DR356" s="15">
        <v>2</v>
      </c>
      <c r="DS356" s="15">
        <v>3</v>
      </c>
      <c r="DT356" s="15">
        <v>2</v>
      </c>
      <c r="DY356" s="15">
        <v>2.2000000000000002</v>
      </c>
      <c r="DZ356" s="15">
        <v>2</v>
      </c>
      <c r="EA356" s="15">
        <v>2</v>
      </c>
      <c r="EB356" s="15">
        <v>2</v>
      </c>
      <c r="EC356" s="15">
        <v>2</v>
      </c>
      <c r="ED356" s="15">
        <v>2</v>
      </c>
      <c r="EE356" s="27">
        <f t="shared" si="75"/>
        <v>2.0333333333333332</v>
      </c>
      <c r="EF356" s="15">
        <f t="shared" si="81"/>
        <v>7.4999999999999956E-2</v>
      </c>
    </row>
    <row r="357" spans="1:136" x14ac:dyDescent="0.2">
      <c r="A357" s="15">
        <v>178</v>
      </c>
      <c r="B357" s="15">
        <v>570</v>
      </c>
      <c r="C357" s="15">
        <v>1</v>
      </c>
      <c r="D357" s="15">
        <v>6</v>
      </c>
      <c r="E357" s="15">
        <v>0</v>
      </c>
      <c r="F357" s="15">
        <v>56</v>
      </c>
      <c r="G357" s="15">
        <v>5</v>
      </c>
      <c r="H357" s="15">
        <v>2</v>
      </c>
      <c r="I357" s="15">
        <v>10</v>
      </c>
      <c r="J357" s="15">
        <v>20</v>
      </c>
      <c r="K357" s="15">
        <v>1</v>
      </c>
      <c r="L357" s="15">
        <v>1</v>
      </c>
      <c r="M357" s="15">
        <v>1</v>
      </c>
      <c r="N357" s="15">
        <v>55000</v>
      </c>
      <c r="O357" s="15">
        <v>0</v>
      </c>
      <c r="P357" s="15">
        <v>0</v>
      </c>
      <c r="Q357" s="159">
        <v>1</v>
      </c>
      <c r="R357" s="159">
        <v>1</v>
      </c>
      <c r="S357" s="159">
        <v>3</v>
      </c>
      <c r="T357" s="159">
        <v>1000</v>
      </c>
      <c r="U357" s="159">
        <f t="shared" si="76"/>
        <v>1000</v>
      </c>
      <c r="V357" s="159">
        <v>7</v>
      </c>
      <c r="W357" s="171">
        <f t="shared" si="77"/>
        <v>333.33333333333331</v>
      </c>
      <c r="AA357" s="15">
        <f t="shared" si="78"/>
        <v>0</v>
      </c>
      <c r="AD357" s="15">
        <f t="shared" si="79"/>
        <v>1000</v>
      </c>
      <c r="AE357" s="172">
        <f t="shared" si="74"/>
        <v>333.33333333333331</v>
      </c>
      <c r="AW357" s="15">
        <f t="shared" si="82"/>
        <v>0</v>
      </c>
      <c r="CJ357" s="15">
        <v>3.5</v>
      </c>
      <c r="CK357" s="15">
        <v>5</v>
      </c>
      <c r="CL357" s="15">
        <v>4</v>
      </c>
      <c r="CM357" s="15">
        <v>5</v>
      </c>
      <c r="CN357" s="15">
        <v>5</v>
      </c>
      <c r="CO357" s="15">
        <f t="shared" si="80"/>
        <v>4.5</v>
      </c>
      <c r="CP357" s="15">
        <v>2</v>
      </c>
      <c r="CQ357" s="15">
        <v>1</v>
      </c>
      <c r="CR357" s="15">
        <v>4</v>
      </c>
      <c r="CS357" s="15">
        <v>1</v>
      </c>
      <c r="CT357" s="15">
        <v>2</v>
      </c>
      <c r="CU357" s="15">
        <v>2</v>
      </c>
      <c r="CV357" s="15">
        <v>0</v>
      </c>
      <c r="CW357" s="15">
        <v>2</v>
      </c>
      <c r="CX357" s="15">
        <v>0</v>
      </c>
      <c r="CY357" s="15" t="s">
        <v>1007</v>
      </c>
      <c r="DA357" s="15" t="s">
        <v>1007</v>
      </c>
      <c r="DC357" s="15" t="s">
        <v>1007</v>
      </c>
      <c r="DE357" s="15" t="s">
        <v>1007</v>
      </c>
      <c r="DG357" s="15">
        <v>1</v>
      </c>
      <c r="DH357" s="15">
        <v>0</v>
      </c>
      <c r="DI357" s="15">
        <v>1</v>
      </c>
      <c r="DJ357" s="15">
        <v>0</v>
      </c>
      <c r="DK357" s="15">
        <v>0</v>
      </c>
      <c r="DL357" s="15">
        <v>0</v>
      </c>
      <c r="DM357" s="15">
        <v>2</v>
      </c>
      <c r="DN357" s="15">
        <v>2</v>
      </c>
      <c r="DQ357" s="15">
        <v>1</v>
      </c>
      <c r="DR357" s="15">
        <v>2</v>
      </c>
      <c r="DS357" s="15">
        <v>3</v>
      </c>
      <c r="DT357" s="15">
        <v>2</v>
      </c>
      <c r="DY357" s="27">
        <v>2</v>
      </c>
      <c r="DZ357" s="27">
        <v>2</v>
      </c>
      <c r="EA357" s="27">
        <v>1.75</v>
      </c>
      <c r="EB357" s="27">
        <v>2</v>
      </c>
      <c r="EC357" s="27">
        <v>2</v>
      </c>
      <c r="ED357" s="27">
        <v>2</v>
      </c>
      <c r="EE357" s="27">
        <f t="shared" si="75"/>
        <v>1.9583333333333333</v>
      </c>
      <c r="EF357" s="15">
        <f t="shared" si="81"/>
        <v>-2.0805555555555557</v>
      </c>
    </row>
    <row r="358" spans="1:136" x14ac:dyDescent="0.2">
      <c r="A358" s="15">
        <v>179</v>
      </c>
      <c r="B358" s="15">
        <v>571</v>
      </c>
      <c r="C358" s="15">
        <v>1</v>
      </c>
      <c r="D358" s="15">
        <v>6</v>
      </c>
      <c r="E358" s="15">
        <v>0</v>
      </c>
      <c r="F358" s="15">
        <v>45</v>
      </c>
      <c r="G358" s="15">
        <v>3</v>
      </c>
      <c r="H358" s="15">
        <v>2</v>
      </c>
      <c r="I358" s="15">
        <v>5</v>
      </c>
      <c r="J358" s="15">
        <v>14</v>
      </c>
      <c r="K358" s="15">
        <v>1</v>
      </c>
      <c r="L358" s="15">
        <v>1</v>
      </c>
      <c r="M358" s="15">
        <v>1</v>
      </c>
      <c r="N358" s="15">
        <v>400000</v>
      </c>
      <c r="O358" s="15">
        <v>1</v>
      </c>
      <c r="P358" s="15">
        <v>1</v>
      </c>
      <c r="Q358" s="15">
        <v>2</v>
      </c>
      <c r="R358" s="15">
        <v>1</v>
      </c>
      <c r="S358" s="15">
        <v>25</v>
      </c>
      <c r="T358" s="15">
        <v>20000</v>
      </c>
      <c r="U358" s="15">
        <f t="shared" si="76"/>
        <v>20000</v>
      </c>
      <c r="V358" s="15">
        <v>45</v>
      </c>
      <c r="W358" s="27">
        <f t="shared" si="77"/>
        <v>800</v>
      </c>
      <c r="AA358" s="15">
        <f t="shared" si="78"/>
        <v>0</v>
      </c>
      <c r="AD358" s="15">
        <f t="shared" si="79"/>
        <v>20000</v>
      </c>
      <c r="AE358" s="172">
        <f t="shared" si="74"/>
        <v>800</v>
      </c>
      <c r="AF358" s="161">
        <v>2</v>
      </c>
      <c r="AG358" s="161">
        <v>1</v>
      </c>
      <c r="AH358" s="161">
        <v>25</v>
      </c>
      <c r="AI358" s="161">
        <v>30000</v>
      </c>
      <c r="AJ358" s="161">
        <v>60</v>
      </c>
      <c r="AK358" s="161">
        <v>1200</v>
      </c>
      <c r="AW358" s="15">
        <f t="shared" si="82"/>
        <v>0</v>
      </c>
      <c r="CJ358" s="15">
        <v>3</v>
      </c>
      <c r="CK358" s="15">
        <v>3.6666666666666665</v>
      </c>
      <c r="CL358" s="15">
        <v>3.6666666666666665</v>
      </c>
      <c r="CM358" s="15">
        <v>3</v>
      </c>
      <c r="CN358" s="15">
        <v>5</v>
      </c>
      <c r="CO358" s="15">
        <f t="shared" si="80"/>
        <v>3.6666666666666665</v>
      </c>
      <c r="CP358" s="15">
        <v>3</v>
      </c>
      <c r="CQ358" s="15">
        <v>1</v>
      </c>
      <c r="CR358" s="15">
        <v>4</v>
      </c>
      <c r="CS358" s="15">
        <v>5</v>
      </c>
      <c r="CT358" s="15">
        <v>2</v>
      </c>
      <c r="CU358" s="15">
        <v>1</v>
      </c>
      <c r="CV358" s="15">
        <v>1</v>
      </c>
      <c r="CW358" s="15">
        <v>2</v>
      </c>
      <c r="CX358" s="15">
        <v>1</v>
      </c>
      <c r="CY358" s="15">
        <v>1</v>
      </c>
      <c r="DA358" s="15">
        <v>1</v>
      </c>
      <c r="DC358" s="15">
        <v>1</v>
      </c>
      <c r="DE358" s="15">
        <v>1</v>
      </c>
      <c r="DO358" s="15">
        <v>1</v>
      </c>
      <c r="DP358" s="15">
        <v>2</v>
      </c>
      <c r="DQ358" s="15">
        <v>2</v>
      </c>
      <c r="DR358" s="15">
        <v>2</v>
      </c>
      <c r="DS358" s="15">
        <v>3</v>
      </c>
      <c r="DT358" s="15">
        <v>2</v>
      </c>
      <c r="DY358" s="15">
        <v>4.2</v>
      </c>
      <c r="DZ358" s="15">
        <v>4.333333333333333</v>
      </c>
      <c r="EA358" s="15">
        <v>3.5</v>
      </c>
      <c r="EB358" s="15">
        <v>4.2</v>
      </c>
      <c r="EC358" s="15">
        <v>4</v>
      </c>
      <c r="ED358" s="15">
        <v>4</v>
      </c>
      <c r="EE358" s="27">
        <f t="shared" si="75"/>
        <v>4.0388888888888888</v>
      </c>
      <c r="EF358" s="15">
        <f t="shared" si="81"/>
        <v>0.46388888888888902</v>
      </c>
    </row>
    <row r="359" spans="1:136" x14ac:dyDescent="0.2">
      <c r="A359" s="15">
        <v>179</v>
      </c>
      <c r="B359" s="15">
        <v>571</v>
      </c>
      <c r="C359" s="15">
        <v>1</v>
      </c>
      <c r="D359" s="15">
        <v>6</v>
      </c>
      <c r="E359" s="15">
        <v>0</v>
      </c>
      <c r="F359" s="15">
        <v>45</v>
      </c>
      <c r="G359" s="15">
        <v>3</v>
      </c>
      <c r="H359" s="15">
        <v>2</v>
      </c>
      <c r="I359" s="15">
        <v>5</v>
      </c>
      <c r="J359" s="15">
        <v>14</v>
      </c>
      <c r="K359" s="15">
        <v>1</v>
      </c>
      <c r="L359" s="15">
        <v>1</v>
      </c>
      <c r="M359" s="15">
        <v>1</v>
      </c>
      <c r="N359" s="15">
        <v>400000</v>
      </c>
      <c r="O359" s="15">
        <v>1</v>
      </c>
      <c r="P359" s="15">
        <v>0</v>
      </c>
      <c r="Q359" s="159">
        <v>2</v>
      </c>
      <c r="R359" s="159">
        <v>1</v>
      </c>
      <c r="S359" s="159">
        <v>25</v>
      </c>
      <c r="T359" s="159">
        <v>30000</v>
      </c>
      <c r="U359" s="159">
        <f t="shared" si="76"/>
        <v>30000</v>
      </c>
      <c r="V359" s="159">
        <v>60</v>
      </c>
      <c r="W359" s="171">
        <f t="shared" si="77"/>
        <v>1200</v>
      </c>
      <c r="AA359" s="15">
        <f t="shared" si="78"/>
        <v>0</v>
      </c>
      <c r="AD359" s="15">
        <f t="shared" si="79"/>
        <v>30000</v>
      </c>
      <c r="AE359" s="172">
        <f t="shared" si="74"/>
        <v>1200</v>
      </c>
      <c r="AW359" s="15">
        <f t="shared" si="82"/>
        <v>0</v>
      </c>
      <c r="CJ359" s="15">
        <v>3</v>
      </c>
      <c r="CK359" s="15">
        <v>3.6666666666666665</v>
      </c>
      <c r="CL359" s="15">
        <v>3.6666666666666665</v>
      </c>
      <c r="CM359" s="15">
        <v>3</v>
      </c>
      <c r="CN359" s="15">
        <v>5</v>
      </c>
      <c r="CO359" s="15">
        <f t="shared" si="80"/>
        <v>3.6666666666666665</v>
      </c>
      <c r="CP359" s="15">
        <v>3</v>
      </c>
      <c r="CQ359" s="15">
        <v>1</v>
      </c>
      <c r="CR359" s="15">
        <v>4</v>
      </c>
      <c r="CS359" s="15">
        <v>5</v>
      </c>
      <c r="CT359" s="15">
        <v>2</v>
      </c>
      <c r="CU359" s="15">
        <v>1</v>
      </c>
      <c r="CV359" s="15">
        <v>1</v>
      </c>
      <c r="CW359" s="15">
        <v>2</v>
      </c>
      <c r="CX359" s="15">
        <v>1</v>
      </c>
      <c r="CY359" s="15">
        <v>1</v>
      </c>
      <c r="DA359" s="15">
        <v>1</v>
      </c>
      <c r="DC359" s="15">
        <v>1</v>
      </c>
      <c r="DE359" s="15">
        <v>1</v>
      </c>
      <c r="DO359" s="15">
        <v>1</v>
      </c>
      <c r="DP359" s="15">
        <v>2</v>
      </c>
      <c r="DQ359" s="15">
        <v>2</v>
      </c>
      <c r="DR359" s="15">
        <v>2</v>
      </c>
      <c r="DS359" s="15">
        <v>3</v>
      </c>
      <c r="DT359" s="15">
        <v>2</v>
      </c>
      <c r="DY359" s="27">
        <v>4</v>
      </c>
      <c r="DZ359" s="27">
        <v>4</v>
      </c>
      <c r="EA359" s="27">
        <v>3.25</v>
      </c>
      <c r="EB359" s="27">
        <v>3.2</v>
      </c>
      <c r="EC359" s="27">
        <v>4</v>
      </c>
      <c r="ED359" s="27">
        <v>3</v>
      </c>
      <c r="EE359" s="27">
        <f t="shared" si="75"/>
        <v>3.5749999999999997</v>
      </c>
      <c r="EF359" s="15">
        <f t="shared" si="81"/>
        <v>-0.53888888888888831</v>
      </c>
    </row>
    <row r="360" spans="1:136" x14ac:dyDescent="0.2">
      <c r="A360" s="15">
        <v>180</v>
      </c>
      <c r="B360" s="15">
        <v>3573</v>
      </c>
      <c r="C360" s="15">
        <v>1</v>
      </c>
      <c r="D360" s="15">
        <v>2</v>
      </c>
      <c r="E360" s="15">
        <v>1</v>
      </c>
      <c r="F360" s="15">
        <v>60</v>
      </c>
      <c r="G360" s="15">
        <v>1</v>
      </c>
      <c r="H360" s="15">
        <v>2</v>
      </c>
      <c r="I360" s="15">
        <v>5</v>
      </c>
      <c r="J360" s="15">
        <v>30</v>
      </c>
      <c r="K360" s="15">
        <v>0</v>
      </c>
      <c r="L360" s="15">
        <v>0</v>
      </c>
      <c r="M360" s="15">
        <v>1</v>
      </c>
      <c r="N360" s="15">
        <v>360000</v>
      </c>
      <c r="O360" s="15">
        <v>1</v>
      </c>
      <c r="P360" s="15">
        <v>1</v>
      </c>
      <c r="Q360" s="15">
        <v>2</v>
      </c>
      <c r="R360" s="15">
        <v>1</v>
      </c>
      <c r="S360" s="15">
        <v>15</v>
      </c>
      <c r="T360" s="15">
        <v>12000</v>
      </c>
      <c r="U360" s="15">
        <f t="shared" si="76"/>
        <v>12000</v>
      </c>
      <c r="V360" s="15">
        <v>55</v>
      </c>
      <c r="W360" s="27">
        <f t="shared" si="77"/>
        <v>800</v>
      </c>
      <c r="AA360" s="15">
        <f t="shared" si="78"/>
        <v>0</v>
      </c>
      <c r="AD360" s="15">
        <f t="shared" si="79"/>
        <v>12000</v>
      </c>
      <c r="AE360" s="172">
        <f t="shared" si="74"/>
        <v>800</v>
      </c>
      <c r="AF360" s="161">
        <v>2</v>
      </c>
      <c r="AG360" s="161">
        <v>1</v>
      </c>
      <c r="AH360" s="161">
        <v>15</v>
      </c>
      <c r="AI360" s="161">
        <v>12000</v>
      </c>
      <c r="AJ360" s="161">
        <v>60</v>
      </c>
      <c r="AK360" s="161">
        <v>800</v>
      </c>
      <c r="AW360" s="15">
        <f t="shared" si="82"/>
        <v>0</v>
      </c>
      <c r="CJ360" s="15">
        <v>1.75</v>
      </c>
      <c r="CK360" s="15">
        <v>2.3333333333333335</v>
      </c>
      <c r="CL360" s="15">
        <v>3</v>
      </c>
      <c r="CM360" s="15">
        <v>2</v>
      </c>
      <c r="CN360" s="15">
        <v>1</v>
      </c>
      <c r="CO360" s="15">
        <f t="shared" si="80"/>
        <v>2.0166666666666666</v>
      </c>
      <c r="CP360" s="15">
        <v>1</v>
      </c>
      <c r="CQ360" s="15">
        <v>5</v>
      </c>
      <c r="CR360" s="15" t="s">
        <v>1007</v>
      </c>
      <c r="CU360" s="15" t="s">
        <v>1007</v>
      </c>
      <c r="CX360" s="15" t="s">
        <v>1007</v>
      </c>
      <c r="CY360" s="15" t="s">
        <v>1007</v>
      </c>
      <c r="DA360" s="15" t="s">
        <v>1007</v>
      </c>
      <c r="DC360" s="15" t="s">
        <v>1007</v>
      </c>
      <c r="DE360" s="15" t="s">
        <v>1007</v>
      </c>
      <c r="DO360" s="15">
        <v>2</v>
      </c>
      <c r="DP360" s="15">
        <v>3</v>
      </c>
      <c r="DQ360" s="15">
        <v>1</v>
      </c>
      <c r="DR360" s="15">
        <v>3</v>
      </c>
      <c r="DS360" s="15">
        <v>3</v>
      </c>
      <c r="DT360" s="15">
        <v>3</v>
      </c>
      <c r="DU360" s="15" t="s">
        <v>748</v>
      </c>
      <c r="DY360" s="15">
        <v>4</v>
      </c>
      <c r="DZ360" s="15">
        <v>4.333333333333333</v>
      </c>
      <c r="EA360" s="15">
        <v>3.75</v>
      </c>
      <c r="EB360" s="15">
        <v>3.6</v>
      </c>
      <c r="EC360" s="15">
        <v>4</v>
      </c>
      <c r="ED360" s="15">
        <v>5</v>
      </c>
      <c r="EE360" s="27">
        <f t="shared" si="75"/>
        <v>4.113888888888888</v>
      </c>
      <c r="EF360" s="15">
        <f t="shared" si="81"/>
        <v>0.18055555555555447</v>
      </c>
    </row>
    <row r="361" spans="1:136" x14ac:dyDescent="0.2">
      <c r="A361" s="15">
        <v>180</v>
      </c>
      <c r="B361" s="15">
        <v>3573</v>
      </c>
      <c r="C361" s="15">
        <v>1</v>
      </c>
      <c r="D361" s="15">
        <v>2</v>
      </c>
      <c r="E361" s="15">
        <v>1</v>
      </c>
      <c r="F361" s="15">
        <v>60</v>
      </c>
      <c r="G361" s="15">
        <v>1</v>
      </c>
      <c r="H361" s="15">
        <v>2</v>
      </c>
      <c r="I361" s="15">
        <v>5</v>
      </c>
      <c r="J361" s="15">
        <v>30</v>
      </c>
      <c r="K361" s="15">
        <v>0</v>
      </c>
      <c r="L361" s="15">
        <v>0</v>
      </c>
      <c r="M361" s="15">
        <v>1</v>
      </c>
      <c r="N361" s="15">
        <v>360000</v>
      </c>
      <c r="O361" s="15">
        <v>1</v>
      </c>
      <c r="P361" s="15">
        <v>0</v>
      </c>
      <c r="Q361" s="159">
        <v>2</v>
      </c>
      <c r="R361" s="159">
        <v>1</v>
      </c>
      <c r="S361" s="159">
        <v>15</v>
      </c>
      <c r="T361" s="159">
        <v>12000</v>
      </c>
      <c r="U361" s="159">
        <f t="shared" si="76"/>
        <v>12000</v>
      </c>
      <c r="V361" s="159">
        <v>60</v>
      </c>
      <c r="W361" s="171">
        <f t="shared" si="77"/>
        <v>800</v>
      </c>
      <c r="AA361" s="15">
        <f t="shared" si="78"/>
        <v>0</v>
      </c>
      <c r="AD361" s="15">
        <f t="shared" si="79"/>
        <v>12000</v>
      </c>
      <c r="AE361" s="172">
        <f t="shared" si="74"/>
        <v>800</v>
      </c>
      <c r="AW361" s="15">
        <f t="shared" si="82"/>
        <v>0</v>
      </c>
      <c r="CJ361" s="15">
        <v>1.75</v>
      </c>
      <c r="CK361" s="15">
        <v>2.3333333333333335</v>
      </c>
      <c r="CL361" s="15">
        <v>3</v>
      </c>
      <c r="CM361" s="15">
        <v>2</v>
      </c>
      <c r="CN361" s="15">
        <v>1</v>
      </c>
      <c r="CO361" s="15">
        <f t="shared" si="80"/>
        <v>2.0166666666666666</v>
      </c>
      <c r="CP361" s="15">
        <v>1</v>
      </c>
      <c r="CQ361" s="15">
        <v>5</v>
      </c>
      <c r="CR361" s="15" t="s">
        <v>1007</v>
      </c>
      <c r="CU361" s="15" t="s">
        <v>1007</v>
      </c>
      <c r="CX361" s="15" t="s">
        <v>1007</v>
      </c>
      <c r="CY361" s="15" t="s">
        <v>1007</v>
      </c>
      <c r="DA361" s="15" t="s">
        <v>1007</v>
      </c>
      <c r="DC361" s="15" t="s">
        <v>1007</v>
      </c>
      <c r="DE361" s="15" t="s">
        <v>1007</v>
      </c>
      <c r="DO361" s="15">
        <v>2</v>
      </c>
      <c r="DP361" s="15">
        <v>3</v>
      </c>
      <c r="DQ361" s="15">
        <v>1</v>
      </c>
      <c r="DR361" s="15">
        <v>3</v>
      </c>
      <c r="DS361" s="15">
        <v>3</v>
      </c>
      <c r="DT361" s="15">
        <v>3</v>
      </c>
      <c r="DY361" s="27">
        <v>4</v>
      </c>
      <c r="DZ361" s="27">
        <v>4</v>
      </c>
      <c r="EA361" s="27">
        <v>3</v>
      </c>
      <c r="EB361" s="27">
        <v>3.6</v>
      </c>
      <c r="EC361" s="27">
        <v>4</v>
      </c>
      <c r="ED361" s="27">
        <v>5</v>
      </c>
      <c r="EE361" s="27">
        <f t="shared" si="75"/>
        <v>3.9333333333333336</v>
      </c>
      <c r="EF361" s="15">
        <f t="shared" si="81"/>
        <v>0.72500000000000009</v>
      </c>
    </row>
    <row r="362" spans="1:136" x14ac:dyDescent="0.2">
      <c r="A362" s="15">
        <v>181</v>
      </c>
      <c r="B362" s="15">
        <v>3572</v>
      </c>
      <c r="C362" s="15">
        <v>1</v>
      </c>
      <c r="D362" s="15">
        <v>6</v>
      </c>
      <c r="E362" s="15">
        <v>0</v>
      </c>
      <c r="F362" s="15">
        <v>34</v>
      </c>
      <c r="G362" s="15">
        <v>3</v>
      </c>
      <c r="H362" s="15">
        <v>2</v>
      </c>
      <c r="I362" s="15">
        <v>5</v>
      </c>
      <c r="J362" s="15">
        <v>18</v>
      </c>
      <c r="K362" s="15">
        <v>1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2</v>
      </c>
      <c r="R362" s="15">
        <v>1</v>
      </c>
      <c r="S362" s="15">
        <v>20</v>
      </c>
      <c r="T362" s="15">
        <v>20000</v>
      </c>
      <c r="U362" s="15">
        <f t="shared" si="76"/>
        <v>20000</v>
      </c>
      <c r="V362" s="15">
        <v>40</v>
      </c>
      <c r="W362" s="27">
        <f t="shared" si="77"/>
        <v>1000</v>
      </c>
      <c r="AA362" s="15">
        <f t="shared" si="78"/>
        <v>0</v>
      </c>
      <c r="AD362" s="15">
        <f t="shared" si="79"/>
        <v>20000</v>
      </c>
      <c r="AE362" s="172">
        <f t="shared" si="74"/>
        <v>1000</v>
      </c>
      <c r="AF362" s="161">
        <v>2</v>
      </c>
      <c r="AG362" s="161">
        <v>1</v>
      </c>
      <c r="AH362" s="161">
        <v>20</v>
      </c>
      <c r="AI362" s="161">
        <v>20000</v>
      </c>
      <c r="AJ362" s="161">
        <v>40</v>
      </c>
      <c r="AK362" s="161">
        <v>1000</v>
      </c>
      <c r="AW362" s="15">
        <f t="shared" si="82"/>
        <v>0</v>
      </c>
      <c r="CJ362" s="15">
        <v>1</v>
      </c>
      <c r="CK362" s="15">
        <v>3.3333333333333335</v>
      </c>
      <c r="CL362" s="15">
        <v>3</v>
      </c>
      <c r="CM362" s="15">
        <v>3</v>
      </c>
      <c r="CN362" s="15">
        <v>5</v>
      </c>
      <c r="CO362" s="15">
        <f t="shared" si="80"/>
        <v>3.0666666666666669</v>
      </c>
      <c r="CP362" s="15">
        <v>3</v>
      </c>
      <c r="CQ362" s="15">
        <v>1</v>
      </c>
      <c r="CR362" s="15">
        <v>4</v>
      </c>
      <c r="CS362" s="15">
        <v>2</v>
      </c>
      <c r="CT362" s="15">
        <v>2</v>
      </c>
      <c r="CU362" s="15">
        <v>2</v>
      </c>
      <c r="CV362" s="15">
        <v>1</v>
      </c>
      <c r="CW362" s="15">
        <v>2</v>
      </c>
      <c r="CX362" s="15">
        <v>1</v>
      </c>
      <c r="CY362" s="15">
        <v>1</v>
      </c>
      <c r="DA362" s="15">
        <v>1</v>
      </c>
      <c r="DC362" s="15">
        <v>1</v>
      </c>
      <c r="DE362" s="15">
        <v>1</v>
      </c>
      <c r="DM362" s="15">
        <v>2</v>
      </c>
      <c r="DN362" s="15">
        <v>4</v>
      </c>
      <c r="DO362" s="15">
        <v>3</v>
      </c>
      <c r="DP362" s="15">
        <v>4</v>
      </c>
      <c r="DS362" s="15">
        <v>1</v>
      </c>
      <c r="DT362" s="15">
        <v>4</v>
      </c>
      <c r="DY362" s="15">
        <v>4</v>
      </c>
      <c r="DZ362" s="15">
        <v>4</v>
      </c>
      <c r="EA362" s="15">
        <v>3</v>
      </c>
      <c r="EB362" s="15">
        <v>3</v>
      </c>
      <c r="EC362" s="15">
        <v>3</v>
      </c>
      <c r="ED362" s="15">
        <v>2.25</v>
      </c>
      <c r="EE362" s="27">
        <f t="shared" si="75"/>
        <v>3.2083333333333335</v>
      </c>
      <c r="EF362" s="15">
        <f t="shared" si="81"/>
        <v>8.3333333333333481E-2</v>
      </c>
    </row>
    <row r="363" spans="1:136" x14ac:dyDescent="0.2">
      <c r="A363" s="15">
        <v>181</v>
      </c>
      <c r="B363" s="15">
        <v>3572</v>
      </c>
      <c r="C363" s="15">
        <v>1</v>
      </c>
      <c r="D363" s="15">
        <v>6</v>
      </c>
      <c r="E363" s="15">
        <v>0</v>
      </c>
      <c r="F363" s="15">
        <v>34</v>
      </c>
      <c r="G363" s="15">
        <v>3</v>
      </c>
      <c r="H363" s="15">
        <v>2</v>
      </c>
      <c r="I363" s="15">
        <v>5</v>
      </c>
      <c r="J363" s="15">
        <v>18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9">
        <v>2</v>
      </c>
      <c r="R363" s="159">
        <v>1</v>
      </c>
      <c r="S363" s="159">
        <v>20</v>
      </c>
      <c r="T363" s="159">
        <v>20000</v>
      </c>
      <c r="U363" s="159">
        <f t="shared" si="76"/>
        <v>20000</v>
      </c>
      <c r="V363" s="159">
        <v>40</v>
      </c>
      <c r="W363" s="171">
        <f t="shared" si="77"/>
        <v>1000</v>
      </c>
      <c r="AA363" s="15">
        <f t="shared" si="78"/>
        <v>0</v>
      </c>
      <c r="AD363" s="15">
        <f t="shared" si="79"/>
        <v>20000</v>
      </c>
      <c r="AE363" s="172">
        <f t="shared" si="74"/>
        <v>1000</v>
      </c>
      <c r="AW363" s="15">
        <f t="shared" si="82"/>
        <v>0</v>
      </c>
      <c r="CJ363" s="15">
        <v>1</v>
      </c>
      <c r="CK363" s="15">
        <v>3.3333333333333335</v>
      </c>
      <c r="CL363" s="15">
        <v>3</v>
      </c>
      <c r="CM363" s="15">
        <v>3</v>
      </c>
      <c r="CN363" s="15">
        <v>5</v>
      </c>
      <c r="CO363" s="15">
        <f t="shared" si="80"/>
        <v>3.0666666666666669</v>
      </c>
      <c r="CP363" s="15">
        <v>3</v>
      </c>
      <c r="CQ363" s="15">
        <v>1</v>
      </c>
      <c r="CR363" s="15">
        <v>4</v>
      </c>
      <c r="CS363" s="15">
        <v>2</v>
      </c>
      <c r="CT363" s="15">
        <v>2</v>
      </c>
      <c r="CU363" s="15">
        <v>2</v>
      </c>
      <c r="CV363" s="15">
        <v>1</v>
      </c>
      <c r="CW363" s="15">
        <v>2</v>
      </c>
      <c r="CX363" s="15">
        <v>1</v>
      </c>
      <c r="CY363" s="15">
        <v>1</v>
      </c>
      <c r="DA363" s="15">
        <v>1</v>
      </c>
      <c r="DC363" s="15">
        <v>1</v>
      </c>
      <c r="DE363" s="15">
        <v>1</v>
      </c>
      <c r="DM363" s="15">
        <v>2</v>
      </c>
      <c r="DN363" s="15">
        <v>4</v>
      </c>
      <c r="DO363" s="15">
        <v>3</v>
      </c>
      <c r="DP363" s="15">
        <v>4</v>
      </c>
      <c r="DS363" s="15">
        <v>1</v>
      </c>
      <c r="DT363" s="15">
        <v>4</v>
      </c>
      <c r="DY363" s="27">
        <v>4</v>
      </c>
      <c r="DZ363" s="27">
        <v>4</v>
      </c>
      <c r="EA363" s="27">
        <v>2.75</v>
      </c>
      <c r="EB363" s="27">
        <v>3</v>
      </c>
      <c r="EC363" s="27">
        <v>3</v>
      </c>
      <c r="ED363" s="27">
        <v>2</v>
      </c>
      <c r="EE363" s="27">
        <f t="shared" si="75"/>
        <v>3.125</v>
      </c>
      <c r="EF363" s="15">
        <f t="shared" si="81"/>
        <v>0.48611111111111116</v>
      </c>
    </row>
    <row r="364" spans="1:136" x14ac:dyDescent="0.2">
      <c r="A364" s="15">
        <v>182</v>
      </c>
      <c r="B364" s="15">
        <v>572</v>
      </c>
      <c r="C364" s="15">
        <v>1</v>
      </c>
      <c r="D364" s="15">
        <v>2</v>
      </c>
      <c r="E364" s="15">
        <v>1</v>
      </c>
      <c r="F364" s="15">
        <v>60</v>
      </c>
      <c r="G364" s="15">
        <v>4</v>
      </c>
      <c r="H364" s="15">
        <v>2</v>
      </c>
      <c r="I364" s="15">
        <v>4</v>
      </c>
      <c r="J364" s="15">
        <v>30</v>
      </c>
      <c r="K364" s="15">
        <v>0</v>
      </c>
      <c r="L364" s="15">
        <v>1</v>
      </c>
      <c r="M364" s="15">
        <v>0</v>
      </c>
      <c r="N364" s="15">
        <v>0</v>
      </c>
      <c r="O364" s="15">
        <v>1</v>
      </c>
      <c r="P364" s="15">
        <v>1</v>
      </c>
      <c r="Q364" s="15">
        <v>7</v>
      </c>
      <c r="R364" s="15">
        <v>1</v>
      </c>
      <c r="S364" s="15">
        <v>10</v>
      </c>
      <c r="T364" s="15">
        <v>350</v>
      </c>
      <c r="U364" s="15">
        <f t="shared" si="76"/>
        <v>350</v>
      </c>
      <c r="V364" s="15">
        <v>20</v>
      </c>
      <c r="W364" s="27">
        <f t="shared" si="77"/>
        <v>35</v>
      </c>
      <c r="AA364" s="15">
        <f t="shared" si="78"/>
        <v>0</v>
      </c>
      <c r="AD364" s="15">
        <f t="shared" si="79"/>
        <v>350</v>
      </c>
      <c r="AE364" s="172">
        <f t="shared" si="74"/>
        <v>35</v>
      </c>
      <c r="AF364" s="161">
        <v>7</v>
      </c>
      <c r="AG364" s="161">
        <v>1</v>
      </c>
      <c r="AH364" s="161">
        <v>10</v>
      </c>
      <c r="AI364" s="161">
        <v>350</v>
      </c>
      <c r="AJ364" s="161">
        <v>25</v>
      </c>
      <c r="AK364" s="161">
        <v>35</v>
      </c>
      <c r="AW364" s="15">
        <f t="shared" si="82"/>
        <v>0</v>
      </c>
      <c r="CJ364" s="15">
        <v>1.5</v>
      </c>
      <c r="CK364" s="15">
        <v>3.3333333333333335</v>
      </c>
      <c r="CL364" s="15">
        <v>2</v>
      </c>
      <c r="CM364" s="15">
        <v>2</v>
      </c>
      <c r="CN364" s="15">
        <v>4.5</v>
      </c>
      <c r="CO364" s="15">
        <f t="shared" si="80"/>
        <v>2.666666666666667</v>
      </c>
      <c r="CP364" s="15">
        <v>4</v>
      </c>
      <c r="CQ364" s="15">
        <v>5</v>
      </c>
      <c r="CR364" s="15" t="s">
        <v>1007</v>
      </c>
      <c r="CU364" s="15" t="s">
        <v>1007</v>
      </c>
      <c r="CX364" s="15" t="s">
        <v>1007</v>
      </c>
      <c r="CY364" s="15" t="s">
        <v>1007</v>
      </c>
      <c r="DA364" s="15" t="s">
        <v>1007</v>
      </c>
      <c r="DC364" s="15" t="s">
        <v>1007</v>
      </c>
      <c r="DE364" s="15" t="s">
        <v>1007</v>
      </c>
      <c r="DM364" s="15">
        <v>3</v>
      </c>
      <c r="DN364" s="15">
        <v>3</v>
      </c>
      <c r="DO364" s="15">
        <v>2</v>
      </c>
      <c r="DP364" s="15">
        <v>3</v>
      </c>
      <c r="DQ364" s="15">
        <v>1</v>
      </c>
      <c r="DR364" s="15">
        <v>3</v>
      </c>
      <c r="DS364" s="15">
        <v>1</v>
      </c>
      <c r="DT364" s="15">
        <v>3</v>
      </c>
      <c r="DY364" s="15">
        <v>2.8</v>
      </c>
      <c r="DZ364" s="15">
        <v>2.6666666666666665</v>
      </c>
      <c r="EA364" s="15">
        <v>2.75</v>
      </c>
      <c r="EB364" s="15">
        <v>2.2000000000000002</v>
      </c>
      <c r="EC364" s="15">
        <v>2.6666666666666665</v>
      </c>
      <c r="ED364" s="15">
        <v>2.75</v>
      </c>
      <c r="EE364" s="27">
        <f t="shared" si="75"/>
        <v>2.6388888888888888</v>
      </c>
      <c r="EF364" s="15">
        <f t="shared" si="81"/>
        <v>0</v>
      </c>
    </row>
    <row r="365" spans="1:136" x14ac:dyDescent="0.2">
      <c r="A365" s="15">
        <v>182</v>
      </c>
      <c r="B365" s="15">
        <v>572</v>
      </c>
      <c r="C365" s="15">
        <v>1</v>
      </c>
      <c r="D365" s="15">
        <v>2</v>
      </c>
      <c r="E365" s="15">
        <v>1</v>
      </c>
      <c r="F365" s="15">
        <v>60</v>
      </c>
      <c r="G365" s="15">
        <v>4</v>
      </c>
      <c r="H365" s="15">
        <v>2</v>
      </c>
      <c r="I365" s="15">
        <v>4</v>
      </c>
      <c r="J365" s="15">
        <v>30</v>
      </c>
      <c r="K365" s="15">
        <v>0</v>
      </c>
      <c r="L365" s="15">
        <v>1</v>
      </c>
      <c r="M365" s="15">
        <v>0</v>
      </c>
      <c r="N365" s="15">
        <v>0</v>
      </c>
      <c r="O365" s="15">
        <v>1</v>
      </c>
      <c r="P365" s="15">
        <v>0</v>
      </c>
      <c r="Q365" s="159">
        <v>7</v>
      </c>
      <c r="R365" s="159">
        <v>1</v>
      </c>
      <c r="S365" s="159">
        <v>10</v>
      </c>
      <c r="T365" s="159">
        <v>350</v>
      </c>
      <c r="U365" s="159">
        <f t="shared" si="76"/>
        <v>350</v>
      </c>
      <c r="V365" s="159">
        <v>25</v>
      </c>
      <c r="W365" s="171">
        <f t="shared" si="77"/>
        <v>35</v>
      </c>
      <c r="AA365" s="15">
        <f t="shared" si="78"/>
        <v>0</v>
      </c>
      <c r="AD365" s="15">
        <f t="shared" si="79"/>
        <v>350</v>
      </c>
      <c r="AE365" s="172">
        <f t="shared" si="74"/>
        <v>35</v>
      </c>
      <c r="AW365" s="15">
        <f t="shared" si="82"/>
        <v>0</v>
      </c>
      <c r="CJ365" s="15">
        <v>1.5</v>
      </c>
      <c r="CK365" s="15">
        <v>3.3333333333333335</v>
      </c>
      <c r="CL365" s="15">
        <v>2</v>
      </c>
      <c r="CM365" s="15">
        <v>2</v>
      </c>
      <c r="CN365" s="15">
        <v>4.5</v>
      </c>
      <c r="CO365" s="15">
        <f t="shared" si="80"/>
        <v>2.666666666666667</v>
      </c>
      <c r="CP365" s="15">
        <v>4</v>
      </c>
      <c r="CQ365" s="15">
        <v>5</v>
      </c>
      <c r="CR365" s="15" t="s">
        <v>1007</v>
      </c>
      <c r="CU365" s="15" t="s">
        <v>1007</v>
      </c>
      <c r="CX365" s="15" t="s">
        <v>1007</v>
      </c>
      <c r="CY365" s="15" t="s">
        <v>1007</v>
      </c>
      <c r="DA365" s="15" t="s">
        <v>1007</v>
      </c>
      <c r="DC365" s="15" t="s">
        <v>1007</v>
      </c>
      <c r="DE365" s="15" t="s">
        <v>1007</v>
      </c>
      <c r="DM365" s="15">
        <v>3</v>
      </c>
      <c r="DN365" s="15">
        <v>3</v>
      </c>
      <c r="DO365" s="15">
        <v>2</v>
      </c>
      <c r="DP365" s="15">
        <v>3</v>
      </c>
      <c r="DQ365" s="15">
        <v>1</v>
      </c>
      <c r="DR365" s="15">
        <v>3</v>
      </c>
      <c r="DS365" s="15">
        <v>1</v>
      </c>
      <c r="DT365" s="15">
        <v>3</v>
      </c>
      <c r="DY365" s="27">
        <v>2.8</v>
      </c>
      <c r="DZ365" s="27">
        <v>2.6666666666666665</v>
      </c>
      <c r="EA365" s="27">
        <v>2.75</v>
      </c>
      <c r="EB365" s="27">
        <v>2.2000000000000002</v>
      </c>
      <c r="EC365" s="27">
        <v>2.6666666666666665</v>
      </c>
      <c r="ED365" s="27">
        <v>2.75</v>
      </c>
      <c r="EE365" s="27">
        <f t="shared" si="75"/>
        <v>2.6388888888888888</v>
      </c>
      <c r="EF365" s="15">
        <f t="shared" si="81"/>
        <v>-1.6027777777777774</v>
      </c>
    </row>
    <row r="366" spans="1:136" x14ac:dyDescent="0.2">
      <c r="A366" s="15">
        <v>183</v>
      </c>
      <c r="B366" s="15">
        <v>573</v>
      </c>
      <c r="C366" s="15">
        <v>1</v>
      </c>
      <c r="D366" s="15">
        <v>2</v>
      </c>
      <c r="E366" s="15">
        <v>1</v>
      </c>
      <c r="F366" s="15">
        <v>55</v>
      </c>
      <c r="G366" s="15">
        <v>4</v>
      </c>
      <c r="H366" s="15">
        <v>2</v>
      </c>
      <c r="I366" s="15">
        <v>4</v>
      </c>
      <c r="J366" s="15">
        <v>30</v>
      </c>
      <c r="K366" s="15">
        <v>0</v>
      </c>
      <c r="L366" s="15">
        <v>0</v>
      </c>
      <c r="M366" s="15">
        <v>1</v>
      </c>
      <c r="N366" s="15">
        <v>480000</v>
      </c>
      <c r="O366" s="15">
        <v>1</v>
      </c>
      <c r="P366" s="15">
        <v>1</v>
      </c>
      <c r="Q366" s="15">
        <v>8</v>
      </c>
      <c r="R366" s="15">
        <v>1</v>
      </c>
      <c r="S366" s="15">
        <v>1</v>
      </c>
      <c r="T366" s="15">
        <v>30000</v>
      </c>
      <c r="U366" s="15">
        <f t="shared" si="76"/>
        <v>30000</v>
      </c>
      <c r="V366" s="15">
        <v>2</v>
      </c>
      <c r="W366" s="27">
        <f t="shared" si="77"/>
        <v>30000</v>
      </c>
      <c r="AA366" s="15">
        <f t="shared" si="78"/>
        <v>0</v>
      </c>
      <c r="AD366" s="15">
        <f t="shared" si="79"/>
        <v>30000</v>
      </c>
      <c r="AE366" s="172">
        <f t="shared" si="74"/>
        <v>30000</v>
      </c>
      <c r="AF366" s="161">
        <v>8</v>
      </c>
      <c r="AG366" s="161">
        <v>1</v>
      </c>
      <c r="AH366" s="161">
        <v>1</v>
      </c>
      <c r="AI366" s="161">
        <v>26000</v>
      </c>
      <c r="AJ366" s="161">
        <v>2</v>
      </c>
      <c r="AK366" s="161">
        <v>26000</v>
      </c>
      <c r="AW366" s="15">
        <f t="shared" si="82"/>
        <v>0</v>
      </c>
      <c r="CJ366" s="15">
        <v>1.75</v>
      </c>
      <c r="CK366" s="15">
        <v>1</v>
      </c>
      <c r="CL366" s="15">
        <v>1</v>
      </c>
      <c r="CM366" s="15">
        <v>1</v>
      </c>
      <c r="CN366" s="15">
        <v>1</v>
      </c>
      <c r="CO366" s="15">
        <f t="shared" si="80"/>
        <v>1.1499999999999999</v>
      </c>
      <c r="CP366" s="15">
        <v>1</v>
      </c>
      <c r="CQ366" s="15">
        <v>5</v>
      </c>
      <c r="CR366" s="15" t="s">
        <v>1007</v>
      </c>
      <c r="CU366" s="15" t="s">
        <v>1007</v>
      </c>
      <c r="CX366" s="15" t="s">
        <v>1007</v>
      </c>
      <c r="CY366" s="15" t="s">
        <v>1007</v>
      </c>
      <c r="DA366" s="15" t="s">
        <v>1007</v>
      </c>
      <c r="DC366" s="15" t="s">
        <v>1007</v>
      </c>
      <c r="DE366" s="15" t="s">
        <v>1007</v>
      </c>
      <c r="DM366" s="15">
        <v>3</v>
      </c>
      <c r="DN366" s="15">
        <v>3</v>
      </c>
      <c r="DO366" s="15">
        <v>2</v>
      </c>
      <c r="DP366" s="15">
        <v>3</v>
      </c>
      <c r="DS366" s="15">
        <v>1</v>
      </c>
      <c r="DT366" s="15">
        <v>3</v>
      </c>
      <c r="DY366" s="15">
        <v>4.2</v>
      </c>
      <c r="DZ366" s="15">
        <v>4</v>
      </c>
      <c r="EA366" s="15">
        <v>4.25</v>
      </c>
      <c r="EB366" s="15">
        <v>4</v>
      </c>
      <c r="EC366" s="15">
        <v>4</v>
      </c>
      <c r="ED366" s="15">
        <v>5</v>
      </c>
      <c r="EE366" s="27">
        <f t="shared" si="75"/>
        <v>4.2416666666666663</v>
      </c>
      <c r="EF366" s="15">
        <f t="shared" si="81"/>
        <v>0</v>
      </c>
    </row>
    <row r="367" spans="1:136" x14ac:dyDescent="0.2">
      <c r="A367" s="15">
        <v>183</v>
      </c>
      <c r="B367" s="15">
        <v>573</v>
      </c>
      <c r="C367" s="15">
        <v>1</v>
      </c>
      <c r="D367" s="15">
        <v>2</v>
      </c>
      <c r="E367" s="15">
        <v>1</v>
      </c>
      <c r="F367" s="15">
        <v>55</v>
      </c>
      <c r="G367" s="15">
        <v>4</v>
      </c>
      <c r="H367" s="15">
        <v>2</v>
      </c>
      <c r="I367" s="15">
        <v>4</v>
      </c>
      <c r="J367" s="15">
        <v>30</v>
      </c>
      <c r="K367" s="15">
        <v>0</v>
      </c>
      <c r="L367" s="15">
        <v>0</v>
      </c>
      <c r="M367" s="15">
        <v>1</v>
      </c>
      <c r="N367" s="15">
        <v>480000</v>
      </c>
      <c r="O367" s="15">
        <v>1</v>
      </c>
      <c r="P367" s="15">
        <v>0</v>
      </c>
      <c r="Q367" s="159">
        <v>8</v>
      </c>
      <c r="R367" s="159">
        <v>1</v>
      </c>
      <c r="S367" s="159">
        <v>1</v>
      </c>
      <c r="T367" s="159">
        <v>26000</v>
      </c>
      <c r="U367" s="159">
        <f t="shared" si="76"/>
        <v>26000</v>
      </c>
      <c r="V367" s="159">
        <v>2</v>
      </c>
      <c r="W367" s="171">
        <f t="shared" si="77"/>
        <v>26000</v>
      </c>
      <c r="AA367" s="15">
        <f t="shared" si="78"/>
        <v>0</v>
      </c>
      <c r="AD367" s="15">
        <f t="shared" si="79"/>
        <v>26000</v>
      </c>
      <c r="AE367" s="172">
        <f t="shared" si="74"/>
        <v>26000</v>
      </c>
      <c r="AW367" s="15">
        <f t="shared" si="82"/>
        <v>0</v>
      </c>
      <c r="CJ367" s="15">
        <v>1.75</v>
      </c>
      <c r="CK367" s="15">
        <v>1</v>
      </c>
      <c r="CL367" s="15">
        <v>1</v>
      </c>
      <c r="CM367" s="15">
        <v>1</v>
      </c>
      <c r="CN367" s="15">
        <v>1</v>
      </c>
      <c r="CO367" s="15">
        <f t="shared" si="80"/>
        <v>1.1499999999999999</v>
      </c>
      <c r="CP367" s="15">
        <v>1</v>
      </c>
      <c r="CQ367" s="15">
        <v>5</v>
      </c>
      <c r="CR367" s="15" t="s">
        <v>1007</v>
      </c>
      <c r="CU367" s="15" t="s">
        <v>1007</v>
      </c>
      <c r="CX367" s="15" t="s">
        <v>1007</v>
      </c>
      <c r="CY367" s="15" t="s">
        <v>1007</v>
      </c>
      <c r="DA367" s="15" t="s">
        <v>1007</v>
      </c>
      <c r="DC367" s="15" t="s">
        <v>1007</v>
      </c>
      <c r="DE367" s="15" t="s">
        <v>1007</v>
      </c>
      <c r="DM367" s="15">
        <v>3</v>
      </c>
      <c r="DN367" s="15">
        <v>3</v>
      </c>
      <c r="DO367" s="15">
        <v>2</v>
      </c>
      <c r="DP367" s="15">
        <v>3</v>
      </c>
      <c r="DS367" s="15">
        <v>1</v>
      </c>
      <c r="DT367" s="15">
        <v>3</v>
      </c>
      <c r="DY367" s="27">
        <v>4.2</v>
      </c>
      <c r="DZ367" s="27">
        <v>4</v>
      </c>
      <c r="EA367" s="27">
        <v>4.25</v>
      </c>
      <c r="EB367" s="27">
        <v>4</v>
      </c>
      <c r="EC367" s="27">
        <v>4</v>
      </c>
      <c r="ED367" s="27">
        <v>5</v>
      </c>
      <c r="EE367" s="27">
        <f t="shared" si="75"/>
        <v>4.2416666666666663</v>
      </c>
      <c r="EF367" s="15">
        <f t="shared" si="81"/>
        <v>0.44722222222222197</v>
      </c>
    </row>
    <row r="368" spans="1:136" x14ac:dyDescent="0.2">
      <c r="A368" s="15">
        <v>184</v>
      </c>
      <c r="B368" s="15">
        <v>574</v>
      </c>
      <c r="C368" s="15">
        <v>1</v>
      </c>
      <c r="D368" s="15">
        <v>2</v>
      </c>
      <c r="E368" s="15">
        <v>0</v>
      </c>
      <c r="F368" s="15">
        <v>56</v>
      </c>
      <c r="G368" s="15">
        <v>1</v>
      </c>
      <c r="H368" s="15">
        <v>2</v>
      </c>
      <c r="I368" s="15">
        <v>5</v>
      </c>
      <c r="J368" s="15">
        <v>20</v>
      </c>
      <c r="K368" s="15">
        <v>0</v>
      </c>
      <c r="L368" s="15">
        <v>1</v>
      </c>
      <c r="M368" s="15">
        <v>1</v>
      </c>
      <c r="N368" s="15">
        <v>480000</v>
      </c>
      <c r="O368" s="15">
        <v>1</v>
      </c>
      <c r="P368" s="15">
        <v>1</v>
      </c>
      <c r="Q368" s="15">
        <v>7</v>
      </c>
      <c r="R368" s="15">
        <v>1</v>
      </c>
      <c r="S368" s="15">
        <v>30</v>
      </c>
      <c r="T368" s="15">
        <v>3000</v>
      </c>
      <c r="U368" s="15">
        <f t="shared" si="76"/>
        <v>3000</v>
      </c>
      <c r="V368" s="15">
        <v>6</v>
      </c>
      <c r="W368" s="27">
        <f t="shared" si="77"/>
        <v>100</v>
      </c>
      <c r="AA368" s="15">
        <f t="shared" si="78"/>
        <v>0</v>
      </c>
      <c r="AD368" s="15">
        <f t="shared" si="79"/>
        <v>3000</v>
      </c>
      <c r="AE368" s="172">
        <f t="shared" si="74"/>
        <v>100</v>
      </c>
      <c r="AF368" s="161">
        <v>7</v>
      </c>
      <c r="AG368" s="161">
        <v>1</v>
      </c>
      <c r="AH368" s="161">
        <v>30</v>
      </c>
      <c r="AI368" s="161">
        <v>5000</v>
      </c>
      <c r="AJ368" s="161">
        <v>6</v>
      </c>
      <c r="AK368" s="161">
        <v>166.66666666666666</v>
      </c>
      <c r="AW368" s="15">
        <f t="shared" si="82"/>
        <v>0</v>
      </c>
      <c r="CJ368" s="15">
        <v>3.75</v>
      </c>
      <c r="CK368" s="15">
        <v>3</v>
      </c>
      <c r="CL368" s="15">
        <v>2.6666666666666665</v>
      </c>
      <c r="CM368" s="15">
        <v>3</v>
      </c>
      <c r="CN368" s="15">
        <v>3</v>
      </c>
      <c r="CO368" s="15">
        <f t="shared" si="80"/>
        <v>3.083333333333333</v>
      </c>
      <c r="CP368" s="15">
        <v>3</v>
      </c>
      <c r="CQ368" s="15">
        <v>5</v>
      </c>
      <c r="CR368" s="15" t="s">
        <v>1007</v>
      </c>
      <c r="CU368" s="15" t="s">
        <v>1007</v>
      </c>
      <c r="CX368" s="15" t="s">
        <v>1007</v>
      </c>
      <c r="CY368" s="15" t="s">
        <v>1007</v>
      </c>
      <c r="DA368" s="15" t="s">
        <v>1007</v>
      </c>
      <c r="DC368" s="15" t="s">
        <v>1007</v>
      </c>
      <c r="DE368" s="15" t="s">
        <v>1007</v>
      </c>
      <c r="DM368" s="15">
        <v>2</v>
      </c>
      <c r="DN368" s="15">
        <v>3</v>
      </c>
      <c r="DQ368" s="15">
        <v>3</v>
      </c>
      <c r="DR368" s="15">
        <v>4</v>
      </c>
      <c r="DS368" s="15">
        <v>1</v>
      </c>
      <c r="DT368" s="15">
        <v>1</v>
      </c>
      <c r="DU368" s="15" t="s">
        <v>752</v>
      </c>
      <c r="DY368" s="15">
        <v>4.2</v>
      </c>
      <c r="DZ368" s="15">
        <v>4.333333333333333</v>
      </c>
      <c r="EA368" s="15">
        <v>4.5</v>
      </c>
      <c r="EB368" s="15">
        <v>4.4000000000000004</v>
      </c>
      <c r="EC368" s="15">
        <v>2.3333333333333335</v>
      </c>
      <c r="ED368" s="15">
        <v>3</v>
      </c>
      <c r="EE368" s="27">
        <f t="shared" si="75"/>
        <v>3.7944444444444443</v>
      </c>
      <c r="EF368" s="15">
        <f t="shared" si="81"/>
        <v>0.58888888888888857</v>
      </c>
    </row>
    <row r="369" spans="1:136" x14ac:dyDescent="0.2">
      <c r="A369" s="15">
        <v>184</v>
      </c>
      <c r="B369" s="15">
        <v>574</v>
      </c>
      <c r="C369" s="15">
        <v>1</v>
      </c>
      <c r="D369" s="15">
        <v>2</v>
      </c>
      <c r="E369" s="15">
        <v>0</v>
      </c>
      <c r="F369" s="15">
        <v>56</v>
      </c>
      <c r="G369" s="15">
        <v>1</v>
      </c>
      <c r="H369" s="15">
        <v>2</v>
      </c>
      <c r="I369" s="15">
        <v>5</v>
      </c>
      <c r="J369" s="15">
        <v>20</v>
      </c>
      <c r="K369" s="15">
        <v>0</v>
      </c>
      <c r="L369" s="15">
        <v>1</v>
      </c>
      <c r="M369" s="15">
        <v>1</v>
      </c>
      <c r="N369" s="15">
        <v>480000</v>
      </c>
      <c r="O369" s="15">
        <v>1</v>
      </c>
      <c r="P369" s="15">
        <v>0</v>
      </c>
      <c r="Q369" s="159">
        <v>7</v>
      </c>
      <c r="R369" s="159">
        <v>1</v>
      </c>
      <c r="S369" s="159">
        <v>30</v>
      </c>
      <c r="T369" s="159">
        <v>5000</v>
      </c>
      <c r="U369" s="159">
        <f t="shared" si="76"/>
        <v>5000</v>
      </c>
      <c r="V369" s="159">
        <v>6</v>
      </c>
      <c r="W369" s="171">
        <f t="shared" si="77"/>
        <v>166.66666666666666</v>
      </c>
      <c r="AA369" s="15">
        <f t="shared" si="78"/>
        <v>0</v>
      </c>
      <c r="AD369" s="15">
        <f t="shared" si="79"/>
        <v>5000</v>
      </c>
      <c r="AE369" s="172">
        <f t="shared" si="74"/>
        <v>166.66666666666666</v>
      </c>
      <c r="AW369" s="15">
        <f t="shared" si="82"/>
        <v>0</v>
      </c>
      <c r="CJ369" s="15">
        <v>3.75</v>
      </c>
      <c r="CK369" s="15">
        <v>3</v>
      </c>
      <c r="CL369" s="15">
        <v>2.6666666666666665</v>
      </c>
      <c r="CM369" s="15">
        <v>3</v>
      </c>
      <c r="CN369" s="15">
        <v>3</v>
      </c>
      <c r="CO369" s="15">
        <f t="shared" si="80"/>
        <v>3.083333333333333</v>
      </c>
      <c r="CP369" s="15">
        <v>3</v>
      </c>
      <c r="CQ369" s="15">
        <v>5</v>
      </c>
      <c r="CR369" s="15" t="s">
        <v>1007</v>
      </c>
      <c r="CU369" s="15" t="s">
        <v>1007</v>
      </c>
      <c r="CX369" s="15" t="s">
        <v>1007</v>
      </c>
      <c r="CY369" s="15" t="s">
        <v>1007</v>
      </c>
      <c r="DA369" s="15" t="s">
        <v>1007</v>
      </c>
      <c r="DC369" s="15" t="s">
        <v>1007</v>
      </c>
      <c r="DE369" s="15" t="s">
        <v>1007</v>
      </c>
      <c r="DM369" s="15">
        <v>2</v>
      </c>
      <c r="DN369" s="15">
        <v>3</v>
      </c>
      <c r="DQ369" s="15">
        <v>3</v>
      </c>
      <c r="DR369" s="15">
        <v>4</v>
      </c>
      <c r="DS369" s="15">
        <v>1</v>
      </c>
      <c r="DT369" s="15">
        <v>1</v>
      </c>
      <c r="DY369" s="27">
        <v>4</v>
      </c>
      <c r="DZ369" s="27">
        <v>3.3333333333333335</v>
      </c>
      <c r="EA369" s="27">
        <v>3.5</v>
      </c>
      <c r="EB369" s="27">
        <v>3.4</v>
      </c>
      <c r="EC369" s="27">
        <v>2</v>
      </c>
      <c r="ED369" s="27">
        <v>3</v>
      </c>
      <c r="EE369" s="27">
        <f t="shared" si="75"/>
        <v>3.2055555555555557</v>
      </c>
      <c r="EF369" s="15">
        <f t="shared" si="81"/>
        <v>-0.32222222222222241</v>
      </c>
    </row>
    <row r="370" spans="1:136" x14ac:dyDescent="0.2">
      <c r="A370" s="15">
        <v>185</v>
      </c>
      <c r="B370" s="15">
        <v>575</v>
      </c>
      <c r="C370" s="15">
        <v>1</v>
      </c>
      <c r="D370" s="15">
        <v>2</v>
      </c>
      <c r="E370" s="15">
        <v>1</v>
      </c>
      <c r="F370" s="15">
        <v>65</v>
      </c>
      <c r="G370" s="15">
        <v>4</v>
      </c>
      <c r="H370" s="15">
        <v>2</v>
      </c>
      <c r="I370" s="15">
        <v>4</v>
      </c>
      <c r="J370" s="15">
        <v>30</v>
      </c>
      <c r="K370" s="15">
        <v>0</v>
      </c>
      <c r="L370" s="15">
        <v>0</v>
      </c>
      <c r="M370" s="15">
        <v>0</v>
      </c>
      <c r="N370" s="15">
        <v>0</v>
      </c>
      <c r="O370" s="15">
        <v>1</v>
      </c>
      <c r="P370" s="15">
        <v>1</v>
      </c>
      <c r="Q370" s="15">
        <v>1</v>
      </c>
      <c r="R370" s="15">
        <v>1</v>
      </c>
      <c r="S370" s="15">
        <v>7</v>
      </c>
      <c r="T370" s="15">
        <v>2000</v>
      </c>
      <c r="U370" s="15">
        <f t="shared" si="76"/>
        <v>2000</v>
      </c>
      <c r="V370" s="15">
        <v>9</v>
      </c>
      <c r="W370" s="27">
        <f t="shared" si="77"/>
        <v>285.71428571428572</v>
      </c>
      <c r="AA370" s="15">
        <f t="shared" si="78"/>
        <v>0</v>
      </c>
      <c r="AD370" s="15">
        <f t="shared" si="79"/>
        <v>2000</v>
      </c>
      <c r="AE370" s="172">
        <f t="shared" si="74"/>
        <v>285.71428571428572</v>
      </c>
      <c r="AF370" s="161">
        <v>1</v>
      </c>
      <c r="AG370" s="161">
        <v>1</v>
      </c>
      <c r="AH370" s="161">
        <v>5</v>
      </c>
      <c r="AI370" s="161">
        <v>1300</v>
      </c>
      <c r="AJ370" s="161">
        <v>9</v>
      </c>
      <c r="AK370" s="161">
        <v>260</v>
      </c>
      <c r="AW370" s="15">
        <f t="shared" si="82"/>
        <v>0</v>
      </c>
      <c r="CJ370" s="15">
        <v>1</v>
      </c>
      <c r="CK370" s="15">
        <v>1</v>
      </c>
      <c r="CL370" s="15">
        <v>1</v>
      </c>
      <c r="CM370" s="15">
        <v>1</v>
      </c>
      <c r="CN370" s="15">
        <v>5</v>
      </c>
      <c r="CO370" s="15">
        <f t="shared" si="80"/>
        <v>1.8</v>
      </c>
      <c r="CP370" s="15">
        <v>4</v>
      </c>
      <c r="CQ370" s="15">
        <v>5</v>
      </c>
      <c r="CR370" s="15" t="s">
        <v>1007</v>
      </c>
      <c r="CU370" s="15" t="s">
        <v>1007</v>
      </c>
      <c r="CX370" s="15" t="s">
        <v>1007</v>
      </c>
      <c r="CY370" s="15" t="s">
        <v>1007</v>
      </c>
      <c r="DA370" s="15" t="s">
        <v>1007</v>
      </c>
      <c r="DC370" s="15" t="s">
        <v>1007</v>
      </c>
      <c r="DE370" s="15" t="s">
        <v>1007</v>
      </c>
      <c r="DM370" s="15">
        <v>1</v>
      </c>
      <c r="DN370" s="15">
        <v>2</v>
      </c>
      <c r="DO370" s="15">
        <v>3</v>
      </c>
      <c r="DP370" s="15">
        <v>2</v>
      </c>
      <c r="DQ370" s="15">
        <v>2</v>
      </c>
      <c r="DR370" s="15">
        <v>2</v>
      </c>
      <c r="DY370" s="15">
        <v>4</v>
      </c>
      <c r="DZ370" s="15">
        <v>3</v>
      </c>
      <c r="EA370" s="15">
        <v>3.5</v>
      </c>
      <c r="EB370" s="15">
        <v>3</v>
      </c>
      <c r="EC370" s="15">
        <v>3.6666666666666665</v>
      </c>
      <c r="ED370" s="15">
        <v>4</v>
      </c>
      <c r="EE370" s="27">
        <f t="shared" si="75"/>
        <v>3.5277777777777781</v>
      </c>
      <c r="EF370" s="15">
        <f t="shared" si="81"/>
        <v>0</v>
      </c>
    </row>
    <row r="371" spans="1:136" x14ac:dyDescent="0.2">
      <c r="A371" s="15">
        <v>185</v>
      </c>
      <c r="B371" s="15">
        <v>575</v>
      </c>
      <c r="C371" s="15">
        <v>1</v>
      </c>
      <c r="D371" s="15">
        <v>2</v>
      </c>
      <c r="E371" s="15">
        <v>1</v>
      </c>
      <c r="F371" s="15">
        <v>65</v>
      </c>
      <c r="G371" s="15">
        <v>4</v>
      </c>
      <c r="H371" s="15">
        <v>2</v>
      </c>
      <c r="I371" s="15">
        <v>4</v>
      </c>
      <c r="J371" s="15">
        <v>30</v>
      </c>
      <c r="K371" s="15">
        <v>0</v>
      </c>
      <c r="L371" s="15">
        <v>0</v>
      </c>
      <c r="M371" s="15">
        <v>0</v>
      </c>
      <c r="N371" s="15">
        <v>0</v>
      </c>
      <c r="O371" s="15">
        <v>1</v>
      </c>
      <c r="P371" s="15">
        <v>0</v>
      </c>
      <c r="Q371" s="159">
        <v>1</v>
      </c>
      <c r="R371" s="159">
        <v>1</v>
      </c>
      <c r="S371" s="159">
        <v>5</v>
      </c>
      <c r="T371" s="159">
        <v>1300</v>
      </c>
      <c r="U371" s="159">
        <f t="shared" si="76"/>
        <v>1300</v>
      </c>
      <c r="V371" s="159">
        <v>9</v>
      </c>
      <c r="W371" s="171">
        <f t="shared" si="77"/>
        <v>260</v>
      </c>
      <c r="AA371" s="15">
        <f t="shared" si="78"/>
        <v>0</v>
      </c>
      <c r="AD371" s="15">
        <f t="shared" si="79"/>
        <v>1300</v>
      </c>
      <c r="AE371" s="172">
        <f t="shared" si="74"/>
        <v>260</v>
      </c>
      <c r="AW371" s="15">
        <f t="shared" si="82"/>
        <v>0</v>
      </c>
      <c r="CJ371" s="15">
        <v>1</v>
      </c>
      <c r="CK371" s="15">
        <v>1</v>
      </c>
      <c r="CL371" s="15">
        <v>1</v>
      </c>
      <c r="CM371" s="15">
        <v>1</v>
      </c>
      <c r="CN371" s="15">
        <v>5</v>
      </c>
      <c r="CO371" s="15">
        <f t="shared" si="80"/>
        <v>1.8</v>
      </c>
      <c r="CP371" s="15">
        <v>4</v>
      </c>
      <c r="CQ371" s="15">
        <v>5</v>
      </c>
      <c r="CR371" s="15" t="s">
        <v>1007</v>
      </c>
      <c r="CU371" s="15" t="s">
        <v>1007</v>
      </c>
      <c r="CX371" s="15" t="s">
        <v>1007</v>
      </c>
      <c r="CY371" s="15" t="s">
        <v>1007</v>
      </c>
      <c r="DA371" s="15" t="s">
        <v>1007</v>
      </c>
      <c r="DC371" s="15" t="s">
        <v>1007</v>
      </c>
      <c r="DE371" s="15" t="s">
        <v>1007</v>
      </c>
      <c r="DM371" s="15">
        <v>1</v>
      </c>
      <c r="DN371" s="15">
        <v>2</v>
      </c>
      <c r="DO371" s="15">
        <v>3</v>
      </c>
      <c r="DP371" s="15">
        <v>2</v>
      </c>
      <c r="DQ371" s="15">
        <v>2</v>
      </c>
      <c r="DR371" s="15">
        <v>2</v>
      </c>
      <c r="DY371" s="27">
        <v>4</v>
      </c>
      <c r="DZ371" s="27">
        <v>3</v>
      </c>
      <c r="EA371" s="27">
        <v>3.5</v>
      </c>
      <c r="EB371" s="27">
        <v>3</v>
      </c>
      <c r="EC371" s="27">
        <v>3.6666666666666665</v>
      </c>
      <c r="ED371" s="27">
        <v>4</v>
      </c>
      <c r="EE371" s="27">
        <f t="shared" si="75"/>
        <v>3.5277777777777781</v>
      </c>
      <c r="EF371" s="15">
        <f t="shared" si="81"/>
        <v>-0.21944444444444411</v>
      </c>
    </row>
    <row r="372" spans="1:136" x14ac:dyDescent="0.2">
      <c r="A372" s="15">
        <v>186</v>
      </c>
      <c r="B372" s="15">
        <v>576</v>
      </c>
      <c r="C372" s="15">
        <v>1</v>
      </c>
      <c r="D372" s="15">
        <v>2</v>
      </c>
      <c r="E372" s="15">
        <v>1</v>
      </c>
      <c r="F372" s="15">
        <v>50</v>
      </c>
      <c r="G372" s="15">
        <v>4</v>
      </c>
      <c r="H372" s="15">
        <v>3</v>
      </c>
      <c r="I372" s="15">
        <v>2</v>
      </c>
      <c r="J372" s="15">
        <v>20</v>
      </c>
      <c r="K372" s="15">
        <v>1</v>
      </c>
      <c r="L372" s="15">
        <v>0</v>
      </c>
      <c r="M372" s="15">
        <v>1</v>
      </c>
      <c r="N372" s="15">
        <v>360000</v>
      </c>
      <c r="O372" s="15">
        <v>1</v>
      </c>
      <c r="P372" s="15">
        <v>1</v>
      </c>
      <c r="Q372" s="15">
        <v>1</v>
      </c>
      <c r="R372" s="15">
        <v>1</v>
      </c>
      <c r="S372" s="15">
        <v>15</v>
      </c>
      <c r="T372" s="15">
        <v>18000</v>
      </c>
      <c r="U372" s="15">
        <f t="shared" si="76"/>
        <v>18000</v>
      </c>
      <c r="V372" s="15">
        <v>10</v>
      </c>
      <c r="W372" s="27">
        <f t="shared" si="77"/>
        <v>1200</v>
      </c>
      <c r="AA372" s="15">
        <f t="shared" si="78"/>
        <v>0</v>
      </c>
      <c r="AD372" s="15">
        <f t="shared" si="79"/>
        <v>18000</v>
      </c>
      <c r="AE372" s="172">
        <f t="shared" si="74"/>
        <v>1200</v>
      </c>
      <c r="AF372" s="161">
        <v>1</v>
      </c>
      <c r="AG372" s="161">
        <v>1</v>
      </c>
      <c r="AH372" s="161">
        <v>15</v>
      </c>
      <c r="AI372" s="161">
        <v>18000</v>
      </c>
      <c r="AJ372" s="161">
        <v>10</v>
      </c>
      <c r="AK372" s="161">
        <v>1200</v>
      </c>
      <c r="AW372" s="15">
        <f t="shared" si="82"/>
        <v>0</v>
      </c>
      <c r="CJ372" s="15">
        <v>1</v>
      </c>
      <c r="CK372" s="15">
        <v>1</v>
      </c>
      <c r="CL372" s="15">
        <v>1</v>
      </c>
      <c r="CM372" s="15">
        <v>1</v>
      </c>
      <c r="CN372" s="15">
        <v>1</v>
      </c>
      <c r="CO372" s="15">
        <f t="shared" si="80"/>
        <v>1</v>
      </c>
      <c r="CP372" s="15">
        <v>1</v>
      </c>
      <c r="CQ372" s="15">
        <v>5</v>
      </c>
      <c r="CR372" s="15" t="s">
        <v>1007</v>
      </c>
      <c r="CU372" s="15" t="s">
        <v>1007</v>
      </c>
      <c r="CX372" s="15" t="s">
        <v>1007</v>
      </c>
      <c r="CY372" s="15" t="s">
        <v>1007</v>
      </c>
      <c r="DA372" s="15" t="s">
        <v>1007</v>
      </c>
      <c r="DC372" s="15" t="s">
        <v>1007</v>
      </c>
      <c r="DE372" s="15" t="s">
        <v>1007</v>
      </c>
      <c r="DO372" s="15">
        <v>2</v>
      </c>
      <c r="DP372" s="15">
        <v>3</v>
      </c>
      <c r="DQ372" s="15">
        <v>1</v>
      </c>
      <c r="DR372" s="15">
        <v>3</v>
      </c>
      <c r="DS372" s="15">
        <v>3</v>
      </c>
      <c r="DT372" s="15">
        <v>3</v>
      </c>
      <c r="DU372" s="15" t="s">
        <v>755</v>
      </c>
      <c r="DY372" s="15">
        <v>3.4</v>
      </c>
      <c r="DZ372" s="15">
        <v>3.6666666666666665</v>
      </c>
      <c r="EA372" s="15">
        <v>3.75</v>
      </c>
      <c r="EB372" s="15">
        <v>4</v>
      </c>
      <c r="EC372" s="15">
        <v>3.6666666666666665</v>
      </c>
      <c r="ED372" s="15">
        <v>4</v>
      </c>
      <c r="EE372" s="27">
        <f t="shared" si="75"/>
        <v>3.7472222222222222</v>
      </c>
      <c r="EF372" s="15">
        <f t="shared" si="81"/>
        <v>0</v>
      </c>
    </row>
    <row r="373" spans="1:136" x14ac:dyDescent="0.2">
      <c r="A373" s="15">
        <v>186</v>
      </c>
      <c r="B373" s="15">
        <v>576</v>
      </c>
      <c r="C373" s="15">
        <v>1</v>
      </c>
      <c r="D373" s="15">
        <v>2</v>
      </c>
      <c r="E373" s="15">
        <v>1</v>
      </c>
      <c r="F373" s="15">
        <v>50</v>
      </c>
      <c r="G373" s="15">
        <v>4</v>
      </c>
      <c r="H373" s="15">
        <v>3</v>
      </c>
      <c r="I373" s="15">
        <v>2</v>
      </c>
      <c r="J373" s="15">
        <v>20</v>
      </c>
      <c r="K373" s="15">
        <v>1</v>
      </c>
      <c r="L373" s="15">
        <v>0</v>
      </c>
      <c r="M373" s="15">
        <v>1</v>
      </c>
      <c r="N373" s="15">
        <v>360000</v>
      </c>
      <c r="O373" s="15">
        <v>1</v>
      </c>
      <c r="P373" s="15">
        <v>0</v>
      </c>
      <c r="Q373" s="159">
        <v>1</v>
      </c>
      <c r="R373" s="159">
        <v>1</v>
      </c>
      <c r="S373" s="159">
        <v>15</v>
      </c>
      <c r="T373" s="159">
        <v>18000</v>
      </c>
      <c r="U373" s="159">
        <f t="shared" si="76"/>
        <v>18000</v>
      </c>
      <c r="V373" s="159">
        <v>10</v>
      </c>
      <c r="W373" s="171">
        <f t="shared" si="77"/>
        <v>1200</v>
      </c>
      <c r="AA373" s="15">
        <f t="shared" si="78"/>
        <v>0</v>
      </c>
      <c r="AD373" s="15">
        <f t="shared" si="79"/>
        <v>18000</v>
      </c>
      <c r="AE373" s="172">
        <f t="shared" si="74"/>
        <v>1200</v>
      </c>
      <c r="AW373" s="15">
        <f t="shared" si="82"/>
        <v>0</v>
      </c>
      <c r="CJ373" s="15">
        <v>1</v>
      </c>
      <c r="CK373" s="15">
        <v>1</v>
      </c>
      <c r="CL373" s="15">
        <v>1</v>
      </c>
      <c r="CM373" s="15">
        <v>1</v>
      </c>
      <c r="CN373" s="15">
        <v>1</v>
      </c>
      <c r="CO373" s="15">
        <f t="shared" si="80"/>
        <v>1</v>
      </c>
      <c r="CP373" s="15">
        <v>1</v>
      </c>
      <c r="CQ373" s="15">
        <v>5</v>
      </c>
      <c r="CR373" s="15" t="s">
        <v>1007</v>
      </c>
      <c r="CU373" s="15" t="s">
        <v>1007</v>
      </c>
      <c r="CX373" s="15" t="s">
        <v>1007</v>
      </c>
      <c r="CY373" s="15" t="s">
        <v>1007</v>
      </c>
      <c r="DA373" s="15" t="s">
        <v>1007</v>
      </c>
      <c r="DC373" s="15" t="s">
        <v>1007</v>
      </c>
      <c r="DE373" s="15" t="s">
        <v>1007</v>
      </c>
      <c r="DO373" s="15">
        <v>2</v>
      </c>
      <c r="DP373" s="15">
        <v>3</v>
      </c>
      <c r="DQ373" s="15">
        <v>1</v>
      </c>
      <c r="DR373" s="15">
        <v>3</v>
      </c>
      <c r="DS373" s="15">
        <v>3</v>
      </c>
      <c r="DT373" s="15">
        <v>3</v>
      </c>
      <c r="DY373" s="27">
        <v>3.4</v>
      </c>
      <c r="DZ373" s="27">
        <v>3.6666666666666665</v>
      </c>
      <c r="EA373" s="27">
        <v>3.75</v>
      </c>
      <c r="EB373" s="27">
        <v>4</v>
      </c>
      <c r="EC373" s="27">
        <v>3.6666666666666665</v>
      </c>
      <c r="ED373" s="27">
        <v>4</v>
      </c>
      <c r="EE373" s="27">
        <f t="shared" si="75"/>
        <v>3.7472222222222222</v>
      </c>
      <c r="EF373" s="15">
        <f t="shared" si="81"/>
        <v>-0.61944444444444402</v>
      </c>
    </row>
    <row r="374" spans="1:136" x14ac:dyDescent="0.2">
      <c r="A374" s="15">
        <v>187</v>
      </c>
      <c r="B374" s="15">
        <v>577</v>
      </c>
      <c r="C374" s="15">
        <v>1</v>
      </c>
      <c r="D374" s="15">
        <v>2</v>
      </c>
      <c r="E374" s="15">
        <v>1</v>
      </c>
      <c r="F374" s="15">
        <v>50</v>
      </c>
      <c r="G374" s="15">
        <v>4</v>
      </c>
      <c r="H374" s="15">
        <v>2</v>
      </c>
      <c r="I374" s="15">
        <v>4</v>
      </c>
      <c r="J374" s="15">
        <v>30</v>
      </c>
      <c r="K374" s="15">
        <v>1</v>
      </c>
      <c r="L374" s="15">
        <v>1</v>
      </c>
      <c r="M374" s="15">
        <v>0</v>
      </c>
      <c r="N374" s="15">
        <v>0</v>
      </c>
      <c r="O374" s="15">
        <v>1</v>
      </c>
      <c r="P374" s="15">
        <v>1</v>
      </c>
      <c r="Q374" s="15">
        <v>7</v>
      </c>
      <c r="R374" s="15">
        <v>1</v>
      </c>
      <c r="S374" s="15">
        <v>70</v>
      </c>
      <c r="T374" s="15">
        <v>13600</v>
      </c>
      <c r="U374" s="15">
        <f t="shared" si="76"/>
        <v>13600</v>
      </c>
      <c r="V374" s="15">
        <v>50</v>
      </c>
      <c r="W374" s="27">
        <f t="shared" si="77"/>
        <v>194.28571428571428</v>
      </c>
      <c r="AA374" s="15">
        <f t="shared" si="78"/>
        <v>0</v>
      </c>
      <c r="AD374" s="15">
        <f t="shared" si="79"/>
        <v>13600</v>
      </c>
      <c r="AE374" s="172">
        <f t="shared" si="74"/>
        <v>194.28571428571428</v>
      </c>
      <c r="AF374" s="161">
        <v>7</v>
      </c>
      <c r="AG374" s="161">
        <v>1</v>
      </c>
      <c r="AH374" s="161">
        <v>70</v>
      </c>
      <c r="AI374" s="161">
        <v>11000</v>
      </c>
      <c r="AJ374" s="161">
        <v>50</v>
      </c>
      <c r="AK374" s="161">
        <v>157.14285714285714</v>
      </c>
      <c r="AW374" s="15">
        <f t="shared" si="82"/>
        <v>0</v>
      </c>
      <c r="CJ374" s="15">
        <v>2.5</v>
      </c>
      <c r="CK374" s="15">
        <v>2</v>
      </c>
      <c r="CL374" s="15">
        <v>2</v>
      </c>
      <c r="CM374" s="15">
        <v>2</v>
      </c>
      <c r="CN374" s="15">
        <v>2</v>
      </c>
      <c r="CO374" s="15">
        <f t="shared" si="80"/>
        <v>2.1</v>
      </c>
      <c r="CP374" s="15">
        <v>2</v>
      </c>
      <c r="CQ374" s="15">
        <v>5</v>
      </c>
      <c r="CR374" s="15" t="s">
        <v>1007</v>
      </c>
      <c r="CU374" s="15" t="s">
        <v>1007</v>
      </c>
      <c r="CX374" s="15" t="s">
        <v>1007</v>
      </c>
      <c r="CY374" s="15" t="s">
        <v>1007</v>
      </c>
      <c r="DA374" s="15" t="s">
        <v>1007</v>
      </c>
      <c r="DC374" s="15" t="s">
        <v>1007</v>
      </c>
      <c r="DE374" s="15" t="s">
        <v>1007</v>
      </c>
      <c r="DM374" s="15">
        <v>1</v>
      </c>
      <c r="DN374" s="15">
        <v>3</v>
      </c>
      <c r="DQ374" s="15">
        <v>2</v>
      </c>
      <c r="DR374" s="15">
        <v>3</v>
      </c>
      <c r="DS374" s="15">
        <v>3</v>
      </c>
      <c r="DT374" s="15">
        <v>3</v>
      </c>
      <c r="DU374" s="15" t="s">
        <v>757</v>
      </c>
      <c r="DY374" s="15">
        <v>4.5999999999999996</v>
      </c>
      <c r="DZ374" s="15">
        <v>4.333333333333333</v>
      </c>
      <c r="EA374" s="15">
        <v>5</v>
      </c>
      <c r="EB374" s="15">
        <v>4.5999999999999996</v>
      </c>
      <c r="EC374" s="15">
        <v>4.666666666666667</v>
      </c>
      <c r="ED374" s="15">
        <v>3</v>
      </c>
      <c r="EE374" s="27">
        <f t="shared" si="75"/>
        <v>4.3666666666666663</v>
      </c>
      <c r="EF374" s="15">
        <f t="shared" si="81"/>
        <v>0</v>
      </c>
    </row>
    <row r="375" spans="1:136" x14ac:dyDescent="0.2">
      <c r="A375" s="15">
        <v>187</v>
      </c>
      <c r="B375" s="15">
        <v>577</v>
      </c>
      <c r="C375" s="15">
        <v>1</v>
      </c>
      <c r="D375" s="15">
        <v>2</v>
      </c>
      <c r="E375" s="15">
        <v>1</v>
      </c>
      <c r="F375" s="15">
        <v>50</v>
      </c>
      <c r="G375" s="15">
        <v>4</v>
      </c>
      <c r="H375" s="15">
        <v>2</v>
      </c>
      <c r="I375" s="15">
        <v>4</v>
      </c>
      <c r="J375" s="15">
        <v>30</v>
      </c>
      <c r="K375" s="15">
        <v>1</v>
      </c>
      <c r="L375" s="15">
        <v>1</v>
      </c>
      <c r="M375" s="15">
        <v>0</v>
      </c>
      <c r="N375" s="15">
        <v>0</v>
      </c>
      <c r="O375" s="15">
        <v>1</v>
      </c>
      <c r="P375" s="15">
        <v>0</v>
      </c>
      <c r="Q375" s="159">
        <v>7</v>
      </c>
      <c r="R375" s="159">
        <v>1</v>
      </c>
      <c r="S375" s="159">
        <v>70</v>
      </c>
      <c r="T375" s="159">
        <v>11000</v>
      </c>
      <c r="U375" s="159">
        <f t="shared" si="76"/>
        <v>11000</v>
      </c>
      <c r="V375" s="159">
        <v>50</v>
      </c>
      <c r="W375" s="171">
        <f t="shared" si="77"/>
        <v>157.14285714285714</v>
      </c>
      <c r="AA375" s="15">
        <f t="shared" si="78"/>
        <v>0</v>
      </c>
      <c r="AD375" s="15">
        <f t="shared" si="79"/>
        <v>11000</v>
      </c>
      <c r="AE375" s="172">
        <f t="shared" si="74"/>
        <v>157.14285714285714</v>
      </c>
      <c r="AW375" s="15">
        <f t="shared" si="82"/>
        <v>0</v>
      </c>
      <c r="CJ375" s="15">
        <v>2.5</v>
      </c>
      <c r="CK375" s="15">
        <v>2</v>
      </c>
      <c r="CL375" s="15">
        <v>2</v>
      </c>
      <c r="CM375" s="15">
        <v>2</v>
      </c>
      <c r="CN375" s="15">
        <v>2</v>
      </c>
      <c r="CO375" s="15">
        <f t="shared" si="80"/>
        <v>2.1</v>
      </c>
      <c r="CP375" s="15">
        <v>2</v>
      </c>
      <c r="CQ375" s="15">
        <v>5</v>
      </c>
      <c r="CR375" s="15" t="s">
        <v>1007</v>
      </c>
      <c r="CU375" s="15" t="s">
        <v>1007</v>
      </c>
      <c r="CX375" s="15" t="s">
        <v>1007</v>
      </c>
      <c r="CY375" s="15" t="s">
        <v>1007</v>
      </c>
      <c r="DA375" s="15" t="s">
        <v>1007</v>
      </c>
      <c r="DC375" s="15" t="s">
        <v>1007</v>
      </c>
      <c r="DE375" s="15" t="s">
        <v>1007</v>
      </c>
      <c r="DM375" s="15">
        <v>1</v>
      </c>
      <c r="DN375" s="15">
        <v>3</v>
      </c>
      <c r="DQ375" s="15">
        <v>2</v>
      </c>
      <c r="DR375" s="15">
        <v>3</v>
      </c>
      <c r="DS375" s="15">
        <v>3</v>
      </c>
      <c r="DT375" s="15">
        <v>3</v>
      </c>
      <c r="DY375" s="27">
        <v>4.5999999999999996</v>
      </c>
      <c r="DZ375" s="27">
        <v>4.333333333333333</v>
      </c>
      <c r="EA375" s="27">
        <v>5</v>
      </c>
      <c r="EB375" s="27">
        <v>4.5999999999999996</v>
      </c>
      <c r="EC375" s="27">
        <v>4.666666666666667</v>
      </c>
      <c r="ED375" s="27">
        <v>3</v>
      </c>
      <c r="EE375" s="27">
        <f t="shared" si="75"/>
        <v>4.3666666666666663</v>
      </c>
      <c r="EF375" s="15">
        <f t="shared" si="81"/>
        <v>0.63055555555555509</v>
      </c>
    </row>
    <row r="376" spans="1:136" x14ac:dyDescent="0.2">
      <c r="A376" s="15">
        <v>188</v>
      </c>
      <c r="B376" s="15">
        <v>578</v>
      </c>
      <c r="C376" s="15">
        <v>1</v>
      </c>
      <c r="D376" s="15">
        <v>2</v>
      </c>
      <c r="E376" s="15">
        <v>1</v>
      </c>
      <c r="F376" s="15">
        <v>54</v>
      </c>
      <c r="G376" s="15">
        <v>1</v>
      </c>
      <c r="H376" s="15">
        <v>2</v>
      </c>
      <c r="I376" s="15">
        <v>4</v>
      </c>
      <c r="J376" s="15">
        <v>20</v>
      </c>
      <c r="K376" s="15">
        <v>0</v>
      </c>
      <c r="L376" s="15">
        <v>0</v>
      </c>
      <c r="M376" s="15">
        <v>1</v>
      </c>
      <c r="N376" s="15">
        <v>480000</v>
      </c>
      <c r="O376" s="15">
        <v>1</v>
      </c>
      <c r="P376" s="15">
        <v>1</v>
      </c>
      <c r="Q376" s="15">
        <v>8</v>
      </c>
      <c r="R376" s="15">
        <v>12</v>
      </c>
      <c r="S376" s="15">
        <v>73</v>
      </c>
      <c r="T376" s="15">
        <v>13950</v>
      </c>
      <c r="U376" s="15">
        <f t="shared" si="76"/>
        <v>167400</v>
      </c>
      <c r="V376" s="15">
        <v>6.5</v>
      </c>
      <c r="W376" s="27">
        <f t="shared" si="77"/>
        <v>2293.1506849315069</v>
      </c>
      <c r="AA376" s="15">
        <f t="shared" si="78"/>
        <v>0</v>
      </c>
      <c r="AD376" s="15">
        <f t="shared" si="79"/>
        <v>167400</v>
      </c>
      <c r="AE376" s="172">
        <f t="shared" si="74"/>
        <v>2293.1506849315069</v>
      </c>
      <c r="AF376" s="161">
        <v>8</v>
      </c>
      <c r="AG376" s="161">
        <v>12</v>
      </c>
      <c r="AH376" s="161">
        <v>73</v>
      </c>
      <c r="AI376" s="161">
        <v>12000</v>
      </c>
      <c r="AJ376" s="161">
        <v>6.5</v>
      </c>
      <c r="AK376" s="161">
        <v>164.38356164383561</v>
      </c>
      <c r="AW376" s="15">
        <f t="shared" si="82"/>
        <v>0</v>
      </c>
      <c r="CJ376" s="15">
        <v>1.5</v>
      </c>
      <c r="CK376" s="15">
        <v>1</v>
      </c>
      <c r="CL376" s="15">
        <v>1</v>
      </c>
      <c r="CM376" s="15">
        <v>1</v>
      </c>
      <c r="CN376" s="15">
        <v>1</v>
      </c>
      <c r="CO376" s="15">
        <f t="shared" si="80"/>
        <v>1.1000000000000001</v>
      </c>
      <c r="CP376" s="15">
        <v>3</v>
      </c>
      <c r="CQ376" s="15">
        <v>5</v>
      </c>
      <c r="CR376" s="15" t="s">
        <v>1007</v>
      </c>
      <c r="CU376" s="15" t="s">
        <v>1007</v>
      </c>
      <c r="CX376" s="15" t="s">
        <v>1007</v>
      </c>
      <c r="CY376" s="15" t="s">
        <v>1007</v>
      </c>
      <c r="DA376" s="15" t="s">
        <v>1007</v>
      </c>
      <c r="DC376" s="15" t="s">
        <v>1007</v>
      </c>
      <c r="DE376" s="15" t="s">
        <v>1007</v>
      </c>
      <c r="DM376" s="15">
        <v>2</v>
      </c>
      <c r="DN376" s="15">
        <v>1</v>
      </c>
      <c r="DO376" s="15">
        <v>1</v>
      </c>
      <c r="DP376" s="15">
        <v>1</v>
      </c>
      <c r="DQ376" s="15">
        <v>3</v>
      </c>
      <c r="DR376" s="15">
        <v>1</v>
      </c>
      <c r="DU376" s="15" t="s">
        <v>759</v>
      </c>
      <c r="DY376" s="15">
        <v>3.6</v>
      </c>
      <c r="DZ376" s="15">
        <v>4</v>
      </c>
      <c r="EA376" s="15">
        <v>3.75</v>
      </c>
      <c r="EB376" s="15">
        <v>3.4</v>
      </c>
      <c r="EC376" s="15">
        <v>3.6666666666666665</v>
      </c>
      <c r="ED376" s="15">
        <v>4</v>
      </c>
      <c r="EE376" s="27">
        <f t="shared" si="75"/>
        <v>3.7361111111111112</v>
      </c>
      <c r="EF376" s="15">
        <f t="shared" si="81"/>
        <v>0</v>
      </c>
    </row>
    <row r="377" spans="1:136" x14ac:dyDescent="0.2">
      <c r="A377" s="15">
        <v>188</v>
      </c>
      <c r="B377" s="15">
        <v>578</v>
      </c>
      <c r="C377" s="15">
        <v>1</v>
      </c>
      <c r="D377" s="15">
        <v>2</v>
      </c>
      <c r="E377" s="15">
        <v>1</v>
      </c>
      <c r="F377" s="15">
        <v>54</v>
      </c>
      <c r="G377" s="15">
        <v>1</v>
      </c>
      <c r="H377" s="15">
        <v>2</v>
      </c>
      <c r="I377" s="15">
        <v>4</v>
      </c>
      <c r="J377" s="15">
        <v>20</v>
      </c>
      <c r="K377" s="15">
        <v>0</v>
      </c>
      <c r="L377" s="15">
        <v>0</v>
      </c>
      <c r="M377" s="15">
        <v>1</v>
      </c>
      <c r="N377" s="15">
        <v>480000</v>
      </c>
      <c r="O377" s="15">
        <v>1</v>
      </c>
      <c r="P377" s="15">
        <v>0</v>
      </c>
      <c r="Q377" s="159">
        <v>8</v>
      </c>
      <c r="R377" s="159">
        <v>12</v>
      </c>
      <c r="S377" s="159">
        <v>73</v>
      </c>
      <c r="T377" s="159">
        <v>12000</v>
      </c>
      <c r="U377" s="159">
        <f t="shared" si="76"/>
        <v>144000</v>
      </c>
      <c r="V377" s="159">
        <v>6.5</v>
      </c>
      <c r="W377" s="171">
        <f t="shared" si="77"/>
        <v>1972.6027397260275</v>
      </c>
      <c r="AA377" s="15">
        <f t="shared" si="78"/>
        <v>0</v>
      </c>
      <c r="AD377" s="15">
        <f t="shared" si="79"/>
        <v>144000</v>
      </c>
      <c r="AE377" s="172">
        <f t="shared" si="74"/>
        <v>1972.6027397260275</v>
      </c>
      <c r="AW377" s="15">
        <f t="shared" si="82"/>
        <v>0</v>
      </c>
      <c r="CJ377" s="15">
        <v>1.5</v>
      </c>
      <c r="CK377" s="15">
        <v>1</v>
      </c>
      <c r="CL377" s="15">
        <v>1</v>
      </c>
      <c r="CM377" s="15">
        <v>1</v>
      </c>
      <c r="CN377" s="15">
        <v>1</v>
      </c>
      <c r="CO377" s="15">
        <f t="shared" si="80"/>
        <v>1.1000000000000001</v>
      </c>
      <c r="CP377" s="15">
        <v>3</v>
      </c>
      <c r="CQ377" s="15">
        <v>5</v>
      </c>
      <c r="CR377" s="15" t="s">
        <v>1007</v>
      </c>
      <c r="CU377" s="15" t="s">
        <v>1007</v>
      </c>
      <c r="CX377" s="15" t="s">
        <v>1007</v>
      </c>
      <c r="CY377" s="15" t="s">
        <v>1007</v>
      </c>
      <c r="DA377" s="15" t="s">
        <v>1007</v>
      </c>
      <c r="DC377" s="15" t="s">
        <v>1007</v>
      </c>
      <c r="DE377" s="15" t="s">
        <v>1007</v>
      </c>
      <c r="DM377" s="15">
        <v>2</v>
      </c>
      <c r="DN377" s="15">
        <v>1</v>
      </c>
      <c r="DO377" s="15">
        <v>1</v>
      </c>
      <c r="DP377" s="15">
        <v>1</v>
      </c>
      <c r="DQ377" s="15">
        <v>3</v>
      </c>
      <c r="DR377" s="15">
        <v>1</v>
      </c>
      <c r="DY377" s="27">
        <v>3.6</v>
      </c>
      <c r="DZ377" s="27">
        <v>4</v>
      </c>
      <c r="EA377" s="27">
        <v>3.75</v>
      </c>
      <c r="EB377" s="27">
        <v>3.4</v>
      </c>
      <c r="EC377" s="27">
        <v>3.6666666666666665</v>
      </c>
      <c r="ED377" s="27">
        <v>4</v>
      </c>
      <c r="EE377" s="27">
        <f t="shared" si="75"/>
        <v>3.7361111111111112</v>
      </c>
      <c r="EF377" s="15">
        <f t="shared" si="81"/>
        <v>-0.74444444444444402</v>
      </c>
    </row>
    <row r="378" spans="1:136" x14ac:dyDescent="0.2">
      <c r="A378" s="15">
        <v>189</v>
      </c>
      <c r="B378" s="15">
        <v>702</v>
      </c>
      <c r="C378" s="15">
        <v>1</v>
      </c>
      <c r="D378" s="15">
        <v>1</v>
      </c>
      <c r="E378" s="15">
        <v>0</v>
      </c>
      <c r="F378" s="15">
        <v>54</v>
      </c>
      <c r="G378" s="15">
        <v>1</v>
      </c>
      <c r="H378" s="15">
        <v>2</v>
      </c>
      <c r="I378" s="15">
        <v>4</v>
      </c>
      <c r="J378" s="15">
        <v>40</v>
      </c>
      <c r="K378" s="15">
        <v>1</v>
      </c>
      <c r="L378" s="15">
        <v>1</v>
      </c>
      <c r="M378" s="15">
        <v>1</v>
      </c>
      <c r="N378" s="15">
        <v>84000</v>
      </c>
      <c r="O378" s="15">
        <v>1</v>
      </c>
      <c r="P378" s="15">
        <v>1</v>
      </c>
      <c r="Q378" s="15">
        <v>1</v>
      </c>
      <c r="R378" s="15">
        <v>2</v>
      </c>
      <c r="S378" s="15">
        <v>100</v>
      </c>
      <c r="T378" s="15">
        <v>100000</v>
      </c>
      <c r="U378" s="15">
        <f t="shared" si="76"/>
        <v>200000</v>
      </c>
      <c r="V378" s="15">
        <v>11</v>
      </c>
      <c r="W378" s="27">
        <f t="shared" si="77"/>
        <v>2000</v>
      </c>
      <c r="AA378" s="15">
        <f t="shared" si="78"/>
        <v>0</v>
      </c>
      <c r="AD378" s="15">
        <f t="shared" si="79"/>
        <v>200000</v>
      </c>
      <c r="AE378" s="172">
        <f t="shared" si="74"/>
        <v>2000</v>
      </c>
      <c r="AF378" s="161">
        <v>1</v>
      </c>
      <c r="AG378" s="161">
        <v>2</v>
      </c>
      <c r="AH378" s="161">
        <v>100</v>
      </c>
      <c r="AI378" s="161">
        <v>100000</v>
      </c>
      <c r="AJ378" s="161">
        <v>10.5</v>
      </c>
      <c r="AK378" s="161">
        <v>1000</v>
      </c>
      <c r="AW378" s="15">
        <f t="shared" si="82"/>
        <v>0</v>
      </c>
      <c r="CJ378" s="15">
        <v>1.75</v>
      </c>
      <c r="CK378" s="15">
        <v>1</v>
      </c>
      <c r="CL378" s="15">
        <v>1.3333333333333333</v>
      </c>
      <c r="CM378" s="15">
        <v>2</v>
      </c>
      <c r="CN378" s="15">
        <v>3</v>
      </c>
      <c r="CO378" s="15">
        <f t="shared" si="80"/>
        <v>1.8166666666666664</v>
      </c>
      <c r="CP378" s="15">
        <v>3</v>
      </c>
      <c r="CQ378" s="15">
        <v>1</v>
      </c>
      <c r="CR378" s="15">
        <v>1</v>
      </c>
      <c r="CS378" s="15">
        <v>3</v>
      </c>
      <c r="CT378" s="15">
        <v>1</v>
      </c>
      <c r="CU378" s="15">
        <v>3</v>
      </c>
      <c r="CV378" s="15">
        <v>1</v>
      </c>
      <c r="CW378" s="15">
        <v>1</v>
      </c>
      <c r="CX378" s="15">
        <v>1</v>
      </c>
      <c r="CY378" s="15">
        <v>1</v>
      </c>
      <c r="DA378" s="15">
        <v>1</v>
      </c>
      <c r="DC378" s="15">
        <v>1</v>
      </c>
      <c r="DE378" s="15">
        <v>1</v>
      </c>
      <c r="DM378" s="15">
        <v>2</v>
      </c>
      <c r="DN378" s="15">
        <v>2</v>
      </c>
      <c r="DO378" s="15">
        <v>3</v>
      </c>
      <c r="DP378" s="15">
        <v>2</v>
      </c>
      <c r="DS378" s="15">
        <v>1</v>
      </c>
      <c r="DT378" s="15">
        <v>1</v>
      </c>
      <c r="DY378" s="15">
        <v>4.2</v>
      </c>
      <c r="DZ378" s="15">
        <v>5</v>
      </c>
      <c r="EA378" s="15">
        <v>4.5</v>
      </c>
      <c r="EB378" s="15">
        <v>4.5999999999999996</v>
      </c>
      <c r="EC378" s="15">
        <v>4.333333333333333</v>
      </c>
      <c r="ED378" s="15">
        <v>4.25</v>
      </c>
      <c r="EE378" s="27">
        <f t="shared" si="75"/>
        <v>4.4805555555555552</v>
      </c>
      <c r="EF378" s="15">
        <f t="shared" si="81"/>
        <v>0.15277777777777679</v>
      </c>
    </row>
    <row r="379" spans="1:136" x14ac:dyDescent="0.2">
      <c r="A379" s="15">
        <v>189</v>
      </c>
      <c r="B379" s="15">
        <v>702</v>
      </c>
      <c r="C379" s="15">
        <v>1</v>
      </c>
      <c r="D379" s="15">
        <v>1</v>
      </c>
      <c r="E379" s="15">
        <v>0</v>
      </c>
      <c r="F379" s="15">
        <v>54</v>
      </c>
      <c r="G379" s="15">
        <v>1</v>
      </c>
      <c r="H379" s="15">
        <v>2</v>
      </c>
      <c r="I379" s="15">
        <v>4</v>
      </c>
      <c r="J379" s="15">
        <v>40</v>
      </c>
      <c r="K379" s="15">
        <v>1</v>
      </c>
      <c r="L379" s="15">
        <v>1</v>
      </c>
      <c r="M379" s="15">
        <v>1</v>
      </c>
      <c r="N379" s="15">
        <v>84000</v>
      </c>
      <c r="O379" s="15">
        <v>1</v>
      </c>
      <c r="P379" s="15">
        <v>0</v>
      </c>
      <c r="Q379" s="159">
        <v>1</v>
      </c>
      <c r="R379" s="159">
        <v>2</v>
      </c>
      <c r="S379" s="159">
        <v>100</v>
      </c>
      <c r="T379" s="159">
        <v>100000</v>
      </c>
      <c r="U379" s="159">
        <f t="shared" si="76"/>
        <v>200000</v>
      </c>
      <c r="V379" s="159">
        <v>10.5</v>
      </c>
      <c r="W379" s="171">
        <f t="shared" si="77"/>
        <v>2000</v>
      </c>
      <c r="AA379" s="15">
        <f t="shared" si="78"/>
        <v>0</v>
      </c>
      <c r="AD379" s="15">
        <f t="shared" si="79"/>
        <v>200000</v>
      </c>
      <c r="AE379" s="172">
        <f t="shared" si="74"/>
        <v>2000</v>
      </c>
      <c r="AW379" s="15">
        <f t="shared" si="82"/>
        <v>0</v>
      </c>
      <c r="CJ379" s="15">
        <v>1.75</v>
      </c>
      <c r="CK379" s="15">
        <v>1</v>
      </c>
      <c r="CL379" s="15">
        <v>1.3333333333333333</v>
      </c>
      <c r="CM379" s="15">
        <v>2</v>
      </c>
      <c r="CN379" s="15">
        <v>3</v>
      </c>
      <c r="CO379" s="15">
        <f t="shared" si="80"/>
        <v>1.8166666666666664</v>
      </c>
      <c r="CP379" s="15">
        <v>3</v>
      </c>
      <c r="CQ379" s="15">
        <v>1</v>
      </c>
      <c r="CR379" s="15">
        <v>1</v>
      </c>
      <c r="CS379" s="15">
        <v>3</v>
      </c>
      <c r="CT379" s="15">
        <v>1</v>
      </c>
      <c r="CU379" s="15">
        <v>3</v>
      </c>
      <c r="CV379" s="15">
        <v>1</v>
      </c>
      <c r="CW379" s="15">
        <v>1</v>
      </c>
      <c r="CX379" s="15">
        <v>1</v>
      </c>
      <c r="CY379" s="15">
        <v>1</v>
      </c>
      <c r="DA379" s="15">
        <v>1</v>
      </c>
      <c r="DC379" s="15">
        <v>1</v>
      </c>
      <c r="DE379" s="15">
        <v>1</v>
      </c>
      <c r="DM379" s="15">
        <v>2</v>
      </c>
      <c r="DN379" s="15">
        <v>2</v>
      </c>
      <c r="DO379" s="15">
        <v>3</v>
      </c>
      <c r="DP379" s="15">
        <v>2</v>
      </c>
      <c r="DS379" s="15">
        <v>1</v>
      </c>
      <c r="DT379" s="15">
        <v>1</v>
      </c>
      <c r="DY379" s="27">
        <v>4.2</v>
      </c>
      <c r="DZ379" s="27">
        <v>4.666666666666667</v>
      </c>
      <c r="EA379" s="27">
        <v>4.25</v>
      </c>
      <c r="EB379" s="27">
        <v>4.5999999999999996</v>
      </c>
      <c r="EC379" s="27">
        <v>4</v>
      </c>
      <c r="ED379" s="27">
        <v>4.25</v>
      </c>
      <c r="EE379" s="27">
        <f t="shared" si="75"/>
        <v>4.3277777777777784</v>
      </c>
      <c r="EF379" s="15">
        <f t="shared" si="81"/>
        <v>1.3777777777777787</v>
      </c>
    </row>
    <row r="380" spans="1:136" x14ac:dyDescent="0.2">
      <c r="A380" s="15">
        <v>190</v>
      </c>
      <c r="B380" s="15">
        <v>704</v>
      </c>
      <c r="C380" s="15">
        <v>0</v>
      </c>
      <c r="D380" s="15">
        <v>1</v>
      </c>
      <c r="E380" s="15">
        <v>1</v>
      </c>
      <c r="F380" s="15">
        <v>53</v>
      </c>
      <c r="G380" s="15">
        <v>1</v>
      </c>
      <c r="H380" s="15">
        <v>1</v>
      </c>
      <c r="I380" s="15">
        <v>3</v>
      </c>
      <c r="J380" s="15">
        <v>40</v>
      </c>
      <c r="K380" s="15">
        <v>1</v>
      </c>
      <c r="L380" s="15">
        <v>1</v>
      </c>
      <c r="M380" s="15">
        <v>0</v>
      </c>
      <c r="N380" s="15">
        <v>0</v>
      </c>
      <c r="O380" s="15">
        <v>1</v>
      </c>
      <c r="P380" s="15">
        <v>1</v>
      </c>
      <c r="Q380" s="15">
        <v>1</v>
      </c>
      <c r="R380" s="15">
        <v>2</v>
      </c>
      <c r="S380" s="15">
        <v>30</v>
      </c>
      <c r="T380" s="15">
        <v>30000</v>
      </c>
      <c r="U380" s="15">
        <f t="shared" si="76"/>
        <v>60000</v>
      </c>
      <c r="V380" s="15">
        <v>10.5</v>
      </c>
      <c r="W380" s="27">
        <f t="shared" si="77"/>
        <v>2000</v>
      </c>
      <c r="AA380" s="15">
        <f t="shared" si="78"/>
        <v>0</v>
      </c>
      <c r="AD380" s="15">
        <f t="shared" si="79"/>
        <v>60000</v>
      </c>
      <c r="AE380" s="172">
        <f t="shared" si="74"/>
        <v>2000</v>
      </c>
      <c r="AF380" s="161">
        <v>1</v>
      </c>
      <c r="AG380" s="161">
        <v>2</v>
      </c>
      <c r="AH380" s="161">
        <v>30</v>
      </c>
      <c r="AI380" s="161">
        <v>30000</v>
      </c>
      <c r="AJ380" s="161">
        <v>8</v>
      </c>
      <c r="AK380" s="161">
        <v>1000</v>
      </c>
      <c r="AW380" s="15">
        <f t="shared" si="82"/>
        <v>0</v>
      </c>
      <c r="CJ380" s="15">
        <v>1.5</v>
      </c>
      <c r="CK380" s="15">
        <v>1.6666666666666667</v>
      </c>
      <c r="CL380" s="15">
        <v>2.3333333333333335</v>
      </c>
      <c r="CM380" s="15">
        <v>4</v>
      </c>
      <c r="CN380" s="15">
        <v>3</v>
      </c>
      <c r="CO380" s="15">
        <f t="shared" si="80"/>
        <v>2.5</v>
      </c>
      <c r="CP380" s="15">
        <v>3</v>
      </c>
      <c r="CQ380" s="15">
        <v>5</v>
      </c>
      <c r="CR380" s="15" t="s">
        <v>1007</v>
      </c>
      <c r="CU380" s="15" t="s">
        <v>1007</v>
      </c>
      <c r="CX380" s="15" t="s">
        <v>1007</v>
      </c>
      <c r="CY380" s="15" t="s">
        <v>1007</v>
      </c>
      <c r="DA380" s="15" t="s">
        <v>1007</v>
      </c>
      <c r="DC380" s="15" t="s">
        <v>1007</v>
      </c>
      <c r="DE380" s="15" t="s">
        <v>1007</v>
      </c>
      <c r="DM380" s="15">
        <v>1</v>
      </c>
      <c r="DN380" s="15">
        <v>2</v>
      </c>
      <c r="DO380" s="15">
        <v>2</v>
      </c>
      <c r="DP380" s="15">
        <v>1</v>
      </c>
      <c r="DS380" s="15">
        <v>3</v>
      </c>
      <c r="DT380" s="15">
        <v>1</v>
      </c>
      <c r="DU380" s="15" t="s">
        <v>763</v>
      </c>
      <c r="DY380" s="15">
        <v>3.2</v>
      </c>
      <c r="DZ380" s="15">
        <v>4</v>
      </c>
      <c r="EA380" s="15">
        <v>3.5</v>
      </c>
      <c r="EB380" s="15">
        <v>2</v>
      </c>
      <c r="EC380" s="15">
        <v>3</v>
      </c>
      <c r="ED380" s="15">
        <v>2</v>
      </c>
      <c r="EE380" s="27">
        <f t="shared" si="75"/>
        <v>2.9499999999999997</v>
      </c>
      <c r="EF380" s="15">
        <f t="shared" si="81"/>
        <v>0.11111111111111116</v>
      </c>
    </row>
    <row r="381" spans="1:136" x14ac:dyDescent="0.2">
      <c r="A381" s="15">
        <v>190</v>
      </c>
      <c r="B381" s="15">
        <v>704</v>
      </c>
      <c r="C381" s="15">
        <v>0</v>
      </c>
      <c r="D381" s="15">
        <v>1</v>
      </c>
      <c r="E381" s="15">
        <v>1</v>
      </c>
      <c r="F381" s="15">
        <v>53</v>
      </c>
      <c r="G381" s="15">
        <v>1</v>
      </c>
      <c r="H381" s="15">
        <v>1</v>
      </c>
      <c r="I381" s="15">
        <v>3</v>
      </c>
      <c r="J381" s="15">
        <v>40</v>
      </c>
      <c r="K381" s="15">
        <v>1</v>
      </c>
      <c r="L381" s="15">
        <v>1</v>
      </c>
      <c r="M381" s="15">
        <v>0</v>
      </c>
      <c r="N381" s="15">
        <v>0</v>
      </c>
      <c r="O381" s="15">
        <v>1</v>
      </c>
      <c r="P381" s="15">
        <v>0</v>
      </c>
      <c r="Q381" s="159">
        <v>1</v>
      </c>
      <c r="R381" s="159">
        <v>2</v>
      </c>
      <c r="S381" s="159">
        <v>30</v>
      </c>
      <c r="T381" s="159">
        <v>30000</v>
      </c>
      <c r="U381" s="159">
        <f t="shared" si="76"/>
        <v>60000</v>
      </c>
      <c r="V381" s="159">
        <v>8</v>
      </c>
      <c r="W381" s="171">
        <f t="shared" si="77"/>
        <v>2000</v>
      </c>
      <c r="AA381" s="15">
        <f t="shared" si="78"/>
        <v>0</v>
      </c>
      <c r="AD381" s="15">
        <f t="shared" si="79"/>
        <v>60000</v>
      </c>
      <c r="AE381" s="172">
        <f t="shared" si="74"/>
        <v>2000</v>
      </c>
      <c r="AW381" s="15">
        <f t="shared" si="82"/>
        <v>0</v>
      </c>
      <c r="CJ381" s="15">
        <v>1.5</v>
      </c>
      <c r="CK381" s="15">
        <v>1.6666666666666667</v>
      </c>
      <c r="CL381" s="15">
        <v>2.3333333333333335</v>
      </c>
      <c r="CM381" s="15">
        <v>4</v>
      </c>
      <c r="CN381" s="15">
        <v>3</v>
      </c>
      <c r="CO381" s="15">
        <f t="shared" si="80"/>
        <v>2.5</v>
      </c>
      <c r="CP381" s="15">
        <v>3</v>
      </c>
      <c r="CQ381" s="15">
        <v>5</v>
      </c>
      <c r="CR381" s="15" t="s">
        <v>1007</v>
      </c>
      <c r="CU381" s="15" t="s">
        <v>1007</v>
      </c>
      <c r="CX381" s="15" t="s">
        <v>1007</v>
      </c>
      <c r="CY381" s="15" t="s">
        <v>1007</v>
      </c>
      <c r="DA381" s="15" t="s">
        <v>1007</v>
      </c>
      <c r="DC381" s="15" t="s">
        <v>1007</v>
      </c>
      <c r="DE381" s="15" t="s">
        <v>1007</v>
      </c>
      <c r="DM381" s="15">
        <v>1</v>
      </c>
      <c r="DN381" s="15">
        <v>2</v>
      </c>
      <c r="DO381" s="15">
        <v>2</v>
      </c>
      <c r="DP381" s="15">
        <v>1</v>
      </c>
      <c r="DS381" s="15">
        <v>3</v>
      </c>
      <c r="DT381" s="15">
        <v>1</v>
      </c>
      <c r="DY381" s="27">
        <v>3.2</v>
      </c>
      <c r="DZ381" s="27">
        <v>3.6666666666666665</v>
      </c>
      <c r="EA381" s="27">
        <v>3.5</v>
      </c>
      <c r="EB381" s="27">
        <v>2</v>
      </c>
      <c r="EC381" s="27">
        <v>2.6666666666666665</v>
      </c>
      <c r="ED381" s="27">
        <v>2</v>
      </c>
      <c r="EE381" s="27">
        <f t="shared" si="75"/>
        <v>2.8388888888888886</v>
      </c>
      <c r="EF381" s="15">
        <f t="shared" si="81"/>
        <v>-0.55000000000000071</v>
      </c>
    </row>
    <row r="382" spans="1:136" x14ac:dyDescent="0.2">
      <c r="A382" s="15">
        <v>191</v>
      </c>
      <c r="B382" s="15">
        <v>705</v>
      </c>
      <c r="C382" s="15">
        <v>0</v>
      </c>
      <c r="D382" s="15">
        <v>1</v>
      </c>
      <c r="E382" s="15">
        <v>0</v>
      </c>
      <c r="F382" s="15">
        <v>50</v>
      </c>
      <c r="G382" s="15">
        <v>1</v>
      </c>
      <c r="H382" s="15">
        <v>2</v>
      </c>
      <c r="I382" s="15">
        <v>8</v>
      </c>
      <c r="J382" s="15">
        <v>20</v>
      </c>
      <c r="K382" s="15">
        <v>0</v>
      </c>
      <c r="L382" s="15">
        <v>1</v>
      </c>
      <c r="M382" s="15">
        <v>1</v>
      </c>
      <c r="N382" s="15">
        <v>150000</v>
      </c>
      <c r="O382" s="15">
        <v>1</v>
      </c>
      <c r="P382" s="15">
        <v>1</v>
      </c>
      <c r="Q382" s="15">
        <v>1</v>
      </c>
      <c r="R382" s="15">
        <v>2</v>
      </c>
      <c r="S382" s="15">
        <v>18</v>
      </c>
      <c r="T382" s="15">
        <v>18000</v>
      </c>
      <c r="U382" s="15">
        <f t="shared" si="76"/>
        <v>36000</v>
      </c>
      <c r="V382" s="15">
        <v>10.5</v>
      </c>
      <c r="W382" s="27">
        <f t="shared" si="77"/>
        <v>2000</v>
      </c>
      <c r="AA382" s="15">
        <f t="shared" si="78"/>
        <v>0</v>
      </c>
      <c r="AD382" s="15">
        <f t="shared" si="79"/>
        <v>36000</v>
      </c>
      <c r="AE382" s="172">
        <f t="shared" si="74"/>
        <v>2000</v>
      </c>
      <c r="AF382" s="161">
        <v>1</v>
      </c>
      <c r="AG382" s="161">
        <v>2</v>
      </c>
      <c r="AH382" s="161">
        <v>18</v>
      </c>
      <c r="AI382" s="161">
        <v>18000</v>
      </c>
      <c r="AJ382" s="161">
        <v>7.5</v>
      </c>
      <c r="AK382" s="161">
        <v>1000</v>
      </c>
      <c r="AW382" s="15">
        <f t="shared" si="82"/>
        <v>0</v>
      </c>
      <c r="CJ382" s="15">
        <v>1.75</v>
      </c>
      <c r="CK382" s="15">
        <v>1.6666666666666667</v>
      </c>
      <c r="CL382" s="15">
        <v>2</v>
      </c>
      <c r="CM382" s="15">
        <v>3</v>
      </c>
      <c r="CN382" s="15">
        <v>2.5</v>
      </c>
      <c r="CO382" s="15">
        <f t="shared" si="80"/>
        <v>2.1833333333333336</v>
      </c>
      <c r="CP382" s="15">
        <v>3</v>
      </c>
      <c r="CQ382" s="15">
        <v>2</v>
      </c>
      <c r="CR382" s="15">
        <v>1</v>
      </c>
      <c r="CS382" s="15">
        <v>3</v>
      </c>
      <c r="CT382" s="15">
        <v>1</v>
      </c>
      <c r="CU382" s="15">
        <v>2</v>
      </c>
      <c r="CV382" s="15">
        <v>1</v>
      </c>
      <c r="CW382" s="15">
        <v>1</v>
      </c>
      <c r="CX382" s="15">
        <v>0</v>
      </c>
      <c r="CY382" s="15" t="s">
        <v>1007</v>
      </c>
      <c r="DA382" s="15" t="s">
        <v>1007</v>
      </c>
      <c r="DC382" s="15" t="s">
        <v>1007</v>
      </c>
      <c r="DE382" s="15" t="s">
        <v>1007</v>
      </c>
      <c r="DG382" s="15">
        <v>0</v>
      </c>
      <c r="DH382" s="15">
        <v>0</v>
      </c>
      <c r="DI382" s="15">
        <v>1</v>
      </c>
      <c r="DJ382" s="15">
        <v>0</v>
      </c>
      <c r="DK382" s="15">
        <v>0</v>
      </c>
      <c r="DL382" s="15">
        <v>0</v>
      </c>
      <c r="DM382" s="15">
        <v>1</v>
      </c>
      <c r="DN382" s="15">
        <v>2</v>
      </c>
      <c r="DO382" s="15">
        <v>3</v>
      </c>
      <c r="DP382" s="15">
        <v>1</v>
      </c>
      <c r="DS382" s="15">
        <v>2</v>
      </c>
      <c r="DT382" s="15">
        <v>2</v>
      </c>
      <c r="DY382" s="15">
        <v>3.6</v>
      </c>
      <c r="DZ382" s="15">
        <v>4.333333333333333</v>
      </c>
      <c r="EA382" s="15">
        <v>3.75</v>
      </c>
      <c r="EB382" s="15">
        <v>3.4</v>
      </c>
      <c r="EC382" s="15">
        <v>3</v>
      </c>
      <c r="ED382" s="15">
        <v>2.25</v>
      </c>
      <c r="EE382" s="27">
        <f t="shared" si="75"/>
        <v>3.3888888888888893</v>
      </c>
      <c r="EF382" s="15">
        <f t="shared" si="81"/>
        <v>0.20833333333333393</v>
      </c>
    </row>
    <row r="383" spans="1:136" x14ac:dyDescent="0.2">
      <c r="A383" s="15">
        <v>191</v>
      </c>
      <c r="B383" s="15">
        <v>705</v>
      </c>
      <c r="C383" s="15">
        <v>0</v>
      </c>
      <c r="D383" s="15">
        <v>1</v>
      </c>
      <c r="E383" s="15">
        <v>0</v>
      </c>
      <c r="F383" s="15">
        <v>50</v>
      </c>
      <c r="G383" s="15">
        <v>1</v>
      </c>
      <c r="H383" s="15">
        <v>2</v>
      </c>
      <c r="I383" s="15">
        <v>8</v>
      </c>
      <c r="J383" s="15">
        <v>20</v>
      </c>
      <c r="K383" s="15">
        <v>0</v>
      </c>
      <c r="L383" s="15">
        <v>1</v>
      </c>
      <c r="M383" s="15">
        <v>1</v>
      </c>
      <c r="N383" s="15">
        <v>150000</v>
      </c>
      <c r="O383" s="15">
        <v>1</v>
      </c>
      <c r="P383" s="15">
        <v>0</v>
      </c>
      <c r="Q383" s="159">
        <v>1</v>
      </c>
      <c r="R383" s="159">
        <v>2</v>
      </c>
      <c r="S383" s="159">
        <v>18</v>
      </c>
      <c r="T383" s="159">
        <v>18000</v>
      </c>
      <c r="U383" s="159">
        <f t="shared" si="76"/>
        <v>36000</v>
      </c>
      <c r="V383" s="159">
        <v>7.5</v>
      </c>
      <c r="W383" s="171">
        <f t="shared" si="77"/>
        <v>2000</v>
      </c>
      <c r="AA383" s="15">
        <f t="shared" si="78"/>
        <v>0</v>
      </c>
      <c r="AD383" s="15">
        <f t="shared" si="79"/>
        <v>36000</v>
      </c>
      <c r="AE383" s="172">
        <f t="shared" si="74"/>
        <v>2000</v>
      </c>
      <c r="AW383" s="15">
        <f t="shared" si="82"/>
        <v>0</v>
      </c>
      <c r="CJ383" s="15">
        <v>1.75</v>
      </c>
      <c r="CK383" s="15">
        <v>1.6666666666666667</v>
      </c>
      <c r="CL383" s="15">
        <v>2</v>
      </c>
      <c r="CM383" s="15">
        <v>3</v>
      </c>
      <c r="CN383" s="15">
        <v>2.5</v>
      </c>
      <c r="CO383" s="15">
        <f t="shared" si="80"/>
        <v>2.1833333333333336</v>
      </c>
      <c r="CP383" s="15">
        <v>3</v>
      </c>
      <c r="CQ383" s="15">
        <v>2</v>
      </c>
      <c r="CR383" s="15">
        <v>1</v>
      </c>
      <c r="CS383" s="15">
        <v>3</v>
      </c>
      <c r="CT383" s="15">
        <v>1</v>
      </c>
      <c r="CU383" s="15">
        <v>2</v>
      </c>
      <c r="CV383" s="15">
        <v>1</v>
      </c>
      <c r="CW383" s="15">
        <v>1</v>
      </c>
      <c r="CX383" s="15">
        <v>0</v>
      </c>
      <c r="CY383" s="15" t="s">
        <v>1007</v>
      </c>
      <c r="DA383" s="15" t="s">
        <v>1007</v>
      </c>
      <c r="DC383" s="15" t="s">
        <v>1007</v>
      </c>
      <c r="DE383" s="15" t="s">
        <v>1007</v>
      </c>
      <c r="DG383" s="15">
        <v>0</v>
      </c>
      <c r="DH383" s="15">
        <v>0</v>
      </c>
      <c r="DI383" s="15">
        <v>1</v>
      </c>
      <c r="DJ383" s="15">
        <v>0</v>
      </c>
      <c r="DK383" s="15">
        <v>0</v>
      </c>
      <c r="DL383" s="15">
        <v>0</v>
      </c>
      <c r="DM383" s="15">
        <v>1</v>
      </c>
      <c r="DN383" s="15">
        <v>2</v>
      </c>
      <c r="DO383" s="15">
        <v>3</v>
      </c>
      <c r="DP383" s="15">
        <v>1</v>
      </c>
      <c r="DS383" s="15">
        <v>2</v>
      </c>
      <c r="DT383" s="15">
        <v>2</v>
      </c>
      <c r="DY383" s="27">
        <v>3.6</v>
      </c>
      <c r="DZ383" s="27">
        <v>3.6666666666666665</v>
      </c>
      <c r="EA383" s="27">
        <v>3.5</v>
      </c>
      <c r="EB383" s="27">
        <v>3.4</v>
      </c>
      <c r="EC383" s="27">
        <v>2.6666666666666665</v>
      </c>
      <c r="ED383" s="27">
        <v>2.25</v>
      </c>
      <c r="EE383" s="27">
        <f t="shared" si="75"/>
        <v>3.1805555555555554</v>
      </c>
      <c r="EF383" s="15">
        <f t="shared" si="81"/>
        <v>-0.64166666666666705</v>
      </c>
    </row>
    <row r="384" spans="1:136" x14ac:dyDescent="0.2">
      <c r="A384" s="15">
        <v>192</v>
      </c>
      <c r="B384" s="15">
        <v>706</v>
      </c>
      <c r="C384" s="15">
        <v>0</v>
      </c>
      <c r="D384" s="15">
        <v>5</v>
      </c>
      <c r="E384" s="15">
        <v>0</v>
      </c>
      <c r="F384" s="15">
        <v>23</v>
      </c>
      <c r="G384" s="15">
        <v>5</v>
      </c>
      <c r="H384" s="15">
        <v>1</v>
      </c>
      <c r="I384" s="15">
        <v>4</v>
      </c>
      <c r="J384" s="15">
        <v>3</v>
      </c>
      <c r="K384" s="15">
        <v>0</v>
      </c>
      <c r="L384" s="15">
        <v>0</v>
      </c>
      <c r="M384" s="15">
        <v>1</v>
      </c>
      <c r="N384" s="15">
        <v>100000</v>
      </c>
      <c r="O384" s="15">
        <v>0</v>
      </c>
      <c r="P384" s="15">
        <v>1</v>
      </c>
      <c r="Q384" s="15">
        <v>7</v>
      </c>
      <c r="R384" s="15">
        <v>1</v>
      </c>
      <c r="S384" s="15">
        <v>40</v>
      </c>
      <c r="T384" s="15">
        <v>100000</v>
      </c>
      <c r="U384" s="15">
        <f t="shared" si="76"/>
        <v>100000</v>
      </c>
      <c r="V384" s="15">
        <v>70</v>
      </c>
      <c r="W384" s="27">
        <f t="shared" si="77"/>
        <v>2500</v>
      </c>
      <c r="AA384" s="15">
        <f t="shared" si="78"/>
        <v>0</v>
      </c>
      <c r="AD384" s="15">
        <f t="shared" si="79"/>
        <v>100000</v>
      </c>
      <c r="AE384" s="172">
        <f t="shared" si="74"/>
        <v>2500</v>
      </c>
      <c r="AF384" s="161">
        <v>7</v>
      </c>
      <c r="AG384" s="161">
        <v>1</v>
      </c>
      <c r="AH384" s="161">
        <v>40</v>
      </c>
      <c r="AI384" s="161">
        <v>100000</v>
      </c>
      <c r="AJ384" s="161">
        <v>70</v>
      </c>
      <c r="AK384" s="161">
        <v>2500</v>
      </c>
      <c r="AW384" s="15">
        <f t="shared" si="82"/>
        <v>0</v>
      </c>
      <c r="CJ384" s="15">
        <v>2</v>
      </c>
      <c r="CK384" s="15">
        <v>1.6666666666666667</v>
      </c>
      <c r="CL384" s="15">
        <v>1.3333333333333333</v>
      </c>
      <c r="CM384" s="15">
        <v>1</v>
      </c>
      <c r="CN384" s="15">
        <v>3</v>
      </c>
      <c r="CO384" s="15">
        <f t="shared" si="80"/>
        <v>1.8</v>
      </c>
      <c r="CP384" s="15">
        <v>4</v>
      </c>
      <c r="CQ384" s="15">
        <v>5</v>
      </c>
      <c r="CR384" s="15" t="s">
        <v>1007</v>
      </c>
      <c r="CU384" s="15" t="s">
        <v>1007</v>
      </c>
      <c r="CX384" s="15" t="s">
        <v>1007</v>
      </c>
      <c r="CY384" s="15" t="s">
        <v>1007</v>
      </c>
      <c r="DA384" s="15" t="s">
        <v>1007</v>
      </c>
      <c r="DC384" s="15" t="s">
        <v>1007</v>
      </c>
      <c r="DE384" s="15" t="s">
        <v>1007</v>
      </c>
      <c r="DO384" s="15">
        <v>3</v>
      </c>
      <c r="DP384" s="15">
        <v>1</v>
      </c>
      <c r="DQ384" s="15">
        <v>2</v>
      </c>
      <c r="DR384" s="15">
        <v>4</v>
      </c>
      <c r="DS384" s="15">
        <v>1</v>
      </c>
      <c r="DT384" s="15">
        <v>1</v>
      </c>
      <c r="DY384" s="15">
        <v>4.4000000000000004</v>
      </c>
      <c r="DZ384" s="15">
        <v>4</v>
      </c>
      <c r="EA384" s="15">
        <v>3.5</v>
      </c>
      <c r="EB384" s="15">
        <v>4.2</v>
      </c>
      <c r="EC384" s="15">
        <v>3.3333333333333335</v>
      </c>
      <c r="ED384" s="15">
        <v>3.5</v>
      </c>
      <c r="EE384" s="27">
        <f t="shared" si="75"/>
        <v>3.8222222222222224</v>
      </c>
      <c r="EF384" s="15">
        <f t="shared" si="81"/>
        <v>0</v>
      </c>
    </row>
    <row r="385" spans="1:136" x14ac:dyDescent="0.2">
      <c r="A385" s="15">
        <v>192</v>
      </c>
      <c r="B385" s="15">
        <v>706</v>
      </c>
      <c r="C385" s="15">
        <v>0</v>
      </c>
      <c r="D385" s="15">
        <v>5</v>
      </c>
      <c r="E385" s="15">
        <v>0</v>
      </c>
      <c r="F385" s="15">
        <v>23</v>
      </c>
      <c r="G385" s="15">
        <v>5</v>
      </c>
      <c r="H385" s="15">
        <v>1</v>
      </c>
      <c r="I385" s="15">
        <v>4</v>
      </c>
      <c r="J385" s="15">
        <v>3</v>
      </c>
      <c r="K385" s="15">
        <v>0</v>
      </c>
      <c r="L385" s="15">
        <v>0</v>
      </c>
      <c r="M385" s="15">
        <v>1</v>
      </c>
      <c r="N385" s="15">
        <v>100000</v>
      </c>
      <c r="O385" s="15">
        <v>0</v>
      </c>
      <c r="P385" s="15">
        <v>0</v>
      </c>
      <c r="Q385" s="159">
        <v>7</v>
      </c>
      <c r="R385" s="159">
        <v>1</v>
      </c>
      <c r="S385" s="159">
        <v>40</v>
      </c>
      <c r="T385" s="159">
        <v>100000</v>
      </c>
      <c r="U385" s="159">
        <f t="shared" si="76"/>
        <v>100000</v>
      </c>
      <c r="V385" s="159">
        <v>70</v>
      </c>
      <c r="W385" s="171">
        <f t="shared" si="77"/>
        <v>2500</v>
      </c>
      <c r="AA385" s="15">
        <f t="shared" si="78"/>
        <v>0</v>
      </c>
      <c r="AD385" s="15">
        <f t="shared" si="79"/>
        <v>100000</v>
      </c>
      <c r="AE385" s="172">
        <f t="shared" si="74"/>
        <v>2500</v>
      </c>
      <c r="AW385" s="15">
        <f t="shared" si="82"/>
        <v>0</v>
      </c>
      <c r="CJ385" s="15">
        <v>2</v>
      </c>
      <c r="CK385" s="15">
        <v>1.6666666666666667</v>
      </c>
      <c r="CL385" s="15">
        <v>1.3333333333333333</v>
      </c>
      <c r="CM385" s="15">
        <v>1</v>
      </c>
      <c r="CN385" s="15">
        <v>3</v>
      </c>
      <c r="CO385" s="15">
        <f t="shared" si="80"/>
        <v>1.8</v>
      </c>
      <c r="CP385" s="15">
        <v>4</v>
      </c>
      <c r="CQ385" s="15">
        <v>5</v>
      </c>
      <c r="CR385" s="15" t="s">
        <v>1007</v>
      </c>
      <c r="CU385" s="15" t="s">
        <v>1007</v>
      </c>
      <c r="CX385" s="15" t="s">
        <v>1007</v>
      </c>
      <c r="CY385" s="15" t="s">
        <v>1007</v>
      </c>
      <c r="DA385" s="15" t="s">
        <v>1007</v>
      </c>
      <c r="DC385" s="15" t="s">
        <v>1007</v>
      </c>
      <c r="DE385" s="15" t="s">
        <v>1007</v>
      </c>
      <c r="DO385" s="15">
        <v>3</v>
      </c>
      <c r="DP385" s="15">
        <v>1</v>
      </c>
      <c r="DQ385" s="15">
        <v>2</v>
      </c>
      <c r="DR385" s="15">
        <v>4</v>
      </c>
      <c r="DS385" s="15">
        <v>1</v>
      </c>
      <c r="DT385" s="15">
        <v>1</v>
      </c>
      <c r="DY385" s="27">
        <v>4.4000000000000004</v>
      </c>
      <c r="DZ385" s="27">
        <v>4</v>
      </c>
      <c r="EA385" s="27">
        <v>3.5</v>
      </c>
      <c r="EB385" s="27">
        <v>4.2</v>
      </c>
      <c r="EC385" s="27">
        <v>3.3333333333333335</v>
      </c>
      <c r="ED385" s="27">
        <v>3.5</v>
      </c>
      <c r="EE385" s="27">
        <f t="shared" si="75"/>
        <v>3.8222222222222224</v>
      </c>
      <c r="EF385" s="15">
        <f t="shared" si="81"/>
        <v>0.32222222222222241</v>
      </c>
    </row>
    <row r="386" spans="1:136" x14ac:dyDescent="0.2">
      <c r="A386" s="15">
        <v>193</v>
      </c>
      <c r="B386" s="15">
        <v>707</v>
      </c>
      <c r="C386" s="15">
        <v>1</v>
      </c>
      <c r="D386" s="15">
        <v>5</v>
      </c>
      <c r="E386" s="15">
        <v>0</v>
      </c>
      <c r="F386" s="15">
        <v>48</v>
      </c>
      <c r="G386" s="15">
        <v>4</v>
      </c>
      <c r="H386" s="15">
        <v>2</v>
      </c>
      <c r="I386" s="15">
        <v>3</v>
      </c>
      <c r="J386" s="15">
        <v>25</v>
      </c>
      <c r="K386" s="15">
        <v>0</v>
      </c>
      <c r="L386" s="15">
        <v>0</v>
      </c>
      <c r="M386" s="15">
        <v>1</v>
      </c>
      <c r="N386" s="15">
        <v>100000</v>
      </c>
      <c r="O386" s="15">
        <v>1</v>
      </c>
      <c r="P386" s="15">
        <v>1</v>
      </c>
      <c r="Q386" s="15">
        <v>7</v>
      </c>
      <c r="R386" s="15">
        <v>1</v>
      </c>
      <c r="S386" s="15">
        <v>4</v>
      </c>
      <c r="T386" s="15">
        <v>2000</v>
      </c>
      <c r="U386" s="15">
        <f t="shared" si="76"/>
        <v>2000</v>
      </c>
      <c r="V386" s="15">
        <v>30</v>
      </c>
      <c r="W386" s="27">
        <f t="shared" si="77"/>
        <v>500</v>
      </c>
      <c r="AA386" s="15">
        <f t="shared" si="78"/>
        <v>0</v>
      </c>
      <c r="AD386" s="15">
        <f t="shared" si="79"/>
        <v>2000</v>
      </c>
      <c r="AE386" s="172">
        <f t="shared" ref="AE386:AE449" si="85">$AD386/$S386</f>
        <v>500</v>
      </c>
      <c r="AF386" s="161">
        <v>7</v>
      </c>
      <c r="AG386" s="161">
        <v>1</v>
      </c>
      <c r="AH386" s="161">
        <v>4</v>
      </c>
      <c r="AI386" s="161">
        <v>3000</v>
      </c>
      <c r="AJ386" s="161">
        <v>25</v>
      </c>
      <c r="AK386" s="161">
        <v>750</v>
      </c>
      <c r="AS386" s="15">
        <v>7</v>
      </c>
      <c r="AT386" s="15">
        <v>1</v>
      </c>
      <c r="AU386" s="15">
        <v>1</v>
      </c>
      <c r="AV386" s="15">
        <v>2000</v>
      </c>
      <c r="AW386" s="15">
        <f t="shared" si="82"/>
        <v>2000</v>
      </c>
      <c r="AX386" s="15">
        <v>20</v>
      </c>
      <c r="BF386" s="15">
        <f t="shared" si="83"/>
        <v>2000</v>
      </c>
      <c r="BG386" s="15">
        <f t="shared" si="84"/>
        <v>2000</v>
      </c>
      <c r="BH386" s="161">
        <v>7</v>
      </c>
      <c r="BI386" s="161">
        <v>1</v>
      </c>
      <c r="BJ386" s="161">
        <v>1</v>
      </c>
      <c r="BK386" s="161">
        <v>1000</v>
      </c>
      <c r="BL386" s="161">
        <v>15</v>
      </c>
      <c r="CJ386" s="15">
        <v>3</v>
      </c>
      <c r="CK386" s="15">
        <v>3</v>
      </c>
      <c r="CL386" s="15">
        <v>1.3333333333333333</v>
      </c>
      <c r="CM386" s="15">
        <v>2</v>
      </c>
      <c r="CN386" s="15">
        <v>2</v>
      </c>
      <c r="CO386" s="15">
        <f t="shared" si="80"/>
        <v>2.2666666666666666</v>
      </c>
      <c r="CP386" s="15">
        <v>5</v>
      </c>
      <c r="CQ386" s="15">
        <v>5</v>
      </c>
      <c r="CR386" s="15" t="s">
        <v>1007</v>
      </c>
      <c r="CU386" s="15" t="s">
        <v>1007</v>
      </c>
      <c r="CX386" s="15" t="s">
        <v>1007</v>
      </c>
      <c r="CY386" s="15" t="s">
        <v>1007</v>
      </c>
      <c r="DA386" s="15" t="s">
        <v>1007</v>
      </c>
      <c r="DC386" s="15" t="s">
        <v>1007</v>
      </c>
      <c r="DE386" s="15" t="s">
        <v>1007</v>
      </c>
      <c r="DM386" s="15">
        <v>3</v>
      </c>
      <c r="DN386" s="15">
        <v>2</v>
      </c>
      <c r="DQ386" s="15">
        <v>2</v>
      </c>
      <c r="DR386" s="15">
        <v>1</v>
      </c>
      <c r="DS386" s="15">
        <v>1</v>
      </c>
      <c r="DT386" s="15">
        <v>1</v>
      </c>
      <c r="DY386" s="15">
        <v>3.8</v>
      </c>
      <c r="DZ386" s="15">
        <v>3.3333333333333335</v>
      </c>
      <c r="EA386" s="15">
        <v>2.75</v>
      </c>
      <c r="EB386" s="15">
        <v>4.2</v>
      </c>
      <c r="EC386" s="15">
        <v>3.6666666666666665</v>
      </c>
      <c r="ED386" s="15">
        <v>3.25</v>
      </c>
      <c r="EE386" s="27">
        <f t="shared" ref="EE386:EE449" si="86">AVERAGE($DY386:$ED386)</f>
        <v>3.5</v>
      </c>
      <c r="EF386" s="15">
        <f t="shared" si="81"/>
        <v>5.5555555555555358E-2</v>
      </c>
    </row>
    <row r="387" spans="1:136" x14ac:dyDescent="0.2">
      <c r="A387" s="15">
        <v>193</v>
      </c>
      <c r="B387" s="15">
        <v>707</v>
      </c>
      <c r="C387" s="15">
        <v>1</v>
      </c>
      <c r="D387" s="15">
        <v>5</v>
      </c>
      <c r="E387" s="15">
        <v>0</v>
      </c>
      <c r="F387" s="15">
        <v>48</v>
      </c>
      <c r="G387" s="15">
        <v>4</v>
      </c>
      <c r="H387" s="15">
        <v>2</v>
      </c>
      <c r="I387" s="15">
        <v>3</v>
      </c>
      <c r="J387" s="15">
        <v>25</v>
      </c>
      <c r="K387" s="15">
        <v>0</v>
      </c>
      <c r="L387" s="15">
        <v>0</v>
      </c>
      <c r="M387" s="15">
        <v>1</v>
      </c>
      <c r="N387" s="15">
        <v>100000</v>
      </c>
      <c r="O387" s="15">
        <v>1</v>
      </c>
      <c r="P387" s="15">
        <v>0</v>
      </c>
      <c r="Q387" s="159">
        <v>7</v>
      </c>
      <c r="R387" s="159">
        <v>1</v>
      </c>
      <c r="S387" s="159">
        <v>4</v>
      </c>
      <c r="T387" s="159">
        <v>3000</v>
      </c>
      <c r="U387" s="159">
        <f t="shared" ref="U387:U450" si="87">($R387*$T387)</f>
        <v>3000</v>
      </c>
      <c r="V387" s="159">
        <v>25</v>
      </c>
      <c r="W387" s="171">
        <f t="shared" ref="W387:W450" si="88">$U387/$S387</f>
        <v>750</v>
      </c>
      <c r="AA387" s="15">
        <f t="shared" ref="AA387:AA450" si="89">$Z387*$X387</f>
        <v>0</v>
      </c>
      <c r="AD387" s="15">
        <f t="shared" ref="AD387:AD450" si="90">$U387+$AA387</f>
        <v>3000</v>
      </c>
      <c r="AE387" s="172">
        <f t="shared" si="85"/>
        <v>750</v>
      </c>
      <c r="AS387" s="15">
        <v>7</v>
      </c>
      <c r="AT387" s="15">
        <v>1</v>
      </c>
      <c r="AU387" s="15">
        <v>1</v>
      </c>
      <c r="AV387" s="15">
        <v>1000</v>
      </c>
      <c r="AW387" s="15">
        <f t="shared" si="82"/>
        <v>1000</v>
      </c>
      <c r="AX387" s="15">
        <v>15</v>
      </c>
      <c r="BF387" s="15">
        <f t="shared" si="83"/>
        <v>1000</v>
      </c>
      <c r="BG387" s="15">
        <f t="shared" si="84"/>
        <v>1000</v>
      </c>
      <c r="CJ387" s="15">
        <v>3</v>
      </c>
      <c r="CK387" s="15">
        <v>3</v>
      </c>
      <c r="CL387" s="15">
        <v>1.3333333333333333</v>
      </c>
      <c r="CM387" s="15">
        <v>2</v>
      </c>
      <c r="CN387" s="15">
        <v>2</v>
      </c>
      <c r="CO387" s="15">
        <f t="shared" ref="CO387:CO450" si="91">AVERAGE($CJ387:$CN387)</f>
        <v>2.2666666666666666</v>
      </c>
      <c r="CP387" s="15">
        <v>5</v>
      </c>
      <c r="CQ387" s="15">
        <v>5</v>
      </c>
      <c r="CR387" s="15" t="s">
        <v>1007</v>
      </c>
      <c r="CU387" s="15" t="s">
        <v>1007</v>
      </c>
      <c r="CX387" s="15" t="s">
        <v>1007</v>
      </c>
      <c r="CY387" s="15" t="s">
        <v>1007</v>
      </c>
      <c r="DA387" s="15" t="s">
        <v>1007</v>
      </c>
      <c r="DC387" s="15" t="s">
        <v>1007</v>
      </c>
      <c r="DE387" s="15" t="s">
        <v>1007</v>
      </c>
      <c r="DM387" s="15">
        <v>3</v>
      </c>
      <c r="DN387" s="15">
        <v>2</v>
      </c>
      <c r="DQ387" s="15">
        <v>2</v>
      </c>
      <c r="DR387" s="15">
        <v>1</v>
      </c>
      <c r="DS387" s="15">
        <v>1</v>
      </c>
      <c r="DT387" s="15">
        <v>1</v>
      </c>
      <c r="DY387" s="27">
        <v>3.8</v>
      </c>
      <c r="DZ387" s="27">
        <v>3</v>
      </c>
      <c r="EA387" s="27">
        <v>2.75</v>
      </c>
      <c r="EB387" s="27">
        <v>4.2</v>
      </c>
      <c r="EC387" s="27">
        <v>3.6666666666666665</v>
      </c>
      <c r="ED387" s="27">
        <v>3.25</v>
      </c>
      <c r="EE387" s="27">
        <f t="shared" si="86"/>
        <v>3.4444444444444446</v>
      </c>
      <c r="EF387" s="15">
        <f t="shared" ref="EF387:EF450" si="92">$EE387-$EE388</f>
        <v>8.6111111111110805E-2</v>
      </c>
    </row>
    <row r="388" spans="1:136" x14ac:dyDescent="0.2">
      <c r="A388" s="15">
        <v>194</v>
      </c>
      <c r="B388" s="15">
        <v>708</v>
      </c>
      <c r="C388" s="15">
        <v>1</v>
      </c>
      <c r="D388" s="15">
        <v>5</v>
      </c>
      <c r="E388" s="15">
        <v>0</v>
      </c>
      <c r="F388" s="15">
        <v>53</v>
      </c>
      <c r="G388" s="15">
        <v>3</v>
      </c>
      <c r="H388" s="15">
        <v>2</v>
      </c>
      <c r="I388" s="15">
        <v>2</v>
      </c>
      <c r="J388" s="15">
        <v>30</v>
      </c>
      <c r="K388" s="15">
        <v>0</v>
      </c>
      <c r="L388" s="15">
        <v>0</v>
      </c>
      <c r="M388" s="15">
        <v>1</v>
      </c>
      <c r="N388" s="15">
        <v>150000</v>
      </c>
      <c r="O388" s="15">
        <v>1</v>
      </c>
      <c r="P388" s="15">
        <v>1</v>
      </c>
      <c r="Q388" s="15">
        <v>7</v>
      </c>
      <c r="R388" s="15">
        <v>1</v>
      </c>
      <c r="S388" s="15">
        <v>6</v>
      </c>
      <c r="T388" s="15">
        <v>2500</v>
      </c>
      <c r="U388" s="15">
        <f t="shared" si="87"/>
        <v>2500</v>
      </c>
      <c r="V388" s="15">
        <v>30</v>
      </c>
      <c r="W388" s="27">
        <f t="shared" si="88"/>
        <v>416.66666666666669</v>
      </c>
      <c r="AA388" s="15">
        <f t="shared" si="89"/>
        <v>0</v>
      </c>
      <c r="AD388" s="15">
        <f t="shared" si="90"/>
        <v>2500</v>
      </c>
      <c r="AE388" s="172">
        <f t="shared" si="85"/>
        <v>416.66666666666669</v>
      </c>
      <c r="AF388" s="161">
        <v>7</v>
      </c>
      <c r="AG388" s="161">
        <v>1</v>
      </c>
      <c r="AH388" s="161">
        <v>6</v>
      </c>
      <c r="AI388" s="161">
        <v>2000</v>
      </c>
      <c r="AJ388" s="161">
        <v>25</v>
      </c>
      <c r="AK388" s="161">
        <v>333.33333333333331</v>
      </c>
      <c r="AW388" s="15">
        <f t="shared" si="82"/>
        <v>0</v>
      </c>
      <c r="CJ388" s="15">
        <v>3</v>
      </c>
      <c r="CK388" s="15">
        <v>2.6666666666666665</v>
      </c>
      <c r="CL388" s="15">
        <v>1.6666666666666667</v>
      </c>
      <c r="CM388" s="15">
        <v>1.5</v>
      </c>
      <c r="CN388" s="15">
        <v>3</v>
      </c>
      <c r="CO388" s="15">
        <f t="shared" si="91"/>
        <v>2.3666666666666663</v>
      </c>
      <c r="CP388" s="15">
        <v>4</v>
      </c>
      <c r="CQ388" s="15">
        <v>1</v>
      </c>
      <c r="CR388" s="15">
        <v>1</v>
      </c>
      <c r="CS388" s="15">
        <v>3</v>
      </c>
      <c r="CT388" s="15">
        <v>1</v>
      </c>
      <c r="CU388" s="15">
        <v>2</v>
      </c>
      <c r="CV388" s="15">
        <v>1</v>
      </c>
      <c r="CW388" s="15">
        <v>1</v>
      </c>
      <c r="CX388" s="15">
        <v>0</v>
      </c>
      <c r="CY388" s="15" t="s">
        <v>1007</v>
      </c>
      <c r="DA388" s="15" t="s">
        <v>1007</v>
      </c>
      <c r="DC388" s="15" t="s">
        <v>1007</v>
      </c>
      <c r="DE388" s="15" t="s">
        <v>1007</v>
      </c>
      <c r="DG388" s="15">
        <v>0</v>
      </c>
      <c r="DH388" s="15">
        <v>0</v>
      </c>
      <c r="DI388" s="15">
        <v>0</v>
      </c>
      <c r="DJ388" s="15">
        <v>0</v>
      </c>
      <c r="DK388" s="15">
        <v>1</v>
      </c>
      <c r="DL388" s="15">
        <v>0</v>
      </c>
      <c r="DM388" s="15">
        <v>2</v>
      </c>
      <c r="DN388" s="15">
        <v>2</v>
      </c>
      <c r="DO388" s="15">
        <v>3</v>
      </c>
      <c r="DP388" s="15">
        <v>1</v>
      </c>
      <c r="DS388" s="15">
        <v>1</v>
      </c>
      <c r="DT388" s="15">
        <v>1</v>
      </c>
      <c r="DY388" s="15">
        <v>4</v>
      </c>
      <c r="DZ388" s="15">
        <v>3.3333333333333335</v>
      </c>
      <c r="EA388" s="15">
        <v>2.75</v>
      </c>
      <c r="EB388" s="15">
        <v>3.4</v>
      </c>
      <c r="EC388" s="15">
        <v>3.6666666666666665</v>
      </c>
      <c r="ED388" s="15">
        <v>3</v>
      </c>
      <c r="EE388" s="27">
        <f t="shared" si="86"/>
        <v>3.3583333333333338</v>
      </c>
      <c r="EF388" s="15">
        <f t="shared" si="92"/>
        <v>0.16666666666666741</v>
      </c>
    </row>
    <row r="389" spans="1:136" x14ac:dyDescent="0.2">
      <c r="A389" s="15">
        <v>194</v>
      </c>
      <c r="B389" s="15">
        <v>708</v>
      </c>
      <c r="C389" s="15">
        <v>1</v>
      </c>
      <c r="D389" s="15">
        <v>5</v>
      </c>
      <c r="E389" s="15">
        <v>0</v>
      </c>
      <c r="F389" s="15">
        <v>53</v>
      </c>
      <c r="G389" s="15">
        <v>3</v>
      </c>
      <c r="H389" s="15">
        <v>2</v>
      </c>
      <c r="I389" s="15">
        <v>2</v>
      </c>
      <c r="J389" s="15">
        <v>30</v>
      </c>
      <c r="K389" s="15">
        <v>0</v>
      </c>
      <c r="L389" s="15">
        <v>0</v>
      </c>
      <c r="M389" s="15">
        <v>1</v>
      </c>
      <c r="N389" s="15">
        <v>150000</v>
      </c>
      <c r="O389" s="15">
        <v>1</v>
      </c>
      <c r="P389" s="15">
        <v>0</v>
      </c>
      <c r="Q389" s="159">
        <v>7</v>
      </c>
      <c r="R389" s="159">
        <v>1</v>
      </c>
      <c r="S389" s="159">
        <v>6</v>
      </c>
      <c r="T389" s="159">
        <v>2000</v>
      </c>
      <c r="U389" s="159">
        <f t="shared" si="87"/>
        <v>2000</v>
      </c>
      <c r="V389" s="159">
        <v>25</v>
      </c>
      <c r="W389" s="171">
        <f t="shared" si="88"/>
        <v>333.33333333333331</v>
      </c>
      <c r="AA389" s="15">
        <f t="shared" si="89"/>
        <v>0</v>
      </c>
      <c r="AD389" s="15">
        <f t="shared" si="90"/>
        <v>2000</v>
      </c>
      <c r="AE389" s="172">
        <f t="shared" si="85"/>
        <v>333.33333333333331</v>
      </c>
      <c r="AW389" s="15">
        <f t="shared" ref="AW389:AW452" si="93">$AV389*$AT389</f>
        <v>0</v>
      </c>
      <c r="CJ389" s="15">
        <v>3</v>
      </c>
      <c r="CK389" s="15">
        <v>2.6666666666666665</v>
      </c>
      <c r="CL389" s="15">
        <v>1.6666666666666667</v>
      </c>
      <c r="CM389" s="15">
        <v>1.5</v>
      </c>
      <c r="CN389" s="15">
        <v>3</v>
      </c>
      <c r="CO389" s="15">
        <f t="shared" si="91"/>
        <v>2.3666666666666663</v>
      </c>
      <c r="CP389" s="15">
        <v>4</v>
      </c>
      <c r="CQ389" s="15">
        <v>1</v>
      </c>
      <c r="CR389" s="15">
        <v>1</v>
      </c>
      <c r="CS389" s="15">
        <v>3</v>
      </c>
      <c r="CT389" s="15">
        <v>1</v>
      </c>
      <c r="CU389" s="15">
        <v>2</v>
      </c>
      <c r="CV389" s="15">
        <v>1</v>
      </c>
      <c r="CW389" s="15">
        <v>1</v>
      </c>
      <c r="CX389" s="15">
        <v>0</v>
      </c>
      <c r="CY389" s="15" t="s">
        <v>1007</v>
      </c>
      <c r="DA389" s="15" t="s">
        <v>1007</v>
      </c>
      <c r="DC389" s="15" t="s">
        <v>1007</v>
      </c>
      <c r="DE389" s="15" t="s">
        <v>1007</v>
      </c>
      <c r="DG389" s="15">
        <v>0</v>
      </c>
      <c r="DH389" s="15">
        <v>0</v>
      </c>
      <c r="DI389" s="15">
        <v>0</v>
      </c>
      <c r="DJ389" s="15">
        <v>0</v>
      </c>
      <c r="DK389" s="15">
        <v>1</v>
      </c>
      <c r="DL389" s="15">
        <v>0</v>
      </c>
      <c r="DM389" s="15">
        <v>2</v>
      </c>
      <c r="DN389" s="15">
        <v>2</v>
      </c>
      <c r="DO389" s="15">
        <v>3</v>
      </c>
      <c r="DP389" s="15">
        <v>1</v>
      </c>
      <c r="DS389" s="15">
        <v>1</v>
      </c>
      <c r="DT389" s="15">
        <v>1</v>
      </c>
      <c r="DY389" s="27">
        <v>4</v>
      </c>
      <c r="DZ389" s="27">
        <v>3</v>
      </c>
      <c r="EA389" s="27">
        <v>2.75</v>
      </c>
      <c r="EB389" s="27">
        <v>3.4</v>
      </c>
      <c r="EC389" s="27">
        <v>3</v>
      </c>
      <c r="ED389" s="27">
        <v>3</v>
      </c>
      <c r="EE389" s="27">
        <f t="shared" si="86"/>
        <v>3.1916666666666664</v>
      </c>
      <c r="EF389" s="15">
        <f t="shared" si="92"/>
        <v>1.9444444444443931E-2</v>
      </c>
    </row>
    <row r="390" spans="1:136" x14ac:dyDescent="0.2">
      <c r="A390" s="15">
        <v>195</v>
      </c>
      <c r="B390" s="15">
        <v>709</v>
      </c>
      <c r="C390" s="15">
        <v>0</v>
      </c>
      <c r="D390" s="15">
        <v>5</v>
      </c>
      <c r="E390" s="15">
        <v>1</v>
      </c>
      <c r="F390" s="15">
        <v>55</v>
      </c>
      <c r="G390" s="15">
        <v>3</v>
      </c>
      <c r="H390" s="15">
        <v>2</v>
      </c>
      <c r="I390" s="15">
        <v>2</v>
      </c>
      <c r="J390" s="15">
        <v>30</v>
      </c>
      <c r="K390" s="15">
        <v>0</v>
      </c>
      <c r="L390" s="15">
        <v>0</v>
      </c>
      <c r="M390" s="15">
        <v>1</v>
      </c>
      <c r="N390" s="15">
        <v>250000</v>
      </c>
      <c r="O390" s="15">
        <v>0</v>
      </c>
      <c r="P390" s="15">
        <v>1</v>
      </c>
      <c r="Q390" s="15">
        <v>2</v>
      </c>
      <c r="R390" s="15">
        <v>1</v>
      </c>
      <c r="S390" s="15">
        <v>7</v>
      </c>
      <c r="T390" s="15">
        <v>4000</v>
      </c>
      <c r="U390" s="15">
        <f t="shared" si="87"/>
        <v>4000</v>
      </c>
      <c r="V390" s="15">
        <v>20</v>
      </c>
      <c r="W390" s="27">
        <f t="shared" si="88"/>
        <v>571.42857142857144</v>
      </c>
      <c r="AA390" s="15">
        <f t="shared" si="89"/>
        <v>0</v>
      </c>
      <c r="AD390" s="15">
        <f t="shared" si="90"/>
        <v>4000</v>
      </c>
      <c r="AE390" s="172">
        <f t="shared" si="85"/>
        <v>571.42857142857144</v>
      </c>
      <c r="AF390" s="161">
        <v>2</v>
      </c>
      <c r="AG390" s="161">
        <v>1</v>
      </c>
      <c r="AH390" s="161">
        <v>7</v>
      </c>
      <c r="AI390" s="161">
        <v>4000</v>
      </c>
      <c r="AJ390" s="161">
        <v>20</v>
      </c>
      <c r="AK390" s="161">
        <v>571.42857142857144</v>
      </c>
      <c r="AW390" s="15">
        <f t="shared" si="93"/>
        <v>0</v>
      </c>
      <c r="CJ390" s="15">
        <v>1</v>
      </c>
      <c r="CK390" s="15">
        <v>1.3333333333333333</v>
      </c>
      <c r="CL390" s="15">
        <v>1.3333333333333333</v>
      </c>
      <c r="CM390" s="15">
        <v>2</v>
      </c>
      <c r="CN390" s="15">
        <v>2</v>
      </c>
      <c r="CO390" s="15">
        <f t="shared" si="91"/>
        <v>1.5333333333333332</v>
      </c>
      <c r="CP390" s="15">
        <v>3</v>
      </c>
      <c r="CQ390" s="15">
        <v>5</v>
      </c>
      <c r="CR390" s="15" t="s">
        <v>1007</v>
      </c>
      <c r="CU390" s="15" t="s">
        <v>1007</v>
      </c>
      <c r="CX390" s="15" t="s">
        <v>1007</v>
      </c>
      <c r="CY390" s="15" t="s">
        <v>1007</v>
      </c>
      <c r="DA390" s="15" t="s">
        <v>1007</v>
      </c>
      <c r="DC390" s="15" t="s">
        <v>1007</v>
      </c>
      <c r="DE390" s="15" t="s">
        <v>1007</v>
      </c>
      <c r="DO390" s="15">
        <v>3</v>
      </c>
      <c r="DP390" s="15">
        <v>1</v>
      </c>
      <c r="DQ390" s="15">
        <v>2</v>
      </c>
      <c r="DR390" s="15">
        <v>1</v>
      </c>
      <c r="DS390" s="15">
        <v>1</v>
      </c>
      <c r="DT390" s="15">
        <v>1</v>
      </c>
      <c r="DY390" s="15">
        <v>4.4000000000000004</v>
      </c>
      <c r="DZ390" s="15">
        <v>4.666666666666667</v>
      </c>
      <c r="EA390" s="15">
        <v>2</v>
      </c>
      <c r="EB390" s="15">
        <v>2.8</v>
      </c>
      <c r="EC390" s="15">
        <v>2.6666666666666665</v>
      </c>
      <c r="ED390" s="15">
        <v>2.5</v>
      </c>
      <c r="EE390" s="27">
        <f t="shared" si="86"/>
        <v>3.1722222222222225</v>
      </c>
      <c r="EF390" s="15">
        <f t="shared" si="92"/>
        <v>0</v>
      </c>
    </row>
    <row r="391" spans="1:136" x14ac:dyDescent="0.2">
      <c r="A391" s="15">
        <v>195</v>
      </c>
      <c r="B391" s="15">
        <v>709</v>
      </c>
      <c r="C391" s="15">
        <v>0</v>
      </c>
      <c r="D391" s="15">
        <v>5</v>
      </c>
      <c r="E391" s="15">
        <v>1</v>
      </c>
      <c r="F391" s="15">
        <v>55</v>
      </c>
      <c r="G391" s="15">
        <v>3</v>
      </c>
      <c r="H391" s="15">
        <v>2</v>
      </c>
      <c r="I391" s="15">
        <v>2</v>
      </c>
      <c r="J391" s="15">
        <v>30</v>
      </c>
      <c r="K391" s="15">
        <v>0</v>
      </c>
      <c r="L391" s="15">
        <v>0</v>
      </c>
      <c r="M391" s="15">
        <v>1</v>
      </c>
      <c r="N391" s="15">
        <v>250000</v>
      </c>
      <c r="O391" s="15">
        <v>0</v>
      </c>
      <c r="P391" s="15">
        <v>0</v>
      </c>
      <c r="Q391" s="159">
        <v>2</v>
      </c>
      <c r="R391" s="159">
        <v>1</v>
      </c>
      <c r="S391" s="159">
        <v>7</v>
      </c>
      <c r="T391" s="159">
        <v>4000</v>
      </c>
      <c r="U391" s="159">
        <f t="shared" si="87"/>
        <v>4000</v>
      </c>
      <c r="V391" s="159">
        <v>20</v>
      </c>
      <c r="W391" s="171">
        <f t="shared" si="88"/>
        <v>571.42857142857144</v>
      </c>
      <c r="AA391" s="15">
        <f t="shared" si="89"/>
        <v>0</v>
      </c>
      <c r="AD391" s="15">
        <f t="shared" si="90"/>
        <v>4000</v>
      </c>
      <c r="AE391" s="172">
        <f t="shared" si="85"/>
        <v>571.42857142857144</v>
      </c>
      <c r="AW391" s="15">
        <f t="shared" si="93"/>
        <v>0</v>
      </c>
      <c r="CJ391" s="15">
        <v>1</v>
      </c>
      <c r="CK391" s="15">
        <v>1.3333333333333333</v>
      </c>
      <c r="CL391" s="15">
        <v>1.3333333333333333</v>
      </c>
      <c r="CM391" s="15">
        <v>2</v>
      </c>
      <c r="CN391" s="15">
        <v>2</v>
      </c>
      <c r="CO391" s="15">
        <f t="shared" si="91"/>
        <v>1.5333333333333332</v>
      </c>
      <c r="CP391" s="15">
        <v>3</v>
      </c>
      <c r="CQ391" s="15">
        <v>5</v>
      </c>
      <c r="CR391" s="15" t="s">
        <v>1007</v>
      </c>
      <c r="CU391" s="15" t="s">
        <v>1007</v>
      </c>
      <c r="CX391" s="15" t="s">
        <v>1007</v>
      </c>
      <c r="CY391" s="15" t="s">
        <v>1007</v>
      </c>
      <c r="DA391" s="15" t="s">
        <v>1007</v>
      </c>
      <c r="DC391" s="15" t="s">
        <v>1007</v>
      </c>
      <c r="DE391" s="15" t="s">
        <v>1007</v>
      </c>
      <c r="DO391" s="15">
        <v>3</v>
      </c>
      <c r="DP391" s="15">
        <v>1</v>
      </c>
      <c r="DQ391" s="15">
        <v>2</v>
      </c>
      <c r="DR391" s="15">
        <v>1</v>
      </c>
      <c r="DS391" s="15">
        <v>1</v>
      </c>
      <c r="DT391" s="15">
        <v>1</v>
      </c>
      <c r="DY391" s="27">
        <v>4.4000000000000004</v>
      </c>
      <c r="DZ391" s="27">
        <v>4.666666666666667</v>
      </c>
      <c r="EA391" s="27">
        <v>2</v>
      </c>
      <c r="EB391" s="27">
        <v>2.8</v>
      </c>
      <c r="EC391" s="27">
        <v>2.6666666666666665</v>
      </c>
      <c r="ED391" s="27">
        <v>2.5</v>
      </c>
      <c r="EE391" s="27">
        <f t="shared" si="86"/>
        <v>3.1722222222222225</v>
      </c>
      <c r="EF391" s="15">
        <f t="shared" si="92"/>
        <v>0.19166666666666687</v>
      </c>
    </row>
    <row r="392" spans="1:136" x14ac:dyDescent="0.2">
      <c r="A392" s="15">
        <v>196</v>
      </c>
      <c r="B392" s="15">
        <v>710</v>
      </c>
      <c r="C392" s="15">
        <v>1</v>
      </c>
      <c r="D392" s="15">
        <v>5</v>
      </c>
      <c r="E392" s="15">
        <v>0</v>
      </c>
      <c r="F392" s="15">
        <v>56</v>
      </c>
      <c r="G392" s="15">
        <v>1</v>
      </c>
      <c r="H392" s="15">
        <v>2</v>
      </c>
      <c r="I392" s="15">
        <v>3</v>
      </c>
      <c r="J392" s="15">
        <v>30</v>
      </c>
      <c r="K392" s="15">
        <v>0</v>
      </c>
      <c r="L392" s="15">
        <v>0</v>
      </c>
      <c r="M392" s="15">
        <v>1</v>
      </c>
      <c r="N392" s="15">
        <v>140000</v>
      </c>
      <c r="O392" s="15">
        <v>0</v>
      </c>
      <c r="P392" s="15">
        <v>1</v>
      </c>
      <c r="Q392" s="15">
        <v>7</v>
      </c>
      <c r="R392" s="15">
        <v>1</v>
      </c>
      <c r="S392" s="15">
        <v>3</v>
      </c>
      <c r="T392" s="15">
        <v>1800</v>
      </c>
      <c r="U392" s="15">
        <f t="shared" si="87"/>
        <v>1800</v>
      </c>
      <c r="V392" s="15">
        <v>30</v>
      </c>
      <c r="W392" s="27">
        <f t="shared" si="88"/>
        <v>600</v>
      </c>
      <c r="AA392" s="15">
        <f t="shared" si="89"/>
        <v>0</v>
      </c>
      <c r="AD392" s="15">
        <f t="shared" si="90"/>
        <v>1800</v>
      </c>
      <c r="AE392" s="172">
        <f t="shared" si="85"/>
        <v>600</v>
      </c>
      <c r="AF392" s="161">
        <v>7</v>
      </c>
      <c r="AG392" s="161">
        <v>1</v>
      </c>
      <c r="AH392" s="161">
        <v>3</v>
      </c>
      <c r="AI392" s="161">
        <v>2000</v>
      </c>
      <c r="AJ392" s="161">
        <v>25</v>
      </c>
      <c r="AK392" s="161">
        <v>666.66666666666663</v>
      </c>
      <c r="AS392" s="15">
        <v>7</v>
      </c>
      <c r="AT392" s="15">
        <v>1</v>
      </c>
      <c r="AU392" s="15">
        <v>3</v>
      </c>
      <c r="AV392" s="15">
        <v>3000</v>
      </c>
      <c r="AW392" s="15">
        <f t="shared" si="93"/>
        <v>3000</v>
      </c>
      <c r="AX392" s="15">
        <v>25</v>
      </c>
      <c r="BF392" s="15">
        <f t="shared" ref="BF392:BF443" si="94">$AW392+$BC392</f>
        <v>3000</v>
      </c>
      <c r="BG392" s="15">
        <f t="shared" ref="BG392:BG443" si="95">$BF392/$AU392</f>
        <v>1000</v>
      </c>
      <c r="BH392" s="161">
        <v>7</v>
      </c>
      <c r="BI392" s="161">
        <v>1</v>
      </c>
      <c r="BJ392" s="161">
        <v>3</v>
      </c>
      <c r="BK392" s="161">
        <v>3000</v>
      </c>
      <c r="BL392" s="161">
        <v>20</v>
      </c>
      <c r="CJ392" s="15">
        <v>2.75</v>
      </c>
      <c r="CK392" s="15">
        <v>2</v>
      </c>
      <c r="CL392" s="15">
        <v>2.3333333333333335</v>
      </c>
      <c r="CM392" s="15">
        <v>2.5</v>
      </c>
      <c r="CN392" s="15">
        <v>2</v>
      </c>
      <c r="CO392" s="15">
        <f t="shared" si="91"/>
        <v>2.3166666666666669</v>
      </c>
      <c r="CP392" s="15">
        <v>4</v>
      </c>
      <c r="CQ392" s="15">
        <v>1</v>
      </c>
      <c r="CR392" s="15">
        <v>1</v>
      </c>
      <c r="CS392" s="15">
        <v>4</v>
      </c>
      <c r="CT392" s="15">
        <v>1</v>
      </c>
      <c r="CU392" s="15">
        <v>3</v>
      </c>
      <c r="CV392" s="15">
        <v>1</v>
      </c>
      <c r="CW392" s="15">
        <v>1</v>
      </c>
      <c r="CX392" s="15">
        <v>0</v>
      </c>
      <c r="CY392" s="15" t="s">
        <v>1007</v>
      </c>
      <c r="DA392" s="15" t="s">
        <v>1007</v>
      </c>
      <c r="DC392" s="15" t="s">
        <v>1007</v>
      </c>
      <c r="DE392" s="15" t="s">
        <v>1007</v>
      </c>
      <c r="DG392" s="15">
        <v>0</v>
      </c>
      <c r="DH392" s="15">
        <v>0</v>
      </c>
      <c r="DI392" s="15">
        <v>0</v>
      </c>
      <c r="DJ392" s="15">
        <v>0</v>
      </c>
      <c r="DK392" s="15">
        <v>1</v>
      </c>
      <c r="DL392" s="15">
        <v>0</v>
      </c>
      <c r="DM392" s="15">
        <v>2</v>
      </c>
      <c r="DN392" s="15">
        <v>1</v>
      </c>
      <c r="DO392" s="15">
        <v>3</v>
      </c>
      <c r="DP392" s="15">
        <v>1</v>
      </c>
      <c r="DS392" s="15">
        <v>1</v>
      </c>
      <c r="DT392" s="15">
        <v>1</v>
      </c>
      <c r="DY392" s="15">
        <v>3.4</v>
      </c>
      <c r="DZ392" s="15">
        <v>3.3333333333333335</v>
      </c>
      <c r="EA392" s="15">
        <v>2</v>
      </c>
      <c r="EB392" s="15">
        <v>3.4</v>
      </c>
      <c r="EC392" s="15">
        <v>3</v>
      </c>
      <c r="ED392" s="15">
        <v>2.75</v>
      </c>
      <c r="EE392" s="27">
        <f t="shared" si="86"/>
        <v>2.9805555555555556</v>
      </c>
      <c r="EF392" s="15">
        <f t="shared" si="92"/>
        <v>4.1666666666666963E-2</v>
      </c>
    </row>
    <row r="393" spans="1:136" x14ac:dyDescent="0.2">
      <c r="A393" s="15">
        <v>196</v>
      </c>
      <c r="B393" s="15">
        <v>710</v>
      </c>
      <c r="C393" s="15">
        <v>1</v>
      </c>
      <c r="D393" s="15">
        <v>5</v>
      </c>
      <c r="E393" s="15">
        <v>0</v>
      </c>
      <c r="F393" s="15">
        <v>56</v>
      </c>
      <c r="G393" s="15">
        <v>1</v>
      </c>
      <c r="H393" s="15">
        <v>2</v>
      </c>
      <c r="I393" s="15">
        <v>3</v>
      </c>
      <c r="J393" s="15">
        <v>30</v>
      </c>
      <c r="K393" s="15">
        <v>0</v>
      </c>
      <c r="L393" s="15">
        <v>0</v>
      </c>
      <c r="M393" s="15">
        <v>1</v>
      </c>
      <c r="N393" s="15">
        <v>140000</v>
      </c>
      <c r="O393" s="15">
        <v>0</v>
      </c>
      <c r="P393" s="15">
        <v>0</v>
      </c>
      <c r="Q393" s="159">
        <v>7</v>
      </c>
      <c r="R393" s="159">
        <v>1</v>
      </c>
      <c r="S393" s="159">
        <v>3</v>
      </c>
      <c r="T393" s="159">
        <v>2000</v>
      </c>
      <c r="U393" s="159">
        <f t="shared" si="87"/>
        <v>2000</v>
      </c>
      <c r="V393" s="159">
        <v>25</v>
      </c>
      <c r="W393" s="171">
        <f t="shared" si="88"/>
        <v>666.66666666666663</v>
      </c>
      <c r="AA393" s="15">
        <f t="shared" si="89"/>
        <v>0</v>
      </c>
      <c r="AD393" s="15">
        <f t="shared" si="90"/>
        <v>2000</v>
      </c>
      <c r="AE393" s="172">
        <f t="shared" si="85"/>
        <v>666.66666666666663</v>
      </c>
      <c r="AS393" s="15">
        <v>7</v>
      </c>
      <c r="AT393" s="15">
        <v>1</v>
      </c>
      <c r="AU393" s="15">
        <v>3</v>
      </c>
      <c r="AV393" s="15">
        <v>3000</v>
      </c>
      <c r="AW393" s="15">
        <f t="shared" si="93"/>
        <v>3000</v>
      </c>
      <c r="AX393" s="15">
        <v>20</v>
      </c>
      <c r="BF393" s="15">
        <f t="shared" si="94"/>
        <v>3000</v>
      </c>
      <c r="BG393" s="15">
        <f t="shared" si="95"/>
        <v>1000</v>
      </c>
      <c r="CJ393" s="15">
        <v>2.75</v>
      </c>
      <c r="CK393" s="15">
        <v>2</v>
      </c>
      <c r="CL393" s="15">
        <v>2.3333333333333335</v>
      </c>
      <c r="CM393" s="15">
        <v>2.5</v>
      </c>
      <c r="CN393" s="15">
        <v>2</v>
      </c>
      <c r="CO393" s="15">
        <f t="shared" si="91"/>
        <v>2.3166666666666669</v>
      </c>
      <c r="CP393" s="15">
        <v>4</v>
      </c>
      <c r="CQ393" s="15">
        <v>1</v>
      </c>
      <c r="CR393" s="15">
        <v>1</v>
      </c>
      <c r="CS393" s="15">
        <v>4</v>
      </c>
      <c r="CT393" s="15">
        <v>1</v>
      </c>
      <c r="CU393" s="15">
        <v>3</v>
      </c>
      <c r="CV393" s="15">
        <v>1</v>
      </c>
      <c r="CW393" s="15">
        <v>1</v>
      </c>
      <c r="CX393" s="15">
        <v>0</v>
      </c>
      <c r="CY393" s="15" t="s">
        <v>1007</v>
      </c>
      <c r="DA393" s="15" t="s">
        <v>1007</v>
      </c>
      <c r="DC393" s="15" t="s">
        <v>1007</v>
      </c>
      <c r="DE393" s="15" t="s">
        <v>1007</v>
      </c>
      <c r="DG393" s="15">
        <v>0</v>
      </c>
      <c r="DH393" s="15">
        <v>0</v>
      </c>
      <c r="DI393" s="15">
        <v>0</v>
      </c>
      <c r="DJ393" s="15">
        <v>0</v>
      </c>
      <c r="DK393" s="15">
        <v>1</v>
      </c>
      <c r="DL393" s="15">
        <v>0</v>
      </c>
      <c r="DM393" s="15">
        <v>2</v>
      </c>
      <c r="DN393" s="15">
        <v>1</v>
      </c>
      <c r="DO393" s="15">
        <v>3</v>
      </c>
      <c r="DP393" s="15">
        <v>1</v>
      </c>
      <c r="DS393" s="15">
        <v>1</v>
      </c>
      <c r="DT393" s="15">
        <v>1</v>
      </c>
      <c r="DY393" s="27">
        <v>3.4</v>
      </c>
      <c r="DZ393" s="27">
        <v>3.3333333333333335</v>
      </c>
      <c r="EA393" s="27">
        <v>1.75</v>
      </c>
      <c r="EB393" s="27">
        <v>3.4</v>
      </c>
      <c r="EC393" s="27">
        <v>3</v>
      </c>
      <c r="ED393" s="27">
        <v>2.75</v>
      </c>
      <c r="EE393" s="27">
        <f t="shared" si="86"/>
        <v>2.9388888888888887</v>
      </c>
      <c r="EF393" s="15">
        <f t="shared" si="92"/>
        <v>0.13333333333333286</v>
      </c>
    </row>
    <row r="394" spans="1:136" x14ac:dyDescent="0.2">
      <c r="A394" s="15">
        <v>197</v>
      </c>
      <c r="B394" s="15">
        <v>711</v>
      </c>
      <c r="C394" s="15">
        <v>0</v>
      </c>
      <c r="D394" s="15">
        <v>5</v>
      </c>
      <c r="E394" s="15">
        <v>0</v>
      </c>
      <c r="F394" s="15">
        <v>79</v>
      </c>
      <c r="G394" s="15">
        <v>1</v>
      </c>
      <c r="H394" s="15">
        <v>4</v>
      </c>
      <c r="I394" s="15">
        <v>1</v>
      </c>
      <c r="J394" s="15">
        <v>60</v>
      </c>
      <c r="K394" s="15">
        <v>0</v>
      </c>
      <c r="L394" s="15">
        <v>0</v>
      </c>
      <c r="M394" s="15">
        <v>1</v>
      </c>
      <c r="N394" s="15">
        <v>120000</v>
      </c>
      <c r="O394" s="15">
        <v>1</v>
      </c>
      <c r="P394" s="15">
        <v>1</v>
      </c>
      <c r="Q394" s="15">
        <v>7</v>
      </c>
      <c r="R394" s="15">
        <v>1</v>
      </c>
      <c r="S394" s="15">
        <v>18</v>
      </c>
      <c r="T394" s="15">
        <v>9000</v>
      </c>
      <c r="U394" s="15">
        <f t="shared" si="87"/>
        <v>9000</v>
      </c>
      <c r="V394" s="15">
        <v>40</v>
      </c>
      <c r="W394" s="27">
        <f t="shared" si="88"/>
        <v>500</v>
      </c>
      <c r="AA394" s="15">
        <f t="shared" si="89"/>
        <v>0</v>
      </c>
      <c r="AD394" s="15">
        <f t="shared" si="90"/>
        <v>9000</v>
      </c>
      <c r="AE394" s="172">
        <f t="shared" si="85"/>
        <v>500</v>
      </c>
      <c r="AF394" s="161">
        <v>7</v>
      </c>
      <c r="AG394" s="161">
        <v>1</v>
      </c>
      <c r="AH394" s="161">
        <v>18</v>
      </c>
      <c r="AI394" s="161">
        <v>8500</v>
      </c>
      <c r="AJ394" s="161">
        <v>30</v>
      </c>
      <c r="AK394" s="161">
        <v>472.22222222222223</v>
      </c>
      <c r="AW394" s="15">
        <f t="shared" si="93"/>
        <v>0</v>
      </c>
      <c r="CJ394" s="15">
        <v>2.75</v>
      </c>
      <c r="CK394" s="15">
        <v>2.6666666666666665</v>
      </c>
      <c r="CL394" s="15">
        <v>1.6666666666666667</v>
      </c>
      <c r="CM394" s="15">
        <v>3.5</v>
      </c>
      <c r="CN394" s="15">
        <v>2.5</v>
      </c>
      <c r="CO394" s="15">
        <f t="shared" si="91"/>
        <v>2.6166666666666663</v>
      </c>
      <c r="CP394" s="15">
        <v>4</v>
      </c>
      <c r="CQ394" s="15">
        <v>5</v>
      </c>
      <c r="CR394" s="15" t="s">
        <v>1007</v>
      </c>
      <c r="CU394" s="15" t="s">
        <v>1007</v>
      </c>
      <c r="CX394" s="15" t="s">
        <v>1007</v>
      </c>
      <c r="CY394" s="15" t="s">
        <v>1007</v>
      </c>
      <c r="DA394" s="15" t="s">
        <v>1007</v>
      </c>
      <c r="DC394" s="15" t="s">
        <v>1007</v>
      </c>
      <c r="DE394" s="15" t="s">
        <v>1007</v>
      </c>
      <c r="DM394" s="15">
        <v>2</v>
      </c>
      <c r="DN394" s="15">
        <v>2</v>
      </c>
      <c r="DQ394" s="15">
        <v>3</v>
      </c>
      <c r="DR394" s="15">
        <v>1</v>
      </c>
      <c r="DS394" s="15">
        <v>1</v>
      </c>
      <c r="DT394" s="15">
        <v>1</v>
      </c>
      <c r="DY394" s="15">
        <v>3.2</v>
      </c>
      <c r="DZ394" s="15">
        <v>3.6666666666666665</v>
      </c>
      <c r="EA394" s="15">
        <v>1</v>
      </c>
      <c r="EB394" s="15">
        <v>2.8</v>
      </c>
      <c r="EC394" s="15">
        <v>3.6666666666666665</v>
      </c>
      <c r="ED394" s="15">
        <v>2.5</v>
      </c>
      <c r="EE394" s="27">
        <f t="shared" si="86"/>
        <v>2.8055555555555558</v>
      </c>
      <c r="EF394" s="15">
        <f t="shared" si="92"/>
        <v>5.5555555555555802E-2</v>
      </c>
    </row>
    <row r="395" spans="1:136" x14ac:dyDescent="0.2">
      <c r="A395" s="15">
        <v>197</v>
      </c>
      <c r="B395" s="15">
        <v>711</v>
      </c>
      <c r="C395" s="15">
        <v>0</v>
      </c>
      <c r="D395" s="15">
        <v>5</v>
      </c>
      <c r="E395" s="15">
        <v>0</v>
      </c>
      <c r="F395" s="15">
        <v>79</v>
      </c>
      <c r="G395" s="15">
        <v>1</v>
      </c>
      <c r="H395" s="15">
        <v>4</v>
      </c>
      <c r="I395" s="15">
        <v>1</v>
      </c>
      <c r="J395" s="15">
        <v>60</v>
      </c>
      <c r="K395" s="15">
        <v>0</v>
      </c>
      <c r="L395" s="15">
        <v>0</v>
      </c>
      <c r="M395" s="15">
        <v>1</v>
      </c>
      <c r="N395" s="15">
        <v>120000</v>
      </c>
      <c r="O395" s="15">
        <v>1</v>
      </c>
      <c r="P395" s="15">
        <v>0</v>
      </c>
      <c r="Q395" s="159">
        <v>7</v>
      </c>
      <c r="R395" s="159">
        <v>1</v>
      </c>
      <c r="S395" s="159">
        <v>18</v>
      </c>
      <c r="T395" s="159">
        <v>8500</v>
      </c>
      <c r="U395" s="159">
        <f t="shared" si="87"/>
        <v>8500</v>
      </c>
      <c r="V395" s="159">
        <v>30</v>
      </c>
      <c r="W395" s="171">
        <f t="shared" si="88"/>
        <v>472.22222222222223</v>
      </c>
      <c r="AA395" s="15">
        <f t="shared" si="89"/>
        <v>0</v>
      </c>
      <c r="AD395" s="15">
        <f t="shared" si="90"/>
        <v>8500</v>
      </c>
      <c r="AE395" s="172">
        <f t="shared" si="85"/>
        <v>472.22222222222223</v>
      </c>
      <c r="AW395" s="15">
        <f t="shared" si="93"/>
        <v>0</v>
      </c>
      <c r="CJ395" s="15">
        <v>2.75</v>
      </c>
      <c r="CK395" s="15">
        <v>2.6666666666666665</v>
      </c>
      <c r="CL395" s="15">
        <v>1.6666666666666667</v>
      </c>
      <c r="CM395" s="15">
        <v>3.5</v>
      </c>
      <c r="CN395" s="15">
        <v>2.5</v>
      </c>
      <c r="CO395" s="15">
        <f t="shared" si="91"/>
        <v>2.6166666666666663</v>
      </c>
      <c r="CP395" s="15">
        <v>4</v>
      </c>
      <c r="CQ395" s="15">
        <v>5</v>
      </c>
      <c r="CR395" s="15" t="s">
        <v>1007</v>
      </c>
      <c r="CU395" s="15" t="s">
        <v>1007</v>
      </c>
      <c r="CX395" s="15" t="s">
        <v>1007</v>
      </c>
      <c r="CY395" s="15" t="s">
        <v>1007</v>
      </c>
      <c r="DA395" s="15" t="s">
        <v>1007</v>
      </c>
      <c r="DC395" s="15" t="s">
        <v>1007</v>
      </c>
      <c r="DE395" s="15" t="s">
        <v>1007</v>
      </c>
      <c r="DM395" s="15">
        <v>2</v>
      </c>
      <c r="DN395" s="15">
        <v>2</v>
      </c>
      <c r="DQ395" s="15">
        <v>3</v>
      </c>
      <c r="DR395" s="15">
        <v>1</v>
      </c>
      <c r="DS395" s="15">
        <v>1</v>
      </c>
      <c r="DT395" s="15">
        <v>1</v>
      </c>
      <c r="DY395" s="27">
        <v>3.2</v>
      </c>
      <c r="DZ395" s="27">
        <v>3.6666666666666665</v>
      </c>
      <c r="EA395" s="27">
        <v>1</v>
      </c>
      <c r="EB395" s="27">
        <v>2.8</v>
      </c>
      <c r="EC395" s="27">
        <v>3.3333333333333335</v>
      </c>
      <c r="ED395" s="27">
        <v>2.5</v>
      </c>
      <c r="EE395" s="27">
        <f t="shared" si="86"/>
        <v>2.75</v>
      </c>
      <c r="EF395" s="15">
        <f t="shared" si="92"/>
        <v>-0.35555555555555562</v>
      </c>
    </row>
    <row r="396" spans="1:136" x14ac:dyDescent="0.2">
      <c r="A396" s="15">
        <v>198</v>
      </c>
      <c r="B396" s="15">
        <v>712</v>
      </c>
      <c r="C396" s="15">
        <v>0</v>
      </c>
      <c r="D396" s="15">
        <v>5</v>
      </c>
      <c r="E396" s="15">
        <v>0</v>
      </c>
      <c r="F396" s="15">
        <v>49</v>
      </c>
      <c r="G396" s="15">
        <v>6</v>
      </c>
      <c r="H396" s="15">
        <v>1</v>
      </c>
      <c r="I396" s="15">
        <v>1</v>
      </c>
      <c r="J396" s="15">
        <v>12</v>
      </c>
      <c r="K396" s="15">
        <v>0</v>
      </c>
      <c r="L396" s="15">
        <v>0</v>
      </c>
      <c r="M396" s="15">
        <v>1</v>
      </c>
      <c r="N396" s="15">
        <v>400000</v>
      </c>
      <c r="O396" s="15">
        <v>0</v>
      </c>
      <c r="P396" s="15">
        <v>1</v>
      </c>
      <c r="Q396" s="15">
        <v>2</v>
      </c>
      <c r="R396" s="15">
        <v>1</v>
      </c>
      <c r="S396" s="15">
        <v>11</v>
      </c>
      <c r="T396" s="15">
        <v>6500</v>
      </c>
      <c r="U396" s="15">
        <f t="shared" si="87"/>
        <v>6500</v>
      </c>
      <c r="V396" s="15">
        <v>20</v>
      </c>
      <c r="W396" s="27">
        <f t="shared" si="88"/>
        <v>590.90909090909088</v>
      </c>
      <c r="AA396" s="15">
        <f t="shared" si="89"/>
        <v>0</v>
      </c>
      <c r="AD396" s="15">
        <f t="shared" si="90"/>
        <v>6500</v>
      </c>
      <c r="AE396" s="172">
        <f t="shared" si="85"/>
        <v>590.90909090909088</v>
      </c>
      <c r="AF396" s="161">
        <v>2</v>
      </c>
      <c r="AG396" s="161">
        <v>1</v>
      </c>
      <c r="AH396" s="161">
        <v>11</v>
      </c>
      <c r="AI396" s="161">
        <v>6500</v>
      </c>
      <c r="AJ396" s="161">
        <v>20</v>
      </c>
      <c r="AK396" s="161">
        <v>590.90909090909088</v>
      </c>
      <c r="AW396" s="15">
        <f t="shared" si="93"/>
        <v>0</v>
      </c>
      <c r="CJ396" s="15">
        <v>1</v>
      </c>
      <c r="CK396" s="15">
        <v>2.6666666666666665</v>
      </c>
      <c r="CL396" s="15">
        <v>1.6666666666666667</v>
      </c>
      <c r="CM396" s="15">
        <v>2</v>
      </c>
      <c r="CN396" s="15">
        <v>2</v>
      </c>
      <c r="CO396" s="15">
        <f t="shared" si="91"/>
        <v>1.8666666666666665</v>
      </c>
      <c r="CP396" s="15">
        <v>3</v>
      </c>
      <c r="CQ396" s="15">
        <v>5</v>
      </c>
      <c r="CR396" s="15" t="s">
        <v>1007</v>
      </c>
      <c r="CU396" s="15" t="s">
        <v>1007</v>
      </c>
      <c r="CX396" s="15" t="s">
        <v>1007</v>
      </c>
      <c r="CY396" s="15" t="s">
        <v>1007</v>
      </c>
      <c r="DA396" s="15" t="s">
        <v>1007</v>
      </c>
      <c r="DC396" s="15" t="s">
        <v>1007</v>
      </c>
      <c r="DE396" s="15" t="s">
        <v>1007</v>
      </c>
      <c r="DO396" s="15">
        <v>3</v>
      </c>
      <c r="DP396" s="15">
        <v>1</v>
      </c>
      <c r="DQ396" s="15">
        <v>2</v>
      </c>
      <c r="DR396" s="15">
        <v>1</v>
      </c>
      <c r="DS396" s="15">
        <v>1</v>
      </c>
      <c r="DT396" s="15">
        <v>2</v>
      </c>
      <c r="DY396" s="15">
        <v>4.4000000000000004</v>
      </c>
      <c r="DZ396" s="15">
        <v>3.6666666666666665</v>
      </c>
      <c r="EA396" s="15">
        <v>2.5</v>
      </c>
      <c r="EB396" s="15">
        <v>3.4</v>
      </c>
      <c r="EC396" s="15">
        <v>2.6666666666666665</v>
      </c>
      <c r="ED396" s="15">
        <v>2</v>
      </c>
      <c r="EE396" s="27">
        <f t="shared" si="86"/>
        <v>3.1055555555555556</v>
      </c>
      <c r="EF396" s="15">
        <f t="shared" si="92"/>
        <v>0</v>
      </c>
    </row>
    <row r="397" spans="1:136" x14ac:dyDescent="0.2">
      <c r="A397" s="15">
        <v>198</v>
      </c>
      <c r="B397" s="15">
        <v>712</v>
      </c>
      <c r="C397" s="15">
        <v>0</v>
      </c>
      <c r="D397" s="15">
        <v>5</v>
      </c>
      <c r="E397" s="15">
        <v>0</v>
      </c>
      <c r="F397" s="15">
        <v>49</v>
      </c>
      <c r="G397" s="15">
        <v>6</v>
      </c>
      <c r="H397" s="15">
        <v>1</v>
      </c>
      <c r="I397" s="15">
        <v>1</v>
      </c>
      <c r="J397" s="15">
        <v>12</v>
      </c>
      <c r="K397" s="15">
        <v>0</v>
      </c>
      <c r="L397" s="15">
        <v>0</v>
      </c>
      <c r="M397" s="15">
        <v>1</v>
      </c>
      <c r="N397" s="15">
        <v>400000</v>
      </c>
      <c r="O397" s="15">
        <v>0</v>
      </c>
      <c r="P397" s="15">
        <v>0</v>
      </c>
      <c r="Q397" s="159">
        <v>2</v>
      </c>
      <c r="R397" s="159">
        <v>1</v>
      </c>
      <c r="S397" s="159">
        <v>11</v>
      </c>
      <c r="T397" s="159">
        <v>6500</v>
      </c>
      <c r="U397" s="159">
        <f t="shared" si="87"/>
        <v>6500</v>
      </c>
      <c r="V397" s="159">
        <v>20</v>
      </c>
      <c r="W397" s="171">
        <f t="shared" si="88"/>
        <v>590.90909090909088</v>
      </c>
      <c r="AA397" s="15">
        <f t="shared" si="89"/>
        <v>0</v>
      </c>
      <c r="AD397" s="15">
        <f t="shared" si="90"/>
        <v>6500</v>
      </c>
      <c r="AE397" s="172">
        <f t="shared" si="85"/>
        <v>590.90909090909088</v>
      </c>
      <c r="AW397" s="15">
        <f t="shared" si="93"/>
        <v>0</v>
      </c>
      <c r="CJ397" s="15">
        <v>1</v>
      </c>
      <c r="CK397" s="15">
        <v>2.6666666666666665</v>
      </c>
      <c r="CL397" s="15">
        <v>1.6666666666666667</v>
      </c>
      <c r="CM397" s="15">
        <v>2</v>
      </c>
      <c r="CN397" s="15">
        <v>2</v>
      </c>
      <c r="CO397" s="15">
        <f t="shared" si="91"/>
        <v>1.8666666666666665</v>
      </c>
      <c r="CP397" s="15">
        <v>3</v>
      </c>
      <c r="CQ397" s="15">
        <v>5</v>
      </c>
      <c r="CR397" s="15" t="s">
        <v>1007</v>
      </c>
      <c r="CU397" s="15" t="s">
        <v>1007</v>
      </c>
      <c r="CX397" s="15" t="s">
        <v>1007</v>
      </c>
      <c r="CY397" s="15" t="s">
        <v>1007</v>
      </c>
      <c r="DA397" s="15" t="s">
        <v>1007</v>
      </c>
      <c r="DC397" s="15" t="s">
        <v>1007</v>
      </c>
      <c r="DE397" s="15" t="s">
        <v>1007</v>
      </c>
      <c r="DO397" s="15">
        <v>3</v>
      </c>
      <c r="DP397" s="15">
        <v>1</v>
      </c>
      <c r="DQ397" s="15">
        <v>2</v>
      </c>
      <c r="DR397" s="15">
        <v>1</v>
      </c>
      <c r="DS397" s="15">
        <v>1</v>
      </c>
      <c r="DT397" s="15">
        <v>2</v>
      </c>
      <c r="DY397" s="27">
        <v>4.4000000000000004</v>
      </c>
      <c r="DZ397" s="27">
        <v>3.6666666666666665</v>
      </c>
      <c r="EA397" s="27">
        <v>2.5</v>
      </c>
      <c r="EB397" s="27">
        <v>3.4</v>
      </c>
      <c r="EC397" s="27">
        <v>2.6666666666666665</v>
      </c>
      <c r="ED397" s="27">
        <v>2</v>
      </c>
      <c r="EE397" s="27">
        <f t="shared" si="86"/>
        <v>3.1055555555555556</v>
      </c>
      <c r="EF397" s="15">
        <f t="shared" si="92"/>
        <v>-0.12222222222222223</v>
      </c>
    </row>
    <row r="398" spans="1:136" x14ac:dyDescent="0.2">
      <c r="A398" s="15">
        <v>199</v>
      </c>
      <c r="B398" s="15">
        <v>713</v>
      </c>
      <c r="C398" s="15">
        <v>0</v>
      </c>
      <c r="D398" s="15">
        <v>5</v>
      </c>
      <c r="E398" s="15">
        <v>1</v>
      </c>
      <c r="F398" s="15">
        <v>57</v>
      </c>
      <c r="G398" s="15">
        <v>2</v>
      </c>
      <c r="H398" s="15">
        <v>2</v>
      </c>
      <c r="I398" s="15">
        <v>4</v>
      </c>
      <c r="J398" s="15">
        <v>20</v>
      </c>
      <c r="K398" s="15">
        <v>0</v>
      </c>
      <c r="L398" s="15">
        <v>0</v>
      </c>
      <c r="M398" s="15">
        <v>1</v>
      </c>
      <c r="N398" s="15">
        <v>100000</v>
      </c>
      <c r="O398" s="15">
        <v>0</v>
      </c>
      <c r="P398" s="15">
        <v>1</v>
      </c>
      <c r="Q398" s="15">
        <v>7</v>
      </c>
      <c r="R398" s="15">
        <v>1</v>
      </c>
      <c r="S398" s="15">
        <v>2</v>
      </c>
      <c r="T398" s="15">
        <v>1000</v>
      </c>
      <c r="U398" s="15">
        <f t="shared" si="87"/>
        <v>1000</v>
      </c>
      <c r="V398" s="15">
        <v>70</v>
      </c>
      <c r="W398" s="27">
        <f t="shared" si="88"/>
        <v>500</v>
      </c>
      <c r="AA398" s="15">
        <f t="shared" si="89"/>
        <v>0</v>
      </c>
      <c r="AD398" s="15">
        <f t="shared" si="90"/>
        <v>1000</v>
      </c>
      <c r="AE398" s="172">
        <f t="shared" si="85"/>
        <v>500</v>
      </c>
      <c r="AF398" s="161">
        <v>7</v>
      </c>
      <c r="AG398" s="161">
        <v>1</v>
      </c>
      <c r="AH398" s="161">
        <v>2</v>
      </c>
      <c r="AI398" s="161">
        <v>1200</v>
      </c>
      <c r="AJ398" s="161">
        <v>60</v>
      </c>
      <c r="AK398" s="161">
        <v>600</v>
      </c>
      <c r="AS398" s="15">
        <v>7</v>
      </c>
      <c r="AT398" s="15">
        <v>1</v>
      </c>
      <c r="AU398" s="15">
        <v>2</v>
      </c>
      <c r="AV398" s="15">
        <v>500</v>
      </c>
      <c r="AW398" s="15">
        <f t="shared" si="93"/>
        <v>500</v>
      </c>
      <c r="AX398" s="15">
        <v>120</v>
      </c>
      <c r="AY398" s="15">
        <v>250</v>
      </c>
      <c r="BF398" s="15">
        <f t="shared" si="94"/>
        <v>500</v>
      </c>
      <c r="BG398" s="15">
        <f t="shared" si="95"/>
        <v>250</v>
      </c>
      <c r="BH398" s="161">
        <v>7</v>
      </c>
      <c r="BI398" s="161">
        <v>1</v>
      </c>
      <c r="BJ398" s="161">
        <v>2</v>
      </c>
      <c r="BK398" s="161">
        <v>700</v>
      </c>
      <c r="BL398" s="161">
        <v>120</v>
      </c>
      <c r="BS398" s="23">
        <v>700</v>
      </c>
      <c r="BT398" s="23">
        <v>350</v>
      </c>
      <c r="CJ398" s="15">
        <v>2.25</v>
      </c>
      <c r="CK398" s="15">
        <v>1.6666666666666667</v>
      </c>
      <c r="CL398" s="15">
        <v>1.3333333333333333</v>
      </c>
      <c r="CM398" s="15">
        <v>2</v>
      </c>
      <c r="CN398" s="15">
        <v>3</v>
      </c>
      <c r="CO398" s="15">
        <f t="shared" si="91"/>
        <v>2.0499999999999998</v>
      </c>
      <c r="CP398" s="15">
        <v>4</v>
      </c>
      <c r="CQ398" s="15">
        <v>5</v>
      </c>
      <c r="CR398" s="15" t="s">
        <v>1007</v>
      </c>
      <c r="CU398" s="15" t="s">
        <v>1007</v>
      </c>
      <c r="CX398" s="15" t="s">
        <v>1007</v>
      </c>
      <c r="CY398" s="15" t="s">
        <v>1007</v>
      </c>
      <c r="DA398" s="15" t="s">
        <v>1007</v>
      </c>
      <c r="DC398" s="15" t="s">
        <v>1007</v>
      </c>
      <c r="DE398" s="15" t="s">
        <v>1007</v>
      </c>
      <c r="DM398" s="15">
        <v>3</v>
      </c>
      <c r="DN398" s="15">
        <v>2</v>
      </c>
      <c r="DO398" s="15">
        <v>2</v>
      </c>
      <c r="DP398" s="15">
        <v>1</v>
      </c>
      <c r="DS398" s="15">
        <v>1</v>
      </c>
      <c r="DT398" s="15">
        <v>2</v>
      </c>
      <c r="DY398" s="15">
        <v>3.8</v>
      </c>
      <c r="DZ398" s="15">
        <v>3.3333333333333335</v>
      </c>
      <c r="EA398" s="15">
        <v>2.5</v>
      </c>
      <c r="EB398" s="15">
        <v>3.4</v>
      </c>
      <c r="EC398" s="15">
        <v>3.3333333333333335</v>
      </c>
      <c r="ED398" s="15">
        <v>3</v>
      </c>
      <c r="EE398" s="27">
        <f t="shared" si="86"/>
        <v>3.2277777777777779</v>
      </c>
      <c r="EF398" s="15">
        <f t="shared" si="92"/>
        <v>0</v>
      </c>
    </row>
    <row r="399" spans="1:136" x14ac:dyDescent="0.2">
      <c r="A399" s="15">
        <v>199</v>
      </c>
      <c r="B399" s="15">
        <v>713</v>
      </c>
      <c r="C399" s="15">
        <v>0</v>
      </c>
      <c r="D399" s="15">
        <v>5</v>
      </c>
      <c r="E399" s="15">
        <v>1</v>
      </c>
      <c r="F399" s="15">
        <v>57</v>
      </c>
      <c r="G399" s="15">
        <v>2</v>
      </c>
      <c r="H399" s="15">
        <v>2</v>
      </c>
      <c r="I399" s="15">
        <v>4</v>
      </c>
      <c r="J399" s="15">
        <v>20</v>
      </c>
      <c r="K399" s="15">
        <v>0</v>
      </c>
      <c r="L399" s="15">
        <v>0</v>
      </c>
      <c r="M399" s="15">
        <v>1</v>
      </c>
      <c r="N399" s="15">
        <v>100000</v>
      </c>
      <c r="O399" s="15">
        <v>0</v>
      </c>
      <c r="P399" s="15">
        <v>0</v>
      </c>
      <c r="Q399" s="159">
        <v>7</v>
      </c>
      <c r="R399" s="159">
        <v>1</v>
      </c>
      <c r="S399" s="159">
        <v>2</v>
      </c>
      <c r="T399" s="159">
        <v>1200</v>
      </c>
      <c r="U399" s="159">
        <f t="shared" si="87"/>
        <v>1200</v>
      </c>
      <c r="V399" s="159">
        <v>60</v>
      </c>
      <c r="W399" s="171">
        <f t="shared" si="88"/>
        <v>600</v>
      </c>
      <c r="AA399" s="15">
        <f t="shared" si="89"/>
        <v>0</v>
      </c>
      <c r="AD399" s="15">
        <f t="shared" si="90"/>
        <v>1200</v>
      </c>
      <c r="AE399" s="172">
        <f t="shared" si="85"/>
        <v>600</v>
      </c>
      <c r="AS399" s="15">
        <v>7</v>
      </c>
      <c r="AT399" s="15">
        <v>1</v>
      </c>
      <c r="AU399" s="15">
        <v>2</v>
      </c>
      <c r="AV399" s="15">
        <v>700</v>
      </c>
      <c r="AW399" s="15">
        <f t="shared" si="93"/>
        <v>700</v>
      </c>
      <c r="AX399" s="15">
        <v>120</v>
      </c>
      <c r="BF399" s="15">
        <f t="shared" si="94"/>
        <v>700</v>
      </c>
      <c r="BG399" s="15">
        <f t="shared" si="95"/>
        <v>350</v>
      </c>
      <c r="CJ399" s="15">
        <v>2.25</v>
      </c>
      <c r="CK399" s="15">
        <v>1.6666666666666667</v>
      </c>
      <c r="CL399" s="15">
        <v>1.3333333333333333</v>
      </c>
      <c r="CM399" s="15">
        <v>2</v>
      </c>
      <c r="CN399" s="15">
        <v>3</v>
      </c>
      <c r="CO399" s="15">
        <f t="shared" si="91"/>
        <v>2.0499999999999998</v>
      </c>
      <c r="CP399" s="15">
        <v>4</v>
      </c>
      <c r="CQ399" s="15">
        <v>5</v>
      </c>
      <c r="CR399" s="15" t="s">
        <v>1007</v>
      </c>
      <c r="CU399" s="15" t="s">
        <v>1007</v>
      </c>
      <c r="CX399" s="15" t="s">
        <v>1007</v>
      </c>
      <c r="CY399" s="15" t="s">
        <v>1007</v>
      </c>
      <c r="DA399" s="15" t="s">
        <v>1007</v>
      </c>
      <c r="DC399" s="15" t="s">
        <v>1007</v>
      </c>
      <c r="DE399" s="15" t="s">
        <v>1007</v>
      </c>
      <c r="DM399" s="15">
        <v>3</v>
      </c>
      <c r="DN399" s="15">
        <v>2</v>
      </c>
      <c r="DO399" s="15">
        <v>2</v>
      </c>
      <c r="DP399" s="15">
        <v>1</v>
      </c>
      <c r="DS399" s="15">
        <v>1</v>
      </c>
      <c r="DT399" s="15">
        <v>2</v>
      </c>
      <c r="DY399" s="27">
        <v>3.8</v>
      </c>
      <c r="DZ399" s="27">
        <v>3.3333333333333335</v>
      </c>
      <c r="EA399" s="27">
        <v>2.5</v>
      </c>
      <c r="EB399" s="27">
        <v>3.4</v>
      </c>
      <c r="EC399" s="27">
        <v>3.3333333333333335</v>
      </c>
      <c r="ED399" s="27">
        <v>3</v>
      </c>
      <c r="EE399" s="27">
        <f t="shared" si="86"/>
        <v>3.2277777777777779</v>
      </c>
      <c r="EF399" s="15">
        <f t="shared" si="92"/>
        <v>0.18333333333333357</v>
      </c>
    </row>
    <row r="400" spans="1:136" x14ac:dyDescent="0.2">
      <c r="A400" s="15">
        <v>200</v>
      </c>
      <c r="B400" s="15">
        <v>714</v>
      </c>
      <c r="C400" s="15">
        <v>0</v>
      </c>
      <c r="D400" s="15">
        <v>5</v>
      </c>
      <c r="E400" s="15">
        <v>0</v>
      </c>
      <c r="F400" s="15">
        <v>53</v>
      </c>
      <c r="G400" s="15">
        <v>2</v>
      </c>
      <c r="H400" s="15">
        <v>4</v>
      </c>
      <c r="I400" s="15">
        <v>2</v>
      </c>
      <c r="J400" s="15">
        <v>25</v>
      </c>
      <c r="K400" s="15">
        <v>0</v>
      </c>
      <c r="L400" s="15">
        <v>0</v>
      </c>
      <c r="M400" s="15">
        <v>1</v>
      </c>
      <c r="N400" s="15">
        <v>120000</v>
      </c>
      <c r="O400" s="15">
        <v>1</v>
      </c>
      <c r="P400" s="15">
        <v>1</v>
      </c>
      <c r="Q400" s="15">
        <v>7</v>
      </c>
      <c r="R400" s="15">
        <v>1</v>
      </c>
      <c r="S400" s="15">
        <v>8</v>
      </c>
      <c r="T400" s="15">
        <v>4000</v>
      </c>
      <c r="U400" s="15">
        <f t="shared" si="87"/>
        <v>4000</v>
      </c>
      <c r="V400" s="15">
        <v>30</v>
      </c>
      <c r="W400" s="27">
        <f t="shared" si="88"/>
        <v>500</v>
      </c>
      <c r="AA400" s="15">
        <f t="shared" si="89"/>
        <v>0</v>
      </c>
      <c r="AD400" s="15">
        <f t="shared" si="90"/>
        <v>4000</v>
      </c>
      <c r="AE400" s="172">
        <f t="shared" si="85"/>
        <v>500</v>
      </c>
      <c r="AF400" s="161">
        <v>7</v>
      </c>
      <c r="AG400" s="161">
        <v>1</v>
      </c>
      <c r="AH400" s="161">
        <v>8</v>
      </c>
      <c r="AI400" s="161">
        <v>5000</v>
      </c>
      <c r="AJ400" s="161">
        <v>30</v>
      </c>
      <c r="AK400" s="161">
        <v>625</v>
      </c>
      <c r="AW400" s="15">
        <f t="shared" si="93"/>
        <v>0</v>
      </c>
      <c r="CJ400" s="15">
        <v>3.25</v>
      </c>
      <c r="CK400" s="15">
        <v>2.3333333333333335</v>
      </c>
      <c r="CL400" s="15">
        <v>1.6666666666666667</v>
      </c>
      <c r="CM400" s="15">
        <v>2</v>
      </c>
      <c r="CN400" s="15">
        <v>3</v>
      </c>
      <c r="CO400" s="15">
        <f t="shared" si="91"/>
        <v>2.4500000000000002</v>
      </c>
      <c r="CP400" s="15">
        <v>4</v>
      </c>
      <c r="CQ400" s="15">
        <v>5</v>
      </c>
      <c r="CR400" s="15" t="s">
        <v>1007</v>
      </c>
      <c r="CU400" s="15" t="s">
        <v>1007</v>
      </c>
      <c r="CX400" s="15" t="s">
        <v>1007</v>
      </c>
      <c r="CY400" s="15" t="s">
        <v>1007</v>
      </c>
      <c r="DA400" s="15" t="s">
        <v>1007</v>
      </c>
      <c r="DC400" s="15" t="s">
        <v>1007</v>
      </c>
      <c r="DE400" s="15" t="s">
        <v>1007</v>
      </c>
      <c r="DM400" s="15">
        <v>3</v>
      </c>
      <c r="DN400" s="15">
        <v>2</v>
      </c>
      <c r="DO400" s="15">
        <v>2</v>
      </c>
      <c r="DP400" s="15">
        <v>1</v>
      </c>
      <c r="DS400" s="15">
        <v>1</v>
      </c>
      <c r="DT400" s="15">
        <v>2</v>
      </c>
      <c r="DY400" s="15">
        <v>3.6</v>
      </c>
      <c r="DZ400" s="15">
        <v>3.3333333333333335</v>
      </c>
      <c r="EA400" s="15">
        <v>2.5</v>
      </c>
      <c r="EB400" s="15">
        <v>3</v>
      </c>
      <c r="EC400" s="15">
        <v>3.3333333333333335</v>
      </c>
      <c r="ED400" s="15">
        <v>2.5</v>
      </c>
      <c r="EE400" s="27">
        <f t="shared" si="86"/>
        <v>3.0444444444444443</v>
      </c>
      <c r="EF400" s="15">
        <f t="shared" si="92"/>
        <v>0</v>
      </c>
    </row>
    <row r="401" spans="1:136" x14ac:dyDescent="0.2">
      <c r="A401" s="15">
        <v>200</v>
      </c>
      <c r="B401" s="15">
        <v>714</v>
      </c>
      <c r="C401" s="15">
        <v>0</v>
      </c>
      <c r="D401" s="15">
        <v>5</v>
      </c>
      <c r="E401" s="15">
        <v>0</v>
      </c>
      <c r="F401" s="15">
        <v>53</v>
      </c>
      <c r="G401" s="15">
        <v>2</v>
      </c>
      <c r="H401" s="15">
        <v>4</v>
      </c>
      <c r="I401" s="15">
        <v>2</v>
      </c>
      <c r="J401" s="15">
        <v>25</v>
      </c>
      <c r="K401" s="15">
        <v>0</v>
      </c>
      <c r="L401" s="15">
        <v>0</v>
      </c>
      <c r="M401" s="15">
        <v>1</v>
      </c>
      <c r="N401" s="15">
        <v>120000</v>
      </c>
      <c r="O401" s="15">
        <v>1</v>
      </c>
      <c r="P401" s="15">
        <v>0</v>
      </c>
      <c r="Q401" s="159">
        <v>7</v>
      </c>
      <c r="R401" s="159">
        <v>1</v>
      </c>
      <c r="S401" s="159">
        <v>8</v>
      </c>
      <c r="T401" s="159">
        <v>5000</v>
      </c>
      <c r="U401" s="159">
        <f t="shared" si="87"/>
        <v>5000</v>
      </c>
      <c r="V401" s="159">
        <v>30</v>
      </c>
      <c r="W401" s="171">
        <f t="shared" si="88"/>
        <v>625</v>
      </c>
      <c r="AA401" s="15">
        <f t="shared" si="89"/>
        <v>0</v>
      </c>
      <c r="AD401" s="15">
        <f t="shared" si="90"/>
        <v>5000</v>
      </c>
      <c r="AE401" s="172">
        <f t="shared" si="85"/>
        <v>625</v>
      </c>
      <c r="AW401" s="15">
        <f t="shared" si="93"/>
        <v>0</v>
      </c>
      <c r="CJ401" s="15">
        <v>3.25</v>
      </c>
      <c r="CK401" s="15">
        <v>2.3333333333333335</v>
      </c>
      <c r="CL401" s="15">
        <v>1.6666666666666667</v>
      </c>
      <c r="CM401" s="15">
        <v>2</v>
      </c>
      <c r="CN401" s="15">
        <v>3</v>
      </c>
      <c r="CO401" s="15">
        <f t="shared" si="91"/>
        <v>2.4500000000000002</v>
      </c>
      <c r="CP401" s="15">
        <v>4</v>
      </c>
      <c r="CQ401" s="15">
        <v>5</v>
      </c>
      <c r="CR401" s="15" t="s">
        <v>1007</v>
      </c>
      <c r="CU401" s="15" t="s">
        <v>1007</v>
      </c>
      <c r="CX401" s="15" t="s">
        <v>1007</v>
      </c>
      <c r="CY401" s="15" t="s">
        <v>1007</v>
      </c>
      <c r="DA401" s="15" t="s">
        <v>1007</v>
      </c>
      <c r="DC401" s="15" t="s">
        <v>1007</v>
      </c>
      <c r="DE401" s="15" t="s">
        <v>1007</v>
      </c>
      <c r="DM401" s="15">
        <v>3</v>
      </c>
      <c r="DN401" s="15">
        <v>2</v>
      </c>
      <c r="DO401" s="15">
        <v>2</v>
      </c>
      <c r="DP401" s="15">
        <v>1</v>
      </c>
      <c r="DS401" s="15">
        <v>1</v>
      </c>
      <c r="DT401" s="15">
        <v>2</v>
      </c>
      <c r="DY401" s="27">
        <v>3.6</v>
      </c>
      <c r="DZ401" s="27">
        <v>3.3333333333333335</v>
      </c>
      <c r="EA401" s="27">
        <v>2.5</v>
      </c>
      <c r="EB401" s="27">
        <v>3</v>
      </c>
      <c r="EC401" s="27">
        <v>3.3333333333333335</v>
      </c>
      <c r="ED401" s="27">
        <v>2.5</v>
      </c>
      <c r="EE401" s="27">
        <f t="shared" si="86"/>
        <v>3.0444444444444443</v>
      </c>
      <c r="EF401" s="15">
        <f t="shared" si="92"/>
        <v>0.15277777777777724</v>
      </c>
    </row>
    <row r="402" spans="1:136" x14ac:dyDescent="0.2">
      <c r="A402" s="15">
        <v>201</v>
      </c>
      <c r="B402" s="15">
        <v>715</v>
      </c>
      <c r="C402" s="15">
        <v>0</v>
      </c>
      <c r="D402" s="15">
        <v>5</v>
      </c>
      <c r="E402" s="15">
        <v>0</v>
      </c>
      <c r="F402" s="15">
        <v>60</v>
      </c>
      <c r="G402" s="15">
        <v>1</v>
      </c>
      <c r="H402" s="15">
        <v>4</v>
      </c>
      <c r="I402" s="15">
        <v>4</v>
      </c>
      <c r="J402" s="15">
        <v>35</v>
      </c>
      <c r="K402" s="15">
        <v>0</v>
      </c>
      <c r="L402" s="15">
        <v>0</v>
      </c>
      <c r="M402" s="15">
        <v>1</v>
      </c>
      <c r="N402" s="15">
        <v>160000</v>
      </c>
      <c r="O402" s="15">
        <v>1</v>
      </c>
      <c r="P402" s="15">
        <v>1</v>
      </c>
      <c r="Q402" s="15">
        <v>7</v>
      </c>
      <c r="R402" s="15">
        <v>1</v>
      </c>
      <c r="S402" s="15">
        <v>5</v>
      </c>
      <c r="T402" s="15">
        <v>1700</v>
      </c>
      <c r="U402" s="15">
        <f t="shared" si="87"/>
        <v>1700</v>
      </c>
      <c r="V402" s="15">
        <v>30</v>
      </c>
      <c r="W402" s="27">
        <f t="shared" si="88"/>
        <v>340</v>
      </c>
      <c r="AA402" s="15">
        <f t="shared" si="89"/>
        <v>0</v>
      </c>
      <c r="AD402" s="15">
        <f t="shared" si="90"/>
        <v>1700</v>
      </c>
      <c r="AE402" s="172">
        <f t="shared" si="85"/>
        <v>340</v>
      </c>
      <c r="AF402" s="161">
        <v>7</v>
      </c>
      <c r="AG402" s="161">
        <v>1</v>
      </c>
      <c r="AH402" s="161">
        <v>5</v>
      </c>
      <c r="AI402" s="161">
        <v>2000</v>
      </c>
      <c r="AJ402" s="161">
        <v>30</v>
      </c>
      <c r="AK402" s="161">
        <v>400</v>
      </c>
      <c r="AW402" s="15">
        <f t="shared" si="93"/>
        <v>0</v>
      </c>
      <c r="CJ402" s="15">
        <v>3.25</v>
      </c>
      <c r="CK402" s="15">
        <v>3</v>
      </c>
      <c r="CL402" s="15">
        <v>2.3333333333333335</v>
      </c>
      <c r="CM402" s="15">
        <v>2.5</v>
      </c>
      <c r="CN402" s="15">
        <v>3.5</v>
      </c>
      <c r="CO402" s="15">
        <f t="shared" si="91"/>
        <v>2.916666666666667</v>
      </c>
      <c r="CP402" s="15">
        <v>4</v>
      </c>
      <c r="CQ402" s="15">
        <v>5</v>
      </c>
      <c r="CR402" s="15" t="s">
        <v>1007</v>
      </c>
      <c r="CU402" s="15" t="s">
        <v>1007</v>
      </c>
      <c r="CX402" s="15" t="s">
        <v>1007</v>
      </c>
      <c r="CY402" s="15" t="s">
        <v>1007</v>
      </c>
      <c r="DA402" s="15" t="s">
        <v>1007</v>
      </c>
      <c r="DC402" s="15" t="s">
        <v>1007</v>
      </c>
      <c r="DE402" s="15" t="s">
        <v>1007</v>
      </c>
      <c r="DM402" s="15">
        <v>1</v>
      </c>
      <c r="DN402" s="15">
        <v>2</v>
      </c>
      <c r="DO402" s="15">
        <v>3</v>
      </c>
      <c r="DP402" s="15">
        <v>1</v>
      </c>
      <c r="DS402" s="15">
        <v>2</v>
      </c>
      <c r="DT402" s="15">
        <v>2</v>
      </c>
      <c r="DY402" s="15">
        <v>3.2</v>
      </c>
      <c r="DZ402" s="15">
        <v>3</v>
      </c>
      <c r="EA402" s="15">
        <v>2.25</v>
      </c>
      <c r="EB402" s="15">
        <v>3.4</v>
      </c>
      <c r="EC402" s="15">
        <v>3</v>
      </c>
      <c r="ED402" s="15">
        <v>2.5</v>
      </c>
      <c r="EE402" s="27">
        <f t="shared" si="86"/>
        <v>2.8916666666666671</v>
      </c>
      <c r="EF402" s="15">
        <f t="shared" si="92"/>
        <v>0</v>
      </c>
    </row>
    <row r="403" spans="1:136" x14ac:dyDescent="0.2">
      <c r="A403" s="15">
        <v>201</v>
      </c>
      <c r="B403" s="15">
        <v>715</v>
      </c>
      <c r="C403" s="15">
        <v>0</v>
      </c>
      <c r="D403" s="15">
        <v>5</v>
      </c>
      <c r="E403" s="15">
        <v>0</v>
      </c>
      <c r="F403" s="15">
        <v>60</v>
      </c>
      <c r="G403" s="15">
        <v>1</v>
      </c>
      <c r="H403" s="15">
        <v>4</v>
      </c>
      <c r="I403" s="15">
        <v>4</v>
      </c>
      <c r="J403" s="15">
        <v>35</v>
      </c>
      <c r="K403" s="15">
        <v>0</v>
      </c>
      <c r="L403" s="15">
        <v>0</v>
      </c>
      <c r="M403" s="15">
        <v>1</v>
      </c>
      <c r="N403" s="15">
        <v>160000</v>
      </c>
      <c r="O403" s="15">
        <v>1</v>
      </c>
      <c r="P403" s="15">
        <v>0</v>
      </c>
      <c r="Q403" s="159">
        <v>7</v>
      </c>
      <c r="R403" s="159">
        <v>1</v>
      </c>
      <c r="S403" s="159">
        <v>5</v>
      </c>
      <c r="T403" s="159">
        <v>2000</v>
      </c>
      <c r="U403" s="159">
        <f t="shared" si="87"/>
        <v>2000</v>
      </c>
      <c r="V403" s="159">
        <v>30</v>
      </c>
      <c r="W403" s="171">
        <f t="shared" si="88"/>
        <v>400</v>
      </c>
      <c r="AA403" s="15">
        <f t="shared" si="89"/>
        <v>0</v>
      </c>
      <c r="AD403" s="15">
        <f t="shared" si="90"/>
        <v>2000</v>
      </c>
      <c r="AE403" s="172">
        <f t="shared" si="85"/>
        <v>400</v>
      </c>
      <c r="AW403" s="15">
        <f t="shared" si="93"/>
        <v>0</v>
      </c>
      <c r="CJ403" s="15">
        <v>3.25</v>
      </c>
      <c r="CK403" s="15">
        <v>3</v>
      </c>
      <c r="CL403" s="15">
        <v>2.3333333333333335</v>
      </c>
      <c r="CM403" s="15">
        <v>2.5</v>
      </c>
      <c r="CN403" s="15">
        <v>3.5</v>
      </c>
      <c r="CO403" s="15">
        <f t="shared" si="91"/>
        <v>2.916666666666667</v>
      </c>
      <c r="CP403" s="15">
        <v>4</v>
      </c>
      <c r="CQ403" s="15">
        <v>5</v>
      </c>
      <c r="CR403" s="15" t="s">
        <v>1007</v>
      </c>
      <c r="CU403" s="15" t="s">
        <v>1007</v>
      </c>
      <c r="CX403" s="15" t="s">
        <v>1007</v>
      </c>
      <c r="CY403" s="15" t="s">
        <v>1007</v>
      </c>
      <c r="DA403" s="15" t="s">
        <v>1007</v>
      </c>
      <c r="DC403" s="15" t="s">
        <v>1007</v>
      </c>
      <c r="DE403" s="15" t="s">
        <v>1007</v>
      </c>
      <c r="DM403" s="15">
        <v>1</v>
      </c>
      <c r="DN403" s="15">
        <v>2</v>
      </c>
      <c r="DO403" s="15">
        <v>3</v>
      </c>
      <c r="DP403" s="15">
        <v>1</v>
      </c>
      <c r="DS403" s="15">
        <v>2</v>
      </c>
      <c r="DT403" s="15">
        <v>2</v>
      </c>
      <c r="DY403" s="27">
        <v>3.2</v>
      </c>
      <c r="DZ403" s="27">
        <v>3</v>
      </c>
      <c r="EA403" s="27">
        <v>2.25</v>
      </c>
      <c r="EB403" s="27">
        <v>3.4</v>
      </c>
      <c r="EC403" s="27">
        <v>3</v>
      </c>
      <c r="ED403" s="27">
        <v>2.5</v>
      </c>
      <c r="EE403" s="27">
        <f t="shared" si="86"/>
        <v>2.8916666666666671</v>
      </c>
      <c r="EF403" s="15">
        <f t="shared" si="92"/>
        <v>-0.530555555555555</v>
      </c>
    </row>
    <row r="404" spans="1:136" x14ac:dyDescent="0.2">
      <c r="A404" s="15">
        <v>202</v>
      </c>
      <c r="B404" s="15">
        <v>716</v>
      </c>
      <c r="C404" s="15">
        <v>1</v>
      </c>
      <c r="D404" s="15">
        <v>5</v>
      </c>
      <c r="E404" s="15">
        <v>0</v>
      </c>
      <c r="F404" s="15">
        <v>63</v>
      </c>
      <c r="G404" s="15">
        <v>1</v>
      </c>
      <c r="H404" s="15">
        <v>2</v>
      </c>
      <c r="I404" s="15">
        <v>4</v>
      </c>
      <c r="J404" s="15">
        <v>30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1</v>
      </c>
      <c r="Q404" s="15">
        <v>7</v>
      </c>
      <c r="R404" s="15">
        <v>1</v>
      </c>
      <c r="S404" s="15">
        <v>3</v>
      </c>
      <c r="T404" s="15">
        <v>1500</v>
      </c>
      <c r="U404" s="15">
        <f t="shared" si="87"/>
        <v>1500</v>
      </c>
      <c r="V404" s="15">
        <v>30</v>
      </c>
      <c r="W404" s="27">
        <f t="shared" si="88"/>
        <v>500</v>
      </c>
      <c r="AA404" s="15">
        <f t="shared" si="89"/>
        <v>0</v>
      </c>
      <c r="AD404" s="15">
        <f t="shared" si="90"/>
        <v>1500</v>
      </c>
      <c r="AE404" s="172">
        <f t="shared" si="85"/>
        <v>500</v>
      </c>
      <c r="AF404" s="161">
        <v>7</v>
      </c>
      <c r="AG404" s="161">
        <v>1</v>
      </c>
      <c r="AH404" s="161">
        <v>3</v>
      </c>
      <c r="AI404" s="161">
        <v>1500</v>
      </c>
      <c r="AJ404" s="161">
        <v>30</v>
      </c>
      <c r="AK404" s="161">
        <v>500</v>
      </c>
      <c r="AW404" s="15">
        <f t="shared" si="93"/>
        <v>0</v>
      </c>
      <c r="CJ404" s="15">
        <v>3</v>
      </c>
      <c r="CK404" s="15">
        <v>2.3333333333333335</v>
      </c>
      <c r="CL404" s="15">
        <v>1.6666666666666667</v>
      </c>
      <c r="CM404" s="15">
        <v>2</v>
      </c>
      <c r="CN404" s="15">
        <v>3</v>
      </c>
      <c r="CO404" s="15">
        <f t="shared" si="91"/>
        <v>2.4</v>
      </c>
      <c r="CP404" s="15">
        <v>3</v>
      </c>
      <c r="CQ404" s="15">
        <v>2</v>
      </c>
      <c r="CR404" s="15">
        <v>1</v>
      </c>
      <c r="CS404" s="15">
        <v>5</v>
      </c>
      <c r="CT404" s="15">
        <v>2</v>
      </c>
      <c r="CU404" s="15">
        <v>3</v>
      </c>
      <c r="CV404" s="15">
        <v>1</v>
      </c>
      <c r="CW404" s="15">
        <v>1</v>
      </c>
      <c r="CX404" s="15">
        <v>1</v>
      </c>
      <c r="CY404" s="15">
        <v>1</v>
      </c>
      <c r="DA404" s="15">
        <v>0</v>
      </c>
      <c r="DB404" s="15">
        <v>1</v>
      </c>
      <c r="DC404" s="15">
        <v>0</v>
      </c>
      <c r="DD404" s="15">
        <v>1</v>
      </c>
      <c r="DE404" s="15">
        <v>1</v>
      </c>
      <c r="DM404" s="15">
        <v>3</v>
      </c>
      <c r="DN404" s="15">
        <v>2</v>
      </c>
      <c r="DO404" s="15">
        <v>2</v>
      </c>
      <c r="DP404" s="15">
        <v>2</v>
      </c>
      <c r="DS404" s="15">
        <v>1</v>
      </c>
      <c r="DT404" s="15">
        <v>2</v>
      </c>
      <c r="DY404" s="15">
        <v>3.6</v>
      </c>
      <c r="DZ404" s="150">
        <v>4</v>
      </c>
      <c r="EA404" s="15">
        <v>2.75</v>
      </c>
      <c r="EB404" s="15">
        <v>3.6</v>
      </c>
      <c r="EC404" s="15">
        <v>3.3333333333333335</v>
      </c>
      <c r="ED404" s="15">
        <v>3.25</v>
      </c>
      <c r="EE404" s="27">
        <f t="shared" si="86"/>
        <v>3.4222222222222221</v>
      </c>
      <c r="EF404" s="15">
        <f t="shared" si="92"/>
        <v>0</v>
      </c>
    </row>
    <row r="405" spans="1:136" x14ac:dyDescent="0.2">
      <c r="A405" s="15">
        <v>202</v>
      </c>
      <c r="B405" s="15">
        <v>716</v>
      </c>
      <c r="C405" s="15">
        <v>1</v>
      </c>
      <c r="D405" s="15">
        <v>5</v>
      </c>
      <c r="E405" s="15">
        <v>0</v>
      </c>
      <c r="F405" s="15">
        <v>63</v>
      </c>
      <c r="G405" s="15">
        <v>1</v>
      </c>
      <c r="H405" s="15">
        <v>2</v>
      </c>
      <c r="I405" s="15">
        <v>4</v>
      </c>
      <c r="J405" s="15">
        <v>30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9">
        <v>7</v>
      </c>
      <c r="R405" s="159">
        <v>1</v>
      </c>
      <c r="S405" s="159">
        <v>3</v>
      </c>
      <c r="T405" s="159">
        <v>1500</v>
      </c>
      <c r="U405" s="159">
        <f t="shared" si="87"/>
        <v>1500</v>
      </c>
      <c r="V405" s="159">
        <v>30</v>
      </c>
      <c r="W405" s="171">
        <f t="shared" si="88"/>
        <v>500</v>
      </c>
      <c r="AA405" s="15">
        <f t="shared" si="89"/>
        <v>0</v>
      </c>
      <c r="AD405" s="15">
        <f t="shared" si="90"/>
        <v>1500</v>
      </c>
      <c r="AE405" s="172">
        <f t="shared" si="85"/>
        <v>500</v>
      </c>
      <c r="AW405" s="15">
        <f t="shared" si="93"/>
        <v>0</v>
      </c>
      <c r="CJ405" s="15">
        <v>3</v>
      </c>
      <c r="CK405" s="15">
        <v>2.3333333333333335</v>
      </c>
      <c r="CL405" s="15">
        <v>1.6666666666666667</v>
      </c>
      <c r="CM405" s="15">
        <v>2</v>
      </c>
      <c r="CN405" s="15">
        <v>3</v>
      </c>
      <c r="CO405" s="15">
        <f t="shared" si="91"/>
        <v>2.4</v>
      </c>
      <c r="CP405" s="15">
        <v>3</v>
      </c>
      <c r="CQ405" s="15">
        <v>2</v>
      </c>
      <c r="CR405" s="15">
        <v>1</v>
      </c>
      <c r="CS405" s="15">
        <v>5</v>
      </c>
      <c r="CT405" s="15">
        <v>2</v>
      </c>
      <c r="CU405" s="15">
        <v>3</v>
      </c>
      <c r="CV405" s="15">
        <v>1</v>
      </c>
      <c r="CW405" s="15">
        <v>1</v>
      </c>
      <c r="CX405" s="15">
        <v>1</v>
      </c>
      <c r="CY405" s="15">
        <v>1</v>
      </c>
      <c r="DA405" s="15">
        <v>0</v>
      </c>
      <c r="DB405" s="15">
        <v>1</v>
      </c>
      <c r="DC405" s="15">
        <v>0</v>
      </c>
      <c r="DD405" s="15">
        <v>1</v>
      </c>
      <c r="DE405" s="15">
        <v>1</v>
      </c>
      <c r="DM405" s="15">
        <v>3</v>
      </c>
      <c r="DN405" s="15">
        <v>2</v>
      </c>
      <c r="DO405" s="15">
        <v>2</v>
      </c>
      <c r="DP405" s="15">
        <v>2</v>
      </c>
      <c r="DS405" s="15">
        <v>1</v>
      </c>
      <c r="DT405" s="15">
        <v>2</v>
      </c>
      <c r="DY405" s="27">
        <v>3.6</v>
      </c>
      <c r="DZ405" s="27">
        <v>4</v>
      </c>
      <c r="EA405" s="27">
        <v>2.75</v>
      </c>
      <c r="EB405" s="27">
        <v>3.6</v>
      </c>
      <c r="EC405" s="27">
        <v>3.3333333333333335</v>
      </c>
      <c r="ED405" s="27">
        <v>3.25</v>
      </c>
      <c r="EE405" s="27">
        <f t="shared" si="86"/>
        <v>3.4222222222222221</v>
      </c>
      <c r="EF405" s="15">
        <f t="shared" si="92"/>
        <v>0.50555555555555554</v>
      </c>
    </row>
    <row r="406" spans="1:136" x14ac:dyDescent="0.2">
      <c r="A406" s="15">
        <v>203</v>
      </c>
      <c r="B406" s="15">
        <v>717</v>
      </c>
      <c r="C406" s="15">
        <v>1</v>
      </c>
      <c r="D406" s="15">
        <v>5</v>
      </c>
      <c r="E406" s="15">
        <v>0</v>
      </c>
      <c r="F406" s="15">
        <v>65</v>
      </c>
      <c r="G406" s="15">
        <v>1</v>
      </c>
      <c r="H406" s="15">
        <v>2</v>
      </c>
      <c r="I406" s="15">
        <v>6</v>
      </c>
      <c r="J406" s="15">
        <v>40</v>
      </c>
      <c r="K406" s="15">
        <v>0</v>
      </c>
      <c r="L406" s="15">
        <v>1</v>
      </c>
      <c r="M406" s="15">
        <v>0</v>
      </c>
      <c r="N406" s="15">
        <v>0</v>
      </c>
      <c r="O406" s="15">
        <v>1</v>
      </c>
      <c r="P406" s="15">
        <v>1</v>
      </c>
      <c r="Q406" s="15">
        <v>2</v>
      </c>
      <c r="R406" s="15">
        <v>1</v>
      </c>
      <c r="S406" s="15">
        <v>3</v>
      </c>
      <c r="T406" s="15">
        <v>2000</v>
      </c>
      <c r="U406" s="15">
        <f t="shared" si="87"/>
        <v>2000</v>
      </c>
      <c r="V406" s="15">
        <v>20</v>
      </c>
      <c r="W406" s="27">
        <f t="shared" si="88"/>
        <v>666.66666666666663</v>
      </c>
      <c r="AA406" s="15">
        <f t="shared" si="89"/>
        <v>0</v>
      </c>
      <c r="AD406" s="15">
        <f t="shared" si="90"/>
        <v>2000</v>
      </c>
      <c r="AE406" s="172">
        <f t="shared" si="85"/>
        <v>666.66666666666663</v>
      </c>
      <c r="AF406" s="161">
        <v>2</v>
      </c>
      <c r="AG406" s="161">
        <v>1</v>
      </c>
      <c r="AH406" s="161">
        <v>3</v>
      </c>
      <c r="AI406" s="161">
        <v>2000</v>
      </c>
      <c r="AJ406" s="161">
        <v>20</v>
      </c>
      <c r="AK406" s="161">
        <v>666.66666666666663</v>
      </c>
      <c r="AW406" s="15">
        <f t="shared" si="93"/>
        <v>0</v>
      </c>
      <c r="CJ406" s="15">
        <v>1</v>
      </c>
      <c r="CK406" s="15">
        <v>2</v>
      </c>
      <c r="CL406" s="15">
        <v>1.6666666666666667</v>
      </c>
      <c r="CM406" s="15">
        <v>2.5</v>
      </c>
      <c r="CN406" s="15">
        <v>3</v>
      </c>
      <c r="CO406" s="15">
        <f t="shared" si="91"/>
        <v>2.0333333333333337</v>
      </c>
      <c r="CP406" s="15">
        <v>3</v>
      </c>
      <c r="CQ406" s="15">
        <v>1</v>
      </c>
      <c r="CR406" s="15">
        <v>2</v>
      </c>
      <c r="CS406" s="15">
        <v>4</v>
      </c>
      <c r="CT406" s="15">
        <v>1</v>
      </c>
      <c r="CU406" s="15">
        <v>4</v>
      </c>
      <c r="CV406" s="15">
        <v>2</v>
      </c>
      <c r="CW406" s="15">
        <v>1</v>
      </c>
      <c r="CX406" s="15">
        <v>1</v>
      </c>
      <c r="CY406" s="15">
        <v>0</v>
      </c>
      <c r="CZ406" s="15">
        <v>1</v>
      </c>
      <c r="DA406" s="15">
        <v>1</v>
      </c>
      <c r="DC406" s="15">
        <v>0</v>
      </c>
      <c r="DD406" s="15">
        <v>1</v>
      </c>
      <c r="DE406" s="15">
        <v>0</v>
      </c>
      <c r="DO406" s="15">
        <v>3</v>
      </c>
      <c r="DP406" s="15">
        <v>2</v>
      </c>
      <c r="DQ406" s="15">
        <v>2</v>
      </c>
      <c r="DR406" s="15">
        <v>1</v>
      </c>
      <c r="DS406" s="15">
        <v>1</v>
      </c>
      <c r="DT406" s="15">
        <v>1</v>
      </c>
      <c r="DY406" s="15">
        <v>4</v>
      </c>
      <c r="DZ406" s="15">
        <v>3.6666666666666665</v>
      </c>
      <c r="EA406" s="15">
        <v>2.5</v>
      </c>
      <c r="EB406" s="15">
        <v>3</v>
      </c>
      <c r="EC406" s="15">
        <v>2.3333333333333335</v>
      </c>
      <c r="ED406" s="15">
        <v>2</v>
      </c>
      <c r="EE406" s="27">
        <f t="shared" si="86"/>
        <v>2.9166666666666665</v>
      </c>
      <c r="EF406" s="15">
        <f t="shared" si="92"/>
        <v>0</v>
      </c>
    </row>
    <row r="407" spans="1:136" x14ac:dyDescent="0.2">
      <c r="A407" s="15">
        <v>203</v>
      </c>
      <c r="B407" s="15">
        <v>717</v>
      </c>
      <c r="C407" s="15">
        <v>1</v>
      </c>
      <c r="D407" s="15">
        <v>5</v>
      </c>
      <c r="E407" s="15">
        <v>0</v>
      </c>
      <c r="F407" s="15">
        <v>65</v>
      </c>
      <c r="G407" s="15">
        <v>1</v>
      </c>
      <c r="H407" s="15">
        <v>2</v>
      </c>
      <c r="I407" s="15">
        <v>6</v>
      </c>
      <c r="J407" s="15">
        <v>40</v>
      </c>
      <c r="K407" s="15">
        <v>0</v>
      </c>
      <c r="L407" s="15">
        <v>1</v>
      </c>
      <c r="M407" s="15">
        <v>0</v>
      </c>
      <c r="N407" s="15">
        <v>0</v>
      </c>
      <c r="O407" s="15">
        <v>1</v>
      </c>
      <c r="P407" s="15">
        <v>0</v>
      </c>
      <c r="Q407" s="159">
        <v>2</v>
      </c>
      <c r="R407" s="159">
        <v>1</v>
      </c>
      <c r="S407" s="159">
        <v>3</v>
      </c>
      <c r="T407" s="159">
        <v>2000</v>
      </c>
      <c r="U407" s="159">
        <f t="shared" si="87"/>
        <v>2000</v>
      </c>
      <c r="V407" s="159">
        <v>20</v>
      </c>
      <c r="W407" s="171">
        <f t="shared" si="88"/>
        <v>666.66666666666663</v>
      </c>
      <c r="AA407" s="15">
        <f t="shared" si="89"/>
        <v>0</v>
      </c>
      <c r="AD407" s="15">
        <f t="shared" si="90"/>
        <v>2000</v>
      </c>
      <c r="AE407" s="172">
        <f t="shared" si="85"/>
        <v>666.66666666666663</v>
      </c>
      <c r="AW407" s="15">
        <f t="shared" si="93"/>
        <v>0</v>
      </c>
      <c r="CJ407" s="15">
        <v>1</v>
      </c>
      <c r="CK407" s="15">
        <v>2</v>
      </c>
      <c r="CL407" s="15">
        <v>1.6666666666666667</v>
      </c>
      <c r="CM407" s="15">
        <v>2.5</v>
      </c>
      <c r="CN407" s="15">
        <v>3</v>
      </c>
      <c r="CO407" s="15">
        <f t="shared" si="91"/>
        <v>2.0333333333333337</v>
      </c>
      <c r="CP407" s="15">
        <v>3</v>
      </c>
      <c r="CQ407" s="15">
        <v>1</v>
      </c>
      <c r="CR407" s="15">
        <v>2</v>
      </c>
      <c r="CS407" s="15">
        <v>4</v>
      </c>
      <c r="CT407" s="15">
        <v>1</v>
      </c>
      <c r="CU407" s="15">
        <v>4</v>
      </c>
      <c r="CV407" s="15">
        <v>2</v>
      </c>
      <c r="CW407" s="15">
        <v>1</v>
      </c>
      <c r="CX407" s="15">
        <v>1</v>
      </c>
      <c r="CY407" s="15">
        <v>0</v>
      </c>
      <c r="CZ407" s="15">
        <v>1</v>
      </c>
      <c r="DA407" s="15">
        <v>1</v>
      </c>
      <c r="DC407" s="15">
        <v>0</v>
      </c>
      <c r="DD407" s="15">
        <v>1</v>
      </c>
      <c r="DE407" s="15">
        <v>0</v>
      </c>
      <c r="DO407" s="15">
        <v>3</v>
      </c>
      <c r="DP407" s="15">
        <v>2</v>
      </c>
      <c r="DQ407" s="15">
        <v>2</v>
      </c>
      <c r="DR407" s="15">
        <v>1</v>
      </c>
      <c r="DS407" s="15">
        <v>1</v>
      </c>
      <c r="DT407" s="15">
        <v>1</v>
      </c>
      <c r="DY407" s="27">
        <v>4</v>
      </c>
      <c r="DZ407" s="27">
        <v>3.6666666666666665</v>
      </c>
      <c r="EA407" s="27">
        <v>2.5</v>
      </c>
      <c r="EB407" s="27">
        <v>3</v>
      </c>
      <c r="EC407" s="27">
        <v>2.3333333333333335</v>
      </c>
      <c r="ED407" s="27">
        <v>2</v>
      </c>
      <c r="EE407" s="27">
        <f t="shared" si="86"/>
        <v>2.9166666666666665</v>
      </c>
      <c r="EF407" s="15">
        <f t="shared" si="92"/>
        <v>-0.84444444444444455</v>
      </c>
    </row>
    <row r="408" spans="1:136" x14ac:dyDescent="0.2">
      <c r="A408" s="15">
        <v>204</v>
      </c>
      <c r="B408" s="15">
        <v>741</v>
      </c>
      <c r="C408" s="15">
        <v>0</v>
      </c>
      <c r="D408" s="15">
        <v>1</v>
      </c>
      <c r="E408" s="15">
        <v>1</v>
      </c>
      <c r="F408" s="15">
        <v>31</v>
      </c>
      <c r="G408" s="15">
        <v>2</v>
      </c>
      <c r="H408" s="15">
        <v>1</v>
      </c>
      <c r="I408" s="15">
        <v>2</v>
      </c>
      <c r="J408" s="15">
        <v>10</v>
      </c>
      <c r="K408" s="15">
        <v>1</v>
      </c>
      <c r="L408" s="15">
        <v>1</v>
      </c>
      <c r="M408" s="15">
        <v>0</v>
      </c>
      <c r="N408" s="15">
        <v>0</v>
      </c>
      <c r="O408" s="15">
        <v>0</v>
      </c>
      <c r="P408" s="15">
        <v>1</v>
      </c>
      <c r="Q408" s="15">
        <v>1</v>
      </c>
      <c r="R408" s="15">
        <v>2</v>
      </c>
      <c r="S408" s="15">
        <v>50</v>
      </c>
      <c r="T408" s="15">
        <v>50000</v>
      </c>
      <c r="U408" s="15">
        <f t="shared" si="87"/>
        <v>100000</v>
      </c>
      <c r="V408" s="15">
        <v>10</v>
      </c>
      <c r="W408" s="27">
        <f t="shared" si="88"/>
        <v>2000</v>
      </c>
      <c r="AA408" s="15">
        <f t="shared" si="89"/>
        <v>0</v>
      </c>
      <c r="AD408" s="15">
        <f t="shared" si="90"/>
        <v>100000</v>
      </c>
      <c r="AE408" s="172">
        <f t="shared" si="85"/>
        <v>2000</v>
      </c>
      <c r="AF408" s="161">
        <v>1</v>
      </c>
      <c r="AG408" s="161">
        <v>2</v>
      </c>
      <c r="AH408" s="161">
        <v>50</v>
      </c>
      <c r="AI408" s="161">
        <v>50000</v>
      </c>
      <c r="AJ408" s="161">
        <v>10</v>
      </c>
      <c r="AK408" s="161">
        <v>1000</v>
      </c>
      <c r="AW408" s="15">
        <f t="shared" si="93"/>
        <v>0</v>
      </c>
      <c r="CJ408" s="15">
        <v>1.5</v>
      </c>
      <c r="CK408" s="15">
        <v>2.3333333333333335</v>
      </c>
      <c r="CL408" s="15">
        <v>1.6666666666666667</v>
      </c>
      <c r="CM408" s="15">
        <v>1.5</v>
      </c>
      <c r="CN408" s="15">
        <v>3</v>
      </c>
      <c r="CO408" s="15">
        <f t="shared" si="91"/>
        <v>2</v>
      </c>
      <c r="CP408" s="15">
        <v>3</v>
      </c>
      <c r="CQ408" s="15">
        <v>5</v>
      </c>
      <c r="CR408" s="15" t="s">
        <v>1007</v>
      </c>
      <c r="CU408" s="15" t="s">
        <v>1007</v>
      </c>
      <c r="CX408" s="15" t="s">
        <v>1007</v>
      </c>
      <c r="CY408" s="15" t="s">
        <v>1007</v>
      </c>
      <c r="DA408" s="15" t="s">
        <v>1007</v>
      </c>
      <c r="DC408" s="15" t="s">
        <v>1007</v>
      </c>
      <c r="DE408" s="15" t="s">
        <v>1007</v>
      </c>
      <c r="DM408" s="15">
        <v>2</v>
      </c>
      <c r="DN408" s="15">
        <v>2</v>
      </c>
      <c r="DO408" s="15">
        <v>1</v>
      </c>
      <c r="DP408" s="15">
        <v>1</v>
      </c>
      <c r="DS408" s="15">
        <v>3</v>
      </c>
      <c r="DT408" s="15">
        <v>2</v>
      </c>
      <c r="DY408" s="15">
        <v>4.4000000000000004</v>
      </c>
      <c r="DZ408" s="15">
        <v>4.666666666666667</v>
      </c>
      <c r="EA408" s="15">
        <v>4</v>
      </c>
      <c r="EB408" s="15">
        <v>4</v>
      </c>
      <c r="EC408" s="15">
        <v>4</v>
      </c>
      <c r="ED408" s="15">
        <v>1.5</v>
      </c>
      <c r="EE408" s="27">
        <f t="shared" si="86"/>
        <v>3.7611111111111111</v>
      </c>
      <c r="EF408" s="15">
        <f t="shared" si="92"/>
        <v>3.3333333333333215E-2</v>
      </c>
    </row>
    <row r="409" spans="1:136" x14ac:dyDescent="0.2">
      <c r="A409" s="15">
        <v>204</v>
      </c>
      <c r="B409" s="15">
        <v>741</v>
      </c>
      <c r="C409" s="15">
        <v>0</v>
      </c>
      <c r="D409" s="15">
        <v>1</v>
      </c>
      <c r="E409" s="15">
        <v>1</v>
      </c>
      <c r="F409" s="15">
        <v>31</v>
      </c>
      <c r="G409" s="15">
        <v>2</v>
      </c>
      <c r="H409" s="15">
        <v>1</v>
      </c>
      <c r="I409" s="15">
        <v>2</v>
      </c>
      <c r="J409" s="15">
        <v>10</v>
      </c>
      <c r="K409" s="15">
        <v>1</v>
      </c>
      <c r="L409" s="15">
        <v>1</v>
      </c>
      <c r="M409" s="15">
        <v>0</v>
      </c>
      <c r="N409" s="15">
        <v>0</v>
      </c>
      <c r="O409" s="15">
        <v>0</v>
      </c>
      <c r="P409" s="15">
        <v>0</v>
      </c>
      <c r="Q409" s="159">
        <v>1</v>
      </c>
      <c r="R409" s="159">
        <v>2</v>
      </c>
      <c r="S409" s="159">
        <v>50</v>
      </c>
      <c r="T409" s="159">
        <v>50000</v>
      </c>
      <c r="U409" s="159">
        <f t="shared" si="87"/>
        <v>100000</v>
      </c>
      <c r="V409" s="159">
        <v>10</v>
      </c>
      <c r="W409" s="171">
        <f t="shared" si="88"/>
        <v>2000</v>
      </c>
      <c r="AA409" s="15">
        <f t="shared" si="89"/>
        <v>0</v>
      </c>
      <c r="AD409" s="15">
        <f t="shared" si="90"/>
        <v>100000</v>
      </c>
      <c r="AE409" s="172">
        <f t="shared" si="85"/>
        <v>2000</v>
      </c>
      <c r="AW409" s="15">
        <f t="shared" si="93"/>
        <v>0</v>
      </c>
      <c r="CJ409" s="15">
        <v>1.5</v>
      </c>
      <c r="CK409" s="15">
        <v>2.3333333333333335</v>
      </c>
      <c r="CL409" s="15">
        <v>1.6666666666666667</v>
      </c>
      <c r="CM409" s="15">
        <v>1.5</v>
      </c>
      <c r="CN409" s="15">
        <v>3</v>
      </c>
      <c r="CO409" s="15">
        <f t="shared" si="91"/>
        <v>2</v>
      </c>
      <c r="CP409" s="15">
        <v>3</v>
      </c>
      <c r="CQ409" s="15">
        <v>5</v>
      </c>
      <c r="CR409" s="15" t="s">
        <v>1007</v>
      </c>
      <c r="CU409" s="15" t="s">
        <v>1007</v>
      </c>
      <c r="CX409" s="15" t="s">
        <v>1007</v>
      </c>
      <c r="CY409" s="15" t="s">
        <v>1007</v>
      </c>
      <c r="DA409" s="15" t="s">
        <v>1007</v>
      </c>
      <c r="DC409" s="15" t="s">
        <v>1007</v>
      </c>
      <c r="DE409" s="15" t="s">
        <v>1007</v>
      </c>
      <c r="DM409" s="15">
        <v>2</v>
      </c>
      <c r="DN409" s="15">
        <v>2</v>
      </c>
      <c r="DO409" s="15">
        <v>1</v>
      </c>
      <c r="DP409" s="15">
        <v>1</v>
      </c>
      <c r="DS409" s="15">
        <v>3</v>
      </c>
      <c r="DT409" s="15">
        <v>2</v>
      </c>
      <c r="DY409" s="27">
        <v>4.4000000000000004</v>
      </c>
      <c r="DZ409" s="27">
        <v>4.666666666666667</v>
      </c>
      <c r="EA409" s="27">
        <v>4</v>
      </c>
      <c r="EB409" s="27">
        <v>3.8</v>
      </c>
      <c r="EC409" s="27">
        <v>4</v>
      </c>
      <c r="ED409" s="27">
        <v>1.5</v>
      </c>
      <c r="EE409" s="27">
        <f t="shared" si="86"/>
        <v>3.7277777777777779</v>
      </c>
      <c r="EF409" s="15">
        <f t="shared" si="92"/>
        <v>0.68611111111111134</v>
      </c>
    </row>
    <row r="410" spans="1:136" x14ac:dyDescent="0.2">
      <c r="A410" s="15">
        <v>205</v>
      </c>
      <c r="B410" s="15">
        <v>800</v>
      </c>
      <c r="C410" s="15">
        <v>0</v>
      </c>
      <c r="D410" s="15">
        <v>5</v>
      </c>
      <c r="E410" s="15">
        <v>0</v>
      </c>
      <c r="F410" s="15">
        <v>44</v>
      </c>
      <c r="G410" s="15">
        <v>4</v>
      </c>
      <c r="H410" s="15">
        <v>2</v>
      </c>
      <c r="I410" s="15">
        <v>5</v>
      </c>
      <c r="J410" s="15">
        <v>2.5</v>
      </c>
      <c r="K410" s="15">
        <v>0</v>
      </c>
      <c r="L410" s="15">
        <v>0</v>
      </c>
      <c r="M410" s="15">
        <v>1</v>
      </c>
      <c r="N410" s="15">
        <v>300000</v>
      </c>
      <c r="O410" s="15">
        <v>0</v>
      </c>
      <c r="P410" s="15">
        <v>1</v>
      </c>
      <c r="Q410" s="15">
        <v>8</v>
      </c>
      <c r="R410" s="15">
        <v>3</v>
      </c>
      <c r="S410" s="15">
        <v>1</v>
      </c>
      <c r="T410" s="15">
        <v>20</v>
      </c>
      <c r="U410" s="15">
        <f t="shared" si="87"/>
        <v>60</v>
      </c>
      <c r="V410" s="15">
        <v>45</v>
      </c>
      <c r="W410" s="27">
        <f t="shared" si="88"/>
        <v>60</v>
      </c>
      <c r="AA410" s="15">
        <f t="shared" si="89"/>
        <v>0</v>
      </c>
      <c r="AD410" s="15">
        <f t="shared" si="90"/>
        <v>60</v>
      </c>
      <c r="AE410" s="172">
        <f t="shared" si="85"/>
        <v>60</v>
      </c>
      <c r="AF410" s="161">
        <v>8</v>
      </c>
      <c r="AG410" s="161">
        <v>3</v>
      </c>
      <c r="AH410" s="161">
        <v>1</v>
      </c>
      <c r="AI410" s="161">
        <v>20</v>
      </c>
      <c r="AJ410" s="161">
        <v>45</v>
      </c>
      <c r="AK410" s="161">
        <v>20</v>
      </c>
      <c r="AS410" s="15">
        <v>7</v>
      </c>
      <c r="AT410" s="15">
        <v>1</v>
      </c>
      <c r="AU410" s="15">
        <v>10</v>
      </c>
      <c r="AV410" s="15">
        <v>2500</v>
      </c>
      <c r="AW410" s="15">
        <f t="shared" si="93"/>
        <v>2500</v>
      </c>
      <c r="AX410" s="15">
        <v>3.5</v>
      </c>
      <c r="AY410" s="15">
        <v>250</v>
      </c>
      <c r="BF410" s="15">
        <f t="shared" si="94"/>
        <v>2500</v>
      </c>
      <c r="BG410" s="15">
        <f t="shared" si="95"/>
        <v>250</v>
      </c>
      <c r="BH410" s="161">
        <v>7</v>
      </c>
      <c r="BI410" s="161">
        <v>1</v>
      </c>
      <c r="BJ410" s="161">
        <v>10</v>
      </c>
      <c r="BK410" s="161">
        <v>2500</v>
      </c>
      <c r="BL410" s="161">
        <v>4</v>
      </c>
      <c r="BS410" s="23">
        <v>2500</v>
      </c>
      <c r="BT410" s="23">
        <v>250</v>
      </c>
      <c r="CJ410" s="15">
        <v>3</v>
      </c>
      <c r="CK410" s="15">
        <v>3.6666666666666665</v>
      </c>
      <c r="CL410" s="15">
        <v>2.6666666666666665</v>
      </c>
      <c r="CM410" s="15">
        <v>3</v>
      </c>
      <c r="CN410" s="15">
        <v>4</v>
      </c>
      <c r="CO410" s="15">
        <f t="shared" si="91"/>
        <v>3.2666666666666666</v>
      </c>
      <c r="CP410" s="15">
        <v>2</v>
      </c>
      <c r="CQ410" s="15">
        <v>5</v>
      </c>
      <c r="CR410" s="15" t="s">
        <v>1007</v>
      </c>
      <c r="CU410" s="15" t="s">
        <v>1007</v>
      </c>
      <c r="CX410" s="15" t="s">
        <v>1007</v>
      </c>
      <c r="CY410" s="15" t="s">
        <v>1007</v>
      </c>
      <c r="DA410" s="15" t="s">
        <v>1007</v>
      </c>
      <c r="DC410" s="15" t="s">
        <v>1007</v>
      </c>
      <c r="DE410" s="15" t="s">
        <v>1007</v>
      </c>
      <c r="DM410" s="15">
        <v>2</v>
      </c>
      <c r="DN410" s="15">
        <v>2</v>
      </c>
      <c r="DO410" s="15">
        <v>3</v>
      </c>
      <c r="DP410" s="15">
        <v>2</v>
      </c>
      <c r="DS410" s="15">
        <v>1</v>
      </c>
      <c r="DT410" s="15">
        <v>2</v>
      </c>
      <c r="DY410" s="15">
        <v>4</v>
      </c>
      <c r="DZ410" s="15">
        <v>4</v>
      </c>
      <c r="EA410" s="15">
        <v>2.25</v>
      </c>
      <c r="EB410" s="15">
        <v>3</v>
      </c>
      <c r="EC410" s="15">
        <v>3</v>
      </c>
      <c r="ED410" s="15">
        <v>2</v>
      </c>
      <c r="EE410" s="27">
        <f t="shared" si="86"/>
        <v>3.0416666666666665</v>
      </c>
      <c r="EF410" s="15">
        <f t="shared" si="92"/>
        <v>0.39999999999999991</v>
      </c>
    </row>
    <row r="411" spans="1:136" x14ac:dyDescent="0.2">
      <c r="A411" s="15">
        <v>205</v>
      </c>
      <c r="B411" s="15">
        <v>800</v>
      </c>
      <c r="C411" s="15">
        <v>0</v>
      </c>
      <c r="D411" s="15">
        <v>5</v>
      </c>
      <c r="E411" s="15">
        <v>0</v>
      </c>
      <c r="F411" s="15">
        <v>44</v>
      </c>
      <c r="G411" s="15">
        <v>4</v>
      </c>
      <c r="H411" s="15">
        <v>2</v>
      </c>
      <c r="I411" s="15">
        <v>5</v>
      </c>
      <c r="J411" s="15">
        <v>2.5</v>
      </c>
      <c r="K411" s="15">
        <v>0</v>
      </c>
      <c r="L411" s="15">
        <v>0</v>
      </c>
      <c r="M411" s="15">
        <v>1</v>
      </c>
      <c r="N411" s="15">
        <v>300000</v>
      </c>
      <c r="O411" s="15">
        <v>0</v>
      </c>
      <c r="P411" s="15">
        <v>0</v>
      </c>
      <c r="Q411" s="159">
        <v>8</v>
      </c>
      <c r="R411" s="159">
        <v>3</v>
      </c>
      <c r="S411" s="159">
        <v>1</v>
      </c>
      <c r="T411" s="159">
        <v>20</v>
      </c>
      <c r="U411" s="159">
        <f t="shared" si="87"/>
        <v>60</v>
      </c>
      <c r="V411" s="159">
        <v>45</v>
      </c>
      <c r="W411" s="171">
        <f t="shared" si="88"/>
        <v>60</v>
      </c>
      <c r="AA411" s="15">
        <f t="shared" si="89"/>
        <v>0</v>
      </c>
      <c r="AD411" s="15">
        <f t="shared" si="90"/>
        <v>60</v>
      </c>
      <c r="AE411" s="172">
        <f t="shared" si="85"/>
        <v>60</v>
      </c>
      <c r="AS411" s="15">
        <v>7</v>
      </c>
      <c r="AT411" s="15">
        <v>1</v>
      </c>
      <c r="AU411" s="15">
        <v>10</v>
      </c>
      <c r="AV411" s="15">
        <v>2500</v>
      </c>
      <c r="AW411" s="15">
        <f t="shared" si="93"/>
        <v>2500</v>
      </c>
      <c r="AX411" s="15">
        <v>4</v>
      </c>
      <c r="BF411" s="15">
        <f t="shared" si="94"/>
        <v>2500</v>
      </c>
      <c r="BG411" s="15">
        <f t="shared" si="95"/>
        <v>250</v>
      </c>
      <c r="CJ411" s="15">
        <v>3</v>
      </c>
      <c r="CK411" s="15">
        <v>3.6666666666666665</v>
      </c>
      <c r="CL411" s="15">
        <v>2.6666666666666665</v>
      </c>
      <c r="CM411" s="15">
        <v>3</v>
      </c>
      <c r="CN411" s="15">
        <v>4</v>
      </c>
      <c r="CO411" s="15">
        <f t="shared" si="91"/>
        <v>3.2666666666666666</v>
      </c>
      <c r="CP411" s="15">
        <v>2</v>
      </c>
      <c r="CQ411" s="15">
        <v>5</v>
      </c>
      <c r="CR411" s="15" t="s">
        <v>1007</v>
      </c>
      <c r="CU411" s="15" t="s">
        <v>1007</v>
      </c>
      <c r="CX411" s="15" t="s">
        <v>1007</v>
      </c>
      <c r="CY411" s="15" t="s">
        <v>1007</v>
      </c>
      <c r="DA411" s="15" t="s">
        <v>1007</v>
      </c>
      <c r="DC411" s="15" t="s">
        <v>1007</v>
      </c>
      <c r="DE411" s="15" t="s">
        <v>1007</v>
      </c>
      <c r="DM411" s="15">
        <v>2</v>
      </c>
      <c r="DN411" s="15">
        <v>2</v>
      </c>
      <c r="DO411" s="15">
        <v>3</v>
      </c>
      <c r="DP411" s="15">
        <v>2</v>
      </c>
      <c r="DS411" s="15">
        <v>1</v>
      </c>
      <c r="DT411" s="15">
        <v>2</v>
      </c>
      <c r="DY411" s="27">
        <v>3.6</v>
      </c>
      <c r="DZ411" s="27">
        <v>3</v>
      </c>
      <c r="EA411" s="27">
        <v>2.25</v>
      </c>
      <c r="EB411" s="27">
        <v>3</v>
      </c>
      <c r="EC411" s="27">
        <v>2</v>
      </c>
      <c r="ED411" s="27">
        <v>2</v>
      </c>
      <c r="EE411" s="27">
        <f t="shared" si="86"/>
        <v>2.6416666666666666</v>
      </c>
      <c r="EF411" s="15">
        <f t="shared" si="92"/>
        <v>-0.70555555555555616</v>
      </c>
    </row>
    <row r="412" spans="1:136" x14ac:dyDescent="0.2">
      <c r="A412" s="15">
        <v>206</v>
      </c>
      <c r="B412" s="15">
        <v>801</v>
      </c>
      <c r="C412" s="15">
        <v>0</v>
      </c>
      <c r="D412" s="15">
        <v>5</v>
      </c>
      <c r="E412" s="15">
        <v>1</v>
      </c>
      <c r="F412" s="15">
        <v>62</v>
      </c>
      <c r="G412" s="15">
        <v>3</v>
      </c>
      <c r="H412" s="15">
        <v>2</v>
      </c>
      <c r="I412" s="15">
        <v>6</v>
      </c>
      <c r="J412" s="15">
        <v>35</v>
      </c>
      <c r="K412" s="15">
        <v>0</v>
      </c>
      <c r="L412" s="15">
        <v>1</v>
      </c>
      <c r="M412" s="15">
        <v>1</v>
      </c>
      <c r="N412" s="15">
        <v>300000</v>
      </c>
      <c r="O412" s="15">
        <v>1</v>
      </c>
      <c r="P412" s="15">
        <v>1</v>
      </c>
      <c r="Q412" s="15">
        <v>7</v>
      </c>
      <c r="R412" s="15">
        <v>1</v>
      </c>
      <c r="S412" s="15">
        <v>10</v>
      </c>
      <c r="T412" s="15">
        <v>13500</v>
      </c>
      <c r="U412" s="15">
        <f t="shared" si="87"/>
        <v>13500</v>
      </c>
      <c r="V412" s="15">
        <v>28</v>
      </c>
      <c r="W412" s="27">
        <f t="shared" si="88"/>
        <v>1350</v>
      </c>
      <c r="AA412" s="15">
        <f t="shared" si="89"/>
        <v>0</v>
      </c>
      <c r="AD412" s="15">
        <f t="shared" si="90"/>
        <v>13500</v>
      </c>
      <c r="AE412" s="172">
        <f t="shared" si="85"/>
        <v>1350</v>
      </c>
      <c r="AF412" s="161">
        <v>7</v>
      </c>
      <c r="AG412" s="161">
        <v>1</v>
      </c>
      <c r="AH412" s="161">
        <v>10</v>
      </c>
      <c r="AI412" s="161">
        <v>13500</v>
      </c>
      <c r="AJ412" s="161">
        <v>28</v>
      </c>
      <c r="AK412" s="161">
        <v>1350</v>
      </c>
      <c r="AW412" s="15">
        <f t="shared" si="93"/>
        <v>0</v>
      </c>
      <c r="CJ412" s="15">
        <v>3</v>
      </c>
      <c r="CK412" s="15">
        <v>5</v>
      </c>
      <c r="CL412" s="15">
        <v>4</v>
      </c>
      <c r="CM412" s="15">
        <v>3</v>
      </c>
      <c r="CN412" s="15">
        <v>3</v>
      </c>
      <c r="CO412" s="15">
        <f t="shared" si="91"/>
        <v>3.6</v>
      </c>
      <c r="CP412" s="15">
        <v>3</v>
      </c>
      <c r="CQ412" s="15">
        <v>5</v>
      </c>
      <c r="CR412" s="15" t="s">
        <v>1007</v>
      </c>
      <c r="CU412" s="15" t="s">
        <v>1007</v>
      </c>
      <c r="CX412" s="15" t="s">
        <v>1007</v>
      </c>
      <c r="CY412" s="15" t="s">
        <v>1007</v>
      </c>
      <c r="DA412" s="15" t="s">
        <v>1007</v>
      </c>
      <c r="DC412" s="15" t="s">
        <v>1007</v>
      </c>
      <c r="DE412" s="15" t="s">
        <v>1007</v>
      </c>
      <c r="DO412" s="15">
        <v>3</v>
      </c>
      <c r="DP412" s="15">
        <v>2</v>
      </c>
      <c r="DQ412" s="15">
        <v>2</v>
      </c>
      <c r="DR412" s="15">
        <v>2</v>
      </c>
      <c r="DS412" s="15">
        <v>1</v>
      </c>
      <c r="DT412" s="15">
        <v>2</v>
      </c>
      <c r="DY412" s="15">
        <v>4</v>
      </c>
      <c r="DZ412" s="15">
        <v>3.3333333333333335</v>
      </c>
      <c r="EA412" s="15">
        <v>3.75</v>
      </c>
      <c r="EB412" s="15">
        <v>3</v>
      </c>
      <c r="EC412" s="15">
        <v>3</v>
      </c>
      <c r="ED412" s="15">
        <v>3</v>
      </c>
      <c r="EE412" s="27">
        <f t="shared" si="86"/>
        <v>3.3472222222222228</v>
      </c>
      <c r="EF412" s="15">
        <f t="shared" si="92"/>
        <v>0.51388888888888928</v>
      </c>
    </row>
    <row r="413" spans="1:136" x14ac:dyDescent="0.2">
      <c r="A413" s="15">
        <v>206</v>
      </c>
      <c r="B413" s="15">
        <v>801</v>
      </c>
      <c r="C413" s="15">
        <v>0</v>
      </c>
      <c r="D413" s="15">
        <v>5</v>
      </c>
      <c r="E413" s="15">
        <v>1</v>
      </c>
      <c r="F413" s="15">
        <v>62</v>
      </c>
      <c r="G413" s="15">
        <v>3</v>
      </c>
      <c r="H413" s="15">
        <v>2</v>
      </c>
      <c r="I413" s="15">
        <v>6</v>
      </c>
      <c r="J413" s="15">
        <v>35</v>
      </c>
      <c r="K413" s="15">
        <v>0</v>
      </c>
      <c r="L413" s="15">
        <v>1</v>
      </c>
      <c r="M413" s="15">
        <v>1</v>
      </c>
      <c r="N413" s="15">
        <v>300000</v>
      </c>
      <c r="O413" s="15">
        <v>1</v>
      </c>
      <c r="P413" s="15">
        <v>0</v>
      </c>
      <c r="Q413" s="159">
        <v>7</v>
      </c>
      <c r="R413" s="159">
        <v>1</v>
      </c>
      <c r="S413" s="159">
        <v>10</v>
      </c>
      <c r="T413" s="159">
        <v>13500</v>
      </c>
      <c r="U413" s="159">
        <f t="shared" si="87"/>
        <v>13500</v>
      </c>
      <c r="V413" s="159">
        <v>28</v>
      </c>
      <c r="W413" s="171">
        <f t="shared" si="88"/>
        <v>1350</v>
      </c>
      <c r="AA413" s="15">
        <f t="shared" si="89"/>
        <v>0</v>
      </c>
      <c r="AD413" s="15">
        <f t="shared" si="90"/>
        <v>13500</v>
      </c>
      <c r="AE413" s="172">
        <f t="shared" si="85"/>
        <v>1350</v>
      </c>
      <c r="AW413" s="15">
        <f t="shared" si="93"/>
        <v>0</v>
      </c>
      <c r="CJ413" s="15">
        <v>3</v>
      </c>
      <c r="CK413" s="15">
        <v>5</v>
      </c>
      <c r="CL413" s="15">
        <v>4</v>
      </c>
      <c r="CM413" s="15">
        <v>3</v>
      </c>
      <c r="CN413" s="15">
        <v>3</v>
      </c>
      <c r="CO413" s="15">
        <f t="shared" si="91"/>
        <v>3.6</v>
      </c>
      <c r="CP413" s="15">
        <v>3</v>
      </c>
      <c r="CQ413" s="15">
        <v>5</v>
      </c>
      <c r="CR413" s="15" t="s">
        <v>1007</v>
      </c>
      <c r="CU413" s="15" t="s">
        <v>1007</v>
      </c>
      <c r="CX413" s="15" t="s">
        <v>1007</v>
      </c>
      <c r="CY413" s="15" t="s">
        <v>1007</v>
      </c>
      <c r="DA413" s="15" t="s">
        <v>1007</v>
      </c>
      <c r="DC413" s="15" t="s">
        <v>1007</v>
      </c>
      <c r="DE413" s="15" t="s">
        <v>1007</v>
      </c>
      <c r="DO413" s="15">
        <v>3</v>
      </c>
      <c r="DP413" s="15">
        <v>2</v>
      </c>
      <c r="DQ413" s="15">
        <v>2</v>
      </c>
      <c r="DR413" s="15">
        <v>2</v>
      </c>
      <c r="DS413" s="15">
        <v>1</v>
      </c>
      <c r="DT413" s="15">
        <v>2</v>
      </c>
      <c r="DY413" s="27">
        <v>3</v>
      </c>
      <c r="DZ413" s="27">
        <v>3</v>
      </c>
      <c r="EA413" s="27">
        <v>3</v>
      </c>
      <c r="EB413" s="27">
        <v>3</v>
      </c>
      <c r="EC413" s="27">
        <v>2</v>
      </c>
      <c r="ED413" s="27">
        <v>3</v>
      </c>
      <c r="EE413" s="27">
        <f t="shared" si="86"/>
        <v>2.8333333333333335</v>
      </c>
      <c r="EF413" s="15">
        <f t="shared" si="92"/>
        <v>-0.51666666666666661</v>
      </c>
    </row>
    <row r="414" spans="1:136" x14ac:dyDescent="0.2">
      <c r="A414" s="15">
        <v>207</v>
      </c>
      <c r="B414" s="15">
        <v>802</v>
      </c>
      <c r="C414" s="15">
        <v>0</v>
      </c>
      <c r="D414" s="15">
        <v>5</v>
      </c>
      <c r="E414" s="15">
        <v>0</v>
      </c>
      <c r="F414" s="15">
        <v>52</v>
      </c>
      <c r="G414" s="15">
        <v>1</v>
      </c>
      <c r="H414" s="15">
        <v>2</v>
      </c>
      <c r="I414" s="15">
        <v>4</v>
      </c>
      <c r="J414" s="15">
        <v>30</v>
      </c>
      <c r="K414" s="15">
        <v>0</v>
      </c>
      <c r="L414" s="15">
        <v>0</v>
      </c>
      <c r="M414" s="15">
        <v>1</v>
      </c>
      <c r="N414" s="15">
        <v>108000</v>
      </c>
      <c r="O414" s="15">
        <v>1</v>
      </c>
      <c r="P414" s="15">
        <v>1</v>
      </c>
      <c r="Q414" s="15">
        <v>9</v>
      </c>
      <c r="R414" s="15">
        <v>1</v>
      </c>
      <c r="S414" s="15">
        <v>3</v>
      </c>
      <c r="T414" s="15">
        <v>30000</v>
      </c>
      <c r="U414" s="15">
        <f t="shared" si="87"/>
        <v>30000</v>
      </c>
      <c r="V414" s="15">
        <v>1.3</v>
      </c>
      <c r="W414" s="27">
        <f t="shared" si="88"/>
        <v>10000</v>
      </c>
      <c r="AA414" s="15">
        <f t="shared" si="89"/>
        <v>0</v>
      </c>
      <c r="AD414" s="15">
        <f t="shared" si="90"/>
        <v>30000</v>
      </c>
      <c r="AE414" s="172">
        <f t="shared" si="85"/>
        <v>10000</v>
      </c>
      <c r="AF414" s="161">
        <v>9</v>
      </c>
      <c r="AG414" s="161">
        <v>1</v>
      </c>
      <c r="AH414" s="161">
        <v>3</v>
      </c>
      <c r="AI414" s="161">
        <v>30000</v>
      </c>
      <c r="AJ414" s="161">
        <v>1.3</v>
      </c>
      <c r="AK414" s="161">
        <v>10000</v>
      </c>
      <c r="AW414" s="15">
        <f t="shared" si="93"/>
        <v>0</v>
      </c>
      <c r="CJ414" s="15">
        <v>1</v>
      </c>
      <c r="CK414" s="15">
        <v>2</v>
      </c>
      <c r="CL414" s="15">
        <v>2</v>
      </c>
      <c r="CM414" s="15">
        <v>2</v>
      </c>
      <c r="CN414" s="15">
        <v>2</v>
      </c>
      <c r="CO414" s="15">
        <f t="shared" si="91"/>
        <v>1.8</v>
      </c>
      <c r="CP414" s="15">
        <v>2</v>
      </c>
      <c r="CQ414" s="15">
        <v>5</v>
      </c>
      <c r="CR414" s="15" t="s">
        <v>1007</v>
      </c>
      <c r="CU414" s="15" t="s">
        <v>1007</v>
      </c>
      <c r="CX414" s="15" t="s">
        <v>1007</v>
      </c>
      <c r="CY414" s="15" t="s">
        <v>1007</v>
      </c>
      <c r="DA414" s="15" t="s">
        <v>1007</v>
      </c>
      <c r="DC414" s="15" t="s">
        <v>1007</v>
      </c>
      <c r="DE414" s="15" t="s">
        <v>1007</v>
      </c>
      <c r="DM414" s="15">
        <v>3</v>
      </c>
      <c r="DN414" s="15">
        <v>2</v>
      </c>
      <c r="DO414" s="15">
        <v>2</v>
      </c>
      <c r="DP414" s="15">
        <v>2</v>
      </c>
      <c r="DS414" s="15">
        <v>1</v>
      </c>
      <c r="DT414" s="15">
        <v>2</v>
      </c>
      <c r="DY414" s="15">
        <v>4.5999999999999996</v>
      </c>
      <c r="DZ414" s="15">
        <v>4</v>
      </c>
      <c r="EA414" s="15">
        <v>3.5</v>
      </c>
      <c r="EB414" s="15">
        <v>3</v>
      </c>
      <c r="EC414" s="15">
        <v>3</v>
      </c>
      <c r="ED414" s="15">
        <v>2</v>
      </c>
      <c r="EE414" s="27">
        <f t="shared" si="86"/>
        <v>3.35</v>
      </c>
      <c r="EF414" s="15">
        <f t="shared" si="92"/>
        <v>0.21111111111111081</v>
      </c>
    </row>
    <row r="415" spans="1:136" x14ac:dyDescent="0.2">
      <c r="A415" s="15">
        <v>207</v>
      </c>
      <c r="B415" s="15">
        <v>802</v>
      </c>
      <c r="C415" s="15">
        <v>0</v>
      </c>
      <c r="D415" s="15">
        <v>5</v>
      </c>
      <c r="E415" s="15">
        <v>0</v>
      </c>
      <c r="F415" s="15">
        <v>52</v>
      </c>
      <c r="G415" s="15">
        <v>1</v>
      </c>
      <c r="H415" s="15">
        <v>2</v>
      </c>
      <c r="I415" s="15">
        <v>4</v>
      </c>
      <c r="J415" s="15">
        <v>30</v>
      </c>
      <c r="K415" s="15">
        <v>0</v>
      </c>
      <c r="L415" s="15">
        <v>0</v>
      </c>
      <c r="M415" s="15">
        <v>1</v>
      </c>
      <c r="N415" s="15">
        <v>108000</v>
      </c>
      <c r="O415" s="15">
        <v>1</v>
      </c>
      <c r="P415" s="15">
        <v>0</v>
      </c>
      <c r="Q415" s="159">
        <v>9</v>
      </c>
      <c r="R415" s="159">
        <v>1</v>
      </c>
      <c r="S415" s="159">
        <v>3</v>
      </c>
      <c r="T415" s="159">
        <v>30000</v>
      </c>
      <c r="U415" s="159">
        <f t="shared" si="87"/>
        <v>30000</v>
      </c>
      <c r="V415" s="159">
        <v>1.3</v>
      </c>
      <c r="W415" s="171">
        <f t="shared" si="88"/>
        <v>10000</v>
      </c>
      <c r="AA415" s="15">
        <f t="shared" si="89"/>
        <v>0</v>
      </c>
      <c r="AD415" s="15">
        <f t="shared" si="90"/>
        <v>30000</v>
      </c>
      <c r="AE415" s="172">
        <f t="shared" si="85"/>
        <v>10000</v>
      </c>
      <c r="AW415" s="15">
        <f t="shared" si="93"/>
        <v>0</v>
      </c>
      <c r="CJ415" s="15">
        <v>1</v>
      </c>
      <c r="CK415" s="15">
        <v>2</v>
      </c>
      <c r="CL415" s="15">
        <v>2</v>
      </c>
      <c r="CM415" s="15">
        <v>2</v>
      </c>
      <c r="CN415" s="15">
        <v>2</v>
      </c>
      <c r="CO415" s="15">
        <f t="shared" si="91"/>
        <v>1.8</v>
      </c>
      <c r="CP415" s="15">
        <v>2</v>
      </c>
      <c r="CQ415" s="15">
        <v>5</v>
      </c>
      <c r="CR415" s="15" t="s">
        <v>1007</v>
      </c>
      <c r="CU415" s="15" t="s">
        <v>1007</v>
      </c>
      <c r="CX415" s="15" t="s">
        <v>1007</v>
      </c>
      <c r="CY415" s="15" t="s">
        <v>1007</v>
      </c>
      <c r="DA415" s="15" t="s">
        <v>1007</v>
      </c>
      <c r="DC415" s="15" t="s">
        <v>1007</v>
      </c>
      <c r="DE415" s="15" t="s">
        <v>1007</v>
      </c>
      <c r="DM415" s="15">
        <v>3</v>
      </c>
      <c r="DN415" s="15">
        <v>2</v>
      </c>
      <c r="DO415" s="15">
        <v>2</v>
      </c>
      <c r="DP415" s="15">
        <v>2</v>
      </c>
      <c r="DS415" s="15">
        <v>1</v>
      </c>
      <c r="DT415" s="15">
        <v>2</v>
      </c>
      <c r="DY415" s="27">
        <v>4</v>
      </c>
      <c r="DZ415" s="27">
        <v>3.3333333333333335</v>
      </c>
      <c r="EA415" s="27">
        <v>3.5</v>
      </c>
      <c r="EB415" s="27">
        <v>3</v>
      </c>
      <c r="EC415" s="27">
        <v>3</v>
      </c>
      <c r="ED415" s="27">
        <v>2</v>
      </c>
      <c r="EE415" s="27">
        <f t="shared" si="86"/>
        <v>3.1388888888888893</v>
      </c>
      <c r="EF415" s="15">
        <f t="shared" si="92"/>
        <v>0.58333333333333348</v>
      </c>
    </row>
    <row r="416" spans="1:136" x14ac:dyDescent="0.2">
      <c r="A416" s="15">
        <v>208</v>
      </c>
      <c r="B416" s="15">
        <v>803</v>
      </c>
      <c r="C416" s="15">
        <v>0</v>
      </c>
      <c r="D416" s="15">
        <v>5</v>
      </c>
      <c r="E416" s="15">
        <v>0</v>
      </c>
      <c r="F416" s="15">
        <v>50</v>
      </c>
      <c r="G416" s="15">
        <v>3</v>
      </c>
      <c r="H416" s="15">
        <v>2</v>
      </c>
      <c r="I416" s="15">
        <v>3</v>
      </c>
      <c r="J416" s="15">
        <v>20</v>
      </c>
      <c r="K416" s="15">
        <v>0</v>
      </c>
      <c r="L416" s="15">
        <v>1</v>
      </c>
      <c r="M416" s="15">
        <v>1</v>
      </c>
      <c r="N416" s="15">
        <v>100000</v>
      </c>
      <c r="O416" s="15">
        <v>0</v>
      </c>
      <c r="P416" s="15">
        <v>1</v>
      </c>
      <c r="Q416" s="15">
        <v>8</v>
      </c>
      <c r="R416" s="15">
        <v>3</v>
      </c>
      <c r="S416" s="15">
        <v>14</v>
      </c>
      <c r="T416" s="15">
        <v>42000</v>
      </c>
      <c r="U416" s="15">
        <f t="shared" si="87"/>
        <v>126000</v>
      </c>
      <c r="V416" s="15">
        <v>3.5</v>
      </c>
      <c r="W416" s="27">
        <f t="shared" si="88"/>
        <v>9000</v>
      </c>
      <c r="AA416" s="15">
        <f t="shared" si="89"/>
        <v>0</v>
      </c>
      <c r="AD416" s="15">
        <f t="shared" si="90"/>
        <v>126000</v>
      </c>
      <c r="AE416" s="172">
        <f t="shared" si="85"/>
        <v>9000</v>
      </c>
      <c r="AF416" s="161">
        <v>8</v>
      </c>
      <c r="AG416" s="161">
        <v>3</v>
      </c>
      <c r="AH416" s="161">
        <v>14</v>
      </c>
      <c r="AI416" s="161">
        <v>42000</v>
      </c>
      <c r="AJ416" s="161">
        <v>8</v>
      </c>
      <c r="AK416" s="161">
        <v>3000</v>
      </c>
      <c r="AW416" s="15">
        <f t="shared" si="93"/>
        <v>0</v>
      </c>
      <c r="CJ416" s="15">
        <v>3</v>
      </c>
      <c r="CK416" s="15">
        <v>4</v>
      </c>
      <c r="CL416" s="15">
        <v>4.666666666666667</v>
      </c>
      <c r="CM416" s="15">
        <v>4</v>
      </c>
      <c r="CN416" s="15">
        <v>4</v>
      </c>
      <c r="CO416" s="15">
        <f t="shared" si="91"/>
        <v>3.9333333333333336</v>
      </c>
      <c r="CP416" s="15">
        <v>3</v>
      </c>
      <c r="CQ416" s="15">
        <v>2</v>
      </c>
      <c r="CR416" s="15">
        <v>1</v>
      </c>
      <c r="CS416" s="15">
        <v>2</v>
      </c>
      <c r="CT416" s="15">
        <v>2</v>
      </c>
      <c r="CU416" s="15">
        <v>4</v>
      </c>
      <c r="CV416" s="15">
        <v>1</v>
      </c>
      <c r="CW416" s="15">
        <v>2</v>
      </c>
      <c r="CX416" s="15">
        <v>0</v>
      </c>
      <c r="CY416" s="15" t="s">
        <v>1007</v>
      </c>
      <c r="DA416" s="15" t="s">
        <v>1007</v>
      </c>
      <c r="DC416" s="15" t="s">
        <v>1007</v>
      </c>
      <c r="DE416" s="15" t="s">
        <v>1007</v>
      </c>
      <c r="DG416" s="15">
        <v>0</v>
      </c>
      <c r="DH416" s="15">
        <v>0</v>
      </c>
      <c r="DI416" s="15">
        <v>0</v>
      </c>
      <c r="DJ416" s="15">
        <v>0</v>
      </c>
      <c r="DK416" s="15">
        <v>1</v>
      </c>
      <c r="DL416" s="15">
        <v>0</v>
      </c>
      <c r="DY416" s="15">
        <v>3</v>
      </c>
      <c r="DZ416" s="15">
        <v>3</v>
      </c>
      <c r="EA416" s="15">
        <v>2</v>
      </c>
      <c r="EB416" s="15">
        <v>3</v>
      </c>
      <c r="EC416" s="15">
        <v>2.3333333333333335</v>
      </c>
      <c r="ED416" s="15">
        <v>2</v>
      </c>
      <c r="EE416" s="27">
        <f t="shared" si="86"/>
        <v>2.5555555555555558</v>
      </c>
      <c r="EF416" s="15">
        <f t="shared" si="92"/>
        <v>0</v>
      </c>
    </row>
    <row r="417" spans="1:136" x14ac:dyDescent="0.2">
      <c r="A417" s="15">
        <v>208</v>
      </c>
      <c r="B417" s="15">
        <v>803</v>
      </c>
      <c r="C417" s="15">
        <v>0</v>
      </c>
      <c r="D417" s="15">
        <v>5</v>
      </c>
      <c r="E417" s="15">
        <v>0</v>
      </c>
      <c r="F417" s="15">
        <v>50</v>
      </c>
      <c r="G417" s="15">
        <v>3</v>
      </c>
      <c r="H417" s="15">
        <v>2</v>
      </c>
      <c r="I417" s="15">
        <v>3</v>
      </c>
      <c r="J417" s="15">
        <v>20</v>
      </c>
      <c r="K417" s="15">
        <v>0</v>
      </c>
      <c r="L417" s="15">
        <v>1</v>
      </c>
      <c r="M417" s="15">
        <v>1</v>
      </c>
      <c r="N417" s="15">
        <v>100000</v>
      </c>
      <c r="O417" s="15">
        <v>0</v>
      </c>
      <c r="P417" s="15">
        <v>0</v>
      </c>
      <c r="Q417" s="159">
        <v>8</v>
      </c>
      <c r="R417" s="159">
        <v>3</v>
      </c>
      <c r="S417" s="159">
        <v>14</v>
      </c>
      <c r="T417" s="159">
        <v>42000</v>
      </c>
      <c r="U417" s="159">
        <f t="shared" si="87"/>
        <v>126000</v>
      </c>
      <c r="V417" s="159">
        <v>8</v>
      </c>
      <c r="W417" s="171">
        <f t="shared" si="88"/>
        <v>9000</v>
      </c>
      <c r="AA417" s="15">
        <f t="shared" si="89"/>
        <v>0</v>
      </c>
      <c r="AD417" s="15">
        <f t="shared" si="90"/>
        <v>126000</v>
      </c>
      <c r="AE417" s="172">
        <f t="shared" si="85"/>
        <v>9000</v>
      </c>
      <c r="AW417" s="15">
        <f t="shared" si="93"/>
        <v>0</v>
      </c>
      <c r="CJ417" s="15">
        <v>3</v>
      </c>
      <c r="CK417" s="15">
        <v>4</v>
      </c>
      <c r="CL417" s="15">
        <v>4.666666666666667</v>
      </c>
      <c r="CM417" s="15">
        <v>4</v>
      </c>
      <c r="CN417" s="15">
        <v>4</v>
      </c>
      <c r="CO417" s="15">
        <f t="shared" si="91"/>
        <v>3.9333333333333336</v>
      </c>
      <c r="CP417" s="15">
        <v>3</v>
      </c>
      <c r="CQ417" s="15">
        <v>2</v>
      </c>
      <c r="CR417" s="15">
        <v>1</v>
      </c>
      <c r="CS417" s="15">
        <v>2</v>
      </c>
      <c r="CT417" s="15">
        <v>2</v>
      </c>
      <c r="CU417" s="15">
        <v>4</v>
      </c>
      <c r="CV417" s="15">
        <v>1</v>
      </c>
      <c r="CW417" s="15">
        <v>2</v>
      </c>
      <c r="CX417" s="15">
        <v>0</v>
      </c>
      <c r="CY417" s="15" t="s">
        <v>1007</v>
      </c>
      <c r="DA417" s="15" t="s">
        <v>1007</v>
      </c>
      <c r="DC417" s="15" t="s">
        <v>1007</v>
      </c>
      <c r="DE417" s="15" t="s">
        <v>1007</v>
      </c>
      <c r="DG417" s="15">
        <v>0</v>
      </c>
      <c r="DH417" s="15">
        <v>0</v>
      </c>
      <c r="DI417" s="15">
        <v>0</v>
      </c>
      <c r="DJ417" s="15">
        <v>0</v>
      </c>
      <c r="DK417" s="15">
        <v>1</v>
      </c>
      <c r="DL417" s="15">
        <v>0</v>
      </c>
      <c r="DY417" s="27">
        <v>3</v>
      </c>
      <c r="DZ417" s="27">
        <v>3</v>
      </c>
      <c r="EA417" s="27">
        <v>2</v>
      </c>
      <c r="EB417" s="27">
        <v>3</v>
      </c>
      <c r="EC417" s="27">
        <v>2.3333333333333335</v>
      </c>
      <c r="ED417" s="27">
        <v>2</v>
      </c>
      <c r="EE417" s="27">
        <f t="shared" si="86"/>
        <v>2.5555555555555558</v>
      </c>
      <c r="EF417" s="15">
        <f t="shared" si="92"/>
        <v>-1.0027777777777778</v>
      </c>
    </row>
    <row r="418" spans="1:136" x14ac:dyDescent="0.2">
      <c r="A418" s="15">
        <v>209</v>
      </c>
      <c r="B418" s="15">
        <v>804</v>
      </c>
      <c r="C418" s="15">
        <v>0</v>
      </c>
      <c r="D418" s="15">
        <v>5</v>
      </c>
      <c r="E418" s="15">
        <v>0</v>
      </c>
      <c r="F418" s="15">
        <v>70</v>
      </c>
      <c r="G418" s="15">
        <v>5</v>
      </c>
      <c r="H418" s="15">
        <v>2</v>
      </c>
      <c r="I418" s="15">
        <v>2</v>
      </c>
      <c r="J418" s="15">
        <v>50</v>
      </c>
      <c r="K418" s="15">
        <v>0</v>
      </c>
      <c r="L418" s="15">
        <v>1</v>
      </c>
      <c r="M418" s="15">
        <v>0</v>
      </c>
      <c r="N418" s="15">
        <v>0</v>
      </c>
      <c r="O418" s="15">
        <v>1</v>
      </c>
      <c r="P418" s="15">
        <v>1</v>
      </c>
      <c r="Q418" s="15">
        <v>4</v>
      </c>
      <c r="R418" s="15">
        <v>1</v>
      </c>
      <c r="S418" s="15">
        <v>40</v>
      </c>
      <c r="T418" s="15">
        <v>120000</v>
      </c>
      <c r="U418" s="15">
        <f t="shared" si="87"/>
        <v>120000</v>
      </c>
      <c r="V418" s="15">
        <v>3</v>
      </c>
      <c r="W418" s="27">
        <f t="shared" si="88"/>
        <v>3000</v>
      </c>
      <c r="AA418" s="15">
        <f t="shared" si="89"/>
        <v>0</v>
      </c>
      <c r="AD418" s="15">
        <f t="shared" si="90"/>
        <v>120000</v>
      </c>
      <c r="AE418" s="172">
        <f t="shared" si="85"/>
        <v>3000</v>
      </c>
      <c r="AF418" s="161">
        <v>4</v>
      </c>
      <c r="AG418" s="161">
        <v>1</v>
      </c>
      <c r="AH418" s="161">
        <v>40</v>
      </c>
      <c r="AI418" s="161">
        <v>120000</v>
      </c>
      <c r="AJ418" s="161">
        <v>2.8</v>
      </c>
      <c r="AK418" s="161">
        <v>3000</v>
      </c>
      <c r="AS418" s="15">
        <v>5</v>
      </c>
      <c r="AT418" s="15">
        <v>2</v>
      </c>
      <c r="AU418" s="15">
        <v>50</v>
      </c>
      <c r="AV418" s="15">
        <v>3500</v>
      </c>
      <c r="AW418" s="15">
        <f t="shared" si="93"/>
        <v>7000</v>
      </c>
      <c r="AX418" s="15">
        <v>6.8</v>
      </c>
      <c r="AY418" s="15">
        <v>70</v>
      </c>
      <c r="BF418" s="15">
        <f t="shared" si="94"/>
        <v>7000</v>
      </c>
      <c r="BG418" s="15">
        <f t="shared" si="95"/>
        <v>140</v>
      </c>
      <c r="BH418" s="161">
        <v>5</v>
      </c>
      <c r="BI418" s="161">
        <v>2</v>
      </c>
      <c r="BJ418" s="161">
        <v>50</v>
      </c>
      <c r="BK418" s="161">
        <v>7000</v>
      </c>
      <c r="BL418" s="161">
        <v>8</v>
      </c>
      <c r="BS418" s="23">
        <v>7000</v>
      </c>
      <c r="BT418" s="23">
        <v>140</v>
      </c>
      <c r="CJ418" s="15">
        <v>3.25</v>
      </c>
      <c r="CK418" s="15">
        <v>4.333333333333333</v>
      </c>
      <c r="CL418" s="15">
        <v>4</v>
      </c>
      <c r="CM418" s="15">
        <v>4</v>
      </c>
      <c r="CN418" s="15">
        <v>4</v>
      </c>
      <c r="CO418" s="15">
        <f t="shared" si="91"/>
        <v>3.9166666666666665</v>
      </c>
      <c r="CP418" s="15">
        <v>4</v>
      </c>
      <c r="CQ418" s="15">
        <v>5</v>
      </c>
      <c r="CR418" s="15" t="s">
        <v>1007</v>
      </c>
      <c r="CU418" s="15" t="s">
        <v>1007</v>
      </c>
      <c r="CX418" s="15" t="s">
        <v>1007</v>
      </c>
      <c r="CY418" s="15" t="s">
        <v>1007</v>
      </c>
      <c r="DA418" s="15" t="s">
        <v>1007</v>
      </c>
      <c r="DC418" s="15" t="s">
        <v>1007</v>
      </c>
      <c r="DE418" s="15" t="s">
        <v>1007</v>
      </c>
      <c r="DM418" s="15">
        <v>1</v>
      </c>
      <c r="DN418" s="15">
        <v>2</v>
      </c>
      <c r="DQ418" s="15">
        <v>2</v>
      </c>
      <c r="DR418" s="15">
        <v>2</v>
      </c>
      <c r="DS418" s="15">
        <v>3</v>
      </c>
      <c r="DT418" s="15">
        <v>2</v>
      </c>
      <c r="DY418" s="15">
        <v>4</v>
      </c>
      <c r="DZ418" s="15">
        <v>4</v>
      </c>
      <c r="EA418" s="15">
        <v>3.75</v>
      </c>
      <c r="EB418" s="15">
        <v>3.6</v>
      </c>
      <c r="EC418" s="15">
        <v>3</v>
      </c>
      <c r="ED418" s="15">
        <v>3</v>
      </c>
      <c r="EE418" s="27">
        <f t="shared" si="86"/>
        <v>3.5583333333333336</v>
      </c>
      <c r="EF418" s="15">
        <f t="shared" si="92"/>
        <v>0.11666666666666714</v>
      </c>
    </row>
    <row r="419" spans="1:136" x14ac:dyDescent="0.2">
      <c r="A419" s="15">
        <v>209</v>
      </c>
      <c r="B419" s="15">
        <v>804</v>
      </c>
      <c r="C419" s="15">
        <v>0</v>
      </c>
      <c r="D419" s="15">
        <v>5</v>
      </c>
      <c r="E419" s="15">
        <v>0</v>
      </c>
      <c r="F419" s="15">
        <v>70</v>
      </c>
      <c r="G419" s="15">
        <v>5</v>
      </c>
      <c r="H419" s="15">
        <v>2</v>
      </c>
      <c r="I419" s="15">
        <v>2</v>
      </c>
      <c r="J419" s="15">
        <v>50</v>
      </c>
      <c r="K419" s="15">
        <v>0</v>
      </c>
      <c r="L419" s="15">
        <v>1</v>
      </c>
      <c r="M419" s="15">
        <v>0</v>
      </c>
      <c r="N419" s="15">
        <v>0</v>
      </c>
      <c r="O419" s="15">
        <v>1</v>
      </c>
      <c r="P419" s="15">
        <v>0</v>
      </c>
      <c r="Q419" s="159">
        <v>4</v>
      </c>
      <c r="R419" s="159">
        <v>1</v>
      </c>
      <c r="S419" s="159">
        <v>40</v>
      </c>
      <c r="T419" s="159">
        <v>120000</v>
      </c>
      <c r="U419" s="159">
        <f t="shared" si="87"/>
        <v>120000</v>
      </c>
      <c r="V419" s="159">
        <v>2.8</v>
      </c>
      <c r="W419" s="171">
        <f t="shared" si="88"/>
        <v>3000</v>
      </c>
      <c r="AA419" s="15">
        <f t="shared" si="89"/>
        <v>0</v>
      </c>
      <c r="AD419" s="15">
        <f t="shared" si="90"/>
        <v>120000</v>
      </c>
      <c r="AE419" s="172">
        <f t="shared" si="85"/>
        <v>3000</v>
      </c>
      <c r="AS419" s="15">
        <v>5</v>
      </c>
      <c r="AT419" s="15">
        <v>2</v>
      </c>
      <c r="AU419" s="15">
        <v>50</v>
      </c>
      <c r="AV419" s="15">
        <v>7000</v>
      </c>
      <c r="AW419" s="15">
        <f t="shared" si="93"/>
        <v>14000</v>
      </c>
      <c r="AX419" s="15">
        <v>8</v>
      </c>
      <c r="BF419" s="15">
        <f t="shared" si="94"/>
        <v>14000</v>
      </c>
      <c r="BG419" s="15">
        <f t="shared" si="95"/>
        <v>280</v>
      </c>
      <c r="CJ419" s="15">
        <v>3.25</v>
      </c>
      <c r="CK419" s="15">
        <v>4.333333333333333</v>
      </c>
      <c r="CL419" s="15">
        <v>4</v>
      </c>
      <c r="CM419" s="15">
        <v>4</v>
      </c>
      <c r="CN419" s="15">
        <v>4</v>
      </c>
      <c r="CO419" s="15">
        <f t="shared" si="91"/>
        <v>3.9166666666666665</v>
      </c>
      <c r="CP419" s="15">
        <v>4</v>
      </c>
      <c r="CQ419" s="15">
        <v>5</v>
      </c>
      <c r="CR419" s="15" t="s">
        <v>1007</v>
      </c>
      <c r="CU419" s="15" t="s">
        <v>1007</v>
      </c>
      <c r="CX419" s="15" t="s">
        <v>1007</v>
      </c>
      <c r="CY419" s="15" t="s">
        <v>1007</v>
      </c>
      <c r="DA419" s="15" t="s">
        <v>1007</v>
      </c>
      <c r="DC419" s="15" t="s">
        <v>1007</v>
      </c>
      <c r="DE419" s="15" t="s">
        <v>1007</v>
      </c>
      <c r="DM419" s="15">
        <v>1</v>
      </c>
      <c r="DN419" s="15">
        <v>2</v>
      </c>
      <c r="DQ419" s="15">
        <v>2</v>
      </c>
      <c r="DR419" s="15">
        <v>2</v>
      </c>
      <c r="DS419" s="15">
        <v>3</v>
      </c>
      <c r="DT419" s="15">
        <v>2</v>
      </c>
      <c r="DY419" s="27">
        <v>4</v>
      </c>
      <c r="DZ419" s="27">
        <v>4</v>
      </c>
      <c r="EA419" s="27">
        <v>3.25</v>
      </c>
      <c r="EB419" s="27">
        <v>3.4</v>
      </c>
      <c r="EC419" s="27">
        <v>3</v>
      </c>
      <c r="ED419" s="27">
        <v>3</v>
      </c>
      <c r="EE419" s="27">
        <f t="shared" si="86"/>
        <v>3.4416666666666664</v>
      </c>
      <c r="EF419" s="15">
        <f t="shared" si="92"/>
        <v>0.43611111111111045</v>
      </c>
    </row>
    <row r="420" spans="1:136" x14ac:dyDescent="0.2">
      <c r="A420" s="15">
        <v>210</v>
      </c>
      <c r="B420" s="15">
        <v>805</v>
      </c>
      <c r="C420" s="15">
        <v>0</v>
      </c>
      <c r="D420" s="15">
        <v>5</v>
      </c>
      <c r="E420" s="15">
        <v>1</v>
      </c>
      <c r="F420" s="15">
        <v>45</v>
      </c>
      <c r="G420" s="15">
        <v>3</v>
      </c>
      <c r="H420" s="15">
        <v>2</v>
      </c>
      <c r="I420" s="15">
        <v>4</v>
      </c>
      <c r="J420" s="15">
        <v>20</v>
      </c>
      <c r="K420" s="15">
        <v>0</v>
      </c>
      <c r="L420" s="15">
        <v>1</v>
      </c>
      <c r="M420" s="15">
        <v>1</v>
      </c>
      <c r="N420" s="15">
        <v>200000</v>
      </c>
      <c r="O420" s="15">
        <v>1</v>
      </c>
      <c r="P420" s="15">
        <v>1</v>
      </c>
      <c r="Q420" s="15">
        <v>4</v>
      </c>
      <c r="R420" s="15">
        <v>1</v>
      </c>
      <c r="S420" s="15">
        <v>50</v>
      </c>
      <c r="T420" s="15">
        <v>150000</v>
      </c>
      <c r="U420" s="15">
        <f t="shared" si="87"/>
        <v>150000</v>
      </c>
      <c r="V420" s="15">
        <v>3</v>
      </c>
      <c r="W420" s="27">
        <f t="shared" si="88"/>
        <v>3000</v>
      </c>
      <c r="AA420" s="15">
        <f t="shared" si="89"/>
        <v>0</v>
      </c>
      <c r="AD420" s="15">
        <f t="shared" si="90"/>
        <v>150000</v>
      </c>
      <c r="AE420" s="172">
        <f t="shared" si="85"/>
        <v>3000</v>
      </c>
      <c r="AF420" s="161">
        <v>4</v>
      </c>
      <c r="AG420" s="161">
        <v>1</v>
      </c>
      <c r="AH420" s="161">
        <v>50</v>
      </c>
      <c r="AI420" s="161">
        <v>150000</v>
      </c>
      <c r="AJ420" s="161">
        <v>3</v>
      </c>
      <c r="AK420" s="161">
        <v>3000</v>
      </c>
      <c r="AS420" s="15">
        <v>1</v>
      </c>
      <c r="AT420" s="15">
        <v>1</v>
      </c>
      <c r="AU420" s="15">
        <v>20</v>
      </c>
      <c r="AV420" s="15">
        <v>6000</v>
      </c>
      <c r="AW420" s="15">
        <f t="shared" si="93"/>
        <v>6000</v>
      </c>
      <c r="AX420" s="15">
        <v>15</v>
      </c>
      <c r="AY420" s="15">
        <v>300</v>
      </c>
      <c r="BF420" s="15">
        <f t="shared" si="94"/>
        <v>6000</v>
      </c>
      <c r="BG420" s="15">
        <f t="shared" si="95"/>
        <v>300</v>
      </c>
      <c r="BH420" s="161">
        <v>1</v>
      </c>
      <c r="BI420" s="161">
        <v>1</v>
      </c>
      <c r="BJ420" s="161">
        <v>20</v>
      </c>
      <c r="BK420" s="161">
        <v>10000</v>
      </c>
      <c r="BL420" s="161">
        <v>9</v>
      </c>
      <c r="BS420" s="23">
        <v>10000</v>
      </c>
      <c r="BT420" s="23">
        <v>500</v>
      </c>
      <c r="CJ420" s="15">
        <v>2.5</v>
      </c>
      <c r="CK420" s="15">
        <v>3</v>
      </c>
      <c r="CL420" s="15">
        <v>3</v>
      </c>
      <c r="CM420" s="15">
        <v>3</v>
      </c>
      <c r="CN420" s="15">
        <v>3</v>
      </c>
      <c r="CO420" s="15">
        <f t="shared" si="91"/>
        <v>2.9</v>
      </c>
      <c r="CP420" s="15">
        <v>2</v>
      </c>
      <c r="CQ420" s="15">
        <v>2</v>
      </c>
      <c r="CR420" s="15">
        <v>2</v>
      </c>
      <c r="CS420" s="15">
        <v>2</v>
      </c>
      <c r="CT420" s="15">
        <v>2</v>
      </c>
      <c r="CU420" s="15">
        <v>4</v>
      </c>
      <c r="CV420" s="15">
        <v>1</v>
      </c>
      <c r="CW420" s="15">
        <v>2</v>
      </c>
      <c r="CX420" s="15">
        <v>1</v>
      </c>
      <c r="CY420" s="15">
        <v>1</v>
      </c>
      <c r="DA420" s="15">
        <v>1</v>
      </c>
      <c r="DC420" s="15">
        <v>1</v>
      </c>
      <c r="DE420" s="15">
        <v>1</v>
      </c>
      <c r="DM420" s="15">
        <v>1</v>
      </c>
      <c r="DN420" s="15">
        <v>2</v>
      </c>
      <c r="DO420" s="15">
        <v>2</v>
      </c>
      <c r="DP420" s="15">
        <v>2</v>
      </c>
      <c r="DQ420" s="15">
        <v>3</v>
      </c>
      <c r="DR420" s="15">
        <v>2</v>
      </c>
      <c r="DY420" s="15">
        <v>3</v>
      </c>
      <c r="DZ420" s="15">
        <v>3.3333333333333335</v>
      </c>
      <c r="EA420" s="15">
        <v>2.5</v>
      </c>
      <c r="EB420" s="15">
        <v>3.2</v>
      </c>
      <c r="EC420" s="15">
        <v>3</v>
      </c>
      <c r="ED420" s="15">
        <v>3</v>
      </c>
      <c r="EE420" s="27">
        <f t="shared" si="86"/>
        <v>3.005555555555556</v>
      </c>
      <c r="EF420" s="15">
        <f t="shared" si="92"/>
        <v>0.13055555555555598</v>
      </c>
    </row>
    <row r="421" spans="1:136" x14ac:dyDescent="0.2">
      <c r="A421" s="15">
        <v>210</v>
      </c>
      <c r="B421" s="15">
        <v>805</v>
      </c>
      <c r="C421" s="15">
        <v>0</v>
      </c>
      <c r="D421" s="15">
        <v>5</v>
      </c>
      <c r="E421" s="15">
        <v>1</v>
      </c>
      <c r="F421" s="15">
        <v>45</v>
      </c>
      <c r="G421" s="15">
        <v>3</v>
      </c>
      <c r="H421" s="15">
        <v>2</v>
      </c>
      <c r="I421" s="15">
        <v>4</v>
      </c>
      <c r="J421" s="15">
        <v>20</v>
      </c>
      <c r="K421" s="15">
        <v>0</v>
      </c>
      <c r="L421" s="15">
        <v>1</v>
      </c>
      <c r="M421" s="15">
        <v>1</v>
      </c>
      <c r="N421" s="15">
        <v>200000</v>
      </c>
      <c r="O421" s="15">
        <v>1</v>
      </c>
      <c r="P421" s="15">
        <v>0</v>
      </c>
      <c r="Q421" s="159">
        <v>4</v>
      </c>
      <c r="R421" s="159">
        <v>1</v>
      </c>
      <c r="S421" s="159">
        <v>50</v>
      </c>
      <c r="T421" s="159">
        <v>150000</v>
      </c>
      <c r="U421" s="159">
        <f t="shared" si="87"/>
        <v>150000</v>
      </c>
      <c r="V421" s="159">
        <v>3</v>
      </c>
      <c r="W421" s="171">
        <f t="shared" si="88"/>
        <v>3000</v>
      </c>
      <c r="AA421" s="15">
        <f t="shared" si="89"/>
        <v>0</v>
      </c>
      <c r="AD421" s="15">
        <f t="shared" si="90"/>
        <v>150000</v>
      </c>
      <c r="AE421" s="172">
        <f t="shared" si="85"/>
        <v>3000</v>
      </c>
      <c r="AS421" s="15">
        <v>1</v>
      </c>
      <c r="AT421" s="15">
        <v>1</v>
      </c>
      <c r="AU421" s="15">
        <v>20</v>
      </c>
      <c r="AV421" s="15">
        <v>10000</v>
      </c>
      <c r="AW421" s="15">
        <f t="shared" si="93"/>
        <v>10000</v>
      </c>
      <c r="AX421" s="15">
        <v>9</v>
      </c>
      <c r="BF421" s="15">
        <f t="shared" si="94"/>
        <v>10000</v>
      </c>
      <c r="BG421" s="15">
        <f t="shared" si="95"/>
        <v>500</v>
      </c>
      <c r="CJ421" s="15">
        <v>2.5</v>
      </c>
      <c r="CK421" s="15">
        <v>3</v>
      </c>
      <c r="CL421" s="15">
        <v>3</v>
      </c>
      <c r="CM421" s="15">
        <v>3</v>
      </c>
      <c r="CN421" s="15">
        <v>3</v>
      </c>
      <c r="CO421" s="15">
        <f t="shared" si="91"/>
        <v>2.9</v>
      </c>
      <c r="CP421" s="15">
        <v>2</v>
      </c>
      <c r="CQ421" s="15">
        <v>2</v>
      </c>
      <c r="CR421" s="15">
        <v>2</v>
      </c>
      <c r="CS421" s="15">
        <v>2</v>
      </c>
      <c r="CT421" s="15">
        <v>2</v>
      </c>
      <c r="CU421" s="15">
        <v>4</v>
      </c>
      <c r="CV421" s="15">
        <v>1</v>
      </c>
      <c r="CW421" s="15">
        <v>2</v>
      </c>
      <c r="CX421" s="15">
        <v>1</v>
      </c>
      <c r="CY421" s="15">
        <v>1</v>
      </c>
      <c r="DA421" s="15">
        <v>1</v>
      </c>
      <c r="DC421" s="15">
        <v>1</v>
      </c>
      <c r="DE421" s="15">
        <v>1</v>
      </c>
      <c r="DM421" s="15">
        <v>1</v>
      </c>
      <c r="DN421" s="15">
        <v>2</v>
      </c>
      <c r="DO421" s="15">
        <v>2</v>
      </c>
      <c r="DP421" s="15">
        <v>2</v>
      </c>
      <c r="DQ421" s="15">
        <v>3</v>
      </c>
      <c r="DR421" s="15">
        <v>2</v>
      </c>
      <c r="DY421" s="27">
        <v>3</v>
      </c>
      <c r="DZ421" s="27">
        <v>3</v>
      </c>
      <c r="EA421" s="27">
        <v>2.25</v>
      </c>
      <c r="EB421" s="27">
        <v>3</v>
      </c>
      <c r="EC421" s="27">
        <v>3</v>
      </c>
      <c r="ED421" s="27">
        <v>3</v>
      </c>
      <c r="EE421" s="27">
        <f t="shared" si="86"/>
        <v>2.875</v>
      </c>
      <c r="EF421" s="15">
        <f t="shared" si="92"/>
        <v>0.25</v>
      </c>
    </row>
    <row r="422" spans="1:136" x14ac:dyDescent="0.2">
      <c r="A422" s="15">
        <v>211</v>
      </c>
      <c r="B422" s="15">
        <v>806</v>
      </c>
      <c r="C422" s="15">
        <v>0</v>
      </c>
      <c r="D422" s="15">
        <v>1</v>
      </c>
      <c r="E422" s="15">
        <v>0</v>
      </c>
      <c r="F422" s="15">
        <v>60</v>
      </c>
      <c r="G422" s="15">
        <v>1</v>
      </c>
      <c r="H422" s="15">
        <v>1</v>
      </c>
      <c r="I422" s="15">
        <v>10</v>
      </c>
      <c r="J422" s="15">
        <v>40</v>
      </c>
      <c r="K422" s="15">
        <v>0</v>
      </c>
      <c r="L422" s="15">
        <v>1</v>
      </c>
      <c r="M422" s="15">
        <v>0</v>
      </c>
      <c r="N422" s="15">
        <v>0</v>
      </c>
      <c r="O422" s="15">
        <v>1</v>
      </c>
      <c r="P422" s="15">
        <v>1</v>
      </c>
      <c r="Q422" s="15">
        <v>4</v>
      </c>
      <c r="R422" s="15">
        <v>1</v>
      </c>
      <c r="S422" s="15">
        <v>10</v>
      </c>
      <c r="T422" s="15">
        <v>20000</v>
      </c>
      <c r="U422" s="15">
        <f t="shared" si="87"/>
        <v>20000</v>
      </c>
      <c r="V422" s="15">
        <v>3</v>
      </c>
      <c r="W422" s="27">
        <f t="shared" si="88"/>
        <v>2000</v>
      </c>
      <c r="AA422" s="15">
        <f t="shared" si="89"/>
        <v>0</v>
      </c>
      <c r="AD422" s="15">
        <f t="shared" si="90"/>
        <v>20000</v>
      </c>
      <c r="AE422" s="172">
        <f t="shared" si="85"/>
        <v>2000</v>
      </c>
      <c r="AF422" s="161">
        <v>4</v>
      </c>
      <c r="AG422" s="161">
        <v>1</v>
      </c>
      <c r="AH422" s="161">
        <v>10</v>
      </c>
      <c r="AI422" s="161">
        <v>20000</v>
      </c>
      <c r="AJ422" s="161">
        <v>2.4</v>
      </c>
      <c r="AK422" s="161">
        <v>2000</v>
      </c>
      <c r="AW422" s="15">
        <f t="shared" si="93"/>
        <v>0</v>
      </c>
      <c r="CJ422" s="15">
        <v>3.5</v>
      </c>
      <c r="CK422" s="15">
        <v>4</v>
      </c>
      <c r="CL422" s="15">
        <v>4</v>
      </c>
      <c r="CM422" s="15">
        <v>4</v>
      </c>
      <c r="CN422" s="15">
        <v>4</v>
      </c>
      <c r="CO422" s="15">
        <f t="shared" si="91"/>
        <v>3.9</v>
      </c>
      <c r="CP422" s="15">
        <v>4</v>
      </c>
      <c r="CQ422" s="15">
        <v>5</v>
      </c>
      <c r="CR422" s="15" t="s">
        <v>1007</v>
      </c>
      <c r="CU422" s="15" t="s">
        <v>1007</v>
      </c>
      <c r="CX422" s="15" t="s">
        <v>1007</v>
      </c>
      <c r="CY422" s="15" t="s">
        <v>1007</v>
      </c>
      <c r="DA422" s="15" t="s">
        <v>1007</v>
      </c>
      <c r="DC422" s="15" t="s">
        <v>1007</v>
      </c>
      <c r="DE422" s="15" t="s">
        <v>1007</v>
      </c>
      <c r="DM422" s="15">
        <v>3</v>
      </c>
      <c r="DN422" s="15">
        <v>2</v>
      </c>
      <c r="DO422" s="15">
        <v>2</v>
      </c>
      <c r="DP422" s="15">
        <v>2</v>
      </c>
      <c r="DS422" s="15">
        <v>1</v>
      </c>
      <c r="DT422" s="15">
        <v>2</v>
      </c>
      <c r="DY422" s="15">
        <v>3</v>
      </c>
      <c r="DZ422" s="15">
        <v>3</v>
      </c>
      <c r="EA422" s="15">
        <v>2.75</v>
      </c>
      <c r="EB422" s="15">
        <v>3</v>
      </c>
      <c r="EC422" s="15">
        <v>2</v>
      </c>
      <c r="ED422" s="15">
        <v>2</v>
      </c>
      <c r="EE422" s="27">
        <f t="shared" si="86"/>
        <v>2.625</v>
      </c>
      <c r="EF422" s="15">
        <f t="shared" si="92"/>
        <v>0.23611111111111116</v>
      </c>
    </row>
    <row r="423" spans="1:136" x14ac:dyDescent="0.2">
      <c r="A423" s="15">
        <v>211</v>
      </c>
      <c r="B423" s="15">
        <v>806</v>
      </c>
      <c r="C423" s="15">
        <v>0</v>
      </c>
      <c r="D423" s="15">
        <v>1</v>
      </c>
      <c r="E423" s="15">
        <v>0</v>
      </c>
      <c r="F423" s="15">
        <v>60</v>
      </c>
      <c r="G423" s="15">
        <v>1</v>
      </c>
      <c r="H423" s="15">
        <v>1</v>
      </c>
      <c r="I423" s="15">
        <v>10</v>
      </c>
      <c r="J423" s="15">
        <v>40</v>
      </c>
      <c r="K423" s="15">
        <v>0</v>
      </c>
      <c r="L423" s="15">
        <v>1</v>
      </c>
      <c r="M423" s="15">
        <v>0</v>
      </c>
      <c r="N423" s="15">
        <v>0</v>
      </c>
      <c r="O423" s="15">
        <v>1</v>
      </c>
      <c r="P423" s="15">
        <v>0</v>
      </c>
      <c r="Q423" s="159">
        <v>4</v>
      </c>
      <c r="R423" s="159">
        <v>1</v>
      </c>
      <c r="S423" s="159">
        <v>10</v>
      </c>
      <c r="T423" s="159">
        <v>20000</v>
      </c>
      <c r="U423" s="159">
        <f t="shared" si="87"/>
        <v>20000</v>
      </c>
      <c r="V423" s="159">
        <v>2.4</v>
      </c>
      <c r="W423" s="171">
        <f t="shared" si="88"/>
        <v>2000</v>
      </c>
      <c r="AA423" s="15">
        <f t="shared" si="89"/>
        <v>0</v>
      </c>
      <c r="AD423" s="15">
        <f t="shared" si="90"/>
        <v>20000</v>
      </c>
      <c r="AE423" s="172">
        <f t="shared" si="85"/>
        <v>2000</v>
      </c>
      <c r="AW423" s="15">
        <f t="shared" si="93"/>
        <v>0</v>
      </c>
      <c r="CJ423" s="15">
        <v>3.5</v>
      </c>
      <c r="CK423" s="15">
        <v>4</v>
      </c>
      <c r="CL423" s="15">
        <v>4</v>
      </c>
      <c r="CM423" s="15">
        <v>4</v>
      </c>
      <c r="CN423" s="15">
        <v>4</v>
      </c>
      <c r="CO423" s="15">
        <f t="shared" si="91"/>
        <v>3.9</v>
      </c>
      <c r="CP423" s="15">
        <v>4</v>
      </c>
      <c r="CQ423" s="15">
        <v>5</v>
      </c>
      <c r="CR423" s="15" t="s">
        <v>1007</v>
      </c>
      <c r="CU423" s="15" t="s">
        <v>1007</v>
      </c>
      <c r="CX423" s="15" t="s">
        <v>1007</v>
      </c>
      <c r="CY423" s="15" t="s">
        <v>1007</v>
      </c>
      <c r="DA423" s="15" t="s">
        <v>1007</v>
      </c>
      <c r="DC423" s="15" t="s">
        <v>1007</v>
      </c>
      <c r="DE423" s="15" t="s">
        <v>1007</v>
      </c>
      <c r="DM423" s="15">
        <v>3</v>
      </c>
      <c r="DN423" s="15">
        <v>2</v>
      </c>
      <c r="DO423" s="15">
        <v>2</v>
      </c>
      <c r="DP423" s="15">
        <v>2</v>
      </c>
      <c r="DS423" s="15">
        <v>1</v>
      </c>
      <c r="DT423" s="15">
        <v>2</v>
      </c>
      <c r="DY423" s="27">
        <v>3</v>
      </c>
      <c r="DZ423" s="27">
        <v>2.3333333333333335</v>
      </c>
      <c r="EA423" s="27">
        <v>2</v>
      </c>
      <c r="EB423" s="27">
        <v>3</v>
      </c>
      <c r="EC423" s="27">
        <v>2</v>
      </c>
      <c r="ED423" s="27">
        <v>2</v>
      </c>
      <c r="EE423" s="27">
        <f t="shared" si="86"/>
        <v>2.3888888888888888</v>
      </c>
      <c r="EF423" s="15">
        <f t="shared" si="92"/>
        <v>-0.11111111111111116</v>
      </c>
    </row>
    <row r="424" spans="1:136" x14ac:dyDescent="0.2">
      <c r="A424" s="15">
        <v>212</v>
      </c>
      <c r="B424" s="15">
        <v>807</v>
      </c>
      <c r="C424" s="15">
        <v>0</v>
      </c>
      <c r="D424" s="15">
        <v>1</v>
      </c>
      <c r="E424" s="15">
        <v>1</v>
      </c>
      <c r="F424" s="15">
        <v>46</v>
      </c>
      <c r="G424" s="15">
        <v>3</v>
      </c>
      <c r="H424" s="15">
        <v>1</v>
      </c>
      <c r="I424" s="15">
        <v>3</v>
      </c>
      <c r="J424" s="15">
        <v>10</v>
      </c>
      <c r="K424" s="15">
        <v>0</v>
      </c>
      <c r="L424" s="15">
        <v>1</v>
      </c>
      <c r="M424" s="15">
        <v>1</v>
      </c>
      <c r="N424" s="15">
        <v>10000</v>
      </c>
      <c r="O424" s="15">
        <v>1</v>
      </c>
      <c r="P424" s="15">
        <v>1</v>
      </c>
      <c r="Q424" s="15">
        <v>4</v>
      </c>
      <c r="R424" s="15">
        <v>1</v>
      </c>
      <c r="S424" s="15">
        <v>4</v>
      </c>
      <c r="T424" s="15">
        <v>16000</v>
      </c>
      <c r="U424" s="15">
        <f t="shared" si="87"/>
        <v>16000</v>
      </c>
      <c r="V424" s="15">
        <v>2.5</v>
      </c>
      <c r="W424" s="27">
        <f t="shared" si="88"/>
        <v>4000</v>
      </c>
      <c r="AA424" s="15">
        <f t="shared" si="89"/>
        <v>0</v>
      </c>
      <c r="AD424" s="15">
        <f t="shared" si="90"/>
        <v>16000</v>
      </c>
      <c r="AE424" s="172">
        <f t="shared" si="85"/>
        <v>4000</v>
      </c>
      <c r="AF424" s="161">
        <v>4</v>
      </c>
      <c r="AG424" s="161">
        <v>1</v>
      </c>
      <c r="AH424" s="161">
        <v>4</v>
      </c>
      <c r="AI424" s="161">
        <v>16000</v>
      </c>
      <c r="AJ424" s="161">
        <v>2.5</v>
      </c>
      <c r="AK424" s="161">
        <v>4000</v>
      </c>
      <c r="AW424" s="15">
        <f t="shared" si="93"/>
        <v>0</v>
      </c>
      <c r="CJ424" s="15">
        <v>4</v>
      </c>
      <c r="CK424" s="15">
        <v>3</v>
      </c>
      <c r="CL424" s="15">
        <v>3</v>
      </c>
      <c r="CM424" s="15">
        <v>3</v>
      </c>
      <c r="CN424" s="15">
        <v>4</v>
      </c>
      <c r="CO424" s="15">
        <f t="shared" si="91"/>
        <v>3.4</v>
      </c>
      <c r="CP424" s="15">
        <v>3</v>
      </c>
      <c r="CQ424" s="15">
        <v>2</v>
      </c>
      <c r="CR424" s="15">
        <v>4</v>
      </c>
      <c r="CS424" s="15">
        <v>2</v>
      </c>
      <c r="CT424" s="15">
        <v>2</v>
      </c>
      <c r="CU424" s="15">
        <v>3</v>
      </c>
      <c r="CV424" s="15">
        <v>1</v>
      </c>
      <c r="CW424" s="15">
        <v>2</v>
      </c>
      <c r="CX424" s="15">
        <v>1</v>
      </c>
      <c r="CY424" s="15">
        <v>1</v>
      </c>
      <c r="DA424" s="15">
        <v>1</v>
      </c>
      <c r="DC424" s="15">
        <v>1</v>
      </c>
      <c r="DE424" s="15">
        <v>1</v>
      </c>
      <c r="DM424" s="15">
        <v>2</v>
      </c>
      <c r="DN424" s="15">
        <v>2</v>
      </c>
      <c r="DO424" s="15">
        <v>3</v>
      </c>
      <c r="DP424" s="15">
        <v>2</v>
      </c>
      <c r="DS424" s="15">
        <v>1</v>
      </c>
      <c r="DT424" s="15">
        <v>2</v>
      </c>
      <c r="DY424" s="15">
        <v>3</v>
      </c>
      <c r="DZ424" s="15">
        <v>3</v>
      </c>
      <c r="EA424" s="15">
        <v>3</v>
      </c>
      <c r="EB424" s="15">
        <v>2</v>
      </c>
      <c r="EC424" s="15">
        <v>2</v>
      </c>
      <c r="ED424" s="15">
        <v>2</v>
      </c>
      <c r="EE424" s="27">
        <f t="shared" si="86"/>
        <v>2.5</v>
      </c>
      <c r="EF424" s="15">
        <f t="shared" si="92"/>
        <v>0.15277777777777768</v>
      </c>
    </row>
    <row r="425" spans="1:136" x14ac:dyDescent="0.2">
      <c r="A425" s="15">
        <v>212</v>
      </c>
      <c r="B425" s="15">
        <v>807</v>
      </c>
      <c r="C425" s="15">
        <v>0</v>
      </c>
      <c r="D425" s="15">
        <v>1</v>
      </c>
      <c r="E425" s="15">
        <v>1</v>
      </c>
      <c r="F425" s="15">
        <v>46</v>
      </c>
      <c r="G425" s="15">
        <v>3</v>
      </c>
      <c r="H425" s="15">
        <v>1</v>
      </c>
      <c r="I425" s="15">
        <v>3</v>
      </c>
      <c r="J425" s="15">
        <v>10</v>
      </c>
      <c r="K425" s="15">
        <v>0</v>
      </c>
      <c r="L425" s="15">
        <v>1</v>
      </c>
      <c r="M425" s="15">
        <v>1</v>
      </c>
      <c r="N425" s="15">
        <v>10000</v>
      </c>
      <c r="O425" s="15">
        <v>1</v>
      </c>
      <c r="P425" s="15">
        <v>0</v>
      </c>
      <c r="Q425" s="159">
        <v>4</v>
      </c>
      <c r="R425" s="159">
        <v>1</v>
      </c>
      <c r="S425" s="159">
        <v>4</v>
      </c>
      <c r="T425" s="159">
        <v>16000</v>
      </c>
      <c r="U425" s="159">
        <f t="shared" si="87"/>
        <v>16000</v>
      </c>
      <c r="V425" s="159">
        <v>2.5</v>
      </c>
      <c r="W425" s="171">
        <f t="shared" si="88"/>
        <v>4000</v>
      </c>
      <c r="AA425" s="15">
        <f t="shared" si="89"/>
        <v>0</v>
      </c>
      <c r="AD425" s="15">
        <f t="shared" si="90"/>
        <v>16000</v>
      </c>
      <c r="AE425" s="172">
        <f t="shared" si="85"/>
        <v>4000</v>
      </c>
      <c r="AW425" s="15">
        <f t="shared" si="93"/>
        <v>0</v>
      </c>
      <c r="CJ425" s="15">
        <v>4</v>
      </c>
      <c r="CK425" s="15">
        <v>3</v>
      </c>
      <c r="CL425" s="15">
        <v>3</v>
      </c>
      <c r="CM425" s="15">
        <v>3</v>
      </c>
      <c r="CN425" s="15">
        <v>4</v>
      </c>
      <c r="CO425" s="15">
        <f t="shared" si="91"/>
        <v>3.4</v>
      </c>
      <c r="CP425" s="15">
        <v>3</v>
      </c>
      <c r="CQ425" s="15">
        <v>2</v>
      </c>
      <c r="CR425" s="15">
        <v>4</v>
      </c>
      <c r="CS425" s="15">
        <v>2</v>
      </c>
      <c r="CT425" s="15">
        <v>2</v>
      </c>
      <c r="CU425" s="15">
        <v>3</v>
      </c>
      <c r="CV425" s="15">
        <v>1</v>
      </c>
      <c r="CW425" s="15">
        <v>2</v>
      </c>
      <c r="CX425" s="15">
        <v>1</v>
      </c>
      <c r="CY425" s="15">
        <v>1</v>
      </c>
      <c r="DA425" s="15">
        <v>1</v>
      </c>
      <c r="DC425" s="15">
        <v>1</v>
      </c>
      <c r="DE425" s="15">
        <v>1</v>
      </c>
      <c r="DM425" s="15">
        <v>2</v>
      </c>
      <c r="DN425" s="15">
        <v>2</v>
      </c>
      <c r="DO425" s="15">
        <v>3</v>
      </c>
      <c r="DP425" s="15">
        <v>2</v>
      </c>
      <c r="DS425" s="15">
        <v>1</v>
      </c>
      <c r="DT425" s="15">
        <v>2</v>
      </c>
      <c r="DY425" s="27">
        <v>3</v>
      </c>
      <c r="DZ425" s="27">
        <v>2.3333333333333335</v>
      </c>
      <c r="EA425" s="27">
        <v>2.75</v>
      </c>
      <c r="EB425" s="27">
        <v>2</v>
      </c>
      <c r="EC425" s="27">
        <v>2</v>
      </c>
      <c r="ED425" s="27">
        <v>2</v>
      </c>
      <c r="EE425" s="27">
        <f t="shared" si="86"/>
        <v>2.3472222222222223</v>
      </c>
      <c r="EF425" s="15">
        <f t="shared" si="92"/>
        <v>-0.48611111111111116</v>
      </c>
    </row>
    <row r="426" spans="1:136" x14ac:dyDescent="0.2">
      <c r="A426" s="15">
        <v>213</v>
      </c>
      <c r="B426" s="15">
        <v>808</v>
      </c>
      <c r="C426" s="15">
        <v>0</v>
      </c>
      <c r="D426" s="15">
        <v>1</v>
      </c>
      <c r="E426" s="15">
        <v>1</v>
      </c>
      <c r="F426" s="15">
        <v>65</v>
      </c>
      <c r="G426" s="15">
        <v>3</v>
      </c>
      <c r="H426" s="15">
        <v>2</v>
      </c>
      <c r="I426" s="15">
        <v>5</v>
      </c>
      <c r="J426" s="15">
        <v>50</v>
      </c>
      <c r="K426" s="15">
        <v>1</v>
      </c>
      <c r="L426" s="15">
        <v>1</v>
      </c>
      <c r="M426" s="15">
        <v>0</v>
      </c>
      <c r="N426" s="15">
        <v>0</v>
      </c>
      <c r="O426" s="15">
        <v>1</v>
      </c>
      <c r="P426" s="15">
        <v>1</v>
      </c>
      <c r="Q426" s="15">
        <v>1</v>
      </c>
      <c r="R426" s="15">
        <v>1</v>
      </c>
      <c r="S426" s="15">
        <v>20</v>
      </c>
      <c r="T426" s="15">
        <v>18000</v>
      </c>
      <c r="U426" s="15">
        <f t="shared" si="87"/>
        <v>18000</v>
      </c>
      <c r="V426" s="15">
        <v>11</v>
      </c>
      <c r="W426" s="27">
        <f t="shared" si="88"/>
        <v>900</v>
      </c>
      <c r="X426" s="15">
        <v>1</v>
      </c>
      <c r="Y426" s="15">
        <v>20</v>
      </c>
      <c r="Z426" s="15">
        <v>18000</v>
      </c>
      <c r="AA426" s="15">
        <f t="shared" si="89"/>
        <v>18000</v>
      </c>
      <c r="AB426" s="15">
        <v>7</v>
      </c>
      <c r="AD426" s="15">
        <f t="shared" si="90"/>
        <v>36000</v>
      </c>
      <c r="AE426" s="172">
        <f t="shared" si="85"/>
        <v>1800</v>
      </c>
      <c r="AF426" s="161">
        <v>1</v>
      </c>
      <c r="AG426" s="161">
        <v>1</v>
      </c>
      <c r="AH426" s="161">
        <v>20</v>
      </c>
      <c r="AI426" s="161">
        <v>18000</v>
      </c>
      <c r="AJ426" s="161">
        <v>11</v>
      </c>
      <c r="AK426" s="161">
        <v>900</v>
      </c>
      <c r="AL426" s="23">
        <v>1</v>
      </c>
      <c r="AM426" s="23">
        <v>20</v>
      </c>
      <c r="AN426" s="23">
        <v>18000</v>
      </c>
      <c r="AO426" s="23">
        <v>7</v>
      </c>
      <c r="AW426" s="15">
        <f t="shared" si="93"/>
        <v>0</v>
      </c>
      <c r="CJ426" s="15">
        <v>3.75</v>
      </c>
      <c r="CK426" s="15">
        <v>4.666666666666667</v>
      </c>
      <c r="CL426" s="15">
        <v>3</v>
      </c>
      <c r="CM426" s="15">
        <v>3</v>
      </c>
      <c r="CN426" s="15">
        <v>4.5</v>
      </c>
      <c r="CO426" s="15">
        <f t="shared" si="91"/>
        <v>3.7833333333333337</v>
      </c>
      <c r="CP426" s="15">
        <v>3</v>
      </c>
      <c r="CQ426" s="15">
        <v>2</v>
      </c>
      <c r="CR426" s="15">
        <v>3</v>
      </c>
      <c r="CS426" s="15">
        <v>2</v>
      </c>
      <c r="CT426" s="15">
        <v>2</v>
      </c>
      <c r="CU426" s="15">
        <v>2</v>
      </c>
      <c r="CV426" s="15">
        <v>1</v>
      </c>
      <c r="CW426" s="15">
        <v>2</v>
      </c>
      <c r="CX426" s="15">
        <v>1</v>
      </c>
      <c r="CY426" s="15">
        <v>1</v>
      </c>
      <c r="DA426" s="15">
        <v>1</v>
      </c>
      <c r="DC426" s="15">
        <v>1</v>
      </c>
      <c r="DE426" s="15">
        <v>1</v>
      </c>
      <c r="DO426" s="15">
        <v>2</v>
      </c>
      <c r="DP426" s="15">
        <v>2</v>
      </c>
      <c r="DQ426" s="15">
        <v>1</v>
      </c>
      <c r="DR426" s="15">
        <v>2</v>
      </c>
      <c r="DS426" s="15">
        <v>3</v>
      </c>
      <c r="DT426" s="15">
        <v>2</v>
      </c>
      <c r="DY426" s="15">
        <v>3</v>
      </c>
      <c r="DZ426" s="15">
        <v>3</v>
      </c>
      <c r="EA426" s="15">
        <v>3</v>
      </c>
      <c r="EB426" s="15">
        <v>2</v>
      </c>
      <c r="EC426" s="15">
        <v>3</v>
      </c>
      <c r="ED426" s="15">
        <v>3</v>
      </c>
      <c r="EE426" s="27">
        <f t="shared" si="86"/>
        <v>2.8333333333333335</v>
      </c>
      <c r="EF426" s="15">
        <f t="shared" si="92"/>
        <v>5.5555555555556246E-2</v>
      </c>
    </row>
    <row r="427" spans="1:136" x14ac:dyDescent="0.2">
      <c r="A427" s="15">
        <v>213</v>
      </c>
      <c r="B427" s="15">
        <v>808</v>
      </c>
      <c r="C427" s="15">
        <v>0</v>
      </c>
      <c r="D427" s="15">
        <v>1</v>
      </c>
      <c r="E427" s="15">
        <v>1</v>
      </c>
      <c r="F427" s="15">
        <v>65</v>
      </c>
      <c r="G427" s="15">
        <v>3</v>
      </c>
      <c r="H427" s="15">
        <v>2</v>
      </c>
      <c r="I427" s="15">
        <v>5</v>
      </c>
      <c r="J427" s="15">
        <v>50</v>
      </c>
      <c r="K427" s="15">
        <v>1</v>
      </c>
      <c r="L427" s="15">
        <v>1</v>
      </c>
      <c r="M427" s="15">
        <v>0</v>
      </c>
      <c r="N427" s="15">
        <v>0</v>
      </c>
      <c r="O427" s="15">
        <v>1</v>
      </c>
      <c r="P427" s="15">
        <v>0</v>
      </c>
      <c r="Q427" s="159">
        <v>1</v>
      </c>
      <c r="R427" s="159">
        <v>1</v>
      </c>
      <c r="S427" s="159">
        <v>20</v>
      </c>
      <c r="T427" s="159">
        <v>18000</v>
      </c>
      <c r="U427" s="159">
        <f t="shared" si="87"/>
        <v>18000</v>
      </c>
      <c r="V427" s="159">
        <v>11</v>
      </c>
      <c r="W427" s="171">
        <f t="shared" si="88"/>
        <v>900</v>
      </c>
      <c r="X427" s="15">
        <v>1</v>
      </c>
      <c r="Y427" s="15">
        <v>20</v>
      </c>
      <c r="Z427" s="15">
        <v>18000</v>
      </c>
      <c r="AA427" s="15">
        <f t="shared" si="89"/>
        <v>18000</v>
      </c>
      <c r="AB427" s="15">
        <v>7</v>
      </c>
      <c r="AD427" s="15">
        <f t="shared" si="90"/>
        <v>36000</v>
      </c>
      <c r="AE427" s="172">
        <f t="shared" si="85"/>
        <v>1800</v>
      </c>
      <c r="AW427" s="15">
        <f t="shared" si="93"/>
        <v>0</v>
      </c>
      <c r="CJ427" s="15">
        <v>3.75</v>
      </c>
      <c r="CK427" s="15">
        <v>4.666666666666667</v>
      </c>
      <c r="CL427" s="15">
        <v>3</v>
      </c>
      <c r="CM427" s="15">
        <v>3</v>
      </c>
      <c r="CN427" s="15">
        <v>4.5</v>
      </c>
      <c r="CO427" s="15">
        <f t="shared" si="91"/>
        <v>3.7833333333333337</v>
      </c>
      <c r="CP427" s="15">
        <v>3</v>
      </c>
      <c r="CQ427" s="15">
        <v>2</v>
      </c>
      <c r="CR427" s="15">
        <v>3</v>
      </c>
      <c r="CS427" s="15">
        <v>2</v>
      </c>
      <c r="CT427" s="15">
        <v>2</v>
      </c>
      <c r="CU427" s="15">
        <v>2</v>
      </c>
      <c r="CV427" s="15">
        <v>1</v>
      </c>
      <c r="CW427" s="15">
        <v>2</v>
      </c>
      <c r="CX427" s="15">
        <v>1</v>
      </c>
      <c r="CY427" s="15">
        <v>1</v>
      </c>
      <c r="DA427" s="15">
        <v>1</v>
      </c>
      <c r="DC427" s="15">
        <v>1</v>
      </c>
      <c r="DE427" s="15">
        <v>1</v>
      </c>
      <c r="DO427" s="15">
        <v>2</v>
      </c>
      <c r="DP427" s="15">
        <v>2</v>
      </c>
      <c r="DQ427" s="15">
        <v>1</v>
      </c>
      <c r="DR427" s="15">
        <v>2</v>
      </c>
      <c r="DS427" s="15">
        <v>3</v>
      </c>
      <c r="DT427" s="15">
        <v>2</v>
      </c>
      <c r="DY427" s="27">
        <v>3</v>
      </c>
      <c r="DZ427" s="27">
        <v>2.6666666666666665</v>
      </c>
      <c r="EA427" s="27">
        <v>3</v>
      </c>
      <c r="EB427" s="27">
        <v>2</v>
      </c>
      <c r="EC427" s="27">
        <v>3</v>
      </c>
      <c r="ED427" s="27">
        <v>3</v>
      </c>
      <c r="EE427" s="27">
        <f t="shared" si="86"/>
        <v>2.7777777777777772</v>
      </c>
      <c r="EF427" s="15">
        <f t="shared" si="92"/>
        <v>-0.63888888888888928</v>
      </c>
    </row>
    <row r="428" spans="1:136" x14ac:dyDescent="0.2">
      <c r="A428" s="15">
        <v>214</v>
      </c>
      <c r="B428" s="15">
        <v>809</v>
      </c>
      <c r="C428" s="15">
        <v>0</v>
      </c>
      <c r="D428" s="15">
        <v>1</v>
      </c>
      <c r="E428" s="15">
        <v>1</v>
      </c>
      <c r="F428" s="15">
        <v>33</v>
      </c>
      <c r="G428" s="15">
        <v>5</v>
      </c>
      <c r="H428" s="15">
        <v>2</v>
      </c>
      <c r="I428" s="15">
        <v>2</v>
      </c>
      <c r="J428" s="15">
        <v>3</v>
      </c>
      <c r="K428" s="15">
        <v>1</v>
      </c>
      <c r="L428" s="15">
        <v>1</v>
      </c>
      <c r="M428" s="15">
        <v>0</v>
      </c>
      <c r="N428" s="15">
        <v>0</v>
      </c>
      <c r="O428" s="15">
        <v>1</v>
      </c>
      <c r="P428" s="15">
        <v>1</v>
      </c>
      <c r="Q428" s="15">
        <v>1</v>
      </c>
      <c r="R428" s="15">
        <v>1</v>
      </c>
      <c r="S428" s="15">
        <v>60</v>
      </c>
      <c r="T428" s="15">
        <v>60000</v>
      </c>
      <c r="U428" s="15">
        <f t="shared" si="87"/>
        <v>60000</v>
      </c>
      <c r="V428" s="15">
        <v>12</v>
      </c>
      <c r="W428" s="27">
        <f t="shared" si="88"/>
        <v>1000</v>
      </c>
      <c r="X428" s="15">
        <v>1</v>
      </c>
      <c r="Y428" s="15">
        <v>60</v>
      </c>
      <c r="Z428" s="15">
        <v>60000</v>
      </c>
      <c r="AA428" s="15">
        <f t="shared" si="89"/>
        <v>60000</v>
      </c>
      <c r="AB428" s="15">
        <v>12</v>
      </c>
      <c r="AD428" s="15">
        <f t="shared" si="90"/>
        <v>120000</v>
      </c>
      <c r="AE428" s="172">
        <f t="shared" si="85"/>
        <v>2000</v>
      </c>
      <c r="AF428" s="161">
        <v>1</v>
      </c>
      <c r="AG428" s="161">
        <v>60</v>
      </c>
      <c r="AH428" s="161">
        <v>60</v>
      </c>
      <c r="AI428" s="161">
        <v>60000</v>
      </c>
      <c r="AJ428" s="161">
        <v>10</v>
      </c>
      <c r="AK428" s="161">
        <v>1000</v>
      </c>
      <c r="AL428" s="23">
        <v>1</v>
      </c>
      <c r="AM428" s="23">
        <v>60</v>
      </c>
      <c r="AN428" s="23">
        <v>60000</v>
      </c>
      <c r="AO428" s="23">
        <v>10</v>
      </c>
      <c r="AW428" s="15">
        <f t="shared" si="93"/>
        <v>0</v>
      </c>
      <c r="CJ428" s="15">
        <v>4.5</v>
      </c>
      <c r="CK428" s="15">
        <v>4</v>
      </c>
      <c r="CL428" s="15">
        <v>3</v>
      </c>
      <c r="CM428" s="15">
        <v>3</v>
      </c>
      <c r="CN428" s="15">
        <v>4</v>
      </c>
      <c r="CO428" s="15">
        <f t="shared" si="91"/>
        <v>3.7</v>
      </c>
      <c r="CP428" s="15">
        <v>3</v>
      </c>
      <c r="CQ428" s="15">
        <v>2</v>
      </c>
      <c r="CR428" s="15">
        <v>4</v>
      </c>
      <c r="CS428" s="15">
        <v>3</v>
      </c>
      <c r="CT428" s="15">
        <v>2</v>
      </c>
      <c r="CU428" s="15">
        <v>1</v>
      </c>
      <c r="CV428" s="15">
        <v>1</v>
      </c>
      <c r="CW428" s="15">
        <v>2</v>
      </c>
      <c r="CX428" s="15">
        <v>1</v>
      </c>
      <c r="CY428" s="15">
        <v>1</v>
      </c>
      <c r="DA428" s="15">
        <v>1</v>
      </c>
      <c r="DC428" s="15">
        <v>1</v>
      </c>
      <c r="DE428" s="15">
        <v>1</v>
      </c>
      <c r="DO428" s="15">
        <v>2</v>
      </c>
      <c r="DP428" s="15">
        <v>2</v>
      </c>
      <c r="DQ428" s="15">
        <v>3</v>
      </c>
      <c r="DR428" s="15">
        <v>2</v>
      </c>
      <c r="DS428" s="15">
        <v>1</v>
      </c>
      <c r="DT428" s="15">
        <v>2</v>
      </c>
      <c r="DY428" s="15">
        <v>4</v>
      </c>
      <c r="DZ428" s="15">
        <v>4</v>
      </c>
      <c r="EA428" s="15">
        <v>3.5</v>
      </c>
      <c r="EB428" s="15">
        <v>4</v>
      </c>
      <c r="EC428" s="15">
        <v>2</v>
      </c>
      <c r="ED428" s="15">
        <v>3</v>
      </c>
      <c r="EE428" s="27">
        <f t="shared" si="86"/>
        <v>3.4166666666666665</v>
      </c>
      <c r="EF428" s="15">
        <f t="shared" si="92"/>
        <v>0.625</v>
      </c>
    </row>
    <row r="429" spans="1:136" x14ac:dyDescent="0.2">
      <c r="A429" s="15">
        <v>214</v>
      </c>
      <c r="B429" s="15">
        <v>809</v>
      </c>
      <c r="C429" s="15">
        <v>0</v>
      </c>
      <c r="D429" s="15">
        <v>1</v>
      </c>
      <c r="E429" s="15">
        <v>1</v>
      </c>
      <c r="F429" s="15">
        <v>33</v>
      </c>
      <c r="G429" s="15">
        <v>5</v>
      </c>
      <c r="H429" s="15">
        <v>2</v>
      </c>
      <c r="I429" s="15">
        <v>2</v>
      </c>
      <c r="J429" s="15">
        <v>3</v>
      </c>
      <c r="K429" s="15">
        <v>1</v>
      </c>
      <c r="L429" s="15">
        <v>1</v>
      </c>
      <c r="M429" s="15">
        <v>0</v>
      </c>
      <c r="N429" s="15">
        <v>0</v>
      </c>
      <c r="O429" s="15">
        <v>1</v>
      </c>
      <c r="P429" s="15">
        <v>0</v>
      </c>
      <c r="Q429" s="159">
        <v>1</v>
      </c>
      <c r="R429" s="159">
        <v>60</v>
      </c>
      <c r="S429" s="159">
        <v>60</v>
      </c>
      <c r="T429" s="159">
        <v>60000</v>
      </c>
      <c r="U429" s="159">
        <f t="shared" si="87"/>
        <v>3600000</v>
      </c>
      <c r="V429" s="159">
        <v>10</v>
      </c>
      <c r="W429" s="171">
        <f t="shared" si="88"/>
        <v>60000</v>
      </c>
      <c r="X429" s="15">
        <v>1</v>
      </c>
      <c r="Y429" s="15">
        <v>60</v>
      </c>
      <c r="Z429" s="15">
        <v>60000</v>
      </c>
      <c r="AA429" s="15">
        <f t="shared" si="89"/>
        <v>60000</v>
      </c>
      <c r="AB429" s="15">
        <v>10</v>
      </c>
      <c r="AD429" s="15">
        <f t="shared" si="90"/>
        <v>3660000</v>
      </c>
      <c r="AE429" s="172">
        <f t="shared" si="85"/>
        <v>61000</v>
      </c>
      <c r="AW429" s="15">
        <f t="shared" si="93"/>
        <v>0</v>
      </c>
      <c r="CJ429" s="15">
        <v>4.5</v>
      </c>
      <c r="CK429" s="15">
        <v>4</v>
      </c>
      <c r="CL429" s="15">
        <v>3</v>
      </c>
      <c r="CM429" s="15">
        <v>3</v>
      </c>
      <c r="CN429" s="15">
        <v>4</v>
      </c>
      <c r="CO429" s="15">
        <f t="shared" si="91"/>
        <v>3.7</v>
      </c>
      <c r="CP429" s="15">
        <v>3</v>
      </c>
      <c r="CQ429" s="15">
        <v>2</v>
      </c>
      <c r="CR429" s="15">
        <v>4</v>
      </c>
      <c r="CS429" s="15">
        <v>3</v>
      </c>
      <c r="CT429" s="15">
        <v>2</v>
      </c>
      <c r="CU429" s="15">
        <v>1</v>
      </c>
      <c r="CV429" s="15">
        <v>1</v>
      </c>
      <c r="CW429" s="15">
        <v>2</v>
      </c>
      <c r="CX429" s="15">
        <v>1</v>
      </c>
      <c r="CY429" s="15">
        <v>1</v>
      </c>
      <c r="DA429" s="15">
        <v>1</v>
      </c>
      <c r="DC429" s="15">
        <v>1</v>
      </c>
      <c r="DE429" s="15">
        <v>1</v>
      </c>
      <c r="DO429" s="15">
        <v>2</v>
      </c>
      <c r="DP429" s="15">
        <v>2</v>
      </c>
      <c r="DQ429" s="15">
        <v>3</v>
      </c>
      <c r="DR429" s="15">
        <v>2</v>
      </c>
      <c r="DS429" s="15">
        <v>1</v>
      </c>
      <c r="DT429" s="15">
        <v>2</v>
      </c>
      <c r="DY429" s="27">
        <v>3</v>
      </c>
      <c r="DZ429" s="27">
        <v>3</v>
      </c>
      <c r="EA429" s="27">
        <v>2.75</v>
      </c>
      <c r="EB429" s="27">
        <v>3</v>
      </c>
      <c r="EC429" s="27">
        <v>2</v>
      </c>
      <c r="ED429" s="27">
        <v>3</v>
      </c>
      <c r="EE429" s="27">
        <f t="shared" si="86"/>
        <v>2.7916666666666665</v>
      </c>
      <c r="EF429" s="15">
        <f t="shared" si="92"/>
        <v>-0.75</v>
      </c>
    </row>
    <row r="430" spans="1:136" x14ac:dyDescent="0.2">
      <c r="A430" s="15">
        <v>215</v>
      </c>
      <c r="B430" s="15">
        <v>810</v>
      </c>
      <c r="C430" s="15">
        <v>0</v>
      </c>
      <c r="D430" s="15">
        <v>1</v>
      </c>
      <c r="E430" s="15">
        <v>0</v>
      </c>
      <c r="F430" s="15">
        <v>49</v>
      </c>
      <c r="G430" s="15">
        <v>5</v>
      </c>
      <c r="H430" s="15">
        <v>2</v>
      </c>
      <c r="I430" s="15">
        <v>4</v>
      </c>
      <c r="J430" s="15">
        <v>20</v>
      </c>
      <c r="K430" s="15">
        <v>1</v>
      </c>
      <c r="L430" s="15">
        <v>1</v>
      </c>
      <c r="M430" s="15">
        <v>1</v>
      </c>
      <c r="N430" s="15">
        <v>420000</v>
      </c>
      <c r="O430" s="15">
        <v>1</v>
      </c>
      <c r="P430" s="15">
        <v>1</v>
      </c>
      <c r="Q430" s="15">
        <v>3</v>
      </c>
      <c r="R430" s="15">
        <v>1</v>
      </c>
      <c r="S430" s="15">
        <v>174</v>
      </c>
      <c r="T430" s="15">
        <v>1600000</v>
      </c>
      <c r="U430" s="15">
        <f t="shared" si="87"/>
        <v>1600000</v>
      </c>
      <c r="V430" s="15">
        <v>1.4</v>
      </c>
      <c r="W430" s="27">
        <f t="shared" si="88"/>
        <v>9195.4022988505749</v>
      </c>
      <c r="AA430" s="15">
        <f t="shared" si="89"/>
        <v>0</v>
      </c>
      <c r="AD430" s="15">
        <f t="shared" si="90"/>
        <v>1600000</v>
      </c>
      <c r="AE430" s="172">
        <f t="shared" si="85"/>
        <v>9195.4022988505749</v>
      </c>
      <c r="AF430" s="161">
        <v>3</v>
      </c>
      <c r="AG430" s="161">
        <v>1</v>
      </c>
      <c r="AH430" s="161">
        <v>174</v>
      </c>
      <c r="AI430" s="161">
        <v>1300000</v>
      </c>
      <c r="AJ430" s="161">
        <v>1.07</v>
      </c>
      <c r="AK430" s="161">
        <v>7471.2643678160921</v>
      </c>
      <c r="AS430" s="15">
        <v>4</v>
      </c>
      <c r="AT430" s="15">
        <v>1</v>
      </c>
      <c r="AU430" s="15">
        <v>45</v>
      </c>
      <c r="AV430" s="15">
        <v>250</v>
      </c>
      <c r="AW430" s="15">
        <f t="shared" si="93"/>
        <v>250</v>
      </c>
      <c r="AX430" s="15">
        <v>3</v>
      </c>
      <c r="AY430" s="15">
        <v>5.5555555555555554</v>
      </c>
      <c r="BF430" s="15">
        <f t="shared" si="94"/>
        <v>250</v>
      </c>
      <c r="BG430" s="15">
        <f t="shared" si="95"/>
        <v>5.5555555555555554</v>
      </c>
      <c r="CJ430" s="15">
        <v>3.75</v>
      </c>
      <c r="CK430" s="15">
        <v>3</v>
      </c>
      <c r="CL430" s="15">
        <v>3.3333333333333335</v>
      </c>
      <c r="CM430" s="15">
        <v>3</v>
      </c>
      <c r="CN430" s="15">
        <v>5</v>
      </c>
      <c r="CO430" s="15">
        <f t="shared" si="91"/>
        <v>3.6166666666666671</v>
      </c>
      <c r="CP430" s="15">
        <v>3</v>
      </c>
      <c r="CQ430" s="15">
        <v>2</v>
      </c>
      <c r="CR430" s="15">
        <v>4</v>
      </c>
      <c r="CS430" s="15">
        <v>20</v>
      </c>
      <c r="CT430" s="15">
        <v>2</v>
      </c>
      <c r="CU430" s="15">
        <v>3</v>
      </c>
      <c r="CV430" s="15">
        <v>4</v>
      </c>
      <c r="CW430" s="15">
        <v>2</v>
      </c>
      <c r="CX430" s="15">
        <v>1</v>
      </c>
      <c r="CY430" s="15">
        <v>1</v>
      </c>
      <c r="DA430" s="15">
        <v>1</v>
      </c>
      <c r="DC430" s="15">
        <v>1</v>
      </c>
      <c r="DE430" s="15">
        <v>1</v>
      </c>
      <c r="DM430" s="15">
        <v>1</v>
      </c>
      <c r="DN430" s="15">
        <v>2</v>
      </c>
      <c r="DO430" s="15">
        <v>3</v>
      </c>
      <c r="DP430" s="15">
        <v>2</v>
      </c>
      <c r="DS430" s="15">
        <v>2</v>
      </c>
      <c r="DT430" s="15">
        <v>2</v>
      </c>
      <c r="DY430" s="15">
        <v>4</v>
      </c>
      <c r="DZ430" s="15">
        <v>3</v>
      </c>
      <c r="EA430" s="15">
        <v>3.25</v>
      </c>
      <c r="EB430" s="15">
        <v>4</v>
      </c>
      <c r="EC430" s="15">
        <v>3</v>
      </c>
      <c r="ED430" s="15">
        <v>4</v>
      </c>
      <c r="EE430" s="27">
        <f t="shared" si="86"/>
        <v>3.5416666666666665</v>
      </c>
      <c r="EF430" s="15">
        <f t="shared" si="92"/>
        <v>4.1666666666666519E-2</v>
      </c>
    </row>
    <row r="431" spans="1:136" x14ac:dyDescent="0.2">
      <c r="A431" s="15">
        <v>215</v>
      </c>
      <c r="B431" s="15">
        <v>810</v>
      </c>
      <c r="C431" s="15">
        <v>0</v>
      </c>
      <c r="D431" s="15">
        <v>1</v>
      </c>
      <c r="E431" s="15">
        <v>0</v>
      </c>
      <c r="F431" s="15">
        <v>49</v>
      </c>
      <c r="G431" s="15">
        <v>5</v>
      </c>
      <c r="H431" s="15">
        <v>2</v>
      </c>
      <c r="I431" s="15">
        <v>4</v>
      </c>
      <c r="J431" s="15">
        <v>20</v>
      </c>
      <c r="K431" s="15">
        <v>1</v>
      </c>
      <c r="L431" s="15">
        <v>1</v>
      </c>
      <c r="M431" s="15">
        <v>1</v>
      </c>
      <c r="N431" s="15">
        <v>420000</v>
      </c>
      <c r="O431" s="15">
        <v>1</v>
      </c>
      <c r="P431" s="15">
        <v>0</v>
      </c>
      <c r="Q431" s="159">
        <v>3</v>
      </c>
      <c r="R431" s="159">
        <v>1</v>
      </c>
      <c r="S431" s="159">
        <v>174</v>
      </c>
      <c r="T431" s="159">
        <v>1300000</v>
      </c>
      <c r="U431" s="159">
        <f t="shared" si="87"/>
        <v>1300000</v>
      </c>
      <c r="V431" s="159">
        <v>1.07</v>
      </c>
      <c r="W431" s="171">
        <f t="shared" si="88"/>
        <v>7471.2643678160921</v>
      </c>
      <c r="AA431" s="15">
        <f t="shared" si="89"/>
        <v>0</v>
      </c>
      <c r="AD431" s="15">
        <f t="shared" si="90"/>
        <v>1300000</v>
      </c>
      <c r="AE431" s="172">
        <f t="shared" si="85"/>
        <v>7471.2643678160921</v>
      </c>
      <c r="AW431" s="15">
        <f t="shared" si="93"/>
        <v>0</v>
      </c>
      <c r="CJ431" s="15">
        <v>3.75</v>
      </c>
      <c r="CK431" s="15">
        <v>3</v>
      </c>
      <c r="CL431" s="15">
        <v>3.3333333333333335</v>
      </c>
      <c r="CM431" s="15">
        <v>3</v>
      </c>
      <c r="CN431" s="15">
        <v>5</v>
      </c>
      <c r="CO431" s="15">
        <f t="shared" si="91"/>
        <v>3.6166666666666671</v>
      </c>
      <c r="CP431" s="15">
        <v>3</v>
      </c>
      <c r="CQ431" s="15">
        <v>2</v>
      </c>
      <c r="CR431" s="15">
        <v>4</v>
      </c>
      <c r="CS431" s="15">
        <v>20</v>
      </c>
      <c r="CT431" s="15">
        <v>2</v>
      </c>
      <c r="CU431" s="15">
        <v>3</v>
      </c>
      <c r="CV431" s="15">
        <v>4</v>
      </c>
      <c r="CW431" s="15">
        <v>2</v>
      </c>
      <c r="CX431" s="15">
        <v>1</v>
      </c>
      <c r="CY431" s="15">
        <v>1</v>
      </c>
      <c r="DA431" s="15">
        <v>1</v>
      </c>
      <c r="DC431" s="15">
        <v>1</v>
      </c>
      <c r="DE431" s="15">
        <v>1</v>
      </c>
      <c r="DM431" s="15">
        <v>1</v>
      </c>
      <c r="DN431" s="15">
        <v>2</v>
      </c>
      <c r="DO431" s="15">
        <v>3</v>
      </c>
      <c r="DP431" s="15">
        <v>2</v>
      </c>
      <c r="DS431" s="15">
        <v>2</v>
      </c>
      <c r="DT431" s="15">
        <v>2</v>
      </c>
      <c r="DY431" s="27">
        <v>4</v>
      </c>
      <c r="DZ431" s="27">
        <v>3</v>
      </c>
      <c r="EA431" s="27">
        <v>3</v>
      </c>
      <c r="EB431" s="27">
        <v>4</v>
      </c>
      <c r="EC431" s="27">
        <v>3</v>
      </c>
      <c r="ED431" s="27">
        <v>4</v>
      </c>
      <c r="EE431" s="27">
        <f t="shared" si="86"/>
        <v>3.5</v>
      </c>
      <c r="EF431" s="15">
        <f t="shared" si="92"/>
        <v>-0.5</v>
      </c>
    </row>
    <row r="432" spans="1:136" x14ac:dyDescent="0.2">
      <c r="A432" s="15">
        <v>216</v>
      </c>
      <c r="B432" s="15">
        <v>811</v>
      </c>
      <c r="C432" s="15">
        <v>1</v>
      </c>
      <c r="D432" s="15">
        <v>1</v>
      </c>
      <c r="E432" s="15">
        <v>1</v>
      </c>
      <c r="F432" s="15">
        <v>50</v>
      </c>
      <c r="G432" s="15">
        <v>3</v>
      </c>
      <c r="H432" s="15">
        <v>2</v>
      </c>
      <c r="I432" s="15">
        <v>4</v>
      </c>
      <c r="J432" s="15">
        <v>20</v>
      </c>
      <c r="K432" s="15">
        <v>0</v>
      </c>
      <c r="L432" s="15">
        <v>1</v>
      </c>
      <c r="M432" s="15">
        <v>0</v>
      </c>
      <c r="N432" s="15">
        <v>0</v>
      </c>
      <c r="O432" s="15">
        <v>1</v>
      </c>
      <c r="P432" s="15">
        <v>1</v>
      </c>
      <c r="Q432" s="15">
        <v>4</v>
      </c>
      <c r="R432" s="15">
        <v>1</v>
      </c>
      <c r="S432" s="15">
        <v>60</v>
      </c>
      <c r="T432" s="15">
        <v>480000</v>
      </c>
      <c r="U432" s="15">
        <f t="shared" si="87"/>
        <v>480000</v>
      </c>
      <c r="V432" s="15">
        <v>2.2999999999999998</v>
      </c>
      <c r="W432" s="27">
        <f t="shared" si="88"/>
        <v>8000</v>
      </c>
      <c r="AA432" s="15">
        <f t="shared" si="89"/>
        <v>0</v>
      </c>
      <c r="AD432" s="15">
        <f t="shared" si="90"/>
        <v>480000</v>
      </c>
      <c r="AE432" s="172">
        <f t="shared" si="85"/>
        <v>8000</v>
      </c>
      <c r="AF432" s="161">
        <v>4</v>
      </c>
      <c r="AG432" s="161">
        <v>1</v>
      </c>
      <c r="AH432" s="161">
        <v>60</v>
      </c>
      <c r="AI432" s="161">
        <v>570000</v>
      </c>
      <c r="AJ432" s="161">
        <v>1.8</v>
      </c>
      <c r="AK432" s="161">
        <v>9500</v>
      </c>
      <c r="AW432" s="15">
        <f t="shared" si="93"/>
        <v>0</v>
      </c>
      <c r="CJ432" s="15">
        <v>3.5</v>
      </c>
      <c r="CK432" s="15">
        <v>3</v>
      </c>
      <c r="CL432" s="15">
        <v>3</v>
      </c>
      <c r="CM432" s="15">
        <v>3</v>
      </c>
      <c r="CN432" s="15">
        <v>2</v>
      </c>
      <c r="CO432" s="15">
        <f t="shared" si="91"/>
        <v>2.9</v>
      </c>
      <c r="CP432" s="15">
        <v>2</v>
      </c>
      <c r="CQ432" s="15">
        <v>1</v>
      </c>
      <c r="CR432" s="15">
        <v>1</v>
      </c>
      <c r="CS432" s="15">
        <v>5</v>
      </c>
      <c r="CT432" s="15">
        <v>2</v>
      </c>
      <c r="CU432" s="15">
        <v>4</v>
      </c>
      <c r="CV432" s="15">
        <v>3</v>
      </c>
      <c r="CW432" s="15">
        <v>2</v>
      </c>
      <c r="CX432" s="15">
        <v>1</v>
      </c>
      <c r="CY432" s="15">
        <v>1</v>
      </c>
      <c r="DA432" s="15">
        <v>1</v>
      </c>
      <c r="DC432" s="15">
        <v>1</v>
      </c>
      <c r="DE432" s="15">
        <v>1</v>
      </c>
      <c r="DM432" s="15">
        <v>1</v>
      </c>
      <c r="DN432" s="15">
        <v>2</v>
      </c>
      <c r="DO432" s="15">
        <v>2</v>
      </c>
      <c r="DP432" s="15">
        <v>2</v>
      </c>
      <c r="DQ432" s="15">
        <v>3</v>
      </c>
      <c r="DR432" s="15">
        <v>2</v>
      </c>
      <c r="DY432" s="15">
        <v>4</v>
      </c>
      <c r="DZ432" s="15">
        <v>4</v>
      </c>
      <c r="EA432" s="15">
        <v>4</v>
      </c>
      <c r="EB432" s="15">
        <v>4</v>
      </c>
      <c r="EC432" s="15">
        <v>4</v>
      </c>
      <c r="ED432" s="15">
        <v>4</v>
      </c>
      <c r="EE432" s="27">
        <f t="shared" si="86"/>
        <v>4</v>
      </c>
      <c r="EF432" s="15">
        <f t="shared" si="92"/>
        <v>0</v>
      </c>
    </row>
    <row r="433" spans="1:136" x14ac:dyDescent="0.2">
      <c r="A433" s="15">
        <v>216</v>
      </c>
      <c r="B433" s="15">
        <v>811</v>
      </c>
      <c r="C433" s="15">
        <v>1</v>
      </c>
      <c r="D433" s="15">
        <v>1</v>
      </c>
      <c r="E433" s="15">
        <v>1</v>
      </c>
      <c r="F433" s="15">
        <v>50</v>
      </c>
      <c r="G433" s="15">
        <v>3</v>
      </c>
      <c r="H433" s="15">
        <v>2</v>
      </c>
      <c r="I433" s="15">
        <v>4</v>
      </c>
      <c r="J433" s="15">
        <v>20</v>
      </c>
      <c r="K433" s="15">
        <v>0</v>
      </c>
      <c r="L433" s="15">
        <v>1</v>
      </c>
      <c r="M433" s="15">
        <v>0</v>
      </c>
      <c r="N433" s="15">
        <v>0</v>
      </c>
      <c r="O433" s="15">
        <v>1</v>
      </c>
      <c r="P433" s="15">
        <v>0</v>
      </c>
      <c r="Q433" s="159">
        <v>4</v>
      </c>
      <c r="R433" s="159">
        <v>1</v>
      </c>
      <c r="S433" s="159">
        <v>60</v>
      </c>
      <c r="T433" s="159">
        <v>570000</v>
      </c>
      <c r="U433" s="159">
        <f t="shared" si="87"/>
        <v>570000</v>
      </c>
      <c r="V433" s="159">
        <v>1.8</v>
      </c>
      <c r="W433" s="171">
        <f t="shared" si="88"/>
        <v>9500</v>
      </c>
      <c r="AA433" s="15">
        <f t="shared" si="89"/>
        <v>0</v>
      </c>
      <c r="AD433" s="15">
        <f t="shared" si="90"/>
        <v>570000</v>
      </c>
      <c r="AE433" s="172">
        <f t="shared" si="85"/>
        <v>9500</v>
      </c>
      <c r="AW433" s="15">
        <f t="shared" si="93"/>
        <v>0</v>
      </c>
      <c r="CJ433" s="15">
        <v>3.5</v>
      </c>
      <c r="CK433" s="15">
        <v>3</v>
      </c>
      <c r="CL433" s="15">
        <v>3</v>
      </c>
      <c r="CM433" s="15">
        <v>3</v>
      </c>
      <c r="CN433" s="15">
        <v>2</v>
      </c>
      <c r="CO433" s="15">
        <f t="shared" si="91"/>
        <v>2.9</v>
      </c>
      <c r="CP433" s="15">
        <v>2</v>
      </c>
      <c r="CQ433" s="15">
        <v>1</v>
      </c>
      <c r="CR433" s="15">
        <v>1</v>
      </c>
      <c r="CS433" s="15">
        <v>5</v>
      </c>
      <c r="CT433" s="15">
        <v>2</v>
      </c>
      <c r="CU433" s="15">
        <v>4</v>
      </c>
      <c r="CV433" s="15">
        <v>3</v>
      </c>
      <c r="CW433" s="15">
        <v>2</v>
      </c>
      <c r="CX433" s="15">
        <v>1</v>
      </c>
      <c r="CY433" s="15">
        <v>1</v>
      </c>
      <c r="DA433" s="15">
        <v>1</v>
      </c>
      <c r="DC433" s="15">
        <v>1</v>
      </c>
      <c r="DE433" s="15">
        <v>1</v>
      </c>
      <c r="DM433" s="15">
        <v>1</v>
      </c>
      <c r="DN433" s="15">
        <v>2</v>
      </c>
      <c r="DO433" s="15">
        <v>2</v>
      </c>
      <c r="DP433" s="15">
        <v>2</v>
      </c>
      <c r="DQ433" s="15">
        <v>3</v>
      </c>
      <c r="DR433" s="15">
        <v>2</v>
      </c>
      <c r="DY433" s="27">
        <v>4</v>
      </c>
      <c r="DZ433" s="27">
        <v>4</v>
      </c>
      <c r="EA433" s="27">
        <v>4</v>
      </c>
      <c r="EB433" s="27">
        <v>4</v>
      </c>
      <c r="EC433" s="27">
        <v>4</v>
      </c>
      <c r="ED433" s="27">
        <v>4</v>
      </c>
      <c r="EE433" s="27">
        <f t="shared" si="86"/>
        <v>4</v>
      </c>
      <c r="EF433" s="15">
        <f t="shared" si="92"/>
        <v>1</v>
      </c>
    </row>
    <row r="434" spans="1:136" x14ac:dyDescent="0.2">
      <c r="A434" s="15">
        <v>217</v>
      </c>
      <c r="B434" s="15">
        <v>812</v>
      </c>
      <c r="C434" s="15">
        <v>0</v>
      </c>
      <c r="D434" s="15">
        <v>1</v>
      </c>
      <c r="E434" s="15">
        <v>0</v>
      </c>
      <c r="F434" s="15">
        <v>30</v>
      </c>
      <c r="G434" s="15">
        <v>5</v>
      </c>
      <c r="H434" s="15">
        <v>2</v>
      </c>
      <c r="I434" s="15">
        <v>4</v>
      </c>
      <c r="J434" s="15">
        <v>6</v>
      </c>
      <c r="K434" s="15">
        <v>1</v>
      </c>
      <c r="L434" s="15">
        <v>0</v>
      </c>
      <c r="M434" s="15">
        <v>1</v>
      </c>
      <c r="N434" s="15">
        <v>96000</v>
      </c>
      <c r="O434" s="15">
        <v>1</v>
      </c>
      <c r="P434" s="15">
        <v>1</v>
      </c>
      <c r="Q434" s="15">
        <v>1</v>
      </c>
      <c r="R434" s="15">
        <v>1</v>
      </c>
      <c r="S434" s="15">
        <v>1</v>
      </c>
      <c r="T434" s="15">
        <v>1250</v>
      </c>
      <c r="U434" s="15">
        <f t="shared" si="87"/>
        <v>1250</v>
      </c>
      <c r="V434" s="15">
        <v>8.6999999999999993</v>
      </c>
      <c r="W434" s="27">
        <f t="shared" si="88"/>
        <v>1250</v>
      </c>
      <c r="AA434" s="15">
        <f t="shared" si="89"/>
        <v>0</v>
      </c>
      <c r="AD434" s="15">
        <f t="shared" si="90"/>
        <v>1250</v>
      </c>
      <c r="AE434" s="172">
        <f t="shared" si="85"/>
        <v>1250</v>
      </c>
      <c r="AF434" s="161">
        <v>1</v>
      </c>
      <c r="AG434" s="161">
        <v>1</v>
      </c>
      <c r="AH434" s="161">
        <v>1</v>
      </c>
      <c r="AI434" s="161">
        <v>1500</v>
      </c>
      <c r="AJ434" s="161">
        <v>9</v>
      </c>
      <c r="AK434" s="161">
        <v>1500</v>
      </c>
      <c r="AW434" s="15">
        <f t="shared" si="93"/>
        <v>0</v>
      </c>
      <c r="CJ434" s="15">
        <v>3</v>
      </c>
      <c r="CK434" s="15">
        <v>2</v>
      </c>
      <c r="CL434" s="15">
        <v>3</v>
      </c>
      <c r="CM434" s="15">
        <v>3</v>
      </c>
      <c r="CN434" s="15">
        <v>2</v>
      </c>
      <c r="CO434" s="15">
        <f t="shared" si="91"/>
        <v>2.6</v>
      </c>
      <c r="CP434" s="15">
        <v>2</v>
      </c>
      <c r="CQ434" s="15">
        <v>2</v>
      </c>
      <c r="CR434" s="15">
        <v>1</v>
      </c>
      <c r="CS434" s="15">
        <v>3</v>
      </c>
      <c r="CT434" s="15">
        <v>2</v>
      </c>
      <c r="CU434" s="15">
        <v>4</v>
      </c>
      <c r="CV434" s="15">
        <v>1</v>
      </c>
      <c r="CW434" s="15">
        <v>2</v>
      </c>
      <c r="CX434" s="15">
        <v>1</v>
      </c>
      <c r="CY434" s="15">
        <v>1</v>
      </c>
      <c r="DA434" s="15">
        <v>1</v>
      </c>
      <c r="DC434" s="15">
        <v>1</v>
      </c>
      <c r="DE434" s="15">
        <v>1</v>
      </c>
      <c r="DM434" s="15">
        <v>1</v>
      </c>
      <c r="DN434" s="15">
        <v>2</v>
      </c>
      <c r="DO434" s="15">
        <v>2</v>
      </c>
      <c r="DP434" s="15">
        <v>2</v>
      </c>
      <c r="DQ434" s="15">
        <v>3</v>
      </c>
      <c r="DR434" s="15">
        <v>2</v>
      </c>
      <c r="DY434" s="15">
        <v>3</v>
      </c>
      <c r="DZ434" s="15">
        <v>3</v>
      </c>
      <c r="EA434" s="15">
        <v>3</v>
      </c>
      <c r="EB434" s="15">
        <v>3</v>
      </c>
      <c r="EC434" s="15">
        <v>3</v>
      </c>
      <c r="ED434" s="15">
        <v>3</v>
      </c>
      <c r="EE434" s="27">
        <f t="shared" si="86"/>
        <v>3</v>
      </c>
      <c r="EF434" s="15">
        <f t="shared" si="92"/>
        <v>0</v>
      </c>
    </row>
    <row r="435" spans="1:136" x14ac:dyDescent="0.2">
      <c r="A435" s="15">
        <v>217</v>
      </c>
      <c r="B435" s="15">
        <v>812</v>
      </c>
      <c r="C435" s="15">
        <v>0</v>
      </c>
      <c r="D435" s="15">
        <v>1</v>
      </c>
      <c r="E435" s="15">
        <v>0</v>
      </c>
      <c r="F435" s="15">
        <v>30</v>
      </c>
      <c r="G435" s="15">
        <v>5</v>
      </c>
      <c r="H435" s="15">
        <v>2</v>
      </c>
      <c r="I435" s="15">
        <v>4</v>
      </c>
      <c r="J435" s="15">
        <v>6</v>
      </c>
      <c r="K435" s="15">
        <v>1</v>
      </c>
      <c r="L435" s="15">
        <v>0</v>
      </c>
      <c r="M435" s="15">
        <v>1</v>
      </c>
      <c r="N435" s="15">
        <v>96000</v>
      </c>
      <c r="O435" s="15">
        <v>1</v>
      </c>
      <c r="P435" s="15">
        <v>0</v>
      </c>
      <c r="Q435" s="159">
        <v>1</v>
      </c>
      <c r="R435" s="159">
        <v>1</v>
      </c>
      <c r="S435" s="159">
        <v>1</v>
      </c>
      <c r="T435" s="159">
        <v>1500</v>
      </c>
      <c r="U435" s="159">
        <f t="shared" si="87"/>
        <v>1500</v>
      </c>
      <c r="V435" s="159">
        <v>9</v>
      </c>
      <c r="W435" s="171">
        <f t="shared" si="88"/>
        <v>1500</v>
      </c>
      <c r="AA435" s="15">
        <f t="shared" si="89"/>
        <v>0</v>
      </c>
      <c r="AD435" s="15">
        <f t="shared" si="90"/>
        <v>1500</v>
      </c>
      <c r="AE435" s="172">
        <f t="shared" si="85"/>
        <v>1500</v>
      </c>
      <c r="AW435" s="15">
        <f t="shared" si="93"/>
        <v>0</v>
      </c>
      <c r="CJ435" s="15">
        <v>3</v>
      </c>
      <c r="CK435" s="15">
        <v>2</v>
      </c>
      <c r="CL435" s="15">
        <v>3</v>
      </c>
      <c r="CM435" s="15">
        <v>3</v>
      </c>
      <c r="CN435" s="15">
        <v>2</v>
      </c>
      <c r="CO435" s="15">
        <f t="shared" si="91"/>
        <v>2.6</v>
      </c>
      <c r="CP435" s="15">
        <v>2</v>
      </c>
      <c r="CQ435" s="15">
        <v>2</v>
      </c>
      <c r="CR435" s="15">
        <v>1</v>
      </c>
      <c r="CS435" s="15">
        <v>3</v>
      </c>
      <c r="CT435" s="15">
        <v>2</v>
      </c>
      <c r="CU435" s="15">
        <v>4</v>
      </c>
      <c r="CV435" s="15">
        <v>1</v>
      </c>
      <c r="CW435" s="15">
        <v>2</v>
      </c>
      <c r="CX435" s="15">
        <v>1</v>
      </c>
      <c r="CY435" s="15">
        <v>1</v>
      </c>
      <c r="DA435" s="15">
        <v>1</v>
      </c>
      <c r="DC435" s="15">
        <v>1</v>
      </c>
      <c r="DE435" s="15">
        <v>1</v>
      </c>
      <c r="DM435" s="15">
        <v>1</v>
      </c>
      <c r="DN435" s="15">
        <v>2</v>
      </c>
      <c r="DO435" s="15">
        <v>2</v>
      </c>
      <c r="DP435" s="15">
        <v>2</v>
      </c>
      <c r="DQ435" s="15">
        <v>3</v>
      </c>
      <c r="DR435" s="15">
        <v>2</v>
      </c>
      <c r="DY435" s="27">
        <v>3</v>
      </c>
      <c r="DZ435" s="27">
        <v>3</v>
      </c>
      <c r="EA435" s="27">
        <v>3</v>
      </c>
      <c r="EB435" s="27">
        <v>3</v>
      </c>
      <c r="EC435" s="27">
        <v>3</v>
      </c>
      <c r="ED435" s="27">
        <v>3</v>
      </c>
      <c r="EE435" s="27">
        <f t="shared" si="86"/>
        <v>3</v>
      </c>
      <c r="EF435" s="15">
        <f t="shared" si="92"/>
        <v>-1.291666666666667</v>
      </c>
    </row>
    <row r="436" spans="1:136" x14ac:dyDescent="0.2">
      <c r="A436" s="15">
        <v>218</v>
      </c>
      <c r="B436" s="15">
        <v>813</v>
      </c>
      <c r="C436" s="15">
        <v>0</v>
      </c>
      <c r="D436" s="15">
        <v>1</v>
      </c>
      <c r="E436" s="15">
        <v>0</v>
      </c>
      <c r="F436" s="15">
        <v>53</v>
      </c>
      <c r="G436" s="15">
        <v>5</v>
      </c>
      <c r="H436" s="15">
        <v>2</v>
      </c>
      <c r="I436" s="15">
        <v>5</v>
      </c>
      <c r="J436" s="15">
        <v>30</v>
      </c>
      <c r="K436" s="15">
        <v>0</v>
      </c>
      <c r="L436" s="15">
        <v>1</v>
      </c>
      <c r="M436" s="15">
        <v>1</v>
      </c>
      <c r="N436" s="15">
        <v>140000</v>
      </c>
      <c r="O436" s="15">
        <v>0</v>
      </c>
      <c r="P436" s="15">
        <v>1</v>
      </c>
      <c r="Q436" s="15">
        <v>4</v>
      </c>
      <c r="R436" s="15">
        <v>1</v>
      </c>
      <c r="S436" s="15">
        <v>70</v>
      </c>
      <c r="T436" s="15">
        <v>490000</v>
      </c>
      <c r="U436" s="15">
        <f t="shared" si="87"/>
        <v>490000</v>
      </c>
      <c r="V436" s="15">
        <v>2.8</v>
      </c>
      <c r="W436" s="27">
        <f t="shared" si="88"/>
        <v>7000</v>
      </c>
      <c r="AA436" s="15">
        <f t="shared" si="89"/>
        <v>0</v>
      </c>
      <c r="AD436" s="15">
        <f t="shared" si="90"/>
        <v>490000</v>
      </c>
      <c r="AE436" s="172">
        <f t="shared" si="85"/>
        <v>7000</v>
      </c>
      <c r="AF436" s="161">
        <v>4</v>
      </c>
      <c r="AG436" s="161">
        <v>1</v>
      </c>
      <c r="AH436" s="161">
        <v>70</v>
      </c>
      <c r="AI436" s="161">
        <v>490000</v>
      </c>
      <c r="AJ436" s="161">
        <v>2.8</v>
      </c>
      <c r="AK436" s="161">
        <v>7000</v>
      </c>
      <c r="AW436" s="15">
        <f t="shared" si="93"/>
        <v>0</v>
      </c>
      <c r="CJ436" s="15">
        <v>3.5</v>
      </c>
      <c r="CK436" s="15">
        <v>3</v>
      </c>
      <c r="CL436" s="15">
        <v>3</v>
      </c>
      <c r="CM436" s="15">
        <v>3</v>
      </c>
      <c r="CN436" s="15">
        <v>3</v>
      </c>
      <c r="CO436" s="15">
        <f t="shared" si="91"/>
        <v>3.1</v>
      </c>
      <c r="CP436" s="15">
        <v>3</v>
      </c>
      <c r="CQ436" s="15">
        <v>4</v>
      </c>
      <c r="CR436" s="15">
        <v>2</v>
      </c>
      <c r="CS436" s="15">
        <v>5</v>
      </c>
      <c r="CT436" s="15">
        <v>2</v>
      </c>
      <c r="CU436" s="15">
        <v>1</v>
      </c>
      <c r="CV436" s="15">
        <v>3</v>
      </c>
      <c r="CW436" s="15">
        <v>2</v>
      </c>
      <c r="CX436" s="15">
        <v>1</v>
      </c>
      <c r="CY436" s="15">
        <v>1</v>
      </c>
      <c r="DA436" s="15">
        <v>1</v>
      </c>
      <c r="DC436" s="15">
        <v>1</v>
      </c>
      <c r="DE436" s="15">
        <v>1</v>
      </c>
      <c r="DM436" s="15">
        <v>3</v>
      </c>
      <c r="DN436" s="15">
        <v>2</v>
      </c>
      <c r="DO436" s="15">
        <v>1</v>
      </c>
      <c r="DP436" s="15">
        <v>2</v>
      </c>
      <c r="DQ436" s="15">
        <v>2</v>
      </c>
      <c r="DR436" s="15">
        <v>2</v>
      </c>
      <c r="DY436" s="15">
        <v>4</v>
      </c>
      <c r="DZ436" s="15">
        <v>5</v>
      </c>
      <c r="EA436" s="15">
        <v>4.75</v>
      </c>
      <c r="EB436" s="15">
        <v>4</v>
      </c>
      <c r="EC436" s="15">
        <v>4</v>
      </c>
      <c r="ED436" s="15">
        <v>4</v>
      </c>
      <c r="EE436" s="27">
        <f t="shared" si="86"/>
        <v>4.291666666666667</v>
      </c>
      <c r="EF436" s="15">
        <f t="shared" si="92"/>
        <v>0.29166666666666696</v>
      </c>
    </row>
    <row r="437" spans="1:136" x14ac:dyDescent="0.2">
      <c r="A437" s="15">
        <v>218</v>
      </c>
      <c r="B437" s="15">
        <v>813</v>
      </c>
      <c r="C437" s="15">
        <v>0</v>
      </c>
      <c r="D437" s="15">
        <v>1</v>
      </c>
      <c r="E437" s="15">
        <v>0</v>
      </c>
      <c r="F437" s="15">
        <v>53</v>
      </c>
      <c r="G437" s="15">
        <v>5</v>
      </c>
      <c r="H437" s="15">
        <v>2</v>
      </c>
      <c r="I437" s="15">
        <v>5</v>
      </c>
      <c r="J437" s="15">
        <v>30</v>
      </c>
      <c r="K437" s="15">
        <v>0</v>
      </c>
      <c r="L437" s="15">
        <v>1</v>
      </c>
      <c r="M437" s="15">
        <v>1</v>
      </c>
      <c r="N437" s="15">
        <v>140000</v>
      </c>
      <c r="O437" s="15">
        <v>0</v>
      </c>
      <c r="P437" s="15">
        <v>0</v>
      </c>
      <c r="Q437" s="159">
        <v>4</v>
      </c>
      <c r="R437" s="159">
        <v>1</v>
      </c>
      <c r="S437" s="159">
        <v>70</v>
      </c>
      <c r="T437" s="159">
        <v>490000</v>
      </c>
      <c r="U437" s="159">
        <f t="shared" si="87"/>
        <v>490000</v>
      </c>
      <c r="V437" s="159">
        <v>2.8</v>
      </c>
      <c r="W437" s="171">
        <f t="shared" si="88"/>
        <v>7000</v>
      </c>
      <c r="AA437" s="15">
        <f t="shared" si="89"/>
        <v>0</v>
      </c>
      <c r="AD437" s="15">
        <f t="shared" si="90"/>
        <v>490000</v>
      </c>
      <c r="AE437" s="172">
        <f t="shared" si="85"/>
        <v>7000</v>
      </c>
      <c r="AW437" s="15">
        <f t="shared" si="93"/>
        <v>0</v>
      </c>
      <c r="CJ437" s="15">
        <v>3.5</v>
      </c>
      <c r="CK437" s="15">
        <v>3</v>
      </c>
      <c r="CL437" s="15">
        <v>3</v>
      </c>
      <c r="CM437" s="15">
        <v>3</v>
      </c>
      <c r="CN437" s="15">
        <v>3</v>
      </c>
      <c r="CO437" s="15">
        <f t="shared" si="91"/>
        <v>3.1</v>
      </c>
      <c r="CP437" s="15">
        <v>3</v>
      </c>
      <c r="CQ437" s="15">
        <v>4</v>
      </c>
      <c r="CR437" s="15">
        <v>2</v>
      </c>
      <c r="CS437" s="15">
        <v>5</v>
      </c>
      <c r="CT437" s="15">
        <v>2</v>
      </c>
      <c r="CU437" s="15">
        <v>1</v>
      </c>
      <c r="CV437" s="15">
        <v>3</v>
      </c>
      <c r="CW437" s="15">
        <v>2</v>
      </c>
      <c r="CX437" s="15">
        <v>1</v>
      </c>
      <c r="CY437" s="15">
        <v>1</v>
      </c>
      <c r="DA437" s="15">
        <v>1</v>
      </c>
      <c r="DC437" s="15">
        <v>1</v>
      </c>
      <c r="DE437" s="15">
        <v>1</v>
      </c>
      <c r="DM437" s="15">
        <v>3</v>
      </c>
      <c r="DN437" s="15">
        <v>2</v>
      </c>
      <c r="DO437" s="15">
        <v>1</v>
      </c>
      <c r="DP437" s="15">
        <v>2</v>
      </c>
      <c r="DQ437" s="15">
        <v>2</v>
      </c>
      <c r="DR437" s="15">
        <v>2</v>
      </c>
      <c r="DY437" s="27">
        <v>4</v>
      </c>
      <c r="DZ437" s="27">
        <v>4</v>
      </c>
      <c r="EA437" s="27">
        <v>4</v>
      </c>
      <c r="EB437" s="27">
        <v>4</v>
      </c>
      <c r="EC437" s="27">
        <v>4</v>
      </c>
      <c r="ED437" s="27">
        <v>4</v>
      </c>
      <c r="EE437" s="27">
        <f t="shared" si="86"/>
        <v>4</v>
      </c>
      <c r="EF437" s="15">
        <f t="shared" si="92"/>
        <v>0.33333333333333348</v>
      </c>
    </row>
    <row r="438" spans="1:136" x14ac:dyDescent="0.2">
      <c r="A438" s="15">
        <v>219</v>
      </c>
      <c r="B438" s="15">
        <v>814</v>
      </c>
      <c r="C438" s="15">
        <v>1</v>
      </c>
      <c r="D438" s="15">
        <v>1</v>
      </c>
      <c r="E438" s="15">
        <v>1</v>
      </c>
      <c r="F438" s="15">
        <v>57</v>
      </c>
      <c r="G438" s="15">
        <v>3</v>
      </c>
      <c r="H438" s="15">
        <v>2</v>
      </c>
      <c r="I438" s="15">
        <v>3</v>
      </c>
      <c r="J438" s="15">
        <v>30</v>
      </c>
      <c r="K438" s="15">
        <v>0</v>
      </c>
      <c r="L438" s="15">
        <v>1</v>
      </c>
      <c r="M438" s="15">
        <v>0</v>
      </c>
      <c r="N438" s="15">
        <v>0</v>
      </c>
      <c r="O438" s="15">
        <v>1</v>
      </c>
      <c r="P438" s="15">
        <v>1</v>
      </c>
      <c r="Q438" s="15">
        <v>1</v>
      </c>
      <c r="R438" s="15">
        <v>1</v>
      </c>
      <c r="S438" s="15">
        <v>4</v>
      </c>
      <c r="T438" s="15">
        <v>1800</v>
      </c>
      <c r="U438" s="15">
        <f t="shared" si="87"/>
        <v>1800</v>
      </c>
      <c r="V438" s="15">
        <v>9</v>
      </c>
      <c r="W438" s="27">
        <f t="shared" si="88"/>
        <v>450</v>
      </c>
      <c r="X438" s="15">
        <v>2</v>
      </c>
      <c r="Y438" s="15">
        <v>6</v>
      </c>
      <c r="Z438" s="15">
        <v>3800</v>
      </c>
      <c r="AA438" s="15">
        <f t="shared" si="89"/>
        <v>7600</v>
      </c>
      <c r="AB438" s="15">
        <v>10</v>
      </c>
      <c r="AD438" s="15">
        <f t="shared" si="90"/>
        <v>9400</v>
      </c>
      <c r="AE438" s="172">
        <f t="shared" si="85"/>
        <v>2350</v>
      </c>
      <c r="AF438" s="161">
        <v>1</v>
      </c>
      <c r="AG438" s="161">
        <v>1</v>
      </c>
      <c r="AH438" s="161">
        <v>4</v>
      </c>
      <c r="AI438" s="161">
        <v>1800</v>
      </c>
      <c r="AJ438" s="161">
        <v>9</v>
      </c>
      <c r="AK438" s="161">
        <v>450</v>
      </c>
      <c r="AL438" s="23">
        <v>2</v>
      </c>
      <c r="AM438" s="23">
        <v>6</v>
      </c>
      <c r="AN438" s="23">
        <v>4800</v>
      </c>
      <c r="AO438" s="23">
        <v>11</v>
      </c>
      <c r="AW438" s="15">
        <f t="shared" si="93"/>
        <v>0</v>
      </c>
      <c r="CJ438" s="15">
        <v>4</v>
      </c>
      <c r="CK438" s="15">
        <v>5</v>
      </c>
      <c r="CL438" s="15">
        <v>3</v>
      </c>
      <c r="CM438" s="15">
        <v>4</v>
      </c>
      <c r="CN438" s="15">
        <v>5</v>
      </c>
      <c r="CO438" s="15">
        <f t="shared" si="91"/>
        <v>4.2</v>
      </c>
      <c r="CP438" s="15">
        <v>3</v>
      </c>
      <c r="CQ438" s="15">
        <v>1</v>
      </c>
      <c r="CR438" s="15">
        <v>1</v>
      </c>
      <c r="CS438" s="15">
        <v>4</v>
      </c>
      <c r="CT438" s="15">
        <v>2</v>
      </c>
      <c r="CU438" s="15">
        <v>4</v>
      </c>
      <c r="CV438" s="15">
        <v>1</v>
      </c>
      <c r="CW438" s="15">
        <v>2</v>
      </c>
      <c r="CX438" s="15">
        <v>1</v>
      </c>
      <c r="CY438" s="15">
        <v>1</v>
      </c>
      <c r="DA438" s="15">
        <v>1</v>
      </c>
      <c r="DC438" s="15">
        <v>1</v>
      </c>
      <c r="DE438" s="15">
        <v>1</v>
      </c>
      <c r="DM438" s="15">
        <v>1</v>
      </c>
      <c r="DN438" s="15">
        <v>2</v>
      </c>
      <c r="DO438" s="15">
        <v>3</v>
      </c>
      <c r="DP438" s="15">
        <v>2</v>
      </c>
      <c r="DQ438" s="15">
        <v>2</v>
      </c>
      <c r="DR438" s="15">
        <v>2</v>
      </c>
      <c r="DY438" s="15">
        <v>4</v>
      </c>
      <c r="DZ438" s="15">
        <v>4</v>
      </c>
      <c r="EA438" s="15">
        <v>4</v>
      </c>
      <c r="EB438" s="15">
        <v>4</v>
      </c>
      <c r="EC438" s="15">
        <v>3</v>
      </c>
      <c r="ED438" s="15">
        <v>3</v>
      </c>
      <c r="EE438" s="27">
        <f t="shared" si="86"/>
        <v>3.6666666666666665</v>
      </c>
      <c r="EF438" s="15">
        <f t="shared" si="92"/>
        <v>0</v>
      </c>
    </row>
    <row r="439" spans="1:136" x14ac:dyDescent="0.2">
      <c r="A439" s="15">
        <v>219</v>
      </c>
      <c r="B439" s="15">
        <v>814</v>
      </c>
      <c r="C439" s="15">
        <v>1</v>
      </c>
      <c r="D439" s="15">
        <v>1</v>
      </c>
      <c r="E439" s="15">
        <v>1</v>
      </c>
      <c r="F439" s="15">
        <v>57</v>
      </c>
      <c r="G439" s="15">
        <v>3</v>
      </c>
      <c r="H439" s="15">
        <v>2</v>
      </c>
      <c r="I439" s="15">
        <v>3</v>
      </c>
      <c r="J439" s="15">
        <v>30</v>
      </c>
      <c r="K439" s="15">
        <v>0</v>
      </c>
      <c r="L439" s="15">
        <v>1</v>
      </c>
      <c r="M439" s="15">
        <v>0</v>
      </c>
      <c r="N439" s="15">
        <v>0</v>
      </c>
      <c r="O439" s="15">
        <v>1</v>
      </c>
      <c r="P439" s="15">
        <v>0</v>
      </c>
      <c r="Q439" s="159">
        <v>1</v>
      </c>
      <c r="R439" s="159">
        <v>1</v>
      </c>
      <c r="S439" s="159">
        <v>4</v>
      </c>
      <c r="T439" s="159">
        <v>1800</v>
      </c>
      <c r="U439" s="159">
        <f t="shared" si="87"/>
        <v>1800</v>
      </c>
      <c r="V439" s="159">
        <v>9</v>
      </c>
      <c r="W439" s="171">
        <f t="shared" si="88"/>
        <v>450</v>
      </c>
      <c r="X439" s="15">
        <v>2</v>
      </c>
      <c r="Y439" s="15">
        <v>6</v>
      </c>
      <c r="Z439" s="15">
        <v>4800</v>
      </c>
      <c r="AA439" s="15">
        <f t="shared" si="89"/>
        <v>9600</v>
      </c>
      <c r="AB439" s="15">
        <v>11</v>
      </c>
      <c r="AD439" s="15">
        <f t="shared" si="90"/>
        <v>11400</v>
      </c>
      <c r="AE439" s="172">
        <f t="shared" si="85"/>
        <v>2850</v>
      </c>
      <c r="AW439" s="15">
        <f t="shared" si="93"/>
        <v>0</v>
      </c>
      <c r="CJ439" s="15">
        <v>4</v>
      </c>
      <c r="CK439" s="15">
        <v>5</v>
      </c>
      <c r="CL439" s="15">
        <v>3</v>
      </c>
      <c r="CM439" s="15">
        <v>4</v>
      </c>
      <c r="CN439" s="15">
        <v>5</v>
      </c>
      <c r="CO439" s="15">
        <f t="shared" si="91"/>
        <v>4.2</v>
      </c>
      <c r="CP439" s="15">
        <v>3</v>
      </c>
      <c r="CQ439" s="15">
        <v>1</v>
      </c>
      <c r="CR439" s="15">
        <v>1</v>
      </c>
      <c r="CS439" s="15">
        <v>4</v>
      </c>
      <c r="CT439" s="15">
        <v>2</v>
      </c>
      <c r="CU439" s="15">
        <v>4</v>
      </c>
      <c r="CV439" s="15">
        <v>1</v>
      </c>
      <c r="CW439" s="15">
        <v>2</v>
      </c>
      <c r="CX439" s="15">
        <v>1</v>
      </c>
      <c r="CY439" s="15">
        <v>1</v>
      </c>
      <c r="DA439" s="15">
        <v>1</v>
      </c>
      <c r="DC439" s="15">
        <v>1</v>
      </c>
      <c r="DE439" s="15">
        <v>1</v>
      </c>
      <c r="DM439" s="15">
        <v>1</v>
      </c>
      <c r="DN439" s="15">
        <v>2</v>
      </c>
      <c r="DO439" s="15">
        <v>3</v>
      </c>
      <c r="DP439" s="15">
        <v>2</v>
      </c>
      <c r="DQ439" s="15">
        <v>2</v>
      </c>
      <c r="DR439" s="15">
        <v>2</v>
      </c>
      <c r="DY439" s="27">
        <v>4</v>
      </c>
      <c r="DZ439" s="27">
        <v>4</v>
      </c>
      <c r="EA439" s="27">
        <v>4</v>
      </c>
      <c r="EB439" s="27">
        <v>4</v>
      </c>
      <c r="EC439" s="27">
        <v>3</v>
      </c>
      <c r="ED439" s="27">
        <v>3</v>
      </c>
      <c r="EE439" s="27">
        <f t="shared" si="86"/>
        <v>3.6666666666666665</v>
      </c>
      <c r="EF439" s="15">
        <f t="shared" si="92"/>
        <v>0.66666666666666652</v>
      </c>
    </row>
    <row r="440" spans="1:136" x14ac:dyDescent="0.2">
      <c r="A440" s="15">
        <v>220</v>
      </c>
      <c r="B440" s="15">
        <v>815</v>
      </c>
      <c r="C440" s="15">
        <v>0</v>
      </c>
      <c r="D440" s="15">
        <v>1</v>
      </c>
      <c r="E440" s="15">
        <v>1</v>
      </c>
      <c r="F440" s="15">
        <v>45</v>
      </c>
      <c r="G440" s="15">
        <v>3</v>
      </c>
      <c r="H440" s="15">
        <v>2</v>
      </c>
      <c r="I440" s="15">
        <v>2</v>
      </c>
      <c r="J440" s="15">
        <v>25</v>
      </c>
      <c r="K440" s="15">
        <v>1</v>
      </c>
      <c r="L440" s="15">
        <v>1</v>
      </c>
      <c r="M440" s="15">
        <v>0</v>
      </c>
      <c r="N440" s="15">
        <v>0</v>
      </c>
      <c r="O440" s="15">
        <v>1</v>
      </c>
      <c r="P440" s="15">
        <v>1</v>
      </c>
      <c r="Q440" s="15">
        <v>3</v>
      </c>
      <c r="R440" s="15">
        <v>1</v>
      </c>
      <c r="S440" s="15">
        <v>10</v>
      </c>
      <c r="T440" s="15">
        <v>100000</v>
      </c>
      <c r="U440" s="15">
        <f t="shared" si="87"/>
        <v>100000</v>
      </c>
      <c r="V440" s="15">
        <v>1.4</v>
      </c>
      <c r="W440" s="27">
        <f t="shared" si="88"/>
        <v>10000</v>
      </c>
      <c r="AA440" s="15">
        <f t="shared" si="89"/>
        <v>0</v>
      </c>
      <c r="AD440" s="15">
        <f t="shared" si="90"/>
        <v>100000</v>
      </c>
      <c r="AE440" s="172">
        <f t="shared" si="85"/>
        <v>10000</v>
      </c>
      <c r="AF440" s="161">
        <v>3</v>
      </c>
      <c r="AG440" s="161">
        <v>1</v>
      </c>
      <c r="AH440" s="161">
        <v>10</v>
      </c>
      <c r="AI440" s="161">
        <v>200000</v>
      </c>
      <c r="AJ440" s="161">
        <v>1.2</v>
      </c>
      <c r="AK440" s="161">
        <v>20000</v>
      </c>
      <c r="AW440" s="15">
        <f t="shared" si="93"/>
        <v>0</v>
      </c>
      <c r="CJ440" s="15">
        <v>4.25</v>
      </c>
      <c r="CK440" s="15">
        <v>4</v>
      </c>
      <c r="CL440" s="15">
        <v>4</v>
      </c>
      <c r="CM440" s="15">
        <v>3</v>
      </c>
      <c r="CN440" s="15">
        <v>4</v>
      </c>
      <c r="CO440" s="15">
        <f t="shared" si="91"/>
        <v>3.85</v>
      </c>
      <c r="CP440" s="15">
        <v>4</v>
      </c>
      <c r="CQ440" s="15">
        <v>4</v>
      </c>
      <c r="CR440" s="15">
        <v>1</v>
      </c>
      <c r="CS440" s="15">
        <v>3</v>
      </c>
      <c r="CT440" s="15">
        <v>2</v>
      </c>
      <c r="CU440" s="15">
        <v>4</v>
      </c>
      <c r="CV440" s="15">
        <v>1</v>
      </c>
      <c r="CW440" s="15">
        <v>2</v>
      </c>
      <c r="CX440" s="15">
        <v>1</v>
      </c>
      <c r="CY440" s="15">
        <v>1</v>
      </c>
      <c r="DA440" s="15">
        <v>1</v>
      </c>
      <c r="DC440" s="15">
        <v>1</v>
      </c>
      <c r="DE440" s="15">
        <v>1</v>
      </c>
      <c r="DM440" s="15">
        <v>1</v>
      </c>
      <c r="DN440" s="15">
        <v>2</v>
      </c>
      <c r="DO440" s="15">
        <v>2</v>
      </c>
      <c r="DP440" s="15">
        <v>2</v>
      </c>
      <c r="DQ440" s="15">
        <v>3</v>
      </c>
      <c r="DR440" s="15">
        <v>2</v>
      </c>
      <c r="DY440" s="15">
        <v>3</v>
      </c>
      <c r="DZ440" s="15">
        <v>3</v>
      </c>
      <c r="EA440" s="15">
        <v>3</v>
      </c>
      <c r="EB440" s="15">
        <v>3</v>
      </c>
      <c r="EC440" s="15">
        <v>3</v>
      </c>
      <c r="ED440" s="15">
        <v>3</v>
      </c>
      <c r="EE440" s="27">
        <f t="shared" si="86"/>
        <v>3</v>
      </c>
      <c r="EF440" s="15">
        <f t="shared" si="92"/>
        <v>0</v>
      </c>
    </row>
    <row r="441" spans="1:136" x14ac:dyDescent="0.2">
      <c r="A441" s="15">
        <v>220</v>
      </c>
      <c r="B441" s="15">
        <v>815</v>
      </c>
      <c r="C441" s="15">
        <v>0</v>
      </c>
      <c r="D441" s="15">
        <v>1</v>
      </c>
      <c r="E441" s="15">
        <v>1</v>
      </c>
      <c r="F441" s="15">
        <v>45</v>
      </c>
      <c r="G441" s="15">
        <v>3</v>
      </c>
      <c r="H441" s="15">
        <v>2</v>
      </c>
      <c r="I441" s="15">
        <v>2</v>
      </c>
      <c r="J441" s="15">
        <v>25</v>
      </c>
      <c r="K441" s="15">
        <v>1</v>
      </c>
      <c r="L441" s="15">
        <v>1</v>
      </c>
      <c r="M441" s="15">
        <v>0</v>
      </c>
      <c r="N441" s="15">
        <v>0</v>
      </c>
      <c r="O441" s="15">
        <v>1</v>
      </c>
      <c r="P441" s="15">
        <v>0</v>
      </c>
      <c r="Q441" s="159">
        <v>3</v>
      </c>
      <c r="R441" s="159">
        <v>1</v>
      </c>
      <c r="S441" s="159">
        <v>10</v>
      </c>
      <c r="T441" s="159">
        <v>200000</v>
      </c>
      <c r="U441" s="159">
        <f t="shared" si="87"/>
        <v>200000</v>
      </c>
      <c r="V441" s="159">
        <v>1.2</v>
      </c>
      <c r="W441" s="171">
        <f t="shared" si="88"/>
        <v>20000</v>
      </c>
      <c r="AA441" s="15">
        <f t="shared" si="89"/>
        <v>0</v>
      </c>
      <c r="AD441" s="15">
        <f t="shared" si="90"/>
        <v>200000</v>
      </c>
      <c r="AE441" s="172">
        <f t="shared" si="85"/>
        <v>20000</v>
      </c>
      <c r="AW441" s="15">
        <f t="shared" si="93"/>
        <v>0</v>
      </c>
      <c r="CJ441" s="15">
        <v>4.25</v>
      </c>
      <c r="CK441" s="15">
        <v>4</v>
      </c>
      <c r="CL441" s="15">
        <v>4</v>
      </c>
      <c r="CM441" s="15">
        <v>3</v>
      </c>
      <c r="CN441" s="15">
        <v>4</v>
      </c>
      <c r="CO441" s="15">
        <f t="shared" si="91"/>
        <v>3.85</v>
      </c>
      <c r="CP441" s="15">
        <v>4</v>
      </c>
      <c r="CQ441" s="15">
        <v>4</v>
      </c>
      <c r="CR441" s="15">
        <v>1</v>
      </c>
      <c r="CS441" s="15">
        <v>3</v>
      </c>
      <c r="CT441" s="15">
        <v>2</v>
      </c>
      <c r="CU441" s="15">
        <v>4</v>
      </c>
      <c r="CV441" s="15">
        <v>1</v>
      </c>
      <c r="CW441" s="15">
        <v>2</v>
      </c>
      <c r="CX441" s="15">
        <v>1</v>
      </c>
      <c r="CY441" s="15">
        <v>1</v>
      </c>
      <c r="DA441" s="15">
        <v>1</v>
      </c>
      <c r="DC441" s="15">
        <v>1</v>
      </c>
      <c r="DE441" s="15">
        <v>1</v>
      </c>
      <c r="DM441" s="15">
        <v>1</v>
      </c>
      <c r="DN441" s="15">
        <v>2</v>
      </c>
      <c r="DO441" s="15">
        <v>2</v>
      </c>
      <c r="DP441" s="15">
        <v>2</v>
      </c>
      <c r="DQ441" s="15">
        <v>3</v>
      </c>
      <c r="DR441" s="15">
        <v>2</v>
      </c>
      <c r="DY441" s="27">
        <v>3</v>
      </c>
      <c r="DZ441" s="27">
        <v>3</v>
      </c>
      <c r="EA441" s="27">
        <v>3</v>
      </c>
      <c r="EB441" s="27">
        <v>3</v>
      </c>
      <c r="EC441" s="27">
        <v>3</v>
      </c>
      <c r="ED441" s="27">
        <v>3</v>
      </c>
      <c r="EE441" s="27">
        <f t="shared" si="86"/>
        <v>3</v>
      </c>
      <c r="EF441" s="15">
        <f t="shared" si="92"/>
        <v>-0.16666666666666652</v>
      </c>
    </row>
    <row r="442" spans="1:136" x14ac:dyDescent="0.2">
      <c r="A442" s="15">
        <v>221</v>
      </c>
      <c r="B442" s="15">
        <v>816</v>
      </c>
      <c r="C442" s="15">
        <v>0</v>
      </c>
      <c r="D442" s="15">
        <v>1</v>
      </c>
      <c r="E442" s="15">
        <v>1</v>
      </c>
      <c r="F442" s="15">
        <v>60</v>
      </c>
      <c r="G442" s="15">
        <v>3</v>
      </c>
      <c r="H442" s="15">
        <v>2</v>
      </c>
      <c r="I442" s="15">
        <v>5</v>
      </c>
      <c r="J442" s="15">
        <v>30</v>
      </c>
      <c r="K442" s="15">
        <v>1</v>
      </c>
      <c r="L442" s="15">
        <v>1</v>
      </c>
      <c r="M442" s="15">
        <v>0</v>
      </c>
      <c r="N442" s="15">
        <v>0</v>
      </c>
      <c r="O442" s="15">
        <v>1</v>
      </c>
      <c r="P442" s="15">
        <v>1</v>
      </c>
      <c r="Q442" s="15">
        <v>3</v>
      </c>
      <c r="R442" s="15">
        <v>1</v>
      </c>
      <c r="S442" s="15">
        <v>100</v>
      </c>
      <c r="T442" s="15">
        <v>800000</v>
      </c>
      <c r="U442" s="15">
        <f t="shared" si="87"/>
        <v>800000</v>
      </c>
      <c r="V442" s="15">
        <v>1.4</v>
      </c>
      <c r="W442" s="27">
        <f t="shared" si="88"/>
        <v>8000</v>
      </c>
      <c r="AA442" s="15">
        <f t="shared" si="89"/>
        <v>0</v>
      </c>
      <c r="AD442" s="15">
        <f t="shared" si="90"/>
        <v>800000</v>
      </c>
      <c r="AE442" s="172">
        <f t="shared" si="85"/>
        <v>8000</v>
      </c>
      <c r="AF442" s="161">
        <v>3</v>
      </c>
      <c r="AG442" s="161">
        <v>1</v>
      </c>
      <c r="AH442" s="161">
        <v>100</v>
      </c>
      <c r="AI442" s="161">
        <v>800000</v>
      </c>
      <c r="AJ442" s="161">
        <v>1.08</v>
      </c>
      <c r="AK442" s="161">
        <v>8000</v>
      </c>
      <c r="AS442" s="15">
        <v>4</v>
      </c>
      <c r="AT442" s="15">
        <v>1</v>
      </c>
      <c r="AU442" s="15">
        <v>90</v>
      </c>
      <c r="AV442" s="15">
        <v>270000</v>
      </c>
      <c r="AW442" s="15">
        <f t="shared" si="93"/>
        <v>270000</v>
      </c>
      <c r="AX442" s="15">
        <v>3</v>
      </c>
      <c r="AY442" s="15">
        <v>3000</v>
      </c>
      <c r="BF442" s="15">
        <f t="shared" si="94"/>
        <v>270000</v>
      </c>
      <c r="BG442" s="15">
        <f t="shared" si="95"/>
        <v>3000</v>
      </c>
      <c r="BH442" s="161">
        <v>4</v>
      </c>
      <c r="BI442" s="161">
        <v>1</v>
      </c>
      <c r="BJ442" s="161">
        <v>90</v>
      </c>
      <c r="BK442" s="161">
        <v>270000</v>
      </c>
      <c r="BL442" s="161">
        <v>3</v>
      </c>
      <c r="BS442" s="23">
        <v>270000</v>
      </c>
      <c r="BT442" s="23">
        <v>3000</v>
      </c>
      <c r="CJ442" s="15">
        <v>3</v>
      </c>
      <c r="CK442" s="15">
        <v>4</v>
      </c>
      <c r="CL442" s="15">
        <v>4.666666666666667</v>
      </c>
      <c r="CM442" s="15">
        <v>3</v>
      </c>
      <c r="CN442" s="15">
        <v>5</v>
      </c>
      <c r="CO442" s="15">
        <f t="shared" si="91"/>
        <v>3.9333333333333336</v>
      </c>
      <c r="CP442" s="15">
        <v>3</v>
      </c>
      <c r="CQ442" s="15">
        <v>2</v>
      </c>
      <c r="CR442" s="15">
        <v>1</v>
      </c>
      <c r="CS442" s="15">
        <v>4</v>
      </c>
      <c r="CT442" s="15">
        <v>2</v>
      </c>
      <c r="CU442" s="15">
        <v>4</v>
      </c>
      <c r="CV442" s="15">
        <v>1</v>
      </c>
      <c r="CW442" s="15">
        <v>2</v>
      </c>
      <c r="CX442" s="15">
        <v>1</v>
      </c>
      <c r="CY442" s="15">
        <v>1</v>
      </c>
      <c r="DA442" s="15">
        <v>1</v>
      </c>
      <c r="DC442" s="15">
        <v>1</v>
      </c>
      <c r="DE442" s="15">
        <v>1</v>
      </c>
      <c r="DM442" s="15">
        <v>2</v>
      </c>
      <c r="DN442" s="15">
        <v>2</v>
      </c>
      <c r="DO442" s="15">
        <v>1</v>
      </c>
      <c r="DP442" s="15">
        <v>2</v>
      </c>
      <c r="DQ442" s="15">
        <v>3</v>
      </c>
      <c r="DR442" s="15">
        <v>2</v>
      </c>
      <c r="DY442" s="15">
        <v>4</v>
      </c>
      <c r="DZ442" s="15">
        <v>3</v>
      </c>
      <c r="EA442" s="15">
        <v>3</v>
      </c>
      <c r="EB442" s="15">
        <v>3</v>
      </c>
      <c r="EC442" s="15">
        <v>3</v>
      </c>
      <c r="ED442" s="15">
        <v>3</v>
      </c>
      <c r="EE442" s="27">
        <f t="shared" si="86"/>
        <v>3.1666666666666665</v>
      </c>
      <c r="EF442" s="15">
        <f t="shared" si="92"/>
        <v>0</v>
      </c>
    </row>
    <row r="443" spans="1:136" x14ac:dyDescent="0.2">
      <c r="A443" s="15">
        <v>221</v>
      </c>
      <c r="B443" s="15">
        <v>816</v>
      </c>
      <c r="C443" s="15">
        <v>0</v>
      </c>
      <c r="D443" s="15">
        <v>1</v>
      </c>
      <c r="E443" s="15">
        <v>1</v>
      </c>
      <c r="F443" s="15">
        <v>60</v>
      </c>
      <c r="G443" s="15">
        <v>3</v>
      </c>
      <c r="H443" s="15">
        <v>2</v>
      </c>
      <c r="I443" s="15">
        <v>5</v>
      </c>
      <c r="J443" s="15">
        <v>30</v>
      </c>
      <c r="K443" s="15">
        <v>1</v>
      </c>
      <c r="L443" s="15">
        <v>1</v>
      </c>
      <c r="M443" s="15">
        <v>0</v>
      </c>
      <c r="N443" s="15">
        <v>0</v>
      </c>
      <c r="O443" s="15">
        <v>1</v>
      </c>
      <c r="P443" s="15">
        <v>0</v>
      </c>
      <c r="Q443" s="159">
        <v>3</v>
      </c>
      <c r="R443" s="159">
        <v>1</v>
      </c>
      <c r="S443" s="159">
        <v>100</v>
      </c>
      <c r="T443" s="159">
        <v>800000</v>
      </c>
      <c r="U443" s="159">
        <f t="shared" si="87"/>
        <v>800000</v>
      </c>
      <c r="V443" s="159">
        <v>1.08</v>
      </c>
      <c r="W443" s="171">
        <f t="shared" si="88"/>
        <v>8000</v>
      </c>
      <c r="AA443" s="15">
        <f t="shared" si="89"/>
        <v>0</v>
      </c>
      <c r="AD443" s="15">
        <f t="shared" si="90"/>
        <v>800000</v>
      </c>
      <c r="AE443" s="172">
        <f t="shared" si="85"/>
        <v>8000</v>
      </c>
      <c r="AS443" s="15">
        <v>4</v>
      </c>
      <c r="AT443" s="15">
        <v>1</v>
      </c>
      <c r="AU443" s="15">
        <v>90</v>
      </c>
      <c r="AV443" s="15">
        <v>270000</v>
      </c>
      <c r="AW443" s="15">
        <f t="shared" si="93"/>
        <v>270000</v>
      </c>
      <c r="AX443" s="15">
        <v>3</v>
      </c>
      <c r="BF443" s="15">
        <f t="shared" si="94"/>
        <v>270000</v>
      </c>
      <c r="BG443" s="15">
        <f t="shared" si="95"/>
        <v>3000</v>
      </c>
      <c r="CJ443" s="15">
        <v>3</v>
      </c>
      <c r="CK443" s="15">
        <v>4</v>
      </c>
      <c r="CL443" s="15">
        <v>4.666666666666667</v>
      </c>
      <c r="CM443" s="15">
        <v>3</v>
      </c>
      <c r="CN443" s="15">
        <v>5</v>
      </c>
      <c r="CO443" s="15">
        <f t="shared" si="91"/>
        <v>3.9333333333333336</v>
      </c>
      <c r="CP443" s="15">
        <v>3</v>
      </c>
      <c r="CQ443" s="15">
        <v>2</v>
      </c>
      <c r="CR443" s="15">
        <v>1</v>
      </c>
      <c r="CS443" s="15">
        <v>4</v>
      </c>
      <c r="CT443" s="15">
        <v>2</v>
      </c>
      <c r="CU443" s="15">
        <v>4</v>
      </c>
      <c r="CV443" s="15">
        <v>1</v>
      </c>
      <c r="CW443" s="15">
        <v>2</v>
      </c>
      <c r="CX443" s="15">
        <v>1</v>
      </c>
      <c r="CY443" s="15">
        <v>1</v>
      </c>
      <c r="DA443" s="15">
        <v>1</v>
      </c>
      <c r="DC443" s="15">
        <v>1</v>
      </c>
      <c r="DE443" s="15">
        <v>1</v>
      </c>
      <c r="DM443" s="15">
        <v>2</v>
      </c>
      <c r="DN443" s="15">
        <v>2</v>
      </c>
      <c r="DO443" s="15">
        <v>1</v>
      </c>
      <c r="DP443" s="15">
        <v>2</v>
      </c>
      <c r="DQ443" s="15">
        <v>3</v>
      </c>
      <c r="DR443" s="15">
        <v>2</v>
      </c>
      <c r="DY443" s="27">
        <v>4</v>
      </c>
      <c r="DZ443" s="27">
        <v>3</v>
      </c>
      <c r="EA443" s="27">
        <v>3</v>
      </c>
      <c r="EB443" s="27">
        <v>3</v>
      </c>
      <c r="EC443" s="27">
        <v>3</v>
      </c>
      <c r="ED443" s="27">
        <v>3</v>
      </c>
      <c r="EE443" s="27">
        <f t="shared" si="86"/>
        <v>3.1666666666666665</v>
      </c>
      <c r="EF443" s="15">
        <f t="shared" si="92"/>
        <v>0.16666666666666652</v>
      </c>
    </row>
    <row r="444" spans="1:136" x14ac:dyDescent="0.2">
      <c r="A444" s="15">
        <v>222</v>
      </c>
      <c r="B444" s="15">
        <v>817</v>
      </c>
      <c r="C444" s="15">
        <v>0</v>
      </c>
      <c r="D444" s="15">
        <v>5</v>
      </c>
      <c r="E444" s="15">
        <v>0</v>
      </c>
      <c r="F444" s="15">
        <v>45</v>
      </c>
      <c r="G444" s="15">
        <v>5</v>
      </c>
      <c r="H444" s="15">
        <v>2</v>
      </c>
      <c r="I444" s="15">
        <v>4</v>
      </c>
      <c r="J444" s="15">
        <v>15</v>
      </c>
      <c r="K444" s="15">
        <v>0</v>
      </c>
      <c r="L444" s="15">
        <v>1</v>
      </c>
      <c r="M444" s="15">
        <v>0</v>
      </c>
      <c r="N444" s="15">
        <v>0</v>
      </c>
      <c r="O444" s="15">
        <v>0</v>
      </c>
      <c r="P444" s="15">
        <v>1</v>
      </c>
      <c r="Q444" s="15">
        <v>1</v>
      </c>
      <c r="R444" s="15">
        <v>1</v>
      </c>
      <c r="S444" s="15">
        <v>10</v>
      </c>
      <c r="T444" s="15">
        <v>15000</v>
      </c>
      <c r="U444" s="15">
        <f t="shared" si="87"/>
        <v>15000</v>
      </c>
      <c r="V444" s="15">
        <v>9</v>
      </c>
      <c r="W444" s="27">
        <f t="shared" si="88"/>
        <v>1500</v>
      </c>
      <c r="AA444" s="15">
        <f t="shared" si="89"/>
        <v>0</v>
      </c>
      <c r="AD444" s="15">
        <f t="shared" si="90"/>
        <v>15000</v>
      </c>
      <c r="AE444" s="172">
        <f t="shared" si="85"/>
        <v>1500</v>
      </c>
      <c r="AF444" s="161">
        <v>1</v>
      </c>
      <c r="AG444" s="161">
        <v>1</v>
      </c>
      <c r="AH444" s="161">
        <v>10</v>
      </c>
      <c r="AI444" s="161">
        <v>18000</v>
      </c>
      <c r="AJ444" s="161">
        <v>9</v>
      </c>
      <c r="AK444" s="161">
        <v>1800</v>
      </c>
      <c r="AW444" s="15">
        <f t="shared" si="93"/>
        <v>0</v>
      </c>
      <c r="CJ444" s="15">
        <v>4</v>
      </c>
      <c r="CK444" s="15">
        <v>3</v>
      </c>
      <c r="CL444" s="15">
        <v>3.3333333333333335</v>
      </c>
      <c r="CM444" s="15">
        <v>3</v>
      </c>
      <c r="CN444" s="15">
        <v>4</v>
      </c>
      <c r="CO444" s="15">
        <f t="shared" si="91"/>
        <v>3.4666666666666672</v>
      </c>
      <c r="CP444" s="15">
        <v>4</v>
      </c>
      <c r="CQ444" s="15">
        <v>5</v>
      </c>
      <c r="CR444" s="15" t="s">
        <v>1007</v>
      </c>
      <c r="CU444" s="15" t="s">
        <v>1007</v>
      </c>
      <c r="CX444" s="15" t="s">
        <v>1007</v>
      </c>
      <c r="CY444" s="15" t="s">
        <v>1007</v>
      </c>
      <c r="DA444" s="15" t="s">
        <v>1007</v>
      </c>
      <c r="DC444" s="15" t="s">
        <v>1007</v>
      </c>
      <c r="DE444" s="15" t="s">
        <v>1007</v>
      </c>
      <c r="DM444" s="15">
        <v>1</v>
      </c>
      <c r="DN444" s="15">
        <v>2</v>
      </c>
      <c r="DO444" s="15">
        <v>2</v>
      </c>
      <c r="DP444" s="15">
        <v>2</v>
      </c>
      <c r="DQ444" s="15">
        <v>3</v>
      </c>
      <c r="DR444" s="15">
        <v>2</v>
      </c>
      <c r="DY444" s="15">
        <v>3</v>
      </c>
      <c r="DZ444" s="15">
        <v>3</v>
      </c>
      <c r="EA444" s="15">
        <v>3</v>
      </c>
      <c r="EB444" s="15">
        <v>3</v>
      </c>
      <c r="EC444" s="15">
        <v>3</v>
      </c>
      <c r="ED444" s="15">
        <v>3</v>
      </c>
      <c r="EE444" s="27">
        <f t="shared" si="86"/>
        <v>3</v>
      </c>
      <c r="EF444" s="15">
        <f t="shared" si="92"/>
        <v>0</v>
      </c>
    </row>
    <row r="445" spans="1:136" x14ac:dyDescent="0.2">
      <c r="A445" s="15">
        <v>222</v>
      </c>
      <c r="B445" s="15">
        <v>817</v>
      </c>
      <c r="C445" s="15">
        <v>0</v>
      </c>
      <c r="D445" s="15">
        <v>5</v>
      </c>
      <c r="E445" s="15">
        <v>0</v>
      </c>
      <c r="F445" s="15">
        <v>45</v>
      </c>
      <c r="G445" s="15">
        <v>5</v>
      </c>
      <c r="H445" s="15">
        <v>2</v>
      </c>
      <c r="I445" s="15">
        <v>4</v>
      </c>
      <c r="J445" s="15">
        <v>15</v>
      </c>
      <c r="K445" s="15">
        <v>0</v>
      </c>
      <c r="L445" s="15">
        <v>1</v>
      </c>
      <c r="M445" s="15">
        <v>0</v>
      </c>
      <c r="N445" s="15">
        <v>0</v>
      </c>
      <c r="O445" s="15">
        <v>0</v>
      </c>
      <c r="P445" s="15">
        <v>0</v>
      </c>
      <c r="Q445" s="159">
        <v>1</v>
      </c>
      <c r="R445" s="159">
        <v>1</v>
      </c>
      <c r="S445" s="159">
        <v>10</v>
      </c>
      <c r="T445" s="159">
        <v>18000</v>
      </c>
      <c r="U445" s="159">
        <f t="shared" si="87"/>
        <v>18000</v>
      </c>
      <c r="V445" s="159">
        <v>9</v>
      </c>
      <c r="W445" s="171">
        <f t="shared" si="88"/>
        <v>1800</v>
      </c>
      <c r="AA445" s="15">
        <f t="shared" si="89"/>
        <v>0</v>
      </c>
      <c r="AD445" s="15">
        <f t="shared" si="90"/>
        <v>18000</v>
      </c>
      <c r="AE445" s="172">
        <f t="shared" si="85"/>
        <v>1800</v>
      </c>
      <c r="AW445" s="15">
        <f t="shared" si="93"/>
        <v>0</v>
      </c>
      <c r="CJ445" s="15">
        <v>4</v>
      </c>
      <c r="CK445" s="15">
        <v>3</v>
      </c>
      <c r="CL445" s="15">
        <v>3.3333333333333335</v>
      </c>
      <c r="CM445" s="15">
        <v>3</v>
      </c>
      <c r="CN445" s="15">
        <v>4</v>
      </c>
      <c r="CO445" s="15">
        <f t="shared" si="91"/>
        <v>3.4666666666666672</v>
      </c>
      <c r="CP445" s="15">
        <v>4</v>
      </c>
      <c r="CQ445" s="15">
        <v>5</v>
      </c>
      <c r="CR445" s="15" t="s">
        <v>1007</v>
      </c>
      <c r="CU445" s="15" t="s">
        <v>1007</v>
      </c>
      <c r="CX445" s="15" t="s">
        <v>1007</v>
      </c>
      <c r="CY445" s="15" t="s">
        <v>1007</v>
      </c>
      <c r="DA445" s="15" t="s">
        <v>1007</v>
      </c>
      <c r="DC445" s="15" t="s">
        <v>1007</v>
      </c>
      <c r="DE445" s="15" t="s">
        <v>1007</v>
      </c>
      <c r="DM445" s="15">
        <v>1</v>
      </c>
      <c r="DN445" s="15">
        <v>2</v>
      </c>
      <c r="DO445" s="15">
        <v>2</v>
      </c>
      <c r="DP445" s="15">
        <v>2</v>
      </c>
      <c r="DQ445" s="15">
        <v>3</v>
      </c>
      <c r="DR445" s="15">
        <v>2</v>
      </c>
      <c r="DY445" s="27">
        <v>3</v>
      </c>
      <c r="DZ445" s="27">
        <v>3</v>
      </c>
      <c r="EA445" s="27">
        <v>3</v>
      </c>
      <c r="EB445" s="27">
        <v>3</v>
      </c>
      <c r="EC445" s="27">
        <v>3</v>
      </c>
      <c r="ED445" s="27">
        <v>3</v>
      </c>
      <c r="EE445" s="27">
        <f t="shared" si="86"/>
        <v>3</v>
      </c>
      <c r="EF445" s="15">
        <f t="shared" si="92"/>
        <v>0</v>
      </c>
    </row>
    <row r="446" spans="1:136" x14ac:dyDescent="0.2">
      <c r="A446" s="15">
        <v>223</v>
      </c>
      <c r="B446" s="15">
        <v>818</v>
      </c>
      <c r="C446" s="15">
        <v>0</v>
      </c>
      <c r="D446" s="15">
        <v>5</v>
      </c>
      <c r="E446" s="15">
        <v>0</v>
      </c>
      <c r="F446" s="15">
        <v>48</v>
      </c>
      <c r="G446" s="15">
        <v>5</v>
      </c>
      <c r="H446" s="15">
        <v>2</v>
      </c>
      <c r="I446" s="15">
        <v>4</v>
      </c>
      <c r="J446" s="15">
        <v>10</v>
      </c>
      <c r="K446" s="15">
        <v>0</v>
      </c>
      <c r="L446" s="15">
        <v>0</v>
      </c>
      <c r="M446" s="15">
        <v>0</v>
      </c>
      <c r="N446" s="15">
        <v>0</v>
      </c>
      <c r="O446" s="15">
        <v>1</v>
      </c>
      <c r="P446" s="15">
        <v>1</v>
      </c>
      <c r="Q446" s="15">
        <v>9</v>
      </c>
      <c r="R446" s="15">
        <v>1</v>
      </c>
      <c r="S446" s="15">
        <v>5</v>
      </c>
      <c r="T446" s="15">
        <v>250</v>
      </c>
      <c r="U446" s="15">
        <f t="shared" si="87"/>
        <v>250</v>
      </c>
      <c r="V446" s="15">
        <v>90</v>
      </c>
      <c r="W446" s="27">
        <f t="shared" si="88"/>
        <v>50</v>
      </c>
      <c r="AA446" s="15">
        <f t="shared" si="89"/>
        <v>0</v>
      </c>
      <c r="AD446" s="15">
        <f t="shared" si="90"/>
        <v>250</v>
      </c>
      <c r="AE446" s="172">
        <f t="shared" si="85"/>
        <v>50</v>
      </c>
      <c r="AF446" s="161">
        <v>9</v>
      </c>
      <c r="AG446" s="161">
        <v>1</v>
      </c>
      <c r="AH446" s="161">
        <v>5</v>
      </c>
      <c r="AI446" s="161">
        <v>200</v>
      </c>
      <c r="AJ446" s="161">
        <v>120</v>
      </c>
      <c r="AK446" s="161">
        <v>40</v>
      </c>
      <c r="AW446" s="15">
        <f t="shared" si="93"/>
        <v>0</v>
      </c>
      <c r="CJ446" s="15">
        <v>4</v>
      </c>
      <c r="CK446" s="15">
        <v>4</v>
      </c>
      <c r="CL446" s="15">
        <v>4</v>
      </c>
      <c r="CM446" s="15">
        <v>4</v>
      </c>
      <c r="CN446" s="15">
        <v>4</v>
      </c>
      <c r="CO446" s="15">
        <f t="shared" si="91"/>
        <v>4</v>
      </c>
      <c r="CP446" s="15">
        <v>4</v>
      </c>
      <c r="CQ446" s="15">
        <v>2</v>
      </c>
      <c r="CR446" s="15">
        <v>1</v>
      </c>
      <c r="CS446" s="15">
        <v>5</v>
      </c>
      <c r="CT446" s="15">
        <v>2</v>
      </c>
      <c r="CU446" s="15">
        <v>4</v>
      </c>
      <c r="CV446" s="15">
        <v>2</v>
      </c>
      <c r="CW446" s="15">
        <v>2</v>
      </c>
      <c r="CX446" s="15">
        <v>1</v>
      </c>
      <c r="CY446" s="15">
        <v>1</v>
      </c>
      <c r="DA446" s="15">
        <v>1</v>
      </c>
      <c r="DC446" s="15">
        <v>1</v>
      </c>
      <c r="DE446" s="15">
        <v>1</v>
      </c>
      <c r="DM446" s="15">
        <v>1</v>
      </c>
      <c r="DN446" s="15">
        <v>2</v>
      </c>
      <c r="DO446" s="15">
        <v>2</v>
      </c>
      <c r="DP446" s="15">
        <v>2</v>
      </c>
      <c r="DQ446" s="15">
        <v>3</v>
      </c>
      <c r="DR446" s="15">
        <v>2</v>
      </c>
      <c r="DY446" s="15">
        <v>3</v>
      </c>
      <c r="DZ446" s="15">
        <v>3</v>
      </c>
      <c r="EA446" s="15">
        <v>3</v>
      </c>
      <c r="EB446" s="15">
        <v>3</v>
      </c>
      <c r="EC446" s="15">
        <v>3</v>
      </c>
      <c r="ED446" s="15">
        <v>3</v>
      </c>
      <c r="EE446" s="27">
        <f t="shared" si="86"/>
        <v>3</v>
      </c>
      <c r="EF446" s="15">
        <f t="shared" si="92"/>
        <v>0</v>
      </c>
    </row>
    <row r="447" spans="1:136" x14ac:dyDescent="0.2">
      <c r="A447" s="15">
        <v>223</v>
      </c>
      <c r="B447" s="15">
        <v>818</v>
      </c>
      <c r="C447" s="15">
        <v>0</v>
      </c>
      <c r="D447" s="15">
        <v>5</v>
      </c>
      <c r="E447" s="15">
        <v>0</v>
      </c>
      <c r="F447" s="15">
        <v>48</v>
      </c>
      <c r="G447" s="15">
        <v>5</v>
      </c>
      <c r="H447" s="15">
        <v>2</v>
      </c>
      <c r="I447" s="15">
        <v>4</v>
      </c>
      <c r="J447" s="15">
        <v>10</v>
      </c>
      <c r="K447" s="15">
        <v>0</v>
      </c>
      <c r="L447" s="15">
        <v>0</v>
      </c>
      <c r="M447" s="15">
        <v>0</v>
      </c>
      <c r="N447" s="15">
        <v>0</v>
      </c>
      <c r="O447" s="15">
        <v>1</v>
      </c>
      <c r="P447" s="15">
        <v>0</v>
      </c>
      <c r="Q447" s="159">
        <v>9</v>
      </c>
      <c r="R447" s="159">
        <v>1</v>
      </c>
      <c r="S447" s="159">
        <v>5</v>
      </c>
      <c r="T447" s="159">
        <v>200</v>
      </c>
      <c r="U447" s="159">
        <f t="shared" si="87"/>
        <v>200</v>
      </c>
      <c r="V447" s="159">
        <v>120</v>
      </c>
      <c r="W447" s="171">
        <f t="shared" si="88"/>
        <v>40</v>
      </c>
      <c r="AA447" s="15">
        <f t="shared" si="89"/>
        <v>0</v>
      </c>
      <c r="AD447" s="15">
        <f t="shared" si="90"/>
        <v>200</v>
      </c>
      <c r="AE447" s="172">
        <f t="shared" si="85"/>
        <v>40</v>
      </c>
      <c r="AW447" s="15">
        <f t="shared" si="93"/>
        <v>0</v>
      </c>
      <c r="CJ447" s="15">
        <v>4</v>
      </c>
      <c r="CK447" s="15">
        <v>4</v>
      </c>
      <c r="CL447" s="15">
        <v>4</v>
      </c>
      <c r="CM447" s="15">
        <v>4</v>
      </c>
      <c r="CN447" s="15">
        <v>4</v>
      </c>
      <c r="CO447" s="15">
        <f t="shared" si="91"/>
        <v>4</v>
      </c>
      <c r="CP447" s="15">
        <v>4</v>
      </c>
      <c r="CQ447" s="15">
        <v>2</v>
      </c>
      <c r="CR447" s="15">
        <v>1</v>
      </c>
      <c r="CS447" s="15">
        <v>5</v>
      </c>
      <c r="CT447" s="15">
        <v>2</v>
      </c>
      <c r="CU447" s="15">
        <v>4</v>
      </c>
      <c r="CV447" s="15">
        <v>2</v>
      </c>
      <c r="CW447" s="15">
        <v>2</v>
      </c>
      <c r="CX447" s="15">
        <v>1</v>
      </c>
      <c r="CY447" s="15">
        <v>1</v>
      </c>
      <c r="DA447" s="15">
        <v>1</v>
      </c>
      <c r="DC447" s="15">
        <v>1</v>
      </c>
      <c r="DE447" s="15">
        <v>1</v>
      </c>
      <c r="DM447" s="15">
        <v>1</v>
      </c>
      <c r="DN447" s="15">
        <v>2</v>
      </c>
      <c r="DO447" s="15">
        <v>2</v>
      </c>
      <c r="DP447" s="15">
        <v>2</v>
      </c>
      <c r="DQ447" s="15">
        <v>3</v>
      </c>
      <c r="DR447" s="15">
        <v>2</v>
      </c>
      <c r="DY447" s="27">
        <v>3</v>
      </c>
      <c r="DZ447" s="27">
        <v>3</v>
      </c>
      <c r="EA447" s="27">
        <v>3</v>
      </c>
      <c r="EB447" s="27">
        <v>3</v>
      </c>
      <c r="EC447" s="27">
        <v>3</v>
      </c>
      <c r="ED447" s="27">
        <v>3</v>
      </c>
      <c r="EE447" s="27">
        <f t="shared" si="86"/>
        <v>3</v>
      </c>
      <c r="EF447" s="15">
        <f t="shared" si="92"/>
        <v>-1</v>
      </c>
    </row>
    <row r="448" spans="1:136" x14ac:dyDescent="0.2">
      <c r="A448" s="15">
        <v>224</v>
      </c>
      <c r="B448" s="15">
        <v>819</v>
      </c>
      <c r="C448" s="15">
        <v>0</v>
      </c>
      <c r="D448" s="15">
        <v>5</v>
      </c>
      <c r="E448" s="15">
        <v>0</v>
      </c>
      <c r="F448" s="15">
        <v>51</v>
      </c>
      <c r="G448" s="15">
        <v>5</v>
      </c>
      <c r="H448" s="15">
        <v>2</v>
      </c>
      <c r="I448" s="15">
        <v>4</v>
      </c>
      <c r="J448" s="15">
        <v>10</v>
      </c>
      <c r="K448" s="15">
        <v>0</v>
      </c>
      <c r="L448" s="15">
        <v>1</v>
      </c>
      <c r="M448" s="15">
        <v>1</v>
      </c>
      <c r="N448" s="15">
        <v>240000</v>
      </c>
      <c r="O448" s="15">
        <v>1</v>
      </c>
      <c r="P448" s="15">
        <v>1</v>
      </c>
      <c r="Q448" s="15">
        <v>9</v>
      </c>
      <c r="R448" s="15">
        <v>4</v>
      </c>
      <c r="S448" s="15">
        <v>4</v>
      </c>
      <c r="T448" s="15">
        <v>1000</v>
      </c>
      <c r="U448" s="15">
        <f t="shared" si="87"/>
        <v>4000</v>
      </c>
      <c r="V448" s="15">
        <v>2.5</v>
      </c>
      <c r="W448" s="27">
        <f t="shared" si="88"/>
        <v>1000</v>
      </c>
      <c r="AA448" s="15">
        <f t="shared" si="89"/>
        <v>0</v>
      </c>
      <c r="AD448" s="15">
        <f t="shared" si="90"/>
        <v>4000</v>
      </c>
      <c r="AE448" s="172">
        <f t="shared" si="85"/>
        <v>1000</v>
      </c>
      <c r="AF448" s="161">
        <v>9</v>
      </c>
      <c r="AG448" s="161">
        <v>4</v>
      </c>
      <c r="AH448" s="161">
        <v>4</v>
      </c>
      <c r="AI448" s="161">
        <v>2000</v>
      </c>
      <c r="AJ448" s="161">
        <v>2.5</v>
      </c>
      <c r="AK448" s="161">
        <v>500</v>
      </c>
      <c r="AW448" s="15">
        <f t="shared" si="93"/>
        <v>0</v>
      </c>
      <c r="CJ448" s="15">
        <v>3.75</v>
      </c>
      <c r="CK448" s="15">
        <v>3</v>
      </c>
      <c r="CL448" s="15">
        <v>3</v>
      </c>
      <c r="CM448" s="15">
        <v>3</v>
      </c>
      <c r="CN448" s="15">
        <v>3</v>
      </c>
      <c r="CO448" s="15">
        <f t="shared" si="91"/>
        <v>3.15</v>
      </c>
      <c r="CP448" s="15">
        <v>3</v>
      </c>
      <c r="CQ448" s="15">
        <v>2</v>
      </c>
      <c r="CR448" s="15">
        <v>1</v>
      </c>
      <c r="CS448" s="15">
        <v>6</v>
      </c>
      <c r="CT448" s="15">
        <v>2</v>
      </c>
      <c r="CU448" s="15">
        <v>4</v>
      </c>
      <c r="CV448" s="15">
        <v>3</v>
      </c>
      <c r="CW448" s="15">
        <v>2</v>
      </c>
      <c r="CX448" s="15">
        <v>1</v>
      </c>
      <c r="CY448" s="15">
        <v>1</v>
      </c>
      <c r="DA448" s="15">
        <v>1</v>
      </c>
      <c r="DC448" s="15">
        <v>1</v>
      </c>
      <c r="DE448" s="15">
        <v>1</v>
      </c>
      <c r="DM448" s="15">
        <v>1</v>
      </c>
      <c r="DN448" s="15">
        <v>2</v>
      </c>
      <c r="DO448" s="15">
        <v>2</v>
      </c>
      <c r="DP448" s="15">
        <v>2</v>
      </c>
      <c r="DQ448" s="15">
        <v>3</v>
      </c>
      <c r="DR448" s="15">
        <v>2</v>
      </c>
      <c r="DY448" s="15">
        <v>4</v>
      </c>
      <c r="DZ448" s="15">
        <v>4</v>
      </c>
      <c r="EA448" s="15">
        <v>4</v>
      </c>
      <c r="EB448" s="15">
        <v>4</v>
      </c>
      <c r="EC448" s="15">
        <v>4</v>
      </c>
      <c r="ED448" s="15">
        <v>4</v>
      </c>
      <c r="EE448" s="27">
        <f t="shared" si="86"/>
        <v>4</v>
      </c>
      <c r="EF448" s="15">
        <f t="shared" si="92"/>
        <v>1</v>
      </c>
    </row>
    <row r="449" spans="1:136" x14ac:dyDescent="0.2">
      <c r="A449" s="15">
        <v>224</v>
      </c>
      <c r="B449" s="15">
        <v>819</v>
      </c>
      <c r="C449" s="15">
        <v>0</v>
      </c>
      <c r="D449" s="15">
        <v>5</v>
      </c>
      <c r="E449" s="15">
        <v>0</v>
      </c>
      <c r="F449" s="15">
        <v>51</v>
      </c>
      <c r="G449" s="15">
        <v>5</v>
      </c>
      <c r="H449" s="15">
        <v>2</v>
      </c>
      <c r="I449" s="15">
        <v>4</v>
      </c>
      <c r="J449" s="15">
        <v>10</v>
      </c>
      <c r="K449" s="15">
        <v>0</v>
      </c>
      <c r="L449" s="15">
        <v>1</v>
      </c>
      <c r="M449" s="15">
        <v>1</v>
      </c>
      <c r="N449" s="15">
        <v>240000</v>
      </c>
      <c r="O449" s="15">
        <v>1</v>
      </c>
      <c r="P449" s="15">
        <v>0</v>
      </c>
      <c r="Q449" s="159">
        <v>9</v>
      </c>
      <c r="R449" s="159">
        <v>4</v>
      </c>
      <c r="S449" s="159">
        <v>4</v>
      </c>
      <c r="T449" s="159">
        <v>2000</v>
      </c>
      <c r="U449" s="159">
        <f t="shared" si="87"/>
        <v>8000</v>
      </c>
      <c r="V449" s="159">
        <v>2.5</v>
      </c>
      <c r="W449" s="171">
        <f t="shared" si="88"/>
        <v>2000</v>
      </c>
      <c r="AA449" s="15">
        <f t="shared" si="89"/>
        <v>0</v>
      </c>
      <c r="AD449" s="15">
        <f t="shared" si="90"/>
        <v>8000</v>
      </c>
      <c r="AE449" s="172">
        <f t="shared" si="85"/>
        <v>2000</v>
      </c>
      <c r="AW449" s="15">
        <f t="shared" si="93"/>
        <v>0</v>
      </c>
      <c r="CJ449" s="15">
        <v>3.75</v>
      </c>
      <c r="CK449" s="15">
        <v>3</v>
      </c>
      <c r="CL449" s="15">
        <v>3</v>
      </c>
      <c r="CM449" s="15">
        <v>3</v>
      </c>
      <c r="CN449" s="15">
        <v>3</v>
      </c>
      <c r="CO449" s="15">
        <f t="shared" si="91"/>
        <v>3.15</v>
      </c>
      <c r="CP449" s="15">
        <v>3</v>
      </c>
      <c r="CQ449" s="15">
        <v>2</v>
      </c>
      <c r="CR449" s="15">
        <v>1</v>
      </c>
      <c r="CS449" s="15">
        <v>6</v>
      </c>
      <c r="CT449" s="15">
        <v>2</v>
      </c>
      <c r="CU449" s="15">
        <v>4</v>
      </c>
      <c r="CV449" s="15">
        <v>3</v>
      </c>
      <c r="CW449" s="15">
        <v>2</v>
      </c>
      <c r="CX449" s="15">
        <v>1</v>
      </c>
      <c r="CY449" s="15">
        <v>1</v>
      </c>
      <c r="DA449" s="15">
        <v>1</v>
      </c>
      <c r="DC449" s="15">
        <v>1</v>
      </c>
      <c r="DE449" s="15">
        <v>1</v>
      </c>
      <c r="DM449" s="15">
        <v>1</v>
      </c>
      <c r="DN449" s="15">
        <v>2</v>
      </c>
      <c r="DO449" s="15">
        <v>2</v>
      </c>
      <c r="DP449" s="15">
        <v>2</v>
      </c>
      <c r="DQ449" s="15">
        <v>3</v>
      </c>
      <c r="DR449" s="15">
        <v>2</v>
      </c>
      <c r="DY449" s="27">
        <v>3</v>
      </c>
      <c r="DZ449" s="27">
        <v>3</v>
      </c>
      <c r="EA449" s="27">
        <v>3</v>
      </c>
      <c r="EB449" s="27">
        <v>3</v>
      </c>
      <c r="EC449" s="27">
        <v>3</v>
      </c>
      <c r="ED449" s="27">
        <v>3</v>
      </c>
      <c r="EE449" s="27">
        <f t="shared" si="86"/>
        <v>3</v>
      </c>
      <c r="EF449" s="15">
        <f t="shared" si="92"/>
        <v>0</v>
      </c>
    </row>
    <row r="450" spans="1:136" x14ac:dyDescent="0.2">
      <c r="A450" s="15">
        <v>225</v>
      </c>
      <c r="B450" s="15">
        <v>820</v>
      </c>
      <c r="C450" s="15">
        <v>0</v>
      </c>
      <c r="D450" s="15">
        <v>5</v>
      </c>
      <c r="E450" s="15">
        <v>0</v>
      </c>
      <c r="F450" s="15">
        <v>36</v>
      </c>
      <c r="G450" s="15">
        <v>5</v>
      </c>
      <c r="H450" s="15">
        <v>3</v>
      </c>
      <c r="I450" s="15">
        <v>3</v>
      </c>
      <c r="J450" s="15">
        <v>15</v>
      </c>
      <c r="K450" s="15">
        <v>0</v>
      </c>
      <c r="L450" s="15">
        <v>1</v>
      </c>
      <c r="M450" s="15">
        <v>0</v>
      </c>
      <c r="N450" s="15">
        <v>0</v>
      </c>
      <c r="O450" s="15">
        <v>1</v>
      </c>
      <c r="P450" s="15">
        <v>1</v>
      </c>
      <c r="Q450" s="15">
        <v>1</v>
      </c>
      <c r="R450" s="15">
        <v>1</v>
      </c>
      <c r="S450" s="15">
        <v>6</v>
      </c>
      <c r="T450" s="15">
        <v>4800</v>
      </c>
      <c r="U450" s="15">
        <f t="shared" si="87"/>
        <v>4800</v>
      </c>
      <c r="V450" s="15">
        <v>10</v>
      </c>
      <c r="W450" s="27">
        <f t="shared" si="88"/>
        <v>800</v>
      </c>
      <c r="AA450" s="15">
        <f t="shared" si="89"/>
        <v>0</v>
      </c>
      <c r="AD450" s="15">
        <f t="shared" si="90"/>
        <v>4800</v>
      </c>
      <c r="AE450" s="172">
        <f t="shared" ref="AE450:AE513" si="96">$AD450/$S450</f>
        <v>800</v>
      </c>
      <c r="AF450" s="161">
        <v>1</v>
      </c>
      <c r="AG450" s="161">
        <v>1</v>
      </c>
      <c r="AH450" s="161">
        <v>12</v>
      </c>
      <c r="AI450" s="161">
        <v>4800</v>
      </c>
      <c r="AJ450" s="161">
        <v>8</v>
      </c>
      <c r="AK450" s="161">
        <v>400</v>
      </c>
      <c r="AW450" s="15">
        <f t="shared" si="93"/>
        <v>0</v>
      </c>
      <c r="CJ450" s="15">
        <v>4.5</v>
      </c>
      <c r="CK450" s="15">
        <v>4</v>
      </c>
      <c r="CL450" s="15">
        <v>3</v>
      </c>
      <c r="CM450" s="15">
        <v>3</v>
      </c>
      <c r="CN450" s="15">
        <v>5</v>
      </c>
      <c r="CO450" s="15">
        <f t="shared" si="91"/>
        <v>3.9</v>
      </c>
      <c r="CP450" s="15">
        <v>3</v>
      </c>
      <c r="CQ450" s="15">
        <v>2</v>
      </c>
      <c r="CR450" s="15">
        <v>2</v>
      </c>
      <c r="CS450" s="15">
        <v>10</v>
      </c>
      <c r="CT450" s="15">
        <v>2</v>
      </c>
      <c r="CU450" s="15">
        <v>4</v>
      </c>
      <c r="CV450" s="15">
        <v>3</v>
      </c>
      <c r="CW450" s="15">
        <v>2</v>
      </c>
      <c r="CX450" s="15">
        <v>1</v>
      </c>
      <c r="CY450" s="15">
        <v>1</v>
      </c>
      <c r="DA450" s="15">
        <v>1</v>
      </c>
      <c r="DC450" s="15">
        <v>1</v>
      </c>
      <c r="DE450" s="15">
        <v>1</v>
      </c>
      <c r="DM450" s="15">
        <v>1</v>
      </c>
      <c r="DN450" s="15">
        <v>2</v>
      </c>
      <c r="DO450" s="15">
        <v>2</v>
      </c>
      <c r="DP450" s="15">
        <v>2</v>
      </c>
      <c r="DQ450" s="15">
        <v>3</v>
      </c>
      <c r="DR450" s="15">
        <v>2</v>
      </c>
      <c r="DY450" s="15">
        <v>3</v>
      </c>
      <c r="DZ450" s="15">
        <v>3</v>
      </c>
      <c r="EA450" s="15">
        <v>3</v>
      </c>
      <c r="EB450" s="15">
        <v>3</v>
      </c>
      <c r="EC450" s="15">
        <v>3</v>
      </c>
      <c r="ED450" s="15">
        <v>3</v>
      </c>
      <c r="EE450" s="27">
        <f t="shared" ref="EE450:EE513" si="97">AVERAGE($DY450:$ED450)</f>
        <v>3</v>
      </c>
      <c r="EF450" s="15">
        <f t="shared" si="92"/>
        <v>0</v>
      </c>
    </row>
    <row r="451" spans="1:136" x14ac:dyDescent="0.2">
      <c r="A451" s="15">
        <v>225</v>
      </c>
      <c r="B451" s="15">
        <v>820</v>
      </c>
      <c r="C451" s="15">
        <v>0</v>
      </c>
      <c r="D451" s="15">
        <v>5</v>
      </c>
      <c r="E451" s="15">
        <v>0</v>
      </c>
      <c r="F451" s="15">
        <v>36</v>
      </c>
      <c r="G451" s="15">
        <v>5</v>
      </c>
      <c r="H451" s="15">
        <v>3</v>
      </c>
      <c r="I451" s="15">
        <v>3</v>
      </c>
      <c r="J451" s="15">
        <v>15</v>
      </c>
      <c r="K451" s="15">
        <v>0</v>
      </c>
      <c r="L451" s="15">
        <v>1</v>
      </c>
      <c r="M451" s="15">
        <v>0</v>
      </c>
      <c r="N451" s="15">
        <v>0</v>
      </c>
      <c r="O451" s="15">
        <v>1</v>
      </c>
      <c r="P451" s="15">
        <v>0</v>
      </c>
      <c r="Q451" s="159">
        <v>1</v>
      </c>
      <c r="R451" s="159">
        <v>1</v>
      </c>
      <c r="S451" s="159">
        <v>12</v>
      </c>
      <c r="T451" s="159">
        <v>4800</v>
      </c>
      <c r="U451" s="159">
        <f t="shared" ref="U451:U514" si="98">($R451*$T451)</f>
        <v>4800</v>
      </c>
      <c r="V451" s="159">
        <v>8</v>
      </c>
      <c r="W451" s="171">
        <f t="shared" ref="W451:W514" si="99">$U451/$S451</f>
        <v>400</v>
      </c>
      <c r="AA451" s="15">
        <f t="shared" ref="AA451:AA514" si="100">$Z451*$X451</f>
        <v>0</v>
      </c>
      <c r="AD451" s="15">
        <f t="shared" ref="AD451:AD514" si="101">$U451+$AA451</f>
        <v>4800</v>
      </c>
      <c r="AE451" s="172">
        <f t="shared" si="96"/>
        <v>400</v>
      </c>
      <c r="AW451" s="15">
        <f t="shared" si="93"/>
        <v>0</v>
      </c>
      <c r="CJ451" s="15">
        <v>4.5</v>
      </c>
      <c r="CK451" s="15">
        <v>4</v>
      </c>
      <c r="CL451" s="15">
        <v>3</v>
      </c>
      <c r="CM451" s="15">
        <v>3</v>
      </c>
      <c r="CN451" s="15">
        <v>5</v>
      </c>
      <c r="CO451" s="15">
        <f t="shared" ref="CO451:CO514" si="102">AVERAGE($CJ451:$CN451)</f>
        <v>3.9</v>
      </c>
      <c r="CP451" s="15">
        <v>3</v>
      </c>
      <c r="CQ451" s="15">
        <v>2</v>
      </c>
      <c r="CR451" s="15">
        <v>2</v>
      </c>
      <c r="CS451" s="15">
        <v>10</v>
      </c>
      <c r="CT451" s="15">
        <v>2</v>
      </c>
      <c r="CU451" s="15">
        <v>4</v>
      </c>
      <c r="CV451" s="15">
        <v>3</v>
      </c>
      <c r="CW451" s="15">
        <v>2</v>
      </c>
      <c r="CX451" s="15">
        <v>1</v>
      </c>
      <c r="CY451" s="15">
        <v>1</v>
      </c>
      <c r="DA451" s="15">
        <v>1</v>
      </c>
      <c r="DC451" s="15">
        <v>1</v>
      </c>
      <c r="DE451" s="15">
        <v>1</v>
      </c>
      <c r="DM451" s="15">
        <v>1</v>
      </c>
      <c r="DN451" s="15">
        <v>2</v>
      </c>
      <c r="DO451" s="15">
        <v>2</v>
      </c>
      <c r="DP451" s="15">
        <v>2</v>
      </c>
      <c r="DQ451" s="15">
        <v>3</v>
      </c>
      <c r="DR451" s="15">
        <v>2</v>
      </c>
      <c r="DY451" s="27">
        <v>3</v>
      </c>
      <c r="DZ451" s="27">
        <v>3</v>
      </c>
      <c r="EA451" s="27">
        <v>3</v>
      </c>
      <c r="EB451" s="27">
        <v>3</v>
      </c>
      <c r="EC451" s="27">
        <v>3</v>
      </c>
      <c r="ED451" s="27">
        <v>3</v>
      </c>
      <c r="EE451" s="27">
        <f t="shared" si="97"/>
        <v>3</v>
      </c>
      <c r="EF451" s="15">
        <f t="shared" ref="EF451:EF514" si="103">$EE451-$EE452</f>
        <v>0</v>
      </c>
    </row>
    <row r="452" spans="1:136" x14ac:dyDescent="0.2">
      <c r="A452" s="15">
        <v>226</v>
      </c>
      <c r="B452" s="15">
        <v>821</v>
      </c>
      <c r="C452" s="15">
        <v>1</v>
      </c>
      <c r="D452" s="15">
        <v>5</v>
      </c>
      <c r="E452" s="15">
        <v>0</v>
      </c>
      <c r="F452" s="15">
        <v>47</v>
      </c>
      <c r="G452" s="15">
        <v>3</v>
      </c>
      <c r="H452" s="15">
        <v>1</v>
      </c>
      <c r="I452" s="15">
        <v>5</v>
      </c>
      <c r="J452" s="15">
        <v>15</v>
      </c>
      <c r="K452" s="15">
        <v>0</v>
      </c>
      <c r="L452" s="15">
        <v>1</v>
      </c>
      <c r="M452" s="15">
        <v>0</v>
      </c>
      <c r="N452" s="15">
        <v>0</v>
      </c>
      <c r="O452" s="15">
        <v>1</v>
      </c>
      <c r="P452" s="15">
        <v>1</v>
      </c>
      <c r="Q452" s="15">
        <v>7</v>
      </c>
      <c r="R452" s="15">
        <v>1</v>
      </c>
      <c r="S452" s="15">
        <v>30</v>
      </c>
      <c r="T452" s="15">
        <v>50000</v>
      </c>
      <c r="U452" s="15">
        <f t="shared" si="98"/>
        <v>50000</v>
      </c>
      <c r="V452" s="15">
        <v>30</v>
      </c>
      <c r="W452" s="27">
        <f t="shared" si="99"/>
        <v>1666.6666666666667</v>
      </c>
      <c r="AA452" s="15">
        <f t="shared" si="100"/>
        <v>0</v>
      </c>
      <c r="AD452" s="15">
        <f t="shared" si="101"/>
        <v>50000</v>
      </c>
      <c r="AE452" s="172">
        <f t="shared" si="96"/>
        <v>1666.6666666666667</v>
      </c>
      <c r="AF452" s="161">
        <v>7</v>
      </c>
      <c r="AG452" s="161">
        <v>1</v>
      </c>
      <c r="AH452" s="161">
        <v>30</v>
      </c>
      <c r="AI452" s="161">
        <v>45000</v>
      </c>
      <c r="AJ452" s="161">
        <v>30</v>
      </c>
      <c r="AK452" s="161">
        <v>1500</v>
      </c>
      <c r="AW452" s="15">
        <f t="shared" si="93"/>
        <v>0</v>
      </c>
      <c r="CJ452" s="15">
        <v>4.75</v>
      </c>
      <c r="CK452" s="15">
        <v>4</v>
      </c>
      <c r="CL452" s="15">
        <v>4</v>
      </c>
      <c r="CM452" s="15">
        <v>4</v>
      </c>
      <c r="CN452" s="15">
        <v>5</v>
      </c>
      <c r="CO452" s="15">
        <f t="shared" si="102"/>
        <v>4.3499999999999996</v>
      </c>
      <c r="CP452" s="15">
        <v>5</v>
      </c>
      <c r="CQ452" s="15">
        <v>5</v>
      </c>
      <c r="CR452" s="15" t="s">
        <v>1007</v>
      </c>
      <c r="CU452" s="15" t="s">
        <v>1007</v>
      </c>
      <c r="CX452" s="15" t="s">
        <v>1007</v>
      </c>
      <c r="CY452" s="15" t="s">
        <v>1007</v>
      </c>
      <c r="DA452" s="15" t="s">
        <v>1007</v>
      </c>
      <c r="DC452" s="15" t="s">
        <v>1007</v>
      </c>
      <c r="DE452" s="15" t="s">
        <v>1007</v>
      </c>
      <c r="DM452" s="15">
        <v>1</v>
      </c>
      <c r="DN452" s="15">
        <v>2</v>
      </c>
      <c r="DO452" s="15">
        <v>2</v>
      </c>
      <c r="DP452" s="15">
        <v>2</v>
      </c>
      <c r="DQ452" s="15">
        <v>3</v>
      </c>
      <c r="DR452" s="15">
        <v>2</v>
      </c>
      <c r="DY452" s="15">
        <v>3</v>
      </c>
      <c r="DZ452" s="15">
        <v>3</v>
      </c>
      <c r="EA452" s="15">
        <v>3</v>
      </c>
      <c r="EB452" s="15">
        <v>3</v>
      </c>
      <c r="EC452" s="15">
        <v>3</v>
      </c>
      <c r="ED452" s="15">
        <v>3</v>
      </c>
      <c r="EE452" s="27">
        <f t="shared" si="97"/>
        <v>3</v>
      </c>
      <c r="EF452" s="15">
        <f t="shared" si="103"/>
        <v>0</v>
      </c>
    </row>
    <row r="453" spans="1:136" x14ac:dyDescent="0.2">
      <c r="A453" s="15">
        <v>226</v>
      </c>
      <c r="B453" s="15">
        <v>821</v>
      </c>
      <c r="C453" s="15">
        <v>1</v>
      </c>
      <c r="D453" s="15">
        <v>5</v>
      </c>
      <c r="E453" s="15">
        <v>0</v>
      </c>
      <c r="F453" s="15">
        <v>47</v>
      </c>
      <c r="G453" s="15">
        <v>3</v>
      </c>
      <c r="H453" s="15">
        <v>1</v>
      </c>
      <c r="I453" s="15">
        <v>5</v>
      </c>
      <c r="J453" s="15">
        <v>15</v>
      </c>
      <c r="K453" s="15">
        <v>0</v>
      </c>
      <c r="L453" s="15">
        <v>1</v>
      </c>
      <c r="M453" s="15">
        <v>0</v>
      </c>
      <c r="N453" s="15">
        <v>0</v>
      </c>
      <c r="O453" s="15">
        <v>1</v>
      </c>
      <c r="P453" s="15">
        <v>0</v>
      </c>
      <c r="Q453" s="159">
        <v>7</v>
      </c>
      <c r="R453" s="159">
        <v>1</v>
      </c>
      <c r="S453" s="159">
        <v>30</v>
      </c>
      <c r="T453" s="159">
        <v>45000</v>
      </c>
      <c r="U453" s="159">
        <f t="shared" si="98"/>
        <v>45000</v>
      </c>
      <c r="V453" s="159">
        <v>30</v>
      </c>
      <c r="W453" s="171">
        <f t="shared" si="99"/>
        <v>1500</v>
      </c>
      <c r="AA453" s="15">
        <f t="shared" si="100"/>
        <v>0</v>
      </c>
      <c r="AD453" s="15">
        <f t="shared" si="101"/>
        <v>45000</v>
      </c>
      <c r="AE453" s="172">
        <f t="shared" si="96"/>
        <v>1500</v>
      </c>
      <c r="AW453" s="15">
        <f t="shared" ref="AW453:AW516" si="104">$AV453*$AT453</f>
        <v>0</v>
      </c>
      <c r="CJ453" s="15">
        <v>4.75</v>
      </c>
      <c r="CK453" s="15">
        <v>4</v>
      </c>
      <c r="CL453" s="15">
        <v>4</v>
      </c>
      <c r="CM453" s="15">
        <v>4</v>
      </c>
      <c r="CN453" s="15">
        <v>5</v>
      </c>
      <c r="CO453" s="15">
        <f t="shared" si="102"/>
        <v>4.3499999999999996</v>
      </c>
      <c r="CP453" s="15">
        <v>5</v>
      </c>
      <c r="CQ453" s="15">
        <v>5</v>
      </c>
      <c r="CR453" s="15" t="s">
        <v>1007</v>
      </c>
      <c r="CU453" s="15" t="s">
        <v>1007</v>
      </c>
      <c r="CX453" s="15" t="s">
        <v>1007</v>
      </c>
      <c r="CY453" s="15" t="s">
        <v>1007</v>
      </c>
      <c r="DA453" s="15" t="s">
        <v>1007</v>
      </c>
      <c r="DC453" s="15" t="s">
        <v>1007</v>
      </c>
      <c r="DE453" s="15" t="s">
        <v>1007</v>
      </c>
      <c r="DM453" s="15">
        <v>1</v>
      </c>
      <c r="DN453" s="15">
        <v>2</v>
      </c>
      <c r="DO453" s="15">
        <v>2</v>
      </c>
      <c r="DP453" s="15">
        <v>2</v>
      </c>
      <c r="DQ453" s="15">
        <v>3</v>
      </c>
      <c r="DR453" s="15">
        <v>2</v>
      </c>
      <c r="DY453" s="27">
        <v>3</v>
      </c>
      <c r="DZ453" s="27">
        <v>3</v>
      </c>
      <c r="EA453" s="27">
        <v>3</v>
      </c>
      <c r="EB453" s="27">
        <v>3</v>
      </c>
      <c r="EC453" s="27">
        <v>3</v>
      </c>
      <c r="ED453" s="27">
        <v>3</v>
      </c>
      <c r="EE453" s="27">
        <f t="shared" si="97"/>
        <v>3</v>
      </c>
      <c r="EF453" s="15">
        <f t="shared" si="103"/>
        <v>-1</v>
      </c>
    </row>
    <row r="454" spans="1:136" x14ac:dyDescent="0.2">
      <c r="A454" s="15">
        <v>227</v>
      </c>
      <c r="B454" s="15">
        <v>822</v>
      </c>
      <c r="C454" s="15">
        <v>1</v>
      </c>
      <c r="D454" s="15">
        <v>5</v>
      </c>
      <c r="E454" s="15">
        <v>0</v>
      </c>
      <c r="F454" s="15">
        <v>39</v>
      </c>
      <c r="G454" s="15">
        <v>5</v>
      </c>
      <c r="H454" s="15">
        <v>2</v>
      </c>
      <c r="I454" s="15">
        <v>7</v>
      </c>
      <c r="J454" s="15">
        <v>10</v>
      </c>
      <c r="K454" s="15">
        <v>0</v>
      </c>
      <c r="L454" s="15">
        <v>1</v>
      </c>
      <c r="M454" s="15">
        <v>1</v>
      </c>
      <c r="N454" s="15">
        <v>100000</v>
      </c>
      <c r="O454" s="15">
        <v>1</v>
      </c>
      <c r="P454" s="15">
        <v>1</v>
      </c>
      <c r="Q454" s="15">
        <v>3</v>
      </c>
      <c r="R454" s="15">
        <v>1</v>
      </c>
      <c r="S454" s="15">
        <v>22</v>
      </c>
      <c r="T454" s="15">
        <v>264000</v>
      </c>
      <c r="U454" s="15">
        <f t="shared" si="98"/>
        <v>264000</v>
      </c>
      <c r="V454" s="15">
        <v>1.4</v>
      </c>
      <c r="W454" s="27">
        <f t="shared" si="99"/>
        <v>12000</v>
      </c>
      <c r="AA454" s="15">
        <f t="shared" si="100"/>
        <v>0</v>
      </c>
      <c r="AD454" s="15">
        <f t="shared" si="101"/>
        <v>264000</v>
      </c>
      <c r="AE454" s="172">
        <f t="shared" si="96"/>
        <v>12000</v>
      </c>
      <c r="AF454" s="161">
        <v>3</v>
      </c>
      <c r="AG454" s="161">
        <v>1</v>
      </c>
      <c r="AH454" s="161">
        <v>22</v>
      </c>
      <c r="AI454" s="161">
        <v>264000</v>
      </c>
      <c r="AJ454" s="161">
        <v>1.2</v>
      </c>
      <c r="AK454" s="161">
        <v>12000</v>
      </c>
      <c r="AW454" s="15">
        <f t="shared" si="104"/>
        <v>0</v>
      </c>
      <c r="CJ454" s="15">
        <v>3.5</v>
      </c>
      <c r="CK454" s="15">
        <v>3</v>
      </c>
      <c r="CL454" s="15">
        <v>3</v>
      </c>
      <c r="CM454" s="15">
        <v>3</v>
      </c>
      <c r="CN454" s="15">
        <v>4</v>
      </c>
      <c r="CO454" s="15">
        <f t="shared" si="102"/>
        <v>3.3</v>
      </c>
      <c r="CP454" s="15">
        <v>3</v>
      </c>
      <c r="CQ454" s="15">
        <v>1</v>
      </c>
      <c r="CR454" s="15">
        <v>1</v>
      </c>
      <c r="CS454" s="15">
        <v>5</v>
      </c>
      <c r="CT454" s="15">
        <v>2</v>
      </c>
      <c r="CU454" s="15">
        <v>4</v>
      </c>
      <c r="CV454" s="15">
        <v>1</v>
      </c>
      <c r="CW454" s="15">
        <v>2</v>
      </c>
      <c r="CX454" s="15">
        <v>1</v>
      </c>
      <c r="CY454" s="15">
        <v>1</v>
      </c>
      <c r="DA454" s="15">
        <v>1</v>
      </c>
      <c r="DC454" s="15">
        <v>1</v>
      </c>
      <c r="DE454" s="15">
        <v>1</v>
      </c>
      <c r="DM454" s="15">
        <v>1</v>
      </c>
      <c r="DN454" s="15">
        <v>2</v>
      </c>
      <c r="DO454" s="15">
        <v>2</v>
      </c>
      <c r="DP454" s="15">
        <v>2</v>
      </c>
      <c r="DQ454" s="15">
        <v>3</v>
      </c>
      <c r="DR454" s="15">
        <v>2</v>
      </c>
      <c r="DY454" s="15">
        <v>4</v>
      </c>
      <c r="DZ454" s="15">
        <v>4</v>
      </c>
      <c r="EA454" s="15">
        <v>4</v>
      </c>
      <c r="EB454" s="15">
        <v>4</v>
      </c>
      <c r="EC454" s="15">
        <v>4</v>
      </c>
      <c r="ED454" s="15">
        <v>4</v>
      </c>
      <c r="EE454" s="27">
        <f t="shared" si="97"/>
        <v>4</v>
      </c>
      <c r="EF454" s="15">
        <f t="shared" si="103"/>
        <v>0</v>
      </c>
    </row>
    <row r="455" spans="1:136" x14ac:dyDescent="0.2">
      <c r="A455" s="15">
        <v>227</v>
      </c>
      <c r="B455" s="15">
        <v>822</v>
      </c>
      <c r="C455" s="15">
        <v>1</v>
      </c>
      <c r="D455" s="15">
        <v>5</v>
      </c>
      <c r="E455" s="15">
        <v>0</v>
      </c>
      <c r="F455" s="15">
        <v>39</v>
      </c>
      <c r="G455" s="15">
        <v>5</v>
      </c>
      <c r="H455" s="15">
        <v>2</v>
      </c>
      <c r="I455" s="15">
        <v>7</v>
      </c>
      <c r="J455" s="15">
        <v>10</v>
      </c>
      <c r="K455" s="15">
        <v>0</v>
      </c>
      <c r="L455" s="15">
        <v>1</v>
      </c>
      <c r="M455" s="15">
        <v>1</v>
      </c>
      <c r="N455" s="15">
        <v>100000</v>
      </c>
      <c r="O455" s="15">
        <v>1</v>
      </c>
      <c r="P455" s="15">
        <v>0</v>
      </c>
      <c r="Q455" s="159">
        <v>3</v>
      </c>
      <c r="R455" s="159">
        <v>1</v>
      </c>
      <c r="S455" s="159">
        <v>22</v>
      </c>
      <c r="T455" s="159">
        <v>264000</v>
      </c>
      <c r="U455" s="159">
        <f t="shared" si="98"/>
        <v>264000</v>
      </c>
      <c r="V455" s="159">
        <v>1.2</v>
      </c>
      <c r="W455" s="171">
        <f t="shared" si="99"/>
        <v>12000</v>
      </c>
      <c r="AA455" s="15">
        <f t="shared" si="100"/>
        <v>0</v>
      </c>
      <c r="AD455" s="15">
        <f t="shared" si="101"/>
        <v>264000</v>
      </c>
      <c r="AE455" s="172">
        <f t="shared" si="96"/>
        <v>12000</v>
      </c>
      <c r="AW455" s="15">
        <f t="shared" si="104"/>
        <v>0</v>
      </c>
      <c r="CJ455" s="15">
        <v>3.5</v>
      </c>
      <c r="CK455" s="15">
        <v>3</v>
      </c>
      <c r="CL455" s="15">
        <v>3</v>
      </c>
      <c r="CM455" s="15">
        <v>3</v>
      </c>
      <c r="CN455" s="15">
        <v>4</v>
      </c>
      <c r="CO455" s="15">
        <f t="shared" si="102"/>
        <v>3.3</v>
      </c>
      <c r="CP455" s="15">
        <v>3</v>
      </c>
      <c r="CQ455" s="15">
        <v>1</v>
      </c>
      <c r="CR455" s="15">
        <v>1</v>
      </c>
      <c r="CS455" s="15">
        <v>5</v>
      </c>
      <c r="CT455" s="15">
        <v>2</v>
      </c>
      <c r="CU455" s="15">
        <v>4</v>
      </c>
      <c r="CV455" s="15">
        <v>1</v>
      </c>
      <c r="CW455" s="15">
        <v>2</v>
      </c>
      <c r="CX455" s="15">
        <v>1</v>
      </c>
      <c r="CY455" s="15">
        <v>1</v>
      </c>
      <c r="DA455" s="15">
        <v>1</v>
      </c>
      <c r="DC455" s="15">
        <v>1</v>
      </c>
      <c r="DE455" s="15">
        <v>1</v>
      </c>
      <c r="DM455" s="15">
        <v>1</v>
      </c>
      <c r="DN455" s="15">
        <v>2</v>
      </c>
      <c r="DO455" s="15">
        <v>2</v>
      </c>
      <c r="DP455" s="15">
        <v>2</v>
      </c>
      <c r="DQ455" s="15">
        <v>3</v>
      </c>
      <c r="DR455" s="15">
        <v>2</v>
      </c>
      <c r="DY455" s="27">
        <v>4</v>
      </c>
      <c r="DZ455" s="27">
        <v>4</v>
      </c>
      <c r="EA455" s="27">
        <v>4</v>
      </c>
      <c r="EB455" s="27">
        <v>4</v>
      </c>
      <c r="EC455" s="27">
        <v>4</v>
      </c>
      <c r="ED455" s="27">
        <v>4</v>
      </c>
      <c r="EE455" s="27">
        <f t="shared" si="97"/>
        <v>4</v>
      </c>
      <c r="EF455" s="15">
        <f t="shared" si="103"/>
        <v>1</v>
      </c>
    </row>
    <row r="456" spans="1:136" x14ac:dyDescent="0.2">
      <c r="A456" s="15">
        <v>228</v>
      </c>
      <c r="B456" s="15">
        <v>823</v>
      </c>
      <c r="C456" s="15">
        <v>0</v>
      </c>
      <c r="D456" s="15">
        <v>5</v>
      </c>
      <c r="E456" s="15">
        <v>1</v>
      </c>
      <c r="F456" s="15">
        <v>48</v>
      </c>
      <c r="G456" s="15">
        <v>3</v>
      </c>
      <c r="H456" s="15">
        <v>2</v>
      </c>
      <c r="I456" s="15">
        <v>4</v>
      </c>
      <c r="J456" s="15">
        <v>30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1</v>
      </c>
      <c r="Q456" s="15">
        <v>1</v>
      </c>
      <c r="R456" s="15">
        <v>1</v>
      </c>
      <c r="S456" s="15">
        <v>9</v>
      </c>
      <c r="T456" s="15">
        <v>3600</v>
      </c>
      <c r="U456" s="15">
        <f t="shared" si="98"/>
        <v>3600</v>
      </c>
      <c r="V456" s="15">
        <v>10.5</v>
      </c>
      <c r="W456" s="27">
        <f t="shared" si="99"/>
        <v>400</v>
      </c>
      <c r="AA456" s="15">
        <f t="shared" si="100"/>
        <v>0</v>
      </c>
      <c r="AD456" s="15">
        <f t="shared" si="101"/>
        <v>3600</v>
      </c>
      <c r="AE456" s="172">
        <f t="shared" si="96"/>
        <v>400</v>
      </c>
      <c r="AF456" s="161">
        <v>1</v>
      </c>
      <c r="AG456" s="161">
        <v>1</v>
      </c>
      <c r="AH456" s="161">
        <v>9</v>
      </c>
      <c r="AI456" s="161">
        <v>3600</v>
      </c>
      <c r="AJ456" s="161">
        <v>10.5</v>
      </c>
      <c r="AK456" s="161">
        <v>400</v>
      </c>
      <c r="AW456" s="15">
        <f t="shared" si="104"/>
        <v>0</v>
      </c>
      <c r="CJ456" s="15">
        <v>4.5</v>
      </c>
      <c r="CK456" s="15">
        <v>4</v>
      </c>
      <c r="CL456" s="15">
        <v>4</v>
      </c>
      <c r="CM456" s="15">
        <v>3</v>
      </c>
      <c r="CN456" s="15">
        <v>4</v>
      </c>
      <c r="CO456" s="15">
        <f t="shared" si="102"/>
        <v>3.9</v>
      </c>
      <c r="CP456" s="15">
        <v>4</v>
      </c>
      <c r="CQ456" s="15">
        <v>5</v>
      </c>
      <c r="CR456" s="15" t="s">
        <v>1007</v>
      </c>
      <c r="CU456" s="15" t="s">
        <v>1007</v>
      </c>
      <c r="CX456" s="15" t="s">
        <v>1007</v>
      </c>
      <c r="CY456" s="15" t="s">
        <v>1007</v>
      </c>
      <c r="DA456" s="15" t="s">
        <v>1007</v>
      </c>
      <c r="DC456" s="15" t="s">
        <v>1007</v>
      </c>
      <c r="DE456" s="15" t="s">
        <v>1007</v>
      </c>
      <c r="DM456" s="15">
        <v>2</v>
      </c>
      <c r="DN456" s="15">
        <v>2</v>
      </c>
      <c r="DO456" s="15">
        <v>1</v>
      </c>
      <c r="DP456" s="15">
        <v>2</v>
      </c>
      <c r="DQ456" s="15">
        <v>3</v>
      </c>
      <c r="DR456" s="15">
        <v>2</v>
      </c>
      <c r="DY456" s="15">
        <v>3</v>
      </c>
      <c r="DZ456" s="15">
        <v>3</v>
      </c>
      <c r="EA456" s="15">
        <v>3</v>
      </c>
      <c r="EB456" s="15">
        <v>3</v>
      </c>
      <c r="EC456" s="15">
        <v>3</v>
      </c>
      <c r="ED456" s="15">
        <v>3</v>
      </c>
      <c r="EE456" s="27">
        <f t="shared" si="97"/>
        <v>3</v>
      </c>
      <c r="EF456" s="15">
        <f t="shared" si="103"/>
        <v>0</v>
      </c>
    </row>
    <row r="457" spans="1:136" x14ac:dyDescent="0.2">
      <c r="A457" s="15">
        <v>228</v>
      </c>
      <c r="B457" s="15">
        <v>823</v>
      </c>
      <c r="C457" s="15">
        <v>0</v>
      </c>
      <c r="D457" s="15">
        <v>5</v>
      </c>
      <c r="E457" s="15">
        <v>1</v>
      </c>
      <c r="F457" s="15">
        <v>48</v>
      </c>
      <c r="G457" s="15">
        <v>3</v>
      </c>
      <c r="H457" s="15">
        <v>2</v>
      </c>
      <c r="I457" s="15">
        <v>4</v>
      </c>
      <c r="J457" s="15">
        <v>30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9">
        <v>1</v>
      </c>
      <c r="R457" s="159">
        <v>1</v>
      </c>
      <c r="S457" s="159">
        <v>9</v>
      </c>
      <c r="T457" s="159">
        <v>3600</v>
      </c>
      <c r="U457" s="159">
        <f t="shared" si="98"/>
        <v>3600</v>
      </c>
      <c r="V457" s="159">
        <v>10.5</v>
      </c>
      <c r="W457" s="171">
        <f t="shared" si="99"/>
        <v>400</v>
      </c>
      <c r="AA457" s="15">
        <f t="shared" si="100"/>
        <v>0</v>
      </c>
      <c r="AD457" s="15">
        <f t="shared" si="101"/>
        <v>3600</v>
      </c>
      <c r="AE457" s="172">
        <f t="shared" si="96"/>
        <v>400</v>
      </c>
      <c r="AW457" s="15">
        <f t="shared" si="104"/>
        <v>0</v>
      </c>
      <c r="CJ457" s="15">
        <v>4.5</v>
      </c>
      <c r="CK457" s="15">
        <v>4</v>
      </c>
      <c r="CL457" s="15">
        <v>4</v>
      </c>
      <c r="CM457" s="15">
        <v>3</v>
      </c>
      <c r="CN457" s="15">
        <v>4</v>
      </c>
      <c r="CO457" s="15">
        <f t="shared" si="102"/>
        <v>3.9</v>
      </c>
      <c r="CP457" s="15">
        <v>4</v>
      </c>
      <c r="CQ457" s="15">
        <v>5</v>
      </c>
      <c r="CR457" s="15" t="s">
        <v>1007</v>
      </c>
      <c r="CU457" s="15" t="s">
        <v>1007</v>
      </c>
      <c r="CX457" s="15" t="s">
        <v>1007</v>
      </c>
      <c r="CY457" s="15" t="s">
        <v>1007</v>
      </c>
      <c r="DA457" s="15" t="s">
        <v>1007</v>
      </c>
      <c r="DC457" s="15" t="s">
        <v>1007</v>
      </c>
      <c r="DE457" s="15" t="s">
        <v>1007</v>
      </c>
      <c r="DM457" s="15">
        <v>2</v>
      </c>
      <c r="DN457" s="15">
        <v>2</v>
      </c>
      <c r="DO457" s="15">
        <v>1</v>
      </c>
      <c r="DP457" s="15">
        <v>2</v>
      </c>
      <c r="DQ457" s="15">
        <v>3</v>
      </c>
      <c r="DR457" s="15">
        <v>2</v>
      </c>
      <c r="DY457" s="27">
        <v>3</v>
      </c>
      <c r="DZ457" s="27">
        <v>3</v>
      </c>
      <c r="EA457" s="27">
        <v>3</v>
      </c>
      <c r="EB457" s="27">
        <v>3</v>
      </c>
      <c r="EC457" s="27">
        <v>3</v>
      </c>
      <c r="ED457" s="27">
        <v>3</v>
      </c>
      <c r="EE457" s="27">
        <f t="shared" si="97"/>
        <v>3</v>
      </c>
      <c r="EF457" s="15">
        <f t="shared" si="103"/>
        <v>-1</v>
      </c>
    </row>
    <row r="458" spans="1:136" x14ac:dyDescent="0.2">
      <c r="A458" s="15">
        <v>229</v>
      </c>
      <c r="B458" s="15">
        <v>824</v>
      </c>
      <c r="C458" s="15">
        <v>0</v>
      </c>
      <c r="D458" s="15">
        <v>5</v>
      </c>
      <c r="E458" s="15">
        <v>1</v>
      </c>
      <c r="F458" s="15">
        <v>60</v>
      </c>
      <c r="G458" s="15">
        <v>3</v>
      </c>
      <c r="H458" s="15">
        <v>2</v>
      </c>
      <c r="I458" s="15">
        <v>5</v>
      </c>
      <c r="J458" s="15">
        <v>35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1</v>
      </c>
      <c r="Q458" s="15">
        <v>3</v>
      </c>
      <c r="R458" s="15">
        <v>1</v>
      </c>
      <c r="S458" s="15">
        <v>200</v>
      </c>
      <c r="T458" s="15">
        <v>2400000</v>
      </c>
      <c r="U458" s="15">
        <f t="shared" si="98"/>
        <v>2400000</v>
      </c>
      <c r="V458" s="15">
        <v>1.5</v>
      </c>
      <c r="W458" s="27">
        <f t="shared" si="99"/>
        <v>12000</v>
      </c>
      <c r="AA458" s="15">
        <f t="shared" si="100"/>
        <v>0</v>
      </c>
      <c r="AD458" s="15">
        <f t="shared" si="101"/>
        <v>2400000</v>
      </c>
      <c r="AE458" s="172">
        <f t="shared" si="96"/>
        <v>12000</v>
      </c>
      <c r="AF458" s="161">
        <v>3</v>
      </c>
      <c r="AG458" s="161">
        <v>1</v>
      </c>
      <c r="AH458" s="161">
        <v>200</v>
      </c>
      <c r="AI458" s="161">
        <v>3000000</v>
      </c>
      <c r="AJ458" s="161">
        <v>1.2</v>
      </c>
      <c r="AK458" s="161">
        <v>15000</v>
      </c>
      <c r="AS458" s="15">
        <v>4</v>
      </c>
      <c r="AT458" s="15">
        <v>1</v>
      </c>
      <c r="AU458" s="15">
        <v>45</v>
      </c>
      <c r="AV458" s="15">
        <v>180000</v>
      </c>
      <c r="AW458" s="15">
        <f t="shared" si="104"/>
        <v>180000</v>
      </c>
      <c r="AX458" s="15">
        <v>3</v>
      </c>
      <c r="AY458" s="15">
        <v>4000</v>
      </c>
      <c r="BF458" s="15">
        <f t="shared" ref="BF458:BF481" si="105">$AW458+$BC458</f>
        <v>180000</v>
      </c>
      <c r="BG458" s="15">
        <f t="shared" ref="BG458:BG481" si="106">$BF458/$AU458</f>
        <v>4000</v>
      </c>
      <c r="BH458" s="161">
        <v>4</v>
      </c>
      <c r="BI458" s="161">
        <v>1</v>
      </c>
      <c r="BJ458" s="161">
        <v>45</v>
      </c>
      <c r="BK458" s="161">
        <v>180000</v>
      </c>
      <c r="BL458" s="161">
        <v>3</v>
      </c>
      <c r="BS458" s="23">
        <v>180000</v>
      </c>
      <c r="BT458" s="23">
        <v>4000</v>
      </c>
      <c r="CJ458" s="15">
        <v>3.75</v>
      </c>
      <c r="CK458" s="15">
        <v>3</v>
      </c>
      <c r="CL458" s="15">
        <v>3</v>
      </c>
      <c r="CM458" s="15">
        <v>3</v>
      </c>
      <c r="CN458" s="15">
        <v>3</v>
      </c>
      <c r="CO458" s="15">
        <f t="shared" si="102"/>
        <v>3.15</v>
      </c>
      <c r="CP458" s="15">
        <v>3</v>
      </c>
      <c r="CQ458" s="15">
        <v>5</v>
      </c>
      <c r="CR458" s="15" t="s">
        <v>1007</v>
      </c>
      <c r="CU458" s="15" t="s">
        <v>1007</v>
      </c>
      <c r="CX458" s="15" t="s">
        <v>1007</v>
      </c>
      <c r="CY458" s="15" t="s">
        <v>1007</v>
      </c>
      <c r="DA458" s="15" t="s">
        <v>1007</v>
      </c>
      <c r="DC458" s="15" t="s">
        <v>1007</v>
      </c>
      <c r="DE458" s="15" t="s">
        <v>1007</v>
      </c>
      <c r="DM458" s="15">
        <v>3</v>
      </c>
      <c r="DN458" s="15">
        <v>2</v>
      </c>
      <c r="DO458" s="15">
        <v>1</v>
      </c>
      <c r="DP458" s="15">
        <v>2</v>
      </c>
      <c r="DQ458" s="15">
        <v>2</v>
      </c>
      <c r="DR458" s="15">
        <v>2</v>
      </c>
      <c r="DY458" s="15">
        <v>4</v>
      </c>
      <c r="DZ458" s="15">
        <v>4</v>
      </c>
      <c r="EA458" s="15">
        <v>4</v>
      </c>
      <c r="EB458" s="15">
        <v>4</v>
      </c>
      <c r="EC458" s="15">
        <v>4</v>
      </c>
      <c r="ED458" s="15">
        <v>4</v>
      </c>
      <c r="EE458" s="27">
        <f t="shared" si="97"/>
        <v>4</v>
      </c>
      <c r="EF458" s="15">
        <f t="shared" si="103"/>
        <v>0</v>
      </c>
    </row>
    <row r="459" spans="1:136" x14ac:dyDescent="0.2">
      <c r="A459" s="15">
        <v>229</v>
      </c>
      <c r="B459" s="15">
        <v>824</v>
      </c>
      <c r="C459" s="15">
        <v>0</v>
      </c>
      <c r="D459" s="15">
        <v>5</v>
      </c>
      <c r="E459" s="15">
        <v>1</v>
      </c>
      <c r="F459" s="15">
        <v>60</v>
      </c>
      <c r="G459" s="15">
        <v>3</v>
      </c>
      <c r="H459" s="15">
        <v>2</v>
      </c>
      <c r="I459" s="15">
        <v>5</v>
      </c>
      <c r="J459" s="15">
        <v>35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9">
        <v>3</v>
      </c>
      <c r="R459" s="159">
        <v>1</v>
      </c>
      <c r="S459" s="159">
        <v>200</v>
      </c>
      <c r="T459" s="159">
        <v>3000000</v>
      </c>
      <c r="U459" s="159">
        <f t="shared" si="98"/>
        <v>3000000</v>
      </c>
      <c r="V459" s="159">
        <v>1.2</v>
      </c>
      <c r="W459" s="171">
        <f t="shared" si="99"/>
        <v>15000</v>
      </c>
      <c r="AA459" s="15">
        <f t="shared" si="100"/>
        <v>0</v>
      </c>
      <c r="AD459" s="15">
        <f t="shared" si="101"/>
        <v>3000000</v>
      </c>
      <c r="AE459" s="172">
        <f t="shared" si="96"/>
        <v>15000</v>
      </c>
      <c r="AS459" s="15">
        <v>4</v>
      </c>
      <c r="AT459" s="15">
        <v>1</v>
      </c>
      <c r="AU459" s="15">
        <v>45</v>
      </c>
      <c r="AV459" s="15">
        <v>180000</v>
      </c>
      <c r="AW459" s="15">
        <f t="shared" si="104"/>
        <v>180000</v>
      </c>
      <c r="AX459" s="15">
        <v>3</v>
      </c>
      <c r="BF459" s="15">
        <f t="shared" si="105"/>
        <v>180000</v>
      </c>
      <c r="BG459" s="15">
        <f t="shared" si="106"/>
        <v>4000</v>
      </c>
      <c r="CJ459" s="15">
        <v>3.75</v>
      </c>
      <c r="CK459" s="15">
        <v>3</v>
      </c>
      <c r="CL459" s="15">
        <v>3</v>
      </c>
      <c r="CM459" s="15">
        <v>3</v>
      </c>
      <c r="CN459" s="15">
        <v>3</v>
      </c>
      <c r="CO459" s="15">
        <f t="shared" si="102"/>
        <v>3.15</v>
      </c>
      <c r="CP459" s="15">
        <v>3</v>
      </c>
      <c r="CQ459" s="15">
        <v>5</v>
      </c>
      <c r="CR459" s="15" t="s">
        <v>1007</v>
      </c>
      <c r="CU459" s="15" t="s">
        <v>1007</v>
      </c>
      <c r="CX459" s="15" t="s">
        <v>1007</v>
      </c>
      <c r="CY459" s="15" t="s">
        <v>1007</v>
      </c>
      <c r="DA459" s="15" t="s">
        <v>1007</v>
      </c>
      <c r="DC459" s="15" t="s">
        <v>1007</v>
      </c>
      <c r="DE459" s="15" t="s">
        <v>1007</v>
      </c>
      <c r="DM459" s="15">
        <v>3</v>
      </c>
      <c r="DN459" s="15">
        <v>2</v>
      </c>
      <c r="DO459" s="15">
        <v>1</v>
      </c>
      <c r="DP459" s="15">
        <v>2</v>
      </c>
      <c r="DQ459" s="15">
        <v>2</v>
      </c>
      <c r="DR459" s="15">
        <v>2</v>
      </c>
      <c r="DY459" s="27">
        <v>4</v>
      </c>
      <c r="DZ459" s="27">
        <v>4</v>
      </c>
      <c r="EA459" s="27">
        <v>4</v>
      </c>
      <c r="EB459" s="27">
        <v>4</v>
      </c>
      <c r="EC459" s="27">
        <v>4</v>
      </c>
      <c r="ED459" s="27">
        <v>4</v>
      </c>
      <c r="EE459" s="27">
        <f t="shared" si="97"/>
        <v>4</v>
      </c>
      <c r="EF459" s="15">
        <f t="shared" si="103"/>
        <v>1</v>
      </c>
    </row>
    <row r="460" spans="1:136" x14ac:dyDescent="0.2">
      <c r="A460" s="15">
        <v>230</v>
      </c>
      <c r="B460" s="15">
        <v>825</v>
      </c>
      <c r="C460" s="15">
        <v>0</v>
      </c>
      <c r="D460" s="15">
        <v>5</v>
      </c>
      <c r="E460" s="15">
        <v>1</v>
      </c>
      <c r="F460" s="15">
        <v>60</v>
      </c>
      <c r="G460" s="15">
        <v>1</v>
      </c>
      <c r="H460" s="15">
        <v>2</v>
      </c>
      <c r="I460" s="15">
        <v>4</v>
      </c>
      <c r="J460" s="15">
        <v>50</v>
      </c>
      <c r="K460" s="15">
        <v>0</v>
      </c>
      <c r="L460" s="15">
        <v>1</v>
      </c>
      <c r="M460" s="15">
        <v>0</v>
      </c>
      <c r="N460" s="15">
        <v>0</v>
      </c>
      <c r="O460" s="15">
        <v>1</v>
      </c>
      <c r="P460" s="15">
        <v>1</v>
      </c>
      <c r="Q460" s="15">
        <v>1</v>
      </c>
      <c r="R460" s="15">
        <v>1</v>
      </c>
      <c r="S460" s="15">
        <v>24</v>
      </c>
      <c r="T460" s="15">
        <v>10800</v>
      </c>
      <c r="U460" s="15">
        <f t="shared" si="98"/>
        <v>10800</v>
      </c>
      <c r="V460" s="15">
        <v>11</v>
      </c>
      <c r="W460" s="27">
        <f t="shared" si="99"/>
        <v>450</v>
      </c>
      <c r="AA460" s="15">
        <f t="shared" si="100"/>
        <v>0</v>
      </c>
      <c r="AD460" s="15">
        <f t="shared" si="101"/>
        <v>10800</v>
      </c>
      <c r="AE460" s="172">
        <f t="shared" si="96"/>
        <v>450</v>
      </c>
      <c r="AF460" s="161">
        <v>1</v>
      </c>
      <c r="AG460" s="161">
        <v>1</v>
      </c>
      <c r="AH460" s="161">
        <v>24</v>
      </c>
      <c r="AI460" s="161">
        <v>10800</v>
      </c>
      <c r="AJ460" s="161">
        <v>11</v>
      </c>
      <c r="AK460" s="161">
        <v>450</v>
      </c>
      <c r="AW460" s="15">
        <f t="shared" si="104"/>
        <v>0</v>
      </c>
      <c r="CJ460" s="15">
        <v>4.75</v>
      </c>
      <c r="CK460" s="15">
        <v>5</v>
      </c>
      <c r="CL460" s="15">
        <v>4</v>
      </c>
      <c r="CM460" s="15">
        <v>5</v>
      </c>
      <c r="CN460" s="15">
        <v>5</v>
      </c>
      <c r="CO460" s="15">
        <f t="shared" si="102"/>
        <v>4.75</v>
      </c>
      <c r="CP460" s="15">
        <v>3</v>
      </c>
      <c r="CQ460" s="15">
        <v>4</v>
      </c>
      <c r="CR460" s="15">
        <v>2</v>
      </c>
      <c r="CS460" s="15">
        <v>2</v>
      </c>
      <c r="CT460" s="15">
        <v>2</v>
      </c>
      <c r="CU460" s="15">
        <v>3</v>
      </c>
      <c r="CV460" s="15">
        <v>1</v>
      </c>
      <c r="CW460" s="15">
        <v>2</v>
      </c>
      <c r="CX460" s="15">
        <v>1</v>
      </c>
      <c r="CY460" s="15">
        <v>1</v>
      </c>
      <c r="DA460" s="15">
        <v>1</v>
      </c>
      <c r="DC460" s="15">
        <v>1</v>
      </c>
      <c r="DE460" s="15">
        <v>1</v>
      </c>
      <c r="DM460" s="15">
        <v>1</v>
      </c>
      <c r="DN460" s="15">
        <v>2</v>
      </c>
      <c r="DO460" s="15">
        <v>2</v>
      </c>
      <c r="DP460" s="15">
        <v>2</v>
      </c>
      <c r="DQ460" s="15">
        <v>3</v>
      </c>
      <c r="DR460" s="15">
        <v>2</v>
      </c>
      <c r="DY460" s="15">
        <v>3</v>
      </c>
      <c r="DZ460" s="15">
        <v>3</v>
      </c>
      <c r="EA460" s="15">
        <v>3</v>
      </c>
      <c r="EB460" s="15">
        <v>3</v>
      </c>
      <c r="EC460" s="15">
        <v>3</v>
      </c>
      <c r="ED460" s="15">
        <v>3</v>
      </c>
      <c r="EE460" s="27">
        <f t="shared" si="97"/>
        <v>3</v>
      </c>
      <c r="EF460" s="15">
        <f t="shared" si="103"/>
        <v>0</v>
      </c>
    </row>
    <row r="461" spans="1:136" x14ac:dyDescent="0.2">
      <c r="A461" s="15">
        <v>230</v>
      </c>
      <c r="B461" s="15">
        <v>825</v>
      </c>
      <c r="C461" s="15">
        <v>0</v>
      </c>
      <c r="D461" s="15">
        <v>5</v>
      </c>
      <c r="E461" s="15">
        <v>1</v>
      </c>
      <c r="F461" s="15">
        <v>60</v>
      </c>
      <c r="G461" s="15">
        <v>1</v>
      </c>
      <c r="H461" s="15">
        <v>2</v>
      </c>
      <c r="I461" s="15">
        <v>4</v>
      </c>
      <c r="J461" s="15">
        <v>50</v>
      </c>
      <c r="K461" s="15">
        <v>0</v>
      </c>
      <c r="L461" s="15">
        <v>1</v>
      </c>
      <c r="M461" s="15">
        <v>0</v>
      </c>
      <c r="N461" s="15">
        <v>0</v>
      </c>
      <c r="O461" s="15">
        <v>1</v>
      </c>
      <c r="P461" s="15">
        <v>0</v>
      </c>
      <c r="Q461" s="159">
        <v>1</v>
      </c>
      <c r="R461" s="159">
        <v>1</v>
      </c>
      <c r="S461" s="159">
        <v>24</v>
      </c>
      <c r="T461" s="159">
        <v>10800</v>
      </c>
      <c r="U461" s="159">
        <f t="shared" si="98"/>
        <v>10800</v>
      </c>
      <c r="V461" s="159">
        <v>11</v>
      </c>
      <c r="W461" s="171">
        <f t="shared" si="99"/>
        <v>450</v>
      </c>
      <c r="AA461" s="15">
        <f t="shared" si="100"/>
        <v>0</v>
      </c>
      <c r="AD461" s="15">
        <f t="shared" si="101"/>
        <v>10800</v>
      </c>
      <c r="AE461" s="172">
        <f t="shared" si="96"/>
        <v>450</v>
      </c>
      <c r="AW461" s="15">
        <f t="shared" si="104"/>
        <v>0</v>
      </c>
      <c r="CJ461" s="15">
        <v>4.75</v>
      </c>
      <c r="CK461" s="15">
        <v>5</v>
      </c>
      <c r="CL461" s="15">
        <v>4</v>
      </c>
      <c r="CM461" s="15">
        <v>5</v>
      </c>
      <c r="CN461" s="15">
        <v>5</v>
      </c>
      <c r="CO461" s="15">
        <f t="shared" si="102"/>
        <v>4.75</v>
      </c>
      <c r="CP461" s="15">
        <v>3</v>
      </c>
      <c r="CQ461" s="15">
        <v>4</v>
      </c>
      <c r="CR461" s="15">
        <v>2</v>
      </c>
      <c r="CS461" s="15">
        <v>2</v>
      </c>
      <c r="CT461" s="15">
        <v>2</v>
      </c>
      <c r="CU461" s="15">
        <v>3</v>
      </c>
      <c r="CV461" s="15">
        <v>1</v>
      </c>
      <c r="CW461" s="15">
        <v>2</v>
      </c>
      <c r="CX461" s="15">
        <v>1</v>
      </c>
      <c r="CY461" s="15">
        <v>1</v>
      </c>
      <c r="DA461" s="15">
        <v>1</v>
      </c>
      <c r="DC461" s="15">
        <v>1</v>
      </c>
      <c r="DE461" s="15">
        <v>1</v>
      </c>
      <c r="DM461" s="15">
        <v>1</v>
      </c>
      <c r="DN461" s="15">
        <v>2</v>
      </c>
      <c r="DO461" s="15">
        <v>2</v>
      </c>
      <c r="DP461" s="15">
        <v>2</v>
      </c>
      <c r="DQ461" s="15">
        <v>3</v>
      </c>
      <c r="DR461" s="15">
        <v>2</v>
      </c>
      <c r="DY461" s="27">
        <v>3</v>
      </c>
      <c r="DZ461" s="27">
        <v>3</v>
      </c>
      <c r="EA461" s="27">
        <v>3</v>
      </c>
      <c r="EB461" s="27">
        <v>3</v>
      </c>
      <c r="EC461" s="27">
        <v>3</v>
      </c>
      <c r="ED461" s="27">
        <v>3</v>
      </c>
      <c r="EE461" s="27">
        <f t="shared" si="97"/>
        <v>3</v>
      </c>
      <c r="EF461" s="15">
        <f t="shared" si="103"/>
        <v>0</v>
      </c>
    </row>
    <row r="462" spans="1:136" x14ac:dyDescent="0.2">
      <c r="A462" s="15">
        <v>231</v>
      </c>
      <c r="B462" s="15">
        <v>826</v>
      </c>
      <c r="C462" s="15">
        <v>0</v>
      </c>
      <c r="D462" s="15">
        <v>5</v>
      </c>
      <c r="E462" s="15">
        <v>0</v>
      </c>
      <c r="F462" s="15">
        <v>48</v>
      </c>
      <c r="G462" s="15">
        <v>5</v>
      </c>
      <c r="H462" s="15">
        <v>2</v>
      </c>
      <c r="I462" s="15">
        <v>4</v>
      </c>
      <c r="J462" s="15">
        <v>5</v>
      </c>
      <c r="K462" s="15">
        <v>0</v>
      </c>
      <c r="L462" s="15">
        <v>1</v>
      </c>
      <c r="M462" s="15">
        <v>0</v>
      </c>
      <c r="N462" s="15">
        <v>0</v>
      </c>
      <c r="O462" s="15">
        <v>1</v>
      </c>
      <c r="P462" s="15">
        <v>1</v>
      </c>
      <c r="Q462" s="15">
        <v>7</v>
      </c>
      <c r="R462" s="15">
        <v>1</v>
      </c>
      <c r="S462" s="15">
        <v>5</v>
      </c>
      <c r="T462" s="15">
        <v>1000</v>
      </c>
      <c r="U462" s="15">
        <f t="shared" si="98"/>
        <v>1000</v>
      </c>
      <c r="V462" s="15">
        <v>15</v>
      </c>
      <c r="W462" s="27">
        <f t="shared" si="99"/>
        <v>200</v>
      </c>
      <c r="AA462" s="15">
        <f t="shared" si="100"/>
        <v>0</v>
      </c>
      <c r="AD462" s="15">
        <f t="shared" si="101"/>
        <v>1000</v>
      </c>
      <c r="AE462" s="172">
        <f t="shared" si="96"/>
        <v>200</v>
      </c>
      <c r="AF462" s="161">
        <v>7</v>
      </c>
      <c r="AG462" s="161">
        <v>1</v>
      </c>
      <c r="AH462" s="161">
        <v>5</v>
      </c>
      <c r="AI462" s="161">
        <v>1000</v>
      </c>
      <c r="AJ462" s="161">
        <v>15</v>
      </c>
      <c r="AK462" s="161">
        <v>200</v>
      </c>
      <c r="AW462" s="15">
        <f t="shared" si="104"/>
        <v>0</v>
      </c>
      <c r="CJ462" s="15">
        <v>4</v>
      </c>
      <c r="CK462" s="15">
        <v>4</v>
      </c>
      <c r="CL462" s="15">
        <v>4</v>
      </c>
      <c r="CM462" s="15">
        <v>4</v>
      </c>
      <c r="CN462" s="15">
        <v>4</v>
      </c>
      <c r="CO462" s="15">
        <f t="shared" si="102"/>
        <v>4</v>
      </c>
      <c r="CP462" s="15">
        <v>4</v>
      </c>
      <c r="CQ462" s="15">
        <v>5</v>
      </c>
      <c r="CR462" s="15" t="s">
        <v>1007</v>
      </c>
      <c r="CU462" s="15" t="s">
        <v>1007</v>
      </c>
      <c r="CX462" s="15" t="s">
        <v>1007</v>
      </c>
      <c r="CY462" s="15" t="s">
        <v>1007</v>
      </c>
      <c r="DA462" s="15" t="s">
        <v>1007</v>
      </c>
      <c r="DC462" s="15" t="s">
        <v>1007</v>
      </c>
      <c r="DE462" s="15" t="s">
        <v>1007</v>
      </c>
      <c r="DM462" s="15">
        <v>1</v>
      </c>
      <c r="DN462" s="15">
        <v>2</v>
      </c>
      <c r="DO462" s="15">
        <v>2</v>
      </c>
      <c r="DP462" s="15">
        <v>2</v>
      </c>
      <c r="DQ462" s="15">
        <v>3</v>
      </c>
      <c r="DR462" s="15">
        <v>2</v>
      </c>
      <c r="DY462" s="15">
        <v>3</v>
      </c>
      <c r="DZ462" s="15">
        <v>3</v>
      </c>
      <c r="EA462" s="15">
        <v>3</v>
      </c>
      <c r="EB462" s="15">
        <v>3</v>
      </c>
      <c r="EC462" s="15">
        <v>3</v>
      </c>
      <c r="ED462" s="15">
        <v>3</v>
      </c>
      <c r="EE462" s="27">
        <f t="shared" si="97"/>
        <v>3</v>
      </c>
      <c r="EF462" s="15">
        <f t="shared" si="103"/>
        <v>0</v>
      </c>
    </row>
    <row r="463" spans="1:136" x14ac:dyDescent="0.2">
      <c r="A463" s="15">
        <v>231</v>
      </c>
      <c r="B463" s="15">
        <v>826</v>
      </c>
      <c r="C463" s="15">
        <v>0</v>
      </c>
      <c r="D463" s="15">
        <v>5</v>
      </c>
      <c r="E463" s="15">
        <v>0</v>
      </c>
      <c r="F463" s="15">
        <v>48</v>
      </c>
      <c r="G463" s="15">
        <v>5</v>
      </c>
      <c r="H463" s="15">
        <v>2</v>
      </c>
      <c r="I463" s="15">
        <v>4</v>
      </c>
      <c r="J463" s="15">
        <v>5</v>
      </c>
      <c r="K463" s="15">
        <v>0</v>
      </c>
      <c r="L463" s="15">
        <v>1</v>
      </c>
      <c r="M463" s="15">
        <v>0</v>
      </c>
      <c r="N463" s="15">
        <v>0</v>
      </c>
      <c r="O463" s="15">
        <v>1</v>
      </c>
      <c r="P463" s="15">
        <v>0</v>
      </c>
      <c r="Q463" s="159">
        <v>7</v>
      </c>
      <c r="R463" s="159">
        <v>1</v>
      </c>
      <c r="S463" s="159">
        <v>5</v>
      </c>
      <c r="T463" s="159">
        <v>1000</v>
      </c>
      <c r="U463" s="159">
        <f t="shared" si="98"/>
        <v>1000</v>
      </c>
      <c r="V463" s="159">
        <v>15</v>
      </c>
      <c r="W463" s="171">
        <f t="shared" si="99"/>
        <v>200</v>
      </c>
      <c r="AA463" s="15">
        <f t="shared" si="100"/>
        <v>0</v>
      </c>
      <c r="AD463" s="15">
        <f t="shared" si="101"/>
        <v>1000</v>
      </c>
      <c r="AE463" s="172">
        <f t="shared" si="96"/>
        <v>200</v>
      </c>
      <c r="AW463" s="15">
        <f t="shared" si="104"/>
        <v>0</v>
      </c>
      <c r="CJ463" s="15">
        <v>4</v>
      </c>
      <c r="CK463" s="15">
        <v>4</v>
      </c>
      <c r="CL463" s="15">
        <v>4</v>
      </c>
      <c r="CM463" s="15">
        <v>4</v>
      </c>
      <c r="CN463" s="15">
        <v>4</v>
      </c>
      <c r="CO463" s="15">
        <f t="shared" si="102"/>
        <v>4</v>
      </c>
      <c r="CP463" s="15">
        <v>4</v>
      </c>
      <c r="CQ463" s="15">
        <v>5</v>
      </c>
      <c r="CR463" s="15" t="s">
        <v>1007</v>
      </c>
      <c r="CU463" s="15" t="s">
        <v>1007</v>
      </c>
      <c r="CX463" s="15" t="s">
        <v>1007</v>
      </c>
      <c r="CY463" s="15" t="s">
        <v>1007</v>
      </c>
      <c r="DA463" s="15" t="s">
        <v>1007</v>
      </c>
      <c r="DC463" s="15" t="s">
        <v>1007</v>
      </c>
      <c r="DE463" s="15" t="s">
        <v>1007</v>
      </c>
      <c r="DM463" s="15">
        <v>1</v>
      </c>
      <c r="DN463" s="15">
        <v>2</v>
      </c>
      <c r="DO463" s="15">
        <v>2</v>
      </c>
      <c r="DP463" s="15">
        <v>2</v>
      </c>
      <c r="DQ463" s="15">
        <v>3</v>
      </c>
      <c r="DR463" s="15">
        <v>2</v>
      </c>
      <c r="DY463" s="27">
        <v>3</v>
      </c>
      <c r="DZ463" s="27">
        <v>3</v>
      </c>
      <c r="EA463" s="27">
        <v>3</v>
      </c>
      <c r="EB463" s="27">
        <v>3</v>
      </c>
      <c r="EC463" s="27">
        <v>3</v>
      </c>
      <c r="ED463" s="27">
        <v>3</v>
      </c>
      <c r="EE463" s="27">
        <f t="shared" si="97"/>
        <v>3</v>
      </c>
      <c r="EF463" s="15">
        <f t="shared" si="103"/>
        <v>0</v>
      </c>
    </row>
    <row r="464" spans="1:136" x14ac:dyDescent="0.2">
      <c r="A464" s="15">
        <v>232</v>
      </c>
      <c r="B464" s="15">
        <v>827</v>
      </c>
      <c r="C464" s="15">
        <v>0</v>
      </c>
      <c r="D464" s="15">
        <v>1</v>
      </c>
      <c r="E464" s="15">
        <v>0</v>
      </c>
      <c r="F464" s="15">
        <v>56</v>
      </c>
      <c r="G464" s="15">
        <v>4</v>
      </c>
      <c r="H464" s="15">
        <v>2</v>
      </c>
      <c r="I464" s="15">
        <v>5</v>
      </c>
      <c r="J464" s="15">
        <v>30</v>
      </c>
      <c r="K464" s="15">
        <v>0</v>
      </c>
      <c r="L464" s="15">
        <v>0</v>
      </c>
      <c r="M464" s="15">
        <v>0</v>
      </c>
      <c r="N464" s="15">
        <v>0</v>
      </c>
      <c r="O464" s="15">
        <v>1</v>
      </c>
      <c r="P464" s="15">
        <v>1</v>
      </c>
      <c r="Q464" s="15">
        <v>4</v>
      </c>
      <c r="R464" s="15">
        <v>1</v>
      </c>
      <c r="S464" s="15">
        <v>8</v>
      </c>
      <c r="T464" s="15">
        <v>15000</v>
      </c>
      <c r="U464" s="15">
        <f t="shared" si="98"/>
        <v>15000</v>
      </c>
      <c r="V464" s="15">
        <v>3</v>
      </c>
      <c r="W464" s="27">
        <f t="shared" si="99"/>
        <v>1875</v>
      </c>
      <c r="AA464" s="15">
        <f t="shared" si="100"/>
        <v>0</v>
      </c>
      <c r="AD464" s="15">
        <f t="shared" si="101"/>
        <v>15000</v>
      </c>
      <c r="AE464" s="172">
        <f t="shared" si="96"/>
        <v>1875</v>
      </c>
      <c r="AF464" s="161">
        <v>4</v>
      </c>
      <c r="AG464" s="161">
        <v>1</v>
      </c>
      <c r="AH464" s="161">
        <v>8</v>
      </c>
      <c r="AI464" s="161">
        <v>15000</v>
      </c>
      <c r="AJ464" s="161">
        <v>2.8</v>
      </c>
      <c r="AK464" s="161">
        <v>1875</v>
      </c>
      <c r="AW464" s="15">
        <f t="shared" si="104"/>
        <v>0</v>
      </c>
      <c r="CJ464" s="15">
        <v>4</v>
      </c>
      <c r="CK464" s="15">
        <v>4</v>
      </c>
      <c r="CL464" s="15">
        <v>3</v>
      </c>
      <c r="CM464" s="15">
        <v>4</v>
      </c>
      <c r="CN464" s="15">
        <v>4</v>
      </c>
      <c r="CO464" s="15">
        <f t="shared" si="102"/>
        <v>3.8</v>
      </c>
      <c r="CP464" s="15">
        <v>3</v>
      </c>
      <c r="CQ464" s="15">
        <v>5</v>
      </c>
      <c r="CR464" s="15" t="s">
        <v>1007</v>
      </c>
      <c r="CU464" s="15" t="s">
        <v>1007</v>
      </c>
      <c r="CX464" s="15" t="s">
        <v>1007</v>
      </c>
      <c r="CY464" s="15" t="s">
        <v>1007</v>
      </c>
      <c r="DA464" s="15" t="s">
        <v>1007</v>
      </c>
      <c r="DC464" s="15" t="s">
        <v>1007</v>
      </c>
      <c r="DE464" s="15" t="s">
        <v>1007</v>
      </c>
      <c r="DM464" s="15">
        <v>3</v>
      </c>
      <c r="DN464" s="15">
        <v>2</v>
      </c>
      <c r="DO464" s="15">
        <v>1</v>
      </c>
      <c r="DP464" s="15">
        <v>2</v>
      </c>
      <c r="DQ464" s="15">
        <v>2</v>
      </c>
      <c r="DR464" s="15">
        <v>2</v>
      </c>
      <c r="DY464" s="15">
        <v>3</v>
      </c>
      <c r="DZ464" s="15">
        <v>3</v>
      </c>
      <c r="EA464" s="15">
        <v>3</v>
      </c>
      <c r="EB464" s="15">
        <v>3</v>
      </c>
      <c r="EC464" s="15">
        <v>3</v>
      </c>
      <c r="ED464" s="15">
        <v>3</v>
      </c>
      <c r="EE464" s="27">
        <f t="shared" si="97"/>
        <v>3</v>
      </c>
      <c r="EF464" s="15">
        <f t="shared" si="103"/>
        <v>0</v>
      </c>
    </row>
    <row r="465" spans="1:136" x14ac:dyDescent="0.2">
      <c r="A465" s="15">
        <v>232</v>
      </c>
      <c r="B465" s="15">
        <v>827</v>
      </c>
      <c r="C465" s="15">
        <v>0</v>
      </c>
      <c r="D465" s="15">
        <v>1</v>
      </c>
      <c r="E465" s="15">
        <v>0</v>
      </c>
      <c r="F465" s="15">
        <v>56</v>
      </c>
      <c r="G465" s="15">
        <v>4</v>
      </c>
      <c r="H465" s="15">
        <v>2</v>
      </c>
      <c r="I465" s="15">
        <v>5</v>
      </c>
      <c r="J465" s="15">
        <v>30</v>
      </c>
      <c r="K465" s="15">
        <v>0</v>
      </c>
      <c r="L465" s="15">
        <v>0</v>
      </c>
      <c r="M465" s="15">
        <v>0</v>
      </c>
      <c r="N465" s="15">
        <v>0</v>
      </c>
      <c r="O465" s="15">
        <v>1</v>
      </c>
      <c r="P465" s="15">
        <v>0</v>
      </c>
      <c r="Q465" s="159">
        <v>4</v>
      </c>
      <c r="R465" s="159">
        <v>1</v>
      </c>
      <c r="S465" s="159">
        <v>8</v>
      </c>
      <c r="T465" s="159">
        <v>15000</v>
      </c>
      <c r="U465" s="159">
        <f t="shared" si="98"/>
        <v>15000</v>
      </c>
      <c r="V465" s="159">
        <v>2.8</v>
      </c>
      <c r="W465" s="171">
        <f t="shared" si="99"/>
        <v>1875</v>
      </c>
      <c r="AA465" s="15">
        <f t="shared" si="100"/>
        <v>0</v>
      </c>
      <c r="AD465" s="15">
        <f t="shared" si="101"/>
        <v>15000</v>
      </c>
      <c r="AE465" s="172">
        <f t="shared" si="96"/>
        <v>1875</v>
      </c>
      <c r="AW465" s="15">
        <f t="shared" si="104"/>
        <v>0</v>
      </c>
      <c r="CJ465" s="15">
        <v>4</v>
      </c>
      <c r="CK465" s="15">
        <v>4</v>
      </c>
      <c r="CL465" s="15">
        <v>3</v>
      </c>
      <c r="CM465" s="15">
        <v>4</v>
      </c>
      <c r="CN465" s="15">
        <v>4</v>
      </c>
      <c r="CO465" s="15">
        <f t="shared" si="102"/>
        <v>3.8</v>
      </c>
      <c r="CP465" s="15">
        <v>3</v>
      </c>
      <c r="CQ465" s="15">
        <v>5</v>
      </c>
      <c r="CR465" s="15" t="s">
        <v>1007</v>
      </c>
      <c r="CU465" s="15" t="s">
        <v>1007</v>
      </c>
      <c r="CX465" s="15" t="s">
        <v>1007</v>
      </c>
      <c r="CY465" s="15" t="s">
        <v>1007</v>
      </c>
      <c r="DA465" s="15" t="s">
        <v>1007</v>
      </c>
      <c r="DC465" s="15" t="s">
        <v>1007</v>
      </c>
      <c r="DE465" s="15" t="s">
        <v>1007</v>
      </c>
      <c r="DM465" s="15">
        <v>3</v>
      </c>
      <c r="DN465" s="15">
        <v>2</v>
      </c>
      <c r="DO465" s="15">
        <v>1</v>
      </c>
      <c r="DP465" s="15">
        <v>2</v>
      </c>
      <c r="DQ465" s="15">
        <v>2</v>
      </c>
      <c r="DR465" s="15">
        <v>2</v>
      </c>
      <c r="DY465" s="27">
        <v>3</v>
      </c>
      <c r="DZ465" s="27">
        <v>3</v>
      </c>
      <c r="EA465" s="27">
        <v>3</v>
      </c>
      <c r="EB465" s="27">
        <v>3</v>
      </c>
      <c r="EC465" s="27">
        <v>3</v>
      </c>
      <c r="ED465" s="27">
        <v>3</v>
      </c>
      <c r="EE465" s="27">
        <f t="shared" si="97"/>
        <v>3</v>
      </c>
      <c r="EF465" s="15">
        <f t="shared" si="103"/>
        <v>0</v>
      </c>
    </row>
    <row r="466" spans="1:136" x14ac:dyDescent="0.2">
      <c r="A466" s="15">
        <v>233</v>
      </c>
      <c r="B466" s="15">
        <v>828</v>
      </c>
      <c r="C466" s="15">
        <v>0</v>
      </c>
      <c r="D466" s="15">
        <v>1</v>
      </c>
      <c r="E466" s="15">
        <v>1</v>
      </c>
      <c r="F466" s="15">
        <v>61</v>
      </c>
      <c r="G466" s="15">
        <v>3</v>
      </c>
      <c r="H466" s="15">
        <v>2</v>
      </c>
      <c r="I466" s="15">
        <v>6</v>
      </c>
      <c r="J466" s="15">
        <v>40</v>
      </c>
      <c r="K466" s="15">
        <v>1</v>
      </c>
      <c r="L466" s="15">
        <v>1</v>
      </c>
      <c r="M466" s="15">
        <v>0</v>
      </c>
      <c r="N466" s="15">
        <v>0</v>
      </c>
      <c r="O466" s="15">
        <v>1</v>
      </c>
      <c r="P466" s="15">
        <v>1</v>
      </c>
      <c r="Q466" s="15">
        <v>4</v>
      </c>
      <c r="R466" s="15">
        <v>1</v>
      </c>
      <c r="S466" s="15">
        <v>23</v>
      </c>
      <c r="T466" s="15">
        <v>25000</v>
      </c>
      <c r="U466" s="15">
        <f t="shared" si="98"/>
        <v>25000</v>
      </c>
      <c r="V466" s="15">
        <v>3</v>
      </c>
      <c r="W466" s="27">
        <f t="shared" si="99"/>
        <v>1086.9565217391305</v>
      </c>
      <c r="AA466" s="15">
        <f t="shared" si="100"/>
        <v>0</v>
      </c>
      <c r="AD466" s="15">
        <f t="shared" si="101"/>
        <v>25000</v>
      </c>
      <c r="AE466" s="172">
        <f t="shared" si="96"/>
        <v>1086.9565217391305</v>
      </c>
      <c r="AF466" s="161">
        <v>4</v>
      </c>
      <c r="AG466" s="161">
        <v>1</v>
      </c>
      <c r="AH466" s="161">
        <v>23</v>
      </c>
      <c r="AI466" s="161">
        <v>26000</v>
      </c>
      <c r="AJ466" s="161">
        <v>2.5</v>
      </c>
      <c r="AK466" s="161">
        <v>1130.4347826086957</v>
      </c>
      <c r="AS466" s="15">
        <v>4</v>
      </c>
      <c r="AT466" s="15">
        <v>1</v>
      </c>
      <c r="AU466" s="15">
        <v>23</v>
      </c>
      <c r="AV466" s="15">
        <v>26000</v>
      </c>
      <c r="AW466" s="15">
        <f t="shared" si="104"/>
        <v>26000</v>
      </c>
      <c r="AX466" s="15">
        <v>2.5</v>
      </c>
      <c r="AY466" s="15">
        <v>1130.4347826086957</v>
      </c>
      <c r="BF466" s="15">
        <f t="shared" si="105"/>
        <v>26000</v>
      </c>
      <c r="BG466" s="15">
        <f t="shared" si="106"/>
        <v>1130.4347826086957</v>
      </c>
      <c r="CJ466" s="15">
        <v>3.75</v>
      </c>
      <c r="CK466" s="15">
        <v>3</v>
      </c>
      <c r="CL466" s="15">
        <v>4</v>
      </c>
      <c r="CM466" s="15">
        <v>4</v>
      </c>
      <c r="CN466" s="15">
        <v>3</v>
      </c>
      <c r="CO466" s="15">
        <f t="shared" si="102"/>
        <v>3.55</v>
      </c>
      <c r="CP466" s="15">
        <v>3</v>
      </c>
      <c r="CQ466" s="15">
        <v>5</v>
      </c>
      <c r="CR466" s="15" t="s">
        <v>1007</v>
      </c>
      <c r="CU466" s="15" t="s">
        <v>1007</v>
      </c>
      <c r="CX466" s="15" t="s">
        <v>1007</v>
      </c>
      <c r="CY466" s="15" t="s">
        <v>1007</v>
      </c>
      <c r="DA466" s="15" t="s">
        <v>1007</v>
      </c>
      <c r="DC466" s="15" t="s">
        <v>1007</v>
      </c>
      <c r="DE466" s="15" t="s">
        <v>1007</v>
      </c>
      <c r="DM466" s="15">
        <v>3</v>
      </c>
      <c r="DN466" s="15">
        <v>3</v>
      </c>
      <c r="DO466" s="15">
        <v>2</v>
      </c>
      <c r="DP466" s="15">
        <v>3</v>
      </c>
      <c r="DQ466" s="15">
        <v>1</v>
      </c>
      <c r="DR466" s="15">
        <v>3</v>
      </c>
      <c r="DY466" s="15">
        <v>3</v>
      </c>
      <c r="DZ466" s="15">
        <v>3</v>
      </c>
      <c r="EA466" s="15">
        <v>3</v>
      </c>
      <c r="EB466" s="15">
        <v>3</v>
      </c>
      <c r="EC466" s="15">
        <v>3</v>
      </c>
      <c r="ED466" s="15">
        <v>3</v>
      </c>
      <c r="EE466" s="27">
        <f t="shared" si="97"/>
        <v>3</v>
      </c>
      <c r="EF466" s="15">
        <f t="shared" si="103"/>
        <v>0</v>
      </c>
    </row>
    <row r="467" spans="1:136" x14ac:dyDescent="0.2">
      <c r="A467" s="15">
        <v>233</v>
      </c>
      <c r="B467" s="15">
        <v>828</v>
      </c>
      <c r="C467" s="15">
        <v>0</v>
      </c>
      <c r="D467" s="15">
        <v>1</v>
      </c>
      <c r="E467" s="15">
        <v>1</v>
      </c>
      <c r="F467" s="15">
        <v>61</v>
      </c>
      <c r="G467" s="15">
        <v>3</v>
      </c>
      <c r="H467" s="15">
        <v>2</v>
      </c>
      <c r="I467" s="15">
        <v>6</v>
      </c>
      <c r="J467" s="15">
        <v>40</v>
      </c>
      <c r="K467" s="15">
        <v>1</v>
      </c>
      <c r="L467" s="15">
        <v>1</v>
      </c>
      <c r="M467" s="15">
        <v>0</v>
      </c>
      <c r="N467" s="15">
        <v>0</v>
      </c>
      <c r="O467" s="15">
        <v>1</v>
      </c>
      <c r="P467" s="15">
        <v>0</v>
      </c>
      <c r="Q467" s="159">
        <v>4</v>
      </c>
      <c r="R467" s="159">
        <v>1</v>
      </c>
      <c r="S467" s="159">
        <v>23</v>
      </c>
      <c r="T467" s="159">
        <v>26000</v>
      </c>
      <c r="U467" s="159">
        <f t="shared" si="98"/>
        <v>26000</v>
      </c>
      <c r="V467" s="159">
        <v>2.5</v>
      </c>
      <c r="W467" s="171">
        <f t="shared" si="99"/>
        <v>1130.4347826086957</v>
      </c>
      <c r="AA467" s="15">
        <f t="shared" si="100"/>
        <v>0</v>
      </c>
      <c r="AD467" s="15">
        <f t="shared" si="101"/>
        <v>26000</v>
      </c>
      <c r="AE467" s="172">
        <f t="shared" si="96"/>
        <v>1130.4347826086957</v>
      </c>
      <c r="AW467" s="15">
        <f t="shared" si="104"/>
        <v>0</v>
      </c>
      <c r="CJ467" s="15">
        <v>3.75</v>
      </c>
      <c r="CK467" s="15">
        <v>3</v>
      </c>
      <c r="CL467" s="15">
        <v>4</v>
      </c>
      <c r="CM467" s="15">
        <v>4</v>
      </c>
      <c r="CN467" s="15">
        <v>3</v>
      </c>
      <c r="CO467" s="15">
        <f t="shared" si="102"/>
        <v>3.55</v>
      </c>
      <c r="CP467" s="15">
        <v>3</v>
      </c>
      <c r="CQ467" s="15">
        <v>5</v>
      </c>
      <c r="CR467" s="15" t="s">
        <v>1007</v>
      </c>
      <c r="CU467" s="15" t="s">
        <v>1007</v>
      </c>
      <c r="CX467" s="15" t="s">
        <v>1007</v>
      </c>
      <c r="CY467" s="15" t="s">
        <v>1007</v>
      </c>
      <c r="DA467" s="15" t="s">
        <v>1007</v>
      </c>
      <c r="DC467" s="15" t="s">
        <v>1007</v>
      </c>
      <c r="DE467" s="15" t="s">
        <v>1007</v>
      </c>
      <c r="DM467" s="15">
        <v>3</v>
      </c>
      <c r="DN467" s="15">
        <v>3</v>
      </c>
      <c r="DO467" s="15">
        <v>2</v>
      </c>
      <c r="DP467" s="15">
        <v>3</v>
      </c>
      <c r="DQ467" s="15">
        <v>1</v>
      </c>
      <c r="DR467" s="15">
        <v>3</v>
      </c>
      <c r="DY467" s="27">
        <v>3</v>
      </c>
      <c r="DZ467" s="27">
        <v>3</v>
      </c>
      <c r="EA467" s="27">
        <v>3</v>
      </c>
      <c r="EB467" s="27">
        <v>3</v>
      </c>
      <c r="EC467" s="27">
        <v>3</v>
      </c>
      <c r="ED467" s="27">
        <v>3</v>
      </c>
      <c r="EE467" s="27">
        <f t="shared" si="97"/>
        <v>3</v>
      </c>
      <c r="EF467" s="15">
        <f t="shared" si="103"/>
        <v>0</v>
      </c>
    </row>
    <row r="468" spans="1:136" x14ac:dyDescent="0.2">
      <c r="A468" s="15">
        <v>234</v>
      </c>
      <c r="B468" s="15">
        <v>829</v>
      </c>
      <c r="C468" s="15">
        <v>0</v>
      </c>
      <c r="D468" s="15">
        <v>1</v>
      </c>
      <c r="E468" s="15">
        <v>0</v>
      </c>
      <c r="F468" s="15">
        <v>58</v>
      </c>
      <c r="G468" s="15">
        <v>3</v>
      </c>
      <c r="H468" s="15">
        <v>2</v>
      </c>
      <c r="I468" s="15">
        <v>5</v>
      </c>
      <c r="J468" s="15">
        <v>35</v>
      </c>
      <c r="K468" s="15">
        <v>1</v>
      </c>
      <c r="L468" s="15">
        <v>1</v>
      </c>
      <c r="M468" s="15">
        <v>0</v>
      </c>
      <c r="N468" s="15">
        <v>0</v>
      </c>
      <c r="O468" s="15">
        <v>1</v>
      </c>
      <c r="P468" s="15">
        <v>1</v>
      </c>
      <c r="Q468" s="15">
        <v>4</v>
      </c>
      <c r="R468" s="15">
        <v>1</v>
      </c>
      <c r="S468" s="15">
        <v>10</v>
      </c>
      <c r="T468" s="15">
        <v>10000</v>
      </c>
      <c r="U468" s="15">
        <f t="shared" si="98"/>
        <v>10000</v>
      </c>
      <c r="V468" s="15">
        <v>4</v>
      </c>
      <c r="W468" s="27">
        <f t="shared" si="99"/>
        <v>1000</v>
      </c>
      <c r="AA468" s="15">
        <f t="shared" si="100"/>
        <v>0</v>
      </c>
      <c r="AD468" s="15">
        <f t="shared" si="101"/>
        <v>10000</v>
      </c>
      <c r="AE468" s="172">
        <f t="shared" si="96"/>
        <v>1000</v>
      </c>
      <c r="AF468" s="161">
        <v>4</v>
      </c>
      <c r="AG468" s="161">
        <v>1</v>
      </c>
      <c r="AH468" s="161">
        <v>10</v>
      </c>
      <c r="AI468" s="161">
        <v>10000</v>
      </c>
      <c r="AJ468" s="161">
        <v>4</v>
      </c>
      <c r="AK468" s="161">
        <v>1000</v>
      </c>
      <c r="AS468" s="15">
        <v>4</v>
      </c>
      <c r="AT468" s="15">
        <v>1</v>
      </c>
      <c r="AU468" s="15">
        <v>10</v>
      </c>
      <c r="AV468" s="15">
        <v>13000</v>
      </c>
      <c r="AW468" s="15">
        <f t="shared" si="104"/>
        <v>13000</v>
      </c>
      <c r="AX468" s="15">
        <v>3</v>
      </c>
      <c r="AY468" s="15">
        <v>1300</v>
      </c>
      <c r="BF468" s="15">
        <f t="shared" si="105"/>
        <v>13000</v>
      </c>
      <c r="BG468" s="15">
        <f t="shared" si="106"/>
        <v>1300</v>
      </c>
      <c r="CJ468" s="15">
        <v>4</v>
      </c>
      <c r="CK468" s="15">
        <v>4</v>
      </c>
      <c r="CL468" s="15">
        <v>4</v>
      </c>
      <c r="CM468" s="15">
        <v>4</v>
      </c>
      <c r="CN468" s="15">
        <v>4</v>
      </c>
      <c r="CO468" s="15">
        <f t="shared" si="102"/>
        <v>4</v>
      </c>
      <c r="CP468" s="15">
        <v>4</v>
      </c>
      <c r="CQ468" s="15">
        <v>5</v>
      </c>
      <c r="CR468" s="15" t="s">
        <v>1007</v>
      </c>
      <c r="CU468" s="15" t="s">
        <v>1007</v>
      </c>
      <c r="CX468" s="15" t="s">
        <v>1007</v>
      </c>
      <c r="CY468" s="15" t="s">
        <v>1007</v>
      </c>
      <c r="DA468" s="15" t="s">
        <v>1007</v>
      </c>
      <c r="DC468" s="15" t="s">
        <v>1007</v>
      </c>
      <c r="DE468" s="15" t="s">
        <v>1007</v>
      </c>
      <c r="DM468" s="15">
        <v>1</v>
      </c>
      <c r="DN468" s="15">
        <v>2</v>
      </c>
      <c r="DO468" s="15">
        <v>2</v>
      </c>
      <c r="DP468" s="15">
        <v>2</v>
      </c>
      <c r="DQ468" s="15">
        <v>3</v>
      </c>
      <c r="DR468" s="15">
        <v>2</v>
      </c>
      <c r="DY468" s="15">
        <v>3</v>
      </c>
      <c r="DZ468" s="15">
        <v>3</v>
      </c>
      <c r="EA468" s="15">
        <v>3</v>
      </c>
      <c r="EB468" s="15">
        <v>3</v>
      </c>
      <c r="EC468" s="15">
        <v>3</v>
      </c>
      <c r="ED468" s="15">
        <v>3</v>
      </c>
      <c r="EE468" s="27">
        <f t="shared" si="97"/>
        <v>3</v>
      </c>
      <c r="EF468" s="15">
        <f t="shared" si="103"/>
        <v>0</v>
      </c>
    </row>
    <row r="469" spans="1:136" x14ac:dyDescent="0.2">
      <c r="A469" s="15">
        <v>234</v>
      </c>
      <c r="B469" s="15">
        <v>829</v>
      </c>
      <c r="C469" s="15">
        <v>0</v>
      </c>
      <c r="D469" s="15">
        <v>1</v>
      </c>
      <c r="E469" s="15">
        <v>0</v>
      </c>
      <c r="F469" s="15">
        <v>58</v>
      </c>
      <c r="G469" s="15">
        <v>3</v>
      </c>
      <c r="H469" s="15">
        <v>2</v>
      </c>
      <c r="I469" s="15">
        <v>5</v>
      </c>
      <c r="J469" s="15">
        <v>35</v>
      </c>
      <c r="K469" s="15">
        <v>1</v>
      </c>
      <c r="L469" s="15">
        <v>1</v>
      </c>
      <c r="M469" s="15">
        <v>0</v>
      </c>
      <c r="N469" s="15">
        <v>0</v>
      </c>
      <c r="O469" s="15">
        <v>1</v>
      </c>
      <c r="P469" s="15">
        <v>0</v>
      </c>
      <c r="Q469" s="159">
        <v>4</v>
      </c>
      <c r="R469" s="159">
        <v>1</v>
      </c>
      <c r="S469" s="159">
        <v>10</v>
      </c>
      <c r="T469" s="159">
        <v>10000</v>
      </c>
      <c r="U469" s="159">
        <f t="shared" si="98"/>
        <v>10000</v>
      </c>
      <c r="V469" s="159">
        <v>4</v>
      </c>
      <c r="W469" s="171">
        <f t="shared" si="99"/>
        <v>1000</v>
      </c>
      <c r="AA469" s="15">
        <f t="shared" si="100"/>
        <v>0</v>
      </c>
      <c r="AD469" s="15">
        <f t="shared" si="101"/>
        <v>10000</v>
      </c>
      <c r="AE469" s="172">
        <f t="shared" si="96"/>
        <v>1000</v>
      </c>
      <c r="AW469" s="15">
        <f t="shared" si="104"/>
        <v>0</v>
      </c>
      <c r="CJ469" s="15">
        <v>4</v>
      </c>
      <c r="CK469" s="15">
        <v>4</v>
      </c>
      <c r="CL469" s="15">
        <v>4</v>
      </c>
      <c r="CM469" s="15">
        <v>4</v>
      </c>
      <c r="CN469" s="15">
        <v>4</v>
      </c>
      <c r="CO469" s="15">
        <f t="shared" si="102"/>
        <v>4</v>
      </c>
      <c r="CP469" s="15">
        <v>4</v>
      </c>
      <c r="CQ469" s="15">
        <v>5</v>
      </c>
      <c r="CR469" s="15" t="s">
        <v>1007</v>
      </c>
      <c r="CU469" s="15" t="s">
        <v>1007</v>
      </c>
      <c r="CX469" s="15" t="s">
        <v>1007</v>
      </c>
      <c r="CY469" s="15" t="s">
        <v>1007</v>
      </c>
      <c r="DA469" s="15" t="s">
        <v>1007</v>
      </c>
      <c r="DC469" s="15" t="s">
        <v>1007</v>
      </c>
      <c r="DE469" s="15" t="s">
        <v>1007</v>
      </c>
      <c r="DM469" s="15">
        <v>1</v>
      </c>
      <c r="DN469" s="15">
        <v>2</v>
      </c>
      <c r="DO469" s="15">
        <v>2</v>
      </c>
      <c r="DP469" s="15">
        <v>2</v>
      </c>
      <c r="DQ469" s="15">
        <v>3</v>
      </c>
      <c r="DR469" s="15">
        <v>2</v>
      </c>
      <c r="DY469" s="27">
        <v>3</v>
      </c>
      <c r="DZ469" s="27">
        <v>3</v>
      </c>
      <c r="EA469" s="27">
        <v>3</v>
      </c>
      <c r="EB469" s="27">
        <v>3</v>
      </c>
      <c r="EC469" s="27">
        <v>3</v>
      </c>
      <c r="ED469" s="27">
        <v>3</v>
      </c>
      <c r="EE469" s="27">
        <f t="shared" si="97"/>
        <v>3</v>
      </c>
      <c r="EF469" s="15">
        <f t="shared" si="103"/>
        <v>-1</v>
      </c>
    </row>
    <row r="470" spans="1:136" x14ac:dyDescent="0.2">
      <c r="A470" s="15">
        <v>235</v>
      </c>
      <c r="B470" s="15">
        <v>830</v>
      </c>
      <c r="C470" s="15">
        <v>1</v>
      </c>
      <c r="D470" s="15">
        <v>2</v>
      </c>
      <c r="E470" s="15">
        <v>1</v>
      </c>
      <c r="F470" s="15">
        <v>53</v>
      </c>
      <c r="G470" s="15">
        <v>5</v>
      </c>
      <c r="H470" s="15">
        <v>2</v>
      </c>
      <c r="I470" s="15">
        <v>5</v>
      </c>
      <c r="J470" s="15">
        <v>30</v>
      </c>
      <c r="K470" s="15">
        <v>0</v>
      </c>
      <c r="L470" s="15">
        <v>0</v>
      </c>
      <c r="M470" s="15">
        <v>0</v>
      </c>
      <c r="N470" s="15">
        <v>0</v>
      </c>
      <c r="O470" s="15">
        <v>1</v>
      </c>
      <c r="P470" s="15">
        <v>1</v>
      </c>
      <c r="Q470" s="15">
        <v>1</v>
      </c>
      <c r="R470" s="15">
        <v>1</v>
      </c>
      <c r="S470" s="15">
        <v>20</v>
      </c>
      <c r="T470" s="15">
        <v>16000</v>
      </c>
      <c r="U470" s="15">
        <f t="shared" si="98"/>
        <v>16000</v>
      </c>
      <c r="V470" s="15">
        <v>9</v>
      </c>
      <c r="W470" s="27">
        <f t="shared" si="99"/>
        <v>800</v>
      </c>
      <c r="X470" s="15">
        <v>1</v>
      </c>
      <c r="Y470" s="15">
        <v>20</v>
      </c>
      <c r="Z470" s="15">
        <v>20000</v>
      </c>
      <c r="AA470" s="15">
        <f t="shared" si="100"/>
        <v>20000</v>
      </c>
      <c r="AB470" s="15">
        <v>12</v>
      </c>
      <c r="AD470" s="15">
        <f t="shared" si="101"/>
        <v>36000</v>
      </c>
      <c r="AE470" s="172">
        <f t="shared" si="96"/>
        <v>1800</v>
      </c>
      <c r="AF470" s="161">
        <v>1</v>
      </c>
      <c r="AG470" s="161">
        <v>1</v>
      </c>
      <c r="AH470" s="161">
        <v>20</v>
      </c>
      <c r="AI470" s="161">
        <v>18000</v>
      </c>
      <c r="AJ470" s="161">
        <v>8</v>
      </c>
      <c r="AK470" s="161">
        <v>900</v>
      </c>
      <c r="AL470" s="23">
        <v>1</v>
      </c>
      <c r="AM470" s="23">
        <v>20</v>
      </c>
      <c r="AN470" s="23">
        <v>21000</v>
      </c>
      <c r="AO470" s="23">
        <v>11</v>
      </c>
      <c r="AW470" s="15">
        <f t="shared" si="104"/>
        <v>0</v>
      </c>
      <c r="CJ470" s="15">
        <v>3</v>
      </c>
      <c r="CK470" s="15">
        <v>3</v>
      </c>
      <c r="CL470" s="15">
        <v>3</v>
      </c>
      <c r="CM470" s="15">
        <v>4</v>
      </c>
      <c r="CN470" s="15">
        <v>4</v>
      </c>
      <c r="CO470" s="15">
        <f t="shared" si="102"/>
        <v>3.4</v>
      </c>
      <c r="CP470" s="15">
        <v>3</v>
      </c>
      <c r="CQ470" s="15">
        <v>1</v>
      </c>
      <c r="CR470" s="15">
        <v>2</v>
      </c>
      <c r="CS470" s="15">
        <v>5</v>
      </c>
      <c r="CT470" s="15">
        <v>2</v>
      </c>
      <c r="CU470" s="15">
        <v>4</v>
      </c>
      <c r="CV470" s="15">
        <v>2</v>
      </c>
      <c r="CW470" s="15">
        <v>2</v>
      </c>
      <c r="CX470" s="15">
        <v>1</v>
      </c>
      <c r="CY470" s="15">
        <v>1</v>
      </c>
      <c r="DA470" s="15">
        <v>1</v>
      </c>
      <c r="DC470" s="15">
        <v>1</v>
      </c>
      <c r="DE470" s="15">
        <v>1</v>
      </c>
      <c r="DM470" s="15">
        <v>2</v>
      </c>
      <c r="DN470" s="15">
        <v>2</v>
      </c>
      <c r="DO470" s="15">
        <v>1</v>
      </c>
      <c r="DP470" s="15">
        <v>2</v>
      </c>
      <c r="DQ470" s="15">
        <v>3</v>
      </c>
      <c r="DR470" s="15">
        <v>2</v>
      </c>
      <c r="DY470" s="15">
        <v>4</v>
      </c>
      <c r="DZ470" s="15">
        <v>4</v>
      </c>
      <c r="EA470" s="15">
        <v>4</v>
      </c>
      <c r="EB470" s="15">
        <v>4</v>
      </c>
      <c r="EC470" s="15">
        <v>4</v>
      </c>
      <c r="ED470" s="15">
        <v>4</v>
      </c>
      <c r="EE470" s="27">
        <f t="shared" si="97"/>
        <v>4</v>
      </c>
      <c r="EF470" s="15">
        <f t="shared" si="103"/>
        <v>0.5</v>
      </c>
    </row>
    <row r="471" spans="1:136" x14ac:dyDescent="0.2">
      <c r="A471" s="15">
        <v>235</v>
      </c>
      <c r="B471" s="15">
        <v>830</v>
      </c>
      <c r="C471" s="15">
        <v>1</v>
      </c>
      <c r="D471" s="15">
        <v>2</v>
      </c>
      <c r="E471" s="15">
        <v>1</v>
      </c>
      <c r="F471" s="15">
        <v>53</v>
      </c>
      <c r="G471" s="15">
        <v>5</v>
      </c>
      <c r="H471" s="15">
        <v>2</v>
      </c>
      <c r="I471" s="15">
        <v>5</v>
      </c>
      <c r="J471" s="15">
        <v>30</v>
      </c>
      <c r="K471" s="15">
        <v>0</v>
      </c>
      <c r="L471" s="15">
        <v>0</v>
      </c>
      <c r="M471" s="15">
        <v>0</v>
      </c>
      <c r="N471" s="15">
        <v>0</v>
      </c>
      <c r="O471" s="15">
        <v>1</v>
      </c>
      <c r="P471" s="15">
        <v>0</v>
      </c>
      <c r="Q471" s="159">
        <v>1</v>
      </c>
      <c r="R471" s="159">
        <v>1</v>
      </c>
      <c r="S471" s="159">
        <v>20</v>
      </c>
      <c r="T471" s="159">
        <v>18000</v>
      </c>
      <c r="U471" s="159">
        <f t="shared" si="98"/>
        <v>18000</v>
      </c>
      <c r="V471" s="159">
        <v>8</v>
      </c>
      <c r="W471" s="171">
        <f t="shared" si="99"/>
        <v>900</v>
      </c>
      <c r="X471" s="15">
        <v>1</v>
      </c>
      <c r="Y471" s="15">
        <v>20</v>
      </c>
      <c r="Z471" s="15">
        <v>21000</v>
      </c>
      <c r="AA471" s="15">
        <f t="shared" si="100"/>
        <v>21000</v>
      </c>
      <c r="AB471" s="15">
        <v>11</v>
      </c>
      <c r="AD471" s="15">
        <f t="shared" si="101"/>
        <v>39000</v>
      </c>
      <c r="AE471" s="172">
        <f t="shared" si="96"/>
        <v>1950</v>
      </c>
      <c r="AW471" s="15">
        <f t="shared" si="104"/>
        <v>0</v>
      </c>
      <c r="CJ471" s="15">
        <v>3</v>
      </c>
      <c r="CK471" s="15">
        <v>3</v>
      </c>
      <c r="CL471" s="15">
        <v>3</v>
      </c>
      <c r="CM471" s="15">
        <v>4</v>
      </c>
      <c r="CN471" s="15">
        <v>4</v>
      </c>
      <c r="CO471" s="15">
        <f t="shared" si="102"/>
        <v>3.4</v>
      </c>
      <c r="CP471" s="15">
        <v>3</v>
      </c>
      <c r="CQ471" s="15">
        <v>1</v>
      </c>
      <c r="CR471" s="15">
        <v>2</v>
      </c>
      <c r="CS471" s="15">
        <v>5</v>
      </c>
      <c r="CT471" s="15">
        <v>2</v>
      </c>
      <c r="CU471" s="15">
        <v>4</v>
      </c>
      <c r="CV471" s="15">
        <v>2</v>
      </c>
      <c r="CW471" s="15">
        <v>2</v>
      </c>
      <c r="CX471" s="15">
        <v>1</v>
      </c>
      <c r="CY471" s="15">
        <v>1</v>
      </c>
      <c r="DA471" s="15">
        <v>1</v>
      </c>
      <c r="DC471" s="15">
        <v>1</v>
      </c>
      <c r="DE471" s="15">
        <v>1</v>
      </c>
      <c r="DM471" s="15">
        <v>2</v>
      </c>
      <c r="DN471" s="15">
        <v>2</v>
      </c>
      <c r="DO471" s="15">
        <v>1</v>
      </c>
      <c r="DP471" s="15">
        <v>2</v>
      </c>
      <c r="DQ471" s="15">
        <v>3</v>
      </c>
      <c r="DR471" s="15">
        <v>2</v>
      </c>
      <c r="DY471" s="27">
        <v>4</v>
      </c>
      <c r="DZ471" s="27">
        <v>4</v>
      </c>
      <c r="EA471" s="27">
        <v>4</v>
      </c>
      <c r="EB471" s="27">
        <v>3</v>
      </c>
      <c r="EC471" s="27">
        <v>3</v>
      </c>
      <c r="ED471" s="27">
        <v>3</v>
      </c>
      <c r="EE471" s="27">
        <f t="shared" si="97"/>
        <v>3.5</v>
      </c>
      <c r="EF471" s="15">
        <f t="shared" si="103"/>
        <v>-0.5</v>
      </c>
    </row>
    <row r="472" spans="1:136" x14ac:dyDescent="0.2">
      <c r="A472" s="15">
        <v>236</v>
      </c>
      <c r="B472" s="15">
        <v>831</v>
      </c>
      <c r="C472" s="15">
        <v>1</v>
      </c>
      <c r="D472" s="15">
        <v>2</v>
      </c>
      <c r="E472" s="15">
        <v>0</v>
      </c>
      <c r="F472" s="15">
        <v>64</v>
      </c>
      <c r="G472" s="15">
        <v>3</v>
      </c>
      <c r="H472" s="15">
        <v>2</v>
      </c>
      <c r="I472" s="15">
        <v>6</v>
      </c>
      <c r="J472" s="15">
        <v>40</v>
      </c>
      <c r="K472" s="15">
        <v>0</v>
      </c>
      <c r="L472" s="15">
        <v>1</v>
      </c>
      <c r="M472" s="15">
        <v>0</v>
      </c>
      <c r="N472" s="15">
        <v>0</v>
      </c>
      <c r="O472" s="15">
        <v>1</v>
      </c>
      <c r="P472" s="15">
        <v>1</v>
      </c>
      <c r="Q472" s="15">
        <v>7</v>
      </c>
      <c r="R472" s="15">
        <v>1</v>
      </c>
      <c r="S472" s="15">
        <v>8</v>
      </c>
      <c r="T472" s="15">
        <v>9500</v>
      </c>
      <c r="U472" s="15">
        <f t="shared" si="98"/>
        <v>9500</v>
      </c>
      <c r="V472" s="15">
        <v>38</v>
      </c>
      <c r="W472" s="27">
        <f t="shared" si="99"/>
        <v>1187.5</v>
      </c>
      <c r="AA472" s="15">
        <f t="shared" si="100"/>
        <v>0</v>
      </c>
      <c r="AD472" s="15">
        <f t="shared" si="101"/>
        <v>9500</v>
      </c>
      <c r="AE472" s="172">
        <f t="shared" si="96"/>
        <v>1187.5</v>
      </c>
      <c r="AF472" s="161">
        <v>7</v>
      </c>
      <c r="AG472" s="161">
        <v>1</v>
      </c>
      <c r="AH472" s="161">
        <v>8</v>
      </c>
      <c r="AI472" s="161">
        <v>9800</v>
      </c>
      <c r="AJ472" s="161">
        <v>30</v>
      </c>
      <c r="AK472" s="161">
        <v>1225</v>
      </c>
      <c r="AW472" s="15">
        <f t="shared" si="104"/>
        <v>0</v>
      </c>
      <c r="CJ472" s="15">
        <v>3.25</v>
      </c>
      <c r="CK472" s="15">
        <v>3</v>
      </c>
      <c r="CL472" s="15">
        <v>3</v>
      </c>
      <c r="CM472" s="15">
        <v>3</v>
      </c>
      <c r="CN472" s="15">
        <v>4</v>
      </c>
      <c r="CO472" s="15">
        <f t="shared" si="102"/>
        <v>3.25</v>
      </c>
      <c r="CP472" s="15">
        <v>4</v>
      </c>
      <c r="CQ472" s="15">
        <v>1</v>
      </c>
      <c r="CR472" s="15">
        <v>4</v>
      </c>
      <c r="CS472" s="15">
        <v>3</v>
      </c>
      <c r="CT472" s="15">
        <v>2</v>
      </c>
      <c r="CU472" s="15">
        <v>2</v>
      </c>
      <c r="CV472" s="15">
        <v>1</v>
      </c>
      <c r="CW472" s="15">
        <v>2</v>
      </c>
      <c r="CX472" s="15">
        <v>1</v>
      </c>
      <c r="CY472" s="15">
        <v>1</v>
      </c>
      <c r="DA472" s="15">
        <v>1</v>
      </c>
      <c r="DC472" s="15">
        <v>1</v>
      </c>
      <c r="DE472" s="15">
        <v>1</v>
      </c>
      <c r="DO472" s="15">
        <v>3</v>
      </c>
      <c r="DP472" s="15">
        <v>2</v>
      </c>
      <c r="DQ472" s="15">
        <v>2</v>
      </c>
      <c r="DR472" s="15">
        <v>2</v>
      </c>
      <c r="DS472" s="15">
        <v>1</v>
      </c>
      <c r="DT472" s="15">
        <v>2</v>
      </c>
      <c r="DY472" s="15">
        <v>4</v>
      </c>
      <c r="DZ472" s="15">
        <v>4</v>
      </c>
      <c r="EA472" s="15">
        <v>4</v>
      </c>
      <c r="EB472" s="15">
        <v>4</v>
      </c>
      <c r="EC472" s="15">
        <v>4</v>
      </c>
      <c r="ED472" s="15">
        <v>4</v>
      </c>
      <c r="EE472" s="27">
        <f t="shared" si="97"/>
        <v>4</v>
      </c>
      <c r="EF472" s="15">
        <f t="shared" si="103"/>
        <v>1</v>
      </c>
    </row>
    <row r="473" spans="1:136" x14ac:dyDescent="0.2">
      <c r="A473" s="15">
        <v>236</v>
      </c>
      <c r="B473" s="15">
        <v>831</v>
      </c>
      <c r="C473" s="15">
        <v>1</v>
      </c>
      <c r="D473" s="15">
        <v>2</v>
      </c>
      <c r="E473" s="15">
        <v>0</v>
      </c>
      <c r="F473" s="15">
        <v>64</v>
      </c>
      <c r="G473" s="15">
        <v>3</v>
      </c>
      <c r="H473" s="15">
        <v>2</v>
      </c>
      <c r="I473" s="15">
        <v>6</v>
      </c>
      <c r="J473" s="15">
        <v>40</v>
      </c>
      <c r="K473" s="15">
        <v>0</v>
      </c>
      <c r="L473" s="15">
        <v>1</v>
      </c>
      <c r="M473" s="15">
        <v>0</v>
      </c>
      <c r="N473" s="15">
        <v>0</v>
      </c>
      <c r="O473" s="15">
        <v>1</v>
      </c>
      <c r="P473" s="15">
        <v>0</v>
      </c>
      <c r="Q473" s="159">
        <v>7</v>
      </c>
      <c r="R473" s="159">
        <v>1</v>
      </c>
      <c r="S473" s="159">
        <v>8</v>
      </c>
      <c r="T473" s="159">
        <v>9800</v>
      </c>
      <c r="U473" s="159">
        <f t="shared" si="98"/>
        <v>9800</v>
      </c>
      <c r="V473" s="159">
        <v>30</v>
      </c>
      <c r="W473" s="171">
        <f t="shared" si="99"/>
        <v>1225</v>
      </c>
      <c r="AA473" s="15">
        <f t="shared" si="100"/>
        <v>0</v>
      </c>
      <c r="AD473" s="15">
        <f t="shared" si="101"/>
        <v>9800</v>
      </c>
      <c r="AE473" s="172">
        <f t="shared" si="96"/>
        <v>1225</v>
      </c>
      <c r="AW473" s="15">
        <f t="shared" si="104"/>
        <v>0</v>
      </c>
      <c r="CJ473" s="15">
        <v>3.25</v>
      </c>
      <c r="CK473" s="15">
        <v>3</v>
      </c>
      <c r="CL473" s="15">
        <v>3</v>
      </c>
      <c r="CM473" s="15">
        <v>3</v>
      </c>
      <c r="CN473" s="15">
        <v>4</v>
      </c>
      <c r="CO473" s="15">
        <f t="shared" si="102"/>
        <v>3.25</v>
      </c>
      <c r="CP473" s="15">
        <v>4</v>
      </c>
      <c r="CQ473" s="15">
        <v>1</v>
      </c>
      <c r="CR473" s="15">
        <v>4</v>
      </c>
      <c r="CS473" s="15">
        <v>3</v>
      </c>
      <c r="CT473" s="15">
        <v>2</v>
      </c>
      <c r="CU473" s="15">
        <v>2</v>
      </c>
      <c r="CV473" s="15">
        <v>1</v>
      </c>
      <c r="CW473" s="15">
        <v>2</v>
      </c>
      <c r="CX473" s="15">
        <v>1</v>
      </c>
      <c r="CY473" s="15">
        <v>1</v>
      </c>
      <c r="DA473" s="15">
        <v>1</v>
      </c>
      <c r="DC473" s="15">
        <v>1</v>
      </c>
      <c r="DE473" s="15">
        <v>1</v>
      </c>
      <c r="DO473" s="15">
        <v>3</v>
      </c>
      <c r="DP473" s="15">
        <v>2</v>
      </c>
      <c r="DQ473" s="15">
        <v>2</v>
      </c>
      <c r="DR473" s="15">
        <v>2</v>
      </c>
      <c r="DS473" s="15">
        <v>1</v>
      </c>
      <c r="DT473" s="15">
        <v>2</v>
      </c>
      <c r="DY473" s="27">
        <v>3</v>
      </c>
      <c r="DZ473" s="27">
        <v>3</v>
      </c>
      <c r="EA473" s="27">
        <v>3</v>
      </c>
      <c r="EB473" s="27">
        <v>3</v>
      </c>
      <c r="EC473" s="27">
        <v>3</v>
      </c>
      <c r="ED473" s="27">
        <v>3</v>
      </c>
      <c r="EE473" s="27">
        <f t="shared" si="97"/>
        <v>3</v>
      </c>
      <c r="EF473" s="15">
        <f t="shared" si="103"/>
        <v>-0.83333333333333348</v>
      </c>
    </row>
    <row r="474" spans="1:136" x14ac:dyDescent="0.2">
      <c r="A474" s="15">
        <v>237</v>
      </c>
      <c r="B474" s="15">
        <v>832</v>
      </c>
      <c r="C474" s="15">
        <v>1</v>
      </c>
      <c r="D474" s="15">
        <v>2</v>
      </c>
      <c r="E474" s="15">
        <v>1</v>
      </c>
      <c r="F474" s="15">
        <v>53</v>
      </c>
      <c r="G474" s="15">
        <v>5</v>
      </c>
      <c r="H474" s="15">
        <v>2</v>
      </c>
      <c r="I474" s="15">
        <v>3</v>
      </c>
      <c r="J474" s="15">
        <v>25</v>
      </c>
      <c r="K474" s="15">
        <v>1</v>
      </c>
      <c r="L474" s="15">
        <v>0</v>
      </c>
      <c r="M474" s="15">
        <v>0</v>
      </c>
      <c r="N474" s="15">
        <v>0</v>
      </c>
      <c r="O474" s="15">
        <v>1</v>
      </c>
      <c r="P474" s="15">
        <v>1</v>
      </c>
      <c r="Q474" s="15">
        <v>1</v>
      </c>
      <c r="R474" s="15">
        <v>1</v>
      </c>
      <c r="S474" s="15">
        <v>35</v>
      </c>
      <c r="T474" s="15">
        <v>28000</v>
      </c>
      <c r="U474" s="15">
        <f t="shared" si="98"/>
        <v>28000</v>
      </c>
      <c r="V474" s="15">
        <v>9</v>
      </c>
      <c r="W474" s="27">
        <f t="shared" si="99"/>
        <v>800</v>
      </c>
      <c r="AA474" s="15">
        <f t="shared" si="100"/>
        <v>0</v>
      </c>
      <c r="AD474" s="15">
        <f t="shared" si="101"/>
        <v>28000</v>
      </c>
      <c r="AE474" s="172">
        <f t="shared" si="96"/>
        <v>800</v>
      </c>
      <c r="AF474" s="161">
        <v>1</v>
      </c>
      <c r="AG474" s="161">
        <v>1</v>
      </c>
      <c r="AH474" s="161">
        <v>35</v>
      </c>
      <c r="AI474" s="161">
        <v>29000</v>
      </c>
      <c r="AJ474" s="161">
        <v>11</v>
      </c>
      <c r="AK474" s="161">
        <v>828.57142857142856</v>
      </c>
      <c r="AW474" s="15">
        <f t="shared" si="104"/>
        <v>0</v>
      </c>
      <c r="CJ474" s="15">
        <v>4</v>
      </c>
      <c r="CK474" s="15">
        <v>4</v>
      </c>
      <c r="CL474" s="15">
        <v>4</v>
      </c>
      <c r="CM474" s="15">
        <v>4</v>
      </c>
      <c r="CN474" s="15">
        <v>4</v>
      </c>
      <c r="CO474" s="15">
        <f t="shared" si="102"/>
        <v>4</v>
      </c>
      <c r="CP474" s="15">
        <v>4</v>
      </c>
      <c r="CQ474" s="15">
        <v>1</v>
      </c>
      <c r="CR474" s="15">
        <v>2</v>
      </c>
      <c r="CS474" s="15">
        <v>3</v>
      </c>
      <c r="CT474" s="15">
        <v>2</v>
      </c>
      <c r="CU474" s="15">
        <v>4</v>
      </c>
      <c r="CV474" s="15">
        <v>1</v>
      </c>
      <c r="CW474" s="15">
        <v>2</v>
      </c>
      <c r="CX474" s="15">
        <v>1</v>
      </c>
      <c r="CY474" s="15">
        <v>1</v>
      </c>
      <c r="DA474" s="15">
        <v>1</v>
      </c>
      <c r="DC474" s="15">
        <v>1</v>
      </c>
      <c r="DE474" s="15">
        <v>1</v>
      </c>
      <c r="DM474" s="15">
        <v>3</v>
      </c>
      <c r="DN474" s="15">
        <v>2</v>
      </c>
      <c r="DO474" s="15">
        <v>1</v>
      </c>
      <c r="DP474" s="15">
        <v>2</v>
      </c>
      <c r="DQ474" s="15">
        <v>2</v>
      </c>
      <c r="DR474" s="15">
        <v>2</v>
      </c>
      <c r="DY474" s="15">
        <v>4</v>
      </c>
      <c r="DZ474" s="15">
        <v>4</v>
      </c>
      <c r="EA474" s="15">
        <v>4</v>
      </c>
      <c r="EB474" s="15">
        <v>3</v>
      </c>
      <c r="EC474" s="15">
        <v>4</v>
      </c>
      <c r="ED474" s="15">
        <v>4</v>
      </c>
      <c r="EE474" s="27">
        <f t="shared" si="97"/>
        <v>3.8333333333333335</v>
      </c>
      <c r="EF474" s="15">
        <f t="shared" si="103"/>
        <v>0.83333333333333348</v>
      </c>
    </row>
    <row r="475" spans="1:136" x14ac:dyDescent="0.2">
      <c r="A475" s="15">
        <v>237</v>
      </c>
      <c r="B475" s="15">
        <v>832</v>
      </c>
      <c r="C475" s="15">
        <v>1</v>
      </c>
      <c r="D475" s="15">
        <v>2</v>
      </c>
      <c r="E475" s="15">
        <v>1</v>
      </c>
      <c r="F475" s="15">
        <v>53</v>
      </c>
      <c r="G475" s="15">
        <v>5</v>
      </c>
      <c r="H475" s="15">
        <v>2</v>
      </c>
      <c r="I475" s="15">
        <v>3</v>
      </c>
      <c r="J475" s="15">
        <v>25</v>
      </c>
      <c r="K475" s="15">
        <v>1</v>
      </c>
      <c r="L475" s="15">
        <v>0</v>
      </c>
      <c r="M475" s="15">
        <v>0</v>
      </c>
      <c r="N475" s="15">
        <v>0</v>
      </c>
      <c r="O475" s="15">
        <v>1</v>
      </c>
      <c r="P475" s="15">
        <v>0</v>
      </c>
      <c r="Q475" s="159">
        <v>1</v>
      </c>
      <c r="R475" s="159">
        <v>1</v>
      </c>
      <c r="S475" s="159">
        <v>35</v>
      </c>
      <c r="T475" s="159">
        <v>29000</v>
      </c>
      <c r="U475" s="159">
        <f t="shared" si="98"/>
        <v>29000</v>
      </c>
      <c r="V475" s="159">
        <v>11</v>
      </c>
      <c r="W475" s="171">
        <f t="shared" si="99"/>
        <v>828.57142857142856</v>
      </c>
      <c r="AA475" s="15">
        <f t="shared" si="100"/>
        <v>0</v>
      </c>
      <c r="AD475" s="15">
        <f t="shared" si="101"/>
        <v>29000</v>
      </c>
      <c r="AE475" s="172">
        <f t="shared" si="96"/>
        <v>828.57142857142856</v>
      </c>
      <c r="AW475" s="15">
        <f t="shared" si="104"/>
        <v>0</v>
      </c>
      <c r="CJ475" s="15">
        <v>4</v>
      </c>
      <c r="CK475" s="15">
        <v>4</v>
      </c>
      <c r="CL475" s="15">
        <v>4</v>
      </c>
      <c r="CM475" s="15">
        <v>4</v>
      </c>
      <c r="CN475" s="15">
        <v>4</v>
      </c>
      <c r="CO475" s="15">
        <f t="shared" si="102"/>
        <v>4</v>
      </c>
      <c r="CP475" s="15">
        <v>4</v>
      </c>
      <c r="CQ475" s="15">
        <v>1</v>
      </c>
      <c r="CR475" s="15">
        <v>2</v>
      </c>
      <c r="CS475" s="15">
        <v>3</v>
      </c>
      <c r="CT475" s="15">
        <v>2</v>
      </c>
      <c r="CU475" s="15">
        <v>4</v>
      </c>
      <c r="CV475" s="15">
        <v>1</v>
      </c>
      <c r="CW475" s="15">
        <v>2</v>
      </c>
      <c r="CX475" s="15">
        <v>1</v>
      </c>
      <c r="CY475" s="15">
        <v>1</v>
      </c>
      <c r="DA475" s="15">
        <v>1</v>
      </c>
      <c r="DC475" s="15">
        <v>1</v>
      </c>
      <c r="DE475" s="15">
        <v>1</v>
      </c>
      <c r="DM475" s="15">
        <v>3</v>
      </c>
      <c r="DN475" s="15">
        <v>2</v>
      </c>
      <c r="DO475" s="15">
        <v>1</v>
      </c>
      <c r="DP475" s="15">
        <v>2</v>
      </c>
      <c r="DQ475" s="15">
        <v>2</v>
      </c>
      <c r="DR475" s="15">
        <v>2</v>
      </c>
      <c r="DY475" s="27">
        <v>3</v>
      </c>
      <c r="DZ475" s="27">
        <v>3</v>
      </c>
      <c r="EA475" s="27">
        <v>3</v>
      </c>
      <c r="EB475" s="27">
        <v>3</v>
      </c>
      <c r="EC475" s="27">
        <v>3</v>
      </c>
      <c r="ED475" s="27">
        <v>3</v>
      </c>
      <c r="EE475" s="27">
        <f t="shared" si="97"/>
        <v>3</v>
      </c>
      <c r="EF475" s="15">
        <f t="shared" si="103"/>
        <v>0</v>
      </c>
    </row>
    <row r="476" spans="1:136" x14ac:dyDescent="0.2">
      <c r="A476" s="15">
        <v>238</v>
      </c>
      <c r="B476" s="15">
        <v>833</v>
      </c>
      <c r="C476" s="15">
        <v>1</v>
      </c>
      <c r="D476" s="15">
        <v>2</v>
      </c>
      <c r="E476" s="15">
        <v>0</v>
      </c>
      <c r="F476" s="15">
        <v>49</v>
      </c>
      <c r="G476" s="15">
        <v>5</v>
      </c>
      <c r="H476" s="15">
        <v>2</v>
      </c>
      <c r="I476" s="15">
        <v>4</v>
      </c>
      <c r="J476" s="15">
        <v>20</v>
      </c>
      <c r="K476" s="15">
        <v>0</v>
      </c>
      <c r="L476" s="15">
        <v>0</v>
      </c>
      <c r="M476" s="15">
        <v>0</v>
      </c>
      <c r="N476" s="15">
        <v>0</v>
      </c>
      <c r="O476" s="15">
        <v>1</v>
      </c>
      <c r="P476" s="15">
        <v>1</v>
      </c>
      <c r="Q476" s="15">
        <v>1</v>
      </c>
      <c r="R476" s="15">
        <v>1</v>
      </c>
      <c r="S476" s="15">
        <v>17</v>
      </c>
      <c r="T476" s="15">
        <v>15000</v>
      </c>
      <c r="U476" s="15">
        <f t="shared" si="98"/>
        <v>15000</v>
      </c>
      <c r="V476" s="15">
        <v>10</v>
      </c>
      <c r="W476" s="27">
        <f t="shared" si="99"/>
        <v>882.35294117647061</v>
      </c>
      <c r="X476" s="15">
        <v>1</v>
      </c>
      <c r="Y476" s="15">
        <v>17</v>
      </c>
      <c r="Z476" s="15">
        <v>12000</v>
      </c>
      <c r="AA476" s="15">
        <f t="shared" si="100"/>
        <v>12000</v>
      </c>
      <c r="AB476" s="15">
        <v>9</v>
      </c>
      <c r="AD476" s="15">
        <f t="shared" si="101"/>
        <v>27000</v>
      </c>
      <c r="AE476" s="172">
        <f t="shared" si="96"/>
        <v>1588.2352941176471</v>
      </c>
      <c r="AF476" s="161">
        <v>1</v>
      </c>
      <c r="AG476" s="161">
        <v>1</v>
      </c>
      <c r="AH476" s="161">
        <v>17</v>
      </c>
      <c r="AI476" s="161">
        <v>18000</v>
      </c>
      <c r="AJ476" s="161">
        <v>10</v>
      </c>
      <c r="AK476" s="161">
        <v>1058.8235294117646</v>
      </c>
      <c r="AL476" s="23">
        <v>1</v>
      </c>
      <c r="AM476" s="23">
        <v>17</v>
      </c>
      <c r="AN476" s="23">
        <v>13000</v>
      </c>
      <c r="AO476" s="23">
        <v>9</v>
      </c>
      <c r="AW476" s="15">
        <f t="shared" si="104"/>
        <v>0</v>
      </c>
      <c r="CJ476" s="15">
        <v>3.5</v>
      </c>
      <c r="CK476" s="15">
        <v>3</v>
      </c>
      <c r="CL476" s="15">
        <v>3</v>
      </c>
      <c r="CM476" s="15">
        <v>3</v>
      </c>
      <c r="CN476" s="15">
        <v>3</v>
      </c>
      <c r="CO476" s="15">
        <f t="shared" si="102"/>
        <v>3.1</v>
      </c>
      <c r="CP476" s="15">
        <v>3</v>
      </c>
      <c r="CQ476" s="15">
        <v>1</v>
      </c>
      <c r="CR476" s="15">
        <v>1</v>
      </c>
      <c r="CS476" s="15">
        <v>2</v>
      </c>
      <c r="CT476" s="15">
        <v>2</v>
      </c>
      <c r="CU476" s="15">
        <v>3</v>
      </c>
      <c r="CV476" s="15">
        <v>1</v>
      </c>
      <c r="CW476" s="15">
        <v>2</v>
      </c>
      <c r="CX476" s="15">
        <v>1</v>
      </c>
      <c r="CY476" s="15">
        <v>1</v>
      </c>
      <c r="DA476" s="15">
        <v>1</v>
      </c>
      <c r="DC476" s="15">
        <v>1</v>
      </c>
      <c r="DE476" s="15">
        <v>1</v>
      </c>
      <c r="DM476" s="15">
        <v>1</v>
      </c>
      <c r="DN476" s="15">
        <v>2</v>
      </c>
      <c r="DO476" s="15">
        <v>2</v>
      </c>
      <c r="DP476" s="15">
        <v>2</v>
      </c>
      <c r="DQ476" s="15">
        <v>3</v>
      </c>
      <c r="DR476" s="15">
        <v>2</v>
      </c>
      <c r="DY476" s="15">
        <v>3</v>
      </c>
      <c r="DZ476" s="15">
        <v>3</v>
      </c>
      <c r="EA476" s="15">
        <v>3</v>
      </c>
      <c r="EB476" s="15">
        <v>3</v>
      </c>
      <c r="EC476" s="15">
        <v>3</v>
      </c>
      <c r="ED476" s="15">
        <v>3</v>
      </c>
      <c r="EE476" s="27">
        <f t="shared" si="97"/>
        <v>3</v>
      </c>
      <c r="EF476" s="15">
        <f t="shared" si="103"/>
        <v>0</v>
      </c>
    </row>
    <row r="477" spans="1:136" x14ac:dyDescent="0.2">
      <c r="A477" s="15">
        <v>238</v>
      </c>
      <c r="B477" s="15">
        <v>833</v>
      </c>
      <c r="C477" s="15">
        <v>1</v>
      </c>
      <c r="D477" s="15">
        <v>2</v>
      </c>
      <c r="E477" s="15">
        <v>0</v>
      </c>
      <c r="F477" s="15">
        <v>49</v>
      </c>
      <c r="G477" s="15">
        <v>5</v>
      </c>
      <c r="H477" s="15">
        <v>2</v>
      </c>
      <c r="I477" s="15">
        <v>4</v>
      </c>
      <c r="J477" s="15">
        <v>20</v>
      </c>
      <c r="K477" s="15">
        <v>0</v>
      </c>
      <c r="L477" s="15">
        <v>0</v>
      </c>
      <c r="M477" s="15">
        <v>0</v>
      </c>
      <c r="N477" s="15">
        <v>0</v>
      </c>
      <c r="O477" s="15">
        <v>1</v>
      </c>
      <c r="P477" s="15">
        <v>0</v>
      </c>
      <c r="Q477" s="159">
        <v>1</v>
      </c>
      <c r="R477" s="159">
        <v>1</v>
      </c>
      <c r="S477" s="159">
        <v>17</v>
      </c>
      <c r="T477" s="159">
        <v>18000</v>
      </c>
      <c r="U477" s="159">
        <f t="shared" si="98"/>
        <v>18000</v>
      </c>
      <c r="V477" s="159">
        <v>10</v>
      </c>
      <c r="W477" s="171">
        <f t="shared" si="99"/>
        <v>1058.8235294117646</v>
      </c>
      <c r="X477" s="15">
        <v>1</v>
      </c>
      <c r="Y477" s="15">
        <v>17</v>
      </c>
      <c r="Z477" s="15">
        <v>13000</v>
      </c>
      <c r="AA477" s="15">
        <f t="shared" si="100"/>
        <v>13000</v>
      </c>
      <c r="AB477" s="15">
        <v>9</v>
      </c>
      <c r="AD477" s="15">
        <f t="shared" si="101"/>
        <v>31000</v>
      </c>
      <c r="AE477" s="172">
        <f t="shared" si="96"/>
        <v>1823.5294117647059</v>
      </c>
      <c r="AW477" s="15">
        <f t="shared" si="104"/>
        <v>0</v>
      </c>
      <c r="CJ477" s="15">
        <v>3.5</v>
      </c>
      <c r="CK477" s="15">
        <v>3</v>
      </c>
      <c r="CL477" s="15">
        <v>3</v>
      </c>
      <c r="CM477" s="15">
        <v>3</v>
      </c>
      <c r="CN477" s="15">
        <v>3</v>
      </c>
      <c r="CO477" s="15">
        <f t="shared" si="102"/>
        <v>3.1</v>
      </c>
      <c r="CP477" s="15">
        <v>3</v>
      </c>
      <c r="CQ477" s="15">
        <v>1</v>
      </c>
      <c r="CR477" s="15">
        <v>1</v>
      </c>
      <c r="CS477" s="15">
        <v>2</v>
      </c>
      <c r="CT477" s="15">
        <v>2</v>
      </c>
      <c r="CU477" s="15">
        <v>3</v>
      </c>
      <c r="CV477" s="15">
        <v>1</v>
      </c>
      <c r="CW477" s="15">
        <v>2</v>
      </c>
      <c r="CX477" s="15">
        <v>1</v>
      </c>
      <c r="CY477" s="15">
        <v>1</v>
      </c>
      <c r="DA477" s="15">
        <v>1</v>
      </c>
      <c r="DC477" s="15">
        <v>1</v>
      </c>
      <c r="DE477" s="15">
        <v>1</v>
      </c>
      <c r="DM477" s="15">
        <v>1</v>
      </c>
      <c r="DN477" s="15">
        <v>2</v>
      </c>
      <c r="DO477" s="15">
        <v>2</v>
      </c>
      <c r="DP477" s="15">
        <v>2</v>
      </c>
      <c r="DQ477" s="15">
        <v>3</v>
      </c>
      <c r="DR477" s="15">
        <v>2</v>
      </c>
      <c r="DY477" s="27">
        <v>3</v>
      </c>
      <c r="DZ477" s="27">
        <v>3</v>
      </c>
      <c r="EA477" s="27">
        <v>3</v>
      </c>
      <c r="EB477" s="27">
        <v>3</v>
      </c>
      <c r="EC477" s="27">
        <v>3</v>
      </c>
      <c r="ED477" s="27">
        <v>3</v>
      </c>
      <c r="EE477" s="27">
        <f t="shared" si="97"/>
        <v>3</v>
      </c>
      <c r="EF477" s="15">
        <f t="shared" si="103"/>
        <v>-1</v>
      </c>
    </row>
    <row r="478" spans="1:136" x14ac:dyDescent="0.2">
      <c r="A478" s="15">
        <v>239</v>
      </c>
      <c r="B478" s="15">
        <v>834</v>
      </c>
      <c r="C478" s="15">
        <v>1</v>
      </c>
      <c r="D478" s="15">
        <v>2</v>
      </c>
      <c r="E478" s="15">
        <v>1</v>
      </c>
      <c r="F478" s="15">
        <v>56</v>
      </c>
      <c r="G478" s="15">
        <v>4</v>
      </c>
      <c r="H478" s="15">
        <v>1</v>
      </c>
      <c r="I478" s="15">
        <v>3</v>
      </c>
      <c r="J478" s="15">
        <v>40</v>
      </c>
      <c r="K478" s="15">
        <v>0</v>
      </c>
      <c r="L478" s="15">
        <v>1</v>
      </c>
      <c r="M478" s="15">
        <v>0</v>
      </c>
      <c r="N478" s="15">
        <v>0</v>
      </c>
      <c r="O478" s="15">
        <v>1</v>
      </c>
      <c r="P478" s="15">
        <v>1</v>
      </c>
      <c r="Q478" s="15">
        <v>1</v>
      </c>
      <c r="R478" s="15">
        <v>1</v>
      </c>
      <c r="S478" s="15">
        <v>30</v>
      </c>
      <c r="T478" s="15">
        <v>27000</v>
      </c>
      <c r="U478" s="15">
        <f t="shared" si="98"/>
        <v>27000</v>
      </c>
      <c r="V478" s="15">
        <v>11</v>
      </c>
      <c r="W478" s="27">
        <f t="shared" si="99"/>
        <v>900</v>
      </c>
      <c r="X478" s="15">
        <v>2</v>
      </c>
      <c r="Y478" s="15">
        <v>30</v>
      </c>
      <c r="Z478" s="15">
        <v>20000</v>
      </c>
      <c r="AA478" s="15">
        <f t="shared" si="100"/>
        <v>40000</v>
      </c>
      <c r="AB478" s="15">
        <v>10</v>
      </c>
      <c r="AD478" s="15">
        <f t="shared" si="101"/>
        <v>67000</v>
      </c>
      <c r="AE478" s="172">
        <f t="shared" si="96"/>
        <v>2233.3333333333335</v>
      </c>
      <c r="AF478" s="161">
        <v>1</v>
      </c>
      <c r="AG478" s="161">
        <v>1</v>
      </c>
      <c r="AH478" s="161">
        <v>30</v>
      </c>
      <c r="AI478" s="161">
        <v>28000</v>
      </c>
      <c r="AJ478" s="161">
        <v>11</v>
      </c>
      <c r="AK478" s="161">
        <v>933.33333333333337</v>
      </c>
      <c r="AL478" s="23">
        <v>2</v>
      </c>
      <c r="AM478" s="23">
        <v>30</v>
      </c>
      <c r="AN478" s="23">
        <v>20000</v>
      </c>
      <c r="AO478" s="23">
        <v>10</v>
      </c>
      <c r="AW478" s="15">
        <f t="shared" si="104"/>
        <v>0</v>
      </c>
      <c r="CJ478" s="15">
        <v>3</v>
      </c>
      <c r="CK478" s="15">
        <v>3</v>
      </c>
      <c r="CL478" s="15">
        <v>3</v>
      </c>
      <c r="CM478" s="15">
        <v>3</v>
      </c>
      <c r="CN478" s="15">
        <v>3</v>
      </c>
      <c r="CO478" s="15">
        <f t="shared" si="102"/>
        <v>3</v>
      </c>
      <c r="CP478" s="15">
        <v>3</v>
      </c>
      <c r="CQ478" s="15">
        <v>1</v>
      </c>
      <c r="CR478" s="15">
        <v>2</v>
      </c>
      <c r="CS478" s="15">
        <v>6</v>
      </c>
      <c r="CT478" s="15">
        <v>2</v>
      </c>
      <c r="CU478" s="15">
        <v>4</v>
      </c>
      <c r="CV478" s="15">
        <v>2</v>
      </c>
      <c r="CW478" s="15">
        <v>2</v>
      </c>
      <c r="CX478" s="15">
        <v>1</v>
      </c>
      <c r="CY478" s="15">
        <v>1</v>
      </c>
      <c r="DA478" s="15">
        <v>1</v>
      </c>
      <c r="DC478" s="15">
        <v>1</v>
      </c>
      <c r="DE478" s="15">
        <v>1</v>
      </c>
      <c r="DM478" s="15">
        <v>2</v>
      </c>
      <c r="DN478" s="15">
        <v>2</v>
      </c>
      <c r="DO478" s="15">
        <v>3</v>
      </c>
      <c r="DP478" s="15">
        <v>2</v>
      </c>
      <c r="DQ478" s="15">
        <v>1</v>
      </c>
      <c r="DR478" s="15">
        <v>2</v>
      </c>
      <c r="DY478" s="15">
        <v>4</v>
      </c>
      <c r="DZ478" s="15">
        <v>4</v>
      </c>
      <c r="EA478" s="15">
        <v>4</v>
      </c>
      <c r="EB478" s="15">
        <v>4</v>
      </c>
      <c r="EC478" s="15">
        <v>4</v>
      </c>
      <c r="ED478" s="15">
        <v>4</v>
      </c>
      <c r="EE478" s="27">
        <f t="shared" si="97"/>
        <v>4</v>
      </c>
      <c r="EF478" s="15">
        <f t="shared" si="103"/>
        <v>1</v>
      </c>
    </row>
    <row r="479" spans="1:136" x14ac:dyDescent="0.2">
      <c r="A479" s="15">
        <v>239</v>
      </c>
      <c r="B479" s="15">
        <v>834</v>
      </c>
      <c r="C479" s="15">
        <v>1</v>
      </c>
      <c r="D479" s="15">
        <v>2</v>
      </c>
      <c r="E479" s="15">
        <v>1</v>
      </c>
      <c r="F479" s="15">
        <v>56</v>
      </c>
      <c r="G479" s="15">
        <v>4</v>
      </c>
      <c r="H479" s="15">
        <v>1</v>
      </c>
      <c r="I479" s="15">
        <v>3</v>
      </c>
      <c r="J479" s="15">
        <v>40</v>
      </c>
      <c r="K479" s="15">
        <v>0</v>
      </c>
      <c r="L479" s="15">
        <v>1</v>
      </c>
      <c r="M479" s="15">
        <v>0</v>
      </c>
      <c r="N479" s="15">
        <v>0</v>
      </c>
      <c r="O479" s="15">
        <v>1</v>
      </c>
      <c r="P479" s="15">
        <v>0</v>
      </c>
      <c r="Q479" s="159">
        <v>1</v>
      </c>
      <c r="R479" s="159">
        <v>1</v>
      </c>
      <c r="S479" s="159">
        <v>30</v>
      </c>
      <c r="T479" s="159">
        <v>28000</v>
      </c>
      <c r="U479" s="159">
        <f t="shared" si="98"/>
        <v>28000</v>
      </c>
      <c r="V479" s="159">
        <v>11</v>
      </c>
      <c r="W479" s="171">
        <f t="shared" si="99"/>
        <v>933.33333333333337</v>
      </c>
      <c r="X479" s="15">
        <v>2</v>
      </c>
      <c r="Y479" s="15">
        <v>30</v>
      </c>
      <c r="Z479" s="15">
        <v>20000</v>
      </c>
      <c r="AA479" s="15">
        <f t="shared" si="100"/>
        <v>40000</v>
      </c>
      <c r="AB479" s="15">
        <v>10</v>
      </c>
      <c r="AD479" s="15">
        <f t="shared" si="101"/>
        <v>68000</v>
      </c>
      <c r="AE479" s="172">
        <f t="shared" si="96"/>
        <v>2266.6666666666665</v>
      </c>
      <c r="AW479" s="15">
        <f t="shared" si="104"/>
        <v>0</v>
      </c>
      <c r="CJ479" s="15">
        <v>3</v>
      </c>
      <c r="CK479" s="15">
        <v>3</v>
      </c>
      <c r="CL479" s="15">
        <v>3</v>
      </c>
      <c r="CM479" s="15">
        <v>3</v>
      </c>
      <c r="CN479" s="15">
        <v>3</v>
      </c>
      <c r="CO479" s="15">
        <f t="shared" si="102"/>
        <v>3</v>
      </c>
      <c r="CP479" s="15">
        <v>3</v>
      </c>
      <c r="CQ479" s="15">
        <v>1</v>
      </c>
      <c r="CR479" s="15">
        <v>2</v>
      </c>
      <c r="CS479" s="15">
        <v>6</v>
      </c>
      <c r="CT479" s="15">
        <v>2</v>
      </c>
      <c r="CU479" s="15">
        <v>4</v>
      </c>
      <c r="CV479" s="15">
        <v>2</v>
      </c>
      <c r="CW479" s="15">
        <v>2</v>
      </c>
      <c r="CX479" s="15">
        <v>1</v>
      </c>
      <c r="CY479" s="15">
        <v>1</v>
      </c>
      <c r="DA479" s="15">
        <v>1</v>
      </c>
      <c r="DC479" s="15">
        <v>1</v>
      </c>
      <c r="DE479" s="15">
        <v>1</v>
      </c>
      <c r="DM479" s="15">
        <v>2</v>
      </c>
      <c r="DN479" s="15">
        <v>2</v>
      </c>
      <c r="DO479" s="15">
        <v>3</v>
      </c>
      <c r="DP479" s="15">
        <v>2</v>
      </c>
      <c r="DQ479" s="15">
        <v>1</v>
      </c>
      <c r="DR479" s="15">
        <v>2</v>
      </c>
      <c r="DY479" s="27">
        <v>3</v>
      </c>
      <c r="DZ479" s="27">
        <v>3</v>
      </c>
      <c r="EA479" s="27">
        <v>3</v>
      </c>
      <c r="EB479" s="27">
        <v>3</v>
      </c>
      <c r="EC479" s="27">
        <v>3</v>
      </c>
      <c r="ED479" s="27">
        <v>3</v>
      </c>
      <c r="EE479" s="27">
        <f t="shared" si="97"/>
        <v>3</v>
      </c>
      <c r="EF479" s="15">
        <f t="shared" si="103"/>
        <v>-1</v>
      </c>
    </row>
    <row r="480" spans="1:136" x14ac:dyDescent="0.2">
      <c r="A480" s="15">
        <v>240</v>
      </c>
      <c r="B480" s="15">
        <v>835</v>
      </c>
      <c r="C480" s="15">
        <v>1</v>
      </c>
      <c r="D480" s="15">
        <v>2</v>
      </c>
      <c r="E480" s="15">
        <v>0</v>
      </c>
      <c r="F480" s="15">
        <v>42</v>
      </c>
      <c r="G480" s="15">
        <v>5</v>
      </c>
      <c r="H480" s="15">
        <v>1</v>
      </c>
      <c r="I480" s="15">
        <v>5</v>
      </c>
      <c r="J480" s="15">
        <v>20</v>
      </c>
      <c r="K480" s="15">
        <v>1</v>
      </c>
      <c r="L480" s="15">
        <v>1</v>
      </c>
      <c r="M480" s="15">
        <v>0</v>
      </c>
      <c r="N480" s="15">
        <v>0</v>
      </c>
      <c r="O480" s="15">
        <v>1</v>
      </c>
      <c r="P480" s="15">
        <v>1</v>
      </c>
      <c r="Q480" s="15">
        <v>7</v>
      </c>
      <c r="R480" s="15">
        <v>1</v>
      </c>
      <c r="S480" s="15">
        <v>8</v>
      </c>
      <c r="T480" s="15">
        <v>6500</v>
      </c>
      <c r="U480" s="15">
        <f t="shared" si="98"/>
        <v>6500</v>
      </c>
      <c r="V480" s="15">
        <v>28</v>
      </c>
      <c r="W480" s="27">
        <f t="shared" si="99"/>
        <v>812.5</v>
      </c>
      <c r="AA480" s="15">
        <f t="shared" si="100"/>
        <v>0</v>
      </c>
      <c r="AD480" s="15">
        <f t="shared" si="101"/>
        <v>6500</v>
      </c>
      <c r="AE480" s="172">
        <f t="shared" si="96"/>
        <v>812.5</v>
      </c>
      <c r="AF480" s="161">
        <v>7</v>
      </c>
      <c r="AG480" s="161">
        <v>1</v>
      </c>
      <c r="AH480" s="161">
        <v>8</v>
      </c>
      <c r="AI480" s="161">
        <v>7000</v>
      </c>
      <c r="AJ480" s="161">
        <v>30</v>
      </c>
      <c r="AK480" s="161">
        <v>875</v>
      </c>
      <c r="AS480" s="15">
        <v>7</v>
      </c>
      <c r="AT480" s="15">
        <v>1</v>
      </c>
      <c r="AU480" s="15">
        <v>5</v>
      </c>
      <c r="AV480" s="15">
        <v>2500</v>
      </c>
      <c r="AW480" s="15">
        <f t="shared" si="104"/>
        <v>2500</v>
      </c>
      <c r="AX480" s="15">
        <v>40</v>
      </c>
      <c r="AY480" s="15">
        <v>500</v>
      </c>
      <c r="BF480" s="15">
        <f t="shared" si="105"/>
        <v>2500</v>
      </c>
      <c r="BG480" s="15">
        <f t="shared" si="106"/>
        <v>500</v>
      </c>
      <c r="BH480" s="161">
        <v>7</v>
      </c>
      <c r="BI480" s="161">
        <v>1</v>
      </c>
      <c r="BJ480" s="161">
        <v>5</v>
      </c>
      <c r="BK480" s="161">
        <v>3000</v>
      </c>
      <c r="BL480" s="161">
        <v>45</v>
      </c>
      <c r="BS480" s="23">
        <v>3000</v>
      </c>
      <c r="BT480" s="23">
        <f>BS480/BJ480</f>
        <v>600</v>
      </c>
      <c r="CJ480" s="15">
        <v>3.5</v>
      </c>
      <c r="CK480" s="15">
        <v>4</v>
      </c>
      <c r="CL480" s="15">
        <v>3</v>
      </c>
      <c r="CM480" s="15">
        <v>3</v>
      </c>
      <c r="CN480" s="15">
        <v>3.5</v>
      </c>
      <c r="CO480" s="15">
        <f t="shared" si="102"/>
        <v>3.4</v>
      </c>
      <c r="CP480" s="15">
        <v>3</v>
      </c>
      <c r="CQ480" s="15">
        <v>1</v>
      </c>
      <c r="CR480" s="15">
        <v>1</v>
      </c>
      <c r="CS480" s="15">
        <v>5</v>
      </c>
      <c r="CT480" s="15">
        <v>2</v>
      </c>
      <c r="CU480" s="15">
        <v>3</v>
      </c>
      <c r="CV480" s="15">
        <v>1</v>
      </c>
      <c r="CW480" s="15">
        <v>2</v>
      </c>
      <c r="CX480" s="15">
        <v>1</v>
      </c>
      <c r="CY480" s="15">
        <v>1</v>
      </c>
      <c r="DA480" s="15">
        <v>1</v>
      </c>
      <c r="DC480" s="15">
        <v>1</v>
      </c>
      <c r="DE480" s="15">
        <v>1</v>
      </c>
      <c r="DM480" s="15">
        <v>3</v>
      </c>
      <c r="DN480" s="15">
        <v>2</v>
      </c>
      <c r="DQ480" s="15">
        <v>2</v>
      </c>
      <c r="DR480" s="15">
        <v>2</v>
      </c>
      <c r="DS480" s="15">
        <v>1</v>
      </c>
      <c r="DT480" s="15">
        <v>2</v>
      </c>
      <c r="DY480" s="15">
        <v>4</v>
      </c>
      <c r="DZ480" s="15">
        <v>4</v>
      </c>
      <c r="EA480" s="15">
        <v>4</v>
      </c>
      <c r="EB480" s="15">
        <v>4</v>
      </c>
      <c r="EC480" s="15">
        <v>4</v>
      </c>
      <c r="ED480" s="15">
        <v>4</v>
      </c>
      <c r="EE480" s="27">
        <f t="shared" si="97"/>
        <v>4</v>
      </c>
      <c r="EF480" s="15">
        <f t="shared" si="103"/>
        <v>0.83333333333333348</v>
      </c>
    </row>
    <row r="481" spans="1:136" x14ac:dyDescent="0.2">
      <c r="A481" s="15">
        <v>240</v>
      </c>
      <c r="B481" s="15">
        <v>835</v>
      </c>
      <c r="C481" s="15">
        <v>1</v>
      </c>
      <c r="D481" s="15">
        <v>2</v>
      </c>
      <c r="E481" s="15">
        <v>0</v>
      </c>
      <c r="F481" s="15">
        <v>42</v>
      </c>
      <c r="G481" s="15">
        <v>5</v>
      </c>
      <c r="H481" s="15">
        <v>1</v>
      </c>
      <c r="I481" s="15">
        <v>5</v>
      </c>
      <c r="J481" s="15">
        <v>20</v>
      </c>
      <c r="K481" s="15">
        <v>1</v>
      </c>
      <c r="L481" s="15">
        <v>1</v>
      </c>
      <c r="M481" s="15">
        <v>0</v>
      </c>
      <c r="N481" s="15">
        <v>0</v>
      </c>
      <c r="O481" s="15">
        <v>1</v>
      </c>
      <c r="P481" s="15">
        <v>0</v>
      </c>
      <c r="Q481" s="159">
        <v>7</v>
      </c>
      <c r="R481" s="159">
        <v>1</v>
      </c>
      <c r="S481" s="159">
        <v>8</v>
      </c>
      <c r="T481" s="159">
        <v>7000</v>
      </c>
      <c r="U481" s="159">
        <f t="shared" si="98"/>
        <v>7000</v>
      </c>
      <c r="V481" s="159">
        <v>30</v>
      </c>
      <c r="W481" s="171">
        <f t="shared" si="99"/>
        <v>875</v>
      </c>
      <c r="AA481" s="15">
        <f t="shared" si="100"/>
        <v>0</v>
      </c>
      <c r="AD481" s="15">
        <f t="shared" si="101"/>
        <v>7000</v>
      </c>
      <c r="AE481" s="172">
        <f t="shared" si="96"/>
        <v>875</v>
      </c>
      <c r="AS481" s="15">
        <v>7</v>
      </c>
      <c r="AT481" s="15">
        <v>1</v>
      </c>
      <c r="AU481" s="15">
        <v>5</v>
      </c>
      <c r="AV481" s="15">
        <v>3000</v>
      </c>
      <c r="AW481" s="15">
        <f t="shared" si="104"/>
        <v>3000</v>
      </c>
      <c r="AX481" s="15">
        <v>45</v>
      </c>
      <c r="BF481" s="15">
        <f t="shared" si="105"/>
        <v>3000</v>
      </c>
      <c r="BG481" s="15">
        <f t="shared" si="106"/>
        <v>600</v>
      </c>
      <c r="CJ481" s="15">
        <v>3.5</v>
      </c>
      <c r="CK481" s="15">
        <v>4</v>
      </c>
      <c r="CL481" s="15">
        <v>3</v>
      </c>
      <c r="CM481" s="15">
        <v>3</v>
      </c>
      <c r="CN481" s="15">
        <v>3.5</v>
      </c>
      <c r="CO481" s="15">
        <f t="shared" si="102"/>
        <v>3.4</v>
      </c>
      <c r="CP481" s="15">
        <v>3</v>
      </c>
      <c r="CQ481" s="15">
        <v>1</v>
      </c>
      <c r="CR481" s="15">
        <v>1</v>
      </c>
      <c r="CS481" s="15">
        <v>5</v>
      </c>
      <c r="CT481" s="15">
        <v>2</v>
      </c>
      <c r="CU481" s="15">
        <v>3</v>
      </c>
      <c r="CV481" s="15">
        <v>1</v>
      </c>
      <c r="CW481" s="15">
        <v>2</v>
      </c>
      <c r="CX481" s="15">
        <v>1</v>
      </c>
      <c r="CY481" s="15">
        <v>1</v>
      </c>
      <c r="DA481" s="15">
        <v>1</v>
      </c>
      <c r="DC481" s="15">
        <v>1</v>
      </c>
      <c r="DE481" s="15">
        <v>1</v>
      </c>
      <c r="DM481" s="15">
        <v>3</v>
      </c>
      <c r="DN481" s="15">
        <v>2</v>
      </c>
      <c r="DQ481" s="15">
        <v>2</v>
      </c>
      <c r="DR481" s="15">
        <v>2</v>
      </c>
      <c r="DS481" s="15">
        <v>1</v>
      </c>
      <c r="DT481" s="15">
        <v>2</v>
      </c>
      <c r="DY481" s="27">
        <v>3</v>
      </c>
      <c r="DZ481" s="27">
        <v>4</v>
      </c>
      <c r="EA481" s="27">
        <v>3</v>
      </c>
      <c r="EB481" s="27">
        <v>3</v>
      </c>
      <c r="EC481" s="27">
        <v>3</v>
      </c>
      <c r="ED481" s="27">
        <v>3</v>
      </c>
      <c r="EE481" s="27">
        <f t="shared" si="97"/>
        <v>3.1666666666666665</v>
      </c>
      <c r="EF481" s="15">
        <f t="shared" si="103"/>
        <v>0.16666666666666652</v>
      </c>
    </row>
    <row r="482" spans="1:136" x14ac:dyDescent="0.2">
      <c r="A482" s="15">
        <v>241</v>
      </c>
      <c r="B482" s="15">
        <v>836</v>
      </c>
      <c r="C482" s="15">
        <v>1</v>
      </c>
      <c r="D482" s="15">
        <v>2</v>
      </c>
      <c r="E482" s="15">
        <v>0</v>
      </c>
      <c r="F482" s="15">
        <v>60</v>
      </c>
      <c r="G482" s="15">
        <v>3</v>
      </c>
      <c r="H482" s="15">
        <v>2</v>
      </c>
      <c r="I482" s="15">
        <v>6</v>
      </c>
      <c r="J482" s="15">
        <v>45</v>
      </c>
      <c r="K482" s="15">
        <v>0</v>
      </c>
      <c r="L482" s="15">
        <v>1</v>
      </c>
      <c r="M482" s="15">
        <v>0</v>
      </c>
      <c r="N482" s="15">
        <v>0</v>
      </c>
      <c r="O482" s="15">
        <v>1</v>
      </c>
      <c r="P482" s="15">
        <v>1</v>
      </c>
      <c r="Q482" s="15">
        <v>1</v>
      </c>
      <c r="R482" s="15">
        <v>1</v>
      </c>
      <c r="S482" s="15">
        <v>10</v>
      </c>
      <c r="T482" s="15">
        <v>9000</v>
      </c>
      <c r="U482" s="15">
        <f t="shared" si="98"/>
        <v>9000</v>
      </c>
      <c r="V482" s="15">
        <v>12</v>
      </c>
      <c r="W482" s="27">
        <f t="shared" si="99"/>
        <v>900</v>
      </c>
      <c r="AA482" s="15">
        <f t="shared" si="100"/>
        <v>0</v>
      </c>
      <c r="AD482" s="15">
        <f t="shared" si="101"/>
        <v>9000</v>
      </c>
      <c r="AE482" s="172">
        <f t="shared" si="96"/>
        <v>900</v>
      </c>
      <c r="AF482" s="161">
        <v>1</v>
      </c>
      <c r="AG482" s="161">
        <v>1</v>
      </c>
      <c r="AH482" s="161">
        <v>10</v>
      </c>
      <c r="AI482" s="161">
        <v>9000</v>
      </c>
      <c r="AJ482" s="161">
        <v>12</v>
      </c>
      <c r="AK482" s="161">
        <v>900</v>
      </c>
      <c r="AW482" s="15">
        <f t="shared" si="104"/>
        <v>0</v>
      </c>
      <c r="CJ482" s="15">
        <v>4</v>
      </c>
      <c r="CK482" s="15">
        <v>4</v>
      </c>
      <c r="CL482" s="15">
        <v>4</v>
      </c>
      <c r="CM482" s="15">
        <v>4</v>
      </c>
      <c r="CN482" s="15">
        <v>4</v>
      </c>
      <c r="CO482" s="15">
        <f t="shared" si="102"/>
        <v>4</v>
      </c>
      <c r="CP482" s="15">
        <v>4</v>
      </c>
      <c r="CQ482" s="15">
        <v>1</v>
      </c>
      <c r="CR482" s="15">
        <v>1</v>
      </c>
      <c r="CS482" s="15">
        <v>2</v>
      </c>
      <c r="CT482" s="15">
        <v>2</v>
      </c>
      <c r="CU482" s="15">
        <v>4</v>
      </c>
      <c r="CV482" s="15">
        <v>1</v>
      </c>
      <c r="CW482" s="15">
        <v>2</v>
      </c>
      <c r="CX482" s="15">
        <v>1</v>
      </c>
      <c r="CY482" s="15">
        <v>1</v>
      </c>
      <c r="DA482" s="15">
        <v>1</v>
      </c>
      <c r="DC482" s="15">
        <v>1</v>
      </c>
      <c r="DE482" s="15">
        <v>1</v>
      </c>
      <c r="DM482" s="15">
        <v>1</v>
      </c>
      <c r="DN482" s="15">
        <v>2</v>
      </c>
      <c r="DO482" s="15">
        <v>2</v>
      </c>
      <c r="DP482" s="15">
        <v>2</v>
      </c>
      <c r="DQ482" s="15">
        <v>3</v>
      </c>
      <c r="DR482" s="15">
        <v>2</v>
      </c>
      <c r="DY482" s="15">
        <v>3</v>
      </c>
      <c r="DZ482" s="15">
        <v>3</v>
      </c>
      <c r="EA482" s="15">
        <v>3</v>
      </c>
      <c r="EB482" s="15">
        <v>3</v>
      </c>
      <c r="EC482" s="15">
        <v>3</v>
      </c>
      <c r="ED482" s="15">
        <v>3</v>
      </c>
      <c r="EE482" s="27">
        <f t="shared" si="97"/>
        <v>3</v>
      </c>
      <c r="EF482" s="15">
        <f t="shared" si="103"/>
        <v>0</v>
      </c>
    </row>
    <row r="483" spans="1:136" x14ac:dyDescent="0.2">
      <c r="A483" s="15">
        <v>241</v>
      </c>
      <c r="B483" s="15">
        <v>836</v>
      </c>
      <c r="C483" s="15">
        <v>1</v>
      </c>
      <c r="D483" s="15">
        <v>2</v>
      </c>
      <c r="E483" s="15">
        <v>0</v>
      </c>
      <c r="F483" s="15">
        <v>60</v>
      </c>
      <c r="G483" s="15">
        <v>3</v>
      </c>
      <c r="H483" s="15">
        <v>2</v>
      </c>
      <c r="I483" s="15">
        <v>6</v>
      </c>
      <c r="J483" s="15">
        <v>45</v>
      </c>
      <c r="K483" s="15">
        <v>0</v>
      </c>
      <c r="L483" s="15">
        <v>1</v>
      </c>
      <c r="M483" s="15">
        <v>0</v>
      </c>
      <c r="N483" s="15">
        <v>0</v>
      </c>
      <c r="O483" s="15">
        <v>1</v>
      </c>
      <c r="P483" s="15">
        <v>0</v>
      </c>
      <c r="Q483" s="159">
        <v>1</v>
      </c>
      <c r="R483" s="159">
        <v>1</v>
      </c>
      <c r="S483" s="159">
        <v>10</v>
      </c>
      <c r="T483" s="159">
        <v>9000</v>
      </c>
      <c r="U483" s="159">
        <f t="shared" si="98"/>
        <v>9000</v>
      </c>
      <c r="V483" s="159">
        <v>12</v>
      </c>
      <c r="W483" s="171">
        <f t="shared" si="99"/>
        <v>900</v>
      </c>
      <c r="AA483" s="15">
        <f t="shared" si="100"/>
        <v>0</v>
      </c>
      <c r="AD483" s="15">
        <f t="shared" si="101"/>
        <v>9000</v>
      </c>
      <c r="AE483" s="172">
        <f t="shared" si="96"/>
        <v>900</v>
      </c>
      <c r="AW483" s="15">
        <f t="shared" si="104"/>
        <v>0</v>
      </c>
      <c r="CJ483" s="15">
        <v>4</v>
      </c>
      <c r="CK483" s="15">
        <v>4</v>
      </c>
      <c r="CL483" s="15">
        <v>4</v>
      </c>
      <c r="CM483" s="15">
        <v>4</v>
      </c>
      <c r="CN483" s="15">
        <v>4</v>
      </c>
      <c r="CO483" s="15">
        <f t="shared" si="102"/>
        <v>4</v>
      </c>
      <c r="CP483" s="15">
        <v>4</v>
      </c>
      <c r="CQ483" s="15">
        <v>1</v>
      </c>
      <c r="CR483" s="15">
        <v>1</v>
      </c>
      <c r="CS483" s="15">
        <v>2</v>
      </c>
      <c r="CT483" s="15">
        <v>2</v>
      </c>
      <c r="CU483" s="15">
        <v>4</v>
      </c>
      <c r="CV483" s="15">
        <v>1</v>
      </c>
      <c r="CW483" s="15">
        <v>2</v>
      </c>
      <c r="CX483" s="15">
        <v>1</v>
      </c>
      <c r="CY483" s="15">
        <v>1</v>
      </c>
      <c r="DA483" s="15">
        <v>1</v>
      </c>
      <c r="DC483" s="15">
        <v>1</v>
      </c>
      <c r="DE483" s="15">
        <v>1</v>
      </c>
      <c r="DM483" s="15">
        <v>1</v>
      </c>
      <c r="DN483" s="15">
        <v>2</v>
      </c>
      <c r="DO483" s="15">
        <v>2</v>
      </c>
      <c r="DP483" s="15">
        <v>2</v>
      </c>
      <c r="DQ483" s="15">
        <v>3</v>
      </c>
      <c r="DR483" s="15">
        <v>2</v>
      </c>
      <c r="DY483" s="27">
        <v>3</v>
      </c>
      <c r="DZ483" s="27">
        <v>3</v>
      </c>
      <c r="EA483" s="27">
        <v>3</v>
      </c>
      <c r="EB483" s="27">
        <v>3</v>
      </c>
      <c r="EC483" s="27">
        <v>3</v>
      </c>
      <c r="ED483" s="27">
        <v>3</v>
      </c>
      <c r="EE483" s="27">
        <f t="shared" si="97"/>
        <v>3</v>
      </c>
      <c r="EF483" s="15">
        <f t="shared" si="103"/>
        <v>-1</v>
      </c>
    </row>
    <row r="484" spans="1:136" x14ac:dyDescent="0.2">
      <c r="A484" s="15">
        <v>242</v>
      </c>
      <c r="B484" s="15">
        <v>837</v>
      </c>
      <c r="C484" s="15">
        <v>1</v>
      </c>
      <c r="D484" s="15">
        <v>2</v>
      </c>
      <c r="E484" s="15">
        <v>0</v>
      </c>
      <c r="F484" s="15">
        <v>38</v>
      </c>
      <c r="G484" s="15">
        <v>5</v>
      </c>
      <c r="H484" s="15">
        <v>1</v>
      </c>
      <c r="I484" s="15">
        <v>4</v>
      </c>
      <c r="J484" s="15">
        <v>10</v>
      </c>
      <c r="K484" s="15">
        <v>0</v>
      </c>
      <c r="L484" s="15">
        <v>1</v>
      </c>
      <c r="M484" s="15">
        <v>1</v>
      </c>
      <c r="N484" s="15">
        <v>100000</v>
      </c>
      <c r="O484" s="15">
        <v>1</v>
      </c>
      <c r="P484" s="15">
        <v>1</v>
      </c>
      <c r="Q484" s="15">
        <v>7</v>
      </c>
      <c r="R484" s="15">
        <v>1</v>
      </c>
      <c r="S484" s="15">
        <v>20</v>
      </c>
      <c r="T484" s="15">
        <v>23000</v>
      </c>
      <c r="U484" s="15">
        <f t="shared" si="98"/>
        <v>23000</v>
      </c>
      <c r="V484" s="15">
        <v>40</v>
      </c>
      <c r="W484" s="27">
        <f t="shared" si="99"/>
        <v>1150</v>
      </c>
      <c r="AA484" s="15">
        <f t="shared" si="100"/>
        <v>0</v>
      </c>
      <c r="AD484" s="15">
        <f t="shared" si="101"/>
        <v>23000</v>
      </c>
      <c r="AE484" s="172">
        <f t="shared" si="96"/>
        <v>1150</v>
      </c>
      <c r="AF484" s="161">
        <v>7</v>
      </c>
      <c r="AG484" s="161">
        <v>1</v>
      </c>
      <c r="AH484" s="161">
        <v>20</v>
      </c>
      <c r="AI484" s="161">
        <v>25000</v>
      </c>
      <c r="AJ484" s="161">
        <v>43</v>
      </c>
      <c r="AK484" s="161">
        <v>1250</v>
      </c>
      <c r="AW484" s="15">
        <f t="shared" si="104"/>
        <v>0</v>
      </c>
      <c r="CJ484" s="15">
        <v>3</v>
      </c>
      <c r="CK484" s="15">
        <v>3</v>
      </c>
      <c r="CL484" s="15">
        <v>3</v>
      </c>
      <c r="CM484" s="15">
        <v>3</v>
      </c>
      <c r="CN484" s="15">
        <v>3</v>
      </c>
      <c r="CO484" s="15">
        <f t="shared" si="102"/>
        <v>3</v>
      </c>
      <c r="CP484" s="15">
        <v>3</v>
      </c>
      <c r="CQ484" s="15">
        <v>1</v>
      </c>
      <c r="CR484" s="15">
        <v>4</v>
      </c>
      <c r="CS484" s="15">
        <v>3</v>
      </c>
      <c r="CT484" s="15">
        <v>2</v>
      </c>
      <c r="CU484" s="15">
        <v>2</v>
      </c>
      <c r="CV484" s="15">
        <v>1</v>
      </c>
      <c r="CW484" s="15">
        <v>2</v>
      </c>
      <c r="CX484" s="15">
        <v>1</v>
      </c>
      <c r="CY484" s="15">
        <v>1</v>
      </c>
      <c r="DA484" s="15">
        <v>1</v>
      </c>
      <c r="DC484" s="15">
        <v>1</v>
      </c>
      <c r="DE484" s="15">
        <v>1</v>
      </c>
      <c r="DO484" s="15">
        <v>3</v>
      </c>
      <c r="DP484" s="15">
        <v>2</v>
      </c>
      <c r="DQ484" s="15">
        <v>2</v>
      </c>
      <c r="DR484" s="15">
        <v>2</v>
      </c>
      <c r="DS484" s="15">
        <v>1</v>
      </c>
      <c r="DT484" s="15">
        <v>2</v>
      </c>
      <c r="DY484" s="15">
        <v>4</v>
      </c>
      <c r="DZ484" s="15">
        <v>4</v>
      </c>
      <c r="EA484" s="15">
        <v>4</v>
      </c>
      <c r="EB484" s="15">
        <v>4</v>
      </c>
      <c r="EC484" s="15">
        <v>4</v>
      </c>
      <c r="ED484" s="15">
        <v>4</v>
      </c>
      <c r="EE484" s="27">
        <f t="shared" si="97"/>
        <v>4</v>
      </c>
      <c r="EF484" s="15">
        <f t="shared" si="103"/>
        <v>0</v>
      </c>
    </row>
    <row r="485" spans="1:136" x14ac:dyDescent="0.2">
      <c r="A485" s="15">
        <v>242</v>
      </c>
      <c r="B485" s="15">
        <v>837</v>
      </c>
      <c r="C485" s="15">
        <v>1</v>
      </c>
      <c r="D485" s="15">
        <v>2</v>
      </c>
      <c r="E485" s="15">
        <v>0</v>
      </c>
      <c r="F485" s="15">
        <v>38</v>
      </c>
      <c r="G485" s="15">
        <v>5</v>
      </c>
      <c r="H485" s="15">
        <v>1</v>
      </c>
      <c r="I485" s="15">
        <v>4</v>
      </c>
      <c r="J485" s="15">
        <v>10</v>
      </c>
      <c r="K485" s="15">
        <v>0</v>
      </c>
      <c r="L485" s="15">
        <v>1</v>
      </c>
      <c r="M485" s="15">
        <v>1</v>
      </c>
      <c r="N485" s="15">
        <v>100000</v>
      </c>
      <c r="O485" s="15">
        <v>1</v>
      </c>
      <c r="P485" s="15">
        <v>0</v>
      </c>
      <c r="Q485" s="159">
        <v>7</v>
      </c>
      <c r="R485" s="159">
        <v>1</v>
      </c>
      <c r="S485" s="159">
        <v>20</v>
      </c>
      <c r="T485" s="159">
        <v>25000</v>
      </c>
      <c r="U485" s="159">
        <f t="shared" si="98"/>
        <v>25000</v>
      </c>
      <c r="V485" s="159">
        <v>43</v>
      </c>
      <c r="W485" s="171">
        <f t="shared" si="99"/>
        <v>1250</v>
      </c>
      <c r="AA485" s="15">
        <f t="shared" si="100"/>
        <v>0</v>
      </c>
      <c r="AD485" s="15">
        <f t="shared" si="101"/>
        <v>25000</v>
      </c>
      <c r="AE485" s="172">
        <f t="shared" si="96"/>
        <v>1250</v>
      </c>
      <c r="AW485" s="15">
        <f t="shared" si="104"/>
        <v>0</v>
      </c>
      <c r="CJ485" s="15">
        <v>3</v>
      </c>
      <c r="CK485" s="15">
        <v>3</v>
      </c>
      <c r="CL485" s="15">
        <v>3</v>
      </c>
      <c r="CM485" s="15">
        <v>3</v>
      </c>
      <c r="CN485" s="15">
        <v>3</v>
      </c>
      <c r="CO485" s="15">
        <f t="shared" si="102"/>
        <v>3</v>
      </c>
      <c r="CP485" s="15">
        <v>3</v>
      </c>
      <c r="CQ485" s="15">
        <v>1</v>
      </c>
      <c r="CR485" s="15">
        <v>4</v>
      </c>
      <c r="CS485" s="15">
        <v>3</v>
      </c>
      <c r="CT485" s="15">
        <v>2</v>
      </c>
      <c r="CU485" s="15">
        <v>2</v>
      </c>
      <c r="CV485" s="15">
        <v>1</v>
      </c>
      <c r="CW485" s="15">
        <v>2</v>
      </c>
      <c r="CX485" s="15">
        <v>1</v>
      </c>
      <c r="CY485" s="15">
        <v>1</v>
      </c>
      <c r="DA485" s="15">
        <v>1</v>
      </c>
      <c r="DC485" s="15">
        <v>1</v>
      </c>
      <c r="DE485" s="15">
        <v>1</v>
      </c>
      <c r="DO485" s="15">
        <v>3</v>
      </c>
      <c r="DP485" s="15">
        <v>2</v>
      </c>
      <c r="DQ485" s="15">
        <v>2</v>
      </c>
      <c r="DR485" s="15">
        <v>2</v>
      </c>
      <c r="DS485" s="15">
        <v>1</v>
      </c>
      <c r="DT485" s="15">
        <v>2</v>
      </c>
      <c r="DY485" s="27">
        <v>4</v>
      </c>
      <c r="DZ485" s="27">
        <v>4</v>
      </c>
      <c r="EA485" s="27">
        <v>4</v>
      </c>
      <c r="EB485" s="27">
        <v>4</v>
      </c>
      <c r="EC485" s="27">
        <v>4</v>
      </c>
      <c r="ED485" s="27">
        <v>4</v>
      </c>
      <c r="EE485" s="27">
        <f t="shared" si="97"/>
        <v>4</v>
      </c>
      <c r="EF485" s="15">
        <f t="shared" si="103"/>
        <v>2</v>
      </c>
    </row>
    <row r="486" spans="1:136" x14ac:dyDescent="0.2">
      <c r="A486" s="15">
        <v>243</v>
      </c>
      <c r="B486" s="15">
        <v>838</v>
      </c>
      <c r="C486" s="15">
        <v>1</v>
      </c>
      <c r="D486" s="15">
        <v>2</v>
      </c>
      <c r="E486" s="15">
        <v>0</v>
      </c>
      <c r="F486" s="15">
        <v>58</v>
      </c>
      <c r="G486" s="15">
        <v>3</v>
      </c>
      <c r="H486" s="15">
        <v>2</v>
      </c>
      <c r="I486" s="15">
        <v>5</v>
      </c>
      <c r="J486" s="15">
        <v>25</v>
      </c>
      <c r="K486" s="15">
        <v>0</v>
      </c>
      <c r="L486" s="15">
        <v>1</v>
      </c>
      <c r="M486" s="15">
        <v>1</v>
      </c>
      <c r="N486" s="15">
        <v>200000</v>
      </c>
      <c r="O486" s="15">
        <v>1</v>
      </c>
      <c r="P486" s="15">
        <v>1</v>
      </c>
      <c r="Q486" s="15">
        <v>1</v>
      </c>
      <c r="R486" s="15">
        <v>1</v>
      </c>
      <c r="S486" s="15">
        <v>14</v>
      </c>
      <c r="T486" s="15">
        <v>10000</v>
      </c>
      <c r="U486" s="15">
        <f t="shared" si="98"/>
        <v>10000</v>
      </c>
      <c r="V486" s="15">
        <v>11</v>
      </c>
      <c r="W486" s="27">
        <f t="shared" si="99"/>
        <v>714.28571428571433</v>
      </c>
      <c r="AA486" s="15">
        <f t="shared" si="100"/>
        <v>0</v>
      </c>
      <c r="AD486" s="15">
        <f t="shared" si="101"/>
        <v>10000</v>
      </c>
      <c r="AE486" s="172">
        <f t="shared" si="96"/>
        <v>714.28571428571433</v>
      </c>
      <c r="AF486" s="161">
        <v>1</v>
      </c>
      <c r="AG486" s="161">
        <v>1</v>
      </c>
      <c r="AH486" s="161">
        <v>14</v>
      </c>
      <c r="AI486" s="161">
        <v>10000</v>
      </c>
      <c r="AJ486" s="161">
        <v>11</v>
      </c>
      <c r="AK486" s="161">
        <v>714.28571428571433</v>
      </c>
      <c r="AW486" s="15">
        <f t="shared" si="104"/>
        <v>0</v>
      </c>
      <c r="CJ486" s="15">
        <v>4</v>
      </c>
      <c r="CK486" s="15">
        <v>4</v>
      </c>
      <c r="CL486" s="15">
        <v>4</v>
      </c>
      <c r="CM486" s="15">
        <v>4</v>
      </c>
      <c r="CN486" s="15">
        <v>4</v>
      </c>
      <c r="CO486" s="15">
        <f t="shared" si="102"/>
        <v>4</v>
      </c>
      <c r="CP486" s="15">
        <v>4</v>
      </c>
      <c r="CQ486" s="15">
        <v>1</v>
      </c>
      <c r="CR486" s="15">
        <v>2</v>
      </c>
      <c r="CS486" s="15">
        <v>5</v>
      </c>
      <c r="CT486" s="15">
        <v>2</v>
      </c>
      <c r="CU486" s="15">
        <v>4</v>
      </c>
      <c r="CV486" s="15">
        <v>1</v>
      </c>
      <c r="CW486" s="15">
        <v>2</v>
      </c>
      <c r="CX486" s="15">
        <v>1</v>
      </c>
      <c r="CY486" s="15">
        <v>1</v>
      </c>
      <c r="DA486" s="15">
        <v>1</v>
      </c>
      <c r="DC486" s="15">
        <v>1</v>
      </c>
      <c r="DE486" s="15">
        <v>1</v>
      </c>
      <c r="DM486" s="15">
        <v>2</v>
      </c>
      <c r="DN486" s="15">
        <v>2</v>
      </c>
      <c r="DO486" s="15">
        <v>1</v>
      </c>
      <c r="DP486" s="15">
        <v>2</v>
      </c>
      <c r="DQ486" s="15">
        <v>3</v>
      </c>
      <c r="DR486" s="15">
        <v>2</v>
      </c>
      <c r="DY486" s="15">
        <v>2</v>
      </c>
      <c r="DZ486" s="15">
        <v>2</v>
      </c>
      <c r="EA486" s="15">
        <v>2</v>
      </c>
      <c r="EB486" s="15">
        <v>2</v>
      </c>
      <c r="EC486" s="15">
        <v>2</v>
      </c>
      <c r="ED486" s="15">
        <v>2</v>
      </c>
      <c r="EE486" s="27">
        <f t="shared" si="97"/>
        <v>2</v>
      </c>
      <c r="EF486" s="15">
        <f t="shared" si="103"/>
        <v>0</v>
      </c>
    </row>
    <row r="487" spans="1:136" x14ac:dyDescent="0.2">
      <c r="A487" s="15">
        <v>243</v>
      </c>
      <c r="B487" s="15">
        <v>838</v>
      </c>
      <c r="C487" s="15">
        <v>1</v>
      </c>
      <c r="D487" s="15">
        <v>2</v>
      </c>
      <c r="E487" s="15">
        <v>0</v>
      </c>
      <c r="F487" s="15">
        <v>58</v>
      </c>
      <c r="G487" s="15">
        <v>3</v>
      </c>
      <c r="H487" s="15">
        <v>2</v>
      </c>
      <c r="I487" s="15">
        <v>5</v>
      </c>
      <c r="J487" s="15">
        <v>25</v>
      </c>
      <c r="K487" s="15">
        <v>0</v>
      </c>
      <c r="L487" s="15">
        <v>1</v>
      </c>
      <c r="M487" s="15">
        <v>1</v>
      </c>
      <c r="N487" s="15">
        <v>200000</v>
      </c>
      <c r="O487" s="15">
        <v>1</v>
      </c>
      <c r="P487" s="15">
        <v>0</v>
      </c>
      <c r="Q487" s="159">
        <v>1</v>
      </c>
      <c r="R487" s="159">
        <v>1</v>
      </c>
      <c r="S487" s="159">
        <v>14</v>
      </c>
      <c r="T487" s="159">
        <v>10000</v>
      </c>
      <c r="U487" s="159">
        <f t="shared" si="98"/>
        <v>10000</v>
      </c>
      <c r="V487" s="159">
        <v>11</v>
      </c>
      <c r="W487" s="171">
        <f t="shared" si="99"/>
        <v>714.28571428571433</v>
      </c>
      <c r="AA487" s="15">
        <f t="shared" si="100"/>
        <v>0</v>
      </c>
      <c r="AD487" s="15">
        <f t="shared" si="101"/>
        <v>10000</v>
      </c>
      <c r="AE487" s="172">
        <f t="shared" si="96"/>
        <v>714.28571428571433</v>
      </c>
      <c r="AW487" s="15">
        <f t="shared" si="104"/>
        <v>0</v>
      </c>
      <c r="CJ487" s="15">
        <v>4</v>
      </c>
      <c r="CK487" s="15">
        <v>4</v>
      </c>
      <c r="CL487" s="15">
        <v>4</v>
      </c>
      <c r="CM487" s="15">
        <v>4</v>
      </c>
      <c r="CN487" s="15">
        <v>4</v>
      </c>
      <c r="CO487" s="15">
        <f t="shared" si="102"/>
        <v>4</v>
      </c>
      <c r="CP487" s="15">
        <v>4</v>
      </c>
      <c r="CQ487" s="15">
        <v>1</v>
      </c>
      <c r="CR487" s="15">
        <v>2</v>
      </c>
      <c r="CS487" s="15">
        <v>5</v>
      </c>
      <c r="CT487" s="15">
        <v>2</v>
      </c>
      <c r="CU487" s="15">
        <v>4</v>
      </c>
      <c r="CV487" s="15">
        <v>1</v>
      </c>
      <c r="CW487" s="15">
        <v>2</v>
      </c>
      <c r="CX487" s="15">
        <v>1</v>
      </c>
      <c r="CY487" s="15">
        <v>1</v>
      </c>
      <c r="DA487" s="15">
        <v>1</v>
      </c>
      <c r="DC487" s="15">
        <v>1</v>
      </c>
      <c r="DE487" s="15">
        <v>1</v>
      </c>
      <c r="DM487" s="15">
        <v>2</v>
      </c>
      <c r="DN487" s="15">
        <v>2</v>
      </c>
      <c r="DO487" s="15">
        <v>1</v>
      </c>
      <c r="DP487" s="15">
        <v>2</v>
      </c>
      <c r="DQ487" s="15">
        <v>3</v>
      </c>
      <c r="DR487" s="15">
        <v>2</v>
      </c>
      <c r="DY487" s="27">
        <v>2</v>
      </c>
      <c r="DZ487" s="27">
        <v>2</v>
      </c>
      <c r="EA487" s="27">
        <v>2</v>
      </c>
      <c r="EB487" s="27">
        <v>2</v>
      </c>
      <c r="EC487" s="27">
        <v>2</v>
      </c>
      <c r="ED487" s="27">
        <v>2</v>
      </c>
      <c r="EE487" s="27">
        <f t="shared" si="97"/>
        <v>2</v>
      </c>
      <c r="EF487" s="15">
        <f t="shared" si="103"/>
        <v>-1</v>
      </c>
    </row>
    <row r="488" spans="1:136" x14ac:dyDescent="0.2">
      <c r="A488" s="15">
        <v>244</v>
      </c>
      <c r="B488" s="15">
        <v>839</v>
      </c>
      <c r="C488" s="15">
        <v>1</v>
      </c>
      <c r="D488" s="15">
        <v>2</v>
      </c>
      <c r="E488" s="15">
        <v>1</v>
      </c>
      <c r="F488" s="15">
        <v>62</v>
      </c>
      <c r="G488" s="15">
        <v>1</v>
      </c>
      <c r="H488" s="15">
        <v>2</v>
      </c>
      <c r="I488" s="15">
        <v>7</v>
      </c>
      <c r="J488" s="15">
        <v>40</v>
      </c>
      <c r="K488" s="15">
        <v>0</v>
      </c>
      <c r="L488" s="15">
        <v>1</v>
      </c>
      <c r="M488" s="15">
        <v>0</v>
      </c>
      <c r="N488" s="15">
        <v>0</v>
      </c>
      <c r="O488" s="15">
        <v>1</v>
      </c>
      <c r="P488" s="15">
        <v>1</v>
      </c>
      <c r="Q488" s="15">
        <v>1</v>
      </c>
      <c r="R488" s="15">
        <v>1</v>
      </c>
      <c r="S488" s="15">
        <v>20</v>
      </c>
      <c r="T488" s="15">
        <v>15000</v>
      </c>
      <c r="U488" s="15">
        <f t="shared" si="98"/>
        <v>15000</v>
      </c>
      <c r="V488" s="15">
        <v>13</v>
      </c>
      <c r="W488" s="27">
        <f t="shared" si="99"/>
        <v>750</v>
      </c>
      <c r="AA488" s="15">
        <f t="shared" si="100"/>
        <v>0</v>
      </c>
      <c r="AD488" s="15">
        <f t="shared" si="101"/>
        <v>15000</v>
      </c>
      <c r="AE488" s="172">
        <f t="shared" si="96"/>
        <v>750</v>
      </c>
      <c r="AF488" s="161">
        <v>1</v>
      </c>
      <c r="AG488" s="161">
        <v>1</v>
      </c>
      <c r="AH488" s="161">
        <v>20</v>
      </c>
      <c r="AI488" s="161">
        <v>16000</v>
      </c>
      <c r="AJ488" s="161">
        <v>11</v>
      </c>
      <c r="AK488" s="161">
        <v>800</v>
      </c>
      <c r="AW488" s="15">
        <f t="shared" si="104"/>
        <v>0</v>
      </c>
      <c r="CJ488" s="15">
        <v>4</v>
      </c>
      <c r="CK488" s="15">
        <v>4</v>
      </c>
      <c r="CL488" s="15">
        <v>4</v>
      </c>
      <c r="CM488" s="15">
        <v>5</v>
      </c>
      <c r="CN488" s="15">
        <v>5</v>
      </c>
      <c r="CO488" s="15">
        <f t="shared" si="102"/>
        <v>4.4000000000000004</v>
      </c>
      <c r="CP488" s="15">
        <v>4</v>
      </c>
      <c r="CQ488" s="15">
        <v>1</v>
      </c>
      <c r="CR488" s="15">
        <v>1</v>
      </c>
      <c r="CS488" s="15">
        <v>3</v>
      </c>
      <c r="CT488" s="15">
        <v>2</v>
      </c>
      <c r="CU488" s="15">
        <v>4</v>
      </c>
      <c r="CV488" s="15">
        <v>2</v>
      </c>
      <c r="CW488" s="15">
        <v>2</v>
      </c>
      <c r="CX488" s="15">
        <v>1</v>
      </c>
      <c r="CY488" s="15">
        <v>1</v>
      </c>
      <c r="DA488" s="15">
        <v>1</v>
      </c>
      <c r="DC488" s="15">
        <v>1</v>
      </c>
      <c r="DE488" s="15">
        <v>1</v>
      </c>
      <c r="DM488" s="15">
        <v>3</v>
      </c>
      <c r="DN488" s="15">
        <v>2</v>
      </c>
      <c r="DO488" s="15">
        <v>2</v>
      </c>
      <c r="DP488" s="15">
        <v>2</v>
      </c>
      <c r="DQ488" s="15">
        <v>1</v>
      </c>
      <c r="DR488" s="15">
        <v>2</v>
      </c>
      <c r="DY488" s="15">
        <v>3</v>
      </c>
      <c r="DZ488" s="15">
        <v>3</v>
      </c>
      <c r="EA488" s="15">
        <v>3</v>
      </c>
      <c r="EB488" s="15">
        <v>3</v>
      </c>
      <c r="EC488" s="15">
        <v>3</v>
      </c>
      <c r="ED488" s="15">
        <v>3</v>
      </c>
      <c r="EE488" s="27">
        <f t="shared" si="97"/>
        <v>3</v>
      </c>
      <c r="EF488" s="15">
        <f t="shared" si="103"/>
        <v>0.66666666666666652</v>
      </c>
    </row>
    <row r="489" spans="1:136" x14ac:dyDescent="0.2">
      <c r="A489" s="15">
        <v>244</v>
      </c>
      <c r="B489" s="15">
        <v>839</v>
      </c>
      <c r="C489" s="15">
        <v>1</v>
      </c>
      <c r="D489" s="15">
        <v>2</v>
      </c>
      <c r="E489" s="15">
        <v>1</v>
      </c>
      <c r="F489" s="15">
        <v>62</v>
      </c>
      <c r="G489" s="15">
        <v>1</v>
      </c>
      <c r="H489" s="15">
        <v>2</v>
      </c>
      <c r="I489" s="15">
        <v>7</v>
      </c>
      <c r="J489" s="15">
        <v>40</v>
      </c>
      <c r="K489" s="15">
        <v>0</v>
      </c>
      <c r="L489" s="15">
        <v>1</v>
      </c>
      <c r="M489" s="15">
        <v>0</v>
      </c>
      <c r="N489" s="15">
        <v>0</v>
      </c>
      <c r="O489" s="15">
        <v>1</v>
      </c>
      <c r="P489" s="15">
        <v>0</v>
      </c>
      <c r="Q489" s="159">
        <v>1</v>
      </c>
      <c r="R489" s="159">
        <v>1</v>
      </c>
      <c r="S489" s="159">
        <v>20</v>
      </c>
      <c r="T489" s="159">
        <v>16000</v>
      </c>
      <c r="U489" s="159">
        <f t="shared" si="98"/>
        <v>16000</v>
      </c>
      <c r="V489" s="159">
        <v>11</v>
      </c>
      <c r="W489" s="171">
        <f t="shared" si="99"/>
        <v>800</v>
      </c>
      <c r="AA489" s="15">
        <f t="shared" si="100"/>
        <v>0</v>
      </c>
      <c r="AD489" s="15">
        <f t="shared" si="101"/>
        <v>16000</v>
      </c>
      <c r="AE489" s="172">
        <f t="shared" si="96"/>
        <v>800</v>
      </c>
      <c r="AW489" s="15">
        <f t="shared" si="104"/>
        <v>0</v>
      </c>
      <c r="CJ489" s="15">
        <v>4</v>
      </c>
      <c r="CK489" s="15">
        <v>4</v>
      </c>
      <c r="CL489" s="15">
        <v>4</v>
      </c>
      <c r="CM489" s="15">
        <v>5</v>
      </c>
      <c r="CN489" s="15">
        <v>5</v>
      </c>
      <c r="CO489" s="15">
        <f t="shared" si="102"/>
        <v>4.4000000000000004</v>
      </c>
      <c r="CP489" s="15">
        <v>4</v>
      </c>
      <c r="CQ489" s="15">
        <v>1</v>
      </c>
      <c r="CR489" s="15">
        <v>1</v>
      </c>
      <c r="CS489" s="15">
        <v>3</v>
      </c>
      <c r="CT489" s="15">
        <v>2</v>
      </c>
      <c r="CU489" s="15">
        <v>4</v>
      </c>
      <c r="CV489" s="15">
        <v>2</v>
      </c>
      <c r="CW489" s="15">
        <v>2</v>
      </c>
      <c r="CX489" s="15">
        <v>1</v>
      </c>
      <c r="CY489" s="15">
        <v>1</v>
      </c>
      <c r="DA489" s="15">
        <v>1</v>
      </c>
      <c r="DC489" s="15">
        <v>1</v>
      </c>
      <c r="DE489" s="15">
        <v>1</v>
      </c>
      <c r="DM489" s="15">
        <v>3</v>
      </c>
      <c r="DN489" s="15">
        <v>2</v>
      </c>
      <c r="DO489" s="15">
        <v>2</v>
      </c>
      <c r="DP489" s="15">
        <v>2</v>
      </c>
      <c r="DQ489" s="15">
        <v>1</v>
      </c>
      <c r="DR489" s="15">
        <v>2</v>
      </c>
      <c r="DY489" s="27">
        <v>3</v>
      </c>
      <c r="DZ489" s="27">
        <v>3</v>
      </c>
      <c r="EA489" s="27">
        <v>2</v>
      </c>
      <c r="EB489" s="27">
        <v>2</v>
      </c>
      <c r="EC489" s="27">
        <v>2</v>
      </c>
      <c r="ED489" s="27">
        <v>2</v>
      </c>
      <c r="EE489" s="27">
        <f t="shared" si="97"/>
        <v>2.3333333333333335</v>
      </c>
      <c r="EF489" s="15">
        <f t="shared" si="103"/>
        <v>-0.66666666666666652</v>
      </c>
    </row>
    <row r="490" spans="1:136" x14ac:dyDescent="0.2">
      <c r="A490" s="15">
        <v>245</v>
      </c>
      <c r="B490" s="15">
        <v>840</v>
      </c>
      <c r="C490" s="15">
        <v>0</v>
      </c>
      <c r="D490" s="15">
        <v>2</v>
      </c>
      <c r="E490" s="15">
        <v>1</v>
      </c>
      <c r="F490" s="15">
        <v>33</v>
      </c>
      <c r="G490" s="15">
        <v>5</v>
      </c>
      <c r="H490" s="15">
        <v>1</v>
      </c>
      <c r="I490" s="15">
        <v>3</v>
      </c>
      <c r="J490" s="15">
        <v>5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1</v>
      </c>
      <c r="Q490" s="15">
        <v>7</v>
      </c>
      <c r="R490" s="15">
        <v>1</v>
      </c>
      <c r="S490" s="15">
        <v>8</v>
      </c>
      <c r="T490" s="15">
        <v>8200</v>
      </c>
      <c r="U490" s="15">
        <f t="shared" si="98"/>
        <v>8200</v>
      </c>
      <c r="V490" s="15">
        <v>38</v>
      </c>
      <c r="W490" s="27">
        <f t="shared" si="99"/>
        <v>1025</v>
      </c>
      <c r="AA490" s="15">
        <f t="shared" si="100"/>
        <v>0</v>
      </c>
      <c r="AD490" s="15">
        <f t="shared" si="101"/>
        <v>8200</v>
      </c>
      <c r="AE490" s="172">
        <f t="shared" si="96"/>
        <v>1025</v>
      </c>
      <c r="AF490" s="161">
        <v>7</v>
      </c>
      <c r="AG490" s="161">
        <v>1</v>
      </c>
      <c r="AH490" s="161">
        <v>8</v>
      </c>
      <c r="AI490" s="161">
        <v>8200</v>
      </c>
      <c r="AJ490" s="161">
        <v>38</v>
      </c>
      <c r="AK490" s="161">
        <v>1025</v>
      </c>
      <c r="AW490" s="15">
        <f t="shared" si="104"/>
        <v>0</v>
      </c>
      <c r="CJ490" s="15">
        <v>3</v>
      </c>
      <c r="CK490" s="15">
        <v>3</v>
      </c>
      <c r="CL490" s="15">
        <v>3</v>
      </c>
      <c r="CM490" s="15">
        <v>3</v>
      </c>
      <c r="CN490" s="15">
        <v>3</v>
      </c>
      <c r="CO490" s="15">
        <f t="shared" si="102"/>
        <v>3</v>
      </c>
      <c r="CP490" s="15">
        <v>3</v>
      </c>
      <c r="CQ490" s="15">
        <v>3</v>
      </c>
      <c r="CR490" s="15">
        <v>2</v>
      </c>
      <c r="CS490" s="15">
        <v>2</v>
      </c>
      <c r="CT490" s="15">
        <v>4</v>
      </c>
      <c r="CU490" s="15">
        <v>3</v>
      </c>
      <c r="CV490" s="15">
        <v>1</v>
      </c>
      <c r="CW490" s="15">
        <v>4</v>
      </c>
      <c r="CX490" s="15">
        <v>1</v>
      </c>
      <c r="CY490" s="15">
        <v>1</v>
      </c>
      <c r="DA490" s="15">
        <v>1</v>
      </c>
      <c r="DC490" s="15">
        <v>1</v>
      </c>
      <c r="DE490" s="15">
        <v>1</v>
      </c>
      <c r="DO490" s="15">
        <v>1</v>
      </c>
      <c r="DP490" s="15">
        <v>4</v>
      </c>
      <c r="DQ490" s="15">
        <v>3</v>
      </c>
      <c r="DR490" s="15">
        <v>4</v>
      </c>
      <c r="DS490" s="15">
        <v>2</v>
      </c>
      <c r="DT490" s="15">
        <v>4</v>
      </c>
      <c r="DY490" s="15">
        <v>3</v>
      </c>
      <c r="DZ490" s="15">
        <v>3</v>
      </c>
      <c r="EA490" s="15">
        <v>3</v>
      </c>
      <c r="EB490" s="15">
        <v>3</v>
      </c>
      <c r="EC490" s="15">
        <v>3</v>
      </c>
      <c r="ED490" s="15">
        <v>3</v>
      </c>
      <c r="EE490" s="27">
        <f t="shared" si="97"/>
        <v>3</v>
      </c>
      <c r="EF490" s="15">
        <f t="shared" si="103"/>
        <v>0</v>
      </c>
    </row>
    <row r="491" spans="1:136" x14ac:dyDescent="0.2">
      <c r="A491" s="15">
        <v>245</v>
      </c>
      <c r="B491" s="15">
        <v>840</v>
      </c>
      <c r="C491" s="15">
        <v>0</v>
      </c>
      <c r="D491" s="15">
        <v>2</v>
      </c>
      <c r="E491" s="15">
        <v>1</v>
      </c>
      <c r="F491" s="15">
        <v>33</v>
      </c>
      <c r="G491" s="15">
        <v>5</v>
      </c>
      <c r="H491" s="15">
        <v>1</v>
      </c>
      <c r="I491" s="15">
        <v>3</v>
      </c>
      <c r="J491" s="15">
        <v>5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9">
        <v>7</v>
      </c>
      <c r="R491" s="159">
        <v>1</v>
      </c>
      <c r="S491" s="159">
        <v>8</v>
      </c>
      <c r="T491" s="159">
        <v>8200</v>
      </c>
      <c r="U491" s="159">
        <f t="shared" si="98"/>
        <v>8200</v>
      </c>
      <c r="V491" s="159">
        <v>38</v>
      </c>
      <c r="W491" s="171">
        <f t="shared" si="99"/>
        <v>1025</v>
      </c>
      <c r="AA491" s="15">
        <f t="shared" si="100"/>
        <v>0</v>
      </c>
      <c r="AD491" s="15">
        <f t="shared" si="101"/>
        <v>8200</v>
      </c>
      <c r="AE491" s="172">
        <f t="shared" si="96"/>
        <v>1025</v>
      </c>
      <c r="AW491" s="15">
        <f t="shared" si="104"/>
        <v>0</v>
      </c>
      <c r="CJ491" s="15">
        <v>3</v>
      </c>
      <c r="CK491" s="15">
        <v>3</v>
      </c>
      <c r="CL491" s="15">
        <v>3</v>
      </c>
      <c r="CM491" s="15">
        <v>3</v>
      </c>
      <c r="CN491" s="15">
        <v>3</v>
      </c>
      <c r="CO491" s="15">
        <f t="shared" si="102"/>
        <v>3</v>
      </c>
      <c r="CP491" s="15">
        <v>3</v>
      </c>
      <c r="CQ491" s="15">
        <v>3</v>
      </c>
      <c r="CR491" s="15">
        <v>2</v>
      </c>
      <c r="CS491" s="15">
        <v>2</v>
      </c>
      <c r="CT491" s="15">
        <v>4</v>
      </c>
      <c r="CU491" s="15">
        <v>3</v>
      </c>
      <c r="CV491" s="15">
        <v>1</v>
      </c>
      <c r="CW491" s="15">
        <v>4</v>
      </c>
      <c r="CX491" s="15">
        <v>1</v>
      </c>
      <c r="CY491" s="15">
        <v>1</v>
      </c>
      <c r="DA491" s="15">
        <v>1</v>
      </c>
      <c r="DC491" s="15">
        <v>1</v>
      </c>
      <c r="DE491" s="15">
        <v>1</v>
      </c>
      <c r="DO491" s="15">
        <v>1</v>
      </c>
      <c r="DP491" s="15">
        <v>4</v>
      </c>
      <c r="DQ491" s="15">
        <v>3</v>
      </c>
      <c r="DR491" s="15">
        <v>4</v>
      </c>
      <c r="DS491" s="15">
        <v>2</v>
      </c>
      <c r="DT491" s="15">
        <v>4</v>
      </c>
      <c r="DY491" s="27">
        <v>3</v>
      </c>
      <c r="DZ491" s="27">
        <v>3</v>
      </c>
      <c r="EA491" s="27">
        <v>3</v>
      </c>
      <c r="EB491" s="27">
        <v>3</v>
      </c>
      <c r="EC491" s="27">
        <v>3</v>
      </c>
      <c r="ED491" s="27">
        <v>3</v>
      </c>
      <c r="EE491" s="27">
        <f t="shared" si="97"/>
        <v>3</v>
      </c>
      <c r="EF491" s="15">
        <f t="shared" si="103"/>
        <v>1</v>
      </c>
    </row>
    <row r="492" spans="1:136" x14ac:dyDescent="0.2">
      <c r="A492" s="15">
        <v>246</v>
      </c>
      <c r="B492" s="15">
        <v>841</v>
      </c>
      <c r="C492" s="15">
        <v>0</v>
      </c>
      <c r="D492" s="15">
        <v>2</v>
      </c>
      <c r="E492" s="15">
        <v>1</v>
      </c>
      <c r="F492" s="15">
        <v>43</v>
      </c>
      <c r="G492" s="15">
        <v>5</v>
      </c>
      <c r="H492" s="15">
        <v>2</v>
      </c>
      <c r="I492" s="15">
        <v>4</v>
      </c>
      <c r="J492" s="15">
        <v>5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1</v>
      </c>
      <c r="Q492" s="15">
        <v>7</v>
      </c>
      <c r="R492" s="15">
        <v>1</v>
      </c>
      <c r="S492" s="15">
        <v>5</v>
      </c>
      <c r="T492" s="15">
        <v>3000</v>
      </c>
      <c r="U492" s="15">
        <f t="shared" si="98"/>
        <v>3000</v>
      </c>
      <c r="V492" s="15">
        <v>25</v>
      </c>
      <c r="W492" s="27">
        <f t="shared" si="99"/>
        <v>600</v>
      </c>
      <c r="AA492" s="15">
        <f t="shared" si="100"/>
        <v>0</v>
      </c>
      <c r="AD492" s="15">
        <f t="shared" si="101"/>
        <v>3000</v>
      </c>
      <c r="AE492" s="172">
        <f t="shared" si="96"/>
        <v>600</v>
      </c>
      <c r="AF492" s="161">
        <v>7</v>
      </c>
      <c r="AG492" s="161">
        <v>1</v>
      </c>
      <c r="AH492" s="161">
        <v>5</v>
      </c>
      <c r="AI492" s="161">
        <v>3500</v>
      </c>
      <c r="AJ492" s="161">
        <v>30</v>
      </c>
      <c r="AK492" s="161">
        <v>700</v>
      </c>
      <c r="AW492" s="15">
        <f t="shared" si="104"/>
        <v>0</v>
      </c>
      <c r="CJ492" s="15">
        <v>4</v>
      </c>
      <c r="CK492" s="15">
        <v>3</v>
      </c>
      <c r="CL492" s="15">
        <v>3</v>
      </c>
      <c r="CM492" s="15">
        <v>3</v>
      </c>
      <c r="CN492" s="15">
        <v>4</v>
      </c>
      <c r="CO492" s="15">
        <f t="shared" si="102"/>
        <v>3.4</v>
      </c>
      <c r="CP492" s="15">
        <v>3</v>
      </c>
      <c r="CQ492" s="15">
        <v>5</v>
      </c>
      <c r="CR492" s="15" t="s">
        <v>1007</v>
      </c>
      <c r="CU492" s="15" t="s">
        <v>1007</v>
      </c>
      <c r="CX492" s="15" t="s">
        <v>1007</v>
      </c>
      <c r="CY492" s="15" t="s">
        <v>1007</v>
      </c>
      <c r="DA492" s="15" t="s">
        <v>1007</v>
      </c>
      <c r="DC492" s="15" t="s">
        <v>1007</v>
      </c>
      <c r="DE492" s="15" t="s">
        <v>1007</v>
      </c>
      <c r="DO492" s="15">
        <v>2</v>
      </c>
      <c r="DP492" s="15">
        <v>4</v>
      </c>
      <c r="DQ492" s="15">
        <v>1</v>
      </c>
      <c r="DR492" s="15">
        <v>4</v>
      </c>
      <c r="DS492" s="15">
        <v>3</v>
      </c>
      <c r="DT492" s="15">
        <v>4</v>
      </c>
      <c r="DY492" s="15">
        <v>2</v>
      </c>
      <c r="DZ492" s="15">
        <v>2</v>
      </c>
      <c r="EA492" s="15">
        <v>2</v>
      </c>
      <c r="EB492" s="15">
        <v>2</v>
      </c>
      <c r="EC492" s="15">
        <v>2</v>
      </c>
      <c r="ED492" s="15">
        <v>2</v>
      </c>
      <c r="EE492" s="27">
        <f t="shared" si="97"/>
        <v>2</v>
      </c>
      <c r="EF492" s="15">
        <f t="shared" si="103"/>
        <v>0</v>
      </c>
    </row>
    <row r="493" spans="1:136" x14ac:dyDescent="0.2">
      <c r="A493" s="15">
        <v>246</v>
      </c>
      <c r="B493" s="15">
        <v>841</v>
      </c>
      <c r="C493" s="15">
        <v>0</v>
      </c>
      <c r="D493" s="15">
        <v>2</v>
      </c>
      <c r="E493" s="15">
        <v>1</v>
      </c>
      <c r="F493" s="15">
        <v>43</v>
      </c>
      <c r="G493" s="15">
        <v>5</v>
      </c>
      <c r="H493" s="15">
        <v>2</v>
      </c>
      <c r="I493" s="15">
        <v>4</v>
      </c>
      <c r="J493" s="15">
        <v>5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9">
        <v>7</v>
      </c>
      <c r="R493" s="159">
        <v>1</v>
      </c>
      <c r="S493" s="159">
        <v>5</v>
      </c>
      <c r="T493" s="159">
        <v>3500</v>
      </c>
      <c r="U493" s="159">
        <f t="shared" si="98"/>
        <v>3500</v>
      </c>
      <c r="V493" s="159">
        <v>30</v>
      </c>
      <c r="W493" s="171">
        <f t="shared" si="99"/>
        <v>700</v>
      </c>
      <c r="AA493" s="15">
        <f t="shared" si="100"/>
        <v>0</v>
      </c>
      <c r="AD493" s="15">
        <f t="shared" si="101"/>
        <v>3500</v>
      </c>
      <c r="AE493" s="172">
        <f t="shared" si="96"/>
        <v>700</v>
      </c>
      <c r="AW493" s="15">
        <f t="shared" si="104"/>
        <v>0</v>
      </c>
      <c r="CJ493" s="15">
        <v>4</v>
      </c>
      <c r="CK493" s="15">
        <v>3</v>
      </c>
      <c r="CL493" s="15">
        <v>3</v>
      </c>
      <c r="CM493" s="15">
        <v>3</v>
      </c>
      <c r="CN493" s="15">
        <v>4</v>
      </c>
      <c r="CO493" s="15">
        <f t="shared" si="102"/>
        <v>3.4</v>
      </c>
      <c r="CP493" s="15">
        <v>3</v>
      </c>
      <c r="CQ493" s="15">
        <v>5</v>
      </c>
      <c r="CR493" s="15" t="s">
        <v>1007</v>
      </c>
      <c r="CU493" s="15" t="s">
        <v>1007</v>
      </c>
      <c r="CX493" s="15" t="s">
        <v>1007</v>
      </c>
      <c r="CY493" s="15" t="s">
        <v>1007</v>
      </c>
      <c r="DA493" s="15" t="s">
        <v>1007</v>
      </c>
      <c r="DC493" s="15" t="s">
        <v>1007</v>
      </c>
      <c r="DE493" s="15" t="s">
        <v>1007</v>
      </c>
      <c r="DO493" s="15">
        <v>2</v>
      </c>
      <c r="DP493" s="15">
        <v>4</v>
      </c>
      <c r="DQ493" s="15">
        <v>1</v>
      </c>
      <c r="DR493" s="15">
        <v>4</v>
      </c>
      <c r="DS493" s="15">
        <v>3</v>
      </c>
      <c r="DT493" s="15">
        <v>4</v>
      </c>
      <c r="DY493" s="27">
        <v>2</v>
      </c>
      <c r="DZ493" s="27">
        <v>2</v>
      </c>
      <c r="EA493" s="27">
        <v>2</v>
      </c>
      <c r="EB493" s="27">
        <v>2</v>
      </c>
      <c r="EC493" s="27">
        <v>2</v>
      </c>
      <c r="ED493" s="27">
        <v>2</v>
      </c>
      <c r="EE493" s="27">
        <f t="shared" si="97"/>
        <v>2</v>
      </c>
      <c r="EF493" s="15">
        <f t="shared" si="103"/>
        <v>-1</v>
      </c>
    </row>
    <row r="494" spans="1:136" x14ac:dyDescent="0.2">
      <c r="A494" s="15">
        <v>247</v>
      </c>
      <c r="B494" s="15">
        <v>842</v>
      </c>
      <c r="C494" s="15">
        <v>0</v>
      </c>
      <c r="D494" s="15">
        <v>2</v>
      </c>
      <c r="E494" s="15">
        <v>0</v>
      </c>
      <c r="F494" s="15">
        <v>34</v>
      </c>
      <c r="G494" s="15">
        <v>5</v>
      </c>
      <c r="H494" s="15">
        <v>1</v>
      </c>
      <c r="I494" s="15">
        <v>5</v>
      </c>
      <c r="J494" s="15">
        <v>3</v>
      </c>
      <c r="K494" s="15">
        <v>0</v>
      </c>
      <c r="L494" s="15">
        <v>0</v>
      </c>
      <c r="M494" s="15">
        <v>1</v>
      </c>
      <c r="N494" s="15">
        <v>300000</v>
      </c>
      <c r="O494" s="15">
        <v>0</v>
      </c>
      <c r="P494" s="15">
        <v>1</v>
      </c>
      <c r="Q494" s="15">
        <v>8</v>
      </c>
      <c r="R494" s="15">
        <v>6</v>
      </c>
      <c r="S494" s="15">
        <v>1</v>
      </c>
      <c r="T494" s="15">
        <v>1800</v>
      </c>
      <c r="U494" s="15">
        <f t="shared" si="98"/>
        <v>10800</v>
      </c>
      <c r="V494" s="15">
        <v>40</v>
      </c>
      <c r="W494" s="27">
        <f t="shared" si="99"/>
        <v>10800</v>
      </c>
      <c r="AA494" s="15">
        <f t="shared" si="100"/>
        <v>0</v>
      </c>
      <c r="AD494" s="15">
        <f t="shared" si="101"/>
        <v>10800</v>
      </c>
      <c r="AE494" s="172">
        <f t="shared" si="96"/>
        <v>10800</v>
      </c>
      <c r="AF494" s="161">
        <v>8</v>
      </c>
      <c r="AG494" s="161">
        <v>6</v>
      </c>
      <c r="AH494" s="161">
        <v>1</v>
      </c>
      <c r="AI494" s="161">
        <v>1800</v>
      </c>
      <c r="AJ494" s="161">
        <v>40</v>
      </c>
      <c r="AK494" s="161">
        <v>1800</v>
      </c>
      <c r="AW494" s="15">
        <f t="shared" si="104"/>
        <v>0</v>
      </c>
      <c r="CJ494" s="15">
        <v>3</v>
      </c>
      <c r="CK494" s="15">
        <v>3</v>
      </c>
      <c r="CL494" s="15">
        <v>3</v>
      </c>
      <c r="CM494" s="15">
        <v>3</v>
      </c>
      <c r="CN494" s="15">
        <v>3</v>
      </c>
      <c r="CO494" s="15">
        <f t="shared" si="102"/>
        <v>3</v>
      </c>
      <c r="CP494" s="15">
        <v>3</v>
      </c>
      <c r="CQ494" s="15">
        <v>4</v>
      </c>
      <c r="CR494" s="15">
        <v>2</v>
      </c>
      <c r="CS494" s="15">
        <v>3</v>
      </c>
      <c r="CT494" s="15">
        <v>4</v>
      </c>
      <c r="CU494" s="15">
        <v>1</v>
      </c>
      <c r="CV494" s="15">
        <v>1</v>
      </c>
      <c r="CW494" s="15">
        <v>4</v>
      </c>
      <c r="CX494" s="15">
        <v>1</v>
      </c>
      <c r="CY494" s="15">
        <v>1</v>
      </c>
      <c r="DA494" s="15">
        <v>1</v>
      </c>
      <c r="DC494" s="15">
        <v>1</v>
      </c>
      <c r="DE494" s="15">
        <v>1</v>
      </c>
      <c r="DO494" s="15">
        <v>3</v>
      </c>
      <c r="DP494" s="15">
        <v>4</v>
      </c>
      <c r="DQ494" s="15">
        <v>2</v>
      </c>
      <c r="DR494" s="15">
        <v>4</v>
      </c>
      <c r="DS494" s="15">
        <v>1</v>
      </c>
      <c r="DT494" s="15">
        <v>4</v>
      </c>
      <c r="DY494" s="15">
        <v>3</v>
      </c>
      <c r="DZ494" s="15">
        <v>3</v>
      </c>
      <c r="EA494" s="15">
        <v>3</v>
      </c>
      <c r="EB494" s="15">
        <v>3</v>
      </c>
      <c r="EC494" s="15">
        <v>3</v>
      </c>
      <c r="ED494" s="15">
        <v>3</v>
      </c>
      <c r="EE494" s="27">
        <f t="shared" si="97"/>
        <v>3</v>
      </c>
      <c r="EF494" s="15">
        <f t="shared" si="103"/>
        <v>0</v>
      </c>
    </row>
    <row r="495" spans="1:136" x14ac:dyDescent="0.2">
      <c r="A495" s="15">
        <v>247</v>
      </c>
      <c r="B495" s="15">
        <v>842</v>
      </c>
      <c r="C495" s="15">
        <v>0</v>
      </c>
      <c r="D495" s="15">
        <v>2</v>
      </c>
      <c r="E495" s="15">
        <v>0</v>
      </c>
      <c r="F495" s="15">
        <v>34</v>
      </c>
      <c r="G495" s="15">
        <v>5</v>
      </c>
      <c r="H495" s="15">
        <v>1</v>
      </c>
      <c r="I495" s="15">
        <v>5</v>
      </c>
      <c r="J495" s="15">
        <v>3</v>
      </c>
      <c r="K495" s="15">
        <v>0</v>
      </c>
      <c r="L495" s="15">
        <v>0</v>
      </c>
      <c r="M495" s="15">
        <v>1</v>
      </c>
      <c r="N495" s="15">
        <v>300000</v>
      </c>
      <c r="O495" s="15">
        <v>0</v>
      </c>
      <c r="P495" s="15">
        <v>0</v>
      </c>
      <c r="Q495" s="159">
        <v>8</v>
      </c>
      <c r="R495" s="159">
        <v>6</v>
      </c>
      <c r="S495" s="159">
        <v>1</v>
      </c>
      <c r="T495" s="159">
        <v>1800</v>
      </c>
      <c r="U495" s="159">
        <f t="shared" si="98"/>
        <v>10800</v>
      </c>
      <c r="V495" s="159">
        <v>40</v>
      </c>
      <c r="W495" s="171">
        <f t="shared" si="99"/>
        <v>10800</v>
      </c>
      <c r="AA495" s="15">
        <f t="shared" si="100"/>
        <v>0</v>
      </c>
      <c r="AD495" s="15">
        <f t="shared" si="101"/>
        <v>10800</v>
      </c>
      <c r="AE495" s="172">
        <f t="shared" si="96"/>
        <v>10800</v>
      </c>
      <c r="AW495" s="15">
        <f t="shared" si="104"/>
        <v>0</v>
      </c>
      <c r="CJ495" s="15">
        <v>3</v>
      </c>
      <c r="CK495" s="15">
        <v>3</v>
      </c>
      <c r="CL495" s="15">
        <v>3</v>
      </c>
      <c r="CM495" s="15">
        <v>3</v>
      </c>
      <c r="CN495" s="15">
        <v>3</v>
      </c>
      <c r="CO495" s="15">
        <f t="shared" si="102"/>
        <v>3</v>
      </c>
      <c r="CP495" s="15">
        <v>3</v>
      </c>
      <c r="CQ495" s="15">
        <v>4</v>
      </c>
      <c r="CR495" s="15">
        <v>2</v>
      </c>
      <c r="CS495" s="15">
        <v>3</v>
      </c>
      <c r="CT495" s="15">
        <v>4</v>
      </c>
      <c r="CU495" s="15">
        <v>1</v>
      </c>
      <c r="CV495" s="15">
        <v>1</v>
      </c>
      <c r="CW495" s="15">
        <v>4</v>
      </c>
      <c r="CX495" s="15">
        <v>1</v>
      </c>
      <c r="CY495" s="15">
        <v>1</v>
      </c>
      <c r="DA495" s="15">
        <v>1</v>
      </c>
      <c r="DC495" s="15">
        <v>1</v>
      </c>
      <c r="DE495" s="15">
        <v>1</v>
      </c>
      <c r="DO495" s="15">
        <v>3</v>
      </c>
      <c r="DP495" s="15">
        <v>4</v>
      </c>
      <c r="DQ495" s="15">
        <v>2</v>
      </c>
      <c r="DR495" s="15">
        <v>4</v>
      </c>
      <c r="DS495" s="15">
        <v>1</v>
      </c>
      <c r="DT495" s="15">
        <v>4</v>
      </c>
      <c r="DY495" s="27">
        <v>3</v>
      </c>
      <c r="DZ495" s="27">
        <v>3</v>
      </c>
      <c r="EA495" s="27">
        <v>3</v>
      </c>
      <c r="EB495" s="27">
        <v>3</v>
      </c>
      <c r="EC495" s="27">
        <v>3</v>
      </c>
      <c r="ED495" s="27">
        <v>3</v>
      </c>
      <c r="EE495" s="27">
        <f t="shared" si="97"/>
        <v>3</v>
      </c>
      <c r="EF495" s="15">
        <f t="shared" si="103"/>
        <v>0</v>
      </c>
    </row>
    <row r="496" spans="1:136" x14ac:dyDescent="0.2">
      <c r="A496" s="15">
        <v>248</v>
      </c>
      <c r="B496" s="15">
        <v>843</v>
      </c>
      <c r="C496" s="15">
        <v>0</v>
      </c>
      <c r="D496" s="15">
        <v>2</v>
      </c>
      <c r="E496" s="15">
        <v>1</v>
      </c>
      <c r="F496" s="15">
        <v>39</v>
      </c>
      <c r="G496" s="15">
        <v>5</v>
      </c>
      <c r="H496" s="15">
        <v>2</v>
      </c>
      <c r="I496" s="15">
        <v>4</v>
      </c>
      <c r="J496" s="15">
        <v>4</v>
      </c>
      <c r="K496" s="15">
        <v>1</v>
      </c>
      <c r="L496" s="15">
        <v>0</v>
      </c>
      <c r="M496" s="15">
        <v>1</v>
      </c>
      <c r="N496" s="15">
        <v>240000</v>
      </c>
      <c r="O496" s="15">
        <v>0</v>
      </c>
      <c r="P496" s="15">
        <v>1</v>
      </c>
      <c r="Q496" s="15">
        <v>7</v>
      </c>
      <c r="R496" s="15">
        <v>1</v>
      </c>
      <c r="S496" s="15">
        <v>5</v>
      </c>
      <c r="T496" s="15">
        <v>6000</v>
      </c>
      <c r="U496" s="15">
        <f t="shared" si="98"/>
        <v>6000</v>
      </c>
      <c r="V496" s="15">
        <v>33</v>
      </c>
      <c r="W496" s="27">
        <f t="shared" si="99"/>
        <v>1200</v>
      </c>
      <c r="AA496" s="15">
        <f t="shared" si="100"/>
        <v>0</v>
      </c>
      <c r="AD496" s="15">
        <f t="shared" si="101"/>
        <v>6000</v>
      </c>
      <c r="AE496" s="172">
        <f t="shared" si="96"/>
        <v>1200</v>
      </c>
      <c r="AF496" s="161">
        <v>7</v>
      </c>
      <c r="AG496" s="161">
        <v>1</v>
      </c>
      <c r="AH496" s="161">
        <v>5</v>
      </c>
      <c r="AI496" s="161">
        <v>6500</v>
      </c>
      <c r="AJ496" s="161">
        <v>35</v>
      </c>
      <c r="AK496" s="161">
        <v>1300</v>
      </c>
      <c r="AW496" s="15">
        <f t="shared" si="104"/>
        <v>0</v>
      </c>
      <c r="CJ496" s="15">
        <v>3</v>
      </c>
      <c r="CK496" s="15">
        <v>3</v>
      </c>
      <c r="CL496" s="15">
        <v>3</v>
      </c>
      <c r="CM496" s="15">
        <v>3</v>
      </c>
      <c r="CN496" s="15">
        <v>3</v>
      </c>
      <c r="CO496" s="15">
        <f t="shared" si="102"/>
        <v>3</v>
      </c>
      <c r="CP496" s="15">
        <v>3</v>
      </c>
      <c r="CQ496" s="15">
        <v>5</v>
      </c>
      <c r="CR496" s="15" t="s">
        <v>1007</v>
      </c>
      <c r="CU496" s="15" t="s">
        <v>1007</v>
      </c>
      <c r="CX496" s="15" t="s">
        <v>1007</v>
      </c>
      <c r="CY496" s="15" t="s">
        <v>1007</v>
      </c>
      <c r="DA496" s="15" t="s">
        <v>1007</v>
      </c>
      <c r="DC496" s="15" t="s">
        <v>1007</v>
      </c>
      <c r="DE496" s="15" t="s">
        <v>1007</v>
      </c>
      <c r="DO496" s="15">
        <v>3</v>
      </c>
      <c r="DP496" s="15">
        <v>2</v>
      </c>
      <c r="DQ496" s="15">
        <v>2</v>
      </c>
      <c r="DR496" s="15">
        <v>2</v>
      </c>
      <c r="DS496" s="15">
        <v>1</v>
      </c>
      <c r="DT496" s="15">
        <v>2</v>
      </c>
      <c r="DY496" s="15">
        <v>3</v>
      </c>
      <c r="DZ496" s="15">
        <v>3</v>
      </c>
      <c r="EA496" s="15">
        <v>3</v>
      </c>
      <c r="EB496" s="15">
        <v>3</v>
      </c>
      <c r="EC496" s="15">
        <v>3</v>
      </c>
      <c r="ED496" s="15">
        <v>3</v>
      </c>
      <c r="EE496" s="27">
        <f t="shared" si="97"/>
        <v>3</v>
      </c>
      <c r="EF496" s="15">
        <f t="shared" si="103"/>
        <v>0</v>
      </c>
    </row>
    <row r="497" spans="1:136" x14ac:dyDescent="0.2">
      <c r="A497" s="15">
        <v>248</v>
      </c>
      <c r="B497" s="15">
        <v>843</v>
      </c>
      <c r="C497" s="15">
        <v>0</v>
      </c>
      <c r="D497" s="15">
        <v>2</v>
      </c>
      <c r="E497" s="15">
        <v>1</v>
      </c>
      <c r="F497" s="15">
        <v>39</v>
      </c>
      <c r="G497" s="15">
        <v>5</v>
      </c>
      <c r="H497" s="15">
        <v>2</v>
      </c>
      <c r="I497" s="15">
        <v>4</v>
      </c>
      <c r="J497" s="15">
        <v>4</v>
      </c>
      <c r="K497" s="15">
        <v>1</v>
      </c>
      <c r="L497" s="15">
        <v>0</v>
      </c>
      <c r="M497" s="15">
        <v>1</v>
      </c>
      <c r="N497" s="15">
        <v>240000</v>
      </c>
      <c r="O497" s="15">
        <v>0</v>
      </c>
      <c r="P497" s="15">
        <v>0</v>
      </c>
      <c r="Q497" s="159">
        <v>7</v>
      </c>
      <c r="R497" s="159">
        <v>1</v>
      </c>
      <c r="S497" s="159">
        <v>5</v>
      </c>
      <c r="T497" s="159">
        <v>6500</v>
      </c>
      <c r="U497" s="159">
        <f t="shared" si="98"/>
        <v>6500</v>
      </c>
      <c r="V497" s="159">
        <v>35</v>
      </c>
      <c r="W497" s="171">
        <f t="shared" si="99"/>
        <v>1300</v>
      </c>
      <c r="AA497" s="15">
        <f t="shared" si="100"/>
        <v>0</v>
      </c>
      <c r="AD497" s="15">
        <f t="shared" si="101"/>
        <v>6500</v>
      </c>
      <c r="AE497" s="172">
        <f t="shared" si="96"/>
        <v>1300</v>
      </c>
      <c r="AW497" s="15">
        <f t="shared" si="104"/>
        <v>0</v>
      </c>
      <c r="CJ497" s="15">
        <v>3</v>
      </c>
      <c r="CK497" s="15">
        <v>3</v>
      </c>
      <c r="CL497" s="15">
        <v>3</v>
      </c>
      <c r="CM497" s="15">
        <v>3</v>
      </c>
      <c r="CN497" s="15">
        <v>3</v>
      </c>
      <c r="CO497" s="15">
        <f t="shared" si="102"/>
        <v>3</v>
      </c>
      <c r="CP497" s="15">
        <v>3</v>
      </c>
      <c r="CQ497" s="15">
        <v>5</v>
      </c>
      <c r="CR497" s="15" t="s">
        <v>1007</v>
      </c>
      <c r="CU497" s="15" t="s">
        <v>1007</v>
      </c>
      <c r="CX497" s="15" t="s">
        <v>1007</v>
      </c>
      <c r="CY497" s="15" t="s">
        <v>1007</v>
      </c>
      <c r="DA497" s="15" t="s">
        <v>1007</v>
      </c>
      <c r="DC497" s="15" t="s">
        <v>1007</v>
      </c>
      <c r="DE497" s="15" t="s">
        <v>1007</v>
      </c>
      <c r="DO497" s="15">
        <v>3</v>
      </c>
      <c r="DP497" s="15">
        <v>2</v>
      </c>
      <c r="DQ497" s="15">
        <v>2</v>
      </c>
      <c r="DR497" s="15">
        <v>2</v>
      </c>
      <c r="DS497" s="15">
        <v>1</v>
      </c>
      <c r="DT497" s="15">
        <v>2</v>
      </c>
      <c r="DY497" s="27">
        <v>3</v>
      </c>
      <c r="DZ497" s="27">
        <v>3</v>
      </c>
      <c r="EA497" s="27">
        <v>3</v>
      </c>
      <c r="EB497" s="27">
        <v>3</v>
      </c>
      <c r="EC497" s="27">
        <v>3</v>
      </c>
      <c r="ED497" s="27">
        <v>3</v>
      </c>
      <c r="EE497" s="27">
        <f t="shared" si="97"/>
        <v>3</v>
      </c>
      <c r="EF497" s="15">
        <f t="shared" si="103"/>
        <v>1</v>
      </c>
    </row>
    <row r="498" spans="1:136" x14ac:dyDescent="0.2">
      <c r="A498" s="15">
        <v>249</v>
      </c>
      <c r="B498" s="15">
        <v>844</v>
      </c>
      <c r="C498" s="15">
        <v>0</v>
      </c>
      <c r="D498" s="15">
        <v>2</v>
      </c>
      <c r="E498" s="15">
        <v>0</v>
      </c>
      <c r="F498" s="15">
        <v>32</v>
      </c>
      <c r="G498" s="15">
        <v>5</v>
      </c>
      <c r="H498" s="15">
        <v>1</v>
      </c>
      <c r="I498" s="15">
        <v>4</v>
      </c>
      <c r="J498" s="15">
        <v>2</v>
      </c>
      <c r="K498" s="15">
        <v>1</v>
      </c>
      <c r="L498" s="15">
        <v>0</v>
      </c>
      <c r="M498" s="15">
        <v>1</v>
      </c>
      <c r="N498" s="15">
        <v>360000</v>
      </c>
      <c r="O498" s="15">
        <v>0</v>
      </c>
      <c r="P498" s="15">
        <v>1</v>
      </c>
      <c r="Q498" s="15">
        <v>7</v>
      </c>
      <c r="R498" s="15">
        <v>1</v>
      </c>
      <c r="S498" s="15">
        <v>3</v>
      </c>
      <c r="T498" s="15">
        <v>5000</v>
      </c>
      <c r="U498" s="15">
        <f t="shared" si="98"/>
        <v>5000</v>
      </c>
      <c r="V498" s="15">
        <v>40</v>
      </c>
      <c r="W498" s="27">
        <f t="shared" si="99"/>
        <v>1666.6666666666667</v>
      </c>
      <c r="AA498" s="15">
        <f t="shared" si="100"/>
        <v>0</v>
      </c>
      <c r="AD498" s="15">
        <f t="shared" si="101"/>
        <v>5000</v>
      </c>
      <c r="AE498" s="172">
        <f t="shared" si="96"/>
        <v>1666.6666666666667</v>
      </c>
      <c r="AF498" s="161">
        <v>7</v>
      </c>
      <c r="AG498" s="161">
        <v>1</v>
      </c>
      <c r="AH498" s="161">
        <v>3</v>
      </c>
      <c r="AI498" s="161">
        <v>5000</v>
      </c>
      <c r="AJ498" s="161">
        <v>40</v>
      </c>
      <c r="AK498" s="161">
        <v>1666.6666666666667</v>
      </c>
      <c r="AW498" s="15">
        <f t="shared" si="104"/>
        <v>0</v>
      </c>
      <c r="CJ498" s="15">
        <v>2</v>
      </c>
      <c r="CK498" s="15">
        <v>3</v>
      </c>
      <c r="CL498" s="15">
        <v>3</v>
      </c>
      <c r="CM498" s="15">
        <v>2</v>
      </c>
      <c r="CN498" s="15">
        <v>3</v>
      </c>
      <c r="CO498" s="15">
        <f t="shared" si="102"/>
        <v>2.6</v>
      </c>
      <c r="CP498" s="15">
        <v>2</v>
      </c>
      <c r="CQ498" s="15">
        <v>4</v>
      </c>
      <c r="CR498" s="15">
        <v>3</v>
      </c>
      <c r="CS498" s="15">
        <v>2</v>
      </c>
      <c r="CT498" s="15">
        <v>4</v>
      </c>
      <c r="CU498" s="15">
        <v>2</v>
      </c>
      <c r="CV498" s="15">
        <v>1</v>
      </c>
      <c r="CW498" s="15">
        <v>4</v>
      </c>
      <c r="CX498" s="15">
        <v>1</v>
      </c>
      <c r="CY498" s="15">
        <v>1</v>
      </c>
      <c r="DA498" s="15">
        <v>1</v>
      </c>
      <c r="DC498" s="15">
        <v>1</v>
      </c>
      <c r="DE498" s="15">
        <v>1</v>
      </c>
      <c r="DO498" s="15">
        <v>3</v>
      </c>
      <c r="DP498" s="15">
        <v>4</v>
      </c>
      <c r="DQ498" s="15">
        <v>2</v>
      </c>
      <c r="DR498" s="15">
        <v>4</v>
      </c>
      <c r="DS498" s="15">
        <v>1</v>
      </c>
      <c r="DT498" s="15">
        <v>4</v>
      </c>
      <c r="DY498" s="15">
        <v>2</v>
      </c>
      <c r="DZ498" s="15">
        <v>2</v>
      </c>
      <c r="EA498" s="15">
        <v>2</v>
      </c>
      <c r="EB498" s="15">
        <v>2</v>
      </c>
      <c r="EC498" s="15">
        <v>2</v>
      </c>
      <c r="ED498" s="15">
        <v>2</v>
      </c>
      <c r="EE498" s="27">
        <f t="shared" si="97"/>
        <v>2</v>
      </c>
      <c r="EF498" s="15">
        <f t="shared" si="103"/>
        <v>0</v>
      </c>
    </row>
    <row r="499" spans="1:136" x14ac:dyDescent="0.2">
      <c r="A499" s="15">
        <v>249</v>
      </c>
      <c r="B499" s="15">
        <v>844</v>
      </c>
      <c r="C499" s="15">
        <v>0</v>
      </c>
      <c r="D499" s="15">
        <v>2</v>
      </c>
      <c r="E499" s="15">
        <v>0</v>
      </c>
      <c r="F499" s="15">
        <v>32</v>
      </c>
      <c r="G499" s="15">
        <v>5</v>
      </c>
      <c r="H499" s="15">
        <v>1</v>
      </c>
      <c r="I499" s="15">
        <v>4</v>
      </c>
      <c r="J499" s="15">
        <v>2</v>
      </c>
      <c r="K499" s="15">
        <v>1</v>
      </c>
      <c r="L499" s="15">
        <v>0</v>
      </c>
      <c r="M499" s="15">
        <v>1</v>
      </c>
      <c r="N499" s="15">
        <v>360000</v>
      </c>
      <c r="O499" s="15">
        <v>0</v>
      </c>
      <c r="P499" s="15">
        <v>0</v>
      </c>
      <c r="Q499" s="159">
        <v>7</v>
      </c>
      <c r="R499" s="159">
        <v>1</v>
      </c>
      <c r="S499" s="159">
        <v>3</v>
      </c>
      <c r="T499" s="159">
        <v>5000</v>
      </c>
      <c r="U499" s="159">
        <f t="shared" si="98"/>
        <v>5000</v>
      </c>
      <c r="V499" s="159">
        <v>40</v>
      </c>
      <c r="W499" s="171">
        <f t="shared" si="99"/>
        <v>1666.6666666666667</v>
      </c>
      <c r="AA499" s="15">
        <f t="shared" si="100"/>
        <v>0</v>
      </c>
      <c r="AD499" s="15">
        <f t="shared" si="101"/>
        <v>5000</v>
      </c>
      <c r="AE499" s="172">
        <f t="shared" si="96"/>
        <v>1666.6666666666667</v>
      </c>
      <c r="AW499" s="15">
        <f t="shared" si="104"/>
        <v>0</v>
      </c>
      <c r="CJ499" s="15">
        <v>2</v>
      </c>
      <c r="CK499" s="15">
        <v>3</v>
      </c>
      <c r="CL499" s="15">
        <v>3</v>
      </c>
      <c r="CM499" s="15">
        <v>2</v>
      </c>
      <c r="CN499" s="15">
        <v>3</v>
      </c>
      <c r="CO499" s="15">
        <f t="shared" si="102"/>
        <v>2.6</v>
      </c>
      <c r="CP499" s="15">
        <v>2</v>
      </c>
      <c r="CQ499" s="15">
        <v>4</v>
      </c>
      <c r="CR499" s="15">
        <v>3</v>
      </c>
      <c r="CS499" s="15">
        <v>2</v>
      </c>
      <c r="CT499" s="15">
        <v>4</v>
      </c>
      <c r="CU499" s="15">
        <v>2</v>
      </c>
      <c r="CV499" s="15">
        <v>1</v>
      </c>
      <c r="CW499" s="15">
        <v>4</v>
      </c>
      <c r="CX499" s="15">
        <v>1</v>
      </c>
      <c r="CY499" s="15">
        <v>1</v>
      </c>
      <c r="DA499" s="15">
        <v>1</v>
      </c>
      <c r="DC499" s="15">
        <v>1</v>
      </c>
      <c r="DE499" s="15">
        <v>1</v>
      </c>
      <c r="DO499" s="15">
        <v>3</v>
      </c>
      <c r="DP499" s="15">
        <v>4</v>
      </c>
      <c r="DQ499" s="15">
        <v>2</v>
      </c>
      <c r="DR499" s="15">
        <v>4</v>
      </c>
      <c r="DS499" s="15">
        <v>1</v>
      </c>
      <c r="DT499" s="15">
        <v>4</v>
      </c>
      <c r="DY499" s="27">
        <v>2</v>
      </c>
      <c r="DZ499" s="27">
        <v>2</v>
      </c>
      <c r="EA499" s="27">
        <v>2</v>
      </c>
      <c r="EB499" s="27">
        <v>2</v>
      </c>
      <c r="EC499" s="27">
        <v>2</v>
      </c>
      <c r="ED499" s="27">
        <v>2</v>
      </c>
      <c r="EE499" s="27">
        <f t="shared" si="97"/>
        <v>2</v>
      </c>
      <c r="EF499" s="15">
        <f t="shared" si="103"/>
        <v>0</v>
      </c>
    </row>
    <row r="500" spans="1:136" x14ac:dyDescent="0.2">
      <c r="A500" s="15">
        <v>250</v>
      </c>
      <c r="B500" s="15">
        <v>845</v>
      </c>
      <c r="C500" s="15">
        <v>0</v>
      </c>
      <c r="D500" s="15">
        <v>2</v>
      </c>
      <c r="E500" s="15">
        <v>0</v>
      </c>
      <c r="F500" s="15">
        <v>52</v>
      </c>
      <c r="G500" s="15">
        <v>5</v>
      </c>
      <c r="H500" s="15">
        <v>2</v>
      </c>
      <c r="I500" s="15">
        <v>5</v>
      </c>
      <c r="J500" s="15">
        <v>6</v>
      </c>
      <c r="K500" s="15">
        <v>0</v>
      </c>
      <c r="L500" s="15">
        <v>0</v>
      </c>
      <c r="M500" s="15">
        <v>1</v>
      </c>
      <c r="N500" s="15">
        <v>200000</v>
      </c>
      <c r="O500" s="15">
        <v>1</v>
      </c>
      <c r="P500" s="15">
        <v>1</v>
      </c>
      <c r="Q500" s="15">
        <v>7</v>
      </c>
      <c r="R500" s="15">
        <v>1</v>
      </c>
      <c r="S500" s="15">
        <v>3</v>
      </c>
      <c r="T500" s="15">
        <v>1200</v>
      </c>
      <c r="U500" s="15">
        <f t="shared" si="98"/>
        <v>1200</v>
      </c>
      <c r="V500" s="15">
        <v>20</v>
      </c>
      <c r="W500" s="27">
        <f t="shared" si="99"/>
        <v>400</v>
      </c>
      <c r="AA500" s="15">
        <f t="shared" si="100"/>
        <v>0</v>
      </c>
      <c r="AD500" s="15">
        <f t="shared" si="101"/>
        <v>1200</v>
      </c>
      <c r="AE500" s="172">
        <f t="shared" si="96"/>
        <v>400</v>
      </c>
      <c r="AF500" s="161">
        <v>7</v>
      </c>
      <c r="AG500" s="161">
        <v>1</v>
      </c>
      <c r="AH500" s="161">
        <v>3</v>
      </c>
      <c r="AI500" s="161">
        <v>1200</v>
      </c>
      <c r="AJ500" s="161">
        <v>20</v>
      </c>
      <c r="AK500" s="161">
        <v>400</v>
      </c>
      <c r="AW500" s="15">
        <f t="shared" si="104"/>
        <v>0</v>
      </c>
      <c r="CJ500" s="15">
        <v>3</v>
      </c>
      <c r="CK500" s="15">
        <v>4</v>
      </c>
      <c r="CL500" s="15">
        <v>3</v>
      </c>
      <c r="CM500" s="15">
        <v>3</v>
      </c>
      <c r="CN500" s="15">
        <v>3</v>
      </c>
      <c r="CO500" s="15">
        <f t="shared" si="102"/>
        <v>3.2</v>
      </c>
      <c r="CP500" s="15">
        <v>3</v>
      </c>
      <c r="CQ500" s="15">
        <v>4</v>
      </c>
      <c r="CR500" s="15">
        <v>4</v>
      </c>
      <c r="CS500" s="15">
        <v>3</v>
      </c>
      <c r="CT500" s="15">
        <v>4</v>
      </c>
      <c r="CU500" s="15">
        <v>1</v>
      </c>
      <c r="CV500" s="15">
        <v>1</v>
      </c>
      <c r="CW500" s="15">
        <v>4</v>
      </c>
      <c r="CX500" s="15">
        <v>1</v>
      </c>
      <c r="CY500" s="15">
        <v>1</v>
      </c>
      <c r="DA500" s="15">
        <v>1</v>
      </c>
      <c r="DC500" s="15">
        <v>1</v>
      </c>
      <c r="DE500" s="15">
        <v>1</v>
      </c>
      <c r="DO500" s="15">
        <v>3</v>
      </c>
      <c r="DP500" s="15">
        <v>4</v>
      </c>
      <c r="DQ500" s="15">
        <v>2</v>
      </c>
      <c r="DR500" s="15">
        <v>4</v>
      </c>
      <c r="DS500" s="15">
        <v>1</v>
      </c>
      <c r="DT500" s="15">
        <v>4</v>
      </c>
      <c r="DY500" s="15">
        <v>2</v>
      </c>
      <c r="DZ500" s="15">
        <v>2</v>
      </c>
      <c r="EA500" s="15">
        <v>2</v>
      </c>
      <c r="EB500" s="15">
        <v>2</v>
      </c>
      <c r="EC500" s="15">
        <v>2</v>
      </c>
      <c r="ED500" s="15">
        <v>2</v>
      </c>
      <c r="EE500" s="27">
        <f t="shared" si="97"/>
        <v>2</v>
      </c>
      <c r="EF500" s="15">
        <f t="shared" si="103"/>
        <v>0</v>
      </c>
    </row>
    <row r="501" spans="1:136" x14ac:dyDescent="0.2">
      <c r="A501" s="15">
        <v>250</v>
      </c>
      <c r="B501" s="15">
        <v>845</v>
      </c>
      <c r="C501" s="15">
        <v>0</v>
      </c>
      <c r="D501" s="15">
        <v>2</v>
      </c>
      <c r="E501" s="15">
        <v>0</v>
      </c>
      <c r="F501" s="15">
        <v>52</v>
      </c>
      <c r="G501" s="15">
        <v>5</v>
      </c>
      <c r="H501" s="15">
        <v>2</v>
      </c>
      <c r="I501" s="15">
        <v>5</v>
      </c>
      <c r="J501" s="15">
        <v>6</v>
      </c>
      <c r="K501" s="15">
        <v>0</v>
      </c>
      <c r="L501" s="15">
        <v>0</v>
      </c>
      <c r="M501" s="15">
        <v>1</v>
      </c>
      <c r="N501" s="15">
        <v>200000</v>
      </c>
      <c r="O501" s="15">
        <v>1</v>
      </c>
      <c r="P501" s="15">
        <v>0</v>
      </c>
      <c r="Q501" s="159">
        <v>7</v>
      </c>
      <c r="R501" s="159">
        <v>1</v>
      </c>
      <c r="S501" s="159">
        <v>3</v>
      </c>
      <c r="T501" s="159">
        <v>1200</v>
      </c>
      <c r="U501" s="159">
        <f t="shared" si="98"/>
        <v>1200</v>
      </c>
      <c r="V501" s="159">
        <v>20</v>
      </c>
      <c r="W501" s="171">
        <f t="shared" si="99"/>
        <v>400</v>
      </c>
      <c r="AA501" s="15">
        <f t="shared" si="100"/>
        <v>0</v>
      </c>
      <c r="AD501" s="15">
        <f t="shared" si="101"/>
        <v>1200</v>
      </c>
      <c r="AE501" s="172">
        <f t="shared" si="96"/>
        <v>400</v>
      </c>
      <c r="AW501" s="15">
        <f t="shared" si="104"/>
        <v>0</v>
      </c>
      <c r="CJ501" s="15">
        <v>3</v>
      </c>
      <c r="CK501" s="15">
        <v>4</v>
      </c>
      <c r="CL501" s="15">
        <v>3</v>
      </c>
      <c r="CM501" s="15">
        <v>3</v>
      </c>
      <c r="CN501" s="15">
        <v>3</v>
      </c>
      <c r="CO501" s="15">
        <f t="shared" si="102"/>
        <v>3.2</v>
      </c>
      <c r="CP501" s="15">
        <v>3</v>
      </c>
      <c r="CQ501" s="15">
        <v>4</v>
      </c>
      <c r="CR501" s="15">
        <v>4</v>
      </c>
      <c r="CS501" s="15">
        <v>3</v>
      </c>
      <c r="CT501" s="15">
        <v>4</v>
      </c>
      <c r="CU501" s="15">
        <v>1</v>
      </c>
      <c r="CV501" s="15">
        <v>1</v>
      </c>
      <c r="CW501" s="15">
        <v>4</v>
      </c>
      <c r="CX501" s="15">
        <v>1</v>
      </c>
      <c r="CY501" s="15">
        <v>1</v>
      </c>
      <c r="DA501" s="15">
        <v>1</v>
      </c>
      <c r="DC501" s="15">
        <v>1</v>
      </c>
      <c r="DE501" s="15">
        <v>1</v>
      </c>
      <c r="DO501" s="15">
        <v>3</v>
      </c>
      <c r="DP501" s="15">
        <v>4</v>
      </c>
      <c r="DQ501" s="15">
        <v>2</v>
      </c>
      <c r="DR501" s="15">
        <v>4</v>
      </c>
      <c r="DS501" s="15">
        <v>1</v>
      </c>
      <c r="DT501" s="15">
        <v>4</v>
      </c>
      <c r="DY501" s="27">
        <v>2</v>
      </c>
      <c r="DZ501" s="27">
        <v>2</v>
      </c>
      <c r="EA501" s="27">
        <v>2</v>
      </c>
      <c r="EB501" s="27">
        <v>2</v>
      </c>
      <c r="EC501" s="27">
        <v>2</v>
      </c>
      <c r="ED501" s="27">
        <v>2</v>
      </c>
      <c r="EE501" s="27">
        <f t="shared" si="97"/>
        <v>2</v>
      </c>
      <c r="EF501" s="15">
        <f t="shared" si="103"/>
        <v>-1</v>
      </c>
    </row>
    <row r="502" spans="1:136" x14ac:dyDescent="0.2">
      <c r="A502" s="15">
        <v>251</v>
      </c>
      <c r="B502" s="15">
        <v>846</v>
      </c>
      <c r="C502" s="15">
        <v>0</v>
      </c>
      <c r="D502" s="15">
        <v>2</v>
      </c>
      <c r="E502" s="15">
        <v>0</v>
      </c>
      <c r="F502" s="15">
        <v>43</v>
      </c>
      <c r="G502" s="15">
        <v>5</v>
      </c>
      <c r="H502" s="15">
        <v>2</v>
      </c>
      <c r="I502" s="15">
        <v>4</v>
      </c>
      <c r="J502" s="15">
        <v>8</v>
      </c>
      <c r="K502" s="15">
        <v>0</v>
      </c>
      <c r="L502" s="15">
        <v>0</v>
      </c>
      <c r="M502" s="15">
        <v>1</v>
      </c>
      <c r="N502" s="15">
        <v>360000</v>
      </c>
      <c r="O502" s="15">
        <v>0</v>
      </c>
      <c r="P502" s="15">
        <v>1</v>
      </c>
      <c r="Q502" s="15">
        <v>1</v>
      </c>
      <c r="R502" s="15">
        <v>1</v>
      </c>
      <c r="S502" s="15">
        <v>20</v>
      </c>
      <c r="T502" s="15">
        <v>18000</v>
      </c>
      <c r="U502" s="15">
        <f t="shared" si="98"/>
        <v>18000</v>
      </c>
      <c r="V502" s="15">
        <v>10</v>
      </c>
      <c r="W502" s="27">
        <f t="shared" si="99"/>
        <v>900</v>
      </c>
      <c r="AA502" s="15">
        <f t="shared" si="100"/>
        <v>0</v>
      </c>
      <c r="AD502" s="15">
        <f t="shared" si="101"/>
        <v>18000</v>
      </c>
      <c r="AE502" s="172">
        <f t="shared" si="96"/>
        <v>900</v>
      </c>
      <c r="AF502" s="161">
        <v>1</v>
      </c>
      <c r="AG502" s="161">
        <v>1</v>
      </c>
      <c r="AH502" s="161">
        <v>20</v>
      </c>
      <c r="AI502" s="161">
        <v>18000</v>
      </c>
      <c r="AJ502" s="161">
        <v>11</v>
      </c>
      <c r="AK502" s="161">
        <v>900</v>
      </c>
      <c r="AW502" s="15">
        <f t="shared" si="104"/>
        <v>0</v>
      </c>
      <c r="CJ502" s="15">
        <v>3</v>
      </c>
      <c r="CK502" s="15">
        <v>3</v>
      </c>
      <c r="CL502" s="15">
        <v>3</v>
      </c>
      <c r="CM502" s="15">
        <v>3</v>
      </c>
      <c r="CN502" s="15">
        <v>3</v>
      </c>
      <c r="CO502" s="15">
        <f t="shared" si="102"/>
        <v>3</v>
      </c>
      <c r="CP502" s="15">
        <v>3</v>
      </c>
      <c r="CQ502" s="15">
        <v>5</v>
      </c>
      <c r="CR502" s="15" t="s">
        <v>1007</v>
      </c>
      <c r="CU502" s="15" t="s">
        <v>1007</v>
      </c>
      <c r="CX502" s="15" t="s">
        <v>1007</v>
      </c>
      <c r="CY502" s="15" t="s">
        <v>1007</v>
      </c>
      <c r="DA502" s="15" t="s">
        <v>1007</v>
      </c>
      <c r="DC502" s="15" t="s">
        <v>1007</v>
      </c>
      <c r="DE502" s="15" t="s">
        <v>1007</v>
      </c>
      <c r="DM502" s="15">
        <v>1</v>
      </c>
      <c r="DN502" s="15">
        <v>4</v>
      </c>
      <c r="DO502" s="15">
        <v>2</v>
      </c>
      <c r="DP502" s="15">
        <v>4</v>
      </c>
      <c r="DQ502" s="15">
        <v>3</v>
      </c>
      <c r="DR502" s="15">
        <v>4</v>
      </c>
      <c r="DY502" s="15">
        <v>3</v>
      </c>
      <c r="DZ502" s="15">
        <v>3</v>
      </c>
      <c r="EA502" s="15">
        <v>3</v>
      </c>
      <c r="EB502" s="15">
        <v>3</v>
      </c>
      <c r="EC502" s="15">
        <v>3</v>
      </c>
      <c r="ED502" s="15">
        <v>3</v>
      </c>
      <c r="EE502" s="27">
        <f t="shared" si="97"/>
        <v>3</v>
      </c>
      <c r="EF502" s="15">
        <f t="shared" si="103"/>
        <v>1</v>
      </c>
    </row>
    <row r="503" spans="1:136" x14ac:dyDescent="0.2">
      <c r="A503" s="15">
        <v>251</v>
      </c>
      <c r="B503" s="15">
        <v>846</v>
      </c>
      <c r="C503" s="15">
        <v>0</v>
      </c>
      <c r="D503" s="15">
        <v>2</v>
      </c>
      <c r="E503" s="15">
        <v>0</v>
      </c>
      <c r="F503" s="15">
        <v>43</v>
      </c>
      <c r="G503" s="15">
        <v>5</v>
      </c>
      <c r="H503" s="15">
        <v>2</v>
      </c>
      <c r="I503" s="15">
        <v>4</v>
      </c>
      <c r="J503" s="15">
        <v>8</v>
      </c>
      <c r="K503" s="15">
        <v>0</v>
      </c>
      <c r="L503" s="15">
        <v>0</v>
      </c>
      <c r="M503" s="15">
        <v>1</v>
      </c>
      <c r="N503" s="15">
        <v>360000</v>
      </c>
      <c r="O503" s="15">
        <v>0</v>
      </c>
      <c r="P503" s="15">
        <v>0</v>
      </c>
      <c r="Q503" s="159">
        <v>1</v>
      </c>
      <c r="R503" s="159">
        <v>1</v>
      </c>
      <c r="S503" s="159">
        <v>20</v>
      </c>
      <c r="T503" s="159">
        <v>18000</v>
      </c>
      <c r="U503" s="159">
        <f t="shared" si="98"/>
        <v>18000</v>
      </c>
      <c r="V503" s="159">
        <v>11</v>
      </c>
      <c r="W503" s="171">
        <f t="shared" si="99"/>
        <v>900</v>
      </c>
      <c r="AA503" s="15">
        <f t="shared" si="100"/>
        <v>0</v>
      </c>
      <c r="AD503" s="15">
        <f t="shared" si="101"/>
        <v>18000</v>
      </c>
      <c r="AE503" s="172">
        <f t="shared" si="96"/>
        <v>900</v>
      </c>
      <c r="AW503" s="15">
        <f t="shared" si="104"/>
        <v>0</v>
      </c>
      <c r="CJ503" s="15">
        <v>3</v>
      </c>
      <c r="CK503" s="15">
        <v>3</v>
      </c>
      <c r="CL503" s="15">
        <v>3</v>
      </c>
      <c r="CM503" s="15">
        <v>3</v>
      </c>
      <c r="CN503" s="15">
        <v>3</v>
      </c>
      <c r="CO503" s="15">
        <f t="shared" si="102"/>
        <v>3</v>
      </c>
      <c r="CP503" s="15">
        <v>3</v>
      </c>
      <c r="CQ503" s="15">
        <v>5</v>
      </c>
      <c r="CR503" s="15" t="s">
        <v>1007</v>
      </c>
      <c r="CU503" s="15" t="s">
        <v>1007</v>
      </c>
      <c r="CX503" s="15" t="s">
        <v>1007</v>
      </c>
      <c r="CY503" s="15" t="s">
        <v>1007</v>
      </c>
      <c r="DA503" s="15" t="s">
        <v>1007</v>
      </c>
      <c r="DC503" s="15" t="s">
        <v>1007</v>
      </c>
      <c r="DE503" s="15" t="s">
        <v>1007</v>
      </c>
      <c r="DM503" s="15">
        <v>1</v>
      </c>
      <c r="DN503" s="15">
        <v>4</v>
      </c>
      <c r="DO503" s="15">
        <v>2</v>
      </c>
      <c r="DP503" s="15">
        <v>4</v>
      </c>
      <c r="DQ503" s="15">
        <v>3</v>
      </c>
      <c r="DR503" s="15">
        <v>4</v>
      </c>
      <c r="DY503" s="27">
        <v>2</v>
      </c>
      <c r="DZ503" s="27">
        <v>2</v>
      </c>
      <c r="EA503" s="27">
        <v>2</v>
      </c>
      <c r="EB503" s="27">
        <v>2</v>
      </c>
      <c r="EC503" s="27">
        <v>2</v>
      </c>
      <c r="ED503" s="27">
        <v>2</v>
      </c>
      <c r="EE503" s="27">
        <f t="shared" si="97"/>
        <v>2</v>
      </c>
      <c r="EF503" s="15">
        <f t="shared" si="103"/>
        <v>-1.1666666666666665</v>
      </c>
    </row>
    <row r="504" spans="1:136" x14ac:dyDescent="0.2">
      <c r="A504" s="15">
        <v>252</v>
      </c>
      <c r="B504" s="15">
        <v>847</v>
      </c>
      <c r="C504" s="15">
        <v>0</v>
      </c>
      <c r="D504" s="15">
        <v>2</v>
      </c>
      <c r="E504" s="15">
        <v>0</v>
      </c>
      <c r="F504" s="15">
        <v>44</v>
      </c>
      <c r="G504" s="15">
        <v>5</v>
      </c>
      <c r="H504" s="15">
        <v>1</v>
      </c>
      <c r="I504" s="15">
        <v>4</v>
      </c>
      <c r="J504" s="15">
        <v>3</v>
      </c>
      <c r="K504" s="15">
        <v>0</v>
      </c>
      <c r="L504" s="15">
        <v>0</v>
      </c>
      <c r="M504" s="15">
        <v>1</v>
      </c>
      <c r="N504" s="15">
        <v>200000</v>
      </c>
      <c r="O504" s="15">
        <v>1</v>
      </c>
      <c r="P504" s="15">
        <v>1</v>
      </c>
      <c r="Q504" s="15">
        <v>1</v>
      </c>
      <c r="R504" s="15">
        <v>1</v>
      </c>
      <c r="S504" s="15">
        <v>10</v>
      </c>
      <c r="T504" s="15">
        <v>15000</v>
      </c>
      <c r="U504" s="15">
        <f t="shared" si="98"/>
        <v>15000</v>
      </c>
      <c r="V504" s="15">
        <v>12</v>
      </c>
      <c r="W504" s="27">
        <f t="shared" si="99"/>
        <v>1500</v>
      </c>
      <c r="AA504" s="15">
        <f t="shared" si="100"/>
        <v>0</v>
      </c>
      <c r="AD504" s="15">
        <f t="shared" si="101"/>
        <v>15000</v>
      </c>
      <c r="AE504" s="172">
        <f t="shared" si="96"/>
        <v>1500</v>
      </c>
      <c r="AF504" s="161">
        <v>1</v>
      </c>
      <c r="AG504" s="161">
        <v>1</v>
      </c>
      <c r="AH504" s="161">
        <v>10</v>
      </c>
      <c r="AI504" s="161">
        <v>15000</v>
      </c>
      <c r="AJ504" s="161">
        <v>12</v>
      </c>
      <c r="AK504" s="161">
        <v>1500</v>
      </c>
      <c r="AW504" s="15">
        <f t="shared" si="104"/>
        <v>0</v>
      </c>
      <c r="CJ504" s="15">
        <v>4</v>
      </c>
      <c r="CK504" s="15">
        <v>4</v>
      </c>
      <c r="CL504" s="15">
        <v>4</v>
      </c>
      <c r="CM504" s="15">
        <v>4</v>
      </c>
      <c r="CN504" s="15">
        <v>4</v>
      </c>
      <c r="CO504" s="15">
        <f t="shared" si="102"/>
        <v>4</v>
      </c>
      <c r="CP504" s="15">
        <v>4</v>
      </c>
      <c r="CQ504" s="15">
        <v>3</v>
      </c>
      <c r="CR504" s="15">
        <v>2</v>
      </c>
      <c r="CS504" s="15">
        <v>2</v>
      </c>
      <c r="CT504" s="15">
        <v>4</v>
      </c>
      <c r="CU504" s="15">
        <v>4</v>
      </c>
      <c r="CV504" s="15">
        <v>1</v>
      </c>
      <c r="CW504" s="15">
        <v>4</v>
      </c>
      <c r="CX504" s="15">
        <v>1</v>
      </c>
      <c r="CY504" s="15">
        <v>1</v>
      </c>
      <c r="DA504" s="15">
        <v>1</v>
      </c>
      <c r="DC504" s="15">
        <v>1</v>
      </c>
      <c r="DE504" s="15">
        <v>1</v>
      </c>
      <c r="DM504" s="15">
        <v>1</v>
      </c>
      <c r="DN504" s="15">
        <v>4</v>
      </c>
      <c r="DQ504" s="15">
        <v>2</v>
      </c>
      <c r="DR504" s="15">
        <v>4</v>
      </c>
      <c r="DS504" s="15">
        <v>3</v>
      </c>
      <c r="DT504" s="15">
        <v>4</v>
      </c>
      <c r="DY504" s="15">
        <v>3</v>
      </c>
      <c r="DZ504" s="15">
        <v>3</v>
      </c>
      <c r="EA504" s="15">
        <v>3</v>
      </c>
      <c r="EB504" s="15">
        <v>3</v>
      </c>
      <c r="EC504" s="15">
        <v>4</v>
      </c>
      <c r="ED504" s="15">
        <v>3</v>
      </c>
      <c r="EE504" s="27">
        <f t="shared" si="97"/>
        <v>3.1666666666666665</v>
      </c>
      <c r="EF504" s="15">
        <f t="shared" si="103"/>
        <v>0.16666666666666652</v>
      </c>
    </row>
    <row r="505" spans="1:136" x14ac:dyDescent="0.2">
      <c r="A505" s="15">
        <v>252</v>
      </c>
      <c r="B505" s="15">
        <v>847</v>
      </c>
      <c r="C505" s="15">
        <v>0</v>
      </c>
      <c r="D505" s="15">
        <v>2</v>
      </c>
      <c r="E505" s="15">
        <v>0</v>
      </c>
      <c r="F505" s="15">
        <v>44</v>
      </c>
      <c r="G505" s="15">
        <v>5</v>
      </c>
      <c r="H505" s="15">
        <v>1</v>
      </c>
      <c r="I505" s="15">
        <v>4</v>
      </c>
      <c r="J505" s="15">
        <v>3</v>
      </c>
      <c r="K505" s="15">
        <v>0</v>
      </c>
      <c r="L505" s="15">
        <v>0</v>
      </c>
      <c r="M505" s="15">
        <v>1</v>
      </c>
      <c r="N505" s="15">
        <v>200000</v>
      </c>
      <c r="O505" s="15">
        <v>1</v>
      </c>
      <c r="P505" s="15">
        <v>0</v>
      </c>
      <c r="Q505" s="159">
        <v>1</v>
      </c>
      <c r="R505" s="159">
        <v>1</v>
      </c>
      <c r="S505" s="159">
        <v>10</v>
      </c>
      <c r="T505" s="159">
        <v>15000</v>
      </c>
      <c r="U505" s="159">
        <f t="shared" si="98"/>
        <v>15000</v>
      </c>
      <c r="V505" s="159">
        <v>12</v>
      </c>
      <c r="W505" s="171">
        <f t="shared" si="99"/>
        <v>1500</v>
      </c>
      <c r="AA505" s="15">
        <f t="shared" si="100"/>
        <v>0</v>
      </c>
      <c r="AD505" s="15">
        <f t="shared" si="101"/>
        <v>15000</v>
      </c>
      <c r="AE505" s="172">
        <f t="shared" si="96"/>
        <v>1500</v>
      </c>
      <c r="AW505" s="15">
        <f t="shared" si="104"/>
        <v>0</v>
      </c>
      <c r="CJ505" s="15">
        <v>4</v>
      </c>
      <c r="CK505" s="15">
        <v>4</v>
      </c>
      <c r="CL505" s="15">
        <v>4</v>
      </c>
      <c r="CM505" s="15">
        <v>4</v>
      </c>
      <c r="CN505" s="15">
        <v>4</v>
      </c>
      <c r="CO505" s="15">
        <f t="shared" si="102"/>
        <v>4</v>
      </c>
      <c r="CP505" s="15">
        <v>4</v>
      </c>
      <c r="CQ505" s="15">
        <v>3</v>
      </c>
      <c r="CR505" s="15">
        <v>2</v>
      </c>
      <c r="CS505" s="15">
        <v>2</v>
      </c>
      <c r="CT505" s="15">
        <v>4</v>
      </c>
      <c r="CU505" s="15">
        <v>4</v>
      </c>
      <c r="CV505" s="15">
        <v>1</v>
      </c>
      <c r="CW505" s="15">
        <v>4</v>
      </c>
      <c r="CX505" s="15">
        <v>1</v>
      </c>
      <c r="CY505" s="15">
        <v>1</v>
      </c>
      <c r="DA505" s="15">
        <v>1</v>
      </c>
      <c r="DC505" s="15">
        <v>1</v>
      </c>
      <c r="DE505" s="15">
        <v>1</v>
      </c>
      <c r="DM505" s="15">
        <v>1</v>
      </c>
      <c r="DN505" s="15">
        <v>4</v>
      </c>
      <c r="DQ505" s="15">
        <v>2</v>
      </c>
      <c r="DR505" s="15">
        <v>4</v>
      </c>
      <c r="DS505" s="15">
        <v>3</v>
      </c>
      <c r="DT505" s="15">
        <v>4</v>
      </c>
      <c r="DY505" s="27">
        <v>3</v>
      </c>
      <c r="DZ505" s="27">
        <v>3</v>
      </c>
      <c r="EA505" s="27">
        <v>3</v>
      </c>
      <c r="EB505" s="27">
        <v>3</v>
      </c>
      <c r="EC505" s="27">
        <v>3</v>
      </c>
      <c r="ED505" s="27">
        <v>3</v>
      </c>
      <c r="EE505" s="27">
        <f t="shared" si="97"/>
        <v>3</v>
      </c>
      <c r="EF505" s="15">
        <f t="shared" si="103"/>
        <v>0</v>
      </c>
    </row>
    <row r="506" spans="1:136" x14ac:dyDescent="0.2">
      <c r="A506" s="15">
        <v>253</v>
      </c>
      <c r="B506" s="15">
        <v>848</v>
      </c>
      <c r="C506" s="15">
        <v>0</v>
      </c>
      <c r="D506" s="15">
        <v>2</v>
      </c>
      <c r="E506" s="15">
        <v>0</v>
      </c>
      <c r="F506" s="15">
        <v>38</v>
      </c>
      <c r="G506" s="15">
        <v>5</v>
      </c>
      <c r="H506" s="15">
        <v>1</v>
      </c>
      <c r="I506" s="15">
        <v>4</v>
      </c>
      <c r="J506" s="15">
        <v>10</v>
      </c>
      <c r="K506" s="15">
        <v>0</v>
      </c>
      <c r="L506" s="15">
        <v>1</v>
      </c>
      <c r="M506" s="15">
        <v>1</v>
      </c>
      <c r="N506" s="15">
        <v>250000</v>
      </c>
      <c r="O506" s="15">
        <v>1</v>
      </c>
      <c r="P506" s="15">
        <v>1</v>
      </c>
      <c r="Q506" s="15">
        <v>7</v>
      </c>
      <c r="R506" s="15">
        <v>1</v>
      </c>
      <c r="S506" s="15">
        <v>12</v>
      </c>
      <c r="T506" s="15">
        <v>13000</v>
      </c>
      <c r="U506" s="15">
        <f t="shared" si="98"/>
        <v>13000</v>
      </c>
      <c r="V506" s="15">
        <v>40</v>
      </c>
      <c r="W506" s="27">
        <f t="shared" si="99"/>
        <v>1083.3333333333333</v>
      </c>
      <c r="AA506" s="15">
        <f t="shared" si="100"/>
        <v>0</v>
      </c>
      <c r="AD506" s="15">
        <f t="shared" si="101"/>
        <v>13000</v>
      </c>
      <c r="AE506" s="172">
        <f t="shared" si="96"/>
        <v>1083.3333333333333</v>
      </c>
      <c r="AF506" s="161">
        <v>7</v>
      </c>
      <c r="AG506" s="161">
        <v>1</v>
      </c>
      <c r="AH506" s="161">
        <v>12</v>
      </c>
      <c r="AI506" s="161">
        <v>13000</v>
      </c>
      <c r="AJ506" s="161">
        <v>40</v>
      </c>
      <c r="AK506" s="161">
        <v>1083.3333333333333</v>
      </c>
      <c r="AW506" s="15">
        <f t="shared" si="104"/>
        <v>0</v>
      </c>
      <c r="CJ506" s="15">
        <v>3</v>
      </c>
      <c r="CK506" s="15">
        <v>3</v>
      </c>
      <c r="CL506" s="15">
        <v>3</v>
      </c>
      <c r="CM506" s="15">
        <v>2</v>
      </c>
      <c r="CN506" s="15">
        <v>4</v>
      </c>
      <c r="CO506" s="15">
        <f t="shared" si="102"/>
        <v>3</v>
      </c>
      <c r="CP506" s="15">
        <v>3</v>
      </c>
      <c r="CQ506" s="15">
        <v>3</v>
      </c>
      <c r="CR506" s="15">
        <v>1</v>
      </c>
      <c r="CS506" s="15">
        <v>5</v>
      </c>
      <c r="CT506" s="15">
        <v>4</v>
      </c>
      <c r="CU506" s="15">
        <v>2</v>
      </c>
      <c r="CV506" s="15">
        <v>2</v>
      </c>
      <c r="CW506" s="15">
        <v>4</v>
      </c>
      <c r="CX506" s="15">
        <v>1</v>
      </c>
      <c r="CY506" s="15">
        <v>1</v>
      </c>
      <c r="DA506" s="15">
        <v>1</v>
      </c>
      <c r="DC506" s="15">
        <v>1</v>
      </c>
      <c r="DE506" s="15">
        <v>1</v>
      </c>
      <c r="DM506" s="15">
        <v>1</v>
      </c>
      <c r="DN506" s="15">
        <v>4</v>
      </c>
      <c r="DO506" s="15">
        <v>2</v>
      </c>
      <c r="DP506" s="15">
        <v>4</v>
      </c>
      <c r="DQ506" s="15">
        <v>3</v>
      </c>
      <c r="DR506" s="15">
        <v>4</v>
      </c>
      <c r="DY506" s="15">
        <v>3</v>
      </c>
      <c r="DZ506" s="15">
        <v>3</v>
      </c>
      <c r="EA506" s="15">
        <v>3</v>
      </c>
      <c r="EB506" s="15">
        <v>3</v>
      </c>
      <c r="EC506" s="15">
        <v>3</v>
      </c>
      <c r="ED506" s="15">
        <v>3</v>
      </c>
      <c r="EE506" s="27">
        <f t="shared" si="97"/>
        <v>3</v>
      </c>
      <c r="EF506" s="15">
        <f t="shared" si="103"/>
        <v>0</v>
      </c>
    </row>
    <row r="507" spans="1:136" x14ac:dyDescent="0.2">
      <c r="A507" s="15">
        <v>253</v>
      </c>
      <c r="B507" s="15">
        <v>848</v>
      </c>
      <c r="C507" s="15">
        <v>0</v>
      </c>
      <c r="D507" s="15">
        <v>2</v>
      </c>
      <c r="E507" s="15">
        <v>0</v>
      </c>
      <c r="F507" s="15">
        <v>38</v>
      </c>
      <c r="G507" s="15">
        <v>5</v>
      </c>
      <c r="H507" s="15">
        <v>1</v>
      </c>
      <c r="I507" s="15">
        <v>4</v>
      </c>
      <c r="J507" s="15">
        <v>10</v>
      </c>
      <c r="K507" s="15">
        <v>0</v>
      </c>
      <c r="L507" s="15">
        <v>1</v>
      </c>
      <c r="M507" s="15">
        <v>1</v>
      </c>
      <c r="N507" s="15">
        <v>250000</v>
      </c>
      <c r="O507" s="15">
        <v>1</v>
      </c>
      <c r="P507" s="15">
        <v>0</v>
      </c>
      <c r="Q507" s="159">
        <v>7</v>
      </c>
      <c r="R507" s="159">
        <v>1</v>
      </c>
      <c r="S507" s="159">
        <v>12</v>
      </c>
      <c r="T507" s="159">
        <v>13000</v>
      </c>
      <c r="U507" s="159">
        <f t="shared" si="98"/>
        <v>13000</v>
      </c>
      <c r="V507" s="159">
        <v>40</v>
      </c>
      <c r="W507" s="171">
        <f t="shared" si="99"/>
        <v>1083.3333333333333</v>
      </c>
      <c r="AA507" s="15">
        <f t="shared" si="100"/>
        <v>0</v>
      </c>
      <c r="AD507" s="15">
        <f t="shared" si="101"/>
        <v>13000</v>
      </c>
      <c r="AE507" s="172">
        <f t="shared" si="96"/>
        <v>1083.3333333333333</v>
      </c>
      <c r="AW507" s="15">
        <f t="shared" si="104"/>
        <v>0</v>
      </c>
      <c r="CJ507" s="15">
        <v>3</v>
      </c>
      <c r="CK507" s="15">
        <v>3</v>
      </c>
      <c r="CL507" s="15">
        <v>3</v>
      </c>
      <c r="CM507" s="15">
        <v>2</v>
      </c>
      <c r="CN507" s="15">
        <v>4</v>
      </c>
      <c r="CO507" s="15">
        <f t="shared" si="102"/>
        <v>3</v>
      </c>
      <c r="CP507" s="15">
        <v>3</v>
      </c>
      <c r="CQ507" s="15">
        <v>3</v>
      </c>
      <c r="CR507" s="15">
        <v>1</v>
      </c>
      <c r="CS507" s="15">
        <v>5</v>
      </c>
      <c r="CT507" s="15">
        <v>4</v>
      </c>
      <c r="CU507" s="15">
        <v>2</v>
      </c>
      <c r="CV507" s="15">
        <v>2</v>
      </c>
      <c r="CW507" s="15">
        <v>4</v>
      </c>
      <c r="CX507" s="15">
        <v>1</v>
      </c>
      <c r="CY507" s="15">
        <v>1</v>
      </c>
      <c r="DA507" s="15">
        <v>1</v>
      </c>
      <c r="DC507" s="15">
        <v>1</v>
      </c>
      <c r="DE507" s="15">
        <v>1</v>
      </c>
      <c r="DM507" s="15">
        <v>1</v>
      </c>
      <c r="DN507" s="15">
        <v>4</v>
      </c>
      <c r="DO507" s="15">
        <v>2</v>
      </c>
      <c r="DP507" s="15">
        <v>4</v>
      </c>
      <c r="DQ507" s="15">
        <v>3</v>
      </c>
      <c r="DR507" s="15">
        <v>4</v>
      </c>
      <c r="DY507" s="27">
        <v>3</v>
      </c>
      <c r="DZ507" s="27">
        <v>3</v>
      </c>
      <c r="EA507" s="27">
        <v>3</v>
      </c>
      <c r="EB507" s="27">
        <v>3</v>
      </c>
      <c r="EC507" s="27">
        <v>3</v>
      </c>
      <c r="ED507" s="27">
        <v>3</v>
      </c>
      <c r="EE507" s="27">
        <f t="shared" si="97"/>
        <v>3</v>
      </c>
      <c r="EF507" s="15">
        <f t="shared" si="103"/>
        <v>0</v>
      </c>
    </row>
    <row r="508" spans="1:136" x14ac:dyDescent="0.2">
      <c r="A508" s="15">
        <v>254</v>
      </c>
      <c r="B508" s="15">
        <v>849</v>
      </c>
      <c r="C508" s="15">
        <v>0</v>
      </c>
      <c r="D508" s="15">
        <v>2</v>
      </c>
      <c r="E508" s="15">
        <v>0</v>
      </c>
      <c r="F508" s="15">
        <v>45</v>
      </c>
      <c r="G508" s="15">
        <v>5</v>
      </c>
      <c r="H508" s="15">
        <v>1</v>
      </c>
      <c r="I508" s="15">
        <v>5</v>
      </c>
      <c r="J508" s="15">
        <v>10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1</v>
      </c>
      <c r="Q508" s="15">
        <v>7</v>
      </c>
      <c r="R508" s="15">
        <v>1</v>
      </c>
      <c r="S508" s="15">
        <v>6</v>
      </c>
      <c r="T508" s="15">
        <v>8000</v>
      </c>
      <c r="U508" s="15">
        <f t="shared" si="98"/>
        <v>8000</v>
      </c>
      <c r="V508" s="15">
        <v>30</v>
      </c>
      <c r="W508" s="27">
        <f t="shared" si="99"/>
        <v>1333.3333333333333</v>
      </c>
      <c r="AA508" s="15">
        <f t="shared" si="100"/>
        <v>0</v>
      </c>
      <c r="AD508" s="15">
        <f t="shared" si="101"/>
        <v>8000</v>
      </c>
      <c r="AE508" s="172">
        <f t="shared" si="96"/>
        <v>1333.3333333333333</v>
      </c>
      <c r="AF508" s="161">
        <v>7</v>
      </c>
      <c r="AG508" s="161">
        <v>1</v>
      </c>
      <c r="AH508" s="161">
        <v>6</v>
      </c>
      <c r="AI508" s="161">
        <v>9500</v>
      </c>
      <c r="AJ508" s="161">
        <v>38</v>
      </c>
      <c r="AK508" s="161">
        <v>1583.3333333333333</v>
      </c>
      <c r="AW508" s="15">
        <f t="shared" si="104"/>
        <v>0</v>
      </c>
      <c r="CJ508" s="15">
        <v>3</v>
      </c>
      <c r="CK508" s="15">
        <v>3</v>
      </c>
      <c r="CL508" s="15">
        <v>3</v>
      </c>
      <c r="CM508" s="15">
        <v>3</v>
      </c>
      <c r="CN508" s="15">
        <v>3</v>
      </c>
      <c r="CO508" s="15">
        <f t="shared" si="102"/>
        <v>3</v>
      </c>
      <c r="CP508" s="15">
        <v>3</v>
      </c>
      <c r="CQ508" s="15">
        <v>5</v>
      </c>
      <c r="CR508" s="15" t="s">
        <v>1007</v>
      </c>
      <c r="CU508" s="15" t="s">
        <v>1007</v>
      </c>
      <c r="CX508" s="15" t="s">
        <v>1007</v>
      </c>
      <c r="CY508" s="15" t="s">
        <v>1007</v>
      </c>
      <c r="DA508" s="15" t="s">
        <v>1007</v>
      </c>
      <c r="DC508" s="15" t="s">
        <v>1007</v>
      </c>
      <c r="DE508" s="15" t="s">
        <v>1007</v>
      </c>
      <c r="DO508" s="15">
        <v>3</v>
      </c>
      <c r="DP508" s="15">
        <v>4</v>
      </c>
      <c r="DQ508" s="15">
        <v>2</v>
      </c>
      <c r="DR508" s="15">
        <v>4</v>
      </c>
      <c r="DS508" s="15">
        <v>1</v>
      </c>
      <c r="DT508" s="15">
        <v>4</v>
      </c>
      <c r="DY508" s="15">
        <v>3</v>
      </c>
      <c r="DZ508" s="15">
        <v>3</v>
      </c>
      <c r="EA508" s="15">
        <v>3</v>
      </c>
      <c r="EB508" s="15">
        <v>3</v>
      </c>
      <c r="EC508" s="15">
        <v>3</v>
      </c>
      <c r="ED508" s="15">
        <v>3</v>
      </c>
      <c r="EE508" s="27">
        <f t="shared" si="97"/>
        <v>3</v>
      </c>
      <c r="EF508" s="15">
        <f t="shared" si="103"/>
        <v>0</v>
      </c>
    </row>
    <row r="509" spans="1:136" x14ac:dyDescent="0.2">
      <c r="A509" s="15">
        <v>254</v>
      </c>
      <c r="B509" s="15">
        <v>849</v>
      </c>
      <c r="C509" s="15">
        <v>0</v>
      </c>
      <c r="D509" s="15">
        <v>2</v>
      </c>
      <c r="E509" s="15">
        <v>0</v>
      </c>
      <c r="F509" s="15">
        <v>45</v>
      </c>
      <c r="G509" s="15">
        <v>5</v>
      </c>
      <c r="H509" s="15">
        <v>1</v>
      </c>
      <c r="I509" s="15">
        <v>5</v>
      </c>
      <c r="J509" s="15">
        <v>10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9">
        <v>7</v>
      </c>
      <c r="R509" s="159">
        <v>1</v>
      </c>
      <c r="S509" s="159">
        <v>6</v>
      </c>
      <c r="T509" s="159">
        <v>9500</v>
      </c>
      <c r="U509" s="159">
        <f t="shared" si="98"/>
        <v>9500</v>
      </c>
      <c r="V509" s="159">
        <v>38</v>
      </c>
      <c r="W509" s="171">
        <f t="shared" si="99"/>
        <v>1583.3333333333333</v>
      </c>
      <c r="AA509" s="15">
        <f t="shared" si="100"/>
        <v>0</v>
      </c>
      <c r="AD509" s="15">
        <f t="shared" si="101"/>
        <v>9500</v>
      </c>
      <c r="AE509" s="172">
        <f t="shared" si="96"/>
        <v>1583.3333333333333</v>
      </c>
      <c r="AW509" s="15">
        <f t="shared" si="104"/>
        <v>0</v>
      </c>
      <c r="CJ509" s="15">
        <v>3</v>
      </c>
      <c r="CK509" s="15">
        <v>3</v>
      </c>
      <c r="CL509" s="15">
        <v>3</v>
      </c>
      <c r="CM509" s="15">
        <v>3</v>
      </c>
      <c r="CN509" s="15">
        <v>3</v>
      </c>
      <c r="CO509" s="15">
        <f t="shared" si="102"/>
        <v>3</v>
      </c>
      <c r="CP509" s="15">
        <v>3</v>
      </c>
      <c r="CQ509" s="15">
        <v>5</v>
      </c>
      <c r="CR509" s="15" t="s">
        <v>1007</v>
      </c>
      <c r="CU509" s="15" t="s">
        <v>1007</v>
      </c>
      <c r="CX509" s="15" t="s">
        <v>1007</v>
      </c>
      <c r="CY509" s="15" t="s">
        <v>1007</v>
      </c>
      <c r="DA509" s="15" t="s">
        <v>1007</v>
      </c>
      <c r="DC509" s="15" t="s">
        <v>1007</v>
      </c>
      <c r="DE509" s="15" t="s">
        <v>1007</v>
      </c>
      <c r="DO509" s="15">
        <v>3</v>
      </c>
      <c r="DP509" s="15">
        <v>4</v>
      </c>
      <c r="DQ509" s="15">
        <v>2</v>
      </c>
      <c r="DR509" s="15">
        <v>4</v>
      </c>
      <c r="DS509" s="15">
        <v>1</v>
      </c>
      <c r="DT509" s="15">
        <v>4</v>
      </c>
      <c r="DY509" s="27">
        <v>3</v>
      </c>
      <c r="DZ509" s="27">
        <v>3</v>
      </c>
      <c r="EA509" s="27">
        <v>3</v>
      </c>
      <c r="EB509" s="27">
        <v>3</v>
      </c>
      <c r="EC509" s="27">
        <v>3</v>
      </c>
      <c r="ED509" s="27">
        <v>3</v>
      </c>
      <c r="EE509" s="27">
        <f t="shared" si="97"/>
        <v>3</v>
      </c>
      <c r="EF509" s="15">
        <f t="shared" si="103"/>
        <v>0</v>
      </c>
    </row>
    <row r="510" spans="1:136" x14ac:dyDescent="0.2">
      <c r="A510" s="15">
        <v>255</v>
      </c>
      <c r="B510" s="15">
        <v>850</v>
      </c>
      <c r="C510" s="15">
        <v>0</v>
      </c>
      <c r="D510" s="15">
        <v>2</v>
      </c>
      <c r="E510" s="15">
        <v>1</v>
      </c>
      <c r="F510" s="15">
        <v>50</v>
      </c>
      <c r="G510" s="15">
        <v>5</v>
      </c>
      <c r="H510" s="15">
        <v>1</v>
      </c>
      <c r="I510" s="15">
        <v>4</v>
      </c>
      <c r="J510" s="15">
        <v>8</v>
      </c>
      <c r="K510" s="15">
        <v>1</v>
      </c>
      <c r="L510" s="15">
        <v>0</v>
      </c>
      <c r="M510" s="15">
        <v>1</v>
      </c>
      <c r="N510" s="15">
        <v>240000</v>
      </c>
      <c r="O510" s="15">
        <v>0</v>
      </c>
      <c r="P510" s="15">
        <v>1</v>
      </c>
      <c r="Q510" s="15">
        <v>1</v>
      </c>
      <c r="R510" s="15">
        <v>1</v>
      </c>
      <c r="S510" s="15">
        <v>10</v>
      </c>
      <c r="T510" s="15">
        <v>12000</v>
      </c>
      <c r="U510" s="15">
        <f t="shared" si="98"/>
        <v>12000</v>
      </c>
      <c r="V510" s="15">
        <v>12</v>
      </c>
      <c r="W510" s="27">
        <f t="shared" si="99"/>
        <v>1200</v>
      </c>
      <c r="AA510" s="15">
        <f t="shared" si="100"/>
        <v>0</v>
      </c>
      <c r="AD510" s="15">
        <f t="shared" si="101"/>
        <v>12000</v>
      </c>
      <c r="AE510" s="172">
        <f t="shared" si="96"/>
        <v>1200</v>
      </c>
      <c r="AF510" s="161">
        <v>1</v>
      </c>
      <c r="AG510" s="161">
        <v>1</v>
      </c>
      <c r="AH510" s="161">
        <v>10</v>
      </c>
      <c r="AI510" s="161">
        <v>12000</v>
      </c>
      <c r="AJ510" s="161">
        <v>12</v>
      </c>
      <c r="AK510" s="161">
        <v>1200</v>
      </c>
      <c r="AW510" s="15">
        <f t="shared" si="104"/>
        <v>0</v>
      </c>
      <c r="CJ510" s="15">
        <v>3.75</v>
      </c>
      <c r="CK510" s="15">
        <v>4</v>
      </c>
      <c r="CL510" s="15">
        <v>3</v>
      </c>
      <c r="CM510" s="15">
        <v>4</v>
      </c>
      <c r="CN510" s="15">
        <v>3</v>
      </c>
      <c r="CO510" s="15">
        <f t="shared" si="102"/>
        <v>3.55</v>
      </c>
      <c r="CP510" s="15">
        <v>3</v>
      </c>
      <c r="CQ510" s="15">
        <v>3</v>
      </c>
      <c r="CR510" s="15">
        <v>1</v>
      </c>
      <c r="CS510" s="15">
        <v>2</v>
      </c>
      <c r="CT510" s="15">
        <v>4</v>
      </c>
      <c r="CU510" s="15">
        <v>4</v>
      </c>
      <c r="CV510" s="15">
        <v>1</v>
      </c>
      <c r="CW510" s="15">
        <v>4</v>
      </c>
      <c r="CX510" s="15">
        <v>1</v>
      </c>
      <c r="CY510" s="15">
        <v>1</v>
      </c>
      <c r="DA510" s="15">
        <v>1</v>
      </c>
      <c r="DC510" s="15">
        <v>1</v>
      </c>
      <c r="DE510" s="15">
        <v>1</v>
      </c>
      <c r="DM510" s="15">
        <v>1</v>
      </c>
      <c r="DN510" s="15">
        <v>4</v>
      </c>
      <c r="DO510" s="15">
        <v>2</v>
      </c>
      <c r="DP510" s="15">
        <v>4</v>
      </c>
      <c r="DQ510" s="15">
        <v>3</v>
      </c>
      <c r="DR510" s="15">
        <v>4</v>
      </c>
      <c r="DY510" s="15">
        <v>3</v>
      </c>
      <c r="DZ510" s="15">
        <v>3</v>
      </c>
      <c r="EA510" s="15">
        <v>3</v>
      </c>
      <c r="EB510" s="15">
        <v>3</v>
      </c>
      <c r="EC510" s="15">
        <v>3</v>
      </c>
      <c r="ED510" s="15">
        <v>3</v>
      </c>
      <c r="EE510" s="27">
        <f t="shared" si="97"/>
        <v>3</v>
      </c>
      <c r="EF510" s="15">
        <f t="shared" si="103"/>
        <v>1</v>
      </c>
    </row>
    <row r="511" spans="1:136" x14ac:dyDescent="0.2">
      <c r="A511" s="15">
        <v>255</v>
      </c>
      <c r="B511" s="15">
        <v>850</v>
      </c>
      <c r="C511" s="15">
        <v>0</v>
      </c>
      <c r="D511" s="15">
        <v>2</v>
      </c>
      <c r="E511" s="15">
        <v>1</v>
      </c>
      <c r="F511" s="15">
        <v>50</v>
      </c>
      <c r="G511" s="15">
        <v>5</v>
      </c>
      <c r="H511" s="15">
        <v>1</v>
      </c>
      <c r="I511" s="15">
        <v>4</v>
      </c>
      <c r="J511" s="15">
        <v>8</v>
      </c>
      <c r="K511" s="15">
        <v>1</v>
      </c>
      <c r="L511" s="15">
        <v>0</v>
      </c>
      <c r="M511" s="15">
        <v>1</v>
      </c>
      <c r="N511" s="15">
        <v>240000</v>
      </c>
      <c r="O511" s="15">
        <v>0</v>
      </c>
      <c r="P511" s="15">
        <v>0</v>
      </c>
      <c r="Q511" s="159">
        <v>1</v>
      </c>
      <c r="R511" s="159">
        <v>1</v>
      </c>
      <c r="S511" s="159">
        <v>10</v>
      </c>
      <c r="T511" s="159">
        <v>12000</v>
      </c>
      <c r="U511" s="159">
        <f t="shared" si="98"/>
        <v>12000</v>
      </c>
      <c r="V511" s="159">
        <v>12</v>
      </c>
      <c r="W511" s="171">
        <f t="shared" si="99"/>
        <v>1200</v>
      </c>
      <c r="AA511" s="15">
        <f t="shared" si="100"/>
        <v>0</v>
      </c>
      <c r="AD511" s="15">
        <f t="shared" si="101"/>
        <v>12000</v>
      </c>
      <c r="AE511" s="172">
        <f t="shared" si="96"/>
        <v>1200</v>
      </c>
      <c r="AW511" s="15">
        <f t="shared" si="104"/>
        <v>0</v>
      </c>
      <c r="CJ511" s="15">
        <v>3.75</v>
      </c>
      <c r="CK511" s="15">
        <v>4</v>
      </c>
      <c r="CL511" s="15">
        <v>3</v>
      </c>
      <c r="CM511" s="15">
        <v>4</v>
      </c>
      <c r="CN511" s="15">
        <v>3</v>
      </c>
      <c r="CO511" s="15">
        <f t="shared" si="102"/>
        <v>3.55</v>
      </c>
      <c r="CP511" s="15">
        <v>3</v>
      </c>
      <c r="CQ511" s="15">
        <v>3</v>
      </c>
      <c r="CR511" s="15">
        <v>1</v>
      </c>
      <c r="CS511" s="15">
        <v>2</v>
      </c>
      <c r="CT511" s="15">
        <v>4</v>
      </c>
      <c r="CU511" s="15">
        <v>4</v>
      </c>
      <c r="CV511" s="15">
        <v>1</v>
      </c>
      <c r="CW511" s="15">
        <v>4</v>
      </c>
      <c r="CX511" s="15">
        <v>1</v>
      </c>
      <c r="CY511" s="15">
        <v>1</v>
      </c>
      <c r="DA511" s="15">
        <v>1</v>
      </c>
      <c r="DC511" s="15">
        <v>1</v>
      </c>
      <c r="DE511" s="15">
        <v>1</v>
      </c>
      <c r="DM511" s="15">
        <v>1</v>
      </c>
      <c r="DN511" s="15">
        <v>4</v>
      </c>
      <c r="DO511" s="15">
        <v>2</v>
      </c>
      <c r="DP511" s="15">
        <v>4</v>
      </c>
      <c r="DQ511" s="15">
        <v>3</v>
      </c>
      <c r="DR511" s="15">
        <v>4</v>
      </c>
      <c r="DY511" s="27">
        <v>2</v>
      </c>
      <c r="DZ511" s="27">
        <v>2</v>
      </c>
      <c r="EA511" s="27">
        <v>2</v>
      </c>
      <c r="EB511" s="27">
        <v>2</v>
      </c>
      <c r="EC511" s="27">
        <v>2</v>
      </c>
      <c r="ED511" s="27">
        <v>2</v>
      </c>
      <c r="EE511" s="27">
        <f t="shared" si="97"/>
        <v>2</v>
      </c>
      <c r="EF511" s="15">
        <f t="shared" si="103"/>
        <v>-1</v>
      </c>
    </row>
    <row r="512" spans="1:136" x14ac:dyDescent="0.2">
      <c r="A512" s="15">
        <v>256</v>
      </c>
      <c r="B512" s="15">
        <v>851</v>
      </c>
      <c r="C512" s="15">
        <v>0</v>
      </c>
      <c r="D512" s="15">
        <v>2</v>
      </c>
      <c r="E512" s="15">
        <v>1</v>
      </c>
      <c r="F512" s="15">
        <v>48</v>
      </c>
      <c r="G512" s="15">
        <v>5</v>
      </c>
      <c r="H512" s="15">
        <v>2</v>
      </c>
      <c r="I512" s="15">
        <v>5</v>
      </c>
      <c r="J512" s="15">
        <v>12</v>
      </c>
      <c r="K512" s="15">
        <v>0</v>
      </c>
      <c r="L512" s="15">
        <v>0</v>
      </c>
      <c r="M512" s="15">
        <v>1</v>
      </c>
      <c r="N512" s="15">
        <v>250000</v>
      </c>
      <c r="O512" s="15">
        <v>1</v>
      </c>
      <c r="P512" s="15">
        <v>1</v>
      </c>
      <c r="Q512" s="15">
        <v>1</v>
      </c>
      <c r="R512" s="15">
        <v>1</v>
      </c>
      <c r="S512" s="15">
        <v>20</v>
      </c>
      <c r="T512" s="15">
        <v>18000</v>
      </c>
      <c r="U512" s="15">
        <f t="shared" si="98"/>
        <v>18000</v>
      </c>
      <c r="V512" s="15">
        <v>10</v>
      </c>
      <c r="W512" s="27">
        <f t="shared" si="99"/>
        <v>900</v>
      </c>
      <c r="AA512" s="15">
        <f t="shared" si="100"/>
        <v>0</v>
      </c>
      <c r="AD512" s="15">
        <f t="shared" si="101"/>
        <v>18000</v>
      </c>
      <c r="AE512" s="172">
        <f t="shared" si="96"/>
        <v>900</v>
      </c>
      <c r="AF512" s="161">
        <v>1</v>
      </c>
      <c r="AG512" s="161">
        <v>1</v>
      </c>
      <c r="AH512" s="161">
        <v>20</v>
      </c>
      <c r="AI512" s="161">
        <v>21000</v>
      </c>
      <c r="AJ512" s="161">
        <v>11</v>
      </c>
      <c r="AK512" s="161">
        <v>1050</v>
      </c>
      <c r="AW512" s="15">
        <f t="shared" si="104"/>
        <v>0</v>
      </c>
      <c r="CJ512" s="15">
        <v>4.25</v>
      </c>
      <c r="CK512" s="15">
        <v>4</v>
      </c>
      <c r="CL512" s="15">
        <v>3</v>
      </c>
      <c r="CM512" s="15">
        <v>3</v>
      </c>
      <c r="CN512" s="15">
        <v>4</v>
      </c>
      <c r="CO512" s="15">
        <f t="shared" si="102"/>
        <v>3.65</v>
      </c>
      <c r="CP512" s="15">
        <v>4</v>
      </c>
      <c r="CQ512" s="15">
        <v>5</v>
      </c>
      <c r="CR512" s="15" t="s">
        <v>1007</v>
      </c>
      <c r="CU512" s="15" t="s">
        <v>1007</v>
      </c>
      <c r="CX512" s="15" t="s">
        <v>1007</v>
      </c>
      <c r="CY512" s="15" t="s">
        <v>1007</v>
      </c>
      <c r="DA512" s="15" t="s">
        <v>1007</v>
      </c>
      <c r="DC512" s="15" t="s">
        <v>1007</v>
      </c>
      <c r="DE512" s="15" t="s">
        <v>1007</v>
      </c>
      <c r="DM512" s="15">
        <v>2</v>
      </c>
      <c r="DN512" s="15">
        <v>2</v>
      </c>
      <c r="DO512" s="15">
        <v>1</v>
      </c>
      <c r="DP512" s="15">
        <v>2</v>
      </c>
      <c r="DQ512" s="15">
        <v>3</v>
      </c>
      <c r="DR512" s="15">
        <v>2</v>
      </c>
      <c r="DY512" s="15">
        <v>3</v>
      </c>
      <c r="DZ512" s="15">
        <v>3</v>
      </c>
      <c r="EA512" s="15">
        <v>3</v>
      </c>
      <c r="EB512" s="15">
        <v>3</v>
      </c>
      <c r="EC512" s="15">
        <v>3</v>
      </c>
      <c r="ED512" s="15">
        <v>3</v>
      </c>
      <c r="EE512" s="27">
        <f t="shared" si="97"/>
        <v>3</v>
      </c>
      <c r="EF512" s="15">
        <f t="shared" si="103"/>
        <v>0</v>
      </c>
    </row>
    <row r="513" spans="1:136" x14ac:dyDescent="0.2">
      <c r="A513" s="15">
        <v>256</v>
      </c>
      <c r="B513" s="15">
        <v>851</v>
      </c>
      <c r="C513" s="15">
        <v>0</v>
      </c>
      <c r="D513" s="15">
        <v>2</v>
      </c>
      <c r="E513" s="15">
        <v>1</v>
      </c>
      <c r="F513" s="15">
        <v>48</v>
      </c>
      <c r="G513" s="15">
        <v>5</v>
      </c>
      <c r="H513" s="15">
        <v>2</v>
      </c>
      <c r="I513" s="15">
        <v>5</v>
      </c>
      <c r="J513" s="15">
        <v>12</v>
      </c>
      <c r="K513" s="15">
        <v>0</v>
      </c>
      <c r="L513" s="15">
        <v>0</v>
      </c>
      <c r="M513" s="15">
        <v>1</v>
      </c>
      <c r="N513" s="15">
        <v>250000</v>
      </c>
      <c r="O513" s="15">
        <v>1</v>
      </c>
      <c r="P513" s="15">
        <v>0</v>
      </c>
      <c r="Q513" s="159">
        <v>1</v>
      </c>
      <c r="R513" s="159">
        <v>1</v>
      </c>
      <c r="S513" s="159">
        <v>20</v>
      </c>
      <c r="T513" s="159">
        <v>21000</v>
      </c>
      <c r="U513" s="159">
        <f t="shared" si="98"/>
        <v>21000</v>
      </c>
      <c r="V513" s="159">
        <v>11</v>
      </c>
      <c r="W513" s="171">
        <f t="shared" si="99"/>
        <v>1050</v>
      </c>
      <c r="AA513" s="15">
        <f t="shared" si="100"/>
        <v>0</v>
      </c>
      <c r="AD513" s="15">
        <f t="shared" si="101"/>
        <v>21000</v>
      </c>
      <c r="AE513" s="172">
        <f t="shared" si="96"/>
        <v>1050</v>
      </c>
      <c r="AW513" s="15">
        <f t="shared" si="104"/>
        <v>0</v>
      </c>
      <c r="CJ513" s="15">
        <v>4.25</v>
      </c>
      <c r="CK513" s="15">
        <v>4</v>
      </c>
      <c r="CL513" s="15">
        <v>3</v>
      </c>
      <c r="CM513" s="15">
        <v>3</v>
      </c>
      <c r="CN513" s="15">
        <v>4</v>
      </c>
      <c r="CO513" s="15">
        <f t="shared" si="102"/>
        <v>3.65</v>
      </c>
      <c r="CP513" s="15">
        <v>4</v>
      </c>
      <c r="CQ513" s="15">
        <v>5</v>
      </c>
      <c r="CR513" s="15" t="s">
        <v>1007</v>
      </c>
      <c r="CU513" s="15" t="s">
        <v>1007</v>
      </c>
      <c r="CX513" s="15" t="s">
        <v>1007</v>
      </c>
      <c r="CY513" s="15" t="s">
        <v>1007</v>
      </c>
      <c r="DA513" s="15" t="s">
        <v>1007</v>
      </c>
      <c r="DC513" s="15" t="s">
        <v>1007</v>
      </c>
      <c r="DE513" s="15" t="s">
        <v>1007</v>
      </c>
      <c r="DM513" s="15">
        <v>2</v>
      </c>
      <c r="DN513" s="15">
        <v>2</v>
      </c>
      <c r="DO513" s="15">
        <v>1</v>
      </c>
      <c r="DP513" s="15">
        <v>2</v>
      </c>
      <c r="DQ513" s="15">
        <v>3</v>
      </c>
      <c r="DR513" s="15">
        <v>2</v>
      </c>
      <c r="DY513" s="27">
        <v>3</v>
      </c>
      <c r="DZ513" s="27">
        <v>3</v>
      </c>
      <c r="EA513" s="27">
        <v>3</v>
      </c>
      <c r="EB513" s="27">
        <v>3</v>
      </c>
      <c r="EC513" s="27">
        <v>3</v>
      </c>
      <c r="ED513" s="27">
        <v>3</v>
      </c>
      <c r="EE513" s="27">
        <f t="shared" si="97"/>
        <v>3</v>
      </c>
      <c r="EF513" s="15">
        <f t="shared" si="103"/>
        <v>0</v>
      </c>
    </row>
    <row r="514" spans="1:136" x14ac:dyDescent="0.2">
      <c r="A514" s="15">
        <v>257</v>
      </c>
      <c r="B514" s="15">
        <v>852</v>
      </c>
      <c r="C514" s="15">
        <v>0</v>
      </c>
      <c r="D514" s="15">
        <v>2</v>
      </c>
      <c r="E514" s="15">
        <v>0</v>
      </c>
      <c r="F514" s="15">
        <v>36</v>
      </c>
      <c r="G514" s="15">
        <v>5</v>
      </c>
      <c r="H514" s="15">
        <v>1</v>
      </c>
      <c r="I514" s="15">
        <v>3</v>
      </c>
      <c r="J514" s="15">
        <v>2</v>
      </c>
      <c r="K514" s="15">
        <v>1</v>
      </c>
      <c r="L514" s="15">
        <v>0</v>
      </c>
      <c r="M514" s="15">
        <v>1</v>
      </c>
      <c r="N514" s="15">
        <v>300000</v>
      </c>
      <c r="O514" s="15">
        <v>0</v>
      </c>
      <c r="P514" s="15">
        <v>1</v>
      </c>
      <c r="Q514" s="15">
        <v>7</v>
      </c>
      <c r="R514" s="15">
        <v>1</v>
      </c>
      <c r="S514" s="15">
        <v>5</v>
      </c>
      <c r="T514" s="15">
        <v>8000</v>
      </c>
      <c r="U514" s="15">
        <f t="shared" si="98"/>
        <v>8000</v>
      </c>
      <c r="V514" s="15">
        <v>28</v>
      </c>
      <c r="W514" s="27">
        <f t="shared" si="99"/>
        <v>1600</v>
      </c>
      <c r="AA514" s="15">
        <f t="shared" si="100"/>
        <v>0</v>
      </c>
      <c r="AD514" s="15">
        <f t="shared" si="101"/>
        <v>8000</v>
      </c>
      <c r="AE514" s="172">
        <f t="shared" ref="AE514:AE577" si="107">$AD514/$S514</f>
        <v>1600</v>
      </c>
      <c r="AF514" s="161">
        <v>7</v>
      </c>
      <c r="AG514" s="161">
        <v>1</v>
      </c>
      <c r="AH514" s="161">
        <v>5</v>
      </c>
      <c r="AI514" s="161">
        <v>9000</v>
      </c>
      <c r="AJ514" s="161">
        <v>30</v>
      </c>
      <c r="AK514" s="161">
        <v>1800</v>
      </c>
      <c r="AW514" s="15">
        <f t="shared" si="104"/>
        <v>0</v>
      </c>
      <c r="CJ514" s="15">
        <v>3</v>
      </c>
      <c r="CK514" s="15">
        <v>3</v>
      </c>
      <c r="CL514" s="15">
        <v>3</v>
      </c>
      <c r="CM514" s="15">
        <v>3</v>
      </c>
      <c r="CN514" s="15">
        <v>3</v>
      </c>
      <c r="CO514" s="15">
        <f t="shared" si="102"/>
        <v>3</v>
      </c>
      <c r="CP514" s="15">
        <v>3</v>
      </c>
      <c r="CQ514" s="15">
        <v>5</v>
      </c>
      <c r="CR514" s="15" t="s">
        <v>1007</v>
      </c>
      <c r="CU514" s="15" t="s">
        <v>1007</v>
      </c>
      <c r="CX514" s="15" t="s">
        <v>1007</v>
      </c>
      <c r="CY514" s="15" t="s">
        <v>1007</v>
      </c>
      <c r="DA514" s="15" t="s">
        <v>1007</v>
      </c>
      <c r="DC514" s="15" t="s">
        <v>1007</v>
      </c>
      <c r="DE514" s="15" t="s">
        <v>1007</v>
      </c>
      <c r="DM514" s="15">
        <v>1</v>
      </c>
      <c r="DN514" s="15">
        <v>4</v>
      </c>
      <c r="DO514" s="15">
        <v>2</v>
      </c>
      <c r="DP514" s="15">
        <v>4</v>
      </c>
      <c r="DS514" s="15">
        <v>3</v>
      </c>
      <c r="DT514" s="15">
        <v>4</v>
      </c>
      <c r="DY514" s="15">
        <v>3</v>
      </c>
      <c r="DZ514" s="15">
        <v>3</v>
      </c>
      <c r="EA514" s="15">
        <v>3</v>
      </c>
      <c r="EB514" s="15">
        <v>3</v>
      </c>
      <c r="EC514" s="15">
        <v>3</v>
      </c>
      <c r="ED514" s="15">
        <v>3</v>
      </c>
      <c r="EE514" s="27">
        <f t="shared" ref="EE514:EE577" si="108">AVERAGE($DY514:$ED514)</f>
        <v>3</v>
      </c>
      <c r="EF514" s="15">
        <f t="shared" si="103"/>
        <v>1</v>
      </c>
    </row>
    <row r="515" spans="1:136" x14ac:dyDescent="0.2">
      <c r="A515" s="15">
        <v>257</v>
      </c>
      <c r="B515" s="15">
        <v>852</v>
      </c>
      <c r="C515" s="15">
        <v>0</v>
      </c>
      <c r="D515" s="15">
        <v>2</v>
      </c>
      <c r="E515" s="15">
        <v>0</v>
      </c>
      <c r="F515" s="15">
        <v>36</v>
      </c>
      <c r="G515" s="15">
        <v>5</v>
      </c>
      <c r="H515" s="15">
        <v>1</v>
      </c>
      <c r="I515" s="15">
        <v>3</v>
      </c>
      <c r="J515" s="15">
        <v>2</v>
      </c>
      <c r="K515" s="15">
        <v>1</v>
      </c>
      <c r="L515" s="15">
        <v>0</v>
      </c>
      <c r="M515" s="15">
        <v>1</v>
      </c>
      <c r="N515" s="15">
        <v>300000</v>
      </c>
      <c r="O515" s="15">
        <v>0</v>
      </c>
      <c r="P515" s="15">
        <v>0</v>
      </c>
      <c r="Q515" s="159">
        <v>7</v>
      </c>
      <c r="R515" s="159">
        <v>1</v>
      </c>
      <c r="S515" s="159">
        <v>5</v>
      </c>
      <c r="T515" s="159">
        <v>9000</v>
      </c>
      <c r="U515" s="159">
        <f t="shared" ref="U515:U578" si="109">($R515*$T515)</f>
        <v>9000</v>
      </c>
      <c r="V515" s="159">
        <v>30</v>
      </c>
      <c r="W515" s="171">
        <f t="shared" ref="W515:W578" si="110">$U515/$S515</f>
        <v>1800</v>
      </c>
      <c r="AA515" s="15">
        <f t="shared" ref="AA515:AA578" si="111">$Z515*$X515</f>
        <v>0</v>
      </c>
      <c r="AD515" s="15">
        <f t="shared" ref="AD515:AD578" si="112">$U515+$AA515</f>
        <v>9000</v>
      </c>
      <c r="AE515" s="172">
        <f t="shared" si="107"/>
        <v>1800</v>
      </c>
      <c r="AW515" s="15">
        <f t="shared" si="104"/>
        <v>0</v>
      </c>
      <c r="CJ515" s="15">
        <v>3</v>
      </c>
      <c r="CK515" s="15">
        <v>3</v>
      </c>
      <c r="CL515" s="15">
        <v>3</v>
      </c>
      <c r="CM515" s="15">
        <v>3</v>
      </c>
      <c r="CN515" s="15">
        <v>3</v>
      </c>
      <c r="CO515" s="15">
        <f t="shared" ref="CO515:CO578" si="113">AVERAGE($CJ515:$CN515)</f>
        <v>3</v>
      </c>
      <c r="CP515" s="15">
        <v>3</v>
      </c>
      <c r="CQ515" s="15">
        <v>5</v>
      </c>
      <c r="CR515" s="15" t="s">
        <v>1007</v>
      </c>
      <c r="CU515" s="15" t="s">
        <v>1007</v>
      </c>
      <c r="CX515" s="15" t="s">
        <v>1007</v>
      </c>
      <c r="CY515" s="15" t="s">
        <v>1007</v>
      </c>
      <c r="DA515" s="15" t="s">
        <v>1007</v>
      </c>
      <c r="DC515" s="15" t="s">
        <v>1007</v>
      </c>
      <c r="DE515" s="15" t="s">
        <v>1007</v>
      </c>
      <c r="DM515" s="15">
        <v>1</v>
      </c>
      <c r="DN515" s="15">
        <v>4</v>
      </c>
      <c r="DO515" s="15">
        <v>2</v>
      </c>
      <c r="DP515" s="15">
        <v>4</v>
      </c>
      <c r="DS515" s="15">
        <v>3</v>
      </c>
      <c r="DT515" s="15">
        <v>4</v>
      </c>
      <c r="DY515" s="27">
        <v>2</v>
      </c>
      <c r="DZ515" s="27">
        <v>2</v>
      </c>
      <c r="EA515" s="27">
        <v>2</v>
      </c>
      <c r="EB515" s="27">
        <v>2</v>
      </c>
      <c r="EC515" s="27">
        <v>2</v>
      </c>
      <c r="ED515" s="27">
        <v>2</v>
      </c>
      <c r="EE515" s="27">
        <f t="shared" si="108"/>
        <v>2</v>
      </c>
      <c r="EF515" s="15">
        <f t="shared" ref="EF515:EF578" si="114">$EE515-$EE516</f>
        <v>-1</v>
      </c>
    </row>
    <row r="516" spans="1:136" x14ac:dyDescent="0.2">
      <c r="A516" s="15">
        <v>258</v>
      </c>
      <c r="B516" s="15">
        <v>853</v>
      </c>
      <c r="C516" s="15">
        <v>0</v>
      </c>
      <c r="D516" s="15">
        <v>2</v>
      </c>
      <c r="E516" s="15">
        <v>0</v>
      </c>
      <c r="F516" s="15">
        <v>55</v>
      </c>
      <c r="G516" s="15">
        <v>4</v>
      </c>
      <c r="H516" s="15">
        <v>2</v>
      </c>
      <c r="I516" s="15">
        <v>6</v>
      </c>
      <c r="J516" s="15">
        <v>25</v>
      </c>
      <c r="K516" s="15">
        <v>0</v>
      </c>
      <c r="L516" s="15">
        <v>1</v>
      </c>
      <c r="M516" s="15">
        <v>1</v>
      </c>
      <c r="N516" s="15">
        <v>120000</v>
      </c>
      <c r="O516" s="15">
        <v>0</v>
      </c>
      <c r="P516" s="15">
        <v>1</v>
      </c>
      <c r="Q516" s="15">
        <v>1</v>
      </c>
      <c r="R516" s="15">
        <v>1</v>
      </c>
      <c r="S516" s="15">
        <v>17</v>
      </c>
      <c r="T516" s="15">
        <v>19000</v>
      </c>
      <c r="U516" s="15">
        <f t="shared" si="109"/>
        <v>19000</v>
      </c>
      <c r="V516" s="15">
        <v>9</v>
      </c>
      <c r="W516" s="27">
        <f t="shared" si="110"/>
        <v>1117.6470588235295</v>
      </c>
      <c r="AA516" s="15">
        <f t="shared" si="111"/>
        <v>0</v>
      </c>
      <c r="AD516" s="15">
        <f t="shared" si="112"/>
        <v>19000</v>
      </c>
      <c r="AE516" s="172">
        <f t="shared" si="107"/>
        <v>1117.6470588235295</v>
      </c>
      <c r="AF516" s="161">
        <v>1</v>
      </c>
      <c r="AG516" s="161">
        <v>1</v>
      </c>
      <c r="AH516" s="161">
        <v>17</v>
      </c>
      <c r="AI516" s="161">
        <v>23000</v>
      </c>
      <c r="AJ516" s="161">
        <v>10</v>
      </c>
      <c r="AK516" s="161">
        <v>1352.9411764705883</v>
      </c>
      <c r="AW516" s="15">
        <f t="shared" si="104"/>
        <v>0</v>
      </c>
      <c r="CJ516" s="15">
        <v>3</v>
      </c>
      <c r="CK516" s="15">
        <v>3</v>
      </c>
      <c r="CL516" s="15">
        <v>3</v>
      </c>
      <c r="CM516" s="15">
        <v>3</v>
      </c>
      <c r="CN516" s="15">
        <v>3</v>
      </c>
      <c r="CO516" s="15">
        <f t="shared" si="113"/>
        <v>3</v>
      </c>
      <c r="CP516" s="15">
        <v>3</v>
      </c>
      <c r="CQ516" s="15">
        <v>2</v>
      </c>
      <c r="CR516" s="15">
        <v>2</v>
      </c>
      <c r="CS516" s="15">
        <v>5</v>
      </c>
      <c r="CT516" s="15">
        <v>2</v>
      </c>
      <c r="CU516" s="15">
        <v>4</v>
      </c>
      <c r="CV516" s="15">
        <v>2</v>
      </c>
      <c r="CW516" s="15">
        <v>2</v>
      </c>
      <c r="CX516" s="15">
        <v>1</v>
      </c>
      <c r="CY516" s="15">
        <v>1</v>
      </c>
      <c r="DA516" s="15">
        <v>1</v>
      </c>
      <c r="DC516" s="15">
        <v>1</v>
      </c>
      <c r="DE516" s="15">
        <v>1</v>
      </c>
      <c r="DM516" s="15">
        <v>1</v>
      </c>
      <c r="DN516" s="15">
        <v>2</v>
      </c>
      <c r="DO516" s="15">
        <v>2</v>
      </c>
      <c r="DP516" s="15">
        <v>2</v>
      </c>
      <c r="DQ516" s="15">
        <v>3</v>
      </c>
      <c r="DR516" s="15">
        <v>2</v>
      </c>
      <c r="DY516" s="15">
        <v>3</v>
      </c>
      <c r="DZ516" s="15">
        <v>3</v>
      </c>
      <c r="EA516" s="15">
        <v>3</v>
      </c>
      <c r="EB516" s="15">
        <v>3</v>
      </c>
      <c r="EC516" s="15">
        <v>3</v>
      </c>
      <c r="ED516" s="15">
        <v>3</v>
      </c>
      <c r="EE516" s="27">
        <f t="shared" si="108"/>
        <v>3</v>
      </c>
      <c r="EF516" s="15">
        <f t="shared" si="114"/>
        <v>0.66666666666666652</v>
      </c>
    </row>
    <row r="517" spans="1:136" x14ac:dyDescent="0.2">
      <c r="A517" s="15">
        <v>258</v>
      </c>
      <c r="B517" s="15">
        <v>853</v>
      </c>
      <c r="C517" s="15">
        <v>0</v>
      </c>
      <c r="D517" s="15">
        <v>2</v>
      </c>
      <c r="E517" s="15">
        <v>0</v>
      </c>
      <c r="F517" s="15">
        <v>55</v>
      </c>
      <c r="G517" s="15">
        <v>4</v>
      </c>
      <c r="H517" s="15">
        <v>2</v>
      </c>
      <c r="I517" s="15">
        <v>6</v>
      </c>
      <c r="J517" s="15">
        <v>25</v>
      </c>
      <c r="K517" s="15">
        <v>0</v>
      </c>
      <c r="L517" s="15">
        <v>1</v>
      </c>
      <c r="M517" s="15">
        <v>1</v>
      </c>
      <c r="N517" s="15">
        <v>120000</v>
      </c>
      <c r="O517" s="15">
        <v>0</v>
      </c>
      <c r="P517" s="15">
        <v>0</v>
      </c>
      <c r="Q517" s="159">
        <v>1</v>
      </c>
      <c r="R517" s="159">
        <v>1</v>
      </c>
      <c r="S517" s="159">
        <v>17</v>
      </c>
      <c r="T517" s="159">
        <v>23000</v>
      </c>
      <c r="U517" s="159">
        <f t="shared" si="109"/>
        <v>23000</v>
      </c>
      <c r="V517" s="159">
        <v>10</v>
      </c>
      <c r="W517" s="171">
        <f t="shared" si="110"/>
        <v>1352.9411764705883</v>
      </c>
      <c r="AA517" s="15">
        <f t="shared" si="111"/>
        <v>0</v>
      </c>
      <c r="AD517" s="15">
        <f t="shared" si="112"/>
        <v>23000</v>
      </c>
      <c r="AE517" s="172">
        <f t="shared" si="107"/>
        <v>1352.9411764705883</v>
      </c>
      <c r="AW517" s="15">
        <f t="shared" ref="AW517:AW580" si="115">$AV517*$AT517</f>
        <v>0</v>
      </c>
      <c r="CJ517" s="15">
        <v>3</v>
      </c>
      <c r="CK517" s="15">
        <v>3</v>
      </c>
      <c r="CL517" s="15">
        <v>3</v>
      </c>
      <c r="CM517" s="15">
        <v>3</v>
      </c>
      <c r="CN517" s="15">
        <v>3</v>
      </c>
      <c r="CO517" s="15">
        <f t="shared" si="113"/>
        <v>3</v>
      </c>
      <c r="CP517" s="15">
        <v>3</v>
      </c>
      <c r="CQ517" s="15">
        <v>2</v>
      </c>
      <c r="CR517" s="15">
        <v>2</v>
      </c>
      <c r="CS517" s="15">
        <v>5</v>
      </c>
      <c r="CT517" s="15">
        <v>2</v>
      </c>
      <c r="CU517" s="15">
        <v>4</v>
      </c>
      <c r="CV517" s="15">
        <v>2</v>
      </c>
      <c r="CW517" s="15">
        <v>2</v>
      </c>
      <c r="CX517" s="15">
        <v>1</v>
      </c>
      <c r="CY517" s="15">
        <v>1</v>
      </c>
      <c r="DA517" s="15">
        <v>1</v>
      </c>
      <c r="DC517" s="15">
        <v>1</v>
      </c>
      <c r="DE517" s="15">
        <v>1</v>
      </c>
      <c r="DM517" s="15">
        <v>1</v>
      </c>
      <c r="DN517" s="15">
        <v>2</v>
      </c>
      <c r="DO517" s="15">
        <v>2</v>
      </c>
      <c r="DP517" s="15">
        <v>2</v>
      </c>
      <c r="DQ517" s="15">
        <v>3</v>
      </c>
      <c r="DR517" s="15">
        <v>2</v>
      </c>
      <c r="DY517" s="27">
        <v>3</v>
      </c>
      <c r="DZ517" s="27">
        <v>3</v>
      </c>
      <c r="EA517" s="27">
        <v>2</v>
      </c>
      <c r="EB517" s="27">
        <v>2</v>
      </c>
      <c r="EC517" s="27">
        <v>2</v>
      </c>
      <c r="ED517" s="27">
        <v>2</v>
      </c>
      <c r="EE517" s="27">
        <f t="shared" si="108"/>
        <v>2.3333333333333335</v>
      </c>
      <c r="EF517" s="15">
        <f t="shared" si="114"/>
        <v>-0.66666666666666652</v>
      </c>
    </row>
    <row r="518" spans="1:136" x14ac:dyDescent="0.2">
      <c r="A518" s="15">
        <v>259</v>
      </c>
      <c r="B518" s="15">
        <v>854</v>
      </c>
      <c r="C518" s="15">
        <v>0</v>
      </c>
      <c r="D518" s="15">
        <v>2</v>
      </c>
      <c r="E518" s="15">
        <v>0</v>
      </c>
      <c r="F518" s="15">
        <v>42</v>
      </c>
      <c r="G518" s="15">
        <v>4</v>
      </c>
      <c r="H518" s="15">
        <v>1</v>
      </c>
      <c r="I518" s="15">
        <v>4</v>
      </c>
      <c r="J518" s="15">
        <v>7</v>
      </c>
      <c r="K518" s="15">
        <v>0</v>
      </c>
      <c r="L518" s="15">
        <v>0</v>
      </c>
      <c r="M518" s="15">
        <v>1</v>
      </c>
      <c r="N518" s="15">
        <v>150000</v>
      </c>
      <c r="O518" s="15">
        <v>0</v>
      </c>
      <c r="P518" s="15">
        <v>1</v>
      </c>
      <c r="Q518" s="15">
        <v>7</v>
      </c>
      <c r="R518" s="15">
        <v>1</v>
      </c>
      <c r="S518" s="15">
        <v>15</v>
      </c>
      <c r="T518" s="15">
        <v>15000</v>
      </c>
      <c r="U518" s="15">
        <f t="shared" si="109"/>
        <v>15000</v>
      </c>
      <c r="V518" s="15">
        <v>38</v>
      </c>
      <c r="W518" s="27">
        <f t="shared" si="110"/>
        <v>1000</v>
      </c>
      <c r="AA518" s="15">
        <f t="shared" si="111"/>
        <v>0</v>
      </c>
      <c r="AD518" s="15">
        <f t="shared" si="112"/>
        <v>15000</v>
      </c>
      <c r="AE518" s="172">
        <f t="shared" si="107"/>
        <v>1000</v>
      </c>
      <c r="AF518" s="161">
        <v>7</v>
      </c>
      <c r="AG518" s="161">
        <v>1</v>
      </c>
      <c r="AH518" s="161">
        <v>15</v>
      </c>
      <c r="AI518" s="161">
        <v>18000</v>
      </c>
      <c r="AJ518" s="161">
        <v>35</v>
      </c>
      <c r="AK518" s="161">
        <v>1200</v>
      </c>
      <c r="AW518" s="15">
        <f t="shared" si="115"/>
        <v>0</v>
      </c>
      <c r="CJ518" s="15">
        <v>3</v>
      </c>
      <c r="CK518" s="15">
        <v>3</v>
      </c>
      <c r="CL518" s="15">
        <v>3</v>
      </c>
      <c r="CM518" s="15">
        <v>3</v>
      </c>
      <c r="CN518" s="15">
        <v>3</v>
      </c>
      <c r="CO518" s="15">
        <f t="shared" si="113"/>
        <v>3</v>
      </c>
      <c r="CP518" s="15">
        <v>3</v>
      </c>
      <c r="CQ518" s="15">
        <v>3</v>
      </c>
      <c r="CR518" s="15">
        <v>4</v>
      </c>
      <c r="CS518" s="15">
        <v>3</v>
      </c>
      <c r="CT518" s="15">
        <v>4</v>
      </c>
      <c r="CU518" s="15">
        <v>2</v>
      </c>
      <c r="CV518" s="15">
        <v>1</v>
      </c>
      <c r="CW518" s="15">
        <v>4</v>
      </c>
      <c r="CX518" s="15">
        <v>1</v>
      </c>
      <c r="CY518" s="15">
        <v>1</v>
      </c>
      <c r="DA518" s="15">
        <v>1</v>
      </c>
      <c r="DC518" s="15">
        <v>1</v>
      </c>
      <c r="DE518" s="15">
        <v>1</v>
      </c>
      <c r="DO518" s="15">
        <v>3</v>
      </c>
      <c r="DP518" s="15">
        <v>4</v>
      </c>
      <c r="DQ518" s="15">
        <v>2</v>
      </c>
      <c r="DR518" s="15">
        <v>4</v>
      </c>
      <c r="DS518" s="15">
        <v>1</v>
      </c>
      <c r="DT518" s="15">
        <v>4</v>
      </c>
      <c r="DY518" s="15">
        <v>3</v>
      </c>
      <c r="DZ518" s="15">
        <v>3</v>
      </c>
      <c r="EA518" s="15">
        <v>3</v>
      </c>
      <c r="EB518" s="15">
        <v>3</v>
      </c>
      <c r="EC518" s="15">
        <v>3</v>
      </c>
      <c r="ED518" s="15">
        <v>3</v>
      </c>
      <c r="EE518" s="27">
        <f t="shared" si="108"/>
        <v>3</v>
      </c>
      <c r="EF518" s="15">
        <f t="shared" si="114"/>
        <v>0</v>
      </c>
    </row>
    <row r="519" spans="1:136" x14ac:dyDescent="0.2">
      <c r="A519" s="15">
        <v>259</v>
      </c>
      <c r="B519" s="15">
        <v>854</v>
      </c>
      <c r="C519" s="15">
        <v>0</v>
      </c>
      <c r="D519" s="15">
        <v>2</v>
      </c>
      <c r="E519" s="15">
        <v>0</v>
      </c>
      <c r="F519" s="15">
        <v>42</v>
      </c>
      <c r="G519" s="15">
        <v>4</v>
      </c>
      <c r="H519" s="15">
        <v>1</v>
      </c>
      <c r="I519" s="15">
        <v>4</v>
      </c>
      <c r="J519" s="15">
        <v>7</v>
      </c>
      <c r="K519" s="15">
        <v>0</v>
      </c>
      <c r="L519" s="15">
        <v>0</v>
      </c>
      <c r="M519" s="15">
        <v>1</v>
      </c>
      <c r="N519" s="15">
        <v>150000</v>
      </c>
      <c r="O519" s="15">
        <v>0</v>
      </c>
      <c r="P519" s="15">
        <v>0</v>
      </c>
      <c r="Q519" s="159">
        <v>7</v>
      </c>
      <c r="R519" s="159">
        <v>1</v>
      </c>
      <c r="S519" s="159">
        <v>15</v>
      </c>
      <c r="T519" s="159">
        <v>18000</v>
      </c>
      <c r="U519" s="159">
        <f t="shared" si="109"/>
        <v>18000</v>
      </c>
      <c r="V519" s="159">
        <v>35</v>
      </c>
      <c r="W519" s="171">
        <f t="shared" si="110"/>
        <v>1200</v>
      </c>
      <c r="AA519" s="15">
        <f t="shared" si="111"/>
        <v>0</v>
      </c>
      <c r="AD519" s="15">
        <f t="shared" si="112"/>
        <v>18000</v>
      </c>
      <c r="AE519" s="172">
        <f t="shared" si="107"/>
        <v>1200</v>
      </c>
      <c r="AW519" s="15">
        <f t="shared" si="115"/>
        <v>0</v>
      </c>
      <c r="CJ519" s="15">
        <v>3</v>
      </c>
      <c r="CK519" s="15">
        <v>3</v>
      </c>
      <c r="CL519" s="15">
        <v>3</v>
      </c>
      <c r="CM519" s="15">
        <v>3</v>
      </c>
      <c r="CN519" s="15">
        <v>3</v>
      </c>
      <c r="CO519" s="15">
        <f t="shared" si="113"/>
        <v>3</v>
      </c>
      <c r="CP519" s="15">
        <v>3</v>
      </c>
      <c r="CQ519" s="15">
        <v>3</v>
      </c>
      <c r="CR519" s="15">
        <v>4</v>
      </c>
      <c r="CS519" s="15">
        <v>3</v>
      </c>
      <c r="CT519" s="15">
        <v>4</v>
      </c>
      <c r="CU519" s="15">
        <v>2</v>
      </c>
      <c r="CV519" s="15">
        <v>1</v>
      </c>
      <c r="CW519" s="15">
        <v>4</v>
      </c>
      <c r="CX519" s="15">
        <v>1</v>
      </c>
      <c r="CY519" s="15">
        <v>1</v>
      </c>
      <c r="DA519" s="15">
        <v>1</v>
      </c>
      <c r="DC519" s="15">
        <v>1</v>
      </c>
      <c r="DE519" s="15">
        <v>1</v>
      </c>
      <c r="DO519" s="15">
        <v>3</v>
      </c>
      <c r="DP519" s="15">
        <v>4</v>
      </c>
      <c r="DQ519" s="15">
        <v>2</v>
      </c>
      <c r="DR519" s="15">
        <v>4</v>
      </c>
      <c r="DS519" s="15">
        <v>1</v>
      </c>
      <c r="DT519" s="15">
        <v>4</v>
      </c>
      <c r="DY519" s="27">
        <v>3</v>
      </c>
      <c r="DZ519" s="27">
        <v>3</v>
      </c>
      <c r="EA519" s="27">
        <v>3</v>
      </c>
      <c r="EB519" s="27">
        <v>3</v>
      </c>
      <c r="EC519" s="27">
        <v>3</v>
      </c>
      <c r="ED519" s="27">
        <v>3</v>
      </c>
      <c r="EE519" s="27">
        <f t="shared" si="108"/>
        <v>3</v>
      </c>
      <c r="EF519" s="15">
        <f t="shared" si="114"/>
        <v>1</v>
      </c>
    </row>
    <row r="520" spans="1:136" x14ac:dyDescent="0.2">
      <c r="A520" s="15">
        <v>260</v>
      </c>
      <c r="B520" s="15">
        <v>855</v>
      </c>
      <c r="C520" s="15">
        <v>0</v>
      </c>
      <c r="D520" s="15">
        <v>2</v>
      </c>
      <c r="E520" s="15">
        <v>0</v>
      </c>
      <c r="F520" s="15">
        <v>45</v>
      </c>
      <c r="G520" s="15">
        <v>5</v>
      </c>
      <c r="H520" s="15">
        <v>1</v>
      </c>
      <c r="I520" s="15">
        <v>3</v>
      </c>
      <c r="J520" s="15">
        <v>5</v>
      </c>
      <c r="K520" s="15">
        <v>1</v>
      </c>
      <c r="L520" s="15">
        <v>0</v>
      </c>
      <c r="M520" s="15">
        <v>1</v>
      </c>
      <c r="N520" s="15">
        <v>240000</v>
      </c>
      <c r="O520" s="15">
        <v>0</v>
      </c>
      <c r="P520" s="15">
        <v>1</v>
      </c>
      <c r="Q520" s="15">
        <v>7</v>
      </c>
      <c r="R520" s="15">
        <v>1</v>
      </c>
      <c r="S520" s="15">
        <v>7</v>
      </c>
      <c r="T520" s="15">
        <v>5000</v>
      </c>
      <c r="U520" s="15">
        <f t="shared" si="109"/>
        <v>5000</v>
      </c>
      <c r="V520" s="15">
        <v>20</v>
      </c>
      <c r="W520" s="27">
        <f t="shared" si="110"/>
        <v>714.28571428571433</v>
      </c>
      <c r="AA520" s="15">
        <f t="shared" si="111"/>
        <v>0</v>
      </c>
      <c r="AD520" s="15">
        <f t="shared" si="112"/>
        <v>5000</v>
      </c>
      <c r="AE520" s="172">
        <f t="shared" si="107"/>
        <v>714.28571428571433</v>
      </c>
      <c r="AF520" s="161">
        <v>7</v>
      </c>
      <c r="AG520" s="161">
        <v>1</v>
      </c>
      <c r="AH520" s="161">
        <v>7</v>
      </c>
      <c r="AI520" s="161">
        <v>7000</v>
      </c>
      <c r="AJ520" s="161">
        <v>25</v>
      </c>
      <c r="AK520" s="161">
        <v>1000</v>
      </c>
      <c r="AW520" s="15">
        <f t="shared" si="115"/>
        <v>0</v>
      </c>
      <c r="CJ520" s="15">
        <v>3</v>
      </c>
      <c r="CK520" s="15">
        <v>3</v>
      </c>
      <c r="CL520" s="15">
        <v>3</v>
      </c>
      <c r="CM520" s="15">
        <v>4</v>
      </c>
      <c r="CN520" s="15">
        <v>4</v>
      </c>
      <c r="CO520" s="15">
        <f t="shared" si="113"/>
        <v>3.4</v>
      </c>
      <c r="CP520" s="15">
        <v>3</v>
      </c>
      <c r="CQ520" s="15">
        <v>5</v>
      </c>
      <c r="CR520" s="15" t="s">
        <v>1007</v>
      </c>
      <c r="CU520" s="15" t="s">
        <v>1007</v>
      </c>
      <c r="CX520" s="15" t="s">
        <v>1007</v>
      </c>
      <c r="CY520" s="15" t="s">
        <v>1007</v>
      </c>
      <c r="DA520" s="15" t="s">
        <v>1007</v>
      </c>
      <c r="DC520" s="15" t="s">
        <v>1007</v>
      </c>
      <c r="DE520" s="15" t="s">
        <v>1007</v>
      </c>
      <c r="DM520" s="15">
        <v>3</v>
      </c>
      <c r="DN520" s="15">
        <v>3</v>
      </c>
      <c r="DO520" s="15">
        <v>2</v>
      </c>
      <c r="DP520" s="15">
        <v>3</v>
      </c>
      <c r="DQ520" s="15">
        <v>1</v>
      </c>
      <c r="DR520" s="15">
        <v>3</v>
      </c>
      <c r="DY520" s="15">
        <v>2</v>
      </c>
      <c r="DZ520" s="15">
        <v>2</v>
      </c>
      <c r="EA520" s="15">
        <v>2</v>
      </c>
      <c r="EB520" s="15">
        <v>2</v>
      </c>
      <c r="EC520" s="15">
        <v>2</v>
      </c>
      <c r="ED520" s="15">
        <v>2</v>
      </c>
      <c r="EE520" s="27">
        <f t="shared" si="108"/>
        <v>2</v>
      </c>
      <c r="EF520" s="15">
        <f t="shared" si="114"/>
        <v>0</v>
      </c>
    </row>
    <row r="521" spans="1:136" x14ac:dyDescent="0.2">
      <c r="A521" s="15">
        <v>260</v>
      </c>
      <c r="B521" s="15">
        <v>855</v>
      </c>
      <c r="C521" s="15">
        <v>0</v>
      </c>
      <c r="D521" s="15">
        <v>2</v>
      </c>
      <c r="E521" s="15">
        <v>0</v>
      </c>
      <c r="F521" s="15">
        <v>45</v>
      </c>
      <c r="G521" s="15">
        <v>5</v>
      </c>
      <c r="H521" s="15">
        <v>1</v>
      </c>
      <c r="I521" s="15">
        <v>3</v>
      </c>
      <c r="J521" s="15">
        <v>5</v>
      </c>
      <c r="K521" s="15">
        <v>1</v>
      </c>
      <c r="L521" s="15">
        <v>0</v>
      </c>
      <c r="M521" s="15">
        <v>1</v>
      </c>
      <c r="N521" s="15">
        <v>240000</v>
      </c>
      <c r="O521" s="15">
        <v>0</v>
      </c>
      <c r="P521" s="15">
        <v>0</v>
      </c>
      <c r="Q521" s="159">
        <v>7</v>
      </c>
      <c r="R521" s="159">
        <v>1</v>
      </c>
      <c r="S521" s="159">
        <v>7</v>
      </c>
      <c r="T521" s="159">
        <v>7000</v>
      </c>
      <c r="U521" s="159">
        <f t="shared" si="109"/>
        <v>7000</v>
      </c>
      <c r="V521" s="159">
        <v>25</v>
      </c>
      <c r="W521" s="171">
        <f t="shared" si="110"/>
        <v>1000</v>
      </c>
      <c r="AA521" s="15">
        <f t="shared" si="111"/>
        <v>0</v>
      </c>
      <c r="AD521" s="15">
        <f t="shared" si="112"/>
        <v>7000</v>
      </c>
      <c r="AE521" s="172">
        <f t="shared" si="107"/>
        <v>1000</v>
      </c>
      <c r="AW521" s="15">
        <f t="shared" si="115"/>
        <v>0</v>
      </c>
      <c r="CJ521" s="15">
        <v>3</v>
      </c>
      <c r="CK521" s="15">
        <v>3</v>
      </c>
      <c r="CL521" s="15">
        <v>3</v>
      </c>
      <c r="CM521" s="15">
        <v>4</v>
      </c>
      <c r="CN521" s="15">
        <v>4</v>
      </c>
      <c r="CO521" s="15">
        <f t="shared" si="113"/>
        <v>3.4</v>
      </c>
      <c r="CP521" s="15">
        <v>3</v>
      </c>
      <c r="CQ521" s="15">
        <v>5</v>
      </c>
      <c r="CR521" s="15" t="s">
        <v>1007</v>
      </c>
      <c r="CU521" s="15" t="s">
        <v>1007</v>
      </c>
      <c r="CX521" s="15" t="s">
        <v>1007</v>
      </c>
      <c r="CY521" s="15" t="s">
        <v>1007</v>
      </c>
      <c r="DA521" s="15" t="s">
        <v>1007</v>
      </c>
      <c r="DC521" s="15" t="s">
        <v>1007</v>
      </c>
      <c r="DE521" s="15" t="s">
        <v>1007</v>
      </c>
      <c r="DM521" s="15">
        <v>3</v>
      </c>
      <c r="DN521" s="15">
        <v>3</v>
      </c>
      <c r="DO521" s="15">
        <v>2</v>
      </c>
      <c r="DP521" s="15">
        <v>3</v>
      </c>
      <c r="DQ521" s="15">
        <v>1</v>
      </c>
      <c r="DR521" s="15">
        <v>3</v>
      </c>
      <c r="DY521" s="27">
        <v>2</v>
      </c>
      <c r="DZ521" s="27">
        <v>2</v>
      </c>
      <c r="EA521" s="27">
        <v>2</v>
      </c>
      <c r="EB521" s="27">
        <v>2</v>
      </c>
      <c r="EC521" s="27">
        <v>2</v>
      </c>
      <c r="ED521" s="27">
        <v>2</v>
      </c>
      <c r="EE521" s="27">
        <f t="shared" si="108"/>
        <v>2</v>
      </c>
      <c r="EF521" s="15">
        <f t="shared" si="114"/>
        <v>-2</v>
      </c>
    </row>
    <row r="522" spans="1:136" x14ac:dyDescent="0.2">
      <c r="A522" s="15">
        <v>261</v>
      </c>
      <c r="B522" s="15">
        <v>856</v>
      </c>
      <c r="C522" s="15">
        <v>0</v>
      </c>
      <c r="D522" s="15">
        <v>2</v>
      </c>
      <c r="E522" s="15">
        <v>1</v>
      </c>
      <c r="F522" s="15">
        <v>57</v>
      </c>
      <c r="G522" s="15">
        <v>5</v>
      </c>
      <c r="H522" s="15">
        <v>2</v>
      </c>
      <c r="I522" s="15">
        <v>5</v>
      </c>
      <c r="J522" s="15">
        <v>12</v>
      </c>
      <c r="K522" s="15">
        <v>0</v>
      </c>
      <c r="L522" s="15">
        <v>0</v>
      </c>
      <c r="M522" s="15">
        <v>1</v>
      </c>
      <c r="N522" s="15">
        <v>300000</v>
      </c>
      <c r="O522" s="15">
        <v>0</v>
      </c>
      <c r="P522" s="15">
        <v>1</v>
      </c>
      <c r="Q522" s="15">
        <v>7</v>
      </c>
      <c r="R522" s="15">
        <v>1</v>
      </c>
      <c r="S522" s="15">
        <v>15</v>
      </c>
      <c r="T522" s="15">
        <v>20000</v>
      </c>
      <c r="U522" s="15">
        <f t="shared" si="109"/>
        <v>20000</v>
      </c>
      <c r="V522" s="15">
        <v>30</v>
      </c>
      <c r="W522" s="27">
        <f t="shared" si="110"/>
        <v>1333.3333333333333</v>
      </c>
      <c r="AA522" s="15">
        <f t="shared" si="111"/>
        <v>0</v>
      </c>
      <c r="AD522" s="15">
        <f t="shared" si="112"/>
        <v>20000</v>
      </c>
      <c r="AE522" s="172">
        <f t="shared" si="107"/>
        <v>1333.3333333333333</v>
      </c>
      <c r="AF522" s="161">
        <v>7</v>
      </c>
      <c r="AG522" s="161">
        <v>1</v>
      </c>
      <c r="AH522" s="161">
        <v>15</v>
      </c>
      <c r="AI522" s="161">
        <v>20000</v>
      </c>
      <c r="AJ522" s="161">
        <v>38</v>
      </c>
      <c r="AK522" s="161">
        <v>1333.3333333333333</v>
      </c>
      <c r="AW522" s="15">
        <f t="shared" si="115"/>
        <v>0</v>
      </c>
      <c r="CJ522" s="15">
        <v>3.75</v>
      </c>
      <c r="CK522" s="15">
        <v>3</v>
      </c>
      <c r="CL522" s="15">
        <v>2</v>
      </c>
      <c r="CM522" s="15">
        <v>3</v>
      </c>
      <c r="CN522" s="15">
        <v>3</v>
      </c>
      <c r="CO522" s="15">
        <f t="shared" si="113"/>
        <v>2.95</v>
      </c>
      <c r="CP522" s="15">
        <v>3</v>
      </c>
      <c r="CQ522" s="15">
        <v>3</v>
      </c>
      <c r="CR522" s="15">
        <v>2</v>
      </c>
      <c r="CS522" s="15">
        <v>3</v>
      </c>
      <c r="CT522" s="15">
        <v>2</v>
      </c>
      <c r="CU522" s="15">
        <v>4</v>
      </c>
      <c r="CV522" s="15">
        <v>1</v>
      </c>
      <c r="CW522" s="15">
        <v>2</v>
      </c>
      <c r="CX522" s="15">
        <v>1</v>
      </c>
      <c r="CY522" s="15">
        <v>1</v>
      </c>
      <c r="DA522" s="15">
        <v>1</v>
      </c>
      <c r="DC522" s="15">
        <v>1</v>
      </c>
      <c r="DE522" s="15">
        <v>1</v>
      </c>
      <c r="DM522" s="15">
        <v>3</v>
      </c>
      <c r="DN522" s="15">
        <v>2</v>
      </c>
      <c r="DO522" s="15">
        <v>1</v>
      </c>
      <c r="DP522" s="15">
        <v>2</v>
      </c>
      <c r="DQ522" s="15">
        <v>2</v>
      </c>
      <c r="DR522" s="15">
        <v>2</v>
      </c>
      <c r="DY522" s="15">
        <v>4</v>
      </c>
      <c r="DZ522" s="15">
        <v>4</v>
      </c>
      <c r="EA522" s="15">
        <v>4</v>
      </c>
      <c r="EB522" s="15">
        <v>4</v>
      </c>
      <c r="EC522" s="15">
        <v>4</v>
      </c>
      <c r="ED522" s="15">
        <v>4</v>
      </c>
      <c r="EE522" s="27">
        <f t="shared" si="108"/>
        <v>4</v>
      </c>
      <c r="EF522" s="15">
        <f t="shared" si="114"/>
        <v>0</v>
      </c>
    </row>
    <row r="523" spans="1:136" x14ac:dyDescent="0.2">
      <c r="A523" s="15">
        <v>261</v>
      </c>
      <c r="B523" s="15">
        <v>856</v>
      </c>
      <c r="C523" s="15">
        <v>0</v>
      </c>
      <c r="D523" s="15">
        <v>2</v>
      </c>
      <c r="E523" s="15">
        <v>1</v>
      </c>
      <c r="F523" s="15">
        <v>57</v>
      </c>
      <c r="G523" s="15">
        <v>5</v>
      </c>
      <c r="H523" s="15">
        <v>2</v>
      </c>
      <c r="I523" s="15">
        <v>5</v>
      </c>
      <c r="J523" s="15">
        <v>12</v>
      </c>
      <c r="K523" s="15">
        <v>0</v>
      </c>
      <c r="L523" s="15">
        <v>0</v>
      </c>
      <c r="M523" s="15">
        <v>1</v>
      </c>
      <c r="N523" s="15">
        <v>300000</v>
      </c>
      <c r="O523" s="15">
        <v>0</v>
      </c>
      <c r="P523" s="15">
        <v>0</v>
      </c>
      <c r="Q523" s="159">
        <v>7</v>
      </c>
      <c r="R523" s="159">
        <v>1</v>
      </c>
      <c r="S523" s="159">
        <v>15</v>
      </c>
      <c r="T523" s="159">
        <v>20000</v>
      </c>
      <c r="U523" s="159">
        <f t="shared" si="109"/>
        <v>20000</v>
      </c>
      <c r="V523" s="159">
        <v>38</v>
      </c>
      <c r="W523" s="171">
        <f t="shared" si="110"/>
        <v>1333.3333333333333</v>
      </c>
      <c r="AA523" s="15">
        <f t="shared" si="111"/>
        <v>0</v>
      </c>
      <c r="AD523" s="15">
        <f t="shared" si="112"/>
        <v>20000</v>
      </c>
      <c r="AE523" s="172">
        <f t="shared" si="107"/>
        <v>1333.3333333333333</v>
      </c>
      <c r="AW523" s="15">
        <f t="shared" si="115"/>
        <v>0</v>
      </c>
      <c r="CJ523" s="15">
        <v>3.75</v>
      </c>
      <c r="CK523" s="15">
        <v>3</v>
      </c>
      <c r="CL523" s="15">
        <v>2</v>
      </c>
      <c r="CM523" s="15">
        <v>3</v>
      </c>
      <c r="CN523" s="15">
        <v>3</v>
      </c>
      <c r="CO523" s="15">
        <f t="shared" si="113"/>
        <v>2.95</v>
      </c>
      <c r="CP523" s="15">
        <v>3</v>
      </c>
      <c r="CQ523" s="15">
        <v>3</v>
      </c>
      <c r="CR523" s="15">
        <v>2</v>
      </c>
      <c r="CS523" s="15">
        <v>3</v>
      </c>
      <c r="CT523" s="15">
        <v>2</v>
      </c>
      <c r="CU523" s="15">
        <v>4</v>
      </c>
      <c r="CV523" s="15">
        <v>1</v>
      </c>
      <c r="CW523" s="15">
        <v>2</v>
      </c>
      <c r="CX523" s="15">
        <v>1</v>
      </c>
      <c r="CY523" s="15">
        <v>1</v>
      </c>
      <c r="DA523" s="15">
        <v>1</v>
      </c>
      <c r="DC523" s="15">
        <v>1</v>
      </c>
      <c r="DE523" s="15">
        <v>1</v>
      </c>
      <c r="DM523" s="15">
        <v>3</v>
      </c>
      <c r="DN523" s="15">
        <v>2</v>
      </c>
      <c r="DO523" s="15">
        <v>1</v>
      </c>
      <c r="DP523" s="15">
        <v>2</v>
      </c>
      <c r="DQ523" s="15">
        <v>2</v>
      </c>
      <c r="DR523" s="15">
        <v>2</v>
      </c>
      <c r="DY523" s="27">
        <v>4</v>
      </c>
      <c r="DZ523" s="27">
        <v>4</v>
      </c>
      <c r="EA523" s="27">
        <v>4</v>
      </c>
      <c r="EB523" s="27">
        <v>4</v>
      </c>
      <c r="EC523" s="27">
        <v>4</v>
      </c>
      <c r="ED523" s="27">
        <v>4</v>
      </c>
      <c r="EE523" s="27">
        <f t="shared" si="108"/>
        <v>4</v>
      </c>
      <c r="EF523" s="15">
        <f t="shared" si="114"/>
        <v>2</v>
      </c>
    </row>
    <row r="524" spans="1:136" x14ac:dyDescent="0.2">
      <c r="A524" s="15">
        <v>262</v>
      </c>
      <c r="B524" s="15">
        <v>857</v>
      </c>
      <c r="C524" s="15">
        <v>0</v>
      </c>
      <c r="D524" s="15">
        <v>2</v>
      </c>
      <c r="E524" s="15">
        <v>0</v>
      </c>
      <c r="F524" s="15">
        <v>60</v>
      </c>
      <c r="G524" s="15">
        <v>4</v>
      </c>
      <c r="H524" s="15">
        <v>2</v>
      </c>
      <c r="I524" s="15">
        <v>5</v>
      </c>
      <c r="J524" s="15">
        <v>20</v>
      </c>
      <c r="K524" s="15">
        <v>0</v>
      </c>
      <c r="L524" s="15">
        <v>1</v>
      </c>
      <c r="M524" s="15">
        <v>1</v>
      </c>
      <c r="N524" s="15">
        <v>200000</v>
      </c>
      <c r="O524" s="15">
        <v>1</v>
      </c>
      <c r="P524" s="15">
        <v>1</v>
      </c>
      <c r="Q524" s="15">
        <v>1</v>
      </c>
      <c r="R524" s="15">
        <v>1</v>
      </c>
      <c r="S524" s="15">
        <v>10</v>
      </c>
      <c r="T524" s="15">
        <v>10000</v>
      </c>
      <c r="U524" s="15">
        <f t="shared" si="109"/>
        <v>10000</v>
      </c>
      <c r="V524" s="15">
        <v>10</v>
      </c>
      <c r="W524" s="27">
        <f t="shared" si="110"/>
        <v>1000</v>
      </c>
      <c r="AA524" s="15">
        <f t="shared" si="111"/>
        <v>0</v>
      </c>
      <c r="AD524" s="15">
        <f t="shared" si="112"/>
        <v>10000</v>
      </c>
      <c r="AE524" s="172">
        <f t="shared" si="107"/>
        <v>1000</v>
      </c>
      <c r="AF524" s="161">
        <v>1</v>
      </c>
      <c r="AG524" s="161">
        <v>1</v>
      </c>
      <c r="AH524" s="161">
        <v>10</v>
      </c>
      <c r="AI524" s="161">
        <v>14000</v>
      </c>
      <c r="AJ524" s="161">
        <v>10</v>
      </c>
      <c r="AK524" s="161">
        <v>1400</v>
      </c>
      <c r="AW524" s="15">
        <f t="shared" si="115"/>
        <v>0</v>
      </c>
      <c r="CJ524" s="15">
        <v>4</v>
      </c>
      <c r="CK524" s="15">
        <v>4</v>
      </c>
      <c r="CL524" s="15">
        <v>4</v>
      </c>
      <c r="CM524" s="15">
        <v>4</v>
      </c>
      <c r="CN524" s="15">
        <v>4</v>
      </c>
      <c r="CO524" s="15">
        <f t="shared" si="113"/>
        <v>4</v>
      </c>
      <c r="CP524" s="15">
        <v>4</v>
      </c>
      <c r="CQ524" s="15">
        <v>2</v>
      </c>
      <c r="CR524" s="15">
        <v>1</v>
      </c>
      <c r="CS524" s="15">
        <v>2</v>
      </c>
      <c r="CT524" s="15">
        <v>2</v>
      </c>
      <c r="CU524" s="15">
        <v>4</v>
      </c>
      <c r="CV524" s="15">
        <v>1</v>
      </c>
      <c r="CW524" s="15">
        <v>2</v>
      </c>
      <c r="CX524" s="15">
        <v>1</v>
      </c>
      <c r="CY524" s="15">
        <v>1</v>
      </c>
      <c r="DA524" s="15">
        <v>1</v>
      </c>
      <c r="DC524" s="15">
        <v>1</v>
      </c>
      <c r="DE524" s="15">
        <v>1</v>
      </c>
      <c r="DM524" s="15">
        <v>2</v>
      </c>
      <c r="DN524" s="15">
        <v>2</v>
      </c>
      <c r="DO524" s="15">
        <v>1</v>
      </c>
      <c r="DP524" s="15">
        <v>2</v>
      </c>
      <c r="DQ524" s="15">
        <v>3</v>
      </c>
      <c r="DR524" s="15">
        <v>2</v>
      </c>
      <c r="DY524" s="15">
        <v>2</v>
      </c>
      <c r="DZ524" s="15">
        <v>2</v>
      </c>
      <c r="EA524" s="15">
        <v>2</v>
      </c>
      <c r="EB524" s="15">
        <v>2</v>
      </c>
      <c r="EC524" s="15">
        <v>2</v>
      </c>
      <c r="ED524" s="15">
        <v>2</v>
      </c>
      <c r="EE524" s="27">
        <f t="shared" si="108"/>
        <v>2</v>
      </c>
      <c r="EF524" s="15">
        <f t="shared" si="114"/>
        <v>0</v>
      </c>
    </row>
    <row r="525" spans="1:136" x14ac:dyDescent="0.2">
      <c r="A525" s="15">
        <v>262</v>
      </c>
      <c r="B525" s="15">
        <v>857</v>
      </c>
      <c r="C525" s="15">
        <v>0</v>
      </c>
      <c r="D525" s="15">
        <v>2</v>
      </c>
      <c r="E525" s="15">
        <v>0</v>
      </c>
      <c r="F525" s="15">
        <v>60</v>
      </c>
      <c r="G525" s="15">
        <v>4</v>
      </c>
      <c r="H525" s="15">
        <v>2</v>
      </c>
      <c r="I525" s="15">
        <v>5</v>
      </c>
      <c r="J525" s="15">
        <v>20</v>
      </c>
      <c r="K525" s="15">
        <v>0</v>
      </c>
      <c r="L525" s="15">
        <v>1</v>
      </c>
      <c r="M525" s="15">
        <v>1</v>
      </c>
      <c r="N525" s="15">
        <v>200000</v>
      </c>
      <c r="O525" s="15">
        <v>1</v>
      </c>
      <c r="P525" s="15">
        <v>0</v>
      </c>
      <c r="Q525" s="159">
        <v>1</v>
      </c>
      <c r="R525" s="159">
        <v>1</v>
      </c>
      <c r="S525" s="159">
        <v>10</v>
      </c>
      <c r="T525" s="159">
        <v>14000</v>
      </c>
      <c r="U525" s="159">
        <f t="shared" si="109"/>
        <v>14000</v>
      </c>
      <c r="V525" s="159">
        <v>10</v>
      </c>
      <c r="W525" s="171">
        <f t="shared" si="110"/>
        <v>1400</v>
      </c>
      <c r="AA525" s="15">
        <f t="shared" si="111"/>
        <v>0</v>
      </c>
      <c r="AD525" s="15">
        <f t="shared" si="112"/>
        <v>14000</v>
      </c>
      <c r="AE525" s="172">
        <f t="shared" si="107"/>
        <v>1400</v>
      </c>
      <c r="AW525" s="15">
        <f t="shared" si="115"/>
        <v>0</v>
      </c>
      <c r="CJ525" s="15">
        <v>4</v>
      </c>
      <c r="CK525" s="15">
        <v>4</v>
      </c>
      <c r="CL525" s="15">
        <v>4</v>
      </c>
      <c r="CM525" s="15">
        <v>4</v>
      </c>
      <c r="CN525" s="15">
        <v>4</v>
      </c>
      <c r="CO525" s="15">
        <f t="shared" si="113"/>
        <v>4</v>
      </c>
      <c r="CP525" s="15">
        <v>4</v>
      </c>
      <c r="CQ525" s="15">
        <v>2</v>
      </c>
      <c r="CR525" s="15">
        <v>1</v>
      </c>
      <c r="CS525" s="15">
        <v>2</v>
      </c>
      <c r="CT525" s="15">
        <v>2</v>
      </c>
      <c r="CU525" s="15">
        <v>4</v>
      </c>
      <c r="CV525" s="15">
        <v>1</v>
      </c>
      <c r="CW525" s="15">
        <v>2</v>
      </c>
      <c r="CX525" s="15">
        <v>1</v>
      </c>
      <c r="CY525" s="15">
        <v>1</v>
      </c>
      <c r="DA525" s="15">
        <v>1</v>
      </c>
      <c r="DC525" s="15">
        <v>1</v>
      </c>
      <c r="DE525" s="15">
        <v>1</v>
      </c>
      <c r="DM525" s="15">
        <v>2</v>
      </c>
      <c r="DN525" s="15">
        <v>2</v>
      </c>
      <c r="DO525" s="15">
        <v>1</v>
      </c>
      <c r="DP525" s="15">
        <v>2</v>
      </c>
      <c r="DQ525" s="15">
        <v>3</v>
      </c>
      <c r="DR525" s="15">
        <v>2</v>
      </c>
      <c r="DY525" s="27">
        <v>2</v>
      </c>
      <c r="DZ525" s="27">
        <v>2</v>
      </c>
      <c r="EA525" s="27">
        <v>2</v>
      </c>
      <c r="EB525" s="27">
        <v>2</v>
      </c>
      <c r="EC525" s="27">
        <v>2</v>
      </c>
      <c r="ED525" s="27">
        <v>2</v>
      </c>
      <c r="EE525" s="27">
        <f t="shared" si="108"/>
        <v>2</v>
      </c>
      <c r="EF525" s="15">
        <f t="shared" si="114"/>
        <v>-1</v>
      </c>
    </row>
    <row r="526" spans="1:136" x14ac:dyDescent="0.2">
      <c r="A526" s="15">
        <v>263</v>
      </c>
      <c r="B526" s="15">
        <v>858</v>
      </c>
      <c r="C526" s="15">
        <v>0</v>
      </c>
      <c r="D526" s="15">
        <v>2</v>
      </c>
      <c r="E526" s="15">
        <v>1</v>
      </c>
      <c r="F526" s="15">
        <v>65</v>
      </c>
      <c r="G526" s="15">
        <v>3</v>
      </c>
      <c r="H526" s="15">
        <v>2</v>
      </c>
      <c r="I526" s="15">
        <v>6</v>
      </c>
      <c r="J526" s="15">
        <v>30</v>
      </c>
      <c r="K526" s="15">
        <v>0</v>
      </c>
      <c r="L526" s="15">
        <v>1</v>
      </c>
      <c r="M526" s="15">
        <v>0</v>
      </c>
      <c r="N526" s="15">
        <v>0</v>
      </c>
      <c r="O526" s="15">
        <v>1</v>
      </c>
      <c r="P526" s="15">
        <v>1</v>
      </c>
      <c r="Q526" s="15">
        <v>1</v>
      </c>
      <c r="R526" s="15">
        <v>1</v>
      </c>
      <c r="S526" s="15">
        <v>15</v>
      </c>
      <c r="T526" s="15">
        <v>14000</v>
      </c>
      <c r="U526" s="15">
        <f t="shared" si="109"/>
        <v>14000</v>
      </c>
      <c r="V526" s="15">
        <v>9</v>
      </c>
      <c r="W526" s="27">
        <f t="shared" si="110"/>
        <v>933.33333333333337</v>
      </c>
      <c r="X526" s="15">
        <v>2</v>
      </c>
      <c r="Y526" s="15">
        <v>15</v>
      </c>
      <c r="Z526" s="15">
        <v>10000</v>
      </c>
      <c r="AA526" s="15">
        <f t="shared" si="111"/>
        <v>20000</v>
      </c>
      <c r="AB526" s="15">
        <v>11</v>
      </c>
      <c r="AD526" s="15">
        <f t="shared" si="112"/>
        <v>34000</v>
      </c>
      <c r="AE526" s="172">
        <f t="shared" si="107"/>
        <v>2266.6666666666665</v>
      </c>
      <c r="AF526" s="161">
        <v>1</v>
      </c>
      <c r="AG526" s="161">
        <v>1</v>
      </c>
      <c r="AH526" s="161">
        <v>15</v>
      </c>
      <c r="AI526" s="161">
        <v>14000</v>
      </c>
      <c r="AJ526" s="161">
        <v>9</v>
      </c>
      <c r="AK526" s="161">
        <v>933.33333333333337</v>
      </c>
      <c r="AL526" s="23">
        <v>2</v>
      </c>
      <c r="AM526" s="23">
        <v>15</v>
      </c>
      <c r="AN526" s="23">
        <v>10000</v>
      </c>
      <c r="AO526" s="23">
        <v>11</v>
      </c>
      <c r="AW526" s="15">
        <f t="shared" si="115"/>
        <v>0</v>
      </c>
      <c r="CJ526" s="15">
        <v>3</v>
      </c>
      <c r="CK526" s="15">
        <v>3</v>
      </c>
      <c r="CL526" s="15">
        <v>3</v>
      </c>
      <c r="CM526" s="15">
        <v>3</v>
      </c>
      <c r="CN526" s="15">
        <v>3</v>
      </c>
      <c r="CO526" s="15">
        <f t="shared" si="113"/>
        <v>3</v>
      </c>
      <c r="CP526" s="15">
        <v>3</v>
      </c>
      <c r="CQ526" s="15">
        <v>2</v>
      </c>
      <c r="CR526" s="15">
        <v>1</v>
      </c>
      <c r="CS526" s="15">
        <v>2</v>
      </c>
      <c r="CT526" s="15">
        <v>2</v>
      </c>
      <c r="CU526" s="15">
        <v>4</v>
      </c>
      <c r="CV526" s="15">
        <v>1</v>
      </c>
      <c r="CW526" s="15">
        <v>2</v>
      </c>
      <c r="CX526" s="15">
        <v>1</v>
      </c>
      <c r="CY526" s="15">
        <v>1</v>
      </c>
      <c r="DA526" s="15">
        <v>1</v>
      </c>
      <c r="DC526" s="15">
        <v>1</v>
      </c>
      <c r="DE526" s="15">
        <v>1</v>
      </c>
      <c r="DM526" s="15">
        <v>2</v>
      </c>
      <c r="DN526" s="15">
        <v>2</v>
      </c>
      <c r="DO526" s="15">
        <v>1</v>
      </c>
      <c r="DP526" s="15">
        <v>2</v>
      </c>
      <c r="DQ526" s="15">
        <v>3</v>
      </c>
      <c r="DR526" s="15">
        <v>2</v>
      </c>
      <c r="DY526" s="15">
        <v>3</v>
      </c>
      <c r="DZ526" s="15">
        <v>3</v>
      </c>
      <c r="EA526" s="15">
        <v>3</v>
      </c>
      <c r="EB526" s="15">
        <v>3</v>
      </c>
      <c r="EC526" s="15">
        <v>3</v>
      </c>
      <c r="ED526" s="15">
        <v>3</v>
      </c>
      <c r="EE526" s="27">
        <f t="shared" si="108"/>
        <v>3</v>
      </c>
      <c r="EF526" s="15">
        <f t="shared" si="114"/>
        <v>0</v>
      </c>
    </row>
    <row r="527" spans="1:136" x14ac:dyDescent="0.2">
      <c r="A527" s="15">
        <v>263</v>
      </c>
      <c r="B527" s="15">
        <v>858</v>
      </c>
      <c r="C527" s="15">
        <v>0</v>
      </c>
      <c r="D527" s="15">
        <v>2</v>
      </c>
      <c r="E527" s="15">
        <v>1</v>
      </c>
      <c r="F527" s="15">
        <v>65</v>
      </c>
      <c r="G527" s="15">
        <v>3</v>
      </c>
      <c r="H527" s="15">
        <v>2</v>
      </c>
      <c r="I527" s="15">
        <v>6</v>
      </c>
      <c r="J527" s="15">
        <v>30</v>
      </c>
      <c r="K527" s="15">
        <v>0</v>
      </c>
      <c r="L527" s="15">
        <v>1</v>
      </c>
      <c r="M527" s="15">
        <v>0</v>
      </c>
      <c r="N527" s="15">
        <v>0</v>
      </c>
      <c r="O527" s="15">
        <v>1</v>
      </c>
      <c r="P527" s="15">
        <v>0</v>
      </c>
      <c r="Q527" s="159">
        <v>1</v>
      </c>
      <c r="R527" s="159">
        <v>1</v>
      </c>
      <c r="S527" s="159">
        <v>15</v>
      </c>
      <c r="T527" s="159">
        <v>14000</v>
      </c>
      <c r="U527" s="159">
        <f t="shared" si="109"/>
        <v>14000</v>
      </c>
      <c r="V527" s="159">
        <v>9</v>
      </c>
      <c r="W527" s="171">
        <f t="shared" si="110"/>
        <v>933.33333333333337</v>
      </c>
      <c r="X527" s="15">
        <v>2</v>
      </c>
      <c r="Y527" s="15">
        <v>15</v>
      </c>
      <c r="Z527" s="15">
        <v>10000</v>
      </c>
      <c r="AA527" s="15">
        <f t="shared" si="111"/>
        <v>20000</v>
      </c>
      <c r="AB527" s="15">
        <v>11</v>
      </c>
      <c r="AD527" s="15">
        <f t="shared" si="112"/>
        <v>34000</v>
      </c>
      <c r="AE527" s="172">
        <f t="shared" si="107"/>
        <v>2266.6666666666665</v>
      </c>
      <c r="AW527" s="15">
        <f t="shared" si="115"/>
        <v>0</v>
      </c>
      <c r="CJ527" s="15">
        <v>3</v>
      </c>
      <c r="CK527" s="15">
        <v>3</v>
      </c>
      <c r="CL527" s="15">
        <v>3</v>
      </c>
      <c r="CM527" s="15">
        <v>3</v>
      </c>
      <c r="CN527" s="15">
        <v>3</v>
      </c>
      <c r="CO527" s="15">
        <f t="shared" si="113"/>
        <v>3</v>
      </c>
      <c r="CP527" s="15">
        <v>3</v>
      </c>
      <c r="CQ527" s="15">
        <v>2</v>
      </c>
      <c r="CR527" s="15">
        <v>1</v>
      </c>
      <c r="CS527" s="15">
        <v>2</v>
      </c>
      <c r="CT527" s="15">
        <v>2</v>
      </c>
      <c r="CU527" s="15">
        <v>4</v>
      </c>
      <c r="CV527" s="15">
        <v>1</v>
      </c>
      <c r="CW527" s="15">
        <v>2</v>
      </c>
      <c r="CX527" s="15">
        <v>1</v>
      </c>
      <c r="CY527" s="15">
        <v>1</v>
      </c>
      <c r="DA527" s="15">
        <v>1</v>
      </c>
      <c r="DC527" s="15">
        <v>1</v>
      </c>
      <c r="DE527" s="15">
        <v>1</v>
      </c>
      <c r="DM527" s="15">
        <v>2</v>
      </c>
      <c r="DN527" s="15">
        <v>2</v>
      </c>
      <c r="DO527" s="15">
        <v>1</v>
      </c>
      <c r="DP527" s="15">
        <v>2</v>
      </c>
      <c r="DQ527" s="15">
        <v>3</v>
      </c>
      <c r="DR527" s="15">
        <v>2</v>
      </c>
      <c r="DY527" s="27">
        <v>3</v>
      </c>
      <c r="DZ527" s="27">
        <v>3</v>
      </c>
      <c r="EA527" s="27">
        <v>3</v>
      </c>
      <c r="EB527" s="27">
        <v>3</v>
      </c>
      <c r="EC527" s="27">
        <v>3</v>
      </c>
      <c r="ED527" s="27">
        <v>3</v>
      </c>
      <c r="EE527" s="27">
        <f t="shared" si="108"/>
        <v>3</v>
      </c>
      <c r="EF527" s="15">
        <f t="shared" si="114"/>
        <v>0</v>
      </c>
    </row>
    <row r="528" spans="1:136" x14ac:dyDescent="0.2">
      <c r="A528" s="15">
        <v>264</v>
      </c>
      <c r="B528" s="15">
        <v>859</v>
      </c>
      <c r="C528" s="15">
        <v>0</v>
      </c>
      <c r="D528" s="15">
        <v>2</v>
      </c>
      <c r="E528" s="15">
        <v>0</v>
      </c>
      <c r="F528" s="15">
        <v>45</v>
      </c>
      <c r="G528" s="15">
        <v>3</v>
      </c>
      <c r="H528" s="15">
        <v>1</v>
      </c>
      <c r="I528" s="15">
        <v>3</v>
      </c>
      <c r="J528" s="15">
        <v>25</v>
      </c>
      <c r="K528" s="15">
        <v>0</v>
      </c>
      <c r="L528" s="15">
        <v>0</v>
      </c>
      <c r="M528" s="15">
        <v>1</v>
      </c>
      <c r="N528" s="15">
        <v>120000</v>
      </c>
      <c r="O528" s="15">
        <v>1</v>
      </c>
      <c r="P528" s="15">
        <v>1</v>
      </c>
      <c r="Q528" s="15">
        <v>7</v>
      </c>
      <c r="R528" s="15">
        <v>1</v>
      </c>
      <c r="S528" s="15">
        <v>8</v>
      </c>
      <c r="T528" s="15">
        <v>7000</v>
      </c>
      <c r="U528" s="15">
        <f t="shared" si="109"/>
        <v>7000</v>
      </c>
      <c r="V528" s="15">
        <v>35</v>
      </c>
      <c r="W528" s="27">
        <f t="shared" si="110"/>
        <v>875</v>
      </c>
      <c r="AA528" s="15">
        <f t="shared" si="111"/>
        <v>0</v>
      </c>
      <c r="AD528" s="15">
        <f t="shared" si="112"/>
        <v>7000</v>
      </c>
      <c r="AE528" s="172">
        <f t="shared" si="107"/>
        <v>875</v>
      </c>
      <c r="AF528" s="161">
        <v>7</v>
      </c>
      <c r="AG528" s="161">
        <v>1</v>
      </c>
      <c r="AH528" s="161">
        <v>8</v>
      </c>
      <c r="AI528" s="161">
        <v>10000</v>
      </c>
      <c r="AJ528" s="161">
        <v>38</v>
      </c>
      <c r="AK528" s="161">
        <v>1250</v>
      </c>
      <c r="AW528" s="15">
        <f t="shared" si="115"/>
        <v>0</v>
      </c>
      <c r="CJ528" s="15">
        <v>3</v>
      </c>
      <c r="CK528" s="15">
        <v>3</v>
      </c>
      <c r="CL528" s="15">
        <v>3</v>
      </c>
      <c r="CM528" s="15">
        <v>3</v>
      </c>
      <c r="CN528" s="15">
        <v>3</v>
      </c>
      <c r="CO528" s="15">
        <f t="shared" si="113"/>
        <v>3</v>
      </c>
      <c r="CP528" s="15">
        <v>3</v>
      </c>
      <c r="CQ528" s="15">
        <v>5</v>
      </c>
      <c r="CR528" s="15" t="s">
        <v>1007</v>
      </c>
      <c r="CU528" s="15" t="s">
        <v>1007</v>
      </c>
      <c r="CX528" s="15" t="s">
        <v>1007</v>
      </c>
      <c r="CY528" s="15" t="s">
        <v>1007</v>
      </c>
      <c r="DA528" s="15" t="s">
        <v>1007</v>
      </c>
      <c r="DC528" s="15" t="s">
        <v>1007</v>
      </c>
      <c r="DE528" s="15" t="s">
        <v>1007</v>
      </c>
      <c r="DM528" s="15">
        <v>1</v>
      </c>
      <c r="DN528" s="15">
        <v>2</v>
      </c>
      <c r="DO528" s="15">
        <v>2</v>
      </c>
      <c r="DP528" s="15">
        <v>2</v>
      </c>
      <c r="DS528" s="15">
        <v>3</v>
      </c>
      <c r="DT528" s="15">
        <v>2</v>
      </c>
      <c r="DY528" s="15">
        <v>3</v>
      </c>
      <c r="DZ528" s="15">
        <v>3</v>
      </c>
      <c r="EA528" s="15">
        <v>3</v>
      </c>
      <c r="EB528" s="15">
        <v>3</v>
      </c>
      <c r="EC528" s="15">
        <v>3</v>
      </c>
      <c r="ED528" s="15">
        <v>3</v>
      </c>
      <c r="EE528" s="27">
        <f t="shared" si="108"/>
        <v>3</v>
      </c>
      <c r="EF528" s="15">
        <f t="shared" si="114"/>
        <v>1</v>
      </c>
    </row>
    <row r="529" spans="1:136" x14ac:dyDescent="0.2">
      <c r="A529" s="15">
        <v>264</v>
      </c>
      <c r="B529" s="15">
        <v>859</v>
      </c>
      <c r="C529" s="15">
        <v>0</v>
      </c>
      <c r="D529" s="15">
        <v>2</v>
      </c>
      <c r="E529" s="15">
        <v>0</v>
      </c>
      <c r="F529" s="15">
        <v>45</v>
      </c>
      <c r="G529" s="15">
        <v>3</v>
      </c>
      <c r="H529" s="15">
        <v>1</v>
      </c>
      <c r="I529" s="15">
        <v>3</v>
      </c>
      <c r="J529" s="15">
        <v>25</v>
      </c>
      <c r="K529" s="15">
        <v>0</v>
      </c>
      <c r="L529" s="15">
        <v>0</v>
      </c>
      <c r="M529" s="15">
        <v>1</v>
      </c>
      <c r="N529" s="15">
        <v>120000</v>
      </c>
      <c r="O529" s="15">
        <v>1</v>
      </c>
      <c r="P529" s="15">
        <v>0</v>
      </c>
      <c r="Q529" s="159">
        <v>7</v>
      </c>
      <c r="R529" s="159">
        <v>1</v>
      </c>
      <c r="S529" s="159">
        <v>8</v>
      </c>
      <c r="T529" s="159">
        <v>10000</v>
      </c>
      <c r="U529" s="159">
        <f t="shared" si="109"/>
        <v>10000</v>
      </c>
      <c r="V529" s="159">
        <v>38</v>
      </c>
      <c r="W529" s="171">
        <f t="shared" si="110"/>
        <v>1250</v>
      </c>
      <c r="AA529" s="15">
        <f t="shared" si="111"/>
        <v>0</v>
      </c>
      <c r="AD529" s="15">
        <f t="shared" si="112"/>
        <v>10000</v>
      </c>
      <c r="AE529" s="172">
        <f t="shared" si="107"/>
        <v>1250</v>
      </c>
      <c r="AW529" s="15">
        <f t="shared" si="115"/>
        <v>0</v>
      </c>
      <c r="CJ529" s="15">
        <v>3</v>
      </c>
      <c r="CK529" s="15">
        <v>3</v>
      </c>
      <c r="CL529" s="15">
        <v>3</v>
      </c>
      <c r="CM529" s="15">
        <v>3</v>
      </c>
      <c r="CN529" s="15">
        <v>3</v>
      </c>
      <c r="CO529" s="15">
        <f t="shared" si="113"/>
        <v>3</v>
      </c>
      <c r="CP529" s="15">
        <v>3</v>
      </c>
      <c r="CQ529" s="15">
        <v>5</v>
      </c>
      <c r="CR529" s="15" t="s">
        <v>1007</v>
      </c>
      <c r="CU529" s="15" t="s">
        <v>1007</v>
      </c>
      <c r="CX529" s="15" t="s">
        <v>1007</v>
      </c>
      <c r="CY529" s="15" t="s">
        <v>1007</v>
      </c>
      <c r="DA529" s="15" t="s">
        <v>1007</v>
      </c>
      <c r="DC529" s="15" t="s">
        <v>1007</v>
      </c>
      <c r="DE529" s="15" t="s">
        <v>1007</v>
      </c>
      <c r="DM529" s="15">
        <v>1</v>
      </c>
      <c r="DN529" s="15">
        <v>2</v>
      </c>
      <c r="DO529" s="15">
        <v>2</v>
      </c>
      <c r="DP529" s="15">
        <v>2</v>
      </c>
      <c r="DS529" s="15">
        <v>3</v>
      </c>
      <c r="DT529" s="15">
        <v>2</v>
      </c>
      <c r="DY529" s="27">
        <v>2</v>
      </c>
      <c r="DZ529" s="27">
        <v>2</v>
      </c>
      <c r="EA529" s="27">
        <v>2</v>
      </c>
      <c r="EB529" s="27">
        <v>2</v>
      </c>
      <c r="EC529" s="27">
        <v>2</v>
      </c>
      <c r="ED529" s="27">
        <v>2</v>
      </c>
      <c r="EE529" s="27">
        <f t="shared" si="108"/>
        <v>2</v>
      </c>
      <c r="EF529" s="15">
        <f t="shared" si="114"/>
        <v>-2</v>
      </c>
    </row>
    <row r="530" spans="1:136" x14ac:dyDescent="0.2">
      <c r="A530" s="15">
        <v>265</v>
      </c>
      <c r="B530" s="15">
        <v>861</v>
      </c>
      <c r="C530" s="15">
        <v>1</v>
      </c>
      <c r="D530" s="15">
        <v>1</v>
      </c>
      <c r="E530" s="15">
        <v>0</v>
      </c>
      <c r="F530" s="15">
        <v>50</v>
      </c>
      <c r="G530" s="15">
        <v>5</v>
      </c>
      <c r="H530" s="15">
        <v>2</v>
      </c>
      <c r="I530" s="15">
        <v>4</v>
      </c>
      <c r="J530" s="15">
        <v>30</v>
      </c>
      <c r="K530" s="15">
        <v>1</v>
      </c>
      <c r="L530" s="15">
        <v>1</v>
      </c>
      <c r="M530" s="15">
        <v>0</v>
      </c>
      <c r="N530" s="15">
        <v>0</v>
      </c>
      <c r="O530" s="15">
        <v>1</v>
      </c>
      <c r="P530" s="15">
        <v>1</v>
      </c>
      <c r="Q530" s="15">
        <v>1</v>
      </c>
      <c r="R530" s="15">
        <v>1</v>
      </c>
      <c r="S530" s="15">
        <v>24</v>
      </c>
      <c r="T530" s="15">
        <v>18000</v>
      </c>
      <c r="U530" s="15">
        <f t="shared" si="109"/>
        <v>18000</v>
      </c>
      <c r="V530" s="15">
        <v>10</v>
      </c>
      <c r="W530" s="27">
        <f t="shared" si="110"/>
        <v>750</v>
      </c>
      <c r="X530" s="15">
        <v>1</v>
      </c>
      <c r="Y530" s="15">
        <v>24</v>
      </c>
      <c r="Z530" s="15">
        <v>15000</v>
      </c>
      <c r="AA530" s="15">
        <f t="shared" si="111"/>
        <v>15000</v>
      </c>
      <c r="AB530" s="15">
        <v>7</v>
      </c>
      <c r="AD530" s="15">
        <f t="shared" si="112"/>
        <v>33000</v>
      </c>
      <c r="AE530" s="172">
        <f t="shared" si="107"/>
        <v>1375</v>
      </c>
      <c r="AF530" s="161">
        <v>1</v>
      </c>
      <c r="AG530" s="161">
        <v>1</v>
      </c>
      <c r="AH530" s="161">
        <v>24</v>
      </c>
      <c r="AI530" s="161">
        <v>18000</v>
      </c>
      <c r="AJ530" s="161">
        <v>10</v>
      </c>
      <c r="AK530" s="161">
        <v>750</v>
      </c>
      <c r="AL530" s="23">
        <v>1</v>
      </c>
      <c r="AM530" s="23">
        <v>24</v>
      </c>
      <c r="AN530" s="23">
        <v>15000</v>
      </c>
      <c r="AO530" s="23">
        <v>6</v>
      </c>
      <c r="AW530" s="15">
        <f t="shared" si="115"/>
        <v>0</v>
      </c>
      <c r="CJ530" s="15">
        <v>3</v>
      </c>
      <c r="CK530" s="15">
        <v>3</v>
      </c>
      <c r="CL530" s="15">
        <v>3</v>
      </c>
      <c r="CM530" s="15">
        <v>3</v>
      </c>
      <c r="CN530" s="15">
        <v>3</v>
      </c>
      <c r="CO530" s="15">
        <f t="shared" si="113"/>
        <v>3</v>
      </c>
      <c r="CP530" s="15">
        <v>3</v>
      </c>
      <c r="CQ530" s="15">
        <v>1</v>
      </c>
      <c r="CR530" s="15">
        <v>1</v>
      </c>
      <c r="CS530" s="15">
        <v>4</v>
      </c>
      <c r="CT530" s="15">
        <v>2</v>
      </c>
      <c r="CU530" s="15">
        <v>3</v>
      </c>
      <c r="CV530" s="15">
        <v>2</v>
      </c>
      <c r="CW530" s="15">
        <v>2</v>
      </c>
      <c r="CX530" s="15">
        <v>1</v>
      </c>
      <c r="CY530" s="15">
        <v>1</v>
      </c>
      <c r="DA530" s="15">
        <v>1</v>
      </c>
      <c r="DC530" s="15">
        <v>1</v>
      </c>
      <c r="DE530" s="15">
        <v>1</v>
      </c>
      <c r="DM530" s="15">
        <v>1</v>
      </c>
      <c r="DN530" s="15">
        <v>2</v>
      </c>
      <c r="DO530" s="15">
        <v>3</v>
      </c>
      <c r="DP530" s="15">
        <v>2</v>
      </c>
      <c r="DQ530" s="15">
        <v>2</v>
      </c>
      <c r="DR530" s="15">
        <v>2</v>
      </c>
      <c r="DY530" s="15">
        <v>4</v>
      </c>
      <c r="DZ530" s="15">
        <v>4</v>
      </c>
      <c r="EA530" s="15">
        <v>4</v>
      </c>
      <c r="EB530" s="15">
        <v>4</v>
      </c>
      <c r="EC530" s="15">
        <v>4</v>
      </c>
      <c r="ED530" s="15">
        <v>4</v>
      </c>
      <c r="EE530" s="27">
        <f t="shared" si="108"/>
        <v>4</v>
      </c>
      <c r="EF530" s="15">
        <f t="shared" si="114"/>
        <v>0</v>
      </c>
    </row>
    <row r="531" spans="1:136" x14ac:dyDescent="0.2">
      <c r="A531" s="15">
        <v>265</v>
      </c>
      <c r="B531" s="15">
        <v>861</v>
      </c>
      <c r="C531" s="15">
        <v>1</v>
      </c>
      <c r="D531" s="15">
        <v>1</v>
      </c>
      <c r="E531" s="15">
        <v>0</v>
      </c>
      <c r="F531" s="15">
        <v>50</v>
      </c>
      <c r="G531" s="15">
        <v>5</v>
      </c>
      <c r="H531" s="15">
        <v>2</v>
      </c>
      <c r="I531" s="15">
        <v>4</v>
      </c>
      <c r="J531" s="15">
        <v>30</v>
      </c>
      <c r="K531" s="15">
        <v>1</v>
      </c>
      <c r="L531" s="15">
        <v>1</v>
      </c>
      <c r="M531" s="15">
        <v>0</v>
      </c>
      <c r="N531" s="15">
        <v>0</v>
      </c>
      <c r="O531" s="15">
        <v>1</v>
      </c>
      <c r="P531" s="15">
        <v>0</v>
      </c>
      <c r="Q531" s="159">
        <v>1</v>
      </c>
      <c r="R531" s="159">
        <v>1</v>
      </c>
      <c r="S531" s="159">
        <v>24</v>
      </c>
      <c r="T531" s="159">
        <v>18000</v>
      </c>
      <c r="U531" s="159">
        <f t="shared" si="109"/>
        <v>18000</v>
      </c>
      <c r="V531" s="159">
        <v>10</v>
      </c>
      <c r="W531" s="171">
        <f t="shared" si="110"/>
        <v>750</v>
      </c>
      <c r="X531" s="15">
        <v>1</v>
      </c>
      <c r="Y531" s="15">
        <v>24</v>
      </c>
      <c r="Z531" s="15">
        <v>15000</v>
      </c>
      <c r="AA531" s="15">
        <f t="shared" si="111"/>
        <v>15000</v>
      </c>
      <c r="AB531" s="15">
        <v>6</v>
      </c>
      <c r="AD531" s="15">
        <f t="shared" si="112"/>
        <v>33000</v>
      </c>
      <c r="AE531" s="172">
        <f t="shared" si="107"/>
        <v>1375</v>
      </c>
      <c r="AW531" s="15">
        <f t="shared" si="115"/>
        <v>0</v>
      </c>
      <c r="CJ531" s="15">
        <v>3</v>
      </c>
      <c r="CK531" s="15">
        <v>3</v>
      </c>
      <c r="CL531" s="15">
        <v>3</v>
      </c>
      <c r="CM531" s="15">
        <v>3</v>
      </c>
      <c r="CN531" s="15">
        <v>3</v>
      </c>
      <c r="CO531" s="15">
        <f t="shared" si="113"/>
        <v>3</v>
      </c>
      <c r="CP531" s="15">
        <v>3</v>
      </c>
      <c r="CQ531" s="15">
        <v>1</v>
      </c>
      <c r="CR531" s="15">
        <v>1</v>
      </c>
      <c r="CS531" s="15">
        <v>4</v>
      </c>
      <c r="CT531" s="15">
        <v>2</v>
      </c>
      <c r="CU531" s="15">
        <v>3</v>
      </c>
      <c r="CV531" s="15">
        <v>2</v>
      </c>
      <c r="CW531" s="15">
        <v>2</v>
      </c>
      <c r="CX531" s="15">
        <v>1</v>
      </c>
      <c r="CY531" s="15">
        <v>1</v>
      </c>
      <c r="DA531" s="15">
        <v>1</v>
      </c>
      <c r="DC531" s="15">
        <v>1</v>
      </c>
      <c r="DE531" s="15">
        <v>1</v>
      </c>
      <c r="DM531" s="15">
        <v>1</v>
      </c>
      <c r="DN531" s="15">
        <v>2</v>
      </c>
      <c r="DO531" s="15">
        <v>3</v>
      </c>
      <c r="DP531" s="15">
        <v>2</v>
      </c>
      <c r="DQ531" s="15">
        <v>2</v>
      </c>
      <c r="DR531" s="15">
        <v>2</v>
      </c>
      <c r="DY531" s="27">
        <v>4</v>
      </c>
      <c r="DZ531" s="27">
        <v>4</v>
      </c>
      <c r="EA531" s="27">
        <v>4</v>
      </c>
      <c r="EB531" s="27">
        <v>4</v>
      </c>
      <c r="EC531" s="27">
        <v>4</v>
      </c>
      <c r="ED531" s="27">
        <v>4</v>
      </c>
      <c r="EE531" s="27">
        <f t="shared" si="108"/>
        <v>4</v>
      </c>
      <c r="EF531" s="15">
        <f t="shared" si="114"/>
        <v>-0.66666666666666696</v>
      </c>
    </row>
    <row r="532" spans="1:136" x14ac:dyDescent="0.2">
      <c r="A532" s="15">
        <v>266</v>
      </c>
      <c r="B532" s="15">
        <v>862</v>
      </c>
      <c r="C532" s="15">
        <v>1</v>
      </c>
      <c r="D532" s="15">
        <v>1</v>
      </c>
      <c r="E532" s="15">
        <v>1</v>
      </c>
      <c r="F532" s="15">
        <v>63</v>
      </c>
      <c r="G532" s="15">
        <v>3</v>
      </c>
      <c r="H532" s="15">
        <v>2</v>
      </c>
      <c r="I532" s="15">
        <v>4</v>
      </c>
      <c r="J532" s="15">
        <v>40</v>
      </c>
      <c r="K532" s="15">
        <v>1</v>
      </c>
      <c r="L532" s="15">
        <v>1</v>
      </c>
      <c r="M532" s="15">
        <v>0</v>
      </c>
      <c r="N532" s="15">
        <v>0</v>
      </c>
      <c r="O532" s="15">
        <v>1</v>
      </c>
      <c r="P532" s="15">
        <v>1</v>
      </c>
      <c r="Q532" s="15">
        <v>1</v>
      </c>
      <c r="R532" s="15">
        <v>1</v>
      </c>
      <c r="S532" s="15">
        <v>30</v>
      </c>
      <c r="T532" s="15">
        <v>30000</v>
      </c>
      <c r="U532" s="15">
        <f t="shared" si="109"/>
        <v>30000</v>
      </c>
      <c r="V532" s="15">
        <v>9.4</v>
      </c>
      <c r="W532" s="27">
        <f t="shared" si="110"/>
        <v>1000</v>
      </c>
      <c r="X532" s="15">
        <v>1</v>
      </c>
      <c r="Y532" s="15">
        <v>30</v>
      </c>
      <c r="Z532" s="15">
        <v>30000</v>
      </c>
      <c r="AA532" s="15">
        <f t="shared" si="111"/>
        <v>30000</v>
      </c>
      <c r="AB532" s="15">
        <v>10.4</v>
      </c>
      <c r="AD532" s="15">
        <f t="shared" si="112"/>
        <v>60000</v>
      </c>
      <c r="AE532" s="172">
        <f t="shared" si="107"/>
        <v>2000</v>
      </c>
      <c r="AF532" s="161">
        <v>1</v>
      </c>
      <c r="AG532" s="161">
        <v>1</v>
      </c>
      <c r="AH532" s="161">
        <v>30</v>
      </c>
      <c r="AI532" s="161">
        <v>27000</v>
      </c>
      <c r="AJ532" s="161">
        <v>6</v>
      </c>
      <c r="AK532" s="161">
        <v>900</v>
      </c>
      <c r="AL532" s="23">
        <v>1</v>
      </c>
      <c r="AM532" s="23">
        <v>30</v>
      </c>
      <c r="AN532" s="23">
        <v>27000</v>
      </c>
      <c r="AO532" s="23">
        <v>6</v>
      </c>
      <c r="AW532" s="15">
        <f t="shared" si="115"/>
        <v>0</v>
      </c>
      <c r="CJ532" s="15">
        <v>3.75</v>
      </c>
      <c r="CK532" s="15">
        <v>3</v>
      </c>
      <c r="CL532" s="15">
        <v>3</v>
      </c>
      <c r="CM532" s="15">
        <v>3</v>
      </c>
      <c r="CN532" s="15">
        <v>4</v>
      </c>
      <c r="CO532" s="15">
        <f t="shared" si="113"/>
        <v>3.35</v>
      </c>
      <c r="CP532" s="15">
        <v>3</v>
      </c>
      <c r="CQ532" s="15">
        <v>1</v>
      </c>
      <c r="CR532" s="15">
        <v>2</v>
      </c>
      <c r="CS532" s="15">
        <v>5</v>
      </c>
      <c r="CT532" s="15">
        <v>2</v>
      </c>
      <c r="CU532" s="15">
        <v>4</v>
      </c>
      <c r="CV532" s="15">
        <v>0</v>
      </c>
      <c r="CW532" s="15">
        <v>2</v>
      </c>
      <c r="CX532" s="15">
        <v>1</v>
      </c>
      <c r="CY532" s="15">
        <v>1</v>
      </c>
      <c r="DA532" s="15">
        <v>1</v>
      </c>
      <c r="DC532" s="15">
        <v>1</v>
      </c>
      <c r="DE532" s="15">
        <v>1</v>
      </c>
      <c r="DM532" s="15">
        <v>2</v>
      </c>
      <c r="DN532" s="15">
        <v>2</v>
      </c>
      <c r="DO532" s="15">
        <v>1</v>
      </c>
      <c r="DP532" s="15">
        <v>2</v>
      </c>
      <c r="DQ532" s="15">
        <v>3</v>
      </c>
      <c r="DR532" s="15">
        <v>2</v>
      </c>
      <c r="DY532" s="15">
        <v>5</v>
      </c>
      <c r="DZ532" s="15">
        <v>5</v>
      </c>
      <c r="EA532" s="15">
        <v>5</v>
      </c>
      <c r="EB532" s="15">
        <v>4</v>
      </c>
      <c r="EC532" s="15">
        <v>4</v>
      </c>
      <c r="ED532" s="15">
        <v>5</v>
      </c>
      <c r="EE532" s="27">
        <f t="shared" si="108"/>
        <v>4.666666666666667</v>
      </c>
      <c r="EF532" s="15">
        <f t="shared" si="114"/>
        <v>0.63333333333333375</v>
      </c>
    </row>
    <row r="533" spans="1:136" x14ac:dyDescent="0.2">
      <c r="A533" s="15">
        <v>266</v>
      </c>
      <c r="B533" s="15">
        <v>862</v>
      </c>
      <c r="C533" s="15">
        <v>1</v>
      </c>
      <c r="D533" s="15">
        <v>1</v>
      </c>
      <c r="E533" s="15">
        <v>1</v>
      </c>
      <c r="F533" s="15">
        <v>63</v>
      </c>
      <c r="G533" s="15">
        <v>3</v>
      </c>
      <c r="H533" s="15">
        <v>2</v>
      </c>
      <c r="I533" s="15">
        <v>4</v>
      </c>
      <c r="J533" s="15">
        <v>40</v>
      </c>
      <c r="K533" s="15">
        <v>1</v>
      </c>
      <c r="L533" s="15">
        <v>1</v>
      </c>
      <c r="M533" s="15">
        <v>0</v>
      </c>
      <c r="N533" s="15">
        <v>0</v>
      </c>
      <c r="O533" s="15">
        <v>1</v>
      </c>
      <c r="P533" s="15">
        <v>0</v>
      </c>
      <c r="Q533" s="159">
        <v>1</v>
      </c>
      <c r="R533" s="159">
        <v>1</v>
      </c>
      <c r="S533" s="159">
        <v>30</v>
      </c>
      <c r="T533" s="159">
        <v>27000</v>
      </c>
      <c r="U533" s="159">
        <f t="shared" si="109"/>
        <v>27000</v>
      </c>
      <c r="V533" s="159">
        <v>6</v>
      </c>
      <c r="W533" s="171">
        <f t="shared" si="110"/>
        <v>900</v>
      </c>
      <c r="X533" s="15">
        <v>1</v>
      </c>
      <c r="Y533" s="15">
        <v>30</v>
      </c>
      <c r="Z533" s="15">
        <v>27000</v>
      </c>
      <c r="AA533" s="15">
        <f t="shared" si="111"/>
        <v>27000</v>
      </c>
      <c r="AB533" s="15">
        <v>6</v>
      </c>
      <c r="AD533" s="15">
        <f t="shared" si="112"/>
        <v>54000</v>
      </c>
      <c r="AE533" s="172">
        <f t="shared" si="107"/>
        <v>1800</v>
      </c>
      <c r="AW533" s="15">
        <f t="shared" si="115"/>
        <v>0</v>
      </c>
      <c r="CJ533" s="15">
        <v>3.75</v>
      </c>
      <c r="CK533" s="15">
        <v>3</v>
      </c>
      <c r="CL533" s="15">
        <v>3</v>
      </c>
      <c r="CM533" s="15">
        <v>3</v>
      </c>
      <c r="CN533" s="15">
        <v>4</v>
      </c>
      <c r="CO533" s="15">
        <f t="shared" si="113"/>
        <v>3.35</v>
      </c>
      <c r="CP533" s="15">
        <v>3</v>
      </c>
      <c r="CQ533" s="15">
        <v>1</v>
      </c>
      <c r="CR533" s="15">
        <v>2</v>
      </c>
      <c r="CS533" s="15">
        <v>5</v>
      </c>
      <c r="CT533" s="15">
        <v>2</v>
      </c>
      <c r="CU533" s="15">
        <v>4</v>
      </c>
      <c r="CV533" s="15">
        <v>0</v>
      </c>
      <c r="CW533" s="15">
        <v>2</v>
      </c>
      <c r="CX533" s="15">
        <v>1</v>
      </c>
      <c r="CY533" s="15">
        <v>1</v>
      </c>
      <c r="DA533" s="15">
        <v>1</v>
      </c>
      <c r="DC533" s="15">
        <v>1</v>
      </c>
      <c r="DE533" s="15">
        <v>1</v>
      </c>
      <c r="DM533" s="15">
        <v>2</v>
      </c>
      <c r="DN533" s="15">
        <v>2</v>
      </c>
      <c r="DO533" s="15">
        <v>1</v>
      </c>
      <c r="DP533" s="15">
        <v>2</v>
      </c>
      <c r="DQ533" s="15">
        <v>3</v>
      </c>
      <c r="DR533" s="15">
        <v>2</v>
      </c>
      <c r="DY533" s="27">
        <v>4.2</v>
      </c>
      <c r="DZ533" s="27">
        <v>4</v>
      </c>
      <c r="EA533" s="27">
        <v>4</v>
      </c>
      <c r="EB533" s="27">
        <v>4</v>
      </c>
      <c r="EC533" s="27">
        <v>4</v>
      </c>
      <c r="ED533" s="27">
        <v>4</v>
      </c>
      <c r="EE533" s="27">
        <f t="shared" si="108"/>
        <v>4.0333333333333332</v>
      </c>
      <c r="EF533" s="15">
        <f t="shared" si="114"/>
        <v>3.3333333333333215E-2</v>
      </c>
    </row>
    <row r="534" spans="1:136" x14ac:dyDescent="0.2">
      <c r="A534" s="15">
        <v>267</v>
      </c>
      <c r="B534" s="15">
        <v>863</v>
      </c>
      <c r="C534" s="15">
        <v>1</v>
      </c>
      <c r="D534" s="15">
        <v>1</v>
      </c>
      <c r="E534" s="15">
        <v>0</v>
      </c>
      <c r="F534" s="15">
        <v>65</v>
      </c>
      <c r="G534" s="15">
        <v>4</v>
      </c>
      <c r="H534" s="15">
        <v>2</v>
      </c>
      <c r="I534" s="15">
        <v>3</v>
      </c>
      <c r="J534" s="15">
        <v>27</v>
      </c>
      <c r="K534" s="15">
        <v>1</v>
      </c>
      <c r="L534" s="15">
        <v>0</v>
      </c>
      <c r="M534" s="15">
        <v>1</v>
      </c>
      <c r="N534" s="15">
        <v>120000</v>
      </c>
      <c r="O534" s="15">
        <v>1</v>
      </c>
      <c r="P534" s="15">
        <v>1</v>
      </c>
      <c r="Q534" s="15">
        <v>7</v>
      </c>
      <c r="R534" s="15">
        <v>1</v>
      </c>
      <c r="S534" s="15">
        <v>8.5</v>
      </c>
      <c r="T534" s="15">
        <v>1000</v>
      </c>
      <c r="U534" s="15">
        <f t="shared" si="109"/>
        <v>1000</v>
      </c>
      <c r="V534" s="15">
        <v>1200</v>
      </c>
      <c r="W534" s="27">
        <f t="shared" si="110"/>
        <v>117.64705882352941</v>
      </c>
      <c r="AA534" s="15">
        <f t="shared" si="111"/>
        <v>0</v>
      </c>
      <c r="AD534" s="15">
        <f t="shared" si="112"/>
        <v>1000</v>
      </c>
      <c r="AE534" s="172">
        <f t="shared" si="107"/>
        <v>117.64705882352941</v>
      </c>
      <c r="AF534" s="161">
        <v>7</v>
      </c>
      <c r="AG534" s="161">
        <v>1</v>
      </c>
      <c r="AH534" s="161">
        <v>8.5</v>
      </c>
      <c r="AI534" s="161">
        <v>500</v>
      </c>
      <c r="AJ534" s="161">
        <v>1200</v>
      </c>
      <c r="AK534" s="161">
        <v>58.823529411764703</v>
      </c>
      <c r="AW534" s="15">
        <f t="shared" si="115"/>
        <v>0</v>
      </c>
      <c r="CJ534" s="15">
        <v>4.5</v>
      </c>
      <c r="CK534" s="15">
        <v>4</v>
      </c>
      <c r="CL534" s="15">
        <v>2</v>
      </c>
      <c r="CM534" s="15">
        <v>3</v>
      </c>
      <c r="CN534" s="15">
        <v>3</v>
      </c>
      <c r="CO534" s="15">
        <f t="shared" si="113"/>
        <v>3.3</v>
      </c>
      <c r="CP534" s="15">
        <v>3</v>
      </c>
      <c r="CQ534" s="15">
        <v>2</v>
      </c>
      <c r="CR534" s="15">
        <v>4</v>
      </c>
      <c r="CS534" s="15">
        <v>3</v>
      </c>
      <c r="CT534" s="15">
        <v>2</v>
      </c>
      <c r="CU534" s="15">
        <v>1</v>
      </c>
      <c r="CV534" s="15">
        <v>1</v>
      </c>
      <c r="CW534" s="15">
        <v>2</v>
      </c>
      <c r="CX534" s="15">
        <v>1</v>
      </c>
      <c r="CY534" s="15">
        <v>1</v>
      </c>
      <c r="DA534" s="15">
        <v>1</v>
      </c>
      <c r="DC534" s="15">
        <v>1</v>
      </c>
      <c r="DE534" s="15">
        <v>1</v>
      </c>
      <c r="DM534" s="15">
        <v>3</v>
      </c>
      <c r="DN534" s="15">
        <v>2</v>
      </c>
      <c r="DQ534" s="15">
        <v>2</v>
      </c>
      <c r="DR534" s="15">
        <v>2</v>
      </c>
      <c r="DS534" s="15">
        <v>1</v>
      </c>
      <c r="DT534" s="15">
        <v>2</v>
      </c>
      <c r="DY534" s="15">
        <v>4</v>
      </c>
      <c r="DZ534" s="15">
        <v>4</v>
      </c>
      <c r="EA534" s="15">
        <v>4</v>
      </c>
      <c r="EB534" s="15">
        <v>4</v>
      </c>
      <c r="EC534" s="15">
        <v>4</v>
      </c>
      <c r="ED534" s="15">
        <v>4</v>
      </c>
      <c r="EE534" s="27">
        <f t="shared" si="108"/>
        <v>4</v>
      </c>
      <c r="EF534" s="15">
        <f t="shared" si="114"/>
        <v>0</v>
      </c>
    </row>
    <row r="535" spans="1:136" x14ac:dyDescent="0.2">
      <c r="A535" s="15">
        <v>267</v>
      </c>
      <c r="B535" s="15">
        <v>863</v>
      </c>
      <c r="C535" s="15">
        <v>1</v>
      </c>
      <c r="D535" s="15">
        <v>1</v>
      </c>
      <c r="E535" s="15">
        <v>0</v>
      </c>
      <c r="F535" s="15">
        <v>65</v>
      </c>
      <c r="G535" s="15">
        <v>4</v>
      </c>
      <c r="H535" s="15">
        <v>2</v>
      </c>
      <c r="I535" s="15">
        <v>3</v>
      </c>
      <c r="J535" s="15">
        <v>27</v>
      </c>
      <c r="K535" s="15">
        <v>1</v>
      </c>
      <c r="L535" s="15">
        <v>0</v>
      </c>
      <c r="M535" s="15">
        <v>1</v>
      </c>
      <c r="N535" s="15">
        <v>120000</v>
      </c>
      <c r="O535" s="15">
        <v>1</v>
      </c>
      <c r="P535" s="15">
        <v>0</v>
      </c>
      <c r="Q535" s="159">
        <v>7</v>
      </c>
      <c r="R535" s="159">
        <v>1</v>
      </c>
      <c r="S535" s="159">
        <v>8.5</v>
      </c>
      <c r="T535" s="159">
        <v>500</v>
      </c>
      <c r="U535" s="159">
        <f t="shared" si="109"/>
        <v>500</v>
      </c>
      <c r="V535" s="159">
        <v>1200</v>
      </c>
      <c r="W535" s="171">
        <f t="shared" si="110"/>
        <v>58.823529411764703</v>
      </c>
      <c r="AA535" s="15">
        <f t="shared" si="111"/>
        <v>0</v>
      </c>
      <c r="AD535" s="15">
        <f t="shared" si="112"/>
        <v>500</v>
      </c>
      <c r="AE535" s="172">
        <f t="shared" si="107"/>
        <v>58.823529411764703</v>
      </c>
      <c r="AW535" s="15">
        <f t="shared" si="115"/>
        <v>0</v>
      </c>
      <c r="CJ535" s="15">
        <v>4.5</v>
      </c>
      <c r="CK535" s="15">
        <v>4</v>
      </c>
      <c r="CL535" s="15">
        <v>2</v>
      </c>
      <c r="CM535" s="15">
        <v>3</v>
      </c>
      <c r="CN535" s="15">
        <v>3</v>
      </c>
      <c r="CO535" s="15">
        <f t="shared" si="113"/>
        <v>3.3</v>
      </c>
      <c r="CP535" s="15">
        <v>3</v>
      </c>
      <c r="CQ535" s="15">
        <v>2</v>
      </c>
      <c r="CR535" s="15">
        <v>4</v>
      </c>
      <c r="CS535" s="15">
        <v>3</v>
      </c>
      <c r="CT535" s="15">
        <v>2</v>
      </c>
      <c r="CU535" s="15">
        <v>1</v>
      </c>
      <c r="CV535" s="15">
        <v>1</v>
      </c>
      <c r="CW535" s="15">
        <v>2</v>
      </c>
      <c r="CX535" s="15">
        <v>1</v>
      </c>
      <c r="CY535" s="15">
        <v>1</v>
      </c>
      <c r="DA535" s="15">
        <v>1</v>
      </c>
      <c r="DC535" s="15">
        <v>1</v>
      </c>
      <c r="DE535" s="15">
        <v>1</v>
      </c>
      <c r="DM535" s="15">
        <v>3</v>
      </c>
      <c r="DN535" s="15">
        <v>2</v>
      </c>
      <c r="DQ535" s="15">
        <v>2</v>
      </c>
      <c r="DR535" s="15">
        <v>2</v>
      </c>
      <c r="DS535" s="15">
        <v>1</v>
      </c>
      <c r="DT535" s="15">
        <v>2</v>
      </c>
      <c r="DY535" s="27">
        <v>4</v>
      </c>
      <c r="DZ535" s="27">
        <v>4</v>
      </c>
      <c r="EA535" s="27">
        <v>4</v>
      </c>
      <c r="EB535" s="27">
        <v>4</v>
      </c>
      <c r="EC535" s="27">
        <v>4</v>
      </c>
      <c r="ED535" s="27">
        <v>4</v>
      </c>
      <c r="EE535" s="27">
        <f t="shared" si="108"/>
        <v>4</v>
      </c>
      <c r="EF535" s="15">
        <f t="shared" si="114"/>
        <v>-0.59166666666666679</v>
      </c>
    </row>
    <row r="536" spans="1:136" x14ac:dyDescent="0.2">
      <c r="A536" s="15">
        <v>268</v>
      </c>
      <c r="B536" s="15">
        <v>864</v>
      </c>
      <c r="C536" s="15">
        <v>1</v>
      </c>
      <c r="D536" s="15">
        <v>1</v>
      </c>
      <c r="E536" s="15">
        <v>1</v>
      </c>
      <c r="F536" s="15">
        <v>56</v>
      </c>
      <c r="G536" s="15">
        <v>5</v>
      </c>
      <c r="H536" s="15">
        <v>1</v>
      </c>
      <c r="I536" s="15">
        <v>3</v>
      </c>
      <c r="J536" s="15">
        <v>25</v>
      </c>
      <c r="K536" s="15">
        <v>1</v>
      </c>
      <c r="L536" s="15">
        <v>0</v>
      </c>
      <c r="M536" s="15">
        <v>0</v>
      </c>
      <c r="N536" s="15">
        <v>0</v>
      </c>
      <c r="O536" s="15">
        <v>1</v>
      </c>
      <c r="P536" s="15">
        <v>1</v>
      </c>
      <c r="Q536" s="15">
        <v>1</v>
      </c>
      <c r="R536" s="15">
        <v>1</v>
      </c>
      <c r="S536" s="15">
        <v>70</v>
      </c>
      <c r="T536" s="15">
        <v>48000</v>
      </c>
      <c r="U536" s="15">
        <f t="shared" si="109"/>
        <v>48000</v>
      </c>
      <c r="V536" s="15">
        <v>8</v>
      </c>
      <c r="W536" s="27">
        <f t="shared" si="110"/>
        <v>685.71428571428567</v>
      </c>
      <c r="X536" s="15">
        <v>2</v>
      </c>
      <c r="Y536" s="15">
        <v>70</v>
      </c>
      <c r="Z536" s="15">
        <v>40000</v>
      </c>
      <c r="AA536" s="15">
        <f t="shared" si="111"/>
        <v>80000</v>
      </c>
      <c r="AB536" s="15">
        <v>10</v>
      </c>
      <c r="AD536" s="15">
        <f t="shared" si="112"/>
        <v>128000</v>
      </c>
      <c r="AE536" s="172">
        <f t="shared" si="107"/>
        <v>1828.5714285714287</v>
      </c>
      <c r="AF536" s="161">
        <v>1</v>
      </c>
      <c r="AG536" s="161">
        <v>1</v>
      </c>
      <c r="AH536" s="161">
        <v>70</v>
      </c>
      <c r="AI536" s="161">
        <v>48000</v>
      </c>
      <c r="AJ536" s="161">
        <v>7</v>
      </c>
      <c r="AK536" s="161">
        <v>685.71428571428567</v>
      </c>
      <c r="AL536" s="23">
        <v>2</v>
      </c>
      <c r="AM536" s="23">
        <v>70</v>
      </c>
      <c r="AN536" s="23">
        <v>40000</v>
      </c>
      <c r="AO536" s="23">
        <v>8</v>
      </c>
      <c r="AW536" s="15">
        <f t="shared" si="115"/>
        <v>0</v>
      </c>
      <c r="CJ536" s="15">
        <v>4.5</v>
      </c>
      <c r="CK536" s="15">
        <v>3</v>
      </c>
      <c r="CL536" s="15">
        <v>3</v>
      </c>
      <c r="CM536" s="15">
        <v>3</v>
      </c>
      <c r="CN536" s="15">
        <v>3</v>
      </c>
      <c r="CO536" s="15">
        <f t="shared" si="113"/>
        <v>3.3</v>
      </c>
      <c r="CP536" s="15">
        <v>3</v>
      </c>
      <c r="CQ536" s="15">
        <v>2</v>
      </c>
      <c r="CR536" s="15">
        <v>1</v>
      </c>
      <c r="CS536" s="15">
        <v>5</v>
      </c>
      <c r="CT536" s="15">
        <v>2</v>
      </c>
      <c r="CU536" s="15">
        <v>4</v>
      </c>
      <c r="CV536" s="15">
        <v>2</v>
      </c>
      <c r="CW536" s="15">
        <v>2</v>
      </c>
      <c r="CX536" s="15">
        <v>1</v>
      </c>
      <c r="CY536" s="15">
        <v>1</v>
      </c>
      <c r="DA536" s="15">
        <v>1</v>
      </c>
      <c r="DC536" s="15">
        <v>1</v>
      </c>
      <c r="DE536" s="15">
        <v>1</v>
      </c>
      <c r="DM536" s="15">
        <v>1</v>
      </c>
      <c r="DN536" s="15">
        <v>2</v>
      </c>
      <c r="DO536" s="15">
        <v>3</v>
      </c>
      <c r="DP536" s="15">
        <v>2</v>
      </c>
      <c r="DQ536" s="15">
        <v>2</v>
      </c>
      <c r="DR536" s="15">
        <v>2</v>
      </c>
      <c r="DY536" s="15">
        <v>5</v>
      </c>
      <c r="DZ536" s="15">
        <v>5</v>
      </c>
      <c r="EA536" s="15">
        <v>4.75</v>
      </c>
      <c r="EB536" s="15">
        <v>4.8</v>
      </c>
      <c r="EC536" s="15">
        <v>4</v>
      </c>
      <c r="ED536" s="15">
        <v>4</v>
      </c>
      <c r="EE536" s="27">
        <f t="shared" si="108"/>
        <v>4.5916666666666668</v>
      </c>
      <c r="EF536" s="15">
        <f t="shared" si="114"/>
        <v>0.59166666666666679</v>
      </c>
    </row>
    <row r="537" spans="1:136" x14ac:dyDescent="0.2">
      <c r="A537" s="15">
        <v>268</v>
      </c>
      <c r="B537" s="15">
        <v>864</v>
      </c>
      <c r="C537" s="15">
        <v>1</v>
      </c>
      <c r="D537" s="15">
        <v>1</v>
      </c>
      <c r="E537" s="15">
        <v>1</v>
      </c>
      <c r="F537" s="15">
        <v>56</v>
      </c>
      <c r="G537" s="15">
        <v>5</v>
      </c>
      <c r="H537" s="15">
        <v>1</v>
      </c>
      <c r="I537" s="15">
        <v>3</v>
      </c>
      <c r="J537" s="15">
        <v>25</v>
      </c>
      <c r="K537" s="15">
        <v>1</v>
      </c>
      <c r="L537" s="15">
        <v>0</v>
      </c>
      <c r="M537" s="15">
        <v>0</v>
      </c>
      <c r="N537" s="15">
        <v>0</v>
      </c>
      <c r="O537" s="15">
        <v>1</v>
      </c>
      <c r="P537" s="15">
        <v>0</v>
      </c>
      <c r="Q537" s="159">
        <v>1</v>
      </c>
      <c r="R537" s="159">
        <v>1</v>
      </c>
      <c r="S537" s="159">
        <v>70</v>
      </c>
      <c r="T537" s="159">
        <v>48000</v>
      </c>
      <c r="U537" s="159">
        <f t="shared" si="109"/>
        <v>48000</v>
      </c>
      <c r="V537" s="159">
        <v>7</v>
      </c>
      <c r="W537" s="171">
        <f t="shared" si="110"/>
        <v>685.71428571428567</v>
      </c>
      <c r="X537" s="15">
        <v>2</v>
      </c>
      <c r="Y537" s="15">
        <v>70</v>
      </c>
      <c r="Z537" s="15">
        <v>40000</v>
      </c>
      <c r="AA537" s="15">
        <f t="shared" si="111"/>
        <v>80000</v>
      </c>
      <c r="AB537" s="15">
        <v>8</v>
      </c>
      <c r="AD537" s="15">
        <f t="shared" si="112"/>
        <v>128000</v>
      </c>
      <c r="AE537" s="172">
        <f t="shared" si="107"/>
        <v>1828.5714285714287</v>
      </c>
      <c r="AW537" s="15">
        <f t="shared" si="115"/>
        <v>0</v>
      </c>
      <c r="CJ537" s="15">
        <v>4.5</v>
      </c>
      <c r="CK537" s="15">
        <v>3</v>
      </c>
      <c r="CL537" s="15">
        <v>3</v>
      </c>
      <c r="CM537" s="15">
        <v>3</v>
      </c>
      <c r="CN537" s="15">
        <v>3</v>
      </c>
      <c r="CO537" s="15">
        <f t="shared" si="113"/>
        <v>3.3</v>
      </c>
      <c r="CP537" s="15">
        <v>3</v>
      </c>
      <c r="CQ537" s="15">
        <v>2</v>
      </c>
      <c r="CR537" s="15">
        <v>1</v>
      </c>
      <c r="CS537" s="15">
        <v>5</v>
      </c>
      <c r="CT537" s="15">
        <v>2</v>
      </c>
      <c r="CU537" s="15">
        <v>4</v>
      </c>
      <c r="CV537" s="15">
        <v>2</v>
      </c>
      <c r="CW537" s="15">
        <v>2</v>
      </c>
      <c r="CX537" s="15">
        <v>1</v>
      </c>
      <c r="CY537" s="15">
        <v>1</v>
      </c>
      <c r="DA537" s="15">
        <v>1</v>
      </c>
      <c r="DC537" s="15">
        <v>1</v>
      </c>
      <c r="DE537" s="15">
        <v>1</v>
      </c>
      <c r="DM537" s="15">
        <v>1</v>
      </c>
      <c r="DN537" s="15">
        <v>2</v>
      </c>
      <c r="DO537" s="15">
        <v>3</v>
      </c>
      <c r="DP537" s="15">
        <v>2</v>
      </c>
      <c r="DQ537" s="15">
        <v>2</v>
      </c>
      <c r="DR537" s="15">
        <v>2</v>
      </c>
      <c r="DY537" s="27">
        <v>4</v>
      </c>
      <c r="DZ537" s="27">
        <v>4</v>
      </c>
      <c r="EA537" s="27">
        <v>4</v>
      </c>
      <c r="EB537" s="27">
        <v>4</v>
      </c>
      <c r="EC537" s="27">
        <v>4</v>
      </c>
      <c r="ED537" s="27">
        <v>4</v>
      </c>
      <c r="EE537" s="27">
        <f t="shared" si="108"/>
        <v>4</v>
      </c>
      <c r="EF537" s="15">
        <f t="shared" si="114"/>
        <v>0</v>
      </c>
    </row>
    <row r="538" spans="1:136" x14ac:dyDescent="0.2">
      <c r="A538" s="15">
        <v>269</v>
      </c>
      <c r="B538" s="15">
        <v>865</v>
      </c>
      <c r="C538" s="15">
        <v>1</v>
      </c>
      <c r="D538" s="15">
        <v>1</v>
      </c>
      <c r="E538" s="15">
        <v>1</v>
      </c>
      <c r="F538" s="15">
        <v>47</v>
      </c>
      <c r="G538" s="15">
        <v>5</v>
      </c>
      <c r="H538" s="15">
        <v>2</v>
      </c>
      <c r="I538" s="15">
        <v>4</v>
      </c>
      <c r="J538" s="15">
        <v>20</v>
      </c>
      <c r="K538" s="15">
        <v>1</v>
      </c>
      <c r="L538" s="15">
        <v>1</v>
      </c>
      <c r="M538" s="15">
        <v>1</v>
      </c>
      <c r="N538" s="15">
        <v>30000</v>
      </c>
      <c r="O538" s="15">
        <v>1</v>
      </c>
      <c r="P538" s="15">
        <v>1</v>
      </c>
      <c r="Q538" s="15">
        <v>1</v>
      </c>
      <c r="R538" s="15">
        <v>2</v>
      </c>
      <c r="S538" s="15">
        <v>40</v>
      </c>
      <c r="T538" s="15">
        <v>25000</v>
      </c>
      <c r="U538" s="15">
        <f t="shared" si="109"/>
        <v>50000</v>
      </c>
      <c r="V538" s="15">
        <v>10.8</v>
      </c>
      <c r="W538" s="27">
        <f t="shared" si="110"/>
        <v>1250</v>
      </c>
      <c r="AA538" s="15">
        <f t="shared" si="111"/>
        <v>0</v>
      </c>
      <c r="AD538" s="15">
        <f t="shared" si="112"/>
        <v>50000</v>
      </c>
      <c r="AE538" s="172">
        <f t="shared" si="107"/>
        <v>1250</v>
      </c>
      <c r="AF538" s="161">
        <v>1</v>
      </c>
      <c r="AG538" s="161">
        <v>2</v>
      </c>
      <c r="AH538" s="161">
        <v>40</v>
      </c>
      <c r="AI538" s="161">
        <v>30000</v>
      </c>
      <c r="AJ538" s="161">
        <v>9</v>
      </c>
      <c r="AK538" s="161">
        <v>750</v>
      </c>
      <c r="AW538" s="15">
        <f t="shared" si="115"/>
        <v>0</v>
      </c>
      <c r="CJ538" s="15">
        <v>3.75</v>
      </c>
      <c r="CK538" s="15">
        <v>3</v>
      </c>
      <c r="CL538" s="15">
        <v>3</v>
      </c>
      <c r="CM538" s="15">
        <v>3</v>
      </c>
      <c r="CN538" s="15">
        <v>3</v>
      </c>
      <c r="CO538" s="15">
        <f t="shared" si="113"/>
        <v>3.15</v>
      </c>
      <c r="CP538" s="15">
        <v>3</v>
      </c>
      <c r="CQ538" s="15">
        <v>2</v>
      </c>
      <c r="CR538" s="15">
        <v>2</v>
      </c>
      <c r="CS538" s="15">
        <v>3</v>
      </c>
      <c r="CT538" s="15">
        <v>2</v>
      </c>
      <c r="CU538" s="15">
        <v>4</v>
      </c>
      <c r="CV538" s="15">
        <v>1</v>
      </c>
      <c r="CW538" s="15">
        <v>2</v>
      </c>
      <c r="CX538" s="15">
        <v>1</v>
      </c>
      <c r="CY538" s="15">
        <v>1</v>
      </c>
      <c r="DA538" s="15">
        <v>1</v>
      </c>
      <c r="DC538" s="15">
        <v>1</v>
      </c>
      <c r="DE538" s="15">
        <v>1</v>
      </c>
      <c r="DM538" s="15">
        <v>3</v>
      </c>
      <c r="DN538" s="15">
        <v>2</v>
      </c>
      <c r="DO538" s="15">
        <v>1</v>
      </c>
      <c r="DP538" s="15">
        <v>2</v>
      </c>
      <c r="DQ538" s="15">
        <v>2</v>
      </c>
      <c r="DR538" s="15">
        <v>2</v>
      </c>
      <c r="DY538" s="15">
        <v>4</v>
      </c>
      <c r="DZ538" s="15">
        <v>4</v>
      </c>
      <c r="EA538" s="15">
        <v>4</v>
      </c>
      <c r="EB538" s="15">
        <v>4</v>
      </c>
      <c r="EC538" s="15">
        <v>4</v>
      </c>
      <c r="ED538" s="15">
        <v>4</v>
      </c>
      <c r="EE538" s="27">
        <f t="shared" si="108"/>
        <v>4</v>
      </c>
      <c r="EF538" s="15">
        <f t="shared" si="114"/>
        <v>0</v>
      </c>
    </row>
    <row r="539" spans="1:136" x14ac:dyDescent="0.2">
      <c r="A539" s="15">
        <v>269</v>
      </c>
      <c r="B539" s="15">
        <v>865</v>
      </c>
      <c r="C539" s="15">
        <v>1</v>
      </c>
      <c r="D539" s="15">
        <v>1</v>
      </c>
      <c r="E539" s="15">
        <v>1</v>
      </c>
      <c r="F539" s="15">
        <v>47</v>
      </c>
      <c r="G539" s="15">
        <v>5</v>
      </c>
      <c r="H539" s="15">
        <v>2</v>
      </c>
      <c r="I539" s="15">
        <v>4</v>
      </c>
      <c r="J539" s="15">
        <v>20</v>
      </c>
      <c r="K539" s="15">
        <v>1</v>
      </c>
      <c r="L539" s="15">
        <v>1</v>
      </c>
      <c r="M539" s="15">
        <v>1</v>
      </c>
      <c r="N539" s="15">
        <v>30000</v>
      </c>
      <c r="O539" s="15">
        <v>1</v>
      </c>
      <c r="P539" s="15">
        <v>0</v>
      </c>
      <c r="Q539" s="159">
        <v>1</v>
      </c>
      <c r="R539" s="159">
        <v>2</v>
      </c>
      <c r="S539" s="159">
        <v>40</v>
      </c>
      <c r="T539" s="159">
        <v>30000</v>
      </c>
      <c r="U539" s="159">
        <f t="shared" si="109"/>
        <v>60000</v>
      </c>
      <c r="V539" s="159">
        <v>9</v>
      </c>
      <c r="W539" s="171">
        <f t="shared" si="110"/>
        <v>1500</v>
      </c>
      <c r="AA539" s="15">
        <f t="shared" si="111"/>
        <v>0</v>
      </c>
      <c r="AD539" s="15">
        <f t="shared" si="112"/>
        <v>60000</v>
      </c>
      <c r="AE539" s="172">
        <f t="shared" si="107"/>
        <v>1500</v>
      </c>
      <c r="AW539" s="15">
        <f t="shared" si="115"/>
        <v>0</v>
      </c>
      <c r="CJ539" s="15">
        <v>3.75</v>
      </c>
      <c r="CK539" s="15">
        <v>3</v>
      </c>
      <c r="CL539" s="15">
        <v>3</v>
      </c>
      <c r="CM539" s="15">
        <v>3</v>
      </c>
      <c r="CN539" s="15">
        <v>3</v>
      </c>
      <c r="CO539" s="15">
        <f t="shared" si="113"/>
        <v>3.15</v>
      </c>
      <c r="CP539" s="15">
        <v>3</v>
      </c>
      <c r="CQ539" s="15">
        <v>2</v>
      </c>
      <c r="CR539" s="15">
        <v>2</v>
      </c>
      <c r="CS539" s="15">
        <v>3</v>
      </c>
      <c r="CT539" s="15">
        <v>2</v>
      </c>
      <c r="CU539" s="15">
        <v>4</v>
      </c>
      <c r="CV539" s="15">
        <v>1</v>
      </c>
      <c r="CW539" s="15">
        <v>2</v>
      </c>
      <c r="CX539" s="15">
        <v>1</v>
      </c>
      <c r="CY539" s="15">
        <v>1</v>
      </c>
      <c r="DA539" s="15">
        <v>1</v>
      </c>
      <c r="DC539" s="15">
        <v>1</v>
      </c>
      <c r="DE539" s="15">
        <v>1</v>
      </c>
      <c r="DM539" s="15">
        <v>3</v>
      </c>
      <c r="DN539" s="15">
        <v>2</v>
      </c>
      <c r="DO539" s="15">
        <v>1</v>
      </c>
      <c r="DP539" s="15">
        <v>2</v>
      </c>
      <c r="DQ539" s="15">
        <v>2</v>
      </c>
      <c r="DR539" s="15">
        <v>2</v>
      </c>
      <c r="DY539" s="27">
        <v>4</v>
      </c>
      <c r="DZ539" s="27">
        <v>4</v>
      </c>
      <c r="EA539" s="27">
        <v>4</v>
      </c>
      <c r="EB539" s="27">
        <v>4</v>
      </c>
      <c r="EC539" s="27">
        <v>4</v>
      </c>
      <c r="ED539" s="27">
        <v>4</v>
      </c>
      <c r="EE539" s="27">
        <f t="shared" si="108"/>
        <v>4</v>
      </c>
      <c r="EF539" s="15">
        <f t="shared" si="114"/>
        <v>1</v>
      </c>
    </row>
    <row r="540" spans="1:136" x14ac:dyDescent="0.2">
      <c r="A540" s="15">
        <v>270</v>
      </c>
      <c r="B540" s="15">
        <v>866</v>
      </c>
      <c r="C540" s="15">
        <v>1</v>
      </c>
      <c r="D540" s="15">
        <v>1</v>
      </c>
      <c r="E540" s="15">
        <v>1</v>
      </c>
      <c r="F540" s="15">
        <v>58</v>
      </c>
      <c r="G540" s="15">
        <v>3</v>
      </c>
      <c r="H540" s="15">
        <v>2</v>
      </c>
      <c r="I540" s="15">
        <v>4</v>
      </c>
      <c r="J540" s="15">
        <v>30</v>
      </c>
      <c r="K540" s="15">
        <v>0</v>
      </c>
      <c r="L540" s="15">
        <v>1</v>
      </c>
      <c r="M540" s="15">
        <v>1</v>
      </c>
      <c r="N540" s="15">
        <v>200000</v>
      </c>
      <c r="O540" s="15">
        <v>1</v>
      </c>
      <c r="P540" s="15">
        <v>1</v>
      </c>
      <c r="Q540" s="15">
        <v>3</v>
      </c>
      <c r="R540" s="15">
        <v>1</v>
      </c>
      <c r="S540" s="15">
        <v>120</v>
      </c>
      <c r="T540" s="15">
        <v>1000000</v>
      </c>
      <c r="U540" s="15">
        <f t="shared" si="109"/>
        <v>1000000</v>
      </c>
      <c r="V540" s="15">
        <v>1.4</v>
      </c>
      <c r="W540" s="27">
        <f t="shared" si="110"/>
        <v>8333.3333333333339</v>
      </c>
      <c r="AA540" s="15">
        <f t="shared" si="111"/>
        <v>0</v>
      </c>
      <c r="AD540" s="15">
        <f t="shared" si="112"/>
        <v>1000000</v>
      </c>
      <c r="AE540" s="172">
        <f t="shared" si="107"/>
        <v>8333.3333333333339</v>
      </c>
      <c r="AF540" s="161">
        <v>3</v>
      </c>
      <c r="AG540" s="161">
        <v>1</v>
      </c>
      <c r="AH540" s="161">
        <v>120</v>
      </c>
      <c r="AI540" s="161">
        <v>1200000</v>
      </c>
      <c r="AJ540" s="161">
        <v>1.4</v>
      </c>
      <c r="AK540" s="161">
        <v>10000</v>
      </c>
      <c r="AW540" s="15">
        <f t="shared" si="115"/>
        <v>0</v>
      </c>
      <c r="CJ540" s="15">
        <v>3.25</v>
      </c>
      <c r="CK540" s="15">
        <v>3</v>
      </c>
      <c r="CL540" s="15">
        <v>2</v>
      </c>
      <c r="CM540" s="15">
        <v>3</v>
      </c>
      <c r="CN540" s="15">
        <v>3</v>
      </c>
      <c r="CO540" s="15">
        <f t="shared" si="113"/>
        <v>2.85</v>
      </c>
      <c r="CP540" s="15">
        <v>3</v>
      </c>
      <c r="CQ540" s="15">
        <v>1</v>
      </c>
      <c r="CR540" s="15">
        <v>3</v>
      </c>
      <c r="CS540" s="15">
        <v>4</v>
      </c>
      <c r="CT540" s="15">
        <v>2</v>
      </c>
      <c r="CU540" s="15">
        <v>4</v>
      </c>
      <c r="CV540" s="15">
        <v>1</v>
      </c>
      <c r="CW540" s="15">
        <v>2</v>
      </c>
      <c r="CX540" s="15">
        <v>1</v>
      </c>
      <c r="CY540" s="15">
        <v>1</v>
      </c>
      <c r="DA540" s="15">
        <v>1</v>
      </c>
      <c r="DC540" s="15">
        <v>1</v>
      </c>
      <c r="DE540" s="15">
        <v>1</v>
      </c>
      <c r="DM540" s="15">
        <v>2</v>
      </c>
      <c r="DN540" s="15">
        <v>2</v>
      </c>
      <c r="DO540" s="15">
        <v>1</v>
      </c>
      <c r="DP540" s="15">
        <v>2</v>
      </c>
      <c r="DQ540" s="15">
        <v>3</v>
      </c>
      <c r="DR540" s="15">
        <v>2</v>
      </c>
      <c r="DY540" s="15">
        <v>3</v>
      </c>
      <c r="DZ540" s="15">
        <v>3</v>
      </c>
      <c r="EA540" s="15">
        <v>3</v>
      </c>
      <c r="EB540" s="15">
        <v>3</v>
      </c>
      <c r="EC540" s="15">
        <v>3</v>
      </c>
      <c r="ED540" s="15">
        <v>3</v>
      </c>
      <c r="EE540" s="27">
        <f t="shared" si="108"/>
        <v>3</v>
      </c>
      <c r="EF540" s="15">
        <f t="shared" si="114"/>
        <v>0</v>
      </c>
    </row>
    <row r="541" spans="1:136" x14ac:dyDescent="0.2">
      <c r="A541" s="15">
        <v>270</v>
      </c>
      <c r="B541" s="15">
        <v>866</v>
      </c>
      <c r="C541" s="15">
        <v>1</v>
      </c>
      <c r="D541" s="15">
        <v>1</v>
      </c>
      <c r="E541" s="15">
        <v>1</v>
      </c>
      <c r="F541" s="15">
        <v>58</v>
      </c>
      <c r="G541" s="15">
        <v>3</v>
      </c>
      <c r="H541" s="15">
        <v>2</v>
      </c>
      <c r="I541" s="15">
        <v>4</v>
      </c>
      <c r="J541" s="15">
        <v>30</v>
      </c>
      <c r="K541" s="15">
        <v>0</v>
      </c>
      <c r="L541" s="15">
        <v>1</v>
      </c>
      <c r="M541" s="15">
        <v>1</v>
      </c>
      <c r="N541" s="15">
        <v>200000</v>
      </c>
      <c r="O541" s="15">
        <v>1</v>
      </c>
      <c r="P541" s="15">
        <v>0</v>
      </c>
      <c r="Q541" s="159">
        <v>3</v>
      </c>
      <c r="R541" s="159">
        <v>1</v>
      </c>
      <c r="S541" s="159">
        <v>120</v>
      </c>
      <c r="T541" s="159">
        <v>1200000</v>
      </c>
      <c r="U541" s="159">
        <f t="shared" si="109"/>
        <v>1200000</v>
      </c>
      <c r="V541" s="159">
        <v>1.4</v>
      </c>
      <c r="W541" s="171">
        <f t="shared" si="110"/>
        <v>10000</v>
      </c>
      <c r="AA541" s="15">
        <f t="shared" si="111"/>
        <v>0</v>
      </c>
      <c r="AD541" s="15">
        <f t="shared" si="112"/>
        <v>1200000</v>
      </c>
      <c r="AE541" s="172">
        <f t="shared" si="107"/>
        <v>10000</v>
      </c>
      <c r="AW541" s="15">
        <f t="shared" si="115"/>
        <v>0</v>
      </c>
      <c r="CJ541" s="15">
        <v>3.25</v>
      </c>
      <c r="CK541" s="15">
        <v>3</v>
      </c>
      <c r="CL541" s="15">
        <v>2</v>
      </c>
      <c r="CM541" s="15">
        <v>3</v>
      </c>
      <c r="CN541" s="15">
        <v>3</v>
      </c>
      <c r="CO541" s="15">
        <f t="shared" si="113"/>
        <v>2.85</v>
      </c>
      <c r="CP541" s="15">
        <v>3</v>
      </c>
      <c r="CQ541" s="15">
        <v>1</v>
      </c>
      <c r="CR541" s="15">
        <v>3</v>
      </c>
      <c r="CS541" s="15">
        <v>4</v>
      </c>
      <c r="CT541" s="15">
        <v>2</v>
      </c>
      <c r="CU541" s="15">
        <v>4</v>
      </c>
      <c r="CV541" s="15">
        <v>1</v>
      </c>
      <c r="CW541" s="15">
        <v>2</v>
      </c>
      <c r="CX541" s="15">
        <v>1</v>
      </c>
      <c r="CY541" s="15">
        <v>1</v>
      </c>
      <c r="DA541" s="15">
        <v>1</v>
      </c>
      <c r="DC541" s="15">
        <v>1</v>
      </c>
      <c r="DE541" s="15">
        <v>1</v>
      </c>
      <c r="DM541" s="15">
        <v>2</v>
      </c>
      <c r="DN541" s="15">
        <v>2</v>
      </c>
      <c r="DO541" s="15">
        <v>1</v>
      </c>
      <c r="DP541" s="15">
        <v>2</v>
      </c>
      <c r="DQ541" s="15">
        <v>3</v>
      </c>
      <c r="DR541" s="15">
        <v>2</v>
      </c>
      <c r="DY541" s="27">
        <v>3</v>
      </c>
      <c r="DZ541" s="27">
        <v>3</v>
      </c>
      <c r="EA541" s="27">
        <v>3</v>
      </c>
      <c r="EB541" s="27">
        <v>3</v>
      </c>
      <c r="EC541" s="27">
        <v>3</v>
      </c>
      <c r="ED541" s="27">
        <v>3</v>
      </c>
      <c r="EE541" s="27">
        <f t="shared" si="108"/>
        <v>3</v>
      </c>
      <c r="EF541" s="15">
        <f t="shared" si="114"/>
        <v>0</v>
      </c>
    </row>
    <row r="542" spans="1:136" x14ac:dyDescent="0.2">
      <c r="A542" s="15">
        <v>271</v>
      </c>
      <c r="B542" s="15">
        <v>867</v>
      </c>
      <c r="C542" s="15">
        <v>1</v>
      </c>
      <c r="D542" s="15">
        <v>1</v>
      </c>
      <c r="E542" s="15">
        <v>1</v>
      </c>
      <c r="F542" s="15">
        <v>64</v>
      </c>
      <c r="G542" s="15">
        <v>5</v>
      </c>
      <c r="H542" s="15">
        <v>2</v>
      </c>
      <c r="I542" s="15">
        <v>4</v>
      </c>
      <c r="J542" s="15">
        <v>45</v>
      </c>
      <c r="K542" s="15">
        <v>0</v>
      </c>
      <c r="L542" s="15">
        <v>0</v>
      </c>
      <c r="M542" s="15">
        <v>1</v>
      </c>
      <c r="N542" s="15">
        <v>100000</v>
      </c>
      <c r="O542" s="15">
        <v>1</v>
      </c>
      <c r="P542" s="15">
        <v>1</v>
      </c>
      <c r="Q542" s="15">
        <v>1</v>
      </c>
      <c r="R542" s="15">
        <v>1</v>
      </c>
      <c r="S542" s="15">
        <v>20</v>
      </c>
      <c r="T542" s="15">
        <v>20000</v>
      </c>
      <c r="U542" s="15">
        <f t="shared" si="109"/>
        <v>20000</v>
      </c>
      <c r="V542" s="15">
        <v>11</v>
      </c>
      <c r="W542" s="27">
        <f t="shared" si="110"/>
        <v>1000</v>
      </c>
      <c r="AA542" s="15">
        <f t="shared" si="111"/>
        <v>0</v>
      </c>
      <c r="AD542" s="15">
        <f t="shared" si="112"/>
        <v>20000</v>
      </c>
      <c r="AE542" s="172">
        <f t="shared" si="107"/>
        <v>1000</v>
      </c>
      <c r="AF542" s="161">
        <v>1</v>
      </c>
      <c r="AG542" s="161">
        <v>1</v>
      </c>
      <c r="AH542" s="161">
        <v>20</v>
      </c>
      <c r="AI542" s="161">
        <v>20000</v>
      </c>
      <c r="AJ542" s="161">
        <v>11</v>
      </c>
      <c r="AK542" s="161">
        <v>1000</v>
      </c>
      <c r="AW542" s="15">
        <f t="shared" si="115"/>
        <v>0</v>
      </c>
      <c r="CJ542" s="15">
        <v>3.5</v>
      </c>
      <c r="CK542" s="15">
        <v>3</v>
      </c>
      <c r="CL542" s="15">
        <v>3</v>
      </c>
      <c r="CM542" s="15">
        <v>3</v>
      </c>
      <c r="CN542" s="15">
        <v>4</v>
      </c>
      <c r="CO542" s="15">
        <f t="shared" si="113"/>
        <v>3.3</v>
      </c>
      <c r="CP542" s="15">
        <v>3</v>
      </c>
      <c r="CQ542" s="15">
        <v>1</v>
      </c>
      <c r="CR542" s="15">
        <v>1</v>
      </c>
      <c r="CS542" s="15">
        <v>3</v>
      </c>
      <c r="CT542" s="15">
        <v>2</v>
      </c>
      <c r="CU542" s="15">
        <v>4</v>
      </c>
      <c r="CV542" s="15">
        <v>2</v>
      </c>
      <c r="CW542" s="15">
        <v>2</v>
      </c>
      <c r="CX542" s="15">
        <v>1</v>
      </c>
      <c r="CY542" s="15">
        <v>1</v>
      </c>
      <c r="DA542" s="15">
        <v>1</v>
      </c>
      <c r="DC542" s="15">
        <v>1</v>
      </c>
      <c r="DE542" s="15">
        <v>1</v>
      </c>
      <c r="DM542" s="15">
        <v>1</v>
      </c>
      <c r="DN542" s="15">
        <v>2</v>
      </c>
      <c r="DO542" s="15">
        <v>2</v>
      </c>
      <c r="DP542" s="15">
        <v>2</v>
      </c>
      <c r="DQ542" s="15">
        <v>3</v>
      </c>
      <c r="DR542" s="15">
        <v>2</v>
      </c>
      <c r="DY542" s="15">
        <v>3</v>
      </c>
      <c r="DZ542" s="15">
        <v>3</v>
      </c>
      <c r="EA542" s="15">
        <v>3</v>
      </c>
      <c r="EB542" s="15">
        <v>3</v>
      </c>
      <c r="EC542" s="15">
        <v>3</v>
      </c>
      <c r="ED542" s="15">
        <v>3</v>
      </c>
      <c r="EE542" s="27">
        <f t="shared" si="108"/>
        <v>3</v>
      </c>
      <c r="EF542" s="15">
        <f t="shared" si="114"/>
        <v>0</v>
      </c>
    </row>
    <row r="543" spans="1:136" x14ac:dyDescent="0.2">
      <c r="A543" s="15">
        <v>271</v>
      </c>
      <c r="B543" s="15">
        <v>867</v>
      </c>
      <c r="C543" s="15">
        <v>1</v>
      </c>
      <c r="D543" s="15">
        <v>1</v>
      </c>
      <c r="E543" s="15">
        <v>1</v>
      </c>
      <c r="F543" s="15">
        <v>64</v>
      </c>
      <c r="G543" s="15">
        <v>5</v>
      </c>
      <c r="H543" s="15">
        <v>2</v>
      </c>
      <c r="I543" s="15">
        <v>4</v>
      </c>
      <c r="J543" s="15">
        <v>45</v>
      </c>
      <c r="K543" s="15">
        <v>0</v>
      </c>
      <c r="L543" s="15">
        <v>0</v>
      </c>
      <c r="M543" s="15">
        <v>1</v>
      </c>
      <c r="N543" s="15">
        <v>100000</v>
      </c>
      <c r="O543" s="15">
        <v>1</v>
      </c>
      <c r="P543" s="15">
        <v>0</v>
      </c>
      <c r="Q543" s="159">
        <v>1</v>
      </c>
      <c r="R543" s="159">
        <v>1</v>
      </c>
      <c r="S543" s="159">
        <v>20</v>
      </c>
      <c r="T543" s="159">
        <v>20000</v>
      </c>
      <c r="U543" s="159">
        <f t="shared" si="109"/>
        <v>20000</v>
      </c>
      <c r="V543" s="159">
        <v>11</v>
      </c>
      <c r="W543" s="171">
        <f t="shared" si="110"/>
        <v>1000</v>
      </c>
      <c r="AA543" s="15">
        <f t="shared" si="111"/>
        <v>0</v>
      </c>
      <c r="AD543" s="15">
        <f t="shared" si="112"/>
        <v>20000</v>
      </c>
      <c r="AE543" s="172">
        <f t="shared" si="107"/>
        <v>1000</v>
      </c>
      <c r="AW543" s="15">
        <f t="shared" si="115"/>
        <v>0</v>
      </c>
      <c r="CJ543" s="15">
        <v>3.5</v>
      </c>
      <c r="CK543" s="15">
        <v>3</v>
      </c>
      <c r="CL543" s="15">
        <v>3</v>
      </c>
      <c r="CM543" s="15">
        <v>3</v>
      </c>
      <c r="CN543" s="15">
        <v>4</v>
      </c>
      <c r="CO543" s="15">
        <f t="shared" si="113"/>
        <v>3.3</v>
      </c>
      <c r="CP543" s="15">
        <v>3</v>
      </c>
      <c r="CQ543" s="15">
        <v>1</v>
      </c>
      <c r="CR543" s="15">
        <v>1</v>
      </c>
      <c r="CS543" s="15">
        <v>3</v>
      </c>
      <c r="CT543" s="15">
        <v>2</v>
      </c>
      <c r="CU543" s="15">
        <v>4</v>
      </c>
      <c r="CV543" s="15">
        <v>2</v>
      </c>
      <c r="CW543" s="15">
        <v>2</v>
      </c>
      <c r="CX543" s="15">
        <v>1</v>
      </c>
      <c r="CY543" s="15">
        <v>1</v>
      </c>
      <c r="DA543" s="15">
        <v>1</v>
      </c>
      <c r="DC543" s="15">
        <v>1</v>
      </c>
      <c r="DE543" s="15">
        <v>1</v>
      </c>
      <c r="DM543" s="15">
        <v>1</v>
      </c>
      <c r="DN543" s="15">
        <v>2</v>
      </c>
      <c r="DO543" s="15">
        <v>2</v>
      </c>
      <c r="DP543" s="15">
        <v>2</v>
      </c>
      <c r="DQ543" s="15">
        <v>3</v>
      </c>
      <c r="DR543" s="15">
        <v>2</v>
      </c>
      <c r="DY543" s="27">
        <v>3</v>
      </c>
      <c r="DZ543" s="27">
        <v>3</v>
      </c>
      <c r="EA543" s="27">
        <v>3</v>
      </c>
      <c r="EB543" s="27">
        <v>3</v>
      </c>
      <c r="EC543" s="27">
        <v>3</v>
      </c>
      <c r="ED543" s="27">
        <v>3</v>
      </c>
      <c r="EE543" s="27">
        <f t="shared" si="108"/>
        <v>3</v>
      </c>
      <c r="EF543" s="15">
        <f t="shared" si="114"/>
        <v>-1</v>
      </c>
    </row>
    <row r="544" spans="1:136" x14ac:dyDescent="0.2">
      <c r="A544" s="15">
        <v>272</v>
      </c>
      <c r="B544" s="15">
        <v>868</v>
      </c>
      <c r="C544" s="15">
        <v>1</v>
      </c>
      <c r="D544" s="15">
        <v>1</v>
      </c>
      <c r="E544" s="15">
        <v>0</v>
      </c>
      <c r="F544" s="15">
        <v>44</v>
      </c>
      <c r="G544" s="15">
        <v>5</v>
      </c>
      <c r="H544" s="15">
        <v>1</v>
      </c>
      <c r="I544" s="15">
        <v>5</v>
      </c>
      <c r="J544" s="15">
        <v>15</v>
      </c>
      <c r="K544" s="15">
        <v>1</v>
      </c>
      <c r="L544" s="15">
        <v>0</v>
      </c>
      <c r="M544" s="15">
        <v>1</v>
      </c>
      <c r="N544" s="15">
        <v>200000</v>
      </c>
      <c r="O544" s="15">
        <v>1</v>
      </c>
      <c r="P544" s="15">
        <v>1</v>
      </c>
      <c r="Q544" s="15">
        <v>1</v>
      </c>
      <c r="R544" s="15">
        <v>1</v>
      </c>
      <c r="S544" s="15">
        <v>30</v>
      </c>
      <c r="T544" s="15">
        <v>35000</v>
      </c>
      <c r="U544" s="15">
        <f t="shared" si="109"/>
        <v>35000</v>
      </c>
      <c r="V544" s="15">
        <v>11</v>
      </c>
      <c r="W544" s="27">
        <f t="shared" si="110"/>
        <v>1166.6666666666667</v>
      </c>
      <c r="X544" s="15">
        <v>2</v>
      </c>
      <c r="Y544" s="15">
        <v>30</v>
      </c>
      <c r="Z544" s="15">
        <v>20000</v>
      </c>
      <c r="AA544" s="15">
        <f t="shared" si="111"/>
        <v>40000</v>
      </c>
      <c r="AB544" s="15">
        <v>8</v>
      </c>
      <c r="AD544" s="15">
        <f t="shared" si="112"/>
        <v>75000</v>
      </c>
      <c r="AE544" s="172">
        <f t="shared" si="107"/>
        <v>2500</v>
      </c>
      <c r="AF544" s="161">
        <v>1</v>
      </c>
      <c r="AG544" s="161">
        <v>1</v>
      </c>
      <c r="AH544" s="161">
        <v>30</v>
      </c>
      <c r="AI544" s="161">
        <v>37000</v>
      </c>
      <c r="AJ544" s="161">
        <v>11</v>
      </c>
      <c r="AK544" s="161">
        <v>1233.3333333333333</v>
      </c>
      <c r="AL544" s="23">
        <v>2</v>
      </c>
      <c r="AM544" s="23">
        <v>30</v>
      </c>
      <c r="AN544" s="23">
        <v>20000</v>
      </c>
      <c r="AO544" s="23">
        <v>8</v>
      </c>
      <c r="AW544" s="15">
        <f t="shared" si="115"/>
        <v>0</v>
      </c>
      <c r="CJ544" s="15">
        <v>4</v>
      </c>
      <c r="CK544" s="15">
        <v>3</v>
      </c>
      <c r="CL544" s="15">
        <v>3</v>
      </c>
      <c r="CM544" s="15">
        <v>3</v>
      </c>
      <c r="CN544" s="15">
        <v>3</v>
      </c>
      <c r="CO544" s="15">
        <f t="shared" si="113"/>
        <v>3.2</v>
      </c>
      <c r="CP544" s="15">
        <v>3</v>
      </c>
      <c r="CQ544" s="15">
        <v>1</v>
      </c>
      <c r="CR544" s="15">
        <v>2</v>
      </c>
      <c r="CS544" s="15">
        <v>3</v>
      </c>
      <c r="CT544" s="15">
        <v>2</v>
      </c>
      <c r="CU544" s="15">
        <v>4</v>
      </c>
      <c r="CV544" s="15">
        <v>1</v>
      </c>
      <c r="CW544" s="15">
        <v>2</v>
      </c>
      <c r="CX544" s="15">
        <v>1</v>
      </c>
      <c r="CY544" s="15">
        <v>1</v>
      </c>
      <c r="DA544" s="15">
        <v>1</v>
      </c>
      <c r="DC544" s="15">
        <v>1</v>
      </c>
      <c r="DE544" s="15">
        <v>1</v>
      </c>
      <c r="DM544" s="15">
        <v>1</v>
      </c>
      <c r="DN544" s="15">
        <v>2</v>
      </c>
      <c r="DO544" s="15">
        <v>3</v>
      </c>
      <c r="DP544" s="15">
        <v>2</v>
      </c>
      <c r="DQ544" s="15">
        <v>2</v>
      </c>
      <c r="DR544" s="15">
        <v>2</v>
      </c>
      <c r="DY544" s="15">
        <v>4</v>
      </c>
      <c r="DZ544" s="15">
        <v>4</v>
      </c>
      <c r="EA544" s="15">
        <v>4</v>
      </c>
      <c r="EB544" s="15">
        <v>4</v>
      </c>
      <c r="EC544" s="15">
        <v>4</v>
      </c>
      <c r="ED544" s="15">
        <v>4</v>
      </c>
      <c r="EE544" s="27">
        <f t="shared" si="108"/>
        <v>4</v>
      </c>
      <c r="EF544" s="15">
        <f t="shared" si="114"/>
        <v>0</v>
      </c>
    </row>
    <row r="545" spans="1:136" x14ac:dyDescent="0.2">
      <c r="A545" s="15">
        <v>272</v>
      </c>
      <c r="B545" s="15">
        <v>868</v>
      </c>
      <c r="C545" s="15">
        <v>1</v>
      </c>
      <c r="D545" s="15">
        <v>1</v>
      </c>
      <c r="E545" s="15">
        <v>0</v>
      </c>
      <c r="F545" s="15">
        <v>44</v>
      </c>
      <c r="G545" s="15">
        <v>5</v>
      </c>
      <c r="H545" s="15">
        <v>1</v>
      </c>
      <c r="I545" s="15">
        <v>5</v>
      </c>
      <c r="J545" s="15">
        <v>15</v>
      </c>
      <c r="K545" s="15">
        <v>1</v>
      </c>
      <c r="L545" s="15">
        <v>0</v>
      </c>
      <c r="M545" s="15">
        <v>1</v>
      </c>
      <c r="N545" s="15">
        <v>200000</v>
      </c>
      <c r="O545" s="15">
        <v>1</v>
      </c>
      <c r="P545" s="15">
        <v>0</v>
      </c>
      <c r="Q545" s="159">
        <v>1</v>
      </c>
      <c r="R545" s="159">
        <v>1</v>
      </c>
      <c r="S545" s="159">
        <v>30</v>
      </c>
      <c r="T545" s="159">
        <v>37000</v>
      </c>
      <c r="U545" s="159">
        <f t="shared" si="109"/>
        <v>37000</v>
      </c>
      <c r="V545" s="159">
        <v>11</v>
      </c>
      <c r="W545" s="171">
        <f t="shared" si="110"/>
        <v>1233.3333333333333</v>
      </c>
      <c r="X545" s="15">
        <v>2</v>
      </c>
      <c r="Y545" s="15">
        <v>30</v>
      </c>
      <c r="Z545" s="15">
        <v>20000</v>
      </c>
      <c r="AA545" s="15">
        <f t="shared" si="111"/>
        <v>40000</v>
      </c>
      <c r="AB545" s="15">
        <v>8</v>
      </c>
      <c r="AD545" s="15">
        <f t="shared" si="112"/>
        <v>77000</v>
      </c>
      <c r="AE545" s="172">
        <f t="shared" si="107"/>
        <v>2566.6666666666665</v>
      </c>
      <c r="AW545" s="15">
        <f t="shared" si="115"/>
        <v>0</v>
      </c>
      <c r="CJ545" s="15">
        <v>4</v>
      </c>
      <c r="CK545" s="15">
        <v>3</v>
      </c>
      <c r="CL545" s="15">
        <v>3</v>
      </c>
      <c r="CM545" s="15">
        <v>3</v>
      </c>
      <c r="CN545" s="15">
        <v>3</v>
      </c>
      <c r="CO545" s="15">
        <f t="shared" si="113"/>
        <v>3.2</v>
      </c>
      <c r="CP545" s="15">
        <v>3</v>
      </c>
      <c r="CQ545" s="15">
        <v>1</v>
      </c>
      <c r="CR545" s="15">
        <v>2</v>
      </c>
      <c r="CS545" s="15">
        <v>3</v>
      </c>
      <c r="CT545" s="15">
        <v>2</v>
      </c>
      <c r="CU545" s="15">
        <v>4</v>
      </c>
      <c r="CV545" s="15">
        <v>1</v>
      </c>
      <c r="CW545" s="15">
        <v>2</v>
      </c>
      <c r="CX545" s="15">
        <v>1</v>
      </c>
      <c r="CY545" s="15">
        <v>1</v>
      </c>
      <c r="DA545" s="15">
        <v>1</v>
      </c>
      <c r="DC545" s="15">
        <v>1</v>
      </c>
      <c r="DE545" s="15">
        <v>1</v>
      </c>
      <c r="DM545" s="15">
        <v>1</v>
      </c>
      <c r="DN545" s="15">
        <v>2</v>
      </c>
      <c r="DO545" s="15">
        <v>3</v>
      </c>
      <c r="DP545" s="15">
        <v>2</v>
      </c>
      <c r="DQ545" s="15">
        <v>2</v>
      </c>
      <c r="DR545" s="15">
        <v>2</v>
      </c>
      <c r="DY545" s="27">
        <v>4</v>
      </c>
      <c r="DZ545" s="27">
        <v>4</v>
      </c>
      <c r="EA545" s="27">
        <v>4</v>
      </c>
      <c r="EB545" s="27">
        <v>4</v>
      </c>
      <c r="EC545" s="27">
        <v>4</v>
      </c>
      <c r="ED545" s="27">
        <v>4</v>
      </c>
      <c r="EE545" s="27">
        <f t="shared" si="108"/>
        <v>4</v>
      </c>
      <c r="EF545" s="15">
        <f t="shared" si="114"/>
        <v>0</v>
      </c>
    </row>
    <row r="546" spans="1:136" x14ac:dyDescent="0.2">
      <c r="A546" s="15">
        <v>273</v>
      </c>
      <c r="B546" s="15">
        <v>869</v>
      </c>
      <c r="C546" s="15">
        <v>1</v>
      </c>
      <c r="D546" s="15">
        <v>1</v>
      </c>
      <c r="E546" s="15">
        <v>1</v>
      </c>
      <c r="F546" s="15">
        <v>59</v>
      </c>
      <c r="G546" s="15">
        <v>3</v>
      </c>
      <c r="H546" s="15">
        <v>2</v>
      </c>
      <c r="I546" s="15">
        <v>6</v>
      </c>
      <c r="J546" s="15">
        <v>30</v>
      </c>
      <c r="K546" s="15">
        <v>0</v>
      </c>
      <c r="L546" s="15">
        <v>0</v>
      </c>
      <c r="M546" s="15">
        <v>0</v>
      </c>
      <c r="N546" s="15">
        <v>0</v>
      </c>
      <c r="O546" s="15">
        <v>1</v>
      </c>
      <c r="P546" s="15">
        <v>1</v>
      </c>
      <c r="Q546" s="15">
        <v>1</v>
      </c>
      <c r="R546" s="15">
        <v>1</v>
      </c>
      <c r="S546" s="15">
        <v>30</v>
      </c>
      <c r="T546" s="15">
        <v>30000</v>
      </c>
      <c r="U546" s="15">
        <f t="shared" si="109"/>
        <v>30000</v>
      </c>
      <c r="V546" s="15">
        <v>10</v>
      </c>
      <c r="W546" s="27">
        <f t="shared" si="110"/>
        <v>1000</v>
      </c>
      <c r="AA546" s="15">
        <f t="shared" si="111"/>
        <v>0</v>
      </c>
      <c r="AD546" s="15">
        <f t="shared" si="112"/>
        <v>30000</v>
      </c>
      <c r="AE546" s="172">
        <f t="shared" si="107"/>
        <v>1000</v>
      </c>
      <c r="AF546" s="161">
        <v>1</v>
      </c>
      <c r="AG546" s="161">
        <v>1</v>
      </c>
      <c r="AH546" s="161">
        <v>30</v>
      </c>
      <c r="AI546" s="161">
        <v>30000</v>
      </c>
      <c r="AJ546" s="161">
        <v>11</v>
      </c>
      <c r="AK546" s="161">
        <v>1000</v>
      </c>
      <c r="AW546" s="15">
        <f t="shared" si="115"/>
        <v>0</v>
      </c>
      <c r="CJ546" s="15">
        <v>3.25</v>
      </c>
      <c r="CK546" s="15">
        <v>3</v>
      </c>
      <c r="CL546" s="15">
        <v>3</v>
      </c>
      <c r="CM546" s="15">
        <v>4</v>
      </c>
      <c r="CN546" s="15">
        <v>4</v>
      </c>
      <c r="CO546" s="15">
        <f t="shared" si="113"/>
        <v>3.45</v>
      </c>
      <c r="CP546" s="15">
        <v>3</v>
      </c>
      <c r="CQ546" s="15">
        <v>1</v>
      </c>
      <c r="CR546" s="15">
        <v>3</v>
      </c>
      <c r="CS546" s="15">
        <v>3</v>
      </c>
      <c r="CT546" s="15">
        <v>2</v>
      </c>
      <c r="CU546" s="15">
        <v>2</v>
      </c>
      <c r="CV546" s="15">
        <v>2</v>
      </c>
      <c r="CW546" s="15">
        <v>2</v>
      </c>
      <c r="CX546" s="15">
        <v>1</v>
      </c>
      <c r="CY546" s="15">
        <v>1</v>
      </c>
      <c r="DA546" s="15">
        <v>1</v>
      </c>
      <c r="DC546" s="15">
        <v>1</v>
      </c>
      <c r="DE546" s="15">
        <v>1</v>
      </c>
      <c r="DM546" s="15">
        <v>1</v>
      </c>
      <c r="DN546" s="15">
        <v>2</v>
      </c>
      <c r="DO546" s="15">
        <v>2</v>
      </c>
      <c r="DP546" s="15">
        <v>2</v>
      </c>
      <c r="DQ546" s="15">
        <v>3</v>
      </c>
      <c r="DR546" s="15">
        <v>2</v>
      </c>
      <c r="DY546" s="15">
        <v>4</v>
      </c>
      <c r="DZ546" s="15">
        <v>4</v>
      </c>
      <c r="EA546" s="15">
        <v>4</v>
      </c>
      <c r="EB546" s="15">
        <v>4</v>
      </c>
      <c r="EC546" s="15">
        <v>4</v>
      </c>
      <c r="ED546" s="15">
        <v>4</v>
      </c>
      <c r="EE546" s="27">
        <f t="shared" si="108"/>
        <v>4</v>
      </c>
      <c r="EF546" s="15">
        <f t="shared" si="114"/>
        <v>0</v>
      </c>
    </row>
    <row r="547" spans="1:136" x14ac:dyDescent="0.2">
      <c r="A547" s="15">
        <v>273</v>
      </c>
      <c r="B547" s="15">
        <v>869</v>
      </c>
      <c r="C547" s="15">
        <v>1</v>
      </c>
      <c r="D547" s="15">
        <v>1</v>
      </c>
      <c r="E547" s="15">
        <v>1</v>
      </c>
      <c r="F547" s="15">
        <v>59</v>
      </c>
      <c r="G547" s="15">
        <v>3</v>
      </c>
      <c r="H547" s="15">
        <v>2</v>
      </c>
      <c r="I547" s="15">
        <v>6</v>
      </c>
      <c r="J547" s="15">
        <v>30</v>
      </c>
      <c r="K547" s="15">
        <v>0</v>
      </c>
      <c r="L547" s="15">
        <v>0</v>
      </c>
      <c r="M547" s="15">
        <v>0</v>
      </c>
      <c r="N547" s="15">
        <v>0</v>
      </c>
      <c r="O547" s="15">
        <v>1</v>
      </c>
      <c r="P547" s="15">
        <v>0</v>
      </c>
      <c r="Q547" s="159">
        <v>1</v>
      </c>
      <c r="R547" s="159">
        <v>1</v>
      </c>
      <c r="S547" s="159">
        <v>30</v>
      </c>
      <c r="T547" s="159">
        <v>30000</v>
      </c>
      <c r="U547" s="159">
        <f t="shared" si="109"/>
        <v>30000</v>
      </c>
      <c r="V547" s="159">
        <v>11</v>
      </c>
      <c r="W547" s="171">
        <f t="shared" si="110"/>
        <v>1000</v>
      </c>
      <c r="AA547" s="15">
        <f t="shared" si="111"/>
        <v>0</v>
      </c>
      <c r="AD547" s="15">
        <f t="shared" si="112"/>
        <v>30000</v>
      </c>
      <c r="AE547" s="172">
        <f t="shared" si="107"/>
        <v>1000</v>
      </c>
      <c r="AW547" s="15">
        <f t="shared" si="115"/>
        <v>0</v>
      </c>
      <c r="CJ547" s="15">
        <v>3.25</v>
      </c>
      <c r="CK547" s="15">
        <v>3</v>
      </c>
      <c r="CL547" s="15">
        <v>3</v>
      </c>
      <c r="CM547" s="15">
        <v>4</v>
      </c>
      <c r="CN547" s="15">
        <v>4</v>
      </c>
      <c r="CO547" s="15">
        <f t="shared" si="113"/>
        <v>3.45</v>
      </c>
      <c r="CP547" s="15">
        <v>3</v>
      </c>
      <c r="CQ547" s="15">
        <v>1</v>
      </c>
      <c r="CR547" s="15">
        <v>3</v>
      </c>
      <c r="CS547" s="15">
        <v>3</v>
      </c>
      <c r="CT547" s="15">
        <v>2</v>
      </c>
      <c r="CU547" s="15">
        <v>2</v>
      </c>
      <c r="CV547" s="15">
        <v>2</v>
      </c>
      <c r="CW547" s="15">
        <v>2</v>
      </c>
      <c r="CX547" s="15">
        <v>1</v>
      </c>
      <c r="CY547" s="15">
        <v>1</v>
      </c>
      <c r="DA547" s="15">
        <v>1</v>
      </c>
      <c r="DC547" s="15">
        <v>1</v>
      </c>
      <c r="DE547" s="15">
        <v>1</v>
      </c>
      <c r="DM547" s="15">
        <v>1</v>
      </c>
      <c r="DN547" s="15">
        <v>2</v>
      </c>
      <c r="DO547" s="15">
        <v>2</v>
      </c>
      <c r="DP547" s="15">
        <v>2</v>
      </c>
      <c r="DQ547" s="15">
        <v>3</v>
      </c>
      <c r="DR547" s="15">
        <v>2</v>
      </c>
      <c r="DY547" s="27">
        <v>4</v>
      </c>
      <c r="DZ547" s="27">
        <v>4</v>
      </c>
      <c r="EA547" s="27">
        <v>4</v>
      </c>
      <c r="EB547" s="27">
        <v>4</v>
      </c>
      <c r="EC547" s="27">
        <v>4</v>
      </c>
      <c r="ED547" s="27">
        <v>4</v>
      </c>
      <c r="EE547" s="27">
        <f t="shared" si="108"/>
        <v>4</v>
      </c>
      <c r="EF547" s="15">
        <f t="shared" si="114"/>
        <v>0</v>
      </c>
    </row>
    <row r="548" spans="1:136" x14ac:dyDescent="0.2">
      <c r="A548" s="15">
        <v>274</v>
      </c>
      <c r="B548" s="15">
        <v>870</v>
      </c>
      <c r="C548" s="15">
        <v>1</v>
      </c>
      <c r="D548" s="15">
        <v>1</v>
      </c>
      <c r="E548" s="15">
        <v>1</v>
      </c>
      <c r="F548" s="15">
        <v>62</v>
      </c>
      <c r="G548" s="15">
        <v>3</v>
      </c>
      <c r="H548" s="15">
        <v>2</v>
      </c>
      <c r="I548" s="15">
        <v>4</v>
      </c>
      <c r="J548" s="15">
        <v>40</v>
      </c>
      <c r="K548" s="15">
        <v>0</v>
      </c>
      <c r="L548" s="15">
        <v>1</v>
      </c>
      <c r="M548" s="15">
        <v>1</v>
      </c>
      <c r="N548" s="15">
        <v>100000</v>
      </c>
      <c r="O548" s="15">
        <v>1</v>
      </c>
      <c r="P548" s="15">
        <v>1</v>
      </c>
      <c r="Q548" s="15">
        <v>1</v>
      </c>
      <c r="R548" s="15">
        <v>1</v>
      </c>
      <c r="S548" s="15">
        <v>50</v>
      </c>
      <c r="T548" s="15">
        <v>40000</v>
      </c>
      <c r="U548" s="15">
        <f t="shared" si="109"/>
        <v>40000</v>
      </c>
      <c r="V548" s="15">
        <v>9</v>
      </c>
      <c r="W548" s="27">
        <f t="shared" si="110"/>
        <v>800</v>
      </c>
      <c r="AA548" s="15">
        <f t="shared" si="111"/>
        <v>0</v>
      </c>
      <c r="AD548" s="15">
        <f t="shared" si="112"/>
        <v>40000</v>
      </c>
      <c r="AE548" s="172">
        <f t="shared" si="107"/>
        <v>800</v>
      </c>
      <c r="AF548" s="161">
        <v>1</v>
      </c>
      <c r="AG548" s="161">
        <v>1</v>
      </c>
      <c r="AH548" s="161">
        <v>50</v>
      </c>
      <c r="AI548" s="161">
        <v>42000</v>
      </c>
      <c r="AJ548" s="161">
        <v>10.199999999999999</v>
      </c>
      <c r="AK548" s="161">
        <v>840</v>
      </c>
      <c r="AW548" s="15">
        <f t="shared" si="115"/>
        <v>0</v>
      </c>
      <c r="CJ548" s="15">
        <v>3</v>
      </c>
      <c r="CK548" s="15">
        <v>2</v>
      </c>
      <c r="CL548" s="15">
        <v>2</v>
      </c>
      <c r="CM548" s="15">
        <v>3</v>
      </c>
      <c r="CN548" s="15">
        <v>3</v>
      </c>
      <c r="CO548" s="15">
        <f t="shared" si="113"/>
        <v>2.6</v>
      </c>
      <c r="CP548" s="15">
        <v>3</v>
      </c>
      <c r="CQ548" s="15">
        <v>1</v>
      </c>
      <c r="CR548" s="15">
        <v>1</v>
      </c>
      <c r="CS548" s="15">
        <v>3</v>
      </c>
      <c r="CT548" s="15">
        <v>2</v>
      </c>
      <c r="CU548" s="15">
        <v>4</v>
      </c>
      <c r="CV548" s="15">
        <v>1</v>
      </c>
      <c r="CW548" s="15">
        <v>2</v>
      </c>
      <c r="CX548" s="15">
        <v>1</v>
      </c>
      <c r="CY548" s="15">
        <v>1</v>
      </c>
      <c r="DA548" s="15">
        <v>1</v>
      </c>
      <c r="DC548" s="15">
        <v>1</v>
      </c>
      <c r="DE548" s="15">
        <v>1</v>
      </c>
      <c r="DO548" s="15">
        <v>3</v>
      </c>
      <c r="DP548" s="15">
        <v>2</v>
      </c>
      <c r="DQ548" s="15">
        <v>2</v>
      </c>
      <c r="DR548" s="15">
        <v>2</v>
      </c>
      <c r="DS548" s="15">
        <v>1</v>
      </c>
      <c r="DT548" s="15">
        <v>2</v>
      </c>
      <c r="DY548" s="15">
        <v>4</v>
      </c>
      <c r="DZ548" s="15">
        <v>4</v>
      </c>
      <c r="EA548" s="15">
        <v>4</v>
      </c>
      <c r="EB548" s="15">
        <v>4</v>
      </c>
      <c r="EC548" s="15">
        <v>4</v>
      </c>
      <c r="ED548" s="15">
        <v>4</v>
      </c>
      <c r="EE548" s="27">
        <f t="shared" si="108"/>
        <v>4</v>
      </c>
      <c r="EF548" s="15">
        <f t="shared" si="114"/>
        <v>0</v>
      </c>
    </row>
    <row r="549" spans="1:136" x14ac:dyDescent="0.2">
      <c r="A549" s="15">
        <v>274</v>
      </c>
      <c r="B549" s="15">
        <v>870</v>
      </c>
      <c r="C549" s="15">
        <v>1</v>
      </c>
      <c r="D549" s="15">
        <v>1</v>
      </c>
      <c r="E549" s="15">
        <v>1</v>
      </c>
      <c r="F549" s="15">
        <v>62</v>
      </c>
      <c r="G549" s="15">
        <v>3</v>
      </c>
      <c r="H549" s="15">
        <v>2</v>
      </c>
      <c r="I549" s="15">
        <v>4</v>
      </c>
      <c r="J549" s="15">
        <v>40</v>
      </c>
      <c r="K549" s="15">
        <v>0</v>
      </c>
      <c r="L549" s="15">
        <v>1</v>
      </c>
      <c r="M549" s="15">
        <v>1</v>
      </c>
      <c r="N549" s="15">
        <v>100000</v>
      </c>
      <c r="O549" s="15">
        <v>1</v>
      </c>
      <c r="P549" s="15">
        <v>0</v>
      </c>
      <c r="Q549" s="159">
        <v>1</v>
      </c>
      <c r="R549" s="159">
        <v>1</v>
      </c>
      <c r="S549" s="159">
        <v>50</v>
      </c>
      <c r="T549" s="159">
        <v>42000</v>
      </c>
      <c r="U549" s="159">
        <f t="shared" si="109"/>
        <v>42000</v>
      </c>
      <c r="V549" s="159">
        <v>10.199999999999999</v>
      </c>
      <c r="W549" s="171">
        <f t="shared" si="110"/>
        <v>840</v>
      </c>
      <c r="AA549" s="15">
        <f t="shared" si="111"/>
        <v>0</v>
      </c>
      <c r="AD549" s="15">
        <f t="shared" si="112"/>
        <v>42000</v>
      </c>
      <c r="AE549" s="172">
        <f t="shared" si="107"/>
        <v>840</v>
      </c>
      <c r="AW549" s="15">
        <f t="shared" si="115"/>
        <v>0</v>
      </c>
      <c r="CJ549" s="15">
        <v>3</v>
      </c>
      <c r="CK549" s="15">
        <v>2</v>
      </c>
      <c r="CL549" s="15">
        <v>2</v>
      </c>
      <c r="CM549" s="15">
        <v>3</v>
      </c>
      <c r="CN549" s="15">
        <v>3</v>
      </c>
      <c r="CO549" s="15">
        <f t="shared" si="113"/>
        <v>2.6</v>
      </c>
      <c r="CP549" s="15">
        <v>3</v>
      </c>
      <c r="CQ549" s="15">
        <v>1</v>
      </c>
      <c r="CR549" s="15">
        <v>1</v>
      </c>
      <c r="CS549" s="15">
        <v>3</v>
      </c>
      <c r="CT549" s="15">
        <v>2</v>
      </c>
      <c r="CU549" s="15">
        <v>4</v>
      </c>
      <c r="CV549" s="15">
        <v>1</v>
      </c>
      <c r="CW549" s="15">
        <v>2</v>
      </c>
      <c r="CX549" s="15">
        <v>1</v>
      </c>
      <c r="CY549" s="15">
        <v>1</v>
      </c>
      <c r="DA549" s="15">
        <v>1</v>
      </c>
      <c r="DC549" s="15">
        <v>1</v>
      </c>
      <c r="DE549" s="15">
        <v>1</v>
      </c>
      <c r="DO549" s="15">
        <v>3</v>
      </c>
      <c r="DP549" s="15">
        <v>2</v>
      </c>
      <c r="DQ549" s="15">
        <v>2</v>
      </c>
      <c r="DR549" s="15">
        <v>2</v>
      </c>
      <c r="DS549" s="15">
        <v>1</v>
      </c>
      <c r="DT549" s="15">
        <v>2</v>
      </c>
      <c r="DY549" s="27">
        <v>4</v>
      </c>
      <c r="DZ549" s="27">
        <v>4</v>
      </c>
      <c r="EA549" s="27">
        <v>4</v>
      </c>
      <c r="EB549" s="27">
        <v>4</v>
      </c>
      <c r="EC549" s="27">
        <v>4</v>
      </c>
      <c r="ED549" s="27">
        <v>4</v>
      </c>
      <c r="EE549" s="27">
        <f t="shared" si="108"/>
        <v>4</v>
      </c>
      <c r="EF549" s="15">
        <f t="shared" si="114"/>
        <v>-0.5</v>
      </c>
    </row>
    <row r="550" spans="1:136" x14ac:dyDescent="0.2">
      <c r="A550" s="15">
        <v>275</v>
      </c>
      <c r="B550" s="15">
        <v>871</v>
      </c>
      <c r="C550" s="15">
        <v>1</v>
      </c>
      <c r="D550" s="15">
        <v>1</v>
      </c>
      <c r="E550" s="15">
        <v>1</v>
      </c>
      <c r="F550" s="15">
        <v>55</v>
      </c>
      <c r="G550" s="15">
        <v>5</v>
      </c>
      <c r="H550" s="15">
        <v>2</v>
      </c>
      <c r="I550" s="15">
        <v>3</v>
      </c>
      <c r="J550" s="15">
        <v>10</v>
      </c>
      <c r="K550" s="15">
        <v>0</v>
      </c>
      <c r="L550" s="15">
        <v>0</v>
      </c>
      <c r="M550" s="15">
        <v>1</v>
      </c>
      <c r="N550" s="15">
        <v>300000</v>
      </c>
      <c r="O550" s="15">
        <v>1</v>
      </c>
      <c r="P550" s="15">
        <v>1</v>
      </c>
      <c r="Q550" s="15">
        <v>1</v>
      </c>
      <c r="R550" s="15">
        <v>1</v>
      </c>
      <c r="S550" s="15">
        <v>30</v>
      </c>
      <c r="T550" s="15">
        <v>30000</v>
      </c>
      <c r="U550" s="15">
        <f t="shared" si="109"/>
        <v>30000</v>
      </c>
      <c r="V550" s="15">
        <v>10</v>
      </c>
      <c r="W550" s="27">
        <f t="shared" si="110"/>
        <v>1000</v>
      </c>
      <c r="X550" s="15">
        <v>1</v>
      </c>
      <c r="Y550" s="15">
        <v>30</v>
      </c>
      <c r="Z550" s="15">
        <v>30000</v>
      </c>
      <c r="AA550" s="15">
        <f t="shared" si="111"/>
        <v>30000</v>
      </c>
      <c r="AB550" s="15">
        <v>10.4</v>
      </c>
      <c r="AD550" s="15">
        <f t="shared" si="112"/>
        <v>60000</v>
      </c>
      <c r="AE550" s="172">
        <f t="shared" si="107"/>
        <v>2000</v>
      </c>
      <c r="AF550" s="161">
        <v>1</v>
      </c>
      <c r="AG550" s="161">
        <v>1</v>
      </c>
      <c r="AH550" s="161">
        <v>30</v>
      </c>
      <c r="AI550" s="161">
        <v>27000</v>
      </c>
      <c r="AJ550" s="161">
        <v>6</v>
      </c>
      <c r="AK550" s="161">
        <v>900</v>
      </c>
      <c r="AL550" s="23">
        <v>1</v>
      </c>
      <c r="AM550" s="23">
        <v>30</v>
      </c>
      <c r="AN550" s="23">
        <v>27000</v>
      </c>
      <c r="AO550" s="23">
        <v>6</v>
      </c>
      <c r="AW550" s="15">
        <f t="shared" si="115"/>
        <v>0</v>
      </c>
      <c r="CJ550" s="15">
        <v>3.75</v>
      </c>
      <c r="CK550" s="15">
        <v>3</v>
      </c>
      <c r="CL550" s="15">
        <v>3</v>
      </c>
      <c r="CM550" s="15">
        <v>3</v>
      </c>
      <c r="CN550" s="15">
        <v>4</v>
      </c>
      <c r="CO550" s="15">
        <f t="shared" si="113"/>
        <v>3.35</v>
      </c>
      <c r="CP550" s="15">
        <v>3</v>
      </c>
      <c r="CQ550" s="15">
        <v>1</v>
      </c>
      <c r="CR550" s="15">
        <v>2</v>
      </c>
      <c r="CS550" s="15">
        <v>5</v>
      </c>
      <c r="CT550" s="15">
        <v>2</v>
      </c>
      <c r="CU550" s="15">
        <v>4</v>
      </c>
      <c r="CV550" s="15">
        <v>0</v>
      </c>
      <c r="CW550" s="15">
        <v>2</v>
      </c>
      <c r="CX550" s="15">
        <v>1</v>
      </c>
      <c r="CY550" s="15">
        <v>1</v>
      </c>
      <c r="DA550" s="15">
        <v>1</v>
      </c>
      <c r="DC550" s="15">
        <v>1</v>
      </c>
      <c r="DE550" s="15">
        <v>1</v>
      </c>
      <c r="DM550" s="15">
        <v>2</v>
      </c>
      <c r="DN550" s="15">
        <v>2</v>
      </c>
      <c r="DO550" s="15">
        <v>1</v>
      </c>
      <c r="DP550" s="15">
        <v>2</v>
      </c>
      <c r="DQ550" s="15">
        <v>3</v>
      </c>
      <c r="DR550" s="15">
        <v>2</v>
      </c>
      <c r="DY550" s="15">
        <v>5</v>
      </c>
      <c r="DZ550" s="15">
        <v>5</v>
      </c>
      <c r="EA550" s="15">
        <v>5</v>
      </c>
      <c r="EB550" s="15">
        <v>4</v>
      </c>
      <c r="EC550" s="15">
        <v>4</v>
      </c>
      <c r="ED550" s="15">
        <v>4</v>
      </c>
      <c r="EE550" s="27">
        <f t="shared" si="108"/>
        <v>4.5</v>
      </c>
      <c r="EF550" s="15">
        <f t="shared" si="114"/>
        <v>0.5</v>
      </c>
    </row>
    <row r="551" spans="1:136" x14ac:dyDescent="0.2">
      <c r="A551" s="15">
        <v>275</v>
      </c>
      <c r="B551" s="15">
        <v>871</v>
      </c>
      <c r="C551" s="15">
        <v>1</v>
      </c>
      <c r="D551" s="15">
        <v>1</v>
      </c>
      <c r="E551" s="15">
        <v>1</v>
      </c>
      <c r="F551" s="15">
        <v>55</v>
      </c>
      <c r="G551" s="15">
        <v>5</v>
      </c>
      <c r="H551" s="15">
        <v>2</v>
      </c>
      <c r="I551" s="15">
        <v>3</v>
      </c>
      <c r="J551" s="15">
        <v>10</v>
      </c>
      <c r="K551" s="15">
        <v>0</v>
      </c>
      <c r="L551" s="15">
        <v>0</v>
      </c>
      <c r="M551" s="15">
        <v>1</v>
      </c>
      <c r="N551" s="15">
        <v>300000</v>
      </c>
      <c r="O551" s="15">
        <v>1</v>
      </c>
      <c r="P551" s="15">
        <v>0</v>
      </c>
      <c r="Q551" s="159">
        <v>1</v>
      </c>
      <c r="R551" s="159">
        <v>1</v>
      </c>
      <c r="S551" s="159">
        <v>30</v>
      </c>
      <c r="T551" s="159">
        <v>27000</v>
      </c>
      <c r="U551" s="159">
        <f t="shared" si="109"/>
        <v>27000</v>
      </c>
      <c r="V551" s="159">
        <v>6</v>
      </c>
      <c r="W551" s="171">
        <f t="shared" si="110"/>
        <v>900</v>
      </c>
      <c r="X551" s="15">
        <v>1</v>
      </c>
      <c r="Y551" s="15">
        <v>30</v>
      </c>
      <c r="Z551" s="15">
        <v>27000</v>
      </c>
      <c r="AA551" s="15">
        <f t="shared" si="111"/>
        <v>27000</v>
      </c>
      <c r="AB551" s="15">
        <v>6</v>
      </c>
      <c r="AD551" s="15">
        <f t="shared" si="112"/>
        <v>54000</v>
      </c>
      <c r="AE551" s="172">
        <f t="shared" si="107"/>
        <v>1800</v>
      </c>
      <c r="AW551" s="15">
        <f t="shared" si="115"/>
        <v>0</v>
      </c>
      <c r="CJ551" s="15">
        <v>3.75</v>
      </c>
      <c r="CK551" s="15">
        <v>3</v>
      </c>
      <c r="CL551" s="15">
        <v>3</v>
      </c>
      <c r="CM551" s="15">
        <v>3</v>
      </c>
      <c r="CN551" s="15">
        <v>4</v>
      </c>
      <c r="CO551" s="15">
        <f t="shared" si="113"/>
        <v>3.35</v>
      </c>
      <c r="CP551" s="15">
        <v>3</v>
      </c>
      <c r="CQ551" s="15">
        <v>1</v>
      </c>
      <c r="CR551" s="15">
        <v>2</v>
      </c>
      <c r="CS551" s="15">
        <v>5</v>
      </c>
      <c r="CT551" s="15">
        <v>2</v>
      </c>
      <c r="CU551" s="15">
        <v>4</v>
      </c>
      <c r="CV551" s="15">
        <v>0</v>
      </c>
      <c r="CW551" s="15">
        <v>2</v>
      </c>
      <c r="CX551" s="15">
        <v>1</v>
      </c>
      <c r="CY551" s="15">
        <v>1</v>
      </c>
      <c r="DA551" s="15">
        <v>1</v>
      </c>
      <c r="DC551" s="15">
        <v>1</v>
      </c>
      <c r="DE551" s="15">
        <v>1</v>
      </c>
      <c r="DM551" s="15">
        <v>2</v>
      </c>
      <c r="DN551" s="15">
        <v>2</v>
      </c>
      <c r="DO551" s="15">
        <v>1</v>
      </c>
      <c r="DP551" s="15">
        <v>2</v>
      </c>
      <c r="DQ551" s="15">
        <v>3</v>
      </c>
      <c r="DR551" s="15">
        <v>2</v>
      </c>
      <c r="DY551" s="27">
        <v>4</v>
      </c>
      <c r="DZ551" s="27">
        <v>4</v>
      </c>
      <c r="EA551" s="27">
        <v>4</v>
      </c>
      <c r="EB551" s="27">
        <v>4</v>
      </c>
      <c r="EC551" s="27">
        <v>4</v>
      </c>
      <c r="ED551" s="27">
        <v>4</v>
      </c>
      <c r="EE551" s="27">
        <f t="shared" si="108"/>
        <v>4</v>
      </c>
      <c r="EF551" s="15">
        <f t="shared" si="114"/>
        <v>0</v>
      </c>
    </row>
    <row r="552" spans="1:136" x14ac:dyDescent="0.2">
      <c r="A552" s="15">
        <v>276</v>
      </c>
      <c r="B552" s="15">
        <v>872</v>
      </c>
      <c r="C552" s="15">
        <v>1</v>
      </c>
      <c r="D552" s="15">
        <v>1</v>
      </c>
      <c r="E552" s="15">
        <v>0</v>
      </c>
      <c r="F552" s="15">
        <v>64</v>
      </c>
      <c r="G552" s="15">
        <v>3</v>
      </c>
      <c r="H552" s="15">
        <v>2</v>
      </c>
      <c r="I552" s="15">
        <v>6</v>
      </c>
      <c r="J552" s="15">
        <v>30</v>
      </c>
      <c r="K552" s="15">
        <v>1</v>
      </c>
      <c r="L552" s="15">
        <v>0</v>
      </c>
      <c r="M552" s="15">
        <v>0</v>
      </c>
      <c r="N552" s="15">
        <v>0</v>
      </c>
      <c r="O552" s="15">
        <v>1</v>
      </c>
      <c r="P552" s="15">
        <v>1</v>
      </c>
      <c r="Q552" s="15">
        <v>1</v>
      </c>
      <c r="R552" s="15">
        <v>1</v>
      </c>
      <c r="S552" s="15">
        <v>20</v>
      </c>
      <c r="T552" s="15">
        <v>18000</v>
      </c>
      <c r="U552" s="15">
        <f t="shared" si="109"/>
        <v>18000</v>
      </c>
      <c r="V552" s="15">
        <v>10</v>
      </c>
      <c r="W552" s="27">
        <f t="shared" si="110"/>
        <v>900</v>
      </c>
      <c r="X552" s="15">
        <v>1</v>
      </c>
      <c r="Y552" s="15">
        <v>20</v>
      </c>
      <c r="Z552" s="15">
        <v>13000</v>
      </c>
      <c r="AA552" s="15">
        <f t="shared" si="111"/>
        <v>13000</v>
      </c>
      <c r="AB552" s="15">
        <v>8</v>
      </c>
      <c r="AD552" s="15">
        <f t="shared" si="112"/>
        <v>31000</v>
      </c>
      <c r="AE552" s="172">
        <f t="shared" si="107"/>
        <v>1550</v>
      </c>
      <c r="AF552" s="161">
        <v>1</v>
      </c>
      <c r="AG552" s="161">
        <v>1</v>
      </c>
      <c r="AH552" s="161">
        <v>20</v>
      </c>
      <c r="AI552" s="161">
        <v>18000</v>
      </c>
      <c r="AJ552" s="161">
        <v>10</v>
      </c>
      <c r="AK552" s="161">
        <v>900</v>
      </c>
      <c r="AL552" s="23">
        <v>1</v>
      </c>
      <c r="AM552" s="23">
        <v>20</v>
      </c>
      <c r="AN552" s="23">
        <v>15000</v>
      </c>
      <c r="AO552" s="23">
        <v>8</v>
      </c>
      <c r="AW552" s="15">
        <f t="shared" si="115"/>
        <v>0</v>
      </c>
      <c r="CJ552" s="15">
        <v>3</v>
      </c>
      <c r="CK552" s="15">
        <v>3</v>
      </c>
      <c r="CL552" s="15">
        <v>3</v>
      </c>
      <c r="CM552" s="15">
        <v>3</v>
      </c>
      <c r="CN552" s="15">
        <v>3</v>
      </c>
      <c r="CO552" s="15">
        <f t="shared" si="113"/>
        <v>3</v>
      </c>
      <c r="CP552" s="15">
        <v>3</v>
      </c>
      <c r="CQ552" s="15">
        <v>1</v>
      </c>
      <c r="CR552" s="15">
        <v>3</v>
      </c>
      <c r="CS552" s="15">
        <v>5</v>
      </c>
      <c r="CT552" s="15">
        <v>2</v>
      </c>
      <c r="CU552" s="15">
        <v>4</v>
      </c>
      <c r="CV552" s="15">
        <v>2</v>
      </c>
      <c r="CW552" s="15">
        <v>2</v>
      </c>
      <c r="CX552" s="15">
        <v>1</v>
      </c>
      <c r="CY552" s="15">
        <v>1</v>
      </c>
      <c r="DA552" s="15">
        <v>1</v>
      </c>
      <c r="DC552" s="15">
        <v>1</v>
      </c>
      <c r="DE552" s="15">
        <v>1</v>
      </c>
      <c r="DM552" s="15">
        <v>3</v>
      </c>
      <c r="DN552" s="15">
        <v>2</v>
      </c>
      <c r="DO552" s="15">
        <v>2</v>
      </c>
      <c r="DP552" s="15">
        <v>2</v>
      </c>
      <c r="DQ552" s="15">
        <v>1</v>
      </c>
      <c r="DR552" s="15">
        <v>2</v>
      </c>
      <c r="DY552" s="15">
        <v>4</v>
      </c>
      <c r="DZ552" s="15">
        <v>4</v>
      </c>
      <c r="EA552" s="15">
        <v>4</v>
      </c>
      <c r="EB552" s="15">
        <v>4</v>
      </c>
      <c r="EC552" s="15">
        <v>4</v>
      </c>
      <c r="ED552" s="15">
        <v>4</v>
      </c>
      <c r="EE552" s="27">
        <f t="shared" si="108"/>
        <v>4</v>
      </c>
      <c r="EF552" s="15">
        <f t="shared" si="114"/>
        <v>1</v>
      </c>
    </row>
    <row r="553" spans="1:136" x14ac:dyDescent="0.2">
      <c r="A553" s="15">
        <v>276</v>
      </c>
      <c r="B553" s="15">
        <v>872</v>
      </c>
      <c r="C553" s="15">
        <v>1</v>
      </c>
      <c r="D553" s="15">
        <v>1</v>
      </c>
      <c r="E553" s="15">
        <v>0</v>
      </c>
      <c r="F553" s="15">
        <v>64</v>
      </c>
      <c r="G553" s="15">
        <v>3</v>
      </c>
      <c r="H553" s="15">
        <v>2</v>
      </c>
      <c r="I553" s="15">
        <v>6</v>
      </c>
      <c r="J553" s="15">
        <v>30</v>
      </c>
      <c r="K553" s="15">
        <v>1</v>
      </c>
      <c r="L553" s="15">
        <v>0</v>
      </c>
      <c r="M553" s="15">
        <v>0</v>
      </c>
      <c r="N553" s="15">
        <v>0</v>
      </c>
      <c r="O553" s="15">
        <v>1</v>
      </c>
      <c r="P553" s="15">
        <v>0</v>
      </c>
      <c r="Q553" s="159">
        <v>1</v>
      </c>
      <c r="R553" s="159">
        <v>1</v>
      </c>
      <c r="S553" s="159">
        <v>20</v>
      </c>
      <c r="T553" s="159">
        <v>18000</v>
      </c>
      <c r="U553" s="159">
        <f t="shared" si="109"/>
        <v>18000</v>
      </c>
      <c r="V553" s="159">
        <v>10</v>
      </c>
      <c r="W553" s="171">
        <f t="shared" si="110"/>
        <v>900</v>
      </c>
      <c r="X553" s="15">
        <v>1</v>
      </c>
      <c r="Y553" s="15">
        <v>20</v>
      </c>
      <c r="Z553" s="15">
        <v>15000</v>
      </c>
      <c r="AA553" s="15">
        <f t="shared" si="111"/>
        <v>15000</v>
      </c>
      <c r="AB553" s="15">
        <v>8</v>
      </c>
      <c r="AD553" s="15">
        <f t="shared" si="112"/>
        <v>33000</v>
      </c>
      <c r="AE553" s="172">
        <f t="shared" si="107"/>
        <v>1650</v>
      </c>
      <c r="AW553" s="15">
        <f t="shared" si="115"/>
        <v>0</v>
      </c>
      <c r="CJ553" s="15">
        <v>3</v>
      </c>
      <c r="CK553" s="15">
        <v>3</v>
      </c>
      <c r="CL553" s="15">
        <v>3</v>
      </c>
      <c r="CM553" s="15">
        <v>3</v>
      </c>
      <c r="CN553" s="15">
        <v>3</v>
      </c>
      <c r="CO553" s="15">
        <f t="shared" si="113"/>
        <v>3</v>
      </c>
      <c r="CP553" s="15">
        <v>3</v>
      </c>
      <c r="CQ553" s="15">
        <v>1</v>
      </c>
      <c r="CR553" s="15">
        <v>3</v>
      </c>
      <c r="CS553" s="15">
        <v>5</v>
      </c>
      <c r="CT553" s="15">
        <v>2</v>
      </c>
      <c r="CU553" s="15">
        <v>4</v>
      </c>
      <c r="CV553" s="15">
        <v>2</v>
      </c>
      <c r="CW553" s="15">
        <v>2</v>
      </c>
      <c r="CX553" s="15">
        <v>1</v>
      </c>
      <c r="CY553" s="15">
        <v>1</v>
      </c>
      <c r="DA553" s="15">
        <v>1</v>
      </c>
      <c r="DC553" s="15">
        <v>1</v>
      </c>
      <c r="DE553" s="15">
        <v>1</v>
      </c>
      <c r="DM553" s="15">
        <v>3</v>
      </c>
      <c r="DN553" s="15">
        <v>2</v>
      </c>
      <c r="DO553" s="15">
        <v>2</v>
      </c>
      <c r="DP553" s="15">
        <v>2</v>
      </c>
      <c r="DQ553" s="15">
        <v>1</v>
      </c>
      <c r="DR553" s="15">
        <v>2</v>
      </c>
      <c r="DY553" s="27">
        <v>3</v>
      </c>
      <c r="DZ553" s="27">
        <v>3</v>
      </c>
      <c r="EA553" s="27">
        <v>3</v>
      </c>
      <c r="EB553" s="27">
        <v>3</v>
      </c>
      <c r="EC553" s="27">
        <v>3</v>
      </c>
      <c r="ED553" s="27">
        <v>3</v>
      </c>
      <c r="EE553" s="27">
        <f t="shared" si="108"/>
        <v>3</v>
      </c>
      <c r="EF553" s="15">
        <f t="shared" si="114"/>
        <v>-1</v>
      </c>
    </row>
    <row r="554" spans="1:136" x14ac:dyDescent="0.2">
      <c r="A554" s="15">
        <v>277</v>
      </c>
      <c r="B554" s="15">
        <v>873</v>
      </c>
      <c r="C554" s="15">
        <v>1</v>
      </c>
      <c r="D554" s="15">
        <v>1</v>
      </c>
      <c r="E554" s="15">
        <v>1</v>
      </c>
      <c r="F554" s="15">
        <v>68</v>
      </c>
      <c r="G554" s="15">
        <v>1</v>
      </c>
      <c r="H554" s="15">
        <v>2</v>
      </c>
      <c r="I554" s="15">
        <v>4</v>
      </c>
      <c r="J554" s="15">
        <v>40</v>
      </c>
      <c r="K554" s="15">
        <v>0</v>
      </c>
      <c r="L554" s="15">
        <v>1</v>
      </c>
      <c r="M554" s="15">
        <v>0</v>
      </c>
      <c r="N554" s="15">
        <v>0</v>
      </c>
      <c r="O554" s="15">
        <v>1</v>
      </c>
      <c r="P554" s="15">
        <v>1</v>
      </c>
      <c r="Q554" s="15">
        <v>1</v>
      </c>
      <c r="R554" s="15">
        <v>1</v>
      </c>
      <c r="S554" s="15">
        <v>30</v>
      </c>
      <c r="T554" s="15">
        <v>28000</v>
      </c>
      <c r="U554" s="15">
        <f t="shared" si="109"/>
        <v>28000</v>
      </c>
      <c r="V554" s="15">
        <v>12</v>
      </c>
      <c r="W554" s="27">
        <f t="shared" si="110"/>
        <v>933.33333333333337</v>
      </c>
      <c r="AA554" s="15">
        <f t="shared" si="111"/>
        <v>0</v>
      </c>
      <c r="AD554" s="15">
        <f t="shared" si="112"/>
        <v>28000</v>
      </c>
      <c r="AE554" s="172">
        <f t="shared" si="107"/>
        <v>933.33333333333337</v>
      </c>
      <c r="AF554" s="161">
        <v>1</v>
      </c>
      <c r="AG554" s="161">
        <v>1</v>
      </c>
      <c r="AH554" s="161">
        <v>30</v>
      </c>
      <c r="AI554" s="161">
        <v>28000</v>
      </c>
      <c r="AJ554" s="161">
        <v>12</v>
      </c>
      <c r="AK554" s="161">
        <v>933.33333333333337</v>
      </c>
      <c r="AW554" s="15">
        <f t="shared" si="115"/>
        <v>0</v>
      </c>
      <c r="CJ554" s="15">
        <v>4</v>
      </c>
      <c r="CK554" s="15">
        <v>3</v>
      </c>
      <c r="CL554" s="15">
        <v>3</v>
      </c>
      <c r="CM554" s="15">
        <v>3</v>
      </c>
      <c r="CN554" s="15">
        <v>3</v>
      </c>
      <c r="CO554" s="15">
        <f t="shared" si="113"/>
        <v>3.2</v>
      </c>
      <c r="CP554" s="15">
        <v>3</v>
      </c>
      <c r="CQ554" s="15">
        <v>1</v>
      </c>
      <c r="CR554" s="15">
        <v>2</v>
      </c>
      <c r="CS554" s="15">
        <v>3</v>
      </c>
      <c r="CT554" s="15">
        <v>2</v>
      </c>
      <c r="CU554" s="15">
        <v>4</v>
      </c>
      <c r="CV554" s="15">
        <v>1</v>
      </c>
      <c r="CW554" s="15">
        <v>2</v>
      </c>
      <c r="CX554" s="15">
        <v>1</v>
      </c>
      <c r="CY554" s="15">
        <v>1</v>
      </c>
      <c r="DA554" s="15">
        <v>1</v>
      </c>
      <c r="DC554" s="15">
        <v>1</v>
      </c>
      <c r="DE554" s="15">
        <v>1</v>
      </c>
      <c r="DM554" s="15">
        <v>1</v>
      </c>
      <c r="DN554" s="15">
        <v>2</v>
      </c>
      <c r="DO554" s="15">
        <v>2</v>
      </c>
      <c r="DP554" s="15">
        <v>2</v>
      </c>
      <c r="DQ554" s="15">
        <v>3</v>
      </c>
      <c r="DR554" s="15">
        <v>2</v>
      </c>
      <c r="DY554" s="15">
        <v>4</v>
      </c>
      <c r="DZ554" s="15">
        <v>4</v>
      </c>
      <c r="EA554" s="15">
        <v>4</v>
      </c>
      <c r="EB554" s="15">
        <v>4</v>
      </c>
      <c r="EC554" s="15">
        <v>4</v>
      </c>
      <c r="ED554" s="15">
        <v>4</v>
      </c>
      <c r="EE554" s="27">
        <f t="shared" si="108"/>
        <v>4</v>
      </c>
      <c r="EF554" s="15">
        <f t="shared" si="114"/>
        <v>0.83333333333333348</v>
      </c>
    </row>
    <row r="555" spans="1:136" x14ac:dyDescent="0.2">
      <c r="A555" s="15">
        <v>277</v>
      </c>
      <c r="B555" s="15">
        <v>873</v>
      </c>
      <c r="C555" s="15">
        <v>1</v>
      </c>
      <c r="D555" s="15">
        <v>1</v>
      </c>
      <c r="E555" s="15">
        <v>1</v>
      </c>
      <c r="F555" s="15">
        <v>68</v>
      </c>
      <c r="G555" s="15">
        <v>1</v>
      </c>
      <c r="H555" s="15">
        <v>2</v>
      </c>
      <c r="I555" s="15">
        <v>4</v>
      </c>
      <c r="J555" s="15">
        <v>40</v>
      </c>
      <c r="K555" s="15">
        <v>0</v>
      </c>
      <c r="L555" s="15">
        <v>1</v>
      </c>
      <c r="M555" s="15">
        <v>0</v>
      </c>
      <c r="N555" s="15">
        <v>0</v>
      </c>
      <c r="O555" s="15">
        <v>1</v>
      </c>
      <c r="P555" s="15">
        <v>0</v>
      </c>
      <c r="Q555" s="159">
        <v>1</v>
      </c>
      <c r="R555" s="159">
        <v>1</v>
      </c>
      <c r="S555" s="159">
        <v>30</v>
      </c>
      <c r="T555" s="159">
        <v>28000</v>
      </c>
      <c r="U555" s="159">
        <f t="shared" si="109"/>
        <v>28000</v>
      </c>
      <c r="V555" s="159">
        <v>12</v>
      </c>
      <c r="W555" s="171">
        <f t="shared" si="110"/>
        <v>933.33333333333337</v>
      </c>
      <c r="AA555" s="15">
        <f t="shared" si="111"/>
        <v>0</v>
      </c>
      <c r="AD555" s="15">
        <f t="shared" si="112"/>
        <v>28000</v>
      </c>
      <c r="AE555" s="172">
        <f t="shared" si="107"/>
        <v>933.33333333333337</v>
      </c>
      <c r="AW555" s="15">
        <f t="shared" si="115"/>
        <v>0</v>
      </c>
      <c r="CJ555" s="15">
        <v>4</v>
      </c>
      <c r="CK555" s="15">
        <v>3</v>
      </c>
      <c r="CL555" s="15">
        <v>3</v>
      </c>
      <c r="CM555" s="15">
        <v>3</v>
      </c>
      <c r="CN555" s="15">
        <v>3</v>
      </c>
      <c r="CO555" s="15">
        <f t="shared" si="113"/>
        <v>3.2</v>
      </c>
      <c r="CP555" s="15">
        <v>3</v>
      </c>
      <c r="CQ555" s="15">
        <v>1</v>
      </c>
      <c r="CR555" s="15">
        <v>2</v>
      </c>
      <c r="CS555" s="15">
        <v>3</v>
      </c>
      <c r="CT555" s="15">
        <v>2</v>
      </c>
      <c r="CU555" s="15">
        <v>4</v>
      </c>
      <c r="CV555" s="15">
        <v>1</v>
      </c>
      <c r="CW555" s="15">
        <v>2</v>
      </c>
      <c r="CX555" s="15">
        <v>1</v>
      </c>
      <c r="CY555" s="15">
        <v>1</v>
      </c>
      <c r="DA555" s="15">
        <v>1</v>
      </c>
      <c r="DC555" s="15">
        <v>1</v>
      </c>
      <c r="DE555" s="15">
        <v>1</v>
      </c>
      <c r="DM555" s="15">
        <v>1</v>
      </c>
      <c r="DN555" s="15">
        <v>2</v>
      </c>
      <c r="DO555" s="15">
        <v>2</v>
      </c>
      <c r="DP555" s="15">
        <v>2</v>
      </c>
      <c r="DQ555" s="15">
        <v>3</v>
      </c>
      <c r="DR555" s="15">
        <v>2</v>
      </c>
      <c r="DY555" s="27">
        <v>4</v>
      </c>
      <c r="DZ555" s="27">
        <v>3</v>
      </c>
      <c r="EA555" s="27">
        <v>3</v>
      </c>
      <c r="EB555" s="27">
        <v>3</v>
      </c>
      <c r="EC555" s="27">
        <v>3</v>
      </c>
      <c r="ED555" s="27">
        <v>3</v>
      </c>
      <c r="EE555" s="27">
        <f t="shared" si="108"/>
        <v>3.1666666666666665</v>
      </c>
      <c r="EF555" s="15">
        <f t="shared" si="114"/>
        <v>-0.83333333333333348</v>
      </c>
    </row>
    <row r="556" spans="1:136" x14ac:dyDescent="0.2">
      <c r="A556" s="15">
        <v>278</v>
      </c>
      <c r="B556" s="15">
        <v>874</v>
      </c>
      <c r="C556" s="15">
        <v>1</v>
      </c>
      <c r="D556" s="15">
        <v>1</v>
      </c>
      <c r="E556" s="15">
        <v>1</v>
      </c>
      <c r="F556" s="15">
        <v>58</v>
      </c>
      <c r="G556" s="15">
        <v>3</v>
      </c>
      <c r="H556" s="15">
        <v>2</v>
      </c>
      <c r="I556" s="15">
        <v>5</v>
      </c>
      <c r="J556" s="15">
        <v>30</v>
      </c>
      <c r="K556" s="15">
        <v>1</v>
      </c>
      <c r="L556" s="15">
        <v>0</v>
      </c>
      <c r="M556" s="15">
        <v>0</v>
      </c>
      <c r="N556" s="15">
        <v>0</v>
      </c>
      <c r="O556" s="15">
        <v>1</v>
      </c>
      <c r="P556" s="15">
        <v>1</v>
      </c>
      <c r="Q556" s="15">
        <v>1</v>
      </c>
      <c r="R556" s="15">
        <v>1</v>
      </c>
      <c r="S556" s="15">
        <v>25</v>
      </c>
      <c r="T556" s="15">
        <v>18000</v>
      </c>
      <c r="U556" s="15">
        <f t="shared" si="109"/>
        <v>18000</v>
      </c>
      <c r="V556" s="15">
        <v>10</v>
      </c>
      <c r="W556" s="27">
        <f t="shared" si="110"/>
        <v>720</v>
      </c>
      <c r="X556" s="15">
        <v>2</v>
      </c>
      <c r="Y556" s="15">
        <v>25</v>
      </c>
      <c r="Z556" s="15">
        <v>15000</v>
      </c>
      <c r="AA556" s="15">
        <f t="shared" si="111"/>
        <v>30000</v>
      </c>
      <c r="AB556" s="15">
        <v>8</v>
      </c>
      <c r="AD556" s="15">
        <f t="shared" si="112"/>
        <v>48000</v>
      </c>
      <c r="AE556" s="172">
        <f t="shared" si="107"/>
        <v>1920</v>
      </c>
      <c r="AF556" s="161">
        <v>1</v>
      </c>
      <c r="AG556" s="161">
        <v>1</v>
      </c>
      <c r="AH556" s="161">
        <v>25</v>
      </c>
      <c r="AI556" s="161">
        <v>19000</v>
      </c>
      <c r="AJ556" s="161">
        <v>10</v>
      </c>
      <c r="AK556" s="161">
        <v>760</v>
      </c>
      <c r="AL556" s="23">
        <v>2</v>
      </c>
      <c r="AM556" s="23">
        <v>25</v>
      </c>
      <c r="AN556" s="23">
        <v>15000</v>
      </c>
      <c r="AO556" s="23">
        <v>7</v>
      </c>
      <c r="AW556" s="15">
        <f t="shared" si="115"/>
        <v>0</v>
      </c>
      <c r="CJ556" s="15">
        <v>3.75</v>
      </c>
      <c r="CK556" s="15">
        <v>4</v>
      </c>
      <c r="CL556" s="15">
        <v>4</v>
      </c>
      <c r="CM556" s="15">
        <v>4</v>
      </c>
      <c r="CN556" s="15">
        <v>4</v>
      </c>
      <c r="CO556" s="15">
        <f t="shared" si="113"/>
        <v>3.95</v>
      </c>
      <c r="CP556" s="15">
        <v>4</v>
      </c>
      <c r="CQ556" s="15">
        <v>1</v>
      </c>
      <c r="CR556" s="15">
        <v>1</v>
      </c>
      <c r="CS556" s="15">
        <v>4</v>
      </c>
      <c r="CT556" s="15">
        <v>2</v>
      </c>
      <c r="CU556" s="15">
        <v>4</v>
      </c>
      <c r="CV556" s="15">
        <v>2</v>
      </c>
      <c r="CW556" s="15">
        <v>2</v>
      </c>
      <c r="CX556" s="15">
        <v>1</v>
      </c>
      <c r="CY556" s="15">
        <v>1</v>
      </c>
      <c r="DA556" s="15">
        <v>1</v>
      </c>
      <c r="DC556" s="15">
        <v>1</v>
      </c>
      <c r="DE556" s="15">
        <v>1</v>
      </c>
      <c r="DM556" s="15">
        <v>2</v>
      </c>
      <c r="DN556" s="15">
        <v>2</v>
      </c>
      <c r="DO556" s="15">
        <v>1</v>
      </c>
      <c r="DP556" s="15">
        <v>2</v>
      </c>
      <c r="DQ556" s="15">
        <v>3</v>
      </c>
      <c r="DR556" s="15">
        <v>2</v>
      </c>
      <c r="DY556" s="15">
        <v>4</v>
      </c>
      <c r="DZ556" s="15">
        <v>4</v>
      </c>
      <c r="EA556" s="15">
        <v>4</v>
      </c>
      <c r="EB556" s="15">
        <v>4</v>
      </c>
      <c r="EC556" s="15">
        <v>4</v>
      </c>
      <c r="ED556" s="15">
        <v>4</v>
      </c>
      <c r="EE556" s="27">
        <f t="shared" si="108"/>
        <v>4</v>
      </c>
      <c r="EF556" s="15">
        <f t="shared" si="114"/>
        <v>1</v>
      </c>
    </row>
    <row r="557" spans="1:136" x14ac:dyDescent="0.2">
      <c r="A557" s="15">
        <v>278</v>
      </c>
      <c r="B557" s="15">
        <v>874</v>
      </c>
      <c r="C557" s="15">
        <v>1</v>
      </c>
      <c r="D557" s="15">
        <v>1</v>
      </c>
      <c r="E557" s="15">
        <v>1</v>
      </c>
      <c r="F557" s="15">
        <v>58</v>
      </c>
      <c r="G557" s="15">
        <v>3</v>
      </c>
      <c r="H557" s="15">
        <v>2</v>
      </c>
      <c r="I557" s="15">
        <v>5</v>
      </c>
      <c r="J557" s="15">
        <v>30</v>
      </c>
      <c r="K557" s="15">
        <v>1</v>
      </c>
      <c r="L557" s="15">
        <v>0</v>
      </c>
      <c r="M557" s="15">
        <v>0</v>
      </c>
      <c r="N557" s="15">
        <v>0</v>
      </c>
      <c r="O557" s="15">
        <v>1</v>
      </c>
      <c r="P557" s="15">
        <v>0</v>
      </c>
      <c r="Q557" s="159">
        <v>1</v>
      </c>
      <c r="R557" s="159">
        <v>1</v>
      </c>
      <c r="S557" s="159">
        <v>25</v>
      </c>
      <c r="T557" s="159">
        <v>19000</v>
      </c>
      <c r="U557" s="159">
        <f t="shared" si="109"/>
        <v>19000</v>
      </c>
      <c r="V557" s="159">
        <v>10</v>
      </c>
      <c r="W557" s="171">
        <f t="shared" si="110"/>
        <v>760</v>
      </c>
      <c r="X557" s="15">
        <v>2</v>
      </c>
      <c r="Y557" s="15">
        <v>25</v>
      </c>
      <c r="Z557" s="15">
        <v>15000</v>
      </c>
      <c r="AA557" s="15">
        <f t="shared" si="111"/>
        <v>30000</v>
      </c>
      <c r="AB557" s="15">
        <v>7</v>
      </c>
      <c r="AD557" s="15">
        <f t="shared" si="112"/>
        <v>49000</v>
      </c>
      <c r="AE557" s="172">
        <f t="shared" si="107"/>
        <v>1960</v>
      </c>
      <c r="AW557" s="15">
        <f t="shared" si="115"/>
        <v>0</v>
      </c>
      <c r="CJ557" s="15">
        <v>3.75</v>
      </c>
      <c r="CK557" s="15">
        <v>4</v>
      </c>
      <c r="CL557" s="15">
        <v>4</v>
      </c>
      <c r="CM557" s="15">
        <v>4</v>
      </c>
      <c r="CN557" s="15">
        <v>4</v>
      </c>
      <c r="CO557" s="15">
        <f t="shared" si="113"/>
        <v>3.95</v>
      </c>
      <c r="CP557" s="15">
        <v>4</v>
      </c>
      <c r="CQ557" s="15">
        <v>1</v>
      </c>
      <c r="CR557" s="15">
        <v>1</v>
      </c>
      <c r="CS557" s="15">
        <v>4</v>
      </c>
      <c r="CT557" s="15">
        <v>2</v>
      </c>
      <c r="CU557" s="15">
        <v>4</v>
      </c>
      <c r="CV557" s="15">
        <v>2</v>
      </c>
      <c r="CW557" s="15">
        <v>2</v>
      </c>
      <c r="CX557" s="15">
        <v>1</v>
      </c>
      <c r="CY557" s="15">
        <v>1</v>
      </c>
      <c r="DA557" s="15">
        <v>1</v>
      </c>
      <c r="DC557" s="15">
        <v>1</v>
      </c>
      <c r="DE557" s="15">
        <v>1</v>
      </c>
      <c r="DM557" s="15">
        <v>2</v>
      </c>
      <c r="DN557" s="15">
        <v>2</v>
      </c>
      <c r="DO557" s="15">
        <v>1</v>
      </c>
      <c r="DP557" s="15">
        <v>2</v>
      </c>
      <c r="DQ557" s="15">
        <v>3</v>
      </c>
      <c r="DR557" s="15">
        <v>2</v>
      </c>
      <c r="DY557" s="27">
        <v>3</v>
      </c>
      <c r="DZ557" s="27">
        <v>3</v>
      </c>
      <c r="EA557" s="27">
        <v>3</v>
      </c>
      <c r="EB557" s="27">
        <v>3</v>
      </c>
      <c r="EC557" s="27">
        <v>3</v>
      </c>
      <c r="ED557" s="27">
        <v>3</v>
      </c>
      <c r="EE557" s="27">
        <f t="shared" si="108"/>
        <v>3</v>
      </c>
      <c r="EF557" s="15">
        <f t="shared" si="114"/>
        <v>-0.83333333333333348</v>
      </c>
    </row>
    <row r="558" spans="1:136" x14ac:dyDescent="0.2">
      <c r="A558" s="15">
        <v>279</v>
      </c>
      <c r="B558" s="15">
        <v>875</v>
      </c>
      <c r="C558" s="15">
        <v>1</v>
      </c>
      <c r="D558" s="15">
        <v>1</v>
      </c>
      <c r="E558" s="15">
        <v>1</v>
      </c>
      <c r="F558" s="15">
        <v>53</v>
      </c>
      <c r="G558" s="15">
        <v>5</v>
      </c>
      <c r="H558" s="15">
        <v>2</v>
      </c>
      <c r="I558" s="15">
        <v>4</v>
      </c>
      <c r="J558" s="15">
        <v>25</v>
      </c>
      <c r="K558" s="15">
        <v>0</v>
      </c>
      <c r="L558" s="15">
        <v>1</v>
      </c>
      <c r="M558" s="15">
        <v>1</v>
      </c>
      <c r="N558" s="15">
        <v>200000</v>
      </c>
      <c r="O558" s="15">
        <v>1</v>
      </c>
      <c r="P558" s="15">
        <v>1</v>
      </c>
      <c r="Q558" s="15">
        <v>1</v>
      </c>
      <c r="R558" s="15">
        <v>1</v>
      </c>
      <c r="S558" s="15">
        <v>34</v>
      </c>
      <c r="T558" s="15">
        <v>30000</v>
      </c>
      <c r="U558" s="15">
        <f t="shared" si="109"/>
        <v>30000</v>
      </c>
      <c r="V558" s="15">
        <v>10</v>
      </c>
      <c r="W558" s="27">
        <f t="shared" si="110"/>
        <v>882.35294117647061</v>
      </c>
      <c r="X558" s="15">
        <v>1</v>
      </c>
      <c r="Y558" s="15">
        <v>34</v>
      </c>
      <c r="Z558" s="15">
        <v>28000</v>
      </c>
      <c r="AA558" s="15">
        <f t="shared" si="111"/>
        <v>28000</v>
      </c>
      <c r="AB558" s="15">
        <v>7</v>
      </c>
      <c r="AD558" s="15">
        <f t="shared" si="112"/>
        <v>58000</v>
      </c>
      <c r="AE558" s="172">
        <f t="shared" si="107"/>
        <v>1705.8823529411766</v>
      </c>
      <c r="AF558" s="161">
        <v>1</v>
      </c>
      <c r="AG558" s="161">
        <v>1</v>
      </c>
      <c r="AH558" s="161">
        <v>34</v>
      </c>
      <c r="AI558" s="161">
        <v>32000</v>
      </c>
      <c r="AJ558" s="161">
        <v>10</v>
      </c>
      <c r="AK558" s="161">
        <v>941.17647058823525</v>
      </c>
      <c r="AL558" s="23">
        <v>1</v>
      </c>
      <c r="AM558" s="23">
        <v>34</v>
      </c>
      <c r="AN558" s="23">
        <v>28000</v>
      </c>
      <c r="AO558" s="23">
        <v>6</v>
      </c>
      <c r="AW558" s="15">
        <f t="shared" si="115"/>
        <v>0</v>
      </c>
      <c r="CJ558" s="15">
        <v>4</v>
      </c>
      <c r="CK558" s="15">
        <v>3</v>
      </c>
      <c r="CL558" s="15">
        <v>3</v>
      </c>
      <c r="CM558" s="15">
        <v>3</v>
      </c>
      <c r="CN558" s="15">
        <v>3</v>
      </c>
      <c r="CO558" s="15">
        <f t="shared" si="113"/>
        <v>3.2</v>
      </c>
      <c r="CP558" s="15">
        <v>3</v>
      </c>
      <c r="CQ558" s="15">
        <v>1</v>
      </c>
      <c r="CR558" s="15">
        <v>1</v>
      </c>
      <c r="CS558" s="15">
        <v>5</v>
      </c>
      <c r="CT558" s="15">
        <v>2</v>
      </c>
      <c r="CU558" s="15">
        <v>3</v>
      </c>
      <c r="CV558" s="15">
        <v>3</v>
      </c>
      <c r="CW558" s="15">
        <v>2</v>
      </c>
      <c r="CX558" s="15">
        <v>1</v>
      </c>
      <c r="CY558" s="15">
        <v>1</v>
      </c>
      <c r="DA558" s="15">
        <v>1</v>
      </c>
      <c r="DC558" s="15">
        <v>1</v>
      </c>
      <c r="DE558" s="15">
        <v>1</v>
      </c>
      <c r="DM558" s="15">
        <v>3</v>
      </c>
      <c r="DN558" s="15">
        <v>2</v>
      </c>
      <c r="DO558" s="15">
        <v>1</v>
      </c>
      <c r="DP558" s="15">
        <v>2</v>
      </c>
      <c r="DQ558" s="15">
        <v>2</v>
      </c>
      <c r="DR558" s="15">
        <v>2</v>
      </c>
      <c r="DY558" s="15">
        <v>4</v>
      </c>
      <c r="DZ558" s="15">
        <v>4</v>
      </c>
      <c r="EA558" s="15">
        <v>4</v>
      </c>
      <c r="EB558" s="15">
        <v>4</v>
      </c>
      <c r="EC558" s="15">
        <v>3</v>
      </c>
      <c r="ED558" s="15">
        <v>4</v>
      </c>
      <c r="EE558" s="27">
        <f t="shared" si="108"/>
        <v>3.8333333333333335</v>
      </c>
      <c r="EF558" s="15">
        <f t="shared" si="114"/>
        <v>0.83333333333333348</v>
      </c>
    </row>
    <row r="559" spans="1:136" x14ac:dyDescent="0.2">
      <c r="A559" s="15">
        <v>279</v>
      </c>
      <c r="B559" s="15">
        <v>875</v>
      </c>
      <c r="C559" s="15">
        <v>1</v>
      </c>
      <c r="D559" s="15">
        <v>1</v>
      </c>
      <c r="E559" s="15">
        <v>1</v>
      </c>
      <c r="F559" s="15">
        <v>53</v>
      </c>
      <c r="G559" s="15">
        <v>5</v>
      </c>
      <c r="H559" s="15">
        <v>2</v>
      </c>
      <c r="I559" s="15">
        <v>4</v>
      </c>
      <c r="J559" s="15">
        <v>25</v>
      </c>
      <c r="K559" s="15">
        <v>0</v>
      </c>
      <c r="L559" s="15">
        <v>1</v>
      </c>
      <c r="M559" s="15">
        <v>1</v>
      </c>
      <c r="N559" s="15">
        <v>200000</v>
      </c>
      <c r="O559" s="15">
        <v>1</v>
      </c>
      <c r="P559" s="15">
        <v>0</v>
      </c>
      <c r="Q559" s="159">
        <v>1</v>
      </c>
      <c r="R559" s="159">
        <v>1</v>
      </c>
      <c r="S559" s="159">
        <v>34</v>
      </c>
      <c r="T559" s="159">
        <v>32000</v>
      </c>
      <c r="U559" s="159">
        <f t="shared" si="109"/>
        <v>32000</v>
      </c>
      <c r="V559" s="159">
        <v>10</v>
      </c>
      <c r="W559" s="171">
        <f t="shared" si="110"/>
        <v>941.17647058823525</v>
      </c>
      <c r="X559" s="15">
        <v>1</v>
      </c>
      <c r="Y559" s="15">
        <v>34</v>
      </c>
      <c r="Z559" s="15">
        <v>28000</v>
      </c>
      <c r="AA559" s="15">
        <f t="shared" si="111"/>
        <v>28000</v>
      </c>
      <c r="AB559" s="15">
        <v>6</v>
      </c>
      <c r="AD559" s="15">
        <f t="shared" si="112"/>
        <v>60000</v>
      </c>
      <c r="AE559" s="172">
        <f t="shared" si="107"/>
        <v>1764.7058823529412</v>
      </c>
      <c r="AW559" s="15">
        <f t="shared" si="115"/>
        <v>0</v>
      </c>
      <c r="CJ559" s="15">
        <v>4</v>
      </c>
      <c r="CK559" s="15">
        <v>3</v>
      </c>
      <c r="CL559" s="15">
        <v>3</v>
      </c>
      <c r="CM559" s="15">
        <v>3</v>
      </c>
      <c r="CN559" s="15">
        <v>3</v>
      </c>
      <c r="CO559" s="15">
        <f t="shared" si="113"/>
        <v>3.2</v>
      </c>
      <c r="CP559" s="15">
        <v>3</v>
      </c>
      <c r="CQ559" s="15">
        <v>1</v>
      </c>
      <c r="CR559" s="15">
        <v>1</v>
      </c>
      <c r="CS559" s="15">
        <v>5</v>
      </c>
      <c r="CT559" s="15">
        <v>2</v>
      </c>
      <c r="CU559" s="15">
        <v>3</v>
      </c>
      <c r="CV559" s="15">
        <v>3</v>
      </c>
      <c r="CW559" s="15">
        <v>2</v>
      </c>
      <c r="CX559" s="15">
        <v>1</v>
      </c>
      <c r="CY559" s="15">
        <v>1</v>
      </c>
      <c r="DA559" s="15">
        <v>1</v>
      </c>
      <c r="DC559" s="15">
        <v>1</v>
      </c>
      <c r="DE559" s="15">
        <v>1</v>
      </c>
      <c r="DM559" s="15">
        <v>3</v>
      </c>
      <c r="DN559" s="15">
        <v>2</v>
      </c>
      <c r="DO559" s="15">
        <v>1</v>
      </c>
      <c r="DP559" s="15">
        <v>2</v>
      </c>
      <c r="DQ559" s="15">
        <v>2</v>
      </c>
      <c r="DR559" s="15">
        <v>2</v>
      </c>
      <c r="DY559" s="27">
        <v>3</v>
      </c>
      <c r="DZ559" s="27">
        <v>3</v>
      </c>
      <c r="EA559" s="27">
        <v>3</v>
      </c>
      <c r="EB559" s="27">
        <v>3</v>
      </c>
      <c r="EC559" s="27">
        <v>3</v>
      </c>
      <c r="ED559" s="27">
        <v>3</v>
      </c>
      <c r="EE559" s="27">
        <f t="shared" si="108"/>
        <v>3</v>
      </c>
      <c r="EF559" s="15">
        <f t="shared" si="114"/>
        <v>0</v>
      </c>
    </row>
    <row r="560" spans="1:136" x14ac:dyDescent="0.2">
      <c r="A560" s="15">
        <v>280</v>
      </c>
      <c r="B560" s="15">
        <v>876</v>
      </c>
      <c r="C560" s="15">
        <v>1</v>
      </c>
      <c r="D560" s="15">
        <v>1</v>
      </c>
      <c r="E560" s="15">
        <v>1</v>
      </c>
      <c r="F560" s="15">
        <v>60</v>
      </c>
      <c r="G560" s="15">
        <v>3</v>
      </c>
      <c r="H560" s="15">
        <v>2</v>
      </c>
      <c r="I560" s="15">
        <v>5</v>
      </c>
      <c r="J560" s="15">
        <v>40</v>
      </c>
      <c r="K560" s="15">
        <v>0</v>
      </c>
      <c r="L560" s="15">
        <v>0</v>
      </c>
      <c r="M560" s="15">
        <v>1</v>
      </c>
      <c r="N560" s="15">
        <v>200000</v>
      </c>
      <c r="O560" s="15">
        <v>1</v>
      </c>
      <c r="P560" s="15">
        <v>1</v>
      </c>
      <c r="Q560" s="15">
        <v>1</v>
      </c>
      <c r="R560" s="15">
        <v>1</v>
      </c>
      <c r="S560" s="15">
        <v>50</v>
      </c>
      <c r="T560" s="15">
        <v>50000</v>
      </c>
      <c r="U560" s="15">
        <f t="shared" si="109"/>
        <v>50000</v>
      </c>
      <c r="V560" s="15">
        <v>10.8</v>
      </c>
      <c r="W560" s="27">
        <f t="shared" si="110"/>
        <v>1000</v>
      </c>
      <c r="AA560" s="15">
        <f t="shared" si="111"/>
        <v>0</v>
      </c>
      <c r="AD560" s="15">
        <f t="shared" si="112"/>
        <v>50000</v>
      </c>
      <c r="AE560" s="172">
        <f t="shared" si="107"/>
        <v>1000</v>
      </c>
      <c r="AF560" s="161">
        <v>1</v>
      </c>
      <c r="AG560" s="161">
        <v>1</v>
      </c>
      <c r="AH560" s="161">
        <v>50</v>
      </c>
      <c r="AI560" s="161">
        <v>50000</v>
      </c>
      <c r="AJ560" s="161">
        <v>10.8</v>
      </c>
      <c r="AK560" s="161">
        <v>1000</v>
      </c>
      <c r="AW560" s="15">
        <f t="shared" si="115"/>
        <v>0</v>
      </c>
      <c r="CJ560" s="15">
        <v>3.75</v>
      </c>
      <c r="CK560" s="15">
        <v>3</v>
      </c>
      <c r="CL560" s="15">
        <v>3</v>
      </c>
      <c r="CM560" s="15">
        <v>3</v>
      </c>
      <c r="CN560" s="15">
        <v>3</v>
      </c>
      <c r="CO560" s="15">
        <f t="shared" si="113"/>
        <v>3.15</v>
      </c>
      <c r="CP560" s="15">
        <v>3</v>
      </c>
      <c r="CQ560" s="15">
        <v>1</v>
      </c>
      <c r="CR560" s="15">
        <v>3</v>
      </c>
      <c r="CS560" s="15">
        <v>4</v>
      </c>
      <c r="CT560" s="15">
        <v>2</v>
      </c>
      <c r="CU560" s="15">
        <v>2</v>
      </c>
      <c r="CV560" s="15">
        <v>1</v>
      </c>
      <c r="CW560" s="15">
        <v>2</v>
      </c>
      <c r="CX560" s="15">
        <v>1</v>
      </c>
      <c r="CY560" s="15">
        <v>1</v>
      </c>
      <c r="DA560" s="15">
        <v>1</v>
      </c>
      <c r="DC560" s="15">
        <v>1</v>
      </c>
      <c r="DE560" s="15">
        <v>1</v>
      </c>
      <c r="DM560" s="15">
        <v>3</v>
      </c>
      <c r="DN560" s="15">
        <v>2</v>
      </c>
      <c r="DO560" s="15">
        <v>2</v>
      </c>
      <c r="DP560" s="15">
        <v>2</v>
      </c>
      <c r="DQ560" s="15">
        <v>1</v>
      </c>
      <c r="DR560" s="15">
        <v>2</v>
      </c>
      <c r="DY560" s="15">
        <v>3</v>
      </c>
      <c r="DZ560" s="15">
        <v>3</v>
      </c>
      <c r="EA560" s="15">
        <v>3</v>
      </c>
      <c r="EB560" s="15">
        <v>3</v>
      </c>
      <c r="EC560" s="15">
        <v>3</v>
      </c>
      <c r="ED560" s="15">
        <v>3</v>
      </c>
      <c r="EE560" s="27">
        <f t="shared" si="108"/>
        <v>3</v>
      </c>
      <c r="EF560" s="15">
        <f t="shared" si="114"/>
        <v>0</v>
      </c>
    </row>
    <row r="561" spans="1:142" x14ac:dyDescent="0.2">
      <c r="A561" s="15">
        <v>280</v>
      </c>
      <c r="B561" s="15">
        <v>876</v>
      </c>
      <c r="C561" s="15">
        <v>1</v>
      </c>
      <c r="D561" s="15">
        <v>1</v>
      </c>
      <c r="E561" s="15">
        <v>1</v>
      </c>
      <c r="F561" s="15">
        <v>60</v>
      </c>
      <c r="G561" s="15">
        <v>3</v>
      </c>
      <c r="H561" s="15">
        <v>2</v>
      </c>
      <c r="I561" s="15">
        <v>5</v>
      </c>
      <c r="J561" s="15">
        <v>40</v>
      </c>
      <c r="K561" s="15">
        <v>0</v>
      </c>
      <c r="L561" s="15">
        <v>0</v>
      </c>
      <c r="M561" s="15">
        <v>1</v>
      </c>
      <c r="N561" s="15">
        <v>200000</v>
      </c>
      <c r="O561" s="15">
        <v>1</v>
      </c>
      <c r="P561" s="15">
        <v>0</v>
      </c>
      <c r="Q561" s="159">
        <v>1</v>
      </c>
      <c r="R561" s="159">
        <v>1</v>
      </c>
      <c r="S561" s="159">
        <v>50</v>
      </c>
      <c r="T561" s="159">
        <v>50000</v>
      </c>
      <c r="U561" s="159">
        <f t="shared" si="109"/>
        <v>50000</v>
      </c>
      <c r="V561" s="159">
        <v>10.8</v>
      </c>
      <c r="W561" s="171">
        <f t="shared" si="110"/>
        <v>1000</v>
      </c>
      <c r="AA561" s="15">
        <f t="shared" si="111"/>
        <v>0</v>
      </c>
      <c r="AD561" s="15">
        <f t="shared" si="112"/>
        <v>50000</v>
      </c>
      <c r="AE561" s="172">
        <f t="shared" si="107"/>
        <v>1000</v>
      </c>
      <c r="AW561" s="15">
        <f t="shared" si="115"/>
        <v>0</v>
      </c>
      <c r="CJ561" s="15">
        <v>3.75</v>
      </c>
      <c r="CK561" s="15">
        <v>3</v>
      </c>
      <c r="CL561" s="15">
        <v>3</v>
      </c>
      <c r="CM561" s="15">
        <v>3</v>
      </c>
      <c r="CN561" s="15">
        <v>3</v>
      </c>
      <c r="CO561" s="15">
        <f t="shared" si="113"/>
        <v>3.15</v>
      </c>
      <c r="CP561" s="15">
        <v>3</v>
      </c>
      <c r="CQ561" s="15">
        <v>1</v>
      </c>
      <c r="CR561" s="15">
        <v>3</v>
      </c>
      <c r="CS561" s="15">
        <v>4</v>
      </c>
      <c r="CT561" s="15">
        <v>2</v>
      </c>
      <c r="CU561" s="15">
        <v>2</v>
      </c>
      <c r="CV561" s="15">
        <v>1</v>
      </c>
      <c r="CW561" s="15">
        <v>2</v>
      </c>
      <c r="CX561" s="15">
        <v>1</v>
      </c>
      <c r="CY561" s="15">
        <v>1</v>
      </c>
      <c r="DA561" s="15">
        <v>1</v>
      </c>
      <c r="DC561" s="15">
        <v>1</v>
      </c>
      <c r="DE561" s="15">
        <v>1</v>
      </c>
      <c r="DM561" s="15">
        <v>3</v>
      </c>
      <c r="DN561" s="15">
        <v>2</v>
      </c>
      <c r="DO561" s="15">
        <v>2</v>
      </c>
      <c r="DP561" s="15">
        <v>2</v>
      </c>
      <c r="DQ561" s="15">
        <v>1</v>
      </c>
      <c r="DR561" s="15">
        <v>2</v>
      </c>
      <c r="DY561" s="27">
        <v>3</v>
      </c>
      <c r="DZ561" s="27">
        <v>3</v>
      </c>
      <c r="EA561" s="27">
        <v>3</v>
      </c>
      <c r="EB561" s="27">
        <v>3</v>
      </c>
      <c r="EC561" s="27">
        <v>3</v>
      </c>
      <c r="ED561" s="27">
        <v>3</v>
      </c>
      <c r="EE561" s="27">
        <f t="shared" si="108"/>
        <v>3</v>
      </c>
      <c r="EF561" s="15">
        <f t="shared" si="114"/>
        <v>-1</v>
      </c>
    </row>
    <row r="562" spans="1:142" x14ac:dyDescent="0.2">
      <c r="A562" s="15">
        <v>281</v>
      </c>
      <c r="B562" s="15">
        <v>877</v>
      </c>
      <c r="C562" s="15">
        <v>1</v>
      </c>
      <c r="D562" s="15">
        <v>6</v>
      </c>
      <c r="E562" s="15">
        <v>1</v>
      </c>
      <c r="F562" s="15">
        <v>53</v>
      </c>
      <c r="G562" s="15">
        <v>5</v>
      </c>
      <c r="H562" s="15">
        <v>2</v>
      </c>
      <c r="I562" s="15">
        <v>4</v>
      </c>
      <c r="J562" s="15">
        <v>20</v>
      </c>
      <c r="K562" s="15">
        <v>0</v>
      </c>
      <c r="L562" s="15">
        <v>0</v>
      </c>
      <c r="M562" s="15">
        <v>0</v>
      </c>
      <c r="N562" s="15">
        <v>0</v>
      </c>
      <c r="O562" s="15">
        <v>1</v>
      </c>
      <c r="P562" s="15">
        <v>1</v>
      </c>
      <c r="Q562" s="15">
        <v>2</v>
      </c>
      <c r="R562" s="15">
        <v>1</v>
      </c>
      <c r="S562" s="15">
        <v>30</v>
      </c>
      <c r="T562" s="15">
        <v>32000</v>
      </c>
      <c r="U562" s="15">
        <f t="shared" si="109"/>
        <v>32000</v>
      </c>
      <c r="V562" s="15">
        <v>26</v>
      </c>
      <c r="W562" s="27">
        <f t="shared" si="110"/>
        <v>1066.6666666666667</v>
      </c>
      <c r="AA562" s="15">
        <f t="shared" si="111"/>
        <v>0</v>
      </c>
      <c r="AD562" s="15">
        <f t="shared" si="112"/>
        <v>32000</v>
      </c>
      <c r="AE562" s="172">
        <f t="shared" si="107"/>
        <v>1066.6666666666667</v>
      </c>
      <c r="AF562" s="161">
        <v>2</v>
      </c>
      <c r="AG562" s="161">
        <v>1</v>
      </c>
      <c r="AH562" s="161">
        <v>30</v>
      </c>
      <c r="AI562" s="161">
        <v>33000</v>
      </c>
      <c r="AJ562" s="161">
        <v>33</v>
      </c>
      <c r="AK562" s="161">
        <v>1100</v>
      </c>
      <c r="AW562" s="15">
        <f t="shared" si="115"/>
        <v>0</v>
      </c>
      <c r="CJ562" s="15">
        <v>3</v>
      </c>
      <c r="CK562" s="15">
        <v>3</v>
      </c>
      <c r="CL562" s="15">
        <v>3</v>
      </c>
      <c r="CM562" s="15">
        <v>3</v>
      </c>
      <c r="CN562" s="15">
        <v>3</v>
      </c>
      <c r="CO562" s="15">
        <f t="shared" si="113"/>
        <v>3</v>
      </c>
      <c r="CP562" s="15">
        <v>3</v>
      </c>
      <c r="CQ562" s="15">
        <v>1</v>
      </c>
      <c r="CR562" s="15">
        <v>1</v>
      </c>
      <c r="CS562" s="15">
        <v>3</v>
      </c>
      <c r="CT562" s="15">
        <v>2</v>
      </c>
      <c r="CU562" s="15">
        <v>4</v>
      </c>
      <c r="CV562" s="15">
        <v>1</v>
      </c>
      <c r="CW562" s="15">
        <v>2</v>
      </c>
      <c r="CX562" s="15">
        <v>1</v>
      </c>
      <c r="CY562" s="15">
        <v>1</v>
      </c>
      <c r="DA562" s="15">
        <v>1</v>
      </c>
      <c r="DC562" s="15">
        <v>1</v>
      </c>
      <c r="DE562" s="15">
        <v>1</v>
      </c>
      <c r="DM562" s="15">
        <v>2</v>
      </c>
      <c r="DN562" s="15">
        <v>2</v>
      </c>
      <c r="DO562" s="15">
        <v>3</v>
      </c>
      <c r="DP562" s="15">
        <v>2</v>
      </c>
      <c r="DQ562" s="15">
        <v>1</v>
      </c>
      <c r="DR562" s="15">
        <v>2</v>
      </c>
      <c r="DY562" s="15">
        <v>4</v>
      </c>
      <c r="DZ562" s="15">
        <v>4</v>
      </c>
      <c r="EA562" s="15">
        <v>4</v>
      </c>
      <c r="EB562" s="15">
        <v>4</v>
      </c>
      <c r="EC562" s="15">
        <v>4</v>
      </c>
      <c r="ED562" s="15">
        <v>4</v>
      </c>
      <c r="EE562" s="27">
        <f t="shared" si="108"/>
        <v>4</v>
      </c>
      <c r="EF562" s="15">
        <f t="shared" si="114"/>
        <v>0</v>
      </c>
    </row>
    <row r="563" spans="1:142" x14ac:dyDescent="0.2">
      <c r="A563" s="15">
        <v>281</v>
      </c>
      <c r="B563" s="15">
        <v>877</v>
      </c>
      <c r="C563" s="15">
        <v>1</v>
      </c>
      <c r="D563" s="15">
        <v>6</v>
      </c>
      <c r="E563" s="15">
        <v>1</v>
      </c>
      <c r="F563" s="15">
        <v>53</v>
      </c>
      <c r="G563" s="15">
        <v>5</v>
      </c>
      <c r="H563" s="15">
        <v>2</v>
      </c>
      <c r="I563" s="15">
        <v>4</v>
      </c>
      <c r="J563" s="15">
        <v>20</v>
      </c>
      <c r="K563" s="15">
        <v>0</v>
      </c>
      <c r="L563" s="15">
        <v>0</v>
      </c>
      <c r="M563" s="15">
        <v>0</v>
      </c>
      <c r="N563" s="15">
        <v>0</v>
      </c>
      <c r="O563" s="15">
        <v>1</v>
      </c>
      <c r="P563" s="15">
        <v>0</v>
      </c>
      <c r="Q563" s="159">
        <v>2</v>
      </c>
      <c r="R563" s="159">
        <v>1</v>
      </c>
      <c r="S563" s="159">
        <v>30</v>
      </c>
      <c r="T563" s="159">
        <v>33000</v>
      </c>
      <c r="U563" s="159">
        <f t="shared" si="109"/>
        <v>33000</v>
      </c>
      <c r="V563" s="159">
        <v>33</v>
      </c>
      <c r="W563" s="171">
        <f t="shared" si="110"/>
        <v>1100</v>
      </c>
      <c r="AA563" s="15">
        <f t="shared" si="111"/>
        <v>0</v>
      </c>
      <c r="AD563" s="15">
        <f t="shared" si="112"/>
        <v>33000</v>
      </c>
      <c r="AE563" s="172">
        <f t="shared" si="107"/>
        <v>1100</v>
      </c>
      <c r="AW563" s="15">
        <f t="shared" si="115"/>
        <v>0</v>
      </c>
      <c r="CJ563" s="15">
        <v>3</v>
      </c>
      <c r="CK563" s="15">
        <v>3</v>
      </c>
      <c r="CL563" s="15">
        <v>3</v>
      </c>
      <c r="CM563" s="15">
        <v>3</v>
      </c>
      <c r="CN563" s="15">
        <v>3</v>
      </c>
      <c r="CO563" s="15">
        <f t="shared" si="113"/>
        <v>3</v>
      </c>
      <c r="CP563" s="15">
        <v>3</v>
      </c>
      <c r="CQ563" s="15">
        <v>1</v>
      </c>
      <c r="CR563" s="15">
        <v>1</v>
      </c>
      <c r="CS563" s="15">
        <v>3</v>
      </c>
      <c r="CT563" s="15">
        <v>2</v>
      </c>
      <c r="CU563" s="15">
        <v>4</v>
      </c>
      <c r="CV563" s="15">
        <v>1</v>
      </c>
      <c r="CW563" s="15">
        <v>2</v>
      </c>
      <c r="CX563" s="15">
        <v>1</v>
      </c>
      <c r="CY563" s="15">
        <v>1</v>
      </c>
      <c r="DA563" s="15">
        <v>1</v>
      </c>
      <c r="DC563" s="15">
        <v>1</v>
      </c>
      <c r="DE563" s="15">
        <v>1</v>
      </c>
      <c r="DM563" s="15">
        <v>2</v>
      </c>
      <c r="DN563" s="15">
        <v>2</v>
      </c>
      <c r="DO563" s="15">
        <v>3</v>
      </c>
      <c r="DP563" s="15">
        <v>2</v>
      </c>
      <c r="DQ563" s="15">
        <v>1</v>
      </c>
      <c r="DR563" s="15">
        <v>2</v>
      </c>
      <c r="DY563" s="27">
        <v>4</v>
      </c>
      <c r="DZ563" s="27">
        <v>4</v>
      </c>
      <c r="EA563" s="27">
        <v>4</v>
      </c>
      <c r="EB563" s="27">
        <v>4</v>
      </c>
      <c r="EC563" s="27">
        <v>4</v>
      </c>
      <c r="ED563" s="27">
        <v>4</v>
      </c>
      <c r="EE563" s="27">
        <f t="shared" si="108"/>
        <v>4</v>
      </c>
      <c r="EF563" s="15">
        <f t="shared" si="114"/>
        <v>-0.28333333333333321</v>
      </c>
    </row>
    <row r="564" spans="1:142" x14ac:dyDescent="0.2">
      <c r="A564" s="15">
        <v>282</v>
      </c>
      <c r="B564" s="15">
        <v>902</v>
      </c>
      <c r="C564" s="15">
        <v>0</v>
      </c>
      <c r="D564" s="15">
        <v>3</v>
      </c>
      <c r="E564" s="15">
        <v>0</v>
      </c>
      <c r="F564" s="15">
        <v>32</v>
      </c>
      <c r="G564" s="15">
        <v>3</v>
      </c>
      <c r="H564" s="15">
        <v>2</v>
      </c>
      <c r="I564" s="15">
        <v>7</v>
      </c>
      <c r="J564" s="15">
        <v>2</v>
      </c>
      <c r="K564" s="15">
        <v>0</v>
      </c>
      <c r="L564" s="15">
        <v>0</v>
      </c>
      <c r="M564" s="15">
        <v>1</v>
      </c>
      <c r="N564" s="15">
        <v>350000</v>
      </c>
      <c r="O564" s="15">
        <v>1</v>
      </c>
      <c r="P564" s="15">
        <v>1</v>
      </c>
      <c r="Q564" s="15">
        <v>3</v>
      </c>
      <c r="R564" s="15">
        <v>1</v>
      </c>
      <c r="S564" s="15">
        <v>12</v>
      </c>
      <c r="T564" s="15">
        <v>180000</v>
      </c>
      <c r="U564" s="15">
        <f t="shared" si="109"/>
        <v>180000</v>
      </c>
      <c r="V564" s="15">
        <v>1.4</v>
      </c>
      <c r="W564" s="27">
        <f t="shared" si="110"/>
        <v>15000</v>
      </c>
      <c r="AA564" s="15">
        <f t="shared" si="111"/>
        <v>0</v>
      </c>
      <c r="AD564" s="15">
        <f t="shared" si="112"/>
        <v>180000</v>
      </c>
      <c r="AE564" s="172">
        <f t="shared" si="107"/>
        <v>15000</v>
      </c>
      <c r="AF564" s="161">
        <v>3</v>
      </c>
      <c r="AG564" s="161">
        <v>1</v>
      </c>
      <c r="AH564" s="161">
        <v>12</v>
      </c>
      <c r="AI564" s="161">
        <v>144000</v>
      </c>
      <c r="AJ564" s="161">
        <v>1.5</v>
      </c>
      <c r="AK564" s="161">
        <v>12000</v>
      </c>
      <c r="AW564" s="15">
        <f t="shared" si="115"/>
        <v>0</v>
      </c>
      <c r="CJ564" s="15">
        <v>1.75</v>
      </c>
      <c r="CK564" s="15">
        <v>1</v>
      </c>
      <c r="CL564" s="15">
        <v>1.3333333333333333</v>
      </c>
      <c r="CM564" s="15">
        <v>2</v>
      </c>
      <c r="CN564" s="15">
        <v>3</v>
      </c>
      <c r="CO564" s="15">
        <f t="shared" si="113"/>
        <v>1.8166666666666664</v>
      </c>
      <c r="CP564" s="15">
        <v>5</v>
      </c>
      <c r="CQ564" s="15">
        <v>3</v>
      </c>
      <c r="CR564" s="15">
        <v>1</v>
      </c>
      <c r="CS564" s="15">
        <v>2</v>
      </c>
      <c r="CT564" s="15">
        <v>4</v>
      </c>
      <c r="CU564" s="15">
        <v>3</v>
      </c>
      <c r="CV564" s="15">
        <v>0</v>
      </c>
      <c r="CX564" s="15">
        <v>1</v>
      </c>
      <c r="CY564" s="15">
        <v>1</v>
      </c>
      <c r="DA564" s="15">
        <v>1</v>
      </c>
      <c r="DC564" s="15">
        <v>1</v>
      </c>
      <c r="DE564" s="15">
        <v>1</v>
      </c>
      <c r="DM564" s="15">
        <v>2</v>
      </c>
      <c r="DN564" s="15">
        <v>3</v>
      </c>
      <c r="DO564" s="15">
        <v>1</v>
      </c>
      <c r="DP564" s="15">
        <v>1</v>
      </c>
      <c r="DS564" s="15">
        <v>3</v>
      </c>
      <c r="DT564" s="15">
        <v>1</v>
      </c>
      <c r="DY564" s="15">
        <v>5</v>
      </c>
      <c r="DZ564" s="15">
        <v>4.666666666666667</v>
      </c>
      <c r="EA564" s="15">
        <v>5</v>
      </c>
      <c r="EB564" s="15">
        <v>4.2</v>
      </c>
      <c r="EC564" s="15">
        <v>3.3333333333333335</v>
      </c>
      <c r="ED564" s="15">
        <v>3.5</v>
      </c>
      <c r="EE564" s="27">
        <f t="shared" si="108"/>
        <v>4.2833333333333332</v>
      </c>
      <c r="EF564" s="15">
        <f t="shared" si="114"/>
        <v>0.90555555555555545</v>
      </c>
    </row>
    <row r="565" spans="1:142" x14ac:dyDescent="0.2">
      <c r="A565" s="15">
        <v>282</v>
      </c>
      <c r="B565" s="15">
        <v>902</v>
      </c>
      <c r="C565" s="15">
        <v>0</v>
      </c>
      <c r="D565" s="15">
        <v>3</v>
      </c>
      <c r="E565" s="15">
        <v>0</v>
      </c>
      <c r="F565" s="15">
        <v>32</v>
      </c>
      <c r="G565" s="15">
        <v>3</v>
      </c>
      <c r="H565" s="15">
        <v>2</v>
      </c>
      <c r="I565" s="15">
        <v>7</v>
      </c>
      <c r="J565" s="15">
        <v>2</v>
      </c>
      <c r="K565" s="15">
        <v>0</v>
      </c>
      <c r="L565" s="15">
        <v>0</v>
      </c>
      <c r="M565" s="15">
        <v>1</v>
      </c>
      <c r="N565" s="15">
        <v>350000</v>
      </c>
      <c r="O565" s="15">
        <v>1</v>
      </c>
      <c r="P565" s="15">
        <v>0</v>
      </c>
      <c r="Q565" s="159">
        <v>3</v>
      </c>
      <c r="R565" s="159">
        <v>1</v>
      </c>
      <c r="S565" s="159">
        <v>12</v>
      </c>
      <c r="T565" s="159">
        <v>144000</v>
      </c>
      <c r="U565" s="159">
        <f t="shared" si="109"/>
        <v>144000</v>
      </c>
      <c r="V565" s="159">
        <v>1.5</v>
      </c>
      <c r="W565" s="171">
        <f t="shared" si="110"/>
        <v>12000</v>
      </c>
      <c r="AA565" s="15">
        <f t="shared" si="111"/>
        <v>0</v>
      </c>
      <c r="AD565" s="15">
        <f t="shared" si="112"/>
        <v>144000</v>
      </c>
      <c r="AE565" s="172">
        <f t="shared" si="107"/>
        <v>12000</v>
      </c>
      <c r="AW565" s="15">
        <f t="shared" si="115"/>
        <v>0</v>
      </c>
      <c r="CJ565" s="15">
        <v>1.75</v>
      </c>
      <c r="CK565" s="15">
        <v>1</v>
      </c>
      <c r="CL565" s="15">
        <v>1.3333333333333333</v>
      </c>
      <c r="CM565" s="15">
        <v>2</v>
      </c>
      <c r="CN565" s="15">
        <v>3</v>
      </c>
      <c r="CO565" s="15">
        <f t="shared" si="113"/>
        <v>1.8166666666666664</v>
      </c>
      <c r="CP565" s="15">
        <v>5</v>
      </c>
      <c r="CQ565" s="15">
        <v>3</v>
      </c>
      <c r="CR565" s="15">
        <v>1</v>
      </c>
      <c r="CS565" s="15">
        <v>2</v>
      </c>
      <c r="CT565" s="15">
        <v>4</v>
      </c>
      <c r="CU565" s="15">
        <v>3</v>
      </c>
      <c r="CV565" s="15">
        <v>0</v>
      </c>
      <c r="CX565" s="15">
        <v>1</v>
      </c>
      <c r="CY565" s="15">
        <v>1</v>
      </c>
      <c r="DA565" s="15">
        <v>1</v>
      </c>
      <c r="DC565" s="15">
        <v>1</v>
      </c>
      <c r="DE565" s="15">
        <v>1</v>
      </c>
      <c r="DM565" s="15">
        <v>2</v>
      </c>
      <c r="DN565" s="15">
        <v>3</v>
      </c>
      <c r="DO565" s="15">
        <v>1</v>
      </c>
      <c r="DP565" s="15">
        <v>1</v>
      </c>
      <c r="DS565" s="15">
        <v>3</v>
      </c>
      <c r="DT565" s="15">
        <v>1</v>
      </c>
      <c r="DY565" s="27">
        <v>3.6</v>
      </c>
      <c r="DZ565" s="27">
        <v>4.333333333333333</v>
      </c>
      <c r="EA565" s="27">
        <v>4.25</v>
      </c>
      <c r="EB565" s="27">
        <v>3</v>
      </c>
      <c r="EC565" s="27">
        <v>2.3333333333333335</v>
      </c>
      <c r="ED565" s="27">
        <v>2.75</v>
      </c>
      <c r="EE565" s="27">
        <f t="shared" si="108"/>
        <v>3.3777777777777778</v>
      </c>
      <c r="EF565" s="15">
        <f t="shared" si="114"/>
        <v>-1.2583333333333333</v>
      </c>
    </row>
    <row r="566" spans="1:142" x14ac:dyDescent="0.2">
      <c r="A566" s="15">
        <v>283</v>
      </c>
      <c r="B566" s="15">
        <v>903</v>
      </c>
      <c r="C566" s="15">
        <v>0</v>
      </c>
      <c r="D566" s="15">
        <v>3</v>
      </c>
      <c r="E566" s="15">
        <v>1</v>
      </c>
      <c r="F566" s="15">
        <v>55</v>
      </c>
      <c r="G566" s="15">
        <v>4</v>
      </c>
      <c r="H566" s="15">
        <v>2</v>
      </c>
      <c r="I566" s="15">
        <v>5</v>
      </c>
      <c r="J566" s="15">
        <v>4</v>
      </c>
      <c r="K566" s="15">
        <v>0</v>
      </c>
      <c r="L566" s="15">
        <v>0</v>
      </c>
      <c r="M566" s="15">
        <v>1</v>
      </c>
      <c r="N566" s="15">
        <v>2580000</v>
      </c>
      <c r="O566" s="15">
        <v>0</v>
      </c>
      <c r="P566" s="15">
        <v>1</v>
      </c>
      <c r="Q566" s="15">
        <v>1</v>
      </c>
      <c r="R566" s="15">
        <v>1</v>
      </c>
      <c r="S566" s="15">
        <v>27</v>
      </c>
      <c r="T566" s="15">
        <v>20650</v>
      </c>
      <c r="U566" s="15">
        <f t="shared" si="109"/>
        <v>20650</v>
      </c>
      <c r="V566" s="15">
        <v>12.7</v>
      </c>
      <c r="W566" s="27">
        <f t="shared" si="110"/>
        <v>764.81481481481478</v>
      </c>
      <c r="AA566" s="15">
        <f t="shared" si="111"/>
        <v>0</v>
      </c>
      <c r="AD566" s="15">
        <f t="shared" si="112"/>
        <v>20650</v>
      </c>
      <c r="AE566" s="172">
        <f t="shared" si="107"/>
        <v>764.81481481481478</v>
      </c>
      <c r="AF566" s="161">
        <v>1</v>
      </c>
      <c r="AG566" s="161">
        <v>1</v>
      </c>
      <c r="AH566" s="161">
        <v>27</v>
      </c>
      <c r="AI566" s="161">
        <v>1750</v>
      </c>
      <c r="AJ566" s="161">
        <v>18</v>
      </c>
      <c r="AK566" s="161">
        <v>64.81481481481481</v>
      </c>
      <c r="AW566" s="15">
        <f t="shared" si="115"/>
        <v>0</v>
      </c>
      <c r="CJ566" s="15">
        <v>2.25</v>
      </c>
      <c r="CK566" s="15">
        <v>2</v>
      </c>
      <c r="CL566" s="15">
        <v>1</v>
      </c>
      <c r="CM566" s="15">
        <v>1</v>
      </c>
      <c r="CN566" s="15">
        <v>2</v>
      </c>
      <c r="CO566" s="15">
        <f t="shared" si="113"/>
        <v>1.65</v>
      </c>
      <c r="CP566" s="15">
        <v>1</v>
      </c>
      <c r="CQ566" s="15">
        <v>3</v>
      </c>
      <c r="CR566" s="15">
        <v>1</v>
      </c>
      <c r="CS566" s="15">
        <v>6</v>
      </c>
      <c r="CT566" s="15">
        <v>4</v>
      </c>
      <c r="CU566" s="15">
        <v>3</v>
      </c>
      <c r="CV566" s="15">
        <v>2</v>
      </c>
      <c r="CW566" s="15">
        <v>4</v>
      </c>
      <c r="CX566" s="15">
        <v>1</v>
      </c>
      <c r="CY566" s="15">
        <v>1</v>
      </c>
      <c r="DA566" s="15">
        <v>1</v>
      </c>
      <c r="DC566" s="15">
        <v>1</v>
      </c>
      <c r="DE566" s="15">
        <v>1</v>
      </c>
      <c r="DO566" s="15">
        <v>2</v>
      </c>
      <c r="DP566" s="15">
        <v>1</v>
      </c>
      <c r="DQ566" s="15">
        <v>1</v>
      </c>
      <c r="DR566" s="15">
        <v>1</v>
      </c>
      <c r="DS566" s="15">
        <v>3</v>
      </c>
      <c r="DT566" s="15">
        <v>1</v>
      </c>
      <c r="DY566" s="15">
        <v>4.8</v>
      </c>
      <c r="DZ566" s="15">
        <v>4.333333333333333</v>
      </c>
      <c r="EA566" s="15">
        <v>5</v>
      </c>
      <c r="EB566" s="15">
        <v>4.5999999999999996</v>
      </c>
      <c r="EC566" s="15">
        <v>4.333333333333333</v>
      </c>
      <c r="ED566" s="15">
        <v>4.75</v>
      </c>
      <c r="EE566" s="27">
        <f t="shared" si="108"/>
        <v>4.6361111111111111</v>
      </c>
      <c r="EF566" s="15">
        <f t="shared" si="114"/>
        <v>0.73333333333333384</v>
      </c>
    </row>
    <row r="567" spans="1:142" x14ac:dyDescent="0.2">
      <c r="A567" s="15">
        <v>283</v>
      </c>
      <c r="B567" s="15">
        <v>903</v>
      </c>
      <c r="C567" s="15">
        <v>0</v>
      </c>
      <c r="D567" s="15">
        <v>3</v>
      </c>
      <c r="E567" s="15">
        <v>1</v>
      </c>
      <c r="F567" s="15">
        <v>55</v>
      </c>
      <c r="G567" s="15">
        <v>4</v>
      </c>
      <c r="H567" s="15">
        <v>2</v>
      </c>
      <c r="I567" s="15">
        <v>5</v>
      </c>
      <c r="J567" s="15">
        <v>4</v>
      </c>
      <c r="K567" s="15">
        <v>0</v>
      </c>
      <c r="L567" s="15">
        <v>0</v>
      </c>
      <c r="M567" s="15">
        <v>1</v>
      </c>
      <c r="N567" s="15">
        <v>2580000</v>
      </c>
      <c r="O567" s="15">
        <v>0</v>
      </c>
      <c r="P567" s="15">
        <v>0</v>
      </c>
      <c r="Q567" s="159">
        <v>1</v>
      </c>
      <c r="R567" s="159">
        <v>1</v>
      </c>
      <c r="S567" s="159">
        <v>27</v>
      </c>
      <c r="T567" s="159">
        <v>1750</v>
      </c>
      <c r="U567" s="159">
        <f t="shared" si="109"/>
        <v>1750</v>
      </c>
      <c r="V567" s="159">
        <v>18</v>
      </c>
      <c r="W567" s="171">
        <f t="shared" si="110"/>
        <v>64.81481481481481</v>
      </c>
      <c r="AA567" s="15">
        <f t="shared" si="111"/>
        <v>0</v>
      </c>
      <c r="AD567" s="15">
        <f t="shared" si="112"/>
        <v>1750</v>
      </c>
      <c r="AE567" s="172">
        <f t="shared" si="107"/>
        <v>64.81481481481481</v>
      </c>
      <c r="AW567" s="15">
        <f t="shared" si="115"/>
        <v>0</v>
      </c>
      <c r="CJ567" s="15">
        <v>2.25</v>
      </c>
      <c r="CK567" s="15">
        <v>2</v>
      </c>
      <c r="CL567" s="15">
        <v>1</v>
      </c>
      <c r="CM567" s="15">
        <v>1</v>
      </c>
      <c r="CN567" s="15">
        <v>2</v>
      </c>
      <c r="CO567" s="15">
        <f t="shared" si="113"/>
        <v>1.65</v>
      </c>
      <c r="CP567" s="15">
        <v>1</v>
      </c>
      <c r="CQ567" s="15">
        <v>3</v>
      </c>
      <c r="CR567" s="15">
        <v>1</v>
      </c>
      <c r="CS567" s="15">
        <v>6</v>
      </c>
      <c r="CT567" s="15">
        <v>4</v>
      </c>
      <c r="CU567" s="15">
        <v>3</v>
      </c>
      <c r="CV567" s="15">
        <v>2</v>
      </c>
      <c r="CW567" s="15">
        <v>4</v>
      </c>
      <c r="CX567" s="15">
        <v>1</v>
      </c>
      <c r="CY567" s="15">
        <v>1</v>
      </c>
      <c r="DA567" s="15">
        <v>1</v>
      </c>
      <c r="DC567" s="15">
        <v>1</v>
      </c>
      <c r="DE567" s="15">
        <v>1</v>
      </c>
      <c r="DO567" s="15">
        <v>2</v>
      </c>
      <c r="DP567" s="15">
        <v>1</v>
      </c>
      <c r="DQ567" s="15">
        <v>1</v>
      </c>
      <c r="DR567" s="15">
        <v>1</v>
      </c>
      <c r="DS567" s="15">
        <v>3</v>
      </c>
      <c r="DT567" s="15">
        <v>1</v>
      </c>
      <c r="DY567" s="27">
        <v>5</v>
      </c>
      <c r="DZ567" s="27">
        <v>4.333333333333333</v>
      </c>
      <c r="EA567" s="27">
        <v>3.25</v>
      </c>
      <c r="EB567" s="27">
        <v>4</v>
      </c>
      <c r="EC567" s="27">
        <v>3.3333333333333335</v>
      </c>
      <c r="ED567" s="27">
        <v>3.5</v>
      </c>
      <c r="EE567" s="27">
        <f t="shared" si="108"/>
        <v>3.9027777777777772</v>
      </c>
      <c r="EF567" s="15">
        <f t="shared" si="114"/>
        <v>-0.32500000000000062</v>
      </c>
    </row>
    <row r="568" spans="1:142" x14ac:dyDescent="0.2">
      <c r="A568" s="15">
        <v>284</v>
      </c>
      <c r="B568" s="15">
        <v>904</v>
      </c>
      <c r="C568" s="15">
        <v>0</v>
      </c>
      <c r="D568" s="15">
        <v>3</v>
      </c>
      <c r="E568" s="15">
        <v>1</v>
      </c>
      <c r="F568" s="15">
        <v>67</v>
      </c>
      <c r="G568" s="15">
        <v>2</v>
      </c>
      <c r="H568" s="15">
        <v>2</v>
      </c>
      <c r="I568" s="15">
        <v>5</v>
      </c>
      <c r="J568" s="15">
        <v>32</v>
      </c>
      <c r="K568" s="15">
        <v>0</v>
      </c>
      <c r="L568" s="15">
        <v>1</v>
      </c>
      <c r="M568" s="15">
        <v>1</v>
      </c>
      <c r="N568" s="15">
        <v>380000</v>
      </c>
      <c r="O568" s="15">
        <v>1</v>
      </c>
      <c r="P568" s="15">
        <v>1</v>
      </c>
      <c r="Q568" s="15">
        <v>3</v>
      </c>
      <c r="R568" s="15">
        <v>1</v>
      </c>
      <c r="S568" s="15">
        <v>25</v>
      </c>
      <c r="T568" s="15">
        <v>375000</v>
      </c>
      <c r="U568" s="15">
        <f t="shared" si="109"/>
        <v>375000</v>
      </c>
      <c r="V568" s="15">
        <v>1.4</v>
      </c>
      <c r="W568" s="27">
        <f t="shared" si="110"/>
        <v>15000</v>
      </c>
      <c r="AA568" s="15">
        <f t="shared" si="111"/>
        <v>0</v>
      </c>
      <c r="AD568" s="15">
        <f t="shared" si="112"/>
        <v>375000</v>
      </c>
      <c r="AE568" s="172">
        <f t="shared" si="107"/>
        <v>15000</v>
      </c>
      <c r="AF568" s="161">
        <v>3</v>
      </c>
      <c r="AG568" s="161">
        <v>1</v>
      </c>
      <c r="AH568" s="161">
        <v>25</v>
      </c>
      <c r="AI568" s="161">
        <v>325000</v>
      </c>
      <c r="AJ568" s="161">
        <v>1.5</v>
      </c>
      <c r="AK568" s="161">
        <v>13000</v>
      </c>
      <c r="AS568" s="15">
        <v>1</v>
      </c>
      <c r="AT568" s="15">
        <v>1</v>
      </c>
      <c r="AU568" s="15">
        <v>20</v>
      </c>
      <c r="AV568" s="15">
        <v>14070</v>
      </c>
      <c r="AW568" s="15">
        <f t="shared" si="115"/>
        <v>14070</v>
      </c>
      <c r="AX568" s="15">
        <v>11</v>
      </c>
      <c r="AY568" s="15">
        <v>703.5</v>
      </c>
      <c r="BF568" s="15">
        <f t="shared" ref="BF568:BF575" si="116">$AW568+$BC568</f>
        <v>14070</v>
      </c>
      <c r="BG568" s="15">
        <f t="shared" ref="BG568:BG575" si="117">$BF568/$AU568</f>
        <v>703.5</v>
      </c>
      <c r="BH568" s="161">
        <v>1</v>
      </c>
      <c r="BI568" s="161">
        <v>1</v>
      </c>
      <c r="BJ568" s="161">
        <v>20</v>
      </c>
      <c r="BK568" s="161">
        <v>13100</v>
      </c>
      <c r="BL568" s="161">
        <v>9.8000000000000007</v>
      </c>
      <c r="BS568" s="23">
        <v>13100</v>
      </c>
      <c r="BT568" s="23">
        <f>BS568/BJ568</f>
        <v>655</v>
      </c>
      <c r="CJ568" s="15">
        <v>1.75</v>
      </c>
      <c r="CK568" s="15">
        <v>2.3333333333333335</v>
      </c>
      <c r="CL568" s="15">
        <v>2.3333333333333335</v>
      </c>
      <c r="CM568" s="15">
        <v>2.5</v>
      </c>
      <c r="CN568" s="15">
        <v>1</v>
      </c>
      <c r="CO568" s="15">
        <f t="shared" si="113"/>
        <v>1.9833333333333336</v>
      </c>
      <c r="CP568" s="15">
        <v>1</v>
      </c>
      <c r="CQ568" s="15">
        <v>2</v>
      </c>
      <c r="CR568" s="15">
        <v>2</v>
      </c>
      <c r="CS568" s="15">
        <v>1</v>
      </c>
      <c r="CT568" s="15">
        <v>1</v>
      </c>
      <c r="CU568" s="15">
        <v>3</v>
      </c>
      <c r="CV568" s="15">
        <v>0</v>
      </c>
      <c r="CX568" s="15">
        <v>0</v>
      </c>
      <c r="CY568" s="15" t="s">
        <v>1007</v>
      </c>
      <c r="DA568" s="15" t="s">
        <v>1007</v>
      </c>
      <c r="DC568" s="15" t="s">
        <v>1007</v>
      </c>
      <c r="DE568" s="15" t="s">
        <v>1007</v>
      </c>
      <c r="DG568" s="15">
        <v>1</v>
      </c>
      <c r="DH568" s="15">
        <v>0</v>
      </c>
      <c r="DI568" s="15">
        <v>0</v>
      </c>
      <c r="DJ568" s="15">
        <v>0</v>
      </c>
      <c r="DK568" s="15">
        <v>0</v>
      </c>
      <c r="DL568" s="15">
        <v>0</v>
      </c>
      <c r="DM568" s="15">
        <v>3</v>
      </c>
      <c r="DN568" s="15">
        <v>3</v>
      </c>
      <c r="DO568" s="15">
        <v>2</v>
      </c>
      <c r="DP568" s="15">
        <v>1</v>
      </c>
      <c r="DS568" s="15">
        <v>1</v>
      </c>
      <c r="DT568" s="15">
        <v>1</v>
      </c>
      <c r="DY568" s="150">
        <v>4.2</v>
      </c>
      <c r="DZ568" s="150">
        <v>5</v>
      </c>
      <c r="EA568" s="150">
        <v>4.5</v>
      </c>
      <c r="EB568" s="150">
        <v>4</v>
      </c>
      <c r="EC568" s="150">
        <v>3.6666666666666665</v>
      </c>
      <c r="ED568" s="150">
        <v>4</v>
      </c>
      <c r="EE568" s="27">
        <f t="shared" si="108"/>
        <v>4.2277777777777779</v>
      </c>
      <c r="EF568" s="15">
        <f t="shared" si="114"/>
        <v>0.66944444444444429</v>
      </c>
      <c r="EG568" s="27"/>
      <c r="EH568" s="27"/>
      <c r="EI568" s="27"/>
      <c r="EJ568" s="27"/>
      <c r="EK568" s="27"/>
      <c r="EL568" s="27"/>
    </row>
    <row r="569" spans="1:142" x14ac:dyDescent="0.2">
      <c r="A569" s="15">
        <v>284</v>
      </c>
      <c r="B569" s="15">
        <v>904</v>
      </c>
      <c r="C569" s="15">
        <v>0</v>
      </c>
      <c r="D569" s="15">
        <v>3</v>
      </c>
      <c r="E569" s="15">
        <v>1</v>
      </c>
      <c r="F569" s="15">
        <v>67</v>
      </c>
      <c r="G569" s="15">
        <v>2</v>
      </c>
      <c r="H569" s="15">
        <v>2</v>
      </c>
      <c r="I569" s="15">
        <v>5</v>
      </c>
      <c r="J569" s="15">
        <v>32</v>
      </c>
      <c r="K569" s="15">
        <v>0</v>
      </c>
      <c r="L569" s="15">
        <v>1</v>
      </c>
      <c r="M569" s="15">
        <v>1</v>
      </c>
      <c r="N569" s="15">
        <v>380000</v>
      </c>
      <c r="O569" s="15">
        <v>1</v>
      </c>
      <c r="P569" s="15">
        <v>0</v>
      </c>
      <c r="Q569" s="159">
        <v>3</v>
      </c>
      <c r="R569" s="159">
        <v>1</v>
      </c>
      <c r="S569" s="159">
        <v>25</v>
      </c>
      <c r="T569" s="159">
        <v>325000</v>
      </c>
      <c r="U569" s="159">
        <f t="shared" si="109"/>
        <v>325000</v>
      </c>
      <c r="V569" s="159">
        <v>1.5</v>
      </c>
      <c r="W569" s="171">
        <f t="shared" si="110"/>
        <v>13000</v>
      </c>
      <c r="AA569" s="15">
        <f t="shared" si="111"/>
        <v>0</v>
      </c>
      <c r="AD569" s="15">
        <f t="shared" si="112"/>
        <v>325000</v>
      </c>
      <c r="AE569" s="172">
        <f t="shared" si="107"/>
        <v>13000</v>
      </c>
      <c r="AS569" s="15">
        <v>1</v>
      </c>
      <c r="AT569" s="15">
        <v>1</v>
      </c>
      <c r="AU569" s="15">
        <v>20</v>
      </c>
      <c r="AV569" s="15">
        <v>13100</v>
      </c>
      <c r="AW569" s="15">
        <f t="shared" si="115"/>
        <v>13100</v>
      </c>
      <c r="AX569" s="15">
        <v>9.8000000000000007</v>
      </c>
      <c r="BF569" s="15">
        <f t="shared" si="116"/>
        <v>13100</v>
      </c>
      <c r="BG569" s="15">
        <f t="shared" si="117"/>
        <v>655</v>
      </c>
      <c r="CJ569" s="15">
        <v>1.75</v>
      </c>
      <c r="CK569" s="15">
        <v>2.3333333333333335</v>
      </c>
      <c r="CL569" s="15">
        <v>2.3333333333333335</v>
      </c>
      <c r="CM569" s="15">
        <v>2.5</v>
      </c>
      <c r="CN569" s="15">
        <v>1</v>
      </c>
      <c r="CO569" s="15">
        <f t="shared" si="113"/>
        <v>1.9833333333333336</v>
      </c>
      <c r="CP569" s="15">
        <v>1</v>
      </c>
      <c r="CQ569" s="15">
        <v>2</v>
      </c>
      <c r="CR569" s="15">
        <v>2</v>
      </c>
      <c r="CS569" s="15">
        <v>1</v>
      </c>
      <c r="CT569" s="15">
        <v>1</v>
      </c>
      <c r="CU569" s="15">
        <v>3</v>
      </c>
      <c r="CV569" s="15">
        <v>0</v>
      </c>
      <c r="CX569" s="15">
        <v>0</v>
      </c>
      <c r="CY569" s="15" t="s">
        <v>1007</v>
      </c>
      <c r="DA569" s="15" t="s">
        <v>1007</v>
      </c>
      <c r="DC569" s="15" t="s">
        <v>1007</v>
      </c>
      <c r="DE569" s="15" t="s">
        <v>1007</v>
      </c>
      <c r="DG569" s="15">
        <v>1</v>
      </c>
      <c r="DH569" s="15">
        <v>0</v>
      </c>
      <c r="DI569" s="15">
        <v>0</v>
      </c>
      <c r="DJ569" s="15">
        <v>0</v>
      </c>
      <c r="DK569" s="15">
        <v>0</v>
      </c>
      <c r="DL569" s="15">
        <v>0</v>
      </c>
      <c r="DM569" s="15">
        <v>3</v>
      </c>
      <c r="DN569" s="15">
        <v>3</v>
      </c>
      <c r="DO569" s="15">
        <v>2</v>
      </c>
      <c r="DP569" s="15">
        <v>1</v>
      </c>
      <c r="DS569" s="15">
        <v>1</v>
      </c>
      <c r="DT569" s="15">
        <v>1</v>
      </c>
      <c r="DY569" s="166">
        <v>4</v>
      </c>
      <c r="DZ569" s="166">
        <v>4</v>
      </c>
      <c r="EA569" s="166">
        <v>3.75</v>
      </c>
      <c r="EB569" s="166">
        <v>2.6</v>
      </c>
      <c r="EC569" s="166">
        <v>3</v>
      </c>
      <c r="ED569" s="166">
        <v>4</v>
      </c>
      <c r="EE569" s="27">
        <f t="shared" si="108"/>
        <v>3.5583333333333336</v>
      </c>
      <c r="EF569" s="15">
        <f t="shared" si="114"/>
        <v>-1.0916666666666668</v>
      </c>
    </row>
    <row r="570" spans="1:142" x14ac:dyDescent="0.2">
      <c r="A570" s="15">
        <v>285</v>
      </c>
      <c r="B570" s="15">
        <v>905</v>
      </c>
      <c r="C570" s="15">
        <v>0</v>
      </c>
      <c r="D570" s="15">
        <v>3</v>
      </c>
      <c r="E570" s="15">
        <v>1</v>
      </c>
      <c r="F570" s="15">
        <v>52</v>
      </c>
      <c r="G570" s="15">
        <v>3</v>
      </c>
      <c r="H570" s="15">
        <v>2</v>
      </c>
      <c r="I570" s="15">
        <v>4</v>
      </c>
      <c r="J570" s="15">
        <v>14</v>
      </c>
      <c r="K570" s="15">
        <v>0</v>
      </c>
      <c r="L570" s="15">
        <v>1</v>
      </c>
      <c r="M570" s="15">
        <v>1</v>
      </c>
      <c r="N570" s="15">
        <v>600000</v>
      </c>
      <c r="O570" s="15">
        <v>0</v>
      </c>
      <c r="P570" s="15">
        <v>1</v>
      </c>
      <c r="Q570" s="15">
        <v>3</v>
      </c>
      <c r="R570" s="15">
        <v>1</v>
      </c>
      <c r="S570" s="15">
        <v>53</v>
      </c>
      <c r="T570" s="15">
        <v>1325000</v>
      </c>
      <c r="U570" s="15">
        <f t="shared" si="109"/>
        <v>1325000</v>
      </c>
      <c r="V570" s="15">
        <v>1.4</v>
      </c>
      <c r="W570" s="27">
        <f t="shared" si="110"/>
        <v>25000</v>
      </c>
      <c r="AA570" s="15">
        <f t="shared" si="111"/>
        <v>0</v>
      </c>
      <c r="AD570" s="15">
        <f t="shared" si="112"/>
        <v>1325000</v>
      </c>
      <c r="AE570" s="172">
        <f t="shared" si="107"/>
        <v>25000</v>
      </c>
      <c r="AF570" s="161">
        <v>3</v>
      </c>
      <c r="AG570" s="161">
        <v>1</v>
      </c>
      <c r="AH570" s="161">
        <v>24</v>
      </c>
      <c r="AI570" s="161">
        <v>552000</v>
      </c>
      <c r="AJ570" s="161">
        <v>1.5</v>
      </c>
      <c r="AK570" s="161">
        <v>23000</v>
      </c>
      <c r="AS570" s="15">
        <v>4</v>
      </c>
      <c r="AT570" s="15">
        <v>1</v>
      </c>
      <c r="AU570" s="15">
        <v>20</v>
      </c>
      <c r="AV570" s="15">
        <v>100000</v>
      </c>
      <c r="AW570" s="15">
        <f t="shared" si="115"/>
        <v>100000</v>
      </c>
      <c r="AX570" s="15">
        <v>2.66</v>
      </c>
      <c r="AY570" s="15">
        <v>5000</v>
      </c>
      <c r="BF570" s="15">
        <f t="shared" si="116"/>
        <v>100000</v>
      </c>
      <c r="BG570" s="15">
        <f t="shared" si="117"/>
        <v>5000</v>
      </c>
      <c r="BH570" s="161">
        <v>4</v>
      </c>
      <c r="BI570" s="161">
        <v>1</v>
      </c>
      <c r="BJ570" s="161">
        <v>22</v>
      </c>
      <c r="BK570" s="161">
        <v>110000</v>
      </c>
      <c r="BL570" s="161">
        <v>2.33</v>
      </c>
      <c r="BS570" s="23">
        <v>110000</v>
      </c>
      <c r="BT570" s="23">
        <f>BS570/BJ570</f>
        <v>5000</v>
      </c>
      <c r="CJ570" s="15">
        <v>1.75</v>
      </c>
      <c r="CK570" s="15">
        <v>1</v>
      </c>
      <c r="CL570" s="15">
        <v>1</v>
      </c>
      <c r="CM570" s="15">
        <v>2</v>
      </c>
      <c r="CN570" s="15">
        <v>2.5</v>
      </c>
      <c r="CO570" s="15">
        <f t="shared" si="113"/>
        <v>1.65</v>
      </c>
      <c r="CP570" s="15">
        <v>1</v>
      </c>
      <c r="CQ570" s="15">
        <v>4</v>
      </c>
      <c r="CR570" s="15">
        <v>1</v>
      </c>
      <c r="CS570" s="15">
        <v>4</v>
      </c>
      <c r="CT570" s="15">
        <v>5</v>
      </c>
      <c r="CU570" s="15">
        <v>3</v>
      </c>
      <c r="CV570" s="15">
        <v>0</v>
      </c>
      <c r="CX570" s="15">
        <v>1</v>
      </c>
      <c r="CY570" s="15">
        <v>1</v>
      </c>
      <c r="DA570" s="15">
        <v>1</v>
      </c>
      <c r="DC570" s="15">
        <v>0</v>
      </c>
      <c r="DD570" s="15">
        <v>1</v>
      </c>
      <c r="DE570" s="15">
        <v>1</v>
      </c>
      <c r="DM570" s="15">
        <v>2</v>
      </c>
      <c r="DN570" s="15">
        <v>2</v>
      </c>
      <c r="DO570" s="15">
        <v>3</v>
      </c>
      <c r="DP570" s="15">
        <v>2</v>
      </c>
      <c r="DS570" s="15">
        <v>1</v>
      </c>
      <c r="DT570" s="15">
        <v>2</v>
      </c>
      <c r="DY570" s="15">
        <v>5</v>
      </c>
      <c r="DZ570" s="15">
        <v>4.666666666666667</v>
      </c>
      <c r="EA570" s="15">
        <v>4.75</v>
      </c>
      <c r="EB570" s="15">
        <v>4.4000000000000004</v>
      </c>
      <c r="EC570" s="15">
        <v>4.333333333333333</v>
      </c>
      <c r="ED570" s="15">
        <v>4.75</v>
      </c>
      <c r="EE570" s="27">
        <f t="shared" si="108"/>
        <v>4.6500000000000004</v>
      </c>
      <c r="EF570" s="15">
        <f t="shared" si="114"/>
        <v>1.0694444444444451</v>
      </c>
    </row>
    <row r="571" spans="1:142" x14ac:dyDescent="0.2">
      <c r="A571" s="15">
        <v>285</v>
      </c>
      <c r="B571" s="15">
        <v>905</v>
      </c>
      <c r="C571" s="15">
        <v>0</v>
      </c>
      <c r="D571" s="15">
        <v>3</v>
      </c>
      <c r="E571" s="15">
        <v>1</v>
      </c>
      <c r="F571" s="15">
        <v>52</v>
      </c>
      <c r="G571" s="15">
        <v>3</v>
      </c>
      <c r="H571" s="15">
        <v>2</v>
      </c>
      <c r="I571" s="15">
        <v>4</v>
      </c>
      <c r="J571" s="15">
        <v>14</v>
      </c>
      <c r="K571" s="15">
        <v>0</v>
      </c>
      <c r="L571" s="15">
        <v>1</v>
      </c>
      <c r="M571" s="15">
        <v>1</v>
      </c>
      <c r="N571" s="15">
        <v>600000</v>
      </c>
      <c r="O571" s="15">
        <v>0</v>
      </c>
      <c r="P571" s="15">
        <v>0</v>
      </c>
      <c r="Q571" s="159">
        <v>3</v>
      </c>
      <c r="R571" s="159">
        <v>1</v>
      </c>
      <c r="S571" s="159">
        <v>24</v>
      </c>
      <c r="T571" s="159">
        <v>552000</v>
      </c>
      <c r="U571" s="159">
        <f t="shared" si="109"/>
        <v>552000</v>
      </c>
      <c r="V571" s="159">
        <v>1.5</v>
      </c>
      <c r="W571" s="171">
        <f t="shared" si="110"/>
        <v>23000</v>
      </c>
      <c r="AA571" s="15">
        <f t="shared" si="111"/>
        <v>0</v>
      </c>
      <c r="AD571" s="15">
        <f t="shared" si="112"/>
        <v>552000</v>
      </c>
      <c r="AE571" s="172">
        <f t="shared" si="107"/>
        <v>23000</v>
      </c>
      <c r="AS571" s="15">
        <v>4</v>
      </c>
      <c r="AT571" s="15">
        <v>1</v>
      </c>
      <c r="AU571" s="15">
        <v>22</v>
      </c>
      <c r="AV571" s="15">
        <v>110000</v>
      </c>
      <c r="AW571" s="15">
        <f t="shared" si="115"/>
        <v>110000</v>
      </c>
      <c r="AX571" s="15">
        <v>2.33</v>
      </c>
      <c r="BF571" s="15">
        <f t="shared" si="116"/>
        <v>110000</v>
      </c>
      <c r="BG571" s="15">
        <f t="shared" si="117"/>
        <v>5000</v>
      </c>
      <c r="CJ571" s="15">
        <v>1.75</v>
      </c>
      <c r="CK571" s="15">
        <v>1</v>
      </c>
      <c r="CL571" s="15">
        <v>1</v>
      </c>
      <c r="CM571" s="15">
        <v>2</v>
      </c>
      <c r="CN571" s="15">
        <v>2.5</v>
      </c>
      <c r="CO571" s="15">
        <f t="shared" si="113"/>
        <v>1.65</v>
      </c>
      <c r="CP571" s="15">
        <v>1</v>
      </c>
      <c r="CQ571" s="15">
        <v>4</v>
      </c>
      <c r="CR571" s="15">
        <v>1</v>
      </c>
      <c r="CS571" s="15">
        <v>4</v>
      </c>
      <c r="CT571" s="15">
        <v>5</v>
      </c>
      <c r="CU571" s="15">
        <v>3</v>
      </c>
      <c r="CV571" s="15">
        <v>0</v>
      </c>
      <c r="CX571" s="15">
        <v>1</v>
      </c>
      <c r="CY571" s="15">
        <v>1</v>
      </c>
      <c r="DA571" s="15">
        <v>1</v>
      </c>
      <c r="DC571" s="15">
        <v>0</v>
      </c>
      <c r="DD571" s="15">
        <v>1</v>
      </c>
      <c r="DE571" s="15">
        <v>1</v>
      </c>
      <c r="DM571" s="15">
        <v>2</v>
      </c>
      <c r="DN571" s="15">
        <v>2</v>
      </c>
      <c r="DO571" s="15">
        <v>3</v>
      </c>
      <c r="DP571" s="15">
        <v>2</v>
      </c>
      <c r="DS571" s="15">
        <v>1</v>
      </c>
      <c r="DT571" s="15">
        <v>2</v>
      </c>
      <c r="DY571" s="27">
        <v>4.2</v>
      </c>
      <c r="DZ571" s="27">
        <v>4</v>
      </c>
      <c r="EA571" s="27">
        <v>4.75</v>
      </c>
      <c r="EB571" s="27">
        <v>3.2</v>
      </c>
      <c r="EC571" s="27">
        <v>2.3333333333333335</v>
      </c>
      <c r="ED571" s="27">
        <v>3</v>
      </c>
      <c r="EE571" s="27">
        <f t="shared" si="108"/>
        <v>3.5805555555555553</v>
      </c>
      <c r="EF571" s="15">
        <f t="shared" si="114"/>
        <v>-0.84166666666666634</v>
      </c>
    </row>
    <row r="572" spans="1:142" x14ac:dyDescent="0.2">
      <c r="A572" s="15">
        <v>286</v>
      </c>
      <c r="B572" s="15">
        <v>906</v>
      </c>
      <c r="C572" s="15">
        <v>0</v>
      </c>
      <c r="D572" s="15">
        <v>3</v>
      </c>
      <c r="E572" s="15">
        <v>0</v>
      </c>
      <c r="F572" s="15">
        <v>48</v>
      </c>
      <c r="G572" s="15">
        <v>3</v>
      </c>
      <c r="H572" s="15">
        <v>2</v>
      </c>
      <c r="I572" s="15">
        <v>4</v>
      </c>
      <c r="J572" s="15">
        <v>17</v>
      </c>
      <c r="K572" s="15">
        <v>0</v>
      </c>
      <c r="L572" s="15">
        <v>1</v>
      </c>
      <c r="M572" s="15">
        <v>1</v>
      </c>
      <c r="N572" s="15">
        <v>216000</v>
      </c>
      <c r="O572" s="15">
        <v>1</v>
      </c>
      <c r="P572" s="15">
        <v>1</v>
      </c>
      <c r="Q572" s="15">
        <v>1</v>
      </c>
      <c r="R572" s="15">
        <v>1</v>
      </c>
      <c r="S572" s="15">
        <v>21</v>
      </c>
      <c r="T572" s="150">
        <v>18480</v>
      </c>
      <c r="U572" s="150">
        <f t="shared" si="109"/>
        <v>18480</v>
      </c>
      <c r="V572" s="15">
        <v>12</v>
      </c>
      <c r="W572" s="27">
        <f t="shared" si="110"/>
        <v>880</v>
      </c>
      <c r="AA572" s="15">
        <f t="shared" si="111"/>
        <v>0</v>
      </c>
      <c r="AD572" s="15">
        <f t="shared" si="112"/>
        <v>18480</v>
      </c>
      <c r="AE572" s="172">
        <f t="shared" si="107"/>
        <v>880</v>
      </c>
      <c r="AF572" s="161">
        <v>1</v>
      </c>
      <c r="AG572" s="161">
        <v>1</v>
      </c>
      <c r="AH572" s="161">
        <v>21</v>
      </c>
      <c r="AI572" s="161">
        <v>17640</v>
      </c>
      <c r="AJ572" s="161">
        <v>17</v>
      </c>
      <c r="AK572" s="161">
        <v>840</v>
      </c>
      <c r="AS572" s="15">
        <v>9</v>
      </c>
      <c r="AT572" s="15">
        <v>1</v>
      </c>
      <c r="AU572" s="15">
        <v>4</v>
      </c>
      <c r="AV572" s="15">
        <v>2500</v>
      </c>
      <c r="AW572" s="15">
        <f t="shared" si="115"/>
        <v>2500</v>
      </c>
      <c r="AX572" s="15">
        <v>61</v>
      </c>
      <c r="AY572" s="15">
        <v>625</v>
      </c>
      <c r="BF572" s="15">
        <f t="shared" si="116"/>
        <v>2500</v>
      </c>
      <c r="BG572" s="15">
        <f t="shared" si="117"/>
        <v>625</v>
      </c>
      <c r="BH572" s="161">
        <v>9</v>
      </c>
      <c r="BI572" s="161">
        <v>1</v>
      </c>
      <c r="BJ572" s="161">
        <v>4</v>
      </c>
      <c r="BK572" s="161">
        <v>2700</v>
      </c>
      <c r="BL572" s="161">
        <v>58</v>
      </c>
      <c r="BS572" s="23">
        <v>2700</v>
      </c>
      <c r="BT572" s="23">
        <f>BS572/BJ572</f>
        <v>675</v>
      </c>
      <c r="CJ572" s="15">
        <v>3</v>
      </c>
      <c r="CK572" s="15">
        <v>2</v>
      </c>
      <c r="CL572" s="15">
        <v>1</v>
      </c>
      <c r="CM572" s="15">
        <v>1</v>
      </c>
      <c r="CN572" s="15">
        <v>3</v>
      </c>
      <c r="CO572" s="15">
        <f t="shared" si="113"/>
        <v>2</v>
      </c>
      <c r="CP572" s="15">
        <v>1</v>
      </c>
      <c r="CQ572" s="15">
        <v>5</v>
      </c>
      <c r="CR572" s="15" t="s">
        <v>1007</v>
      </c>
      <c r="CU572" s="15" t="s">
        <v>1007</v>
      </c>
      <c r="CX572" s="15" t="s">
        <v>1007</v>
      </c>
      <c r="CY572" s="15" t="s">
        <v>1007</v>
      </c>
      <c r="DA572" s="15" t="s">
        <v>1007</v>
      </c>
      <c r="DC572" s="15" t="s">
        <v>1007</v>
      </c>
      <c r="DE572" s="15" t="s">
        <v>1007</v>
      </c>
      <c r="DY572" s="15">
        <v>4.5999999999999996</v>
      </c>
      <c r="DZ572" s="15">
        <v>4.333333333333333</v>
      </c>
      <c r="EA572" s="15">
        <v>4.75</v>
      </c>
      <c r="EB572" s="15">
        <v>4.5999999999999996</v>
      </c>
      <c r="EC572" s="15">
        <v>4</v>
      </c>
      <c r="ED572" s="15">
        <v>4.25</v>
      </c>
      <c r="EE572" s="27">
        <f t="shared" si="108"/>
        <v>4.4222222222222216</v>
      </c>
      <c r="EF572" s="15">
        <f t="shared" si="114"/>
        <v>0.82222222222222152</v>
      </c>
    </row>
    <row r="573" spans="1:142" x14ac:dyDescent="0.2">
      <c r="A573" s="15">
        <v>286</v>
      </c>
      <c r="B573" s="15">
        <v>906</v>
      </c>
      <c r="C573" s="15">
        <v>0</v>
      </c>
      <c r="D573" s="15">
        <v>3</v>
      </c>
      <c r="E573" s="15">
        <v>0</v>
      </c>
      <c r="F573" s="15">
        <v>48</v>
      </c>
      <c r="G573" s="15">
        <v>3</v>
      </c>
      <c r="H573" s="15">
        <v>2</v>
      </c>
      <c r="I573" s="15">
        <v>4</v>
      </c>
      <c r="J573" s="15">
        <v>17</v>
      </c>
      <c r="K573" s="15">
        <v>0</v>
      </c>
      <c r="L573" s="15">
        <v>1</v>
      </c>
      <c r="M573" s="15">
        <v>1</v>
      </c>
      <c r="N573" s="15">
        <v>216000</v>
      </c>
      <c r="O573" s="15">
        <v>1</v>
      </c>
      <c r="P573" s="15">
        <v>0</v>
      </c>
      <c r="Q573" s="159">
        <v>1</v>
      </c>
      <c r="R573" s="159">
        <v>1</v>
      </c>
      <c r="S573" s="159">
        <v>21</v>
      </c>
      <c r="T573" s="159">
        <v>17640</v>
      </c>
      <c r="U573" s="159">
        <f t="shared" si="109"/>
        <v>17640</v>
      </c>
      <c r="V573" s="159">
        <v>17</v>
      </c>
      <c r="W573" s="171">
        <f t="shared" si="110"/>
        <v>840</v>
      </c>
      <c r="AA573" s="15">
        <f t="shared" si="111"/>
        <v>0</v>
      </c>
      <c r="AD573" s="15">
        <f t="shared" si="112"/>
        <v>17640</v>
      </c>
      <c r="AE573" s="172">
        <f t="shared" si="107"/>
        <v>840</v>
      </c>
      <c r="AS573" s="15">
        <v>9</v>
      </c>
      <c r="AT573" s="15">
        <v>1</v>
      </c>
      <c r="AU573" s="15">
        <v>4</v>
      </c>
      <c r="AV573" s="15">
        <v>2700</v>
      </c>
      <c r="AW573" s="15">
        <f t="shared" si="115"/>
        <v>2700</v>
      </c>
      <c r="AX573" s="15">
        <v>58</v>
      </c>
      <c r="BF573" s="15">
        <f t="shared" si="116"/>
        <v>2700</v>
      </c>
      <c r="BG573" s="15">
        <f t="shared" si="117"/>
        <v>675</v>
      </c>
      <c r="CJ573" s="15">
        <v>3</v>
      </c>
      <c r="CK573" s="15">
        <v>2</v>
      </c>
      <c r="CL573" s="15">
        <v>1</v>
      </c>
      <c r="CM573" s="15">
        <v>1</v>
      </c>
      <c r="CN573" s="15">
        <v>3</v>
      </c>
      <c r="CO573" s="15">
        <f t="shared" si="113"/>
        <v>2</v>
      </c>
      <c r="CP573" s="15">
        <v>1</v>
      </c>
      <c r="CQ573" s="15">
        <v>5</v>
      </c>
      <c r="CR573" s="15" t="s">
        <v>1007</v>
      </c>
      <c r="CU573" s="15" t="s">
        <v>1007</v>
      </c>
      <c r="CX573" s="15" t="s">
        <v>1007</v>
      </c>
      <c r="CY573" s="15" t="s">
        <v>1007</v>
      </c>
      <c r="DA573" s="15" t="s">
        <v>1007</v>
      </c>
      <c r="DC573" s="15" t="s">
        <v>1007</v>
      </c>
      <c r="DE573" s="15" t="s">
        <v>1007</v>
      </c>
      <c r="DY573" s="27">
        <v>3.8</v>
      </c>
      <c r="DZ573" s="27">
        <v>3</v>
      </c>
      <c r="EA573" s="27">
        <v>4</v>
      </c>
      <c r="EB573" s="27">
        <v>3.8</v>
      </c>
      <c r="EC573" s="27">
        <v>3</v>
      </c>
      <c r="ED573" s="27">
        <v>4</v>
      </c>
      <c r="EE573" s="27">
        <f t="shared" si="108"/>
        <v>3.6</v>
      </c>
      <c r="EF573" s="15">
        <f t="shared" si="114"/>
        <v>-0.96111111111111081</v>
      </c>
    </row>
    <row r="574" spans="1:142" x14ac:dyDescent="0.2">
      <c r="A574" s="15">
        <v>287</v>
      </c>
      <c r="B574" s="15">
        <v>907</v>
      </c>
      <c r="C574" s="15">
        <v>0</v>
      </c>
      <c r="D574" s="15">
        <v>3</v>
      </c>
      <c r="E574" s="15">
        <v>0</v>
      </c>
      <c r="F574" s="15">
        <v>51</v>
      </c>
      <c r="G574" s="15">
        <v>3</v>
      </c>
      <c r="H574" s="15">
        <v>2</v>
      </c>
      <c r="I574" s="15">
        <v>4</v>
      </c>
      <c r="J574" s="15">
        <v>16</v>
      </c>
      <c r="K574" s="15">
        <v>1</v>
      </c>
      <c r="L574" s="15">
        <v>1</v>
      </c>
      <c r="M574" s="15">
        <v>1</v>
      </c>
      <c r="N574" s="15">
        <v>250000</v>
      </c>
      <c r="O574" s="15">
        <v>1</v>
      </c>
      <c r="P574" s="15">
        <v>1</v>
      </c>
      <c r="Q574" s="15">
        <v>3</v>
      </c>
      <c r="R574" s="15">
        <v>1</v>
      </c>
      <c r="S574" s="15">
        <v>40</v>
      </c>
      <c r="T574" s="15">
        <v>420000</v>
      </c>
      <c r="U574" s="15">
        <f t="shared" si="109"/>
        <v>420000</v>
      </c>
      <c r="V574" s="15">
        <v>1.5</v>
      </c>
      <c r="W574" s="27">
        <f t="shared" si="110"/>
        <v>10500</v>
      </c>
      <c r="AA574" s="15">
        <f t="shared" si="111"/>
        <v>0</v>
      </c>
      <c r="AD574" s="15">
        <f t="shared" si="112"/>
        <v>420000</v>
      </c>
      <c r="AE574" s="172">
        <f t="shared" si="107"/>
        <v>10500</v>
      </c>
      <c r="AF574" s="161">
        <v>3</v>
      </c>
      <c r="AG574" s="161">
        <v>1</v>
      </c>
      <c r="AH574" s="161">
        <v>40</v>
      </c>
      <c r="AI574" s="161">
        <v>156000</v>
      </c>
      <c r="AJ574" s="161">
        <v>1.5</v>
      </c>
      <c r="AK574" s="161">
        <v>10500</v>
      </c>
      <c r="AS574" s="15">
        <v>1</v>
      </c>
      <c r="AT574" s="15">
        <v>1</v>
      </c>
      <c r="AU574" s="15">
        <v>9</v>
      </c>
      <c r="AV574" s="15">
        <v>1307</v>
      </c>
      <c r="AW574" s="15">
        <f t="shared" si="115"/>
        <v>1307</v>
      </c>
      <c r="AX574" s="15">
        <v>13</v>
      </c>
      <c r="AY574" s="15">
        <v>145.22222222222223</v>
      </c>
      <c r="BF574" s="15">
        <f t="shared" si="116"/>
        <v>1307</v>
      </c>
      <c r="BG574" s="15">
        <f t="shared" si="117"/>
        <v>145.22222222222223</v>
      </c>
      <c r="BH574" s="161">
        <v>1</v>
      </c>
      <c r="BI574" s="161">
        <v>1</v>
      </c>
      <c r="BJ574" s="161">
        <v>9</v>
      </c>
      <c r="BK574" s="161">
        <v>1104</v>
      </c>
      <c r="BL574" s="161">
        <v>11</v>
      </c>
      <c r="BS574" s="23">
        <v>1104</v>
      </c>
      <c r="BT574" s="23">
        <f>BS574/BJ574</f>
        <v>122.66666666666667</v>
      </c>
      <c r="CJ574" s="15">
        <v>1.75</v>
      </c>
      <c r="CK574" s="15">
        <v>2.6666666666666665</v>
      </c>
      <c r="CL574" s="15">
        <v>1.6666666666666667</v>
      </c>
      <c r="CM574" s="15">
        <v>1</v>
      </c>
      <c r="CN574" s="15">
        <v>3</v>
      </c>
      <c r="CO574" s="15">
        <f t="shared" si="113"/>
        <v>2.0166666666666666</v>
      </c>
      <c r="CP574" s="15">
        <v>1</v>
      </c>
      <c r="CQ574" s="15">
        <v>2</v>
      </c>
      <c r="CR574" s="15">
        <v>4</v>
      </c>
      <c r="CS574" s="15">
        <v>3</v>
      </c>
      <c r="CT574" s="15">
        <v>2</v>
      </c>
      <c r="CU574" s="15">
        <v>3</v>
      </c>
      <c r="CV574" s="15">
        <v>0</v>
      </c>
      <c r="CX574" s="15">
        <v>1</v>
      </c>
      <c r="CY574" s="15">
        <v>1</v>
      </c>
      <c r="DA574" s="15">
        <v>1</v>
      </c>
      <c r="DC574" s="15">
        <v>0</v>
      </c>
      <c r="DD574" s="15">
        <v>3</v>
      </c>
      <c r="DE574" s="15">
        <v>1</v>
      </c>
      <c r="DM574" s="15">
        <v>3</v>
      </c>
      <c r="DN574" s="15">
        <v>2</v>
      </c>
      <c r="DO574" s="15">
        <v>2</v>
      </c>
      <c r="DP574" s="15">
        <v>1</v>
      </c>
      <c r="DS574" s="15">
        <v>1</v>
      </c>
      <c r="DT574" s="15">
        <v>2</v>
      </c>
      <c r="DY574" s="15">
        <v>4.5999999999999996</v>
      </c>
      <c r="DZ574" s="15">
        <v>4.666666666666667</v>
      </c>
      <c r="EA574" s="15">
        <v>4.75</v>
      </c>
      <c r="EB574" s="15">
        <v>4.5999999999999996</v>
      </c>
      <c r="EC574" s="15">
        <v>4</v>
      </c>
      <c r="ED574" s="15">
        <v>4.75</v>
      </c>
      <c r="EE574" s="27">
        <f t="shared" si="108"/>
        <v>4.5611111111111109</v>
      </c>
      <c r="EF574" s="15">
        <f t="shared" si="114"/>
        <v>1.1499999999999995</v>
      </c>
    </row>
    <row r="575" spans="1:142" x14ac:dyDescent="0.2">
      <c r="A575" s="15">
        <v>287</v>
      </c>
      <c r="B575" s="15">
        <v>907</v>
      </c>
      <c r="C575" s="15">
        <v>0</v>
      </c>
      <c r="D575" s="15">
        <v>3</v>
      </c>
      <c r="E575" s="15">
        <v>0</v>
      </c>
      <c r="F575" s="15">
        <v>51</v>
      </c>
      <c r="G575" s="15">
        <v>3</v>
      </c>
      <c r="H575" s="15">
        <v>2</v>
      </c>
      <c r="I575" s="15">
        <v>4</v>
      </c>
      <c r="J575" s="15">
        <v>16</v>
      </c>
      <c r="K575" s="15">
        <v>1</v>
      </c>
      <c r="L575" s="15">
        <v>1</v>
      </c>
      <c r="M575" s="15">
        <v>1</v>
      </c>
      <c r="N575" s="15">
        <v>250000</v>
      </c>
      <c r="O575" s="15">
        <v>1</v>
      </c>
      <c r="P575" s="15">
        <v>0</v>
      </c>
      <c r="Q575" s="159">
        <v>3</v>
      </c>
      <c r="R575" s="159">
        <v>1</v>
      </c>
      <c r="S575" s="159">
        <v>40</v>
      </c>
      <c r="T575" s="159">
        <v>156000</v>
      </c>
      <c r="U575" s="159">
        <f t="shared" si="109"/>
        <v>156000</v>
      </c>
      <c r="V575" s="159">
        <v>1.5</v>
      </c>
      <c r="W575" s="171">
        <f t="shared" si="110"/>
        <v>3900</v>
      </c>
      <c r="AA575" s="15">
        <f t="shared" si="111"/>
        <v>0</v>
      </c>
      <c r="AD575" s="15">
        <f t="shared" si="112"/>
        <v>156000</v>
      </c>
      <c r="AE575" s="172">
        <f t="shared" si="107"/>
        <v>3900</v>
      </c>
      <c r="AS575" s="15">
        <v>1</v>
      </c>
      <c r="AT575" s="15">
        <v>1</v>
      </c>
      <c r="AU575" s="15">
        <v>9</v>
      </c>
      <c r="AV575" s="15">
        <v>1104</v>
      </c>
      <c r="AW575" s="15">
        <f t="shared" si="115"/>
        <v>1104</v>
      </c>
      <c r="AX575" s="15">
        <v>11</v>
      </c>
      <c r="BF575" s="15">
        <f t="shared" si="116"/>
        <v>1104</v>
      </c>
      <c r="BG575" s="15">
        <f t="shared" si="117"/>
        <v>122.66666666666667</v>
      </c>
      <c r="CJ575" s="15">
        <v>1.75</v>
      </c>
      <c r="CK575" s="15">
        <v>2.6666666666666665</v>
      </c>
      <c r="CL575" s="15">
        <v>1.6666666666666667</v>
      </c>
      <c r="CM575" s="15">
        <v>1</v>
      </c>
      <c r="CN575" s="15">
        <v>3</v>
      </c>
      <c r="CO575" s="15">
        <f t="shared" si="113"/>
        <v>2.0166666666666666</v>
      </c>
      <c r="CP575" s="15">
        <v>1</v>
      </c>
      <c r="CQ575" s="15">
        <v>2</v>
      </c>
      <c r="CR575" s="15">
        <v>4</v>
      </c>
      <c r="CS575" s="15">
        <v>3</v>
      </c>
      <c r="CT575" s="15">
        <v>2</v>
      </c>
      <c r="CU575" s="15">
        <v>3</v>
      </c>
      <c r="CV575" s="15">
        <v>0</v>
      </c>
      <c r="CX575" s="15">
        <v>1</v>
      </c>
      <c r="CY575" s="15">
        <v>1</v>
      </c>
      <c r="DA575" s="15">
        <v>1</v>
      </c>
      <c r="DC575" s="15">
        <v>0</v>
      </c>
      <c r="DD575" s="15">
        <v>3</v>
      </c>
      <c r="DE575" s="15">
        <v>1</v>
      </c>
      <c r="DM575" s="15">
        <v>3</v>
      </c>
      <c r="DN575" s="15">
        <v>2</v>
      </c>
      <c r="DO575" s="15">
        <v>2</v>
      </c>
      <c r="DP575" s="15">
        <v>1</v>
      </c>
      <c r="DS575" s="15">
        <v>1</v>
      </c>
      <c r="DT575" s="15">
        <v>2</v>
      </c>
      <c r="DY575" s="27">
        <v>3.2</v>
      </c>
      <c r="DZ575" s="27">
        <v>3.6666666666666665</v>
      </c>
      <c r="EA575" s="27">
        <v>4</v>
      </c>
      <c r="EB575" s="27">
        <v>3.6</v>
      </c>
      <c r="EC575" s="27">
        <v>3</v>
      </c>
      <c r="ED575" s="27">
        <v>3</v>
      </c>
      <c r="EE575" s="27">
        <f t="shared" si="108"/>
        <v>3.4111111111111114</v>
      </c>
      <c r="EF575" s="15">
        <f t="shared" si="114"/>
        <v>-0.69166666666666643</v>
      </c>
    </row>
    <row r="576" spans="1:142" x14ac:dyDescent="0.2">
      <c r="A576" s="15">
        <v>288</v>
      </c>
      <c r="B576" s="15">
        <v>908</v>
      </c>
      <c r="C576" s="15">
        <v>0</v>
      </c>
      <c r="D576" s="15">
        <v>3</v>
      </c>
      <c r="E576" s="15">
        <v>1</v>
      </c>
      <c r="F576" s="15">
        <v>71</v>
      </c>
      <c r="G576" s="15">
        <v>2</v>
      </c>
      <c r="H576" s="15">
        <v>2</v>
      </c>
      <c r="I576" s="15">
        <v>6</v>
      </c>
      <c r="J576" s="15">
        <v>60</v>
      </c>
      <c r="K576" s="15">
        <v>0</v>
      </c>
      <c r="L576" s="15">
        <v>1</v>
      </c>
      <c r="M576" s="15">
        <v>1</v>
      </c>
      <c r="N576" s="15">
        <v>450000</v>
      </c>
      <c r="O576" s="15">
        <v>0</v>
      </c>
      <c r="P576" s="15">
        <v>1</v>
      </c>
      <c r="Q576" s="15">
        <v>3</v>
      </c>
      <c r="R576" s="15">
        <v>1</v>
      </c>
      <c r="S576" s="15">
        <v>80</v>
      </c>
      <c r="T576" s="15">
        <v>440000</v>
      </c>
      <c r="U576" s="15">
        <f t="shared" si="109"/>
        <v>440000</v>
      </c>
      <c r="V576" s="15">
        <v>1.4</v>
      </c>
      <c r="W576" s="27">
        <f t="shared" si="110"/>
        <v>5500</v>
      </c>
      <c r="AA576" s="15">
        <f t="shared" si="111"/>
        <v>0</v>
      </c>
      <c r="AD576" s="15">
        <f t="shared" si="112"/>
        <v>440000</v>
      </c>
      <c r="AE576" s="172">
        <f t="shared" si="107"/>
        <v>5500</v>
      </c>
      <c r="AF576" s="161">
        <v>3</v>
      </c>
      <c r="AG576" s="161">
        <v>1</v>
      </c>
      <c r="AH576" s="161">
        <v>50</v>
      </c>
      <c r="AI576" s="161">
        <v>425000</v>
      </c>
      <c r="AJ576" s="161">
        <v>1.5</v>
      </c>
      <c r="AK576" s="161">
        <v>8500</v>
      </c>
      <c r="AW576" s="15">
        <f t="shared" si="115"/>
        <v>0</v>
      </c>
      <c r="CJ576" s="15">
        <v>4</v>
      </c>
      <c r="CK576" s="15">
        <v>1.6666666666666667</v>
      </c>
      <c r="CL576" s="15">
        <v>2</v>
      </c>
      <c r="CM576" s="15">
        <v>1</v>
      </c>
      <c r="CN576" s="15">
        <v>2</v>
      </c>
      <c r="CO576" s="15">
        <f t="shared" si="113"/>
        <v>2.1333333333333337</v>
      </c>
      <c r="CP576" s="15">
        <v>3</v>
      </c>
      <c r="CQ576" s="15">
        <v>5</v>
      </c>
      <c r="CR576" s="15" t="s">
        <v>1007</v>
      </c>
      <c r="CU576" s="15" t="s">
        <v>1007</v>
      </c>
      <c r="CX576" s="15" t="s">
        <v>1007</v>
      </c>
      <c r="CY576" s="15" t="s">
        <v>1007</v>
      </c>
      <c r="DA576" s="15" t="s">
        <v>1007</v>
      </c>
      <c r="DC576" s="15" t="s">
        <v>1007</v>
      </c>
      <c r="DE576" s="15" t="s">
        <v>1007</v>
      </c>
      <c r="DY576" s="15">
        <v>4.4000000000000004</v>
      </c>
      <c r="DZ576" s="15">
        <v>4.666666666666667</v>
      </c>
      <c r="EA576" s="15">
        <v>4.5</v>
      </c>
      <c r="EB576" s="15">
        <v>3.8</v>
      </c>
      <c r="EC576" s="15">
        <v>3</v>
      </c>
      <c r="ED576" s="15">
        <v>4.25</v>
      </c>
      <c r="EE576" s="27">
        <f t="shared" si="108"/>
        <v>4.1027777777777779</v>
      </c>
      <c r="EF576" s="15">
        <f t="shared" si="114"/>
        <v>1.0694444444444442</v>
      </c>
    </row>
    <row r="577" spans="1:136" x14ac:dyDescent="0.2">
      <c r="A577" s="15">
        <v>288</v>
      </c>
      <c r="B577" s="15">
        <v>908</v>
      </c>
      <c r="C577" s="15">
        <v>0</v>
      </c>
      <c r="D577" s="15">
        <v>3</v>
      </c>
      <c r="E577" s="15">
        <v>1</v>
      </c>
      <c r="F577" s="15">
        <v>71</v>
      </c>
      <c r="G577" s="15">
        <v>2</v>
      </c>
      <c r="H577" s="15">
        <v>2</v>
      </c>
      <c r="I577" s="15">
        <v>6</v>
      </c>
      <c r="J577" s="15">
        <v>60</v>
      </c>
      <c r="K577" s="15">
        <v>0</v>
      </c>
      <c r="L577" s="15">
        <v>1</v>
      </c>
      <c r="M577" s="15">
        <v>1</v>
      </c>
      <c r="N577" s="15">
        <v>450000</v>
      </c>
      <c r="O577" s="15">
        <v>0</v>
      </c>
      <c r="P577" s="15">
        <v>0</v>
      </c>
      <c r="Q577" s="159">
        <v>3</v>
      </c>
      <c r="R577" s="159">
        <v>1</v>
      </c>
      <c r="S577" s="159">
        <v>50</v>
      </c>
      <c r="T577" s="159">
        <v>425000</v>
      </c>
      <c r="U577" s="159">
        <f t="shared" si="109"/>
        <v>425000</v>
      </c>
      <c r="V577" s="159">
        <v>1.5</v>
      </c>
      <c r="W577" s="171">
        <f t="shared" si="110"/>
        <v>8500</v>
      </c>
      <c r="AA577" s="15">
        <f t="shared" si="111"/>
        <v>0</v>
      </c>
      <c r="AD577" s="15">
        <f t="shared" si="112"/>
        <v>425000</v>
      </c>
      <c r="AE577" s="172">
        <f t="shared" si="107"/>
        <v>8500</v>
      </c>
      <c r="AW577" s="15">
        <f t="shared" si="115"/>
        <v>0</v>
      </c>
      <c r="CJ577" s="15">
        <v>4</v>
      </c>
      <c r="CK577" s="15">
        <v>1.6666666666666667</v>
      </c>
      <c r="CL577" s="15">
        <v>2</v>
      </c>
      <c r="CM577" s="15">
        <v>1</v>
      </c>
      <c r="CN577" s="15">
        <v>2</v>
      </c>
      <c r="CO577" s="15">
        <f t="shared" si="113"/>
        <v>2.1333333333333337</v>
      </c>
      <c r="CP577" s="15">
        <v>3</v>
      </c>
      <c r="CQ577" s="15">
        <v>5</v>
      </c>
      <c r="CR577" s="15" t="s">
        <v>1007</v>
      </c>
      <c r="CU577" s="15" t="s">
        <v>1007</v>
      </c>
      <c r="CX577" s="15" t="s">
        <v>1007</v>
      </c>
      <c r="CY577" s="15" t="s">
        <v>1007</v>
      </c>
      <c r="DA577" s="15" t="s">
        <v>1007</v>
      </c>
      <c r="DC577" s="15" t="s">
        <v>1007</v>
      </c>
      <c r="DE577" s="15" t="s">
        <v>1007</v>
      </c>
      <c r="DY577" s="27">
        <v>3.2</v>
      </c>
      <c r="DZ577" s="27">
        <v>3.6666666666666665</v>
      </c>
      <c r="EA577" s="27">
        <v>4</v>
      </c>
      <c r="EB577" s="27">
        <v>2</v>
      </c>
      <c r="EC577" s="27">
        <v>2.3333333333333335</v>
      </c>
      <c r="ED577" s="27">
        <v>3</v>
      </c>
      <c r="EE577" s="27">
        <f t="shared" si="108"/>
        <v>3.0333333333333337</v>
      </c>
      <c r="EF577" s="15">
        <f t="shared" si="114"/>
        <v>-0.93055555555555491</v>
      </c>
    </row>
    <row r="578" spans="1:136" x14ac:dyDescent="0.2">
      <c r="A578" s="15">
        <v>289</v>
      </c>
      <c r="B578" s="15">
        <v>909</v>
      </c>
      <c r="C578" s="15">
        <v>0</v>
      </c>
      <c r="D578" s="15">
        <v>3</v>
      </c>
      <c r="E578" s="15">
        <v>1</v>
      </c>
      <c r="F578" s="15">
        <v>78</v>
      </c>
      <c r="G578" s="15">
        <v>2</v>
      </c>
      <c r="H578" s="15">
        <v>2</v>
      </c>
      <c r="I578" s="15">
        <v>2</v>
      </c>
      <c r="J578" s="15">
        <v>59</v>
      </c>
      <c r="K578" s="15">
        <v>1</v>
      </c>
      <c r="L578" s="15">
        <v>1</v>
      </c>
      <c r="M578" s="15">
        <v>1</v>
      </c>
      <c r="N578" s="15">
        <v>70000</v>
      </c>
      <c r="O578" s="15">
        <v>0</v>
      </c>
      <c r="P578" s="15">
        <v>1</v>
      </c>
      <c r="Q578" s="15">
        <v>1</v>
      </c>
      <c r="R578" s="15">
        <v>1</v>
      </c>
      <c r="S578" s="15">
        <v>200</v>
      </c>
      <c r="T578" s="15">
        <v>186700</v>
      </c>
      <c r="U578" s="15">
        <f t="shared" si="109"/>
        <v>186700</v>
      </c>
      <c r="V578" s="15">
        <v>11.5</v>
      </c>
      <c r="W578" s="27">
        <f t="shared" si="110"/>
        <v>933.5</v>
      </c>
      <c r="AA578" s="15">
        <f t="shared" si="111"/>
        <v>0</v>
      </c>
      <c r="AD578" s="15">
        <f t="shared" si="112"/>
        <v>186700</v>
      </c>
      <c r="AE578" s="172">
        <f t="shared" ref="AE578:AE641" si="118">$AD578/$S578</f>
        <v>933.5</v>
      </c>
      <c r="AF578" s="161">
        <v>1</v>
      </c>
      <c r="AG578" s="161">
        <v>1</v>
      </c>
      <c r="AH578" s="161">
        <v>200</v>
      </c>
      <c r="AI578" s="161">
        <v>43300</v>
      </c>
      <c r="AJ578" s="161">
        <v>10.6</v>
      </c>
      <c r="AK578" s="161">
        <v>216.5</v>
      </c>
      <c r="AW578" s="15">
        <f t="shared" si="115"/>
        <v>0</v>
      </c>
      <c r="CJ578" s="15">
        <v>3.5</v>
      </c>
      <c r="CK578" s="15">
        <v>1.6666666666666667</v>
      </c>
      <c r="CL578" s="15">
        <v>1</v>
      </c>
      <c r="CM578" s="15">
        <v>2.5</v>
      </c>
      <c r="CN578" s="15">
        <v>3</v>
      </c>
      <c r="CO578" s="15">
        <f t="shared" si="113"/>
        <v>2.3333333333333335</v>
      </c>
      <c r="CP578" s="15">
        <v>1</v>
      </c>
      <c r="CQ578" s="15">
        <v>4</v>
      </c>
      <c r="CR578" s="15">
        <v>1</v>
      </c>
      <c r="CS578" s="15">
        <v>2</v>
      </c>
      <c r="CT578" s="15">
        <v>1</v>
      </c>
      <c r="CU578" s="15">
        <v>3</v>
      </c>
      <c r="CV578" s="15">
        <v>0</v>
      </c>
      <c r="CX578" s="15">
        <v>1</v>
      </c>
      <c r="CY578" s="15">
        <v>1</v>
      </c>
      <c r="DA578" s="15">
        <v>1</v>
      </c>
      <c r="DC578" s="15">
        <v>0</v>
      </c>
      <c r="DD578" s="15">
        <v>1</v>
      </c>
      <c r="DE578" s="15">
        <v>0</v>
      </c>
      <c r="DM578" s="15">
        <v>3</v>
      </c>
      <c r="DN578" s="15">
        <v>1</v>
      </c>
      <c r="DO578" s="15">
        <v>1</v>
      </c>
      <c r="DP578" s="15">
        <v>1</v>
      </c>
      <c r="DS578" s="15">
        <v>2</v>
      </c>
      <c r="DT578" s="15">
        <v>1</v>
      </c>
      <c r="DY578" s="15">
        <v>4.2</v>
      </c>
      <c r="DZ578" s="15">
        <v>4.333333333333333</v>
      </c>
      <c r="EA578" s="15">
        <v>4.75</v>
      </c>
      <c r="EB578" s="15">
        <v>4</v>
      </c>
      <c r="EC578" s="15">
        <v>3</v>
      </c>
      <c r="ED578" s="15">
        <v>3.5</v>
      </c>
      <c r="EE578" s="27">
        <f t="shared" ref="EE578:EE641" si="119">AVERAGE($DY578:$ED578)</f>
        <v>3.9638888888888886</v>
      </c>
      <c r="EF578" s="15">
        <f t="shared" si="114"/>
        <v>1.4305555555555554</v>
      </c>
    </row>
    <row r="579" spans="1:136" x14ac:dyDescent="0.2">
      <c r="A579" s="15">
        <v>289</v>
      </c>
      <c r="B579" s="15">
        <v>909</v>
      </c>
      <c r="C579" s="15">
        <v>0</v>
      </c>
      <c r="D579" s="15">
        <v>3</v>
      </c>
      <c r="E579" s="15">
        <v>1</v>
      </c>
      <c r="F579" s="15">
        <v>78</v>
      </c>
      <c r="G579" s="15">
        <v>2</v>
      </c>
      <c r="H579" s="15">
        <v>2</v>
      </c>
      <c r="I579" s="15">
        <v>2</v>
      </c>
      <c r="J579" s="15">
        <v>59</v>
      </c>
      <c r="K579" s="15">
        <v>1</v>
      </c>
      <c r="L579" s="15">
        <v>1</v>
      </c>
      <c r="M579" s="15">
        <v>1</v>
      </c>
      <c r="N579" s="15">
        <v>70000</v>
      </c>
      <c r="O579" s="15">
        <v>0</v>
      </c>
      <c r="P579" s="15">
        <v>0</v>
      </c>
      <c r="Q579" s="159">
        <v>1</v>
      </c>
      <c r="R579" s="159">
        <v>1</v>
      </c>
      <c r="S579" s="159">
        <v>200</v>
      </c>
      <c r="T579" s="159">
        <v>43300</v>
      </c>
      <c r="U579" s="159">
        <f t="shared" ref="U579:U642" si="120">($R579*$T579)</f>
        <v>43300</v>
      </c>
      <c r="V579" s="159">
        <v>10.6</v>
      </c>
      <c r="W579" s="171">
        <f t="shared" ref="W579:W642" si="121">$U579/$S579</f>
        <v>216.5</v>
      </c>
      <c r="AA579" s="15">
        <f t="shared" ref="AA579:AA642" si="122">$Z579*$X579</f>
        <v>0</v>
      </c>
      <c r="AD579" s="15">
        <f t="shared" ref="AD579:AD642" si="123">$U579+$AA579</f>
        <v>43300</v>
      </c>
      <c r="AE579" s="172">
        <f t="shared" si="118"/>
        <v>216.5</v>
      </c>
      <c r="AW579" s="15">
        <f t="shared" si="115"/>
        <v>0</v>
      </c>
      <c r="CJ579" s="15">
        <v>3.5</v>
      </c>
      <c r="CK579" s="15">
        <v>1.6666666666666667</v>
      </c>
      <c r="CL579" s="15">
        <v>1</v>
      </c>
      <c r="CM579" s="15">
        <v>2.5</v>
      </c>
      <c r="CN579" s="15">
        <v>3</v>
      </c>
      <c r="CO579" s="15">
        <f t="shared" ref="CO579:CO642" si="124">AVERAGE($CJ579:$CN579)</f>
        <v>2.3333333333333335</v>
      </c>
      <c r="CP579" s="15">
        <v>1</v>
      </c>
      <c r="CQ579" s="15">
        <v>4</v>
      </c>
      <c r="CR579" s="15">
        <v>1</v>
      </c>
      <c r="CS579" s="15">
        <v>2</v>
      </c>
      <c r="CT579" s="15">
        <v>1</v>
      </c>
      <c r="CU579" s="15">
        <v>3</v>
      </c>
      <c r="CV579" s="15">
        <v>0</v>
      </c>
      <c r="CX579" s="15">
        <v>1</v>
      </c>
      <c r="CY579" s="15">
        <v>1</v>
      </c>
      <c r="DA579" s="15">
        <v>1</v>
      </c>
      <c r="DC579" s="15">
        <v>0</v>
      </c>
      <c r="DD579" s="15">
        <v>1</v>
      </c>
      <c r="DE579" s="15">
        <v>0</v>
      </c>
      <c r="DM579" s="15">
        <v>3</v>
      </c>
      <c r="DN579" s="15">
        <v>1</v>
      </c>
      <c r="DO579" s="15">
        <v>1</v>
      </c>
      <c r="DP579" s="15">
        <v>1</v>
      </c>
      <c r="DS579" s="15">
        <v>2</v>
      </c>
      <c r="DT579" s="15">
        <v>1</v>
      </c>
      <c r="DY579" s="27">
        <v>3.6</v>
      </c>
      <c r="DZ579" s="27">
        <v>2.6666666666666665</v>
      </c>
      <c r="EA579" s="27">
        <v>2.5</v>
      </c>
      <c r="EB579" s="27">
        <v>2.6</v>
      </c>
      <c r="EC579" s="27">
        <v>2.3333333333333335</v>
      </c>
      <c r="ED579" s="27">
        <v>1.5</v>
      </c>
      <c r="EE579" s="27">
        <f t="shared" si="119"/>
        <v>2.5333333333333332</v>
      </c>
      <c r="EF579" s="15">
        <f t="shared" ref="EF579:EF642" si="125">$EE579-$EE580</f>
        <v>-1.8694444444444445</v>
      </c>
    </row>
    <row r="580" spans="1:136" x14ac:dyDescent="0.2">
      <c r="A580" s="15">
        <v>290</v>
      </c>
      <c r="B580" s="15">
        <v>910</v>
      </c>
      <c r="C580" s="15">
        <v>0</v>
      </c>
      <c r="D580" s="15">
        <v>3</v>
      </c>
      <c r="E580" s="15">
        <v>0</v>
      </c>
      <c r="F580" s="15">
        <v>41</v>
      </c>
      <c r="G580" s="15">
        <v>5</v>
      </c>
      <c r="H580" s="15">
        <v>2</v>
      </c>
      <c r="I580" s="15">
        <v>3</v>
      </c>
      <c r="J580" s="15">
        <v>18</v>
      </c>
      <c r="K580" s="15">
        <v>0</v>
      </c>
      <c r="L580" s="15">
        <v>0</v>
      </c>
      <c r="M580" s="15">
        <v>1</v>
      </c>
      <c r="N580" s="15">
        <v>210000</v>
      </c>
      <c r="O580" s="15">
        <v>0</v>
      </c>
      <c r="P580" s="15">
        <v>1</v>
      </c>
      <c r="Q580" s="15">
        <v>1</v>
      </c>
      <c r="R580" s="15">
        <v>1</v>
      </c>
      <c r="S580" s="15">
        <v>32</v>
      </c>
      <c r="T580" s="15">
        <v>30400</v>
      </c>
      <c r="U580" s="15">
        <f t="shared" si="120"/>
        <v>30400</v>
      </c>
      <c r="V580" s="15">
        <v>14.5</v>
      </c>
      <c r="W580" s="27">
        <f t="shared" si="121"/>
        <v>950</v>
      </c>
      <c r="AA580" s="15">
        <f t="shared" si="122"/>
        <v>0</v>
      </c>
      <c r="AD580" s="15">
        <f t="shared" si="123"/>
        <v>30400</v>
      </c>
      <c r="AE580" s="172">
        <f t="shared" si="118"/>
        <v>950</v>
      </c>
      <c r="AF580" s="161">
        <v>1</v>
      </c>
      <c r="AG580" s="161">
        <v>1</v>
      </c>
      <c r="AH580" s="161">
        <v>32</v>
      </c>
      <c r="AI580" s="161">
        <v>29000</v>
      </c>
      <c r="AJ580" s="161">
        <v>13</v>
      </c>
      <c r="AK580" s="161">
        <v>906.25</v>
      </c>
      <c r="AW580" s="15">
        <f t="shared" si="115"/>
        <v>0</v>
      </c>
      <c r="CJ580" s="15">
        <v>2.25</v>
      </c>
      <c r="CK580" s="15">
        <v>1.6666666666666667</v>
      </c>
      <c r="CL580" s="15">
        <v>1.3333333333333333</v>
      </c>
      <c r="CM580" s="15">
        <v>1</v>
      </c>
      <c r="CN580" s="15">
        <v>2.5</v>
      </c>
      <c r="CO580" s="15">
        <f t="shared" si="124"/>
        <v>1.75</v>
      </c>
      <c r="CP580" s="15">
        <v>1</v>
      </c>
      <c r="CQ580" s="15">
        <v>3</v>
      </c>
      <c r="CR580" s="15">
        <v>2</v>
      </c>
      <c r="CS580" s="15">
        <v>3</v>
      </c>
      <c r="CT580" s="15">
        <v>4</v>
      </c>
      <c r="CU580" s="15">
        <v>3</v>
      </c>
      <c r="CV580" s="15">
        <v>1</v>
      </c>
      <c r="CW580" s="15">
        <v>4</v>
      </c>
      <c r="CX580" s="15">
        <v>1</v>
      </c>
      <c r="CY580" s="15">
        <v>0</v>
      </c>
      <c r="CZ580" s="15">
        <v>1</v>
      </c>
      <c r="DA580" s="15">
        <v>1</v>
      </c>
      <c r="DC580" s="15">
        <v>1</v>
      </c>
      <c r="DE580" s="15">
        <v>1</v>
      </c>
      <c r="DO580" s="15">
        <v>3</v>
      </c>
      <c r="DP580" s="15">
        <v>1</v>
      </c>
      <c r="DQ580" s="15">
        <v>2</v>
      </c>
      <c r="DR580" s="15">
        <v>1</v>
      </c>
      <c r="DS580" s="15">
        <v>1</v>
      </c>
      <c r="DT580" s="15">
        <v>2</v>
      </c>
      <c r="DY580" s="15">
        <v>4.4000000000000004</v>
      </c>
      <c r="DZ580" s="15">
        <v>5</v>
      </c>
      <c r="EA580" s="15">
        <v>4.75</v>
      </c>
      <c r="EB580" s="15">
        <v>4.5999999999999996</v>
      </c>
      <c r="EC580" s="15">
        <v>3.6666666666666665</v>
      </c>
      <c r="ED580" s="15">
        <v>4</v>
      </c>
      <c r="EE580" s="27">
        <f t="shared" si="119"/>
        <v>4.4027777777777777</v>
      </c>
      <c r="EF580" s="15">
        <f t="shared" si="125"/>
        <v>0.70277777777777795</v>
      </c>
    </row>
    <row r="581" spans="1:136" x14ac:dyDescent="0.2">
      <c r="A581" s="15">
        <v>290</v>
      </c>
      <c r="B581" s="15">
        <v>910</v>
      </c>
      <c r="C581" s="15">
        <v>0</v>
      </c>
      <c r="D581" s="15">
        <v>3</v>
      </c>
      <c r="E581" s="15">
        <v>0</v>
      </c>
      <c r="F581" s="15">
        <v>41</v>
      </c>
      <c r="G581" s="15">
        <v>5</v>
      </c>
      <c r="H581" s="15">
        <v>2</v>
      </c>
      <c r="I581" s="15">
        <v>3</v>
      </c>
      <c r="J581" s="15">
        <v>18</v>
      </c>
      <c r="K581" s="15">
        <v>0</v>
      </c>
      <c r="L581" s="15">
        <v>0</v>
      </c>
      <c r="M581" s="15">
        <v>1</v>
      </c>
      <c r="N581" s="15">
        <v>210000</v>
      </c>
      <c r="O581" s="15">
        <v>0</v>
      </c>
      <c r="P581" s="15">
        <v>0</v>
      </c>
      <c r="Q581" s="159">
        <v>1</v>
      </c>
      <c r="R581" s="159">
        <v>1</v>
      </c>
      <c r="S581" s="159">
        <v>32</v>
      </c>
      <c r="T581" s="159">
        <v>29000</v>
      </c>
      <c r="U581" s="159">
        <f t="shared" si="120"/>
        <v>29000</v>
      </c>
      <c r="V581" s="159">
        <v>13</v>
      </c>
      <c r="W581" s="171">
        <f t="shared" si="121"/>
        <v>906.25</v>
      </c>
      <c r="AA581" s="15">
        <f t="shared" si="122"/>
        <v>0</v>
      </c>
      <c r="AD581" s="15">
        <f t="shared" si="123"/>
        <v>29000</v>
      </c>
      <c r="AE581" s="172">
        <f t="shared" si="118"/>
        <v>906.25</v>
      </c>
      <c r="AW581" s="15">
        <f t="shared" ref="AW581:AW644" si="126">$AV581*$AT581</f>
        <v>0</v>
      </c>
      <c r="CJ581" s="15">
        <v>2.25</v>
      </c>
      <c r="CK581" s="15">
        <v>1.6666666666666667</v>
      </c>
      <c r="CL581" s="15">
        <v>1.3333333333333333</v>
      </c>
      <c r="CM581" s="15">
        <v>1</v>
      </c>
      <c r="CN581" s="15">
        <v>2.5</v>
      </c>
      <c r="CO581" s="15">
        <f t="shared" si="124"/>
        <v>1.75</v>
      </c>
      <c r="CP581" s="15">
        <v>1</v>
      </c>
      <c r="CQ581" s="15">
        <v>3</v>
      </c>
      <c r="CR581" s="15">
        <v>2</v>
      </c>
      <c r="CS581" s="15">
        <v>3</v>
      </c>
      <c r="CT581" s="15">
        <v>4</v>
      </c>
      <c r="CU581" s="15">
        <v>3</v>
      </c>
      <c r="CV581" s="15">
        <v>1</v>
      </c>
      <c r="CW581" s="15">
        <v>4</v>
      </c>
      <c r="CX581" s="15">
        <v>1</v>
      </c>
      <c r="CY581" s="15">
        <v>0</v>
      </c>
      <c r="CZ581" s="15">
        <v>1</v>
      </c>
      <c r="DA581" s="15">
        <v>1</v>
      </c>
      <c r="DC581" s="15">
        <v>1</v>
      </c>
      <c r="DE581" s="15">
        <v>1</v>
      </c>
      <c r="DO581" s="15">
        <v>3</v>
      </c>
      <c r="DP581" s="15">
        <v>1</v>
      </c>
      <c r="DQ581" s="15">
        <v>2</v>
      </c>
      <c r="DR581" s="15">
        <v>1</v>
      </c>
      <c r="DS581" s="15">
        <v>1</v>
      </c>
      <c r="DT581" s="15">
        <v>2</v>
      </c>
      <c r="DY581" s="27">
        <v>3.8</v>
      </c>
      <c r="DZ581" s="27">
        <v>4.333333333333333</v>
      </c>
      <c r="EA581" s="27">
        <v>3.75</v>
      </c>
      <c r="EB581" s="27">
        <v>4.4000000000000004</v>
      </c>
      <c r="EC581" s="27">
        <v>2.6666666666666665</v>
      </c>
      <c r="ED581" s="27">
        <v>3.25</v>
      </c>
      <c r="EE581" s="27">
        <f t="shared" si="119"/>
        <v>3.6999999999999997</v>
      </c>
      <c r="EF581" s="15">
        <f t="shared" si="125"/>
        <v>0.52777777777777768</v>
      </c>
    </row>
    <row r="582" spans="1:136" x14ac:dyDescent="0.2">
      <c r="A582" s="15">
        <v>291</v>
      </c>
      <c r="B582" s="15">
        <v>911</v>
      </c>
      <c r="C582" s="15">
        <v>0</v>
      </c>
      <c r="D582" s="15">
        <v>3</v>
      </c>
      <c r="E582" s="15">
        <v>1</v>
      </c>
      <c r="F582" s="15">
        <v>48</v>
      </c>
      <c r="G582" s="15">
        <v>1</v>
      </c>
      <c r="H582" s="15">
        <v>2</v>
      </c>
      <c r="I582" s="15">
        <v>3</v>
      </c>
      <c r="J582" s="15">
        <v>26</v>
      </c>
      <c r="K582" s="15">
        <v>0</v>
      </c>
      <c r="L582" s="15">
        <v>0</v>
      </c>
      <c r="M582" s="15">
        <v>1</v>
      </c>
      <c r="N582" s="15">
        <v>180000</v>
      </c>
      <c r="O582" s="15">
        <v>0</v>
      </c>
      <c r="P582" s="15">
        <v>1</v>
      </c>
      <c r="Q582" s="15">
        <v>1</v>
      </c>
      <c r="R582" s="15">
        <v>1</v>
      </c>
      <c r="S582" s="15">
        <v>14</v>
      </c>
      <c r="T582" s="15">
        <v>11900</v>
      </c>
      <c r="U582" s="15">
        <f t="shared" si="120"/>
        <v>11900</v>
      </c>
      <c r="V582" s="15">
        <v>11.2</v>
      </c>
      <c r="W582" s="27">
        <f t="shared" si="121"/>
        <v>850</v>
      </c>
      <c r="AA582" s="15">
        <f t="shared" si="122"/>
        <v>0</v>
      </c>
      <c r="AD582" s="15">
        <f t="shared" si="123"/>
        <v>11900</v>
      </c>
      <c r="AE582" s="172">
        <f t="shared" si="118"/>
        <v>850</v>
      </c>
      <c r="AF582" s="161">
        <v>1</v>
      </c>
      <c r="AG582" s="161">
        <v>1</v>
      </c>
      <c r="AH582" s="161">
        <v>14</v>
      </c>
      <c r="AI582" s="161">
        <v>11700</v>
      </c>
      <c r="AJ582" s="161">
        <v>10.5</v>
      </c>
      <c r="AK582" s="161">
        <v>835.71428571428567</v>
      </c>
      <c r="AW582" s="15">
        <f t="shared" si="126"/>
        <v>0</v>
      </c>
      <c r="CJ582" s="15">
        <v>3.75</v>
      </c>
      <c r="CK582" s="15">
        <v>1.6666666666666667</v>
      </c>
      <c r="CL582" s="15">
        <v>1.6666666666666667</v>
      </c>
      <c r="CM582" s="15">
        <v>1.5</v>
      </c>
      <c r="CN582" s="15">
        <v>3</v>
      </c>
      <c r="CO582" s="15">
        <f t="shared" si="124"/>
        <v>2.3166666666666669</v>
      </c>
      <c r="CP582" s="15">
        <v>1</v>
      </c>
      <c r="CQ582" s="15">
        <v>4</v>
      </c>
      <c r="CR582" s="15">
        <v>2</v>
      </c>
      <c r="CS582" s="15">
        <v>2</v>
      </c>
      <c r="CT582" s="15">
        <v>1</v>
      </c>
      <c r="CU582" s="15">
        <v>3</v>
      </c>
      <c r="CV582" s="15">
        <v>0</v>
      </c>
      <c r="CX582" s="15">
        <v>1</v>
      </c>
      <c r="CY582" s="15">
        <v>0</v>
      </c>
      <c r="CZ582" s="15">
        <v>1</v>
      </c>
      <c r="DA582" s="15">
        <v>1</v>
      </c>
      <c r="DC582" s="15">
        <v>0</v>
      </c>
      <c r="DD582" s="15">
        <v>3</v>
      </c>
      <c r="DE582" s="15">
        <v>1</v>
      </c>
      <c r="DM582" s="15">
        <v>3</v>
      </c>
      <c r="DN582" s="15">
        <v>4</v>
      </c>
      <c r="DO582" s="15">
        <v>1</v>
      </c>
      <c r="DP582" s="15">
        <v>4</v>
      </c>
      <c r="DS582" s="15">
        <v>2</v>
      </c>
      <c r="DT582" s="15">
        <v>4</v>
      </c>
      <c r="DY582" s="15">
        <v>3.2</v>
      </c>
      <c r="DZ582" s="15">
        <v>3.6666666666666665</v>
      </c>
      <c r="EA582" s="15">
        <v>3.25</v>
      </c>
      <c r="EB582" s="15">
        <v>3</v>
      </c>
      <c r="EC582" s="15">
        <v>2.6666666666666665</v>
      </c>
      <c r="ED582" s="15">
        <v>3.25</v>
      </c>
      <c r="EE582" s="27">
        <f t="shared" si="119"/>
        <v>3.1722222222222221</v>
      </c>
      <c r="EF582" s="15">
        <f t="shared" si="125"/>
        <v>0.23333333333333339</v>
      </c>
    </row>
    <row r="583" spans="1:136" x14ac:dyDescent="0.2">
      <c r="A583" s="15">
        <v>291</v>
      </c>
      <c r="B583" s="15">
        <v>911</v>
      </c>
      <c r="C583" s="15">
        <v>0</v>
      </c>
      <c r="D583" s="15">
        <v>3</v>
      </c>
      <c r="E583" s="15">
        <v>1</v>
      </c>
      <c r="F583" s="15">
        <v>48</v>
      </c>
      <c r="G583" s="15">
        <v>1</v>
      </c>
      <c r="H583" s="15">
        <v>2</v>
      </c>
      <c r="I583" s="15">
        <v>3</v>
      </c>
      <c r="J583" s="15">
        <v>26</v>
      </c>
      <c r="K583" s="15">
        <v>0</v>
      </c>
      <c r="L583" s="15">
        <v>0</v>
      </c>
      <c r="M583" s="15">
        <v>1</v>
      </c>
      <c r="N583" s="15">
        <v>180000</v>
      </c>
      <c r="O583" s="15">
        <v>0</v>
      </c>
      <c r="P583" s="15">
        <v>0</v>
      </c>
      <c r="Q583" s="159">
        <v>1</v>
      </c>
      <c r="R583" s="159">
        <v>1</v>
      </c>
      <c r="S583" s="159">
        <v>14</v>
      </c>
      <c r="T583" s="159">
        <v>11700</v>
      </c>
      <c r="U583" s="159">
        <f t="shared" si="120"/>
        <v>11700</v>
      </c>
      <c r="V583" s="159">
        <v>10.5</v>
      </c>
      <c r="W583" s="171">
        <f t="shared" si="121"/>
        <v>835.71428571428567</v>
      </c>
      <c r="AA583" s="15">
        <f t="shared" si="122"/>
        <v>0</v>
      </c>
      <c r="AD583" s="15">
        <f t="shared" si="123"/>
        <v>11700</v>
      </c>
      <c r="AE583" s="172">
        <f t="shared" si="118"/>
        <v>835.71428571428567</v>
      </c>
      <c r="AW583" s="15">
        <f t="shared" si="126"/>
        <v>0</v>
      </c>
      <c r="CJ583" s="15">
        <v>3.75</v>
      </c>
      <c r="CK583" s="15">
        <v>1.6666666666666667</v>
      </c>
      <c r="CL583" s="15">
        <v>1.6666666666666667</v>
      </c>
      <c r="CM583" s="15">
        <v>1.5</v>
      </c>
      <c r="CN583" s="15">
        <v>3</v>
      </c>
      <c r="CO583" s="15">
        <f t="shared" si="124"/>
        <v>2.3166666666666669</v>
      </c>
      <c r="CP583" s="15">
        <v>1</v>
      </c>
      <c r="CQ583" s="15">
        <v>4</v>
      </c>
      <c r="CR583" s="15">
        <v>2</v>
      </c>
      <c r="CS583" s="15">
        <v>2</v>
      </c>
      <c r="CT583" s="15">
        <v>1</v>
      </c>
      <c r="CU583" s="15">
        <v>3</v>
      </c>
      <c r="CV583" s="15">
        <v>0</v>
      </c>
      <c r="CX583" s="15">
        <v>1</v>
      </c>
      <c r="CY583" s="15">
        <v>0</v>
      </c>
      <c r="CZ583" s="15">
        <v>1</v>
      </c>
      <c r="DA583" s="15">
        <v>1</v>
      </c>
      <c r="DC583" s="15">
        <v>0</v>
      </c>
      <c r="DD583" s="15">
        <v>3</v>
      </c>
      <c r="DE583" s="15">
        <v>1</v>
      </c>
      <c r="DM583" s="15">
        <v>3</v>
      </c>
      <c r="DN583" s="15">
        <v>4</v>
      </c>
      <c r="DO583" s="15">
        <v>1</v>
      </c>
      <c r="DP583" s="15">
        <v>4</v>
      </c>
      <c r="DS583" s="15">
        <v>2</v>
      </c>
      <c r="DT583" s="15">
        <v>4</v>
      </c>
      <c r="DY583" s="27">
        <v>3.8</v>
      </c>
      <c r="DZ583" s="27">
        <v>3.6666666666666665</v>
      </c>
      <c r="EA583" s="27">
        <v>3</v>
      </c>
      <c r="EB583" s="27">
        <v>3</v>
      </c>
      <c r="EC583" s="27">
        <v>1.6666666666666667</v>
      </c>
      <c r="ED583" s="27">
        <v>2.5</v>
      </c>
      <c r="EE583" s="27">
        <f t="shared" si="119"/>
        <v>2.9388888888888887</v>
      </c>
      <c r="EF583" s="15">
        <f t="shared" si="125"/>
        <v>-1.5972222222222219</v>
      </c>
    </row>
    <row r="584" spans="1:136" x14ac:dyDescent="0.2">
      <c r="A584" s="15">
        <v>292</v>
      </c>
      <c r="B584" s="15">
        <v>912</v>
      </c>
      <c r="C584" s="15">
        <v>0</v>
      </c>
      <c r="D584" s="15">
        <v>3</v>
      </c>
      <c r="E584" s="15">
        <v>1</v>
      </c>
      <c r="F584" s="15">
        <v>54</v>
      </c>
      <c r="G584" s="15">
        <v>3</v>
      </c>
      <c r="H584" s="15">
        <v>2</v>
      </c>
      <c r="I584" s="15">
        <v>7</v>
      </c>
      <c r="J584" s="15">
        <v>45</v>
      </c>
      <c r="K584" s="15">
        <v>0</v>
      </c>
      <c r="L584" s="15">
        <v>1</v>
      </c>
      <c r="M584" s="15">
        <v>1</v>
      </c>
      <c r="N584" s="15">
        <v>280000</v>
      </c>
      <c r="O584" s="15">
        <v>1</v>
      </c>
      <c r="P584" s="15">
        <v>1</v>
      </c>
      <c r="Q584" s="15">
        <v>1</v>
      </c>
      <c r="R584" s="15">
        <v>1</v>
      </c>
      <c r="S584" s="15">
        <v>95</v>
      </c>
      <c r="T584" s="15">
        <v>89600</v>
      </c>
      <c r="U584" s="15">
        <f t="shared" si="120"/>
        <v>89600</v>
      </c>
      <c r="V584" s="15">
        <v>15</v>
      </c>
      <c r="W584" s="27">
        <f t="shared" si="121"/>
        <v>943.15789473684208</v>
      </c>
      <c r="AA584" s="15">
        <f t="shared" si="122"/>
        <v>0</v>
      </c>
      <c r="AD584" s="15">
        <f t="shared" si="123"/>
        <v>89600</v>
      </c>
      <c r="AE584" s="172">
        <f t="shared" si="118"/>
        <v>943.15789473684208</v>
      </c>
      <c r="AF584" s="161">
        <v>1</v>
      </c>
      <c r="AG584" s="161">
        <v>1</v>
      </c>
      <c r="AH584" s="161">
        <v>95</v>
      </c>
      <c r="AI584" s="161">
        <v>86800</v>
      </c>
      <c r="AJ584" s="161">
        <v>15</v>
      </c>
      <c r="AK584" s="161">
        <v>913.68421052631584</v>
      </c>
      <c r="AS584" s="15">
        <v>3</v>
      </c>
      <c r="AT584" s="15">
        <v>1</v>
      </c>
      <c r="AU584" s="15">
        <v>65</v>
      </c>
      <c r="AV584" s="15">
        <v>670000</v>
      </c>
      <c r="AW584" s="15">
        <f t="shared" si="126"/>
        <v>670000</v>
      </c>
      <c r="AX584" s="15">
        <v>1.5</v>
      </c>
      <c r="AY584" s="15">
        <v>10307.692307692309</v>
      </c>
      <c r="BF584" s="15">
        <f t="shared" ref="BF584:BF644" si="127">$AW584+$BC584</f>
        <v>670000</v>
      </c>
      <c r="BG584" s="15">
        <f t="shared" ref="BG584:BG643" si="128">$BF584/$AU584</f>
        <v>10307.692307692309</v>
      </c>
      <c r="BH584" s="161">
        <v>3</v>
      </c>
      <c r="BI584" s="161">
        <v>1</v>
      </c>
      <c r="BJ584" s="161">
        <v>65</v>
      </c>
      <c r="BK584" s="161">
        <v>820000</v>
      </c>
      <c r="BL584" s="161">
        <v>1.5</v>
      </c>
      <c r="BS584" s="23">
        <v>820000</v>
      </c>
      <c r="BT584" s="23">
        <f>BS584/BJ584</f>
        <v>12615.384615384615</v>
      </c>
      <c r="CJ584" s="15">
        <v>1.75</v>
      </c>
      <c r="CK584" s="15">
        <v>1</v>
      </c>
      <c r="CL584" s="15">
        <v>1.3333333333333333</v>
      </c>
      <c r="CM584" s="15">
        <v>1</v>
      </c>
      <c r="CN584" s="15">
        <v>3</v>
      </c>
      <c r="CO584" s="15">
        <f t="shared" si="124"/>
        <v>1.6166666666666665</v>
      </c>
      <c r="CP584" s="15">
        <v>1</v>
      </c>
      <c r="CQ584" s="15">
        <v>4</v>
      </c>
      <c r="CR584" s="15">
        <v>1</v>
      </c>
      <c r="CS584" s="15">
        <v>3</v>
      </c>
      <c r="CT584" s="15">
        <v>1</v>
      </c>
      <c r="CU584" s="15">
        <v>3</v>
      </c>
      <c r="CV584" s="15">
        <v>0</v>
      </c>
      <c r="CX584" s="15">
        <v>1</v>
      </c>
      <c r="CY584" s="15">
        <v>1</v>
      </c>
      <c r="DA584" s="15">
        <v>1</v>
      </c>
      <c r="DC584" s="15">
        <v>1</v>
      </c>
      <c r="DE584" s="15">
        <v>1</v>
      </c>
      <c r="DM584" s="15">
        <v>3</v>
      </c>
      <c r="DN584" s="15">
        <v>2</v>
      </c>
      <c r="DO584" s="15">
        <v>1</v>
      </c>
      <c r="DP584" s="15">
        <v>1</v>
      </c>
      <c r="DS584" s="15">
        <v>2</v>
      </c>
      <c r="DT584" s="15">
        <v>1</v>
      </c>
      <c r="DY584" s="15">
        <v>4.4000000000000004</v>
      </c>
      <c r="DZ584" s="15">
        <v>4.333333333333333</v>
      </c>
      <c r="EA584" s="15">
        <v>5</v>
      </c>
      <c r="EB584" s="15">
        <v>4.4000000000000004</v>
      </c>
      <c r="EC584" s="15">
        <v>4.333333333333333</v>
      </c>
      <c r="ED584" s="15">
        <v>4.75</v>
      </c>
      <c r="EE584" s="27">
        <f t="shared" si="119"/>
        <v>4.5361111111111105</v>
      </c>
      <c r="EF584" s="15">
        <f t="shared" si="125"/>
        <v>1.0888888888888881</v>
      </c>
    </row>
    <row r="585" spans="1:136" x14ac:dyDescent="0.2">
      <c r="A585" s="15">
        <v>292</v>
      </c>
      <c r="B585" s="15">
        <v>912</v>
      </c>
      <c r="C585" s="15">
        <v>0</v>
      </c>
      <c r="D585" s="15">
        <v>3</v>
      </c>
      <c r="E585" s="15">
        <v>1</v>
      </c>
      <c r="F585" s="15">
        <v>54</v>
      </c>
      <c r="G585" s="15">
        <v>3</v>
      </c>
      <c r="H585" s="15">
        <v>2</v>
      </c>
      <c r="I585" s="15">
        <v>7</v>
      </c>
      <c r="J585" s="15">
        <v>45</v>
      </c>
      <c r="K585" s="15">
        <v>0</v>
      </c>
      <c r="L585" s="15">
        <v>1</v>
      </c>
      <c r="M585" s="15">
        <v>1</v>
      </c>
      <c r="N585" s="15">
        <v>280000</v>
      </c>
      <c r="O585" s="15">
        <v>1</v>
      </c>
      <c r="P585" s="15">
        <v>0</v>
      </c>
      <c r="Q585" s="159">
        <v>1</v>
      </c>
      <c r="R585" s="159">
        <v>1</v>
      </c>
      <c r="S585" s="159">
        <v>95</v>
      </c>
      <c r="T585" s="159">
        <v>86800</v>
      </c>
      <c r="U585" s="159">
        <f t="shared" si="120"/>
        <v>86800</v>
      </c>
      <c r="V585" s="159">
        <v>15</v>
      </c>
      <c r="W585" s="171">
        <f t="shared" si="121"/>
        <v>913.68421052631584</v>
      </c>
      <c r="AA585" s="15">
        <f t="shared" si="122"/>
        <v>0</v>
      </c>
      <c r="AD585" s="15">
        <f t="shared" si="123"/>
        <v>86800</v>
      </c>
      <c r="AE585" s="172">
        <f t="shared" si="118"/>
        <v>913.68421052631584</v>
      </c>
      <c r="AS585" s="15">
        <v>3</v>
      </c>
      <c r="AT585" s="15">
        <v>1</v>
      </c>
      <c r="AU585" s="15">
        <v>65</v>
      </c>
      <c r="AV585" s="15">
        <v>820000</v>
      </c>
      <c r="AW585" s="15">
        <f t="shared" si="126"/>
        <v>820000</v>
      </c>
      <c r="AX585" s="15">
        <v>1.5</v>
      </c>
      <c r="BF585" s="15">
        <f t="shared" si="127"/>
        <v>820000</v>
      </c>
      <c r="BG585" s="15">
        <f t="shared" si="128"/>
        <v>12615.384615384615</v>
      </c>
      <c r="CJ585" s="15">
        <v>1.75</v>
      </c>
      <c r="CK585" s="15">
        <v>1</v>
      </c>
      <c r="CL585" s="15">
        <v>1.3333333333333333</v>
      </c>
      <c r="CM585" s="15">
        <v>1</v>
      </c>
      <c r="CN585" s="15">
        <v>3</v>
      </c>
      <c r="CO585" s="15">
        <f t="shared" si="124"/>
        <v>1.6166666666666665</v>
      </c>
      <c r="CP585" s="15">
        <v>1</v>
      </c>
      <c r="CQ585" s="15">
        <v>4</v>
      </c>
      <c r="CR585" s="15">
        <v>1</v>
      </c>
      <c r="CS585" s="15">
        <v>3</v>
      </c>
      <c r="CT585" s="15">
        <v>1</v>
      </c>
      <c r="CU585" s="15">
        <v>3</v>
      </c>
      <c r="CV585" s="15">
        <v>0</v>
      </c>
      <c r="CX585" s="15">
        <v>1</v>
      </c>
      <c r="CY585" s="15">
        <v>1</v>
      </c>
      <c r="DA585" s="15">
        <v>1</v>
      </c>
      <c r="DC585" s="15">
        <v>1</v>
      </c>
      <c r="DE585" s="15">
        <v>1</v>
      </c>
      <c r="DM585" s="15">
        <v>3</v>
      </c>
      <c r="DN585" s="15">
        <v>2</v>
      </c>
      <c r="DO585" s="15">
        <v>1</v>
      </c>
      <c r="DP585" s="15">
        <v>1</v>
      </c>
      <c r="DS585" s="15">
        <v>2</v>
      </c>
      <c r="DT585" s="15">
        <v>1</v>
      </c>
      <c r="DY585" s="27">
        <v>4.2</v>
      </c>
      <c r="DZ585" s="27">
        <v>3.3333333333333335</v>
      </c>
      <c r="EA585" s="27">
        <v>3.25</v>
      </c>
      <c r="EB585" s="27">
        <v>3.4</v>
      </c>
      <c r="EC585" s="27">
        <v>3</v>
      </c>
      <c r="ED585" s="27">
        <v>3.5</v>
      </c>
      <c r="EE585" s="27">
        <f t="shared" si="119"/>
        <v>3.4472222222222224</v>
      </c>
      <c r="EF585" s="15">
        <f t="shared" si="125"/>
        <v>0.31666666666666732</v>
      </c>
    </row>
    <row r="586" spans="1:136" x14ac:dyDescent="0.2">
      <c r="A586" s="15">
        <v>293</v>
      </c>
      <c r="B586" s="15">
        <v>913</v>
      </c>
      <c r="C586" s="15">
        <v>0</v>
      </c>
      <c r="D586" s="15">
        <v>3</v>
      </c>
      <c r="E586" s="15">
        <v>0</v>
      </c>
      <c r="F586" s="15">
        <v>53</v>
      </c>
      <c r="G586" s="15">
        <v>2</v>
      </c>
      <c r="H586" s="15">
        <v>2</v>
      </c>
      <c r="I586" s="15">
        <v>5</v>
      </c>
      <c r="J586" s="15">
        <v>30</v>
      </c>
      <c r="K586" s="15">
        <v>0</v>
      </c>
      <c r="L586" s="15">
        <v>1</v>
      </c>
      <c r="M586" s="15">
        <v>1</v>
      </c>
      <c r="N586" s="15">
        <v>200000</v>
      </c>
      <c r="O586" s="15">
        <v>0</v>
      </c>
      <c r="P586" s="15">
        <v>1</v>
      </c>
      <c r="Q586" s="15">
        <v>1</v>
      </c>
      <c r="R586" s="15">
        <v>1</v>
      </c>
      <c r="S586" s="15">
        <v>34</v>
      </c>
      <c r="T586" s="15">
        <v>27200</v>
      </c>
      <c r="U586" s="15">
        <f t="shared" si="120"/>
        <v>27200</v>
      </c>
      <c r="V586" s="15">
        <v>11.2</v>
      </c>
      <c r="W586" s="27">
        <f t="shared" si="121"/>
        <v>800</v>
      </c>
      <c r="Y586" s="15" t="s">
        <v>851</v>
      </c>
      <c r="AA586" s="15">
        <f t="shared" si="122"/>
        <v>0</v>
      </c>
      <c r="AD586" s="15">
        <f t="shared" si="123"/>
        <v>27200</v>
      </c>
      <c r="AE586" s="172">
        <f t="shared" si="118"/>
        <v>800</v>
      </c>
      <c r="AF586" s="161">
        <v>1</v>
      </c>
      <c r="AG586" s="161">
        <v>1</v>
      </c>
      <c r="AH586" s="161">
        <v>34</v>
      </c>
      <c r="AI586" s="161">
        <v>25300</v>
      </c>
      <c r="AJ586" s="161">
        <v>10.199999999999999</v>
      </c>
      <c r="AK586" s="161">
        <v>744.11764705882354</v>
      </c>
      <c r="AW586" s="15">
        <f t="shared" si="126"/>
        <v>0</v>
      </c>
      <c r="CJ586" s="15">
        <v>2</v>
      </c>
      <c r="CK586" s="15">
        <v>1.3333333333333333</v>
      </c>
      <c r="CL586" s="15">
        <v>2</v>
      </c>
      <c r="CM586" s="15">
        <v>1</v>
      </c>
      <c r="CN586" s="15">
        <v>3.5</v>
      </c>
      <c r="CO586" s="15">
        <f t="shared" si="124"/>
        <v>1.9666666666666663</v>
      </c>
      <c r="CP586" s="15">
        <v>1</v>
      </c>
      <c r="CQ586" s="15">
        <v>5</v>
      </c>
      <c r="CR586" s="15" t="s">
        <v>1007</v>
      </c>
      <c r="CU586" s="15" t="s">
        <v>1007</v>
      </c>
      <c r="CX586" s="15" t="s">
        <v>1007</v>
      </c>
      <c r="CY586" s="15" t="s">
        <v>1007</v>
      </c>
      <c r="DA586" s="15" t="s">
        <v>1007</v>
      </c>
      <c r="DC586" s="15" t="s">
        <v>1007</v>
      </c>
      <c r="DE586" s="15" t="s">
        <v>1007</v>
      </c>
      <c r="DM586" s="15">
        <v>3</v>
      </c>
      <c r="DN586" s="15">
        <v>1</v>
      </c>
      <c r="DO586" s="15">
        <v>1</v>
      </c>
      <c r="DP586" s="15">
        <v>2</v>
      </c>
      <c r="DS586" s="15">
        <v>2</v>
      </c>
      <c r="DT586" s="15">
        <v>1</v>
      </c>
      <c r="DY586" s="15">
        <v>3</v>
      </c>
      <c r="DZ586" s="15">
        <v>4</v>
      </c>
      <c r="EA586" s="15">
        <v>2.75</v>
      </c>
      <c r="EB586" s="15">
        <v>3.2</v>
      </c>
      <c r="EC586" s="15">
        <v>2.3333333333333335</v>
      </c>
      <c r="ED586" s="15">
        <v>3.5</v>
      </c>
      <c r="EE586" s="27">
        <f t="shared" si="119"/>
        <v>3.1305555555555551</v>
      </c>
      <c r="EF586" s="15">
        <f t="shared" si="125"/>
        <v>0.77777777777777679</v>
      </c>
    </row>
    <row r="587" spans="1:136" x14ac:dyDescent="0.2">
      <c r="A587" s="15">
        <v>293</v>
      </c>
      <c r="B587" s="15">
        <v>913</v>
      </c>
      <c r="C587" s="15">
        <v>0</v>
      </c>
      <c r="D587" s="15">
        <v>3</v>
      </c>
      <c r="E587" s="15">
        <v>0</v>
      </c>
      <c r="F587" s="15">
        <v>53</v>
      </c>
      <c r="G587" s="15">
        <v>2</v>
      </c>
      <c r="H587" s="15">
        <v>2</v>
      </c>
      <c r="I587" s="15">
        <v>5</v>
      </c>
      <c r="J587" s="15">
        <v>30</v>
      </c>
      <c r="K587" s="15">
        <v>0</v>
      </c>
      <c r="L587" s="15">
        <v>1</v>
      </c>
      <c r="M587" s="15">
        <v>1</v>
      </c>
      <c r="N587" s="15">
        <v>200000</v>
      </c>
      <c r="O587" s="15">
        <v>0</v>
      </c>
      <c r="P587" s="15">
        <v>0</v>
      </c>
      <c r="Q587" s="159">
        <v>1</v>
      </c>
      <c r="R587" s="159">
        <v>1</v>
      </c>
      <c r="S587" s="159">
        <v>34</v>
      </c>
      <c r="T587" s="159">
        <v>25300</v>
      </c>
      <c r="U587" s="159">
        <f t="shared" si="120"/>
        <v>25300</v>
      </c>
      <c r="V587" s="159">
        <v>10.199999999999999</v>
      </c>
      <c r="W587" s="171">
        <f t="shared" si="121"/>
        <v>744.11764705882354</v>
      </c>
      <c r="AA587" s="15">
        <f t="shared" si="122"/>
        <v>0</v>
      </c>
      <c r="AD587" s="15">
        <f t="shared" si="123"/>
        <v>25300</v>
      </c>
      <c r="AE587" s="172">
        <f t="shared" si="118"/>
        <v>744.11764705882354</v>
      </c>
      <c r="AW587" s="15">
        <f t="shared" si="126"/>
        <v>0</v>
      </c>
      <c r="CJ587" s="15">
        <v>2</v>
      </c>
      <c r="CK587" s="15">
        <v>1.3333333333333333</v>
      </c>
      <c r="CL587" s="15">
        <v>2</v>
      </c>
      <c r="CM587" s="15">
        <v>1</v>
      </c>
      <c r="CN587" s="15">
        <v>3.5</v>
      </c>
      <c r="CO587" s="15">
        <f t="shared" si="124"/>
        <v>1.9666666666666663</v>
      </c>
      <c r="CP587" s="15">
        <v>1</v>
      </c>
      <c r="CQ587" s="15">
        <v>5</v>
      </c>
      <c r="CR587" s="15" t="s">
        <v>1007</v>
      </c>
      <c r="CU587" s="15" t="s">
        <v>1007</v>
      </c>
      <c r="CX587" s="15" t="s">
        <v>1007</v>
      </c>
      <c r="CY587" s="15" t="s">
        <v>1007</v>
      </c>
      <c r="DA587" s="15" t="s">
        <v>1007</v>
      </c>
      <c r="DC587" s="15" t="s">
        <v>1007</v>
      </c>
      <c r="DE587" s="15" t="s">
        <v>1007</v>
      </c>
      <c r="DM587" s="15">
        <v>3</v>
      </c>
      <c r="DN587" s="15">
        <v>1</v>
      </c>
      <c r="DO587" s="15">
        <v>1</v>
      </c>
      <c r="DP587" s="15">
        <v>2</v>
      </c>
      <c r="DS587" s="15">
        <v>2</v>
      </c>
      <c r="DT587" s="15">
        <v>1</v>
      </c>
      <c r="DY587" s="27">
        <v>2.5</v>
      </c>
      <c r="DZ587" s="27">
        <v>2.3333333333333335</v>
      </c>
      <c r="EA587" s="27">
        <v>2.5</v>
      </c>
      <c r="EB587" s="27">
        <v>3.2</v>
      </c>
      <c r="EC587" s="27">
        <v>1.3333333333333333</v>
      </c>
      <c r="ED587" s="27">
        <v>2.25</v>
      </c>
      <c r="EE587" s="27">
        <f t="shared" si="119"/>
        <v>2.3527777777777783</v>
      </c>
      <c r="EF587" s="15">
        <f t="shared" si="125"/>
        <v>-0.71944444444444411</v>
      </c>
    </row>
    <row r="588" spans="1:136" x14ac:dyDescent="0.2">
      <c r="A588" s="15">
        <v>294</v>
      </c>
      <c r="B588" s="15">
        <v>914</v>
      </c>
      <c r="C588" s="15">
        <v>0</v>
      </c>
      <c r="D588" s="15">
        <v>3</v>
      </c>
      <c r="E588" s="15">
        <v>1</v>
      </c>
      <c r="F588" s="15">
        <v>72</v>
      </c>
      <c r="G588" s="15">
        <v>1</v>
      </c>
      <c r="H588" s="15">
        <v>2</v>
      </c>
      <c r="I588" s="15">
        <v>4</v>
      </c>
      <c r="J588" s="15">
        <v>46</v>
      </c>
      <c r="K588" s="15">
        <v>0</v>
      </c>
      <c r="L588" s="15">
        <v>1</v>
      </c>
      <c r="M588" s="15">
        <v>1</v>
      </c>
      <c r="N588" s="15">
        <v>100000</v>
      </c>
      <c r="O588" s="15">
        <v>0</v>
      </c>
      <c r="P588" s="15">
        <v>1</v>
      </c>
      <c r="Q588" s="15">
        <v>1</v>
      </c>
      <c r="R588" s="15">
        <v>1</v>
      </c>
      <c r="S588" s="15">
        <v>35</v>
      </c>
      <c r="T588" s="15">
        <v>29564</v>
      </c>
      <c r="U588" s="15">
        <f t="shared" si="120"/>
        <v>29564</v>
      </c>
      <c r="V588" s="15">
        <v>10.199999999999999</v>
      </c>
      <c r="W588" s="27">
        <f t="shared" si="121"/>
        <v>844.68571428571431</v>
      </c>
      <c r="AA588" s="15">
        <f t="shared" si="122"/>
        <v>0</v>
      </c>
      <c r="AD588" s="15">
        <f t="shared" si="123"/>
        <v>29564</v>
      </c>
      <c r="AE588" s="172">
        <f t="shared" si="118"/>
        <v>844.68571428571431</v>
      </c>
      <c r="AF588" s="161">
        <v>1</v>
      </c>
      <c r="AG588" s="161">
        <v>1</v>
      </c>
      <c r="AH588" s="161">
        <v>35</v>
      </c>
      <c r="AI588" s="161">
        <v>26075</v>
      </c>
      <c r="AJ588" s="161">
        <v>10.199999999999999</v>
      </c>
      <c r="AK588" s="161">
        <v>745</v>
      </c>
      <c r="AW588" s="15">
        <f t="shared" si="126"/>
        <v>0</v>
      </c>
      <c r="CJ588" s="15">
        <v>1.25</v>
      </c>
      <c r="CK588" s="15">
        <v>2.6666666666666665</v>
      </c>
      <c r="CL588" s="15">
        <v>2</v>
      </c>
      <c r="CM588" s="15">
        <v>1</v>
      </c>
      <c r="CN588" s="15">
        <v>1</v>
      </c>
      <c r="CO588" s="15">
        <f t="shared" si="124"/>
        <v>1.5833333333333333</v>
      </c>
      <c r="CP588" s="15">
        <v>2</v>
      </c>
      <c r="CQ588" s="15">
        <v>5</v>
      </c>
      <c r="CR588" s="15" t="s">
        <v>1007</v>
      </c>
      <c r="CU588" s="15" t="s">
        <v>1007</v>
      </c>
      <c r="CX588" s="15" t="s">
        <v>1007</v>
      </c>
      <c r="CY588" s="15" t="s">
        <v>1007</v>
      </c>
      <c r="DA588" s="15" t="s">
        <v>1007</v>
      </c>
      <c r="DC588" s="15" t="s">
        <v>1007</v>
      </c>
      <c r="DE588" s="15" t="s">
        <v>1007</v>
      </c>
      <c r="DM588" s="15">
        <v>3</v>
      </c>
      <c r="DN588" s="15">
        <v>3</v>
      </c>
      <c r="DO588" s="15">
        <v>1</v>
      </c>
      <c r="DP588" s="15">
        <v>2</v>
      </c>
      <c r="DS588" s="15">
        <v>2</v>
      </c>
      <c r="DT588" s="15">
        <v>2</v>
      </c>
      <c r="DY588" s="15">
        <v>3.4</v>
      </c>
      <c r="DZ588" s="15">
        <v>4.333333333333333</v>
      </c>
      <c r="EA588" s="15">
        <v>3.25</v>
      </c>
      <c r="EB588" s="15">
        <v>3.2</v>
      </c>
      <c r="EC588" s="15">
        <v>2</v>
      </c>
      <c r="ED588" s="15">
        <v>2.25</v>
      </c>
      <c r="EE588" s="27">
        <f t="shared" si="119"/>
        <v>3.0722222222222224</v>
      </c>
      <c r="EF588" s="15">
        <f t="shared" si="125"/>
        <v>0.58055555555555571</v>
      </c>
    </row>
    <row r="589" spans="1:136" x14ac:dyDescent="0.2">
      <c r="A589" s="15">
        <v>294</v>
      </c>
      <c r="B589" s="15">
        <v>914</v>
      </c>
      <c r="C589" s="15">
        <v>0</v>
      </c>
      <c r="D589" s="15">
        <v>3</v>
      </c>
      <c r="E589" s="15">
        <v>1</v>
      </c>
      <c r="F589" s="15">
        <v>72</v>
      </c>
      <c r="G589" s="15">
        <v>1</v>
      </c>
      <c r="H589" s="15">
        <v>2</v>
      </c>
      <c r="I589" s="15">
        <v>4</v>
      </c>
      <c r="J589" s="15">
        <v>46</v>
      </c>
      <c r="K589" s="15">
        <v>0</v>
      </c>
      <c r="L589" s="15">
        <v>1</v>
      </c>
      <c r="M589" s="15">
        <v>1</v>
      </c>
      <c r="N589" s="15">
        <v>100000</v>
      </c>
      <c r="O589" s="15">
        <v>0</v>
      </c>
      <c r="P589" s="15">
        <v>0</v>
      </c>
      <c r="Q589" s="159">
        <v>1</v>
      </c>
      <c r="R589" s="159">
        <v>1</v>
      </c>
      <c r="S589" s="159">
        <v>35</v>
      </c>
      <c r="T589" s="159">
        <v>26075</v>
      </c>
      <c r="U589" s="159">
        <f t="shared" si="120"/>
        <v>26075</v>
      </c>
      <c r="V589" s="159">
        <v>10.199999999999999</v>
      </c>
      <c r="W589" s="171">
        <f t="shared" si="121"/>
        <v>745</v>
      </c>
      <c r="AA589" s="15">
        <f t="shared" si="122"/>
        <v>0</v>
      </c>
      <c r="AD589" s="15">
        <f t="shared" si="123"/>
        <v>26075</v>
      </c>
      <c r="AE589" s="172">
        <f t="shared" si="118"/>
        <v>745</v>
      </c>
      <c r="AW589" s="15">
        <f t="shared" si="126"/>
        <v>0</v>
      </c>
      <c r="CJ589" s="15">
        <v>1.25</v>
      </c>
      <c r="CK589" s="15">
        <v>2.6666666666666665</v>
      </c>
      <c r="CL589" s="15">
        <v>2</v>
      </c>
      <c r="CM589" s="15">
        <v>1</v>
      </c>
      <c r="CN589" s="15">
        <v>1</v>
      </c>
      <c r="CO589" s="15">
        <f t="shared" si="124"/>
        <v>1.5833333333333333</v>
      </c>
      <c r="CP589" s="15">
        <v>2</v>
      </c>
      <c r="CQ589" s="15">
        <v>5</v>
      </c>
      <c r="CR589" s="15" t="s">
        <v>1007</v>
      </c>
      <c r="CU589" s="15" t="s">
        <v>1007</v>
      </c>
      <c r="CX589" s="15" t="s">
        <v>1007</v>
      </c>
      <c r="CY589" s="15" t="s">
        <v>1007</v>
      </c>
      <c r="DA589" s="15" t="s">
        <v>1007</v>
      </c>
      <c r="DC589" s="15" t="s">
        <v>1007</v>
      </c>
      <c r="DE589" s="15" t="s">
        <v>1007</v>
      </c>
      <c r="DM589" s="15">
        <v>3</v>
      </c>
      <c r="DN589" s="15">
        <v>3</v>
      </c>
      <c r="DO589" s="15">
        <v>1</v>
      </c>
      <c r="DP589" s="15">
        <v>2</v>
      </c>
      <c r="DS589" s="15">
        <v>2</v>
      </c>
      <c r="DT589" s="15">
        <v>2</v>
      </c>
      <c r="DY589" s="27">
        <v>3</v>
      </c>
      <c r="DZ589" s="27">
        <v>3.3333333333333335</v>
      </c>
      <c r="EA589" s="27">
        <v>2.75</v>
      </c>
      <c r="EB589" s="27">
        <v>2.2000000000000002</v>
      </c>
      <c r="EC589" s="27">
        <v>1.6666666666666667</v>
      </c>
      <c r="ED589" s="27">
        <v>2</v>
      </c>
      <c r="EE589" s="27">
        <f t="shared" si="119"/>
        <v>2.4916666666666667</v>
      </c>
      <c r="EF589" s="15">
        <f t="shared" si="125"/>
        <v>-0.89722222222222214</v>
      </c>
    </row>
    <row r="590" spans="1:136" x14ac:dyDescent="0.2">
      <c r="A590" s="15">
        <v>295</v>
      </c>
      <c r="B590" s="15">
        <v>915</v>
      </c>
      <c r="C590" s="15">
        <v>0</v>
      </c>
      <c r="D590" s="15">
        <v>3</v>
      </c>
      <c r="E590" s="15">
        <v>0</v>
      </c>
      <c r="F590" s="15">
        <v>61</v>
      </c>
      <c r="G590" s="15">
        <v>1</v>
      </c>
      <c r="H590" s="15">
        <v>2</v>
      </c>
      <c r="I590" s="15">
        <v>7</v>
      </c>
      <c r="J590" s="15">
        <v>41</v>
      </c>
      <c r="K590" s="15">
        <v>0</v>
      </c>
      <c r="L590" s="15">
        <v>0</v>
      </c>
      <c r="M590" s="15">
        <v>1</v>
      </c>
      <c r="N590" s="15">
        <v>240000</v>
      </c>
      <c r="O590" s="15">
        <v>0</v>
      </c>
      <c r="P590" s="15">
        <v>1</v>
      </c>
      <c r="Q590" s="15">
        <v>1</v>
      </c>
      <c r="R590" s="15">
        <v>1</v>
      </c>
      <c r="S590" s="15">
        <v>10</v>
      </c>
      <c r="T590" s="15">
        <v>8957</v>
      </c>
      <c r="U590" s="15">
        <f t="shared" si="120"/>
        <v>8957</v>
      </c>
      <c r="V590" s="15">
        <v>11.2</v>
      </c>
      <c r="W590" s="27">
        <f t="shared" si="121"/>
        <v>895.7</v>
      </c>
      <c r="AA590" s="15">
        <f t="shared" si="122"/>
        <v>0</v>
      </c>
      <c r="AD590" s="15">
        <f t="shared" si="123"/>
        <v>8957</v>
      </c>
      <c r="AE590" s="172">
        <f t="shared" si="118"/>
        <v>895.7</v>
      </c>
      <c r="AF590" s="161">
        <v>1</v>
      </c>
      <c r="AG590" s="161">
        <v>1</v>
      </c>
      <c r="AH590" s="161">
        <v>10</v>
      </c>
      <c r="AI590" s="161">
        <v>8800</v>
      </c>
      <c r="AJ590" s="161">
        <v>10</v>
      </c>
      <c r="AK590" s="161">
        <v>880</v>
      </c>
      <c r="AW590" s="15">
        <f t="shared" si="126"/>
        <v>0</v>
      </c>
      <c r="CJ590" s="15">
        <v>1.5</v>
      </c>
      <c r="CK590" s="15">
        <v>1.3333333333333333</v>
      </c>
      <c r="CL590" s="15">
        <v>1.3333333333333333</v>
      </c>
      <c r="CM590" s="15">
        <v>1</v>
      </c>
      <c r="CN590" s="15">
        <v>2</v>
      </c>
      <c r="CO590" s="15">
        <f t="shared" si="124"/>
        <v>1.4333333333333331</v>
      </c>
      <c r="CP590" s="15">
        <v>1</v>
      </c>
      <c r="CQ590" s="15">
        <v>4</v>
      </c>
      <c r="CR590" s="15">
        <v>2</v>
      </c>
      <c r="CS590" s="15">
        <v>4</v>
      </c>
      <c r="CT590" s="15">
        <v>4</v>
      </c>
      <c r="CU590" s="15">
        <v>3</v>
      </c>
      <c r="CV590" s="15">
        <v>0</v>
      </c>
      <c r="CX590" s="15">
        <v>1</v>
      </c>
      <c r="CY590" s="15">
        <v>0</v>
      </c>
      <c r="CZ590" s="15">
        <v>1</v>
      </c>
      <c r="DA590" s="15">
        <v>1</v>
      </c>
      <c r="DC590" s="15">
        <v>0</v>
      </c>
      <c r="DD590" s="15">
        <v>1</v>
      </c>
      <c r="DE590" s="15">
        <v>1</v>
      </c>
      <c r="DM590" s="15">
        <v>3</v>
      </c>
      <c r="DN590" s="15">
        <v>3</v>
      </c>
      <c r="DO590" s="15">
        <v>1</v>
      </c>
      <c r="DP590" s="15">
        <v>2</v>
      </c>
      <c r="DS590" s="15">
        <v>2</v>
      </c>
      <c r="DT590" s="15">
        <v>2</v>
      </c>
      <c r="DY590" s="15">
        <v>4</v>
      </c>
      <c r="DZ590" s="15">
        <v>4</v>
      </c>
      <c r="EA590" s="15">
        <v>3.5</v>
      </c>
      <c r="EB590" s="15">
        <v>3</v>
      </c>
      <c r="EC590" s="15">
        <v>2.3333333333333335</v>
      </c>
      <c r="ED590" s="15">
        <v>3.5</v>
      </c>
      <c r="EE590" s="27">
        <f t="shared" si="119"/>
        <v>3.3888888888888888</v>
      </c>
      <c r="EF590" s="15">
        <f t="shared" si="125"/>
        <v>0.70555555555555527</v>
      </c>
    </row>
    <row r="591" spans="1:136" x14ac:dyDescent="0.2">
      <c r="A591" s="15">
        <v>295</v>
      </c>
      <c r="B591" s="15">
        <v>915</v>
      </c>
      <c r="C591" s="15">
        <v>0</v>
      </c>
      <c r="D591" s="15">
        <v>3</v>
      </c>
      <c r="E591" s="15">
        <v>0</v>
      </c>
      <c r="F591" s="15">
        <v>61</v>
      </c>
      <c r="G591" s="15">
        <v>1</v>
      </c>
      <c r="H591" s="15">
        <v>2</v>
      </c>
      <c r="I591" s="15">
        <v>7</v>
      </c>
      <c r="J591" s="15">
        <v>41</v>
      </c>
      <c r="K591" s="15">
        <v>0</v>
      </c>
      <c r="L591" s="15">
        <v>0</v>
      </c>
      <c r="M591" s="15">
        <v>1</v>
      </c>
      <c r="N591" s="15">
        <v>240000</v>
      </c>
      <c r="O591" s="15">
        <v>0</v>
      </c>
      <c r="P591" s="15">
        <v>0</v>
      </c>
      <c r="Q591" s="159">
        <v>1</v>
      </c>
      <c r="R591" s="159">
        <v>1</v>
      </c>
      <c r="S591" s="159">
        <v>10</v>
      </c>
      <c r="T591" s="159">
        <v>8800</v>
      </c>
      <c r="U591" s="159">
        <f t="shared" si="120"/>
        <v>8800</v>
      </c>
      <c r="V591" s="159">
        <v>10</v>
      </c>
      <c r="W591" s="171">
        <f t="shared" si="121"/>
        <v>880</v>
      </c>
      <c r="AA591" s="15">
        <f t="shared" si="122"/>
        <v>0</v>
      </c>
      <c r="AD591" s="15">
        <f t="shared" si="123"/>
        <v>8800</v>
      </c>
      <c r="AE591" s="172">
        <f t="shared" si="118"/>
        <v>880</v>
      </c>
      <c r="AW591" s="15">
        <f t="shared" si="126"/>
        <v>0</v>
      </c>
      <c r="CJ591" s="15">
        <v>1.5</v>
      </c>
      <c r="CK591" s="15">
        <v>1.3333333333333333</v>
      </c>
      <c r="CL591" s="15">
        <v>1.3333333333333333</v>
      </c>
      <c r="CM591" s="15">
        <v>1</v>
      </c>
      <c r="CN591" s="15">
        <v>2</v>
      </c>
      <c r="CO591" s="15">
        <f t="shared" si="124"/>
        <v>1.4333333333333331</v>
      </c>
      <c r="CP591" s="15">
        <v>1</v>
      </c>
      <c r="CQ591" s="15">
        <v>4</v>
      </c>
      <c r="CR591" s="15">
        <v>2</v>
      </c>
      <c r="CS591" s="15">
        <v>4</v>
      </c>
      <c r="CT591" s="15">
        <v>4</v>
      </c>
      <c r="CU591" s="15">
        <v>3</v>
      </c>
      <c r="CV591" s="15">
        <v>0</v>
      </c>
      <c r="CX591" s="15">
        <v>1</v>
      </c>
      <c r="CY591" s="15">
        <v>0</v>
      </c>
      <c r="CZ591" s="15">
        <v>1</v>
      </c>
      <c r="DA591" s="15">
        <v>1</v>
      </c>
      <c r="DC591" s="15">
        <v>0</v>
      </c>
      <c r="DD591" s="15">
        <v>1</v>
      </c>
      <c r="DE591" s="15">
        <v>1</v>
      </c>
      <c r="DM591" s="15">
        <v>3</v>
      </c>
      <c r="DN591" s="15">
        <v>3</v>
      </c>
      <c r="DO591" s="15">
        <v>1</v>
      </c>
      <c r="DP591" s="15">
        <v>2</v>
      </c>
      <c r="DS591" s="15">
        <v>2</v>
      </c>
      <c r="DT591" s="15">
        <v>2</v>
      </c>
      <c r="DY591" s="27">
        <v>3.2</v>
      </c>
      <c r="DZ591" s="27">
        <v>3.3333333333333335</v>
      </c>
      <c r="EA591" s="27">
        <v>3</v>
      </c>
      <c r="EB591" s="27">
        <v>2.4</v>
      </c>
      <c r="EC591" s="27">
        <v>1.6666666666666667</v>
      </c>
      <c r="ED591" s="27">
        <v>2.5</v>
      </c>
      <c r="EE591" s="27">
        <f t="shared" si="119"/>
        <v>2.6833333333333336</v>
      </c>
      <c r="EF591" s="15">
        <f t="shared" si="125"/>
        <v>-0.36944444444444491</v>
      </c>
    </row>
    <row r="592" spans="1:136" x14ac:dyDescent="0.2">
      <c r="A592" s="15">
        <v>296</v>
      </c>
      <c r="B592" s="15">
        <v>916</v>
      </c>
      <c r="C592" s="15">
        <v>0</v>
      </c>
      <c r="D592" s="15">
        <v>3</v>
      </c>
      <c r="E592" s="15">
        <v>1</v>
      </c>
      <c r="F592" s="15">
        <v>62</v>
      </c>
      <c r="G592" s="15">
        <v>1</v>
      </c>
      <c r="H592" s="15">
        <v>2</v>
      </c>
      <c r="I592" s="15">
        <v>3</v>
      </c>
      <c r="J592" s="15">
        <v>50</v>
      </c>
      <c r="K592" s="15">
        <v>0</v>
      </c>
      <c r="L592" s="15">
        <v>0</v>
      </c>
      <c r="M592" s="15">
        <v>1</v>
      </c>
      <c r="N592" s="15">
        <v>180000</v>
      </c>
      <c r="O592" s="15">
        <v>0</v>
      </c>
      <c r="P592" s="15">
        <v>1</v>
      </c>
      <c r="Q592" s="15">
        <v>1</v>
      </c>
      <c r="R592" s="15">
        <v>1</v>
      </c>
      <c r="S592" s="15">
        <v>12</v>
      </c>
      <c r="T592" s="15">
        <v>6700</v>
      </c>
      <c r="U592" s="15">
        <f t="shared" si="120"/>
        <v>6700</v>
      </c>
      <c r="V592" s="15">
        <v>9.8000000000000007</v>
      </c>
      <c r="W592" s="27">
        <f t="shared" si="121"/>
        <v>558.33333333333337</v>
      </c>
      <c r="AA592" s="15">
        <f t="shared" si="122"/>
        <v>0</v>
      </c>
      <c r="AD592" s="15">
        <f t="shared" si="123"/>
        <v>6700</v>
      </c>
      <c r="AE592" s="172">
        <f t="shared" si="118"/>
        <v>558.33333333333337</v>
      </c>
      <c r="AF592" s="161">
        <v>1</v>
      </c>
      <c r="AG592" s="161">
        <v>1</v>
      </c>
      <c r="AH592" s="161">
        <v>12</v>
      </c>
      <c r="AI592" s="161">
        <v>6235</v>
      </c>
      <c r="AJ592" s="161">
        <v>10</v>
      </c>
      <c r="AK592" s="161">
        <v>519.58333333333337</v>
      </c>
      <c r="AW592" s="15">
        <f t="shared" si="126"/>
        <v>0</v>
      </c>
      <c r="CJ592" s="15">
        <v>1.5</v>
      </c>
      <c r="CK592" s="15">
        <v>2.3333333333333335</v>
      </c>
      <c r="CL592" s="15">
        <v>1.6666666666666667</v>
      </c>
      <c r="CM592" s="15">
        <v>1</v>
      </c>
      <c r="CN592" s="15">
        <v>2</v>
      </c>
      <c r="CO592" s="15">
        <f t="shared" si="124"/>
        <v>1.7</v>
      </c>
      <c r="CP592" s="15">
        <v>1</v>
      </c>
      <c r="CQ592" s="15">
        <v>5</v>
      </c>
      <c r="CR592" s="15" t="s">
        <v>1007</v>
      </c>
      <c r="CU592" s="15" t="s">
        <v>1007</v>
      </c>
      <c r="CX592" s="15" t="s">
        <v>1007</v>
      </c>
      <c r="CY592" s="15" t="s">
        <v>1007</v>
      </c>
      <c r="DA592" s="15" t="s">
        <v>1007</v>
      </c>
      <c r="DC592" s="15" t="s">
        <v>1007</v>
      </c>
      <c r="DE592" s="15" t="s">
        <v>1007</v>
      </c>
      <c r="DM592" s="15">
        <v>3</v>
      </c>
      <c r="DN592" s="15">
        <v>2</v>
      </c>
      <c r="DO592" s="15">
        <v>2</v>
      </c>
      <c r="DP592" s="15">
        <v>2</v>
      </c>
      <c r="DS592" s="15">
        <v>1</v>
      </c>
      <c r="DT592" s="15">
        <v>2</v>
      </c>
      <c r="DY592" s="15">
        <v>3.4</v>
      </c>
      <c r="DZ592" s="15">
        <v>3.3333333333333335</v>
      </c>
      <c r="EA592" s="15">
        <v>3.25</v>
      </c>
      <c r="EB592" s="15">
        <v>3</v>
      </c>
      <c r="EC592" s="15">
        <v>2.3333333333333335</v>
      </c>
      <c r="ED592" s="15">
        <v>3</v>
      </c>
      <c r="EE592" s="27">
        <f t="shared" si="119"/>
        <v>3.0527777777777785</v>
      </c>
      <c r="EF592" s="15">
        <f t="shared" si="125"/>
        <v>0.79166666666666696</v>
      </c>
    </row>
    <row r="593" spans="1:136" x14ac:dyDescent="0.2">
      <c r="A593" s="15">
        <v>296</v>
      </c>
      <c r="B593" s="15">
        <v>916</v>
      </c>
      <c r="C593" s="15">
        <v>0</v>
      </c>
      <c r="D593" s="15">
        <v>3</v>
      </c>
      <c r="E593" s="15">
        <v>1</v>
      </c>
      <c r="F593" s="15">
        <v>62</v>
      </c>
      <c r="G593" s="15">
        <v>1</v>
      </c>
      <c r="H593" s="15">
        <v>2</v>
      </c>
      <c r="I593" s="15">
        <v>3</v>
      </c>
      <c r="J593" s="15">
        <v>50</v>
      </c>
      <c r="K593" s="15">
        <v>0</v>
      </c>
      <c r="L593" s="15">
        <v>0</v>
      </c>
      <c r="M593" s="15">
        <v>1</v>
      </c>
      <c r="N593" s="15">
        <v>180000</v>
      </c>
      <c r="O593" s="15">
        <v>0</v>
      </c>
      <c r="P593" s="15">
        <v>0</v>
      </c>
      <c r="Q593" s="159">
        <v>1</v>
      </c>
      <c r="R593" s="159">
        <v>1</v>
      </c>
      <c r="S593" s="159">
        <v>12</v>
      </c>
      <c r="T593" s="159">
        <v>6235</v>
      </c>
      <c r="U593" s="159">
        <f t="shared" si="120"/>
        <v>6235</v>
      </c>
      <c r="V593" s="159">
        <v>10</v>
      </c>
      <c r="W593" s="171">
        <f t="shared" si="121"/>
        <v>519.58333333333337</v>
      </c>
      <c r="AA593" s="15">
        <f t="shared" si="122"/>
        <v>0</v>
      </c>
      <c r="AD593" s="15">
        <f t="shared" si="123"/>
        <v>6235</v>
      </c>
      <c r="AE593" s="172">
        <f t="shared" si="118"/>
        <v>519.58333333333337</v>
      </c>
      <c r="AW593" s="15">
        <f t="shared" si="126"/>
        <v>0</v>
      </c>
      <c r="CJ593" s="15">
        <v>1.5</v>
      </c>
      <c r="CK593" s="15">
        <v>2.3333333333333335</v>
      </c>
      <c r="CL593" s="15">
        <v>1.6666666666666667</v>
      </c>
      <c r="CM593" s="15">
        <v>1</v>
      </c>
      <c r="CN593" s="15">
        <v>2</v>
      </c>
      <c r="CO593" s="15">
        <f t="shared" si="124"/>
        <v>1.7</v>
      </c>
      <c r="CP593" s="15">
        <v>1</v>
      </c>
      <c r="CQ593" s="15">
        <v>5</v>
      </c>
      <c r="CR593" s="15" t="s">
        <v>1007</v>
      </c>
      <c r="CU593" s="15" t="s">
        <v>1007</v>
      </c>
      <c r="CX593" s="15" t="s">
        <v>1007</v>
      </c>
      <c r="CY593" s="15" t="s">
        <v>1007</v>
      </c>
      <c r="DA593" s="15" t="s">
        <v>1007</v>
      </c>
      <c r="DC593" s="15" t="s">
        <v>1007</v>
      </c>
      <c r="DE593" s="15" t="s">
        <v>1007</v>
      </c>
      <c r="DM593" s="15">
        <v>3</v>
      </c>
      <c r="DN593" s="15">
        <v>2</v>
      </c>
      <c r="DO593" s="15">
        <v>2</v>
      </c>
      <c r="DP593" s="15">
        <v>2</v>
      </c>
      <c r="DS593" s="15">
        <v>1</v>
      </c>
      <c r="DT593" s="15">
        <v>2</v>
      </c>
      <c r="DY593" s="27">
        <v>3.4</v>
      </c>
      <c r="DZ593" s="27">
        <v>2.3333333333333335</v>
      </c>
      <c r="EA593" s="27">
        <v>2.75</v>
      </c>
      <c r="EB593" s="27">
        <v>2</v>
      </c>
      <c r="EC593" s="27">
        <v>1.3333333333333333</v>
      </c>
      <c r="ED593" s="27">
        <v>1.75</v>
      </c>
      <c r="EE593" s="27">
        <f t="shared" si="119"/>
        <v>2.2611111111111115</v>
      </c>
      <c r="EF593" s="15">
        <f t="shared" si="125"/>
        <v>-1.5111111111111106</v>
      </c>
    </row>
    <row r="594" spans="1:136" x14ac:dyDescent="0.2">
      <c r="A594" s="15">
        <v>297</v>
      </c>
      <c r="B594" s="15">
        <v>917</v>
      </c>
      <c r="C594" s="15">
        <v>0</v>
      </c>
      <c r="D594" s="15">
        <v>3</v>
      </c>
      <c r="E594" s="15">
        <v>1</v>
      </c>
      <c r="F594" s="15">
        <v>38</v>
      </c>
      <c r="G594" s="15">
        <v>4</v>
      </c>
      <c r="H594" s="15">
        <v>2</v>
      </c>
      <c r="I594" s="15">
        <v>5</v>
      </c>
      <c r="J594" s="15">
        <v>18</v>
      </c>
      <c r="K594" s="15">
        <v>0</v>
      </c>
      <c r="L594" s="15">
        <v>1</v>
      </c>
      <c r="M594" s="15">
        <v>1</v>
      </c>
      <c r="N594" s="15">
        <v>200000</v>
      </c>
      <c r="O594" s="15">
        <v>0</v>
      </c>
      <c r="P594" s="15">
        <v>1</v>
      </c>
      <c r="Q594" s="15">
        <v>1</v>
      </c>
      <c r="R594" s="15">
        <v>1</v>
      </c>
      <c r="S594" s="15">
        <v>10</v>
      </c>
      <c r="T594" s="15">
        <v>8574</v>
      </c>
      <c r="U594" s="15">
        <f t="shared" si="120"/>
        <v>8574</v>
      </c>
      <c r="V594" s="15">
        <v>11.4</v>
      </c>
      <c r="W594" s="27">
        <f t="shared" si="121"/>
        <v>857.4</v>
      </c>
      <c r="AA594" s="15">
        <f t="shared" si="122"/>
        <v>0</v>
      </c>
      <c r="AD594" s="15">
        <f t="shared" si="123"/>
        <v>8574</v>
      </c>
      <c r="AE594" s="172">
        <f t="shared" si="118"/>
        <v>857.4</v>
      </c>
      <c r="AF594" s="161">
        <v>1</v>
      </c>
      <c r="AG594" s="161">
        <v>1</v>
      </c>
      <c r="AH594" s="161">
        <v>10</v>
      </c>
      <c r="AI594" s="161">
        <v>8600</v>
      </c>
      <c r="AJ594" s="161">
        <v>10.4</v>
      </c>
      <c r="AK594" s="161">
        <v>860</v>
      </c>
      <c r="AW594" s="15">
        <f t="shared" si="126"/>
        <v>0</v>
      </c>
      <c r="CJ594" s="15">
        <v>2</v>
      </c>
      <c r="CK594" s="15">
        <v>1.3333333333333333</v>
      </c>
      <c r="CL594" s="15">
        <v>1.6666666666666667</v>
      </c>
      <c r="CM594" s="15">
        <v>2</v>
      </c>
      <c r="CN594" s="15">
        <v>2</v>
      </c>
      <c r="CO594" s="15">
        <f t="shared" si="124"/>
        <v>1.8</v>
      </c>
      <c r="CP594" s="15">
        <v>1</v>
      </c>
      <c r="CQ594" s="15">
        <v>3</v>
      </c>
      <c r="CR594" s="15">
        <v>2</v>
      </c>
      <c r="CS594" s="15">
        <v>2</v>
      </c>
      <c r="CT594" s="15">
        <v>4</v>
      </c>
      <c r="CU594" s="15">
        <v>3</v>
      </c>
      <c r="CV594" s="15">
        <v>0</v>
      </c>
      <c r="CX594" s="15">
        <v>1</v>
      </c>
      <c r="CY594" s="15">
        <v>0</v>
      </c>
      <c r="CZ594" s="15">
        <v>3</v>
      </c>
      <c r="DA594" s="15">
        <v>1</v>
      </c>
      <c r="DC594" s="15">
        <v>0</v>
      </c>
      <c r="DD594" s="15">
        <v>1</v>
      </c>
      <c r="DE594" s="15">
        <v>1</v>
      </c>
      <c r="DM594" s="15">
        <v>2</v>
      </c>
      <c r="DN594" s="15">
        <v>2</v>
      </c>
      <c r="DO594" s="15">
        <v>1</v>
      </c>
      <c r="DP594" s="15">
        <v>1</v>
      </c>
      <c r="DS594" s="15">
        <v>3</v>
      </c>
      <c r="DT594" s="15">
        <v>2</v>
      </c>
      <c r="DY594" s="15">
        <v>4</v>
      </c>
      <c r="DZ594" s="15">
        <v>4.333333333333333</v>
      </c>
      <c r="EA594" s="15">
        <v>3.75</v>
      </c>
      <c r="EB594" s="15">
        <v>3.8</v>
      </c>
      <c r="EC594" s="15">
        <v>3</v>
      </c>
      <c r="ED594" s="15">
        <v>3.75</v>
      </c>
      <c r="EE594" s="27">
        <f t="shared" si="119"/>
        <v>3.7722222222222221</v>
      </c>
      <c r="EF594" s="15">
        <f t="shared" si="125"/>
        <v>0.58333333333333348</v>
      </c>
    </row>
    <row r="595" spans="1:136" x14ac:dyDescent="0.2">
      <c r="A595" s="15">
        <v>297</v>
      </c>
      <c r="B595" s="15">
        <v>917</v>
      </c>
      <c r="C595" s="15">
        <v>0</v>
      </c>
      <c r="D595" s="15">
        <v>3</v>
      </c>
      <c r="E595" s="15">
        <v>1</v>
      </c>
      <c r="F595" s="15">
        <v>38</v>
      </c>
      <c r="G595" s="15">
        <v>4</v>
      </c>
      <c r="H595" s="15">
        <v>2</v>
      </c>
      <c r="I595" s="15">
        <v>5</v>
      </c>
      <c r="J595" s="15">
        <v>18</v>
      </c>
      <c r="K595" s="15">
        <v>0</v>
      </c>
      <c r="L595" s="15">
        <v>1</v>
      </c>
      <c r="M595" s="15">
        <v>1</v>
      </c>
      <c r="N595" s="15">
        <v>200000</v>
      </c>
      <c r="O595" s="15">
        <v>0</v>
      </c>
      <c r="P595" s="15">
        <v>0</v>
      </c>
      <c r="Q595" s="159">
        <v>1</v>
      </c>
      <c r="R595" s="159">
        <v>1</v>
      </c>
      <c r="S595" s="159">
        <v>10</v>
      </c>
      <c r="T595" s="159">
        <v>8600</v>
      </c>
      <c r="U595" s="159">
        <f t="shared" si="120"/>
        <v>8600</v>
      </c>
      <c r="V595" s="159">
        <v>10.4</v>
      </c>
      <c r="W595" s="171">
        <f t="shared" si="121"/>
        <v>860</v>
      </c>
      <c r="AA595" s="15">
        <f t="shared" si="122"/>
        <v>0</v>
      </c>
      <c r="AD595" s="15">
        <f t="shared" si="123"/>
        <v>8600</v>
      </c>
      <c r="AE595" s="172">
        <f t="shared" si="118"/>
        <v>860</v>
      </c>
      <c r="AW595" s="15">
        <f t="shared" si="126"/>
        <v>0</v>
      </c>
      <c r="CJ595" s="15">
        <v>2</v>
      </c>
      <c r="CK595" s="15">
        <v>1.3333333333333333</v>
      </c>
      <c r="CL595" s="15">
        <v>1.6666666666666667</v>
      </c>
      <c r="CM595" s="15">
        <v>2</v>
      </c>
      <c r="CN595" s="15">
        <v>2</v>
      </c>
      <c r="CO595" s="15">
        <f t="shared" si="124"/>
        <v>1.8</v>
      </c>
      <c r="CP595" s="15">
        <v>1</v>
      </c>
      <c r="CQ595" s="15">
        <v>3</v>
      </c>
      <c r="CR595" s="15">
        <v>2</v>
      </c>
      <c r="CS595" s="15">
        <v>2</v>
      </c>
      <c r="CT595" s="15">
        <v>4</v>
      </c>
      <c r="CU595" s="15">
        <v>3</v>
      </c>
      <c r="CV595" s="15">
        <v>0</v>
      </c>
      <c r="CX595" s="15">
        <v>1</v>
      </c>
      <c r="CY595" s="15">
        <v>0</v>
      </c>
      <c r="CZ595" s="15">
        <v>3</v>
      </c>
      <c r="DA595" s="15">
        <v>1</v>
      </c>
      <c r="DC595" s="15">
        <v>0</v>
      </c>
      <c r="DD595" s="15">
        <v>1</v>
      </c>
      <c r="DE595" s="15">
        <v>1</v>
      </c>
      <c r="DM595" s="15">
        <v>2</v>
      </c>
      <c r="DN595" s="15">
        <v>2</v>
      </c>
      <c r="DO595" s="15">
        <v>1</v>
      </c>
      <c r="DP595" s="15">
        <v>1</v>
      </c>
      <c r="DS595" s="15">
        <v>3</v>
      </c>
      <c r="DT595" s="15">
        <v>2</v>
      </c>
      <c r="DY595" s="27">
        <v>4</v>
      </c>
      <c r="DZ595" s="27">
        <v>3.6666666666666665</v>
      </c>
      <c r="EA595" s="27">
        <v>2.75</v>
      </c>
      <c r="EB595" s="27">
        <v>2.8</v>
      </c>
      <c r="EC595" s="27">
        <v>2.6666666666666665</v>
      </c>
      <c r="ED595" s="27">
        <v>3.25</v>
      </c>
      <c r="EE595" s="27">
        <f t="shared" si="119"/>
        <v>3.1888888888888887</v>
      </c>
      <c r="EF595" s="15">
        <f t="shared" si="125"/>
        <v>-0.94999999999999973</v>
      </c>
    </row>
    <row r="596" spans="1:136" x14ac:dyDescent="0.2">
      <c r="A596" s="15">
        <v>298</v>
      </c>
      <c r="B596" s="15">
        <v>918</v>
      </c>
      <c r="C596" s="15">
        <v>0</v>
      </c>
      <c r="D596" s="15">
        <v>3</v>
      </c>
      <c r="E596" s="15">
        <v>1</v>
      </c>
      <c r="F596" s="15">
        <v>59</v>
      </c>
      <c r="G596" s="15">
        <v>3</v>
      </c>
      <c r="H596" s="15">
        <v>2</v>
      </c>
      <c r="I596" s="15">
        <v>4</v>
      </c>
      <c r="J596" s="15">
        <v>37</v>
      </c>
      <c r="K596" s="15">
        <v>1</v>
      </c>
      <c r="L596" s="15">
        <v>1</v>
      </c>
      <c r="M596" s="15">
        <v>1</v>
      </c>
      <c r="N596" s="15">
        <v>200000</v>
      </c>
      <c r="O596" s="15">
        <v>1</v>
      </c>
      <c r="P596" s="15">
        <v>1</v>
      </c>
      <c r="Q596" s="15">
        <v>3</v>
      </c>
      <c r="R596" s="15">
        <v>1</v>
      </c>
      <c r="S596" s="15">
        <v>250</v>
      </c>
      <c r="T596" s="15">
        <v>3750000</v>
      </c>
      <c r="U596" s="15">
        <f t="shared" si="120"/>
        <v>3750000</v>
      </c>
      <c r="V596" s="15">
        <v>1.5</v>
      </c>
      <c r="W596" s="27">
        <f t="shared" si="121"/>
        <v>15000</v>
      </c>
      <c r="AA596" s="15">
        <f t="shared" si="122"/>
        <v>0</v>
      </c>
      <c r="AD596" s="15">
        <f t="shared" si="123"/>
        <v>3750000</v>
      </c>
      <c r="AE596" s="172">
        <f t="shared" si="118"/>
        <v>15000</v>
      </c>
      <c r="AF596" s="161">
        <v>1</v>
      </c>
      <c r="AG596" s="161">
        <v>1</v>
      </c>
      <c r="AH596" s="161">
        <v>250</v>
      </c>
      <c r="AI596" s="161">
        <v>3750000</v>
      </c>
      <c r="AJ596" s="161">
        <v>1.5</v>
      </c>
      <c r="AK596" s="161">
        <v>15000</v>
      </c>
      <c r="AW596" s="15">
        <f t="shared" si="126"/>
        <v>0</v>
      </c>
      <c r="CJ596" s="15">
        <v>2</v>
      </c>
      <c r="CK596" s="15">
        <v>2</v>
      </c>
      <c r="CL596" s="15">
        <v>1.3333333333333333</v>
      </c>
      <c r="CM596" s="15">
        <v>1</v>
      </c>
      <c r="CN596" s="15">
        <v>2.5</v>
      </c>
      <c r="CO596" s="15">
        <f t="shared" si="124"/>
        <v>1.7666666666666664</v>
      </c>
      <c r="CP596" s="15">
        <v>1</v>
      </c>
      <c r="CQ596" s="15">
        <v>3</v>
      </c>
      <c r="CR596" s="15">
        <v>1</v>
      </c>
      <c r="CS596" s="15">
        <v>3</v>
      </c>
      <c r="CT596" s="15">
        <v>4</v>
      </c>
      <c r="CU596" s="15">
        <v>3</v>
      </c>
      <c r="CV596" s="15">
        <v>0</v>
      </c>
      <c r="CX596" s="15">
        <v>1</v>
      </c>
      <c r="CY596" s="15">
        <v>1</v>
      </c>
      <c r="DA596" s="15">
        <v>1</v>
      </c>
      <c r="DC596" s="15">
        <v>0</v>
      </c>
      <c r="DD596" s="15">
        <v>1</v>
      </c>
      <c r="DE596" s="15">
        <v>1</v>
      </c>
      <c r="DM596" s="15">
        <v>2</v>
      </c>
      <c r="DN596" s="15">
        <v>2</v>
      </c>
      <c r="DO596" s="15">
        <v>1</v>
      </c>
      <c r="DP596" s="15">
        <v>1</v>
      </c>
      <c r="DS596" s="15">
        <v>3</v>
      </c>
      <c r="DT596" s="15">
        <v>1</v>
      </c>
      <c r="DY596" s="15">
        <v>4.2</v>
      </c>
      <c r="DZ596" s="15">
        <v>5</v>
      </c>
      <c r="EA596" s="15">
        <v>4.5</v>
      </c>
      <c r="EB596" s="15">
        <v>3.8</v>
      </c>
      <c r="EC596" s="15">
        <v>3.3333333333333335</v>
      </c>
      <c r="ED596" s="15">
        <v>4</v>
      </c>
      <c r="EE596" s="27">
        <f t="shared" si="119"/>
        <v>4.1388888888888884</v>
      </c>
      <c r="EF596" s="15">
        <f t="shared" si="125"/>
        <v>1.3055555555555549</v>
      </c>
    </row>
    <row r="597" spans="1:136" x14ac:dyDescent="0.2">
      <c r="A597" s="15">
        <v>298</v>
      </c>
      <c r="B597" s="15">
        <v>918</v>
      </c>
      <c r="C597" s="15">
        <v>0</v>
      </c>
      <c r="D597" s="15">
        <v>3</v>
      </c>
      <c r="E597" s="15">
        <v>1</v>
      </c>
      <c r="F597" s="15">
        <v>59</v>
      </c>
      <c r="G597" s="15">
        <v>3</v>
      </c>
      <c r="H597" s="15">
        <v>2</v>
      </c>
      <c r="I597" s="15">
        <v>4</v>
      </c>
      <c r="J597" s="15">
        <v>37</v>
      </c>
      <c r="K597" s="15">
        <v>1</v>
      </c>
      <c r="L597" s="15">
        <v>1</v>
      </c>
      <c r="M597" s="15">
        <v>1</v>
      </c>
      <c r="N597" s="15">
        <v>200000</v>
      </c>
      <c r="O597" s="15">
        <v>1</v>
      </c>
      <c r="P597" s="15">
        <v>0</v>
      </c>
      <c r="Q597" s="159">
        <v>3</v>
      </c>
      <c r="R597" s="159">
        <v>1</v>
      </c>
      <c r="S597" s="159">
        <v>250</v>
      </c>
      <c r="T597" s="159">
        <v>3750000</v>
      </c>
      <c r="U597" s="159">
        <f t="shared" si="120"/>
        <v>3750000</v>
      </c>
      <c r="V597" s="159">
        <v>1.5</v>
      </c>
      <c r="W597" s="171">
        <f t="shared" si="121"/>
        <v>15000</v>
      </c>
      <c r="AA597" s="15">
        <f t="shared" si="122"/>
        <v>0</v>
      </c>
      <c r="AD597" s="15">
        <f t="shared" si="123"/>
        <v>3750000</v>
      </c>
      <c r="AE597" s="172">
        <f t="shared" si="118"/>
        <v>15000</v>
      </c>
      <c r="AW597" s="15">
        <f t="shared" si="126"/>
        <v>0</v>
      </c>
      <c r="CJ597" s="15">
        <v>2</v>
      </c>
      <c r="CK597" s="15">
        <v>2</v>
      </c>
      <c r="CL597" s="15">
        <v>1.3333333333333333</v>
      </c>
      <c r="CM597" s="15">
        <v>1</v>
      </c>
      <c r="CN597" s="15">
        <v>2.5</v>
      </c>
      <c r="CO597" s="15">
        <f t="shared" si="124"/>
        <v>1.7666666666666664</v>
      </c>
      <c r="CP597" s="15">
        <v>1</v>
      </c>
      <c r="CQ597" s="15">
        <v>3</v>
      </c>
      <c r="CR597" s="15">
        <v>1</v>
      </c>
      <c r="CS597" s="15">
        <v>3</v>
      </c>
      <c r="CT597" s="15">
        <v>4</v>
      </c>
      <c r="CU597" s="15">
        <v>3</v>
      </c>
      <c r="CV597" s="15">
        <v>0</v>
      </c>
      <c r="CX597" s="15">
        <v>1</v>
      </c>
      <c r="CY597" s="15">
        <v>1</v>
      </c>
      <c r="DA597" s="15">
        <v>1</v>
      </c>
      <c r="DC597" s="15">
        <v>0</v>
      </c>
      <c r="DD597" s="15">
        <v>1</v>
      </c>
      <c r="DE597" s="15">
        <v>1</v>
      </c>
      <c r="DM597" s="15">
        <v>2</v>
      </c>
      <c r="DN597" s="15">
        <v>2</v>
      </c>
      <c r="DO597" s="15">
        <v>1</v>
      </c>
      <c r="DP597" s="15">
        <v>1</v>
      </c>
      <c r="DS597" s="15">
        <v>3</v>
      </c>
      <c r="DT597" s="15">
        <v>1</v>
      </c>
      <c r="DY597" s="27">
        <v>3.6</v>
      </c>
      <c r="DZ597" s="27">
        <v>2.6666666666666665</v>
      </c>
      <c r="EA597" s="27">
        <v>3</v>
      </c>
      <c r="EB597" s="27">
        <v>2.4</v>
      </c>
      <c r="EC597" s="27">
        <v>2.3333333333333335</v>
      </c>
      <c r="ED597" s="27">
        <v>3</v>
      </c>
      <c r="EE597" s="27">
        <f t="shared" si="119"/>
        <v>2.8333333333333335</v>
      </c>
      <c r="EF597" s="15">
        <f t="shared" si="125"/>
        <v>-1.0499999999999998</v>
      </c>
    </row>
    <row r="598" spans="1:136" x14ac:dyDescent="0.2">
      <c r="A598" s="15">
        <v>299</v>
      </c>
      <c r="B598" s="15">
        <v>919</v>
      </c>
      <c r="C598" s="15">
        <v>0</v>
      </c>
      <c r="D598" s="15">
        <v>3</v>
      </c>
      <c r="E598" s="15">
        <v>1</v>
      </c>
      <c r="F598" s="15">
        <v>62</v>
      </c>
      <c r="G598" s="15">
        <v>5</v>
      </c>
      <c r="H598" s="15">
        <v>2</v>
      </c>
      <c r="I598" s="15">
        <v>4</v>
      </c>
      <c r="J598" s="15">
        <v>48</v>
      </c>
      <c r="K598" s="15">
        <v>0</v>
      </c>
      <c r="L598" s="15">
        <v>0</v>
      </c>
      <c r="M598" s="15">
        <v>1</v>
      </c>
      <c r="N598" s="15">
        <v>344000</v>
      </c>
      <c r="O598" s="15">
        <v>0</v>
      </c>
      <c r="P598" s="15">
        <v>1</v>
      </c>
      <c r="Q598" s="15">
        <v>1</v>
      </c>
      <c r="R598" s="15">
        <v>1</v>
      </c>
      <c r="S598" s="15">
        <v>105</v>
      </c>
      <c r="T598" s="15">
        <v>88200</v>
      </c>
      <c r="U598" s="15">
        <f t="shared" si="120"/>
        <v>88200</v>
      </c>
      <c r="V598" s="15">
        <v>13</v>
      </c>
      <c r="W598" s="27">
        <f t="shared" si="121"/>
        <v>840</v>
      </c>
      <c r="AA598" s="15">
        <f t="shared" si="122"/>
        <v>0</v>
      </c>
      <c r="AD598" s="15">
        <f t="shared" si="123"/>
        <v>88200</v>
      </c>
      <c r="AE598" s="172">
        <f t="shared" si="118"/>
        <v>840</v>
      </c>
      <c r="AF598" s="161">
        <v>1</v>
      </c>
      <c r="AG598" s="161">
        <v>1</v>
      </c>
      <c r="AH598" s="161">
        <v>105</v>
      </c>
      <c r="AI598" s="161">
        <v>78750</v>
      </c>
      <c r="AJ598" s="161">
        <v>10.5</v>
      </c>
      <c r="AK598" s="161">
        <v>750</v>
      </c>
      <c r="AW598" s="15">
        <f t="shared" si="126"/>
        <v>0</v>
      </c>
      <c r="CJ598" s="15">
        <v>1.75</v>
      </c>
      <c r="CK598" s="15">
        <v>1</v>
      </c>
      <c r="CL598" s="15">
        <v>2</v>
      </c>
      <c r="CM598" s="15">
        <v>1</v>
      </c>
      <c r="CN598" s="15">
        <v>2</v>
      </c>
      <c r="CO598" s="15">
        <f t="shared" si="124"/>
        <v>1.55</v>
      </c>
      <c r="CP598" s="15">
        <v>1</v>
      </c>
      <c r="CQ598" s="15">
        <v>4</v>
      </c>
      <c r="CR598" s="15">
        <v>1</v>
      </c>
      <c r="CS598" s="15">
        <v>2</v>
      </c>
      <c r="CT598" s="15">
        <v>5</v>
      </c>
      <c r="CU598" s="15">
        <v>3</v>
      </c>
      <c r="CX598" s="15">
        <v>1</v>
      </c>
      <c r="CY598" s="15">
        <v>1</v>
      </c>
      <c r="DA598" s="15">
        <v>1</v>
      </c>
      <c r="DC598" s="15">
        <v>0</v>
      </c>
      <c r="DD598" s="15">
        <v>1</v>
      </c>
      <c r="DE598" s="15">
        <v>1</v>
      </c>
      <c r="DM598" s="15">
        <v>2</v>
      </c>
      <c r="DN598" s="15">
        <v>1</v>
      </c>
      <c r="DO598" s="15">
        <v>1</v>
      </c>
      <c r="DP598" s="15">
        <v>1</v>
      </c>
      <c r="DS598" s="15">
        <v>3</v>
      </c>
      <c r="DT598" s="15">
        <v>1</v>
      </c>
      <c r="DY598" s="15">
        <v>4.2</v>
      </c>
      <c r="DZ598" s="15">
        <v>4.333333333333333</v>
      </c>
      <c r="EA598" s="15">
        <v>4</v>
      </c>
      <c r="EB598" s="15">
        <v>3.6</v>
      </c>
      <c r="EC598" s="15">
        <v>3.6666666666666665</v>
      </c>
      <c r="ED598" s="15">
        <v>3.5</v>
      </c>
      <c r="EE598" s="27">
        <f t="shared" si="119"/>
        <v>3.8833333333333333</v>
      </c>
      <c r="EF598" s="15">
        <f t="shared" si="125"/>
        <v>0.61666666666666625</v>
      </c>
    </row>
    <row r="599" spans="1:136" x14ac:dyDescent="0.2">
      <c r="A599" s="15">
        <v>299</v>
      </c>
      <c r="B599" s="15">
        <v>919</v>
      </c>
      <c r="C599" s="15">
        <v>0</v>
      </c>
      <c r="D599" s="15">
        <v>3</v>
      </c>
      <c r="E599" s="15">
        <v>1</v>
      </c>
      <c r="F599" s="15">
        <v>62</v>
      </c>
      <c r="G599" s="15">
        <v>5</v>
      </c>
      <c r="H599" s="15">
        <v>2</v>
      </c>
      <c r="I599" s="15">
        <v>4</v>
      </c>
      <c r="J599" s="15">
        <v>48</v>
      </c>
      <c r="K599" s="15">
        <v>0</v>
      </c>
      <c r="L599" s="15">
        <v>0</v>
      </c>
      <c r="M599" s="15">
        <v>1</v>
      </c>
      <c r="N599" s="15">
        <v>344000</v>
      </c>
      <c r="O599" s="15">
        <v>0</v>
      </c>
      <c r="P599" s="15">
        <v>0</v>
      </c>
      <c r="Q599" s="159">
        <v>1</v>
      </c>
      <c r="R599" s="159">
        <v>1</v>
      </c>
      <c r="S599" s="159">
        <v>105</v>
      </c>
      <c r="T599" s="159">
        <v>78750</v>
      </c>
      <c r="U599" s="159">
        <f t="shared" si="120"/>
        <v>78750</v>
      </c>
      <c r="V599" s="159">
        <v>10.5</v>
      </c>
      <c r="W599" s="171">
        <f t="shared" si="121"/>
        <v>750</v>
      </c>
      <c r="AA599" s="15">
        <f t="shared" si="122"/>
        <v>0</v>
      </c>
      <c r="AD599" s="15">
        <f t="shared" si="123"/>
        <v>78750</v>
      </c>
      <c r="AE599" s="172">
        <f t="shared" si="118"/>
        <v>750</v>
      </c>
      <c r="AW599" s="15">
        <f t="shared" si="126"/>
        <v>0</v>
      </c>
      <c r="CJ599" s="15">
        <v>1.75</v>
      </c>
      <c r="CK599" s="15">
        <v>1</v>
      </c>
      <c r="CL599" s="15">
        <v>2</v>
      </c>
      <c r="CM599" s="15">
        <v>1</v>
      </c>
      <c r="CN599" s="15">
        <v>2</v>
      </c>
      <c r="CO599" s="15">
        <f t="shared" si="124"/>
        <v>1.55</v>
      </c>
      <c r="CP599" s="15">
        <v>1</v>
      </c>
      <c r="CQ599" s="15">
        <v>4</v>
      </c>
      <c r="CR599" s="15">
        <v>1</v>
      </c>
      <c r="CS599" s="15">
        <v>2</v>
      </c>
      <c r="CT599" s="15">
        <v>5</v>
      </c>
      <c r="CU599" s="15">
        <v>3</v>
      </c>
      <c r="CX599" s="15">
        <v>1</v>
      </c>
      <c r="CY599" s="15">
        <v>1</v>
      </c>
      <c r="DA599" s="15">
        <v>1</v>
      </c>
      <c r="DC599" s="15">
        <v>0</v>
      </c>
      <c r="DD599" s="15">
        <v>1</v>
      </c>
      <c r="DE599" s="15">
        <v>1</v>
      </c>
      <c r="DM599" s="15">
        <v>2</v>
      </c>
      <c r="DN599" s="15">
        <v>1</v>
      </c>
      <c r="DO599" s="15">
        <v>1</v>
      </c>
      <c r="DP599" s="15">
        <v>1</v>
      </c>
      <c r="DS599" s="15">
        <v>3</v>
      </c>
      <c r="DT599" s="15">
        <v>1</v>
      </c>
      <c r="DY599" s="27">
        <v>3.6</v>
      </c>
      <c r="DZ599" s="27">
        <v>3.3333333333333335</v>
      </c>
      <c r="EA599" s="27">
        <v>3.5</v>
      </c>
      <c r="EB599" s="27">
        <v>3.25</v>
      </c>
      <c r="EC599" s="27">
        <v>2.6666666666666665</v>
      </c>
      <c r="ED599" s="27">
        <v>3.25</v>
      </c>
      <c r="EE599" s="27">
        <f t="shared" si="119"/>
        <v>3.2666666666666671</v>
      </c>
      <c r="EF599" s="15">
        <f t="shared" si="125"/>
        <v>-0.40277777777777724</v>
      </c>
    </row>
    <row r="600" spans="1:136" x14ac:dyDescent="0.2">
      <c r="A600" s="15">
        <v>300</v>
      </c>
      <c r="B600" s="15">
        <v>920</v>
      </c>
      <c r="C600" s="15">
        <v>0</v>
      </c>
      <c r="D600" s="15">
        <v>3</v>
      </c>
      <c r="E600" s="15">
        <v>1</v>
      </c>
      <c r="F600" s="15">
        <v>61</v>
      </c>
      <c r="G600" s="15">
        <v>2</v>
      </c>
      <c r="H600" s="15">
        <v>2</v>
      </c>
      <c r="I600" s="15">
        <v>3</v>
      </c>
      <c r="J600" s="15">
        <v>42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v>1</v>
      </c>
      <c r="Q600" s="15">
        <v>1</v>
      </c>
      <c r="R600" s="15">
        <v>1</v>
      </c>
      <c r="S600" s="15">
        <v>200</v>
      </c>
      <c r="T600" s="15">
        <v>184000</v>
      </c>
      <c r="U600" s="15">
        <f t="shared" si="120"/>
        <v>184000</v>
      </c>
      <c r="V600" s="15">
        <v>14.5</v>
      </c>
      <c r="W600" s="27">
        <f t="shared" si="121"/>
        <v>920</v>
      </c>
      <c r="AA600" s="15">
        <f t="shared" si="122"/>
        <v>0</v>
      </c>
      <c r="AD600" s="15">
        <f t="shared" si="123"/>
        <v>184000</v>
      </c>
      <c r="AE600" s="172">
        <f t="shared" si="118"/>
        <v>920</v>
      </c>
      <c r="AF600" s="161">
        <v>1</v>
      </c>
      <c r="AG600" s="161">
        <v>1</v>
      </c>
      <c r="AH600" s="161">
        <v>200</v>
      </c>
      <c r="AI600" s="161">
        <v>170000</v>
      </c>
      <c r="AJ600" s="161">
        <v>15</v>
      </c>
      <c r="AK600" s="161">
        <v>850</v>
      </c>
      <c r="AW600" s="15">
        <f t="shared" si="126"/>
        <v>0</v>
      </c>
      <c r="CJ600" s="15">
        <v>2.25</v>
      </c>
      <c r="CK600" s="15">
        <v>1.3333333333333333</v>
      </c>
      <c r="CL600" s="15">
        <v>1.3333333333333333</v>
      </c>
      <c r="CM600" s="15">
        <v>1</v>
      </c>
      <c r="CN600" s="15">
        <v>2</v>
      </c>
      <c r="CO600" s="15">
        <f t="shared" si="124"/>
        <v>1.5833333333333333</v>
      </c>
      <c r="CP600" s="15">
        <v>1</v>
      </c>
      <c r="CQ600" s="15">
        <v>5</v>
      </c>
      <c r="CR600" s="15" t="s">
        <v>1007</v>
      </c>
      <c r="CU600" s="15" t="s">
        <v>1007</v>
      </c>
      <c r="CX600" s="15" t="s">
        <v>1007</v>
      </c>
      <c r="CY600" s="15" t="s">
        <v>1007</v>
      </c>
      <c r="DA600" s="15" t="s">
        <v>1007</v>
      </c>
      <c r="DC600" s="15" t="s">
        <v>1007</v>
      </c>
      <c r="DE600" s="15" t="s">
        <v>1007</v>
      </c>
      <c r="DO600" s="15">
        <v>1</v>
      </c>
      <c r="DP600" s="15">
        <v>1</v>
      </c>
      <c r="DQ600" s="15">
        <v>3</v>
      </c>
      <c r="DR600" s="15">
        <v>3</v>
      </c>
      <c r="DS600" s="15">
        <v>2</v>
      </c>
      <c r="DT600" s="15">
        <v>2</v>
      </c>
      <c r="DY600" s="15">
        <v>4</v>
      </c>
      <c r="DZ600" s="15">
        <v>4</v>
      </c>
      <c r="EA600" s="15">
        <v>3.25</v>
      </c>
      <c r="EB600" s="15">
        <v>3.6</v>
      </c>
      <c r="EC600" s="15">
        <v>3.6666666666666665</v>
      </c>
      <c r="ED600" s="15">
        <v>3.5</v>
      </c>
      <c r="EE600" s="27">
        <f t="shared" si="119"/>
        <v>3.6694444444444443</v>
      </c>
      <c r="EF600" s="15">
        <f t="shared" si="125"/>
        <v>0.89999999999999991</v>
      </c>
    </row>
    <row r="601" spans="1:136" x14ac:dyDescent="0.2">
      <c r="A601" s="15">
        <v>300</v>
      </c>
      <c r="B601" s="15">
        <v>920</v>
      </c>
      <c r="C601" s="15">
        <v>0</v>
      </c>
      <c r="D601" s="15">
        <v>3</v>
      </c>
      <c r="E601" s="15">
        <v>1</v>
      </c>
      <c r="F601" s="15">
        <v>61</v>
      </c>
      <c r="G601" s="15">
        <v>2</v>
      </c>
      <c r="H601" s="15">
        <v>2</v>
      </c>
      <c r="I601" s="15">
        <v>3</v>
      </c>
      <c r="J601" s="15">
        <v>42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0</v>
      </c>
      <c r="Q601" s="159">
        <v>1</v>
      </c>
      <c r="R601" s="159">
        <v>1</v>
      </c>
      <c r="S601" s="159">
        <v>200</v>
      </c>
      <c r="T601" s="159">
        <v>170000</v>
      </c>
      <c r="U601" s="159">
        <f t="shared" si="120"/>
        <v>170000</v>
      </c>
      <c r="V601" s="159">
        <v>15</v>
      </c>
      <c r="W601" s="171">
        <f t="shared" si="121"/>
        <v>850</v>
      </c>
      <c r="AA601" s="15">
        <f t="shared" si="122"/>
        <v>0</v>
      </c>
      <c r="AD601" s="15">
        <f t="shared" si="123"/>
        <v>170000</v>
      </c>
      <c r="AE601" s="172">
        <f t="shared" si="118"/>
        <v>850</v>
      </c>
      <c r="AW601" s="15">
        <f t="shared" si="126"/>
        <v>0</v>
      </c>
      <c r="CJ601" s="15">
        <v>2.25</v>
      </c>
      <c r="CK601" s="15">
        <v>1.3333333333333333</v>
      </c>
      <c r="CL601" s="15">
        <v>1.3333333333333333</v>
      </c>
      <c r="CM601" s="15">
        <v>1</v>
      </c>
      <c r="CN601" s="15">
        <v>2</v>
      </c>
      <c r="CO601" s="15">
        <f t="shared" si="124"/>
        <v>1.5833333333333333</v>
      </c>
      <c r="CP601" s="15">
        <v>1</v>
      </c>
      <c r="CQ601" s="15">
        <v>5</v>
      </c>
      <c r="CR601" s="15" t="s">
        <v>1007</v>
      </c>
      <c r="CU601" s="15" t="s">
        <v>1007</v>
      </c>
      <c r="CX601" s="15" t="s">
        <v>1007</v>
      </c>
      <c r="CY601" s="15" t="s">
        <v>1007</v>
      </c>
      <c r="DA601" s="15" t="s">
        <v>1007</v>
      </c>
      <c r="DC601" s="15" t="s">
        <v>1007</v>
      </c>
      <c r="DE601" s="15" t="s">
        <v>1007</v>
      </c>
      <c r="DO601" s="15">
        <v>1</v>
      </c>
      <c r="DP601" s="15">
        <v>1</v>
      </c>
      <c r="DQ601" s="15">
        <v>3</v>
      </c>
      <c r="DR601" s="15">
        <v>3</v>
      </c>
      <c r="DS601" s="15">
        <v>2</v>
      </c>
      <c r="DT601" s="15">
        <v>2</v>
      </c>
      <c r="DY601" s="27">
        <v>3.4</v>
      </c>
      <c r="DZ601" s="27">
        <v>3</v>
      </c>
      <c r="EA601" s="27">
        <v>3</v>
      </c>
      <c r="EB601" s="27">
        <v>2.8</v>
      </c>
      <c r="EC601" s="27">
        <v>1.6666666666666667</v>
      </c>
      <c r="ED601" s="27">
        <v>2.75</v>
      </c>
      <c r="EE601" s="27">
        <f t="shared" si="119"/>
        <v>2.7694444444444444</v>
      </c>
      <c r="EF601" s="15">
        <f t="shared" si="125"/>
        <v>-0.66111111111111098</v>
      </c>
    </row>
    <row r="602" spans="1:136" x14ac:dyDescent="0.2">
      <c r="A602" s="15">
        <v>301</v>
      </c>
      <c r="B602" s="15">
        <v>921</v>
      </c>
      <c r="C602" s="15">
        <v>0</v>
      </c>
      <c r="D602" s="15">
        <v>3</v>
      </c>
      <c r="E602" s="15">
        <v>1</v>
      </c>
      <c r="F602" s="15">
        <v>54</v>
      </c>
      <c r="G602" s="15">
        <v>5</v>
      </c>
      <c r="H602" s="15">
        <v>2</v>
      </c>
      <c r="I602" s="15">
        <v>4</v>
      </c>
      <c r="J602" s="15">
        <v>21</v>
      </c>
      <c r="K602" s="15">
        <v>0</v>
      </c>
      <c r="L602" s="15">
        <v>0</v>
      </c>
      <c r="M602" s="15">
        <v>1</v>
      </c>
      <c r="N602" s="15">
        <v>1400000</v>
      </c>
      <c r="O602" s="15">
        <v>0</v>
      </c>
      <c r="P602" s="15">
        <v>1</v>
      </c>
      <c r="Q602" s="15">
        <v>1</v>
      </c>
      <c r="R602" s="15">
        <v>1</v>
      </c>
      <c r="S602" s="15">
        <v>80</v>
      </c>
      <c r="T602" s="15">
        <v>65000</v>
      </c>
      <c r="U602" s="15">
        <f t="shared" si="120"/>
        <v>65000</v>
      </c>
      <c r="V602" s="15">
        <v>15</v>
      </c>
      <c r="W602" s="27">
        <f t="shared" si="121"/>
        <v>812.5</v>
      </c>
      <c r="AA602" s="15">
        <f t="shared" si="122"/>
        <v>0</v>
      </c>
      <c r="AD602" s="15">
        <f t="shared" si="123"/>
        <v>65000</v>
      </c>
      <c r="AE602" s="172">
        <f t="shared" si="118"/>
        <v>812.5</v>
      </c>
      <c r="AF602" s="161">
        <v>1</v>
      </c>
      <c r="AG602" s="161">
        <v>1</v>
      </c>
      <c r="AH602" s="161">
        <v>80</v>
      </c>
      <c r="AI602" s="161">
        <v>58000</v>
      </c>
      <c r="AJ602" s="161">
        <v>14.5</v>
      </c>
      <c r="AK602" s="161">
        <v>725</v>
      </c>
      <c r="AW602" s="15">
        <f t="shared" si="126"/>
        <v>0</v>
      </c>
      <c r="CJ602" s="15">
        <v>1.25</v>
      </c>
      <c r="CK602" s="15">
        <v>1.3333333333333333</v>
      </c>
      <c r="CL602" s="15">
        <v>2</v>
      </c>
      <c r="CM602" s="15">
        <v>1</v>
      </c>
      <c r="CN602" s="15">
        <v>2</v>
      </c>
      <c r="CO602" s="15">
        <f t="shared" si="124"/>
        <v>1.5166666666666666</v>
      </c>
      <c r="CP602" s="15">
        <v>1</v>
      </c>
      <c r="CQ602" s="15">
        <v>5</v>
      </c>
      <c r="CR602" s="15" t="s">
        <v>1007</v>
      </c>
      <c r="CU602" s="15" t="s">
        <v>1007</v>
      </c>
      <c r="CX602" s="15" t="s">
        <v>1007</v>
      </c>
      <c r="CY602" s="15" t="s">
        <v>1007</v>
      </c>
      <c r="DA602" s="15" t="s">
        <v>1007</v>
      </c>
      <c r="DC602" s="15" t="s">
        <v>1007</v>
      </c>
      <c r="DE602" s="15" t="s">
        <v>1007</v>
      </c>
      <c r="DM602" s="15">
        <v>3</v>
      </c>
      <c r="DN602" s="15">
        <v>2</v>
      </c>
      <c r="DO602" s="15">
        <v>1</v>
      </c>
      <c r="DP602" s="15">
        <v>4</v>
      </c>
      <c r="DS602" s="15">
        <v>2</v>
      </c>
      <c r="DT602" s="15">
        <v>4</v>
      </c>
      <c r="DY602" s="15">
        <v>4</v>
      </c>
      <c r="DZ602" s="15">
        <v>3.6666666666666665</v>
      </c>
      <c r="EA602" s="15">
        <v>3.75</v>
      </c>
      <c r="EB602" s="15">
        <v>3.25</v>
      </c>
      <c r="EC602" s="15">
        <v>2.6666666666666665</v>
      </c>
      <c r="ED602" s="15">
        <v>3.25</v>
      </c>
      <c r="EE602" s="27">
        <f t="shared" si="119"/>
        <v>3.4305555555555554</v>
      </c>
      <c r="EF602" s="15">
        <f t="shared" si="125"/>
        <v>0.57222222222222241</v>
      </c>
    </row>
    <row r="603" spans="1:136" x14ac:dyDescent="0.2">
      <c r="A603" s="15">
        <v>301</v>
      </c>
      <c r="B603" s="15">
        <v>921</v>
      </c>
      <c r="C603" s="15">
        <v>0</v>
      </c>
      <c r="D603" s="15">
        <v>3</v>
      </c>
      <c r="E603" s="15">
        <v>1</v>
      </c>
      <c r="F603" s="15">
        <v>54</v>
      </c>
      <c r="G603" s="15">
        <v>5</v>
      </c>
      <c r="H603" s="15">
        <v>2</v>
      </c>
      <c r="I603" s="15">
        <v>4</v>
      </c>
      <c r="J603" s="15">
        <v>21</v>
      </c>
      <c r="K603" s="15">
        <v>0</v>
      </c>
      <c r="L603" s="15">
        <v>0</v>
      </c>
      <c r="M603" s="15">
        <v>1</v>
      </c>
      <c r="N603" s="15">
        <v>1400000</v>
      </c>
      <c r="O603" s="15">
        <v>0</v>
      </c>
      <c r="P603" s="15">
        <v>0</v>
      </c>
      <c r="Q603" s="159">
        <v>1</v>
      </c>
      <c r="R603" s="159">
        <v>1</v>
      </c>
      <c r="S603" s="159">
        <v>80</v>
      </c>
      <c r="T603" s="159">
        <v>58000</v>
      </c>
      <c r="U603" s="159">
        <f t="shared" si="120"/>
        <v>58000</v>
      </c>
      <c r="V603" s="159">
        <v>14.5</v>
      </c>
      <c r="W603" s="171">
        <f t="shared" si="121"/>
        <v>725</v>
      </c>
      <c r="AA603" s="15">
        <f t="shared" si="122"/>
        <v>0</v>
      </c>
      <c r="AD603" s="15">
        <f t="shared" si="123"/>
        <v>58000</v>
      </c>
      <c r="AE603" s="172">
        <f t="shared" si="118"/>
        <v>725</v>
      </c>
      <c r="AW603" s="15">
        <f t="shared" si="126"/>
        <v>0</v>
      </c>
      <c r="CJ603" s="15">
        <v>1.25</v>
      </c>
      <c r="CK603" s="15">
        <v>1.3333333333333333</v>
      </c>
      <c r="CL603" s="15">
        <v>2</v>
      </c>
      <c r="CM603" s="15">
        <v>1</v>
      </c>
      <c r="CN603" s="15">
        <v>2</v>
      </c>
      <c r="CO603" s="15">
        <f t="shared" si="124"/>
        <v>1.5166666666666666</v>
      </c>
      <c r="CP603" s="15">
        <v>1</v>
      </c>
      <c r="CQ603" s="15">
        <v>5</v>
      </c>
      <c r="CR603" s="15" t="s">
        <v>1007</v>
      </c>
      <c r="CU603" s="15" t="s">
        <v>1007</v>
      </c>
      <c r="CX603" s="15" t="s">
        <v>1007</v>
      </c>
      <c r="CY603" s="15" t="s">
        <v>1007</v>
      </c>
      <c r="DA603" s="15" t="s">
        <v>1007</v>
      </c>
      <c r="DC603" s="15" t="s">
        <v>1007</v>
      </c>
      <c r="DE603" s="15" t="s">
        <v>1007</v>
      </c>
      <c r="DM603" s="15">
        <v>3</v>
      </c>
      <c r="DN603" s="15">
        <v>2</v>
      </c>
      <c r="DO603" s="15">
        <v>1</v>
      </c>
      <c r="DP603" s="15">
        <v>4</v>
      </c>
      <c r="DS603" s="15">
        <v>2</v>
      </c>
      <c r="DT603" s="15">
        <v>4</v>
      </c>
      <c r="DY603" s="27">
        <v>2.8</v>
      </c>
      <c r="DZ603" s="27">
        <v>3</v>
      </c>
      <c r="EA603" s="27">
        <v>3.5</v>
      </c>
      <c r="EB603" s="27">
        <v>2.6</v>
      </c>
      <c r="EC603" s="27">
        <v>2</v>
      </c>
      <c r="ED603" s="27">
        <v>3.25</v>
      </c>
      <c r="EE603" s="27">
        <f t="shared" si="119"/>
        <v>2.8583333333333329</v>
      </c>
      <c r="EF603" s="15">
        <f t="shared" si="125"/>
        <v>-0.78611111111111098</v>
      </c>
    </row>
    <row r="604" spans="1:136" x14ac:dyDescent="0.2">
      <c r="A604" s="15">
        <v>302</v>
      </c>
      <c r="B604" s="15">
        <v>922</v>
      </c>
      <c r="C604" s="15">
        <v>0</v>
      </c>
      <c r="D604" s="15">
        <v>3</v>
      </c>
      <c r="E604" s="15">
        <v>0</v>
      </c>
      <c r="F604" s="15">
        <v>46</v>
      </c>
      <c r="G604" s="15">
        <v>5</v>
      </c>
      <c r="H604" s="15">
        <v>2</v>
      </c>
      <c r="I604" s="15">
        <v>5</v>
      </c>
      <c r="J604" s="15">
        <v>17</v>
      </c>
      <c r="K604" s="15">
        <v>0</v>
      </c>
      <c r="L604" s="15">
        <v>1</v>
      </c>
      <c r="M604" s="15">
        <v>0</v>
      </c>
      <c r="N604" s="15">
        <v>0</v>
      </c>
      <c r="O604" s="15">
        <v>0</v>
      </c>
      <c r="P604" s="15">
        <v>1</v>
      </c>
      <c r="Q604" s="15">
        <v>3</v>
      </c>
      <c r="R604" s="15">
        <v>1</v>
      </c>
      <c r="S604" s="15">
        <v>26</v>
      </c>
      <c r="T604" s="15">
        <v>260000</v>
      </c>
      <c r="U604" s="15">
        <f t="shared" si="120"/>
        <v>260000</v>
      </c>
      <c r="V604" s="15">
        <v>1.45</v>
      </c>
      <c r="W604" s="27">
        <f t="shared" si="121"/>
        <v>10000</v>
      </c>
      <c r="AA604" s="15">
        <f t="shared" si="122"/>
        <v>0</v>
      </c>
      <c r="AD604" s="15">
        <f t="shared" si="123"/>
        <v>260000</v>
      </c>
      <c r="AE604" s="172">
        <f t="shared" si="118"/>
        <v>10000</v>
      </c>
      <c r="AF604" s="161">
        <v>3</v>
      </c>
      <c r="AG604" s="161">
        <v>1</v>
      </c>
      <c r="AH604" s="161">
        <v>26</v>
      </c>
      <c r="AI604" s="161">
        <v>240000</v>
      </c>
      <c r="AJ604" s="161">
        <v>1.5</v>
      </c>
      <c r="AK604" s="161">
        <v>9230.7692307692305</v>
      </c>
      <c r="AS604" s="150">
        <v>1</v>
      </c>
      <c r="AT604" s="150">
        <v>1</v>
      </c>
      <c r="AU604" s="150">
        <v>14</v>
      </c>
      <c r="AV604" s="150">
        <v>8500</v>
      </c>
      <c r="AW604" s="150">
        <f t="shared" si="126"/>
        <v>8500</v>
      </c>
      <c r="AX604" s="15" t="s">
        <v>1008</v>
      </c>
      <c r="AY604" s="15">
        <f>AV604/AU604</f>
        <v>607.14285714285711</v>
      </c>
      <c r="BF604" s="15">
        <f t="shared" si="127"/>
        <v>8500</v>
      </c>
      <c r="BG604" s="15">
        <f t="shared" si="128"/>
        <v>607.14285714285711</v>
      </c>
      <c r="BH604" s="161">
        <v>1</v>
      </c>
      <c r="BI604" s="161">
        <v>1</v>
      </c>
      <c r="BJ604" s="161">
        <v>14</v>
      </c>
      <c r="BK604" s="161">
        <v>10000</v>
      </c>
      <c r="BL604" s="161">
        <f>BK604/BJ604</f>
        <v>714.28571428571433</v>
      </c>
      <c r="BS604" s="23">
        <f>BK604</f>
        <v>10000</v>
      </c>
      <c r="BT604" s="23">
        <f>BS604/BJ604</f>
        <v>714.28571428571433</v>
      </c>
      <c r="CJ604" s="15">
        <v>2.25</v>
      </c>
      <c r="CK604" s="15">
        <v>1.6666666666666667</v>
      </c>
      <c r="CL604" s="15">
        <v>1.6666666666666667</v>
      </c>
      <c r="CM604" s="15">
        <v>1</v>
      </c>
      <c r="CN604" s="15">
        <v>2</v>
      </c>
      <c r="CO604" s="15">
        <f t="shared" si="124"/>
        <v>1.7166666666666668</v>
      </c>
      <c r="CP604" s="15">
        <v>1</v>
      </c>
      <c r="CQ604" s="15">
        <v>4</v>
      </c>
      <c r="CR604" s="15">
        <v>1</v>
      </c>
      <c r="CS604" s="15">
        <v>1</v>
      </c>
      <c r="CT604" s="15">
        <v>2</v>
      </c>
      <c r="CU604" s="15">
        <v>3</v>
      </c>
      <c r="CV604" s="15">
        <v>0</v>
      </c>
      <c r="CX604" s="15">
        <v>1</v>
      </c>
      <c r="CY604" s="15">
        <v>1</v>
      </c>
      <c r="DA604" s="15">
        <v>1</v>
      </c>
      <c r="DC604" s="15">
        <v>0</v>
      </c>
      <c r="DD604" s="15">
        <v>1</v>
      </c>
      <c r="DE604" s="15">
        <v>0</v>
      </c>
      <c r="DM604" s="15">
        <v>2</v>
      </c>
      <c r="DN604" s="15">
        <v>2</v>
      </c>
      <c r="DO604" s="15">
        <v>1</v>
      </c>
      <c r="DP604" s="15">
        <v>1</v>
      </c>
      <c r="DS604" s="15">
        <v>3</v>
      </c>
      <c r="DT604" s="15">
        <v>2</v>
      </c>
      <c r="DY604" s="15">
        <v>4</v>
      </c>
      <c r="DZ604" s="15">
        <v>4.333333333333333</v>
      </c>
      <c r="EA604" s="15">
        <v>4</v>
      </c>
      <c r="EB604" s="15">
        <v>3.2</v>
      </c>
      <c r="EC604" s="15">
        <v>2.3333333333333335</v>
      </c>
      <c r="ED604" s="15">
        <v>4</v>
      </c>
      <c r="EE604" s="27">
        <f t="shared" si="119"/>
        <v>3.6444444444444439</v>
      </c>
      <c r="EF604" s="15">
        <f t="shared" si="125"/>
        <v>1.2361111111111103</v>
      </c>
    </row>
    <row r="605" spans="1:136" x14ac:dyDescent="0.2">
      <c r="A605" s="15">
        <v>302</v>
      </c>
      <c r="B605" s="15">
        <v>922</v>
      </c>
      <c r="C605" s="15">
        <v>0</v>
      </c>
      <c r="D605" s="15">
        <v>3</v>
      </c>
      <c r="E605" s="15">
        <v>0</v>
      </c>
      <c r="F605" s="15">
        <v>46</v>
      </c>
      <c r="G605" s="15">
        <v>5</v>
      </c>
      <c r="H605" s="15">
        <v>2</v>
      </c>
      <c r="I605" s="15">
        <v>5</v>
      </c>
      <c r="J605" s="15">
        <v>17</v>
      </c>
      <c r="K605" s="15">
        <v>0</v>
      </c>
      <c r="L605" s="15">
        <v>1</v>
      </c>
      <c r="M605" s="15">
        <v>0</v>
      </c>
      <c r="N605" s="15">
        <v>0</v>
      </c>
      <c r="O605" s="15">
        <v>0</v>
      </c>
      <c r="P605" s="15">
        <v>0</v>
      </c>
      <c r="Q605" s="159">
        <v>3</v>
      </c>
      <c r="R605" s="159">
        <v>1</v>
      </c>
      <c r="S605" s="159">
        <v>26</v>
      </c>
      <c r="T605" s="159">
        <v>240000</v>
      </c>
      <c r="U605" s="159">
        <f t="shared" si="120"/>
        <v>240000</v>
      </c>
      <c r="V605" s="159">
        <v>1.5</v>
      </c>
      <c r="W605" s="171">
        <f t="shared" si="121"/>
        <v>9230.7692307692305</v>
      </c>
      <c r="AA605" s="15">
        <f t="shared" si="122"/>
        <v>0</v>
      </c>
      <c r="AD605" s="15">
        <f t="shared" si="123"/>
        <v>240000</v>
      </c>
      <c r="AE605" s="172">
        <f t="shared" si="118"/>
        <v>9230.7692307692305</v>
      </c>
      <c r="AS605" s="150">
        <v>1</v>
      </c>
      <c r="AT605" s="150">
        <v>1</v>
      </c>
      <c r="AU605" s="150">
        <v>14</v>
      </c>
      <c r="AV605" s="150">
        <v>10000</v>
      </c>
      <c r="AW605" s="150">
        <f t="shared" si="126"/>
        <v>10000</v>
      </c>
      <c r="AX605" s="150" t="s">
        <v>1008</v>
      </c>
      <c r="BF605" s="15">
        <f t="shared" si="127"/>
        <v>10000</v>
      </c>
      <c r="BG605" s="15">
        <f t="shared" si="128"/>
        <v>714.28571428571433</v>
      </c>
      <c r="CJ605" s="15">
        <v>2.25</v>
      </c>
      <c r="CK605" s="15">
        <v>1.6666666666666667</v>
      </c>
      <c r="CL605" s="15">
        <v>1.6666666666666667</v>
      </c>
      <c r="CM605" s="15">
        <v>1</v>
      </c>
      <c r="CN605" s="15">
        <v>2</v>
      </c>
      <c r="CO605" s="15">
        <f t="shared" si="124"/>
        <v>1.7166666666666668</v>
      </c>
      <c r="CP605" s="15">
        <v>1</v>
      </c>
      <c r="CQ605" s="15">
        <v>4</v>
      </c>
      <c r="CR605" s="15">
        <v>1</v>
      </c>
      <c r="CS605" s="15">
        <v>1</v>
      </c>
      <c r="CT605" s="15">
        <v>2</v>
      </c>
      <c r="CU605" s="15">
        <v>3</v>
      </c>
      <c r="CV605" s="15">
        <v>0</v>
      </c>
      <c r="CX605" s="15">
        <v>1</v>
      </c>
      <c r="CY605" s="15">
        <v>1</v>
      </c>
      <c r="DA605" s="15">
        <v>1</v>
      </c>
      <c r="DC605" s="15">
        <v>0</v>
      </c>
      <c r="DD605" s="15">
        <v>1</v>
      </c>
      <c r="DE605" s="15">
        <v>0</v>
      </c>
      <c r="DM605" s="15">
        <v>2</v>
      </c>
      <c r="DN605" s="15">
        <v>2</v>
      </c>
      <c r="DO605" s="15">
        <v>1</v>
      </c>
      <c r="DP605" s="15">
        <v>1</v>
      </c>
      <c r="DS605" s="15">
        <v>3</v>
      </c>
      <c r="DT605" s="15">
        <v>2</v>
      </c>
      <c r="DY605" s="27">
        <v>3.2</v>
      </c>
      <c r="DZ605" s="27">
        <v>2.6666666666666665</v>
      </c>
      <c r="EA605" s="27">
        <v>3</v>
      </c>
      <c r="EB605" s="27">
        <v>2</v>
      </c>
      <c r="EC605" s="27">
        <v>1.3333333333333333</v>
      </c>
      <c r="ED605" s="27">
        <v>2.25</v>
      </c>
      <c r="EE605" s="27">
        <f t="shared" si="119"/>
        <v>2.4083333333333337</v>
      </c>
      <c r="EF605" s="15">
        <f t="shared" si="125"/>
        <v>-0.87499999999999956</v>
      </c>
    </row>
    <row r="606" spans="1:136" x14ac:dyDescent="0.2">
      <c r="A606" s="15">
        <v>303</v>
      </c>
      <c r="B606" s="15">
        <v>3923</v>
      </c>
      <c r="C606" s="15">
        <v>0</v>
      </c>
      <c r="D606" s="15">
        <v>3</v>
      </c>
      <c r="E606" s="15">
        <v>1</v>
      </c>
      <c r="F606" s="15">
        <v>46</v>
      </c>
      <c r="G606" s="15">
        <v>3</v>
      </c>
      <c r="H606" s="15">
        <v>2</v>
      </c>
      <c r="I606" s="15">
        <v>4</v>
      </c>
      <c r="J606" s="15">
        <v>21</v>
      </c>
      <c r="K606" s="15">
        <v>0</v>
      </c>
      <c r="L606" s="15">
        <v>0</v>
      </c>
      <c r="M606" s="15">
        <v>1</v>
      </c>
      <c r="N606" s="15">
        <v>150000</v>
      </c>
      <c r="O606" s="15">
        <v>0</v>
      </c>
      <c r="P606" s="15">
        <v>1</v>
      </c>
      <c r="Q606" s="15">
        <v>3</v>
      </c>
      <c r="R606" s="15">
        <v>1</v>
      </c>
      <c r="S606" s="15">
        <v>18</v>
      </c>
      <c r="T606" s="15">
        <v>180000</v>
      </c>
      <c r="U606" s="15">
        <f t="shared" si="120"/>
        <v>180000</v>
      </c>
      <c r="V606" s="15">
        <v>1.45</v>
      </c>
      <c r="W606" s="27">
        <f t="shared" si="121"/>
        <v>10000</v>
      </c>
      <c r="AA606" s="15">
        <f t="shared" si="122"/>
        <v>0</v>
      </c>
      <c r="AD606" s="15">
        <f t="shared" si="123"/>
        <v>180000</v>
      </c>
      <c r="AE606" s="172">
        <f t="shared" si="118"/>
        <v>10000</v>
      </c>
      <c r="AF606" s="161">
        <v>3</v>
      </c>
      <c r="AG606" s="161">
        <v>1</v>
      </c>
      <c r="AH606" s="161">
        <v>14</v>
      </c>
      <c r="AI606" s="161">
        <v>140000</v>
      </c>
      <c r="AJ606" s="161">
        <v>1.5</v>
      </c>
      <c r="AK606" s="161">
        <v>10000</v>
      </c>
      <c r="AS606" s="15">
        <v>1</v>
      </c>
      <c r="AT606" s="15">
        <v>1</v>
      </c>
      <c r="AU606" s="15">
        <v>12</v>
      </c>
      <c r="AV606" s="15">
        <v>8000</v>
      </c>
      <c r="AW606" s="15">
        <f t="shared" si="126"/>
        <v>8000</v>
      </c>
      <c r="AX606" s="15">
        <v>12</v>
      </c>
      <c r="AY606" s="15">
        <v>666.66666666666663</v>
      </c>
      <c r="BF606" s="15">
        <f t="shared" si="127"/>
        <v>8000</v>
      </c>
      <c r="BG606" s="15">
        <f t="shared" si="128"/>
        <v>666.66666666666663</v>
      </c>
      <c r="BH606" s="161">
        <v>1</v>
      </c>
      <c r="BI606" s="161">
        <v>1</v>
      </c>
      <c r="BJ606" s="161">
        <v>16</v>
      </c>
      <c r="BK606" s="161">
        <v>13600</v>
      </c>
      <c r="BL606" s="161">
        <v>10.5</v>
      </c>
      <c r="BS606" s="23">
        <v>13600</v>
      </c>
      <c r="BT606" s="23">
        <f>BS606/BJ606</f>
        <v>850</v>
      </c>
      <c r="CJ606" s="15">
        <v>2.25</v>
      </c>
      <c r="CK606" s="15">
        <v>2</v>
      </c>
      <c r="CL606" s="15">
        <v>1.6666666666666667</v>
      </c>
      <c r="CM606" s="15">
        <v>1</v>
      </c>
      <c r="CN606" s="15">
        <v>2</v>
      </c>
      <c r="CO606" s="15">
        <f t="shared" si="124"/>
        <v>1.7833333333333337</v>
      </c>
      <c r="CP606" s="15">
        <v>1</v>
      </c>
      <c r="CQ606" s="15">
        <v>3</v>
      </c>
      <c r="CR606" s="15">
        <v>2</v>
      </c>
      <c r="CS606" s="15">
        <v>3</v>
      </c>
      <c r="CT606" s="15">
        <v>4</v>
      </c>
      <c r="CU606" s="15">
        <v>3</v>
      </c>
      <c r="CV606" s="15">
        <v>0</v>
      </c>
      <c r="CX606" s="15">
        <v>1</v>
      </c>
      <c r="CY606" s="15">
        <v>1</v>
      </c>
      <c r="DA606" s="15">
        <v>1</v>
      </c>
      <c r="DC606" s="15">
        <v>0</v>
      </c>
      <c r="DD606" s="15">
        <v>1</v>
      </c>
      <c r="DE606" s="15">
        <v>1</v>
      </c>
      <c r="DM606" s="15">
        <v>1</v>
      </c>
      <c r="DN606" s="15">
        <v>3</v>
      </c>
      <c r="DO606" s="15">
        <v>2</v>
      </c>
      <c r="DP606" s="15">
        <v>2</v>
      </c>
      <c r="DS606" s="15">
        <v>3</v>
      </c>
      <c r="DT606" s="15">
        <v>3</v>
      </c>
      <c r="DY606" s="15">
        <v>3.8</v>
      </c>
      <c r="DZ606" s="15">
        <v>3.6666666666666665</v>
      </c>
      <c r="EA606" s="15">
        <v>3.5</v>
      </c>
      <c r="EB606" s="15">
        <v>3.4</v>
      </c>
      <c r="EC606" s="15">
        <v>2.3333333333333335</v>
      </c>
      <c r="ED606" s="15">
        <v>3</v>
      </c>
      <c r="EE606" s="27">
        <f t="shared" si="119"/>
        <v>3.2833333333333332</v>
      </c>
      <c r="EF606" s="15">
        <f t="shared" si="125"/>
        <v>0.83611111111111081</v>
      </c>
    </row>
    <row r="607" spans="1:136" x14ac:dyDescent="0.2">
      <c r="A607" s="15">
        <v>303</v>
      </c>
      <c r="B607" s="15">
        <v>3923</v>
      </c>
      <c r="C607" s="15">
        <v>0</v>
      </c>
      <c r="D607" s="15">
        <v>3</v>
      </c>
      <c r="E607" s="15">
        <v>1</v>
      </c>
      <c r="F607" s="15">
        <v>46</v>
      </c>
      <c r="G607" s="15">
        <v>3</v>
      </c>
      <c r="H607" s="15">
        <v>2</v>
      </c>
      <c r="I607" s="15">
        <v>4</v>
      </c>
      <c r="J607" s="15">
        <v>21</v>
      </c>
      <c r="K607" s="15">
        <v>0</v>
      </c>
      <c r="L607" s="15">
        <v>0</v>
      </c>
      <c r="M607" s="15">
        <v>1</v>
      </c>
      <c r="N607" s="15">
        <v>150000</v>
      </c>
      <c r="O607" s="15">
        <v>0</v>
      </c>
      <c r="P607" s="15">
        <v>0</v>
      </c>
      <c r="Q607" s="159">
        <v>3</v>
      </c>
      <c r="R607" s="159">
        <v>1</v>
      </c>
      <c r="S607" s="159">
        <v>14</v>
      </c>
      <c r="T607" s="159">
        <v>140000</v>
      </c>
      <c r="U607" s="159">
        <f t="shared" si="120"/>
        <v>140000</v>
      </c>
      <c r="V607" s="159">
        <v>1.5</v>
      </c>
      <c r="W607" s="171">
        <f t="shared" si="121"/>
        <v>10000</v>
      </c>
      <c r="AA607" s="15">
        <f t="shared" si="122"/>
        <v>0</v>
      </c>
      <c r="AD607" s="15">
        <f t="shared" si="123"/>
        <v>140000</v>
      </c>
      <c r="AE607" s="172">
        <f t="shared" si="118"/>
        <v>10000</v>
      </c>
      <c r="AS607" s="15">
        <v>1</v>
      </c>
      <c r="AT607" s="15">
        <v>1</v>
      </c>
      <c r="AU607" s="15">
        <v>16</v>
      </c>
      <c r="AV607" s="15">
        <v>13600</v>
      </c>
      <c r="AW607" s="15">
        <f t="shared" si="126"/>
        <v>13600</v>
      </c>
      <c r="AX607" s="15">
        <v>10.5</v>
      </c>
      <c r="BF607" s="15">
        <f t="shared" si="127"/>
        <v>13600</v>
      </c>
      <c r="BG607" s="15">
        <f t="shared" si="128"/>
        <v>850</v>
      </c>
      <c r="CJ607" s="15">
        <v>2.25</v>
      </c>
      <c r="CK607" s="15">
        <v>2</v>
      </c>
      <c r="CL607" s="15">
        <v>1.6666666666666667</v>
      </c>
      <c r="CM607" s="15">
        <v>1</v>
      </c>
      <c r="CN607" s="15">
        <v>2</v>
      </c>
      <c r="CO607" s="15">
        <f t="shared" si="124"/>
        <v>1.7833333333333337</v>
      </c>
      <c r="CP607" s="15">
        <v>1</v>
      </c>
      <c r="CQ607" s="15">
        <v>3</v>
      </c>
      <c r="CR607" s="15">
        <v>2</v>
      </c>
      <c r="CS607" s="15">
        <v>3</v>
      </c>
      <c r="CT607" s="15">
        <v>4</v>
      </c>
      <c r="CU607" s="15">
        <v>3</v>
      </c>
      <c r="CV607" s="15">
        <v>0</v>
      </c>
      <c r="CX607" s="15">
        <v>1</v>
      </c>
      <c r="CY607" s="15">
        <v>1</v>
      </c>
      <c r="DA607" s="15">
        <v>1</v>
      </c>
      <c r="DC607" s="15">
        <v>0</v>
      </c>
      <c r="DD607" s="15">
        <v>1</v>
      </c>
      <c r="DE607" s="15">
        <v>1</v>
      </c>
      <c r="DM607" s="15">
        <v>1</v>
      </c>
      <c r="DN607" s="15">
        <v>3</v>
      </c>
      <c r="DO607" s="15">
        <v>2</v>
      </c>
      <c r="DP607" s="15">
        <v>2</v>
      </c>
      <c r="DS607" s="15">
        <v>3</v>
      </c>
      <c r="DT607" s="15">
        <v>3</v>
      </c>
      <c r="DY607" s="27">
        <v>2.4</v>
      </c>
      <c r="DZ607" s="27">
        <v>3.3333333333333335</v>
      </c>
      <c r="EA607" s="27">
        <v>3.25</v>
      </c>
      <c r="EB607" s="27">
        <v>2.2000000000000002</v>
      </c>
      <c r="EC607" s="27">
        <v>1</v>
      </c>
      <c r="ED607" s="27">
        <v>2.5</v>
      </c>
      <c r="EE607" s="27">
        <f t="shared" si="119"/>
        <v>2.4472222222222224</v>
      </c>
      <c r="EF607" s="15">
        <f t="shared" si="125"/>
        <v>-0.97499999999999964</v>
      </c>
    </row>
    <row r="608" spans="1:136" x14ac:dyDescent="0.2">
      <c r="A608" s="15">
        <v>304</v>
      </c>
      <c r="B608" s="15">
        <v>923</v>
      </c>
      <c r="C608" s="15">
        <v>0</v>
      </c>
      <c r="D608" s="15">
        <v>3</v>
      </c>
      <c r="E608" s="15">
        <v>1</v>
      </c>
      <c r="F608" s="15">
        <v>50</v>
      </c>
      <c r="G608" s="15">
        <v>3</v>
      </c>
      <c r="H608" s="15">
        <v>2</v>
      </c>
      <c r="I608" s="15">
        <v>4</v>
      </c>
      <c r="J608" s="15">
        <v>29</v>
      </c>
      <c r="K608" s="15">
        <v>0</v>
      </c>
      <c r="L608" s="15">
        <v>1</v>
      </c>
      <c r="M608" s="15">
        <v>0</v>
      </c>
      <c r="N608" s="15">
        <v>0</v>
      </c>
      <c r="O608" s="15">
        <v>0</v>
      </c>
      <c r="P608" s="15">
        <v>1</v>
      </c>
      <c r="Q608" s="15">
        <v>1</v>
      </c>
      <c r="R608" s="15">
        <v>1</v>
      </c>
      <c r="S608" s="15">
        <v>120</v>
      </c>
      <c r="T608" s="150">
        <v>114000</v>
      </c>
      <c r="U608" s="150">
        <f t="shared" si="120"/>
        <v>114000</v>
      </c>
      <c r="V608" s="15">
        <v>14.5</v>
      </c>
      <c r="W608" s="27">
        <f t="shared" si="121"/>
        <v>950</v>
      </c>
      <c r="AA608" s="15">
        <f t="shared" si="122"/>
        <v>0</v>
      </c>
      <c r="AD608" s="15">
        <f t="shared" si="123"/>
        <v>114000</v>
      </c>
      <c r="AE608" s="172">
        <f t="shared" si="118"/>
        <v>950</v>
      </c>
      <c r="AF608" s="161">
        <v>1</v>
      </c>
      <c r="AG608" s="161">
        <v>1</v>
      </c>
      <c r="AH608" s="161">
        <v>120</v>
      </c>
      <c r="AI608" s="161">
        <v>102000</v>
      </c>
      <c r="AJ608" s="161">
        <v>14</v>
      </c>
      <c r="AK608" s="161">
        <v>850</v>
      </c>
      <c r="AW608" s="15">
        <f t="shared" si="126"/>
        <v>0</v>
      </c>
      <c r="CJ608" s="15">
        <v>1.75</v>
      </c>
      <c r="CK608" s="15">
        <v>1.3333333333333333</v>
      </c>
      <c r="CL608" s="15">
        <v>1</v>
      </c>
      <c r="CM608" s="15">
        <v>2.5</v>
      </c>
      <c r="CN608" s="15">
        <v>2.5</v>
      </c>
      <c r="CO608" s="15">
        <f t="shared" si="124"/>
        <v>1.8166666666666664</v>
      </c>
      <c r="CP608" s="15">
        <v>1</v>
      </c>
      <c r="CQ608" s="15">
        <v>5</v>
      </c>
      <c r="CR608" s="15" t="s">
        <v>1007</v>
      </c>
      <c r="CU608" s="15" t="s">
        <v>1007</v>
      </c>
      <c r="CX608" s="15" t="s">
        <v>1007</v>
      </c>
      <c r="CY608" s="15" t="s">
        <v>1007</v>
      </c>
      <c r="DA608" s="15" t="s">
        <v>1007</v>
      </c>
      <c r="DC608" s="15" t="s">
        <v>1007</v>
      </c>
      <c r="DE608" s="15" t="s">
        <v>1007</v>
      </c>
      <c r="DM608" s="15">
        <v>3</v>
      </c>
      <c r="DN608" s="15">
        <v>1</v>
      </c>
      <c r="DO608" s="15">
        <v>2</v>
      </c>
      <c r="DP608" s="15">
        <v>3</v>
      </c>
      <c r="DS608" s="15">
        <v>1</v>
      </c>
      <c r="DT608" s="15">
        <v>1</v>
      </c>
      <c r="DY608" s="15">
        <v>4.2</v>
      </c>
      <c r="DZ608" s="15">
        <v>4.333333333333333</v>
      </c>
      <c r="EA608" s="15">
        <v>3.5</v>
      </c>
      <c r="EB608" s="15">
        <v>3</v>
      </c>
      <c r="EC608" s="15">
        <v>2</v>
      </c>
      <c r="ED608" s="15">
        <v>3.5</v>
      </c>
      <c r="EE608" s="27">
        <f t="shared" si="119"/>
        <v>3.4222222222222221</v>
      </c>
      <c r="EF608" s="15">
        <f t="shared" si="125"/>
        <v>0.45000000000000018</v>
      </c>
    </row>
    <row r="609" spans="1:136" x14ac:dyDescent="0.2">
      <c r="A609" s="15">
        <v>304</v>
      </c>
      <c r="B609" s="15">
        <v>923</v>
      </c>
      <c r="C609" s="15">
        <v>0</v>
      </c>
      <c r="D609" s="15">
        <v>3</v>
      </c>
      <c r="E609" s="15">
        <v>1</v>
      </c>
      <c r="F609" s="15">
        <v>50</v>
      </c>
      <c r="G609" s="15">
        <v>3</v>
      </c>
      <c r="H609" s="15">
        <v>2</v>
      </c>
      <c r="I609" s="15">
        <v>4</v>
      </c>
      <c r="J609" s="15">
        <v>29</v>
      </c>
      <c r="K609" s="15">
        <v>0</v>
      </c>
      <c r="L609" s="15">
        <v>1</v>
      </c>
      <c r="M609" s="15">
        <v>0</v>
      </c>
      <c r="N609" s="15">
        <v>0</v>
      </c>
      <c r="O609" s="15">
        <v>0</v>
      </c>
      <c r="P609" s="15">
        <v>0</v>
      </c>
      <c r="Q609" s="159">
        <v>1</v>
      </c>
      <c r="R609" s="159">
        <v>1</v>
      </c>
      <c r="S609" s="159">
        <v>120</v>
      </c>
      <c r="T609" s="159">
        <v>102000</v>
      </c>
      <c r="U609" s="159">
        <f t="shared" si="120"/>
        <v>102000</v>
      </c>
      <c r="V609" s="159">
        <v>14</v>
      </c>
      <c r="W609" s="171">
        <f t="shared" si="121"/>
        <v>850</v>
      </c>
      <c r="AA609" s="15">
        <f t="shared" si="122"/>
        <v>0</v>
      </c>
      <c r="AD609" s="15">
        <f t="shared" si="123"/>
        <v>102000</v>
      </c>
      <c r="AE609" s="172">
        <f t="shared" si="118"/>
        <v>850</v>
      </c>
      <c r="AW609" s="15">
        <f t="shared" si="126"/>
        <v>0</v>
      </c>
      <c r="CJ609" s="15">
        <v>1.75</v>
      </c>
      <c r="CK609" s="15">
        <v>1.3333333333333333</v>
      </c>
      <c r="CL609" s="15">
        <v>1</v>
      </c>
      <c r="CM609" s="15">
        <v>2.5</v>
      </c>
      <c r="CN609" s="15">
        <v>2.5</v>
      </c>
      <c r="CO609" s="15">
        <f t="shared" si="124"/>
        <v>1.8166666666666664</v>
      </c>
      <c r="CP609" s="15">
        <v>1</v>
      </c>
      <c r="CQ609" s="15">
        <v>5</v>
      </c>
      <c r="CR609" s="15" t="s">
        <v>1007</v>
      </c>
      <c r="CU609" s="15" t="s">
        <v>1007</v>
      </c>
      <c r="CX609" s="15" t="s">
        <v>1007</v>
      </c>
      <c r="CY609" s="15" t="s">
        <v>1007</v>
      </c>
      <c r="DA609" s="15" t="s">
        <v>1007</v>
      </c>
      <c r="DC609" s="15" t="s">
        <v>1007</v>
      </c>
      <c r="DE609" s="15" t="s">
        <v>1007</v>
      </c>
      <c r="DM609" s="15">
        <v>3</v>
      </c>
      <c r="DN609" s="15">
        <v>1</v>
      </c>
      <c r="DO609" s="15">
        <v>2</v>
      </c>
      <c r="DP609" s="15">
        <v>3</v>
      </c>
      <c r="DS609" s="15">
        <v>1</v>
      </c>
      <c r="DT609" s="15">
        <v>1</v>
      </c>
      <c r="DY609" s="27">
        <v>3.4</v>
      </c>
      <c r="DZ609" s="27">
        <v>3.6666666666666665</v>
      </c>
      <c r="EA609" s="27">
        <v>3</v>
      </c>
      <c r="EB609" s="27">
        <v>2.6</v>
      </c>
      <c r="EC609" s="27">
        <v>1.6666666666666667</v>
      </c>
      <c r="ED609" s="27">
        <v>3.5</v>
      </c>
      <c r="EE609" s="27">
        <f t="shared" si="119"/>
        <v>2.9722222222222219</v>
      </c>
      <c r="EF609" s="15">
        <f t="shared" si="125"/>
        <v>-0.59444444444444455</v>
      </c>
    </row>
    <row r="610" spans="1:136" x14ac:dyDescent="0.2">
      <c r="A610" s="15">
        <v>305</v>
      </c>
      <c r="B610" s="15">
        <v>925</v>
      </c>
      <c r="C610" s="15">
        <v>0</v>
      </c>
      <c r="D610" s="15">
        <v>3</v>
      </c>
      <c r="E610" s="15">
        <v>0</v>
      </c>
      <c r="F610" s="15">
        <v>54</v>
      </c>
      <c r="G610" s="15">
        <v>3</v>
      </c>
      <c r="H610" s="15">
        <v>2</v>
      </c>
      <c r="I610" s="15">
        <v>3</v>
      </c>
      <c r="J610" s="15">
        <v>28</v>
      </c>
      <c r="K610" s="15">
        <v>1</v>
      </c>
      <c r="L610" s="15">
        <v>1</v>
      </c>
      <c r="M610" s="15">
        <v>0</v>
      </c>
      <c r="N610" s="15">
        <v>0</v>
      </c>
      <c r="O610" s="15">
        <v>0</v>
      </c>
      <c r="P610" s="15">
        <v>1</v>
      </c>
      <c r="Q610" s="15">
        <v>3</v>
      </c>
      <c r="R610" s="15">
        <v>1</v>
      </c>
      <c r="S610" s="15">
        <v>12</v>
      </c>
      <c r="T610" s="15">
        <v>150000</v>
      </c>
      <c r="U610" s="15">
        <f t="shared" si="120"/>
        <v>150000</v>
      </c>
      <c r="V610" s="15">
        <v>1.5</v>
      </c>
      <c r="W610" s="27">
        <f t="shared" si="121"/>
        <v>12500</v>
      </c>
      <c r="AA610" s="15">
        <f t="shared" si="122"/>
        <v>0</v>
      </c>
      <c r="AD610" s="15">
        <f t="shared" si="123"/>
        <v>150000</v>
      </c>
      <c r="AE610" s="172">
        <f t="shared" si="118"/>
        <v>12500</v>
      </c>
      <c r="AF610" s="161">
        <v>3</v>
      </c>
      <c r="AG610" s="161">
        <v>1</v>
      </c>
      <c r="AH610" s="161">
        <v>12</v>
      </c>
      <c r="AI610" s="161">
        <v>130000</v>
      </c>
      <c r="AJ610" s="161">
        <v>1.45</v>
      </c>
      <c r="AK610" s="161">
        <v>10833.333333333334</v>
      </c>
      <c r="AS610" s="15">
        <v>1</v>
      </c>
      <c r="AT610" s="15">
        <v>1</v>
      </c>
      <c r="AU610" s="15">
        <v>10</v>
      </c>
      <c r="AV610" s="15">
        <v>6300</v>
      </c>
      <c r="AW610" s="15">
        <f t="shared" si="126"/>
        <v>6300</v>
      </c>
      <c r="AX610" s="15">
        <v>14</v>
      </c>
      <c r="AY610" s="15">
        <v>630</v>
      </c>
      <c r="BF610" s="15">
        <f t="shared" si="127"/>
        <v>6300</v>
      </c>
      <c r="BG610" s="15">
        <f t="shared" si="128"/>
        <v>630</v>
      </c>
      <c r="BH610" s="161">
        <v>1</v>
      </c>
      <c r="BI610" s="161">
        <v>1</v>
      </c>
      <c r="BJ610" s="161">
        <v>10</v>
      </c>
      <c r="BK610" s="161">
        <v>6000</v>
      </c>
      <c r="BL610" s="161">
        <v>12.5</v>
      </c>
      <c r="BS610" s="23">
        <v>6000</v>
      </c>
      <c r="BT610" s="23">
        <f>BS610/BJ610</f>
        <v>600</v>
      </c>
      <c r="CJ610" s="15">
        <v>2</v>
      </c>
      <c r="CK610" s="15">
        <v>2</v>
      </c>
      <c r="CL610" s="15">
        <v>1.6666666666666667</v>
      </c>
      <c r="CM610" s="15">
        <v>1</v>
      </c>
      <c r="CN610" s="15">
        <v>2</v>
      </c>
      <c r="CO610" s="15">
        <f t="shared" si="124"/>
        <v>1.7333333333333336</v>
      </c>
      <c r="CP610" s="15">
        <v>1</v>
      </c>
      <c r="CQ610" s="15">
        <v>5</v>
      </c>
      <c r="CR610" s="15" t="s">
        <v>1007</v>
      </c>
      <c r="CU610" s="15" t="s">
        <v>1007</v>
      </c>
      <c r="CX610" s="15" t="s">
        <v>1007</v>
      </c>
      <c r="CY610" s="15" t="s">
        <v>1007</v>
      </c>
      <c r="DA610" s="15" t="s">
        <v>1007</v>
      </c>
      <c r="DC610" s="15" t="s">
        <v>1007</v>
      </c>
      <c r="DE610" s="15" t="s">
        <v>1007</v>
      </c>
      <c r="DM610" s="15">
        <v>2</v>
      </c>
      <c r="DN610" s="15">
        <v>2</v>
      </c>
      <c r="DO610" s="15">
        <v>3</v>
      </c>
      <c r="DP610" s="15">
        <v>2</v>
      </c>
      <c r="DS610" s="15">
        <v>1</v>
      </c>
      <c r="DT610" s="15">
        <v>2</v>
      </c>
      <c r="DY610" s="15">
        <v>3.8</v>
      </c>
      <c r="DZ610" s="15">
        <v>3.6666666666666665</v>
      </c>
      <c r="EA610" s="15">
        <v>3.25</v>
      </c>
      <c r="EB610" s="15">
        <v>3.6</v>
      </c>
      <c r="EC610" s="15">
        <v>3.3333333333333335</v>
      </c>
      <c r="ED610" s="15">
        <v>3.75</v>
      </c>
      <c r="EE610" s="27">
        <f t="shared" si="119"/>
        <v>3.5666666666666664</v>
      </c>
      <c r="EF610" s="15">
        <f t="shared" si="125"/>
        <v>0.25277777777777777</v>
      </c>
    </row>
    <row r="611" spans="1:136" x14ac:dyDescent="0.2">
      <c r="A611" s="15">
        <v>305</v>
      </c>
      <c r="B611" s="15">
        <v>925</v>
      </c>
      <c r="C611" s="15">
        <v>0</v>
      </c>
      <c r="D611" s="15">
        <v>3</v>
      </c>
      <c r="E611" s="15">
        <v>0</v>
      </c>
      <c r="F611" s="15">
        <v>54</v>
      </c>
      <c r="G611" s="15">
        <v>3</v>
      </c>
      <c r="H611" s="15">
        <v>2</v>
      </c>
      <c r="I611" s="15">
        <v>3</v>
      </c>
      <c r="J611" s="15">
        <v>28</v>
      </c>
      <c r="K611" s="15">
        <v>1</v>
      </c>
      <c r="L611" s="15">
        <v>1</v>
      </c>
      <c r="M611" s="15">
        <v>0</v>
      </c>
      <c r="N611" s="15">
        <v>0</v>
      </c>
      <c r="O611" s="15">
        <v>0</v>
      </c>
      <c r="P611" s="15">
        <v>0</v>
      </c>
      <c r="Q611" s="159">
        <v>3</v>
      </c>
      <c r="R611" s="159">
        <v>1</v>
      </c>
      <c r="S611" s="159">
        <v>12</v>
      </c>
      <c r="T611" s="159">
        <v>130000</v>
      </c>
      <c r="U611" s="159">
        <f t="shared" si="120"/>
        <v>130000</v>
      </c>
      <c r="V611" s="159">
        <v>1.45</v>
      </c>
      <c r="W611" s="171">
        <f t="shared" si="121"/>
        <v>10833.333333333334</v>
      </c>
      <c r="AA611" s="15">
        <f t="shared" si="122"/>
        <v>0</v>
      </c>
      <c r="AD611" s="15">
        <f t="shared" si="123"/>
        <v>130000</v>
      </c>
      <c r="AE611" s="172">
        <f t="shared" si="118"/>
        <v>10833.333333333334</v>
      </c>
      <c r="AS611" s="15">
        <v>1</v>
      </c>
      <c r="AT611" s="15">
        <v>1</v>
      </c>
      <c r="AU611" s="15">
        <v>10</v>
      </c>
      <c r="AV611" s="15">
        <v>6000</v>
      </c>
      <c r="AW611" s="15">
        <f t="shared" si="126"/>
        <v>6000</v>
      </c>
      <c r="AX611" s="15">
        <v>12.5</v>
      </c>
      <c r="BF611" s="15">
        <f t="shared" si="127"/>
        <v>6000</v>
      </c>
      <c r="BG611" s="15">
        <f t="shared" si="128"/>
        <v>600</v>
      </c>
      <c r="CJ611" s="15">
        <v>2</v>
      </c>
      <c r="CK611" s="15">
        <v>2</v>
      </c>
      <c r="CL611" s="15">
        <v>1.6666666666666667</v>
      </c>
      <c r="CM611" s="15">
        <v>1</v>
      </c>
      <c r="CN611" s="15">
        <v>2</v>
      </c>
      <c r="CO611" s="15">
        <f t="shared" si="124"/>
        <v>1.7333333333333336</v>
      </c>
      <c r="CP611" s="15">
        <v>1</v>
      </c>
      <c r="CQ611" s="15">
        <v>5</v>
      </c>
      <c r="CR611" s="15" t="s">
        <v>1007</v>
      </c>
      <c r="CU611" s="15" t="s">
        <v>1007</v>
      </c>
      <c r="CX611" s="15" t="s">
        <v>1007</v>
      </c>
      <c r="CY611" s="15" t="s">
        <v>1007</v>
      </c>
      <c r="DA611" s="15" t="s">
        <v>1007</v>
      </c>
      <c r="DC611" s="15" t="s">
        <v>1007</v>
      </c>
      <c r="DE611" s="15" t="s">
        <v>1007</v>
      </c>
      <c r="DM611" s="15">
        <v>2</v>
      </c>
      <c r="DN611" s="15">
        <v>2</v>
      </c>
      <c r="DO611" s="15">
        <v>3</v>
      </c>
      <c r="DP611" s="15">
        <v>2</v>
      </c>
      <c r="DS611" s="15">
        <v>1</v>
      </c>
      <c r="DT611" s="15">
        <v>2</v>
      </c>
      <c r="DY611" s="27">
        <v>3.2</v>
      </c>
      <c r="DZ611" s="27">
        <v>3.3333333333333335</v>
      </c>
      <c r="EA611" s="27">
        <v>3.25</v>
      </c>
      <c r="EB611" s="27">
        <v>3.6</v>
      </c>
      <c r="EC611" s="27">
        <v>3</v>
      </c>
      <c r="ED611" s="27">
        <v>3.5</v>
      </c>
      <c r="EE611" s="27">
        <f t="shared" si="119"/>
        <v>3.3138888888888887</v>
      </c>
      <c r="EF611" s="15">
        <f t="shared" si="125"/>
        <v>-0.45000000000000018</v>
      </c>
    </row>
    <row r="612" spans="1:136" x14ac:dyDescent="0.2">
      <c r="A612" s="15">
        <v>306</v>
      </c>
      <c r="B612" s="15">
        <v>926</v>
      </c>
      <c r="C612" s="15">
        <v>0</v>
      </c>
      <c r="D612" s="15">
        <v>3</v>
      </c>
      <c r="E612" s="15">
        <v>1</v>
      </c>
      <c r="F612" s="15">
        <v>36</v>
      </c>
      <c r="G612" s="15">
        <v>5</v>
      </c>
      <c r="H612" s="15">
        <v>1</v>
      </c>
      <c r="I612" s="15">
        <v>5</v>
      </c>
      <c r="J612" s="15">
        <v>6</v>
      </c>
      <c r="K612" s="15">
        <v>0</v>
      </c>
      <c r="L612" s="15">
        <v>1</v>
      </c>
      <c r="M612" s="15">
        <v>1</v>
      </c>
      <c r="N612" s="15">
        <v>500000</v>
      </c>
      <c r="O612" s="15">
        <v>0</v>
      </c>
      <c r="P612" s="15">
        <v>1</v>
      </c>
      <c r="Q612" s="15">
        <v>1</v>
      </c>
      <c r="R612" s="15">
        <v>1</v>
      </c>
      <c r="S612" s="15">
        <v>35</v>
      </c>
      <c r="T612" s="15">
        <v>29750</v>
      </c>
      <c r="U612" s="15">
        <f t="shared" si="120"/>
        <v>29750</v>
      </c>
      <c r="V612" s="15">
        <v>11.8</v>
      </c>
      <c r="W612" s="27">
        <f t="shared" si="121"/>
        <v>850</v>
      </c>
      <c r="AA612" s="15">
        <f t="shared" si="122"/>
        <v>0</v>
      </c>
      <c r="AD612" s="15">
        <f t="shared" si="123"/>
        <v>29750</v>
      </c>
      <c r="AE612" s="172">
        <f t="shared" si="118"/>
        <v>850</v>
      </c>
      <c r="AF612" s="161">
        <v>1</v>
      </c>
      <c r="AG612" s="161">
        <v>1</v>
      </c>
      <c r="AH612" s="161">
        <v>35</v>
      </c>
      <c r="AI612" s="161">
        <v>28000</v>
      </c>
      <c r="AJ612" s="161">
        <v>12</v>
      </c>
      <c r="AK612" s="161">
        <v>800</v>
      </c>
      <c r="AW612" s="15">
        <f t="shared" si="126"/>
        <v>0</v>
      </c>
      <c r="CJ612" s="15">
        <v>2.75</v>
      </c>
      <c r="CK612" s="15">
        <v>2</v>
      </c>
      <c r="CL612" s="15">
        <v>2.3333333333333335</v>
      </c>
      <c r="CM612" s="15">
        <v>1</v>
      </c>
      <c r="CN612" s="15">
        <v>2.5</v>
      </c>
      <c r="CO612" s="15">
        <f t="shared" si="124"/>
        <v>2.1166666666666667</v>
      </c>
      <c r="CP612" s="15">
        <v>1</v>
      </c>
      <c r="CQ612" s="15">
        <v>3</v>
      </c>
      <c r="CR612" s="15">
        <v>1</v>
      </c>
      <c r="CS612" s="15">
        <v>3</v>
      </c>
      <c r="CT612" s="15">
        <v>4</v>
      </c>
      <c r="CU612" s="15">
        <v>3</v>
      </c>
      <c r="CV612" s="15">
        <v>0</v>
      </c>
      <c r="CX612" s="15">
        <v>1</v>
      </c>
      <c r="CY612" s="15">
        <v>1</v>
      </c>
      <c r="DA612" s="15">
        <v>1</v>
      </c>
      <c r="DC612" s="15">
        <v>0</v>
      </c>
      <c r="DD612" s="15">
        <v>1</v>
      </c>
      <c r="DE612" s="15">
        <v>1</v>
      </c>
      <c r="DM612" s="15">
        <v>2</v>
      </c>
      <c r="DN612" s="15">
        <v>3</v>
      </c>
      <c r="DO612" s="15">
        <v>3</v>
      </c>
      <c r="DP612" s="15">
        <v>1</v>
      </c>
      <c r="DS612" s="15">
        <v>1</v>
      </c>
      <c r="DT612" s="15">
        <v>1</v>
      </c>
      <c r="DY612" s="15">
        <v>4</v>
      </c>
      <c r="DZ612" s="15">
        <v>4.333333333333333</v>
      </c>
      <c r="EA612" s="15">
        <v>3.5</v>
      </c>
      <c r="EB612" s="15">
        <v>4</v>
      </c>
      <c r="EC612" s="15">
        <v>3</v>
      </c>
      <c r="ED612" s="15">
        <v>3.75</v>
      </c>
      <c r="EE612" s="27">
        <f t="shared" si="119"/>
        <v>3.7638888888888888</v>
      </c>
      <c r="EF612" s="15">
        <f t="shared" si="125"/>
        <v>0.93611111111111089</v>
      </c>
    </row>
    <row r="613" spans="1:136" x14ac:dyDescent="0.2">
      <c r="A613" s="15">
        <v>306</v>
      </c>
      <c r="B613" s="15">
        <v>926</v>
      </c>
      <c r="C613" s="15">
        <v>0</v>
      </c>
      <c r="D613" s="15">
        <v>3</v>
      </c>
      <c r="E613" s="15">
        <v>1</v>
      </c>
      <c r="F613" s="15">
        <v>36</v>
      </c>
      <c r="G613" s="15">
        <v>5</v>
      </c>
      <c r="H613" s="15">
        <v>1</v>
      </c>
      <c r="I613" s="15">
        <v>5</v>
      </c>
      <c r="J613" s="15">
        <v>6</v>
      </c>
      <c r="K613" s="15">
        <v>0</v>
      </c>
      <c r="L613" s="15">
        <v>1</v>
      </c>
      <c r="M613" s="15">
        <v>1</v>
      </c>
      <c r="N613" s="15">
        <v>500000</v>
      </c>
      <c r="O613" s="15">
        <v>0</v>
      </c>
      <c r="P613" s="15">
        <v>0</v>
      </c>
      <c r="Q613" s="159">
        <v>1</v>
      </c>
      <c r="R613" s="159">
        <v>1</v>
      </c>
      <c r="S613" s="159">
        <v>35</v>
      </c>
      <c r="T613" s="159">
        <v>28000</v>
      </c>
      <c r="U613" s="159">
        <f t="shared" si="120"/>
        <v>28000</v>
      </c>
      <c r="V613" s="159">
        <v>12</v>
      </c>
      <c r="W613" s="171">
        <f t="shared" si="121"/>
        <v>800</v>
      </c>
      <c r="AA613" s="15">
        <f t="shared" si="122"/>
        <v>0</v>
      </c>
      <c r="AD613" s="15">
        <f t="shared" si="123"/>
        <v>28000</v>
      </c>
      <c r="AE613" s="172">
        <f t="shared" si="118"/>
        <v>800</v>
      </c>
      <c r="AW613" s="15">
        <f t="shared" si="126"/>
        <v>0</v>
      </c>
      <c r="CJ613" s="15">
        <v>2.75</v>
      </c>
      <c r="CK613" s="15">
        <v>2</v>
      </c>
      <c r="CL613" s="15">
        <v>2.3333333333333335</v>
      </c>
      <c r="CM613" s="15">
        <v>1</v>
      </c>
      <c r="CN613" s="15">
        <v>2.5</v>
      </c>
      <c r="CO613" s="15">
        <f t="shared" si="124"/>
        <v>2.1166666666666667</v>
      </c>
      <c r="CP613" s="15">
        <v>1</v>
      </c>
      <c r="CQ613" s="15">
        <v>3</v>
      </c>
      <c r="CR613" s="15">
        <v>1</v>
      </c>
      <c r="CS613" s="15">
        <v>3</v>
      </c>
      <c r="CT613" s="15">
        <v>4</v>
      </c>
      <c r="CU613" s="15">
        <v>3</v>
      </c>
      <c r="CV613" s="15">
        <v>0</v>
      </c>
      <c r="CX613" s="15">
        <v>1</v>
      </c>
      <c r="CY613" s="15">
        <v>1</v>
      </c>
      <c r="DA613" s="15">
        <v>1</v>
      </c>
      <c r="DC613" s="15">
        <v>0</v>
      </c>
      <c r="DD613" s="15">
        <v>1</v>
      </c>
      <c r="DE613" s="15">
        <v>1</v>
      </c>
      <c r="DM613" s="15">
        <v>2</v>
      </c>
      <c r="DN613" s="15">
        <v>3</v>
      </c>
      <c r="DO613" s="15">
        <v>3</v>
      </c>
      <c r="DP613" s="15">
        <v>1</v>
      </c>
      <c r="DS613" s="15">
        <v>1</v>
      </c>
      <c r="DT613" s="15">
        <v>1</v>
      </c>
      <c r="DY613" s="27">
        <v>2.8</v>
      </c>
      <c r="DZ613" s="27">
        <v>3</v>
      </c>
      <c r="EA613" s="27">
        <v>3.25</v>
      </c>
      <c r="EB613" s="27">
        <v>3</v>
      </c>
      <c r="EC613" s="27">
        <v>1.6666666666666667</v>
      </c>
      <c r="ED613" s="27">
        <v>3.25</v>
      </c>
      <c r="EE613" s="27">
        <f t="shared" si="119"/>
        <v>2.8277777777777779</v>
      </c>
      <c r="EF613" s="15">
        <f t="shared" si="125"/>
        <v>-0.53888888888888875</v>
      </c>
    </row>
    <row r="614" spans="1:136" x14ac:dyDescent="0.2">
      <c r="A614" s="15">
        <v>307</v>
      </c>
      <c r="B614" s="15">
        <v>927</v>
      </c>
      <c r="C614" s="15">
        <v>0</v>
      </c>
      <c r="D614" s="15">
        <v>3</v>
      </c>
      <c r="E614" s="15">
        <v>1</v>
      </c>
      <c r="F614" s="15">
        <v>62</v>
      </c>
      <c r="G614" s="15">
        <v>3</v>
      </c>
      <c r="H614" s="15">
        <v>2</v>
      </c>
      <c r="I614" s="15">
        <v>5</v>
      </c>
      <c r="J614" s="15">
        <v>41</v>
      </c>
      <c r="K614" s="15">
        <v>0</v>
      </c>
      <c r="L614" s="15">
        <v>0</v>
      </c>
      <c r="M614" s="15">
        <v>1</v>
      </c>
      <c r="N614" s="15">
        <v>120000</v>
      </c>
      <c r="O614" s="15">
        <v>0</v>
      </c>
      <c r="P614" s="15">
        <v>1</v>
      </c>
      <c r="Q614" s="15">
        <v>1</v>
      </c>
      <c r="R614" s="15">
        <v>1</v>
      </c>
      <c r="S614" s="15">
        <v>10</v>
      </c>
      <c r="T614" s="15">
        <v>9000</v>
      </c>
      <c r="U614" s="15">
        <f t="shared" si="120"/>
        <v>9000</v>
      </c>
      <c r="V614" s="15">
        <v>12</v>
      </c>
      <c r="W614" s="27">
        <f t="shared" si="121"/>
        <v>900</v>
      </c>
      <c r="AA614" s="15">
        <f t="shared" si="122"/>
        <v>0</v>
      </c>
      <c r="AD614" s="15">
        <f t="shared" si="123"/>
        <v>9000</v>
      </c>
      <c r="AE614" s="172">
        <f t="shared" si="118"/>
        <v>900</v>
      </c>
      <c r="AF614" s="161">
        <v>1</v>
      </c>
      <c r="AG614" s="161">
        <v>1</v>
      </c>
      <c r="AH614" s="161">
        <v>10</v>
      </c>
      <c r="AI614" s="161">
        <v>8500</v>
      </c>
      <c r="AJ614" s="161">
        <v>12</v>
      </c>
      <c r="AK614" s="161">
        <v>850</v>
      </c>
      <c r="AW614" s="15">
        <f t="shared" si="126"/>
        <v>0</v>
      </c>
      <c r="CJ614" s="15">
        <v>1.75</v>
      </c>
      <c r="CK614" s="15">
        <v>1.6666666666666667</v>
      </c>
      <c r="CL614" s="15">
        <v>1.6666666666666667</v>
      </c>
      <c r="CM614" s="15">
        <v>3</v>
      </c>
      <c r="CN614" s="15">
        <v>3</v>
      </c>
      <c r="CO614" s="15">
        <f t="shared" si="124"/>
        <v>2.2166666666666668</v>
      </c>
      <c r="CP614" s="15">
        <v>2</v>
      </c>
      <c r="CQ614" s="15">
        <v>4</v>
      </c>
      <c r="CR614" s="15">
        <v>1</v>
      </c>
      <c r="CS614" s="15">
        <v>2</v>
      </c>
      <c r="CT614" s="15">
        <v>5</v>
      </c>
      <c r="CU614" s="15">
        <v>3</v>
      </c>
      <c r="CX614" s="15">
        <v>1</v>
      </c>
      <c r="CY614" s="15">
        <v>1</v>
      </c>
      <c r="DA614" s="15">
        <v>1</v>
      </c>
      <c r="DC614" s="15">
        <v>0</v>
      </c>
      <c r="DD614" s="15">
        <v>1</v>
      </c>
      <c r="DE614" s="15">
        <v>0</v>
      </c>
      <c r="DM614" s="15">
        <v>2</v>
      </c>
      <c r="DN614" s="15">
        <v>3</v>
      </c>
      <c r="DO614" s="15">
        <v>3</v>
      </c>
      <c r="DP614" s="15">
        <v>2</v>
      </c>
      <c r="DS614" s="15">
        <v>1</v>
      </c>
      <c r="DT614" s="15">
        <v>3</v>
      </c>
      <c r="DY614" s="15">
        <v>4</v>
      </c>
      <c r="DZ614" s="15">
        <v>4.333333333333333</v>
      </c>
      <c r="EA614" s="15">
        <v>3.25</v>
      </c>
      <c r="EB614" s="15">
        <v>3.2</v>
      </c>
      <c r="EC614" s="15">
        <v>2.6666666666666665</v>
      </c>
      <c r="ED614" s="15">
        <v>2.75</v>
      </c>
      <c r="EE614" s="27">
        <f t="shared" si="119"/>
        <v>3.3666666666666667</v>
      </c>
      <c r="EF614" s="15">
        <f t="shared" si="125"/>
        <v>0.93055555555555536</v>
      </c>
    </row>
    <row r="615" spans="1:136" x14ac:dyDescent="0.2">
      <c r="A615" s="15">
        <v>307</v>
      </c>
      <c r="B615" s="15">
        <v>927</v>
      </c>
      <c r="C615" s="15">
        <v>0</v>
      </c>
      <c r="D615" s="15">
        <v>3</v>
      </c>
      <c r="E615" s="15">
        <v>1</v>
      </c>
      <c r="F615" s="15">
        <v>62</v>
      </c>
      <c r="G615" s="15">
        <v>3</v>
      </c>
      <c r="H615" s="15">
        <v>2</v>
      </c>
      <c r="I615" s="15">
        <v>5</v>
      </c>
      <c r="J615" s="15">
        <v>41</v>
      </c>
      <c r="K615" s="15">
        <v>0</v>
      </c>
      <c r="L615" s="15">
        <v>0</v>
      </c>
      <c r="M615" s="15">
        <v>1</v>
      </c>
      <c r="N615" s="15">
        <v>120000</v>
      </c>
      <c r="O615" s="15">
        <v>0</v>
      </c>
      <c r="P615" s="15">
        <v>0</v>
      </c>
      <c r="Q615" s="159">
        <v>1</v>
      </c>
      <c r="R615" s="159">
        <v>1</v>
      </c>
      <c r="S615" s="159">
        <v>10</v>
      </c>
      <c r="T615" s="159">
        <v>8500</v>
      </c>
      <c r="U615" s="159">
        <f t="shared" si="120"/>
        <v>8500</v>
      </c>
      <c r="V615" s="159">
        <v>12</v>
      </c>
      <c r="W615" s="171">
        <f t="shared" si="121"/>
        <v>850</v>
      </c>
      <c r="AA615" s="15">
        <f t="shared" si="122"/>
        <v>0</v>
      </c>
      <c r="AD615" s="15">
        <f t="shared" si="123"/>
        <v>8500</v>
      </c>
      <c r="AE615" s="172">
        <f t="shared" si="118"/>
        <v>850</v>
      </c>
      <c r="AW615" s="15">
        <f t="shared" si="126"/>
        <v>0</v>
      </c>
      <c r="CJ615" s="15">
        <v>1.75</v>
      </c>
      <c r="CK615" s="15">
        <v>1.6666666666666667</v>
      </c>
      <c r="CL615" s="15">
        <v>1.6666666666666667</v>
      </c>
      <c r="CM615" s="15">
        <v>3</v>
      </c>
      <c r="CN615" s="15">
        <v>3</v>
      </c>
      <c r="CO615" s="15">
        <f t="shared" si="124"/>
        <v>2.2166666666666668</v>
      </c>
      <c r="CP615" s="15">
        <v>2</v>
      </c>
      <c r="CQ615" s="15">
        <v>4</v>
      </c>
      <c r="CR615" s="15">
        <v>1</v>
      </c>
      <c r="CS615" s="15">
        <v>2</v>
      </c>
      <c r="CT615" s="15">
        <v>5</v>
      </c>
      <c r="CU615" s="15">
        <v>3</v>
      </c>
      <c r="CX615" s="15">
        <v>1</v>
      </c>
      <c r="CY615" s="15">
        <v>1</v>
      </c>
      <c r="DA615" s="15">
        <v>1</v>
      </c>
      <c r="DC615" s="15">
        <v>0</v>
      </c>
      <c r="DD615" s="15">
        <v>1</v>
      </c>
      <c r="DE615" s="15">
        <v>0</v>
      </c>
      <c r="DM615" s="15">
        <v>2</v>
      </c>
      <c r="DN615" s="15">
        <v>3</v>
      </c>
      <c r="DO615" s="15">
        <v>3</v>
      </c>
      <c r="DP615" s="15">
        <v>2</v>
      </c>
      <c r="DS615" s="15">
        <v>1</v>
      </c>
      <c r="DT615" s="15">
        <v>3</v>
      </c>
      <c r="DY615" s="27">
        <v>3.2</v>
      </c>
      <c r="DZ615" s="27">
        <v>3.3333333333333335</v>
      </c>
      <c r="EA615" s="27">
        <v>2.5</v>
      </c>
      <c r="EB615" s="27">
        <v>2</v>
      </c>
      <c r="EC615" s="27">
        <v>1.3333333333333333</v>
      </c>
      <c r="ED615" s="27">
        <v>2.25</v>
      </c>
      <c r="EE615" s="27">
        <f t="shared" si="119"/>
        <v>2.4361111111111113</v>
      </c>
      <c r="EF615" s="15">
        <f t="shared" si="125"/>
        <v>-1.072222222222222</v>
      </c>
    </row>
    <row r="616" spans="1:136" x14ac:dyDescent="0.2">
      <c r="A616" s="15">
        <v>308</v>
      </c>
      <c r="B616" s="15">
        <v>928</v>
      </c>
      <c r="C616" s="15">
        <v>0</v>
      </c>
      <c r="D616" s="15">
        <v>3</v>
      </c>
      <c r="E616" s="15">
        <v>0</v>
      </c>
      <c r="F616" s="15">
        <v>52</v>
      </c>
      <c r="G616" s="15">
        <v>5</v>
      </c>
      <c r="H616" s="15">
        <v>2</v>
      </c>
      <c r="I616" s="15">
        <v>5</v>
      </c>
      <c r="J616" s="15">
        <v>32</v>
      </c>
      <c r="K616" s="15">
        <v>0</v>
      </c>
      <c r="L616" s="15">
        <v>1</v>
      </c>
      <c r="M616" s="15">
        <v>1</v>
      </c>
      <c r="N616" s="15">
        <v>120000</v>
      </c>
      <c r="O616" s="15">
        <v>0</v>
      </c>
      <c r="P616" s="15">
        <v>1</v>
      </c>
      <c r="Q616" s="15">
        <v>3</v>
      </c>
      <c r="R616" s="15">
        <v>1</v>
      </c>
      <c r="S616" s="15">
        <v>57</v>
      </c>
      <c r="T616" s="15">
        <v>741000</v>
      </c>
      <c r="U616" s="15">
        <f t="shared" si="120"/>
        <v>741000</v>
      </c>
      <c r="V616" s="15">
        <v>1.45</v>
      </c>
      <c r="W616" s="27">
        <f t="shared" si="121"/>
        <v>13000</v>
      </c>
      <c r="AA616" s="15">
        <f t="shared" si="122"/>
        <v>0</v>
      </c>
      <c r="AD616" s="15">
        <f t="shared" si="123"/>
        <v>741000</v>
      </c>
      <c r="AE616" s="172">
        <f t="shared" si="118"/>
        <v>13000</v>
      </c>
      <c r="AF616" s="161">
        <v>3</v>
      </c>
      <c r="AG616" s="161">
        <v>1</v>
      </c>
      <c r="AH616" s="161">
        <v>45</v>
      </c>
      <c r="AI616" s="161">
        <v>585000</v>
      </c>
      <c r="AJ616" s="161">
        <v>1.5</v>
      </c>
      <c r="AK616" s="161">
        <v>13000</v>
      </c>
      <c r="AS616" s="15">
        <v>1</v>
      </c>
      <c r="AT616" s="15">
        <v>1</v>
      </c>
      <c r="AU616" s="15">
        <v>30</v>
      </c>
      <c r="AV616" s="15">
        <v>25500</v>
      </c>
      <c r="AW616" s="15">
        <f t="shared" si="126"/>
        <v>25500</v>
      </c>
      <c r="AX616" s="15">
        <v>14</v>
      </c>
      <c r="AY616" s="15">
        <v>850</v>
      </c>
      <c r="BF616" s="15">
        <f t="shared" si="127"/>
        <v>25500</v>
      </c>
      <c r="BG616" s="15">
        <f t="shared" si="128"/>
        <v>850</v>
      </c>
      <c r="BH616" s="161">
        <v>1</v>
      </c>
      <c r="BI616" s="161">
        <v>1</v>
      </c>
      <c r="BJ616" s="161">
        <v>42</v>
      </c>
      <c r="BK616" s="161">
        <v>34400</v>
      </c>
      <c r="BL616" s="161">
        <v>11</v>
      </c>
      <c r="BS616" s="23">
        <v>34400</v>
      </c>
      <c r="BT616" s="23">
        <f>BS616/BJ616</f>
        <v>819.04761904761904</v>
      </c>
      <c r="CJ616" s="15">
        <v>2.75</v>
      </c>
      <c r="CK616" s="15">
        <v>1.6666666666666667</v>
      </c>
      <c r="CL616" s="15">
        <v>1.6666666666666667</v>
      </c>
      <c r="CM616" s="15">
        <v>2</v>
      </c>
      <c r="CN616" s="15">
        <v>2</v>
      </c>
      <c r="CO616" s="15">
        <f t="shared" si="124"/>
        <v>2.0166666666666666</v>
      </c>
      <c r="CP616" s="15">
        <v>1</v>
      </c>
      <c r="CQ616" s="15">
        <v>3</v>
      </c>
      <c r="CR616" s="15">
        <v>2</v>
      </c>
      <c r="CS616" s="15">
        <v>3</v>
      </c>
      <c r="CT616" s="15">
        <v>4</v>
      </c>
      <c r="CU616" s="15">
        <v>3</v>
      </c>
      <c r="CV616" s="15">
        <v>0</v>
      </c>
      <c r="CX616" s="15">
        <v>1</v>
      </c>
      <c r="CY616" s="15">
        <v>1</v>
      </c>
      <c r="DA616" s="15">
        <v>1</v>
      </c>
      <c r="DC616" s="15">
        <v>0</v>
      </c>
      <c r="DD616" s="15">
        <v>1</v>
      </c>
      <c r="DE616" s="15">
        <v>1</v>
      </c>
      <c r="DM616" s="15">
        <v>2</v>
      </c>
      <c r="DN616" s="15">
        <v>3</v>
      </c>
      <c r="DO616" s="15">
        <v>1</v>
      </c>
      <c r="DP616" s="15">
        <v>1</v>
      </c>
      <c r="DS616" s="15">
        <v>3</v>
      </c>
      <c r="DT616" s="15">
        <v>3</v>
      </c>
      <c r="DY616" s="15">
        <v>3.8</v>
      </c>
      <c r="DZ616" s="15">
        <v>4.333333333333333</v>
      </c>
      <c r="EA616" s="15">
        <v>3.5</v>
      </c>
      <c r="EB616" s="15">
        <v>3</v>
      </c>
      <c r="EC616" s="15">
        <v>2.6666666666666665</v>
      </c>
      <c r="ED616" s="15">
        <v>3.75</v>
      </c>
      <c r="EE616" s="27">
        <f t="shared" si="119"/>
        <v>3.5083333333333333</v>
      </c>
      <c r="EF616" s="15">
        <f t="shared" si="125"/>
        <v>0.21944444444444411</v>
      </c>
    </row>
    <row r="617" spans="1:136" x14ac:dyDescent="0.2">
      <c r="A617" s="15">
        <v>308</v>
      </c>
      <c r="B617" s="15">
        <v>928</v>
      </c>
      <c r="C617" s="15">
        <v>0</v>
      </c>
      <c r="D617" s="15">
        <v>3</v>
      </c>
      <c r="E617" s="15">
        <v>0</v>
      </c>
      <c r="F617" s="15">
        <v>52</v>
      </c>
      <c r="G617" s="15">
        <v>5</v>
      </c>
      <c r="H617" s="15">
        <v>2</v>
      </c>
      <c r="I617" s="15">
        <v>5</v>
      </c>
      <c r="J617" s="15">
        <v>32</v>
      </c>
      <c r="K617" s="15">
        <v>0</v>
      </c>
      <c r="L617" s="15">
        <v>1</v>
      </c>
      <c r="M617" s="15">
        <v>1</v>
      </c>
      <c r="N617" s="15">
        <v>120000</v>
      </c>
      <c r="O617" s="15">
        <v>0</v>
      </c>
      <c r="P617" s="15">
        <v>0</v>
      </c>
      <c r="Q617" s="159">
        <v>3</v>
      </c>
      <c r="R617" s="159">
        <v>1</v>
      </c>
      <c r="S617" s="159">
        <v>45</v>
      </c>
      <c r="T617" s="159">
        <v>585000</v>
      </c>
      <c r="U617" s="159">
        <f t="shared" si="120"/>
        <v>585000</v>
      </c>
      <c r="V617" s="159">
        <v>1.5</v>
      </c>
      <c r="W617" s="171">
        <f t="shared" si="121"/>
        <v>13000</v>
      </c>
      <c r="AA617" s="15">
        <f t="shared" si="122"/>
        <v>0</v>
      </c>
      <c r="AD617" s="15">
        <f t="shared" si="123"/>
        <v>585000</v>
      </c>
      <c r="AE617" s="172">
        <f t="shared" si="118"/>
        <v>13000</v>
      </c>
      <c r="AS617" s="15">
        <v>1</v>
      </c>
      <c r="AT617" s="15">
        <v>1</v>
      </c>
      <c r="AU617" s="15">
        <v>42</v>
      </c>
      <c r="AV617" s="15">
        <v>34400</v>
      </c>
      <c r="AW617" s="15">
        <f t="shared" si="126"/>
        <v>34400</v>
      </c>
      <c r="AX617" s="15">
        <v>11</v>
      </c>
      <c r="BF617" s="15">
        <f t="shared" si="127"/>
        <v>34400</v>
      </c>
      <c r="BG617" s="15">
        <f t="shared" si="128"/>
        <v>819.04761904761904</v>
      </c>
      <c r="CJ617" s="15">
        <v>2.75</v>
      </c>
      <c r="CK617" s="15">
        <v>1.6666666666666667</v>
      </c>
      <c r="CL617" s="15">
        <v>1.6666666666666667</v>
      </c>
      <c r="CM617" s="15">
        <v>2</v>
      </c>
      <c r="CN617" s="15">
        <v>2</v>
      </c>
      <c r="CO617" s="15">
        <f t="shared" si="124"/>
        <v>2.0166666666666666</v>
      </c>
      <c r="CP617" s="15">
        <v>1</v>
      </c>
      <c r="CQ617" s="15">
        <v>3</v>
      </c>
      <c r="CR617" s="15">
        <v>2</v>
      </c>
      <c r="CS617" s="15">
        <v>3</v>
      </c>
      <c r="CT617" s="15">
        <v>4</v>
      </c>
      <c r="CU617" s="15">
        <v>3</v>
      </c>
      <c r="CV617" s="15">
        <v>0</v>
      </c>
      <c r="CX617" s="15">
        <v>1</v>
      </c>
      <c r="CY617" s="15">
        <v>1</v>
      </c>
      <c r="DA617" s="15">
        <v>1</v>
      </c>
      <c r="DC617" s="15">
        <v>0</v>
      </c>
      <c r="DD617" s="15">
        <v>1</v>
      </c>
      <c r="DE617" s="15">
        <v>1</v>
      </c>
      <c r="DM617" s="15">
        <v>2</v>
      </c>
      <c r="DN617" s="15">
        <v>3</v>
      </c>
      <c r="DO617" s="15">
        <v>1</v>
      </c>
      <c r="DP617" s="15">
        <v>1</v>
      </c>
      <c r="DS617" s="15">
        <v>3</v>
      </c>
      <c r="DT617" s="15">
        <v>3</v>
      </c>
      <c r="DY617" s="27">
        <v>3</v>
      </c>
      <c r="DZ617" s="27">
        <v>4</v>
      </c>
      <c r="EA617" s="27">
        <v>3.5</v>
      </c>
      <c r="EB617" s="27">
        <v>3.4</v>
      </c>
      <c r="EC617" s="27">
        <v>2.3333333333333335</v>
      </c>
      <c r="ED617" s="27">
        <v>3.5</v>
      </c>
      <c r="EE617" s="27">
        <f t="shared" si="119"/>
        <v>3.2888888888888892</v>
      </c>
      <c r="EF617" s="15">
        <f t="shared" si="125"/>
        <v>9.7222222222222765E-2</v>
      </c>
    </row>
    <row r="618" spans="1:136" x14ac:dyDescent="0.2">
      <c r="A618" s="15">
        <v>309</v>
      </c>
      <c r="B618" s="15">
        <v>929</v>
      </c>
      <c r="C618" s="15">
        <v>0</v>
      </c>
      <c r="D618" s="15">
        <v>3</v>
      </c>
      <c r="E618" s="15">
        <v>1</v>
      </c>
      <c r="F618" s="15">
        <v>45</v>
      </c>
      <c r="G618" s="15">
        <v>4</v>
      </c>
      <c r="H618" s="15">
        <v>2</v>
      </c>
      <c r="I618" s="15">
        <v>4</v>
      </c>
      <c r="J618" s="15">
        <v>17</v>
      </c>
      <c r="K618" s="15">
        <v>1</v>
      </c>
      <c r="L618" s="15">
        <v>1</v>
      </c>
      <c r="M618" s="15">
        <v>1</v>
      </c>
      <c r="N618" s="15">
        <v>230000</v>
      </c>
      <c r="O618" s="15">
        <v>0</v>
      </c>
      <c r="P618" s="15">
        <v>1</v>
      </c>
      <c r="Q618" s="15">
        <v>3</v>
      </c>
      <c r="R618" s="15">
        <v>1</v>
      </c>
      <c r="S618" s="15">
        <v>90</v>
      </c>
      <c r="T618" s="150">
        <v>1170000</v>
      </c>
      <c r="U618" s="150">
        <f t="shared" si="120"/>
        <v>1170000</v>
      </c>
      <c r="V618" s="15">
        <v>1.7</v>
      </c>
      <c r="W618" s="27">
        <f t="shared" si="121"/>
        <v>13000</v>
      </c>
      <c r="AA618" s="15">
        <f t="shared" si="122"/>
        <v>0</v>
      </c>
      <c r="AD618" s="15">
        <f t="shared" si="123"/>
        <v>1170000</v>
      </c>
      <c r="AE618" s="172">
        <f t="shared" si="118"/>
        <v>13000</v>
      </c>
      <c r="AF618" s="161">
        <v>3</v>
      </c>
      <c r="AG618" s="161">
        <v>1</v>
      </c>
      <c r="AH618" s="161">
        <v>90</v>
      </c>
      <c r="AI618" s="161">
        <v>1150000</v>
      </c>
      <c r="AJ618" s="161">
        <v>1.5</v>
      </c>
      <c r="AK618" s="161">
        <f>AI618/AH618</f>
        <v>12777.777777777777</v>
      </c>
      <c r="AS618" s="15">
        <v>1</v>
      </c>
      <c r="AT618" s="15">
        <v>1</v>
      </c>
      <c r="AU618" s="15">
        <v>90</v>
      </c>
      <c r="AV618" s="15">
        <v>62000</v>
      </c>
      <c r="AW618" s="15">
        <f t="shared" si="126"/>
        <v>62000</v>
      </c>
      <c r="AX618" s="15">
        <v>11.5</v>
      </c>
      <c r="AY618" s="15">
        <v>688.88888888888891</v>
      </c>
      <c r="BF618" s="15">
        <f t="shared" si="127"/>
        <v>62000</v>
      </c>
      <c r="BG618" s="15">
        <f t="shared" si="128"/>
        <v>688.88888888888891</v>
      </c>
      <c r="BH618" s="161">
        <v>1</v>
      </c>
      <c r="BI618" s="161">
        <v>1</v>
      </c>
      <c r="BJ618" s="161">
        <v>90</v>
      </c>
      <c r="BK618" s="161">
        <v>60000</v>
      </c>
      <c r="BL618" s="161">
        <v>10.5</v>
      </c>
      <c r="BS618" s="23">
        <v>60000</v>
      </c>
      <c r="BT618" s="23">
        <f>BS618/BJ618</f>
        <v>666.66666666666663</v>
      </c>
      <c r="CJ618" s="15">
        <v>2.25</v>
      </c>
      <c r="CK618" s="15">
        <v>1.3333333333333333</v>
      </c>
      <c r="CL618" s="15">
        <v>1.6666666666666667</v>
      </c>
      <c r="CM618" s="15">
        <v>1</v>
      </c>
      <c r="CN618" s="15">
        <v>1.5</v>
      </c>
      <c r="CO618" s="15">
        <f t="shared" si="124"/>
        <v>1.55</v>
      </c>
      <c r="CP618" s="15">
        <v>1</v>
      </c>
      <c r="CQ618" s="15">
        <v>5</v>
      </c>
      <c r="CR618" s="15" t="s">
        <v>1007</v>
      </c>
      <c r="CU618" s="15" t="s">
        <v>1007</v>
      </c>
      <c r="CX618" s="15" t="s">
        <v>1007</v>
      </c>
      <c r="CY618" s="15" t="s">
        <v>1007</v>
      </c>
      <c r="DA618" s="15" t="s">
        <v>1007</v>
      </c>
      <c r="DC618" s="15" t="s">
        <v>1007</v>
      </c>
      <c r="DE618" s="15" t="s">
        <v>1007</v>
      </c>
      <c r="DM618" s="15">
        <v>2</v>
      </c>
      <c r="DN618" s="15">
        <v>3</v>
      </c>
      <c r="DO618" s="15">
        <v>1</v>
      </c>
      <c r="DP618" s="15">
        <v>4</v>
      </c>
      <c r="DQ618" s="15">
        <v>3</v>
      </c>
      <c r="DR618" s="15">
        <v>3</v>
      </c>
      <c r="DY618" s="15">
        <v>3.2</v>
      </c>
      <c r="DZ618" s="15">
        <v>3.6666666666666665</v>
      </c>
      <c r="EA618" s="15">
        <v>3.25</v>
      </c>
      <c r="EB618" s="15">
        <v>3.2</v>
      </c>
      <c r="EC618" s="15">
        <v>2.3333333333333335</v>
      </c>
      <c r="ED618" s="15">
        <v>3.5</v>
      </c>
      <c r="EE618" s="27">
        <f t="shared" si="119"/>
        <v>3.1916666666666664</v>
      </c>
      <c r="EF618" s="15">
        <f t="shared" si="125"/>
        <v>0.26944444444444438</v>
      </c>
    </row>
    <row r="619" spans="1:136" x14ac:dyDescent="0.2">
      <c r="A619" s="15">
        <v>309</v>
      </c>
      <c r="B619" s="15">
        <v>929</v>
      </c>
      <c r="C619" s="15">
        <v>0</v>
      </c>
      <c r="D619" s="15">
        <v>3</v>
      </c>
      <c r="E619" s="15">
        <v>1</v>
      </c>
      <c r="F619" s="15">
        <v>45</v>
      </c>
      <c r="G619" s="15">
        <v>4</v>
      </c>
      <c r="H619" s="15">
        <v>2</v>
      </c>
      <c r="I619" s="15">
        <v>4</v>
      </c>
      <c r="J619" s="15">
        <v>17</v>
      </c>
      <c r="K619" s="15">
        <v>1</v>
      </c>
      <c r="L619" s="15">
        <v>1</v>
      </c>
      <c r="M619" s="15">
        <v>1</v>
      </c>
      <c r="N619" s="15">
        <v>230000</v>
      </c>
      <c r="O619" s="15">
        <v>0</v>
      </c>
      <c r="P619" s="15">
        <v>0</v>
      </c>
      <c r="Q619" s="159">
        <v>3</v>
      </c>
      <c r="R619" s="159">
        <v>1</v>
      </c>
      <c r="S619" s="159">
        <v>90</v>
      </c>
      <c r="T619" s="160">
        <v>1150000</v>
      </c>
      <c r="U619" s="160">
        <f t="shared" si="120"/>
        <v>1150000</v>
      </c>
      <c r="V619" s="159">
        <v>1.5</v>
      </c>
      <c r="W619" s="171">
        <f t="shared" si="121"/>
        <v>12777.777777777777</v>
      </c>
      <c r="AA619" s="15">
        <f t="shared" si="122"/>
        <v>0</v>
      </c>
      <c r="AD619" s="15">
        <f t="shared" si="123"/>
        <v>1150000</v>
      </c>
      <c r="AE619" s="172">
        <f t="shared" si="118"/>
        <v>12777.777777777777</v>
      </c>
      <c r="AS619" s="15">
        <v>1</v>
      </c>
      <c r="AT619" s="15">
        <v>1</v>
      </c>
      <c r="AU619" s="15">
        <v>90</v>
      </c>
      <c r="AV619" s="15">
        <v>60000</v>
      </c>
      <c r="AW619" s="15">
        <f t="shared" si="126"/>
        <v>60000</v>
      </c>
      <c r="AX619" s="15">
        <v>10.5</v>
      </c>
      <c r="BF619" s="15">
        <f t="shared" si="127"/>
        <v>60000</v>
      </c>
      <c r="BG619" s="15">
        <f t="shared" si="128"/>
        <v>666.66666666666663</v>
      </c>
      <c r="CJ619" s="15">
        <v>2.25</v>
      </c>
      <c r="CK619" s="15">
        <v>1.3333333333333333</v>
      </c>
      <c r="CL619" s="15">
        <v>1.6666666666666667</v>
      </c>
      <c r="CM619" s="15">
        <v>1</v>
      </c>
      <c r="CN619" s="15">
        <v>1.5</v>
      </c>
      <c r="CO619" s="15">
        <f t="shared" si="124"/>
        <v>1.55</v>
      </c>
      <c r="CP619" s="15">
        <v>1</v>
      </c>
      <c r="CQ619" s="15">
        <v>5</v>
      </c>
      <c r="CR619" s="15" t="s">
        <v>1007</v>
      </c>
      <c r="CU619" s="15" t="s">
        <v>1007</v>
      </c>
      <c r="CX619" s="15" t="s">
        <v>1007</v>
      </c>
      <c r="CY619" s="15" t="s">
        <v>1007</v>
      </c>
      <c r="DA619" s="15" t="s">
        <v>1007</v>
      </c>
      <c r="DC619" s="15" t="s">
        <v>1007</v>
      </c>
      <c r="DE619" s="15" t="s">
        <v>1007</v>
      </c>
      <c r="DM619" s="15">
        <v>2</v>
      </c>
      <c r="DN619" s="15">
        <v>3</v>
      </c>
      <c r="DO619" s="15">
        <v>1</v>
      </c>
      <c r="DP619" s="15">
        <v>4</v>
      </c>
      <c r="DQ619" s="15">
        <v>3</v>
      </c>
      <c r="DR619" s="15">
        <v>3</v>
      </c>
      <c r="DY619" s="27">
        <v>3</v>
      </c>
      <c r="DZ619" s="27">
        <v>3.6666666666666665</v>
      </c>
      <c r="EA619" s="27">
        <v>3.25</v>
      </c>
      <c r="EB619" s="27">
        <v>2.2000000000000002</v>
      </c>
      <c r="EC619" s="27">
        <v>1.6666666666666667</v>
      </c>
      <c r="ED619" s="27">
        <v>3.75</v>
      </c>
      <c r="EE619" s="27">
        <f t="shared" si="119"/>
        <v>2.9222222222222221</v>
      </c>
      <c r="EF619" s="15">
        <f t="shared" si="125"/>
        <v>-1.0166666666666666</v>
      </c>
    </row>
    <row r="620" spans="1:136" x14ac:dyDescent="0.2">
      <c r="A620" s="15">
        <v>310</v>
      </c>
      <c r="B620" s="15">
        <v>930</v>
      </c>
      <c r="C620" s="15">
        <v>0</v>
      </c>
      <c r="D620" s="15">
        <v>3</v>
      </c>
      <c r="E620" s="15">
        <v>1</v>
      </c>
      <c r="F620" s="15">
        <v>34</v>
      </c>
      <c r="G620" s="15">
        <v>4</v>
      </c>
      <c r="H620" s="15">
        <v>2</v>
      </c>
      <c r="I620" s="15">
        <v>5</v>
      </c>
      <c r="J620" s="15">
        <v>4</v>
      </c>
      <c r="K620" s="15">
        <v>1</v>
      </c>
      <c r="L620" s="15">
        <v>0</v>
      </c>
      <c r="M620" s="15">
        <v>1</v>
      </c>
      <c r="N620" s="15">
        <v>350000</v>
      </c>
      <c r="O620" s="15">
        <v>0</v>
      </c>
      <c r="P620" s="15">
        <v>1</v>
      </c>
      <c r="Q620" s="15">
        <v>1</v>
      </c>
      <c r="R620" s="15">
        <v>1</v>
      </c>
      <c r="S620" s="15">
        <v>32</v>
      </c>
      <c r="T620" s="15">
        <v>28800</v>
      </c>
      <c r="U620" s="15">
        <f t="shared" si="120"/>
        <v>28800</v>
      </c>
      <c r="V620" s="15">
        <v>14</v>
      </c>
      <c r="W620" s="27">
        <f t="shared" si="121"/>
        <v>900</v>
      </c>
      <c r="AA620" s="15">
        <f t="shared" si="122"/>
        <v>0</v>
      </c>
      <c r="AD620" s="15">
        <f t="shared" si="123"/>
        <v>28800</v>
      </c>
      <c r="AE620" s="172">
        <f t="shared" si="118"/>
        <v>900</v>
      </c>
      <c r="AF620" s="161">
        <v>1</v>
      </c>
      <c r="AG620" s="161">
        <v>1</v>
      </c>
      <c r="AH620" s="161">
        <v>32</v>
      </c>
      <c r="AI620" s="161">
        <v>27200</v>
      </c>
      <c r="AJ620" s="161">
        <v>12</v>
      </c>
      <c r="AK620" s="161">
        <v>850</v>
      </c>
      <c r="AW620" s="15">
        <f t="shared" si="126"/>
        <v>0</v>
      </c>
      <c r="CJ620" s="15">
        <v>2.25</v>
      </c>
      <c r="CK620" s="15">
        <v>1.5</v>
      </c>
      <c r="CL620" s="15">
        <v>1.6666666666666667</v>
      </c>
      <c r="CM620" s="15">
        <v>1</v>
      </c>
      <c r="CN620" s="15">
        <v>2</v>
      </c>
      <c r="CO620" s="15">
        <f t="shared" si="124"/>
        <v>1.6833333333333336</v>
      </c>
      <c r="CP620" s="15">
        <v>1</v>
      </c>
      <c r="CQ620" s="15">
        <v>3</v>
      </c>
      <c r="CR620" s="15">
        <v>1</v>
      </c>
      <c r="CS620" s="15">
        <v>4</v>
      </c>
      <c r="CT620" s="15">
        <v>4</v>
      </c>
      <c r="CU620" s="15">
        <v>3</v>
      </c>
      <c r="CV620" s="15">
        <v>1</v>
      </c>
      <c r="CW620" s="15">
        <v>4</v>
      </c>
      <c r="CX620" s="15">
        <v>1</v>
      </c>
      <c r="CY620" s="15">
        <v>1</v>
      </c>
      <c r="DA620" s="15">
        <v>1</v>
      </c>
      <c r="DC620" s="15">
        <v>0</v>
      </c>
      <c r="DD620" s="15">
        <v>4</v>
      </c>
      <c r="DE620" s="15">
        <v>1</v>
      </c>
      <c r="DM620" s="15">
        <v>3</v>
      </c>
      <c r="DN620" s="15">
        <v>3</v>
      </c>
      <c r="DQ620" s="15">
        <v>1</v>
      </c>
      <c r="DR620" s="15">
        <v>2</v>
      </c>
      <c r="DS620" s="15">
        <v>2</v>
      </c>
      <c r="DT620" s="15">
        <v>2</v>
      </c>
      <c r="DY620" s="15">
        <v>3.8</v>
      </c>
      <c r="DZ620" s="15">
        <v>4.333333333333333</v>
      </c>
      <c r="EA620" s="15">
        <v>4.25</v>
      </c>
      <c r="EB620" s="15">
        <v>4</v>
      </c>
      <c r="EC620" s="15">
        <v>3</v>
      </c>
      <c r="ED620" s="15">
        <v>4.25</v>
      </c>
      <c r="EE620" s="27">
        <f t="shared" si="119"/>
        <v>3.9388888888888887</v>
      </c>
      <c r="EF620" s="15">
        <f t="shared" si="125"/>
        <v>0.79999999999999938</v>
      </c>
    </row>
    <row r="621" spans="1:136" x14ac:dyDescent="0.2">
      <c r="A621" s="15">
        <v>310</v>
      </c>
      <c r="B621" s="15">
        <v>930</v>
      </c>
      <c r="C621" s="15">
        <v>0</v>
      </c>
      <c r="D621" s="15">
        <v>3</v>
      </c>
      <c r="E621" s="15">
        <v>1</v>
      </c>
      <c r="F621" s="15">
        <v>34</v>
      </c>
      <c r="G621" s="15">
        <v>4</v>
      </c>
      <c r="H621" s="15">
        <v>2</v>
      </c>
      <c r="I621" s="15">
        <v>5</v>
      </c>
      <c r="J621" s="15">
        <v>4</v>
      </c>
      <c r="K621" s="15">
        <v>1</v>
      </c>
      <c r="L621" s="15">
        <v>0</v>
      </c>
      <c r="M621" s="15">
        <v>1</v>
      </c>
      <c r="N621" s="15">
        <v>350000</v>
      </c>
      <c r="O621" s="15">
        <v>0</v>
      </c>
      <c r="P621" s="15">
        <v>0</v>
      </c>
      <c r="Q621" s="159">
        <v>1</v>
      </c>
      <c r="R621" s="159">
        <v>1</v>
      </c>
      <c r="S621" s="159">
        <v>32</v>
      </c>
      <c r="T621" s="159">
        <v>27200</v>
      </c>
      <c r="U621" s="159">
        <f t="shared" si="120"/>
        <v>27200</v>
      </c>
      <c r="V621" s="159">
        <v>12</v>
      </c>
      <c r="W621" s="171">
        <f t="shared" si="121"/>
        <v>850</v>
      </c>
      <c r="AA621" s="15">
        <f t="shared" si="122"/>
        <v>0</v>
      </c>
      <c r="AD621" s="15">
        <f t="shared" si="123"/>
        <v>27200</v>
      </c>
      <c r="AE621" s="172">
        <f t="shared" si="118"/>
        <v>850</v>
      </c>
      <c r="AW621" s="15">
        <f t="shared" si="126"/>
        <v>0</v>
      </c>
      <c r="CJ621" s="15">
        <v>2.25</v>
      </c>
      <c r="CK621" s="15">
        <v>1.5</v>
      </c>
      <c r="CL621" s="15">
        <v>1.6666666666666667</v>
      </c>
      <c r="CM621" s="15">
        <v>1</v>
      </c>
      <c r="CN621" s="15">
        <v>2</v>
      </c>
      <c r="CO621" s="15">
        <f t="shared" si="124"/>
        <v>1.6833333333333336</v>
      </c>
      <c r="CP621" s="15">
        <v>1</v>
      </c>
      <c r="CQ621" s="15">
        <v>3</v>
      </c>
      <c r="CR621" s="15">
        <v>1</v>
      </c>
      <c r="CS621" s="15">
        <v>4</v>
      </c>
      <c r="CT621" s="15">
        <v>4</v>
      </c>
      <c r="CU621" s="15">
        <v>3</v>
      </c>
      <c r="CV621" s="15">
        <v>1</v>
      </c>
      <c r="CW621" s="15">
        <v>4</v>
      </c>
      <c r="CX621" s="15">
        <v>1</v>
      </c>
      <c r="CY621" s="15">
        <v>1</v>
      </c>
      <c r="DA621" s="15">
        <v>1</v>
      </c>
      <c r="DC621" s="15">
        <v>0</v>
      </c>
      <c r="DD621" s="15">
        <v>4</v>
      </c>
      <c r="DE621" s="15">
        <v>1</v>
      </c>
      <c r="DM621" s="15">
        <v>3</v>
      </c>
      <c r="DN621" s="15">
        <v>3</v>
      </c>
      <c r="DQ621" s="15">
        <v>1</v>
      </c>
      <c r="DR621" s="15">
        <v>2</v>
      </c>
      <c r="DS621" s="15">
        <v>2</v>
      </c>
      <c r="DT621" s="15">
        <v>2</v>
      </c>
      <c r="DY621" s="27">
        <v>3.4</v>
      </c>
      <c r="DZ621" s="27">
        <v>3.3333333333333335</v>
      </c>
      <c r="EA621" s="27">
        <v>3.75</v>
      </c>
      <c r="EB621" s="27">
        <v>2.6</v>
      </c>
      <c r="EC621" s="27">
        <v>2</v>
      </c>
      <c r="ED621" s="27">
        <v>3.75</v>
      </c>
      <c r="EE621" s="27">
        <f t="shared" si="119"/>
        <v>3.1388888888888893</v>
      </c>
      <c r="EF621" s="15">
        <f t="shared" si="125"/>
        <v>0.21666666666666723</v>
      </c>
    </row>
    <row r="622" spans="1:136" x14ac:dyDescent="0.2">
      <c r="A622" s="15">
        <v>311</v>
      </c>
      <c r="B622" s="15">
        <v>931</v>
      </c>
      <c r="C622" s="15">
        <v>0</v>
      </c>
      <c r="D622" s="15">
        <v>3</v>
      </c>
      <c r="E622" s="15">
        <v>0</v>
      </c>
      <c r="F622" s="15">
        <v>54</v>
      </c>
      <c r="G622" s="15">
        <v>2</v>
      </c>
      <c r="H622" s="15">
        <v>2</v>
      </c>
      <c r="I622" s="15">
        <v>6</v>
      </c>
      <c r="J622" s="15">
        <v>34</v>
      </c>
      <c r="K622" s="15">
        <v>0</v>
      </c>
      <c r="L622" s="15">
        <v>1</v>
      </c>
      <c r="M622" s="15">
        <v>0</v>
      </c>
      <c r="N622" s="15">
        <v>0</v>
      </c>
      <c r="O622" s="15">
        <v>0</v>
      </c>
      <c r="P622" s="15">
        <v>1</v>
      </c>
      <c r="Q622" s="15">
        <v>1</v>
      </c>
      <c r="R622" s="15">
        <v>1</v>
      </c>
      <c r="S622" s="15">
        <v>24</v>
      </c>
      <c r="T622" s="15">
        <v>18000</v>
      </c>
      <c r="U622" s="15">
        <f t="shared" si="120"/>
        <v>18000</v>
      </c>
      <c r="V622" s="15">
        <v>11.5</v>
      </c>
      <c r="W622" s="27">
        <f t="shared" si="121"/>
        <v>750</v>
      </c>
      <c r="AA622" s="15">
        <f t="shared" si="122"/>
        <v>0</v>
      </c>
      <c r="AD622" s="15">
        <f t="shared" si="123"/>
        <v>18000</v>
      </c>
      <c r="AE622" s="172">
        <f t="shared" si="118"/>
        <v>750</v>
      </c>
      <c r="AF622" s="161">
        <v>1</v>
      </c>
      <c r="AG622" s="161">
        <v>1</v>
      </c>
      <c r="AH622" s="161">
        <v>24</v>
      </c>
      <c r="AI622" s="161">
        <v>17000</v>
      </c>
      <c r="AJ622" s="161">
        <v>11</v>
      </c>
      <c r="AK622" s="161">
        <v>708.33333333333337</v>
      </c>
      <c r="AW622" s="15">
        <f t="shared" si="126"/>
        <v>0</v>
      </c>
      <c r="CJ622" s="15">
        <v>2</v>
      </c>
      <c r="CK622" s="15">
        <v>1.6666666666666667</v>
      </c>
      <c r="CL622" s="15">
        <v>2</v>
      </c>
      <c r="CM622" s="15">
        <v>3.5</v>
      </c>
      <c r="CN622" s="15">
        <v>1.5</v>
      </c>
      <c r="CO622" s="15">
        <f t="shared" si="124"/>
        <v>2.1333333333333337</v>
      </c>
      <c r="CP622" s="15">
        <v>1</v>
      </c>
      <c r="CQ622" s="15">
        <v>5</v>
      </c>
      <c r="CR622" s="15" t="s">
        <v>1007</v>
      </c>
      <c r="CU622" s="15" t="s">
        <v>1007</v>
      </c>
      <c r="CX622" s="15" t="s">
        <v>1007</v>
      </c>
      <c r="CY622" s="15" t="s">
        <v>1007</v>
      </c>
      <c r="DA622" s="15" t="s">
        <v>1007</v>
      </c>
      <c r="DC622" s="15" t="s">
        <v>1007</v>
      </c>
      <c r="DE622" s="15" t="s">
        <v>1007</v>
      </c>
      <c r="DO622" s="15">
        <v>1</v>
      </c>
      <c r="DP622" s="15">
        <v>1</v>
      </c>
      <c r="DQ622" s="15">
        <v>2</v>
      </c>
      <c r="DR622" s="15">
        <v>3</v>
      </c>
      <c r="DS622" s="15">
        <v>3</v>
      </c>
      <c r="DT622" s="15">
        <v>1</v>
      </c>
      <c r="DY622" s="15">
        <v>3.6</v>
      </c>
      <c r="DZ622" s="15">
        <v>3.3333333333333335</v>
      </c>
      <c r="EA622" s="15">
        <v>3</v>
      </c>
      <c r="EB622" s="15">
        <v>2.6</v>
      </c>
      <c r="EC622" s="15">
        <v>2</v>
      </c>
      <c r="ED622" s="15">
        <v>3</v>
      </c>
      <c r="EE622" s="27">
        <f t="shared" si="119"/>
        <v>2.9222222222222221</v>
      </c>
      <c r="EF622" s="15">
        <f t="shared" si="125"/>
        <v>0.38055555555555509</v>
      </c>
    </row>
    <row r="623" spans="1:136" x14ac:dyDescent="0.2">
      <c r="A623" s="15">
        <v>311</v>
      </c>
      <c r="B623" s="15">
        <v>931</v>
      </c>
      <c r="C623" s="15">
        <v>0</v>
      </c>
      <c r="D623" s="15">
        <v>3</v>
      </c>
      <c r="E623" s="15">
        <v>0</v>
      </c>
      <c r="F623" s="15">
        <v>54</v>
      </c>
      <c r="G623" s="15">
        <v>2</v>
      </c>
      <c r="H623" s="15">
        <v>2</v>
      </c>
      <c r="I623" s="15">
        <v>6</v>
      </c>
      <c r="J623" s="15">
        <v>34</v>
      </c>
      <c r="K623" s="15">
        <v>0</v>
      </c>
      <c r="L623" s="15">
        <v>1</v>
      </c>
      <c r="M623" s="15">
        <v>0</v>
      </c>
      <c r="N623" s="15">
        <v>0</v>
      </c>
      <c r="O623" s="15">
        <v>0</v>
      </c>
      <c r="P623" s="15">
        <v>0</v>
      </c>
      <c r="Q623" s="159">
        <v>1</v>
      </c>
      <c r="R623" s="159">
        <v>1</v>
      </c>
      <c r="S623" s="159">
        <v>24</v>
      </c>
      <c r="T623" s="159">
        <v>17000</v>
      </c>
      <c r="U623" s="159">
        <f t="shared" si="120"/>
        <v>17000</v>
      </c>
      <c r="V623" s="159">
        <v>11</v>
      </c>
      <c r="W623" s="171">
        <f t="shared" si="121"/>
        <v>708.33333333333337</v>
      </c>
      <c r="AA623" s="15">
        <f t="shared" si="122"/>
        <v>0</v>
      </c>
      <c r="AD623" s="15">
        <f t="shared" si="123"/>
        <v>17000</v>
      </c>
      <c r="AE623" s="172">
        <f t="shared" si="118"/>
        <v>708.33333333333337</v>
      </c>
      <c r="AW623" s="15">
        <f t="shared" si="126"/>
        <v>0</v>
      </c>
      <c r="CJ623" s="15">
        <v>2</v>
      </c>
      <c r="CK623" s="15">
        <v>1.6666666666666667</v>
      </c>
      <c r="CL623" s="15">
        <v>2</v>
      </c>
      <c r="CM623" s="15">
        <v>3.5</v>
      </c>
      <c r="CN623" s="15">
        <v>1.5</v>
      </c>
      <c r="CO623" s="15">
        <f t="shared" si="124"/>
        <v>2.1333333333333337</v>
      </c>
      <c r="CP623" s="15">
        <v>1</v>
      </c>
      <c r="CQ623" s="15">
        <v>5</v>
      </c>
      <c r="CR623" s="15" t="s">
        <v>1007</v>
      </c>
      <c r="CU623" s="15" t="s">
        <v>1007</v>
      </c>
      <c r="CX623" s="15" t="s">
        <v>1007</v>
      </c>
      <c r="CY623" s="15" t="s">
        <v>1007</v>
      </c>
      <c r="DA623" s="15" t="s">
        <v>1007</v>
      </c>
      <c r="DC623" s="15" t="s">
        <v>1007</v>
      </c>
      <c r="DE623" s="15" t="s">
        <v>1007</v>
      </c>
      <c r="DO623" s="15">
        <v>1</v>
      </c>
      <c r="DP623" s="15">
        <v>1</v>
      </c>
      <c r="DQ623" s="15">
        <v>2</v>
      </c>
      <c r="DR623" s="15">
        <v>3</v>
      </c>
      <c r="DS623" s="15">
        <v>3</v>
      </c>
      <c r="DT623" s="15">
        <v>1</v>
      </c>
      <c r="DY623" s="27">
        <v>3.2</v>
      </c>
      <c r="DZ623" s="27">
        <v>2.6666666666666665</v>
      </c>
      <c r="EA623" s="27">
        <v>2.75</v>
      </c>
      <c r="EB623" s="27">
        <v>2.8</v>
      </c>
      <c r="EC623" s="27">
        <v>1.3333333333333333</v>
      </c>
      <c r="ED623" s="27">
        <v>2.5</v>
      </c>
      <c r="EE623" s="27">
        <f t="shared" si="119"/>
        <v>2.541666666666667</v>
      </c>
      <c r="EF623" s="15">
        <f t="shared" si="125"/>
        <v>-0.36944444444444446</v>
      </c>
    </row>
    <row r="624" spans="1:136" x14ac:dyDescent="0.2">
      <c r="A624" s="15">
        <v>312</v>
      </c>
      <c r="B624" s="15">
        <v>932</v>
      </c>
      <c r="C624" s="15">
        <v>0</v>
      </c>
      <c r="D624" s="15">
        <v>3</v>
      </c>
      <c r="E624" s="15">
        <v>1</v>
      </c>
      <c r="F624" s="15">
        <v>32</v>
      </c>
      <c r="G624" s="15">
        <v>5</v>
      </c>
      <c r="H624" s="15">
        <v>2</v>
      </c>
      <c r="I624" s="15">
        <v>3</v>
      </c>
      <c r="J624" s="15">
        <v>6</v>
      </c>
      <c r="K624" s="15">
        <v>0</v>
      </c>
      <c r="L624" s="15">
        <v>0</v>
      </c>
      <c r="M624" s="15">
        <v>1</v>
      </c>
      <c r="N624" s="15">
        <v>200000</v>
      </c>
      <c r="O624" s="15">
        <v>0</v>
      </c>
      <c r="P624" s="15">
        <v>1</v>
      </c>
      <c r="Q624" s="15">
        <v>3</v>
      </c>
      <c r="R624" s="15">
        <v>1</v>
      </c>
      <c r="S624" s="15">
        <v>45</v>
      </c>
      <c r="T624" s="15">
        <v>540000</v>
      </c>
      <c r="U624" s="15">
        <f t="shared" si="120"/>
        <v>540000</v>
      </c>
      <c r="V624" s="15">
        <v>1.45</v>
      </c>
      <c r="W624" s="27">
        <f t="shared" si="121"/>
        <v>12000</v>
      </c>
      <c r="AA624" s="15">
        <f t="shared" si="122"/>
        <v>0</v>
      </c>
      <c r="AD624" s="15">
        <f t="shared" si="123"/>
        <v>540000</v>
      </c>
      <c r="AE624" s="172">
        <f t="shared" si="118"/>
        <v>12000</v>
      </c>
      <c r="AF624" s="161">
        <v>3</v>
      </c>
      <c r="AG624" s="161">
        <v>1</v>
      </c>
      <c r="AH624" s="161">
        <v>45</v>
      </c>
      <c r="AI624" s="161">
        <v>540000</v>
      </c>
      <c r="AJ624" s="161">
        <v>1.5</v>
      </c>
      <c r="AK624" s="161">
        <v>12000</v>
      </c>
      <c r="AW624" s="15">
        <f t="shared" si="126"/>
        <v>0</v>
      </c>
      <c r="CJ624" s="15">
        <v>1.5</v>
      </c>
      <c r="CK624" s="15">
        <v>1.6666666666666667</v>
      </c>
      <c r="CL624" s="15">
        <v>1.6666666666666667</v>
      </c>
      <c r="CM624" s="15">
        <v>1</v>
      </c>
      <c r="CN624" s="15">
        <v>2</v>
      </c>
      <c r="CO624" s="15">
        <f t="shared" si="124"/>
        <v>1.5666666666666669</v>
      </c>
      <c r="CP624" s="15">
        <v>1</v>
      </c>
      <c r="CQ624" s="15">
        <v>4</v>
      </c>
      <c r="CR624" s="15">
        <v>1</v>
      </c>
      <c r="CS624" s="15">
        <v>2</v>
      </c>
      <c r="CT624" s="15">
        <v>4</v>
      </c>
      <c r="CU624" s="15">
        <v>1</v>
      </c>
      <c r="CV624" s="15">
        <v>2</v>
      </c>
      <c r="CW624" s="15">
        <v>4</v>
      </c>
      <c r="CX624" s="15">
        <v>0</v>
      </c>
      <c r="CY624" s="15" t="s">
        <v>1007</v>
      </c>
      <c r="DA624" s="15" t="s">
        <v>1007</v>
      </c>
      <c r="DC624" s="15" t="s">
        <v>1007</v>
      </c>
      <c r="DE624" s="15" t="s">
        <v>1007</v>
      </c>
      <c r="DG624" s="15">
        <v>0</v>
      </c>
      <c r="DH624" s="15">
        <v>0</v>
      </c>
      <c r="DI624" s="15">
        <v>0</v>
      </c>
      <c r="DJ624" s="15">
        <v>1</v>
      </c>
      <c r="DK624" s="15">
        <v>0</v>
      </c>
      <c r="DL624" s="15">
        <v>0</v>
      </c>
      <c r="DM624" s="15">
        <v>3</v>
      </c>
      <c r="DN624" s="15">
        <v>3</v>
      </c>
      <c r="DO624" s="15">
        <v>1</v>
      </c>
      <c r="DP624" s="15">
        <v>1</v>
      </c>
      <c r="DQ624" s="15">
        <v>2</v>
      </c>
      <c r="DR624" s="15">
        <v>1</v>
      </c>
      <c r="DY624" s="15">
        <v>3.2</v>
      </c>
      <c r="DZ624" s="15">
        <v>3.6666666666666665</v>
      </c>
      <c r="EA624" s="15">
        <v>3.25</v>
      </c>
      <c r="EB624" s="15">
        <v>2.6</v>
      </c>
      <c r="EC624" s="15">
        <v>2</v>
      </c>
      <c r="ED624" s="15">
        <v>2.75</v>
      </c>
      <c r="EE624" s="27">
        <f t="shared" si="119"/>
        <v>2.9111111111111114</v>
      </c>
      <c r="EF624" s="15">
        <f t="shared" si="125"/>
        <v>0.12500000000000044</v>
      </c>
    </row>
    <row r="625" spans="1:136" x14ac:dyDescent="0.2">
      <c r="A625" s="15">
        <v>312</v>
      </c>
      <c r="B625" s="15">
        <v>932</v>
      </c>
      <c r="C625" s="15">
        <v>0</v>
      </c>
      <c r="D625" s="15">
        <v>3</v>
      </c>
      <c r="E625" s="15">
        <v>1</v>
      </c>
      <c r="F625" s="15">
        <v>32</v>
      </c>
      <c r="G625" s="15">
        <v>5</v>
      </c>
      <c r="H625" s="15">
        <v>2</v>
      </c>
      <c r="I625" s="15">
        <v>3</v>
      </c>
      <c r="J625" s="15">
        <v>6</v>
      </c>
      <c r="K625" s="15">
        <v>0</v>
      </c>
      <c r="L625" s="15">
        <v>0</v>
      </c>
      <c r="M625" s="15">
        <v>1</v>
      </c>
      <c r="N625" s="15">
        <v>200000</v>
      </c>
      <c r="O625" s="15">
        <v>0</v>
      </c>
      <c r="P625" s="15">
        <v>0</v>
      </c>
      <c r="Q625" s="159">
        <v>3</v>
      </c>
      <c r="R625" s="159">
        <v>1</v>
      </c>
      <c r="S625" s="159">
        <v>45</v>
      </c>
      <c r="T625" s="159">
        <v>540000</v>
      </c>
      <c r="U625" s="159">
        <f t="shared" si="120"/>
        <v>540000</v>
      </c>
      <c r="V625" s="159">
        <v>1.5</v>
      </c>
      <c r="W625" s="171">
        <f t="shared" si="121"/>
        <v>12000</v>
      </c>
      <c r="AA625" s="15">
        <f t="shared" si="122"/>
        <v>0</v>
      </c>
      <c r="AD625" s="15">
        <f t="shared" si="123"/>
        <v>540000</v>
      </c>
      <c r="AE625" s="172">
        <f t="shared" si="118"/>
        <v>12000</v>
      </c>
      <c r="AW625" s="15">
        <f t="shared" si="126"/>
        <v>0</v>
      </c>
      <c r="CJ625" s="15">
        <v>1.5</v>
      </c>
      <c r="CK625" s="15">
        <v>1.6666666666666667</v>
      </c>
      <c r="CL625" s="15">
        <v>1.6666666666666667</v>
      </c>
      <c r="CM625" s="15">
        <v>1</v>
      </c>
      <c r="CN625" s="15">
        <v>2</v>
      </c>
      <c r="CO625" s="15">
        <f t="shared" si="124"/>
        <v>1.5666666666666669</v>
      </c>
      <c r="CP625" s="15">
        <v>1</v>
      </c>
      <c r="CQ625" s="15">
        <v>4</v>
      </c>
      <c r="CR625" s="15">
        <v>1</v>
      </c>
      <c r="CS625" s="15">
        <v>2</v>
      </c>
      <c r="CT625" s="15">
        <v>4</v>
      </c>
      <c r="CU625" s="15">
        <v>1</v>
      </c>
      <c r="CV625" s="15">
        <v>2</v>
      </c>
      <c r="CW625" s="15">
        <v>4</v>
      </c>
      <c r="CX625" s="15">
        <v>0</v>
      </c>
      <c r="CY625" s="15" t="s">
        <v>1007</v>
      </c>
      <c r="DA625" s="15" t="s">
        <v>1007</v>
      </c>
      <c r="DC625" s="15" t="s">
        <v>1007</v>
      </c>
      <c r="DE625" s="15" t="s">
        <v>1007</v>
      </c>
      <c r="DG625" s="15">
        <v>0</v>
      </c>
      <c r="DH625" s="15">
        <v>0</v>
      </c>
      <c r="DI625" s="15">
        <v>0</v>
      </c>
      <c r="DJ625" s="15">
        <v>1</v>
      </c>
      <c r="DK625" s="15">
        <v>0</v>
      </c>
      <c r="DL625" s="15">
        <v>0</v>
      </c>
      <c r="DM625" s="15">
        <v>3</v>
      </c>
      <c r="DN625" s="15">
        <v>3</v>
      </c>
      <c r="DO625" s="15">
        <v>1</v>
      </c>
      <c r="DP625" s="15">
        <v>1</v>
      </c>
      <c r="DQ625" s="15">
        <v>2</v>
      </c>
      <c r="DR625" s="15">
        <v>1</v>
      </c>
      <c r="DY625" s="27">
        <v>3.2</v>
      </c>
      <c r="DZ625" s="27">
        <v>3</v>
      </c>
      <c r="EA625" s="27">
        <v>3.5</v>
      </c>
      <c r="EB625" s="27">
        <v>2.6</v>
      </c>
      <c r="EC625" s="27">
        <v>1.6666666666666667</v>
      </c>
      <c r="ED625" s="27">
        <v>2.75</v>
      </c>
      <c r="EE625" s="27">
        <f t="shared" si="119"/>
        <v>2.786111111111111</v>
      </c>
      <c r="EF625" s="15">
        <f t="shared" si="125"/>
        <v>-0.6333333333333333</v>
      </c>
    </row>
    <row r="626" spans="1:136" x14ac:dyDescent="0.2">
      <c r="A626" s="15">
        <v>313</v>
      </c>
      <c r="B626" s="15">
        <v>933</v>
      </c>
      <c r="C626" s="15">
        <v>0</v>
      </c>
      <c r="D626" s="15">
        <v>3</v>
      </c>
      <c r="E626" s="15">
        <v>0</v>
      </c>
      <c r="F626" s="15">
        <v>32</v>
      </c>
      <c r="G626" s="15">
        <v>3</v>
      </c>
      <c r="H626" s="15">
        <v>2</v>
      </c>
      <c r="I626" s="15">
        <v>5</v>
      </c>
      <c r="J626" s="15">
        <v>3</v>
      </c>
      <c r="K626" s="15">
        <v>0</v>
      </c>
      <c r="L626" s="15">
        <v>1</v>
      </c>
      <c r="M626" s="15">
        <v>1</v>
      </c>
      <c r="N626" s="15">
        <v>200000</v>
      </c>
      <c r="O626" s="15">
        <v>0</v>
      </c>
      <c r="P626" s="15">
        <v>1</v>
      </c>
      <c r="Q626" s="15">
        <v>1</v>
      </c>
      <c r="R626" s="15">
        <v>1</v>
      </c>
      <c r="S626" s="15">
        <v>100</v>
      </c>
      <c r="T626" s="15">
        <v>82000</v>
      </c>
      <c r="U626" s="15">
        <f t="shared" si="120"/>
        <v>82000</v>
      </c>
      <c r="V626" s="15">
        <v>13.5</v>
      </c>
      <c r="W626" s="27">
        <f t="shared" si="121"/>
        <v>820</v>
      </c>
      <c r="X626" s="15">
        <v>1</v>
      </c>
      <c r="Y626" s="15">
        <v>50</v>
      </c>
      <c r="Z626" s="15">
        <v>40000</v>
      </c>
      <c r="AA626" s="15">
        <f t="shared" si="122"/>
        <v>40000</v>
      </c>
      <c r="AB626" s="15">
        <v>15</v>
      </c>
      <c r="AD626" s="15">
        <f t="shared" si="123"/>
        <v>122000</v>
      </c>
      <c r="AE626" s="172">
        <f t="shared" si="118"/>
        <v>1220</v>
      </c>
      <c r="AF626" s="161">
        <v>1</v>
      </c>
      <c r="AG626" s="161">
        <v>1</v>
      </c>
      <c r="AH626" s="161">
        <v>100</v>
      </c>
      <c r="AI626" s="161">
        <v>60000</v>
      </c>
      <c r="AJ626" s="161">
        <v>12</v>
      </c>
      <c r="AK626" s="161">
        <v>600</v>
      </c>
      <c r="AW626" s="15">
        <f t="shared" si="126"/>
        <v>0</v>
      </c>
      <c r="CJ626" s="38">
        <v>1.5</v>
      </c>
      <c r="CK626" s="38">
        <v>2</v>
      </c>
      <c r="CL626" s="38">
        <v>2.67</v>
      </c>
      <c r="CM626" s="38">
        <v>2</v>
      </c>
      <c r="CN626" s="38">
        <v>2</v>
      </c>
      <c r="CO626" s="15">
        <f t="shared" si="124"/>
        <v>2.0339999999999998</v>
      </c>
      <c r="CP626" s="15">
        <v>1</v>
      </c>
      <c r="CQ626" s="15">
        <v>3</v>
      </c>
      <c r="CR626" s="15">
        <v>2</v>
      </c>
      <c r="CS626" s="15">
        <v>3</v>
      </c>
      <c r="CT626" s="15">
        <v>4</v>
      </c>
      <c r="CU626" s="15">
        <v>3</v>
      </c>
      <c r="CV626" s="15">
        <v>1</v>
      </c>
      <c r="CW626" s="15">
        <v>4</v>
      </c>
      <c r="CX626" s="15">
        <v>1</v>
      </c>
      <c r="CY626" s="15">
        <v>1</v>
      </c>
      <c r="DA626" s="15">
        <v>1</v>
      </c>
      <c r="DC626" s="15">
        <v>0</v>
      </c>
      <c r="DD626" s="15">
        <v>1</v>
      </c>
      <c r="DE626" s="15">
        <v>1</v>
      </c>
      <c r="DM626" s="15">
        <v>3</v>
      </c>
      <c r="DN626" s="15">
        <v>3</v>
      </c>
      <c r="DO626" s="15">
        <v>2</v>
      </c>
      <c r="DP626" s="15">
        <v>1</v>
      </c>
      <c r="DS626" s="15">
        <v>1</v>
      </c>
      <c r="DT626" s="15">
        <v>3</v>
      </c>
      <c r="DY626" s="15">
        <v>3.6</v>
      </c>
      <c r="DZ626" s="15">
        <v>3.6666666666666665</v>
      </c>
      <c r="EA626" s="15">
        <v>3.75</v>
      </c>
      <c r="EB626" s="15">
        <v>3</v>
      </c>
      <c r="EC626" s="15">
        <v>3</v>
      </c>
      <c r="ED626" s="15">
        <v>3.5</v>
      </c>
      <c r="EE626" s="27">
        <f t="shared" si="119"/>
        <v>3.4194444444444443</v>
      </c>
      <c r="EF626" s="15">
        <f t="shared" si="125"/>
        <v>0.75277777777777777</v>
      </c>
    </row>
    <row r="627" spans="1:136" x14ac:dyDescent="0.2">
      <c r="A627" s="15">
        <v>313</v>
      </c>
      <c r="B627" s="15">
        <v>933</v>
      </c>
      <c r="C627" s="15">
        <v>0</v>
      </c>
      <c r="D627" s="15">
        <v>3</v>
      </c>
      <c r="E627" s="15">
        <v>0</v>
      </c>
      <c r="F627" s="15">
        <v>32</v>
      </c>
      <c r="G627" s="15">
        <v>3</v>
      </c>
      <c r="H627" s="15">
        <v>2</v>
      </c>
      <c r="I627" s="15">
        <v>5</v>
      </c>
      <c r="J627" s="15">
        <v>3</v>
      </c>
      <c r="K627" s="15">
        <v>0</v>
      </c>
      <c r="L627" s="15">
        <v>1</v>
      </c>
      <c r="M627" s="15">
        <v>1</v>
      </c>
      <c r="N627" s="15">
        <v>200000</v>
      </c>
      <c r="O627" s="15">
        <v>0</v>
      </c>
      <c r="P627" s="15">
        <v>0</v>
      </c>
      <c r="Q627" s="159">
        <v>1</v>
      </c>
      <c r="R627" s="159">
        <v>1</v>
      </c>
      <c r="S627" s="159">
        <v>100</v>
      </c>
      <c r="T627" s="159">
        <v>60000</v>
      </c>
      <c r="U627" s="159">
        <f t="shared" si="120"/>
        <v>60000</v>
      </c>
      <c r="V627" s="159">
        <v>12</v>
      </c>
      <c r="W627" s="171">
        <f t="shared" si="121"/>
        <v>600</v>
      </c>
      <c r="X627" s="15">
        <v>0</v>
      </c>
      <c r="Y627" s="15">
        <v>0</v>
      </c>
      <c r="Z627" s="15">
        <v>0</v>
      </c>
      <c r="AA627" s="15">
        <f t="shared" si="122"/>
        <v>0</v>
      </c>
      <c r="AB627" s="15">
        <v>0</v>
      </c>
      <c r="AD627" s="15">
        <f t="shared" si="123"/>
        <v>60000</v>
      </c>
      <c r="AE627" s="172">
        <f t="shared" si="118"/>
        <v>600</v>
      </c>
      <c r="AW627" s="15">
        <f t="shared" si="126"/>
        <v>0</v>
      </c>
      <c r="CJ627" s="38">
        <v>1.5</v>
      </c>
      <c r="CK627" s="38">
        <v>2</v>
      </c>
      <c r="CL627" s="38">
        <v>2.67</v>
      </c>
      <c r="CM627" s="38">
        <v>2</v>
      </c>
      <c r="CN627" s="38">
        <v>2</v>
      </c>
      <c r="CO627" s="15">
        <f t="shared" si="124"/>
        <v>2.0339999999999998</v>
      </c>
      <c r="CP627" s="15">
        <v>1</v>
      </c>
      <c r="CQ627" s="15">
        <v>3</v>
      </c>
      <c r="CR627" s="15">
        <v>2</v>
      </c>
      <c r="CS627" s="15">
        <v>3</v>
      </c>
      <c r="CT627" s="15">
        <v>4</v>
      </c>
      <c r="CU627" s="15">
        <v>3</v>
      </c>
      <c r="CV627" s="15">
        <v>1</v>
      </c>
      <c r="CW627" s="15">
        <v>4</v>
      </c>
      <c r="CX627" s="15">
        <v>1</v>
      </c>
      <c r="CY627" s="15">
        <v>1</v>
      </c>
      <c r="DA627" s="15">
        <v>1</v>
      </c>
      <c r="DC627" s="15">
        <v>0</v>
      </c>
      <c r="DD627" s="15">
        <v>1</v>
      </c>
      <c r="DE627" s="15">
        <v>1</v>
      </c>
      <c r="DM627" s="15">
        <v>3</v>
      </c>
      <c r="DN627" s="15">
        <v>3</v>
      </c>
      <c r="DO627" s="15">
        <v>2</v>
      </c>
      <c r="DP627" s="15">
        <v>1</v>
      </c>
      <c r="DS627" s="15">
        <v>1</v>
      </c>
      <c r="DT627" s="15">
        <v>3</v>
      </c>
      <c r="DY627" s="27">
        <v>2.6</v>
      </c>
      <c r="DZ627" s="27">
        <v>3</v>
      </c>
      <c r="EA627" s="27">
        <v>3.5</v>
      </c>
      <c r="EB627" s="27">
        <v>2.4</v>
      </c>
      <c r="EC627" s="27">
        <v>2</v>
      </c>
      <c r="ED627" s="27">
        <v>2.5</v>
      </c>
      <c r="EE627" s="27">
        <f t="shared" si="119"/>
        <v>2.6666666666666665</v>
      </c>
      <c r="EF627" s="15">
        <f t="shared" si="125"/>
        <v>-0.87777777777777821</v>
      </c>
    </row>
    <row r="628" spans="1:136" x14ac:dyDescent="0.2">
      <c r="A628" s="15">
        <v>314</v>
      </c>
      <c r="B628" s="15">
        <v>934</v>
      </c>
      <c r="C628" s="15">
        <v>0</v>
      </c>
      <c r="D628" s="15">
        <v>3</v>
      </c>
      <c r="E628" s="15">
        <v>1</v>
      </c>
      <c r="F628" s="15">
        <v>47</v>
      </c>
      <c r="G628" s="15">
        <v>4</v>
      </c>
      <c r="H628" s="15">
        <v>2</v>
      </c>
      <c r="I628" s="15">
        <v>6</v>
      </c>
      <c r="J628" s="15">
        <v>7</v>
      </c>
      <c r="K628" s="15">
        <v>1</v>
      </c>
      <c r="L628" s="15">
        <v>1</v>
      </c>
      <c r="M628" s="15">
        <v>1</v>
      </c>
      <c r="N628" s="15">
        <v>350000</v>
      </c>
      <c r="O628" s="15">
        <v>0</v>
      </c>
      <c r="P628" s="15">
        <v>1</v>
      </c>
      <c r="Q628" s="15">
        <v>3</v>
      </c>
      <c r="R628" s="15">
        <v>1</v>
      </c>
      <c r="S628" s="15">
        <v>45</v>
      </c>
      <c r="T628" s="15">
        <v>540000</v>
      </c>
      <c r="U628" s="15">
        <f t="shared" si="120"/>
        <v>540000</v>
      </c>
      <c r="V628" s="15">
        <v>1.45</v>
      </c>
      <c r="W628" s="27">
        <f t="shared" si="121"/>
        <v>12000</v>
      </c>
      <c r="AA628" s="15">
        <f t="shared" si="122"/>
        <v>0</v>
      </c>
      <c r="AD628" s="15">
        <f t="shared" si="123"/>
        <v>540000</v>
      </c>
      <c r="AE628" s="172">
        <f t="shared" si="118"/>
        <v>12000</v>
      </c>
      <c r="AF628" s="161">
        <v>3</v>
      </c>
      <c r="AG628" s="161">
        <v>1</v>
      </c>
      <c r="AH628" s="161">
        <v>45</v>
      </c>
      <c r="AI628" s="161">
        <v>495000</v>
      </c>
      <c r="AJ628" s="161">
        <v>1.5</v>
      </c>
      <c r="AK628" s="161">
        <v>11000</v>
      </c>
      <c r="AS628" s="15">
        <v>1</v>
      </c>
      <c r="AT628" s="15">
        <v>1</v>
      </c>
      <c r="AU628" s="15">
        <v>15</v>
      </c>
      <c r="AV628" s="15">
        <v>12300</v>
      </c>
      <c r="AW628" s="15">
        <f t="shared" si="126"/>
        <v>12300</v>
      </c>
      <c r="AX628" s="15">
        <v>12</v>
      </c>
      <c r="AY628" s="15">
        <v>820</v>
      </c>
      <c r="BF628" s="15">
        <f t="shared" si="127"/>
        <v>12300</v>
      </c>
      <c r="BG628" s="15">
        <f t="shared" si="128"/>
        <v>820</v>
      </c>
      <c r="CJ628" s="15">
        <v>2</v>
      </c>
      <c r="CK628" s="15">
        <v>1.3333333333333333</v>
      </c>
      <c r="CL628" s="15">
        <v>2</v>
      </c>
      <c r="CM628" s="15">
        <v>1</v>
      </c>
      <c r="CN628" s="15">
        <v>1.5</v>
      </c>
      <c r="CO628" s="15">
        <f t="shared" si="124"/>
        <v>1.5666666666666667</v>
      </c>
      <c r="CP628" s="15">
        <v>2</v>
      </c>
      <c r="CQ628" s="15">
        <v>5</v>
      </c>
      <c r="CR628" s="15" t="s">
        <v>1007</v>
      </c>
      <c r="CU628" s="15" t="s">
        <v>1007</v>
      </c>
      <c r="CX628" s="15" t="s">
        <v>1007</v>
      </c>
      <c r="CY628" s="15" t="s">
        <v>1007</v>
      </c>
      <c r="DA628" s="15" t="s">
        <v>1007</v>
      </c>
      <c r="DC628" s="15" t="s">
        <v>1007</v>
      </c>
      <c r="DE628" s="15" t="s">
        <v>1007</v>
      </c>
      <c r="DM628" s="15">
        <v>3</v>
      </c>
      <c r="DN628" s="15">
        <v>3</v>
      </c>
      <c r="DO628" s="15">
        <v>1</v>
      </c>
      <c r="DP628" s="15">
        <v>1</v>
      </c>
      <c r="DS628" s="15">
        <v>2</v>
      </c>
      <c r="DT628" s="15">
        <v>1</v>
      </c>
      <c r="DY628" s="15">
        <v>3.8</v>
      </c>
      <c r="DZ628" s="15">
        <v>4</v>
      </c>
      <c r="EA628" s="15">
        <v>3.75</v>
      </c>
      <c r="EB628" s="15">
        <v>3.8</v>
      </c>
      <c r="EC628" s="15">
        <v>2.6666666666666665</v>
      </c>
      <c r="ED628" s="15">
        <v>3.25</v>
      </c>
      <c r="EE628" s="27">
        <f t="shared" si="119"/>
        <v>3.5444444444444447</v>
      </c>
      <c r="EF628" s="15">
        <f t="shared" si="125"/>
        <v>0.88611111111111152</v>
      </c>
    </row>
    <row r="629" spans="1:136" x14ac:dyDescent="0.2">
      <c r="A629" s="15">
        <v>314</v>
      </c>
      <c r="B629" s="15">
        <v>934</v>
      </c>
      <c r="C629" s="15">
        <v>0</v>
      </c>
      <c r="D629" s="15">
        <v>3</v>
      </c>
      <c r="E629" s="15">
        <v>1</v>
      </c>
      <c r="F629" s="15">
        <v>47</v>
      </c>
      <c r="G629" s="15">
        <v>4</v>
      </c>
      <c r="H629" s="15">
        <v>2</v>
      </c>
      <c r="I629" s="15">
        <v>6</v>
      </c>
      <c r="J629" s="15">
        <v>7</v>
      </c>
      <c r="K629" s="15">
        <v>1</v>
      </c>
      <c r="L629" s="15">
        <v>1</v>
      </c>
      <c r="M629" s="15">
        <v>1</v>
      </c>
      <c r="N629" s="15">
        <v>350000</v>
      </c>
      <c r="O629" s="15">
        <v>0</v>
      </c>
      <c r="P629" s="15">
        <v>0</v>
      </c>
      <c r="Q629" s="159">
        <v>3</v>
      </c>
      <c r="R629" s="159">
        <v>1</v>
      </c>
      <c r="S629" s="159">
        <v>45</v>
      </c>
      <c r="T629" s="159">
        <v>495000</v>
      </c>
      <c r="U629" s="159">
        <f t="shared" si="120"/>
        <v>495000</v>
      </c>
      <c r="V629" s="159">
        <v>1.5</v>
      </c>
      <c r="W629" s="171">
        <f t="shared" si="121"/>
        <v>11000</v>
      </c>
      <c r="AA629" s="15">
        <f t="shared" si="122"/>
        <v>0</v>
      </c>
      <c r="AD629" s="15">
        <f t="shared" si="123"/>
        <v>495000</v>
      </c>
      <c r="AE629" s="172">
        <f t="shared" si="118"/>
        <v>11000</v>
      </c>
      <c r="AW629" s="15">
        <f t="shared" si="126"/>
        <v>0</v>
      </c>
      <c r="CJ629" s="15">
        <v>2</v>
      </c>
      <c r="CK629" s="15">
        <v>1.3333333333333333</v>
      </c>
      <c r="CL629" s="15">
        <v>2</v>
      </c>
      <c r="CM629" s="15">
        <v>1</v>
      </c>
      <c r="CN629" s="15">
        <v>1.5</v>
      </c>
      <c r="CO629" s="15">
        <f t="shared" si="124"/>
        <v>1.5666666666666667</v>
      </c>
      <c r="CP629" s="15">
        <v>2</v>
      </c>
      <c r="CQ629" s="15">
        <v>5</v>
      </c>
      <c r="CR629" s="15" t="s">
        <v>1007</v>
      </c>
      <c r="CU629" s="15" t="s">
        <v>1007</v>
      </c>
      <c r="CX629" s="15" t="s">
        <v>1007</v>
      </c>
      <c r="CY629" s="15" t="s">
        <v>1007</v>
      </c>
      <c r="DA629" s="15" t="s">
        <v>1007</v>
      </c>
      <c r="DC629" s="15" t="s">
        <v>1007</v>
      </c>
      <c r="DE629" s="15" t="s">
        <v>1007</v>
      </c>
      <c r="DM629" s="15">
        <v>3</v>
      </c>
      <c r="DN629" s="15">
        <v>3</v>
      </c>
      <c r="DO629" s="15">
        <v>1</v>
      </c>
      <c r="DP629" s="15">
        <v>1</v>
      </c>
      <c r="DS629" s="15">
        <v>2</v>
      </c>
      <c r="DT629" s="15">
        <v>1</v>
      </c>
      <c r="DY629" s="27">
        <v>3</v>
      </c>
      <c r="DZ629" s="27">
        <v>3</v>
      </c>
      <c r="EA629" s="27">
        <v>2.75</v>
      </c>
      <c r="EB629" s="27">
        <v>2.2000000000000002</v>
      </c>
      <c r="EC629" s="27">
        <v>2</v>
      </c>
      <c r="ED629" s="27">
        <v>3</v>
      </c>
      <c r="EE629" s="27">
        <f t="shared" si="119"/>
        <v>2.6583333333333332</v>
      </c>
      <c r="EF629" s="15">
        <f t="shared" si="125"/>
        <v>-0.41111111111111098</v>
      </c>
    </row>
    <row r="630" spans="1:136" x14ac:dyDescent="0.2">
      <c r="A630" s="15">
        <v>315</v>
      </c>
      <c r="B630" s="15">
        <v>936</v>
      </c>
      <c r="C630" s="15">
        <v>0</v>
      </c>
      <c r="D630" s="15">
        <v>3</v>
      </c>
      <c r="E630" s="15">
        <v>0</v>
      </c>
      <c r="F630" s="15">
        <v>54</v>
      </c>
      <c r="G630" s="15">
        <v>3</v>
      </c>
      <c r="H630" s="15">
        <v>2</v>
      </c>
      <c r="I630" s="15">
        <v>5</v>
      </c>
      <c r="J630" s="15">
        <v>33</v>
      </c>
      <c r="K630" s="15">
        <v>1</v>
      </c>
      <c r="L630" s="15">
        <v>1</v>
      </c>
      <c r="M630" s="15">
        <v>1</v>
      </c>
      <c r="N630" s="15">
        <v>150000</v>
      </c>
      <c r="O630" s="15">
        <v>0</v>
      </c>
      <c r="P630" s="15">
        <v>1</v>
      </c>
      <c r="Q630" s="15">
        <v>1</v>
      </c>
      <c r="R630" s="15">
        <v>1</v>
      </c>
      <c r="S630" s="15">
        <v>60</v>
      </c>
      <c r="T630" s="15">
        <v>48000</v>
      </c>
      <c r="U630" s="15">
        <f t="shared" si="120"/>
        <v>48000</v>
      </c>
      <c r="V630" s="15">
        <v>12.4</v>
      </c>
      <c r="W630" s="27">
        <f t="shared" si="121"/>
        <v>800</v>
      </c>
      <c r="AA630" s="15">
        <f t="shared" si="122"/>
        <v>0</v>
      </c>
      <c r="AD630" s="15">
        <f t="shared" si="123"/>
        <v>48000</v>
      </c>
      <c r="AE630" s="172">
        <f t="shared" si="118"/>
        <v>800</v>
      </c>
      <c r="AF630" s="161">
        <v>1</v>
      </c>
      <c r="AG630" s="161">
        <v>1</v>
      </c>
      <c r="AH630" s="161">
        <v>60</v>
      </c>
      <c r="AI630" s="161">
        <v>45000</v>
      </c>
      <c r="AJ630" s="161">
        <v>12</v>
      </c>
      <c r="AK630" s="161">
        <v>750</v>
      </c>
      <c r="AW630" s="15">
        <f t="shared" si="126"/>
        <v>0</v>
      </c>
      <c r="CJ630" s="15">
        <v>2.5</v>
      </c>
      <c r="CK630" s="15">
        <v>1.6666666666666667</v>
      </c>
      <c r="CL630" s="15">
        <v>2.3333333333333335</v>
      </c>
      <c r="CM630" s="15">
        <v>1</v>
      </c>
      <c r="CN630" s="15">
        <v>1</v>
      </c>
      <c r="CO630" s="15">
        <f t="shared" si="124"/>
        <v>1.7</v>
      </c>
      <c r="CP630" s="15">
        <v>1</v>
      </c>
      <c r="CQ630" s="15">
        <v>5</v>
      </c>
      <c r="CR630" s="15" t="s">
        <v>1007</v>
      </c>
      <c r="CU630" s="15" t="s">
        <v>1007</v>
      </c>
      <c r="CX630" s="15" t="s">
        <v>1007</v>
      </c>
      <c r="CY630" s="15" t="s">
        <v>1007</v>
      </c>
      <c r="DA630" s="15" t="s">
        <v>1007</v>
      </c>
      <c r="DC630" s="15" t="s">
        <v>1007</v>
      </c>
      <c r="DE630" s="15" t="s">
        <v>1007</v>
      </c>
      <c r="DM630" s="15">
        <v>2</v>
      </c>
      <c r="DN630" s="15">
        <v>3</v>
      </c>
      <c r="DO630" s="15">
        <v>1</v>
      </c>
      <c r="DP630" s="15">
        <v>1</v>
      </c>
      <c r="DS630" s="15">
        <v>3</v>
      </c>
      <c r="DT630" s="15">
        <v>1</v>
      </c>
      <c r="DY630" s="15">
        <v>3.2</v>
      </c>
      <c r="DZ630" s="15">
        <v>3.3333333333333335</v>
      </c>
      <c r="EA630" s="15">
        <v>3.5</v>
      </c>
      <c r="EB630" s="15">
        <v>2.8</v>
      </c>
      <c r="EC630" s="15">
        <v>2.3333333333333335</v>
      </c>
      <c r="ED630" s="15">
        <v>3.25</v>
      </c>
      <c r="EE630" s="27">
        <f t="shared" si="119"/>
        <v>3.0694444444444442</v>
      </c>
      <c r="EF630" s="15">
        <f t="shared" si="125"/>
        <v>0.34722222222222143</v>
      </c>
    </row>
    <row r="631" spans="1:136" x14ac:dyDescent="0.2">
      <c r="A631" s="15">
        <v>315</v>
      </c>
      <c r="B631" s="15">
        <v>936</v>
      </c>
      <c r="C631" s="15">
        <v>0</v>
      </c>
      <c r="D631" s="15">
        <v>3</v>
      </c>
      <c r="E631" s="15">
        <v>0</v>
      </c>
      <c r="F631" s="15">
        <v>54</v>
      </c>
      <c r="G631" s="15">
        <v>3</v>
      </c>
      <c r="H631" s="15">
        <v>2</v>
      </c>
      <c r="I631" s="15">
        <v>5</v>
      </c>
      <c r="J631" s="15">
        <v>33</v>
      </c>
      <c r="K631" s="15">
        <v>1</v>
      </c>
      <c r="L631" s="15">
        <v>1</v>
      </c>
      <c r="M631" s="15">
        <v>1</v>
      </c>
      <c r="N631" s="15">
        <v>150000</v>
      </c>
      <c r="O631" s="15">
        <v>0</v>
      </c>
      <c r="P631" s="15">
        <v>0</v>
      </c>
      <c r="Q631" s="159">
        <v>1</v>
      </c>
      <c r="R631" s="159">
        <v>1</v>
      </c>
      <c r="S631" s="159">
        <v>60</v>
      </c>
      <c r="T631" s="159">
        <v>45000</v>
      </c>
      <c r="U631" s="159">
        <f t="shared" si="120"/>
        <v>45000</v>
      </c>
      <c r="V631" s="159">
        <v>12</v>
      </c>
      <c r="W631" s="171">
        <f t="shared" si="121"/>
        <v>750</v>
      </c>
      <c r="AA631" s="15">
        <f t="shared" si="122"/>
        <v>0</v>
      </c>
      <c r="AD631" s="15">
        <f t="shared" si="123"/>
        <v>45000</v>
      </c>
      <c r="AE631" s="172">
        <f t="shared" si="118"/>
        <v>750</v>
      </c>
      <c r="AW631" s="15">
        <f t="shared" si="126"/>
        <v>0</v>
      </c>
      <c r="CJ631" s="15">
        <v>2.5</v>
      </c>
      <c r="CK631" s="15">
        <v>1.6666666666666667</v>
      </c>
      <c r="CL631" s="15">
        <v>2.3333333333333335</v>
      </c>
      <c r="CM631" s="15">
        <v>1</v>
      </c>
      <c r="CN631" s="15">
        <v>1</v>
      </c>
      <c r="CO631" s="15">
        <f t="shared" si="124"/>
        <v>1.7</v>
      </c>
      <c r="CP631" s="15">
        <v>1</v>
      </c>
      <c r="CQ631" s="15">
        <v>5</v>
      </c>
      <c r="CR631" s="15" t="s">
        <v>1007</v>
      </c>
      <c r="CU631" s="15" t="s">
        <v>1007</v>
      </c>
      <c r="CX631" s="15" t="s">
        <v>1007</v>
      </c>
      <c r="CY631" s="15" t="s">
        <v>1007</v>
      </c>
      <c r="DA631" s="15" t="s">
        <v>1007</v>
      </c>
      <c r="DC631" s="15" t="s">
        <v>1007</v>
      </c>
      <c r="DE631" s="15" t="s">
        <v>1007</v>
      </c>
      <c r="DM631" s="15">
        <v>2</v>
      </c>
      <c r="DN631" s="15">
        <v>3</v>
      </c>
      <c r="DO631" s="15">
        <v>1</v>
      </c>
      <c r="DP631" s="15">
        <v>1</v>
      </c>
      <c r="DS631" s="15">
        <v>3</v>
      </c>
      <c r="DT631" s="15">
        <v>1</v>
      </c>
      <c r="DY631" s="27">
        <v>3</v>
      </c>
      <c r="DZ631" s="27">
        <v>3.3333333333333335</v>
      </c>
      <c r="EA631" s="27">
        <v>3</v>
      </c>
      <c r="EB631" s="27">
        <v>2</v>
      </c>
      <c r="EC631" s="27">
        <v>2</v>
      </c>
      <c r="ED631" s="27">
        <v>3</v>
      </c>
      <c r="EE631" s="27">
        <f t="shared" si="119"/>
        <v>2.7222222222222228</v>
      </c>
      <c r="EF631" s="15">
        <f t="shared" si="125"/>
        <v>-0.49722222222222179</v>
      </c>
    </row>
    <row r="632" spans="1:136" x14ac:dyDescent="0.2">
      <c r="A632" s="15">
        <v>316</v>
      </c>
      <c r="B632" s="15">
        <v>937</v>
      </c>
      <c r="C632" s="15">
        <v>0</v>
      </c>
      <c r="D632" s="15">
        <v>3</v>
      </c>
      <c r="E632" s="15">
        <v>0</v>
      </c>
      <c r="F632" s="15">
        <v>47</v>
      </c>
      <c r="G632" s="15">
        <v>5</v>
      </c>
      <c r="H632" s="15">
        <v>2</v>
      </c>
      <c r="I632" s="15">
        <v>5</v>
      </c>
      <c r="J632" s="15">
        <v>27</v>
      </c>
      <c r="K632" s="15">
        <v>1</v>
      </c>
      <c r="L632" s="15">
        <v>1</v>
      </c>
      <c r="M632" s="15">
        <v>1</v>
      </c>
      <c r="N632" s="15">
        <v>200000</v>
      </c>
      <c r="O632" s="15">
        <v>0</v>
      </c>
      <c r="P632" s="15">
        <v>1</v>
      </c>
      <c r="Q632" s="15">
        <v>1</v>
      </c>
      <c r="R632" s="15">
        <v>1</v>
      </c>
      <c r="S632" s="15">
        <v>28</v>
      </c>
      <c r="T632" s="15">
        <v>22400</v>
      </c>
      <c r="U632" s="15">
        <f t="shared" si="120"/>
        <v>22400</v>
      </c>
      <c r="V632" s="15">
        <v>12</v>
      </c>
      <c r="W632" s="27">
        <f t="shared" si="121"/>
        <v>800</v>
      </c>
      <c r="X632" s="15">
        <v>0</v>
      </c>
      <c r="Y632" s="15">
        <v>0</v>
      </c>
      <c r="Z632" s="15">
        <v>0</v>
      </c>
      <c r="AA632" s="15">
        <f t="shared" si="122"/>
        <v>0</v>
      </c>
      <c r="AB632" s="15">
        <v>0</v>
      </c>
      <c r="AD632" s="15">
        <f t="shared" si="123"/>
        <v>22400</v>
      </c>
      <c r="AE632" s="172">
        <f t="shared" si="118"/>
        <v>800</v>
      </c>
      <c r="AF632" s="161">
        <v>1</v>
      </c>
      <c r="AG632" s="161">
        <v>1</v>
      </c>
      <c r="AH632" s="161">
        <v>28</v>
      </c>
      <c r="AI632" s="161">
        <v>19600</v>
      </c>
      <c r="AJ632" s="161">
        <v>12</v>
      </c>
      <c r="AK632" s="161">
        <v>700</v>
      </c>
      <c r="AL632" s="23">
        <v>1</v>
      </c>
      <c r="AM632" s="23">
        <v>28</v>
      </c>
      <c r="AN632" s="23">
        <v>11960</v>
      </c>
      <c r="AO632" s="23">
        <v>12</v>
      </c>
      <c r="AW632" s="15">
        <f t="shared" si="126"/>
        <v>0</v>
      </c>
      <c r="CJ632" s="15">
        <v>2</v>
      </c>
      <c r="CK632" s="15">
        <v>1.3333333333333333</v>
      </c>
      <c r="CL632" s="15">
        <v>1.6666666666666667</v>
      </c>
      <c r="CM632" s="15">
        <v>2.5</v>
      </c>
      <c r="CN632" s="15">
        <v>2</v>
      </c>
      <c r="CO632" s="15">
        <f t="shared" si="124"/>
        <v>1.9</v>
      </c>
      <c r="CP632" s="15">
        <v>1</v>
      </c>
      <c r="CQ632" s="15">
        <v>5</v>
      </c>
      <c r="CR632" s="15" t="s">
        <v>1007</v>
      </c>
      <c r="CU632" s="15" t="s">
        <v>1007</v>
      </c>
      <c r="CX632" s="15" t="s">
        <v>1007</v>
      </c>
      <c r="CY632" s="15" t="s">
        <v>1007</v>
      </c>
      <c r="DA632" s="15" t="s">
        <v>1007</v>
      </c>
      <c r="DC632" s="15" t="s">
        <v>1007</v>
      </c>
      <c r="DE632" s="15" t="s">
        <v>1007</v>
      </c>
      <c r="DM632" s="15">
        <v>2</v>
      </c>
      <c r="DN632" s="15">
        <v>3</v>
      </c>
      <c r="DO632" s="15">
        <v>1</v>
      </c>
      <c r="DP632" s="15">
        <v>2</v>
      </c>
      <c r="DS632" s="15">
        <v>3</v>
      </c>
      <c r="DT632" s="15">
        <v>3</v>
      </c>
      <c r="DY632" s="15">
        <v>3.4</v>
      </c>
      <c r="DZ632" s="15">
        <v>3.3333333333333335</v>
      </c>
      <c r="EA632" s="15">
        <v>3</v>
      </c>
      <c r="EB632" s="15">
        <v>3</v>
      </c>
      <c r="EC632" s="15">
        <v>3.3333333333333335</v>
      </c>
      <c r="ED632" s="15">
        <v>3.25</v>
      </c>
      <c r="EE632" s="27">
        <f t="shared" si="119"/>
        <v>3.2194444444444446</v>
      </c>
      <c r="EF632" s="15">
        <f t="shared" si="125"/>
        <v>0.3666666666666667</v>
      </c>
    </row>
    <row r="633" spans="1:136" x14ac:dyDescent="0.2">
      <c r="A633" s="15">
        <v>316</v>
      </c>
      <c r="B633" s="15">
        <v>937</v>
      </c>
      <c r="C633" s="15">
        <v>0</v>
      </c>
      <c r="D633" s="15">
        <v>3</v>
      </c>
      <c r="E633" s="15">
        <v>0</v>
      </c>
      <c r="F633" s="15">
        <v>47</v>
      </c>
      <c r="G633" s="15">
        <v>5</v>
      </c>
      <c r="H633" s="15">
        <v>2</v>
      </c>
      <c r="I633" s="15">
        <v>5</v>
      </c>
      <c r="J633" s="15">
        <v>27</v>
      </c>
      <c r="K633" s="15">
        <v>1</v>
      </c>
      <c r="L633" s="15">
        <v>1</v>
      </c>
      <c r="M633" s="15">
        <v>1</v>
      </c>
      <c r="N633" s="15">
        <v>200000</v>
      </c>
      <c r="O633" s="15">
        <v>0</v>
      </c>
      <c r="P633" s="15">
        <v>0</v>
      </c>
      <c r="Q633" s="159">
        <v>1</v>
      </c>
      <c r="R633" s="159">
        <v>1</v>
      </c>
      <c r="S633" s="159">
        <v>28</v>
      </c>
      <c r="T633" s="159">
        <v>19600</v>
      </c>
      <c r="U633" s="159">
        <f t="shared" si="120"/>
        <v>19600</v>
      </c>
      <c r="V633" s="159">
        <v>12</v>
      </c>
      <c r="W633" s="171">
        <f t="shared" si="121"/>
        <v>700</v>
      </c>
      <c r="X633" s="15">
        <v>1</v>
      </c>
      <c r="Y633" s="15">
        <v>28</v>
      </c>
      <c r="Z633" s="15">
        <v>11960</v>
      </c>
      <c r="AA633" s="15">
        <f t="shared" si="122"/>
        <v>11960</v>
      </c>
      <c r="AB633" s="15">
        <v>12</v>
      </c>
      <c r="AD633" s="15">
        <f t="shared" si="123"/>
        <v>31560</v>
      </c>
      <c r="AE633" s="172">
        <f t="shared" si="118"/>
        <v>1127.1428571428571</v>
      </c>
      <c r="AW633" s="15">
        <f t="shared" si="126"/>
        <v>0</v>
      </c>
      <c r="CJ633" s="15">
        <v>2</v>
      </c>
      <c r="CK633" s="15">
        <v>1.3333333333333333</v>
      </c>
      <c r="CL633" s="15">
        <v>1.6666666666666667</v>
      </c>
      <c r="CM633" s="15">
        <v>2.5</v>
      </c>
      <c r="CN633" s="15">
        <v>2</v>
      </c>
      <c r="CO633" s="15">
        <f t="shared" si="124"/>
        <v>1.9</v>
      </c>
      <c r="CP633" s="15">
        <v>1</v>
      </c>
      <c r="CQ633" s="15">
        <v>5</v>
      </c>
      <c r="CR633" s="15" t="s">
        <v>1007</v>
      </c>
      <c r="CU633" s="15" t="s">
        <v>1007</v>
      </c>
      <c r="CX633" s="15" t="s">
        <v>1007</v>
      </c>
      <c r="CY633" s="15" t="s">
        <v>1007</v>
      </c>
      <c r="DA633" s="15" t="s">
        <v>1007</v>
      </c>
      <c r="DC633" s="15" t="s">
        <v>1007</v>
      </c>
      <c r="DE633" s="15" t="s">
        <v>1007</v>
      </c>
      <c r="DM633" s="15">
        <v>2</v>
      </c>
      <c r="DN633" s="15">
        <v>3</v>
      </c>
      <c r="DO633" s="15">
        <v>1</v>
      </c>
      <c r="DP633" s="15">
        <v>2</v>
      </c>
      <c r="DS633" s="15">
        <v>3</v>
      </c>
      <c r="DT633" s="15">
        <v>3</v>
      </c>
      <c r="DY633" s="27">
        <v>2.8</v>
      </c>
      <c r="DZ633" s="27">
        <v>4</v>
      </c>
      <c r="EA633" s="27">
        <v>3.25</v>
      </c>
      <c r="EB633" s="27">
        <v>2.4</v>
      </c>
      <c r="EC633" s="27">
        <v>1.6666666666666667</v>
      </c>
      <c r="ED633" s="27">
        <v>3</v>
      </c>
      <c r="EE633" s="27">
        <f t="shared" si="119"/>
        <v>2.8527777777777779</v>
      </c>
      <c r="EF633" s="15">
        <f t="shared" si="125"/>
        <v>-0.46944444444444455</v>
      </c>
    </row>
    <row r="634" spans="1:136" x14ac:dyDescent="0.2">
      <c r="A634" s="15">
        <v>317</v>
      </c>
      <c r="B634" s="15">
        <v>938</v>
      </c>
      <c r="C634" s="15">
        <v>0</v>
      </c>
      <c r="D634" s="15">
        <v>3</v>
      </c>
      <c r="E634" s="15">
        <v>0</v>
      </c>
      <c r="F634" s="15">
        <v>56</v>
      </c>
      <c r="G634" s="15">
        <v>2</v>
      </c>
      <c r="H634" s="15">
        <v>4</v>
      </c>
      <c r="I634" s="15">
        <v>6</v>
      </c>
      <c r="J634" s="15">
        <v>45</v>
      </c>
      <c r="K634" s="15">
        <v>1</v>
      </c>
      <c r="L634" s="15">
        <v>0</v>
      </c>
      <c r="M634" s="15">
        <v>1</v>
      </c>
      <c r="N634" s="15">
        <v>350000</v>
      </c>
      <c r="O634" s="15">
        <v>0</v>
      </c>
      <c r="P634" s="15">
        <v>1</v>
      </c>
      <c r="Q634" s="15">
        <v>1</v>
      </c>
      <c r="R634" s="15">
        <v>1</v>
      </c>
      <c r="S634" s="15">
        <v>105</v>
      </c>
      <c r="T634" s="15">
        <v>78750</v>
      </c>
      <c r="U634" s="15">
        <f t="shared" si="120"/>
        <v>78750</v>
      </c>
      <c r="V634" s="15">
        <v>14</v>
      </c>
      <c r="W634" s="27">
        <f t="shared" si="121"/>
        <v>750</v>
      </c>
      <c r="AA634" s="15">
        <f t="shared" si="122"/>
        <v>0</v>
      </c>
      <c r="AD634" s="15">
        <f t="shared" si="123"/>
        <v>78750</v>
      </c>
      <c r="AE634" s="172">
        <f t="shared" si="118"/>
        <v>750</v>
      </c>
      <c r="AF634" s="161">
        <v>1</v>
      </c>
      <c r="AG634" s="161">
        <v>1</v>
      </c>
      <c r="AH634" s="161">
        <v>105</v>
      </c>
      <c r="AI634" s="161">
        <v>73500</v>
      </c>
      <c r="AJ634" s="161">
        <v>14</v>
      </c>
      <c r="AK634" s="161">
        <v>700</v>
      </c>
      <c r="AW634" s="15">
        <f t="shared" si="126"/>
        <v>0</v>
      </c>
      <c r="CJ634" s="15">
        <v>2.25</v>
      </c>
      <c r="CK634" s="15">
        <v>1</v>
      </c>
      <c r="CL634" s="15">
        <v>1.6666666666666667</v>
      </c>
      <c r="CM634" s="15">
        <v>2</v>
      </c>
      <c r="CN634" s="15">
        <v>2</v>
      </c>
      <c r="CO634" s="15">
        <f t="shared" si="124"/>
        <v>1.7833333333333337</v>
      </c>
      <c r="CP634" s="15">
        <v>1</v>
      </c>
      <c r="CQ634" s="15">
        <v>5</v>
      </c>
      <c r="CR634" s="15" t="s">
        <v>1007</v>
      </c>
      <c r="CU634" s="15" t="s">
        <v>1007</v>
      </c>
      <c r="CX634" s="15" t="s">
        <v>1007</v>
      </c>
      <c r="CY634" s="15" t="s">
        <v>1007</v>
      </c>
      <c r="DA634" s="15" t="s">
        <v>1007</v>
      </c>
      <c r="DC634" s="15" t="s">
        <v>1007</v>
      </c>
      <c r="DE634" s="15" t="s">
        <v>1007</v>
      </c>
      <c r="DO634" s="15">
        <v>2</v>
      </c>
      <c r="DP634" s="15">
        <v>1</v>
      </c>
      <c r="DQ634" s="15">
        <v>3</v>
      </c>
      <c r="DR634" s="15">
        <v>3</v>
      </c>
      <c r="DS634" s="15">
        <v>1</v>
      </c>
      <c r="DT634" s="15">
        <v>2</v>
      </c>
      <c r="DY634" s="15">
        <v>3.4</v>
      </c>
      <c r="DZ634" s="15">
        <v>3.6666666666666665</v>
      </c>
      <c r="EA634" s="15">
        <v>4</v>
      </c>
      <c r="EB634" s="15">
        <v>3.2</v>
      </c>
      <c r="EC634" s="15">
        <v>2.6666666666666665</v>
      </c>
      <c r="ED634" s="15">
        <v>3</v>
      </c>
      <c r="EE634" s="27">
        <f t="shared" si="119"/>
        <v>3.3222222222222224</v>
      </c>
      <c r="EF634" s="15">
        <f t="shared" si="125"/>
        <v>0.45000000000000018</v>
      </c>
    </row>
    <row r="635" spans="1:136" x14ac:dyDescent="0.2">
      <c r="A635" s="15">
        <v>317</v>
      </c>
      <c r="B635" s="15">
        <v>938</v>
      </c>
      <c r="C635" s="15">
        <v>0</v>
      </c>
      <c r="D635" s="15">
        <v>3</v>
      </c>
      <c r="E635" s="15">
        <v>0</v>
      </c>
      <c r="F635" s="15">
        <v>56</v>
      </c>
      <c r="G635" s="15">
        <v>2</v>
      </c>
      <c r="H635" s="15">
        <v>4</v>
      </c>
      <c r="I635" s="15">
        <v>6</v>
      </c>
      <c r="J635" s="15">
        <v>45</v>
      </c>
      <c r="K635" s="15">
        <v>1</v>
      </c>
      <c r="L635" s="15">
        <v>0</v>
      </c>
      <c r="M635" s="15">
        <v>1</v>
      </c>
      <c r="N635" s="15">
        <v>350000</v>
      </c>
      <c r="O635" s="15">
        <v>0</v>
      </c>
      <c r="P635" s="15">
        <v>0</v>
      </c>
      <c r="Q635" s="159">
        <v>1</v>
      </c>
      <c r="R635" s="159">
        <v>1</v>
      </c>
      <c r="S635" s="159">
        <v>105</v>
      </c>
      <c r="T635" s="159">
        <v>73500</v>
      </c>
      <c r="U635" s="159">
        <f t="shared" si="120"/>
        <v>73500</v>
      </c>
      <c r="V635" s="159">
        <v>14</v>
      </c>
      <c r="W635" s="171">
        <f t="shared" si="121"/>
        <v>700</v>
      </c>
      <c r="AA635" s="15">
        <f t="shared" si="122"/>
        <v>0</v>
      </c>
      <c r="AD635" s="15">
        <f t="shared" si="123"/>
        <v>73500</v>
      </c>
      <c r="AE635" s="172">
        <f t="shared" si="118"/>
        <v>700</v>
      </c>
      <c r="AW635" s="15">
        <f t="shared" si="126"/>
        <v>0</v>
      </c>
      <c r="CJ635" s="15">
        <v>2.25</v>
      </c>
      <c r="CK635" s="15">
        <v>1</v>
      </c>
      <c r="CL635" s="15">
        <v>1.6666666666666667</v>
      </c>
      <c r="CM635" s="15">
        <v>2</v>
      </c>
      <c r="CN635" s="15">
        <v>2</v>
      </c>
      <c r="CO635" s="15">
        <f t="shared" si="124"/>
        <v>1.7833333333333337</v>
      </c>
      <c r="CP635" s="15">
        <v>1</v>
      </c>
      <c r="CQ635" s="15">
        <v>5</v>
      </c>
      <c r="CR635" s="15" t="s">
        <v>1007</v>
      </c>
      <c r="CU635" s="15" t="s">
        <v>1007</v>
      </c>
      <c r="CX635" s="15" t="s">
        <v>1007</v>
      </c>
      <c r="CY635" s="15" t="s">
        <v>1007</v>
      </c>
      <c r="DA635" s="15" t="s">
        <v>1007</v>
      </c>
      <c r="DC635" s="15" t="s">
        <v>1007</v>
      </c>
      <c r="DE635" s="15" t="s">
        <v>1007</v>
      </c>
      <c r="DO635" s="15">
        <v>2</v>
      </c>
      <c r="DP635" s="15">
        <v>1</v>
      </c>
      <c r="DQ635" s="15">
        <v>3</v>
      </c>
      <c r="DR635" s="15">
        <v>3</v>
      </c>
      <c r="DS635" s="15">
        <v>1</v>
      </c>
      <c r="DT635" s="15">
        <v>2</v>
      </c>
      <c r="DY635" s="27">
        <v>3.2</v>
      </c>
      <c r="DZ635" s="27">
        <v>4</v>
      </c>
      <c r="EA635" s="27">
        <v>2.5</v>
      </c>
      <c r="EB635" s="27">
        <v>2.2000000000000002</v>
      </c>
      <c r="EC635" s="27">
        <v>2.3333333333333335</v>
      </c>
      <c r="ED635" s="27">
        <v>3</v>
      </c>
      <c r="EE635" s="27">
        <f t="shared" si="119"/>
        <v>2.8722222222222222</v>
      </c>
      <c r="EF635" s="15">
        <f t="shared" si="125"/>
        <v>-0.57500000000000018</v>
      </c>
    </row>
    <row r="636" spans="1:136" x14ac:dyDescent="0.2">
      <c r="A636" s="15">
        <v>318</v>
      </c>
      <c r="B636" s="15">
        <v>939</v>
      </c>
      <c r="C636" s="15">
        <v>0</v>
      </c>
      <c r="D636" s="15">
        <v>3</v>
      </c>
      <c r="E636" s="15">
        <v>1</v>
      </c>
      <c r="F636" s="15">
        <v>60</v>
      </c>
      <c r="G636" s="15">
        <v>3</v>
      </c>
      <c r="H636" s="15">
        <v>2</v>
      </c>
      <c r="I636" s="15">
        <v>5</v>
      </c>
      <c r="J636" s="15">
        <v>42</v>
      </c>
      <c r="K636" s="15">
        <v>0</v>
      </c>
      <c r="L636" s="15">
        <v>0</v>
      </c>
      <c r="M636" s="15">
        <v>1</v>
      </c>
      <c r="N636" s="15">
        <v>200000</v>
      </c>
      <c r="O636" s="15">
        <v>0</v>
      </c>
      <c r="P636" s="15">
        <v>1</v>
      </c>
      <c r="Q636" s="15">
        <v>1</v>
      </c>
      <c r="R636" s="15">
        <v>1</v>
      </c>
      <c r="S636" s="15">
        <v>90</v>
      </c>
      <c r="T636" s="15">
        <v>72000</v>
      </c>
      <c r="U636" s="15">
        <f t="shared" si="120"/>
        <v>72000</v>
      </c>
      <c r="V636" s="15">
        <v>14</v>
      </c>
      <c r="W636" s="27">
        <f t="shared" si="121"/>
        <v>800</v>
      </c>
      <c r="AA636" s="15">
        <f t="shared" si="122"/>
        <v>0</v>
      </c>
      <c r="AD636" s="15">
        <f t="shared" si="123"/>
        <v>72000</v>
      </c>
      <c r="AE636" s="172">
        <f t="shared" si="118"/>
        <v>800</v>
      </c>
      <c r="AF636" s="161">
        <v>1</v>
      </c>
      <c r="AG636" s="161">
        <v>1</v>
      </c>
      <c r="AH636" s="161">
        <v>105</v>
      </c>
      <c r="AI636" s="161">
        <v>78700</v>
      </c>
      <c r="AJ636" s="161">
        <v>13</v>
      </c>
      <c r="AK636" s="161">
        <f>AI636/AH636</f>
        <v>749.52380952380952</v>
      </c>
      <c r="AS636" s="15">
        <v>8</v>
      </c>
      <c r="AT636" s="15">
        <v>1</v>
      </c>
      <c r="AU636" s="15">
        <v>4</v>
      </c>
      <c r="AV636" s="15">
        <v>32000</v>
      </c>
      <c r="AW636" s="15">
        <f t="shared" si="126"/>
        <v>32000</v>
      </c>
      <c r="AX636" s="15">
        <v>8</v>
      </c>
      <c r="AY636" s="15">
        <v>8000</v>
      </c>
      <c r="BF636" s="15">
        <f t="shared" si="127"/>
        <v>32000</v>
      </c>
      <c r="BG636" s="15">
        <f t="shared" si="128"/>
        <v>8000</v>
      </c>
      <c r="BH636" s="161">
        <v>8</v>
      </c>
      <c r="BI636" s="161">
        <v>1</v>
      </c>
      <c r="BJ636" s="161">
        <v>4</v>
      </c>
      <c r="BK636" s="161">
        <v>30000</v>
      </c>
      <c r="BL636" s="161">
        <v>7</v>
      </c>
      <c r="BS636" s="23">
        <v>30000</v>
      </c>
      <c r="BT636" s="23">
        <f>BS636/BJ636</f>
        <v>7500</v>
      </c>
      <c r="CJ636" s="15">
        <v>1.75</v>
      </c>
      <c r="CK636" s="15">
        <v>1.6666666666666667</v>
      </c>
      <c r="CL636" s="15">
        <v>1.3333333333333333</v>
      </c>
      <c r="CM636" s="15">
        <v>1.5</v>
      </c>
      <c r="CN636" s="15">
        <v>2</v>
      </c>
      <c r="CO636" s="15">
        <f t="shared" si="124"/>
        <v>1.65</v>
      </c>
      <c r="CP636" s="15">
        <v>1</v>
      </c>
      <c r="CQ636" s="15">
        <v>4</v>
      </c>
      <c r="CR636" s="15">
        <v>2</v>
      </c>
      <c r="CS636" s="15">
        <v>2</v>
      </c>
      <c r="CT636" s="15">
        <v>5</v>
      </c>
      <c r="CU636" s="15">
        <v>1</v>
      </c>
      <c r="CV636" s="15">
        <v>0</v>
      </c>
      <c r="CX636" s="15">
        <v>1</v>
      </c>
      <c r="CY636" s="15">
        <v>1</v>
      </c>
      <c r="DA636" s="15">
        <v>1</v>
      </c>
      <c r="DC636" s="15">
        <v>1</v>
      </c>
      <c r="DE636" s="15">
        <v>1</v>
      </c>
      <c r="DM636" s="15">
        <v>3</v>
      </c>
      <c r="DN636" s="15">
        <v>2</v>
      </c>
      <c r="DO636" s="15">
        <v>1</v>
      </c>
      <c r="DP636" s="15">
        <v>1</v>
      </c>
      <c r="DS636" s="15">
        <v>2</v>
      </c>
      <c r="DT636" s="15">
        <v>1</v>
      </c>
      <c r="DY636" s="15">
        <v>3.4</v>
      </c>
      <c r="DZ636" s="15">
        <v>4</v>
      </c>
      <c r="EA636" s="15">
        <v>4</v>
      </c>
      <c r="EB636" s="15">
        <v>3.2</v>
      </c>
      <c r="EC636" s="15">
        <v>2.3333333333333335</v>
      </c>
      <c r="ED636" s="15">
        <v>3.75</v>
      </c>
      <c r="EE636" s="27">
        <f t="shared" si="119"/>
        <v>3.4472222222222224</v>
      </c>
      <c r="EF636" s="15">
        <f t="shared" si="125"/>
        <v>0.5</v>
      </c>
    </row>
    <row r="637" spans="1:136" x14ac:dyDescent="0.2">
      <c r="A637" s="15">
        <v>318</v>
      </c>
      <c r="B637" s="15">
        <v>939</v>
      </c>
      <c r="C637" s="15">
        <v>0</v>
      </c>
      <c r="D637" s="15">
        <v>3</v>
      </c>
      <c r="E637" s="15">
        <v>1</v>
      </c>
      <c r="F637" s="15">
        <v>60</v>
      </c>
      <c r="G637" s="15">
        <v>3</v>
      </c>
      <c r="H637" s="15">
        <v>2</v>
      </c>
      <c r="I637" s="15">
        <v>5</v>
      </c>
      <c r="J637" s="15">
        <v>42</v>
      </c>
      <c r="K637" s="15">
        <v>0</v>
      </c>
      <c r="L637" s="15">
        <v>0</v>
      </c>
      <c r="M637" s="15">
        <v>1</v>
      </c>
      <c r="N637" s="15">
        <v>200000</v>
      </c>
      <c r="O637" s="15">
        <v>0</v>
      </c>
      <c r="P637" s="15">
        <v>0</v>
      </c>
      <c r="Q637" s="159">
        <v>1</v>
      </c>
      <c r="R637" s="159">
        <v>1</v>
      </c>
      <c r="S637" s="159">
        <v>105</v>
      </c>
      <c r="T637" s="160">
        <v>78700</v>
      </c>
      <c r="U637" s="160">
        <f t="shared" si="120"/>
        <v>78700</v>
      </c>
      <c r="V637" s="159">
        <v>13</v>
      </c>
      <c r="W637" s="171">
        <f t="shared" si="121"/>
        <v>749.52380952380952</v>
      </c>
      <c r="AA637" s="15">
        <f t="shared" si="122"/>
        <v>0</v>
      </c>
      <c r="AD637" s="15">
        <f t="shared" si="123"/>
        <v>78700</v>
      </c>
      <c r="AE637" s="172">
        <f t="shared" si="118"/>
        <v>749.52380952380952</v>
      </c>
      <c r="AS637" s="15">
        <v>8</v>
      </c>
      <c r="AT637" s="15">
        <v>1</v>
      </c>
      <c r="AU637" s="15">
        <v>4</v>
      </c>
      <c r="AV637" s="15">
        <v>30000</v>
      </c>
      <c r="AW637" s="15">
        <f t="shared" si="126"/>
        <v>30000</v>
      </c>
      <c r="AX637" s="15">
        <v>7</v>
      </c>
      <c r="BF637" s="15">
        <f t="shared" si="127"/>
        <v>30000</v>
      </c>
      <c r="BG637" s="15">
        <f t="shared" si="128"/>
        <v>7500</v>
      </c>
      <c r="CJ637" s="15">
        <v>1.75</v>
      </c>
      <c r="CK637" s="15">
        <v>1.6666666666666667</v>
      </c>
      <c r="CL637" s="15">
        <v>1.3333333333333333</v>
      </c>
      <c r="CM637" s="15">
        <v>1.5</v>
      </c>
      <c r="CN637" s="15">
        <v>2</v>
      </c>
      <c r="CO637" s="15">
        <f t="shared" si="124"/>
        <v>1.65</v>
      </c>
      <c r="CP637" s="15">
        <v>1</v>
      </c>
      <c r="CQ637" s="15">
        <v>4</v>
      </c>
      <c r="CR637" s="15">
        <v>2</v>
      </c>
      <c r="CS637" s="15">
        <v>2</v>
      </c>
      <c r="CT637" s="15">
        <v>5</v>
      </c>
      <c r="CU637" s="15">
        <v>1</v>
      </c>
      <c r="CV637" s="15">
        <v>0</v>
      </c>
      <c r="CX637" s="15">
        <v>1</v>
      </c>
      <c r="CY637" s="15">
        <v>1</v>
      </c>
      <c r="DA637" s="15">
        <v>1</v>
      </c>
      <c r="DC637" s="15">
        <v>1</v>
      </c>
      <c r="DE637" s="15">
        <v>1</v>
      </c>
      <c r="DM637" s="15">
        <v>3</v>
      </c>
      <c r="DN637" s="15">
        <v>2</v>
      </c>
      <c r="DO637" s="15">
        <v>1</v>
      </c>
      <c r="DP637" s="15">
        <v>1</v>
      </c>
      <c r="DS637" s="15">
        <v>2</v>
      </c>
      <c r="DT637" s="15">
        <v>1</v>
      </c>
      <c r="DY637" s="27">
        <v>3.2</v>
      </c>
      <c r="DZ637" s="27">
        <v>3</v>
      </c>
      <c r="EA637" s="27">
        <v>3.25</v>
      </c>
      <c r="EB637" s="27">
        <v>2.4</v>
      </c>
      <c r="EC637" s="27">
        <v>2.3333333333333335</v>
      </c>
      <c r="ED637" s="27">
        <v>3.5</v>
      </c>
      <c r="EE637" s="27">
        <f t="shared" si="119"/>
        <v>2.9472222222222224</v>
      </c>
      <c r="EF637" s="15">
        <f t="shared" si="125"/>
        <v>-0.24166666666666625</v>
      </c>
    </row>
    <row r="638" spans="1:136" x14ac:dyDescent="0.2">
      <c r="A638" s="15">
        <v>319</v>
      </c>
      <c r="B638" s="15">
        <v>940</v>
      </c>
      <c r="C638" s="15">
        <v>0</v>
      </c>
      <c r="D638" s="15">
        <v>3</v>
      </c>
      <c r="E638" s="15">
        <v>0</v>
      </c>
      <c r="F638" s="15">
        <v>35</v>
      </c>
      <c r="G638" s="15">
        <v>5</v>
      </c>
      <c r="H638" s="15">
        <v>2</v>
      </c>
      <c r="I638" s="15">
        <v>3</v>
      </c>
      <c r="J638" s="15">
        <v>3</v>
      </c>
      <c r="K638" s="15">
        <v>0</v>
      </c>
      <c r="L638" s="15">
        <v>0</v>
      </c>
      <c r="M638" s="15">
        <v>1</v>
      </c>
      <c r="N638" s="15">
        <v>360000</v>
      </c>
      <c r="O638" s="15">
        <v>0</v>
      </c>
      <c r="P638" s="15">
        <v>1</v>
      </c>
      <c r="Q638" s="15">
        <v>1</v>
      </c>
      <c r="R638" s="15">
        <v>1</v>
      </c>
      <c r="S638" s="15">
        <v>12</v>
      </c>
      <c r="T638" s="15">
        <v>6300</v>
      </c>
      <c r="U638" s="15">
        <f t="shared" si="120"/>
        <v>6300</v>
      </c>
      <c r="V638" s="15">
        <v>15</v>
      </c>
      <c r="W638" s="27">
        <f t="shared" si="121"/>
        <v>525</v>
      </c>
      <c r="AA638" s="15">
        <f t="shared" si="122"/>
        <v>0</v>
      </c>
      <c r="AD638" s="15">
        <f t="shared" si="123"/>
        <v>6300</v>
      </c>
      <c r="AE638" s="172">
        <f t="shared" si="118"/>
        <v>525</v>
      </c>
      <c r="AF638" s="161">
        <v>1</v>
      </c>
      <c r="AG638" s="161">
        <v>1</v>
      </c>
      <c r="AH638" s="161">
        <v>12</v>
      </c>
      <c r="AI638" s="161">
        <v>6000</v>
      </c>
      <c r="AJ638" s="161">
        <v>15</v>
      </c>
      <c r="AK638" s="161">
        <v>500</v>
      </c>
      <c r="AW638" s="15">
        <f t="shared" si="126"/>
        <v>0</v>
      </c>
      <c r="CJ638" s="15">
        <v>1.75</v>
      </c>
      <c r="CK638" s="15">
        <v>2.3333333333333335</v>
      </c>
      <c r="CL638" s="15">
        <v>2.6666666666666665</v>
      </c>
      <c r="CM638" s="15">
        <v>2</v>
      </c>
      <c r="CN638" s="15">
        <v>1.5</v>
      </c>
      <c r="CO638" s="15">
        <f t="shared" si="124"/>
        <v>2.0499999999999998</v>
      </c>
      <c r="CP638" s="15">
        <v>1</v>
      </c>
      <c r="CQ638" s="15">
        <v>3</v>
      </c>
      <c r="CR638" s="15">
        <v>4</v>
      </c>
      <c r="CS638" s="15">
        <v>3</v>
      </c>
      <c r="CT638" s="15">
        <v>4</v>
      </c>
      <c r="CU638" s="15">
        <v>3</v>
      </c>
      <c r="CV638" s="15">
        <v>0</v>
      </c>
      <c r="CX638" s="15">
        <v>1</v>
      </c>
      <c r="CY638" s="15">
        <v>1</v>
      </c>
      <c r="DA638" s="15">
        <v>1</v>
      </c>
      <c r="DC638" s="15">
        <v>0</v>
      </c>
      <c r="DD638" s="15">
        <v>4</v>
      </c>
      <c r="DE638" s="15">
        <v>1</v>
      </c>
      <c r="DM638" s="15">
        <v>3</v>
      </c>
      <c r="DN638" s="15">
        <v>2</v>
      </c>
      <c r="DQ638" s="15">
        <v>2</v>
      </c>
      <c r="DR638" s="15">
        <v>2</v>
      </c>
      <c r="DS638" s="15">
        <v>1</v>
      </c>
      <c r="DT638" s="15">
        <v>2</v>
      </c>
      <c r="DY638" s="15">
        <v>2.8</v>
      </c>
      <c r="DZ638" s="15">
        <v>4</v>
      </c>
      <c r="EA638" s="15">
        <v>3.75</v>
      </c>
      <c r="EB638" s="15">
        <v>3</v>
      </c>
      <c r="EC638" s="15">
        <v>2.3333333333333335</v>
      </c>
      <c r="ED638" s="15">
        <v>3.25</v>
      </c>
      <c r="EE638" s="27">
        <f t="shared" si="119"/>
        <v>3.1888888888888887</v>
      </c>
      <c r="EF638" s="15">
        <f t="shared" si="125"/>
        <v>0.62222222222222223</v>
      </c>
    </row>
    <row r="639" spans="1:136" x14ac:dyDescent="0.2">
      <c r="A639" s="15">
        <v>319</v>
      </c>
      <c r="B639" s="15">
        <v>940</v>
      </c>
      <c r="C639" s="15">
        <v>0</v>
      </c>
      <c r="D639" s="15">
        <v>3</v>
      </c>
      <c r="E639" s="15">
        <v>0</v>
      </c>
      <c r="F639" s="15">
        <v>35</v>
      </c>
      <c r="G639" s="15">
        <v>5</v>
      </c>
      <c r="H639" s="15">
        <v>2</v>
      </c>
      <c r="I639" s="15">
        <v>3</v>
      </c>
      <c r="J639" s="15">
        <v>3</v>
      </c>
      <c r="K639" s="15">
        <v>0</v>
      </c>
      <c r="L639" s="15">
        <v>0</v>
      </c>
      <c r="M639" s="15">
        <v>1</v>
      </c>
      <c r="N639" s="15">
        <v>360000</v>
      </c>
      <c r="O639" s="15">
        <v>0</v>
      </c>
      <c r="P639" s="15">
        <v>0</v>
      </c>
      <c r="Q639" s="159">
        <v>1</v>
      </c>
      <c r="R639" s="159">
        <v>1</v>
      </c>
      <c r="S639" s="159">
        <v>12</v>
      </c>
      <c r="T639" s="159">
        <v>6000</v>
      </c>
      <c r="U639" s="159">
        <f t="shared" si="120"/>
        <v>6000</v>
      </c>
      <c r="V639" s="159">
        <v>15</v>
      </c>
      <c r="W639" s="171">
        <f t="shared" si="121"/>
        <v>500</v>
      </c>
      <c r="AA639" s="15">
        <f t="shared" si="122"/>
        <v>0</v>
      </c>
      <c r="AD639" s="15">
        <f t="shared" si="123"/>
        <v>6000</v>
      </c>
      <c r="AE639" s="172">
        <f t="shared" si="118"/>
        <v>500</v>
      </c>
      <c r="AW639" s="15">
        <f t="shared" si="126"/>
        <v>0</v>
      </c>
      <c r="CJ639" s="15">
        <v>1.75</v>
      </c>
      <c r="CK639" s="15">
        <v>2.3333333333333335</v>
      </c>
      <c r="CL639" s="15">
        <v>2.6666666666666665</v>
      </c>
      <c r="CM639" s="15">
        <v>2</v>
      </c>
      <c r="CN639" s="15">
        <v>1.5</v>
      </c>
      <c r="CO639" s="15">
        <f t="shared" si="124"/>
        <v>2.0499999999999998</v>
      </c>
      <c r="CP639" s="15">
        <v>1</v>
      </c>
      <c r="CQ639" s="15">
        <v>3</v>
      </c>
      <c r="CR639" s="15">
        <v>4</v>
      </c>
      <c r="CS639" s="15">
        <v>3</v>
      </c>
      <c r="CT639" s="15">
        <v>4</v>
      </c>
      <c r="CU639" s="15">
        <v>3</v>
      </c>
      <c r="CV639" s="15">
        <v>0</v>
      </c>
      <c r="CX639" s="15">
        <v>1</v>
      </c>
      <c r="CY639" s="15">
        <v>1</v>
      </c>
      <c r="DA639" s="15">
        <v>1</v>
      </c>
      <c r="DC639" s="15">
        <v>0</v>
      </c>
      <c r="DD639" s="15">
        <v>4</v>
      </c>
      <c r="DE639" s="15">
        <v>1</v>
      </c>
      <c r="DM639" s="15">
        <v>3</v>
      </c>
      <c r="DN639" s="15">
        <v>2</v>
      </c>
      <c r="DQ639" s="15">
        <v>2</v>
      </c>
      <c r="DR639" s="15">
        <v>2</v>
      </c>
      <c r="DS639" s="15">
        <v>1</v>
      </c>
      <c r="DT639" s="15">
        <v>2</v>
      </c>
      <c r="DY639" s="27">
        <v>2.8</v>
      </c>
      <c r="DZ639" s="27">
        <v>2.3333333333333335</v>
      </c>
      <c r="EA639" s="27">
        <v>3</v>
      </c>
      <c r="EB639" s="27">
        <v>2.6</v>
      </c>
      <c r="EC639" s="27">
        <v>1.6666666666666667</v>
      </c>
      <c r="ED639" s="27">
        <v>3</v>
      </c>
      <c r="EE639" s="27">
        <f t="shared" si="119"/>
        <v>2.5666666666666664</v>
      </c>
      <c r="EF639" s="15">
        <f t="shared" si="125"/>
        <v>-0.68888888888888866</v>
      </c>
    </row>
    <row r="640" spans="1:136" x14ac:dyDescent="0.2">
      <c r="A640" s="15">
        <v>320</v>
      </c>
      <c r="B640" s="15">
        <v>941</v>
      </c>
      <c r="C640" s="15">
        <v>0</v>
      </c>
      <c r="D640" s="15">
        <v>3</v>
      </c>
      <c r="E640" s="15">
        <v>0</v>
      </c>
      <c r="F640" s="15">
        <v>42</v>
      </c>
      <c r="G640" s="15">
        <v>4</v>
      </c>
      <c r="H640" s="15">
        <v>2</v>
      </c>
      <c r="I640" s="15">
        <v>5</v>
      </c>
      <c r="J640" s="15">
        <v>9</v>
      </c>
      <c r="K640" s="15">
        <v>0</v>
      </c>
      <c r="L640" s="15">
        <v>0</v>
      </c>
      <c r="M640" s="15">
        <v>1</v>
      </c>
      <c r="N640" s="15">
        <v>100000</v>
      </c>
      <c r="O640" s="15">
        <v>0</v>
      </c>
      <c r="P640" s="15">
        <v>1</v>
      </c>
      <c r="Q640" s="15">
        <v>3</v>
      </c>
      <c r="R640" s="15">
        <v>1</v>
      </c>
      <c r="S640" s="15">
        <v>240</v>
      </c>
      <c r="T640" s="150">
        <v>4120000</v>
      </c>
      <c r="U640" s="150">
        <f t="shared" si="120"/>
        <v>4120000</v>
      </c>
      <c r="V640" s="15">
        <v>1.45</v>
      </c>
      <c r="W640" s="27">
        <f t="shared" si="121"/>
        <v>17166.666666666668</v>
      </c>
      <c r="AA640" s="15">
        <f t="shared" si="122"/>
        <v>0</v>
      </c>
      <c r="AD640" s="15">
        <f t="shared" si="123"/>
        <v>4120000</v>
      </c>
      <c r="AE640" s="172">
        <f t="shared" si="118"/>
        <v>17166.666666666668</v>
      </c>
      <c r="AF640" s="161">
        <v>3</v>
      </c>
      <c r="AG640" s="161">
        <v>1</v>
      </c>
      <c r="AH640" s="161">
        <v>240</v>
      </c>
      <c r="AI640" s="161">
        <v>4000000</v>
      </c>
      <c r="AJ640" s="161">
        <v>1.5</v>
      </c>
      <c r="AK640" s="161">
        <f>AI640/AH640</f>
        <v>16666.666666666668</v>
      </c>
      <c r="AS640" s="15">
        <v>1</v>
      </c>
      <c r="AT640" s="15">
        <v>1</v>
      </c>
      <c r="AU640" s="15">
        <v>30</v>
      </c>
      <c r="AV640" s="15">
        <v>25000</v>
      </c>
      <c r="AW640" s="15">
        <f t="shared" si="126"/>
        <v>25000</v>
      </c>
      <c r="AX640" s="15">
        <v>13.5</v>
      </c>
      <c r="AY640" s="15">
        <v>833.33333333333337</v>
      </c>
      <c r="BF640" s="15">
        <f t="shared" si="127"/>
        <v>25000</v>
      </c>
      <c r="BG640" s="15">
        <f t="shared" si="128"/>
        <v>833.33333333333337</v>
      </c>
      <c r="BH640" s="161">
        <v>1</v>
      </c>
      <c r="BI640" s="161">
        <v>1</v>
      </c>
      <c r="BJ640" s="161">
        <v>30</v>
      </c>
      <c r="BK640" s="161">
        <v>20000</v>
      </c>
      <c r="BL640" s="161">
        <v>11</v>
      </c>
      <c r="BS640" s="23">
        <v>20000</v>
      </c>
      <c r="BT640" s="23">
        <f>BS640/BJ640</f>
        <v>666.66666666666663</v>
      </c>
      <c r="CJ640" s="15">
        <v>2.25</v>
      </c>
      <c r="CK640" s="15">
        <v>2</v>
      </c>
      <c r="CL640" s="15">
        <v>2</v>
      </c>
      <c r="CM640" s="15">
        <v>1</v>
      </c>
      <c r="CN640" s="15">
        <v>2.5</v>
      </c>
      <c r="CO640" s="15">
        <f t="shared" si="124"/>
        <v>1.95</v>
      </c>
      <c r="CP640" s="15">
        <v>1</v>
      </c>
      <c r="CQ640" s="15">
        <v>3</v>
      </c>
      <c r="CR640" s="15">
        <v>2</v>
      </c>
      <c r="CS640" s="15">
        <v>2</v>
      </c>
      <c r="CT640" s="15">
        <v>4</v>
      </c>
      <c r="CU640" s="15">
        <v>3</v>
      </c>
      <c r="CV640" s="15">
        <v>0</v>
      </c>
      <c r="CX640" s="15">
        <v>1</v>
      </c>
      <c r="CY640" s="15">
        <v>1</v>
      </c>
      <c r="DA640" s="15">
        <v>1</v>
      </c>
      <c r="DC640" s="15">
        <v>0</v>
      </c>
      <c r="DD640" s="15">
        <v>3</v>
      </c>
      <c r="DE640" s="15">
        <v>1</v>
      </c>
      <c r="DM640" s="15">
        <v>3</v>
      </c>
      <c r="DN640" s="15">
        <v>3</v>
      </c>
      <c r="DO640" s="15">
        <v>2</v>
      </c>
      <c r="DP640" s="15">
        <v>1</v>
      </c>
      <c r="DS640" s="15">
        <v>1</v>
      </c>
      <c r="DT640" s="15">
        <v>2</v>
      </c>
      <c r="DY640" s="15">
        <v>3.4</v>
      </c>
      <c r="DZ640" s="15">
        <v>4</v>
      </c>
      <c r="EA640" s="15">
        <v>3.25</v>
      </c>
      <c r="EB640" s="15">
        <v>2.8</v>
      </c>
      <c r="EC640" s="15">
        <v>2.3333333333333335</v>
      </c>
      <c r="ED640" s="15">
        <v>3.75</v>
      </c>
      <c r="EE640" s="27">
        <f t="shared" si="119"/>
        <v>3.2555555555555551</v>
      </c>
      <c r="EF640" s="15">
        <f t="shared" si="125"/>
        <v>0.33888888888888857</v>
      </c>
    </row>
    <row r="641" spans="1:136" x14ac:dyDescent="0.2">
      <c r="A641" s="15">
        <v>320</v>
      </c>
      <c r="B641" s="15">
        <v>941</v>
      </c>
      <c r="C641" s="15">
        <v>0</v>
      </c>
      <c r="D641" s="15">
        <v>3</v>
      </c>
      <c r="E641" s="15">
        <v>0</v>
      </c>
      <c r="F641" s="15">
        <v>42</v>
      </c>
      <c r="G641" s="15">
        <v>4</v>
      </c>
      <c r="H641" s="15">
        <v>2</v>
      </c>
      <c r="I641" s="15">
        <v>5</v>
      </c>
      <c r="J641" s="15">
        <v>9</v>
      </c>
      <c r="K641" s="15">
        <v>0</v>
      </c>
      <c r="L641" s="15">
        <v>0</v>
      </c>
      <c r="M641" s="15">
        <v>1</v>
      </c>
      <c r="N641" s="15">
        <v>100000</v>
      </c>
      <c r="O641" s="15">
        <v>0</v>
      </c>
      <c r="P641" s="15">
        <v>0</v>
      </c>
      <c r="Q641" s="159">
        <v>3</v>
      </c>
      <c r="R641" s="159">
        <v>1</v>
      </c>
      <c r="S641" s="159">
        <v>240</v>
      </c>
      <c r="T641" s="160">
        <v>4000000</v>
      </c>
      <c r="U641" s="160">
        <f t="shared" si="120"/>
        <v>4000000</v>
      </c>
      <c r="V641" s="159">
        <v>1.5</v>
      </c>
      <c r="W641" s="171">
        <f t="shared" si="121"/>
        <v>16666.666666666668</v>
      </c>
      <c r="AA641" s="15">
        <f t="shared" si="122"/>
        <v>0</v>
      </c>
      <c r="AD641" s="15">
        <f t="shared" si="123"/>
        <v>4000000</v>
      </c>
      <c r="AE641" s="172">
        <f t="shared" si="118"/>
        <v>16666.666666666668</v>
      </c>
      <c r="AS641" s="15">
        <v>1</v>
      </c>
      <c r="AT641" s="15">
        <v>1</v>
      </c>
      <c r="AU641" s="15">
        <v>30</v>
      </c>
      <c r="AV641" s="15">
        <v>20000</v>
      </c>
      <c r="AW641" s="15">
        <f t="shared" si="126"/>
        <v>20000</v>
      </c>
      <c r="AX641" s="15">
        <v>11</v>
      </c>
      <c r="BF641" s="15">
        <f t="shared" si="127"/>
        <v>20000</v>
      </c>
      <c r="BG641" s="15">
        <f t="shared" si="128"/>
        <v>666.66666666666663</v>
      </c>
      <c r="CJ641" s="15">
        <v>2.25</v>
      </c>
      <c r="CK641" s="15">
        <v>2</v>
      </c>
      <c r="CL641" s="15">
        <v>2</v>
      </c>
      <c r="CM641" s="15">
        <v>1</v>
      </c>
      <c r="CN641" s="15">
        <v>2.5</v>
      </c>
      <c r="CO641" s="15">
        <f t="shared" si="124"/>
        <v>1.95</v>
      </c>
      <c r="CP641" s="15">
        <v>1</v>
      </c>
      <c r="CQ641" s="15">
        <v>3</v>
      </c>
      <c r="CR641" s="15">
        <v>2</v>
      </c>
      <c r="CS641" s="15">
        <v>2</v>
      </c>
      <c r="CT641" s="15">
        <v>4</v>
      </c>
      <c r="CU641" s="15">
        <v>3</v>
      </c>
      <c r="CV641" s="15">
        <v>0</v>
      </c>
      <c r="CX641" s="15">
        <v>1</v>
      </c>
      <c r="CY641" s="15">
        <v>1</v>
      </c>
      <c r="DA641" s="15">
        <v>1</v>
      </c>
      <c r="DC641" s="15">
        <v>0</v>
      </c>
      <c r="DD641" s="15">
        <v>3</v>
      </c>
      <c r="DE641" s="15">
        <v>1</v>
      </c>
      <c r="DM641" s="15">
        <v>3</v>
      </c>
      <c r="DN641" s="15">
        <v>3</v>
      </c>
      <c r="DO641" s="15">
        <v>2</v>
      </c>
      <c r="DP641" s="15">
        <v>1</v>
      </c>
      <c r="DS641" s="15">
        <v>1</v>
      </c>
      <c r="DT641" s="15">
        <v>2</v>
      </c>
      <c r="DY641" s="27">
        <v>3.4</v>
      </c>
      <c r="DZ641" s="27">
        <v>3</v>
      </c>
      <c r="EA641" s="27">
        <v>3.75</v>
      </c>
      <c r="EB641" s="27">
        <v>2.6</v>
      </c>
      <c r="EC641" s="27">
        <v>2</v>
      </c>
      <c r="ED641" s="27">
        <v>2.75</v>
      </c>
      <c r="EE641" s="27">
        <f t="shared" si="119"/>
        <v>2.9166666666666665</v>
      </c>
      <c r="EF641" s="15">
        <f t="shared" si="125"/>
        <v>-0.64444444444444482</v>
      </c>
    </row>
    <row r="642" spans="1:136" x14ac:dyDescent="0.2">
      <c r="A642" s="15">
        <v>321</v>
      </c>
      <c r="B642" s="15">
        <v>942</v>
      </c>
      <c r="C642" s="15">
        <v>0</v>
      </c>
      <c r="D642" s="15">
        <v>3</v>
      </c>
      <c r="E642" s="15">
        <v>0</v>
      </c>
      <c r="F642" s="15">
        <v>42</v>
      </c>
      <c r="G642" s="15">
        <v>4</v>
      </c>
      <c r="H642" s="15">
        <v>2</v>
      </c>
      <c r="I642" s="15">
        <v>3</v>
      </c>
      <c r="J642" s="15">
        <v>17</v>
      </c>
      <c r="K642" s="15">
        <v>0</v>
      </c>
      <c r="L642" s="15">
        <v>1</v>
      </c>
      <c r="M642" s="15">
        <v>1</v>
      </c>
      <c r="N642" s="15">
        <v>350000</v>
      </c>
      <c r="O642" s="15">
        <v>1</v>
      </c>
      <c r="P642" s="15">
        <v>1</v>
      </c>
      <c r="Q642" s="15">
        <v>3</v>
      </c>
      <c r="R642" s="15">
        <v>1</v>
      </c>
      <c r="S642" s="15">
        <v>60</v>
      </c>
      <c r="T642" s="15">
        <v>780000</v>
      </c>
      <c r="U642" s="15">
        <f t="shared" si="120"/>
        <v>780000</v>
      </c>
      <c r="V642" s="15">
        <v>1.45</v>
      </c>
      <c r="W642" s="27">
        <f t="shared" si="121"/>
        <v>13000</v>
      </c>
      <c r="AA642" s="15">
        <f t="shared" si="122"/>
        <v>0</v>
      </c>
      <c r="AD642" s="15">
        <f t="shared" si="123"/>
        <v>780000</v>
      </c>
      <c r="AE642" s="172">
        <f t="shared" ref="AE642:AE705" si="129">$AD642/$S642</f>
        <v>13000</v>
      </c>
      <c r="AF642" s="161">
        <v>3</v>
      </c>
      <c r="AG642" s="161">
        <v>1</v>
      </c>
      <c r="AH642" s="161">
        <v>60</v>
      </c>
      <c r="AI642" s="161">
        <v>750000</v>
      </c>
      <c r="AJ642" s="161">
        <v>1.5</v>
      </c>
      <c r="AK642" s="161">
        <v>12500</v>
      </c>
      <c r="AS642" s="15">
        <v>1</v>
      </c>
      <c r="AT642" s="15">
        <v>1</v>
      </c>
      <c r="AU642" s="15">
        <v>30</v>
      </c>
      <c r="AV642" s="15">
        <v>24000</v>
      </c>
      <c r="AW642" s="15">
        <f t="shared" si="126"/>
        <v>24000</v>
      </c>
      <c r="AX642" s="15">
        <v>12</v>
      </c>
      <c r="AY642" s="15">
        <v>800</v>
      </c>
      <c r="BF642" s="15">
        <f t="shared" si="127"/>
        <v>24000</v>
      </c>
      <c r="BG642" s="15">
        <f t="shared" si="128"/>
        <v>800</v>
      </c>
      <c r="BH642" s="161">
        <v>1</v>
      </c>
      <c r="BI642" s="161">
        <v>1</v>
      </c>
      <c r="BJ642" s="161">
        <v>30</v>
      </c>
      <c r="BK642" s="161">
        <v>21600</v>
      </c>
      <c r="BL642" s="161">
        <v>10.5</v>
      </c>
      <c r="BS642" s="23">
        <v>21600</v>
      </c>
      <c r="BT642" s="23">
        <f>BS642/BJ642</f>
        <v>720</v>
      </c>
      <c r="CJ642" s="15">
        <v>2.5</v>
      </c>
      <c r="CK642" s="15">
        <v>1.3333333333333333</v>
      </c>
      <c r="CL642" s="15">
        <v>2.3333333333333335</v>
      </c>
      <c r="CM642" s="15">
        <v>1.5</v>
      </c>
      <c r="CN642" s="15">
        <v>2.5</v>
      </c>
      <c r="CO642" s="15">
        <f t="shared" si="124"/>
        <v>2.0333333333333332</v>
      </c>
      <c r="CP642" s="15">
        <v>1</v>
      </c>
      <c r="CQ642" s="15">
        <v>3</v>
      </c>
      <c r="CR642" s="15">
        <v>1</v>
      </c>
      <c r="CS642" s="15">
        <v>4</v>
      </c>
      <c r="CT642" s="15">
        <v>2</v>
      </c>
      <c r="CU642" s="15">
        <v>3</v>
      </c>
      <c r="CV642" s="15">
        <v>0</v>
      </c>
      <c r="CX642" s="15">
        <v>1</v>
      </c>
      <c r="CY642" s="15">
        <v>1</v>
      </c>
      <c r="DA642" s="15">
        <v>1</v>
      </c>
      <c r="DC642" s="15">
        <v>0</v>
      </c>
      <c r="DD642" s="15">
        <v>4</v>
      </c>
      <c r="DE642" s="15">
        <v>1</v>
      </c>
      <c r="DM642" s="15">
        <v>2</v>
      </c>
      <c r="DN642" s="15">
        <v>3</v>
      </c>
      <c r="DO642" s="15">
        <v>1</v>
      </c>
      <c r="DP642" s="15">
        <v>2</v>
      </c>
      <c r="DS642" s="15">
        <v>3</v>
      </c>
      <c r="DT642" s="15">
        <v>2</v>
      </c>
      <c r="DY642" s="15">
        <v>3.6</v>
      </c>
      <c r="DZ642" s="15">
        <v>3.3333333333333335</v>
      </c>
      <c r="EA642" s="15">
        <v>4.5</v>
      </c>
      <c r="EB642" s="15">
        <v>2.6</v>
      </c>
      <c r="EC642" s="15">
        <v>3.3333333333333335</v>
      </c>
      <c r="ED642" s="15">
        <v>4</v>
      </c>
      <c r="EE642" s="27">
        <f t="shared" ref="EE642:EE705" si="130">AVERAGE($DY642:$ED642)</f>
        <v>3.5611111111111113</v>
      </c>
      <c r="EF642" s="15">
        <f t="shared" si="125"/>
        <v>0.28333333333333321</v>
      </c>
    </row>
    <row r="643" spans="1:136" x14ac:dyDescent="0.2">
      <c r="A643" s="15">
        <v>321</v>
      </c>
      <c r="B643" s="15">
        <v>942</v>
      </c>
      <c r="C643" s="15">
        <v>0</v>
      </c>
      <c r="D643" s="15">
        <v>3</v>
      </c>
      <c r="E643" s="15">
        <v>0</v>
      </c>
      <c r="F643" s="15">
        <v>42</v>
      </c>
      <c r="G643" s="15">
        <v>4</v>
      </c>
      <c r="H643" s="15">
        <v>2</v>
      </c>
      <c r="I643" s="15">
        <v>3</v>
      </c>
      <c r="J643" s="15">
        <v>17</v>
      </c>
      <c r="K643" s="15">
        <v>0</v>
      </c>
      <c r="L643" s="15">
        <v>1</v>
      </c>
      <c r="M643" s="15">
        <v>1</v>
      </c>
      <c r="N643" s="15">
        <v>350000</v>
      </c>
      <c r="O643" s="15">
        <v>1</v>
      </c>
      <c r="P643" s="15">
        <v>0</v>
      </c>
      <c r="Q643" s="159">
        <v>3</v>
      </c>
      <c r="R643" s="159">
        <v>1</v>
      </c>
      <c r="S643" s="159">
        <v>60</v>
      </c>
      <c r="T643" s="159">
        <v>750000</v>
      </c>
      <c r="U643" s="159">
        <f t="shared" ref="U643:U706" si="131">($R643*$T643)</f>
        <v>750000</v>
      </c>
      <c r="V643" s="159">
        <v>1.5</v>
      </c>
      <c r="W643" s="171">
        <f t="shared" ref="W643:W706" si="132">$U643/$S643</f>
        <v>12500</v>
      </c>
      <c r="AA643" s="15">
        <f t="shared" ref="AA643:AA706" si="133">$Z643*$X643</f>
        <v>0</v>
      </c>
      <c r="AD643" s="15">
        <f t="shared" ref="AD643:AD706" si="134">$U643+$AA643</f>
        <v>750000</v>
      </c>
      <c r="AE643" s="172">
        <f t="shared" si="129"/>
        <v>12500</v>
      </c>
      <c r="AS643" s="15">
        <v>1</v>
      </c>
      <c r="AT643" s="15">
        <v>1</v>
      </c>
      <c r="AU643" s="15">
        <v>30</v>
      </c>
      <c r="AV643" s="15">
        <v>21600</v>
      </c>
      <c r="AW643" s="15">
        <f t="shared" si="126"/>
        <v>21600</v>
      </c>
      <c r="AX643" s="15">
        <v>10.5</v>
      </c>
      <c r="BF643" s="15">
        <f t="shared" si="127"/>
        <v>21600</v>
      </c>
      <c r="BG643" s="15">
        <f t="shared" si="128"/>
        <v>720</v>
      </c>
      <c r="CJ643" s="15">
        <v>2.5</v>
      </c>
      <c r="CK643" s="15">
        <v>1.3333333333333333</v>
      </c>
      <c r="CL643" s="15">
        <v>2.3333333333333335</v>
      </c>
      <c r="CM643" s="15">
        <v>1.5</v>
      </c>
      <c r="CN643" s="15">
        <v>2.5</v>
      </c>
      <c r="CO643" s="15">
        <f t="shared" ref="CO643:CO706" si="135">AVERAGE($CJ643:$CN643)</f>
        <v>2.0333333333333332</v>
      </c>
      <c r="CP643" s="15">
        <v>1</v>
      </c>
      <c r="CQ643" s="15">
        <v>3</v>
      </c>
      <c r="CR643" s="15">
        <v>1</v>
      </c>
      <c r="CS643" s="15">
        <v>4</v>
      </c>
      <c r="CT643" s="15">
        <v>2</v>
      </c>
      <c r="CU643" s="15">
        <v>3</v>
      </c>
      <c r="CV643" s="15">
        <v>0</v>
      </c>
      <c r="CX643" s="15">
        <v>1</v>
      </c>
      <c r="CY643" s="15">
        <v>1</v>
      </c>
      <c r="DA643" s="15">
        <v>1</v>
      </c>
      <c r="DC643" s="15">
        <v>0</v>
      </c>
      <c r="DD643" s="15">
        <v>4</v>
      </c>
      <c r="DE643" s="15">
        <v>1</v>
      </c>
      <c r="DM643" s="15">
        <v>2</v>
      </c>
      <c r="DN643" s="15">
        <v>3</v>
      </c>
      <c r="DO643" s="15">
        <v>1</v>
      </c>
      <c r="DP643" s="15">
        <v>2</v>
      </c>
      <c r="DS643" s="15">
        <v>3</v>
      </c>
      <c r="DT643" s="15">
        <v>2</v>
      </c>
      <c r="DY643" s="27">
        <v>3.6</v>
      </c>
      <c r="DZ643" s="27">
        <v>3.3333333333333335</v>
      </c>
      <c r="EA643" s="27">
        <v>4</v>
      </c>
      <c r="EB643" s="27">
        <v>2.4</v>
      </c>
      <c r="EC643" s="27">
        <v>2.3333333333333335</v>
      </c>
      <c r="ED643" s="27">
        <v>4</v>
      </c>
      <c r="EE643" s="27">
        <f t="shared" si="130"/>
        <v>3.2777777777777781</v>
      </c>
      <c r="EF643" s="15">
        <f t="shared" ref="EF643:EF706" si="136">$EE643-$EE644</f>
        <v>-0.23888888888888893</v>
      </c>
    </row>
    <row r="644" spans="1:136" x14ac:dyDescent="0.2">
      <c r="A644" s="15">
        <v>322</v>
      </c>
      <c r="B644" s="15">
        <v>943</v>
      </c>
      <c r="C644" s="15">
        <v>0</v>
      </c>
      <c r="D644" s="15">
        <v>3</v>
      </c>
      <c r="E644" s="15">
        <v>0</v>
      </c>
      <c r="F644" s="15">
        <v>52</v>
      </c>
      <c r="G644" s="15">
        <v>3</v>
      </c>
      <c r="H644" s="15">
        <v>2</v>
      </c>
      <c r="I644" s="15">
        <v>5</v>
      </c>
      <c r="J644" s="15">
        <v>17</v>
      </c>
      <c r="K644" s="15">
        <v>0</v>
      </c>
      <c r="L644" s="15">
        <v>1</v>
      </c>
      <c r="M644" s="15">
        <v>1</v>
      </c>
      <c r="N644" s="15">
        <v>500000</v>
      </c>
      <c r="O644" s="15">
        <v>0</v>
      </c>
      <c r="P644" s="15">
        <v>1</v>
      </c>
      <c r="Q644" s="15">
        <v>3</v>
      </c>
      <c r="R644" s="15">
        <v>1</v>
      </c>
      <c r="S644" s="15">
        <v>240</v>
      </c>
      <c r="T644" s="15">
        <v>3000000</v>
      </c>
      <c r="U644" s="15">
        <f t="shared" si="131"/>
        <v>3000000</v>
      </c>
      <c r="V644" s="15">
        <v>1.45</v>
      </c>
      <c r="W644" s="27">
        <f t="shared" si="132"/>
        <v>12500</v>
      </c>
      <c r="AA644" s="15">
        <f t="shared" si="133"/>
        <v>0</v>
      </c>
      <c r="AD644" s="15">
        <f t="shared" si="134"/>
        <v>3000000</v>
      </c>
      <c r="AE644" s="172">
        <f t="shared" si="129"/>
        <v>12500</v>
      </c>
      <c r="AF644" s="161">
        <v>3</v>
      </c>
      <c r="AG644" s="161">
        <v>1</v>
      </c>
      <c r="AH644" s="161">
        <v>240</v>
      </c>
      <c r="AI644" s="161">
        <v>3000000</v>
      </c>
      <c r="AJ644" s="161">
        <v>1.45</v>
      </c>
      <c r="AK644" s="161">
        <v>12500</v>
      </c>
      <c r="AS644" s="15">
        <v>1</v>
      </c>
      <c r="AT644" s="15">
        <v>1</v>
      </c>
      <c r="AU644" s="15">
        <v>25</v>
      </c>
      <c r="AV644" s="15">
        <v>25000</v>
      </c>
      <c r="AW644" s="15">
        <f t="shared" si="126"/>
        <v>25000</v>
      </c>
      <c r="AX644" s="15">
        <v>14</v>
      </c>
      <c r="AY644" s="15">
        <v>1000</v>
      </c>
      <c r="BF644" s="15">
        <f t="shared" si="127"/>
        <v>25000</v>
      </c>
      <c r="BG644" s="15">
        <f t="shared" ref="BG644:BG707" si="137">$BF644/$AU644</f>
        <v>1000</v>
      </c>
      <c r="BH644" s="161">
        <v>1</v>
      </c>
      <c r="BI644" s="161">
        <v>1</v>
      </c>
      <c r="BJ644" s="161">
        <v>25</v>
      </c>
      <c r="BK644" s="161">
        <v>22000</v>
      </c>
      <c r="BL644" s="161">
        <v>16</v>
      </c>
      <c r="BS644" s="23">
        <v>22000</v>
      </c>
      <c r="BT644" s="23">
        <f>BS644/BJ644</f>
        <v>880</v>
      </c>
      <c r="CJ644" s="15">
        <v>3</v>
      </c>
      <c r="CK644" s="15">
        <v>2.6666666666666665</v>
      </c>
      <c r="CL644" s="15">
        <v>2</v>
      </c>
      <c r="CM644" s="15">
        <v>1.5</v>
      </c>
      <c r="CN644" s="15">
        <v>2.5</v>
      </c>
      <c r="CO644" s="15">
        <f t="shared" si="135"/>
        <v>2.333333333333333</v>
      </c>
      <c r="CP644" s="15">
        <v>1</v>
      </c>
      <c r="CQ644" s="15">
        <v>5</v>
      </c>
      <c r="CR644" s="15" t="s">
        <v>1007</v>
      </c>
      <c r="CU644" s="15" t="s">
        <v>1007</v>
      </c>
      <c r="CX644" s="15" t="s">
        <v>1007</v>
      </c>
      <c r="CY644" s="15" t="s">
        <v>1007</v>
      </c>
      <c r="DA644" s="15" t="s">
        <v>1007</v>
      </c>
      <c r="DC644" s="15" t="s">
        <v>1007</v>
      </c>
      <c r="DE644" s="15" t="s">
        <v>1007</v>
      </c>
      <c r="DM644" s="15">
        <v>2</v>
      </c>
      <c r="DN644" s="15">
        <v>3</v>
      </c>
      <c r="DO644" s="15">
        <v>1</v>
      </c>
      <c r="DP644" s="15">
        <v>1</v>
      </c>
      <c r="DS644" s="15">
        <v>3</v>
      </c>
      <c r="DT644" s="15">
        <v>3</v>
      </c>
      <c r="DY644" s="15">
        <v>3.2</v>
      </c>
      <c r="DZ644" s="15">
        <v>4</v>
      </c>
      <c r="EA644" s="15">
        <v>3.75</v>
      </c>
      <c r="EB644" s="15">
        <v>3.4</v>
      </c>
      <c r="EC644" s="15">
        <v>3</v>
      </c>
      <c r="ED644" s="15">
        <v>3.75</v>
      </c>
      <c r="EE644" s="27">
        <f t="shared" si="130"/>
        <v>3.5166666666666671</v>
      </c>
      <c r="EF644" s="15">
        <f t="shared" si="136"/>
        <v>0.54722222222222205</v>
      </c>
    </row>
    <row r="645" spans="1:136" x14ac:dyDescent="0.2">
      <c r="A645" s="15">
        <v>322</v>
      </c>
      <c r="B645" s="15">
        <v>943</v>
      </c>
      <c r="C645" s="15">
        <v>0</v>
      </c>
      <c r="D645" s="15">
        <v>3</v>
      </c>
      <c r="E645" s="15">
        <v>0</v>
      </c>
      <c r="F645" s="15">
        <v>52</v>
      </c>
      <c r="G645" s="15">
        <v>3</v>
      </c>
      <c r="H645" s="15">
        <v>2</v>
      </c>
      <c r="I645" s="15">
        <v>5</v>
      </c>
      <c r="J645" s="15">
        <v>17</v>
      </c>
      <c r="K645" s="15">
        <v>0</v>
      </c>
      <c r="L645" s="15">
        <v>1</v>
      </c>
      <c r="M645" s="15">
        <v>1</v>
      </c>
      <c r="N645" s="15">
        <v>500000</v>
      </c>
      <c r="O645" s="15">
        <v>0</v>
      </c>
      <c r="P645" s="15">
        <v>0</v>
      </c>
      <c r="Q645" s="159">
        <v>3</v>
      </c>
      <c r="R645" s="159">
        <v>1</v>
      </c>
      <c r="S645" s="159">
        <v>240</v>
      </c>
      <c r="T645" s="159">
        <v>3000000</v>
      </c>
      <c r="U645" s="159">
        <f t="shared" si="131"/>
        <v>3000000</v>
      </c>
      <c r="V645" s="159">
        <v>1.45</v>
      </c>
      <c r="W645" s="171">
        <f t="shared" si="132"/>
        <v>12500</v>
      </c>
      <c r="AA645" s="15">
        <f t="shared" si="133"/>
        <v>0</v>
      </c>
      <c r="AD645" s="15">
        <f t="shared" si="134"/>
        <v>3000000</v>
      </c>
      <c r="AE645" s="172">
        <f t="shared" si="129"/>
        <v>12500</v>
      </c>
      <c r="AS645" s="15">
        <v>1</v>
      </c>
      <c r="AT645" s="15">
        <v>1</v>
      </c>
      <c r="AU645" s="15">
        <v>25</v>
      </c>
      <c r="AV645" s="15">
        <v>22000</v>
      </c>
      <c r="AW645" s="15">
        <f t="shared" ref="AW645:AW708" si="138">$AV645*$AT645</f>
        <v>22000</v>
      </c>
      <c r="AX645" s="15">
        <v>16</v>
      </c>
      <c r="BF645" s="15">
        <f t="shared" ref="BF645:BF707" si="139">$AW645+$BC645</f>
        <v>22000</v>
      </c>
      <c r="BG645" s="15">
        <f t="shared" si="137"/>
        <v>880</v>
      </c>
      <c r="CJ645" s="15">
        <v>3</v>
      </c>
      <c r="CK645" s="15">
        <v>2.6666666666666665</v>
      </c>
      <c r="CL645" s="15">
        <v>2</v>
      </c>
      <c r="CM645" s="15">
        <v>1.5</v>
      </c>
      <c r="CN645" s="15">
        <v>2.5</v>
      </c>
      <c r="CO645" s="15">
        <f t="shared" si="135"/>
        <v>2.333333333333333</v>
      </c>
      <c r="CP645" s="15">
        <v>1</v>
      </c>
      <c r="CQ645" s="15">
        <v>5</v>
      </c>
      <c r="CR645" s="15" t="s">
        <v>1007</v>
      </c>
      <c r="CU645" s="15" t="s">
        <v>1007</v>
      </c>
      <c r="CX645" s="15" t="s">
        <v>1007</v>
      </c>
      <c r="CY645" s="15" t="s">
        <v>1007</v>
      </c>
      <c r="DA645" s="15" t="s">
        <v>1007</v>
      </c>
      <c r="DC645" s="15" t="s">
        <v>1007</v>
      </c>
      <c r="DE645" s="15" t="s">
        <v>1007</v>
      </c>
      <c r="DM645" s="15">
        <v>2</v>
      </c>
      <c r="DN645" s="15">
        <v>3</v>
      </c>
      <c r="DO645" s="15">
        <v>1</v>
      </c>
      <c r="DP645" s="15">
        <v>1</v>
      </c>
      <c r="DS645" s="15">
        <v>3</v>
      </c>
      <c r="DT645" s="15">
        <v>3</v>
      </c>
      <c r="DY645" s="27">
        <v>3.2</v>
      </c>
      <c r="DZ645" s="27">
        <v>2.3333333333333335</v>
      </c>
      <c r="EA645" s="27">
        <v>3.5</v>
      </c>
      <c r="EB645" s="27">
        <v>3.2</v>
      </c>
      <c r="EC645" s="27">
        <v>2.3333333333333335</v>
      </c>
      <c r="ED645" s="27">
        <v>3.25</v>
      </c>
      <c r="EE645" s="27">
        <f t="shared" si="130"/>
        <v>2.969444444444445</v>
      </c>
      <c r="EF645" s="15">
        <f t="shared" si="136"/>
        <v>-0.33333333333333259</v>
      </c>
    </row>
    <row r="646" spans="1:136" x14ac:dyDescent="0.2">
      <c r="A646" s="15">
        <v>323</v>
      </c>
      <c r="B646" s="15">
        <v>944</v>
      </c>
      <c r="C646" s="15">
        <v>0</v>
      </c>
      <c r="D646" s="15">
        <v>3</v>
      </c>
      <c r="E646" s="15">
        <v>0</v>
      </c>
      <c r="F646" s="15">
        <v>50</v>
      </c>
      <c r="G646" s="15">
        <v>4</v>
      </c>
      <c r="H646" s="15">
        <v>2</v>
      </c>
      <c r="I646" s="15">
        <v>5</v>
      </c>
      <c r="J646" s="15">
        <v>20</v>
      </c>
      <c r="K646" s="15">
        <v>0</v>
      </c>
      <c r="L646" s="15">
        <v>1</v>
      </c>
      <c r="M646" s="15">
        <v>1</v>
      </c>
      <c r="N646" s="15">
        <v>250000</v>
      </c>
      <c r="O646" s="15">
        <v>0</v>
      </c>
      <c r="P646" s="15">
        <v>1</v>
      </c>
      <c r="Q646" s="15">
        <v>3</v>
      </c>
      <c r="R646" s="15">
        <v>1</v>
      </c>
      <c r="S646" s="15">
        <v>150</v>
      </c>
      <c r="T646" s="15">
        <v>2025000</v>
      </c>
      <c r="U646" s="15">
        <f t="shared" si="131"/>
        <v>2025000</v>
      </c>
      <c r="V646" s="15">
        <v>1.4</v>
      </c>
      <c r="W646" s="27">
        <f t="shared" si="132"/>
        <v>13500</v>
      </c>
      <c r="AA646" s="15">
        <f t="shared" si="133"/>
        <v>0</v>
      </c>
      <c r="AD646" s="15">
        <f t="shared" si="134"/>
        <v>2025000</v>
      </c>
      <c r="AE646" s="172">
        <f t="shared" si="129"/>
        <v>13500</v>
      </c>
      <c r="AF646" s="161">
        <v>3</v>
      </c>
      <c r="AG646" s="161">
        <v>1</v>
      </c>
      <c r="AH646" s="161">
        <v>150</v>
      </c>
      <c r="AI646" s="161">
        <v>2000000</v>
      </c>
      <c r="AJ646" s="161">
        <v>1.5</v>
      </c>
      <c r="AK646" s="161">
        <v>13333.333333333334</v>
      </c>
      <c r="AS646" s="15">
        <v>1</v>
      </c>
      <c r="AT646" s="15">
        <v>1</v>
      </c>
      <c r="AU646" s="15">
        <v>44</v>
      </c>
      <c r="AV646" s="15">
        <v>41800</v>
      </c>
      <c r="AW646" s="15">
        <f t="shared" si="138"/>
        <v>41800</v>
      </c>
      <c r="AX646" s="15">
        <v>12</v>
      </c>
      <c r="AY646" s="15">
        <v>950</v>
      </c>
      <c r="BF646" s="15">
        <f t="shared" si="139"/>
        <v>41800</v>
      </c>
      <c r="BG646" s="15">
        <f t="shared" si="137"/>
        <v>950</v>
      </c>
      <c r="BH646" s="161">
        <v>1</v>
      </c>
      <c r="BI646" s="161">
        <v>1</v>
      </c>
      <c r="BJ646" s="161">
        <v>44</v>
      </c>
      <c r="BK646" s="161">
        <v>38000</v>
      </c>
      <c r="BL646" s="161">
        <v>10.5</v>
      </c>
      <c r="BS646" s="23">
        <v>38000</v>
      </c>
      <c r="BT646" s="23">
        <f>BS646/BJ646</f>
        <v>863.63636363636363</v>
      </c>
      <c r="CJ646" s="15">
        <v>2.5</v>
      </c>
      <c r="CK646" s="15">
        <v>3.3333333333333335</v>
      </c>
      <c r="CL646" s="15">
        <v>1.6666666666666667</v>
      </c>
      <c r="CM646" s="15">
        <v>1</v>
      </c>
      <c r="CN646" s="15">
        <v>2.5</v>
      </c>
      <c r="CO646" s="15">
        <f t="shared" si="135"/>
        <v>2.2000000000000002</v>
      </c>
      <c r="CP646" s="15">
        <v>1</v>
      </c>
      <c r="CQ646" s="15">
        <v>4</v>
      </c>
      <c r="CR646" s="15">
        <v>2</v>
      </c>
      <c r="CS646" s="15">
        <v>2</v>
      </c>
      <c r="CT646" s="15">
        <v>5</v>
      </c>
      <c r="CU646" s="15">
        <v>3</v>
      </c>
      <c r="CV646" s="15">
        <v>0</v>
      </c>
      <c r="CX646" s="15">
        <v>1</v>
      </c>
      <c r="CY646" s="15">
        <v>1</v>
      </c>
      <c r="DA646" s="15">
        <v>1</v>
      </c>
      <c r="DC646" s="15">
        <v>0</v>
      </c>
      <c r="DD646" s="15">
        <v>3</v>
      </c>
      <c r="DE646" s="15">
        <v>1</v>
      </c>
      <c r="DM646" s="15">
        <v>3</v>
      </c>
      <c r="DN646" s="15">
        <v>3</v>
      </c>
      <c r="DO646" s="15">
        <v>1</v>
      </c>
      <c r="DP646" s="15">
        <v>1</v>
      </c>
      <c r="DS646" s="15">
        <v>2</v>
      </c>
      <c r="DT646" s="15">
        <v>1</v>
      </c>
      <c r="DY646" s="15">
        <v>3.6</v>
      </c>
      <c r="DZ646" s="15">
        <v>3.3333333333333335</v>
      </c>
      <c r="EA646" s="15">
        <v>4</v>
      </c>
      <c r="EB646" s="15">
        <v>2.8</v>
      </c>
      <c r="EC646" s="15">
        <v>2.3333333333333335</v>
      </c>
      <c r="ED646" s="15">
        <v>3.75</v>
      </c>
      <c r="EE646" s="27">
        <f t="shared" si="130"/>
        <v>3.3027777777777776</v>
      </c>
      <c r="EF646" s="15">
        <f t="shared" si="136"/>
        <v>0.29999999999999982</v>
      </c>
    </row>
    <row r="647" spans="1:136" x14ac:dyDescent="0.2">
      <c r="A647" s="15">
        <v>323</v>
      </c>
      <c r="B647" s="15">
        <v>944</v>
      </c>
      <c r="C647" s="15">
        <v>0</v>
      </c>
      <c r="D647" s="15">
        <v>3</v>
      </c>
      <c r="E647" s="15">
        <v>0</v>
      </c>
      <c r="F647" s="15">
        <v>50</v>
      </c>
      <c r="G647" s="15">
        <v>4</v>
      </c>
      <c r="H647" s="15">
        <v>2</v>
      </c>
      <c r="I647" s="15">
        <v>5</v>
      </c>
      <c r="J647" s="15">
        <v>20</v>
      </c>
      <c r="K647" s="15">
        <v>0</v>
      </c>
      <c r="L647" s="15">
        <v>1</v>
      </c>
      <c r="M647" s="15">
        <v>1</v>
      </c>
      <c r="N647" s="15">
        <v>250000</v>
      </c>
      <c r="O647" s="15">
        <v>0</v>
      </c>
      <c r="P647" s="15">
        <v>0</v>
      </c>
      <c r="Q647" s="159">
        <v>3</v>
      </c>
      <c r="R647" s="159">
        <v>1</v>
      </c>
      <c r="S647" s="159">
        <v>150</v>
      </c>
      <c r="T647" s="159">
        <v>2000000</v>
      </c>
      <c r="U647" s="159">
        <f t="shared" si="131"/>
        <v>2000000</v>
      </c>
      <c r="V647" s="159">
        <v>1.5</v>
      </c>
      <c r="W647" s="171">
        <f t="shared" si="132"/>
        <v>13333.333333333334</v>
      </c>
      <c r="AA647" s="15">
        <f t="shared" si="133"/>
        <v>0</v>
      </c>
      <c r="AD647" s="15">
        <f t="shared" si="134"/>
        <v>2000000</v>
      </c>
      <c r="AE647" s="172">
        <f t="shared" si="129"/>
        <v>13333.333333333334</v>
      </c>
      <c r="AS647" s="15">
        <v>1</v>
      </c>
      <c r="AT647" s="15">
        <v>1</v>
      </c>
      <c r="AU647" s="15">
        <v>44</v>
      </c>
      <c r="AV647" s="15">
        <v>38000</v>
      </c>
      <c r="AW647" s="15">
        <f t="shared" si="138"/>
        <v>38000</v>
      </c>
      <c r="AX647" s="15">
        <v>10.5</v>
      </c>
      <c r="BF647" s="15">
        <f t="shared" si="139"/>
        <v>38000</v>
      </c>
      <c r="BG647" s="15">
        <f t="shared" si="137"/>
        <v>863.63636363636363</v>
      </c>
      <c r="CJ647" s="15">
        <v>2.5</v>
      </c>
      <c r="CK647" s="15">
        <v>3.3333333333333335</v>
      </c>
      <c r="CL647" s="15">
        <v>1.6666666666666667</v>
      </c>
      <c r="CM647" s="15">
        <v>1</v>
      </c>
      <c r="CN647" s="15">
        <v>2.5</v>
      </c>
      <c r="CO647" s="15">
        <f t="shared" si="135"/>
        <v>2.2000000000000002</v>
      </c>
      <c r="CP647" s="15">
        <v>1</v>
      </c>
      <c r="CQ647" s="15">
        <v>4</v>
      </c>
      <c r="CR647" s="15">
        <v>2</v>
      </c>
      <c r="CS647" s="15">
        <v>2</v>
      </c>
      <c r="CT647" s="15">
        <v>5</v>
      </c>
      <c r="CU647" s="15">
        <v>3</v>
      </c>
      <c r="CV647" s="15">
        <v>0</v>
      </c>
      <c r="CX647" s="15">
        <v>1</v>
      </c>
      <c r="CY647" s="15">
        <v>1</v>
      </c>
      <c r="DA647" s="15">
        <v>1</v>
      </c>
      <c r="DC647" s="15">
        <v>0</v>
      </c>
      <c r="DD647" s="15">
        <v>3</v>
      </c>
      <c r="DE647" s="15">
        <v>1</v>
      </c>
      <c r="DM647" s="15">
        <v>3</v>
      </c>
      <c r="DN647" s="15">
        <v>3</v>
      </c>
      <c r="DO647" s="15">
        <v>1</v>
      </c>
      <c r="DP647" s="15">
        <v>1</v>
      </c>
      <c r="DS647" s="15">
        <v>2</v>
      </c>
      <c r="DT647" s="15">
        <v>1</v>
      </c>
      <c r="DY647" s="27">
        <v>3.2</v>
      </c>
      <c r="DZ647" s="27">
        <v>2.6666666666666665</v>
      </c>
      <c r="EA647" s="27">
        <v>3.25</v>
      </c>
      <c r="EB647" s="27">
        <v>3.4</v>
      </c>
      <c r="EC647" s="27">
        <v>2</v>
      </c>
      <c r="ED647" s="27">
        <v>3.5</v>
      </c>
      <c r="EE647" s="27">
        <f t="shared" si="130"/>
        <v>3.0027777777777778</v>
      </c>
      <c r="EF647" s="15">
        <f t="shared" si="136"/>
        <v>-0.36666666666666714</v>
      </c>
    </row>
    <row r="648" spans="1:136" x14ac:dyDescent="0.2">
      <c r="A648" s="15">
        <v>324</v>
      </c>
      <c r="B648" s="15">
        <v>945</v>
      </c>
      <c r="C648" s="15">
        <v>0</v>
      </c>
      <c r="D648" s="15">
        <v>3</v>
      </c>
      <c r="E648" s="15">
        <v>0</v>
      </c>
      <c r="F648" s="15">
        <v>54</v>
      </c>
      <c r="G648" s="15">
        <v>3</v>
      </c>
      <c r="H648" s="15">
        <v>2</v>
      </c>
      <c r="I648" s="15">
        <v>4</v>
      </c>
      <c r="J648" s="15">
        <v>32</v>
      </c>
      <c r="K648" s="15">
        <v>0</v>
      </c>
      <c r="L648" s="15">
        <v>1</v>
      </c>
      <c r="M648" s="15">
        <v>1</v>
      </c>
      <c r="N648" s="15">
        <v>200000</v>
      </c>
      <c r="O648" s="15">
        <v>0</v>
      </c>
      <c r="P648" s="15">
        <v>1</v>
      </c>
      <c r="Q648" s="15">
        <v>3</v>
      </c>
      <c r="R648" s="15">
        <v>1</v>
      </c>
      <c r="S648" s="15">
        <v>120</v>
      </c>
      <c r="T648" s="15">
        <v>1560000</v>
      </c>
      <c r="U648" s="15">
        <f t="shared" si="131"/>
        <v>1560000</v>
      </c>
      <c r="V648" s="15">
        <v>1.45</v>
      </c>
      <c r="W648" s="27">
        <f t="shared" si="132"/>
        <v>13000</v>
      </c>
      <c r="AA648" s="15">
        <f t="shared" si="133"/>
        <v>0</v>
      </c>
      <c r="AD648" s="15">
        <f t="shared" si="134"/>
        <v>1560000</v>
      </c>
      <c r="AE648" s="172">
        <f t="shared" si="129"/>
        <v>13000</v>
      </c>
      <c r="AF648" s="161">
        <v>3</v>
      </c>
      <c r="AG648" s="161">
        <v>1</v>
      </c>
      <c r="AH648" s="161">
        <v>120</v>
      </c>
      <c r="AI648" s="161">
        <v>1500000</v>
      </c>
      <c r="AJ648" s="161">
        <v>1.5</v>
      </c>
      <c r="AK648" s="161">
        <v>12500</v>
      </c>
      <c r="AW648" s="15">
        <f t="shared" si="138"/>
        <v>0</v>
      </c>
      <c r="CJ648" s="15">
        <v>2.25</v>
      </c>
      <c r="CK648" s="15">
        <v>2.6666666666666665</v>
      </c>
      <c r="CL648" s="15">
        <v>2</v>
      </c>
      <c r="CM648" s="15">
        <v>1.5</v>
      </c>
      <c r="CN648" s="15">
        <v>3</v>
      </c>
      <c r="CO648" s="15">
        <f t="shared" si="135"/>
        <v>2.2833333333333332</v>
      </c>
      <c r="CP648" s="15">
        <v>1</v>
      </c>
      <c r="CQ648" s="15">
        <v>5</v>
      </c>
      <c r="CR648" s="15" t="s">
        <v>1007</v>
      </c>
      <c r="CU648" s="15" t="s">
        <v>1007</v>
      </c>
      <c r="CX648" s="15" t="s">
        <v>1007</v>
      </c>
      <c r="CY648" s="15" t="s">
        <v>1007</v>
      </c>
      <c r="DA648" s="15" t="s">
        <v>1007</v>
      </c>
      <c r="DC648" s="15" t="s">
        <v>1007</v>
      </c>
      <c r="DE648" s="15" t="s">
        <v>1007</v>
      </c>
      <c r="DM648" s="15">
        <v>2</v>
      </c>
      <c r="DN648" s="15">
        <v>3</v>
      </c>
      <c r="DO648" s="15">
        <v>3</v>
      </c>
      <c r="DP648" s="15">
        <v>2</v>
      </c>
      <c r="DS648" s="15">
        <v>1</v>
      </c>
      <c r="DT648" s="15">
        <v>3</v>
      </c>
      <c r="DY648" s="15">
        <v>3.8</v>
      </c>
      <c r="DZ648" s="15">
        <v>3.6666666666666665</v>
      </c>
      <c r="EA648" s="15">
        <v>4.5</v>
      </c>
      <c r="EB648" s="15">
        <v>3</v>
      </c>
      <c r="EC648" s="15">
        <v>2</v>
      </c>
      <c r="ED648" s="15">
        <v>3.25</v>
      </c>
      <c r="EE648" s="27">
        <f t="shared" si="130"/>
        <v>3.3694444444444449</v>
      </c>
      <c r="EF648" s="15">
        <f t="shared" si="136"/>
        <v>0.45277777777777839</v>
      </c>
    </row>
    <row r="649" spans="1:136" x14ac:dyDescent="0.2">
      <c r="A649" s="15">
        <v>324</v>
      </c>
      <c r="B649" s="15">
        <v>945</v>
      </c>
      <c r="C649" s="15">
        <v>0</v>
      </c>
      <c r="D649" s="15">
        <v>3</v>
      </c>
      <c r="E649" s="15">
        <v>0</v>
      </c>
      <c r="F649" s="15">
        <v>54</v>
      </c>
      <c r="G649" s="15">
        <v>3</v>
      </c>
      <c r="H649" s="15">
        <v>2</v>
      </c>
      <c r="I649" s="15">
        <v>4</v>
      </c>
      <c r="J649" s="15">
        <v>32</v>
      </c>
      <c r="K649" s="15">
        <v>0</v>
      </c>
      <c r="L649" s="15">
        <v>1</v>
      </c>
      <c r="M649" s="15">
        <v>1</v>
      </c>
      <c r="N649" s="15">
        <v>200000</v>
      </c>
      <c r="O649" s="15">
        <v>0</v>
      </c>
      <c r="P649" s="15">
        <v>0</v>
      </c>
      <c r="Q649" s="159">
        <v>3</v>
      </c>
      <c r="R649" s="159">
        <v>1</v>
      </c>
      <c r="S649" s="159">
        <v>120</v>
      </c>
      <c r="T649" s="159">
        <v>1500000</v>
      </c>
      <c r="U649" s="159">
        <f t="shared" si="131"/>
        <v>1500000</v>
      </c>
      <c r="V649" s="159">
        <v>1.5</v>
      </c>
      <c r="W649" s="171">
        <f t="shared" si="132"/>
        <v>12500</v>
      </c>
      <c r="AA649" s="15">
        <f t="shared" si="133"/>
        <v>0</v>
      </c>
      <c r="AD649" s="15">
        <f t="shared" si="134"/>
        <v>1500000</v>
      </c>
      <c r="AE649" s="172">
        <f t="shared" si="129"/>
        <v>12500</v>
      </c>
      <c r="AW649" s="15">
        <f t="shared" si="138"/>
        <v>0</v>
      </c>
      <c r="CJ649" s="15">
        <v>2.25</v>
      </c>
      <c r="CK649" s="15">
        <v>2.6666666666666665</v>
      </c>
      <c r="CL649" s="15">
        <v>2</v>
      </c>
      <c r="CM649" s="15">
        <v>1.5</v>
      </c>
      <c r="CN649" s="15">
        <v>3</v>
      </c>
      <c r="CO649" s="15">
        <f t="shared" si="135"/>
        <v>2.2833333333333332</v>
      </c>
      <c r="CP649" s="15">
        <v>1</v>
      </c>
      <c r="CQ649" s="15">
        <v>5</v>
      </c>
      <c r="CR649" s="15" t="s">
        <v>1007</v>
      </c>
      <c r="CU649" s="15" t="s">
        <v>1007</v>
      </c>
      <c r="CX649" s="15" t="s">
        <v>1007</v>
      </c>
      <c r="CY649" s="15" t="s">
        <v>1007</v>
      </c>
      <c r="DA649" s="15" t="s">
        <v>1007</v>
      </c>
      <c r="DC649" s="15" t="s">
        <v>1007</v>
      </c>
      <c r="DE649" s="15" t="s">
        <v>1007</v>
      </c>
      <c r="DM649" s="15">
        <v>2</v>
      </c>
      <c r="DN649" s="15">
        <v>3</v>
      </c>
      <c r="DO649" s="15">
        <v>3</v>
      </c>
      <c r="DP649" s="15">
        <v>2</v>
      </c>
      <c r="DS649" s="15">
        <v>1</v>
      </c>
      <c r="DT649" s="15">
        <v>3</v>
      </c>
      <c r="DY649" s="27">
        <v>3.6</v>
      </c>
      <c r="DZ649" s="27">
        <v>3.6666666666666665</v>
      </c>
      <c r="EA649" s="27">
        <v>3.25</v>
      </c>
      <c r="EB649" s="27">
        <v>2.4</v>
      </c>
      <c r="EC649" s="27">
        <v>1.3333333333333333</v>
      </c>
      <c r="ED649" s="27">
        <v>3.25</v>
      </c>
      <c r="EE649" s="27">
        <f t="shared" si="130"/>
        <v>2.9166666666666665</v>
      </c>
      <c r="EF649" s="15">
        <f t="shared" si="136"/>
        <v>-0.22222222222222276</v>
      </c>
    </row>
    <row r="650" spans="1:136" x14ac:dyDescent="0.2">
      <c r="A650" s="15">
        <v>325</v>
      </c>
      <c r="B650" s="15">
        <v>946</v>
      </c>
      <c r="C650" s="15">
        <v>0</v>
      </c>
      <c r="D650" s="15">
        <v>3</v>
      </c>
      <c r="E650" s="15">
        <v>0</v>
      </c>
      <c r="F650" s="15">
        <v>53</v>
      </c>
      <c r="G650" s="15">
        <v>2</v>
      </c>
      <c r="H650" s="15">
        <v>2</v>
      </c>
      <c r="I650" s="15">
        <v>5</v>
      </c>
      <c r="J650" s="15">
        <v>15</v>
      </c>
      <c r="K650" s="15">
        <v>0</v>
      </c>
      <c r="L650" s="15">
        <v>1</v>
      </c>
      <c r="M650" s="15">
        <v>1</v>
      </c>
      <c r="N650" s="15">
        <v>150000</v>
      </c>
      <c r="O650" s="15">
        <v>1</v>
      </c>
      <c r="P650" s="15">
        <v>1</v>
      </c>
      <c r="Q650" s="15">
        <v>3</v>
      </c>
      <c r="R650" s="15">
        <v>1</v>
      </c>
      <c r="S650" s="15">
        <v>13</v>
      </c>
      <c r="T650" s="15">
        <v>169000</v>
      </c>
      <c r="U650" s="15">
        <f t="shared" si="131"/>
        <v>169000</v>
      </c>
      <c r="V650" s="15">
        <v>1.6</v>
      </c>
      <c r="W650" s="27">
        <f t="shared" si="132"/>
        <v>13000</v>
      </c>
      <c r="AA650" s="15">
        <f t="shared" si="133"/>
        <v>0</v>
      </c>
      <c r="AD650" s="15">
        <f t="shared" si="134"/>
        <v>169000</v>
      </c>
      <c r="AE650" s="172">
        <f t="shared" si="129"/>
        <v>13000</v>
      </c>
      <c r="AF650" s="161">
        <v>3</v>
      </c>
      <c r="AG650" s="161">
        <v>1</v>
      </c>
      <c r="AH650" s="161">
        <v>13</v>
      </c>
      <c r="AI650" s="161">
        <v>150000</v>
      </c>
      <c r="AJ650" s="161">
        <v>1.5</v>
      </c>
      <c r="AK650" s="161">
        <v>11538.461538461539</v>
      </c>
      <c r="AS650" s="15">
        <v>1</v>
      </c>
      <c r="AT650" s="15">
        <v>1</v>
      </c>
      <c r="AU650" s="15">
        <v>10</v>
      </c>
      <c r="AV650" s="15">
        <v>7500</v>
      </c>
      <c r="AW650" s="15">
        <f t="shared" si="138"/>
        <v>7500</v>
      </c>
      <c r="AX650" s="15">
        <v>14</v>
      </c>
      <c r="AY650" s="15">
        <v>750</v>
      </c>
      <c r="AZ650" s="15">
        <v>1</v>
      </c>
      <c r="BA650" s="15">
        <v>10</v>
      </c>
      <c r="BB650" s="15">
        <v>6000</v>
      </c>
      <c r="BC650" s="15">
        <f>$BB650*$AZ650</f>
        <v>6000</v>
      </c>
      <c r="BD650" s="15">
        <v>13.5</v>
      </c>
      <c r="BF650" s="15">
        <f t="shared" si="139"/>
        <v>13500</v>
      </c>
      <c r="BG650" s="15">
        <f t="shared" si="137"/>
        <v>1350</v>
      </c>
      <c r="CJ650" s="15">
        <v>1.5</v>
      </c>
      <c r="CK650" s="15">
        <v>1.6666666666666667</v>
      </c>
      <c r="CL650" s="15">
        <v>1.6666666666666667</v>
      </c>
      <c r="CM650" s="15">
        <v>1.5</v>
      </c>
      <c r="CN650" s="15">
        <v>2.5</v>
      </c>
      <c r="CO650" s="15">
        <f t="shared" si="135"/>
        <v>1.7666666666666668</v>
      </c>
      <c r="CP650" s="15">
        <v>1</v>
      </c>
      <c r="CQ650" s="15">
        <v>4</v>
      </c>
      <c r="CR650" s="15">
        <v>2</v>
      </c>
      <c r="CS650" s="15">
        <v>2</v>
      </c>
      <c r="CT650" s="15">
        <v>2</v>
      </c>
      <c r="CU650" s="15">
        <v>3</v>
      </c>
      <c r="CV650" s="15">
        <v>0</v>
      </c>
      <c r="CX650" s="15">
        <v>0</v>
      </c>
      <c r="CY650" s="15" t="s">
        <v>1007</v>
      </c>
      <c r="DA650" s="15" t="s">
        <v>1007</v>
      </c>
      <c r="DC650" s="15" t="s">
        <v>1007</v>
      </c>
      <c r="DE650" s="15" t="s">
        <v>1007</v>
      </c>
      <c r="DG650" s="15">
        <v>0</v>
      </c>
      <c r="DH650" s="15">
        <v>0</v>
      </c>
      <c r="DI650" s="15">
        <v>1</v>
      </c>
      <c r="DJ650" s="15">
        <v>0</v>
      </c>
      <c r="DK650" s="15">
        <v>0</v>
      </c>
      <c r="DL650" s="15">
        <v>0</v>
      </c>
      <c r="DM650" s="15">
        <v>3</v>
      </c>
      <c r="DN650" s="15">
        <v>3</v>
      </c>
      <c r="DO650" s="15">
        <v>1</v>
      </c>
      <c r="DP650" s="15">
        <v>1</v>
      </c>
      <c r="DS650" s="15">
        <v>2</v>
      </c>
      <c r="DT650" s="15">
        <v>1</v>
      </c>
      <c r="DY650" s="15">
        <v>4</v>
      </c>
      <c r="DZ650" s="15">
        <v>3</v>
      </c>
      <c r="EA650" s="15">
        <v>2.75</v>
      </c>
      <c r="EB650" s="15">
        <v>3</v>
      </c>
      <c r="EC650" s="15">
        <v>2.3333333333333335</v>
      </c>
      <c r="ED650" s="15">
        <v>3.75</v>
      </c>
      <c r="EE650" s="27">
        <f t="shared" si="130"/>
        <v>3.1388888888888893</v>
      </c>
      <c r="EF650" s="15">
        <f t="shared" si="136"/>
        <v>0.58055555555555616</v>
      </c>
    </row>
    <row r="651" spans="1:136" x14ac:dyDescent="0.2">
      <c r="A651" s="15">
        <v>325</v>
      </c>
      <c r="B651" s="15">
        <v>946</v>
      </c>
      <c r="C651" s="15">
        <v>0</v>
      </c>
      <c r="D651" s="15">
        <v>3</v>
      </c>
      <c r="E651" s="15">
        <v>0</v>
      </c>
      <c r="F651" s="15">
        <v>53</v>
      </c>
      <c r="G651" s="15">
        <v>2</v>
      </c>
      <c r="H651" s="15">
        <v>2</v>
      </c>
      <c r="I651" s="15">
        <v>5</v>
      </c>
      <c r="J651" s="15">
        <v>15</v>
      </c>
      <c r="K651" s="15">
        <v>0</v>
      </c>
      <c r="L651" s="15">
        <v>1</v>
      </c>
      <c r="M651" s="15">
        <v>1</v>
      </c>
      <c r="N651" s="15">
        <v>150000</v>
      </c>
      <c r="O651" s="15">
        <v>1</v>
      </c>
      <c r="P651" s="15">
        <v>0</v>
      </c>
      <c r="Q651" s="159">
        <v>3</v>
      </c>
      <c r="R651" s="159">
        <v>1</v>
      </c>
      <c r="S651" s="159">
        <v>13</v>
      </c>
      <c r="T651" s="159">
        <v>150000</v>
      </c>
      <c r="U651" s="159">
        <f t="shared" si="131"/>
        <v>150000</v>
      </c>
      <c r="V651" s="159">
        <v>1.5</v>
      </c>
      <c r="W651" s="171">
        <f t="shared" si="132"/>
        <v>11538.461538461539</v>
      </c>
      <c r="AA651" s="15">
        <f t="shared" si="133"/>
        <v>0</v>
      </c>
      <c r="AD651" s="15">
        <f t="shared" si="134"/>
        <v>150000</v>
      </c>
      <c r="AE651" s="172">
        <f t="shared" si="129"/>
        <v>11538.461538461539</v>
      </c>
      <c r="AW651" s="15">
        <f t="shared" si="138"/>
        <v>0</v>
      </c>
      <c r="CJ651" s="15">
        <v>1.5</v>
      </c>
      <c r="CK651" s="15">
        <v>1.6666666666666667</v>
      </c>
      <c r="CL651" s="15">
        <v>1.6666666666666667</v>
      </c>
      <c r="CM651" s="15">
        <v>1.5</v>
      </c>
      <c r="CN651" s="15">
        <v>2.5</v>
      </c>
      <c r="CO651" s="15">
        <f t="shared" si="135"/>
        <v>1.7666666666666668</v>
      </c>
      <c r="CP651" s="15">
        <v>1</v>
      </c>
      <c r="CQ651" s="15">
        <v>4</v>
      </c>
      <c r="CR651" s="15">
        <v>2</v>
      </c>
      <c r="CS651" s="15">
        <v>2</v>
      </c>
      <c r="CT651" s="15">
        <v>2</v>
      </c>
      <c r="CU651" s="15">
        <v>3</v>
      </c>
      <c r="CV651" s="15">
        <v>0</v>
      </c>
      <c r="CX651" s="15">
        <v>0</v>
      </c>
      <c r="CY651" s="15" t="s">
        <v>1007</v>
      </c>
      <c r="DA651" s="15" t="s">
        <v>1007</v>
      </c>
      <c r="DC651" s="15" t="s">
        <v>1007</v>
      </c>
      <c r="DE651" s="15" t="s">
        <v>1007</v>
      </c>
      <c r="DG651" s="15">
        <v>0</v>
      </c>
      <c r="DH651" s="15">
        <v>0</v>
      </c>
      <c r="DI651" s="15">
        <v>1</v>
      </c>
      <c r="DJ651" s="15">
        <v>0</v>
      </c>
      <c r="DK651" s="15">
        <v>0</v>
      </c>
      <c r="DL651" s="15">
        <v>0</v>
      </c>
      <c r="DM651" s="15">
        <v>3</v>
      </c>
      <c r="DN651" s="15">
        <v>3</v>
      </c>
      <c r="DO651" s="15">
        <v>1</v>
      </c>
      <c r="DP651" s="15">
        <v>1</v>
      </c>
      <c r="DS651" s="15">
        <v>2</v>
      </c>
      <c r="DT651" s="15">
        <v>1</v>
      </c>
      <c r="DY651" s="27">
        <v>2.6</v>
      </c>
      <c r="DZ651" s="27">
        <v>3.3333333333333335</v>
      </c>
      <c r="EA651" s="27">
        <v>2</v>
      </c>
      <c r="EB651" s="27">
        <v>2</v>
      </c>
      <c r="EC651" s="27">
        <v>1.6666666666666667</v>
      </c>
      <c r="ED651" s="27">
        <v>3.75</v>
      </c>
      <c r="EE651" s="27">
        <f t="shared" si="130"/>
        <v>2.5583333333333331</v>
      </c>
      <c r="EF651" s="15">
        <f t="shared" si="136"/>
        <v>-1.4000000000000004</v>
      </c>
    </row>
    <row r="652" spans="1:136" x14ac:dyDescent="0.2">
      <c r="A652" s="15">
        <v>326</v>
      </c>
      <c r="B652" s="15">
        <v>947</v>
      </c>
      <c r="C652" s="15">
        <v>0</v>
      </c>
      <c r="D652" s="15">
        <v>3</v>
      </c>
      <c r="E652" s="15">
        <v>0</v>
      </c>
      <c r="F652" s="15">
        <v>49</v>
      </c>
      <c r="G652" s="15">
        <v>5</v>
      </c>
      <c r="H652" s="15">
        <v>2</v>
      </c>
      <c r="I652" s="15">
        <v>4</v>
      </c>
      <c r="J652" s="15">
        <v>15</v>
      </c>
      <c r="K652" s="15">
        <v>0</v>
      </c>
      <c r="L652" s="15">
        <v>1</v>
      </c>
      <c r="M652" s="15">
        <v>1</v>
      </c>
      <c r="N652" s="15">
        <v>300000</v>
      </c>
      <c r="O652" s="15">
        <v>0</v>
      </c>
      <c r="P652" s="15">
        <v>1</v>
      </c>
      <c r="Q652" s="15">
        <v>3</v>
      </c>
      <c r="R652" s="15">
        <v>1</v>
      </c>
      <c r="S652" s="15">
        <v>200</v>
      </c>
      <c r="T652" s="15">
        <v>2600000</v>
      </c>
      <c r="U652" s="15">
        <f t="shared" si="131"/>
        <v>2600000</v>
      </c>
      <c r="V652" s="15">
        <v>1.45</v>
      </c>
      <c r="W652" s="27">
        <f t="shared" si="132"/>
        <v>13000</v>
      </c>
      <c r="AA652" s="15">
        <f t="shared" si="133"/>
        <v>0</v>
      </c>
      <c r="AD652" s="15">
        <f t="shared" si="134"/>
        <v>2600000</v>
      </c>
      <c r="AE652" s="172">
        <f t="shared" si="129"/>
        <v>13000</v>
      </c>
      <c r="AF652" s="161">
        <v>3</v>
      </c>
      <c r="AG652" s="161">
        <v>150</v>
      </c>
      <c r="AH652" s="161">
        <v>150</v>
      </c>
      <c r="AI652" s="161">
        <v>1950000</v>
      </c>
      <c r="AJ652" s="161">
        <v>1.5</v>
      </c>
      <c r="AK652" s="161">
        <v>13000</v>
      </c>
      <c r="AS652" s="15">
        <v>1</v>
      </c>
      <c r="AT652" s="15">
        <v>1</v>
      </c>
      <c r="AU652" s="15">
        <v>60</v>
      </c>
      <c r="AV652" s="15">
        <v>50000</v>
      </c>
      <c r="AW652" s="15">
        <f t="shared" si="138"/>
        <v>50000</v>
      </c>
      <c r="AX652" s="15">
        <v>15</v>
      </c>
      <c r="AY652" s="15">
        <v>833.33333333333337</v>
      </c>
      <c r="BF652" s="15">
        <f t="shared" si="139"/>
        <v>50000</v>
      </c>
      <c r="BG652" s="15">
        <f t="shared" si="137"/>
        <v>833.33333333333337</v>
      </c>
      <c r="BH652" s="161">
        <v>1</v>
      </c>
      <c r="BI652" s="161">
        <v>1</v>
      </c>
      <c r="BJ652" s="161">
        <v>60</v>
      </c>
      <c r="BK652" s="161">
        <v>45000</v>
      </c>
      <c r="BL652" s="161">
        <v>13.5</v>
      </c>
      <c r="BS652" s="23">
        <v>45000</v>
      </c>
      <c r="BT652" s="23">
        <f>BS652/BJ652</f>
        <v>750</v>
      </c>
      <c r="CJ652" s="15">
        <v>2</v>
      </c>
      <c r="CK652" s="15">
        <v>2</v>
      </c>
      <c r="CL652" s="15">
        <v>2.3333333333333335</v>
      </c>
      <c r="CM652" s="15">
        <v>1</v>
      </c>
      <c r="CN652" s="15">
        <v>3</v>
      </c>
      <c r="CO652" s="15">
        <f t="shared" si="135"/>
        <v>2.0666666666666669</v>
      </c>
      <c r="CP652" s="15">
        <v>1</v>
      </c>
      <c r="CQ652" s="15">
        <v>3</v>
      </c>
      <c r="CR652" s="15">
        <v>1</v>
      </c>
      <c r="CS652" s="15">
        <v>4</v>
      </c>
      <c r="CT652" s="15">
        <v>5</v>
      </c>
      <c r="CU652" s="15">
        <v>2</v>
      </c>
      <c r="CV652" s="15">
        <v>1</v>
      </c>
      <c r="CW652" s="15">
        <v>1</v>
      </c>
      <c r="CX652" s="15">
        <v>1</v>
      </c>
      <c r="CY652" s="15">
        <v>1</v>
      </c>
      <c r="DA652" s="15">
        <v>1</v>
      </c>
      <c r="DC652" s="15">
        <v>1</v>
      </c>
      <c r="DE652" s="15">
        <v>1</v>
      </c>
      <c r="DM652" s="15">
        <v>3</v>
      </c>
      <c r="DN652" s="15">
        <v>3</v>
      </c>
      <c r="DO652" s="15">
        <v>1</v>
      </c>
      <c r="DP652" s="15">
        <v>1</v>
      </c>
      <c r="DS652" s="15">
        <v>2</v>
      </c>
      <c r="DT652" s="15">
        <v>2</v>
      </c>
      <c r="DY652" s="15">
        <v>3.4</v>
      </c>
      <c r="DZ652" s="15">
        <v>4.666666666666667</v>
      </c>
      <c r="EA652" s="15">
        <v>4.5</v>
      </c>
      <c r="EB652" s="15">
        <v>3.6</v>
      </c>
      <c r="EC652" s="15">
        <v>3.3333333333333335</v>
      </c>
      <c r="ED652" s="15">
        <v>4.25</v>
      </c>
      <c r="EE652" s="27">
        <f t="shared" si="130"/>
        <v>3.9583333333333335</v>
      </c>
      <c r="EF652" s="15">
        <f t="shared" si="136"/>
        <v>0.41111111111111098</v>
      </c>
    </row>
    <row r="653" spans="1:136" x14ac:dyDescent="0.2">
      <c r="A653" s="15">
        <v>326</v>
      </c>
      <c r="B653" s="15">
        <v>947</v>
      </c>
      <c r="C653" s="15">
        <v>0</v>
      </c>
      <c r="D653" s="15">
        <v>3</v>
      </c>
      <c r="E653" s="15">
        <v>0</v>
      </c>
      <c r="F653" s="15">
        <v>49</v>
      </c>
      <c r="G653" s="15">
        <v>5</v>
      </c>
      <c r="H653" s="15">
        <v>2</v>
      </c>
      <c r="I653" s="15">
        <v>4</v>
      </c>
      <c r="J653" s="15">
        <v>15</v>
      </c>
      <c r="K653" s="15">
        <v>0</v>
      </c>
      <c r="L653" s="15">
        <v>1</v>
      </c>
      <c r="M653" s="15">
        <v>1</v>
      </c>
      <c r="N653" s="15">
        <v>300000</v>
      </c>
      <c r="O653" s="15">
        <v>0</v>
      </c>
      <c r="P653" s="15">
        <v>0</v>
      </c>
      <c r="Q653" s="159">
        <v>3</v>
      </c>
      <c r="R653" s="159">
        <v>150</v>
      </c>
      <c r="S653" s="159">
        <v>150</v>
      </c>
      <c r="T653" s="159">
        <v>1950000</v>
      </c>
      <c r="U653" s="159">
        <f t="shared" si="131"/>
        <v>292500000</v>
      </c>
      <c r="V653" s="159">
        <v>1.5</v>
      </c>
      <c r="W653" s="171">
        <f t="shared" si="132"/>
        <v>1950000</v>
      </c>
      <c r="AA653" s="15">
        <f t="shared" si="133"/>
        <v>0</v>
      </c>
      <c r="AD653" s="15">
        <f t="shared" si="134"/>
        <v>292500000</v>
      </c>
      <c r="AE653" s="172">
        <f t="shared" si="129"/>
        <v>1950000</v>
      </c>
      <c r="AS653" s="15">
        <v>1</v>
      </c>
      <c r="AT653" s="15">
        <v>1</v>
      </c>
      <c r="AU653" s="15">
        <v>60</v>
      </c>
      <c r="AV653" s="15">
        <v>45000</v>
      </c>
      <c r="AW653" s="15">
        <f t="shared" si="138"/>
        <v>45000</v>
      </c>
      <c r="AX653" s="15">
        <v>13.5</v>
      </c>
      <c r="BF653" s="15">
        <f t="shared" si="139"/>
        <v>45000</v>
      </c>
      <c r="BG653" s="15">
        <f t="shared" si="137"/>
        <v>750</v>
      </c>
      <c r="CJ653" s="15">
        <v>2</v>
      </c>
      <c r="CK653" s="15">
        <v>2</v>
      </c>
      <c r="CL653" s="15">
        <v>2.3333333333333335</v>
      </c>
      <c r="CM653" s="15">
        <v>1</v>
      </c>
      <c r="CN653" s="15">
        <v>3</v>
      </c>
      <c r="CO653" s="15">
        <f t="shared" si="135"/>
        <v>2.0666666666666669</v>
      </c>
      <c r="CP653" s="15">
        <v>1</v>
      </c>
      <c r="CQ653" s="15">
        <v>3</v>
      </c>
      <c r="CR653" s="15">
        <v>1</v>
      </c>
      <c r="CS653" s="15">
        <v>4</v>
      </c>
      <c r="CT653" s="15">
        <v>5</v>
      </c>
      <c r="CU653" s="15">
        <v>2</v>
      </c>
      <c r="CV653" s="15">
        <v>1</v>
      </c>
      <c r="CW653" s="15">
        <v>1</v>
      </c>
      <c r="CX653" s="15">
        <v>1</v>
      </c>
      <c r="CY653" s="15">
        <v>1</v>
      </c>
      <c r="DA653" s="15">
        <v>1</v>
      </c>
      <c r="DC653" s="15">
        <v>1</v>
      </c>
      <c r="DE653" s="15">
        <v>1</v>
      </c>
      <c r="DM653" s="15">
        <v>3</v>
      </c>
      <c r="DN653" s="15">
        <v>3</v>
      </c>
      <c r="DO653" s="15">
        <v>1</v>
      </c>
      <c r="DP653" s="15">
        <v>1</v>
      </c>
      <c r="DS653" s="15">
        <v>2</v>
      </c>
      <c r="DT653" s="15">
        <v>2</v>
      </c>
      <c r="DY653" s="27">
        <v>3.2</v>
      </c>
      <c r="DZ653" s="27">
        <v>3.6666666666666665</v>
      </c>
      <c r="EA653" s="27">
        <v>4.25</v>
      </c>
      <c r="EB653" s="27">
        <v>3</v>
      </c>
      <c r="EC653" s="27">
        <v>3.6666666666666665</v>
      </c>
      <c r="ED653" s="27">
        <v>3.5</v>
      </c>
      <c r="EE653" s="27">
        <f t="shared" si="130"/>
        <v>3.5472222222222225</v>
      </c>
      <c r="EF653" s="15">
        <f t="shared" si="136"/>
        <v>0.87777777777777821</v>
      </c>
    </row>
    <row r="654" spans="1:136" x14ac:dyDescent="0.2">
      <c r="A654" s="15">
        <v>327</v>
      </c>
      <c r="B654" s="15">
        <v>949</v>
      </c>
      <c r="C654" s="15">
        <v>0</v>
      </c>
      <c r="D654" s="15">
        <v>3</v>
      </c>
      <c r="E654" s="15">
        <v>0</v>
      </c>
      <c r="F654" s="15">
        <v>56</v>
      </c>
      <c r="G654" s="15">
        <v>3</v>
      </c>
      <c r="H654" s="15">
        <v>2</v>
      </c>
      <c r="I654" s="15">
        <v>4</v>
      </c>
      <c r="J654" s="15">
        <v>21</v>
      </c>
      <c r="K654" s="15">
        <v>0</v>
      </c>
      <c r="L654" s="15">
        <v>1</v>
      </c>
      <c r="M654" s="15">
        <v>1</v>
      </c>
      <c r="N654" s="15">
        <v>200000</v>
      </c>
      <c r="O654" s="15">
        <v>1</v>
      </c>
      <c r="P654" s="15">
        <v>1</v>
      </c>
      <c r="Q654" s="15">
        <v>3</v>
      </c>
      <c r="R654" s="15">
        <v>1</v>
      </c>
      <c r="S654" s="15">
        <v>60</v>
      </c>
      <c r="T654" s="15">
        <v>1380000</v>
      </c>
      <c r="U654" s="15">
        <f t="shared" si="131"/>
        <v>1380000</v>
      </c>
      <c r="V654" s="15">
        <v>1.45</v>
      </c>
      <c r="W654" s="27">
        <f t="shared" si="132"/>
        <v>23000</v>
      </c>
      <c r="AA654" s="15">
        <f t="shared" si="133"/>
        <v>0</v>
      </c>
      <c r="AD654" s="15">
        <f t="shared" si="134"/>
        <v>1380000</v>
      </c>
      <c r="AE654" s="172">
        <f t="shared" si="129"/>
        <v>23000</v>
      </c>
      <c r="AF654" s="161">
        <v>3</v>
      </c>
      <c r="AG654" s="161">
        <v>1</v>
      </c>
      <c r="AH654" s="161">
        <v>60</v>
      </c>
      <c r="AI654" s="161">
        <v>1200000</v>
      </c>
      <c r="AJ654" s="161">
        <v>1.5</v>
      </c>
      <c r="AK654" s="161">
        <v>20000</v>
      </c>
      <c r="AW654" s="15">
        <f t="shared" si="138"/>
        <v>0</v>
      </c>
      <c r="CJ654" s="15">
        <v>1.5</v>
      </c>
      <c r="CK654" s="15">
        <v>2</v>
      </c>
      <c r="CL654" s="15">
        <v>1.6666666666666667</v>
      </c>
      <c r="CM654" s="15">
        <v>1.5</v>
      </c>
      <c r="CN654" s="15">
        <v>2.5</v>
      </c>
      <c r="CO654" s="15">
        <f t="shared" si="135"/>
        <v>1.8333333333333335</v>
      </c>
      <c r="CP654" s="15">
        <v>1</v>
      </c>
      <c r="CQ654" s="15">
        <v>5</v>
      </c>
      <c r="CR654" s="15" t="s">
        <v>1007</v>
      </c>
      <c r="CU654" s="15" t="s">
        <v>1007</v>
      </c>
      <c r="CX654" s="15" t="s">
        <v>1007</v>
      </c>
      <c r="CY654" s="15" t="s">
        <v>1007</v>
      </c>
      <c r="DA654" s="15" t="s">
        <v>1007</v>
      </c>
      <c r="DC654" s="15" t="s">
        <v>1007</v>
      </c>
      <c r="DE654" s="15" t="s">
        <v>1007</v>
      </c>
      <c r="DM654" s="15">
        <v>3</v>
      </c>
      <c r="DN654" s="15">
        <v>3</v>
      </c>
      <c r="DO654" s="15">
        <v>1</v>
      </c>
      <c r="DP654" s="15">
        <v>2</v>
      </c>
      <c r="DS654" s="15">
        <v>2</v>
      </c>
      <c r="DT654" s="15">
        <v>2</v>
      </c>
      <c r="DY654" s="15">
        <v>3.8</v>
      </c>
      <c r="DZ654" s="15">
        <v>3</v>
      </c>
      <c r="EA654" s="15">
        <v>3.25</v>
      </c>
      <c r="EB654" s="15">
        <v>1.8</v>
      </c>
      <c r="EC654" s="15">
        <v>1.6666666666666667</v>
      </c>
      <c r="ED654" s="15">
        <v>2.5</v>
      </c>
      <c r="EE654" s="27">
        <f t="shared" si="130"/>
        <v>2.6694444444444443</v>
      </c>
      <c r="EF654" s="15">
        <f t="shared" si="136"/>
        <v>-3.0555555555556335E-2</v>
      </c>
    </row>
    <row r="655" spans="1:136" x14ac:dyDescent="0.2">
      <c r="A655" s="15">
        <v>327</v>
      </c>
      <c r="B655" s="15">
        <v>949</v>
      </c>
      <c r="C655" s="15">
        <v>0</v>
      </c>
      <c r="D655" s="15">
        <v>3</v>
      </c>
      <c r="E655" s="15">
        <v>0</v>
      </c>
      <c r="F655" s="15">
        <v>56</v>
      </c>
      <c r="G655" s="15">
        <v>3</v>
      </c>
      <c r="H655" s="15">
        <v>2</v>
      </c>
      <c r="I655" s="15">
        <v>4</v>
      </c>
      <c r="J655" s="15">
        <v>21</v>
      </c>
      <c r="K655" s="15">
        <v>0</v>
      </c>
      <c r="L655" s="15">
        <v>1</v>
      </c>
      <c r="M655" s="15">
        <v>1</v>
      </c>
      <c r="N655" s="15">
        <v>200000</v>
      </c>
      <c r="O655" s="15">
        <v>1</v>
      </c>
      <c r="P655" s="15">
        <v>0</v>
      </c>
      <c r="Q655" s="159">
        <v>3</v>
      </c>
      <c r="R655" s="159">
        <v>1</v>
      </c>
      <c r="S655" s="159">
        <v>60</v>
      </c>
      <c r="T655" s="159">
        <v>1200000</v>
      </c>
      <c r="U655" s="159">
        <f t="shared" si="131"/>
        <v>1200000</v>
      </c>
      <c r="V655" s="159">
        <v>1.5</v>
      </c>
      <c r="W655" s="171">
        <f t="shared" si="132"/>
        <v>20000</v>
      </c>
      <c r="AA655" s="15">
        <f t="shared" si="133"/>
        <v>0</v>
      </c>
      <c r="AD655" s="15">
        <f t="shared" si="134"/>
        <v>1200000</v>
      </c>
      <c r="AE655" s="172">
        <f t="shared" si="129"/>
        <v>20000</v>
      </c>
      <c r="AW655" s="15">
        <f t="shared" si="138"/>
        <v>0</v>
      </c>
      <c r="CJ655" s="15">
        <v>1.5</v>
      </c>
      <c r="CK655" s="15">
        <v>2</v>
      </c>
      <c r="CL655" s="15">
        <v>1.6666666666666667</v>
      </c>
      <c r="CM655" s="15">
        <v>1.5</v>
      </c>
      <c r="CN655" s="15">
        <v>2.5</v>
      </c>
      <c r="CO655" s="15">
        <f t="shared" si="135"/>
        <v>1.8333333333333335</v>
      </c>
      <c r="CP655" s="15">
        <v>1</v>
      </c>
      <c r="CQ655" s="15">
        <v>5</v>
      </c>
      <c r="CR655" s="15" t="s">
        <v>1007</v>
      </c>
      <c r="CU655" s="15" t="s">
        <v>1007</v>
      </c>
      <c r="CX655" s="15" t="s">
        <v>1007</v>
      </c>
      <c r="CY655" s="15" t="s">
        <v>1007</v>
      </c>
      <c r="DA655" s="15" t="s">
        <v>1007</v>
      </c>
      <c r="DC655" s="15" t="s">
        <v>1007</v>
      </c>
      <c r="DE655" s="15" t="s">
        <v>1007</v>
      </c>
      <c r="DM655" s="15">
        <v>3</v>
      </c>
      <c r="DN655" s="15">
        <v>3</v>
      </c>
      <c r="DO655" s="15">
        <v>1</v>
      </c>
      <c r="DP655" s="15">
        <v>2</v>
      </c>
      <c r="DS655" s="15">
        <v>2</v>
      </c>
      <c r="DT655" s="15">
        <v>2</v>
      </c>
      <c r="DY655" s="27">
        <v>3.4</v>
      </c>
      <c r="DZ655" s="27">
        <v>3.6666666666666665</v>
      </c>
      <c r="EA655" s="27">
        <v>3.5</v>
      </c>
      <c r="EB655" s="27">
        <v>1.8</v>
      </c>
      <c r="EC655" s="27">
        <v>1.3333333333333333</v>
      </c>
      <c r="ED655" s="27">
        <v>2.5</v>
      </c>
      <c r="EE655" s="27">
        <f t="shared" si="130"/>
        <v>2.7000000000000006</v>
      </c>
      <c r="EF655" s="15">
        <f t="shared" si="136"/>
        <v>-0.41666666666666607</v>
      </c>
    </row>
    <row r="656" spans="1:136" x14ac:dyDescent="0.2">
      <c r="A656" s="15">
        <v>328</v>
      </c>
      <c r="B656" s="15">
        <v>950</v>
      </c>
      <c r="C656" s="15">
        <v>0</v>
      </c>
      <c r="D656" s="15">
        <v>3</v>
      </c>
      <c r="E656" s="15">
        <v>0</v>
      </c>
      <c r="F656" s="15">
        <v>42</v>
      </c>
      <c r="G656" s="15">
        <v>5</v>
      </c>
      <c r="H656" s="15">
        <v>2</v>
      </c>
      <c r="I656" s="15">
        <v>5</v>
      </c>
      <c r="J656" s="15">
        <v>17</v>
      </c>
      <c r="K656" s="15">
        <v>0</v>
      </c>
      <c r="L656" s="15">
        <v>1</v>
      </c>
      <c r="M656" s="15">
        <v>1</v>
      </c>
      <c r="N656" s="15">
        <v>250000</v>
      </c>
      <c r="O656" s="15">
        <v>0</v>
      </c>
      <c r="P656" s="15">
        <v>1</v>
      </c>
      <c r="Q656" s="15">
        <v>3</v>
      </c>
      <c r="R656" s="15">
        <v>1</v>
      </c>
      <c r="S656" s="15">
        <v>10</v>
      </c>
      <c r="T656" s="15">
        <v>130000</v>
      </c>
      <c r="U656" s="15">
        <f t="shared" si="131"/>
        <v>130000</v>
      </c>
      <c r="V656" s="15">
        <v>1.45</v>
      </c>
      <c r="W656" s="27">
        <f t="shared" si="132"/>
        <v>13000</v>
      </c>
      <c r="AA656" s="15">
        <f t="shared" si="133"/>
        <v>0</v>
      </c>
      <c r="AD656" s="15">
        <f t="shared" si="134"/>
        <v>130000</v>
      </c>
      <c r="AE656" s="172">
        <f t="shared" si="129"/>
        <v>13000</v>
      </c>
      <c r="AF656" s="161">
        <v>3</v>
      </c>
      <c r="AG656" s="161">
        <v>1</v>
      </c>
      <c r="AH656" s="161">
        <v>10</v>
      </c>
      <c r="AI656" s="161">
        <v>120000</v>
      </c>
      <c r="AJ656" s="161">
        <v>1.5</v>
      </c>
      <c r="AK656" s="161">
        <v>12000</v>
      </c>
      <c r="AW656" s="15">
        <f t="shared" si="138"/>
        <v>0</v>
      </c>
      <c r="CJ656" s="15">
        <v>2.25</v>
      </c>
      <c r="CK656" s="15">
        <v>2.6666666666666665</v>
      </c>
      <c r="CL656" s="15">
        <v>2</v>
      </c>
      <c r="CM656" s="15">
        <v>2</v>
      </c>
      <c r="CN656" s="15">
        <v>3</v>
      </c>
      <c r="CO656" s="15">
        <f t="shared" si="135"/>
        <v>2.3833333333333333</v>
      </c>
      <c r="CP656" s="15">
        <v>1</v>
      </c>
      <c r="CQ656" s="15">
        <v>5</v>
      </c>
      <c r="CR656" s="15" t="s">
        <v>1007</v>
      </c>
      <c r="CU656" s="15" t="s">
        <v>1007</v>
      </c>
      <c r="CX656" s="15" t="s">
        <v>1007</v>
      </c>
      <c r="CY656" s="15" t="s">
        <v>1007</v>
      </c>
      <c r="DA656" s="15" t="s">
        <v>1007</v>
      </c>
      <c r="DC656" s="15" t="s">
        <v>1007</v>
      </c>
      <c r="DE656" s="15" t="s">
        <v>1007</v>
      </c>
      <c r="DM656" s="15">
        <v>2</v>
      </c>
      <c r="DN656" s="15">
        <v>3</v>
      </c>
      <c r="DO656" s="15">
        <v>3</v>
      </c>
      <c r="DP656" s="15">
        <v>2</v>
      </c>
      <c r="DS656" s="15">
        <v>1</v>
      </c>
      <c r="DT656" s="15">
        <v>3</v>
      </c>
      <c r="DY656" s="15">
        <v>3.6</v>
      </c>
      <c r="DZ656" s="15">
        <v>3.3333333333333335</v>
      </c>
      <c r="EA656" s="15">
        <v>2.75</v>
      </c>
      <c r="EB656" s="15">
        <v>2.6</v>
      </c>
      <c r="EC656" s="15">
        <v>2.6666666666666665</v>
      </c>
      <c r="ED656" s="15">
        <v>3.75</v>
      </c>
      <c r="EE656" s="27">
        <f t="shared" si="130"/>
        <v>3.1166666666666667</v>
      </c>
      <c r="EF656" s="15">
        <f t="shared" si="136"/>
        <v>0.2361111111111116</v>
      </c>
    </row>
    <row r="657" spans="1:136" x14ac:dyDescent="0.2">
      <c r="A657" s="15">
        <v>328</v>
      </c>
      <c r="B657" s="15">
        <v>950</v>
      </c>
      <c r="C657" s="15">
        <v>0</v>
      </c>
      <c r="D657" s="15">
        <v>3</v>
      </c>
      <c r="E657" s="15">
        <v>0</v>
      </c>
      <c r="F657" s="15">
        <v>42</v>
      </c>
      <c r="G657" s="15">
        <v>5</v>
      </c>
      <c r="H657" s="15">
        <v>2</v>
      </c>
      <c r="I657" s="15">
        <v>5</v>
      </c>
      <c r="J657" s="15">
        <v>17</v>
      </c>
      <c r="K657" s="15">
        <v>0</v>
      </c>
      <c r="L657" s="15">
        <v>1</v>
      </c>
      <c r="M657" s="15">
        <v>1</v>
      </c>
      <c r="N657" s="15">
        <v>250000</v>
      </c>
      <c r="O657" s="15">
        <v>0</v>
      </c>
      <c r="P657" s="15">
        <v>0</v>
      </c>
      <c r="Q657" s="159">
        <v>3</v>
      </c>
      <c r="R657" s="159">
        <v>1</v>
      </c>
      <c r="S657" s="159">
        <v>10</v>
      </c>
      <c r="T657" s="159">
        <v>120000</v>
      </c>
      <c r="U657" s="159">
        <f t="shared" si="131"/>
        <v>120000</v>
      </c>
      <c r="V657" s="159">
        <v>1.5</v>
      </c>
      <c r="W657" s="171">
        <f t="shared" si="132"/>
        <v>12000</v>
      </c>
      <c r="AA657" s="15">
        <f t="shared" si="133"/>
        <v>0</v>
      </c>
      <c r="AD657" s="15">
        <f t="shared" si="134"/>
        <v>120000</v>
      </c>
      <c r="AE657" s="172">
        <f t="shared" si="129"/>
        <v>12000</v>
      </c>
      <c r="AW657" s="15">
        <f t="shared" si="138"/>
        <v>0</v>
      </c>
      <c r="CJ657" s="15">
        <v>2.25</v>
      </c>
      <c r="CK657" s="15">
        <v>2.6666666666666665</v>
      </c>
      <c r="CL657" s="15">
        <v>2</v>
      </c>
      <c r="CM657" s="15">
        <v>2</v>
      </c>
      <c r="CN657" s="15">
        <v>3</v>
      </c>
      <c r="CO657" s="15">
        <f t="shared" si="135"/>
        <v>2.3833333333333333</v>
      </c>
      <c r="CP657" s="15">
        <v>1</v>
      </c>
      <c r="CQ657" s="15">
        <v>5</v>
      </c>
      <c r="CR657" s="15" t="s">
        <v>1007</v>
      </c>
      <c r="CU657" s="15" t="s">
        <v>1007</v>
      </c>
      <c r="CX657" s="15" t="s">
        <v>1007</v>
      </c>
      <c r="CY657" s="15" t="s">
        <v>1007</v>
      </c>
      <c r="DA657" s="15" t="s">
        <v>1007</v>
      </c>
      <c r="DC657" s="15" t="s">
        <v>1007</v>
      </c>
      <c r="DE657" s="15" t="s">
        <v>1007</v>
      </c>
      <c r="DM657" s="15">
        <v>2</v>
      </c>
      <c r="DN657" s="15">
        <v>3</v>
      </c>
      <c r="DO657" s="15">
        <v>3</v>
      </c>
      <c r="DP657" s="15">
        <v>2</v>
      </c>
      <c r="DS657" s="15">
        <v>1</v>
      </c>
      <c r="DT657" s="15">
        <v>3</v>
      </c>
      <c r="DY657" s="27">
        <v>4</v>
      </c>
      <c r="DZ657" s="27">
        <v>3</v>
      </c>
      <c r="EA657" s="27">
        <v>2.5</v>
      </c>
      <c r="EB657" s="27">
        <v>2.2000000000000002</v>
      </c>
      <c r="EC657" s="27">
        <v>2.3333333333333335</v>
      </c>
      <c r="ED657" s="27">
        <v>3.25</v>
      </c>
      <c r="EE657" s="27">
        <f t="shared" si="130"/>
        <v>2.8805555555555551</v>
      </c>
      <c r="EF657" s="15">
        <f t="shared" si="136"/>
        <v>-0.47222222222222276</v>
      </c>
    </row>
    <row r="658" spans="1:136" x14ac:dyDescent="0.2">
      <c r="A658" s="15">
        <v>329</v>
      </c>
      <c r="B658" s="15">
        <v>951</v>
      </c>
      <c r="C658" s="15">
        <v>0</v>
      </c>
      <c r="D658" s="15">
        <v>3</v>
      </c>
      <c r="E658" s="15">
        <v>1</v>
      </c>
      <c r="F658" s="15">
        <v>52</v>
      </c>
      <c r="G658" s="15">
        <v>4</v>
      </c>
      <c r="H658" s="15">
        <v>2</v>
      </c>
      <c r="I658" s="15">
        <v>7</v>
      </c>
      <c r="J658" s="15">
        <v>25</v>
      </c>
      <c r="K658" s="15">
        <v>0</v>
      </c>
      <c r="L658" s="15">
        <v>1</v>
      </c>
      <c r="M658" s="15">
        <v>1</v>
      </c>
      <c r="N658" s="15">
        <v>120000</v>
      </c>
      <c r="O658" s="15">
        <v>1</v>
      </c>
      <c r="P658" s="15">
        <v>1</v>
      </c>
      <c r="Q658" s="15">
        <v>1</v>
      </c>
      <c r="R658" s="15">
        <v>1</v>
      </c>
      <c r="S658" s="15">
        <v>90</v>
      </c>
      <c r="T658" s="15">
        <v>76500</v>
      </c>
      <c r="U658" s="15">
        <f t="shared" si="131"/>
        <v>76500</v>
      </c>
      <c r="V658" s="15">
        <v>12</v>
      </c>
      <c r="W658" s="27">
        <f t="shared" si="132"/>
        <v>850</v>
      </c>
      <c r="AA658" s="15">
        <f t="shared" si="133"/>
        <v>0</v>
      </c>
      <c r="AD658" s="15">
        <f t="shared" si="134"/>
        <v>76500</v>
      </c>
      <c r="AE658" s="172">
        <f t="shared" si="129"/>
        <v>850</v>
      </c>
      <c r="AF658" s="161">
        <v>1</v>
      </c>
      <c r="AG658" s="161">
        <v>1</v>
      </c>
      <c r="AH658" s="161">
        <v>90</v>
      </c>
      <c r="AI658" s="161">
        <v>72000</v>
      </c>
      <c r="AJ658" s="161">
        <v>11.5</v>
      </c>
      <c r="AK658" s="161">
        <v>800</v>
      </c>
      <c r="AS658" s="15">
        <v>3</v>
      </c>
      <c r="AT658" s="15">
        <v>1</v>
      </c>
      <c r="AU658" s="15">
        <v>47</v>
      </c>
      <c r="AV658" s="15">
        <v>752000</v>
      </c>
      <c r="AW658" s="15">
        <f t="shared" si="138"/>
        <v>752000</v>
      </c>
      <c r="AX658" s="15">
        <v>1.3</v>
      </c>
      <c r="AY658" s="15">
        <v>16000</v>
      </c>
      <c r="BF658" s="15">
        <f t="shared" si="139"/>
        <v>752000</v>
      </c>
      <c r="BG658" s="15">
        <f t="shared" si="137"/>
        <v>16000</v>
      </c>
      <c r="BH658" s="161">
        <v>3</v>
      </c>
      <c r="BI658" s="161">
        <v>1</v>
      </c>
      <c r="BJ658" s="161">
        <v>30</v>
      </c>
      <c r="BK658" s="161">
        <v>480000</v>
      </c>
      <c r="BL658" s="161">
        <v>1.4</v>
      </c>
      <c r="BS658" s="23">
        <v>480000</v>
      </c>
      <c r="BT658" s="23">
        <f>BS658/BJ658</f>
        <v>16000</v>
      </c>
      <c r="CJ658" s="15">
        <v>2</v>
      </c>
      <c r="CK658" s="15">
        <v>2</v>
      </c>
      <c r="CL658" s="15">
        <v>2</v>
      </c>
      <c r="CM658" s="15">
        <v>1</v>
      </c>
      <c r="CN658" s="15">
        <v>2</v>
      </c>
      <c r="CO658" s="15">
        <f t="shared" si="135"/>
        <v>1.8</v>
      </c>
      <c r="CP658" s="15">
        <v>1</v>
      </c>
      <c r="CQ658" s="15">
        <v>5</v>
      </c>
      <c r="CR658" s="15" t="s">
        <v>1007</v>
      </c>
      <c r="CU658" s="15" t="s">
        <v>1007</v>
      </c>
      <c r="CX658" s="15" t="s">
        <v>1007</v>
      </c>
      <c r="CY658" s="15" t="s">
        <v>1007</v>
      </c>
      <c r="DA658" s="15" t="s">
        <v>1007</v>
      </c>
      <c r="DC658" s="15" t="s">
        <v>1007</v>
      </c>
      <c r="DE658" s="15" t="s">
        <v>1007</v>
      </c>
      <c r="DM658" s="15">
        <v>3</v>
      </c>
      <c r="DN658" s="15">
        <v>3</v>
      </c>
      <c r="DO658" s="15">
        <v>2</v>
      </c>
      <c r="DP658" s="15">
        <v>3</v>
      </c>
      <c r="DS658" s="15">
        <v>1</v>
      </c>
      <c r="DT658" s="15">
        <v>2</v>
      </c>
      <c r="DY658" s="15">
        <v>3.4</v>
      </c>
      <c r="DZ658" s="15">
        <v>4</v>
      </c>
      <c r="EA658" s="15">
        <v>3.25</v>
      </c>
      <c r="EB658" s="15">
        <v>2.8</v>
      </c>
      <c r="EC658" s="15">
        <v>2.6666666666666665</v>
      </c>
      <c r="ED658" s="15">
        <v>4</v>
      </c>
      <c r="EE658" s="27">
        <f t="shared" si="130"/>
        <v>3.3527777777777779</v>
      </c>
      <c r="EF658" s="15">
        <f t="shared" si="136"/>
        <v>0.52499999999999991</v>
      </c>
    </row>
    <row r="659" spans="1:136" x14ac:dyDescent="0.2">
      <c r="A659" s="15">
        <v>329</v>
      </c>
      <c r="B659" s="15">
        <v>951</v>
      </c>
      <c r="C659" s="15">
        <v>0</v>
      </c>
      <c r="D659" s="15">
        <v>3</v>
      </c>
      <c r="E659" s="15">
        <v>1</v>
      </c>
      <c r="F659" s="15">
        <v>52</v>
      </c>
      <c r="G659" s="15">
        <v>4</v>
      </c>
      <c r="H659" s="15">
        <v>2</v>
      </c>
      <c r="I659" s="15">
        <v>7</v>
      </c>
      <c r="J659" s="15">
        <v>25</v>
      </c>
      <c r="K659" s="15">
        <v>0</v>
      </c>
      <c r="L659" s="15">
        <v>1</v>
      </c>
      <c r="M659" s="15">
        <v>1</v>
      </c>
      <c r="N659" s="15">
        <v>120000</v>
      </c>
      <c r="O659" s="15">
        <v>1</v>
      </c>
      <c r="P659" s="15">
        <v>0</v>
      </c>
      <c r="Q659" s="159">
        <v>1</v>
      </c>
      <c r="R659" s="159">
        <v>1</v>
      </c>
      <c r="S659" s="159">
        <v>90</v>
      </c>
      <c r="T659" s="159">
        <v>72000</v>
      </c>
      <c r="U659" s="159">
        <f t="shared" si="131"/>
        <v>72000</v>
      </c>
      <c r="V659" s="159">
        <v>11.5</v>
      </c>
      <c r="W659" s="171">
        <f t="shared" si="132"/>
        <v>800</v>
      </c>
      <c r="AA659" s="15">
        <f t="shared" si="133"/>
        <v>0</v>
      </c>
      <c r="AD659" s="15">
        <f t="shared" si="134"/>
        <v>72000</v>
      </c>
      <c r="AE659" s="172">
        <f t="shared" si="129"/>
        <v>800</v>
      </c>
      <c r="AS659" s="15">
        <v>3</v>
      </c>
      <c r="AT659" s="15">
        <v>1</v>
      </c>
      <c r="AU659" s="15">
        <v>30</v>
      </c>
      <c r="AV659" s="15">
        <v>480000</v>
      </c>
      <c r="AW659" s="15">
        <f t="shared" si="138"/>
        <v>480000</v>
      </c>
      <c r="AX659" s="15">
        <v>1.4</v>
      </c>
      <c r="BF659" s="15">
        <f t="shared" si="139"/>
        <v>480000</v>
      </c>
      <c r="BG659" s="15">
        <f t="shared" si="137"/>
        <v>16000</v>
      </c>
      <c r="CJ659" s="15">
        <v>2</v>
      </c>
      <c r="CK659" s="15">
        <v>2</v>
      </c>
      <c r="CL659" s="15">
        <v>2</v>
      </c>
      <c r="CM659" s="15">
        <v>1</v>
      </c>
      <c r="CN659" s="15">
        <v>2</v>
      </c>
      <c r="CO659" s="15">
        <f t="shared" si="135"/>
        <v>1.8</v>
      </c>
      <c r="CP659" s="15">
        <v>1</v>
      </c>
      <c r="CQ659" s="15">
        <v>5</v>
      </c>
      <c r="CR659" s="15" t="s">
        <v>1007</v>
      </c>
      <c r="CU659" s="15" t="s">
        <v>1007</v>
      </c>
      <c r="CX659" s="15" t="s">
        <v>1007</v>
      </c>
      <c r="CY659" s="15" t="s">
        <v>1007</v>
      </c>
      <c r="DA659" s="15" t="s">
        <v>1007</v>
      </c>
      <c r="DC659" s="15" t="s">
        <v>1007</v>
      </c>
      <c r="DE659" s="15" t="s">
        <v>1007</v>
      </c>
      <c r="DM659" s="15">
        <v>3</v>
      </c>
      <c r="DN659" s="15">
        <v>3</v>
      </c>
      <c r="DO659" s="15">
        <v>2</v>
      </c>
      <c r="DP659" s="15">
        <v>3</v>
      </c>
      <c r="DS659" s="15">
        <v>1</v>
      </c>
      <c r="DT659" s="15">
        <v>2</v>
      </c>
      <c r="DY659" s="27">
        <v>3.2</v>
      </c>
      <c r="DZ659" s="27">
        <v>3.3333333333333335</v>
      </c>
      <c r="EA659" s="27">
        <v>2.5</v>
      </c>
      <c r="EB659" s="27">
        <v>2.6</v>
      </c>
      <c r="EC659" s="27">
        <v>2.3333333333333335</v>
      </c>
      <c r="ED659" s="27">
        <v>3</v>
      </c>
      <c r="EE659" s="27">
        <f t="shared" si="130"/>
        <v>2.8277777777777779</v>
      </c>
      <c r="EF659" s="15">
        <f t="shared" si="136"/>
        <v>-0.69166666666666643</v>
      </c>
    </row>
    <row r="660" spans="1:136" x14ac:dyDescent="0.2">
      <c r="A660" s="15">
        <v>330</v>
      </c>
      <c r="B660" s="15">
        <v>952</v>
      </c>
      <c r="C660" s="15">
        <v>0</v>
      </c>
      <c r="D660" s="15">
        <v>3</v>
      </c>
      <c r="E660" s="15">
        <v>1</v>
      </c>
      <c r="F660" s="15">
        <v>48</v>
      </c>
      <c r="G660" s="15">
        <v>4</v>
      </c>
      <c r="H660" s="15">
        <v>2</v>
      </c>
      <c r="I660" s="15">
        <v>5</v>
      </c>
      <c r="J660" s="15">
        <v>18</v>
      </c>
      <c r="K660" s="15">
        <v>0</v>
      </c>
      <c r="L660" s="15">
        <v>1</v>
      </c>
      <c r="M660" s="15">
        <v>1</v>
      </c>
      <c r="N660" s="15">
        <v>200000</v>
      </c>
      <c r="O660" s="15">
        <v>0</v>
      </c>
      <c r="P660" s="15">
        <v>1</v>
      </c>
      <c r="Q660" s="15">
        <v>3</v>
      </c>
      <c r="R660" s="15">
        <v>1</v>
      </c>
      <c r="S660" s="15">
        <v>25</v>
      </c>
      <c r="T660" s="15">
        <v>300000</v>
      </c>
      <c r="U660" s="15">
        <f t="shared" si="131"/>
        <v>300000</v>
      </c>
      <c r="V660" s="15">
        <v>1.4</v>
      </c>
      <c r="W660" s="27">
        <f t="shared" si="132"/>
        <v>12000</v>
      </c>
      <c r="AA660" s="15">
        <f t="shared" si="133"/>
        <v>0</v>
      </c>
      <c r="AD660" s="15">
        <f t="shared" si="134"/>
        <v>300000</v>
      </c>
      <c r="AE660" s="172">
        <f t="shared" si="129"/>
        <v>12000</v>
      </c>
      <c r="AF660" s="161">
        <v>3</v>
      </c>
      <c r="AG660" s="161">
        <v>1</v>
      </c>
      <c r="AH660" s="161">
        <v>25</v>
      </c>
      <c r="AI660" s="161">
        <v>287500</v>
      </c>
      <c r="AJ660" s="161">
        <v>1.5</v>
      </c>
      <c r="AK660" s="161">
        <v>11500</v>
      </c>
      <c r="AS660" s="15">
        <v>1</v>
      </c>
      <c r="AT660" s="15">
        <v>1</v>
      </c>
      <c r="AU660" s="15">
        <v>10</v>
      </c>
      <c r="AV660" s="15">
        <v>8000</v>
      </c>
      <c r="AW660" s="15">
        <f t="shared" si="138"/>
        <v>8000</v>
      </c>
      <c r="AX660" s="15">
        <v>12</v>
      </c>
      <c r="AY660" s="15">
        <v>800</v>
      </c>
      <c r="BF660" s="15">
        <f t="shared" si="139"/>
        <v>8000</v>
      </c>
      <c r="BG660" s="15">
        <f t="shared" si="137"/>
        <v>800</v>
      </c>
      <c r="BH660" s="161">
        <v>1</v>
      </c>
      <c r="BI660" s="161">
        <v>1</v>
      </c>
      <c r="BJ660" s="161">
        <v>10</v>
      </c>
      <c r="BK660" s="161">
        <v>8000</v>
      </c>
      <c r="BL660" s="161">
        <v>10.5</v>
      </c>
      <c r="BS660" s="23">
        <v>8000</v>
      </c>
      <c r="BT660" s="23">
        <f>BS660/BJ660</f>
        <v>800</v>
      </c>
      <c r="CJ660" s="15">
        <v>2.5</v>
      </c>
      <c r="CK660" s="15">
        <v>1.6666666666666667</v>
      </c>
      <c r="CL660" s="15">
        <v>2.3333333333333335</v>
      </c>
      <c r="CM660" s="15">
        <v>1.5</v>
      </c>
      <c r="CN660" s="15">
        <v>2</v>
      </c>
      <c r="CO660" s="15">
        <f t="shared" si="135"/>
        <v>2</v>
      </c>
      <c r="CP660" s="15">
        <v>1</v>
      </c>
      <c r="CQ660" s="15">
        <v>5</v>
      </c>
      <c r="CR660" s="15" t="s">
        <v>1007</v>
      </c>
      <c r="CU660" s="15" t="s">
        <v>1007</v>
      </c>
      <c r="CX660" s="15" t="s">
        <v>1007</v>
      </c>
      <c r="CY660" s="15" t="s">
        <v>1007</v>
      </c>
      <c r="DA660" s="15" t="s">
        <v>1007</v>
      </c>
      <c r="DC660" s="15" t="s">
        <v>1007</v>
      </c>
      <c r="DE660" s="15" t="s">
        <v>1007</v>
      </c>
      <c r="DM660" s="15">
        <v>2</v>
      </c>
      <c r="DN660" s="15">
        <v>1</v>
      </c>
      <c r="DO660" s="15">
        <v>3</v>
      </c>
      <c r="DP660" s="15">
        <v>1</v>
      </c>
      <c r="DS660" s="15">
        <v>1</v>
      </c>
      <c r="DT660" s="15">
        <v>1</v>
      </c>
      <c r="DY660" s="15">
        <v>3.4</v>
      </c>
      <c r="DZ660" s="15">
        <v>4</v>
      </c>
      <c r="EA660" s="15">
        <v>3.75</v>
      </c>
      <c r="EB660" s="15">
        <v>3.8</v>
      </c>
      <c r="EC660" s="15">
        <v>2.6666666666666665</v>
      </c>
      <c r="ED660" s="15">
        <v>3.5</v>
      </c>
      <c r="EE660" s="27">
        <f t="shared" si="130"/>
        <v>3.5194444444444444</v>
      </c>
      <c r="EF660" s="15">
        <f t="shared" si="136"/>
        <v>0.42777777777777759</v>
      </c>
    </row>
    <row r="661" spans="1:136" x14ac:dyDescent="0.2">
      <c r="A661" s="15">
        <v>330</v>
      </c>
      <c r="B661" s="15">
        <v>952</v>
      </c>
      <c r="C661" s="15">
        <v>0</v>
      </c>
      <c r="D661" s="15">
        <v>3</v>
      </c>
      <c r="E661" s="15">
        <v>1</v>
      </c>
      <c r="F661" s="15">
        <v>48</v>
      </c>
      <c r="G661" s="15">
        <v>4</v>
      </c>
      <c r="H661" s="15">
        <v>2</v>
      </c>
      <c r="I661" s="15">
        <v>5</v>
      </c>
      <c r="J661" s="15">
        <v>18</v>
      </c>
      <c r="K661" s="15">
        <v>0</v>
      </c>
      <c r="L661" s="15">
        <v>1</v>
      </c>
      <c r="M661" s="15">
        <v>1</v>
      </c>
      <c r="N661" s="15">
        <v>200000</v>
      </c>
      <c r="O661" s="15">
        <v>0</v>
      </c>
      <c r="P661" s="15">
        <v>0</v>
      </c>
      <c r="Q661" s="159">
        <v>3</v>
      </c>
      <c r="R661" s="159">
        <v>1</v>
      </c>
      <c r="S661" s="159">
        <v>25</v>
      </c>
      <c r="T661" s="159">
        <v>287500</v>
      </c>
      <c r="U661" s="159">
        <f t="shared" si="131"/>
        <v>287500</v>
      </c>
      <c r="V661" s="159">
        <v>1.5</v>
      </c>
      <c r="W661" s="171">
        <f t="shared" si="132"/>
        <v>11500</v>
      </c>
      <c r="AA661" s="15">
        <f t="shared" si="133"/>
        <v>0</v>
      </c>
      <c r="AD661" s="15">
        <f t="shared" si="134"/>
        <v>287500</v>
      </c>
      <c r="AE661" s="172">
        <f t="shared" si="129"/>
        <v>11500</v>
      </c>
      <c r="AS661" s="15">
        <v>1</v>
      </c>
      <c r="AT661" s="15">
        <v>1</v>
      </c>
      <c r="AU661" s="15">
        <v>10</v>
      </c>
      <c r="AV661" s="15">
        <v>8000</v>
      </c>
      <c r="AW661" s="15">
        <f t="shared" si="138"/>
        <v>8000</v>
      </c>
      <c r="AX661" s="15">
        <v>10.5</v>
      </c>
      <c r="BF661" s="15">
        <f t="shared" si="139"/>
        <v>8000</v>
      </c>
      <c r="BG661" s="15">
        <f t="shared" si="137"/>
        <v>800</v>
      </c>
      <c r="CJ661" s="15">
        <v>2.5</v>
      </c>
      <c r="CK661" s="15">
        <v>1.6666666666666667</v>
      </c>
      <c r="CL661" s="15">
        <v>2.3333333333333335</v>
      </c>
      <c r="CM661" s="15">
        <v>1.5</v>
      </c>
      <c r="CN661" s="15">
        <v>2</v>
      </c>
      <c r="CO661" s="15">
        <f t="shared" si="135"/>
        <v>2</v>
      </c>
      <c r="CP661" s="15">
        <v>1</v>
      </c>
      <c r="CQ661" s="15">
        <v>5</v>
      </c>
      <c r="CR661" s="15" t="s">
        <v>1007</v>
      </c>
      <c r="CU661" s="15" t="s">
        <v>1007</v>
      </c>
      <c r="CX661" s="15" t="s">
        <v>1007</v>
      </c>
      <c r="CY661" s="15" t="s">
        <v>1007</v>
      </c>
      <c r="DA661" s="15" t="s">
        <v>1007</v>
      </c>
      <c r="DC661" s="15" t="s">
        <v>1007</v>
      </c>
      <c r="DE661" s="15" t="s">
        <v>1007</v>
      </c>
      <c r="DM661" s="15">
        <v>2</v>
      </c>
      <c r="DN661" s="15">
        <v>1</v>
      </c>
      <c r="DO661" s="15">
        <v>3</v>
      </c>
      <c r="DP661" s="15">
        <v>1</v>
      </c>
      <c r="DS661" s="15">
        <v>1</v>
      </c>
      <c r="DT661" s="15">
        <v>1</v>
      </c>
      <c r="DY661" s="27">
        <v>2.8</v>
      </c>
      <c r="DZ661" s="27">
        <v>3.6666666666666665</v>
      </c>
      <c r="EA661" s="27">
        <v>3.25</v>
      </c>
      <c r="EB661" s="27">
        <v>3</v>
      </c>
      <c r="EC661" s="27">
        <v>2.3333333333333335</v>
      </c>
      <c r="ED661" s="27">
        <v>3.5</v>
      </c>
      <c r="EE661" s="27">
        <f t="shared" si="130"/>
        <v>3.0916666666666668</v>
      </c>
      <c r="EF661" s="15">
        <f t="shared" si="136"/>
        <v>-0.55000000000000027</v>
      </c>
    </row>
    <row r="662" spans="1:136" x14ac:dyDescent="0.2">
      <c r="A662" s="15">
        <v>331</v>
      </c>
      <c r="B662" s="15">
        <v>953</v>
      </c>
      <c r="C662" s="15">
        <v>0</v>
      </c>
      <c r="D662" s="15">
        <v>3</v>
      </c>
      <c r="E662" s="15">
        <v>1</v>
      </c>
      <c r="F662" s="15">
        <v>44</v>
      </c>
      <c r="G662" s="15">
        <v>4</v>
      </c>
      <c r="H662" s="15">
        <v>2</v>
      </c>
      <c r="I662" s="15">
        <v>4</v>
      </c>
      <c r="J662" s="15">
        <v>15</v>
      </c>
      <c r="K662" s="15">
        <v>0</v>
      </c>
      <c r="L662" s="15">
        <v>1</v>
      </c>
      <c r="M662" s="15">
        <v>1</v>
      </c>
      <c r="N662" s="15">
        <v>200000</v>
      </c>
      <c r="O662" s="15">
        <v>1</v>
      </c>
      <c r="P662" s="15">
        <v>1</v>
      </c>
      <c r="Q662" s="15">
        <v>3</v>
      </c>
      <c r="R662" s="15">
        <v>1</v>
      </c>
      <c r="S662" s="15">
        <v>60</v>
      </c>
      <c r="T662" s="15">
        <v>700000</v>
      </c>
      <c r="U662" s="15">
        <f t="shared" si="131"/>
        <v>700000</v>
      </c>
      <c r="V662" s="15">
        <v>1.45</v>
      </c>
      <c r="W662" s="27">
        <f t="shared" si="132"/>
        <v>11666.666666666666</v>
      </c>
      <c r="AA662" s="15">
        <f t="shared" si="133"/>
        <v>0</v>
      </c>
      <c r="AD662" s="15">
        <f t="shared" si="134"/>
        <v>700000</v>
      </c>
      <c r="AE662" s="172">
        <f t="shared" si="129"/>
        <v>11666.666666666666</v>
      </c>
      <c r="AF662" s="161">
        <v>3</v>
      </c>
      <c r="AG662" s="161">
        <v>1</v>
      </c>
      <c r="AH662" s="161">
        <v>60</v>
      </c>
      <c r="AI662" s="161">
        <v>650000</v>
      </c>
      <c r="AJ662" s="161">
        <v>1.5</v>
      </c>
      <c r="AK662" s="161">
        <v>10833.333333333334</v>
      </c>
      <c r="AW662" s="15">
        <f t="shared" si="138"/>
        <v>0</v>
      </c>
      <c r="CJ662" s="15">
        <v>1.5</v>
      </c>
      <c r="CK662" s="15">
        <v>2.3333333333333335</v>
      </c>
      <c r="CL662" s="15">
        <v>2</v>
      </c>
      <c r="CM662" s="15">
        <v>2</v>
      </c>
      <c r="CN662" s="15">
        <v>2.5</v>
      </c>
      <c r="CO662" s="15">
        <f t="shared" si="135"/>
        <v>2.0666666666666669</v>
      </c>
      <c r="CP662" s="15">
        <v>3</v>
      </c>
      <c r="CQ662" s="15">
        <v>5</v>
      </c>
      <c r="CR662" s="15" t="s">
        <v>1007</v>
      </c>
      <c r="CU662" s="15" t="s">
        <v>1007</v>
      </c>
      <c r="CX662" s="15" t="s">
        <v>1007</v>
      </c>
      <c r="CY662" s="15" t="s">
        <v>1007</v>
      </c>
      <c r="DA662" s="15" t="s">
        <v>1007</v>
      </c>
      <c r="DC662" s="15" t="s">
        <v>1007</v>
      </c>
      <c r="DE662" s="15" t="s">
        <v>1007</v>
      </c>
      <c r="DM662" s="15">
        <v>3</v>
      </c>
      <c r="DN662" s="15">
        <v>3</v>
      </c>
      <c r="DQ662" s="15">
        <v>2</v>
      </c>
      <c r="DR662" s="15">
        <v>3</v>
      </c>
      <c r="DS662" s="15">
        <v>1</v>
      </c>
      <c r="DT662" s="15">
        <v>1</v>
      </c>
      <c r="DY662" s="15">
        <v>3.8</v>
      </c>
      <c r="DZ662" s="15">
        <v>4.333333333333333</v>
      </c>
      <c r="EA662" s="15">
        <v>3.75</v>
      </c>
      <c r="EB662" s="15">
        <v>3.8</v>
      </c>
      <c r="EC662" s="15">
        <v>2.6666666666666665</v>
      </c>
      <c r="ED662" s="15">
        <v>3.5</v>
      </c>
      <c r="EE662" s="27">
        <f t="shared" si="130"/>
        <v>3.6416666666666671</v>
      </c>
      <c r="EF662" s="15">
        <f t="shared" si="136"/>
        <v>0.17777777777777848</v>
      </c>
    </row>
    <row r="663" spans="1:136" x14ac:dyDescent="0.2">
      <c r="A663" s="15">
        <v>331</v>
      </c>
      <c r="B663" s="15">
        <v>953</v>
      </c>
      <c r="C663" s="15">
        <v>0</v>
      </c>
      <c r="D663" s="15">
        <v>3</v>
      </c>
      <c r="E663" s="15">
        <v>1</v>
      </c>
      <c r="F663" s="15">
        <v>44</v>
      </c>
      <c r="G663" s="15">
        <v>4</v>
      </c>
      <c r="H663" s="15">
        <v>2</v>
      </c>
      <c r="I663" s="15">
        <v>4</v>
      </c>
      <c r="J663" s="15">
        <v>15</v>
      </c>
      <c r="K663" s="15">
        <v>0</v>
      </c>
      <c r="L663" s="15">
        <v>1</v>
      </c>
      <c r="M663" s="15">
        <v>1</v>
      </c>
      <c r="N663" s="15">
        <v>200000</v>
      </c>
      <c r="O663" s="15">
        <v>1</v>
      </c>
      <c r="P663" s="15">
        <v>0</v>
      </c>
      <c r="Q663" s="159">
        <v>3</v>
      </c>
      <c r="R663" s="159">
        <v>1</v>
      </c>
      <c r="S663" s="159">
        <v>60</v>
      </c>
      <c r="T663" s="159">
        <v>650000</v>
      </c>
      <c r="U663" s="159">
        <f t="shared" si="131"/>
        <v>650000</v>
      </c>
      <c r="V663" s="159">
        <v>1.5</v>
      </c>
      <c r="W663" s="171">
        <f t="shared" si="132"/>
        <v>10833.333333333334</v>
      </c>
      <c r="AA663" s="15">
        <f t="shared" si="133"/>
        <v>0</v>
      </c>
      <c r="AD663" s="15">
        <f t="shared" si="134"/>
        <v>650000</v>
      </c>
      <c r="AE663" s="172">
        <f t="shared" si="129"/>
        <v>10833.333333333334</v>
      </c>
      <c r="AW663" s="15">
        <f t="shared" si="138"/>
        <v>0</v>
      </c>
      <c r="CJ663" s="15">
        <v>1.5</v>
      </c>
      <c r="CK663" s="15">
        <v>2.3333333333333335</v>
      </c>
      <c r="CL663" s="15">
        <v>2</v>
      </c>
      <c r="CM663" s="15">
        <v>2</v>
      </c>
      <c r="CN663" s="15">
        <v>2.5</v>
      </c>
      <c r="CO663" s="15">
        <f t="shared" si="135"/>
        <v>2.0666666666666669</v>
      </c>
      <c r="CP663" s="15">
        <v>3</v>
      </c>
      <c r="CQ663" s="15">
        <v>5</v>
      </c>
      <c r="CR663" s="15" t="s">
        <v>1007</v>
      </c>
      <c r="CU663" s="15" t="s">
        <v>1007</v>
      </c>
      <c r="CX663" s="15" t="s">
        <v>1007</v>
      </c>
      <c r="CY663" s="15" t="s">
        <v>1007</v>
      </c>
      <c r="DA663" s="15" t="s">
        <v>1007</v>
      </c>
      <c r="DC663" s="15" t="s">
        <v>1007</v>
      </c>
      <c r="DE663" s="15" t="s">
        <v>1007</v>
      </c>
      <c r="DM663" s="15">
        <v>3</v>
      </c>
      <c r="DN663" s="15">
        <v>3</v>
      </c>
      <c r="DQ663" s="15">
        <v>2</v>
      </c>
      <c r="DR663" s="15">
        <v>3</v>
      </c>
      <c r="DS663" s="15">
        <v>1</v>
      </c>
      <c r="DT663" s="15">
        <v>1</v>
      </c>
      <c r="DY663" s="27">
        <v>3.4</v>
      </c>
      <c r="DZ663" s="27">
        <v>4</v>
      </c>
      <c r="EA663" s="27">
        <v>4</v>
      </c>
      <c r="EB663" s="27">
        <v>2.8</v>
      </c>
      <c r="EC663" s="27">
        <v>3.3333333333333335</v>
      </c>
      <c r="ED663" s="27">
        <v>3.25</v>
      </c>
      <c r="EE663" s="27">
        <f t="shared" si="130"/>
        <v>3.4638888888888886</v>
      </c>
      <c r="EF663" s="15">
        <f t="shared" si="136"/>
        <v>0.42499999999999938</v>
      </c>
    </row>
    <row r="664" spans="1:136" x14ac:dyDescent="0.2">
      <c r="A664" s="15">
        <v>332</v>
      </c>
      <c r="B664" s="15">
        <v>954</v>
      </c>
      <c r="C664" s="15">
        <v>0</v>
      </c>
      <c r="D664" s="15">
        <v>3</v>
      </c>
      <c r="E664" s="15">
        <v>0</v>
      </c>
      <c r="F664" s="15">
        <v>43</v>
      </c>
      <c r="G664" s="15">
        <v>4</v>
      </c>
      <c r="H664" s="15">
        <v>2</v>
      </c>
      <c r="I664" s="15">
        <v>5</v>
      </c>
      <c r="J664" s="15">
        <v>12</v>
      </c>
      <c r="K664" s="15">
        <v>0</v>
      </c>
      <c r="L664" s="15">
        <v>1</v>
      </c>
      <c r="M664" s="15">
        <v>0</v>
      </c>
      <c r="N664" s="15">
        <v>0</v>
      </c>
      <c r="O664" s="15">
        <v>0</v>
      </c>
      <c r="P664" s="15">
        <v>1</v>
      </c>
      <c r="Q664" s="15">
        <v>3</v>
      </c>
      <c r="R664" s="15">
        <v>1</v>
      </c>
      <c r="S664" s="15">
        <v>55</v>
      </c>
      <c r="T664" s="15">
        <v>610000</v>
      </c>
      <c r="U664" s="15">
        <f t="shared" si="131"/>
        <v>610000</v>
      </c>
      <c r="V664" s="15">
        <v>1.45</v>
      </c>
      <c r="W664" s="27">
        <f t="shared" si="132"/>
        <v>11090.90909090909</v>
      </c>
      <c r="AA664" s="15">
        <f t="shared" si="133"/>
        <v>0</v>
      </c>
      <c r="AD664" s="15">
        <f t="shared" si="134"/>
        <v>610000</v>
      </c>
      <c r="AE664" s="172">
        <f t="shared" si="129"/>
        <v>11090.90909090909</v>
      </c>
      <c r="AF664" s="161">
        <v>3</v>
      </c>
      <c r="AG664" s="161">
        <v>1</v>
      </c>
      <c r="AH664" s="161">
        <v>55</v>
      </c>
      <c r="AI664" s="161">
        <v>605000</v>
      </c>
      <c r="AJ664" s="161">
        <v>1.45</v>
      </c>
      <c r="AK664" s="161">
        <v>11000</v>
      </c>
      <c r="AW664" s="15">
        <f t="shared" si="138"/>
        <v>0</v>
      </c>
      <c r="CJ664" s="15">
        <v>2</v>
      </c>
      <c r="CK664" s="15">
        <v>2.3333333333333335</v>
      </c>
      <c r="CL664" s="15">
        <v>1.6666666666666667</v>
      </c>
      <c r="CM664" s="15">
        <v>1.5</v>
      </c>
      <c r="CN664" s="15">
        <v>2.5</v>
      </c>
      <c r="CO664" s="15">
        <f t="shared" si="135"/>
        <v>2</v>
      </c>
      <c r="CP664" s="15">
        <v>1</v>
      </c>
      <c r="CQ664" s="15">
        <v>4</v>
      </c>
      <c r="CR664" s="15">
        <v>1</v>
      </c>
      <c r="CS664" s="15">
        <v>3</v>
      </c>
      <c r="CT664" s="15">
        <v>5</v>
      </c>
      <c r="CU664" s="15">
        <v>3</v>
      </c>
      <c r="CV664" s="15">
        <v>0</v>
      </c>
      <c r="CX664" s="15">
        <v>1</v>
      </c>
      <c r="CY664" s="15">
        <v>1</v>
      </c>
      <c r="DA664" s="15">
        <v>1</v>
      </c>
      <c r="DC664" s="15">
        <v>0</v>
      </c>
      <c r="DD664" s="15">
        <v>3</v>
      </c>
      <c r="DE664" s="15">
        <v>1</v>
      </c>
      <c r="DM664" s="15">
        <v>2</v>
      </c>
      <c r="DN664" s="15">
        <v>3</v>
      </c>
      <c r="DO664" s="15">
        <v>3</v>
      </c>
      <c r="DP664" s="15">
        <v>2</v>
      </c>
      <c r="DS664" s="15">
        <v>1</v>
      </c>
      <c r="DT664" s="15">
        <v>2</v>
      </c>
      <c r="DY664" s="15">
        <v>3.6</v>
      </c>
      <c r="DZ664" s="15">
        <v>3</v>
      </c>
      <c r="EA664" s="15">
        <v>3.75</v>
      </c>
      <c r="EB664" s="15">
        <v>2.8</v>
      </c>
      <c r="EC664" s="15">
        <v>2.3333333333333335</v>
      </c>
      <c r="ED664" s="15">
        <v>2.75</v>
      </c>
      <c r="EE664" s="27">
        <f t="shared" si="130"/>
        <v>3.0388888888888892</v>
      </c>
      <c r="EF664" s="15">
        <f t="shared" si="136"/>
        <v>-7.7777777777777946E-2</v>
      </c>
    </row>
    <row r="665" spans="1:136" x14ac:dyDescent="0.2">
      <c r="A665" s="15">
        <v>332</v>
      </c>
      <c r="B665" s="15">
        <v>954</v>
      </c>
      <c r="C665" s="15">
        <v>0</v>
      </c>
      <c r="D665" s="15">
        <v>3</v>
      </c>
      <c r="E665" s="15">
        <v>0</v>
      </c>
      <c r="F665" s="15">
        <v>43</v>
      </c>
      <c r="G665" s="15">
        <v>4</v>
      </c>
      <c r="H665" s="15">
        <v>2</v>
      </c>
      <c r="I665" s="15">
        <v>5</v>
      </c>
      <c r="J665" s="15">
        <v>12</v>
      </c>
      <c r="K665" s="15">
        <v>0</v>
      </c>
      <c r="L665" s="15">
        <v>1</v>
      </c>
      <c r="M665" s="15">
        <v>0</v>
      </c>
      <c r="N665" s="15">
        <v>0</v>
      </c>
      <c r="O665" s="15">
        <v>0</v>
      </c>
      <c r="P665" s="15">
        <v>0</v>
      </c>
      <c r="Q665" s="159">
        <v>3</v>
      </c>
      <c r="R665" s="159">
        <v>1</v>
      </c>
      <c r="S665" s="159">
        <v>55</v>
      </c>
      <c r="T665" s="159">
        <v>605000</v>
      </c>
      <c r="U665" s="159">
        <f t="shared" si="131"/>
        <v>605000</v>
      </c>
      <c r="V665" s="159">
        <v>1.45</v>
      </c>
      <c r="W665" s="171">
        <f t="shared" si="132"/>
        <v>11000</v>
      </c>
      <c r="AA665" s="15">
        <f t="shared" si="133"/>
        <v>0</v>
      </c>
      <c r="AD665" s="15">
        <f t="shared" si="134"/>
        <v>605000</v>
      </c>
      <c r="AE665" s="172">
        <f t="shared" si="129"/>
        <v>11000</v>
      </c>
      <c r="AW665" s="15">
        <f t="shared" si="138"/>
        <v>0</v>
      </c>
      <c r="CJ665" s="15">
        <v>2</v>
      </c>
      <c r="CK665" s="15">
        <v>2.3333333333333335</v>
      </c>
      <c r="CL665" s="15">
        <v>1.6666666666666667</v>
      </c>
      <c r="CM665" s="15">
        <v>1.5</v>
      </c>
      <c r="CN665" s="15">
        <v>2.5</v>
      </c>
      <c r="CO665" s="15">
        <f t="shared" si="135"/>
        <v>2</v>
      </c>
      <c r="CP665" s="15">
        <v>1</v>
      </c>
      <c r="CQ665" s="15">
        <v>4</v>
      </c>
      <c r="CR665" s="15">
        <v>1</v>
      </c>
      <c r="CS665" s="15">
        <v>3</v>
      </c>
      <c r="CT665" s="15">
        <v>5</v>
      </c>
      <c r="CU665" s="15">
        <v>3</v>
      </c>
      <c r="CV665" s="15">
        <v>0</v>
      </c>
      <c r="CX665" s="15">
        <v>1</v>
      </c>
      <c r="CY665" s="15">
        <v>1</v>
      </c>
      <c r="DA665" s="15">
        <v>1</v>
      </c>
      <c r="DC665" s="15">
        <v>0</v>
      </c>
      <c r="DD665" s="15">
        <v>3</v>
      </c>
      <c r="DE665" s="15">
        <v>1</v>
      </c>
      <c r="DM665" s="15">
        <v>2</v>
      </c>
      <c r="DN665" s="15">
        <v>3</v>
      </c>
      <c r="DO665" s="15">
        <v>3</v>
      </c>
      <c r="DP665" s="15">
        <v>2</v>
      </c>
      <c r="DS665" s="15">
        <v>1</v>
      </c>
      <c r="DT665" s="15">
        <v>2</v>
      </c>
      <c r="DY665" s="27">
        <v>3.4</v>
      </c>
      <c r="DZ665" s="27">
        <v>3.6666666666666665</v>
      </c>
      <c r="EA665" s="27">
        <v>3.75</v>
      </c>
      <c r="EB665" s="27">
        <v>2.8</v>
      </c>
      <c r="EC665" s="27">
        <v>2.3333333333333335</v>
      </c>
      <c r="ED665" s="27">
        <v>2.75</v>
      </c>
      <c r="EE665" s="27">
        <f t="shared" si="130"/>
        <v>3.1166666666666671</v>
      </c>
      <c r="EF665" s="15">
        <f t="shared" si="136"/>
        <v>-0.36388888888888848</v>
      </c>
    </row>
    <row r="666" spans="1:136" x14ac:dyDescent="0.2">
      <c r="A666" s="15">
        <v>333</v>
      </c>
      <c r="B666" s="15">
        <v>955</v>
      </c>
      <c r="C666" s="15">
        <v>0</v>
      </c>
      <c r="D666" s="15">
        <v>3</v>
      </c>
      <c r="E666" s="15">
        <v>0</v>
      </c>
      <c r="F666" s="15">
        <v>52</v>
      </c>
      <c r="G666" s="15">
        <v>3</v>
      </c>
      <c r="H666" s="15">
        <v>2</v>
      </c>
      <c r="I666" s="15">
        <v>5</v>
      </c>
      <c r="J666" s="15">
        <v>12</v>
      </c>
      <c r="K666" s="15">
        <v>0</v>
      </c>
      <c r="L666" s="15">
        <v>1</v>
      </c>
      <c r="M666" s="15">
        <v>1</v>
      </c>
      <c r="N666" s="15">
        <v>100000</v>
      </c>
      <c r="O666" s="15">
        <v>1</v>
      </c>
      <c r="P666" s="15">
        <v>1</v>
      </c>
      <c r="Q666" s="15">
        <v>3</v>
      </c>
      <c r="R666" s="15">
        <v>1</v>
      </c>
      <c r="S666" s="15">
        <v>25</v>
      </c>
      <c r="T666" s="15">
        <v>275000</v>
      </c>
      <c r="U666" s="15">
        <f t="shared" si="131"/>
        <v>275000</v>
      </c>
      <c r="V666" s="15">
        <v>1.45</v>
      </c>
      <c r="W666" s="27">
        <f t="shared" si="132"/>
        <v>11000</v>
      </c>
      <c r="AA666" s="15">
        <f t="shared" si="133"/>
        <v>0</v>
      </c>
      <c r="AD666" s="15">
        <f t="shared" si="134"/>
        <v>275000</v>
      </c>
      <c r="AE666" s="172">
        <f t="shared" si="129"/>
        <v>11000</v>
      </c>
      <c r="AF666" s="161">
        <v>3</v>
      </c>
      <c r="AG666" s="161">
        <v>1</v>
      </c>
      <c r="AH666" s="161">
        <v>25</v>
      </c>
      <c r="AI666" s="161">
        <v>250000</v>
      </c>
      <c r="AJ666" s="161">
        <v>1.5</v>
      </c>
      <c r="AK666" s="161">
        <v>10000</v>
      </c>
      <c r="AS666" s="15">
        <v>1</v>
      </c>
      <c r="AT666" s="15">
        <v>1</v>
      </c>
      <c r="AU666" s="15">
        <v>12</v>
      </c>
      <c r="AV666" s="15">
        <v>8100</v>
      </c>
      <c r="AW666" s="15">
        <f t="shared" si="138"/>
        <v>8100</v>
      </c>
      <c r="AX666" s="15">
        <v>12</v>
      </c>
      <c r="AY666" s="15">
        <v>675</v>
      </c>
      <c r="BF666" s="15">
        <f t="shared" si="139"/>
        <v>8100</v>
      </c>
      <c r="BG666" s="15">
        <f t="shared" si="137"/>
        <v>675</v>
      </c>
      <c r="BH666" s="161">
        <v>1</v>
      </c>
      <c r="BI666" s="161">
        <v>1</v>
      </c>
      <c r="BJ666" s="161">
        <v>12</v>
      </c>
      <c r="BK666" s="161">
        <v>8000</v>
      </c>
      <c r="BL666" s="161">
        <v>11</v>
      </c>
      <c r="BS666" s="23">
        <v>8000</v>
      </c>
      <c r="BT666" s="23">
        <f>BS666/BJ666</f>
        <v>666.66666666666663</v>
      </c>
      <c r="CJ666" s="15">
        <v>2</v>
      </c>
      <c r="CK666" s="15">
        <v>2</v>
      </c>
      <c r="CL666" s="15">
        <v>2</v>
      </c>
      <c r="CM666" s="15">
        <v>1.5</v>
      </c>
      <c r="CN666" s="15">
        <v>1.5</v>
      </c>
      <c r="CO666" s="15">
        <f t="shared" si="135"/>
        <v>1.8</v>
      </c>
      <c r="CP666" s="15">
        <v>1</v>
      </c>
      <c r="CQ666" s="15">
        <v>5</v>
      </c>
      <c r="CR666" s="15" t="s">
        <v>1007</v>
      </c>
      <c r="CU666" s="15" t="s">
        <v>1007</v>
      </c>
      <c r="CX666" s="15" t="s">
        <v>1007</v>
      </c>
      <c r="CY666" s="15" t="s">
        <v>1007</v>
      </c>
      <c r="DA666" s="15" t="s">
        <v>1007</v>
      </c>
      <c r="DC666" s="15" t="s">
        <v>1007</v>
      </c>
      <c r="DE666" s="15" t="s">
        <v>1007</v>
      </c>
      <c r="DM666" s="15">
        <v>2</v>
      </c>
      <c r="DN666" s="15">
        <v>3</v>
      </c>
      <c r="DQ666" s="15">
        <v>3</v>
      </c>
      <c r="DR666" s="15">
        <v>3</v>
      </c>
      <c r="DS666" s="15">
        <v>1</v>
      </c>
      <c r="DT666" s="15">
        <v>1</v>
      </c>
      <c r="DY666" s="15">
        <v>3.2</v>
      </c>
      <c r="DZ666" s="15">
        <v>3.3333333333333335</v>
      </c>
      <c r="EA666" s="15">
        <v>4.5</v>
      </c>
      <c r="EB666" s="15">
        <v>3.6</v>
      </c>
      <c r="EC666" s="15">
        <v>3</v>
      </c>
      <c r="ED666" s="15">
        <v>3.25</v>
      </c>
      <c r="EE666" s="27">
        <f t="shared" si="130"/>
        <v>3.4805555555555556</v>
      </c>
      <c r="EF666" s="15">
        <f t="shared" si="136"/>
        <v>0.14722222222222214</v>
      </c>
    </row>
    <row r="667" spans="1:136" x14ac:dyDescent="0.2">
      <c r="A667" s="15">
        <v>333</v>
      </c>
      <c r="B667" s="15">
        <v>955</v>
      </c>
      <c r="C667" s="15">
        <v>0</v>
      </c>
      <c r="D667" s="15">
        <v>3</v>
      </c>
      <c r="E667" s="15">
        <v>0</v>
      </c>
      <c r="F667" s="15">
        <v>52</v>
      </c>
      <c r="G667" s="15">
        <v>3</v>
      </c>
      <c r="H667" s="15">
        <v>2</v>
      </c>
      <c r="I667" s="15">
        <v>5</v>
      </c>
      <c r="J667" s="15">
        <v>12</v>
      </c>
      <c r="K667" s="15">
        <v>0</v>
      </c>
      <c r="L667" s="15">
        <v>1</v>
      </c>
      <c r="M667" s="15">
        <v>1</v>
      </c>
      <c r="N667" s="15">
        <v>100000</v>
      </c>
      <c r="O667" s="15">
        <v>1</v>
      </c>
      <c r="P667" s="15">
        <v>0</v>
      </c>
      <c r="Q667" s="159">
        <v>3</v>
      </c>
      <c r="R667" s="159">
        <v>1</v>
      </c>
      <c r="S667" s="159">
        <v>25</v>
      </c>
      <c r="T667" s="159">
        <v>250000</v>
      </c>
      <c r="U667" s="159">
        <f t="shared" si="131"/>
        <v>250000</v>
      </c>
      <c r="V667" s="159">
        <v>1.5</v>
      </c>
      <c r="W667" s="171">
        <f t="shared" si="132"/>
        <v>10000</v>
      </c>
      <c r="AA667" s="15">
        <f t="shared" si="133"/>
        <v>0</v>
      </c>
      <c r="AD667" s="15">
        <f t="shared" si="134"/>
        <v>250000</v>
      </c>
      <c r="AE667" s="172">
        <f t="shared" si="129"/>
        <v>10000</v>
      </c>
      <c r="AS667" s="15">
        <v>1</v>
      </c>
      <c r="AT667" s="15">
        <v>1</v>
      </c>
      <c r="AU667" s="15">
        <v>12</v>
      </c>
      <c r="AV667" s="15">
        <v>8000</v>
      </c>
      <c r="AW667" s="15">
        <f t="shared" si="138"/>
        <v>8000</v>
      </c>
      <c r="AX667" s="15">
        <v>11</v>
      </c>
      <c r="BF667" s="15">
        <f t="shared" si="139"/>
        <v>8000</v>
      </c>
      <c r="BG667" s="15">
        <f t="shared" si="137"/>
        <v>666.66666666666663</v>
      </c>
      <c r="CJ667" s="15">
        <v>2</v>
      </c>
      <c r="CK667" s="15">
        <v>2</v>
      </c>
      <c r="CL667" s="15">
        <v>2</v>
      </c>
      <c r="CM667" s="15">
        <v>1.5</v>
      </c>
      <c r="CN667" s="15">
        <v>1.5</v>
      </c>
      <c r="CO667" s="15">
        <f t="shared" si="135"/>
        <v>1.8</v>
      </c>
      <c r="CP667" s="15">
        <v>1</v>
      </c>
      <c r="CQ667" s="15">
        <v>5</v>
      </c>
      <c r="CR667" s="15" t="s">
        <v>1007</v>
      </c>
      <c r="CU667" s="15" t="s">
        <v>1007</v>
      </c>
      <c r="CX667" s="15" t="s">
        <v>1007</v>
      </c>
      <c r="CY667" s="15" t="s">
        <v>1007</v>
      </c>
      <c r="DA667" s="15" t="s">
        <v>1007</v>
      </c>
      <c r="DC667" s="15" t="s">
        <v>1007</v>
      </c>
      <c r="DE667" s="15" t="s">
        <v>1007</v>
      </c>
      <c r="DM667" s="15">
        <v>2</v>
      </c>
      <c r="DN667" s="15">
        <v>3</v>
      </c>
      <c r="DQ667" s="15">
        <v>3</v>
      </c>
      <c r="DR667" s="15">
        <v>3</v>
      </c>
      <c r="DS667" s="15">
        <v>1</v>
      </c>
      <c r="DT667" s="15">
        <v>1</v>
      </c>
      <c r="DY667" s="27">
        <v>3.6</v>
      </c>
      <c r="DZ667" s="27">
        <v>3.3333333333333335</v>
      </c>
      <c r="EA667" s="27">
        <v>4.25</v>
      </c>
      <c r="EB667" s="27">
        <v>3.4</v>
      </c>
      <c r="EC667" s="27">
        <v>2.6666666666666665</v>
      </c>
      <c r="ED667" s="27">
        <v>2.75</v>
      </c>
      <c r="EE667" s="27">
        <f t="shared" si="130"/>
        <v>3.3333333333333335</v>
      </c>
      <c r="EF667" s="15">
        <f t="shared" si="136"/>
        <v>0.2361111111111116</v>
      </c>
    </row>
    <row r="668" spans="1:136" x14ac:dyDescent="0.2">
      <c r="A668" s="15">
        <v>334</v>
      </c>
      <c r="B668" s="15">
        <v>956</v>
      </c>
      <c r="C668" s="15">
        <v>0</v>
      </c>
      <c r="D668" s="15">
        <v>3</v>
      </c>
      <c r="E668" s="15">
        <v>1</v>
      </c>
      <c r="F668" s="15">
        <v>48</v>
      </c>
      <c r="G668" s="15">
        <v>4</v>
      </c>
      <c r="H668" s="15">
        <v>2</v>
      </c>
      <c r="I668" s="15">
        <v>6</v>
      </c>
      <c r="J668" s="15">
        <v>23</v>
      </c>
      <c r="K668" s="15">
        <v>0</v>
      </c>
      <c r="L668" s="15">
        <v>1</v>
      </c>
      <c r="M668" s="15">
        <v>1</v>
      </c>
      <c r="N668" s="15">
        <v>150000</v>
      </c>
      <c r="O668" s="15">
        <v>1</v>
      </c>
      <c r="P668" s="15">
        <v>1</v>
      </c>
      <c r="Q668" s="15">
        <v>3</v>
      </c>
      <c r="R668" s="15">
        <v>1</v>
      </c>
      <c r="S668" s="15">
        <v>45</v>
      </c>
      <c r="T668" s="15">
        <v>540000</v>
      </c>
      <c r="U668" s="15">
        <f t="shared" si="131"/>
        <v>540000</v>
      </c>
      <c r="V668" s="15">
        <v>1.35</v>
      </c>
      <c r="W668" s="27">
        <f t="shared" si="132"/>
        <v>12000</v>
      </c>
      <c r="AA668" s="15">
        <f t="shared" si="133"/>
        <v>0</v>
      </c>
      <c r="AD668" s="15">
        <f t="shared" si="134"/>
        <v>540000</v>
      </c>
      <c r="AE668" s="172">
        <f t="shared" si="129"/>
        <v>12000</v>
      </c>
      <c r="AF668" s="161">
        <v>3</v>
      </c>
      <c r="AG668" s="161">
        <v>1</v>
      </c>
      <c r="AH668" s="161">
        <v>45</v>
      </c>
      <c r="AI668" s="161">
        <v>550000</v>
      </c>
      <c r="AJ668" s="161">
        <v>1.4</v>
      </c>
      <c r="AK668" s="161">
        <v>12222.222222222223</v>
      </c>
      <c r="AW668" s="15">
        <f t="shared" si="138"/>
        <v>0</v>
      </c>
      <c r="CJ668" s="15">
        <v>1.75</v>
      </c>
      <c r="CK668" s="15">
        <v>2.3333333333333335</v>
      </c>
      <c r="CL668" s="15">
        <v>1.6666666666666667</v>
      </c>
      <c r="CM668" s="15">
        <v>1.5</v>
      </c>
      <c r="CN668" s="15">
        <v>2.5</v>
      </c>
      <c r="CO668" s="15">
        <f t="shared" si="135"/>
        <v>1.95</v>
      </c>
      <c r="CP668" s="15">
        <v>1</v>
      </c>
      <c r="CQ668" s="15">
        <v>5</v>
      </c>
      <c r="CR668" s="15" t="s">
        <v>1007</v>
      </c>
      <c r="CU668" s="15" t="s">
        <v>1007</v>
      </c>
      <c r="CX668" s="15" t="s">
        <v>1007</v>
      </c>
      <c r="CY668" s="15" t="s">
        <v>1007</v>
      </c>
      <c r="DA668" s="15" t="s">
        <v>1007</v>
      </c>
      <c r="DC668" s="15" t="s">
        <v>1007</v>
      </c>
      <c r="DE668" s="15" t="s">
        <v>1007</v>
      </c>
      <c r="DM668" s="15">
        <v>3</v>
      </c>
      <c r="DN668" s="15">
        <v>3</v>
      </c>
      <c r="DO668" s="15">
        <v>2</v>
      </c>
      <c r="DP668" s="15">
        <v>1</v>
      </c>
      <c r="DS668" s="15">
        <v>1</v>
      </c>
      <c r="DT668" s="15">
        <v>1</v>
      </c>
      <c r="DY668" s="15">
        <v>4.2</v>
      </c>
      <c r="DZ668" s="15">
        <v>3.3333333333333335</v>
      </c>
      <c r="EA668" s="15">
        <v>3.25</v>
      </c>
      <c r="EB668" s="15">
        <v>2.8</v>
      </c>
      <c r="EC668" s="15">
        <v>2</v>
      </c>
      <c r="ED668" s="15">
        <v>3</v>
      </c>
      <c r="EE668" s="27">
        <f t="shared" si="130"/>
        <v>3.0972222222222219</v>
      </c>
      <c r="EF668" s="15">
        <f t="shared" si="136"/>
        <v>0.32499999999999973</v>
      </c>
    </row>
    <row r="669" spans="1:136" x14ac:dyDescent="0.2">
      <c r="A669" s="15">
        <v>334</v>
      </c>
      <c r="B669" s="15">
        <v>956</v>
      </c>
      <c r="C669" s="15">
        <v>0</v>
      </c>
      <c r="D669" s="15">
        <v>3</v>
      </c>
      <c r="E669" s="15">
        <v>1</v>
      </c>
      <c r="F669" s="15">
        <v>48</v>
      </c>
      <c r="G669" s="15">
        <v>4</v>
      </c>
      <c r="H669" s="15">
        <v>2</v>
      </c>
      <c r="I669" s="15">
        <v>6</v>
      </c>
      <c r="J669" s="15">
        <v>23</v>
      </c>
      <c r="K669" s="15">
        <v>0</v>
      </c>
      <c r="L669" s="15">
        <v>1</v>
      </c>
      <c r="M669" s="15">
        <v>1</v>
      </c>
      <c r="N669" s="15">
        <v>150000</v>
      </c>
      <c r="O669" s="15">
        <v>1</v>
      </c>
      <c r="P669" s="15">
        <v>0</v>
      </c>
      <c r="Q669" s="159">
        <v>3</v>
      </c>
      <c r="R669" s="159">
        <v>1</v>
      </c>
      <c r="S669" s="159">
        <v>45</v>
      </c>
      <c r="T669" s="159">
        <v>550000</v>
      </c>
      <c r="U669" s="159">
        <f t="shared" si="131"/>
        <v>550000</v>
      </c>
      <c r="V669" s="159">
        <v>1.4</v>
      </c>
      <c r="W669" s="171">
        <f t="shared" si="132"/>
        <v>12222.222222222223</v>
      </c>
      <c r="AA669" s="15">
        <f t="shared" si="133"/>
        <v>0</v>
      </c>
      <c r="AD669" s="15">
        <f t="shared" si="134"/>
        <v>550000</v>
      </c>
      <c r="AE669" s="172">
        <f t="shared" si="129"/>
        <v>12222.222222222223</v>
      </c>
      <c r="AW669" s="15">
        <f t="shared" si="138"/>
        <v>0</v>
      </c>
      <c r="CJ669" s="15">
        <v>1.75</v>
      </c>
      <c r="CK669" s="15">
        <v>2.3333333333333335</v>
      </c>
      <c r="CL669" s="15">
        <v>1.6666666666666667</v>
      </c>
      <c r="CM669" s="15">
        <v>1.5</v>
      </c>
      <c r="CN669" s="15">
        <v>2.5</v>
      </c>
      <c r="CO669" s="15">
        <f t="shared" si="135"/>
        <v>1.95</v>
      </c>
      <c r="CP669" s="15">
        <v>1</v>
      </c>
      <c r="CQ669" s="15">
        <v>5</v>
      </c>
      <c r="CR669" s="15" t="s">
        <v>1007</v>
      </c>
      <c r="CU669" s="15" t="s">
        <v>1007</v>
      </c>
      <c r="CX669" s="15" t="s">
        <v>1007</v>
      </c>
      <c r="CY669" s="15" t="s">
        <v>1007</v>
      </c>
      <c r="DA669" s="15" t="s">
        <v>1007</v>
      </c>
      <c r="DC669" s="15" t="s">
        <v>1007</v>
      </c>
      <c r="DE669" s="15" t="s">
        <v>1007</v>
      </c>
      <c r="DM669" s="15">
        <v>3</v>
      </c>
      <c r="DN669" s="15">
        <v>3</v>
      </c>
      <c r="DO669" s="15">
        <v>2</v>
      </c>
      <c r="DP669" s="15">
        <v>1</v>
      </c>
      <c r="DS669" s="15">
        <v>1</v>
      </c>
      <c r="DT669" s="15">
        <v>1</v>
      </c>
      <c r="DY669" s="27">
        <v>4</v>
      </c>
      <c r="DZ669" s="27">
        <v>2.6666666666666665</v>
      </c>
      <c r="EA669" s="27">
        <v>3</v>
      </c>
      <c r="EB669" s="27">
        <v>2.8</v>
      </c>
      <c r="EC669" s="27">
        <v>1.6666666666666667</v>
      </c>
      <c r="ED669" s="27">
        <v>2.5</v>
      </c>
      <c r="EE669" s="27">
        <f t="shared" si="130"/>
        <v>2.7722222222222221</v>
      </c>
      <c r="EF669" s="15">
        <f t="shared" si="136"/>
        <v>-0.36944444444444402</v>
      </c>
    </row>
    <row r="670" spans="1:136" x14ac:dyDescent="0.2">
      <c r="A670" s="15">
        <v>335</v>
      </c>
      <c r="B670" s="15">
        <v>957</v>
      </c>
      <c r="C670" s="15">
        <v>0</v>
      </c>
      <c r="D670" s="15">
        <v>3</v>
      </c>
      <c r="E670" s="15">
        <v>1</v>
      </c>
      <c r="F670" s="15">
        <v>52</v>
      </c>
      <c r="G670" s="15">
        <v>4</v>
      </c>
      <c r="H670" s="15">
        <v>2</v>
      </c>
      <c r="I670" s="15">
        <v>5</v>
      </c>
      <c r="J670" s="15">
        <v>34</v>
      </c>
      <c r="K670" s="15">
        <v>0</v>
      </c>
      <c r="L670" s="15">
        <v>1</v>
      </c>
      <c r="M670" s="15">
        <v>1</v>
      </c>
      <c r="N670" s="15">
        <v>120000</v>
      </c>
      <c r="O670" s="15">
        <v>0</v>
      </c>
      <c r="P670" s="15">
        <v>1</v>
      </c>
      <c r="Q670" s="15">
        <v>3</v>
      </c>
      <c r="R670" s="15">
        <v>1</v>
      </c>
      <c r="S670" s="15">
        <v>55</v>
      </c>
      <c r="T670" s="15">
        <v>660000</v>
      </c>
      <c r="U670" s="15">
        <f t="shared" si="131"/>
        <v>660000</v>
      </c>
      <c r="V670" s="15">
        <v>650000</v>
      </c>
      <c r="W670" s="27">
        <f t="shared" si="132"/>
        <v>12000</v>
      </c>
      <c r="AA670" s="15">
        <f t="shared" si="133"/>
        <v>0</v>
      </c>
      <c r="AD670" s="15">
        <f t="shared" si="134"/>
        <v>660000</v>
      </c>
      <c r="AE670" s="172">
        <f t="shared" si="129"/>
        <v>12000</v>
      </c>
      <c r="AF670" s="161">
        <v>3</v>
      </c>
      <c r="AG670" s="161">
        <v>1</v>
      </c>
      <c r="AH670" s="161">
        <v>55</v>
      </c>
      <c r="AI670" s="161">
        <v>650000</v>
      </c>
      <c r="AJ670" s="161">
        <v>1.5</v>
      </c>
      <c r="AK670" s="161">
        <v>11818.181818181818</v>
      </c>
      <c r="AW670" s="15">
        <f t="shared" si="138"/>
        <v>0</v>
      </c>
      <c r="CJ670" s="15">
        <v>1.25</v>
      </c>
      <c r="CK670" s="15">
        <v>2</v>
      </c>
      <c r="CL670" s="15">
        <v>1.3333333333333333</v>
      </c>
      <c r="CM670" s="15">
        <v>2</v>
      </c>
      <c r="CN670" s="15">
        <v>1</v>
      </c>
      <c r="CO670" s="15">
        <f t="shared" si="135"/>
        <v>1.5166666666666666</v>
      </c>
      <c r="CP670" s="15">
        <v>2</v>
      </c>
      <c r="CQ670" s="15">
        <v>5</v>
      </c>
      <c r="CR670" s="15" t="s">
        <v>1007</v>
      </c>
      <c r="CU670" s="15" t="s">
        <v>1007</v>
      </c>
      <c r="CX670" s="15" t="s">
        <v>1007</v>
      </c>
      <c r="CY670" s="15" t="s">
        <v>1007</v>
      </c>
      <c r="DA670" s="15" t="s">
        <v>1007</v>
      </c>
      <c r="DC670" s="15" t="s">
        <v>1007</v>
      </c>
      <c r="DE670" s="15" t="s">
        <v>1007</v>
      </c>
      <c r="DM670" s="15">
        <v>2</v>
      </c>
      <c r="DN670" s="15">
        <v>3</v>
      </c>
      <c r="DO670" s="15">
        <v>3</v>
      </c>
      <c r="DP670" s="15">
        <v>3</v>
      </c>
      <c r="DS670" s="15">
        <v>1</v>
      </c>
      <c r="DT670" s="15">
        <v>3</v>
      </c>
      <c r="DY670" s="15">
        <v>3.8</v>
      </c>
      <c r="DZ670" s="15">
        <v>3.6666666666666665</v>
      </c>
      <c r="EA670" s="15">
        <v>3.5</v>
      </c>
      <c r="EB670" s="15">
        <v>2.8</v>
      </c>
      <c r="EC670" s="15">
        <v>2.3333333333333335</v>
      </c>
      <c r="ED670" s="15">
        <v>2.75</v>
      </c>
      <c r="EE670" s="27">
        <f t="shared" si="130"/>
        <v>3.1416666666666662</v>
      </c>
      <c r="EF670" s="15">
        <f t="shared" si="136"/>
        <v>0.16111111111111054</v>
      </c>
    </row>
    <row r="671" spans="1:136" x14ac:dyDescent="0.2">
      <c r="A671" s="15">
        <v>335</v>
      </c>
      <c r="B671" s="15">
        <v>957</v>
      </c>
      <c r="C671" s="15">
        <v>0</v>
      </c>
      <c r="D671" s="15">
        <v>3</v>
      </c>
      <c r="E671" s="15">
        <v>1</v>
      </c>
      <c r="F671" s="15">
        <v>52</v>
      </c>
      <c r="G671" s="15">
        <v>4</v>
      </c>
      <c r="H671" s="15">
        <v>2</v>
      </c>
      <c r="I671" s="15">
        <v>5</v>
      </c>
      <c r="J671" s="15">
        <v>34</v>
      </c>
      <c r="K671" s="15">
        <v>0</v>
      </c>
      <c r="L671" s="15">
        <v>1</v>
      </c>
      <c r="M671" s="15">
        <v>1</v>
      </c>
      <c r="N671" s="15">
        <v>120000</v>
      </c>
      <c r="O671" s="15">
        <v>0</v>
      </c>
      <c r="P671" s="15">
        <v>0</v>
      </c>
      <c r="Q671" s="159">
        <v>3</v>
      </c>
      <c r="R671" s="159">
        <v>1</v>
      </c>
      <c r="S671" s="159">
        <v>55</v>
      </c>
      <c r="T671" s="159">
        <v>650000</v>
      </c>
      <c r="U671" s="159">
        <f t="shared" si="131"/>
        <v>650000</v>
      </c>
      <c r="V671" s="159">
        <v>1.5</v>
      </c>
      <c r="W671" s="171">
        <f t="shared" si="132"/>
        <v>11818.181818181818</v>
      </c>
      <c r="AA671" s="15">
        <f t="shared" si="133"/>
        <v>0</v>
      </c>
      <c r="AD671" s="15">
        <f t="shared" si="134"/>
        <v>650000</v>
      </c>
      <c r="AE671" s="172">
        <f t="shared" si="129"/>
        <v>11818.181818181818</v>
      </c>
      <c r="AW671" s="15">
        <f t="shared" si="138"/>
        <v>0</v>
      </c>
      <c r="CJ671" s="15">
        <v>1.25</v>
      </c>
      <c r="CK671" s="15">
        <v>2</v>
      </c>
      <c r="CL671" s="15">
        <v>1.3333333333333333</v>
      </c>
      <c r="CM671" s="15">
        <v>2</v>
      </c>
      <c r="CN671" s="15">
        <v>1</v>
      </c>
      <c r="CO671" s="15">
        <f t="shared" si="135"/>
        <v>1.5166666666666666</v>
      </c>
      <c r="CP671" s="15">
        <v>2</v>
      </c>
      <c r="CQ671" s="15">
        <v>5</v>
      </c>
      <c r="CR671" s="15" t="s">
        <v>1007</v>
      </c>
      <c r="CU671" s="15" t="s">
        <v>1007</v>
      </c>
      <c r="CX671" s="15" t="s">
        <v>1007</v>
      </c>
      <c r="CY671" s="15" t="s">
        <v>1007</v>
      </c>
      <c r="DA671" s="15" t="s">
        <v>1007</v>
      </c>
      <c r="DC671" s="15" t="s">
        <v>1007</v>
      </c>
      <c r="DE671" s="15" t="s">
        <v>1007</v>
      </c>
      <c r="DM671" s="15">
        <v>2</v>
      </c>
      <c r="DN671" s="15">
        <v>3</v>
      </c>
      <c r="DO671" s="15">
        <v>3</v>
      </c>
      <c r="DP671" s="15">
        <v>3</v>
      </c>
      <c r="DS671" s="15">
        <v>1</v>
      </c>
      <c r="DT671" s="15">
        <v>3</v>
      </c>
      <c r="DY671" s="27">
        <v>3.6</v>
      </c>
      <c r="DZ671" s="27">
        <v>2.6666666666666665</v>
      </c>
      <c r="EA671" s="27">
        <v>3.5</v>
      </c>
      <c r="EB671" s="27">
        <v>3.2</v>
      </c>
      <c r="EC671" s="27">
        <v>2.6666666666666665</v>
      </c>
      <c r="ED671" s="27">
        <v>2.25</v>
      </c>
      <c r="EE671" s="27">
        <f t="shared" si="130"/>
        <v>2.9805555555555556</v>
      </c>
      <c r="EF671" s="15">
        <f t="shared" si="136"/>
        <v>-0.29999999999999982</v>
      </c>
    </row>
    <row r="672" spans="1:136" x14ac:dyDescent="0.2">
      <c r="A672" s="15">
        <v>336</v>
      </c>
      <c r="B672" s="15">
        <v>958</v>
      </c>
      <c r="C672" s="15">
        <v>0</v>
      </c>
      <c r="D672" s="15">
        <v>3</v>
      </c>
      <c r="E672" s="15">
        <v>1</v>
      </c>
      <c r="F672" s="15">
        <v>57</v>
      </c>
      <c r="G672" s="15">
        <v>5</v>
      </c>
      <c r="H672" s="15">
        <v>2</v>
      </c>
      <c r="I672" s="15">
        <v>4</v>
      </c>
      <c r="J672" s="15">
        <v>22</v>
      </c>
      <c r="K672" s="15">
        <v>1</v>
      </c>
      <c r="L672" s="15">
        <v>1</v>
      </c>
      <c r="M672" s="15">
        <v>0</v>
      </c>
      <c r="N672" s="15">
        <v>0</v>
      </c>
      <c r="O672" s="15">
        <v>0</v>
      </c>
      <c r="P672" s="15">
        <v>1</v>
      </c>
      <c r="Q672" s="15">
        <v>3</v>
      </c>
      <c r="R672" s="15">
        <v>1</v>
      </c>
      <c r="S672" s="15">
        <v>75</v>
      </c>
      <c r="T672" s="15">
        <v>900000</v>
      </c>
      <c r="U672" s="15">
        <f t="shared" si="131"/>
        <v>900000</v>
      </c>
      <c r="V672" s="15">
        <v>1.4</v>
      </c>
      <c r="W672" s="27">
        <f t="shared" si="132"/>
        <v>12000</v>
      </c>
      <c r="AA672" s="15">
        <f t="shared" si="133"/>
        <v>0</v>
      </c>
      <c r="AD672" s="15">
        <f t="shared" si="134"/>
        <v>900000</v>
      </c>
      <c r="AE672" s="172">
        <f t="shared" si="129"/>
        <v>12000</v>
      </c>
      <c r="AF672" s="161">
        <v>3</v>
      </c>
      <c r="AG672" s="161">
        <v>1</v>
      </c>
      <c r="AH672" s="161">
        <v>75</v>
      </c>
      <c r="AI672" s="161">
        <v>870000</v>
      </c>
      <c r="AJ672" s="161">
        <v>1.5</v>
      </c>
      <c r="AK672" s="161">
        <v>11600</v>
      </c>
      <c r="AS672" s="15">
        <v>1</v>
      </c>
      <c r="AT672" s="15">
        <v>1</v>
      </c>
      <c r="AU672" s="15">
        <v>15</v>
      </c>
      <c r="AV672" s="15">
        <v>11500</v>
      </c>
      <c r="AW672" s="15">
        <f t="shared" si="138"/>
        <v>11500</v>
      </c>
      <c r="AX672" s="15">
        <v>13</v>
      </c>
      <c r="AY672" s="15">
        <v>766.66666666666663</v>
      </c>
      <c r="BF672" s="15">
        <f t="shared" si="139"/>
        <v>11500</v>
      </c>
      <c r="BG672" s="15">
        <f t="shared" si="137"/>
        <v>766.66666666666663</v>
      </c>
      <c r="BH672" s="161">
        <v>1</v>
      </c>
      <c r="BI672" s="161">
        <v>1</v>
      </c>
      <c r="BJ672" s="161">
        <v>15</v>
      </c>
      <c r="BK672" s="161">
        <v>11000</v>
      </c>
      <c r="BL672" s="161">
        <v>12</v>
      </c>
      <c r="BS672" s="23">
        <v>11000</v>
      </c>
      <c r="BT672" s="23">
        <f>BS672/BJ672</f>
        <v>733.33333333333337</v>
      </c>
      <c r="CJ672" s="15">
        <v>2</v>
      </c>
      <c r="CK672" s="15">
        <v>1.6666666666666667</v>
      </c>
      <c r="CL672" s="15">
        <v>1.6666666666666667</v>
      </c>
      <c r="CM672" s="15">
        <v>1.5</v>
      </c>
      <c r="CN672" s="15">
        <v>2</v>
      </c>
      <c r="CO672" s="15">
        <f t="shared" si="135"/>
        <v>1.7666666666666668</v>
      </c>
      <c r="CP672" s="15">
        <v>1</v>
      </c>
      <c r="CQ672" s="15">
        <v>5</v>
      </c>
      <c r="CR672" s="15" t="s">
        <v>1007</v>
      </c>
      <c r="CU672" s="15" t="s">
        <v>1007</v>
      </c>
      <c r="CX672" s="15" t="s">
        <v>1007</v>
      </c>
      <c r="CY672" s="15" t="s">
        <v>1007</v>
      </c>
      <c r="DA672" s="15" t="s">
        <v>1007</v>
      </c>
      <c r="DC672" s="15" t="s">
        <v>1007</v>
      </c>
      <c r="DE672" s="15" t="s">
        <v>1007</v>
      </c>
      <c r="DM672" s="15">
        <v>3</v>
      </c>
      <c r="DN672" s="15">
        <v>3</v>
      </c>
      <c r="DO672" s="15">
        <v>2</v>
      </c>
      <c r="DP672" s="15">
        <v>2</v>
      </c>
      <c r="DS672" s="15">
        <v>1</v>
      </c>
      <c r="DT672" s="15">
        <v>2</v>
      </c>
      <c r="DY672" s="15">
        <v>3.6</v>
      </c>
      <c r="DZ672" s="15">
        <v>3.3333333333333335</v>
      </c>
      <c r="EA672" s="15">
        <v>4.25</v>
      </c>
      <c r="EB672" s="15">
        <v>3</v>
      </c>
      <c r="EC672" s="15">
        <v>2</v>
      </c>
      <c r="ED672" s="15">
        <v>3.5</v>
      </c>
      <c r="EE672" s="27">
        <f t="shared" si="130"/>
        <v>3.2805555555555554</v>
      </c>
      <c r="EF672" s="15">
        <f t="shared" si="136"/>
        <v>0.26944444444444438</v>
      </c>
    </row>
    <row r="673" spans="1:136" x14ac:dyDescent="0.2">
      <c r="A673" s="15">
        <v>336</v>
      </c>
      <c r="B673" s="15">
        <v>958</v>
      </c>
      <c r="C673" s="15">
        <v>0</v>
      </c>
      <c r="D673" s="15">
        <v>3</v>
      </c>
      <c r="E673" s="15">
        <v>1</v>
      </c>
      <c r="F673" s="15">
        <v>57</v>
      </c>
      <c r="G673" s="15">
        <v>5</v>
      </c>
      <c r="H673" s="15">
        <v>2</v>
      </c>
      <c r="I673" s="15">
        <v>4</v>
      </c>
      <c r="J673" s="15">
        <v>22</v>
      </c>
      <c r="K673" s="15">
        <v>1</v>
      </c>
      <c r="L673" s="15">
        <v>1</v>
      </c>
      <c r="M673" s="15">
        <v>0</v>
      </c>
      <c r="N673" s="15">
        <v>0</v>
      </c>
      <c r="O673" s="15">
        <v>0</v>
      </c>
      <c r="P673" s="15">
        <v>0</v>
      </c>
      <c r="Q673" s="159">
        <v>3</v>
      </c>
      <c r="R673" s="159">
        <v>1</v>
      </c>
      <c r="S673" s="159">
        <v>75</v>
      </c>
      <c r="T673" s="159">
        <v>870000</v>
      </c>
      <c r="U673" s="159">
        <f t="shared" si="131"/>
        <v>870000</v>
      </c>
      <c r="V673" s="159">
        <v>1.5</v>
      </c>
      <c r="W673" s="171">
        <f t="shared" si="132"/>
        <v>11600</v>
      </c>
      <c r="AA673" s="15">
        <f t="shared" si="133"/>
        <v>0</v>
      </c>
      <c r="AD673" s="15">
        <f t="shared" si="134"/>
        <v>870000</v>
      </c>
      <c r="AE673" s="172">
        <f t="shared" si="129"/>
        <v>11600</v>
      </c>
      <c r="AS673" s="15">
        <v>1</v>
      </c>
      <c r="AT673" s="15">
        <v>1</v>
      </c>
      <c r="AU673" s="15">
        <v>15</v>
      </c>
      <c r="AV673" s="15">
        <v>11000</v>
      </c>
      <c r="AW673" s="15">
        <f t="shared" si="138"/>
        <v>11000</v>
      </c>
      <c r="AX673" s="15">
        <v>12</v>
      </c>
      <c r="BF673" s="15">
        <f t="shared" si="139"/>
        <v>11000</v>
      </c>
      <c r="BG673" s="15">
        <f t="shared" si="137"/>
        <v>733.33333333333337</v>
      </c>
      <c r="CJ673" s="15">
        <v>2</v>
      </c>
      <c r="CK673" s="15">
        <v>1.6666666666666667</v>
      </c>
      <c r="CL673" s="15">
        <v>1.6666666666666667</v>
      </c>
      <c r="CM673" s="15">
        <v>1.5</v>
      </c>
      <c r="CN673" s="15">
        <v>2</v>
      </c>
      <c r="CO673" s="15">
        <f t="shared" si="135"/>
        <v>1.7666666666666668</v>
      </c>
      <c r="CP673" s="15">
        <v>1</v>
      </c>
      <c r="CQ673" s="15">
        <v>5</v>
      </c>
      <c r="CR673" s="15" t="s">
        <v>1007</v>
      </c>
      <c r="CU673" s="15" t="s">
        <v>1007</v>
      </c>
      <c r="CX673" s="15" t="s">
        <v>1007</v>
      </c>
      <c r="CY673" s="15" t="s">
        <v>1007</v>
      </c>
      <c r="DA673" s="15" t="s">
        <v>1007</v>
      </c>
      <c r="DC673" s="15" t="s">
        <v>1007</v>
      </c>
      <c r="DE673" s="15" t="s">
        <v>1007</v>
      </c>
      <c r="DM673" s="15">
        <v>3</v>
      </c>
      <c r="DN673" s="15">
        <v>3</v>
      </c>
      <c r="DO673" s="15">
        <v>2</v>
      </c>
      <c r="DP673" s="15">
        <v>2</v>
      </c>
      <c r="DS673" s="15">
        <v>1</v>
      </c>
      <c r="DT673" s="15">
        <v>2</v>
      </c>
      <c r="DY673" s="27">
        <v>3.4</v>
      </c>
      <c r="DZ673" s="27">
        <v>3</v>
      </c>
      <c r="EA673" s="27">
        <v>4.25</v>
      </c>
      <c r="EB673" s="27">
        <v>3</v>
      </c>
      <c r="EC673" s="27">
        <v>1.6666666666666667</v>
      </c>
      <c r="ED673" s="27">
        <v>2.75</v>
      </c>
      <c r="EE673" s="27">
        <f t="shared" si="130"/>
        <v>3.0111111111111111</v>
      </c>
      <c r="EF673" s="15">
        <f t="shared" si="136"/>
        <v>-1.6666666666666163E-2</v>
      </c>
    </row>
    <row r="674" spans="1:136" x14ac:dyDescent="0.2">
      <c r="A674" s="15">
        <v>337</v>
      </c>
      <c r="B674" s="15">
        <v>959</v>
      </c>
      <c r="C674" s="15">
        <v>0</v>
      </c>
      <c r="D674" s="15">
        <v>3</v>
      </c>
      <c r="E674" s="15">
        <v>0</v>
      </c>
      <c r="F674" s="15">
        <v>49</v>
      </c>
      <c r="G674" s="15">
        <v>4</v>
      </c>
      <c r="H674" s="15">
        <v>2</v>
      </c>
      <c r="I674" s="15">
        <v>4</v>
      </c>
      <c r="J674" s="15">
        <v>12</v>
      </c>
      <c r="K674" s="15">
        <v>0</v>
      </c>
      <c r="L674" s="15">
        <v>1</v>
      </c>
      <c r="M674" s="15">
        <v>0</v>
      </c>
      <c r="N674" s="15">
        <v>0</v>
      </c>
      <c r="O674" s="15">
        <v>0</v>
      </c>
      <c r="P674" s="15">
        <v>1</v>
      </c>
      <c r="Q674" s="15">
        <v>3</v>
      </c>
      <c r="R674" s="15">
        <v>1</v>
      </c>
      <c r="S674" s="15">
        <v>35</v>
      </c>
      <c r="T674" s="15">
        <v>437500</v>
      </c>
      <c r="U674" s="15">
        <f t="shared" si="131"/>
        <v>437500</v>
      </c>
      <c r="V674" s="15">
        <v>1.45</v>
      </c>
      <c r="W674" s="27">
        <f t="shared" si="132"/>
        <v>12500</v>
      </c>
      <c r="AA674" s="15">
        <f t="shared" si="133"/>
        <v>0</v>
      </c>
      <c r="AD674" s="15">
        <f t="shared" si="134"/>
        <v>437500</v>
      </c>
      <c r="AE674" s="172">
        <f t="shared" si="129"/>
        <v>12500</v>
      </c>
      <c r="AF674" s="161">
        <v>3</v>
      </c>
      <c r="AG674" s="161">
        <v>1</v>
      </c>
      <c r="AH674" s="161">
        <v>35</v>
      </c>
      <c r="AI674" s="161">
        <v>438000</v>
      </c>
      <c r="AJ674" s="161">
        <v>1.5</v>
      </c>
      <c r="AK674" s="161">
        <v>12514.285714285714</v>
      </c>
      <c r="AS674" s="15">
        <v>1</v>
      </c>
      <c r="AT674" s="15">
        <v>1</v>
      </c>
      <c r="AU674" s="15">
        <v>30</v>
      </c>
      <c r="AV674" s="15">
        <v>25000</v>
      </c>
      <c r="AW674" s="15">
        <f t="shared" si="138"/>
        <v>25000</v>
      </c>
      <c r="AX674" s="15">
        <v>13</v>
      </c>
      <c r="AY674" s="15">
        <v>833.33333333333337</v>
      </c>
      <c r="BF674" s="15">
        <f t="shared" si="139"/>
        <v>25000</v>
      </c>
      <c r="BG674" s="15">
        <f t="shared" si="137"/>
        <v>833.33333333333337</v>
      </c>
      <c r="BH674" s="161">
        <v>1</v>
      </c>
      <c r="BI674" s="161">
        <v>1</v>
      </c>
      <c r="BJ674" s="161">
        <v>30</v>
      </c>
      <c r="BK674" s="161">
        <v>20000</v>
      </c>
      <c r="BL674" s="161">
        <v>11</v>
      </c>
      <c r="BS674" s="23">
        <v>20000</v>
      </c>
      <c r="BT674" s="23">
        <f>BS674/BJ674</f>
        <v>666.66666666666663</v>
      </c>
      <c r="CJ674" s="15">
        <v>1.75</v>
      </c>
      <c r="CK674" s="15">
        <v>1.6666666666666667</v>
      </c>
      <c r="CL674" s="15">
        <v>2.3333333333333335</v>
      </c>
      <c r="CM674" s="15">
        <v>1.5</v>
      </c>
      <c r="CN674" s="15">
        <v>2.5</v>
      </c>
      <c r="CO674" s="15">
        <f t="shared" si="135"/>
        <v>1.95</v>
      </c>
      <c r="CP674" s="15">
        <v>1</v>
      </c>
      <c r="CQ674" s="15">
        <v>5</v>
      </c>
      <c r="CR674" s="15" t="s">
        <v>1007</v>
      </c>
      <c r="CU674" s="15" t="s">
        <v>1007</v>
      </c>
      <c r="CX674" s="15" t="s">
        <v>1007</v>
      </c>
      <c r="CY674" s="15" t="s">
        <v>1007</v>
      </c>
      <c r="DA674" s="15" t="s">
        <v>1007</v>
      </c>
      <c r="DC674" s="15" t="s">
        <v>1007</v>
      </c>
      <c r="DE674" s="15" t="s">
        <v>1007</v>
      </c>
      <c r="DM674" s="15">
        <v>2</v>
      </c>
      <c r="DN674" s="15">
        <v>3</v>
      </c>
      <c r="DO674" s="15">
        <v>3</v>
      </c>
      <c r="DP674" s="15">
        <v>2</v>
      </c>
      <c r="DS674" s="15">
        <v>1</v>
      </c>
      <c r="DT674" s="15">
        <v>2</v>
      </c>
      <c r="DY674" s="15">
        <v>4</v>
      </c>
      <c r="DZ674" s="15">
        <v>3</v>
      </c>
      <c r="EA674" s="15">
        <v>3.25</v>
      </c>
      <c r="EB674" s="15">
        <v>3</v>
      </c>
      <c r="EC674" s="15">
        <v>1.6666666666666667</v>
      </c>
      <c r="ED674" s="15">
        <v>3.25</v>
      </c>
      <c r="EE674" s="27">
        <f t="shared" si="130"/>
        <v>3.0277777777777772</v>
      </c>
      <c r="EF674" s="15">
        <f t="shared" si="136"/>
        <v>-2.2222222222222143E-2</v>
      </c>
    </row>
    <row r="675" spans="1:136" x14ac:dyDescent="0.2">
      <c r="A675" s="15">
        <v>337</v>
      </c>
      <c r="B675" s="15">
        <v>959</v>
      </c>
      <c r="C675" s="15">
        <v>0</v>
      </c>
      <c r="D675" s="15">
        <v>3</v>
      </c>
      <c r="E675" s="15">
        <v>0</v>
      </c>
      <c r="F675" s="15">
        <v>49</v>
      </c>
      <c r="G675" s="15">
        <v>4</v>
      </c>
      <c r="H675" s="15">
        <v>2</v>
      </c>
      <c r="I675" s="15">
        <v>4</v>
      </c>
      <c r="J675" s="15">
        <v>12</v>
      </c>
      <c r="K675" s="15">
        <v>0</v>
      </c>
      <c r="L675" s="15">
        <v>1</v>
      </c>
      <c r="M675" s="15">
        <v>0</v>
      </c>
      <c r="N675" s="15">
        <v>0</v>
      </c>
      <c r="O675" s="15">
        <v>0</v>
      </c>
      <c r="P675" s="15">
        <v>0</v>
      </c>
      <c r="Q675" s="159">
        <v>3</v>
      </c>
      <c r="R675" s="159">
        <v>1</v>
      </c>
      <c r="S675" s="159">
        <v>35</v>
      </c>
      <c r="T675" s="159">
        <v>438000</v>
      </c>
      <c r="U675" s="159">
        <f t="shared" si="131"/>
        <v>438000</v>
      </c>
      <c r="V675" s="159">
        <v>1.5</v>
      </c>
      <c r="W675" s="171">
        <f t="shared" si="132"/>
        <v>12514.285714285714</v>
      </c>
      <c r="AA675" s="15">
        <f t="shared" si="133"/>
        <v>0</v>
      </c>
      <c r="AD675" s="15">
        <f t="shared" si="134"/>
        <v>438000</v>
      </c>
      <c r="AE675" s="172">
        <f t="shared" si="129"/>
        <v>12514.285714285714</v>
      </c>
      <c r="AS675" s="15">
        <v>1</v>
      </c>
      <c r="AT675" s="15">
        <v>1</v>
      </c>
      <c r="AU675" s="15">
        <v>30</v>
      </c>
      <c r="AV675" s="15">
        <v>20000</v>
      </c>
      <c r="AW675" s="15">
        <f t="shared" si="138"/>
        <v>20000</v>
      </c>
      <c r="AX675" s="15">
        <v>11</v>
      </c>
      <c r="BF675" s="15">
        <f t="shared" si="139"/>
        <v>20000</v>
      </c>
      <c r="BG675" s="15">
        <f t="shared" si="137"/>
        <v>666.66666666666663</v>
      </c>
      <c r="CJ675" s="15">
        <v>1.75</v>
      </c>
      <c r="CK675" s="15">
        <v>1.6666666666666667</v>
      </c>
      <c r="CL675" s="15">
        <v>2.3333333333333335</v>
      </c>
      <c r="CM675" s="15">
        <v>1.5</v>
      </c>
      <c r="CN675" s="15">
        <v>2.5</v>
      </c>
      <c r="CO675" s="15">
        <f t="shared" si="135"/>
        <v>1.95</v>
      </c>
      <c r="CP675" s="15">
        <v>1</v>
      </c>
      <c r="CQ675" s="15">
        <v>5</v>
      </c>
      <c r="CR675" s="15" t="s">
        <v>1007</v>
      </c>
      <c r="CU675" s="15" t="s">
        <v>1007</v>
      </c>
      <c r="CX675" s="15" t="s">
        <v>1007</v>
      </c>
      <c r="CY675" s="15" t="s">
        <v>1007</v>
      </c>
      <c r="DA675" s="15" t="s">
        <v>1007</v>
      </c>
      <c r="DC675" s="15" t="s">
        <v>1007</v>
      </c>
      <c r="DE675" s="15" t="s">
        <v>1007</v>
      </c>
      <c r="DM675" s="15">
        <v>2</v>
      </c>
      <c r="DN675" s="15">
        <v>3</v>
      </c>
      <c r="DO675" s="15">
        <v>3</v>
      </c>
      <c r="DP675" s="15">
        <v>2</v>
      </c>
      <c r="DS675" s="15">
        <v>1</v>
      </c>
      <c r="DT675" s="15">
        <v>2</v>
      </c>
      <c r="DY675" s="27">
        <v>4</v>
      </c>
      <c r="DZ675" s="27">
        <v>3.3333333333333335</v>
      </c>
      <c r="EA675" s="27">
        <v>3.5</v>
      </c>
      <c r="EB675" s="27">
        <v>2.8</v>
      </c>
      <c r="EC675" s="27">
        <v>1.6666666666666667</v>
      </c>
      <c r="ED675" s="27">
        <v>3</v>
      </c>
      <c r="EE675" s="27">
        <f t="shared" si="130"/>
        <v>3.0499999999999994</v>
      </c>
      <c r="EF675" s="15">
        <f t="shared" si="136"/>
        <v>-0.14166666666666705</v>
      </c>
    </row>
    <row r="676" spans="1:136" x14ac:dyDescent="0.2">
      <c r="A676" s="15">
        <v>338</v>
      </c>
      <c r="B676" s="15">
        <v>961</v>
      </c>
      <c r="C676" s="15">
        <v>0</v>
      </c>
      <c r="D676" s="15">
        <v>3</v>
      </c>
      <c r="E676" s="15">
        <v>1</v>
      </c>
      <c r="F676" s="15">
        <v>64</v>
      </c>
      <c r="G676" s="15">
        <v>3</v>
      </c>
      <c r="H676" s="15">
        <v>2</v>
      </c>
      <c r="I676" s="15">
        <v>6</v>
      </c>
      <c r="J676" s="15">
        <v>42</v>
      </c>
      <c r="K676" s="15">
        <v>0</v>
      </c>
      <c r="L676" s="15">
        <v>1</v>
      </c>
      <c r="M676" s="15">
        <v>1</v>
      </c>
      <c r="N676" s="15">
        <v>200000</v>
      </c>
      <c r="O676" s="15">
        <v>1</v>
      </c>
      <c r="P676" s="15">
        <v>1</v>
      </c>
      <c r="Q676" s="15">
        <v>3</v>
      </c>
      <c r="R676" s="15">
        <v>1</v>
      </c>
      <c r="S676" s="15">
        <v>40</v>
      </c>
      <c r="T676" s="15">
        <v>470000</v>
      </c>
      <c r="U676" s="15">
        <f t="shared" si="131"/>
        <v>470000</v>
      </c>
      <c r="V676" s="15">
        <v>1.4</v>
      </c>
      <c r="W676" s="27">
        <f t="shared" si="132"/>
        <v>11750</v>
      </c>
      <c r="AA676" s="15">
        <f t="shared" si="133"/>
        <v>0</v>
      </c>
      <c r="AD676" s="15">
        <f t="shared" si="134"/>
        <v>470000</v>
      </c>
      <c r="AE676" s="172">
        <f t="shared" si="129"/>
        <v>11750</v>
      </c>
      <c r="AF676" s="161">
        <v>3</v>
      </c>
      <c r="AG676" s="161">
        <v>1</v>
      </c>
      <c r="AH676" s="161">
        <v>40</v>
      </c>
      <c r="AI676" s="161">
        <v>480000</v>
      </c>
      <c r="AJ676" s="161">
        <v>1.4</v>
      </c>
      <c r="AK676" s="161">
        <v>12000</v>
      </c>
      <c r="AW676" s="15">
        <f t="shared" si="138"/>
        <v>0</v>
      </c>
      <c r="CJ676" s="15">
        <v>1.75</v>
      </c>
      <c r="CK676" s="15">
        <v>1</v>
      </c>
      <c r="CL676" s="15">
        <v>1.6666666666666667</v>
      </c>
      <c r="CM676" s="15">
        <v>2</v>
      </c>
      <c r="CN676" s="15">
        <v>2</v>
      </c>
      <c r="CO676" s="15">
        <f t="shared" si="135"/>
        <v>1.6833333333333336</v>
      </c>
      <c r="CP676" s="15">
        <v>2</v>
      </c>
      <c r="CQ676" s="15">
        <v>4</v>
      </c>
      <c r="CR676" s="15">
        <v>4</v>
      </c>
      <c r="CS676" s="15">
        <v>3</v>
      </c>
      <c r="CT676" s="15">
        <v>5</v>
      </c>
      <c r="CU676" s="15">
        <v>3</v>
      </c>
      <c r="CV676" s="15">
        <v>0</v>
      </c>
      <c r="CX676" s="15">
        <v>1</v>
      </c>
      <c r="CY676" s="15">
        <v>1</v>
      </c>
      <c r="DA676" s="15">
        <v>1</v>
      </c>
      <c r="DC676" s="15">
        <v>0</v>
      </c>
      <c r="DD676" s="15">
        <v>3</v>
      </c>
      <c r="DE676" s="15">
        <v>1</v>
      </c>
      <c r="DM676" s="15">
        <v>2</v>
      </c>
      <c r="DN676" s="15">
        <v>3</v>
      </c>
      <c r="DO676" s="15">
        <v>3</v>
      </c>
      <c r="DP676" s="15">
        <v>2</v>
      </c>
      <c r="DS676" s="15">
        <v>1</v>
      </c>
      <c r="DT676" s="15">
        <v>2</v>
      </c>
      <c r="DY676" s="15">
        <v>3.6</v>
      </c>
      <c r="DZ676" s="15">
        <v>4</v>
      </c>
      <c r="EA676" s="15">
        <v>3.75</v>
      </c>
      <c r="EB676" s="15">
        <v>2.8</v>
      </c>
      <c r="EC676" s="15">
        <v>2</v>
      </c>
      <c r="ED676" s="15">
        <v>3</v>
      </c>
      <c r="EE676" s="27">
        <f t="shared" si="130"/>
        <v>3.1916666666666664</v>
      </c>
      <c r="EF676" s="15">
        <f t="shared" si="136"/>
        <v>0.13055555555555509</v>
      </c>
    </row>
    <row r="677" spans="1:136" x14ac:dyDescent="0.2">
      <c r="A677" s="15">
        <v>338</v>
      </c>
      <c r="B677" s="15">
        <v>961</v>
      </c>
      <c r="C677" s="15">
        <v>0</v>
      </c>
      <c r="D677" s="15">
        <v>3</v>
      </c>
      <c r="E677" s="15">
        <v>1</v>
      </c>
      <c r="F677" s="15">
        <v>64</v>
      </c>
      <c r="G677" s="15">
        <v>3</v>
      </c>
      <c r="H677" s="15">
        <v>2</v>
      </c>
      <c r="I677" s="15">
        <v>6</v>
      </c>
      <c r="J677" s="15">
        <v>42</v>
      </c>
      <c r="K677" s="15">
        <v>0</v>
      </c>
      <c r="L677" s="15">
        <v>1</v>
      </c>
      <c r="M677" s="15">
        <v>1</v>
      </c>
      <c r="N677" s="15">
        <v>200000</v>
      </c>
      <c r="O677" s="15">
        <v>1</v>
      </c>
      <c r="P677" s="15">
        <v>0</v>
      </c>
      <c r="Q677" s="159">
        <v>3</v>
      </c>
      <c r="R677" s="159">
        <v>1</v>
      </c>
      <c r="S677" s="159">
        <v>40</v>
      </c>
      <c r="T677" s="159">
        <v>480000</v>
      </c>
      <c r="U677" s="159">
        <f t="shared" si="131"/>
        <v>480000</v>
      </c>
      <c r="V677" s="159">
        <v>1.4</v>
      </c>
      <c r="W677" s="171">
        <f t="shared" si="132"/>
        <v>12000</v>
      </c>
      <c r="AA677" s="15">
        <f t="shared" si="133"/>
        <v>0</v>
      </c>
      <c r="AD677" s="15">
        <f t="shared" si="134"/>
        <v>480000</v>
      </c>
      <c r="AE677" s="172">
        <f t="shared" si="129"/>
        <v>12000</v>
      </c>
      <c r="AW677" s="15">
        <f t="shared" si="138"/>
        <v>0</v>
      </c>
      <c r="CJ677" s="15">
        <v>1.75</v>
      </c>
      <c r="CK677" s="15">
        <v>1</v>
      </c>
      <c r="CL677" s="15">
        <v>1.6666666666666667</v>
      </c>
      <c r="CM677" s="15">
        <v>2</v>
      </c>
      <c r="CN677" s="15">
        <v>2</v>
      </c>
      <c r="CO677" s="15">
        <f t="shared" si="135"/>
        <v>1.6833333333333336</v>
      </c>
      <c r="CP677" s="15">
        <v>2</v>
      </c>
      <c r="CQ677" s="15">
        <v>4</v>
      </c>
      <c r="CR677" s="15">
        <v>4</v>
      </c>
      <c r="CS677" s="15">
        <v>3</v>
      </c>
      <c r="CT677" s="15">
        <v>5</v>
      </c>
      <c r="CU677" s="15">
        <v>3</v>
      </c>
      <c r="CV677" s="15">
        <v>0</v>
      </c>
      <c r="CX677" s="15">
        <v>1</v>
      </c>
      <c r="CY677" s="15">
        <v>1</v>
      </c>
      <c r="DA677" s="15">
        <v>1</v>
      </c>
      <c r="DC677" s="15">
        <v>0</v>
      </c>
      <c r="DD677" s="15">
        <v>3</v>
      </c>
      <c r="DE677" s="15">
        <v>1</v>
      </c>
      <c r="DM677" s="15">
        <v>2</v>
      </c>
      <c r="DN677" s="15">
        <v>3</v>
      </c>
      <c r="DO677" s="15">
        <v>3</v>
      </c>
      <c r="DP677" s="15">
        <v>2</v>
      </c>
      <c r="DS677" s="15">
        <v>1</v>
      </c>
      <c r="DT677" s="15">
        <v>2</v>
      </c>
      <c r="DY677" s="27">
        <v>4</v>
      </c>
      <c r="DZ677" s="27">
        <v>3</v>
      </c>
      <c r="EA677" s="27">
        <v>3.25</v>
      </c>
      <c r="EB677" s="27">
        <v>3.2</v>
      </c>
      <c r="EC677" s="27">
        <v>1.6666666666666667</v>
      </c>
      <c r="ED677" s="27">
        <v>3.25</v>
      </c>
      <c r="EE677" s="27">
        <f t="shared" si="130"/>
        <v>3.0611111111111113</v>
      </c>
      <c r="EF677" s="15">
        <f t="shared" si="136"/>
        <v>-0.31944444444444375</v>
      </c>
    </row>
    <row r="678" spans="1:136" x14ac:dyDescent="0.2">
      <c r="A678" s="15">
        <v>339</v>
      </c>
      <c r="B678" s="15">
        <v>962</v>
      </c>
      <c r="C678" s="15">
        <v>0</v>
      </c>
      <c r="D678" s="15">
        <v>3</v>
      </c>
      <c r="E678" s="15">
        <v>1</v>
      </c>
      <c r="F678" s="15">
        <v>76</v>
      </c>
      <c r="G678" s="15">
        <v>1</v>
      </c>
      <c r="H678" s="15">
        <v>2</v>
      </c>
      <c r="I678" s="15">
        <v>6</v>
      </c>
      <c r="J678" s="15">
        <v>50</v>
      </c>
      <c r="K678" s="15">
        <v>0</v>
      </c>
      <c r="L678" s="15">
        <v>1</v>
      </c>
      <c r="M678" s="15">
        <v>1</v>
      </c>
      <c r="N678" s="15">
        <v>120000</v>
      </c>
      <c r="O678" s="15">
        <v>0</v>
      </c>
      <c r="P678" s="15">
        <v>1</v>
      </c>
      <c r="Q678" s="15">
        <v>3</v>
      </c>
      <c r="R678" s="15">
        <v>1</v>
      </c>
      <c r="S678" s="15">
        <v>27</v>
      </c>
      <c r="T678" s="15">
        <v>351000</v>
      </c>
      <c r="U678" s="15">
        <f t="shared" si="131"/>
        <v>351000</v>
      </c>
      <c r="V678" s="15">
        <v>1.4</v>
      </c>
      <c r="W678" s="27">
        <f t="shared" si="132"/>
        <v>13000</v>
      </c>
      <c r="AA678" s="15">
        <f t="shared" si="133"/>
        <v>0</v>
      </c>
      <c r="AD678" s="15">
        <f t="shared" si="134"/>
        <v>351000</v>
      </c>
      <c r="AE678" s="172">
        <f t="shared" si="129"/>
        <v>13000</v>
      </c>
      <c r="AF678" s="161">
        <v>3</v>
      </c>
      <c r="AG678" s="161">
        <v>1</v>
      </c>
      <c r="AH678" s="161">
        <v>15</v>
      </c>
      <c r="AI678" s="161">
        <v>195000</v>
      </c>
      <c r="AJ678" s="161">
        <v>1.45</v>
      </c>
      <c r="AK678" s="161">
        <v>13000</v>
      </c>
      <c r="AS678" s="15">
        <v>1</v>
      </c>
      <c r="AT678" s="15">
        <v>1</v>
      </c>
      <c r="AU678" s="15">
        <v>10</v>
      </c>
      <c r="AV678" s="15">
        <v>7000</v>
      </c>
      <c r="AW678" s="15">
        <f t="shared" si="138"/>
        <v>7000</v>
      </c>
      <c r="AX678" s="15">
        <v>12</v>
      </c>
      <c r="AY678" s="15">
        <v>700</v>
      </c>
      <c r="BF678" s="15">
        <f t="shared" si="139"/>
        <v>7000</v>
      </c>
      <c r="BG678" s="15">
        <f t="shared" si="137"/>
        <v>700</v>
      </c>
      <c r="BH678" s="161">
        <v>1</v>
      </c>
      <c r="BI678" s="161">
        <v>1</v>
      </c>
      <c r="BJ678" s="161">
        <v>40</v>
      </c>
      <c r="BK678" s="161">
        <v>30000</v>
      </c>
      <c r="BL678" s="161">
        <v>11.7</v>
      </c>
      <c r="BS678" s="23">
        <v>30000</v>
      </c>
      <c r="BT678" s="23">
        <f>BS678/BJ678</f>
        <v>750</v>
      </c>
      <c r="CJ678" s="15">
        <v>1.5</v>
      </c>
      <c r="CK678" s="15">
        <v>2.3333333333333335</v>
      </c>
      <c r="CL678" s="15">
        <v>1.3333333333333333</v>
      </c>
      <c r="CM678" s="15">
        <v>2</v>
      </c>
      <c r="CN678" s="15">
        <v>2</v>
      </c>
      <c r="CO678" s="15">
        <f t="shared" si="135"/>
        <v>1.8333333333333335</v>
      </c>
      <c r="CP678" s="15">
        <v>1</v>
      </c>
      <c r="CQ678" s="15">
        <v>5</v>
      </c>
      <c r="CR678" s="15" t="s">
        <v>1007</v>
      </c>
      <c r="CU678" s="15" t="s">
        <v>1007</v>
      </c>
      <c r="CX678" s="15" t="s">
        <v>1007</v>
      </c>
      <c r="CY678" s="15" t="s">
        <v>1007</v>
      </c>
      <c r="DA678" s="15" t="s">
        <v>1007</v>
      </c>
      <c r="DC678" s="15" t="s">
        <v>1007</v>
      </c>
      <c r="DE678" s="15" t="s">
        <v>1007</v>
      </c>
      <c r="DM678" s="15">
        <v>2</v>
      </c>
      <c r="DN678" s="15">
        <v>3</v>
      </c>
      <c r="DO678" s="15">
        <v>3</v>
      </c>
      <c r="DP678" s="15">
        <v>2</v>
      </c>
      <c r="DS678" s="15">
        <v>1</v>
      </c>
      <c r="DT678" s="15">
        <v>1</v>
      </c>
      <c r="DY678" s="15">
        <v>4.2</v>
      </c>
      <c r="DZ678" s="15">
        <v>3.3333333333333335</v>
      </c>
      <c r="EA678" s="15">
        <v>4.25</v>
      </c>
      <c r="EB678" s="15">
        <v>3</v>
      </c>
      <c r="EC678" s="15">
        <v>3</v>
      </c>
      <c r="ED678" s="15">
        <v>2.5</v>
      </c>
      <c r="EE678" s="27">
        <f t="shared" si="130"/>
        <v>3.3805555555555551</v>
      </c>
      <c r="EF678" s="15">
        <f t="shared" si="136"/>
        <v>0.61666666666666625</v>
      </c>
    </row>
    <row r="679" spans="1:136" x14ac:dyDescent="0.2">
      <c r="A679" s="15">
        <v>339</v>
      </c>
      <c r="B679" s="15">
        <v>962</v>
      </c>
      <c r="C679" s="15">
        <v>0</v>
      </c>
      <c r="D679" s="15">
        <v>3</v>
      </c>
      <c r="E679" s="15">
        <v>1</v>
      </c>
      <c r="F679" s="15">
        <v>76</v>
      </c>
      <c r="G679" s="15">
        <v>1</v>
      </c>
      <c r="H679" s="15">
        <v>2</v>
      </c>
      <c r="I679" s="15">
        <v>6</v>
      </c>
      <c r="J679" s="15">
        <v>50</v>
      </c>
      <c r="K679" s="15">
        <v>0</v>
      </c>
      <c r="L679" s="15">
        <v>1</v>
      </c>
      <c r="M679" s="15">
        <v>1</v>
      </c>
      <c r="N679" s="15">
        <v>120000</v>
      </c>
      <c r="O679" s="15">
        <v>0</v>
      </c>
      <c r="P679" s="15">
        <v>0</v>
      </c>
      <c r="Q679" s="159">
        <v>3</v>
      </c>
      <c r="R679" s="159">
        <v>1</v>
      </c>
      <c r="S679" s="159">
        <v>15</v>
      </c>
      <c r="T679" s="159">
        <v>195000</v>
      </c>
      <c r="U679" s="159">
        <f t="shared" si="131"/>
        <v>195000</v>
      </c>
      <c r="V679" s="159">
        <v>1.45</v>
      </c>
      <c r="W679" s="171">
        <f t="shared" si="132"/>
        <v>13000</v>
      </c>
      <c r="AA679" s="15">
        <f t="shared" si="133"/>
        <v>0</v>
      </c>
      <c r="AD679" s="15">
        <f t="shared" si="134"/>
        <v>195000</v>
      </c>
      <c r="AE679" s="172">
        <f t="shared" si="129"/>
        <v>13000</v>
      </c>
      <c r="AS679" s="15">
        <v>1</v>
      </c>
      <c r="AT679" s="15">
        <v>1</v>
      </c>
      <c r="AU679" s="15">
        <v>40</v>
      </c>
      <c r="AV679" s="15">
        <v>30000</v>
      </c>
      <c r="AW679" s="15">
        <f t="shared" si="138"/>
        <v>30000</v>
      </c>
      <c r="AX679" s="15">
        <v>11.7</v>
      </c>
      <c r="BF679" s="15">
        <f t="shared" si="139"/>
        <v>30000</v>
      </c>
      <c r="BG679" s="15">
        <f t="shared" si="137"/>
        <v>750</v>
      </c>
      <c r="CJ679" s="15">
        <v>1.5</v>
      </c>
      <c r="CK679" s="15">
        <v>2.3333333333333335</v>
      </c>
      <c r="CL679" s="15">
        <v>1.3333333333333333</v>
      </c>
      <c r="CM679" s="15">
        <v>2</v>
      </c>
      <c r="CN679" s="15">
        <v>2</v>
      </c>
      <c r="CO679" s="15">
        <f t="shared" si="135"/>
        <v>1.8333333333333335</v>
      </c>
      <c r="CP679" s="15">
        <v>1</v>
      </c>
      <c r="CQ679" s="15">
        <v>5</v>
      </c>
      <c r="CR679" s="15" t="s">
        <v>1007</v>
      </c>
      <c r="CU679" s="15" t="s">
        <v>1007</v>
      </c>
      <c r="CX679" s="15" t="s">
        <v>1007</v>
      </c>
      <c r="CY679" s="15" t="s">
        <v>1007</v>
      </c>
      <c r="DA679" s="15" t="s">
        <v>1007</v>
      </c>
      <c r="DC679" s="15" t="s">
        <v>1007</v>
      </c>
      <c r="DE679" s="15" t="s">
        <v>1007</v>
      </c>
      <c r="DM679" s="15">
        <v>2</v>
      </c>
      <c r="DN679" s="15">
        <v>3</v>
      </c>
      <c r="DO679" s="15">
        <v>3</v>
      </c>
      <c r="DP679" s="15">
        <v>2</v>
      </c>
      <c r="DS679" s="15">
        <v>1</v>
      </c>
      <c r="DT679" s="15">
        <v>1</v>
      </c>
      <c r="DY679" s="27">
        <v>3.4</v>
      </c>
      <c r="DZ679" s="27">
        <v>2.6666666666666665</v>
      </c>
      <c r="EA679" s="27">
        <v>2.75</v>
      </c>
      <c r="EB679" s="27">
        <v>2.6</v>
      </c>
      <c r="EC679" s="27">
        <v>2.6666666666666665</v>
      </c>
      <c r="ED679" s="27">
        <v>2.5</v>
      </c>
      <c r="EE679" s="27">
        <f t="shared" si="130"/>
        <v>2.7638888888888888</v>
      </c>
      <c r="EF679" s="15">
        <f t="shared" si="136"/>
        <v>-0.50555555555555554</v>
      </c>
    </row>
    <row r="680" spans="1:136" x14ac:dyDescent="0.2">
      <c r="A680" s="15">
        <v>340</v>
      </c>
      <c r="B680" s="15">
        <v>1101</v>
      </c>
      <c r="C680" s="15">
        <v>0</v>
      </c>
      <c r="D680" s="15">
        <v>2</v>
      </c>
      <c r="E680" s="15">
        <v>0</v>
      </c>
      <c r="F680" s="15">
        <v>55</v>
      </c>
      <c r="G680" s="15">
        <v>3</v>
      </c>
      <c r="H680" s="15">
        <v>3</v>
      </c>
      <c r="I680" s="15">
        <v>5</v>
      </c>
      <c r="J680" s="15">
        <v>20</v>
      </c>
      <c r="K680" s="15">
        <v>0</v>
      </c>
      <c r="L680" s="15">
        <v>0</v>
      </c>
      <c r="M680" s="15">
        <v>1</v>
      </c>
      <c r="N680" s="15">
        <v>18000</v>
      </c>
      <c r="O680" s="15">
        <v>0</v>
      </c>
      <c r="P680" s="15">
        <v>1</v>
      </c>
      <c r="Q680" s="15">
        <v>7</v>
      </c>
      <c r="R680" s="15">
        <v>1</v>
      </c>
      <c r="S680" s="15">
        <v>2</v>
      </c>
      <c r="T680" s="15">
        <v>30</v>
      </c>
      <c r="U680" s="15">
        <f t="shared" si="131"/>
        <v>30</v>
      </c>
      <c r="V680" s="15">
        <v>15</v>
      </c>
      <c r="W680" s="27">
        <f t="shared" si="132"/>
        <v>15</v>
      </c>
      <c r="AA680" s="15">
        <f t="shared" si="133"/>
        <v>0</v>
      </c>
      <c r="AD680" s="15">
        <f t="shared" si="134"/>
        <v>30</v>
      </c>
      <c r="AE680" s="172">
        <f t="shared" si="129"/>
        <v>15</v>
      </c>
      <c r="AF680" s="161">
        <v>2</v>
      </c>
      <c r="AG680" s="161">
        <v>1</v>
      </c>
      <c r="AH680" s="161">
        <v>2</v>
      </c>
      <c r="AI680" s="161">
        <v>30</v>
      </c>
      <c r="AJ680" s="161">
        <v>15</v>
      </c>
      <c r="AK680" s="161">
        <v>15</v>
      </c>
      <c r="AS680" s="15">
        <v>8</v>
      </c>
      <c r="AT680" s="15">
        <v>2</v>
      </c>
      <c r="AU680" s="15">
        <v>0.2</v>
      </c>
      <c r="AV680" s="15">
        <v>400</v>
      </c>
      <c r="AW680" s="15">
        <f t="shared" si="138"/>
        <v>800</v>
      </c>
      <c r="AX680" s="15">
        <v>33</v>
      </c>
      <c r="AY680" s="15">
        <v>2000</v>
      </c>
      <c r="BF680" s="15">
        <f t="shared" si="139"/>
        <v>800</v>
      </c>
      <c r="BG680" s="15">
        <f t="shared" si="137"/>
        <v>4000</v>
      </c>
      <c r="CJ680" s="15">
        <v>4.25</v>
      </c>
      <c r="CK680" s="15">
        <v>5</v>
      </c>
      <c r="CL680" s="15">
        <v>1</v>
      </c>
      <c r="CM680" s="15">
        <v>2</v>
      </c>
      <c r="CN680" s="15">
        <v>5</v>
      </c>
      <c r="CO680" s="15">
        <f t="shared" si="135"/>
        <v>3.45</v>
      </c>
      <c r="CP680" s="15">
        <v>2</v>
      </c>
      <c r="CQ680" s="15">
        <v>3</v>
      </c>
      <c r="CR680" s="15">
        <v>4</v>
      </c>
      <c r="CS680" s="15">
        <v>360</v>
      </c>
      <c r="CT680" s="15">
        <v>4</v>
      </c>
      <c r="CU680" s="15">
        <v>3</v>
      </c>
      <c r="CV680" s="15">
        <v>0</v>
      </c>
      <c r="CW680" s="15">
        <v>5</v>
      </c>
      <c r="CX680" s="15">
        <v>1</v>
      </c>
      <c r="CY680" s="15">
        <v>1</v>
      </c>
      <c r="DA680" s="15">
        <v>1</v>
      </c>
      <c r="DC680" s="15">
        <v>1</v>
      </c>
      <c r="DE680" s="15">
        <v>1</v>
      </c>
      <c r="DM680" s="15">
        <v>2</v>
      </c>
      <c r="DN680" s="15">
        <v>2</v>
      </c>
      <c r="DO680" s="15">
        <v>3</v>
      </c>
      <c r="DP680" s="15">
        <v>2</v>
      </c>
      <c r="DS680" s="15">
        <v>1</v>
      </c>
      <c r="DT680" s="15">
        <v>2</v>
      </c>
      <c r="DY680" s="15">
        <v>3.8</v>
      </c>
      <c r="DZ680" s="15">
        <v>2.3333333333333335</v>
      </c>
      <c r="EA680" s="15">
        <v>2.75</v>
      </c>
      <c r="EB680" s="15">
        <v>3.4</v>
      </c>
      <c r="EC680" s="15">
        <v>4.333333333333333</v>
      </c>
      <c r="ED680" s="15">
        <v>3</v>
      </c>
      <c r="EE680" s="27">
        <f t="shared" si="130"/>
        <v>3.2694444444444444</v>
      </c>
      <c r="EF680" s="15">
        <f t="shared" si="136"/>
        <v>0</v>
      </c>
    </row>
    <row r="681" spans="1:136" x14ac:dyDescent="0.2">
      <c r="A681" s="15">
        <v>340</v>
      </c>
      <c r="B681" s="15">
        <v>1101</v>
      </c>
      <c r="C681" s="15">
        <v>0</v>
      </c>
      <c r="D681" s="15">
        <v>2</v>
      </c>
      <c r="E681" s="15">
        <v>0</v>
      </c>
      <c r="F681" s="15">
        <v>55</v>
      </c>
      <c r="G681" s="15">
        <v>3</v>
      </c>
      <c r="H681" s="15">
        <v>3</v>
      </c>
      <c r="I681" s="15">
        <v>5</v>
      </c>
      <c r="J681" s="15">
        <v>20</v>
      </c>
      <c r="K681" s="15">
        <v>0</v>
      </c>
      <c r="L681" s="15">
        <v>0</v>
      </c>
      <c r="M681" s="15">
        <v>1</v>
      </c>
      <c r="N681" s="15">
        <v>18000</v>
      </c>
      <c r="O681" s="15">
        <v>0</v>
      </c>
      <c r="P681" s="15">
        <v>0</v>
      </c>
      <c r="Q681" s="159">
        <v>2</v>
      </c>
      <c r="R681" s="159">
        <v>1</v>
      </c>
      <c r="S681" s="159">
        <v>2</v>
      </c>
      <c r="T681" s="159">
        <v>30</v>
      </c>
      <c r="U681" s="159">
        <f t="shared" si="131"/>
        <v>30</v>
      </c>
      <c r="V681" s="159">
        <v>15</v>
      </c>
      <c r="W681" s="171">
        <f t="shared" si="132"/>
        <v>15</v>
      </c>
      <c r="AA681" s="15">
        <f t="shared" si="133"/>
        <v>0</v>
      </c>
      <c r="AD681" s="15">
        <f t="shared" si="134"/>
        <v>30</v>
      </c>
      <c r="AE681" s="172">
        <f t="shared" si="129"/>
        <v>15</v>
      </c>
      <c r="AW681" s="15">
        <f t="shared" si="138"/>
        <v>0</v>
      </c>
      <c r="CJ681" s="15">
        <v>4.25</v>
      </c>
      <c r="CK681" s="15">
        <v>5</v>
      </c>
      <c r="CL681" s="15">
        <v>1</v>
      </c>
      <c r="CM681" s="15">
        <v>2</v>
      </c>
      <c r="CN681" s="15">
        <v>5</v>
      </c>
      <c r="CO681" s="15">
        <f t="shared" si="135"/>
        <v>3.45</v>
      </c>
      <c r="CP681" s="15">
        <v>2</v>
      </c>
      <c r="CQ681" s="15">
        <v>3</v>
      </c>
      <c r="CR681" s="15">
        <v>4</v>
      </c>
      <c r="CS681" s="15">
        <v>360</v>
      </c>
      <c r="CT681" s="15">
        <v>4</v>
      </c>
      <c r="CU681" s="15">
        <v>3</v>
      </c>
      <c r="CV681" s="15">
        <v>0</v>
      </c>
      <c r="CW681" s="15">
        <v>5</v>
      </c>
      <c r="CX681" s="15">
        <v>1</v>
      </c>
      <c r="CY681" s="15">
        <v>1</v>
      </c>
      <c r="DA681" s="15">
        <v>1</v>
      </c>
      <c r="DC681" s="15">
        <v>1</v>
      </c>
      <c r="DE681" s="15">
        <v>1</v>
      </c>
      <c r="DM681" s="15">
        <v>2</v>
      </c>
      <c r="DN681" s="15">
        <v>2</v>
      </c>
      <c r="DO681" s="15">
        <v>3</v>
      </c>
      <c r="DP681" s="15">
        <v>2</v>
      </c>
      <c r="DS681" s="15">
        <v>1</v>
      </c>
      <c r="DT681" s="15">
        <v>2</v>
      </c>
      <c r="DY681" s="27">
        <v>3.8</v>
      </c>
      <c r="DZ681" s="27">
        <v>2.3333333333333335</v>
      </c>
      <c r="EA681" s="27">
        <v>2.75</v>
      </c>
      <c r="EB681" s="27">
        <v>3.4</v>
      </c>
      <c r="EC681" s="27">
        <v>4.333333333333333</v>
      </c>
      <c r="ED681" s="27">
        <v>3</v>
      </c>
      <c r="EE681" s="27">
        <f t="shared" si="130"/>
        <v>3.2694444444444444</v>
      </c>
      <c r="EF681" s="15">
        <f t="shared" si="136"/>
        <v>-0.80000000000000027</v>
      </c>
    </row>
    <row r="682" spans="1:136" x14ac:dyDescent="0.2">
      <c r="A682" s="15">
        <v>341</v>
      </c>
      <c r="B682" s="15">
        <v>1102</v>
      </c>
      <c r="C682" s="15">
        <v>0</v>
      </c>
      <c r="D682" s="15">
        <v>2</v>
      </c>
      <c r="E682" s="15">
        <v>0</v>
      </c>
      <c r="F682" s="15">
        <v>32</v>
      </c>
      <c r="G682" s="15">
        <v>5</v>
      </c>
      <c r="H682" s="15">
        <v>1</v>
      </c>
      <c r="I682" s="15">
        <v>4</v>
      </c>
      <c r="J682" s="15">
        <v>8</v>
      </c>
      <c r="K682" s="15">
        <v>0</v>
      </c>
      <c r="L682" s="15">
        <v>1</v>
      </c>
      <c r="M682" s="15">
        <v>1</v>
      </c>
      <c r="N682" s="15">
        <v>30000</v>
      </c>
      <c r="O682" s="15">
        <v>1</v>
      </c>
      <c r="P682" s="15">
        <v>1</v>
      </c>
      <c r="Q682" s="15">
        <v>5</v>
      </c>
      <c r="R682" s="15">
        <v>1</v>
      </c>
      <c r="S682" s="15">
        <v>5</v>
      </c>
      <c r="T682" s="15">
        <v>450</v>
      </c>
      <c r="U682" s="15">
        <f t="shared" si="131"/>
        <v>450</v>
      </c>
      <c r="V682" s="15">
        <v>12.5</v>
      </c>
      <c r="W682" s="27">
        <f t="shared" si="132"/>
        <v>90</v>
      </c>
      <c r="AA682" s="15">
        <f t="shared" si="133"/>
        <v>0</v>
      </c>
      <c r="AD682" s="15">
        <f t="shared" si="134"/>
        <v>450</v>
      </c>
      <c r="AE682" s="172">
        <f t="shared" si="129"/>
        <v>90</v>
      </c>
      <c r="AF682" s="161">
        <v>5</v>
      </c>
      <c r="AG682" s="161">
        <v>1</v>
      </c>
      <c r="AH682" s="161">
        <v>5</v>
      </c>
      <c r="AI682" s="161">
        <v>450</v>
      </c>
      <c r="AJ682" s="161">
        <v>12.5</v>
      </c>
      <c r="AK682" s="161">
        <v>90</v>
      </c>
      <c r="AS682" s="15">
        <v>1</v>
      </c>
      <c r="AT682" s="15">
        <v>1</v>
      </c>
      <c r="AU682" s="15">
        <v>7</v>
      </c>
      <c r="AV682" s="15">
        <v>450</v>
      </c>
      <c r="AW682" s="15">
        <f t="shared" si="138"/>
        <v>450</v>
      </c>
      <c r="AX682" s="15">
        <v>0</v>
      </c>
      <c r="AY682" s="15">
        <v>64.285714285714292</v>
      </c>
      <c r="BF682" s="15">
        <f t="shared" si="139"/>
        <v>450</v>
      </c>
      <c r="BG682" s="15">
        <f t="shared" si="137"/>
        <v>64.285714285714292</v>
      </c>
      <c r="BH682" s="161">
        <v>1</v>
      </c>
      <c r="BI682" s="161">
        <v>1</v>
      </c>
      <c r="BJ682" s="161">
        <v>7</v>
      </c>
      <c r="BK682" s="161">
        <v>450</v>
      </c>
      <c r="BL682" s="161">
        <v>0</v>
      </c>
      <c r="BS682" s="23">
        <v>450</v>
      </c>
      <c r="BT682" s="23">
        <f>BS682/BJ682</f>
        <v>64.285714285714292</v>
      </c>
      <c r="CJ682" s="15">
        <v>1.25</v>
      </c>
      <c r="CK682" s="15">
        <v>1</v>
      </c>
      <c r="CL682" s="15">
        <v>1.3333333333333333</v>
      </c>
      <c r="CM682" s="15">
        <v>1</v>
      </c>
      <c r="CN682" s="15">
        <v>2</v>
      </c>
      <c r="CO682" s="15">
        <f t="shared" si="135"/>
        <v>1.3166666666666667</v>
      </c>
      <c r="CP682" s="15">
        <v>1</v>
      </c>
      <c r="CQ682" s="15">
        <v>2</v>
      </c>
      <c r="CR682" s="15">
        <v>2</v>
      </c>
      <c r="CS682" s="15">
        <v>2</v>
      </c>
      <c r="CT682" s="15">
        <v>1</v>
      </c>
      <c r="CU682" s="15">
        <v>4</v>
      </c>
      <c r="CV682" s="15">
        <v>1</v>
      </c>
      <c r="CW682" s="15">
        <v>1</v>
      </c>
      <c r="CX682" s="15">
        <v>1</v>
      </c>
      <c r="CY682" s="15">
        <v>1</v>
      </c>
      <c r="DA682" s="15">
        <v>1</v>
      </c>
      <c r="DC682" s="15">
        <v>1</v>
      </c>
      <c r="DE682" s="15">
        <v>1</v>
      </c>
      <c r="DM682" s="15">
        <v>1</v>
      </c>
      <c r="DN682" s="15">
        <v>3</v>
      </c>
      <c r="DO682" s="15">
        <v>2</v>
      </c>
      <c r="DP682" s="15">
        <v>3</v>
      </c>
      <c r="DS682" s="15">
        <v>3</v>
      </c>
      <c r="DT682" s="15">
        <v>3</v>
      </c>
      <c r="DY682" s="15">
        <v>3.8</v>
      </c>
      <c r="DZ682" s="15">
        <v>4.666666666666667</v>
      </c>
      <c r="EA682" s="15">
        <v>3.75</v>
      </c>
      <c r="EB682" s="15">
        <v>3.2</v>
      </c>
      <c r="EC682" s="15">
        <v>4</v>
      </c>
      <c r="ED682" s="15">
        <v>5</v>
      </c>
      <c r="EE682" s="27">
        <f t="shared" si="130"/>
        <v>4.0694444444444446</v>
      </c>
      <c r="EF682" s="15">
        <f t="shared" si="136"/>
        <v>0</v>
      </c>
    </row>
    <row r="683" spans="1:136" x14ac:dyDescent="0.2">
      <c r="A683" s="15">
        <v>341</v>
      </c>
      <c r="B683" s="15">
        <v>1102</v>
      </c>
      <c r="C683" s="15">
        <v>0</v>
      </c>
      <c r="D683" s="15">
        <v>2</v>
      </c>
      <c r="E683" s="15">
        <v>0</v>
      </c>
      <c r="F683" s="15">
        <v>32</v>
      </c>
      <c r="G683" s="15">
        <v>5</v>
      </c>
      <c r="H683" s="15">
        <v>1</v>
      </c>
      <c r="I683" s="15">
        <v>4</v>
      </c>
      <c r="J683" s="15">
        <v>8</v>
      </c>
      <c r="K683" s="15">
        <v>0</v>
      </c>
      <c r="L683" s="15">
        <v>1</v>
      </c>
      <c r="M683" s="15">
        <v>1</v>
      </c>
      <c r="N683" s="15">
        <v>30000</v>
      </c>
      <c r="O683" s="15">
        <v>1</v>
      </c>
      <c r="P683" s="15">
        <v>0</v>
      </c>
      <c r="Q683" s="159">
        <v>5</v>
      </c>
      <c r="R683" s="159">
        <v>1</v>
      </c>
      <c r="S683" s="159">
        <v>5</v>
      </c>
      <c r="T683" s="159">
        <v>450</v>
      </c>
      <c r="U683" s="159">
        <f t="shared" si="131"/>
        <v>450</v>
      </c>
      <c r="V683" s="159">
        <v>12.5</v>
      </c>
      <c r="W683" s="171">
        <f t="shared" si="132"/>
        <v>90</v>
      </c>
      <c r="AA683" s="15">
        <f t="shared" si="133"/>
        <v>0</v>
      </c>
      <c r="AD683" s="15">
        <f t="shared" si="134"/>
        <v>450</v>
      </c>
      <c r="AE683" s="172">
        <f t="shared" si="129"/>
        <v>90</v>
      </c>
      <c r="AS683" s="15">
        <v>1</v>
      </c>
      <c r="AT683" s="15">
        <v>1</v>
      </c>
      <c r="AU683" s="15">
        <v>7</v>
      </c>
      <c r="AV683" s="15">
        <v>450</v>
      </c>
      <c r="AW683" s="15">
        <f t="shared" si="138"/>
        <v>450</v>
      </c>
      <c r="AX683" s="15">
        <v>0</v>
      </c>
      <c r="BF683" s="15">
        <f t="shared" si="139"/>
        <v>450</v>
      </c>
      <c r="BG683" s="15">
        <f t="shared" si="137"/>
        <v>64.285714285714292</v>
      </c>
      <c r="CJ683" s="15">
        <v>1.25</v>
      </c>
      <c r="CK683" s="15">
        <v>1</v>
      </c>
      <c r="CL683" s="15">
        <v>1.3333333333333333</v>
      </c>
      <c r="CM683" s="15">
        <v>1</v>
      </c>
      <c r="CN683" s="15">
        <v>2</v>
      </c>
      <c r="CO683" s="15">
        <f t="shared" si="135"/>
        <v>1.3166666666666667</v>
      </c>
      <c r="CP683" s="15">
        <v>1</v>
      </c>
      <c r="CQ683" s="15">
        <v>2</v>
      </c>
      <c r="CR683" s="15">
        <v>2</v>
      </c>
      <c r="CS683" s="15">
        <v>2</v>
      </c>
      <c r="CT683" s="15">
        <v>1</v>
      </c>
      <c r="CU683" s="15">
        <v>4</v>
      </c>
      <c r="CV683" s="15">
        <v>1</v>
      </c>
      <c r="CW683" s="15">
        <v>1</v>
      </c>
      <c r="CX683" s="15">
        <v>1</v>
      </c>
      <c r="CY683" s="15">
        <v>1</v>
      </c>
      <c r="DA683" s="15">
        <v>1</v>
      </c>
      <c r="DC683" s="15">
        <v>1</v>
      </c>
      <c r="DE683" s="15">
        <v>1</v>
      </c>
      <c r="DM683" s="15">
        <v>1</v>
      </c>
      <c r="DN683" s="15">
        <v>3</v>
      </c>
      <c r="DO683" s="15">
        <v>2</v>
      </c>
      <c r="DP683" s="15">
        <v>3</v>
      </c>
      <c r="DS683" s="15">
        <v>3</v>
      </c>
      <c r="DT683" s="15">
        <v>3</v>
      </c>
      <c r="DY683" s="27">
        <v>3.8</v>
      </c>
      <c r="DZ683" s="27">
        <v>4.666666666666667</v>
      </c>
      <c r="EA683" s="27">
        <v>3.75</v>
      </c>
      <c r="EB683" s="27">
        <v>3.2</v>
      </c>
      <c r="EC683" s="27">
        <v>4</v>
      </c>
      <c r="ED683" s="27">
        <v>5</v>
      </c>
      <c r="EE683" s="27">
        <f t="shared" si="130"/>
        <v>4.0694444444444446</v>
      </c>
      <c r="EF683" s="15">
        <f t="shared" si="136"/>
        <v>0.46111111111111169</v>
      </c>
    </row>
    <row r="684" spans="1:136" x14ac:dyDescent="0.2">
      <c r="A684" s="15">
        <v>342</v>
      </c>
      <c r="B684" s="15">
        <v>1103</v>
      </c>
      <c r="C684" s="15">
        <v>0</v>
      </c>
      <c r="D684" s="15">
        <v>2</v>
      </c>
      <c r="E684" s="15">
        <v>0</v>
      </c>
      <c r="F684" s="15">
        <v>65</v>
      </c>
      <c r="G684" s="15">
        <v>3</v>
      </c>
      <c r="H684" s="15">
        <v>2</v>
      </c>
      <c r="I684" s="15">
        <v>3</v>
      </c>
      <c r="J684" s="15">
        <v>35</v>
      </c>
      <c r="K684" s="15">
        <v>0</v>
      </c>
      <c r="L684" s="15">
        <v>1</v>
      </c>
      <c r="M684" s="15">
        <v>0</v>
      </c>
      <c r="N684" s="15">
        <v>0</v>
      </c>
      <c r="O684" s="15">
        <v>1</v>
      </c>
      <c r="P684" s="15">
        <v>1</v>
      </c>
      <c r="Q684" s="15">
        <v>7</v>
      </c>
      <c r="R684" s="15">
        <v>1</v>
      </c>
      <c r="S684" s="15">
        <v>17</v>
      </c>
      <c r="T684" s="15">
        <v>2500</v>
      </c>
      <c r="U684" s="15">
        <f t="shared" si="131"/>
        <v>2500</v>
      </c>
      <c r="V684" s="15">
        <v>20</v>
      </c>
      <c r="W684" s="27">
        <f t="shared" si="132"/>
        <v>147.05882352941177</v>
      </c>
      <c r="AA684" s="15">
        <f t="shared" si="133"/>
        <v>0</v>
      </c>
      <c r="AD684" s="15">
        <f t="shared" si="134"/>
        <v>2500</v>
      </c>
      <c r="AE684" s="172">
        <f t="shared" si="129"/>
        <v>147.05882352941177</v>
      </c>
      <c r="AF684" s="161">
        <v>7</v>
      </c>
      <c r="AG684" s="161">
        <v>1</v>
      </c>
      <c r="AH684" s="161">
        <v>7</v>
      </c>
      <c r="AI684" s="161">
        <v>1500</v>
      </c>
      <c r="AJ684" s="161">
        <v>15</v>
      </c>
      <c r="AK684" s="161">
        <v>214.28571428571428</v>
      </c>
      <c r="AS684" s="15">
        <v>8</v>
      </c>
      <c r="AT684" s="15">
        <v>24</v>
      </c>
      <c r="AU684" s="15">
        <v>0.5</v>
      </c>
      <c r="AV684" s="15">
        <v>150</v>
      </c>
      <c r="AW684" s="15">
        <f t="shared" si="138"/>
        <v>3600</v>
      </c>
      <c r="AX684" s="15">
        <v>35</v>
      </c>
      <c r="AY684" s="15">
        <v>300</v>
      </c>
      <c r="BF684" s="15">
        <f t="shared" si="139"/>
        <v>3600</v>
      </c>
      <c r="BG684" s="15">
        <f t="shared" si="137"/>
        <v>7200</v>
      </c>
      <c r="BH684" s="161">
        <v>8</v>
      </c>
      <c r="BI684" s="161">
        <v>24</v>
      </c>
      <c r="BJ684" s="161">
        <v>0.5</v>
      </c>
      <c r="BK684" s="161">
        <v>150</v>
      </c>
      <c r="BL684" s="161">
        <v>35</v>
      </c>
      <c r="BS684" s="23">
        <v>150</v>
      </c>
      <c r="BT684" s="23">
        <f>BS684/BJ684</f>
        <v>300</v>
      </c>
      <c r="CJ684" s="15">
        <v>2.25</v>
      </c>
      <c r="CK684" s="15">
        <v>1.3333333333333333</v>
      </c>
      <c r="CL684" s="15">
        <v>1.3333333333333333</v>
      </c>
      <c r="CM684" s="15">
        <v>1</v>
      </c>
      <c r="CN684" s="15">
        <v>4</v>
      </c>
      <c r="CO684" s="15">
        <f t="shared" si="135"/>
        <v>1.9833333333333332</v>
      </c>
      <c r="CP684" s="15">
        <v>1</v>
      </c>
      <c r="CQ684" s="15">
        <v>2</v>
      </c>
      <c r="CR684" s="15">
        <v>1</v>
      </c>
      <c r="CS684" s="15">
        <v>3</v>
      </c>
      <c r="CT684" s="15">
        <v>1</v>
      </c>
      <c r="CU684" s="15">
        <v>3</v>
      </c>
      <c r="CV684" s="15">
        <v>1</v>
      </c>
      <c r="CW684" s="15">
        <v>1</v>
      </c>
      <c r="CX684" s="15">
        <v>1</v>
      </c>
      <c r="CY684" s="15">
        <v>1</v>
      </c>
      <c r="DA684" s="15">
        <v>1</v>
      </c>
      <c r="DC684" s="15">
        <v>1</v>
      </c>
      <c r="DE684" s="15">
        <v>1</v>
      </c>
      <c r="DM684" s="15">
        <v>1</v>
      </c>
      <c r="DN684" s="15">
        <v>2</v>
      </c>
      <c r="DO684" s="15">
        <v>3</v>
      </c>
      <c r="DP684" s="15">
        <v>2</v>
      </c>
      <c r="DS684" s="15">
        <v>2</v>
      </c>
      <c r="DT684" s="15">
        <v>2</v>
      </c>
      <c r="DY684" s="15">
        <v>3.8</v>
      </c>
      <c r="DZ684" s="15">
        <v>4.666666666666667</v>
      </c>
      <c r="EA684" s="15">
        <v>1</v>
      </c>
      <c r="EB684" s="15">
        <v>4.5999999999999996</v>
      </c>
      <c r="EC684" s="15">
        <v>4.333333333333333</v>
      </c>
      <c r="ED684" s="15">
        <v>3.25</v>
      </c>
      <c r="EE684" s="27">
        <f t="shared" si="130"/>
        <v>3.6083333333333329</v>
      </c>
      <c r="EF684" s="15">
        <f t="shared" si="136"/>
        <v>0</v>
      </c>
    </row>
    <row r="685" spans="1:136" x14ac:dyDescent="0.2">
      <c r="A685" s="15">
        <v>342</v>
      </c>
      <c r="B685" s="15">
        <v>1103</v>
      </c>
      <c r="C685" s="15">
        <v>0</v>
      </c>
      <c r="D685" s="15">
        <v>2</v>
      </c>
      <c r="E685" s="15">
        <v>0</v>
      </c>
      <c r="F685" s="15">
        <v>65</v>
      </c>
      <c r="G685" s="15">
        <v>3</v>
      </c>
      <c r="H685" s="15">
        <v>2</v>
      </c>
      <c r="I685" s="15">
        <v>3</v>
      </c>
      <c r="J685" s="15">
        <v>35</v>
      </c>
      <c r="K685" s="15">
        <v>0</v>
      </c>
      <c r="L685" s="15">
        <v>1</v>
      </c>
      <c r="M685" s="15">
        <v>0</v>
      </c>
      <c r="N685" s="15">
        <v>0</v>
      </c>
      <c r="O685" s="15">
        <v>1</v>
      </c>
      <c r="P685" s="15">
        <v>0</v>
      </c>
      <c r="Q685" s="159">
        <v>7</v>
      </c>
      <c r="R685" s="159">
        <v>1</v>
      </c>
      <c r="S685" s="159">
        <v>7</v>
      </c>
      <c r="T685" s="159">
        <v>1500</v>
      </c>
      <c r="U685" s="159">
        <f t="shared" si="131"/>
        <v>1500</v>
      </c>
      <c r="V685" s="159">
        <v>15</v>
      </c>
      <c r="W685" s="171">
        <f t="shared" si="132"/>
        <v>214.28571428571428</v>
      </c>
      <c r="AA685" s="15">
        <f t="shared" si="133"/>
        <v>0</v>
      </c>
      <c r="AD685" s="15">
        <f t="shared" si="134"/>
        <v>1500</v>
      </c>
      <c r="AE685" s="172">
        <f t="shared" si="129"/>
        <v>214.28571428571428</v>
      </c>
      <c r="AS685" s="15">
        <v>8</v>
      </c>
      <c r="AT685" s="15">
        <v>24</v>
      </c>
      <c r="AU685" s="15">
        <v>0.5</v>
      </c>
      <c r="AV685" s="15">
        <v>150</v>
      </c>
      <c r="AW685" s="15">
        <f t="shared" si="138"/>
        <v>3600</v>
      </c>
      <c r="AX685" s="15">
        <v>35</v>
      </c>
      <c r="BF685" s="15">
        <f t="shared" si="139"/>
        <v>3600</v>
      </c>
      <c r="BG685" s="15">
        <f t="shared" si="137"/>
        <v>7200</v>
      </c>
      <c r="CJ685" s="15">
        <v>2.25</v>
      </c>
      <c r="CK685" s="15">
        <v>1.3333333333333333</v>
      </c>
      <c r="CL685" s="15">
        <v>1.3333333333333333</v>
      </c>
      <c r="CM685" s="15">
        <v>1</v>
      </c>
      <c r="CN685" s="15">
        <v>4</v>
      </c>
      <c r="CO685" s="15">
        <f t="shared" si="135"/>
        <v>1.9833333333333332</v>
      </c>
      <c r="CP685" s="15">
        <v>1</v>
      </c>
      <c r="CQ685" s="15">
        <v>2</v>
      </c>
      <c r="CR685" s="15">
        <v>1</v>
      </c>
      <c r="CS685" s="15">
        <v>3</v>
      </c>
      <c r="CT685" s="15">
        <v>1</v>
      </c>
      <c r="CU685" s="15">
        <v>3</v>
      </c>
      <c r="CV685" s="15">
        <v>1</v>
      </c>
      <c r="CW685" s="15">
        <v>1</v>
      </c>
      <c r="CX685" s="15">
        <v>1</v>
      </c>
      <c r="CY685" s="15">
        <v>1</v>
      </c>
      <c r="DA685" s="15">
        <v>1</v>
      </c>
      <c r="DC685" s="15">
        <v>1</v>
      </c>
      <c r="DE685" s="15">
        <v>1</v>
      </c>
      <c r="DM685" s="15">
        <v>1</v>
      </c>
      <c r="DN685" s="15">
        <v>2</v>
      </c>
      <c r="DO685" s="15">
        <v>3</v>
      </c>
      <c r="DP685" s="15">
        <v>2</v>
      </c>
      <c r="DS685" s="15">
        <v>2</v>
      </c>
      <c r="DT685" s="15">
        <v>2</v>
      </c>
      <c r="DY685" s="27">
        <v>3.8</v>
      </c>
      <c r="DZ685" s="27">
        <v>4.666666666666667</v>
      </c>
      <c r="EA685" s="27">
        <v>1</v>
      </c>
      <c r="EB685" s="27">
        <v>4.5999999999999996</v>
      </c>
      <c r="EC685" s="27">
        <v>4.333333333333333</v>
      </c>
      <c r="ED685" s="166">
        <v>3.25</v>
      </c>
      <c r="EE685" s="27">
        <f t="shared" si="130"/>
        <v>3.6083333333333329</v>
      </c>
      <c r="EF685" s="15">
        <f t="shared" si="136"/>
        <v>8.8888888888888573E-2</v>
      </c>
    </row>
    <row r="686" spans="1:136" x14ac:dyDescent="0.2">
      <c r="A686" s="15">
        <v>343</v>
      </c>
      <c r="B686" s="15">
        <v>1104</v>
      </c>
      <c r="C686" s="15">
        <v>0</v>
      </c>
      <c r="D686" s="15">
        <v>2</v>
      </c>
      <c r="E686" s="15">
        <v>0</v>
      </c>
      <c r="F686" s="15">
        <v>52</v>
      </c>
      <c r="G686" s="15">
        <v>1</v>
      </c>
      <c r="H686" s="15">
        <v>2</v>
      </c>
      <c r="I686" s="15">
        <v>4</v>
      </c>
      <c r="J686" s="15">
        <v>20</v>
      </c>
      <c r="K686" s="15">
        <v>0</v>
      </c>
      <c r="L686" s="15">
        <v>1</v>
      </c>
      <c r="M686" s="15">
        <v>0</v>
      </c>
      <c r="N686" s="15">
        <v>0</v>
      </c>
      <c r="O686" s="15">
        <v>0</v>
      </c>
      <c r="P686" s="15">
        <v>1</v>
      </c>
      <c r="Q686" s="15">
        <v>5</v>
      </c>
      <c r="R686" s="15">
        <v>1</v>
      </c>
      <c r="S686" s="15">
        <v>14</v>
      </c>
      <c r="T686" s="15">
        <v>1000</v>
      </c>
      <c r="U686" s="15">
        <f t="shared" si="131"/>
        <v>1000</v>
      </c>
      <c r="V686" s="15">
        <v>6.5</v>
      </c>
      <c r="W686" s="27">
        <f t="shared" si="132"/>
        <v>71.428571428571431</v>
      </c>
      <c r="AA686" s="15">
        <f t="shared" si="133"/>
        <v>0</v>
      </c>
      <c r="AD686" s="15">
        <f t="shared" si="134"/>
        <v>1000</v>
      </c>
      <c r="AE686" s="172">
        <f t="shared" si="129"/>
        <v>71.428571428571431</v>
      </c>
      <c r="AF686" s="161">
        <v>5</v>
      </c>
      <c r="AG686" s="161">
        <v>1</v>
      </c>
      <c r="AH686" s="161">
        <v>14</v>
      </c>
      <c r="AI686" s="161">
        <v>2500</v>
      </c>
      <c r="AJ686" s="161">
        <v>6.5</v>
      </c>
      <c r="AK686" s="161">
        <v>178.57142857142858</v>
      </c>
      <c r="AW686" s="15">
        <f t="shared" si="138"/>
        <v>0</v>
      </c>
      <c r="CJ686" s="15">
        <v>1.75</v>
      </c>
      <c r="CK686" s="15">
        <v>4.666666666666667</v>
      </c>
      <c r="CL686" s="15">
        <v>2</v>
      </c>
      <c r="CM686" s="15">
        <v>1</v>
      </c>
      <c r="CN686" s="15">
        <v>4</v>
      </c>
      <c r="CO686" s="15">
        <f t="shared" si="135"/>
        <v>2.6833333333333336</v>
      </c>
      <c r="CP686" s="15">
        <v>4</v>
      </c>
      <c r="CQ686" s="15">
        <v>4</v>
      </c>
      <c r="CR686" s="15">
        <v>4</v>
      </c>
      <c r="CS686" s="15">
        <v>2</v>
      </c>
      <c r="CT686" s="15">
        <v>1</v>
      </c>
      <c r="CU686" s="15">
        <v>1</v>
      </c>
      <c r="CV686" s="15">
        <v>0</v>
      </c>
      <c r="CW686" s="15">
        <v>5</v>
      </c>
      <c r="CX686" s="15">
        <v>1</v>
      </c>
      <c r="CY686" s="15">
        <v>1</v>
      </c>
      <c r="DA686" s="15">
        <v>1</v>
      </c>
      <c r="DC686" s="15">
        <v>1</v>
      </c>
      <c r="DE686" s="15">
        <v>1</v>
      </c>
      <c r="DM686" s="15">
        <v>1</v>
      </c>
      <c r="DN686" s="15">
        <v>2</v>
      </c>
      <c r="DO686" s="15">
        <v>2</v>
      </c>
      <c r="DP686" s="15">
        <v>2</v>
      </c>
      <c r="DS686" s="15">
        <v>3</v>
      </c>
      <c r="DT686" s="15">
        <v>2</v>
      </c>
      <c r="DY686" s="15">
        <v>4.2</v>
      </c>
      <c r="DZ686" s="15">
        <v>4</v>
      </c>
      <c r="EA686" s="15">
        <v>3.5</v>
      </c>
      <c r="EB686" s="15">
        <v>4</v>
      </c>
      <c r="EC686" s="15">
        <v>1.6666666666666667</v>
      </c>
      <c r="ED686" s="15">
        <v>3.75</v>
      </c>
      <c r="EE686" s="27">
        <f t="shared" si="130"/>
        <v>3.5194444444444444</v>
      </c>
      <c r="EF686" s="15">
        <f t="shared" si="136"/>
        <v>0.18888888888888866</v>
      </c>
    </row>
    <row r="687" spans="1:136" x14ac:dyDescent="0.2">
      <c r="A687" s="15">
        <v>343</v>
      </c>
      <c r="B687" s="15">
        <v>1104</v>
      </c>
      <c r="C687" s="15">
        <v>0</v>
      </c>
      <c r="D687" s="15">
        <v>2</v>
      </c>
      <c r="E687" s="15">
        <v>0</v>
      </c>
      <c r="F687" s="15">
        <v>52</v>
      </c>
      <c r="G687" s="15">
        <v>1</v>
      </c>
      <c r="H687" s="15">
        <v>2</v>
      </c>
      <c r="I687" s="15">
        <v>4</v>
      </c>
      <c r="J687" s="15">
        <v>20</v>
      </c>
      <c r="K687" s="15">
        <v>0</v>
      </c>
      <c r="L687" s="15">
        <v>1</v>
      </c>
      <c r="M687" s="15">
        <v>0</v>
      </c>
      <c r="N687" s="15">
        <v>0</v>
      </c>
      <c r="O687" s="15">
        <v>0</v>
      </c>
      <c r="P687" s="15">
        <v>0</v>
      </c>
      <c r="Q687" s="159">
        <v>5</v>
      </c>
      <c r="R687" s="159">
        <v>1</v>
      </c>
      <c r="S687" s="159">
        <v>14</v>
      </c>
      <c r="T687" s="159">
        <v>2500</v>
      </c>
      <c r="U687" s="159">
        <f t="shared" si="131"/>
        <v>2500</v>
      </c>
      <c r="V687" s="159">
        <v>6.5</v>
      </c>
      <c r="W687" s="171">
        <f t="shared" si="132"/>
        <v>178.57142857142858</v>
      </c>
      <c r="AA687" s="15">
        <f t="shared" si="133"/>
        <v>0</v>
      </c>
      <c r="AD687" s="15">
        <f t="shared" si="134"/>
        <v>2500</v>
      </c>
      <c r="AE687" s="172">
        <f t="shared" si="129"/>
        <v>178.57142857142858</v>
      </c>
      <c r="AW687" s="15">
        <f t="shared" si="138"/>
        <v>0</v>
      </c>
      <c r="CJ687" s="15">
        <v>1.75</v>
      </c>
      <c r="CK687" s="15">
        <v>4.666666666666667</v>
      </c>
      <c r="CL687" s="15">
        <v>2</v>
      </c>
      <c r="CM687" s="15">
        <v>1</v>
      </c>
      <c r="CN687" s="15">
        <v>4</v>
      </c>
      <c r="CO687" s="15">
        <f t="shared" si="135"/>
        <v>2.6833333333333336</v>
      </c>
      <c r="CP687" s="15">
        <v>4</v>
      </c>
      <c r="CQ687" s="15">
        <v>4</v>
      </c>
      <c r="CR687" s="15">
        <v>4</v>
      </c>
      <c r="CS687" s="15">
        <v>2</v>
      </c>
      <c r="CT687" s="15">
        <v>1</v>
      </c>
      <c r="CU687" s="15">
        <v>1</v>
      </c>
      <c r="CV687" s="15">
        <v>0</v>
      </c>
      <c r="CW687" s="15">
        <v>5</v>
      </c>
      <c r="CX687" s="15">
        <v>1</v>
      </c>
      <c r="CY687" s="15">
        <v>1</v>
      </c>
      <c r="DA687" s="15">
        <v>1</v>
      </c>
      <c r="DC687" s="15">
        <v>1</v>
      </c>
      <c r="DE687" s="15">
        <v>1</v>
      </c>
      <c r="DM687" s="15">
        <v>1</v>
      </c>
      <c r="DN687" s="15">
        <v>2</v>
      </c>
      <c r="DO687" s="15">
        <v>2</v>
      </c>
      <c r="DP687" s="15">
        <v>2</v>
      </c>
      <c r="DS687" s="15">
        <v>3</v>
      </c>
      <c r="DT687" s="15">
        <v>2</v>
      </c>
      <c r="DY687" s="27">
        <v>4.4000000000000004</v>
      </c>
      <c r="DZ687" s="27">
        <v>4.666666666666667</v>
      </c>
      <c r="EA687" s="27">
        <v>2</v>
      </c>
      <c r="EB687" s="27">
        <v>4</v>
      </c>
      <c r="EC687" s="27">
        <v>1.6666666666666667</v>
      </c>
      <c r="ED687" s="27">
        <v>3.25</v>
      </c>
      <c r="EE687" s="27">
        <f t="shared" si="130"/>
        <v>3.3305555555555557</v>
      </c>
      <c r="EF687" s="15">
        <f t="shared" si="136"/>
        <v>-5.277777777777759E-2</v>
      </c>
    </row>
    <row r="688" spans="1:136" x14ac:dyDescent="0.2">
      <c r="A688" s="15">
        <v>344</v>
      </c>
      <c r="B688" s="15">
        <v>1106</v>
      </c>
      <c r="C688" s="15">
        <v>0</v>
      </c>
      <c r="D688" s="15">
        <v>2</v>
      </c>
      <c r="E688" s="15">
        <v>0</v>
      </c>
      <c r="F688" s="15">
        <v>56</v>
      </c>
      <c r="G688" s="15">
        <v>1</v>
      </c>
      <c r="H688" s="15">
        <v>2</v>
      </c>
      <c r="I688" s="15">
        <v>6</v>
      </c>
      <c r="J688" s="15">
        <v>30</v>
      </c>
      <c r="K688" s="15">
        <v>0</v>
      </c>
      <c r="L688" s="15">
        <v>1</v>
      </c>
      <c r="M688" s="15">
        <v>0</v>
      </c>
      <c r="N688" s="15">
        <v>0</v>
      </c>
      <c r="O688" s="15">
        <v>1</v>
      </c>
      <c r="P688" s="15">
        <v>1</v>
      </c>
      <c r="Q688" s="15">
        <v>7</v>
      </c>
      <c r="R688" s="15">
        <v>1</v>
      </c>
      <c r="S688" s="15">
        <v>4</v>
      </c>
      <c r="T688" s="15">
        <v>150</v>
      </c>
      <c r="U688" s="15">
        <f t="shared" si="131"/>
        <v>150</v>
      </c>
      <c r="V688" s="15">
        <v>17.5</v>
      </c>
      <c r="W688" s="27">
        <f t="shared" si="132"/>
        <v>37.5</v>
      </c>
      <c r="AA688" s="15">
        <f t="shared" si="133"/>
        <v>0</v>
      </c>
      <c r="AD688" s="15">
        <f t="shared" si="134"/>
        <v>150</v>
      </c>
      <c r="AE688" s="172">
        <f t="shared" si="129"/>
        <v>37.5</v>
      </c>
      <c r="AF688" s="161">
        <v>7</v>
      </c>
      <c r="AG688" s="161">
        <v>1</v>
      </c>
      <c r="AH688" s="161">
        <v>4</v>
      </c>
      <c r="AI688" s="161">
        <v>311.33</v>
      </c>
      <c r="AJ688" s="161">
        <v>15</v>
      </c>
      <c r="AK688" s="161">
        <v>77.832499999999996</v>
      </c>
      <c r="AS688" s="15">
        <v>7</v>
      </c>
      <c r="AT688" s="15">
        <v>1</v>
      </c>
      <c r="AU688" s="15">
        <v>4</v>
      </c>
      <c r="AV688" s="15">
        <v>300</v>
      </c>
      <c r="AW688" s="15">
        <f t="shared" si="138"/>
        <v>300</v>
      </c>
      <c r="AX688" s="15">
        <v>33</v>
      </c>
      <c r="AY688" s="15">
        <v>75</v>
      </c>
      <c r="BF688" s="15">
        <f t="shared" si="139"/>
        <v>300</v>
      </c>
      <c r="BG688" s="15">
        <f t="shared" si="137"/>
        <v>75</v>
      </c>
      <c r="BH688" s="161">
        <v>7</v>
      </c>
      <c r="BI688" s="161">
        <v>1</v>
      </c>
      <c r="BJ688" s="161">
        <v>4</v>
      </c>
      <c r="BK688" s="161">
        <v>1330</v>
      </c>
      <c r="BL688" s="161">
        <v>15</v>
      </c>
      <c r="BS688" s="23">
        <v>1330</v>
      </c>
      <c r="BT688" s="23">
        <f>BS688/BJ688</f>
        <v>332.5</v>
      </c>
      <c r="CJ688" s="15">
        <v>3.75</v>
      </c>
      <c r="CK688" s="15">
        <v>2.3333333333333335</v>
      </c>
      <c r="CL688" s="15">
        <v>1</v>
      </c>
      <c r="CM688" s="15">
        <v>1</v>
      </c>
      <c r="CN688" s="15">
        <v>5</v>
      </c>
      <c r="CO688" s="15">
        <f t="shared" si="135"/>
        <v>2.6166666666666667</v>
      </c>
      <c r="CP688" s="15">
        <v>4</v>
      </c>
      <c r="CQ688" s="15">
        <v>2</v>
      </c>
      <c r="CR688" s="15">
        <v>4</v>
      </c>
      <c r="CS688" s="15">
        <v>4</v>
      </c>
      <c r="CT688" s="15">
        <v>2</v>
      </c>
      <c r="CU688" s="15">
        <v>1</v>
      </c>
      <c r="CV688" s="15">
        <v>3</v>
      </c>
      <c r="CW688" s="15">
        <v>2</v>
      </c>
      <c r="CX688" s="15">
        <v>1</v>
      </c>
      <c r="CY688" s="15">
        <v>1</v>
      </c>
      <c r="DA688" s="15">
        <v>1</v>
      </c>
      <c r="DC688" s="15">
        <v>1</v>
      </c>
      <c r="DE688" s="15">
        <v>1</v>
      </c>
      <c r="DM688" s="15">
        <v>1</v>
      </c>
      <c r="DN688" s="15">
        <v>4</v>
      </c>
      <c r="DO688" s="15">
        <v>3</v>
      </c>
      <c r="DP688" s="15">
        <v>4</v>
      </c>
      <c r="DS688" s="15">
        <v>2</v>
      </c>
      <c r="DT688" s="15">
        <v>4</v>
      </c>
      <c r="DY688" s="15">
        <v>3.8</v>
      </c>
      <c r="DZ688" s="15">
        <v>4.333333333333333</v>
      </c>
      <c r="EA688" s="15">
        <v>2.75</v>
      </c>
      <c r="EB688" s="15">
        <v>3</v>
      </c>
      <c r="EC688" s="15">
        <v>3.6666666666666665</v>
      </c>
      <c r="ED688" s="15">
        <v>2.75</v>
      </c>
      <c r="EE688" s="27">
        <f t="shared" si="130"/>
        <v>3.3833333333333333</v>
      </c>
      <c r="EF688" s="15">
        <f t="shared" si="136"/>
        <v>0</v>
      </c>
    </row>
    <row r="689" spans="1:136" x14ac:dyDescent="0.2">
      <c r="A689" s="15">
        <v>344</v>
      </c>
      <c r="B689" s="15">
        <v>1106</v>
      </c>
      <c r="C689" s="15">
        <v>0</v>
      </c>
      <c r="D689" s="15">
        <v>2</v>
      </c>
      <c r="E689" s="15">
        <v>0</v>
      </c>
      <c r="F689" s="15">
        <v>56</v>
      </c>
      <c r="G689" s="15">
        <v>1</v>
      </c>
      <c r="H689" s="15">
        <v>2</v>
      </c>
      <c r="I689" s="15">
        <v>6</v>
      </c>
      <c r="J689" s="15">
        <v>30</v>
      </c>
      <c r="K689" s="15">
        <v>0</v>
      </c>
      <c r="L689" s="15">
        <v>1</v>
      </c>
      <c r="M689" s="15">
        <v>0</v>
      </c>
      <c r="N689" s="15">
        <v>0</v>
      </c>
      <c r="O689" s="15">
        <v>1</v>
      </c>
      <c r="P689" s="15">
        <v>0</v>
      </c>
      <c r="Q689" s="159">
        <v>7</v>
      </c>
      <c r="R689" s="159">
        <v>1</v>
      </c>
      <c r="S689" s="159">
        <v>4</v>
      </c>
      <c r="T689" s="159">
        <v>311.33</v>
      </c>
      <c r="U689" s="159">
        <f t="shared" si="131"/>
        <v>311.33</v>
      </c>
      <c r="V689" s="159">
        <v>15</v>
      </c>
      <c r="W689" s="171">
        <f t="shared" si="132"/>
        <v>77.832499999999996</v>
      </c>
      <c r="AA689" s="15">
        <f t="shared" si="133"/>
        <v>0</v>
      </c>
      <c r="AD689" s="15">
        <f t="shared" si="134"/>
        <v>311.33</v>
      </c>
      <c r="AE689" s="172">
        <f t="shared" si="129"/>
        <v>77.832499999999996</v>
      </c>
      <c r="AS689" s="15">
        <v>7</v>
      </c>
      <c r="AT689" s="15">
        <v>1</v>
      </c>
      <c r="AU689" s="15">
        <v>4</v>
      </c>
      <c r="AV689" s="15">
        <v>1330</v>
      </c>
      <c r="AW689" s="15">
        <f t="shared" si="138"/>
        <v>1330</v>
      </c>
      <c r="AX689" s="15">
        <v>15</v>
      </c>
      <c r="BF689" s="15">
        <f t="shared" si="139"/>
        <v>1330</v>
      </c>
      <c r="BG689" s="15">
        <f t="shared" si="137"/>
        <v>332.5</v>
      </c>
      <c r="CJ689" s="15">
        <v>3.75</v>
      </c>
      <c r="CK689" s="15">
        <v>2.3333333333333335</v>
      </c>
      <c r="CL689" s="15">
        <v>1</v>
      </c>
      <c r="CM689" s="15">
        <v>1</v>
      </c>
      <c r="CN689" s="15">
        <v>5</v>
      </c>
      <c r="CO689" s="15">
        <f t="shared" si="135"/>
        <v>2.6166666666666667</v>
      </c>
      <c r="CP689" s="15">
        <v>4</v>
      </c>
      <c r="CQ689" s="15">
        <v>2</v>
      </c>
      <c r="CR689" s="15">
        <v>4</v>
      </c>
      <c r="CS689" s="15">
        <v>4</v>
      </c>
      <c r="CT689" s="15">
        <v>2</v>
      </c>
      <c r="CU689" s="15">
        <v>1</v>
      </c>
      <c r="CV689" s="15">
        <v>3</v>
      </c>
      <c r="CW689" s="15">
        <v>2</v>
      </c>
      <c r="CX689" s="15">
        <v>1</v>
      </c>
      <c r="CY689" s="15">
        <v>1</v>
      </c>
      <c r="DA689" s="15">
        <v>1</v>
      </c>
      <c r="DC689" s="15">
        <v>1</v>
      </c>
      <c r="DE689" s="15">
        <v>1</v>
      </c>
      <c r="DM689" s="15">
        <v>1</v>
      </c>
      <c r="DN689" s="15">
        <v>4</v>
      </c>
      <c r="DO689" s="15">
        <v>3</v>
      </c>
      <c r="DP689" s="15">
        <v>4</v>
      </c>
      <c r="DS689" s="15">
        <v>2</v>
      </c>
      <c r="DT689" s="15">
        <v>4</v>
      </c>
      <c r="DY689" s="27">
        <v>3.8</v>
      </c>
      <c r="DZ689" s="27">
        <v>4.333333333333333</v>
      </c>
      <c r="EA689" s="27">
        <v>2.75</v>
      </c>
      <c r="EB689" s="27">
        <v>3</v>
      </c>
      <c r="EC689" s="27">
        <v>3.6666666666666665</v>
      </c>
      <c r="ED689" s="27">
        <v>2.75</v>
      </c>
      <c r="EE689" s="27">
        <f t="shared" si="130"/>
        <v>3.3833333333333333</v>
      </c>
      <c r="EF689" s="15">
        <f t="shared" si="136"/>
        <v>0.6388888888888884</v>
      </c>
    </row>
    <row r="690" spans="1:136" x14ac:dyDescent="0.2">
      <c r="A690" s="15">
        <v>345</v>
      </c>
      <c r="B690" s="15">
        <v>1108</v>
      </c>
      <c r="C690" s="15">
        <v>0</v>
      </c>
      <c r="D690" s="15">
        <v>2</v>
      </c>
      <c r="E690" s="15">
        <v>0</v>
      </c>
      <c r="F690" s="15">
        <v>50</v>
      </c>
      <c r="G690" s="15">
        <v>1</v>
      </c>
      <c r="H690" s="15">
        <v>2</v>
      </c>
      <c r="I690" s="15">
        <v>3</v>
      </c>
      <c r="J690" s="15">
        <v>30</v>
      </c>
      <c r="K690" s="15">
        <v>0</v>
      </c>
      <c r="L690" s="15">
        <v>1</v>
      </c>
      <c r="M690" s="15">
        <v>0</v>
      </c>
      <c r="N690" s="15">
        <v>0</v>
      </c>
      <c r="O690" s="15">
        <v>1</v>
      </c>
      <c r="P690" s="15">
        <v>1</v>
      </c>
      <c r="Q690" s="15">
        <v>7</v>
      </c>
      <c r="R690" s="15">
        <v>1</v>
      </c>
      <c r="S690" s="15">
        <v>10</v>
      </c>
      <c r="T690" s="15">
        <v>200</v>
      </c>
      <c r="U690" s="15">
        <f t="shared" si="131"/>
        <v>200</v>
      </c>
      <c r="V690" s="15">
        <v>18</v>
      </c>
      <c r="W690" s="27">
        <f t="shared" si="132"/>
        <v>20</v>
      </c>
      <c r="AA690" s="15">
        <f t="shared" si="133"/>
        <v>0</v>
      </c>
      <c r="AD690" s="15">
        <f t="shared" si="134"/>
        <v>200</v>
      </c>
      <c r="AE690" s="172">
        <f t="shared" si="129"/>
        <v>20</v>
      </c>
      <c r="AF690" s="161">
        <v>7</v>
      </c>
      <c r="AG690" s="161">
        <v>1</v>
      </c>
      <c r="AH690" s="161">
        <v>10</v>
      </c>
      <c r="AI690" s="161">
        <v>2500</v>
      </c>
      <c r="AJ690" s="161">
        <v>10</v>
      </c>
      <c r="AK690" s="161">
        <v>250</v>
      </c>
      <c r="AW690" s="15">
        <f t="shared" si="138"/>
        <v>0</v>
      </c>
      <c r="CJ690" s="15">
        <v>2.75</v>
      </c>
      <c r="CK690" s="15">
        <v>2.6666666666666665</v>
      </c>
      <c r="CL690" s="15">
        <v>1.6666666666666667</v>
      </c>
      <c r="CM690" s="15">
        <v>4</v>
      </c>
      <c r="CN690" s="15">
        <v>4</v>
      </c>
      <c r="CO690" s="15">
        <f t="shared" si="135"/>
        <v>3.0166666666666666</v>
      </c>
      <c r="CP690" s="15">
        <v>2</v>
      </c>
      <c r="CQ690" s="15">
        <v>2</v>
      </c>
      <c r="CR690" s="15">
        <v>4</v>
      </c>
      <c r="CS690" s="15">
        <v>1</v>
      </c>
      <c r="CT690" s="15">
        <v>1</v>
      </c>
      <c r="CU690" s="15">
        <v>1</v>
      </c>
      <c r="CV690" s="15">
        <v>0</v>
      </c>
      <c r="CW690" s="15">
        <v>5</v>
      </c>
      <c r="CX690" s="15">
        <v>1</v>
      </c>
      <c r="CY690" s="15">
        <v>1</v>
      </c>
      <c r="DA690" s="15">
        <v>1</v>
      </c>
      <c r="DC690" s="15">
        <v>1</v>
      </c>
      <c r="DE690" s="15">
        <v>1</v>
      </c>
      <c r="DM690" s="15">
        <v>2</v>
      </c>
      <c r="DN690" s="15">
        <v>2</v>
      </c>
      <c r="DQ690" s="15">
        <v>3</v>
      </c>
      <c r="DR690" s="15">
        <v>2</v>
      </c>
      <c r="DS690" s="15">
        <v>1</v>
      </c>
      <c r="DT690" s="15">
        <v>2</v>
      </c>
      <c r="DY690" s="15">
        <v>3.8</v>
      </c>
      <c r="DZ690" s="15">
        <v>2.6666666666666665</v>
      </c>
      <c r="EA690" s="15">
        <v>2.25</v>
      </c>
      <c r="EB690" s="15">
        <v>3</v>
      </c>
      <c r="EC690" s="15">
        <v>2</v>
      </c>
      <c r="ED690" s="15">
        <v>2.75</v>
      </c>
      <c r="EE690" s="27">
        <f t="shared" si="130"/>
        <v>2.7444444444444449</v>
      </c>
      <c r="EF690" s="15">
        <f t="shared" si="136"/>
        <v>0.13888888888888928</v>
      </c>
    </row>
    <row r="691" spans="1:136" x14ac:dyDescent="0.2">
      <c r="A691" s="15">
        <v>345</v>
      </c>
      <c r="B691" s="15">
        <v>1108</v>
      </c>
      <c r="C691" s="15">
        <v>0</v>
      </c>
      <c r="D691" s="15">
        <v>2</v>
      </c>
      <c r="E691" s="15">
        <v>0</v>
      </c>
      <c r="F691" s="15">
        <v>50</v>
      </c>
      <c r="G691" s="15">
        <v>1</v>
      </c>
      <c r="H691" s="15">
        <v>2</v>
      </c>
      <c r="I691" s="15">
        <v>3</v>
      </c>
      <c r="J691" s="15">
        <v>30</v>
      </c>
      <c r="K691" s="15">
        <v>0</v>
      </c>
      <c r="L691" s="15">
        <v>1</v>
      </c>
      <c r="M691" s="15">
        <v>0</v>
      </c>
      <c r="N691" s="15">
        <v>0</v>
      </c>
      <c r="O691" s="15">
        <v>1</v>
      </c>
      <c r="P691" s="15">
        <v>0</v>
      </c>
      <c r="Q691" s="159">
        <v>7</v>
      </c>
      <c r="R691" s="159">
        <v>1</v>
      </c>
      <c r="S691" s="159">
        <v>10</v>
      </c>
      <c r="T691" s="159">
        <v>2500</v>
      </c>
      <c r="U691" s="159">
        <f t="shared" si="131"/>
        <v>2500</v>
      </c>
      <c r="V691" s="159">
        <v>10</v>
      </c>
      <c r="W691" s="171">
        <f t="shared" si="132"/>
        <v>250</v>
      </c>
      <c r="AA691" s="15">
        <f t="shared" si="133"/>
        <v>0</v>
      </c>
      <c r="AD691" s="15">
        <f t="shared" si="134"/>
        <v>2500</v>
      </c>
      <c r="AE691" s="172">
        <f t="shared" si="129"/>
        <v>250</v>
      </c>
      <c r="AW691" s="15">
        <f t="shared" si="138"/>
        <v>0</v>
      </c>
      <c r="CJ691" s="15">
        <v>2.75</v>
      </c>
      <c r="CK691" s="15">
        <v>2.6666666666666665</v>
      </c>
      <c r="CL691" s="15">
        <v>1.6666666666666667</v>
      </c>
      <c r="CM691" s="15">
        <v>4</v>
      </c>
      <c r="CN691" s="15">
        <v>4</v>
      </c>
      <c r="CO691" s="15">
        <f t="shared" si="135"/>
        <v>3.0166666666666666</v>
      </c>
      <c r="CP691" s="15">
        <v>2</v>
      </c>
      <c r="CQ691" s="15">
        <v>2</v>
      </c>
      <c r="CR691" s="15">
        <v>4</v>
      </c>
      <c r="CS691" s="15">
        <v>1</v>
      </c>
      <c r="CT691" s="15">
        <v>1</v>
      </c>
      <c r="CU691" s="15">
        <v>1</v>
      </c>
      <c r="CV691" s="15">
        <v>0</v>
      </c>
      <c r="CW691" s="15">
        <v>5</v>
      </c>
      <c r="CX691" s="15">
        <v>1</v>
      </c>
      <c r="CY691" s="15">
        <v>1</v>
      </c>
      <c r="DA691" s="15">
        <v>1</v>
      </c>
      <c r="DC691" s="15">
        <v>1</v>
      </c>
      <c r="DE691" s="15">
        <v>1</v>
      </c>
      <c r="DM691" s="15">
        <v>2</v>
      </c>
      <c r="DN691" s="15">
        <v>2</v>
      </c>
      <c r="DQ691" s="15">
        <v>3</v>
      </c>
      <c r="DR691" s="15">
        <v>2</v>
      </c>
      <c r="DS691" s="15">
        <v>1</v>
      </c>
      <c r="DT691" s="15">
        <v>2</v>
      </c>
      <c r="DY691" s="27">
        <v>3.8</v>
      </c>
      <c r="DZ691" s="27">
        <v>2.6666666666666665</v>
      </c>
      <c r="EA691" s="27">
        <v>2.25</v>
      </c>
      <c r="EB691" s="27">
        <v>3</v>
      </c>
      <c r="EC691" s="27">
        <v>1.6666666666666667</v>
      </c>
      <c r="ED691" s="27">
        <v>2.25</v>
      </c>
      <c r="EE691" s="27">
        <f t="shared" si="130"/>
        <v>2.6055555555555556</v>
      </c>
      <c r="EF691" s="15">
        <f t="shared" si="136"/>
        <v>6.1111111111110894E-2</v>
      </c>
    </row>
    <row r="692" spans="1:136" x14ac:dyDescent="0.2">
      <c r="A692" s="15">
        <v>346</v>
      </c>
      <c r="B692" s="15">
        <v>1109</v>
      </c>
      <c r="C692" s="15">
        <v>0</v>
      </c>
      <c r="D692" s="15">
        <v>2</v>
      </c>
      <c r="E692" s="15">
        <v>0</v>
      </c>
      <c r="F692" s="15">
        <v>45</v>
      </c>
      <c r="G692" s="15">
        <v>2</v>
      </c>
      <c r="H692" s="15">
        <v>2</v>
      </c>
      <c r="I692" s="15">
        <v>5</v>
      </c>
      <c r="J692" s="15">
        <v>25</v>
      </c>
      <c r="K692" s="15">
        <v>0</v>
      </c>
      <c r="L692" s="15">
        <v>1</v>
      </c>
      <c r="M692" s="15">
        <v>0</v>
      </c>
      <c r="N692" s="15">
        <v>0</v>
      </c>
      <c r="O692" s="15">
        <v>1</v>
      </c>
      <c r="P692" s="15">
        <v>1</v>
      </c>
      <c r="Q692" s="15">
        <v>7</v>
      </c>
      <c r="R692" s="15">
        <v>1</v>
      </c>
      <c r="S692" s="15">
        <v>14</v>
      </c>
      <c r="T692" s="15">
        <v>2855</v>
      </c>
      <c r="U692" s="15">
        <f t="shared" si="131"/>
        <v>2855</v>
      </c>
      <c r="V692" s="15">
        <v>17.5</v>
      </c>
      <c r="W692" s="27">
        <f t="shared" si="132"/>
        <v>203.92857142857142</v>
      </c>
      <c r="AA692" s="15">
        <f t="shared" si="133"/>
        <v>0</v>
      </c>
      <c r="AD692" s="15">
        <f t="shared" si="134"/>
        <v>2855</v>
      </c>
      <c r="AE692" s="172">
        <f t="shared" si="129"/>
        <v>203.92857142857142</v>
      </c>
      <c r="AF692" s="161">
        <v>7</v>
      </c>
      <c r="AG692" s="161">
        <v>1</v>
      </c>
      <c r="AH692" s="161">
        <v>14</v>
      </c>
      <c r="AI692" s="161">
        <v>4000</v>
      </c>
      <c r="AJ692" s="161">
        <v>7.5</v>
      </c>
      <c r="AK692" s="161">
        <v>285.71428571428572</v>
      </c>
      <c r="AS692" s="15">
        <v>5</v>
      </c>
      <c r="AT692" s="15">
        <v>1</v>
      </c>
      <c r="AU692" s="15">
        <v>4</v>
      </c>
      <c r="AV692" s="15">
        <v>250</v>
      </c>
      <c r="AW692" s="15">
        <f t="shared" si="138"/>
        <v>250</v>
      </c>
      <c r="AX692" s="15">
        <v>8</v>
      </c>
      <c r="AY692" s="15">
        <v>62.5</v>
      </c>
      <c r="BF692" s="15">
        <f t="shared" si="139"/>
        <v>250</v>
      </c>
      <c r="BG692" s="15">
        <f t="shared" si="137"/>
        <v>62.5</v>
      </c>
      <c r="BH692" s="161">
        <v>5</v>
      </c>
      <c r="BI692" s="161">
        <v>1</v>
      </c>
      <c r="BJ692" s="161">
        <v>4</v>
      </c>
      <c r="BK692" s="161">
        <v>1200</v>
      </c>
      <c r="BL692" s="161">
        <v>7.5</v>
      </c>
      <c r="BS692" s="23">
        <v>1200</v>
      </c>
      <c r="BT692" s="23">
        <f>BS692/BJ692</f>
        <v>300</v>
      </c>
      <c r="CJ692" s="15">
        <v>3.75</v>
      </c>
      <c r="CK692" s="15">
        <v>2.3333333333333335</v>
      </c>
      <c r="CL692" s="15">
        <v>4.333333333333333</v>
      </c>
      <c r="CM692" s="15">
        <v>3</v>
      </c>
      <c r="CN692" s="15">
        <v>5</v>
      </c>
      <c r="CO692" s="15">
        <f t="shared" si="135"/>
        <v>3.6833333333333336</v>
      </c>
      <c r="CP692" s="15">
        <v>5</v>
      </c>
      <c r="CQ692" s="15">
        <v>5</v>
      </c>
      <c r="CR692" s="15" t="s">
        <v>1007</v>
      </c>
      <c r="CU692" s="15" t="s">
        <v>1007</v>
      </c>
      <c r="CX692" s="15" t="s">
        <v>1007</v>
      </c>
      <c r="CY692" s="15" t="s">
        <v>1007</v>
      </c>
      <c r="DA692" s="15" t="s">
        <v>1007</v>
      </c>
      <c r="DC692" s="15" t="s">
        <v>1007</v>
      </c>
      <c r="DE692" s="15" t="s">
        <v>1007</v>
      </c>
      <c r="DO692" s="15">
        <v>3</v>
      </c>
      <c r="DP692" s="15">
        <v>2</v>
      </c>
      <c r="DQ692" s="15">
        <v>2</v>
      </c>
      <c r="DR692" s="15">
        <v>2</v>
      </c>
      <c r="DS692" s="15">
        <v>1</v>
      </c>
      <c r="DT692" s="15">
        <v>2</v>
      </c>
      <c r="DY692" s="15">
        <v>3.2</v>
      </c>
      <c r="DZ692" s="15">
        <v>2.3333333333333335</v>
      </c>
      <c r="EA692" s="15">
        <v>2.75</v>
      </c>
      <c r="EB692" s="15">
        <v>1.4</v>
      </c>
      <c r="EC692" s="15">
        <v>2.3333333333333335</v>
      </c>
      <c r="ED692" s="15">
        <v>3.25</v>
      </c>
      <c r="EE692" s="27">
        <f t="shared" si="130"/>
        <v>2.5444444444444447</v>
      </c>
      <c r="EF692" s="15">
        <f t="shared" si="136"/>
        <v>0</v>
      </c>
    </row>
    <row r="693" spans="1:136" x14ac:dyDescent="0.2">
      <c r="A693" s="15">
        <v>346</v>
      </c>
      <c r="B693" s="15">
        <v>1109</v>
      </c>
      <c r="C693" s="15">
        <v>0</v>
      </c>
      <c r="D693" s="15">
        <v>2</v>
      </c>
      <c r="E693" s="15">
        <v>0</v>
      </c>
      <c r="F693" s="15">
        <v>45</v>
      </c>
      <c r="G693" s="15">
        <v>2</v>
      </c>
      <c r="H693" s="15">
        <v>2</v>
      </c>
      <c r="I693" s="15">
        <v>5</v>
      </c>
      <c r="J693" s="15">
        <v>25</v>
      </c>
      <c r="K693" s="15">
        <v>0</v>
      </c>
      <c r="L693" s="15">
        <v>1</v>
      </c>
      <c r="M693" s="15">
        <v>0</v>
      </c>
      <c r="N693" s="15">
        <v>0</v>
      </c>
      <c r="O693" s="15">
        <v>1</v>
      </c>
      <c r="P693" s="15">
        <v>0</v>
      </c>
      <c r="Q693" s="159">
        <v>7</v>
      </c>
      <c r="R693" s="159">
        <v>1</v>
      </c>
      <c r="S693" s="159">
        <v>14</v>
      </c>
      <c r="T693" s="159">
        <v>4000</v>
      </c>
      <c r="U693" s="159">
        <f t="shared" si="131"/>
        <v>4000</v>
      </c>
      <c r="V693" s="159">
        <v>7.5</v>
      </c>
      <c r="W693" s="171">
        <f t="shared" si="132"/>
        <v>285.71428571428572</v>
      </c>
      <c r="AA693" s="15">
        <f t="shared" si="133"/>
        <v>0</v>
      </c>
      <c r="AD693" s="15">
        <f t="shared" si="134"/>
        <v>4000</v>
      </c>
      <c r="AE693" s="172">
        <f t="shared" si="129"/>
        <v>285.71428571428572</v>
      </c>
      <c r="AS693" s="15">
        <v>5</v>
      </c>
      <c r="AT693" s="15">
        <v>1</v>
      </c>
      <c r="AU693" s="15">
        <v>4</v>
      </c>
      <c r="AV693" s="15">
        <v>1200</v>
      </c>
      <c r="AW693" s="15">
        <f t="shared" si="138"/>
        <v>1200</v>
      </c>
      <c r="AX693" s="15">
        <v>7.5</v>
      </c>
      <c r="BF693" s="15">
        <f t="shared" si="139"/>
        <v>1200</v>
      </c>
      <c r="BG693" s="15">
        <f t="shared" si="137"/>
        <v>300</v>
      </c>
      <c r="CJ693" s="15">
        <v>3.75</v>
      </c>
      <c r="CK693" s="15">
        <v>2.3333333333333335</v>
      </c>
      <c r="CL693" s="15">
        <v>4.333333333333333</v>
      </c>
      <c r="CM693" s="15">
        <v>3</v>
      </c>
      <c r="CN693" s="15">
        <v>5</v>
      </c>
      <c r="CO693" s="15">
        <f t="shared" si="135"/>
        <v>3.6833333333333336</v>
      </c>
      <c r="CP693" s="15">
        <v>5</v>
      </c>
      <c r="CQ693" s="15">
        <v>5</v>
      </c>
      <c r="CR693" s="15" t="s">
        <v>1007</v>
      </c>
      <c r="CU693" s="15" t="s">
        <v>1007</v>
      </c>
      <c r="CX693" s="15" t="s">
        <v>1007</v>
      </c>
      <c r="CY693" s="15" t="s">
        <v>1007</v>
      </c>
      <c r="DA693" s="15" t="s">
        <v>1007</v>
      </c>
      <c r="DC693" s="15" t="s">
        <v>1007</v>
      </c>
      <c r="DE693" s="15" t="s">
        <v>1007</v>
      </c>
      <c r="DO693" s="15">
        <v>3</v>
      </c>
      <c r="DP693" s="15">
        <v>2</v>
      </c>
      <c r="DQ693" s="15">
        <v>2</v>
      </c>
      <c r="DR693" s="15">
        <v>2</v>
      </c>
      <c r="DS693" s="15">
        <v>1</v>
      </c>
      <c r="DT693" s="15">
        <v>2</v>
      </c>
      <c r="DY693" s="27">
        <v>3.2</v>
      </c>
      <c r="DZ693" s="27">
        <v>2.3333333333333335</v>
      </c>
      <c r="EA693" s="27">
        <v>2.75</v>
      </c>
      <c r="EB693" s="27">
        <v>1.4</v>
      </c>
      <c r="EC693" s="27">
        <v>2.3333333333333335</v>
      </c>
      <c r="ED693" s="27">
        <v>3.25</v>
      </c>
      <c r="EE693" s="27">
        <f t="shared" si="130"/>
        <v>2.5444444444444447</v>
      </c>
      <c r="EF693" s="15">
        <f t="shared" si="136"/>
        <v>-0.98611111111111072</v>
      </c>
    </row>
    <row r="694" spans="1:136" x14ac:dyDescent="0.2">
      <c r="A694" s="15">
        <v>347</v>
      </c>
      <c r="B694" s="15">
        <v>1110</v>
      </c>
      <c r="C694" s="15">
        <v>0</v>
      </c>
      <c r="D694" s="15">
        <v>2</v>
      </c>
      <c r="E694" s="15">
        <v>1</v>
      </c>
      <c r="F694" s="15">
        <v>60</v>
      </c>
      <c r="G694" s="15">
        <v>1</v>
      </c>
      <c r="H694" s="15">
        <v>2</v>
      </c>
      <c r="I694" s="15">
        <v>3</v>
      </c>
      <c r="J694" s="15">
        <v>30</v>
      </c>
      <c r="K694" s="15">
        <v>0</v>
      </c>
      <c r="L694" s="15">
        <v>0</v>
      </c>
      <c r="M694" s="15">
        <v>0</v>
      </c>
      <c r="N694" s="15">
        <v>0</v>
      </c>
      <c r="O694" s="15">
        <v>1</v>
      </c>
      <c r="P694" s="15">
        <v>1</v>
      </c>
      <c r="Q694" s="15">
        <v>7</v>
      </c>
      <c r="R694" s="15">
        <v>1</v>
      </c>
      <c r="S694" s="15">
        <v>2</v>
      </c>
      <c r="T694" s="15">
        <v>50</v>
      </c>
      <c r="U694" s="15">
        <f t="shared" si="131"/>
        <v>50</v>
      </c>
      <c r="V694" s="15">
        <v>95</v>
      </c>
      <c r="W694" s="27">
        <f t="shared" si="132"/>
        <v>25</v>
      </c>
      <c r="AA694" s="15">
        <f t="shared" si="133"/>
        <v>0</v>
      </c>
      <c r="AD694" s="15">
        <f t="shared" si="134"/>
        <v>50</v>
      </c>
      <c r="AE694" s="172">
        <f t="shared" si="129"/>
        <v>25</v>
      </c>
      <c r="AF694" s="161">
        <v>7</v>
      </c>
      <c r="AG694" s="161">
        <v>1</v>
      </c>
      <c r="AH694" s="161">
        <v>2</v>
      </c>
      <c r="AI694" s="161">
        <v>50</v>
      </c>
      <c r="AJ694" s="161">
        <v>95</v>
      </c>
      <c r="AK694" s="161">
        <v>25</v>
      </c>
      <c r="AW694" s="15">
        <f t="shared" si="138"/>
        <v>0</v>
      </c>
      <c r="CJ694" s="15">
        <v>1.25</v>
      </c>
      <c r="CK694" s="15">
        <v>1.6666666666666667</v>
      </c>
      <c r="CL694" s="15">
        <v>1</v>
      </c>
      <c r="CM694" s="15">
        <v>2</v>
      </c>
      <c r="CN694" s="15">
        <v>1</v>
      </c>
      <c r="CO694" s="15">
        <f t="shared" si="135"/>
        <v>1.3833333333333333</v>
      </c>
      <c r="CP694" s="15">
        <v>2</v>
      </c>
      <c r="CQ694" s="15">
        <v>2</v>
      </c>
      <c r="CR694" s="15">
        <v>2</v>
      </c>
      <c r="CS694" s="15">
        <v>3</v>
      </c>
      <c r="CT694" s="15">
        <v>2</v>
      </c>
      <c r="CU694" s="15">
        <v>1</v>
      </c>
      <c r="CV694" s="15">
        <v>0</v>
      </c>
      <c r="CW694" s="15">
        <v>5</v>
      </c>
      <c r="CX694" s="15">
        <v>1</v>
      </c>
      <c r="CY694" s="15">
        <v>1</v>
      </c>
      <c r="DA694" s="15">
        <v>1</v>
      </c>
      <c r="DC694" s="15">
        <v>1</v>
      </c>
      <c r="DE694" s="15">
        <v>1</v>
      </c>
      <c r="DM694" s="15">
        <v>2</v>
      </c>
      <c r="DN694" s="15">
        <v>2</v>
      </c>
      <c r="DQ694" s="15">
        <v>3</v>
      </c>
      <c r="DR694" s="15">
        <v>2</v>
      </c>
      <c r="DS694" s="15">
        <v>1</v>
      </c>
      <c r="DT694" s="15">
        <v>2</v>
      </c>
      <c r="DY694" s="15">
        <v>4.5999999999999996</v>
      </c>
      <c r="DZ694" s="15">
        <v>4.666666666666667</v>
      </c>
      <c r="EA694" s="15">
        <v>2.75</v>
      </c>
      <c r="EB694" s="15">
        <v>4</v>
      </c>
      <c r="EC694" s="15">
        <v>2.6666666666666665</v>
      </c>
      <c r="ED694" s="15">
        <v>2.5</v>
      </c>
      <c r="EE694" s="27">
        <f t="shared" si="130"/>
        <v>3.5305555555555554</v>
      </c>
      <c r="EF694" s="15">
        <f t="shared" si="136"/>
        <v>0</v>
      </c>
    </row>
    <row r="695" spans="1:136" x14ac:dyDescent="0.2">
      <c r="A695" s="15">
        <v>347</v>
      </c>
      <c r="B695" s="15">
        <v>1110</v>
      </c>
      <c r="C695" s="15">
        <v>0</v>
      </c>
      <c r="D695" s="15">
        <v>2</v>
      </c>
      <c r="E695" s="15">
        <v>1</v>
      </c>
      <c r="F695" s="15">
        <v>60</v>
      </c>
      <c r="G695" s="15">
        <v>1</v>
      </c>
      <c r="H695" s="15">
        <v>2</v>
      </c>
      <c r="I695" s="15">
        <v>3</v>
      </c>
      <c r="J695" s="15">
        <v>30</v>
      </c>
      <c r="K695" s="15">
        <v>0</v>
      </c>
      <c r="L695" s="15">
        <v>0</v>
      </c>
      <c r="M695" s="15">
        <v>0</v>
      </c>
      <c r="N695" s="15">
        <v>0</v>
      </c>
      <c r="O695" s="15">
        <v>1</v>
      </c>
      <c r="P695" s="15">
        <v>0</v>
      </c>
      <c r="Q695" s="159">
        <v>7</v>
      </c>
      <c r="R695" s="159">
        <v>1</v>
      </c>
      <c r="S695" s="159">
        <v>2</v>
      </c>
      <c r="T695" s="159">
        <v>50</v>
      </c>
      <c r="U695" s="159">
        <f t="shared" si="131"/>
        <v>50</v>
      </c>
      <c r="V695" s="159">
        <v>95</v>
      </c>
      <c r="W695" s="171">
        <f t="shared" si="132"/>
        <v>25</v>
      </c>
      <c r="AA695" s="15">
        <f t="shared" si="133"/>
        <v>0</v>
      </c>
      <c r="AD695" s="15">
        <f t="shared" si="134"/>
        <v>50</v>
      </c>
      <c r="AE695" s="172">
        <f t="shared" si="129"/>
        <v>25</v>
      </c>
      <c r="AW695" s="15">
        <f t="shared" si="138"/>
        <v>0</v>
      </c>
      <c r="CJ695" s="15">
        <v>1.25</v>
      </c>
      <c r="CK695" s="15">
        <v>1.6666666666666667</v>
      </c>
      <c r="CL695" s="15">
        <v>1</v>
      </c>
      <c r="CM695" s="15">
        <v>2</v>
      </c>
      <c r="CN695" s="15">
        <v>1</v>
      </c>
      <c r="CO695" s="15">
        <f t="shared" si="135"/>
        <v>1.3833333333333333</v>
      </c>
      <c r="CP695" s="15">
        <v>2</v>
      </c>
      <c r="CQ695" s="15">
        <v>2</v>
      </c>
      <c r="CR695" s="15">
        <v>2</v>
      </c>
      <c r="CS695" s="15">
        <v>3</v>
      </c>
      <c r="CT695" s="15">
        <v>2</v>
      </c>
      <c r="CU695" s="15">
        <v>1</v>
      </c>
      <c r="CV695" s="15">
        <v>0</v>
      </c>
      <c r="CW695" s="15">
        <v>5</v>
      </c>
      <c r="CX695" s="15">
        <v>1</v>
      </c>
      <c r="CY695" s="15">
        <v>1</v>
      </c>
      <c r="DA695" s="15">
        <v>1</v>
      </c>
      <c r="DC695" s="15">
        <v>1</v>
      </c>
      <c r="DE695" s="15">
        <v>1</v>
      </c>
      <c r="DM695" s="15">
        <v>2</v>
      </c>
      <c r="DN695" s="15">
        <v>2</v>
      </c>
      <c r="DQ695" s="15">
        <v>3</v>
      </c>
      <c r="DR695" s="15">
        <v>2</v>
      </c>
      <c r="DS695" s="15">
        <v>1</v>
      </c>
      <c r="DT695" s="15">
        <v>2</v>
      </c>
      <c r="DY695" s="27">
        <v>4.5999999999999996</v>
      </c>
      <c r="DZ695" s="27">
        <v>4.666666666666667</v>
      </c>
      <c r="EA695" s="27">
        <v>2.75</v>
      </c>
      <c r="EB695" s="27">
        <v>4</v>
      </c>
      <c r="EC695" s="27">
        <v>2.6666666666666665</v>
      </c>
      <c r="ED695" s="27">
        <v>2.5</v>
      </c>
      <c r="EE695" s="27">
        <f t="shared" si="130"/>
        <v>3.5305555555555554</v>
      </c>
      <c r="EF695" s="15">
        <f t="shared" si="136"/>
        <v>0.28555555555555578</v>
      </c>
    </row>
    <row r="696" spans="1:136" x14ac:dyDescent="0.2">
      <c r="A696" s="15">
        <v>348</v>
      </c>
      <c r="B696" s="15">
        <v>1111</v>
      </c>
      <c r="C696" s="15">
        <v>0</v>
      </c>
      <c r="D696" s="15">
        <v>2</v>
      </c>
      <c r="E696" s="15">
        <v>1</v>
      </c>
      <c r="F696" s="15">
        <v>32</v>
      </c>
      <c r="G696" s="15">
        <v>1</v>
      </c>
      <c r="H696" s="15">
        <v>2</v>
      </c>
      <c r="I696" s="15">
        <v>9</v>
      </c>
      <c r="J696" s="15">
        <v>10</v>
      </c>
      <c r="K696" s="15">
        <v>0</v>
      </c>
      <c r="L696" s="15">
        <v>1</v>
      </c>
      <c r="M696" s="15">
        <v>0</v>
      </c>
      <c r="N696" s="15">
        <v>0</v>
      </c>
      <c r="O696" s="15">
        <v>1</v>
      </c>
      <c r="P696" s="15">
        <v>1</v>
      </c>
      <c r="Q696" s="15">
        <v>7</v>
      </c>
      <c r="R696" s="15">
        <v>1</v>
      </c>
      <c r="S696" s="15">
        <v>0.5</v>
      </c>
      <c r="T696" s="15">
        <v>500</v>
      </c>
      <c r="U696" s="15">
        <f t="shared" si="131"/>
        <v>500</v>
      </c>
      <c r="V696" s="15">
        <v>210</v>
      </c>
      <c r="W696" s="27">
        <f t="shared" si="132"/>
        <v>1000</v>
      </c>
      <c r="AA696" s="15">
        <f t="shared" si="133"/>
        <v>0</v>
      </c>
      <c r="AD696" s="15">
        <f t="shared" si="134"/>
        <v>500</v>
      </c>
      <c r="AE696" s="172">
        <f t="shared" si="129"/>
        <v>1000</v>
      </c>
      <c r="AF696" s="161">
        <v>7</v>
      </c>
      <c r="AG696" s="161">
        <v>1</v>
      </c>
      <c r="AH696" s="161">
        <v>0.5</v>
      </c>
      <c r="AI696" s="161">
        <v>500</v>
      </c>
      <c r="AJ696" s="161">
        <v>210</v>
      </c>
      <c r="AK696" s="161">
        <v>1000</v>
      </c>
      <c r="AS696" s="15">
        <v>8</v>
      </c>
      <c r="AT696" s="15">
        <v>1</v>
      </c>
      <c r="AU696" s="15">
        <v>0.5</v>
      </c>
      <c r="AV696" s="15">
        <v>1000</v>
      </c>
      <c r="AW696" s="15">
        <f t="shared" si="138"/>
        <v>1000</v>
      </c>
      <c r="AX696" s="15">
        <v>5</v>
      </c>
      <c r="AY696" s="15">
        <v>2000</v>
      </c>
      <c r="BF696" s="15">
        <f t="shared" si="139"/>
        <v>1000</v>
      </c>
      <c r="BG696" s="15">
        <f t="shared" si="137"/>
        <v>2000</v>
      </c>
      <c r="BH696" s="161">
        <v>8</v>
      </c>
      <c r="BI696" s="161">
        <v>1</v>
      </c>
      <c r="BJ696" s="161">
        <v>0.5</v>
      </c>
      <c r="BK696" s="161">
        <v>1000</v>
      </c>
      <c r="BL696" s="161">
        <v>5</v>
      </c>
      <c r="BS696" s="23">
        <v>1000</v>
      </c>
      <c r="BT696" s="23">
        <f>BS696/BJ696</f>
        <v>2000</v>
      </c>
      <c r="CJ696" s="15">
        <v>1.75</v>
      </c>
      <c r="CK696" s="15">
        <v>1</v>
      </c>
      <c r="CL696" s="15">
        <v>1</v>
      </c>
      <c r="CM696" s="15">
        <v>1</v>
      </c>
      <c r="CN696" s="15">
        <v>4.5</v>
      </c>
      <c r="CO696" s="15">
        <f t="shared" si="135"/>
        <v>1.85</v>
      </c>
      <c r="CP696" s="15">
        <v>2</v>
      </c>
      <c r="CQ696" s="15">
        <v>2</v>
      </c>
      <c r="CR696" s="15">
        <v>1</v>
      </c>
      <c r="CS696" s="15">
        <v>1</v>
      </c>
      <c r="CT696" s="15">
        <v>1</v>
      </c>
      <c r="CU696" s="15">
        <v>3</v>
      </c>
      <c r="CV696" s="15">
        <v>0</v>
      </c>
      <c r="CW696" s="15">
        <v>5</v>
      </c>
      <c r="CX696" s="15">
        <v>1</v>
      </c>
      <c r="CY696" s="15">
        <v>1</v>
      </c>
      <c r="DA696" s="15">
        <v>1</v>
      </c>
      <c r="DC696" s="15">
        <v>1</v>
      </c>
      <c r="DE696" s="15">
        <v>1</v>
      </c>
      <c r="DM696" s="15">
        <v>2</v>
      </c>
      <c r="DN696" s="15">
        <v>4</v>
      </c>
      <c r="DO696" s="15">
        <v>1</v>
      </c>
      <c r="DP696" s="15">
        <v>4</v>
      </c>
      <c r="DS696" s="15">
        <v>3</v>
      </c>
      <c r="DT696" s="15">
        <v>4</v>
      </c>
      <c r="DY696" s="15">
        <v>5</v>
      </c>
      <c r="DZ696" s="15">
        <v>3.67</v>
      </c>
      <c r="EA696" s="15">
        <v>3</v>
      </c>
      <c r="EB696" s="15">
        <v>3.8</v>
      </c>
      <c r="EC696" s="15">
        <v>2</v>
      </c>
      <c r="ED696" s="15">
        <v>2</v>
      </c>
      <c r="EE696" s="27">
        <f t="shared" si="130"/>
        <v>3.2449999999999997</v>
      </c>
      <c r="EF696" s="15">
        <f t="shared" si="136"/>
        <v>5.555555555556424E-4</v>
      </c>
    </row>
    <row r="697" spans="1:136" x14ac:dyDescent="0.2">
      <c r="A697" s="15">
        <v>348</v>
      </c>
      <c r="B697" s="15">
        <v>1111</v>
      </c>
      <c r="C697" s="15">
        <v>0</v>
      </c>
      <c r="D697" s="15">
        <v>2</v>
      </c>
      <c r="E697" s="15">
        <v>1</v>
      </c>
      <c r="F697" s="15">
        <v>32</v>
      </c>
      <c r="G697" s="15">
        <v>1</v>
      </c>
      <c r="H697" s="15">
        <v>2</v>
      </c>
      <c r="I697" s="15">
        <v>9</v>
      </c>
      <c r="J697" s="15">
        <v>10</v>
      </c>
      <c r="K697" s="15">
        <v>0</v>
      </c>
      <c r="L697" s="15">
        <v>1</v>
      </c>
      <c r="M697" s="15">
        <v>0</v>
      </c>
      <c r="N697" s="15">
        <v>0</v>
      </c>
      <c r="O697" s="15">
        <v>1</v>
      </c>
      <c r="P697" s="15">
        <v>0</v>
      </c>
      <c r="Q697" s="159">
        <v>7</v>
      </c>
      <c r="R697" s="159">
        <v>1</v>
      </c>
      <c r="S697" s="159">
        <v>0.5</v>
      </c>
      <c r="T697" s="159">
        <v>500</v>
      </c>
      <c r="U697" s="159">
        <f t="shared" si="131"/>
        <v>500</v>
      </c>
      <c r="V697" s="159">
        <v>210</v>
      </c>
      <c r="W697" s="171">
        <f t="shared" si="132"/>
        <v>1000</v>
      </c>
      <c r="AA697" s="15">
        <f t="shared" si="133"/>
        <v>0</v>
      </c>
      <c r="AD697" s="15">
        <f t="shared" si="134"/>
        <v>500</v>
      </c>
      <c r="AE697" s="172">
        <f t="shared" si="129"/>
        <v>1000</v>
      </c>
      <c r="AS697" s="15">
        <v>8</v>
      </c>
      <c r="AT697" s="15">
        <v>1</v>
      </c>
      <c r="AU697" s="15">
        <v>0.5</v>
      </c>
      <c r="AV697" s="15">
        <v>1000</v>
      </c>
      <c r="AW697" s="15">
        <f t="shared" si="138"/>
        <v>1000</v>
      </c>
      <c r="AX697" s="15">
        <v>5</v>
      </c>
      <c r="BF697" s="15">
        <f t="shared" si="139"/>
        <v>1000</v>
      </c>
      <c r="BG697" s="15">
        <f t="shared" si="137"/>
        <v>2000</v>
      </c>
      <c r="CJ697" s="15">
        <v>1.75</v>
      </c>
      <c r="CK697" s="15">
        <v>1</v>
      </c>
      <c r="CL697" s="15">
        <v>1</v>
      </c>
      <c r="CM697" s="15">
        <v>1</v>
      </c>
      <c r="CN697" s="15">
        <v>4.5</v>
      </c>
      <c r="CO697" s="15">
        <f t="shared" si="135"/>
        <v>1.85</v>
      </c>
      <c r="CP697" s="15">
        <v>2</v>
      </c>
      <c r="CQ697" s="15">
        <v>2</v>
      </c>
      <c r="CR697" s="15">
        <v>1</v>
      </c>
      <c r="CS697" s="15">
        <v>1</v>
      </c>
      <c r="CT697" s="15">
        <v>1</v>
      </c>
      <c r="CU697" s="15">
        <v>3</v>
      </c>
      <c r="CV697" s="15">
        <v>0</v>
      </c>
      <c r="CW697" s="15">
        <v>5</v>
      </c>
      <c r="CX697" s="15">
        <v>1</v>
      </c>
      <c r="CY697" s="15">
        <v>1</v>
      </c>
      <c r="DA697" s="15">
        <v>1</v>
      </c>
      <c r="DC697" s="15">
        <v>1</v>
      </c>
      <c r="DE697" s="15">
        <v>1</v>
      </c>
      <c r="DM697" s="15">
        <v>2</v>
      </c>
      <c r="DN697" s="15">
        <v>4</v>
      </c>
      <c r="DO697" s="15">
        <v>1</v>
      </c>
      <c r="DP697" s="15">
        <v>4</v>
      </c>
      <c r="DS697" s="15">
        <v>3</v>
      </c>
      <c r="DT697" s="15">
        <v>4</v>
      </c>
      <c r="DY697" s="27">
        <v>5</v>
      </c>
      <c r="DZ697" s="27">
        <v>3.6666666666666665</v>
      </c>
      <c r="EA697" s="27">
        <v>3</v>
      </c>
      <c r="EB697" s="27">
        <v>3.8</v>
      </c>
      <c r="EC697" s="27">
        <v>2</v>
      </c>
      <c r="ED697" s="27">
        <v>2</v>
      </c>
      <c r="EE697" s="27">
        <f t="shared" si="130"/>
        <v>3.244444444444444</v>
      </c>
      <c r="EF697" s="15">
        <f t="shared" si="136"/>
        <v>0.79444444444444429</v>
      </c>
    </row>
    <row r="698" spans="1:136" x14ac:dyDescent="0.2">
      <c r="A698" s="15">
        <v>349</v>
      </c>
      <c r="B698" s="15">
        <v>1112</v>
      </c>
      <c r="C698" s="15">
        <v>0</v>
      </c>
      <c r="D698" s="15">
        <v>2</v>
      </c>
      <c r="E698" s="15">
        <v>0</v>
      </c>
      <c r="F698" s="15">
        <v>37</v>
      </c>
      <c r="G698" s="15">
        <v>1</v>
      </c>
      <c r="H698" s="15">
        <v>3</v>
      </c>
      <c r="I698" s="15">
        <v>5</v>
      </c>
      <c r="J698" s="15">
        <v>9</v>
      </c>
      <c r="K698" s="15">
        <v>0</v>
      </c>
      <c r="L698" s="15">
        <v>1</v>
      </c>
      <c r="M698" s="15">
        <v>0</v>
      </c>
      <c r="N698" s="15">
        <v>0</v>
      </c>
      <c r="O698" s="15">
        <v>1</v>
      </c>
      <c r="P698" s="15">
        <v>1</v>
      </c>
      <c r="Q698" s="15">
        <v>7</v>
      </c>
      <c r="R698" s="15">
        <v>1</v>
      </c>
      <c r="S698" s="15">
        <v>2</v>
      </c>
      <c r="T698" s="15">
        <v>10000</v>
      </c>
      <c r="U698" s="15">
        <f t="shared" si="131"/>
        <v>10000</v>
      </c>
      <c r="V698" s="15">
        <v>5</v>
      </c>
      <c r="W698" s="27">
        <f t="shared" si="132"/>
        <v>5000</v>
      </c>
      <c r="AA698" s="15">
        <f t="shared" si="133"/>
        <v>0</v>
      </c>
      <c r="AD698" s="15">
        <f t="shared" si="134"/>
        <v>10000</v>
      </c>
      <c r="AE698" s="172">
        <f t="shared" si="129"/>
        <v>5000</v>
      </c>
      <c r="AF698" s="161">
        <v>7</v>
      </c>
      <c r="AG698" s="161">
        <v>1</v>
      </c>
      <c r="AH698" s="161">
        <v>1</v>
      </c>
      <c r="AI698" s="161">
        <v>2000</v>
      </c>
      <c r="AJ698" s="161">
        <v>5</v>
      </c>
      <c r="AK698" s="161">
        <v>2000</v>
      </c>
      <c r="AW698" s="15">
        <f t="shared" si="138"/>
        <v>0</v>
      </c>
      <c r="CJ698" s="15">
        <v>3.25</v>
      </c>
      <c r="CK698" s="15">
        <v>4</v>
      </c>
      <c r="CL698" s="15">
        <v>2.3333333333333335</v>
      </c>
      <c r="CM698" s="15">
        <v>1</v>
      </c>
      <c r="CN698" s="15">
        <v>5</v>
      </c>
      <c r="CO698" s="15">
        <f t="shared" si="135"/>
        <v>3.1166666666666667</v>
      </c>
      <c r="CP698" s="15">
        <v>1</v>
      </c>
      <c r="CQ698" s="15">
        <v>3</v>
      </c>
      <c r="CR698" s="15">
        <v>3</v>
      </c>
      <c r="CS698" s="15">
        <v>4</v>
      </c>
      <c r="CT698" s="15">
        <v>2</v>
      </c>
      <c r="CU698" s="15">
        <v>4</v>
      </c>
      <c r="CV698" s="15">
        <v>1</v>
      </c>
      <c r="CW698" s="15">
        <v>2</v>
      </c>
      <c r="CX698" s="15">
        <v>1</v>
      </c>
      <c r="CY698" s="15">
        <v>1</v>
      </c>
      <c r="DA698" s="15">
        <v>1</v>
      </c>
      <c r="DC698" s="15">
        <v>1</v>
      </c>
      <c r="DE698" s="15">
        <v>1</v>
      </c>
      <c r="DM698" s="15">
        <v>2</v>
      </c>
      <c r="DN698" s="15">
        <v>2</v>
      </c>
      <c r="DO698" s="15">
        <v>1</v>
      </c>
      <c r="DP698" s="15">
        <v>2</v>
      </c>
      <c r="DS698" s="15">
        <v>3</v>
      </c>
      <c r="DT698" s="15">
        <v>2</v>
      </c>
      <c r="DY698" s="15">
        <v>2.8</v>
      </c>
      <c r="DZ698" s="15">
        <v>3.3333333333333335</v>
      </c>
      <c r="EA698" s="15">
        <v>2</v>
      </c>
      <c r="EB698" s="15">
        <v>1.4</v>
      </c>
      <c r="EC698" s="15">
        <v>3.6666666666666665</v>
      </c>
      <c r="ED698" s="15">
        <v>1.5</v>
      </c>
      <c r="EE698" s="27">
        <f t="shared" si="130"/>
        <v>2.4499999999999997</v>
      </c>
      <c r="EF698" s="15">
        <f t="shared" si="136"/>
        <v>1.3888888888888395E-2</v>
      </c>
    </row>
    <row r="699" spans="1:136" x14ac:dyDescent="0.2">
      <c r="A699" s="15">
        <v>349</v>
      </c>
      <c r="B699" s="15">
        <v>1112</v>
      </c>
      <c r="C699" s="15">
        <v>0</v>
      </c>
      <c r="D699" s="15">
        <v>2</v>
      </c>
      <c r="E699" s="15">
        <v>0</v>
      </c>
      <c r="F699" s="15">
        <v>37</v>
      </c>
      <c r="G699" s="15">
        <v>1</v>
      </c>
      <c r="H699" s="15">
        <v>3</v>
      </c>
      <c r="I699" s="15">
        <v>5</v>
      </c>
      <c r="J699" s="15">
        <v>9</v>
      </c>
      <c r="K699" s="15">
        <v>0</v>
      </c>
      <c r="L699" s="15">
        <v>1</v>
      </c>
      <c r="M699" s="15">
        <v>0</v>
      </c>
      <c r="N699" s="15">
        <v>0</v>
      </c>
      <c r="O699" s="15">
        <v>1</v>
      </c>
      <c r="P699" s="15">
        <v>0</v>
      </c>
      <c r="Q699" s="159">
        <v>7</v>
      </c>
      <c r="R699" s="159">
        <v>1</v>
      </c>
      <c r="S699" s="159">
        <v>1</v>
      </c>
      <c r="T699" s="159">
        <v>2000</v>
      </c>
      <c r="U699" s="159">
        <f t="shared" si="131"/>
        <v>2000</v>
      </c>
      <c r="V699" s="159">
        <v>5</v>
      </c>
      <c r="W699" s="171">
        <f t="shared" si="132"/>
        <v>2000</v>
      </c>
      <c r="AA699" s="15">
        <f t="shared" si="133"/>
        <v>0</v>
      </c>
      <c r="AD699" s="15">
        <f t="shared" si="134"/>
        <v>2000</v>
      </c>
      <c r="AE699" s="172">
        <f t="shared" si="129"/>
        <v>2000</v>
      </c>
      <c r="AW699" s="15">
        <f t="shared" si="138"/>
        <v>0</v>
      </c>
      <c r="CJ699" s="15">
        <v>3.25</v>
      </c>
      <c r="CK699" s="15">
        <v>4</v>
      </c>
      <c r="CL699" s="15">
        <v>2.3333333333333335</v>
      </c>
      <c r="CM699" s="15">
        <v>1</v>
      </c>
      <c r="CN699" s="15">
        <v>5</v>
      </c>
      <c r="CO699" s="15">
        <f t="shared" si="135"/>
        <v>3.1166666666666667</v>
      </c>
      <c r="CP699" s="15">
        <v>1</v>
      </c>
      <c r="CQ699" s="15">
        <v>3</v>
      </c>
      <c r="CR699" s="15">
        <v>3</v>
      </c>
      <c r="CS699" s="15">
        <v>4</v>
      </c>
      <c r="CT699" s="15">
        <v>2</v>
      </c>
      <c r="CU699" s="15">
        <v>4</v>
      </c>
      <c r="CV699" s="15">
        <v>1</v>
      </c>
      <c r="CW699" s="15">
        <v>2</v>
      </c>
      <c r="CX699" s="15">
        <v>1</v>
      </c>
      <c r="CY699" s="15">
        <v>1</v>
      </c>
      <c r="DA699" s="15">
        <v>1</v>
      </c>
      <c r="DC699" s="15">
        <v>1</v>
      </c>
      <c r="DE699" s="15">
        <v>1</v>
      </c>
      <c r="DM699" s="15">
        <v>2</v>
      </c>
      <c r="DN699" s="15">
        <v>2</v>
      </c>
      <c r="DO699" s="15">
        <v>1</v>
      </c>
      <c r="DP699" s="15">
        <v>2</v>
      </c>
      <c r="DS699" s="15">
        <v>3</v>
      </c>
      <c r="DT699" s="15">
        <v>2</v>
      </c>
      <c r="DY699" s="27">
        <v>2.8</v>
      </c>
      <c r="DZ699" s="27">
        <v>3.3333333333333335</v>
      </c>
      <c r="EA699" s="27">
        <v>2.25</v>
      </c>
      <c r="EB699" s="27">
        <v>1.4</v>
      </c>
      <c r="EC699" s="27">
        <v>3.3333333333333335</v>
      </c>
      <c r="ED699" s="27">
        <v>1.5</v>
      </c>
      <c r="EE699" s="27">
        <f t="shared" si="130"/>
        <v>2.4361111111111113</v>
      </c>
      <c r="EF699" s="15">
        <f t="shared" si="136"/>
        <v>-2.191666666666666</v>
      </c>
    </row>
    <row r="700" spans="1:136" x14ac:dyDescent="0.2">
      <c r="A700" s="15">
        <v>350</v>
      </c>
      <c r="B700" s="15">
        <v>1113</v>
      </c>
      <c r="C700" s="15">
        <v>0</v>
      </c>
      <c r="D700" s="15">
        <v>2</v>
      </c>
      <c r="E700" s="15">
        <v>0</v>
      </c>
      <c r="F700" s="15">
        <v>80</v>
      </c>
      <c r="G700" s="15">
        <v>0</v>
      </c>
      <c r="H700" s="15">
        <v>2</v>
      </c>
      <c r="I700" s="15">
        <v>3</v>
      </c>
      <c r="J700" s="15">
        <v>50</v>
      </c>
      <c r="K700" s="15">
        <v>0</v>
      </c>
      <c r="L700" s="15">
        <v>0</v>
      </c>
      <c r="M700" s="15">
        <v>0</v>
      </c>
      <c r="N700" s="15">
        <v>0</v>
      </c>
      <c r="O700" s="15">
        <v>1</v>
      </c>
      <c r="P700" s="15">
        <v>1</v>
      </c>
      <c r="Q700" s="15">
        <v>8</v>
      </c>
      <c r="R700" s="15">
        <v>3</v>
      </c>
      <c r="S700" s="15">
        <v>1</v>
      </c>
      <c r="T700" s="15">
        <v>550</v>
      </c>
      <c r="U700" s="15">
        <f t="shared" si="131"/>
        <v>1650</v>
      </c>
      <c r="V700" s="15">
        <v>25</v>
      </c>
      <c r="W700" s="27">
        <f t="shared" si="132"/>
        <v>1650</v>
      </c>
      <c r="AA700" s="15">
        <f t="shared" si="133"/>
        <v>0</v>
      </c>
      <c r="AD700" s="15">
        <f t="shared" si="134"/>
        <v>1650</v>
      </c>
      <c r="AE700" s="172">
        <f t="shared" si="129"/>
        <v>1650</v>
      </c>
      <c r="AF700" s="161">
        <v>8</v>
      </c>
      <c r="AG700" s="161">
        <v>3</v>
      </c>
      <c r="AH700" s="161">
        <v>1</v>
      </c>
      <c r="AI700" s="161">
        <v>350</v>
      </c>
      <c r="AJ700" s="161">
        <v>25</v>
      </c>
      <c r="AK700" s="161">
        <v>350</v>
      </c>
      <c r="AS700" s="15">
        <v>8</v>
      </c>
      <c r="AT700" s="15">
        <v>2</v>
      </c>
      <c r="AU700" s="15">
        <v>0.5</v>
      </c>
      <c r="AV700" s="15">
        <v>400</v>
      </c>
      <c r="AW700" s="15">
        <f t="shared" si="138"/>
        <v>800</v>
      </c>
      <c r="AX700" s="15">
        <v>10</v>
      </c>
      <c r="AY700" s="15">
        <v>800</v>
      </c>
      <c r="BF700" s="15">
        <f t="shared" si="139"/>
        <v>800</v>
      </c>
      <c r="BG700" s="15">
        <f t="shared" si="137"/>
        <v>1600</v>
      </c>
      <c r="BH700" s="161">
        <v>8</v>
      </c>
      <c r="BI700" s="161">
        <v>2</v>
      </c>
      <c r="BJ700" s="161">
        <v>0.5</v>
      </c>
      <c r="BK700" s="161">
        <v>650</v>
      </c>
      <c r="BL700" s="161">
        <v>10</v>
      </c>
      <c r="BS700" s="23">
        <v>650</v>
      </c>
      <c r="BT700" s="23">
        <f>BS700/BJ700</f>
        <v>1300</v>
      </c>
      <c r="CJ700" s="15">
        <v>2</v>
      </c>
      <c r="CK700" s="15">
        <v>1.6666666666666667</v>
      </c>
      <c r="CL700" s="15">
        <v>1</v>
      </c>
      <c r="CM700" s="15">
        <v>1</v>
      </c>
      <c r="CN700" s="15">
        <v>3.5</v>
      </c>
      <c r="CO700" s="15">
        <f t="shared" si="135"/>
        <v>1.8333333333333335</v>
      </c>
      <c r="CP700" s="15">
        <v>1</v>
      </c>
      <c r="CQ700" s="15">
        <v>2</v>
      </c>
      <c r="CR700" s="15">
        <v>3</v>
      </c>
      <c r="CS700" s="15">
        <v>2</v>
      </c>
      <c r="CT700" s="15">
        <v>1</v>
      </c>
      <c r="CU700" s="15">
        <v>4</v>
      </c>
      <c r="CV700" s="15">
        <v>0</v>
      </c>
      <c r="CW700" s="15">
        <v>5</v>
      </c>
      <c r="CX700" s="15">
        <v>1</v>
      </c>
      <c r="CY700" s="15">
        <v>1</v>
      </c>
      <c r="DA700" s="15">
        <v>1</v>
      </c>
      <c r="DC700" s="15">
        <v>1</v>
      </c>
      <c r="DE700" s="15">
        <v>1</v>
      </c>
      <c r="DM700" s="15">
        <v>3</v>
      </c>
      <c r="DN700" s="15">
        <v>2</v>
      </c>
      <c r="DO700" s="15">
        <v>2</v>
      </c>
      <c r="DP700" s="15">
        <v>2</v>
      </c>
      <c r="DS700" s="15">
        <v>1</v>
      </c>
      <c r="DT700" s="15">
        <v>2</v>
      </c>
      <c r="DY700" s="15">
        <v>4.8</v>
      </c>
      <c r="DZ700" s="15">
        <v>4.666666666666667</v>
      </c>
      <c r="EA700" s="15">
        <v>5</v>
      </c>
      <c r="EB700" s="15">
        <v>4.8</v>
      </c>
      <c r="EC700" s="15">
        <v>5</v>
      </c>
      <c r="ED700" s="15">
        <v>3.5</v>
      </c>
      <c r="EE700" s="27">
        <f t="shared" si="130"/>
        <v>4.6277777777777773</v>
      </c>
      <c r="EF700" s="15">
        <f t="shared" si="136"/>
        <v>9.9999999999999645E-2</v>
      </c>
    </row>
    <row r="701" spans="1:136" x14ac:dyDescent="0.2">
      <c r="A701" s="15">
        <v>350</v>
      </c>
      <c r="B701" s="15">
        <v>1113</v>
      </c>
      <c r="C701" s="15">
        <v>0</v>
      </c>
      <c r="D701" s="15">
        <v>2</v>
      </c>
      <c r="E701" s="15">
        <v>0</v>
      </c>
      <c r="F701" s="15">
        <v>80</v>
      </c>
      <c r="G701" s="15">
        <v>0</v>
      </c>
      <c r="H701" s="15">
        <v>2</v>
      </c>
      <c r="I701" s="15">
        <v>3</v>
      </c>
      <c r="J701" s="15">
        <v>50</v>
      </c>
      <c r="K701" s="15">
        <v>0</v>
      </c>
      <c r="L701" s="15">
        <v>0</v>
      </c>
      <c r="M701" s="15">
        <v>0</v>
      </c>
      <c r="N701" s="15">
        <v>0</v>
      </c>
      <c r="O701" s="15">
        <v>1</v>
      </c>
      <c r="P701" s="15">
        <v>0</v>
      </c>
      <c r="Q701" s="159">
        <v>8</v>
      </c>
      <c r="R701" s="159">
        <v>3</v>
      </c>
      <c r="S701" s="159">
        <v>1</v>
      </c>
      <c r="T701" s="159">
        <v>350</v>
      </c>
      <c r="U701" s="159">
        <f t="shared" si="131"/>
        <v>1050</v>
      </c>
      <c r="V701" s="159">
        <v>25</v>
      </c>
      <c r="W701" s="171">
        <f t="shared" si="132"/>
        <v>1050</v>
      </c>
      <c r="AA701" s="15">
        <f t="shared" si="133"/>
        <v>0</v>
      </c>
      <c r="AD701" s="15">
        <f t="shared" si="134"/>
        <v>1050</v>
      </c>
      <c r="AE701" s="172">
        <f t="shared" si="129"/>
        <v>1050</v>
      </c>
      <c r="AS701" s="15">
        <v>8</v>
      </c>
      <c r="AT701" s="15">
        <v>2</v>
      </c>
      <c r="AU701" s="15">
        <v>0.5</v>
      </c>
      <c r="AV701" s="15">
        <v>650</v>
      </c>
      <c r="AW701" s="15">
        <f t="shared" si="138"/>
        <v>1300</v>
      </c>
      <c r="AX701" s="15">
        <v>10</v>
      </c>
      <c r="BF701" s="15">
        <f t="shared" si="139"/>
        <v>1300</v>
      </c>
      <c r="BG701" s="15">
        <f t="shared" si="137"/>
        <v>2600</v>
      </c>
      <c r="CJ701" s="15">
        <v>2</v>
      </c>
      <c r="CK701" s="15">
        <v>1.6666666666666667</v>
      </c>
      <c r="CL701" s="15">
        <v>1</v>
      </c>
      <c r="CM701" s="15">
        <v>1</v>
      </c>
      <c r="CN701" s="15">
        <v>3.5</v>
      </c>
      <c r="CO701" s="15">
        <f t="shared" si="135"/>
        <v>1.8333333333333335</v>
      </c>
      <c r="CP701" s="15">
        <v>1</v>
      </c>
      <c r="CQ701" s="15">
        <v>2</v>
      </c>
      <c r="CR701" s="15">
        <v>3</v>
      </c>
      <c r="CS701" s="15">
        <v>2</v>
      </c>
      <c r="CT701" s="15">
        <v>1</v>
      </c>
      <c r="CU701" s="15">
        <v>4</v>
      </c>
      <c r="CV701" s="15">
        <v>0</v>
      </c>
      <c r="CW701" s="15">
        <v>5</v>
      </c>
      <c r="CX701" s="15">
        <v>1</v>
      </c>
      <c r="CY701" s="15">
        <v>1</v>
      </c>
      <c r="DA701" s="15">
        <v>1</v>
      </c>
      <c r="DC701" s="15">
        <v>1</v>
      </c>
      <c r="DE701" s="15">
        <v>1</v>
      </c>
      <c r="DM701" s="15">
        <v>3</v>
      </c>
      <c r="DN701" s="15">
        <v>2</v>
      </c>
      <c r="DO701" s="15">
        <v>2</v>
      </c>
      <c r="DP701" s="15">
        <v>2</v>
      </c>
      <c r="DS701" s="15">
        <v>1</v>
      </c>
      <c r="DT701" s="15">
        <v>2</v>
      </c>
      <c r="DY701" s="27">
        <v>4.4000000000000004</v>
      </c>
      <c r="DZ701" s="27">
        <v>4.666666666666667</v>
      </c>
      <c r="EA701" s="27">
        <v>5</v>
      </c>
      <c r="EB701" s="27">
        <v>4.5999999999999996</v>
      </c>
      <c r="EC701" s="27">
        <v>5</v>
      </c>
      <c r="ED701" s="27">
        <v>3.5</v>
      </c>
      <c r="EE701" s="27">
        <f t="shared" si="130"/>
        <v>4.5277777777777777</v>
      </c>
      <c r="EF701" s="15">
        <f t="shared" si="136"/>
        <v>0.37222222222222179</v>
      </c>
    </row>
    <row r="702" spans="1:136" x14ac:dyDescent="0.2">
      <c r="A702" s="15">
        <v>351</v>
      </c>
      <c r="B702" s="15">
        <v>1114</v>
      </c>
      <c r="C702" s="15">
        <v>0</v>
      </c>
      <c r="D702" s="15">
        <v>2</v>
      </c>
      <c r="E702" s="15">
        <v>1</v>
      </c>
      <c r="F702" s="15">
        <v>30</v>
      </c>
      <c r="G702" s="15">
        <v>1</v>
      </c>
      <c r="H702" s="15">
        <v>2</v>
      </c>
      <c r="I702" s="15">
        <v>6</v>
      </c>
      <c r="J702" s="15">
        <v>10</v>
      </c>
      <c r="K702" s="15">
        <v>0</v>
      </c>
      <c r="L702" s="15">
        <v>1</v>
      </c>
      <c r="M702" s="15">
        <v>0</v>
      </c>
      <c r="N702" s="15">
        <v>0</v>
      </c>
      <c r="O702" s="15">
        <v>1</v>
      </c>
      <c r="P702" s="15">
        <v>1</v>
      </c>
      <c r="Q702" s="15">
        <v>7</v>
      </c>
      <c r="R702" s="15">
        <v>1</v>
      </c>
      <c r="S702" s="15">
        <v>0.5</v>
      </c>
      <c r="T702" s="15">
        <v>350</v>
      </c>
      <c r="U702" s="15">
        <f t="shared" si="131"/>
        <v>350</v>
      </c>
      <c r="V702" s="15">
        <v>150</v>
      </c>
      <c r="W702" s="27">
        <f t="shared" si="132"/>
        <v>700</v>
      </c>
      <c r="AA702" s="15">
        <f t="shared" si="133"/>
        <v>0</v>
      </c>
      <c r="AD702" s="15">
        <f t="shared" si="134"/>
        <v>350</v>
      </c>
      <c r="AE702" s="172">
        <f t="shared" si="129"/>
        <v>700</v>
      </c>
      <c r="AF702" s="161">
        <v>7</v>
      </c>
      <c r="AG702" s="161">
        <v>1</v>
      </c>
      <c r="AH702" s="161">
        <v>0.5</v>
      </c>
      <c r="AI702" s="161">
        <v>550</v>
      </c>
      <c r="AJ702" s="161">
        <v>200</v>
      </c>
      <c r="AK702" s="161">
        <v>1100</v>
      </c>
      <c r="AS702" s="15">
        <v>8</v>
      </c>
      <c r="AT702" s="15">
        <v>1</v>
      </c>
      <c r="AU702" s="15">
        <v>0.5</v>
      </c>
      <c r="AV702" s="15">
        <v>750</v>
      </c>
      <c r="AW702" s="15">
        <f t="shared" si="138"/>
        <v>750</v>
      </c>
      <c r="AX702" s="15">
        <v>7.5</v>
      </c>
      <c r="AY702" s="15">
        <v>1500</v>
      </c>
      <c r="BF702" s="15">
        <f t="shared" si="139"/>
        <v>750</v>
      </c>
      <c r="BG702" s="15">
        <f t="shared" si="137"/>
        <v>1500</v>
      </c>
      <c r="BH702" s="161">
        <v>8</v>
      </c>
      <c r="BI702" s="161">
        <v>1</v>
      </c>
      <c r="BJ702" s="161">
        <v>0.5</v>
      </c>
      <c r="BK702" s="161">
        <v>600</v>
      </c>
      <c r="BL702" s="161">
        <v>13</v>
      </c>
      <c r="BS702" s="23">
        <v>600</v>
      </c>
      <c r="BT702" s="23">
        <f>BS702/BJ702</f>
        <v>1200</v>
      </c>
      <c r="CJ702" s="15">
        <v>3</v>
      </c>
      <c r="CK702" s="15">
        <v>3</v>
      </c>
      <c r="CL702" s="15">
        <v>1</v>
      </c>
      <c r="CM702" s="15">
        <v>2</v>
      </c>
      <c r="CN702" s="15">
        <v>4.5</v>
      </c>
      <c r="CO702" s="15">
        <f t="shared" si="135"/>
        <v>2.7</v>
      </c>
      <c r="CP702" s="15">
        <v>4</v>
      </c>
      <c r="CQ702" s="15">
        <v>2</v>
      </c>
      <c r="CR702" s="15">
        <v>4</v>
      </c>
      <c r="CS702" s="15">
        <v>2</v>
      </c>
      <c r="CT702" s="15">
        <v>2</v>
      </c>
      <c r="CU702" s="15">
        <v>3</v>
      </c>
      <c r="CV702" s="15">
        <v>0</v>
      </c>
      <c r="CW702" s="15">
        <v>5</v>
      </c>
      <c r="CX702" s="15">
        <v>0</v>
      </c>
      <c r="CY702" s="15" t="s">
        <v>1007</v>
      </c>
      <c r="DA702" s="15" t="s">
        <v>1007</v>
      </c>
      <c r="DC702" s="15" t="s">
        <v>1007</v>
      </c>
      <c r="DE702" s="15" t="s">
        <v>1007</v>
      </c>
      <c r="DG702" s="15">
        <v>1</v>
      </c>
      <c r="DH702" s="15">
        <v>0</v>
      </c>
      <c r="DI702" s="15">
        <v>1</v>
      </c>
      <c r="DJ702" s="15">
        <v>0</v>
      </c>
      <c r="DK702" s="15">
        <v>0</v>
      </c>
      <c r="DL702" s="15">
        <v>0</v>
      </c>
      <c r="DM702" s="15">
        <v>1</v>
      </c>
      <c r="DN702" s="15">
        <v>2</v>
      </c>
      <c r="DO702" s="15">
        <v>2</v>
      </c>
      <c r="DP702" s="15">
        <v>2</v>
      </c>
      <c r="DS702" s="15">
        <v>3</v>
      </c>
      <c r="DT702" s="15">
        <v>2</v>
      </c>
      <c r="DY702" s="15">
        <v>4.4000000000000004</v>
      </c>
      <c r="DZ702" s="15">
        <v>4.333333333333333</v>
      </c>
      <c r="EA702" s="15">
        <v>4</v>
      </c>
      <c r="EB702" s="15">
        <v>4.2</v>
      </c>
      <c r="EC702" s="15">
        <v>4</v>
      </c>
      <c r="ED702" s="15">
        <v>4</v>
      </c>
      <c r="EE702" s="27">
        <f t="shared" si="130"/>
        <v>4.1555555555555559</v>
      </c>
      <c r="EF702" s="164">
        <f t="shared" si="136"/>
        <v>-0.11111111111111072</v>
      </c>
    </row>
    <row r="703" spans="1:136" x14ac:dyDescent="0.2">
      <c r="A703" s="15">
        <v>351</v>
      </c>
      <c r="B703" s="15">
        <v>1114</v>
      </c>
      <c r="C703" s="15">
        <v>0</v>
      </c>
      <c r="D703" s="15">
        <v>2</v>
      </c>
      <c r="E703" s="15">
        <v>1</v>
      </c>
      <c r="F703" s="15">
        <v>30</v>
      </c>
      <c r="G703" s="15">
        <v>1</v>
      </c>
      <c r="H703" s="15">
        <v>2</v>
      </c>
      <c r="I703" s="15">
        <v>6</v>
      </c>
      <c r="J703" s="15">
        <v>10</v>
      </c>
      <c r="K703" s="15">
        <v>0</v>
      </c>
      <c r="L703" s="15">
        <v>1</v>
      </c>
      <c r="M703" s="15">
        <v>0</v>
      </c>
      <c r="N703" s="15">
        <v>0</v>
      </c>
      <c r="O703" s="15">
        <v>1</v>
      </c>
      <c r="P703" s="15">
        <v>0</v>
      </c>
      <c r="Q703" s="159">
        <v>7</v>
      </c>
      <c r="R703" s="159">
        <v>1</v>
      </c>
      <c r="S703" s="159">
        <v>0.5</v>
      </c>
      <c r="T703" s="159">
        <v>550</v>
      </c>
      <c r="U703" s="159">
        <f t="shared" si="131"/>
        <v>550</v>
      </c>
      <c r="V703" s="159">
        <v>200</v>
      </c>
      <c r="W703" s="171">
        <f t="shared" si="132"/>
        <v>1100</v>
      </c>
      <c r="AA703" s="15">
        <f t="shared" si="133"/>
        <v>0</v>
      </c>
      <c r="AD703" s="15">
        <f t="shared" si="134"/>
        <v>550</v>
      </c>
      <c r="AE703" s="172">
        <f t="shared" si="129"/>
        <v>1100</v>
      </c>
      <c r="AS703" s="15">
        <v>8</v>
      </c>
      <c r="AT703" s="15">
        <v>1</v>
      </c>
      <c r="AU703" s="15">
        <v>0.5</v>
      </c>
      <c r="AV703" s="15">
        <v>600</v>
      </c>
      <c r="AW703" s="15">
        <f t="shared" si="138"/>
        <v>600</v>
      </c>
      <c r="AX703" s="15">
        <v>13</v>
      </c>
      <c r="BF703" s="15">
        <f t="shared" si="139"/>
        <v>600</v>
      </c>
      <c r="BG703" s="15">
        <f t="shared" si="137"/>
        <v>1200</v>
      </c>
      <c r="CJ703" s="15">
        <v>3</v>
      </c>
      <c r="CK703" s="15">
        <v>3</v>
      </c>
      <c r="CL703" s="15">
        <v>1</v>
      </c>
      <c r="CM703" s="15">
        <v>2</v>
      </c>
      <c r="CN703" s="15">
        <v>4.5</v>
      </c>
      <c r="CO703" s="15">
        <f t="shared" si="135"/>
        <v>2.7</v>
      </c>
      <c r="CP703" s="15">
        <v>4</v>
      </c>
      <c r="CQ703" s="15">
        <v>2</v>
      </c>
      <c r="CR703" s="15">
        <v>4</v>
      </c>
      <c r="CS703" s="15">
        <v>2</v>
      </c>
      <c r="CT703" s="15">
        <v>2</v>
      </c>
      <c r="CU703" s="15">
        <v>3</v>
      </c>
      <c r="CV703" s="15">
        <v>0</v>
      </c>
      <c r="CW703" s="15">
        <v>5</v>
      </c>
      <c r="CX703" s="15">
        <v>0</v>
      </c>
      <c r="CY703" s="15" t="s">
        <v>1007</v>
      </c>
      <c r="DA703" s="15" t="s">
        <v>1007</v>
      </c>
      <c r="DC703" s="15" t="s">
        <v>1007</v>
      </c>
      <c r="DE703" s="15" t="s">
        <v>1007</v>
      </c>
      <c r="DG703" s="15">
        <v>1</v>
      </c>
      <c r="DH703" s="15">
        <v>0</v>
      </c>
      <c r="DI703" s="15">
        <v>1</v>
      </c>
      <c r="DJ703" s="15">
        <v>0</v>
      </c>
      <c r="DK703" s="15">
        <v>0</v>
      </c>
      <c r="DL703" s="15">
        <v>0</v>
      </c>
      <c r="DM703" s="15">
        <v>1</v>
      </c>
      <c r="DN703" s="15">
        <v>2</v>
      </c>
      <c r="DO703" s="15">
        <v>2</v>
      </c>
      <c r="DP703" s="15">
        <v>2</v>
      </c>
      <c r="DS703" s="15">
        <v>3</v>
      </c>
      <c r="DT703" s="15">
        <v>2</v>
      </c>
      <c r="DY703" s="27">
        <v>4.4000000000000004</v>
      </c>
      <c r="DZ703" s="27">
        <v>4</v>
      </c>
      <c r="EA703" s="27">
        <v>5</v>
      </c>
      <c r="EB703" s="27">
        <v>4.2</v>
      </c>
      <c r="EC703" s="27">
        <v>4</v>
      </c>
      <c r="ED703" s="27">
        <v>4</v>
      </c>
      <c r="EE703" s="27">
        <f t="shared" si="130"/>
        <v>4.2666666666666666</v>
      </c>
      <c r="EF703" s="15">
        <f t="shared" si="136"/>
        <v>0.75777777777777766</v>
      </c>
    </row>
    <row r="704" spans="1:136" x14ac:dyDescent="0.2">
      <c r="A704" s="15">
        <v>352</v>
      </c>
      <c r="B704" s="15">
        <v>1115</v>
      </c>
      <c r="C704" s="15">
        <v>0</v>
      </c>
      <c r="D704" s="15">
        <v>2</v>
      </c>
      <c r="E704" s="15">
        <v>1</v>
      </c>
      <c r="F704" s="15">
        <v>27</v>
      </c>
      <c r="G704" s="15">
        <v>2</v>
      </c>
      <c r="H704" s="15">
        <v>2</v>
      </c>
      <c r="I704" s="15">
        <v>3</v>
      </c>
      <c r="J704" s="15">
        <v>5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1</v>
      </c>
      <c r="Q704" s="15">
        <v>7</v>
      </c>
      <c r="R704" s="15">
        <v>1</v>
      </c>
      <c r="S704" s="15">
        <v>5</v>
      </c>
      <c r="T704" s="15">
        <v>6000</v>
      </c>
      <c r="U704" s="15">
        <f t="shared" si="131"/>
        <v>6000</v>
      </c>
      <c r="V704" s="15">
        <v>5.5</v>
      </c>
      <c r="W704" s="27">
        <f t="shared" si="132"/>
        <v>1200</v>
      </c>
      <c r="AA704" s="15">
        <f t="shared" si="133"/>
        <v>0</v>
      </c>
      <c r="AD704" s="15">
        <f t="shared" si="134"/>
        <v>6000</v>
      </c>
      <c r="AE704" s="172">
        <f t="shared" si="129"/>
        <v>1200</v>
      </c>
      <c r="AF704" s="161">
        <v>7</v>
      </c>
      <c r="AG704" s="161">
        <v>1</v>
      </c>
      <c r="AH704" s="161">
        <v>7</v>
      </c>
      <c r="AI704" s="161">
        <v>10000</v>
      </c>
      <c r="AJ704" s="161">
        <v>13.5</v>
      </c>
      <c r="AK704" s="161">
        <v>1428.5714285714287</v>
      </c>
      <c r="AW704" s="15">
        <f t="shared" si="138"/>
        <v>0</v>
      </c>
      <c r="CJ704" s="15">
        <v>2.25</v>
      </c>
      <c r="CK704" s="15">
        <v>2.6666666666666665</v>
      </c>
      <c r="CL704" s="15">
        <v>1</v>
      </c>
      <c r="CM704" s="15">
        <v>1</v>
      </c>
      <c r="CN704" s="15">
        <v>4</v>
      </c>
      <c r="CO704" s="15">
        <f t="shared" si="135"/>
        <v>2.1833333333333331</v>
      </c>
      <c r="CP704" s="15">
        <v>1</v>
      </c>
      <c r="CQ704" s="15">
        <v>4</v>
      </c>
      <c r="CR704" s="15">
        <v>4</v>
      </c>
      <c r="CS704" s="15">
        <v>3</v>
      </c>
      <c r="CT704" s="15">
        <v>2</v>
      </c>
      <c r="CU704" s="15">
        <v>3</v>
      </c>
      <c r="CV704" s="15">
        <v>1</v>
      </c>
      <c r="CW704" s="15">
        <v>2</v>
      </c>
      <c r="CX704" s="15">
        <v>1</v>
      </c>
      <c r="CY704" s="15">
        <v>1</v>
      </c>
      <c r="DA704" s="15">
        <v>1</v>
      </c>
      <c r="DC704" s="15">
        <v>1</v>
      </c>
      <c r="DE704" s="15">
        <v>1</v>
      </c>
      <c r="DM704" s="15">
        <v>3</v>
      </c>
      <c r="DN704" s="15">
        <v>2</v>
      </c>
      <c r="DQ704" s="15">
        <v>2</v>
      </c>
      <c r="DR704" s="15">
        <v>2</v>
      </c>
      <c r="DS704" s="15">
        <v>1</v>
      </c>
      <c r="DT704" s="15">
        <v>2</v>
      </c>
      <c r="DY704" s="15">
        <v>4.4000000000000004</v>
      </c>
      <c r="DZ704" s="15">
        <v>3.3333333333333335</v>
      </c>
      <c r="EA704" s="15">
        <v>2.5</v>
      </c>
      <c r="EB704" s="15">
        <v>3.4</v>
      </c>
      <c r="EC704" s="15">
        <v>3.67</v>
      </c>
      <c r="ED704" s="15">
        <v>3.75</v>
      </c>
      <c r="EE704" s="27">
        <f t="shared" si="130"/>
        <v>3.5088888888888889</v>
      </c>
      <c r="EF704" s="164">
        <f t="shared" si="136"/>
        <v>-0.44666666666666677</v>
      </c>
    </row>
    <row r="705" spans="1:136" x14ac:dyDescent="0.2">
      <c r="A705" s="15">
        <v>352</v>
      </c>
      <c r="B705" s="15">
        <v>1115</v>
      </c>
      <c r="C705" s="15">
        <v>0</v>
      </c>
      <c r="D705" s="15">
        <v>2</v>
      </c>
      <c r="E705" s="15">
        <v>1</v>
      </c>
      <c r="F705" s="15">
        <v>27</v>
      </c>
      <c r="G705" s="15">
        <v>2</v>
      </c>
      <c r="H705" s="15">
        <v>2</v>
      </c>
      <c r="I705" s="15">
        <v>3</v>
      </c>
      <c r="J705" s="15">
        <v>5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9">
        <v>7</v>
      </c>
      <c r="R705" s="159">
        <v>1</v>
      </c>
      <c r="S705" s="159">
        <v>7</v>
      </c>
      <c r="T705" s="159">
        <v>10000</v>
      </c>
      <c r="U705" s="159">
        <f t="shared" si="131"/>
        <v>10000</v>
      </c>
      <c r="V705" s="159">
        <v>13.5</v>
      </c>
      <c r="W705" s="171">
        <f t="shared" si="132"/>
        <v>1428.5714285714287</v>
      </c>
      <c r="AA705" s="15">
        <f t="shared" si="133"/>
        <v>0</v>
      </c>
      <c r="AD705" s="15">
        <f t="shared" si="134"/>
        <v>10000</v>
      </c>
      <c r="AE705" s="172">
        <f t="shared" si="129"/>
        <v>1428.5714285714287</v>
      </c>
      <c r="AW705" s="15">
        <f t="shared" si="138"/>
        <v>0</v>
      </c>
      <c r="CJ705" s="15">
        <v>2.25</v>
      </c>
      <c r="CK705" s="15">
        <v>2.6666666666666665</v>
      </c>
      <c r="CL705" s="15">
        <v>1</v>
      </c>
      <c r="CM705" s="15">
        <v>1</v>
      </c>
      <c r="CN705" s="15">
        <v>4</v>
      </c>
      <c r="CO705" s="15">
        <f t="shared" si="135"/>
        <v>2.1833333333333331</v>
      </c>
      <c r="CP705" s="15">
        <v>1</v>
      </c>
      <c r="CQ705" s="15">
        <v>4</v>
      </c>
      <c r="CR705" s="15">
        <v>4</v>
      </c>
      <c r="CS705" s="15">
        <v>3</v>
      </c>
      <c r="CT705" s="15">
        <v>2</v>
      </c>
      <c r="CU705" s="15">
        <v>3</v>
      </c>
      <c r="CV705" s="15">
        <v>1</v>
      </c>
      <c r="CW705" s="15">
        <v>2</v>
      </c>
      <c r="CX705" s="15">
        <v>1</v>
      </c>
      <c r="CY705" s="15">
        <v>1</v>
      </c>
      <c r="DA705" s="15">
        <v>1</v>
      </c>
      <c r="DC705" s="15">
        <v>1</v>
      </c>
      <c r="DE705" s="15">
        <v>1</v>
      </c>
      <c r="DM705" s="15">
        <v>3</v>
      </c>
      <c r="DN705" s="15">
        <v>2</v>
      </c>
      <c r="DQ705" s="15">
        <v>2</v>
      </c>
      <c r="DR705" s="15">
        <v>2</v>
      </c>
      <c r="DS705" s="15">
        <v>1</v>
      </c>
      <c r="DT705" s="15">
        <v>2</v>
      </c>
      <c r="DY705" s="27">
        <v>4.8</v>
      </c>
      <c r="DZ705" s="27">
        <v>3.6666666666666665</v>
      </c>
      <c r="EA705" s="27">
        <v>2.5</v>
      </c>
      <c r="EB705" s="27">
        <v>4.5999999999999996</v>
      </c>
      <c r="EC705" s="27">
        <v>3.6666666666666665</v>
      </c>
      <c r="ED705" s="27">
        <v>4.5</v>
      </c>
      <c r="EE705" s="27">
        <f t="shared" si="130"/>
        <v>3.9555555555555557</v>
      </c>
      <c r="EF705" s="15">
        <f t="shared" si="136"/>
        <v>-0.42499999999999982</v>
      </c>
    </row>
    <row r="706" spans="1:136" x14ac:dyDescent="0.2">
      <c r="A706" s="15">
        <v>353</v>
      </c>
      <c r="B706" s="15">
        <v>1116</v>
      </c>
      <c r="C706" s="15">
        <v>0</v>
      </c>
      <c r="D706" s="15">
        <v>2</v>
      </c>
      <c r="E706" s="15">
        <v>1</v>
      </c>
      <c r="F706" s="15">
        <v>27</v>
      </c>
      <c r="G706" s="15">
        <v>2</v>
      </c>
      <c r="H706" s="15">
        <v>1</v>
      </c>
      <c r="I706" s="15">
        <v>6</v>
      </c>
      <c r="J706" s="15">
        <v>15</v>
      </c>
      <c r="K706" s="15">
        <v>0</v>
      </c>
      <c r="L706" s="15">
        <v>1</v>
      </c>
      <c r="M706" s="15">
        <v>1</v>
      </c>
      <c r="N706" s="15">
        <v>4000</v>
      </c>
      <c r="O706" s="15">
        <v>1</v>
      </c>
      <c r="P706" s="15">
        <v>1</v>
      </c>
      <c r="Q706" s="15">
        <v>8</v>
      </c>
      <c r="R706" s="15">
        <v>3</v>
      </c>
      <c r="S706" s="15">
        <v>0.2</v>
      </c>
      <c r="T706" s="15">
        <v>250</v>
      </c>
      <c r="U706" s="15">
        <f t="shared" si="131"/>
        <v>750</v>
      </c>
      <c r="V706" s="15">
        <v>15</v>
      </c>
      <c r="W706" s="27">
        <f t="shared" si="132"/>
        <v>3750</v>
      </c>
      <c r="AA706" s="15">
        <f t="shared" si="133"/>
        <v>0</v>
      </c>
      <c r="AD706" s="15">
        <f t="shared" si="134"/>
        <v>750</v>
      </c>
      <c r="AE706" s="172">
        <f t="shared" ref="AE706:AE769" si="140">$AD706/$S706</f>
        <v>3750</v>
      </c>
      <c r="AF706" s="161">
        <v>8</v>
      </c>
      <c r="AG706" s="161">
        <v>3</v>
      </c>
      <c r="AH706" s="161">
        <v>0.2</v>
      </c>
      <c r="AI706" s="161">
        <v>350</v>
      </c>
      <c r="AJ706" s="161">
        <v>10</v>
      </c>
      <c r="AK706" s="161">
        <v>1750</v>
      </c>
      <c r="AS706" s="15">
        <v>8</v>
      </c>
      <c r="AT706" s="15">
        <v>3</v>
      </c>
      <c r="AU706" s="15">
        <v>0.2</v>
      </c>
      <c r="AV706" s="15">
        <v>150</v>
      </c>
      <c r="AW706" s="15">
        <f t="shared" si="138"/>
        <v>450</v>
      </c>
      <c r="AX706" s="15">
        <v>20</v>
      </c>
      <c r="AY706" s="15">
        <v>750</v>
      </c>
      <c r="BF706" s="15">
        <f t="shared" si="139"/>
        <v>450</v>
      </c>
      <c r="BG706" s="15">
        <f t="shared" si="137"/>
        <v>2250</v>
      </c>
      <c r="BH706" s="161">
        <v>8</v>
      </c>
      <c r="BI706" s="161">
        <v>3</v>
      </c>
      <c r="BJ706" s="161">
        <v>0.2</v>
      </c>
      <c r="BK706" s="161">
        <v>100</v>
      </c>
      <c r="BL706" s="161">
        <v>25.5</v>
      </c>
      <c r="BS706" s="23">
        <v>100</v>
      </c>
      <c r="BT706" s="23">
        <f>BS706/BJ706</f>
        <v>500</v>
      </c>
      <c r="CJ706" s="15">
        <v>3.5</v>
      </c>
      <c r="CK706" s="15">
        <v>1.6666666666666667</v>
      </c>
      <c r="CL706" s="15">
        <v>1</v>
      </c>
      <c r="CM706" s="15">
        <v>1</v>
      </c>
      <c r="CN706" s="15">
        <v>3.5</v>
      </c>
      <c r="CO706" s="15">
        <f t="shared" si="135"/>
        <v>2.1333333333333337</v>
      </c>
      <c r="CP706" s="15">
        <v>1</v>
      </c>
      <c r="CQ706" s="15">
        <v>2</v>
      </c>
      <c r="CR706" s="15">
        <v>1</v>
      </c>
      <c r="CS706" s="15">
        <v>2</v>
      </c>
      <c r="CT706" s="15">
        <v>1</v>
      </c>
      <c r="CU706" s="15">
        <v>3</v>
      </c>
      <c r="CV706" s="15">
        <v>1</v>
      </c>
      <c r="CW706" s="15">
        <v>1</v>
      </c>
      <c r="CX706" s="15">
        <v>1</v>
      </c>
      <c r="CY706" s="15">
        <v>0</v>
      </c>
      <c r="CZ706" s="15">
        <v>2</v>
      </c>
      <c r="DA706" s="15">
        <v>1</v>
      </c>
      <c r="DC706" s="15">
        <v>1</v>
      </c>
      <c r="DE706" s="15">
        <v>1</v>
      </c>
      <c r="DM706" s="15">
        <v>3</v>
      </c>
      <c r="DN706" s="15">
        <v>2</v>
      </c>
      <c r="DO706" s="15">
        <v>2</v>
      </c>
      <c r="DP706" s="15">
        <v>2</v>
      </c>
      <c r="DS706" s="15">
        <v>1</v>
      </c>
      <c r="DT706" s="15">
        <v>2</v>
      </c>
      <c r="DY706" s="15">
        <v>5</v>
      </c>
      <c r="DZ706" s="15">
        <v>4.666666666666667</v>
      </c>
      <c r="EA706" s="15">
        <v>4.75</v>
      </c>
      <c r="EB706" s="15">
        <v>4.2</v>
      </c>
      <c r="EC706" s="15">
        <v>2.6666666666666665</v>
      </c>
      <c r="ED706" s="15">
        <v>5</v>
      </c>
      <c r="EE706" s="27">
        <f t="shared" ref="EE706:EE769" si="141">AVERAGE($DY706:$ED706)</f>
        <v>4.3805555555555555</v>
      </c>
      <c r="EF706" s="15">
        <f t="shared" si="136"/>
        <v>0.10277777777777786</v>
      </c>
    </row>
    <row r="707" spans="1:136" x14ac:dyDescent="0.2">
      <c r="A707" s="15">
        <v>353</v>
      </c>
      <c r="B707" s="15">
        <v>1116</v>
      </c>
      <c r="C707" s="15">
        <v>0</v>
      </c>
      <c r="D707" s="15">
        <v>2</v>
      </c>
      <c r="E707" s="15">
        <v>1</v>
      </c>
      <c r="F707" s="15">
        <v>27</v>
      </c>
      <c r="G707" s="15">
        <v>2</v>
      </c>
      <c r="H707" s="15">
        <v>1</v>
      </c>
      <c r="I707" s="15">
        <v>6</v>
      </c>
      <c r="J707" s="15">
        <v>15</v>
      </c>
      <c r="K707" s="15">
        <v>0</v>
      </c>
      <c r="L707" s="15">
        <v>1</v>
      </c>
      <c r="M707" s="15">
        <v>1</v>
      </c>
      <c r="N707" s="15">
        <v>4000</v>
      </c>
      <c r="O707" s="15">
        <v>1</v>
      </c>
      <c r="P707" s="15">
        <v>0</v>
      </c>
      <c r="Q707" s="159">
        <v>8</v>
      </c>
      <c r="R707" s="159">
        <v>3</v>
      </c>
      <c r="S707" s="159">
        <v>0.2</v>
      </c>
      <c r="T707" s="159">
        <v>350</v>
      </c>
      <c r="U707" s="159">
        <f t="shared" ref="U707:U770" si="142">($R707*$T707)</f>
        <v>1050</v>
      </c>
      <c r="V707" s="159">
        <v>10</v>
      </c>
      <c r="W707" s="171">
        <f t="shared" ref="W707:W770" si="143">$U707/$S707</f>
        <v>5250</v>
      </c>
      <c r="AA707" s="15">
        <f t="shared" ref="AA707:AA770" si="144">$Z707*$X707</f>
        <v>0</v>
      </c>
      <c r="AD707" s="15">
        <f t="shared" ref="AD707:AD770" si="145">$U707+$AA707</f>
        <v>1050</v>
      </c>
      <c r="AE707" s="172">
        <f t="shared" si="140"/>
        <v>5250</v>
      </c>
      <c r="AS707" s="15">
        <v>8</v>
      </c>
      <c r="AT707" s="15">
        <v>3</v>
      </c>
      <c r="AU707" s="15">
        <v>0.2</v>
      </c>
      <c r="AV707" s="15">
        <v>100</v>
      </c>
      <c r="AW707" s="15">
        <f t="shared" si="138"/>
        <v>300</v>
      </c>
      <c r="AX707" s="15">
        <v>25.5</v>
      </c>
      <c r="BF707" s="15">
        <f t="shared" si="139"/>
        <v>300</v>
      </c>
      <c r="BG707" s="15">
        <f t="shared" si="137"/>
        <v>1500</v>
      </c>
      <c r="CJ707" s="15">
        <v>3.5</v>
      </c>
      <c r="CK707" s="15">
        <v>1.6666666666666667</v>
      </c>
      <c r="CL707" s="15">
        <v>1</v>
      </c>
      <c r="CM707" s="15">
        <v>1</v>
      </c>
      <c r="CN707" s="15">
        <v>3.5</v>
      </c>
      <c r="CO707" s="15">
        <f t="shared" ref="CO707:CO770" si="146">AVERAGE($CJ707:$CN707)</f>
        <v>2.1333333333333337</v>
      </c>
      <c r="CP707" s="15">
        <v>1</v>
      </c>
      <c r="CQ707" s="15">
        <v>2</v>
      </c>
      <c r="CR707" s="15">
        <v>1</v>
      </c>
      <c r="CS707" s="15">
        <v>2</v>
      </c>
      <c r="CT707" s="15">
        <v>1</v>
      </c>
      <c r="CU707" s="15">
        <v>3</v>
      </c>
      <c r="CV707" s="15">
        <v>1</v>
      </c>
      <c r="CW707" s="15">
        <v>1</v>
      </c>
      <c r="CX707" s="15">
        <v>1</v>
      </c>
      <c r="CY707" s="15">
        <v>0</v>
      </c>
      <c r="CZ707" s="15">
        <v>2</v>
      </c>
      <c r="DA707" s="15">
        <v>1</v>
      </c>
      <c r="DC707" s="15">
        <v>1</v>
      </c>
      <c r="DE707" s="15">
        <v>1</v>
      </c>
      <c r="DM707" s="15">
        <v>3</v>
      </c>
      <c r="DN707" s="15">
        <v>2</v>
      </c>
      <c r="DO707" s="15">
        <v>2</v>
      </c>
      <c r="DP707" s="15">
        <v>2</v>
      </c>
      <c r="DS707" s="15">
        <v>1</v>
      </c>
      <c r="DT707" s="15">
        <v>2</v>
      </c>
      <c r="DY707" s="27">
        <v>5</v>
      </c>
      <c r="DZ707" s="27">
        <v>4.666666666666667</v>
      </c>
      <c r="EA707" s="27">
        <v>4.75</v>
      </c>
      <c r="EB707" s="27">
        <v>4</v>
      </c>
      <c r="EC707" s="27">
        <v>3</v>
      </c>
      <c r="ED707" s="27">
        <v>4.25</v>
      </c>
      <c r="EE707" s="27">
        <f t="shared" si="141"/>
        <v>4.2777777777777777</v>
      </c>
      <c r="EF707" s="15">
        <f t="shared" ref="EF707:EF770" si="147">$EE707-$EE708</f>
        <v>0.32500000000000018</v>
      </c>
    </row>
    <row r="708" spans="1:136" x14ac:dyDescent="0.2">
      <c r="A708" s="15">
        <v>354</v>
      </c>
      <c r="B708" s="15">
        <v>1117</v>
      </c>
      <c r="C708" s="15">
        <v>0</v>
      </c>
      <c r="D708" s="15">
        <v>2</v>
      </c>
      <c r="E708" s="15">
        <v>0</v>
      </c>
      <c r="F708" s="15">
        <v>36</v>
      </c>
      <c r="G708" s="15">
        <v>2</v>
      </c>
      <c r="H708" s="15">
        <v>2</v>
      </c>
      <c r="I708" s="15">
        <v>4</v>
      </c>
      <c r="J708" s="15">
        <v>16</v>
      </c>
      <c r="K708" s="15">
        <v>1</v>
      </c>
      <c r="L708" s="15">
        <v>1</v>
      </c>
      <c r="M708" s="15">
        <v>0</v>
      </c>
      <c r="N708" s="15">
        <v>0</v>
      </c>
      <c r="O708" s="15">
        <v>1</v>
      </c>
      <c r="P708" s="15">
        <v>1</v>
      </c>
      <c r="Q708" s="15">
        <v>8</v>
      </c>
      <c r="R708" s="15">
        <v>1</v>
      </c>
      <c r="S708" s="15">
        <v>0.5</v>
      </c>
      <c r="T708" s="15">
        <v>162</v>
      </c>
      <c r="U708" s="15">
        <f t="shared" si="142"/>
        <v>162</v>
      </c>
      <c r="V708" s="15">
        <v>40</v>
      </c>
      <c r="W708" s="27">
        <f t="shared" si="143"/>
        <v>324</v>
      </c>
      <c r="AA708" s="15">
        <f t="shared" si="144"/>
        <v>0</v>
      </c>
      <c r="AD708" s="15">
        <f t="shared" si="145"/>
        <v>162</v>
      </c>
      <c r="AE708" s="172">
        <f t="shared" si="140"/>
        <v>324</v>
      </c>
      <c r="AF708" s="161">
        <v>8</v>
      </c>
      <c r="AG708" s="161">
        <v>1</v>
      </c>
      <c r="AH708" s="161">
        <v>0.25</v>
      </c>
      <c r="AI708" s="161">
        <v>162</v>
      </c>
      <c r="AJ708" s="161">
        <v>40</v>
      </c>
      <c r="AK708" s="161">
        <v>648</v>
      </c>
      <c r="AW708" s="15">
        <f t="shared" si="138"/>
        <v>0</v>
      </c>
      <c r="CJ708" s="15">
        <v>1.25</v>
      </c>
      <c r="CK708" s="15">
        <v>1.6666666666666667</v>
      </c>
      <c r="CL708" s="15">
        <v>1.6666666666666667</v>
      </c>
      <c r="CM708" s="15">
        <v>1</v>
      </c>
      <c r="CN708" s="15">
        <v>3</v>
      </c>
      <c r="CO708" s="15">
        <f t="shared" si="146"/>
        <v>1.7166666666666668</v>
      </c>
      <c r="CP708" s="15">
        <v>3</v>
      </c>
      <c r="CQ708" s="15">
        <v>2</v>
      </c>
      <c r="CR708" s="15">
        <v>1</v>
      </c>
      <c r="CS708" s="15">
        <v>2</v>
      </c>
      <c r="CT708" s="15">
        <v>1</v>
      </c>
      <c r="CU708" s="15">
        <v>4</v>
      </c>
      <c r="CV708" s="15">
        <v>1</v>
      </c>
      <c r="CW708" s="15">
        <v>1</v>
      </c>
      <c r="CX708" s="15">
        <v>1</v>
      </c>
      <c r="CY708" s="15">
        <v>1</v>
      </c>
      <c r="DA708" s="15">
        <v>1</v>
      </c>
      <c r="DC708" s="15">
        <v>1</v>
      </c>
      <c r="DE708" s="15">
        <v>1</v>
      </c>
      <c r="DO708" s="15">
        <v>3</v>
      </c>
      <c r="DP708" s="15">
        <v>3</v>
      </c>
      <c r="DQ708" s="15">
        <v>2</v>
      </c>
      <c r="DR708" s="15">
        <v>3</v>
      </c>
      <c r="DS708" s="15">
        <v>1</v>
      </c>
      <c r="DT708" s="15">
        <v>3</v>
      </c>
      <c r="DY708" s="15">
        <v>3.8</v>
      </c>
      <c r="DZ708" s="15">
        <v>4.333333333333333</v>
      </c>
      <c r="EA708" s="15">
        <v>4.75</v>
      </c>
      <c r="EB708" s="15">
        <v>4</v>
      </c>
      <c r="EC708" s="15">
        <v>4.333333333333333</v>
      </c>
      <c r="ED708" s="15">
        <v>2.5</v>
      </c>
      <c r="EE708" s="27">
        <f t="shared" si="141"/>
        <v>3.9527777777777775</v>
      </c>
      <c r="EF708" s="15">
        <f t="shared" si="147"/>
        <v>0</v>
      </c>
    </row>
    <row r="709" spans="1:136" x14ac:dyDescent="0.2">
      <c r="A709" s="15">
        <v>354</v>
      </c>
      <c r="B709" s="15">
        <v>1117</v>
      </c>
      <c r="C709" s="15">
        <v>0</v>
      </c>
      <c r="D709" s="15">
        <v>2</v>
      </c>
      <c r="E709" s="15">
        <v>0</v>
      </c>
      <c r="F709" s="15">
        <v>36</v>
      </c>
      <c r="G709" s="15">
        <v>2</v>
      </c>
      <c r="H709" s="15">
        <v>2</v>
      </c>
      <c r="I709" s="15">
        <v>4</v>
      </c>
      <c r="J709" s="15">
        <v>16</v>
      </c>
      <c r="K709" s="15">
        <v>1</v>
      </c>
      <c r="L709" s="15">
        <v>1</v>
      </c>
      <c r="M709" s="15">
        <v>0</v>
      </c>
      <c r="N709" s="15">
        <v>0</v>
      </c>
      <c r="O709" s="15">
        <v>1</v>
      </c>
      <c r="P709" s="15">
        <v>0</v>
      </c>
      <c r="Q709" s="159">
        <v>8</v>
      </c>
      <c r="R709" s="159">
        <v>1</v>
      </c>
      <c r="S709" s="159">
        <v>0.25</v>
      </c>
      <c r="T709" s="159">
        <v>162</v>
      </c>
      <c r="U709" s="159">
        <f t="shared" si="142"/>
        <v>162</v>
      </c>
      <c r="V709" s="159">
        <v>40</v>
      </c>
      <c r="W709" s="171">
        <f t="shared" si="143"/>
        <v>648</v>
      </c>
      <c r="AA709" s="15">
        <f t="shared" si="144"/>
        <v>0</v>
      </c>
      <c r="AD709" s="15">
        <f t="shared" si="145"/>
        <v>162</v>
      </c>
      <c r="AE709" s="172">
        <f t="shared" si="140"/>
        <v>648</v>
      </c>
      <c r="AW709" s="15">
        <f t="shared" ref="AW709:AW772" si="148">$AV709*$AT709</f>
        <v>0</v>
      </c>
      <c r="CJ709" s="15">
        <v>1.25</v>
      </c>
      <c r="CK709" s="15">
        <v>1.6666666666666667</v>
      </c>
      <c r="CL709" s="15">
        <v>1.6666666666666667</v>
      </c>
      <c r="CM709" s="15">
        <v>1</v>
      </c>
      <c r="CN709" s="15">
        <v>3</v>
      </c>
      <c r="CO709" s="15">
        <f t="shared" si="146"/>
        <v>1.7166666666666668</v>
      </c>
      <c r="CP709" s="15">
        <v>3</v>
      </c>
      <c r="CQ709" s="15">
        <v>2</v>
      </c>
      <c r="CR709" s="15">
        <v>1</v>
      </c>
      <c r="CS709" s="15">
        <v>2</v>
      </c>
      <c r="CT709" s="15">
        <v>1</v>
      </c>
      <c r="CU709" s="15">
        <v>4</v>
      </c>
      <c r="CV709" s="15">
        <v>1</v>
      </c>
      <c r="CW709" s="15">
        <v>1</v>
      </c>
      <c r="CX709" s="15">
        <v>1</v>
      </c>
      <c r="CY709" s="15">
        <v>1</v>
      </c>
      <c r="DA709" s="15">
        <v>1</v>
      </c>
      <c r="DC709" s="15">
        <v>1</v>
      </c>
      <c r="DE709" s="15">
        <v>1</v>
      </c>
      <c r="DO709" s="15">
        <v>3</v>
      </c>
      <c r="DP709" s="15">
        <v>3</v>
      </c>
      <c r="DQ709" s="15">
        <v>2</v>
      </c>
      <c r="DR709" s="15">
        <v>3</v>
      </c>
      <c r="DS709" s="15">
        <v>1</v>
      </c>
      <c r="DT709" s="15">
        <v>3</v>
      </c>
      <c r="DY709" s="27">
        <v>3.8</v>
      </c>
      <c r="DZ709" s="27">
        <v>4.333333333333333</v>
      </c>
      <c r="EA709" s="27">
        <v>4.75</v>
      </c>
      <c r="EB709" s="27">
        <v>4</v>
      </c>
      <c r="EC709" s="27">
        <v>4.333333333333333</v>
      </c>
      <c r="ED709" s="27">
        <v>2.5</v>
      </c>
      <c r="EE709" s="27">
        <f t="shared" si="141"/>
        <v>3.9527777777777775</v>
      </c>
      <c r="EF709" s="15">
        <f t="shared" si="147"/>
        <v>-0.44722222222222197</v>
      </c>
    </row>
    <row r="710" spans="1:136" x14ac:dyDescent="0.2">
      <c r="A710" s="15">
        <v>355</v>
      </c>
      <c r="B710" s="15">
        <v>1118</v>
      </c>
      <c r="C710" s="15">
        <v>0</v>
      </c>
      <c r="D710" s="15">
        <v>2</v>
      </c>
      <c r="E710" s="15">
        <v>0</v>
      </c>
      <c r="F710" s="15">
        <v>25</v>
      </c>
      <c r="G710" s="15">
        <v>3</v>
      </c>
      <c r="H710" s="15">
        <v>2</v>
      </c>
      <c r="I710" s="15">
        <v>5</v>
      </c>
      <c r="J710" s="15">
        <v>6</v>
      </c>
      <c r="K710" s="15">
        <v>0</v>
      </c>
      <c r="L710" s="15">
        <v>0</v>
      </c>
      <c r="M710" s="15">
        <v>0</v>
      </c>
      <c r="N710" s="15">
        <v>0</v>
      </c>
      <c r="O710" s="15">
        <v>1</v>
      </c>
      <c r="P710" s="15">
        <v>1</v>
      </c>
      <c r="Q710" s="15">
        <v>8</v>
      </c>
      <c r="R710" s="15">
        <v>4</v>
      </c>
      <c r="S710" s="15">
        <v>1</v>
      </c>
      <c r="T710" s="15">
        <v>1000</v>
      </c>
      <c r="U710" s="15">
        <f t="shared" si="142"/>
        <v>4000</v>
      </c>
      <c r="V710" s="15">
        <v>16</v>
      </c>
      <c r="W710" s="27">
        <f t="shared" si="143"/>
        <v>4000</v>
      </c>
      <c r="AA710" s="15">
        <f t="shared" si="144"/>
        <v>0</v>
      </c>
      <c r="AD710" s="15">
        <f t="shared" si="145"/>
        <v>4000</v>
      </c>
      <c r="AE710" s="172">
        <f t="shared" si="140"/>
        <v>4000</v>
      </c>
      <c r="AF710" s="161">
        <v>8</v>
      </c>
      <c r="AG710" s="161">
        <v>4</v>
      </c>
      <c r="AH710" s="161">
        <v>1</v>
      </c>
      <c r="AI710" s="161">
        <v>1000</v>
      </c>
      <c r="AJ710" s="161">
        <v>15</v>
      </c>
      <c r="AK710" s="161">
        <v>1000</v>
      </c>
      <c r="AW710" s="15">
        <f t="shared" si="148"/>
        <v>0</v>
      </c>
      <c r="CJ710" s="15">
        <v>2.25</v>
      </c>
      <c r="CK710" s="15">
        <v>1.6666666666666667</v>
      </c>
      <c r="CL710" s="15">
        <v>1</v>
      </c>
      <c r="CM710" s="15">
        <v>1</v>
      </c>
      <c r="CN710" s="15">
        <v>3</v>
      </c>
      <c r="CO710" s="15">
        <f t="shared" si="146"/>
        <v>1.7833333333333337</v>
      </c>
      <c r="CP710" s="15">
        <v>1</v>
      </c>
      <c r="CQ710" s="15">
        <v>2</v>
      </c>
      <c r="CR710" s="15">
        <v>1</v>
      </c>
      <c r="CS710" s="15">
        <v>3</v>
      </c>
      <c r="CT710" s="15">
        <v>1</v>
      </c>
      <c r="CU710" s="15">
        <v>3</v>
      </c>
      <c r="CV710" s="15">
        <v>1</v>
      </c>
      <c r="CW710" s="15">
        <v>1</v>
      </c>
      <c r="CX710" s="15">
        <v>1</v>
      </c>
      <c r="CY710" s="15">
        <v>1</v>
      </c>
      <c r="DA710" s="15">
        <v>1</v>
      </c>
      <c r="DC710" s="15">
        <v>1</v>
      </c>
      <c r="DE710" s="15">
        <v>1</v>
      </c>
      <c r="DM710" s="15">
        <v>1</v>
      </c>
      <c r="DN710" s="15">
        <v>2</v>
      </c>
      <c r="DO710" s="15">
        <v>3</v>
      </c>
      <c r="DP710" s="15">
        <v>2</v>
      </c>
      <c r="DS710" s="15">
        <v>2</v>
      </c>
      <c r="DT710" s="15">
        <v>2</v>
      </c>
      <c r="DY710" s="15">
        <v>4.8</v>
      </c>
      <c r="DZ710" s="15">
        <v>5</v>
      </c>
      <c r="EA710" s="15">
        <v>4.75</v>
      </c>
      <c r="EB710" s="15">
        <v>4.5999999999999996</v>
      </c>
      <c r="EC710" s="15">
        <v>5</v>
      </c>
      <c r="ED710" s="15">
        <v>2.25</v>
      </c>
      <c r="EE710" s="27">
        <f t="shared" si="141"/>
        <v>4.3999999999999995</v>
      </c>
      <c r="EF710" s="15">
        <f t="shared" si="147"/>
        <v>3.3333333333333215E-2</v>
      </c>
    </row>
    <row r="711" spans="1:136" x14ac:dyDescent="0.2">
      <c r="A711" s="15">
        <v>355</v>
      </c>
      <c r="B711" s="15">
        <v>1118</v>
      </c>
      <c r="C711" s="15">
        <v>0</v>
      </c>
      <c r="D711" s="15">
        <v>2</v>
      </c>
      <c r="E711" s="15">
        <v>0</v>
      </c>
      <c r="F711" s="15">
        <v>25</v>
      </c>
      <c r="G711" s="15">
        <v>3</v>
      </c>
      <c r="H711" s="15">
        <v>2</v>
      </c>
      <c r="I711" s="15">
        <v>5</v>
      </c>
      <c r="J711" s="15">
        <v>6</v>
      </c>
      <c r="K711" s="15">
        <v>0</v>
      </c>
      <c r="L711" s="15">
        <v>0</v>
      </c>
      <c r="M711" s="15">
        <v>0</v>
      </c>
      <c r="N711" s="15">
        <v>0</v>
      </c>
      <c r="O711" s="15">
        <v>1</v>
      </c>
      <c r="P711" s="15">
        <v>0</v>
      </c>
      <c r="Q711" s="159">
        <v>8</v>
      </c>
      <c r="R711" s="159">
        <v>4</v>
      </c>
      <c r="S711" s="159">
        <v>1</v>
      </c>
      <c r="T711" s="159">
        <v>1000</v>
      </c>
      <c r="U711" s="159">
        <f t="shared" si="142"/>
        <v>4000</v>
      </c>
      <c r="V711" s="159">
        <v>15</v>
      </c>
      <c r="W711" s="171">
        <f t="shared" si="143"/>
        <v>4000</v>
      </c>
      <c r="AA711" s="15">
        <f t="shared" si="144"/>
        <v>0</v>
      </c>
      <c r="AD711" s="15">
        <f t="shared" si="145"/>
        <v>4000</v>
      </c>
      <c r="AE711" s="172">
        <f t="shared" si="140"/>
        <v>4000</v>
      </c>
      <c r="AW711" s="15">
        <f t="shared" si="148"/>
        <v>0</v>
      </c>
      <c r="CJ711" s="15">
        <v>2.25</v>
      </c>
      <c r="CK711" s="15">
        <v>1.6666666666666667</v>
      </c>
      <c r="CL711" s="15">
        <v>1</v>
      </c>
      <c r="CM711" s="15">
        <v>1</v>
      </c>
      <c r="CN711" s="15">
        <v>3</v>
      </c>
      <c r="CO711" s="15">
        <f t="shared" si="146"/>
        <v>1.7833333333333337</v>
      </c>
      <c r="CP711" s="15">
        <v>1</v>
      </c>
      <c r="CQ711" s="15">
        <v>2</v>
      </c>
      <c r="CR711" s="15">
        <v>1</v>
      </c>
      <c r="CS711" s="15">
        <v>3</v>
      </c>
      <c r="CT711" s="15">
        <v>1</v>
      </c>
      <c r="CU711" s="15">
        <v>3</v>
      </c>
      <c r="CV711" s="15">
        <v>1</v>
      </c>
      <c r="CW711" s="15">
        <v>1</v>
      </c>
      <c r="CX711" s="15">
        <v>1</v>
      </c>
      <c r="CY711" s="15">
        <v>1</v>
      </c>
      <c r="DA711" s="15">
        <v>1</v>
      </c>
      <c r="DC711" s="15">
        <v>1</v>
      </c>
      <c r="DE711" s="15">
        <v>1</v>
      </c>
      <c r="DM711" s="15">
        <v>1</v>
      </c>
      <c r="DN711" s="15">
        <v>2</v>
      </c>
      <c r="DO711" s="15">
        <v>3</v>
      </c>
      <c r="DP711" s="15">
        <v>2</v>
      </c>
      <c r="DS711" s="15">
        <v>2</v>
      </c>
      <c r="DT711" s="15">
        <v>2</v>
      </c>
      <c r="DY711" s="27">
        <v>4.5999999999999996</v>
      </c>
      <c r="DZ711" s="27">
        <v>5</v>
      </c>
      <c r="EA711" s="27">
        <v>4.75</v>
      </c>
      <c r="EB711" s="27">
        <v>4.5999999999999996</v>
      </c>
      <c r="EC711" s="27">
        <v>5</v>
      </c>
      <c r="ED711" s="27">
        <v>2.25</v>
      </c>
      <c r="EE711" s="27">
        <f t="shared" si="141"/>
        <v>4.3666666666666663</v>
      </c>
      <c r="EF711" s="15">
        <f t="shared" si="147"/>
        <v>0.66944444444444384</v>
      </c>
    </row>
    <row r="712" spans="1:136" x14ac:dyDescent="0.2">
      <c r="A712" s="15">
        <v>356</v>
      </c>
      <c r="B712" s="15">
        <v>1119</v>
      </c>
      <c r="C712" s="15">
        <v>0</v>
      </c>
      <c r="D712" s="15">
        <v>2</v>
      </c>
      <c r="E712" s="15">
        <v>1</v>
      </c>
      <c r="F712" s="15">
        <v>42</v>
      </c>
      <c r="G712" s="15">
        <v>3</v>
      </c>
      <c r="H712" s="15">
        <v>2</v>
      </c>
      <c r="I712" s="15">
        <v>4</v>
      </c>
      <c r="J712" s="15">
        <v>16</v>
      </c>
      <c r="K712" s="15">
        <v>0</v>
      </c>
      <c r="L712" s="15">
        <v>0</v>
      </c>
      <c r="M712" s="15">
        <v>0</v>
      </c>
      <c r="N712" s="15">
        <v>0</v>
      </c>
      <c r="O712" s="15">
        <v>1</v>
      </c>
      <c r="P712" s="15">
        <v>1</v>
      </c>
      <c r="Q712" s="15">
        <v>8</v>
      </c>
      <c r="R712" s="15">
        <v>4</v>
      </c>
      <c r="S712" s="15">
        <v>0.5</v>
      </c>
      <c r="T712" s="15">
        <v>1000</v>
      </c>
      <c r="U712" s="15">
        <f t="shared" si="142"/>
        <v>4000</v>
      </c>
      <c r="V712" s="15">
        <v>14</v>
      </c>
      <c r="W712" s="27">
        <f t="shared" si="143"/>
        <v>8000</v>
      </c>
      <c r="AA712" s="15">
        <f t="shared" si="144"/>
        <v>0</v>
      </c>
      <c r="AD712" s="15">
        <f t="shared" si="145"/>
        <v>4000</v>
      </c>
      <c r="AE712" s="172">
        <f t="shared" si="140"/>
        <v>8000</v>
      </c>
      <c r="AF712" s="161">
        <v>8</v>
      </c>
      <c r="AG712" s="161">
        <v>4</v>
      </c>
      <c r="AH712" s="161">
        <v>0.5</v>
      </c>
      <c r="AI712" s="161">
        <v>1000</v>
      </c>
      <c r="AJ712" s="161">
        <v>10</v>
      </c>
      <c r="AK712" s="161">
        <v>2000</v>
      </c>
      <c r="AS712" s="15">
        <v>8</v>
      </c>
      <c r="AT712" s="15">
        <v>4</v>
      </c>
      <c r="AU712" s="15">
        <v>0.5</v>
      </c>
      <c r="AV712" s="15">
        <v>1000</v>
      </c>
      <c r="AW712" s="15">
        <f t="shared" si="148"/>
        <v>4000</v>
      </c>
      <c r="AX712" s="15">
        <v>8</v>
      </c>
      <c r="AY712" s="15">
        <v>2000</v>
      </c>
      <c r="BF712" s="15">
        <f t="shared" ref="BF712:BF759" si="149">$AW712+$BC712</f>
        <v>4000</v>
      </c>
      <c r="BG712" s="15">
        <f t="shared" ref="BG712:BG759" si="150">$BF712/$AU712</f>
        <v>8000</v>
      </c>
      <c r="BH712" s="161">
        <v>8</v>
      </c>
      <c r="BI712" s="161">
        <v>4</v>
      </c>
      <c r="BJ712" s="161">
        <v>0.5</v>
      </c>
      <c r="BK712" s="161">
        <v>1000</v>
      </c>
      <c r="BL712" s="161">
        <v>8</v>
      </c>
      <c r="BS712" s="23">
        <v>1000</v>
      </c>
      <c r="BT712" s="23">
        <f>BS712/BJ712</f>
        <v>2000</v>
      </c>
      <c r="CJ712" s="15">
        <v>1.5</v>
      </c>
      <c r="CK712" s="15">
        <v>2.3333333333333335</v>
      </c>
      <c r="CL712" s="15">
        <v>1.3333333333333333</v>
      </c>
      <c r="CM712" s="15">
        <v>2</v>
      </c>
      <c r="CN712" s="15">
        <v>4</v>
      </c>
      <c r="CO712" s="15">
        <f t="shared" si="146"/>
        <v>2.2333333333333334</v>
      </c>
      <c r="CP712" s="15">
        <v>5</v>
      </c>
      <c r="CQ712" s="15">
        <v>2</v>
      </c>
      <c r="CR712" s="15">
        <v>1</v>
      </c>
      <c r="CS712" s="15">
        <v>4</v>
      </c>
      <c r="CT712" s="15">
        <v>1</v>
      </c>
      <c r="CU712" s="15">
        <v>4</v>
      </c>
      <c r="CV712" s="15">
        <v>1</v>
      </c>
      <c r="CW712" s="15">
        <v>1</v>
      </c>
      <c r="CX712" s="15">
        <v>1</v>
      </c>
      <c r="CY712" s="15">
        <v>1</v>
      </c>
      <c r="DA712" s="15">
        <v>1</v>
      </c>
      <c r="DC712" s="15">
        <v>1</v>
      </c>
      <c r="DE712" s="15">
        <v>1</v>
      </c>
      <c r="DM712" s="15">
        <v>3</v>
      </c>
      <c r="DN712" s="15">
        <v>2</v>
      </c>
      <c r="DQ712" s="15">
        <v>2</v>
      </c>
      <c r="DR712" s="15">
        <v>2</v>
      </c>
      <c r="DS712" s="15">
        <v>1</v>
      </c>
      <c r="DT712" s="15">
        <v>2</v>
      </c>
      <c r="DY712" s="15">
        <v>4.5999999999999996</v>
      </c>
      <c r="DZ712" s="15">
        <v>4.333333333333333</v>
      </c>
      <c r="EA712" s="15">
        <v>4.5</v>
      </c>
      <c r="EB712" s="15">
        <v>3</v>
      </c>
      <c r="EC712" s="15">
        <v>2</v>
      </c>
      <c r="ED712" s="15">
        <v>3.75</v>
      </c>
      <c r="EE712" s="27">
        <f t="shared" si="141"/>
        <v>3.6972222222222224</v>
      </c>
      <c r="EF712" s="15">
        <f t="shared" si="147"/>
        <v>0</v>
      </c>
    </row>
    <row r="713" spans="1:136" x14ac:dyDescent="0.2">
      <c r="A713" s="15">
        <v>356</v>
      </c>
      <c r="B713" s="15">
        <v>1119</v>
      </c>
      <c r="C713" s="15">
        <v>0</v>
      </c>
      <c r="D713" s="15">
        <v>2</v>
      </c>
      <c r="E713" s="15">
        <v>1</v>
      </c>
      <c r="F713" s="15">
        <v>42</v>
      </c>
      <c r="G713" s="15">
        <v>3</v>
      </c>
      <c r="H713" s="15">
        <v>2</v>
      </c>
      <c r="I713" s="15">
        <v>4</v>
      </c>
      <c r="J713" s="15">
        <v>16</v>
      </c>
      <c r="K713" s="15">
        <v>0</v>
      </c>
      <c r="L713" s="15">
        <v>0</v>
      </c>
      <c r="M713" s="15">
        <v>0</v>
      </c>
      <c r="N713" s="15">
        <v>0</v>
      </c>
      <c r="O713" s="15">
        <v>1</v>
      </c>
      <c r="P713" s="15">
        <v>0</v>
      </c>
      <c r="Q713" s="159">
        <v>8</v>
      </c>
      <c r="R713" s="159">
        <v>4</v>
      </c>
      <c r="S713" s="159">
        <v>0.5</v>
      </c>
      <c r="T713" s="159">
        <v>1000</v>
      </c>
      <c r="U713" s="159">
        <f t="shared" si="142"/>
        <v>4000</v>
      </c>
      <c r="V713" s="159">
        <v>10</v>
      </c>
      <c r="W713" s="171">
        <f t="shared" si="143"/>
        <v>8000</v>
      </c>
      <c r="AA713" s="15">
        <f t="shared" si="144"/>
        <v>0</v>
      </c>
      <c r="AD713" s="15">
        <f t="shared" si="145"/>
        <v>4000</v>
      </c>
      <c r="AE713" s="172">
        <f t="shared" si="140"/>
        <v>8000</v>
      </c>
      <c r="AS713" s="15">
        <v>8</v>
      </c>
      <c r="AT713" s="15">
        <v>4</v>
      </c>
      <c r="AU713" s="15">
        <v>0.5</v>
      </c>
      <c r="AV713" s="15">
        <v>1000</v>
      </c>
      <c r="AW713" s="15">
        <f t="shared" si="148"/>
        <v>4000</v>
      </c>
      <c r="AX713" s="15">
        <v>8</v>
      </c>
      <c r="BF713" s="15">
        <f t="shared" si="149"/>
        <v>4000</v>
      </c>
      <c r="BG713" s="15">
        <f t="shared" si="150"/>
        <v>8000</v>
      </c>
      <c r="CJ713" s="15">
        <v>1.5</v>
      </c>
      <c r="CK713" s="15">
        <v>2.3333333333333335</v>
      </c>
      <c r="CL713" s="15">
        <v>1.3333333333333333</v>
      </c>
      <c r="CM713" s="15">
        <v>2</v>
      </c>
      <c r="CN713" s="15">
        <v>4</v>
      </c>
      <c r="CO713" s="15">
        <f t="shared" si="146"/>
        <v>2.2333333333333334</v>
      </c>
      <c r="CP713" s="15">
        <v>5</v>
      </c>
      <c r="CQ713" s="15">
        <v>2</v>
      </c>
      <c r="CR713" s="15">
        <v>1</v>
      </c>
      <c r="CS713" s="15">
        <v>4</v>
      </c>
      <c r="CT713" s="15">
        <v>1</v>
      </c>
      <c r="CU713" s="15">
        <v>4</v>
      </c>
      <c r="CV713" s="15">
        <v>1</v>
      </c>
      <c r="CW713" s="15">
        <v>1</v>
      </c>
      <c r="CX713" s="15">
        <v>1</v>
      </c>
      <c r="CY713" s="15">
        <v>1</v>
      </c>
      <c r="DA713" s="15">
        <v>1</v>
      </c>
      <c r="DC713" s="15">
        <v>1</v>
      </c>
      <c r="DE713" s="15">
        <v>1</v>
      </c>
      <c r="DM713" s="15">
        <v>3</v>
      </c>
      <c r="DN713" s="15">
        <v>2</v>
      </c>
      <c r="DQ713" s="15">
        <v>2</v>
      </c>
      <c r="DR713" s="15">
        <v>2</v>
      </c>
      <c r="DS713" s="15">
        <v>1</v>
      </c>
      <c r="DT713" s="15">
        <v>2</v>
      </c>
      <c r="DY713" s="27">
        <v>4.5999999999999996</v>
      </c>
      <c r="DZ713" s="27">
        <v>4.333333333333333</v>
      </c>
      <c r="EA713" s="27">
        <v>4.5</v>
      </c>
      <c r="EB713" s="27">
        <v>3</v>
      </c>
      <c r="EC713" s="27">
        <v>2</v>
      </c>
      <c r="ED713" s="27">
        <v>3.75</v>
      </c>
      <c r="EE713" s="27">
        <f t="shared" si="141"/>
        <v>3.6972222222222224</v>
      </c>
      <c r="EF713" s="15">
        <f t="shared" si="147"/>
        <v>-0.53333333333333277</v>
      </c>
    </row>
    <row r="714" spans="1:136" x14ac:dyDescent="0.2">
      <c r="A714" s="15">
        <v>357</v>
      </c>
      <c r="B714" s="15">
        <v>1120</v>
      </c>
      <c r="C714" s="15">
        <v>0</v>
      </c>
      <c r="D714" s="15">
        <v>2</v>
      </c>
      <c r="E714" s="15">
        <v>0</v>
      </c>
      <c r="F714" s="15">
        <v>38</v>
      </c>
      <c r="G714" s="15">
        <v>5</v>
      </c>
      <c r="H714" s="15">
        <v>2</v>
      </c>
      <c r="I714" s="15">
        <v>4</v>
      </c>
      <c r="J714" s="15">
        <v>5</v>
      </c>
      <c r="K714" s="15">
        <v>0</v>
      </c>
      <c r="L714" s="15">
        <v>1</v>
      </c>
      <c r="M714" s="15">
        <v>0</v>
      </c>
      <c r="N714" s="15">
        <v>0</v>
      </c>
      <c r="O714" s="15">
        <v>1</v>
      </c>
      <c r="P714" s="15">
        <v>1</v>
      </c>
      <c r="Q714" s="15">
        <v>8</v>
      </c>
      <c r="R714" s="15">
        <v>4</v>
      </c>
      <c r="S714" s="15">
        <v>0.5</v>
      </c>
      <c r="T714" s="15">
        <v>1000</v>
      </c>
      <c r="U714" s="15">
        <f t="shared" si="142"/>
        <v>4000</v>
      </c>
      <c r="V714" s="15">
        <v>16</v>
      </c>
      <c r="W714" s="27">
        <f t="shared" si="143"/>
        <v>8000</v>
      </c>
      <c r="AA714" s="15">
        <f t="shared" si="144"/>
        <v>0</v>
      </c>
      <c r="AD714" s="15">
        <f t="shared" si="145"/>
        <v>4000</v>
      </c>
      <c r="AE714" s="172">
        <f t="shared" si="140"/>
        <v>8000</v>
      </c>
      <c r="AF714" s="161">
        <v>8</v>
      </c>
      <c r="AG714" s="161">
        <v>4</v>
      </c>
      <c r="AH714" s="161">
        <v>0.5</v>
      </c>
      <c r="AI714" s="161">
        <v>1000</v>
      </c>
      <c r="AJ714" s="161">
        <v>15</v>
      </c>
      <c r="AK714" s="161">
        <v>2000</v>
      </c>
      <c r="AS714" s="15">
        <v>7</v>
      </c>
      <c r="AT714" s="15">
        <v>1</v>
      </c>
      <c r="AU714" s="15">
        <v>0.2</v>
      </c>
      <c r="AV714" s="15">
        <v>1000</v>
      </c>
      <c r="AW714" s="15">
        <f t="shared" si="148"/>
        <v>1000</v>
      </c>
      <c r="AX714" s="15">
        <v>75</v>
      </c>
      <c r="AY714" s="15">
        <v>5000</v>
      </c>
      <c r="BF714" s="15">
        <f t="shared" si="149"/>
        <v>1000</v>
      </c>
      <c r="BG714" s="15">
        <f t="shared" si="150"/>
        <v>5000</v>
      </c>
      <c r="CJ714" s="15">
        <v>1.5</v>
      </c>
      <c r="CK714" s="15">
        <v>1.6666666666666667</v>
      </c>
      <c r="CL714" s="15">
        <v>1</v>
      </c>
      <c r="CM714" s="15">
        <v>1</v>
      </c>
      <c r="CN714" s="15">
        <v>3</v>
      </c>
      <c r="CO714" s="15">
        <f t="shared" si="146"/>
        <v>1.6333333333333335</v>
      </c>
      <c r="CP714" s="15">
        <v>1</v>
      </c>
      <c r="CQ714" s="15">
        <v>2</v>
      </c>
      <c r="CR714" s="15">
        <v>1</v>
      </c>
      <c r="CS714" s="15">
        <v>4</v>
      </c>
      <c r="CT714" s="15">
        <v>1</v>
      </c>
      <c r="CU714" s="15">
        <v>4</v>
      </c>
      <c r="CV714" s="15">
        <v>1</v>
      </c>
      <c r="CW714" s="15">
        <v>1</v>
      </c>
      <c r="CX714" s="15">
        <v>1</v>
      </c>
      <c r="CY714" s="15">
        <v>1</v>
      </c>
      <c r="DA714" s="15">
        <v>1</v>
      </c>
      <c r="DC714" s="15">
        <v>1</v>
      </c>
      <c r="DE714" s="15">
        <v>1</v>
      </c>
      <c r="DO714" s="15">
        <v>2</v>
      </c>
      <c r="DP714" s="15">
        <v>2</v>
      </c>
      <c r="DQ714" s="15">
        <v>3</v>
      </c>
      <c r="DR714" s="15">
        <v>2</v>
      </c>
      <c r="DS714" s="15">
        <v>1</v>
      </c>
      <c r="DT714" s="15">
        <v>2</v>
      </c>
      <c r="DY714" s="15">
        <v>4.8</v>
      </c>
      <c r="DZ714" s="15">
        <v>4</v>
      </c>
      <c r="EA714" s="15">
        <v>5</v>
      </c>
      <c r="EB714" s="15">
        <v>4</v>
      </c>
      <c r="EC714" s="15">
        <v>4.333333333333333</v>
      </c>
      <c r="ED714" s="15">
        <v>3.25</v>
      </c>
      <c r="EE714" s="27">
        <f t="shared" si="141"/>
        <v>4.2305555555555552</v>
      </c>
      <c r="EF714" s="15">
        <f t="shared" si="147"/>
        <v>0</v>
      </c>
    </row>
    <row r="715" spans="1:136" x14ac:dyDescent="0.2">
      <c r="A715" s="15">
        <v>357</v>
      </c>
      <c r="B715" s="15">
        <v>1120</v>
      </c>
      <c r="C715" s="15">
        <v>0</v>
      </c>
      <c r="D715" s="15">
        <v>2</v>
      </c>
      <c r="E715" s="15">
        <v>0</v>
      </c>
      <c r="F715" s="15">
        <v>38</v>
      </c>
      <c r="G715" s="15">
        <v>5</v>
      </c>
      <c r="H715" s="15">
        <v>2</v>
      </c>
      <c r="I715" s="15">
        <v>4</v>
      </c>
      <c r="J715" s="15">
        <v>5</v>
      </c>
      <c r="K715" s="15">
        <v>0</v>
      </c>
      <c r="L715" s="15">
        <v>1</v>
      </c>
      <c r="M715" s="15">
        <v>0</v>
      </c>
      <c r="N715" s="15">
        <v>0</v>
      </c>
      <c r="O715" s="15">
        <v>1</v>
      </c>
      <c r="P715" s="15">
        <v>0</v>
      </c>
      <c r="Q715" s="159">
        <v>8</v>
      </c>
      <c r="R715" s="159">
        <v>4</v>
      </c>
      <c r="S715" s="159">
        <v>0.5</v>
      </c>
      <c r="T715" s="159">
        <v>1000</v>
      </c>
      <c r="U715" s="159">
        <f t="shared" si="142"/>
        <v>4000</v>
      </c>
      <c r="V715" s="159">
        <v>15</v>
      </c>
      <c r="W715" s="171">
        <f t="shared" si="143"/>
        <v>8000</v>
      </c>
      <c r="AA715" s="15">
        <f t="shared" si="144"/>
        <v>0</v>
      </c>
      <c r="AD715" s="15">
        <f t="shared" si="145"/>
        <v>4000</v>
      </c>
      <c r="AE715" s="172">
        <f t="shared" si="140"/>
        <v>8000</v>
      </c>
      <c r="AW715" s="15">
        <f t="shared" si="148"/>
        <v>0</v>
      </c>
      <c r="CJ715" s="15">
        <v>1.5</v>
      </c>
      <c r="CK715" s="15">
        <v>1.6666666666666667</v>
      </c>
      <c r="CL715" s="15">
        <v>1</v>
      </c>
      <c r="CM715" s="15">
        <v>1</v>
      </c>
      <c r="CN715" s="15">
        <v>3</v>
      </c>
      <c r="CO715" s="15">
        <f t="shared" si="146"/>
        <v>1.6333333333333335</v>
      </c>
      <c r="CP715" s="15">
        <v>1</v>
      </c>
      <c r="CQ715" s="15">
        <v>2</v>
      </c>
      <c r="CR715" s="15">
        <v>1</v>
      </c>
      <c r="CS715" s="15">
        <v>4</v>
      </c>
      <c r="CT715" s="15">
        <v>1</v>
      </c>
      <c r="CU715" s="15">
        <v>4</v>
      </c>
      <c r="CV715" s="15">
        <v>1</v>
      </c>
      <c r="CW715" s="15">
        <v>1</v>
      </c>
      <c r="CX715" s="15">
        <v>1</v>
      </c>
      <c r="CY715" s="15">
        <v>1</v>
      </c>
      <c r="DA715" s="15">
        <v>1</v>
      </c>
      <c r="DC715" s="15">
        <v>1</v>
      </c>
      <c r="DE715" s="15">
        <v>1</v>
      </c>
      <c r="DO715" s="15">
        <v>2</v>
      </c>
      <c r="DP715" s="15">
        <v>2</v>
      </c>
      <c r="DQ715" s="15">
        <v>3</v>
      </c>
      <c r="DR715" s="15">
        <v>2</v>
      </c>
      <c r="DS715" s="15">
        <v>1</v>
      </c>
      <c r="DT715" s="15">
        <v>2</v>
      </c>
      <c r="DY715" s="27">
        <v>4.8</v>
      </c>
      <c r="DZ715" s="27">
        <v>4</v>
      </c>
      <c r="EA715" s="27">
        <v>5</v>
      </c>
      <c r="EB715" s="27">
        <v>4</v>
      </c>
      <c r="EC715" s="27">
        <v>4.333333333333333</v>
      </c>
      <c r="ED715" s="27">
        <v>3.25</v>
      </c>
      <c r="EE715" s="27">
        <f t="shared" si="141"/>
        <v>4.2305555555555552</v>
      </c>
      <c r="EF715" s="15">
        <f t="shared" si="147"/>
        <v>1.1444444444444444</v>
      </c>
    </row>
    <row r="716" spans="1:136" x14ac:dyDescent="0.2">
      <c r="A716" s="15">
        <v>358</v>
      </c>
      <c r="B716" s="15">
        <v>1201</v>
      </c>
      <c r="C716" s="15">
        <v>0</v>
      </c>
      <c r="D716" s="15">
        <v>3</v>
      </c>
      <c r="E716" s="15">
        <v>1</v>
      </c>
      <c r="F716" s="15">
        <v>57</v>
      </c>
      <c r="G716" s="15">
        <v>1</v>
      </c>
      <c r="H716" s="15">
        <v>2</v>
      </c>
      <c r="J716" s="15">
        <v>15</v>
      </c>
      <c r="K716" s="15">
        <v>0</v>
      </c>
      <c r="L716" s="15">
        <v>1</v>
      </c>
      <c r="M716" s="15">
        <v>0</v>
      </c>
      <c r="N716" s="15">
        <v>0</v>
      </c>
      <c r="O716" s="15">
        <v>0</v>
      </c>
      <c r="P716" s="15">
        <v>1</v>
      </c>
      <c r="Q716" s="15">
        <v>1</v>
      </c>
      <c r="R716" s="15">
        <v>1</v>
      </c>
      <c r="S716" s="15">
        <v>12</v>
      </c>
      <c r="T716" s="15">
        <v>2000</v>
      </c>
      <c r="U716" s="15">
        <f t="shared" si="142"/>
        <v>2000</v>
      </c>
      <c r="V716" s="15">
        <v>12</v>
      </c>
      <c r="W716" s="27">
        <f t="shared" si="143"/>
        <v>166.66666666666666</v>
      </c>
      <c r="AA716" s="15">
        <f t="shared" si="144"/>
        <v>0</v>
      </c>
      <c r="AD716" s="15">
        <f t="shared" si="145"/>
        <v>2000</v>
      </c>
      <c r="AE716" s="172">
        <f t="shared" si="140"/>
        <v>166.66666666666666</v>
      </c>
      <c r="AF716" s="161">
        <v>1</v>
      </c>
      <c r="AG716" s="161">
        <v>1</v>
      </c>
      <c r="AH716" s="161">
        <v>12</v>
      </c>
      <c r="AI716" s="161">
        <v>800</v>
      </c>
      <c r="AJ716" s="161">
        <v>12</v>
      </c>
      <c r="AK716" s="161">
        <v>66.666666666666671</v>
      </c>
      <c r="AW716" s="15">
        <f t="shared" si="148"/>
        <v>0</v>
      </c>
      <c r="CJ716" s="15">
        <v>3</v>
      </c>
      <c r="CK716" s="15">
        <v>2</v>
      </c>
      <c r="CL716" s="15">
        <v>2.6666666666666665</v>
      </c>
      <c r="CM716" s="15">
        <v>2</v>
      </c>
      <c r="CN716" s="15">
        <v>4</v>
      </c>
      <c r="CO716" s="15">
        <f t="shared" si="146"/>
        <v>2.7333333333333334</v>
      </c>
      <c r="CP716" s="15">
        <v>3</v>
      </c>
      <c r="CQ716" s="15">
        <v>5</v>
      </c>
      <c r="CR716" s="15" t="s">
        <v>1007</v>
      </c>
      <c r="CU716" s="15" t="s">
        <v>1007</v>
      </c>
      <c r="CX716" s="15" t="s">
        <v>1007</v>
      </c>
      <c r="CY716" s="15" t="s">
        <v>1007</v>
      </c>
      <c r="DA716" s="15" t="s">
        <v>1007</v>
      </c>
      <c r="DC716" s="15" t="s">
        <v>1007</v>
      </c>
      <c r="DE716" s="15" t="s">
        <v>1007</v>
      </c>
      <c r="DM716" s="15">
        <v>1</v>
      </c>
      <c r="DN716" s="15">
        <v>1</v>
      </c>
      <c r="DO716" s="15">
        <v>1</v>
      </c>
      <c r="DP716" s="15">
        <v>1</v>
      </c>
      <c r="DQ716" s="15">
        <v>3</v>
      </c>
      <c r="DR716" s="15">
        <v>1</v>
      </c>
      <c r="DS716" s="15">
        <v>3</v>
      </c>
      <c r="DT716" s="15">
        <v>1</v>
      </c>
      <c r="DY716" s="15">
        <v>3.2</v>
      </c>
      <c r="DZ716" s="15">
        <v>3</v>
      </c>
      <c r="EA716" s="15">
        <v>4</v>
      </c>
      <c r="EB716" s="15">
        <v>3.4</v>
      </c>
      <c r="EC716" s="15">
        <v>2.6666666666666665</v>
      </c>
      <c r="ED716" s="15">
        <v>2.25</v>
      </c>
      <c r="EE716" s="27">
        <f t="shared" si="141"/>
        <v>3.0861111111111108</v>
      </c>
      <c r="EF716" s="15">
        <f t="shared" si="147"/>
        <v>0.44166666666666643</v>
      </c>
    </row>
    <row r="717" spans="1:136" x14ac:dyDescent="0.2">
      <c r="A717" s="15">
        <v>358</v>
      </c>
      <c r="B717" s="15">
        <v>1201</v>
      </c>
      <c r="C717" s="15">
        <v>0</v>
      </c>
      <c r="D717" s="15">
        <v>3</v>
      </c>
      <c r="E717" s="15">
        <v>1</v>
      </c>
      <c r="F717" s="15">
        <v>57</v>
      </c>
      <c r="G717" s="15">
        <v>1</v>
      </c>
      <c r="H717" s="15">
        <v>2</v>
      </c>
      <c r="J717" s="15">
        <v>15</v>
      </c>
      <c r="K717" s="15">
        <v>0</v>
      </c>
      <c r="L717" s="15">
        <v>1</v>
      </c>
      <c r="M717" s="15">
        <v>0</v>
      </c>
      <c r="N717" s="15">
        <v>0</v>
      </c>
      <c r="O717" s="15">
        <v>0</v>
      </c>
      <c r="P717" s="15">
        <v>0</v>
      </c>
      <c r="Q717" s="159">
        <v>1</v>
      </c>
      <c r="R717" s="159">
        <v>1</v>
      </c>
      <c r="S717" s="159">
        <v>12</v>
      </c>
      <c r="T717" s="159">
        <v>800</v>
      </c>
      <c r="U717" s="159">
        <f t="shared" si="142"/>
        <v>800</v>
      </c>
      <c r="V717" s="159">
        <v>12</v>
      </c>
      <c r="W717" s="171">
        <f t="shared" si="143"/>
        <v>66.666666666666671</v>
      </c>
      <c r="AA717" s="15">
        <f t="shared" si="144"/>
        <v>0</v>
      </c>
      <c r="AD717" s="15">
        <f t="shared" si="145"/>
        <v>800</v>
      </c>
      <c r="AE717" s="172">
        <f t="shared" si="140"/>
        <v>66.666666666666671</v>
      </c>
      <c r="AW717" s="15">
        <f t="shared" si="148"/>
        <v>0</v>
      </c>
      <c r="CJ717" s="15">
        <v>3</v>
      </c>
      <c r="CK717" s="15">
        <v>2</v>
      </c>
      <c r="CL717" s="15">
        <v>2.6666666666666665</v>
      </c>
      <c r="CM717" s="15">
        <v>2</v>
      </c>
      <c r="CN717" s="15">
        <v>4</v>
      </c>
      <c r="CO717" s="15">
        <f t="shared" si="146"/>
        <v>2.7333333333333334</v>
      </c>
      <c r="CP717" s="15">
        <v>3</v>
      </c>
      <c r="CQ717" s="15">
        <v>5</v>
      </c>
      <c r="CR717" s="15" t="s">
        <v>1007</v>
      </c>
      <c r="CU717" s="15" t="s">
        <v>1007</v>
      </c>
      <c r="CX717" s="15" t="s">
        <v>1007</v>
      </c>
      <c r="CY717" s="15" t="s">
        <v>1007</v>
      </c>
      <c r="DA717" s="15" t="s">
        <v>1007</v>
      </c>
      <c r="DC717" s="15" t="s">
        <v>1007</v>
      </c>
      <c r="DE717" s="15" t="s">
        <v>1007</v>
      </c>
      <c r="DM717" s="15">
        <v>1</v>
      </c>
      <c r="DN717" s="15">
        <v>1</v>
      </c>
      <c r="DO717" s="15">
        <v>1</v>
      </c>
      <c r="DP717" s="15">
        <v>1</v>
      </c>
      <c r="DQ717" s="15">
        <v>3</v>
      </c>
      <c r="DR717" s="15">
        <v>1</v>
      </c>
      <c r="DS717" s="15">
        <v>3</v>
      </c>
      <c r="DT717" s="15">
        <v>1</v>
      </c>
      <c r="DY717" s="27">
        <v>3.2</v>
      </c>
      <c r="DZ717" s="27">
        <v>2.6666666666666665</v>
      </c>
      <c r="EA717" s="27">
        <v>3</v>
      </c>
      <c r="EB717" s="27">
        <v>3</v>
      </c>
      <c r="EC717" s="27">
        <v>2</v>
      </c>
      <c r="ED717" s="27">
        <v>2</v>
      </c>
      <c r="EE717" s="27">
        <f t="shared" si="141"/>
        <v>2.6444444444444444</v>
      </c>
      <c r="EF717" s="15">
        <f t="shared" si="147"/>
        <v>-0.56111111111111134</v>
      </c>
    </row>
    <row r="718" spans="1:136" x14ac:dyDescent="0.2">
      <c r="A718" s="15">
        <v>359</v>
      </c>
      <c r="B718" s="15">
        <v>1202</v>
      </c>
      <c r="C718" s="15">
        <v>1</v>
      </c>
      <c r="D718" s="15">
        <v>3</v>
      </c>
      <c r="E718" s="15">
        <v>0</v>
      </c>
      <c r="F718" s="15">
        <v>58</v>
      </c>
      <c r="G718" s="15">
        <v>2</v>
      </c>
      <c r="H718" s="15">
        <v>2</v>
      </c>
      <c r="I718" s="15">
        <v>4</v>
      </c>
      <c r="J718" s="15">
        <v>35</v>
      </c>
      <c r="K718" s="15">
        <v>1</v>
      </c>
      <c r="L718" s="15">
        <v>1</v>
      </c>
      <c r="M718" s="15">
        <v>0</v>
      </c>
      <c r="N718" s="15">
        <v>0</v>
      </c>
      <c r="O718" s="15">
        <v>1</v>
      </c>
      <c r="P718" s="15">
        <v>1</v>
      </c>
      <c r="Q718" s="15">
        <v>1</v>
      </c>
      <c r="R718" s="15">
        <v>1</v>
      </c>
      <c r="S718" s="15">
        <v>10</v>
      </c>
      <c r="T718" s="15">
        <v>3000</v>
      </c>
      <c r="U718" s="15">
        <f t="shared" si="142"/>
        <v>3000</v>
      </c>
      <c r="V718" s="15">
        <v>14</v>
      </c>
      <c r="W718" s="27">
        <f t="shared" si="143"/>
        <v>300</v>
      </c>
      <c r="AA718" s="15">
        <f t="shared" si="144"/>
        <v>0</v>
      </c>
      <c r="AD718" s="15">
        <f t="shared" si="145"/>
        <v>3000</v>
      </c>
      <c r="AE718" s="172">
        <f t="shared" si="140"/>
        <v>300</v>
      </c>
      <c r="AF718" s="161">
        <v>1</v>
      </c>
      <c r="AG718" s="161">
        <v>1</v>
      </c>
      <c r="AH718" s="161">
        <v>10</v>
      </c>
      <c r="AI718" s="161">
        <v>5000</v>
      </c>
      <c r="AJ718" s="161">
        <v>14</v>
      </c>
      <c r="AK718" s="161">
        <v>500</v>
      </c>
      <c r="AS718" s="15">
        <v>3</v>
      </c>
      <c r="AT718" s="15">
        <v>1</v>
      </c>
      <c r="AU718" s="15">
        <v>50</v>
      </c>
      <c r="AV718" s="15">
        <v>605000</v>
      </c>
      <c r="AW718" s="15">
        <f t="shared" si="148"/>
        <v>605000</v>
      </c>
      <c r="AX718" s="15">
        <v>1300</v>
      </c>
      <c r="AY718" s="15">
        <v>12100</v>
      </c>
      <c r="BF718" s="15">
        <f t="shared" si="149"/>
        <v>605000</v>
      </c>
      <c r="BG718" s="15">
        <f t="shared" si="150"/>
        <v>12100</v>
      </c>
      <c r="CJ718" s="15">
        <v>2.5</v>
      </c>
      <c r="CK718" s="15">
        <v>3</v>
      </c>
      <c r="CL718" s="15">
        <v>2.3333333333333335</v>
      </c>
      <c r="CM718" s="15">
        <v>2</v>
      </c>
      <c r="CN718" s="15">
        <v>2</v>
      </c>
      <c r="CO718" s="15">
        <f t="shared" si="146"/>
        <v>2.3666666666666667</v>
      </c>
      <c r="CP718" s="15">
        <v>2</v>
      </c>
      <c r="CQ718" s="15">
        <v>4</v>
      </c>
      <c r="CR718" s="15">
        <v>2</v>
      </c>
      <c r="CS718" s="15">
        <v>3</v>
      </c>
      <c r="CT718" s="15">
        <v>1</v>
      </c>
      <c r="CU718" s="15">
        <v>3</v>
      </c>
      <c r="CV718" s="15">
        <v>1</v>
      </c>
      <c r="CW718" s="15">
        <v>1</v>
      </c>
      <c r="CX718" s="15">
        <v>1</v>
      </c>
      <c r="CY718" s="15">
        <v>1</v>
      </c>
      <c r="DA718" s="15">
        <v>1</v>
      </c>
      <c r="DC718" s="15">
        <v>1</v>
      </c>
      <c r="DE718" s="15">
        <v>1</v>
      </c>
      <c r="DM718" s="15">
        <v>1</v>
      </c>
      <c r="DN718" s="15">
        <v>1</v>
      </c>
      <c r="DO718" s="15">
        <v>2</v>
      </c>
      <c r="DP718" s="15">
        <v>1</v>
      </c>
      <c r="DQ718" s="15">
        <v>3</v>
      </c>
      <c r="DR718" s="15">
        <v>1</v>
      </c>
      <c r="DS718" s="15">
        <v>2</v>
      </c>
      <c r="DT718" s="15">
        <v>1</v>
      </c>
      <c r="DY718" s="15">
        <v>4</v>
      </c>
      <c r="DZ718" s="15">
        <v>3.3333333333333335</v>
      </c>
      <c r="EA718" s="15">
        <v>3</v>
      </c>
      <c r="EB718" s="15">
        <v>3.4</v>
      </c>
      <c r="EC718" s="15">
        <v>3</v>
      </c>
      <c r="ED718" s="15">
        <v>2.5</v>
      </c>
      <c r="EE718" s="27">
        <f t="shared" si="141"/>
        <v>3.2055555555555557</v>
      </c>
      <c r="EF718" s="15">
        <f t="shared" si="147"/>
        <v>0.28611111111111143</v>
      </c>
    </row>
    <row r="719" spans="1:136" x14ac:dyDescent="0.2">
      <c r="A719" s="15">
        <v>359</v>
      </c>
      <c r="B719" s="15">
        <v>1202</v>
      </c>
      <c r="C719" s="15">
        <v>1</v>
      </c>
      <c r="D719" s="15">
        <v>3</v>
      </c>
      <c r="E719" s="15">
        <v>0</v>
      </c>
      <c r="F719" s="15">
        <v>58</v>
      </c>
      <c r="G719" s="15">
        <v>2</v>
      </c>
      <c r="H719" s="15">
        <v>2</v>
      </c>
      <c r="I719" s="15">
        <v>4</v>
      </c>
      <c r="J719" s="15">
        <v>35</v>
      </c>
      <c r="K719" s="15">
        <v>1</v>
      </c>
      <c r="L719" s="15">
        <v>1</v>
      </c>
      <c r="M719" s="15">
        <v>0</v>
      </c>
      <c r="N719" s="15">
        <v>0</v>
      </c>
      <c r="O719" s="15">
        <v>1</v>
      </c>
      <c r="P719" s="15">
        <v>0</v>
      </c>
      <c r="Q719" s="159">
        <v>1</v>
      </c>
      <c r="R719" s="159">
        <v>1</v>
      </c>
      <c r="S719" s="159">
        <v>10</v>
      </c>
      <c r="T719" s="159">
        <v>5000</v>
      </c>
      <c r="U719" s="159">
        <f t="shared" si="142"/>
        <v>5000</v>
      </c>
      <c r="V719" s="159">
        <v>14</v>
      </c>
      <c r="W719" s="171">
        <f t="shared" si="143"/>
        <v>500</v>
      </c>
      <c r="AA719" s="15">
        <f t="shared" si="144"/>
        <v>0</v>
      </c>
      <c r="AD719" s="15">
        <f t="shared" si="145"/>
        <v>5000</v>
      </c>
      <c r="AE719" s="172">
        <f t="shared" si="140"/>
        <v>500</v>
      </c>
      <c r="AW719" s="15">
        <f t="shared" si="148"/>
        <v>0</v>
      </c>
      <c r="CJ719" s="15">
        <v>2.5</v>
      </c>
      <c r="CK719" s="15">
        <v>3</v>
      </c>
      <c r="CL719" s="15">
        <v>2.3333333333333335</v>
      </c>
      <c r="CM719" s="15">
        <v>2</v>
      </c>
      <c r="CN719" s="15">
        <v>2</v>
      </c>
      <c r="CO719" s="15">
        <f t="shared" si="146"/>
        <v>2.3666666666666667</v>
      </c>
      <c r="CP719" s="15">
        <v>2</v>
      </c>
      <c r="CQ719" s="15">
        <v>4</v>
      </c>
      <c r="CR719" s="15">
        <v>2</v>
      </c>
      <c r="CS719" s="15">
        <v>3</v>
      </c>
      <c r="CT719" s="15">
        <v>1</v>
      </c>
      <c r="CU719" s="15">
        <v>3</v>
      </c>
      <c r="CV719" s="15">
        <v>1</v>
      </c>
      <c r="CW719" s="15">
        <v>1</v>
      </c>
      <c r="CX719" s="15">
        <v>1</v>
      </c>
      <c r="CY719" s="15">
        <v>1</v>
      </c>
      <c r="DA719" s="15">
        <v>1</v>
      </c>
      <c r="DC719" s="15">
        <v>1</v>
      </c>
      <c r="DE719" s="15">
        <v>1</v>
      </c>
      <c r="DM719" s="15">
        <v>1</v>
      </c>
      <c r="DN719" s="15">
        <v>1</v>
      </c>
      <c r="DO719" s="15">
        <v>2</v>
      </c>
      <c r="DP719" s="15">
        <v>1</v>
      </c>
      <c r="DQ719" s="15">
        <v>3</v>
      </c>
      <c r="DR719" s="15">
        <v>1</v>
      </c>
      <c r="DS719" s="15">
        <v>2</v>
      </c>
      <c r="DT719" s="15">
        <v>1</v>
      </c>
      <c r="DY719" s="27">
        <v>3.8</v>
      </c>
      <c r="DZ719" s="27">
        <v>2.6666666666666665</v>
      </c>
      <c r="EA719" s="27">
        <v>2.75</v>
      </c>
      <c r="EB719" s="27">
        <v>2.8</v>
      </c>
      <c r="EC719" s="27">
        <v>3</v>
      </c>
      <c r="ED719" s="27">
        <v>2.5</v>
      </c>
      <c r="EE719" s="27">
        <f t="shared" si="141"/>
        <v>2.9194444444444443</v>
      </c>
      <c r="EF719" s="15">
        <f t="shared" si="147"/>
        <v>0.49166666666666625</v>
      </c>
    </row>
    <row r="720" spans="1:136" x14ac:dyDescent="0.2">
      <c r="A720" s="15">
        <v>360</v>
      </c>
      <c r="B720" s="15">
        <v>1203</v>
      </c>
      <c r="C720" s="15">
        <v>0</v>
      </c>
      <c r="D720" s="15">
        <v>3</v>
      </c>
      <c r="E720" s="15">
        <v>1</v>
      </c>
      <c r="F720" s="15">
        <v>60</v>
      </c>
      <c r="G720" s="15">
        <v>1</v>
      </c>
      <c r="H720" s="15">
        <v>2</v>
      </c>
      <c r="I720" s="15">
        <v>4</v>
      </c>
      <c r="J720" s="15">
        <v>35</v>
      </c>
      <c r="K720" s="15">
        <v>0</v>
      </c>
      <c r="L720" s="15">
        <v>1</v>
      </c>
      <c r="M720" s="15">
        <v>1</v>
      </c>
      <c r="N720" s="15">
        <v>150000</v>
      </c>
      <c r="O720" s="15">
        <v>1</v>
      </c>
      <c r="P720" s="15">
        <v>1</v>
      </c>
      <c r="Q720" s="15">
        <v>1</v>
      </c>
      <c r="R720" s="15">
        <v>1</v>
      </c>
      <c r="S720" s="15">
        <v>80</v>
      </c>
      <c r="T720" s="15">
        <v>3000</v>
      </c>
      <c r="U720" s="15">
        <f t="shared" si="142"/>
        <v>3000</v>
      </c>
      <c r="V720" s="15">
        <v>2</v>
      </c>
      <c r="W720" s="27">
        <f t="shared" si="143"/>
        <v>37.5</v>
      </c>
      <c r="AA720" s="15">
        <f t="shared" si="144"/>
        <v>0</v>
      </c>
      <c r="AD720" s="15">
        <f t="shared" si="145"/>
        <v>3000</v>
      </c>
      <c r="AE720" s="172">
        <f t="shared" si="140"/>
        <v>37.5</v>
      </c>
      <c r="AF720" s="161">
        <v>1</v>
      </c>
      <c r="AG720" s="161">
        <v>1</v>
      </c>
      <c r="AH720" s="161">
        <v>80</v>
      </c>
      <c r="AI720" s="161">
        <v>1000</v>
      </c>
      <c r="AJ720" s="161">
        <v>2</v>
      </c>
      <c r="AK720" s="161">
        <v>12.5</v>
      </c>
      <c r="AW720" s="15">
        <f t="shared" si="148"/>
        <v>0</v>
      </c>
      <c r="CJ720" s="15">
        <v>3.5</v>
      </c>
      <c r="CK720" s="15">
        <v>2</v>
      </c>
      <c r="CL720" s="15">
        <v>2</v>
      </c>
      <c r="CM720" s="15">
        <v>3.5</v>
      </c>
      <c r="CN720" s="15">
        <v>2</v>
      </c>
      <c r="CO720" s="15">
        <f t="shared" si="146"/>
        <v>2.6</v>
      </c>
      <c r="CP720" s="15">
        <v>5</v>
      </c>
      <c r="CQ720" s="15">
        <v>5</v>
      </c>
      <c r="CR720" s="15" t="s">
        <v>1007</v>
      </c>
      <c r="CU720" s="15" t="s">
        <v>1007</v>
      </c>
      <c r="CX720" s="15" t="s">
        <v>1007</v>
      </c>
      <c r="CY720" s="15" t="s">
        <v>1007</v>
      </c>
      <c r="DA720" s="15" t="s">
        <v>1007</v>
      </c>
      <c r="DC720" s="15" t="s">
        <v>1007</v>
      </c>
      <c r="DE720" s="15" t="s">
        <v>1007</v>
      </c>
      <c r="DM720" s="15">
        <v>2</v>
      </c>
      <c r="DN720" s="15">
        <v>1</v>
      </c>
      <c r="DO720" s="15">
        <v>1</v>
      </c>
      <c r="DP720" s="15">
        <v>1</v>
      </c>
      <c r="DQ720" s="15">
        <v>2</v>
      </c>
      <c r="DR720" s="15">
        <v>1</v>
      </c>
      <c r="DS720" s="15">
        <v>2</v>
      </c>
      <c r="DT720" s="15">
        <v>1</v>
      </c>
      <c r="DY720" s="15">
        <v>3.6</v>
      </c>
      <c r="DZ720" s="15">
        <v>2.3333333333333335</v>
      </c>
      <c r="EA720" s="15">
        <v>1.75</v>
      </c>
      <c r="EB720" s="15">
        <v>2.8</v>
      </c>
      <c r="EC720" s="15">
        <v>2.3333333333333335</v>
      </c>
      <c r="ED720" s="15">
        <v>1.75</v>
      </c>
      <c r="EE720" s="27">
        <f t="shared" si="141"/>
        <v>2.427777777777778</v>
      </c>
      <c r="EF720" s="15">
        <f t="shared" si="147"/>
        <v>0.12222222222222223</v>
      </c>
    </row>
    <row r="721" spans="1:136" x14ac:dyDescent="0.2">
      <c r="A721" s="15">
        <v>360</v>
      </c>
      <c r="B721" s="15">
        <v>1203</v>
      </c>
      <c r="C721" s="15">
        <v>0</v>
      </c>
      <c r="D721" s="15">
        <v>3</v>
      </c>
      <c r="E721" s="15">
        <v>1</v>
      </c>
      <c r="F721" s="15">
        <v>60</v>
      </c>
      <c r="G721" s="15">
        <v>1</v>
      </c>
      <c r="H721" s="15">
        <v>2</v>
      </c>
      <c r="I721" s="15">
        <v>4</v>
      </c>
      <c r="J721" s="15">
        <v>35</v>
      </c>
      <c r="K721" s="15">
        <v>0</v>
      </c>
      <c r="L721" s="15">
        <v>1</v>
      </c>
      <c r="M721" s="15">
        <v>1</v>
      </c>
      <c r="N721" s="15">
        <v>150000</v>
      </c>
      <c r="O721" s="15">
        <v>1</v>
      </c>
      <c r="P721" s="15">
        <v>0</v>
      </c>
      <c r="Q721" s="159">
        <v>1</v>
      </c>
      <c r="R721" s="159">
        <v>1</v>
      </c>
      <c r="S721" s="159">
        <v>80</v>
      </c>
      <c r="T721" s="159">
        <v>1000</v>
      </c>
      <c r="U721" s="159">
        <f t="shared" si="142"/>
        <v>1000</v>
      </c>
      <c r="V721" s="159">
        <v>2</v>
      </c>
      <c r="W721" s="171">
        <f t="shared" si="143"/>
        <v>12.5</v>
      </c>
      <c r="AA721" s="15">
        <f t="shared" si="144"/>
        <v>0</v>
      </c>
      <c r="AD721" s="15">
        <f t="shared" si="145"/>
        <v>1000</v>
      </c>
      <c r="AE721" s="172">
        <f t="shared" si="140"/>
        <v>12.5</v>
      </c>
      <c r="AW721" s="15">
        <f t="shared" si="148"/>
        <v>0</v>
      </c>
      <c r="CJ721" s="15">
        <v>3.5</v>
      </c>
      <c r="CK721" s="15">
        <v>2</v>
      </c>
      <c r="CL721" s="15">
        <v>2</v>
      </c>
      <c r="CM721" s="15">
        <v>3.5</v>
      </c>
      <c r="CN721" s="15">
        <v>2</v>
      </c>
      <c r="CO721" s="15">
        <f t="shared" si="146"/>
        <v>2.6</v>
      </c>
      <c r="CP721" s="15">
        <v>5</v>
      </c>
      <c r="CQ721" s="15">
        <v>5</v>
      </c>
      <c r="CR721" s="15" t="s">
        <v>1007</v>
      </c>
      <c r="CU721" s="15" t="s">
        <v>1007</v>
      </c>
      <c r="CX721" s="15" t="s">
        <v>1007</v>
      </c>
      <c r="CY721" s="15" t="s">
        <v>1007</v>
      </c>
      <c r="DA721" s="15" t="s">
        <v>1007</v>
      </c>
      <c r="DC721" s="15" t="s">
        <v>1007</v>
      </c>
      <c r="DE721" s="15" t="s">
        <v>1007</v>
      </c>
      <c r="DM721" s="15">
        <v>2</v>
      </c>
      <c r="DN721" s="15">
        <v>1</v>
      </c>
      <c r="DO721" s="15">
        <v>1</v>
      </c>
      <c r="DP721" s="15">
        <v>1</v>
      </c>
      <c r="DQ721" s="15">
        <v>2</v>
      </c>
      <c r="DR721" s="15">
        <v>1</v>
      </c>
      <c r="DS721" s="15">
        <v>2</v>
      </c>
      <c r="DT721" s="15">
        <v>1</v>
      </c>
      <c r="DY721" s="27">
        <v>3.4</v>
      </c>
      <c r="DZ721" s="27">
        <v>2.3333333333333335</v>
      </c>
      <c r="EA721" s="27">
        <v>1.75</v>
      </c>
      <c r="EB721" s="27">
        <v>2.6</v>
      </c>
      <c r="EC721" s="27">
        <v>2</v>
      </c>
      <c r="ED721" s="27">
        <v>1.75</v>
      </c>
      <c r="EE721" s="27">
        <f t="shared" si="141"/>
        <v>2.3055555555555558</v>
      </c>
      <c r="EF721" s="15">
        <f t="shared" si="147"/>
        <v>-1.4138888888888888</v>
      </c>
    </row>
    <row r="722" spans="1:136" x14ac:dyDescent="0.2">
      <c r="A722" s="15">
        <v>361</v>
      </c>
      <c r="B722" s="15">
        <v>1204</v>
      </c>
      <c r="C722" s="15">
        <v>0</v>
      </c>
      <c r="D722" s="15">
        <v>3</v>
      </c>
      <c r="E722" s="15">
        <v>0</v>
      </c>
      <c r="F722" s="15">
        <v>49</v>
      </c>
      <c r="G722" s="15">
        <v>3</v>
      </c>
      <c r="H722" s="15">
        <v>2</v>
      </c>
      <c r="I722" s="15">
        <v>4</v>
      </c>
      <c r="J722" s="15">
        <v>15</v>
      </c>
      <c r="K722" s="15">
        <v>0</v>
      </c>
      <c r="L722" s="15">
        <v>0</v>
      </c>
      <c r="M722" s="15">
        <v>1</v>
      </c>
      <c r="N722" s="15">
        <v>250000</v>
      </c>
      <c r="O722" s="15">
        <v>0</v>
      </c>
      <c r="P722" s="15">
        <v>1</v>
      </c>
      <c r="Q722" s="15">
        <v>3</v>
      </c>
      <c r="R722" s="15">
        <v>1</v>
      </c>
      <c r="S722" s="15">
        <v>80</v>
      </c>
      <c r="T722" s="15">
        <v>817000</v>
      </c>
      <c r="U722" s="15">
        <f t="shared" si="142"/>
        <v>817000</v>
      </c>
      <c r="V722" s="15">
        <v>1420</v>
      </c>
      <c r="W722" s="27">
        <f t="shared" si="143"/>
        <v>10212.5</v>
      </c>
      <c r="AA722" s="15">
        <f t="shared" si="144"/>
        <v>0</v>
      </c>
      <c r="AD722" s="15">
        <f t="shared" si="145"/>
        <v>817000</v>
      </c>
      <c r="AE722" s="172">
        <f t="shared" si="140"/>
        <v>10212.5</v>
      </c>
      <c r="AF722" s="161">
        <v>3</v>
      </c>
      <c r="AG722" s="161">
        <v>1</v>
      </c>
      <c r="AH722" s="161">
        <v>50</v>
      </c>
      <c r="AI722" s="161">
        <v>400000</v>
      </c>
      <c r="AJ722" s="161">
        <v>1180</v>
      </c>
      <c r="AK722" s="161">
        <v>8000</v>
      </c>
      <c r="AS722" s="15">
        <v>1</v>
      </c>
      <c r="AT722" s="15">
        <v>1</v>
      </c>
      <c r="AU722" s="15">
        <v>20</v>
      </c>
      <c r="AV722" s="15">
        <v>4000</v>
      </c>
      <c r="AW722" s="15">
        <f t="shared" si="148"/>
        <v>4000</v>
      </c>
      <c r="AX722" s="15">
        <v>9</v>
      </c>
      <c r="AY722" s="15">
        <v>200</v>
      </c>
      <c r="BF722" s="15">
        <f t="shared" si="149"/>
        <v>4000</v>
      </c>
      <c r="BG722" s="15">
        <f t="shared" si="150"/>
        <v>200</v>
      </c>
      <c r="BH722" s="161">
        <v>1</v>
      </c>
      <c r="BI722" s="161">
        <v>1</v>
      </c>
      <c r="BJ722" s="161">
        <v>20</v>
      </c>
      <c r="BK722" s="161">
        <v>3000</v>
      </c>
      <c r="BL722" s="161">
        <v>7</v>
      </c>
      <c r="BS722" s="23">
        <v>3000</v>
      </c>
      <c r="BT722" s="23">
        <f>BS722/BJ722</f>
        <v>150</v>
      </c>
      <c r="CJ722" s="15">
        <v>2</v>
      </c>
      <c r="CK722" s="15">
        <v>1.3333333333333333</v>
      </c>
      <c r="CL722" s="15">
        <v>1.6666666666666667</v>
      </c>
      <c r="CM722" s="15">
        <v>1</v>
      </c>
      <c r="CN722" s="15">
        <v>1.5</v>
      </c>
      <c r="CO722" s="15">
        <f t="shared" si="146"/>
        <v>1.5</v>
      </c>
      <c r="CP722" s="15">
        <v>3</v>
      </c>
      <c r="CQ722" s="15">
        <v>4</v>
      </c>
      <c r="CR722" s="15">
        <v>4</v>
      </c>
      <c r="CS722" s="15">
        <v>2</v>
      </c>
      <c r="CT722" s="15">
        <v>1</v>
      </c>
      <c r="CU722" s="15">
        <v>3</v>
      </c>
      <c r="CV722" s="15">
        <v>1</v>
      </c>
      <c r="CW722" s="15">
        <v>1</v>
      </c>
      <c r="CX722" s="15">
        <v>1</v>
      </c>
      <c r="CY722" s="15">
        <v>1</v>
      </c>
      <c r="DA722" s="15">
        <v>1</v>
      </c>
      <c r="DC722" s="15">
        <v>1</v>
      </c>
      <c r="DE722" s="15">
        <v>1</v>
      </c>
      <c r="DM722" s="15">
        <v>3</v>
      </c>
      <c r="DN722" s="15">
        <v>1</v>
      </c>
      <c r="DO722" s="15">
        <v>3</v>
      </c>
      <c r="DP722" s="15">
        <v>1</v>
      </c>
      <c r="DQ722" s="15">
        <v>2</v>
      </c>
      <c r="DR722" s="15">
        <v>1</v>
      </c>
      <c r="DS722" s="15">
        <v>1</v>
      </c>
      <c r="DT722" s="15">
        <v>1</v>
      </c>
      <c r="DY722" s="15">
        <v>4.2</v>
      </c>
      <c r="DZ722" s="15">
        <v>3</v>
      </c>
      <c r="EA722" s="15">
        <v>4.75</v>
      </c>
      <c r="EB722" s="15">
        <v>4.2</v>
      </c>
      <c r="EC722" s="15">
        <v>3.6666666666666665</v>
      </c>
      <c r="ED722" s="15">
        <v>2.5</v>
      </c>
      <c r="EE722" s="27">
        <f t="shared" si="141"/>
        <v>3.7194444444444446</v>
      </c>
      <c r="EF722" s="15">
        <f t="shared" si="147"/>
        <v>7.5000000000000178E-2</v>
      </c>
    </row>
    <row r="723" spans="1:136" x14ac:dyDescent="0.2">
      <c r="A723" s="15">
        <v>361</v>
      </c>
      <c r="B723" s="15">
        <v>1204</v>
      </c>
      <c r="C723" s="15">
        <v>0</v>
      </c>
      <c r="D723" s="15">
        <v>3</v>
      </c>
      <c r="E723" s="15">
        <v>0</v>
      </c>
      <c r="F723" s="15">
        <v>49</v>
      </c>
      <c r="G723" s="15">
        <v>3</v>
      </c>
      <c r="H723" s="15">
        <v>2</v>
      </c>
      <c r="I723" s="15">
        <v>4</v>
      </c>
      <c r="J723" s="15">
        <v>15</v>
      </c>
      <c r="K723" s="15">
        <v>0</v>
      </c>
      <c r="L723" s="15">
        <v>0</v>
      </c>
      <c r="M723" s="15">
        <v>1</v>
      </c>
      <c r="N723" s="15">
        <v>250000</v>
      </c>
      <c r="O723" s="15">
        <v>0</v>
      </c>
      <c r="P723" s="15">
        <v>0</v>
      </c>
      <c r="Q723" s="159">
        <v>3</v>
      </c>
      <c r="R723" s="159">
        <v>1</v>
      </c>
      <c r="S723" s="159">
        <v>50</v>
      </c>
      <c r="T723" s="159">
        <v>400000</v>
      </c>
      <c r="U723" s="159">
        <f t="shared" si="142"/>
        <v>400000</v>
      </c>
      <c r="V723" s="159">
        <v>1180</v>
      </c>
      <c r="W723" s="171">
        <f t="shared" si="143"/>
        <v>8000</v>
      </c>
      <c r="AA723" s="15">
        <f t="shared" si="144"/>
        <v>0</v>
      </c>
      <c r="AD723" s="15">
        <f t="shared" si="145"/>
        <v>400000</v>
      </c>
      <c r="AE723" s="172">
        <f t="shared" si="140"/>
        <v>8000</v>
      </c>
      <c r="AS723" s="15">
        <v>1</v>
      </c>
      <c r="AT723" s="15">
        <v>1</v>
      </c>
      <c r="AU723" s="15">
        <v>20</v>
      </c>
      <c r="AV723" s="15">
        <v>3000</v>
      </c>
      <c r="AW723" s="15">
        <f t="shared" si="148"/>
        <v>3000</v>
      </c>
      <c r="AX723" s="15">
        <v>7</v>
      </c>
      <c r="BF723" s="15">
        <f t="shared" si="149"/>
        <v>3000</v>
      </c>
      <c r="BG723" s="15">
        <f t="shared" si="150"/>
        <v>150</v>
      </c>
      <c r="CJ723" s="15">
        <v>2</v>
      </c>
      <c r="CK723" s="15">
        <v>1.3333333333333333</v>
      </c>
      <c r="CL723" s="15">
        <v>1.6666666666666667</v>
      </c>
      <c r="CM723" s="15">
        <v>1</v>
      </c>
      <c r="CN723" s="15">
        <v>1.5</v>
      </c>
      <c r="CO723" s="15">
        <f t="shared" si="146"/>
        <v>1.5</v>
      </c>
      <c r="CP723" s="15">
        <v>3</v>
      </c>
      <c r="CQ723" s="15">
        <v>4</v>
      </c>
      <c r="CR723" s="15">
        <v>4</v>
      </c>
      <c r="CS723" s="15">
        <v>2</v>
      </c>
      <c r="CT723" s="15">
        <v>1</v>
      </c>
      <c r="CU723" s="15">
        <v>3</v>
      </c>
      <c r="CV723" s="15">
        <v>1</v>
      </c>
      <c r="CW723" s="15">
        <v>1</v>
      </c>
      <c r="CX723" s="15">
        <v>1</v>
      </c>
      <c r="CY723" s="15">
        <v>1</v>
      </c>
      <c r="DA723" s="15">
        <v>1</v>
      </c>
      <c r="DC723" s="15">
        <v>1</v>
      </c>
      <c r="DE723" s="15">
        <v>1</v>
      </c>
      <c r="DM723" s="15">
        <v>3</v>
      </c>
      <c r="DN723" s="15">
        <v>1</v>
      </c>
      <c r="DO723" s="15">
        <v>3</v>
      </c>
      <c r="DP723" s="15">
        <v>1</v>
      </c>
      <c r="DQ723" s="15">
        <v>2</v>
      </c>
      <c r="DR723" s="15">
        <v>1</v>
      </c>
      <c r="DS723" s="15">
        <v>1</v>
      </c>
      <c r="DT723" s="15">
        <v>1</v>
      </c>
      <c r="DY723" s="27">
        <v>4.2</v>
      </c>
      <c r="DZ723" s="27">
        <v>3.6666666666666665</v>
      </c>
      <c r="EA723" s="27">
        <v>4.5</v>
      </c>
      <c r="EB723" s="27">
        <v>4</v>
      </c>
      <c r="EC723" s="27">
        <v>3</v>
      </c>
      <c r="ED723" s="27">
        <v>2.5</v>
      </c>
      <c r="EE723" s="27">
        <f t="shared" si="141"/>
        <v>3.6444444444444444</v>
      </c>
      <c r="EF723" s="15">
        <f t="shared" si="147"/>
        <v>0.22499999999999964</v>
      </c>
    </row>
    <row r="724" spans="1:136" x14ac:dyDescent="0.2">
      <c r="A724" s="15">
        <v>362</v>
      </c>
      <c r="B724" s="15">
        <v>1205</v>
      </c>
      <c r="C724" s="15">
        <v>0</v>
      </c>
      <c r="D724" s="15">
        <v>3</v>
      </c>
      <c r="E724" s="15">
        <v>0</v>
      </c>
      <c r="F724" s="15">
        <v>56</v>
      </c>
      <c r="G724" s="15">
        <v>3</v>
      </c>
      <c r="H724" s="15">
        <v>2</v>
      </c>
      <c r="I724" s="15">
        <v>4</v>
      </c>
      <c r="J724" s="15">
        <v>7</v>
      </c>
      <c r="K724" s="15">
        <v>0</v>
      </c>
      <c r="L724" s="15">
        <v>1</v>
      </c>
      <c r="M724" s="15">
        <v>1</v>
      </c>
      <c r="N724" s="15">
        <v>150000</v>
      </c>
      <c r="O724" s="15">
        <v>1</v>
      </c>
      <c r="P724" s="15">
        <v>1</v>
      </c>
      <c r="Q724" s="15">
        <v>7</v>
      </c>
      <c r="R724" s="15">
        <v>2</v>
      </c>
      <c r="S724" s="15">
        <v>2</v>
      </c>
      <c r="T724" s="15">
        <v>45</v>
      </c>
      <c r="U724" s="15">
        <f t="shared" si="142"/>
        <v>90</v>
      </c>
      <c r="V724" s="15">
        <v>25</v>
      </c>
      <c r="W724" s="27">
        <f t="shared" si="143"/>
        <v>45</v>
      </c>
      <c r="AA724" s="15">
        <f t="shared" si="144"/>
        <v>0</v>
      </c>
      <c r="AD724" s="15">
        <f t="shared" si="145"/>
        <v>90</v>
      </c>
      <c r="AE724" s="172">
        <f t="shared" si="140"/>
        <v>45</v>
      </c>
      <c r="AF724" s="161">
        <v>7</v>
      </c>
      <c r="AG724" s="161">
        <v>2</v>
      </c>
      <c r="AH724" s="161">
        <v>2</v>
      </c>
      <c r="AI724" s="161">
        <v>40</v>
      </c>
      <c r="AJ724" s="161">
        <v>23</v>
      </c>
      <c r="AK724" s="161">
        <v>20</v>
      </c>
      <c r="AS724" s="15">
        <v>8</v>
      </c>
      <c r="AT724" s="15">
        <v>3</v>
      </c>
      <c r="AU724" s="15">
        <v>2</v>
      </c>
      <c r="AV724" s="15">
        <v>10</v>
      </c>
      <c r="AW724" s="15">
        <f t="shared" si="148"/>
        <v>30</v>
      </c>
      <c r="AX724" s="15">
        <v>5</v>
      </c>
      <c r="AY724" s="15">
        <v>5</v>
      </c>
      <c r="BF724" s="15">
        <f t="shared" si="149"/>
        <v>30</v>
      </c>
      <c r="BG724" s="15">
        <f t="shared" si="150"/>
        <v>15</v>
      </c>
      <c r="CJ724" s="15">
        <v>2</v>
      </c>
      <c r="CK724" s="15">
        <v>1.3333333333333333</v>
      </c>
      <c r="CL724" s="15">
        <v>2</v>
      </c>
      <c r="CM724" s="15">
        <v>1</v>
      </c>
      <c r="CN724" s="15">
        <v>1.5</v>
      </c>
      <c r="CO724" s="15">
        <f t="shared" si="146"/>
        <v>1.5666666666666667</v>
      </c>
      <c r="CP724" s="15">
        <v>1</v>
      </c>
      <c r="CQ724" s="15">
        <v>3</v>
      </c>
      <c r="CR724" s="15">
        <v>1</v>
      </c>
      <c r="CS724" s="15">
        <v>4</v>
      </c>
      <c r="CT724" s="15">
        <v>4</v>
      </c>
      <c r="CU724" s="15">
        <v>4</v>
      </c>
      <c r="CV724" s="15">
        <v>1</v>
      </c>
      <c r="CW724" s="15">
        <v>4</v>
      </c>
      <c r="CX724" s="15">
        <v>1</v>
      </c>
      <c r="CY724" s="15">
        <v>1</v>
      </c>
      <c r="DA724" s="15">
        <v>1</v>
      </c>
      <c r="DC724" s="15">
        <v>1</v>
      </c>
      <c r="DE724" s="15">
        <v>1</v>
      </c>
      <c r="DM724" s="15">
        <v>1</v>
      </c>
      <c r="DN724" s="15">
        <v>4</v>
      </c>
      <c r="DO724" s="15">
        <v>1</v>
      </c>
      <c r="DP724" s="15">
        <v>4</v>
      </c>
      <c r="DQ724" s="15">
        <v>1</v>
      </c>
      <c r="DR724" s="15">
        <v>4</v>
      </c>
      <c r="DS724" s="15">
        <v>2</v>
      </c>
      <c r="DT724" s="15">
        <v>4</v>
      </c>
      <c r="DY724" s="15">
        <v>3.4</v>
      </c>
      <c r="DZ724" s="15">
        <v>4</v>
      </c>
      <c r="EA724" s="15">
        <v>3.5</v>
      </c>
      <c r="EB724" s="15">
        <v>3.2</v>
      </c>
      <c r="EC724" s="15">
        <v>3.6666666666666665</v>
      </c>
      <c r="ED724" s="15">
        <v>2.75</v>
      </c>
      <c r="EE724" s="27">
        <f t="shared" si="141"/>
        <v>3.4194444444444447</v>
      </c>
      <c r="EF724" s="15">
        <f t="shared" si="147"/>
        <v>0.19444444444444464</v>
      </c>
    </row>
    <row r="725" spans="1:136" x14ac:dyDescent="0.2">
      <c r="A725" s="15">
        <v>362</v>
      </c>
      <c r="B725" s="15">
        <v>1205</v>
      </c>
      <c r="C725" s="15">
        <v>0</v>
      </c>
      <c r="D725" s="15">
        <v>3</v>
      </c>
      <c r="E725" s="15">
        <v>0</v>
      </c>
      <c r="F725" s="15">
        <v>56</v>
      </c>
      <c r="G725" s="15">
        <v>3</v>
      </c>
      <c r="H725" s="15">
        <v>2</v>
      </c>
      <c r="I725" s="15">
        <v>4</v>
      </c>
      <c r="J725" s="15">
        <v>7</v>
      </c>
      <c r="K725" s="15">
        <v>0</v>
      </c>
      <c r="L725" s="15">
        <v>1</v>
      </c>
      <c r="M725" s="15">
        <v>1</v>
      </c>
      <c r="N725" s="15">
        <v>150000</v>
      </c>
      <c r="O725" s="15">
        <v>1</v>
      </c>
      <c r="P725" s="15">
        <v>0</v>
      </c>
      <c r="Q725" s="159">
        <v>7</v>
      </c>
      <c r="R725" s="159">
        <v>2</v>
      </c>
      <c r="S725" s="159">
        <v>2</v>
      </c>
      <c r="T725" s="159">
        <v>40</v>
      </c>
      <c r="U725" s="159">
        <f t="shared" si="142"/>
        <v>80</v>
      </c>
      <c r="V725" s="159">
        <v>23</v>
      </c>
      <c r="W725" s="171">
        <f t="shared" si="143"/>
        <v>40</v>
      </c>
      <c r="AA725" s="15">
        <f t="shared" si="144"/>
        <v>0</v>
      </c>
      <c r="AD725" s="15">
        <f t="shared" si="145"/>
        <v>80</v>
      </c>
      <c r="AE725" s="172">
        <f t="shared" si="140"/>
        <v>40</v>
      </c>
      <c r="AW725" s="15">
        <f t="shared" si="148"/>
        <v>0</v>
      </c>
      <c r="CJ725" s="15">
        <v>2</v>
      </c>
      <c r="CK725" s="15">
        <v>1.3333333333333333</v>
      </c>
      <c r="CL725" s="15">
        <v>2</v>
      </c>
      <c r="CM725" s="15">
        <v>1</v>
      </c>
      <c r="CN725" s="15">
        <v>1.5</v>
      </c>
      <c r="CO725" s="15">
        <f t="shared" si="146"/>
        <v>1.5666666666666667</v>
      </c>
      <c r="CP725" s="15">
        <v>1</v>
      </c>
      <c r="CQ725" s="15">
        <v>3</v>
      </c>
      <c r="CR725" s="15">
        <v>1</v>
      </c>
      <c r="CS725" s="15">
        <v>4</v>
      </c>
      <c r="CT725" s="15">
        <v>4</v>
      </c>
      <c r="CU725" s="15">
        <v>4</v>
      </c>
      <c r="CV725" s="15">
        <v>1</v>
      </c>
      <c r="CW725" s="15">
        <v>4</v>
      </c>
      <c r="CX725" s="15">
        <v>1</v>
      </c>
      <c r="CY725" s="15">
        <v>1</v>
      </c>
      <c r="DA725" s="15">
        <v>1</v>
      </c>
      <c r="DC725" s="15">
        <v>1</v>
      </c>
      <c r="DE725" s="15">
        <v>1</v>
      </c>
      <c r="DM725" s="15">
        <v>1</v>
      </c>
      <c r="DN725" s="15">
        <v>4</v>
      </c>
      <c r="DO725" s="15">
        <v>1</v>
      </c>
      <c r="DP725" s="15">
        <v>4</v>
      </c>
      <c r="DQ725" s="15">
        <v>1</v>
      </c>
      <c r="DR725" s="15">
        <v>4</v>
      </c>
      <c r="DS725" s="15">
        <v>2</v>
      </c>
      <c r="DT725" s="15">
        <v>4</v>
      </c>
      <c r="DY725" s="27">
        <v>3.4</v>
      </c>
      <c r="DZ725" s="27">
        <v>4</v>
      </c>
      <c r="EA725" s="27">
        <v>3.25</v>
      </c>
      <c r="EB725" s="27">
        <v>3.2</v>
      </c>
      <c r="EC725" s="27">
        <v>3</v>
      </c>
      <c r="ED725" s="27">
        <v>2.5</v>
      </c>
      <c r="EE725" s="27">
        <f t="shared" si="141"/>
        <v>3.2250000000000001</v>
      </c>
      <c r="EF725" s="15">
        <f t="shared" si="147"/>
        <v>-0.36666666666666625</v>
      </c>
    </row>
    <row r="726" spans="1:136" x14ac:dyDescent="0.2">
      <c r="A726" s="15">
        <v>363</v>
      </c>
      <c r="B726" s="15">
        <v>1206</v>
      </c>
      <c r="C726" s="15">
        <v>0</v>
      </c>
      <c r="D726" s="15">
        <v>3</v>
      </c>
      <c r="E726" s="15">
        <v>1</v>
      </c>
      <c r="F726" s="15">
        <v>61</v>
      </c>
      <c r="G726" s="15">
        <v>2</v>
      </c>
      <c r="H726" s="15">
        <v>2</v>
      </c>
      <c r="I726" s="15">
        <v>5</v>
      </c>
      <c r="J726" s="15">
        <v>23</v>
      </c>
      <c r="K726" s="15">
        <v>1</v>
      </c>
      <c r="L726" s="15">
        <v>1</v>
      </c>
      <c r="M726" s="15">
        <v>1</v>
      </c>
      <c r="N726" s="15">
        <v>200000</v>
      </c>
      <c r="O726" s="15">
        <v>0</v>
      </c>
      <c r="P726" s="15">
        <v>1</v>
      </c>
      <c r="Q726" s="15">
        <v>1</v>
      </c>
      <c r="R726" s="15">
        <v>1</v>
      </c>
      <c r="S726" s="15">
        <v>10</v>
      </c>
      <c r="T726" s="15">
        <v>4000</v>
      </c>
      <c r="U726" s="15">
        <f t="shared" si="142"/>
        <v>4000</v>
      </c>
      <c r="V726" s="15">
        <v>13</v>
      </c>
      <c r="W726" s="27">
        <f t="shared" si="143"/>
        <v>400</v>
      </c>
      <c r="X726" s="15">
        <v>1</v>
      </c>
      <c r="Y726" s="15">
        <v>10</v>
      </c>
      <c r="Z726" s="15">
        <v>470</v>
      </c>
      <c r="AA726" s="15">
        <f t="shared" si="144"/>
        <v>470</v>
      </c>
      <c r="AB726" s="15">
        <v>9</v>
      </c>
      <c r="AD726" s="15">
        <f t="shared" si="145"/>
        <v>4470</v>
      </c>
      <c r="AE726" s="172">
        <f t="shared" si="140"/>
        <v>447</v>
      </c>
      <c r="AF726" s="161">
        <v>1</v>
      </c>
      <c r="AG726" s="161">
        <v>1</v>
      </c>
      <c r="AH726" s="161">
        <v>10</v>
      </c>
      <c r="AI726" s="161">
        <v>4000</v>
      </c>
      <c r="AJ726" s="161">
        <v>12</v>
      </c>
      <c r="AK726" s="161">
        <v>400</v>
      </c>
      <c r="AL726" s="23">
        <v>1</v>
      </c>
      <c r="AM726" s="23">
        <v>10</v>
      </c>
      <c r="AN726" s="23">
        <v>450</v>
      </c>
      <c r="AO726" s="23">
        <v>9</v>
      </c>
      <c r="AS726" s="15">
        <v>3</v>
      </c>
      <c r="AT726" s="15">
        <v>1</v>
      </c>
      <c r="AU726" s="15">
        <v>10</v>
      </c>
      <c r="AV726" s="15">
        <v>170000</v>
      </c>
      <c r="AW726" s="15">
        <f t="shared" si="148"/>
        <v>170000</v>
      </c>
      <c r="AX726" s="15">
        <v>1420</v>
      </c>
      <c r="AY726" s="15">
        <v>17000</v>
      </c>
      <c r="BF726" s="15">
        <f t="shared" si="149"/>
        <v>170000</v>
      </c>
      <c r="BG726" s="15">
        <f t="shared" si="150"/>
        <v>17000</v>
      </c>
      <c r="BH726" s="161">
        <v>3</v>
      </c>
      <c r="BI726" s="161">
        <v>1</v>
      </c>
      <c r="BJ726" s="161">
        <v>10</v>
      </c>
      <c r="BK726" s="161">
        <v>150000</v>
      </c>
      <c r="BL726" s="161">
        <v>1100</v>
      </c>
      <c r="BS726" s="23">
        <v>150000</v>
      </c>
      <c r="BT726" s="23">
        <f>BS726/BJ726</f>
        <v>15000</v>
      </c>
      <c r="CJ726" s="15">
        <v>2.5</v>
      </c>
      <c r="CK726" s="15">
        <v>2.6666666666666665</v>
      </c>
      <c r="CL726" s="15">
        <v>1.6666666666666667</v>
      </c>
      <c r="CM726" s="15">
        <v>1</v>
      </c>
      <c r="CN726" s="15">
        <v>1.5</v>
      </c>
      <c r="CO726" s="15">
        <f t="shared" si="146"/>
        <v>1.8666666666666665</v>
      </c>
      <c r="CP726" s="15">
        <v>1</v>
      </c>
      <c r="CQ726" s="15">
        <v>5</v>
      </c>
      <c r="CR726" s="15" t="s">
        <v>1007</v>
      </c>
      <c r="CU726" s="15" t="s">
        <v>1007</v>
      </c>
      <c r="CX726" s="15" t="s">
        <v>1007</v>
      </c>
      <c r="CY726" s="15" t="s">
        <v>1007</v>
      </c>
      <c r="DA726" s="15" t="s">
        <v>1007</v>
      </c>
      <c r="DC726" s="15" t="s">
        <v>1007</v>
      </c>
      <c r="DE726" s="15" t="s">
        <v>1007</v>
      </c>
      <c r="DM726" s="15">
        <v>3</v>
      </c>
      <c r="DN726" s="15">
        <v>1</v>
      </c>
      <c r="DO726" s="15">
        <v>3</v>
      </c>
      <c r="DP726" s="15">
        <v>1</v>
      </c>
      <c r="DQ726" s="15">
        <v>3</v>
      </c>
      <c r="DR726" s="15">
        <v>1</v>
      </c>
      <c r="DS726" s="15">
        <v>1</v>
      </c>
      <c r="DT726" s="15">
        <v>1</v>
      </c>
      <c r="DY726" s="15">
        <v>4.2</v>
      </c>
      <c r="DZ726" s="15">
        <v>4</v>
      </c>
      <c r="EA726" s="15">
        <v>3.75</v>
      </c>
      <c r="EB726" s="15">
        <v>3.6</v>
      </c>
      <c r="EC726" s="15">
        <v>3</v>
      </c>
      <c r="ED726" s="15">
        <v>3</v>
      </c>
      <c r="EE726" s="27">
        <f t="shared" si="141"/>
        <v>3.5916666666666663</v>
      </c>
      <c r="EF726" s="15">
        <f t="shared" si="147"/>
        <v>0.24722222222222179</v>
      </c>
    </row>
    <row r="727" spans="1:136" x14ac:dyDescent="0.2">
      <c r="A727" s="15">
        <v>363</v>
      </c>
      <c r="B727" s="15">
        <v>1206</v>
      </c>
      <c r="C727" s="15">
        <v>0</v>
      </c>
      <c r="D727" s="15">
        <v>3</v>
      </c>
      <c r="E727" s="15">
        <v>1</v>
      </c>
      <c r="F727" s="15">
        <v>61</v>
      </c>
      <c r="G727" s="15">
        <v>2</v>
      </c>
      <c r="H727" s="15">
        <v>2</v>
      </c>
      <c r="I727" s="15">
        <v>5</v>
      </c>
      <c r="J727" s="15">
        <v>23</v>
      </c>
      <c r="K727" s="15">
        <v>1</v>
      </c>
      <c r="L727" s="15">
        <v>1</v>
      </c>
      <c r="M727" s="15">
        <v>1</v>
      </c>
      <c r="N727" s="15">
        <v>200000</v>
      </c>
      <c r="O727" s="15">
        <v>0</v>
      </c>
      <c r="P727" s="15">
        <v>0</v>
      </c>
      <c r="Q727" s="159">
        <v>1</v>
      </c>
      <c r="R727" s="159">
        <v>1</v>
      </c>
      <c r="S727" s="159">
        <v>10</v>
      </c>
      <c r="T727" s="159">
        <v>4000</v>
      </c>
      <c r="U727" s="159">
        <f t="shared" si="142"/>
        <v>4000</v>
      </c>
      <c r="V727" s="159">
        <v>12</v>
      </c>
      <c r="W727" s="171">
        <f t="shared" si="143"/>
        <v>400</v>
      </c>
      <c r="X727" s="15">
        <v>1</v>
      </c>
      <c r="Y727" s="15">
        <v>10</v>
      </c>
      <c r="Z727" s="15">
        <v>450</v>
      </c>
      <c r="AA727" s="15">
        <f t="shared" si="144"/>
        <v>450</v>
      </c>
      <c r="AB727" s="15">
        <v>9</v>
      </c>
      <c r="AD727" s="15">
        <f t="shared" si="145"/>
        <v>4450</v>
      </c>
      <c r="AE727" s="172">
        <f t="shared" si="140"/>
        <v>445</v>
      </c>
      <c r="AS727" s="15">
        <v>3</v>
      </c>
      <c r="AT727" s="15">
        <v>1</v>
      </c>
      <c r="AU727" s="15">
        <v>10</v>
      </c>
      <c r="AV727" s="15">
        <v>150000</v>
      </c>
      <c r="AW727" s="15">
        <f t="shared" si="148"/>
        <v>150000</v>
      </c>
      <c r="AX727" s="15">
        <v>1100</v>
      </c>
      <c r="BF727" s="15">
        <f t="shared" si="149"/>
        <v>150000</v>
      </c>
      <c r="BG727" s="15">
        <f t="shared" si="150"/>
        <v>15000</v>
      </c>
      <c r="CJ727" s="15">
        <v>2.5</v>
      </c>
      <c r="CK727" s="15">
        <v>2.6666666666666665</v>
      </c>
      <c r="CL727" s="15">
        <v>1.6666666666666667</v>
      </c>
      <c r="CM727" s="15">
        <v>1</v>
      </c>
      <c r="CN727" s="15">
        <v>1.5</v>
      </c>
      <c r="CO727" s="15">
        <f t="shared" si="146"/>
        <v>1.8666666666666665</v>
      </c>
      <c r="CP727" s="15">
        <v>1</v>
      </c>
      <c r="CQ727" s="15">
        <v>5</v>
      </c>
      <c r="CR727" s="15" t="s">
        <v>1007</v>
      </c>
      <c r="CU727" s="15" t="s">
        <v>1007</v>
      </c>
      <c r="CX727" s="15" t="s">
        <v>1007</v>
      </c>
      <c r="CY727" s="15" t="s">
        <v>1007</v>
      </c>
      <c r="DA727" s="15" t="s">
        <v>1007</v>
      </c>
      <c r="DC727" s="15" t="s">
        <v>1007</v>
      </c>
      <c r="DE727" s="15" t="s">
        <v>1007</v>
      </c>
      <c r="DM727" s="15">
        <v>3</v>
      </c>
      <c r="DN727" s="15">
        <v>1</v>
      </c>
      <c r="DO727" s="15">
        <v>3</v>
      </c>
      <c r="DP727" s="15">
        <v>1</v>
      </c>
      <c r="DQ727" s="15">
        <v>3</v>
      </c>
      <c r="DR727" s="15">
        <v>1</v>
      </c>
      <c r="DS727" s="15">
        <v>1</v>
      </c>
      <c r="DT727" s="15">
        <v>1</v>
      </c>
      <c r="DY727" s="27">
        <v>3.8</v>
      </c>
      <c r="DZ727" s="27">
        <v>4</v>
      </c>
      <c r="EA727" s="27">
        <v>3.25</v>
      </c>
      <c r="EB727" s="27">
        <v>3.6</v>
      </c>
      <c r="EC727" s="27">
        <v>2.6666666666666665</v>
      </c>
      <c r="ED727" s="27">
        <v>2.75</v>
      </c>
      <c r="EE727" s="27">
        <f t="shared" si="141"/>
        <v>3.3444444444444446</v>
      </c>
      <c r="EF727" s="15">
        <f t="shared" si="147"/>
        <v>0.30000000000000027</v>
      </c>
    </row>
    <row r="728" spans="1:136" x14ac:dyDescent="0.2">
      <c r="A728" s="15">
        <v>364</v>
      </c>
      <c r="B728" s="15">
        <v>1207</v>
      </c>
      <c r="C728" s="15">
        <v>0</v>
      </c>
      <c r="D728" s="15">
        <v>3</v>
      </c>
      <c r="E728" s="15">
        <v>1</v>
      </c>
      <c r="F728" s="15">
        <v>68</v>
      </c>
      <c r="G728" s="15">
        <v>5</v>
      </c>
      <c r="H728" s="15">
        <v>2</v>
      </c>
      <c r="I728" s="15">
        <v>5</v>
      </c>
      <c r="J728" s="15">
        <v>30</v>
      </c>
      <c r="K728" s="15">
        <v>0</v>
      </c>
      <c r="L728" s="15">
        <v>0</v>
      </c>
      <c r="M728" s="15">
        <v>1</v>
      </c>
      <c r="N728" s="15">
        <v>300000</v>
      </c>
      <c r="O728" s="15">
        <v>0</v>
      </c>
      <c r="P728" s="15">
        <v>1</v>
      </c>
      <c r="Q728" s="15">
        <v>1</v>
      </c>
      <c r="R728" s="15">
        <v>1</v>
      </c>
      <c r="S728" s="15">
        <v>5</v>
      </c>
      <c r="T728" s="15">
        <v>2000</v>
      </c>
      <c r="U728" s="15">
        <f t="shared" si="142"/>
        <v>2000</v>
      </c>
      <c r="V728" s="15">
        <v>12</v>
      </c>
      <c r="W728" s="27">
        <f t="shared" si="143"/>
        <v>400</v>
      </c>
      <c r="AA728" s="15">
        <f t="shared" si="144"/>
        <v>0</v>
      </c>
      <c r="AD728" s="15">
        <f t="shared" si="145"/>
        <v>2000</v>
      </c>
      <c r="AE728" s="172">
        <f t="shared" si="140"/>
        <v>400</v>
      </c>
      <c r="AF728" s="161">
        <v>1</v>
      </c>
      <c r="AG728" s="161">
        <v>1</v>
      </c>
      <c r="AH728" s="161">
        <v>5</v>
      </c>
      <c r="AI728" s="161">
        <v>2000</v>
      </c>
      <c r="AJ728" s="161">
        <v>12</v>
      </c>
      <c r="AK728" s="161">
        <v>400</v>
      </c>
      <c r="AW728" s="15">
        <f t="shared" si="148"/>
        <v>0</v>
      </c>
      <c r="CJ728" s="15">
        <v>2.75</v>
      </c>
      <c r="CK728" s="15">
        <v>1</v>
      </c>
      <c r="CL728" s="15">
        <v>1.3333333333333333</v>
      </c>
      <c r="CM728" s="15">
        <v>1</v>
      </c>
      <c r="CN728" s="15">
        <v>1</v>
      </c>
      <c r="CO728" s="15">
        <f t="shared" si="146"/>
        <v>1.4166666666666665</v>
      </c>
      <c r="CP728" s="15">
        <v>1</v>
      </c>
      <c r="CQ728" s="15">
        <v>4</v>
      </c>
      <c r="CR728" s="15">
        <v>4</v>
      </c>
      <c r="CS728" s="15">
        <v>4</v>
      </c>
      <c r="CT728" s="15">
        <v>2</v>
      </c>
      <c r="CU728" s="15">
        <v>3</v>
      </c>
      <c r="CV728" s="15">
        <v>1</v>
      </c>
      <c r="CW728" s="15">
        <v>4</v>
      </c>
      <c r="CX728" s="15">
        <v>1</v>
      </c>
      <c r="CY728" s="15">
        <v>1</v>
      </c>
      <c r="DA728" s="15">
        <v>1</v>
      </c>
      <c r="DC728" s="15">
        <v>1</v>
      </c>
      <c r="DE728" s="15">
        <v>1</v>
      </c>
      <c r="DM728" s="15">
        <v>1</v>
      </c>
      <c r="DN728" s="15">
        <v>1</v>
      </c>
      <c r="DO728" s="15">
        <v>3</v>
      </c>
      <c r="DP728" s="15">
        <v>1</v>
      </c>
      <c r="DQ728" s="15">
        <v>2</v>
      </c>
      <c r="DR728" s="15">
        <v>1</v>
      </c>
      <c r="DS728" s="15">
        <v>3</v>
      </c>
      <c r="DT728" s="15">
        <v>1</v>
      </c>
      <c r="DY728" s="15">
        <v>4.2</v>
      </c>
      <c r="DZ728" s="15">
        <v>4.333333333333333</v>
      </c>
      <c r="EA728" s="15">
        <v>2.75</v>
      </c>
      <c r="EB728" s="15">
        <v>2.4</v>
      </c>
      <c r="EC728" s="15">
        <v>2.3333333333333335</v>
      </c>
      <c r="ED728" s="15">
        <v>2.25</v>
      </c>
      <c r="EE728" s="27">
        <f t="shared" si="141"/>
        <v>3.0444444444444443</v>
      </c>
      <c r="EF728" s="15">
        <f t="shared" si="147"/>
        <v>4.9999999999999378E-2</v>
      </c>
    </row>
    <row r="729" spans="1:136" x14ac:dyDescent="0.2">
      <c r="A729" s="15">
        <v>364</v>
      </c>
      <c r="B729" s="15">
        <v>1207</v>
      </c>
      <c r="C729" s="15">
        <v>0</v>
      </c>
      <c r="D729" s="15">
        <v>3</v>
      </c>
      <c r="E729" s="15">
        <v>1</v>
      </c>
      <c r="F729" s="15">
        <v>68</v>
      </c>
      <c r="G729" s="15">
        <v>5</v>
      </c>
      <c r="H729" s="15">
        <v>2</v>
      </c>
      <c r="I729" s="15">
        <v>5</v>
      </c>
      <c r="J729" s="15">
        <v>30</v>
      </c>
      <c r="K729" s="15">
        <v>0</v>
      </c>
      <c r="L729" s="15">
        <v>0</v>
      </c>
      <c r="M729" s="15">
        <v>1</v>
      </c>
      <c r="N729" s="15">
        <v>300000</v>
      </c>
      <c r="O729" s="15">
        <v>0</v>
      </c>
      <c r="P729" s="15">
        <v>0</v>
      </c>
      <c r="Q729" s="159">
        <v>1</v>
      </c>
      <c r="R729" s="159">
        <v>1</v>
      </c>
      <c r="S729" s="159">
        <v>5</v>
      </c>
      <c r="T729" s="159">
        <v>2000</v>
      </c>
      <c r="U729" s="159">
        <f t="shared" si="142"/>
        <v>2000</v>
      </c>
      <c r="V729" s="159">
        <v>12</v>
      </c>
      <c r="W729" s="171">
        <f t="shared" si="143"/>
        <v>400</v>
      </c>
      <c r="AA729" s="15">
        <f t="shared" si="144"/>
        <v>0</v>
      </c>
      <c r="AD729" s="15">
        <f t="shared" si="145"/>
        <v>2000</v>
      </c>
      <c r="AE729" s="172">
        <f t="shared" si="140"/>
        <v>400</v>
      </c>
      <c r="AW729" s="15">
        <f t="shared" si="148"/>
        <v>0</v>
      </c>
      <c r="CJ729" s="15">
        <v>2.75</v>
      </c>
      <c r="CK729" s="15">
        <v>1</v>
      </c>
      <c r="CL729" s="15">
        <v>1.3333333333333333</v>
      </c>
      <c r="CM729" s="15">
        <v>1</v>
      </c>
      <c r="CN729" s="15">
        <v>1</v>
      </c>
      <c r="CO729" s="15">
        <f t="shared" si="146"/>
        <v>1.4166666666666665</v>
      </c>
      <c r="CP729" s="15">
        <v>1</v>
      </c>
      <c r="CQ729" s="15">
        <v>4</v>
      </c>
      <c r="CR729" s="15">
        <v>4</v>
      </c>
      <c r="CS729" s="15">
        <v>4</v>
      </c>
      <c r="CT729" s="15">
        <v>2</v>
      </c>
      <c r="CU729" s="15">
        <v>3</v>
      </c>
      <c r="CV729" s="15">
        <v>1</v>
      </c>
      <c r="CW729" s="15">
        <v>4</v>
      </c>
      <c r="CX729" s="15">
        <v>1</v>
      </c>
      <c r="CY729" s="15">
        <v>1</v>
      </c>
      <c r="DA729" s="15">
        <v>1</v>
      </c>
      <c r="DC729" s="15">
        <v>1</v>
      </c>
      <c r="DE729" s="15">
        <v>1</v>
      </c>
      <c r="DM729" s="15">
        <v>1</v>
      </c>
      <c r="DN729" s="15">
        <v>1</v>
      </c>
      <c r="DO729" s="15">
        <v>3</v>
      </c>
      <c r="DP729" s="15">
        <v>1</v>
      </c>
      <c r="DQ729" s="15">
        <v>2</v>
      </c>
      <c r="DR729" s="15">
        <v>1</v>
      </c>
      <c r="DS729" s="15">
        <v>3</v>
      </c>
      <c r="DT729" s="15">
        <v>1</v>
      </c>
      <c r="DY729" s="27">
        <v>4.2</v>
      </c>
      <c r="DZ729" s="27">
        <v>4.333333333333333</v>
      </c>
      <c r="EA729" s="27">
        <v>2.25</v>
      </c>
      <c r="EB729" s="27">
        <v>2.6</v>
      </c>
      <c r="EC729" s="27">
        <v>2.3333333333333335</v>
      </c>
      <c r="ED729" s="27">
        <v>2.25</v>
      </c>
      <c r="EE729" s="27">
        <f t="shared" si="141"/>
        <v>2.9944444444444449</v>
      </c>
      <c r="EF729" s="15">
        <f t="shared" si="147"/>
        <v>-0.36944444444444402</v>
      </c>
    </row>
    <row r="730" spans="1:136" x14ac:dyDescent="0.2">
      <c r="A730" s="15">
        <v>365</v>
      </c>
      <c r="B730" s="15">
        <v>1208</v>
      </c>
      <c r="C730" s="15">
        <v>0</v>
      </c>
      <c r="D730" s="15">
        <v>3</v>
      </c>
      <c r="E730" s="15">
        <v>0</v>
      </c>
      <c r="F730" s="15">
        <v>50</v>
      </c>
      <c r="G730" s="15">
        <v>3</v>
      </c>
      <c r="H730" s="15">
        <v>1</v>
      </c>
      <c r="J730" s="15">
        <v>10</v>
      </c>
      <c r="K730" s="15">
        <v>0</v>
      </c>
      <c r="L730" s="15">
        <v>1</v>
      </c>
      <c r="M730" s="15">
        <v>1</v>
      </c>
      <c r="N730" s="15">
        <v>200000</v>
      </c>
      <c r="O730" s="15">
        <v>0</v>
      </c>
      <c r="P730" s="15">
        <v>1</v>
      </c>
      <c r="Q730" s="15">
        <v>7</v>
      </c>
      <c r="R730" s="15">
        <v>1</v>
      </c>
      <c r="S730" s="15">
        <v>6</v>
      </c>
      <c r="T730" s="15">
        <v>2000</v>
      </c>
      <c r="U730" s="15">
        <f t="shared" si="142"/>
        <v>2000</v>
      </c>
      <c r="V730" s="15">
        <v>800</v>
      </c>
      <c r="W730" s="27">
        <f t="shared" si="143"/>
        <v>333.33333333333331</v>
      </c>
      <c r="AA730" s="15">
        <f t="shared" si="144"/>
        <v>0</v>
      </c>
      <c r="AD730" s="15">
        <f t="shared" si="145"/>
        <v>2000</v>
      </c>
      <c r="AE730" s="172">
        <f t="shared" si="140"/>
        <v>333.33333333333331</v>
      </c>
      <c r="AF730" s="161">
        <v>7</v>
      </c>
      <c r="AG730" s="161">
        <v>1</v>
      </c>
      <c r="AH730" s="161">
        <v>6</v>
      </c>
      <c r="AI730" s="161">
        <v>1500</v>
      </c>
      <c r="AJ730" s="161">
        <v>800</v>
      </c>
      <c r="AK730" s="161">
        <v>250</v>
      </c>
      <c r="AW730" s="15">
        <f t="shared" si="148"/>
        <v>0</v>
      </c>
      <c r="CJ730" s="15">
        <v>1.75</v>
      </c>
      <c r="CK730" s="15">
        <v>1</v>
      </c>
      <c r="CL730" s="15">
        <v>2</v>
      </c>
      <c r="CM730" s="15">
        <v>1</v>
      </c>
      <c r="CN730" s="15">
        <v>1.5</v>
      </c>
      <c r="CO730" s="15">
        <f t="shared" si="146"/>
        <v>1.45</v>
      </c>
      <c r="CP730" s="15">
        <v>1</v>
      </c>
      <c r="CQ730" s="15">
        <v>5</v>
      </c>
      <c r="CR730" s="15" t="s">
        <v>1007</v>
      </c>
      <c r="CU730" s="15" t="s">
        <v>1007</v>
      </c>
      <c r="CX730" s="15" t="s">
        <v>1007</v>
      </c>
      <c r="CY730" s="15" t="s">
        <v>1007</v>
      </c>
      <c r="DA730" s="15" t="s">
        <v>1007</v>
      </c>
      <c r="DC730" s="15" t="s">
        <v>1007</v>
      </c>
      <c r="DE730" s="15" t="s">
        <v>1007</v>
      </c>
      <c r="DM730" s="15">
        <v>1</v>
      </c>
      <c r="DN730" s="15">
        <v>1</v>
      </c>
      <c r="DO730" s="15">
        <v>1</v>
      </c>
      <c r="DP730" s="15">
        <v>1</v>
      </c>
      <c r="DQ730" s="15">
        <v>3</v>
      </c>
      <c r="DR730" s="15">
        <v>1</v>
      </c>
      <c r="DS730" s="15">
        <v>2</v>
      </c>
      <c r="DT730" s="15">
        <v>1</v>
      </c>
      <c r="DY730" s="15">
        <v>3.6</v>
      </c>
      <c r="DZ730" s="15">
        <v>3.6666666666666665</v>
      </c>
      <c r="EA730" s="15">
        <v>3.5</v>
      </c>
      <c r="EB730" s="15">
        <v>3</v>
      </c>
      <c r="EC730" s="15">
        <v>3.6666666666666665</v>
      </c>
      <c r="ED730" s="15">
        <v>2.75</v>
      </c>
      <c r="EE730" s="27">
        <f t="shared" si="141"/>
        <v>3.3638888888888889</v>
      </c>
      <c r="EF730" s="15">
        <f t="shared" si="147"/>
        <v>0.24444444444444402</v>
      </c>
    </row>
    <row r="731" spans="1:136" x14ac:dyDescent="0.2">
      <c r="A731" s="15">
        <v>365</v>
      </c>
      <c r="B731" s="15">
        <v>1208</v>
      </c>
      <c r="C731" s="15">
        <v>0</v>
      </c>
      <c r="D731" s="15">
        <v>3</v>
      </c>
      <c r="E731" s="15">
        <v>0</v>
      </c>
      <c r="F731" s="15">
        <v>50</v>
      </c>
      <c r="G731" s="15">
        <v>3</v>
      </c>
      <c r="H731" s="15">
        <v>1</v>
      </c>
      <c r="J731" s="15">
        <v>10</v>
      </c>
      <c r="K731" s="15">
        <v>0</v>
      </c>
      <c r="L731" s="15">
        <v>1</v>
      </c>
      <c r="M731" s="15">
        <v>1</v>
      </c>
      <c r="N731" s="15">
        <v>200000</v>
      </c>
      <c r="O731" s="15">
        <v>0</v>
      </c>
      <c r="P731" s="15">
        <v>0</v>
      </c>
      <c r="Q731" s="159">
        <v>7</v>
      </c>
      <c r="R731" s="159">
        <v>1</v>
      </c>
      <c r="S731" s="159">
        <v>6</v>
      </c>
      <c r="T731" s="159">
        <v>1500</v>
      </c>
      <c r="U731" s="159">
        <f t="shared" si="142"/>
        <v>1500</v>
      </c>
      <c r="V731" s="159">
        <v>800</v>
      </c>
      <c r="W731" s="171">
        <f t="shared" si="143"/>
        <v>250</v>
      </c>
      <c r="AA731" s="15">
        <f t="shared" si="144"/>
        <v>0</v>
      </c>
      <c r="AD731" s="15">
        <f t="shared" si="145"/>
        <v>1500</v>
      </c>
      <c r="AE731" s="172">
        <f t="shared" si="140"/>
        <v>250</v>
      </c>
      <c r="AW731" s="15">
        <f t="shared" si="148"/>
        <v>0</v>
      </c>
      <c r="CJ731" s="15">
        <v>1.75</v>
      </c>
      <c r="CK731" s="15">
        <v>1</v>
      </c>
      <c r="CL731" s="15">
        <v>2</v>
      </c>
      <c r="CM731" s="15">
        <v>1</v>
      </c>
      <c r="CN731" s="15">
        <v>1.5</v>
      </c>
      <c r="CO731" s="15">
        <f t="shared" si="146"/>
        <v>1.45</v>
      </c>
      <c r="CP731" s="15">
        <v>1</v>
      </c>
      <c r="CQ731" s="15">
        <v>5</v>
      </c>
      <c r="CR731" s="15" t="s">
        <v>1007</v>
      </c>
      <c r="CU731" s="15" t="s">
        <v>1007</v>
      </c>
      <c r="CX731" s="15" t="s">
        <v>1007</v>
      </c>
      <c r="CY731" s="15" t="s">
        <v>1007</v>
      </c>
      <c r="DA731" s="15" t="s">
        <v>1007</v>
      </c>
      <c r="DC731" s="15" t="s">
        <v>1007</v>
      </c>
      <c r="DE731" s="15" t="s">
        <v>1007</v>
      </c>
      <c r="DM731" s="15">
        <v>1</v>
      </c>
      <c r="DN731" s="15">
        <v>1</v>
      </c>
      <c r="DO731" s="15">
        <v>1</v>
      </c>
      <c r="DP731" s="15">
        <v>1</v>
      </c>
      <c r="DQ731" s="15">
        <v>3</v>
      </c>
      <c r="DR731" s="15">
        <v>1</v>
      </c>
      <c r="DS731" s="15">
        <v>2</v>
      </c>
      <c r="DT731" s="15">
        <v>1</v>
      </c>
      <c r="DY731" s="27">
        <v>4</v>
      </c>
      <c r="DZ731" s="27">
        <v>4</v>
      </c>
      <c r="EA731" s="27">
        <v>3</v>
      </c>
      <c r="EB731" s="27">
        <v>2.8</v>
      </c>
      <c r="EC731" s="27">
        <v>2.6666666666666665</v>
      </c>
      <c r="ED731" s="27">
        <v>2.25</v>
      </c>
      <c r="EE731" s="27">
        <f t="shared" si="141"/>
        <v>3.1194444444444449</v>
      </c>
      <c r="EF731" s="15">
        <f t="shared" si="147"/>
        <v>0.58611111111111169</v>
      </c>
    </row>
    <row r="732" spans="1:136" x14ac:dyDescent="0.2">
      <c r="A732" s="15">
        <v>366</v>
      </c>
      <c r="B732" s="15">
        <v>1209</v>
      </c>
      <c r="C732" s="15">
        <v>0</v>
      </c>
      <c r="D732" s="15">
        <v>3</v>
      </c>
      <c r="E732" s="15">
        <v>1</v>
      </c>
      <c r="F732" s="15">
        <v>50</v>
      </c>
      <c r="G732" s="15">
        <v>3</v>
      </c>
      <c r="H732" s="15">
        <v>2</v>
      </c>
      <c r="I732" s="15">
        <v>5</v>
      </c>
      <c r="J732" s="15">
        <v>15</v>
      </c>
      <c r="K732" s="15">
        <v>1</v>
      </c>
      <c r="L732" s="15">
        <v>1</v>
      </c>
      <c r="M732" s="15">
        <v>1</v>
      </c>
      <c r="N732" s="15">
        <v>200000</v>
      </c>
      <c r="O732" s="15">
        <v>1</v>
      </c>
      <c r="P732" s="15">
        <v>1</v>
      </c>
      <c r="Q732" s="15">
        <v>1</v>
      </c>
      <c r="R732" s="15">
        <v>1</v>
      </c>
      <c r="S732" s="15">
        <v>10</v>
      </c>
      <c r="T732" s="15">
        <v>5500</v>
      </c>
      <c r="U732" s="15">
        <f t="shared" si="142"/>
        <v>5500</v>
      </c>
      <c r="V732" s="15">
        <v>10.5</v>
      </c>
      <c r="W732" s="27">
        <f t="shared" si="143"/>
        <v>550</v>
      </c>
      <c r="AA732" s="15">
        <f t="shared" si="144"/>
        <v>0</v>
      </c>
      <c r="AD732" s="15">
        <f t="shared" si="145"/>
        <v>5500</v>
      </c>
      <c r="AE732" s="172">
        <f t="shared" si="140"/>
        <v>550</v>
      </c>
      <c r="AF732" s="161">
        <v>1</v>
      </c>
      <c r="AG732" s="161">
        <v>1</v>
      </c>
      <c r="AH732" s="161">
        <v>10</v>
      </c>
      <c r="AI732" s="161">
        <v>5000</v>
      </c>
      <c r="AJ732" s="161">
        <v>8.6</v>
      </c>
      <c r="AK732" s="161">
        <v>500</v>
      </c>
      <c r="AS732" s="15">
        <v>5</v>
      </c>
      <c r="AT732" s="15">
        <v>1</v>
      </c>
      <c r="AU732" s="15">
        <v>10</v>
      </c>
      <c r="AV732" s="15">
        <v>7000</v>
      </c>
      <c r="AW732" s="15">
        <f t="shared" si="148"/>
        <v>7000</v>
      </c>
      <c r="AX732" s="15">
        <v>8</v>
      </c>
      <c r="AY732" s="15">
        <v>700</v>
      </c>
      <c r="BF732" s="15">
        <f t="shared" si="149"/>
        <v>7000</v>
      </c>
      <c r="BG732" s="15">
        <f t="shared" si="150"/>
        <v>700</v>
      </c>
      <c r="BH732" s="161">
        <v>5</v>
      </c>
      <c r="BI732" s="161">
        <v>1</v>
      </c>
      <c r="BJ732" s="161">
        <v>10</v>
      </c>
      <c r="BK732" s="161">
        <v>8000</v>
      </c>
      <c r="BL732" s="161">
        <v>10</v>
      </c>
      <c r="BS732" s="23">
        <v>8000</v>
      </c>
      <c r="BT732" s="23">
        <f>BS732/BJ732</f>
        <v>800</v>
      </c>
      <c r="CJ732" s="15">
        <v>2.5</v>
      </c>
      <c r="CK732" s="15">
        <v>1.3333333333333333</v>
      </c>
      <c r="CL732" s="15">
        <v>2.3333333333333335</v>
      </c>
      <c r="CM732" s="15">
        <v>2</v>
      </c>
      <c r="CN732" s="15">
        <v>3</v>
      </c>
      <c r="CO732" s="15">
        <f t="shared" si="146"/>
        <v>2.2333333333333334</v>
      </c>
      <c r="CP732" s="15">
        <v>1</v>
      </c>
      <c r="CQ732" s="15">
        <v>5</v>
      </c>
      <c r="CR732" s="15" t="s">
        <v>1007</v>
      </c>
      <c r="CU732" s="15" t="s">
        <v>1007</v>
      </c>
      <c r="CX732" s="15" t="s">
        <v>1007</v>
      </c>
      <c r="CY732" s="15" t="s">
        <v>1007</v>
      </c>
      <c r="DA732" s="15" t="s">
        <v>1007</v>
      </c>
      <c r="DC732" s="15" t="s">
        <v>1007</v>
      </c>
      <c r="DE732" s="15" t="s">
        <v>1007</v>
      </c>
      <c r="DM732" s="15">
        <v>1</v>
      </c>
      <c r="DN732" s="15">
        <v>1</v>
      </c>
      <c r="DO732" s="15">
        <v>3</v>
      </c>
      <c r="DP732" s="15">
        <v>1</v>
      </c>
      <c r="DQ732" s="15">
        <v>3</v>
      </c>
      <c r="DR732" s="15">
        <v>1</v>
      </c>
      <c r="DS732" s="15">
        <v>1</v>
      </c>
      <c r="DT732" s="15">
        <v>1</v>
      </c>
      <c r="DY732" s="15">
        <v>3.6</v>
      </c>
      <c r="DZ732" s="15">
        <v>3</v>
      </c>
      <c r="EA732" s="15">
        <v>1.5</v>
      </c>
      <c r="EB732" s="15">
        <v>2.6</v>
      </c>
      <c r="EC732" s="15">
        <v>2</v>
      </c>
      <c r="ED732" s="15">
        <v>2.5</v>
      </c>
      <c r="EE732" s="27">
        <f t="shared" si="141"/>
        <v>2.5333333333333332</v>
      </c>
      <c r="EF732" s="15">
        <f t="shared" si="147"/>
        <v>0.14444444444444438</v>
      </c>
    </row>
    <row r="733" spans="1:136" x14ac:dyDescent="0.2">
      <c r="A733" s="15">
        <v>366</v>
      </c>
      <c r="B733" s="15">
        <v>1209</v>
      </c>
      <c r="C733" s="15">
        <v>0</v>
      </c>
      <c r="D733" s="15">
        <v>3</v>
      </c>
      <c r="E733" s="15">
        <v>1</v>
      </c>
      <c r="F733" s="15">
        <v>50</v>
      </c>
      <c r="G733" s="15">
        <v>3</v>
      </c>
      <c r="H733" s="15">
        <v>2</v>
      </c>
      <c r="I733" s="15">
        <v>5</v>
      </c>
      <c r="J733" s="15">
        <v>15</v>
      </c>
      <c r="K733" s="15">
        <v>1</v>
      </c>
      <c r="L733" s="15">
        <v>1</v>
      </c>
      <c r="M733" s="15">
        <v>1</v>
      </c>
      <c r="N733" s="15">
        <v>200000</v>
      </c>
      <c r="O733" s="15">
        <v>1</v>
      </c>
      <c r="P733" s="15">
        <v>0</v>
      </c>
      <c r="Q733" s="159">
        <v>1</v>
      </c>
      <c r="R733" s="159">
        <v>1</v>
      </c>
      <c r="S733" s="159">
        <v>10</v>
      </c>
      <c r="T733" s="159">
        <v>5000</v>
      </c>
      <c r="U733" s="159">
        <f t="shared" si="142"/>
        <v>5000</v>
      </c>
      <c r="V733" s="159">
        <v>8.6</v>
      </c>
      <c r="W733" s="171">
        <f t="shared" si="143"/>
        <v>500</v>
      </c>
      <c r="AA733" s="15">
        <f t="shared" si="144"/>
        <v>0</v>
      </c>
      <c r="AD733" s="15">
        <f t="shared" si="145"/>
        <v>5000</v>
      </c>
      <c r="AE733" s="172">
        <f t="shared" si="140"/>
        <v>500</v>
      </c>
      <c r="AS733" s="15">
        <v>5</v>
      </c>
      <c r="AT733" s="15">
        <v>1</v>
      </c>
      <c r="AU733" s="15">
        <v>10</v>
      </c>
      <c r="AV733" s="15">
        <v>8000</v>
      </c>
      <c r="AW733" s="15">
        <f t="shared" si="148"/>
        <v>8000</v>
      </c>
      <c r="AX733" s="15">
        <v>10</v>
      </c>
      <c r="BF733" s="15">
        <f t="shared" si="149"/>
        <v>8000</v>
      </c>
      <c r="BG733" s="15">
        <f t="shared" si="150"/>
        <v>800</v>
      </c>
      <c r="CJ733" s="15">
        <v>2.5</v>
      </c>
      <c r="CK733" s="15">
        <v>1.3333333333333333</v>
      </c>
      <c r="CL733" s="15">
        <v>2.3333333333333335</v>
      </c>
      <c r="CM733" s="15">
        <v>2</v>
      </c>
      <c r="CN733" s="15">
        <v>3</v>
      </c>
      <c r="CO733" s="15">
        <f t="shared" si="146"/>
        <v>2.2333333333333334</v>
      </c>
      <c r="CP733" s="15">
        <v>1</v>
      </c>
      <c r="CQ733" s="15">
        <v>5</v>
      </c>
      <c r="CR733" s="15" t="s">
        <v>1007</v>
      </c>
      <c r="CU733" s="15" t="s">
        <v>1007</v>
      </c>
      <c r="CX733" s="15" t="s">
        <v>1007</v>
      </c>
      <c r="CY733" s="15" t="s">
        <v>1007</v>
      </c>
      <c r="DA733" s="15" t="s">
        <v>1007</v>
      </c>
      <c r="DC733" s="15" t="s">
        <v>1007</v>
      </c>
      <c r="DE733" s="15" t="s">
        <v>1007</v>
      </c>
      <c r="DM733" s="15">
        <v>1</v>
      </c>
      <c r="DN733" s="15">
        <v>1</v>
      </c>
      <c r="DO733" s="15">
        <v>3</v>
      </c>
      <c r="DP733" s="15">
        <v>1</v>
      </c>
      <c r="DQ733" s="15">
        <v>3</v>
      </c>
      <c r="DR733" s="15">
        <v>1</v>
      </c>
      <c r="DS733" s="15">
        <v>1</v>
      </c>
      <c r="DT733" s="15">
        <v>1</v>
      </c>
      <c r="DY733" s="27">
        <v>3.6</v>
      </c>
      <c r="DZ733" s="27">
        <v>2.3333333333333335</v>
      </c>
      <c r="EA733" s="27">
        <v>1.5</v>
      </c>
      <c r="EB733" s="27">
        <v>2.4</v>
      </c>
      <c r="EC733" s="27">
        <v>2</v>
      </c>
      <c r="ED733" s="27">
        <v>2.5</v>
      </c>
      <c r="EE733" s="27">
        <f t="shared" si="141"/>
        <v>2.3888888888888888</v>
      </c>
      <c r="EF733" s="15">
        <f t="shared" si="147"/>
        <v>-0.76388888888888928</v>
      </c>
    </row>
    <row r="734" spans="1:136" x14ac:dyDescent="0.2">
      <c r="A734" s="15">
        <v>367</v>
      </c>
      <c r="B734" s="15">
        <v>1211</v>
      </c>
      <c r="C734" s="15">
        <v>0</v>
      </c>
      <c r="D734" s="15">
        <v>3</v>
      </c>
      <c r="E734" s="15">
        <v>0</v>
      </c>
      <c r="F734" s="15">
        <v>50</v>
      </c>
      <c r="G734" s="15">
        <v>3</v>
      </c>
      <c r="H734" s="15">
        <v>2</v>
      </c>
      <c r="I734" s="15">
        <v>4</v>
      </c>
      <c r="J734" s="15">
        <v>14</v>
      </c>
      <c r="K734" s="15">
        <v>0</v>
      </c>
      <c r="L734" s="15">
        <v>1</v>
      </c>
      <c r="M734" s="15">
        <v>1</v>
      </c>
      <c r="N734" s="15">
        <v>2500000</v>
      </c>
      <c r="O734" s="15">
        <v>1</v>
      </c>
      <c r="P734" s="15">
        <v>1</v>
      </c>
      <c r="Q734" s="15">
        <v>1</v>
      </c>
      <c r="R734" s="15">
        <v>1</v>
      </c>
      <c r="S734" s="15">
        <v>12</v>
      </c>
      <c r="T734" s="15">
        <v>2000</v>
      </c>
      <c r="U734" s="15">
        <f t="shared" si="142"/>
        <v>2000</v>
      </c>
      <c r="V734" s="15">
        <v>13</v>
      </c>
      <c r="W734" s="27">
        <f t="shared" si="143"/>
        <v>166.66666666666666</v>
      </c>
      <c r="AA734" s="15">
        <f t="shared" si="144"/>
        <v>0</v>
      </c>
      <c r="AD734" s="15">
        <f t="shared" si="145"/>
        <v>2000</v>
      </c>
      <c r="AE734" s="172">
        <f t="shared" si="140"/>
        <v>166.66666666666666</v>
      </c>
      <c r="AF734" s="161">
        <v>1</v>
      </c>
      <c r="AG734" s="161">
        <v>1</v>
      </c>
      <c r="AH734" s="161">
        <v>12</v>
      </c>
      <c r="AI734" s="161">
        <v>2000</v>
      </c>
      <c r="AJ734" s="161">
        <v>12</v>
      </c>
      <c r="AK734" s="161">
        <v>166.66666666666666</v>
      </c>
      <c r="AW734" s="15">
        <f t="shared" si="148"/>
        <v>0</v>
      </c>
      <c r="CJ734" s="15">
        <v>2.25</v>
      </c>
      <c r="CK734" s="15">
        <v>1.3333333333333333</v>
      </c>
      <c r="CL734" s="15">
        <v>2.6666666666666665</v>
      </c>
      <c r="CM734" s="15">
        <v>2</v>
      </c>
      <c r="CN734" s="15">
        <v>2</v>
      </c>
      <c r="CO734" s="15">
        <f t="shared" si="146"/>
        <v>2.0499999999999998</v>
      </c>
      <c r="CP734" s="15">
        <v>1</v>
      </c>
      <c r="CQ734" s="15">
        <v>4</v>
      </c>
      <c r="CR734" s="15">
        <v>2</v>
      </c>
      <c r="CS734" s="15">
        <v>5</v>
      </c>
      <c r="CT734" s="15">
        <v>1</v>
      </c>
      <c r="CU734" s="15">
        <v>3</v>
      </c>
      <c r="CV734" s="15">
        <v>1</v>
      </c>
      <c r="CW734" s="15">
        <v>1</v>
      </c>
      <c r="CX734" s="15">
        <v>1</v>
      </c>
      <c r="CY734" s="15">
        <v>1</v>
      </c>
      <c r="DA734" s="15">
        <v>1</v>
      </c>
      <c r="DC734" s="15">
        <v>1</v>
      </c>
      <c r="DE734" s="15">
        <v>1</v>
      </c>
      <c r="DM734" s="15">
        <v>2</v>
      </c>
      <c r="DN734" s="15">
        <v>1</v>
      </c>
      <c r="DO734" s="15">
        <v>3</v>
      </c>
      <c r="DP734" s="15">
        <v>1</v>
      </c>
      <c r="DQ734" s="15">
        <v>3</v>
      </c>
      <c r="DR734" s="15">
        <v>1</v>
      </c>
      <c r="DS734" s="15">
        <v>3</v>
      </c>
      <c r="DT734" s="15">
        <v>1</v>
      </c>
      <c r="DY734" s="15">
        <v>3</v>
      </c>
      <c r="DZ734" s="15">
        <v>3.3333333333333335</v>
      </c>
      <c r="EA734" s="15">
        <v>3.5</v>
      </c>
      <c r="EB734" s="15">
        <v>3</v>
      </c>
      <c r="EC734" s="15">
        <v>3.3333333333333335</v>
      </c>
      <c r="ED734" s="15">
        <v>2.75</v>
      </c>
      <c r="EE734" s="27">
        <f t="shared" si="141"/>
        <v>3.1527777777777781</v>
      </c>
      <c r="EF734" s="15">
        <f t="shared" si="147"/>
        <v>0.25277777777777821</v>
      </c>
    </row>
    <row r="735" spans="1:136" x14ac:dyDescent="0.2">
      <c r="A735" s="15">
        <v>367</v>
      </c>
      <c r="B735" s="15">
        <v>1211</v>
      </c>
      <c r="C735" s="15">
        <v>0</v>
      </c>
      <c r="D735" s="15">
        <v>3</v>
      </c>
      <c r="E735" s="15">
        <v>0</v>
      </c>
      <c r="F735" s="15">
        <v>50</v>
      </c>
      <c r="G735" s="15">
        <v>3</v>
      </c>
      <c r="H735" s="15">
        <v>2</v>
      </c>
      <c r="I735" s="15">
        <v>4</v>
      </c>
      <c r="J735" s="15">
        <v>14</v>
      </c>
      <c r="K735" s="15">
        <v>0</v>
      </c>
      <c r="L735" s="15">
        <v>1</v>
      </c>
      <c r="M735" s="15">
        <v>1</v>
      </c>
      <c r="N735" s="15">
        <v>2500000</v>
      </c>
      <c r="O735" s="15">
        <v>1</v>
      </c>
      <c r="P735" s="15">
        <v>0</v>
      </c>
      <c r="Q735" s="159">
        <v>1</v>
      </c>
      <c r="R735" s="159">
        <v>1</v>
      </c>
      <c r="S735" s="159">
        <v>12</v>
      </c>
      <c r="T735" s="159">
        <v>2000</v>
      </c>
      <c r="U735" s="159">
        <f t="shared" si="142"/>
        <v>2000</v>
      </c>
      <c r="V735" s="159">
        <v>12</v>
      </c>
      <c r="W735" s="171">
        <f t="shared" si="143"/>
        <v>166.66666666666666</v>
      </c>
      <c r="AA735" s="15">
        <f t="shared" si="144"/>
        <v>0</v>
      </c>
      <c r="AD735" s="15">
        <f t="shared" si="145"/>
        <v>2000</v>
      </c>
      <c r="AE735" s="172">
        <f t="shared" si="140"/>
        <v>166.66666666666666</v>
      </c>
      <c r="AW735" s="15">
        <f t="shared" si="148"/>
        <v>0</v>
      </c>
      <c r="CJ735" s="15">
        <v>2.25</v>
      </c>
      <c r="CK735" s="15">
        <v>1.3333333333333333</v>
      </c>
      <c r="CL735" s="15">
        <v>2.6666666666666665</v>
      </c>
      <c r="CM735" s="15">
        <v>2</v>
      </c>
      <c r="CN735" s="15">
        <v>2</v>
      </c>
      <c r="CO735" s="15">
        <f t="shared" si="146"/>
        <v>2.0499999999999998</v>
      </c>
      <c r="CP735" s="15">
        <v>1</v>
      </c>
      <c r="CQ735" s="15">
        <v>4</v>
      </c>
      <c r="CR735" s="15">
        <v>2</v>
      </c>
      <c r="CS735" s="15">
        <v>5</v>
      </c>
      <c r="CT735" s="15">
        <v>1</v>
      </c>
      <c r="CU735" s="15">
        <v>3</v>
      </c>
      <c r="CV735" s="15">
        <v>1</v>
      </c>
      <c r="CW735" s="15">
        <v>1</v>
      </c>
      <c r="CX735" s="15">
        <v>1</v>
      </c>
      <c r="CY735" s="15">
        <v>1</v>
      </c>
      <c r="DA735" s="15">
        <v>1</v>
      </c>
      <c r="DC735" s="15">
        <v>1</v>
      </c>
      <c r="DE735" s="15">
        <v>1</v>
      </c>
      <c r="DM735" s="15">
        <v>2</v>
      </c>
      <c r="DN735" s="15">
        <v>1</v>
      </c>
      <c r="DO735" s="15">
        <v>3</v>
      </c>
      <c r="DP735" s="15">
        <v>1</v>
      </c>
      <c r="DQ735" s="15">
        <v>3</v>
      </c>
      <c r="DR735" s="15">
        <v>1</v>
      </c>
      <c r="DS735" s="15">
        <v>3</v>
      </c>
      <c r="DT735" s="15">
        <v>1</v>
      </c>
      <c r="DY735" s="27">
        <v>2.6</v>
      </c>
      <c r="DZ735" s="27">
        <v>3.3333333333333335</v>
      </c>
      <c r="EA735" s="27">
        <v>3.5</v>
      </c>
      <c r="EB735" s="27">
        <v>2.8</v>
      </c>
      <c r="EC735" s="27">
        <v>2.6666666666666665</v>
      </c>
      <c r="ED735" s="27">
        <v>2.5</v>
      </c>
      <c r="EE735" s="27">
        <f t="shared" si="141"/>
        <v>2.9</v>
      </c>
      <c r="EF735" s="15">
        <f t="shared" si="147"/>
        <v>-1.1083333333333338</v>
      </c>
    </row>
    <row r="736" spans="1:136" x14ac:dyDescent="0.2">
      <c r="A736" s="15">
        <v>368</v>
      </c>
      <c r="B736" s="15">
        <v>1212</v>
      </c>
      <c r="C736" s="15">
        <v>0</v>
      </c>
      <c r="D736" s="15">
        <v>3</v>
      </c>
      <c r="E736" s="15">
        <v>1</v>
      </c>
      <c r="F736" s="15">
        <v>62</v>
      </c>
      <c r="G736" s="15">
        <v>2</v>
      </c>
      <c r="H736" s="15">
        <v>2</v>
      </c>
      <c r="I736" s="15">
        <v>4</v>
      </c>
      <c r="J736" s="15">
        <v>13</v>
      </c>
      <c r="K736" s="15">
        <v>0</v>
      </c>
      <c r="L736" s="15">
        <v>1</v>
      </c>
      <c r="M736" s="15">
        <v>1</v>
      </c>
      <c r="N736" s="15">
        <v>200000</v>
      </c>
      <c r="O736" s="15">
        <v>0</v>
      </c>
      <c r="P736" s="15">
        <v>1</v>
      </c>
      <c r="Q736" s="15">
        <v>7</v>
      </c>
      <c r="R736" s="15">
        <v>1</v>
      </c>
      <c r="S736" s="15">
        <v>1</v>
      </c>
      <c r="T736" s="15">
        <v>1000</v>
      </c>
      <c r="U736" s="15">
        <f t="shared" si="142"/>
        <v>1000</v>
      </c>
      <c r="V736" s="15">
        <v>30</v>
      </c>
      <c r="W736" s="27">
        <f t="shared" si="143"/>
        <v>1000</v>
      </c>
      <c r="AA736" s="15">
        <f t="shared" si="144"/>
        <v>0</v>
      </c>
      <c r="AD736" s="15">
        <f t="shared" si="145"/>
        <v>1000</v>
      </c>
      <c r="AE736" s="172">
        <f t="shared" si="140"/>
        <v>1000</v>
      </c>
      <c r="AF736" s="161">
        <v>7</v>
      </c>
      <c r="AG736" s="161">
        <v>1</v>
      </c>
      <c r="AH736" s="161">
        <v>1</v>
      </c>
      <c r="AI736" s="161">
        <v>1000</v>
      </c>
      <c r="AJ736" s="161">
        <v>30</v>
      </c>
      <c r="AK736" s="161">
        <v>1000</v>
      </c>
      <c r="AW736" s="15">
        <f t="shared" si="148"/>
        <v>0</v>
      </c>
      <c r="CJ736" s="15">
        <v>3</v>
      </c>
      <c r="CK736" s="15">
        <v>3</v>
      </c>
      <c r="CL736" s="15">
        <v>2</v>
      </c>
      <c r="CM736" s="15">
        <v>2</v>
      </c>
      <c r="CN736" s="15">
        <v>4</v>
      </c>
      <c r="CO736" s="15">
        <f t="shared" si="146"/>
        <v>2.8</v>
      </c>
      <c r="CP736" s="15">
        <v>3</v>
      </c>
      <c r="CQ736" s="15">
        <v>3</v>
      </c>
      <c r="CR736" s="15">
        <v>1</v>
      </c>
      <c r="CS736" s="15">
        <v>8</v>
      </c>
      <c r="CT736" s="15">
        <v>4</v>
      </c>
      <c r="CU736" s="15">
        <v>3</v>
      </c>
      <c r="CV736" s="15">
        <v>2</v>
      </c>
      <c r="CW736" s="15">
        <v>4</v>
      </c>
      <c r="CX736" s="15">
        <v>1</v>
      </c>
      <c r="CY736" s="15">
        <v>1</v>
      </c>
      <c r="DA736" s="15">
        <v>1</v>
      </c>
      <c r="DC736" s="15">
        <v>1</v>
      </c>
      <c r="DE736" s="15">
        <v>1</v>
      </c>
      <c r="DM736" s="15">
        <v>1</v>
      </c>
      <c r="DN736" s="15">
        <v>4</v>
      </c>
      <c r="DO736" s="15">
        <v>3</v>
      </c>
      <c r="DP736" s="15">
        <v>4</v>
      </c>
      <c r="DQ736" s="15">
        <v>3</v>
      </c>
      <c r="DR736" s="15">
        <v>4</v>
      </c>
      <c r="DS736" s="15">
        <v>2</v>
      </c>
      <c r="DT736" s="15">
        <v>4</v>
      </c>
      <c r="DY736" s="15">
        <v>4.4000000000000004</v>
      </c>
      <c r="DZ736" s="15">
        <v>3.3333333333333335</v>
      </c>
      <c r="EA736" s="15">
        <v>3.5</v>
      </c>
      <c r="EB736" s="15">
        <v>4.4000000000000004</v>
      </c>
      <c r="EC736" s="15">
        <v>3.6666666666666665</v>
      </c>
      <c r="ED736" s="15">
        <v>4.75</v>
      </c>
      <c r="EE736" s="27">
        <f t="shared" si="141"/>
        <v>4.0083333333333337</v>
      </c>
      <c r="EF736" s="15">
        <f t="shared" si="147"/>
        <v>0.12222222222222268</v>
      </c>
    </row>
    <row r="737" spans="1:136" x14ac:dyDescent="0.2">
      <c r="A737" s="15">
        <v>368</v>
      </c>
      <c r="B737" s="15">
        <v>1212</v>
      </c>
      <c r="C737" s="15">
        <v>0</v>
      </c>
      <c r="D737" s="15">
        <v>3</v>
      </c>
      <c r="E737" s="15">
        <v>1</v>
      </c>
      <c r="F737" s="15">
        <v>62</v>
      </c>
      <c r="G737" s="15">
        <v>2</v>
      </c>
      <c r="H737" s="15">
        <v>2</v>
      </c>
      <c r="I737" s="15">
        <v>4</v>
      </c>
      <c r="J737" s="15">
        <v>13</v>
      </c>
      <c r="K737" s="15">
        <v>0</v>
      </c>
      <c r="L737" s="15">
        <v>1</v>
      </c>
      <c r="M737" s="15">
        <v>1</v>
      </c>
      <c r="N737" s="15">
        <v>200000</v>
      </c>
      <c r="O737" s="15">
        <v>0</v>
      </c>
      <c r="P737" s="15">
        <v>0</v>
      </c>
      <c r="Q737" s="159">
        <v>7</v>
      </c>
      <c r="R737" s="159">
        <v>1</v>
      </c>
      <c r="S737" s="159">
        <v>1</v>
      </c>
      <c r="T737" s="159">
        <v>1000</v>
      </c>
      <c r="U737" s="159">
        <f t="shared" si="142"/>
        <v>1000</v>
      </c>
      <c r="V737" s="159">
        <v>30</v>
      </c>
      <c r="W737" s="171">
        <f t="shared" si="143"/>
        <v>1000</v>
      </c>
      <c r="AA737" s="15">
        <f t="shared" si="144"/>
        <v>0</v>
      </c>
      <c r="AD737" s="15">
        <f t="shared" si="145"/>
        <v>1000</v>
      </c>
      <c r="AE737" s="172">
        <f t="shared" si="140"/>
        <v>1000</v>
      </c>
      <c r="AW737" s="15">
        <f t="shared" si="148"/>
        <v>0</v>
      </c>
      <c r="CJ737" s="15">
        <v>3</v>
      </c>
      <c r="CK737" s="15">
        <v>3</v>
      </c>
      <c r="CL737" s="15">
        <v>2</v>
      </c>
      <c r="CM737" s="15">
        <v>2</v>
      </c>
      <c r="CN737" s="15">
        <v>4</v>
      </c>
      <c r="CO737" s="15">
        <f t="shared" si="146"/>
        <v>2.8</v>
      </c>
      <c r="CP737" s="15">
        <v>3</v>
      </c>
      <c r="CQ737" s="15">
        <v>3</v>
      </c>
      <c r="CR737" s="15">
        <v>1</v>
      </c>
      <c r="CS737" s="15">
        <v>8</v>
      </c>
      <c r="CT737" s="15">
        <v>4</v>
      </c>
      <c r="CU737" s="15">
        <v>3</v>
      </c>
      <c r="CV737" s="15">
        <v>2</v>
      </c>
      <c r="CW737" s="15">
        <v>4</v>
      </c>
      <c r="CX737" s="15">
        <v>1</v>
      </c>
      <c r="CY737" s="15">
        <v>1</v>
      </c>
      <c r="DA737" s="15">
        <v>1</v>
      </c>
      <c r="DC737" s="15">
        <v>1</v>
      </c>
      <c r="DE737" s="15">
        <v>1</v>
      </c>
      <c r="DM737" s="15">
        <v>1</v>
      </c>
      <c r="DN737" s="15">
        <v>4</v>
      </c>
      <c r="DO737" s="15">
        <v>3</v>
      </c>
      <c r="DP737" s="15">
        <v>4</v>
      </c>
      <c r="DQ737" s="15">
        <v>3</v>
      </c>
      <c r="DR737" s="15">
        <v>4</v>
      </c>
      <c r="DS737" s="15">
        <v>2</v>
      </c>
      <c r="DT737" s="15">
        <v>4</v>
      </c>
      <c r="DY737" s="27">
        <v>4.2</v>
      </c>
      <c r="DZ737" s="27">
        <v>3</v>
      </c>
      <c r="EA737" s="27">
        <v>3.5</v>
      </c>
      <c r="EB737" s="27">
        <v>4.2</v>
      </c>
      <c r="EC737" s="27">
        <v>3.6666666666666665</v>
      </c>
      <c r="ED737" s="27">
        <v>4.75</v>
      </c>
      <c r="EE737" s="27">
        <f t="shared" si="141"/>
        <v>3.8861111111111111</v>
      </c>
      <c r="EF737" s="15">
        <f t="shared" si="147"/>
        <v>0.16944444444444473</v>
      </c>
    </row>
    <row r="738" spans="1:136" x14ac:dyDescent="0.2">
      <c r="A738" s="15">
        <v>369</v>
      </c>
      <c r="B738" s="15">
        <v>1213</v>
      </c>
      <c r="C738" s="15">
        <v>1</v>
      </c>
      <c r="D738" s="15">
        <v>3</v>
      </c>
      <c r="E738" s="15">
        <v>1</v>
      </c>
      <c r="F738" s="15">
        <v>50</v>
      </c>
      <c r="G738" s="15">
        <v>3</v>
      </c>
      <c r="H738" s="15">
        <v>2</v>
      </c>
      <c r="I738" s="15">
        <v>4</v>
      </c>
      <c r="J738" s="15">
        <v>30</v>
      </c>
      <c r="K738" s="15">
        <v>1</v>
      </c>
      <c r="L738" s="15">
        <v>1</v>
      </c>
      <c r="M738" s="15">
        <v>1</v>
      </c>
      <c r="N738" s="15">
        <v>130000</v>
      </c>
      <c r="O738" s="15">
        <v>1</v>
      </c>
      <c r="P738" s="15">
        <v>1</v>
      </c>
      <c r="Q738" s="15">
        <v>1</v>
      </c>
      <c r="R738" s="15">
        <v>1</v>
      </c>
      <c r="S738" s="15">
        <v>7</v>
      </c>
      <c r="T738" s="15">
        <v>3500</v>
      </c>
      <c r="U738" s="15">
        <f t="shared" si="142"/>
        <v>3500</v>
      </c>
      <c r="V738" s="15">
        <v>14</v>
      </c>
      <c r="W738" s="27">
        <f t="shared" si="143"/>
        <v>500</v>
      </c>
      <c r="AA738" s="15">
        <f t="shared" si="144"/>
        <v>0</v>
      </c>
      <c r="AD738" s="15">
        <f t="shared" si="145"/>
        <v>3500</v>
      </c>
      <c r="AE738" s="172">
        <f t="shared" si="140"/>
        <v>500</v>
      </c>
      <c r="AF738" s="161">
        <v>1</v>
      </c>
      <c r="AG738" s="161">
        <v>1</v>
      </c>
      <c r="AH738" s="161">
        <v>7</v>
      </c>
      <c r="AI738" s="161">
        <v>3500</v>
      </c>
      <c r="AJ738" s="161">
        <v>13</v>
      </c>
      <c r="AK738" s="161">
        <v>500</v>
      </c>
      <c r="AS738" s="15">
        <v>5</v>
      </c>
      <c r="AT738" s="15">
        <v>1</v>
      </c>
      <c r="AU738" s="15">
        <v>10</v>
      </c>
      <c r="AV738" s="15">
        <v>500</v>
      </c>
      <c r="AW738" s="15">
        <f t="shared" si="148"/>
        <v>500</v>
      </c>
      <c r="AX738" s="15">
        <v>9</v>
      </c>
      <c r="AY738" s="15">
        <v>50</v>
      </c>
      <c r="BF738" s="15">
        <f t="shared" si="149"/>
        <v>500</v>
      </c>
      <c r="BG738" s="15">
        <f t="shared" si="150"/>
        <v>50</v>
      </c>
      <c r="BH738" s="161">
        <v>5</v>
      </c>
      <c r="BI738" s="161">
        <v>1</v>
      </c>
      <c r="BJ738" s="161">
        <v>10</v>
      </c>
      <c r="BK738" s="161">
        <v>700</v>
      </c>
      <c r="BL738" s="161">
        <v>7</v>
      </c>
      <c r="BS738" s="23">
        <v>700</v>
      </c>
      <c r="BT738" s="23">
        <f>BS738/BJ738</f>
        <v>70</v>
      </c>
      <c r="CJ738" s="15">
        <v>1.75</v>
      </c>
      <c r="CK738" s="15">
        <v>3</v>
      </c>
      <c r="CL738" s="15">
        <v>2</v>
      </c>
      <c r="CM738" s="15">
        <v>1</v>
      </c>
      <c r="CN738" s="15">
        <v>4.5</v>
      </c>
      <c r="CO738" s="15">
        <f t="shared" si="146"/>
        <v>2.4500000000000002</v>
      </c>
      <c r="CP738" s="15">
        <v>4</v>
      </c>
      <c r="CQ738" s="15">
        <v>3</v>
      </c>
      <c r="CR738" s="15">
        <v>1</v>
      </c>
      <c r="CS738" s="15">
        <v>5</v>
      </c>
      <c r="CT738" s="15">
        <v>4</v>
      </c>
      <c r="CU738" s="15">
        <v>4</v>
      </c>
      <c r="CV738" s="15">
        <v>2</v>
      </c>
      <c r="CW738" s="15">
        <v>4</v>
      </c>
      <c r="CX738" s="15">
        <v>1</v>
      </c>
      <c r="CY738" s="15">
        <v>1</v>
      </c>
      <c r="DA738" s="15">
        <v>1</v>
      </c>
      <c r="DC738" s="15">
        <v>1</v>
      </c>
      <c r="DE738" s="15">
        <v>1</v>
      </c>
      <c r="DM738" s="15">
        <v>1</v>
      </c>
      <c r="DN738" s="15">
        <v>4</v>
      </c>
      <c r="DO738" s="15">
        <v>2</v>
      </c>
      <c r="DP738" s="15">
        <v>4</v>
      </c>
      <c r="DQ738" s="15">
        <v>3</v>
      </c>
      <c r="DR738" s="15">
        <v>4</v>
      </c>
      <c r="DS738" s="15">
        <v>3</v>
      </c>
      <c r="DT738" s="15">
        <v>4</v>
      </c>
      <c r="DY738" s="15">
        <v>4.75</v>
      </c>
      <c r="DZ738" s="15">
        <v>3.6666666666666665</v>
      </c>
      <c r="EA738" s="15">
        <v>3</v>
      </c>
      <c r="EB738" s="15">
        <v>3.8</v>
      </c>
      <c r="EC738" s="15">
        <v>3.3333333333333335</v>
      </c>
      <c r="ED738" s="15">
        <v>3.75</v>
      </c>
      <c r="EE738" s="27">
        <f t="shared" si="141"/>
        <v>3.7166666666666663</v>
      </c>
      <c r="EF738" s="15">
        <f t="shared" si="147"/>
        <v>3.3333333333333215E-2</v>
      </c>
    </row>
    <row r="739" spans="1:136" x14ac:dyDescent="0.2">
      <c r="A739" s="15">
        <v>369</v>
      </c>
      <c r="B739" s="15">
        <v>1213</v>
      </c>
      <c r="C739" s="15">
        <v>1</v>
      </c>
      <c r="D739" s="15">
        <v>3</v>
      </c>
      <c r="E739" s="15">
        <v>1</v>
      </c>
      <c r="F739" s="15">
        <v>50</v>
      </c>
      <c r="G739" s="15">
        <v>3</v>
      </c>
      <c r="H739" s="15">
        <v>2</v>
      </c>
      <c r="I739" s="15">
        <v>4</v>
      </c>
      <c r="J739" s="15">
        <v>30</v>
      </c>
      <c r="K739" s="15">
        <v>1</v>
      </c>
      <c r="L739" s="15">
        <v>1</v>
      </c>
      <c r="M739" s="15">
        <v>1</v>
      </c>
      <c r="N739" s="15">
        <v>130000</v>
      </c>
      <c r="O739" s="15">
        <v>1</v>
      </c>
      <c r="P739" s="15">
        <v>0</v>
      </c>
      <c r="Q739" s="159">
        <v>1</v>
      </c>
      <c r="R739" s="159">
        <v>1</v>
      </c>
      <c r="S739" s="159">
        <v>7</v>
      </c>
      <c r="T739" s="159">
        <v>3500</v>
      </c>
      <c r="U739" s="159">
        <f t="shared" si="142"/>
        <v>3500</v>
      </c>
      <c r="V739" s="159">
        <v>13</v>
      </c>
      <c r="W739" s="171">
        <f t="shared" si="143"/>
        <v>500</v>
      </c>
      <c r="AA739" s="15">
        <f t="shared" si="144"/>
        <v>0</v>
      </c>
      <c r="AD739" s="15">
        <f t="shared" si="145"/>
        <v>3500</v>
      </c>
      <c r="AE739" s="172">
        <f t="shared" si="140"/>
        <v>500</v>
      </c>
      <c r="AS739" s="15">
        <v>5</v>
      </c>
      <c r="AT739" s="15">
        <v>1</v>
      </c>
      <c r="AU739" s="15">
        <v>10</v>
      </c>
      <c r="AV739" s="15">
        <v>700</v>
      </c>
      <c r="AW739" s="15">
        <f t="shared" si="148"/>
        <v>700</v>
      </c>
      <c r="AX739" s="15">
        <v>7</v>
      </c>
      <c r="BF739" s="15">
        <f t="shared" si="149"/>
        <v>700</v>
      </c>
      <c r="BG739" s="15">
        <f t="shared" si="150"/>
        <v>70</v>
      </c>
      <c r="CJ739" s="15">
        <v>1.75</v>
      </c>
      <c r="CK739" s="15">
        <v>3</v>
      </c>
      <c r="CL739" s="15">
        <v>2</v>
      </c>
      <c r="CM739" s="15">
        <v>1</v>
      </c>
      <c r="CN739" s="15">
        <v>4.5</v>
      </c>
      <c r="CO739" s="15">
        <f t="shared" si="146"/>
        <v>2.4500000000000002</v>
      </c>
      <c r="CP739" s="15">
        <v>4</v>
      </c>
      <c r="CQ739" s="15">
        <v>3</v>
      </c>
      <c r="CR739" s="15">
        <v>1</v>
      </c>
      <c r="CS739" s="15">
        <v>5</v>
      </c>
      <c r="CT739" s="15">
        <v>4</v>
      </c>
      <c r="CU739" s="15">
        <v>4</v>
      </c>
      <c r="CV739" s="15">
        <v>2</v>
      </c>
      <c r="CW739" s="15">
        <v>4</v>
      </c>
      <c r="CX739" s="15">
        <v>1</v>
      </c>
      <c r="CY739" s="15">
        <v>1</v>
      </c>
      <c r="DA739" s="15">
        <v>1</v>
      </c>
      <c r="DC739" s="15">
        <v>1</v>
      </c>
      <c r="DE739" s="15">
        <v>1</v>
      </c>
      <c r="DM739" s="15">
        <v>1</v>
      </c>
      <c r="DN739" s="15">
        <v>4</v>
      </c>
      <c r="DO739" s="15">
        <v>2</v>
      </c>
      <c r="DP739" s="15">
        <v>4</v>
      </c>
      <c r="DQ739" s="15">
        <v>3</v>
      </c>
      <c r="DR739" s="15">
        <v>4</v>
      </c>
      <c r="DS739" s="15">
        <v>3</v>
      </c>
      <c r="DT739" s="15">
        <v>4</v>
      </c>
      <c r="DY739" s="27">
        <v>4.8</v>
      </c>
      <c r="DZ739" s="27">
        <v>3.6666666666666665</v>
      </c>
      <c r="EA739" s="27">
        <v>3</v>
      </c>
      <c r="EB739" s="27">
        <v>3.8</v>
      </c>
      <c r="EC739" s="27">
        <v>3.3333333333333335</v>
      </c>
      <c r="ED739" s="27">
        <v>3.5</v>
      </c>
      <c r="EE739" s="27">
        <f t="shared" si="141"/>
        <v>3.6833333333333331</v>
      </c>
      <c r="EF739" s="15">
        <f t="shared" si="147"/>
        <v>1.6666666666666607E-2</v>
      </c>
    </row>
    <row r="740" spans="1:136" x14ac:dyDescent="0.2">
      <c r="A740" s="15">
        <v>370</v>
      </c>
      <c r="B740" s="15">
        <v>1214</v>
      </c>
      <c r="C740" s="15">
        <v>1</v>
      </c>
      <c r="D740" s="15">
        <v>3</v>
      </c>
      <c r="E740" s="15">
        <v>1</v>
      </c>
      <c r="F740" s="15">
        <v>71</v>
      </c>
      <c r="G740" s="15">
        <v>2</v>
      </c>
      <c r="H740" s="15">
        <v>2</v>
      </c>
      <c r="I740" s="15">
        <v>5</v>
      </c>
      <c r="J740" s="15">
        <v>36</v>
      </c>
      <c r="K740" s="15">
        <v>0</v>
      </c>
      <c r="L740" s="15">
        <v>1</v>
      </c>
      <c r="M740" s="15">
        <v>1</v>
      </c>
      <c r="N740" s="15">
        <v>80000</v>
      </c>
      <c r="O740" s="15">
        <v>1</v>
      </c>
      <c r="P740" s="15">
        <v>1</v>
      </c>
      <c r="Q740" s="15">
        <v>5</v>
      </c>
      <c r="R740" s="15">
        <v>1</v>
      </c>
      <c r="S740" s="15">
        <v>7</v>
      </c>
      <c r="T740" s="15">
        <v>6000</v>
      </c>
      <c r="U740" s="15">
        <f t="shared" si="142"/>
        <v>6000</v>
      </c>
      <c r="V740" s="15">
        <v>12</v>
      </c>
      <c r="W740" s="27">
        <f t="shared" si="143"/>
        <v>857.14285714285711</v>
      </c>
      <c r="AA740" s="15">
        <f t="shared" si="144"/>
        <v>0</v>
      </c>
      <c r="AD740" s="15">
        <f t="shared" si="145"/>
        <v>6000</v>
      </c>
      <c r="AE740" s="172">
        <f t="shared" si="140"/>
        <v>857.14285714285711</v>
      </c>
      <c r="AF740" s="161">
        <v>5</v>
      </c>
      <c r="AG740" s="161">
        <v>1</v>
      </c>
      <c r="AH740" s="161">
        <v>7</v>
      </c>
      <c r="AI740" s="161">
        <v>6000</v>
      </c>
      <c r="AJ740" s="161">
        <v>12</v>
      </c>
      <c r="AK740" s="161">
        <v>857.14285714285711</v>
      </c>
      <c r="AW740" s="15">
        <f t="shared" si="148"/>
        <v>0</v>
      </c>
      <c r="CJ740" s="15">
        <v>2.25</v>
      </c>
      <c r="CK740" s="15">
        <v>3</v>
      </c>
      <c r="CL740" s="15">
        <v>2</v>
      </c>
      <c r="CM740" s="15">
        <v>2.5</v>
      </c>
      <c r="CN740" s="15">
        <v>3</v>
      </c>
      <c r="CO740" s="15">
        <f t="shared" si="146"/>
        <v>2.5499999999999998</v>
      </c>
      <c r="CP740" s="15">
        <v>2</v>
      </c>
      <c r="CQ740" s="15">
        <v>5</v>
      </c>
      <c r="CR740" s="15" t="s">
        <v>1007</v>
      </c>
      <c r="CU740" s="15" t="s">
        <v>1007</v>
      </c>
      <c r="CX740" s="15" t="s">
        <v>1007</v>
      </c>
      <c r="CY740" s="15" t="s">
        <v>1007</v>
      </c>
      <c r="DA740" s="15" t="s">
        <v>1007</v>
      </c>
      <c r="DC740" s="15" t="s">
        <v>1007</v>
      </c>
      <c r="DE740" s="15" t="s">
        <v>1007</v>
      </c>
      <c r="DM740" s="15">
        <v>1</v>
      </c>
      <c r="DN740" s="15">
        <v>1</v>
      </c>
      <c r="DO740" s="15">
        <v>3</v>
      </c>
      <c r="DP740" s="15">
        <v>1</v>
      </c>
      <c r="DQ740" s="15">
        <v>1</v>
      </c>
      <c r="DR740" s="15">
        <v>1</v>
      </c>
      <c r="DS740" s="15">
        <v>1</v>
      </c>
      <c r="DT740" s="15">
        <v>1</v>
      </c>
      <c r="DY740" s="15">
        <v>4.2</v>
      </c>
      <c r="DZ740" s="15">
        <v>4</v>
      </c>
      <c r="EA740" s="15">
        <v>3.5</v>
      </c>
      <c r="EB740" s="15">
        <v>3.8</v>
      </c>
      <c r="EC740" s="15">
        <v>3</v>
      </c>
      <c r="ED740" s="15">
        <v>3.5</v>
      </c>
      <c r="EE740" s="27">
        <f t="shared" si="141"/>
        <v>3.6666666666666665</v>
      </c>
      <c r="EF740" s="15">
        <f t="shared" si="147"/>
        <v>0.1388888888888884</v>
      </c>
    </row>
    <row r="741" spans="1:136" x14ac:dyDescent="0.2">
      <c r="A741" s="15">
        <v>370</v>
      </c>
      <c r="B741" s="15">
        <v>1214</v>
      </c>
      <c r="C741" s="15">
        <v>1</v>
      </c>
      <c r="D741" s="15">
        <v>3</v>
      </c>
      <c r="E741" s="15">
        <v>1</v>
      </c>
      <c r="F741" s="15">
        <v>71</v>
      </c>
      <c r="G741" s="15">
        <v>2</v>
      </c>
      <c r="H741" s="15">
        <v>2</v>
      </c>
      <c r="I741" s="15">
        <v>5</v>
      </c>
      <c r="J741" s="15">
        <v>36</v>
      </c>
      <c r="K741" s="15">
        <v>0</v>
      </c>
      <c r="L741" s="15">
        <v>1</v>
      </c>
      <c r="M741" s="15">
        <v>1</v>
      </c>
      <c r="N741" s="15">
        <v>80000</v>
      </c>
      <c r="O741" s="15">
        <v>1</v>
      </c>
      <c r="P741" s="15">
        <v>0</v>
      </c>
      <c r="Q741" s="159">
        <v>5</v>
      </c>
      <c r="R741" s="159">
        <v>1</v>
      </c>
      <c r="S741" s="159">
        <v>7</v>
      </c>
      <c r="T741" s="159">
        <v>6000</v>
      </c>
      <c r="U741" s="159">
        <f t="shared" si="142"/>
        <v>6000</v>
      </c>
      <c r="V741" s="159">
        <v>12</v>
      </c>
      <c r="W741" s="171">
        <f t="shared" si="143"/>
        <v>857.14285714285711</v>
      </c>
      <c r="AA741" s="15">
        <f t="shared" si="144"/>
        <v>0</v>
      </c>
      <c r="AD741" s="15">
        <f t="shared" si="145"/>
        <v>6000</v>
      </c>
      <c r="AE741" s="172">
        <f t="shared" si="140"/>
        <v>857.14285714285711</v>
      </c>
      <c r="AW741" s="15">
        <f t="shared" si="148"/>
        <v>0</v>
      </c>
      <c r="CJ741" s="15">
        <v>2.25</v>
      </c>
      <c r="CK741" s="15">
        <v>3</v>
      </c>
      <c r="CL741" s="15">
        <v>2</v>
      </c>
      <c r="CM741" s="15">
        <v>2.5</v>
      </c>
      <c r="CN741" s="15">
        <v>3</v>
      </c>
      <c r="CO741" s="15">
        <f t="shared" si="146"/>
        <v>2.5499999999999998</v>
      </c>
      <c r="CP741" s="15">
        <v>2</v>
      </c>
      <c r="CQ741" s="15">
        <v>5</v>
      </c>
      <c r="CR741" s="15" t="s">
        <v>1007</v>
      </c>
      <c r="CU741" s="15" t="s">
        <v>1007</v>
      </c>
      <c r="CX741" s="15" t="s">
        <v>1007</v>
      </c>
      <c r="CY741" s="15" t="s">
        <v>1007</v>
      </c>
      <c r="DA741" s="15" t="s">
        <v>1007</v>
      </c>
      <c r="DC741" s="15" t="s">
        <v>1007</v>
      </c>
      <c r="DE741" s="15" t="s">
        <v>1007</v>
      </c>
      <c r="DM741" s="15">
        <v>1</v>
      </c>
      <c r="DN741" s="15">
        <v>1</v>
      </c>
      <c r="DO741" s="15">
        <v>3</v>
      </c>
      <c r="DP741" s="15">
        <v>1</v>
      </c>
      <c r="DQ741" s="15">
        <v>1</v>
      </c>
      <c r="DR741" s="15">
        <v>1</v>
      </c>
      <c r="DS741" s="15">
        <v>1</v>
      </c>
      <c r="DT741" s="15">
        <v>1</v>
      </c>
      <c r="DY741" s="27">
        <v>4.2</v>
      </c>
      <c r="DZ741" s="27">
        <v>3.6666666666666665</v>
      </c>
      <c r="EA741" s="27">
        <v>3</v>
      </c>
      <c r="EB741" s="27">
        <v>3.8</v>
      </c>
      <c r="EC741" s="27">
        <v>3</v>
      </c>
      <c r="ED741" s="27">
        <v>3.5</v>
      </c>
      <c r="EE741" s="27">
        <f t="shared" si="141"/>
        <v>3.5277777777777781</v>
      </c>
      <c r="EF741" s="15">
        <f t="shared" si="147"/>
        <v>-0.56111111111111134</v>
      </c>
    </row>
    <row r="742" spans="1:136" x14ac:dyDescent="0.2">
      <c r="A742" s="15">
        <v>371</v>
      </c>
      <c r="B742" s="15">
        <v>1215</v>
      </c>
      <c r="C742" s="15">
        <v>1</v>
      </c>
      <c r="D742" s="15">
        <v>3</v>
      </c>
      <c r="E742" s="15">
        <v>1</v>
      </c>
      <c r="F742" s="15">
        <v>53</v>
      </c>
      <c r="G742" s="15">
        <v>3</v>
      </c>
      <c r="H742" s="15">
        <v>2</v>
      </c>
      <c r="I742" s="15">
        <v>4</v>
      </c>
      <c r="J742" s="15">
        <v>12</v>
      </c>
      <c r="K742" s="15">
        <v>0</v>
      </c>
      <c r="L742" s="15">
        <v>1</v>
      </c>
      <c r="M742" s="15">
        <v>1</v>
      </c>
      <c r="N742" s="15">
        <v>100000</v>
      </c>
      <c r="O742" s="15">
        <v>1</v>
      </c>
      <c r="P742" s="15">
        <v>1</v>
      </c>
      <c r="Q742" s="15">
        <v>1</v>
      </c>
      <c r="R742" s="15">
        <v>1</v>
      </c>
      <c r="S742" s="15">
        <v>8</v>
      </c>
      <c r="T742" s="15">
        <v>2800</v>
      </c>
      <c r="U742" s="15">
        <f t="shared" si="142"/>
        <v>2800</v>
      </c>
      <c r="V742" s="15">
        <v>14</v>
      </c>
      <c r="W742" s="27">
        <f t="shared" si="143"/>
        <v>350</v>
      </c>
      <c r="AA742" s="15">
        <f t="shared" si="144"/>
        <v>0</v>
      </c>
      <c r="AD742" s="15">
        <f t="shared" si="145"/>
        <v>2800</v>
      </c>
      <c r="AE742" s="172">
        <f t="shared" si="140"/>
        <v>350</v>
      </c>
      <c r="AF742" s="161">
        <v>1</v>
      </c>
      <c r="AG742" s="161">
        <v>1</v>
      </c>
      <c r="AH742" s="161">
        <v>8</v>
      </c>
      <c r="AI742" s="161">
        <v>3000</v>
      </c>
      <c r="AJ742" s="161">
        <v>12</v>
      </c>
      <c r="AK742" s="161">
        <v>375</v>
      </c>
      <c r="AW742" s="15">
        <f t="shared" si="148"/>
        <v>0</v>
      </c>
      <c r="CJ742" s="15">
        <v>2</v>
      </c>
      <c r="CK742" s="15">
        <v>1</v>
      </c>
      <c r="CL742" s="15">
        <v>1</v>
      </c>
      <c r="CM742" s="15">
        <v>1</v>
      </c>
      <c r="CN742" s="15">
        <v>1</v>
      </c>
      <c r="CO742" s="15">
        <f t="shared" si="146"/>
        <v>1.2</v>
      </c>
      <c r="CP742" s="15">
        <v>1</v>
      </c>
      <c r="CQ742" s="15">
        <v>2</v>
      </c>
      <c r="CR742" s="15">
        <v>1</v>
      </c>
      <c r="CS742" s="15">
        <v>3</v>
      </c>
      <c r="CT742" s="15">
        <v>1</v>
      </c>
      <c r="CU742" s="15">
        <v>2</v>
      </c>
      <c r="CV742" s="15">
        <v>1</v>
      </c>
      <c r="CW742" s="15">
        <v>1</v>
      </c>
      <c r="CX742" s="15">
        <v>1</v>
      </c>
      <c r="CY742" s="15">
        <v>1</v>
      </c>
      <c r="DA742" s="15">
        <v>1</v>
      </c>
      <c r="DC742" s="15">
        <v>1</v>
      </c>
      <c r="DE742" s="15">
        <v>1</v>
      </c>
      <c r="DM742" s="15">
        <v>1</v>
      </c>
      <c r="DN742" s="15">
        <v>1</v>
      </c>
      <c r="DO742" s="15">
        <v>3</v>
      </c>
      <c r="DP742" s="15">
        <v>1</v>
      </c>
      <c r="DQ742" s="15">
        <v>3</v>
      </c>
      <c r="DR742" s="15">
        <v>1</v>
      </c>
      <c r="DS742" s="15">
        <v>3</v>
      </c>
      <c r="DT742" s="15">
        <v>1</v>
      </c>
      <c r="DY742" s="15">
        <v>4.2</v>
      </c>
      <c r="DZ742" s="15">
        <v>4.666666666666667</v>
      </c>
      <c r="EA742" s="15">
        <v>4.5</v>
      </c>
      <c r="EB742" s="15">
        <v>4</v>
      </c>
      <c r="EC742" s="15">
        <v>3.6666666666666665</v>
      </c>
      <c r="ED742" s="15">
        <v>3.5</v>
      </c>
      <c r="EE742" s="27">
        <f t="shared" si="141"/>
        <v>4.0888888888888895</v>
      </c>
      <c r="EF742" s="15">
        <f t="shared" si="147"/>
        <v>-3.3333333333333215E-2</v>
      </c>
    </row>
    <row r="743" spans="1:136" x14ac:dyDescent="0.2">
      <c r="A743" s="15">
        <v>371</v>
      </c>
      <c r="B743" s="15">
        <v>1215</v>
      </c>
      <c r="C743" s="15">
        <v>1</v>
      </c>
      <c r="D743" s="15">
        <v>3</v>
      </c>
      <c r="E743" s="15">
        <v>1</v>
      </c>
      <c r="F743" s="15">
        <v>53</v>
      </c>
      <c r="G743" s="15">
        <v>3</v>
      </c>
      <c r="H743" s="15">
        <v>2</v>
      </c>
      <c r="I743" s="15">
        <v>4</v>
      </c>
      <c r="J743" s="15">
        <v>12</v>
      </c>
      <c r="K743" s="15">
        <v>0</v>
      </c>
      <c r="L743" s="15">
        <v>1</v>
      </c>
      <c r="M743" s="15">
        <v>1</v>
      </c>
      <c r="N743" s="15">
        <v>100000</v>
      </c>
      <c r="O743" s="15">
        <v>1</v>
      </c>
      <c r="P743" s="15">
        <v>0</v>
      </c>
      <c r="Q743" s="159">
        <v>1</v>
      </c>
      <c r="R743" s="159">
        <v>1</v>
      </c>
      <c r="S743" s="159">
        <v>8</v>
      </c>
      <c r="T743" s="159">
        <v>3000</v>
      </c>
      <c r="U743" s="159">
        <f t="shared" si="142"/>
        <v>3000</v>
      </c>
      <c r="V743" s="159">
        <v>12</v>
      </c>
      <c r="W743" s="171">
        <f t="shared" si="143"/>
        <v>375</v>
      </c>
      <c r="AA743" s="15">
        <f t="shared" si="144"/>
        <v>0</v>
      </c>
      <c r="AD743" s="15">
        <f t="shared" si="145"/>
        <v>3000</v>
      </c>
      <c r="AE743" s="172">
        <f t="shared" si="140"/>
        <v>375</v>
      </c>
      <c r="AW743" s="15">
        <f t="shared" si="148"/>
        <v>0</v>
      </c>
      <c r="CJ743" s="15">
        <v>2</v>
      </c>
      <c r="CK743" s="15">
        <v>1</v>
      </c>
      <c r="CL743" s="15">
        <v>1</v>
      </c>
      <c r="CM743" s="15">
        <v>1</v>
      </c>
      <c r="CN743" s="15">
        <v>1</v>
      </c>
      <c r="CO743" s="15">
        <f t="shared" si="146"/>
        <v>1.2</v>
      </c>
      <c r="CP743" s="15">
        <v>1</v>
      </c>
      <c r="CQ743" s="15">
        <v>2</v>
      </c>
      <c r="CR743" s="15">
        <v>1</v>
      </c>
      <c r="CS743" s="15">
        <v>3</v>
      </c>
      <c r="CT743" s="15">
        <v>1</v>
      </c>
      <c r="CU743" s="15">
        <v>2</v>
      </c>
      <c r="CV743" s="15">
        <v>1</v>
      </c>
      <c r="CW743" s="15">
        <v>1</v>
      </c>
      <c r="CX743" s="15">
        <v>1</v>
      </c>
      <c r="CY743" s="15">
        <v>1</v>
      </c>
      <c r="DA743" s="15">
        <v>1</v>
      </c>
      <c r="DC743" s="15">
        <v>1</v>
      </c>
      <c r="DE743" s="15">
        <v>1</v>
      </c>
      <c r="DM743" s="15">
        <v>1</v>
      </c>
      <c r="DN743" s="15">
        <v>1</v>
      </c>
      <c r="DO743" s="15">
        <v>3</v>
      </c>
      <c r="DP743" s="15">
        <v>1</v>
      </c>
      <c r="DQ743" s="15">
        <v>3</v>
      </c>
      <c r="DR743" s="15">
        <v>1</v>
      </c>
      <c r="DS743" s="15">
        <v>3</v>
      </c>
      <c r="DT743" s="15">
        <v>1</v>
      </c>
      <c r="DY743" s="27">
        <v>4.4000000000000004</v>
      </c>
      <c r="DZ743" s="27">
        <v>4.666666666666667</v>
      </c>
      <c r="EA743" s="27">
        <v>4.5</v>
      </c>
      <c r="EB743" s="27">
        <v>4</v>
      </c>
      <c r="EC743" s="27">
        <v>3.6666666666666665</v>
      </c>
      <c r="ED743" s="27">
        <v>3.5</v>
      </c>
      <c r="EE743" s="27">
        <f t="shared" si="141"/>
        <v>4.1222222222222227</v>
      </c>
      <c r="EF743" s="15">
        <f t="shared" si="147"/>
        <v>-0.26666666666666572</v>
      </c>
    </row>
    <row r="744" spans="1:136" x14ac:dyDescent="0.2">
      <c r="A744" s="15">
        <v>372</v>
      </c>
      <c r="B744" s="15">
        <v>1216</v>
      </c>
      <c r="C744" s="15">
        <v>1</v>
      </c>
      <c r="D744" s="15">
        <v>3</v>
      </c>
      <c r="E744" s="15">
        <v>1</v>
      </c>
      <c r="F744" s="15">
        <v>74</v>
      </c>
      <c r="G744" s="15">
        <v>2</v>
      </c>
      <c r="H744" s="15">
        <v>2</v>
      </c>
      <c r="I744" s="15">
        <v>6</v>
      </c>
      <c r="J744" s="15">
        <v>20</v>
      </c>
      <c r="K744" s="15">
        <v>0</v>
      </c>
      <c r="L744" s="15">
        <v>1</v>
      </c>
      <c r="M744" s="15">
        <v>1</v>
      </c>
      <c r="N744" s="15">
        <v>90000</v>
      </c>
      <c r="O744" s="15">
        <v>1</v>
      </c>
      <c r="P744" s="15">
        <v>1</v>
      </c>
      <c r="Q744" s="15">
        <v>1</v>
      </c>
      <c r="R744" s="15">
        <v>1</v>
      </c>
      <c r="S744" s="15">
        <v>100</v>
      </c>
      <c r="T744" s="15">
        <v>40000</v>
      </c>
      <c r="U744" s="15">
        <f t="shared" si="142"/>
        <v>40000</v>
      </c>
      <c r="V744" s="15">
        <v>12</v>
      </c>
      <c r="W744" s="27">
        <f t="shared" si="143"/>
        <v>400</v>
      </c>
      <c r="AA744" s="15">
        <f t="shared" si="144"/>
        <v>0</v>
      </c>
      <c r="AD744" s="15">
        <f t="shared" si="145"/>
        <v>40000</v>
      </c>
      <c r="AE744" s="172">
        <f t="shared" si="140"/>
        <v>400</v>
      </c>
      <c r="AF744" s="161">
        <v>1</v>
      </c>
      <c r="AG744" s="161">
        <v>1</v>
      </c>
      <c r="AH744" s="161">
        <v>100</v>
      </c>
      <c r="AI744" s="161">
        <v>30000</v>
      </c>
      <c r="AJ744" s="161">
        <v>15</v>
      </c>
      <c r="AK744" s="161">
        <v>300</v>
      </c>
      <c r="AW744" s="15">
        <f t="shared" si="148"/>
        <v>0</v>
      </c>
      <c r="CJ744" s="15">
        <v>2</v>
      </c>
      <c r="CK744" s="15">
        <v>1</v>
      </c>
      <c r="CL744" s="15">
        <v>1</v>
      </c>
      <c r="CM744" s="15">
        <v>1</v>
      </c>
      <c r="CN744" s="15">
        <v>1</v>
      </c>
      <c r="CO744" s="15">
        <f t="shared" si="146"/>
        <v>1.2</v>
      </c>
      <c r="CP744" s="15">
        <v>1</v>
      </c>
      <c r="CQ744" s="15">
        <v>2</v>
      </c>
      <c r="CR744" s="15">
        <v>1</v>
      </c>
      <c r="CS744" s="15">
        <v>4</v>
      </c>
      <c r="CT744" s="15">
        <v>1</v>
      </c>
      <c r="CU744" s="15">
        <v>4</v>
      </c>
      <c r="CV744" s="15">
        <v>1</v>
      </c>
      <c r="CW744" s="15">
        <v>1</v>
      </c>
      <c r="CX744" s="15">
        <v>1</v>
      </c>
      <c r="CY744" s="15">
        <v>1</v>
      </c>
      <c r="DA744" s="15">
        <v>1</v>
      </c>
      <c r="DC744" s="15">
        <v>1</v>
      </c>
      <c r="DE744" s="15">
        <v>1</v>
      </c>
      <c r="DM744" s="15">
        <v>1</v>
      </c>
      <c r="DN744" s="15">
        <v>1</v>
      </c>
      <c r="DO744" s="15">
        <v>3</v>
      </c>
      <c r="DP744" s="15">
        <v>1</v>
      </c>
      <c r="DQ744" s="15">
        <v>3</v>
      </c>
      <c r="DR744" s="15">
        <v>1</v>
      </c>
      <c r="DS744" s="15">
        <v>2</v>
      </c>
      <c r="DT744" s="15">
        <v>1</v>
      </c>
      <c r="DY744" s="15">
        <v>5</v>
      </c>
      <c r="DZ744" s="15">
        <v>5</v>
      </c>
      <c r="EA744" s="15">
        <v>5</v>
      </c>
      <c r="EB744" s="15">
        <v>4</v>
      </c>
      <c r="EC744" s="15">
        <v>3.3333333333333335</v>
      </c>
      <c r="ED744" s="15">
        <v>4</v>
      </c>
      <c r="EE744" s="27">
        <f t="shared" si="141"/>
        <v>4.3888888888888884</v>
      </c>
      <c r="EF744" s="15">
        <f t="shared" si="147"/>
        <v>0</v>
      </c>
    </row>
    <row r="745" spans="1:136" x14ac:dyDescent="0.2">
      <c r="A745" s="15">
        <v>372</v>
      </c>
      <c r="B745" s="15">
        <v>1216</v>
      </c>
      <c r="C745" s="15">
        <v>1</v>
      </c>
      <c r="D745" s="15">
        <v>3</v>
      </c>
      <c r="E745" s="15">
        <v>1</v>
      </c>
      <c r="F745" s="15">
        <v>74</v>
      </c>
      <c r="G745" s="15">
        <v>2</v>
      </c>
      <c r="H745" s="15">
        <v>2</v>
      </c>
      <c r="I745" s="15">
        <v>6</v>
      </c>
      <c r="J745" s="15">
        <v>20</v>
      </c>
      <c r="K745" s="15">
        <v>0</v>
      </c>
      <c r="L745" s="15">
        <v>1</v>
      </c>
      <c r="M745" s="15">
        <v>1</v>
      </c>
      <c r="N745" s="15">
        <v>90000</v>
      </c>
      <c r="O745" s="15">
        <v>1</v>
      </c>
      <c r="P745" s="15">
        <v>0</v>
      </c>
      <c r="Q745" s="159">
        <v>1</v>
      </c>
      <c r="R745" s="159">
        <v>1</v>
      </c>
      <c r="S745" s="159">
        <v>100</v>
      </c>
      <c r="T745" s="159">
        <v>30000</v>
      </c>
      <c r="U745" s="159">
        <f t="shared" si="142"/>
        <v>30000</v>
      </c>
      <c r="V745" s="159">
        <v>15</v>
      </c>
      <c r="W745" s="171">
        <f t="shared" si="143"/>
        <v>300</v>
      </c>
      <c r="AA745" s="15">
        <f t="shared" si="144"/>
        <v>0</v>
      </c>
      <c r="AD745" s="15">
        <f t="shared" si="145"/>
        <v>30000</v>
      </c>
      <c r="AE745" s="172">
        <f t="shared" si="140"/>
        <v>300</v>
      </c>
      <c r="AW745" s="15">
        <f t="shared" si="148"/>
        <v>0</v>
      </c>
      <c r="CJ745" s="15">
        <v>2</v>
      </c>
      <c r="CK745" s="15">
        <v>1</v>
      </c>
      <c r="CL745" s="15">
        <v>1</v>
      </c>
      <c r="CM745" s="15">
        <v>1</v>
      </c>
      <c r="CN745" s="15">
        <v>1</v>
      </c>
      <c r="CO745" s="15">
        <f t="shared" si="146"/>
        <v>1.2</v>
      </c>
      <c r="CP745" s="15">
        <v>1</v>
      </c>
      <c r="CQ745" s="15">
        <v>2</v>
      </c>
      <c r="CR745" s="15">
        <v>1</v>
      </c>
      <c r="CS745" s="15">
        <v>4</v>
      </c>
      <c r="CT745" s="15">
        <v>1</v>
      </c>
      <c r="CU745" s="15">
        <v>4</v>
      </c>
      <c r="CV745" s="15">
        <v>1</v>
      </c>
      <c r="CW745" s="15">
        <v>1</v>
      </c>
      <c r="CX745" s="15">
        <v>1</v>
      </c>
      <c r="CY745" s="15">
        <v>1</v>
      </c>
      <c r="DA745" s="15">
        <v>1</v>
      </c>
      <c r="DC745" s="15">
        <v>1</v>
      </c>
      <c r="DE745" s="15">
        <v>1</v>
      </c>
      <c r="DM745" s="15">
        <v>1</v>
      </c>
      <c r="DN745" s="15">
        <v>1</v>
      </c>
      <c r="DO745" s="15">
        <v>3</v>
      </c>
      <c r="DP745" s="15">
        <v>1</v>
      </c>
      <c r="DQ745" s="15">
        <v>3</v>
      </c>
      <c r="DR745" s="15">
        <v>1</v>
      </c>
      <c r="DS745" s="15">
        <v>2</v>
      </c>
      <c r="DT745" s="15">
        <v>1</v>
      </c>
      <c r="DY745" s="27">
        <v>5</v>
      </c>
      <c r="DZ745" s="27">
        <v>5</v>
      </c>
      <c r="EA745" s="27">
        <v>5</v>
      </c>
      <c r="EB745" s="27">
        <v>4</v>
      </c>
      <c r="EC745" s="27">
        <v>3.3333333333333335</v>
      </c>
      <c r="ED745" s="27">
        <v>4</v>
      </c>
      <c r="EE745" s="27">
        <f t="shared" si="141"/>
        <v>4.3888888888888884</v>
      </c>
      <c r="EF745" s="15">
        <f t="shared" si="147"/>
        <v>-1.3888888888889284E-2</v>
      </c>
    </row>
    <row r="746" spans="1:136" x14ac:dyDescent="0.2">
      <c r="A746" s="15">
        <v>373</v>
      </c>
      <c r="B746" s="15">
        <v>1217</v>
      </c>
      <c r="C746" s="15">
        <v>1</v>
      </c>
      <c r="D746" s="15">
        <v>3</v>
      </c>
      <c r="E746" s="15">
        <v>1</v>
      </c>
      <c r="F746" s="15">
        <v>60</v>
      </c>
      <c r="G746" s="15">
        <v>3</v>
      </c>
      <c r="H746" s="15">
        <v>2</v>
      </c>
      <c r="I746" s="15">
        <v>4</v>
      </c>
      <c r="J746" s="15">
        <v>20</v>
      </c>
      <c r="K746" s="15">
        <v>0</v>
      </c>
      <c r="L746" s="15">
        <v>1</v>
      </c>
      <c r="M746" s="15">
        <v>1</v>
      </c>
      <c r="N746" s="15">
        <v>100000</v>
      </c>
      <c r="O746" s="15">
        <v>1</v>
      </c>
      <c r="P746" s="15">
        <v>1</v>
      </c>
      <c r="Q746" s="15">
        <v>1</v>
      </c>
      <c r="R746" s="15">
        <v>1</v>
      </c>
      <c r="S746" s="15">
        <v>11</v>
      </c>
      <c r="T746" s="15">
        <v>4950</v>
      </c>
      <c r="U746" s="15">
        <f t="shared" si="142"/>
        <v>4950</v>
      </c>
      <c r="V746" s="15">
        <v>40</v>
      </c>
      <c r="W746" s="27">
        <f t="shared" si="143"/>
        <v>450</v>
      </c>
      <c r="AA746" s="15">
        <f t="shared" si="144"/>
        <v>0</v>
      </c>
      <c r="AD746" s="15">
        <f t="shared" si="145"/>
        <v>4950</v>
      </c>
      <c r="AE746" s="172">
        <f t="shared" si="140"/>
        <v>450</v>
      </c>
      <c r="AF746" s="161">
        <v>1</v>
      </c>
      <c r="AG746" s="161">
        <v>1</v>
      </c>
      <c r="AH746" s="161">
        <v>11</v>
      </c>
      <c r="AI746" s="161">
        <v>4125</v>
      </c>
      <c r="AJ746" s="161">
        <v>40</v>
      </c>
      <c r="AK746" s="161">
        <v>375</v>
      </c>
      <c r="AW746" s="15">
        <f t="shared" si="148"/>
        <v>0</v>
      </c>
      <c r="CJ746" s="15">
        <v>2</v>
      </c>
      <c r="CK746" s="15">
        <v>2</v>
      </c>
      <c r="CL746" s="15">
        <v>2</v>
      </c>
      <c r="CM746" s="15">
        <v>1</v>
      </c>
      <c r="CN746" s="15">
        <v>1</v>
      </c>
      <c r="CO746" s="15">
        <f t="shared" si="146"/>
        <v>1.6</v>
      </c>
      <c r="CP746" s="15">
        <v>1</v>
      </c>
      <c r="CQ746" s="15">
        <v>4</v>
      </c>
      <c r="CR746" s="15">
        <v>1</v>
      </c>
      <c r="CS746" s="15">
        <v>5</v>
      </c>
      <c r="CT746" s="15">
        <v>1</v>
      </c>
      <c r="CU746" s="15">
        <v>2</v>
      </c>
      <c r="CV746" s="15">
        <v>1</v>
      </c>
      <c r="CW746" s="15">
        <v>1</v>
      </c>
      <c r="CX746" s="15">
        <v>1</v>
      </c>
      <c r="CY746" s="15">
        <v>1</v>
      </c>
      <c r="DA746" s="15">
        <v>1</v>
      </c>
      <c r="DC746" s="15">
        <v>1</v>
      </c>
      <c r="DE746" s="15">
        <v>1</v>
      </c>
      <c r="DM746" s="15">
        <v>1</v>
      </c>
      <c r="DN746" s="15">
        <v>1</v>
      </c>
      <c r="DO746" s="15">
        <v>1</v>
      </c>
      <c r="DP746" s="15">
        <v>1</v>
      </c>
      <c r="DQ746" s="15">
        <v>2</v>
      </c>
      <c r="DR746" s="15">
        <v>1</v>
      </c>
      <c r="DS746" s="15">
        <v>1</v>
      </c>
      <c r="DT746" s="15">
        <v>1</v>
      </c>
      <c r="DY746" s="15">
        <v>4.5999999999999996</v>
      </c>
      <c r="DZ746" s="15">
        <v>5</v>
      </c>
      <c r="EA746" s="15">
        <v>3.5</v>
      </c>
      <c r="EB746" s="15">
        <v>4.4000000000000004</v>
      </c>
      <c r="EC746" s="15">
        <v>4.666666666666667</v>
      </c>
      <c r="ED746" s="15">
        <v>4.25</v>
      </c>
      <c r="EE746" s="27">
        <f t="shared" si="141"/>
        <v>4.4027777777777777</v>
      </c>
      <c r="EF746" s="15">
        <f t="shared" si="147"/>
        <v>8.8888888888888573E-2</v>
      </c>
    </row>
    <row r="747" spans="1:136" x14ac:dyDescent="0.2">
      <c r="A747" s="15">
        <v>373</v>
      </c>
      <c r="B747" s="15">
        <v>1217</v>
      </c>
      <c r="C747" s="15">
        <v>1</v>
      </c>
      <c r="D747" s="15">
        <v>3</v>
      </c>
      <c r="E747" s="15">
        <v>1</v>
      </c>
      <c r="F747" s="15">
        <v>60</v>
      </c>
      <c r="G747" s="15">
        <v>3</v>
      </c>
      <c r="H747" s="15">
        <v>2</v>
      </c>
      <c r="I747" s="15">
        <v>4</v>
      </c>
      <c r="J747" s="15">
        <v>20</v>
      </c>
      <c r="K747" s="15">
        <v>0</v>
      </c>
      <c r="L747" s="15">
        <v>1</v>
      </c>
      <c r="M747" s="15">
        <v>1</v>
      </c>
      <c r="N747" s="15">
        <v>100000</v>
      </c>
      <c r="O747" s="15">
        <v>1</v>
      </c>
      <c r="P747" s="15">
        <v>0</v>
      </c>
      <c r="Q747" s="159">
        <v>1</v>
      </c>
      <c r="R747" s="159">
        <v>1</v>
      </c>
      <c r="S747" s="159">
        <v>11</v>
      </c>
      <c r="T747" s="159">
        <v>4125</v>
      </c>
      <c r="U747" s="159">
        <f t="shared" si="142"/>
        <v>4125</v>
      </c>
      <c r="V747" s="159">
        <v>40</v>
      </c>
      <c r="W747" s="171">
        <f t="shared" si="143"/>
        <v>375</v>
      </c>
      <c r="AA747" s="15">
        <f t="shared" si="144"/>
        <v>0</v>
      </c>
      <c r="AD747" s="15">
        <f t="shared" si="145"/>
        <v>4125</v>
      </c>
      <c r="AE747" s="172">
        <f t="shared" si="140"/>
        <v>375</v>
      </c>
      <c r="AW747" s="15">
        <f t="shared" si="148"/>
        <v>0</v>
      </c>
      <c r="CJ747" s="15">
        <v>2</v>
      </c>
      <c r="CK747" s="15">
        <v>2</v>
      </c>
      <c r="CL747" s="15">
        <v>2</v>
      </c>
      <c r="CM747" s="15">
        <v>1</v>
      </c>
      <c r="CN747" s="15">
        <v>1</v>
      </c>
      <c r="CO747" s="15">
        <f t="shared" si="146"/>
        <v>1.6</v>
      </c>
      <c r="CP747" s="15">
        <v>1</v>
      </c>
      <c r="CQ747" s="15">
        <v>4</v>
      </c>
      <c r="CR747" s="15">
        <v>1</v>
      </c>
      <c r="CS747" s="15">
        <v>5</v>
      </c>
      <c r="CT747" s="15">
        <v>1</v>
      </c>
      <c r="CU747" s="15">
        <v>2</v>
      </c>
      <c r="CV747" s="15">
        <v>1</v>
      </c>
      <c r="CW747" s="15">
        <v>1</v>
      </c>
      <c r="CX747" s="15">
        <v>1</v>
      </c>
      <c r="CY747" s="15">
        <v>1</v>
      </c>
      <c r="DA747" s="15">
        <v>1</v>
      </c>
      <c r="DC747" s="15">
        <v>1</v>
      </c>
      <c r="DE747" s="15">
        <v>1</v>
      </c>
      <c r="DM747" s="15">
        <v>1</v>
      </c>
      <c r="DN747" s="15">
        <v>1</v>
      </c>
      <c r="DO747" s="15">
        <v>1</v>
      </c>
      <c r="DP747" s="15">
        <v>1</v>
      </c>
      <c r="DQ747" s="15">
        <v>2</v>
      </c>
      <c r="DR747" s="15">
        <v>1</v>
      </c>
      <c r="DS747" s="15">
        <v>1</v>
      </c>
      <c r="DT747" s="15">
        <v>1</v>
      </c>
      <c r="DY747" s="27">
        <v>4.5999999999999996</v>
      </c>
      <c r="DZ747" s="27">
        <v>5</v>
      </c>
      <c r="EA747" s="27">
        <v>3.5</v>
      </c>
      <c r="EB747" s="27">
        <v>4.2</v>
      </c>
      <c r="EC747" s="27">
        <v>4.333333333333333</v>
      </c>
      <c r="ED747" s="27">
        <v>4.25</v>
      </c>
      <c r="EE747" s="27">
        <f t="shared" si="141"/>
        <v>4.3138888888888891</v>
      </c>
      <c r="EF747" s="15">
        <f t="shared" si="147"/>
        <v>-0.27222222222222214</v>
      </c>
    </row>
    <row r="748" spans="1:136" x14ac:dyDescent="0.2">
      <c r="A748" s="15">
        <v>374</v>
      </c>
      <c r="B748" s="15">
        <v>1218</v>
      </c>
      <c r="C748" s="15">
        <v>1</v>
      </c>
      <c r="D748" s="15">
        <v>3</v>
      </c>
      <c r="E748" s="15">
        <v>1</v>
      </c>
      <c r="F748" s="15">
        <v>61</v>
      </c>
      <c r="G748" s="15">
        <v>4</v>
      </c>
      <c r="H748" s="15">
        <v>2</v>
      </c>
      <c r="I748" s="15">
        <v>5</v>
      </c>
      <c r="J748" s="15">
        <v>25</v>
      </c>
      <c r="K748" s="15">
        <v>1</v>
      </c>
      <c r="L748" s="15">
        <v>1</v>
      </c>
      <c r="M748" s="15">
        <v>1</v>
      </c>
      <c r="N748" s="15">
        <v>50000</v>
      </c>
      <c r="O748" s="15">
        <v>1</v>
      </c>
      <c r="P748" s="15">
        <v>1</v>
      </c>
      <c r="Q748" s="15">
        <v>1</v>
      </c>
      <c r="R748" s="15">
        <v>1</v>
      </c>
      <c r="S748" s="15">
        <v>10</v>
      </c>
      <c r="T748" s="15">
        <v>8200</v>
      </c>
      <c r="U748" s="15">
        <f t="shared" si="142"/>
        <v>8200</v>
      </c>
      <c r="V748" s="15">
        <v>25</v>
      </c>
      <c r="W748" s="27">
        <f t="shared" si="143"/>
        <v>820</v>
      </c>
      <c r="AA748" s="15">
        <f t="shared" si="144"/>
        <v>0</v>
      </c>
      <c r="AD748" s="15">
        <f t="shared" si="145"/>
        <v>8200</v>
      </c>
      <c r="AE748" s="172">
        <f t="shared" si="140"/>
        <v>820</v>
      </c>
      <c r="AF748" s="161">
        <v>1</v>
      </c>
      <c r="AG748" s="161">
        <v>1</v>
      </c>
      <c r="AH748" s="161">
        <v>11</v>
      </c>
      <c r="AI748" s="161">
        <v>7800</v>
      </c>
      <c r="AJ748" s="161">
        <v>40</v>
      </c>
      <c r="AK748" s="161">
        <v>709.09090909090912</v>
      </c>
      <c r="AW748" s="15">
        <f t="shared" si="148"/>
        <v>0</v>
      </c>
      <c r="CJ748" s="15">
        <v>1</v>
      </c>
      <c r="CK748" s="15">
        <v>1</v>
      </c>
      <c r="CL748" s="15">
        <v>2.3333333333333335</v>
      </c>
      <c r="CM748" s="15">
        <v>1</v>
      </c>
      <c r="CN748" s="15">
        <v>1</v>
      </c>
      <c r="CO748" s="15">
        <f t="shared" si="146"/>
        <v>1.2666666666666668</v>
      </c>
      <c r="CP748" s="15">
        <v>1</v>
      </c>
      <c r="CQ748" s="15">
        <v>5</v>
      </c>
      <c r="CR748" s="15" t="s">
        <v>1007</v>
      </c>
      <c r="CU748" s="15" t="s">
        <v>1007</v>
      </c>
      <c r="CX748" s="15" t="s">
        <v>1007</v>
      </c>
      <c r="CY748" s="15" t="s">
        <v>1007</v>
      </c>
      <c r="DA748" s="15" t="s">
        <v>1007</v>
      </c>
      <c r="DC748" s="15" t="s">
        <v>1007</v>
      </c>
      <c r="DE748" s="15" t="s">
        <v>1007</v>
      </c>
      <c r="DM748" s="15">
        <v>1</v>
      </c>
      <c r="DN748" s="15">
        <v>1</v>
      </c>
      <c r="DO748" s="15">
        <v>1</v>
      </c>
      <c r="DP748" s="15">
        <v>1</v>
      </c>
      <c r="DQ748" s="15">
        <v>1</v>
      </c>
      <c r="DR748" s="15">
        <v>1</v>
      </c>
      <c r="DS748" s="15">
        <v>1</v>
      </c>
      <c r="DT748" s="15">
        <v>1</v>
      </c>
      <c r="DY748" s="15">
        <v>4.5999999999999996</v>
      </c>
      <c r="DZ748" s="15">
        <v>5</v>
      </c>
      <c r="EA748" s="15">
        <v>5</v>
      </c>
      <c r="EB748" s="15">
        <v>5</v>
      </c>
      <c r="EC748" s="15">
        <v>3.6666666666666665</v>
      </c>
      <c r="ED748" s="15">
        <v>4.25</v>
      </c>
      <c r="EE748" s="27">
        <f t="shared" si="141"/>
        <v>4.5861111111111112</v>
      </c>
      <c r="EF748" s="15">
        <f t="shared" si="147"/>
        <v>0.44444444444444464</v>
      </c>
    </row>
    <row r="749" spans="1:136" x14ac:dyDescent="0.2">
      <c r="A749" s="15">
        <v>374</v>
      </c>
      <c r="B749" s="15">
        <v>1218</v>
      </c>
      <c r="C749" s="15">
        <v>1</v>
      </c>
      <c r="D749" s="15">
        <v>3</v>
      </c>
      <c r="E749" s="15">
        <v>1</v>
      </c>
      <c r="F749" s="15">
        <v>61</v>
      </c>
      <c r="G749" s="15">
        <v>4</v>
      </c>
      <c r="H749" s="15">
        <v>2</v>
      </c>
      <c r="I749" s="15">
        <v>5</v>
      </c>
      <c r="J749" s="15">
        <v>25</v>
      </c>
      <c r="K749" s="15">
        <v>1</v>
      </c>
      <c r="L749" s="15">
        <v>1</v>
      </c>
      <c r="M749" s="15">
        <v>1</v>
      </c>
      <c r="N749" s="15">
        <v>50000</v>
      </c>
      <c r="O749" s="15">
        <v>1</v>
      </c>
      <c r="P749" s="15">
        <v>0</v>
      </c>
      <c r="Q749" s="159">
        <v>1</v>
      </c>
      <c r="R749" s="159">
        <v>1</v>
      </c>
      <c r="S749" s="159">
        <v>11</v>
      </c>
      <c r="T749" s="159">
        <v>7800</v>
      </c>
      <c r="U749" s="159">
        <f t="shared" si="142"/>
        <v>7800</v>
      </c>
      <c r="V749" s="159">
        <v>40</v>
      </c>
      <c r="W749" s="171">
        <f t="shared" si="143"/>
        <v>709.09090909090912</v>
      </c>
      <c r="AA749" s="15">
        <f t="shared" si="144"/>
        <v>0</v>
      </c>
      <c r="AD749" s="15">
        <f t="shared" si="145"/>
        <v>7800</v>
      </c>
      <c r="AE749" s="172">
        <f t="shared" si="140"/>
        <v>709.09090909090912</v>
      </c>
      <c r="AW749" s="15">
        <f t="shared" si="148"/>
        <v>0</v>
      </c>
      <c r="CJ749" s="15">
        <v>1</v>
      </c>
      <c r="CK749" s="15">
        <v>1</v>
      </c>
      <c r="CL749" s="15">
        <v>2.3333333333333335</v>
      </c>
      <c r="CM749" s="15">
        <v>1</v>
      </c>
      <c r="CN749" s="15">
        <v>1</v>
      </c>
      <c r="CO749" s="15">
        <f t="shared" si="146"/>
        <v>1.2666666666666668</v>
      </c>
      <c r="CP749" s="15">
        <v>1</v>
      </c>
      <c r="CQ749" s="15">
        <v>5</v>
      </c>
      <c r="CR749" s="15" t="s">
        <v>1007</v>
      </c>
      <c r="CU749" s="15" t="s">
        <v>1007</v>
      </c>
      <c r="CX749" s="15" t="s">
        <v>1007</v>
      </c>
      <c r="CY749" s="15" t="s">
        <v>1007</v>
      </c>
      <c r="DA749" s="15" t="s">
        <v>1007</v>
      </c>
      <c r="DC749" s="15" t="s">
        <v>1007</v>
      </c>
      <c r="DE749" s="15" t="s">
        <v>1007</v>
      </c>
      <c r="DM749" s="15">
        <v>1</v>
      </c>
      <c r="DN749" s="15">
        <v>1</v>
      </c>
      <c r="DO749" s="15">
        <v>1</v>
      </c>
      <c r="DP749" s="15">
        <v>1</v>
      </c>
      <c r="DQ749" s="15">
        <v>1</v>
      </c>
      <c r="DR749" s="15">
        <v>1</v>
      </c>
      <c r="DS749" s="15">
        <v>1</v>
      </c>
      <c r="DT749" s="15">
        <v>1</v>
      </c>
      <c r="DY749" s="27">
        <v>3.6</v>
      </c>
      <c r="DZ749" s="27">
        <v>4</v>
      </c>
      <c r="EA749" s="27">
        <v>5</v>
      </c>
      <c r="EB749" s="27">
        <v>4</v>
      </c>
      <c r="EC749" s="27">
        <v>4</v>
      </c>
      <c r="ED749" s="27">
        <v>4.25</v>
      </c>
      <c r="EE749" s="27">
        <f t="shared" si="141"/>
        <v>4.1416666666666666</v>
      </c>
      <c r="EF749" s="15">
        <f t="shared" si="147"/>
        <v>0.14166666666666661</v>
      </c>
    </row>
    <row r="750" spans="1:136" x14ac:dyDescent="0.2">
      <c r="A750" s="15">
        <v>375</v>
      </c>
      <c r="B750" s="15">
        <v>1219</v>
      </c>
      <c r="C750" s="15">
        <v>1</v>
      </c>
      <c r="D750" s="15">
        <v>3</v>
      </c>
      <c r="E750" s="15">
        <v>1</v>
      </c>
      <c r="F750" s="15">
        <v>52</v>
      </c>
      <c r="G750" s="15">
        <v>5</v>
      </c>
      <c r="H750" s="15">
        <v>2</v>
      </c>
      <c r="I750" s="15">
        <v>5</v>
      </c>
      <c r="J750" s="15">
        <v>20</v>
      </c>
      <c r="K750" s="15">
        <v>1</v>
      </c>
      <c r="L750" s="15">
        <v>1</v>
      </c>
      <c r="M750" s="15">
        <v>0</v>
      </c>
      <c r="N750" s="15">
        <v>0</v>
      </c>
      <c r="O750" s="15">
        <v>1</v>
      </c>
      <c r="P750" s="15">
        <v>1</v>
      </c>
      <c r="Q750" s="15">
        <v>7</v>
      </c>
      <c r="R750" s="15">
        <v>1</v>
      </c>
      <c r="S750" s="15">
        <v>3</v>
      </c>
      <c r="T750" s="15">
        <v>1000</v>
      </c>
      <c r="U750" s="15">
        <f t="shared" si="142"/>
        <v>1000</v>
      </c>
      <c r="V750" s="15">
        <v>33</v>
      </c>
      <c r="W750" s="27">
        <f t="shared" si="143"/>
        <v>333.33333333333331</v>
      </c>
      <c r="AA750" s="15">
        <f t="shared" si="144"/>
        <v>0</v>
      </c>
      <c r="AD750" s="15">
        <f t="shared" si="145"/>
        <v>1000</v>
      </c>
      <c r="AE750" s="172">
        <f t="shared" si="140"/>
        <v>333.33333333333331</v>
      </c>
      <c r="AF750" s="161">
        <v>7</v>
      </c>
      <c r="AG750" s="161">
        <v>1</v>
      </c>
      <c r="AH750" s="161">
        <v>3</v>
      </c>
      <c r="AI750" s="161">
        <v>1000</v>
      </c>
      <c r="AJ750" s="161">
        <v>33</v>
      </c>
      <c r="AK750" s="161">
        <v>333.33333333333331</v>
      </c>
      <c r="AS750" s="15">
        <v>7</v>
      </c>
      <c r="AT750" s="15">
        <v>1</v>
      </c>
      <c r="AU750" s="15">
        <v>2</v>
      </c>
      <c r="AV750" s="15">
        <v>1500</v>
      </c>
      <c r="AW750" s="15">
        <f t="shared" si="148"/>
        <v>1500</v>
      </c>
      <c r="AX750" s="15">
        <v>100</v>
      </c>
      <c r="AY750" s="15">
        <v>750</v>
      </c>
      <c r="BF750" s="15">
        <f t="shared" si="149"/>
        <v>1500</v>
      </c>
      <c r="BG750" s="15">
        <f t="shared" si="150"/>
        <v>750</v>
      </c>
      <c r="BH750" s="161">
        <v>7</v>
      </c>
      <c r="BI750" s="161">
        <v>1</v>
      </c>
      <c r="BJ750" s="161">
        <v>2</v>
      </c>
      <c r="BK750" s="161">
        <v>400</v>
      </c>
      <c r="BL750" s="161">
        <v>100</v>
      </c>
      <c r="BS750" s="23">
        <v>400</v>
      </c>
      <c r="BT750" s="23">
        <f>BS750/BJ750</f>
        <v>200</v>
      </c>
      <c r="BU750" s="15">
        <v>7</v>
      </c>
      <c r="BV750" s="15">
        <v>1</v>
      </c>
      <c r="BW750" s="15">
        <v>3</v>
      </c>
      <c r="BX750" s="15">
        <v>5000</v>
      </c>
      <c r="BY750" s="15">
        <f t="shared" ref="BY750:BY751" si="151">$BX750*$BV750</f>
        <v>5000</v>
      </c>
      <c r="BZ750" s="15">
        <v>35</v>
      </c>
      <c r="CA750" s="15">
        <f t="shared" ref="CA750:CA751" si="152">$BY750/$BW750</f>
        <v>1666.6666666666667</v>
      </c>
      <c r="CB750" s="23">
        <v>7</v>
      </c>
      <c r="CC750" s="23">
        <v>1</v>
      </c>
      <c r="CD750" s="23">
        <v>3</v>
      </c>
      <c r="CE750" s="23">
        <v>1500</v>
      </c>
      <c r="CG750" s="23">
        <v>30</v>
      </c>
      <c r="CI750" s="23">
        <v>500</v>
      </c>
      <c r="CJ750" s="15">
        <v>2.25</v>
      </c>
      <c r="CK750" s="15">
        <v>1.3333333333333333</v>
      </c>
      <c r="CL750" s="15">
        <v>1</v>
      </c>
      <c r="CM750" s="15">
        <v>1</v>
      </c>
      <c r="CN750" s="15">
        <v>1</v>
      </c>
      <c r="CO750" s="15">
        <f t="shared" si="146"/>
        <v>1.3166666666666667</v>
      </c>
      <c r="CP750" s="15">
        <v>1</v>
      </c>
      <c r="CQ750" s="15">
        <v>5</v>
      </c>
      <c r="CR750" s="15" t="s">
        <v>1007</v>
      </c>
      <c r="CU750" s="15" t="s">
        <v>1007</v>
      </c>
      <c r="CX750" s="15" t="s">
        <v>1007</v>
      </c>
      <c r="CY750" s="15" t="s">
        <v>1007</v>
      </c>
      <c r="DA750" s="15" t="s">
        <v>1007</v>
      </c>
      <c r="DC750" s="15" t="s">
        <v>1007</v>
      </c>
      <c r="DE750" s="15" t="s">
        <v>1007</v>
      </c>
      <c r="DM750" s="15">
        <v>1</v>
      </c>
      <c r="DN750" s="15">
        <v>1</v>
      </c>
      <c r="DO750" s="15">
        <v>1</v>
      </c>
      <c r="DP750" s="15">
        <v>1</v>
      </c>
      <c r="DQ750" s="15">
        <v>1</v>
      </c>
      <c r="DR750" s="15">
        <v>1</v>
      </c>
      <c r="DS750" s="15">
        <v>1</v>
      </c>
      <c r="DT750" s="15">
        <v>1</v>
      </c>
      <c r="DY750" s="15">
        <v>4.2</v>
      </c>
      <c r="DZ750" s="15">
        <v>5</v>
      </c>
      <c r="EA750" s="15">
        <v>4.25</v>
      </c>
      <c r="EB750" s="15">
        <v>3.8</v>
      </c>
      <c r="EC750" s="15">
        <v>3</v>
      </c>
      <c r="ED750" s="15">
        <v>3.75</v>
      </c>
      <c r="EE750" s="27">
        <f t="shared" si="141"/>
        <v>4</v>
      </c>
      <c r="EF750" s="15">
        <f t="shared" si="147"/>
        <v>4.1666666666666519E-2</v>
      </c>
    </row>
    <row r="751" spans="1:136" x14ac:dyDescent="0.2">
      <c r="A751" s="15">
        <v>375</v>
      </c>
      <c r="B751" s="15">
        <v>1219</v>
      </c>
      <c r="C751" s="15">
        <v>1</v>
      </c>
      <c r="D751" s="15">
        <v>3</v>
      </c>
      <c r="E751" s="15">
        <v>1</v>
      </c>
      <c r="F751" s="15">
        <v>52</v>
      </c>
      <c r="G751" s="15">
        <v>5</v>
      </c>
      <c r="H751" s="15">
        <v>2</v>
      </c>
      <c r="I751" s="15">
        <v>5</v>
      </c>
      <c r="J751" s="15">
        <v>20</v>
      </c>
      <c r="K751" s="15">
        <v>1</v>
      </c>
      <c r="L751" s="15">
        <v>1</v>
      </c>
      <c r="M751" s="15">
        <v>0</v>
      </c>
      <c r="N751" s="15">
        <v>0</v>
      </c>
      <c r="O751" s="15">
        <v>1</v>
      </c>
      <c r="P751" s="15">
        <v>0</v>
      </c>
      <c r="Q751" s="159">
        <v>7</v>
      </c>
      <c r="R751" s="159">
        <v>1</v>
      </c>
      <c r="S751" s="159">
        <v>3</v>
      </c>
      <c r="T751" s="159">
        <v>1000</v>
      </c>
      <c r="U751" s="159">
        <f t="shared" si="142"/>
        <v>1000</v>
      </c>
      <c r="V751" s="159">
        <v>33</v>
      </c>
      <c r="W751" s="171">
        <f t="shared" si="143"/>
        <v>333.33333333333331</v>
      </c>
      <c r="AA751" s="15">
        <f t="shared" si="144"/>
        <v>0</v>
      </c>
      <c r="AD751" s="15">
        <f t="shared" si="145"/>
        <v>1000</v>
      </c>
      <c r="AE751" s="172">
        <f t="shared" si="140"/>
        <v>333.33333333333331</v>
      </c>
      <c r="AS751" s="15">
        <v>7</v>
      </c>
      <c r="AT751" s="15">
        <v>1</v>
      </c>
      <c r="AU751" s="15">
        <v>2</v>
      </c>
      <c r="AV751" s="15">
        <v>400</v>
      </c>
      <c r="AW751" s="15">
        <f t="shared" si="148"/>
        <v>400</v>
      </c>
      <c r="AX751" s="15">
        <v>100</v>
      </c>
      <c r="BF751" s="15">
        <f t="shared" si="149"/>
        <v>400</v>
      </c>
      <c r="BG751" s="15">
        <f t="shared" si="150"/>
        <v>200</v>
      </c>
      <c r="BU751" s="15">
        <v>7</v>
      </c>
      <c r="BV751" s="15">
        <v>1</v>
      </c>
      <c r="BW751" s="15">
        <v>3</v>
      </c>
      <c r="BX751" s="15">
        <v>1500</v>
      </c>
      <c r="BY751" s="15">
        <f t="shared" si="151"/>
        <v>1500</v>
      </c>
      <c r="BZ751" s="15">
        <v>30</v>
      </c>
      <c r="CA751" s="15">
        <f t="shared" si="152"/>
        <v>500</v>
      </c>
      <c r="CJ751" s="15">
        <v>2.25</v>
      </c>
      <c r="CK751" s="15">
        <v>1.3333333333333333</v>
      </c>
      <c r="CL751" s="15">
        <v>1</v>
      </c>
      <c r="CM751" s="15">
        <v>1</v>
      </c>
      <c r="CN751" s="15">
        <v>1</v>
      </c>
      <c r="CO751" s="15">
        <f t="shared" si="146"/>
        <v>1.3166666666666667</v>
      </c>
      <c r="CP751" s="15">
        <v>1</v>
      </c>
      <c r="CQ751" s="15">
        <v>5</v>
      </c>
      <c r="CR751" s="15" t="s">
        <v>1007</v>
      </c>
      <c r="CU751" s="15" t="s">
        <v>1007</v>
      </c>
      <c r="CX751" s="15" t="s">
        <v>1007</v>
      </c>
      <c r="CY751" s="15" t="s">
        <v>1007</v>
      </c>
      <c r="DA751" s="15" t="s">
        <v>1007</v>
      </c>
      <c r="DC751" s="15" t="s">
        <v>1007</v>
      </c>
      <c r="DE751" s="15" t="s">
        <v>1007</v>
      </c>
      <c r="DM751" s="15">
        <v>1</v>
      </c>
      <c r="DN751" s="15">
        <v>1</v>
      </c>
      <c r="DO751" s="15">
        <v>1</v>
      </c>
      <c r="DP751" s="15">
        <v>1</v>
      </c>
      <c r="DQ751" s="15">
        <v>1</v>
      </c>
      <c r="DR751" s="15">
        <v>1</v>
      </c>
      <c r="DS751" s="15">
        <v>1</v>
      </c>
      <c r="DT751" s="15">
        <v>1</v>
      </c>
      <c r="DY751" s="27">
        <v>4.2</v>
      </c>
      <c r="DZ751" s="27">
        <v>5</v>
      </c>
      <c r="EA751" s="27">
        <v>4.25</v>
      </c>
      <c r="EB751" s="27">
        <v>3.8</v>
      </c>
      <c r="EC751" s="27">
        <v>3</v>
      </c>
      <c r="ED751" s="27">
        <v>3.5</v>
      </c>
      <c r="EE751" s="27">
        <f t="shared" si="141"/>
        <v>3.9583333333333335</v>
      </c>
      <c r="EF751" s="15">
        <f t="shared" si="147"/>
        <v>-0.28333333333333277</v>
      </c>
    </row>
    <row r="752" spans="1:136" x14ac:dyDescent="0.2">
      <c r="A752" s="15">
        <v>376</v>
      </c>
      <c r="B752" s="15">
        <v>1220</v>
      </c>
      <c r="C752" s="15">
        <v>1</v>
      </c>
      <c r="D752" s="15">
        <v>3</v>
      </c>
      <c r="E752" s="15">
        <v>1</v>
      </c>
      <c r="F752" s="15">
        <v>80</v>
      </c>
      <c r="G752" s="15">
        <v>2</v>
      </c>
      <c r="H752" s="15">
        <v>2</v>
      </c>
      <c r="I752" s="15">
        <v>5</v>
      </c>
      <c r="J752" s="15">
        <v>40</v>
      </c>
      <c r="K752" s="15">
        <v>1</v>
      </c>
      <c r="L752" s="15">
        <v>1</v>
      </c>
      <c r="M752" s="15">
        <v>1</v>
      </c>
      <c r="N752" s="15">
        <v>240000</v>
      </c>
      <c r="O752" s="15">
        <v>1</v>
      </c>
      <c r="P752" s="15">
        <v>1</v>
      </c>
      <c r="Q752" s="15">
        <v>1</v>
      </c>
      <c r="R752" s="15">
        <v>1</v>
      </c>
      <c r="S752" s="15">
        <v>3</v>
      </c>
      <c r="T752" s="15">
        <v>1200</v>
      </c>
      <c r="U752" s="15">
        <f t="shared" si="142"/>
        <v>1200</v>
      </c>
      <c r="V752" s="15">
        <v>11</v>
      </c>
      <c r="W752" s="27">
        <f t="shared" si="143"/>
        <v>400</v>
      </c>
      <c r="AA752" s="15">
        <f t="shared" si="144"/>
        <v>0</v>
      </c>
      <c r="AD752" s="15">
        <f t="shared" si="145"/>
        <v>1200</v>
      </c>
      <c r="AE752" s="172">
        <f t="shared" si="140"/>
        <v>400</v>
      </c>
      <c r="AF752" s="161">
        <v>1</v>
      </c>
      <c r="AG752" s="161">
        <v>1</v>
      </c>
      <c r="AH752" s="161">
        <v>3</v>
      </c>
      <c r="AI752" s="161">
        <v>1200</v>
      </c>
      <c r="AJ752" s="161">
        <v>11</v>
      </c>
      <c r="AK752" s="161">
        <v>400</v>
      </c>
      <c r="AW752" s="15">
        <f t="shared" si="148"/>
        <v>0</v>
      </c>
      <c r="CJ752" s="15">
        <v>1</v>
      </c>
      <c r="CK752" s="15">
        <v>1</v>
      </c>
      <c r="CL752" s="15">
        <v>1</v>
      </c>
      <c r="CM752" s="15">
        <v>1.5</v>
      </c>
      <c r="CN752" s="15">
        <v>1</v>
      </c>
      <c r="CO752" s="15">
        <f t="shared" si="146"/>
        <v>1.1000000000000001</v>
      </c>
      <c r="CP752" s="15">
        <v>1</v>
      </c>
      <c r="CQ752" s="15">
        <v>5</v>
      </c>
      <c r="CR752" s="15" t="s">
        <v>1007</v>
      </c>
      <c r="CU752" s="15" t="s">
        <v>1007</v>
      </c>
      <c r="CX752" s="15" t="s">
        <v>1007</v>
      </c>
      <c r="CY752" s="15" t="s">
        <v>1007</v>
      </c>
      <c r="DA752" s="15" t="s">
        <v>1007</v>
      </c>
      <c r="DC752" s="15" t="s">
        <v>1007</v>
      </c>
      <c r="DE752" s="15" t="s">
        <v>1007</v>
      </c>
      <c r="DM752" s="15">
        <v>1</v>
      </c>
      <c r="DN752" s="15">
        <v>1</v>
      </c>
      <c r="DO752" s="15">
        <v>2</v>
      </c>
      <c r="DP752" s="15">
        <v>1</v>
      </c>
      <c r="DQ752" s="15">
        <v>1</v>
      </c>
      <c r="DR752" s="15">
        <v>1</v>
      </c>
      <c r="DS752" s="15">
        <v>2</v>
      </c>
      <c r="DT752" s="15">
        <v>1</v>
      </c>
      <c r="DY752" s="15">
        <v>4.4000000000000004</v>
      </c>
      <c r="DZ752" s="15">
        <v>5</v>
      </c>
      <c r="EA752" s="15">
        <v>3.25</v>
      </c>
      <c r="EB752" s="15">
        <v>4.8</v>
      </c>
      <c r="EC752" s="15">
        <v>4</v>
      </c>
      <c r="ED752" s="15">
        <v>4</v>
      </c>
      <c r="EE752" s="27">
        <f t="shared" si="141"/>
        <v>4.2416666666666663</v>
      </c>
      <c r="EF752" s="15">
        <f t="shared" si="147"/>
        <v>0</v>
      </c>
    </row>
    <row r="753" spans="1:136" x14ac:dyDescent="0.2">
      <c r="A753" s="15">
        <v>376</v>
      </c>
      <c r="B753" s="15">
        <v>1220</v>
      </c>
      <c r="C753" s="15">
        <v>1</v>
      </c>
      <c r="D753" s="15">
        <v>3</v>
      </c>
      <c r="E753" s="15">
        <v>1</v>
      </c>
      <c r="F753" s="15">
        <v>80</v>
      </c>
      <c r="G753" s="15">
        <v>2</v>
      </c>
      <c r="H753" s="15">
        <v>2</v>
      </c>
      <c r="I753" s="15">
        <v>5</v>
      </c>
      <c r="J753" s="15">
        <v>40</v>
      </c>
      <c r="K753" s="15">
        <v>1</v>
      </c>
      <c r="L753" s="15">
        <v>1</v>
      </c>
      <c r="M753" s="15">
        <v>1</v>
      </c>
      <c r="N753" s="15">
        <v>240000</v>
      </c>
      <c r="O753" s="15">
        <v>1</v>
      </c>
      <c r="P753" s="15">
        <v>0</v>
      </c>
      <c r="Q753" s="159">
        <v>1</v>
      </c>
      <c r="R753" s="159">
        <v>1</v>
      </c>
      <c r="S753" s="159">
        <v>3</v>
      </c>
      <c r="T753" s="159">
        <v>1200</v>
      </c>
      <c r="U753" s="159">
        <f t="shared" si="142"/>
        <v>1200</v>
      </c>
      <c r="V753" s="159">
        <v>11</v>
      </c>
      <c r="W753" s="171">
        <f t="shared" si="143"/>
        <v>400</v>
      </c>
      <c r="AA753" s="15">
        <f t="shared" si="144"/>
        <v>0</v>
      </c>
      <c r="AD753" s="15">
        <f t="shared" si="145"/>
        <v>1200</v>
      </c>
      <c r="AE753" s="172">
        <f t="shared" si="140"/>
        <v>400</v>
      </c>
      <c r="AW753" s="15">
        <f t="shared" si="148"/>
        <v>0</v>
      </c>
      <c r="CJ753" s="15">
        <v>1</v>
      </c>
      <c r="CK753" s="15">
        <v>1</v>
      </c>
      <c r="CL753" s="15">
        <v>1</v>
      </c>
      <c r="CM753" s="15">
        <v>1.5</v>
      </c>
      <c r="CN753" s="15">
        <v>1</v>
      </c>
      <c r="CO753" s="15">
        <f t="shared" si="146"/>
        <v>1.1000000000000001</v>
      </c>
      <c r="CP753" s="15">
        <v>1</v>
      </c>
      <c r="CQ753" s="15">
        <v>5</v>
      </c>
      <c r="CR753" s="15" t="s">
        <v>1007</v>
      </c>
      <c r="CU753" s="15" t="s">
        <v>1007</v>
      </c>
      <c r="CX753" s="15" t="s">
        <v>1007</v>
      </c>
      <c r="CY753" s="15" t="s">
        <v>1007</v>
      </c>
      <c r="DA753" s="15" t="s">
        <v>1007</v>
      </c>
      <c r="DC753" s="15" t="s">
        <v>1007</v>
      </c>
      <c r="DE753" s="15" t="s">
        <v>1007</v>
      </c>
      <c r="DM753" s="15">
        <v>1</v>
      </c>
      <c r="DN753" s="15">
        <v>1</v>
      </c>
      <c r="DO753" s="15">
        <v>2</v>
      </c>
      <c r="DP753" s="15">
        <v>1</v>
      </c>
      <c r="DQ753" s="15">
        <v>1</v>
      </c>
      <c r="DR753" s="15">
        <v>1</v>
      </c>
      <c r="DS753" s="15">
        <v>2</v>
      </c>
      <c r="DT753" s="15">
        <v>1</v>
      </c>
      <c r="DY753" s="27">
        <v>4.4000000000000004</v>
      </c>
      <c r="DZ753" s="27">
        <v>5</v>
      </c>
      <c r="EA753" s="27">
        <v>3.25</v>
      </c>
      <c r="EB753" s="27">
        <v>4.8</v>
      </c>
      <c r="EC753" s="27">
        <v>4</v>
      </c>
      <c r="ED753" s="27">
        <v>4</v>
      </c>
      <c r="EE753" s="27">
        <f t="shared" si="141"/>
        <v>4.2416666666666663</v>
      </c>
      <c r="EF753" s="15">
        <f t="shared" si="147"/>
        <v>-0.56388888888888911</v>
      </c>
    </row>
    <row r="754" spans="1:136" x14ac:dyDescent="0.2">
      <c r="A754" s="15">
        <v>377</v>
      </c>
      <c r="B754" s="15">
        <v>1221</v>
      </c>
      <c r="C754" s="15">
        <v>1</v>
      </c>
      <c r="D754" s="15">
        <v>3</v>
      </c>
      <c r="E754" s="15">
        <v>1</v>
      </c>
      <c r="F754" s="15">
        <v>58</v>
      </c>
      <c r="G754" s="15">
        <v>4</v>
      </c>
      <c r="H754" s="15">
        <v>2</v>
      </c>
      <c r="I754" s="15">
        <v>4</v>
      </c>
      <c r="J754" s="15">
        <v>35</v>
      </c>
      <c r="K754" s="15">
        <v>0</v>
      </c>
      <c r="L754" s="15">
        <v>1</v>
      </c>
      <c r="M754" s="15">
        <v>1</v>
      </c>
      <c r="N754" s="15">
        <v>35000</v>
      </c>
      <c r="O754" s="15">
        <v>1</v>
      </c>
      <c r="P754" s="15">
        <v>1</v>
      </c>
      <c r="Q754" s="15">
        <v>1</v>
      </c>
      <c r="R754" s="15">
        <v>1</v>
      </c>
      <c r="S754" s="15">
        <v>15</v>
      </c>
      <c r="T754" s="15">
        <v>5200</v>
      </c>
      <c r="U754" s="15">
        <f t="shared" si="142"/>
        <v>5200</v>
      </c>
      <c r="V754" s="15">
        <v>13</v>
      </c>
      <c r="W754" s="27">
        <f t="shared" si="143"/>
        <v>346.66666666666669</v>
      </c>
      <c r="AA754" s="15">
        <f t="shared" si="144"/>
        <v>0</v>
      </c>
      <c r="AD754" s="15">
        <f t="shared" si="145"/>
        <v>5200</v>
      </c>
      <c r="AE754" s="172">
        <f t="shared" si="140"/>
        <v>346.66666666666669</v>
      </c>
      <c r="AF754" s="161">
        <v>1</v>
      </c>
      <c r="AG754" s="161">
        <v>1</v>
      </c>
      <c r="AH754" s="161">
        <v>15</v>
      </c>
      <c r="AI754" s="161">
        <v>5200</v>
      </c>
      <c r="AJ754" s="161">
        <v>13</v>
      </c>
      <c r="AK754" s="161">
        <v>346.66666666666669</v>
      </c>
      <c r="AW754" s="15">
        <f t="shared" si="148"/>
        <v>0</v>
      </c>
      <c r="CJ754" s="15">
        <v>1</v>
      </c>
      <c r="CK754" s="15">
        <v>1.6666666666666667</v>
      </c>
      <c r="CL754" s="15">
        <v>1</v>
      </c>
      <c r="CM754" s="15">
        <v>1</v>
      </c>
      <c r="CN754" s="15">
        <v>1</v>
      </c>
      <c r="CO754" s="15">
        <f t="shared" si="146"/>
        <v>1.1333333333333333</v>
      </c>
      <c r="CP754" s="15">
        <v>1</v>
      </c>
      <c r="CQ754" s="15">
        <v>4</v>
      </c>
      <c r="CR754" s="15">
        <v>2</v>
      </c>
      <c r="CS754" s="15">
        <v>4</v>
      </c>
      <c r="CT754" s="15">
        <v>1</v>
      </c>
      <c r="CU754" s="15">
        <v>1</v>
      </c>
      <c r="CV754" s="15">
        <v>1</v>
      </c>
      <c r="CW754" s="15">
        <v>1</v>
      </c>
      <c r="CX754" s="15">
        <v>1</v>
      </c>
      <c r="CY754" s="15">
        <v>1</v>
      </c>
      <c r="DA754" s="15">
        <v>1</v>
      </c>
      <c r="DC754" s="15">
        <v>1</v>
      </c>
      <c r="DE754" s="15">
        <v>1</v>
      </c>
      <c r="DM754" s="15">
        <v>1</v>
      </c>
      <c r="DN754" s="15">
        <v>4</v>
      </c>
      <c r="DO754" s="15">
        <v>2</v>
      </c>
      <c r="DP754" s="15">
        <v>4</v>
      </c>
      <c r="DQ754" s="15">
        <v>2</v>
      </c>
      <c r="DR754" s="15">
        <v>4</v>
      </c>
      <c r="DS754" s="15">
        <v>2</v>
      </c>
      <c r="DT754" s="15">
        <v>4</v>
      </c>
      <c r="DY754" s="15">
        <v>5</v>
      </c>
      <c r="DZ754" s="15">
        <v>4.333333333333333</v>
      </c>
      <c r="EA754" s="15">
        <v>4.75</v>
      </c>
      <c r="EB754" s="15">
        <v>5</v>
      </c>
      <c r="EC754" s="15">
        <v>5</v>
      </c>
      <c r="ED754" s="15">
        <v>4.75</v>
      </c>
      <c r="EE754" s="27">
        <f t="shared" si="141"/>
        <v>4.8055555555555554</v>
      </c>
      <c r="EF754" s="15">
        <f t="shared" si="147"/>
        <v>0</v>
      </c>
    </row>
    <row r="755" spans="1:136" x14ac:dyDescent="0.2">
      <c r="A755" s="15">
        <v>377</v>
      </c>
      <c r="B755" s="15">
        <v>1221</v>
      </c>
      <c r="C755" s="15">
        <v>1</v>
      </c>
      <c r="D755" s="15">
        <v>3</v>
      </c>
      <c r="E755" s="15">
        <v>1</v>
      </c>
      <c r="F755" s="15">
        <v>58</v>
      </c>
      <c r="G755" s="15">
        <v>4</v>
      </c>
      <c r="H755" s="15">
        <v>2</v>
      </c>
      <c r="I755" s="15">
        <v>4</v>
      </c>
      <c r="J755" s="15">
        <v>35</v>
      </c>
      <c r="K755" s="15">
        <v>0</v>
      </c>
      <c r="L755" s="15">
        <v>1</v>
      </c>
      <c r="M755" s="15">
        <v>1</v>
      </c>
      <c r="N755" s="15">
        <v>35000</v>
      </c>
      <c r="O755" s="15">
        <v>1</v>
      </c>
      <c r="P755" s="15">
        <v>0</v>
      </c>
      <c r="Q755" s="159">
        <v>1</v>
      </c>
      <c r="R755" s="159">
        <v>1</v>
      </c>
      <c r="S755" s="159">
        <v>15</v>
      </c>
      <c r="T755" s="159">
        <v>5200</v>
      </c>
      <c r="U755" s="159">
        <f t="shared" si="142"/>
        <v>5200</v>
      </c>
      <c r="V755" s="159">
        <v>13</v>
      </c>
      <c r="W755" s="171">
        <f t="shared" si="143"/>
        <v>346.66666666666669</v>
      </c>
      <c r="AA755" s="15">
        <f t="shared" si="144"/>
        <v>0</v>
      </c>
      <c r="AD755" s="15">
        <f t="shared" si="145"/>
        <v>5200</v>
      </c>
      <c r="AE755" s="172">
        <f t="shared" si="140"/>
        <v>346.66666666666669</v>
      </c>
      <c r="AW755" s="15">
        <f t="shared" si="148"/>
        <v>0</v>
      </c>
      <c r="CJ755" s="15">
        <v>1</v>
      </c>
      <c r="CK755" s="15">
        <v>1.6666666666666667</v>
      </c>
      <c r="CL755" s="15">
        <v>1</v>
      </c>
      <c r="CM755" s="15">
        <v>1</v>
      </c>
      <c r="CN755" s="15">
        <v>1</v>
      </c>
      <c r="CO755" s="15">
        <f t="shared" si="146"/>
        <v>1.1333333333333333</v>
      </c>
      <c r="CP755" s="15">
        <v>1</v>
      </c>
      <c r="CQ755" s="15">
        <v>4</v>
      </c>
      <c r="CR755" s="15">
        <v>2</v>
      </c>
      <c r="CS755" s="15">
        <v>4</v>
      </c>
      <c r="CT755" s="15">
        <v>1</v>
      </c>
      <c r="CU755" s="15">
        <v>1</v>
      </c>
      <c r="CV755" s="15">
        <v>1</v>
      </c>
      <c r="CW755" s="15">
        <v>1</v>
      </c>
      <c r="CX755" s="15">
        <v>1</v>
      </c>
      <c r="CY755" s="15">
        <v>1</v>
      </c>
      <c r="DA755" s="15">
        <v>1</v>
      </c>
      <c r="DC755" s="15">
        <v>1</v>
      </c>
      <c r="DE755" s="15">
        <v>1</v>
      </c>
      <c r="DM755" s="15">
        <v>1</v>
      </c>
      <c r="DN755" s="15">
        <v>4</v>
      </c>
      <c r="DO755" s="15">
        <v>2</v>
      </c>
      <c r="DP755" s="15">
        <v>4</v>
      </c>
      <c r="DQ755" s="15">
        <v>2</v>
      </c>
      <c r="DR755" s="15">
        <v>4</v>
      </c>
      <c r="DS755" s="15">
        <v>2</v>
      </c>
      <c r="DT755" s="15">
        <v>4</v>
      </c>
      <c r="DY755" s="27">
        <v>5</v>
      </c>
      <c r="DZ755" s="27">
        <v>4.333333333333333</v>
      </c>
      <c r="EA755" s="27">
        <v>4.75</v>
      </c>
      <c r="EB755" s="27">
        <v>5</v>
      </c>
      <c r="EC755" s="27">
        <v>5</v>
      </c>
      <c r="ED755" s="27">
        <v>4.75</v>
      </c>
      <c r="EE755" s="27">
        <f t="shared" si="141"/>
        <v>4.8055555555555554</v>
      </c>
      <c r="EF755" s="15">
        <f t="shared" si="147"/>
        <v>0.63333333333333286</v>
      </c>
    </row>
    <row r="756" spans="1:136" x14ac:dyDescent="0.2">
      <c r="A756" s="15">
        <v>378</v>
      </c>
      <c r="B756" s="15">
        <v>1222</v>
      </c>
      <c r="C756" s="15">
        <v>1</v>
      </c>
      <c r="D756" s="15">
        <v>3</v>
      </c>
      <c r="E756" s="15">
        <v>1</v>
      </c>
      <c r="F756" s="15">
        <v>61</v>
      </c>
      <c r="G756" s="15">
        <v>3</v>
      </c>
      <c r="H756" s="15">
        <v>2</v>
      </c>
      <c r="I756" s="15">
        <v>4</v>
      </c>
      <c r="J756" s="15">
        <v>35</v>
      </c>
      <c r="K756" s="15">
        <v>0</v>
      </c>
      <c r="L756" s="15">
        <v>1</v>
      </c>
      <c r="M756" s="15">
        <v>1</v>
      </c>
      <c r="N756" s="15">
        <v>100000</v>
      </c>
      <c r="O756" s="15">
        <v>1</v>
      </c>
      <c r="P756" s="15">
        <v>1</v>
      </c>
      <c r="Q756" s="15">
        <v>4</v>
      </c>
      <c r="R756" s="15">
        <v>1</v>
      </c>
      <c r="S756" s="15">
        <v>15</v>
      </c>
      <c r="T756" s="15">
        <v>50000</v>
      </c>
      <c r="U756" s="15">
        <f t="shared" si="142"/>
        <v>50000</v>
      </c>
      <c r="V756" s="15">
        <v>2.7</v>
      </c>
      <c r="W756" s="27">
        <f t="shared" si="143"/>
        <v>3333.3333333333335</v>
      </c>
      <c r="AA756" s="15">
        <f t="shared" si="144"/>
        <v>0</v>
      </c>
      <c r="AD756" s="15">
        <f t="shared" si="145"/>
        <v>50000</v>
      </c>
      <c r="AE756" s="172">
        <f t="shared" si="140"/>
        <v>3333.3333333333335</v>
      </c>
      <c r="AF756" s="161">
        <v>4</v>
      </c>
      <c r="AG756" s="161">
        <v>1</v>
      </c>
      <c r="AH756" s="161">
        <v>15</v>
      </c>
      <c r="AI756" s="161">
        <v>55000</v>
      </c>
      <c r="AJ756" s="161">
        <v>2.5</v>
      </c>
      <c r="AK756" s="161">
        <v>3666.6666666666665</v>
      </c>
      <c r="AW756" s="15">
        <f t="shared" si="148"/>
        <v>0</v>
      </c>
      <c r="CJ756" s="15">
        <v>2.5</v>
      </c>
      <c r="CK756" s="15">
        <v>2.3333333333333335</v>
      </c>
      <c r="CL756" s="15">
        <v>1</v>
      </c>
      <c r="CM756" s="15">
        <v>1</v>
      </c>
      <c r="CN756" s="15">
        <v>1</v>
      </c>
      <c r="CO756" s="15">
        <f t="shared" si="146"/>
        <v>1.5666666666666669</v>
      </c>
      <c r="CP756" s="15">
        <v>1</v>
      </c>
      <c r="CQ756" s="15">
        <v>2</v>
      </c>
      <c r="CR756" s="15">
        <v>3</v>
      </c>
      <c r="CS756" s="15">
        <v>4</v>
      </c>
      <c r="CT756" s="15">
        <v>1</v>
      </c>
      <c r="CU756" s="15">
        <v>4</v>
      </c>
      <c r="CV756" s="15">
        <v>1</v>
      </c>
      <c r="CW756" s="15">
        <v>1</v>
      </c>
      <c r="CX756" s="15">
        <v>1</v>
      </c>
      <c r="CY756" s="15">
        <v>1</v>
      </c>
      <c r="DA756" s="15">
        <v>1</v>
      </c>
      <c r="DC756" s="15">
        <v>1</v>
      </c>
      <c r="DE756" s="15">
        <v>1</v>
      </c>
      <c r="DM756" s="15">
        <v>2</v>
      </c>
      <c r="DN756" s="15">
        <v>1</v>
      </c>
      <c r="DO756" s="15">
        <v>1</v>
      </c>
      <c r="DP756" s="15">
        <v>1</v>
      </c>
      <c r="DQ756" s="15">
        <v>2</v>
      </c>
      <c r="DR756" s="15">
        <v>1</v>
      </c>
      <c r="DS756" s="15">
        <v>1</v>
      </c>
      <c r="DT756" s="15">
        <v>1</v>
      </c>
      <c r="DY756" s="15">
        <v>4.8</v>
      </c>
      <c r="DZ756" s="15">
        <v>3.6666666666666665</v>
      </c>
      <c r="EA756" s="15">
        <v>4</v>
      </c>
      <c r="EB756" s="15">
        <v>4.4000000000000004</v>
      </c>
      <c r="EC756" s="15">
        <v>3.6666666666666665</v>
      </c>
      <c r="ED756" s="15">
        <v>4.5</v>
      </c>
      <c r="EE756" s="27">
        <f t="shared" si="141"/>
        <v>4.1722222222222225</v>
      </c>
      <c r="EF756" s="15">
        <f t="shared" si="147"/>
        <v>7.5000000000000178E-2</v>
      </c>
    </row>
    <row r="757" spans="1:136" x14ac:dyDescent="0.2">
      <c r="A757" s="15">
        <v>378</v>
      </c>
      <c r="B757" s="15">
        <v>1222</v>
      </c>
      <c r="C757" s="15">
        <v>1</v>
      </c>
      <c r="D757" s="15">
        <v>3</v>
      </c>
      <c r="E757" s="15">
        <v>1</v>
      </c>
      <c r="F757" s="15">
        <v>61</v>
      </c>
      <c r="G757" s="15">
        <v>3</v>
      </c>
      <c r="H757" s="15">
        <v>2</v>
      </c>
      <c r="I757" s="15">
        <v>4</v>
      </c>
      <c r="J757" s="15">
        <v>35</v>
      </c>
      <c r="K757" s="15">
        <v>0</v>
      </c>
      <c r="L757" s="15">
        <v>1</v>
      </c>
      <c r="M757" s="15">
        <v>1</v>
      </c>
      <c r="N757" s="15">
        <v>100000</v>
      </c>
      <c r="O757" s="15">
        <v>1</v>
      </c>
      <c r="P757" s="15">
        <v>0</v>
      </c>
      <c r="Q757" s="159">
        <v>4</v>
      </c>
      <c r="R757" s="159">
        <v>1</v>
      </c>
      <c r="S757" s="159">
        <v>15</v>
      </c>
      <c r="T757" s="159">
        <v>55000</v>
      </c>
      <c r="U757" s="159">
        <f t="shared" si="142"/>
        <v>55000</v>
      </c>
      <c r="V757" s="159">
        <v>2.5</v>
      </c>
      <c r="W757" s="171">
        <f t="shared" si="143"/>
        <v>3666.6666666666665</v>
      </c>
      <c r="AA757" s="15">
        <f t="shared" si="144"/>
        <v>0</v>
      </c>
      <c r="AD757" s="15">
        <f t="shared" si="145"/>
        <v>55000</v>
      </c>
      <c r="AE757" s="172">
        <f t="shared" si="140"/>
        <v>3666.6666666666665</v>
      </c>
      <c r="AW757" s="15">
        <f t="shared" si="148"/>
        <v>0</v>
      </c>
      <c r="CJ757" s="15">
        <v>2.5</v>
      </c>
      <c r="CK757" s="15">
        <v>2.3333333333333335</v>
      </c>
      <c r="CL757" s="15">
        <v>1</v>
      </c>
      <c r="CM757" s="15">
        <v>1</v>
      </c>
      <c r="CN757" s="15">
        <v>1</v>
      </c>
      <c r="CO757" s="15">
        <f t="shared" si="146"/>
        <v>1.5666666666666669</v>
      </c>
      <c r="CP757" s="15">
        <v>1</v>
      </c>
      <c r="CQ757" s="15">
        <v>2</v>
      </c>
      <c r="CR757" s="15">
        <v>3</v>
      </c>
      <c r="CS757" s="15">
        <v>4</v>
      </c>
      <c r="CT757" s="15">
        <v>1</v>
      </c>
      <c r="CU757" s="15">
        <v>4</v>
      </c>
      <c r="CV757" s="15">
        <v>1</v>
      </c>
      <c r="CW757" s="15">
        <v>1</v>
      </c>
      <c r="CX757" s="15">
        <v>1</v>
      </c>
      <c r="CY757" s="15">
        <v>1</v>
      </c>
      <c r="DA757" s="15">
        <v>1</v>
      </c>
      <c r="DC757" s="15">
        <v>1</v>
      </c>
      <c r="DE757" s="15">
        <v>1</v>
      </c>
      <c r="DM757" s="15">
        <v>2</v>
      </c>
      <c r="DN757" s="15">
        <v>1</v>
      </c>
      <c r="DO757" s="15">
        <v>1</v>
      </c>
      <c r="DP757" s="15">
        <v>1</v>
      </c>
      <c r="DQ757" s="15">
        <v>2</v>
      </c>
      <c r="DR757" s="15">
        <v>1</v>
      </c>
      <c r="DS757" s="15">
        <v>1</v>
      </c>
      <c r="DT757" s="15">
        <v>1</v>
      </c>
      <c r="DY757" s="27">
        <v>4.8</v>
      </c>
      <c r="DZ757" s="27">
        <v>3.6666666666666665</v>
      </c>
      <c r="EA757" s="27">
        <v>3.75</v>
      </c>
      <c r="EB757" s="27">
        <v>4.2</v>
      </c>
      <c r="EC757" s="27">
        <v>3.6666666666666665</v>
      </c>
      <c r="ED757" s="27">
        <v>4.5</v>
      </c>
      <c r="EE757" s="27">
        <f t="shared" si="141"/>
        <v>4.0972222222222223</v>
      </c>
      <c r="EF757" s="15">
        <f t="shared" si="147"/>
        <v>-0.66111111111111143</v>
      </c>
    </row>
    <row r="758" spans="1:136" x14ac:dyDescent="0.2">
      <c r="A758" s="15">
        <v>379</v>
      </c>
      <c r="B758" s="15">
        <v>1223</v>
      </c>
      <c r="C758" s="15">
        <v>1</v>
      </c>
      <c r="D758" s="15">
        <v>3</v>
      </c>
      <c r="E758" s="15">
        <v>1</v>
      </c>
      <c r="F758" s="15">
        <v>67</v>
      </c>
      <c r="G758" s="15">
        <v>4</v>
      </c>
      <c r="H758" s="15">
        <v>2</v>
      </c>
      <c r="I758" s="15">
        <v>4</v>
      </c>
      <c r="J758" s="15">
        <v>32</v>
      </c>
      <c r="K758" s="15">
        <v>1</v>
      </c>
      <c r="L758" s="15">
        <v>0</v>
      </c>
      <c r="M758" s="15">
        <v>1</v>
      </c>
      <c r="N758" s="15">
        <v>100000</v>
      </c>
      <c r="O758" s="15">
        <v>1</v>
      </c>
      <c r="P758" s="15">
        <v>1</v>
      </c>
      <c r="Q758" s="15">
        <v>7</v>
      </c>
      <c r="R758" s="15">
        <v>1</v>
      </c>
      <c r="S758" s="15">
        <v>25</v>
      </c>
      <c r="T758" s="15">
        <v>62500</v>
      </c>
      <c r="U758" s="15">
        <f t="shared" si="142"/>
        <v>62500</v>
      </c>
      <c r="V758" s="15">
        <v>15</v>
      </c>
      <c r="W758" s="27">
        <f t="shared" si="143"/>
        <v>2500</v>
      </c>
      <c r="AA758" s="15">
        <f t="shared" si="144"/>
        <v>0</v>
      </c>
      <c r="AD758" s="15">
        <f t="shared" si="145"/>
        <v>62500</v>
      </c>
      <c r="AE758" s="172">
        <f t="shared" si="140"/>
        <v>2500</v>
      </c>
      <c r="AF758" s="161">
        <v>7</v>
      </c>
      <c r="AG758" s="161">
        <v>1</v>
      </c>
      <c r="AH758" s="161">
        <v>25</v>
      </c>
      <c r="AI758" s="161">
        <v>75000</v>
      </c>
      <c r="AJ758" s="161">
        <v>13</v>
      </c>
      <c r="AK758" s="161">
        <v>3000</v>
      </c>
      <c r="AS758" s="15">
        <v>1</v>
      </c>
      <c r="AT758" s="15">
        <v>1</v>
      </c>
      <c r="AU758" s="15">
        <v>10</v>
      </c>
      <c r="AV758" s="15">
        <v>5040</v>
      </c>
      <c r="AW758" s="15">
        <f t="shared" si="148"/>
        <v>5040</v>
      </c>
      <c r="AX758" s="15">
        <v>30</v>
      </c>
      <c r="AY758" s="15">
        <v>504</v>
      </c>
      <c r="BF758" s="15">
        <f t="shared" si="149"/>
        <v>5040</v>
      </c>
      <c r="BG758" s="15">
        <f t="shared" si="150"/>
        <v>504</v>
      </c>
      <c r="BH758" s="161">
        <v>1</v>
      </c>
      <c r="BI758" s="161">
        <v>1</v>
      </c>
      <c r="BJ758" s="161">
        <v>10</v>
      </c>
      <c r="BK758" s="161">
        <v>5040</v>
      </c>
      <c r="BL758" s="161">
        <v>30</v>
      </c>
      <c r="BS758" s="23">
        <v>5040</v>
      </c>
      <c r="BT758" s="23">
        <f>BS758/BJ758</f>
        <v>504</v>
      </c>
      <c r="BU758" s="15">
        <v>2</v>
      </c>
      <c r="BV758" s="15">
        <v>1</v>
      </c>
      <c r="BW758" s="15">
        <v>26</v>
      </c>
      <c r="BX758" s="15">
        <v>1300</v>
      </c>
      <c r="BY758" s="15">
        <f t="shared" ref="BY758:BY759" si="153">$BX758*$BV758</f>
        <v>1300</v>
      </c>
      <c r="BZ758" s="15">
        <v>20</v>
      </c>
      <c r="CA758" s="15">
        <f t="shared" ref="CA758:CA759" si="154">$BY758/$BW758</f>
        <v>50</v>
      </c>
      <c r="CB758" s="23">
        <v>2</v>
      </c>
      <c r="CC758" s="23">
        <v>1</v>
      </c>
      <c r="CD758" s="23">
        <v>26</v>
      </c>
      <c r="CE758" s="23">
        <v>1300</v>
      </c>
      <c r="CG758" s="23">
        <v>20</v>
      </c>
      <c r="CI758" s="23">
        <v>50</v>
      </c>
      <c r="CJ758" s="15">
        <v>2</v>
      </c>
      <c r="CK758" s="15">
        <v>1.6666666666666667</v>
      </c>
      <c r="CL758" s="15">
        <v>1.6666666666666667</v>
      </c>
      <c r="CM758" s="15">
        <v>1</v>
      </c>
      <c r="CN758" s="15">
        <v>1</v>
      </c>
      <c r="CO758" s="15">
        <f t="shared" si="146"/>
        <v>1.4666666666666668</v>
      </c>
      <c r="CP758" s="15">
        <v>4</v>
      </c>
      <c r="CQ758" s="15">
        <v>2</v>
      </c>
      <c r="CR758" s="15">
        <v>1</v>
      </c>
      <c r="CS758" s="15">
        <v>3</v>
      </c>
      <c r="CT758" s="15">
        <v>1</v>
      </c>
      <c r="CU758" s="15">
        <v>3</v>
      </c>
      <c r="CV758" s="15">
        <v>1</v>
      </c>
      <c r="CW758" s="15">
        <v>1</v>
      </c>
      <c r="CX758" s="15">
        <v>1</v>
      </c>
      <c r="CY758" s="15">
        <v>1</v>
      </c>
      <c r="DA758" s="15">
        <v>1</v>
      </c>
      <c r="DC758" s="15">
        <v>1</v>
      </c>
      <c r="DE758" s="15">
        <v>1</v>
      </c>
      <c r="DM758" s="15">
        <v>1</v>
      </c>
      <c r="DN758" s="15">
        <v>1</v>
      </c>
      <c r="DO758" s="15">
        <v>1</v>
      </c>
      <c r="DP758" s="15">
        <v>1</v>
      </c>
      <c r="DQ758" s="15">
        <v>1</v>
      </c>
      <c r="DR758" s="15">
        <v>1</v>
      </c>
      <c r="DS758" s="15">
        <v>1</v>
      </c>
      <c r="DT758" s="15">
        <v>1</v>
      </c>
      <c r="DY758" s="15">
        <v>5</v>
      </c>
      <c r="DZ758" s="15">
        <v>4.333333333333333</v>
      </c>
      <c r="EA758" s="15">
        <v>5</v>
      </c>
      <c r="EB758" s="15">
        <v>4.8</v>
      </c>
      <c r="EC758" s="15">
        <v>4.666666666666667</v>
      </c>
      <c r="ED758" s="15">
        <v>4.75</v>
      </c>
      <c r="EE758" s="27">
        <f t="shared" si="141"/>
        <v>4.7583333333333337</v>
      </c>
      <c r="EF758" s="15">
        <f t="shared" si="147"/>
        <v>0</v>
      </c>
    </row>
    <row r="759" spans="1:136" x14ac:dyDescent="0.2">
      <c r="A759" s="15">
        <v>379</v>
      </c>
      <c r="B759" s="15">
        <v>1223</v>
      </c>
      <c r="C759" s="15">
        <v>1</v>
      </c>
      <c r="D759" s="15">
        <v>3</v>
      </c>
      <c r="E759" s="15">
        <v>1</v>
      </c>
      <c r="F759" s="15">
        <v>67</v>
      </c>
      <c r="G759" s="15">
        <v>4</v>
      </c>
      <c r="H759" s="15">
        <v>2</v>
      </c>
      <c r="I759" s="15">
        <v>4</v>
      </c>
      <c r="J759" s="15">
        <v>32</v>
      </c>
      <c r="K759" s="15">
        <v>1</v>
      </c>
      <c r="L759" s="15">
        <v>0</v>
      </c>
      <c r="M759" s="15">
        <v>1</v>
      </c>
      <c r="N759" s="15">
        <v>100000</v>
      </c>
      <c r="O759" s="15">
        <v>1</v>
      </c>
      <c r="P759" s="15">
        <v>0</v>
      </c>
      <c r="Q759" s="159">
        <v>7</v>
      </c>
      <c r="R759" s="159">
        <v>1</v>
      </c>
      <c r="S759" s="159">
        <v>25</v>
      </c>
      <c r="T759" s="159">
        <v>75000</v>
      </c>
      <c r="U759" s="159">
        <f t="shared" si="142"/>
        <v>75000</v>
      </c>
      <c r="V759" s="159">
        <v>13</v>
      </c>
      <c r="W759" s="171">
        <f t="shared" si="143"/>
        <v>3000</v>
      </c>
      <c r="AA759" s="15">
        <f t="shared" si="144"/>
        <v>0</v>
      </c>
      <c r="AD759" s="15">
        <f t="shared" si="145"/>
        <v>75000</v>
      </c>
      <c r="AE759" s="172">
        <f t="shared" si="140"/>
        <v>3000</v>
      </c>
      <c r="AS759" s="15">
        <v>1</v>
      </c>
      <c r="AT759" s="15">
        <v>1</v>
      </c>
      <c r="AU759" s="15">
        <v>10</v>
      </c>
      <c r="AV759" s="15">
        <v>5040</v>
      </c>
      <c r="AW759" s="15">
        <f t="shared" si="148"/>
        <v>5040</v>
      </c>
      <c r="AX759" s="15">
        <v>30</v>
      </c>
      <c r="BF759" s="15">
        <f t="shared" si="149"/>
        <v>5040</v>
      </c>
      <c r="BG759" s="15">
        <f t="shared" si="150"/>
        <v>504</v>
      </c>
      <c r="BU759" s="15">
        <v>2</v>
      </c>
      <c r="BV759" s="15">
        <v>1</v>
      </c>
      <c r="BW759" s="15">
        <v>26</v>
      </c>
      <c r="BX759" s="15">
        <v>1300</v>
      </c>
      <c r="BY759" s="15">
        <f t="shared" si="153"/>
        <v>1300</v>
      </c>
      <c r="BZ759" s="15">
        <v>20</v>
      </c>
      <c r="CA759" s="15">
        <f t="shared" si="154"/>
        <v>50</v>
      </c>
      <c r="CJ759" s="15">
        <v>2</v>
      </c>
      <c r="CK759" s="15">
        <v>1.6666666666666667</v>
      </c>
      <c r="CL759" s="15">
        <v>1.6666666666666667</v>
      </c>
      <c r="CM759" s="15">
        <v>1</v>
      </c>
      <c r="CN759" s="15">
        <v>1</v>
      </c>
      <c r="CO759" s="15">
        <f t="shared" si="146"/>
        <v>1.4666666666666668</v>
      </c>
      <c r="CP759" s="15">
        <v>4</v>
      </c>
      <c r="CQ759" s="15">
        <v>2</v>
      </c>
      <c r="CR759" s="15">
        <v>1</v>
      </c>
      <c r="CS759" s="15">
        <v>3</v>
      </c>
      <c r="CT759" s="15">
        <v>1</v>
      </c>
      <c r="CU759" s="15">
        <v>3</v>
      </c>
      <c r="CV759" s="15">
        <v>1</v>
      </c>
      <c r="CW759" s="15">
        <v>1</v>
      </c>
      <c r="CX759" s="15">
        <v>1</v>
      </c>
      <c r="CY759" s="15">
        <v>1</v>
      </c>
      <c r="DA759" s="15">
        <v>1</v>
      </c>
      <c r="DC759" s="15">
        <v>1</v>
      </c>
      <c r="DE759" s="15">
        <v>1</v>
      </c>
      <c r="DM759" s="15">
        <v>1</v>
      </c>
      <c r="DN759" s="15">
        <v>1</v>
      </c>
      <c r="DO759" s="15">
        <v>1</v>
      </c>
      <c r="DP759" s="15">
        <v>1</v>
      </c>
      <c r="DQ759" s="15">
        <v>1</v>
      </c>
      <c r="DR759" s="15">
        <v>1</v>
      </c>
      <c r="DS759" s="15">
        <v>1</v>
      </c>
      <c r="DT759" s="15">
        <v>1</v>
      </c>
      <c r="DY759" s="27">
        <v>5</v>
      </c>
      <c r="DZ759" s="27">
        <v>4.333333333333333</v>
      </c>
      <c r="EA759" s="27">
        <v>5</v>
      </c>
      <c r="EB759" s="27">
        <v>4.8</v>
      </c>
      <c r="EC759" s="27">
        <v>4.666666666666667</v>
      </c>
      <c r="ED759" s="27">
        <v>4.75</v>
      </c>
      <c r="EE759" s="27">
        <f t="shared" si="141"/>
        <v>4.7583333333333337</v>
      </c>
      <c r="EF759" s="15">
        <f t="shared" si="147"/>
        <v>1.4583333333333335</v>
      </c>
    </row>
    <row r="760" spans="1:136" x14ac:dyDescent="0.2">
      <c r="A760" s="15">
        <v>380</v>
      </c>
      <c r="B760" s="15">
        <v>1224</v>
      </c>
      <c r="C760" s="15">
        <v>1</v>
      </c>
      <c r="D760" s="15">
        <v>3</v>
      </c>
      <c r="E760" s="15">
        <v>0</v>
      </c>
      <c r="F760" s="15">
        <v>36</v>
      </c>
      <c r="G760" s="15">
        <v>5</v>
      </c>
      <c r="H760" s="15">
        <v>2</v>
      </c>
      <c r="I760" s="15">
        <v>2</v>
      </c>
      <c r="J760" s="15">
        <v>13</v>
      </c>
      <c r="K760" s="15">
        <v>0</v>
      </c>
      <c r="L760" s="15">
        <v>1</v>
      </c>
      <c r="M760" s="15">
        <v>1</v>
      </c>
      <c r="N760" s="15">
        <v>300000</v>
      </c>
      <c r="O760" s="15">
        <v>1</v>
      </c>
      <c r="P760" s="15">
        <v>1</v>
      </c>
      <c r="Q760" s="15">
        <v>2</v>
      </c>
      <c r="R760" s="15">
        <v>1</v>
      </c>
      <c r="S760" s="15">
        <v>10</v>
      </c>
      <c r="T760" s="15">
        <v>8000</v>
      </c>
      <c r="U760" s="15">
        <f t="shared" si="142"/>
        <v>8000</v>
      </c>
      <c r="V760" s="15">
        <v>22</v>
      </c>
      <c r="W760" s="27">
        <f t="shared" si="143"/>
        <v>800</v>
      </c>
      <c r="AA760" s="15">
        <f t="shared" si="144"/>
        <v>0</v>
      </c>
      <c r="AD760" s="15">
        <f t="shared" si="145"/>
        <v>8000</v>
      </c>
      <c r="AE760" s="172">
        <f t="shared" si="140"/>
        <v>800</v>
      </c>
      <c r="AF760" s="161">
        <v>2</v>
      </c>
      <c r="AG760" s="161">
        <v>1</v>
      </c>
      <c r="AH760" s="161">
        <v>10</v>
      </c>
      <c r="AI760" s="161">
        <v>9000</v>
      </c>
      <c r="AJ760" s="161">
        <v>23</v>
      </c>
      <c r="AK760" s="161">
        <v>900</v>
      </c>
      <c r="AW760" s="15">
        <f t="shared" si="148"/>
        <v>0</v>
      </c>
      <c r="CJ760" s="15">
        <v>2</v>
      </c>
      <c r="CK760" s="15">
        <v>1</v>
      </c>
      <c r="CL760" s="15">
        <v>1</v>
      </c>
      <c r="CM760" s="15">
        <v>1</v>
      </c>
      <c r="CN760" s="15">
        <v>1</v>
      </c>
      <c r="CO760" s="15">
        <f t="shared" si="146"/>
        <v>1.2</v>
      </c>
      <c r="CP760" s="15">
        <v>1</v>
      </c>
      <c r="CQ760" s="15">
        <v>5</v>
      </c>
      <c r="CR760" s="15" t="s">
        <v>1007</v>
      </c>
      <c r="CU760" s="15" t="s">
        <v>1007</v>
      </c>
      <c r="CX760" s="15" t="s">
        <v>1007</v>
      </c>
      <c r="CY760" s="15" t="s">
        <v>1007</v>
      </c>
      <c r="DA760" s="15" t="s">
        <v>1007</v>
      </c>
      <c r="DC760" s="15" t="s">
        <v>1007</v>
      </c>
      <c r="DE760" s="15" t="s">
        <v>1007</v>
      </c>
      <c r="DM760" s="15">
        <v>1</v>
      </c>
      <c r="DN760" s="15">
        <v>4</v>
      </c>
      <c r="DO760" s="15">
        <v>2</v>
      </c>
      <c r="DP760" s="15">
        <v>4</v>
      </c>
      <c r="DQ760" s="15">
        <v>2</v>
      </c>
      <c r="DR760" s="15">
        <v>4</v>
      </c>
      <c r="DS760" s="15">
        <v>3</v>
      </c>
      <c r="DT760" s="15">
        <v>4</v>
      </c>
      <c r="DY760" s="15">
        <v>4</v>
      </c>
      <c r="DZ760" s="15">
        <v>4</v>
      </c>
      <c r="EA760" s="15">
        <v>3</v>
      </c>
      <c r="EB760" s="15">
        <v>3.8</v>
      </c>
      <c r="EC760" s="15">
        <v>3</v>
      </c>
      <c r="ED760" s="15">
        <v>2</v>
      </c>
      <c r="EE760" s="27">
        <f t="shared" si="141"/>
        <v>3.3000000000000003</v>
      </c>
      <c r="EF760" s="15">
        <f t="shared" si="147"/>
        <v>5.2777777777778034E-2</v>
      </c>
    </row>
    <row r="761" spans="1:136" x14ac:dyDescent="0.2">
      <c r="A761" s="15">
        <v>380</v>
      </c>
      <c r="B761" s="15">
        <v>1224</v>
      </c>
      <c r="C761" s="15">
        <v>1</v>
      </c>
      <c r="D761" s="15">
        <v>3</v>
      </c>
      <c r="E761" s="15">
        <v>0</v>
      </c>
      <c r="F761" s="15">
        <v>36</v>
      </c>
      <c r="G761" s="15">
        <v>5</v>
      </c>
      <c r="H761" s="15">
        <v>2</v>
      </c>
      <c r="I761" s="15">
        <v>2</v>
      </c>
      <c r="J761" s="15">
        <v>13</v>
      </c>
      <c r="K761" s="15">
        <v>0</v>
      </c>
      <c r="L761" s="15">
        <v>1</v>
      </c>
      <c r="M761" s="15">
        <v>1</v>
      </c>
      <c r="N761" s="15">
        <v>300000</v>
      </c>
      <c r="O761" s="15">
        <v>1</v>
      </c>
      <c r="P761" s="15">
        <v>0</v>
      </c>
      <c r="Q761" s="159">
        <v>2</v>
      </c>
      <c r="R761" s="159">
        <v>1</v>
      </c>
      <c r="S761" s="159">
        <v>10</v>
      </c>
      <c r="T761" s="159">
        <v>9000</v>
      </c>
      <c r="U761" s="159">
        <f t="shared" si="142"/>
        <v>9000</v>
      </c>
      <c r="V761" s="159">
        <v>23</v>
      </c>
      <c r="W761" s="171">
        <f t="shared" si="143"/>
        <v>900</v>
      </c>
      <c r="AA761" s="15">
        <f t="shared" si="144"/>
        <v>0</v>
      </c>
      <c r="AD761" s="15">
        <f t="shared" si="145"/>
        <v>9000</v>
      </c>
      <c r="AE761" s="172">
        <f t="shared" si="140"/>
        <v>900</v>
      </c>
      <c r="AW761" s="15">
        <f t="shared" si="148"/>
        <v>0</v>
      </c>
      <c r="CJ761" s="15">
        <v>2</v>
      </c>
      <c r="CK761" s="15">
        <v>1</v>
      </c>
      <c r="CL761" s="15">
        <v>1</v>
      </c>
      <c r="CM761" s="15">
        <v>1</v>
      </c>
      <c r="CN761" s="15">
        <v>1</v>
      </c>
      <c r="CO761" s="15">
        <f t="shared" si="146"/>
        <v>1.2</v>
      </c>
      <c r="CP761" s="15">
        <v>1</v>
      </c>
      <c r="CQ761" s="15">
        <v>5</v>
      </c>
      <c r="CR761" s="15" t="s">
        <v>1007</v>
      </c>
      <c r="CU761" s="15" t="s">
        <v>1007</v>
      </c>
      <c r="CX761" s="15" t="s">
        <v>1007</v>
      </c>
      <c r="CY761" s="15" t="s">
        <v>1007</v>
      </c>
      <c r="DA761" s="15" t="s">
        <v>1007</v>
      </c>
      <c r="DC761" s="15" t="s">
        <v>1007</v>
      </c>
      <c r="DE761" s="15" t="s">
        <v>1007</v>
      </c>
      <c r="DM761" s="15">
        <v>1</v>
      </c>
      <c r="DN761" s="15">
        <v>4</v>
      </c>
      <c r="DO761" s="15">
        <v>2</v>
      </c>
      <c r="DP761" s="15">
        <v>4</v>
      </c>
      <c r="DQ761" s="15">
        <v>2</v>
      </c>
      <c r="DR761" s="15">
        <v>4</v>
      </c>
      <c r="DS761" s="15">
        <v>3</v>
      </c>
      <c r="DT761" s="15">
        <v>4</v>
      </c>
      <c r="DY761" s="27">
        <v>3.8</v>
      </c>
      <c r="DZ761" s="27">
        <v>4</v>
      </c>
      <c r="EA761" s="27">
        <v>3</v>
      </c>
      <c r="EB761" s="27">
        <v>3.6</v>
      </c>
      <c r="EC761" s="27">
        <v>3.3333333333333335</v>
      </c>
      <c r="ED761" s="27">
        <v>1.75</v>
      </c>
      <c r="EE761" s="27">
        <f t="shared" si="141"/>
        <v>3.2472222222222222</v>
      </c>
      <c r="EF761" s="15">
        <f t="shared" si="147"/>
        <v>-0.42499999999999982</v>
      </c>
    </row>
    <row r="762" spans="1:136" x14ac:dyDescent="0.2">
      <c r="A762" s="15">
        <v>381</v>
      </c>
      <c r="B762" s="15">
        <v>1225</v>
      </c>
      <c r="C762" s="15">
        <v>1</v>
      </c>
      <c r="D762" s="15">
        <v>3</v>
      </c>
      <c r="E762" s="15">
        <v>1</v>
      </c>
      <c r="F762" s="15">
        <v>61</v>
      </c>
      <c r="G762" s="15">
        <v>2</v>
      </c>
      <c r="H762" s="15">
        <v>2</v>
      </c>
      <c r="I762" s="15">
        <v>4</v>
      </c>
      <c r="J762" s="15">
        <v>15</v>
      </c>
      <c r="K762" s="15">
        <v>0</v>
      </c>
      <c r="L762" s="15">
        <v>1</v>
      </c>
      <c r="M762" s="15">
        <v>1</v>
      </c>
      <c r="N762" s="15">
        <v>100000</v>
      </c>
      <c r="O762" s="15">
        <v>1</v>
      </c>
      <c r="P762" s="15">
        <v>1</v>
      </c>
      <c r="Q762" s="15">
        <v>1</v>
      </c>
      <c r="R762" s="15">
        <v>1</v>
      </c>
      <c r="S762" s="15">
        <v>40</v>
      </c>
      <c r="T762" s="15">
        <v>16000</v>
      </c>
      <c r="U762" s="15">
        <f t="shared" si="142"/>
        <v>16000</v>
      </c>
      <c r="V762" s="15">
        <v>18.899999999999999</v>
      </c>
      <c r="W762" s="27">
        <f t="shared" si="143"/>
        <v>400</v>
      </c>
      <c r="AA762" s="15">
        <f t="shared" si="144"/>
        <v>0</v>
      </c>
      <c r="AD762" s="15">
        <f t="shared" si="145"/>
        <v>16000</v>
      </c>
      <c r="AE762" s="172">
        <f t="shared" si="140"/>
        <v>400</v>
      </c>
      <c r="AF762" s="161">
        <v>1</v>
      </c>
      <c r="AG762" s="161">
        <v>1</v>
      </c>
      <c r="AH762" s="161">
        <v>40</v>
      </c>
      <c r="AI762" s="161">
        <v>16000</v>
      </c>
      <c r="AJ762" s="161">
        <v>21</v>
      </c>
      <c r="AK762" s="161">
        <v>400</v>
      </c>
      <c r="AW762" s="15">
        <f t="shared" si="148"/>
        <v>0</v>
      </c>
      <c r="CJ762" s="15">
        <v>2.75</v>
      </c>
      <c r="CK762" s="15">
        <v>2.3333333333333335</v>
      </c>
      <c r="CL762" s="15">
        <v>1.3333333333333333</v>
      </c>
      <c r="CM762" s="15">
        <v>1</v>
      </c>
      <c r="CN762" s="15">
        <v>3.5</v>
      </c>
      <c r="CO762" s="15">
        <f t="shared" si="146"/>
        <v>2.1833333333333336</v>
      </c>
      <c r="CP762" s="15">
        <v>1</v>
      </c>
      <c r="CQ762" s="15">
        <v>1</v>
      </c>
      <c r="CR762" s="15">
        <v>4</v>
      </c>
      <c r="CS762" s="15">
        <v>3</v>
      </c>
      <c r="CT762" s="15">
        <v>1</v>
      </c>
      <c r="CU762" s="15">
        <v>2</v>
      </c>
      <c r="CV762" s="15">
        <v>1</v>
      </c>
      <c r="CW762" s="15">
        <v>1</v>
      </c>
      <c r="CX762" s="15">
        <v>1</v>
      </c>
      <c r="CY762" s="15">
        <v>1</v>
      </c>
      <c r="DA762" s="15">
        <v>1</v>
      </c>
      <c r="DC762" s="15">
        <v>1</v>
      </c>
      <c r="DE762" s="15">
        <v>1</v>
      </c>
      <c r="DM762" s="15">
        <v>2</v>
      </c>
      <c r="DN762" s="15">
        <v>1</v>
      </c>
      <c r="DO762" s="15">
        <v>2</v>
      </c>
      <c r="DP762" s="15">
        <v>1</v>
      </c>
      <c r="DQ762" s="15">
        <v>2</v>
      </c>
      <c r="DR762" s="15">
        <v>1</v>
      </c>
      <c r="DS762" s="15">
        <v>2</v>
      </c>
      <c r="DT762" s="15">
        <v>1</v>
      </c>
      <c r="DY762" s="15">
        <v>4.2</v>
      </c>
      <c r="DZ762" s="15">
        <v>4</v>
      </c>
      <c r="EA762" s="15">
        <v>3.25</v>
      </c>
      <c r="EB762" s="15">
        <v>4</v>
      </c>
      <c r="EC762" s="15">
        <v>3.3333333333333335</v>
      </c>
      <c r="ED762" s="15">
        <v>3.25</v>
      </c>
      <c r="EE762" s="27">
        <f t="shared" si="141"/>
        <v>3.6722222222222221</v>
      </c>
      <c r="EF762" s="15">
        <f t="shared" si="147"/>
        <v>8.8888888888888573E-2</v>
      </c>
    </row>
    <row r="763" spans="1:136" x14ac:dyDescent="0.2">
      <c r="A763" s="15">
        <v>381</v>
      </c>
      <c r="B763" s="15">
        <v>1225</v>
      </c>
      <c r="C763" s="15">
        <v>1</v>
      </c>
      <c r="D763" s="15">
        <v>3</v>
      </c>
      <c r="E763" s="15">
        <v>1</v>
      </c>
      <c r="F763" s="15">
        <v>61</v>
      </c>
      <c r="G763" s="15">
        <v>2</v>
      </c>
      <c r="H763" s="15">
        <v>2</v>
      </c>
      <c r="I763" s="15">
        <v>4</v>
      </c>
      <c r="J763" s="15">
        <v>15</v>
      </c>
      <c r="K763" s="15">
        <v>0</v>
      </c>
      <c r="L763" s="15">
        <v>1</v>
      </c>
      <c r="M763" s="15">
        <v>1</v>
      </c>
      <c r="N763" s="15">
        <v>100000</v>
      </c>
      <c r="O763" s="15">
        <v>1</v>
      </c>
      <c r="P763" s="15">
        <v>0</v>
      </c>
      <c r="Q763" s="159">
        <v>1</v>
      </c>
      <c r="R763" s="159">
        <v>1</v>
      </c>
      <c r="S763" s="159">
        <v>40</v>
      </c>
      <c r="T763" s="159">
        <v>16000</v>
      </c>
      <c r="U763" s="159">
        <f t="shared" si="142"/>
        <v>16000</v>
      </c>
      <c r="V763" s="159">
        <v>21</v>
      </c>
      <c r="W763" s="171">
        <f t="shared" si="143"/>
        <v>400</v>
      </c>
      <c r="AA763" s="15">
        <f t="shared" si="144"/>
        <v>0</v>
      </c>
      <c r="AD763" s="15">
        <f t="shared" si="145"/>
        <v>16000</v>
      </c>
      <c r="AE763" s="172">
        <f t="shared" si="140"/>
        <v>400</v>
      </c>
      <c r="AW763" s="15">
        <f t="shared" si="148"/>
        <v>0</v>
      </c>
      <c r="CJ763" s="15">
        <v>2.75</v>
      </c>
      <c r="CK763" s="15">
        <v>2.3333333333333335</v>
      </c>
      <c r="CL763" s="15">
        <v>1.3333333333333333</v>
      </c>
      <c r="CM763" s="15">
        <v>1</v>
      </c>
      <c r="CN763" s="15">
        <v>3.5</v>
      </c>
      <c r="CO763" s="15">
        <f t="shared" si="146"/>
        <v>2.1833333333333336</v>
      </c>
      <c r="CP763" s="15">
        <v>1</v>
      </c>
      <c r="CQ763" s="15">
        <v>1</v>
      </c>
      <c r="CR763" s="15">
        <v>4</v>
      </c>
      <c r="CS763" s="15">
        <v>3</v>
      </c>
      <c r="CT763" s="15">
        <v>1</v>
      </c>
      <c r="CU763" s="15">
        <v>2</v>
      </c>
      <c r="CV763" s="15">
        <v>1</v>
      </c>
      <c r="CW763" s="15">
        <v>1</v>
      </c>
      <c r="CX763" s="15">
        <v>1</v>
      </c>
      <c r="CY763" s="15">
        <v>1</v>
      </c>
      <c r="DA763" s="15">
        <v>1</v>
      </c>
      <c r="DC763" s="15">
        <v>1</v>
      </c>
      <c r="DE763" s="15">
        <v>1</v>
      </c>
      <c r="DM763" s="15">
        <v>2</v>
      </c>
      <c r="DN763" s="15">
        <v>1</v>
      </c>
      <c r="DO763" s="15">
        <v>2</v>
      </c>
      <c r="DP763" s="15">
        <v>1</v>
      </c>
      <c r="DQ763" s="15">
        <v>2</v>
      </c>
      <c r="DR763" s="15">
        <v>1</v>
      </c>
      <c r="DS763" s="15">
        <v>2</v>
      </c>
      <c r="DT763" s="15">
        <v>1</v>
      </c>
      <c r="DY763" s="27">
        <v>4.2</v>
      </c>
      <c r="DZ763" s="27">
        <v>3.6666666666666665</v>
      </c>
      <c r="EA763" s="27">
        <v>3</v>
      </c>
      <c r="EB763" s="27">
        <v>3.8</v>
      </c>
      <c r="EC763" s="27">
        <v>3.3333333333333335</v>
      </c>
      <c r="ED763" s="27">
        <v>3.5</v>
      </c>
      <c r="EE763" s="27">
        <f t="shared" si="141"/>
        <v>3.5833333333333335</v>
      </c>
      <c r="EF763" s="15">
        <f t="shared" si="147"/>
        <v>-0.15833333333333321</v>
      </c>
    </row>
    <row r="764" spans="1:136" x14ac:dyDescent="0.2">
      <c r="A764" s="15">
        <v>382</v>
      </c>
      <c r="B764" s="15">
        <v>1227</v>
      </c>
      <c r="C764" s="15">
        <v>1</v>
      </c>
      <c r="D764" s="15">
        <v>3</v>
      </c>
      <c r="E764" s="15">
        <v>1</v>
      </c>
      <c r="F764" s="15">
        <v>50</v>
      </c>
      <c r="G764" s="15">
        <v>4</v>
      </c>
      <c r="H764" s="15">
        <v>2</v>
      </c>
      <c r="I764" s="15">
        <v>2</v>
      </c>
      <c r="J764" s="15">
        <v>20</v>
      </c>
      <c r="K764" s="15">
        <v>0</v>
      </c>
      <c r="L764" s="15">
        <v>0</v>
      </c>
      <c r="M764" s="15">
        <v>1</v>
      </c>
      <c r="N764" s="15">
        <v>55000</v>
      </c>
      <c r="O764" s="15">
        <v>1</v>
      </c>
      <c r="P764" s="15">
        <v>1</v>
      </c>
      <c r="Q764" s="15">
        <v>1</v>
      </c>
      <c r="R764" s="15">
        <v>1</v>
      </c>
      <c r="S764" s="15">
        <v>32</v>
      </c>
      <c r="T764" s="15">
        <v>13440</v>
      </c>
      <c r="U764" s="15">
        <f t="shared" si="142"/>
        <v>13440</v>
      </c>
      <c r="V764" s="15">
        <v>11</v>
      </c>
      <c r="W764" s="27">
        <f t="shared" si="143"/>
        <v>420</v>
      </c>
      <c r="AA764" s="15">
        <f t="shared" si="144"/>
        <v>0</v>
      </c>
      <c r="AD764" s="15">
        <f t="shared" si="145"/>
        <v>13440</v>
      </c>
      <c r="AE764" s="172">
        <f t="shared" si="140"/>
        <v>420</v>
      </c>
      <c r="AF764" s="161">
        <v>1</v>
      </c>
      <c r="AG764" s="161">
        <v>1</v>
      </c>
      <c r="AH764" s="161">
        <v>32</v>
      </c>
      <c r="AI764" s="161">
        <v>13440</v>
      </c>
      <c r="AJ764" s="161">
        <v>11</v>
      </c>
      <c r="AK764" s="161">
        <v>420</v>
      </c>
      <c r="AW764" s="15">
        <f t="shared" si="148"/>
        <v>0</v>
      </c>
      <c r="CJ764" s="15">
        <v>2</v>
      </c>
      <c r="CK764" s="15">
        <v>1.6666666666666667</v>
      </c>
      <c r="CL764" s="15">
        <v>1.3333333333333333</v>
      </c>
      <c r="CM764" s="15">
        <v>1</v>
      </c>
      <c r="CN764" s="15">
        <v>1</v>
      </c>
      <c r="CO764" s="15">
        <f t="shared" si="146"/>
        <v>1.4</v>
      </c>
      <c r="CP764" s="15">
        <v>1</v>
      </c>
      <c r="CQ764" s="15">
        <v>2</v>
      </c>
      <c r="CR764" s="15">
        <v>2</v>
      </c>
      <c r="CS764" s="15">
        <v>2</v>
      </c>
      <c r="CT764" s="15">
        <v>1</v>
      </c>
      <c r="CU764" s="15">
        <v>1</v>
      </c>
      <c r="CV764" s="15">
        <v>1</v>
      </c>
      <c r="CW764" s="15">
        <v>1</v>
      </c>
      <c r="CX764" s="15">
        <v>1</v>
      </c>
      <c r="CY764" s="15">
        <v>1</v>
      </c>
      <c r="DA764" s="15">
        <v>1</v>
      </c>
      <c r="DC764" s="15">
        <v>1</v>
      </c>
      <c r="DE764" s="15">
        <v>1</v>
      </c>
      <c r="DM764" s="15">
        <v>3</v>
      </c>
      <c r="DN764" s="15">
        <v>1</v>
      </c>
      <c r="DO764" s="15">
        <v>1</v>
      </c>
      <c r="DP764" s="15">
        <v>1</v>
      </c>
      <c r="DQ764" s="15">
        <v>3</v>
      </c>
      <c r="DR764" s="15">
        <v>1</v>
      </c>
      <c r="DS764" s="15">
        <v>1</v>
      </c>
      <c r="DT764" s="15">
        <v>1</v>
      </c>
      <c r="DY764" s="15">
        <v>4.2</v>
      </c>
      <c r="DZ764" s="15">
        <v>4</v>
      </c>
      <c r="EA764" s="15">
        <v>4</v>
      </c>
      <c r="EB764" s="15">
        <v>4</v>
      </c>
      <c r="EC764" s="15">
        <v>3</v>
      </c>
      <c r="ED764" s="15">
        <v>3.25</v>
      </c>
      <c r="EE764" s="27">
        <f t="shared" si="141"/>
        <v>3.7416666666666667</v>
      </c>
      <c r="EF764" s="15">
        <f t="shared" si="147"/>
        <v>0</v>
      </c>
    </row>
    <row r="765" spans="1:136" x14ac:dyDescent="0.2">
      <c r="A765" s="15">
        <v>382</v>
      </c>
      <c r="B765" s="15">
        <v>1227</v>
      </c>
      <c r="C765" s="15">
        <v>1</v>
      </c>
      <c r="D765" s="15">
        <v>3</v>
      </c>
      <c r="E765" s="15">
        <v>1</v>
      </c>
      <c r="F765" s="15">
        <v>50</v>
      </c>
      <c r="G765" s="15">
        <v>4</v>
      </c>
      <c r="H765" s="15">
        <v>2</v>
      </c>
      <c r="I765" s="15">
        <v>2</v>
      </c>
      <c r="J765" s="15">
        <v>20</v>
      </c>
      <c r="K765" s="15">
        <v>0</v>
      </c>
      <c r="L765" s="15">
        <v>0</v>
      </c>
      <c r="M765" s="15">
        <v>1</v>
      </c>
      <c r="N765" s="15">
        <v>55000</v>
      </c>
      <c r="O765" s="15">
        <v>1</v>
      </c>
      <c r="P765" s="15">
        <v>0</v>
      </c>
      <c r="Q765" s="159">
        <v>1</v>
      </c>
      <c r="R765" s="159">
        <v>1</v>
      </c>
      <c r="S765" s="159">
        <v>32</v>
      </c>
      <c r="T765" s="159">
        <v>13440</v>
      </c>
      <c r="U765" s="159">
        <f t="shared" si="142"/>
        <v>13440</v>
      </c>
      <c r="V765" s="159">
        <v>11</v>
      </c>
      <c r="W765" s="171">
        <f t="shared" si="143"/>
        <v>420</v>
      </c>
      <c r="AA765" s="15">
        <f t="shared" si="144"/>
        <v>0</v>
      </c>
      <c r="AD765" s="15">
        <f t="shared" si="145"/>
        <v>13440</v>
      </c>
      <c r="AE765" s="172">
        <f t="shared" si="140"/>
        <v>420</v>
      </c>
      <c r="AW765" s="15">
        <f t="shared" si="148"/>
        <v>0</v>
      </c>
      <c r="CJ765" s="15">
        <v>2</v>
      </c>
      <c r="CK765" s="15">
        <v>1.6666666666666667</v>
      </c>
      <c r="CL765" s="15">
        <v>1.3333333333333333</v>
      </c>
      <c r="CM765" s="15">
        <v>1</v>
      </c>
      <c r="CN765" s="15">
        <v>1</v>
      </c>
      <c r="CO765" s="15">
        <f t="shared" si="146"/>
        <v>1.4</v>
      </c>
      <c r="CP765" s="15">
        <v>1</v>
      </c>
      <c r="CQ765" s="15">
        <v>2</v>
      </c>
      <c r="CR765" s="15">
        <v>2</v>
      </c>
      <c r="CS765" s="15">
        <v>2</v>
      </c>
      <c r="CT765" s="15">
        <v>1</v>
      </c>
      <c r="CU765" s="15">
        <v>1</v>
      </c>
      <c r="CV765" s="15">
        <v>1</v>
      </c>
      <c r="CW765" s="15">
        <v>1</v>
      </c>
      <c r="CX765" s="15">
        <v>1</v>
      </c>
      <c r="CY765" s="15">
        <v>1</v>
      </c>
      <c r="DA765" s="15">
        <v>1</v>
      </c>
      <c r="DC765" s="15">
        <v>1</v>
      </c>
      <c r="DE765" s="15">
        <v>1</v>
      </c>
      <c r="DM765" s="15">
        <v>3</v>
      </c>
      <c r="DN765" s="15">
        <v>1</v>
      </c>
      <c r="DO765" s="15">
        <v>1</v>
      </c>
      <c r="DP765" s="15">
        <v>1</v>
      </c>
      <c r="DQ765" s="15">
        <v>3</v>
      </c>
      <c r="DR765" s="15">
        <v>1</v>
      </c>
      <c r="DS765" s="15">
        <v>1</v>
      </c>
      <c r="DT765" s="15">
        <v>1</v>
      </c>
      <c r="DY765" s="27">
        <v>4.2</v>
      </c>
      <c r="DZ765" s="27">
        <v>4</v>
      </c>
      <c r="EA765" s="27">
        <v>4</v>
      </c>
      <c r="EB765" s="27">
        <v>4</v>
      </c>
      <c r="EC765" s="27">
        <v>3</v>
      </c>
      <c r="ED765" s="27">
        <v>3.25</v>
      </c>
      <c r="EE765" s="27">
        <f t="shared" si="141"/>
        <v>3.7416666666666667</v>
      </c>
      <c r="EF765" s="27">
        <f>$EE765-$EE766</f>
        <v>-8.3333333333333037E-3</v>
      </c>
    </row>
    <row r="766" spans="1:136" x14ac:dyDescent="0.2">
      <c r="A766" s="15">
        <v>383</v>
      </c>
      <c r="B766" s="15">
        <v>1228</v>
      </c>
      <c r="C766" s="15">
        <v>1</v>
      </c>
      <c r="D766" s="15">
        <v>2</v>
      </c>
      <c r="E766" s="15">
        <v>1</v>
      </c>
      <c r="F766" s="15">
        <v>60</v>
      </c>
      <c r="G766" s="15">
        <v>3</v>
      </c>
      <c r="H766" s="15">
        <v>2</v>
      </c>
      <c r="I766" s="15">
        <v>4</v>
      </c>
      <c r="J766" s="15">
        <v>40</v>
      </c>
      <c r="K766" s="15">
        <v>1</v>
      </c>
      <c r="L766" s="15">
        <v>1</v>
      </c>
      <c r="M766" s="15">
        <v>1</v>
      </c>
      <c r="N766" s="15">
        <v>90000</v>
      </c>
      <c r="O766" s="15">
        <v>1</v>
      </c>
      <c r="P766" s="15">
        <v>1</v>
      </c>
      <c r="Q766" s="15">
        <v>1</v>
      </c>
      <c r="R766" s="15">
        <v>1</v>
      </c>
      <c r="S766" s="15">
        <v>7</v>
      </c>
      <c r="T766" s="15">
        <v>7000</v>
      </c>
      <c r="U766" s="15">
        <f t="shared" si="142"/>
        <v>7000</v>
      </c>
      <c r="V766" s="15">
        <v>26</v>
      </c>
      <c r="W766" s="27">
        <f t="shared" si="143"/>
        <v>1000</v>
      </c>
      <c r="AA766" s="15">
        <f t="shared" si="144"/>
        <v>0</v>
      </c>
      <c r="AD766" s="15">
        <f t="shared" si="145"/>
        <v>7000</v>
      </c>
      <c r="AE766" s="172">
        <f t="shared" si="140"/>
        <v>1000</v>
      </c>
      <c r="AF766" s="161">
        <v>1</v>
      </c>
      <c r="AG766" s="161">
        <v>1</v>
      </c>
      <c r="AH766" s="161">
        <v>7</v>
      </c>
      <c r="AI766" s="161">
        <v>6500</v>
      </c>
      <c r="AJ766" s="161">
        <v>26</v>
      </c>
      <c r="AK766" s="161">
        <v>928.57142857142856</v>
      </c>
      <c r="AW766" s="15">
        <f t="shared" si="148"/>
        <v>0</v>
      </c>
      <c r="CJ766" s="15">
        <v>1.25</v>
      </c>
      <c r="CK766" s="15">
        <v>2.3333333333333335</v>
      </c>
      <c r="CL766" s="15">
        <v>1.6666666666666667</v>
      </c>
      <c r="CM766" s="15">
        <v>2</v>
      </c>
      <c r="CN766" s="15">
        <v>4</v>
      </c>
      <c r="CO766" s="15">
        <f t="shared" si="146"/>
        <v>2.25</v>
      </c>
      <c r="CP766" s="15">
        <v>2</v>
      </c>
      <c r="CQ766" s="15">
        <v>2</v>
      </c>
      <c r="CR766" s="15">
        <v>1</v>
      </c>
      <c r="CS766" s="15">
        <v>3</v>
      </c>
      <c r="CT766" s="15">
        <v>1</v>
      </c>
      <c r="CU766" s="15">
        <v>4</v>
      </c>
      <c r="CV766" s="15">
        <v>1</v>
      </c>
      <c r="CW766" s="15">
        <v>1</v>
      </c>
      <c r="CX766" s="15">
        <v>1</v>
      </c>
      <c r="CY766" s="15">
        <v>1</v>
      </c>
      <c r="DA766" s="15">
        <v>1</v>
      </c>
      <c r="DC766" s="15">
        <v>1</v>
      </c>
      <c r="DE766" s="15">
        <v>1</v>
      </c>
      <c r="DM766" s="15">
        <v>1</v>
      </c>
      <c r="DN766" s="15">
        <v>1</v>
      </c>
      <c r="DO766" s="15">
        <v>3</v>
      </c>
      <c r="DP766" s="15">
        <v>1</v>
      </c>
      <c r="DQ766" s="15">
        <v>3</v>
      </c>
      <c r="DR766" s="15">
        <v>1</v>
      </c>
      <c r="DS766" s="15">
        <v>1</v>
      </c>
      <c r="DT766" s="15">
        <v>1</v>
      </c>
      <c r="DY766" s="15">
        <v>5</v>
      </c>
      <c r="DZ766" s="15">
        <v>3.6666666666666665</v>
      </c>
      <c r="EA766" s="15">
        <v>2.75</v>
      </c>
      <c r="EB766" s="15">
        <v>4</v>
      </c>
      <c r="EC766" s="15">
        <v>3.3333333333333335</v>
      </c>
      <c r="ED766" s="15">
        <v>3.75</v>
      </c>
      <c r="EE766" s="27">
        <f t="shared" si="141"/>
        <v>3.75</v>
      </c>
      <c r="EF766" s="27">
        <f>$EE766-$EE767</f>
        <v>0.15277777777777724</v>
      </c>
    </row>
    <row r="767" spans="1:136" x14ac:dyDescent="0.2">
      <c r="A767" s="15">
        <v>383</v>
      </c>
      <c r="B767" s="15">
        <v>1228</v>
      </c>
      <c r="C767" s="15">
        <v>1</v>
      </c>
      <c r="D767" s="15">
        <v>2</v>
      </c>
      <c r="E767" s="15">
        <v>1</v>
      </c>
      <c r="F767" s="15">
        <v>60</v>
      </c>
      <c r="G767" s="15">
        <v>3</v>
      </c>
      <c r="H767" s="15">
        <v>2</v>
      </c>
      <c r="I767" s="15">
        <v>4</v>
      </c>
      <c r="J767" s="15">
        <v>40</v>
      </c>
      <c r="K767" s="15">
        <v>1</v>
      </c>
      <c r="L767" s="15">
        <v>1</v>
      </c>
      <c r="M767" s="15">
        <v>1</v>
      </c>
      <c r="N767" s="15">
        <v>90000</v>
      </c>
      <c r="O767" s="15">
        <v>1</v>
      </c>
      <c r="P767" s="15">
        <v>0</v>
      </c>
      <c r="Q767" s="159">
        <v>1</v>
      </c>
      <c r="R767" s="159">
        <v>1</v>
      </c>
      <c r="S767" s="159">
        <v>7</v>
      </c>
      <c r="T767" s="159">
        <v>6500</v>
      </c>
      <c r="U767" s="159">
        <f t="shared" si="142"/>
        <v>6500</v>
      </c>
      <c r="V767" s="159">
        <v>26</v>
      </c>
      <c r="W767" s="171">
        <f t="shared" si="143"/>
        <v>928.57142857142856</v>
      </c>
      <c r="AA767" s="15">
        <f t="shared" si="144"/>
        <v>0</v>
      </c>
      <c r="AD767" s="15">
        <f t="shared" si="145"/>
        <v>6500</v>
      </c>
      <c r="AE767" s="172">
        <f t="shared" si="140"/>
        <v>928.57142857142856</v>
      </c>
      <c r="AW767" s="15">
        <f t="shared" si="148"/>
        <v>0</v>
      </c>
      <c r="CJ767" s="15">
        <v>1.25</v>
      </c>
      <c r="CK767" s="15">
        <v>2.3333333333333335</v>
      </c>
      <c r="CL767" s="15">
        <v>1.6666666666666667</v>
      </c>
      <c r="CM767" s="15">
        <v>2</v>
      </c>
      <c r="CN767" s="15">
        <v>4</v>
      </c>
      <c r="CO767" s="15">
        <f t="shared" si="146"/>
        <v>2.25</v>
      </c>
      <c r="CP767" s="15">
        <v>2</v>
      </c>
      <c r="CQ767" s="15">
        <v>2</v>
      </c>
      <c r="CR767" s="15">
        <v>1</v>
      </c>
      <c r="CS767" s="15">
        <v>3</v>
      </c>
      <c r="CT767" s="15">
        <v>1</v>
      </c>
      <c r="CU767" s="15">
        <v>4</v>
      </c>
      <c r="CV767" s="15">
        <v>1</v>
      </c>
      <c r="CW767" s="15">
        <v>1</v>
      </c>
      <c r="CX767" s="15">
        <v>1</v>
      </c>
      <c r="CY767" s="15">
        <v>1</v>
      </c>
      <c r="DA767" s="15">
        <v>1</v>
      </c>
      <c r="DC767" s="15">
        <v>1</v>
      </c>
      <c r="DE767" s="15">
        <v>1</v>
      </c>
      <c r="DM767" s="15">
        <v>1</v>
      </c>
      <c r="DN767" s="15">
        <v>1</v>
      </c>
      <c r="DO767" s="15">
        <v>3</v>
      </c>
      <c r="DP767" s="15">
        <v>1</v>
      </c>
      <c r="DQ767" s="15">
        <v>3</v>
      </c>
      <c r="DR767" s="15">
        <v>1</v>
      </c>
      <c r="DS767" s="15">
        <v>1</v>
      </c>
      <c r="DT767" s="15">
        <v>1</v>
      </c>
      <c r="DY767" s="27">
        <v>5</v>
      </c>
      <c r="DZ767" s="27">
        <v>3.3333333333333335</v>
      </c>
      <c r="EA767" s="27">
        <v>2.5</v>
      </c>
      <c r="EB767" s="27">
        <v>4</v>
      </c>
      <c r="EC767" s="27">
        <v>3</v>
      </c>
      <c r="ED767" s="27">
        <v>3.75</v>
      </c>
      <c r="EE767" s="27">
        <f t="shared" si="141"/>
        <v>3.5972222222222228</v>
      </c>
      <c r="EF767" s="15">
        <f t="shared" si="147"/>
        <v>0.31666666666666732</v>
      </c>
    </row>
    <row r="768" spans="1:136" x14ac:dyDescent="0.2">
      <c r="A768" s="15">
        <v>384</v>
      </c>
      <c r="B768" s="15">
        <v>1229</v>
      </c>
      <c r="C768" s="15">
        <v>1</v>
      </c>
      <c r="D768" s="15">
        <v>2</v>
      </c>
      <c r="E768" s="15">
        <v>1</v>
      </c>
      <c r="F768" s="15">
        <v>61</v>
      </c>
      <c r="G768" s="15">
        <v>3</v>
      </c>
      <c r="H768" s="15">
        <v>2</v>
      </c>
      <c r="I768" s="15">
        <v>4</v>
      </c>
      <c r="J768" s="15">
        <v>18</v>
      </c>
      <c r="K768" s="15">
        <v>0</v>
      </c>
      <c r="L768" s="15">
        <v>1</v>
      </c>
      <c r="M768" s="15">
        <v>1</v>
      </c>
      <c r="N768" s="15">
        <v>100000</v>
      </c>
      <c r="O768" s="15">
        <v>1</v>
      </c>
      <c r="P768" s="15">
        <v>1</v>
      </c>
      <c r="Q768" s="15">
        <v>1</v>
      </c>
      <c r="R768" s="15">
        <v>1</v>
      </c>
      <c r="S768" s="15">
        <v>1</v>
      </c>
      <c r="T768" s="15">
        <v>1610</v>
      </c>
      <c r="U768" s="15">
        <f t="shared" si="142"/>
        <v>1610</v>
      </c>
      <c r="V768" s="15">
        <v>12</v>
      </c>
      <c r="W768" s="27">
        <f t="shared" si="143"/>
        <v>1610</v>
      </c>
      <c r="AA768" s="15">
        <f t="shared" si="144"/>
        <v>0</v>
      </c>
      <c r="AD768" s="15">
        <f t="shared" si="145"/>
        <v>1610</v>
      </c>
      <c r="AE768" s="172">
        <f t="shared" si="140"/>
        <v>1610</v>
      </c>
      <c r="AF768" s="161">
        <v>1</v>
      </c>
      <c r="AG768" s="161">
        <v>1</v>
      </c>
      <c r="AH768" s="161">
        <v>1</v>
      </c>
      <c r="AI768" s="161">
        <v>1540</v>
      </c>
      <c r="AJ768" s="161">
        <v>11</v>
      </c>
      <c r="AK768" s="161">
        <v>1540</v>
      </c>
      <c r="AW768" s="15">
        <f t="shared" si="148"/>
        <v>0</v>
      </c>
      <c r="CJ768" s="15">
        <v>1.75</v>
      </c>
      <c r="CK768" s="15">
        <v>1</v>
      </c>
      <c r="CL768" s="15">
        <v>1</v>
      </c>
      <c r="CM768" s="15">
        <v>2</v>
      </c>
      <c r="CN768" s="15">
        <v>2</v>
      </c>
      <c r="CO768" s="15">
        <f t="shared" si="146"/>
        <v>1.55</v>
      </c>
      <c r="CP768" s="15">
        <v>1</v>
      </c>
      <c r="CQ768" s="15">
        <v>2</v>
      </c>
      <c r="CR768" s="15">
        <v>2</v>
      </c>
      <c r="CS768" s="15">
        <v>5</v>
      </c>
      <c r="CT768" s="15">
        <v>1</v>
      </c>
      <c r="CU768" s="15">
        <v>1</v>
      </c>
      <c r="CV768" s="15">
        <v>1</v>
      </c>
      <c r="CW768" s="15">
        <v>1</v>
      </c>
      <c r="CX768" s="15">
        <v>1</v>
      </c>
      <c r="CY768" s="15">
        <v>1</v>
      </c>
      <c r="DA768" s="15">
        <v>1</v>
      </c>
      <c r="DC768" s="15">
        <v>1</v>
      </c>
      <c r="DE768" s="15">
        <v>1</v>
      </c>
      <c r="DM768" s="15">
        <v>1</v>
      </c>
      <c r="DN768" s="15">
        <v>1</v>
      </c>
      <c r="DO768" s="15">
        <v>1</v>
      </c>
      <c r="DP768" s="15">
        <v>1</v>
      </c>
      <c r="DQ768" s="15">
        <v>3</v>
      </c>
      <c r="DR768" s="15">
        <v>1</v>
      </c>
      <c r="DS768" s="15">
        <v>3</v>
      </c>
      <c r="DT768" s="15">
        <v>1</v>
      </c>
      <c r="DY768" s="15">
        <v>4.2</v>
      </c>
      <c r="DZ768" s="15">
        <v>4</v>
      </c>
      <c r="EA768" s="15">
        <v>2</v>
      </c>
      <c r="EB768" s="15">
        <v>3.4</v>
      </c>
      <c r="EC768" s="15">
        <v>2.3333333333333335</v>
      </c>
      <c r="ED768" s="15">
        <v>3.75</v>
      </c>
      <c r="EE768" s="27">
        <f t="shared" si="141"/>
        <v>3.2805555555555554</v>
      </c>
      <c r="EF768" s="15">
        <f t="shared" si="147"/>
        <v>0</v>
      </c>
    </row>
    <row r="769" spans="1:136" x14ac:dyDescent="0.2">
      <c r="A769" s="15">
        <v>384</v>
      </c>
      <c r="B769" s="15">
        <v>1229</v>
      </c>
      <c r="C769" s="15">
        <v>1</v>
      </c>
      <c r="D769" s="15">
        <v>2</v>
      </c>
      <c r="E769" s="15">
        <v>1</v>
      </c>
      <c r="F769" s="15">
        <v>61</v>
      </c>
      <c r="G769" s="15">
        <v>3</v>
      </c>
      <c r="H769" s="15">
        <v>2</v>
      </c>
      <c r="I769" s="15">
        <v>4</v>
      </c>
      <c r="J769" s="15">
        <v>18</v>
      </c>
      <c r="K769" s="15">
        <v>0</v>
      </c>
      <c r="L769" s="15">
        <v>1</v>
      </c>
      <c r="M769" s="15">
        <v>1</v>
      </c>
      <c r="N769" s="15">
        <v>100000</v>
      </c>
      <c r="O769" s="15">
        <v>1</v>
      </c>
      <c r="P769" s="15">
        <v>0</v>
      </c>
      <c r="Q769" s="159">
        <v>1</v>
      </c>
      <c r="R769" s="159">
        <v>1</v>
      </c>
      <c r="S769" s="159">
        <v>1</v>
      </c>
      <c r="T769" s="159">
        <v>1540</v>
      </c>
      <c r="U769" s="159">
        <f t="shared" si="142"/>
        <v>1540</v>
      </c>
      <c r="V769" s="159">
        <v>11</v>
      </c>
      <c r="W769" s="171">
        <f t="shared" si="143"/>
        <v>1540</v>
      </c>
      <c r="AA769" s="15">
        <f t="shared" si="144"/>
        <v>0</v>
      </c>
      <c r="AD769" s="15">
        <f t="shared" si="145"/>
        <v>1540</v>
      </c>
      <c r="AE769" s="172">
        <f t="shared" si="140"/>
        <v>1540</v>
      </c>
      <c r="AW769" s="15">
        <f t="shared" si="148"/>
        <v>0</v>
      </c>
      <c r="CJ769" s="15">
        <v>1.75</v>
      </c>
      <c r="CK769" s="15">
        <v>1</v>
      </c>
      <c r="CL769" s="15">
        <v>1</v>
      </c>
      <c r="CM769" s="15">
        <v>2</v>
      </c>
      <c r="CN769" s="15">
        <v>2</v>
      </c>
      <c r="CO769" s="15">
        <f t="shared" si="146"/>
        <v>1.55</v>
      </c>
      <c r="CP769" s="15">
        <v>1</v>
      </c>
      <c r="CQ769" s="15">
        <v>2</v>
      </c>
      <c r="CR769" s="15">
        <v>2</v>
      </c>
      <c r="CS769" s="15">
        <v>5</v>
      </c>
      <c r="CT769" s="15">
        <v>1</v>
      </c>
      <c r="CU769" s="15">
        <v>1</v>
      </c>
      <c r="CV769" s="15">
        <v>1</v>
      </c>
      <c r="CW769" s="15">
        <v>1</v>
      </c>
      <c r="CX769" s="15">
        <v>1</v>
      </c>
      <c r="CY769" s="15">
        <v>1</v>
      </c>
      <c r="DA769" s="15">
        <v>1</v>
      </c>
      <c r="DC769" s="15">
        <v>1</v>
      </c>
      <c r="DE769" s="15">
        <v>1</v>
      </c>
      <c r="DM769" s="15">
        <v>1</v>
      </c>
      <c r="DN769" s="15">
        <v>1</v>
      </c>
      <c r="DO769" s="15">
        <v>1</v>
      </c>
      <c r="DP769" s="15">
        <v>1</v>
      </c>
      <c r="DQ769" s="15">
        <v>3</v>
      </c>
      <c r="DR769" s="15">
        <v>1</v>
      </c>
      <c r="DS769" s="15">
        <v>3</v>
      </c>
      <c r="DT769" s="15">
        <v>1</v>
      </c>
      <c r="DY769" s="27">
        <v>4.2</v>
      </c>
      <c r="DZ769" s="27">
        <v>4</v>
      </c>
      <c r="EA769" s="27">
        <v>2</v>
      </c>
      <c r="EB769" s="27">
        <v>3.4</v>
      </c>
      <c r="EC769" s="27">
        <v>2.3333333333333335</v>
      </c>
      <c r="ED769" s="27">
        <v>3.75</v>
      </c>
      <c r="EE769" s="27">
        <f t="shared" si="141"/>
        <v>3.2805555555555554</v>
      </c>
      <c r="EF769" s="15">
        <f t="shared" si="147"/>
        <v>-3.0555555555555891E-2</v>
      </c>
    </row>
    <row r="770" spans="1:136" x14ac:dyDescent="0.2">
      <c r="A770" s="15">
        <v>385</v>
      </c>
      <c r="B770" s="15">
        <v>1230</v>
      </c>
      <c r="C770" s="15">
        <v>1</v>
      </c>
      <c r="D770" s="15">
        <v>2</v>
      </c>
      <c r="E770" s="15">
        <v>0</v>
      </c>
      <c r="F770" s="15">
        <v>50</v>
      </c>
      <c r="G770" s="15">
        <v>5</v>
      </c>
      <c r="H770" s="15">
        <v>2</v>
      </c>
      <c r="I770" s="15">
        <v>4</v>
      </c>
      <c r="J770" s="15">
        <v>27</v>
      </c>
      <c r="K770" s="15">
        <v>1</v>
      </c>
      <c r="L770" s="15">
        <v>1</v>
      </c>
      <c r="M770" s="15">
        <v>1</v>
      </c>
      <c r="N770" s="15">
        <v>100000</v>
      </c>
      <c r="O770" s="15">
        <v>1</v>
      </c>
      <c r="P770" s="15">
        <v>1</v>
      </c>
      <c r="Q770" s="15">
        <v>5</v>
      </c>
      <c r="R770" s="15">
        <v>1</v>
      </c>
      <c r="S770" s="15">
        <v>60</v>
      </c>
      <c r="T770" s="15">
        <v>57000</v>
      </c>
      <c r="U770" s="15">
        <f t="shared" si="142"/>
        <v>57000</v>
      </c>
      <c r="V770" s="15">
        <v>7</v>
      </c>
      <c r="W770" s="27">
        <f t="shared" si="143"/>
        <v>950</v>
      </c>
      <c r="AA770" s="15">
        <f t="shared" si="144"/>
        <v>0</v>
      </c>
      <c r="AD770" s="15">
        <f t="shared" si="145"/>
        <v>57000</v>
      </c>
      <c r="AE770" s="172">
        <f t="shared" ref="AE770:AE833" si="155">$AD770/$S770</f>
        <v>950</v>
      </c>
      <c r="AF770" s="161">
        <v>5</v>
      </c>
      <c r="AG770" s="161">
        <v>1</v>
      </c>
      <c r="AH770" s="161">
        <v>60</v>
      </c>
      <c r="AI770" s="161">
        <v>50000</v>
      </c>
      <c r="AJ770" s="161">
        <v>12</v>
      </c>
      <c r="AK770" s="161">
        <v>833.33333333333337</v>
      </c>
      <c r="AW770" s="15">
        <f t="shared" si="148"/>
        <v>0</v>
      </c>
      <c r="CJ770" s="15">
        <v>3.5</v>
      </c>
      <c r="CK770" s="15">
        <v>2.3333333333333335</v>
      </c>
      <c r="CL770" s="15">
        <v>2.6666666666666665</v>
      </c>
      <c r="CM770" s="15">
        <v>1</v>
      </c>
      <c r="CN770" s="15">
        <v>1</v>
      </c>
      <c r="CO770" s="15">
        <f t="shared" si="146"/>
        <v>2.1</v>
      </c>
      <c r="CP770" s="15">
        <v>2</v>
      </c>
      <c r="CQ770" s="15">
        <v>5</v>
      </c>
      <c r="CR770" s="15" t="s">
        <v>1007</v>
      </c>
      <c r="CU770" s="15" t="s">
        <v>1007</v>
      </c>
      <c r="CX770" s="15" t="s">
        <v>1007</v>
      </c>
      <c r="CY770" s="15" t="s">
        <v>1007</v>
      </c>
      <c r="DA770" s="15" t="s">
        <v>1007</v>
      </c>
      <c r="DC770" s="15" t="s">
        <v>1007</v>
      </c>
      <c r="DE770" s="15" t="s">
        <v>1007</v>
      </c>
      <c r="DM770" s="15">
        <v>3</v>
      </c>
      <c r="DN770" s="15">
        <v>1</v>
      </c>
      <c r="DO770" s="15">
        <v>1</v>
      </c>
      <c r="DP770" s="15">
        <v>1</v>
      </c>
      <c r="DQ770" s="15">
        <v>3</v>
      </c>
      <c r="DR770" s="15">
        <v>1</v>
      </c>
      <c r="DS770" s="15">
        <v>3</v>
      </c>
      <c r="DT770" s="15">
        <v>1</v>
      </c>
      <c r="DY770" s="15">
        <v>3.8</v>
      </c>
      <c r="DZ770" s="15">
        <v>3.6666666666666665</v>
      </c>
      <c r="EA770" s="15">
        <v>3</v>
      </c>
      <c r="EB770" s="15">
        <v>3.4</v>
      </c>
      <c r="EC770" s="15">
        <v>3</v>
      </c>
      <c r="ED770" s="15">
        <v>3</v>
      </c>
      <c r="EE770" s="27">
        <f t="shared" ref="EE770:EE833" si="156">AVERAGE($DY770:$ED770)</f>
        <v>3.3111111111111113</v>
      </c>
      <c r="EF770" s="15">
        <f t="shared" si="147"/>
        <v>0.18055555555555625</v>
      </c>
    </row>
    <row r="771" spans="1:136" x14ac:dyDescent="0.2">
      <c r="A771" s="15">
        <v>385</v>
      </c>
      <c r="B771" s="15">
        <v>1230</v>
      </c>
      <c r="C771" s="15">
        <v>1</v>
      </c>
      <c r="D771" s="15">
        <v>2</v>
      </c>
      <c r="E771" s="15">
        <v>0</v>
      </c>
      <c r="F771" s="15">
        <v>50</v>
      </c>
      <c r="G771" s="15">
        <v>5</v>
      </c>
      <c r="H771" s="15">
        <v>2</v>
      </c>
      <c r="I771" s="15">
        <v>4</v>
      </c>
      <c r="J771" s="15">
        <v>27</v>
      </c>
      <c r="K771" s="15">
        <v>1</v>
      </c>
      <c r="L771" s="15">
        <v>1</v>
      </c>
      <c r="M771" s="15">
        <v>1</v>
      </c>
      <c r="N771" s="15">
        <v>100000</v>
      </c>
      <c r="O771" s="15">
        <v>1</v>
      </c>
      <c r="P771" s="15">
        <v>0</v>
      </c>
      <c r="Q771" s="159">
        <v>5</v>
      </c>
      <c r="R771" s="159">
        <v>1</v>
      </c>
      <c r="S771" s="159">
        <v>60</v>
      </c>
      <c r="T771" s="159">
        <v>50000</v>
      </c>
      <c r="U771" s="159">
        <f t="shared" ref="U771:U834" si="157">($R771*$T771)</f>
        <v>50000</v>
      </c>
      <c r="V771" s="159">
        <v>12</v>
      </c>
      <c r="W771" s="171">
        <f t="shared" ref="W771:W834" si="158">$U771/$S771</f>
        <v>833.33333333333337</v>
      </c>
      <c r="AA771" s="15">
        <f t="shared" ref="AA771:AA834" si="159">$Z771*$X771</f>
        <v>0</v>
      </c>
      <c r="AD771" s="15">
        <f t="shared" ref="AD771:AD834" si="160">$U771+$AA771</f>
        <v>50000</v>
      </c>
      <c r="AE771" s="172">
        <f t="shared" si="155"/>
        <v>833.33333333333337</v>
      </c>
      <c r="AW771" s="15">
        <f t="shared" si="148"/>
        <v>0</v>
      </c>
      <c r="CJ771" s="15">
        <v>3.5</v>
      </c>
      <c r="CK771" s="15">
        <v>2.3333333333333335</v>
      </c>
      <c r="CL771" s="15">
        <v>2.6666666666666665</v>
      </c>
      <c r="CM771" s="15">
        <v>1</v>
      </c>
      <c r="CN771" s="15">
        <v>1</v>
      </c>
      <c r="CO771" s="15">
        <f t="shared" ref="CO771:CO834" si="161">AVERAGE($CJ771:$CN771)</f>
        <v>2.1</v>
      </c>
      <c r="CP771" s="15">
        <v>2</v>
      </c>
      <c r="CQ771" s="15">
        <v>5</v>
      </c>
      <c r="CR771" s="15" t="s">
        <v>1007</v>
      </c>
      <c r="CU771" s="15" t="s">
        <v>1007</v>
      </c>
      <c r="CX771" s="15" t="s">
        <v>1007</v>
      </c>
      <c r="CY771" s="15" t="s">
        <v>1007</v>
      </c>
      <c r="DA771" s="15" t="s">
        <v>1007</v>
      </c>
      <c r="DC771" s="15" t="s">
        <v>1007</v>
      </c>
      <c r="DE771" s="15" t="s">
        <v>1007</v>
      </c>
      <c r="DM771" s="15">
        <v>3</v>
      </c>
      <c r="DN771" s="15">
        <v>1</v>
      </c>
      <c r="DO771" s="15">
        <v>1</v>
      </c>
      <c r="DP771" s="15">
        <v>1</v>
      </c>
      <c r="DQ771" s="15">
        <v>3</v>
      </c>
      <c r="DR771" s="15">
        <v>1</v>
      </c>
      <c r="DS771" s="15">
        <v>3</v>
      </c>
      <c r="DT771" s="15">
        <v>1</v>
      </c>
      <c r="DY771" s="27">
        <v>3.6</v>
      </c>
      <c r="DZ771" s="27">
        <v>3.6666666666666665</v>
      </c>
      <c r="EA771" s="27">
        <v>3</v>
      </c>
      <c r="EB771" s="27">
        <v>2.6</v>
      </c>
      <c r="EC771" s="27">
        <v>2.6666666666666665</v>
      </c>
      <c r="ED771" s="27">
        <v>3.25</v>
      </c>
      <c r="EE771" s="27">
        <f t="shared" si="156"/>
        <v>3.1305555555555551</v>
      </c>
      <c r="EF771" s="15">
        <f t="shared" ref="EF771:EF834" si="162">$EE771-$EE772</f>
        <v>-0.23888888888888982</v>
      </c>
    </row>
    <row r="772" spans="1:136" x14ac:dyDescent="0.2">
      <c r="A772" s="15">
        <v>386</v>
      </c>
      <c r="B772" s="15">
        <v>1231</v>
      </c>
      <c r="C772" s="15">
        <v>1</v>
      </c>
      <c r="D772" s="15">
        <v>2</v>
      </c>
      <c r="E772" s="15">
        <v>0</v>
      </c>
      <c r="F772" s="15">
        <v>50</v>
      </c>
      <c r="G772" s="15">
        <v>5</v>
      </c>
      <c r="H772" s="15">
        <v>2</v>
      </c>
      <c r="I772" s="15">
        <v>4</v>
      </c>
      <c r="J772" s="15">
        <v>10</v>
      </c>
      <c r="K772" s="15">
        <v>1</v>
      </c>
      <c r="L772" s="15">
        <v>1</v>
      </c>
      <c r="M772" s="15">
        <v>1</v>
      </c>
      <c r="N772" s="15">
        <v>120000</v>
      </c>
      <c r="O772" s="15">
        <v>1</v>
      </c>
      <c r="P772" s="15">
        <v>1</v>
      </c>
      <c r="Q772" s="15">
        <v>1</v>
      </c>
      <c r="R772" s="15">
        <v>1</v>
      </c>
      <c r="S772" s="15">
        <v>7</v>
      </c>
      <c r="T772" s="15">
        <v>5600</v>
      </c>
      <c r="U772" s="15">
        <f t="shared" si="157"/>
        <v>5600</v>
      </c>
      <c r="V772" s="15">
        <v>10</v>
      </c>
      <c r="W772" s="27">
        <f t="shared" si="158"/>
        <v>800</v>
      </c>
      <c r="AA772" s="15">
        <f t="shared" si="159"/>
        <v>0</v>
      </c>
      <c r="AD772" s="15">
        <f t="shared" si="160"/>
        <v>5600</v>
      </c>
      <c r="AE772" s="172">
        <f t="shared" si="155"/>
        <v>800</v>
      </c>
      <c r="AF772" s="161">
        <v>1</v>
      </c>
      <c r="AG772" s="161">
        <v>1</v>
      </c>
      <c r="AH772" s="161">
        <v>7</v>
      </c>
      <c r="AI772" s="161">
        <v>5600</v>
      </c>
      <c r="AJ772" s="161">
        <v>9</v>
      </c>
      <c r="AK772" s="161">
        <v>800</v>
      </c>
      <c r="AW772" s="15">
        <f t="shared" si="148"/>
        <v>0</v>
      </c>
      <c r="CJ772" s="15">
        <v>1.25</v>
      </c>
      <c r="CK772" s="15">
        <v>1</v>
      </c>
      <c r="CL772" s="15">
        <v>1.3333333333333333</v>
      </c>
      <c r="CM772" s="15">
        <v>1</v>
      </c>
      <c r="CN772" s="15">
        <v>1</v>
      </c>
      <c r="CO772" s="15">
        <f t="shared" si="161"/>
        <v>1.1166666666666667</v>
      </c>
      <c r="CP772" s="15">
        <v>1</v>
      </c>
      <c r="CQ772" s="15">
        <v>2</v>
      </c>
      <c r="CR772" s="15">
        <v>4</v>
      </c>
      <c r="CS772" s="15">
        <v>2</v>
      </c>
      <c r="CT772" s="15">
        <v>1</v>
      </c>
      <c r="CU772" s="15">
        <v>2</v>
      </c>
      <c r="CV772" s="15">
        <v>1</v>
      </c>
      <c r="CW772" s="15">
        <v>1</v>
      </c>
      <c r="CX772" s="15">
        <v>1</v>
      </c>
      <c r="CY772" s="15">
        <v>1</v>
      </c>
      <c r="DA772" s="15">
        <v>1</v>
      </c>
      <c r="DC772" s="15">
        <v>1</v>
      </c>
      <c r="DE772" s="15">
        <v>1</v>
      </c>
      <c r="DM772" s="15">
        <v>1</v>
      </c>
      <c r="DN772" s="15">
        <v>1</v>
      </c>
      <c r="DO772" s="15">
        <v>3</v>
      </c>
      <c r="DP772" s="15">
        <v>1</v>
      </c>
      <c r="DQ772" s="15">
        <v>3</v>
      </c>
      <c r="DR772" s="15">
        <v>1</v>
      </c>
      <c r="DS772" s="15">
        <v>1</v>
      </c>
      <c r="DT772" s="15">
        <v>1</v>
      </c>
      <c r="DY772" s="15">
        <v>4.2</v>
      </c>
      <c r="DZ772" s="15">
        <v>3.6666666666666665</v>
      </c>
      <c r="EA772" s="15">
        <v>2.5</v>
      </c>
      <c r="EB772" s="15">
        <v>3.6</v>
      </c>
      <c r="EC772" s="15">
        <v>3</v>
      </c>
      <c r="ED772" s="15">
        <v>3.25</v>
      </c>
      <c r="EE772" s="27">
        <f t="shared" si="156"/>
        <v>3.3694444444444449</v>
      </c>
      <c r="EF772" s="15">
        <f t="shared" si="162"/>
        <v>4.1666666666666963E-2</v>
      </c>
    </row>
    <row r="773" spans="1:136" x14ac:dyDescent="0.2">
      <c r="A773" s="15">
        <v>386</v>
      </c>
      <c r="B773" s="15">
        <v>1231</v>
      </c>
      <c r="C773" s="15">
        <v>1</v>
      </c>
      <c r="D773" s="15">
        <v>2</v>
      </c>
      <c r="E773" s="15">
        <v>0</v>
      </c>
      <c r="F773" s="15">
        <v>50</v>
      </c>
      <c r="G773" s="15">
        <v>5</v>
      </c>
      <c r="H773" s="15">
        <v>2</v>
      </c>
      <c r="I773" s="15">
        <v>4</v>
      </c>
      <c r="J773" s="15">
        <v>10</v>
      </c>
      <c r="K773" s="15">
        <v>1</v>
      </c>
      <c r="L773" s="15">
        <v>1</v>
      </c>
      <c r="M773" s="15">
        <v>1</v>
      </c>
      <c r="N773" s="15">
        <v>120000</v>
      </c>
      <c r="O773" s="15">
        <v>1</v>
      </c>
      <c r="P773" s="15">
        <v>0</v>
      </c>
      <c r="Q773" s="159">
        <v>1</v>
      </c>
      <c r="R773" s="159">
        <v>1</v>
      </c>
      <c r="S773" s="159">
        <v>7</v>
      </c>
      <c r="T773" s="159">
        <v>5600</v>
      </c>
      <c r="U773" s="159">
        <f t="shared" si="157"/>
        <v>5600</v>
      </c>
      <c r="V773" s="159">
        <v>9</v>
      </c>
      <c r="W773" s="171">
        <f t="shared" si="158"/>
        <v>800</v>
      </c>
      <c r="AA773" s="15">
        <f t="shared" si="159"/>
        <v>0</v>
      </c>
      <c r="AD773" s="15">
        <f t="shared" si="160"/>
        <v>5600</v>
      </c>
      <c r="AE773" s="172">
        <f t="shared" si="155"/>
        <v>800</v>
      </c>
      <c r="AW773" s="15">
        <f t="shared" ref="AW773:AW799" si="163">$AV773*$AT773</f>
        <v>0</v>
      </c>
      <c r="CJ773" s="15">
        <v>1.25</v>
      </c>
      <c r="CK773" s="15">
        <v>1</v>
      </c>
      <c r="CL773" s="15">
        <v>1.3333333333333333</v>
      </c>
      <c r="CM773" s="15">
        <v>1</v>
      </c>
      <c r="CN773" s="15">
        <v>1</v>
      </c>
      <c r="CO773" s="15">
        <f t="shared" si="161"/>
        <v>1.1166666666666667</v>
      </c>
      <c r="CP773" s="15">
        <v>1</v>
      </c>
      <c r="CQ773" s="15">
        <v>2</v>
      </c>
      <c r="CR773" s="15">
        <v>4</v>
      </c>
      <c r="CS773" s="15">
        <v>2</v>
      </c>
      <c r="CT773" s="15">
        <v>1</v>
      </c>
      <c r="CU773" s="15">
        <v>2</v>
      </c>
      <c r="CV773" s="15">
        <v>1</v>
      </c>
      <c r="CW773" s="15">
        <v>1</v>
      </c>
      <c r="CX773" s="15">
        <v>1</v>
      </c>
      <c r="CY773" s="15">
        <v>1</v>
      </c>
      <c r="DA773" s="15">
        <v>1</v>
      </c>
      <c r="DC773" s="15">
        <v>1</v>
      </c>
      <c r="DE773" s="15">
        <v>1</v>
      </c>
      <c r="DM773" s="15">
        <v>1</v>
      </c>
      <c r="DN773" s="15">
        <v>1</v>
      </c>
      <c r="DO773" s="15">
        <v>3</v>
      </c>
      <c r="DP773" s="15">
        <v>1</v>
      </c>
      <c r="DQ773" s="15">
        <v>3</v>
      </c>
      <c r="DR773" s="15">
        <v>1</v>
      </c>
      <c r="DS773" s="15">
        <v>1</v>
      </c>
      <c r="DT773" s="15">
        <v>1</v>
      </c>
      <c r="DY773" s="27">
        <v>4.2</v>
      </c>
      <c r="DZ773" s="27">
        <v>3.6666666666666665</v>
      </c>
      <c r="EA773" s="27">
        <v>2.5</v>
      </c>
      <c r="EB773" s="27">
        <v>3.6</v>
      </c>
      <c r="EC773" s="27">
        <v>3</v>
      </c>
      <c r="ED773" s="27">
        <v>3</v>
      </c>
      <c r="EE773" s="27">
        <f t="shared" si="156"/>
        <v>3.3277777777777779</v>
      </c>
      <c r="EF773" s="15">
        <f t="shared" si="162"/>
        <v>-0.15277777777777768</v>
      </c>
    </row>
    <row r="774" spans="1:136" x14ac:dyDescent="0.2">
      <c r="A774" s="15">
        <v>387</v>
      </c>
      <c r="B774" s="15">
        <v>1232</v>
      </c>
      <c r="C774" s="15">
        <v>1</v>
      </c>
      <c r="D774" s="15">
        <v>2</v>
      </c>
      <c r="E774" s="15">
        <v>1</v>
      </c>
      <c r="F774" s="15">
        <v>60</v>
      </c>
      <c r="G774" s="15">
        <v>3</v>
      </c>
      <c r="H774" s="15">
        <v>2</v>
      </c>
      <c r="I774" s="15">
        <v>5</v>
      </c>
      <c r="J774" s="15">
        <v>20</v>
      </c>
      <c r="K774" s="15">
        <v>0</v>
      </c>
      <c r="L774" s="15">
        <v>1</v>
      </c>
      <c r="M774" s="15">
        <v>0</v>
      </c>
      <c r="N774" s="15">
        <v>0</v>
      </c>
      <c r="O774" s="15">
        <v>1</v>
      </c>
      <c r="P774" s="15">
        <v>1</v>
      </c>
      <c r="Q774" s="15">
        <v>1</v>
      </c>
      <c r="R774" s="15">
        <v>1</v>
      </c>
      <c r="S774" s="15">
        <v>9</v>
      </c>
      <c r="T774" s="15">
        <v>5000</v>
      </c>
      <c r="U774" s="15">
        <f t="shared" si="157"/>
        <v>5000</v>
      </c>
      <c r="V774" s="15">
        <v>12</v>
      </c>
      <c r="W774" s="27">
        <f t="shared" si="158"/>
        <v>555.55555555555554</v>
      </c>
      <c r="AA774" s="15">
        <f t="shared" si="159"/>
        <v>0</v>
      </c>
      <c r="AD774" s="15">
        <f t="shared" si="160"/>
        <v>5000</v>
      </c>
      <c r="AE774" s="172">
        <f t="shared" si="155"/>
        <v>555.55555555555554</v>
      </c>
      <c r="AF774" s="161">
        <v>1</v>
      </c>
      <c r="AG774" s="161">
        <v>1</v>
      </c>
      <c r="AH774" s="161">
        <v>4</v>
      </c>
      <c r="AI774" s="161">
        <v>4000</v>
      </c>
      <c r="AJ774" s="161">
        <v>10</v>
      </c>
      <c r="AK774" s="161">
        <v>1000</v>
      </c>
      <c r="AW774" s="15">
        <f t="shared" si="163"/>
        <v>0</v>
      </c>
      <c r="CJ774" s="15">
        <v>1.5</v>
      </c>
      <c r="CK774" s="15">
        <v>1</v>
      </c>
      <c r="CL774" s="15">
        <v>2.3333333333333335</v>
      </c>
      <c r="CM774" s="15">
        <v>1</v>
      </c>
      <c r="CN774" s="15">
        <v>1</v>
      </c>
      <c r="CO774" s="15">
        <f t="shared" si="161"/>
        <v>1.3666666666666667</v>
      </c>
      <c r="CP774" s="15">
        <v>4</v>
      </c>
      <c r="CQ774" s="15">
        <v>5</v>
      </c>
      <c r="CR774" s="15" t="s">
        <v>1007</v>
      </c>
      <c r="CU774" s="15" t="s">
        <v>1007</v>
      </c>
      <c r="CX774" s="15" t="s">
        <v>1007</v>
      </c>
      <c r="CY774" s="15" t="s">
        <v>1007</v>
      </c>
      <c r="DA774" s="15" t="s">
        <v>1007</v>
      </c>
      <c r="DC774" s="15" t="s">
        <v>1007</v>
      </c>
      <c r="DE774" s="15" t="s">
        <v>1007</v>
      </c>
      <c r="DM774" s="15">
        <v>1</v>
      </c>
      <c r="DN774" s="15">
        <v>1</v>
      </c>
      <c r="DO774" s="15">
        <v>3</v>
      </c>
      <c r="DP774" s="15">
        <v>1</v>
      </c>
      <c r="DQ774" s="15">
        <v>3</v>
      </c>
      <c r="DR774" s="15">
        <v>1</v>
      </c>
      <c r="DS774" s="15">
        <v>1</v>
      </c>
      <c r="DT774" s="15">
        <v>1</v>
      </c>
      <c r="DY774" s="15">
        <v>3.6</v>
      </c>
      <c r="DZ774" s="15">
        <v>4.333333333333333</v>
      </c>
      <c r="EA774" s="15">
        <v>3.5</v>
      </c>
      <c r="EB774" s="15">
        <v>3.2</v>
      </c>
      <c r="EC774" s="15">
        <v>3</v>
      </c>
      <c r="ED774" s="15">
        <v>3.25</v>
      </c>
      <c r="EE774" s="27">
        <f t="shared" si="156"/>
        <v>3.4805555555555556</v>
      </c>
      <c r="EF774" s="15">
        <f t="shared" si="162"/>
        <v>0</v>
      </c>
    </row>
    <row r="775" spans="1:136" x14ac:dyDescent="0.2">
      <c r="A775" s="15">
        <v>387</v>
      </c>
      <c r="B775" s="15">
        <v>1232</v>
      </c>
      <c r="C775" s="15">
        <v>1</v>
      </c>
      <c r="D775" s="15">
        <v>2</v>
      </c>
      <c r="E775" s="15">
        <v>1</v>
      </c>
      <c r="F775" s="15">
        <v>60</v>
      </c>
      <c r="G775" s="15">
        <v>3</v>
      </c>
      <c r="H775" s="15">
        <v>2</v>
      </c>
      <c r="I775" s="15">
        <v>5</v>
      </c>
      <c r="J775" s="15">
        <v>20</v>
      </c>
      <c r="K775" s="15">
        <v>0</v>
      </c>
      <c r="L775" s="15">
        <v>1</v>
      </c>
      <c r="M775" s="15">
        <v>0</v>
      </c>
      <c r="N775" s="15">
        <v>0</v>
      </c>
      <c r="O775" s="15">
        <v>1</v>
      </c>
      <c r="P775" s="15">
        <v>0</v>
      </c>
      <c r="Q775" s="159">
        <v>1</v>
      </c>
      <c r="R775" s="159">
        <v>1</v>
      </c>
      <c r="S775" s="159">
        <v>4</v>
      </c>
      <c r="T775" s="159">
        <v>4000</v>
      </c>
      <c r="U775" s="159">
        <f t="shared" si="157"/>
        <v>4000</v>
      </c>
      <c r="V775" s="159">
        <v>10</v>
      </c>
      <c r="W775" s="171">
        <f t="shared" si="158"/>
        <v>1000</v>
      </c>
      <c r="AA775" s="15">
        <f t="shared" si="159"/>
        <v>0</v>
      </c>
      <c r="AD775" s="15">
        <f t="shared" si="160"/>
        <v>4000</v>
      </c>
      <c r="AE775" s="172">
        <f t="shared" si="155"/>
        <v>1000</v>
      </c>
      <c r="AW775" s="15">
        <f t="shared" si="163"/>
        <v>0</v>
      </c>
      <c r="CJ775" s="15">
        <v>1.5</v>
      </c>
      <c r="CK775" s="15">
        <v>1</v>
      </c>
      <c r="CL775" s="15">
        <v>2.3333333333333335</v>
      </c>
      <c r="CM775" s="15">
        <v>1</v>
      </c>
      <c r="CN775" s="15">
        <v>1</v>
      </c>
      <c r="CO775" s="15">
        <f t="shared" si="161"/>
        <v>1.3666666666666667</v>
      </c>
      <c r="CP775" s="15">
        <v>4</v>
      </c>
      <c r="CQ775" s="15">
        <v>5</v>
      </c>
      <c r="CR775" s="15" t="s">
        <v>1007</v>
      </c>
      <c r="CU775" s="15" t="s">
        <v>1007</v>
      </c>
      <c r="CX775" s="15" t="s">
        <v>1007</v>
      </c>
      <c r="CY775" s="15" t="s">
        <v>1007</v>
      </c>
      <c r="DA775" s="15" t="s">
        <v>1007</v>
      </c>
      <c r="DC775" s="15" t="s">
        <v>1007</v>
      </c>
      <c r="DE775" s="15" t="s">
        <v>1007</v>
      </c>
      <c r="DM775" s="15">
        <v>1</v>
      </c>
      <c r="DN775" s="15">
        <v>1</v>
      </c>
      <c r="DO775" s="15">
        <v>3</v>
      </c>
      <c r="DP775" s="15">
        <v>1</v>
      </c>
      <c r="DQ775" s="15">
        <v>3</v>
      </c>
      <c r="DR775" s="15">
        <v>1</v>
      </c>
      <c r="DS775" s="15">
        <v>1</v>
      </c>
      <c r="DT775" s="15">
        <v>1</v>
      </c>
      <c r="DY775" s="27">
        <v>3.6</v>
      </c>
      <c r="DZ775" s="27">
        <v>4.333333333333333</v>
      </c>
      <c r="EA775" s="27">
        <v>3.5</v>
      </c>
      <c r="EB775" s="27">
        <v>3.2</v>
      </c>
      <c r="EC775" s="27">
        <v>3</v>
      </c>
      <c r="ED775" s="27">
        <v>3.25</v>
      </c>
      <c r="EE775" s="27">
        <f t="shared" si="156"/>
        <v>3.4805555555555556</v>
      </c>
      <c r="EF775" s="15">
        <f t="shared" si="162"/>
        <v>-0.68333333333333313</v>
      </c>
    </row>
    <row r="776" spans="1:136" x14ac:dyDescent="0.2">
      <c r="A776" s="15">
        <v>388</v>
      </c>
      <c r="B776" s="15">
        <v>1233</v>
      </c>
      <c r="C776" s="15">
        <v>1</v>
      </c>
      <c r="D776" s="15">
        <v>2</v>
      </c>
      <c r="E776" s="15">
        <v>0</v>
      </c>
      <c r="F776" s="15">
        <v>60</v>
      </c>
      <c r="G776" s="15">
        <v>3</v>
      </c>
      <c r="H776" s="15">
        <v>2</v>
      </c>
      <c r="I776" s="15">
        <v>4</v>
      </c>
      <c r="J776" s="15">
        <v>20</v>
      </c>
      <c r="K776" s="15">
        <v>0</v>
      </c>
      <c r="L776" s="15">
        <v>1</v>
      </c>
      <c r="M776" s="15">
        <v>1</v>
      </c>
      <c r="N776" s="15">
        <v>95000</v>
      </c>
      <c r="O776" s="15">
        <v>1</v>
      </c>
      <c r="P776" s="15">
        <v>1</v>
      </c>
      <c r="Q776" s="15">
        <v>1</v>
      </c>
      <c r="R776" s="15">
        <v>1</v>
      </c>
      <c r="S776" s="15">
        <v>10</v>
      </c>
      <c r="T776" s="15">
        <v>3000</v>
      </c>
      <c r="U776" s="15">
        <f t="shared" si="157"/>
        <v>3000</v>
      </c>
      <c r="V776" s="15">
        <v>10</v>
      </c>
      <c r="W776" s="27">
        <f t="shared" si="158"/>
        <v>300</v>
      </c>
      <c r="AA776" s="15">
        <f t="shared" si="159"/>
        <v>0</v>
      </c>
      <c r="AD776" s="15">
        <f t="shared" si="160"/>
        <v>3000</v>
      </c>
      <c r="AE776" s="172">
        <f t="shared" si="155"/>
        <v>300</v>
      </c>
      <c r="AF776" s="161">
        <v>1</v>
      </c>
      <c r="AG776" s="161">
        <v>1</v>
      </c>
      <c r="AH776" s="161">
        <v>10</v>
      </c>
      <c r="AI776" s="161">
        <v>3000</v>
      </c>
      <c r="AJ776" s="161">
        <v>8</v>
      </c>
      <c r="AK776" s="161">
        <v>300</v>
      </c>
      <c r="AS776" s="15">
        <v>6</v>
      </c>
      <c r="AT776" s="15">
        <v>1</v>
      </c>
      <c r="AU776" s="15">
        <v>10</v>
      </c>
      <c r="AV776" s="15">
        <v>1000</v>
      </c>
      <c r="AW776" s="15">
        <f t="shared" si="163"/>
        <v>1000</v>
      </c>
      <c r="AX776" s="15">
        <v>22</v>
      </c>
      <c r="AY776" s="15">
        <v>100</v>
      </c>
      <c r="BF776" s="15">
        <f t="shared" ref="BF776:BF799" si="164">$AW776+$BC776</f>
        <v>1000</v>
      </c>
      <c r="BG776" s="15">
        <f t="shared" ref="BG776:BG798" si="165">$BF776/$AU776</f>
        <v>100</v>
      </c>
      <c r="BH776" s="161">
        <v>6</v>
      </c>
      <c r="BI776" s="161">
        <v>1</v>
      </c>
      <c r="BJ776" s="161">
        <v>10</v>
      </c>
      <c r="BK776" s="161">
        <v>1000</v>
      </c>
      <c r="BL776" s="161">
        <v>17</v>
      </c>
      <c r="BS776" s="23">
        <v>1000</v>
      </c>
      <c r="BT776" s="23">
        <f>BS776/BJ776</f>
        <v>100</v>
      </c>
      <c r="CJ776" s="15">
        <v>2</v>
      </c>
      <c r="CK776" s="15">
        <v>1</v>
      </c>
      <c r="CL776" s="15">
        <v>1.6666666666666667</v>
      </c>
      <c r="CM776" s="15">
        <v>1</v>
      </c>
      <c r="CN776" s="15">
        <v>1</v>
      </c>
      <c r="CO776" s="15">
        <f t="shared" si="161"/>
        <v>1.3333333333333335</v>
      </c>
      <c r="CP776" s="15">
        <v>1</v>
      </c>
      <c r="CQ776" s="15">
        <v>5</v>
      </c>
      <c r="CR776" s="15" t="s">
        <v>1007</v>
      </c>
      <c r="CU776" s="15" t="s">
        <v>1007</v>
      </c>
      <c r="CX776" s="15" t="s">
        <v>1007</v>
      </c>
      <c r="CY776" s="15" t="s">
        <v>1007</v>
      </c>
      <c r="DA776" s="15" t="s">
        <v>1007</v>
      </c>
      <c r="DC776" s="15" t="s">
        <v>1007</v>
      </c>
      <c r="DE776" s="15" t="s">
        <v>1007</v>
      </c>
      <c r="DM776" s="15">
        <v>1</v>
      </c>
      <c r="DN776" s="15">
        <v>1</v>
      </c>
      <c r="DO776" s="15">
        <v>3</v>
      </c>
      <c r="DP776" s="15">
        <v>1</v>
      </c>
      <c r="DQ776" s="15">
        <v>3</v>
      </c>
      <c r="DR776" s="15">
        <v>1</v>
      </c>
      <c r="DS776" s="15">
        <v>1</v>
      </c>
      <c r="DT776" s="15">
        <v>1</v>
      </c>
      <c r="DY776" s="15">
        <v>4.4000000000000004</v>
      </c>
      <c r="DZ776" s="15">
        <v>4.333333333333333</v>
      </c>
      <c r="EA776" s="15">
        <v>4</v>
      </c>
      <c r="EB776" s="15">
        <v>4</v>
      </c>
      <c r="EC776" s="15">
        <v>4</v>
      </c>
      <c r="ED776" s="15">
        <v>4.25</v>
      </c>
      <c r="EE776" s="27">
        <f t="shared" si="156"/>
        <v>4.1638888888888888</v>
      </c>
      <c r="EF776" s="15">
        <f t="shared" si="162"/>
        <v>0</v>
      </c>
    </row>
    <row r="777" spans="1:136" x14ac:dyDescent="0.2">
      <c r="A777" s="15">
        <v>388</v>
      </c>
      <c r="B777" s="15">
        <v>1233</v>
      </c>
      <c r="C777" s="15">
        <v>1</v>
      </c>
      <c r="D777" s="15">
        <v>2</v>
      </c>
      <c r="E777" s="15">
        <v>0</v>
      </c>
      <c r="F777" s="15">
        <v>60</v>
      </c>
      <c r="G777" s="15">
        <v>3</v>
      </c>
      <c r="H777" s="15">
        <v>2</v>
      </c>
      <c r="I777" s="15">
        <v>4</v>
      </c>
      <c r="J777" s="15">
        <v>20</v>
      </c>
      <c r="K777" s="15">
        <v>0</v>
      </c>
      <c r="L777" s="15">
        <v>1</v>
      </c>
      <c r="M777" s="15">
        <v>1</v>
      </c>
      <c r="N777" s="15">
        <v>95000</v>
      </c>
      <c r="O777" s="15">
        <v>1</v>
      </c>
      <c r="P777" s="15">
        <v>0</v>
      </c>
      <c r="Q777" s="159">
        <v>1</v>
      </c>
      <c r="R777" s="159">
        <v>1</v>
      </c>
      <c r="S777" s="159">
        <v>10</v>
      </c>
      <c r="T777" s="159">
        <v>3000</v>
      </c>
      <c r="U777" s="159">
        <f t="shared" si="157"/>
        <v>3000</v>
      </c>
      <c r="V777" s="159">
        <v>8</v>
      </c>
      <c r="W777" s="171">
        <f t="shared" si="158"/>
        <v>300</v>
      </c>
      <c r="AA777" s="15">
        <f t="shared" si="159"/>
        <v>0</v>
      </c>
      <c r="AD777" s="15">
        <f t="shared" si="160"/>
        <v>3000</v>
      </c>
      <c r="AE777" s="172">
        <f t="shared" si="155"/>
        <v>300</v>
      </c>
      <c r="AS777" s="15">
        <v>6</v>
      </c>
      <c r="AT777" s="15">
        <v>1</v>
      </c>
      <c r="AU777" s="15">
        <v>10</v>
      </c>
      <c r="AV777" s="15">
        <v>1000</v>
      </c>
      <c r="AW777" s="15">
        <f t="shared" si="163"/>
        <v>1000</v>
      </c>
      <c r="AX777" s="15">
        <v>17</v>
      </c>
      <c r="BF777" s="15">
        <f t="shared" si="164"/>
        <v>1000</v>
      </c>
      <c r="BG777" s="15">
        <f t="shared" si="165"/>
        <v>100</v>
      </c>
      <c r="CJ777" s="15">
        <v>2</v>
      </c>
      <c r="CK777" s="15">
        <v>1</v>
      </c>
      <c r="CL777" s="15">
        <v>1.6666666666666667</v>
      </c>
      <c r="CM777" s="15">
        <v>1</v>
      </c>
      <c r="CN777" s="15">
        <v>1</v>
      </c>
      <c r="CO777" s="15">
        <f t="shared" si="161"/>
        <v>1.3333333333333335</v>
      </c>
      <c r="CP777" s="15">
        <v>1</v>
      </c>
      <c r="CQ777" s="15">
        <v>5</v>
      </c>
      <c r="CR777" s="15" t="s">
        <v>1007</v>
      </c>
      <c r="CU777" s="15" t="s">
        <v>1007</v>
      </c>
      <c r="CX777" s="15" t="s">
        <v>1007</v>
      </c>
      <c r="CY777" s="15" t="s">
        <v>1007</v>
      </c>
      <c r="DA777" s="15" t="s">
        <v>1007</v>
      </c>
      <c r="DC777" s="15" t="s">
        <v>1007</v>
      </c>
      <c r="DE777" s="15" t="s">
        <v>1007</v>
      </c>
      <c r="DM777" s="15">
        <v>1</v>
      </c>
      <c r="DN777" s="15">
        <v>1</v>
      </c>
      <c r="DO777" s="15">
        <v>3</v>
      </c>
      <c r="DP777" s="15">
        <v>1</v>
      </c>
      <c r="DQ777" s="15">
        <v>3</v>
      </c>
      <c r="DR777" s="15">
        <v>1</v>
      </c>
      <c r="DS777" s="15">
        <v>1</v>
      </c>
      <c r="DT777" s="15">
        <v>1</v>
      </c>
      <c r="DY777" s="27">
        <v>4.4000000000000004</v>
      </c>
      <c r="DZ777" s="27">
        <v>4.333333333333333</v>
      </c>
      <c r="EA777" s="27">
        <v>4</v>
      </c>
      <c r="EB777" s="27">
        <v>4</v>
      </c>
      <c r="EC777" s="27">
        <v>4</v>
      </c>
      <c r="ED777" s="27">
        <v>4.25</v>
      </c>
      <c r="EE777" s="27">
        <f t="shared" si="156"/>
        <v>4.1638888888888888</v>
      </c>
      <c r="EF777" s="15">
        <f t="shared" si="162"/>
        <v>-0.65555555555555589</v>
      </c>
    </row>
    <row r="778" spans="1:136" x14ac:dyDescent="0.2">
      <c r="A778" s="15">
        <v>389</v>
      </c>
      <c r="B778" s="15">
        <v>1234</v>
      </c>
      <c r="C778" s="15">
        <v>1</v>
      </c>
      <c r="D778" s="15">
        <v>3</v>
      </c>
      <c r="E778" s="15">
        <v>1</v>
      </c>
      <c r="F778" s="15">
        <v>49</v>
      </c>
      <c r="G778" s="15">
        <v>3</v>
      </c>
      <c r="H778" s="15">
        <v>2</v>
      </c>
      <c r="I778" s="15">
        <v>4</v>
      </c>
      <c r="J778" s="15">
        <v>27</v>
      </c>
      <c r="K778" s="15">
        <v>1</v>
      </c>
      <c r="L778" s="15">
        <v>1</v>
      </c>
      <c r="M778" s="15">
        <v>0</v>
      </c>
      <c r="N778" s="15">
        <v>0</v>
      </c>
      <c r="O778" s="15">
        <v>1</v>
      </c>
      <c r="P778" s="15">
        <v>1</v>
      </c>
      <c r="Q778" s="15">
        <v>8</v>
      </c>
      <c r="R778" s="15">
        <v>2</v>
      </c>
      <c r="S778" s="15">
        <v>4</v>
      </c>
      <c r="T778" s="15">
        <v>5400</v>
      </c>
      <c r="U778" s="15">
        <f t="shared" si="157"/>
        <v>10800</v>
      </c>
      <c r="V778" s="15">
        <v>70</v>
      </c>
      <c r="W778" s="27">
        <f t="shared" si="158"/>
        <v>2700</v>
      </c>
      <c r="AA778" s="15">
        <f t="shared" si="159"/>
        <v>0</v>
      </c>
      <c r="AD778" s="15">
        <f t="shared" si="160"/>
        <v>10800</v>
      </c>
      <c r="AE778" s="172">
        <f t="shared" si="155"/>
        <v>2700</v>
      </c>
      <c r="AF778" s="161">
        <v>8</v>
      </c>
      <c r="AG778" s="161">
        <v>2</v>
      </c>
      <c r="AH778" s="161">
        <v>4</v>
      </c>
      <c r="AI778" s="161">
        <v>5400</v>
      </c>
      <c r="AJ778" s="161">
        <v>70</v>
      </c>
      <c r="AK778" s="161">
        <v>1350</v>
      </c>
      <c r="AW778" s="15">
        <f t="shared" si="163"/>
        <v>0</v>
      </c>
      <c r="CJ778" s="15">
        <v>1</v>
      </c>
      <c r="CK778" s="15">
        <v>1</v>
      </c>
      <c r="CL778" s="15">
        <v>2</v>
      </c>
      <c r="CM778" s="15">
        <v>1</v>
      </c>
      <c r="CN778" s="15">
        <v>1</v>
      </c>
      <c r="CO778" s="15">
        <f t="shared" si="161"/>
        <v>1.2</v>
      </c>
      <c r="CP778" s="15">
        <v>1</v>
      </c>
      <c r="CQ778" s="15">
        <v>2</v>
      </c>
      <c r="CR778" s="15">
        <v>4</v>
      </c>
      <c r="CS778" s="15">
        <v>3</v>
      </c>
      <c r="CT778" s="15">
        <v>1</v>
      </c>
      <c r="CU778" s="15">
        <v>1</v>
      </c>
      <c r="CV778" s="15">
        <v>1</v>
      </c>
      <c r="CW778" s="15">
        <v>1</v>
      </c>
      <c r="CX778" s="15">
        <v>1</v>
      </c>
      <c r="CY778" s="15">
        <v>1</v>
      </c>
      <c r="DA778" s="15">
        <v>1</v>
      </c>
      <c r="DC778" s="15">
        <v>1</v>
      </c>
      <c r="DE778" s="15">
        <v>1</v>
      </c>
      <c r="DM778" s="15">
        <v>2</v>
      </c>
      <c r="DN778" s="15">
        <v>1</v>
      </c>
      <c r="DO778" s="15">
        <v>1</v>
      </c>
      <c r="DP778" s="15">
        <v>1</v>
      </c>
      <c r="DQ778" s="15">
        <v>3</v>
      </c>
      <c r="DR778" s="15">
        <v>1</v>
      </c>
      <c r="DS778" s="15">
        <v>1</v>
      </c>
      <c r="DT778" s="15">
        <v>1</v>
      </c>
      <c r="DY778" s="15">
        <v>5</v>
      </c>
      <c r="DZ778" s="15">
        <v>4.666666666666667</v>
      </c>
      <c r="EA778" s="15">
        <v>4.25</v>
      </c>
      <c r="EB778" s="15">
        <v>5</v>
      </c>
      <c r="EC778" s="15">
        <v>5</v>
      </c>
      <c r="ED778" s="15">
        <v>5</v>
      </c>
      <c r="EE778" s="27">
        <f t="shared" si="156"/>
        <v>4.8194444444444446</v>
      </c>
      <c r="EF778" s="15">
        <f t="shared" si="162"/>
        <v>4.1666666666666963E-2</v>
      </c>
    </row>
    <row r="779" spans="1:136" x14ac:dyDescent="0.2">
      <c r="A779" s="15">
        <v>389</v>
      </c>
      <c r="B779" s="15">
        <v>1234</v>
      </c>
      <c r="C779" s="15">
        <v>1</v>
      </c>
      <c r="D779" s="15">
        <v>3</v>
      </c>
      <c r="E779" s="15">
        <v>1</v>
      </c>
      <c r="F779" s="15">
        <v>49</v>
      </c>
      <c r="G779" s="15">
        <v>3</v>
      </c>
      <c r="H779" s="15">
        <v>2</v>
      </c>
      <c r="I779" s="15">
        <v>4</v>
      </c>
      <c r="J779" s="15">
        <v>27</v>
      </c>
      <c r="K779" s="15">
        <v>1</v>
      </c>
      <c r="L779" s="15">
        <v>1</v>
      </c>
      <c r="M779" s="15">
        <v>0</v>
      </c>
      <c r="N779" s="15">
        <v>0</v>
      </c>
      <c r="O779" s="15">
        <v>1</v>
      </c>
      <c r="P779" s="15">
        <v>0</v>
      </c>
      <c r="Q779" s="159">
        <v>8</v>
      </c>
      <c r="R779" s="159">
        <v>2</v>
      </c>
      <c r="S779" s="159">
        <v>4</v>
      </c>
      <c r="T779" s="159">
        <v>5400</v>
      </c>
      <c r="U779" s="159">
        <f t="shared" si="157"/>
        <v>10800</v>
      </c>
      <c r="V779" s="159">
        <v>70</v>
      </c>
      <c r="W779" s="171">
        <f t="shared" si="158"/>
        <v>2700</v>
      </c>
      <c r="AA779" s="15">
        <f t="shared" si="159"/>
        <v>0</v>
      </c>
      <c r="AD779" s="15">
        <f t="shared" si="160"/>
        <v>10800</v>
      </c>
      <c r="AE779" s="172">
        <f t="shared" si="155"/>
        <v>2700</v>
      </c>
      <c r="AW779" s="15">
        <f t="shared" si="163"/>
        <v>0</v>
      </c>
      <c r="CJ779" s="15">
        <v>1</v>
      </c>
      <c r="CK779" s="15">
        <v>1</v>
      </c>
      <c r="CL779" s="15">
        <v>2</v>
      </c>
      <c r="CM779" s="15">
        <v>1</v>
      </c>
      <c r="CN779" s="15">
        <v>1</v>
      </c>
      <c r="CO779" s="15">
        <f t="shared" si="161"/>
        <v>1.2</v>
      </c>
      <c r="CP779" s="15">
        <v>1</v>
      </c>
      <c r="CQ779" s="15">
        <v>2</v>
      </c>
      <c r="CR779" s="15">
        <v>4</v>
      </c>
      <c r="CS779" s="15">
        <v>3</v>
      </c>
      <c r="CT779" s="15">
        <v>1</v>
      </c>
      <c r="CU779" s="15">
        <v>1</v>
      </c>
      <c r="CV779" s="15">
        <v>1</v>
      </c>
      <c r="CW779" s="15">
        <v>1</v>
      </c>
      <c r="CX779" s="15">
        <v>1</v>
      </c>
      <c r="CY779" s="15">
        <v>1</v>
      </c>
      <c r="DA779" s="15">
        <v>1</v>
      </c>
      <c r="DC779" s="15">
        <v>1</v>
      </c>
      <c r="DE779" s="15">
        <v>1</v>
      </c>
      <c r="DM779" s="15">
        <v>2</v>
      </c>
      <c r="DN779" s="15">
        <v>1</v>
      </c>
      <c r="DO779" s="15">
        <v>1</v>
      </c>
      <c r="DP779" s="15">
        <v>1</v>
      </c>
      <c r="DQ779" s="15">
        <v>3</v>
      </c>
      <c r="DR779" s="15">
        <v>1</v>
      </c>
      <c r="DS779" s="15">
        <v>1</v>
      </c>
      <c r="DT779" s="15">
        <v>1</v>
      </c>
      <c r="DY779" s="27">
        <v>5</v>
      </c>
      <c r="DZ779" s="27">
        <v>4.666666666666667</v>
      </c>
      <c r="EA779" s="27">
        <v>4</v>
      </c>
      <c r="EB779" s="27">
        <v>5</v>
      </c>
      <c r="EC779" s="27">
        <v>5</v>
      </c>
      <c r="ED779" s="27">
        <v>5</v>
      </c>
      <c r="EE779" s="27">
        <f t="shared" si="156"/>
        <v>4.7777777777777777</v>
      </c>
      <c r="EF779" s="15">
        <f t="shared" si="162"/>
        <v>0.42499999999999982</v>
      </c>
    </row>
    <row r="780" spans="1:136" x14ac:dyDescent="0.2">
      <c r="A780" s="15">
        <v>390</v>
      </c>
      <c r="B780" s="15">
        <v>1235</v>
      </c>
      <c r="C780" s="15">
        <v>1</v>
      </c>
      <c r="D780" s="15">
        <v>3</v>
      </c>
      <c r="E780" s="15">
        <v>1</v>
      </c>
      <c r="F780" s="15">
        <v>50</v>
      </c>
      <c r="G780" s="15">
        <v>3</v>
      </c>
      <c r="H780" s="15">
        <v>2</v>
      </c>
      <c r="I780" s="15">
        <v>4</v>
      </c>
      <c r="J780" s="15">
        <v>27</v>
      </c>
      <c r="K780" s="15">
        <v>0</v>
      </c>
      <c r="L780" s="15">
        <v>0</v>
      </c>
      <c r="M780" s="15">
        <v>1</v>
      </c>
      <c r="N780" s="15">
        <v>150000</v>
      </c>
      <c r="O780" s="15">
        <v>1</v>
      </c>
      <c r="P780" s="15">
        <v>1</v>
      </c>
      <c r="Q780" s="15">
        <v>1</v>
      </c>
      <c r="R780" s="15">
        <v>1</v>
      </c>
      <c r="S780" s="15">
        <v>10</v>
      </c>
      <c r="T780" s="15">
        <v>2275</v>
      </c>
      <c r="U780" s="15">
        <f t="shared" si="157"/>
        <v>2275</v>
      </c>
      <c r="V780" s="15">
        <v>22</v>
      </c>
      <c r="W780" s="27">
        <f t="shared" si="158"/>
        <v>227.5</v>
      </c>
      <c r="AA780" s="15">
        <f t="shared" si="159"/>
        <v>0</v>
      </c>
      <c r="AD780" s="15">
        <f t="shared" si="160"/>
        <v>2275</v>
      </c>
      <c r="AE780" s="172">
        <f t="shared" si="155"/>
        <v>227.5</v>
      </c>
      <c r="AF780" s="161">
        <v>1</v>
      </c>
      <c r="AG780" s="161">
        <v>1</v>
      </c>
      <c r="AH780" s="161">
        <v>10</v>
      </c>
      <c r="AI780" s="161">
        <v>2275</v>
      </c>
      <c r="AJ780" s="161">
        <v>22</v>
      </c>
      <c r="AK780" s="161">
        <v>227.5</v>
      </c>
      <c r="AW780" s="15">
        <f t="shared" si="163"/>
        <v>0</v>
      </c>
      <c r="CJ780" s="15">
        <v>2</v>
      </c>
      <c r="CK780" s="15">
        <v>1</v>
      </c>
      <c r="CL780" s="15">
        <v>1</v>
      </c>
      <c r="CM780" s="15">
        <v>1</v>
      </c>
      <c r="CN780" s="15">
        <v>1</v>
      </c>
      <c r="CO780" s="15">
        <f t="shared" si="161"/>
        <v>1.2</v>
      </c>
      <c r="CP780" s="15">
        <v>1</v>
      </c>
      <c r="CQ780" s="15">
        <v>5</v>
      </c>
      <c r="CR780" s="15" t="s">
        <v>1007</v>
      </c>
      <c r="CU780" s="15" t="s">
        <v>1007</v>
      </c>
      <c r="CX780" s="15" t="s">
        <v>1007</v>
      </c>
      <c r="CY780" s="15" t="s">
        <v>1007</v>
      </c>
      <c r="DA780" s="15" t="s">
        <v>1007</v>
      </c>
      <c r="DC780" s="15" t="s">
        <v>1007</v>
      </c>
      <c r="DE780" s="15" t="s">
        <v>1007</v>
      </c>
      <c r="DM780" s="15">
        <v>1</v>
      </c>
      <c r="DN780" s="15">
        <v>1</v>
      </c>
      <c r="DO780" s="15">
        <v>2</v>
      </c>
      <c r="DP780" s="15">
        <v>1</v>
      </c>
      <c r="DQ780" s="15">
        <v>2</v>
      </c>
      <c r="DR780" s="15">
        <v>1</v>
      </c>
      <c r="DS780" s="15">
        <v>3</v>
      </c>
      <c r="DT780" s="15">
        <v>1</v>
      </c>
      <c r="DY780" s="15">
        <v>5</v>
      </c>
      <c r="DZ780" s="15">
        <v>4.666666666666667</v>
      </c>
      <c r="EA780" s="15">
        <v>4</v>
      </c>
      <c r="EB780" s="15">
        <v>4.2</v>
      </c>
      <c r="EC780" s="15">
        <v>4</v>
      </c>
      <c r="ED780" s="15">
        <v>4.25</v>
      </c>
      <c r="EE780" s="27">
        <f t="shared" si="156"/>
        <v>4.3527777777777779</v>
      </c>
      <c r="EF780" s="15">
        <f t="shared" si="162"/>
        <v>0</v>
      </c>
    </row>
    <row r="781" spans="1:136" x14ac:dyDescent="0.2">
      <c r="A781" s="15">
        <v>390</v>
      </c>
      <c r="B781" s="15">
        <v>1235</v>
      </c>
      <c r="C781" s="15">
        <v>1</v>
      </c>
      <c r="D781" s="15">
        <v>3</v>
      </c>
      <c r="E781" s="15">
        <v>1</v>
      </c>
      <c r="F781" s="15">
        <v>50</v>
      </c>
      <c r="G781" s="15">
        <v>3</v>
      </c>
      <c r="H781" s="15">
        <v>2</v>
      </c>
      <c r="I781" s="15">
        <v>4</v>
      </c>
      <c r="J781" s="15">
        <v>27</v>
      </c>
      <c r="K781" s="15">
        <v>0</v>
      </c>
      <c r="L781" s="15">
        <v>0</v>
      </c>
      <c r="M781" s="15">
        <v>1</v>
      </c>
      <c r="N781" s="15">
        <v>150000</v>
      </c>
      <c r="O781" s="15">
        <v>1</v>
      </c>
      <c r="P781" s="15">
        <v>0</v>
      </c>
      <c r="Q781" s="159">
        <v>1</v>
      </c>
      <c r="R781" s="159">
        <v>1</v>
      </c>
      <c r="S781" s="159">
        <v>10</v>
      </c>
      <c r="T781" s="159">
        <v>2275</v>
      </c>
      <c r="U781" s="159">
        <f t="shared" si="157"/>
        <v>2275</v>
      </c>
      <c r="V781" s="159">
        <v>22</v>
      </c>
      <c r="W781" s="171">
        <f t="shared" si="158"/>
        <v>227.5</v>
      </c>
      <c r="AA781" s="15">
        <f t="shared" si="159"/>
        <v>0</v>
      </c>
      <c r="AD781" s="15">
        <f t="shared" si="160"/>
        <v>2275</v>
      </c>
      <c r="AE781" s="172">
        <f t="shared" si="155"/>
        <v>227.5</v>
      </c>
      <c r="AW781" s="15">
        <f t="shared" si="163"/>
        <v>0</v>
      </c>
      <c r="CJ781" s="15">
        <v>2</v>
      </c>
      <c r="CK781" s="15">
        <v>1</v>
      </c>
      <c r="CL781" s="15">
        <v>1</v>
      </c>
      <c r="CM781" s="15">
        <v>1</v>
      </c>
      <c r="CN781" s="15">
        <v>1</v>
      </c>
      <c r="CO781" s="15">
        <f t="shared" si="161"/>
        <v>1.2</v>
      </c>
      <c r="CP781" s="15">
        <v>1</v>
      </c>
      <c r="CQ781" s="15">
        <v>5</v>
      </c>
      <c r="CR781" s="15" t="s">
        <v>1007</v>
      </c>
      <c r="CU781" s="15" t="s">
        <v>1007</v>
      </c>
      <c r="CX781" s="15" t="s">
        <v>1007</v>
      </c>
      <c r="CY781" s="15" t="s">
        <v>1007</v>
      </c>
      <c r="DA781" s="15" t="s">
        <v>1007</v>
      </c>
      <c r="DC781" s="15" t="s">
        <v>1007</v>
      </c>
      <c r="DE781" s="15" t="s">
        <v>1007</v>
      </c>
      <c r="DM781" s="15">
        <v>1</v>
      </c>
      <c r="DN781" s="15">
        <v>1</v>
      </c>
      <c r="DO781" s="15">
        <v>2</v>
      </c>
      <c r="DP781" s="15">
        <v>1</v>
      </c>
      <c r="DQ781" s="15">
        <v>2</v>
      </c>
      <c r="DR781" s="15">
        <v>1</v>
      </c>
      <c r="DS781" s="15">
        <v>3</v>
      </c>
      <c r="DT781" s="15">
        <v>1</v>
      </c>
      <c r="DY781" s="27">
        <v>5</v>
      </c>
      <c r="DZ781" s="27">
        <v>4.666666666666667</v>
      </c>
      <c r="EA781" s="27">
        <v>4</v>
      </c>
      <c r="EB781" s="27">
        <v>4.2</v>
      </c>
      <c r="EC781" s="27">
        <v>4</v>
      </c>
      <c r="ED781" s="27">
        <v>4.25</v>
      </c>
      <c r="EE781" s="27">
        <f t="shared" si="156"/>
        <v>4.3527777777777779</v>
      </c>
      <c r="EF781" s="15">
        <f t="shared" si="162"/>
        <v>0.29166666666666696</v>
      </c>
    </row>
    <row r="782" spans="1:136" x14ac:dyDescent="0.2">
      <c r="A782" s="15">
        <v>391</v>
      </c>
      <c r="B782" s="15">
        <v>1236</v>
      </c>
      <c r="C782" s="15">
        <v>1</v>
      </c>
      <c r="D782" s="15">
        <v>3</v>
      </c>
      <c r="E782" s="15">
        <v>1</v>
      </c>
      <c r="F782" s="15">
        <v>47</v>
      </c>
      <c r="G782" s="15">
        <v>5</v>
      </c>
      <c r="H782" s="15">
        <v>2</v>
      </c>
      <c r="I782" s="15">
        <v>6</v>
      </c>
      <c r="J782" s="15">
        <v>9</v>
      </c>
      <c r="K782" s="15">
        <v>0</v>
      </c>
      <c r="L782" s="15">
        <v>0</v>
      </c>
      <c r="M782" s="15">
        <v>1</v>
      </c>
      <c r="N782" s="15">
        <v>110000</v>
      </c>
      <c r="O782" s="15">
        <v>1</v>
      </c>
      <c r="P782" s="15">
        <v>1</v>
      </c>
      <c r="Q782" s="15">
        <v>1</v>
      </c>
      <c r="R782" s="15">
        <v>1</v>
      </c>
      <c r="S782" s="15">
        <v>58</v>
      </c>
      <c r="T782" s="15">
        <v>12000</v>
      </c>
      <c r="U782" s="15">
        <f t="shared" si="157"/>
        <v>12000</v>
      </c>
      <c r="V782" s="15">
        <v>11</v>
      </c>
      <c r="W782" s="27">
        <f t="shared" si="158"/>
        <v>206.89655172413794</v>
      </c>
      <c r="AA782" s="15">
        <f t="shared" si="159"/>
        <v>0</v>
      </c>
      <c r="AD782" s="15">
        <f t="shared" si="160"/>
        <v>12000</v>
      </c>
      <c r="AE782" s="172">
        <f t="shared" si="155"/>
        <v>206.89655172413794</v>
      </c>
      <c r="AF782" s="161">
        <v>1</v>
      </c>
      <c r="AG782" s="161">
        <v>1</v>
      </c>
      <c r="AH782" s="161">
        <v>58</v>
      </c>
      <c r="AI782" s="161">
        <v>25000</v>
      </c>
      <c r="AJ782" s="161">
        <v>11</v>
      </c>
      <c r="AK782" s="161">
        <v>431.0344827586207</v>
      </c>
      <c r="AW782" s="15">
        <f t="shared" si="163"/>
        <v>0</v>
      </c>
      <c r="CJ782" s="15">
        <v>2</v>
      </c>
      <c r="CK782" s="15">
        <v>1</v>
      </c>
      <c r="CL782" s="15">
        <v>1.6666666666666667</v>
      </c>
      <c r="CM782" s="15">
        <v>1</v>
      </c>
      <c r="CN782" s="15">
        <v>1</v>
      </c>
      <c r="CO782" s="15">
        <f t="shared" si="161"/>
        <v>1.3333333333333335</v>
      </c>
      <c r="CP782" s="15">
        <v>1</v>
      </c>
      <c r="CQ782" s="15">
        <v>2</v>
      </c>
      <c r="CR782" s="15">
        <v>2</v>
      </c>
      <c r="CS782" s="15">
        <v>3</v>
      </c>
      <c r="CT782" s="15">
        <v>1</v>
      </c>
      <c r="CU782" s="15">
        <v>4</v>
      </c>
      <c r="CV782" s="15">
        <v>2</v>
      </c>
      <c r="CW782" s="15">
        <v>1</v>
      </c>
      <c r="CX782" s="15">
        <v>1</v>
      </c>
      <c r="CY782" s="15">
        <v>1</v>
      </c>
      <c r="DA782" s="15">
        <v>1</v>
      </c>
      <c r="DC782" s="15">
        <v>1</v>
      </c>
      <c r="DE782" s="15">
        <v>1</v>
      </c>
      <c r="DM782" s="15">
        <v>1</v>
      </c>
      <c r="DN782" s="15">
        <v>1</v>
      </c>
      <c r="DO782" s="15">
        <v>3</v>
      </c>
      <c r="DP782" s="15">
        <v>1</v>
      </c>
      <c r="DQ782" s="15">
        <v>3</v>
      </c>
      <c r="DR782" s="15">
        <v>1</v>
      </c>
      <c r="DS782" s="15">
        <v>3</v>
      </c>
      <c r="DT782" s="15">
        <v>1</v>
      </c>
      <c r="DY782" s="15">
        <v>4.2</v>
      </c>
      <c r="DZ782" s="15">
        <v>4</v>
      </c>
      <c r="EA782" s="15">
        <v>5</v>
      </c>
      <c r="EB782" s="15">
        <v>4</v>
      </c>
      <c r="EC782" s="15">
        <v>3.6666666666666665</v>
      </c>
      <c r="ED782" s="15">
        <v>3.5</v>
      </c>
      <c r="EE782" s="27">
        <f t="shared" si="156"/>
        <v>4.0611111111111109</v>
      </c>
      <c r="EF782" s="15">
        <f t="shared" si="162"/>
        <v>0</v>
      </c>
    </row>
    <row r="783" spans="1:136" x14ac:dyDescent="0.2">
      <c r="A783" s="15">
        <v>391</v>
      </c>
      <c r="B783" s="15">
        <v>1236</v>
      </c>
      <c r="C783" s="15">
        <v>1</v>
      </c>
      <c r="D783" s="15">
        <v>3</v>
      </c>
      <c r="E783" s="15">
        <v>1</v>
      </c>
      <c r="F783" s="15">
        <v>47</v>
      </c>
      <c r="G783" s="15">
        <v>5</v>
      </c>
      <c r="H783" s="15">
        <v>2</v>
      </c>
      <c r="I783" s="15">
        <v>6</v>
      </c>
      <c r="J783" s="15">
        <v>9</v>
      </c>
      <c r="K783" s="15">
        <v>0</v>
      </c>
      <c r="L783" s="15">
        <v>0</v>
      </c>
      <c r="M783" s="15">
        <v>1</v>
      </c>
      <c r="N783" s="15">
        <v>110000</v>
      </c>
      <c r="O783" s="15">
        <v>1</v>
      </c>
      <c r="P783" s="15">
        <v>0</v>
      </c>
      <c r="Q783" s="159">
        <v>1</v>
      </c>
      <c r="R783" s="159">
        <v>1</v>
      </c>
      <c r="S783" s="159">
        <v>58</v>
      </c>
      <c r="T783" s="159">
        <v>25000</v>
      </c>
      <c r="U783" s="159">
        <f t="shared" si="157"/>
        <v>25000</v>
      </c>
      <c r="V783" s="159">
        <v>11</v>
      </c>
      <c r="W783" s="171">
        <f t="shared" si="158"/>
        <v>431.0344827586207</v>
      </c>
      <c r="AA783" s="15">
        <f t="shared" si="159"/>
        <v>0</v>
      </c>
      <c r="AD783" s="15">
        <f t="shared" si="160"/>
        <v>25000</v>
      </c>
      <c r="AE783" s="172">
        <f t="shared" si="155"/>
        <v>431.0344827586207</v>
      </c>
      <c r="AW783" s="15">
        <f t="shared" si="163"/>
        <v>0</v>
      </c>
      <c r="CJ783" s="15">
        <v>2</v>
      </c>
      <c r="CK783" s="15">
        <v>1</v>
      </c>
      <c r="CL783" s="15">
        <v>1.6666666666666667</v>
      </c>
      <c r="CM783" s="15">
        <v>1</v>
      </c>
      <c r="CN783" s="15">
        <v>1</v>
      </c>
      <c r="CO783" s="15">
        <f t="shared" si="161"/>
        <v>1.3333333333333335</v>
      </c>
      <c r="CP783" s="15">
        <v>1</v>
      </c>
      <c r="CQ783" s="15">
        <v>2</v>
      </c>
      <c r="CR783" s="15">
        <v>2</v>
      </c>
      <c r="CS783" s="15">
        <v>3</v>
      </c>
      <c r="CT783" s="15">
        <v>1</v>
      </c>
      <c r="CU783" s="15">
        <v>4</v>
      </c>
      <c r="CV783" s="15">
        <v>2</v>
      </c>
      <c r="CW783" s="15">
        <v>1</v>
      </c>
      <c r="CX783" s="15">
        <v>1</v>
      </c>
      <c r="CY783" s="15">
        <v>1</v>
      </c>
      <c r="DA783" s="15">
        <v>1</v>
      </c>
      <c r="DC783" s="15">
        <v>1</v>
      </c>
      <c r="DE783" s="15">
        <v>1</v>
      </c>
      <c r="DM783" s="15">
        <v>1</v>
      </c>
      <c r="DN783" s="15">
        <v>1</v>
      </c>
      <c r="DO783" s="15">
        <v>3</v>
      </c>
      <c r="DP783" s="15">
        <v>1</v>
      </c>
      <c r="DQ783" s="15">
        <v>3</v>
      </c>
      <c r="DR783" s="15">
        <v>1</v>
      </c>
      <c r="DS783" s="15">
        <v>3</v>
      </c>
      <c r="DT783" s="15">
        <v>1</v>
      </c>
      <c r="DY783" s="27">
        <v>4.2</v>
      </c>
      <c r="DZ783" s="27">
        <v>4</v>
      </c>
      <c r="EA783" s="27">
        <v>5</v>
      </c>
      <c r="EB783" s="27">
        <v>4</v>
      </c>
      <c r="EC783" s="27">
        <v>3.6666666666666665</v>
      </c>
      <c r="ED783" s="27">
        <v>3.5</v>
      </c>
      <c r="EE783" s="27">
        <f t="shared" si="156"/>
        <v>4.0611111111111109</v>
      </c>
      <c r="EF783" s="15">
        <f t="shared" si="162"/>
        <v>-2.5000000000000355E-2</v>
      </c>
    </row>
    <row r="784" spans="1:136" x14ac:dyDescent="0.2">
      <c r="A784" s="15">
        <v>392</v>
      </c>
      <c r="B784" s="15">
        <v>1237</v>
      </c>
      <c r="C784" s="15">
        <v>1</v>
      </c>
      <c r="D784" s="15">
        <v>3</v>
      </c>
      <c r="E784" s="15">
        <v>1</v>
      </c>
      <c r="F784" s="15">
        <v>61</v>
      </c>
      <c r="G784" s="15">
        <v>2</v>
      </c>
      <c r="H784" s="15">
        <v>2</v>
      </c>
      <c r="I784" s="15">
        <v>6</v>
      </c>
      <c r="J784" s="15">
        <v>20</v>
      </c>
      <c r="K784" s="15">
        <v>0</v>
      </c>
      <c r="L784" s="15">
        <v>1</v>
      </c>
      <c r="M784" s="15">
        <v>0</v>
      </c>
      <c r="N784" s="15">
        <v>0</v>
      </c>
      <c r="O784" s="15">
        <v>1</v>
      </c>
      <c r="P784" s="15">
        <v>1</v>
      </c>
      <c r="Q784" s="15">
        <v>1</v>
      </c>
      <c r="R784" s="15">
        <v>1</v>
      </c>
      <c r="S784" s="15">
        <v>20</v>
      </c>
      <c r="T784" s="15">
        <v>7000</v>
      </c>
      <c r="U784" s="15">
        <f t="shared" si="157"/>
        <v>7000</v>
      </c>
      <c r="V784" s="15">
        <v>18.2</v>
      </c>
      <c r="W784" s="27">
        <f t="shared" si="158"/>
        <v>350</v>
      </c>
      <c r="AA784" s="15">
        <f t="shared" si="159"/>
        <v>0</v>
      </c>
      <c r="AD784" s="15">
        <f t="shared" si="160"/>
        <v>7000</v>
      </c>
      <c r="AE784" s="172">
        <f t="shared" si="155"/>
        <v>350</v>
      </c>
      <c r="AF784" s="161">
        <v>1</v>
      </c>
      <c r="AG784" s="161">
        <v>1</v>
      </c>
      <c r="AH784" s="161">
        <v>20</v>
      </c>
      <c r="AI784" s="161">
        <v>7000</v>
      </c>
      <c r="AJ784" s="161">
        <v>15</v>
      </c>
      <c r="AK784" s="161">
        <v>350</v>
      </c>
      <c r="AS784" s="15">
        <v>3</v>
      </c>
      <c r="AT784" s="15">
        <v>1</v>
      </c>
      <c r="AU784" s="15">
        <v>30</v>
      </c>
      <c r="AV784" s="15">
        <v>400000</v>
      </c>
      <c r="AW784" s="15">
        <f t="shared" si="163"/>
        <v>400000</v>
      </c>
      <c r="AX784" s="15">
        <v>1200</v>
      </c>
      <c r="AY784" s="15">
        <v>13333.333333333334</v>
      </c>
      <c r="BF784" s="15">
        <f t="shared" si="164"/>
        <v>400000</v>
      </c>
      <c r="BG784" s="15">
        <f t="shared" si="165"/>
        <v>13333.333333333334</v>
      </c>
      <c r="BH784" s="161">
        <v>3</v>
      </c>
      <c r="BI784" s="161">
        <v>1</v>
      </c>
      <c r="BJ784" s="161">
        <v>30</v>
      </c>
      <c r="BK784" s="161">
        <v>400000</v>
      </c>
      <c r="BL784" s="161">
        <v>1100</v>
      </c>
      <c r="BS784" s="23">
        <v>400000</v>
      </c>
      <c r="BT784" s="23">
        <f>BS784/BJ784</f>
        <v>13333.333333333334</v>
      </c>
      <c r="CJ784" s="15">
        <v>1.25</v>
      </c>
      <c r="CK784" s="15">
        <v>2</v>
      </c>
      <c r="CL784" s="15">
        <v>1.6666666666666667</v>
      </c>
      <c r="CM784" s="15">
        <v>1</v>
      </c>
      <c r="CN784" s="15">
        <v>1</v>
      </c>
      <c r="CO784" s="15">
        <f t="shared" si="161"/>
        <v>1.3833333333333333</v>
      </c>
      <c r="CP784" s="15">
        <v>1</v>
      </c>
      <c r="CQ784" s="15">
        <v>2</v>
      </c>
      <c r="CR784" s="15">
        <v>1</v>
      </c>
      <c r="CS784" s="15">
        <v>3</v>
      </c>
      <c r="CT784" s="15">
        <v>1</v>
      </c>
      <c r="CU784" s="15">
        <v>2</v>
      </c>
      <c r="CV784" s="15">
        <v>1</v>
      </c>
      <c r="CW784" s="15">
        <v>1</v>
      </c>
      <c r="CX784" s="15">
        <v>1</v>
      </c>
      <c r="CY784" s="15">
        <v>1</v>
      </c>
      <c r="DA784" s="15">
        <v>1</v>
      </c>
      <c r="DC784" s="15">
        <v>1</v>
      </c>
      <c r="DE784" s="15">
        <v>1</v>
      </c>
      <c r="DM784" s="15">
        <v>1</v>
      </c>
      <c r="DN784" s="15">
        <v>1</v>
      </c>
      <c r="DO784" s="15">
        <v>2</v>
      </c>
      <c r="DP784" s="15">
        <v>1</v>
      </c>
      <c r="DQ784" s="15">
        <v>2</v>
      </c>
      <c r="DR784" s="15">
        <v>1</v>
      </c>
      <c r="DS784" s="15">
        <v>3</v>
      </c>
      <c r="DT784" s="15">
        <v>1</v>
      </c>
      <c r="DY784" s="15">
        <v>4.5999999999999996</v>
      </c>
      <c r="DZ784" s="15">
        <v>3.6666666666666665</v>
      </c>
      <c r="EA784" s="15">
        <v>4.5</v>
      </c>
      <c r="EB784" s="15">
        <v>4</v>
      </c>
      <c r="EC784" s="15">
        <v>4</v>
      </c>
      <c r="ED784" s="15">
        <v>3.75</v>
      </c>
      <c r="EE784" s="27">
        <f t="shared" si="156"/>
        <v>4.0861111111111112</v>
      </c>
      <c r="EF784" s="15">
        <f t="shared" si="162"/>
        <v>0</v>
      </c>
    </row>
    <row r="785" spans="1:136" x14ac:dyDescent="0.2">
      <c r="A785" s="15">
        <v>392</v>
      </c>
      <c r="B785" s="15">
        <v>1237</v>
      </c>
      <c r="C785" s="15">
        <v>1</v>
      </c>
      <c r="D785" s="15">
        <v>3</v>
      </c>
      <c r="E785" s="15">
        <v>1</v>
      </c>
      <c r="F785" s="15">
        <v>61</v>
      </c>
      <c r="G785" s="15">
        <v>2</v>
      </c>
      <c r="H785" s="15">
        <v>2</v>
      </c>
      <c r="I785" s="15">
        <v>6</v>
      </c>
      <c r="J785" s="15">
        <v>20</v>
      </c>
      <c r="K785" s="15">
        <v>0</v>
      </c>
      <c r="L785" s="15">
        <v>1</v>
      </c>
      <c r="M785" s="15">
        <v>0</v>
      </c>
      <c r="N785" s="15">
        <v>0</v>
      </c>
      <c r="O785" s="15">
        <v>1</v>
      </c>
      <c r="P785" s="15">
        <v>0</v>
      </c>
      <c r="Q785" s="159">
        <v>1</v>
      </c>
      <c r="R785" s="159">
        <v>1</v>
      </c>
      <c r="S785" s="159">
        <v>20</v>
      </c>
      <c r="T785" s="159">
        <v>7000</v>
      </c>
      <c r="U785" s="159">
        <f t="shared" si="157"/>
        <v>7000</v>
      </c>
      <c r="V785" s="159">
        <v>15</v>
      </c>
      <c r="W785" s="171">
        <f t="shared" si="158"/>
        <v>350</v>
      </c>
      <c r="AA785" s="15">
        <f t="shared" si="159"/>
        <v>0</v>
      </c>
      <c r="AD785" s="15">
        <f t="shared" si="160"/>
        <v>7000</v>
      </c>
      <c r="AE785" s="172">
        <f t="shared" si="155"/>
        <v>350</v>
      </c>
      <c r="AS785" s="15">
        <v>3</v>
      </c>
      <c r="AT785" s="15">
        <v>1</v>
      </c>
      <c r="AU785" s="15">
        <v>30</v>
      </c>
      <c r="AV785" s="15">
        <v>400000</v>
      </c>
      <c r="AW785" s="15">
        <f t="shared" si="163"/>
        <v>400000</v>
      </c>
      <c r="AX785" s="15">
        <v>1100</v>
      </c>
      <c r="BF785" s="15">
        <f t="shared" si="164"/>
        <v>400000</v>
      </c>
      <c r="BG785" s="15">
        <f>$BF785/$AU785</f>
        <v>13333.333333333334</v>
      </c>
      <c r="CJ785" s="15">
        <v>1.25</v>
      </c>
      <c r="CK785" s="15">
        <v>2</v>
      </c>
      <c r="CL785" s="15">
        <v>1.6666666666666667</v>
      </c>
      <c r="CM785" s="15">
        <v>1</v>
      </c>
      <c r="CN785" s="15">
        <v>1</v>
      </c>
      <c r="CO785" s="15">
        <f t="shared" si="161"/>
        <v>1.3833333333333333</v>
      </c>
      <c r="CP785" s="15">
        <v>1</v>
      </c>
      <c r="CQ785" s="15">
        <v>2</v>
      </c>
      <c r="CR785" s="15">
        <v>1</v>
      </c>
      <c r="CS785" s="15">
        <v>3</v>
      </c>
      <c r="CT785" s="15">
        <v>1</v>
      </c>
      <c r="CU785" s="15">
        <v>2</v>
      </c>
      <c r="CV785" s="15">
        <v>1</v>
      </c>
      <c r="CW785" s="15">
        <v>1</v>
      </c>
      <c r="CX785" s="15">
        <v>1</v>
      </c>
      <c r="CY785" s="15">
        <v>1</v>
      </c>
      <c r="DA785" s="15">
        <v>1</v>
      </c>
      <c r="DC785" s="15">
        <v>1</v>
      </c>
      <c r="DE785" s="15">
        <v>1</v>
      </c>
      <c r="DM785" s="15">
        <v>1</v>
      </c>
      <c r="DN785" s="15">
        <v>1</v>
      </c>
      <c r="DO785" s="15">
        <v>2</v>
      </c>
      <c r="DP785" s="15">
        <v>1</v>
      </c>
      <c r="DQ785" s="15">
        <v>2</v>
      </c>
      <c r="DR785" s="15">
        <v>1</v>
      </c>
      <c r="DS785" s="15">
        <v>3</v>
      </c>
      <c r="DT785" s="15">
        <v>1</v>
      </c>
      <c r="DY785" s="27">
        <v>4.5999999999999996</v>
      </c>
      <c r="DZ785" s="27">
        <v>3.6666666666666665</v>
      </c>
      <c r="EA785" s="27">
        <v>4.5</v>
      </c>
      <c r="EB785" s="27">
        <v>4</v>
      </c>
      <c r="EC785" s="27">
        <v>4</v>
      </c>
      <c r="ED785" s="27">
        <v>3.75</v>
      </c>
      <c r="EE785" s="27">
        <f t="shared" si="156"/>
        <v>4.0861111111111112</v>
      </c>
      <c r="EF785" s="15">
        <f t="shared" si="162"/>
        <v>0.80833333333333313</v>
      </c>
    </row>
    <row r="786" spans="1:136" x14ac:dyDescent="0.2">
      <c r="A786" s="15">
        <v>393</v>
      </c>
      <c r="B786" s="15">
        <v>1238</v>
      </c>
      <c r="C786" s="15">
        <v>1</v>
      </c>
      <c r="D786" s="15">
        <v>3</v>
      </c>
      <c r="E786" s="15">
        <v>1</v>
      </c>
      <c r="F786" s="15">
        <v>70</v>
      </c>
      <c r="G786" s="15">
        <v>3</v>
      </c>
      <c r="H786" s="15">
        <v>2</v>
      </c>
      <c r="I786" s="15">
        <v>5</v>
      </c>
      <c r="J786" s="15">
        <v>50</v>
      </c>
      <c r="K786" s="15">
        <v>0</v>
      </c>
      <c r="L786" s="15">
        <v>0</v>
      </c>
      <c r="M786" s="15">
        <v>1</v>
      </c>
      <c r="N786" s="15">
        <v>8400</v>
      </c>
      <c r="O786" s="15">
        <v>1</v>
      </c>
      <c r="P786" s="15">
        <v>1</v>
      </c>
      <c r="Q786" s="15">
        <v>1</v>
      </c>
      <c r="R786" s="15">
        <v>1</v>
      </c>
      <c r="S786" s="15">
        <v>10</v>
      </c>
      <c r="T786" s="15">
        <v>4000</v>
      </c>
      <c r="U786" s="15">
        <f t="shared" si="157"/>
        <v>4000</v>
      </c>
      <c r="V786" s="15">
        <v>14</v>
      </c>
      <c r="W786" s="27">
        <f t="shared" si="158"/>
        <v>400</v>
      </c>
      <c r="AA786" s="15">
        <f t="shared" si="159"/>
        <v>0</v>
      </c>
      <c r="AD786" s="15">
        <f t="shared" si="160"/>
        <v>4000</v>
      </c>
      <c r="AE786" s="172">
        <f t="shared" si="155"/>
        <v>400</v>
      </c>
      <c r="AF786" s="161">
        <v>1</v>
      </c>
      <c r="AG786" s="161">
        <v>1</v>
      </c>
      <c r="AH786" s="161">
        <v>10</v>
      </c>
      <c r="AI786" s="161">
        <v>4000</v>
      </c>
      <c r="AJ786" s="161">
        <v>14</v>
      </c>
      <c r="AK786" s="161">
        <v>400</v>
      </c>
      <c r="AW786" s="15">
        <f t="shared" si="163"/>
        <v>0</v>
      </c>
      <c r="CJ786" s="15">
        <v>2</v>
      </c>
      <c r="CK786" s="15">
        <v>1</v>
      </c>
      <c r="CL786" s="15">
        <v>1.6666666666666667</v>
      </c>
      <c r="CM786" s="15">
        <v>1</v>
      </c>
      <c r="CN786" s="15">
        <v>1.5</v>
      </c>
      <c r="CO786" s="15">
        <f t="shared" si="161"/>
        <v>1.4333333333333333</v>
      </c>
      <c r="CP786" s="15">
        <v>1</v>
      </c>
      <c r="CQ786" s="15">
        <v>5</v>
      </c>
      <c r="CR786" s="15" t="s">
        <v>1007</v>
      </c>
      <c r="CU786" s="15" t="s">
        <v>1007</v>
      </c>
      <c r="CX786" s="15" t="s">
        <v>1007</v>
      </c>
      <c r="CY786" s="15" t="s">
        <v>1007</v>
      </c>
      <c r="DA786" s="15" t="s">
        <v>1007</v>
      </c>
      <c r="DC786" s="15" t="s">
        <v>1007</v>
      </c>
      <c r="DE786" s="15" t="s">
        <v>1007</v>
      </c>
      <c r="DM786" s="15">
        <v>3</v>
      </c>
      <c r="DN786" s="15">
        <v>1</v>
      </c>
      <c r="DO786" s="15">
        <v>3</v>
      </c>
      <c r="DP786" s="15">
        <v>1</v>
      </c>
      <c r="DQ786" s="15">
        <v>3</v>
      </c>
      <c r="DR786" s="15">
        <v>1</v>
      </c>
      <c r="DS786" s="15">
        <v>3</v>
      </c>
      <c r="DT786" s="15">
        <v>1</v>
      </c>
      <c r="DY786" s="15">
        <v>4.2</v>
      </c>
      <c r="DZ786" s="15">
        <v>4</v>
      </c>
      <c r="EA786" s="15">
        <v>2.75</v>
      </c>
      <c r="EB786" s="15">
        <v>2.8</v>
      </c>
      <c r="EC786" s="15">
        <v>2.6666666666666665</v>
      </c>
      <c r="ED786" s="15">
        <v>3.25</v>
      </c>
      <c r="EE786" s="27">
        <f t="shared" si="156"/>
        <v>3.2777777777777781</v>
      </c>
      <c r="EF786" s="15">
        <f t="shared" si="162"/>
        <v>0</v>
      </c>
    </row>
    <row r="787" spans="1:136" x14ac:dyDescent="0.2">
      <c r="A787" s="15">
        <v>393</v>
      </c>
      <c r="B787" s="15">
        <v>1238</v>
      </c>
      <c r="C787" s="15">
        <v>1</v>
      </c>
      <c r="D787" s="15">
        <v>3</v>
      </c>
      <c r="E787" s="15">
        <v>1</v>
      </c>
      <c r="F787" s="15">
        <v>70</v>
      </c>
      <c r="G787" s="15">
        <v>3</v>
      </c>
      <c r="H787" s="15">
        <v>2</v>
      </c>
      <c r="I787" s="15">
        <v>5</v>
      </c>
      <c r="J787" s="15">
        <v>50</v>
      </c>
      <c r="K787" s="15">
        <v>0</v>
      </c>
      <c r="L787" s="15">
        <v>0</v>
      </c>
      <c r="M787" s="15">
        <v>1</v>
      </c>
      <c r="N787" s="15">
        <v>8400</v>
      </c>
      <c r="O787" s="15">
        <v>1</v>
      </c>
      <c r="P787" s="15">
        <v>0</v>
      </c>
      <c r="Q787" s="159">
        <v>1</v>
      </c>
      <c r="R787" s="159">
        <v>1</v>
      </c>
      <c r="S787" s="159">
        <v>10</v>
      </c>
      <c r="T787" s="159">
        <v>4000</v>
      </c>
      <c r="U787" s="159">
        <f t="shared" si="157"/>
        <v>4000</v>
      </c>
      <c r="V787" s="159">
        <v>14</v>
      </c>
      <c r="W787" s="171">
        <f t="shared" si="158"/>
        <v>400</v>
      </c>
      <c r="AA787" s="15">
        <f t="shared" si="159"/>
        <v>0</v>
      </c>
      <c r="AD787" s="15">
        <f t="shared" si="160"/>
        <v>4000</v>
      </c>
      <c r="AE787" s="172">
        <f t="shared" si="155"/>
        <v>400</v>
      </c>
      <c r="AW787" s="15">
        <f t="shared" si="163"/>
        <v>0</v>
      </c>
      <c r="CJ787" s="15">
        <v>2</v>
      </c>
      <c r="CK787" s="15">
        <v>1</v>
      </c>
      <c r="CL787" s="15">
        <v>1.6666666666666667</v>
      </c>
      <c r="CM787" s="15">
        <v>1</v>
      </c>
      <c r="CN787" s="15">
        <v>1.5</v>
      </c>
      <c r="CO787" s="15">
        <f t="shared" si="161"/>
        <v>1.4333333333333333</v>
      </c>
      <c r="CP787" s="15">
        <v>1</v>
      </c>
      <c r="CQ787" s="15">
        <v>5</v>
      </c>
      <c r="CR787" s="15" t="s">
        <v>1007</v>
      </c>
      <c r="CU787" s="15" t="s">
        <v>1007</v>
      </c>
      <c r="CX787" s="15" t="s">
        <v>1007</v>
      </c>
      <c r="CY787" s="15" t="s">
        <v>1007</v>
      </c>
      <c r="DA787" s="15" t="s">
        <v>1007</v>
      </c>
      <c r="DC787" s="15" t="s">
        <v>1007</v>
      </c>
      <c r="DE787" s="15" t="s">
        <v>1007</v>
      </c>
      <c r="DM787" s="15">
        <v>3</v>
      </c>
      <c r="DN787" s="15">
        <v>1</v>
      </c>
      <c r="DO787" s="15">
        <v>3</v>
      </c>
      <c r="DP787" s="15">
        <v>1</v>
      </c>
      <c r="DQ787" s="15">
        <v>3</v>
      </c>
      <c r="DR787" s="15">
        <v>1</v>
      </c>
      <c r="DS787" s="15">
        <v>3</v>
      </c>
      <c r="DT787" s="15">
        <v>1</v>
      </c>
      <c r="DY787" s="27">
        <v>4.2</v>
      </c>
      <c r="DZ787" s="27">
        <v>4</v>
      </c>
      <c r="EA787" s="27">
        <v>2.75</v>
      </c>
      <c r="EB787" s="27">
        <v>2.8</v>
      </c>
      <c r="EC787" s="27">
        <v>2.6666666666666665</v>
      </c>
      <c r="ED787" s="27">
        <v>3.25</v>
      </c>
      <c r="EE787" s="27">
        <f t="shared" si="156"/>
        <v>3.2777777777777781</v>
      </c>
      <c r="EF787" s="15">
        <f t="shared" si="162"/>
        <v>-0.24722222222222179</v>
      </c>
    </row>
    <row r="788" spans="1:136" x14ac:dyDescent="0.2">
      <c r="A788" s="15">
        <v>394</v>
      </c>
      <c r="B788" s="15">
        <v>1239</v>
      </c>
      <c r="C788" s="15">
        <v>1</v>
      </c>
      <c r="D788" s="15">
        <v>3</v>
      </c>
      <c r="E788" s="15">
        <v>1</v>
      </c>
      <c r="F788" s="15">
        <v>51</v>
      </c>
      <c r="G788" s="15">
        <v>3</v>
      </c>
      <c r="H788" s="15">
        <v>2</v>
      </c>
      <c r="I788" s="15">
        <v>4</v>
      </c>
      <c r="J788" s="15">
        <v>30</v>
      </c>
      <c r="K788" s="15">
        <v>0</v>
      </c>
      <c r="L788" s="15">
        <v>0</v>
      </c>
      <c r="M788" s="15">
        <v>1</v>
      </c>
      <c r="N788" s="15">
        <v>70000</v>
      </c>
      <c r="O788" s="15">
        <v>0</v>
      </c>
      <c r="P788" s="15">
        <v>1</v>
      </c>
      <c r="Q788" s="15">
        <v>1</v>
      </c>
      <c r="R788" s="15">
        <v>1</v>
      </c>
      <c r="S788" s="15">
        <v>10</v>
      </c>
      <c r="T788" s="15">
        <v>4500</v>
      </c>
      <c r="U788" s="15">
        <f t="shared" si="157"/>
        <v>4500</v>
      </c>
      <c r="V788" s="15">
        <v>9</v>
      </c>
      <c r="W788" s="27">
        <f t="shared" si="158"/>
        <v>450</v>
      </c>
      <c r="X788" s="15">
        <v>2</v>
      </c>
      <c r="Y788" s="15">
        <v>3</v>
      </c>
      <c r="Z788" s="15">
        <v>1500</v>
      </c>
      <c r="AA788" s="15">
        <f t="shared" si="159"/>
        <v>3000</v>
      </c>
      <c r="AB788" s="15">
        <v>11</v>
      </c>
      <c r="AD788" s="15">
        <f t="shared" si="160"/>
        <v>7500</v>
      </c>
      <c r="AE788" s="172">
        <f t="shared" si="155"/>
        <v>750</v>
      </c>
      <c r="AF788" s="161">
        <v>1</v>
      </c>
      <c r="AG788" s="161">
        <v>1</v>
      </c>
      <c r="AH788" s="161">
        <v>10</v>
      </c>
      <c r="AI788" s="161">
        <v>4500</v>
      </c>
      <c r="AJ788" s="161">
        <v>9</v>
      </c>
      <c r="AK788" s="161">
        <v>450</v>
      </c>
      <c r="AL788" s="23">
        <v>2</v>
      </c>
      <c r="AM788" s="23">
        <v>3</v>
      </c>
      <c r="AN788" s="23">
        <v>1500</v>
      </c>
      <c r="AO788" s="23">
        <v>11</v>
      </c>
      <c r="AW788" s="15">
        <f t="shared" si="163"/>
        <v>0</v>
      </c>
      <c r="CJ788" s="15">
        <v>2</v>
      </c>
      <c r="CK788" s="15">
        <v>1</v>
      </c>
      <c r="CL788" s="15">
        <v>1.6666666666666667</v>
      </c>
      <c r="CM788" s="15">
        <v>1</v>
      </c>
      <c r="CN788" s="15">
        <v>1</v>
      </c>
      <c r="CO788" s="15">
        <f t="shared" si="161"/>
        <v>1.3333333333333335</v>
      </c>
      <c r="CP788" s="15">
        <v>1</v>
      </c>
      <c r="CQ788" s="15">
        <v>5</v>
      </c>
      <c r="CR788" s="15" t="s">
        <v>1007</v>
      </c>
      <c r="CU788" s="15" t="s">
        <v>1007</v>
      </c>
      <c r="CX788" s="15" t="s">
        <v>1007</v>
      </c>
      <c r="CY788" s="15" t="s">
        <v>1007</v>
      </c>
      <c r="DA788" s="15" t="s">
        <v>1007</v>
      </c>
      <c r="DC788" s="15" t="s">
        <v>1007</v>
      </c>
      <c r="DE788" s="15" t="s">
        <v>1007</v>
      </c>
      <c r="DM788" s="15">
        <v>1</v>
      </c>
      <c r="DN788" s="15">
        <v>1</v>
      </c>
      <c r="DO788" s="15">
        <v>2</v>
      </c>
      <c r="DP788" s="15">
        <v>1</v>
      </c>
      <c r="DQ788" s="15">
        <v>2</v>
      </c>
      <c r="DR788" s="15">
        <v>2</v>
      </c>
      <c r="DS788" s="15">
        <v>1</v>
      </c>
      <c r="DT788" s="15">
        <v>1</v>
      </c>
      <c r="DY788" s="15">
        <v>4.2</v>
      </c>
      <c r="DZ788" s="15">
        <v>4</v>
      </c>
      <c r="EA788" s="15">
        <v>4</v>
      </c>
      <c r="EB788" s="15">
        <v>3.2</v>
      </c>
      <c r="EC788" s="15">
        <v>3</v>
      </c>
      <c r="ED788" s="15">
        <v>2.75</v>
      </c>
      <c r="EE788" s="27">
        <f t="shared" si="156"/>
        <v>3.5249999999999999</v>
      </c>
      <c r="EF788" s="15">
        <f t="shared" si="162"/>
        <v>0</v>
      </c>
    </row>
    <row r="789" spans="1:136" x14ac:dyDescent="0.2">
      <c r="A789" s="15">
        <v>394</v>
      </c>
      <c r="B789" s="15">
        <v>1239</v>
      </c>
      <c r="C789" s="15">
        <v>1</v>
      </c>
      <c r="D789" s="15">
        <v>3</v>
      </c>
      <c r="E789" s="15">
        <v>1</v>
      </c>
      <c r="F789" s="15">
        <v>51</v>
      </c>
      <c r="G789" s="15">
        <v>3</v>
      </c>
      <c r="H789" s="15">
        <v>2</v>
      </c>
      <c r="I789" s="15">
        <v>4</v>
      </c>
      <c r="J789" s="15">
        <v>30</v>
      </c>
      <c r="K789" s="15">
        <v>0</v>
      </c>
      <c r="L789" s="15">
        <v>0</v>
      </c>
      <c r="M789" s="15">
        <v>1</v>
      </c>
      <c r="N789" s="15">
        <v>70000</v>
      </c>
      <c r="O789" s="15">
        <v>0</v>
      </c>
      <c r="P789" s="15">
        <v>0</v>
      </c>
      <c r="Q789" s="159">
        <v>1</v>
      </c>
      <c r="R789" s="159">
        <v>1</v>
      </c>
      <c r="S789" s="159">
        <v>10</v>
      </c>
      <c r="T789" s="159">
        <v>4500</v>
      </c>
      <c r="U789" s="159">
        <f t="shared" si="157"/>
        <v>4500</v>
      </c>
      <c r="V789" s="159">
        <v>9</v>
      </c>
      <c r="W789" s="171">
        <f t="shared" si="158"/>
        <v>450</v>
      </c>
      <c r="X789" s="15">
        <v>2</v>
      </c>
      <c r="Y789" s="15">
        <v>3</v>
      </c>
      <c r="Z789" s="15">
        <v>1500</v>
      </c>
      <c r="AA789" s="15">
        <f t="shared" si="159"/>
        <v>3000</v>
      </c>
      <c r="AB789" s="15">
        <v>11</v>
      </c>
      <c r="AD789" s="15">
        <f t="shared" si="160"/>
        <v>7500</v>
      </c>
      <c r="AE789" s="172">
        <f t="shared" si="155"/>
        <v>750</v>
      </c>
      <c r="AW789" s="15">
        <f t="shared" si="163"/>
        <v>0</v>
      </c>
      <c r="CJ789" s="15">
        <v>2</v>
      </c>
      <c r="CK789" s="15">
        <v>1</v>
      </c>
      <c r="CL789" s="15">
        <v>1.6666666666666667</v>
      </c>
      <c r="CM789" s="15">
        <v>1</v>
      </c>
      <c r="CN789" s="15">
        <v>1</v>
      </c>
      <c r="CO789" s="15">
        <f t="shared" si="161"/>
        <v>1.3333333333333335</v>
      </c>
      <c r="CP789" s="15">
        <v>1</v>
      </c>
      <c r="CQ789" s="15">
        <v>5</v>
      </c>
      <c r="CR789" s="15" t="s">
        <v>1007</v>
      </c>
      <c r="CU789" s="15" t="s">
        <v>1007</v>
      </c>
      <c r="CX789" s="15" t="s">
        <v>1007</v>
      </c>
      <c r="CY789" s="15" t="s">
        <v>1007</v>
      </c>
      <c r="DA789" s="15" t="s">
        <v>1007</v>
      </c>
      <c r="DC789" s="15" t="s">
        <v>1007</v>
      </c>
      <c r="DE789" s="15" t="s">
        <v>1007</v>
      </c>
      <c r="DM789" s="15">
        <v>1</v>
      </c>
      <c r="DN789" s="15">
        <v>1</v>
      </c>
      <c r="DO789" s="15">
        <v>2</v>
      </c>
      <c r="DP789" s="15">
        <v>1</v>
      </c>
      <c r="DQ789" s="15">
        <v>2</v>
      </c>
      <c r="DR789" s="15">
        <v>2</v>
      </c>
      <c r="DS789" s="15">
        <v>1</v>
      </c>
      <c r="DT789" s="15">
        <v>1</v>
      </c>
      <c r="DY789" s="27">
        <v>4.2</v>
      </c>
      <c r="DZ789" s="27">
        <v>4</v>
      </c>
      <c r="EA789" s="27">
        <v>4</v>
      </c>
      <c r="EB789" s="27">
        <v>3.2</v>
      </c>
      <c r="EC789" s="27">
        <v>3</v>
      </c>
      <c r="ED789" s="27">
        <v>2.75</v>
      </c>
      <c r="EE789" s="27">
        <f t="shared" si="156"/>
        <v>3.5249999999999999</v>
      </c>
      <c r="EF789" s="15">
        <f t="shared" si="162"/>
        <v>-0.17777777777777759</v>
      </c>
    </row>
    <row r="790" spans="1:136" x14ac:dyDescent="0.2">
      <c r="A790" s="15">
        <v>395</v>
      </c>
      <c r="B790" s="15">
        <v>1240</v>
      </c>
      <c r="C790" s="15">
        <v>1</v>
      </c>
      <c r="D790" s="15">
        <v>3</v>
      </c>
      <c r="E790" s="15">
        <v>1</v>
      </c>
      <c r="F790" s="15">
        <v>70</v>
      </c>
      <c r="G790" s="15">
        <v>3</v>
      </c>
      <c r="H790" s="15">
        <v>2</v>
      </c>
      <c r="I790" s="15">
        <v>2</v>
      </c>
      <c r="J790" s="15">
        <v>40</v>
      </c>
      <c r="K790" s="15">
        <v>0</v>
      </c>
      <c r="L790" s="15">
        <v>1</v>
      </c>
      <c r="M790" s="15">
        <v>1</v>
      </c>
      <c r="N790" s="15">
        <v>54000</v>
      </c>
      <c r="O790" s="15">
        <v>1</v>
      </c>
      <c r="P790" s="15">
        <v>1</v>
      </c>
      <c r="Q790" s="15">
        <v>1</v>
      </c>
      <c r="R790" s="15">
        <v>1</v>
      </c>
      <c r="S790" s="15">
        <v>55</v>
      </c>
      <c r="T790" s="15">
        <v>29700</v>
      </c>
      <c r="U790" s="15">
        <f t="shared" si="157"/>
        <v>29700</v>
      </c>
      <c r="V790" s="15">
        <v>18.399999999999999</v>
      </c>
      <c r="W790" s="27">
        <f t="shared" si="158"/>
        <v>540</v>
      </c>
      <c r="AA790" s="15">
        <f t="shared" si="159"/>
        <v>0</v>
      </c>
      <c r="AD790" s="15">
        <f t="shared" si="160"/>
        <v>29700</v>
      </c>
      <c r="AE790" s="172">
        <f t="shared" si="155"/>
        <v>540</v>
      </c>
      <c r="AF790" s="161">
        <v>1</v>
      </c>
      <c r="AG790" s="161">
        <v>1</v>
      </c>
      <c r="AH790" s="161">
        <v>55</v>
      </c>
      <c r="AI790" s="161">
        <v>29150</v>
      </c>
      <c r="AJ790" s="161">
        <v>17.8</v>
      </c>
      <c r="AK790" s="161">
        <v>530</v>
      </c>
      <c r="AW790" s="15">
        <f t="shared" si="163"/>
        <v>0</v>
      </c>
      <c r="CJ790" s="15">
        <v>1</v>
      </c>
      <c r="CK790" s="15">
        <v>2.3333333333333335</v>
      </c>
      <c r="CL790" s="15">
        <v>1</v>
      </c>
      <c r="CM790" s="15">
        <v>1</v>
      </c>
      <c r="CN790" s="15">
        <v>1</v>
      </c>
      <c r="CO790" s="15">
        <f t="shared" si="161"/>
        <v>1.2666666666666668</v>
      </c>
      <c r="CP790" s="15">
        <v>2</v>
      </c>
      <c r="CQ790" s="15">
        <v>5</v>
      </c>
      <c r="CR790" s="15" t="s">
        <v>1007</v>
      </c>
      <c r="CU790" s="15" t="s">
        <v>1007</v>
      </c>
      <c r="CX790" s="15" t="s">
        <v>1007</v>
      </c>
      <c r="CY790" s="15" t="s">
        <v>1007</v>
      </c>
      <c r="DA790" s="15" t="s">
        <v>1007</v>
      </c>
      <c r="DC790" s="15" t="s">
        <v>1007</v>
      </c>
      <c r="DE790" s="15" t="s">
        <v>1007</v>
      </c>
      <c r="DM790" s="15">
        <v>3</v>
      </c>
      <c r="DN790" s="15">
        <v>1</v>
      </c>
      <c r="DO790" s="15">
        <v>3</v>
      </c>
      <c r="DP790" s="15">
        <v>1</v>
      </c>
      <c r="DQ790" s="15">
        <v>1</v>
      </c>
      <c r="DR790" s="15">
        <v>1</v>
      </c>
      <c r="DS790" s="15">
        <v>3</v>
      </c>
      <c r="DT790" s="15">
        <v>1</v>
      </c>
      <c r="DY790" s="15">
        <v>5</v>
      </c>
      <c r="DZ790" s="15">
        <v>3.6666666666666665</v>
      </c>
      <c r="EA790" s="15">
        <v>3</v>
      </c>
      <c r="EB790" s="15">
        <v>3.8</v>
      </c>
      <c r="EC790" s="15">
        <v>3</v>
      </c>
      <c r="ED790" s="15">
        <v>3.75</v>
      </c>
      <c r="EE790" s="27">
        <f t="shared" si="156"/>
        <v>3.7027777777777775</v>
      </c>
      <c r="EF790" s="15">
        <f t="shared" si="162"/>
        <v>0</v>
      </c>
    </row>
    <row r="791" spans="1:136" x14ac:dyDescent="0.2">
      <c r="A791" s="15">
        <v>395</v>
      </c>
      <c r="B791" s="15">
        <v>1240</v>
      </c>
      <c r="C791" s="15">
        <v>1</v>
      </c>
      <c r="D791" s="15">
        <v>3</v>
      </c>
      <c r="E791" s="15">
        <v>1</v>
      </c>
      <c r="F791" s="15">
        <v>70</v>
      </c>
      <c r="G791" s="15">
        <v>3</v>
      </c>
      <c r="H791" s="15">
        <v>2</v>
      </c>
      <c r="I791" s="15">
        <v>2</v>
      </c>
      <c r="J791" s="15">
        <v>40</v>
      </c>
      <c r="K791" s="15">
        <v>0</v>
      </c>
      <c r="L791" s="15">
        <v>1</v>
      </c>
      <c r="M791" s="15">
        <v>1</v>
      </c>
      <c r="N791" s="15">
        <v>54000</v>
      </c>
      <c r="O791" s="15">
        <v>1</v>
      </c>
      <c r="P791" s="15">
        <v>0</v>
      </c>
      <c r="Q791" s="159">
        <v>1</v>
      </c>
      <c r="R791" s="159">
        <v>1</v>
      </c>
      <c r="S791" s="159">
        <v>55</v>
      </c>
      <c r="T791" s="159">
        <v>29150</v>
      </c>
      <c r="U791" s="159">
        <f t="shared" si="157"/>
        <v>29150</v>
      </c>
      <c r="V791" s="159">
        <v>17.8</v>
      </c>
      <c r="W791" s="171">
        <f t="shared" si="158"/>
        <v>530</v>
      </c>
      <c r="AA791" s="15">
        <f t="shared" si="159"/>
        <v>0</v>
      </c>
      <c r="AD791" s="15">
        <f t="shared" si="160"/>
        <v>29150</v>
      </c>
      <c r="AE791" s="172">
        <f t="shared" si="155"/>
        <v>530</v>
      </c>
      <c r="AW791" s="15">
        <f t="shared" si="163"/>
        <v>0</v>
      </c>
      <c r="CJ791" s="15">
        <v>1</v>
      </c>
      <c r="CK791" s="15">
        <v>2.3333333333333335</v>
      </c>
      <c r="CL791" s="15">
        <v>1</v>
      </c>
      <c r="CM791" s="15">
        <v>1</v>
      </c>
      <c r="CN791" s="15">
        <v>1</v>
      </c>
      <c r="CO791" s="15">
        <f t="shared" si="161"/>
        <v>1.2666666666666668</v>
      </c>
      <c r="CP791" s="15">
        <v>2</v>
      </c>
      <c r="CQ791" s="15">
        <v>5</v>
      </c>
      <c r="CR791" s="15" t="s">
        <v>1007</v>
      </c>
      <c r="CU791" s="15" t="s">
        <v>1007</v>
      </c>
      <c r="CX791" s="15" t="s">
        <v>1007</v>
      </c>
      <c r="CY791" s="15" t="s">
        <v>1007</v>
      </c>
      <c r="DA791" s="15" t="s">
        <v>1007</v>
      </c>
      <c r="DC791" s="15" t="s">
        <v>1007</v>
      </c>
      <c r="DE791" s="15" t="s">
        <v>1007</v>
      </c>
      <c r="DM791" s="15">
        <v>3</v>
      </c>
      <c r="DN791" s="15">
        <v>1</v>
      </c>
      <c r="DO791" s="15">
        <v>3</v>
      </c>
      <c r="DP791" s="15">
        <v>1</v>
      </c>
      <c r="DQ791" s="15">
        <v>1</v>
      </c>
      <c r="DR791" s="15">
        <v>1</v>
      </c>
      <c r="DS791" s="15">
        <v>3</v>
      </c>
      <c r="DT791" s="15">
        <v>1</v>
      </c>
      <c r="DY791" s="27">
        <v>5</v>
      </c>
      <c r="DZ791" s="27">
        <v>3.6666666666666665</v>
      </c>
      <c r="EA791" s="27">
        <v>3</v>
      </c>
      <c r="EB791" s="27">
        <v>3.8</v>
      </c>
      <c r="EC791" s="27">
        <v>3</v>
      </c>
      <c r="ED791" s="27">
        <v>3.75</v>
      </c>
      <c r="EE791" s="27">
        <f t="shared" si="156"/>
        <v>3.7027777777777775</v>
      </c>
      <c r="EF791" s="15">
        <f t="shared" si="162"/>
        <v>-0.91388888888888964</v>
      </c>
    </row>
    <row r="792" spans="1:136" x14ac:dyDescent="0.2">
      <c r="A792" s="15">
        <v>396</v>
      </c>
      <c r="B792" s="15">
        <v>1241</v>
      </c>
      <c r="C792" s="15">
        <v>1</v>
      </c>
      <c r="D792" s="15">
        <v>3</v>
      </c>
      <c r="E792" s="15">
        <v>0</v>
      </c>
      <c r="F792" s="15">
        <v>50</v>
      </c>
      <c r="G792" s="15">
        <v>3</v>
      </c>
      <c r="H792" s="15">
        <v>2</v>
      </c>
      <c r="I792" s="15">
        <v>4</v>
      </c>
      <c r="J792" s="15">
        <v>27</v>
      </c>
      <c r="K792" s="15">
        <v>0</v>
      </c>
      <c r="L792" s="15">
        <v>1</v>
      </c>
      <c r="M792" s="15">
        <v>1</v>
      </c>
      <c r="N792" s="15">
        <v>170000</v>
      </c>
      <c r="O792" s="15">
        <v>1</v>
      </c>
      <c r="P792" s="15">
        <v>1</v>
      </c>
      <c r="Q792" s="15">
        <v>1</v>
      </c>
      <c r="R792" s="15">
        <v>1</v>
      </c>
      <c r="S792" s="15">
        <v>50</v>
      </c>
      <c r="T792" s="15">
        <v>14000</v>
      </c>
      <c r="U792" s="15">
        <f t="shared" si="157"/>
        <v>14000</v>
      </c>
      <c r="V792" s="15">
        <v>15</v>
      </c>
      <c r="W792" s="27">
        <f t="shared" si="158"/>
        <v>280</v>
      </c>
      <c r="AA792" s="15">
        <f t="shared" si="159"/>
        <v>0</v>
      </c>
      <c r="AD792" s="15">
        <f t="shared" si="160"/>
        <v>14000</v>
      </c>
      <c r="AE792" s="172">
        <f t="shared" si="155"/>
        <v>280</v>
      </c>
      <c r="AF792" s="161">
        <v>1</v>
      </c>
      <c r="AG792" s="161">
        <v>1</v>
      </c>
      <c r="AH792" s="161">
        <v>50</v>
      </c>
      <c r="AI792" s="161">
        <v>12000</v>
      </c>
      <c r="AJ792" s="161">
        <v>13</v>
      </c>
      <c r="AK792" s="161">
        <v>240</v>
      </c>
      <c r="AW792" s="15">
        <f t="shared" si="163"/>
        <v>0</v>
      </c>
      <c r="CJ792" s="15">
        <v>2</v>
      </c>
      <c r="CK792" s="15">
        <v>1.3333333333333333</v>
      </c>
      <c r="CL792" s="15">
        <v>1</v>
      </c>
      <c r="CM792" s="15">
        <v>1</v>
      </c>
      <c r="CN792" s="15">
        <v>2</v>
      </c>
      <c r="CO792" s="15">
        <f t="shared" si="161"/>
        <v>1.4666666666666666</v>
      </c>
      <c r="CP792" s="15">
        <v>3</v>
      </c>
      <c r="CQ792" s="15">
        <v>3</v>
      </c>
      <c r="CR792" s="15">
        <v>1</v>
      </c>
      <c r="CS792" s="15">
        <v>6</v>
      </c>
      <c r="CT792" s="15">
        <v>4</v>
      </c>
      <c r="CU792" s="15">
        <v>2</v>
      </c>
      <c r="CV792" s="15">
        <v>2</v>
      </c>
      <c r="CW792" s="15">
        <v>4</v>
      </c>
      <c r="CX792" s="15">
        <v>1</v>
      </c>
      <c r="CY792" s="15">
        <v>1</v>
      </c>
      <c r="DA792" s="15">
        <v>1</v>
      </c>
      <c r="DC792" s="15">
        <v>1</v>
      </c>
      <c r="DE792" s="15">
        <v>1</v>
      </c>
      <c r="DM792" s="15">
        <v>1</v>
      </c>
      <c r="DN792" s="15">
        <v>4</v>
      </c>
      <c r="DO792" s="15">
        <v>1</v>
      </c>
      <c r="DP792" s="15">
        <v>4</v>
      </c>
      <c r="DQ792" s="15">
        <v>3</v>
      </c>
      <c r="DR792" s="15">
        <v>4</v>
      </c>
      <c r="DS792" s="15">
        <v>3</v>
      </c>
      <c r="DT792" s="15">
        <v>4</v>
      </c>
      <c r="DY792" s="15">
        <v>4.8</v>
      </c>
      <c r="DZ792" s="15">
        <v>5</v>
      </c>
      <c r="EA792" s="15">
        <v>5</v>
      </c>
      <c r="EB792" s="15">
        <v>4.4000000000000004</v>
      </c>
      <c r="EC792" s="15">
        <v>5</v>
      </c>
      <c r="ED792" s="15">
        <v>3.5</v>
      </c>
      <c r="EE792" s="27">
        <f t="shared" si="156"/>
        <v>4.6166666666666671</v>
      </c>
      <c r="EF792" s="15">
        <f t="shared" si="162"/>
        <v>0.10833333333333339</v>
      </c>
    </row>
    <row r="793" spans="1:136" x14ac:dyDescent="0.2">
      <c r="A793" s="15">
        <v>396</v>
      </c>
      <c r="B793" s="15">
        <v>1241</v>
      </c>
      <c r="C793" s="15">
        <v>1</v>
      </c>
      <c r="D793" s="15">
        <v>3</v>
      </c>
      <c r="E793" s="15">
        <v>0</v>
      </c>
      <c r="F793" s="15">
        <v>50</v>
      </c>
      <c r="G793" s="15">
        <v>3</v>
      </c>
      <c r="H793" s="15">
        <v>2</v>
      </c>
      <c r="I793" s="15">
        <v>4</v>
      </c>
      <c r="J793" s="15">
        <v>27</v>
      </c>
      <c r="K793" s="15">
        <v>0</v>
      </c>
      <c r="L793" s="15">
        <v>1</v>
      </c>
      <c r="M793" s="15">
        <v>1</v>
      </c>
      <c r="N793" s="15">
        <v>170000</v>
      </c>
      <c r="O793" s="15">
        <v>1</v>
      </c>
      <c r="P793" s="15">
        <v>0</v>
      </c>
      <c r="Q793" s="159">
        <v>1</v>
      </c>
      <c r="R793" s="159">
        <v>1</v>
      </c>
      <c r="S793" s="159">
        <v>50</v>
      </c>
      <c r="T793" s="159">
        <v>12000</v>
      </c>
      <c r="U793" s="159">
        <f t="shared" si="157"/>
        <v>12000</v>
      </c>
      <c r="V793" s="159">
        <v>13</v>
      </c>
      <c r="W793" s="171">
        <f t="shared" si="158"/>
        <v>240</v>
      </c>
      <c r="AA793" s="15">
        <f t="shared" si="159"/>
        <v>0</v>
      </c>
      <c r="AD793" s="15">
        <f t="shared" si="160"/>
        <v>12000</v>
      </c>
      <c r="AE793" s="172">
        <f t="shared" si="155"/>
        <v>240</v>
      </c>
      <c r="AW793" s="15">
        <f t="shared" si="163"/>
        <v>0</v>
      </c>
      <c r="CJ793" s="15">
        <v>2</v>
      </c>
      <c r="CK793" s="15">
        <v>1.3333333333333333</v>
      </c>
      <c r="CL793" s="15">
        <v>1</v>
      </c>
      <c r="CM793" s="15">
        <v>1</v>
      </c>
      <c r="CN793" s="15">
        <v>2</v>
      </c>
      <c r="CO793" s="15">
        <f t="shared" si="161"/>
        <v>1.4666666666666666</v>
      </c>
      <c r="CP793" s="15">
        <v>3</v>
      </c>
      <c r="CQ793" s="15">
        <v>3</v>
      </c>
      <c r="CR793" s="15">
        <v>1</v>
      </c>
      <c r="CS793" s="15">
        <v>6</v>
      </c>
      <c r="CT793" s="15">
        <v>4</v>
      </c>
      <c r="CU793" s="15">
        <v>2</v>
      </c>
      <c r="CV793" s="15">
        <v>2</v>
      </c>
      <c r="CW793" s="15">
        <v>4</v>
      </c>
      <c r="CX793" s="15">
        <v>1</v>
      </c>
      <c r="CY793" s="15">
        <v>1</v>
      </c>
      <c r="DA793" s="15">
        <v>1</v>
      </c>
      <c r="DC793" s="15">
        <v>1</v>
      </c>
      <c r="DE793" s="15">
        <v>1</v>
      </c>
      <c r="DM793" s="15">
        <v>1</v>
      </c>
      <c r="DN793" s="15">
        <v>4</v>
      </c>
      <c r="DO793" s="15">
        <v>1</v>
      </c>
      <c r="DP793" s="15">
        <v>4</v>
      </c>
      <c r="DQ793" s="15">
        <v>3</v>
      </c>
      <c r="DR793" s="15">
        <v>4</v>
      </c>
      <c r="DS793" s="15">
        <v>3</v>
      </c>
      <c r="DT793" s="15">
        <v>4</v>
      </c>
      <c r="DY793" s="27">
        <v>4.5999999999999996</v>
      </c>
      <c r="DZ793" s="27">
        <v>5</v>
      </c>
      <c r="EA793" s="27">
        <v>5</v>
      </c>
      <c r="EB793" s="27">
        <v>4.2</v>
      </c>
      <c r="EC793" s="27">
        <v>5</v>
      </c>
      <c r="ED793" s="27">
        <v>3.25</v>
      </c>
      <c r="EE793" s="27">
        <f t="shared" si="156"/>
        <v>4.5083333333333337</v>
      </c>
      <c r="EF793" s="15">
        <f t="shared" si="162"/>
        <v>4.4444444444445175E-2</v>
      </c>
    </row>
    <row r="794" spans="1:136" x14ac:dyDescent="0.2">
      <c r="A794" s="15">
        <v>397</v>
      </c>
      <c r="B794" s="15">
        <v>1242</v>
      </c>
      <c r="C794" s="15">
        <v>1</v>
      </c>
      <c r="D794" s="15">
        <v>3</v>
      </c>
      <c r="E794" s="15">
        <v>1</v>
      </c>
      <c r="F794" s="15">
        <v>53</v>
      </c>
      <c r="G794" s="15">
        <v>4</v>
      </c>
      <c r="H794" s="15">
        <v>2</v>
      </c>
      <c r="I794" s="15">
        <v>5</v>
      </c>
      <c r="J794" s="15">
        <v>26</v>
      </c>
      <c r="K794" s="15">
        <v>0</v>
      </c>
      <c r="L794" s="15">
        <v>1</v>
      </c>
      <c r="M794" s="15">
        <v>1</v>
      </c>
      <c r="N794" s="15">
        <v>100000</v>
      </c>
      <c r="O794" s="15">
        <v>1</v>
      </c>
      <c r="P794" s="15">
        <v>1</v>
      </c>
      <c r="Q794" s="15">
        <v>1</v>
      </c>
      <c r="R794" s="15">
        <v>1</v>
      </c>
      <c r="S794" s="15">
        <v>46</v>
      </c>
      <c r="T794" s="15">
        <v>19320</v>
      </c>
      <c r="U794" s="15">
        <f t="shared" si="157"/>
        <v>19320</v>
      </c>
      <c r="V794" s="15">
        <v>19.5</v>
      </c>
      <c r="W794" s="27">
        <f t="shared" si="158"/>
        <v>420</v>
      </c>
      <c r="AA794" s="15">
        <f t="shared" si="159"/>
        <v>0</v>
      </c>
      <c r="AD794" s="15">
        <f t="shared" si="160"/>
        <v>19320</v>
      </c>
      <c r="AE794" s="172">
        <f t="shared" si="155"/>
        <v>420</v>
      </c>
      <c r="AF794" s="161">
        <v>1</v>
      </c>
      <c r="AG794" s="161">
        <v>1</v>
      </c>
      <c r="AH794" s="161">
        <v>46</v>
      </c>
      <c r="AI794" s="161">
        <v>17480</v>
      </c>
      <c r="AJ794" s="161">
        <v>20</v>
      </c>
      <c r="AK794" s="161">
        <v>380</v>
      </c>
      <c r="AW794" s="15">
        <f t="shared" si="163"/>
        <v>0</v>
      </c>
      <c r="CJ794" s="15">
        <v>2.25</v>
      </c>
      <c r="CK794" s="15">
        <v>2.3333333333333335</v>
      </c>
      <c r="CL794" s="15">
        <v>1.3333333333333333</v>
      </c>
      <c r="CM794" s="15">
        <v>1</v>
      </c>
      <c r="CN794" s="15">
        <v>2.5</v>
      </c>
      <c r="CO794" s="15">
        <f t="shared" si="161"/>
        <v>1.8833333333333335</v>
      </c>
      <c r="CP794" s="15">
        <v>2</v>
      </c>
      <c r="CQ794" s="15">
        <v>2</v>
      </c>
      <c r="CR794" s="15">
        <v>1</v>
      </c>
      <c r="CS794" s="15">
        <v>2</v>
      </c>
      <c r="CT794" s="15">
        <v>1</v>
      </c>
      <c r="CU794" s="15">
        <v>4</v>
      </c>
      <c r="CV794" s="15">
        <v>1</v>
      </c>
      <c r="CW794" s="15">
        <v>1</v>
      </c>
      <c r="CX794" s="15">
        <v>1</v>
      </c>
      <c r="CY794" s="15">
        <v>1</v>
      </c>
      <c r="DA794" s="15">
        <v>1</v>
      </c>
      <c r="DC794" s="15">
        <v>1</v>
      </c>
      <c r="DE794" s="15">
        <v>1</v>
      </c>
      <c r="DM794" s="15">
        <v>2</v>
      </c>
      <c r="DN794" s="15">
        <v>1</v>
      </c>
      <c r="DO794" s="15">
        <v>2</v>
      </c>
      <c r="DP794" s="15">
        <v>1</v>
      </c>
      <c r="DQ794" s="15">
        <v>2</v>
      </c>
      <c r="DR794" s="15">
        <v>1</v>
      </c>
      <c r="DS794" s="15">
        <v>2</v>
      </c>
      <c r="DT794" s="15">
        <v>1</v>
      </c>
      <c r="DY794" s="15">
        <v>4.5999999999999996</v>
      </c>
      <c r="DZ794" s="15">
        <v>4.333333333333333</v>
      </c>
      <c r="EA794" s="15">
        <v>5</v>
      </c>
      <c r="EB794" s="15">
        <v>4.5999999999999996</v>
      </c>
      <c r="EC794" s="15">
        <v>4</v>
      </c>
      <c r="ED794" s="15">
        <v>4.25</v>
      </c>
      <c r="EE794" s="27">
        <f t="shared" si="156"/>
        <v>4.4638888888888886</v>
      </c>
      <c r="EF794" s="15">
        <f t="shared" si="162"/>
        <v>0</v>
      </c>
    </row>
    <row r="795" spans="1:136" x14ac:dyDescent="0.2">
      <c r="A795" s="15">
        <v>397</v>
      </c>
      <c r="B795" s="15">
        <v>1242</v>
      </c>
      <c r="C795" s="15">
        <v>1</v>
      </c>
      <c r="D795" s="15">
        <v>3</v>
      </c>
      <c r="E795" s="15">
        <v>1</v>
      </c>
      <c r="F795" s="15">
        <v>53</v>
      </c>
      <c r="G795" s="15">
        <v>4</v>
      </c>
      <c r="H795" s="15">
        <v>2</v>
      </c>
      <c r="I795" s="15">
        <v>5</v>
      </c>
      <c r="J795" s="15">
        <v>26</v>
      </c>
      <c r="K795" s="15">
        <v>0</v>
      </c>
      <c r="L795" s="15">
        <v>1</v>
      </c>
      <c r="M795" s="15">
        <v>1</v>
      </c>
      <c r="N795" s="15">
        <v>100000</v>
      </c>
      <c r="O795" s="15">
        <v>1</v>
      </c>
      <c r="P795" s="15">
        <v>0</v>
      </c>
      <c r="Q795" s="159">
        <v>1</v>
      </c>
      <c r="R795" s="159">
        <v>1</v>
      </c>
      <c r="S795" s="159">
        <v>46</v>
      </c>
      <c r="T795" s="159">
        <v>17480</v>
      </c>
      <c r="U795" s="159">
        <f t="shared" si="157"/>
        <v>17480</v>
      </c>
      <c r="V795" s="159">
        <v>20</v>
      </c>
      <c r="W795" s="171">
        <f t="shared" si="158"/>
        <v>380</v>
      </c>
      <c r="AA795" s="15">
        <f t="shared" si="159"/>
        <v>0</v>
      </c>
      <c r="AD795" s="15">
        <f t="shared" si="160"/>
        <v>17480</v>
      </c>
      <c r="AE795" s="172">
        <f t="shared" si="155"/>
        <v>380</v>
      </c>
      <c r="AW795" s="15">
        <f t="shared" si="163"/>
        <v>0</v>
      </c>
      <c r="CJ795" s="15">
        <v>2.25</v>
      </c>
      <c r="CK795" s="15">
        <v>2.3333333333333335</v>
      </c>
      <c r="CL795" s="15">
        <v>1.3333333333333333</v>
      </c>
      <c r="CM795" s="15">
        <v>1</v>
      </c>
      <c r="CN795" s="15">
        <v>2.5</v>
      </c>
      <c r="CO795" s="15">
        <f t="shared" si="161"/>
        <v>1.8833333333333335</v>
      </c>
      <c r="CP795" s="15">
        <v>2</v>
      </c>
      <c r="CQ795" s="15">
        <v>2</v>
      </c>
      <c r="CR795" s="15">
        <v>1</v>
      </c>
      <c r="CS795" s="15">
        <v>2</v>
      </c>
      <c r="CT795" s="15">
        <v>1</v>
      </c>
      <c r="CU795" s="15">
        <v>4</v>
      </c>
      <c r="CV795" s="15">
        <v>1</v>
      </c>
      <c r="CW795" s="15">
        <v>1</v>
      </c>
      <c r="CX795" s="15">
        <v>1</v>
      </c>
      <c r="CY795" s="15">
        <v>1</v>
      </c>
      <c r="DA795" s="15">
        <v>1</v>
      </c>
      <c r="DC795" s="15">
        <v>1</v>
      </c>
      <c r="DE795" s="15">
        <v>1</v>
      </c>
      <c r="DM795" s="15">
        <v>2</v>
      </c>
      <c r="DN795" s="15">
        <v>1</v>
      </c>
      <c r="DO795" s="15">
        <v>2</v>
      </c>
      <c r="DP795" s="15">
        <v>1</v>
      </c>
      <c r="DQ795" s="15">
        <v>2</v>
      </c>
      <c r="DR795" s="15">
        <v>1</v>
      </c>
      <c r="DS795" s="15">
        <v>2</v>
      </c>
      <c r="DT795" s="15">
        <v>1</v>
      </c>
      <c r="DY795" s="27">
        <v>4.5999999999999996</v>
      </c>
      <c r="DZ795" s="27">
        <v>4.333333333333333</v>
      </c>
      <c r="EA795" s="27">
        <v>5</v>
      </c>
      <c r="EB795" s="27">
        <v>4.5999999999999996</v>
      </c>
      <c r="EC795" s="27">
        <v>4</v>
      </c>
      <c r="ED795" s="27">
        <v>4.25</v>
      </c>
      <c r="EE795" s="27">
        <f t="shared" si="156"/>
        <v>4.4638888888888886</v>
      </c>
      <c r="EF795" s="15">
        <f t="shared" si="162"/>
        <v>-0.17777777777777803</v>
      </c>
    </row>
    <row r="796" spans="1:136" x14ac:dyDescent="0.2">
      <c r="A796" s="15">
        <v>398</v>
      </c>
      <c r="B796" s="15">
        <v>1243</v>
      </c>
      <c r="C796" s="15">
        <v>1</v>
      </c>
      <c r="D796" s="15">
        <v>3</v>
      </c>
      <c r="E796" s="15">
        <v>0</v>
      </c>
      <c r="F796" s="15">
        <v>52</v>
      </c>
      <c r="G796" s="15">
        <v>5</v>
      </c>
      <c r="H796" s="15">
        <v>3</v>
      </c>
      <c r="I796" s="15">
        <v>3</v>
      </c>
      <c r="J796" s="15">
        <v>19</v>
      </c>
      <c r="K796" s="15">
        <v>0</v>
      </c>
      <c r="L796" s="15">
        <v>1</v>
      </c>
      <c r="M796" s="15">
        <v>1</v>
      </c>
      <c r="N796" s="15">
        <v>250000</v>
      </c>
      <c r="O796" s="15">
        <v>1</v>
      </c>
      <c r="P796" s="15">
        <v>1</v>
      </c>
      <c r="Q796" s="15">
        <v>1</v>
      </c>
      <c r="R796" s="15">
        <v>1</v>
      </c>
      <c r="S796" s="15">
        <v>10</v>
      </c>
      <c r="T796" s="15">
        <v>5000</v>
      </c>
      <c r="U796" s="15">
        <f t="shared" si="157"/>
        <v>5000</v>
      </c>
      <c r="V796" s="15">
        <v>11</v>
      </c>
      <c r="W796" s="27">
        <f t="shared" si="158"/>
        <v>500</v>
      </c>
      <c r="AA796" s="15">
        <f t="shared" si="159"/>
        <v>0</v>
      </c>
      <c r="AD796" s="15">
        <f t="shared" si="160"/>
        <v>5000</v>
      </c>
      <c r="AE796" s="172">
        <f t="shared" si="155"/>
        <v>500</v>
      </c>
      <c r="AF796" s="161">
        <v>1</v>
      </c>
      <c r="AG796" s="161">
        <v>1</v>
      </c>
      <c r="AH796" s="161">
        <v>10</v>
      </c>
      <c r="AI796" s="161">
        <v>4000</v>
      </c>
      <c r="AJ796" s="161">
        <v>13</v>
      </c>
      <c r="AK796" s="161">
        <v>400</v>
      </c>
      <c r="AW796" s="15">
        <f t="shared" si="163"/>
        <v>0</v>
      </c>
      <c r="CJ796" s="15">
        <v>1.25</v>
      </c>
      <c r="CK796" s="15">
        <v>1</v>
      </c>
      <c r="CL796" s="15">
        <v>1</v>
      </c>
      <c r="CM796" s="15">
        <v>1</v>
      </c>
      <c r="CN796" s="15">
        <v>1</v>
      </c>
      <c r="CO796" s="15">
        <f t="shared" si="161"/>
        <v>1.05</v>
      </c>
      <c r="CP796" s="15">
        <v>1</v>
      </c>
      <c r="CQ796" s="15">
        <v>5</v>
      </c>
      <c r="CR796" s="15" t="s">
        <v>1007</v>
      </c>
      <c r="CU796" s="15" t="s">
        <v>1007</v>
      </c>
      <c r="CX796" s="15" t="s">
        <v>1007</v>
      </c>
      <c r="CY796" s="15" t="s">
        <v>1007</v>
      </c>
      <c r="DA796" s="15" t="s">
        <v>1007</v>
      </c>
      <c r="DC796" s="15" t="s">
        <v>1007</v>
      </c>
      <c r="DE796" s="15" t="s">
        <v>1007</v>
      </c>
      <c r="DM796" s="15">
        <v>2</v>
      </c>
      <c r="DN796" s="15">
        <v>1</v>
      </c>
      <c r="DO796" s="15">
        <v>1</v>
      </c>
      <c r="DP796" s="15">
        <v>1</v>
      </c>
      <c r="DQ796" s="15">
        <v>1</v>
      </c>
      <c r="DR796" s="15">
        <v>1</v>
      </c>
      <c r="DS796" s="15">
        <v>1</v>
      </c>
      <c r="DT796" s="15">
        <v>1</v>
      </c>
      <c r="DY796" s="15">
        <v>5</v>
      </c>
      <c r="DZ796" s="15">
        <v>5</v>
      </c>
      <c r="EA796" s="15">
        <v>5</v>
      </c>
      <c r="EB796" s="15">
        <v>4.5999999999999996</v>
      </c>
      <c r="EC796" s="15">
        <v>4</v>
      </c>
      <c r="ED796" s="15">
        <v>4.25</v>
      </c>
      <c r="EE796" s="27">
        <f t="shared" si="156"/>
        <v>4.6416666666666666</v>
      </c>
      <c r="EF796" s="15">
        <f t="shared" si="162"/>
        <v>0</v>
      </c>
    </row>
    <row r="797" spans="1:136" x14ac:dyDescent="0.2">
      <c r="A797" s="15">
        <v>398</v>
      </c>
      <c r="B797" s="15">
        <v>1243</v>
      </c>
      <c r="C797" s="15">
        <v>1</v>
      </c>
      <c r="D797" s="15">
        <v>3</v>
      </c>
      <c r="E797" s="15">
        <v>0</v>
      </c>
      <c r="F797" s="15">
        <v>52</v>
      </c>
      <c r="G797" s="15">
        <v>5</v>
      </c>
      <c r="H797" s="15">
        <v>3</v>
      </c>
      <c r="I797" s="15">
        <v>3</v>
      </c>
      <c r="J797" s="15">
        <v>19</v>
      </c>
      <c r="K797" s="15">
        <v>0</v>
      </c>
      <c r="L797" s="15">
        <v>1</v>
      </c>
      <c r="M797" s="15">
        <v>1</v>
      </c>
      <c r="N797" s="15">
        <v>250000</v>
      </c>
      <c r="O797" s="15">
        <v>1</v>
      </c>
      <c r="P797" s="15">
        <v>0</v>
      </c>
      <c r="Q797" s="159">
        <v>1</v>
      </c>
      <c r="R797" s="159">
        <v>1</v>
      </c>
      <c r="S797" s="159">
        <v>10</v>
      </c>
      <c r="T797" s="159">
        <v>4000</v>
      </c>
      <c r="U797" s="159">
        <f t="shared" si="157"/>
        <v>4000</v>
      </c>
      <c r="V797" s="159">
        <v>13</v>
      </c>
      <c r="W797" s="171">
        <f t="shared" si="158"/>
        <v>400</v>
      </c>
      <c r="AA797" s="15">
        <f t="shared" si="159"/>
        <v>0</v>
      </c>
      <c r="AD797" s="15">
        <f t="shared" si="160"/>
        <v>4000</v>
      </c>
      <c r="AE797" s="172">
        <f t="shared" si="155"/>
        <v>400</v>
      </c>
      <c r="AW797" s="15">
        <f t="shared" si="163"/>
        <v>0</v>
      </c>
      <c r="CJ797" s="15">
        <v>1.25</v>
      </c>
      <c r="CK797" s="15">
        <v>1</v>
      </c>
      <c r="CL797" s="15">
        <v>1</v>
      </c>
      <c r="CM797" s="15">
        <v>1</v>
      </c>
      <c r="CN797" s="15">
        <v>1</v>
      </c>
      <c r="CO797" s="15">
        <f t="shared" si="161"/>
        <v>1.05</v>
      </c>
      <c r="CP797" s="15">
        <v>1</v>
      </c>
      <c r="CQ797" s="15">
        <v>5</v>
      </c>
      <c r="CR797" s="15" t="s">
        <v>1007</v>
      </c>
      <c r="CU797" s="15" t="s">
        <v>1007</v>
      </c>
      <c r="CX797" s="15" t="s">
        <v>1007</v>
      </c>
      <c r="CY797" s="15" t="s">
        <v>1007</v>
      </c>
      <c r="DA797" s="15" t="s">
        <v>1007</v>
      </c>
      <c r="DC797" s="15" t="s">
        <v>1007</v>
      </c>
      <c r="DE797" s="15" t="s">
        <v>1007</v>
      </c>
      <c r="DM797" s="15">
        <v>2</v>
      </c>
      <c r="DN797" s="15">
        <v>1</v>
      </c>
      <c r="DO797" s="15">
        <v>1</v>
      </c>
      <c r="DP797" s="15">
        <v>1</v>
      </c>
      <c r="DQ797" s="15">
        <v>1</v>
      </c>
      <c r="DR797" s="15">
        <v>1</v>
      </c>
      <c r="DS797" s="15">
        <v>1</v>
      </c>
      <c r="DT797" s="15">
        <v>1</v>
      </c>
      <c r="DY797" s="27">
        <v>5</v>
      </c>
      <c r="DZ797" s="27">
        <v>5</v>
      </c>
      <c r="EA797" s="27">
        <v>5</v>
      </c>
      <c r="EB797" s="27">
        <v>4.5999999999999996</v>
      </c>
      <c r="EC797" s="27">
        <v>4</v>
      </c>
      <c r="ED797" s="27">
        <v>4.25</v>
      </c>
      <c r="EE797" s="27">
        <f t="shared" si="156"/>
        <v>4.6416666666666666</v>
      </c>
      <c r="EF797" s="15">
        <f t="shared" si="162"/>
        <v>1.3194444444444442</v>
      </c>
    </row>
    <row r="798" spans="1:136" x14ac:dyDescent="0.2">
      <c r="A798" s="15">
        <v>399</v>
      </c>
      <c r="B798" s="15">
        <v>1244</v>
      </c>
      <c r="C798" s="15">
        <v>1</v>
      </c>
      <c r="D798" s="15">
        <v>3</v>
      </c>
      <c r="E798" s="15">
        <v>0</v>
      </c>
      <c r="F798" s="15">
        <v>70</v>
      </c>
      <c r="G798" s="15">
        <v>2</v>
      </c>
      <c r="H798" s="15">
        <v>2</v>
      </c>
      <c r="I798" s="15">
        <v>2</v>
      </c>
      <c r="J798" s="15">
        <v>40</v>
      </c>
      <c r="K798" s="15">
        <v>0</v>
      </c>
      <c r="L798" s="15">
        <v>1</v>
      </c>
      <c r="M798" s="15">
        <v>0</v>
      </c>
      <c r="N798" s="15">
        <v>0</v>
      </c>
      <c r="O798" s="15">
        <v>1</v>
      </c>
      <c r="P798" s="15">
        <v>1</v>
      </c>
      <c r="Q798" s="15">
        <v>1</v>
      </c>
      <c r="R798" s="15">
        <v>1</v>
      </c>
      <c r="S798" s="15">
        <v>12</v>
      </c>
      <c r="T798" s="15">
        <v>4200</v>
      </c>
      <c r="U798" s="15">
        <f t="shared" si="157"/>
        <v>4200</v>
      </c>
      <c r="V798" s="15">
        <v>18.8</v>
      </c>
      <c r="W798" s="27">
        <f t="shared" si="158"/>
        <v>350</v>
      </c>
      <c r="AA798" s="15">
        <f t="shared" si="159"/>
        <v>0</v>
      </c>
      <c r="AD798" s="15">
        <f t="shared" si="160"/>
        <v>4200</v>
      </c>
      <c r="AE798" s="172">
        <f t="shared" si="155"/>
        <v>350</v>
      </c>
      <c r="AF798" s="161">
        <v>1</v>
      </c>
      <c r="AG798" s="161">
        <v>2</v>
      </c>
      <c r="AH798" s="161">
        <v>12</v>
      </c>
      <c r="AI798" s="161">
        <v>4100</v>
      </c>
      <c r="AJ798" s="161">
        <v>25</v>
      </c>
      <c r="AK798" s="161">
        <v>341.66666666666669</v>
      </c>
      <c r="AS798" s="15">
        <v>5</v>
      </c>
      <c r="AT798" s="15">
        <v>1</v>
      </c>
      <c r="AU798" s="15">
        <v>2</v>
      </c>
      <c r="AV798" s="15">
        <v>2000</v>
      </c>
      <c r="AW798" s="15">
        <f t="shared" si="163"/>
        <v>2000</v>
      </c>
      <c r="AX798" s="15">
        <v>10.9</v>
      </c>
      <c r="AY798" s="15">
        <v>1000</v>
      </c>
      <c r="BF798" s="15">
        <f t="shared" si="164"/>
        <v>2000</v>
      </c>
      <c r="BG798" s="15">
        <f t="shared" si="165"/>
        <v>1000</v>
      </c>
      <c r="BH798" s="161">
        <v>5</v>
      </c>
      <c r="BI798" s="161">
        <v>1</v>
      </c>
      <c r="BJ798" s="161">
        <v>2</v>
      </c>
      <c r="BK798" s="161">
        <v>2000</v>
      </c>
      <c r="BL798" s="161">
        <v>12</v>
      </c>
      <c r="BS798" s="23">
        <v>2000</v>
      </c>
      <c r="BT798" s="23">
        <f>BS798/BJ798</f>
        <v>1000</v>
      </c>
      <c r="CJ798" s="15">
        <v>2.25</v>
      </c>
      <c r="CK798" s="15">
        <v>1</v>
      </c>
      <c r="CL798" s="15">
        <v>1.6666666666666667</v>
      </c>
      <c r="CM798" s="15">
        <v>1</v>
      </c>
      <c r="CN798" s="15">
        <v>1</v>
      </c>
      <c r="CO798" s="15">
        <f t="shared" si="161"/>
        <v>1.3833333333333333</v>
      </c>
      <c r="CP798" s="15">
        <v>1</v>
      </c>
      <c r="CQ798" s="15">
        <v>4</v>
      </c>
      <c r="CR798" s="15">
        <v>1</v>
      </c>
      <c r="CS798" s="15">
        <v>2</v>
      </c>
      <c r="CT798" s="15">
        <v>1</v>
      </c>
      <c r="CU798" s="15">
        <v>4</v>
      </c>
      <c r="CV798" s="15">
        <v>1</v>
      </c>
      <c r="CW798" s="15">
        <v>1</v>
      </c>
      <c r="CX798" s="15">
        <v>1</v>
      </c>
      <c r="CY798" s="15">
        <v>1</v>
      </c>
      <c r="DA798" s="15">
        <v>1</v>
      </c>
      <c r="DC798" s="15">
        <v>1</v>
      </c>
      <c r="DE798" s="15">
        <v>1</v>
      </c>
      <c r="DM798" s="15">
        <v>1</v>
      </c>
      <c r="DN798" s="15">
        <v>1</v>
      </c>
      <c r="DO798" s="15">
        <v>3</v>
      </c>
      <c r="DP798" s="15">
        <v>1</v>
      </c>
      <c r="DQ798" s="15">
        <v>3</v>
      </c>
      <c r="DR798" s="15">
        <v>1</v>
      </c>
      <c r="DS798" s="15">
        <v>1</v>
      </c>
      <c r="DT798" s="15">
        <v>1</v>
      </c>
      <c r="DY798" s="15">
        <v>4.2</v>
      </c>
      <c r="DZ798" s="15">
        <v>3.3333333333333335</v>
      </c>
      <c r="EA798" s="15">
        <v>3</v>
      </c>
      <c r="EB798" s="15">
        <v>3.4</v>
      </c>
      <c r="EC798" s="15">
        <v>3</v>
      </c>
      <c r="ED798" s="15">
        <v>3</v>
      </c>
      <c r="EE798" s="27">
        <f t="shared" si="156"/>
        <v>3.3222222222222224</v>
      </c>
      <c r="EF798" s="15">
        <f t="shared" si="162"/>
        <v>0</v>
      </c>
    </row>
    <row r="799" spans="1:136" x14ac:dyDescent="0.2">
      <c r="A799" s="15">
        <v>399</v>
      </c>
      <c r="B799" s="15">
        <v>1244</v>
      </c>
      <c r="C799" s="15">
        <v>1</v>
      </c>
      <c r="D799" s="15">
        <v>3</v>
      </c>
      <c r="E799" s="15">
        <v>0</v>
      </c>
      <c r="F799" s="15">
        <v>70</v>
      </c>
      <c r="G799" s="15">
        <v>2</v>
      </c>
      <c r="H799" s="15">
        <v>2</v>
      </c>
      <c r="I799" s="15">
        <v>2</v>
      </c>
      <c r="J799" s="15">
        <v>40</v>
      </c>
      <c r="K799" s="15">
        <v>0</v>
      </c>
      <c r="L799" s="15">
        <v>1</v>
      </c>
      <c r="M799" s="15">
        <v>0</v>
      </c>
      <c r="N799" s="15">
        <v>0</v>
      </c>
      <c r="O799" s="15">
        <v>1</v>
      </c>
      <c r="P799" s="15">
        <v>0</v>
      </c>
      <c r="Q799" s="159">
        <v>1</v>
      </c>
      <c r="R799" s="159">
        <v>2</v>
      </c>
      <c r="S799" s="159">
        <v>12</v>
      </c>
      <c r="T799" s="159">
        <v>4100</v>
      </c>
      <c r="U799" s="159">
        <f t="shared" si="157"/>
        <v>8200</v>
      </c>
      <c r="V799" s="159">
        <v>25</v>
      </c>
      <c r="W799" s="171">
        <f t="shared" si="158"/>
        <v>683.33333333333337</v>
      </c>
      <c r="AA799" s="15">
        <f t="shared" si="159"/>
        <v>0</v>
      </c>
      <c r="AD799" s="15">
        <f t="shared" si="160"/>
        <v>8200</v>
      </c>
      <c r="AE799" s="172">
        <f t="shared" si="155"/>
        <v>683.33333333333337</v>
      </c>
      <c r="AS799" s="15">
        <v>5</v>
      </c>
      <c r="AT799" s="15">
        <v>1</v>
      </c>
      <c r="AU799" s="15">
        <v>2</v>
      </c>
      <c r="AV799" s="15">
        <v>2000</v>
      </c>
      <c r="AW799" s="15">
        <f t="shared" si="163"/>
        <v>2000</v>
      </c>
      <c r="AX799" s="15">
        <v>12</v>
      </c>
      <c r="BF799" s="15">
        <f t="shared" si="164"/>
        <v>2000</v>
      </c>
      <c r="BG799" s="15">
        <f>$BF799/$AU799</f>
        <v>1000</v>
      </c>
      <c r="CJ799" s="15">
        <v>2.25</v>
      </c>
      <c r="CK799" s="15">
        <v>1</v>
      </c>
      <c r="CL799" s="15">
        <v>1.6666666666666667</v>
      </c>
      <c r="CM799" s="15">
        <v>1</v>
      </c>
      <c r="CN799" s="15">
        <v>1</v>
      </c>
      <c r="CO799" s="15">
        <f t="shared" si="161"/>
        <v>1.3833333333333333</v>
      </c>
      <c r="CP799" s="15">
        <v>1</v>
      </c>
      <c r="CQ799" s="15">
        <v>4</v>
      </c>
      <c r="CR799" s="15">
        <v>1</v>
      </c>
      <c r="CS799" s="15">
        <v>2</v>
      </c>
      <c r="CT799" s="15">
        <v>1</v>
      </c>
      <c r="CU799" s="15">
        <v>4</v>
      </c>
      <c r="CV799" s="15">
        <v>1</v>
      </c>
      <c r="CW799" s="15">
        <v>1</v>
      </c>
      <c r="CX799" s="15">
        <v>1</v>
      </c>
      <c r="CY799" s="15">
        <v>1</v>
      </c>
      <c r="DA799" s="15">
        <v>1</v>
      </c>
      <c r="DC799" s="15">
        <v>1</v>
      </c>
      <c r="DE799" s="15">
        <v>1</v>
      </c>
      <c r="DM799" s="15">
        <v>1</v>
      </c>
      <c r="DN799" s="15">
        <v>1</v>
      </c>
      <c r="DO799" s="15">
        <v>3</v>
      </c>
      <c r="DP799" s="15">
        <v>1</v>
      </c>
      <c r="DQ799" s="15">
        <v>3</v>
      </c>
      <c r="DR799" s="15">
        <v>1</v>
      </c>
      <c r="DS799" s="15">
        <v>1</v>
      </c>
      <c r="DT799" s="15">
        <v>1</v>
      </c>
      <c r="DY799" s="27">
        <v>4.2</v>
      </c>
      <c r="DZ799" s="27">
        <v>3.3333333333333335</v>
      </c>
      <c r="EA799" s="27">
        <v>3</v>
      </c>
      <c r="EB799" s="27">
        <v>3.4</v>
      </c>
      <c r="EC799" s="27">
        <v>3</v>
      </c>
      <c r="ED799" s="27">
        <v>3</v>
      </c>
      <c r="EE799" s="27">
        <f t="shared" si="156"/>
        <v>3.3222222222222224</v>
      </c>
      <c r="EF799" s="15">
        <f t="shared" si="162"/>
        <v>-1.036111111111111</v>
      </c>
    </row>
    <row r="800" spans="1:136" x14ac:dyDescent="0.2">
      <c r="A800" s="15">
        <v>400</v>
      </c>
      <c r="B800" s="15">
        <v>1245</v>
      </c>
      <c r="C800" s="15">
        <v>1</v>
      </c>
      <c r="D800" s="15">
        <v>3</v>
      </c>
      <c r="E800" s="15">
        <v>0</v>
      </c>
      <c r="F800" s="15">
        <v>45</v>
      </c>
      <c r="G800" s="15">
        <v>4</v>
      </c>
      <c r="H800" s="15">
        <v>2</v>
      </c>
      <c r="I800" s="15">
        <v>5</v>
      </c>
      <c r="J800" s="15">
        <v>22</v>
      </c>
      <c r="K800" s="15">
        <v>0</v>
      </c>
      <c r="L800" s="15">
        <v>1</v>
      </c>
      <c r="M800" s="15">
        <v>1</v>
      </c>
      <c r="N800" s="15">
        <v>300000</v>
      </c>
      <c r="O800" s="15">
        <v>1</v>
      </c>
      <c r="P800" s="15">
        <v>1</v>
      </c>
      <c r="Q800" s="15">
        <v>1</v>
      </c>
      <c r="R800" s="15">
        <v>1</v>
      </c>
      <c r="S800" s="15">
        <v>50</v>
      </c>
      <c r="T800" s="15">
        <v>25000</v>
      </c>
      <c r="U800" s="15">
        <f t="shared" si="157"/>
        <v>25000</v>
      </c>
      <c r="V800" s="15">
        <v>25</v>
      </c>
      <c r="W800" s="27">
        <f t="shared" si="158"/>
        <v>500</v>
      </c>
      <c r="AA800" s="15">
        <f t="shared" si="159"/>
        <v>0</v>
      </c>
      <c r="AD800" s="15">
        <f t="shared" si="160"/>
        <v>25000</v>
      </c>
      <c r="AE800" s="172">
        <f t="shared" si="155"/>
        <v>500</v>
      </c>
      <c r="AF800" s="161">
        <v>1</v>
      </c>
      <c r="AG800" s="161">
        <v>1</v>
      </c>
      <c r="AH800" s="161">
        <v>50</v>
      </c>
      <c r="AI800" s="161">
        <v>25000</v>
      </c>
      <c r="AJ800" s="161">
        <v>25</v>
      </c>
      <c r="AK800" s="161">
        <v>500</v>
      </c>
      <c r="CJ800" s="15">
        <v>2</v>
      </c>
      <c r="CK800" s="15">
        <v>2.3333333333333335</v>
      </c>
      <c r="CL800" s="15">
        <v>1</v>
      </c>
      <c r="CM800" s="15">
        <v>1</v>
      </c>
      <c r="CN800" s="15">
        <v>3</v>
      </c>
      <c r="CO800" s="15">
        <f t="shared" si="161"/>
        <v>1.8666666666666667</v>
      </c>
      <c r="CP800" s="15">
        <v>4</v>
      </c>
      <c r="CQ800" s="15">
        <v>2</v>
      </c>
      <c r="CR800" s="15">
        <v>4</v>
      </c>
      <c r="CS800" s="15">
        <v>2</v>
      </c>
      <c r="CT800" s="15">
        <v>1</v>
      </c>
      <c r="CU800" s="15">
        <v>3</v>
      </c>
      <c r="CV800" s="15">
        <v>1</v>
      </c>
      <c r="CW800" s="15">
        <v>1</v>
      </c>
      <c r="CX800" s="15">
        <v>1</v>
      </c>
      <c r="CY800" s="15">
        <v>1</v>
      </c>
      <c r="DA800" s="15">
        <v>1</v>
      </c>
      <c r="DC800" s="15">
        <v>1</v>
      </c>
      <c r="DE800" s="15">
        <v>1</v>
      </c>
      <c r="DM800" s="15">
        <v>1</v>
      </c>
      <c r="DN800" s="15">
        <v>1</v>
      </c>
      <c r="DO800" s="15">
        <v>3</v>
      </c>
      <c r="DP800" s="15">
        <v>1</v>
      </c>
      <c r="DQ800" s="15">
        <v>3</v>
      </c>
      <c r="DR800" s="15">
        <v>1</v>
      </c>
      <c r="DS800" s="15">
        <v>1</v>
      </c>
      <c r="DT800" s="15">
        <v>1</v>
      </c>
      <c r="DY800" s="15">
        <v>5</v>
      </c>
      <c r="DZ800" s="15">
        <v>4</v>
      </c>
      <c r="EA800" s="15">
        <v>4.5</v>
      </c>
      <c r="EB800" s="15">
        <v>4.4000000000000004</v>
      </c>
      <c r="EC800" s="15">
        <v>4</v>
      </c>
      <c r="ED800" s="15">
        <v>4.25</v>
      </c>
      <c r="EE800" s="27">
        <f t="shared" si="156"/>
        <v>4.3583333333333334</v>
      </c>
      <c r="EF800" s="15">
        <f t="shared" si="162"/>
        <v>0</v>
      </c>
    </row>
    <row r="801" spans="1:136" x14ac:dyDescent="0.2">
      <c r="A801" s="15">
        <v>400</v>
      </c>
      <c r="B801" s="15">
        <v>1245</v>
      </c>
      <c r="C801" s="15">
        <v>1</v>
      </c>
      <c r="D801" s="15">
        <v>3</v>
      </c>
      <c r="E801" s="15">
        <v>0</v>
      </c>
      <c r="F801" s="15">
        <v>45</v>
      </c>
      <c r="G801" s="15">
        <v>4</v>
      </c>
      <c r="H801" s="15">
        <v>2</v>
      </c>
      <c r="I801" s="15">
        <v>5</v>
      </c>
      <c r="J801" s="15">
        <v>22</v>
      </c>
      <c r="K801" s="15">
        <v>0</v>
      </c>
      <c r="L801" s="15">
        <v>1</v>
      </c>
      <c r="M801" s="15">
        <v>1</v>
      </c>
      <c r="N801" s="15">
        <v>300000</v>
      </c>
      <c r="O801" s="15">
        <v>1</v>
      </c>
      <c r="P801" s="15">
        <v>0</v>
      </c>
      <c r="Q801" s="159">
        <v>1</v>
      </c>
      <c r="R801" s="159">
        <v>1</v>
      </c>
      <c r="S801" s="159">
        <v>50</v>
      </c>
      <c r="T801" s="159">
        <v>25000</v>
      </c>
      <c r="U801" s="159">
        <f t="shared" si="157"/>
        <v>25000</v>
      </c>
      <c r="V801" s="159">
        <v>25</v>
      </c>
      <c r="W801" s="171">
        <f t="shared" si="158"/>
        <v>500</v>
      </c>
      <c r="AA801" s="15">
        <f t="shared" si="159"/>
        <v>0</v>
      </c>
      <c r="AD801" s="15">
        <f t="shared" si="160"/>
        <v>25000</v>
      </c>
      <c r="AE801" s="172">
        <f t="shared" si="155"/>
        <v>500</v>
      </c>
      <c r="CJ801" s="15">
        <v>2</v>
      </c>
      <c r="CK801" s="15">
        <v>2.3333333333333335</v>
      </c>
      <c r="CL801" s="15">
        <v>1</v>
      </c>
      <c r="CM801" s="15">
        <v>1</v>
      </c>
      <c r="CN801" s="15">
        <v>3</v>
      </c>
      <c r="CO801" s="15">
        <f t="shared" si="161"/>
        <v>1.8666666666666667</v>
      </c>
      <c r="CP801" s="15">
        <v>4</v>
      </c>
      <c r="CQ801" s="15">
        <v>2</v>
      </c>
      <c r="CR801" s="15">
        <v>4</v>
      </c>
      <c r="CS801" s="15">
        <v>2</v>
      </c>
      <c r="CT801" s="15">
        <v>1</v>
      </c>
      <c r="CU801" s="15">
        <v>3</v>
      </c>
      <c r="CV801" s="15">
        <v>1</v>
      </c>
      <c r="CW801" s="15">
        <v>1</v>
      </c>
      <c r="CX801" s="15">
        <v>1</v>
      </c>
      <c r="CY801" s="15">
        <v>1</v>
      </c>
      <c r="DA801" s="15">
        <v>1</v>
      </c>
      <c r="DC801" s="15">
        <v>1</v>
      </c>
      <c r="DE801" s="15">
        <v>1</v>
      </c>
      <c r="DM801" s="15">
        <v>1</v>
      </c>
      <c r="DN801" s="15">
        <v>1</v>
      </c>
      <c r="DO801" s="15">
        <v>3</v>
      </c>
      <c r="DP801" s="15">
        <v>1</v>
      </c>
      <c r="DQ801" s="15">
        <v>3</v>
      </c>
      <c r="DR801" s="15">
        <v>1</v>
      </c>
      <c r="DS801" s="15">
        <v>1</v>
      </c>
      <c r="DT801" s="15">
        <v>1</v>
      </c>
      <c r="DY801" s="27">
        <v>5</v>
      </c>
      <c r="DZ801" s="27">
        <v>4</v>
      </c>
      <c r="EA801" s="27">
        <v>4.5</v>
      </c>
      <c r="EB801" s="27">
        <v>4.4000000000000004</v>
      </c>
      <c r="EC801" s="27">
        <v>4</v>
      </c>
      <c r="ED801" s="27">
        <v>4.25</v>
      </c>
      <c r="EE801" s="27">
        <f t="shared" si="156"/>
        <v>4.3583333333333334</v>
      </c>
      <c r="EF801" s="15">
        <f t="shared" si="162"/>
        <v>0.51666666666666661</v>
      </c>
    </row>
    <row r="802" spans="1:136" x14ac:dyDescent="0.2">
      <c r="A802" s="15">
        <v>401</v>
      </c>
      <c r="B802" s="15">
        <v>1246</v>
      </c>
      <c r="C802" s="15">
        <v>1</v>
      </c>
      <c r="D802" s="15">
        <v>3</v>
      </c>
      <c r="E802" s="15">
        <v>0</v>
      </c>
      <c r="F802" s="15">
        <v>51</v>
      </c>
      <c r="G802" s="15">
        <v>3</v>
      </c>
      <c r="H802" s="15">
        <v>2</v>
      </c>
      <c r="I802" s="15">
        <v>4</v>
      </c>
      <c r="J802" s="15">
        <v>30</v>
      </c>
      <c r="K802" s="15">
        <v>0</v>
      </c>
      <c r="L802" s="15">
        <v>1</v>
      </c>
      <c r="M802" s="15">
        <v>1</v>
      </c>
      <c r="N802" s="15">
        <v>60000</v>
      </c>
      <c r="O802" s="15">
        <v>1</v>
      </c>
      <c r="P802" s="15">
        <v>1</v>
      </c>
      <c r="Q802" s="15">
        <v>4</v>
      </c>
      <c r="R802" s="15">
        <v>1</v>
      </c>
      <c r="S802" s="15">
        <v>5</v>
      </c>
      <c r="T802" s="15">
        <v>15000</v>
      </c>
      <c r="U802" s="15">
        <f t="shared" si="157"/>
        <v>15000</v>
      </c>
      <c r="V802" s="15">
        <v>3</v>
      </c>
      <c r="W802" s="27">
        <f t="shared" si="158"/>
        <v>3000</v>
      </c>
      <c r="AA802" s="15">
        <f t="shared" si="159"/>
        <v>0</v>
      </c>
      <c r="AD802" s="15">
        <f t="shared" si="160"/>
        <v>15000</v>
      </c>
      <c r="AE802" s="172">
        <f t="shared" si="155"/>
        <v>3000</v>
      </c>
      <c r="AF802" s="161">
        <v>4</v>
      </c>
      <c r="AG802" s="161">
        <v>1</v>
      </c>
      <c r="AH802" s="161">
        <v>5</v>
      </c>
      <c r="AI802" s="161">
        <v>15000</v>
      </c>
      <c r="AJ802" s="161">
        <v>2.8</v>
      </c>
      <c r="AK802" s="161">
        <v>3000</v>
      </c>
      <c r="CJ802" s="15">
        <v>2</v>
      </c>
      <c r="CK802" s="15">
        <v>2.3333333333333335</v>
      </c>
      <c r="CL802" s="15">
        <v>1.6666666666666667</v>
      </c>
      <c r="CM802" s="15">
        <v>1</v>
      </c>
      <c r="CN802" s="15">
        <v>1</v>
      </c>
      <c r="CO802" s="15">
        <f t="shared" si="161"/>
        <v>1.6</v>
      </c>
      <c r="CP802" s="15">
        <v>1</v>
      </c>
      <c r="CQ802" s="15">
        <v>4</v>
      </c>
      <c r="CR802" s="15">
        <v>1</v>
      </c>
      <c r="CS802" s="15">
        <v>2</v>
      </c>
      <c r="CT802" s="15">
        <v>1</v>
      </c>
      <c r="CU802" s="15">
        <v>4</v>
      </c>
      <c r="CV802" s="15">
        <v>1</v>
      </c>
      <c r="CW802" s="15">
        <v>1</v>
      </c>
      <c r="CX802" s="15">
        <v>1</v>
      </c>
      <c r="CY802" s="15">
        <v>1</v>
      </c>
      <c r="DA802" s="15">
        <v>1</v>
      </c>
      <c r="DC802" s="15">
        <v>1</v>
      </c>
      <c r="DE802" s="15">
        <v>1</v>
      </c>
      <c r="DM802" s="15">
        <v>1</v>
      </c>
      <c r="DN802" s="15">
        <v>1</v>
      </c>
      <c r="DO802" s="15">
        <v>2</v>
      </c>
      <c r="DP802" s="15">
        <v>1</v>
      </c>
      <c r="DQ802" s="15">
        <v>2</v>
      </c>
      <c r="DR802" s="15">
        <v>1</v>
      </c>
      <c r="DS802" s="15">
        <v>3</v>
      </c>
      <c r="DT802" s="15">
        <v>1</v>
      </c>
      <c r="DY802" s="15">
        <v>4.2</v>
      </c>
      <c r="DZ802" s="15">
        <v>4</v>
      </c>
      <c r="EA802" s="15">
        <v>4.5</v>
      </c>
      <c r="EB802" s="15">
        <v>3.6</v>
      </c>
      <c r="EC802" s="15">
        <v>3</v>
      </c>
      <c r="ED802" s="15">
        <v>3.75</v>
      </c>
      <c r="EE802" s="27">
        <f t="shared" si="156"/>
        <v>3.8416666666666668</v>
      </c>
      <c r="EF802" s="15">
        <f t="shared" si="162"/>
        <v>-7.4999999999999734E-2</v>
      </c>
    </row>
    <row r="803" spans="1:136" x14ac:dyDescent="0.2">
      <c r="A803" s="15">
        <v>401</v>
      </c>
      <c r="B803" s="15">
        <v>1246</v>
      </c>
      <c r="C803" s="15">
        <v>1</v>
      </c>
      <c r="D803" s="15">
        <v>3</v>
      </c>
      <c r="E803" s="15">
        <v>0</v>
      </c>
      <c r="F803" s="15">
        <v>51</v>
      </c>
      <c r="G803" s="15">
        <v>3</v>
      </c>
      <c r="H803" s="15">
        <v>2</v>
      </c>
      <c r="I803" s="15">
        <v>4</v>
      </c>
      <c r="J803" s="15">
        <v>30</v>
      </c>
      <c r="K803" s="15">
        <v>0</v>
      </c>
      <c r="L803" s="15">
        <v>1</v>
      </c>
      <c r="M803" s="15">
        <v>1</v>
      </c>
      <c r="N803" s="15">
        <v>60000</v>
      </c>
      <c r="O803" s="15">
        <v>1</v>
      </c>
      <c r="P803" s="15">
        <v>0</v>
      </c>
      <c r="Q803" s="159">
        <v>4</v>
      </c>
      <c r="R803" s="159">
        <v>1</v>
      </c>
      <c r="S803" s="159">
        <v>5</v>
      </c>
      <c r="T803" s="159">
        <v>15000</v>
      </c>
      <c r="U803" s="159">
        <f t="shared" si="157"/>
        <v>15000</v>
      </c>
      <c r="V803" s="159">
        <v>2.8</v>
      </c>
      <c r="W803" s="171">
        <f t="shared" si="158"/>
        <v>3000</v>
      </c>
      <c r="AA803" s="15">
        <f t="shared" si="159"/>
        <v>0</v>
      </c>
      <c r="AD803" s="15">
        <f t="shared" si="160"/>
        <v>15000</v>
      </c>
      <c r="AE803" s="172">
        <f t="shared" si="155"/>
        <v>3000</v>
      </c>
      <c r="CJ803" s="15">
        <v>2</v>
      </c>
      <c r="CK803" s="15">
        <v>2.3333333333333335</v>
      </c>
      <c r="CL803" s="15">
        <v>1.6666666666666667</v>
      </c>
      <c r="CM803" s="15">
        <v>1</v>
      </c>
      <c r="CN803" s="15">
        <v>1</v>
      </c>
      <c r="CO803" s="15">
        <f t="shared" si="161"/>
        <v>1.6</v>
      </c>
      <c r="CP803" s="15">
        <v>1</v>
      </c>
      <c r="CQ803" s="15">
        <v>4</v>
      </c>
      <c r="CR803" s="15">
        <v>1</v>
      </c>
      <c r="CS803" s="15">
        <v>2</v>
      </c>
      <c r="CT803" s="15">
        <v>1</v>
      </c>
      <c r="CU803" s="15">
        <v>4</v>
      </c>
      <c r="CV803" s="15">
        <v>1</v>
      </c>
      <c r="CW803" s="15">
        <v>1</v>
      </c>
      <c r="CX803" s="15">
        <v>1</v>
      </c>
      <c r="CY803" s="15">
        <v>1</v>
      </c>
      <c r="DA803" s="15">
        <v>1</v>
      </c>
      <c r="DC803" s="15">
        <v>1</v>
      </c>
      <c r="DE803" s="15">
        <v>1</v>
      </c>
      <c r="DM803" s="15">
        <v>1</v>
      </c>
      <c r="DN803" s="15">
        <v>1</v>
      </c>
      <c r="DO803" s="15">
        <v>2</v>
      </c>
      <c r="DP803" s="15">
        <v>1</v>
      </c>
      <c r="DQ803" s="15">
        <v>2</v>
      </c>
      <c r="DR803" s="15">
        <v>1</v>
      </c>
      <c r="DS803" s="15">
        <v>3</v>
      </c>
      <c r="DT803" s="15">
        <v>1</v>
      </c>
      <c r="DY803" s="27">
        <v>4.2</v>
      </c>
      <c r="DZ803" s="27">
        <v>4</v>
      </c>
      <c r="EA803" s="27">
        <v>4.5</v>
      </c>
      <c r="EB803" s="27">
        <v>3.8</v>
      </c>
      <c r="EC803" s="27">
        <v>3</v>
      </c>
      <c r="ED803" s="27">
        <v>4</v>
      </c>
      <c r="EE803" s="27">
        <f t="shared" si="156"/>
        <v>3.9166666666666665</v>
      </c>
      <c r="EF803" s="15">
        <f t="shared" si="162"/>
        <v>-0.3666666666666667</v>
      </c>
    </row>
    <row r="804" spans="1:136" x14ac:dyDescent="0.2">
      <c r="A804" s="15">
        <v>402</v>
      </c>
      <c r="B804" s="15">
        <v>1247</v>
      </c>
      <c r="C804" s="15">
        <v>1</v>
      </c>
      <c r="D804" s="15">
        <v>3</v>
      </c>
      <c r="E804" s="15">
        <v>1</v>
      </c>
      <c r="F804" s="15">
        <v>57</v>
      </c>
      <c r="G804" s="15">
        <v>3</v>
      </c>
      <c r="H804" s="15">
        <v>2</v>
      </c>
      <c r="I804" s="15">
        <v>5</v>
      </c>
      <c r="J804" s="15">
        <v>27</v>
      </c>
      <c r="K804" s="15">
        <v>1</v>
      </c>
      <c r="L804" s="15">
        <v>1</v>
      </c>
      <c r="M804" s="15">
        <v>1</v>
      </c>
      <c r="N804" s="15">
        <v>120000</v>
      </c>
      <c r="O804" s="15">
        <v>1</v>
      </c>
      <c r="P804" s="15">
        <v>1</v>
      </c>
      <c r="Q804" s="15">
        <v>1</v>
      </c>
      <c r="R804" s="15">
        <v>1</v>
      </c>
      <c r="S804" s="15">
        <v>17</v>
      </c>
      <c r="T804" s="15">
        <v>5950</v>
      </c>
      <c r="U804" s="15">
        <f t="shared" si="157"/>
        <v>5950</v>
      </c>
      <c r="V804" s="15">
        <v>20</v>
      </c>
      <c r="W804" s="27">
        <f t="shared" si="158"/>
        <v>350</v>
      </c>
      <c r="X804" s="15">
        <v>1</v>
      </c>
      <c r="Y804" s="15">
        <v>17</v>
      </c>
      <c r="Z804" s="15">
        <v>5950</v>
      </c>
      <c r="AA804" s="15">
        <f t="shared" si="159"/>
        <v>5950</v>
      </c>
      <c r="AB804" s="15">
        <v>20</v>
      </c>
      <c r="AD804" s="15">
        <f t="shared" si="160"/>
        <v>11900</v>
      </c>
      <c r="AE804" s="172">
        <f t="shared" si="155"/>
        <v>700</v>
      </c>
      <c r="AF804" s="161">
        <v>1</v>
      </c>
      <c r="AG804" s="161">
        <v>1</v>
      </c>
      <c r="AH804" s="161">
        <v>17</v>
      </c>
      <c r="AI804" s="161">
        <v>5950</v>
      </c>
      <c r="AJ804" s="161">
        <v>20</v>
      </c>
      <c r="AK804" s="161">
        <v>350</v>
      </c>
      <c r="AL804" s="23">
        <v>1</v>
      </c>
      <c r="AM804" s="23">
        <v>17</v>
      </c>
      <c r="AN804" s="23">
        <v>5950</v>
      </c>
      <c r="AO804" s="23">
        <v>19</v>
      </c>
      <c r="CJ804" s="15">
        <v>2</v>
      </c>
      <c r="CK804" s="15">
        <v>2.3333333333333335</v>
      </c>
      <c r="CL804" s="15">
        <v>1</v>
      </c>
      <c r="CM804" s="15">
        <v>1</v>
      </c>
      <c r="CN804" s="15">
        <v>3</v>
      </c>
      <c r="CO804" s="15">
        <f t="shared" si="161"/>
        <v>1.8666666666666667</v>
      </c>
      <c r="CP804" s="15">
        <v>1</v>
      </c>
      <c r="CQ804" s="15">
        <v>1</v>
      </c>
      <c r="CR804" s="15">
        <v>1</v>
      </c>
      <c r="CS804" s="15">
        <v>3</v>
      </c>
      <c r="CT804" s="15">
        <v>1</v>
      </c>
      <c r="CU804" s="15">
        <v>3</v>
      </c>
      <c r="CV804" s="15">
        <v>1</v>
      </c>
      <c r="CW804" s="15">
        <v>1</v>
      </c>
      <c r="CX804" s="15">
        <v>1</v>
      </c>
      <c r="CY804" s="15">
        <v>1</v>
      </c>
      <c r="DA804" s="15">
        <v>1</v>
      </c>
      <c r="DC804" s="15">
        <v>1</v>
      </c>
      <c r="DE804" s="15">
        <v>1</v>
      </c>
      <c r="DM804" s="15">
        <v>1</v>
      </c>
      <c r="DN804" s="15">
        <v>1</v>
      </c>
      <c r="DO804" s="15">
        <v>3</v>
      </c>
      <c r="DP804" s="15">
        <v>1</v>
      </c>
      <c r="DQ804" s="15">
        <v>1</v>
      </c>
      <c r="DR804" s="15">
        <v>1</v>
      </c>
      <c r="DS804" s="15">
        <v>3</v>
      </c>
      <c r="DT804" s="15">
        <v>1</v>
      </c>
      <c r="DY804" s="15">
        <v>5</v>
      </c>
      <c r="DZ804" s="15">
        <v>4</v>
      </c>
      <c r="EA804" s="15">
        <v>5</v>
      </c>
      <c r="EB804" s="15">
        <v>4.2</v>
      </c>
      <c r="EC804" s="15">
        <v>4</v>
      </c>
      <c r="ED804" s="15">
        <v>3.5</v>
      </c>
      <c r="EE804" s="27">
        <f t="shared" si="156"/>
        <v>4.2833333333333332</v>
      </c>
      <c r="EF804" s="15">
        <f t="shared" si="162"/>
        <v>0</v>
      </c>
    </row>
    <row r="805" spans="1:136" x14ac:dyDescent="0.2">
      <c r="A805" s="15">
        <v>402</v>
      </c>
      <c r="B805" s="15">
        <v>1247</v>
      </c>
      <c r="C805" s="15">
        <v>1</v>
      </c>
      <c r="D805" s="15">
        <v>3</v>
      </c>
      <c r="E805" s="15">
        <v>1</v>
      </c>
      <c r="F805" s="15">
        <v>57</v>
      </c>
      <c r="G805" s="15">
        <v>3</v>
      </c>
      <c r="H805" s="15">
        <v>2</v>
      </c>
      <c r="I805" s="15">
        <v>5</v>
      </c>
      <c r="J805" s="15">
        <v>27</v>
      </c>
      <c r="K805" s="15">
        <v>1</v>
      </c>
      <c r="L805" s="15">
        <v>1</v>
      </c>
      <c r="M805" s="15">
        <v>1</v>
      </c>
      <c r="N805" s="15">
        <v>120000</v>
      </c>
      <c r="O805" s="15">
        <v>1</v>
      </c>
      <c r="P805" s="15">
        <v>0</v>
      </c>
      <c r="Q805" s="159">
        <v>1</v>
      </c>
      <c r="R805" s="159">
        <v>1</v>
      </c>
      <c r="S805" s="159">
        <v>17</v>
      </c>
      <c r="T805" s="159">
        <v>5950</v>
      </c>
      <c r="U805" s="159">
        <f t="shared" si="157"/>
        <v>5950</v>
      </c>
      <c r="V805" s="159">
        <v>20</v>
      </c>
      <c r="W805" s="171">
        <f t="shared" si="158"/>
        <v>350</v>
      </c>
      <c r="X805" s="15">
        <v>1</v>
      </c>
      <c r="Y805" s="15">
        <v>17</v>
      </c>
      <c r="Z805" s="15">
        <v>5950</v>
      </c>
      <c r="AA805" s="15">
        <f t="shared" si="159"/>
        <v>5950</v>
      </c>
      <c r="AB805" s="15">
        <v>19</v>
      </c>
      <c r="AD805" s="15">
        <f t="shared" si="160"/>
        <v>11900</v>
      </c>
      <c r="AE805" s="172">
        <f t="shared" si="155"/>
        <v>700</v>
      </c>
      <c r="CJ805" s="15">
        <v>2</v>
      </c>
      <c r="CK805" s="15">
        <v>2.3333333333333335</v>
      </c>
      <c r="CL805" s="15">
        <v>1</v>
      </c>
      <c r="CM805" s="15">
        <v>1</v>
      </c>
      <c r="CN805" s="15">
        <v>3</v>
      </c>
      <c r="CO805" s="15">
        <f t="shared" si="161"/>
        <v>1.8666666666666667</v>
      </c>
      <c r="CP805" s="15">
        <v>1</v>
      </c>
      <c r="CQ805" s="15">
        <v>1</v>
      </c>
      <c r="CR805" s="15">
        <v>1</v>
      </c>
      <c r="CS805" s="15">
        <v>3</v>
      </c>
      <c r="CT805" s="15">
        <v>1</v>
      </c>
      <c r="CU805" s="15">
        <v>3</v>
      </c>
      <c r="CV805" s="15">
        <v>1</v>
      </c>
      <c r="CW805" s="15">
        <v>1</v>
      </c>
      <c r="CX805" s="15">
        <v>1</v>
      </c>
      <c r="CY805" s="15">
        <v>1</v>
      </c>
      <c r="DA805" s="15">
        <v>1</v>
      </c>
      <c r="DC805" s="15">
        <v>1</v>
      </c>
      <c r="DE805" s="15">
        <v>1</v>
      </c>
      <c r="DM805" s="15">
        <v>1</v>
      </c>
      <c r="DN805" s="15">
        <v>1</v>
      </c>
      <c r="DO805" s="15">
        <v>3</v>
      </c>
      <c r="DP805" s="15">
        <v>1</v>
      </c>
      <c r="DQ805" s="15">
        <v>1</v>
      </c>
      <c r="DR805" s="15">
        <v>1</v>
      </c>
      <c r="DS805" s="15">
        <v>3</v>
      </c>
      <c r="DT805" s="15">
        <v>1</v>
      </c>
      <c r="DY805" s="27">
        <v>5</v>
      </c>
      <c r="DZ805" s="27">
        <v>4</v>
      </c>
      <c r="EA805" s="27">
        <v>5</v>
      </c>
      <c r="EB805" s="27">
        <v>4.2</v>
      </c>
      <c r="EC805" s="27">
        <v>4</v>
      </c>
      <c r="ED805" s="27">
        <v>3.5</v>
      </c>
      <c r="EE805" s="27">
        <f t="shared" si="156"/>
        <v>4.2833333333333332</v>
      </c>
      <c r="EF805" s="15">
        <f t="shared" si="162"/>
        <v>0.37777777777777777</v>
      </c>
    </row>
    <row r="806" spans="1:136" x14ac:dyDescent="0.2">
      <c r="A806" s="15">
        <v>403</v>
      </c>
      <c r="B806" s="15">
        <v>1248</v>
      </c>
      <c r="C806" s="15">
        <v>1</v>
      </c>
      <c r="D806" s="15">
        <v>3</v>
      </c>
      <c r="E806" s="15">
        <v>1</v>
      </c>
      <c r="F806" s="15">
        <v>64</v>
      </c>
      <c r="G806" s="15">
        <v>3</v>
      </c>
      <c r="H806" s="15">
        <v>2</v>
      </c>
      <c r="I806" s="15">
        <v>2</v>
      </c>
      <c r="J806" s="15">
        <v>23</v>
      </c>
      <c r="K806" s="15">
        <v>0</v>
      </c>
      <c r="L806" s="15">
        <v>1</v>
      </c>
      <c r="M806" s="15">
        <v>1</v>
      </c>
      <c r="N806" s="15">
        <v>100000</v>
      </c>
      <c r="O806" s="15">
        <v>1</v>
      </c>
      <c r="P806" s="15">
        <v>1</v>
      </c>
      <c r="Q806" s="15">
        <v>1</v>
      </c>
      <c r="R806" s="15">
        <v>1</v>
      </c>
      <c r="S806" s="15">
        <v>20</v>
      </c>
      <c r="T806" s="15">
        <v>7000</v>
      </c>
      <c r="U806" s="15">
        <f t="shared" si="157"/>
        <v>7000</v>
      </c>
      <c r="V806" s="15">
        <v>18</v>
      </c>
      <c r="W806" s="27">
        <f t="shared" si="158"/>
        <v>350</v>
      </c>
      <c r="AA806" s="15">
        <f t="shared" si="159"/>
        <v>0</v>
      </c>
      <c r="AD806" s="15">
        <f t="shared" si="160"/>
        <v>7000</v>
      </c>
      <c r="AE806" s="172">
        <f t="shared" si="155"/>
        <v>350</v>
      </c>
      <c r="AF806" s="161">
        <v>1</v>
      </c>
      <c r="AG806" s="161">
        <v>1</v>
      </c>
      <c r="AH806" s="161">
        <v>20</v>
      </c>
      <c r="AI806" s="161">
        <v>6000</v>
      </c>
      <c r="AJ806" s="161">
        <v>18</v>
      </c>
      <c r="AK806" s="161">
        <v>300</v>
      </c>
      <c r="CJ806" s="15">
        <v>2</v>
      </c>
      <c r="CK806" s="15">
        <v>2.3333333333333335</v>
      </c>
      <c r="CL806" s="15">
        <v>1.6666666666666667</v>
      </c>
      <c r="CM806" s="15">
        <v>1</v>
      </c>
      <c r="CN806" s="15">
        <v>1</v>
      </c>
      <c r="CO806" s="15">
        <f t="shared" si="161"/>
        <v>1.6</v>
      </c>
      <c r="CP806" s="15">
        <v>1</v>
      </c>
      <c r="CQ806" s="15">
        <v>4</v>
      </c>
      <c r="CR806" s="15">
        <v>2</v>
      </c>
      <c r="CS806" s="15">
        <v>3</v>
      </c>
      <c r="CT806" s="15">
        <v>1</v>
      </c>
      <c r="CU806" s="15">
        <v>3</v>
      </c>
      <c r="CV806" s="15">
        <v>1</v>
      </c>
      <c r="CW806" s="15">
        <v>1</v>
      </c>
      <c r="CX806" s="15">
        <v>1</v>
      </c>
      <c r="CY806" s="15">
        <v>1</v>
      </c>
      <c r="DA806" s="15">
        <v>1</v>
      </c>
      <c r="DC806" s="15">
        <v>1</v>
      </c>
      <c r="DE806" s="15">
        <v>1</v>
      </c>
      <c r="DO806" s="15">
        <v>1</v>
      </c>
      <c r="DP806" s="15">
        <v>1</v>
      </c>
      <c r="DQ806" s="15">
        <v>2</v>
      </c>
      <c r="DR806" s="15">
        <v>1</v>
      </c>
      <c r="DS806" s="15">
        <v>2</v>
      </c>
      <c r="DT806" s="15">
        <v>1</v>
      </c>
      <c r="DY806" s="15">
        <v>4.5999999999999996</v>
      </c>
      <c r="DZ806" s="15">
        <v>3.6666666666666665</v>
      </c>
      <c r="EA806" s="15">
        <v>4</v>
      </c>
      <c r="EB806" s="15">
        <v>4</v>
      </c>
      <c r="EC806" s="15">
        <v>3.6666666666666665</v>
      </c>
      <c r="ED806" s="15">
        <v>3.5</v>
      </c>
      <c r="EE806" s="27">
        <f t="shared" si="156"/>
        <v>3.9055555555555554</v>
      </c>
      <c r="EF806" s="15">
        <f t="shared" si="162"/>
        <v>0</v>
      </c>
    </row>
    <row r="807" spans="1:136" x14ac:dyDescent="0.2">
      <c r="A807" s="15">
        <v>403</v>
      </c>
      <c r="B807" s="15">
        <v>1248</v>
      </c>
      <c r="C807" s="15">
        <v>1</v>
      </c>
      <c r="D807" s="15">
        <v>3</v>
      </c>
      <c r="E807" s="15">
        <v>1</v>
      </c>
      <c r="F807" s="15">
        <v>64</v>
      </c>
      <c r="G807" s="15">
        <v>3</v>
      </c>
      <c r="H807" s="15">
        <v>2</v>
      </c>
      <c r="I807" s="15">
        <v>2</v>
      </c>
      <c r="J807" s="15">
        <v>23</v>
      </c>
      <c r="K807" s="15">
        <v>0</v>
      </c>
      <c r="L807" s="15">
        <v>1</v>
      </c>
      <c r="M807" s="15">
        <v>1</v>
      </c>
      <c r="N807" s="15">
        <v>100000</v>
      </c>
      <c r="O807" s="15">
        <v>1</v>
      </c>
      <c r="P807" s="15">
        <v>0</v>
      </c>
      <c r="Q807" s="159">
        <v>1</v>
      </c>
      <c r="R807" s="159">
        <v>1</v>
      </c>
      <c r="S807" s="159">
        <v>20</v>
      </c>
      <c r="T807" s="159">
        <v>6000</v>
      </c>
      <c r="U807" s="159">
        <f t="shared" si="157"/>
        <v>6000</v>
      </c>
      <c r="V807" s="159">
        <v>18</v>
      </c>
      <c r="W807" s="171">
        <f t="shared" si="158"/>
        <v>300</v>
      </c>
      <c r="AA807" s="15">
        <f t="shared" si="159"/>
        <v>0</v>
      </c>
      <c r="AD807" s="15">
        <f t="shared" si="160"/>
        <v>6000</v>
      </c>
      <c r="AE807" s="172">
        <f t="shared" si="155"/>
        <v>300</v>
      </c>
      <c r="CJ807" s="15">
        <v>2</v>
      </c>
      <c r="CK807" s="15">
        <v>2.3333333333333335</v>
      </c>
      <c r="CL807" s="15">
        <v>1.6666666666666667</v>
      </c>
      <c r="CM807" s="15">
        <v>1</v>
      </c>
      <c r="CN807" s="15">
        <v>1</v>
      </c>
      <c r="CO807" s="15">
        <f t="shared" si="161"/>
        <v>1.6</v>
      </c>
      <c r="CP807" s="15">
        <v>1</v>
      </c>
      <c r="CQ807" s="15">
        <v>4</v>
      </c>
      <c r="CR807" s="15">
        <v>2</v>
      </c>
      <c r="CS807" s="15">
        <v>3</v>
      </c>
      <c r="CT807" s="15">
        <v>1</v>
      </c>
      <c r="CU807" s="15">
        <v>3</v>
      </c>
      <c r="CV807" s="15">
        <v>1</v>
      </c>
      <c r="CW807" s="15">
        <v>1</v>
      </c>
      <c r="CX807" s="15">
        <v>1</v>
      </c>
      <c r="CY807" s="15">
        <v>1</v>
      </c>
      <c r="DA807" s="15">
        <v>1</v>
      </c>
      <c r="DC807" s="15">
        <v>1</v>
      </c>
      <c r="DE807" s="15">
        <v>1</v>
      </c>
      <c r="DO807" s="15">
        <v>1</v>
      </c>
      <c r="DP807" s="15">
        <v>1</v>
      </c>
      <c r="DQ807" s="15">
        <v>2</v>
      </c>
      <c r="DR807" s="15">
        <v>1</v>
      </c>
      <c r="DS807" s="15">
        <v>2</v>
      </c>
      <c r="DT807" s="15">
        <v>1</v>
      </c>
      <c r="DY807" s="27">
        <v>4.5999999999999996</v>
      </c>
      <c r="DZ807" s="27">
        <v>3.6666666666666665</v>
      </c>
      <c r="EA807" s="27">
        <v>4</v>
      </c>
      <c r="EB807" s="27">
        <v>4</v>
      </c>
      <c r="EC807" s="27">
        <v>3.6666666666666665</v>
      </c>
      <c r="ED807" s="27">
        <v>3.5</v>
      </c>
      <c r="EE807" s="27">
        <f t="shared" si="156"/>
        <v>3.9055555555555554</v>
      </c>
      <c r="EF807" s="15">
        <f t="shared" si="162"/>
        <v>-1.0944444444444446</v>
      </c>
    </row>
    <row r="808" spans="1:136" x14ac:dyDescent="0.2">
      <c r="A808" s="15">
        <v>404</v>
      </c>
      <c r="B808" s="15">
        <v>2100</v>
      </c>
      <c r="C808" s="15">
        <v>1</v>
      </c>
      <c r="D808" s="15">
        <v>1</v>
      </c>
      <c r="E808" s="15">
        <v>1</v>
      </c>
      <c r="F808" s="15">
        <v>57</v>
      </c>
      <c r="G808" s="15">
        <v>3</v>
      </c>
      <c r="H808" s="15">
        <v>2</v>
      </c>
      <c r="I808" s="15">
        <v>4</v>
      </c>
      <c r="J808" s="15">
        <v>25</v>
      </c>
      <c r="K808" s="15">
        <v>0</v>
      </c>
      <c r="L808" s="15">
        <v>0</v>
      </c>
      <c r="M808" s="15">
        <v>0</v>
      </c>
      <c r="N808" s="15">
        <v>0</v>
      </c>
      <c r="O808" s="15">
        <v>1</v>
      </c>
      <c r="P808" s="15">
        <v>1</v>
      </c>
      <c r="Q808" s="15">
        <v>9</v>
      </c>
      <c r="R808" s="15">
        <v>1</v>
      </c>
      <c r="S808" s="15">
        <v>0.75</v>
      </c>
      <c r="T808" s="15">
        <v>1</v>
      </c>
      <c r="U808" s="15">
        <f t="shared" si="157"/>
        <v>1</v>
      </c>
      <c r="V808" s="15">
        <v>80</v>
      </c>
      <c r="W808" s="27">
        <f t="shared" si="158"/>
        <v>1.3333333333333333</v>
      </c>
      <c r="AA808" s="15">
        <f t="shared" si="159"/>
        <v>0</v>
      </c>
      <c r="AD808" s="15">
        <f t="shared" si="160"/>
        <v>1</v>
      </c>
      <c r="AE808" s="172">
        <f t="shared" si="155"/>
        <v>1.3333333333333333</v>
      </c>
      <c r="AF808" s="161">
        <v>9</v>
      </c>
      <c r="AG808" s="161">
        <v>1</v>
      </c>
      <c r="AH808" s="161">
        <v>0.75</v>
      </c>
      <c r="AI808" s="161">
        <v>1</v>
      </c>
      <c r="AJ808" s="161">
        <v>80</v>
      </c>
      <c r="AK808" s="161">
        <v>1.3333333333333333</v>
      </c>
      <c r="CJ808" s="15">
        <v>1</v>
      </c>
      <c r="CK808" s="15">
        <v>1</v>
      </c>
      <c r="CL808" s="15">
        <v>1</v>
      </c>
      <c r="CM808" s="15">
        <v>1</v>
      </c>
      <c r="CN808" s="15">
        <v>1</v>
      </c>
      <c r="CO808" s="15">
        <f t="shared" si="161"/>
        <v>1</v>
      </c>
      <c r="CP808" s="15">
        <v>1</v>
      </c>
      <c r="CQ808" s="15">
        <v>2</v>
      </c>
      <c r="CR808" s="15">
        <v>2</v>
      </c>
      <c r="CS808" s="15">
        <v>15</v>
      </c>
      <c r="CT808" s="15">
        <v>1</v>
      </c>
      <c r="CU808" s="15">
        <v>4</v>
      </c>
      <c r="CV808" s="15">
        <v>3</v>
      </c>
      <c r="CW808" s="15">
        <v>1</v>
      </c>
      <c r="CX808" s="15">
        <v>1</v>
      </c>
      <c r="CY808" s="15">
        <v>1</v>
      </c>
      <c r="DA808" s="15">
        <v>1</v>
      </c>
      <c r="DC808" s="15">
        <v>1</v>
      </c>
      <c r="DE808" s="15">
        <v>0</v>
      </c>
      <c r="DF808" s="15">
        <v>1</v>
      </c>
      <c r="DM808" s="15">
        <v>3</v>
      </c>
      <c r="DN808" s="15">
        <v>3</v>
      </c>
      <c r="DO808" s="15">
        <v>1</v>
      </c>
      <c r="DP808" s="15">
        <v>3</v>
      </c>
      <c r="DQ808" s="15">
        <v>2</v>
      </c>
      <c r="DR808" s="15">
        <v>3</v>
      </c>
      <c r="DY808" s="15">
        <v>5</v>
      </c>
      <c r="DZ808" s="15">
        <v>5</v>
      </c>
      <c r="EA808" s="15">
        <v>5</v>
      </c>
      <c r="EB808" s="15">
        <v>5</v>
      </c>
      <c r="EC808" s="15">
        <v>5</v>
      </c>
      <c r="ED808" s="15">
        <v>5</v>
      </c>
      <c r="EE808" s="27">
        <f t="shared" si="156"/>
        <v>5</v>
      </c>
      <c r="EF808" s="15">
        <f t="shared" si="162"/>
        <v>0</v>
      </c>
    </row>
    <row r="809" spans="1:136" x14ac:dyDescent="0.2">
      <c r="A809" s="15">
        <v>404</v>
      </c>
      <c r="B809" s="15">
        <v>2100</v>
      </c>
      <c r="C809" s="15">
        <v>1</v>
      </c>
      <c r="D809" s="15">
        <v>1</v>
      </c>
      <c r="E809" s="15">
        <v>1</v>
      </c>
      <c r="F809" s="15">
        <v>57</v>
      </c>
      <c r="G809" s="15">
        <v>3</v>
      </c>
      <c r="H809" s="15">
        <v>2</v>
      </c>
      <c r="I809" s="15">
        <v>4</v>
      </c>
      <c r="J809" s="15">
        <v>25</v>
      </c>
      <c r="K809" s="15">
        <v>0</v>
      </c>
      <c r="L809" s="15">
        <v>0</v>
      </c>
      <c r="M809" s="15">
        <v>0</v>
      </c>
      <c r="N809" s="15">
        <v>0</v>
      </c>
      <c r="O809" s="15">
        <v>1</v>
      </c>
      <c r="P809" s="15">
        <v>0</v>
      </c>
      <c r="Q809" s="159">
        <v>9</v>
      </c>
      <c r="R809" s="159">
        <v>1</v>
      </c>
      <c r="S809" s="159">
        <v>0.75</v>
      </c>
      <c r="T809" s="159">
        <v>1</v>
      </c>
      <c r="U809" s="159">
        <f t="shared" si="157"/>
        <v>1</v>
      </c>
      <c r="V809" s="159">
        <v>80</v>
      </c>
      <c r="W809" s="171">
        <f t="shared" si="158"/>
        <v>1.3333333333333333</v>
      </c>
      <c r="AA809" s="15">
        <f t="shared" si="159"/>
        <v>0</v>
      </c>
      <c r="AD809" s="15">
        <f t="shared" si="160"/>
        <v>1</v>
      </c>
      <c r="AE809" s="172">
        <f t="shared" si="155"/>
        <v>1.3333333333333333</v>
      </c>
      <c r="CJ809" s="15">
        <v>1</v>
      </c>
      <c r="CK809" s="15">
        <v>1</v>
      </c>
      <c r="CL809" s="15">
        <v>1</v>
      </c>
      <c r="CM809" s="15">
        <v>1</v>
      </c>
      <c r="CN809" s="15">
        <v>1</v>
      </c>
      <c r="CO809" s="15">
        <f t="shared" si="161"/>
        <v>1</v>
      </c>
      <c r="CP809" s="15">
        <v>1</v>
      </c>
      <c r="CQ809" s="15">
        <v>2</v>
      </c>
      <c r="CR809" s="15">
        <v>2</v>
      </c>
      <c r="CS809" s="15">
        <v>15</v>
      </c>
      <c r="CT809" s="15">
        <v>1</v>
      </c>
      <c r="CU809" s="15">
        <v>4</v>
      </c>
      <c r="CV809" s="15">
        <v>3</v>
      </c>
      <c r="CW809" s="15">
        <v>1</v>
      </c>
      <c r="CX809" s="15">
        <v>1</v>
      </c>
      <c r="CY809" s="15">
        <v>1</v>
      </c>
      <c r="DA809" s="15">
        <v>1</v>
      </c>
      <c r="DC809" s="15">
        <v>1</v>
      </c>
      <c r="DE809" s="15">
        <v>0</v>
      </c>
      <c r="DF809" s="15">
        <v>1</v>
      </c>
      <c r="DM809" s="15">
        <v>3</v>
      </c>
      <c r="DN809" s="15">
        <v>3</v>
      </c>
      <c r="DO809" s="15">
        <v>1</v>
      </c>
      <c r="DP809" s="15">
        <v>3</v>
      </c>
      <c r="DQ809" s="15">
        <v>2</v>
      </c>
      <c r="DR809" s="15">
        <v>3</v>
      </c>
      <c r="DY809" s="27">
        <v>5</v>
      </c>
      <c r="DZ809" s="27">
        <v>5</v>
      </c>
      <c r="EA809" s="27">
        <v>5</v>
      </c>
      <c r="EB809" s="27">
        <v>5</v>
      </c>
      <c r="EC809" s="27">
        <v>5</v>
      </c>
      <c r="ED809" s="27">
        <v>5</v>
      </c>
      <c r="EE809" s="27">
        <f t="shared" si="156"/>
        <v>5</v>
      </c>
      <c r="EF809" s="15">
        <f t="shared" si="162"/>
        <v>0</v>
      </c>
    </row>
    <row r="810" spans="1:136" x14ac:dyDescent="0.2">
      <c r="A810" s="15">
        <v>405</v>
      </c>
      <c r="B810" s="15">
        <v>2101</v>
      </c>
      <c r="C810" s="15">
        <v>1</v>
      </c>
      <c r="D810" s="15">
        <v>1</v>
      </c>
      <c r="E810" s="15">
        <v>1</v>
      </c>
      <c r="F810" s="15">
        <v>54</v>
      </c>
      <c r="G810" s="15">
        <v>5</v>
      </c>
      <c r="H810" s="15">
        <v>2</v>
      </c>
      <c r="I810" s="15">
        <v>5</v>
      </c>
      <c r="J810" s="15">
        <v>40</v>
      </c>
      <c r="K810" s="15">
        <v>0</v>
      </c>
      <c r="L810" s="15">
        <v>0</v>
      </c>
      <c r="M810" s="15">
        <v>0</v>
      </c>
      <c r="N810" s="15">
        <v>0</v>
      </c>
      <c r="O810" s="15">
        <v>1</v>
      </c>
      <c r="P810" s="15">
        <v>1</v>
      </c>
      <c r="Q810" s="15">
        <v>1</v>
      </c>
      <c r="R810" s="15">
        <v>1</v>
      </c>
      <c r="S810" s="15">
        <v>53</v>
      </c>
      <c r="T810" s="15">
        <v>52000</v>
      </c>
      <c r="U810" s="15">
        <f t="shared" si="157"/>
        <v>52000</v>
      </c>
      <c r="V810" s="15">
        <v>22</v>
      </c>
      <c r="W810" s="27">
        <f t="shared" si="158"/>
        <v>981.13207547169816</v>
      </c>
      <c r="X810" s="15">
        <v>1</v>
      </c>
      <c r="Y810" s="15">
        <v>53</v>
      </c>
      <c r="Z810" s="15">
        <v>52000</v>
      </c>
      <c r="AA810" s="15">
        <f t="shared" si="159"/>
        <v>52000</v>
      </c>
      <c r="AB810" s="15">
        <v>22000</v>
      </c>
      <c r="AD810" s="15">
        <f t="shared" si="160"/>
        <v>104000</v>
      </c>
      <c r="AE810" s="172">
        <f t="shared" si="155"/>
        <v>1962.2641509433963</v>
      </c>
      <c r="AF810" s="161">
        <v>1</v>
      </c>
      <c r="AG810" s="161">
        <v>1</v>
      </c>
      <c r="AH810" s="161">
        <v>53</v>
      </c>
      <c r="AI810" s="161">
        <v>55000</v>
      </c>
      <c r="AJ810" s="161">
        <v>18</v>
      </c>
      <c r="AK810" s="161">
        <v>1037.7358490566037</v>
      </c>
      <c r="AL810" s="23">
        <v>1</v>
      </c>
      <c r="AM810" s="23">
        <v>53</v>
      </c>
      <c r="AN810" s="23">
        <v>55000</v>
      </c>
      <c r="AO810" s="23">
        <v>18000</v>
      </c>
      <c r="CJ810" s="15">
        <v>1</v>
      </c>
      <c r="CK810" s="15">
        <v>1</v>
      </c>
      <c r="CL810" s="15">
        <v>1</v>
      </c>
      <c r="CM810" s="15">
        <v>1</v>
      </c>
      <c r="CN810" s="15">
        <v>1</v>
      </c>
      <c r="CO810" s="15">
        <f t="shared" si="161"/>
        <v>1</v>
      </c>
      <c r="CP810" s="15">
        <v>1</v>
      </c>
      <c r="CQ810" s="15">
        <v>2</v>
      </c>
      <c r="CR810" s="15">
        <v>1</v>
      </c>
      <c r="CS810" s="15">
        <v>15</v>
      </c>
      <c r="CT810" s="15">
        <v>1</v>
      </c>
      <c r="CU810" s="15">
        <v>4</v>
      </c>
      <c r="CV810" s="15">
        <v>2</v>
      </c>
      <c r="CW810" s="15">
        <v>1</v>
      </c>
      <c r="CX810" s="15">
        <v>1</v>
      </c>
      <c r="CY810" s="15">
        <v>1</v>
      </c>
      <c r="DA810" s="15">
        <v>1</v>
      </c>
      <c r="DC810" s="15">
        <v>1</v>
      </c>
      <c r="DE810" s="15">
        <v>0</v>
      </c>
      <c r="DF810" s="15">
        <v>6</v>
      </c>
      <c r="DM810" s="15">
        <v>2</v>
      </c>
      <c r="DN810" s="15">
        <v>3</v>
      </c>
      <c r="DO810" s="15">
        <v>1</v>
      </c>
      <c r="DP810" s="15">
        <v>3</v>
      </c>
      <c r="DQ810" s="15">
        <v>3</v>
      </c>
      <c r="DR810" s="15">
        <v>3</v>
      </c>
      <c r="DY810" s="15">
        <v>5</v>
      </c>
      <c r="DZ810" s="15">
        <v>5</v>
      </c>
      <c r="EA810" s="15">
        <v>5</v>
      </c>
      <c r="EB810" s="15">
        <v>5</v>
      </c>
      <c r="EC810" s="15">
        <v>5</v>
      </c>
      <c r="ED810" s="15">
        <v>5</v>
      </c>
      <c r="EE810" s="27">
        <f t="shared" si="156"/>
        <v>5</v>
      </c>
      <c r="EF810" s="15">
        <f t="shared" si="162"/>
        <v>0.77499999999999947</v>
      </c>
    </row>
    <row r="811" spans="1:136" x14ac:dyDescent="0.2">
      <c r="A811" s="15">
        <v>405</v>
      </c>
      <c r="B811" s="15">
        <v>2101</v>
      </c>
      <c r="C811" s="15">
        <v>1</v>
      </c>
      <c r="D811" s="15">
        <v>1</v>
      </c>
      <c r="E811" s="15">
        <v>1</v>
      </c>
      <c r="F811" s="15">
        <v>54</v>
      </c>
      <c r="G811" s="15">
        <v>5</v>
      </c>
      <c r="H811" s="15">
        <v>2</v>
      </c>
      <c r="I811" s="15">
        <v>5</v>
      </c>
      <c r="J811" s="15">
        <v>40</v>
      </c>
      <c r="K811" s="15">
        <v>0</v>
      </c>
      <c r="L811" s="15">
        <v>0</v>
      </c>
      <c r="M811" s="15">
        <v>0</v>
      </c>
      <c r="N811" s="15">
        <v>0</v>
      </c>
      <c r="O811" s="15">
        <v>1</v>
      </c>
      <c r="P811" s="15">
        <v>0</v>
      </c>
      <c r="Q811" s="159">
        <v>1</v>
      </c>
      <c r="R811" s="159">
        <v>1</v>
      </c>
      <c r="S811" s="159">
        <v>53</v>
      </c>
      <c r="T811" s="159">
        <v>55000</v>
      </c>
      <c r="U811" s="159">
        <f t="shared" si="157"/>
        <v>55000</v>
      </c>
      <c r="V811" s="159">
        <v>18</v>
      </c>
      <c r="W811" s="171">
        <f t="shared" si="158"/>
        <v>1037.7358490566037</v>
      </c>
      <c r="X811" s="15">
        <v>1</v>
      </c>
      <c r="Y811" s="15">
        <v>53</v>
      </c>
      <c r="Z811" s="15">
        <v>55000</v>
      </c>
      <c r="AA811" s="15">
        <f t="shared" si="159"/>
        <v>55000</v>
      </c>
      <c r="AB811" s="15">
        <v>18000</v>
      </c>
      <c r="AD811" s="15">
        <f t="shared" si="160"/>
        <v>110000</v>
      </c>
      <c r="AE811" s="172">
        <f t="shared" si="155"/>
        <v>2075.4716981132074</v>
      </c>
      <c r="CJ811" s="15">
        <v>1</v>
      </c>
      <c r="CK811" s="15">
        <v>1</v>
      </c>
      <c r="CL811" s="15">
        <v>1</v>
      </c>
      <c r="CM811" s="15">
        <v>1</v>
      </c>
      <c r="CN811" s="15">
        <v>1</v>
      </c>
      <c r="CO811" s="15">
        <f t="shared" si="161"/>
        <v>1</v>
      </c>
      <c r="CP811" s="15">
        <v>1</v>
      </c>
      <c r="CQ811" s="15">
        <v>2</v>
      </c>
      <c r="CR811" s="15">
        <v>1</v>
      </c>
      <c r="CS811" s="15">
        <v>15</v>
      </c>
      <c r="CT811" s="15">
        <v>1</v>
      </c>
      <c r="CU811" s="15">
        <v>4</v>
      </c>
      <c r="CV811" s="15">
        <v>2</v>
      </c>
      <c r="CW811" s="15">
        <v>1</v>
      </c>
      <c r="CX811" s="15">
        <v>1</v>
      </c>
      <c r="CY811" s="15">
        <v>1</v>
      </c>
      <c r="DA811" s="15">
        <v>1</v>
      </c>
      <c r="DC811" s="15">
        <v>1</v>
      </c>
      <c r="DE811" s="15">
        <v>0</v>
      </c>
      <c r="DF811" s="15">
        <v>6</v>
      </c>
      <c r="DM811" s="15">
        <v>2</v>
      </c>
      <c r="DN811" s="15">
        <v>3</v>
      </c>
      <c r="DO811" s="15">
        <v>1</v>
      </c>
      <c r="DP811" s="15">
        <v>3</v>
      </c>
      <c r="DQ811" s="15">
        <v>3</v>
      </c>
      <c r="DR811" s="15">
        <v>3</v>
      </c>
      <c r="DY811" s="27">
        <v>4</v>
      </c>
      <c r="DZ811" s="27">
        <v>3</v>
      </c>
      <c r="EA811" s="27">
        <v>3.75</v>
      </c>
      <c r="EB811" s="27">
        <v>4.5999999999999996</v>
      </c>
      <c r="EC811" s="27">
        <v>5</v>
      </c>
      <c r="ED811" s="27">
        <v>5</v>
      </c>
      <c r="EE811" s="27">
        <f t="shared" si="156"/>
        <v>4.2250000000000005</v>
      </c>
      <c r="EF811" s="15">
        <f t="shared" si="162"/>
        <v>1.8166666666666669</v>
      </c>
    </row>
    <row r="812" spans="1:136" x14ac:dyDescent="0.2">
      <c r="A812" s="15">
        <v>406</v>
      </c>
      <c r="B812" s="15">
        <v>2120</v>
      </c>
      <c r="C812" s="15">
        <v>1</v>
      </c>
      <c r="D812" s="15">
        <v>5</v>
      </c>
      <c r="E812" s="15">
        <v>1</v>
      </c>
      <c r="F812" s="15">
        <v>60</v>
      </c>
      <c r="G812" s="15">
        <v>1</v>
      </c>
      <c r="H812" s="15">
        <v>3</v>
      </c>
      <c r="I812" s="15">
        <v>3</v>
      </c>
      <c r="J812" s="15">
        <v>40</v>
      </c>
      <c r="K812" s="15">
        <v>0</v>
      </c>
      <c r="L812" s="15">
        <v>1</v>
      </c>
      <c r="M812" s="15">
        <v>0</v>
      </c>
      <c r="N812" s="15">
        <v>0</v>
      </c>
      <c r="O812" s="15">
        <v>1</v>
      </c>
      <c r="P812" s="15">
        <v>1</v>
      </c>
      <c r="Q812" s="15">
        <v>1</v>
      </c>
      <c r="R812" s="15">
        <v>1</v>
      </c>
      <c r="S812" s="15">
        <v>10</v>
      </c>
      <c r="T812" s="15">
        <v>16000</v>
      </c>
      <c r="U812" s="15">
        <f t="shared" si="157"/>
        <v>16000</v>
      </c>
      <c r="V812" s="15">
        <v>8</v>
      </c>
      <c r="W812" s="27">
        <f t="shared" si="158"/>
        <v>1600</v>
      </c>
      <c r="AA812" s="15">
        <f t="shared" si="159"/>
        <v>0</v>
      </c>
      <c r="AD812" s="15">
        <f t="shared" si="160"/>
        <v>16000</v>
      </c>
      <c r="AE812" s="172">
        <f t="shared" si="155"/>
        <v>1600</v>
      </c>
      <c r="AF812" s="161">
        <v>1</v>
      </c>
      <c r="AG812" s="161">
        <v>1</v>
      </c>
      <c r="AH812" s="161">
        <v>10</v>
      </c>
      <c r="AI812" s="161">
        <v>13000</v>
      </c>
      <c r="AJ812" s="161">
        <v>7</v>
      </c>
      <c r="AK812" s="161">
        <v>1300</v>
      </c>
      <c r="CJ812" s="15">
        <v>2</v>
      </c>
      <c r="CK812" s="15">
        <v>2.3333333333333335</v>
      </c>
      <c r="CL812" s="15">
        <v>2</v>
      </c>
      <c r="CM812" s="15">
        <v>2</v>
      </c>
      <c r="CN812" s="15">
        <v>3.5</v>
      </c>
      <c r="CO812" s="15">
        <f t="shared" si="161"/>
        <v>2.3666666666666667</v>
      </c>
      <c r="CP812" s="15">
        <v>4</v>
      </c>
      <c r="CQ812" s="15">
        <v>5</v>
      </c>
      <c r="CR812" s="15" t="s">
        <v>1007</v>
      </c>
      <c r="CU812" s="15" t="s">
        <v>1007</v>
      </c>
      <c r="CX812" s="15" t="s">
        <v>1007</v>
      </c>
      <c r="CY812" s="15" t="s">
        <v>1007</v>
      </c>
      <c r="DA812" s="15" t="s">
        <v>1007</v>
      </c>
      <c r="DC812" s="15" t="s">
        <v>1007</v>
      </c>
      <c r="DE812" s="15" t="s">
        <v>1007</v>
      </c>
      <c r="DM812" s="15">
        <v>2</v>
      </c>
      <c r="DN812" s="15">
        <v>1</v>
      </c>
      <c r="DO812" s="15">
        <v>1</v>
      </c>
      <c r="DP812" s="15">
        <v>1</v>
      </c>
      <c r="DQ812" s="15">
        <v>3</v>
      </c>
      <c r="DR812" s="15">
        <v>1</v>
      </c>
      <c r="DY812" s="15">
        <v>3</v>
      </c>
      <c r="DZ812" s="15">
        <v>2.6666666666666665</v>
      </c>
      <c r="EA812" s="15">
        <v>2.25</v>
      </c>
      <c r="EB812" s="15">
        <v>2.2000000000000002</v>
      </c>
      <c r="EC812" s="15">
        <v>2.3333333333333335</v>
      </c>
      <c r="ED812" s="15">
        <v>2</v>
      </c>
      <c r="EE812" s="27">
        <f t="shared" si="156"/>
        <v>2.4083333333333337</v>
      </c>
      <c r="EF812" s="15">
        <f t="shared" si="162"/>
        <v>0</v>
      </c>
    </row>
    <row r="813" spans="1:136" x14ac:dyDescent="0.2">
      <c r="A813" s="15">
        <v>406</v>
      </c>
      <c r="B813" s="15">
        <v>2120</v>
      </c>
      <c r="C813" s="15">
        <v>1</v>
      </c>
      <c r="D813" s="15">
        <v>5</v>
      </c>
      <c r="E813" s="15">
        <v>1</v>
      </c>
      <c r="F813" s="15">
        <v>60</v>
      </c>
      <c r="G813" s="15">
        <v>1</v>
      </c>
      <c r="H813" s="15">
        <v>3</v>
      </c>
      <c r="I813" s="15">
        <v>3</v>
      </c>
      <c r="J813" s="15">
        <v>40</v>
      </c>
      <c r="K813" s="15">
        <v>0</v>
      </c>
      <c r="L813" s="15">
        <v>1</v>
      </c>
      <c r="M813" s="15">
        <v>0</v>
      </c>
      <c r="N813" s="15">
        <v>0</v>
      </c>
      <c r="O813" s="15">
        <v>1</v>
      </c>
      <c r="P813" s="15">
        <v>0</v>
      </c>
      <c r="Q813" s="159">
        <v>1</v>
      </c>
      <c r="R813" s="159">
        <v>1</v>
      </c>
      <c r="S813" s="159">
        <v>10</v>
      </c>
      <c r="T813" s="159">
        <v>13000</v>
      </c>
      <c r="U813" s="159">
        <f t="shared" si="157"/>
        <v>13000</v>
      </c>
      <c r="V813" s="159">
        <v>7</v>
      </c>
      <c r="W813" s="171">
        <f t="shared" si="158"/>
        <v>1300</v>
      </c>
      <c r="AA813" s="15">
        <f t="shared" si="159"/>
        <v>0</v>
      </c>
      <c r="AD813" s="15">
        <f t="shared" si="160"/>
        <v>13000</v>
      </c>
      <c r="AE813" s="172">
        <f t="shared" si="155"/>
        <v>1300</v>
      </c>
      <c r="CJ813" s="15">
        <v>2</v>
      </c>
      <c r="CK813" s="15">
        <v>2.3333333333333335</v>
      </c>
      <c r="CL813" s="15">
        <v>2</v>
      </c>
      <c r="CM813" s="15">
        <v>2</v>
      </c>
      <c r="CN813" s="15">
        <v>3.5</v>
      </c>
      <c r="CO813" s="15">
        <f t="shared" si="161"/>
        <v>2.3666666666666667</v>
      </c>
      <c r="CP813" s="15">
        <v>4</v>
      </c>
      <c r="CQ813" s="15">
        <v>5</v>
      </c>
      <c r="CR813" s="15" t="s">
        <v>1007</v>
      </c>
      <c r="CU813" s="15" t="s">
        <v>1007</v>
      </c>
      <c r="CX813" s="15" t="s">
        <v>1007</v>
      </c>
      <c r="CY813" s="15" t="s">
        <v>1007</v>
      </c>
      <c r="DA813" s="15" t="s">
        <v>1007</v>
      </c>
      <c r="DC813" s="15" t="s">
        <v>1007</v>
      </c>
      <c r="DE813" s="15" t="s">
        <v>1007</v>
      </c>
      <c r="DM813" s="15">
        <v>2</v>
      </c>
      <c r="DN813" s="15">
        <v>1</v>
      </c>
      <c r="DO813" s="15">
        <v>1</v>
      </c>
      <c r="DP813" s="15">
        <v>1</v>
      </c>
      <c r="DQ813" s="15">
        <v>3</v>
      </c>
      <c r="DR813" s="15">
        <v>1</v>
      </c>
      <c r="DY813" s="27">
        <v>3</v>
      </c>
      <c r="DZ813" s="27">
        <v>2.6666666666666665</v>
      </c>
      <c r="EA813" s="27">
        <v>2.25</v>
      </c>
      <c r="EB813" s="27">
        <v>2.2000000000000002</v>
      </c>
      <c r="EC813" s="27">
        <v>2.3333333333333335</v>
      </c>
      <c r="ED813" s="27">
        <v>2</v>
      </c>
      <c r="EE813" s="27">
        <f t="shared" si="156"/>
        <v>2.4083333333333337</v>
      </c>
      <c r="EF813" s="15">
        <f t="shared" si="162"/>
        <v>-1.8333333333333326</v>
      </c>
    </row>
    <row r="814" spans="1:136" x14ac:dyDescent="0.2">
      <c r="A814" s="15">
        <v>407</v>
      </c>
      <c r="B814" s="15">
        <v>2121</v>
      </c>
      <c r="C814" s="15">
        <v>1</v>
      </c>
      <c r="D814" s="15">
        <v>5</v>
      </c>
      <c r="E814" s="15">
        <v>1</v>
      </c>
      <c r="F814" s="15">
        <v>65</v>
      </c>
      <c r="G814" s="15">
        <v>4</v>
      </c>
      <c r="H814" s="15">
        <v>2</v>
      </c>
      <c r="I814" s="15">
        <v>4</v>
      </c>
      <c r="J814" s="15">
        <v>30</v>
      </c>
      <c r="K814" s="15">
        <v>0</v>
      </c>
      <c r="L814" s="15">
        <v>0</v>
      </c>
      <c r="M814" s="15">
        <v>1</v>
      </c>
      <c r="N814" s="15">
        <v>480000</v>
      </c>
      <c r="O814" s="15">
        <v>1</v>
      </c>
      <c r="P814" s="15">
        <v>1</v>
      </c>
      <c r="Q814" s="15">
        <v>4</v>
      </c>
      <c r="R814" s="15">
        <v>1</v>
      </c>
      <c r="S814" s="15">
        <v>1</v>
      </c>
      <c r="T814" s="15">
        <v>3000</v>
      </c>
      <c r="U814" s="15">
        <f t="shared" si="157"/>
        <v>3000</v>
      </c>
      <c r="V814" s="15">
        <v>2</v>
      </c>
      <c r="W814" s="27">
        <f t="shared" si="158"/>
        <v>3000</v>
      </c>
      <c r="AA814" s="15">
        <f t="shared" si="159"/>
        <v>0</v>
      </c>
      <c r="AD814" s="15">
        <f t="shared" si="160"/>
        <v>3000</v>
      </c>
      <c r="AE814" s="172">
        <f t="shared" si="155"/>
        <v>3000</v>
      </c>
      <c r="AF814" s="161">
        <v>4</v>
      </c>
      <c r="AG814" s="161">
        <v>1</v>
      </c>
      <c r="AH814" s="161">
        <v>1</v>
      </c>
      <c r="AI814" s="161">
        <v>2600</v>
      </c>
      <c r="AJ814" s="161">
        <v>2</v>
      </c>
      <c r="AK814" s="161">
        <v>2600</v>
      </c>
      <c r="CJ814" s="15">
        <v>1.75</v>
      </c>
      <c r="CK814" s="15">
        <v>1</v>
      </c>
      <c r="CL814" s="15">
        <v>1</v>
      </c>
      <c r="CM814" s="15">
        <v>1</v>
      </c>
      <c r="CN814" s="15">
        <v>1</v>
      </c>
      <c r="CO814" s="15">
        <f t="shared" si="161"/>
        <v>1.1499999999999999</v>
      </c>
      <c r="CP814" s="15">
        <v>1</v>
      </c>
      <c r="CQ814" s="15">
        <v>5</v>
      </c>
      <c r="CR814" s="15" t="s">
        <v>1007</v>
      </c>
      <c r="CU814" s="15" t="s">
        <v>1007</v>
      </c>
      <c r="CX814" s="15" t="s">
        <v>1007</v>
      </c>
      <c r="CY814" s="15" t="s">
        <v>1007</v>
      </c>
      <c r="DA814" s="15" t="s">
        <v>1007</v>
      </c>
      <c r="DC814" s="15" t="s">
        <v>1007</v>
      </c>
      <c r="DE814" s="15" t="s">
        <v>1007</v>
      </c>
      <c r="DM814" s="15">
        <v>3</v>
      </c>
      <c r="DN814" s="15">
        <v>3</v>
      </c>
      <c r="DO814" s="15">
        <v>2</v>
      </c>
      <c r="DP814" s="15">
        <v>3</v>
      </c>
      <c r="DQ814" s="15">
        <v>1</v>
      </c>
      <c r="DR814" s="15">
        <v>3</v>
      </c>
      <c r="DY814" s="15">
        <v>4.2</v>
      </c>
      <c r="DZ814" s="15">
        <v>4</v>
      </c>
      <c r="EA814" s="15">
        <v>4.25</v>
      </c>
      <c r="EB814" s="15">
        <v>4</v>
      </c>
      <c r="EC814" s="15">
        <v>4</v>
      </c>
      <c r="ED814" s="15">
        <v>5</v>
      </c>
      <c r="EE814" s="27">
        <f t="shared" si="156"/>
        <v>4.2416666666666663</v>
      </c>
      <c r="EF814" s="15">
        <f t="shared" si="162"/>
        <v>0</v>
      </c>
    </row>
    <row r="815" spans="1:136" x14ac:dyDescent="0.2">
      <c r="A815" s="15">
        <v>407</v>
      </c>
      <c r="B815" s="15">
        <v>2121</v>
      </c>
      <c r="C815" s="15">
        <v>1</v>
      </c>
      <c r="D815" s="15">
        <v>5</v>
      </c>
      <c r="E815" s="15">
        <v>1</v>
      </c>
      <c r="F815" s="15">
        <v>65</v>
      </c>
      <c r="G815" s="15">
        <v>4</v>
      </c>
      <c r="H815" s="15">
        <v>2</v>
      </c>
      <c r="I815" s="15">
        <v>4</v>
      </c>
      <c r="J815" s="15">
        <v>30</v>
      </c>
      <c r="K815" s="15">
        <v>0</v>
      </c>
      <c r="L815" s="15">
        <v>0</v>
      </c>
      <c r="M815" s="15">
        <v>1</v>
      </c>
      <c r="N815" s="15">
        <v>480000</v>
      </c>
      <c r="O815" s="15">
        <v>1</v>
      </c>
      <c r="P815" s="15">
        <v>0</v>
      </c>
      <c r="Q815" s="159">
        <v>4</v>
      </c>
      <c r="R815" s="159">
        <v>1</v>
      </c>
      <c r="S815" s="159">
        <v>1</v>
      </c>
      <c r="T815" s="159">
        <v>2600</v>
      </c>
      <c r="U815" s="159">
        <f t="shared" si="157"/>
        <v>2600</v>
      </c>
      <c r="V815" s="159">
        <v>2</v>
      </c>
      <c r="W815" s="171">
        <f t="shared" si="158"/>
        <v>2600</v>
      </c>
      <c r="AA815" s="15">
        <f t="shared" si="159"/>
        <v>0</v>
      </c>
      <c r="AD815" s="15">
        <f t="shared" si="160"/>
        <v>2600</v>
      </c>
      <c r="AE815" s="172">
        <f t="shared" si="155"/>
        <v>2600</v>
      </c>
      <c r="CJ815" s="15">
        <v>1.75</v>
      </c>
      <c r="CK815" s="15">
        <v>1</v>
      </c>
      <c r="CL815" s="15">
        <v>1</v>
      </c>
      <c r="CM815" s="15">
        <v>1</v>
      </c>
      <c r="CN815" s="15">
        <v>1</v>
      </c>
      <c r="CO815" s="15">
        <f t="shared" si="161"/>
        <v>1.1499999999999999</v>
      </c>
      <c r="CP815" s="15">
        <v>1</v>
      </c>
      <c r="CQ815" s="15">
        <v>5</v>
      </c>
      <c r="CR815" s="15" t="s">
        <v>1007</v>
      </c>
      <c r="CU815" s="15" t="s">
        <v>1007</v>
      </c>
      <c r="CX815" s="15" t="s">
        <v>1007</v>
      </c>
      <c r="CY815" s="15" t="s">
        <v>1007</v>
      </c>
      <c r="DA815" s="15" t="s">
        <v>1007</v>
      </c>
      <c r="DC815" s="15" t="s">
        <v>1007</v>
      </c>
      <c r="DE815" s="15" t="s">
        <v>1007</v>
      </c>
      <c r="DM815" s="15">
        <v>3</v>
      </c>
      <c r="DN815" s="15">
        <v>3</v>
      </c>
      <c r="DO815" s="15">
        <v>2</v>
      </c>
      <c r="DP815" s="15">
        <v>3</v>
      </c>
      <c r="DQ815" s="15">
        <v>1</v>
      </c>
      <c r="DR815" s="15">
        <v>3</v>
      </c>
      <c r="DY815" s="27">
        <v>4.2</v>
      </c>
      <c r="DZ815" s="27">
        <v>4</v>
      </c>
      <c r="EA815" s="27">
        <v>4.25</v>
      </c>
      <c r="EB815" s="27">
        <v>4</v>
      </c>
      <c r="EC815" s="27">
        <v>4</v>
      </c>
      <c r="ED815" s="27">
        <v>5</v>
      </c>
      <c r="EE815" s="27">
        <f t="shared" si="156"/>
        <v>4.2416666666666663</v>
      </c>
      <c r="EF815" s="15">
        <f t="shared" si="162"/>
        <v>0.44722222222222197</v>
      </c>
    </row>
    <row r="816" spans="1:136" x14ac:dyDescent="0.2">
      <c r="A816" s="15">
        <v>408</v>
      </c>
      <c r="B816" s="15">
        <v>2122</v>
      </c>
      <c r="C816" s="15">
        <v>1</v>
      </c>
      <c r="D816" s="15">
        <v>5</v>
      </c>
      <c r="E816" s="15">
        <v>0</v>
      </c>
      <c r="F816" s="15">
        <v>56</v>
      </c>
      <c r="G816" s="15">
        <v>1</v>
      </c>
      <c r="H816" s="15">
        <v>2</v>
      </c>
      <c r="I816" s="15">
        <v>5</v>
      </c>
      <c r="J816" s="15">
        <v>20</v>
      </c>
      <c r="K816" s="15">
        <v>0</v>
      </c>
      <c r="L816" s="15">
        <v>1</v>
      </c>
      <c r="M816" s="15">
        <v>1</v>
      </c>
      <c r="N816" s="15">
        <v>480000</v>
      </c>
      <c r="O816" s="15">
        <v>1</v>
      </c>
      <c r="P816" s="15">
        <v>1</v>
      </c>
      <c r="Q816" s="15">
        <v>2</v>
      </c>
      <c r="R816" s="15">
        <v>1</v>
      </c>
      <c r="S816" s="15">
        <v>30</v>
      </c>
      <c r="T816" s="15">
        <v>5000</v>
      </c>
      <c r="U816" s="15">
        <f t="shared" si="157"/>
        <v>5000</v>
      </c>
      <c r="V816" s="15">
        <v>6</v>
      </c>
      <c r="W816" s="27">
        <f t="shared" si="158"/>
        <v>166.66666666666666</v>
      </c>
      <c r="AA816" s="15">
        <f t="shared" si="159"/>
        <v>0</v>
      </c>
      <c r="AD816" s="15">
        <f t="shared" si="160"/>
        <v>5000</v>
      </c>
      <c r="AE816" s="172">
        <f t="shared" si="155"/>
        <v>166.66666666666666</v>
      </c>
      <c r="AF816" s="161">
        <v>2</v>
      </c>
      <c r="AG816" s="161">
        <v>1</v>
      </c>
      <c r="AH816" s="161">
        <v>30</v>
      </c>
      <c r="AI816" s="161">
        <v>5000</v>
      </c>
      <c r="AJ816" s="161">
        <v>6</v>
      </c>
      <c r="AK816" s="161">
        <v>166.66666666666666</v>
      </c>
      <c r="CJ816" s="15">
        <v>3.75</v>
      </c>
      <c r="CK816" s="15">
        <v>3</v>
      </c>
      <c r="CL816" s="15">
        <v>2.6666666666666665</v>
      </c>
      <c r="CM816" s="15">
        <v>3</v>
      </c>
      <c r="CN816" s="15">
        <v>3</v>
      </c>
      <c r="CO816" s="15">
        <f t="shared" si="161"/>
        <v>3.083333333333333</v>
      </c>
      <c r="CP816" s="15">
        <v>3</v>
      </c>
      <c r="CQ816" s="15">
        <v>5</v>
      </c>
      <c r="CR816" s="15" t="s">
        <v>1007</v>
      </c>
      <c r="CU816" s="15" t="s">
        <v>1007</v>
      </c>
      <c r="CX816" s="15" t="s">
        <v>1007</v>
      </c>
      <c r="CY816" s="15" t="s">
        <v>1007</v>
      </c>
      <c r="DA816" s="15" t="s">
        <v>1007</v>
      </c>
      <c r="DC816" s="15" t="s">
        <v>1007</v>
      </c>
      <c r="DE816" s="15" t="s">
        <v>1007</v>
      </c>
      <c r="DM816" s="15">
        <v>2</v>
      </c>
      <c r="DN816" s="15">
        <v>3</v>
      </c>
      <c r="DQ816" s="15">
        <v>3</v>
      </c>
      <c r="DR816" s="15">
        <v>4</v>
      </c>
      <c r="DS816" s="15">
        <v>1</v>
      </c>
      <c r="DT816" s="15">
        <v>1</v>
      </c>
      <c r="DY816" s="15">
        <v>4.2</v>
      </c>
      <c r="DZ816" s="15">
        <v>4.333333333333333</v>
      </c>
      <c r="EA816" s="15">
        <v>4.5</v>
      </c>
      <c r="EB816" s="15">
        <v>4.4000000000000004</v>
      </c>
      <c r="EC816" s="15">
        <v>2.3333333333333335</v>
      </c>
      <c r="ED816" s="15">
        <v>3</v>
      </c>
      <c r="EE816" s="27">
        <f t="shared" si="156"/>
        <v>3.7944444444444443</v>
      </c>
      <c r="EF816" s="15">
        <f t="shared" si="162"/>
        <v>0.58888888888888857</v>
      </c>
    </row>
    <row r="817" spans="1:136" x14ac:dyDescent="0.2">
      <c r="A817" s="15">
        <v>408</v>
      </c>
      <c r="B817" s="15">
        <v>2122</v>
      </c>
      <c r="C817" s="15">
        <v>1</v>
      </c>
      <c r="D817" s="15">
        <v>5</v>
      </c>
      <c r="E817" s="15">
        <v>0</v>
      </c>
      <c r="F817" s="15">
        <v>56</v>
      </c>
      <c r="G817" s="15">
        <v>1</v>
      </c>
      <c r="H817" s="15">
        <v>2</v>
      </c>
      <c r="I817" s="15">
        <v>5</v>
      </c>
      <c r="J817" s="15">
        <v>20</v>
      </c>
      <c r="K817" s="15">
        <v>0</v>
      </c>
      <c r="L817" s="15">
        <v>1</v>
      </c>
      <c r="M817" s="15">
        <v>1</v>
      </c>
      <c r="N817" s="15">
        <v>480000</v>
      </c>
      <c r="O817" s="15">
        <v>1</v>
      </c>
      <c r="P817" s="15">
        <v>0</v>
      </c>
      <c r="Q817" s="159">
        <v>2</v>
      </c>
      <c r="R817" s="159">
        <v>1</v>
      </c>
      <c r="S817" s="159">
        <v>30</v>
      </c>
      <c r="T817" s="159">
        <v>5000</v>
      </c>
      <c r="U817" s="159">
        <f t="shared" si="157"/>
        <v>5000</v>
      </c>
      <c r="V817" s="159">
        <v>6</v>
      </c>
      <c r="W817" s="171">
        <f t="shared" si="158"/>
        <v>166.66666666666666</v>
      </c>
      <c r="AA817" s="15">
        <f t="shared" si="159"/>
        <v>0</v>
      </c>
      <c r="AD817" s="15">
        <f t="shared" si="160"/>
        <v>5000</v>
      </c>
      <c r="AE817" s="172">
        <f t="shared" si="155"/>
        <v>166.66666666666666</v>
      </c>
      <c r="CJ817" s="15">
        <v>3.75</v>
      </c>
      <c r="CK817" s="15">
        <v>3</v>
      </c>
      <c r="CL817" s="15">
        <v>2.6666666666666665</v>
      </c>
      <c r="CM817" s="15">
        <v>3</v>
      </c>
      <c r="CN817" s="15">
        <v>3</v>
      </c>
      <c r="CO817" s="15">
        <f t="shared" si="161"/>
        <v>3.083333333333333</v>
      </c>
      <c r="CP817" s="15">
        <v>3</v>
      </c>
      <c r="CQ817" s="15">
        <v>5</v>
      </c>
      <c r="CR817" s="15" t="s">
        <v>1007</v>
      </c>
      <c r="CU817" s="15" t="s">
        <v>1007</v>
      </c>
      <c r="CX817" s="15" t="s">
        <v>1007</v>
      </c>
      <c r="CY817" s="15" t="s">
        <v>1007</v>
      </c>
      <c r="DA817" s="15" t="s">
        <v>1007</v>
      </c>
      <c r="DC817" s="15" t="s">
        <v>1007</v>
      </c>
      <c r="DE817" s="15" t="s">
        <v>1007</v>
      </c>
      <c r="DM817" s="15">
        <v>2</v>
      </c>
      <c r="DN817" s="15">
        <v>3</v>
      </c>
      <c r="DQ817" s="15">
        <v>3</v>
      </c>
      <c r="DR817" s="15">
        <v>4</v>
      </c>
      <c r="DS817" s="15">
        <v>1</v>
      </c>
      <c r="DT817" s="15">
        <v>1</v>
      </c>
      <c r="DY817" s="27">
        <v>4</v>
      </c>
      <c r="DZ817" s="27">
        <v>3.3333333333333335</v>
      </c>
      <c r="EA817" s="27">
        <v>3.5</v>
      </c>
      <c r="EB817" s="27">
        <v>3.4</v>
      </c>
      <c r="EC817" s="27">
        <v>2</v>
      </c>
      <c r="ED817" s="27">
        <v>3</v>
      </c>
      <c r="EE817" s="27">
        <f t="shared" si="156"/>
        <v>3.2055555555555557</v>
      </c>
      <c r="EF817" s="15">
        <f t="shared" si="162"/>
        <v>-0.32222222222222241</v>
      </c>
    </row>
    <row r="818" spans="1:136" x14ac:dyDescent="0.2">
      <c r="A818" s="15">
        <v>409</v>
      </c>
      <c r="B818" s="15">
        <v>2123</v>
      </c>
      <c r="C818" s="15">
        <v>1</v>
      </c>
      <c r="D818" s="15">
        <v>5</v>
      </c>
      <c r="E818" s="15">
        <v>1</v>
      </c>
      <c r="F818" s="15">
        <v>65</v>
      </c>
      <c r="G818" s="15">
        <v>4</v>
      </c>
      <c r="H818" s="15">
        <v>2</v>
      </c>
      <c r="I818" s="15">
        <v>4</v>
      </c>
      <c r="J818" s="15">
        <v>30</v>
      </c>
      <c r="K818" s="15">
        <v>0</v>
      </c>
      <c r="L818" s="15">
        <v>0</v>
      </c>
      <c r="M818" s="15">
        <v>0</v>
      </c>
      <c r="N818" s="15">
        <v>0</v>
      </c>
      <c r="O818" s="15">
        <v>1</v>
      </c>
      <c r="P818" s="15">
        <v>1</v>
      </c>
      <c r="Q818" s="15">
        <v>1</v>
      </c>
      <c r="R818" s="15">
        <v>1</v>
      </c>
      <c r="S818" s="15">
        <v>16</v>
      </c>
      <c r="T818" s="15">
        <v>2000</v>
      </c>
      <c r="U818" s="15">
        <f t="shared" si="157"/>
        <v>2000</v>
      </c>
      <c r="V818" s="15">
        <v>9</v>
      </c>
      <c r="W818" s="27">
        <f t="shared" si="158"/>
        <v>125</v>
      </c>
      <c r="AA818" s="15">
        <f t="shared" si="159"/>
        <v>0</v>
      </c>
      <c r="AD818" s="15">
        <f t="shared" si="160"/>
        <v>2000</v>
      </c>
      <c r="AE818" s="172">
        <f t="shared" si="155"/>
        <v>125</v>
      </c>
      <c r="AF818" s="161">
        <v>1</v>
      </c>
      <c r="AG818" s="161">
        <v>1</v>
      </c>
      <c r="AH818" s="161">
        <v>16</v>
      </c>
      <c r="AI818" s="161">
        <v>2000</v>
      </c>
      <c r="AJ818" s="161">
        <v>9</v>
      </c>
      <c r="AK818" s="161">
        <v>125</v>
      </c>
      <c r="CJ818" s="15">
        <v>1</v>
      </c>
      <c r="CK818" s="15">
        <v>1</v>
      </c>
      <c r="CL818" s="15">
        <v>1</v>
      </c>
      <c r="CM818" s="15">
        <v>1</v>
      </c>
      <c r="CN818" s="15">
        <v>5</v>
      </c>
      <c r="CO818" s="15">
        <f t="shared" si="161"/>
        <v>1.8</v>
      </c>
      <c r="CP818" s="15">
        <v>4</v>
      </c>
      <c r="CQ818" s="15">
        <v>5</v>
      </c>
      <c r="CR818" s="15" t="s">
        <v>1007</v>
      </c>
      <c r="CU818" s="15" t="s">
        <v>1007</v>
      </c>
      <c r="CX818" s="15" t="s">
        <v>1007</v>
      </c>
      <c r="CY818" s="15" t="s">
        <v>1007</v>
      </c>
      <c r="DA818" s="15" t="s">
        <v>1007</v>
      </c>
      <c r="DC818" s="15" t="s">
        <v>1007</v>
      </c>
      <c r="DE818" s="15" t="s">
        <v>1007</v>
      </c>
      <c r="DM818" s="15">
        <v>1</v>
      </c>
      <c r="DN818" s="15">
        <v>2</v>
      </c>
      <c r="DO818" s="15">
        <v>3</v>
      </c>
      <c r="DP818" s="15">
        <v>2</v>
      </c>
      <c r="DQ818" s="15">
        <v>2</v>
      </c>
      <c r="DR818" s="15">
        <v>2</v>
      </c>
      <c r="DY818" s="15">
        <v>4</v>
      </c>
      <c r="DZ818" s="15">
        <v>3</v>
      </c>
      <c r="EA818" s="15">
        <v>3.5</v>
      </c>
      <c r="EB818" s="15">
        <v>3</v>
      </c>
      <c r="EC818" s="15">
        <v>3.6666666666666665</v>
      </c>
      <c r="ED818" s="15">
        <v>4</v>
      </c>
      <c r="EE818" s="27">
        <f t="shared" si="156"/>
        <v>3.5277777777777781</v>
      </c>
      <c r="EF818" s="15">
        <f t="shared" si="162"/>
        <v>0</v>
      </c>
    </row>
    <row r="819" spans="1:136" x14ac:dyDescent="0.2">
      <c r="A819" s="15">
        <v>409</v>
      </c>
      <c r="B819" s="15">
        <v>2123</v>
      </c>
      <c r="C819" s="15">
        <v>1</v>
      </c>
      <c r="D819" s="15">
        <v>5</v>
      </c>
      <c r="E819" s="15">
        <v>1</v>
      </c>
      <c r="F819" s="15">
        <v>65</v>
      </c>
      <c r="G819" s="15">
        <v>4</v>
      </c>
      <c r="H819" s="15">
        <v>2</v>
      </c>
      <c r="I819" s="15">
        <v>4</v>
      </c>
      <c r="J819" s="15">
        <v>30</v>
      </c>
      <c r="K819" s="15">
        <v>0</v>
      </c>
      <c r="L819" s="15">
        <v>0</v>
      </c>
      <c r="M819" s="15">
        <v>0</v>
      </c>
      <c r="N819" s="15">
        <v>0</v>
      </c>
      <c r="O819" s="15">
        <v>1</v>
      </c>
      <c r="P819" s="15">
        <v>0</v>
      </c>
      <c r="Q819" s="159">
        <v>1</v>
      </c>
      <c r="R819" s="159">
        <v>1</v>
      </c>
      <c r="S819" s="159">
        <v>16</v>
      </c>
      <c r="T819" s="159">
        <v>2000</v>
      </c>
      <c r="U819" s="159">
        <f t="shared" si="157"/>
        <v>2000</v>
      </c>
      <c r="V819" s="159">
        <v>9</v>
      </c>
      <c r="W819" s="171">
        <f t="shared" si="158"/>
        <v>125</v>
      </c>
      <c r="AA819" s="15">
        <f t="shared" si="159"/>
        <v>0</v>
      </c>
      <c r="AD819" s="15">
        <f t="shared" si="160"/>
        <v>2000</v>
      </c>
      <c r="AE819" s="172">
        <f t="shared" si="155"/>
        <v>125</v>
      </c>
      <c r="CJ819" s="15">
        <v>1</v>
      </c>
      <c r="CK819" s="15">
        <v>1</v>
      </c>
      <c r="CL819" s="15">
        <v>1</v>
      </c>
      <c r="CM819" s="15">
        <v>1</v>
      </c>
      <c r="CN819" s="15">
        <v>5</v>
      </c>
      <c r="CO819" s="15">
        <f t="shared" si="161"/>
        <v>1.8</v>
      </c>
      <c r="CP819" s="15">
        <v>4</v>
      </c>
      <c r="CQ819" s="15">
        <v>5</v>
      </c>
      <c r="CR819" s="15" t="s">
        <v>1007</v>
      </c>
      <c r="CU819" s="15" t="s">
        <v>1007</v>
      </c>
      <c r="CX819" s="15" t="s">
        <v>1007</v>
      </c>
      <c r="CY819" s="15" t="s">
        <v>1007</v>
      </c>
      <c r="DA819" s="15" t="s">
        <v>1007</v>
      </c>
      <c r="DC819" s="15" t="s">
        <v>1007</v>
      </c>
      <c r="DE819" s="15" t="s">
        <v>1007</v>
      </c>
      <c r="DM819" s="15">
        <v>1</v>
      </c>
      <c r="DN819" s="15">
        <v>2</v>
      </c>
      <c r="DO819" s="15">
        <v>3</v>
      </c>
      <c r="DP819" s="15">
        <v>2</v>
      </c>
      <c r="DQ819" s="15">
        <v>2</v>
      </c>
      <c r="DR819" s="15">
        <v>2</v>
      </c>
      <c r="DY819" s="27">
        <v>4</v>
      </c>
      <c r="DZ819" s="27">
        <v>3</v>
      </c>
      <c r="EA819" s="27">
        <v>3.5</v>
      </c>
      <c r="EB819" s="27">
        <v>3</v>
      </c>
      <c r="EC819" s="27">
        <v>3.6666666666666665</v>
      </c>
      <c r="ED819" s="27">
        <v>4</v>
      </c>
      <c r="EE819" s="27">
        <f t="shared" si="156"/>
        <v>3.5277777777777781</v>
      </c>
      <c r="EF819" s="15">
        <f t="shared" si="162"/>
        <v>-0.21944444444444411</v>
      </c>
    </row>
    <row r="820" spans="1:136" x14ac:dyDescent="0.2">
      <c r="A820" s="15">
        <v>410</v>
      </c>
      <c r="B820" s="15">
        <v>2124</v>
      </c>
      <c r="C820" s="15">
        <v>1</v>
      </c>
      <c r="D820" s="15">
        <v>5</v>
      </c>
      <c r="E820" s="15">
        <v>1</v>
      </c>
      <c r="F820" s="15">
        <v>65</v>
      </c>
      <c r="G820" s="15">
        <v>4</v>
      </c>
      <c r="H820" s="15">
        <v>3</v>
      </c>
      <c r="I820" s="15">
        <v>2</v>
      </c>
      <c r="J820" s="15">
        <v>20</v>
      </c>
      <c r="K820" s="15">
        <v>0</v>
      </c>
      <c r="L820" s="15">
        <v>0</v>
      </c>
      <c r="M820" s="15">
        <v>0</v>
      </c>
      <c r="N820" s="15">
        <v>0</v>
      </c>
      <c r="O820" s="15">
        <v>1</v>
      </c>
      <c r="P820" s="15">
        <v>1</v>
      </c>
      <c r="Q820" s="15">
        <v>1</v>
      </c>
      <c r="R820" s="15">
        <v>1</v>
      </c>
      <c r="S820" s="15">
        <v>15</v>
      </c>
      <c r="T820" s="15">
        <v>18000</v>
      </c>
      <c r="U820" s="15">
        <f t="shared" si="157"/>
        <v>18000</v>
      </c>
      <c r="V820" s="15">
        <v>10</v>
      </c>
      <c r="W820" s="27">
        <f t="shared" si="158"/>
        <v>1200</v>
      </c>
      <c r="AA820" s="15">
        <f t="shared" si="159"/>
        <v>0</v>
      </c>
      <c r="AD820" s="15">
        <f t="shared" si="160"/>
        <v>18000</v>
      </c>
      <c r="AE820" s="172">
        <f t="shared" si="155"/>
        <v>1200</v>
      </c>
      <c r="AF820" s="161">
        <v>1</v>
      </c>
      <c r="AG820" s="161">
        <v>1</v>
      </c>
      <c r="AH820" s="161">
        <v>15</v>
      </c>
      <c r="AI820" s="161">
        <v>18000</v>
      </c>
      <c r="AJ820" s="161">
        <v>10</v>
      </c>
      <c r="AK820" s="161">
        <v>1200</v>
      </c>
      <c r="CJ820" s="15">
        <v>1</v>
      </c>
      <c r="CK820" s="15">
        <v>1</v>
      </c>
      <c r="CL820" s="15">
        <v>1</v>
      </c>
      <c r="CM820" s="15">
        <v>1</v>
      </c>
      <c r="CN820" s="15">
        <v>1</v>
      </c>
      <c r="CO820" s="15">
        <f t="shared" si="161"/>
        <v>1</v>
      </c>
      <c r="CP820" s="15">
        <v>1</v>
      </c>
      <c r="CQ820" s="15">
        <v>5</v>
      </c>
      <c r="CR820" s="15" t="s">
        <v>1007</v>
      </c>
      <c r="CU820" s="15" t="s">
        <v>1007</v>
      </c>
      <c r="CX820" s="15" t="s">
        <v>1007</v>
      </c>
      <c r="CY820" s="15" t="s">
        <v>1007</v>
      </c>
      <c r="DA820" s="15" t="s">
        <v>1007</v>
      </c>
      <c r="DC820" s="15" t="s">
        <v>1007</v>
      </c>
      <c r="DE820" s="15" t="s">
        <v>1007</v>
      </c>
      <c r="DO820" s="15">
        <v>2</v>
      </c>
      <c r="DP820" s="15">
        <v>3</v>
      </c>
      <c r="DQ820" s="15">
        <v>1</v>
      </c>
      <c r="DR820" s="15">
        <v>3</v>
      </c>
      <c r="DS820" s="15">
        <v>3</v>
      </c>
      <c r="DT820" s="15">
        <v>3</v>
      </c>
      <c r="DY820" s="15">
        <v>3.4</v>
      </c>
      <c r="DZ820" s="15">
        <v>3.6666666666666665</v>
      </c>
      <c r="EA820" s="15">
        <v>3.75</v>
      </c>
      <c r="EB820" s="15">
        <v>4</v>
      </c>
      <c r="EC820" s="15">
        <v>3.6666666666666665</v>
      </c>
      <c r="ED820" s="15">
        <v>4</v>
      </c>
      <c r="EE820" s="27">
        <f t="shared" si="156"/>
        <v>3.7472222222222222</v>
      </c>
      <c r="EF820" s="15">
        <f t="shared" si="162"/>
        <v>0</v>
      </c>
    </row>
    <row r="821" spans="1:136" x14ac:dyDescent="0.2">
      <c r="A821" s="15">
        <v>410</v>
      </c>
      <c r="B821" s="15">
        <v>2124</v>
      </c>
      <c r="C821" s="15">
        <v>1</v>
      </c>
      <c r="D821" s="15">
        <v>5</v>
      </c>
      <c r="E821" s="15">
        <v>1</v>
      </c>
      <c r="F821" s="15">
        <v>65</v>
      </c>
      <c r="G821" s="15">
        <v>4</v>
      </c>
      <c r="H821" s="15">
        <v>3</v>
      </c>
      <c r="I821" s="15">
        <v>2</v>
      </c>
      <c r="J821" s="15">
        <v>20</v>
      </c>
      <c r="K821" s="15">
        <v>0</v>
      </c>
      <c r="L821" s="15">
        <v>0</v>
      </c>
      <c r="M821" s="15">
        <v>0</v>
      </c>
      <c r="N821" s="15">
        <v>0</v>
      </c>
      <c r="O821" s="15">
        <v>1</v>
      </c>
      <c r="P821" s="15">
        <v>0</v>
      </c>
      <c r="Q821" s="159">
        <v>1</v>
      </c>
      <c r="R821" s="159">
        <v>1</v>
      </c>
      <c r="S821" s="159">
        <v>15</v>
      </c>
      <c r="T821" s="159">
        <v>18000</v>
      </c>
      <c r="U821" s="159">
        <f t="shared" si="157"/>
        <v>18000</v>
      </c>
      <c r="V821" s="159">
        <v>10</v>
      </c>
      <c r="W821" s="171">
        <f t="shared" si="158"/>
        <v>1200</v>
      </c>
      <c r="AA821" s="15">
        <f t="shared" si="159"/>
        <v>0</v>
      </c>
      <c r="AD821" s="15">
        <f t="shared" si="160"/>
        <v>18000</v>
      </c>
      <c r="AE821" s="172">
        <f t="shared" si="155"/>
        <v>1200</v>
      </c>
      <c r="CJ821" s="15">
        <v>1</v>
      </c>
      <c r="CK821" s="15">
        <v>1</v>
      </c>
      <c r="CL821" s="15">
        <v>1</v>
      </c>
      <c r="CM821" s="15">
        <v>1</v>
      </c>
      <c r="CN821" s="15">
        <v>1</v>
      </c>
      <c r="CO821" s="15">
        <f t="shared" si="161"/>
        <v>1</v>
      </c>
      <c r="CP821" s="15">
        <v>1</v>
      </c>
      <c r="CQ821" s="15">
        <v>5</v>
      </c>
      <c r="CR821" s="15" t="s">
        <v>1007</v>
      </c>
      <c r="CU821" s="15" t="s">
        <v>1007</v>
      </c>
      <c r="CX821" s="15" t="s">
        <v>1007</v>
      </c>
      <c r="CY821" s="15" t="s">
        <v>1007</v>
      </c>
      <c r="DA821" s="15" t="s">
        <v>1007</v>
      </c>
      <c r="DC821" s="15" t="s">
        <v>1007</v>
      </c>
      <c r="DE821" s="15" t="s">
        <v>1007</v>
      </c>
      <c r="DO821" s="15">
        <v>2</v>
      </c>
      <c r="DP821" s="15">
        <v>3</v>
      </c>
      <c r="DQ821" s="15">
        <v>1</v>
      </c>
      <c r="DR821" s="15">
        <v>3</v>
      </c>
      <c r="DS821" s="15">
        <v>3</v>
      </c>
      <c r="DT821" s="15">
        <v>3</v>
      </c>
      <c r="DY821" s="27">
        <v>3.4</v>
      </c>
      <c r="DZ821" s="27">
        <v>3.6666666666666665</v>
      </c>
      <c r="EA821" s="27">
        <v>3.75</v>
      </c>
      <c r="EB821" s="27">
        <v>4</v>
      </c>
      <c r="EC821" s="27">
        <v>3.6666666666666665</v>
      </c>
      <c r="ED821" s="27">
        <v>4</v>
      </c>
      <c r="EE821" s="27">
        <f t="shared" si="156"/>
        <v>3.7472222222222222</v>
      </c>
      <c r="EF821" s="15">
        <f t="shared" si="162"/>
        <v>-0.61999999999999966</v>
      </c>
    </row>
    <row r="822" spans="1:136" x14ac:dyDescent="0.2">
      <c r="A822" s="15">
        <v>411</v>
      </c>
      <c r="B822" s="15">
        <v>2125</v>
      </c>
      <c r="C822" s="15">
        <v>1</v>
      </c>
      <c r="D822" s="15">
        <v>5</v>
      </c>
      <c r="E822" s="15">
        <v>1</v>
      </c>
      <c r="F822" s="15">
        <v>50</v>
      </c>
      <c r="G822" s="15">
        <v>4</v>
      </c>
      <c r="H822" s="15">
        <v>2</v>
      </c>
      <c r="I822" s="15">
        <v>4</v>
      </c>
      <c r="J822" s="15">
        <v>30</v>
      </c>
      <c r="K822" s="15">
        <v>0</v>
      </c>
      <c r="L822" s="15">
        <v>0</v>
      </c>
      <c r="M822" s="15">
        <v>0</v>
      </c>
      <c r="N822" s="15">
        <v>0</v>
      </c>
      <c r="O822" s="15">
        <v>1</v>
      </c>
      <c r="P822" s="15">
        <v>1</v>
      </c>
      <c r="Q822" s="15">
        <v>2</v>
      </c>
      <c r="R822" s="15">
        <v>1</v>
      </c>
      <c r="S822" s="15">
        <v>70</v>
      </c>
      <c r="T822" s="15">
        <v>13600</v>
      </c>
      <c r="U822" s="15">
        <f t="shared" si="157"/>
        <v>13600</v>
      </c>
      <c r="V822" s="15">
        <v>6.5</v>
      </c>
      <c r="W822" s="27">
        <f t="shared" si="158"/>
        <v>194.28571428571428</v>
      </c>
      <c r="AA822" s="15">
        <f t="shared" si="159"/>
        <v>0</v>
      </c>
      <c r="AD822" s="15">
        <f t="shared" si="160"/>
        <v>13600</v>
      </c>
      <c r="AE822" s="172">
        <f t="shared" si="155"/>
        <v>194.28571428571428</v>
      </c>
      <c r="AF822" s="161">
        <v>2</v>
      </c>
      <c r="AG822" s="161">
        <v>1</v>
      </c>
      <c r="AH822" s="161">
        <v>70</v>
      </c>
      <c r="AI822" s="161">
        <v>11000</v>
      </c>
      <c r="AJ822" s="161">
        <v>6.5</v>
      </c>
      <c r="AK822" s="161">
        <v>157.14285714285714</v>
      </c>
      <c r="CJ822" s="15">
        <v>2.5</v>
      </c>
      <c r="CK822" s="15">
        <v>2</v>
      </c>
      <c r="CL822" s="15">
        <v>2</v>
      </c>
      <c r="CM822" s="15">
        <v>2</v>
      </c>
      <c r="CN822" s="15">
        <v>2</v>
      </c>
      <c r="CO822" s="15">
        <f t="shared" si="161"/>
        <v>2.1</v>
      </c>
      <c r="CP822" s="15">
        <v>2</v>
      </c>
      <c r="CQ822" s="15">
        <v>5</v>
      </c>
      <c r="CR822" s="15" t="s">
        <v>1007</v>
      </c>
      <c r="CU822" s="15" t="s">
        <v>1007</v>
      </c>
      <c r="CX822" s="15" t="s">
        <v>1007</v>
      </c>
      <c r="CY822" s="15" t="s">
        <v>1007</v>
      </c>
      <c r="DA822" s="15" t="s">
        <v>1007</v>
      </c>
      <c r="DC822" s="15" t="s">
        <v>1007</v>
      </c>
      <c r="DE822" s="15" t="s">
        <v>1007</v>
      </c>
      <c r="DM822" s="15">
        <v>1</v>
      </c>
      <c r="DN822" s="15">
        <v>3</v>
      </c>
      <c r="DQ822" s="15">
        <v>2</v>
      </c>
      <c r="DR822" s="15">
        <v>3</v>
      </c>
      <c r="DS822" s="15">
        <v>3</v>
      </c>
      <c r="DT822" s="15">
        <v>3</v>
      </c>
      <c r="DY822" s="15">
        <v>4.5999999999999996</v>
      </c>
      <c r="DZ822" s="15">
        <v>4.333333333333333</v>
      </c>
      <c r="EA822" s="15">
        <v>5</v>
      </c>
      <c r="EB822" s="15">
        <v>4.5999999999999996</v>
      </c>
      <c r="EC822" s="150">
        <v>4.67</v>
      </c>
      <c r="ED822" s="15">
        <v>3</v>
      </c>
      <c r="EE822" s="27">
        <f t="shared" si="156"/>
        <v>4.3672222222222219</v>
      </c>
      <c r="EF822" s="15">
        <f t="shared" si="162"/>
        <v>5.555555555556424E-4</v>
      </c>
    </row>
    <row r="823" spans="1:136" x14ac:dyDescent="0.2">
      <c r="A823" s="15">
        <v>411</v>
      </c>
      <c r="B823" s="15">
        <v>2125</v>
      </c>
      <c r="C823" s="15">
        <v>1</v>
      </c>
      <c r="D823" s="15">
        <v>5</v>
      </c>
      <c r="E823" s="15">
        <v>1</v>
      </c>
      <c r="F823" s="15">
        <v>50</v>
      </c>
      <c r="G823" s="15">
        <v>4</v>
      </c>
      <c r="H823" s="15">
        <v>2</v>
      </c>
      <c r="I823" s="15">
        <v>4</v>
      </c>
      <c r="J823" s="15">
        <v>30</v>
      </c>
      <c r="K823" s="15">
        <v>0</v>
      </c>
      <c r="L823" s="15">
        <v>0</v>
      </c>
      <c r="M823" s="15">
        <v>0</v>
      </c>
      <c r="N823" s="15">
        <v>0</v>
      </c>
      <c r="O823" s="15">
        <v>1</v>
      </c>
      <c r="P823" s="15">
        <v>0</v>
      </c>
      <c r="Q823" s="159">
        <v>2</v>
      </c>
      <c r="R823" s="159">
        <v>1</v>
      </c>
      <c r="S823" s="159">
        <v>70</v>
      </c>
      <c r="T823" s="159">
        <v>11000</v>
      </c>
      <c r="U823" s="159">
        <f t="shared" si="157"/>
        <v>11000</v>
      </c>
      <c r="V823" s="159">
        <v>6.5</v>
      </c>
      <c r="W823" s="171">
        <f t="shared" si="158"/>
        <v>157.14285714285714</v>
      </c>
      <c r="AA823" s="15">
        <f t="shared" si="159"/>
        <v>0</v>
      </c>
      <c r="AD823" s="15">
        <f t="shared" si="160"/>
        <v>11000</v>
      </c>
      <c r="AE823" s="172">
        <f t="shared" si="155"/>
        <v>157.14285714285714</v>
      </c>
      <c r="CJ823" s="15">
        <v>2.5</v>
      </c>
      <c r="CK823" s="15">
        <v>2</v>
      </c>
      <c r="CL823" s="15">
        <v>2</v>
      </c>
      <c r="CM823" s="15">
        <v>2</v>
      </c>
      <c r="CN823" s="15">
        <v>2</v>
      </c>
      <c r="CO823" s="15">
        <f t="shared" si="161"/>
        <v>2.1</v>
      </c>
      <c r="CP823" s="15">
        <v>2</v>
      </c>
      <c r="CQ823" s="15">
        <v>5</v>
      </c>
      <c r="CR823" s="15" t="s">
        <v>1007</v>
      </c>
      <c r="CU823" s="15" t="s">
        <v>1007</v>
      </c>
      <c r="CX823" s="15" t="s">
        <v>1007</v>
      </c>
      <c r="CY823" s="15" t="s">
        <v>1007</v>
      </c>
      <c r="DA823" s="15" t="s">
        <v>1007</v>
      </c>
      <c r="DC823" s="15" t="s">
        <v>1007</v>
      </c>
      <c r="DE823" s="15" t="s">
        <v>1007</v>
      </c>
      <c r="DM823" s="15">
        <v>1</v>
      </c>
      <c r="DN823" s="15">
        <v>3</v>
      </c>
      <c r="DQ823" s="15">
        <v>2</v>
      </c>
      <c r="DR823" s="15">
        <v>3</v>
      </c>
      <c r="DS823" s="15">
        <v>3</v>
      </c>
      <c r="DT823" s="15">
        <v>3</v>
      </c>
      <c r="DY823" s="27">
        <v>4.5999999999999996</v>
      </c>
      <c r="DZ823" s="27">
        <v>4.333333333333333</v>
      </c>
      <c r="EA823" s="27">
        <v>5</v>
      </c>
      <c r="EB823" s="27">
        <v>4.5999999999999996</v>
      </c>
      <c r="EC823" s="27">
        <v>4.666666666666667</v>
      </c>
      <c r="ED823" s="27">
        <v>3</v>
      </c>
      <c r="EE823" s="27">
        <f t="shared" si="156"/>
        <v>4.3666666666666663</v>
      </c>
      <c r="EF823" s="15">
        <f t="shared" si="162"/>
        <v>1.7277777777777774</v>
      </c>
    </row>
    <row r="824" spans="1:136" x14ac:dyDescent="0.2">
      <c r="A824" s="15">
        <v>412</v>
      </c>
      <c r="B824" s="15">
        <v>2126</v>
      </c>
      <c r="C824" s="15">
        <v>1</v>
      </c>
      <c r="D824" s="15">
        <v>1</v>
      </c>
      <c r="E824" s="15">
        <v>1</v>
      </c>
      <c r="F824" s="15">
        <v>60</v>
      </c>
      <c r="G824" s="15">
        <v>4</v>
      </c>
      <c r="H824" s="15">
        <v>2</v>
      </c>
      <c r="I824" s="15">
        <v>4</v>
      </c>
      <c r="J824" s="15">
        <v>30</v>
      </c>
      <c r="K824" s="15">
        <v>0</v>
      </c>
      <c r="L824" s="15">
        <v>1</v>
      </c>
      <c r="M824" s="15">
        <v>0</v>
      </c>
      <c r="N824" s="15">
        <v>0</v>
      </c>
      <c r="O824" s="15">
        <v>1</v>
      </c>
      <c r="P824" s="15">
        <v>1</v>
      </c>
      <c r="Q824" s="15">
        <v>7</v>
      </c>
      <c r="R824" s="15">
        <v>1</v>
      </c>
      <c r="S824" s="15">
        <v>10</v>
      </c>
      <c r="T824" s="15">
        <v>350</v>
      </c>
      <c r="U824" s="15">
        <f t="shared" si="157"/>
        <v>350</v>
      </c>
      <c r="V824" s="15">
        <v>20</v>
      </c>
      <c r="W824" s="27">
        <f t="shared" si="158"/>
        <v>35</v>
      </c>
      <c r="AA824" s="15">
        <f t="shared" si="159"/>
        <v>0</v>
      </c>
      <c r="AD824" s="15">
        <f t="shared" si="160"/>
        <v>350</v>
      </c>
      <c r="AE824" s="172">
        <f t="shared" si="155"/>
        <v>35</v>
      </c>
      <c r="AF824" s="161">
        <v>7</v>
      </c>
      <c r="AG824" s="161">
        <v>1</v>
      </c>
      <c r="AH824" s="161">
        <v>10</v>
      </c>
      <c r="AI824" s="161">
        <v>350</v>
      </c>
      <c r="AJ824" s="161">
        <v>15</v>
      </c>
      <c r="AK824" s="161">
        <v>35</v>
      </c>
      <c r="CJ824" s="15">
        <v>1.5</v>
      </c>
      <c r="CK824" s="15">
        <v>3.3333333333333335</v>
      </c>
      <c r="CL824" s="15">
        <v>2</v>
      </c>
      <c r="CM824" s="15">
        <v>2</v>
      </c>
      <c r="CN824" s="15">
        <v>4.5</v>
      </c>
      <c r="CO824" s="15">
        <f t="shared" si="161"/>
        <v>2.666666666666667</v>
      </c>
      <c r="CP824" s="15">
        <v>4</v>
      </c>
      <c r="CQ824" s="15">
        <v>5</v>
      </c>
      <c r="CR824" s="15" t="s">
        <v>1007</v>
      </c>
      <c r="CU824" s="15" t="s">
        <v>1007</v>
      </c>
      <c r="CX824" s="15" t="s">
        <v>1007</v>
      </c>
      <c r="CY824" s="15" t="s">
        <v>1007</v>
      </c>
      <c r="DA824" s="15" t="s">
        <v>1007</v>
      </c>
      <c r="DC824" s="15" t="s">
        <v>1007</v>
      </c>
      <c r="DE824" s="15" t="s">
        <v>1007</v>
      </c>
      <c r="DM824" s="15">
        <v>3</v>
      </c>
      <c r="DN824" s="15">
        <v>3</v>
      </c>
      <c r="DO824" s="15">
        <v>2</v>
      </c>
      <c r="DP824" s="15">
        <v>3</v>
      </c>
      <c r="DQ824" s="15">
        <v>1</v>
      </c>
      <c r="DR824" s="15">
        <v>3</v>
      </c>
      <c r="DY824" s="15">
        <v>2.8</v>
      </c>
      <c r="DZ824" s="15">
        <v>2.6666666666666665</v>
      </c>
      <c r="EA824" s="15">
        <v>2.75</v>
      </c>
      <c r="EB824" s="15">
        <v>2.2000000000000002</v>
      </c>
      <c r="EC824" s="15">
        <v>2.6666666666666665</v>
      </c>
      <c r="ED824" s="15">
        <v>2.75</v>
      </c>
      <c r="EE824" s="27">
        <f t="shared" si="156"/>
        <v>2.6388888888888888</v>
      </c>
      <c r="EF824" s="15">
        <f t="shared" si="162"/>
        <v>0</v>
      </c>
    </row>
    <row r="825" spans="1:136" x14ac:dyDescent="0.2">
      <c r="A825" s="15">
        <v>412</v>
      </c>
      <c r="B825" s="15">
        <v>2126</v>
      </c>
      <c r="C825" s="15">
        <v>1</v>
      </c>
      <c r="D825" s="15">
        <v>1</v>
      </c>
      <c r="E825" s="15">
        <v>1</v>
      </c>
      <c r="F825" s="15">
        <v>60</v>
      </c>
      <c r="G825" s="15">
        <v>4</v>
      </c>
      <c r="H825" s="15">
        <v>2</v>
      </c>
      <c r="I825" s="15">
        <v>4</v>
      </c>
      <c r="J825" s="15">
        <v>30</v>
      </c>
      <c r="K825" s="15">
        <v>0</v>
      </c>
      <c r="L825" s="15">
        <v>1</v>
      </c>
      <c r="M825" s="15">
        <v>0</v>
      </c>
      <c r="N825" s="15">
        <v>0</v>
      </c>
      <c r="O825" s="15">
        <v>1</v>
      </c>
      <c r="P825" s="15">
        <v>0</v>
      </c>
      <c r="Q825" s="159">
        <v>7</v>
      </c>
      <c r="R825" s="159">
        <v>1</v>
      </c>
      <c r="S825" s="159">
        <v>10</v>
      </c>
      <c r="T825" s="159">
        <v>350</v>
      </c>
      <c r="U825" s="159">
        <f t="shared" si="157"/>
        <v>350</v>
      </c>
      <c r="V825" s="159">
        <v>15</v>
      </c>
      <c r="W825" s="171">
        <f t="shared" si="158"/>
        <v>35</v>
      </c>
      <c r="AA825" s="15">
        <f t="shared" si="159"/>
        <v>0</v>
      </c>
      <c r="AD825" s="15">
        <f t="shared" si="160"/>
        <v>350</v>
      </c>
      <c r="AE825" s="172">
        <f t="shared" si="155"/>
        <v>35</v>
      </c>
      <c r="CJ825" s="15">
        <v>1.5</v>
      </c>
      <c r="CK825" s="15">
        <v>3.3333333333333335</v>
      </c>
      <c r="CL825" s="15">
        <v>2</v>
      </c>
      <c r="CM825" s="15">
        <v>2</v>
      </c>
      <c r="CN825" s="15">
        <v>4.5</v>
      </c>
      <c r="CO825" s="15">
        <f t="shared" si="161"/>
        <v>2.666666666666667</v>
      </c>
      <c r="CP825" s="15">
        <v>4</v>
      </c>
      <c r="CQ825" s="15">
        <v>5</v>
      </c>
      <c r="CR825" s="15" t="s">
        <v>1007</v>
      </c>
      <c r="CU825" s="15" t="s">
        <v>1007</v>
      </c>
      <c r="CX825" s="15" t="s">
        <v>1007</v>
      </c>
      <c r="CY825" s="15" t="s">
        <v>1007</v>
      </c>
      <c r="DA825" s="15" t="s">
        <v>1007</v>
      </c>
      <c r="DC825" s="15" t="s">
        <v>1007</v>
      </c>
      <c r="DE825" s="15" t="s">
        <v>1007</v>
      </c>
      <c r="DM825" s="15">
        <v>3</v>
      </c>
      <c r="DN825" s="15">
        <v>3</v>
      </c>
      <c r="DO825" s="15">
        <v>2</v>
      </c>
      <c r="DP825" s="15">
        <v>3</v>
      </c>
      <c r="DQ825" s="15">
        <v>1</v>
      </c>
      <c r="DR825" s="15">
        <v>3</v>
      </c>
      <c r="DY825" s="27">
        <v>2.8</v>
      </c>
      <c r="DZ825" s="27">
        <v>2.6666666666666665</v>
      </c>
      <c r="EA825" s="27">
        <v>2.75</v>
      </c>
      <c r="EB825" s="27">
        <v>2.2000000000000002</v>
      </c>
      <c r="EC825" s="27">
        <v>2.6666666666666665</v>
      </c>
      <c r="ED825" s="27">
        <v>2.75</v>
      </c>
      <c r="EE825" s="27">
        <f t="shared" si="156"/>
        <v>2.6388888888888888</v>
      </c>
      <c r="EF825" s="15">
        <f t="shared" si="162"/>
        <v>-1.0972222222222223</v>
      </c>
    </row>
    <row r="826" spans="1:136" x14ac:dyDescent="0.2">
      <c r="A826" s="15">
        <v>413</v>
      </c>
      <c r="B826" s="15">
        <v>2127</v>
      </c>
      <c r="C826" s="15">
        <v>1</v>
      </c>
      <c r="D826" s="15">
        <v>5</v>
      </c>
      <c r="E826" s="15">
        <v>1</v>
      </c>
      <c r="F826" s="15">
        <v>54</v>
      </c>
      <c r="G826" s="15">
        <v>1</v>
      </c>
      <c r="H826" s="15">
        <v>2</v>
      </c>
      <c r="I826" s="15">
        <v>4</v>
      </c>
      <c r="J826" s="15">
        <v>20</v>
      </c>
      <c r="K826" s="15">
        <v>0</v>
      </c>
      <c r="L826" s="15">
        <v>1</v>
      </c>
      <c r="M826" s="15">
        <v>1</v>
      </c>
      <c r="N826" s="15">
        <v>360000</v>
      </c>
      <c r="O826" s="15">
        <v>1</v>
      </c>
      <c r="P826" s="15">
        <v>1</v>
      </c>
      <c r="Q826" s="15">
        <v>2</v>
      </c>
      <c r="R826" s="15">
        <v>1</v>
      </c>
      <c r="S826" s="15">
        <v>73</v>
      </c>
      <c r="T826" s="15">
        <v>13950</v>
      </c>
      <c r="U826" s="15">
        <f t="shared" si="157"/>
        <v>13950</v>
      </c>
      <c r="V826" s="15">
        <v>6.5</v>
      </c>
      <c r="W826" s="27">
        <f t="shared" si="158"/>
        <v>191.0958904109589</v>
      </c>
      <c r="AA826" s="15">
        <f t="shared" si="159"/>
        <v>0</v>
      </c>
      <c r="AD826" s="15">
        <f t="shared" si="160"/>
        <v>13950</v>
      </c>
      <c r="AE826" s="172">
        <f t="shared" si="155"/>
        <v>191.0958904109589</v>
      </c>
      <c r="AF826" s="161">
        <v>2</v>
      </c>
      <c r="AG826" s="161">
        <v>1</v>
      </c>
      <c r="AH826" s="161">
        <v>73</v>
      </c>
      <c r="AI826" s="161">
        <v>12000</v>
      </c>
      <c r="AJ826" s="161">
        <v>6.5</v>
      </c>
      <c r="AK826" s="161">
        <v>164.38356164383561</v>
      </c>
      <c r="CJ826" s="15">
        <v>1</v>
      </c>
      <c r="CK826" s="15">
        <v>1</v>
      </c>
      <c r="CL826" s="15">
        <v>1</v>
      </c>
      <c r="CM826" s="15">
        <v>1</v>
      </c>
      <c r="CN826" s="15">
        <v>3</v>
      </c>
      <c r="CO826" s="15">
        <f t="shared" si="161"/>
        <v>1.4</v>
      </c>
      <c r="CP826" s="15">
        <v>3</v>
      </c>
      <c r="CQ826" s="15">
        <v>5</v>
      </c>
      <c r="CR826" s="15" t="s">
        <v>1007</v>
      </c>
      <c r="CU826" s="15" t="s">
        <v>1007</v>
      </c>
      <c r="CX826" s="15" t="s">
        <v>1007</v>
      </c>
      <c r="CY826" s="15" t="s">
        <v>1007</v>
      </c>
      <c r="DA826" s="15" t="s">
        <v>1007</v>
      </c>
      <c r="DC826" s="15" t="s">
        <v>1007</v>
      </c>
      <c r="DE826" s="15" t="s">
        <v>1007</v>
      </c>
      <c r="DM826" s="15">
        <v>2</v>
      </c>
      <c r="DN826" s="15">
        <v>1</v>
      </c>
      <c r="DO826" s="15">
        <v>1</v>
      </c>
      <c r="DP826" s="15">
        <v>1</v>
      </c>
      <c r="DQ826" s="15">
        <v>3</v>
      </c>
      <c r="DR826" s="15">
        <v>1</v>
      </c>
      <c r="DY826" s="15">
        <v>3.6</v>
      </c>
      <c r="DZ826" s="15">
        <v>4</v>
      </c>
      <c r="EA826" s="15">
        <v>3.75</v>
      </c>
      <c r="EB826" s="15">
        <v>3.4</v>
      </c>
      <c r="EC826" s="15">
        <v>3.6666666666666665</v>
      </c>
      <c r="ED826" s="15">
        <v>4</v>
      </c>
      <c r="EE826" s="27">
        <f t="shared" si="156"/>
        <v>3.7361111111111112</v>
      </c>
      <c r="EF826" s="15">
        <f t="shared" si="162"/>
        <v>0</v>
      </c>
    </row>
    <row r="827" spans="1:136" x14ac:dyDescent="0.2">
      <c r="A827" s="15">
        <v>413</v>
      </c>
      <c r="B827" s="15">
        <v>2127</v>
      </c>
      <c r="C827" s="15">
        <v>1</v>
      </c>
      <c r="D827" s="15">
        <v>5</v>
      </c>
      <c r="E827" s="15">
        <v>1</v>
      </c>
      <c r="F827" s="15">
        <v>54</v>
      </c>
      <c r="G827" s="15">
        <v>1</v>
      </c>
      <c r="H827" s="15">
        <v>2</v>
      </c>
      <c r="I827" s="15">
        <v>4</v>
      </c>
      <c r="J827" s="15">
        <v>20</v>
      </c>
      <c r="K827" s="15">
        <v>0</v>
      </c>
      <c r="L827" s="15">
        <v>1</v>
      </c>
      <c r="M827" s="15">
        <v>1</v>
      </c>
      <c r="N827" s="15">
        <v>360000</v>
      </c>
      <c r="O827" s="15">
        <v>1</v>
      </c>
      <c r="P827" s="15">
        <v>0</v>
      </c>
      <c r="Q827" s="159">
        <v>2</v>
      </c>
      <c r="R827" s="159">
        <v>1</v>
      </c>
      <c r="S827" s="159">
        <v>73</v>
      </c>
      <c r="T827" s="159">
        <v>12000</v>
      </c>
      <c r="U827" s="159">
        <f t="shared" si="157"/>
        <v>12000</v>
      </c>
      <c r="V827" s="159">
        <v>6.5</v>
      </c>
      <c r="W827" s="171">
        <f t="shared" si="158"/>
        <v>164.38356164383561</v>
      </c>
      <c r="AA827" s="15">
        <f t="shared" si="159"/>
        <v>0</v>
      </c>
      <c r="AD827" s="15">
        <f t="shared" si="160"/>
        <v>12000</v>
      </c>
      <c r="AE827" s="172">
        <f t="shared" si="155"/>
        <v>164.38356164383561</v>
      </c>
      <c r="CJ827" s="15">
        <v>1</v>
      </c>
      <c r="CK827" s="15">
        <v>1</v>
      </c>
      <c r="CL827" s="15">
        <v>1</v>
      </c>
      <c r="CM827" s="15">
        <v>1</v>
      </c>
      <c r="CN827" s="15">
        <v>3</v>
      </c>
      <c r="CO827" s="15">
        <f t="shared" si="161"/>
        <v>1.4</v>
      </c>
      <c r="CP827" s="15">
        <v>3</v>
      </c>
      <c r="CQ827" s="15">
        <v>5</v>
      </c>
      <c r="CR827" s="15" t="s">
        <v>1007</v>
      </c>
      <c r="CU827" s="15" t="s">
        <v>1007</v>
      </c>
      <c r="CX827" s="15" t="s">
        <v>1007</v>
      </c>
      <c r="CY827" s="15" t="s">
        <v>1007</v>
      </c>
      <c r="DA827" s="15" t="s">
        <v>1007</v>
      </c>
      <c r="DC827" s="15" t="s">
        <v>1007</v>
      </c>
      <c r="DE827" s="15" t="s">
        <v>1007</v>
      </c>
      <c r="DM827" s="15">
        <v>2</v>
      </c>
      <c r="DN827" s="15">
        <v>1</v>
      </c>
      <c r="DO827" s="15">
        <v>1</v>
      </c>
      <c r="DP827" s="15">
        <v>1</v>
      </c>
      <c r="DQ827" s="15">
        <v>3</v>
      </c>
      <c r="DR827" s="15">
        <v>1</v>
      </c>
      <c r="DY827" s="27">
        <v>3.6</v>
      </c>
      <c r="DZ827" s="27">
        <v>4</v>
      </c>
      <c r="EA827" s="27">
        <v>3.75</v>
      </c>
      <c r="EB827" s="27">
        <v>3.4</v>
      </c>
      <c r="EC827" s="27">
        <v>3.6666666666666665</v>
      </c>
      <c r="ED827" s="27">
        <v>4</v>
      </c>
      <c r="EE827" s="27">
        <f t="shared" si="156"/>
        <v>3.7361111111111112</v>
      </c>
      <c r="EF827" s="15">
        <f t="shared" si="162"/>
        <v>0.96111111111111125</v>
      </c>
    </row>
    <row r="828" spans="1:136" x14ac:dyDescent="0.2">
      <c r="A828" s="15">
        <v>414</v>
      </c>
      <c r="B828" s="15">
        <v>2128</v>
      </c>
      <c r="C828" s="15">
        <v>1</v>
      </c>
      <c r="D828" s="15">
        <v>1</v>
      </c>
      <c r="E828" s="15">
        <v>1</v>
      </c>
      <c r="F828" s="15">
        <v>65</v>
      </c>
      <c r="G828" s="15">
        <v>1</v>
      </c>
      <c r="H828" s="15">
        <v>2</v>
      </c>
      <c r="I828" s="15">
        <v>4</v>
      </c>
      <c r="J828" s="15">
        <v>20</v>
      </c>
      <c r="K828" s="15">
        <v>0</v>
      </c>
      <c r="L828" s="15">
        <v>0</v>
      </c>
      <c r="M828" s="15">
        <v>1</v>
      </c>
      <c r="N828" s="15">
        <v>400000</v>
      </c>
      <c r="O828" s="15">
        <v>1</v>
      </c>
      <c r="P828" s="15">
        <v>1</v>
      </c>
      <c r="Q828" s="15">
        <v>2</v>
      </c>
      <c r="R828" s="15">
        <v>1</v>
      </c>
      <c r="S828" s="15">
        <v>15</v>
      </c>
      <c r="T828" s="15">
        <v>9000</v>
      </c>
      <c r="U828" s="15">
        <f t="shared" si="157"/>
        <v>9000</v>
      </c>
      <c r="V828" s="15">
        <v>53</v>
      </c>
      <c r="W828" s="27">
        <f t="shared" si="158"/>
        <v>600</v>
      </c>
      <c r="AA828" s="15">
        <f t="shared" si="159"/>
        <v>0</v>
      </c>
      <c r="AD828" s="15">
        <f t="shared" si="160"/>
        <v>9000</v>
      </c>
      <c r="AE828" s="172">
        <f t="shared" si="155"/>
        <v>600</v>
      </c>
      <c r="AF828" s="161">
        <v>2</v>
      </c>
      <c r="AG828" s="161">
        <v>1</v>
      </c>
      <c r="AH828" s="161">
        <v>15</v>
      </c>
      <c r="AI828" s="161">
        <v>9000</v>
      </c>
      <c r="AJ828" s="161">
        <v>60</v>
      </c>
      <c r="AK828" s="161">
        <v>600</v>
      </c>
      <c r="CJ828" s="15">
        <v>2</v>
      </c>
      <c r="CK828" s="15">
        <v>2</v>
      </c>
      <c r="CL828" s="15">
        <v>2</v>
      </c>
      <c r="CM828" s="15">
        <v>2</v>
      </c>
      <c r="CN828" s="15">
        <v>2</v>
      </c>
      <c r="CO828" s="15">
        <f t="shared" si="161"/>
        <v>2</v>
      </c>
      <c r="CP828" s="15">
        <v>2</v>
      </c>
      <c r="CQ828" s="15">
        <v>5</v>
      </c>
      <c r="CR828" s="15" t="s">
        <v>1007</v>
      </c>
      <c r="CU828" s="15" t="s">
        <v>1007</v>
      </c>
      <c r="CX828" s="15" t="s">
        <v>1007</v>
      </c>
      <c r="CY828" s="15" t="s">
        <v>1007</v>
      </c>
      <c r="DA828" s="15" t="s">
        <v>1007</v>
      </c>
      <c r="DC828" s="15" t="s">
        <v>1007</v>
      </c>
      <c r="DE828" s="15" t="s">
        <v>1007</v>
      </c>
      <c r="DM828" s="15">
        <v>3</v>
      </c>
      <c r="DN828" s="15">
        <v>4</v>
      </c>
      <c r="DO828" s="15">
        <v>1</v>
      </c>
      <c r="DP828" s="15">
        <v>4</v>
      </c>
      <c r="DQ828" s="15">
        <v>2</v>
      </c>
      <c r="DR828" s="15">
        <v>4</v>
      </c>
      <c r="DY828" s="15">
        <v>3.8</v>
      </c>
      <c r="DZ828" s="15">
        <v>3</v>
      </c>
      <c r="EA828" s="15">
        <v>1.25</v>
      </c>
      <c r="EB828" s="15">
        <v>2.6</v>
      </c>
      <c r="EC828" s="15">
        <v>3</v>
      </c>
      <c r="ED828" s="15">
        <v>3</v>
      </c>
      <c r="EE828" s="27">
        <f t="shared" si="156"/>
        <v>2.7749999999999999</v>
      </c>
      <c r="EF828" s="15">
        <f t="shared" si="162"/>
        <v>0</v>
      </c>
    </row>
    <row r="829" spans="1:136" x14ac:dyDescent="0.2">
      <c r="A829" s="15">
        <v>414</v>
      </c>
      <c r="B829" s="15">
        <v>2128</v>
      </c>
      <c r="C829" s="15">
        <v>1</v>
      </c>
      <c r="D829" s="15">
        <v>1</v>
      </c>
      <c r="E829" s="15">
        <v>1</v>
      </c>
      <c r="F829" s="15">
        <v>65</v>
      </c>
      <c r="G829" s="15">
        <v>1</v>
      </c>
      <c r="H829" s="15">
        <v>2</v>
      </c>
      <c r="I829" s="15">
        <v>4</v>
      </c>
      <c r="J829" s="15">
        <v>20</v>
      </c>
      <c r="K829" s="15">
        <v>0</v>
      </c>
      <c r="L829" s="15">
        <v>0</v>
      </c>
      <c r="M829" s="15">
        <v>1</v>
      </c>
      <c r="N829" s="15">
        <v>400000</v>
      </c>
      <c r="O829" s="15">
        <v>1</v>
      </c>
      <c r="P829" s="15">
        <v>0</v>
      </c>
      <c r="Q829" s="159">
        <v>2</v>
      </c>
      <c r="R829" s="159">
        <v>1</v>
      </c>
      <c r="S829" s="159">
        <v>15</v>
      </c>
      <c r="T829" s="159">
        <v>9000</v>
      </c>
      <c r="U829" s="159">
        <f t="shared" si="157"/>
        <v>9000</v>
      </c>
      <c r="V829" s="159">
        <v>60</v>
      </c>
      <c r="W829" s="171">
        <f t="shared" si="158"/>
        <v>600</v>
      </c>
      <c r="AA829" s="15">
        <f t="shared" si="159"/>
        <v>0</v>
      </c>
      <c r="AD829" s="15">
        <f t="shared" si="160"/>
        <v>9000</v>
      </c>
      <c r="AE829" s="172">
        <f t="shared" si="155"/>
        <v>600</v>
      </c>
      <c r="CJ829" s="15">
        <v>2</v>
      </c>
      <c r="CK829" s="15">
        <v>2</v>
      </c>
      <c r="CL829" s="15">
        <v>2</v>
      </c>
      <c r="CM829" s="15">
        <v>2</v>
      </c>
      <c r="CN829" s="15">
        <v>2</v>
      </c>
      <c r="CO829" s="15">
        <f t="shared" si="161"/>
        <v>2</v>
      </c>
      <c r="CP829" s="15">
        <v>2</v>
      </c>
      <c r="CQ829" s="15">
        <v>5</v>
      </c>
      <c r="CR829" s="15" t="s">
        <v>1007</v>
      </c>
      <c r="CU829" s="15" t="s">
        <v>1007</v>
      </c>
      <c r="CX829" s="15" t="s">
        <v>1007</v>
      </c>
      <c r="CY829" s="15" t="s">
        <v>1007</v>
      </c>
      <c r="DA829" s="15" t="s">
        <v>1007</v>
      </c>
      <c r="DC829" s="15" t="s">
        <v>1007</v>
      </c>
      <c r="DE829" s="15" t="s">
        <v>1007</v>
      </c>
      <c r="DM829" s="15">
        <v>3</v>
      </c>
      <c r="DN829" s="15">
        <v>4</v>
      </c>
      <c r="DO829" s="15">
        <v>1</v>
      </c>
      <c r="DP829" s="15">
        <v>4</v>
      </c>
      <c r="DQ829" s="15">
        <v>2</v>
      </c>
      <c r="DR829" s="15">
        <v>4</v>
      </c>
      <c r="DY829" s="27">
        <v>3.8</v>
      </c>
      <c r="DZ829" s="27">
        <v>3</v>
      </c>
      <c r="EA829" s="166">
        <v>1.25</v>
      </c>
      <c r="EB829" s="27">
        <v>2.6</v>
      </c>
      <c r="EC829" s="27">
        <v>3</v>
      </c>
      <c r="ED829" s="27">
        <v>3</v>
      </c>
      <c r="EE829" s="27">
        <f t="shared" si="156"/>
        <v>2.7749999999999999</v>
      </c>
      <c r="EF829" s="15">
        <f t="shared" si="162"/>
        <v>0.36666666666666625</v>
      </c>
    </row>
    <row r="830" spans="1:136" x14ac:dyDescent="0.2">
      <c r="A830" s="15">
        <v>415</v>
      </c>
      <c r="B830" s="15">
        <v>2129</v>
      </c>
      <c r="C830" s="15">
        <v>1</v>
      </c>
      <c r="D830" s="15">
        <v>5</v>
      </c>
      <c r="E830" s="15">
        <v>1</v>
      </c>
      <c r="F830" s="15">
        <v>60</v>
      </c>
      <c r="G830" s="15">
        <v>1</v>
      </c>
      <c r="H830" s="15">
        <v>3</v>
      </c>
      <c r="I830" s="15">
        <v>3</v>
      </c>
      <c r="J830" s="15">
        <v>40</v>
      </c>
      <c r="K830" s="15">
        <v>0</v>
      </c>
      <c r="L830" s="15">
        <v>1</v>
      </c>
      <c r="M830" s="15">
        <v>0</v>
      </c>
      <c r="N830" s="15">
        <v>0</v>
      </c>
      <c r="O830" s="15">
        <v>1</v>
      </c>
      <c r="P830" s="15">
        <v>1</v>
      </c>
      <c r="Q830" s="15">
        <v>1</v>
      </c>
      <c r="R830" s="15">
        <v>1</v>
      </c>
      <c r="S830" s="15">
        <v>10</v>
      </c>
      <c r="T830" s="15">
        <v>16000</v>
      </c>
      <c r="U830" s="15">
        <f t="shared" si="157"/>
        <v>16000</v>
      </c>
      <c r="V830" s="15">
        <v>8</v>
      </c>
      <c r="W830" s="27">
        <f t="shared" si="158"/>
        <v>1600</v>
      </c>
      <c r="AA830" s="15">
        <f t="shared" si="159"/>
        <v>0</v>
      </c>
      <c r="AD830" s="15">
        <f t="shared" si="160"/>
        <v>16000</v>
      </c>
      <c r="AE830" s="172">
        <f t="shared" si="155"/>
        <v>1600</v>
      </c>
      <c r="AF830" s="161">
        <v>1</v>
      </c>
      <c r="AG830" s="161">
        <v>1</v>
      </c>
      <c r="AH830" s="161">
        <v>10</v>
      </c>
      <c r="AI830" s="161">
        <v>13000</v>
      </c>
      <c r="AJ830" s="161">
        <v>7</v>
      </c>
      <c r="AK830" s="161">
        <v>1300</v>
      </c>
      <c r="CJ830" s="15">
        <v>2</v>
      </c>
      <c r="CK830" s="15">
        <v>2.3333333333333335</v>
      </c>
      <c r="CL830" s="15">
        <v>2</v>
      </c>
      <c r="CM830" s="15">
        <v>2</v>
      </c>
      <c r="CN830" s="15">
        <v>3.5</v>
      </c>
      <c r="CO830" s="15">
        <f t="shared" si="161"/>
        <v>2.3666666666666667</v>
      </c>
      <c r="CP830" s="15">
        <v>4</v>
      </c>
      <c r="CQ830" s="15">
        <v>5</v>
      </c>
      <c r="CR830" s="15" t="s">
        <v>1007</v>
      </c>
      <c r="CU830" s="15" t="s">
        <v>1007</v>
      </c>
      <c r="CX830" s="15" t="s">
        <v>1007</v>
      </c>
      <c r="CY830" s="15" t="s">
        <v>1007</v>
      </c>
      <c r="DA830" s="15" t="s">
        <v>1007</v>
      </c>
      <c r="DC830" s="15" t="s">
        <v>1007</v>
      </c>
      <c r="DE830" s="15" t="s">
        <v>1007</v>
      </c>
      <c r="DM830" s="15">
        <v>2</v>
      </c>
      <c r="DN830" s="15">
        <v>1</v>
      </c>
      <c r="DO830" s="15">
        <v>1</v>
      </c>
      <c r="DP830" s="15">
        <v>1</v>
      </c>
      <c r="DQ830" s="15">
        <v>3</v>
      </c>
      <c r="DR830" s="15">
        <v>1</v>
      </c>
      <c r="DY830" s="15">
        <v>3</v>
      </c>
      <c r="DZ830" s="15">
        <v>2.6666666666666665</v>
      </c>
      <c r="EA830" s="15">
        <v>2.25</v>
      </c>
      <c r="EB830" s="15">
        <v>2.2000000000000002</v>
      </c>
      <c r="EC830" s="15">
        <v>2.3333333333333335</v>
      </c>
      <c r="ED830" s="15">
        <v>2</v>
      </c>
      <c r="EE830" s="27">
        <f t="shared" si="156"/>
        <v>2.4083333333333337</v>
      </c>
      <c r="EF830" s="15">
        <f t="shared" si="162"/>
        <v>0</v>
      </c>
    </row>
    <row r="831" spans="1:136" x14ac:dyDescent="0.2">
      <c r="A831" s="15">
        <v>415</v>
      </c>
      <c r="B831" s="15">
        <v>2129</v>
      </c>
      <c r="C831" s="15">
        <v>1</v>
      </c>
      <c r="D831" s="15">
        <v>5</v>
      </c>
      <c r="E831" s="15">
        <v>1</v>
      </c>
      <c r="F831" s="15">
        <v>60</v>
      </c>
      <c r="G831" s="15">
        <v>1</v>
      </c>
      <c r="H831" s="15">
        <v>3</v>
      </c>
      <c r="I831" s="15">
        <v>3</v>
      </c>
      <c r="J831" s="15">
        <v>40</v>
      </c>
      <c r="K831" s="15">
        <v>0</v>
      </c>
      <c r="L831" s="15">
        <v>1</v>
      </c>
      <c r="M831" s="15">
        <v>0</v>
      </c>
      <c r="N831" s="15">
        <v>0</v>
      </c>
      <c r="O831" s="15">
        <v>1</v>
      </c>
      <c r="P831" s="15">
        <v>0</v>
      </c>
      <c r="Q831" s="159">
        <v>1</v>
      </c>
      <c r="R831" s="159">
        <v>1</v>
      </c>
      <c r="S831" s="159">
        <v>10</v>
      </c>
      <c r="T831" s="159">
        <v>13000</v>
      </c>
      <c r="U831" s="159">
        <f t="shared" si="157"/>
        <v>13000</v>
      </c>
      <c r="V831" s="159">
        <v>7</v>
      </c>
      <c r="W831" s="171">
        <f t="shared" si="158"/>
        <v>1300</v>
      </c>
      <c r="AA831" s="15">
        <f t="shared" si="159"/>
        <v>0</v>
      </c>
      <c r="AD831" s="15">
        <f t="shared" si="160"/>
        <v>13000</v>
      </c>
      <c r="AE831" s="172">
        <f t="shared" si="155"/>
        <v>1300</v>
      </c>
      <c r="CJ831" s="15">
        <v>2</v>
      </c>
      <c r="CK831" s="15">
        <v>2.3333333333333335</v>
      </c>
      <c r="CL831" s="15">
        <v>2</v>
      </c>
      <c r="CM831" s="15">
        <v>2</v>
      </c>
      <c r="CN831" s="15">
        <v>3.5</v>
      </c>
      <c r="CO831" s="15">
        <f t="shared" si="161"/>
        <v>2.3666666666666667</v>
      </c>
      <c r="CP831" s="15">
        <v>4</v>
      </c>
      <c r="CQ831" s="15">
        <v>5</v>
      </c>
      <c r="CR831" s="15" t="s">
        <v>1007</v>
      </c>
      <c r="CU831" s="15" t="s">
        <v>1007</v>
      </c>
      <c r="CX831" s="15" t="s">
        <v>1007</v>
      </c>
      <c r="CY831" s="15" t="s">
        <v>1007</v>
      </c>
      <c r="DA831" s="15" t="s">
        <v>1007</v>
      </c>
      <c r="DC831" s="15" t="s">
        <v>1007</v>
      </c>
      <c r="DE831" s="15" t="s">
        <v>1007</v>
      </c>
      <c r="DM831" s="15">
        <v>2</v>
      </c>
      <c r="DN831" s="15">
        <v>1</v>
      </c>
      <c r="DO831" s="15">
        <v>1</v>
      </c>
      <c r="DP831" s="15">
        <v>1</v>
      </c>
      <c r="DQ831" s="15">
        <v>3</v>
      </c>
      <c r="DR831" s="15">
        <v>1</v>
      </c>
      <c r="DY831" s="27">
        <v>3</v>
      </c>
      <c r="DZ831" s="27">
        <v>2.6666666666666665</v>
      </c>
      <c r="EA831" s="27">
        <v>2.25</v>
      </c>
      <c r="EB831" s="27">
        <v>2.2000000000000002</v>
      </c>
      <c r="EC831" s="27">
        <v>2.3333333333333335</v>
      </c>
      <c r="ED831" s="27">
        <v>2</v>
      </c>
      <c r="EE831" s="27">
        <f t="shared" si="156"/>
        <v>2.4083333333333337</v>
      </c>
      <c r="EF831" s="15">
        <f t="shared" si="162"/>
        <v>-0.48055555555555518</v>
      </c>
    </row>
    <row r="832" spans="1:136" x14ac:dyDescent="0.2">
      <c r="A832" s="15">
        <v>416</v>
      </c>
      <c r="B832" s="15">
        <v>2130</v>
      </c>
      <c r="C832" s="15">
        <v>0</v>
      </c>
      <c r="D832" s="15">
        <v>3</v>
      </c>
      <c r="E832" s="15">
        <v>1</v>
      </c>
      <c r="F832" s="15">
        <v>63</v>
      </c>
      <c r="G832" s="15">
        <v>3</v>
      </c>
      <c r="H832" s="15">
        <v>2</v>
      </c>
      <c r="I832" s="15">
        <v>6</v>
      </c>
      <c r="J832" s="15">
        <v>14</v>
      </c>
      <c r="K832" s="15">
        <v>0</v>
      </c>
      <c r="L832" s="15">
        <v>0</v>
      </c>
      <c r="M832" s="15">
        <v>1</v>
      </c>
      <c r="N832" s="15">
        <v>780000</v>
      </c>
      <c r="O832" s="15">
        <v>0</v>
      </c>
      <c r="P832" s="15">
        <v>1</v>
      </c>
      <c r="Q832" s="15">
        <v>1</v>
      </c>
      <c r="R832" s="15">
        <v>1</v>
      </c>
      <c r="S832" s="15">
        <v>15</v>
      </c>
      <c r="T832" s="15">
        <v>13500</v>
      </c>
      <c r="U832" s="15">
        <f t="shared" si="157"/>
        <v>13500</v>
      </c>
      <c r="V832" s="15">
        <v>14</v>
      </c>
      <c r="W832" s="27">
        <f t="shared" si="158"/>
        <v>900</v>
      </c>
      <c r="AA832" s="15">
        <f t="shared" si="159"/>
        <v>0</v>
      </c>
      <c r="AD832" s="15">
        <f t="shared" si="160"/>
        <v>13500</v>
      </c>
      <c r="AE832" s="172">
        <f t="shared" si="155"/>
        <v>900</v>
      </c>
      <c r="AF832" s="161">
        <v>1</v>
      </c>
      <c r="AG832" s="161">
        <v>1</v>
      </c>
      <c r="AH832" s="161">
        <v>15</v>
      </c>
      <c r="AI832" s="161">
        <v>13000</v>
      </c>
      <c r="AJ832" s="161">
        <v>13.5</v>
      </c>
      <c r="AK832" s="161">
        <v>866.66666666666663</v>
      </c>
      <c r="CJ832" s="15">
        <v>1.5</v>
      </c>
      <c r="CK832" s="15">
        <v>1.3333333333333333</v>
      </c>
      <c r="CL832" s="15">
        <v>1</v>
      </c>
      <c r="CM832" s="15">
        <v>1</v>
      </c>
      <c r="CN832" s="15">
        <v>2</v>
      </c>
      <c r="CO832" s="15">
        <f t="shared" si="161"/>
        <v>1.3666666666666667</v>
      </c>
      <c r="CP832" s="15">
        <v>1</v>
      </c>
      <c r="CQ832" s="15">
        <v>4</v>
      </c>
      <c r="CR832" s="15">
        <v>4</v>
      </c>
      <c r="CS832" s="15">
        <v>3</v>
      </c>
      <c r="CT832" s="15">
        <v>5</v>
      </c>
      <c r="CU832" s="15">
        <v>1</v>
      </c>
      <c r="CV832" s="15">
        <v>1</v>
      </c>
      <c r="CW832" s="15">
        <v>4</v>
      </c>
      <c r="CX832" s="15">
        <v>1</v>
      </c>
      <c r="CY832" s="15">
        <v>1</v>
      </c>
      <c r="DA832" s="15">
        <v>1</v>
      </c>
      <c r="DC832" s="15">
        <v>1</v>
      </c>
      <c r="DE832" s="15">
        <v>1</v>
      </c>
      <c r="DO832" s="15">
        <v>1</v>
      </c>
      <c r="DP832" s="15">
        <v>2</v>
      </c>
      <c r="DQ832" s="15">
        <v>3</v>
      </c>
      <c r="DR832" s="15">
        <v>2</v>
      </c>
      <c r="DS832" s="15">
        <v>2</v>
      </c>
      <c r="DT832" s="15">
        <v>2</v>
      </c>
      <c r="DY832" s="15">
        <v>3.4</v>
      </c>
      <c r="DZ832" s="15">
        <v>2.6666666666666665</v>
      </c>
      <c r="EA832" s="15">
        <v>2.5</v>
      </c>
      <c r="EB832" s="15">
        <v>3.6</v>
      </c>
      <c r="EC832" s="15">
        <v>2.6666666666666665</v>
      </c>
      <c r="ED832" s="15">
        <v>2.5</v>
      </c>
      <c r="EE832" s="27">
        <f t="shared" si="156"/>
        <v>2.8888888888888888</v>
      </c>
      <c r="EF832" s="15">
        <f t="shared" si="162"/>
        <v>0.43611111111111089</v>
      </c>
    </row>
    <row r="833" spans="1:136" x14ac:dyDescent="0.2">
      <c r="A833" s="15">
        <v>416</v>
      </c>
      <c r="B833" s="15">
        <v>2130</v>
      </c>
      <c r="C833" s="15">
        <v>0</v>
      </c>
      <c r="D833" s="15">
        <v>3</v>
      </c>
      <c r="E833" s="15">
        <v>1</v>
      </c>
      <c r="F833" s="15">
        <v>63</v>
      </c>
      <c r="G833" s="15">
        <v>3</v>
      </c>
      <c r="H833" s="15">
        <v>2</v>
      </c>
      <c r="I833" s="15">
        <v>6</v>
      </c>
      <c r="J833" s="15">
        <v>14</v>
      </c>
      <c r="K833" s="15">
        <v>0</v>
      </c>
      <c r="L833" s="15">
        <v>0</v>
      </c>
      <c r="M833" s="15">
        <v>1</v>
      </c>
      <c r="N833" s="15">
        <v>780000</v>
      </c>
      <c r="O833" s="15">
        <v>0</v>
      </c>
      <c r="P833" s="15">
        <v>0</v>
      </c>
      <c r="Q833" s="159">
        <v>1</v>
      </c>
      <c r="R833" s="159">
        <v>1</v>
      </c>
      <c r="S833" s="159">
        <v>15</v>
      </c>
      <c r="T833" s="159">
        <v>13000</v>
      </c>
      <c r="U833" s="159">
        <f t="shared" si="157"/>
        <v>13000</v>
      </c>
      <c r="V833" s="159">
        <v>13.5</v>
      </c>
      <c r="W833" s="171">
        <f t="shared" si="158"/>
        <v>866.66666666666663</v>
      </c>
      <c r="AA833" s="15">
        <f t="shared" si="159"/>
        <v>0</v>
      </c>
      <c r="AD833" s="15">
        <f t="shared" si="160"/>
        <v>13000</v>
      </c>
      <c r="AE833" s="172">
        <f t="shared" si="155"/>
        <v>866.66666666666663</v>
      </c>
      <c r="CJ833" s="15">
        <v>1.5</v>
      </c>
      <c r="CK833" s="15">
        <v>1.3333333333333333</v>
      </c>
      <c r="CL833" s="15">
        <v>1</v>
      </c>
      <c r="CM833" s="15">
        <v>1</v>
      </c>
      <c r="CN833" s="15">
        <v>2</v>
      </c>
      <c r="CO833" s="15">
        <f t="shared" si="161"/>
        <v>1.3666666666666667</v>
      </c>
      <c r="CP833" s="15">
        <v>1</v>
      </c>
      <c r="CQ833" s="15">
        <v>4</v>
      </c>
      <c r="CR833" s="15">
        <v>4</v>
      </c>
      <c r="CS833" s="15">
        <v>3</v>
      </c>
      <c r="CT833" s="15">
        <v>5</v>
      </c>
      <c r="CU833" s="15">
        <v>1</v>
      </c>
      <c r="CV833" s="15">
        <v>1</v>
      </c>
      <c r="CW833" s="15">
        <v>4</v>
      </c>
      <c r="CX833" s="15">
        <v>1</v>
      </c>
      <c r="CY833" s="15">
        <v>1</v>
      </c>
      <c r="DA833" s="15">
        <v>1</v>
      </c>
      <c r="DC833" s="15">
        <v>1</v>
      </c>
      <c r="DE833" s="15">
        <v>1</v>
      </c>
      <c r="DO833" s="15">
        <v>1</v>
      </c>
      <c r="DP833" s="15">
        <v>2</v>
      </c>
      <c r="DQ833" s="15">
        <v>3</v>
      </c>
      <c r="DR833" s="15">
        <v>2</v>
      </c>
      <c r="DS833" s="15">
        <v>2</v>
      </c>
      <c r="DT833" s="15">
        <v>2</v>
      </c>
      <c r="DY833" s="27">
        <v>2.6</v>
      </c>
      <c r="DZ833" s="27">
        <v>3</v>
      </c>
      <c r="EA833" s="27">
        <v>2.5</v>
      </c>
      <c r="EB833" s="27">
        <v>3.2</v>
      </c>
      <c r="EC833" s="27">
        <v>1.6666666666666667</v>
      </c>
      <c r="ED833" s="27">
        <v>1.75</v>
      </c>
      <c r="EE833" s="27">
        <f t="shared" si="156"/>
        <v>2.4527777777777779</v>
      </c>
      <c r="EF833" s="15">
        <f t="shared" si="162"/>
        <v>-1.3083333333333331</v>
      </c>
    </row>
    <row r="834" spans="1:136" x14ac:dyDescent="0.2">
      <c r="A834" s="15">
        <v>417</v>
      </c>
      <c r="B834" s="15">
        <v>701</v>
      </c>
      <c r="C834" s="15">
        <v>0</v>
      </c>
      <c r="D834" s="15">
        <v>1</v>
      </c>
      <c r="E834" s="15">
        <v>1</v>
      </c>
      <c r="F834" s="15">
        <v>31</v>
      </c>
      <c r="G834" s="15">
        <v>2</v>
      </c>
      <c r="H834" s="15">
        <v>1</v>
      </c>
      <c r="I834" s="15">
        <v>2</v>
      </c>
      <c r="J834" s="15">
        <v>10</v>
      </c>
      <c r="K834" s="15">
        <v>1</v>
      </c>
      <c r="L834" s="15">
        <v>1</v>
      </c>
      <c r="M834" s="15">
        <v>0</v>
      </c>
      <c r="N834" s="15">
        <v>0</v>
      </c>
      <c r="O834" s="15">
        <v>0</v>
      </c>
      <c r="P834" s="15">
        <v>1</v>
      </c>
      <c r="Q834" s="15">
        <v>1</v>
      </c>
      <c r="R834" s="15">
        <v>2</v>
      </c>
      <c r="S834" s="15">
        <v>50</v>
      </c>
      <c r="T834" s="15">
        <v>50000</v>
      </c>
      <c r="U834" s="15">
        <f t="shared" si="157"/>
        <v>100000</v>
      </c>
      <c r="V834" s="15">
        <v>10</v>
      </c>
      <c r="W834" s="27">
        <f t="shared" si="158"/>
        <v>2000</v>
      </c>
      <c r="AA834" s="15">
        <f t="shared" si="159"/>
        <v>0</v>
      </c>
      <c r="AD834" s="15">
        <f t="shared" si="160"/>
        <v>100000</v>
      </c>
      <c r="AE834" s="172">
        <f t="shared" ref="AE834" si="166">$AD834/$S834</f>
        <v>2000</v>
      </c>
      <c r="AF834" s="161">
        <v>1</v>
      </c>
      <c r="AG834" s="161">
        <v>2</v>
      </c>
      <c r="AH834" s="161">
        <v>50</v>
      </c>
      <c r="AI834" s="161">
        <v>50000</v>
      </c>
      <c r="AJ834" s="161">
        <v>10</v>
      </c>
      <c r="AK834" s="161">
        <v>1000</v>
      </c>
      <c r="CJ834" s="15">
        <v>1.5</v>
      </c>
      <c r="CK834" s="15">
        <v>2.3333333333333335</v>
      </c>
      <c r="CL834" s="15">
        <v>1.6666666666666667</v>
      </c>
      <c r="CM834" s="15">
        <v>1.5</v>
      </c>
      <c r="CN834" s="15">
        <v>3</v>
      </c>
      <c r="CO834" s="15">
        <f t="shared" si="161"/>
        <v>2</v>
      </c>
      <c r="CP834" s="15">
        <v>3</v>
      </c>
      <c r="CQ834" s="15">
        <v>5</v>
      </c>
      <c r="DY834" s="15">
        <v>4.4000000000000004</v>
      </c>
      <c r="DZ834" s="15">
        <v>4.666666666666667</v>
      </c>
      <c r="EA834" s="15">
        <v>4</v>
      </c>
      <c r="EB834" s="15">
        <v>4</v>
      </c>
      <c r="EC834" s="15">
        <v>4</v>
      </c>
      <c r="ED834" s="15">
        <v>1.5</v>
      </c>
      <c r="EE834" s="27">
        <f>AVERAGE($DY834:$ED834)</f>
        <v>3.7611111111111111</v>
      </c>
      <c r="EF834" s="15">
        <f t="shared" si="162"/>
        <v>3.3333333333333215E-2</v>
      </c>
    </row>
    <row r="835" spans="1:136" x14ac:dyDescent="0.2">
      <c r="A835" s="15">
        <v>417</v>
      </c>
      <c r="B835" s="15">
        <v>701</v>
      </c>
      <c r="C835" s="15">
        <v>0</v>
      </c>
      <c r="D835" s="15">
        <v>1</v>
      </c>
      <c r="E835" s="15">
        <v>1</v>
      </c>
      <c r="F835" s="15">
        <v>31</v>
      </c>
      <c r="G835" s="15">
        <v>2</v>
      </c>
      <c r="H835" s="15">
        <v>1</v>
      </c>
      <c r="I835" s="15">
        <v>2</v>
      </c>
      <c r="J835" s="15">
        <v>10</v>
      </c>
      <c r="K835" s="15">
        <v>1</v>
      </c>
      <c r="L835" s="15">
        <v>1</v>
      </c>
      <c r="M835" s="15">
        <v>0</v>
      </c>
      <c r="N835" s="15">
        <v>0</v>
      </c>
      <c r="O835" s="15">
        <v>0</v>
      </c>
      <c r="P835" s="15">
        <v>0</v>
      </c>
      <c r="Q835" s="159">
        <v>1</v>
      </c>
      <c r="R835" s="159">
        <v>2</v>
      </c>
      <c r="S835" s="159">
        <v>50</v>
      </c>
      <c r="T835" s="159">
        <v>50000</v>
      </c>
      <c r="U835" s="159">
        <f t="shared" ref="U835" si="167">($R835*$T835)</f>
        <v>100000</v>
      </c>
      <c r="V835" s="159">
        <v>10</v>
      </c>
      <c r="W835" s="171">
        <f t="shared" ref="W835" si="168">$U835/$S835</f>
        <v>2000</v>
      </c>
      <c r="AA835" s="15">
        <f t="shared" ref="AA835" si="169">$Z835*$X835</f>
        <v>0</v>
      </c>
      <c r="AD835" s="15">
        <f t="shared" ref="AD835" si="170">$U835+$AA835</f>
        <v>100000</v>
      </c>
      <c r="AE835" s="27">
        <f>$AD835/$S835</f>
        <v>2000</v>
      </c>
      <c r="CJ835" s="15">
        <v>1.5</v>
      </c>
      <c r="CK835" s="15">
        <v>2.3333333333333335</v>
      </c>
      <c r="CL835" s="15">
        <v>1.6666666666666667</v>
      </c>
      <c r="CM835" s="15">
        <v>1.5</v>
      </c>
      <c r="CN835" s="15">
        <v>3</v>
      </c>
      <c r="CO835" s="15">
        <f t="shared" ref="CO835" si="171">AVERAGE($CJ835:$CN835)</f>
        <v>2</v>
      </c>
      <c r="CP835" s="15">
        <v>3</v>
      </c>
      <c r="CQ835" s="15">
        <v>5</v>
      </c>
      <c r="DY835" s="27">
        <v>4.4000000000000004</v>
      </c>
      <c r="DZ835" s="27">
        <v>4.666666666666667</v>
      </c>
      <c r="EA835" s="27">
        <v>4</v>
      </c>
      <c r="EB835" s="27">
        <v>3.8</v>
      </c>
      <c r="EC835" s="27">
        <v>4</v>
      </c>
      <c r="ED835" s="27">
        <v>1.5</v>
      </c>
      <c r="EE835" s="27">
        <f>AVERAGE($DY835:$ED835)</f>
        <v>3.7277777777777779</v>
      </c>
      <c r="EF835" s="15">
        <f>$EE835-$EE836</f>
        <v>3.7277777777777779</v>
      </c>
    </row>
  </sheetData>
  <autoFilter ref="A1:EF835" xr:uid="{867B70D4-EC51-431F-9DB1-886897BF5A06}"/>
  <conditionalFormatting sqref="DY3:ED4">
    <cfRule type="expression" dxfId="41" priority="13">
      <formula>ISTEXT($B$2:$CR$374)</formula>
    </cfRule>
    <cfRule type="cellIs" dxfId="40" priority="14" operator="equal">
      <formula>" -   "</formula>
    </cfRule>
    <cfRule type="cellIs" dxfId="39" priority="15" operator="equal">
      <formula>" -"</formula>
    </cfRule>
    <cfRule type="cellIs" dxfId="38" priority="16" operator="equal">
      <formula>"-"</formula>
    </cfRule>
    <cfRule type="cellIs" dxfId="37" priority="17" operator="equal">
      <formula>" "</formula>
    </cfRule>
    <cfRule type="cellIs" dxfId="36" priority="18" operator="equal">
      <formula>"."</formula>
    </cfRule>
  </conditionalFormatting>
  <conditionalFormatting sqref="DY7:ED8">
    <cfRule type="expression" dxfId="35" priority="1">
      <formula>ISTEXT($B$2:$CR$374)</formula>
    </cfRule>
    <cfRule type="cellIs" dxfId="34" priority="2" operator="equal">
      <formula>" -   "</formula>
    </cfRule>
    <cfRule type="cellIs" dxfId="33" priority="3" operator="equal">
      <formula>" -"</formula>
    </cfRule>
    <cfRule type="cellIs" dxfId="32" priority="4" operator="equal">
      <formula>"-"</formula>
    </cfRule>
    <cfRule type="cellIs" dxfId="31" priority="5" operator="equal">
      <formula>" "</formula>
    </cfRule>
    <cfRule type="cellIs" dxfId="30" priority="6" operator="equal">
      <formula>"."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C7C1-06B8-432B-B8BB-978A84E0EDFC}">
  <sheetPr>
    <tabColor rgb="FF92D050"/>
  </sheetPr>
  <dimension ref="A1:EA835"/>
  <sheetViews>
    <sheetView zoomScale="90" zoomScaleNormal="90" workbookViewId="0">
      <pane ySplit="1" topLeftCell="A472" activePane="bottomLeft" state="frozen"/>
      <selection pane="bottomLeft" activeCell="CG846" sqref="CG846"/>
    </sheetView>
  </sheetViews>
  <sheetFormatPr baseColWidth="10" defaultColWidth="8.6640625" defaultRowHeight="14" x14ac:dyDescent="0.2"/>
  <cols>
    <col min="1" max="2" width="8.6640625" style="15"/>
    <col min="3" max="24" width="8.6640625" style="15" hidden="1" customWidth="1"/>
    <col min="25" max="27" width="0" style="15" hidden="1" customWidth="1"/>
    <col min="28" max="28" width="15.33203125" style="15" hidden="1" customWidth="1"/>
    <col min="29" max="41" width="8.6640625" style="15" hidden="1" customWidth="1"/>
    <col min="42" max="45" width="8.6640625" style="163" hidden="1" customWidth="1"/>
    <col min="46" max="76" width="8.6640625" style="15" hidden="1" customWidth="1"/>
    <col min="77" max="77" width="8.6640625" style="22" hidden="1" customWidth="1"/>
    <col min="78" max="78" width="10.83203125" style="15" hidden="1" customWidth="1"/>
    <col min="79" max="79" width="10.83203125" style="15" customWidth="1"/>
    <col min="80" max="115" width="8.6640625" style="15" customWidth="1"/>
    <col min="116" max="121" width="9.83203125" style="15" bestFit="1" customWidth="1"/>
    <col min="122" max="122" width="8.6640625" style="15" bestFit="1" customWidth="1"/>
    <col min="123" max="16384" width="8.6640625" style="15"/>
  </cols>
  <sheetData>
    <row r="1" spans="1:131" s="156" customFormat="1" ht="36" customHeight="1" x14ac:dyDescent="0.2">
      <c r="A1" s="156" t="s">
        <v>934</v>
      </c>
      <c r="B1" s="187" t="s">
        <v>5</v>
      </c>
      <c r="C1" s="2" t="s">
        <v>9</v>
      </c>
      <c r="D1" s="1" t="s">
        <v>13</v>
      </c>
      <c r="E1" s="188" t="s">
        <v>1009</v>
      </c>
      <c r="F1" s="188" t="s">
        <v>1010</v>
      </c>
      <c r="G1" s="188" t="s">
        <v>1011</v>
      </c>
      <c r="H1" s="188" t="s">
        <v>1012</v>
      </c>
      <c r="I1" s="187" t="s">
        <v>23</v>
      </c>
      <c r="J1" s="187" t="s">
        <v>27</v>
      </c>
      <c r="K1" s="1" t="s">
        <v>29</v>
      </c>
      <c r="L1" s="187" t="s">
        <v>1013</v>
      </c>
      <c r="M1" s="187" t="s">
        <v>1014</v>
      </c>
      <c r="N1" s="187" t="s">
        <v>1015</v>
      </c>
      <c r="O1" s="187" t="s">
        <v>1016</v>
      </c>
      <c r="P1" s="187" t="s">
        <v>1017</v>
      </c>
      <c r="Q1" s="1" t="s">
        <v>40</v>
      </c>
      <c r="R1" s="187" t="s">
        <v>46</v>
      </c>
      <c r="S1" s="190" t="s">
        <v>48</v>
      </c>
      <c r="T1" s="187" t="s">
        <v>50</v>
      </c>
      <c r="U1" s="187" t="s">
        <v>54</v>
      </c>
      <c r="V1" s="187" t="s">
        <v>488</v>
      </c>
      <c r="W1" s="191" t="s">
        <v>58</v>
      </c>
      <c r="X1" s="187" t="s">
        <v>489</v>
      </c>
      <c r="Y1" s="187" t="s">
        <v>1018</v>
      </c>
      <c r="Z1" s="187" t="s">
        <v>1019</v>
      </c>
      <c r="AA1" s="187" t="s">
        <v>1020</v>
      </c>
      <c r="AB1" s="187" t="s">
        <v>1021</v>
      </c>
      <c r="AC1" s="5" t="s">
        <v>936</v>
      </c>
      <c r="AD1" s="1" t="s">
        <v>937</v>
      </c>
      <c r="AE1" s="1" t="s">
        <v>964</v>
      </c>
      <c r="AF1" s="1" t="s">
        <v>965</v>
      </c>
      <c r="AG1" s="170" t="s">
        <v>938</v>
      </c>
      <c r="AH1" s="2" t="s">
        <v>939</v>
      </c>
      <c r="AI1" s="69" t="s">
        <v>940</v>
      </c>
      <c r="AJ1" s="1" t="s">
        <v>941</v>
      </c>
      <c r="AK1" s="1" t="s">
        <v>942</v>
      </c>
      <c r="AL1" s="1" t="s">
        <v>943</v>
      </c>
      <c r="AM1" s="170" t="s">
        <v>966</v>
      </c>
      <c r="AN1" s="1" t="s">
        <v>944</v>
      </c>
      <c r="AO1" s="69" t="s">
        <v>945</v>
      </c>
      <c r="AP1" s="194" t="s">
        <v>967</v>
      </c>
      <c r="AQ1" s="194" t="s">
        <v>968</v>
      </c>
      <c r="AR1" s="194" t="s">
        <v>1022</v>
      </c>
      <c r="AS1" s="194" t="s">
        <v>1023</v>
      </c>
      <c r="AT1" s="5" t="s">
        <v>950</v>
      </c>
      <c r="AU1" s="1" t="s">
        <v>951</v>
      </c>
      <c r="AV1" s="1" t="s">
        <v>952</v>
      </c>
      <c r="AW1" s="1" t="s">
        <v>953</v>
      </c>
      <c r="AX1" s="170" t="s">
        <v>969</v>
      </c>
      <c r="AY1" s="1" t="s">
        <v>954</v>
      </c>
      <c r="AZ1" s="69" t="s">
        <v>955</v>
      </c>
      <c r="BA1" s="1" t="s">
        <v>956</v>
      </c>
      <c r="BB1" s="1" t="s">
        <v>970</v>
      </c>
      <c r="BC1" s="1" t="s">
        <v>971</v>
      </c>
      <c r="BD1" s="170" t="s">
        <v>972</v>
      </c>
      <c r="BE1" s="1" t="s">
        <v>973</v>
      </c>
      <c r="BF1" s="69" t="s">
        <v>974</v>
      </c>
      <c r="BG1" s="194" t="s">
        <v>975</v>
      </c>
      <c r="BH1" s="194" t="s">
        <v>976</v>
      </c>
      <c r="BI1" s="194" t="s">
        <v>1024</v>
      </c>
      <c r="BJ1" s="194" t="s">
        <v>1025</v>
      </c>
      <c r="BK1" s="5" t="s">
        <v>977</v>
      </c>
      <c r="BL1" s="1" t="s">
        <v>978</v>
      </c>
      <c r="BM1" s="1" t="s">
        <v>979</v>
      </c>
      <c r="BN1" s="1" t="s">
        <v>980</v>
      </c>
      <c r="BO1" s="194" t="s">
        <v>1026</v>
      </c>
      <c r="BP1" s="1" t="s">
        <v>982</v>
      </c>
      <c r="BQ1" s="194" t="s">
        <v>1027</v>
      </c>
      <c r="BR1" s="194" t="s">
        <v>1028</v>
      </c>
      <c r="BS1" s="194" t="s">
        <v>1029</v>
      </c>
      <c r="BT1" s="187" t="s">
        <v>503</v>
      </c>
      <c r="BU1" s="187" t="s">
        <v>504</v>
      </c>
      <c r="BV1" s="187" t="s">
        <v>505</v>
      </c>
      <c r="BW1" s="187" t="s">
        <v>506</v>
      </c>
      <c r="BX1" s="187" t="s">
        <v>507</v>
      </c>
      <c r="BY1" s="192" t="s">
        <v>961</v>
      </c>
      <c r="BZ1" s="187" t="s">
        <v>250</v>
      </c>
      <c r="CA1" s="187" t="s">
        <v>1030</v>
      </c>
      <c r="CB1" s="12" t="s">
        <v>986</v>
      </c>
      <c r="CC1" s="187" t="s">
        <v>1031</v>
      </c>
      <c r="CD1" s="187" t="s">
        <v>1032</v>
      </c>
      <c r="CE1" s="187" t="s">
        <v>987</v>
      </c>
      <c r="CF1" s="12" t="s">
        <v>273</v>
      </c>
      <c r="CG1" s="12" t="s">
        <v>275</v>
      </c>
      <c r="CH1" s="187" t="s">
        <v>988</v>
      </c>
      <c r="CI1" s="7" t="s">
        <v>289</v>
      </c>
      <c r="CJ1" s="174" t="s">
        <v>291</v>
      </c>
      <c r="CK1" s="187" t="s">
        <v>512</v>
      </c>
      <c r="CL1" s="187" t="s">
        <v>1033</v>
      </c>
      <c r="CM1" s="7" t="s">
        <v>989</v>
      </c>
      <c r="CN1" s="187" t="s">
        <v>1034</v>
      </c>
      <c r="CO1" s="7" t="s">
        <v>990</v>
      </c>
      <c r="CP1" s="187" t="s">
        <v>1035</v>
      </c>
      <c r="CQ1" s="7" t="s">
        <v>991</v>
      </c>
      <c r="CR1" s="187" t="s">
        <v>1036</v>
      </c>
      <c r="CS1" s="175" t="s">
        <v>992</v>
      </c>
      <c r="CT1" s="157" t="s">
        <v>993</v>
      </c>
      <c r="CU1" s="157" t="s">
        <v>994</v>
      </c>
      <c r="CV1" s="157" t="s">
        <v>995</v>
      </c>
      <c r="CW1" s="157" t="s">
        <v>996</v>
      </c>
      <c r="CX1" s="157" t="s">
        <v>997</v>
      </c>
      <c r="CY1" s="10" t="s">
        <v>998</v>
      </c>
      <c r="CZ1" s="7" t="s">
        <v>527</v>
      </c>
      <c r="DA1" s="7" t="s">
        <v>1037</v>
      </c>
      <c r="DB1" s="7" t="s">
        <v>528</v>
      </c>
      <c r="DC1" s="7" t="s">
        <v>1038</v>
      </c>
      <c r="DD1" s="7" t="s">
        <v>529</v>
      </c>
      <c r="DE1" s="7" t="s">
        <v>1039</v>
      </c>
      <c r="DF1" s="7" t="s">
        <v>530</v>
      </c>
      <c r="DG1" s="7" t="s">
        <v>1040</v>
      </c>
      <c r="DH1" s="10" t="s">
        <v>531</v>
      </c>
      <c r="DI1" s="10" t="s">
        <v>374</v>
      </c>
      <c r="DJ1" s="10" t="s">
        <v>376</v>
      </c>
      <c r="DK1" s="10" t="s">
        <v>378</v>
      </c>
      <c r="DL1" s="187" t="s">
        <v>999</v>
      </c>
      <c r="DM1" s="187" t="s">
        <v>1000</v>
      </c>
      <c r="DN1" s="187" t="s">
        <v>1001</v>
      </c>
      <c r="DO1" s="187" t="s">
        <v>1002</v>
      </c>
      <c r="DP1" s="187" t="s">
        <v>1003</v>
      </c>
      <c r="DQ1" s="187" t="s">
        <v>1004</v>
      </c>
      <c r="DR1" s="187" t="s">
        <v>1005</v>
      </c>
      <c r="DS1" s="156" t="s">
        <v>1006</v>
      </c>
    </row>
    <row r="2" spans="1:131" x14ac:dyDescent="0.2">
      <c r="A2" s="15">
        <v>1</v>
      </c>
      <c r="B2" s="15">
        <v>22</v>
      </c>
      <c r="C2" s="15">
        <v>0</v>
      </c>
      <c r="D2" s="15">
        <v>5</v>
      </c>
      <c r="E2" s="15">
        <f>IF($D2=2,1,0)</f>
        <v>0</v>
      </c>
      <c r="F2" s="15">
        <f>IF($D2=3,1,0)</f>
        <v>0</v>
      </c>
      <c r="G2" s="15">
        <f>IF($D2=5,1,0)</f>
        <v>1</v>
      </c>
      <c r="H2" s="15">
        <f>IF($D2=6,1,0)</f>
        <v>0</v>
      </c>
      <c r="I2" s="15">
        <v>1</v>
      </c>
      <c r="J2" s="15">
        <v>30</v>
      </c>
      <c r="K2" s="15">
        <v>5</v>
      </c>
      <c r="L2" s="15">
        <f>IF($K2=2,1,0)</f>
        <v>0</v>
      </c>
      <c r="M2" s="15">
        <f>IF($K2=3,1,0)</f>
        <v>0</v>
      </c>
      <c r="N2" s="15">
        <f>IF($K2=4,1,0)</f>
        <v>0</v>
      </c>
      <c r="O2" s="15">
        <f>IF($K2=5,1,0)</f>
        <v>1</v>
      </c>
      <c r="P2" s="15">
        <f>IF($K2=6,1,0)</f>
        <v>0</v>
      </c>
      <c r="Q2" s="15">
        <v>1</v>
      </c>
      <c r="R2" s="15">
        <v>5</v>
      </c>
      <c r="S2" s="15">
        <v>12</v>
      </c>
      <c r="T2" s="15">
        <v>0</v>
      </c>
      <c r="U2" s="15">
        <v>1</v>
      </c>
      <c r="V2" s="15">
        <v>1</v>
      </c>
      <c r="W2" s="15">
        <v>400000</v>
      </c>
      <c r="X2" s="15">
        <v>0</v>
      </c>
      <c r="Y2" s="15">
        <v>1</v>
      </c>
      <c r="Z2" s="15">
        <v>1</v>
      </c>
      <c r="AA2" s="15">
        <f t="shared" ref="AA2:AA65" si="0">SUM($AE2+$AV2+$BM2)</f>
        <v>2</v>
      </c>
      <c r="AB2" s="193">
        <f>$AS2</f>
        <v>900</v>
      </c>
      <c r="AC2" s="15">
        <v>1</v>
      </c>
      <c r="AD2" s="15">
        <v>1</v>
      </c>
      <c r="AE2" s="15">
        <v>2</v>
      </c>
      <c r="AF2" s="15">
        <v>1800</v>
      </c>
      <c r="AG2" s="15">
        <f>($AD2*$AF2)</f>
        <v>1800</v>
      </c>
      <c r="AH2" s="15">
        <v>7.8</v>
      </c>
      <c r="AI2" s="27">
        <f>$AG2/$AE2</f>
        <v>900</v>
      </c>
      <c r="AM2" s="15">
        <f>$AL2*$AJ2</f>
        <v>0</v>
      </c>
      <c r="AP2" s="15">
        <f>$AG2+$AM2</f>
        <v>1800</v>
      </c>
      <c r="AQ2" s="172">
        <f t="shared" ref="AQ2:AQ33" si="1">$AP2/$AE2</f>
        <v>900</v>
      </c>
      <c r="AR2" s="27">
        <f t="shared" ref="AR2:AR33" si="2">$AE2/($AE2+$AV2+$BL2)</f>
        <v>1</v>
      </c>
      <c r="AS2" s="172">
        <f>$AQ2*$AR2</f>
        <v>900</v>
      </c>
      <c r="BI2" s="27">
        <f>$AV2/($AE2+$AV2+$BL2)</f>
        <v>0</v>
      </c>
      <c r="BJ2" s="27">
        <f t="shared" ref="BJ2:BJ33" si="3">$BH2*$BI2</f>
        <v>0</v>
      </c>
      <c r="BR2" s="27">
        <f>$BL2/($AE2+$AV2+$BL2)</f>
        <v>0</v>
      </c>
      <c r="BS2" s="27">
        <f>$BQ2*$BR2</f>
        <v>0</v>
      </c>
      <c r="BT2" s="15">
        <v>4</v>
      </c>
      <c r="BU2" s="15">
        <v>4.333333333333333</v>
      </c>
      <c r="BV2" s="15">
        <v>4</v>
      </c>
      <c r="BW2" s="15">
        <v>4.5</v>
      </c>
      <c r="BX2" s="15">
        <v>4</v>
      </c>
      <c r="BY2" s="15">
        <f>AVERAGE($BT2:$BX2)</f>
        <v>4.1666666666666661</v>
      </c>
      <c r="BZ2" s="15">
        <v>4</v>
      </c>
      <c r="CA2" s="15">
        <f>IF($CB2=5,0,1)</f>
        <v>1</v>
      </c>
      <c r="CB2" s="15">
        <v>3</v>
      </c>
      <c r="CC2" s="15">
        <f>IF($CB2=3,1,0)</f>
        <v>1</v>
      </c>
      <c r="CD2" s="15">
        <f>IF($CB2=4,1,0)</f>
        <v>0</v>
      </c>
      <c r="CE2" s="15">
        <v>1</v>
      </c>
      <c r="CF2" s="15">
        <v>3</v>
      </c>
      <c r="CG2" s="15">
        <v>4</v>
      </c>
      <c r="CH2" s="15">
        <v>4</v>
      </c>
      <c r="CI2" s="15">
        <v>0</v>
      </c>
      <c r="CK2" s="15">
        <v>1</v>
      </c>
      <c r="CL2" s="15">
        <v>1</v>
      </c>
      <c r="CN2" s="15">
        <v>1</v>
      </c>
      <c r="CP2" s="15">
        <v>1</v>
      </c>
      <c r="CR2" s="15">
        <v>0</v>
      </c>
      <c r="CZ2" s="15">
        <v>1</v>
      </c>
      <c r="DA2" s="15">
        <v>2</v>
      </c>
      <c r="DB2" s="15">
        <v>2</v>
      </c>
      <c r="DC2" s="15">
        <v>2</v>
      </c>
      <c r="DF2" s="15">
        <v>3</v>
      </c>
      <c r="DG2" s="15">
        <v>1</v>
      </c>
      <c r="DL2" s="27">
        <v>3</v>
      </c>
      <c r="DM2" s="27">
        <v>3.3333333333333335</v>
      </c>
      <c r="DN2" s="27">
        <v>3.5</v>
      </c>
      <c r="DO2" s="27">
        <v>3</v>
      </c>
      <c r="DP2" s="27">
        <v>2.3333333333333335</v>
      </c>
      <c r="DQ2" s="27">
        <v>3</v>
      </c>
      <c r="DR2" s="27">
        <f t="shared" ref="DR2:DR65" si="4">AVERAGE($DL2:$DQ2)</f>
        <v>3.0277777777777781</v>
      </c>
      <c r="DS2" s="27">
        <f>$DR2-$DR3</f>
        <v>0.21944444444444455</v>
      </c>
    </row>
    <row r="3" spans="1:131" ht="15" x14ac:dyDescent="0.2">
      <c r="A3" s="15">
        <v>1</v>
      </c>
      <c r="B3" s="15">
        <v>22</v>
      </c>
      <c r="C3" s="15">
        <v>0</v>
      </c>
      <c r="D3" s="15">
        <v>5</v>
      </c>
      <c r="E3" s="15">
        <f t="shared" ref="E3:E66" si="5">IF($D3=2,1,0)</f>
        <v>0</v>
      </c>
      <c r="F3" s="15">
        <f t="shared" ref="F3:F66" si="6">IF($D3=3,1,0)</f>
        <v>0</v>
      </c>
      <c r="G3" s="15">
        <f t="shared" ref="G3:G66" si="7">IF($D3=5,1,0)</f>
        <v>1</v>
      </c>
      <c r="H3" s="15">
        <f t="shared" ref="H3:H66" si="8">IF($D3=6,1,0)</f>
        <v>0</v>
      </c>
      <c r="I3" s="15">
        <v>1</v>
      </c>
      <c r="J3" s="15">
        <v>30</v>
      </c>
      <c r="K3" s="15">
        <v>5</v>
      </c>
      <c r="L3" s="15">
        <f t="shared" ref="L3:L66" si="9">IF($K3=2,1,0)</f>
        <v>0</v>
      </c>
      <c r="M3" s="15">
        <f t="shared" ref="M3:M66" si="10">IF($K3=3,1,0)</f>
        <v>0</v>
      </c>
      <c r="N3" s="15">
        <f t="shared" ref="N3:N66" si="11">IF($K3=4,1,0)</f>
        <v>0</v>
      </c>
      <c r="O3" s="15">
        <f t="shared" ref="O3:O66" si="12">IF($K3=5,1,0)</f>
        <v>1</v>
      </c>
      <c r="P3" s="15">
        <f t="shared" ref="P3:P66" si="13">IF($K3=6,1,0)</f>
        <v>0</v>
      </c>
      <c r="Q3" s="15">
        <v>1</v>
      </c>
      <c r="R3" s="15">
        <v>5</v>
      </c>
      <c r="S3" s="15">
        <v>12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v>1</v>
      </c>
      <c r="AA3" s="15">
        <f t="shared" si="0"/>
        <v>2</v>
      </c>
      <c r="AB3" s="193">
        <f>$AS3</f>
        <v>650</v>
      </c>
      <c r="AC3" s="15">
        <v>1</v>
      </c>
      <c r="AD3" s="15">
        <v>1</v>
      </c>
      <c r="AE3" s="15">
        <v>2</v>
      </c>
      <c r="AF3" s="15">
        <v>1300</v>
      </c>
      <c r="AG3" s="15">
        <f t="shared" ref="AG3:AG66" si="14">($AD3*$AF3)</f>
        <v>1300</v>
      </c>
      <c r="AH3" s="15">
        <v>10</v>
      </c>
      <c r="AI3" s="27">
        <f t="shared" ref="AI3:AI66" si="15">$AG3/$AE3</f>
        <v>650</v>
      </c>
      <c r="AM3" s="15">
        <f t="shared" ref="AM3:AM66" si="16">$AL3*$AJ3</f>
        <v>0</v>
      </c>
      <c r="AP3" s="15">
        <f t="shared" ref="AP3:AP66" si="17">$AG3+$AM3</f>
        <v>1300</v>
      </c>
      <c r="AQ3" s="172">
        <f t="shared" si="1"/>
        <v>650</v>
      </c>
      <c r="AR3" s="27">
        <f t="shared" si="2"/>
        <v>1</v>
      </c>
      <c r="AS3" s="172">
        <f t="shared" ref="AS3:AS66" si="18">$AQ3*$AR3</f>
        <v>650</v>
      </c>
      <c r="BI3" s="27">
        <f t="shared" ref="BI3:BI66" si="19">$AV3/($AE3+$AV3+$BL3)</f>
        <v>0</v>
      </c>
      <c r="BJ3" s="27">
        <f t="shared" si="3"/>
        <v>0</v>
      </c>
      <c r="BR3" s="27">
        <f t="shared" ref="BR3:BR66" si="20">$BL3/($AE3+$AV3+$BL3)</f>
        <v>0</v>
      </c>
      <c r="BS3" s="27">
        <f t="shared" ref="BS3:BS66" si="21">$BQ3*$BR3</f>
        <v>0</v>
      </c>
      <c r="BT3" s="15">
        <v>4</v>
      </c>
      <c r="BU3" s="15">
        <v>4.333333333333333</v>
      </c>
      <c r="BV3" s="15">
        <v>4</v>
      </c>
      <c r="BW3" s="15">
        <v>4.5</v>
      </c>
      <c r="BX3" s="15">
        <v>4</v>
      </c>
      <c r="BY3" s="15">
        <f t="shared" ref="BY3:BY66" si="22">AVERAGE($BT3:$BX3)</f>
        <v>4.1666666666666661</v>
      </c>
      <c r="BZ3" s="15">
        <v>4</v>
      </c>
      <c r="CA3" s="15">
        <f t="shared" ref="CA3:CA66" si="23">IF($CB3=5,0,1)</f>
        <v>1</v>
      </c>
      <c r="CB3" s="15">
        <v>3</v>
      </c>
      <c r="CC3" s="15">
        <f t="shared" ref="CC3:CC65" si="24">IF($CB3=3,1,0)</f>
        <v>1</v>
      </c>
      <c r="CD3" s="15">
        <f t="shared" ref="CD3:CD65" si="25">IF($CB3=4,1,0)</f>
        <v>0</v>
      </c>
      <c r="CE3" s="15">
        <v>1</v>
      </c>
      <c r="CF3" s="15">
        <v>3</v>
      </c>
      <c r="CG3" s="15">
        <v>4</v>
      </c>
      <c r="CH3" s="15">
        <v>4</v>
      </c>
      <c r="CI3" s="15">
        <v>0</v>
      </c>
      <c r="CK3" s="15">
        <v>1</v>
      </c>
      <c r="CL3" s="15">
        <v>1</v>
      </c>
      <c r="CN3" s="15">
        <v>1</v>
      </c>
      <c r="CP3" s="15">
        <v>1</v>
      </c>
      <c r="CR3" s="15">
        <v>0</v>
      </c>
      <c r="CZ3" s="15">
        <v>1</v>
      </c>
      <c r="DA3" s="15">
        <v>2</v>
      </c>
      <c r="DB3" s="15">
        <v>2</v>
      </c>
      <c r="DC3" s="15">
        <v>2</v>
      </c>
      <c r="DF3" s="15">
        <v>3</v>
      </c>
      <c r="DG3" s="15">
        <v>1</v>
      </c>
      <c r="DL3" s="25">
        <v>2.8</v>
      </c>
      <c r="DM3" s="25">
        <v>3.3333333333333335</v>
      </c>
      <c r="DN3" s="25">
        <v>3.25</v>
      </c>
      <c r="DO3" s="25">
        <v>2.8</v>
      </c>
      <c r="DP3" s="25">
        <v>1.6666666666666667</v>
      </c>
      <c r="DQ3" s="25">
        <v>3</v>
      </c>
      <c r="DR3" s="27">
        <f t="shared" si="4"/>
        <v>2.8083333333333336</v>
      </c>
      <c r="DS3" s="15">
        <f>$DR3-$DR5</f>
        <v>-1.2666666666666666</v>
      </c>
    </row>
    <row r="4" spans="1:131" ht="15" x14ac:dyDescent="0.2">
      <c r="A4" s="15">
        <v>2</v>
      </c>
      <c r="B4" s="15">
        <v>24</v>
      </c>
      <c r="C4" s="15">
        <v>1</v>
      </c>
      <c r="D4" s="15">
        <v>1</v>
      </c>
      <c r="E4" s="15">
        <f t="shared" si="5"/>
        <v>0</v>
      </c>
      <c r="F4" s="15">
        <f t="shared" si="6"/>
        <v>0</v>
      </c>
      <c r="G4" s="15">
        <f t="shared" si="7"/>
        <v>0</v>
      </c>
      <c r="H4" s="15">
        <f t="shared" si="8"/>
        <v>0</v>
      </c>
      <c r="I4" s="15">
        <v>0</v>
      </c>
      <c r="J4" s="15">
        <v>47</v>
      </c>
      <c r="K4" s="15">
        <v>5</v>
      </c>
      <c r="L4" s="15">
        <f t="shared" si="9"/>
        <v>0</v>
      </c>
      <c r="M4" s="15">
        <f t="shared" si="10"/>
        <v>0</v>
      </c>
      <c r="N4" s="15">
        <f t="shared" si="11"/>
        <v>0</v>
      </c>
      <c r="O4" s="15">
        <f t="shared" si="12"/>
        <v>1</v>
      </c>
      <c r="P4" s="15">
        <f t="shared" si="13"/>
        <v>0</v>
      </c>
      <c r="Q4" s="15">
        <v>1</v>
      </c>
      <c r="R4" s="15">
        <v>6</v>
      </c>
      <c r="S4" s="15">
        <v>20</v>
      </c>
      <c r="T4" s="15">
        <v>1</v>
      </c>
      <c r="U4" s="15">
        <v>1</v>
      </c>
      <c r="V4" s="15">
        <v>1</v>
      </c>
      <c r="W4" s="15">
        <v>100000</v>
      </c>
      <c r="X4" s="15">
        <v>1</v>
      </c>
      <c r="Y4" s="15">
        <v>1</v>
      </c>
      <c r="Z4" s="15">
        <v>0</v>
      </c>
      <c r="AA4" s="15">
        <f t="shared" si="0"/>
        <v>19</v>
      </c>
      <c r="AB4" s="193">
        <f>$AS4+$BJ4+$BS4</f>
        <v>2472.5490196078431</v>
      </c>
      <c r="AC4" s="15">
        <v>1</v>
      </c>
      <c r="AD4" s="15">
        <v>2</v>
      </c>
      <c r="AE4" s="15">
        <v>13</v>
      </c>
      <c r="AF4" s="15">
        <v>19500</v>
      </c>
      <c r="AG4" s="15">
        <f t="shared" si="14"/>
        <v>39000</v>
      </c>
      <c r="AH4" s="15">
        <v>11</v>
      </c>
      <c r="AI4" s="27">
        <f t="shared" si="15"/>
        <v>3000</v>
      </c>
      <c r="AM4" s="15">
        <f t="shared" si="16"/>
        <v>0</v>
      </c>
      <c r="AP4" s="15">
        <f t="shared" si="17"/>
        <v>39000</v>
      </c>
      <c r="AQ4" s="172">
        <f t="shared" si="1"/>
        <v>3000</v>
      </c>
      <c r="AR4" s="27">
        <f t="shared" si="2"/>
        <v>0.76470588235294112</v>
      </c>
      <c r="AS4" s="172">
        <f t="shared" si="18"/>
        <v>2294.1176470588234</v>
      </c>
      <c r="AT4" s="15">
        <v>8</v>
      </c>
      <c r="AU4" s="15">
        <v>3</v>
      </c>
      <c r="AV4" s="15">
        <v>3</v>
      </c>
      <c r="AW4" s="15">
        <v>1000</v>
      </c>
      <c r="AX4" s="15">
        <f>$AW4*$AU4</f>
        <v>3000</v>
      </c>
      <c r="AY4" s="15">
        <v>8</v>
      </c>
      <c r="AZ4" s="15">
        <v>333.33333333333331</v>
      </c>
      <c r="BG4" s="15">
        <f>$AX4+$BD4</f>
        <v>3000</v>
      </c>
      <c r="BH4" s="15">
        <f>$BG4/$AV4</f>
        <v>1000</v>
      </c>
      <c r="BI4" s="27">
        <f t="shared" si="19"/>
        <v>0.17647058823529413</v>
      </c>
      <c r="BJ4" s="27">
        <f t="shared" si="3"/>
        <v>176.47058823529412</v>
      </c>
      <c r="BK4" s="15">
        <v>7</v>
      </c>
      <c r="BL4" s="15">
        <v>1</v>
      </c>
      <c r="BM4" s="15">
        <v>3</v>
      </c>
      <c r="BN4" s="15">
        <v>100</v>
      </c>
      <c r="BO4" s="15">
        <f>$BN4*$BL4</f>
        <v>100</v>
      </c>
      <c r="BP4" s="15">
        <v>20</v>
      </c>
      <c r="BQ4" s="15">
        <f>$BO4/$BM4</f>
        <v>33.333333333333336</v>
      </c>
      <c r="BR4" s="27">
        <f t="shared" si="20"/>
        <v>5.8823529411764705E-2</v>
      </c>
      <c r="BS4" s="27">
        <f t="shared" si="21"/>
        <v>1.9607843137254903</v>
      </c>
      <c r="BT4" s="15">
        <v>2.5</v>
      </c>
      <c r="BU4" s="15">
        <v>2.3333333333333335</v>
      </c>
      <c r="BV4" s="15">
        <v>1.6666666666666667</v>
      </c>
      <c r="BW4" s="15">
        <v>1.5</v>
      </c>
      <c r="BX4" s="15">
        <v>3.5</v>
      </c>
      <c r="BY4" s="15">
        <f t="shared" si="22"/>
        <v>2.2999999999999998</v>
      </c>
      <c r="BZ4" s="15">
        <v>2</v>
      </c>
      <c r="CA4" s="15">
        <f t="shared" si="23"/>
        <v>0</v>
      </c>
      <c r="CB4" s="15">
        <v>5</v>
      </c>
      <c r="CC4" s="15" t="s">
        <v>1008</v>
      </c>
      <c r="CD4" s="15" t="s">
        <v>1008</v>
      </c>
      <c r="CE4" s="15" t="s">
        <v>1007</v>
      </c>
      <c r="CH4" s="15" t="s">
        <v>1007</v>
      </c>
      <c r="CK4" s="15" t="s">
        <v>1007</v>
      </c>
      <c r="CL4" s="15" t="s">
        <v>1007</v>
      </c>
      <c r="CN4" s="15" t="s">
        <v>1007</v>
      </c>
      <c r="CP4" s="15" t="s">
        <v>1007</v>
      </c>
      <c r="CR4" s="15" t="s">
        <v>1007</v>
      </c>
      <c r="CZ4" s="15">
        <v>3</v>
      </c>
      <c r="DA4" s="15">
        <v>2</v>
      </c>
      <c r="DB4" s="15">
        <v>2</v>
      </c>
      <c r="DC4" s="15">
        <v>3</v>
      </c>
      <c r="DD4" s="15">
        <v>1</v>
      </c>
      <c r="DE4" s="15">
        <v>2</v>
      </c>
      <c r="DL4" s="152">
        <v>4.5999999999999996</v>
      </c>
      <c r="DM4" s="152">
        <v>3.6666666666666665</v>
      </c>
      <c r="DN4" s="152">
        <v>4.5</v>
      </c>
      <c r="DO4" s="152">
        <v>4.2</v>
      </c>
      <c r="DP4" s="152">
        <v>4.333333333333333</v>
      </c>
      <c r="DQ4" s="152">
        <v>4.75</v>
      </c>
      <c r="DR4" s="27">
        <f>AVERAGE(DL4:DQ4)</f>
        <v>4.3416666666666659</v>
      </c>
      <c r="DS4" s="27">
        <f>$DR4-$DR5</f>
        <v>0.26666666666666572</v>
      </c>
      <c r="EA4" s="27"/>
    </row>
    <row r="5" spans="1:131" x14ac:dyDescent="0.2">
      <c r="A5" s="15">
        <v>2</v>
      </c>
      <c r="B5" s="15">
        <v>24</v>
      </c>
      <c r="C5" s="15">
        <v>1</v>
      </c>
      <c r="D5" s="15">
        <v>1</v>
      </c>
      <c r="E5" s="15">
        <f t="shared" si="5"/>
        <v>0</v>
      </c>
      <c r="F5" s="15">
        <f t="shared" si="6"/>
        <v>0</v>
      </c>
      <c r="G5" s="15">
        <f t="shared" si="7"/>
        <v>0</v>
      </c>
      <c r="H5" s="15">
        <f t="shared" si="8"/>
        <v>0</v>
      </c>
      <c r="I5" s="15">
        <v>0</v>
      </c>
      <c r="J5" s="15">
        <v>47</v>
      </c>
      <c r="K5" s="15">
        <v>5</v>
      </c>
      <c r="L5" s="15">
        <f t="shared" si="9"/>
        <v>0</v>
      </c>
      <c r="M5" s="15">
        <f t="shared" si="10"/>
        <v>0</v>
      </c>
      <c r="N5" s="15">
        <f t="shared" si="11"/>
        <v>0</v>
      </c>
      <c r="O5" s="15">
        <f t="shared" si="12"/>
        <v>1</v>
      </c>
      <c r="P5" s="15">
        <f t="shared" si="13"/>
        <v>0</v>
      </c>
      <c r="Q5" s="15">
        <v>1</v>
      </c>
      <c r="R5" s="15">
        <v>6</v>
      </c>
      <c r="S5" s="15">
        <v>20</v>
      </c>
      <c r="T5" s="15">
        <v>1</v>
      </c>
      <c r="U5" s="15">
        <v>1</v>
      </c>
      <c r="V5" s="15">
        <v>1</v>
      </c>
      <c r="W5" s="15" t="s">
        <v>1008</v>
      </c>
      <c r="X5" s="15">
        <v>1</v>
      </c>
      <c r="Y5" s="15">
        <v>0</v>
      </c>
      <c r="Z5" s="15">
        <v>0</v>
      </c>
      <c r="AA5" s="15">
        <f t="shared" si="0"/>
        <v>19</v>
      </c>
      <c r="AB5" s="193">
        <f t="shared" ref="AB5:AB68" si="26">$AS5+$BJ5+$BS5</f>
        <v>2472.5490196078431</v>
      </c>
      <c r="AC5" s="15">
        <v>1</v>
      </c>
      <c r="AD5" s="15">
        <v>2</v>
      </c>
      <c r="AE5" s="15">
        <v>13</v>
      </c>
      <c r="AF5" s="15">
        <v>19500</v>
      </c>
      <c r="AG5" s="15">
        <f t="shared" si="14"/>
        <v>39000</v>
      </c>
      <c r="AH5" s="15">
        <v>11</v>
      </c>
      <c r="AI5" s="27">
        <f t="shared" si="15"/>
        <v>3000</v>
      </c>
      <c r="AM5" s="15">
        <f t="shared" si="16"/>
        <v>0</v>
      </c>
      <c r="AP5" s="15">
        <f t="shared" si="17"/>
        <v>39000</v>
      </c>
      <c r="AQ5" s="172">
        <f t="shared" si="1"/>
        <v>3000</v>
      </c>
      <c r="AR5" s="27">
        <f t="shared" si="2"/>
        <v>0.76470588235294112</v>
      </c>
      <c r="AS5" s="172">
        <f t="shared" si="18"/>
        <v>2294.1176470588234</v>
      </c>
      <c r="AT5" s="15">
        <v>8</v>
      </c>
      <c r="AU5" s="15">
        <v>3</v>
      </c>
      <c r="AV5" s="15">
        <v>3</v>
      </c>
      <c r="AW5" s="15">
        <v>1000</v>
      </c>
      <c r="AX5" s="15">
        <f t="shared" ref="AX5:AX68" si="27">$AW5*$AU5</f>
        <v>3000</v>
      </c>
      <c r="AY5" s="15">
        <v>8</v>
      </c>
      <c r="BG5" s="15">
        <f>$AX5+$BD5</f>
        <v>3000</v>
      </c>
      <c r="BH5" s="15">
        <f>$BG5/$AV5</f>
        <v>1000</v>
      </c>
      <c r="BI5" s="27">
        <f t="shared" si="19"/>
        <v>0.17647058823529413</v>
      </c>
      <c r="BJ5" s="27">
        <f t="shared" si="3"/>
        <v>176.47058823529412</v>
      </c>
      <c r="BK5" s="15">
        <v>7</v>
      </c>
      <c r="BL5" s="15">
        <v>1</v>
      </c>
      <c r="BM5" s="15">
        <v>3</v>
      </c>
      <c r="BN5" s="15">
        <v>100</v>
      </c>
      <c r="BO5" s="15">
        <f>$BN5*$BL5</f>
        <v>100</v>
      </c>
      <c r="BP5" s="15">
        <v>20</v>
      </c>
      <c r="BQ5" s="15">
        <f>$BO5/$BM5</f>
        <v>33.333333333333336</v>
      </c>
      <c r="BR5" s="27">
        <f t="shared" si="20"/>
        <v>5.8823529411764705E-2</v>
      </c>
      <c r="BS5" s="27">
        <f t="shared" si="21"/>
        <v>1.9607843137254903</v>
      </c>
      <c r="BT5" s="15">
        <v>2.5</v>
      </c>
      <c r="BU5" s="15">
        <v>2.3333333333333335</v>
      </c>
      <c r="BV5" s="15">
        <v>1.6666666666666667</v>
      </c>
      <c r="BW5" s="15">
        <v>1.5</v>
      </c>
      <c r="BX5" s="15">
        <v>3.5</v>
      </c>
      <c r="BY5" s="15">
        <f t="shared" si="22"/>
        <v>2.2999999999999998</v>
      </c>
      <c r="BZ5" s="15">
        <v>2</v>
      </c>
      <c r="CA5" s="15">
        <f t="shared" si="23"/>
        <v>0</v>
      </c>
      <c r="CB5" s="15">
        <v>5</v>
      </c>
      <c r="CC5" s="15" t="s">
        <v>1008</v>
      </c>
      <c r="CD5" s="15" t="s">
        <v>1008</v>
      </c>
      <c r="CE5" s="15" t="s">
        <v>1007</v>
      </c>
      <c r="CH5" s="15" t="s">
        <v>1007</v>
      </c>
      <c r="CK5" s="15" t="s">
        <v>1007</v>
      </c>
      <c r="CL5" s="15" t="s">
        <v>1007</v>
      </c>
      <c r="CN5" s="15" t="s">
        <v>1007</v>
      </c>
      <c r="CP5" s="15" t="s">
        <v>1007</v>
      </c>
      <c r="CR5" s="15" t="s">
        <v>1007</v>
      </c>
      <c r="CZ5" s="15">
        <v>3</v>
      </c>
      <c r="DA5" s="15">
        <v>2</v>
      </c>
      <c r="DB5" s="15">
        <v>2</v>
      </c>
      <c r="DC5" s="15">
        <v>3</v>
      </c>
      <c r="DD5" s="15">
        <v>1</v>
      </c>
      <c r="DE5" s="15">
        <v>2</v>
      </c>
      <c r="DL5" s="150">
        <v>5</v>
      </c>
      <c r="DM5" s="150">
        <v>4.333333333333333</v>
      </c>
      <c r="DN5" s="150">
        <v>4</v>
      </c>
      <c r="DO5" s="150">
        <v>4.2</v>
      </c>
      <c r="DP5" s="150">
        <v>2.6666666666666665</v>
      </c>
      <c r="DQ5" s="150">
        <v>4.25</v>
      </c>
      <c r="DR5" s="27">
        <f>AVERAGE($DL5:$DQ5)</f>
        <v>4.0750000000000002</v>
      </c>
      <c r="DS5" s="15">
        <f>$EA4-$DR6</f>
        <v>-3.5722222222222224</v>
      </c>
    </row>
    <row r="6" spans="1:131" x14ac:dyDescent="0.2">
      <c r="A6" s="15">
        <v>3</v>
      </c>
      <c r="B6" s="15">
        <v>25</v>
      </c>
      <c r="C6" s="15">
        <v>1</v>
      </c>
      <c r="D6" s="15">
        <v>1</v>
      </c>
      <c r="E6" s="15">
        <f t="shared" si="5"/>
        <v>0</v>
      </c>
      <c r="F6" s="15">
        <f t="shared" si="6"/>
        <v>0</v>
      </c>
      <c r="G6" s="15">
        <f t="shared" si="7"/>
        <v>0</v>
      </c>
      <c r="H6" s="15">
        <f t="shared" si="8"/>
        <v>0</v>
      </c>
      <c r="I6" s="15">
        <v>0</v>
      </c>
      <c r="J6" s="15">
        <v>75</v>
      </c>
      <c r="K6" s="15">
        <v>1</v>
      </c>
      <c r="L6" s="15">
        <f t="shared" si="9"/>
        <v>0</v>
      </c>
      <c r="M6" s="15">
        <f t="shared" si="10"/>
        <v>0</v>
      </c>
      <c r="N6" s="15">
        <f t="shared" si="11"/>
        <v>0</v>
      </c>
      <c r="O6" s="15">
        <f t="shared" si="12"/>
        <v>0</v>
      </c>
      <c r="P6" s="15">
        <f t="shared" si="13"/>
        <v>0</v>
      </c>
      <c r="Q6" s="15">
        <v>4</v>
      </c>
      <c r="R6" s="15">
        <v>5</v>
      </c>
      <c r="S6" s="15">
        <v>39</v>
      </c>
      <c r="T6" s="15">
        <v>1</v>
      </c>
      <c r="U6" s="15">
        <v>0</v>
      </c>
      <c r="V6" s="15">
        <v>0</v>
      </c>
      <c r="W6" s="15">
        <v>0</v>
      </c>
      <c r="X6" s="15">
        <v>0</v>
      </c>
      <c r="Y6" s="15">
        <v>1</v>
      </c>
      <c r="Z6" s="15">
        <v>0</v>
      </c>
      <c r="AA6" s="15">
        <f t="shared" si="0"/>
        <v>33.25</v>
      </c>
      <c r="AB6" s="193">
        <f t="shared" si="26"/>
        <v>1927.0676691729323</v>
      </c>
      <c r="AC6" s="15">
        <v>1</v>
      </c>
      <c r="AD6" s="15">
        <v>2</v>
      </c>
      <c r="AE6" s="15">
        <v>32</v>
      </c>
      <c r="AF6" s="15">
        <v>32000</v>
      </c>
      <c r="AG6" s="15">
        <f t="shared" si="14"/>
        <v>64000</v>
      </c>
      <c r="AH6" s="15">
        <v>10</v>
      </c>
      <c r="AI6" s="27">
        <f t="shared" si="15"/>
        <v>2000</v>
      </c>
      <c r="AM6" s="15">
        <f t="shared" si="16"/>
        <v>0</v>
      </c>
      <c r="AP6" s="15">
        <f t="shared" si="17"/>
        <v>64000</v>
      </c>
      <c r="AQ6" s="172">
        <f t="shared" si="1"/>
        <v>2000</v>
      </c>
      <c r="AR6" s="27">
        <f t="shared" si="2"/>
        <v>0.96240601503759393</v>
      </c>
      <c r="AS6" s="172">
        <f t="shared" si="18"/>
        <v>1924.812030075188</v>
      </c>
      <c r="AT6" s="15">
        <v>8</v>
      </c>
      <c r="AU6" s="15">
        <v>5</v>
      </c>
      <c r="AV6" s="15">
        <v>1.25</v>
      </c>
      <c r="AW6" s="15">
        <v>15</v>
      </c>
      <c r="AX6" s="15">
        <f t="shared" si="27"/>
        <v>75</v>
      </c>
      <c r="AY6" s="15">
        <v>100</v>
      </c>
      <c r="AZ6" s="15">
        <v>12</v>
      </c>
      <c r="BG6" s="15">
        <f t="shared" ref="BG6:BG69" si="28">$AX6+$BD6</f>
        <v>75</v>
      </c>
      <c r="BH6" s="15">
        <f>$BG6/$AV6</f>
        <v>60</v>
      </c>
      <c r="BI6" s="27">
        <f t="shared" si="19"/>
        <v>3.7593984962406013E-2</v>
      </c>
      <c r="BJ6" s="27">
        <f t="shared" si="3"/>
        <v>2.2556390977443606</v>
      </c>
      <c r="BR6" s="27">
        <f t="shared" si="20"/>
        <v>0</v>
      </c>
      <c r="BS6" s="27">
        <f t="shared" si="21"/>
        <v>0</v>
      </c>
      <c r="BT6" s="15">
        <v>1.5</v>
      </c>
      <c r="BU6" s="15">
        <v>3</v>
      </c>
      <c r="BV6" s="15">
        <v>5</v>
      </c>
      <c r="BW6" s="15">
        <v>4.5</v>
      </c>
      <c r="BX6" s="15">
        <v>3.5</v>
      </c>
      <c r="BY6" s="15">
        <f t="shared" si="22"/>
        <v>3.5</v>
      </c>
      <c r="BZ6" s="15">
        <v>5</v>
      </c>
      <c r="CA6" s="15">
        <f t="shared" si="23"/>
        <v>0</v>
      </c>
      <c r="CB6" s="15">
        <v>5</v>
      </c>
      <c r="CC6" s="15" t="s">
        <v>1008</v>
      </c>
      <c r="CD6" s="15" t="s">
        <v>1008</v>
      </c>
      <c r="CE6" s="15" t="s">
        <v>1007</v>
      </c>
      <c r="CH6" s="15" t="s">
        <v>1007</v>
      </c>
      <c r="CK6" s="15" t="s">
        <v>1007</v>
      </c>
      <c r="CL6" s="15" t="s">
        <v>1007</v>
      </c>
      <c r="CN6" s="15" t="s">
        <v>1007</v>
      </c>
      <c r="CP6" s="15" t="s">
        <v>1007</v>
      </c>
      <c r="CR6" s="15" t="s">
        <v>1007</v>
      </c>
      <c r="DB6" s="15">
        <v>2</v>
      </c>
      <c r="DC6" s="15">
        <v>2</v>
      </c>
      <c r="DD6" s="15">
        <v>1</v>
      </c>
      <c r="DE6" s="15">
        <v>2</v>
      </c>
      <c r="DL6" s="15">
        <v>3.4</v>
      </c>
      <c r="DM6" s="15">
        <v>4.333333333333333</v>
      </c>
      <c r="DN6" s="15">
        <v>3.5</v>
      </c>
      <c r="DO6" s="15">
        <v>2.2000000000000002</v>
      </c>
      <c r="DP6" s="15">
        <v>4</v>
      </c>
      <c r="DQ6" s="15">
        <v>4</v>
      </c>
      <c r="DR6" s="27">
        <f t="shared" si="4"/>
        <v>3.5722222222222224</v>
      </c>
      <c r="DS6" s="15">
        <f t="shared" ref="DS6:DS69" si="29">$DR6-$DR7</f>
        <v>1.0611111111111113</v>
      </c>
    </row>
    <row r="7" spans="1:131" ht="15" x14ac:dyDescent="0.2">
      <c r="A7" s="15">
        <v>3</v>
      </c>
      <c r="B7" s="15">
        <v>25</v>
      </c>
      <c r="C7" s="15">
        <v>1</v>
      </c>
      <c r="D7" s="15">
        <v>1</v>
      </c>
      <c r="E7" s="15">
        <f t="shared" si="5"/>
        <v>0</v>
      </c>
      <c r="F7" s="15">
        <f t="shared" si="6"/>
        <v>0</v>
      </c>
      <c r="G7" s="15">
        <f t="shared" si="7"/>
        <v>0</v>
      </c>
      <c r="H7" s="15">
        <f t="shared" si="8"/>
        <v>0</v>
      </c>
      <c r="I7" s="15">
        <v>0</v>
      </c>
      <c r="J7" s="15">
        <v>75</v>
      </c>
      <c r="K7" s="15">
        <v>1</v>
      </c>
      <c r="L7" s="15">
        <f t="shared" si="9"/>
        <v>0</v>
      </c>
      <c r="M7" s="15">
        <f t="shared" si="10"/>
        <v>0</v>
      </c>
      <c r="N7" s="15">
        <f t="shared" si="11"/>
        <v>0</v>
      </c>
      <c r="O7" s="15">
        <f t="shared" si="12"/>
        <v>0</v>
      </c>
      <c r="P7" s="15">
        <f t="shared" si="13"/>
        <v>0</v>
      </c>
      <c r="Q7" s="15">
        <v>4</v>
      </c>
      <c r="R7" s="15">
        <v>5</v>
      </c>
      <c r="S7" s="15">
        <v>39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f t="shared" si="0"/>
        <v>33.25</v>
      </c>
      <c r="AB7" s="193">
        <f t="shared" si="26"/>
        <v>1927.0676691729323</v>
      </c>
      <c r="AC7" s="15">
        <v>1</v>
      </c>
      <c r="AD7" s="15">
        <v>2</v>
      </c>
      <c r="AE7" s="15">
        <v>32</v>
      </c>
      <c r="AF7" s="15">
        <v>32000</v>
      </c>
      <c r="AG7" s="15">
        <f t="shared" si="14"/>
        <v>64000</v>
      </c>
      <c r="AH7" s="15">
        <v>10</v>
      </c>
      <c r="AI7" s="171">
        <f t="shared" si="15"/>
        <v>2000</v>
      </c>
      <c r="AM7" s="15">
        <f t="shared" si="16"/>
        <v>0</v>
      </c>
      <c r="AP7" s="15">
        <f t="shared" si="17"/>
        <v>64000</v>
      </c>
      <c r="AQ7" s="172">
        <f t="shared" si="1"/>
        <v>2000</v>
      </c>
      <c r="AR7" s="27">
        <f t="shared" si="2"/>
        <v>0.96240601503759393</v>
      </c>
      <c r="AS7" s="172">
        <f t="shared" si="18"/>
        <v>1924.812030075188</v>
      </c>
      <c r="AT7" s="15">
        <v>8</v>
      </c>
      <c r="AU7" s="15">
        <v>5</v>
      </c>
      <c r="AV7" s="15">
        <v>1.25</v>
      </c>
      <c r="AW7" s="15">
        <v>15</v>
      </c>
      <c r="AX7" s="15">
        <f t="shared" si="27"/>
        <v>75</v>
      </c>
      <c r="AY7" s="15">
        <v>100</v>
      </c>
      <c r="BG7" s="15">
        <f t="shared" si="28"/>
        <v>75</v>
      </c>
      <c r="BH7" s="15">
        <f>$BG7/$AV7</f>
        <v>60</v>
      </c>
      <c r="BI7" s="27">
        <f t="shared" si="19"/>
        <v>3.7593984962406013E-2</v>
      </c>
      <c r="BJ7" s="27">
        <f t="shared" si="3"/>
        <v>2.2556390977443606</v>
      </c>
      <c r="BR7" s="27">
        <f t="shared" si="20"/>
        <v>0</v>
      </c>
      <c r="BS7" s="27">
        <f t="shared" si="21"/>
        <v>0</v>
      </c>
      <c r="BT7" s="15">
        <v>1.5</v>
      </c>
      <c r="BU7" s="15">
        <v>3</v>
      </c>
      <c r="BV7" s="15">
        <v>5</v>
      </c>
      <c r="BW7" s="15">
        <v>4.5</v>
      </c>
      <c r="BX7" s="15">
        <v>3.5</v>
      </c>
      <c r="BY7" s="15">
        <f t="shared" si="22"/>
        <v>3.5</v>
      </c>
      <c r="BZ7" s="15">
        <v>5</v>
      </c>
      <c r="CA7" s="15">
        <f t="shared" si="23"/>
        <v>0</v>
      </c>
      <c r="CB7" s="15">
        <v>5</v>
      </c>
      <c r="CC7" s="15" t="s">
        <v>1008</v>
      </c>
      <c r="CD7" s="15" t="s">
        <v>1008</v>
      </c>
      <c r="CE7" s="15" t="s">
        <v>1007</v>
      </c>
      <c r="CH7" s="15" t="s">
        <v>1007</v>
      </c>
      <c r="CK7" s="15" t="s">
        <v>1007</v>
      </c>
      <c r="CL7" s="15" t="s">
        <v>1007</v>
      </c>
      <c r="CN7" s="15" t="s">
        <v>1007</v>
      </c>
      <c r="CP7" s="15" t="s">
        <v>1007</v>
      </c>
      <c r="CR7" s="15" t="s">
        <v>1007</v>
      </c>
      <c r="DB7" s="15">
        <v>2</v>
      </c>
      <c r="DC7" s="15">
        <v>2</v>
      </c>
      <c r="DD7" s="15">
        <v>1</v>
      </c>
      <c r="DE7" s="15">
        <v>2</v>
      </c>
      <c r="DL7" s="25">
        <v>2.8</v>
      </c>
      <c r="DM7" s="34">
        <v>4.666666666666667</v>
      </c>
      <c r="DN7" s="34">
        <v>1.5</v>
      </c>
      <c r="DO7" s="34">
        <v>2.6</v>
      </c>
      <c r="DP7" s="34">
        <v>2</v>
      </c>
      <c r="DQ7" s="34">
        <v>1.5</v>
      </c>
      <c r="DR7" s="27">
        <f t="shared" si="4"/>
        <v>2.5111111111111111</v>
      </c>
      <c r="DS7" s="15">
        <f t="shared" si="29"/>
        <v>-1.7250000000000005</v>
      </c>
    </row>
    <row r="8" spans="1:131" ht="15" x14ac:dyDescent="0.2">
      <c r="A8" s="15">
        <v>4</v>
      </c>
      <c r="B8" s="15">
        <v>27</v>
      </c>
      <c r="C8" s="15">
        <v>1</v>
      </c>
      <c r="D8" s="15">
        <v>5</v>
      </c>
      <c r="E8" s="15">
        <f t="shared" si="5"/>
        <v>0</v>
      </c>
      <c r="F8" s="15">
        <f t="shared" si="6"/>
        <v>0</v>
      </c>
      <c r="G8" s="15">
        <f t="shared" si="7"/>
        <v>1</v>
      </c>
      <c r="H8" s="15">
        <f t="shared" si="8"/>
        <v>0</v>
      </c>
      <c r="I8" s="15">
        <v>1</v>
      </c>
      <c r="J8" s="15">
        <v>56</v>
      </c>
      <c r="K8" s="15">
        <v>2</v>
      </c>
      <c r="L8" s="15">
        <f t="shared" si="9"/>
        <v>1</v>
      </c>
      <c r="M8" s="15">
        <f t="shared" si="10"/>
        <v>0</v>
      </c>
      <c r="N8" s="15">
        <f t="shared" si="11"/>
        <v>0</v>
      </c>
      <c r="O8" s="15">
        <f t="shared" si="12"/>
        <v>0</v>
      </c>
      <c r="P8" s="15">
        <f t="shared" si="13"/>
        <v>0</v>
      </c>
      <c r="Q8" s="15">
        <v>2</v>
      </c>
      <c r="R8" s="15">
        <v>3</v>
      </c>
      <c r="S8" s="15">
        <v>40</v>
      </c>
      <c r="T8" s="15">
        <v>1</v>
      </c>
      <c r="U8" s="15">
        <v>0</v>
      </c>
      <c r="V8" s="15">
        <v>1</v>
      </c>
      <c r="W8" s="15">
        <v>100000</v>
      </c>
      <c r="X8" s="15">
        <v>1</v>
      </c>
      <c r="Y8" s="15">
        <v>1</v>
      </c>
      <c r="Z8" s="15">
        <v>1</v>
      </c>
      <c r="AA8" s="15">
        <f t="shared" si="0"/>
        <v>10</v>
      </c>
      <c r="AB8" s="193">
        <f t="shared" si="26"/>
        <v>300</v>
      </c>
      <c r="AC8" s="15">
        <v>1</v>
      </c>
      <c r="AD8" s="15">
        <v>1</v>
      </c>
      <c r="AE8" s="15">
        <v>10</v>
      </c>
      <c r="AF8" s="15">
        <v>3000</v>
      </c>
      <c r="AG8" s="15">
        <f t="shared" si="14"/>
        <v>3000</v>
      </c>
      <c r="AH8" s="15">
        <v>5</v>
      </c>
      <c r="AI8" s="27">
        <f t="shared" si="15"/>
        <v>300</v>
      </c>
      <c r="AM8" s="15">
        <f t="shared" si="16"/>
        <v>0</v>
      </c>
      <c r="AP8" s="15">
        <f t="shared" si="17"/>
        <v>3000</v>
      </c>
      <c r="AQ8" s="172">
        <f t="shared" si="1"/>
        <v>300</v>
      </c>
      <c r="AR8" s="27">
        <f t="shared" si="2"/>
        <v>1</v>
      </c>
      <c r="AS8" s="172">
        <f t="shared" si="18"/>
        <v>300</v>
      </c>
      <c r="AX8" s="15">
        <f t="shared" si="27"/>
        <v>0</v>
      </c>
      <c r="BI8" s="27">
        <f t="shared" si="19"/>
        <v>0</v>
      </c>
      <c r="BJ8" s="27">
        <f t="shared" si="3"/>
        <v>0</v>
      </c>
      <c r="BR8" s="27">
        <f t="shared" si="20"/>
        <v>0</v>
      </c>
      <c r="BS8" s="27">
        <f t="shared" si="21"/>
        <v>0</v>
      </c>
      <c r="BT8" s="15">
        <v>1.5</v>
      </c>
      <c r="BU8" s="15">
        <v>1</v>
      </c>
      <c r="BV8" s="15">
        <v>1.3333333333333333</v>
      </c>
      <c r="BW8" s="15">
        <v>4</v>
      </c>
      <c r="BX8" s="15">
        <v>3.5</v>
      </c>
      <c r="BY8" s="15">
        <f t="shared" si="22"/>
        <v>2.2666666666666666</v>
      </c>
      <c r="BZ8" s="15">
        <v>1</v>
      </c>
      <c r="CA8" s="15">
        <f t="shared" si="23"/>
        <v>0</v>
      </c>
      <c r="CB8" s="15">
        <v>5</v>
      </c>
      <c r="CC8" s="15" t="s">
        <v>1008</v>
      </c>
      <c r="CD8" s="15" t="s">
        <v>1008</v>
      </c>
      <c r="CE8" s="15" t="s">
        <v>1007</v>
      </c>
      <c r="CH8" s="15" t="s">
        <v>1007</v>
      </c>
      <c r="CK8" s="15" t="s">
        <v>1007</v>
      </c>
      <c r="CL8" s="15" t="s">
        <v>1007</v>
      </c>
      <c r="CN8" s="15" t="s">
        <v>1007</v>
      </c>
      <c r="CP8" s="15" t="s">
        <v>1007</v>
      </c>
      <c r="CR8" s="15" t="s">
        <v>1007</v>
      </c>
      <c r="CZ8" s="15">
        <v>2</v>
      </c>
      <c r="DA8" s="15">
        <v>2</v>
      </c>
      <c r="DB8" s="15">
        <v>1</v>
      </c>
      <c r="DC8" s="15">
        <v>2</v>
      </c>
      <c r="DF8" s="15">
        <v>3</v>
      </c>
      <c r="DG8" s="15">
        <v>2</v>
      </c>
      <c r="DL8" s="152">
        <v>4.8</v>
      </c>
      <c r="DM8" s="152">
        <v>3.6666666666666665</v>
      </c>
      <c r="DN8" s="152">
        <v>4.25</v>
      </c>
      <c r="DO8" s="152">
        <v>4.2</v>
      </c>
      <c r="DP8" s="152">
        <v>4</v>
      </c>
      <c r="DQ8" s="152">
        <v>4.5</v>
      </c>
      <c r="DR8" s="27">
        <f t="shared" si="4"/>
        <v>4.2361111111111116</v>
      </c>
      <c r="DS8" s="15">
        <f t="shared" si="29"/>
        <v>0.78888888888888919</v>
      </c>
    </row>
    <row r="9" spans="1:131" x14ac:dyDescent="0.2">
      <c r="A9" s="15">
        <v>4</v>
      </c>
      <c r="B9" s="15">
        <v>27</v>
      </c>
      <c r="C9" s="15">
        <v>1</v>
      </c>
      <c r="D9" s="15">
        <v>5</v>
      </c>
      <c r="E9" s="15">
        <f t="shared" si="5"/>
        <v>0</v>
      </c>
      <c r="F9" s="15">
        <f t="shared" si="6"/>
        <v>0</v>
      </c>
      <c r="G9" s="15">
        <f t="shared" si="7"/>
        <v>1</v>
      </c>
      <c r="H9" s="15">
        <f t="shared" si="8"/>
        <v>0</v>
      </c>
      <c r="I9" s="15">
        <v>1</v>
      </c>
      <c r="J9" s="15">
        <v>56</v>
      </c>
      <c r="K9" s="15">
        <v>2</v>
      </c>
      <c r="L9" s="15">
        <f t="shared" si="9"/>
        <v>1</v>
      </c>
      <c r="M9" s="15">
        <f t="shared" si="10"/>
        <v>0</v>
      </c>
      <c r="N9" s="15">
        <f t="shared" si="11"/>
        <v>0</v>
      </c>
      <c r="O9" s="15">
        <f t="shared" si="12"/>
        <v>0</v>
      </c>
      <c r="P9" s="15">
        <f t="shared" si="13"/>
        <v>0</v>
      </c>
      <c r="Q9" s="15">
        <v>2</v>
      </c>
      <c r="R9" s="15">
        <v>3</v>
      </c>
      <c r="S9" s="15">
        <v>40</v>
      </c>
      <c r="T9" s="15">
        <v>1</v>
      </c>
      <c r="U9" s="15">
        <v>0</v>
      </c>
      <c r="V9" s="15">
        <v>1</v>
      </c>
      <c r="W9" s="15">
        <v>100000</v>
      </c>
      <c r="X9" s="15">
        <v>1</v>
      </c>
      <c r="Y9" s="15">
        <v>0</v>
      </c>
      <c r="Z9" s="15">
        <v>1</v>
      </c>
      <c r="AA9" s="15">
        <f t="shared" si="0"/>
        <v>10</v>
      </c>
      <c r="AB9" s="193">
        <f t="shared" si="26"/>
        <v>300</v>
      </c>
      <c r="AC9" s="15">
        <v>1</v>
      </c>
      <c r="AD9" s="15">
        <v>1</v>
      </c>
      <c r="AE9" s="15">
        <v>10</v>
      </c>
      <c r="AF9" s="15">
        <v>3000</v>
      </c>
      <c r="AG9" s="15">
        <f t="shared" si="14"/>
        <v>3000</v>
      </c>
      <c r="AH9" s="15">
        <v>5</v>
      </c>
      <c r="AI9" s="171">
        <f t="shared" si="15"/>
        <v>300</v>
      </c>
      <c r="AM9" s="15">
        <f t="shared" si="16"/>
        <v>0</v>
      </c>
      <c r="AP9" s="15">
        <f t="shared" si="17"/>
        <v>3000</v>
      </c>
      <c r="AQ9" s="172">
        <f t="shared" si="1"/>
        <v>300</v>
      </c>
      <c r="AR9" s="27">
        <f t="shared" si="2"/>
        <v>1</v>
      </c>
      <c r="AS9" s="172">
        <f t="shared" si="18"/>
        <v>300</v>
      </c>
      <c r="AX9" s="15">
        <f t="shared" si="27"/>
        <v>0</v>
      </c>
      <c r="BI9" s="27">
        <f t="shared" si="19"/>
        <v>0</v>
      </c>
      <c r="BJ9" s="27">
        <f t="shared" si="3"/>
        <v>0</v>
      </c>
      <c r="BR9" s="27">
        <f t="shared" si="20"/>
        <v>0</v>
      </c>
      <c r="BS9" s="27">
        <f t="shared" si="21"/>
        <v>0</v>
      </c>
      <c r="BT9" s="15">
        <v>1.5</v>
      </c>
      <c r="BU9" s="15">
        <v>1</v>
      </c>
      <c r="BV9" s="15">
        <v>1.3333333333333333</v>
      </c>
      <c r="BW9" s="15">
        <v>4</v>
      </c>
      <c r="BX9" s="15">
        <v>3.5</v>
      </c>
      <c r="BY9" s="15">
        <f t="shared" si="22"/>
        <v>2.2666666666666666</v>
      </c>
      <c r="BZ9" s="15">
        <v>1</v>
      </c>
      <c r="CA9" s="15">
        <f t="shared" si="23"/>
        <v>0</v>
      </c>
      <c r="CB9" s="15">
        <v>5</v>
      </c>
      <c r="CC9" s="15" t="s">
        <v>1008</v>
      </c>
      <c r="CD9" s="15" t="s">
        <v>1008</v>
      </c>
      <c r="CE9" s="15" t="s">
        <v>1007</v>
      </c>
      <c r="CH9" s="15" t="s">
        <v>1007</v>
      </c>
      <c r="CK9" s="15" t="s">
        <v>1007</v>
      </c>
      <c r="CL9" s="15" t="s">
        <v>1007</v>
      </c>
      <c r="CN9" s="15" t="s">
        <v>1007</v>
      </c>
      <c r="CP9" s="15" t="s">
        <v>1007</v>
      </c>
      <c r="CR9" s="15" t="s">
        <v>1007</v>
      </c>
      <c r="CZ9" s="15">
        <v>2</v>
      </c>
      <c r="DA9" s="15">
        <v>2</v>
      </c>
      <c r="DB9" s="15">
        <v>1</v>
      </c>
      <c r="DC9" s="15">
        <v>2</v>
      </c>
      <c r="DF9" s="15">
        <v>3</v>
      </c>
      <c r="DG9" s="15">
        <v>2</v>
      </c>
      <c r="DL9" s="150">
        <v>3.2</v>
      </c>
      <c r="DM9" s="150">
        <v>3.6666666666666665</v>
      </c>
      <c r="DN9" s="150">
        <v>3.5</v>
      </c>
      <c r="DO9" s="150">
        <v>3.4</v>
      </c>
      <c r="DP9" s="150">
        <v>3.6666666666666665</v>
      </c>
      <c r="DQ9" s="150">
        <v>3.25</v>
      </c>
      <c r="DR9" s="27">
        <f t="shared" si="4"/>
        <v>3.4472222222222224</v>
      </c>
      <c r="DS9" s="15">
        <f t="shared" si="29"/>
        <v>-0.94166666666666599</v>
      </c>
    </row>
    <row r="10" spans="1:131" x14ac:dyDescent="0.2">
      <c r="A10" s="15">
        <v>5</v>
      </c>
      <c r="B10" s="15">
        <v>28</v>
      </c>
      <c r="C10" s="15">
        <v>1</v>
      </c>
      <c r="D10" s="15">
        <v>1</v>
      </c>
      <c r="E10" s="15">
        <f t="shared" si="5"/>
        <v>0</v>
      </c>
      <c r="F10" s="15">
        <f t="shared" si="6"/>
        <v>0</v>
      </c>
      <c r="G10" s="15">
        <f t="shared" si="7"/>
        <v>0</v>
      </c>
      <c r="H10" s="15">
        <f t="shared" si="8"/>
        <v>0</v>
      </c>
      <c r="I10" s="15">
        <v>1</v>
      </c>
      <c r="J10" s="15">
        <v>38</v>
      </c>
      <c r="K10" s="15">
        <v>5</v>
      </c>
      <c r="L10" s="15">
        <f t="shared" si="9"/>
        <v>0</v>
      </c>
      <c r="M10" s="15">
        <f t="shared" si="10"/>
        <v>0</v>
      </c>
      <c r="N10" s="15">
        <f t="shared" si="11"/>
        <v>0</v>
      </c>
      <c r="O10" s="15">
        <f t="shared" si="12"/>
        <v>1</v>
      </c>
      <c r="P10" s="15">
        <f t="shared" si="13"/>
        <v>0</v>
      </c>
      <c r="Q10" s="15">
        <v>2</v>
      </c>
      <c r="R10" s="15">
        <v>3</v>
      </c>
      <c r="S10" s="15">
        <v>15</v>
      </c>
      <c r="T10" s="15">
        <v>1</v>
      </c>
      <c r="U10" s="15">
        <v>0</v>
      </c>
      <c r="V10" s="15">
        <v>1</v>
      </c>
      <c r="W10" s="15">
        <v>150000</v>
      </c>
      <c r="X10" s="15">
        <v>1</v>
      </c>
      <c r="Y10" s="15">
        <v>1</v>
      </c>
      <c r="Z10" s="15">
        <v>1</v>
      </c>
      <c r="AA10" s="15">
        <f t="shared" si="0"/>
        <v>10</v>
      </c>
      <c r="AB10" s="193">
        <f t="shared" si="26"/>
        <v>1600</v>
      </c>
      <c r="AC10" s="15">
        <v>1</v>
      </c>
      <c r="AD10" s="15">
        <v>2</v>
      </c>
      <c r="AE10" s="15">
        <v>10</v>
      </c>
      <c r="AF10" s="15">
        <v>8000</v>
      </c>
      <c r="AG10" s="15">
        <f t="shared" si="14"/>
        <v>16000</v>
      </c>
      <c r="AH10" s="15">
        <v>29</v>
      </c>
      <c r="AI10" s="27">
        <f t="shared" si="15"/>
        <v>1600</v>
      </c>
      <c r="AM10" s="15">
        <f t="shared" si="16"/>
        <v>0</v>
      </c>
      <c r="AP10" s="15">
        <f t="shared" si="17"/>
        <v>16000</v>
      </c>
      <c r="AQ10" s="172">
        <f t="shared" si="1"/>
        <v>1600</v>
      </c>
      <c r="AR10" s="27">
        <f t="shared" si="2"/>
        <v>1</v>
      </c>
      <c r="AS10" s="172">
        <f t="shared" si="18"/>
        <v>1600</v>
      </c>
      <c r="AX10" s="15">
        <f t="shared" si="27"/>
        <v>0</v>
      </c>
      <c r="BI10" s="27">
        <f t="shared" si="19"/>
        <v>0</v>
      </c>
      <c r="BJ10" s="27">
        <f t="shared" si="3"/>
        <v>0</v>
      </c>
      <c r="BR10" s="27">
        <f t="shared" si="20"/>
        <v>0</v>
      </c>
      <c r="BS10" s="27">
        <f t="shared" si="21"/>
        <v>0</v>
      </c>
      <c r="BT10" s="15">
        <v>1.5</v>
      </c>
      <c r="BU10" s="15">
        <v>1.3333333333333333</v>
      </c>
      <c r="BV10" s="15">
        <v>1.3333333333333333</v>
      </c>
      <c r="BW10" s="15">
        <v>1.5</v>
      </c>
      <c r="BX10" s="15">
        <v>2.5</v>
      </c>
      <c r="BY10" s="15">
        <f t="shared" si="22"/>
        <v>1.6333333333333333</v>
      </c>
      <c r="BZ10" s="15">
        <v>1</v>
      </c>
      <c r="CA10" s="15">
        <f t="shared" si="23"/>
        <v>0</v>
      </c>
      <c r="CB10" s="15">
        <v>5</v>
      </c>
      <c r="CC10" s="15" t="s">
        <v>1008</v>
      </c>
      <c r="CD10" s="15" t="s">
        <v>1008</v>
      </c>
      <c r="CE10" s="15" t="s">
        <v>1007</v>
      </c>
      <c r="CH10" s="15" t="s">
        <v>1007</v>
      </c>
      <c r="CK10" s="15" t="s">
        <v>1007</v>
      </c>
      <c r="CL10" s="15" t="s">
        <v>1007</v>
      </c>
      <c r="CN10" s="15" t="s">
        <v>1007</v>
      </c>
      <c r="CP10" s="15" t="s">
        <v>1007</v>
      </c>
      <c r="CR10" s="15" t="s">
        <v>1007</v>
      </c>
      <c r="CZ10" s="15">
        <v>1</v>
      </c>
      <c r="DA10" s="15">
        <v>1</v>
      </c>
      <c r="DB10" s="15">
        <v>3</v>
      </c>
      <c r="DC10" s="15">
        <v>2</v>
      </c>
      <c r="DF10" s="15">
        <v>2</v>
      </c>
      <c r="DG10" s="15">
        <v>2</v>
      </c>
      <c r="DL10" s="166">
        <v>4.5999999999999996</v>
      </c>
      <c r="DM10" s="166">
        <v>4.666666666666667</v>
      </c>
      <c r="DN10" s="166">
        <v>4.25</v>
      </c>
      <c r="DO10" s="166">
        <v>4.4000000000000004</v>
      </c>
      <c r="DP10" s="166">
        <v>3.6666666666666665</v>
      </c>
      <c r="DQ10" s="166">
        <v>4.75</v>
      </c>
      <c r="DR10" s="27">
        <f t="shared" si="4"/>
        <v>4.3888888888888884</v>
      </c>
      <c r="DS10" s="15">
        <f t="shared" si="29"/>
        <v>2.7777777777777679E-2</v>
      </c>
    </row>
    <row r="11" spans="1:131" x14ac:dyDescent="0.2">
      <c r="A11" s="15">
        <v>5</v>
      </c>
      <c r="B11" s="15">
        <v>28</v>
      </c>
      <c r="C11" s="15">
        <v>1</v>
      </c>
      <c r="D11" s="15">
        <v>1</v>
      </c>
      <c r="E11" s="15">
        <f t="shared" si="5"/>
        <v>0</v>
      </c>
      <c r="F11" s="15">
        <f t="shared" si="6"/>
        <v>0</v>
      </c>
      <c r="G11" s="15">
        <f t="shared" si="7"/>
        <v>0</v>
      </c>
      <c r="H11" s="15">
        <f t="shared" si="8"/>
        <v>0</v>
      </c>
      <c r="I11" s="15">
        <v>1</v>
      </c>
      <c r="J11" s="15">
        <v>38</v>
      </c>
      <c r="K11" s="15">
        <v>5</v>
      </c>
      <c r="L11" s="15">
        <f t="shared" si="9"/>
        <v>0</v>
      </c>
      <c r="M11" s="15">
        <f t="shared" si="10"/>
        <v>0</v>
      </c>
      <c r="N11" s="15">
        <f t="shared" si="11"/>
        <v>0</v>
      </c>
      <c r="O11" s="15">
        <f t="shared" si="12"/>
        <v>1</v>
      </c>
      <c r="P11" s="15">
        <f t="shared" si="13"/>
        <v>0</v>
      </c>
      <c r="Q11" s="15">
        <v>2</v>
      </c>
      <c r="R11" s="15">
        <v>3</v>
      </c>
      <c r="S11" s="15">
        <v>15</v>
      </c>
      <c r="T11" s="15">
        <v>1</v>
      </c>
      <c r="U11" s="15">
        <v>0</v>
      </c>
      <c r="V11" s="15">
        <v>1</v>
      </c>
      <c r="W11" s="15">
        <v>150000</v>
      </c>
      <c r="X11" s="15">
        <v>1</v>
      </c>
      <c r="Y11" s="15">
        <v>0</v>
      </c>
      <c r="Z11" s="15">
        <v>1</v>
      </c>
      <c r="AA11" s="15">
        <f t="shared" si="0"/>
        <v>10</v>
      </c>
      <c r="AB11" s="193">
        <f t="shared" si="26"/>
        <v>1600</v>
      </c>
      <c r="AC11" s="15">
        <v>1</v>
      </c>
      <c r="AD11" s="15">
        <v>2</v>
      </c>
      <c r="AE11" s="15">
        <v>10</v>
      </c>
      <c r="AF11" s="15">
        <v>8000</v>
      </c>
      <c r="AG11" s="15">
        <f t="shared" si="14"/>
        <v>16000</v>
      </c>
      <c r="AH11" s="15">
        <v>29</v>
      </c>
      <c r="AI11" s="171">
        <f t="shared" si="15"/>
        <v>1600</v>
      </c>
      <c r="AM11" s="15">
        <f t="shared" si="16"/>
        <v>0</v>
      </c>
      <c r="AP11" s="15">
        <f t="shared" si="17"/>
        <v>16000</v>
      </c>
      <c r="AQ11" s="172">
        <f t="shared" si="1"/>
        <v>1600</v>
      </c>
      <c r="AR11" s="27">
        <f t="shared" si="2"/>
        <v>1</v>
      </c>
      <c r="AS11" s="172">
        <f t="shared" si="18"/>
        <v>1600</v>
      </c>
      <c r="AX11" s="15">
        <f t="shared" si="27"/>
        <v>0</v>
      </c>
      <c r="BI11" s="27">
        <f t="shared" si="19"/>
        <v>0</v>
      </c>
      <c r="BJ11" s="27">
        <f t="shared" si="3"/>
        <v>0</v>
      </c>
      <c r="BR11" s="27">
        <f t="shared" si="20"/>
        <v>0</v>
      </c>
      <c r="BS11" s="27">
        <f t="shared" si="21"/>
        <v>0</v>
      </c>
      <c r="BT11" s="15">
        <v>1.5</v>
      </c>
      <c r="BU11" s="15">
        <v>1.3333333333333333</v>
      </c>
      <c r="BV11" s="15">
        <v>1.3333333333333333</v>
      </c>
      <c r="BW11" s="15">
        <v>1.5</v>
      </c>
      <c r="BX11" s="15">
        <v>2.5</v>
      </c>
      <c r="BY11" s="15">
        <f t="shared" si="22"/>
        <v>1.6333333333333333</v>
      </c>
      <c r="BZ11" s="15">
        <v>1</v>
      </c>
      <c r="CA11" s="15">
        <f t="shared" si="23"/>
        <v>0</v>
      </c>
      <c r="CB11" s="15">
        <v>5</v>
      </c>
      <c r="CC11" s="15" t="s">
        <v>1008</v>
      </c>
      <c r="CD11" s="15" t="s">
        <v>1008</v>
      </c>
      <c r="CE11" s="15" t="s">
        <v>1007</v>
      </c>
      <c r="CH11" s="15" t="s">
        <v>1007</v>
      </c>
      <c r="CK11" s="15" t="s">
        <v>1007</v>
      </c>
      <c r="CL11" s="15" t="s">
        <v>1007</v>
      </c>
      <c r="CN11" s="15" t="s">
        <v>1007</v>
      </c>
      <c r="CP11" s="15" t="s">
        <v>1007</v>
      </c>
      <c r="CR11" s="15" t="s">
        <v>1007</v>
      </c>
      <c r="CZ11" s="15">
        <v>1</v>
      </c>
      <c r="DA11" s="15">
        <v>1</v>
      </c>
      <c r="DB11" s="15">
        <v>3</v>
      </c>
      <c r="DC11" s="15">
        <v>2</v>
      </c>
      <c r="DF11" s="15">
        <v>2</v>
      </c>
      <c r="DG11" s="15">
        <v>2</v>
      </c>
      <c r="DL11" s="150">
        <v>5</v>
      </c>
      <c r="DM11" s="150">
        <v>4.333333333333333</v>
      </c>
      <c r="DN11" s="150">
        <v>4.75</v>
      </c>
      <c r="DO11" s="150">
        <v>5</v>
      </c>
      <c r="DP11" s="150">
        <v>2.3333333333333335</v>
      </c>
      <c r="DQ11" s="150">
        <v>4.75</v>
      </c>
      <c r="DR11" s="27">
        <f t="shared" si="4"/>
        <v>4.3611111111111107</v>
      </c>
      <c r="DS11" s="15">
        <f t="shared" si="29"/>
        <v>0.40277777777777724</v>
      </c>
    </row>
    <row r="12" spans="1:131" x14ac:dyDescent="0.2">
      <c r="A12" s="15">
        <v>6</v>
      </c>
      <c r="B12" s="15">
        <v>30</v>
      </c>
      <c r="C12" s="15">
        <v>1</v>
      </c>
      <c r="D12" s="15">
        <v>3</v>
      </c>
      <c r="E12" s="15">
        <f t="shared" si="5"/>
        <v>0</v>
      </c>
      <c r="F12" s="15">
        <f t="shared" si="6"/>
        <v>1</v>
      </c>
      <c r="G12" s="15">
        <f t="shared" si="7"/>
        <v>0</v>
      </c>
      <c r="H12" s="15">
        <f t="shared" si="8"/>
        <v>0</v>
      </c>
      <c r="I12" s="15">
        <v>1</v>
      </c>
      <c r="J12" s="15">
        <v>35</v>
      </c>
      <c r="K12" s="15">
        <v>5</v>
      </c>
      <c r="L12" s="15">
        <f t="shared" si="9"/>
        <v>0</v>
      </c>
      <c r="M12" s="15">
        <f t="shared" si="10"/>
        <v>0</v>
      </c>
      <c r="N12" s="15">
        <f t="shared" si="11"/>
        <v>0</v>
      </c>
      <c r="O12" s="15">
        <f t="shared" si="12"/>
        <v>1</v>
      </c>
      <c r="P12" s="15">
        <f t="shared" si="13"/>
        <v>0</v>
      </c>
      <c r="Q12" s="15">
        <v>2</v>
      </c>
      <c r="R12" s="15">
        <v>6</v>
      </c>
      <c r="S12" s="15">
        <v>10</v>
      </c>
      <c r="T12" s="15">
        <v>0</v>
      </c>
      <c r="U12" s="15">
        <v>1</v>
      </c>
      <c r="V12" s="15">
        <v>1</v>
      </c>
      <c r="W12" s="15">
        <v>100000</v>
      </c>
      <c r="X12" s="15">
        <v>1</v>
      </c>
      <c r="Y12" s="15">
        <v>1</v>
      </c>
      <c r="Z12" s="15">
        <v>0</v>
      </c>
      <c r="AA12" s="15">
        <f t="shared" si="0"/>
        <v>6</v>
      </c>
      <c r="AB12" s="193">
        <f t="shared" si="26"/>
        <v>500</v>
      </c>
      <c r="AC12" s="15">
        <v>8</v>
      </c>
      <c r="AD12" s="15">
        <v>1</v>
      </c>
      <c r="AE12" s="15">
        <v>4</v>
      </c>
      <c r="AF12" s="15">
        <v>2000</v>
      </c>
      <c r="AG12" s="15">
        <f t="shared" si="14"/>
        <v>2000</v>
      </c>
      <c r="AH12" s="15">
        <v>20</v>
      </c>
      <c r="AI12" s="27">
        <f t="shared" si="15"/>
        <v>500</v>
      </c>
      <c r="AM12" s="15">
        <f t="shared" si="16"/>
        <v>0</v>
      </c>
      <c r="AP12" s="15">
        <f t="shared" si="17"/>
        <v>2000</v>
      </c>
      <c r="AQ12" s="172">
        <f t="shared" si="1"/>
        <v>500</v>
      </c>
      <c r="AR12" s="27">
        <f t="shared" si="2"/>
        <v>0.66666666666666663</v>
      </c>
      <c r="AS12" s="172">
        <f t="shared" si="18"/>
        <v>333.33333333333331</v>
      </c>
      <c r="AT12" s="15">
        <v>7</v>
      </c>
      <c r="AU12" s="15">
        <v>1</v>
      </c>
      <c r="AV12" s="15">
        <v>2</v>
      </c>
      <c r="AW12" s="15">
        <v>1000</v>
      </c>
      <c r="AX12" s="15">
        <f t="shared" si="27"/>
        <v>1000</v>
      </c>
      <c r="AY12" s="15">
        <v>80</v>
      </c>
      <c r="AZ12" s="15">
        <v>500</v>
      </c>
      <c r="BG12" s="15">
        <f t="shared" si="28"/>
        <v>1000</v>
      </c>
      <c r="BH12" s="15">
        <f t="shared" ref="BH12:BH17" si="30">$BG12/$AV12</f>
        <v>500</v>
      </c>
      <c r="BI12" s="27">
        <f t="shared" si="19"/>
        <v>0.33333333333333331</v>
      </c>
      <c r="BJ12" s="27">
        <f t="shared" si="3"/>
        <v>166.66666666666666</v>
      </c>
      <c r="BR12" s="27">
        <f t="shared" si="20"/>
        <v>0</v>
      </c>
      <c r="BS12" s="27">
        <f t="shared" si="21"/>
        <v>0</v>
      </c>
      <c r="BT12" s="15">
        <v>4.5</v>
      </c>
      <c r="BU12" s="15">
        <v>3.6666666666666665</v>
      </c>
      <c r="BV12" s="15">
        <v>3.3333333333333335</v>
      </c>
      <c r="BW12" s="15">
        <v>3</v>
      </c>
      <c r="BX12" s="15">
        <v>3.5</v>
      </c>
      <c r="BY12" s="15">
        <f t="shared" si="22"/>
        <v>3.6</v>
      </c>
      <c r="BZ12" s="15">
        <v>4</v>
      </c>
      <c r="CA12" s="15">
        <f t="shared" si="23"/>
        <v>1</v>
      </c>
      <c r="CB12" s="15">
        <v>2</v>
      </c>
      <c r="CC12" s="15">
        <f t="shared" si="24"/>
        <v>0</v>
      </c>
      <c r="CD12" s="15">
        <f t="shared" si="25"/>
        <v>0</v>
      </c>
      <c r="CE12" s="15">
        <v>4</v>
      </c>
      <c r="CF12" s="15">
        <v>4</v>
      </c>
      <c r="CG12" s="15">
        <v>1</v>
      </c>
      <c r="CH12" s="15">
        <v>4</v>
      </c>
      <c r="CI12" s="15">
        <v>1</v>
      </c>
      <c r="CJ12" s="15">
        <v>1</v>
      </c>
      <c r="CK12" s="15">
        <v>1</v>
      </c>
      <c r="CL12" s="15">
        <v>1</v>
      </c>
      <c r="CN12" s="15">
        <v>1</v>
      </c>
      <c r="CP12" s="15">
        <v>1</v>
      </c>
      <c r="CR12" s="15">
        <v>1</v>
      </c>
      <c r="CZ12" s="15">
        <v>2</v>
      </c>
      <c r="DA12" s="15">
        <v>4</v>
      </c>
      <c r="DB12" s="15">
        <v>3</v>
      </c>
      <c r="DC12" s="15">
        <v>4</v>
      </c>
      <c r="DF12" s="15">
        <v>1</v>
      </c>
      <c r="DG12" s="15">
        <v>4</v>
      </c>
      <c r="DL12" s="166">
        <v>4</v>
      </c>
      <c r="DM12" s="166">
        <v>4</v>
      </c>
      <c r="DN12" s="166">
        <v>3.75</v>
      </c>
      <c r="DO12" s="166">
        <v>4</v>
      </c>
      <c r="DP12" s="166">
        <v>4</v>
      </c>
      <c r="DQ12" s="166">
        <v>4</v>
      </c>
      <c r="DR12" s="166">
        <f t="shared" si="4"/>
        <v>3.9583333333333335</v>
      </c>
      <c r="DS12" s="15">
        <f>$DR12-$EA12</f>
        <v>3.9583333333333335</v>
      </c>
      <c r="EA12" s="27"/>
    </row>
    <row r="13" spans="1:131" x14ac:dyDescent="0.2">
      <c r="A13" s="15">
        <v>6</v>
      </c>
      <c r="B13" s="15">
        <v>30</v>
      </c>
      <c r="C13" s="15">
        <v>1</v>
      </c>
      <c r="D13" s="15">
        <v>3</v>
      </c>
      <c r="E13" s="15">
        <f t="shared" si="5"/>
        <v>0</v>
      </c>
      <c r="F13" s="15">
        <f t="shared" si="6"/>
        <v>1</v>
      </c>
      <c r="G13" s="15">
        <f t="shared" si="7"/>
        <v>0</v>
      </c>
      <c r="H13" s="15">
        <f t="shared" si="8"/>
        <v>0</v>
      </c>
      <c r="I13" s="15">
        <v>1</v>
      </c>
      <c r="J13" s="15">
        <v>35</v>
      </c>
      <c r="K13" s="15">
        <v>5</v>
      </c>
      <c r="L13" s="15">
        <f t="shared" si="9"/>
        <v>0</v>
      </c>
      <c r="M13" s="15">
        <f t="shared" si="10"/>
        <v>0</v>
      </c>
      <c r="N13" s="15">
        <f t="shared" si="11"/>
        <v>0</v>
      </c>
      <c r="O13" s="15">
        <f t="shared" si="12"/>
        <v>1</v>
      </c>
      <c r="P13" s="15">
        <f t="shared" si="13"/>
        <v>0</v>
      </c>
      <c r="Q13" s="15">
        <v>2</v>
      </c>
      <c r="R13" s="15">
        <v>6</v>
      </c>
      <c r="S13" s="15">
        <v>10</v>
      </c>
      <c r="T13" s="15">
        <v>0</v>
      </c>
      <c r="U13" s="15">
        <v>1</v>
      </c>
      <c r="V13" s="15">
        <v>1</v>
      </c>
      <c r="W13" s="15">
        <v>100000</v>
      </c>
      <c r="X13" s="15">
        <v>1</v>
      </c>
      <c r="Y13" s="15">
        <v>0</v>
      </c>
      <c r="Z13" s="15">
        <v>0</v>
      </c>
      <c r="AA13" s="15">
        <f t="shared" si="0"/>
        <v>6</v>
      </c>
      <c r="AB13" s="193">
        <f t="shared" si="26"/>
        <v>500</v>
      </c>
      <c r="AC13" s="15">
        <v>8</v>
      </c>
      <c r="AD13" s="15">
        <v>1</v>
      </c>
      <c r="AE13" s="15">
        <v>4</v>
      </c>
      <c r="AF13" s="15">
        <v>2000</v>
      </c>
      <c r="AG13" s="15">
        <f t="shared" si="14"/>
        <v>2000</v>
      </c>
      <c r="AH13" s="15">
        <v>20</v>
      </c>
      <c r="AI13" s="171">
        <f t="shared" si="15"/>
        <v>500</v>
      </c>
      <c r="AM13" s="15">
        <f t="shared" si="16"/>
        <v>0</v>
      </c>
      <c r="AP13" s="15">
        <f t="shared" si="17"/>
        <v>2000</v>
      </c>
      <c r="AQ13" s="172">
        <f t="shared" si="1"/>
        <v>500</v>
      </c>
      <c r="AR13" s="27">
        <f t="shared" si="2"/>
        <v>0.66666666666666663</v>
      </c>
      <c r="AS13" s="172">
        <f t="shared" si="18"/>
        <v>333.33333333333331</v>
      </c>
      <c r="AT13" s="15">
        <v>7</v>
      </c>
      <c r="AU13" s="15">
        <v>1</v>
      </c>
      <c r="AV13" s="15">
        <v>2</v>
      </c>
      <c r="AW13" s="15">
        <v>1000</v>
      </c>
      <c r="AX13" s="15">
        <f t="shared" si="27"/>
        <v>1000</v>
      </c>
      <c r="AY13" s="15">
        <v>80</v>
      </c>
      <c r="BG13" s="15">
        <f t="shared" si="28"/>
        <v>1000</v>
      </c>
      <c r="BH13" s="15">
        <f t="shared" si="30"/>
        <v>500</v>
      </c>
      <c r="BI13" s="27">
        <f t="shared" si="19"/>
        <v>0.33333333333333331</v>
      </c>
      <c r="BJ13" s="27">
        <f t="shared" si="3"/>
        <v>166.66666666666666</v>
      </c>
      <c r="BR13" s="27">
        <f t="shared" si="20"/>
        <v>0</v>
      </c>
      <c r="BS13" s="27">
        <f t="shared" si="21"/>
        <v>0</v>
      </c>
      <c r="BT13" s="15">
        <v>4.5</v>
      </c>
      <c r="BU13" s="15">
        <v>3.6666666666666665</v>
      </c>
      <c r="BV13" s="15">
        <v>3.3333333333333335</v>
      </c>
      <c r="BW13" s="15">
        <v>3</v>
      </c>
      <c r="BX13" s="15">
        <v>3.5</v>
      </c>
      <c r="BY13" s="15">
        <f t="shared" si="22"/>
        <v>3.6</v>
      </c>
      <c r="BZ13" s="15">
        <v>4</v>
      </c>
      <c r="CA13" s="15">
        <f t="shared" si="23"/>
        <v>1</v>
      </c>
      <c r="CB13" s="15">
        <v>2</v>
      </c>
      <c r="CC13" s="15">
        <f t="shared" si="24"/>
        <v>0</v>
      </c>
      <c r="CD13" s="15">
        <f t="shared" si="25"/>
        <v>0</v>
      </c>
      <c r="CE13" s="15">
        <v>4</v>
      </c>
      <c r="CF13" s="15">
        <v>4</v>
      </c>
      <c r="CG13" s="15">
        <v>1</v>
      </c>
      <c r="CH13" s="15">
        <v>4</v>
      </c>
      <c r="CI13" s="15">
        <v>1</v>
      </c>
      <c r="CJ13" s="15">
        <v>1</v>
      </c>
      <c r="CK13" s="15">
        <v>1</v>
      </c>
      <c r="CL13" s="15">
        <v>1</v>
      </c>
      <c r="CN13" s="15">
        <v>1</v>
      </c>
      <c r="CP13" s="15">
        <v>1</v>
      </c>
      <c r="CR13" s="15">
        <v>1</v>
      </c>
      <c r="CZ13" s="15">
        <v>2</v>
      </c>
      <c r="DA13" s="15">
        <v>4</v>
      </c>
      <c r="DB13" s="15">
        <v>3</v>
      </c>
      <c r="DC13" s="15">
        <v>4</v>
      </c>
      <c r="DF13" s="15">
        <v>1</v>
      </c>
      <c r="DG13" s="15">
        <v>4</v>
      </c>
      <c r="DL13" s="150">
        <v>4</v>
      </c>
      <c r="DM13" s="150">
        <v>3.3333333333333335</v>
      </c>
      <c r="DN13" s="150">
        <v>4.25</v>
      </c>
      <c r="DO13" s="150">
        <v>3.4</v>
      </c>
      <c r="DP13" s="150">
        <v>3</v>
      </c>
      <c r="DQ13" s="150">
        <v>2.75</v>
      </c>
      <c r="DR13" s="166">
        <f t="shared" si="4"/>
        <v>3.4555555555555557</v>
      </c>
      <c r="DS13" s="15">
        <f>$EA12-$DR14</f>
        <v>-3.9861111111111112</v>
      </c>
    </row>
    <row r="14" spans="1:131" x14ac:dyDescent="0.2">
      <c r="A14" s="15">
        <v>7</v>
      </c>
      <c r="B14" s="15">
        <v>31</v>
      </c>
      <c r="C14" s="15">
        <v>1</v>
      </c>
      <c r="D14" s="15">
        <v>1</v>
      </c>
      <c r="E14" s="15">
        <f t="shared" si="5"/>
        <v>0</v>
      </c>
      <c r="F14" s="15">
        <f t="shared" si="6"/>
        <v>0</v>
      </c>
      <c r="G14" s="15">
        <f t="shared" si="7"/>
        <v>0</v>
      </c>
      <c r="H14" s="15">
        <f t="shared" si="8"/>
        <v>0</v>
      </c>
      <c r="I14" s="15">
        <v>1</v>
      </c>
      <c r="J14" s="15">
        <v>59</v>
      </c>
      <c r="K14" s="15">
        <v>6</v>
      </c>
      <c r="L14" s="15">
        <f t="shared" si="9"/>
        <v>0</v>
      </c>
      <c r="M14" s="15">
        <f t="shared" si="10"/>
        <v>0</v>
      </c>
      <c r="N14" s="15">
        <f t="shared" si="11"/>
        <v>0</v>
      </c>
      <c r="O14" s="15">
        <f t="shared" si="12"/>
        <v>0</v>
      </c>
      <c r="P14" s="15">
        <f t="shared" si="13"/>
        <v>1</v>
      </c>
      <c r="Q14" s="15">
        <v>2</v>
      </c>
      <c r="R14" s="15">
        <v>4</v>
      </c>
      <c r="S14" s="15">
        <v>18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1</v>
      </c>
      <c r="Z14" s="15">
        <v>0</v>
      </c>
      <c r="AA14" s="15">
        <f t="shared" si="0"/>
        <v>11</v>
      </c>
      <c r="AB14" s="193">
        <f t="shared" si="26"/>
        <v>12363.636363636364</v>
      </c>
      <c r="AC14" s="15">
        <v>8</v>
      </c>
      <c r="AD14" s="15">
        <v>3</v>
      </c>
      <c r="AE14" s="15">
        <v>1</v>
      </c>
      <c r="AF14" s="15">
        <v>40000</v>
      </c>
      <c r="AG14" s="15">
        <f t="shared" si="14"/>
        <v>120000</v>
      </c>
      <c r="AH14" s="15">
        <v>120</v>
      </c>
      <c r="AI14" s="27">
        <f t="shared" si="15"/>
        <v>120000</v>
      </c>
      <c r="AM14" s="15">
        <f t="shared" si="16"/>
        <v>0</v>
      </c>
      <c r="AP14" s="15">
        <f t="shared" si="17"/>
        <v>120000</v>
      </c>
      <c r="AQ14" s="172">
        <f t="shared" si="1"/>
        <v>120000</v>
      </c>
      <c r="AR14" s="27">
        <f t="shared" si="2"/>
        <v>9.0909090909090912E-2</v>
      </c>
      <c r="AS14" s="172">
        <f t="shared" si="18"/>
        <v>10909.09090909091</v>
      </c>
      <c r="AT14" s="15">
        <v>1</v>
      </c>
      <c r="AU14" s="15">
        <v>2</v>
      </c>
      <c r="AV14" s="15">
        <v>10</v>
      </c>
      <c r="AW14" s="15">
        <v>8000</v>
      </c>
      <c r="AX14" s="15">
        <f t="shared" si="27"/>
        <v>16000</v>
      </c>
      <c r="AY14" s="15">
        <v>10</v>
      </c>
      <c r="AZ14" s="15">
        <v>800</v>
      </c>
      <c r="BG14" s="15">
        <f t="shared" si="28"/>
        <v>16000</v>
      </c>
      <c r="BH14" s="15">
        <f t="shared" si="30"/>
        <v>1600</v>
      </c>
      <c r="BI14" s="27">
        <f t="shared" si="19"/>
        <v>0.90909090909090906</v>
      </c>
      <c r="BJ14" s="27">
        <f t="shared" si="3"/>
        <v>1454.5454545454545</v>
      </c>
      <c r="BR14" s="27">
        <f t="shared" si="20"/>
        <v>0</v>
      </c>
      <c r="BS14" s="27">
        <f t="shared" si="21"/>
        <v>0</v>
      </c>
      <c r="BT14" s="15">
        <v>1.75</v>
      </c>
      <c r="BU14" s="15">
        <v>2.6666666666666665</v>
      </c>
      <c r="BV14" s="15">
        <v>2.3333333333333335</v>
      </c>
      <c r="BW14" s="15">
        <v>3.5</v>
      </c>
      <c r="BX14" s="15">
        <v>2</v>
      </c>
      <c r="BY14" s="15">
        <f t="shared" si="22"/>
        <v>2.4500000000000002</v>
      </c>
      <c r="BZ14" s="15">
        <v>4</v>
      </c>
      <c r="CA14" s="15">
        <f t="shared" si="23"/>
        <v>0</v>
      </c>
      <c r="CB14" s="15">
        <v>5</v>
      </c>
      <c r="CC14" s="15" t="s">
        <v>1008</v>
      </c>
      <c r="CD14" s="15" t="s">
        <v>1008</v>
      </c>
      <c r="CE14" s="15" t="s">
        <v>1007</v>
      </c>
      <c r="CH14" s="15" t="s">
        <v>1007</v>
      </c>
      <c r="CK14" s="15" t="s">
        <v>1007</v>
      </c>
      <c r="CL14" s="15" t="s">
        <v>1007</v>
      </c>
      <c r="CN14" s="15" t="s">
        <v>1007</v>
      </c>
      <c r="CP14" s="15" t="s">
        <v>1007</v>
      </c>
      <c r="CR14" s="15" t="s">
        <v>1007</v>
      </c>
      <c r="DL14" s="27">
        <v>4.8</v>
      </c>
      <c r="DM14" s="27">
        <v>4</v>
      </c>
      <c r="DN14" s="27">
        <v>3.5</v>
      </c>
      <c r="DO14" s="27">
        <v>4.2</v>
      </c>
      <c r="DP14" s="27">
        <v>3.6666666666666665</v>
      </c>
      <c r="DQ14" s="27">
        <v>3.75</v>
      </c>
      <c r="DR14" s="27">
        <f t="shared" si="4"/>
        <v>3.9861111111111112</v>
      </c>
      <c r="DS14" s="15">
        <f>$DR14-$DR15</f>
        <v>0.43055555555555536</v>
      </c>
    </row>
    <row r="15" spans="1:131" x14ac:dyDescent="0.2">
      <c r="A15" s="15">
        <v>7</v>
      </c>
      <c r="B15" s="15">
        <v>31</v>
      </c>
      <c r="C15" s="15">
        <v>1</v>
      </c>
      <c r="D15" s="15">
        <v>1</v>
      </c>
      <c r="E15" s="15">
        <f t="shared" si="5"/>
        <v>0</v>
      </c>
      <c r="F15" s="15">
        <f t="shared" si="6"/>
        <v>0</v>
      </c>
      <c r="G15" s="15">
        <f t="shared" si="7"/>
        <v>0</v>
      </c>
      <c r="H15" s="15">
        <f t="shared" si="8"/>
        <v>0</v>
      </c>
      <c r="I15" s="15">
        <v>1</v>
      </c>
      <c r="J15" s="15">
        <v>59</v>
      </c>
      <c r="K15" s="15">
        <v>6</v>
      </c>
      <c r="L15" s="15">
        <f t="shared" si="9"/>
        <v>0</v>
      </c>
      <c r="M15" s="15">
        <f t="shared" si="10"/>
        <v>0</v>
      </c>
      <c r="N15" s="15">
        <f t="shared" si="11"/>
        <v>0</v>
      </c>
      <c r="O15" s="15">
        <f t="shared" si="12"/>
        <v>0</v>
      </c>
      <c r="P15" s="15">
        <f t="shared" si="13"/>
        <v>1</v>
      </c>
      <c r="Q15" s="15">
        <v>2</v>
      </c>
      <c r="R15" s="15">
        <v>4</v>
      </c>
      <c r="S15" s="15">
        <v>18</v>
      </c>
      <c r="T15" s="15">
        <v>1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f t="shared" si="0"/>
        <v>11</v>
      </c>
      <c r="AB15" s="193">
        <f t="shared" si="26"/>
        <v>12363.636363636364</v>
      </c>
      <c r="AC15" s="15">
        <v>8</v>
      </c>
      <c r="AD15" s="15">
        <v>3</v>
      </c>
      <c r="AE15" s="15">
        <v>1</v>
      </c>
      <c r="AF15" s="15">
        <v>40000</v>
      </c>
      <c r="AG15" s="15">
        <f t="shared" si="14"/>
        <v>120000</v>
      </c>
      <c r="AH15" s="15">
        <v>120</v>
      </c>
      <c r="AI15" s="171">
        <f t="shared" si="15"/>
        <v>120000</v>
      </c>
      <c r="AM15" s="15">
        <f t="shared" si="16"/>
        <v>0</v>
      </c>
      <c r="AP15" s="15">
        <f t="shared" si="17"/>
        <v>120000</v>
      </c>
      <c r="AQ15" s="172">
        <f t="shared" si="1"/>
        <v>120000</v>
      </c>
      <c r="AR15" s="27">
        <f t="shared" si="2"/>
        <v>9.0909090909090912E-2</v>
      </c>
      <c r="AS15" s="172">
        <f t="shared" si="18"/>
        <v>10909.09090909091</v>
      </c>
      <c r="AT15" s="15">
        <v>1</v>
      </c>
      <c r="AU15" s="15">
        <v>2</v>
      </c>
      <c r="AV15" s="15">
        <v>10</v>
      </c>
      <c r="AW15" s="15">
        <v>8000</v>
      </c>
      <c r="AX15" s="15">
        <f t="shared" si="27"/>
        <v>16000</v>
      </c>
      <c r="AY15" s="15">
        <v>10</v>
      </c>
      <c r="BG15" s="15">
        <f t="shared" si="28"/>
        <v>16000</v>
      </c>
      <c r="BH15" s="15">
        <f t="shared" si="30"/>
        <v>1600</v>
      </c>
      <c r="BI15" s="27">
        <f t="shared" si="19"/>
        <v>0.90909090909090906</v>
      </c>
      <c r="BJ15" s="27">
        <f t="shared" si="3"/>
        <v>1454.5454545454545</v>
      </c>
      <c r="BR15" s="27">
        <f t="shared" si="20"/>
        <v>0</v>
      </c>
      <c r="BS15" s="27">
        <f t="shared" si="21"/>
        <v>0</v>
      </c>
      <c r="BT15" s="15">
        <v>1.75</v>
      </c>
      <c r="BU15" s="15">
        <v>2.6666666666666665</v>
      </c>
      <c r="BV15" s="15">
        <v>2.3333333333333335</v>
      </c>
      <c r="BW15" s="15">
        <v>3.5</v>
      </c>
      <c r="BX15" s="15">
        <v>2</v>
      </c>
      <c r="BY15" s="15">
        <f t="shared" si="22"/>
        <v>2.4500000000000002</v>
      </c>
      <c r="BZ15" s="15">
        <v>4</v>
      </c>
      <c r="CA15" s="15">
        <f t="shared" si="23"/>
        <v>0</v>
      </c>
      <c r="CB15" s="15">
        <v>5</v>
      </c>
      <c r="CC15" s="15" t="s">
        <v>1008</v>
      </c>
      <c r="CD15" s="15" t="s">
        <v>1008</v>
      </c>
      <c r="CE15" s="15" t="s">
        <v>1007</v>
      </c>
      <c r="CH15" s="15" t="s">
        <v>1007</v>
      </c>
      <c r="CK15" s="15" t="s">
        <v>1007</v>
      </c>
      <c r="CL15" s="15" t="s">
        <v>1007</v>
      </c>
      <c r="CN15" s="15" t="s">
        <v>1007</v>
      </c>
      <c r="CP15" s="15" t="s">
        <v>1007</v>
      </c>
      <c r="CR15" s="15" t="s">
        <v>1007</v>
      </c>
      <c r="DL15" s="15">
        <v>4.5999999999999996</v>
      </c>
      <c r="DM15" s="15">
        <v>3.3333333333333335</v>
      </c>
      <c r="DN15" s="15">
        <v>3</v>
      </c>
      <c r="DO15" s="15">
        <v>3.4</v>
      </c>
      <c r="DP15" s="15">
        <v>3</v>
      </c>
      <c r="DQ15" s="15">
        <v>4</v>
      </c>
      <c r="DR15" s="27">
        <f t="shared" si="4"/>
        <v>3.5555555555555558</v>
      </c>
      <c r="DS15" s="15">
        <f t="shared" si="29"/>
        <v>-0.91111111111111098</v>
      </c>
    </row>
    <row r="16" spans="1:131" x14ac:dyDescent="0.2">
      <c r="A16" s="15">
        <v>8</v>
      </c>
      <c r="B16" s="15">
        <v>33</v>
      </c>
      <c r="C16" s="15">
        <v>1</v>
      </c>
      <c r="D16" s="15">
        <v>1</v>
      </c>
      <c r="E16" s="15">
        <f t="shared" si="5"/>
        <v>0</v>
      </c>
      <c r="F16" s="15">
        <f t="shared" si="6"/>
        <v>0</v>
      </c>
      <c r="G16" s="15">
        <f t="shared" si="7"/>
        <v>0</v>
      </c>
      <c r="H16" s="15">
        <f t="shared" si="8"/>
        <v>0</v>
      </c>
      <c r="I16" s="15">
        <v>1</v>
      </c>
      <c r="J16" s="15">
        <v>60</v>
      </c>
      <c r="K16" s="15">
        <v>5</v>
      </c>
      <c r="L16" s="15">
        <f t="shared" si="9"/>
        <v>0</v>
      </c>
      <c r="M16" s="15">
        <f t="shared" si="10"/>
        <v>0</v>
      </c>
      <c r="N16" s="15">
        <f t="shared" si="11"/>
        <v>0</v>
      </c>
      <c r="O16" s="15">
        <f t="shared" si="12"/>
        <v>1</v>
      </c>
      <c r="P16" s="15">
        <f t="shared" si="13"/>
        <v>0</v>
      </c>
      <c r="Q16" s="15">
        <v>2</v>
      </c>
      <c r="R16" s="15">
        <v>4</v>
      </c>
      <c r="S16" s="15">
        <v>30</v>
      </c>
      <c r="T16" s="15">
        <v>0</v>
      </c>
      <c r="U16" s="15">
        <v>0</v>
      </c>
      <c r="V16" s="15">
        <v>1</v>
      </c>
      <c r="W16" s="15">
        <v>500000</v>
      </c>
      <c r="X16" s="15">
        <v>1</v>
      </c>
      <c r="Y16" s="15">
        <v>1</v>
      </c>
      <c r="Z16" s="15">
        <v>0</v>
      </c>
      <c r="AA16" s="15">
        <f t="shared" si="0"/>
        <v>110</v>
      </c>
      <c r="AB16" s="193">
        <f t="shared" si="26"/>
        <v>755.04225352112667</v>
      </c>
      <c r="AC16" s="15">
        <v>1</v>
      </c>
      <c r="AD16" s="15">
        <v>2</v>
      </c>
      <c r="AE16" s="15">
        <v>30</v>
      </c>
      <c r="AF16" s="15">
        <v>24000</v>
      </c>
      <c r="AG16" s="15">
        <f t="shared" si="14"/>
        <v>48000</v>
      </c>
      <c r="AH16" s="15">
        <v>11</v>
      </c>
      <c r="AI16" s="27">
        <f t="shared" si="15"/>
        <v>1600</v>
      </c>
      <c r="AM16" s="15">
        <f t="shared" si="16"/>
        <v>0</v>
      </c>
      <c r="AP16" s="15">
        <f t="shared" si="17"/>
        <v>48000</v>
      </c>
      <c r="AQ16" s="172">
        <f t="shared" si="1"/>
        <v>1600</v>
      </c>
      <c r="AR16" s="27">
        <f t="shared" si="2"/>
        <v>0.42253521126760563</v>
      </c>
      <c r="AS16" s="172">
        <f t="shared" si="18"/>
        <v>676.05633802816897</v>
      </c>
      <c r="AT16" s="15">
        <v>2</v>
      </c>
      <c r="AU16" s="15">
        <v>1</v>
      </c>
      <c r="AV16" s="15">
        <v>40</v>
      </c>
      <c r="AW16" s="15">
        <v>608</v>
      </c>
      <c r="AX16" s="15">
        <f t="shared" si="27"/>
        <v>608</v>
      </c>
      <c r="AY16" s="15">
        <v>33.33</v>
      </c>
      <c r="AZ16" s="15">
        <v>15.2</v>
      </c>
      <c r="BG16" s="15">
        <f t="shared" si="28"/>
        <v>608</v>
      </c>
      <c r="BH16" s="15">
        <f t="shared" si="30"/>
        <v>15.2</v>
      </c>
      <c r="BI16" s="27">
        <f t="shared" si="19"/>
        <v>0.56338028169014087</v>
      </c>
      <c r="BJ16" s="27">
        <f t="shared" si="3"/>
        <v>8.5633802816901401</v>
      </c>
      <c r="BK16" s="15">
        <v>2</v>
      </c>
      <c r="BL16" s="15">
        <v>1</v>
      </c>
      <c r="BM16" s="15">
        <v>40</v>
      </c>
      <c r="BN16" s="15">
        <v>200000</v>
      </c>
      <c r="BO16" s="15">
        <f>$BN16*$BL16</f>
        <v>200000</v>
      </c>
      <c r="BP16" s="15">
        <v>4</v>
      </c>
      <c r="BQ16" s="15">
        <f t="shared" ref="BQ16:BQ17" si="31">$BO16/$BM16</f>
        <v>5000</v>
      </c>
      <c r="BR16" s="27">
        <f t="shared" si="20"/>
        <v>1.4084507042253521E-2</v>
      </c>
      <c r="BS16" s="27">
        <f t="shared" si="21"/>
        <v>70.422535211267601</v>
      </c>
      <c r="BT16" s="15">
        <v>3.5</v>
      </c>
      <c r="BU16" s="15">
        <v>3.6666666666666665</v>
      </c>
      <c r="BV16" s="15">
        <v>3.3333333333333335</v>
      </c>
      <c r="BW16" s="15">
        <v>3</v>
      </c>
      <c r="BX16" s="15">
        <v>3.5</v>
      </c>
      <c r="BY16" s="15">
        <f t="shared" si="22"/>
        <v>3.4</v>
      </c>
      <c r="BZ16" s="15">
        <v>3</v>
      </c>
      <c r="CA16" s="15">
        <f t="shared" si="23"/>
        <v>0</v>
      </c>
      <c r="CB16" s="15">
        <v>5</v>
      </c>
      <c r="CC16" s="15" t="s">
        <v>1008</v>
      </c>
      <c r="CD16" s="15" t="s">
        <v>1008</v>
      </c>
      <c r="CE16" s="15" t="s">
        <v>1007</v>
      </c>
      <c r="CH16" s="15" t="s">
        <v>1007</v>
      </c>
      <c r="CK16" s="15" t="s">
        <v>1007</v>
      </c>
      <c r="CL16" s="15" t="s">
        <v>1007</v>
      </c>
      <c r="CN16" s="15" t="s">
        <v>1007</v>
      </c>
      <c r="CP16" s="15" t="s">
        <v>1007</v>
      </c>
      <c r="CR16" s="15" t="s">
        <v>1007</v>
      </c>
      <c r="CZ16" s="15">
        <v>1</v>
      </c>
      <c r="DA16" s="15">
        <v>2</v>
      </c>
      <c r="DB16" s="15">
        <v>2</v>
      </c>
      <c r="DC16" s="15">
        <v>2</v>
      </c>
      <c r="DD16" s="15">
        <v>3</v>
      </c>
      <c r="DE16" s="15">
        <v>2</v>
      </c>
      <c r="DL16" s="166">
        <v>4.5999999999999996</v>
      </c>
      <c r="DM16" s="166">
        <v>5</v>
      </c>
      <c r="DN16" s="166">
        <v>5</v>
      </c>
      <c r="DO16" s="166">
        <v>4.2</v>
      </c>
      <c r="DP16" s="166">
        <v>4</v>
      </c>
      <c r="DQ16" s="166">
        <v>4</v>
      </c>
      <c r="DR16" s="166">
        <f t="shared" si="4"/>
        <v>4.4666666666666668</v>
      </c>
      <c r="DS16" s="15">
        <f t="shared" si="29"/>
        <v>0.64166666666666616</v>
      </c>
    </row>
    <row r="17" spans="1:130" x14ac:dyDescent="0.2">
      <c r="A17" s="15">
        <v>8</v>
      </c>
      <c r="B17" s="15">
        <v>33</v>
      </c>
      <c r="C17" s="15">
        <v>1</v>
      </c>
      <c r="D17" s="15">
        <v>1</v>
      </c>
      <c r="E17" s="15">
        <f t="shared" si="5"/>
        <v>0</v>
      </c>
      <c r="F17" s="15">
        <f t="shared" si="6"/>
        <v>0</v>
      </c>
      <c r="G17" s="15">
        <f t="shared" si="7"/>
        <v>0</v>
      </c>
      <c r="H17" s="15">
        <f t="shared" si="8"/>
        <v>0</v>
      </c>
      <c r="I17" s="15">
        <v>1</v>
      </c>
      <c r="J17" s="15">
        <v>60</v>
      </c>
      <c r="K17" s="15">
        <v>5</v>
      </c>
      <c r="L17" s="15">
        <f t="shared" si="9"/>
        <v>0</v>
      </c>
      <c r="M17" s="15">
        <f t="shared" si="10"/>
        <v>0</v>
      </c>
      <c r="N17" s="15">
        <f t="shared" si="11"/>
        <v>0</v>
      </c>
      <c r="O17" s="15">
        <f t="shared" si="12"/>
        <v>1</v>
      </c>
      <c r="P17" s="15">
        <f t="shared" si="13"/>
        <v>0</v>
      </c>
      <c r="Q17" s="15">
        <v>2</v>
      </c>
      <c r="R17" s="15">
        <v>4</v>
      </c>
      <c r="S17" s="15">
        <v>30</v>
      </c>
      <c r="T17" s="15">
        <v>0</v>
      </c>
      <c r="U17" s="15">
        <v>0</v>
      </c>
      <c r="V17" s="15">
        <v>1</v>
      </c>
      <c r="W17" s="15">
        <v>500000</v>
      </c>
      <c r="X17" s="15">
        <v>1</v>
      </c>
      <c r="Y17" s="15">
        <v>0</v>
      </c>
      <c r="Z17" s="15">
        <v>0</v>
      </c>
      <c r="AA17" s="15">
        <f t="shared" si="0"/>
        <v>110</v>
      </c>
      <c r="AB17" s="193">
        <f t="shared" si="26"/>
        <v>755.04225352112667</v>
      </c>
      <c r="AC17" s="159">
        <v>1</v>
      </c>
      <c r="AD17" s="159">
        <v>2</v>
      </c>
      <c r="AE17" s="159">
        <v>30</v>
      </c>
      <c r="AF17" s="159">
        <v>24000</v>
      </c>
      <c r="AG17" s="159">
        <f t="shared" si="14"/>
        <v>48000</v>
      </c>
      <c r="AH17" s="159">
        <v>11</v>
      </c>
      <c r="AI17" s="171">
        <f t="shared" si="15"/>
        <v>1600</v>
      </c>
      <c r="AM17" s="15">
        <f t="shared" si="16"/>
        <v>0</v>
      </c>
      <c r="AP17" s="15">
        <f t="shared" si="17"/>
        <v>48000</v>
      </c>
      <c r="AQ17" s="172">
        <f t="shared" si="1"/>
        <v>1600</v>
      </c>
      <c r="AR17" s="27">
        <f t="shared" si="2"/>
        <v>0.42253521126760563</v>
      </c>
      <c r="AS17" s="172">
        <f t="shared" si="18"/>
        <v>676.05633802816897</v>
      </c>
      <c r="AT17" s="15">
        <v>2</v>
      </c>
      <c r="AU17" s="15">
        <v>1</v>
      </c>
      <c r="AV17" s="15">
        <v>40</v>
      </c>
      <c r="AW17" s="15">
        <v>608</v>
      </c>
      <c r="AX17" s="15">
        <f t="shared" si="27"/>
        <v>608</v>
      </c>
      <c r="AY17" s="15">
        <v>33.33</v>
      </c>
      <c r="BG17" s="15">
        <f t="shared" si="28"/>
        <v>608</v>
      </c>
      <c r="BH17" s="15">
        <f t="shared" si="30"/>
        <v>15.2</v>
      </c>
      <c r="BI17" s="27">
        <f t="shared" si="19"/>
        <v>0.56338028169014087</v>
      </c>
      <c r="BJ17" s="27">
        <f t="shared" si="3"/>
        <v>8.5633802816901401</v>
      </c>
      <c r="BK17" s="15">
        <v>2</v>
      </c>
      <c r="BL17" s="15">
        <v>1</v>
      </c>
      <c r="BM17" s="15">
        <v>40</v>
      </c>
      <c r="BN17" s="15">
        <v>200000</v>
      </c>
      <c r="BO17" s="15">
        <f>$BN17*$BL17</f>
        <v>200000</v>
      </c>
      <c r="BP17" s="15">
        <v>9</v>
      </c>
      <c r="BQ17" s="15">
        <f t="shared" si="31"/>
        <v>5000</v>
      </c>
      <c r="BR17" s="27">
        <f t="shared" si="20"/>
        <v>1.4084507042253521E-2</v>
      </c>
      <c r="BS17" s="27">
        <f t="shared" si="21"/>
        <v>70.422535211267601</v>
      </c>
      <c r="BT17" s="15">
        <v>3.5</v>
      </c>
      <c r="BU17" s="15">
        <v>3.6666666666666665</v>
      </c>
      <c r="BV17" s="15">
        <v>3.3333333333333335</v>
      </c>
      <c r="BW17" s="15">
        <v>3</v>
      </c>
      <c r="BX17" s="15">
        <v>3.5</v>
      </c>
      <c r="BY17" s="15">
        <f t="shared" si="22"/>
        <v>3.4</v>
      </c>
      <c r="BZ17" s="15">
        <v>3</v>
      </c>
      <c r="CA17" s="15">
        <f t="shared" si="23"/>
        <v>0</v>
      </c>
      <c r="CB17" s="15">
        <v>5</v>
      </c>
      <c r="CC17" s="15" t="s">
        <v>1008</v>
      </c>
      <c r="CD17" s="15" t="s">
        <v>1008</v>
      </c>
      <c r="CE17" s="15" t="s">
        <v>1007</v>
      </c>
      <c r="CH17" s="15" t="s">
        <v>1007</v>
      </c>
      <c r="CK17" s="15" t="s">
        <v>1007</v>
      </c>
      <c r="CL17" s="15" t="s">
        <v>1007</v>
      </c>
      <c r="CN17" s="15" t="s">
        <v>1007</v>
      </c>
      <c r="CP17" s="15" t="s">
        <v>1007</v>
      </c>
      <c r="CR17" s="15" t="s">
        <v>1007</v>
      </c>
      <c r="CZ17" s="15">
        <v>1</v>
      </c>
      <c r="DA17" s="15">
        <v>2</v>
      </c>
      <c r="DB17" s="15">
        <v>2</v>
      </c>
      <c r="DC17" s="15">
        <v>2</v>
      </c>
      <c r="DD17" s="15">
        <v>3</v>
      </c>
      <c r="DE17" s="15">
        <v>2</v>
      </c>
      <c r="DL17" s="150">
        <v>4.5999999999999996</v>
      </c>
      <c r="DM17" s="150">
        <v>4.333333333333333</v>
      </c>
      <c r="DN17" s="150">
        <v>5</v>
      </c>
      <c r="DO17" s="150">
        <v>3.6</v>
      </c>
      <c r="DP17" s="150">
        <v>2.6666666666666665</v>
      </c>
      <c r="DQ17" s="150">
        <v>2.75</v>
      </c>
      <c r="DR17" s="166">
        <f t="shared" si="4"/>
        <v>3.8250000000000006</v>
      </c>
      <c r="DS17" s="15">
        <f t="shared" si="29"/>
        <v>-0.45277777777777706</v>
      </c>
    </row>
    <row r="18" spans="1:130" x14ac:dyDescent="0.2">
      <c r="A18" s="15">
        <v>9</v>
      </c>
      <c r="B18" s="15">
        <v>35</v>
      </c>
      <c r="C18" s="15">
        <v>1</v>
      </c>
      <c r="D18" s="15">
        <v>1</v>
      </c>
      <c r="E18" s="15">
        <f t="shared" si="5"/>
        <v>0</v>
      </c>
      <c r="F18" s="15">
        <f t="shared" si="6"/>
        <v>0</v>
      </c>
      <c r="G18" s="15">
        <f t="shared" si="7"/>
        <v>0</v>
      </c>
      <c r="H18" s="15">
        <f t="shared" si="8"/>
        <v>0</v>
      </c>
      <c r="I18" s="15">
        <v>1</v>
      </c>
      <c r="J18" s="15">
        <v>50</v>
      </c>
      <c r="K18" s="15">
        <v>5</v>
      </c>
      <c r="L18" s="15">
        <f t="shared" si="9"/>
        <v>0</v>
      </c>
      <c r="M18" s="15">
        <f t="shared" si="10"/>
        <v>0</v>
      </c>
      <c r="N18" s="15">
        <f t="shared" si="11"/>
        <v>0</v>
      </c>
      <c r="O18" s="15">
        <f t="shared" si="12"/>
        <v>1</v>
      </c>
      <c r="P18" s="15">
        <f t="shared" si="13"/>
        <v>0</v>
      </c>
      <c r="Q18" s="15">
        <v>2</v>
      </c>
      <c r="R18" s="15">
        <v>4</v>
      </c>
      <c r="S18" s="15">
        <v>20</v>
      </c>
      <c r="T18" s="15">
        <v>1</v>
      </c>
      <c r="U18" s="15">
        <v>0</v>
      </c>
      <c r="V18" s="15">
        <v>1</v>
      </c>
      <c r="W18" s="15">
        <v>10000</v>
      </c>
      <c r="X18" s="15">
        <v>1</v>
      </c>
      <c r="Y18" s="15">
        <v>1</v>
      </c>
      <c r="Z18" s="15">
        <v>1</v>
      </c>
      <c r="AA18" s="15">
        <f t="shared" si="0"/>
        <v>6</v>
      </c>
      <c r="AB18" s="193">
        <f t="shared" si="26"/>
        <v>66.666666666666671</v>
      </c>
      <c r="AC18" s="15">
        <v>7</v>
      </c>
      <c r="AD18" s="15">
        <v>2</v>
      </c>
      <c r="AE18" s="15">
        <v>6</v>
      </c>
      <c r="AF18" s="15">
        <v>200</v>
      </c>
      <c r="AG18" s="15">
        <f t="shared" si="14"/>
        <v>400</v>
      </c>
      <c r="AH18" s="15">
        <v>100</v>
      </c>
      <c r="AI18" s="27">
        <f t="shared" si="15"/>
        <v>66.666666666666671</v>
      </c>
      <c r="AM18" s="15">
        <f t="shared" si="16"/>
        <v>0</v>
      </c>
      <c r="AP18" s="15">
        <f t="shared" si="17"/>
        <v>400</v>
      </c>
      <c r="AQ18" s="172">
        <f t="shared" si="1"/>
        <v>66.666666666666671</v>
      </c>
      <c r="AR18" s="27">
        <f t="shared" si="2"/>
        <v>1</v>
      </c>
      <c r="AS18" s="172">
        <f t="shared" si="18"/>
        <v>66.666666666666671</v>
      </c>
      <c r="AX18" s="15">
        <f t="shared" si="27"/>
        <v>0</v>
      </c>
      <c r="BI18" s="27">
        <f t="shared" si="19"/>
        <v>0</v>
      </c>
      <c r="BJ18" s="27">
        <f t="shared" si="3"/>
        <v>0</v>
      </c>
      <c r="BR18" s="27">
        <f t="shared" si="20"/>
        <v>0</v>
      </c>
      <c r="BS18" s="27">
        <f t="shared" si="21"/>
        <v>0</v>
      </c>
      <c r="BT18" s="15">
        <v>1.5</v>
      </c>
      <c r="BU18" s="15">
        <v>2</v>
      </c>
      <c r="BV18" s="15">
        <v>1</v>
      </c>
      <c r="BW18" s="15">
        <v>3</v>
      </c>
      <c r="BX18" s="15">
        <v>2.5</v>
      </c>
      <c r="BY18" s="15">
        <f t="shared" si="22"/>
        <v>2</v>
      </c>
      <c r="BZ18" s="15">
        <v>2</v>
      </c>
      <c r="CA18" s="15">
        <f t="shared" si="23"/>
        <v>1</v>
      </c>
      <c r="CB18" s="15">
        <v>2</v>
      </c>
      <c r="CC18" s="15">
        <f t="shared" si="24"/>
        <v>0</v>
      </c>
      <c r="CD18" s="15">
        <f t="shared" si="25"/>
        <v>0</v>
      </c>
      <c r="CE18" s="15">
        <v>1</v>
      </c>
      <c r="CF18" s="15">
        <v>5</v>
      </c>
      <c r="CG18" s="15">
        <v>3</v>
      </c>
      <c r="CH18" s="15">
        <v>4</v>
      </c>
      <c r="CI18" s="15">
        <v>1</v>
      </c>
      <c r="CJ18" s="15">
        <v>4</v>
      </c>
      <c r="CK18" s="15">
        <v>1</v>
      </c>
      <c r="CL18" s="15">
        <v>1</v>
      </c>
      <c r="CN18" s="15">
        <v>1</v>
      </c>
      <c r="CP18" s="15">
        <v>1</v>
      </c>
      <c r="CR18" s="15">
        <v>1</v>
      </c>
      <c r="CZ18" s="15">
        <v>1</v>
      </c>
      <c r="DA18" s="15">
        <v>2</v>
      </c>
      <c r="DB18" s="15">
        <v>2</v>
      </c>
      <c r="DC18" s="15">
        <v>2</v>
      </c>
      <c r="DD18" s="15">
        <v>3</v>
      </c>
      <c r="DE18" s="15">
        <v>2</v>
      </c>
      <c r="DL18" s="15">
        <v>4.2</v>
      </c>
      <c r="DM18" s="15">
        <v>4.333333333333333</v>
      </c>
      <c r="DN18" s="15">
        <v>5</v>
      </c>
      <c r="DO18" s="15">
        <v>4.8</v>
      </c>
      <c r="DP18" s="15">
        <v>3.3333333333333335</v>
      </c>
      <c r="DQ18" s="15">
        <v>4</v>
      </c>
      <c r="DR18" s="27">
        <f t="shared" si="4"/>
        <v>4.2777777777777777</v>
      </c>
      <c r="DS18" s="15">
        <f t="shared" si="29"/>
        <v>0.1083333333333325</v>
      </c>
    </row>
    <row r="19" spans="1:130" x14ac:dyDescent="0.2">
      <c r="A19" s="15">
        <v>9</v>
      </c>
      <c r="B19" s="15">
        <v>35</v>
      </c>
      <c r="C19" s="15">
        <v>1</v>
      </c>
      <c r="D19" s="15">
        <v>1</v>
      </c>
      <c r="E19" s="15">
        <f t="shared" si="5"/>
        <v>0</v>
      </c>
      <c r="F19" s="15">
        <f t="shared" si="6"/>
        <v>0</v>
      </c>
      <c r="G19" s="15">
        <f t="shared" si="7"/>
        <v>0</v>
      </c>
      <c r="H19" s="15">
        <f t="shared" si="8"/>
        <v>0</v>
      </c>
      <c r="I19" s="15">
        <v>1</v>
      </c>
      <c r="J19" s="15">
        <v>50</v>
      </c>
      <c r="K19" s="15">
        <v>5</v>
      </c>
      <c r="L19" s="15">
        <f t="shared" si="9"/>
        <v>0</v>
      </c>
      <c r="M19" s="15">
        <f t="shared" si="10"/>
        <v>0</v>
      </c>
      <c r="N19" s="15">
        <f t="shared" si="11"/>
        <v>0</v>
      </c>
      <c r="O19" s="15">
        <f t="shared" si="12"/>
        <v>1</v>
      </c>
      <c r="P19" s="15">
        <f t="shared" si="13"/>
        <v>0</v>
      </c>
      <c r="Q19" s="15">
        <v>2</v>
      </c>
      <c r="R19" s="15">
        <v>4</v>
      </c>
      <c r="S19" s="15">
        <v>20</v>
      </c>
      <c r="T19" s="15">
        <v>1</v>
      </c>
      <c r="U19" s="15">
        <v>0</v>
      </c>
      <c r="V19" s="15">
        <v>1</v>
      </c>
      <c r="W19" s="15">
        <v>10000</v>
      </c>
      <c r="X19" s="15">
        <v>1</v>
      </c>
      <c r="Y19" s="15">
        <v>0</v>
      </c>
      <c r="Z19" s="15">
        <v>1</v>
      </c>
      <c r="AA19" s="15">
        <f t="shared" si="0"/>
        <v>6</v>
      </c>
      <c r="AB19" s="193">
        <f t="shared" si="26"/>
        <v>50</v>
      </c>
      <c r="AC19" s="159">
        <v>7</v>
      </c>
      <c r="AD19" s="159">
        <v>2</v>
      </c>
      <c r="AE19" s="159">
        <v>6</v>
      </c>
      <c r="AF19" s="159">
        <v>150</v>
      </c>
      <c r="AG19" s="159">
        <f t="shared" si="14"/>
        <v>300</v>
      </c>
      <c r="AH19" s="159">
        <v>100</v>
      </c>
      <c r="AI19" s="171">
        <f t="shared" si="15"/>
        <v>50</v>
      </c>
      <c r="AM19" s="15">
        <f t="shared" si="16"/>
        <v>0</v>
      </c>
      <c r="AP19" s="15">
        <f t="shared" si="17"/>
        <v>300</v>
      </c>
      <c r="AQ19" s="172">
        <f t="shared" si="1"/>
        <v>50</v>
      </c>
      <c r="AR19" s="27">
        <f t="shared" si="2"/>
        <v>1</v>
      </c>
      <c r="AS19" s="172">
        <f t="shared" si="18"/>
        <v>50</v>
      </c>
      <c r="AX19" s="15">
        <f t="shared" si="27"/>
        <v>0</v>
      </c>
      <c r="BI19" s="27">
        <f t="shared" si="19"/>
        <v>0</v>
      </c>
      <c r="BJ19" s="27">
        <f t="shared" si="3"/>
        <v>0</v>
      </c>
      <c r="BR19" s="27">
        <f t="shared" si="20"/>
        <v>0</v>
      </c>
      <c r="BS19" s="27">
        <f t="shared" si="21"/>
        <v>0</v>
      </c>
      <c r="BT19" s="15">
        <v>1.5</v>
      </c>
      <c r="BU19" s="15">
        <v>2</v>
      </c>
      <c r="BV19" s="15">
        <v>1</v>
      </c>
      <c r="BW19" s="15">
        <v>3</v>
      </c>
      <c r="BX19" s="15">
        <v>2.5</v>
      </c>
      <c r="BY19" s="15">
        <f t="shared" si="22"/>
        <v>2</v>
      </c>
      <c r="BZ19" s="15">
        <v>2</v>
      </c>
      <c r="CA19" s="15">
        <f t="shared" si="23"/>
        <v>1</v>
      </c>
      <c r="CB19" s="15">
        <v>2</v>
      </c>
      <c r="CC19" s="15">
        <f t="shared" si="24"/>
        <v>0</v>
      </c>
      <c r="CD19" s="15">
        <f t="shared" si="25"/>
        <v>0</v>
      </c>
      <c r="CE19" s="15">
        <v>1</v>
      </c>
      <c r="CF19" s="15">
        <v>5</v>
      </c>
      <c r="CG19" s="15">
        <v>3</v>
      </c>
      <c r="CH19" s="15">
        <v>4</v>
      </c>
      <c r="CI19" s="15">
        <v>1</v>
      </c>
      <c r="CJ19" s="15">
        <v>4</v>
      </c>
      <c r="CK19" s="15">
        <v>1</v>
      </c>
      <c r="CL19" s="15">
        <v>1</v>
      </c>
      <c r="CN19" s="15">
        <v>1</v>
      </c>
      <c r="CP19" s="15">
        <v>1</v>
      </c>
      <c r="CR19" s="15">
        <v>1</v>
      </c>
      <c r="CZ19" s="15">
        <v>1</v>
      </c>
      <c r="DA19" s="15">
        <v>2</v>
      </c>
      <c r="DB19" s="15">
        <v>2</v>
      </c>
      <c r="DC19" s="15">
        <v>2</v>
      </c>
      <c r="DD19" s="15">
        <v>3</v>
      </c>
      <c r="DE19" s="15">
        <v>2</v>
      </c>
      <c r="DL19" s="27">
        <v>4</v>
      </c>
      <c r="DM19" s="27">
        <v>4</v>
      </c>
      <c r="DN19" s="27">
        <v>4.75</v>
      </c>
      <c r="DO19" s="27">
        <v>4.5999999999999996</v>
      </c>
      <c r="DP19" s="27">
        <v>3.6666666666666665</v>
      </c>
      <c r="DQ19" s="27">
        <v>4</v>
      </c>
      <c r="DR19" s="27">
        <f t="shared" si="4"/>
        <v>4.1694444444444452</v>
      </c>
      <c r="DS19" s="15">
        <f t="shared" si="29"/>
        <v>1.0611111111111122</v>
      </c>
    </row>
    <row r="20" spans="1:130" x14ac:dyDescent="0.2">
      <c r="A20" s="15">
        <v>10</v>
      </c>
      <c r="B20" s="15">
        <v>37</v>
      </c>
      <c r="C20" s="15">
        <v>0</v>
      </c>
      <c r="D20" s="15">
        <v>1</v>
      </c>
      <c r="E20" s="15">
        <f t="shared" si="5"/>
        <v>0</v>
      </c>
      <c r="F20" s="15">
        <f t="shared" si="6"/>
        <v>0</v>
      </c>
      <c r="G20" s="15">
        <f t="shared" si="7"/>
        <v>0</v>
      </c>
      <c r="H20" s="15">
        <f t="shared" si="8"/>
        <v>0</v>
      </c>
      <c r="I20" s="15">
        <v>0</v>
      </c>
      <c r="J20" s="15">
        <v>47</v>
      </c>
      <c r="K20" s="15">
        <v>4</v>
      </c>
      <c r="L20" s="15">
        <f t="shared" si="9"/>
        <v>0</v>
      </c>
      <c r="M20" s="15">
        <f t="shared" si="10"/>
        <v>0</v>
      </c>
      <c r="N20" s="15">
        <f t="shared" si="11"/>
        <v>1</v>
      </c>
      <c r="O20" s="15">
        <f t="shared" si="12"/>
        <v>0</v>
      </c>
      <c r="P20" s="15">
        <f t="shared" si="13"/>
        <v>0</v>
      </c>
      <c r="Q20" s="15">
        <v>2</v>
      </c>
      <c r="R20" s="15">
        <v>4</v>
      </c>
      <c r="S20" s="15">
        <v>30</v>
      </c>
      <c r="T20" s="15">
        <v>1</v>
      </c>
      <c r="U20" s="15">
        <v>0</v>
      </c>
      <c r="V20" s="15">
        <v>1</v>
      </c>
      <c r="W20" s="15">
        <v>80000</v>
      </c>
      <c r="X20" s="15">
        <v>0</v>
      </c>
      <c r="Y20" s="15">
        <v>1</v>
      </c>
      <c r="Z20" s="15">
        <v>1</v>
      </c>
      <c r="AA20" s="15">
        <f t="shared" si="0"/>
        <v>13</v>
      </c>
      <c r="AB20" s="193">
        <f t="shared" si="26"/>
        <v>923.07692307692309</v>
      </c>
      <c r="AC20" s="15">
        <v>1</v>
      </c>
      <c r="AD20" s="15">
        <v>1</v>
      </c>
      <c r="AE20" s="15">
        <v>13</v>
      </c>
      <c r="AF20" s="15">
        <v>12000</v>
      </c>
      <c r="AG20" s="15">
        <f t="shared" si="14"/>
        <v>12000</v>
      </c>
      <c r="AH20" s="15">
        <v>10</v>
      </c>
      <c r="AI20" s="27">
        <f t="shared" si="15"/>
        <v>923.07692307692309</v>
      </c>
      <c r="AM20" s="15">
        <f t="shared" si="16"/>
        <v>0</v>
      </c>
      <c r="AP20" s="15">
        <f t="shared" si="17"/>
        <v>12000</v>
      </c>
      <c r="AQ20" s="172">
        <f t="shared" si="1"/>
        <v>923.07692307692309</v>
      </c>
      <c r="AR20" s="27">
        <f t="shared" si="2"/>
        <v>1</v>
      </c>
      <c r="AS20" s="172">
        <f t="shared" si="18"/>
        <v>923.07692307692309</v>
      </c>
      <c r="AX20" s="15">
        <f t="shared" si="27"/>
        <v>0</v>
      </c>
      <c r="BI20" s="27">
        <f t="shared" si="19"/>
        <v>0</v>
      </c>
      <c r="BJ20" s="27">
        <f t="shared" si="3"/>
        <v>0</v>
      </c>
      <c r="BR20" s="27">
        <f t="shared" si="20"/>
        <v>0</v>
      </c>
      <c r="BS20" s="27">
        <f t="shared" si="21"/>
        <v>0</v>
      </c>
      <c r="BT20" s="15">
        <v>2</v>
      </c>
      <c r="BU20" s="15">
        <v>2</v>
      </c>
      <c r="BV20" s="15">
        <v>2</v>
      </c>
      <c r="BW20" s="15">
        <v>4</v>
      </c>
      <c r="BX20" s="15">
        <v>3</v>
      </c>
      <c r="BY20" s="15">
        <f t="shared" si="22"/>
        <v>2.6</v>
      </c>
      <c r="BZ20" s="15">
        <v>4</v>
      </c>
      <c r="CA20" s="15">
        <f t="shared" si="23"/>
        <v>0</v>
      </c>
      <c r="CB20" s="15">
        <v>5</v>
      </c>
      <c r="CC20" s="15" t="s">
        <v>1008</v>
      </c>
      <c r="CD20" s="15" t="s">
        <v>1008</v>
      </c>
      <c r="CE20" s="15" t="s">
        <v>1007</v>
      </c>
      <c r="CH20" s="15" t="s">
        <v>1007</v>
      </c>
      <c r="CK20" s="15" t="s">
        <v>1007</v>
      </c>
      <c r="CL20" s="15" t="s">
        <v>1007</v>
      </c>
      <c r="CN20" s="15" t="s">
        <v>1007</v>
      </c>
      <c r="CP20" s="15" t="s">
        <v>1007</v>
      </c>
      <c r="CR20" s="15" t="s">
        <v>1007</v>
      </c>
      <c r="CZ20" s="15">
        <v>1</v>
      </c>
      <c r="DA20" s="15">
        <v>3</v>
      </c>
      <c r="DB20" s="15">
        <v>2</v>
      </c>
      <c r="DC20" s="15">
        <v>3</v>
      </c>
      <c r="DD20" s="15">
        <v>3</v>
      </c>
      <c r="DE20" s="15">
        <v>1</v>
      </c>
      <c r="DL20" s="15">
        <v>4</v>
      </c>
      <c r="DM20" s="15">
        <v>4</v>
      </c>
      <c r="DN20" s="15">
        <v>3</v>
      </c>
      <c r="DO20" s="15">
        <v>3.4</v>
      </c>
      <c r="DP20" s="15">
        <v>2</v>
      </c>
      <c r="DQ20" s="15">
        <v>2.25</v>
      </c>
      <c r="DR20" s="27">
        <f t="shared" si="4"/>
        <v>3.1083333333333329</v>
      </c>
      <c r="DS20" s="15">
        <f t="shared" si="29"/>
        <v>2.7777777777777235E-2</v>
      </c>
    </row>
    <row r="21" spans="1:130" x14ac:dyDescent="0.2">
      <c r="A21" s="15">
        <v>10</v>
      </c>
      <c r="B21" s="15">
        <v>37</v>
      </c>
      <c r="C21" s="15">
        <v>0</v>
      </c>
      <c r="D21" s="15">
        <v>1</v>
      </c>
      <c r="E21" s="15">
        <f t="shared" si="5"/>
        <v>0</v>
      </c>
      <c r="F21" s="15">
        <f t="shared" si="6"/>
        <v>0</v>
      </c>
      <c r="G21" s="15">
        <f t="shared" si="7"/>
        <v>0</v>
      </c>
      <c r="H21" s="15">
        <f t="shared" si="8"/>
        <v>0</v>
      </c>
      <c r="I21" s="15">
        <v>0</v>
      </c>
      <c r="J21" s="15">
        <v>47</v>
      </c>
      <c r="K21" s="15">
        <v>4</v>
      </c>
      <c r="L21" s="15">
        <f t="shared" si="9"/>
        <v>0</v>
      </c>
      <c r="M21" s="15">
        <f t="shared" si="10"/>
        <v>0</v>
      </c>
      <c r="N21" s="15">
        <f t="shared" si="11"/>
        <v>1</v>
      </c>
      <c r="O21" s="15">
        <f t="shared" si="12"/>
        <v>0</v>
      </c>
      <c r="P21" s="15">
        <f t="shared" si="13"/>
        <v>0</v>
      </c>
      <c r="Q21" s="15">
        <v>2</v>
      </c>
      <c r="R21" s="15">
        <v>4</v>
      </c>
      <c r="S21" s="15">
        <v>30</v>
      </c>
      <c r="T21" s="15">
        <v>1</v>
      </c>
      <c r="U21" s="15">
        <v>0</v>
      </c>
      <c r="V21" s="15">
        <v>1</v>
      </c>
      <c r="W21" s="15">
        <v>80000</v>
      </c>
      <c r="X21" s="15">
        <v>0</v>
      </c>
      <c r="Y21" s="15">
        <v>0</v>
      </c>
      <c r="Z21" s="15">
        <v>1</v>
      </c>
      <c r="AA21" s="15">
        <f t="shared" si="0"/>
        <v>13</v>
      </c>
      <c r="AB21" s="193">
        <f t="shared" si="26"/>
        <v>923.07692307692309</v>
      </c>
      <c r="AC21" s="159">
        <v>1</v>
      </c>
      <c r="AD21" s="159">
        <v>1</v>
      </c>
      <c r="AE21" s="159">
        <v>13</v>
      </c>
      <c r="AF21" s="159">
        <v>12000</v>
      </c>
      <c r="AG21" s="159">
        <f t="shared" si="14"/>
        <v>12000</v>
      </c>
      <c r="AH21" s="159">
        <v>10</v>
      </c>
      <c r="AI21" s="171">
        <f t="shared" si="15"/>
        <v>923.07692307692309</v>
      </c>
      <c r="AM21" s="15">
        <f t="shared" si="16"/>
        <v>0</v>
      </c>
      <c r="AP21" s="15">
        <f t="shared" si="17"/>
        <v>12000</v>
      </c>
      <c r="AQ21" s="172">
        <f t="shared" si="1"/>
        <v>923.07692307692309</v>
      </c>
      <c r="AR21" s="27">
        <f t="shared" si="2"/>
        <v>1</v>
      </c>
      <c r="AS21" s="172">
        <f t="shared" si="18"/>
        <v>923.07692307692309</v>
      </c>
      <c r="AX21" s="15">
        <f t="shared" si="27"/>
        <v>0</v>
      </c>
      <c r="BI21" s="27">
        <f t="shared" si="19"/>
        <v>0</v>
      </c>
      <c r="BJ21" s="27">
        <f t="shared" si="3"/>
        <v>0</v>
      </c>
      <c r="BR21" s="27">
        <f t="shared" si="20"/>
        <v>0</v>
      </c>
      <c r="BS21" s="27">
        <f t="shared" si="21"/>
        <v>0</v>
      </c>
      <c r="BT21" s="15">
        <v>2</v>
      </c>
      <c r="BU21" s="15">
        <v>2</v>
      </c>
      <c r="BV21" s="15">
        <v>2</v>
      </c>
      <c r="BW21" s="15">
        <v>4</v>
      </c>
      <c r="BX21" s="15">
        <v>3</v>
      </c>
      <c r="BY21" s="15">
        <f t="shared" si="22"/>
        <v>2.6</v>
      </c>
      <c r="BZ21" s="15">
        <v>4</v>
      </c>
      <c r="CA21" s="15">
        <f t="shared" si="23"/>
        <v>0</v>
      </c>
      <c r="CB21" s="15">
        <v>5</v>
      </c>
      <c r="CC21" s="15" t="s">
        <v>1008</v>
      </c>
      <c r="CD21" s="15" t="s">
        <v>1008</v>
      </c>
      <c r="CE21" s="15" t="s">
        <v>1007</v>
      </c>
      <c r="CH21" s="15" t="s">
        <v>1007</v>
      </c>
      <c r="CK21" s="15" t="s">
        <v>1007</v>
      </c>
      <c r="CL21" s="15" t="s">
        <v>1007</v>
      </c>
      <c r="CN21" s="15" t="s">
        <v>1007</v>
      </c>
      <c r="CP21" s="15" t="s">
        <v>1007</v>
      </c>
      <c r="CR21" s="15" t="s">
        <v>1007</v>
      </c>
      <c r="CZ21" s="15">
        <v>1</v>
      </c>
      <c r="DA21" s="15">
        <v>3</v>
      </c>
      <c r="DB21" s="15">
        <v>2</v>
      </c>
      <c r="DC21" s="15">
        <v>3</v>
      </c>
      <c r="DD21" s="15">
        <v>3</v>
      </c>
      <c r="DE21" s="15">
        <v>1</v>
      </c>
      <c r="DL21" s="27">
        <v>4</v>
      </c>
      <c r="DM21" s="27">
        <v>3.6666666666666665</v>
      </c>
      <c r="DN21" s="27">
        <v>2.75</v>
      </c>
      <c r="DO21" s="27">
        <v>3.4</v>
      </c>
      <c r="DP21" s="27">
        <v>2.6666666666666665</v>
      </c>
      <c r="DQ21" s="27">
        <v>2</v>
      </c>
      <c r="DR21" s="27">
        <f t="shared" si="4"/>
        <v>3.0805555555555557</v>
      </c>
      <c r="DS21" s="15">
        <f t="shared" si="29"/>
        <v>-1.3944444444444439</v>
      </c>
    </row>
    <row r="22" spans="1:130" x14ac:dyDescent="0.2">
      <c r="A22" s="15">
        <v>11</v>
      </c>
      <c r="B22" s="15">
        <v>38</v>
      </c>
      <c r="C22" s="15">
        <v>1</v>
      </c>
      <c r="D22" s="15">
        <v>1</v>
      </c>
      <c r="E22" s="15">
        <f t="shared" si="5"/>
        <v>0</v>
      </c>
      <c r="F22" s="15">
        <f t="shared" si="6"/>
        <v>0</v>
      </c>
      <c r="G22" s="15">
        <f t="shared" si="7"/>
        <v>0</v>
      </c>
      <c r="H22" s="15">
        <f t="shared" si="8"/>
        <v>0</v>
      </c>
      <c r="I22" s="15">
        <v>0</v>
      </c>
      <c r="J22" s="15">
        <v>46</v>
      </c>
      <c r="K22" s="15">
        <v>5</v>
      </c>
      <c r="L22" s="15">
        <f t="shared" si="9"/>
        <v>0</v>
      </c>
      <c r="M22" s="15">
        <f t="shared" si="10"/>
        <v>0</v>
      </c>
      <c r="N22" s="15">
        <f t="shared" si="11"/>
        <v>0</v>
      </c>
      <c r="O22" s="15">
        <f t="shared" si="12"/>
        <v>1</v>
      </c>
      <c r="P22" s="15">
        <f t="shared" si="13"/>
        <v>0</v>
      </c>
      <c r="Q22" s="15">
        <v>1</v>
      </c>
      <c r="R22" s="15">
        <v>4</v>
      </c>
      <c r="S22" s="15">
        <v>12</v>
      </c>
      <c r="T22" s="15">
        <v>1</v>
      </c>
      <c r="U22" s="15">
        <v>0</v>
      </c>
      <c r="V22" s="15">
        <v>1</v>
      </c>
      <c r="W22" s="15">
        <v>20000</v>
      </c>
      <c r="X22" s="15">
        <v>1</v>
      </c>
      <c r="Y22" s="15">
        <v>1</v>
      </c>
      <c r="Z22" s="15">
        <v>1</v>
      </c>
      <c r="AA22" s="15">
        <f t="shared" si="0"/>
        <v>160</v>
      </c>
      <c r="AB22" s="193">
        <f t="shared" si="26"/>
        <v>1125</v>
      </c>
      <c r="AC22" s="15">
        <v>1</v>
      </c>
      <c r="AD22" s="15">
        <v>2</v>
      </c>
      <c r="AE22" s="15">
        <v>160</v>
      </c>
      <c r="AF22" s="15">
        <v>90000</v>
      </c>
      <c r="AG22" s="15">
        <f t="shared" si="14"/>
        <v>180000</v>
      </c>
      <c r="AH22" s="15">
        <v>11</v>
      </c>
      <c r="AI22" s="27">
        <f t="shared" si="15"/>
        <v>1125</v>
      </c>
      <c r="AM22" s="15">
        <f t="shared" si="16"/>
        <v>0</v>
      </c>
      <c r="AP22" s="15">
        <f t="shared" si="17"/>
        <v>180000</v>
      </c>
      <c r="AQ22" s="172">
        <f t="shared" si="1"/>
        <v>1125</v>
      </c>
      <c r="AR22" s="27">
        <f t="shared" si="2"/>
        <v>1</v>
      </c>
      <c r="AS22" s="172">
        <f t="shared" si="18"/>
        <v>1125</v>
      </c>
      <c r="AX22" s="15">
        <f t="shared" si="27"/>
        <v>0</v>
      </c>
      <c r="BI22" s="27">
        <f t="shared" si="19"/>
        <v>0</v>
      </c>
      <c r="BJ22" s="27">
        <f t="shared" si="3"/>
        <v>0</v>
      </c>
      <c r="BR22" s="27">
        <f t="shared" si="20"/>
        <v>0</v>
      </c>
      <c r="BS22" s="27">
        <f t="shared" si="21"/>
        <v>0</v>
      </c>
      <c r="BT22" s="15">
        <v>1.25</v>
      </c>
      <c r="BU22" s="15">
        <v>2.6666666666666665</v>
      </c>
      <c r="BV22" s="15">
        <v>1.3333333333333333</v>
      </c>
      <c r="BW22" s="15">
        <v>2</v>
      </c>
      <c r="BX22" s="15">
        <v>2.5</v>
      </c>
      <c r="BY22" s="15">
        <f t="shared" si="22"/>
        <v>1.95</v>
      </c>
      <c r="BZ22" s="15">
        <v>4</v>
      </c>
      <c r="CA22" s="15">
        <f t="shared" si="23"/>
        <v>1</v>
      </c>
      <c r="CB22" s="15">
        <v>2</v>
      </c>
      <c r="CC22" s="15">
        <f t="shared" si="24"/>
        <v>0</v>
      </c>
      <c r="CD22" s="15">
        <f t="shared" si="25"/>
        <v>0</v>
      </c>
      <c r="CE22" s="15">
        <v>3</v>
      </c>
      <c r="CF22" s="15">
        <v>12</v>
      </c>
      <c r="CG22" s="15">
        <v>1</v>
      </c>
      <c r="CH22" s="15">
        <v>1</v>
      </c>
      <c r="CI22" s="15">
        <v>1</v>
      </c>
      <c r="CJ22" s="15">
        <v>1</v>
      </c>
      <c r="CK22" s="15">
        <v>1</v>
      </c>
      <c r="CL22" s="15">
        <v>1</v>
      </c>
      <c r="CN22" s="15">
        <v>1</v>
      </c>
      <c r="CP22" s="15">
        <v>1</v>
      </c>
      <c r="CR22" s="15">
        <v>1</v>
      </c>
      <c r="CZ22" s="15">
        <v>2</v>
      </c>
      <c r="DA22" s="15">
        <v>2</v>
      </c>
      <c r="DB22" s="15">
        <v>3</v>
      </c>
      <c r="DC22" s="15">
        <v>2</v>
      </c>
      <c r="DF22" s="15">
        <v>1</v>
      </c>
      <c r="DG22" s="15">
        <v>2</v>
      </c>
      <c r="DL22" s="150">
        <v>4.5999999999999996</v>
      </c>
      <c r="DM22" s="150">
        <v>4.666666666666667</v>
      </c>
      <c r="DN22" s="150">
        <v>4.5</v>
      </c>
      <c r="DO22" s="150">
        <v>4</v>
      </c>
      <c r="DP22" s="150">
        <v>4.333333333333333</v>
      </c>
      <c r="DQ22" s="150">
        <v>4.75</v>
      </c>
      <c r="DR22" s="166">
        <f>AVERAGE($DL22:$DQ22)</f>
        <v>4.4749999999999996</v>
      </c>
      <c r="DS22" s="15">
        <f t="shared" si="29"/>
        <v>0.27499999999999947</v>
      </c>
      <c r="DT22" s="27"/>
      <c r="DU22" s="27"/>
      <c r="DV22" s="27"/>
      <c r="DW22" s="27"/>
      <c r="DX22" s="27"/>
      <c r="DY22" s="27"/>
    </row>
    <row r="23" spans="1:130" x14ac:dyDescent="0.2">
      <c r="A23" s="15">
        <v>11</v>
      </c>
      <c r="B23" s="15">
        <v>38</v>
      </c>
      <c r="C23" s="15">
        <v>1</v>
      </c>
      <c r="D23" s="15">
        <v>1</v>
      </c>
      <c r="E23" s="15">
        <f t="shared" si="5"/>
        <v>0</v>
      </c>
      <c r="F23" s="15">
        <f t="shared" si="6"/>
        <v>0</v>
      </c>
      <c r="G23" s="15">
        <f t="shared" si="7"/>
        <v>0</v>
      </c>
      <c r="H23" s="15">
        <f t="shared" si="8"/>
        <v>0</v>
      </c>
      <c r="I23" s="15">
        <v>0</v>
      </c>
      <c r="J23" s="15">
        <v>46</v>
      </c>
      <c r="K23" s="15">
        <v>5</v>
      </c>
      <c r="L23" s="15">
        <f t="shared" si="9"/>
        <v>0</v>
      </c>
      <c r="M23" s="15">
        <f t="shared" si="10"/>
        <v>0</v>
      </c>
      <c r="N23" s="15">
        <f t="shared" si="11"/>
        <v>0</v>
      </c>
      <c r="O23" s="15">
        <f t="shared" si="12"/>
        <v>1</v>
      </c>
      <c r="P23" s="15">
        <f t="shared" si="13"/>
        <v>0</v>
      </c>
      <c r="Q23" s="15">
        <v>1</v>
      </c>
      <c r="R23" s="15">
        <v>4</v>
      </c>
      <c r="S23" s="15">
        <v>12</v>
      </c>
      <c r="T23" s="15">
        <v>1</v>
      </c>
      <c r="U23" s="15">
        <v>0</v>
      </c>
      <c r="V23" s="15">
        <v>1</v>
      </c>
      <c r="W23" s="15">
        <v>20000</v>
      </c>
      <c r="X23" s="15">
        <v>1</v>
      </c>
      <c r="Y23" s="15">
        <v>0</v>
      </c>
      <c r="Z23" s="15">
        <v>1</v>
      </c>
      <c r="AA23" s="15">
        <f t="shared" si="0"/>
        <v>160</v>
      </c>
      <c r="AB23" s="193">
        <f t="shared" si="26"/>
        <v>1125</v>
      </c>
      <c r="AC23" s="159">
        <v>1</v>
      </c>
      <c r="AD23" s="159">
        <v>2</v>
      </c>
      <c r="AE23" s="159">
        <v>160</v>
      </c>
      <c r="AF23" s="159">
        <v>90000</v>
      </c>
      <c r="AG23" s="159">
        <f t="shared" si="14"/>
        <v>180000</v>
      </c>
      <c r="AH23" s="159">
        <v>8</v>
      </c>
      <c r="AI23" s="171">
        <f t="shared" si="15"/>
        <v>1125</v>
      </c>
      <c r="AM23" s="15">
        <f t="shared" si="16"/>
        <v>0</v>
      </c>
      <c r="AP23" s="15">
        <f t="shared" si="17"/>
        <v>180000</v>
      </c>
      <c r="AQ23" s="172">
        <f t="shared" si="1"/>
        <v>1125</v>
      </c>
      <c r="AR23" s="27">
        <f t="shared" si="2"/>
        <v>1</v>
      </c>
      <c r="AS23" s="172">
        <f t="shared" si="18"/>
        <v>1125</v>
      </c>
      <c r="AX23" s="15">
        <f t="shared" si="27"/>
        <v>0</v>
      </c>
      <c r="BI23" s="27">
        <f t="shared" si="19"/>
        <v>0</v>
      </c>
      <c r="BJ23" s="27">
        <f t="shared" si="3"/>
        <v>0</v>
      </c>
      <c r="BR23" s="27">
        <f t="shared" si="20"/>
        <v>0</v>
      </c>
      <c r="BS23" s="27">
        <f t="shared" si="21"/>
        <v>0</v>
      </c>
      <c r="BT23" s="15">
        <v>1.25</v>
      </c>
      <c r="BU23" s="15">
        <v>2.6666666666666665</v>
      </c>
      <c r="BV23" s="15">
        <v>1.3333333333333333</v>
      </c>
      <c r="BW23" s="15">
        <v>2</v>
      </c>
      <c r="BX23" s="15">
        <v>2.5</v>
      </c>
      <c r="BY23" s="15">
        <f t="shared" si="22"/>
        <v>1.95</v>
      </c>
      <c r="BZ23" s="15">
        <v>4</v>
      </c>
      <c r="CA23" s="15">
        <f t="shared" si="23"/>
        <v>1</v>
      </c>
      <c r="CB23" s="15">
        <v>2</v>
      </c>
      <c r="CC23" s="15">
        <f t="shared" si="24"/>
        <v>0</v>
      </c>
      <c r="CD23" s="15">
        <f t="shared" si="25"/>
        <v>0</v>
      </c>
      <c r="CE23" s="15">
        <v>3</v>
      </c>
      <c r="CF23" s="15">
        <v>12</v>
      </c>
      <c r="CG23" s="15">
        <v>1</v>
      </c>
      <c r="CH23" s="15">
        <v>1</v>
      </c>
      <c r="CI23" s="15">
        <v>1</v>
      </c>
      <c r="CJ23" s="15">
        <v>1</v>
      </c>
      <c r="CK23" s="15">
        <v>1</v>
      </c>
      <c r="CL23" s="15">
        <v>1</v>
      </c>
      <c r="CN23" s="15">
        <v>1</v>
      </c>
      <c r="CP23" s="15">
        <v>1</v>
      </c>
      <c r="CR23" s="15">
        <v>1</v>
      </c>
      <c r="CZ23" s="15">
        <v>2</v>
      </c>
      <c r="DA23" s="15">
        <v>2</v>
      </c>
      <c r="DB23" s="15">
        <v>3</v>
      </c>
      <c r="DC23" s="15">
        <v>2</v>
      </c>
      <c r="DF23" s="15">
        <v>1</v>
      </c>
      <c r="DG23" s="15">
        <v>2</v>
      </c>
      <c r="DL23" s="150">
        <v>4.2</v>
      </c>
      <c r="DM23" s="150">
        <v>5</v>
      </c>
      <c r="DN23" s="150">
        <v>5</v>
      </c>
      <c r="DO23" s="150">
        <v>4</v>
      </c>
      <c r="DP23" s="150">
        <v>3</v>
      </c>
      <c r="DQ23" s="150">
        <v>4</v>
      </c>
      <c r="DR23" s="166">
        <f>AVERAGE($DL23:$DQ23)</f>
        <v>4.2</v>
      </c>
      <c r="DS23" s="15">
        <f t="shared" si="29"/>
        <v>0.46111111111111125</v>
      </c>
    </row>
    <row r="24" spans="1:130" x14ac:dyDescent="0.2">
      <c r="A24" s="15">
        <v>12</v>
      </c>
      <c r="B24" s="15">
        <v>47</v>
      </c>
      <c r="C24" s="15">
        <v>1</v>
      </c>
      <c r="D24" s="15">
        <v>6</v>
      </c>
      <c r="E24" s="15">
        <f t="shared" si="5"/>
        <v>0</v>
      </c>
      <c r="F24" s="15">
        <f t="shared" si="6"/>
        <v>0</v>
      </c>
      <c r="G24" s="15">
        <f t="shared" si="7"/>
        <v>0</v>
      </c>
      <c r="H24" s="15">
        <f t="shared" si="8"/>
        <v>1</v>
      </c>
      <c r="I24" s="15">
        <v>1</v>
      </c>
      <c r="J24" s="15">
        <v>71</v>
      </c>
      <c r="K24" s="15">
        <v>4</v>
      </c>
      <c r="L24" s="15">
        <f t="shared" si="9"/>
        <v>0</v>
      </c>
      <c r="M24" s="15">
        <f t="shared" si="10"/>
        <v>0</v>
      </c>
      <c r="N24" s="15">
        <f t="shared" si="11"/>
        <v>1</v>
      </c>
      <c r="O24" s="15">
        <f t="shared" si="12"/>
        <v>0</v>
      </c>
      <c r="P24" s="15">
        <f t="shared" si="13"/>
        <v>0</v>
      </c>
      <c r="Q24" s="15">
        <v>2</v>
      </c>
      <c r="R24" s="15">
        <v>5</v>
      </c>
      <c r="S24" s="15">
        <v>8</v>
      </c>
      <c r="T24" s="15">
        <v>1</v>
      </c>
      <c r="U24" s="15">
        <v>0</v>
      </c>
      <c r="V24" s="15">
        <v>1</v>
      </c>
      <c r="W24" s="15">
        <v>10000</v>
      </c>
      <c r="X24" s="15">
        <v>0</v>
      </c>
      <c r="Y24" s="15">
        <v>1</v>
      </c>
      <c r="Z24" s="15">
        <v>0</v>
      </c>
      <c r="AA24" s="15">
        <f t="shared" si="0"/>
        <v>34</v>
      </c>
      <c r="AB24" s="193">
        <f t="shared" si="26"/>
        <v>424.8</v>
      </c>
      <c r="AC24" s="15">
        <v>8</v>
      </c>
      <c r="AD24" s="15">
        <v>1</v>
      </c>
      <c r="AE24" s="15">
        <v>8</v>
      </c>
      <c r="AF24" s="15">
        <v>500</v>
      </c>
      <c r="AG24" s="15">
        <f t="shared" si="14"/>
        <v>500</v>
      </c>
      <c r="AH24" s="15">
        <v>50</v>
      </c>
      <c r="AI24" s="27">
        <f t="shared" si="15"/>
        <v>62.5</v>
      </c>
      <c r="AM24" s="15">
        <f t="shared" si="16"/>
        <v>0</v>
      </c>
      <c r="AP24" s="15">
        <f t="shared" si="17"/>
        <v>500</v>
      </c>
      <c r="AQ24" s="172">
        <f t="shared" si="1"/>
        <v>62.5</v>
      </c>
      <c r="AR24" s="27">
        <f t="shared" si="2"/>
        <v>0.32</v>
      </c>
      <c r="AS24" s="172">
        <f t="shared" si="18"/>
        <v>20</v>
      </c>
      <c r="AT24" s="15">
        <v>7</v>
      </c>
      <c r="AU24" s="15">
        <v>1</v>
      </c>
      <c r="AV24" s="15">
        <v>16</v>
      </c>
      <c r="AW24" s="15">
        <v>10000</v>
      </c>
      <c r="AX24" s="15">
        <f t="shared" si="27"/>
        <v>10000</v>
      </c>
      <c r="AY24" s="15">
        <v>80</v>
      </c>
      <c r="AZ24" s="15">
        <v>625</v>
      </c>
      <c r="BG24" s="15">
        <f t="shared" si="28"/>
        <v>10000</v>
      </c>
      <c r="BH24" s="15">
        <f>$BG24/$AV24</f>
        <v>625</v>
      </c>
      <c r="BI24" s="27">
        <f t="shared" si="19"/>
        <v>0.64</v>
      </c>
      <c r="BJ24" s="27">
        <f t="shared" si="3"/>
        <v>400</v>
      </c>
      <c r="BK24" s="15">
        <v>7</v>
      </c>
      <c r="BL24" s="15">
        <v>1</v>
      </c>
      <c r="BM24" s="15">
        <v>10</v>
      </c>
      <c r="BN24" s="15">
        <v>1200</v>
      </c>
      <c r="BO24" s="15">
        <f>$BN24*$BL24</f>
        <v>1200</v>
      </c>
      <c r="BP24" s="15">
        <v>80</v>
      </c>
      <c r="BQ24" s="15">
        <f t="shared" ref="BQ24:BQ25" si="32">$BO24/$BM24</f>
        <v>120</v>
      </c>
      <c r="BR24" s="27">
        <f t="shared" si="20"/>
        <v>0.04</v>
      </c>
      <c r="BS24" s="27">
        <f t="shared" si="21"/>
        <v>4.8</v>
      </c>
      <c r="BT24" s="15">
        <v>1.25</v>
      </c>
      <c r="BU24" s="15">
        <v>1.3333333333333333</v>
      </c>
      <c r="BV24" s="15">
        <v>1.6666666666666667</v>
      </c>
      <c r="BW24" s="15">
        <v>3</v>
      </c>
      <c r="BX24" s="15">
        <v>2</v>
      </c>
      <c r="BY24" s="15">
        <f t="shared" si="22"/>
        <v>1.85</v>
      </c>
      <c r="BZ24" s="15">
        <v>3</v>
      </c>
      <c r="CA24" s="15">
        <f t="shared" si="23"/>
        <v>0</v>
      </c>
      <c r="CB24" s="15">
        <v>5</v>
      </c>
      <c r="CC24" s="15" t="s">
        <v>1008</v>
      </c>
      <c r="CD24" s="15" t="s">
        <v>1008</v>
      </c>
      <c r="CE24" s="15" t="s">
        <v>1007</v>
      </c>
      <c r="CH24" s="15" t="s">
        <v>1007</v>
      </c>
      <c r="CK24" s="15" t="s">
        <v>1007</v>
      </c>
      <c r="CL24" s="15" t="s">
        <v>1007</v>
      </c>
      <c r="CN24" s="15" t="s">
        <v>1007</v>
      </c>
      <c r="CP24" s="15" t="s">
        <v>1007</v>
      </c>
      <c r="CR24" s="15" t="s">
        <v>1007</v>
      </c>
      <c r="DL24" s="150">
        <v>4.8</v>
      </c>
      <c r="DM24" s="150">
        <v>4</v>
      </c>
      <c r="DN24" s="150">
        <v>4</v>
      </c>
      <c r="DO24" s="150">
        <v>3.8</v>
      </c>
      <c r="DP24" s="150">
        <v>3.3333333333333335</v>
      </c>
      <c r="DQ24" s="150">
        <v>2.5</v>
      </c>
      <c r="DR24" s="166">
        <f t="shared" si="4"/>
        <v>3.7388888888888889</v>
      </c>
      <c r="DS24" s="150">
        <f t="shared" si="29"/>
        <v>3.3333333333333215E-2</v>
      </c>
      <c r="DU24" s="27"/>
      <c r="DV24" s="27"/>
      <c r="DW24" s="27"/>
      <c r="DX24" s="27"/>
      <c r="DY24" s="27"/>
      <c r="DZ24" s="27"/>
    </row>
    <row r="25" spans="1:130" x14ac:dyDescent="0.2">
      <c r="A25" s="15">
        <v>12</v>
      </c>
      <c r="B25" s="15">
        <v>47</v>
      </c>
      <c r="C25" s="15">
        <v>1</v>
      </c>
      <c r="D25" s="15">
        <v>6</v>
      </c>
      <c r="E25" s="15">
        <f t="shared" si="5"/>
        <v>0</v>
      </c>
      <c r="F25" s="15">
        <f t="shared" si="6"/>
        <v>0</v>
      </c>
      <c r="G25" s="15">
        <f t="shared" si="7"/>
        <v>0</v>
      </c>
      <c r="H25" s="15">
        <f t="shared" si="8"/>
        <v>1</v>
      </c>
      <c r="I25" s="15">
        <v>1</v>
      </c>
      <c r="J25" s="15">
        <v>71</v>
      </c>
      <c r="K25" s="15">
        <v>4</v>
      </c>
      <c r="L25" s="15">
        <f t="shared" si="9"/>
        <v>0</v>
      </c>
      <c r="M25" s="15">
        <f t="shared" si="10"/>
        <v>0</v>
      </c>
      <c r="N25" s="15">
        <f t="shared" si="11"/>
        <v>1</v>
      </c>
      <c r="O25" s="15">
        <f t="shared" si="12"/>
        <v>0</v>
      </c>
      <c r="P25" s="15">
        <f t="shared" si="13"/>
        <v>0</v>
      </c>
      <c r="Q25" s="15">
        <v>2</v>
      </c>
      <c r="R25" s="15">
        <v>5</v>
      </c>
      <c r="S25" s="15">
        <v>8</v>
      </c>
      <c r="T25" s="15">
        <v>1</v>
      </c>
      <c r="U25" s="15">
        <v>0</v>
      </c>
      <c r="V25" s="15">
        <v>1</v>
      </c>
      <c r="W25" s="15">
        <v>10000</v>
      </c>
      <c r="X25" s="15">
        <v>0</v>
      </c>
      <c r="Y25" s="15">
        <v>0</v>
      </c>
      <c r="Z25" s="15">
        <v>0</v>
      </c>
      <c r="AA25" s="15">
        <f t="shared" si="0"/>
        <v>26</v>
      </c>
      <c r="AB25" s="193">
        <f t="shared" si="26"/>
        <v>594.70588235294122</v>
      </c>
      <c r="AC25" s="159">
        <v>8</v>
      </c>
      <c r="AD25" s="159">
        <v>1</v>
      </c>
      <c r="AE25" s="159">
        <v>8</v>
      </c>
      <c r="AF25" s="159">
        <v>100</v>
      </c>
      <c r="AG25" s="159">
        <f t="shared" si="14"/>
        <v>100</v>
      </c>
      <c r="AH25" s="159">
        <v>50</v>
      </c>
      <c r="AI25" s="171">
        <f t="shared" si="15"/>
        <v>12.5</v>
      </c>
      <c r="AM25" s="15">
        <f t="shared" si="16"/>
        <v>0</v>
      </c>
      <c r="AP25" s="15">
        <f t="shared" si="17"/>
        <v>100</v>
      </c>
      <c r="AQ25" s="172">
        <f t="shared" si="1"/>
        <v>12.5</v>
      </c>
      <c r="AR25" s="27">
        <f t="shared" si="2"/>
        <v>0.47058823529411764</v>
      </c>
      <c r="AS25" s="172">
        <f t="shared" si="18"/>
        <v>5.8823529411764701</v>
      </c>
      <c r="AT25" s="15">
        <v>7</v>
      </c>
      <c r="AU25" s="15">
        <v>1</v>
      </c>
      <c r="AV25" s="15">
        <v>8</v>
      </c>
      <c r="AW25" s="15">
        <v>10000</v>
      </c>
      <c r="AX25" s="15">
        <f t="shared" si="27"/>
        <v>10000</v>
      </c>
      <c r="AY25" s="15">
        <v>80</v>
      </c>
      <c r="BG25" s="15">
        <f t="shared" si="28"/>
        <v>10000</v>
      </c>
      <c r="BH25" s="15">
        <f>$BG25/$AV25</f>
        <v>1250</v>
      </c>
      <c r="BI25" s="27">
        <f t="shared" si="19"/>
        <v>0.47058823529411764</v>
      </c>
      <c r="BJ25" s="27">
        <f t="shared" si="3"/>
        <v>588.23529411764707</v>
      </c>
      <c r="BK25" s="15">
        <v>7</v>
      </c>
      <c r="BL25" s="15">
        <v>1</v>
      </c>
      <c r="BM25" s="15">
        <v>10</v>
      </c>
      <c r="BN25" s="15">
        <v>100</v>
      </c>
      <c r="BO25" s="15">
        <f>$BN25*$BL25</f>
        <v>100</v>
      </c>
      <c r="BP25" s="15">
        <v>0</v>
      </c>
      <c r="BQ25" s="15">
        <f t="shared" si="32"/>
        <v>10</v>
      </c>
      <c r="BR25" s="27">
        <f t="shared" si="20"/>
        <v>5.8823529411764705E-2</v>
      </c>
      <c r="BS25" s="27">
        <f t="shared" si="21"/>
        <v>0.58823529411764708</v>
      </c>
      <c r="BT25" s="15">
        <v>1.25</v>
      </c>
      <c r="BU25" s="15">
        <v>1.3333333333333333</v>
      </c>
      <c r="BV25" s="15">
        <v>1.6666666666666667</v>
      </c>
      <c r="BW25" s="15">
        <v>3</v>
      </c>
      <c r="BX25" s="15">
        <v>2</v>
      </c>
      <c r="BY25" s="15">
        <f t="shared" si="22"/>
        <v>1.85</v>
      </c>
      <c r="BZ25" s="15">
        <v>3</v>
      </c>
      <c r="CA25" s="15">
        <f t="shared" si="23"/>
        <v>0</v>
      </c>
      <c r="CB25" s="15">
        <v>5</v>
      </c>
      <c r="CC25" s="15" t="s">
        <v>1008</v>
      </c>
      <c r="CD25" s="15" t="s">
        <v>1008</v>
      </c>
      <c r="CE25" s="15" t="s">
        <v>1007</v>
      </c>
      <c r="CH25" s="15" t="s">
        <v>1007</v>
      </c>
      <c r="CK25" s="15" t="s">
        <v>1007</v>
      </c>
      <c r="CL25" s="15" t="s">
        <v>1007</v>
      </c>
      <c r="CN25" s="15" t="s">
        <v>1007</v>
      </c>
      <c r="CP25" s="15" t="s">
        <v>1007</v>
      </c>
      <c r="CR25" s="15" t="s">
        <v>1007</v>
      </c>
      <c r="DL25" s="166">
        <v>3.2</v>
      </c>
      <c r="DM25" s="166">
        <v>3.6666666666666665</v>
      </c>
      <c r="DN25" s="166">
        <v>4.5</v>
      </c>
      <c r="DO25" s="166">
        <v>3.2</v>
      </c>
      <c r="DP25" s="166">
        <v>2.6666666666666665</v>
      </c>
      <c r="DQ25" s="166">
        <v>5</v>
      </c>
      <c r="DR25" s="166">
        <f t="shared" si="4"/>
        <v>3.7055555555555557</v>
      </c>
      <c r="DS25" s="150">
        <f t="shared" si="29"/>
        <v>-0.61388888888888893</v>
      </c>
    </row>
    <row r="26" spans="1:130" x14ac:dyDescent="0.2">
      <c r="A26" s="15">
        <v>13</v>
      </c>
      <c r="B26" s="15">
        <v>53</v>
      </c>
      <c r="C26" s="15">
        <v>1</v>
      </c>
      <c r="D26" s="15">
        <v>6</v>
      </c>
      <c r="E26" s="15">
        <f t="shared" si="5"/>
        <v>0</v>
      </c>
      <c r="F26" s="15">
        <f t="shared" si="6"/>
        <v>0</v>
      </c>
      <c r="G26" s="15">
        <f t="shared" si="7"/>
        <v>0</v>
      </c>
      <c r="H26" s="15">
        <f t="shared" si="8"/>
        <v>1</v>
      </c>
      <c r="I26" s="15">
        <v>1</v>
      </c>
      <c r="J26" s="15">
        <v>62</v>
      </c>
      <c r="K26" s="15">
        <v>4</v>
      </c>
      <c r="L26" s="15">
        <f t="shared" si="9"/>
        <v>0</v>
      </c>
      <c r="M26" s="15">
        <f t="shared" si="10"/>
        <v>0</v>
      </c>
      <c r="N26" s="15">
        <f t="shared" si="11"/>
        <v>1</v>
      </c>
      <c r="O26" s="15">
        <f t="shared" si="12"/>
        <v>0</v>
      </c>
      <c r="P26" s="15">
        <f t="shared" si="13"/>
        <v>0</v>
      </c>
      <c r="Q26" s="15">
        <v>2</v>
      </c>
      <c r="R26" s="15">
        <v>4</v>
      </c>
      <c r="S26" s="15">
        <v>7</v>
      </c>
      <c r="T26" s="15">
        <v>1</v>
      </c>
      <c r="U26" s="15">
        <v>0</v>
      </c>
      <c r="V26" s="15">
        <v>1</v>
      </c>
      <c r="W26" s="15">
        <v>4000</v>
      </c>
      <c r="X26" s="15">
        <v>1</v>
      </c>
      <c r="Y26" s="15">
        <v>1</v>
      </c>
      <c r="Z26" s="15">
        <v>0</v>
      </c>
      <c r="AA26" s="15">
        <f t="shared" si="0"/>
        <v>7.0039999999999996</v>
      </c>
      <c r="AB26" s="193">
        <f t="shared" si="26"/>
        <v>69.674471730439748</v>
      </c>
      <c r="AC26" s="15">
        <v>7</v>
      </c>
      <c r="AD26" s="15">
        <v>1</v>
      </c>
      <c r="AE26" s="15">
        <v>7</v>
      </c>
      <c r="AF26" s="15">
        <v>480</v>
      </c>
      <c r="AG26" s="15">
        <f t="shared" si="14"/>
        <v>480</v>
      </c>
      <c r="AH26" s="15">
        <v>40</v>
      </c>
      <c r="AI26" s="27">
        <f t="shared" si="15"/>
        <v>68.571428571428569</v>
      </c>
      <c r="AM26" s="15">
        <f t="shared" si="16"/>
        <v>0</v>
      </c>
      <c r="AP26" s="15">
        <f t="shared" si="17"/>
        <v>480</v>
      </c>
      <c r="AQ26" s="172">
        <f t="shared" si="1"/>
        <v>68.571428571428569</v>
      </c>
      <c r="AR26" s="27">
        <f t="shared" si="2"/>
        <v>0.99942889777270139</v>
      </c>
      <c r="AS26" s="172">
        <f t="shared" si="18"/>
        <v>68.532267275842372</v>
      </c>
      <c r="AT26" s="15">
        <v>8</v>
      </c>
      <c r="AU26" s="15">
        <v>4</v>
      </c>
      <c r="AV26" s="15">
        <v>4.0000000000000001E-3</v>
      </c>
      <c r="AW26" s="15">
        <v>2</v>
      </c>
      <c r="AX26" s="15">
        <f t="shared" si="27"/>
        <v>8</v>
      </c>
      <c r="AY26" s="15">
        <v>80</v>
      </c>
      <c r="AZ26" s="15">
        <v>500</v>
      </c>
      <c r="BG26" s="15">
        <f t="shared" si="28"/>
        <v>8</v>
      </c>
      <c r="BH26" s="15">
        <f>$BG26/$AV26</f>
        <v>2000</v>
      </c>
      <c r="BI26" s="27">
        <f t="shared" si="19"/>
        <v>5.7110222729868647E-4</v>
      </c>
      <c r="BJ26" s="27">
        <f t="shared" si="3"/>
        <v>1.1422044545973729</v>
      </c>
      <c r="BR26" s="27">
        <f t="shared" si="20"/>
        <v>0</v>
      </c>
      <c r="BS26" s="27">
        <f t="shared" si="21"/>
        <v>0</v>
      </c>
      <c r="BT26" s="15">
        <v>1.5</v>
      </c>
      <c r="BU26" s="15">
        <v>2.3333333333333335</v>
      </c>
      <c r="BV26" s="15">
        <v>1.3333333333333333</v>
      </c>
      <c r="BW26" s="15">
        <v>3</v>
      </c>
      <c r="BX26" s="15">
        <v>3.5</v>
      </c>
      <c r="BY26" s="15">
        <f t="shared" si="22"/>
        <v>2.3333333333333335</v>
      </c>
      <c r="BZ26" s="15">
        <v>3</v>
      </c>
      <c r="CA26" s="15">
        <f t="shared" si="23"/>
        <v>0</v>
      </c>
      <c r="CB26" s="15">
        <v>5</v>
      </c>
      <c r="CC26" s="15" t="s">
        <v>1008</v>
      </c>
      <c r="CD26" s="15" t="s">
        <v>1008</v>
      </c>
      <c r="CE26" s="15" t="s">
        <v>1007</v>
      </c>
      <c r="CH26" s="15" t="s">
        <v>1007</v>
      </c>
      <c r="CK26" s="15" t="s">
        <v>1007</v>
      </c>
      <c r="CL26" s="15" t="s">
        <v>1007</v>
      </c>
      <c r="CN26" s="15" t="s">
        <v>1007</v>
      </c>
      <c r="CP26" s="15" t="s">
        <v>1007</v>
      </c>
      <c r="CR26" s="15" t="s">
        <v>1007</v>
      </c>
      <c r="CZ26" s="15">
        <v>1</v>
      </c>
      <c r="DA26" s="15">
        <v>2</v>
      </c>
      <c r="DD26" s="15">
        <v>3</v>
      </c>
      <c r="DE26" s="15">
        <v>2</v>
      </c>
      <c r="DF26" s="15">
        <v>2</v>
      </c>
      <c r="DG26" s="15">
        <v>2</v>
      </c>
      <c r="DL26" s="15">
        <v>4.2</v>
      </c>
      <c r="DM26" s="15">
        <v>4</v>
      </c>
      <c r="DN26" s="15">
        <v>4.5</v>
      </c>
      <c r="DO26" s="15">
        <v>4.8</v>
      </c>
      <c r="DP26" s="15">
        <v>3.6666666666666665</v>
      </c>
      <c r="DQ26" s="15">
        <v>4.75</v>
      </c>
      <c r="DR26" s="27">
        <f t="shared" si="4"/>
        <v>4.3194444444444446</v>
      </c>
      <c r="DS26" s="15">
        <f t="shared" si="29"/>
        <v>0.2638888888888884</v>
      </c>
    </row>
    <row r="27" spans="1:130" x14ac:dyDescent="0.2">
      <c r="A27" s="15">
        <v>13</v>
      </c>
      <c r="B27" s="15">
        <v>53</v>
      </c>
      <c r="C27" s="15">
        <v>1</v>
      </c>
      <c r="D27" s="15">
        <v>6</v>
      </c>
      <c r="E27" s="15">
        <f t="shared" si="5"/>
        <v>0</v>
      </c>
      <c r="F27" s="15">
        <f t="shared" si="6"/>
        <v>0</v>
      </c>
      <c r="G27" s="15">
        <f t="shared" si="7"/>
        <v>0</v>
      </c>
      <c r="H27" s="15">
        <f t="shared" si="8"/>
        <v>1</v>
      </c>
      <c r="I27" s="15">
        <v>1</v>
      </c>
      <c r="J27" s="15">
        <v>62</v>
      </c>
      <c r="K27" s="15">
        <v>4</v>
      </c>
      <c r="L27" s="15">
        <f t="shared" si="9"/>
        <v>0</v>
      </c>
      <c r="M27" s="15">
        <f t="shared" si="10"/>
        <v>0</v>
      </c>
      <c r="N27" s="15">
        <f t="shared" si="11"/>
        <v>1</v>
      </c>
      <c r="O27" s="15">
        <f t="shared" si="12"/>
        <v>0</v>
      </c>
      <c r="P27" s="15">
        <f t="shared" si="13"/>
        <v>0</v>
      </c>
      <c r="Q27" s="15">
        <v>2</v>
      </c>
      <c r="R27" s="15">
        <v>4</v>
      </c>
      <c r="S27" s="15">
        <v>7</v>
      </c>
      <c r="T27" s="15">
        <v>1</v>
      </c>
      <c r="U27" s="15">
        <v>0</v>
      </c>
      <c r="V27" s="15">
        <v>1</v>
      </c>
      <c r="W27" s="15">
        <v>4000</v>
      </c>
      <c r="X27" s="15">
        <v>1</v>
      </c>
      <c r="Y27" s="15">
        <v>0</v>
      </c>
      <c r="Z27" s="15">
        <v>0</v>
      </c>
      <c r="AA27" s="15">
        <f t="shared" si="0"/>
        <v>7.0039999999999996</v>
      </c>
      <c r="AB27" s="193">
        <f t="shared" si="26"/>
        <v>35.408338092518562</v>
      </c>
      <c r="AC27" s="159">
        <v>7</v>
      </c>
      <c r="AD27" s="159">
        <v>1</v>
      </c>
      <c r="AE27" s="159">
        <v>7</v>
      </c>
      <c r="AF27" s="159">
        <v>240</v>
      </c>
      <c r="AG27" s="159">
        <f t="shared" si="14"/>
        <v>240</v>
      </c>
      <c r="AH27" s="159">
        <v>60</v>
      </c>
      <c r="AI27" s="171">
        <f t="shared" si="15"/>
        <v>34.285714285714285</v>
      </c>
      <c r="AM27" s="15">
        <f t="shared" si="16"/>
        <v>0</v>
      </c>
      <c r="AP27" s="15">
        <f t="shared" si="17"/>
        <v>240</v>
      </c>
      <c r="AQ27" s="172">
        <f t="shared" si="1"/>
        <v>34.285714285714285</v>
      </c>
      <c r="AR27" s="27">
        <f t="shared" si="2"/>
        <v>0.99942889777270139</v>
      </c>
      <c r="AS27" s="172">
        <f t="shared" si="18"/>
        <v>34.266133637921186</v>
      </c>
      <c r="AT27" s="15">
        <v>8</v>
      </c>
      <c r="AU27" s="15">
        <v>4</v>
      </c>
      <c r="AV27" s="15">
        <v>4.0000000000000001E-3</v>
      </c>
      <c r="AW27" s="15">
        <v>2</v>
      </c>
      <c r="AX27" s="15">
        <f t="shared" si="27"/>
        <v>8</v>
      </c>
      <c r="AY27" s="15">
        <v>80</v>
      </c>
      <c r="BG27" s="15">
        <f t="shared" si="28"/>
        <v>8</v>
      </c>
      <c r="BH27" s="15">
        <f>$BG27/$AV27</f>
        <v>2000</v>
      </c>
      <c r="BI27" s="27">
        <f t="shared" si="19"/>
        <v>5.7110222729868647E-4</v>
      </c>
      <c r="BJ27" s="27">
        <f t="shared" si="3"/>
        <v>1.1422044545973729</v>
      </c>
      <c r="BR27" s="27">
        <f t="shared" si="20"/>
        <v>0</v>
      </c>
      <c r="BS27" s="27">
        <f t="shared" si="21"/>
        <v>0</v>
      </c>
      <c r="BT27" s="15">
        <v>1.5</v>
      </c>
      <c r="BU27" s="15">
        <v>2.3333333333333335</v>
      </c>
      <c r="BV27" s="15">
        <v>1.3333333333333333</v>
      </c>
      <c r="BW27" s="15">
        <v>3</v>
      </c>
      <c r="BX27" s="15">
        <v>3.5</v>
      </c>
      <c r="BY27" s="15">
        <f t="shared" si="22"/>
        <v>2.3333333333333335</v>
      </c>
      <c r="BZ27" s="15">
        <v>3</v>
      </c>
      <c r="CA27" s="15">
        <f t="shared" si="23"/>
        <v>0</v>
      </c>
      <c r="CB27" s="15">
        <v>5</v>
      </c>
      <c r="CC27" s="15" t="s">
        <v>1008</v>
      </c>
      <c r="CD27" s="15" t="s">
        <v>1008</v>
      </c>
      <c r="CE27" s="15" t="s">
        <v>1007</v>
      </c>
      <c r="CH27" s="15" t="s">
        <v>1007</v>
      </c>
      <c r="CK27" s="15" t="s">
        <v>1007</v>
      </c>
      <c r="CL27" s="15" t="s">
        <v>1007</v>
      </c>
      <c r="CN27" s="15" t="s">
        <v>1007</v>
      </c>
      <c r="CP27" s="15" t="s">
        <v>1007</v>
      </c>
      <c r="CR27" s="15" t="s">
        <v>1007</v>
      </c>
      <c r="CZ27" s="15">
        <v>1</v>
      </c>
      <c r="DA27" s="15">
        <v>2</v>
      </c>
      <c r="DD27" s="15">
        <v>3</v>
      </c>
      <c r="DE27" s="15">
        <v>2</v>
      </c>
      <c r="DF27" s="15">
        <v>2</v>
      </c>
      <c r="DG27" s="15">
        <v>2</v>
      </c>
      <c r="DL27" s="27">
        <v>5</v>
      </c>
      <c r="DM27" s="27">
        <v>3.3333333333333335</v>
      </c>
      <c r="DN27" s="27">
        <v>3.75</v>
      </c>
      <c r="DO27" s="27">
        <v>4</v>
      </c>
      <c r="DP27" s="27">
        <v>4</v>
      </c>
      <c r="DQ27" s="27">
        <v>4.25</v>
      </c>
      <c r="DR27" s="27">
        <f t="shared" si="4"/>
        <v>4.0555555555555562</v>
      </c>
      <c r="DS27" s="15">
        <f t="shared" si="29"/>
        <v>8.6111111111111249E-2</v>
      </c>
    </row>
    <row r="28" spans="1:130" x14ac:dyDescent="0.2">
      <c r="A28" s="15">
        <v>14</v>
      </c>
      <c r="B28" s="15">
        <v>57</v>
      </c>
      <c r="C28" s="15">
        <v>1</v>
      </c>
      <c r="D28" s="15">
        <v>2</v>
      </c>
      <c r="E28" s="15">
        <f t="shared" si="5"/>
        <v>1</v>
      </c>
      <c r="F28" s="15">
        <f t="shared" si="6"/>
        <v>0</v>
      </c>
      <c r="G28" s="15">
        <f t="shared" si="7"/>
        <v>0</v>
      </c>
      <c r="H28" s="15">
        <f t="shared" si="8"/>
        <v>0</v>
      </c>
      <c r="I28" s="15">
        <v>1</v>
      </c>
      <c r="J28" s="15">
        <v>55</v>
      </c>
      <c r="K28" s="15">
        <v>3</v>
      </c>
      <c r="L28" s="15">
        <f t="shared" si="9"/>
        <v>0</v>
      </c>
      <c r="M28" s="15">
        <f t="shared" si="10"/>
        <v>1</v>
      </c>
      <c r="N28" s="15">
        <f t="shared" si="11"/>
        <v>0</v>
      </c>
      <c r="O28" s="15">
        <f t="shared" si="12"/>
        <v>0</v>
      </c>
      <c r="P28" s="15">
        <f t="shared" si="13"/>
        <v>0</v>
      </c>
      <c r="Q28" s="15">
        <v>2</v>
      </c>
      <c r="R28" s="15">
        <v>5</v>
      </c>
      <c r="S28" s="15">
        <v>6</v>
      </c>
      <c r="T28" s="15">
        <v>1</v>
      </c>
      <c r="U28" s="15">
        <v>0</v>
      </c>
      <c r="V28" s="15">
        <v>0</v>
      </c>
      <c r="W28" s="15">
        <v>0</v>
      </c>
      <c r="X28" s="15">
        <v>1</v>
      </c>
      <c r="Y28" s="15">
        <v>1</v>
      </c>
      <c r="Z28" s="15">
        <v>1</v>
      </c>
      <c r="AA28" s="15">
        <f t="shared" si="0"/>
        <v>0.5</v>
      </c>
      <c r="AB28" s="193">
        <f t="shared" si="26"/>
        <v>16000</v>
      </c>
      <c r="AC28" s="15">
        <v>8</v>
      </c>
      <c r="AD28" s="15">
        <v>4</v>
      </c>
      <c r="AE28" s="15">
        <v>0.5</v>
      </c>
      <c r="AF28" s="15">
        <v>2000</v>
      </c>
      <c r="AG28" s="15">
        <f t="shared" si="14"/>
        <v>8000</v>
      </c>
      <c r="AH28" s="15">
        <v>45</v>
      </c>
      <c r="AI28" s="27">
        <f t="shared" si="15"/>
        <v>16000</v>
      </c>
      <c r="AM28" s="15">
        <f t="shared" si="16"/>
        <v>0</v>
      </c>
      <c r="AP28" s="15">
        <f t="shared" si="17"/>
        <v>8000</v>
      </c>
      <c r="AQ28" s="172">
        <f t="shared" si="1"/>
        <v>16000</v>
      </c>
      <c r="AR28" s="27">
        <f t="shared" si="2"/>
        <v>1</v>
      </c>
      <c r="AS28" s="172">
        <f t="shared" si="18"/>
        <v>16000</v>
      </c>
      <c r="AX28" s="15">
        <f t="shared" si="27"/>
        <v>0</v>
      </c>
      <c r="BI28" s="27">
        <f t="shared" si="19"/>
        <v>0</v>
      </c>
      <c r="BJ28" s="27">
        <f t="shared" si="3"/>
        <v>0</v>
      </c>
      <c r="BR28" s="27">
        <f t="shared" si="20"/>
        <v>0</v>
      </c>
      <c r="BS28" s="27">
        <f t="shared" si="21"/>
        <v>0</v>
      </c>
      <c r="BT28" s="15">
        <v>1.25</v>
      </c>
      <c r="BU28" s="15">
        <v>2</v>
      </c>
      <c r="BV28" s="15">
        <v>1.3333333333333333</v>
      </c>
      <c r="BW28" s="15">
        <v>1.5</v>
      </c>
      <c r="BX28" s="15">
        <v>2</v>
      </c>
      <c r="BY28" s="15">
        <f t="shared" si="22"/>
        <v>1.6166666666666665</v>
      </c>
      <c r="BZ28" s="15">
        <v>3</v>
      </c>
      <c r="CA28" s="15">
        <f t="shared" si="23"/>
        <v>0</v>
      </c>
      <c r="CB28" s="15">
        <v>5</v>
      </c>
      <c r="CC28" s="15" t="s">
        <v>1008</v>
      </c>
      <c r="CD28" s="15" t="s">
        <v>1008</v>
      </c>
      <c r="CE28" s="15" t="s">
        <v>1007</v>
      </c>
      <c r="CH28" s="15" t="s">
        <v>1007</v>
      </c>
      <c r="CK28" s="15" t="s">
        <v>1007</v>
      </c>
      <c r="CL28" s="15" t="s">
        <v>1007</v>
      </c>
      <c r="CN28" s="15" t="s">
        <v>1007</v>
      </c>
      <c r="CP28" s="15" t="s">
        <v>1007</v>
      </c>
      <c r="CR28" s="15" t="s">
        <v>1007</v>
      </c>
      <c r="DB28" s="15">
        <v>2</v>
      </c>
      <c r="DC28" s="15">
        <v>3</v>
      </c>
      <c r="DF28" s="15">
        <v>1</v>
      </c>
      <c r="DG28" s="15">
        <v>3</v>
      </c>
      <c r="DL28" s="150">
        <v>4.8</v>
      </c>
      <c r="DM28" s="150">
        <v>4</v>
      </c>
      <c r="DN28" s="150">
        <v>4.25</v>
      </c>
      <c r="DO28" s="150">
        <v>3.6</v>
      </c>
      <c r="DP28" s="150">
        <v>3.6666666666666665</v>
      </c>
      <c r="DQ28" s="150">
        <v>3.5</v>
      </c>
      <c r="DR28" s="166">
        <f t="shared" si="4"/>
        <v>3.969444444444445</v>
      </c>
      <c r="DS28" s="15">
        <f t="shared" si="29"/>
        <v>1.2138888888888899</v>
      </c>
      <c r="DU28" s="27"/>
      <c r="DV28" s="27"/>
      <c r="DW28" s="27"/>
      <c r="DX28" s="27"/>
      <c r="DY28" s="27"/>
      <c r="DZ28" s="27"/>
    </row>
    <row r="29" spans="1:130" x14ac:dyDescent="0.2">
      <c r="A29" s="15">
        <v>14</v>
      </c>
      <c r="B29" s="15">
        <v>57</v>
      </c>
      <c r="C29" s="15">
        <v>1</v>
      </c>
      <c r="D29" s="15">
        <v>2</v>
      </c>
      <c r="E29" s="15">
        <f t="shared" si="5"/>
        <v>1</v>
      </c>
      <c r="F29" s="15">
        <f t="shared" si="6"/>
        <v>0</v>
      </c>
      <c r="G29" s="15">
        <f t="shared" si="7"/>
        <v>0</v>
      </c>
      <c r="H29" s="15">
        <f t="shared" si="8"/>
        <v>0</v>
      </c>
      <c r="I29" s="15">
        <v>1</v>
      </c>
      <c r="J29" s="15">
        <v>55</v>
      </c>
      <c r="K29" s="15">
        <v>3</v>
      </c>
      <c r="L29" s="15">
        <f t="shared" si="9"/>
        <v>0</v>
      </c>
      <c r="M29" s="15">
        <f t="shared" si="10"/>
        <v>1</v>
      </c>
      <c r="N29" s="15">
        <f t="shared" si="11"/>
        <v>0</v>
      </c>
      <c r="O29" s="15">
        <f t="shared" si="12"/>
        <v>0</v>
      </c>
      <c r="P29" s="15">
        <f t="shared" si="13"/>
        <v>0</v>
      </c>
      <c r="Q29" s="15">
        <v>2</v>
      </c>
      <c r="R29" s="15">
        <v>5</v>
      </c>
      <c r="S29" s="15">
        <v>6</v>
      </c>
      <c r="T29" s="15">
        <v>1</v>
      </c>
      <c r="U29" s="15">
        <v>0</v>
      </c>
      <c r="V29" s="15">
        <v>0</v>
      </c>
      <c r="W29" s="15">
        <v>0</v>
      </c>
      <c r="X29" s="15">
        <v>1</v>
      </c>
      <c r="Y29" s="15">
        <v>0</v>
      </c>
      <c r="Z29" s="15">
        <v>1</v>
      </c>
      <c r="AA29" s="15">
        <f t="shared" si="0"/>
        <v>0.5</v>
      </c>
      <c r="AB29" s="193">
        <f t="shared" si="26"/>
        <v>16000</v>
      </c>
      <c r="AC29" s="159">
        <v>8</v>
      </c>
      <c r="AD29" s="159">
        <v>4</v>
      </c>
      <c r="AE29" s="159">
        <v>0.5</v>
      </c>
      <c r="AF29" s="159">
        <v>2000</v>
      </c>
      <c r="AG29" s="159">
        <f t="shared" si="14"/>
        <v>8000</v>
      </c>
      <c r="AH29" s="159">
        <v>45</v>
      </c>
      <c r="AI29" s="171">
        <f t="shared" si="15"/>
        <v>16000</v>
      </c>
      <c r="AM29" s="15">
        <f t="shared" si="16"/>
        <v>0</v>
      </c>
      <c r="AP29" s="15">
        <f t="shared" si="17"/>
        <v>8000</v>
      </c>
      <c r="AQ29" s="172">
        <f t="shared" si="1"/>
        <v>16000</v>
      </c>
      <c r="AR29" s="27">
        <f t="shared" si="2"/>
        <v>1</v>
      </c>
      <c r="AS29" s="172">
        <f t="shared" si="18"/>
        <v>16000</v>
      </c>
      <c r="AX29" s="15">
        <f t="shared" si="27"/>
        <v>0</v>
      </c>
      <c r="BI29" s="27">
        <f t="shared" si="19"/>
        <v>0</v>
      </c>
      <c r="BJ29" s="27">
        <f t="shared" si="3"/>
        <v>0</v>
      </c>
      <c r="BR29" s="27">
        <f t="shared" si="20"/>
        <v>0</v>
      </c>
      <c r="BS29" s="27">
        <f t="shared" si="21"/>
        <v>0</v>
      </c>
      <c r="BT29" s="15">
        <v>1.25</v>
      </c>
      <c r="BU29" s="15">
        <v>2</v>
      </c>
      <c r="BV29" s="15">
        <v>1.3333333333333333</v>
      </c>
      <c r="BW29" s="15">
        <v>1.5</v>
      </c>
      <c r="BX29" s="15">
        <v>2</v>
      </c>
      <c r="BY29" s="15">
        <f t="shared" si="22"/>
        <v>1.6166666666666665</v>
      </c>
      <c r="BZ29" s="15">
        <v>3</v>
      </c>
      <c r="CA29" s="15">
        <f t="shared" si="23"/>
        <v>0</v>
      </c>
      <c r="CB29" s="15">
        <v>5</v>
      </c>
      <c r="CC29" s="15" t="s">
        <v>1008</v>
      </c>
      <c r="CD29" s="15" t="s">
        <v>1008</v>
      </c>
      <c r="CE29" s="15" t="s">
        <v>1007</v>
      </c>
      <c r="CH29" s="15" t="s">
        <v>1007</v>
      </c>
      <c r="CK29" s="15" t="s">
        <v>1007</v>
      </c>
      <c r="CL29" s="15" t="s">
        <v>1007</v>
      </c>
      <c r="CN29" s="15" t="s">
        <v>1007</v>
      </c>
      <c r="CP29" s="15" t="s">
        <v>1007</v>
      </c>
      <c r="CR29" s="15" t="s">
        <v>1007</v>
      </c>
      <c r="DB29" s="15">
        <v>2</v>
      </c>
      <c r="DC29" s="15">
        <v>3</v>
      </c>
      <c r="DF29" s="15">
        <v>1</v>
      </c>
      <c r="DG29" s="15">
        <v>3</v>
      </c>
      <c r="DL29" s="166">
        <v>2.8</v>
      </c>
      <c r="DM29" s="166">
        <v>2.6666666666666665</v>
      </c>
      <c r="DN29" s="166">
        <v>3.75</v>
      </c>
      <c r="DO29" s="166">
        <v>3.4</v>
      </c>
      <c r="DP29" s="166">
        <v>1.6666666666666667</v>
      </c>
      <c r="DQ29" s="166">
        <v>2.25</v>
      </c>
      <c r="DR29" s="166">
        <f t="shared" si="4"/>
        <v>2.7555555555555551</v>
      </c>
      <c r="DS29" s="15">
        <f t="shared" si="29"/>
        <v>-1.4416666666666669</v>
      </c>
    </row>
    <row r="30" spans="1:130" x14ac:dyDescent="0.2">
      <c r="A30" s="15">
        <v>15</v>
      </c>
      <c r="B30" s="15">
        <v>60</v>
      </c>
      <c r="C30" s="15">
        <v>1</v>
      </c>
      <c r="D30" s="15">
        <v>2</v>
      </c>
      <c r="E30" s="15">
        <f t="shared" si="5"/>
        <v>1</v>
      </c>
      <c r="F30" s="15">
        <f t="shared" si="6"/>
        <v>0</v>
      </c>
      <c r="G30" s="15">
        <f t="shared" si="7"/>
        <v>0</v>
      </c>
      <c r="H30" s="15">
        <f t="shared" si="8"/>
        <v>0</v>
      </c>
      <c r="I30" s="15">
        <v>1</v>
      </c>
      <c r="J30" s="15">
        <v>66</v>
      </c>
      <c r="K30" s="15">
        <v>5</v>
      </c>
      <c r="L30" s="15">
        <f t="shared" si="9"/>
        <v>0</v>
      </c>
      <c r="M30" s="15">
        <f t="shared" si="10"/>
        <v>0</v>
      </c>
      <c r="N30" s="15">
        <f t="shared" si="11"/>
        <v>0</v>
      </c>
      <c r="O30" s="15">
        <f t="shared" si="12"/>
        <v>1</v>
      </c>
      <c r="P30" s="15">
        <f t="shared" si="13"/>
        <v>0</v>
      </c>
      <c r="Q30" s="15">
        <v>2</v>
      </c>
      <c r="R30" s="15">
        <v>6</v>
      </c>
      <c r="S30" s="15">
        <v>5</v>
      </c>
      <c r="T30" s="15">
        <v>0</v>
      </c>
      <c r="U30" s="15">
        <v>0</v>
      </c>
      <c r="V30" s="15">
        <v>0</v>
      </c>
      <c r="W30" s="15">
        <v>0</v>
      </c>
      <c r="X30" s="15">
        <v>1</v>
      </c>
      <c r="Y30" s="15">
        <v>1</v>
      </c>
      <c r="Z30" s="15">
        <v>0</v>
      </c>
      <c r="AA30" s="15">
        <f t="shared" si="0"/>
        <v>5601</v>
      </c>
      <c r="AB30" s="193">
        <f t="shared" si="26"/>
        <v>1358.4434130667619</v>
      </c>
      <c r="AC30" s="15">
        <v>8</v>
      </c>
      <c r="AD30" s="15">
        <v>1</v>
      </c>
      <c r="AE30" s="15">
        <v>1600</v>
      </c>
      <c r="AF30" s="15">
        <v>4800000</v>
      </c>
      <c r="AG30" s="15">
        <f t="shared" si="14"/>
        <v>4800000</v>
      </c>
      <c r="AH30" s="15">
        <v>28</v>
      </c>
      <c r="AI30" s="27">
        <f t="shared" si="15"/>
        <v>3000</v>
      </c>
      <c r="AM30" s="15">
        <f t="shared" si="16"/>
        <v>0</v>
      </c>
      <c r="AP30" s="15">
        <f t="shared" si="17"/>
        <v>4800000</v>
      </c>
      <c r="AQ30" s="172">
        <f t="shared" si="1"/>
        <v>3000</v>
      </c>
      <c r="AR30" s="27">
        <f t="shared" si="2"/>
        <v>0.28561228132809713</v>
      </c>
      <c r="AS30" s="172">
        <f t="shared" si="18"/>
        <v>856.83684398429136</v>
      </c>
      <c r="AT30" s="15">
        <v>5</v>
      </c>
      <c r="AU30" s="15">
        <v>1</v>
      </c>
      <c r="AV30" s="15">
        <v>4000</v>
      </c>
      <c r="AW30" s="15">
        <v>2800000</v>
      </c>
      <c r="AX30" s="15">
        <f t="shared" si="27"/>
        <v>2800000</v>
      </c>
      <c r="AY30" s="15">
        <v>5</v>
      </c>
      <c r="AZ30" s="15">
        <v>700</v>
      </c>
      <c r="BG30" s="15">
        <f t="shared" si="28"/>
        <v>2800000</v>
      </c>
      <c r="BH30" s="15">
        <f t="shared" ref="BH30:BH37" si="33">$BG30/$AV30</f>
        <v>700</v>
      </c>
      <c r="BI30" s="27">
        <f t="shared" si="19"/>
        <v>0.71403070332024277</v>
      </c>
      <c r="BJ30" s="27">
        <f t="shared" si="3"/>
        <v>499.82149232416992</v>
      </c>
      <c r="BK30" s="15">
        <v>8</v>
      </c>
      <c r="BL30" s="15">
        <v>2</v>
      </c>
      <c r="BM30" s="15">
        <v>1</v>
      </c>
      <c r="BN30" s="15">
        <v>2500</v>
      </c>
      <c r="BO30" s="15">
        <f t="shared" ref="BO30:BO33" si="34">$BN30*$BL30</f>
        <v>5000</v>
      </c>
      <c r="BP30" s="15">
        <v>35</v>
      </c>
      <c r="BQ30" s="15">
        <f t="shared" ref="BQ30:BQ33" si="35">$BO30/$BM30</f>
        <v>5000</v>
      </c>
      <c r="BR30" s="27">
        <f t="shared" si="20"/>
        <v>3.570153516601214E-4</v>
      </c>
      <c r="BS30" s="27">
        <f t="shared" si="21"/>
        <v>1.7850767583006071</v>
      </c>
      <c r="BT30" s="15">
        <v>1.5</v>
      </c>
      <c r="BU30" s="15">
        <v>2</v>
      </c>
      <c r="BV30" s="15">
        <v>1</v>
      </c>
      <c r="BW30" s="15">
        <v>1.5</v>
      </c>
      <c r="BX30" s="15">
        <v>2.5</v>
      </c>
      <c r="BY30" s="15">
        <f t="shared" si="22"/>
        <v>1.7</v>
      </c>
      <c r="BZ30" s="15">
        <v>3</v>
      </c>
      <c r="CA30" s="15">
        <f t="shared" si="23"/>
        <v>0</v>
      </c>
      <c r="CB30" s="15">
        <v>5</v>
      </c>
      <c r="CC30" s="15" t="s">
        <v>1008</v>
      </c>
      <c r="CD30" s="15" t="s">
        <v>1008</v>
      </c>
      <c r="CE30" s="15" t="s">
        <v>1007</v>
      </c>
      <c r="CH30" s="15" t="s">
        <v>1007</v>
      </c>
      <c r="CK30" s="15" t="s">
        <v>1007</v>
      </c>
      <c r="CL30" s="15" t="s">
        <v>1007</v>
      </c>
      <c r="CN30" s="15" t="s">
        <v>1007</v>
      </c>
      <c r="CP30" s="15" t="s">
        <v>1007</v>
      </c>
      <c r="CR30" s="15" t="s">
        <v>1007</v>
      </c>
      <c r="DL30" s="150">
        <v>4.4000000000000004</v>
      </c>
      <c r="DM30" s="150">
        <v>4.333333333333333</v>
      </c>
      <c r="DN30" s="150">
        <v>4.25</v>
      </c>
      <c r="DO30" s="150">
        <v>4.2</v>
      </c>
      <c r="DP30" s="150">
        <v>4</v>
      </c>
      <c r="DQ30" s="150">
        <v>4</v>
      </c>
      <c r="DR30" s="166">
        <f t="shared" si="4"/>
        <v>4.197222222222222</v>
      </c>
      <c r="DS30" s="15">
        <f t="shared" si="29"/>
        <v>0.49722222222222223</v>
      </c>
      <c r="DU30" s="27"/>
      <c r="DV30" s="27"/>
      <c r="DW30" s="27"/>
      <c r="DX30" s="27"/>
      <c r="DY30" s="27"/>
      <c r="DZ30" s="27"/>
    </row>
    <row r="31" spans="1:130" x14ac:dyDescent="0.2">
      <c r="A31" s="15">
        <v>15</v>
      </c>
      <c r="B31" s="15">
        <v>60</v>
      </c>
      <c r="C31" s="15">
        <v>1</v>
      </c>
      <c r="D31" s="15">
        <v>2</v>
      </c>
      <c r="E31" s="15">
        <f t="shared" si="5"/>
        <v>1</v>
      </c>
      <c r="F31" s="15">
        <f t="shared" si="6"/>
        <v>0</v>
      </c>
      <c r="G31" s="15">
        <f t="shared" si="7"/>
        <v>0</v>
      </c>
      <c r="H31" s="15">
        <f t="shared" si="8"/>
        <v>0</v>
      </c>
      <c r="I31" s="15">
        <v>1</v>
      </c>
      <c r="J31" s="15">
        <v>66</v>
      </c>
      <c r="K31" s="15">
        <v>5</v>
      </c>
      <c r="L31" s="15">
        <f t="shared" si="9"/>
        <v>0</v>
      </c>
      <c r="M31" s="15">
        <f t="shared" si="10"/>
        <v>0</v>
      </c>
      <c r="N31" s="15">
        <f t="shared" si="11"/>
        <v>0</v>
      </c>
      <c r="O31" s="15">
        <f t="shared" si="12"/>
        <v>1</v>
      </c>
      <c r="P31" s="15">
        <f t="shared" si="13"/>
        <v>0</v>
      </c>
      <c r="Q31" s="15">
        <v>2</v>
      </c>
      <c r="R31" s="15">
        <v>6</v>
      </c>
      <c r="S31" s="15">
        <v>5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v>0</v>
      </c>
      <c r="AA31" s="15">
        <f t="shared" si="0"/>
        <v>5600</v>
      </c>
      <c r="AB31" s="193">
        <f t="shared" si="26"/>
        <v>1500</v>
      </c>
      <c r="AC31" s="159">
        <v>8</v>
      </c>
      <c r="AD31" s="159">
        <v>1</v>
      </c>
      <c r="AE31" s="159">
        <v>1600</v>
      </c>
      <c r="AF31" s="159">
        <v>5600000</v>
      </c>
      <c r="AG31" s="159">
        <f t="shared" si="14"/>
        <v>5600000</v>
      </c>
      <c r="AH31" s="159">
        <v>18</v>
      </c>
      <c r="AI31" s="171">
        <f t="shared" si="15"/>
        <v>3500</v>
      </c>
      <c r="AM31" s="15">
        <f t="shared" si="16"/>
        <v>0</v>
      </c>
      <c r="AP31" s="15">
        <f t="shared" si="17"/>
        <v>5600000</v>
      </c>
      <c r="AQ31" s="172">
        <f t="shared" si="1"/>
        <v>3500</v>
      </c>
      <c r="AR31" s="27">
        <f t="shared" si="2"/>
        <v>0.2857142857142857</v>
      </c>
      <c r="AS31" s="172">
        <f t="shared" si="18"/>
        <v>1000</v>
      </c>
      <c r="AT31" s="15">
        <v>5</v>
      </c>
      <c r="AU31" s="15">
        <v>1</v>
      </c>
      <c r="AV31" s="15">
        <v>4000</v>
      </c>
      <c r="AW31" s="15">
        <v>2800000</v>
      </c>
      <c r="AX31" s="15">
        <f t="shared" si="27"/>
        <v>2800000</v>
      </c>
      <c r="AY31" s="15">
        <v>7</v>
      </c>
      <c r="BG31" s="15">
        <f t="shared" si="28"/>
        <v>2800000</v>
      </c>
      <c r="BH31" s="15">
        <f t="shared" si="33"/>
        <v>700</v>
      </c>
      <c r="BI31" s="27">
        <f t="shared" si="19"/>
        <v>0.7142857142857143</v>
      </c>
      <c r="BJ31" s="27">
        <f t="shared" si="3"/>
        <v>500</v>
      </c>
      <c r="BR31" s="27">
        <f t="shared" si="20"/>
        <v>0</v>
      </c>
      <c r="BS31" s="27">
        <f t="shared" si="21"/>
        <v>0</v>
      </c>
      <c r="BT31" s="15">
        <v>1.5</v>
      </c>
      <c r="BU31" s="15">
        <v>2</v>
      </c>
      <c r="BV31" s="15">
        <v>1</v>
      </c>
      <c r="BW31" s="15">
        <v>1.5</v>
      </c>
      <c r="BX31" s="15">
        <v>2.5</v>
      </c>
      <c r="BY31" s="15">
        <f t="shared" si="22"/>
        <v>1.7</v>
      </c>
      <c r="BZ31" s="15">
        <v>3</v>
      </c>
      <c r="CA31" s="15">
        <f t="shared" si="23"/>
        <v>0</v>
      </c>
      <c r="CB31" s="15">
        <v>5</v>
      </c>
      <c r="CC31" s="15" t="s">
        <v>1008</v>
      </c>
      <c r="CD31" s="15" t="s">
        <v>1008</v>
      </c>
      <c r="CE31" s="15" t="s">
        <v>1007</v>
      </c>
      <c r="CH31" s="15" t="s">
        <v>1007</v>
      </c>
      <c r="CK31" s="15" t="s">
        <v>1007</v>
      </c>
      <c r="CL31" s="15" t="s">
        <v>1007</v>
      </c>
      <c r="CN31" s="15" t="s">
        <v>1007</v>
      </c>
      <c r="CP31" s="15" t="s">
        <v>1007</v>
      </c>
      <c r="CR31" s="15" t="s">
        <v>1007</v>
      </c>
      <c r="DL31" s="166">
        <v>4.4000000000000004</v>
      </c>
      <c r="DM31" s="166">
        <v>3</v>
      </c>
      <c r="DN31" s="166">
        <v>4</v>
      </c>
      <c r="DO31" s="166">
        <v>3.8</v>
      </c>
      <c r="DP31" s="166">
        <v>3</v>
      </c>
      <c r="DQ31" s="166">
        <v>4</v>
      </c>
      <c r="DR31" s="166">
        <f t="shared" si="4"/>
        <v>3.6999999999999997</v>
      </c>
      <c r="DS31" s="15">
        <f t="shared" si="29"/>
        <v>-0.93333333333333313</v>
      </c>
    </row>
    <row r="32" spans="1:130" x14ac:dyDescent="0.2">
      <c r="A32" s="15">
        <v>16</v>
      </c>
      <c r="B32" s="15">
        <v>62</v>
      </c>
      <c r="C32" s="15">
        <v>1</v>
      </c>
      <c r="D32" s="15">
        <v>2</v>
      </c>
      <c r="E32" s="15">
        <f t="shared" si="5"/>
        <v>1</v>
      </c>
      <c r="F32" s="15">
        <f t="shared" si="6"/>
        <v>0</v>
      </c>
      <c r="G32" s="15">
        <f t="shared" si="7"/>
        <v>0</v>
      </c>
      <c r="H32" s="15">
        <f t="shared" si="8"/>
        <v>0</v>
      </c>
      <c r="I32" s="15">
        <v>1</v>
      </c>
      <c r="J32" s="15">
        <v>57</v>
      </c>
      <c r="K32" s="15">
        <v>3</v>
      </c>
      <c r="L32" s="15">
        <f t="shared" si="9"/>
        <v>0</v>
      </c>
      <c r="M32" s="15">
        <f t="shared" si="10"/>
        <v>1</v>
      </c>
      <c r="N32" s="15">
        <f t="shared" si="11"/>
        <v>0</v>
      </c>
      <c r="O32" s="15">
        <f t="shared" si="12"/>
        <v>0</v>
      </c>
      <c r="P32" s="15">
        <f t="shared" si="13"/>
        <v>0</v>
      </c>
      <c r="Q32" s="15">
        <v>2</v>
      </c>
      <c r="R32" s="15">
        <v>4</v>
      </c>
      <c r="S32" s="15">
        <v>8</v>
      </c>
      <c r="T32" s="15">
        <v>1</v>
      </c>
      <c r="U32" s="15">
        <v>0</v>
      </c>
      <c r="V32" s="15">
        <v>1</v>
      </c>
      <c r="W32" s="15">
        <v>7500</v>
      </c>
      <c r="X32" s="15">
        <v>1</v>
      </c>
      <c r="Y32" s="15">
        <v>1</v>
      </c>
      <c r="Z32" s="15">
        <v>0</v>
      </c>
      <c r="AA32" s="15">
        <f t="shared" si="0"/>
        <v>28</v>
      </c>
      <c r="AB32" s="193">
        <f t="shared" si="26"/>
        <v>1315.7894736842104</v>
      </c>
      <c r="AC32" s="15">
        <v>7</v>
      </c>
      <c r="AD32" s="15">
        <v>1</v>
      </c>
      <c r="AE32" s="15">
        <v>10</v>
      </c>
      <c r="AF32" s="15">
        <v>10000</v>
      </c>
      <c r="AG32" s="15">
        <f t="shared" si="14"/>
        <v>10000</v>
      </c>
      <c r="AH32" s="15">
        <v>50</v>
      </c>
      <c r="AI32" s="27">
        <f t="shared" si="15"/>
        <v>1000</v>
      </c>
      <c r="AM32" s="15">
        <f t="shared" si="16"/>
        <v>0</v>
      </c>
      <c r="AP32" s="15">
        <f t="shared" si="17"/>
        <v>10000</v>
      </c>
      <c r="AQ32" s="172">
        <f t="shared" si="1"/>
        <v>1000</v>
      </c>
      <c r="AR32" s="27">
        <f t="shared" si="2"/>
        <v>0.52631578947368418</v>
      </c>
      <c r="AS32" s="172">
        <f t="shared" si="18"/>
        <v>526.31578947368416</v>
      </c>
      <c r="AT32" s="15">
        <v>7</v>
      </c>
      <c r="AU32" s="15">
        <v>1</v>
      </c>
      <c r="AV32" s="15">
        <v>8</v>
      </c>
      <c r="AW32" s="15">
        <v>9000</v>
      </c>
      <c r="AX32" s="15">
        <f t="shared" si="27"/>
        <v>9000</v>
      </c>
      <c r="AY32" s="15">
        <v>30</v>
      </c>
      <c r="AZ32" s="15">
        <v>1125</v>
      </c>
      <c r="BG32" s="15">
        <f t="shared" si="28"/>
        <v>9000</v>
      </c>
      <c r="BH32" s="15">
        <f t="shared" si="33"/>
        <v>1125</v>
      </c>
      <c r="BI32" s="27">
        <f t="shared" si="19"/>
        <v>0.42105263157894735</v>
      </c>
      <c r="BJ32" s="27">
        <f t="shared" si="3"/>
        <v>473.68421052631578</v>
      </c>
      <c r="BK32" s="15">
        <v>2</v>
      </c>
      <c r="BL32" s="15">
        <v>1</v>
      </c>
      <c r="BM32" s="15">
        <v>10</v>
      </c>
      <c r="BN32" s="15">
        <v>60000</v>
      </c>
      <c r="BO32" s="15">
        <f t="shared" si="34"/>
        <v>60000</v>
      </c>
      <c r="BP32" s="15">
        <v>25</v>
      </c>
      <c r="BQ32" s="15">
        <f t="shared" si="35"/>
        <v>6000</v>
      </c>
      <c r="BR32" s="27">
        <f t="shared" si="20"/>
        <v>5.2631578947368418E-2</v>
      </c>
      <c r="BS32" s="27">
        <f t="shared" si="21"/>
        <v>315.78947368421052</v>
      </c>
      <c r="BT32" s="15">
        <v>2</v>
      </c>
      <c r="BU32" s="15">
        <v>2</v>
      </c>
      <c r="BV32" s="15">
        <v>1.3333333333333333</v>
      </c>
      <c r="BW32" s="15">
        <v>1.5</v>
      </c>
      <c r="BX32" s="15">
        <v>2.5</v>
      </c>
      <c r="BY32" s="15">
        <f t="shared" si="22"/>
        <v>1.8666666666666665</v>
      </c>
      <c r="BZ32" s="15">
        <v>3</v>
      </c>
      <c r="CA32" s="15">
        <f t="shared" si="23"/>
        <v>1</v>
      </c>
      <c r="CB32" s="15">
        <v>2</v>
      </c>
      <c r="CC32" s="15">
        <f t="shared" si="24"/>
        <v>0</v>
      </c>
      <c r="CD32" s="15">
        <f t="shared" si="25"/>
        <v>0</v>
      </c>
      <c r="CE32" s="15">
        <v>4</v>
      </c>
      <c r="CF32" s="15">
        <v>36</v>
      </c>
      <c r="CG32" s="15">
        <v>1</v>
      </c>
      <c r="CH32" s="15">
        <v>1</v>
      </c>
      <c r="CI32" s="15">
        <v>24</v>
      </c>
      <c r="CJ32" s="15">
        <v>1</v>
      </c>
      <c r="CK32" s="15">
        <v>1</v>
      </c>
      <c r="CL32" s="15">
        <v>1</v>
      </c>
      <c r="CN32" s="15">
        <v>1</v>
      </c>
      <c r="CP32" s="15">
        <v>1</v>
      </c>
      <c r="CR32" s="15">
        <v>1</v>
      </c>
      <c r="CZ32" s="15">
        <v>2</v>
      </c>
      <c r="DA32" s="15">
        <v>3</v>
      </c>
      <c r="DB32" s="15">
        <v>3</v>
      </c>
      <c r="DC32" s="15">
        <v>3</v>
      </c>
      <c r="DF32" s="15">
        <v>1</v>
      </c>
      <c r="DG32" s="15">
        <v>3</v>
      </c>
      <c r="DL32" s="15">
        <v>5</v>
      </c>
      <c r="DM32" s="15">
        <v>3.6666666666666665</v>
      </c>
      <c r="DN32" s="15">
        <v>5</v>
      </c>
      <c r="DO32" s="15">
        <v>4.8</v>
      </c>
      <c r="DP32" s="15">
        <v>4.333333333333333</v>
      </c>
      <c r="DQ32" s="15">
        <v>5</v>
      </c>
      <c r="DR32" s="27">
        <f t="shared" si="4"/>
        <v>4.6333333333333329</v>
      </c>
      <c r="DS32" s="15">
        <f t="shared" si="29"/>
        <v>0.45833333333333304</v>
      </c>
    </row>
    <row r="33" spans="1:130" x14ac:dyDescent="0.2">
      <c r="A33" s="15">
        <v>16</v>
      </c>
      <c r="B33" s="15">
        <v>62</v>
      </c>
      <c r="C33" s="15">
        <v>1</v>
      </c>
      <c r="D33" s="15">
        <v>2</v>
      </c>
      <c r="E33" s="15">
        <f t="shared" si="5"/>
        <v>1</v>
      </c>
      <c r="F33" s="15">
        <f t="shared" si="6"/>
        <v>0</v>
      </c>
      <c r="G33" s="15">
        <f t="shared" si="7"/>
        <v>0</v>
      </c>
      <c r="H33" s="15">
        <f t="shared" si="8"/>
        <v>0</v>
      </c>
      <c r="I33" s="15">
        <v>1</v>
      </c>
      <c r="J33" s="15">
        <v>57</v>
      </c>
      <c r="K33" s="15">
        <v>3</v>
      </c>
      <c r="L33" s="15">
        <f t="shared" si="9"/>
        <v>0</v>
      </c>
      <c r="M33" s="15">
        <f t="shared" si="10"/>
        <v>1</v>
      </c>
      <c r="N33" s="15">
        <f t="shared" si="11"/>
        <v>0</v>
      </c>
      <c r="O33" s="15">
        <f t="shared" si="12"/>
        <v>0</v>
      </c>
      <c r="P33" s="15">
        <f t="shared" si="13"/>
        <v>0</v>
      </c>
      <c r="Q33" s="15">
        <v>2</v>
      </c>
      <c r="R33" s="15">
        <v>4</v>
      </c>
      <c r="S33" s="15">
        <v>8</v>
      </c>
      <c r="T33" s="15">
        <v>1</v>
      </c>
      <c r="U33" s="15">
        <v>0</v>
      </c>
      <c r="V33" s="15">
        <v>1</v>
      </c>
      <c r="W33" s="15">
        <v>7500</v>
      </c>
      <c r="X33" s="15">
        <v>1</v>
      </c>
      <c r="Y33" s="15">
        <v>0</v>
      </c>
      <c r="Z33" s="15">
        <v>0</v>
      </c>
      <c r="AA33" s="15">
        <f t="shared" si="0"/>
        <v>28</v>
      </c>
      <c r="AB33" s="193">
        <f t="shared" si="26"/>
        <v>1842.1052631578946</v>
      </c>
      <c r="AC33" s="159">
        <v>7</v>
      </c>
      <c r="AD33" s="159">
        <v>1</v>
      </c>
      <c r="AE33" s="159">
        <v>10</v>
      </c>
      <c r="AF33" s="159">
        <v>10000</v>
      </c>
      <c r="AG33" s="159">
        <f t="shared" si="14"/>
        <v>10000</v>
      </c>
      <c r="AH33" s="159">
        <v>50</v>
      </c>
      <c r="AI33" s="171">
        <f t="shared" si="15"/>
        <v>1000</v>
      </c>
      <c r="AM33" s="15">
        <f t="shared" si="16"/>
        <v>0</v>
      </c>
      <c r="AP33" s="15">
        <f t="shared" si="17"/>
        <v>10000</v>
      </c>
      <c r="AQ33" s="172">
        <f t="shared" si="1"/>
        <v>1000</v>
      </c>
      <c r="AR33" s="27">
        <f t="shared" si="2"/>
        <v>0.52631578947368418</v>
      </c>
      <c r="AS33" s="172">
        <f t="shared" si="18"/>
        <v>526.31578947368416</v>
      </c>
      <c r="AT33" s="15">
        <v>7</v>
      </c>
      <c r="AU33" s="15">
        <v>1</v>
      </c>
      <c r="AV33" s="15">
        <v>8</v>
      </c>
      <c r="AW33" s="15">
        <v>9000</v>
      </c>
      <c r="AX33" s="15">
        <f t="shared" si="27"/>
        <v>9000</v>
      </c>
      <c r="AY33" s="15">
        <v>30</v>
      </c>
      <c r="BG33" s="15">
        <f t="shared" si="28"/>
        <v>9000</v>
      </c>
      <c r="BH33" s="15">
        <f t="shared" si="33"/>
        <v>1125</v>
      </c>
      <c r="BI33" s="27">
        <f t="shared" si="19"/>
        <v>0.42105263157894735</v>
      </c>
      <c r="BJ33" s="27">
        <f t="shared" si="3"/>
        <v>473.68421052631578</v>
      </c>
      <c r="BK33" s="15">
        <v>2</v>
      </c>
      <c r="BL33" s="15">
        <v>1</v>
      </c>
      <c r="BM33" s="15">
        <v>10</v>
      </c>
      <c r="BN33" s="15">
        <v>160000</v>
      </c>
      <c r="BO33" s="15">
        <f t="shared" si="34"/>
        <v>160000</v>
      </c>
      <c r="BP33" s="15">
        <v>15</v>
      </c>
      <c r="BQ33" s="15">
        <f t="shared" si="35"/>
        <v>16000</v>
      </c>
      <c r="BR33" s="27">
        <f t="shared" si="20"/>
        <v>5.2631578947368418E-2</v>
      </c>
      <c r="BS33" s="27">
        <f t="shared" si="21"/>
        <v>842.10526315789468</v>
      </c>
      <c r="BT33" s="15">
        <v>2</v>
      </c>
      <c r="BU33" s="15">
        <v>2</v>
      </c>
      <c r="BV33" s="15">
        <v>1.3333333333333333</v>
      </c>
      <c r="BW33" s="15">
        <v>1.5</v>
      </c>
      <c r="BX33" s="15">
        <v>2.5</v>
      </c>
      <c r="BY33" s="15">
        <f t="shared" si="22"/>
        <v>1.8666666666666665</v>
      </c>
      <c r="BZ33" s="15">
        <v>3</v>
      </c>
      <c r="CA33" s="15">
        <f t="shared" si="23"/>
        <v>1</v>
      </c>
      <c r="CB33" s="15">
        <v>2</v>
      </c>
      <c r="CC33" s="15">
        <f t="shared" si="24"/>
        <v>0</v>
      </c>
      <c r="CD33" s="15">
        <f t="shared" si="25"/>
        <v>0</v>
      </c>
      <c r="CE33" s="15">
        <v>4</v>
      </c>
      <c r="CF33" s="15">
        <v>36</v>
      </c>
      <c r="CG33" s="15">
        <v>1</v>
      </c>
      <c r="CH33" s="15">
        <v>1</v>
      </c>
      <c r="CI33" s="15">
        <v>24</v>
      </c>
      <c r="CJ33" s="15">
        <v>1</v>
      </c>
      <c r="CK33" s="15">
        <v>1</v>
      </c>
      <c r="CL33" s="15">
        <v>1</v>
      </c>
      <c r="CN33" s="15">
        <v>1</v>
      </c>
      <c r="CP33" s="15">
        <v>1</v>
      </c>
      <c r="CR33" s="15">
        <v>1</v>
      </c>
      <c r="CZ33" s="15">
        <v>2</v>
      </c>
      <c r="DA33" s="15">
        <v>3</v>
      </c>
      <c r="DB33" s="15">
        <v>3</v>
      </c>
      <c r="DC33" s="15">
        <v>3</v>
      </c>
      <c r="DF33" s="15">
        <v>1</v>
      </c>
      <c r="DG33" s="15">
        <v>3</v>
      </c>
      <c r="DL33" s="27">
        <v>4.5999999999999996</v>
      </c>
      <c r="DM33" s="27">
        <v>4.333333333333333</v>
      </c>
      <c r="DN33" s="27">
        <v>4</v>
      </c>
      <c r="DO33" s="27">
        <v>4.2</v>
      </c>
      <c r="DP33" s="27">
        <v>3.6666666666666665</v>
      </c>
      <c r="DQ33" s="27">
        <v>4.25</v>
      </c>
      <c r="DR33" s="27">
        <f t="shared" si="4"/>
        <v>4.1749999999999998</v>
      </c>
      <c r="DS33" s="15">
        <f t="shared" si="29"/>
        <v>0.24166666666666625</v>
      </c>
    </row>
    <row r="34" spans="1:130" x14ac:dyDescent="0.2">
      <c r="A34" s="15">
        <v>17</v>
      </c>
      <c r="B34" s="15">
        <v>63</v>
      </c>
      <c r="C34" s="15">
        <v>1</v>
      </c>
      <c r="D34" s="15">
        <v>6</v>
      </c>
      <c r="E34" s="15">
        <f t="shared" si="5"/>
        <v>0</v>
      </c>
      <c r="F34" s="15">
        <f t="shared" si="6"/>
        <v>0</v>
      </c>
      <c r="G34" s="15">
        <f t="shared" si="7"/>
        <v>0</v>
      </c>
      <c r="H34" s="15">
        <f t="shared" si="8"/>
        <v>1</v>
      </c>
      <c r="I34" s="15">
        <v>1</v>
      </c>
      <c r="J34" s="15">
        <v>48</v>
      </c>
      <c r="K34" s="15">
        <v>5</v>
      </c>
      <c r="L34" s="15">
        <f t="shared" si="9"/>
        <v>0</v>
      </c>
      <c r="M34" s="15">
        <f t="shared" si="10"/>
        <v>0</v>
      </c>
      <c r="N34" s="15">
        <f t="shared" si="11"/>
        <v>0</v>
      </c>
      <c r="O34" s="15">
        <f t="shared" si="12"/>
        <v>1</v>
      </c>
      <c r="P34" s="15">
        <f t="shared" si="13"/>
        <v>0</v>
      </c>
      <c r="Q34" s="15">
        <v>2</v>
      </c>
      <c r="R34" s="15">
        <v>2</v>
      </c>
      <c r="S34" s="15">
        <v>16</v>
      </c>
      <c r="T34" s="15">
        <v>0</v>
      </c>
      <c r="U34" s="15">
        <v>0</v>
      </c>
      <c r="V34" s="15">
        <v>1</v>
      </c>
      <c r="W34" s="15">
        <v>150000</v>
      </c>
      <c r="X34" s="15">
        <v>0</v>
      </c>
      <c r="Y34" s="15">
        <v>1</v>
      </c>
      <c r="Z34" s="15">
        <v>0</v>
      </c>
      <c r="AA34" s="15">
        <f t="shared" si="0"/>
        <v>1.5</v>
      </c>
      <c r="AB34" s="193">
        <f t="shared" si="26"/>
        <v>533.33333333333326</v>
      </c>
      <c r="AC34" s="15">
        <v>8</v>
      </c>
      <c r="AD34" s="15">
        <v>1</v>
      </c>
      <c r="AE34" s="15">
        <v>1</v>
      </c>
      <c r="AF34" s="15">
        <v>600</v>
      </c>
      <c r="AG34" s="15">
        <f t="shared" si="14"/>
        <v>600</v>
      </c>
      <c r="AH34" s="15">
        <v>60</v>
      </c>
      <c r="AI34" s="27">
        <f t="shared" si="15"/>
        <v>600</v>
      </c>
      <c r="AM34" s="15">
        <f t="shared" si="16"/>
        <v>0</v>
      </c>
      <c r="AP34" s="15">
        <f t="shared" si="17"/>
        <v>600</v>
      </c>
      <c r="AQ34" s="172">
        <f t="shared" ref="AQ34:AQ65" si="36">$AP34/$AE34</f>
        <v>600</v>
      </c>
      <c r="AR34" s="27">
        <f t="shared" ref="AR34:AR66" si="37">$AE34/($AE34+$AV34+$BL34)</f>
        <v>0.66666666666666663</v>
      </c>
      <c r="AS34" s="172">
        <f t="shared" si="18"/>
        <v>400</v>
      </c>
      <c r="AT34" s="15">
        <v>8</v>
      </c>
      <c r="AU34" s="15">
        <v>1</v>
      </c>
      <c r="AV34" s="15">
        <v>0.5</v>
      </c>
      <c r="AW34" s="15">
        <v>200</v>
      </c>
      <c r="AX34" s="15">
        <f t="shared" si="27"/>
        <v>200</v>
      </c>
      <c r="AY34" s="15">
        <v>60</v>
      </c>
      <c r="AZ34" s="15">
        <v>400</v>
      </c>
      <c r="BG34" s="15">
        <f t="shared" si="28"/>
        <v>200</v>
      </c>
      <c r="BH34" s="15">
        <f t="shared" si="33"/>
        <v>400</v>
      </c>
      <c r="BI34" s="27">
        <f t="shared" si="19"/>
        <v>0.33333333333333331</v>
      </c>
      <c r="BJ34" s="27">
        <f t="shared" ref="BJ34:BJ66" si="38">$BH34*$BI34</f>
        <v>133.33333333333331</v>
      </c>
      <c r="BR34" s="27">
        <f t="shared" si="20"/>
        <v>0</v>
      </c>
      <c r="BS34" s="27">
        <f t="shared" si="21"/>
        <v>0</v>
      </c>
      <c r="BT34" s="15">
        <v>2.25</v>
      </c>
      <c r="BU34" s="15">
        <v>1.3333333333333333</v>
      </c>
      <c r="BV34" s="15">
        <v>1.3333333333333333</v>
      </c>
      <c r="BW34" s="15">
        <v>1.5</v>
      </c>
      <c r="BX34" s="15">
        <v>2</v>
      </c>
      <c r="BY34" s="15">
        <f t="shared" si="22"/>
        <v>1.6833333333333331</v>
      </c>
      <c r="BZ34" s="15">
        <v>1</v>
      </c>
      <c r="CA34" s="15">
        <f t="shared" si="23"/>
        <v>0</v>
      </c>
      <c r="CB34" s="15">
        <v>5</v>
      </c>
      <c r="CC34" s="15" t="s">
        <v>1008</v>
      </c>
      <c r="CD34" s="15" t="s">
        <v>1008</v>
      </c>
      <c r="CE34" s="15" t="s">
        <v>1007</v>
      </c>
      <c r="CH34" s="15" t="s">
        <v>1007</v>
      </c>
      <c r="CK34" s="15" t="s">
        <v>1007</v>
      </c>
      <c r="CL34" s="15" t="s">
        <v>1007</v>
      </c>
      <c r="CN34" s="15" t="s">
        <v>1007</v>
      </c>
      <c r="CP34" s="15" t="s">
        <v>1007</v>
      </c>
      <c r="CR34" s="15" t="s">
        <v>1007</v>
      </c>
      <c r="CZ34" s="15">
        <v>1</v>
      </c>
      <c r="DA34" s="15">
        <v>1</v>
      </c>
      <c r="DB34" s="15">
        <v>3</v>
      </c>
      <c r="DC34" s="15">
        <v>1</v>
      </c>
      <c r="DF34" s="15">
        <v>2</v>
      </c>
      <c r="DG34" s="15">
        <v>1</v>
      </c>
      <c r="DL34" s="150">
        <v>3.8</v>
      </c>
      <c r="DM34" s="150">
        <v>4.333333333333333</v>
      </c>
      <c r="DN34" s="150">
        <v>3.75</v>
      </c>
      <c r="DO34" s="150">
        <v>3.8</v>
      </c>
      <c r="DP34" s="150">
        <v>3.6666666666666665</v>
      </c>
      <c r="DQ34" s="150">
        <v>4.25</v>
      </c>
      <c r="DR34" s="166">
        <f>AVERAGE($DL34:$DQ34)</f>
        <v>3.9333333333333336</v>
      </c>
      <c r="DS34" s="150">
        <f t="shared" si="29"/>
        <v>1.0166666666666671</v>
      </c>
    </row>
    <row r="35" spans="1:130" x14ac:dyDescent="0.2">
      <c r="A35" s="15">
        <v>17</v>
      </c>
      <c r="B35" s="15">
        <v>63</v>
      </c>
      <c r="C35" s="15">
        <v>1</v>
      </c>
      <c r="D35" s="15">
        <v>6</v>
      </c>
      <c r="E35" s="15">
        <f t="shared" si="5"/>
        <v>0</v>
      </c>
      <c r="F35" s="15">
        <f t="shared" si="6"/>
        <v>0</v>
      </c>
      <c r="G35" s="15">
        <f t="shared" si="7"/>
        <v>0</v>
      </c>
      <c r="H35" s="15">
        <f t="shared" si="8"/>
        <v>1</v>
      </c>
      <c r="I35" s="15">
        <v>1</v>
      </c>
      <c r="J35" s="15">
        <v>48</v>
      </c>
      <c r="K35" s="15">
        <v>5</v>
      </c>
      <c r="L35" s="15">
        <f t="shared" si="9"/>
        <v>0</v>
      </c>
      <c r="M35" s="15">
        <f t="shared" si="10"/>
        <v>0</v>
      </c>
      <c r="N35" s="15">
        <f t="shared" si="11"/>
        <v>0</v>
      </c>
      <c r="O35" s="15">
        <f t="shared" si="12"/>
        <v>1</v>
      </c>
      <c r="P35" s="15">
        <f t="shared" si="13"/>
        <v>0</v>
      </c>
      <c r="Q35" s="15">
        <v>2</v>
      </c>
      <c r="R35" s="15">
        <v>2</v>
      </c>
      <c r="S35" s="15">
        <v>16</v>
      </c>
      <c r="T35" s="15">
        <v>0</v>
      </c>
      <c r="U35" s="15">
        <v>0</v>
      </c>
      <c r="V35" s="15">
        <v>1</v>
      </c>
      <c r="W35" s="15">
        <v>150000</v>
      </c>
      <c r="X35" s="15">
        <v>0</v>
      </c>
      <c r="Y35" s="15">
        <v>0</v>
      </c>
      <c r="Z35" s="15">
        <v>0</v>
      </c>
      <c r="AA35" s="15">
        <f t="shared" si="0"/>
        <v>1.5</v>
      </c>
      <c r="AB35" s="193">
        <f t="shared" si="26"/>
        <v>533.33333333333326</v>
      </c>
      <c r="AC35" s="159">
        <v>8</v>
      </c>
      <c r="AD35" s="159">
        <v>1</v>
      </c>
      <c r="AE35" s="159">
        <v>1</v>
      </c>
      <c r="AF35" s="159">
        <v>600</v>
      </c>
      <c r="AG35" s="159">
        <f t="shared" si="14"/>
        <v>600</v>
      </c>
      <c r="AH35" s="159">
        <v>60</v>
      </c>
      <c r="AI35" s="171">
        <f t="shared" si="15"/>
        <v>600</v>
      </c>
      <c r="AM35" s="15">
        <f t="shared" si="16"/>
        <v>0</v>
      </c>
      <c r="AP35" s="15">
        <f t="shared" si="17"/>
        <v>600</v>
      </c>
      <c r="AQ35" s="172">
        <f t="shared" si="36"/>
        <v>600</v>
      </c>
      <c r="AR35" s="27">
        <f t="shared" si="37"/>
        <v>0.66666666666666663</v>
      </c>
      <c r="AS35" s="172">
        <f t="shared" si="18"/>
        <v>400</v>
      </c>
      <c r="AT35" s="15">
        <v>8</v>
      </c>
      <c r="AU35" s="15">
        <v>1</v>
      </c>
      <c r="AV35" s="15">
        <v>0.5</v>
      </c>
      <c r="AW35" s="15">
        <v>200</v>
      </c>
      <c r="AX35" s="15">
        <f t="shared" si="27"/>
        <v>200</v>
      </c>
      <c r="AY35" s="15">
        <v>60</v>
      </c>
      <c r="BG35" s="15">
        <f t="shared" si="28"/>
        <v>200</v>
      </c>
      <c r="BH35" s="15">
        <f t="shared" si="33"/>
        <v>400</v>
      </c>
      <c r="BI35" s="27">
        <f t="shared" si="19"/>
        <v>0.33333333333333331</v>
      </c>
      <c r="BJ35" s="27">
        <f t="shared" si="38"/>
        <v>133.33333333333331</v>
      </c>
      <c r="BR35" s="27">
        <f t="shared" si="20"/>
        <v>0</v>
      </c>
      <c r="BS35" s="27">
        <f t="shared" si="21"/>
        <v>0</v>
      </c>
      <c r="BT35" s="15">
        <v>2.25</v>
      </c>
      <c r="BU35" s="15">
        <v>1.3333333333333333</v>
      </c>
      <c r="BV35" s="15">
        <v>1.3333333333333333</v>
      </c>
      <c r="BW35" s="15">
        <v>1.5</v>
      </c>
      <c r="BX35" s="15">
        <v>2</v>
      </c>
      <c r="BY35" s="15">
        <f t="shared" si="22"/>
        <v>1.6833333333333331</v>
      </c>
      <c r="BZ35" s="15">
        <v>1</v>
      </c>
      <c r="CA35" s="15">
        <f t="shared" si="23"/>
        <v>0</v>
      </c>
      <c r="CB35" s="15">
        <v>5</v>
      </c>
      <c r="CC35" s="15" t="s">
        <v>1008</v>
      </c>
      <c r="CD35" s="15" t="s">
        <v>1008</v>
      </c>
      <c r="CE35" s="15" t="s">
        <v>1007</v>
      </c>
      <c r="CH35" s="15" t="s">
        <v>1007</v>
      </c>
      <c r="CK35" s="15" t="s">
        <v>1007</v>
      </c>
      <c r="CL35" s="15" t="s">
        <v>1007</v>
      </c>
      <c r="CN35" s="15" t="s">
        <v>1007</v>
      </c>
      <c r="CP35" s="15" t="s">
        <v>1007</v>
      </c>
      <c r="CR35" s="15" t="s">
        <v>1007</v>
      </c>
      <c r="CZ35" s="15">
        <v>1</v>
      </c>
      <c r="DA35" s="15">
        <v>1</v>
      </c>
      <c r="DB35" s="15">
        <v>3</v>
      </c>
      <c r="DC35" s="15">
        <v>1</v>
      </c>
      <c r="DF35" s="15">
        <v>2</v>
      </c>
      <c r="DG35" s="15">
        <v>1</v>
      </c>
      <c r="DL35" s="166">
        <v>4</v>
      </c>
      <c r="DM35" s="166">
        <v>4.333333333333333</v>
      </c>
      <c r="DN35" s="166">
        <v>2</v>
      </c>
      <c r="DO35" s="166">
        <v>2</v>
      </c>
      <c r="DP35" s="166">
        <v>2.6666666666666665</v>
      </c>
      <c r="DQ35" s="166">
        <v>2.5</v>
      </c>
      <c r="DR35" s="166">
        <f t="shared" si="4"/>
        <v>2.9166666666666665</v>
      </c>
      <c r="DS35" s="150">
        <f t="shared" si="29"/>
        <v>-1.4916666666666667</v>
      </c>
    </row>
    <row r="36" spans="1:130" x14ac:dyDescent="0.2">
      <c r="A36" s="15">
        <v>18</v>
      </c>
      <c r="B36" s="15">
        <v>64</v>
      </c>
      <c r="C36" s="15">
        <v>1</v>
      </c>
      <c r="D36" s="15">
        <v>2</v>
      </c>
      <c r="E36" s="15">
        <f t="shared" si="5"/>
        <v>1</v>
      </c>
      <c r="F36" s="15">
        <f t="shared" si="6"/>
        <v>0</v>
      </c>
      <c r="G36" s="15">
        <f t="shared" si="7"/>
        <v>0</v>
      </c>
      <c r="H36" s="15">
        <f t="shared" si="8"/>
        <v>0</v>
      </c>
      <c r="I36" s="15">
        <v>1</v>
      </c>
      <c r="J36" s="15">
        <v>49</v>
      </c>
      <c r="K36" s="15">
        <v>3</v>
      </c>
      <c r="L36" s="15">
        <f t="shared" si="9"/>
        <v>0</v>
      </c>
      <c r="M36" s="15">
        <f t="shared" si="10"/>
        <v>1</v>
      </c>
      <c r="N36" s="15">
        <f t="shared" si="11"/>
        <v>0</v>
      </c>
      <c r="O36" s="15">
        <f t="shared" si="12"/>
        <v>0</v>
      </c>
      <c r="P36" s="15">
        <f t="shared" si="13"/>
        <v>0</v>
      </c>
      <c r="Q36" s="15">
        <v>2</v>
      </c>
      <c r="R36" s="15">
        <v>5</v>
      </c>
      <c r="S36" s="15">
        <v>7</v>
      </c>
      <c r="T36" s="15">
        <v>0</v>
      </c>
      <c r="U36" s="15">
        <v>0</v>
      </c>
      <c r="V36" s="15">
        <v>0</v>
      </c>
      <c r="W36" s="15">
        <v>0</v>
      </c>
      <c r="X36" s="15">
        <v>1</v>
      </c>
      <c r="Y36" s="15">
        <v>1</v>
      </c>
      <c r="Z36" s="15">
        <v>0</v>
      </c>
      <c r="AA36" s="15">
        <f t="shared" si="0"/>
        <v>34</v>
      </c>
      <c r="AB36" s="193">
        <f t="shared" si="26"/>
        <v>98.058823529411768</v>
      </c>
      <c r="AC36" s="15">
        <v>9</v>
      </c>
      <c r="AD36" s="15">
        <v>1</v>
      </c>
      <c r="AE36" s="15">
        <v>24</v>
      </c>
      <c r="AF36" s="15">
        <v>2500</v>
      </c>
      <c r="AG36" s="15">
        <f t="shared" si="14"/>
        <v>2500</v>
      </c>
      <c r="AH36" s="15">
        <v>49</v>
      </c>
      <c r="AI36" s="27">
        <f t="shared" si="15"/>
        <v>104.16666666666667</v>
      </c>
      <c r="AM36" s="15">
        <f t="shared" si="16"/>
        <v>0</v>
      </c>
      <c r="AP36" s="15">
        <f t="shared" si="17"/>
        <v>2500</v>
      </c>
      <c r="AQ36" s="172">
        <f t="shared" si="36"/>
        <v>104.16666666666667</v>
      </c>
      <c r="AR36" s="27">
        <f t="shared" si="37"/>
        <v>0.70588235294117652</v>
      </c>
      <c r="AS36" s="172">
        <f t="shared" si="18"/>
        <v>73.529411764705884</v>
      </c>
      <c r="AT36" s="15">
        <v>9</v>
      </c>
      <c r="AU36" s="15">
        <v>1</v>
      </c>
      <c r="AV36" s="15">
        <v>10</v>
      </c>
      <c r="AW36" s="15">
        <v>834</v>
      </c>
      <c r="AX36" s="15">
        <f t="shared" si="27"/>
        <v>834</v>
      </c>
      <c r="AY36" s="15">
        <v>30</v>
      </c>
      <c r="AZ36" s="15">
        <v>83.4</v>
      </c>
      <c r="BG36" s="15">
        <f t="shared" si="28"/>
        <v>834</v>
      </c>
      <c r="BH36" s="15">
        <f t="shared" si="33"/>
        <v>83.4</v>
      </c>
      <c r="BI36" s="27">
        <f t="shared" si="19"/>
        <v>0.29411764705882354</v>
      </c>
      <c r="BJ36" s="27">
        <f t="shared" si="38"/>
        <v>24.529411764705884</v>
      </c>
      <c r="BR36" s="27">
        <f t="shared" si="20"/>
        <v>0</v>
      </c>
      <c r="BS36" s="27">
        <f t="shared" si="21"/>
        <v>0</v>
      </c>
      <c r="BT36" s="15">
        <v>1.5</v>
      </c>
      <c r="BU36" s="15">
        <v>1.6666666666666667</v>
      </c>
      <c r="BV36" s="15">
        <v>1.3333333333333333</v>
      </c>
      <c r="BW36" s="15">
        <v>1.5</v>
      </c>
      <c r="BX36" s="15">
        <v>1.5</v>
      </c>
      <c r="BY36" s="15">
        <f t="shared" si="22"/>
        <v>1.5</v>
      </c>
      <c r="BZ36" s="15">
        <v>3</v>
      </c>
      <c r="CA36" s="15">
        <f t="shared" si="23"/>
        <v>1</v>
      </c>
      <c r="CB36" s="15">
        <v>4</v>
      </c>
      <c r="CC36" s="15">
        <f t="shared" si="24"/>
        <v>0</v>
      </c>
      <c r="CD36" s="15">
        <f t="shared" si="25"/>
        <v>1</v>
      </c>
      <c r="CE36" s="15">
        <v>3</v>
      </c>
      <c r="CF36" s="15">
        <v>6</v>
      </c>
      <c r="CG36" s="15">
        <v>2</v>
      </c>
      <c r="CH36" s="15">
        <v>1</v>
      </c>
      <c r="CI36" s="15">
        <v>0</v>
      </c>
      <c r="CK36" s="15">
        <v>1</v>
      </c>
      <c r="CL36" s="15">
        <v>0</v>
      </c>
      <c r="CM36" s="15">
        <v>1</v>
      </c>
      <c r="CN36" s="15">
        <v>0</v>
      </c>
      <c r="CO36" s="15">
        <v>1</v>
      </c>
      <c r="CP36" s="15">
        <v>1</v>
      </c>
      <c r="CR36" s="15">
        <v>1</v>
      </c>
      <c r="CZ36" s="15">
        <v>2</v>
      </c>
      <c r="DA36" s="15">
        <v>3</v>
      </c>
      <c r="DD36" s="15">
        <v>3</v>
      </c>
      <c r="DE36" s="15">
        <v>2</v>
      </c>
      <c r="DF36" s="15">
        <v>1</v>
      </c>
      <c r="DG36" s="15">
        <v>2</v>
      </c>
      <c r="DL36" s="150">
        <v>4.8</v>
      </c>
      <c r="DM36" s="150">
        <v>4.333333333333333</v>
      </c>
      <c r="DN36" s="150">
        <v>4.75</v>
      </c>
      <c r="DO36" s="150">
        <v>4.4000000000000004</v>
      </c>
      <c r="DP36" s="150">
        <v>3.6666666666666665</v>
      </c>
      <c r="DQ36" s="150">
        <v>4.5</v>
      </c>
      <c r="DR36" s="166">
        <f t="shared" si="4"/>
        <v>4.4083333333333332</v>
      </c>
      <c r="DS36" s="15">
        <f t="shared" si="29"/>
        <v>0.81388888888888866</v>
      </c>
      <c r="DU36" s="27"/>
      <c r="DV36" s="27"/>
      <c r="DW36" s="27"/>
      <c r="DX36" s="27"/>
      <c r="DY36" s="27"/>
      <c r="DZ36" s="27"/>
    </row>
    <row r="37" spans="1:130" x14ac:dyDescent="0.2">
      <c r="A37" s="15">
        <v>18</v>
      </c>
      <c r="B37" s="15">
        <v>64</v>
      </c>
      <c r="C37" s="15">
        <v>1</v>
      </c>
      <c r="D37" s="15">
        <v>2</v>
      </c>
      <c r="E37" s="15">
        <f t="shared" si="5"/>
        <v>1</v>
      </c>
      <c r="F37" s="15">
        <f t="shared" si="6"/>
        <v>0</v>
      </c>
      <c r="G37" s="15">
        <f t="shared" si="7"/>
        <v>0</v>
      </c>
      <c r="H37" s="15">
        <f t="shared" si="8"/>
        <v>0</v>
      </c>
      <c r="I37" s="15">
        <v>1</v>
      </c>
      <c r="J37" s="15">
        <v>49</v>
      </c>
      <c r="K37" s="15">
        <v>3</v>
      </c>
      <c r="L37" s="15">
        <f t="shared" si="9"/>
        <v>0</v>
      </c>
      <c r="M37" s="15">
        <f t="shared" si="10"/>
        <v>1</v>
      </c>
      <c r="N37" s="15">
        <f t="shared" si="11"/>
        <v>0</v>
      </c>
      <c r="O37" s="15">
        <f t="shared" si="12"/>
        <v>0</v>
      </c>
      <c r="P37" s="15">
        <f t="shared" si="13"/>
        <v>0</v>
      </c>
      <c r="Q37" s="15">
        <v>2</v>
      </c>
      <c r="R37" s="15">
        <v>5</v>
      </c>
      <c r="S37" s="15">
        <v>7</v>
      </c>
      <c r="T37" s="15">
        <v>0</v>
      </c>
      <c r="U37" s="15">
        <v>0</v>
      </c>
      <c r="V37" s="15">
        <v>0</v>
      </c>
      <c r="W37" s="15">
        <v>0</v>
      </c>
      <c r="X37" s="15">
        <v>1</v>
      </c>
      <c r="Y37" s="15">
        <v>0</v>
      </c>
      <c r="Z37" s="15">
        <v>0</v>
      </c>
      <c r="AA37" s="15">
        <f t="shared" si="0"/>
        <v>34</v>
      </c>
      <c r="AB37" s="193">
        <f t="shared" si="26"/>
        <v>83.35294117647058</v>
      </c>
      <c r="AC37" s="159">
        <v>9</v>
      </c>
      <c r="AD37" s="159">
        <v>1</v>
      </c>
      <c r="AE37" s="159">
        <v>24</v>
      </c>
      <c r="AF37" s="159">
        <v>2000</v>
      </c>
      <c r="AG37" s="159">
        <f t="shared" si="14"/>
        <v>2000</v>
      </c>
      <c r="AH37" s="159">
        <v>44</v>
      </c>
      <c r="AI37" s="171">
        <f t="shared" si="15"/>
        <v>83.333333333333329</v>
      </c>
      <c r="AM37" s="15">
        <f t="shared" si="16"/>
        <v>0</v>
      </c>
      <c r="AP37" s="15">
        <f t="shared" si="17"/>
        <v>2000</v>
      </c>
      <c r="AQ37" s="172">
        <f t="shared" si="36"/>
        <v>83.333333333333329</v>
      </c>
      <c r="AR37" s="27">
        <f t="shared" si="37"/>
        <v>0.70588235294117652</v>
      </c>
      <c r="AS37" s="172">
        <f t="shared" si="18"/>
        <v>58.823529411764703</v>
      </c>
      <c r="AT37" s="15">
        <v>9</v>
      </c>
      <c r="AU37" s="15">
        <v>1</v>
      </c>
      <c r="AV37" s="15">
        <v>10</v>
      </c>
      <c r="AW37" s="15">
        <v>834</v>
      </c>
      <c r="AX37" s="15">
        <f t="shared" si="27"/>
        <v>834</v>
      </c>
      <c r="AY37" s="15">
        <v>30</v>
      </c>
      <c r="BG37" s="15">
        <f t="shared" si="28"/>
        <v>834</v>
      </c>
      <c r="BH37" s="15">
        <f t="shared" si="33"/>
        <v>83.4</v>
      </c>
      <c r="BI37" s="27">
        <f t="shared" si="19"/>
        <v>0.29411764705882354</v>
      </c>
      <c r="BJ37" s="27">
        <f t="shared" si="38"/>
        <v>24.529411764705884</v>
      </c>
      <c r="BR37" s="27">
        <f t="shared" si="20"/>
        <v>0</v>
      </c>
      <c r="BS37" s="27">
        <f t="shared" si="21"/>
        <v>0</v>
      </c>
      <c r="BT37" s="15">
        <v>1.5</v>
      </c>
      <c r="BU37" s="15">
        <v>1.6666666666666667</v>
      </c>
      <c r="BV37" s="15">
        <v>1.3333333333333333</v>
      </c>
      <c r="BW37" s="15">
        <v>1.5</v>
      </c>
      <c r="BX37" s="15">
        <v>1.5</v>
      </c>
      <c r="BY37" s="15">
        <f t="shared" si="22"/>
        <v>1.5</v>
      </c>
      <c r="BZ37" s="15">
        <v>3</v>
      </c>
      <c r="CA37" s="15">
        <f t="shared" si="23"/>
        <v>1</v>
      </c>
      <c r="CB37" s="15">
        <v>4</v>
      </c>
      <c r="CC37" s="15">
        <f t="shared" si="24"/>
        <v>0</v>
      </c>
      <c r="CD37" s="15">
        <f t="shared" si="25"/>
        <v>1</v>
      </c>
      <c r="CE37" s="15">
        <v>3</v>
      </c>
      <c r="CF37" s="15">
        <v>6</v>
      </c>
      <c r="CG37" s="15">
        <v>2</v>
      </c>
      <c r="CH37" s="15">
        <v>1</v>
      </c>
      <c r="CI37" s="15">
        <v>0</v>
      </c>
      <c r="CK37" s="15">
        <v>1</v>
      </c>
      <c r="CL37" s="15">
        <v>0</v>
      </c>
      <c r="CM37" s="15">
        <v>1</v>
      </c>
      <c r="CN37" s="15">
        <v>0</v>
      </c>
      <c r="CO37" s="15">
        <v>1</v>
      </c>
      <c r="CP37" s="15">
        <v>1</v>
      </c>
      <c r="CR37" s="15">
        <v>1</v>
      </c>
      <c r="CZ37" s="15">
        <v>2</v>
      </c>
      <c r="DA37" s="15">
        <v>3</v>
      </c>
      <c r="DD37" s="15">
        <v>3</v>
      </c>
      <c r="DE37" s="15">
        <v>2</v>
      </c>
      <c r="DF37" s="15">
        <v>1</v>
      </c>
      <c r="DG37" s="15">
        <v>2</v>
      </c>
      <c r="DL37" s="166">
        <v>3.4</v>
      </c>
      <c r="DM37" s="166">
        <v>2.3333333333333335</v>
      </c>
      <c r="DN37" s="166">
        <v>3.5</v>
      </c>
      <c r="DO37" s="166">
        <v>4</v>
      </c>
      <c r="DP37" s="166">
        <v>4.333333333333333</v>
      </c>
      <c r="DQ37" s="166">
        <v>4</v>
      </c>
      <c r="DR37" s="166">
        <f t="shared" si="4"/>
        <v>3.5944444444444446</v>
      </c>
      <c r="DS37" s="15">
        <f t="shared" si="29"/>
        <v>-0.66944444444444473</v>
      </c>
    </row>
    <row r="38" spans="1:130" x14ac:dyDescent="0.2">
      <c r="A38" s="15">
        <v>19</v>
      </c>
      <c r="B38" s="15">
        <v>66</v>
      </c>
      <c r="C38" s="15">
        <v>1</v>
      </c>
      <c r="D38" s="15">
        <v>1</v>
      </c>
      <c r="E38" s="15">
        <f t="shared" si="5"/>
        <v>0</v>
      </c>
      <c r="F38" s="15">
        <f t="shared" si="6"/>
        <v>0</v>
      </c>
      <c r="G38" s="15">
        <f t="shared" si="7"/>
        <v>0</v>
      </c>
      <c r="H38" s="15">
        <f t="shared" si="8"/>
        <v>0</v>
      </c>
      <c r="I38" s="15">
        <v>1</v>
      </c>
      <c r="J38" s="15">
        <v>64</v>
      </c>
      <c r="K38" s="15">
        <v>1</v>
      </c>
      <c r="L38" s="15">
        <f t="shared" si="9"/>
        <v>0</v>
      </c>
      <c r="M38" s="15">
        <f t="shared" si="10"/>
        <v>0</v>
      </c>
      <c r="N38" s="15">
        <f t="shared" si="11"/>
        <v>0</v>
      </c>
      <c r="O38" s="15">
        <f t="shared" si="12"/>
        <v>0</v>
      </c>
      <c r="P38" s="15">
        <f t="shared" si="13"/>
        <v>0</v>
      </c>
      <c r="Q38" s="15">
        <v>2</v>
      </c>
      <c r="R38" s="15">
        <v>5</v>
      </c>
      <c r="S38" s="15">
        <v>25</v>
      </c>
      <c r="T38" s="15">
        <v>0</v>
      </c>
      <c r="U38" s="15">
        <v>1</v>
      </c>
      <c r="V38" s="15">
        <v>1</v>
      </c>
      <c r="W38" s="15">
        <v>150000</v>
      </c>
      <c r="X38" s="15">
        <v>1</v>
      </c>
      <c r="Y38" s="15">
        <v>1</v>
      </c>
      <c r="Z38" s="15">
        <v>1</v>
      </c>
      <c r="AA38" s="15">
        <f t="shared" si="0"/>
        <v>9</v>
      </c>
      <c r="AB38" s="193">
        <f t="shared" si="26"/>
        <v>3333.3333333333335</v>
      </c>
      <c r="AC38" s="15">
        <v>7</v>
      </c>
      <c r="AD38" s="15">
        <v>1</v>
      </c>
      <c r="AE38" s="15">
        <v>9</v>
      </c>
      <c r="AF38" s="15">
        <v>30000</v>
      </c>
      <c r="AG38" s="15">
        <f t="shared" si="14"/>
        <v>30000</v>
      </c>
      <c r="AH38" s="15">
        <v>5</v>
      </c>
      <c r="AI38" s="27">
        <f t="shared" si="15"/>
        <v>3333.3333333333335</v>
      </c>
      <c r="AM38" s="15">
        <f t="shared" si="16"/>
        <v>0</v>
      </c>
      <c r="AP38" s="15">
        <f t="shared" si="17"/>
        <v>30000</v>
      </c>
      <c r="AQ38" s="172">
        <f t="shared" si="36"/>
        <v>3333.3333333333335</v>
      </c>
      <c r="AR38" s="27">
        <f t="shared" si="37"/>
        <v>1</v>
      </c>
      <c r="AS38" s="172">
        <f t="shared" si="18"/>
        <v>3333.3333333333335</v>
      </c>
      <c r="AX38" s="15">
        <f t="shared" si="27"/>
        <v>0</v>
      </c>
      <c r="BI38" s="27">
        <f t="shared" si="19"/>
        <v>0</v>
      </c>
      <c r="BJ38" s="27">
        <f t="shared" si="38"/>
        <v>0</v>
      </c>
      <c r="BR38" s="27">
        <f t="shared" si="20"/>
        <v>0</v>
      </c>
      <c r="BS38" s="27">
        <f t="shared" si="21"/>
        <v>0</v>
      </c>
      <c r="BT38" s="15">
        <v>1.5</v>
      </c>
      <c r="BU38" s="15">
        <v>3</v>
      </c>
      <c r="BV38" s="15">
        <v>1.6666666666666667</v>
      </c>
      <c r="BW38" s="15">
        <v>3.5</v>
      </c>
      <c r="BX38" s="15">
        <v>3</v>
      </c>
      <c r="BY38" s="15">
        <f t="shared" si="22"/>
        <v>2.5333333333333337</v>
      </c>
      <c r="BZ38" s="15">
        <v>2</v>
      </c>
      <c r="CA38" s="15">
        <f t="shared" si="23"/>
        <v>1</v>
      </c>
      <c r="CB38" s="15">
        <v>2</v>
      </c>
      <c r="CC38" s="15">
        <f t="shared" si="24"/>
        <v>0</v>
      </c>
      <c r="CD38" s="15">
        <f t="shared" si="25"/>
        <v>0</v>
      </c>
      <c r="CE38" s="15">
        <v>1</v>
      </c>
      <c r="CF38" s="15">
        <v>12</v>
      </c>
      <c r="CG38" s="15">
        <v>3</v>
      </c>
      <c r="CH38" s="15">
        <v>2</v>
      </c>
      <c r="CI38" s="15">
        <v>3</v>
      </c>
      <c r="CJ38" s="15">
        <v>3</v>
      </c>
      <c r="CK38" s="15">
        <v>1</v>
      </c>
      <c r="CL38" s="15">
        <v>1</v>
      </c>
      <c r="CN38" s="15">
        <v>1</v>
      </c>
      <c r="CP38" s="15">
        <v>1</v>
      </c>
      <c r="CR38" s="15">
        <v>1</v>
      </c>
      <c r="CZ38" s="15">
        <v>1</v>
      </c>
      <c r="DA38" s="15">
        <v>1</v>
      </c>
      <c r="DB38" s="15">
        <v>3</v>
      </c>
      <c r="DC38" s="15">
        <v>1</v>
      </c>
      <c r="DF38" s="15">
        <v>2</v>
      </c>
      <c r="DG38" s="15">
        <v>1</v>
      </c>
      <c r="DL38" s="150">
        <v>3.8</v>
      </c>
      <c r="DM38" s="150">
        <v>3.6666666666666665</v>
      </c>
      <c r="DN38" s="150">
        <v>4.75</v>
      </c>
      <c r="DO38" s="150">
        <v>4.2</v>
      </c>
      <c r="DP38" s="150">
        <v>4.666666666666667</v>
      </c>
      <c r="DQ38" s="150">
        <v>4.5</v>
      </c>
      <c r="DR38" s="27">
        <f t="shared" si="4"/>
        <v>4.2638888888888893</v>
      </c>
      <c r="DS38" s="15">
        <f t="shared" si="29"/>
        <v>0.35833333333333384</v>
      </c>
      <c r="DU38" s="27"/>
      <c r="DV38" s="27"/>
      <c r="DW38" s="27"/>
      <c r="DX38" s="27"/>
      <c r="DY38" s="27"/>
      <c r="DZ38" s="27"/>
    </row>
    <row r="39" spans="1:130" x14ac:dyDescent="0.2">
      <c r="A39" s="15">
        <v>19</v>
      </c>
      <c r="B39" s="15">
        <v>66</v>
      </c>
      <c r="C39" s="15">
        <v>1</v>
      </c>
      <c r="D39" s="15">
        <v>1</v>
      </c>
      <c r="E39" s="15">
        <f t="shared" si="5"/>
        <v>0</v>
      </c>
      <c r="F39" s="15">
        <f t="shared" si="6"/>
        <v>0</v>
      </c>
      <c r="G39" s="15">
        <f t="shared" si="7"/>
        <v>0</v>
      </c>
      <c r="H39" s="15">
        <f t="shared" si="8"/>
        <v>0</v>
      </c>
      <c r="I39" s="15">
        <v>1</v>
      </c>
      <c r="J39" s="15">
        <v>64</v>
      </c>
      <c r="K39" s="15">
        <v>1</v>
      </c>
      <c r="L39" s="15">
        <f t="shared" si="9"/>
        <v>0</v>
      </c>
      <c r="M39" s="15">
        <f t="shared" si="10"/>
        <v>0</v>
      </c>
      <c r="N39" s="15">
        <f t="shared" si="11"/>
        <v>0</v>
      </c>
      <c r="O39" s="15">
        <f t="shared" si="12"/>
        <v>0</v>
      </c>
      <c r="P39" s="15">
        <f t="shared" si="13"/>
        <v>0</v>
      </c>
      <c r="Q39" s="15">
        <v>2</v>
      </c>
      <c r="R39" s="15">
        <v>5</v>
      </c>
      <c r="S39" s="15">
        <v>25</v>
      </c>
      <c r="T39" s="15">
        <v>0</v>
      </c>
      <c r="U39" s="15">
        <v>1</v>
      </c>
      <c r="V39" s="15">
        <v>1</v>
      </c>
      <c r="W39" s="15">
        <v>150000</v>
      </c>
      <c r="X39" s="15">
        <v>1</v>
      </c>
      <c r="Y39" s="15">
        <v>0</v>
      </c>
      <c r="Z39" s="15">
        <v>1</v>
      </c>
      <c r="AA39" s="15">
        <f t="shared" si="0"/>
        <v>9</v>
      </c>
      <c r="AB39" s="193">
        <f t="shared" si="26"/>
        <v>2666.6666666666665</v>
      </c>
      <c r="AC39" s="159">
        <v>7</v>
      </c>
      <c r="AD39" s="159">
        <v>1</v>
      </c>
      <c r="AE39" s="159">
        <v>9</v>
      </c>
      <c r="AF39" s="159">
        <v>24000</v>
      </c>
      <c r="AG39" s="159">
        <f t="shared" si="14"/>
        <v>24000</v>
      </c>
      <c r="AH39" s="159">
        <v>5</v>
      </c>
      <c r="AI39" s="171">
        <f t="shared" si="15"/>
        <v>2666.6666666666665</v>
      </c>
      <c r="AM39" s="15">
        <f t="shared" si="16"/>
        <v>0</v>
      </c>
      <c r="AP39" s="15">
        <f t="shared" si="17"/>
        <v>24000</v>
      </c>
      <c r="AQ39" s="172">
        <f t="shared" si="36"/>
        <v>2666.6666666666665</v>
      </c>
      <c r="AR39" s="27">
        <f t="shared" si="37"/>
        <v>1</v>
      </c>
      <c r="AS39" s="172">
        <f t="shared" si="18"/>
        <v>2666.6666666666665</v>
      </c>
      <c r="AX39" s="15">
        <f t="shared" si="27"/>
        <v>0</v>
      </c>
      <c r="BI39" s="27">
        <f t="shared" si="19"/>
        <v>0</v>
      </c>
      <c r="BJ39" s="27">
        <f t="shared" si="38"/>
        <v>0</v>
      </c>
      <c r="BR39" s="27">
        <f t="shared" si="20"/>
        <v>0</v>
      </c>
      <c r="BS39" s="27">
        <f t="shared" si="21"/>
        <v>0</v>
      </c>
      <c r="BT39" s="15">
        <v>1.5</v>
      </c>
      <c r="BU39" s="15">
        <v>3</v>
      </c>
      <c r="BV39" s="15">
        <v>1.6666666666666667</v>
      </c>
      <c r="BW39" s="15">
        <v>3.5</v>
      </c>
      <c r="BX39" s="15">
        <v>3</v>
      </c>
      <c r="BY39" s="15">
        <f t="shared" si="22"/>
        <v>2.5333333333333337</v>
      </c>
      <c r="BZ39" s="15">
        <v>2</v>
      </c>
      <c r="CA39" s="15">
        <f t="shared" si="23"/>
        <v>1</v>
      </c>
      <c r="CB39" s="15">
        <v>2</v>
      </c>
      <c r="CC39" s="15">
        <f t="shared" si="24"/>
        <v>0</v>
      </c>
      <c r="CD39" s="15">
        <f t="shared" si="25"/>
        <v>0</v>
      </c>
      <c r="CE39" s="15">
        <v>1</v>
      </c>
      <c r="CF39" s="15">
        <v>12</v>
      </c>
      <c r="CG39" s="15">
        <v>3</v>
      </c>
      <c r="CH39" s="15">
        <v>2</v>
      </c>
      <c r="CI39" s="15">
        <v>3</v>
      </c>
      <c r="CJ39" s="15">
        <v>3</v>
      </c>
      <c r="CK39" s="15">
        <v>1</v>
      </c>
      <c r="CL39" s="15">
        <v>1</v>
      </c>
      <c r="CN39" s="15">
        <v>1</v>
      </c>
      <c r="CP39" s="15">
        <v>1</v>
      </c>
      <c r="CR39" s="15">
        <v>1</v>
      </c>
      <c r="CZ39" s="15">
        <v>1</v>
      </c>
      <c r="DA39" s="15">
        <v>1</v>
      </c>
      <c r="DB39" s="15">
        <v>3</v>
      </c>
      <c r="DC39" s="15">
        <v>1</v>
      </c>
      <c r="DF39" s="15">
        <v>2</v>
      </c>
      <c r="DG39" s="15">
        <v>1</v>
      </c>
      <c r="DL39" s="166">
        <v>5</v>
      </c>
      <c r="DM39" s="166">
        <v>4</v>
      </c>
      <c r="DN39" s="166">
        <v>4.75</v>
      </c>
      <c r="DO39" s="166">
        <v>3.6</v>
      </c>
      <c r="DP39" s="166">
        <v>2.3333333333333335</v>
      </c>
      <c r="DQ39" s="166">
        <v>3.75</v>
      </c>
      <c r="DR39" s="27">
        <f t="shared" si="4"/>
        <v>3.9055555555555554</v>
      </c>
      <c r="DS39" s="15">
        <f t="shared" si="29"/>
        <v>-0.23611111111111116</v>
      </c>
    </row>
    <row r="40" spans="1:130" x14ac:dyDescent="0.2">
      <c r="A40" s="15">
        <v>20</v>
      </c>
      <c r="B40" s="15">
        <v>68</v>
      </c>
      <c r="C40" s="15">
        <v>1</v>
      </c>
      <c r="D40" s="15">
        <v>2</v>
      </c>
      <c r="E40" s="15">
        <f t="shared" si="5"/>
        <v>1</v>
      </c>
      <c r="F40" s="15">
        <f t="shared" si="6"/>
        <v>0</v>
      </c>
      <c r="G40" s="15">
        <f t="shared" si="7"/>
        <v>0</v>
      </c>
      <c r="H40" s="15">
        <f t="shared" si="8"/>
        <v>0</v>
      </c>
      <c r="I40" s="15">
        <v>1</v>
      </c>
      <c r="J40" s="15">
        <v>58</v>
      </c>
      <c r="K40" s="15">
        <v>5</v>
      </c>
      <c r="L40" s="15">
        <f t="shared" si="9"/>
        <v>0</v>
      </c>
      <c r="M40" s="15">
        <f t="shared" si="10"/>
        <v>0</v>
      </c>
      <c r="N40" s="15">
        <f t="shared" si="11"/>
        <v>0</v>
      </c>
      <c r="O40" s="15">
        <f t="shared" si="12"/>
        <v>1</v>
      </c>
      <c r="P40" s="15">
        <f t="shared" si="13"/>
        <v>0</v>
      </c>
      <c r="Q40" s="15">
        <v>2</v>
      </c>
      <c r="R40" s="15">
        <v>4</v>
      </c>
      <c r="S40" s="15">
        <v>7</v>
      </c>
      <c r="T40" s="15">
        <v>1</v>
      </c>
      <c r="U40" s="15">
        <v>0</v>
      </c>
      <c r="V40" s="15">
        <v>1</v>
      </c>
      <c r="W40" s="15">
        <v>25000</v>
      </c>
      <c r="X40" s="15">
        <v>1</v>
      </c>
      <c r="Y40" s="15">
        <v>1</v>
      </c>
      <c r="Z40" s="15">
        <v>1</v>
      </c>
      <c r="AA40" s="15">
        <f t="shared" si="0"/>
        <v>1</v>
      </c>
      <c r="AB40" s="193">
        <f t="shared" si="26"/>
        <v>1300</v>
      </c>
      <c r="AC40" s="15">
        <v>8</v>
      </c>
      <c r="AD40" s="15">
        <v>1</v>
      </c>
      <c r="AE40" s="15">
        <v>1</v>
      </c>
      <c r="AF40" s="15">
        <v>1300</v>
      </c>
      <c r="AG40" s="15">
        <f t="shared" si="14"/>
        <v>1300</v>
      </c>
      <c r="AH40" s="15">
        <v>60</v>
      </c>
      <c r="AI40" s="27">
        <f t="shared" si="15"/>
        <v>1300</v>
      </c>
      <c r="AM40" s="15">
        <f t="shared" si="16"/>
        <v>0</v>
      </c>
      <c r="AP40" s="15">
        <f t="shared" si="17"/>
        <v>1300</v>
      </c>
      <c r="AQ40" s="172">
        <f t="shared" si="36"/>
        <v>1300</v>
      </c>
      <c r="AR40" s="27">
        <f t="shared" si="37"/>
        <v>1</v>
      </c>
      <c r="AS40" s="172">
        <f t="shared" si="18"/>
        <v>1300</v>
      </c>
      <c r="AX40" s="15">
        <f t="shared" si="27"/>
        <v>0</v>
      </c>
      <c r="BI40" s="27">
        <f t="shared" si="19"/>
        <v>0</v>
      </c>
      <c r="BJ40" s="27">
        <f t="shared" si="38"/>
        <v>0</v>
      </c>
      <c r="BR40" s="27">
        <f t="shared" si="20"/>
        <v>0</v>
      </c>
      <c r="BS40" s="27">
        <f t="shared" si="21"/>
        <v>0</v>
      </c>
      <c r="BT40" s="15">
        <v>1.5</v>
      </c>
      <c r="BU40" s="15">
        <v>2</v>
      </c>
      <c r="BV40" s="15">
        <v>1.3333333333333333</v>
      </c>
      <c r="BW40" s="15">
        <v>1.5</v>
      </c>
      <c r="BX40" s="15">
        <v>2.5</v>
      </c>
      <c r="BY40" s="15">
        <f t="shared" si="22"/>
        <v>1.7666666666666664</v>
      </c>
      <c r="BZ40" s="15">
        <v>3</v>
      </c>
      <c r="CA40" s="15">
        <f t="shared" si="23"/>
        <v>0</v>
      </c>
      <c r="CB40" s="15">
        <v>5</v>
      </c>
      <c r="CC40" s="15" t="s">
        <v>1008</v>
      </c>
      <c r="CD40" s="15" t="s">
        <v>1008</v>
      </c>
      <c r="CE40" s="15" t="s">
        <v>1007</v>
      </c>
      <c r="CH40" s="15" t="s">
        <v>1007</v>
      </c>
      <c r="CK40" s="15" t="s">
        <v>1007</v>
      </c>
      <c r="CL40" s="15" t="s">
        <v>1007</v>
      </c>
      <c r="CN40" s="15" t="s">
        <v>1007</v>
      </c>
      <c r="CP40" s="15" t="s">
        <v>1007</v>
      </c>
      <c r="CR40" s="15" t="s">
        <v>1007</v>
      </c>
      <c r="DL40" s="150">
        <v>4.5999999999999996</v>
      </c>
      <c r="DM40" s="150">
        <v>4</v>
      </c>
      <c r="DN40" s="150">
        <v>4.25</v>
      </c>
      <c r="DO40" s="150">
        <v>4</v>
      </c>
      <c r="DP40" s="150">
        <v>4</v>
      </c>
      <c r="DQ40" s="150">
        <v>4</v>
      </c>
      <c r="DR40" s="27">
        <f t="shared" si="4"/>
        <v>4.1416666666666666</v>
      </c>
      <c r="DS40" s="15">
        <f t="shared" si="29"/>
        <v>0.53888888888888919</v>
      </c>
      <c r="DU40" s="27"/>
      <c r="DV40" s="27"/>
      <c r="DW40" s="27"/>
      <c r="DX40" s="27"/>
      <c r="DY40" s="27"/>
      <c r="DZ40" s="27"/>
    </row>
    <row r="41" spans="1:130" x14ac:dyDescent="0.2">
      <c r="A41" s="15">
        <v>20</v>
      </c>
      <c r="B41" s="15">
        <v>68</v>
      </c>
      <c r="C41" s="15">
        <v>1</v>
      </c>
      <c r="D41" s="15">
        <v>2</v>
      </c>
      <c r="E41" s="15">
        <f t="shared" si="5"/>
        <v>1</v>
      </c>
      <c r="F41" s="15">
        <f t="shared" si="6"/>
        <v>0</v>
      </c>
      <c r="G41" s="15">
        <f t="shared" si="7"/>
        <v>0</v>
      </c>
      <c r="H41" s="15">
        <f t="shared" si="8"/>
        <v>0</v>
      </c>
      <c r="I41" s="15">
        <v>1</v>
      </c>
      <c r="J41" s="15">
        <v>58</v>
      </c>
      <c r="K41" s="15">
        <v>5</v>
      </c>
      <c r="L41" s="15">
        <f t="shared" si="9"/>
        <v>0</v>
      </c>
      <c r="M41" s="15">
        <f t="shared" si="10"/>
        <v>0</v>
      </c>
      <c r="N41" s="15">
        <f t="shared" si="11"/>
        <v>0</v>
      </c>
      <c r="O41" s="15">
        <f t="shared" si="12"/>
        <v>1</v>
      </c>
      <c r="P41" s="15">
        <f t="shared" si="13"/>
        <v>0</v>
      </c>
      <c r="Q41" s="15">
        <v>2</v>
      </c>
      <c r="R41" s="15">
        <v>4</v>
      </c>
      <c r="S41" s="15">
        <v>7</v>
      </c>
      <c r="T41" s="15">
        <v>1</v>
      </c>
      <c r="U41" s="15">
        <v>0</v>
      </c>
      <c r="V41" s="15">
        <v>1</v>
      </c>
      <c r="W41" s="15">
        <v>25000</v>
      </c>
      <c r="X41" s="15">
        <v>1</v>
      </c>
      <c r="Y41" s="15">
        <v>0</v>
      </c>
      <c r="Z41" s="15">
        <v>1</v>
      </c>
      <c r="AA41" s="15">
        <f t="shared" si="0"/>
        <v>1</v>
      </c>
      <c r="AB41" s="193">
        <f t="shared" si="26"/>
        <v>1300</v>
      </c>
      <c r="AC41" s="159">
        <v>8</v>
      </c>
      <c r="AD41" s="159">
        <v>1</v>
      </c>
      <c r="AE41" s="159">
        <v>1</v>
      </c>
      <c r="AF41" s="159">
        <v>1300</v>
      </c>
      <c r="AG41" s="159">
        <f t="shared" si="14"/>
        <v>1300</v>
      </c>
      <c r="AH41" s="159">
        <v>60</v>
      </c>
      <c r="AI41" s="171">
        <f t="shared" si="15"/>
        <v>1300</v>
      </c>
      <c r="AM41" s="15">
        <f t="shared" si="16"/>
        <v>0</v>
      </c>
      <c r="AP41" s="15">
        <f t="shared" si="17"/>
        <v>1300</v>
      </c>
      <c r="AQ41" s="172">
        <f t="shared" si="36"/>
        <v>1300</v>
      </c>
      <c r="AR41" s="27">
        <f t="shared" si="37"/>
        <v>1</v>
      </c>
      <c r="AS41" s="172">
        <f t="shared" si="18"/>
        <v>1300</v>
      </c>
      <c r="AX41" s="15">
        <f t="shared" si="27"/>
        <v>0</v>
      </c>
      <c r="BI41" s="27">
        <f t="shared" si="19"/>
        <v>0</v>
      </c>
      <c r="BJ41" s="27">
        <f t="shared" si="38"/>
        <v>0</v>
      </c>
      <c r="BR41" s="27">
        <f t="shared" si="20"/>
        <v>0</v>
      </c>
      <c r="BS41" s="27">
        <f t="shared" si="21"/>
        <v>0</v>
      </c>
      <c r="BT41" s="15">
        <v>1.5</v>
      </c>
      <c r="BU41" s="15">
        <v>2</v>
      </c>
      <c r="BV41" s="15">
        <v>1.3333333333333333</v>
      </c>
      <c r="BW41" s="15">
        <v>1.5</v>
      </c>
      <c r="BX41" s="15">
        <v>2.5</v>
      </c>
      <c r="BY41" s="15">
        <f t="shared" si="22"/>
        <v>1.7666666666666664</v>
      </c>
      <c r="BZ41" s="15">
        <v>3</v>
      </c>
      <c r="CA41" s="15">
        <f t="shared" si="23"/>
        <v>0</v>
      </c>
      <c r="CB41" s="15">
        <v>5</v>
      </c>
      <c r="CC41" s="15" t="s">
        <v>1008</v>
      </c>
      <c r="CD41" s="15" t="s">
        <v>1008</v>
      </c>
      <c r="CE41" s="15" t="s">
        <v>1007</v>
      </c>
      <c r="CH41" s="15" t="s">
        <v>1007</v>
      </c>
      <c r="CK41" s="15" t="s">
        <v>1007</v>
      </c>
      <c r="CL41" s="15" t="s">
        <v>1007</v>
      </c>
      <c r="CN41" s="15" t="s">
        <v>1007</v>
      </c>
      <c r="CP41" s="15" t="s">
        <v>1007</v>
      </c>
      <c r="CR41" s="15" t="s">
        <v>1007</v>
      </c>
      <c r="DL41" s="166">
        <v>3.6</v>
      </c>
      <c r="DM41" s="166">
        <v>4.333333333333333</v>
      </c>
      <c r="DN41" s="166">
        <v>3.5</v>
      </c>
      <c r="DO41" s="166">
        <v>4.5999999999999996</v>
      </c>
      <c r="DP41" s="166">
        <v>2.3333333333333335</v>
      </c>
      <c r="DQ41" s="166">
        <v>3.25</v>
      </c>
      <c r="DR41" s="27">
        <f t="shared" si="4"/>
        <v>3.6027777777777774</v>
      </c>
      <c r="DS41" s="15">
        <f t="shared" si="29"/>
        <v>-0.57777777777777795</v>
      </c>
    </row>
    <row r="42" spans="1:130" x14ac:dyDescent="0.2">
      <c r="A42" s="15">
        <v>21</v>
      </c>
      <c r="B42" s="15">
        <v>69</v>
      </c>
      <c r="C42" s="15">
        <v>1</v>
      </c>
      <c r="D42" s="15">
        <v>1</v>
      </c>
      <c r="E42" s="15">
        <f t="shared" si="5"/>
        <v>0</v>
      </c>
      <c r="F42" s="15">
        <f t="shared" si="6"/>
        <v>0</v>
      </c>
      <c r="G42" s="15">
        <f t="shared" si="7"/>
        <v>0</v>
      </c>
      <c r="H42" s="15">
        <f t="shared" si="8"/>
        <v>0</v>
      </c>
      <c r="I42" s="15">
        <v>0</v>
      </c>
      <c r="J42" s="15">
        <v>46</v>
      </c>
      <c r="K42" s="15">
        <v>3</v>
      </c>
      <c r="L42" s="15">
        <f t="shared" si="9"/>
        <v>0</v>
      </c>
      <c r="M42" s="15">
        <f t="shared" si="10"/>
        <v>1</v>
      </c>
      <c r="N42" s="15">
        <f t="shared" si="11"/>
        <v>0</v>
      </c>
      <c r="O42" s="15">
        <f t="shared" si="12"/>
        <v>0</v>
      </c>
      <c r="P42" s="15">
        <f t="shared" si="13"/>
        <v>0</v>
      </c>
      <c r="Q42" s="15">
        <v>2</v>
      </c>
      <c r="R42" s="15">
        <v>4</v>
      </c>
      <c r="S42" s="15">
        <v>7</v>
      </c>
      <c r="T42" s="15">
        <v>0</v>
      </c>
      <c r="U42" s="15">
        <v>0</v>
      </c>
      <c r="V42" s="15">
        <v>1</v>
      </c>
      <c r="W42" s="15">
        <v>160000</v>
      </c>
      <c r="X42" s="15">
        <v>0</v>
      </c>
      <c r="Y42" s="15">
        <v>1</v>
      </c>
      <c r="Z42" s="15">
        <v>1</v>
      </c>
      <c r="AA42" s="15">
        <f t="shared" si="0"/>
        <v>3</v>
      </c>
      <c r="AB42" s="193">
        <f t="shared" si="26"/>
        <v>3200</v>
      </c>
      <c r="AC42" s="15">
        <v>7</v>
      </c>
      <c r="AD42" s="15">
        <v>1</v>
      </c>
      <c r="AE42" s="15">
        <v>3</v>
      </c>
      <c r="AF42" s="15">
        <v>9600</v>
      </c>
      <c r="AG42" s="15">
        <f t="shared" si="14"/>
        <v>9600</v>
      </c>
      <c r="AH42" s="15">
        <v>5</v>
      </c>
      <c r="AI42" s="27">
        <f t="shared" si="15"/>
        <v>3200</v>
      </c>
      <c r="AM42" s="15">
        <f t="shared" si="16"/>
        <v>0</v>
      </c>
      <c r="AP42" s="15">
        <f t="shared" si="17"/>
        <v>9600</v>
      </c>
      <c r="AQ42" s="172">
        <f t="shared" si="36"/>
        <v>3200</v>
      </c>
      <c r="AR42" s="27">
        <f t="shared" si="37"/>
        <v>1</v>
      </c>
      <c r="AS42" s="172">
        <f t="shared" si="18"/>
        <v>3200</v>
      </c>
      <c r="AX42" s="15">
        <f t="shared" si="27"/>
        <v>0</v>
      </c>
      <c r="BI42" s="27">
        <f t="shared" si="19"/>
        <v>0</v>
      </c>
      <c r="BJ42" s="27">
        <f t="shared" si="38"/>
        <v>0</v>
      </c>
      <c r="BR42" s="27">
        <f t="shared" si="20"/>
        <v>0</v>
      </c>
      <c r="BS42" s="27">
        <f t="shared" si="21"/>
        <v>0</v>
      </c>
      <c r="BT42" s="15">
        <v>4</v>
      </c>
      <c r="BU42" s="15">
        <v>4.333333333333333</v>
      </c>
      <c r="BV42" s="15">
        <v>4.333333333333333</v>
      </c>
      <c r="BW42" s="15">
        <v>3.5</v>
      </c>
      <c r="BX42" s="15">
        <v>3.5</v>
      </c>
      <c r="BY42" s="15">
        <f t="shared" si="22"/>
        <v>3.9333333333333327</v>
      </c>
      <c r="BZ42" s="15">
        <v>5</v>
      </c>
      <c r="CA42" s="15">
        <f t="shared" si="23"/>
        <v>1</v>
      </c>
      <c r="CB42" s="15">
        <v>2</v>
      </c>
      <c r="CC42" s="15">
        <f t="shared" si="24"/>
        <v>0</v>
      </c>
      <c r="CD42" s="15">
        <f t="shared" si="25"/>
        <v>0</v>
      </c>
      <c r="CE42" s="15">
        <v>2</v>
      </c>
      <c r="CF42" s="15">
        <v>4</v>
      </c>
      <c r="CG42" s="15">
        <v>1</v>
      </c>
      <c r="CH42" s="15">
        <v>1</v>
      </c>
      <c r="CI42" s="15">
        <v>1</v>
      </c>
      <c r="CJ42" s="15">
        <v>1</v>
      </c>
      <c r="CK42" s="15">
        <v>1</v>
      </c>
      <c r="CL42" s="15">
        <v>1</v>
      </c>
      <c r="CN42" s="15">
        <v>1</v>
      </c>
      <c r="CP42" s="15">
        <v>1</v>
      </c>
      <c r="CR42" s="15">
        <v>1</v>
      </c>
      <c r="DL42" s="15">
        <v>5</v>
      </c>
      <c r="DM42" s="15">
        <v>4.333333333333333</v>
      </c>
      <c r="DN42" s="15">
        <v>4.5</v>
      </c>
      <c r="DO42" s="15">
        <v>4</v>
      </c>
      <c r="DP42" s="15">
        <v>3</v>
      </c>
      <c r="DQ42" s="15">
        <v>4.25</v>
      </c>
      <c r="DR42" s="27">
        <f t="shared" si="4"/>
        <v>4.1805555555555554</v>
      </c>
      <c r="DS42" s="15">
        <f t="shared" si="29"/>
        <v>0.10555555555555518</v>
      </c>
    </row>
    <row r="43" spans="1:130" x14ac:dyDescent="0.2">
      <c r="A43" s="15">
        <v>21</v>
      </c>
      <c r="B43" s="15">
        <v>69</v>
      </c>
      <c r="C43" s="15">
        <v>1</v>
      </c>
      <c r="D43" s="15">
        <v>1</v>
      </c>
      <c r="E43" s="15">
        <f t="shared" si="5"/>
        <v>0</v>
      </c>
      <c r="F43" s="15">
        <f t="shared" si="6"/>
        <v>0</v>
      </c>
      <c r="G43" s="15">
        <f t="shared" si="7"/>
        <v>0</v>
      </c>
      <c r="H43" s="15">
        <f t="shared" si="8"/>
        <v>0</v>
      </c>
      <c r="I43" s="15">
        <v>0</v>
      </c>
      <c r="J43" s="15">
        <v>46</v>
      </c>
      <c r="K43" s="15">
        <v>3</v>
      </c>
      <c r="L43" s="15">
        <f t="shared" si="9"/>
        <v>0</v>
      </c>
      <c r="M43" s="15">
        <f t="shared" si="10"/>
        <v>1</v>
      </c>
      <c r="N43" s="15">
        <f t="shared" si="11"/>
        <v>0</v>
      </c>
      <c r="O43" s="15">
        <f t="shared" si="12"/>
        <v>0</v>
      </c>
      <c r="P43" s="15">
        <f t="shared" si="13"/>
        <v>0</v>
      </c>
      <c r="Q43" s="15">
        <v>2</v>
      </c>
      <c r="R43" s="15">
        <v>4</v>
      </c>
      <c r="S43" s="15">
        <v>7</v>
      </c>
      <c r="T43" s="15">
        <v>0</v>
      </c>
      <c r="U43" s="15">
        <v>0</v>
      </c>
      <c r="V43" s="15">
        <v>1</v>
      </c>
      <c r="W43" s="15">
        <v>160000</v>
      </c>
      <c r="X43" s="15">
        <v>0</v>
      </c>
      <c r="Y43" s="15">
        <v>0</v>
      </c>
      <c r="Z43" s="15">
        <v>1</v>
      </c>
      <c r="AA43" s="15">
        <f t="shared" si="0"/>
        <v>3</v>
      </c>
      <c r="AB43" s="193">
        <f t="shared" si="26"/>
        <v>3200</v>
      </c>
      <c r="AC43" s="159">
        <v>7</v>
      </c>
      <c r="AD43" s="159">
        <v>1</v>
      </c>
      <c r="AE43" s="159">
        <v>3</v>
      </c>
      <c r="AF43" s="159">
        <v>9600</v>
      </c>
      <c r="AG43" s="159">
        <f t="shared" si="14"/>
        <v>9600</v>
      </c>
      <c r="AH43" s="159">
        <v>5</v>
      </c>
      <c r="AI43" s="171">
        <f t="shared" si="15"/>
        <v>3200</v>
      </c>
      <c r="AM43" s="15">
        <f t="shared" si="16"/>
        <v>0</v>
      </c>
      <c r="AP43" s="15">
        <f t="shared" si="17"/>
        <v>9600</v>
      </c>
      <c r="AQ43" s="172">
        <f t="shared" si="36"/>
        <v>3200</v>
      </c>
      <c r="AR43" s="27">
        <f t="shared" si="37"/>
        <v>1</v>
      </c>
      <c r="AS43" s="172">
        <f t="shared" si="18"/>
        <v>3200</v>
      </c>
      <c r="AX43" s="15">
        <f t="shared" si="27"/>
        <v>0</v>
      </c>
      <c r="BI43" s="27">
        <f t="shared" si="19"/>
        <v>0</v>
      </c>
      <c r="BJ43" s="27">
        <f t="shared" si="38"/>
        <v>0</v>
      </c>
      <c r="BR43" s="27">
        <f t="shared" si="20"/>
        <v>0</v>
      </c>
      <c r="BS43" s="27">
        <f t="shared" si="21"/>
        <v>0</v>
      </c>
      <c r="BT43" s="15">
        <v>4</v>
      </c>
      <c r="BU43" s="15">
        <v>4.333333333333333</v>
      </c>
      <c r="BV43" s="15">
        <v>4.333333333333333</v>
      </c>
      <c r="BW43" s="15">
        <v>3.5</v>
      </c>
      <c r="BX43" s="15">
        <v>3.5</v>
      </c>
      <c r="BY43" s="15">
        <f t="shared" si="22"/>
        <v>3.9333333333333327</v>
      </c>
      <c r="BZ43" s="15">
        <v>5</v>
      </c>
      <c r="CA43" s="15">
        <f t="shared" si="23"/>
        <v>1</v>
      </c>
      <c r="CB43" s="15">
        <v>2</v>
      </c>
      <c r="CC43" s="15">
        <f t="shared" si="24"/>
        <v>0</v>
      </c>
      <c r="CD43" s="15">
        <f t="shared" si="25"/>
        <v>0</v>
      </c>
      <c r="CE43" s="15">
        <v>2</v>
      </c>
      <c r="CF43" s="15">
        <v>4</v>
      </c>
      <c r="CG43" s="15">
        <v>1</v>
      </c>
      <c r="CH43" s="15">
        <v>1</v>
      </c>
      <c r="CI43" s="15">
        <v>1</v>
      </c>
      <c r="CJ43" s="15">
        <v>1</v>
      </c>
      <c r="CK43" s="15">
        <v>1</v>
      </c>
      <c r="CL43" s="15">
        <v>1</v>
      </c>
      <c r="CN43" s="15">
        <v>1</v>
      </c>
      <c r="CP43" s="15">
        <v>1</v>
      </c>
      <c r="CR43" s="15">
        <v>1</v>
      </c>
      <c r="DL43" s="27">
        <v>4.4000000000000004</v>
      </c>
      <c r="DM43" s="27">
        <v>4</v>
      </c>
      <c r="DN43" s="27">
        <v>3.75</v>
      </c>
      <c r="DO43" s="27">
        <v>3.8</v>
      </c>
      <c r="DP43" s="27">
        <v>4</v>
      </c>
      <c r="DQ43" s="27">
        <v>4.5</v>
      </c>
      <c r="DR43" s="27">
        <f t="shared" si="4"/>
        <v>4.0750000000000002</v>
      </c>
      <c r="DS43" s="15">
        <f t="shared" si="29"/>
        <v>1.2194444444444446</v>
      </c>
    </row>
    <row r="44" spans="1:130" x14ac:dyDescent="0.2">
      <c r="A44" s="15">
        <v>22</v>
      </c>
      <c r="B44" s="15">
        <v>72</v>
      </c>
      <c r="C44" s="15">
        <v>0</v>
      </c>
      <c r="D44" s="15">
        <v>1</v>
      </c>
      <c r="E44" s="15">
        <f t="shared" si="5"/>
        <v>0</v>
      </c>
      <c r="F44" s="15">
        <f t="shared" si="6"/>
        <v>0</v>
      </c>
      <c r="G44" s="15">
        <f t="shared" si="7"/>
        <v>0</v>
      </c>
      <c r="H44" s="15">
        <f t="shared" si="8"/>
        <v>0</v>
      </c>
      <c r="I44" s="15">
        <v>1</v>
      </c>
      <c r="J44" s="15">
        <v>68</v>
      </c>
      <c r="K44" s="15">
        <v>4</v>
      </c>
      <c r="L44" s="15">
        <f t="shared" si="9"/>
        <v>0</v>
      </c>
      <c r="M44" s="15">
        <f t="shared" si="10"/>
        <v>0</v>
      </c>
      <c r="N44" s="15">
        <f t="shared" si="11"/>
        <v>1</v>
      </c>
      <c r="O44" s="15">
        <f t="shared" si="12"/>
        <v>0</v>
      </c>
      <c r="P44" s="15">
        <f t="shared" si="13"/>
        <v>0</v>
      </c>
      <c r="Q44" s="15">
        <v>2</v>
      </c>
      <c r="R44" s="15">
        <v>2</v>
      </c>
      <c r="S44" s="15">
        <v>10</v>
      </c>
      <c r="T44" s="15">
        <v>0</v>
      </c>
      <c r="U44" s="15">
        <v>1</v>
      </c>
      <c r="V44" s="15">
        <v>1</v>
      </c>
      <c r="W44" s="15">
        <v>65000</v>
      </c>
      <c r="X44" s="15">
        <v>1</v>
      </c>
      <c r="Y44" s="15">
        <v>1</v>
      </c>
      <c r="Z44" s="15">
        <v>1</v>
      </c>
      <c r="AA44" s="15">
        <f t="shared" si="0"/>
        <v>15</v>
      </c>
      <c r="AB44" s="193">
        <f t="shared" si="26"/>
        <v>720</v>
      </c>
      <c r="AC44" s="15">
        <v>1</v>
      </c>
      <c r="AD44" s="15">
        <v>1</v>
      </c>
      <c r="AE44" s="15">
        <v>15</v>
      </c>
      <c r="AF44" s="15">
        <v>10800</v>
      </c>
      <c r="AG44" s="15">
        <f t="shared" si="14"/>
        <v>10800</v>
      </c>
      <c r="AH44" s="15">
        <v>9</v>
      </c>
      <c r="AI44" s="27">
        <f t="shared" si="15"/>
        <v>720</v>
      </c>
      <c r="AM44" s="15">
        <f t="shared" si="16"/>
        <v>0</v>
      </c>
      <c r="AP44" s="15">
        <f t="shared" si="17"/>
        <v>10800</v>
      </c>
      <c r="AQ44" s="172">
        <f t="shared" si="36"/>
        <v>720</v>
      </c>
      <c r="AR44" s="27">
        <f t="shared" si="37"/>
        <v>1</v>
      </c>
      <c r="AS44" s="172">
        <f t="shared" si="18"/>
        <v>720</v>
      </c>
      <c r="AX44" s="15">
        <f t="shared" si="27"/>
        <v>0</v>
      </c>
      <c r="BI44" s="27">
        <f t="shared" si="19"/>
        <v>0</v>
      </c>
      <c r="BJ44" s="27">
        <f t="shared" si="38"/>
        <v>0</v>
      </c>
      <c r="BR44" s="27">
        <f t="shared" si="20"/>
        <v>0</v>
      </c>
      <c r="BS44" s="27">
        <f t="shared" si="21"/>
        <v>0</v>
      </c>
      <c r="BT44" s="15">
        <v>3.25</v>
      </c>
      <c r="BU44" s="15">
        <v>4</v>
      </c>
      <c r="BV44" s="15">
        <v>3.6666666666666665</v>
      </c>
      <c r="BW44" s="15">
        <v>4.5</v>
      </c>
      <c r="BX44" s="15">
        <v>3.5</v>
      </c>
      <c r="BY44" s="15">
        <f t="shared" si="22"/>
        <v>3.7833333333333328</v>
      </c>
      <c r="BZ44" s="15">
        <v>2</v>
      </c>
      <c r="CA44" s="15">
        <f t="shared" si="23"/>
        <v>0</v>
      </c>
      <c r="CB44" s="15">
        <v>5</v>
      </c>
      <c r="CC44" s="15" t="s">
        <v>1008</v>
      </c>
      <c r="CD44" s="15" t="s">
        <v>1008</v>
      </c>
      <c r="CE44" s="15" t="s">
        <v>1007</v>
      </c>
      <c r="CH44" s="15" t="s">
        <v>1007</v>
      </c>
      <c r="CK44" s="15" t="s">
        <v>1007</v>
      </c>
      <c r="CL44" s="15" t="s">
        <v>1007</v>
      </c>
      <c r="CN44" s="15" t="s">
        <v>1007</v>
      </c>
      <c r="CP44" s="15" t="s">
        <v>1007</v>
      </c>
      <c r="CR44" s="15" t="s">
        <v>1007</v>
      </c>
      <c r="CZ44" s="15">
        <v>1</v>
      </c>
      <c r="DA44" s="15">
        <v>3</v>
      </c>
      <c r="DB44" s="15">
        <v>2</v>
      </c>
      <c r="DC44" s="15">
        <v>3</v>
      </c>
      <c r="DD44" s="15">
        <v>3</v>
      </c>
      <c r="DE44" s="15">
        <v>3</v>
      </c>
      <c r="DL44" s="15">
        <v>3.4</v>
      </c>
      <c r="DM44" s="15">
        <v>3</v>
      </c>
      <c r="DN44" s="15">
        <v>3.25</v>
      </c>
      <c r="DO44" s="15">
        <v>3.4</v>
      </c>
      <c r="DP44" s="15">
        <v>2.3333333333333335</v>
      </c>
      <c r="DQ44" s="15">
        <v>1.75</v>
      </c>
      <c r="DR44" s="27">
        <f t="shared" si="4"/>
        <v>2.8555555555555556</v>
      </c>
      <c r="DS44" s="15">
        <f t="shared" si="29"/>
        <v>0.1166666666666667</v>
      </c>
    </row>
    <row r="45" spans="1:130" x14ac:dyDescent="0.2">
      <c r="A45" s="15">
        <v>22</v>
      </c>
      <c r="B45" s="15">
        <v>72</v>
      </c>
      <c r="C45" s="15">
        <v>0</v>
      </c>
      <c r="D45" s="15">
        <v>1</v>
      </c>
      <c r="E45" s="15">
        <f t="shared" si="5"/>
        <v>0</v>
      </c>
      <c r="F45" s="15">
        <f t="shared" si="6"/>
        <v>0</v>
      </c>
      <c r="G45" s="15">
        <f t="shared" si="7"/>
        <v>0</v>
      </c>
      <c r="H45" s="15">
        <f t="shared" si="8"/>
        <v>0</v>
      </c>
      <c r="I45" s="15">
        <v>1</v>
      </c>
      <c r="J45" s="15">
        <v>68</v>
      </c>
      <c r="K45" s="15">
        <v>4</v>
      </c>
      <c r="L45" s="15">
        <f t="shared" si="9"/>
        <v>0</v>
      </c>
      <c r="M45" s="15">
        <f t="shared" si="10"/>
        <v>0</v>
      </c>
      <c r="N45" s="15">
        <f t="shared" si="11"/>
        <v>1</v>
      </c>
      <c r="O45" s="15">
        <f t="shared" si="12"/>
        <v>0</v>
      </c>
      <c r="P45" s="15">
        <f t="shared" si="13"/>
        <v>0</v>
      </c>
      <c r="Q45" s="15">
        <v>2</v>
      </c>
      <c r="R45" s="15">
        <v>2</v>
      </c>
      <c r="S45" s="15">
        <v>10</v>
      </c>
      <c r="T45" s="15">
        <v>0</v>
      </c>
      <c r="U45" s="15">
        <v>1</v>
      </c>
      <c r="V45" s="15">
        <v>1</v>
      </c>
      <c r="W45" s="15">
        <v>65000</v>
      </c>
      <c r="X45" s="15">
        <v>1</v>
      </c>
      <c r="Y45" s="15">
        <v>0</v>
      </c>
      <c r="Z45" s="15">
        <v>1</v>
      </c>
      <c r="AA45" s="15">
        <f t="shared" si="0"/>
        <v>15</v>
      </c>
      <c r="AB45" s="193">
        <f t="shared" si="26"/>
        <v>444.44466666666665</v>
      </c>
      <c r="AC45" s="159">
        <v>1</v>
      </c>
      <c r="AD45" s="159">
        <v>1</v>
      </c>
      <c r="AE45" s="159">
        <v>15</v>
      </c>
      <c r="AF45" s="159">
        <v>6666.67</v>
      </c>
      <c r="AG45" s="159">
        <f t="shared" si="14"/>
        <v>6666.67</v>
      </c>
      <c r="AH45" s="159">
        <v>9</v>
      </c>
      <c r="AI45" s="171">
        <f t="shared" si="15"/>
        <v>444.44466666666665</v>
      </c>
      <c r="AM45" s="15">
        <f t="shared" si="16"/>
        <v>0</v>
      </c>
      <c r="AP45" s="15">
        <f t="shared" si="17"/>
        <v>6666.67</v>
      </c>
      <c r="AQ45" s="172">
        <f t="shared" si="36"/>
        <v>444.44466666666665</v>
      </c>
      <c r="AR45" s="27">
        <f t="shared" si="37"/>
        <v>1</v>
      </c>
      <c r="AS45" s="172">
        <f t="shared" si="18"/>
        <v>444.44466666666665</v>
      </c>
      <c r="AX45" s="15">
        <f t="shared" si="27"/>
        <v>0</v>
      </c>
      <c r="BI45" s="27">
        <f t="shared" si="19"/>
        <v>0</v>
      </c>
      <c r="BJ45" s="27">
        <f t="shared" si="38"/>
        <v>0</v>
      </c>
      <c r="BR45" s="27">
        <f t="shared" si="20"/>
        <v>0</v>
      </c>
      <c r="BS45" s="27">
        <f t="shared" si="21"/>
        <v>0</v>
      </c>
      <c r="BT45" s="15">
        <v>3.25</v>
      </c>
      <c r="BU45" s="15">
        <v>4</v>
      </c>
      <c r="BV45" s="15">
        <v>3.6666666666666665</v>
      </c>
      <c r="BW45" s="15">
        <v>4.5</v>
      </c>
      <c r="BX45" s="15">
        <v>3.5</v>
      </c>
      <c r="BY45" s="15">
        <f t="shared" si="22"/>
        <v>3.7833333333333328</v>
      </c>
      <c r="BZ45" s="15">
        <v>2</v>
      </c>
      <c r="CA45" s="15">
        <f t="shared" si="23"/>
        <v>0</v>
      </c>
      <c r="CB45" s="15">
        <v>5</v>
      </c>
      <c r="CC45" s="15" t="s">
        <v>1008</v>
      </c>
      <c r="CD45" s="15" t="s">
        <v>1008</v>
      </c>
      <c r="CE45" s="15" t="s">
        <v>1007</v>
      </c>
      <c r="CH45" s="15" t="s">
        <v>1007</v>
      </c>
      <c r="CK45" s="15" t="s">
        <v>1007</v>
      </c>
      <c r="CL45" s="15" t="s">
        <v>1007</v>
      </c>
      <c r="CN45" s="15" t="s">
        <v>1007</v>
      </c>
      <c r="CP45" s="15" t="s">
        <v>1007</v>
      </c>
      <c r="CR45" s="15" t="s">
        <v>1007</v>
      </c>
      <c r="CZ45" s="15">
        <v>1</v>
      </c>
      <c r="DA45" s="15">
        <v>3</v>
      </c>
      <c r="DB45" s="15">
        <v>2</v>
      </c>
      <c r="DC45" s="15">
        <v>3</v>
      </c>
      <c r="DD45" s="15">
        <v>3</v>
      </c>
      <c r="DE45" s="15">
        <v>3</v>
      </c>
      <c r="DL45" s="27">
        <v>3.2</v>
      </c>
      <c r="DM45" s="27">
        <v>3.3333333333333335</v>
      </c>
      <c r="DN45" s="27">
        <v>3</v>
      </c>
      <c r="DO45" s="27">
        <v>3.4</v>
      </c>
      <c r="DP45" s="27">
        <v>2</v>
      </c>
      <c r="DQ45" s="27">
        <v>1.5</v>
      </c>
      <c r="DR45" s="27">
        <f t="shared" si="4"/>
        <v>2.7388888888888889</v>
      </c>
      <c r="DS45" s="15">
        <f t="shared" si="29"/>
        <v>-1.2999999999999998</v>
      </c>
    </row>
    <row r="46" spans="1:130" x14ac:dyDescent="0.2">
      <c r="A46" s="15">
        <v>23</v>
      </c>
      <c r="B46" s="15">
        <v>73</v>
      </c>
      <c r="C46" s="15">
        <v>1</v>
      </c>
      <c r="D46" s="15">
        <v>6</v>
      </c>
      <c r="E46" s="15">
        <f t="shared" si="5"/>
        <v>0</v>
      </c>
      <c r="F46" s="15">
        <f t="shared" si="6"/>
        <v>0</v>
      </c>
      <c r="G46" s="15">
        <f t="shared" si="7"/>
        <v>0</v>
      </c>
      <c r="H46" s="15">
        <f t="shared" si="8"/>
        <v>1</v>
      </c>
      <c r="I46" s="15">
        <v>1</v>
      </c>
      <c r="J46" s="15">
        <v>79</v>
      </c>
      <c r="K46" s="15">
        <v>3</v>
      </c>
      <c r="L46" s="15">
        <f t="shared" si="9"/>
        <v>0</v>
      </c>
      <c r="M46" s="15">
        <f t="shared" si="10"/>
        <v>1</v>
      </c>
      <c r="N46" s="15">
        <f t="shared" si="11"/>
        <v>0</v>
      </c>
      <c r="O46" s="15">
        <f t="shared" si="12"/>
        <v>0</v>
      </c>
      <c r="P46" s="15">
        <f t="shared" si="13"/>
        <v>0</v>
      </c>
      <c r="Q46" s="15">
        <v>2</v>
      </c>
      <c r="R46" s="15">
        <v>7</v>
      </c>
      <c r="S46" s="15">
        <v>20</v>
      </c>
      <c r="T46" s="15">
        <v>1</v>
      </c>
      <c r="U46" s="15">
        <v>0</v>
      </c>
      <c r="V46" s="15">
        <v>0</v>
      </c>
      <c r="W46" s="15">
        <v>0</v>
      </c>
      <c r="X46" s="15">
        <v>1</v>
      </c>
      <c r="Y46" s="15">
        <v>1</v>
      </c>
      <c r="Z46" s="15">
        <v>1</v>
      </c>
      <c r="AA46" s="15">
        <f t="shared" si="0"/>
        <v>1.5</v>
      </c>
      <c r="AB46" s="193">
        <f t="shared" si="26"/>
        <v>960</v>
      </c>
      <c r="AC46" s="15">
        <v>8</v>
      </c>
      <c r="AD46" s="15">
        <v>1</v>
      </c>
      <c r="AE46" s="15">
        <v>1.5</v>
      </c>
      <c r="AF46" s="15">
        <v>1440</v>
      </c>
      <c r="AG46" s="15">
        <f t="shared" si="14"/>
        <v>1440</v>
      </c>
      <c r="AH46" s="15">
        <v>120</v>
      </c>
      <c r="AI46" s="27">
        <f t="shared" si="15"/>
        <v>960</v>
      </c>
      <c r="AM46" s="15">
        <f t="shared" si="16"/>
        <v>0</v>
      </c>
      <c r="AP46" s="15">
        <f t="shared" si="17"/>
        <v>1440</v>
      </c>
      <c r="AQ46" s="172">
        <f t="shared" si="36"/>
        <v>960</v>
      </c>
      <c r="AR46" s="27">
        <f t="shared" si="37"/>
        <v>1</v>
      </c>
      <c r="AS46" s="172">
        <f t="shared" si="18"/>
        <v>960</v>
      </c>
      <c r="AX46" s="15">
        <f t="shared" si="27"/>
        <v>0</v>
      </c>
      <c r="BI46" s="27">
        <f t="shared" si="19"/>
        <v>0</v>
      </c>
      <c r="BJ46" s="27">
        <f t="shared" si="38"/>
        <v>0</v>
      </c>
      <c r="BR46" s="27">
        <f t="shared" si="20"/>
        <v>0</v>
      </c>
      <c r="BS46" s="27">
        <f t="shared" si="21"/>
        <v>0</v>
      </c>
      <c r="BT46" s="15">
        <v>2</v>
      </c>
      <c r="BU46" s="15">
        <v>2.3333333333333335</v>
      </c>
      <c r="BV46" s="15">
        <v>1.3333333333333333</v>
      </c>
      <c r="BW46" s="15">
        <v>2.5</v>
      </c>
      <c r="BX46" s="15">
        <v>1</v>
      </c>
      <c r="BY46" s="15">
        <f t="shared" si="22"/>
        <v>1.8333333333333335</v>
      </c>
      <c r="BZ46" s="15">
        <v>3</v>
      </c>
      <c r="CA46" s="15">
        <f t="shared" si="23"/>
        <v>0</v>
      </c>
      <c r="CB46" s="15">
        <v>5</v>
      </c>
      <c r="CC46" s="15" t="s">
        <v>1008</v>
      </c>
      <c r="CD46" s="15" t="s">
        <v>1008</v>
      </c>
      <c r="CE46" s="15" t="s">
        <v>1007</v>
      </c>
      <c r="CH46" s="15" t="s">
        <v>1007</v>
      </c>
      <c r="CK46" s="15" t="s">
        <v>1007</v>
      </c>
      <c r="CL46" s="15" t="s">
        <v>1007</v>
      </c>
      <c r="CN46" s="15" t="s">
        <v>1007</v>
      </c>
      <c r="CP46" s="15" t="s">
        <v>1007</v>
      </c>
      <c r="CR46" s="15" t="s">
        <v>1007</v>
      </c>
      <c r="CZ46" s="15">
        <v>1</v>
      </c>
      <c r="DA46" s="15">
        <v>3</v>
      </c>
      <c r="DF46" s="15">
        <v>2</v>
      </c>
      <c r="DG46" s="15">
        <v>3</v>
      </c>
      <c r="DL46" s="15">
        <v>5</v>
      </c>
      <c r="DM46" s="15">
        <v>4</v>
      </c>
      <c r="DN46" s="15">
        <v>2.5</v>
      </c>
      <c r="DO46" s="15">
        <v>3.4</v>
      </c>
      <c r="DP46" s="15">
        <v>4.333333333333333</v>
      </c>
      <c r="DQ46" s="15">
        <v>5</v>
      </c>
      <c r="DR46" s="27">
        <f t="shared" si="4"/>
        <v>4.0388888888888888</v>
      </c>
      <c r="DS46" s="15">
        <f t="shared" si="29"/>
        <v>0.18888888888888866</v>
      </c>
    </row>
    <row r="47" spans="1:130" x14ac:dyDescent="0.2">
      <c r="A47" s="15">
        <v>23</v>
      </c>
      <c r="B47" s="15">
        <v>73</v>
      </c>
      <c r="C47" s="15">
        <v>1</v>
      </c>
      <c r="D47" s="15">
        <v>6</v>
      </c>
      <c r="E47" s="15">
        <f t="shared" si="5"/>
        <v>0</v>
      </c>
      <c r="F47" s="15">
        <f t="shared" si="6"/>
        <v>0</v>
      </c>
      <c r="G47" s="15">
        <f t="shared" si="7"/>
        <v>0</v>
      </c>
      <c r="H47" s="15">
        <f t="shared" si="8"/>
        <v>1</v>
      </c>
      <c r="I47" s="15">
        <v>1</v>
      </c>
      <c r="J47" s="15">
        <v>79</v>
      </c>
      <c r="K47" s="15">
        <v>3</v>
      </c>
      <c r="L47" s="15">
        <f t="shared" si="9"/>
        <v>0</v>
      </c>
      <c r="M47" s="15">
        <f t="shared" si="10"/>
        <v>1</v>
      </c>
      <c r="N47" s="15">
        <f t="shared" si="11"/>
        <v>0</v>
      </c>
      <c r="O47" s="15">
        <f t="shared" si="12"/>
        <v>0</v>
      </c>
      <c r="P47" s="15">
        <f t="shared" si="13"/>
        <v>0</v>
      </c>
      <c r="Q47" s="15">
        <v>2</v>
      </c>
      <c r="R47" s="15">
        <v>7</v>
      </c>
      <c r="S47" s="15">
        <v>20</v>
      </c>
      <c r="T47" s="15">
        <v>1</v>
      </c>
      <c r="U47" s="15">
        <v>0</v>
      </c>
      <c r="V47" s="15">
        <v>0</v>
      </c>
      <c r="W47" s="15">
        <v>0</v>
      </c>
      <c r="X47" s="15">
        <v>1</v>
      </c>
      <c r="Y47" s="15">
        <v>0</v>
      </c>
      <c r="Z47" s="15">
        <v>1</v>
      </c>
      <c r="AA47" s="15">
        <f t="shared" si="0"/>
        <v>1.5</v>
      </c>
      <c r="AB47" s="193">
        <f t="shared" si="26"/>
        <v>960</v>
      </c>
      <c r="AC47" s="159">
        <v>8</v>
      </c>
      <c r="AD47" s="159">
        <v>1</v>
      </c>
      <c r="AE47" s="159">
        <v>1.5</v>
      </c>
      <c r="AF47" s="159">
        <v>1440</v>
      </c>
      <c r="AG47" s="159">
        <f t="shared" si="14"/>
        <v>1440</v>
      </c>
      <c r="AH47" s="159">
        <v>120</v>
      </c>
      <c r="AI47" s="171">
        <f t="shared" si="15"/>
        <v>960</v>
      </c>
      <c r="AM47" s="15">
        <f t="shared" si="16"/>
        <v>0</v>
      </c>
      <c r="AP47" s="15">
        <f t="shared" si="17"/>
        <v>1440</v>
      </c>
      <c r="AQ47" s="172">
        <f t="shared" si="36"/>
        <v>960</v>
      </c>
      <c r="AR47" s="27">
        <f t="shared" si="37"/>
        <v>1</v>
      </c>
      <c r="AS47" s="172">
        <f t="shared" si="18"/>
        <v>960</v>
      </c>
      <c r="AX47" s="15">
        <f t="shared" si="27"/>
        <v>0</v>
      </c>
      <c r="BI47" s="27">
        <f t="shared" si="19"/>
        <v>0</v>
      </c>
      <c r="BJ47" s="27">
        <f t="shared" si="38"/>
        <v>0</v>
      </c>
      <c r="BR47" s="27">
        <f t="shared" si="20"/>
        <v>0</v>
      </c>
      <c r="BS47" s="27">
        <f t="shared" si="21"/>
        <v>0</v>
      </c>
      <c r="BT47" s="15">
        <v>2</v>
      </c>
      <c r="BU47" s="15">
        <v>2.3333333333333335</v>
      </c>
      <c r="BV47" s="15">
        <v>1.3333333333333333</v>
      </c>
      <c r="BW47" s="15">
        <v>2.5</v>
      </c>
      <c r="BX47" s="15">
        <v>1</v>
      </c>
      <c r="BY47" s="15">
        <f t="shared" si="22"/>
        <v>1.8333333333333335</v>
      </c>
      <c r="BZ47" s="15">
        <v>3</v>
      </c>
      <c r="CA47" s="15">
        <f t="shared" si="23"/>
        <v>0</v>
      </c>
      <c r="CB47" s="15">
        <v>5</v>
      </c>
      <c r="CC47" s="15" t="s">
        <v>1008</v>
      </c>
      <c r="CD47" s="15" t="s">
        <v>1008</v>
      </c>
      <c r="CE47" s="15" t="s">
        <v>1007</v>
      </c>
      <c r="CH47" s="15" t="s">
        <v>1007</v>
      </c>
      <c r="CK47" s="15" t="s">
        <v>1007</v>
      </c>
      <c r="CL47" s="15" t="s">
        <v>1007</v>
      </c>
      <c r="CN47" s="15" t="s">
        <v>1007</v>
      </c>
      <c r="CP47" s="15" t="s">
        <v>1007</v>
      </c>
      <c r="CR47" s="15" t="s">
        <v>1007</v>
      </c>
      <c r="CZ47" s="15">
        <v>1</v>
      </c>
      <c r="DA47" s="15">
        <v>3</v>
      </c>
      <c r="DF47" s="15">
        <v>2</v>
      </c>
      <c r="DG47" s="15">
        <v>3</v>
      </c>
      <c r="DL47" s="27">
        <v>4.8</v>
      </c>
      <c r="DM47" s="27">
        <v>4</v>
      </c>
      <c r="DN47" s="27">
        <v>3.75</v>
      </c>
      <c r="DO47" s="27">
        <v>3.8</v>
      </c>
      <c r="DP47" s="27">
        <v>3</v>
      </c>
      <c r="DQ47" s="27">
        <v>3.75</v>
      </c>
      <c r="DR47" s="27">
        <f t="shared" si="4"/>
        <v>3.85</v>
      </c>
      <c r="DS47" s="15">
        <f t="shared" si="29"/>
        <v>-0.20277777777777795</v>
      </c>
    </row>
    <row r="48" spans="1:130" x14ac:dyDescent="0.2">
      <c r="A48" s="15">
        <v>24</v>
      </c>
      <c r="B48" s="15">
        <v>75</v>
      </c>
      <c r="C48" s="15">
        <v>1</v>
      </c>
      <c r="D48" s="15">
        <v>1</v>
      </c>
      <c r="E48" s="15">
        <f t="shared" si="5"/>
        <v>0</v>
      </c>
      <c r="F48" s="15">
        <f t="shared" si="6"/>
        <v>0</v>
      </c>
      <c r="G48" s="15">
        <f t="shared" si="7"/>
        <v>0</v>
      </c>
      <c r="H48" s="15">
        <f t="shared" si="8"/>
        <v>0</v>
      </c>
      <c r="I48" s="15">
        <v>0</v>
      </c>
      <c r="J48" s="15">
        <v>64</v>
      </c>
      <c r="K48" s="15">
        <v>1</v>
      </c>
      <c r="L48" s="15">
        <f t="shared" si="9"/>
        <v>0</v>
      </c>
      <c r="M48" s="15">
        <f t="shared" si="10"/>
        <v>0</v>
      </c>
      <c r="N48" s="15">
        <f t="shared" si="11"/>
        <v>0</v>
      </c>
      <c r="O48" s="15">
        <f t="shared" si="12"/>
        <v>0</v>
      </c>
      <c r="P48" s="15">
        <f t="shared" si="13"/>
        <v>0</v>
      </c>
      <c r="Q48" s="15">
        <v>2</v>
      </c>
      <c r="R48" s="15">
        <v>6</v>
      </c>
      <c r="S48" s="15">
        <v>8</v>
      </c>
      <c r="T48" s="15">
        <v>1</v>
      </c>
      <c r="U48" s="15">
        <v>0</v>
      </c>
      <c r="V48" s="15">
        <v>1</v>
      </c>
      <c r="W48" s="15">
        <v>8000</v>
      </c>
      <c r="X48" s="15">
        <v>1</v>
      </c>
      <c r="Y48" s="15">
        <v>1</v>
      </c>
      <c r="Z48" s="15">
        <v>1</v>
      </c>
      <c r="AA48" s="15">
        <f t="shared" si="0"/>
        <v>1</v>
      </c>
      <c r="AB48" s="193">
        <f t="shared" si="26"/>
        <v>1800</v>
      </c>
      <c r="AC48" s="15">
        <v>8</v>
      </c>
      <c r="AD48" s="15">
        <v>1</v>
      </c>
      <c r="AE48" s="15">
        <v>1</v>
      </c>
      <c r="AF48" s="15">
        <v>1800</v>
      </c>
      <c r="AG48" s="15">
        <f t="shared" si="14"/>
        <v>1800</v>
      </c>
      <c r="AH48" s="15">
        <v>35</v>
      </c>
      <c r="AI48" s="27">
        <f t="shared" si="15"/>
        <v>1800</v>
      </c>
      <c r="AM48" s="15">
        <f t="shared" si="16"/>
        <v>0</v>
      </c>
      <c r="AP48" s="15">
        <f t="shared" si="17"/>
        <v>1800</v>
      </c>
      <c r="AQ48" s="172">
        <f t="shared" si="36"/>
        <v>1800</v>
      </c>
      <c r="AR48" s="27">
        <f t="shared" si="37"/>
        <v>1</v>
      </c>
      <c r="AS48" s="172">
        <f t="shared" si="18"/>
        <v>1800</v>
      </c>
      <c r="AX48" s="15">
        <f t="shared" si="27"/>
        <v>0</v>
      </c>
      <c r="BI48" s="27">
        <f t="shared" si="19"/>
        <v>0</v>
      </c>
      <c r="BJ48" s="27">
        <f t="shared" si="38"/>
        <v>0</v>
      </c>
      <c r="BR48" s="27">
        <f t="shared" si="20"/>
        <v>0</v>
      </c>
      <c r="BS48" s="27">
        <f t="shared" si="21"/>
        <v>0</v>
      </c>
      <c r="BT48" s="15">
        <v>1.5</v>
      </c>
      <c r="BU48" s="15">
        <v>2.3333333333333335</v>
      </c>
      <c r="BV48" s="15">
        <v>1.6666666666666667</v>
      </c>
      <c r="BW48" s="15">
        <v>1.5</v>
      </c>
      <c r="BX48" s="15">
        <v>3.5</v>
      </c>
      <c r="BY48" s="15">
        <f t="shared" si="22"/>
        <v>2.1</v>
      </c>
      <c r="BZ48" s="15">
        <v>3</v>
      </c>
      <c r="CA48" s="15">
        <f t="shared" si="23"/>
        <v>0</v>
      </c>
      <c r="CB48" s="15">
        <v>5</v>
      </c>
      <c r="CC48" s="15" t="s">
        <v>1008</v>
      </c>
      <c r="CD48" s="15" t="s">
        <v>1008</v>
      </c>
      <c r="CE48" s="15" t="s">
        <v>1007</v>
      </c>
      <c r="CH48" s="15" t="s">
        <v>1007</v>
      </c>
      <c r="CK48" s="15" t="s">
        <v>1007</v>
      </c>
      <c r="CL48" s="15" t="s">
        <v>1007</v>
      </c>
      <c r="CN48" s="15" t="s">
        <v>1007</v>
      </c>
      <c r="CP48" s="15" t="s">
        <v>1007</v>
      </c>
      <c r="CR48" s="15" t="s">
        <v>1007</v>
      </c>
      <c r="CZ48" s="15">
        <v>1</v>
      </c>
      <c r="DA48" s="15">
        <v>2</v>
      </c>
      <c r="DB48" s="15">
        <v>2</v>
      </c>
      <c r="DC48" s="15">
        <v>2</v>
      </c>
      <c r="DF48" s="15">
        <v>3</v>
      </c>
      <c r="DG48" s="15">
        <v>2</v>
      </c>
      <c r="DL48" s="150">
        <v>4.4000000000000004</v>
      </c>
      <c r="DM48" s="150">
        <v>4.333333333333333</v>
      </c>
      <c r="DN48" s="150">
        <v>4</v>
      </c>
      <c r="DO48" s="150">
        <v>4</v>
      </c>
      <c r="DP48" s="150">
        <v>3.3333333333333335</v>
      </c>
      <c r="DQ48" s="150">
        <v>4.25</v>
      </c>
      <c r="DR48" s="27">
        <f t="shared" si="4"/>
        <v>4.052777777777778</v>
      </c>
      <c r="DS48" s="15">
        <f t="shared" si="29"/>
        <v>0.63888888888888884</v>
      </c>
      <c r="DU48" s="27"/>
      <c r="DV48" s="27"/>
      <c r="DW48" s="27"/>
      <c r="DX48" s="27"/>
      <c r="DY48" s="27"/>
      <c r="DZ48" s="27"/>
    </row>
    <row r="49" spans="1:130" x14ac:dyDescent="0.2">
      <c r="A49" s="15">
        <v>24</v>
      </c>
      <c r="B49" s="15">
        <v>75</v>
      </c>
      <c r="C49" s="15">
        <v>1</v>
      </c>
      <c r="D49" s="15">
        <v>1</v>
      </c>
      <c r="E49" s="15">
        <f t="shared" si="5"/>
        <v>0</v>
      </c>
      <c r="F49" s="15">
        <f t="shared" si="6"/>
        <v>0</v>
      </c>
      <c r="G49" s="15">
        <f t="shared" si="7"/>
        <v>0</v>
      </c>
      <c r="H49" s="15">
        <f t="shared" si="8"/>
        <v>0</v>
      </c>
      <c r="I49" s="15">
        <v>0</v>
      </c>
      <c r="J49" s="15">
        <v>64</v>
      </c>
      <c r="K49" s="15">
        <v>1</v>
      </c>
      <c r="L49" s="15">
        <f t="shared" si="9"/>
        <v>0</v>
      </c>
      <c r="M49" s="15">
        <f t="shared" si="10"/>
        <v>0</v>
      </c>
      <c r="N49" s="15">
        <f t="shared" si="11"/>
        <v>0</v>
      </c>
      <c r="O49" s="15">
        <f t="shared" si="12"/>
        <v>0</v>
      </c>
      <c r="P49" s="15">
        <f t="shared" si="13"/>
        <v>0</v>
      </c>
      <c r="Q49" s="15">
        <v>2</v>
      </c>
      <c r="R49" s="15">
        <v>6</v>
      </c>
      <c r="S49" s="15">
        <v>8</v>
      </c>
      <c r="T49" s="15">
        <v>1</v>
      </c>
      <c r="U49" s="15">
        <v>0</v>
      </c>
      <c r="V49" s="15">
        <v>1</v>
      </c>
      <c r="W49" s="15">
        <v>8000</v>
      </c>
      <c r="X49" s="15">
        <v>1</v>
      </c>
      <c r="Y49" s="15">
        <v>0</v>
      </c>
      <c r="Z49" s="15">
        <v>1</v>
      </c>
      <c r="AA49" s="15">
        <f t="shared" si="0"/>
        <v>1</v>
      </c>
      <c r="AB49" s="193">
        <f t="shared" si="26"/>
        <v>1800</v>
      </c>
      <c r="AC49" s="159">
        <v>8</v>
      </c>
      <c r="AD49" s="159">
        <v>1</v>
      </c>
      <c r="AE49" s="159">
        <v>1</v>
      </c>
      <c r="AF49" s="159">
        <v>1800</v>
      </c>
      <c r="AG49" s="159">
        <f t="shared" si="14"/>
        <v>1800</v>
      </c>
      <c r="AH49" s="159">
        <v>35</v>
      </c>
      <c r="AI49" s="171">
        <f t="shared" si="15"/>
        <v>1800</v>
      </c>
      <c r="AM49" s="15">
        <f t="shared" si="16"/>
        <v>0</v>
      </c>
      <c r="AP49" s="15">
        <f t="shared" si="17"/>
        <v>1800</v>
      </c>
      <c r="AQ49" s="172">
        <f t="shared" si="36"/>
        <v>1800</v>
      </c>
      <c r="AR49" s="27">
        <f t="shared" si="37"/>
        <v>1</v>
      </c>
      <c r="AS49" s="172">
        <f t="shared" si="18"/>
        <v>1800</v>
      </c>
      <c r="AX49" s="15">
        <f t="shared" si="27"/>
        <v>0</v>
      </c>
      <c r="BI49" s="27">
        <f t="shared" si="19"/>
        <v>0</v>
      </c>
      <c r="BJ49" s="27">
        <f t="shared" si="38"/>
        <v>0</v>
      </c>
      <c r="BR49" s="27">
        <f t="shared" si="20"/>
        <v>0</v>
      </c>
      <c r="BS49" s="27">
        <f t="shared" si="21"/>
        <v>0</v>
      </c>
      <c r="BT49" s="15">
        <v>1.5</v>
      </c>
      <c r="BU49" s="15">
        <v>2.3333333333333335</v>
      </c>
      <c r="BV49" s="15">
        <v>1.6666666666666667</v>
      </c>
      <c r="BW49" s="15">
        <v>1.5</v>
      </c>
      <c r="BX49" s="15">
        <v>3.5</v>
      </c>
      <c r="BY49" s="15">
        <f t="shared" si="22"/>
        <v>2.1</v>
      </c>
      <c r="BZ49" s="15">
        <v>3</v>
      </c>
      <c r="CA49" s="15">
        <f t="shared" si="23"/>
        <v>0</v>
      </c>
      <c r="CB49" s="15">
        <v>5</v>
      </c>
      <c r="CC49" s="15" t="s">
        <v>1008</v>
      </c>
      <c r="CD49" s="15" t="s">
        <v>1008</v>
      </c>
      <c r="CE49" s="15" t="s">
        <v>1007</v>
      </c>
      <c r="CH49" s="15" t="s">
        <v>1007</v>
      </c>
      <c r="CK49" s="15" t="s">
        <v>1007</v>
      </c>
      <c r="CL49" s="15" t="s">
        <v>1007</v>
      </c>
      <c r="CN49" s="15" t="s">
        <v>1007</v>
      </c>
      <c r="CP49" s="15" t="s">
        <v>1007</v>
      </c>
      <c r="CR49" s="15" t="s">
        <v>1007</v>
      </c>
      <c r="CZ49" s="15">
        <v>1</v>
      </c>
      <c r="DA49" s="15">
        <v>2</v>
      </c>
      <c r="DB49" s="15">
        <v>2</v>
      </c>
      <c r="DC49" s="15">
        <v>2</v>
      </c>
      <c r="DF49" s="15">
        <v>3</v>
      </c>
      <c r="DG49" s="15">
        <v>2</v>
      </c>
      <c r="DL49" s="166">
        <v>2.2000000000000002</v>
      </c>
      <c r="DM49" s="166">
        <v>4.333333333333333</v>
      </c>
      <c r="DN49" s="166">
        <v>3.5</v>
      </c>
      <c r="DO49" s="166">
        <v>3.2</v>
      </c>
      <c r="DP49" s="166">
        <v>3</v>
      </c>
      <c r="DQ49" s="166">
        <v>4.25</v>
      </c>
      <c r="DR49" s="27">
        <f t="shared" si="4"/>
        <v>3.4138888888888892</v>
      </c>
      <c r="DS49" s="15">
        <f t="shared" si="29"/>
        <v>-0.89444444444444349</v>
      </c>
    </row>
    <row r="50" spans="1:130" x14ac:dyDescent="0.2">
      <c r="A50" s="15">
        <v>25</v>
      </c>
      <c r="B50" s="15">
        <v>77</v>
      </c>
      <c r="C50" s="15">
        <v>1</v>
      </c>
      <c r="D50" s="15">
        <v>4</v>
      </c>
      <c r="E50" s="15">
        <f t="shared" si="5"/>
        <v>0</v>
      </c>
      <c r="F50" s="15">
        <f t="shared" si="6"/>
        <v>0</v>
      </c>
      <c r="G50" s="15">
        <f t="shared" si="7"/>
        <v>0</v>
      </c>
      <c r="H50" s="15">
        <f t="shared" si="8"/>
        <v>0</v>
      </c>
      <c r="I50" s="15">
        <v>0</v>
      </c>
      <c r="J50" s="15">
        <v>61</v>
      </c>
      <c r="K50" s="15">
        <v>1</v>
      </c>
      <c r="L50" s="15">
        <f t="shared" si="9"/>
        <v>0</v>
      </c>
      <c r="M50" s="15">
        <f t="shared" si="10"/>
        <v>0</v>
      </c>
      <c r="N50" s="15">
        <f t="shared" si="11"/>
        <v>0</v>
      </c>
      <c r="O50" s="15">
        <f t="shared" si="12"/>
        <v>0</v>
      </c>
      <c r="P50" s="15">
        <f t="shared" si="13"/>
        <v>0</v>
      </c>
      <c r="Q50" s="15">
        <v>2</v>
      </c>
      <c r="R50" s="15">
        <v>5</v>
      </c>
      <c r="S50" s="15">
        <v>10</v>
      </c>
      <c r="T50" s="15">
        <v>1</v>
      </c>
      <c r="U50" s="15">
        <v>0</v>
      </c>
      <c r="V50" s="15">
        <v>1</v>
      </c>
      <c r="W50" s="15">
        <v>8500</v>
      </c>
      <c r="X50" s="15">
        <v>1</v>
      </c>
      <c r="Y50" s="15">
        <v>1</v>
      </c>
      <c r="Z50" s="15">
        <v>0</v>
      </c>
      <c r="AA50" s="15">
        <f t="shared" si="0"/>
        <v>10</v>
      </c>
      <c r="AB50" s="193">
        <f t="shared" si="26"/>
        <v>1500</v>
      </c>
      <c r="AC50" s="15">
        <v>1</v>
      </c>
      <c r="AD50" s="15">
        <v>2</v>
      </c>
      <c r="AE50" s="15">
        <v>5</v>
      </c>
      <c r="AF50" s="15">
        <v>5000</v>
      </c>
      <c r="AG50" s="15">
        <f t="shared" si="14"/>
        <v>10000</v>
      </c>
      <c r="AH50" s="15">
        <v>9.1999999999999993</v>
      </c>
      <c r="AI50" s="27">
        <f t="shared" si="15"/>
        <v>2000</v>
      </c>
      <c r="AM50" s="15">
        <f t="shared" si="16"/>
        <v>0</v>
      </c>
      <c r="AP50" s="15">
        <f t="shared" si="17"/>
        <v>10000</v>
      </c>
      <c r="AQ50" s="172">
        <f t="shared" si="36"/>
        <v>2000</v>
      </c>
      <c r="AR50" s="27">
        <f t="shared" si="37"/>
        <v>0.5</v>
      </c>
      <c r="AS50" s="172">
        <f t="shared" si="18"/>
        <v>1000</v>
      </c>
      <c r="AT50" s="15">
        <v>5</v>
      </c>
      <c r="AU50" s="15">
        <v>1</v>
      </c>
      <c r="AV50" s="15">
        <v>5</v>
      </c>
      <c r="AW50" s="15">
        <v>5000</v>
      </c>
      <c r="AX50" s="15">
        <f t="shared" si="27"/>
        <v>5000</v>
      </c>
      <c r="AY50" s="15">
        <v>7</v>
      </c>
      <c r="AZ50" s="15">
        <v>1000</v>
      </c>
      <c r="BG50" s="15">
        <f t="shared" si="28"/>
        <v>5000</v>
      </c>
      <c r="BH50" s="15">
        <f>$BG50/$AV50</f>
        <v>1000</v>
      </c>
      <c r="BI50" s="27">
        <f t="shared" si="19"/>
        <v>0.5</v>
      </c>
      <c r="BJ50" s="27">
        <f t="shared" si="38"/>
        <v>500</v>
      </c>
      <c r="BR50" s="27">
        <f t="shared" si="20"/>
        <v>0</v>
      </c>
      <c r="BS50" s="27">
        <f t="shared" si="21"/>
        <v>0</v>
      </c>
      <c r="BT50" s="15">
        <v>2</v>
      </c>
      <c r="BU50" s="15">
        <v>2.3333333333333335</v>
      </c>
      <c r="BV50" s="15">
        <v>1.6666666666666667</v>
      </c>
      <c r="BW50" s="15">
        <v>1.5</v>
      </c>
      <c r="BX50" s="15">
        <v>3</v>
      </c>
      <c r="BY50" s="15">
        <f t="shared" si="22"/>
        <v>2.1</v>
      </c>
      <c r="BZ50" s="15">
        <v>3</v>
      </c>
      <c r="CA50" s="15">
        <f t="shared" si="23"/>
        <v>0</v>
      </c>
      <c r="CB50" s="15">
        <v>5</v>
      </c>
      <c r="CC50" s="15" t="s">
        <v>1008</v>
      </c>
      <c r="CD50" s="15" t="s">
        <v>1008</v>
      </c>
      <c r="CE50" s="15" t="s">
        <v>1007</v>
      </c>
      <c r="CH50" s="15" t="s">
        <v>1007</v>
      </c>
      <c r="CK50" s="15" t="s">
        <v>1007</v>
      </c>
      <c r="CL50" s="15" t="s">
        <v>1007</v>
      </c>
      <c r="CN50" s="15" t="s">
        <v>1007</v>
      </c>
      <c r="CP50" s="15" t="s">
        <v>1007</v>
      </c>
      <c r="CR50" s="15" t="s">
        <v>1007</v>
      </c>
      <c r="CZ50" s="15">
        <v>2</v>
      </c>
      <c r="DA50" s="15">
        <v>3</v>
      </c>
      <c r="DB50" s="15">
        <v>1</v>
      </c>
      <c r="DC50" s="15">
        <v>3</v>
      </c>
      <c r="DF50" s="15">
        <v>3</v>
      </c>
      <c r="DG50" s="15">
        <v>3</v>
      </c>
      <c r="DL50" s="15">
        <v>5</v>
      </c>
      <c r="DM50" s="15">
        <v>3.6666666666666665</v>
      </c>
      <c r="DN50" s="15">
        <v>4.5</v>
      </c>
      <c r="DO50" s="15">
        <v>4.5999999999999996</v>
      </c>
      <c r="DP50" s="15">
        <v>3.3333333333333335</v>
      </c>
      <c r="DQ50" s="15">
        <v>4.75</v>
      </c>
      <c r="DR50" s="27">
        <f t="shared" si="4"/>
        <v>4.3083333333333327</v>
      </c>
      <c r="DS50" s="15">
        <f t="shared" si="29"/>
        <v>2.7777777777776791E-2</v>
      </c>
    </row>
    <row r="51" spans="1:130" x14ac:dyDescent="0.2">
      <c r="A51" s="15">
        <v>25</v>
      </c>
      <c r="B51" s="15">
        <v>77</v>
      </c>
      <c r="C51" s="15">
        <v>1</v>
      </c>
      <c r="D51" s="15">
        <v>4</v>
      </c>
      <c r="E51" s="15">
        <f t="shared" si="5"/>
        <v>0</v>
      </c>
      <c r="F51" s="15">
        <f t="shared" si="6"/>
        <v>0</v>
      </c>
      <c r="G51" s="15">
        <f t="shared" si="7"/>
        <v>0</v>
      </c>
      <c r="H51" s="15">
        <f t="shared" si="8"/>
        <v>0</v>
      </c>
      <c r="I51" s="15">
        <v>0</v>
      </c>
      <c r="J51" s="15">
        <v>61</v>
      </c>
      <c r="K51" s="15">
        <v>1</v>
      </c>
      <c r="L51" s="15">
        <f t="shared" si="9"/>
        <v>0</v>
      </c>
      <c r="M51" s="15">
        <f t="shared" si="10"/>
        <v>0</v>
      </c>
      <c r="N51" s="15">
        <f t="shared" si="11"/>
        <v>0</v>
      </c>
      <c r="O51" s="15">
        <f t="shared" si="12"/>
        <v>0</v>
      </c>
      <c r="P51" s="15">
        <f t="shared" si="13"/>
        <v>0</v>
      </c>
      <c r="Q51" s="15">
        <v>2</v>
      </c>
      <c r="R51" s="15">
        <v>5</v>
      </c>
      <c r="S51" s="15">
        <v>10</v>
      </c>
      <c r="T51" s="15">
        <v>1</v>
      </c>
      <c r="U51" s="15">
        <v>0</v>
      </c>
      <c r="V51" s="15">
        <v>1</v>
      </c>
      <c r="W51" s="15">
        <v>8500</v>
      </c>
      <c r="X51" s="15">
        <v>1</v>
      </c>
      <c r="Y51" s="15">
        <v>0</v>
      </c>
      <c r="Z51" s="15">
        <v>0</v>
      </c>
      <c r="AA51" s="15">
        <f t="shared" si="0"/>
        <v>10</v>
      </c>
      <c r="AB51" s="193">
        <f t="shared" si="26"/>
        <v>1500</v>
      </c>
      <c r="AC51" s="159">
        <v>1</v>
      </c>
      <c r="AD51" s="159">
        <v>2</v>
      </c>
      <c r="AE51" s="159">
        <v>5</v>
      </c>
      <c r="AF51" s="159">
        <v>5000</v>
      </c>
      <c r="AG51" s="159">
        <f t="shared" si="14"/>
        <v>10000</v>
      </c>
      <c r="AH51" s="159">
        <v>9.1999999999999993</v>
      </c>
      <c r="AI51" s="171">
        <f t="shared" si="15"/>
        <v>2000</v>
      </c>
      <c r="AM51" s="15">
        <f t="shared" si="16"/>
        <v>0</v>
      </c>
      <c r="AP51" s="15">
        <f t="shared" si="17"/>
        <v>10000</v>
      </c>
      <c r="AQ51" s="172">
        <f t="shared" si="36"/>
        <v>2000</v>
      </c>
      <c r="AR51" s="27">
        <f t="shared" si="37"/>
        <v>0.5</v>
      </c>
      <c r="AS51" s="172">
        <f t="shared" si="18"/>
        <v>1000</v>
      </c>
      <c r="AT51" s="15">
        <v>5</v>
      </c>
      <c r="AU51" s="15">
        <v>1</v>
      </c>
      <c r="AV51" s="15">
        <v>5</v>
      </c>
      <c r="AW51" s="15">
        <v>5000</v>
      </c>
      <c r="AX51" s="15">
        <f t="shared" si="27"/>
        <v>5000</v>
      </c>
      <c r="AY51" s="15">
        <v>7</v>
      </c>
      <c r="BG51" s="15">
        <f t="shared" si="28"/>
        <v>5000</v>
      </c>
      <c r="BH51" s="15">
        <f>$BG51/$AV51</f>
        <v>1000</v>
      </c>
      <c r="BI51" s="27">
        <f t="shared" si="19"/>
        <v>0.5</v>
      </c>
      <c r="BJ51" s="27">
        <f t="shared" si="38"/>
        <v>500</v>
      </c>
      <c r="BR51" s="27">
        <f t="shared" si="20"/>
        <v>0</v>
      </c>
      <c r="BS51" s="27">
        <f t="shared" si="21"/>
        <v>0</v>
      </c>
      <c r="BT51" s="15">
        <v>2</v>
      </c>
      <c r="BU51" s="15">
        <v>2.3333333333333335</v>
      </c>
      <c r="BV51" s="15">
        <v>1.6666666666666667</v>
      </c>
      <c r="BW51" s="15">
        <v>1.5</v>
      </c>
      <c r="BX51" s="15">
        <v>3</v>
      </c>
      <c r="BY51" s="15">
        <f t="shared" si="22"/>
        <v>2.1</v>
      </c>
      <c r="BZ51" s="15">
        <v>3</v>
      </c>
      <c r="CA51" s="15">
        <f t="shared" si="23"/>
        <v>0</v>
      </c>
      <c r="CB51" s="15">
        <v>5</v>
      </c>
      <c r="CC51" s="15" t="s">
        <v>1008</v>
      </c>
      <c r="CD51" s="15" t="s">
        <v>1008</v>
      </c>
      <c r="CE51" s="15" t="s">
        <v>1007</v>
      </c>
      <c r="CH51" s="15" t="s">
        <v>1007</v>
      </c>
      <c r="CK51" s="15" t="s">
        <v>1007</v>
      </c>
      <c r="CL51" s="15" t="s">
        <v>1007</v>
      </c>
      <c r="CN51" s="15" t="s">
        <v>1007</v>
      </c>
      <c r="CP51" s="15" t="s">
        <v>1007</v>
      </c>
      <c r="CR51" s="15" t="s">
        <v>1007</v>
      </c>
      <c r="CZ51" s="15">
        <v>2</v>
      </c>
      <c r="DA51" s="15">
        <v>3</v>
      </c>
      <c r="DB51" s="15">
        <v>1</v>
      </c>
      <c r="DC51" s="15">
        <v>3</v>
      </c>
      <c r="DF51" s="15">
        <v>3</v>
      </c>
      <c r="DG51" s="15">
        <v>3</v>
      </c>
      <c r="DL51" s="27">
        <v>4.5999999999999996</v>
      </c>
      <c r="DM51" s="27">
        <v>4.333333333333333</v>
      </c>
      <c r="DN51" s="27">
        <v>4.25</v>
      </c>
      <c r="DO51" s="27">
        <v>4</v>
      </c>
      <c r="DP51" s="27">
        <v>4</v>
      </c>
      <c r="DQ51" s="27">
        <v>4.5</v>
      </c>
      <c r="DR51" s="27">
        <f t="shared" si="4"/>
        <v>4.2805555555555559</v>
      </c>
      <c r="DS51" s="15">
        <f t="shared" si="29"/>
        <v>0.26944444444444482</v>
      </c>
    </row>
    <row r="52" spans="1:130" x14ac:dyDescent="0.2">
      <c r="A52" s="15">
        <v>26</v>
      </c>
      <c r="B52" s="15">
        <v>79</v>
      </c>
      <c r="C52" s="15">
        <v>1</v>
      </c>
      <c r="D52" s="15">
        <v>2</v>
      </c>
      <c r="E52" s="15">
        <f t="shared" si="5"/>
        <v>1</v>
      </c>
      <c r="F52" s="15">
        <f t="shared" si="6"/>
        <v>0</v>
      </c>
      <c r="G52" s="15">
        <f t="shared" si="7"/>
        <v>0</v>
      </c>
      <c r="H52" s="15">
        <f t="shared" si="8"/>
        <v>0</v>
      </c>
      <c r="I52" s="15">
        <v>1</v>
      </c>
      <c r="J52" s="15">
        <v>52</v>
      </c>
      <c r="K52" s="15">
        <v>2</v>
      </c>
      <c r="L52" s="15">
        <f t="shared" si="9"/>
        <v>1</v>
      </c>
      <c r="M52" s="15">
        <f t="shared" si="10"/>
        <v>0</v>
      </c>
      <c r="N52" s="15">
        <f t="shared" si="11"/>
        <v>0</v>
      </c>
      <c r="O52" s="15">
        <f t="shared" si="12"/>
        <v>0</v>
      </c>
      <c r="P52" s="15">
        <f t="shared" si="13"/>
        <v>0</v>
      </c>
      <c r="Q52" s="15">
        <v>2</v>
      </c>
      <c r="R52" s="15">
        <v>4</v>
      </c>
      <c r="S52" s="15">
        <v>7</v>
      </c>
      <c r="T52" s="15">
        <v>1</v>
      </c>
      <c r="U52" s="15">
        <v>0</v>
      </c>
      <c r="V52" s="15">
        <v>0</v>
      </c>
      <c r="W52" s="15">
        <v>0</v>
      </c>
      <c r="X52" s="15">
        <v>1</v>
      </c>
      <c r="Y52" s="15">
        <v>1</v>
      </c>
      <c r="Z52" s="15">
        <v>1</v>
      </c>
      <c r="AA52" s="15">
        <f t="shared" si="0"/>
        <v>20</v>
      </c>
      <c r="AB52" s="193">
        <f t="shared" si="26"/>
        <v>7000</v>
      </c>
      <c r="AC52" s="15">
        <v>7</v>
      </c>
      <c r="AD52" s="15">
        <v>1</v>
      </c>
      <c r="AE52" s="15">
        <v>20</v>
      </c>
      <c r="AF52" s="15">
        <v>140000</v>
      </c>
      <c r="AG52" s="15">
        <f t="shared" si="14"/>
        <v>140000</v>
      </c>
      <c r="AH52" s="15">
        <v>13</v>
      </c>
      <c r="AI52" s="27">
        <f t="shared" si="15"/>
        <v>7000</v>
      </c>
      <c r="AM52" s="15">
        <f t="shared" si="16"/>
        <v>0</v>
      </c>
      <c r="AP52" s="15">
        <f t="shared" si="17"/>
        <v>140000</v>
      </c>
      <c r="AQ52" s="172">
        <f t="shared" si="36"/>
        <v>7000</v>
      </c>
      <c r="AR52" s="27">
        <f t="shared" si="37"/>
        <v>1</v>
      </c>
      <c r="AS52" s="172">
        <f t="shared" si="18"/>
        <v>7000</v>
      </c>
      <c r="AX52" s="15">
        <f t="shared" si="27"/>
        <v>0</v>
      </c>
      <c r="BI52" s="27">
        <f t="shared" si="19"/>
        <v>0</v>
      </c>
      <c r="BJ52" s="27">
        <f t="shared" si="38"/>
        <v>0</v>
      </c>
      <c r="BR52" s="27">
        <f t="shared" si="20"/>
        <v>0</v>
      </c>
      <c r="BS52" s="27">
        <f t="shared" si="21"/>
        <v>0</v>
      </c>
      <c r="BT52" s="15">
        <v>1.5</v>
      </c>
      <c r="BU52" s="15">
        <v>2</v>
      </c>
      <c r="BV52" s="15">
        <v>1.3333333333333333</v>
      </c>
      <c r="BW52" s="15">
        <v>2</v>
      </c>
      <c r="BX52" s="15">
        <v>3.5</v>
      </c>
      <c r="BY52" s="15">
        <f t="shared" si="22"/>
        <v>2.0666666666666664</v>
      </c>
      <c r="BZ52" s="15">
        <v>3</v>
      </c>
      <c r="CA52" s="15">
        <f t="shared" si="23"/>
        <v>0</v>
      </c>
      <c r="CB52" s="15">
        <v>5</v>
      </c>
      <c r="CC52" s="15" t="s">
        <v>1008</v>
      </c>
      <c r="CD52" s="15" t="s">
        <v>1008</v>
      </c>
      <c r="CE52" s="15" t="s">
        <v>1007</v>
      </c>
      <c r="CH52" s="15" t="s">
        <v>1007</v>
      </c>
      <c r="CK52" s="15" t="s">
        <v>1007</v>
      </c>
      <c r="CL52" s="15" t="s">
        <v>1007</v>
      </c>
      <c r="CN52" s="15" t="s">
        <v>1007</v>
      </c>
      <c r="CP52" s="15" t="s">
        <v>1007</v>
      </c>
      <c r="CR52" s="15" t="s">
        <v>1007</v>
      </c>
      <c r="CZ52" s="15">
        <v>1</v>
      </c>
      <c r="DA52" s="15">
        <v>2</v>
      </c>
      <c r="DL52" s="150">
        <v>4.4000000000000004</v>
      </c>
      <c r="DM52" s="150">
        <v>4</v>
      </c>
      <c r="DN52" s="150">
        <v>4.5</v>
      </c>
      <c r="DO52" s="150">
        <v>4</v>
      </c>
      <c r="DP52" s="150">
        <v>3.6666666666666665</v>
      </c>
      <c r="DQ52" s="150">
        <v>3.5</v>
      </c>
      <c r="DR52" s="27">
        <f t="shared" si="4"/>
        <v>4.0111111111111111</v>
      </c>
      <c r="DS52" s="15">
        <f t="shared" si="29"/>
        <v>1.6444444444444444</v>
      </c>
      <c r="DU52" s="27"/>
      <c r="DV52" s="27"/>
      <c r="DW52" s="27"/>
      <c r="DX52" s="27"/>
      <c r="DY52" s="27"/>
      <c r="DZ52" s="27"/>
    </row>
    <row r="53" spans="1:130" x14ac:dyDescent="0.2">
      <c r="A53" s="15">
        <v>26</v>
      </c>
      <c r="B53" s="15">
        <v>79</v>
      </c>
      <c r="C53" s="15">
        <v>1</v>
      </c>
      <c r="D53" s="15">
        <v>2</v>
      </c>
      <c r="E53" s="15">
        <f t="shared" si="5"/>
        <v>1</v>
      </c>
      <c r="F53" s="15">
        <f t="shared" si="6"/>
        <v>0</v>
      </c>
      <c r="G53" s="15">
        <f t="shared" si="7"/>
        <v>0</v>
      </c>
      <c r="H53" s="15">
        <f t="shared" si="8"/>
        <v>0</v>
      </c>
      <c r="I53" s="15">
        <v>1</v>
      </c>
      <c r="J53" s="15">
        <v>52</v>
      </c>
      <c r="K53" s="15">
        <v>2</v>
      </c>
      <c r="L53" s="15">
        <f t="shared" si="9"/>
        <v>1</v>
      </c>
      <c r="M53" s="15">
        <f t="shared" si="10"/>
        <v>0</v>
      </c>
      <c r="N53" s="15">
        <f t="shared" si="11"/>
        <v>0</v>
      </c>
      <c r="O53" s="15">
        <f t="shared" si="12"/>
        <v>0</v>
      </c>
      <c r="P53" s="15">
        <f t="shared" si="13"/>
        <v>0</v>
      </c>
      <c r="Q53" s="15">
        <v>2</v>
      </c>
      <c r="R53" s="15">
        <v>4</v>
      </c>
      <c r="S53" s="15">
        <v>7</v>
      </c>
      <c r="T53" s="15">
        <v>1</v>
      </c>
      <c r="U53" s="15">
        <v>0</v>
      </c>
      <c r="V53" s="15">
        <v>0</v>
      </c>
      <c r="W53" s="15">
        <v>0</v>
      </c>
      <c r="X53" s="15">
        <v>1</v>
      </c>
      <c r="Y53" s="15">
        <v>0</v>
      </c>
      <c r="Z53" s="15">
        <v>1</v>
      </c>
      <c r="AA53" s="15">
        <f t="shared" si="0"/>
        <v>20</v>
      </c>
      <c r="AB53" s="193">
        <f t="shared" si="26"/>
        <v>8000</v>
      </c>
      <c r="AC53" s="159">
        <v>7</v>
      </c>
      <c r="AD53" s="159">
        <v>1</v>
      </c>
      <c r="AE53" s="159">
        <v>20</v>
      </c>
      <c r="AF53" s="159">
        <v>160000</v>
      </c>
      <c r="AG53" s="159">
        <f t="shared" si="14"/>
        <v>160000</v>
      </c>
      <c r="AH53" s="159">
        <v>13</v>
      </c>
      <c r="AI53" s="171">
        <f t="shared" si="15"/>
        <v>8000</v>
      </c>
      <c r="AM53" s="15">
        <f t="shared" si="16"/>
        <v>0</v>
      </c>
      <c r="AP53" s="15">
        <f t="shared" si="17"/>
        <v>160000</v>
      </c>
      <c r="AQ53" s="172">
        <f t="shared" si="36"/>
        <v>8000</v>
      </c>
      <c r="AR53" s="27">
        <f t="shared" si="37"/>
        <v>1</v>
      </c>
      <c r="AS53" s="172">
        <f t="shared" si="18"/>
        <v>8000</v>
      </c>
      <c r="AX53" s="15">
        <f t="shared" si="27"/>
        <v>0</v>
      </c>
      <c r="BI53" s="27">
        <f t="shared" si="19"/>
        <v>0</v>
      </c>
      <c r="BJ53" s="27">
        <f t="shared" si="38"/>
        <v>0</v>
      </c>
      <c r="BR53" s="27">
        <f t="shared" si="20"/>
        <v>0</v>
      </c>
      <c r="BS53" s="27">
        <f t="shared" si="21"/>
        <v>0</v>
      </c>
      <c r="BT53" s="15">
        <v>1.5</v>
      </c>
      <c r="BU53" s="15">
        <v>2</v>
      </c>
      <c r="BV53" s="15">
        <v>1.3333333333333333</v>
      </c>
      <c r="BW53" s="15">
        <v>2</v>
      </c>
      <c r="BX53" s="15">
        <v>3.5</v>
      </c>
      <c r="BY53" s="15">
        <f t="shared" si="22"/>
        <v>2.0666666666666664</v>
      </c>
      <c r="BZ53" s="15">
        <v>3</v>
      </c>
      <c r="CA53" s="15">
        <f t="shared" si="23"/>
        <v>0</v>
      </c>
      <c r="CB53" s="15">
        <v>5</v>
      </c>
      <c r="CC53" s="15" t="s">
        <v>1008</v>
      </c>
      <c r="CD53" s="15" t="s">
        <v>1008</v>
      </c>
      <c r="CE53" s="15" t="s">
        <v>1007</v>
      </c>
      <c r="CH53" s="15" t="s">
        <v>1007</v>
      </c>
      <c r="CK53" s="15" t="s">
        <v>1007</v>
      </c>
      <c r="CL53" s="15" t="s">
        <v>1007</v>
      </c>
      <c r="CN53" s="15" t="s">
        <v>1007</v>
      </c>
      <c r="CP53" s="15" t="s">
        <v>1007</v>
      </c>
      <c r="CR53" s="15" t="s">
        <v>1007</v>
      </c>
      <c r="CZ53" s="15">
        <v>1</v>
      </c>
      <c r="DA53" s="15">
        <v>2</v>
      </c>
      <c r="DL53" s="166">
        <v>3.8</v>
      </c>
      <c r="DM53" s="166">
        <v>3</v>
      </c>
      <c r="DN53" s="166">
        <v>1.5</v>
      </c>
      <c r="DO53" s="166">
        <v>2.4</v>
      </c>
      <c r="DP53" s="166">
        <v>2</v>
      </c>
      <c r="DQ53" s="166">
        <v>1.5</v>
      </c>
      <c r="DR53" s="27">
        <f t="shared" si="4"/>
        <v>2.3666666666666667</v>
      </c>
      <c r="DS53" s="15">
        <f t="shared" si="29"/>
        <v>-1.7944444444444438</v>
      </c>
    </row>
    <row r="54" spans="1:130" x14ac:dyDescent="0.2">
      <c r="A54" s="15">
        <v>27</v>
      </c>
      <c r="B54" s="15">
        <v>83</v>
      </c>
      <c r="C54" s="15">
        <v>1</v>
      </c>
      <c r="D54" s="15">
        <v>3</v>
      </c>
      <c r="E54" s="15">
        <f t="shared" si="5"/>
        <v>0</v>
      </c>
      <c r="F54" s="15">
        <f t="shared" si="6"/>
        <v>1</v>
      </c>
      <c r="G54" s="15">
        <f t="shared" si="7"/>
        <v>0</v>
      </c>
      <c r="H54" s="15">
        <f t="shared" si="8"/>
        <v>0</v>
      </c>
      <c r="I54" s="15">
        <v>0</v>
      </c>
      <c r="J54" s="15">
        <v>43</v>
      </c>
      <c r="K54" s="15">
        <v>4</v>
      </c>
      <c r="L54" s="15">
        <f t="shared" si="9"/>
        <v>0</v>
      </c>
      <c r="M54" s="15">
        <f t="shared" si="10"/>
        <v>0</v>
      </c>
      <c r="N54" s="15">
        <f t="shared" si="11"/>
        <v>1</v>
      </c>
      <c r="O54" s="15">
        <f t="shared" si="12"/>
        <v>0</v>
      </c>
      <c r="P54" s="15">
        <f t="shared" si="13"/>
        <v>0</v>
      </c>
      <c r="Q54" s="15">
        <v>2</v>
      </c>
      <c r="R54" s="15">
        <v>5</v>
      </c>
      <c r="S54" s="15">
        <v>6</v>
      </c>
      <c r="T54" s="15">
        <v>0</v>
      </c>
      <c r="U54" s="15">
        <v>0</v>
      </c>
      <c r="V54" s="15">
        <v>1</v>
      </c>
      <c r="W54" s="15">
        <v>10000</v>
      </c>
      <c r="X54" s="15">
        <v>1</v>
      </c>
      <c r="Y54" s="15">
        <v>1</v>
      </c>
      <c r="Z54" s="15">
        <v>1</v>
      </c>
      <c r="AA54" s="15">
        <f t="shared" si="0"/>
        <v>40</v>
      </c>
      <c r="AB54" s="193">
        <f t="shared" si="26"/>
        <v>500</v>
      </c>
      <c r="AC54" s="15">
        <v>1</v>
      </c>
      <c r="AD54" s="15">
        <v>1</v>
      </c>
      <c r="AE54" s="15">
        <v>40</v>
      </c>
      <c r="AF54" s="15">
        <v>20000</v>
      </c>
      <c r="AG54" s="15">
        <f t="shared" si="14"/>
        <v>20000</v>
      </c>
      <c r="AH54" s="15">
        <v>25</v>
      </c>
      <c r="AI54" s="27">
        <f t="shared" si="15"/>
        <v>500</v>
      </c>
      <c r="AM54" s="15">
        <f t="shared" si="16"/>
        <v>0</v>
      </c>
      <c r="AP54" s="15">
        <f t="shared" si="17"/>
        <v>20000</v>
      </c>
      <c r="AQ54" s="172">
        <f t="shared" si="36"/>
        <v>500</v>
      </c>
      <c r="AR54" s="27">
        <f t="shared" si="37"/>
        <v>1</v>
      </c>
      <c r="AS54" s="172">
        <f t="shared" si="18"/>
        <v>500</v>
      </c>
      <c r="AX54" s="15">
        <f t="shared" si="27"/>
        <v>0</v>
      </c>
      <c r="BI54" s="27">
        <f t="shared" si="19"/>
        <v>0</v>
      </c>
      <c r="BJ54" s="27">
        <f t="shared" si="38"/>
        <v>0</v>
      </c>
      <c r="BR54" s="27">
        <f t="shared" si="20"/>
        <v>0</v>
      </c>
      <c r="BS54" s="27">
        <f t="shared" si="21"/>
        <v>0</v>
      </c>
      <c r="BT54" s="15">
        <v>1.25</v>
      </c>
      <c r="BU54" s="15">
        <v>2</v>
      </c>
      <c r="BV54" s="15">
        <v>1</v>
      </c>
      <c r="BW54" s="15">
        <v>3</v>
      </c>
      <c r="BX54" s="15">
        <v>3.5</v>
      </c>
      <c r="BY54" s="15">
        <f t="shared" si="22"/>
        <v>2.15</v>
      </c>
      <c r="BZ54" s="15">
        <v>3</v>
      </c>
      <c r="CA54" s="15">
        <f t="shared" si="23"/>
        <v>1</v>
      </c>
      <c r="CB54" s="15">
        <v>2</v>
      </c>
      <c r="CC54" s="15">
        <f t="shared" si="24"/>
        <v>0</v>
      </c>
      <c r="CD54" s="15">
        <f t="shared" si="25"/>
        <v>0</v>
      </c>
      <c r="CE54" s="15">
        <v>3</v>
      </c>
      <c r="CF54" s="15">
        <v>52</v>
      </c>
      <c r="CG54" s="15">
        <v>2</v>
      </c>
      <c r="CK54" s="15">
        <v>1</v>
      </c>
      <c r="CL54" s="15">
        <v>1</v>
      </c>
      <c r="CN54" s="15">
        <v>1</v>
      </c>
      <c r="CP54" s="15">
        <v>1</v>
      </c>
      <c r="CR54" s="15">
        <v>1</v>
      </c>
      <c r="DB54" s="15">
        <v>2</v>
      </c>
      <c r="DC54" s="15">
        <v>3</v>
      </c>
      <c r="DD54" s="15">
        <v>3</v>
      </c>
      <c r="DE54" s="15">
        <v>3</v>
      </c>
      <c r="DF54" s="15">
        <v>1</v>
      </c>
      <c r="DG54" s="15">
        <v>3</v>
      </c>
      <c r="DL54" s="150">
        <v>4.5999999999999996</v>
      </c>
      <c r="DM54" s="150">
        <v>3.3333333333333335</v>
      </c>
      <c r="DN54" s="150">
        <v>4.25</v>
      </c>
      <c r="DO54" s="150">
        <v>4.2</v>
      </c>
      <c r="DP54" s="150">
        <v>4.333333333333333</v>
      </c>
      <c r="DQ54" s="150">
        <v>4.25</v>
      </c>
      <c r="DR54" s="166">
        <f t="shared" si="4"/>
        <v>4.1611111111111105</v>
      </c>
      <c r="DS54" s="15">
        <f t="shared" si="29"/>
        <v>0.40277777777777724</v>
      </c>
      <c r="DU54" s="27"/>
      <c r="DV54" s="27"/>
      <c r="DW54" s="27"/>
      <c r="DX54" s="27"/>
      <c r="DY54" s="27"/>
      <c r="DZ54" s="27"/>
    </row>
    <row r="55" spans="1:130" x14ac:dyDescent="0.2">
      <c r="A55" s="15">
        <v>27</v>
      </c>
      <c r="B55" s="15">
        <v>83</v>
      </c>
      <c r="C55" s="15">
        <v>1</v>
      </c>
      <c r="D55" s="15">
        <v>3</v>
      </c>
      <c r="E55" s="15">
        <f t="shared" si="5"/>
        <v>0</v>
      </c>
      <c r="F55" s="15">
        <f t="shared" si="6"/>
        <v>1</v>
      </c>
      <c r="G55" s="15">
        <f t="shared" si="7"/>
        <v>0</v>
      </c>
      <c r="H55" s="15">
        <f t="shared" si="8"/>
        <v>0</v>
      </c>
      <c r="I55" s="15">
        <v>0</v>
      </c>
      <c r="J55" s="15">
        <v>43</v>
      </c>
      <c r="K55" s="15">
        <v>4</v>
      </c>
      <c r="L55" s="15">
        <f t="shared" si="9"/>
        <v>0</v>
      </c>
      <c r="M55" s="15">
        <f t="shared" si="10"/>
        <v>0</v>
      </c>
      <c r="N55" s="15">
        <f t="shared" si="11"/>
        <v>1</v>
      </c>
      <c r="O55" s="15">
        <f t="shared" si="12"/>
        <v>0</v>
      </c>
      <c r="P55" s="15">
        <f t="shared" si="13"/>
        <v>0</v>
      </c>
      <c r="Q55" s="15">
        <v>2</v>
      </c>
      <c r="R55" s="15">
        <v>5</v>
      </c>
      <c r="S55" s="15">
        <v>6</v>
      </c>
      <c r="T55" s="15">
        <v>0</v>
      </c>
      <c r="U55" s="15">
        <v>0</v>
      </c>
      <c r="V55" s="15">
        <v>1</v>
      </c>
      <c r="W55" s="15">
        <v>10000</v>
      </c>
      <c r="X55" s="15">
        <v>1</v>
      </c>
      <c r="Y55" s="15">
        <v>0</v>
      </c>
      <c r="Z55" s="15">
        <v>1</v>
      </c>
      <c r="AA55" s="15">
        <f t="shared" si="0"/>
        <v>40</v>
      </c>
      <c r="AB55" s="193">
        <f t="shared" si="26"/>
        <v>500</v>
      </c>
      <c r="AC55" s="159">
        <v>1</v>
      </c>
      <c r="AD55" s="159">
        <v>1</v>
      </c>
      <c r="AE55" s="159">
        <v>40</v>
      </c>
      <c r="AF55" s="159">
        <v>20000</v>
      </c>
      <c r="AG55" s="159">
        <f t="shared" si="14"/>
        <v>20000</v>
      </c>
      <c r="AH55" s="159">
        <v>25</v>
      </c>
      <c r="AI55" s="171">
        <f t="shared" si="15"/>
        <v>500</v>
      </c>
      <c r="AM55" s="15">
        <f t="shared" si="16"/>
        <v>0</v>
      </c>
      <c r="AP55" s="15">
        <f t="shared" si="17"/>
        <v>20000</v>
      </c>
      <c r="AQ55" s="172">
        <f t="shared" si="36"/>
        <v>500</v>
      </c>
      <c r="AR55" s="27">
        <f t="shared" si="37"/>
        <v>1</v>
      </c>
      <c r="AS55" s="172">
        <f t="shared" si="18"/>
        <v>500</v>
      </c>
      <c r="AX55" s="15">
        <f t="shared" si="27"/>
        <v>0</v>
      </c>
      <c r="BI55" s="27">
        <f t="shared" si="19"/>
        <v>0</v>
      </c>
      <c r="BJ55" s="27">
        <f t="shared" si="38"/>
        <v>0</v>
      </c>
      <c r="BR55" s="27">
        <f t="shared" si="20"/>
        <v>0</v>
      </c>
      <c r="BS55" s="27">
        <f t="shared" si="21"/>
        <v>0</v>
      </c>
      <c r="BT55" s="15">
        <v>1.25</v>
      </c>
      <c r="BU55" s="15">
        <v>2</v>
      </c>
      <c r="BV55" s="15">
        <v>1</v>
      </c>
      <c r="BW55" s="15">
        <v>3</v>
      </c>
      <c r="BX55" s="15">
        <v>3.5</v>
      </c>
      <c r="BY55" s="15">
        <f t="shared" si="22"/>
        <v>2.15</v>
      </c>
      <c r="BZ55" s="15">
        <v>3</v>
      </c>
      <c r="CA55" s="15">
        <f t="shared" si="23"/>
        <v>1</v>
      </c>
      <c r="CB55" s="15">
        <v>2</v>
      </c>
      <c r="CC55" s="15">
        <f t="shared" si="24"/>
        <v>0</v>
      </c>
      <c r="CD55" s="15">
        <f t="shared" si="25"/>
        <v>0</v>
      </c>
      <c r="CE55" s="15">
        <v>3</v>
      </c>
      <c r="CF55" s="15">
        <v>52</v>
      </c>
      <c r="CG55" s="15">
        <v>2</v>
      </c>
      <c r="CK55" s="15">
        <v>1</v>
      </c>
      <c r="CL55" s="15">
        <v>1</v>
      </c>
      <c r="CN55" s="15">
        <v>1</v>
      </c>
      <c r="CP55" s="15">
        <v>1</v>
      </c>
      <c r="CR55" s="15">
        <v>1</v>
      </c>
      <c r="DB55" s="15">
        <v>2</v>
      </c>
      <c r="DC55" s="15">
        <v>3</v>
      </c>
      <c r="DD55" s="15">
        <v>3</v>
      </c>
      <c r="DE55" s="15">
        <v>3</v>
      </c>
      <c r="DF55" s="15">
        <v>1</v>
      </c>
      <c r="DG55" s="15">
        <v>3</v>
      </c>
      <c r="DL55" s="166">
        <v>3.6</v>
      </c>
      <c r="DM55" s="166">
        <v>2.3333333333333335</v>
      </c>
      <c r="DN55" s="166">
        <v>3.75</v>
      </c>
      <c r="DO55" s="166">
        <v>4.2</v>
      </c>
      <c r="DP55" s="166">
        <v>3.6666666666666665</v>
      </c>
      <c r="DQ55" s="166">
        <v>5</v>
      </c>
      <c r="DR55" s="166">
        <f t="shared" si="4"/>
        <v>3.7583333333333333</v>
      </c>
      <c r="DS55" s="15">
        <f t="shared" si="29"/>
        <v>-0.59722222222222188</v>
      </c>
    </row>
    <row r="56" spans="1:130" x14ac:dyDescent="0.2">
      <c r="A56" s="15">
        <v>28</v>
      </c>
      <c r="B56" s="15">
        <v>84</v>
      </c>
      <c r="C56" s="15">
        <v>1</v>
      </c>
      <c r="D56" s="15">
        <v>3</v>
      </c>
      <c r="E56" s="15">
        <f t="shared" si="5"/>
        <v>0</v>
      </c>
      <c r="F56" s="15">
        <f t="shared" si="6"/>
        <v>1</v>
      </c>
      <c r="G56" s="15">
        <f t="shared" si="7"/>
        <v>0</v>
      </c>
      <c r="H56" s="15">
        <f t="shared" si="8"/>
        <v>0</v>
      </c>
      <c r="I56" s="15">
        <v>0</v>
      </c>
      <c r="J56" s="15">
        <v>55</v>
      </c>
      <c r="K56" s="15">
        <v>5</v>
      </c>
      <c r="L56" s="15">
        <f t="shared" si="9"/>
        <v>0</v>
      </c>
      <c r="M56" s="15">
        <f t="shared" si="10"/>
        <v>0</v>
      </c>
      <c r="N56" s="15">
        <f t="shared" si="11"/>
        <v>0</v>
      </c>
      <c r="O56" s="15">
        <f t="shared" si="12"/>
        <v>1</v>
      </c>
      <c r="P56" s="15">
        <f t="shared" si="13"/>
        <v>0</v>
      </c>
      <c r="Q56" s="15">
        <v>2</v>
      </c>
      <c r="R56" s="15">
        <v>4</v>
      </c>
      <c r="S56" s="15">
        <v>24</v>
      </c>
      <c r="T56" s="15">
        <v>0</v>
      </c>
      <c r="U56" s="15">
        <v>1</v>
      </c>
      <c r="V56" s="15">
        <v>1</v>
      </c>
      <c r="W56" s="15">
        <v>60000</v>
      </c>
      <c r="X56" s="15">
        <v>1</v>
      </c>
      <c r="Y56" s="15">
        <v>1</v>
      </c>
      <c r="Z56" s="15">
        <v>0</v>
      </c>
      <c r="AA56" s="15">
        <f t="shared" si="0"/>
        <v>5.56</v>
      </c>
      <c r="AB56" s="193">
        <f t="shared" si="26"/>
        <v>492.80575539568349</v>
      </c>
      <c r="AC56" s="15">
        <v>7</v>
      </c>
      <c r="AD56" s="15">
        <v>1</v>
      </c>
      <c r="AE56" s="15">
        <v>4.3</v>
      </c>
      <c r="AF56" s="15">
        <v>1300</v>
      </c>
      <c r="AG56" s="15">
        <f t="shared" si="14"/>
        <v>1300</v>
      </c>
      <c r="AH56" s="15">
        <v>30</v>
      </c>
      <c r="AI56" s="27">
        <f t="shared" si="15"/>
        <v>302.32558139534888</v>
      </c>
      <c r="AM56" s="15">
        <f t="shared" si="16"/>
        <v>0</v>
      </c>
      <c r="AP56" s="15">
        <f t="shared" si="17"/>
        <v>1300</v>
      </c>
      <c r="AQ56" s="172">
        <f t="shared" si="36"/>
        <v>302.32558139534888</v>
      </c>
      <c r="AR56" s="27">
        <f t="shared" si="37"/>
        <v>0.77338129496402885</v>
      </c>
      <c r="AS56" s="172">
        <f t="shared" si="18"/>
        <v>233.81294964028783</v>
      </c>
      <c r="AT56" s="15">
        <v>8</v>
      </c>
      <c r="AU56" s="15">
        <v>1</v>
      </c>
      <c r="AV56" s="15">
        <v>1.26</v>
      </c>
      <c r="AW56" s="15">
        <v>1440</v>
      </c>
      <c r="AX56" s="15">
        <f t="shared" si="27"/>
        <v>1440</v>
      </c>
      <c r="AY56" s="15">
        <v>40</v>
      </c>
      <c r="AZ56" s="15">
        <v>1142.8571428571429</v>
      </c>
      <c r="BG56" s="15">
        <f t="shared" si="28"/>
        <v>1440</v>
      </c>
      <c r="BH56" s="15">
        <f>$BG56/$AV56</f>
        <v>1142.8571428571429</v>
      </c>
      <c r="BI56" s="27">
        <f t="shared" si="19"/>
        <v>0.22661870503597123</v>
      </c>
      <c r="BJ56" s="27">
        <f t="shared" si="38"/>
        <v>258.99280575539569</v>
      </c>
      <c r="BR56" s="27">
        <f t="shared" si="20"/>
        <v>0</v>
      </c>
      <c r="BS56" s="27">
        <f t="shared" si="21"/>
        <v>0</v>
      </c>
      <c r="BT56" s="15">
        <v>1.5</v>
      </c>
      <c r="BU56" s="15">
        <v>1.3333333333333333</v>
      </c>
      <c r="BV56" s="15">
        <v>1.6666666666666667</v>
      </c>
      <c r="BW56" s="15">
        <v>1.5</v>
      </c>
      <c r="BX56" s="15">
        <v>2</v>
      </c>
      <c r="BY56" s="15">
        <f t="shared" si="22"/>
        <v>1.6</v>
      </c>
      <c r="BZ56" s="15">
        <v>2</v>
      </c>
      <c r="CA56" s="15">
        <f t="shared" si="23"/>
        <v>0</v>
      </c>
      <c r="CB56" s="15">
        <v>5</v>
      </c>
      <c r="CC56" s="15" t="s">
        <v>1008</v>
      </c>
      <c r="CD56" s="15" t="s">
        <v>1008</v>
      </c>
      <c r="CE56" s="15" t="s">
        <v>1007</v>
      </c>
      <c r="CH56" s="15" t="s">
        <v>1007</v>
      </c>
      <c r="CK56" s="15" t="s">
        <v>1007</v>
      </c>
      <c r="CL56" s="15" t="s">
        <v>1007</v>
      </c>
      <c r="CN56" s="15" t="s">
        <v>1007</v>
      </c>
      <c r="CP56" s="15" t="s">
        <v>1007</v>
      </c>
      <c r="CR56" s="15" t="s">
        <v>1007</v>
      </c>
      <c r="CZ56" s="15">
        <v>1</v>
      </c>
      <c r="DA56" s="15">
        <v>3</v>
      </c>
      <c r="DB56" s="15">
        <v>2</v>
      </c>
      <c r="DC56" s="15">
        <v>3</v>
      </c>
      <c r="DF56" s="15">
        <v>3</v>
      </c>
      <c r="DG56" s="15">
        <v>3</v>
      </c>
      <c r="DL56" s="15">
        <v>5</v>
      </c>
      <c r="DM56" s="15">
        <v>4</v>
      </c>
      <c r="DN56" s="15">
        <v>4</v>
      </c>
      <c r="DO56" s="15">
        <v>3.8</v>
      </c>
      <c r="DP56" s="15">
        <v>4.333333333333333</v>
      </c>
      <c r="DQ56" s="15">
        <v>5</v>
      </c>
      <c r="DR56" s="27">
        <f t="shared" si="4"/>
        <v>4.3555555555555552</v>
      </c>
      <c r="DS56" s="15">
        <f t="shared" si="29"/>
        <v>4.9999999999998934E-2</v>
      </c>
    </row>
    <row r="57" spans="1:130" x14ac:dyDescent="0.2">
      <c r="A57" s="15">
        <v>28</v>
      </c>
      <c r="B57" s="15">
        <v>84</v>
      </c>
      <c r="C57" s="15">
        <v>1</v>
      </c>
      <c r="D57" s="15">
        <v>3</v>
      </c>
      <c r="E57" s="15">
        <f t="shared" si="5"/>
        <v>0</v>
      </c>
      <c r="F57" s="15">
        <f t="shared" si="6"/>
        <v>1</v>
      </c>
      <c r="G57" s="15">
        <f t="shared" si="7"/>
        <v>0</v>
      </c>
      <c r="H57" s="15">
        <f t="shared" si="8"/>
        <v>0</v>
      </c>
      <c r="I57" s="15">
        <v>0</v>
      </c>
      <c r="J57" s="15">
        <v>55</v>
      </c>
      <c r="K57" s="15">
        <v>5</v>
      </c>
      <c r="L57" s="15">
        <f t="shared" si="9"/>
        <v>0</v>
      </c>
      <c r="M57" s="15">
        <f t="shared" si="10"/>
        <v>0</v>
      </c>
      <c r="N57" s="15">
        <f t="shared" si="11"/>
        <v>0</v>
      </c>
      <c r="O57" s="15">
        <f t="shared" si="12"/>
        <v>1</v>
      </c>
      <c r="P57" s="15">
        <f t="shared" si="13"/>
        <v>0</v>
      </c>
      <c r="Q57" s="15">
        <v>2</v>
      </c>
      <c r="R57" s="15">
        <v>4</v>
      </c>
      <c r="S57" s="15">
        <v>24</v>
      </c>
      <c r="T57" s="15">
        <v>0</v>
      </c>
      <c r="U57" s="15">
        <v>1</v>
      </c>
      <c r="V57" s="15">
        <v>1</v>
      </c>
      <c r="W57" s="15">
        <v>60000</v>
      </c>
      <c r="X57" s="15">
        <v>1</v>
      </c>
      <c r="Y57" s="15">
        <v>0</v>
      </c>
      <c r="Z57" s="15">
        <v>0</v>
      </c>
      <c r="AA57" s="15">
        <f t="shared" si="0"/>
        <v>5.56</v>
      </c>
      <c r="AB57" s="193">
        <f t="shared" si="26"/>
        <v>492.80575539568349</v>
      </c>
      <c r="AC57" s="159">
        <v>7</v>
      </c>
      <c r="AD57" s="159">
        <v>1</v>
      </c>
      <c r="AE57" s="159">
        <v>4.3</v>
      </c>
      <c r="AF57" s="159">
        <v>1300</v>
      </c>
      <c r="AG57" s="159">
        <f t="shared" si="14"/>
        <v>1300</v>
      </c>
      <c r="AH57" s="159">
        <v>30</v>
      </c>
      <c r="AI57" s="171">
        <f t="shared" si="15"/>
        <v>302.32558139534888</v>
      </c>
      <c r="AM57" s="15">
        <f t="shared" si="16"/>
        <v>0</v>
      </c>
      <c r="AP57" s="15">
        <f t="shared" si="17"/>
        <v>1300</v>
      </c>
      <c r="AQ57" s="172">
        <f t="shared" si="36"/>
        <v>302.32558139534888</v>
      </c>
      <c r="AR57" s="27">
        <f t="shared" si="37"/>
        <v>0.77338129496402885</v>
      </c>
      <c r="AS57" s="172">
        <f t="shared" si="18"/>
        <v>233.81294964028783</v>
      </c>
      <c r="AT57" s="15">
        <v>8</v>
      </c>
      <c r="AU57" s="15">
        <v>1</v>
      </c>
      <c r="AV57" s="15">
        <v>1.26</v>
      </c>
      <c r="AW57" s="15">
        <v>1440</v>
      </c>
      <c r="AX57" s="15">
        <f t="shared" si="27"/>
        <v>1440</v>
      </c>
      <c r="AY57" s="15">
        <v>40</v>
      </c>
      <c r="BG57" s="15">
        <f t="shared" si="28"/>
        <v>1440</v>
      </c>
      <c r="BH57" s="15">
        <f>$BG57/$AV57</f>
        <v>1142.8571428571429</v>
      </c>
      <c r="BI57" s="27">
        <f t="shared" si="19"/>
        <v>0.22661870503597123</v>
      </c>
      <c r="BJ57" s="27">
        <f t="shared" si="38"/>
        <v>258.99280575539569</v>
      </c>
      <c r="BR57" s="27">
        <f t="shared" si="20"/>
        <v>0</v>
      </c>
      <c r="BS57" s="27">
        <f t="shared" si="21"/>
        <v>0</v>
      </c>
      <c r="BT57" s="15">
        <v>1.5</v>
      </c>
      <c r="BU57" s="15">
        <v>1.3333333333333333</v>
      </c>
      <c r="BV57" s="15">
        <v>1.6666666666666667</v>
      </c>
      <c r="BW57" s="15">
        <v>1.5</v>
      </c>
      <c r="BX57" s="15">
        <v>2</v>
      </c>
      <c r="BY57" s="15">
        <f t="shared" si="22"/>
        <v>1.6</v>
      </c>
      <c r="BZ57" s="15">
        <v>2</v>
      </c>
      <c r="CA57" s="15">
        <f t="shared" si="23"/>
        <v>0</v>
      </c>
      <c r="CB57" s="15">
        <v>5</v>
      </c>
      <c r="CC57" s="15" t="s">
        <v>1008</v>
      </c>
      <c r="CD57" s="15" t="s">
        <v>1008</v>
      </c>
      <c r="CE57" s="15" t="s">
        <v>1007</v>
      </c>
      <c r="CH57" s="15" t="s">
        <v>1007</v>
      </c>
      <c r="CK57" s="15" t="s">
        <v>1007</v>
      </c>
      <c r="CL57" s="15" t="s">
        <v>1007</v>
      </c>
      <c r="CN57" s="15" t="s">
        <v>1007</v>
      </c>
      <c r="CP57" s="15" t="s">
        <v>1007</v>
      </c>
      <c r="CR57" s="15" t="s">
        <v>1007</v>
      </c>
      <c r="CZ57" s="15">
        <v>1</v>
      </c>
      <c r="DA57" s="15">
        <v>3</v>
      </c>
      <c r="DB57" s="15">
        <v>2</v>
      </c>
      <c r="DC57" s="15">
        <v>3</v>
      </c>
      <c r="DF57" s="15">
        <v>3</v>
      </c>
      <c r="DG57" s="15">
        <v>3</v>
      </c>
      <c r="DL57" s="27">
        <v>4.4000000000000004</v>
      </c>
      <c r="DM57" s="27">
        <v>4.333333333333333</v>
      </c>
      <c r="DN57" s="27">
        <v>4.25</v>
      </c>
      <c r="DO57" s="27">
        <v>4.5999999999999996</v>
      </c>
      <c r="DP57" s="27">
        <v>4</v>
      </c>
      <c r="DQ57" s="27">
        <v>4.25</v>
      </c>
      <c r="DR57" s="27">
        <f t="shared" si="4"/>
        <v>4.3055555555555562</v>
      </c>
      <c r="DS57" s="15">
        <f t="shared" si="29"/>
        <v>7.2222222222222854E-2</v>
      </c>
    </row>
    <row r="58" spans="1:130" x14ac:dyDescent="0.2">
      <c r="A58" s="15">
        <v>29</v>
      </c>
      <c r="B58" s="15">
        <v>88</v>
      </c>
      <c r="C58" s="15">
        <v>1</v>
      </c>
      <c r="D58" s="15">
        <v>5</v>
      </c>
      <c r="E58" s="15">
        <f t="shared" si="5"/>
        <v>0</v>
      </c>
      <c r="F58" s="15">
        <f t="shared" si="6"/>
        <v>0</v>
      </c>
      <c r="G58" s="15">
        <f t="shared" si="7"/>
        <v>1</v>
      </c>
      <c r="H58" s="15">
        <f t="shared" si="8"/>
        <v>0</v>
      </c>
      <c r="I58" s="15">
        <v>1</v>
      </c>
      <c r="J58" s="15">
        <v>59</v>
      </c>
      <c r="K58" s="15">
        <v>5</v>
      </c>
      <c r="L58" s="15">
        <f t="shared" si="9"/>
        <v>0</v>
      </c>
      <c r="M58" s="15">
        <f t="shared" si="10"/>
        <v>0</v>
      </c>
      <c r="N58" s="15">
        <f t="shared" si="11"/>
        <v>0</v>
      </c>
      <c r="O58" s="15">
        <f t="shared" si="12"/>
        <v>1</v>
      </c>
      <c r="P58" s="15">
        <f t="shared" si="13"/>
        <v>0</v>
      </c>
      <c r="Q58" s="15">
        <v>2</v>
      </c>
      <c r="R58" s="15">
        <v>5</v>
      </c>
      <c r="S58" s="15">
        <v>27</v>
      </c>
      <c r="T58" s="15">
        <v>0</v>
      </c>
      <c r="U58" s="15">
        <v>1</v>
      </c>
      <c r="V58" s="15">
        <v>1</v>
      </c>
      <c r="W58" s="15">
        <v>160000</v>
      </c>
      <c r="X58" s="15">
        <v>0</v>
      </c>
      <c r="Y58" s="15">
        <v>1</v>
      </c>
      <c r="Z58" s="15">
        <v>1</v>
      </c>
      <c r="AA58" s="15">
        <f t="shared" si="0"/>
        <v>40</v>
      </c>
      <c r="AB58" s="193">
        <f t="shared" si="26"/>
        <v>92.5</v>
      </c>
      <c r="AC58" s="15">
        <v>2</v>
      </c>
      <c r="AD58" s="15">
        <v>1</v>
      </c>
      <c r="AE58" s="15">
        <v>40</v>
      </c>
      <c r="AF58" s="15">
        <v>3700</v>
      </c>
      <c r="AG58" s="15">
        <f t="shared" si="14"/>
        <v>3700</v>
      </c>
      <c r="AH58" s="15">
        <v>20</v>
      </c>
      <c r="AI58" s="27">
        <f t="shared" si="15"/>
        <v>92.5</v>
      </c>
      <c r="AM58" s="15">
        <f t="shared" si="16"/>
        <v>0</v>
      </c>
      <c r="AP58" s="15">
        <f t="shared" si="17"/>
        <v>3700</v>
      </c>
      <c r="AQ58" s="172">
        <f t="shared" si="36"/>
        <v>92.5</v>
      </c>
      <c r="AR58" s="27">
        <f t="shared" si="37"/>
        <v>1</v>
      </c>
      <c r="AS58" s="172">
        <f t="shared" si="18"/>
        <v>92.5</v>
      </c>
      <c r="AX58" s="15">
        <f t="shared" si="27"/>
        <v>0</v>
      </c>
      <c r="BI58" s="27">
        <f t="shared" si="19"/>
        <v>0</v>
      </c>
      <c r="BJ58" s="27">
        <f t="shared" si="38"/>
        <v>0</v>
      </c>
      <c r="BR58" s="27">
        <f t="shared" si="20"/>
        <v>0</v>
      </c>
      <c r="BS58" s="27">
        <f t="shared" si="21"/>
        <v>0</v>
      </c>
      <c r="BT58" s="15">
        <v>1.5</v>
      </c>
      <c r="BU58" s="15">
        <v>2.3333333333333335</v>
      </c>
      <c r="BV58" s="15">
        <v>2</v>
      </c>
      <c r="BW58" s="15">
        <v>1</v>
      </c>
      <c r="BX58" s="15">
        <v>2</v>
      </c>
      <c r="BY58" s="15">
        <f t="shared" si="22"/>
        <v>1.7666666666666668</v>
      </c>
      <c r="BZ58" s="15">
        <v>2</v>
      </c>
      <c r="CA58" s="15">
        <f t="shared" si="23"/>
        <v>1</v>
      </c>
      <c r="CB58" s="15">
        <v>2</v>
      </c>
      <c r="CC58" s="15">
        <f t="shared" si="24"/>
        <v>0</v>
      </c>
      <c r="CD58" s="15">
        <f t="shared" si="25"/>
        <v>0</v>
      </c>
      <c r="CE58" s="15">
        <v>1</v>
      </c>
      <c r="CF58" s="15">
        <v>4</v>
      </c>
      <c r="CG58" s="15">
        <v>1</v>
      </c>
      <c r="CH58" s="15">
        <v>2</v>
      </c>
      <c r="CI58" s="15">
        <v>1</v>
      </c>
      <c r="CJ58" s="15">
        <v>1</v>
      </c>
      <c r="CK58" s="15">
        <v>1</v>
      </c>
      <c r="CL58" s="15">
        <v>1</v>
      </c>
      <c r="CN58" s="15">
        <v>1</v>
      </c>
      <c r="CP58" s="15">
        <v>1</v>
      </c>
      <c r="CR58" s="15">
        <v>1</v>
      </c>
      <c r="CZ58" s="15">
        <v>1</v>
      </c>
      <c r="DA58" s="15">
        <v>2</v>
      </c>
      <c r="DL58" s="15">
        <v>4</v>
      </c>
      <c r="DM58" s="15">
        <v>4</v>
      </c>
      <c r="DN58" s="15">
        <v>4</v>
      </c>
      <c r="DO58" s="15">
        <v>4.4000000000000004</v>
      </c>
      <c r="DP58" s="15">
        <v>4</v>
      </c>
      <c r="DQ58" s="15">
        <v>5</v>
      </c>
      <c r="DR58" s="27">
        <f t="shared" si="4"/>
        <v>4.2333333333333334</v>
      </c>
      <c r="DS58" s="15">
        <f t="shared" si="29"/>
        <v>0.10833333333333339</v>
      </c>
    </row>
    <row r="59" spans="1:130" x14ac:dyDescent="0.2">
      <c r="A59" s="15">
        <v>29</v>
      </c>
      <c r="B59" s="15">
        <v>88</v>
      </c>
      <c r="C59" s="15">
        <v>1</v>
      </c>
      <c r="D59" s="15">
        <v>5</v>
      </c>
      <c r="E59" s="15">
        <f t="shared" si="5"/>
        <v>0</v>
      </c>
      <c r="F59" s="15">
        <f t="shared" si="6"/>
        <v>0</v>
      </c>
      <c r="G59" s="15">
        <f t="shared" si="7"/>
        <v>1</v>
      </c>
      <c r="H59" s="15">
        <f t="shared" si="8"/>
        <v>0</v>
      </c>
      <c r="I59" s="15">
        <v>1</v>
      </c>
      <c r="J59" s="15">
        <v>59</v>
      </c>
      <c r="K59" s="15">
        <v>5</v>
      </c>
      <c r="L59" s="15">
        <f t="shared" si="9"/>
        <v>0</v>
      </c>
      <c r="M59" s="15">
        <f t="shared" si="10"/>
        <v>0</v>
      </c>
      <c r="N59" s="15">
        <f t="shared" si="11"/>
        <v>0</v>
      </c>
      <c r="O59" s="15">
        <f t="shared" si="12"/>
        <v>1</v>
      </c>
      <c r="P59" s="15">
        <f t="shared" si="13"/>
        <v>0</v>
      </c>
      <c r="Q59" s="15">
        <v>2</v>
      </c>
      <c r="R59" s="15">
        <v>5</v>
      </c>
      <c r="S59" s="15">
        <v>27</v>
      </c>
      <c r="T59" s="15">
        <v>0</v>
      </c>
      <c r="U59" s="15">
        <v>1</v>
      </c>
      <c r="V59" s="15">
        <v>1</v>
      </c>
      <c r="W59" s="15">
        <v>160000</v>
      </c>
      <c r="X59" s="15">
        <v>0</v>
      </c>
      <c r="Y59" s="15">
        <v>0</v>
      </c>
      <c r="Z59" s="15">
        <v>1</v>
      </c>
      <c r="AA59" s="15">
        <f t="shared" si="0"/>
        <v>40</v>
      </c>
      <c r="AB59" s="193">
        <f t="shared" si="26"/>
        <v>3700</v>
      </c>
      <c r="AC59" s="159">
        <v>2</v>
      </c>
      <c r="AD59" s="159">
        <v>40</v>
      </c>
      <c r="AE59" s="159">
        <v>40</v>
      </c>
      <c r="AF59" s="159">
        <v>3700</v>
      </c>
      <c r="AG59" s="159">
        <f t="shared" si="14"/>
        <v>148000</v>
      </c>
      <c r="AH59" s="159">
        <v>24</v>
      </c>
      <c r="AI59" s="171">
        <f t="shared" si="15"/>
        <v>3700</v>
      </c>
      <c r="AM59" s="15">
        <f t="shared" si="16"/>
        <v>0</v>
      </c>
      <c r="AP59" s="15">
        <f t="shared" si="17"/>
        <v>148000</v>
      </c>
      <c r="AQ59" s="172">
        <f t="shared" si="36"/>
        <v>3700</v>
      </c>
      <c r="AR59" s="27">
        <f t="shared" si="37"/>
        <v>1</v>
      </c>
      <c r="AS59" s="172">
        <f t="shared" si="18"/>
        <v>3700</v>
      </c>
      <c r="AX59" s="15">
        <f t="shared" si="27"/>
        <v>0</v>
      </c>
      <c r="BI59" s="27">
        <f t="shared" si="19"/>
        <v>0</v>
      </c>
      <c r="BJ59" s="27">
        <f t="shared" si="38"/>
        <v>0</v>
      </c>
      <c r="BR59" s="27">
        <f t="shared" si="20"/>
        <v>0</v>
      </c>
      <c r="BS59" s="27">
        <f t="shared" si="21"/>
        <v>0</v>
      </c>
      <c r="BT59" s="15">
        <v>1.5</v>
      </c>
      <c r="BU59" s="15">
        <v>2.3333333333333335</v>
      </c>
      <c r="BV59" s="15">
        <v>2</v>
      </c>
      <c r="BW59" s="15">
        <v>1</v>
      </c>
      <c r="BX59" s="15">
        <v>2</v>
      </c>
      <c r="BY59" s="15">
        <f t="shared" si="22"/>
        <v>1.7666666666666668</v>
      </c>
      <c r="BZ59" s="15">
        <v>2</v>
      </c>
      <c r="CA59" s="15">
        <f t="shared" si="23"/>
        <v>1</v>
      </c>
      <c r="CB59" s="15">
        <v>2</v>
      </c>
      <c r="CC59" s="15">
        <f t="shared" si="24"/>
        <v>0</v>
      </c>
      <c r="CD59" s="15">
        <f t="shared" si="25"/>
        <v>0</v>
      </c>
      <c r="CE59" s="15">
        <v>1</v>
      </c>
      <c r="CF59" s="15">
        <v>4</v>
      </c>
      <c r="CG59" s="15">
        <v>1</v>
      </c>
      <c r="CH59" s="15">
        <v>2</v>
      </c>
      <c r="CI59" s="15">
        <v>1</v>
      </c>
      <c r="CJ59" s="15">
        <v>1</v>
      </c>
      <c r="CK59" s="15">
        <v>1</v>
      </c>
      <c r="CL59" s="15">
        <v>1</v>
      </c>
      <c r="CN59" s="15">
        <v>1</v>
      </c>
      <c r="CP59" s="15">
        <v>1</v>
      </c>
      <c r="CR59" s="15">
        <v>1</v>
      </c>
      <c r="CZ59" s="15">
        <v>1</v>
      </c>
      <c r="DA59" s="15">
        <v>2</v>
      </c>
      <c r="DL59" s="27">
        <v>4.2</v>
      </c>
      <c r="DM59" s="27">
        <v>4.333333333333333</v>
      </c>
      <c r="DN59" s="27">
        <v>4.75</v>
      </c>
      <c r="DO59" s="27">
        <v>3.8</v>
      </c>
      <c r="DP59" s="27">
        <v>3.6666666666666665</v>
      </c>
      <c r="DQ59" s="27">
        <v>4</v>
      </c>
      <c r="DR59" s="27">
        <f t="shared" si="4"/>
        <v>4.125</v>
      </c>
      <c r="DS59" s="15">
        <f t="shared" si="29"/>
        <v>-0.63055555555555554</v>
      </c>
    </row>
    <row r="60" spans="1:130" x14ac:dyDescent="0.2">
      <c r="A60" s="15">
        <v>30</v>
      </c>
      <c r="B60" s="15">
        <v>89</v>
      </c>
      <c r="C60" s="15">
        <v>1</v>
      </c>
      <c r="D60" s="15">
        <v>5</v>
      </c>
      <c r="E60" s="15">
        <f t="shared" si="5"/>
        <v>0</v>
      </c>
      <c r="F60" s="15">
        <f t="shared" si="6"/>
        <v>0</v>
      </c>
      <c r="G60" s="15">
        <f t="shared" si="7"/>
        <v>1</v>
      </c>
      <c r="H60" s="15">
        <f t="shared" si="8"/>
        <v>0</v>
      </c>
      <c r="I60" s="15">
        <v>1</v>
      </c>
      <c r="J60" s="15">
        <v>57</v>
      </c>
      <c r="K60" s="15">
        <v>4</v>
      </c>
      <c r="L60" s="15">
        <f t="shared" si="9"/>
        <v>0</v>
      </c>
      <c r="M60" s="15">
        <f t="shared" si="10"/>
        <v>0</v>
      </c>
      <c r="N60" s="15">
        <f t="shared" si="11"/>
        <v>1</v>
      </c>
      <c r="O60" s="15">
        <f t="shared" si="12"/>
        <v>0</v>
      </c>
      <c r="P60" s="15">
        <f t="shared" si="13"/>
        <v>0</v>
      </c>
      <c r="Q60" s="15">
        <v>1</v>
      </c>
      <c r="R60" s="15">
        <v>4</v>
      </c>
      <c r="S60" s="15">
        <v>16</v>
      </c>
      <c r="T60" s="15">
        <v>0</v>
      </c>
      <c r="U60" s="15">
        <v>0</v>
      </c>
      <c r="V60" s="15">
        <v>1</v>
      </c>
      <c r="W60" s="15">
        <v>135000</v>
      </c>
      <c r="X60" s="15">
        <v>0</v>
      </c>
      <c r="Y60" s="15">
        <v>1</v>
      </c>
      <c r="Z60" s="15">
        <v>0</v>
      </c>
      <c r="AA60" s="15">
        <f t="shared" si="0"/>
        <v>465</v>
      </c>
      <c r="AB60" s="193">
        <f t="shared" si="26"/>
        <v>2967.7419354838707</v>
      </c>
      <c r="AC60" s="15">
        <v>7</v>
      </c>
      <c r="AD60" s="15">
        <v>1</v>
      </c>
      <c r="AE60" s="15">
        <v>315</v>
      </c>
      <c r="AF60" s="15">
        <v>630000</v>
      </c>
      <c r="AG60" s="15">
        <f t="shared" si="14"/>
        <v>630000</v>
      </c>
      <c r="AH60" s="15">
        <v>25</v>
      </c>
      <c r="AI60" s="27">
        <f t="shared" si="15"/>
        <v>2000</v>
      </c>
      <c r="AM60" s="15">
        <f t="shared" si="16"/>
        <v>0</v>
      </c>
      <c r="AP60" s="15">
        <f t="shared" si="17"/>
        <v>630000</v>
      </c>
      <c r="AQ60" s="172">
        <f t="shared" si="36"/>
        <v>2000</v>
      </c>
      <c r="AR60" s="27">
        <f t="shared" si="37"/>
        <v>0.67741935483870963</v>
      </c>
      <c r="AS60" s="172">
        <f t="shared" si="18"/>
        <v>1354.8387096774193</v>
      </c>
      <c r="AT60" s="15">
        <v>4</v>
      </c>
      <c r="AU60" s="15">
        <v>1</v>
      </c>
      <c r="AV60" s="15">
        <v>150</v>
      </c>
      <c r="AW60" s="15">
        <v>750000</v>
      </c>
      <c r="AX60" s="15">
        <f t="shared" si="27"/>
        <v>750000</v>
      </c>
      <c r="AY60" s="15">
        <v>3.1</v>
      </c>
      <c r="AZ60" s="15">
        <v>5000</v>
      </c>
      <c r="BG60" s="15">
        <f t="shared" si="28"/>
        <v>750000</v>
      </c>
      <c r="BH60" s="15">
        <f>$BG60/$AV60</f>
        <v>5000</v>
      </c>
      <c r="BI60" s="27">
        <f t="shared" si="19"/>
        <v>0.32258064516129031</v>
      </c>
      <c r="BJ60" s="27">
        <f t="shared" si="38"/>
        <v>1612.9032258064515</v>
      </c>
      <c r="BR60" s="27">
        <f t="shared" si="20"/>
        <v>0</v>
      </c>
      <c r="BS60" s="27">
        <f t="shared" si="21"/>
        <v>0</v>
      </c>
      <c r="BT60" s="15">
        <v>2</v>
      </c>
      <c r="BU60" s="15">
        <v>2.6666666666666665</v>
      </c>
      <c r="BV60" s="15">
        <v>2.3333333333333335</v>
      </c>
      <c r="BW60" s="15">
        <v>1.5</v>
      </c>
      <c r="BX60" s="15">
        <v>2</v>
      </c>
      <c r="BY60" s="15">
        <f t="shared" si="22"/>
        <v>2.1</v>
      </c>
      <c r="BZ60" s="15">
        <v>1</v>
      </c>
      <c r="CA60" s="15">
        <f t="shared" si="23"/>
        <v>0</v>
      </c>
      <c r="CB60" s="15">
        <v>5</v>
      </c>
      <c r="CC60" s="15" t="s">
        <v>1008</v>
      </c>
      <c r="CD60" s="15" t="s">
        <v>1008</v>
      </c>
      <c r="CE60" s="15" t="s">
        <v>1007</v>
      </c>
      <c r="CH60" s="15" t="s">
        <v>1007</v>
      </c>
      <c r="CK60" s="15" t="s">
        <v>1007</v>
      </c>
      <c r="CL60" s="15" t="s">
        <v>1007</v>
      </c>
      <c r="CN60" s="15" t="s">
        <v>1007</v>
      </c>
      <c r="CP60" s="15" t="s">
        <v>1007</v>
      </c>
      <c r="CR60" s="15" t="s">
        <v>1007</v>
      </c>
      <c r="CZ60" s="15">
        <v>1</v>
      </c>
      <c r="DA60" s="15">
        <v>3</v>
      </c>
      <c r="DB60" s="15">
        <v>2</v>
      </c>
      <c r="DC60" s="15">
        <v>3</v>
      </c>
      <c r="DF60" s="15">
        <v>3</v>
      </c>
      <c r="DG60" s="15">
        <v>3</v>
      </c>
      <c r="DL60" s="15">
        <v>5</v>
      </c>
      <c r="DM60" s="15">
        <v>5</v>
      </c>
      <c r="DN60" s="15">
        <v>5</v>
      </c>
      <c r="DO60" s="15">
        <v>4.2</v>
      </c>
      <c r="DP60" s="15">
        <v>4.333333333333333</v>
      </c>
      <c r="DQ60" s="15">
        <v>5</v>
      </c>
      <c r="DR60" s="27">
        <f t="shared" si="4"/>
        <v>4.7555555555555555</v>
      </c>
      <c r="DS60" s="15">
        <f t="shared" si="29"/>
        <v>0.68055555555555536</v>
      </c>
    </row>
    <row r="61" spans="1:130" x14ac:dyDescent="0.2">
      <c r="A61" s="15">
        <v>30</v>
      </c>
      <c r="B61" s="15">
        <v>89</v>
      </c>
      <c r="C61" s="15">
        <v>1</v>
      </c>
      <c r="D61" s="15">
        <v>5</v>
      </c>
      <c r="E61" s="15">
        <f t="shared" si="5"/>
        <v>0</v>
      </c>
      <c r="F61" s="15">
        <f t="shared" si="6"/>
        <v>0</v>
      </c>
      <c r="G61" s="15">
        <f t="shared" si="7"/>
        <v>1</v>
      </c>
      <c r="H61" s="15">
        <f t="shared" si="8"/>
        <v>0</v>
      </c>
      <c r="I61" s="15">
        <v>1</v>
      </c>
      <c r="J61" s="15">
        <v>57</v>
      </c>
      <c r="K61" s="15">
        <v>4</v>
      </c>
      <c r="L61" s="15">
        <f t="shared" si="9"/>
        <v>0</v>
      </c>
      <c r="M61" s="15">
        <f t="shared" si="10"/>
        <v>0</v>
      </c>
      <c r="N61" s="15">
        <f t="shared" si="11"/>
        <v>1</v>
      </c>
      <c r="O61" s="15">
        <f t="shared" si="12"/>
        <v>0</v>
      </c>
      <c r="P61" s="15">
        <f t="shared" si="13"/>
        <v>0</v>
      </c>
      <c r="Q61" s="15">
        <v>1</v>
      </c>
      <c r="R61" s="15">
        <v>4</v>
      </c>
      <c r="S61" s="15">
        <v>16</v>
      </c>
      <c r="T61" s="15">
        <v>0</v>
      </c>
      <c r="U61" s="15">
        <v>0</v>
      </c>
      <c r="V61" s="15">
        <v>1</v>
      </c>
      <c r="W61" s="15">
        <v>135000</v>
      </c>
      <c r="X61" s="15">
        <v>0</v>
      </c>
      <c r="Y61" s="15">
        <v>0</v>
      </c>
      <c r="Z61" s="15">
        <v>0</v>
      </c>
      <c r="AA61" s="15">
        <f t="shared" si="0"/>
        <v>465</v>
      </c>
      <c r="AB61" s="193">
        <f t="shared" si="26"/>
        <v>2967.7419354838707</v>
      </c>
      <c r="AC61" s="159">
        <v>7</v>
      </c>
      <c r="AD61" s="159">
        <v>1</v>
      </c>
      <c r="AE61" s="159">
        <v>315</v>
      </c>
      <c r="AF61" s="159">
        <v>630000</v>
      </c>
      <c r="AG61" s="159">
        <f t="shared" si="14"/>
        <v>630000</v>
      </c>
      <c r="AH61" s="159">
        <v>25</v>
      </c>
      <c r="AI61" s="171">
        <f t="shared" si="15"/>
        <v>2000</v>
      </c>
      <c r="AM61" s="15">
        <f t="shared" si="16"/>
        <v>0</v>
      </c>
      <c r="AP61" s="15">
        <f t="shared" si="17"/>
        <v>630000</v>
      </c>
      <c r="AQ61" s="172">
        <f t="shared" si="36"/>
        <v>2000</v>
      </c>
      <c r="AR61" s="27">
        <f t="shared" si="37"/>
        <v>0.67741935483870963</v>
      </c>
      <c r="AS61" s="172">
        <f t="shared" si="18"/>
        <v>1354.8387096774193</v>
      </c>
      <c r="AT61" s="15">
        <v>4</v>
      </c>
      <c r="AU61" s="15">
        <v>1</v>
      </c>
      <c r="AV61" s="15">
        <v>150</v>
      </c>
      <c r="AW61" s="15">
        <v>750000</v>
      </c>
      <c r="AX61" s="15">
        <f t="shared" si="27"/>
        <v>750000</v>
      </c>
      <c r="AY61" s="15">
        <v>2.2000000000000002</v>
      </c>
      <c r="BG61" s="15">
        <f t="shared" si="28"/>
        <v>750000</v>
      </c>
      <c r="BH61" s="15">
        <f>$BG61/$AV61</f>
        <v>5000</v>
      </c>
      <c r="BI61" s="27">
        <f t="shared" si="19"/>
        <v>0.32258064516129031</v>
      </c>
      <c r="BJ61" s="27">
        <f t="shared" si="38"/>
        <v>1612.9032258064515</v>
      </c>
      <c r="BR61" s="27">
        <f t="shared" si="20"/>
        <v>0</v>
      </c>
      <c r="BS61" s="27">
        <f t="shared" si="21"/>
        <v>0</v>
      </c>
      <c r="BT61" s="15">
        <v>2</v>
      </c>
      <c r="BU61" s="15">
        <v>2.6666666666666665</v>
      </c>
      <c r="BV61" s="15">
        <v>2.3333333333333335</v>
      </c>
      <c r="BW61" s="15">
        <v>1.5</v>
      </c>
      <c r="BX61" s="15">
        <v>2</v>
      </c>
      <c r="BY61" s="15">
        <f t="shared" si="22"/>
        <v>2.1</v>
      </c>
      <c r="BZ61" s="15">
        <v>1</v>
      </c>
      <c r="CA61" s="15">
        <f t="shared" si="23"/>
        <v>0</v>
      </c>
      <c r="CB61" s="15">
        <v>5</v>
      </c>
      <c r="CC61" s="15" t="s">
        <v>1008</v>
      </c>
      <c r="CD61" s="15" t="s">
        <v>1008</v>
      </c>
      <c r="CE61" s="15" t="s">
        <v>1007</v>
      </c>
      <c r="CH61" s="15" t="s">
        <v>1007</v>
      </c>
      <c r="CK61" s="15" t="s">
        <v>1007</v>
      </c>
      <c r="CL61" s="15" t="s">
        <v>1007</v>
      </c>
      <c r="CN61" s="15" t="s">
        <v>1007</v>
      </c>
      <c r="CP61" s="15" t="s">
        <v>1007</v>
      </c>
      <c r="CR61" s="15" t="s">
        <v>1007</v>
      </c>
      <c r="CZ61" s="15">
        <v>1</v>
      </c>
      <c r="DA61" s="15">
        <v>3</v>
      </c>
      <c r="DB61" s="15">
        <v>2</v>
      </c>
      <c r="DC61" s="15">
        <v>3</v>
      </c>
      <c r="DF61" s="15">
        <v>3</v>
      </c>
      <c r="DG61" s="15">
        <v>3</v>
      </c>
      <c r="DL61" s="27">
        <v>3.8</v>
      </c>
      <c r="DM61" s="27">
        <v>4.666666666666667</v>
      </c>
      <c r="DN61" s="27">
        <v>4.25</v>
      </c>
      <c r="DO61" s="27">
        <v>4.4000000000000004</v>
      </c>
      <c r="DP61" s="27">
        <v>3.3333333333333335</v>
      </c>
      <c r="DQ61" s="27">
        <v>4</v>
      </c>
      <c r="DR61" s="27">
        <f t="shared" si="4"/>
        <v>4.0750000000000002</v>
      </c>
      <c r="DS61" s="15">
        <f t="shared" si="29"/>
        <v>-0.23333333333333339</v>
      </c>
    </row>
    <row r="62" spans="1:130" x14ac:dyDescent="0.2">
      <c r="A62" s="15">
        <v>31</v>
      </c>
      <c r="B62" s="15">
        <v>90</v>
      </c>
      <c r="C62" s="15">
        <v>0</v>
      </c>
      <c r="D62" s="15">
        <v>3</v>
      </c>
      <c r="E62" s="15">
        <f t="shared" si="5"/>
        <v>0</v>
      </c>
      <c r="F62" s="15">
        <f t="shared" si="6"/>
        <v>1</v>
      </c>
      <c r="G62" s="15">
        <f t="shared" si="7"/>
        <v>0</v>
      </c>
      <c r="H62" s="15">
        <f t="shared" si="8"/>
        <v>0</v>
      </c>
      <c r="I62" s="15">
        <v>1</v>
      </c>
      <c r="J62" s="15">
        <v>51</v>
      </c>
      <c r="K62" s="15">
        <v>3</v>
      </c>
      <c r="L62" s="15">
        <f t="shared" si="9"/>
        <v>0</v>
      </c>
      <c r="M62" s="15">
        <f t="shared" si="10"/>
        <v>1</v>
      </c>
      <c r="N62" s="15">
        <f t="shared" si="11"/>
        <v>0</v>
      </c>
      <c r="O62" s="15">
        <f t="shared" si="12"/>
        <v>0</v>
      </c>
      <c r="P62" s="15">
        <f t="shared" si="13"/>
        <v>0</v>
      </c>
      <c r="Q62" s="15">
        <v>1</v>
      </c>
      <c r="R62" s="15">
        <v>3</v>
      </c>
      <c r="S62" s="15">
        <v>21</v>
      </c>
      <c r="T62" s="15">
        <v>0</v>
      </c>
      <c r="U62" s="15">
        <v>0</v>
      </c>
      <c r="V62" s="15">
        <v>1</v>
      </c>
      <c r="W62" s="15">
        <v>200000</v>
      </c>
      <c r="X62" s="15">
        <v>1</v>
      </c>
      <c r="Y62" s="15">
        <v>1</v>
      </c>
      <c r="Z62" s="15">
        <v>1</v>
      </c>
      <c r="AA62" s="15">
        <f t="shared" si="0"/>
        <v>0.25</v>
      </c>
      <c r="AB62" s="193">
        <f t="shared" si="26"/>
        <v>240</v>
      </c>
      <c r="AC62" s="15">
        <v>8</v>
      </c>
      <c r="AD62" s="15">
        <v>2</v>
      </c>
      <c r="AE62" s="15">
        <v>0.25</v>
      </c>
      <c r="AF62" s="15">
        <v>30</v>
      </c>
      <c r="AG62" s="15">
        <f t="shared" si="14"/>
        <v>60</v>
      </c>
      <c r="AH62" s="15">
        <v>30</v>
      </c>
      <c r="AI62" s="27">
        <f t="shared" si="15"/>
        <v>240</v>
      </c>
      <c r="AM62" s="15">
        <f t="shared" si="16"/>
        <v>0</v>
      </c>
      <c r="AP62" s="15">
        <f t="shared" si="17"/>
        <v>60</v>
      </c>
      <c r="AQ62" s="172">
        <f t="shared" si="36"/>
        <v>240</v>
      </c>
      <c r="AR62" s="27">
        <f t="shared" si="37"/>
        <v>1</v>
      </c>
      <c r="AS62" s="172">
        <f t="shared" si="18"/>
        <v>240</v>
      </c>
      <c r="AX62" s="15">
        <f t="shared" si="27"/>
        <v>0</v>
      </c>
      <c r="BI62" s="27">
        <f t="shared" si="19"/>
        <v>0</v>
      </c>
      <c r="BJ62" s="27">
        <f t="shared" si="38"/>
        <v>0</v>
      </c>
      <c r="BR62" s="27">
        <f t="shared" si="20"/>
        <v>0</v>
      </c>
      <c r="BS62" s="27">
        <f t="shared" si="21"/>
        <v>0</v>
      </c>
      <c r="BT62" s="15">
        <v>1.5</v>
      </c>
      <c r="BU62" s="15">
        <v>2</v>
      </c>
      <c r="BV62" s="15">
        <v>1.6666666666666667</v>
      </c>
      <c r="BW62" s="15">
        <v>1.5</v>
      </c>
      <c r="BX62" s="15">
        <v>2.5</v>
      </c>
      <c r="BY62" s="15">
        <f t="shared" si="22"/>
        <v>1.8333333333333335</v>
      </c>
      <c r="BZ62" s="15">
        <v>2</v>
      </c>
      <c r="CA62" s="15">
        <f t="shared" si="23"/>
        <v>0</v>
      </c>
      <c r="CB62" s="15">
        <v>5</v>
      </c>
      <c r="CC62" s="15" t="s">
        <v>1008</v>
      </c>
      <c r="CD62" s="15" t="s">
        <v>1008</v>
      </c>
      <c r="CE62" s="15" t="s">
        <v>1007</v>
      </c>
      <c r="CH62" s="15" t="s">
        <v>1007</v>
      </c>
      <c r="CK62" s="15" t="s">
        <v>1007</v>
      </c>
      <c r="CL62" s="15" t="s">
        <v>1007</v>
      </c>
      <c r="CN62" s="15" t="s">
        <v>1007</v>
      </c>
      <c r="CP62" s="15" t="s">
        <v>1007</v>
      </c>
      <c r="CR62" s="15" t="s">
        <v>1007</v>
      </c>
      <c r="CZ62" s="15">
        <v>1</v>
      </c>
      <c r="DA62" s="15">
        <v>2</v>
      </c>
      <c r="DB62" s="15">
        <v>2</v>
      </c>
      <c r="DC62" s="15">
        <v>2</v>
      </c>
      <c r="DF62" s="15">
        <v>3</v>
      </c>
      <c r="DG62" s="15">
        <v>2</v>
      </c>
      <c r="DL62" s="150">
        <v>4.8</v>
      </c>
      <c r="DM62" s="150">
        <v>4.333333333333333</v>
      </c>
      <c r="DN62" s="150">
        <v>4.5</v>
      </c>
      <c r="DO62" s="150">
        <v>3.8</v>
      </c>
      <c r="DP62" s="150">
        <v>3.6666666666666665</v>
      </c>
      <c r="DQ62" s="150">
        <v>4.75</v>
      </c>
      <c r="DR62" s="27">
        <f t="shared" si="4"/>
        <v>4.3083333333333336</v>
      </c>
      <c r="DS62" s="15">
        <f t="shared" si="29"/>
        <v>1.0277777777777781</v>
      </c>
      <c r="DU62" s="27"/>
      <c r="DV62" s="27"/>
      <c r="DW62" s="27"/>
      <c r="DX62" s="27"/>
      <c r="DY62" s="27"/>
      <c r="DZ62" s="27"/>
    </row>
    <row r="63" spans="1:130" x14ac:dyDescent="0.2">
      <c r="A63" s="15">
        <v>31</v>
      </c>
      <c r="B63" s="15">
        <v>90</v>
      </c>
      <c r="C63" s="15">
        <v>0</v>
      </c>
      <c r="D63" s="15">
        <v>3</v>
      </c>
      <c r="E63" s="15">
        <f t="shared" si="5"/>
        <v>0</v>
      </c>
      <c r="F63" s="15">
        <f t="shared" si="6"/>
        <v>1</v>
      </c>
      <c r="G63" s="15">
        <f t="shared" si="7"/>
        <v>0</v>
      </c>
      <c r="H63" s="15">
        <f t="shared" si="8"/>
        <v>0</v>
      </c>
      <c r="I63" s="15">
        <v>1</v>
      </c>
      <c r="J63" s="15">
        <v>51</v>
      </c>
      <c r="K63" s="15">
        <v>3</v>
      </c>
      <c r="L63" s="15">
        <f t="shared" si="9"/>
        <v>0</v>
      </c>
      <c r="M63" s="15">
        <f t="shared" si="10"/>
        <v>1</v>
      </c>
      <c r="N63" s="15">
        <f t="shared" si="11"/>
        <v>0</v>
      </c>
      <c r="O63" s="15">
        <f t="shared" si="12"/>
        <v>0</v>
      </c>
      <c r="P63" s="15">
        <f t="shared" si="13"/>
        <v>0</v>
      </c>
      <c r="Q63" s="15">
        <v>1</v>
      </c>
      <c r="R63" s="15">
        <v>3</v>
      </c>
      <c r="S63" s="15">
        <v>21</v>
      </c>
      <c r="T63" s="15">
        <v>0</v>
      </c>
      <c r="U63" s="15">
        <v>0</v>
      </c>
      <c r="V63" s="15">
        <v>1</v>
      </c>
      <c r="W63" s="15">
        <v>200000</v>
      </c>
      <c r="X63" s="15">
        <v>1</v>
      </c>
      <c r="Y63" s="15">
        <v>0</v>
      </c>
      <c r="Z63" s="15">
        <v>1</v>
      </c>
      <c r="AA63" s="15">
        <f t="shared" si="0"/>
        <v>0.25</v>
      </c>
      <c r="AB63" s="193">
        <f t="shared" si="26"/>
        <v>240</v>
      </c>
      <c r="AC63" s="159">
        <v>8</v>
      </c>
      <c r="AD63" s="159">
        <v>2</v>
      </c>
      <c r="AE63" s="159">
        <v>0.25</v>
      </c>
      <c r="AF63" s="159">
        <v>30</v>
      </c>
      <c r="AG63" s="159">
        <f t="shared" si="14"/>
        <v>60</v>
      </c>
      <c r="AH63" s="159">
        <v>30</v>
      </c>
      <c r="AI63" s="171">
        <f t="shared" si="15"/>
        <v>240</v>
      </c>
      <c r="AM63" s="15">
        <f t="shared" si="16"/>
        <v>0</v>
      </c>
      <c r="AP63" s="15">
        <f t="shared" si="17"/>
        <v>60</v>
      </c>
      <c r="AQ63" s="172">
        <f t="shared" si="36"/>
        <v>240</v>
      </c>
      <c r="AR63" s="27">
        <f t="shared" si="37"/>
        <v>1</v>
      </c>
      <c r="AS63" s="172">
        <f t="shared" si="18"/>
        <v>240</v>
      </c>
      <c r="AX63" s="15">
        <f t="shared" si="27"/>
        <v>0</v>
      </c>
      <c r="BI63" s="27">
        <f t="shared" si="19"/>
        <v>0</v>
      </c>
      <c r="BJ63" s="27">
        <f t="shared" si="38"/>
        <v>0</v>
      </c>
      <c r="BR63" s="27">
        <f t="shared" si="20"/>
        <v>0</v>
      </c>
      <c r="BS63" s="27">
        <f t="shared" si="21"/>
        <v>0</v>
      </c>
      <c r="BT63" s="15">
        <v>1.5</v>
      </c>
      <c r="BU63" s="15">
        <v>2</v>
      </c>
      <c r="BV63" s="15">
        <v>1.6666666666666667</v>
      </c>
      <c r="BW63" s="15">
        <v>1.5</v>
      </c>
      <c r="BX63" s="15">
        <v>2.5</v>
      </c>
      <c r="BY63" s="15">
        <f t="shared" si="22"/>
        <v>1.8333333333333335</v>
      </c>
      <c r="BZ63" s="15">
        <v>2</v>
      </c>
      <c r="CA63" s="15">
        <f t="shared" si="23"/>
        <v>0</v>
      </c>
      <c r="CB63" s="15">
        <v>5</v>
      </c>
      <c r="CC63" s="15" t="s">
        <v>1008</v>
      </c>
      <c r="CD63" s="15" t="s">
        <v>1008</v>
      </c>
      <c r="CE63" s="15" t="s">
        <v>1007</v>
      </c>
      <c r="CH63" s="15" t="s">
        <v>1007</v>
      </c>
      <c r="CK63" s="15" t="s">
        <v>1007</v>
      </c>
      <c r="CL63" s="15" t="s">
        <v>1007</v>
      </c>
      <c r="CN63" s="15" t="s">
        <v>1007</v>
      </c>
      <c r="CP63" s="15" t="s">
        <v>1007</v>
      </c>
      <c r="CR63" s="15" t="s">
        <v>1007</v>
      </c>
      <c r="CZ63" s="15">
        <v>1</v>
      </c>
      <c r="DA63" s="15">
        <v>2</v>
      </c>
      <c r="DB63" s="15">
        <v>2</v>
      </c>
      <c r="DC63" s="15">
        <v>2</v>
      </c>
      <c r="DF63" s="15">
        <v>3</v>
      </c>
      <c r="DG63" s="15">
        <v>2</v>
      </c>
      <c r="DL63" s="166">
        <v>5</v>
      </c>
      <c r="DM63" s="166">
        <v>4</v>
      </c>
      <c r="DN63" s="166">
        <v>4</v>
      </c>
      <c r="DO63" s="166">
        <v>2.6</v>
      </c>
      <c r="DP63" s="166">
        <v>2.3333333333333335</v>
      </c>
      <c r="DQ63" s="166">
        <v>1.75</v>
      </c>
      <c r="DR63" s="27">
        <f t="shared" si="4"/>
        <v>3.2805555555555554</v>
      </c>
      <c r="DS63" s="15">
        <f t="shared" si="29"/>
        <v>-1.463888888888889</v>
      </c>
    </row>
    <row r="64" spans="1:130" x14ac:dyDescent="0.2">
      <c r="A64" s="15">
        <v>32</v>
      </c>
      <c r="B64" s="15">
        <v>92</v>
      </c>
      <c r="C64" s="15">
        <v>1</v>
      </c>
      <c r="D64" s="15">
        <v>3</v>
      </c>
      <c r="E64" s="15">
        <f t="shared" si="5"/>
        <v>0</v>
      </c>
      <c r="F64" s="15">
        <f t="shared" si="6"/>
        <v>1</v>
      </c>
      <c r="G64" s="15">
        <f t="shared" si="7"/>
        <v>0</v>
      </c>
      <c r="H64" s="15">
        <f t="shared" si="8"/>
        <v>0</v>
      </c>
      <c r="I64" s="15">
        <v>1</v>
      </c>
      <c r="J64" s="15">
        <v>48</v>
      </c>
      <c r="K64" s="15">
        <v>5</v>
      </c>
      <c r="L64" s="15">
        <f t="shared" si="9"/>
        <v>0</v>
      </c>
      <c r="M64" s="15">
        <f t="shared" si="10"/>
        <v>0</v>
      </c>
      <c r="N64" s="15">
        <f t="shared" si="11"/>
        <v>0</v>
      </c>
      <c r="O64" s="15">
        <f t="shared" si="12"/>
        <v>1</v>
      </c>
      <c r="P64" s="15">
        <f t="shared" si="13"/>
        <v>0</v>
      </c>
      <c r="Q64" s="15">
        <v>2</v>
      </c>
      <c r="R64" s="15">
        <v>6</v>
      </c>
      <c r="S64" s="15">
        <v>7</v>
      </c>
      <c r="T64" s="15">
        <v>0</v>
      </c>
      <c r="U64" s="15">
        <v>1</v>
      </c>
      <c r="V64" s="15">
        <v>1</v>
      </c>
      <c r="W64" s="15">
        <v>120000</v>
      </c>
      <c r="X64" s="15">
        <v>0</v>
      </c>
      <c r="Y64" s="15">
        <v>1</v>
      </c>
      <c r="Z64" s="15">
        <v>1</v>
      </c>
      <c r="AA64" s="15">
        <f t="shared" si="0"/>
        <v>26</v>
      </c>
      <c r="AB64" s="193">
        <f t="shared" si="26"/>
        <v>384.61538461538464</v>
      </c>
      <c r="AC64" s="15">
        <v>1</v>
      </c>
      <c r="AD64" s="15">
        <v>1</v>
      </c>
      <c r="AE64" s="15">
        <v>26</v>
      </c>
      <c r="AF64" s="15">
        <v>10000</v>
      </c>
      <c r="AG64" s="15">
        <f t="shared" si="14"/>
        <v>10000</v>
      </c>
      <c r="AH64" s="15">
        <v>10</v>
      </c>
      <c r="AI64" s="27">
        <f t="shared" si="15"/>
        <v>384.61538461538464</v>
      </c>
      <c r="AM64" s="15">
        <f t="shared" si="16"/>
        <v>0</v>
      </c>
      <c r="AP64" s="15">
        <f t="shared" si="17"/>
        <v>10000</v>
      </c>
      <c r="AQ64" s="172">
        <f t="shared" si="36"/>
        <v>384.61538461538464</v>
      </c>
      <c r="AR64" s="27">
        <f t="shared" si="37"/>
        <v>1</v>
      </c>
      <c r="AS64" s="172">
        <f t="shared" si="18"/>
        <v>384.61538461538464</v>
      </c>
      <c r="AX64" s="15">
        <f t="shared" si="27"/>
        <v>0</v>
      </c>
      <c r="BI64" s="27">
        <f t="shared" si="19"/>
        <v>0</v>
      </c>
      <c r="BJ64" s="27">
        <f t="shared" si="38"/>
        <v>0</v>
      </c>
      <c r="BR64" s="27">
        <f t="shared" si="20"/>
        <v>0</v>
      </c>
      <c r="BS64" s="27">
        <f t="shared" si="21"/>
        <v>0</v>
      </c>
      <c r="BT64" s="15">
        <v>1.5</v>
      </c>
      <c r="BU64" s="15">
        <v>2</v>
      </c>
      <c r="BV64" s="15">
        <v>3</v>
      </c>
      <c r="BW64" s="15">
        <v>3.5</v>
      </c>
      <c r="BX64" s="15">
        <v>3.5</v>
      </c>
      <c r="BY64" s="15">
        <f t="shared" si="22"/>
        <v>2.7</v>
      </c>
      <c r="BZ64" s="15">
        <v>2</v>
      </c>
      <c r="CA64" s="15">
        <f t="shared" si="23"/>
        <v>1</v>
      </c>
      <c r="CB64" s="15">
        <v>2</v>
      </c>
      <c r="CC64" s="15">
        <f t="shared" si="24"/>
        <v>0</v>
      </c>
      <c r="CD64" s="15">
        <f t="shared" si="25"/>
        <v>0</v>
      </c>
      <c r="CE64" s="15">
        <v>3</v>
      </c>
      <c r="CF64" s="15">
        <v>1</v>
      </c>
      <c r="CG64" s="15">
        <v>2</v>
      </c>
      <c r="CH64" s="15">
        <v>4</v>
      </c>
      <c r="CI64" s="15">
        <v>0</v>
      </c>
      <c r="CK64" s="15">
        <v>1</v>
      </c>
      <c r="CL64" s="15">
        <v>1</v>
      </c>
      <c r="CN64" s="15">
        <v>1</v>
      </c>
      <c r="CP64" s="15">
        <v>1</v>
      </c>
      <c r="CR64" s="15">
        <v>0</v>
      </c>
      <c r="CZ64" s="15">
        <v>1</v>
      </c>
      <c r="DA64" s="15">
        <v>2</v>
      </c>
      <c r="DB64" s="15">
        <v>2</v>
      </c>
      <c r="DC64" s="15">
        <v>2</v>
      </c>
      <c r="DD64" s="15">
        <v>3</v>
      </c>
      <c r="DE64" s="15">
        <v>2</v>
      </c>
      <c r="DL64" s="15">
        <v>5</v>
      </c>
      <c r="DM64" s="15">
        <v>4.333333333333333</v>
      </c>
      <c r="DN64" s="15">
        <v>5</v>
      </c>
      <c r="DO64" s="15">
        <v>4.8</v>
      </c>
      <c r="DP64" s="15">
        <v>4.333333333333333</v>
      </c>
      <c r="DQ64" s="15">
        <v>5</v>
      </c>
      <c r="DR64" s="27">
        <f t="shared" si="4"/>
        <v>4.7444444444444445</v>
      </c>
      <c r="DS64" s="15">
        <f t="shared" si="29"/>
        <v>1.4027777777777777</v>
      </c>
    </row>
    <row r="65" spans="1:130" x14ac:dyDescent="0.2">
      <c r="A65" s="15">
        <v>32</v>
      </c>
      <c r="B65" s="15">
        <v>92</v>
      </c>
      <c r="C65" s="15">
        <v>1</v>
      </c>
      <c r="D65" s="15">
        <v>3</v>
      </c>
      <c r="E65" s="15">
        <f t="shared" si="5"/>
        <v>0</v>
      </c>
      <c r="F65" s="15">
        <f t="shared" si="6"/>
        <v>1</v>
      </c>
      <c r="G65" s="15">
        <f t="shared" si="7"/>
        <v>0</v>
      </c>
      <c r="H65" s="15">
        <f t="shared" si="8"/>
        <v>0</v>
      </c>
      <c r="I65" s="15">
        <v>1</v>
      </c>
      <c r="J65" s="15">
        <v>48</v>
      </c>
      <c r="K65" s="15">
        <v>5</v>
      </c>
      <c r="L65" s="15">
        <f t="shared" si="9"/>
        <v>0</v>
      </c>
      <c r="M65" s="15">
        <f t="shared" si="10"/>
        <v>0</v>
      </c>
      <c r="N65" s="15">
        <f t="shared" si="11"/>
        <v>0</v>
      </c>
      <c r="O65" s="15">
        <f t="shared" si="12"/>
        <v>1</v>
      </c>
      <c r="P65" s="15">
        <f t="shared" si="13"/>
        <v>0</v>
      </c>
      <c r="Q65" s="15">
        <v>2</v>
      </c>
      <c r="R65" s="15">
        <v>6</v>
      </c>
      <c r="S65" s="15">
        <v>7</v>
      </c>
      <c r="T65" s="15">
        <v>0</v>
      </c>
      <c r="U65" s="15">
        <v>1</v>
      </c>
      <c r="V65" s="15">
        <v>1</v>
      </c>
      <c r="W65" s="15">
        <v>120000</v>
      </c>
      <c r="X65" s="15">
        <v>0</v>
      </c>
      <c r="Y65" s="15">
        <v>0</v>
      </c>
      <c r="Z65" s="15">
        <v>1</v>
      </c>
      <c r="AA65" s="15">
        <f t="shared" si="0"/>
        <v>26</v>
      </c>
      <c r="AB65" s="193">
        <f t="shared" si="26"/>
        <v>384.61538461538464</v>
      </c>
      <c r="AC65" s="159">
        <v>1</v>
      </c>
      <c r="AD65" s="159">
        <v>1</v>
      </c>
      <c r="AE65" s="159">
        <v>26</v>
      </c>
      <c r="AF65" s="159">
        <v>10000</v>
      </c>
      <c r="AG65" s="159">
        <f t="shared" si="14"/>
        <v>10000</v>
      </c>
      <c r="AH65" s="159">
        <v>10</v>
      </c>
      <c r="AI65" s="171">
        <f t="shared" si="15"/>
        <v>384.61538461538464</v>
      </c>
      <c r="AM65" s="15">
        <f t="shared" si="16"/>
        <v>0</v>
      </c>
      <c r="AP65" s="15">
        <f t="shared" si="17"/>
        <v>10000</v>
      </c>
      <c r="AQ65" s="172">
        <f t="shared" si="36"/>
        <v>384.61538461538464</v>
      </c>
      <c r="AR65" s="27">
        <f t="shared" si="37"/>
        <v>1</v>
      </c>
      <c r="AS65" s="172">
        <f t="shared" si="18"/>
        <v>384.61538461538464</v>
      </c>
      <c r="AX65" s="15">
        <f t="shared" si="27"/>
        <v>0</v>
      </c>
      <c r="BI65" s="27">
        <f t="shared" si="19"/>
        <v>0</v>
      </c>
      <c r="BJ65" s="27">
        <f t="shared" si="38"/>
        <v>0</v>
      </c>
      <c r="BR65" s="27">
        <f t="shared" si="20"/>
        <v>0</v>
      </c>
      <c r="BS65" s="27">
        <f t="shared" si="21"/>
        <v>0</v>
      </c>
      <c r="BT65" s="15">
        <v>1.5</v>
      </c>
      <c r="BU65" s="15">
        <v>2</v>
      </c>
      <c r="BV65" s="15">
        <v>3</v>
      </c>
      <c r="BW65" s="15">
        <v>3.5</v>
      </c>
      <c r="BX65" s="15">
        <v>3.5</v>
      </c>
      <c r="BY65" s="15">
        <f t="shared" si="22"/>
        <v>2.7</v>
      </c>
      <c r="BZ65" s="15">
        <v>2</v>
      </c>
      <c r="CA65" s="15">
        <f t="shared" si="23"/>
        <v>1</v>
      </c>
      <c r="CB65" s="15">
        <v>2</v>
      </c>
      <c r="CC65" s="15">
        <f t="shared" si="24"/>
        <v>0</v>
      </c>
      <c r="CD65" s="15">
        <f t="shared" si="25"/>
        <v>0</v>
      </c>
      <c r="CE65" s="15">
        <v>3</v>
      </c>
      <c r="CF65" s="15">
        <v>1</v>
      </c>
      <c r="CG65" s="15">
        <v>2</v>
      </c>
      <c r="CH65" s="15">
        <v>4</v>
      </c>
      <c r="CI65" s="15">
        <v>0</v>
      </c>
      <c r="CK65" s="15">
        <v>1</v>
      </c>
      <c r="CL65" s="15">
        <v>1</v>
      </c>
      <c r="CN65" s="15">
        <v>1</v>
      </c>
      <c r="CP65" s="15">
        <v>1</v>
      </c>
      <c r="CR65" s="15">
        <v>0</v>
      </c>
      <c r="CZ65" s="15">
        <v>1</v>
      </c>
      <c r="DA65" s="15">
        <v>2</v>
      </c>
      <c r="DB65" s="15">
        <v>2</v>
      </c>
      <c r="DC65" s="15">
        <v>2</v>
      </c>
      <c r="DD65" s="15">
        <v>3</v>
      </c>
      <c r="DE65" s="15">
        <v>2</v>
      </c>
      <c r="DL65" s="27">
        <v>3.2</v>
      </c>
      <c r="DM65" s="27">
        <v>2.3333333333333335</v>
      </c>
      <c r="DN65" s="27">
        <v>3.75</v>
      </c>
      <c r="DO65" s="27">
        <v>3.6</v>
      </c>
      <c r="DP65" s="27">
        <v>3.6666666666666665</v>
      </c>
      <c r="DQ65" s="27">
        <v>3.5</v>
      </c>
      <c r="DR65" s="27">
        <f t="shared" si="4"/>
        <v>3.3416666666666668</v>
      </c>
      <c r="DS65" s="15">
        <f t="shared" si="29"/>
        <v>-0.61111111111111072</v>
      </c>
    </row>
    <row r="66" spans="1:130" x14ac:dyDescent="0.2">
      <c r="A66" s="15">
        <v>33</v>
      </c>
      <c r="B66" s="15">
        <v>94</v>
      </c>
      <c r="C66" s="15">
        <v>0</v>
      </c>
      <c r="D66" s="15">
        <v>3</v>
      </c>
      <c r="E66" s="15">
        <f t="shared" si="5"/>
        <v>0</v>
      </c>
      <c r="F66" s="15">
        <f t="shared" si="6"/>
        <v>1</v>
      </c>
      <c r="G66" s="15">
        <f t="shared" si="7"/>
        <v>0</v>
      </c>
      <c r="H66" s="15">
        <f t="shared" si="8"/>
        <v>0</v>
      </c>
      <c r="I66" s="15">
        <v>1</v>
      </c>
      <c r="J66" s="15">
        <v>61</v>
      </c>
      <c r="K66" s="15">
        <v>3</v>
      </c>
      <c r="L66" s="15">
        <f t="shared" si="9"/>
        <v>0</v>
      </c>
      <c r="M66" s="15">
        <f t="shared" si="10"/>
        <v>1</v>
      </c>
      <c r="N66" s="15">
        <f t="shared" si="11"/>
        <v>0</v>
      </c>
      <c r="O66" s="15">
        <f t="shared" si="12"/>
        <v>0</v>
      </c>
      <c r="P66" s="15">
        <f t="shared" si="13"/>
        <v>0</v>
      </c>
      <c r="Q66" s="15">
        <v>2</v>
      </c>
      <c r="R66" s="15">
        <v>6</v>
      </c>
      <c r="S66" s="15">
        <v>13</v>
      </c>
      <c r="T66" s="15">
        <v>1</v>
      </c>
      <c r="U66" s="15">
        <v>0</v>
      </c>
      <c r="V66" s="15">
        <v>1</v>
      </c>
      <c r="W66" s="15">
        <v>130000</v>
      </c>
      <c r="X66" s="15">
        <v>1</v>
      </c>
      <c r="Y66" s="15">
        <v>1</v>
      </c>
      <c r="Z66" s="15">
        <v>1</v>
      </c>
      <c r="AA66" s="15">
        <f t="shared" ref="AA66:AA129" si="39">SUM($AE66+$AV66+$BM66)</f>
        <v>2</v>
      </c>
      <c r="AB66" s="193">
        <f t="shared" si="26"/>
        <v>100</v>
      </c>
      <c r="AC66" s="15">
        <v>7</v>
      </c>
      <c r="AD66" s="15">
        <v>1</v>
      </c>
      <c r="AE66" s="15">
        <v>2</v>
      </c>
      <c r="AF66" s="15">
        <v>200</v>
      </c>
      <c r="AG66" s="15">
        <f t="shared" si="14"/>
        <v>200</v>
      </c>
      <c r="AH66" s="15">
        <v>15</v>
      </c>
      <c r="AI66" s="27">
        <f t="shared" si="15"/>
        <v>100</v>
      </c>
      <c r="AM66" s="15">
        <f t="shared" si="16"/>
        <v>0</v>
      </c>
      <c r="AP66" s="15">
        <f t="shared" si="17"/>
        <v>200</v>
      </c>
      <c r="AQ66" s="172">
        <f t="shared" ref="AQ66:AQ97" si="40">$AP66/$AE66</f>
        <v>100</v>
      </c>
      <c r="AR66" s="27">
        <f t="shared" si="37"/>
        <v>1</v>
      </c>
      <c r="AS66" s="172">
        <f t="shared" si="18"/>
        <v>100</v>
      </c>
      <c r="AX66" s="15">
        <f t="shared" si="27"/>
        <v>0</v>
      </c>
      <c r="BI66" s="27">
        <f t="shared" si="19"/>
        <v>0</v>
      </c>
      <c r="BJ66" s="27">
        <f t="shared" si="38"/>
        <v>0</v>
      </c>
      <c r="BR66" s="27">
        <f t="shared" si="20"/>
        <v>0</v>
      </c>
      <c r="BS66" s="27">
        <f t="shared" si="21"/>
        <v>0</v>
      </c>
      <c r="BT66" s="15">
        <v>2</v>
      </c>
      <c r="BU66" s="15">
        <v>1.6666666666666667</v>
      </c>
      <c r="BV66" s="15">
        <v>2.6666666666666665</v>
      </c>
      <c r="BW66" s="15">
        <v>1.5</v>
      </c>
      <c r="BX66" s="15">
        <v>1.5</v>
      </c>
      <c r="BY66" s="15">
        <f t="shared" si="22"/>
        <v>1.8666666666666667</v>
      </c>
      <c r="BZ66" s="15">
        <v>2</v>
      </c>
      <c r="CA66" s="15">
        <f t="shared" si="23"/>
        <v>0</v>
      </c>
      <c r="CB66" s="15">
        <v>5</v>
      </c>
      <c r="CC66" s="15" t="s">
        <v>1008</v>
      </c>
      <c r="CD66" s="15" t="s">
        <v>1008</v>
      </c>
      <c r="CE66" s="15" t="s">
        <v>1007</v>
      </c>
      <c r="CH66" s="15" t="s">
        <v>1007</v>
      </c>
      <c r="CK66" s="15" t="s">
        <v>1007</v>
      </c>
      <c r="CL66" s="15" t="s">
        <v>1007</v>
      </c>
      <c r="CN66" s="15" t="s">
        <v>1007</v>
      </c>
      <c r="CP66" s="15" t="s">
        <v>1007</v>
      </c>
      <c r="CR66" s="15" t="s">
        <v>1007</v>
      </c>
      <c r="CZ66" s="15">
        <v>3</v>
      </c>
      <c r="DA66" s="15">
        <v>2</v>
      </c>
      <c r="DB66" s="15">
        <v>1</v>
      </c>
      <c r="DC66" s="15">
        <v>2</v>
      </c>
      <c r="DF66" s="15">
        <v>2</v>
      </c>
      <c r="DG66" s="15">
        <v>2</v>
      </c>
      <c r="DL66" s="150">
        <v>4.5999999999999996</v>
      </c>
      <c r="DM66" s="150">
        <v>3.6666666666666665</v>
      </c>
      <c r="DN66" s="150">
        <v>3.5</v>
      </c>
      <c r="DO66" s="150">
        <v>4.2</v>
      </c>
      <c r="DP66" s="150">
        <v>4</v>
      </c>
      <c r="DQ66" s="150">
        <v>3.75</v>
      </c>
      <c r="DR66" s="27">
        <f t="shared" ref="DR66:DR129" si="41">AVERAGE($DL66:$DQ66)</f>
        <v>3.9527777777777775</v>
      </c>
      <c r="DS66" s="15">
        <f t="shared" si="29"/>
        <v>0.8277777777777775</v>
      </c>
      <c r="DU66" s="27"/>
      <c r="DV66" s="27"/>
      <c r="DW66" s="27"/>
      <c r="DX66" s="27"/>
      <c r="DY66" s="27"/>
      <c r="DZ66" s="27"/>
    </row>
    <row r="67" spans="1:130" x14ac:dyDescent="0.2">
      <c r="A67" s="15">
        <v>33</v>
      </c>
      <c r="B67" s="15">
        <v>94</v>
      </c>
      <c r="C67" s="15">
        <v>0</v>
      </c>
      <c r="D67" s="15">
        <v>3</v>
      </c>
      <c r="E67" s="15">
        <f t="shared" ref="E67:E130" si="42">IF($D67=2,1,0)</f>
        <v>0</v>
      </c>
      <c r="F67" s="15">
        <f t="shared" ref="F67:F130" si="43">IF($D67=3,1,0)</f>
        <v>1</v>
      </c>
      <c r="G67" s="15">
        <f t="shared" ref="G67:G130" si="44">IF($D67=5,1,0)</f>
        <v>0</v>
      </c>
      <c r="H67" s="15">
        <f t="shared" ref="H67:H130" si="45">IF($D67=6,1,0)</f>
        <v>0</v>
      </c>
      <c r="I67" s="15">
        <v>1</v>
      </c>
      <c r="J67" s="15">
        <v>61</v>
      </c>
      <c r="K67" s="15">
        <v>3</v>
      </c>
      <c r="L67" s="15">
        <f t="shared" ref="L67:L130" si="46">IF($K67=2,1,0)</f>
        <v>0</v>
      </c>
      <c r="M67" s="15">
        <f t="shared" ref="M67:M130" si="47">IF($K67=3,1,0)</f>
        <v>1</v>
      </c>
      <c r="N67" s="15">
        <f t="shared" ref="N67:N130" si="48">IF($K67=4,1,0)</f>
        <v>0</v>
      </c>
      <c r="O67" s="15">
        <f t="shared" ref="O67:O130" si="49">IF($K67=5,1,0)</f>
        <v>0</v>
      </c>
      <c r="P67" s="15">
        <f t="shared" ref="P67:P130" si="50">IF($K67=6,1,0)</f>
        <v>0</v>
      </c>
      <c r="Q67" s="15">
        <v>2</v>
      </c>
      <c r="R67" s="15">
        <v>6</v>
      </c>
      <c r="S67" s="15">
        <v>13</v>
      </c>
      <c r="T67" s="15">
        <v>1</v>
      </c>
      <c r="U67" s="15">
        <v>0</v>
      </c>
      <c r="V67" s="15">
        <v>1</v>
      </c>
      <c r="W67" s="15">
        <v>130000</v>
      </c>
      <c r="X67" s="15">
        <v>1</v>
      </c>
      <c r="Y67" s="15">
        <v>0</v>
      </c>
      <c r="Z67" s="15">
        <v>1</v>
      </c>
      <c r="AA67" s="15">
        <f t="shared" si="39"/>
        <v>2</v>
      </c>
      <c r="AB67" s="193">
        <f t="shared" si="26"/>
        <v>100</v>
      </c>
      <c r="AC67" s="159">
        <v>7</v>
      </c>
      <c r="AD67" s="159">
        <v>1</v>
      </c>
      <c r="AE67" s="159">
        <v>2</v>
      </c>
      <c r="AF67" s="159">
        <v>200</v>
      </c>
      <c r="AG67" s="159">
        <f t="shared" ref="AG67:AG98" si="51">($AD67*$AF67)</f>
        <v>200</v>
      </c>
      <c r="AH67" s="159">
        <v>15</v>
      </c>
      <c r="AI67" s="171">
        <f t="shared" ref="AI67:AI98" si="52">$AG67/$AE67</f>
        <v>100</v>
      </c>
      <c r="AM67" s="15">
        <f t="shared" ref="AM67:AM130" si="53">$AL67*$AJ67</f>
        <v>0</v>
      </c>
      <c r="AP67" s="15">
        <f t="shared" ref="AP67:AP98" si="54">$AG67+$AM67</f>
        <v>200</v>
      </c>
      <c r="AQ67" s="172">
        <f t="shared" si="40"/>
        <v>100</v>
      </c>
      <c r="AR67" s="27">
        <f t="shared" ref="AR67:AR130" si="55">$AE67/($AE67+$AV67+$BL67)</f>
        <v>1</v>
      </c>
      <c r="AS67" s="172">
        <f t="shared" ref="AS67:AS130" si="56">$AQ67*$AR67</f>
        <v>100</v>
      </c>
      <c r="AX67" s="15">
        <f t="shared" si="27"/>
        <v>0</v>
      </c>
      <c r="BI67" s="27">
        <f t="shared" ref="BI67:BI130" si="57">$AV67/($AE67+$AV67+$BL67)</f>
        <v>0</v>
      </c>
      <c r="BJ67" s="27">
        <f t="shared" ref="BJ67:BJ130" si="58">$BH67*$BI67</f>
        <v>0</v>
      </c>
      <c r="BR67" s="27">
        <f t="shared" ref="BR67:BR130" si="59">$BL67/($AE67+$AV67+$BL67)</f>
        <v>0</v>
      </c>
      <c r="BS67" s="27">
        <f t="shared" ref="BS67:BS130" si="60">$BQ67*$BR67</f>
        <v>0</v>
      </c>
      <c r="BT67" s="15">
        <v>2</v>
      </c>
      <c r="BU67" s="15">
        <v>1.6666666666666667</v>
      </c>
      <c r="BV67" s="15">
        <v>2.6666666666666665</v>
      </c>
      <c r="BW67" s="15">
        <v>1.5</v>
      </c>
      <c r="BX67" s="15">
        <v>1.5</v>
      </c>
      <c r="BY67" s="15">
        <f t="shared" ref="BY67:BY130" si="61">AVERAGE($BT67:$BX67)</f>
        <v>1.8666666666666667</v>
      </c>
      <c r="BZ67" s="15">
        <v>2</v>
      </c>
      <c r="CA67" s="15">
        <f t="shared" ref="CA67:CA130" si="62">IF($CB67=5,0,1)</f>
        <v>0</v>
      </c>
      <c r="CB67" s="15">
        <v>5</v>
      </c>
      <c r="CC67" s="15" t="s">
        <v>1008</v>
      </c>
      <c r="CD67" s="15" t="s">
        <v>1008</v>
      </c>
      <c r="CE67" s="15" t="s">
        <v>1007</v>
      </c>
      <c r="CH67" s="15" t="s">
        <v>1007</v>
      </c>
      <c r="CK67" s="15" t="s">
        <v>1007</v>
      </c>
      <c r="CL67" s="15" t="s">
        <v>1007</v>
      </c>
      <c r="CN67" s="15" t="s">
        <v>1007</v>
      </c>
      <c r="CP67" s="15" t="s">
        <v>1007</v>
      </c>
      <c r="CR67" s="15" t="s">
        <v>1007</v>
      </c>
      <c r="CZ67" s="15">
        <v>3</v>
      </c>
      <c r="DA67" s="15">
        <v>2</v>
      </c>
      <c r="DB67" s="15">
        <v>1</v>
      </c>
      <c r="DC67" s="15">
        <v>2</v>
      </c>
      <c r="DF67" s="15">
        <v>2</v>
      </c>
      <c r="DG67" s="15">
        <v>2</v>
      </c>
      <c r="DL67" s="166">
        <v>3.6</v>
      </c>
      <c r="DM67" s="166">
        <v>2.6666666666666665</v>
      </c>
      <c r="DN67" s="166">
        <v>4</v>
      </c>
      <c r="DO67" s="166">
        <v>3.4</v>
      </c>
      <c r="DP67" s="166">
        <v>2.3333333333333335</v>
      </c>
      <c r="DQ67" s="166">
        <v>2.75</v>
      </c>
      <c r="DR67" s="27">
        <f t="shared" si="41"/>
        <v>3.125</v>
      </c>
      <c r="DS67" s="15">
        <f t="shared" si="29"/>
        <v>-1.4444444444444438</v>
      </c>
    </row>
    <row r="68" spans="1:130" x14ac:dyDescent="0.2">
      <c r="A68" s="15">
        <v>34</v>
      </c>
      <c r="B68" s="15">
        <v>97</v>
      </c>
      <c r="C68" s="15">
        <v>1</v>
      </c>
      <c r="D68" s="15">
        <v>3</v>
      </c>
      <c r="E68" s="15">
        <f t="shared" si="42"/>
        <v>0</v>
      </c>
      <c r="F68" s="15">
        <f t="shared" si="43"/>
        <v>1</v>
      </c>
      <c r="G68" s="15">
        <f t="shared" si="44"/>
        <v>0</v>
      </c>
      <c r="H68" s="15">
        <f t="shared" si="45"/>
        <v>0</v>
      </c>
      <c r="I68" s="15">
        <v>1</v>
      </c>
      <c r="J68" s="15">
        <v>54</v>
      </c>
      <c r="K68" s="15">
        <v>3</v>
      </c>
      <c r="L68" s="15">
        <f t="shared" si="46"/>
        <v>0</v>
      </c>
      <c r="M68" s="15">
        <f t="shared" si="47"/>
        <v>1</v>
      </c>
      <c r="N68" s="15">
        <f t="shared" si="48"/>
        <v>0</v>
      </c>
      <c r="O68" s="15">
        <f t="shared" si="49"/>
        <v>0</v>
      </c>
      <c r="P68" s="15">
        <f t="shared" si="50"/>
        <v>0</v>
      </c>
      <c r="Q68" s="15">
        <v>1</v>
      </c>
      <c r="R68" s="15">
        <v>6</v>
      </c>
      <c r="S68" s="15">
        <v>12</v>
      </c>
      <c r="T68" s="15">
        <v>0</v>
      </c>
      <c r="U68" s="15">
        <v>0</v>
      </c>
      <c r="V68" s="15">
        <v>1</v>
      </c>
      <c r="W68" s="15">
        <v>140000</v>
      </c>
      <c r="X68" s="15">
        <v>0</v>
      </c>
      <c r="Y68" s="15">
        <v>1</v>
      </c>
      <c r="Z68" s="15">
        <v>0</v>
      </c>
      <c r="AA68" s="15">
        <f t="shared" si="39"/>
        <v>28</v>
      </c>
      <c r="AB68" s="193">
        <f t="shared" si="26"/>
        <v>881.11111111111109</v>
      </c>
      <c r="AC68" s="15">
        <v>7</v>
      </c>
      <c r="AD68" s="15">
        <v>1</v>
      </c>
      <c r="AE68" s="15">
        <v>4</v>
      </c>
      <c r="AF68" s="15">
        <v>16000</v>
      </c>
      <c r="AG68" s="15">
        <f t="shared" si="51"/>
        <v>16000</v>
      </c>
      <c r="AH68" s="15">
        <v>15</v>
      </c>
      <c r="AI68" s="27">
        <f t="shared" si="52"/>
        <v>4000</v>
      </c>
      <c r="AM68" s="15">
        <f t="shared" si="53"/>
        <v>0</v>
      </c>
      <c r="AP68" s="15">
        <f t="shared" si="54"/>
        <v>16000</v>
      </c>
      <c r="AQ68" s="172">
        <f t="shared" si="40"/>
        <v>4000</v>
      </c>
      <c r="AR68" s="27">
        <f t="shared" si="55"/>
        <v>0.2</v>
      </c>
      <c r="AS68" s="172">
        <f t="shared" si="56"/>
        <v>800</v>
      </c>
      <c r="AT68" s="15">
        <v>2</v>
      </c>
      <c r="AU68" s="15">
        <v>1</v>
      </c>
      <c r="AV68" s="15">
        <v>15</v>
      </c>
      <c r="AW68" s="15">
        <v>1400</v>
      </c>
      <c r="AX68" s="15">
        <f t="shared" si="27"/>
        <v>1400</v>
      </c>
      <c r="AY68" s="15">
        <v>22</v>
      </c>
      <c r="AZ68" s="15">
        <v>93.333333333333329</v>
      </c>
      <c r="BG68" s="15">
        <f t="shared" si="28"/>
        <v>1400</v>
      </c>
      <c r="BH68" s="15">
        <f t="shared" ref="BH68:BH131" si="63">$BG68/$AV68</f>
        <v>93.333333333333329</v>
      </c>
      <c r="BI68" s="27">
        <f t="shared" si="57"/>
        <v>0.75</v>
      </c>
      <c r="BJ68" s="27">
        <f t="shared" si="58"/>
        <v>70</v>
      </c>
      <c r="BK68" s="15">
        <v>1</v>
      </c>
      <c r="BL68" s="15">
        <v>1</v>
      </c>
      <c r="BM68" s="15">
        <v>9</v>
      </c>
      <c r="BN68" s="15">
        <v>2000</v>
      </c>
      <c r="BO68" s="15">
        <f t="shared" ref="BO68:BO69" si="64">$BN68*$BL68</f>
        <v>2000</v>
      </c>
      <c r="BP68" s="15">
        <v>12</v>
      </c>
      <c r="BQ68" s="15">
        <f t="shared" ref="BQ68:BQ69" si="65">$BO68/$BM68</f>
        <v>222.22222222222223</v>
      </c>
      <c r="BR68" s="27">
        <f t="shared" si="59"/>
        <v>0.05</v>
      </c>
      <c r="BS68" s="27">
        <f t="shared" si="60"/>
        <v>11.111111111111112</v>
      </c>
      <c r="BT68" s="15">
        <v>2</v>
      </c>
      <c r="BU68" s="15">
        <v>2.3333333333333335</v>
      </c>
      <c r="BV68" s="15">
        <v>1.6666666666666667</v>
      </c>
      <c r="BW68" s="15">
        <v>3</v>
      </c>
      <c r="BX68" s="15">
        <v>2.5</v>
      </c>
      <c r="BY68" s="15">
        <f t="shared" si="61"/>
        <v>2.2999999999999998</v>
      </c>
      <c r="BZ68" s="15">
        <v>2</v>
      </c>
      <c r="CA68" s="15">
        <f t="shared" si="62"/>
        <v>0</v>
      </c>
      <c r="CB68" s="15">
        <v>5</v>
      </c>
      <c r="CC68" s="15" t="s">
        <v>1008</v>
      </c>
      <c r="CD68" s="15" t="s">
        <v>1008</v>
      </c>
      <c r="CE68" s="15" t="s">
        <v>1007</v>
      </c>
      <c r="CH68" s="15" t="s">
        <v>1007</v>
      </c>
      <c r="CK68" s="15" t="s">
        <v>1007</v>
      </c>
      <c r="CL68" s="15" t="s">
        <v>1007</v>
      </c>
      <c r="CN68" s="15" t="s">
        <v>1007</v>
      </c>
      <c r="CP68" s="15" t="s">
        <v>1007</v>
      </c>
      <c r="CR68" s="15" t="s">
        <v>1007</v>
      </c>
      <c r="DB68" s="15">
        <v>2</v>
      </c>
      <c r="DC68" s="15">
        <v>3</v>
      </c>
      <c r="DD68" s="15">
        <v>3</v>
      </c>
      <c r="DE68" s="15">
        <v>3</v>
      </c>
      <c r="DF68" s="15">
        <v>1</v>
      </c>
      <c r="DG68" s="15">
        <v>3</v>
      </c>
      <c r="DL68" s="15">
        <v>5</v>
      </c>
      <c r="DM68" s="15">
        <v>4.333333333333333</v>
      </c>
      <c r="DN68" s="15">
        <v>4.75</v>
      </c>
      <c r="DO68" s="15">
        <v>4</v>
      </c>
      <c r="DP68" s="15">
        <v>4.333333333333333</v>
      </c>
      <c r="DQ68" s="15">
        <v>5</v>
      </c>
      <c r="DR68" s="27">
        <f t="shared" si="41"/>
        <v>4.5694444444444438</v>
      </c>
      <c r="DS68" s="15">
        <f t="shared" si="29"/>
        <v>0.83888888888888813</v>
      </c>
    </row>
    <row r="69" spans="1:130" x14ac:dyDescent="0.2">
      <c r="A69" s="15">
        <v>34</v>
      </c>
      <c r="B69" s="15">
        <v>97</v>
      </c>
      <c r="C69" s="15">
        <v>1</v>
      </c>
      <c r="D69" s="15">
        <v>3</v>
      </c>
      <c r="E69" s="15">
        <f t="shared" si="42"/>
        <v>0</v>
      </c>
      <c r="F69" s="15">
        <f t="shared" si="43"/>
        <v>1</v>
      </c>
      <c r="G69" s="15">
        <f t="shared" si="44"/>
        <v>0</v>
      </c>
      <c r="H69" s="15">
        <f t="shared" si="45"/>
        <v>0</v>
      </c>
      <c r="I69" s="15">
        <v>1</v>
      </c>
      <c r="J69" s="15">
        <v>54</v>
      </c>
      <c r="K69" s="15">
        <v>3</v>
      </c>
      <c r="L69" s="15">
        <f t="shared" si="46"/>
        <v>0</v>
      </c>
      <c r="M69" s="15">
        <f t="shared" si="47"/>
        <v>1</v>
      </c>
      <c r="N69" s="15">
        <f t="shared" si="48"/>
        <v>0</v>
      </c>
      <c r="O69" s="15">
        <f t="shared" si="49"/>
        <v>0</v>
      </c>
      <c r="P69" s="15">
        <f t="shared" si="50"/>
        <v>0</v>
      </c>
      <c r="Q69" s="15">
        <v>1</v>
      </c>
      <c r="R69" s="15">
        <v>6</v>
      </c>
      <c r="S69" s="15">
        <v>12</v>
      </c>
      <c r="T69" s="15">
        <v>0</v>
      </c>
      <c r="U69" s="15">
        <v>0</v>
      </c>
      <c r="V69" s="15">
        <v>1</v>
      </c>
      <c r="W69" s="15">
        <v>140000</v>
      </c>
      <c r="X69" s="15">
        <v>0</v>
      </c>
      <c r="Y69" s="15">
        <v>0</v>
      </c>
      <c r="Z69" s="15">
        <v>0</v>
      </c>
      <c r="AA69" s="15">
        <f t="shared" si="39"/>
        <v>28</v>
      </c>
      <c r="AB69" s="193">
        <f t="shared" ref="AB69:AB132" si="66">$AS69+$BJ69+$BS69</f>
        <v>881.11111111111109</v>
      </c>
      <c r="AC69" s="159">
        <v>7</v>
      </c>
      <c r="AD69" s="159">
        <v>1</v>
      </c>
      <c r="AE69" s="159">
        <v>4</v>
      </c>
      <c r="AF69" s="159">
        <v>16000</v>
      </c>
      <c r="AG69" s="159">
        <f t="shared" si="51"/>
        <v>16000</v>
      </c>
      <c r="AH69" s="159">
        <v>10</v>
      </c>
      <c r="AI69" s="171">
        <f t="shared" si="52"/>
        <v>4000</v>
      </c>
      <c r="AM69" s="15">
        <f t="shared" si="53"/>
        <v>0</v>
      </c>
      <c r="AP69" s="15">
        <f t="shared" si="54"/>
        <v>16000</v>
      </c>
      <c r="AQ69" s="172">
        <f t="shared" si="40"/>
        <v>4000</v>
      </c>
      <c r="AR69" s="27">
        <f t="shared" si="55"/>
        <v>0.2</v>
      </c>
      <c r="AS69" s="172">
        <f t="shared" si="56"/>
        <v>800</v>
      </c>
      <c r="AT69" s="15">
        <v>2</v>
      </c>
      <c r="AU69" s="15">
        <v>1</v>
      </c>
      <c r="AV69" s="15">
        <v>15</v>
      </c>
      <c r="AW69" s="15">
        <v>1400</v>
      </c>
      <c r="AX69" s="15">
        <f t="shared" ref="AX69:AX132" si="67">$AW69*$AU69</f>
        <v>1400</v>
      </c>
      <c r="AY69" s="15">
        <v>20</v>
      </c>
      <c r="BG69" s="15">
        <f t="shared" si="28"/>
        <v>1400</v>
      </c>
      <c r="BH69" s="15">
        <f t="shared" si="63"/>
        <v>93.333333333333329</v>
      </c>
      <c r="BI69" s="27">
        <f t="shared" si="57"/>
        <v>0.75</v>
      </c>
      <c r="BJ69" s="27">
        <f t="shared" si="58"/>
        <v>70</v>
      </c>
      <c r="BK69" s="15">
        <v>1</v>
      </c>
      <c r="BL69" s="15">
        <v>1</v>
      </c>
      <c r="BM69" s="15">
        <v>9</v>
      </c>
      <c r="BN69" s="15">
        <v>2000</v>
      </c>
      <c r="BO69" s="15">
        <f t="shared" si="64"/>
        <v>2000</v>
      </c>
      <c r="BP69" s="15">
        <v>12</v>
      </c>
      <c r="BQ69" s="15">
        <f t="shared" si="65"/>
        <v>222.22222222222223</v>
      </c>
      <c r="BR69" s="27">
        <f t="shared" si="59"/>
        <v>0.05</v>
      </c>
      <c r="BS69" s="27">
        <f t="shared" si="60"/>
        <v>11.111111111111112</v>
      </c>
      <c r="BT69" s="15">
        <v>2</v>
      </c>
      <c r="BU69" s="15">
        <v>2.3333333333333335</v>
      </c>
      <c r="BV69" s="15">
        <v>1.6666666666666667</v>
      </c>
      <c r="BW69" s="15">
        <v>3</v>
      </c>
      <c r="BX69" s="15">
        <v>2.5</v>
      </c>
      <c r="BY69" s="15">
        <f t="shared" si="61"/>
        <v>2.2999999999999998</v>
      </c>
      <c r="BZ69" s="15">
        <v>2</v>
      </c>
      <c r="CA69" s="15">
        <f t="shared" si="62"/>
        <v>0</v>
      </c>
      <c r="CB69" s="15">
        <v>5</v>
      </c>
      <c r="CC69" s="15" t="s">
        <v>1008</v>
      </c>
      <c r="CD69" s="15" t="s">
        <v>1008</v>
      </c>
      <c r="CE69" s="15" t="s">
        <v>1007</v>
      </c>
      <c r="CH69" s="15" t="s">
        <v>1007</v>
      </c>
      <c r="CK69" s="15" t="s">
        <v>1007</v>
      </c>
      <c r="CL69" s="15" t="s">
        <v>1007</v>
      </c>
      <c r="CN69" s="15" t="s">
        <v>1007</v>
      </c>
      <c r="CP69" s="15" t="s">
        <v>1007</v>
      </c>
      <c r="CR69" s="15" t="s">
        <v>1007</v>
      </c>
      <c r="DB69" s="15">
        <v>2</v>
      </c>
      <c r="DC69" s="15">
        <v>3</v>
      </c>
      <c r="DD69" s="15">
        <v>3</v>
      </c>
      <c r="DE69" s="15">
        <v>3</v>
      </c>
      <c r="DF69" s="15">
        <v>1</v>
      </c>
      <c r="DG69" s="15">
        <v>3</v>
      </c>
      <c r="DL69" s="27">
        <v>4.4000000000000004</v>
      </c>
      <c r="DM69" s="27">
        <v>3.3333333333333335</v>
      </c>
      <c r="DN69" s="27">
        <v>3.5</v>
      </c>
      <c r="DO69" s="27">
        <v>3.4</v>
      </c>
      <c r="DP69" s="27">
        <v>4</v>
      </c>
      <c r="DQ69" s="27">
        <v>3.75</v>
      </c>
      <c r="DR69" s="27">
        <f t="shared" si="41"/>
        <v>3.7305555555555556</v>
      </c>
      <c r="DS69" s="15">
        <f t="shared" si="29"/>
        <v>-0.7583333333333333</v>
      </c>
    </row>
    <row r="70" spans="1:130" x14ac:dyDescent="0.2">
      <c r="A70" s="15">
        <v>35</v>
      </c>
      <c r="B70" s="15">
        <v>98</v>
      </c>
      <c r="C70" s="15">
        <v>1</v>
      </c>
      <c r="D70" s="15">
        <v>1</v>
      </c>
      <c r="E70" s="15">
        <f t="shared" si="42"/>
        <v>0</v>
      </c>
      <c r="F70" s="15">
        <f t="shared" si="43"/>
        <v>0</v>
      </c>
      <c r="G70" s="15">
        <f t="shared" si="44"/>
        <v>0</v>
      </c>
      <c r="H70" s="15">
        <f t="shared" si="45"/>
        <v>0</v>
      </c>
      <c r="I70" s="15">
        <v>1</v>
      </c>
      <c r="J70" s="15">
        <v>61</v>
      </c>
      <c r="K70" s="15">
        <v>6</v>
      </c>
      <c r="L70" s="15">
        <f t="shared" si="46"/>
        <v>0</v>
      </c>
      <c r="M70" s="15">
        <f t="shared" si="47"/>
        <v>0</v>
      </c>
      <c r="N70" s="15">
        <f t="shared" si="48"/>
        <v>0</v>
      </c>
      <c r="O70" s="15">
        <f t="shared" si="49"/>
        <v>0</v>
      </c>
      <c r="P70" s="15">
        <f t="shared" si="50"/>
        <v>1</v>
      </c>
      <c r="Q70" s="15">
        <v>2</v>
      </c>
      <c r="R70" s="15">
        <v>5</v>
      </c>
      <c r="S70" s="15">
        <v>6</v>
      </c>
      <c r="T70" s="15">
        <v>1</v>
      </c>
      <c r="U70" s="15">
        <v>0</v>
      </c>
      <c r="V70" s="15">
        <v>1</v>
      </c>
      <c r="W70" s="15">
        <v>25000</v>
      </c>
      <c r="X70" s="15">
        <v>1</v>
      </c>
      <c r="Y70" s="15">
        <v>1</v>
      </c>
      <c r="Z70" s="15">
        <v>0</v>
      </c>
      <c r="AA70" s="15">
        <f t="shared" si="39"/>
        <v>15.003</v>
      </c>
      <c r="AB70" s="193">
        <f t="shared" si="66"/>
        <v>74.985002999400123</v>
      </c>
      <c r="AC70" s="15">
        <v>7</v>
      </c>
      <c r="AD70" s="15">
        <v>1</v>
      </c>
      <c r="AE70" s="15">
        <v>15</v>
      </c>
      <c r="AF70" s="15">
        <v>1000</v>
      </c>
      <c r="AG70" s="15">
        <f t="shared" si="51"/>
        <v>1000</v>
      </c>
      <c r="AH70" s="15">
        <v>70</v>
      </c>
      <c r="AI70" s="27">
        <f t="shared" si="52"/>
        <v>66.666666666666671</v>
      </c>
      <c r="AM70" s="15">
        <f t="shared" si="53"/>
        <v>0</v>
      </c>
      <c r="AP70" s="15">
        <f t="shared" si="54"/>
        <v>1000</v>
      </c>
      <c r="AQ70" s="172">
        <f t="shared" si="40"/>
        <v>66.666666666666671</v>
      </c>
      <c r="AR70" s="27">
        <f t="shared" si="55"/>
        <v>0.99980003999200162</v>
      </c>
      <c r="AS70" s="172">
        <f t="shared" si="56"/>
        <v>66.653335999466776</v>
      </c>
      <c r="AT70" s="15">
        <v>8</v>
      </c>
      <c r="AU70" s="15">
        <v>5</v>
      </c>
      <c r="AV70" s="15">
        <v>3.0000000000000001E-3</v>
      </c>
      <c r="AW70" s="15">
        <v>25</v>
      </c>
      <c r="AX70" s="15">
        <f t="shared" si="67"/>
        <v>125</v>
      </c>
      <c r="AY70" s="15">
        <v>200</v>
      </c>
      <c r="AZ70" s="15">
        <v>8333.3333333333339</v>
      </c>
      <c r="BG70" s="15">
        <f>$AX70+$BD70</f>
        <v>125</v>
      </c>
      <c r="BH70" s="15">
        <f t="shared" si="63"/>
        <v>41666.666666666664</v>
      </c>
      <c r="BI70" s="27">
        <f t="shared" si="57"/>
        <v>1.9996000799840031E-4</v>
      </c>
      <c r="BJ70" s="27">
        <f t="shared" si="58"/>
        <v>8.3316669999333453</v>
      </c>
      <c r="BR70" s="27">
        <f t="shared" si="59"/>
        <v>0</v>
      </c>
      <c r="BS70" s="27">
        <f t="shared" si="60"/>
        <v>0</v>
      </c>
      <c r="BT70" s="15">
        <v>1.5</v>
      </c>
      <c r="BU70" s="15">
        <v>2</v>
      </c>
      <c r="BV70" s="15">
        <v>1.6666666666666667</v>
      </c>
      <c r="BW70" s="15">
        <v>2</v>
      </c>
      <c r="BX70" s="15">
        <v>2.5</v>
      </c>
      <c r="BY70" s="15">
        <f t="shared" si="61"/>
        <v>1.9333333333333336</v>
      </c>
      <c r="BZ70" s="15">
        <v>3</v>
      </c>
      <c r="CA70" s="15">
        <f t="shared" si="62"/>
        <v>0</v>
      </c>
      <c r="CB70" s="15">
        <v>5</v>
      </c>
      <c r="CC70" s="15" t="s">
        <v>1008</v>
      </c>
      <c r="CD70" s="15" t="s">
        <v>1008</v>
      </c>
      <c r="CE70" s="15" t="s">
        <v>1007</v>
      </c>
      <c r="CH70" s="15" t="s">
        <v>1007</v>
      </c>
      <c r="CK70" s="15" t="s">
        <v>1007</v>
      </c>
      <c r="CL70" s="15" t="s">
        <v>1007</v>
      </c>
      <c r="CN70" s="15" t="s">
        <v>1007</v>
      </c>
      <c r="CP70" s="15" t="s">
        <v>1007</v>
      </c>
      <c r="CR70" s="15" t="s">
        <v>1007</v>
      </c>
      <c r="CZ70" s="15">
        <v>2</v>
      </c>
      <c r="DA70" s="15">
        <v>3</v>
      </c>
      <c r="DB70" s="15">
        <v>1</v>
      </c>
      <c r="DC70" s="15">
        <v>3</v>
      </c>
      <c r="DF70" s="15">
        <v>3</v>
      </c>
      <c r="DG70" s="15">
        <v>3</v>
      </c>
      <c r="DL70" s="15">
        <v>5</v>
      </c>
      <c r="DM70" s="15">
        <v>4.333333333333333</v>
      </c>
      <c r="DN70" s="15">
        <v>5</v>
      </c>
      <c r="DO70" s="15">
        <v>3.6</v>
      </c>
      <c r="DP70" s="15">
        <v>4</v>
      </c>
      <c r="DQ70" s="15">
        <v>5</v>
      </c>
      <c r="DR70" s="27">
        <f t="shared" si="41"/>
        <v>4.4888888888888889</v>
      </c>
      <c r="DS70" s="15">
        <f t="shared" ref="DS70:DS133" si="68">$DR70-$DR71</f>
        <v>0.24166666666666625</v>
      </c>
    </row>
    <row r="71" spans="1:130" x14ac:dyDescent="0.2">
      <c r="A71" s="15">
        <v>35</v>
      </c>
      <c r="B71" s="15">
        <v>98</v>
      </c>
      <c r="C71" s="15">
        <v>1</v>
      </c>
      <c r="D71" s="15">
        <v>1</v>
      </c>
      <c r="E71" s="15">
        <f t="shared" si="42"/>
        <v>0</v>
      </c>
      <c r="F71" s="15">
        <f t="shared" si="43"/>
        <v>0</v>
      </c>
      <c r="G71" s="15">
        <f t="shared" si="44"/>
        <v>0</v>
      </c>
      <c r="H71" s="15">
        <f t="shared" si="45"/>
        <v>0</v>
      </c>
      <c r="I71" s="15">
        <v>1</v>
      </c>
      <c r="J71" s="15">
        <v>61</v>
      </c>
      <c r="K71" s="15">
        <v>6</v>
      </c>
      <c r="L71" s="15">
        <f t="shared" si="46"/>
        <v>0</v>
      </c>
      <c r="M71" s="15">
        <f t="shared" si="47"/>
        <v>0</v>
      </c>
      <c r="N71" s="15">
        <f t="shared" si="48"/>
        <v>0</v>
      </c>
      <c r="O71" s="15">
        <f t="shared" si="49"/>
        <v>0</v>
      </c>
      <c r="P71" s="15">
        <f t="shared" si="50"/>
        <v>1</v>
      </c>
      <c r="Q71" s="15">
        <v>2</v>
      </c>
      <c r="R71" s="15">
        <v>5</v>
      </c>
      <c r="S71" s="15">
        <v>6</v>
      </c>
      <c r="T71" s="15">
        <v>1</v>
      </c>
      <c r="U71" s="15">
        <v>0</v>
      </c>
      <c r="V71" s="15">
        <v>1</v>
      </c>
      <c r="W71" s="15">
        <v>25000</v>
      </c>
      <c r="X71" s="15">
        <v>1</v>
      </c>
      <c r="Y71" s="15">
        <v>0</v>
      </c>
      <c r="Z71" s="15">
        <v>0</v>
      </c>
      <c r="AA71" s="15">
        <f t="shared" si="39"/>
        <v>15.003</v>
      </c>
      <c r="AB71" s="193">
        <f t="shared" si="66"/>
        <v>74.985002999400123</v>
      </c>
      <c r="AC71" s="159">
        <v>7</v>
      </c>
      <c r="AD71" s="159">
        <v>1</v>
      </c>
      <c r="AE71" s="159">
        <v>15</v>
      </c>
      <c r="AF71" s="159">
        <v>1000</v>
      </c>
      <c r="AG71" s="159">
        <f t="shared" si="51"/>
        <v>1000</v>
      </c>
      <c r="AH71" s="159">
        <v>70</v>
      </c>
      <c r="AI71" s="171">
        <f t="shared" si="52"/>
        <v>66.666666666666671</v>
      </c>
      <c r="AM71" s="15">
        <f t="shared" si="53"/>
        <v>0</v>
      </c>
      <c r="AP71" s="15">
        <f t="shared" si="54"/>
        <v>1000</v>
      </c>
      <c r="AQ71" s="172">
        <f t="shared" si="40"/>
        <v>66.666666666666671</v>
      </c>
      <c r="AR71" s="27">
        <f t="shared" si="55"/>
        <v>0.99980003999200162</v>
      </c>
      <c r="AS71" s="172">
        <f t="shared" si="56"/>
        <v>66.653335999466776</v>
      </c>
      <c r="AT71" s="15">
        <v>8</v>
      </c>
      <c r="AU71" s="15">
        <v>5</v>
      </c>
      <c r="AV71" s="15">
        <v>3.0000000000000001E-3</v>
      </c>
      <c r="AW71" s="15">
        <v>25</v>
      </c>
      <c r="AX71" s="15">
        <f t="shared" si="67"/>
        <v>125</v>
      </c>
      <c r="AY71" s="15">
        <v>200</v>
      </c>
      <c r="BG71" s="15">
        <f>$AX71+$BD71</f>
        <v>125</v>
      </c>
      <c r="BH71" s="15">
        <f t="shared" si="63"/>
        <v>41666.666666666664</v>
      </c>
      <c r="BI71" s="27">
        <f t="shared" si="57"/>
        <v>1.9996000799840031E-4</v>
      </c>
      <c r="BJ71" s="27">
        <f t="shared" si="58"/>
        <v>8.3316669999333453</v>
      </c>
      <c r="BR71" s="27">
        <f t="shared" si="59"/>
        <v>0</v>
      </c>
      <c r="BS71" s="27">
        <f t="shared" si="60"/>
        <v>0</v>
      </c>
      <c r="BT71" s="15">
        <v>1.5</v>
      </c>
      <c r="BU71" s="15">
        <v>2</v>
      </c>
      <c r="BV71" s="15">
        <v>1.6666666666666667</v>
      </c>
      <c r="BW71" s="15">
        <v>2</v>
      </c>
      <c r="BX71" s="15">
        <v>2.5</v>
      </c>
      <c r="BY71" s="15">
        <f t="shared" si="61"/>
        <v>1.9333333333333336</v>
      </c>
      <c r="BZ71" s="15">
        <v>3</v>
      </c>
      <c r="CA71" s="15">
        <f t="shared" si="62"/>
        <v>0</v>
      </c>
      <c r="CB71" s="15">
        <v>5</v>
      </c>
      <c r="CC71" s="15" t="s">
        <v>1008</v>
      </c>
      <c r="CD71" s="15" t="s">
        <v>1008</v>
      </c>
      <c r="CE71" s="15" t="s">
        <v>1007</v>
      </c>
      <c r="CH71" s="15" t="s">
        <v>1007</v>
      </c>
      <c r="CK71" s="15" t="s">
        <v>1007</v>
      </c>
      <c r="CL71" s="15" t="s">
        <v>1007</v>
      </c>
      <c r="CN71" s="15" t="s">
        <v>1007</v>
      </c>
      <c r="CP71" s="15" t="s">
        <v>1007</v>
      </c>
      <c r="CR71" s="15" t="s">
        <v>1007</v>
      </c>
      <c r="CZ71" s="15">
        <v>2</v>
      </c>
      <c r="DA71" s="15">
        <v>3</v>
      </c>
      <c r="DB71" s="15">
        <v>1</v>
      </c>
      <c r="DC71" s="15">
        <v>3</v>
      </c>
      <c r="DF71" s="15">
        <v>3</v>
      </c>
      <c r="DG71" s="15">
        <v>3</v>
      </c>
      <c r="DL71" s="27">
        <v>4.2</v>
      </c>
      <c r="DM71" s="27">
        <v>4.333333333333333</v>
      </c>
      <c r="DN71" s="27">
        <v>4.75</v>
      </c>
      <c r="DO71" s="27">
        <v>4.2</v>
      </c>
      <c r="DP71" s="27">
        <v>4</v>
      </c>
      <c r="DQ71" s="27">
        <v>4</v>
      </c>
      <c r="DR71" s="27">
        <f t="shared" si="41"/>
        <v>4.2472222222222227</v>
      </c>
      <c r="DS71" s="15">
        <f t="shared" si="68"/>
        <v>-3.3333333333333215E-2</v>
      </c>
    </row>
    <row r="72" spans="1:130" x14ac:dyDescent="0.2">
      <c r="A72" s="15">
        <v>36</v>
      </c>
      <c r="B72" s="15">
        <v>99</v>
      </c>
      <c r="C72" s="15">
        <v>1</v>
      </c>
      <c r="D72" s="15">
        <v>3</v>
      </c>
      <c r="E72" s="15">
        <f t="shared" si="42"/>
        <v>0</v>
      </c>
      <c r="F72" s="15">
        <f t="shared" si="43"/>
        <v>1</v>
      </c>
      <c r="G72" s="15">
        <f t="shared" si="44"/>
        <v>0</v>
      </c>
      <c r="H72" s="15">
        <f t="shared" si="45"/>
        <v>0</v>
      </c>
      <c r="I72" s="15">
        <v>1</v>
      </c>
      <c r="J72" s="15">
        <v>65</v>
      </c>
      <c r="K72" s="15">
        <v>1</v>
      </c>
      <c r="L72" s="15">
        <f t="shared" si="46"/>
        <v>0</v>
      </c>
      <c r="M72" s="15">
        <f t="shared" si="47"/>
        <v>0</v>
      </c>
      <c r="N72" s="15">
        <f t="shared" si="48"/>
        <v>0</v>
      </c>
      <c r="O72" s="15">
        <f t="shared" si="49"/>
        <v>0</v>
      </c>
      <c r="P72" s="15">
        <f t="shared" si="50"/>
        <v>0</v>
      </c>
      <c r="Q72" s="15">
        <v>3</v>
      </c>
      <c r="R72" s="15">
        <v>2</v>
      </c>
      <c r="S72" s="15">
        <v>15</v>
      </c>
      <c r="T72" s="15">
        <v>0</v>
      </c>
      <c r="U72" s="15">
        <v>1</v>
      </c>
      <c r="V72" s="15">
        <v>1</v>
      </c>
      <c r="W72" s="15">
        <v>130000</v>
      </c>
      <c r="X72" s="15">
        <v>1</v>
      </c>
      <c r="Y72" s="15">
        <v>1</v>
      </c>
      <c r="Z72" s="15">
        <v>0</v>
      </c>
      <c r="AA72" s="15">
        <f t="shared" si="39"/>
        <v>51</v>
      </c>
      <c r="AB72" s="193">
        <f t="shared" si="66"/>
        <v>901.96078431372553</v>
      </c>
      <c r="AC72" s="15">
        <v>7</v>
      </c>
      <c r="AD72" s="15">
        <v>1</v>
      </c>
      <c r="AE72" s="15">
        <v>25</v>
      </c>
      <c r="AF72" s="15">
        <v>26000</v>
      </c>
      <c r="AG72" s="15">
        <f t="shared" si="51"/>
        <v>26000</v>
      </c>
      <c r="AH72" s="15">
        <v>25</v>
      </c>
      <c r="AI72" s="27">
        <f t="shared" si="52"/>
        <v>1040</v>
      </c>
      <c r="AM72" s="15">
        <f t="shared" si="53"/>
        <v>0</v>
      </c>
      <c r="AP72" s="15">
        <f t="shared" si="54"/>
        <v>26000</v>
      </c>
      <c r="AQ72" s="172">
        <f t="shared" si="40"/>
        <v>1040</v>
      </c>
      <c r="AR72" s="27">
        <f t="shared" si="55"/>
        <v>0.49019607843137253</v>
      </c>
      <c r="AS72" s="172">
        <f t="shared" si="56"/>
        <v>509.8039215686274</v>
      </c>
      <c r="AT72" s="15">
        <v>2</v>
      </c>
      <c r="AU72" s="15">
        <v>1</v>
      </c>
      <c r="AV72" s="15">
        <v>26</v>
      </c>
      <c r="AW72" s="15">
        <v>20000</v>
      </c>
      <c r="AX72" s="15">
        <f t="shared" si="67"/>
        <v>20000</v>
      </c>
      <c r="AY72" s="15">
        <v>20</v>
      </c>
      <c r="AZ72" s="15">
        <v>769.23076923076928</v>
      </c>
      <c r="BG72" s="15">
        <f>$AX72+$BD72</f>
        <v>20000</v>
      </c>
      <c r="BH72" s="15">
        <f t="shared" si="63"/>
        <v>769.23076923076928</v>
      </c>
      <c r="BI72" s="27">
        <f t="shared" si="57"/>
        <v>0.50980392156862742</v>
      </c>
      <c r="BJ72" s="27">
        <f t="shared" si="58"/>
        <v>392.15686274509807</v>
      </c>
      <c r="BR72" s="27">
        <f t="shared" si="59"/>
        <v>0</v>
      </c>
      <c r="BS72" s="27">
        <f t="shared" si="60"/>
        <v>0</v>
      </c>
      <c r="BT72" s="15">
        <v>2.5</v>
      </c>
      <c r="BU72" s="15">
        <v>2.3333333333333335</v>
      </c>
      <c r="BV72" s="15">
        <v>2.6666666666666665</v>
      </c>
      <c r="BW72" s="15">
        <v>2.5</v>
      </c>
      <c r="BX72" s="15">
        <v>2.5</v>
      </c>
      <c r="BY72" s="15">
        <f t="shared" si="61"/>
        <v>2.5</v>
      </c>
      <c r="BZ72" s="15">
        <v>2</v>
      </c>
      <c r="CA72" s="15">
        <f t="shared" si="62"/>
        <v>0</v>
      </c>
      <c r="CB72" s="15">
        <v>5</v>
      </c>
      <c r="CC72" s="15" t="s">
        <v>1008</v>
      </c>
      <c r="CD72" s="15" t="s">
        <v>1008</v>
      </c>
      <c r="CE72" s="15" t="s">
        <v>1007</v>
      </c>
      <c r="CH72" s="15" t="s">
        <v>1007</v>
      </c>
      <c r="CK72" s="15" t="s">
        <v>1007</v>
      </c>
      <c r="CL72" s="15" t="s">
        <v>1007</v>
      </c>
      <c r="CN72" s="15" t="s">
        <v>1007</v>
      </c>
      <c r="CP72" s="15" t="s">
        <v>1007</v>
      </c>
      <c r="CR72" s="15" t="s">
        <v>1007</v>
      </c>
      <c r="CZ72" s="15">
        <v>2</v>
      </c>
      <c r="DA72" s="15">
        <v>2</v>
      </c>
      <c r="DB72" s="15">
        <v>1</v>
      </c>
      <c r="DC72" s="15">
        <v>2</v>
      </c>
      <c r="DD72" s="15">
        <v>3</v>
      </c>
      <c r="DE72" s="15">
        <v>2</v>
      </c>
      <c r="DL72" s="15">
        <v>5</v>
      </c>
      <c r="DM72" s="15">
        <v>4</v>
      </c>
      <c r="DN72" s="15">
        <v>3.75</v>
      </c>
      <c r="DO72" s="15">
        <v>4.5999999999999996</v>
      </c>
      <c r="DP72" s="15">
        <v>3.3333333333333335</v>
      </c>
      <c r="DQ72" s="15">
        <v>5</v>
      </c>
      <c r="DR72" s="27">
        <f t="shared" si="41"/>
        <v>4.2805555555555559</v>
      </c>
      <c r="DS72" s="15">
        <f t="shared" si="68"/>
        <v>0.30277777777777848</v>
      </c>
    </row>
    <row r="73" spans="1:130" x14ac:dyDescent="0.2">
      <c r="A73" s="15">
        <v>36</v>
      </c>
      <c r="B73" s="15">
        <v>99</v>
      </c>
      <c r="C73" s="15">
        <v>1</v>
      </c>
      <c r="D73" s="15">
        <v>3</v>
      </c>
      <c r="E73" s="15">
        <f t="shared" si="42"/>
        <v>0</v>
      </c>
      <c r="F73" s="15">
        <f t="shared" si="43"/>
        <v>1</v>
      </c>
      <c r="G73" s="15">
        <f t="shared" si="44"/>
        <v>0</v>
      </c>
      <c r="H73" s="15">
        <f t="shared" si="45"/>
        <v>0</v>
      </c>
      <c r="I73" s="15">
        <v>1</v>
      </c>
      <c r="J73" s="15">
        <v>65</v>
      </c>
      <c r="K73" s="15">
        <v>1</v>
      </c>
      <c r="L73" s="15">
        <f t="shared" si="46"/>
        <v>0</v>
      </c>
      <c r="M73" s="15">
        <f t="shared" si="47"/>
        <v>0</v>
      </c>
      <c r="N73" s="15">
        <f t="shared" si="48"/>
        <v>0</v>
      </c>
      <c r="O73" s="15">
        <f t="shared" si="49"/>
        <v>0</v>
      </c>
      <c r="P73" s="15">
        <f t="shared" si="50"/>
        <v>0</v>
      </c>
      <c r="Q73" s="15">
        <v>3</v>
      </c>
      <c r="R73" s="15">
        <v>2</v>
      </c>
      <c r="S73" s="15">
        <v>15</v>
      </c>
      <c r="T73" s="15">
        <v>0</v>
      </c>
      <c r="U73" s="15">
        <v>1</v>
      </c>
      <c r="V73" s="15">
        <v>1</v>
      </c>
      <c r="W73" s="15">
        <v>130000</v>
      </c>
      <c r="X73" s="15">
        <v>1</v>
      </c>
      <c r="Y73" s="15">
        <v>0</v>
      </c>
      <c r="Z73" s="15">
        <v>0</v>
      </c>
      <c r="AA73" s="15">
        <f t="shared" si="39"/>
        <v>51</v>
      </c>
      <c r="AB73" s="193">
        <f t="shared" si="66"/>
        <v>980.39215686274497</v>
      </c>
      <c r="AC73" s="159">
        <v>7</v>
      </c>
      <c r="AD73" s="159">
        <v>1</v>
      </c>
      <c r="AE73" s="159">
        <v>25</v>
      </c>
      <c r="AF73" s="159">
        <v>26000</v>
      </c>
      <c r="AG73" s="159">
        <f t="shared" si="51"/>
        <v>26000</v>
      </c>
      <c r="AH73" s="159">
        <v>25</v>
      </c>
      <c r="AI73" s="171">
        <f t="shared" si="52"/>
        <v>1040</v>
      </c>
      <c r="AM73" s="15">
        <f t="shared" si="53"/>
        <v>0</v>
      </c>
      <c r="AP73" s="15">
        <f t="shared" si="54"/>
        <v>26000</v>
      </c>
      <c r="AQ73" s="172">
        <f t="shared" si="40"/>
        <v>1040</v>
      </c>
      <c r="AR73" s="27">
        <f t="shared" si="55"/>
        <v>0.49019607843137253</v>
      </c>
      <c r="AS73" s="172">
        <f t="shared" si="56"/>
        <v>509.8039215686274</v>
      </c>
      <c r="AT73" s="15">
        <v>2</v>
      </c>
      <c r="AU73" s="15">
        <v>1</v>
      </c>
      <c r="AV73" s="15">
        <v>26</v>
      </c>
      <c r="AW73" s="15">
        <v>24000</v>
      </c>
      <c r="AX73" s="15">
        <f t="shared" si="67"/>
        <v>24000</v>
      </c>
      <c r="AY73" s="15">
        <v>22</v>
      </c>
      <c r="BG73" s="15">
        <f>$AX73+$BD73</f>
        <v>24000</v>
      </c>
      <c r="BH73" s="15">
        <f t="shared" si="63"/>
        <v>923.07692307692309</v>
      </c>
      <c r="BI73" s="27">
        <f t="shared" si="57"/>
        <v>0.50980392156862742</v>
      </c>
      <c r="BJ73" s="27">
        <f t="shared" si="58"/>
        <v>470.58823529411762</v>
      </c>
      <c r="BR73" s="27">
        <f t="shared" si="59"/>
        <v>0</v>
      </c>
      <c r="BS73" s="27">
        <f t="shared" si="60"/>
        <v>0</v>
      </c>
      <c r="BT73" s="15">
        <v>2.5</v>
      </c>
      <c r="BU73" s="15">
        <v>2.3333333333333335</v>
      </c>
      <c r="BV73" s="15">
        <v>2.6666666666666665</v>
      </c>
      <c r="BW73" s="15">
        <v>2.5</v>
      </c>
      <c r="BX73" s="15">
        <v>2.5</v>
      </c>
      <c r="BY73" s="15">
        <f t="shared" si="61"/>
        <v>2.5</v>
      </c>
      <c r="BZ73" s="15">
        <v>2</v>
      </c>
      <c r="CA73" s="15">
        <f t="shared" si="62"/>
        <v>0</v>
      </c>
      <c r="CB73" s="15">
        <v>5</v>
      </c>
      <c r="CC73" s="15" t="s">
        <v>1008</v>
      </c>
      <c r="CD73" s="15" t="s">
        <v>1008</v>
      </c>
      <c r="CE73" s="15" t="s">
        <v>1007</v>
      </c>
      <c r="CH73" s="15" t="s">
        <v>1007</v>
      </c>
      <c r="CK73" s="15" t="s">
        <v>1007</v>
      </c>
      <c r="CL73" s="15" t="s">
        <v>1007</v>
      </c>
      <c r="CN73" s="15" t="s">
        <v>1007</v>
      </c>
      <c r="CP73" s="15" t="s">
        <v>1007</v>
      </c>
      <c r="CR73" s="15" t="s">
        <v>1007</v>
      </c>
      <c r="CZ73" s="15">
        <v>2</v>
      </c>
      <c r="DA73" s="15">
        <v>2</v>
      </c>
      <c r="DB73" s="15">
        <v>1</v>
      </c>
      <c r="DC73" s="15">
        <v>2</v>
      </c>
      <c r="DD73" s="15">
        <v>3</v>
      </c>
      <c r="DE73" s="15">
        <v>2</v>
      </c>
      <c r="DL73" s="27">
        <v>4.2</v>
      </c>
      <c r="DM73" s="27">
        <v>4.333333333333333</v>
      </c>
      <c r="DN73" s="27">
        <v>4.25</v>
      </c>
      <c r="DO73" s="27">
        <v>4</v>
      </c>
      <c r="DP73" s="27">
        <v>3.3333333333333335</v>
      </c>
      <c r="DQ73" s="27">
        <v>3.75</v>
      </c>
      <c r="DR73" s="27">
        <f t="shared" si="41"/>
        <v>3.9777777777777774</v>
      </c>
      <c r="DS73" s="15">
        <f t="shared" si="68"/>
        <v>-0.48333333333333295</v>
      </c>
    </row>
    <row r="74" spans="1:130" x14ac:dyDescent="0.2">
      <c r="A74" s="15">
        <v>37</v>
      </c>
      <c r="B74" s="15">
        <v>101</v>
      </c>
      <c r="C74" s="15">
        <v>1</v>
      </c>
      <c r="D74" s="15">
        <v>3</v>
      </c>
      <c r="E74" s="15">
        <f t="shared" si="42"/>
        <v>0</v>
      </c>
      <c r="F74" s="15">
        <f t="shared" si="43"/>
        <v>1</v>
      </c>
      <c r="G74" s="15">
        <f t="shared" si="44"/>
        <v>0</v>
      </c>
      <c r="H74" s="15">
        <f t="shared" si="45"/>
        <v>0</v>
      </c>
      <c r="I74" s="15">
        <v>0</v>
      </c>
      <c r="J74" s="15">
        <v>57</v>
      </c>
      <c r="K74" s="15">
        <v>5</v>
      </c>
      <c r="L74" s="15">
        <f t="shared" si="46"/>
        <v>0</v>
      </c>
      <c r="M74" s="15">
        <f t="shared" si="47"/>
        <v>0</v>
      </c>
      <c r="N74" s="15">
        <f t="shared" si="48"/>
        <v>0</v>
      </c>
      <c r="O74" s="15">
        <f t="shared" si="49"/>
        <v>1</v>
      </c>
      <c r="P74" s="15">
        <f t="shared" si="50"/>
        <v>0</v>
      </c>
      <c r="Q74" s="15">
        <v>2</v>
      </c>
      <c r="R74" s="15">
        <v>3</v>
      </c>
      <c r="S74" s="15">
        <v>24</v>
      </c>
      <c r="T74" s="15">
        <v>0</v>
      </c>
      <c r="U74" s="15">
        <v>0</v>
      </c>
      <c r="V74" s="15">
        <v>1</v>
      </c>
      <c r="W74" s="15">
        <v>140000</v>
      </c>
      <c r="X74" s="15">
        <v>0</v>
      </c>
      <c r="Y74" s="15">
        <v>1</v>
      </c>
      <c r="Z74" s="15">
        <v>1</v>
      </c>
      <c r="AA74" s="15">
        <f t="shared" si="39"/>
        <v>45</v>
      </c>
      <c r="AB74" s="193">
        <f t="shared" si="66"/>
        <v>2000</v>
      </c>
      <c r="AC74" s="15">
        <v>7</v>
      </c>
      <c r="AD74" s="15">
        <v>1</v>
      </c>
      <c r="AE74" s="15">
        <v>45</v>
      </c>
      <c r="AF74" s="15">
        <v>90000</v>
      </c>
      <c r="AG74" s="15">
        <f t="shared" si="51"/>
        <v>90000</v>
      </c>
      <c r="AH74" s="15">
        <v>100</v>
      </c>
      <c r="AI74" s="27">
        <f t="shared" si="52"/>
        <v>2000</v>
      </c>
      <c r="AM74" s="15">
        <f t="shared" si="53"/>
        <v>0</v>
      </c>
      <c r="AP74" s="15">
        <f t="shared" si="54"/>
        <v>90000</v>
      </c>
      <c r="AQ74" s="172">
        <f t="shared" si="40"/>
        <v>2000</v>
      </c>
      <c r="AR74" s="27">
        <f t="shared" si="55"/>
        <v>1</v>
      </c>
      <c r="AS74" s="172">
        <f t="shared" si="56"/>
        <v>2000</v>
      </c>
      <c r="AX74" s="15">
        <f t="shared" si="67"/>
        <v>0</v>
      </c>
      <c r="BI74" s="27">
        <f t="shared" si="57"/>
        <v>0</v>
      </c>
      <c r="BJ74" s="27">
        <f t="shared" si="58"/>
        <v>0</v>
      </c>
      <c r="BR74" s="27">
        <f t="shared" si="59"/>
        <v>0</v>
      </c>
      <c r="BS74" s="27">
        <f t="shared" si="60"/>
        <v>0</v>
      </c>
      <c r="BT74" s="15">
        <v>2</v>
      </c>
      <c r="BU74" s="15">
        <v>1.6666666666666667</v>
      </c>
      <c r="BV74" s="15">
        <v>2</v>
      </c>
      <c r="BW74" s="15">
        <v>2</v>
      </c>
      <c r="BX74" s="15">
        <v>2.5</v>
      </c>
      <c r="BY74" s="15">
        <f t="shared" si="61"/>
        <v>2.0333333333333337</v>
      </c>
      <c r="BZ74" s="15">
        <v>1</v>
      </c>
      <c r="CA74" s="15">
        <f t="shared" si="62"/>
        <v>1</v>
      </c>
      <c r="CB74" s="15">
        <v>2</v>
      </c>
      <c r="CC74" s="15">
        <f t="shared" ref="CC74:CC130" si="69">IF($CB74=3,1,0)</f>
        <v>0</v>
      </c>
      <c r="CD74" s="15">
        <f t="shared" ref="CD74:CD130" si="70">IF($CB74=4,1,0)</f>
        <v>0</v>
      </c>
      <c r="CE74" s="15">
        <v>4</v>
      </c>
      <c r="CF74" s="15">
        <v>5</v>
      </c>
      <c r="CG74" s="15">
        <v>2</v>
      </c>
      <c r="CH74" s="15">
        <v>2</v>
      </c>
      <c r="CI74" s="15">
        <v>1</v>
      </c>
      <c r="CJ74" s="15">
        <v>2</v>
      </c>
      <c r="CK74" s="15">
        <v>1</v>
      </c>
      <c r="CL74" s="15">
        <v>1</v>
      </c>
      <c r="CN74" s="15">
        <v>1</v>
      </c>
      <c r="CP74" s="15">
        <v>1</v>
      </c>
      <c r="CR74" s="15">
        <v>1</v>
      </c>
      <c r="CZ74" s="15">
        <v>1</v>
      </c>
      <c r="DA74" s="15">
        <v>3</v>
      </c>
      <c r="DB74" s="15">
        <v>3</v>
      </c>
      <c r="DC74" s="15">
        <v>3</v>
      </c>
      <c r="DF74" s="15">
        <v>2</v>
      </c>
      <c r="DG74" s="15">
        <v>3</v>
      </c>
      <c r="DL74" s="15">
        <v>5</v>
      </c>
      <c r="DM74" s="15">
        <v>4.333333333333333</v>
      </c>
      <c r="DN74" s="15">
        <v>4</v>
      </c>
      <c r="DO74" s="15">
        <v>4.5999999999999996</v>
      </c>
      <c r="DP74" s="15">
        <v>4.333333333333333</v>
      </c>
      <c r="DQ74" s="15">
        <v>4.5</v>
      </c>
      <c r="DR74" s="27">
        <f t="shared" si="41"/>
        <v>4.4611111111111104</v>
      </c>
      <c r="DS74" s="15">
        <f t="shared" si="68"/>
        <v>0.12222222222222179</v>
      </c>
    </row>
    <row r="75" spans="1:130" x14ac:dyDescent="0.2">
      <c r="A75" s="15">
        <v>37</v>
      </c>
      <c r="B75" s="15">
        <v>101</v>
      </c>
      <c r="C75" s="15">
        <v>1</v>
      </c>
      <c r="D75" s="15">
        <v>3</v>
      </c>
      <c r="E75" s="15">
        <f t="shared" si="42"/>
        <v>0</v>
      </c>
      <c r="F75" s="15">
        <f t="shared" si="43"/>
        <v>1</v>
      </c>
      <c r="G75" s="15">
        <f t="shared" si="44"/>
        <v>0</v>
      </c>
      <c r="H75" s="15">
        <f t="shared" si="45"/>
        <v>0</v>
      </c>
      <c r="I75" s="15">
        <v>0</v>
      </c>
      <c r="J75" s="15">
        <v>57</v>
      </c>
      <c r="K75" s="15">
        <v>5</v>
      </c>
      <c r="L75" s="15">
        <f t="shared" si="46"/>
        <v>0</v>
      </c>
      <c r="M75" s="15">
        <f t="shared" si="47"/>
        <v>0</v>
      </c>
      <c r="N75" s="15">
        <f t="shared" si="48"/>
        <v>0</v>
      </c>
      <c r="O75" s="15">
        <f t="shared" si="49"/>
        <v>1</v>
      </c>
      <c r="P75" s="15">
        <f t="shared" si="50"/>
        <v>0</v>
      </c>
      <c r="Q75" s="15">
        <v>2</v>
      </c>
      <c r="R75" s="15">
        <v>3</v>
      </c>
      <c r="S75" s="15">
        <v>24</v>
      </c>
      <c r="T75" s="15">
        <v>0</v>
      </c>
      <c r="U75" s="15">
        <v>0</v>
      </c>
      <c r="V75" s="15">
        <v>1</v>
      </c>
      <c r="W75" s="15">
        <v>140000</v>
      </c>
      <c r="X75" s="15">
        <v>0</v>
      </c>
      <c r="Y75" s="15">
        <v>0</v>
      </c>
      <c r="Z75" s="15">
        <v>1</v>
      </c>
      <c r="AA75" s="15">
        <f t="shared" si="39"/>
        <v>45</v>
      </c>
      <c r="AB75" s="193">
        <f t="shared" si="66"/>
        <v>2000</v>
      </c>
      <c r="AC75" s="159">
        <v>7</v>
      </c>
      <c r="AD75" s="159">
        <v>1</v>
      </c>
      <c r="AE75" s="159">
        <v>45</v>
      </c>
      <c r="AF75" s="159">
        <v>90000</v>
      </c>
      <c r="AG75" s="159">
        <f t="shared" si="51"/>
        <v>90000</v>
      </c>
      <c r="AH75" s="159">
        <v>100</v>
      </c>
      <c r="AI75" s="171">
        <f t="shared" si="52"/>
        <v>2000</v>
      </c>
      <c r="AM75" s="15">
        <f t="shared" si="53"/>
        <v>0</v>
      </c>
      <c r="AP75" s="15">
        <f t="shared" si="54"/>
        <v>90000</v>
      </c>
      <c r="AQ75" s="172">
        <f t="shared" si="40"/>
        <v>2000</v>
      </c>
      <c r="AR75" s="27">
        <f t="shared" si="55"/>
        <v>1</v>
      </c>
      <c r="AS75" s="172">
        <f t="shared" si="56"/>
        <v>2000</v>
      </c>
      <c r="AX75" s="15">
        <f t="shared" si="67"/>
        <v>0</v>
      </c>
      <c r="BI75" s="27">
        <f t="shared" si="57"/>
        <v>0</v>
      </c>
      <c r="BJ75" s="27">
        <f t="shared" si="58"/>
        <v>0</v>
      </c>
      <c r="BR75" s="27">
        <f t="shared" si="59"/>
        <v>0</v>
      </c>
      <c r="BS75" s="27">
        <f t="shared" si="60"/>
        <v>0</v>
      </c>
      <c r="BT75" s="15">
        <v>2</v>
      </c>
      <c r="BU75" s="15">
        <v>1.6666666666666667</v>
      </c>
      <c r="BV75" s="15">
        <v>2</v>
      </c>
      <c r="BW75" s="15">
        <v>2</v>
      </c>
      <c r="BX75" s="15">
        <v>2.5</v>
      </c>
      <c r="BY75" s="15">
        <f t="shared" si="61"/>
        <v>2.0333333333333337</v>
      </c>
      <c r="BZ75" s="15">
        <v>1</v>
      </c>
      <c r="CA75" s="15">
        <f t="shared" si="62"/>
        <v>1</v>
      </c>
      <c r="CB75" s="15">
        <v>2</v>
      </c>
      <c r="CC75" s="15">
        <f t="shared" si="69"/>
        <v>0</v>
      </c>
      <c r="CD75" s="15">
        <f t="shared" si="70"/>
        <v>0</v>
      </c>
      <c r="CE75" s="15">
        <v>4</v>
      </c>
      <c r="CF75" s="15">
        <v>5</v>
      </c>
      <c r="CG75" s="15">
        <v>2</v>
      </c>
      <c r="CH75" s="15">
        <v>2</v>
      </c>
      <c r="CI75" s="15">
        <v>1</v>
      </c>
      <c r="CJ75" s="15">
        <v>2</v>
      </c>
      <c r="CK75" s="15">
        <v>1</v>
      </c>
      <c r="CL75" s="15">
        <v>1</v>
      </c>
      <c r="CN75" s="15">
        <v>1</v>
      </c>
      <c r="CP75" s="15">
        <v>1</v>
      </c>
      <c r="CR75" s="15">
        <v>1</v>
      </c>
      <c r="CZ75" s="15">
        <v>1</v>
      </c>
      <c r="DA75" s="15">
        <v>3</v>
      </c>
      <c r="DB75" s="15">
        <v>3</v>
      </c>
      <c r="DC75" s="15">
        <v>3</v>
      </c>
      <c r="DF75" s="15">
        <v>2</v>
      </c>
      <c r="DG75" s="15">
        <v>3</v>
      </c>
      <c r="DL75" s="27">
        <v>4.5999999999999996</v>
      </c>
      <c r="DM75" s="27">
        <v>5</v>
      </c>
      <c r="DN75" s="27">
        <v>5</v>
      </c>
      <c r="DO75" s="27">
        <v>3.6</v>
      </c>
      <c r="DP75" s="27">
        <v>3.3333333333333335</v>
      </c>
      <c r="DQ75" s="27">
        <v>4.5</v>
      </c>
      <c r="DR75" s="27">
        <f t="shared" si="41"/>
        <v>4.3388888888888886</v>
      </c>
      <c r="DS75" s="15">
        <f t="shared" si="68"/>
        <v>5.5555555555546476E-3</v>
      </c>
    </row>
    <row r="76" spans="1:130" x14ac:dyDescent="0.2">
      <c r="A76" s="15">
        <v>38</v>
      </c>
      <c r="B76" s="15">
        <v>102</v>
      </c>
      <c r="C76" s="15">
        <v>1</v>
      </c>
      <c r="D76" s="15">
        <v>1</v>
      </c>
      <c r="E76" s="15">
        <f t="shared" si="42"/>
        <v>0</v>
      </c>
      <c r="F76" s="15">
        <f t="shared" si="43"/>
        <v>0</v>
      </c>
      <c r="G76" s="15">
        <f t="shared" si="44"/>
        <v>0</v>
      </c>
      <c r="H76" s="15">
        <f t="shared" si="45"/>
        <v>0</v>
      </c>
      <c r="I76" s="15">
        <v>1</v>
      </c>
      <c r="J76" s="15">
        <v>65</v>
      </c>
      <c r="K76" s="15">
        <v>3</v>
      </c>
      <c r="L76" s="15">
        <f t="shared" si="46"/>
        <v>0</v>
      </c>
      <c r="M76" s="15">
        <f t="shared" si="47"/>
        <v>1</v>
      </c>
      <c r="N76" s="15">
        <f t="shared" si="48"/>
        <v>0</v>
      </c>
      <c r="O76" s="15">
        <f t="shared" si="49"/>
        <v>0</v>
      </c>
      <c r="P76" s="15">
        <f t="shared" si="50"/>
        <v>0</v>
      </c>
      <c r="Q76" s="15">
        <v>2</v>
      </c>
      <c r="R76" s="15">
        <v>4</v>
      </c>
      <c r="S76" s="15">
        <v>19</v>
      </c>
      <c r="T76" s="15">
        <v>0</v>
      </c>
      <c r="U76" s="15">
        <v>0</v>
      </c>
      <c r="V76" s="15">
        <v>1</v>
      </c>
      <c r="W76" s="15">
        <v>150000</v>
      </c>
      <c r="X76" s="15">
        <v>0</v>
      </c>
      <c r="Y76" s="15">
        <v>1</v>
      </c>
      <c r="Z76" s="15">
        <v>0</v>
      </c>
      <c r="AA76" s="15">
        <f t="shared" si="39"/>
        <v>14.5</v>
      </c>
      <c r="AB76" s="193">
        <f t="shared" si="66"/>
        <v>6475.8620689655181</v>
      </c>
      <c r="AC76" s="15">
        <v>7</v>
      </c>
      <c r="AD76" s="15">
        <v>1</v>
      </c>
      <c r="AE76" s="15">
        <v>14</v>
      </c>
      <c r="AF76" s="15">
        <v>21900</v>
      </c>
      <c r="AG76" s="15">
        <f t="shared" si="51"/>
        <v>21900</v>
      </c>
      <c r="AH76" s="15">
        <v>40</v>
      </c>
      <c r="AI76" s="27">
        <f t="shared" si="52"/>
        <v>1564.2857142857142</v>
      </c>
      <c r="AM76" s="15">
        <f t="shared" si="53"/>
        <v>0</v>
      </c>
      <c r="AP76" s="15">
        <f t="shared" si="54"/>
        <v>21900</v>
      </c>
      <c r="AQ76" s="172">
        <f t="shared" si="40"/>
        <v>1564.2857142857142</v>
      </c>
      <c r="AR76" s="27">
        <f t="shared" si="55"/>
        <v>0.96551724137931039</v>
      </c>
      <c r="AS76" s="172">
        <f t="shared" si="56"/>
        <v>1510.344827586207</v>
      </c>
      <c r="AT76" s="15">
        <v>8</v>
      </c>
      <c r="AU76" s="15">
        <v>3</v>
      </c>
      <c r="AV76" s="15">
        <v>0.5</v>
      </c>
      <c r="AW76" s="15">
        <v>24000</v>
      </c>
      <c r="AX76" s="15">
        <f t="shared" si="67"/>
        <v>72000</v>
      </c>
      <c r="AY76" s="15">
        <v>200</v>
      </c>
      <c r="AZ76" s="15">
        <v>48000</v>
      </c>
      <c r="BG76" s="15">
        <f>$AX76+$BD76</f>
        <v>72000</v>
      </c>
      <c r="BH76" s="15">
        <f t="shared" si="63"/>
        <v>144000</v>
      </c>
      <c r="BI76" s="27">
        <f t="shared" si="57"/>
        <v>3.4482758620689655E-2</v>
      </c>
      <c r="BJ76" s="27">
        <f t="shared" si="58"/>
        <v>4965.5172413793107</v>
      </c>
      <c r="BR76" s="27">
        <f t="shared" si="59"/>
        <v>0</v>
      </c>
      <c r="BS76" s="27">
        <f t="shared" si="60"/>
        <v>0</v>
      </c>
      <c r="BT76" s="15">
        <v>2</v>
      </c>
      <c r="BU76" s="15">
        <v>2</v>
      </c>
      <c r="BV76" s="15">
        <v>2</v>
      </c>
      <c r="BW76" s="15">
        <v>2.5</v>
      </c>
      <c r="BX76" s="15">
        <v>2.5</v>
      </c>
      <c r="BY76" s="15">
        <f t="shared" si="61"/>
        <v>2.2000000000000002</v>
      </c>
      <c r="BZ76" s="15">
        <v>2</v>
      </c>
      <c r="CA76" s="15">
        <f t="shared" si="62"/>
        <v>0</v>
      </c>
      <c r="CB76" s="15">
        <v>5</v>
      </c>
      <c r="CC76" s="15" t="s">
        <v>1008</v>
      </c>
      <c r="CD76" s="15" t="s">
        <v>1008</v>
      </c>
      <c r="CE76" s="15" t="s">
        <v>1007</v>
      </c>
      <c r="CH76" s="15" t="s">
        <v>1007</v>
      </c>
      <c r="CK76" s="15" t="s">
        <v>1007</v>
      </c>
      <c r="CL76" s="15" t="s">
        <v>1007</v>
      </c>
      <c r="CN76" s="15" t="s">
        <v>1007</v>
      </c>
      <c r="CP76" s="15" t="s">
        <v>1007</v>
      </c>
      <c r="CR76" s="15" t="s">
        <v>1007</v>
      </c>
      <c r="CZ76" s="15">
        <v>1</v>
      </c>
      <c r="DA76" s="15">
        <v>3</v>
      </c>
      <c r="DB76" s="15">
        <v>2</v>
      </c>
      <c r="DC76" s="15">
        <v>3</v>
      </c>
      <c r="DL76" s="150">
        <v>4.5999999999999996</v>
      </c>
      <c r="DM76" s="150">
        <v>4.333333333333333</v>
      </c>
      <c r="DN76" s="150">
        <v>3.75</v>
      </c>
      <c r="DO76" s="150">
        <v>4.4000000000000004</v>
      </c>
      <c r="DP76" s="150">
        <v>4.666666666666667</v>
      </c>
      <c r="DQ76" s="150">
        <v>4.25</v>
      </c>
      <c r="DR76" s="27">
        <f t="shared" si="41"/>
        <v>4.3333333333333339</v>
      </c>
      <c r="DS76" s="15">
        <f t="shared" si="68"/>
        <v>0.594444444444445</v>
      </c>
      <c r="DU76" s="27"/>
      <c r="DV76" s="27"/>
      <c r="DW76" s="27"/>
      <c r="DX76" s="27"/>
      <c r="DY76" s="27"/>
      <c r="DZ76" s="27"/>
    </row>
    <row r="77" spans="1:130" x14ac:dyDescent="0.2">
      <c r="A77" s="15">
        <v>38</v>
      </c>
      <c r="B77" s="15">
        <v>102</v>
      </c>
      <c r="C77" s="15">
        <v>1</v>
      </c>
      <c r="D77" s="15">
        <v>1</v>
      </c>
      <c r="E77" s="15">
        <f t="shared" si="42"/>
        <v>0</v>
      </c>
      <c r="F77" s="15">
        <f t="shared" si="43"/>
        <v>0</v>
      </c>
      <c r="G77" s="15">
        <f t="shared" si="44"/>
        <v>0</v>
      </c>
      <c r="H77" s="15">
        <f t="shared" si="45"/>
        <v>0</v>
      </c>
      <c r="I77" s="15">
        <v>1</v>
      </c>
      <c r="J77" s="15">
        <v>65</v>
      </c>
      <c r="K77" s="15">
        <v>3</v>
      </c>
      <c r="L77" s="15">
        <f t="shared" si="46"/>
        <v>0</v>
      </c>
      <c r="M77" s="15">
        <f t="shared" si="47"/>
        <v>1</v>
      </c>
      <c r="N77" s="15">
        <f t="shared" si="48"/>
        <v>0</v>
      </c>
      <c r="O77" s="15">
        <f t="shared" si="49"/>
        <v>0</v>
      </c>
      <c r="P77" s="15">
        <f t="shared" si="50"/>
        <v>0</v>
      </c>
      <c r="Q77" s="15">
        <v>2</v>
      </c>
      <c r="R77" s="15">
        <v>4</v>
      </c>
      <c r="S77" s="15">
        <v>19</v>
      </c>
      <c r="T77" s="15">
        <v>0</v>
      </c>
      <c r="U77" s="15">
        <v>0</v>
      </c>
      <c r="V77" s="15">
        <v>1</v>
      </c>
      <c r="W77" s="15">
        <v>150000</v>
      </c>
      <c r="X77" s="15">
        <v>0</v>
      </c>
      <c r="Y77" s="15">
        <v>0</v>
      </c>
      <c r="Z77" s="15">
        <v>0</v>
      </c>
      <c r="AA77" s="15">
        <f t="shared" si="39"/>
        <v>14.5</v>
      </c>
      <c r="AB77" s="193">
        <f t="shared" si="66"/>
        <v>6475.8620689655181</v>
      </c>
      <c r="AC77" s="159">
        <v>7</v>
      </c>
      <c r="AD77" s="159">
        <v>1</v>
      </c>
      <c r="AE77" s="159">
        <v>14</v>
      </c>
      <c r="AF77" s="159">
        <v>21900</v>
      </c>
      <c r="AG77" s="159">
        <f t="shared" si="51"/>
        <v>21900</v>
      </c>
      <c r="AH77" s="159">
        <v>40</v>
      </c>
      <c r="AI77" s="171">
        <f t="shared" si="52"/>
        <v>1564.2857142857142</v>
      </c>
      <c r="AM77" s="15">
        <f t="shared" si="53"/>
        <v>0</v>
      </c>
      <c r="AP77" s="15">
        <f t="shared" si="54"/>
        <v>21900</v>
      </c>
      <c r="AQ77" s="172">
        <f t="shared" si="40"/>
        <v>1564.2857142857142</v>
      </c>
      <c r="AR77" s="27">
        <f t="shared" si="55"/>
        <v>0.96551724137931039</v>
      </c>
      <c r="AS77" s="172">
        <f t="shared" si="56"/>
        <v>1510.344827586207</v>
      </c>
      <c r="AT77" s="15">
        <v>8</v>
      </c>
      <c r="AU77" s="15">
        <v>3</v>
      </c>
      <c r="AV77" s="15">
        <v>0.5</v>
      </c>
      <c r="AW77" s="15">
        <v>24000</v>
      </c>
      <c r="AX77" s="15">
        <f t="shared" si="67"/>
        <v>72000</v>
      </c>
      <c r="AY77" s="15">
        <v>200</v>
      </c>
      <c r="BG77" s="15">
        <f>$AX77+$BD77</f>
        <v>72000</v>
      </c>
      <c r="BH77" s="15">
        <f t="shared" si="63"/>
        <v>144000</v>
      </c>
      <c r="BI77" s="27">
        <f t="shared" si="57"/>
        <v>3.4482758620689655E-2</v>
      </c>
      <c r="BJ77" s="27">
        <f t="shared" si="58"/>
        <v>4965.5172413793107</v>
      </c>
      <c r="BR77" s="27">
        <f t="shared" si="59"/>
        <v>0</v>
      </c>
      <c r="BS77" s="27">
        <f t="shared" si="60"/>
        <v>0</v>
      </c>
      <c r="BT77" s="15">
        <v>2</v>
      </c>
      <c r="BU77" s="15">
        <v>2</v>
      </c>
      <c r="BV77" s="15">
        <v>2</v>
      </c>
      <c r="BW77" s="15">
        <v>2.5</v>
      </c>
      <c r="BX77" s="15">
        <v>2.5</v>
      </c>
      <c r="BY77" s="15">
        <f t="shared" si="61"/>
        <v>2.2000000000000002</v>
      </c>
      <c r="BZ77" s="15">
        <v>2</v>
      </c>
      <c r="CA77" s="15">
        <f t="shared" si="62"/>
        <v>0</v>
      </c>
      <c r="CB77" s="15">
        <v>5</v>
      </c>
      <c r="CC77" s="15" t="s">
        <v>1008</v>
      </c>
      <c r="CD77" s="15" t="s">
        <v>1008</v>
      </c>
      <c r="CE77" s="15" t="s">
        <v>1007</v>
      </c>
      <c r="CH77" s="15" t="s">
        <v>1007</v>
      </c>
      <c r="CK77" s="15" t="s">
        <v>1007</v>
      </c>
      <c r="CL77" s="15" t="s">
        <v>1007</v>
      </c>
      <c r="CN77" s="15" t="s">
        <v>1007</v>
      </c>
      <c r="CP77" s="15" t="s">
        <v>1007</v>
      </c>
      <c r="CR77" s="15" t="s">
        <v>1007</v>
      </c>
      <c r="CZ77" s="15">
        <v>1</v>
      </c>
      <c r="DA77" s="15">
        <v>3</v>
      </c>
      <c r="DB77" s="15">
        <v>2</v>
      </c>
      <c r="DC77" s="15">
        <v>3</v>
      </c>
      <c r="DL77" s="166">
        <v>4</v>
      </c>
      <c r="DM77" s="166">
        <v>3.3333333333333335</v>
      </c>
      <c r="DN77" s="166">
        <v>3</v>
      </c>
      <c r="DO77" s="166">
        <v>3.6</v>
      </c>
      <c r="DP77" s="166">
        <v>4</v>
      </c>
      <c r="DQ77" s="166">
        <v>4.5</v>
      </c>
      <c r="DR77" s="27">
        <f t="shared" si="41"/>
        <v>3.7388888888888889</v>
      </c>
      <c r="DS77" s="15">
        <f t="shared" si="68"/>
        <v>-0.61388888888888804</v>
      </c>
    </row>
    <row r="78" spans="1:130" x14ac:dyDescent="0.2">
      <c r="A78" s="15">
        <v>39</v>
      </c>
      <c r="B78" s="15">
        <v>103</v>
      </c>
      <c r="C78" s="15">
        <v>1</v>
      </c>
      <c r="D78" s="15">
        <v>1</v>
      </c>
      <c r="E78" s="15">
        <f t="shared" si="42"/>
        <v>0</v>
      </c>
      <c r="F78" s="15">
        <f t="shared" si="43"/>
        <v>0</v>
      </c>
      <c r="G78" s="15">
        <f t="shared" si="44"/>
        <v>0</v>
      </c>
      <c r="H78" s="15">
        <f t="shared" si="45"/>
        <v>0</v>
      </c>
      <c r="I78" s="15">
        <v>1</v>
      </c>
      <c r="J78" s="15">
        <v>38</v>
      </c>
      <c r="K78" s="15">
        <v>5</v>
      </c>
      <c r="L78" s="15">
        <f t="shared" si="46"/>
        <v>0</v>
      </c>
      <c r="M78" s="15">
        <f t="shared" si="47"/>
        <v>0</v>
      </c>
      <c r="N78" s="15">
        <f t="shared" si="48"/>
        <v>0</v>
      </c>
      <c r="O78" s="15">
        <f t="shared" si="49"/>
        <v>1</v>
      </c>
      <c r="P78" s="15">
        <f t="shared" si="50"/>
        <v>0</v>
      </c>
      <c r="Q78" s="15">
        <v>2</v>
      </c>
      <c r="R78" s="15">
        <v>3</v>
      </c>
      <c r="S78" s="15">
        <v>16</v>
      </c>
      <c r="T78" s="15">
        <v>1</v>
      </c>
      <c r="U78" s="15">
        <v>1</v>
      </c>
      <c r="V78" s="15">
        <v>1</v>
      </c>
      <c r="W78" s="15">
        <v>150000</v>
      </c>
      <c r="X78" s="15">
        <v>1</v>
      </c>
      <c r="Y78" s="15">
        <v>1</v>
      </c>
      <c r="Z78" s="15">
        <v>0</v>
      </c>
      <c r="AA78" s="15">
        <f t="shared" si="39"/>
        <v>56</v>
      </c>
      <c r="AB78" s="193">
        <f t="shared" si="66"/>
        <v>1577.1428571428571</v>
      </c>
      <c r="AC78" s="15">
        <v>7</v>
      </c>
      <c r="AD78" s="15">
        <v>1</v>
      </c>
      <c r="AE78" s="15">
        <v>12</v>
      </c>
      <c r="AF78" s="15">
        <v>10000</v>
      </c>
      <c r="AG78" s="15">
        <f t="shared" si="51"/>
        <v>10000</v>
      </c>
      <c r="AH78" s="15">
        <v>12</v>
      </c>
      <c r="AI78" s="27">
        <f t="shared" si="52"/>
        <v>833.33333333333337</v>
      </c>
      <c r="AM78" s="15">
        <f t="shared" si="53"/>
        <v>0</v>
      </c>
      <c r="AP78" s="15">
        <f t="shared" si="54"/>
        <v>10000</v>
      </c>
      <c r="AQ78" s="172">
        <f t="shared" si="40"/>
        <v>833.33333333333337</v>
      </c>
      <c r="AR78" s="27">
        <f t="shared" si="55"/>
        <v>0.34285714285714286</v>
      </c>
      <c r="AS78" s="172">
        <f t="shared" si="56"/>
        <v>285.71428571428572</v>
      </c>
      <c r="AT78" s="15">
        <v>8</v>
      </c>
      <c r="AU78" s="15">
        <v>5</v>
      </c>
      <c r="AV78" s="15">
        <v>21</v>
      </c>
      <c r="AW78" s="15">
        <v>8400</v>
      </c>
      <c r="AX78" s="15">
        <f t="shared" si="67"/>
        <v>42000</v>
      </c>
      <c r="AY78" s="15">
        <v>12</v>
      </c>
      <c r="AZ78" s="15">
        <v>400</v>
      </c>
      <c r="BG78" s="15">
        <f>$AX78+$BD78</f>
        <v>42000</v>
      </c>
      <c r="BH78" s="15">
        <f t="shared" si="63"/>
        <v>2000</v>
      </c>
      <c r="BI78" s="27">
        <f t="shared" si="57"/>
        <v>0.6</v>
      </c>
      <c r="BJ78" s="27">
        <f t="shared" si="58"/>
        <v>1200</v>
      </c>
      <c r="BK78" s="15">
        <v>1</v>
      </c>
      <c r="BL78" s="15">
        <v>2</v>
      </c>
      <c r="BM78" s="15">
        <v>23</v>
      </c>
      <c r="BN78" s="15">
        <v>18400</v>
      </c>
      <c r="BO78" s="15">
        <f t="shared" ref="BO78:BO79" si="71">$BN78*$BL78</f>
        <v>36800</v>
      </c>
      <c r="BP78" s="15">
        <v>10</v>
      </c>
      <c r="BQ78" s="15">
        <f t="shared" ref="BQ78:BQ79" si="72">$BO78/$BM78</f>
        <v>1600</v>
      </c>
      <c r="BR78" s="27">
        <f t="shared" si="59"/>
        <v>5.7142857142857141E-2</v>
      </c>
      <c r="BS78" s="27">
        <f t="shared" si="60"/>
        <v>91.428571428571431</v>
      </c>
      <c r="BT78" s="15">
        <v>2</v>
      </c>
      <c r="BU78" s="15">
        <v>1.6666666666666667</v>
      </c>
      <c r="BV78" s="15">
        <v>1.6666666666666667</v>
      </c>
      <c r="BW78" s="15">
        <v>3.5</v>
      </c>
      <c r="BX78" s="15">
        <v>4.5</v>
      </c>
      <c r="BY78" s="15">
        <f t="shared" si="61"/>
        <v>2.666666666666667</v>
      </c>
      <c r="BZ78" s="15">
        <v>1</v>
      </c>
      <c r="CA78" s="15">
        <f t="shared" si="62"/>
        <v>0</v>
      </c>
      <c r="CB78" s="15">
        <v>5</v>
      </c>
      <c r="CC78" s="15" t="s">
        <v>1008</v>
      </c>
      <c r="CD78" s="15" t="s">
        <v>1008</v>
      </c>
      <c r="CE78" s="15" t="s">
        <v>1007</v>
      </c>
      <c r="CH78" s="15" t="s">
        <v>1007</v>
      </c>
      <c r="CK78" s="15" t="s">
        <v>1007</v>
      </c>
      <c r="CL78" s="15" t="s">
        <v>1007</v>
      </c>
      <c r="CN78" s="15" t="s">
        <v>1007</v>
      </c>
      <c r="CP78" s="15" t="s">
        <v>1007</v>
      </c>
      <c r="CR78" s="15" t="s">
        <v>1007</v>
      </c>
      <c r="CZ78" s="15">
        <v>3</v>
      </c>
      <c r="DA78" s="15">
        <v>3</v>
      </c>
      <c r="DB78" s="15">
        <v>1</v>
      </c>
      <c r="DC78" s="15">
        <v>3</v>
      </c>
      <c r="DF78" s="15">
        <v>2</v>
      </c>
      <c r="DG78" s="15">
        <v>3</v>
      </c>
      <c r="DL78" s="15">
        <v>5</v>
      </c>
      <c r="DM78" s="15">
        <v>4.333333333333333</v>
      </c>
      <c r="DN78" s="15">
        <v>4.5</v>
      </c>
      <c r="DO78" s="15">
        <v>4.2</v>
      </c>
      <c r="DP78" s="15">
        <v>3.3333333333333335</v>
      </c>
      <c r="DQ78" s="15">
        <v>4.75</v>
      </c>
      <c r="DR78" s="27">
        <f t="shared" si="41"/>
        <v>4.352777777777777</v>
      </c>
      <c r="DS78" s="15">
        <f t="shared" si="68"/>
        <v>0.11666666666666536</v>
      </c>
    </row>
    <row r="79" spans="1:130" x14ac:dyDescent="0.2">
      <c r="A79" s="15">
        <v>39</v>
      </c>
      <c r="B79" s="15">
        <v>103</v>
      </c>
      <c r="C79" s="15">
        <v>1</v>
      </c>
      <c r="D79" s="15">
        <v>1</v>
      </c>
      <c r="E79" s="15">
        <f t="shared" si="42"/>
        <v>0</v>
      </c>
      <c r="F79" s="15">
        <f t="shared" si="43"/>
        <v>0</v>
      </c>
      <c r="G79" s="15">
        <f t="shared" si="44"/>
        <v>0</v>
      </c>
      <c r="H79" s="15">
        <f t="shared" si="45"/>
        <v>0</v>
      </c>
      <c r="I79" s="15">
        <v>1</v>
      </c>
      <c r="J79" s="15">
        <v>38</v>
      </c>
      <c r="K79" s="15">
        <v>5</v>
      </c>
      <c r="L79" s="15">
        <f t="shared" si="46"/>
        <v>0</v>
      </c>
      <c r="M79" s="15">
        <f t="shared" si="47"/>
        <v>0</v>
      </c>
      <c r="N79" s="15">
        <f t="shared" si="48"/>
        <v>0</v>
      </c>
      <c r="O79" s="15">
        <f t="shared" si="49"/>
        <v>1</v>
      </c>
      <c r="P79" s="15">
        <f t="shared" si="50"/>
        <v>0</v>
      </c>
      <c r="Q79" s="15">
        <v>2</v>
      </c>
      <c r="R79" s="15">
        <v>3</v>
      </c>
      <c r="S79" s="15">
        <v>16</v>
      </c>
      <c r="T79" s="15">
        <v>1</v>
      </c>
      <c r="U79" s="15">
        <v>1</v>
      </c>
      <c r="V79" s="15">
        <v>1</v>
      </c>
      <c r="W79" s="15">
        <v>150000</v>
      </c>
      <c r="X79" s="15">
        <v>1</v>
      </c>
      <c r="Y79" s="15">
        <v>0</v>
      </c>
      <c r="Z79" s="15">
        <v>0</v>
      </c>
      <c r="AA79" s="15">
        <f t="shared" si="39"/>
        <v>56</v>
      </c>
      <c r="AB79" s="193">
        <f t="shared" si="66"/>
        <v>1577.1428571428571</v>
      </c>
      <c r="AC79" s="159">
        <v>7</v>
      </c>
      <c r="AD79" s="159">
        <v>1</v>
      </c>
      <c r="AE79" s="159">
        <v>12</v>
      </c>
      <c r="AF79" s="159">
        <v>10000</v>
      </c>
      <c r="AG79" s="159">
        <f t="shared" si="51"/>
        <v>10000</v>
      </c>
      <c r="AH79" s="159">
        <v>12</v>
      </c>
      <c r="AI79" s="171">
        <f t="shared" si="52"/>
        <v>833.33333333333337</v>
      </c>
      <c r="AM79" s="15">
        <f t="shared" si="53"/>
        <v>0</v>
      </c>
      <c r="AP79" s="15">
        <f t="shared" si="54"/>
        <v>10000</v>
      </c>
      <c r="AQ79" s="172">
        <f t="shared" si="40"/>
        <v>833.33333333333337</v>
      </c>
      <c r="AR79" s="27">
        <f t="shared" si="55"/>
        <v>0.34285714285714286</v>
      </c>
      <c r="AS79" s="172">
        <f t="shared" si="56"/>
        <v>285.71428571428572</v>
      </c>
      <c r="AT79" s="15">
        <v>8</v>
      </c>
      <c r="AU79" s="15">
        <v>5</v>
      </c>
      <c r="AV79" s="15">
        <v>21</v>
      </c>
      <c r="AW79" s="15">
        <v>8400</v>
      </c>
      <c r="AX79" s="15">
        <f t="shared" si="67"/>
        <v>42000</v>
      </c>
      <c r="AY79" s="15">
        <v>12</v>
      </c>
      <c r="BG79" s="15">
        <f>$AX79+$BD79</f>
        <v>42000</v>
      </c>
      <c r="BH79" s="15">
        <f t="shared" si="63"/>
        <v>2000</v>
      </c>
      <c r="BI79" s="27">
        <f t="shared" si="57"/>
        <v>0.6</v>
      </c>
      <c r="BJ79" s="27">
        <f t="shared" si="58"/>
        <v>1200</v>
      </c>
      <c r="BK79" s="15">
        <v>1</v>
      </c>
      <c r="BL79" s="15">
        <v>2</v>
      </c>
      <c r="BM79" s="15">
        <v>23</v>
      </c>
      <c r="BN79" s="15">
        <v>18400</v>
      </c>
      <c r="BO79" s="15">
        <f t="shared" si="71"/>
        <v>36800</v>
      </c>
      <c r="BP79" s="15">
        <v>8</v>
      </c>
      <c r="BQ79" s="15">
        <f t="shared" si="72"/>
        <v>1600</v>
      </c>
      <c r="BR79" s="27">
        <f t="shared" si="59"/>
        <v>5.7142857142857141E-2</v>
      </c>
      <c r="BS79" s="27">
        <f t="shared" si="60"/>
        <v>91.428571428571431</v>
      </c>
      <c r="BT79" s="15">
        <v>2</v>
      </c>
      <c r="BU79" s="15">
        <v>1.6666666666666667</v>
      </c>
      <c r="BV79" s="15">
        <v>1.6666666666666667</v>
      </c>
      <c r="BW79" s="15">
        <v>3.5</v>
      </c>
      <c r="BX79" s="15">
        <v>4.5</v>
      </c>
      <c r="BY79" s="15">
        <f t="shared" si="61"/>
        <v>2.666666666666667</v>
      </c>
      <c r="BZ79" s="15">
        <v>1</v>
      </c>
      <c r="CA79" s="15">
        <f t="shared" si="62"/>
        <v>0</v>
      </c>
      <c r="CB79" s="15">
        <v>5</v>
      </c>
      <c r="CC79" s="15" t="s">
        <v>1008</v>
      </c>
      <c r="CD79" s="15" t="s">
        <v>1008</v>
      </c>
      <c r="CE79" s="15" t="s">
        <v>1007</v>
      </c>
      <c r="CH79" s="15" t="s">
        <v>1007</v>
      </c>
      <c r="CK79" s="15" t="s">
        <v>1007</v>
      </c>
      <c r="CL79" s="15" t="s">
        <v>1007</v>
      </c>
      <c r="CN79" s="15" t="s">
        <v>1007</v>
      </c>
      <c r="CP79" s="15" t="s">
        <v>1007</v>
      </c>
      <c r="CR79" s="15" t="s">
        <v>1007</v>
      </c>
      <c r="CZ79" s="15">
        <v>3</v>
      </c>
      <c r="DA79" s="15">
        <v>3</v>
      </c>
      <c r="DB79" s="15">
        <v>1</v>
      </c>
      <c r="DC79" s="15">
        <v>3</v>
      </c>
      <c r="DF79" s="15">
        <v>2</v>
      </c>
      <c r="DG79" s="15">
        <v>3</v>
      </c>
      <c r="DL79" s="27">
        <v>4.4000000000000004</v>
      </c>
      <c r="DM79" s="27">
        <v>4</v>
      </c>
      <c r="DN79" s="27">
        <v>4.5</v>
      </c>
      <c r="DO79" s="27">
        <v>4.5999999999999996</v>
      </c>
      <c r="DP79" s="27">
        <v>3.6666666666666665</v>
      </c>
      <c r="DQ79" s="27">
        <v>4.25</v>
      </c>
      <c r="DR79" s="27">
        <f t="shared" si="41"/>
        <v>4.2361111111111116</v>
      </c>
      <c r="DS79" s="15">
        <f t="shared" si="68"/>
        <v>-0.24722222222222179</v>
      </c>
    </row>
    <row r="80" spans="1:130" x14ac:dyDescent="0.2">
      <c r="A80" s="15">
        <v>40</v>
      </c>
      <c r="B80" s="15">
        <v>104</v>
      </c>
      <c r="C80" s="15">
        <v>0</v>
      </c>
      <c r="D80" s="15">
        <v>1</v>
      </c>
      <c r="E80" s="15">
        <f t="shared" si="42"/>
        <v>0</v>
      </c>
      <c r="F80" s="15">
        <f t="shared" si="43"/>
        <v>0</v>
      </c>
      <c r="G80" s="15">
        <f t="shared" si="44"/>
        <v>0</v>
      </c>
      <c r="H80" s="15">
        <f t="shared" si="45"/>
        <v>0</v>
      </c>
      <c r="I80" s="15">
        <v>0</v>
      </c>
      <c r="J80" s="15">
        <v>33</v>
      </c>
      <c r="K80" s="15">
        <v>2</v>
      </c>
      <c r="L80" s="15">
        <f t="shared" si="46"/>
        <v>1</v>
      </c>
      <c r="M80" s="15">
        <f t="shared" si="47"/>
        <v>0</v>
      </c>
      <c r="N80" s="15">
        <f t="shared" si="48"/>
        <v>0</v>
      </c>
      <c r="O80" s="15">
        <f t="shared" si="49"/>
        <v>0</v>
      </c>
      <c r="P80" s="15">
        <f t="shared" si="50"/>
        <v>0</v>
      </c>
      <c r="Q80" s="15">
        <v>1</v>
      </c>
      <c r="R80" s="15">
        <v>2</v>
      </c>
      <c r="S80" s="15">
        <v>4</v>
      </c>
      <c r="T80" s="15">
        <v>0</v>
      </c>
      <c r="U80" s="15">
        <v>0</v>
      </c>
      <c r="V80" s="15">
        <v>1</v>
      </c>
      <c r="W80" s="15">
        <v>150000</v>
      </c>
      <c r="X80" s="15">
        <v>0</v>
      </c>
      <c r="Y80" s="15">
        <v>1</v>
      </c>
      <c r="Z80" s="15">
        <v>1</v>
      </c>
      <c r="AA80" s="15">
        <f t="shared" si="39"/>
        <v>15</v>
      </c>
      <c r="AB80" s="193">
        <f t="shared" si="66"/>
        <v>1733.3333333333333</v>
      </c>
      <c r="AC80" s="15">
        <v>1</v>
      </c>
      <c r="AD80" s="15">
        <v>1</v>
      </c>
      <c r="AE80" s="15">
        <v>15</v>
      </c>
      <c r="AF80" s="15">
        <v>13000</v>
      </c>
      <c r="AG80" s="15">
        <f t="shared" si="51"/>
        <v>13000</v>
      </c>
      <c r="AH80" s="15">
        <v>12</v>
      </c>
      <c r="AI80" s="27">
        <f t="shared" si="52"/>
        <v>866.66666666666663</v>
      </c>
      <c r="AJ80" s="15">
        <v>1</v>
      </c>
      <c r="AK80" s="15">
        <v>15</v>
      </c>
      <c r="AL80" s="15">
        <v>13000</v>
      </c>
      <c r="AM80" s="15">
        <f t="shared" si="53"/>
        <v>13000</v>
      </c>
      <c r="AN80" s="15">
        <v>10</v>
      </c>
      <c r="AP80" s="15">
        <f t="shared" si="54"/>
        <v>26000</v>
      </c>
      <c r="AQ80" s="172">
        <f t="shared" si="40"/>
        <v>1733.3333333333333</v>
      </c>
      <c r="AR80" s="27">
        <f t="shared" si="55"/>
        <v>1</v>
      </c>
      <c r="AS80" s="172">
        <f t="shared" si="56"/>
        <v>1733.3333333333333</v>
      </c>
      <c r="AX80" s="15">
        <f t="shared" si="67"/>
        <v>0</v>
      </c>
      <c r="BI80" s="27">
        <f t="shared" si="57"/>
        <v>0</v>
      </c>
      <c r="BJ80" s="27">
        <f t="shared" si="58"/>
        <v>0</v>
      </c>
      <c r="BR80" s="27">
        <f t="shared" si="59"/>
        <v>0</v>
      </c>
      <c r="BS80" s="27">
        <f t="shared" si="60"/>
        <v>0</v>
      </c>
      <c r="BT80" s="15">
        <v>1</v>
      </c>
      <c r="BU80" s="15">
        <v>3</v>
      </c>
      <c r="BV80" s="15">
        <v>3</v>
      </c>
      <c r="BW80" s="15">
        <v>3</v>
      </c>
      <c r="BX80" s="15">
        <v>2</v>
      </c>
      <c r="BY80" s="15">
        <f t="shared" si="61"/>
        <v>2.4</v>
      </c>
      <c r="BZ80" s="15">
        <v>1</v>
      </c>
      <c r="CA80" s="15">
        <f t="shared" si="62"/>
        <v>1</v>
      </c>
      <c r="CB80" s="15">
        <v>4</v>
      </c>
      <c r="CC80" s="15">
        <f t="shared" si="69"/>
        <v>0</v>
      </c>
      <c r="CD80" s="15">
        <f t="shared" si="70"/>
        <v>1</v>
      </c>
      <c r="CE80" s="15">
        <v>4</v>
      </c>
      <c r="CF80" s="15">
        <v>5</v>
      </c>
      <c r="CG80" s="15">
        <v>3</v>
      </c>
      <c r="CH80" s="15">
        <v>2</v>
      </c>
      <c r="CI80" s="15">
        <v>1</v>
      </c>
      <c r="CJ80" s="15">
        <v>3</v>
      </c>
      <c r="CK80" s="15">
        <v>1</v>
      </c>
      <c r="CL80" s="15">
        <v>1</v>
      </c>
      <c r="CN80" s="15">
        <v>1</v>
      </c>
      <c r="CP80" s="15">
        <v>1</v>
      </c>
      <c r="CR80" s="15">
        <v>1</v>
      </c>
      <c r="CZ80" s="15">
        <v>2</v>
      </c>
      <c r="DA80" s="15">
        <v>3</v>
      </c>
      <c r="DB80" s="15">
        <v>3</v>
      </c>
      <c r="DC80" s="15">
        <v>3</v>
      </c>
      <c r="DF80" s="15">
        <v>1</v>
      </c>
      <c r="DG80" s="15">
        <v>3</v>
      </c>
      <c r="DL80" s="150">
        <v>4.8</v>
      </c>
      <c r="DM80" s="150">
        <v>4.333333333333333</v>
      </c>
      <c r="DN80" s="150">
        <v>4.75</v>
      </c>
      <c r="DO80" s="150">
        <v>4.5999999999999996</v>
      </c>
      <c r="DP80" s="150">
        <v>4.666666666666667</v>
      </c>
      <c r="DQ80" s="150">
        <v>3.75</v>
      </c>
      <c r="DR80" s="27">
        <f t="shared" si="41"/>
        <v>4.4833333333333334</v>
      </c>
      <c r="DS80" s="15">
        <f t="shared" si="68"/>
        <v>0.48333333333333339</v>
      </c>
      <c r="DU80" s="27"/>
      <c r="DV80" s="27"/>
      <c r="DW80" s="27"/>
      <c r="DX80" s="27"/>
      <c r="DY80" s="27"/>
      <c r="DZ80" s="27"/>
    </row>
    <row r="81" spans="1:130" x14ac:dyDescent="0.2">
      <c r="A81" s="15">
        <v>40</v>
      </c>
      <c r="B81" s="15">
        <v>104</v>
      </c>
      <c r="C81" s="15">
        <v>0</v>
      </c>
      <c r="D81" s="15">
        <v>1</v>
      </c>
      <c r="E81" s="15">
        <f t="shared" si="42"/>
        <v>0</v>
      </c>
      <c r="F81" s="15">
        <f t="shared" si="43"/>
        <v>0</v>
      </c>
      <c r="G81" s="15">
        <f t="shared" si="44"/>
        <v>0</v>
      </c>
      <c r="H81" s="15">
        <f t="shared" si="45"/>
        <v>0</v>
      </c>
      <c r="I81" s="15">
        <v>0</v>
      </c>
      <c r="J81" s="15">
        <v>33</v>
      </c>
      <c r="K81" s="15">
        <v>2</v>
      </c>
      <c r="L81" s="15">
        <f t="shared" si="46"/>
        <v>1</v>
      </c>
      <c r="M81" s="15">
        <f t="shared" si="47"/>
        <v>0</v>
      </c>
      <c r="N81" s="15">
        <f t="shared" si="48"/>
        <v>0</v>
      </c>
      <c r="O81" s="15">
        <f t="shared" si="49"/>
        <v>0</v>
      </c>
      <c r="P81" s="15">
        <f t="shared" si="50"/>
        <v>0</v>
      </c>
      <c r="Q81" s="15">
        <v>1</v>
      </c>
      <c r="R81" s="15">
        <v>2</v>
      </c>
      <c r="S81" s="15">
        <v>4</v>
      </c>
      <c r="T81" s="15">
        <v>0</v>
      </c>
      <c r="U81" s="15">
        <v>0</v>
      </c>
      <c r="V81" s="15">
        <v>1</v>
      </c>
      <c r="W81" s="15">
        <v>150000</v>
      </c>
      <c r="X81" s="15">
        <v>0</v>
      </c>
      <c r="Y81" s="15">
        <v>0</v>
      </c>
      <c r="Z81" s="15">
        <v>1</v>
      </c>
      <c r="AA81" s="15">
        <f t="shared" si="39"/>
        <v>15</v>
      </c>
      <c r="AB81" s="193">
        <f t="shared" si="66"/>
        <v>1733.3333333333333</v>
      </c>
      <c r="AC81" s="159">
        <v>1</v>
      </c>
      <c r="AD81" s="159">
        <v>1</v>
      </c>
      <c r="AE81" s="159">
        <v>15</v>
      </c>
      <c r="AF81" s="159">
        <v>13000</v>
      </c>
      <c r="AG81" s="159">
        <f t="shared" si="51"/>
        <v>13000</v>
      </c>
      <c r="AH81" s="159">
        <v>9</v>
      </c>
      <c r="AI81" s="171">
        <f t="shared" si="52"/>
        <v>866.66666666666663</v>
      </c>
      <c r="AJ81" s="15">
        <v>1</v>
      </c>
      <c r="AK81" s="15">
        <v>15</v>
      </c>
      <c r="AL81" s="15">
        <v>13000</v>
      </c>
      <c r="AM81" s="15">
        <f t="shared" si="53"/>
        <v>13000</v>
      </c>
      <c r="AN81" s="15">
        <v>8</v>
      </c>
      <c r="AP81" s="15">
        <f t="shared" si="54"/>
        <v>26000</v>
      </c>
      <c r="AQ81" s="172">
        <f t="shared" si="40"/>
        <v>1733.3333333333333</v>
      </c>
      <c r="AR81" s="27">
        <f t="shared" si="55"/>
        <v>1</v>
      </c>
      <c r="AS81" s="172">
        <f t="shared" si="56"/>
        <v>1733.3333333333333</v>
      </c>
      <c r="AX81" s="15">
        <f t="shared" si="67"/>
        <v>0</v>
      </c>
      <c r="BI81" s="27">
        <f t="shared" si="57"/>
        <v>0</v>
      </c>
      <c r="BJ81" s="27">
        <f t="shared" si="58"/>
        <v>0</v>
      </c>
      <c r="BR81" s="27">
        <f t="shared" si="59"/>
        <v>0</v>
      </c>
      <c r="BS81" s="27">
        <f t="shared" si="60"/>
        <v>0</v>
      </c>
      <c r="BT81" s="15">
        <v>1</v>
      </c>
      <c r="BU81" s="15">
        <v>3</v>
      </c>
      <c r="BV81" s="15">
        <v>3</v>
      </c>
      <c r="BW81" s="15">
        <v>3</v>
      </c>
      <c r="BX81" s="15">
        <v>2</v>
      </c>
      <c r="BY81" s="15">
        <f t="shared" si="61"/>
        <v>2.4</v>
      </c>
      <c r="BZ81" s="15">
        <v>1</v>
      </c>
      <c r="CA81" s="15">
        <f t="shared" si="62"/>
        <v>1</v>
      </c>
      <c r="CB81" s="15">
        <v>4</v>
      </c>
      <c r="CC81" s="15">
        <f t="shared" si="69"/>
        <v>0</v>
      </c>
      <c r="CD81" s="15">
        <f t="shared" si="70"/>
        <v>1</v>
      </c>
      <c r="CE81" s="15">
        <v>4</v>
      </c>
      <c r="CF81" s="15">
        <v>5</v>
      </c>
      <c r="CG81" s="15">
        <v>3</v>
      </c>
      <c r="CH81" s="15">
        <v>2</v>
      </c>
      <c r="CI81" s="15">
        <v>1</v>
      </c>
      <c r="CJ81" s="15">
        <v>3</v>
      </c>
      <c r="CK81" s="15">
        <v>1</v>
      </c>
      <c r="CL81" s="15">
        <v>1</v>
      </c>
      <c r="CN81" s="15">
        <v>1</v>
      </c>
      <c r="CP81" s="15">
        <v>1</v>
      </c>
      <c r="CR81" s="15">
        <v>1</v>
      </c>
      <c r="CZ81" s="15">
        <v>2</v>
      </c>
      <c r="DA81" s="15">
        <v>3</v>
      </c>
      <c r="DB81" s="15">
        <v>3</v>
      </c>
      <c r="DC81" s="15">
        <v>3</v>
      </c>
      <c r="DF81" s="15">
        <v>1</v>
      </c>
      <c r="DG81" s="15">
        <v>3</v>
      </c>
      <c r="DL81" s="166">
        <v>5</v>
      </c>
      <c r="DM81" s="166">
        <v>3</v>
      </c>
      <c r="DN81" s="166">
        <v>4</v>
      </c>
      <c r="DO81" s="166">
        <v>4</v>
      </c>
      <c r="DP81" s="166">
        <v>4</v>
      </c>
      <c r="DQ81" s="166">
        <v>4</v>
      </c>
      <c r="DR81" s="27">
        <f t="shared" si="41"/>
        <v>4</v>
      </c>
      <c r="DS81" s="15">
        <f t="shared" si="68"/>
        <v>-0.77777777777777768</v>
      </c>
    </row>
    <row r="82" spans="1:130" x14ac:dyDescent="0.2">
      <c r="A82" s="15">
        <v>41</v>
      </c>
      <c r="B82" s="15">
        <v>105</v>
      </c>
      <c r="C82" s="15">
        <v>0</v>
      </c>
      <c r="D82" s="15">
        <v>1</v>
      </c>
      <c r="E82" s="15">
        <f t="shared" si="42"/>
        <v>0</v>
      </c>
      <c r="F82" s="15">
        <f t="shared" si="43"/>
        <v>0</v>
      </c>
      <c r="G82" s="15">
        <f t="shared" si="44"/>
        <v>0</v>
      </c>
      <c r="H82" s="15">
        <f t="shared" si="45"/>
        <v>0</v>
      </c>
      <c r="I82" s="15">
        <v>1</v>
      </c>
      <c r="J82" s="15">
        <v>46</v>
      </c>
      <c r="K82" s="15">
        <v>4</v>
      </c>
      <c r="L82" s="15">
        <f t="shared" si="46"/>
        <v>0</v>
      </c>
      <c r="M82" s="15">
        <f t="shared" si="47"/>
        <v>0</v>
      </c>
      <c r="N82" s="15">
        <f t="shared" si="48"/>
        <v>1</v>
      </c>
      <c r="O82" s="15">
        <f t="shared" si="49"/>
        <v>0</v>
      </c>
      <c r="P82" s="15">
        <f t="shared" si="50"/>
        <v>0</v>
      </c>
      <c r="Q82" s="15">
        <v>1</v>
      </c>
      <c r="R82" s="15">
        <v>2</v>
      </c>
      <c r="S82" s="15">
        <v>3</v>
      </c>
      <c r="T82" s="15">
        <v>0</v>
      </c>
      <c r="U82" s="15">
        <v>1</v>
      </c>
      <c r="V82" s="15">
        <v>0</v>
      </c>
      <c r="W82" s="15">
        <v>0</v>
      </c>
      <c r="X82" s="15">
        <v>0</v>
      </c>
      <c r="Y82" s="15">
        <v>1</v>
      </c>
      <c r="Z82" s="15">
        <v>1</v>
      </c>
      <c r="AA82" s="15">
        <f t="shared" si="39"/>
        <v>60</v>
      </c>
      <c r="AB82" s="193">
        <f t="shared" si="66"/>
        <v>11666.666666666666</v>
      </c>
      <c r="AC82" s="15">
        <v>7</v>
      </c>
      <c r="AD82" s="15">
        <v>10</v>
      </c>
      <c r="AE82" s="15">
        <v>60</v>
      </c>
      <c r="AF82" s="15">
        <v>70000</v>
      </c>
      <c r="AG82" s="15">
        <f t="shared" si="51"/>
        <v>700000</v>
      </c>
      <c r="AH82" s="15">
        <v>25</v>
      </c>
      <c r="AI82" s="27">
        <f t="shared" si="52"/>
        <v>11666.666666666666</v>
      </c>
      <c r="AM82" s="15">
        <f t="shared" si="53"/>
        <v>0</v>
      </c>
      <c r="AP82" s="15">
        <f t="shared" si="54"/>
        <v>700000</v>
      </c>
      <c r="AQ82" s="172">
        <f t="shared" si="40"/>
        <v>11666.666666666666</v>
      </c>
      <c r="AR82" s="27">
        <f t="shared" si="55"/>
        <v>1</v>
      </c>
      <c r="AS82" s="172">
        <f t="shared" si="56"/>
        <v>11666.666666666666</v>
      </c>
      <c r="AX82" s="15">
        <f t="shared" si="67"/>
        <v>0</v>
      </c>
      <c r="BI82" s="27">
        <f t="shared" si="57"/>
        <v>0</v>
      </c>
      <c r="BJ82" s="27">
        <f t="shared" si="58"/>
        <v>0</v>
      </c>
      <c r="BR82" s="27">
        <f t="shared" si="59"/>
        <v>0</v>
      </c>
      <c r="BS82" s="27">
        <f t="shared" si="60"/>
        <v>0</v>
      </c>
      <c r="BT82" s="15">
        <v>1.25</v>
      </c>
      <c r="BU82" s="15">
        <v>2</v>
      </c>
      <c r="BV82" s="15">
        <v>1.3333333333333333</v>
      </c>
      <c r="BW82" s="15">
        <v>2</v>
      </c>
      <c r="BX82" s="15">
        <v>1.5</v>
      </c>
      <c r="BY82" s="15">
        <f t="shared" si="61"/>
        <v>1.6166666666666665</v>
      </c>
      <c r="BZ82" s="15">
        <v>1</v>
      </c>
      <c r="CA82" s="15">
        <f t="shared" si="62"/>
        <v>1</v>
      </c>
      <c r="CB82" s="15">
        <v>4</v>
      </c>
      <c r="CC82" s="15">
        <f t="shared" si="69"/>
        <v>0</v>
      </c>
      <c r="CD82" s="15">
        <f t="shared" si="70"/>
        <v>1</v>
      </c>
      <c r="CE82" s="15">
        <v>4</v>
      </c>
      <c r="CF82" s="15">
        <v>20</v>
      </c>
      <c r="CG82" s="15">
        <v>4</v>
      </c>
      <c r="CH82" s="15">
        <v>1</v>
      </c>
      <c r="CI82" s="15">
        <v>1</v>
      </c>
      <c r="CJ82" s="15">
        <v>4</v>
      </c>
      <c r="CK82" s="15">
        <v>1</v>
      </c>
      <c r="CL82" s="15">
        <v>1</v>
      </c>
      <c r="CN82" s="15">
        <v>1</v>
      </c>
      <c r="CP82" s="15">
        <v>1</v>
      </c>
      <c r="CR82" s="15">
        <v>1</v>
      </c>
      <c r="CZ82" s="15">
        <v>2</v>
      </c>
      <c r="DA82" s="15">
        <v>4</v>
      </c>
      <c r="DB82" s="15">
        <v>3</v>
      </c>
      <c r="DC82" s="15">
        <v>4</v>
      </c>
      <c r="DF82" s="15">
        <v>1</v>
      </c>
      <c r="DG82" s="15">
        <v>4</v>
      </c>
      <c r="DL82" s="15">
        <v>5</v>
      </c>
      <c r="DM82" s="15">
        <v>4.666666666666667</v>
      </c>
      <c r="DN82" s="15">
        <v>5</v>
      </c>
      <c r="DO82" s="15">
        <v>4</v>
      </c>
      <c r="DP82" s="15">
        <v>5</v>
      </c>
      <c r="DQ82" s="15">
        <v>5</v>
      </c>
      <c r="DR82" s="27">
        <f t="shared" si="41"/>
        <v>4.7777777777777777</v>
      </c>
      <c r="DS82" s="15">
        <f t="shared" si="68"/>
        <v>0.54166666666666607</v>
      </c>
    </row>
    <row r="83" spans="1:130" x14ac:dyDescent="0.2">
      <c r="A83" s="15">
        <v>41</v>
      </c>
      <c r="B83" s="15">
        <v>105</v>
      </c>
      <c r="C83" s="15">
        <v>0</v>
      </c>
      <c r="D83" s="15">
        <v>1</v>
      </c>
      <c r="E83" s="15">
        <f t="shared" si="42"/>
        <v>0</v>
      </c>
      <c r="F83" s="15">
        <f t="shared" si="43"/>
        <v>0</v>
      </c>
      <c r="G83" s="15">
        <f t="shared" si="44"/>
        <v>0</v>
      </c>
      <c r="H83" s="15">
        <f t="shared" si="45"/>
        <v>0</v>
      </c>
      <c r="I83" s="15">
        <v>1</v>
      </c>
      <c r="J83" s="15">
        <v>46</v>
      </c>
      <c r="K83" s="15">
        <v>4</v>
      </c>
      <c r="L83" s="15">
        <f t="shared" si="46"/>
        <v>0</v>
      </c>
      <c r="M83" s="15">
        <f t="shared" si="47"/>
        <v>0</v>
      </c>
      <c r="N83" s="15">
        <f t="shared" si="48"/>
        <v>1</v>
      </c>
      <c r="O83" s="15">
        <f t="shared" si="49"/>
        <v>0</v>
      </c>
      <c r="P83" s="15">
        <f t="shared" si="50"/>
        <v>0</v>
      </c>
      <c r="Q83" s="15">
        <v>1</v>
      </c>
      <c r="R83" s="15">
        <v>2</v>
      </c>
      <c r="S83" s="15">
        <v>3</v>
      </c>
      <c r="T83" s="15">
        <v>0</v>
      </c>
      <c r="U83" s="15">
        <v>1</v>
      </c>
      <c r="V83" s="15">
        <v>0</v>
      </c>
      <c r="W83" s="15">
        <v>0</v>
      </c>
      <c r="X83" s="15">
        <v>0</v>
      </c>
      <c r="Y83" s="15">
        <v>0</v>
      </c>
      <c r="Z83" s="15">
        <v>1</v>
      </c>
      <c r="AA83" s="15">
        <f t="shared" si="39"/>
        <v>130</v>
      </c>
      <c r="AB83" s="193">
        <f t="shared" si="66"/>
        <v>6153.8461538461543</v>
      </c>
      <c r="AC83" s="159">
        <v>7</v>
      </c>
      <c r="AD83" s="159">
        <v>10</v>
      </c>
      <c r="AE83" s="159">
        <v>130</v>
      </c>
      <c r="AF83" s="159">
        <v>80000</v>
      </c>
      <c r="AG83" s="159">
        <f t="shared" si="51"/>
        <v>800000</v>
      </c>
      <c r="AH83" s="159">
        <v>25</v>
      </c>
      <c r="AI83" s="171">
        <f t="shared" si="52"/>
        <v>6153.8461538461543</v>
      </c>
      <c r="AM83" s="15">
        <f t="shared" si="53"/>
        <v>0</v>
      </c>
      <c r="AP83" s="15">
        <f t="shared" si="54"/>
        <v>800000</v>
      </c>
      <c r="AQ83" s="172">
        <f t="shared" si="40"/>
        <v>6153.8461538461543</v>
      </c>
      <c r="AR83" s="27">
        <f t="shared" si="55"/>
        <v>1</v>
      </c>
      <c r="AS83" s="172">
        <f t="shared" si="56"/>
        <v>6153.8461538461543</v>
      </c>
      <c r="AX83" s="15">
        <f t="shared" si="67"/>
        <v>0</v>
      </c>
      <c r="BI83" s="27">
        <f t="shared" si="57"/>
        <v>0</v>
      </c>
      <c r="BJ83" s="27">
        <f t="shared" si="58"/>
        <v>0</v>
      </c>
      <c r="BR83" s="27">
        <f t="shared" si="59"/>
        <v>0</v>
      </c>
      <c r="BS83" s="27">
        <f t="shared" si="60"/>
        <v>0</v>
      </c>
      <c r="BT83" s="15">
        <v>1.25</v>
      </c>
      <c r="BU83" s="15">
        <v>2</v>
      </c>
      <c r="BV83" s="15">
        <v>1.3333333333333333</v>
      </c>
      <c r="BW83" s="15">
        <v>2</v>
      </c>
      <c r="BX83" s="15">
        <v>1.5</v>
      </c>
      <c r="BY83" s="15">
        <f t="shared" si="61"/>
        <v>1.6166666666666665</v>
      </c>
      <c r="BZ83" s="15">
        <v>1</v>
      </c>
      <c r="CA83" s="15">
        <f t="shared" si="62"/>
        <v>1</v>
      </c>
      <c r="CB83" s="15">
        <v>4</v>
      </c>
      <c r="CC83" s="15">
        <f t="shared" si="69"/>
        <v>0</v>
      </c>
      <c r="CD83" s="15">
        <f t="shared" si="70"/>
        <v>1</v>
      </c>
      <c r="CE83" s="15">
        <v>4</v>
      </c>
      <c r="CF83" s="15">
        <v>20</v>
      </c>
      <c r="CG83" s="15">
        <v>4</v>
      </c>
      <c r="CH83" s="15">
        <v>1</v>
      </c>
      <c r="CI83" s="15">
        <v>1</v>
      </c>
      <c r="CJ83" s="15">
        <v>4</v>
      </c>
      <c r="CK83" s="15">
        <v>1</v>
      </c>
      <c r="CL83" s="15">
        <v>1</v>
      </c>
      <c r="CN83" s="15">
        <v>1</v>
      </c>
      <c r="CP83" s="15">
        <v>1</v>
      </c>
      <c r="CR83" s="15">
        <v>1</v>
      </c>
      <c r="CZ83" s="15">
        <v>2</v>
      </c>
      <c r="DA83" s="15">
        <v>4</v>
      </c>
      <c r="DB83" s="15">
        <v>3</v>
      </c>
      <c r="DC83" s="15">
        <v>4</v>
      </c>
      <c r="DF83" s="15">
        <v>1</v>
      </c>
      <c r="DG83" s="15">
        <v>4</v>
      </c>
      <c r="DL83" s="27">
        <v>5</v>
      </c>
      <c r="DM83" s="27">
        <v>4</v>
      </c>
      <c r="DN83" s="27">
        <v>4.5</v>
      </c>
      <c r="DO83" s="27">
        <v>4</v>
      </c>
      <c r="DP83" s="27">
        <v>3.6666666666666665</v>
      </c>
      <c r="DQ83" s="27">
        <v>4.25</v>
      </c>
      <c r="DR83" s="27">
        <f t="shared" si="41"/>
        <v>4.2361111111111116</v>
      </c>
      <c r="DS83" s="15">
        <f t="shared" si="68"/>
        <v>-0.31388888888888822</v>
      </c>
    </row>
    <row r="84" spans="1:130" x14ac:dyDescent="0.2">
      <c r="A84" s="15">
        <v>42</v>
      </c>
      <c r="B84" s="15">
        <v>107</v>
      </c>
      <c r="C84" s="15">
        <v>0</v>
      </c>
      <c r="D84" s="15">
        <v>1</v>
      </c>
      <c r="E84" s="15">
        <f t="shared" si="42"/>
        <v>0</v>
      </c>
      <c r="F84" s="15">
        <f t="shared" si="43"/>
        <v>0</v>
      </c>
      <c r="G84" s="15">
        <f t="shared" si="44"/>
        <v>0</v>
      </c>
      <c r="H84" s="15">
        <f t="shared" si="45"/>
        <v>0</v>
      </c>
      <c r="I84" s="15">
        <v>1</v>
      </c>
      <c r="J84" s="15">
        <v>65</v>
      </c>
      <c r="K84" s="15">
        <v>5</v>
      </c>
      <c r="L84" s="15">
        <f t="shared" si="46"/>
        <v>0</v>
      </c>
      <c r="M84" s="15">
        <f t="shared" si="47"/>
        <v>0</v>
      </c>
      <c r="N84" s="15">
        <f t="shared" si="48"/>
        <v>0</v>
      </c>
      <c r="O84" s="15">
        <f t="shared" si="49"/>
        <v>1</v>
      </c>
      <c r="P84" s="15">
        <f t="shared" si="50"/>
        <v>0</v>
      </c>
      <c r="Q84" s="15">
        <v>2</v>
      </c>
      <c r="R84" s="15">
        <v>6</v>
      </c>
      <c r="S84" s="15">
        <v>27</v>
      </c>
      <c r="T84" s="15">
        <v>0</v>
      </c>
      <c r="U84" s="15">
        <v>0</v>
      </c>
      <c r="V84" s="15">
        <v>1</v>
      </c>
      <c r="W84" s="15">
        <v>180000</v>
      </c>
      <c r="X84" s="15">
        <v>0</v>
      </c>
      <c r="Y84" s="15">
        <v>1</v>
      </c>
      <c r="Z84" s="15">
        <v>1</v>
      </c>
      <c r="AA84" s="15">
        <f t="shared" si="39"/>
        <v>8</v>
      </c>
      <c r="AB84" s="193">
        <f t="shared" si="66"/>
        <v>1875</v>
      </c>
      <c r="AC84" s="15">
        <v>7</v>
      </c>
      <c r="AD84" s="15">
        <v>1</v>
      </c>
      <c r="AE84" s="15">
        <v>8</v>
      </c>
      <c r="AF84" s="15">
        <v>15000</v>
      </c>
      <c r="AG84" s="15">
        <f t="shared" si="51"/>
        <v>15000</v>
      </c>
      <c r="AH84" s="15">
        <v>32</v>
      </c>
      <c r="AI84" s="27">
        <f t="shared" si="52"/>
        <v>1875</v>
      </c>
      <c r="AM84" s="15">
        <f t="shared" si="53"/>
        <v>0</v>
      </c>
      <c r="AP84" s="15">
        <f t="shared" si="54"/>
        <v>15000</v>
      </c>
      <c r="AQ84" s="172">
        <f t="shared" si="40"/>
        <v>1875</v>
      </c>
      <c r="AR84" s="27">
        <f t="shared" si="55"/>
        <v>1</v>
      </c>
      <c r="AS84" s="172">
        <f t="shared" si="56"/>
        <v>1875</v>
      </c>
      <c r="AX84" s="15">
        <f t="shared" si="67"/>
        <v>0</v>
      </c>
      <c r="BI84" s="27">
        <f t="shared" si="57"/>
        <v>0</v>
      </c>
      <c r="BJ84" s="27">
        <f t="shared" si="58"/>
        <v>0</v>
      </c>
      <c r="BR84" s="27">
        <f t="shared" si="59"/>
        <v>0</v>
      </c>
      <c r="BS84" s="27">
        <f t="shared" si="60"/>
        <v>0</v>
      </c>
      <c r="BT84" s="15">
        <v>2</v>
      </c>
      <c r="BU84" s="15">
        <v>2.3333333333333335</v>
      </c>
      <c r="BV84" s="15">
        <v>1.3333333333333333</v>
      </c>
      <c r="BW84" s="15">
        <v>2.5</v>
      </c>
      <c r="BX84" s="15">
        <v>1.5</v>
      </c>
      <c r="BY84" s="15">
        <f t="shared" si="61"/>
        <v>1.9333333333333336</v>
      </c>
      <c r="BZ84" s="15">
        <v>1</v>
      </c>
      <c r="CA84" s="15">
        <f t="shared" si="62"/>
        <v>0</v>
      </c>
      <c r="CB84" s="15">
        <v>5</v>
      </c>
      <c r="CC84" s="15" t="s">
        <v>1008</v>
      </c>
      <c r="CD84" s="15" t="s">
        <v>1008</v>
      </c>
      <c r="CE84" s="15" t="s">
        <v>1007</v>
      </c>
      <c r="CH84" s="15" t="s">
        <v>1007</v>
      </c>
      <c r="CK84" s="15" t="s">
        <v>1007</v>
      </c>
      <c r="CL84" s="15" t="s">
        <v>1007</v>
      </c>
      <c r="CN84" s="15" t="s">
        <v>1007</v>
      </c>
      <c r="CP84" s="15" t="s">
        <v>1007</v>
      </c>
      <c r="CR84" s="15" t="s">
        <v>1007</v>
      </c>
      <c r="CZ84" s="15">
        <v>1</v>
      </c>
      <c r="DA84" s="15">
        <v>2</v>
      </c>
      <c r="DB84" s="15">
        <v>2</v>
      </c>
      <c r="DC84" s="15">
        <v>2</v>
      </c>
      <c r="DF84" s="15">
        <v>3</v>
      </c>
      <c r="DG84" s="15">
        <v>2</v>
      </c>
      <c r="DL84" s="150">
        <v>4.5999999999999996</v>
      </c>
      <c r="DM84" s="150">
        <v>5</v>
      </c>
      <c r="DN84" s="150">
        <v>4.75</v>
      </c>
      <c r="DO84" s="150">
        <v>4.2</v>
      </c>
      <c r="DP84" s="150">
        <v>4</v>
      </c>
      <c r="DQ84" s="150">
        <v>4.75</v>
      </c>
      <c r="DR84" s="27">
        <f t="shared" si="41"/>
        <v>4.55</v>
      </c>
      <c r="DS84" s="15">
        <f t="shared" si="68"/>
        <v>0.8833333333333333</v>
      </c>
      <c r="DU84" s="27"/>
      <c r="DV84" s="27"/>
      <c r="DW84" s="27"/>
      <c r="DX84" s="27"/>
      <c r="DY84" s="27"/>
      <c r="DZ84" s="27"/>
    </row>
    <row r="85" spans="1:130" x14ac:dyDescent="0.2">
      <c r="A85" s="15">
        <v>42</v>
      </c>
      <c r="B85" s="15">
        <v>107</v>
      </c>
      <c r="C85" s="15">
        <v>0</v>
      </c>
      <c r="D85" s="15">
        <v>1</v>
      </c>
      <c r="E85" s="15">
        <f t="shared" si="42"/>
        <v>0</v>
      </c>
      <c r="F85" s="15">
        <f t="shared" si="43"/>
        <v>0</v>
      </c>
      <c r="G85" s="15">
        <f t="shared" si="44"/>
        <v>0</v>
      </c>
      <c r="H85" s="15">
        <f t="shared" si="45"/>
        <v>0</v>
      </c>
      <c r="I85" s="15">
        <v>1</v>
      </c>
      <c r="J85" s="15">
        <v>65</v>
      </c>
      <c r="K85" s="15">
        <v>5</v>
      </c>
      <c r="L85" s="15">
        <f t="shared" si="46"/>
        <v>0</v>
      </c>
      <c r="M85" s="15">
        <f t="shared" si="47"/>
        <v>0</v>
      </c>
      <c r="N85" s="15">
        <f t="shared" si="48"/>
        <v>0</v>
      </c>
      <c r="O85" s="15">
        <f t="shared" si="49"/>
        <v>1</v>
      </c>
      <c r="P85" s="15">
        <f t="shared" si="50"/>
        <v>0</v>
      </c>
      <c r="Q85" s="15">
        <v>2</v>
      </c>
      <c r="R85" s="15">
        <v>6</v>
      </c>
      <c r="S85" s="15">
        <v>27</v>
      </c>
      <c r="T85" s="15">
        <v>0</v>
      </c>
      <c r="U85" s="15">
        <v>0</v>
      </c>
      <c r="V85" s="15">
        <v>1</v>
      </c>
      <c r="W85" s="15">
        <v>180000</v>
      </c>
      <c r="X85" s="15">
        <v>0</v>
      </c>
      <c r="Y85" s="15">
        <v>0</v>
      </c>
      <c r="Z85" s="15">
        <v>1</v>
      </c>
      <c r="AA85" s="15">
        <f t="shared" si="39"/>
        <v>8</v>
      </c>
      <c r="AB85" s="193">
        <f t="shared" si="66"/>
        <v>1625</v>
      </c>
      <c r="AC85" s="159">
        <v>7</v>
      </c>
      <c r="AD85" s="159">
        <v>1</v>
      </c>
      <c r="AE85" s="159">
        <v>8</v>
      </c>
      <c r="AF85" s="159">
        <v>13000</v>
      </c>
      <c r="AG85" s="159">
        <f t="shared" si="51"/>
        <v>13000</v>
      </c>
      <c r="AH85" s="159">
        <v>32</v>
      </c>
      <c r="AI85" s="171">
        <f t="shared" si="52"/>
        <v>1625</v>
      </c>
      <c r="AM85" s="15">
        <f t="shared" si="53"/>
        <v>0</v>
      </c>
      <c r="AP85" s="15">
        <f t="shared" si="54"/>
        <v>13000</v>
      </c>
      <c r="AQ85" s="172">
        <f t="shared" si="40"/>
        <v>1625</v>
      </c>
      <c r="AR85" s="27">
        <f t="shared" si="55"/>
        <v>1</v>
      </c>
      <c r="AS85" s="172">
        <f t="shared" si="56"/>
        <v>1625</v>
      </c>
      <c r="AX85" s="15">
        <f t="shared" si="67"/>
        <v>0</v>
      </c>
      <c r="BI85" s="27">
        <f t="shared" si="57"/>
        <v>0</v>
      </c>
      <c r="BJ85" s="27">
        <f t="shared" si="58"/>
        <v>0</v>
      </c>
      <c r="BR85" s="27">
        <f t="shared" si="59"/>
        <v>0</v>
      </c>
      <c r="BS85" s="27">
        <f t="shared" si="60"/>
        <v>0</v>
      </c>
      <c r="BT85" s="15">
        <v>2</v>
      </c>
      <c r="BU85" s="15">
        <v>2.3333333333333335</v>
      </c>
      <c r="BV85" s="15">
        <v>1.3333333333333333</v>
      </c>
      <c r="BW85" s="15">
        <v>2.5</v>
      </c>
      <c r="BX85" s="15">
        <v>1.5</v>
      </c>
      <c r="BY85" s="15">
        <f t="shared" si="61"/>
        <v>1.9333333333333336</v>
      </c>
      <c r="BZ85" s="15">
        <v>1</v>
      </c>
      <c r="CA85" s="15">
        <f t="shared" si="62"/>
        <v>0</v>
      </c>
      <c r="CB85" s="15">
        <v>5</v>
      </c>
      <c r="CC85" s="15" t="s">
        <v>1008</v>
      </c>
      <c r="CD85" s="15" t="s">
        <v>1008</v>
      </c>
      <c r="CE85" s="15" t="s">
        <v>1007</v>
      </c>
      <c r="CH85" s="15" t="s">
        <v>1007</v>
      </c>
      <c r="CK85" s="15" t="s">
        <v>1007</v>
      </c>
      <c r="CL85" s="15" t="s">
        <v>1007</v>
      </c>
      <c r="CN85" s="15" t="s">
        <v>1007</v>
      </c>
      <c r="CP85" s="15" t="s">
        <v>1007</v>
      </c>
      <c r="CR85" s="15" t="s">
        <v>1007</v>
      </c>
      <c r="CZ85" s="15">
        <v>1</v>
      </c>
      <c r="DA85" s="15">
        <v>2</v>
      </c>
      <c r="DB85" s="15">
        <v>2</v>
      </c>
      <c r="DC85" s="15">
        <v>2</v>
      </c>
      <c r="DF85" s="15">
        <v>3</v>
      </c>
      <c r="DG85" s="15">
        <v>2</v>
      </c>
      <c r="DL85" s="166">
        <v>4</v>
      </c>
      <c r="DM85" s="166">
        <v>4</v>
      </c>
      <c r="DN85" s="166">
        <v>4</v>
      </c>
      <c r="DO85" s="166">
        <v>4</v>
      </c>
      <c r="DP85" s="166">
        <v>3</v>
      </c>
      <c r="DQ85" s="166">
        <v>3</v>
      </c>
      <c r="DR85" s="27">
        <f t="shared" si="41"/>
        <v>3.6666666666666665</v>
      </c>
      <c r="DS85" s="15">
        <f t="shared" si="68"/>
        <v>-1.0111111111111115</v>
      </c>
    </row>
    <row r="86" spans="1:130" x14ac:dyDescent="0.2">
      <c r="A86" s="15">
        <v>43</v>
      </c>
      <c r="B86" s="15">
        <v>108</v>
      </c>
      <c r="C86" s="15">
        <v>0</v>
      </c>
      <c r="D86" s="15">
        <v>5</v>
      </c>
      <c r="E86" s="15">
        <f t="shared" si="42"/>
        <v>0</v>
      </c>
      <c r="F86" s="15">
        <f t="shared" si="43"/>
        <v>0</v>
      </c>
      <c r="G86" s="15">
        <f t="shared" si="44"/>
        <v>1</v>
      </c>
      <c r="H86" s="15">
        <f t="shared" si="45"/>
        <v>0</v>
      </c>
      <c r="I86" s="15">
        <v>1</v>
      </c>
      <c r="J86" s="15">
        <v>50</v>
      </c>
      <c r="K86" s="15">
        <v>3</v>
      </c>
      <c r="L86" s="15">
        <f t="shared" si="46"/>
        <v>0</v>
      </c>
      <c r="M86" s="15">
        <f t="shared" si="47"/>
        <v>1</v>
      </c>
      <c r="N86" s="15">
        <f t="shared" si="48"/>
        <v>0</v>
      </c>
      <c r="O86" s="15">
        <f t="shared" si="49"/>
        <v>0</v>
      </c>
      <c r="P86" s="15">
        <f t="shared" si="50"/>
        <v>0</v>
      </c>
      <c r="Q86" s="15">
        <v>2</v>
      </c>
      <c r="R86" s="15">
        <v>6</v>
      </c>
      <c r="S86" s="15">
        <v>12</v>
      </c>
      <c r="T86" s="15">
        <v>0</v>
      </c>
      <c r="U86" s="15">
        <v>0</v>
      </c>
      <c r="V86" s="15">
        <v>0</v>
      </c>
      <c r="W86" s="15">
        <v>0</v>
      </c>
      <c r="X86" s="15">
        <v>1</v>
      </c>
      <c r="Y86" s="15">
        <v>1</v>
      </c>
      <c r="Z86" s="15">
        <v>1</v>
      </c>
      <c r="AA86" s="15">
        <f t="shared" si="39"/>
        <v>5</v>
      </c>
      <c r="AB86" s="193">
        <f t="shared" si="66"/>
        <v>1600</v>
      </c>
      <c r="AC86" s="15">
        <v>7</v>
      </c>
      <c r="AD86" s="15">
        <v>1</v>
      </c>
      <c r="AE86" s="15">
        <v>5</v>
      </c>
      <c r="AF86" s="15">
        <v>8000</v>
      </c>
      <c r="AG86" s="15">
        <f t="shared" si="51"/>
        <v>8000</v>
      </c>
      <c r="AH86" s="15">
        <v>100</v>
      </c>
      <c r="AI86" s="27">
        <f t="shared" si="52"/>
        <v>1600</v>
      </c>
      <c r="AM86" s="15">
        <f t="shared" si="53"/>
        <v>0</v>
      </c>
      <c r="AP86" s="15">
        <f t="shared" si="54"/>
        <v>8000</v>
      </c>
      <c r="AQ86" s="172">
        <f t="shared" si="40"/>
        <v>1600</v>
      </c>
      <c r="AR86" s="27">
        <f t="shared" si="55"/>
        <v>1</v>
      </c>
      <c r="AS86" s="172">
        <f t="shared" si="56"/>
        <v>1600</v>
      </c>
      <c r="AX86" s="15">
        <f t="shared" si="67"/>
        <v>0</v>
      </c>
      <c r="BI86" s="27">
        <f t="shared" si="57"/>
        <v>0</v>
      </c>
      <c r="BJ86" s="27">
        <f t="shared" si="58"/>
        <v>0</v>
      </c>
      <c r="BR86" s="27">
        <f t="shared" si="59"/>
        <v>0</v>
      </c>
      <c r="BS86" s="27">
        <f t="shared" si="60"/>
        <v>0</v>
      </c>
      <c r="BT86" s="15">
        <v>1.75</v>
      </c>
      <c r="BU86" s="15">
        <v>2</v>
      </c>
      <c r="BV86" s="15">
        <v>1.6666666666666667</v>
      </c>
      <c r="BW86" s="15">
        <v>2.5</v>
      </c>
      <c r="BX86" s="15">
        <v>2</v>
      </c>
      <c r="BY86" s="15">
        <f t="shared" si="61"/>
        <v>1.9833333333333336</v>
      </c>
      <c r="BZ86" s="15">
        <v>3</v>
      </c>
      <c r="CA86" s="15">
        <f t="shared" si="62"/>
        <v>1</v>
      </c>
      <c r="CB86" s="15">
        <v>4</v>
      </c>
      <c r="CC86" s="15">
        <f t="shared" si="69"/>
        <v>0</v>
      </c>
      <c r="CD86" s="15">
        <f t="shared" si="70"/>
        <v>1</v>
      </c>
      <c r="CE86" s="15">
        <v>3</v>
      </c>
      <c r="CF86" s="15">
        <v>2</v>
      </c>
      <c r="CG86" s="15">
        <v>4</v>
      </c>
      <c r="CH86" s="15">
        <v>1</v>
      </c>
      <c r="CI86" s="15">
        <v>1</v>
      </c>
      <c r="CJ86" s="15">
        <v>4</v>
      </c>
      <c r="CK86" s="15">
        <v>1</v>
      </c>
      <c r="CL86" s="15">
        <v>1</v>
      </c>
      <c r="CN86" s="15">
        <v>1</v>
      </c>
      <c r="CP86" s="15">
        <v>1</v>
      </c>
      <c r="CR86" s="15">
        <v>1</v>
      </c>
      <c r="CZ86" s="15">
        <v>1</v>
      </c>
      <c r="DA86" s="15">
        <v>4</v>
      </c>
      <c r="DB86" s="15">
        <v>2</v>
      </c>
      <c r="DC86" s="15">
        <v>4</v>
      </c>
      <c r="DD86" s="15">
        <v>3</v>
      </c>
      <c r="DE86" s="15">
        <v>4</v>
      </c>
      <c r="DL86" s="15">
        <v>5</v>
      </c>
      <c r="DM86" s="15">
        <v>4.333333333333333</v>
      </c>
      <c r="DN86" s="15">
        <v>5</v>
      </c>
      <c r="DO86" s="15">
        <v>4.4000000000000004</v>
      </c>
      <c r="DP86" s="15">
        <v>4.333333333333333</v>
      </c>
      <c r="DQ86" s="15">
        <v>5</v>
      </c>
      <c r="DR86" s="27">
        <f t="shared" si="41"/>
        <v>4.677777777777778</v>
      </c>
      <c r="DS86" s="15">
        <f t="shared" si="68"/>
        <v>0.37222222222222179</v>
      </c>
    </row>
    <row r="87" spans="1:130" x14ac:dyDescent="0.2">
      <c r="A87" s="15">
        <v>43</v>
      </c>
      <c r="B87" s="15">
        <v>108</v>
      </c>
      <c r="C87" s="15">
        <v>0</v>
      </c>
      <c r="D87" s="15">
        <v>5</v>
      </c>
      <c r="E87" s="15">
        <f t="shared" si="42"/>
        <v>0</v>
      </c>
      <c r="F87" s="15">
        <f t="shared" si="43"/>
        <v>0</v>
      </c>
      <c r="G87" s="15">
        <f t="shared" si="44"/>
        <v>1</v>
      </c>
      <c r="H87" s="15">
        <f t="shared" si="45"/>
        <v>0</v>
      </c>
      <c r="I87" s="15">
        <v>1</v>
      </c>
      <c r="J87" s="15">
        <v>50</v>
      </c>
      <c r="K87" s="15">
        <v>3</v>
      </c>
      <c r="L87" s="15">
        <f t="shared" si="46"/>
        <v>0</v>
      </c>
      <c r="M87" s="15">
        <f t="shared" si="47"/>
        <v>1</v>
      </c>
      <c r="N87" s="15">
        <f t="shared" si="48"/>
        <v>0</v>
      </c>
      <c r="O87" s="15">
        <f t="shared" si="49"/>
        <v>0</v>
      </c>
      <c r="P87" s="15">
        <f t="shared" si="50"/>
        <v>0</v>
      </c>
      <c r="Q87" s="15">
        <v>2</v>
      </c>
      <c r="R87" s="15">
        <v>6</v>
      </c>
      <c r="S87" s="15">
        <v>12</v>
      </c>
      <c r="T87" s="15">
        <v>0</v>
      </c>
      <c r="U87" s="15">
        <v>0</v>
      </c>
      <c r="V87" s="15">
        <v>0</v>
      </c>
      <c r="W87" s="15">
        <v>0</v>
      </c>
      <c r="X87" s="15">
        <v>1</v>
      </c>
      <c r="Y87" s="15">
        <v>0</v>
      </c>
      <c r="Z87" s="15">
        <v>1</v>
      </c>
      <c r="AA87" s="15">
        <f t="shared" si="39"/>
        <v>5</v>
      </c>
      <c r="AB87" s="193">
        <f t="shared" si="66"/>
        <v>1600</v>
      </c>
      <c r="AC87" s="159">
        <v>7</v>
      </c>
      <c r="AD87" s="159">
        <v>1</v>
      </c>
      <c r="AE87" s="159">
        <v>5</v>
      </c>
      <c r="AF87" s="159">
        <v>8000</v>
      </c>
      <c r="AG87" s="159">
        <f t="shared" si="51"/>
        <v>8000</v>
      </c>
      <c r="AH87" s="159">
        <v>100</v>
      </c>
      <c r="AI87" s="171">
        <f t="shared" si="52"/>
        <v>1600</v>
      </c>
      <c r="AM87" s="15">
        <f t="shared" si="53"/>
        <v>0</v>
      </c>
      <c r="AP87" s="15">
        <f t="shared" si="54"/>
        <v>8000</v>
      </c>
      <c r="AQ87" s="172">
        <f t="shared" si="40"/>
        <v>1600</v>
      </c>
      <c r="AR87" s="27">
        <f t="shared" si="55"/>
        <v>1</v>
      </c>
      <c r="AS87" s="172">
        <f t="shared" si="56"/>
        <v>1600</v>
      </c>
      <c r="AX87" s="15">
        <f t="shared" si="67"/>
        <v>0</v>
      </c>
      <c r="BI87" s="27">
        <f t="shared" si="57"/>
        <v>0</v>
      </c>
      <c r="BJ87" s="27">
        <f t="shared" si="58"/>
        <v>0</v>
      </c>
      <c r="BR87" s="27">
        <f t="shared" si="59"/>
        <v>0</v>
      </c>
      <c r="BS87" s="27">
        <f t="shared" si="60"/>
        <v>0</v>
      </c>
      <c r="BT87" s="15">
        <v>1.75</v>
      </c>
      <c r="BU87" s="15">
        <v>2</v>
      </c>
      <c r="BV87" s="15">
        <v>1.6666666666666667</v>
      </c>
      <c r="BW87" s="15">
        <v>2.5</v>
      </c>
      <c r="BX87" s="15">
        <v>2</v>
      </c>
      <c r="BY87" s="15">
        <f t="shared" si="61"/>
        <v>1.9833333333333336</v>
      </c>
      <c r="BZ87" s="15">
        <v>3</v>
      </c>
      <c r="CA87" s="15">
        <f t="shared" si="62"/>
        <v>1</v>
      </c>
      <c r="CB87" s="15">
        <v>4</v>
      </c>
      <c r="CC87" s="15">
        <f t="shared" si="69"/>
        <v>0</v>
      </c>
      <c r="CD87" s="15">
        <f t="shared" si="70"/>
        <v>1</v>
      </c>
      <c r="CE87" s="15">
        <v>3</v>
      </c>
      <c r="CF87" s="15">
        <v>2</v>
      </c>
      <c r="CG87" s="15">
        <v>4</v>
      </c>
      <c r="CH87" s="15">
        <v>1</v>
      </c>
      <c r="CI87" s="15">
        <v>1</v>
      </c>
      <c r="CJ87" s="15">
        <v>4</v>
      </c>
      <c r="CK87" s="15">
        <v>1</v>
      </c>
      <c r="CL87" s="15">
        <v>1</v>
      </c>
      <c r="CN87" s="15">
        <v>1</v>
      </c>
      <c r="CP87" s="15">
        <v>1</v>
      </c>
      <c r="CR87" s="15">
        <v>1</v>
      </c>
      <c r="CZ87" s="15">
        <v>1</v>
      </c>
      <c r="DA87" s="15">
        <v>4</v>
      </c>
      <c r="DB87" s="15">
        <v>2</v>
      </c>
      <c r="DC87" s="15">
        <v>4</v>
      </c>
      <c r="DD87" s="15">
        <v>3</v>
      </c>
      <c r="DE87" s="15">
        <v>4</v>
      </c>
      <c r="DL87" s="27">
        <v>4.4000000000000004</v>
      </c>
      <c r="DM87" s="27">
        <v>4.333333333333333</v>
      </c>
      <c r="DN87" s="27">
        <v>4.25</v>
      </c>
      <c r="DO87" s="27">
        <v>4.5999999999999996</v>
      </c>
      <c r="DP87" s="27">
        <v>4</v>
      </c>
      <c r="DQ87" s="27">
        <v>4.25</v>
      </c>
      <c r="DR87" s="27">
        <f t="shared" si="41"/>
        <v>4.3055555555555562</v>
      </c>
      <c r="DS87" s="15">
        <f t="shared" si="68"/>
        <v>0.16944444444444517</v>
      </c>
    </row>
    <row r="88" spans="1:130" x14ac:dyDescent="0.2">
      <c r="A88" s="15">
        <v>44</v>
      </c>
      <c r="B88" s="15">
        <v>109</v>
      </c>
      <c r="C88" s="15">
        <v>0</v>
      </c>
      <c r="D88" s="15">
        <v>4</v>
      </c>
      <c r="E88" s="15">
        <f t="shared" si="42"/>
        <v>0</v>
      </c>
      <c r="F88" s="15">
        <f t="shared" si="43"/>
        <v>0</v>
      </c>
      <c r="G88" s="15">
        <f t="shared" si="44"/>
        <v>0</v>
      </c>
      <c r="H88" s="15">
        <f t="shared" si="45"/>
        <v>0</v>
      </c>
      <c r="I88" s="15">
        <v>1</v>
      </c>
      <c r="J88" s="15">
        <v>57</v>
      </c>
      <c r="K88" s="15">
        <v>1</v>
      </c>
      <c r="L88" s="15">
        <f t="shared" si="46"/>
        <v>0</v>
      </c>
      <c r="M88" s="15">
        <f t="shared" si="47"/>
        <v>0</v>
      </c>
      <c r="N88" s="15">
        <f t="shared" si="48"/>
        <v>0</v>
      </c>
      <c r="O88" s="15">
        <f t="shared" si="49"/>
        <v>0</v>
      </c>
      <c r="P88" s="15">
        <f t="shared" si="50"/>
        <v>0</v>
      </c>
      <c r="Q88" s="15">
        <v>2</v>
      </c>
      <c r="R88" s="15">
        <v>3</v>
      </c>
      <c r="S88" s="15">
        <v>8</v>
      </c>
      <c r="T88" s="15">
        <v>0</v>
      </c>
      <c r="U88" s="15">
        <v>0</v>
      </c>
      <c r="V88" s="15">
        <v>1</v>
      </c>
      <c r="W88" s="15">
        <v>160000</v>
      </c>
      <c r="X88" s="15">
        <v>0</v>
      </c>
      <c r="Y88" s="15">
        <v>1</v>
      </c>
      <c r="Z88" s="15">
        <v>0</v>
      </c>
      <c r="AA88" s="15">
        <f t="shared" si="39"/>
        <v>2</v>
      </c>
      <c r="AB88" s="193">
        <f t="shared" si="66"/>
        <v>50</v>
      </c>
      <c r="AC88" s="15">
        <v>7</v>
      </c>
      <c r="AD88" s="15">
        <v>1</v>
      </c>
      <c r="AE88" s="15">
        <v>1</v>
      </c>
      <c r="AF88" s="15">
        <v>50</v>
      </c>
      <c r="AG88" s="15">
        <f t="shared" si="51"/>
        <v>50</v>
      </c>
      <c r="AH88" s="15">
        <v>85</v>
      </c>
      <c r="AI88" s="27">
        <f t="shared" si="52"/>
        <v>50</v>
      </c>
      <c r="AM88" s="15">
        <f t="shared" si="53"/>
        <v>0</v>
      </c>
      <c r="AP88" s="15">
        <f t="shared" si="54"/>
        <v>50</v>
      </c>
      <c r="AQ88" s="172">
        <f t="shared" si="40"/>
        <v>50</v>
      </c>
      <c r="AR88" s="27">
        <f t="shared" si="55"/>
        <v>0.5</v>
      </c>
      <c r="AS88" s="172">
        <f t="shared" si="56"/>
        <v>25</v>
      </c>
      <c r="AT88" s="15">
        <v>7</v>
      </c>
      <c r="AU88" s="15">
        <v>1</v>
      </c>
      <c r="AV88" s="15">
        <v>1</v>
      </c>
      <c r="AW88" s="15">
        <v>50</v>
      </c>
      <c r="AX88" s="15">
        <f t="shared" si="67"/>
        <v>50</v>
      </c>
      <c r="AY88" s="15">
        <v>85</v>
      </c>
      <c r="AZ88" s="15">
        <v>50</v>
      </c>
      <c r="BG88" s="15">
        <f>$AX88+$BD88</f>
        <v>50</v>
      </c>
      <c r="BH88" s="15">
        <f t="shared" si="63"/>
        <v>50</v>
      </c>
      <c r="BI88" s="27">
        <f t="shared" si="57"/>
        <v>0.5</v>
      </c>
      <c r="BJ88" s="27">
        <f t="shared" si="58"/>
        <v>25</v>
      </c>
      <c r="BR88" s="27">
        <f t="shared" si="59"/>
        <v>0</v>
      </c>
      <c r="BS88" s="27">
        <f t="shared" si="60"/>
        <v>0</v>
      </c>
      <c r="BT88" s="15">
        <v>2</v>
      </c>
      <c r="BU88" s="15">
        <v>2</v>
      </c>
      <c r="BV88" s="15">
        <v>2</v>
      </c>
      <c r="BW88" s="15">
        <v>2</v>
      </c>
      <c r="BX88" s="15">
        <v>2.5</v>
      </c>
      <c r="BY88" s="15">
        <f t="shared" si="61"/>
        <v>2.1</v>
      </c>
      <c r="BZ88" s="15">
        <v>2</v>
      </c>
      <c r="CA88" s="15">
        <f t="shared" si="62"/>
        <v>0</v>
      </c>
      <c r="CB88" s="15">
        <v>5</v>
      </c>
      <c r="CC88" s="15" t="s">
        <v>1008</v>
      </c>
      <c r="CD88" s="15" t="s">
        <v>1008</v>
      </c>
      <c r="CE88" s="15" t="s">
        <v>1007</v>
      </c>
      <c r="CH88" s="15" t="s">
        <v>1007</v>
      </c>
      <c r="CK88" s="15" t="s">
        <v>1007</v>
      </c>
      <c r="CL88" s="15" t="s">
        <v>1007</v>
      </c>
      <c r="CN88" s="15" t="s">
        <v>1007</v>
      </c>
      <c r="CP88" s="15" t="s">
        <v>1007</v>
      </c>
      <c r="CR88" s="15" t="s">
        <v>1007</v>
      </c>
      <c r="CZ88" s="15">
        <v>3</v>
      </c>
      <c r="DA88" s="15">
        <v>2</v>
      </c>
      <c r="DB88" s="15">
        <v>1</v>
      </c>
      <c r="DC88" s="15">
        <v>2</v>
      </c>
      <c r="DF88" s="15">
        <v>2</v>
      </c>
      <c r="DG88" s="15">
        <v>2</v>
      </c>
      <c r="DL88" s="150">
        <v>3.8</v>
      </c>
      <c r="DM88" s="150">
        <v>4.666666666666667</v>
      </c>
      <c r="DN88" s="150">
        <v>3.75</v>
      </c>
      <c r="DO88" s="150">
        <v>4.5999999999999996</v>
      </c>
      <c r="DP88" s="150">
        <v>4</v>
      </c>
      <c r="DQ88" s="150">
        <v>4</v>
      </c>
      <c r="DR88" s="27">
        <f>AVERAGE($DL88:$DQ88)</f>
        <v>4.1361111111111111</v>
      </c>
      <c r="DS88" s="15">
        <f t="shared" si="68"/>
        <v>1.6027777777777779</v>
      </c>
      <c r="DU88" s="27"/>
      <c r="DV88" s="27"/>
      <c r="DW88" s="27"/>
      <c r="DX88" s="27"/>
      <c r="DY88" s="27"/>
      <c r="DZ88" s="27"/>
    </row>
    <row r="89" spans="1:130" x14ac:dyDescent="0.2">
      <c r="A89" s="15">
        <v>44</v>
      </c>
      <c r="B89" s="15">
        <v>109</v>
      </c>
      <c r="C89" s="15">
        <v>0</v>
      </c>
      <c r="D89" s="15">
        <v>4</v>
      </c>
      <c r="E89" s="15">
        <f t="shared" si="42"/>
        <v>0</v>
      </c>
      <c r="F89" s="15">
        <f t="shared" si="43"/>
        <v>0</v>
      </c>
      <c r="G89" s="15">
        <f t="shared" si="44"/>
        <v>0</v>
      </c>
      <c r="H89" s="15">
        <f t="shared" si="45"/>
        <v>0</v>
      </c>
      <c r="I89" s="15">
        <v>1</v>
      </c>
      <c r="J89" s="15">
        <v>57</v>
      </c>
      <c r="K89" s="15">
        <v>1</v>
      </c>
      <c r="L89" s="15">
        <f t="shared" si="46"/>
        <v>0</v>
      </c>
      <c r="M89" s="15">
        <f t="shared" si="47"/>
        <v>0</v>
      </c>
      <c r="N89" s="15">
        <f t="shared" si="48"/>
        <v>0</v>
      </c>
      <c r="O89" s="15">
        <f t="shared" si="49"/>
        <v>0</v>
      </c>
      <c r="P89" s="15">
        <f t="shared" si="50"/>
        <v>0</v>
      </c>
      <c r="Q89" s="15">
        <v>2</v>
      </c>
      <c r="R89" s="15">
        <v>3</v>
      </c>
      <c r="S89" s="15">
        <v>8</v>
      </c>
      <c r="T89" s="15">
        <v>0</v>
      </c>
      <c r="U89" s="15">
        <v>0</v>
      </c>
      <c r="V89" s="15">
        <v>1</v>
      </c>
      <c r="W89" s="15">
        <v>160000</v>
      </c>
      <c r="X89" s="15">
        <v>0</v>
      </c>
      <c r="Y89" s="15">
        <v>0</v>
      </c>
      <c r="Z89" s="15">
        <v>1</v>
      </c>
      <c r="AA89" s="15">
        <f t="shared" si="39"/>
        <v>1</v>
      </c>
      <c r="AB89" s="193">
        <f t="shared" si="66"/>
        <v>50</v>
      </c>
      <c r="AC89" s="159">
        <v>7</v>
      </c>
      <c r="AD89" s="159">
        <v>1</v>
      </c>
      <c r="AE89" s="159">
        <v>1</v>
      </c>
      <c r="AF89" s="159">
        <v>50</v>
      </c>
      <c r="AG89" s="159">
        <f t="shared" si="51"/>
        <v>50</v>
      </c>
      <c r="AH89" s="159">
        <v>85</v>
      </c>
      <c r="AI89" s="171">
        <f t="shared" si="52"/>
        <v>50</v>
      </c>
      <c r="AM89" s="15">
        <f t="shared" si="53"/>
        <v>0</v>
      </c>
      <c r="AP89" s="15">
        <f t="shared" si="54"/>
        <v>50</v>
      </c>
      <c r="AQ89" s="172">
        <f t="shared" si="40"/>
        <v>50</v>
      </c>
      <c r="AR89" s="27">
        <f t="shared" si="55"/>
        <v>1</v>
      </c>
      <c r="AS89" s="172">
        <f t="shared" si="56"/>
        <v>50</v>
      </c>
      <c r="AX89" s="15">
        <f t="shared" si="67"/>
        <v>0</v>
      </c>
      <c r="BI89" s="27">
        <f t="shared" si="57"/>
        <v>0</v>
      </c>
      <c r="BJ89" s="27">
        <f t="shared" si="58"/>
        <v>0</v>
      </c>
      <c r="BR89" s="27">
        <f t="shared" si="59"/>
        <v>0</v>
      </c>
      <c r="BS89" s="27">
        <f t="shared" si="60"/>
        <v>0</v>
      </c>
      <c r="BT89" s="15">
        <v>2</v>
      </c>
      <c r="BU89" s="15">
        <v>2</v>
      </c>
      <c r="BV89" s="15">
        <v>2</v>
      </c>
      <c r="BW89" s="15">
        <v>2</v>
      </c>
      <c r="BX89" s="15">
        <v>2.5</v>
      </c>
      <c r="BY89" s="15">
        <f t="shared" si="61"/>
        <v>2.1</v>
      </c>
      <c r="BZ89" s="15">
        <v>2</v>
      </c>
      <c r="CA89" s="15">
        <f t="shared" si="62"/>
        <v>0</v>
      </c>
      <c r="CB89" s="15">
        <v>5</v>
      </c>
      <c r="CC89" s="15" t="s">
        <v>1008</v>
      </c>
      <c r="CD89" s="15" t="s">
        <v>1008</v>
      </c>
      <c r="CE89" s="15" t="s">
        <v>1007</v>
      </c>
      <c r="CH89" s="15" t="s">
        <v>1007</v>
      </c>
      <c r="CK89" s="15" t="s">
        <v>1007</v>
      </c>
      <c r="CL89" s="15" t="s">
        <v>1007</v>
      </c>
      <c r="CN89" s="15" t="s">
        <v>1007</v>
      </c>
      <c r="CP89" s="15" t="s">
        <v>1007</v>
      </c>
      <c r="CR89" s="15" t="s">
        <v>1007</v>
      </c>
      <c r="CZ89" s="15">
        <v>3</v>
      </c>
      <c r="DA89" s="15">
        <v>2</v>
      </c>
      <c r="DB89" s="15">
        <v>1</v>
      </c>
      <c r="DC89" s="15">
        <v>2</v>
      </c>
      <c r="DF89" s="15">
        <v>2</v>
      </c>
      <c r="DG89" s="15">
        <v>2</v>
      </c>
      <c r="DL89" s="150">
        <v>3</v>
      </c>
      <c r="DM89" s="150">
        <v>3</v>
      </c>
      <c r="DN89" s="150">
        <v>3</v>
      </c>
      <c r="DO89" s="150">
        <v>2.2000000000000002</v>
      </c>
      <c r="DP89" s="150">
        <v>2</v>
      </c>
      <c r="DQ89" s="150">
        <v>2</v>
      </c>
      <c r="DR89" s="27">
        <f>AVERAGE($DL89:$DQ89)</f>
        <v>2.5333333333333332</v>
      </c>
      <c r="DS89" s="15">
        <f t="shared" si="68"/>
        <v>-2.4111111111111114</v>
      </c>
    </row>
    <row r="90" spans="1:130" x14ac:dyDescent="0.2">
      <c r="A90" s="15">
        <v>45</v>
      </c>
      <c r="B90" s="15">
        <v>110</v>
      </c>
      <c r="C90" s="15">
        <v>0</v>
      </c>
      <c r="D90" s="15">
        <v>6</v>
      </c>
      <c r="E90" s="15">
        <f t="shared" si="42"/>
        <v>0</v>
      </c>
      <c r="F90" s="15">
        <f t="shared" si="43"/>
        <v>0</v>
      </c>
      <c r="G90" s="15">
        <f t="shared" si="44"/>
        <v>0</v>
      </c>
      <c r="H90" s="15">
        <f t="shared" si="45"/>
        <v>1</v>
      </c>
      <c r="I90" s="15">
        <v>1</v>
      </c>
      <c r="J90" s="15">
        <v>62</v>
      </c>
      <c r="K90" s="15">
        <v>5</v>
      </c>
      <c r="L90" s="15">
        <f t="shared" si="46"/>
        <v>0</v>
      </c>
      <c r="M90" s="15">
        <f t="shared" si="47"/>
        <v>0</v>
      </c>
      <c r="N90" s="15">
        <f t="shared" si="48"/>
        <v>0</v>
      </c>
      <c r="O90" s="15">
        <f t="shared" si="49"/>
        <v>1</v>
      </c>
      <c r="P90" s="15">
        <f t="shared" si="50"/>
        <v>0</v>
      </c>
      <c r="Q90" s="15">
        <v>1</v>
      </c>
      <c r="R90" s="15">
        <v>2</v>
      </c>
      <c r="S90" s="15">
        <v>9</v>
      </c>
      <c r="T90" s="15">
        <v>0</v>
      </c>
      <c r="U90" s="15">
        <v>0</v>
      </c>
      <c r="V90" s="15">
        <v>1</v>
      </c>
      <c r="W90" s="15">
        <v>130000</v>
      </c>
      <c r="X90" s="15">
        <v>0</v>
      </c>
      <c r="Y90" s="15">
        <v>1</v>
      </c>
      <c r="Z90" s="15">
        <v>0</v>
      </c>
      <c r="AA90" s="15">
        <f t="shared" si="39"/>
        <v>30.5</v>
      </c>
      <c r="AB90" s="193">
        <f t="shared" si="66"/>
        <v>181.25</v>
      </c>
      <c r="AC90" s="15">
        <v>2</v>
      </c>
      <c r="AD90" s="15">
        <v>1</v>
      </c>
      <c r="AE90" s="15">
        <v>20</v>
      </c>
      <c r="AF90" s="15">
        <v>3000</v>
      </c>
      <c r="AG90" s="15">
        <f t="shared" si="51"/>
        <v>3000</v>
      </c>
      <c r="AH90" s="15">
        <v>26</v>
      </c>
      <c r="AI90" s="27">
        <f t="shared" si="52"/>
        <v>150</v>
      </c>
      <c r="AM90" s="15">
        <f t="shared" si="53"/>
        <v>0</v>
      </c>
      <c r="AP90" s="15">
        <f t="shared" si="54"/>
        <v>3000</v>
      </c>
      <c r="AQ90" s="172">
        <f t="shared" si="40"/>
        <v>150</v>
      </c>
      <c r="AR90" s="27">
        <f t="shared" si="55"/>
        <v>0.625</v>
      </c>
      <c r="AS90" s="172">
        <f t="shared" si="56"/>
        <v>93.75</v>
      </c>
      <c r="AT90" s="15">
        <v>9</v>
      </c>
      <c r="AU90" s="15">
        <v>1</v>
      </c>
      <c r="AV90" s="15">
        <v>10</v>
      </c>
      <c r="AW90" s="15">
        <v>400</v>
      </c>
      <c r="AX90" s="15">
        <f t="shared" si="67"/>
        <v>400</v>
      </c>
      <c r="AY90" s="15">
        <v>7</v>
      </c>
      <c r="AZ90" s="15">
        <v>40</v>
      </c>
      <c r="BG90" s="15">
        <f t="shared" ref="BG90:BG95" si="73">$AX90+$BD90</f>
        <v>400</v>
      </c>
      <c r="BH90" s="15">
        <f t="shared" si="63"/>
        <v>40</v>
      </c>
      <c r="BI90" s="27">
        <f t="shared" si="57"/>
        <v>0.3125</v>
      </c>
      <c r="BJ90" s="27">
        <f t="shared" si="58"/>
        <v>12.5</v>
      </c>
      <c r="BK90" s="15">
        <v>8</v>
      </c>
      <c r="BL90" s="15">
        <v>2</v>
      </c>
      <c r="BM90" s="15">
        <v>0.5</v>
      </c>
      <c r="BN90" s="15">
        <v>300</v>
      </c>
      <c r="BO90" s="15">
        <f t="shared" ref="BO90:BO91" si="74">$BN90*$BL90</f>
        <v>600</v>
      </c>
      <c r="BP90" s="15">
        <v>80</v>
      </c>
      <c r="BQ90" s="15">
        <f t="shared" ref="BQ90:BQ91" si="75">$BO90/$BM90</f>
        <v>1200</v>
      </c>
      <c r="BR90" s="27">
        <f t="shared" si="59"/>
        <v>6.25E-2</v>
      </c>
      <c r="BS90" s="27">
        <f t="shared" si="60"/>
        <v>75</v>
      </c>
      <c r="BT90" s="15">
        <v>2</v>
      </c>
      <c r="BU90" s="15">
        <v>1.3333333333333333</v>
      </c>
      <c r="BV90" s="15">
        <v>2.6666666666666665</v>
      </c>
      <c r="BW90" s="15">
        <v>1.5</v>
      </c>
      <c r="BX90" s="15">
        <v>3</v>
      </c>
      <c r="BY90" s="15">
        <f t="shared" si="61"/>
        <v>2.1</v>
      </c>
      <c r="BZ90" s="15">
        <v>2</v>
      </c>
      <c r="CA90" s="15">
        <f t="shared" si="62"/>
        <v>1</v>
      </c>
      <c r="CB90" s="15">
        <v>4</v>
      </c>
      <c r="CC90" s="15">
        <f t="shared" si="69"/>
        <v>0</v>
      </c>
      <c r="CD90" s="15">
        <f t="shared" si="70"/>
        <v>1</v>
      </c>
      <c r="CE90" s="15">
        <v>4</v>
      </c>
      <c r="CF90" s="15">
        <v>4</v>
      </c>
      <c r="CG90" s="15">
        <v>2</v>
      </c>
      <c r="CH90" s="15">
        <v>1</v>
      </c>
      <c r="CI90" s="15">
        <v>1</v>
      </c>
      <c r="CJ90" s="15">
        <v>4</v>
      </c>
      <c r="CK90" s="15">
        <v>1</v>
      </c>
      <c r="CL90" s="15">
        <v>1</v>
      </c>
      <c r="CN90" s="15">
        <v>1</v>
      </c>
      <c r="CP90" s="15">
        <v>1</v>
      </c>
      <c r="CR90" s="15">
        <v>1</v>
      </c>
      <c r="DB90" s="15">
        <v>3</v>
      </c>
      <c r="DC90" s="15">
        <v>4</v>
      </c>
      <c r="DD90" s="15">
        <v>2</v>
      </c>
      <c r="DE90" s="15">
        <v>4</v>
      </c>
      <c r="DF90" s="15">
        <v>1</v>
      </c>
      <c r="DG90" s="15">
        <v>4</v>
      </c>
      <c r="DL90" s="15">
        <v>5</v>
      </c>
      <c r="DM90" s="15">
        <v>5</v>
      </c>
      <c r="DN90" s="15">
        <v>5</v>
      </c>
      <c r="DO90" s="15">
        <v>5</v>
      </c>
      <c r="DP90" s="15">
        <v>4.666666666666667</v>
      </c>
      <c r="DQ90" s="15">
        <v>5</v>
      </c>
      <c r="DR90" s="27">
        <f t="shared" si="41"/>
        <v>4.9444444444444446</v>
      </c>
      <c r="DS90" s="15">
        <f t="shared" si="68"/>
        <v>0.97500000000000009</v>
      </c>
    </row>
    <row r="91" spans="1:130" x14ac:dyDescent="0.2">
      <c r="A91" s="15">
        <v>45</v>
      </c>
      <c r="B91" s="15">
        <v>110</v>
      </c>
      <c r="C91" s="15">
        <v>0</v>
      </c>
      <c r="D91" s="15">
        <v>6</v>
      </c>
      <c r="E91" s="15">
        <f t="shared" si="42"/>
        <v>0</v>
      </c>
      <c r="F91" s="15">
        <f t="shared" si="43"/>
        <v>0</v>
      </c>
      <c r="G91" s="15">
        <f t="shared" si="44"/>
        <v>0</v>
      </c>
      <c r="H91" s="15">
        <f t="shared" si="45"/>
        <v>1</v>
      </c>
      <c r="I91" s="15">
        <v>1</v>
      </c>
      <c r="J91" s="15">
        <v>62</v>
      </c>
      <c r="K91" s="15">
        <v>5</v>
      </c>
      <c r="L91" s="15">
        <f t="shared" si="46"/>
        <v>0</v>
      </c>
      <c r="M91" s="15">
        <f t="shared" si="47"/>
        <v>0</v>
      </c>
      <c r="N91" s="15">
        <f t="shared" si="48"/>
        <v>0</v>
      </c>
      <c r="O91" s="15">
        <f t="shared" si="49"/>
        <v>1</v>
      </c>
      <c r="P91" s="15">
        <f t="shared" si="50"/>
        <v>0</v>
      </c>
      <c r="Q91" s="15">
        <v>1</v>
      </c>
      <c r="R91" s="15">
        <v>2</v>
      </c>
      <c r="S91" s="15">
        <v>9</v>
      </c>
      <c r="T91" s="15">
        <v>0</v>
      </c>
      <c r="U91" s="15">
        <v>0</v>
      </c>
      <c r="V91" s="15">
        <v>1</v>
      </c>
      <c r="W91" s="15">
        <v>130000</v>
      </c>
      <c r="X91" s="15">
        <v>0</v>
      </c>
      <c r="Y91" s="15">
        <v>0</v>
      </c>
      <c r="Z91" s="15">
        <v>0</v>
      </c>
      <c r="AA91" s="15">
        <f t="shared" si="39"/>
        <v>30.5</v>
      </c>
      <c r="AB91" s="193">
        <f t="shared" si="66"/>
        <v>168.75</v>
      </c>
      <c r="AC91" s="159">
        <v>2</v>
      </c>
      <c r="AD91" s="159">
        <v>1</v>
      </c>
      <c r="AE91" s="159">
        <v>20</v>
      </c>
      <c r="AF91" s="159">
        <v>3000</v>
      </c>
      <c r="AG91" s="159">
        <f t="shared" si="51"/>
        <v>3000</v>
      </c>
      <c r="AH91" s="159">
        <v>26</v>
      </c>
      <c r="AI91" s="171">
        <f t="shared" si="52"/>
        <v>150</v>
      </c>
      <c r="AM91" s="15">
        <f t="shared" si="53"/>
        <v>0</v>
      </c>
      <c r="AP91" s="15">
        <f t="shared" si="54"/>
        <v>3000</v>
      </c>
      <c r="AQ91" s="172">
        <f t="shared" si="40"/>
        <v>150</v>
      </c>
      <c r="AR91" s="27">
        <f t="shared" si="55"/>
        <v>0.625</v>
      </c>
      <c r="AS91" s="172">
        <f t="shared" si="56"/>
        <v>93.75</v>
      </c>
      <c r="AT91" s="15">
        <v>9</v>
      </c>
      <c r="AU91" s="15">
        <v>1</v>
      </c>
      <c r="AV91" s="15">
        <v>10</v>
      </c>
      <c r="AW91" s="15">
        <v>400</v>
      </c>
      <c r="AX91" s="15">
        <f t="shared" si="67"/>
        <v>400</v>
      </c>
      <c r="AY91" s="15">
        <v>7</v>
      </c>
      <c r="BG91" s="15">
        <f t="shared" si="73"/>
        <v>400</v>
      </c>
      <c r="BH91" s="15">
        <f t="shared" si="63"/>
        <v>40</v>
      </c>
      <c r="BI91" s="27">
        <f t="shared" si="57"/>
        <v>0.3125</v>
      </c>
      <c r="BJ91" s="27">
        <f t="shared" si="58"/>
        <v>12.5</v>
      </c>
      <c r="BK91" s="15">
        <v>8</v>
      </c>
      <c r="BL91" s="15">
        <v>2</v>
      </c>
      <c r="BM91" s="15">
        <v>0.5</v>
      </c>
      <c r="BN91" s="15">
        <v>250</v>
      </c>
      <c r="BO91" s="15">
        <f t="shared" si="74"/>
        <v>500</v>
      </c>
      <c r="BP91" s="15">
        <v>80</v>
      </c>
      <c r="BQ91" s="15">
        <f t="shared" si="75"/>
        <v>1000</v>
      </c>
      <c r="BR91" s="27">
        <f t="shared" si="59"/>
        <v>6.25E-2</v>
      </c>
      <c r="BS91" s="27">
        <f t="shared" si="60"/>
        <v>62.5</v>
      </c>
      <c r="BT91" s="15">
        <v>2</v>
      </c>
      <c r="BU91" s="15">
        <v>1.3333333333333333</v>
      </c>
      <c r="BV91" s="15">
        <v>2.6666666666666665</v>
      </c>
      <c r="BW91" s="15">
        <v>1.5</v>
      </c>
      <c r="BX91" s="15">
        <v>3</v>
      </c>
      <c r="BY91" s="15">
        <f t="shared" si="61"/>
        <v>2.1</v>
      </c>
      <c r="BZ91" s="15">
        <v>2</v>
      </c>
      <c r="CA91" s="15">
        <f t="shared" si="62"/>
        <v>1</v>
      </c>
      <c r="CB91" s="15">
        <v>4</v>
      </c>
      <c r="CC91" s="15">
        <f t="shared" si="69"/>
        <v>0</v>
      </c>
      <c r="CD91" s="15">
        <f t="shared" si="70"/>
        <v>1</v>
      </c>
      <c r="CE91" s="15">
        <v>4</v>
      </c>
      <c r="CF91" s="15">
        <v>4</v>
      </c>
      <c r="CG91" s="15">
        <v>2</v>
      </c>
      <c r="CH91" s="15">
        <v>1</v>
      </c>
      <c r="CI91" s="15">
        <v>1</v>
      </c>
      <c r="CJ91" s="15">
        <v>4</v>
      </c>
      <c r="CK91" s="15">
        <v>1</v>
      </c>
      <c r="CL91" s="15">
        <v>1</v>
      </c>
      <c r="CN91" s="15">
        <v>1</v>
      </c>
      <c r="CP91" s="15">
        <v>1</v>
      </c>
      <c r="CR91" s="15">
        <v>1</v>
      </c>
      <c r="DB91" s="15">
        <v>3</v>
      </c>
      <c r="DC91" s="15">
        <v>4</v>
      </c>
      <c r="DD91" s="15">
        <v>2</v>
      </c>
      <c r="DE91" s="15">
        <v>4</v>
      </c>
      <c r="DF91" s="15">
        <v>1</v>
      </c>
      <c r="DG91" s="15">
        <v>4</v>
      </c>
      <c r="DL91" s="27">
        <v>4.4000000000000004</v>
      </c>
      <c r="DM91" s="27">
        <v>4.666666666666667</v>
      </c>
      <c r="DN91" s="27">
        <v>3.5</v>
      </c>
      <c r="DO91" s="27">
        <v>3</v>
      </c>
      <c r="DP91" s="27">
        <v>4</v>
      </c>
      <c r="DQ91" s="27">
        <v>4.25</v>
      </c>
      <c r="DR91" s="27">
        <f t="shared" si="41"/>
        <v>3.9694444444444446</v>
      </c>
      <c r="DS91" s="15">
        <f t="shared" si="68"/>
        <v>-0.24999999999999956</v>
      </c>
    </row>
    <row r="92" spans="1:130" x14ac:dyDescent="0.2">
      <c r="A92" s="15">
        <v>46</v>
      </c>
      <c r="B92" s="15">
        <v>112</v>
      </c>
      <c r="C92" s="15">
        <v>0</v>
      </c>
      <c r="D92" s="15">
        <v>5</v>
      </c>
      <c r="E92" s="15">
        <f t="shared" si="42"/>
        <v>0</v>
      </c>
      <c r="F92" s="15">
        <f t="shared" si="43"/>
        <v>0</v>
      </c>
      <c r="G92" s="15">
        <f t="shared" si="44"/>
        <v>1</v>
      </c>
      <c r="H92" s="15">
        <f t="shared" si="45"/>
        <v>0</v>
      </c>
      <c r="I92" s="15">
        <v>1</v>
      </c>
      <c r="J92" s="15">
        <v>61</v>
      </c>
      <c r="K92" s="15">
        <v>1</v>
      </c>
      <c r="L92" s="15">
        <f t="shared" si="46"/>
        <v>0</v>
      </c>
      <c r="M92" s="15">
        <f t="shared" si="47"/>
        <v>0</v>
      </c>
      <c r="N92" s="15">
        <f t="shared" si="48"/>
        <v>0</v>
      </c>
      <c r="O92" s="15">
        <f t="shared" si="49"/>
        <v>0</v>
      </c>
      <c r="P92" s="15">
        <f t="shared" si="50"/>
        <v>0</v>
      </c>
      <c r="Q92" s="15">
        <v>2</v>
      </c>
      <c r="R92" s="15">
        <v>6</v>
      </c>
      <c r="S92" s="15">
        <v>12</v>
      </c>
      <c r="T92" s="15">
        <v>1</v>
      </c>
      <c r="U92" s="15">
        <v>1</v>
      </c>
      <c r="V92" s="15">
        <v>1</v>
      </c>
      <c r="W92" s="15">
        <v>8500</v>
      </c>
      <c r="X92" s="15">
        <v>1</v>
      </c>
      <c r="Y92" s="15">
        <v>1</v>
      </c>
      <c r="Z92" s="15">
        <v>0</v>
      </c>
      <c r="AA92" s="15">
        <f t="shared" si="39"/>
        <v>130</v>
      </c>
      <c r="AB92" s="193">
        <f t="shared" si="66"/>
        <v>292.30769230769232</v>
      </c>
      <c r="AC92" s="15">
        <v>4</v>
      </c>
      <c r="AD92" s="15">
        <v>1</v>
      </c>
      <c r="AE92" s="15">
        <v>30</v>
      </c>
      <c r="AF92" s="15">
        <v>30000</v>
      </c>
      <c r="AG92" s="15">
        <f t="shared" si="51"/>
        <v>30000</v>
      </c>
      <c r="AH92" s="15">
        <v>3.5</v>
      </c>
      <c r="AI92" s="27">
        <f t="shared" si="52"/>
        <v>1000</v>
      </c>
      <c r="AM92" s="15">
        <f t="shared" si="53"/>
        <v>0</v>
      </c>
      <c r="AP92" s="15">
        <f t="shared" si="54"/>
        <v>30000</v>
      </c>
      <c r="AQ92" s="172">
        <f t="shared" si="40"/>
        <v>1000</v>
      </c>
      <c r="AR92" s="27">
        <f t="shared" si="55"/>
        <v>0.23076923076923078</v>
      </c>
      <c r="AS92" s="172">
        <f t="shared" si="56"/>
        <v>230.76923076923077</v>
      </c>
      <c r="AT92" s="15">
        <v>7</v>
      </c>
      <c r="AU92" s="15">
        <v>2</v>
      </c>
      <c r="AV92" s="15">
        <v>100</v>
      </c>
      <c r="AW92" s="15">
        <v>4000</v>
      </c>
      <c r="AX92" s="15">
        <f t="shared" si="67"/>
        <v>8000</v>
      </c>
      <c r="AY92" s="15">
        <v>11</v>
      </c>
      <c r="AZ92" s="15">
        <v>40</v>
      </c>
      <c r="BG92" s="15">
        <f t="shared" si="73"/>
        <v>8000</v>
      </c>
      <c r="BH92" s="15">
        <f t="shared" si="63"/>
        <v>80</v>
      </c>
      <c r="BI92" s="27">
        <f t="shared" si="57"/>
        <v>0.76923076923076927</v>
      </c>
      <c r="BJ92" s="27">
        <f t="shared" si="58"/>
        <v>61.53846153846154</v>
      </c>
      <c r="BR92" s="27">
        <f t="shared" si="59"/>
        <v>0</v>
      </c>
      <c r="BS92" s="27">
        <f t="shared" si="60"/>
        <v>0</v>
      </c>
      <c r="BT92" s="15">
        <v>1.5</v>
      </c>
      <c r="BU92" s="15">
        <v>2</v>
      </c>
      <c r="BV92" s="15">
        <v>1.3333333333333333</v>
      </c>
      <c r="BW92" s="15">
        <v>2</v>
      </c>
      <c r="BX92" s="15">
        <v>3.5</v>
      </c>
      <c r="BY92" s="15">
        <f t="shared" si="61"/>
        <v>2.0666666666666664</v>
      </c>
      <c r="BZ92" s="15">
        <v>3</v>
      </c>
      <c r="CA92" s="15">
        <f t="shared" si="62"/>
        <v>1</v>
      </c>
      <c r="CB92" s="15">
        <v>4</v>
      </c>
      <c r="CC92" s="15">
        <f t="shared" si="69"/>
        <v>0</v>
      </c>
      <c r="CD92" s="15">
        <f t="shared" si="70"/>
        <v>1</v>
      </c>
      <c r="CE92" s="15">
        <v>1</v>
      </c>
      <c r="CF92" s="15">
        <v>3</v>
      </c>
      <c r="CG92" s="15">
        <v>2</v>
      </c>
      <c r="CH92" s="15">
        <v>4</v>
      </c>
      <c r="CI92" s="15">
        <v>1</v>
      </c>
      <c r="CJ92" s="15">
        <v>2</v>
      </c>
      <c r="CK92" s="15">
        <v>1</v>
      </c>
      <c r="CL92" s="15">
        <v>1</v>
      </c>
      <c r="CN92" s="15">
        <v>1</v>
      </c>
      <c r="CP92" s="15">
        <v>1</v>
      </c>
      <c r="CR92" s="15">
        <v>1</v>
      </c>
      <c r="CZ92" s="15">
        <v>2</v>
      </c>
      <c r="DA92" s="15">
        <v>2</v>
      </c>
      <c r="DB92" s="15">
        <v>3</v>
      </c>
      <c r="DC92" s="15">
        <v>2</v>
      </c>
      <c r="DF92" s="15">
        <v>1</v>
      </c>
      <c r="DG92" s="15">
        <v>2</v>
      </c>
      <c r="DL92" s="150">
        <v>4.2</v>
      </c>
      <c r="DM92" s="150">
        <v>4</v>
      </c>
      <c r="DN92" s="150">
        <v>4.75</v>
      </c>
      <c r="DO92" s="150">
        <v>4.2</v>
      </c>
      <c r="DP92" s="150">
        <v>3.6666666666666665</v>
      </c>
      <c r="DQ92" s="150">
        <v>4.5</v>
      </c>
      <c r="DR92" s="27">
        <f t="shared" si="41"/>
        <v>4.2194444444444441</v>
      </c>
      <c r="DS92" s="15">
        <f t="shared" si="68"/>
        <v>0.26944444444444438</v>
      </c>
      <c r="DU92" s="27"/>
      <c r="DV92" s="27"/>
      <c r="DW92" s="27"/>
      <c r="DX92" s="27"/>
      <c r="DY92" s="27"/>
      <c r="DZ92" s="27"/>
    </row>
    <row r="93" spans="1:130" x14ac:dyDescent="0.2">
      <c r="A93" s="15">
        <v>46</v>
      </c>
      <c r="B93" s="15">
        <v>112</v>
      </c>
      <c r="C93" s="15">
        <v>0</v>
      </c>
      <c r="D93" s="15">
        <v>5</v>
      </c>
      <c r="E93" s="15">
        <f t="shared" si="42"/>
        <v>0</v>
      </c>
      <c r="F93" s="15">
        <f t="shared" si="43"/>
        <v>0</v>
      </c>
      <c r="G93" s="15">
        <f t="shared" si="44"/>
        <v>1</v>
      </c>
      <c r="H93" s="15">
        <f t="shared" si="45"/>
        <v>0</v>
      </c>
      <c r="I93" s="15">
        <v>1</v>
      </c>
      <c r="J93" s="15">
        <v>61</v>
      </c>
      <c r="K93" s="15">
        <v>1</v>
      </c>
      <c r="L93" s="15">
        <f t="shared" si="46"/>
        <v>0</v>
      </c>
      <c r="M93" s="15">
        <f t="shared" si="47"/>
        <v>0</v>
      </c>
      <c r="N93" s="15">
        <f t="shared" si="48"/>
        <v>0</v>
      </c>
      <c r="O93" s="15">
        <f t="shared" si="49"/>
        <v>0</v>
      </c>
      <c r="P93" s="15">
        <f t="shared" si="50"/>
        <v>0</v>
      </c>
      <c r="Q93" s="15">
        <v>2</v>
      </c>
      <c r="R93" s="15">
        <v>6</v>
      </c>
      <c r="S93" s="15">
        <v>12</v>
      </c>
      <c r="T93" s="15">
        <v>1</v>
      </c>
      <c r="U93" s="15">
        <v>1</v>
      </c>
      <c r="V93" s="15">
        <v>1</v>
      </c>
      <c r="W93" s="15">
        <v>8500</v>
      </c>
      <c r="X93" s="15">
        <v>1</v>
      </c>
      <c r="Y93" s="15">
        <v>0</v>
      </c>
      <c r="Z93" s="15">
        <v>0</v>
      </c>
      <c r="AA93" s="15">
        <f t="shared" si="39"/>
        <v>130</v>
      </c>
      <c r="AB93" s="193">
        <f t="shared" si="66"/>
        <v>353.84615384615392</v>
      </c>
      <c r="AC93" s="159">
        <v>4</v>
      </c>
      <c r="AD93" s="159">
        <v>1</v>
      </c>
      <c r="AE93" s="159">
        <v>30</v>
      </c>
      <c r="AF93" s="159">
        <v>36000</v>
      </c>
      <c r="AG93" s="159">
        <f t="shared" si="51"/>
        <v>36000</v>
      </c>
      <c r="AH93" s="159">
        <v>3.5</v>
      </c>
      <c r="AI93" s="171">
        <f t="shared" si="52"/>
        <v>1200</v>
      </c>
      <c r="AM93" s="15">
        <f t="shared" si="53"/>
        <v>0</v>
      </c>
      <c r="AP93" s="15">
        <f t="shared" si="54"/>
        <v>36000</v>
      </c>
      <c r="AQ93" s="172">
        <f t="shared" si="40"/>
        <v>1200</v>
      </c>
      <c r="AR93" s="27">
        <f t="shared" si="55"/>
        <v>0.23076923076923078</v>
      </c>
      <c r="AS93" s="172">
        <f t="shared" si="56"/>
        <v>276.92307692307696</v>
      </c>
      <c r="AT93" s="15">
        <v>7</v>
      </c>
      <c r="AU93" s="15">
        <v>2</v>
      </c>
      <c r="AV93" s="15">
        <v>100</v>
      </c>
      <c r="AW93" s="15">
        <v>5000</v>
      </c>
      <c r="AX93" s="15">
        <f t="shared" si="67"/>
        <v>10000</v>
      </c>
      <c r="AY93" s="15">
        <v>11</v>
      </c>
      <c r="BG93" s="15">
        <f t="shared" si="73"/>
        <v>10000</v>
      </c>
      <c r="BH93" s="15">
        <f t="shared" si="63"/>
        <v>100</v>
      </c>
      <c r="BI93" s="27">
        <f t="shared" si="57"/>
        <v>0.76923076923076927</v>
      </c>
      <c r="BJ93" s="27">
        <f t="shared" si="58"/>
        <v>76.923076923076934</v>
      </c>
      <c r="BR93" s="27">
        <f t="shared" si="59"/>
        <v>0</v>
      </c>
      <c r="BS93" s="27">
        <f t="shared" si="60"/>
        <v>0</v>
      </c>
      <c r="BT93" s="15">
        <v>1.5</v>
      </c>
      <c r="BU93" s="15">
        <v>2</v>
      </c>
      <c r="BV93" s="15">
        <v>1.3333333333333333</v>
      </c>
      <c r="BW93" s="15">
        <v>2</v>
      </c>
      <c r="BX93" s="15">
        <v>3.5</v>
      </c>
      <c r="BY93" s="15">
        <f t="shared" si="61"/>
        <v>2.0666666666666664</v>
      </c>
      <c r="BZ93" s="15">
        <v>3</v>
      </c>
      <c r="CA93" s="15">
        <f t="shared" si="62"/>
        <v>1</v>
      </c>
      <c r="CB93" s="15">
        <v>4</v>
      </c>
      <c r="CC93" s="15">
        <f t="shared" si="69"/>
        <v>0</v>
      </c>
      <c r="CD93" s="15">
        <f t="shared" si="70"/>
        <v>1</v>
      </c>
      <c r="CE93" s="15">
        <v>1</v>
      </c>
      <c r="CF93" s="15">
        <v>3</v>
      </c>
      <c r="CG93" s="15">
        <v>2</v>
      </c>
      <c r="CH93" s="15">
        <v>4</v>
      </c>
      <c r="CI93" s="15">
        <v>1</v>
      </c>
      <c r="CJ93" s="15">
        <v>2</v>
      </c>
      <c r="CK93" s="15">
        <v>1</v>
      </c>
      <c r="CL93" s="15">
        <v>1</v>
      </c>
      <c r="CN93" s="15">
        <v>1</v>
      </c>
      <c r="CP93" s="15">
        <v>1</v>
      </c>
      <c r="CR93" s="15">
        <v>1</v>
      </c>
      <c r="CZ93" s="15">
        <v>2</v>
      </c>
      <c r="DA93" s="15">
        <v>2</v>
      </c>
      <c r="DB93" s="15">
        <v>3</v>
      </c>
      <c r="DC93" s="15">
        <v>2</v>
      </c>
      <c r="DF93" s="15">
        <v>1</v>
      </c>
      <c r="DG93" s="15">
        <v>2</v>
      </c>
      <c r="DL93" s="166">
        <v>4.2</v>
      </c>
      <c r="DM93" s="166">
        <v>4</v>
      </c>
      <c r="DN93" s="166">
        <v>4</v>
      </c>
      <c r="DO93" s="166">
        <v>4</v>
      </c>
      <c r="DP93" s="166">
        <v>4</v>
      </c>
      <c r="DQ93" s="166">
        <v>3.5</v>
      </c>
      <c r="DR93" s="27">
        <f t="shared" si="41"/>
        <v>3.9499999999999997</v>
      </c>
      <c r="DS93" s="15">
        <f t="shared" si="68"/>
        <v>-0.3222222222222233</v>
      </c>
    </row>
    <row r="94" spans="1:130" x14ac:dyDescent="0.2">
      <c r="A94" s="15">
        <v>47</v>
      </c>
      <c r="B94" s="15">
        <v>113</v>
      </c>
      <c r="C94" s="15">
        <v>0</v>
      </c>
      <c r="D94" s="15">
        <v>5</v>
      </c>
      <c r="E94" s="15">
        <f t="shared" si="42"/>
        <v>0</v>
      </c>
      <c r="F94" s="15">
        <f t="shared" si="43"/>
        <v>0</v>
      </c>
      <c r="G94" s="15">
        <f t="shared" si="44"/>
        <v>1</v>
      </c>
      <c r="H94" s="15">
        <f t="shared" si="45"/>
        <v>0</v>
      </c>
      <c r="I94" s="15">
        <v>1</v>
      </c>
      <c r="J94" s="15">
        <v>59</v>
      </c>
      <c r="K94" s="15">
        <v>2</v>
      </c>
      <c r="L94" s="15">
        <f t="shared" si="46"/>
        <v>1</v>
      </c>
      <c r="M94" s="15">
        <f t="shared" si="47"/>
        <v>0</v>
      </c>
      <c r="N94" s="15">
        <f t="shared" si="48"/>
        <v>0</v>
      </c>
      <c r="O94" s="15">
        <f t="shared" si="49"/>
        <v>0</v>
      </c>
      <c r="P94" s="15">
        <f t="shared" si="50"/>
        <v>0</v>
      </c>
      <c r="Q94" s="15">
        <v>2</v>
      </c>
      <c r="R94" s="15">
        <v>4</v>
      </c>
      <c r="S94" s="15">
        <v>5</v>
      </c>
      <c r="T94" s="15">
        <v>1</v>
      </c>
      <c r="U94" s="15">
        <v>0</v>
      </c>
      <c r="V94" s="15">
        <v>0</v>
      </c>
      <c r="W94" s="15">
        <v>0</v>
      </c>
      <c r="X94" s="15">
        <v>1</v>
      </c>
      <c r="Y94" s="15">
        <v>1</v>
      </c>
      <c r="Z94" s="15">
        <v>0</v>
      </c>
      <c r="AA94" s="15">
        <f t="shared" si="39"/>
        <v>120</v>
      </c>
      <c r="AB94" s="193">
        <f t="shared" si="66"/>
        <v>1775</v>
      </c>
      <c r="AC94" s="15">
        <v>4</v>
      </c>
      <c r="AD94" s="15">
        <v>1</v>
      </c>
      <c r="AE94" s="15">
        <v>60</v>
      </c>
      <c r="AF94" s="15">
        <v>210000</v>
      </c>
      <c r="AG94" s="15">
        <f t="shared" si="51"/>
        <v>210000</v>
      </c>
      <c r="AH94" s="15">
        <v>3.5</v>
      </c>
      <c r="AI94" s="27">
        <f t="shared" si="52"/>
        <v>3500</v>
      </c>
      <c r="AM94" s="15">
        <f t="shared" si="53"/>
        <v>0</v>
      </c>
      <c r="AP94" s="15">
        <f t="shared" si="54"/>
        <v>210000</v>
      </c>
      <c r="AQ94" s="172">
        <f t="shared" si="40"/>
        <v>3500</v>
      </c>
      <c r="AR94" s="27">
        <f t="shared" si="55"/>
        <v>0.5</v>
      </c>
      <c r="AS94" s="172">
        <f t="shared" si="56"/>
        <v>1750</v>
      </c>
      <c r="AT94" s="15">
        <v>7</v>
      </c>
      <c r="AU94" s="15">
        <v>1</v>
      </c>
      <c r="AV94" s="15">
        <v>60</v>
      </c>
      <c r="AW94" s="15">
        <v>3000</v>
      </c>
      <c r="AX94" s="15">
        <f t="shared" si="67"/>
        <v>3000</v>
      </c>
      <c r="AY94" s="15">
        <v>12</v>
      </c>
      <c r="AZ94" s="15">
        <v>50</v>
      </c>
      <c r="BG94" s="15">
        <f t="shared" si="73"/>
        <v>3000</v>
      </c>
      <c r="BH94" s="15">
        <f t="shared" si="63"/>
        <v>50</v>
      </c>
      <c r="BI94" s="27">
        <f t="shared" si="57"/>
        <v>0.5</v>
      </c>
      <c r="BJ94" s="27">
        <f t="shared" si="58"/>
        <v>25</v>
      </c>
      <c r="BR94" s="27">
        <f t="shared" si="59"/>
        <v>0</v>
      </c>
      <c r="BS94" s="27">
        <f t="shared" si="60"/>
        <v>0</v>
      </c>
      <c r="BT94" s="15">
        <v>1.5</v>
      </c>
      <c r="BU94" s="15">
        <v>1.6666666666666667</v>
      </c>
      <c r="BV94" s="15">
        <v>1.6666666666666667</v>
      </c>
      <c r="BW94" s="15">
        <v>2</v>
      </c>
      <c r="BX94" s="15">
        <v>3.5</v>
      </c>
      <c r="BY94" s="15">
        <f t="shared" si="61"/>
        <v>2.0666666666666669</v>
      </c>
      <c r="BZ94" s="15">
        <v>3</v>
      </c>
      <c r="CA94" s="15">
        <f t="shared" si="62"/>
        <v>1</v>
      </c>
      <c r="CB94" s="15">
        <v>4</v>
      </c>
      <c r="CC94" s="15">
        <f t="shared" si="69"/>
        <v>0</v>
      </c>
      <c r="CD94" s="15">
        <f t="shared" si="70"/>
        <v>1</v>
      </c>
      <c r="CE94" s="15">
        <v>1</v>
      </c>
      <c r="CF94" s="15">
        <v>4</v>
      </c>
      <c r="CG94" s="15">
        <v>3</v>
      </c>
      <c r="CH94" s="15">
        <v>2</v>
      </c>
      <c r="CI94" s="15">
        <v>0</v>
      </c>
      <c r="CK94" s="15">
        <v>1</v>
      </c>
      <c r="CL94" s="15">
        <v>1</v>
      </c>
      <c r="CN94" s="15">
        <v>1</v>
      </c>
      <c r="CP94" s="15">
        <v>1</v>
      </c>
      <c r="CR94" s="15">
        <v>1</v>
      </c>
      <c r="CZ94" s="15">
        <v>2</v>
      </c>
      <c r="DA94" s="15">
        <v>2</v>
      </c>
      <c r="DB94" s="15">
        <v>3</v>
      </c>
      <c r="DC94" s="15">
        <v>2</v>
      </c>
      <c r="DF94" s="15">
        <v>1</v>
      </c>
      <c r="DG94" s="15">
        <v>2</v>
      </c>
      <c r="DL94" s="150">
        <v>4.4000000000000004</v>
      </c>
      <c r="DM94" s="150">
        <v>4.666666666666667</v>
      </c>
      <c r="DN94" s="150">
        <v>4.25</v>
      </c>
      <c r="DO94" s="150">
        <v>4.4000000000000004</v>
      </c>
      <c r="DP94" s="150">
        <v>3.6666666666666665</v>
      </c>
      <c r="DQ94" s="150">
        <v>4.25</v>
      </c>
      <c r="DR94" s="27">
        <f t="shared" si="41"/>
        <v>4.272222222222223</v>
      </c>
      <c r="DS94" s="15">
        <f t="shared" si="68"/>
        <v>6.3888888888889994E-2</v>
      </c>
      <c r="DU94" s="27"/>
      <c r="DV94" s="27"/>
      <c r="DW94" s="27"/>
      <c r="DX94" s="27"/>
      <c r="DY94" s="27"/>
      <c r="DZ94" s="27"/>
    </row>
    <row r="95" spans="1:130" x14ac:dyDescent="0.2">
      <c r="A95" s="15">
        <v>47</v>
      </c>
      <c r="B95" s="15">
        <v>113</v>
      </c>
      <c r="C95" s="15">
        <v>0</v>
      </c>
      <c r="D95" s="15">
        <v>5</v>
      </c>
      <c r="E95" s="15">
        <f t="shared" si="42"/>
        <v>0</v>
      </c>
      <c r="F95" s="15">
        <f t="shared" si="43"/>
        <v>0</v>
      </c>
      <c r="G95" s="15">
        <f t="shared" si="44"/>
        <v>1</v>
      </c>
      <c r="H95" s="15">
        <f t="shared" si="45"/>
        <v>0</v>
      </c>
      <c r="I95" s="15">
        <v>1</v>
      </c>
      <c r="J95" s="15">
        <v>59</v>
      </c>
      <c r="K95" s="15">
        <v>2</v>
      </c>
      <c r="L95" s="15">
        <f t="shared" si="46"/>
        <v>1</v>
      </c>
      <c r="M95" s="15">
        <f t="shared" si="47"/>
        <v>0</v>
      </c>
      <c r="N95" s="15">
        <f t="shared" si="48"/>
        <v>0</v>
      </c>
      <c r="O95" s="15">
        <f t="shared" si="49"/>
        <v>0</v>
      </c>
      <c r="P95" s="15">
        <f t="shared" si="50"/>
        <v>0</v>
      </c>
      <c r="Q95" s="15">
        <v>2</v>
      </c>
      <c r="R95" s="15">
        <v>4</v>
      </c>
      <c r="S95" s="15">
        <v>5</v>
      </c>
      <c r="T95" s="15">
        <v>1</v>
      </c>
      <c r="U95" s="15">
        <v>0</v>
      </c>
      <c r="V95" s="15">
        <v>0</v>
      </c>
      <c r="W95" s="15">
        <v>0</v>
      </c>
      <c r="X95" s="15">
        <v>1</v>
      </c>
      <c r="Y95" s="15">
        <v>0</v>
      </c>
      <c r="Z95" s="15">
        <v>0</v>
      </c>
      <c r="AA95" s="15">
        <f t="shared" si="39"/>
        <v>150</v>
      </c>
      <c r="AB95" s="193">
        <f t="shared" si="66"/>
        <v>2153.3333333333335</v>
      </c>
      <c r="AC95" s="159">
        <v>4</v>
      </c>
      <c r="AD95" s="159">
        <v>1</v>
      </c>
      <c r="AE95" s="159">
        <v>80</v>
      </c>
      <c r="AF95" s="159">
        <v>320000</v>
      </c>
      <c r="AG95" s="159">
        <f t="shared" si="51"/>
        <v>320000</v>
      </c>
      <c r="AH95" s="159">
        <v>3.2</v>
      </c>
      <c r="AI95" s="171">
        <f t="shared" si="52"/>
        <v>4000</v>
      </c>
      <c r="AM95" s="15">
        <f t="shared" si="53"/>
        <v>0</v>
      </c>
      <c r="AP95" s="15">
        <f t="shared" si="54"/>
        <v>320000</v>
      </c>
      <c r="AQ95" s="172">
        <f t="shared" si="40"/>
        <v>4000</v>
      </c>
      <c r="AR95" s="27">
        <f t="shared" si="55"/>
        <v>0.53333333333333333</v>
      </c>
      <c r="AS95" s="172">
        <f t="shared" si="56"/>
        <v>2133.3333333333335</v>
      </c>
      <c r="AT95" s="15">
        <v>7</v>
      </c>
      <c r="AU95" s="15">
        <v>1</v>
      </c>
      <c r="AV95" s="15">
        <v>70</v>
      </c>
      <c r="AW95" s="15">
        <v>3000</v>
      </c>
      <c r="AX95" s="15">
        <f t="shared" si="67"/>
        <v>3000</v>
      </c>
      <c r="AY95" s="15">
        <v>10</v>
      </c>
      <c r="BG95" s="15">
        <f t="shared" si="73"/>
        <v>3000</v>
      </c>
      <c r="BH95" s="15">
        <f t="shared" si="63"/>
        <v>42.857142857142854</v>
      </c>
      <c r="BI95" s="27">
        <f t="shared" si="57"/>
        <v>0.46666666666666667</v>
      </c>
      <c r="BJ95" s="27">
        <f t="shared" si="58"/>
        <v>20</v>
      </c>
      <c r="BR95" s="27">
        <f t="shared" si="59"/>
        <v>0</v>
      </c>
      <c r="BS95" s="27">
        <f t="shared" si="60"/>
        <v>0</v>
      </c>
      <c r="BT95" s="15">
        <v>1.5</v>
      </c>
      <c r="BU95" s="15">
        <v>1.6666666666666667</v>
      </c>
      <c r="BV95" s="15">
        <v>1.6666666666666667</v>
      </c>
      <c r="BW95" s="15">
        <v>2</v>
      </c>
      <c r="BX95" s="15">
        <v>3.5</v>
      </c>
      <c r="BY95" s="15">
        <f t="shared" si="61"/>
        <v>2.0666666666666669</v>
      </c>
      <c r="BZ95" s="15">
        <v>3</v>
      </c>
      <c r="CA95" s="15">
        <f t="shared" si="62"/>
        <v>1</v>
      </c>
      <c r="CB95" s="15">
        <v>4</v>
      </c>
      <c r="CC95" s="15">
        <f t="shared" si="69"/>
        <v>0</v>
      </c>
      <c r="CD95" s="15">
        <f t="shared" si="70"/>
        <v>1</v>
      </c>
      <c r="CE95" s="15">
        <v>1</v>
      </c>
      <c r="CF95" s="15">
        <v>4</v>
      </c>
      <c r="CG95" s="15">
        <v>3</v>
      </c>
      <c r="CH95" s="15">
        <v>2</v>
      </c>
      <c r="CI95" s="15">
        <v>0</v>
      </c>
      <c r="CK95" s="15">
        <v>1</v>
      </c>
      <c r="CL95" s="15">
        <v>1</v>
      </c>
      <c r="CN95" s="15">
        <v>1</v>
      </c>
      <c r="CP95" s="15">
        <v>1</v>
      </c>
      <c r="CR95" s="15">
        <v>1</v>
      </c>
      <c r="CZ95" s="15">
        <v>2</v>
      </c>
      <c r="DA95" s="15">
        <v>2</v>
      </c>
      <c r="DB95" s="15">
        <v>3</v>
      </c>
      <c r="DC95" s="15">
        <v>2</v>
      </c>
      <c r="DF95" s="15">
        <v>1</v>
      </c>
      <c r="DG95" s="15">
        <v>2</v>
      </c>
      <c r="DL95" s="150">
        <v>5</v>
      </c>
      <c r="DM95" s="150">
        <v>4</v>
      </c>
      <c r="DN95" s="150">
        <v>4</v>
      </c>
      <c r="DO95" s="150">
        <v>4</v>
      </c>
      <c r="DP95" s="150">
        <v>4</v>
      </c>
      <c r="DQ95" s="150">
        <v>4.25</v>
      </c>
      <c r="DR95" s="27">
        <f>AVERAGE($DL95:$DQ95)</f>
        <v>4.208333333333333</v>
      </c>
      <c r="DS95" s="15">
        <f t="shared" si="68"/>
        <v>-8.3333333333333925E-2</v>
      </c>
    </row>
    <row r="96" spans="1:130" x14ac:dyDescent="0.2">
      <c r="A96" s="15">
        <v>48</v>
      </c>
      <c r="B96" s="15">
        <v>114</v>
      </c>
      <c r="C96" s="15">
        <v>0</v>
      </c>
      <c r="D96" s="15">
        <v>1</v>
      </c>
      <c r="E96" s="15">
        <f t="shared" si="42"/>
        <v>0</v>
      </c>
      <c r="F96" s="15">
        <f t="shared" si="43"/>
        <v>0</v>
      </c>
      <c r="G96" s="15">
        <f t="shared" si="44"/>
        <v>0</v>
      </c>
      <c r="H96" s="15">
        <f t="shared" si="45"/>
        <v>0</v>
      </c>
      <c r="I96" s="15">
        <v>0</v>
      </c>
      <c r="J96" s="15">
        <v>43</v>
      </c>
      <c r="K96" s="15">
        <v>3</v>
      </c>
      <c r="L96" s="15">
        <f t="shared" si="46"/>
        <v>0</v>
      </c>
      <c r="M96" s="15">
        <f t="shared" si="47"/>
        <v>1</v>
      </c>
      <c r="N96" s="15">
        <f t="shared" si="48"/>
        <v>0</v>
      </c>
      <c r="O96" s="15">
        <f t="shared" si="49"/>
        <v>0</v>
      </c>
      <c r="P96" s="15">
        <f t="shared" si="50"/>
        <v>0</v>
      </c>
      <c r="Q96" s="15">
        <v>2</v>
      </c>
      <c r="R96" s="15">
        <v>7</v>
      </c>
      <c r="S96" s="15">
        <v>15</v>
      </c>
      <c r="T96" s="15">
        <v>1</v>
      </c>
      <c r="U96" s="15">
        <v>0</v>
      </c>
      <c r="V96" s="15">
        <v>1</v>
      </c>
      <c r="W96" s="15">
        <v>5000</v>
      </c>
      <c r="X96" s="15">
        <v>1</v>
      </c>
      <c r="Y96" s="15">
        <v>1</v>
      </c>
      <c r="Z96" s="15">
        <v>1</v>
      </c>
      <c r="AA96" s="15">
        <f t="shared" si="39"/>
        <v>70</v>
      </c>
      <c r="AB96" s="193">
        <f t="shared" si="66"/>
        <v>1142.8571428571429</v>
      </c>
      <c r="AC96" s="15">
        <v>1</v>
      </c>
      <c r="AD96" s="15">
        <v>1</v>
      </c>
      <c r="AE96" s="15">
        <v>70</v>
      </c>
      <c r="AF96" s="15">
        <v>40000</v>
      </c>
      <c r="AG96" s="15">
        <f t="shared" si="51"/>
        <v>40000</v>
      </c>
      <c r="AH96" s="15">
        <v>10.3</v>
      </c>
      <c r="AI96" s="27">
        <f t="shared" si="52"/>
        <v>571.42857142857144</v>
      </c>
      <c r="AJ96" s="15">
        <v>1</v>
      </c>
      <c r="AK96" s="15">
        <v>70</v>
      </c>
      <c r="AL96" s="15">
        <v>40000</v>
      </c>
      <c r="AM96" s="15">
        <f t="shared" si="53"/>
        <v>40000</v>
      </c>
      <c r="AN96" s="15">
        <v>11</v>
      </c>
      <c r="AP96" s="15">
        <f t="shared" si="54"/>
        <v>80000</v>
      </c>
      <c r="AQ96" s="172">
        <f t="shared" si="40"/>
        <v>1142.8571428571429</v>
      </c>
      <c r="AR96" s="27">
        <f t="shared" si="55"/>
        <v>1</v>
      </c>
      <c r="AS96" s="172">
        <f t="shared" si="56"/>
        <v>1142.8571428571429</v>
      </c>
      <c r="AX96" s="15">
        <f t="shared" si="67"/>
        <v>0</v>
      </c>
      <c r="BI96" s="27">
        <f t="shared" si="57"/>
        <v>0</v>
      </c>
      <c r="BJ96" s="27">
        <f t="shared" si="58"/>
        <v>0</v>
      </c>
      <c r="BR96" s="27">
        <f t="shared" si="59"/>
        <v>0</v>
      </c>
      <c r="BS96" s="27">
        <f t="shared" si="60"/>
        <v>0</v>
      </c>
      <c r="BT96" s="15">
        <v>1.5</v>
      </c>
      <c r="BU96" s="15">
        <v>2</v>
      </c>
      <c r="BV96" s="15">
        <v>1.6666666666666667</v>
      </c>
      <c r="BW96" s="15">
        <v>2</v>
      </c>
      <c r="BX96" s="15">
        <v>2.5</v>
      </c>
      <c r="BY96" s="15">
        <f t="shared" si="61"/>
        <v>1.9333333333333336</v>
      </c>
      <c r="BZ96" s="15">
        <v>3</v>
      </c>
      <c r="CA96" s="15">
        <f t="shared" si="62"/>
        <v>1</v>
      </c>
      <c r="CB96" s="15">
        <v>1</v>
      </c>
      <c r="CC96" s="15">
        <f t="shared" si="69"/>
        <v>0</v>
      </c>
      <c r="CD96" s="15">
        <f t="shared" si="70"/>
        <v>0</v>
      </c>
      <c r="CE96" s="15">
        <v>1</v>
      </c>
      <c r="CF96" s="15">
        <v>3</v>
      </c>
      <c r="CG96" s="15">
        <v>3</v>
      </c>
      <c r="CH96" s="15">
        <v>3</v>
      </c>
      <c r="CI96" s="15">
        <v>1</v>
      </c>
      <c r="CJ96" s="15">
        <v>3</v>
      </c>
      <c r="CK96" s="15">
        <v>1</v>
      </c>
      <c r="CL96" s="15">
        <v>1</v>
      </c>
      <c r="CN96" s="15">
        <v>1</v>
      </c>
      <c r="CP96" s="15">
        <v>1</v>
      </c>
      <c r="CR96" s="15">
        <v>1</v>
      </c>
      <c r="CZ96" s="15">
        <v>1</v>
      </c>
      <c r="DA96" s="15">
        <v>3</v>
      </c>
      <c r="DB96" s="15">
        <v>3</v>
      </c>
      <c r="DC96" s="15">
        <v>3</v>
      </c>
      <c r="DF96" s="15">
        <v>2</v>
      </c>
      <c r="DG96" s="15">
        <v>3</v>
      </c>
      <c r="DL96" s="15">
        <v>5</v>
      </c>
      <c r="DM96" s="15">
        <v>4</v>
      </c>
      <c r="DN96" s="15">
        <v>4.75</v>
      </c>
      <c r="DO96" s="15">
        <v>4</v>
      </c>
      <c r="DP96" s="15">
        <v>4</v>
      </c>
      <c r="DQ96" s="15">
        <v>4</v>
      </c>
      <c r="DR96" s="27">
        <f t="shared" si="41"/>
        <v>4.291666666666667</v>
      </c>
      <c r="DS96" s="15">
        <f t="shared" si="68"/>
        <v>0.125</v>
      </c>
    </row>
    <row r="97" spans="1:123" x14ac:dyDescent="0.2">
      <c r="A97" s="15">
        <v>48</v>
      </c>
      <c r="B97" s="15">
        <v>114</v>
      </c>
      <c r="C97" s="15">
        <v>0</v>
      </c>
      <c r="D97" s="15">
        <v>1</v>
      </c>
      <c r="E97" s="15">
        <f t="shared" si="42"/>
        <v>0</v>
      </c>
      <c r="F97" s="15">
        <f t="shared" si="43"/>
        <v>0</v>
      </c>
      <c r="G97" s="15">
        <f t="shared" si="44"/>
        <v>0</v>
      </c>
      <c r="H97" s="15">
        <f t="shared" si="45"/>
        <v>0</v>
      </c>
      <c r="I97" s="15">
        <v>0</v>
      </c>
      <c r="J97" s="15">
        <v>43</v>
      </c>
      <c r="K97" s="15">
        <v>3</v>
      </c>
      <c r="L97" s="15">
        <f t="shared" si="46"/>
        <v>0</v>
      </c>
      <c r="M97" s="15">
        <f t="shared" si="47"/>
        <v>1</v>
      </c>
      <c r="N97" s="15">
        <f t="shared" si="48"/>
        <v>0</v>
      </c>
      <c r="O97" s="15">
        <f t="shared" si="49"/>
        <v>0</v>
      </c>
      <c r="P97" s="15">
        <f t="shared" si="50"/>
        <v>0</v>
      </c>
      <c r="Q97" s="15">
        <v>2</v>
      </c>
      <c r="R97" s="15">
        <v>7</v>
      </c>
      <c r="S97" s="15">
        <v>15</v>
      </c>
      <c r="T97" s="15">
        <v>1</v>
      </c>
      <c r="U97" s="15">
        <v>0</v>
      </c>
      <c r="V97" s="15">
        <v>1</v>
      </c>
      <c r="W97" s="15">
        <v>5000</v>
      </c>
      <c r="X97" s="15">
        <v>1</v>
      </c>
      <c r="Y97" s="15">
        <v>0</v>
      </c>
      <c r="Z97" s="15">
        <v>1</v>
      </c>
      <c r="AA97" s="15">
        <f t="shared" si="39"/>
        <v>70</v>
      </c>
      <c r="AB97" s="193">
        <f t="shared" si="66"/>
        <v>900</v>
      </c>
      <c r="AC97" s="159">
        <v>1</v>
      </c>
      <c r="AD97" s="159">
        <v>1</v>
      </c>
      <c r="AE97" s="159">
        <v>70</v>
      </c>
      <c r="AF97" s="159">
        <v>33000</v>
      </c>
      <c r="AG97" s="159">
        <f t="shared" si="51"/>
        <v>33000</v>
      </c>
      <c r="AH97" s="159">
        <v>8</v>
      </c>
      <c r="AI97" s="171">
        <f t="shared" si="52"/>
        <v>471.42857142857144</v>
      </c>
      <c r="AJ97" s="15">
        <v>1</v>
      </c>
      <c r="AK97" s="15">
        <v>70</v>
      </c>
      <c r="AL97" s="15">
        <v>30000</v>
      </c>
      <c r="AM97" s="15">
        <f t="shared" si="53"/>
        <v>30000</v>
      </c>
      <c r="AN97" s="15">
        <v>7</v>
      </c>
      <c r="AP97" s="15">
        <f t="shared" si="54"/>
        <v>63000</v>
      </c>
      <c r="AQ97" s="172">
        <f t="shared" si="40"/>
        <v>900</v>
      </c>
      <c r="AR97" s="27">
        <f t="shared" si="55"/>
        <v>1</v>
      </c>
      <c r="AS97" s="172">
        <f t="shared" si="56"/>
        <v>900</v>
      </c>
      <c r="AX97" s="15">
        <f t="shared" si="67"/>
        <v>0</v>
      </c>
      <c r="BI97" s="27">
        <f t="shared" si="57"/>
        <v>0</v>
      </c>
      <c r="BJ97" s="27">
        <f t="shared" si="58"/>
        <v>0</v>
      </c>
      <c r="BR97" s="27">
        <f t="shared" si="59"/>
        <v>0</v>
      </c>
      <c r="BS97" s="27">
        <f t="shared" si="60"/>
        <v>0</v>
      </c>
      <c r="BT97" s="15">
        <v>1.5</v>
      </c>
      <c r="BU97" s="15">
        <v>2</v>
      </c>
      <c r="BV97" s="15">
        <v>1.6666666666666667</v>
      </c>
      <c r="BW97" s="15">
        <v>2</v>
      </c>
      <c r="BX97" s="15">
        <v>2.5</v>
      </c>
      <c r="BY97" s="15">
        <f t="shared" si="61"/>
        <v>1.9333333333333336</v>
      </c>
      <c r="BZ97" s="15">
        <v>3</v>
      </c>
      <c r="CA97" s="15">
        <f t="shared" si="62"/>
        <v>1</v>
      </c>
      <c r="CB97" s="15">
        <v>1</v>
      </c>
      <c r="CC97" s="15">
        <f t="shared" si="69"/>
        <v>0</v>
      </c>
      <c r="CD97" s="15">
        <f t="shared" si="70"/>
        <v>0</v>
      </c>
      <c r="CE97" s="15">
        <v>1</v>
      </c>
      <c r="CF97" s="15">
        <v>3</v>
      </c>
      <c r="CG97" s="15">
        <v>3</v>
      </c>
      <c r="CH97" s="15">
        <v>3</v>
      </c>
      <c r="CI97" s="15">
        <v>1</v>
      </c>
      <c r="CJ97" s="15">
        <v>3</v>
      </c>
      <c r="CK97" s="15">
        <v>1</v>
      </c>
      <c r="CL97" s="15">
        <v>1</v>
      </c>
      <c r="CN97" s="15">
        <v>1</v>
      </c>
      <c r="CP97" s="15">
        <v>1</v>
      </c>
      <c r="CR97" s="15">
        <v>1</v>
      </c>
      <c r="CZ97" s="15">
        <v>1</v>
      </c>
      <c r="DA97" s="15">
        <v>3</v>
      </c>
      <c r="DB97" s="15">
        <v>3</v>
      </c>
      <c r="DC97" s="15">
        <v>3</v>
      </c>
      <c r="DF97" s="15">
        <v>2</v>
      </c>
      <c r="DG97" s="15">
        <v>3</v>
      </c>
      <c r="DL97" s="27">
        <v>4.2</v>
      </c>
      <c r="DM97" s="27">
        <v>4.333333333333333</v>
      </c>
      <c r="DN97" s="27">
        <v>4.75</v>
      </c>
      <c r="DO97" s="27">
        <v>3.8</v>
      </c>
      <c r="DP97" s="27">
        <v>3.6666666666666665</v>
      </c>
      <c r="DQ97" s="27">
        <v>4.25</v>
      </c>
      <c r="DR97" s="27">
        <f t="shared" si="41"/>
        <v>4.166666666666667</v>
      </c>
      <c r="DS97" s="15">
        <f t="shared" si="68"/>
        <v>-0.54444444444444429</v>
      </c>
    </row>
    <row r="98" spans="1:123" x14ac:dyDescent="0.2">
      <c r="A98" s="15">
        <v>49</v>
      </c>
      <c r="B98" s="15">
        <v>115</v>
      </c>
      <c r="C98" s="15">
        <v>0</v>
      </c>
      <c r="D98" s="15">
        <v>1</v>
      </c>
      <c r="E98" s="15">
        <f t="shared" si="42"/>
        <v>0</v>
      </c>
      <c r="F98" s="15">
        <f t="shared" si="43"/>
        <v>0</v>
      </c>
      <c r="G98" s="15">
        <f t="shared" si="44"/>
        <v>0</v>
      </c>
      <c r="H98" s="15">
        <f t="shared" si="45"/>
        <v>0</v>
      </c>
      <c r="I98" s="15">
        <v>0</v>
      </c>
      <c r="J98" s="15">
        <v>51</v>
      </c>
      <c r="K98" s="15">
        <v>5</v>
      </c>
      <c r="L98" s="15">
        <f t="shared" si="46"/>
        <v>0</v>
      </c>
      <c r="M98" s="15">
        <f t="shared" si="47"/>
        <v>0</v>
      </c>
      <c r="N98" s="15">
        <f t="shared" si="48"/>
        <v>0</v>
      </c>
      <c r="O98" s="15">
        <f t="shared" si="49"/>
        <v>1</v>
      </c>
      <c r="P98" s="15">
        <f t="shared" si="50"/>
        <v>0</v>
      </c>
      <c r="Q98" s="15">
        <v>2</v>
      </c>
      <c r="R98" s="15">
        <v>2</v>
      </c>
      <c r="S98" s="15">
        <v>25</v>
      </c>
      <c r="T98" s="15">
        <v>0</v>
      </c>
      <c r="U98" s="15">
        <v>0</v>
      </c>
      <c r="V98" s="15">
        <v>1</v>
      </c>
      <c r="W98" s="15">
        <v>150000</v>
      </c>
      <c r="X98" s="15">
        <v>1</v>
      </c>
      <c r="Y98" s="15">
        <v>1</v>
      </c>
      <c r="Z98" s="15">
        <v>1</v>
      </c>
      <c r="AA98" s="15">
        <f t="shared" si="39"/>
        <v>15</v>
      </c>
      <c r="AB98" s="193">
        <f t="shared" si="66"/>
        <v>800</v>
      </c>
      <c r="AC98" s="15">
        <v>1</v>
      </c>
      <c r="AD98" s="15">
        <v>1</v>
      </c>
      <c r="AE98" s="15">
        <v>15</v>
      </c>
      <c r="AF98" s="15">
        <v>12000</v>
      </c>
      <c r="AG98" s="15">
        <f t="shared" si="51"/>
        <v>12000</v>
      </c>
      <c r="AH98" s="15">
        <v>10.4</v>
      </c>
      <c r="AI98" s="27">
        <f t="shared" si="52"/>
        <v>800</v>
      </c>
      <c r="AM98" s="15">
        <f t="shared" si="53"/>
        <v>0</v>
      </c>
      <c r="AP98" s="15">
        <f t="shared" si="54"/>
        <v>12000</v>
      </c>
      <c r="AQ98" s="172">
        <f t="shared" ref="AQ98:AQ129" si="76">$AP98/$AE98</f>
        <v>800</v>
      </c>
      <c r="AR98" s="27">
        <f t="shared" si="55"/>
        <v>1</v>
      </c>
      <c r="AS98" s="172">
        <f t="shared" si="56"/>
        <v>800</v>
      </c>
      <c r="AX98" s="15">
        <f t="shared" si="67"/>
        <v>0</v>
      </c>
      <c r="BI98" s="27">
        <f t="shared" si="57"/>
        <v>0</v>
      </c>
      <c r="BJ98" s="27">
        <f t="shared" si="58"/>
        <v>0</v>
      </c>
      <c r="BR98" s="27">
        <f t="shared" si="59"/>
        <v>0</v>
      </c>
      <c r="BS98" s="27">
        <f t="shared" si="60"/>
        <v>0</v>
      </c>
      <c r="BT98" s="15">
        <v>3.5</v>
      </c>
      <c r="BU98" s="15">
        <v>3.6666666666666665</v>
      </c>
      <c r="BV98" s="15">
        <v>4.333333333333333</v>
      </c>
      <c r="BW98" s="15">
        <v>4.5</v>
      </c>
      <c r="BX98" s="15">
        <v>4.5</v>
      </c>
      <c r="BY98" s="15">
        <f t="shared" si="61"/>
        <v>4.0999999999999996</v>
      </c>
      <c r="BZ98" s="15">
        <v>3</v>
      </c>
      <c r="CA98" s="15">
        <f t="shared" si="62"/>
        <v>1</v>
      </c>
      <c r="CB98" s="15">
        <v>1</v>
      </c>
      <c r="CC98" s="15">
        <f t="shared" si="69"/>
        <v>0</v>
      </c>
      <c r="CD98" s="15">
        <f t="shared" si="70"/>
        <v>0</v>
      </c>
      <c r="CE98" s="15">
        <v>1</v>
      </c>
      <c r="CF98" s="15">
        <v>5</v>
      </c>
      <c r="CG98" s="15">
        <v>2</v>
      </c>
      <c r="CH98" s="15">
        <v>3</v>
      </c>
      <c r="CI98" s="15">
        <v>1</v>
      </c>
      <c r="CJ98" s="15">
        <v>2</v>
      </c>
      <c r="CK98" s="15">
        <v>1</v>
      </c>
      <c r="CL98" s="15">
        <v>1</v>
      </c>
      <c r="CN98" s="15">
        <v>1</v>
      </c>
      <c r="CP98" s="15">
        <v>1</v>
      </c>
      <c r="CR98" s="15">
        <v>1</v>
      </c>
      <c r="CZ98" s="15">
        <v>3</v>
      </c>
      <c r="DA98" s="15">
        <v>2</v>
      </c>
      <c r="DB98" s="15">
        <v>1</v>
      </c>
      <c r="DC98" s="15">
        <v>2</v>
      </c>
      <c r="DF98" s="15">
        <v>2</v>
      </c>
      <c r="DG98" s="15">
        <v>2</v>
      </c>
      <c r="DL98" s="15">
        <v>5</v>
      </c>
      <c r="DM98" s="15">
        <v>4.666666666666667</v>
      </c>
      <c r="DN98" s="15">
        <v>5</v>
      </c>
      <c r="DO98" s="15">
        <v>4.5999999999999996</v>
      </c>
      <c r="DP98" s="15">
        <v>4</v>
      </c>
      <c r="DQ98" s="15">
        <v>5</v>
      </c>
      <c r="DR98" s="27">
        <f t="shared" si="41"/>
        <v>4.7111111111111112</v>
      </c>
      <c r="DS98" s="15">
        <f t="shared" si="68"/>
        <v>0.66944444444444429</v>
      </c>
    </row>
    <row r="99" spans="1:123" x14ac:dyDescent="0.2">
      <c r="A99" s="15">
        <v>49</v>
      </c>
      <c r="B99" s="15">
        <v>115</v>
      </c>
      <c r="C99" s="15">
        <v>0</v>
      </c>
      <c r="D99" s="15">
        <v>1</v>
      </c>
      <c r="E99" s="15">
        <f t="shared" si="42"/>
        <v>0</v>
      </c>
      <c r="F99" s="15">
        <f t="shared" si="43"/>
        <v>0</v>
      </c>
      <c r="G99" s="15">
        <f t="shared" si="44"/>
        <v>0</v>
      </c>
      <c r="H99" s="15">
        <f t="shared" si="45"/>
        <v>0</v>
      </c>
      <c r="I99" s="15">
        <v>0</v>
      </c>
      <c r="J99" s="15">
        <v>51</v>
      </c>
      <c r="K99" s="15">
        <v>5</v>
      </c>
      <c r="L99" s="15">
        <f t="shared" si="46"/>
        <v>0</v>
      </c>
      <c r="M99" s="15">
        <f t="shared" si="47"/>
        <v>0</v>
      </c>
      <c r="N99" s="15">
        <f t="shared" si="48"/>
        <v>0</v>
      </c>
      <c r="O99" s="15">
        <f t="shared" si="49"/>
        <v>1</v>
      </c>
      <c r="P99" s="15">
        <f t="shared" si="50"/>
        <v>0</v>
      </c>
      <c r="Q99" s="15">
        <v>2</v>
      </c>
      <c r="R99" s="15">
        <v>2</v>
      </c>
      <c r="S99" s="15">
        <v>25</v>
      </c>
      <c r="T99" s="15">
        <v>0</v>
      </c>
      <c r="U99" s="15">
        <v>0</v>
      </c>
      <c r="V99" s="15">
        <v>1</v>
      </c>
      <c r="W99" s="15">
        <v>150000</v>
      </c>
      <c r="X99" s="15">
        <v>1</v>
      </c>
      <c r="Y99" s="15">
        <v>0</v>
      </c>
      <c r="Z99" s="15">
        <v>1</v>
      </c>
      <c r="AA99" s="15">
        <f t="shared" si="39"/>
        <v>15</v>
      </c>
      <c r="AB99" s="193">
        <f t="shared" si="66"/>
        <v>700</v>
      </c>
      <c r="AC99" s="159">
        <v>1</v>
      </c>
      <c r="AD99" s="159">
        <v>1</v>
      </c>
      <c r="AE99" s="159">
        <v>15</v>
      </c>
      <c r="AF99" s="159">
        <v>10500</v>
      </c>
      <c r="AG99" s="159">
        <f t="shared" ref="AG99:AG130" si="77">($AD99*$AF99)</f>
        <v>10500</v>
      </c>
      <c r="AH99" s="159">
        <v>8</v>
      </c>
      <c r="AI99" s="171">
        <f t="shared" ref="AI99:AI130" si="78">$AG99/$AE99</f>
        <v>700</v>
      </c>
      <c r="AM99" s="15">
        <f t="shared" si="53"/>
        <v>0</v>
      </c>
      <c r="AP99" s="15">
        <f t="shared" ref="AP99:AP130" si="79">$AG99+$AM99</f>
        <v>10500</v>
      </c>
      <c r="AQ99" s="172">
        <f t="shared" si="76"/>
        <v>700</v>
      </c>
      <c r="AR99" s="27">
        <f t="shared" si="55"/>
        <v>1</v>
      </c>
      <c r="AS99" s="172">
        <f t="shared" si="56"/>
        <v>700</v>
      </c>
      <c r="AX99" s="15">
        <f t="shared" si="67"/>
        <v>0</v>
      </c>
      <c r="BI99" s="27">
        <f t="shared" si="57"/>
        <v>0</v>
      </c>
      <c r="BJ99" s="27">
        <f t="shared" si="58"/>
        <v>0</v>
      </c>
      <c r="BR99" s="27">
        <f t="shared" si="59"/>
        <v>0</v>
      </c>
      <c r="BS99" s="27">
        <f t="shared" si="60"/>
        <v>0</v>
      </c>
      <c r="BT99" s="15">
        <v>3.5</v>
      </c>
      <c r="BU99" s="15">
        <v>3.6666666666666665</v>
      </c>
      <c r="BV99" s="15">
        <v>4.333333333333333</v>
      </c>
      <c r="BW99" s="15">
        <v>4.5</v>
      </c>
      <c r="BX99" s="15">
        <v>4.5</v>
      </c>
      <c r="BY99" s="15">
        <f t="shared" si="61"/>
        <v>4.0999999999999996</v>
      </c>
      <c r="BZ99" s="15">
        <v>3</v>
      </c>
      <c r="CA99" s="15">
        <f t="shared" si="62"/>
        <v>1</v>
      </c>
      <c r="CB99" s="15">
        <v>1</v>
      </c>
      <c r="CC99" s="15">
        <f t="shared" si="69"/>
        <v>0</v>
      </c>
      <c r="CD99" s="15">
        <f t="shared" si="70"/>
        <v>0</v>
      </c>
      <c r="CE99" s="15">
        <v>1</v>
      </c>
      <c r="CF99" s="15">
        <v>5</v>
      </c>
      <c r="CG99" s="15">
        <v>2</v>
      </c>
      <c r="CH99" s="15">
        <v>3</v>
      </c>
      <c r="CI99" s="15">
        <v>1</v>
      </c>
      <c r="CJ99" s="15">
        <v>2</v>
      </c>
      <c r="CK99" s="15">
        <v>1</v>
      </c>
      <c r="CL99" s="15">
        <v>1</v>
      </c>
      <c r="CN99" s="15">
        <v>1</v>
      </c>
      <c r="CP99" s="15">
        <v>1</v>
      </c>
      <c r="CR99" s="15">
        <v>1</v>
      </c>
      <c r="CZ99" s="15">
        <v>3</v>
      </c>
      <c r="DA99" s="15">
        <v>2</v>
      </c>
      <c r="DB99" s="15">
        <v>1</v>
      </c>
      <c r="DC99" s="15">
        <v>2</v>
      </c>
      <c r="DF99" s="15">
        <v>2</v>
      </c>
      <c r="DG99" s="15">
        <v>2</v>
      </c>
      <c r="DL99" s="27">
        <v>4</v>
      </c>
      <c r="DM99" s="27">
        <v>4.333333333333333</v>
      </c>
      <c r="DN99" s="27">
        <v>4.25</v>
      </c>
      <c r="DO99" s="27">
        <v>4</v>
      </c>
      <c r="DP99" s="27">
        <v>3.6666666666666665</v>
      </c>
      <c r="DQ99" s="27">
        <v>4</v>
      </c>
      <c r="DR99" s="27">
        <f t="shared" si="41"/>
        <v>4.041666666666667</v>
      </c>
      <c r="DS99" s="15">
        <f t="shared" si="68"/>
        <v>0.27499999999999991</v>
      </c>
    </row>
    <row r="100" spans="1:123" x14ac:dyDescent="0.2">
      <c r="A100" s="15">
        <v>50</v>
      </c>
      <c r="B100" s="15">
        <v>116</v>
      </c>
      <c r="C100" s="15">
        <v>0</v>
      </c>
      <c r="D100" s="15">
        <v>1</v>
      </c>
      <c r="E100" s="15">
        <f t="shared" si="42"/>
        <v>0</v>
      </c>
      <c r="F100" s="15">
        <f t="shared" si="43"/>
        <v>0</v>
      </c>
      <c r="G100" s="15">
        <f t="shared" si="44"/>
        <v>0</v>
      </c>
      <c r="H100" s="15">
        <f t="shared" si="45"/>
        <v>0</v>
      </c>
      <c r="I100" s="15">
        <v>0</v>
      </c>
      <c r="J100" s="15">
        <v>57</v>
      </c>
      <c r="K100" s="15">
        <v>3</v>
      </c>
      <c r="L100" s="15">
        <f t="shared" si="46"/>
        <v>0</v>
      </c>
      <c r="M100" s="15">
        <f t="shared" si="47"/>
        <v>1</v>
      </c>
      <c r="N100" s="15">
        <f t="shared" si="48"/>
        <v>0</v>
      </c>
      <c r="O100" s="15">
        <f t="shared" si="49"/>
        <v>0</v>
      </c>
      <c r="P100" s="15">
        <f t="shared" si="50"/>
        <v>0</v>
      </c>
      <c r="Q100" s="15">
        <v>2</v>
      </c>
      <c r="R100" s="15">
        <v>4</v>
      </c>
      <c r="S100" s="15">
        <v>9</v>
      </c>
      <c r="T100" s="15">
        <v>1</v>
      </c>
      <c r="U100" s="15">
        <v>0</v>
      </c>
      <c r="V100" s="15">
        <v>1</v>
      </c>
      <c r="W100" s="15">
        <v>120000</v>
      </c>
      <c r="X100" s="15">
        <v>1</v>
      </c>
      <c r="Y100" s="15">
        <v>1</v>
      </c>
      <c r="Z100" s="15">
        <v>1</v>
      </c>
      <c r="AA100" s="15">
        <f t="shared" si="39"/>
        <v>9</v>
      </c>
      <c r="AB100" s="193">
        <f t="shared" si="66"/>
        <v>444.44444444444446</v>
      </c>
      <c r="AC100" s="15">
        <v>8</v>
      </c>
      <c r="AD100" s="15">
        <v>4</v>
      </c>
      <c r="AE100" s="15">
        <v>9</v>
      </c>
      <c r="AF100" s="15">
        <v>1000</v>
      </c>
      <c r="AG100" s="15">
        <f t="shared" si="77"/>
        <v>4000</v>
      </c>
      <c r="AH100" s="15">
        <v>30</v>
      </c>
      <c r="AI100" s="27">
        <f t="shared" si="78"/>
        <v>444.44444444444446</v>
      </c>
      <c r="AM100" s="15">
        <f t="shared" si="53"/>
        <v>0</v>
      </c>
      <c r="AP100" s="15">
        <f t="shared" si="79"/>
        <v>4000</v>
      </c>
      <c r="AQ100" s="172">
        <f t="shared" si="76"/>
        <v>444.44444444444446</v>
      </c>
      <c r="AR100" s="27">
        <f t="shared" si="55"/>
        <v>1</v>
      </c>
      <c r="AS100" s="172">
        <f t="shared" si="56"/>
        <v>444.44444444444446</v>
      </c>
      <c r="AX100" s="15">
        <f t="shared" si="67"/>
        <v>0</v>
      </c>
      <c r="BI100" s="27">
        <f t="shared" si="57"/>
        <v>0</v>
      </c>
      <c r="BJ100" s="27">
        <f t="shared" si="58"/>
        <v>0</v>
      </c>
      <c r="BR100" s="27">
        <f t="shared" si="59"/>
        <v>0</v>
      </c>
      <c r="BS100" s="27">
        <f t="shared" si="60"/>
        <v>0</v>
      </c>
      <c r="BT100" s="15">
        <v>3.25</v>
      </c>
      <c r="BU100" s="15">
        <v>4.333333333333333</v>
      </c>
      <c r="BV100" s="15">
        <v>3.3333333333333335</v>
      </c>
      <c r="BW100" s="15">
        <v>4</v>
      </c>
      <c r="BX100" s="15">
        <v>4</v>
      </c>
      <c r="BY100" s="15">
        <f t="shared" si="61"/>
        <v>3.7833333333333328</v>
      </c>
      <c r="BZ100" s="15">
        <v>3</v>
      </c>
      <c r="CA100" s="15">
        <f t="shared" si="62"/>
        <v>0</v>
      </c>
      <c r="CB100" s="15">
        <v>5</v>
      </c>
      <c r="CC100" s="15" t="s">
        <v>1008</v>
      </c>
      <c r="CD100" s="15" t="s">
        <v>1008</v>
      </c>
      <c r="CE100" s="15" t="s">
        <v>1007</v>
      </c>
      <c r="CH100" s="15" t="s">
        <v>1007</v>
      </c>
      <c r="CK100" s="15" t="s">
        <v>1007</v>
      </c>
      <c r="CL100" s="15" t="s">
        <v>1007</v>
      </c>
      <c r="CN100" s="15" t="s">
        <v>1007</v>
      </c>
      <c r="CP100" s="15" t="s">
        <v>1007</v>
      </c>
      <c r="CR100" s="15" t="s">
        <v>1007</v>
      </c>
      <c r="CZ100" s="15">
        <v>3</v>
      </c>
      <c r="DA100" s="15">
        <v>2</v>
      </c>
      <c r="DB100" s="15">
        <v>1</v>
      </c>
      <c r="DC100" s="15">
        <v>2</v>
      </c>
      <c r="DF100" s="15">
        <v>2</v>
      </c>
      <c r="DG100" s="15">
        <v>2</v>
      </c>
      <c r="DL100" s="150">
        <v>3.8</v>
      </c>
      <c r="DM100" s="150">
        <v>4</v>
      </c>
      <c r="DN100" s="150">
        <v>3.25</v>
      </c>
      <c r="DO100" s="150">
        <v>3.8</v>
      </c>
      <c r="DP100" s="150">
        <v>4</v>
      </c>
      <c r="DQ100" s="150">
        <v>3.75</v>
      </c>
      <c r="DR100" s="27">
        <f t="shared" si="41"/>
        <v>3.7666666666666671</v>
      </c>
      <c r="DS100" s="15">
        <f t="shared" si="68"/>
        <v>0.60000000000000053</v>
      </c>
    </row>
    <row r="101" spans="1:123" x14ac:dyDescent="0.2">
      <c r="A101" s="15">
        <v>50</v>
      </c>
      <c r="B101" s="15">
        <v>116</v>
      </c>
      <c r="C101" s="15">
        <v>0</v>
      </c>
      <c r="D101" s="15">
        <v>1</v>
      </c>
      <c r="E101" s="15">
        <f t="shared" si="42"/>
        <v>0</v>
      </c>
      <c r="F101" s="15">
        <f t="shared" si="43"/>
        <v>0</v>
      </c>
      <c r="G101" s="15">
        <f t="shared" si="44"/>
        <v>0</v>
      </c>
      <c r="H101" s="15">
        <f t="shared" si="45"/>
        <v>0</v>
      </c>
      <c r="I101" s="15">
        <v>0</v>
      </c>
      <c r="J101" s="15">
        <v>57</v>
      </c>
      <c r="K101" s="15">
        <v>3</v>
      </c>
      <c r="L101" s="15">
        <f t="shared" si="46"/>
        <v>0</v>
      </c>
      <c r="M101" s="15">
        <f t="shared" si="47"/>
        <v>1</v>
      </c>
      <c r="N101" s="15">
        <f t="shared" si="48"/>
        <v>0</v>
      </c>
      <c r="O101" s="15">
        <f t="shared" si="49"/>
        <v>0</v>
      </c>
      <c r="P101" s="15">
        <f t="shared" si="50"/>
        <v>0</v>
      </c>
      <c r="Q101" s="15">
        <v>2</v>
      </c>
      <c r="R101" s="15">
        <v>4</v>
      </c>
      <c r="S101" s="15">
        <v>9</v>
      </c>
      <c r="T101" s="15">
        <v>1</v>
      </c>
      <c r="U101" s="15">
        <v>0</v>
      </c>
      <c r="V101" s="15">
        <v>1</v>
      </c>
      <c r="W101" s="15">
        <v>120000</v>
      </c>
      <c r="X101" s="15">
        <v>1</v>
      </c>
      <c r="Y101" s="15">
        <v>0</v>
      </c>
      <c r="Z101" s="15">
        <v>1</v>
      </c>
      <c r="AA101" s="15">
        <f t="shared" si="39"/>
        <v>9</v>
      </c>
      <c r="AB101" s="193">
        <f t="shared" si="66"/>
        <v>444.44444444444446</v>
      </c>
      <c r="AC101" s="159">
        <v>8</v>
      </c>
      <c r="AD101" s="159">
        <v>4</v>
      </c>
      <c r="AE101" s="159">
        <v>9</v>
      </c>
      <c r="AF101" s="159">
        <v>1000</v>
      </c>
      <c r="AG101" s="159">
        <f t="shared" si="77"/>
        <v>4000</v>
      </c>
      <c r="AH101" s="159">
        <v>32</v>
      </c>
      <c r="AI101" s="171">
        <f t="shared" si="78"/>
        <v>444.44444444444446</v>
      </c>
      <c r="AM101" s="15">
        <f t="shared" si="53"/>
        <v>0</v>
      </c>
      <c r="AP101" s="15">
        <f t="shared" si="79"/>
        <v>4000</v>
      </c>
      <c r="AQ101" s="172">
        <f t="shared" si="76"/>
        <v>444.44444444444446</v>
      </c>
      <c r="AR101" s="27">
        <f t="shared" si="55"/>
        <v>1</v>
      </c>
      <c r="AS101" s="172">
        <f t="shared" si="56"/>
        <v>444.44444444444446</v>
      </c>
      <c r="AX101" s="15">
        <f t="shared" si="67"/>
        <v>0</v>
      </c>
      <c r="BI101" s="27">
        <f t="shared" si="57"/>
        <v>0</v>
      </c>
      <c r="BJ101" s="27">
        <f t="shared" si="58"/>
        <v>0</v>
      </c>
      <c r="BR101" s="27">
        <f t="shared" si="59"/>
        <v>0</v>
      </c>
      <c r="BS101" s="27">
        <f t="shared" si="60"/>
        <v>0</v>
      </c>
      <c r="BT101" s="15">
        <v>3.25</v>
      </c>
      <c r="BU101" s="15">
        <v>4.333333333333333</v>
      </c>
      <c r="BV101" s="15">
        <v>3.3333333333333335</v>
      </c>
      <c r="BW101" s="15">
        <v>4</v>
      </c>
      <c r="BX101" s="15">
        <v>4</v>
      </c>
      <c r="BY101" s="15">
        <f t="shared" si="61"/>
        <v>3.7833333333333328</v>
      </c>
      <c r="BZ101" s="15">
        <v>3</v>
      </c>
      <c r="CA101" s="15">
        <f t="shared" si="62"/>
        <v>0</v>
      </c>
      <c r="CB101" s="15">
        <v>5</v>
      </c>
      <c r="CC101" s="15" t="s">
        <v>1008</v>
      </c>
      <c r="CD101" s="15" t="s">
        <v>1008</v>
      </c>
      <c r="CE101" s="15" t="s">
        <v>1007</v>
      </c>
      <c r="CH101" s="15" t="s">
        <v>1007</v>
      </c>
      <c r="CK101" s="15" t="s">
        <v>1007</v>
      </c>
      <c r="CL101" s="15" t="s">
        <v>1007</v>
      </c>
      <c r="CN101" s="15" t="s">
        <v>1007</v>
      </c>
      <c r="CP101" s="15" t="s">
        <v>1007</v>
      </c>
      <c r="CR101" s="15" t="s">
        <v>1007</v>
      </c>
      <c r="CZ101" s="15">
        <v>3</v>
      </c>
      <c r="DA101" s="15">
        <v>2</v>
      </c>
      <c r="DB101" s="15">
        <v>1</v>
      </c>
      <c r="DC101" s="15">
        <v>2</v>
      </c>
      <c r="DF101" s="15">
        <v>2</v>
      </c>
      <c r="DG101" s="15">
        <v>2</v>
      </c>
      <c r="DL101" s="166">
        <v>4</v>
      </c>
      <c r="DM101" s="166">
        <v>4</v>
      </c>
      <c r="DN101" s="166">
        <v>4</v>
      </c>
      <c r="DO101" s="166">
        <v>3</v>
      </c>
      <c r="DP101" s="166">
        <v>2</v>
      </c>
      <c r="DQ101" s="166">
        <v>2</v>
      </c>
      <c r="DR101" s="27">
        <f t="shared" si="41"/>
        <v>3.1666666666666665</v>
      </c>
      <c r="DS101" s="15">
        <f t="shared" si="68"/>
        <v>-1.7222222222222219</v>
      </c>
    </row>
    <row r="102" spans="1:123" x14ac:dyDescent="0.2">
      <c r="A102" s="15">
        <v>51</v>
      </c>
      <c r="B102" s="15">
        <v>118</v>
      </c>
      <c r="C102" s="15">
        <v>0</v>
      </c>
      <c r="D102" s="15">
        <v>4</v>
      </c>
      <c r="E102" s="15">
        <f t="shared" si="42"/>
        <v>0</v>
      </c>
      <c r="F102" s="15">
        <f t="shared" si="43"/>
        <v>0</v>
      </c>
      <c r="G102" s="15">
        <f t="shared" si="44"/>
        <v>0</v>
      </c>
      <c r="H102" s="15">
        <f t="shared" si="45"/>
        <v>0</v>
      </c>
      <c r="I102" s="15">
        <v>1</v>
      </c>
      <c r="J102" s="15">
        <v>41</v>
      </c>
      <c r="K102" s="15">
        <v>3</v>
      </c>
      <c r="L102" s="15">
        <f t="shared" si="46"/>
        <v>0</v>
      </c>
      <c r="M102" s="15">
        <f t="shared" si="47"/>
        <v>1</v>
      </c>
      <c r="N102" s="15">
        <f t="shared" si="48"/>
        <v>0</v>
      </c>
      <c r="O102" s="15">
        <f t="shared" si="49"/>
        <v>0</v>
      </c>
      <c r="P102" s="15">
        <f t="shared" si="50"/>
        <v>0</v>
      </c>
      <c r="Q102" s="15">
        <v>1</v>
      </c>
      <c r="R102" s="15">
        <v>3</v>
      </c>
      <c r="S102" s="15">
        <v>9</v>
      </c>
      <c r="T102" s="15">
        <v>0</v>
      </c>
      <c r="U102" s="15">
        <v>0</v>
      </c>
      <c r="V102" s="15">
        <v>1</v>
      </c>
      <c r="W102" s="15">
        <v>150000</v>
      </c>
      <c r="X102" s="15">
        <v>1</v>
      </c>
      <c r="Y102" s="15">
        <v>1</v>
      </c>
      <c r="Z102" s="15">
        <v>1</v>
      </c>
      <c r="AA102" s="15">
        <f t="shared" si="39"/>
        <v>1</v>
      </c>
      <c r="AB102" s="193">
        <f t="shared" si="66"/>
        <v>2000</v>
      </c>
      <c r="AC102" s="15">
        <v>7</v>
      </c>
      <c r="AD102" s="15">
        <v>1</v>
      </c>
      <c r="AE102" s="15">
        <v>1</v>
      </c>
      <c r="AF102" s="15">
        <v>2000</v>
      </c>
      <c r="AG102" s="15">
        <f t="shared" si="77"/>
        <v>2000</v>
      </c>
      <c r="AH102" s="15">
        <v>46</v>
      </c>
      <c r="AI102" s="27">
        <f t="shared" si="78"/>
        <v>2000</v>
      </c>
      <c r="AM102" s="15">
        <f t="shared" si="53"/>
        <v>0</v>
      </c>
      <c r="AP102" s="15">
        <f t="shared" si="79"/>
        <v>2000</v>
      </c>
      <c r="AQ102" s="172">
        <f t="shared" si="76"/>
        <v>2000</v>
      </c>
      <c r="AR102" s="27">
        <f t="shared" si="55"/>
        <v>1</v>
      </c>
      <c r="AS102" s="172">
        <f t="shared" si="56"/>
        <v>2000</v>
      </c>
      <c r="AX102" s="15">
        <f t="shared" si="67"/>
        <v>0</v>
      </c>
      <c r="BI102" s="27">
        <f t="shared" si="57"/>
        <v>0</v>
      </c>
      <c r="BJ102" s="27">
        <f t="shared" si="58"/>
        <v>0</v>
      </c>
      <c r="BR102" s="27">
        <f t="shared" si="59"/>
        <v>0</v>
      </c>
      <c r="BS102" s="27">
        <f t="shared" si="60"/>
        <v>0</v>
      </c>
      <c r="BT102" s="15">
        <v>1.75</v>
      </c>
      <c r="BU102" s="15">
        <v>1.6666666666666667</v>
      </c>
      <c r="BV102" s="15">
        <v>2</v>
      </c>
      <c r="BW102" s="15">
        <v>1.5</v>
      </c>
      <c r="BX102" s="15">
        <v>1.5</v>
      </c>
      <c r="BY102" s="15">
        <f t="shared" si="61"/>
        <v>1.6833333333333336</v>
      </c>
      <c r="BZ102" s="15">
        <v>2</v>
      </c>
      <c r="CA102" s="15">
        <f t="shared" si="62"/>
        <v>0</v>
      </c>
      <c r="CB102" s="15">
        <v>5</v>
      </c>
      <c r="CC102" s="15" t="s">
        <v>1008</v>
      </c>
      <c r="CD102" s="15" t="s">
        <v>1008</v>
      </c>
      <c r="CE102" s="15" t="s">
        <v>1007</v>
      </c>
      <c r="CH102" s="15" t="s">
        <v>1007</v>
      </c>
      <c r="CK102" s="15" t="s">
        <v>1007</v>
      </c>
      <c r="CL102" s="15" t="s">
        <v>1007</v>
      </c>
      <c r="CN102" s="15" t="s">
        <v>1007</v>
      </c>
      <c r="CP102" s="15" t="s">
        <v>1007</v>
      </c>
      <c r="CR102" s="15" t="s">
        <v>1007</v>
      </c>
      <c r="CZ102" s="15">
        <v>1</v>
      </c>
      <c r="DA102" s="15">
        <v>2</v>
      </c>
      <c r="DB102" s="15">
        <v>2</v>
      </c>
      <c r="DC102" s="15">
        <v>2</v>
      </c>
      <c r="DF102" s="15">
        <v>3</v>
      </c>
      <c r="DG102" s="15">
        <v>2</v>
      </c>
      <c r="DL102" s="15">
        <v>5</v>
      </c>
      <c r="DM102" s="15">
        <v>4.333333333333333</v>
      </c>
      <c r="DN102" s="15">
        <v>5</v>
      </c>
      <c r="DO102" s="15">
        <v>5</v>
      </c>
      <c r="DP102" s="15">
        <v>5</v>
      </c>
      <c r="DQ102" s="15">
        <v>5</v>
      </c>
      <c r="DR102" s="27">
        <f t="shared" si="41"/>
        <v>4.8888888888888884</v>
      </c>
      <c r="DS102" s="15">
        <f t="shared" si="68"/>
        <v>0.44444444444444464</v>
      </c>
    </row>
    <row r="103" spans="1:123" x14ac:dyDescent="0.2">
      <c r="A103" s="15">
        <v>51</v>
      </c>
      <c r="B103" s="15">
        <v>118</v>
      </c>
      <c r="C103" s="15">
        <v>0</v>
      </c>
      <c r="D103" s="15">
        <v>4</v>
      </c>
      <c r="E103" s="15">
        <f t="shared" si="42"/>
        <v>0</v>
      </c>
      <c r="F103" s="15">
        <f t="shared" si="43"/>
        <v>0</v>
      </c>
      <c r="G103" s="15">
        <f t="shared" si="44"/>
        <v>0</v>
      </c>
      <c r="H103" s="15">
        <f t="shared" si="45"/>
        <v>0</v>
      </c>
      <c r="I103" s="15">
        <v>1</v>
      </c>
      <c r="J103" s="15">
        <v>41</v>
      </c>
      <c r="K103" s="15">
        <v>3</v>
      </c>
      <c r="L103" s="15">
        <f t="shared" si="46"/>
        <v>0</v>
      </c>
      <c r="M103" s="15">
        <f t="shared" si="47"/>
        <v>1</v>
      </c>
      <c r="N103" s="15">
        <f t="shared" si="48"/>
        <v>0</v>
      </c>
      <c r="O103" s="15">
        <f t="shared" si="49"/>
        <v>0</v>
      </c>
      <c r="P103" s="15">
        <f t="shared" si="50"/>
        <v>0</v>
      </c>
      <c r="Q103" s="15">
        <v>1</v>
      </c>
      <c r="R103" s="15">
        <v>3</v>
      </c>
      <c r="S103" s="15">
        <v>9</v>
      </c>
      <c r="T103" s="15">
        <v>0</v>
      </c>
      <c r="U103" s="15">
        <v>0</v>
      </c>
      <c r="V103" s="15">
        <v>1</v>
      </c>
      <c r="W103" s="15">
        <v>150000</v>
      </c>
      <c r="X103" s="15">
        <v>1</v>
      </c>
      <c r="Y103" s="15">
        <v>0</v>
      </c>
      <c r="Z103" s="15">
        <v>1</v>
      </c>
      <c r="AA103" s="15">
        <f t="shared" si="39"/>
        <v>1</v>
      </c>
      <c r="AB103" s="193">
        <f t="shared" si="66"/>
        <v>2000</v>
      </c>
      <c r="AC103" s="159">
        <v>7</v>
      </c>
      <c r="AD103" s="159">
        <v>1</v>
      </c>
      <c r="AE103" s="159">
        <v>1</v>
      </c>
      <c r="AF103" s="159">
        <v>2000</v>
      </c>
      <c r="AG103" s="159">
        <f t="shared" si="77"/>
        <v>2000</v>
      </c>
      <c r="AH103" s="159">
        <v>46</v>
      </c>
      <c r="AI103" s="171">
        <f t="shared" si="78"/>
        <v>2000</v>
      </c>
      <c r="AM103" s="15">
        <f t="shared" si="53"/>
        <v>0</v>
      </c>
      <c r="AP103" s="15">
        <f t="shared" si="79"/>
        <v>2000</v>
      </c>
      <c r="AQ103" s="172">
        <f t="shared" si="76"/>
        <v>2000</v>
      </c>
      <c r="AR103" s="27">
        <f t="shared" si="55"/>
        <v>1</v>
      </c>
      <c r="AS103" s="172">
        <f t="shared" si="56"/>
        <v>2000</v>
      </c>
      <c r="AX103" s="15">
        <f t="shared" si="67"/>
        <v>0</v>
      </c>
      <c r="BI103" s="27">
        <f t="shared" si="57"/>
        <v>0</v>
      </c>
      <c r="BJ103" s="27">
        <f t="shared" si="58"/>
        <v>0</v>
      </c>
      <c r="BR103" s="27">
        <f t="shared" si="59"/>
        <v>0</v>
      </c>
      <c r="BS103" s="27">
        <f t="shared" si="60"/>
        <v>0</v>
      </c>
      <c r="BT103" s="15">
        <v>1.75</v>
      </c>
      <c r="BU103" s="15">
        <v>1.6666666666666667</v>
      </c>
      <c r="BV103" s="15">
        <v>2</v>
      </c>
      <c r="BW103" s="15">
        <v>1.5</v>
      </c>
      <c r="BX103" s="15">
        <v>1.5</v>
      </c>
      <c r="BY103" s="15">
        <f t="shared" si="61"/>
        <v>1.6833333333333336</v>
      </c>
      <c r="BZ103" s="15">
        <v>2</v>
      </c>
      <c r="CA103" s="15">
        <f t="shared" si="62"/>
        <v>0</v>
      </c>
      <c r="CB103" s="15">
        <v>5</v>
      </c>
      <c r="CC103" s="15" t="s">
        <v>1008</v>
      </c>
      <c r="CD103" s="15" t="s">
        <v>1008</v>
      </c>
      <c r="CE103" s="15" t="s">
        <v>1007</v>
      </c>
      <c r="CH103" s="15" t="s">
        <v>1007</v>
      </c>
      <c r="CK103" s="15" t="s">
        <v>1007</v>
      </c>
      <c r="CL103" s="15" t="s">
        <v>1007</v>
      </c>
      <c r="CN103" s="15" t="s">
        <v>1007</v>
      </c>
      <c r="CP103" s="15" t="s">
        <v>1007</v>
      </c>
      <c r="CR103" s="15" t="s">
        <v>1007</v>
      </c>
      <c r="CZ103" s="15">
        <v>1</v>
      </c>
      <c r="DA103" s="15">
        <v>2</v>
      </c>
      <c r="DB103" s="15">
        <v>2</v>
      </c>
      <c r="DC103" s="15">
        <v>2</v>
      </c>
      <c r="DF103" s="15">
        <v>3</v>
      </c>
      <c r="DG103" s="15">
        <v>2</v>
      </c>
      <c r="DL103" s="27">
        <v>4.5999999999999996</v>
      </c>
      <c r="DM103" s="27">
        <v>4.666666666666667</v>
      </c>
      <c r="DN103" s="27">
        <v>4.5</v>
      </c>
      <c r="DO103" s="27">
        <v>4.4000000000000004</v>
      </c>
      <c r="DP103" s="27">
        <v>4</v>
      </c>
      <c r="DQ103" s="27">
        <v>4.5</v>
      </c>
      <c r="DR103" s="27">
        <f t="shared" si="41"/>
        <v>4.4444444444444438</v>
      </c>
      <c r="DS103" s="15">
        <f t="shared" si="68"/>
        <v>-0.43055555555555625</v>
      </c>
    </row>
    <row r="104" spans="1:123" x14ac:dyDescent="0.2">
      <c r="A104" s="15">
        <v>52</v>
      </c>
      <c r="B104" s="15">
        <v>119</v>
      </c>
      <c r="C104" s="15">
        <v>0</v>
      </c>
      <c r="D104" s="15">
        <v>1</v>
      </c>
      <c r="E104" s="15">
        <f t="shared" si="42"/>
        <v>0</v>
      </c>
      <c r="F104" s="15">
        <f t="shared" si="43"/>
        <v>0</v>
      </c>
      <c r="G104" s="15">
        <f t="shared" si="44"/>
        <v>0</v>
      </c>
      <c r="H104" s="15">
        <f t="shared" si="45"/>
        <v>0</v>
      </c>
      <c r="I104" s="15">
        <v>0</v>
      </c>
      <c r="J104" s="15">
        <v>44</v>
      </c>
      <c r="K104" s="15">
        <v>3</v>
      </c>
      <c r="L104" s="15">
        <f t="shared" si="46"/>
        <v>0</v>
      </c>
      <c r="M104" s="15">
        <f t="shared" si="47"/>
        <v>1</v>
      </c>
      <c r="N104" s="15">
        <f t="shared" si="48"/>
        <v>0</v>
      </c>
      <c r="O104" s="15">
        <f t="shared" si="49"/>
        <v>0</v>
      </c>
      <c r="P104" s="15">
        <f t="shared" si="50"/>
        <v>0</v>
      </c>
      <c r="Q104" s="15">
        <v>2</v>
      </c>
      <c r="R104" s="15">
        <v>3</v>
      </c>
      <c r="S104" s="15">
        <v>7</v>
      </c>
      <c r="T104" s="15">
        <v>0</v>
      </c>
      <c r="U104" s="15">
        <v>1</v>
      </c>
      <c r="V104" s="15">
        <v>1</v>
      </c>
      <c r="W104" s="15">
        <v>140000</v>
      </c>
      <c r="X104" s="15">
        <v>0</v>
      </c>
      <c r="Y104" s="15">
        <v>1</v>
      </c>
      <c r="Z104" s="15">
        <v>1</v>
      </c>
      <c r="AA104" s="15">
        <f t="shared" si="39"/>
        <v>2</v>
      </c>
      <c r="AB104" s="193">
        <f t="shared" si="66"/>
        <v>1250</v>
      </c>
      <c r="AC104" s="15">
        <v>9</v>
      </c>
      <c r="AD104" s="15">
        <v>1</v>
      </c>
      <c r="AE104" s="15">
        <v>2</v>
      </c>
      <c r="AF104" s="15">
        <v>2500</v>
      </c>
      <c r="AG104" s="15">
        <f t="shared" si="77"/>
        <v>2500</v>
      </c>
      <c r="AH104" s="15">
        <v>46</v>
      </c>
      <c r="AI104" s="27">
        <f t="shared" si="78"/>
        <v>1250</v>
      </c>
      <c r="AM104" s="15">
        <f t="shared" si="53"/>
        <v>0</v>
      </c>
      <c r="AP104" s="15">
        <f t="shared" si="79"/>
        <v>2500</v>
      </c>
      <c r="AQ104" s="172">
        <f t="shared" si="76"/>
        <v>1250</v>
      </c>
      <c r="AR104" s="27">
        <f t="shared" si="55"/>
        <v>1</v>
      </c>
      <c r="AS104" s="172">
        <f t="shared" si="56"/>
        <v>1250</v>
      </c>
      <c r="AX104" s="15">
        <f t="shared" si="67"/>
        <v>0</v>
      </c>
      <c r="BI104" s="27">
        <f t="shared" si="57"/>
        <v>0</v>
      </c>
      <c r="BJ104" s="27">
        <f t="shared" si="58"/>
        <v>0</v>
      </c>
      <c r="BR104" s="27">
        <f t="shared" si="59"/>
        <v>0</v>
      </c>
      <c r="BS104" s="27">
        <f t="shared" si="60"/>
        <v>0</v>
      </c>
      <c r="BT104" s="15">
        <v>1.75</v>
      </c>
      <c r="BU104" s="15">
        <v>1.6666666666666667</v>
      </c>
      <c r="BV104" s="15">
        <v>1.3333333333333333</v>
      </c>
      <c r="BW104" s="15">
        <v>2</v>
      </c>
      <c r="BX104" s="15">
        <v>2.5</v>
      </c>
      <c r="BY104" s="15">
        <f t="shared" si="61"/>
        <v>1.85</v>
      </c>
      <c r="BZ104" s="15">
        <v>2</v>
      </c>
      <c r="CA104" s="15">
        <f t="shared" si="62"/>
        <v>1</v>
      </c>
      <c r="CB104" s="15">
        <v>2</v>
      </c>
      <c r="CC104" s="15">
        <f t="shared" si="69"/>
        <v>0</v>
      </c>
      <c r="CD104" s="15">
        <f t="shared" si="70"/>
        <v>0</v>
      </c>
      <c r="CE104" s="15">
        <v>1</v>
      </c>
      <c r="CF104" s="15">
        <v>5</v>
      </c>
      <c r="CG104" s="15">
        <v>1</v>
      </c>
      <c r="CH104" s="15">
        <v>3</v>
      </c>
      <c r="CI104" s="15">
        <v>3</v>
      </c>
      <c r="CJ104" s="15">
        <v>1</v>
      </c>
      <c r="CK104" s="15">
        <v>1</v>
      </c>
      <c r="CL104" s="15">
        <v>1</v>
      </c>
      <c r="CN104" s="15">
        <v>1</v>
      </c>
      <c r="CP104" s="15">
        <v>1</v>
      </c>
      <c r="CR104" s="15">
        <v>1</v>
      </c>
      <c r="CZ104" s="15">
        <v>1</v>
      </c>
      <c r="DA104" s="15">
        <v>4</v>
      </c>
      <c r="DB104" s="15">
        <v>2</v>
      </c>
      <c r="DC104" s="15">
        <v>4</v>
      </c>
      <c r="DF104" s="15">
        <v>3</v>
      </c>
      <c r="DG104" s="15">
        <v>4</v>
      </c>
      <c r="DL104" s="15">
        <v>5</v>
      </c>
      <c r="DM104" s="15">
        <v>5</v>
      </c>
      <c r="DN104" s="15">
        <v>5</v>
      </c>
      <c r="DO104" s="15">
        <v>5</v>
      </c>
      <c r="DP104" s="15">
        <v>5</v>
      </c>
      <c r="DQ104" s="15">
        <v>4.25</v>
      </c>
      <c r="DR104" s="27">
        <f t="shared" si="41"/>
        <v>4.875</v>
      </c>
      <c r="DS104" s="15">
        <f t="shared" si="68"/>
        <v>0.89444444444444438</v>
      </c>
    </row>
    <row r="105" spans="1:123" x14ac:dyDescent="0.2">
      <c r="A105" s="15">
        <v>52</v>
      </c>
      <c r="B105" s="15">
        <v>119</v>
      </c>
      <c r="C105" s="15">
        <v>0</v>
      </c>
      <c r="D105" s="15">
        <v>1</v>
      </c>
      <c r="E105" s="15">
        <f t="shared" si="42"/>
        <v>0</v>
      </c>
      <c r="F105" s="15">
        <f t="shared" si="43"/>
        <v>0</v>
      </c>
      <c r="G105" s="15">
        <f t="shared" si="44"/>
        <v>0</v>
      </c>
      <c r="H105" s="15">
        <f t="shared" si="45"/>
        <v>0</v>
      </c>
      <c r="I105" s="15">
        <v>0</v>
      </c>
      <c r="J105" s="15">
        <v>44</v>
      </c>
      <c r="K105" s="15">
        <v>3</v>
      </c>
      <c r="L105" s="15">
        <f t="shared" si="46"/>
        <v>0</v>
      </c>
      <c r="M105" s="15">
        <f t="shared" si="47"/>
        <v>1</v>
      </c>
      <c r="N105" s="15">
        <f t="shared" si="48"/>
        <v>0</v>
      </c>
      <c r="O105" s="15">
        <f t="shared" si="49"/>
        <v>0</v>
      </c>
      <c r="P105" s="15">
        <f t="shared" si="50"/>
        <v>0</v>
      </c>
      <c r="Q105" s="15">
        <v>2</v>
      </c>
      <c r="R105" s="15">
        <v>3</v>
      </c>
      <c r="S105" s="15">
        <v>7</v>
      </c>
      <c r="T105" s="15">
        <v>0</v>
      </c>
      <c r="U105" s="15">
        <v>1</v>
      </c>
      <c r="V105" s="15">
        <v>1</v>
      </c>
      <c r="W105" s="15">
        <v>140000</v>
      </c>
      <c r="X105" s="15">
        <v>0</v>
      </c>
      <c r="Y105" s="15">
        <v>0</v>
      </c>
      <c r="Z105" s="15">
        <v>1</v>
      </c>
      <c r="AA105" s="15">
        <f t="shared" si="39"/>
        <v>2</v>
      </c>
      <c r="AB105" s="193">
        <f t="shared" si="66"/>
        <v>1250</v>
      </c>
      <c r="AC105" s="159">
        <v>9</v>
      </c>
      <c r="AD105" s="159">
        <v>1</v>
      </c>
      <c r="AE105" s="159">
        <v>2</v>
      </c>
      <c r="AF105" s="159">
        <v>2500</v>
      </c>
      <c r="AG105" s="159">
        <f t="shared" si="77"/>
        <v>2500</v>
      </c>
      <c r="AH105" s="159">
        <v>36.799999999999997</v>
      </c>
      <c r="AI105" s="171">
        <f t="shared" si="78"/>
        <v>1250</v>
      </c>
      <c r="AM105" s="15">
        <f t="shared" si="53"/>
        <v>0</v>
      </c>
      <c r="AP105" s="15">
        <f t="shared" si="79"/>
        <v>2500</v>
      </c>
      <c r="AQ105" s="172">
        <f t="shared" si="76"/>
        <v>1250</v>
      </c>
      <c r="AR105" s="27">
        <f t="shared" si="55"/>
        <v>1</v>
      </c>
      <c r="AS105" s="172">
        <f t="shared" si="56"/>
        <v>1250</v>
      </c>
      <c r="AX105" s="15">
        <f t="shared" si="67"/>
        <v>0</v>
      </c>
      <c r="BI105" s="27">
        <f t="shared" si="57"/>
        <v>0</v>
      </c>
      <c r="BJ105" s="27">
        <f t="shared" si="58"/>
        <v>0</v>
      </c>
      <c r="BR105" s="27">
        <f t="shared" si="59"/>
        <v>0</v>
      </c>
      <c r="BS105" s="27">
        <f t="shared" si="60"/>
        <v>0</v>
      </c>
      <c r="BT105" s="15">
        <v>1.75</v>
      </c>
      <c r="BU105" s="15">
        <v>1.6666666666666667</v>
      </c>
      <c r="BV105" s="15">
        <v>1.3333333333333333</v>
      </c>
      <c r="BW105" s="15">
        <v>2</v>
      </c>
      <c r="BX105" s="15">
        <v>2.5</v>
      </c>
      <c r="BY105" s="15">
        <f t="shared" si="61"/>
        <v>1.85</v>
      </c>
      <c r="BZ105" s="15">
        <v>2</v>
      </c>
      <c r="CA105" s="15">
        <f t="shared" si="62"/>
        <v>1</v>
      </c>
      <c r="CB105" s="15">
        <v>2</v>
      </c>
      <c r="CC105" s="15">
        <f t="shared" si="69"/>
        <v>0</v>
      </c>
      <c r="CD105" s="15">
        <f t="shared" si="70"/>
        <v>0</v>
      </c>
      <c r="CE105" s="15">
        <v>1</v>
      </c>
      <c r="CF105" s="15">
        <v>5</v>
      </c>
      <c r="CG105" s="15">
        <v>1</v>
      </c>
      <c r="CH105" s="15">
        <v>3</v>
      </c>
      <c r="CI105" s="15">
        <v>3</v>
      </c>
      <c r="CJ105" s="15">
        <v>1</v>
      </c>
      <c r="CK105" s="15">
        <v>1</v>
      </c>
      <c r="CL105" s="15">
        <v>1</v>
      </c>
      <c r="CN105" s="15">
        <v>1</v>
      </c>
      <c r="CP105" s="15">
        <v>1</v>
      </c>
      <c r="CR105" s="15">
        <v>1</v>
      </c>
      <c r="CZ105" s="15">
        <v>1</v>
      </c>
      <c r="DA105" s="15">
        <v>4</v>
      </c>
      <c r="DB105" s="15">
        <v>2</v>
      </c>
      <c r="DC105" s="15">
        <v>4</v>
      </c>
      <c r="DF105" s="15">
        <v>3</v>
      </c>
      <c r="DG105" s="15">
        <v>4</v>
      </c>
      <c r="DL105" s="27">
        <v>4</v>
      </c>
      <c r="DM105" s="27">
        <v>4</v>
      </c>
      <c r="DN105" s="27">
        <v>4.75</v>
      </c>
      <c r="DO105" s="27">
        <v>3.8</v>
      </c>
      <c r="DP105" s="27">
        <v>3.3333333333333335</v>
      </c>
      <c r="DQ105" s="27">
        <v>4</v>
      </c>
      <c r="DR105" s="27">
        <f t="shared" si="41"/>
        <v>3.9805555555555556</v>
      </c>
      <c r="DS105" s="15">
        <f t="shared" si="68"/>
        <v>-1.0194444444444444</v>
      </c>
    </row>
    <row r="106" spans="1:123" x14ac:dyDescent="0.2">
      <c r="A106" s="15">
        <v>53</v>
      </c>
      <c r="B106" s="15">
        <v>120</v>
      </c>
      <c r="C106" s="15">
        <v>1</v>
      </c>
      <c r="D106" s="15">
        <v>4</v>
      </c>
      <c r="E106" s="15">
        <f t="shared" si="42"/>
        <v>0</v>
      </c>
      <c r="F106" s="15">
        <f t="shared" si="43"/>
        <v>0</v>
      </c>
      <c r="G106" s="15">
        <f t="shared" si="44"/>
        <v>0</v>
      </c>
      <c r="H106" s="15">
        <f t="shared" si="45"/>
        <v>0</v>
      </c>
      <c r="I106" s="15">
        <v>1</v>
      </c>
      <c r="J106" s="15">
        <v>49</v>
      </c>
      <c r="K106" s="15">
        <v>3</v>
      </c>
      <c r="L106" s="15">
        <f t="shared" si="46"/>
        <v>0</v>
      </c>
      <c r="M106" s="15">
        <f t="shared" si="47"/>
        <v>1</v>
      </c>
      <c r="N106" s="15">
        <f t="shared" si="48"/>
        <v>0</v>
      </c>
      <c r="O106" s="15">
        <f t="shared" si="49"/>
        <v>0</v>
      </c>
      <c r="P106" s="15">
        <f t="shared" si="50"/>
        <v>0</v>
      </c>
      <c r="Q106" s="15">
        <v>3</v>
      </c>
      <c r="R106" s="15">
        <v>1</v>
      </c>
      <c r="S106" s="15">
        <v>16</v>
      </c>
      <c r="T106" s="15">
        <v>0</v>
      </c>
      <c r="U106" s="15">
        <v>0</v>
      </c>
      <c r="V106" s="15">
        <v>1</v>
      </c>
      <c r="W106" s="15">
        <v>70000</v>
      </c>
      <c r="X106" s="15">
        <v>0</v>
      </c>
      <c r="Y106" s="15">
        <v>1</v>
      </c>
      <c r="Z106" s="15">
        <v>1</v>
      </c>
      <c r="AA106" s="15">
        <f t="shared" si="39"/>
        <v>10</v>
      </c>
      <c r="AB106" s="193">
        <f t="shared" si="66"/>
        <v>1500</v>
      </c>
      <c r="AC106" s="15">
        <v>8</v>
      </c>
      <c r="AD106" s="15">
        <v>1</v>
      </c>
      <c r="AE106" s="15">
        <v>10</v>
      </c>
      <c r="AF106" s="15">
        <v>15000</v>
      </c>
      <c r="AG106" s="15">
        <f t="shared" si="77"/>
        <v>15000</v>
      </c>
      <c r="AH106" s="15">
        <v>200</v>
      </c>
      <c r="AI106" s="27">
        <f t="shared" si="78"/>
        <v>1500</v>
      </c>
      <c r="AM106" s="15">
        <f t="shared" si="53"/>
        <v>0</v>
      </c>
      <c r="AP106" s="15">
        <f t="shared" si="79"/>
        <v>15000</v>
      </c>
      <c r="AQ106" s="172">
        <f t="shared" si="76"/>
        <v>1500</v>
      </c>
      <c r="AR106" s="27">
        <f t="shared" si="55"/>
        <v>1</v>
      </c>
      <c r="AS106" s="172">
        <f t="shared" si="56"/>
        <v>1500</v>
      </c>
      <c r="AX106" s="15">
        <f t="shared" si="67"/>
        <v>0</v>
      </c>
      <c r="BI106" s="27">
        <f t="shared" si="57"/>
        <v>0</v>
      </c>
      <c r="BJ106" s="27">
        <f t="shared" si="58"/>
        <v>0</v>
      </c>
      <c r="BR106" s="27">
        <f t="shared" si="59"/>
        <v>0</v>
      </c>
      <c r="BS106" s="27">
        <f t="shared" si="60"/>
        <v>0</v>
      </c>
      <c r="BT106" s="15">
        <v>2.75</v>
      </c>
      <c r="BU106" s="15">
        <v>3.6666666666666665</v>
      </c>
      <c r="BV106" s="15">
        <v>3</v>
      </c>
      <c r="BW106" s="15">
        <v>2.5</v>
      </c>
      <c r="BX106" s="15">
        <v>3.5</v>
      </c>
      <c r="BY106" s="15">
        <f t="shared" si="61"/>
        <v>3.083333333333333</v>
      </c>
      <c r="BZ106" s="15">
        <v>2</v>
      </c>
      <c r="CA106" s="15">
        <f t="shared" si="62"/>
        <v>1</v>
      </c>
      <c r="CB106" s="15">
        <v>2</v>
      </c>
      <c r="CC106" s="15">
        <f t="shared" si="69"/>
        <v>0</v>
      </c>
      <c r="CD106" s="15">
        <f t="shared" si="70"/>
        <v>0</v>
      </c>
      <c r="CE106" s="15">
        <v>4</v>
      </c>
      <c r="CF106" s="15">
        <v>10</v>
      </c>
      <c r="CG106" s="15">
        <v>2</v>
      </c>
      <c r="CH106" s="15">
        <v>3</v>
      </c>
      <c r="CI106" s="15">
        <v>5</v>
      </c>
      <c r="CJ106" s="15">
        <v>1</v>
      </c>
      <c r="CK106" s="15">
        <v>1</v>
      </c>
      <c r="CL106" s="15">
        <v>1</v>
      </c>
      <c r="CN106" s="15">
        <v>1</v>
      </c>
      <c r="CP106" s="15">
        <v>1</v>
      </c>
      <c r="CR106" s="15">
        <v>1</v>
      </c>
      <c r="CZ106" s="15">
        <v>2</v>
      </c>
      <c r="DA106" s="15">
        <v>2</v>
      </c>
      <c r="DB106" s="15">
        <v>3</v>
      </c>
      <c r="DC106" s="15">
        <v>2</v>
      </c>
      <c r="DF106" s="15">
        <v>1</v>
      </c>
      <c r="DG106" s="15">
        <v>2</v>
      </c>
      <c r="DL106" s="15">
        <v>5</v>
      </c>
      <c r="DM106" s="15">
        <v>5</v>
      </c>
      <c r="DN106" s="15">
        <v>5</v>
      </c>
      <c r="DO106" s="15">
        <v>5</v>
      </c>
      <c r="DP106" s="15">
        <v>5</v>
      </c>
      <c r="DQ106" s="15">
        <v>5</v>
      </c>
      <c r="DR106" s="27">
        <f t="shared" si="41"/>
        <v>5</v>
      </c>
      <c r="DS106" s="15">
        <f t="shared" si="68"/>
        <v>1.2250000000000001</v>
      </c>
    </row>
    <row r="107" spans="1:123" x14ac:dyDescent="0.2">
      <c r="A107" s="15">
        <v>53</v>
      </c>
      <c r="B107" s="15">
        <v>120</v>
      </c>
      <c r="C107" s="15">
        <v>1</v>
      </c>
      <c r="D107" s="15">
        <v>4</v>
      </c>
      <c r="E107" s="15">
        <f t="shared" si="42"/>
        <v>0</v>
      </c>
      <c r="F107" s="15">
        <f t="shared" si="43"/>
        <v>0</v>
      </c>
      <c r="G107" s="15">
        <f t="shared" si="44"/>
        <v>0</v>
      </c>
      <c r="H107" s="15">
        <f t="shared" si="45"/>
        <v>0</v>
      </c>
      <c r="I107" s="15">
        <v>1</v>
      </c>
      <c r="J107" s="15">
        <v>49</v>
      </c>
      <c r="K107" s="15">
        <v>3</v>
      </c>
      <c r="L107" s="15">
        <f t="shared" si="46"/>
        <v>0</v>
      </c>
      <c r="M107" s="15">
        <f t="shared" si="47"/>
        <v>1</v>
      </c>
      <c r="N107" s="15">
        <f t="shared" si="48"/>
        <v>0</v>
      </c>
      <c r="O107" s="15">
        <f t="shared" si="49"/>
        <v>0</v>
      </c>
      <c r="P107" s="15">
        <f t="shared" si="50"/>
        <v>0</v>
      </c>
      <c r="Q107" s="15">
        <v>3</v>
      </c>
      <c r="R107" s="15">
        <v>1</v>
      </c>
      <c r="S107" s="15">
        <v>16</v>
      </c>
      <c r="T107" s="15">
        <v>0</v>
      </c>
      <c r="U107" s="15">
        <v>0</v>
      </c>
      <c r="V107" s="15">
        <v>1</v>
      </c>
      <c r="W107" s="15">
        <v>70000</v>
      </c>
      <c r="X107" s="15">
        <v>0</v>
      </c>
      <c r="Y107" s="15">
        <v>0</v>
      </c>
      <c r="Z107" s="15">
        <v>1</v>
      </c>
      <c r="AA107" s="15">
        <f t="shared" si="39"/>
        <v>10</v>
      </c>
      <c r="AB107" s="193">
        <f t="shared" si="66"/>
        <v>1500</v>
      </c>
      <c r="AC107" s="159">
        <v>8</v>
      </c>
      <c r="AD107" s="159">
        <v>1</v>
      </c>
      <c r="AE107" s="159">
        <v>10</v>
      </c>
      <c r="AF107" s="159">
        <v>15000</v>
      </c>
      <c r="AG107" s="159">
        <f t="shared" si="77"/>
        <v>15000</v>
      </c>
      <c r="AH107" s="159">
        <v>300</v>
      </c>
      <c r="AI107" s="171">
        <f t="shared" si="78"/>
        <v>1500</v>
      </c>
      <c r="AM107" s="15">
        <f t="shared" si="53"/>
        <v>0</v>
      </c>
      <c r="AP107" s="15">
        <f t="shared" si="79"/>
        <v>15000</v>
      </c>
      <c r="AQ107" s="172">
        <f t="shared" si="76"/>
        <v>1500</v>
      </c>
      <c r="AR107" s="27">
        <f t="shared" si="55"/>
        <v>1</v>
      </c>
      <c r="AS107" s="172">
        <f t="shared" si="56"/>
        <v>1500</v>
      </c>
      <c r="AX107" s="15">
        <f t="shared" si="67"/>
        <v>0</v>
      </c>
      <c r="BI107" s="27">
        <f t="shared" si="57"/>
        <v>0</v>
      </c>
      <c r="BJ107" s="27">
        <f t="shared" si="58"/>
        <v>0</v>
      </c>
      <c r="BR107" s="27">
        <f t="shared" si="59"/>
        <v>0</v>
      </c>
      <c r="BS107" s="27">
        <f t="shared" si="60"/>
        <v>0</v>
      </c>
      <c r="BT107" s="15">
        <v>2.75</v>
      </c>
      <c r="BU107" s="15">
        <v>3.6666666666666665</v>
      </c>
      <c r="BV107" s="15">
        <v>3</v>
      </c>
      <c r="BW107" s="15">
        <v>2.5</v>
      </c>
      <c r="BX107" s="15">
        <v>3.5</v>
      </c>
      <c r="BY107" s="15">
        <f t="shared" si="61"/>
        <v>3.083333333333333</v>
      </c>
      <c r="BZ107" s="15">
        <v>2</v>
      </c>
      <c r="CA107" s="15">
        <f t="shared" si="62"/>
        <v>1</v>
      </c>
      <c r="CB107" s="15">
        <v>2</v>
      </c>
      <c r="CC107" s="15">
        <f t="shared" si="69"/>
        <v>0</v>
      </c>
      <c r="CD107" s="15">
        <f t="shared" si="70"/>
        <v>0</v>
      </c>
      <c r="CE107" s="15">
        <v>4</v>
      </c>
      <c r="CF107" s="15">
        <v>10</v>
      </c>
      <c r="CG107" s="15">
        <v>2</v>
      </c>
      <c r="CH107" s="15">
        <v>3</v>
      </c>
      <c r="CI107" s="15">
        <v>5</v>
      </c>
      <c r="CJ107" s="15">
        <v>1</v>
      </c>
      <c r="CK107" s="15">
        <v>1</v>
      </c>
      <c r="CL107" s="15">
        <v>1</v>
      </c>
      <c r="CN107" s="15">
        <v>1</v>
      </c>
      <c r="CP107" s="15">
        <v>1</v>
      </c>
      <c r="CR107" s="15">
        <v>1</v>
      </c>
      <c r="CZ107" s="15">
        <v>2</v>
      </c>
      <c r="DA107" s="15">
        <v>2</v>
      </c>
      <c r="DB107" s="15">
        <v>3</v>
      </c>
      <c r="DC107" s="15">
        <v>2</v>
      </c>
      <c r="DF107" s="15">
        <v>1</v>
      </c>
      <c r="DG107" s="15">
        <v>2</v>
      </c>
      <c r="DL107" s="27">
        <v>4</v>
      </c>
      <c r="DM107" s="27">
        <v>4</v>
      </c>
      <c r="DN107" s="27">
        <v>4.25</v>
      </c>
      <c r="DO107" s="27">
        <v>3.4</v>
      </c>
      <c r="DP107" s="27">
        <v>3</v>
      </c>
      <c r="DQ107" s="27">
        <v>4</v>
      </c>
      <c r="DR107" s="27">
        <f t="shared" si="41"/>
        <v>3.7749999999999999</v>
      </c>
      <c r="DS107" s="15">
        <f t="shared" si="68"/>
        <v>-0.97777777777777741</v>
      </c>
    </row>
    <row r="108" spans="1:123" x14ac:dyDescent="0.2">
      <c r="A108" s="15">
        <v>54</v>
      </c>
      <c r="B108" s="15">
        <v>121</v>
      </c>
      <c r="C108" s="15">
        <v>1</v>
      </c>
      <c r="D108" s="15">
        <v>1</v>
      </c>
      <c r="E108" s="15">
        <f t="shared" si="42"/>
        <v>0</v>
      </c>
      <c r="F108" s="15">
        <f t="shared" si="43"/>
        <v>0</v>
      </c>
      <c r="G108" s="15">
        <f t="shared" si="44"/>
        <v>0</v>
      </c>
      <c r="H108" s="15">
        <f t="shared" si="45"/>
        <v>0</v>
      </c>
      <c r="I108" s="15">
        <v>0</v>
      </c>
      <c r="J108" s="15">
        <v>64</v>
      </c>
      <c r="K108" s="15">
        <v>4</v>
      </c>
      <c r="L108" s="15">
        <f t="shared" si="46"/>
        <v>0</v>
      </c>
      <c r="M108" s="15">
        <f t="shared" si="47"/>
        <v>0</v>
      </c>
      <c r="N108" s="15">
        <f t="shared" si="48"/>
        <v>1</v>
      </c>
      <c r="O108" s="15">
        <f t="shared" si="49"/>
        <v>0</v>
      </c>
      <c r="P108" s="15">
        <f t="shared" si="50"/>
        <v>0</v>
      </c>
      <c r="Q108" s="15">
        <v>2</v>
      </c>
      <c r="R108" s="15">
        <v>3</v>
      </c>
      <c r="S108" s="15">
        <v>27</v>
      </c>
      <c r="T108" s="15">
        <v>1</v>
      </c>
      <c r="U108" s="15">
        <v>1</v>
      </c>
      <c r="V108" s="15">
        <v>1</v>
      </c>
      <c r="W108" s="15">
        <v>120000</v>
      </c>
      <c r="X108" s="15">
        <v>1</v>
      </c>
      <c r="Y108" s="15">
        <v>1</v>
      </c>
      <c r="Z108" s="15">
        <v>1</v>
      </c>
      <c r="AA108" s="15">
        <f t="shared" si="39"/>
        <v>5</v>
      </c>
      <c r="AB108" s="193">
        <f t="shared" si="66"/>
        <v>1900</v>
      </c>
      <c r="AC108" s="15">
        <v>8</v>
      </c>
      <c r="AD108" s="15">
        <v>1</v>
      </c>
      <c r="AE108" s="15">
        <v>5</v>
      </c>
      <c r="AF108" s="15">
        <v>9500</v>
      </c>
      <c r="AG108" s="15">
        <f t="shared" si="77"/>
        <v>9500</v>
      </c>
      <c r="AH108" s="15">
        <v>20</v>
      </c>
      <c r="AI108" s="27">
        <f t="shared" si="78"/>
        <v>1900</v>
      </c>
      <c r="AM108" s="15">
        <f t="shared" si="53"/>
        <v>0</v>
      </c>
      <c r="AP108" s="15">
        <f t="shared" si="79"/>
        <v>9500</v>
      </c>
      <c r="AQ108" s="172">
        <f t="shared" si="76"/>
        <v>1900</v>
      </c>
      <c r="AR108" s="27">
        <f t="shared" si="55"/>
        <v>1</v>
      </c>
      <c r="AS108" s="172">
        <f t="shared" si="56"/>
        <v>1900</v>
      </c>
      <c r="AX108" s="15">
        <f t="shared" si="67"/>
        <v>0</v>
      </c>
      <c r="BI108" s="27">
        <f t="shared" si="57"/>
        <v>0</v>
      </c>
      <c r="BJ108" s="27">
        <f t="shared" si="58"/>
        <v>0</v>
      </c>
      <c r="BR108" s="27">
        <f t="shared" si="59"/>
        <v>0</v>
      </c>
      <c r="BS108" s="27">
        <f t="shared" si="60"/>
        <v>0</v>
      </c>
      <c r="BT108" s="15">
        <v>2.5</v>
      </c>
      <c r="BU108" s="15">
        <v>4</v>
      </c>
      <c r="BV108" s="15">
        <v>3.3333333333333335</v>
      </c>
      <c r="BW108" s="15">
        <v>5</v>
      </c>
      <c r="BX108" s="15">
        <v>4.5</v>
      </c>
      <c r="BY108" s="15">
        <f t="shared" si="61"/>
        <v>3.8666666666666671</v>
      </c>
      <c r="BZ108" s="15">
        <v>1</v>
      </c>
      <c r="CA108" s="15">
        <f t="shared" si="62"/>
        <v>0</v>
      </c>
      <c r="CB108" s="15">
        <v>5</v>
      </c>
      <c r="CC108" s="15" t="s">
        <v>1008</v>
      </c>
      <c r="CD108" s="15" t="s">
        <v>1008</v>
      </c>
      <c r="CE108" s="15" t="s">
        <v>1007</v>
      </c>
      <c r="CH108" s="15" t="s">
        <v>1007</v>
      </c>
      <c r="CK108" s="15" t="s">
        <v>1007</v>
      </c>
      <c r="CL108" s="15" t="s">
        <v>1007</v>
      </c>
      <c r="CN108" s="15" t="s">
        <v>1007</v>
      </c>
      <c r="CP108" s="15" t="s">
        <v>1007</v>
      </c>
      <c r="CR108" s="15" t="s">
        <v>1007</v>
      </c>
      <c r="DB108" s="15">
        <v>3</v>
      </c>
      <c r="DC108" s="15">
        <v>2</v>
      </c>
      <c r="DD108" s="15">
        <v>2</v>
      </c>
      <c r="DE108" s="15">
        <v>2</v>
      </c>
      <c r="DF108" s="15">
        <v>1</v>
      </c>
      <c r="DG108" s="15">
        <v>2</v>
      </c>
      <c r="DL108" s="15">
        <v>4.5999999999999996</v>
      </c>
      <c r="DM108" s="15">
        <v>4.666666666666667</v>
      </c>
      <c r="DN108" s="15">
        <v>5</v>
      </c>
      <c r="DO108" s="15">
        <v>5</v>
      </c>
      <c r="DP108" s="15">
        <v>5</v>
      </c>
      <c r="DQ108" s="15">
        <v>4.25</v>
      </c>
      <c r="DR108" s="27">
        <f t="shared" si="41"/>
        <v>4.7527777777777773</v>
      </c>
      <c r="DS108" s="15">
        <f t="shared" si="68"/>
        <v>2.3194444444444442</v>
      </c>
    </row>
    <row r="109" spans="1:123" x14ac:dyDescent="0.2">
      <c r="A109" s="15">
        <v>54</v>
      </c>
      <c r="B109" s="15">
        <v>121</v>
      </c>
      <c r="C109" s="15">
        <v>1</v>
      </c>
      <c r="D109" s="15">
        <v>1</v>
      </c>
      <c r="E109" s="15">
        <f t="shared" si="42"/>
        <v>0</v>
      </c>
      <c r="F109" s="15">
        <f t="shared" si="43"/>
        <v>0</v>
      </c>
      <c r="G109" s="15">
        <f t="shared" si="44"/>
        <v>0</v>
      </c>
      <c r="H109" s="15">
        <f t="shared" si="45"/>
        <v>0</v>
      </c>
      <c r="I109" s="15">
        <v>0</v>
      </c>
      <c r="J109" s="15">
        <v>64</v>
      </c>
      <c r="K109" s="15">
        <v>4</v>
      </c>
      <c r="L109" s="15">
        <f t="shared" si="46"/>
        <v>0</v>
      </c>
      <c r="M109" s="15">
        <f t="shared" si="47"/>
        <v>0</v>
      </c>
      <c r="N109" s="15">
        <f t="shared" si="48"/>
        <v>1</v>
      </c>
      <c r="O109" s="15">
        <f t="shared" si="49"/>
        <v>0</v>
      </c>
      <c r="P109" s="15">
        <f t="shared" si="50"/>
        <v>0</v>
      </c>
      <c r="Q109" s="15">
        <v>2</v>
      </c>
      <c r="R109" s="15">
        <v>3</v>
      </c>
      <c r="S109" s="15">
        <v>27</v>
      </c>
      <c r="T109" s="15">
        <v>1</v>
      </c>
      <c r="U109" s="15">
        <v>1</v>
      </c>
      <c r="V109" s="15">
        <v>1</v>
      </c>
      <c r="W109" s="15">
        <v>120000</v>
      </c>
      <c r="X109" s="15">
        <v>1</v>
      </c>
      <c r="Y109" s="15">
        <v>0</v>
      </c>
      <c r="Z109" s="15">
        <v>1</v>
      </c>
      <c r="AA109" s="15">
        <f t="shared" si="39"/>
        <v>5</v>
      </c>
      <c r="AB109" s="193">
        <f t="shared" si="66"/>
        <v>1900</v>
      </c>
      <c r="AC109" s="159">
        <v>8</v>
      </c>
      <c r="AD109" s="159">
        <v>1</v>
      </c>
      <c r="AE109" s="159">
        <v>5</v>
      </c>
      <c r="AF109" s="159">
        <v>9500</v>
      </c>
      <c r="AG109" s="159">
        <f t="shared" si="77"/>
        <v>9500</v>
      </c>
      <c r="AH109" s="159">
        <v>15</v>
      </c>
      <c r="AI109" s="171">
        <f t="shared" si="78"/>
        <v>1900</v>
      </c>
      <c r="AM109" s="15">
        <f t="shared" si="53"/>
        <v>0</v>
      </c>
      <c r="AP109" s="15">
        <f t="shared" si="79"/>
        <v>9500</v>
      </c>
      <c r="AQ109" s="172">
        <f t="shared" si="76"/>
        <v>1900</v>
      </c>
      <c r="AR109" s="27">
        <f t="shared" si="55"/>
        <v>1</v>
      </c>
      <c r="AS109" s="172">
        <f t="shared" si="56"/>
        <v>1900</v>
      </c>
      <c r="AX109" s="15">
        <f t="shared" si="67"/>
        <v>0</v>
      </c>
      <c r="BI109" s="27">
        <f t="shared" si="57"/>
        <v>0</v>
      </c>
      <c r="BJ109" s="27">
        <f t="shared" si="58"/>
        <v>0</v>
      </c>
      <c r="BR109" s="27">
        <f t="shared" si="59"/>
        <v>0</v>
      </c>
      <c r="BS109" s="27">
        <f t="shared" si="60"/>
        <v>0</v>
      </c>
      <c r="BT109" s="15">
        <v>2.5</v>
      </c>
      <c r="BU109" s="15">
        <v>4</v>
      </c>
      <c r="BV109" s="15">
        <v>3.3333333333333335</v>
      </c>
      <c r="BW109" s="15">
        <v>5</v>
      </c>
      <c r="BX109" s="15">
        <v>4.5</v>
      </c>
      <c r="BY109" s="15">
        <f t="shared" si="61"/>
        <v>3.8666666666666671</v>
      </c>
      <c r="BZ109" s="15">
        <v>1</v>
      </c>
      <c r="CA109" s="15">
        <f t="shared" si="62"/>
        <v>0</v>
      </c>
      <c r="CB109" s="15">
        <v>5</v>
      </c>
      <c r="CC109" s="15" t="s">
        <v>1008</v>
      </c>
      <c r="CD109" s="15" t="s">
        <v>1008</v>
      </c>
      <c r="CE109" s="15" t="s">
        <v>1007</v>
      </c>
      <c r="CH109" s="15" t="s">
        <v>1007</v>
      </c>
      <c r="CK109" s="15" t="s">
        <v>1007</v>
      </c>
      <c r="CL109" s="15" t="s">
        <v>1007</v>
      </c>
      <c r="CN109" s="15" t="s">
        <v>1007</v>
      </c>
      <c r="CP109" s="15" t="s">
        <v>1007</v>
      </c>
      <c r="CR109" s="15" t="s">
        <v>1007</v>
      </c>
      <c r="DB109" s="15">
        <v>3</v>
      </c>
      <c r="DC109" s="15">
        <v>2</v>
      </c>
      <c r="DD109" s="15">
        <v>2</v>
      </c>
      <c r="DE109" s="15">
        <v>2</v>
      </c>
      <c r="DF109" s="15">
        <v>1</v>
      </c>
      <c r="DG109" s="15">
        <v>2</v>
      </c>
      <c r="DL109" s="27">
        <v>2.8</v>
      </c>
      <c r="DM109" s="27">
        <v>3</v>
      </c>
      <c r="DN109" s="27">
        <v>1.75</v>
      </c>
      <c r="DO109" s="27">
        <v>2.8</v>
      </c>
      <c r="DP109" s="27">
        <v>2</v>
      </c>
      <c r="DQ109" s="27">
        <v>2.25</v>
      </c>
      <c r="DR109" s="27">
        <f t="shared" si="41"/>
        <v>2.4333333333333331</v>
      </c>
      <c r="DS109" s="15">
        <f t="shared" si="68"/>
        <v>-1.9666666666666663</v>
      </c>
    </row>
    <row r="110" spans="1:123" x14ac:dyDescent="0.2">
      <c r="A110" s="15">
        <v>55</v>
      </c>
      <c r="B110" s="15">
        <v>122</v>
      </c>
      <c r="C110" s="15">
        <v>1</v>
      </c>
      <c r="D110" s="15">
        <v>1</v>
      </c>
      <c r="E110" s="15">
        <f t="shared" si="42"/>
        <v>0</v>
      </c>
      <c r="F110" s="15">
        <f t="shared" si="43"/>
        <v>0</v>
      </c>
      <c r="G110" s="15">
        <f t="shared" si="44"/>
        <v>0</v>
      </c>
      <c r="H110" s="15">
        <f t="shared" si="45"/>
        <v>0</v>
      </c>
      <c r="I110" s="15">
        <v>1</v>
      </c>
      <c r="J110" s="15">
        <v>54</v>
      </c>
      <c r="K110" s="15">
        <v>5</v>
      </c>
      <c r="L110" s="15">
        <f t="shared" si="46"/>
        <v>0</v>
      </c>
      <c r="M110" s="15">
        <f t="shared" si="47"/>
        <v>0</v>
      </c>
      <c r="N110" s="15">
        <f t="shared" si="48"/>
        <v>0</v>
      </c>
      <c r="O110" s="15">
        <f t="shared" si="49"/>
        <v>1</v>
      </c>
      <c r="P110" s="15">
        <f t="shared" si="50"/>
        <v>0</v>
      </c>
      <c r="Q110" s="15">
        <v>2</v>
      </c>
      <c r="R110" s="15">
        <v>3</v>
      </c>
      <c r="S110" s="15">
        <v>2</v>
      </c>
      <c r="T110" s="15">
        <v>0</v>
      </c>
      <c r="U110" s="15">
        <v>0</v>
      </c>
      <c r="V110" s="15">
        <v>1</v>
      </c>
      <c r="W110" s="15">
        <v>400000</v>
      </c>
      <c r="X110" s="15">
        <v>0</v>
      </c>
      <c r="Y110" s="15">
        <v>1</v>
      </c>
      <c r="Z110" s="15">
        <v>1</v>
      </c>
      <c r="AA110" s="15">
        <f t="shared" si="39"/>
        <v>5</v>
      </c>
      <c r="AB110" s="193">
        <f t="shared" si="66"/>
        <v>1600</v>
      </c>
      <c r="AC110" s="15">
        <v>8</v>
      </c>
      <c r="AD110" s="15">
        <v>1</v>
      </c>
      <c r="AE110" s="15">
        <v>5</v>
      </c>
      <c r="AF110" s="15">
        <v>8000</v>
      </c>
      <c r="AG110" s="15">
        <f t="shared" si="77"/>
        <v>8000</v>
      </c>
      <c r="AH110" s="15">
        <v>15</v>
      </c>
      <c r="AI110" s="27">
        <f t="shared" si="78"/>
        <v>1600</v>
      </c>
      <c r="AM110" s="15">
        <f t="shared" si="53"/>
        <v>0</v>
      </c>
      <c r="AP110" s="15">
        <f t="shared" si="79"/>
        <v>8000</v>
      </c>
      <c r="AQ110" s="172">
        <f t="shared" si="76"/>
        <v>1600</v>
      </c>
      <c r="AR110" s="27">
        <f t="shared" si="55"/>
        <v>1</v>
      </c>
      <c r="AS110" s="172">
        <f t="shared" si="56"/>
        <v>1600</v>
      </c>
      <c r="AX110" s="15">
        <f t="shared" si="67"/>
        <v>0</v>
      </c>
      <c r="BI110" s="27">
        <f t="shared" si="57"/>
        <v>0</v>
      </c>
      <c r="BJ110" s="27">
        <f t="shared" si="58"/>
        <v>0</v>
      </c>
      <c r="BR110" s="27">
        <f t="shared" si="59"/>
        <v>0</v>
      </c>
      <c r="BS110" s="27">
        <f t="shared" si="60"/>
        <v>0</v>
      </c>
      <c r="BT110" s="15">
        <v>1.25</v>
      </c>
      <c r="BU110" s="15">
        <v>1.6666666666666667</v>
      </c>
      <c r="BV110" s="15">
        <v>2</v>
      </c>
      <c r="BW110" s="15">
        <v>1</v>
      </c>
      <c r="BX110" s="15">
        <v>2.5</v>
      </c>
      <c r="BY110" s="15">
        <f t="shared" si="61"/>
        <v>1.6833333333333336</v>
      </c>
      <c r="BZ110" s="15">
        <v>1</v>
      </c>
      <c r="CA110" s="15">
        <f t="shared" si="62"/>
        <v>0</v>
      </c>
      <c r="CB110" s="15">
        <v>5</v>
      </c>
      <c r="CC110" s="15" t="s">
        <v>1008</v>
      </c>
      <c r="CD110" s="15" t="s">
        <v>1008</v>
      </c>
      <c r="CE110" s="15" t="s">
        <v>1007</v>
      </c>
      <c r="CH110" s="15" t="s">
        <v>1007</v>
      </c>
      <c r="CK110" s="15" t="s">
        <v>1007</v>
      </c>
      <c r="CL110" s="15" t="s">
        <v>1007</v>
      </c>
      <c r="CN110" s="15" t="s">
        <v>1007</v>
      </c>
      <c r="CP110" s="15" t="s">
        <v>1007</v>
      </c>
      <c r="CR110" s="15" t="s">
        <v>1007</v>
      </c>
      <c r="CZ110" s="15">
        <v>1</v>
      </c>
      <c r="DA110" s="15">
        <v>3</v>
      </c>
      <c r="DB110" s="15">
        <v>2</v>
      </c>
      <c r="DC110" s="15">
        <v>3</v>
      </c>
      <c r="DF110" s="15">
        <v>3</v>
      </c>
      <c r="DG110" s="15">
        <v>3</v>
      </c>
      <c r="DL110" s="150">
        <v>4.5999999999999996</v>
      </c>
      <c r="DM110" s="150">
        <v>3.6666666666666665</v>
      </c>
      <c r="DN110" s="150">
        <v>4.25</v>
      </c>
      <c r="DO110" s="150">
        <v>4.8</v>
      </c>
      <c r="DP110" s="150">
        <v>4.333333333333333</v>
      </c>
      <c r="DQ110" s="150">
        <v>4.75</v>
      </c>
      <c r="DR110" s="27">
        <f t="shared" si="41"/>
        <v>4.3999999999999995</v>
      </c>
      <c r="DS110" s="15">
        <f t="shared" si="68"/>
        <v>0.96388888888888813</v>
      </c>
    </row>
    <row r="111" spans="1:123" x14ac:dyDescent="0.2">
      <c r="A111" s="15">
        <v>55</v>
      </c>
      <c r="B111" s="15">
        <v>122</v>
      </c>
      <c r="C111" s="15">
        <v>1</v>
      </c>
      <c r="D111" s="15">
        <v>1</v>
      </c>
      <c r="E111" s="15">
        <f t="shared" si="42"/>
        <v>0</v>
      </c>
      <c r="F111" s="15">
        <f t="shared" si="43"/>
        <v>0</v>
      </c>
      <c r="G111" s="15">
        <f t="shared" si="44"/>
        <v>0</v>
      </c>
      <c r="H111" s="15">
        <f t="shared" si="45"/>
        <v>0</v>
      </c>
      <c r="I111" s="15">
        <v>1</v>
      </c>
      <c r="J111" s="15">
        <v>54</v>
      </c>
      <c r="K111" s="15">
        <v>5</v>
      </c>
      <c r="L111" s="15">
        <f t="shared" si="46"/>
        <v>0</v>
      </c>
      <c r="M111" s="15">
        <f t="shared" si="47"/>
        <v>0</v>
      </c>
      <c r="N111" s="15">
        <f t="shared" si="48"/>
        <v>0</v>
      </c>
      <c r="O111" s="15">
        <f t="shared" si="49"/>
        <v>1</v>
      </c>
      <c r="P111" s="15">
        <f t="shared" si="50"/>
        <v>0</v>
      </c>
      <c r="Q111" s="15">
        <v>2</v>
      </c>
      <c r="R111" s="15">
        <v>3</v>
      </c>
      <c r="S111" s="15">
        <v>2</v>
      </c>
      <c r="T111" s="15">
        <v>0</v>
      </c>
      <c r="U111" s="15">
        <v>0</v>
      </c>
      <c r="V111" s="15">
        <v>1</v>
      </c>
      <c r="W111" s="15">
        <v>400000</v>
      </c>
      <c r="X111" s="15">
        <v>0</v>
      </c>
      <c r="Y111" s="15">
        <v>0</v>
      </c>
      <c r="Z111" s="15">
        <v>1</v>
      </c>
      <c r="AA111" s="15">
        <f t="shared" si="39"/>
        <v>5</v>
      </c>
      <c r="AB111" s="193">
        <f t="shared" si="66"/>
        <v>1600</v>
      </c>
      <c r="AC111" s="159">
        <v>8</v>
      </c>
      <c r="AD111" s="159">
        <v>1</v>
      </c>
      <c r="AE111" s="159">
        <v>5</v>
      </c>
      <c r="AF111" s="159">
        <v>8000</v>
      </c>
      <c r="AG111" s="159">
        <f t="shared" si="77"/>
        <v>8000</v>
      </c>
      <c r="AH111" s="159">
        <v>15</v>
      </c>
      <c r="AI111" s="171">
        <f t="shared" si="78"/>
        <v>1600</v>
      </c>
      <c r="AM111" s="15">
        <f t="shared" si="53"/>
        <v>0</v>
      </c>
      <c r="AP111" s="15">
        <f t="shared" si="79"/>
        <v>8000</v>
      </c>
      <c r="AQ111" s="172">
        <f t="shared" si="76"/>
        <v>1600</v>
      </c>
      <c r="AR111" s="27">
        <f t="shared" si="55"/>
        <v>1</v>
      </c>
      <c r="AS111" s="172">
        <f t="shared" si="56"/>
        <v>1600</v>
      </c>
      <c r="AX111" s="15">
        <f t="shared" si="67"/>
        <v>0</v>
      </c>
      <c r="BI111" s="27">
        <f t="shared" si="57"/>
        <v>0</v>
      </c>
      <c r="BJ111" s="27">
        <f t="shared" si="58"/>
        <v>0</v>
      </c>
      <c r="BR111" s="27">
        <f t="shared" si="59"/>
        <v>0</v>
      </c>
      <c r="BS111" s="27">
        <f t="shared" si="60"/>
        <v>0</v>
      </c>
      <c r="BT111" s="15">
        <v>1.25</v>
      </c>
      <c r="BU111" s="15">
        <v>1.6666666666666667</v>
      </c>
      <c r="BV111" s="15">
        <v>2</v>
      </c>
      <c r="BW111" s="15">
        <v>1</v>
      </c>
      <c r="BX111" s="15">
        <v>2.5</v>
      </c>
      <c r="BY111" s="15">
        <f t="shared" si="61"/>
        <v>1.6833333333333336</v>
      </c>
      <c r="BZ111" s="15">
        <v>1</v>
      </c>
      <c r="CA111" s="15">
        <f t="shared" si="62"/>
        <v>0</v>
      </c>
      <c r="CB111" s="15">
        <v>5</v>
      </c>
      <c r="CC111" s="15" t="s">
        <v>1008</v>
      </c>
      <c r="CD111" s="15" t="s">
        <v>1008</v>
      </c>
      <c r="CE111" s="15" t="s">
        <v>1007</v>
      </c>
      <c r="CH111" s="15" t="s">
        <v>1007</v>
      </c>
      <c r="CK111" s="15" t="s">
        <v>1007</v>
      </c>
      <c r="CL111" s="15" t="s">
        <v>1007</v>
      </c>
      <c r="CN111" s="15" t="s">
        <v>1007</v>
      </c>
      <c r="CP111" s="15" t="s">
        <v>1007</v>
      </c>
      <c r="CR111" s="15" t="s">
        <v>1007</v>
      </c>
      <c r="CZ111" s="15">
        <v>1</v>
      </c>
      <c r="DA111" s="15">
        <v>3</v>
      </c>
      <c r="DB111" s="15">
        <v>2</v>
      </c>
      <c r="DC111" s="15">
        <v>3</v>
      </c>
      <c r="DF111" s="15">
        <v>3</v>
      </c>
      <c r="DG111" s="15">
        <v>3</v>
      </c>
      <c r="DL111" s="166">
        <v>3.6</v>
      </c>
      <c r="DM111" s="166">
        <v>3.6666666666666665</v>
      </c>
      <c r="DN111" s="166">
        <v>3.5</v>
      </c>
      <c r="DO111" s="166">
        <v>3.6</v>
      </c>
      <c r="DP111" s="166">
        <v>3</v>
      </c>
      <c r="DQ111" s="166">
        <v>3.25</v>
      </c>
      <c r="DR111" s="27">
        <f t="shared" si="41"/>
        <v>3.4361111111111113</v>
      </c>
      <c r="DS111" s="15">
        <f t="shared" si="68"/>
        <v>-1.3972222222222217</v>
      </c>
    </row>
    <row r="112" spans="1:123" x14ac:dyDescent="0.2">
      <c r="A112" s="15">
        <v>56</v>
      </c>
      <c r="B112" s="15">
        <v>123</v>
      </c>
      <c r="C112" s="15">
        <v>1</v>
      </c>
      <c r="D112" s="15">
        <v>5</v>
      </c>
      <c r="E112" s="15">
        <f t="shared" si="42"/>
        <v>0</v>
      </c>
      <c r="F112" s="15">
        <f t="shared" si="43"/>
        <v>0</v>
      </c>
      <c r="G112" s="15">
        <f t="shared" si="44"/>
        <v>1</v>
      </c>
      <c r="H112" s="15">
        <f t="shared" si="45"/>
        <v>0</v>
      </c>
      <c r="I112" s="15">
        <v>1</v>
      </c>
      <c r="J112" s="15">
        <v>65</v>
      </c>
      <c r="K112" s="15">
        <v>5</v>
      </c>
      <c r="L112" s="15">
        <f t="shared" si="46"/>
        <v>0</v>
      </c>
      <c r="M112" s="15">
        <f t="shared" si="47"/>
        <v>0</v>
      </c>
      <c r="N112" s="15">
        <f t="shared" si="48"/>
        <v>0</v>
      </c>
      <c r="O112" s="15">
        <f t="shared" si="49"/>
        <v>1</v>
      </c>
      <c r="P112" s="15">
        <f t="shared" si="50"/>
        <v>0</v>
      </c>
      <c r="Q112" s="15">
        <v>2</v>
      </c>
      <c r="R112" s="15">
        <v>4</v>
      </c>
      <c r="S112" s="15">
        <v>6</v>
      </c>
      <c r="T112" s="15">
        <v>1</v>
      </c>
      <c r="U112" s="15">
        <v>0</v>
      </c>
      <c r="V112" s="15">
        <v>1</v>
      </c>
      <c r="W112" s="15">
        <v>300000</v>
      </c>
      <c r="X112" s="15">
        <v>0</v>
      </c>
      <c r="Y112" s="15">
        <v>1</v>
      </c>
      <c r="Z112" s="15">
        <v>1</v>
      </c>
      <c r="AA112" s="15">
        <f t="shared" si="39"/>
        <v>2</v>
      </c>
      <c r="AB112" s="193">
        <f t="shared" si="66"/>
        <v>1000</v>
      </c>
      <c r="AC112" s="15">
        <v>7</v>
      </c>
      <c r="AD112" s="15">
        <v>1</v>
      </c>
      <c r="AE112" s="15">
        <v>2</v>
      </c>
      <c r="AF112" s="15">
        <v>1000</v>
      </c>
      <c r="AG112" s="15">
        <f t="shared" si="77"/>
        <v>1000</v>
      </c>
      <c r="AH112" s="15">
        <v>250</v>
      </c>
      <c r="AI112" s="27">
        <f t="shared" si="78"/>
        <v>500</v>
      </c>
      <c r="AJ112" s="15">
        <v>1</v>
      </c>
      <c r="AK112" s="15">
        <v>2</v>
      </c>
      <c r="AL112" s="15">
        <v>1000</v>
      </c>
      <c r="AM112" s="15">
        <f t="shared" si="53"/>
        <v>1000</v>
      </c>
      <c r="AN112" s="15">
        <v>250</v>
      </c>
      <c r="AP112" s="15">
        <f t="shared" si="79"/>
        <v>2000</v>
      </c>
      <c r="AQ112" s="172">
        <f t="shared" si="76"/>
        <v>1000</v>
      </c>
      <c r="AR112" s="27">
        <f t="shared" si="55"/>
        <v>1</v>
      </c>
      <c r="AS112" s="172">
        <f t="shared" si="56"/>
        <v>1000</v>
      </c>
      <c r="AX112" s="15">
        <f t="shared" si="67"/>
        <v>0</v>
      </c>
      <c r="BI112" s="27">
        <f t="shared" si="57"/>
        <v>0</v>
      </c>
      <c r="BJ112" s="27">
        <f t="shared" si="58"/>
        <v>0</v>
      </c>
      <c r="BR112" s="27">
        <f t="shared" si="59"/>
        <v>0</v>
      </c>
      <c r="BS112" s="27">
        <f t="shared" si="60"/>
        <v>0</v>
      </c>
      <c r="BT112" s="15">
        <v>1.25</v>
      </c>
      <c r="BU112" s="15">
        <v>1.6666666666666667</v>
      </c>
      <c r="BV112" s="15">
        <v>1.3333333333333333</v>
      </c>
      <c r="BW112" s="15">
        <v>1</v>
      </c>
      <c r="BX112" s="15">
        <v>1.5</v>
      </c>
      <c r="BY112" s="15">
        <f t="shared" si="61"/>
        <v>1.35</v>
      </c>
      <c r="BZ112" s="15">
        <v>1</v>
      </c>
      <c r="CA112" s="15">
        <f t="shared" si="62"/>
        <v>1</v>
      </c>
      <c r="CB112" s="15">
        <v>3</v>
      </c>
      <c r="CC112" s="15">
        <f t="shared" si="69"/>
        <v>1</v>
      </c>
      <c r="CD112" s="15">
        <f t="shared" si="70"/>
        <v>0</v>
      </c>
      <c r="CE112" s="15">
        <v>3</v>
      </c>
      <c r="CF112" s="15">
        <v>10</v>
      </c>
      <c r="CG112" s="15">
        <v>4</v>
      </c>
      <c r="CH112" s="15">
        <v>4</v>
      </c>
      <c r="CI112" s="15">
        <v>8</v>
      </c>
      <c r="CJ112" s="15">
        <v>4</v>
      </c>
      <c r="CK112" s="15">
        <v>1</v>
      </c>
      <c r="CL112" s="15">
        <v>1</v>
      </c>
      <c r="CN112" s="15">
        <v>1</v>
      </c>
      <c r="CP112" s="15">
        <v>1</v>
      </c>
      <c r="CR112" s="15">
        <v>1</v>
      </c>
      <c r="CZ112" s="15">
        <v>2</v>
      </c>
      <c r="DA112" s="15">
        <v>4</v>
      </c>
      <c r="DB112" s="15">
        <v>3</v>
      </c>
      <c r="DC112" s="15">
        <v>4</v>
      </c>
      <c r="DF112" s="15">
        <v>1</v>
      </c>
      <c r="DG112" s="15">
        <v>4</v>
      </c>
      <c r="DL112" s="15">
        <v>5</v>
      </c>
      <c r="DM112" s="15">
        <v>5</v>
      </c>
      <c r="DN112" s="15">
        <v>5</v>
      </c>
      <c r="DO112" s="15">
        <v>5</v>
      </c>
      <c r="DP112" s="15">
        <v>5</v>
      </c>
      <c r="DQ112" s="15">
        <v>4</v>
      </c>
      <c r="DR112" s="27">
        <f t="shared" si="41"/>
        <v>4.833333333333333</v>
      </c>
      <c r="DS112" s="15">
        <f t="shared" si="68"/>
        <v>0.74722222222222268</v>
      </c>
    </row>
    <row r="113" spans="1:130" x14ac:dyDescent="0.2">
      <c r="A113" s="15">
        <v>56</v>
      </c>
      <c r="B113" s="15">
        <v>123</v>
      </c>
      <c r="C113" s="15">
        <v>1</v>
      </c>
      <c r="D113" s="15">
        <v>5</v>
      </c>
      <c r="E113" s="15">
        <f t="shared" si="42"/>
        <v>0</v>
      </c>
      <c r="F113" s="15">
        <f t="shared" si="43"/>
        <v>0</v>
      </c>
      <c r="G113" s="15">
        <f t="shared" si="44"/>
        <v>1</v>
      </c>
      <c r="H113" s="15">
        <f t="shared" si="45"/>
        <v>0</v>
      </c>
      <c r="I113" s="15">
        <v>1</v>
      </c>
      <c r="J113" s="15">
        <v>65</v>
      </c>
      <c r="K113" s="15">
        <v>5</v>
      </c>
      <c r="L113" s="15">
        <f t="shared" si="46"/>
        <v>0</v>
      </c>
      <c r="M113" s="15">
        <f t="shared" si="47"/>
        <v>0</v>
      </c>
      <c r="N113" s="15">
        <f t="shared" si="48"/>
        <v>0</v>
      </c>
      <c r="O113" s="15">
        <f t="shared" si="49"/>
        <v>1</v>
      </c>
      <c r="P113" s="15">
        <f t="shared" si="50"/>
        <v>0</v>
      </c>
      <c r="Q113" s="15">
        <v>2</v>
      </c>
      <c r="R113" s="15">
        <v>4</v>
      </c>
      <c r="S113" s="15">
        <v>6</v>
      </c>
      <c r="T113" s="15">
        <v>1</v>
      </c>
      <c r="U113" s="15">
        <v>0</v>
      </c>
      <c r="V113" s="15">
        <v>1</v>
      </c>
      <c r="W113" s="15">
        <v>300000</v>
      </c>
      <c r="X113" s="15">
        <v>0</v>
      </c>
      <c r="Y113" s="15">
        <v>0</v>
      </c>
      <c r="Z113" s="15">
        <v>1</v>
      </c>
      <c r="AA113" s="15">
        <f t="shared" si="39"/>
        <v>2</v>
      </c>
      <c r="AB113" s="193">
        <f t="shared" si="66"/>
        <v>1000</v>
      </c>
      <c r="AC113" s="159">
        <v>7</v>
      </c>
      <c r="AD113" s="159">
        <v>1</v>
      </c>
      <c r="AE113" s="159">
        <v>2</v>
      </c>
      <c r="AF113" s="159">
        <v>1000</v>
      </c>
      <c r="AG113" s="159">
        <f t="shared" si="77"/>
        <v>1000</v>
      </c>
      <c r="AH113" s="159">
        <v>250</v>
      </c>
      <c r="AI113" s="171">
        <f t="shared" si="78"/>
        <v>500</v>
      </c>
      <c r="AJ113" s="15">
        <v>1</v>
      </c>
      <c r="AK113" s="15">
        <v>2</v>
      </c>
      <c r="AL113" s="15">
        <v>1000</v>
      </c>
      <c r="AM113" s="15">
        <f t="shared" si="53"/>
        <v>1000</v>
      </c>
      <c r="AN113" s="15">
        <v>250</v>
      </c>
      <c r="AP113" s="15">
        <f t="shared" si="79"/>
        <v>2000</v>
      </c>
      <c r="AQ113" s="172">
        <f t="shared" si="76"/>
        <v>1000</v>
      </c>
      <c r="AR113" s="27">
        <f t="shared" si="55"/>
        <v>1</v>
      </c>
      <c r="AS113" s="172">
        <f t="shared" si="56"/>
        <v>1000</v>
      </c>
      <c r="AX113" s="15">
        <f t="shared" si="67"/>
        <v>0</v>
      </c>
      <c r="BI113" s="27">
        <f t="shared" si="57"/>
        <v>0</v>
      </c>
      <c r="BJ113" s="27">
        <f t="shared" si="58"/>
        <v>0</v>
      </c>
      <c r="BR113" s="27">
        <f t="shared" si="59"/>
        <v>0</v>
      </c>
      <c r="BS113" s="27">
        <f t="shared" si="60"/>
        <v>0</v>
      </c>
      <c r="BT113" s="15">
        <v>1.25</v>
      </c>
      <c r="BU113" s="15">
        <v>1.6666666666666667</v>
      </c>
      <c r="BV113" s="15">
        <v>1.3333333333333333</v>
      </c>
      <c r="BW113" s="15">
        <v>1</v>
      </c>
      <c r="BX113" s="15">
        <v>1.5</v>
      </c>
      <c r="BY113" s="15">
        <f t="shared" si="61"/>
        <v>1.35</v>
      </c>
      <c r="BZ113" s="15">
        <v>1</v>
      </c>
      <c r="CA113" s="15">
        <f t="shared" si="62"/>
        <v>1</v>
      </c>
      <c r="CB113" s="15">
        <v>3</v>
      </c>
      <c r="CC113" s="15">
        <f t="shared" si="69"/>
        <v>1</v>
      </c>
      <c r="CD113" s="15">
        <f t="shared" si="70"/>
        <v>0</v>
      </c>
      <c r="CE113" s="15">
        <v>3</v>
      </c>
      <c r="CF113" s="15">
        <v>10</v>
      </c>
      <c r="CG113" s="15">
        <v>4</v>
      </c>
      <c r="CH113" s="15">
        <v>4</v>
      </c>
      <c r="CI113" s="15">
        <v>8</v>
      </c>
      <c r="CJ113" s="15">
        <v>4</v>
      </c>
      <c r="CK113" s="15">
        <v>1</v>
      </c>
      <c r="CL113" s="15">
        <v>1</v>
      </c>
      <c r="CN113" s="15">
        <v>1</v>
      </c>
      <c r="CP113" s="15">
        <v>1</v>
      </c>
      <c r="CR113" s="15">
        <v>1</v>
      </c>
      <c r="CZ113" s="15">
        <v>2</v>
      </c>
      <c r="DA113" s="15">
        <v>4</v>
      </c>
      <c r="DB113" s="15">
        <v>3</v>
      </c>
      <c r="DC113" s="15">
        <v>4</v>
      </c>
      <c r="DF113" s="15">
        <v>1</v>
      </c>
      <c r="DG113" s="15">
        <v>4</v>
      </c>
      <c r="DL113" s="27">
        <v>4</v>
      </c>
      <c r="DM113" s="27">
        <v>4.333333333333333</v>
      </c>
      <c r="DN113" s="27">
        <v>4.25</v>
      </c>
      <c r="DO113" s="27">
        <v>4.5999999999999996</v>
      </c>
      <c r="DP113" s="27">
        <v>3.3333333333333335</v>
      </c>
      <c r="DQ113" s="27">
        <v>4</v>
      </c>
      <c r="DR113" s="27">
        <f t="shared" si="41"/>
        <v>4.0861111111111104</v>
      </c>
      <c r="DS113" s="15">
        <f t="shared" si="68"/>
        <v>-0.21388888888888946</v>
      </c>
    </row>
    <row r="114" spans="1:130" x14ac:dyDescent="0.2">
      <c r="A114" s="15">
        <v>57</v>
      </c>
      <c r="B114" s="15">
        <v>124</v>
      </c>
      <c r="C114" s="15">
        <v>1</v>
      </c>
      <c r="D114" s="15">
        <v>1</v>
      </c>
      <c r="E114" s="15">
        <f t="shared" si="42"/>
        <v>0</v>
      </c>
      <c r="F114" s="15">
        <f t="shared" si="43"/>
        <v>0</v>
      </c>
      <c r="G114" s="15">
        <f t="shared" si="44"/>
        <v>0</v>
      </c>
      <c r="H114" s="15">
        <f t="shared" si="45"/>
        <v>0</v>
      </c>
      <c r="I114" s="15">
        <v>1</v>
      </c>
      <c r="J114" s="15">
        <v>61</v>
      </c>
      <c r="K114" s="15">
        <v>3</v>
      </c>
      <c r="L114" s="15">
        <f t="shared" si="46"/>
        <v>0</v>
      </c>
      <c r="M114" s="15">
        <f t="shared" si="47"/>
        <v>1</v>
      </c>
      <c r="N114" s="15">
        <f t="shared" si="48"/>
        <v>0</v>
      </c>
      <c r="O114" s="15">
        <f t="shared" si="49"/>
        <v>0</v>
      </c>
      <c r="P114" s="15">
        <f t="shared" si="50"/>
        <v>0</v>
      </c>
      <c r="Q114" s="15">
        <v>2</v>
      </c>
      <c r="R114" s="15">
        <v>4</v>
      </c>
      <c r="S114" s="15">
        <v>12</v>
      </c>
      <c r="T114" s="15">
        <v>0</v>
      </c>
      <c r="U114" s="15">
        <v>0</v>
      </c>
      <c r="V114" s="15">
        <v>1</v>
      </c>
      <c r="W114" s="15">
        <v>400000</v>
      </c>
      <c r="X114" s="15">
        <v>0</v>
      </c>
      <c r="Y114" s="15">
        <v>1</v>
      </c>
      <c r="Z114" s="15">
        <v>0</v>
      </c>
      <c r="AA114" s="15">
        <f t="shared" si="39"/>
        <v>2</v>
      </c>
      <c r="AB114" s="193">
        <f t="shared" si="66"/>
        <v>475</v>
      </c>
      <c r="AC114" s="15">
        <v>7</v>
      </c>
      <c r="AD114" s="15">
        <v>1</v>
      </c>
      <c r="AE114" s="15">
        <v>1</v>
      </c>
      <c r="AF114" s="15">
        <v>400</v>
      </c>
      <c r="AG114" s="15">
        <f t="shared" si="77"/>
        <v>400</v>
      </c>
      <c r="AH114" s="15">
        <v>250</v>
      </c>
      <c r="AI114" s="27">
        <f t="shared" si="78"/>
        <v>400</v>
      </c>
      <c r="AJ114" s="15">
        <v>1</v>
      </c>
      <c r="AK114" s="15">
        <v>1</v>
      </c>
      <c r="AL114" s="15">
        <v>400</v>
      </c>
      <c r="AM114" s="15">
        <f t="shared" si="53"/>
        <v>400</v>
      </c>
      <c r="AN114" s="15">
        <v>250</v>
      </c>
      <c r="AP114" s="15">
        <f t="shared" si="79"/>
        <v>800</v>
      </c>
      <c r="AQ114" s="172">
        <f t="shared" si="76"/>
        <v>800</v>
      </c>
      <c r="AR114" s="27">
        <f t="shared" si="55"/>
        <v>0.5</v>
      </c>
      <c r="AS114" s="172">
        <f t="shared" si="56"/>
        <v>400</v>
      </c>
      <c r="AT114" s="15">
        <v>7</v>
      </c>
      <c r="AU114" s="15">
        <v>1</v>
      </c>
      <c r="AV114" s="15">
        <v>1</v>
      </c>
      <c r="AW114" s="15">
        <v>150</v>
      </c>
      <c r="AX114" s="15">
        <f t="shared" si="67"/>
        <v>150</v>
      </c>
      <c r="AY114" s="15">
        <v>250</v>
      </c>
      <c r="AZ114" s="15">
        <v>150</v>
      </c>
      <c r="BG114" s="15">
        <f>$AX114+$BD114</f>
        <v>150</v>
      </c>
      <c r="BH114" s="15">
        <f t="shared" si="63"/>
        <v>150</v>
      </c>
      <c r="BI114" s="27">
        <f t="shared" si="57"/>
        <v>0.5</v>
      </c>
      <c r="BJ114" s="27">
        <f t="shared" si="58"/>
        <v>75</v>
      </c>
      <c r="BR114" s="27">
        <f t="shared" si="59"/>
        <v>0</v>
      </c>
      <c r="BS114" s="27">
        <f t="shared" si="60"/>
        <v>0</v>
      </c>
      <c r="BT114" s="15">
        <v>1.5</v>
      </c>
      <c r="BU114" s="15">
        <v>1.3333333333333333</v>
      </c>
      <c r="BV114" s="15">
        <v>1.6666666666666667</v>
      </c>
      <c r="BW114" s="15">
        <v>2</v>
      </c>
      <c r="BX114" s="15">
        <v>2</v>
      </c>
      <c r="BY114" s="15">
        <f t="shared" si="61"/>
        <v>1.7</v>
      </c>
      <c r="BZ114" s="15">
        <v>1</v>
      </c>
      <c r="CA114" s="15">
        <f t="shared" si="62"/>
        <v>0</v>
      </c>
      <c r="CB114" s="15">
        <v>5</v>
      </c>
      <c r="CC114" s="15" t="s">
        <v>1008</v>
      </c>
      <c r="CD114" s="15" t="s">
        <v>1008</v>
      </c>
      <c r="CE114" s="15" t="s">
        <v>1007</v>
      </c>
      <c r="CH114" s="15" t="s">
        <v>1007</v>
      </c>
      <c r="CK114" s="15" t="s">
        <v>1007</v>
      </c>
      <c r="CL114" s="15" t="s">
        <v>1007</v>
      </c>
      <c r="CN114" s="15" t="s">
        <v>1007</v>
      </c>
      <c r="CP114" s="15" t="s">
        <v>1007</v>
      </c>
      <c r="CR114" s="15" t="s">
        <v>1007</v>
      </c>
      <c r="CZ114" s="15">
        <v>2</v>
      </c>
      <c r="DA114" s="15">
        <v>3</v>
      </c>
      <c r="DB114" s="15">
        <v>1</v>
      </c>
      <c r="DC114" s="15">
        <v>3</v>
      </c>
      <c r="DD114" s="15">
        <v>3</v>
      </c>
      <c r="DE114" s="15">
        <v>3</v>
      </c>
      <c r="DL114" s="150">
        <v>4.4000000000000004</v>
      </c>
      <c r="DM114" s="150">
        <v>4.333333333333333</v>
      </c>
      <c r="DN114" s="150">
        <v>4.75</v>
      </c>
      <c r="DO114" s="150">
        <v>4.4000000000000004</v>
      </c>
      <c r="DP114" s="150">
        <v>3.6666666666666665</v>
      </c>
      <c r="DQ114" s="150">
        <v>4.25</v>
      </c>
      <c r="DR114" s="27">
        <f t="shared" si="41"/>
        <v>4.3</v>
      </c>
      <c r="DS114" s="15">
        <f t="shared" si="68"/>
        <v>1.6250000000000004</v>
      </c>
    </row>
    <row r="115" spans="1:130" x14ac:dyDescent="0.2">
      <c r="A115" s="15">
        <v>57</v>
      </c>
      <c r="B115" s="15">
        <v>124</v>
      </c>
      <c r="C115" s="15">
        <v>1</v>
      </c>
      <c r="D115" s="15">
        <v>1</v>
      </c>
      <c r="E115" s="15">
        <f t="shared" si="42"/>
        <v>0</v>
      </c>
      <c r="F115" s="15">
        <f t="shared" si="43"/>
        <v>0</v>
      </c>
      <c r="G115" s="15">
        <f t="shared" si="44"/>
        <v>0</v>
      </c>
      <c r="H115" s="15">
        <f t="shared" si="45"/>
        <v>0</v>
      </c>
      <c r="I115" s="15">
        <v>1</v>
      </c>
      <c r="J115" s="15">
        <v>61</v>
      </c>
      <c r="K115" s="15">
        <v>3</v>
      </c>
      <c r="L115" s="15">
        <f t="shared" si="46"/>
        <v>0</v>
      </c>
      <c r="M115" s="15">
        <f t="shared" si="47"/>
        <v>1</v>
      </c>
      <c r="N115" s="15">
        <f t="shared" si="48"/>
        <v>0</v>
      </c>
      <c r="O115" s="15">
        <f t="shared" si="49"/>
        <v>0</v>
      </c>
      <c r="P115" s="15">
        <f t="shared" si="50"/>
        <v>0</v>
      </c>
      <c r="Q115" s="15">
        <v>2</v>
      </c>
      <c r="R115" s="15">
        <v>4</v>
      </c>
      <c r="S115" s="15">
        <v>12</v>
      </c>
      <c r="T115" s="15">
        <v>0</v>
      </c>
      <c r="U115" s="15">
        <v>0</v>
      </c>
      <c r="V115" s="15">
        <v>1</v>
      </c>
      <c r="W115" s="15">
        <v>400000</v>
      </c>
      <c r="X115" s="15">
        <v>0</v>
      </c>
      <c r="Y115" s="15">
        <v>0</v>
      </c>
      <c r="Z115" s="15">
        <v>0</v>
      </c>
      <c r="AA115" s="15">
        <f t="shared" si="39"/>
        <v>2</v>
      </c>
      <c r="AB115" s="193">
        <f t="shared" si="66"/>
        <v>475</v>
      </c>
      <c r="AC115" s="159">
        <v>7</v>
      </c>
      <c r="AD115" s="159">
        <v>1</v>
      </c>
      <c r="AE115" s="159">
        <v>1</v>
      </c>
      <c r="AF115" s="159">
        <v>400</v>
      </c>
      <c r="AG115" s="159">
        <f t="shared" si="77"/>
        <v>400</v>
      </c>
      <c r="AH115" s="159">
        <v>250</v>
      </c>
      <c r="AI115" s="171">
        <f t="shared" si="78"/>
        <v>400</v>
      </c>
      <c r="AJ115" s="15">
        <v>1</v>
      </c>
      <c r="AK115" s="15">
        <v>1</v>
      </c>
      <c r="AL115" s="15">
        <v>400</v>
      </c>
      <c r="AM115" s="15">
        <f t="shared" si="53"/>
        <v>400</v>
      </c>
      <c r="AN115" s="15">
        <v>250</v>
      </c>
      <c r="AP115" s="15">
        <f t="shared" si="79"/>
        <v>800</v>
      </c>
      <c r="AQ115" s="172">
        <f t="shared" si="76"/>
        <v>800</v>
      </c>
      <c r="AR115" s="27">
        <f t="shared" si="55"/>
        <v>0.5</v>
      </c>
      <c r="AS115" s="172">
        <f t="shared" si="56"/>
        <v>400</v>
      </c>
      <c r="AT115" s="15">
        <v>7</v>
      </c>
      <c r="AU115" s="15">
        <v>1</v>
      </c>
      <c r="AV115" s="15">
        <v>1</v>
      </c>
      <c r="AW115" s="15">
        <v>150</v>
      </c>
      <c r="AX115" s="15">
        <f t="shared" si="67"/>
        <v>150</v>
      </c>
      <c r="AY115" s="15">
        <v>250</v>
      </c>
      <c r="BG115" s="15">
        <f>$AX115+$BD115</f>
        <v>150</v>
      </c>
      <c r="BH115" s="15">
        <f t="shared" si="63"/>
        <v>150</v>
      </c>
      <c r="BI115" s="27">
        <f t="shared" si="57"/>
        <v>0.5</v>
      </c>
      <c r="BJ115" s="27">
        <f t="shared" si="58"/>
        <v>75</v>
      </c>
      <c r="BR115" s="27">
        <f t="shared" si="59"/>
        <v>0</v>
      </c>
      <c r="BS115" s="27">
        <f t="shared" si="60"/>
        <v>0</v>
      </c>
      <c r="BT115" s="15">
        <v>1.5</v>
      </c>
      <c r="BU115" s="15">
        <v>1.3333333333333333</v>
      </c>
      <c r="BV115" s="15">
        <v>1.6666666666666667</v>
      </c>
      <c r="BW115" s="15">
        <v>2</v>
      </c>
      <c r="BX115" s="15">
        <v>2</v>
      </c>
      <c r="BY115" s="15">
        <f t="shared" si="61"/>
        <v>1.7</v>
      </c>
      <c r="BZ115" s="15">
        <v>1</v>
      </c>
      <c r="CA115" s="15">
        <f t="shared" si="62"/>
        <v>0</v>
      </c>
      <c r="CB115" s="15">
        <v>5</v>
      </c>
      <c r="CC115" s="15" t="s">
        <v>1008</v>
      </c>
      <c r="CD115" s="15" t="s">
        <v>1008</v>
      </c>
      <c r="CE115" s="15" t="s">
        <v>1007</v>
      </c>
      <c r="CH115" s="15" t="s">
        <v>1007</v>
      </c>
      <c r="CK115" s="15" t="s">
        <v>1007</v>
      </c>
      <c r="CL115" s="15" t="s">
        <v>1007</v>
      </c>
      <c r="CN115" s="15" t="s">
        <v>1007</v>
      </c>
      <c r="CP115" s="15" t="s">
        <v>1007</v>
      </c>
      <c r="CR115" s="15" t="s">
        <v>1007</v>
      </c>
      <c r="CZ115" s="15">
        <v>2</v>
      </c>
      <c r="DA115" s="15">
        <v>3</v>
      </c>
      <c r="DB115" s="15">
        <v>1</v>
      </c>
      <c r="DC115" s="15">
        <v>3</v>
      </c>
      <c r="DD115" s="15">
        <v>3</v>
      </c>
      <c r="DE115" s="15">
        <v>3</v>
      </c>
      <c r="DL115" s="166">
        <v>3.2</v>
      </c>
      <c r="DM115" s="166">
        <v>3</v>
      </c>
      <c r="DN115" s="166">
        <v>3</v>
      </c>
      <c r="DO115" s="166">
        <v>3.6</v>
      </c>
      <c r="DP115" s="166">
        <v>2</v>
      </c>
      <c r="DQ115" s="166">
        <v>1.25</v>
      </c>
      <c r="DR115" s="27">
        <f t="shared" si="41"/>
        <v>2.6749999999999994</v>
      </c>
      <c r="DS115" s="15">
        <f t="shared" si="68"/>
        <v>-1.7472222222222231</v>
      </c>
    </row>
    <row r="116" spans="1:130" x14ac:dyDescent="0.2">
      <c r="A116" s="15">
        <v>58</v>
      </c>
      <c r="B116" s="15">
        <v>127</v>
      </c>
      <c r="C116" s="15">
        <v>1</v>
      </c>
      <c r="D116" s="15">
        <v>3</v>
      </c>
      <c r="E116" s="15">
        <f t="shared" si="42"/>
        <v>0</v>
      </c>
      <c r="F116" s="15">
        <f t="shared" si="43"/>
        <v>1</v>
      </c>
      <c r="G116" s="15">
        <f t="shared" si="44"/>
        <v>0</v>
      </c>
      <c r="H116" s="15">
        <f t="shared" si="45"/>
        <v>0</v>
      </c>
      <c r="I116" s="15">
        <v>1</v>
      </c>
      <c r="J116" s="15">
        <v>55</v>
      </c>
      <c r="K116" s="15">
        <v>4</v>
      </c>
      <c r="L116" s="15">
        <f t="shared" si="46"/>
        <v>0</v>
      </c>
      <c r="M116" s="15">
        <f t="shared" si="47"/>
        <v>0</v>
      </c>
      <c r="N116" s="15">
        <f t="shared" si="48"/>
        <v>1</v>
      </c>
      <c r="O116" s="15">
        <f t="shared" si="49"/>
        <v>0</v>
      </c>
      <c r="P116" s="15">
        <f t="shared" si="50"/>
        <v>0</v>
      </c>
      <c r="Q116" s="15">
        <v>2</v>
      </c>
      <c r="R116" s="15">
        <v>5</v>
      </c>
      <c r="S116" s="15">
        <v>10</v>
      </c>
      <c r="T116" s="15">
        <v>1</v>
      </c>
      <c r="U116" s="15">
        <v>0</v>
      </c>
      <c r="V116" s="15">
        <v>1</v>
      </c>
      <c r="W116" s="15">
        <v>10000</v>
      </c>
      <c r="X116" s="15">
        <v>1</v>
      </c>
      <c r="Y116" s="15">
        <v>1</v>
      </c>
      <c r="Z116" s="15">
        <v>1</v>
      </c>
      <c r="AA116" s="15">
        <f t="shared" si="39"/>
        <v>17</v>
      </c>
      <c r="AB116" s="193">
        <f t="shared" si="66"/>
        <v>411.76470588235293</v>
      </c>
      <c r="AC116" s="15">
        <v>1</v>
      </c>
      <c r="AD116" s="15">
        <v>1</v>
      </c>
      <c r="AE116" s="15">
        <v>17</v>
      </c>
      <c r="AF116" s="15">
        <v>7000</v>
      </c>
      <c r="AG116" s="15">
        <f t="shared" si="77"/>
        <v>7000</v>
      </c>
      <c r="AH116" s="15">
        <v>16</v>
      </c>
      <c r="AI116" s="27">
        <f t="shared" si="78"/>
        <v>411.76470588235293</v>
      </c>
      <c r="AM116" s="15">
        <f t="shared" si="53"/>
        <v>0</v>
      </c>
      <c r="AP116" s="15">
        <f t="shared" si="79"/>
        <v>7000</v>
      </c>
      <c r="AQ116" s="172">
        <f t="shared" si="76"/>
        <v>411.76470588235293</v>
      </c>
      <c r="AR116" s="27">
        <f t="shared" si="55"/>
        <v>1</v>
      </c>
      <c r="AS116" s="172">
        <f t="shared" si="56"/>
        <v>411.76470588235293</v>
      </c>
      <c r="AX116" s="15">
        <f t="shared" si="67"/>
        <v>0</v>
      </c>
      <c r="BI116" s="27">
        <f t="shared" si="57"/>
        <v>0</v>
      </c>
      <c r="BJ116" s="27">
        <f t="shared" si="58"/>
        <v>0</v>
      </c>
      <c r="BR116" s="27">
        <f t="shared" si="59"/>
        <v>0</v>
      </c>
      <c r="BS116" s="27">
        <f t="shared" si="60"/>
        <v>0</v>
      </c>
      <c r="BT116" s="15">
        <v>1.5</v>
      </c>
      <c r="BU116" s="15">
        <v>2.6666666666666665</v>
      </c>
      <c r="BV116" s="15">
        <v>2</v>
      </c>
      <c r="BW116" s="15">
        <v>1.5</v>
      </c>
      <c r="BX116" s="15">
        <v>2.5</v>
      </c>
      <c r="BY116" s="15">
        <f t="shared" si="61"/>
        <v>2.0333333333333332</v>
      </c>
      <c r="BZ116" s="15">
        <v>4</v>
      </c>
      <c r="CA116" s="15">
        <f t="shared" si="62"/>
        <v>0</v>
      </c>
      <c r="CB116" s="15">
        <v>5</v>
      </c>
      <c r="CC116" s="15" t="s">
        <v>1008</v>
      </c>
      <c r="CD116" s="15" t="s">
        <v>1008</v>
      </c>
      <c r="CE116" s="15" t="s">
        <v>1007</v>
      </c>
      <c r="CH116" s="15" t="s">
        <v>1007</v>
      </c>
      <c r="CK116" s="15" t="s">
        <v>1007</v>
      </c>
      <c r="CL116" s="15" t="s">
        <v>1007</v>
      </c>
      <c r="CN116" s="15" t="s">
        <v>1007</v>
      </c>
      <c r="CP116" s="15" t="s">
        <v>1007</v>
      </c>
      <c r="CR116" s="15" t="s">
        <v>1007</v>
      </c>
      <c r="DH116" s="15" t="s">
        <v>612</v>
      </c>
      <c r="DL116" s="150">
        <v>4.8</v>
      </c>
      <c r="DM116" s="150">
        <v>4</v>
      </c>
      <c r="DN116" s="150">
        <v>4.5</v>
      </c>
      <c r="DO116" s="150">
        <v>4.4000000000000004</v>
      </c>
      <c r="DP116" s="150">
        <v>4.333333333333333</v>
      </c>
      <c r="DQ116" s="150">
        <v>4.5</v>
      </c>
      <c r="DR116" s="27">
        <f t="shared" si="41"/>
        <v>4.4222222222222225</v>
      </c>
      <c r="DS116" s="15">
        <f t="shared" si="68"/>
        <v>0.33888888888888946</v>
      </c>
    </row>
    <row r="117" spans="1:130" ht="17.75" customHeight="1" x14ac:dyDescent="0.2">
      <c r="A117" s="15">
        <v>58</v>
      </c>
      <c r="B117" s="15">
        <v>127</v>
      </c>
      <c r="C117" s="15">
        <v>1</v>
      </c>
      <c r="D117" s="15">
        <v>3</v>
      </c>
      <c r="E117" s="15">
        <f t="shared" si="42"/>
        <v>0</v>
      </c>
      <c r="F117" s="15">
        <f t="shared" si="43"/>
        <v>1</v>
      </c>
      <c r="G117" s="15">
        <f t="shared" si="44"/>
        <v>0</v>
      </c>
      <c r="H117" s="15">
        <f t="shared" si="45"/>
        <v>0</v>
      </c>
      <c r="I117" s="15">
        <v>1</v>
      </c>
      <c r="J117" s="15">
        <v>55</v>
      </c>
      <c r="K117" s="15">
        <v>4</v>
      </c>
      <c r="L117" s="15">
        <f t="shared" si="46"/>
        <v>0</v>
      </c>
      <c r="M117" s="15">
        <f t="shared" si="47"/>
        <v>0</v>
      </c>
      <c r="N117" s="15">
        <f t="shared" si="48"/>
        <v>1</v>
      </c>
      <c r="O117" s="15">
        <f t="shared" si="49"/>
        <v>0</v>
      </c>
      <c r="P117" s="15">
        <f t="shared" si="50"/>
        <v>0</v>
      </c>
      <c r="Q117" s="15">
        <v>2</v>
      </c>
      <c r="R117" s="15">
        <v>5</v>
      </c>
      <c r="S117" s="15">
        <v>10</v>
      </c>
      <c r="T117" s="15">
        <v>1</v>
      </c>
      <c r="U117" s="15">
        <v>0</v>
      </c>
      <c r="V117" s="15">
        <v>1</v>
      </c>
      <c r="W117" s="15">
        <v>10000</v>
      </c>
      <c r="X117" s="15">
        <v>1</v>
      </c>
      <c r="Y117" s="15">
        <v>0</v>
      </c>
      <c r="Z117" s="15">
        <v>1</v>
      </c>
      <c r="AA117" s="15">
        <f t="shared" si="39"/>
        <v>17</v>
      </c>
      <c r="AB117" s="193">
        <f t="shared" si="66"/>
        <v>411.76470588235293</v>
      </c>
      <c r="AC117" s="159">
        <v>1</v>
      </c>
      <c r="AD117" s="159">
        <v>1</v>
      </c>
      <c r="AE117" s="159">
        <v>17</v>
      </c>
      <c r="AF117" s="159">
        <v>7000</v>
      </c>
      <c r="AG117" s="159">
        <f t="shared" si="77"/>
        <v>7000</v>
      </c>
      <c r="AH117" s="159">
        <v>15</v>
      </c>
      <c r="AI117" s="171">
        <f t="shared" si="78"/>
        <v>411.76470588235293</v>
      </c>
      <c r="AM117" s="15">
        <f t="shared" si="53"/>
        <v>0</v>
      </c>
      <c r="AP117" s="15">
        <f t="shared" si="79"/>
        <v>7000</v>
      </c>
      <c r="AQ117" s="172">
        <f t="shared" si="76"/>
        <v>411.76470588235293</v>
      </c>
      <c r="AR117" s="27">
        <f t="shared" si="55"/>
        <v>1</v>
      </c>
      <c r="AS117" s="172">
        <f t="shared" si="56"/>
        <v>411.76470588235293</v>
      </c>
      <c r="AX117" s="15">
        <f t="shared" si="67"/>
        <v>0</v>
      </c>
      <c r="BI117" s="27">
        <f t="shared" si="57"/>
        <v>0</v>
      </c>
      <c r="BJ117" s="27">
        <f t="shared" si="58"/>
        <v>0</v>
      </c>
      <c r="BR117" s="27">
        <f t="shared" si="59"/>
        <v>0</v>
      </c>
      <c r="BS117" s="27">
        <f t="shared" si="60"/>
        <v>0</v>
      </c>
      <c r="BT117" s="15">
        <v>1.5</v>
      </c>
      <c r="BU117" s="15">
        <v>2.6666666666666665</v>
      </c>
      <c r="BV117" s="15">
        <v>2</v>
      </c>
      <c r="BW117" s="15">
        <v>1.5</v>
      </c>
      <c r="BX117" s="15">
        <v>2.5</v>
      </c>
      <c r="BY117" s="15">
        <f t="shared" si="61"/>
        <v>2.0333333333333332</v>
      </c>
      <c r="BZ117" s="15">
        <v>4</v>
      </c>
      <c r="CA117" s="15">
        <f t="shared" si="62"/>
        <v>0</v>
      </c>
      <c r="CB117" s="15">
        <v>5</v>
      </c>
      <c r="CC117" s="15" t="s">
        <v>1008</v>
      </c>
      <c r="CD117" s="15" t="s">
        <v>1008</v>
      </c>
      <c r="CE117" s="15" t="s">
        <v>1007</v>
      </c>
      <c r="CH117" s="15" t="s">
        <v>1007</v>
      </c>
      <c r="CK117" s="15" t="s">
        <v>1007</v>
      </c>
      <c r="CL117" s="15" t="s">
        <v>1007</v>
      </c>
      <c r="CN117" s="15" t="s">
        <v>1007</v>
      </c>
      <c r="CP117" s="15" t="s">
        <v>1007</v>
      </c>
      <c r="CR117" s="15" t="s">
        <v>1007</v>
      </c>
      <c r="DH117" s="15" t="s">
        <v>612</v>
      </c>
      <c r="DL117" s="166">
        <v>4.8</v>
      </c>
      <c r="DM117" s="166">
        <v>3.6666666666666665</v>
      </c>
      <c r="DN117" s="166">
        <v>4</v>
      </c>
      <c r="DO117" s="166">
        <v>4.2</v>
      </c>
      <c r="DP117" s="166">
        <v>3.3333333333333335</v>
      </c>
      <c r="DQ117" s="166">
        <v>4.5</v>
      </c>
      <c r="DR117" s="27">
        <f t="shared" si="41"/>
        <v>4.083333333333333</v>
      </c>
      <c r="DS117" s="15">
        <f t="shared" si="68"/>
        <v>5.2777777777777146E-2</v>
      </c>
    </row>
    <row r="118" spans="1:130" x14ac:dyDescent="0.2">
      <c r="A118" s="15">
        <v>59</v>
      </c>
      <c r="B118" s="15">
        <v>130</v>
      </c>
      <c r="C118" s="15">
        <v>1</v>
      </c>
      <c r="D118" s="15">
        <v>5</v>
      </c>
      <c r="E118" s="15">
        <f t="shared" si="42"/>
        <v>0</v>
      </c>
      <c r="F118" s="15">
        <f t="shared" si="43"/>
        <v>0</v>
      </c>
      <c r="G118" s="15">
        <f t="shared" si="44"/>
        <v>1</v>
      </c>
      <c r="H118" s="15">
        <f t="shared" si="45"/>
        <v>0</v>
      </c>
      <c r="I118" s="15">
        <v>1</v>
      </c>
      <c r="J118" s="15">
        <v>46</v>
      </c>
      <c r="K118" s="15">
        <v>4</v>
      </c>
      <c r="L118" s="15">
        <f t="shared" si="46"/>
        <v>0</v>
      </c>
      <c r="M118" s="15">
        <f t="shared" si="47"/>
        <v>0</v>
      </c>
      <c r="N118" s="15">
        <f t="shared" si="48"/>
        <v>1</v>
      </c>
      <c r="O118" s="15">
        <f t="shared" si="49"/>
        <v>0</v>
      </c>
      <c r="P118" s="15">
        <f t="shared" si="50"/>
        <v>0</v>
      </c>
      <c r="Q118" s="15">
        <v>2</v>
      </c>
      <c r="R118" s="15">
        <v>5</v>
      </c>
      <c r="S118" s="15">
        <v>6</v>
      </c>
      <c r="T118" s="15">
        <v>0</v>
      </c>
      <c r="U118" s="15">
        <v>0</v>
      </c>
      <c r="V118" s="15">
        <v>1</v>
      </c>
      <c r="W118" s="15">
        <v>200000</v>
      </c>
      <c r="X118" s="15">
        <v>0</v>
      </c>
      <c r="Y118" s="15">
        <v>1</v>
      </c>
      <c r="Z118" s="15">
        <v>0</v>
      </c>
      <c r="AA118" s="15">
        <f t="shared" si="39"/>
        <v>8</v>
      </c>
      <c r="AB118" s="193">
        <f t="shared" si="66"/>
        <v>4499.9999999999991</v>
      </c>
      <c r="AC118" s="15">
        <v>8</v>
      </c>
      <c r="AD118" s="15">
        <v>5</v>
      </c>
      <c r="AE118" s="15">
        <v>2</v>
      </c>
      <c r="AF118" s="15">
        <v>5000</v>
      </c>
      <c r="AG118" s="15">
        <f t="shared" si="77"/>
        <v>25000</v>
      </c>
      <c r="AH118" s="15">
        <v>60</v>
      </c>
      <c r="AI118" s="27">
        <f t="shared" si="78"/>
        <v>12500</v>
      </c>
      <c r="AM118" s="15">
        <f t="shared" si="53"/>
        <v>0</v>
      </c>
      <c r="AP118" s="15">
        <f t="shared" si="79"/>
        <v>25000</v>
      </c>
      <c r="AQ118" s="172">
        <f t="shared" si="76"/>
        <v>12500</v>
      </c>
      <c r="AR118" s="27">
        <f t="shared" si="55"/>
        <v>0.33333333333333331</v>
      </c>
      <c r="AS118" s="172">
        <f t="shared" si="56"/>
        <v>4166.6666666666661</v>
      </c>
      <c r="AT118" s="15">
        <v>7</v>
      </c>
      <c r="AU118" s="15">
        <v>1</v>
      </c>
      <c r="AV118" s="15">
        <v>3</v>
      </c>
      <c r="AW118" s="15">
        <v>1500</v>
      </c>
      <c r="AX118" s="15">
        <f t="shared" si="67"/>
        <v>1500</v>
      </c>
      <c r="AY118" s="15">
        <v>100</v>
      </c>
      <c r="AZ118" s="15">
        <v>500</v>
      </c>
      <c r="BG118" s="15">
        <f>$AX118+$BD118</f>
        <v>1500</v>
      </c>
      <c r="BH118" s="15">
        <f t="shared" si="63"/>
        <v>500</v>
      </c>
      <c r="BI118" s="27">
        <f t="shared" si="57"/>
        <v>0.5</v>
      </c>
      <c r="BJ118" s="27">
        <f t="shared" si="58"/>
        <v>250</v>
      </c>
      <c r="BK118" s="15">
        <v>7</v>
      </c>
      <c r="BL118" s="15">
        <v>1</v>
      </c>
      <c r="BM118" s="15">
        <v>3</v>
      </c>
      <c r="BN118" s="15">
        <v>1500</v>
      </c>
      <c r="BO118" s="15">
        <f t="shared" ref="BO118:BO119" si="80">$BN118*$BL118</f>
        <v>1500</v>
      </c>
      <c r="BP118" s="15">
        <v>20</v>
      </c>
      <c r="BQ118" s="15">
        <f t="shared" ref="BQ118:BQ119" si="81">$BO118/$BM118</f>
        <v>500</v>
      </c>
      <c r="BR118" s="27">
        <f t="shared" si="59"/>
        <v>0.16666666666666666</v>
      </c>
      <c r="BS118" s="27">
        <f t="shared" si="60"/>
        <v>83.333333333333329</v>
      </c>
      <c r="BT118" s="15">
        <v>1.5</v>
      </c>
      <c r="BU118" s="15">
        <v>1.6666666666666667</v>
      </c>
      <c r="BV118" s="15">
        <v>1.6666666666666667</v>
      </c>
      <c r="BW118" s="15">
        <v>1</v>
      </c>
      <c r="BX118" s="15">
        <v>1.5</v>
      </c>
      <c r="BY118" s="15">
        <f t="shared" si="61"/>
        <v>1.4666666666666668</v>
      </c>
      <c r="BZ118" s="15">
        <v>1</v>
      </c>
      <c r="CA118" s="15">
        <f t="shared" si="62"/>
        <v>1</v>
      </c>
      <c r="CB118" s="15">
        <v>2</v>
      </c>
      <c r="CC118" s="15">
        <f t="shared" si="69"/>
        <v>0</v>
      </c>
      <c r="CD118" s="15">
        <f t="shared" si="70"/>
        <v>0</v>
      </c>
      <c r="CE118" s="150">
        <v>2</v>
      </c>
      <c r="CF118" s="15">
        <v>4</v>
      </c>
      <c r="CG118" s="15">
        <v>1</v>
      </c>
      <c r="CH118" s="15">
        <v>1</v>
      </c>
      <c r="CI118" s="15">
        <v>2</v>
      </c>
      <c r="CJ118" s="15">
        <v>3</v>
      </c>
      <c r="CK118" s="15">
        <v>1</v>
      </c>
      <c r="CL118" s="15">
        <v>1</v>
      </c>
      <c r="CN118" s="15">
        <v>1</v>
      </c>
      <c r="CP118" s="15">
        <v>1</v>
      </c>
      <c r="CR118" s="15">
        <v>1</v>
      </c>
      <c r="CZ118" s="15">
        <v>1</v>
      </c>
      <c r="DA118" s="15">
        <v>3</v>
      </c>
      <c r="DD118" s="15">
        <v>3</v>
      </c>
      <c r="DE118" s="15">
        <v>3</v>
      </c>
      <c r="DF118" s="15">
        <v>2</v>
      </c>
      <c r="DG118" s="15">
        <v>3</v>
      </c>
      <c r="DL118" s="150">
        <v>4.4000000000000004</v>
      </c>
      <c r="DM118" s="150">
        <v>4</v>
      </c>
      <c r="DN118" s="150">
        <v>4</v>
      </c>
      <c r="DO118" s="150">
        <v>4.2</v>
      </c>
      <c r="DP118" s="150">
        <v>3.3333333333333335</v>
      </c>
      <c r="DQ118" s="150">
        <v>4.25</v>
      </c>
      <c r="DR118" s="27">
        <f t="shared" si="41"/>
        <v>4.0305555555555559</v>
      </c>
      <c r="DS118" s="15">
        <f t="shared" si="68"/>
        <v>1.3888888888889284E-2</v>
      </c>
      <c r="DU118" s="27"/>
      <c r="DV118" s="27"/>
      <c r="DW118" s="27"/>
      <c r="DX118" s="27"/>
      <c r="DY118" s="27"/>
      <c r="DZ118" s="27"/>
    </row>
    <row r="119" spans="1:130" x14ac:dyDescent="0.2">
      <c r="A119" s="15">
        <v>59</v>
      </c>
      <c r="B119" s="15">
        <v>130</v>
      </c>
      <c r="C119" s="15">
        <v>1</v>
      </c>
      <c r="D119" s="15">
        <v>5</v>
      </c>
      <c r="E119" s="15">
        <f t="shared" si="42"/>
        <v>0</v>
      </c>
      <c r="F119" s="15">
        <f t="shared" si="43"/>
        <v>0</v>
      </c>
      <c r="G119" s="15">
        <f t="shared" si="44"/>
        <v>1</v>
      </c>
      <c r="H119" s="15">
        <f t="shared" si="45"/>
        <v>0</v>
      </c>
      <c r="I119" s="15">
        <v>1</v>
      </c>
      <c r="J119" s="15">
        <v>46</v>
      </c>
      <c r="K119" s="15">
        <v>4</v>
      </c>
      <c r="L119" s="15">
        <f t="shared" si="46"/>
        <v>0</v>
      </c>
      <c r="M119" s="15">
        <f t="shared" si="47"/>
        <v>0</v>
      </c>
      <c r="N119" s="15">
        <f t="shared" si="48"/>
        <v>1</v>
      </c>
      <c r="O119" s="15">
        <f t="shared" si="49"/>
        <v>0</v>
      </c>
      <c r="P119" s="15">
        <f t="shared" si="50"/>
        <v>0</v>
      </c>
      <c r="Q119" s="15">
        <v>2</v>
      </c>
      <c r="R119" s="15">
        <v>5</v>
      </c>
      <c r="S119" s="15">
        <v>6</v>
      </c>
      <c r="T119" s="15">
        <v>0</v>
      </c>
      <c r="U119" s="15">
        <v>0</v>
      </c>
      <c r="V119" s="15">
        <v>1</v>
      </c>
      <c r="W119" s="15">
        <v>200000</v>
      </c>
      <c r="X119" s="15">
        <v>0</v>
      </c>
      <c r="Y119" s="15">
        <v>0</v>
      </c>
      <c r="Z119" s="15">
        <v>0</v>
      </c>
      <c r="AA119" s="15">
        <f t="shared" si="39"/>
        <v>8</v>
      </c>
      <c r="AB119" s="193">
        <f t="shared" si="66"/>
        <v>4383.3333333333321</v>
      </c>
      <c r="AC119" s="159">
        <v>8</v>
      </c>
      <c r="AD119" s="159">
        <v>5</v>
      </c>
      <c r="AE119" s="159">
        <v>2</v>
      </c>
      <c r="AF119" s="159">
        <v>5000</v>
      </c>
      <c r="AG119" s="159">
        <f t="shared" si="77"/>
        <v>25000</v>
      </c>
      <c r="AH119" s="159">
        <v>57</v>
      </c>
      <c r="AI119" s="171">
        <f t="shared" si="78"/>
        <v>12500</v>
      </c>
      <c r="AM119" s="15">
        <f t="shared" si="53"/>
        <v>0</v>
      </c>
      <c r="AP119" s="15">
        <f t="shared" si="79"/>
        <v>25000</v>
      </c>
      <c r="AQ119" s="172">
        <f t="shared" si="76"/>
        <v>12500</v>
      </c>
      <c r="AR119" s="27">
        <f t="shared" si="55"/>
        <v>0.33333333333333331</v>
      </c>
      <c r="AS119" s="172">
        <f t="shared" si="56"/>
        <v>4166.6666666666661</v>
      </c>
      <c r="AT119" s="15">
        <v>7</v>
      </c>
      <c r="AU119" s="15">
        <v>1</v>
      </c>
      <c r="AV119" s="15">
        <v>3</v>
      </c>
      <c r="AW119" s="15">
        <v>800</v>
      </c>
      <c r="AX119" s="15">
        <f t="shared" si="67"/>
        <v>800</v>
      </c>
      <c r="AY119" s="15">
        <v>100</v>
      </c>
      <c r="BG119" s="15">
        <f>$AX119+$BD119</f>
        <v>800</v>
      </c>
      <c r="BH119" s="15">
        <f t="shared" si="63"/>
        <v>266.66666666666669</v>
      </c>
      <c r="BI119" s="27">
        <f t="shared" si="57"/>
        <v>0.5</v>
      </c>
      <c r="BJ119" s="27">
        <f t="shared" si="58"/>
        <v>133.33333333333334</v>
      </c>
      <c r="BK119" s="15">
        <v>7</v>
      </c>
      <c r="BL119" s="15">
        <v>1</v>
      </c>
      <c r="BM119" s="15">
        <v>3</v>
      </c>
      <c r="BN119" s="15">
        <v>1500</v>
      </c>
      <c r="BO119" s="15">
        <f t="shared" si="80"/>
        <v>1500</v>
      </c>
      <c r="BP119" s="15">
        <v>20</v>
      </c>
      <c r="BQ119" s="15">
        <f t="shared" si="81"/>
        <v>500</v>
      </c>
      <c r="BR119" s="27">
        <f t="shared" si="59"/>
        <v>0.16666666666666666</v>
      </c>
      <c r="BS119" s="27">
        <f t="shared" si="60"/>
        <v>83.333333333333329</v>
      </c>
      <c r="BT119" s="15">
        <v>1.5</v>
      </c>
      <c r="BU119" s="15">
        <v>1.6666666666666667</v>
      </c>
      <c r="BV119" s="15">
        <v>1.6666666666666667</v>
      </c>
      <c r="BW119" s="15">
        <v>1</v>
      </c>
      <c r="BX119" s="15">
        <v>1.5</v>
      </c>
      <c r="BY119" s="15">
        <f t="shared" si="61"/>
        <v>1.4666666666666668</v>
      </c>
      <c r="BZ119" s="15">
        <v>1</v>
      </c>
      <c r="CA119" s="15">
        <f t="shared" si="62"/>
        <v>1</v>
      </c>
      <c r="CB119" s="15">
        <v>2</v>
      </c>
      <c r="CC119" s="15">
        <f t="shared" si="69"/>
        <v>0</v>
      </c>
      <c r="CD119" s="15">
        <f t="shared" si="70"/>
        <v>0</v>
      </c>
      <c r="CE119" s="150">
        <v>2</v>
      </c>
      <c r="CF119" s="15">
        <v>4</v>
      </c>
      <c r="CG119" s="15">
        <v>1</v>
      </c>
      <c r="CH119" s="15">
        <v>1</v>
      </c>
      <c r="CI119" s="15">
        <v>2</v>
      </c>
      <c r="CJ119" s="15">
        <v>3</v>
      </c>
      <c r="CK119" s="15">
        <v>1</v>
      </c>
      <c r="CL119" s="15">
        <v>1</v>
      </c>
      <c r="CN119" s="15">
        <v>1</v>
      </c>
      <c r="CP119" s="15">
        <v>1</v>
      </c>
      <c r="CR119" s="15">
        <v>1</v>
      </c>
      <c r="CZ119" s="15">
        <v>1</v>
      </c>
      <c r="DA119" s="15">
        <v>3</v>
      </c>
      <c r="DD119" s="15">
        <v>3</v>
      </c>
      <c r="DE119" s="15">
        <v>3</v>
      </c>
      <c r="DF119" s="15">
        <v>2</v>
      </c>
      <c r="DG119" s="15">
        <v>3</v>
      </c>
      <c r="DL119" s="166">
        <v>4.5999999999999996</v>
      </c>
      <c r="DM119" s="166">
        <v>4</v>
      </c>
      <c r="DN119" s="166">
        <v>4</v>
      </c>
      <c r="DO119" s="166">
        <v>4</v>
      </c>
      <c r="DP119" s="166">
        <v>3</v>
      </c>
      <c r="DQ119" s="166">
        <v>4.5</v>
      </c>
      <c r="DR119" s="27">
        <f t="shared" si="41"/>
        <v>4.0166666666666666</v>
      </c>
      <c r="DS119" s="15">
        <f t="shared" si="68"/>
        <v>-0.68611111111111178</v>
      </c>
    </row>
    <row r="120" spans="1:130" x14ac:dyDescent="0.2">
      <c r="A120" s="15">
        <v>60</v>
      </c>
      <c r="B120" s="15">
        <v>132</v>
      </c>
      <c r="C120" s="15">
        <v>1</v>
      </c>
      <c r="D120" s="15">
        <v>3</v>
      </c>
      <c r="E120" s="15">
        <f t="shared" si="42"/>
        <v>0</v>
      </c>
      <c r="F120" s="15">
        <f t="shared" si="43"/>
        <v>1</v>
      </c>
      <c r="G120" s="15">
        <f t="shared" si="44"/>
        <v>0</v>
      </c>
      <c r="H120" s="15">
        <f t="shared" si="45"/>
        <v>0</v>
      </c>
      <c r="I120" s="15">
        <v>1</v>
      </c>
      <c r="J120" s="15">
        <v>49</v>
      </c>
      <c r="K120" s="15">
        <v>5</v>
      </c>
      <c r="L120" s="15">
        <f t="shared" si="46"/>
        <v>0</v>
      </c>
      <c r="M120" s="15">
        <f t="shared" si="47"/>
        <v>0</v>
      </c>
      <c r="N120" s="15">
        <f t="shared" si="48"/>
        <v>0</v>
      </c>
      <c r="O120" s="15">
        <f t="shared" si="49"/>
        <v>1</v>
      </c>
      <c r="P120" s="15">
        <f t="shared" si="50"/>
        <v>0</v>
      </c>
      <c r="Q120" s="15">
        <v>1</v>
      </c>
      <c r="R120" s="15">
        <v>3</v>
      </c>
      <c r="S120" s="15">
        <v>7</v>
      </c>
      <c r="T120" s="15">
        <v>1</v>
      </c>
      <c r="U120" s="15">
        <v>1</v>
      </c>
      <c r="V120" s="15">
        <v>1</v>
      </c>
      <c r="W120" s="15">
        <v>150000</v>
      </c>
      <c r="X120" s="15">
        <v>1</v>
      </c>
      <c r="Y120" s="15">
        <v>1</v>
      </c>
      <c r="Z120" s="15">
        <v>0</v>
      </c>
      <c r="AA120" s="15">
        <f t="shared" si="39"/>
        <v>110</v>
      </c>
      <c r="AB120" s="193">
        <f t="shared" si="66"/>
        <v>4454.545454545454</v>
      </c>
      <c r="AC120" s="15">
        <v>4</v>
      </c>
      <c r="AD120" s="15">
        <v>1</v>
      </c>
      <c r="AE120" s="15">
        <v>100</v>
      </c>
      <c r="AF120" s="15">
        <v>400000</v>
      </c>
      <c r="AG120" s="15">
        <f t="shared" si="77"/>
        <v>400000</v>
      </c>
      <c r="AH120" s="15">
        <v>3.5</v>
      </c>
      <c r="AI120" s="27">
        <f t="shared" si="78"/>
        <v>4000</v>
      </c>
      <c r="AM120" s="15">
        <f t="shared" si="53"/>
        <v>0</v>
      </c>
      <c r="AP120" s="15">
        <f t="shared" si="79"/>
        <v>400000</v>
      </c>
      <c r="AQ120" s="172">
        <f t="shared" si="76"/>
        <v>4000</v>
      </c>
      <c r="AR120" s="27">
        <f t="shared" si="55"/>
        <v>0.90909090909090906</v>
      </c>
      <c r="AS120" s="172">
        <f t="shared" si="56"/>
        <v>3636.363636363636</v>
      </c>
      <c r="AT120" s="15">
        <v>3</v>
      </c>
      <c r="AU120" s="15">
        <v>1</v>
      </c>
      <c r="AV120" s="15">
        <v>10</v>
      </c>
      <c r="AW120" s="15">
        <v>90000</v>
      </c>
      <c r="AX120" s="15">
        <f t="shared" si="67"/>
        <v>90000</v>
      </c>
      <c r="AY120" s="15">
        <v>1</v>
      </c>
      <c r="AZ120" s="15">
        <v>9000</v>
      </c>
      <c r="BG120" s="15">
        <f>$AX120+$BD120</f>
        <v>90000</v>
      </c>
      <c r="BH120" s="15">
        <f t="shared" si="63"/>
        <v>9000</v>
      </c>
      <c r="BI120" s="27">
        <f t="shared" si="57"/>
        <v>9.0909090909090912E-2</v>
      </c>
      <c r="BJ120" s="27">
        <f t="shared" si="58"/>
        <v>818.18181818181824</v>
      </c>
      <c r="BR120" s="27">
        <f t="shared" si="59"/>
        <v>0</v>
      </c>
      <c r="BS120" s="27">
        <f t="shared" si="60"/>
        <v>0</v>
      </c>
      <c r="BT120" s="15">
        <v>1.25</v>
      </c>
      <c r="BU120" s="15">
        <v>1.6666666666666667</v>
      </c>
      <c r="BV120" s="15">
        <v>1.3333333333333333</v>
      </c>
      <c r="BW120" s="15">
        <v>1.5</v>
      </c>
      <c r="BX120" s="15">
        <v>1</v>
      </c>
      <c r="BY120" s="15">
        <f t="shared" si="61"/>
        <v>1.35</v>
      </c>
      <c r="BZ120" s="15">
        <v>1</v>
      </c>
      <c r="CA120" s="15">
        <f t="shared" si="62"/>
        <v>0</v>
      </c>
      <c r="CB120" s="15">
        <v>5</v>
      </c>
      <c r="CC120" s="15" t="s">
        <v>1008</v>
      </c>
      <c r="CD120" s="15" t="s">
        <v>1008</v>
      </c>
      <c r="CE120" s="15" t="s">
        <v>1007</v>
      </c>
      <c r="CH120" s="15" t="s">
        <v>1007</v>
      </c>
      <c r="CK120" s="15" t="s">
        <v>1007</v>
      </c>
      <c r="CL120" s="15" t="s">
        <v>1007</v>
      </c>
      <c r="CN120" s="15" t="s">
        <v>1007</v>
      </c>
      <c r="CP120" s="15" t="s">
        <v>1007</v>
      </c>
      <c r="CR120" s="15" t="s">
        <v>1007</v>
      </c>
      <c r="CZ120" s="15">
        <v>1</v>
      </c>
      <c r="DA120" s="15">
        <v>2</v>
      </c>
      <c r="DD120" s="15">
        <v>2</v>
      </c>
      <c r="DE120" s="15">
        <v>1</v>
      </c>
      <c r="DF120" s="15">
        <v>3</v>
      </c>
      <c r="DG120" s="15">
        <v>2</v>
      </c>
      <c r="DK120" s="15" t="s">
        <v>612</v>
      </c>
      <c r="DL120" s="150">
        <v>5</v>
      </c>
      <c r="DM120" s="150">
        <v>5</v>
      </c>
      <c r="DN120" s="150">
        <v>4.75</v>
      </c>
      <c r="DO120" s="150">
        <v>4.8</v>
      </c>
      <c r="DP120" s="150">
        <v>3.6666666666666665</v>
      </c>
      <c r="DQ120" s="150">
        <v>5</v>
      </c>
      <c r="DR120" s="27">
        <f t="shared" si="41"/>
        <v>4.7027777777777784</v>
      </c>
      <c r="DS120" s="15">
        <f t="shared" si="68"/>
        <v>0.86666666666666758</v>
      </c>
      <c r="DU120" s="27"/>
      <c r="DV120" s="27"/>
      <c r="DW120" s="27"/>
      <c r="DX120" s="27"/>
      <c r="DY120" s="27"/>
      <c r="DZ120" s="27"/>
    </row>
    <row r="121" spans="1:130" x14ac:dyDescent="0.2">
      <c r="A121" s="15">
        <v>60</v>
      </c>
      <c r="B121" s="15">
        <v>132</v>
      </c>
      <c r="C121" s="15">
        <v>1</v>
      </c>
      <c r="D121" s="15">
        <v>3</v>
      </c>
      <c r="E121" s="15">
        <f t="shared" si="42"/>
        <v>0</v>
      </c>
      <c r="F121" s="15">
        <f t="shared" si="43"/>
        <v>1</v>
      </c>
      <c r="G121" s="15">
        <f t="shared" si="44"/>
        <v>0</v>
      </c>
      <c r="H121" s="15">
        <f t="shared" si="45"/>
        <v>0</v>
      </c>
      <c r="I121" s="15">
        <v>1</v>
      </c>
      <c r="J121" s="15">
        <v>49</v>
      </c>
      <c r="K121" s="15">
        <v>5</v>
      </c>
      <c r="L121" s="15">
        <f t="shared" si="46"/>
        <v>0</v>
      </c>
      <c r="M121" s="15">
        <f t="shared" si="47"/>
        <v>0</v>
      </c>
      <c r="N121" s="15">
        <f t="shared" si="48"/>
        <v>0</v>
      </c>
      <c r="O121" s="15">
        <f t="shared" si="49"/>
        <v>1</v>
      </c>
      <c r="P121" s="15">
        <f t="shared" si="50"/>
        <v>0</v>
      </c>
      <c r="Q121" s="15">
        <v>1</v>
      </c>
      <c r="R121" s="15">
        <v>3</v>
      </c>
      <c r="S121" s="15">
        <v>7</v>
      </c>
      <c r="T121" s="15">
        <v>1</v>
      </c>
      <c r="U121" s="15">
        <v>1</v>
      </c>
      <c r="V121" s="15">
        <v>1</v>
      </c>
      <c r="W121" s="15">
        <v>150000</v>
      </c>
      <c r="X121" s="15">
        <v>1</v>
      </c>
      <c r="Y121" s="15">
        <v>0</v>
      </c>
      <c r="Z121" s="15">
        <v>0</v>
      </c>
      <c r="AA121" s="15">
        <f t="shared" si="39"/>
        <v>92100</v>
      </c>
      <c r="AB121" s="193">
        <f t="shared" si="66"/>
        <v>4.3431921824104238</v>
      </c>
      <c r="AC121" s="159">
        <v>4</v>
      </c>
      <c r="AD121" s="159">
        <v>1</v>
      </c>
      <c r="AE121" s="159">
        <v>100</v>
      </c>
      <c r="AF121" s="159">
        <v>400000</v>
      </c>
      <c r="AG121" s="159">
        <f t="shared" si="77"/>
        <v>400000</v>
      </c>
      <c r="AH121" s="159">
        <v>3</v>
      </c>
      <c r="AI121" s="171">
        <f t="shared" si="78"/>
        <v>4000</v>
      </c>
      <c r="AM121" s="15">
        <f t="shared" si="53"/>
        <v>0</v>
      </c>
      <c r="AP121" s="15">
        <f t="shared" si="79"/>
        <v>400000</v>
      </c>
      <c r="AQ121" s="172">
        <f t="shared" si="76"/>
        <v>4000</v>
      </c>
      <c r="AR121" s="27">
        <f t="shared" si="55"/>
        <v>1.0857763300760044E-3</v>
      </c>
      <c r="AS121" s="172">
        <f t="shared" si="56"/>
        <v>4.3431053203040175</v>
      </c>
      <c r="AT121" s="15">
        <v>1</v>
      </c>
      <c r="AU121" s="15">
        <v>10</v>
      </c>
      <c r="AV121" s="15">
        <v>92000</v>
      </c>
      <c r="AW121" s="15">
        <v>0.8</v>
      </c>
      <c r="AX121" s="15">
        <f t="shared" si="67"/>
        <v>8</v>
      </c>
      <c r="BG121" s="15">
        <f>$AX121+$BD121</f>
        <v>8</v>
      </c>
      <c r="BH121" s="15">
        <f t="shared" si="63"/>
        <v>8.6956521739130441E-5</v>
      </c>
      <c r="BI121" s="27">
        <f t="shared" si="57"/>
        <v>0.998914223669924</v>
      </c>
      <c r="BJ121" s="27">
        <f t="shared" si="58"/>
        <v>8.6862106406080354E-5</v>
      </c>
      <c r="BR121" s="27">
        <f t="shared" si="59"/>
        <v>0</v>
      </c>
      <c r="BS121" s="27">
        <f t="shared" si="60"/>
        <v>0</v>
      </c>
      <c r="BT121" s="15">
        <v>1.25</v>
      </c>
      <c r="BU121" s="15">
        <v>1.6666666666666667</v>
      </c>
      <c r="BV121" s="15">
        <v>1.3333333333333333</v>
      </c>
      <c r="BW121" s="15">
        <v>1.5</v>
      </c>
      <c r="BX121" s="15">
        <v>1</v>
      </c>
      <c r="BY121" s="15">
        <f t="shared" si="61"/>
        <v>1.35</v>
      </c>
      <c r="BZ121" s="15">
        <v>1</v>
      </c>
      <c r="CA121" s="15">
        <f t="shared" si="62"/>
        <v>0</v>
      </c>
      <c r="CB121" s="15">
        <v>5</v>
      </c>
      <c r="CC121" s="15" t="s">
        <v>1008</v>
      </c>
      <c r="CD121" s="15" t="s">
        <v>1008</v>
      </c>
      <c r="CE121" s="15" t="s">
        <v>1007</v>
      </c>
      <c r="CH121" s="15" t="s">
        <v>1007</v>
      </c>
      <c r="CK121" s="15" t="s">
        <v>1007</v>
      </c>
      <c r="CL121" s="15" t="s">
        <v>1007</v>
      </c>
      <c r="CN121" s="15" t="s">
        <v>1007</v>
      </c>
      <c r="CP121" s="15" t="s">
        <v>1007</v>
      </c>
      <c r="CR121" s="15" t="s">
        <v>1007</v>
      </c>
      <c r="CZ121" s="15">
        <v>1</v>
      </c>
      <c r="DA121" s="15">
        <v>2</v>
      </c>
      <c r="DD121" s="15">
        <v>2</v>
      </c>
      <c r="DE121" s="15">
        <v>1</v>
      </c>
      <c r="DF121" s="15">
        <v>3</v>
      </c>
      <c r="DG121" s="15">
        <v>2</v>
      </c>
      <c r="DL121" s="166">
        <v>3.8</v>
      </c>
      <c r="DM121" s="166">
        <v>4.333333333333333</v>
      </c>
      <c r="DN121" s="166">
        <v>4.75</v>
      </c>
      <c r="DO121" s="166">
        <v>3.8</v>
      </c>
      <c r="DP121" s="166">
        <v>2.3333333333333335</v>
      </c>
      <c r="DQ121" s="166">
        <v>4</v>
      </c>
      <c r="DR121" s="27">
        <f t="shared" si="41"/>
        <v>3.8361111111111108</v>
      </c>
      <c r="DS121" s="15">
        <f t="shared" si="68"/>
        <v>-0.57499999999999973</v>
      </c>
    </row>
    <row r="122" spans="1:130" x14ac:dyDescent="0.2">
      <c r="A122" s="15">
        <v>61</v>
      </c>
      <c r="B122" s="15">
        <v>134</v>
      </c>
      <c r="C122" s="15">
        <v>1</v>
      </c>
      <c r="D122" s="15">
        <v>3</v>
      </c>
      <c r="E122" s="15">
        <f t="shared" si="42"/>
        <v>0</v>
      </c>
      <c r="F122" s="15">
        <f t="shared" si="43"/>
        <v>1</v>
      </c>
      <c r="G122" s="15">
        <f t="shared" si="44"/>
        <v>0</v>
      </c>
      <c r="H122" s="15">
        <f t="shared" si="45"/>
        <v>0</v>
      </c>
      <c r="I122" s="15">
        <v>1</v>
      </c>
      <c r="J122" s="15">
        <v>65</v>
      </c>
      <c r="K122" s="15">
        <v>5</v>
      </c>
      <c r="L122" s="15">
        <f t="shared" si="46"/>
        <v>0</v>
      </c>
      <c r="M122" s="15">
        <f t="shared" si="47"/>
        <v>0</v>
      </c>
      <c r="N122" s="15">
        <f t="shared" si="48"/>
        <v>0</v>
      </c>
      <c r="O122" s="15">
        <f t="shared" si="49"/>
        <v>1</v>
      </c>
      <c r="P122" s="15">
        <f t="shared" si="50"/>
        <v>0</v>
      </c>
      <c r="Q122" s="15">
        <v>3</v>
      </c>
      <c r="R122" s="15">
        <v>3</v>
      </c>
      <c r="S122" s="15">
        <v>7</v>
      </c>
      <c r="T122" s="15">
        <v>0</v>
      </c>
      <c r="U122" s="15">
        <v>0</v>
      </c>
      <c r="V122" s="15">
        <v>1</v>
      </c>
      <c r="W122" s="15">
        <v>200000</v>
      </c>
      <c r="X122" s="15">
        <v>0</v>
      </c>
      <c r="Y122" s="15">
        <v>1</v>
      </c>
      <c r="Z122" s="15">
        <v>1</v>
      </c>
      <c r="AA122" s="15">
        <f t="shared" si="39"/>
        <v>6</v>
      </c>
      <c r="AB122" s="193">
        <f t="shared" si="66"/>
        <v>420</v>
      </c>
      <c r="AC122" s="15">
        <v>1</v>
      </c>
      <c r="AD122" s="15">
        <v>1</v>
      </c>
      <c r="AE122" s="15">
        <v>6</v>
      </c>
      <c r="AF122" s="15">
        <v>2520</v>
      </c>
      <c r="AG122" s="15">
        <f t="shared" si="77"/>
        <v>2520</v>
      </c>
      <c r="AH122" s="15">
        <v>16</v>
      </c>
      <c r="AI122" s="27">
        <f t="shared" si="78"/>
        <v>420</v>
      </c>
      <c r="AM122" s="15">
        <f t="shared" si="53"/>
        <v>0</v>
      </c>
      <c r="AP122" s="15">
        <f t="shared" si="79"/>
        <v>2520</v>
      </c>
      <c r="AQ122" s="172">
        <f t="shared" si="76"/>
        <v>420</v>
      </c>
      <c r="AR122" s="27">
        <f t="shared" si="55"/>
        <v>1</v>
      </c>
      <c r="AS122" s="172">
        <f t="shared" si="56"/>
        <v>420</v>
      </c>
      <c r="AX122" s="15">
        <f t="shared" si="67"/>
        <v>0</v>
      </c>
      <c r="BI122" s="27">
        <f t="shared" si="57"/>
        <v>0</v>
      </c>
      <c r="BJ122" s="27">
        <f t="shared" si="58"/>
        <v>0</v>
      </c>
      <c r="BR122" s="27">
        <f t="shared" si="59"/>
        <v>0</v>
      </c>
      <c r="BS122" s="27">
        <f t="shared" si="60"/>
        <v>0</v>
      </c>
      <c r="BT122" s="15">
        <v>1.25</v>
      </c>
      <c r="BU122" s="15">
        <v>1.6666666666666667</v>
      </c>
      <c r="BV122" s="15">
        <v>1.6666666666666667</v>
      </c>
      <c r="BW122" s="15">
        <v>1.5</v>
      </c>
      <c r="BX122" s="15">
        <v>1</v>
      </c>
      <c r="BY122" s="15">
        <f t="shared" si="61"/>
        <v>1.4166666666666667</v>
      </c>
      <c r="BZ122" s="15">
        <v>1</v>
      </c>
      <c r="CA122" s="15">
        <f t="shared" si="62"/>
        <v>0</v>
      </c>
      <c r="CB122" s="15">
        <v>5</v>
      </c>
      <c r="CC122" s="15" t="s">
        <v>1008</v>
      </c>
      <c r="CD122" s="15" t="s">
        <v>1008</v>
      </c>
      <c r="CE122" s="15" t="s">
        <v>1007</v>
      </c>
      <c r="CH122" s="15" t="s">
        <v>1007</v>
      </c>
      <c r="CK122" s="15" t="s">
        <v>1007</v>
      </c>
      <c r="CL122" s="15" t="s">
        <v>1007</v>
      </c>
      <c r="CN122" s="15" t="s">
        <v>1007</v>
      </c>
      <c r="CP122" s="15" t="s">
        <v>1007</v>
      </c>
      <c r="CR122" s="15" t="s">
        <v>1007</v>
      </c>
      <c r="DA122" s="15">
        <v>5</v>
      </c>
      <c r="DK122" s="15" t="s">
        <v>612</v>
      </c>
      <c r="DL122" s="150">
        <v>4.8</v>
      </c>
      <c r="DM122" s="150">
        <v>4.333333333333333</v>
      </c>
      <c r="DN122" s="150">
        <v>4.75</v>
      </c>
      <c r="DO122" s="150">
        <v>4</v>
      </c>
      <c r="DP122" s="150">
        <v>4.333333333333333</v>
      </c>
      <c r="DQ122" s="150">
        <v>4.25</v>
      </c>
      <c r="DR122" s="27">
        <f t="shared" si="41"/>
        <v>4.4111111111111105</v>
      </c>
      <c r="DS122" s="15">
        <f t="shared" si="68"/>
        <v>0.82499999999999973</v>
      </c>
      <c r="DU122" s="27"/>
      <c r="DV122" s="27"/>
      <c r="DW122" s="27"/>
      <c r="DX122" s="27"/>
      <c r="DY122" s="27"/>
      <c r="DZ122" s="27"/>
    </row>
    <row r="123" spans="1:130" x14ac:dyDescent="0.2">
      <c r="A123" s="15">
        <v>61</v>
      </c>
      <c r="B123" s="15">
        <v>134</v>
      </c>
      <c r="C123" s="15">
        <v>1</v>
      </c>
      <c r="D123" s="15">
        <v>3</v>
      </c>
      <c r="E123" s="15">
        <f t="shared" si="42"/>
        <v>0</v>
      </c>
      <c r="F123" s="15">
        <f t="shared" si="43"/>
        <v>1</v>
      </c>
      <c r="G123" s="15">
        <f t="shared" si="44"/>
        <v>0</v>
      </c>
      <c r="H123" s="15">
        <f t="shared" si="45"/>
        <v>0</v>
      </c>
      <c r="I123" s="15">
        <v>1</v>
      </c>
      <c r="J123" s="15">
        <v>65</v>
      </c>
      <c r="K123" s="15">
        <v>5</v>
      </c>
      <c r="L123" s="15">
        <f t="shared" si="46"/>
        <v>0</v>
      </c>
      <c r="M123" s="15">
        <f t="shared" si="47"/>
        <v>0</v>
      </c>
      <c r="N123" s="15">
        <f t="shared" si="48"/>
        <v>0</v>
      </c>
      <c r="O123" s="15">
        <f t="shared" si="49"/>
        <v>1</v>
      </c>
      <c r="P123" s="15">
        <f t="shared" si="50"/>
        <v>0</v>
      </c>
      <c r="Q123" s="15">
        <v>3</v>
      </c>
      <c r="R123" s="15">
        <v>3</v>
      </c>
      <c r="S123" s="15">
        <v>7</v>
      </c>
      <c r="T123" s="15">
        <v>0</v>
      </c>
      <c r="U123" s="15">
        <v>0</v>
      </c>
      <c r="V123" s="15">
        <v>1</v>
      </c>
      <c r="W123" s="15">
        <v>200000</v>
      </c>
      <c r="X123" s="15">
        <v>0</v>
      </c>
      <c r="Y123" s="15">
        <v>0</v>
      </c>
      <c r="Z123" s="15">
        <v>1</v>
      </c>
      <c r="AA123" s="15">
        <f t="shared" si="39"/>
        <v>6</v>
      </c>
      <c r="AB123" s="193">
        <f t="shared" si="66"/>
        <v>420</v>
      </c>
      <c r="AC123" s="159">
        <v>1</v>
      </c>
      <c r="AD123" s="159">
        <v>1</v>
      </c>
      <c r="AE123" s="159">
        <v>6</v>
      </c>
      <c r="AF123" s="159">
        <v>2520</v>
      </c>
      <c r="AG123" s="159">
        <f t="shared" si="77"/>
        <v>2520</v>
      </c>
      <c r="AH123" s="159">
        <v>15</v>
      </c>
      <c r="AI123" s="171">
        <f t="shared" si="78"/>
        <v>420</v>
      </c>
      <c r="AM123" s="15">
        <f t="shared" si="53"/>
        <v>0</v>
      </c>
      <c r="AP123" s="15">
        <f t="shared" si="79"/>
        <v>2520</v>
      </c>
      <c r="AQ123" s="172">
        <f t="shared" si="76"/>
        <v>420</v>
      </c>
      <c r="AR123" s="27">
        <f t="shared" si="55"/>
        <v>1</v>
      </c>
      <c r="AS123" s="172">
        <f t="shared" si="56"/>
        <v>420</v>
      </c>
      <c r="AX123" s="15">
        <f t="shared" si="67"/>
        <v>0</v>
      </c>
      <c r="BI123" s="27">
        <f t="shared" si="57"/>
        <v>0</v>
      </c>
      <c r="BJ123" s="27">
        <f t="shared" si="58"/>
        <v>0</v>
      </c>
      <c r="BR123" s="27">
        <f t="shared" si="59"/>
        <v>0</v>
      </c>
      <c r="BS123" s="27">
        <f t="shared" si="60"/>
        <v>0</v>
      </c>
      <c r="BT123" s="15">
        <v>1.25</v>
      </c>
      <c r="BU123" s="15">
        <v>1.6666666666666667</v>
      </c>
      <c r="BV123" s="15">
        <v>1.6666666666666667</v>
      </c>
      <c r="BW123" s="15">
        <v>1.5</v>
      </c>
      <c r="BX123" s="15">
        <v>1</v>
      </c>
      <c r="BY123" s="15">
        <f t="shared" si="61"/>
        <v>1.4166666666666667</v>
      </c>
      <c r="BZ123" s="15">
        <v>1</v>
      </c>
      <c r="CA123" s="15">
        <f t="shared" si="62"/>
        <v>0</v>
      </c>
      <c r="CB123" s="15">
        <v>5</v>
      </c>
      <c r="CC123" s="15" t="s">
        <v>1008</v>
      </c>
      <c r="CD123" s="15" t="s">
        <v>1008</v>
      </c>
      <c r="CE123" s="15" t="s">
        <v>1007</v>
      </c>
      <c r="CH123" s="15" t="s">
        <v>1007</v>
      </c>
      <c r="CK123" s="15" t="s">
        <v>1007</v>
      </c>
      <c r="CL123" s="15" t="s">
        <v>1007</v>
      </c>
      <c r="CN123" s="15" t="s">
        <v>1007</v>
      </c>
      <c r="CP123" s="15" t="s">
        <v>1007</v>
      </c>
      <c r="CR123" s="15" t="s">
        <v>1007</v>
      </c>
      <c r="DA123" s="15">
        <v>5</v>
      </c>
      <c r="DL123" s="166">
        <v>3</v>
      </c>
      <c r="DM123" s="166">
        <v>4.333333333333333</v>
      </c>
      <c r="DN123" s="166">
        <v>4.5</v>
      </c>
      <c r="DO123" s="166">
        <v>2.6</v>
      </c>
      <c r="DP123" s="166">
        <v>2.3333333333333335</v>
      </c>
      <c r="DQ123" s="166">
        <v>4.75</v>
      </c>
      <c r="DR123" s="27">
        <f t="shared" si="41"/>
        <v>3.5861111111111108</v>
      </c>
      <c r="DS123" s="15">
        <f t="shared" si="68"/>
        <v>-0.73333333333333384</v>
      </c>
    </row>
    <row r="124" spans="1:130" x14ac:dyDescent="0.2">
      <c r="A124" s="15">
        <v>62</v>
      </c>
      <c r="B124" s="15">
        <v>136</v>
      </c>
      <c r="C124" s="15">
        <v>1</v>
      </c>
      <c r="D124" s="15">
        <v>6</v>
      </c>
      <c r="E124" s="15">
        <f t="shared" si="42"/>
        <v>0</v>
      </c>
      <c r="F124" s="15">
        <f t="shared" si="43"/>
        <v>0</v>
      </c>
      <c r="G124" s="15">
        <f t="shared" si="44"/>
        <v>0</v>
      </c>
      <c r="H124" s="15">
        <f t="shared" si="45"/>
        <v>1</v>
      </c>
      <c r="I124" s="15">
        <v>1</v>
      </c>
      <c r="J124" s="15">
        <v>48</v>
      </c>
      <c r="K124" s="15">
        <v>4</v>
      </c>
      <c r="L124" s="15">
        <f t="shared" si="46"/>
        <v>0</v>
      </c>
      <c r="M124" s="15">
        <f t="shared" si="47"/>
        <v>0</v>
      </c>
      <c r="N124" s="15">
        <f t="shared" si="48"/>
        <v>1</v>
      </c>
      <c r="O124" s="15">
        <f t="shared" si="49"/>
        <v>0</v>
      </c>
      <c r="P124" s="15">
        <f t="shared" si="50"/>
        <v>0</v>
      </c>
      <c r="Q124" s="15">
        <v>1</v>
      </c>
      <c r="R124" s="15">
        <v>3</v>
      </c>
      <c r="S124" s="15">
        <v>10</v>
      </c>
      <c r="T124" s="15">
        <v>0</v>
      </c>
      <c r="U124" s="15">
        <v>0</v>
      </c>
      <c r="V124" s="15">
        <v>1</v>
      </c>
      <c r="W124" s="15">
        <v>200000</v>
      </c>
      <c r="X124" s="15">
        <v>1</v>
      </c>
      <c r="Y124" s="15">
        <v>1</v>
      </c>
      <c r="Z124" s="15">
        <v>1</v>
      </c>
      <c r="AA124" s="15">
        <f t="shared" si="39"/>
        <v>0.5</v>
      </c>
      <c r="AB124" s="193">
        <f t="shared" si="66"/>
        <v>720</v>
      </c>
      <c r="AC124" s="15">
        <v>8</v>
      </c>
      <c r="AD124" s="15">
        <v>6</v>
      </c>
      <c r="AE124" s="15">
        <v>0.5</v>
      </c>
      <c r="AF124" s="15">
        <v>60</v>
      </c>
      <c r="AG124" s="15">
        <f t="shared" si="77"/>
        <v>360</v>
      </c>
      <c r="AH124" s="15">
        <v>100</v>
      </c>
      <c r="AI124" s="27">
        <f t="shared" si="78"/>
        <v>720</v>
      </c>
      <c r="AM124" s="15">
        <f t="shared" si="53"/>
        <v>0</v>
      </c>
      <c r="AP124" s="15">
        <f t="shared" si="79"/>
        <v>360</v>
      </c>
      <c r="AQ124" s="172">
        <f t="shared" si="76"/>
        <v>720</v>
      </c>
      <c r="AR124" s="27">
        <f t="shared" si="55"/>
        <v>1</v>
      </c>
      <c r="AS124" s="172">
        <f t="shared" si="56"/>
        <v>720</v>
      </c>
      <c r="AX124" s="15">
        <f t="shared" si="67"/>
        <v>0</v>
      </c>
      <c r="BI124" s="27">
        <f t="shared" si="57"/>
        <v>0</v>
      </c>
      <c r="BJ124" s="27">
        <f t="shared" si="58"/>
        <v>0</v>
      </c>
      <c r="BR124" s="27">
        <f t="shared" si="59"/>
        <v>0</v>
      </c>
      <c r="BS124" s="27">
        <f t="shared" si="60"/>
        <v>0</v>
      </c>
      <c r="BT124" s="15">
        <v>1.25</v>
      </c>
      <c r="BU124" s="15">
        <v>1</v>
      </c>
      <c r="BV124" s="15">
        <v>1.6666666666666667</v>
      </c>
      <c r="BW124" s="15">
        <v>1.5</v>
      </c>
      <c r="BX124" s="15">
        <v>2</v>
      </c>
      <c r="BY124" s="15">
        <f t="shared" si="61"/>
        <v>1.4833333333333334</v>
      </c>
      <c r="BZ124" s="15">
        <v>1</v>
      </c>
      <c r="CA124" s="15">
        <f t="shared" si="62"/>
        <v>1</v>
      </c>
      <c r="CB124" s="15">
        <v>2</v>
      </c>
      <c r="CC124" s="15">
        <f t="shared" si="69"/>
        <v>0</v>
      </c>
      <c r="CD124" s="15">
        <f t="shared" si="70"/>
        <v>0</v>
      </c>
      <c r="CE124" s="15">
        <v>2</v>
      </c>
      <c r="CF124" s="15">
        <v>4</v>
      </c>
      <c r="CG124" s="15">
        <v>2</v>
      </c>
      <c r="CH124" s="15">
        <v>3</v>
      </c>
      <c r="CI124" s="15">
        <v>2</v>
      </c>
      <c r="CJ124" s="15">
        <v>3</v>
      </c>
      <c r="CK124" s="15">
        <v>1</v>
      </c>
      <c r="CL124" s="15">
        <v>1</v>
      </c>
      <c r="CN124" s="15">
        <v>1</v>
      </c>
      <c r="CP124" s="15">
        <v>1</v>
      </c>
      <c r="CR124" s="15">
        <v>1</v>
      </c>
      <c r="CZ124" s="15">
        <v>2</v>
      </c>
      <c r="DA124" s="15">
        <v>2</v>
      </c>
      <c r="DB124" s="15">
        <v>1</v>
      </c>
      <c r="DC124" s="15">
        <v>2</v>
      </c>
      <c r="DF124" s="15">
        <v>3</v>
      </c>
      <c r="DG124" s="15">
        <v>2</v>
      </c>
      <c r="DL124" s="150">
        <v>4.8</v>
      </c>
      <c r="DM124" s="150">
        <v>4.666666666666667</v>
      </c>
      <c r="DN124" s="150">
        <v>4.5</v>
      </c>
      <c r="DO124" s="150">
        <v>4.2</v>
      </c>
      <c r="DP124" s="150">
        <v>4</v>
      </c>
      <c r="DQ124" s="150">
        <v>3.75</v>
      </c>
      <c r="DR124" s="27">
        <f t="shared" si="41"/>
        <v>4.3194444444444446</v>
      </c>
      <c r="DS124" s="15">
        <f t="shared" si="68"/>
        <v>7.777777777777839E-2</v>
      </c>
      <c r="DT124" s="27"/>
      <c r="DU124" s="27"/>
      <c r="DV124" s="27"/>
      <c r="DW124" s="27"/>
      <c r="DX124" s="27"/>
      <c r="DY124" s="27"/>
    </row>
    <row r="125" spans="1:130" x14ac:dyDescent="0.2">
      <c r="A125" s="15">
        <v>62</v>
      </c>
      <c r="B125" s="15">
        <v>136</v>
      </c>
      <c r="C125" s="15">
        <v>1</v>
      </c>
      <c r="D125" s="15">
        <v>6</v>
      </c>
      <c r="E125" s="15">
        <f t="shared" si="42"/>
        <v>0</v>
      </c>
      <c r="F125" s="15">
        <f t="shared" si="43"/>
        <v>0</v>
      </c>
      <c r="G125" s="15">
        <f t="shared" si="44"/>
        <v>0</v>
      </c>
      <c r="H125" s="15">
        <f t="shared" si="45"/>
        <v>1</v>
      </c>
      <c r="I125" s="15">
        <v>1</v>
      </c>
      <c r="J125" s="15">
        <v>48</v>
      </c>
      <c r="K125" s="15">
        <v>4</v>
      </c>
      <c r="L125" s="15">
        <f t="shared" si="46"/>
        <v>0</v>
      </c>
      <c r="M125" s="15">
        <f t="shared" si="47"/>
        <v>0</v>
      </c>
      <c r="N125" s="15">
        <f t="shared" si="48"/>
        <v>1</v>
      </c>
      <c r="O125" s="15">
        <f t="shared" si="49"/>
        <v>0</v>
      </c>
      <c r="P125" s="15">
        <f t="shared" si="50"/>
        <v>0</v>
      </c>
      <c r="Q125" s="15">
        <v>1</v>
      </c>
      <c r="R125" s="15">
        <v>3</v>
      </c>
      <c r="S125" s="15">
        <v>10</v>
      </c>
      <c r="T125" s="15">
        <v>0</v>
      </c>
      <c r="U125" s="15">
        <v>0</v>
      </c>
      <c r="V125" s="15">
        <v>1</v>
      </c>
      <c r="W125" s="15">
        <v>200000</v>
      </c>
      <c r="X125" s="15">
        <v>1</v>
      </c>
      <c r="Y125" s="15">
        <v>0</v>
      </c>
      <c r="Z125" s="15">
        <v>1</v>
      </c>
      <c r="AA125" s="15">
        <f t="shared" si="39"/>
        <v>0.5</v>
      </c>
      <c r="AB125" s="193">
        <f t="shared" si="66"/>
        <v>720</v>
      </c>
      <c r="AC125" s="159">
        <v>8</v>
      </c>
      <c r="AD125" s="159">
        <v>6</v>
      </c>
      <c r="AE125" s="159">
        <v>0.5</v>
      </c>
      <c r="AF125" s="159">
        <v>60</v>
      </c>
      <c r="AG125" s="159">
        <f t="shared" si="77"/>
        <v>360</v>
      </c>
      <c r="AH125" s="159">
        <v>100</v>
      </c>
      <c r="AI125" s="171">
        <f t="shared" si="78"/>
        <v>720</v>
      </c>
      <c r="AM125" s="15">
        <f t="shared" si="53"/>
        <v>0</v>
      </c>
      <c r="AP125" s="15">
        <f t="shared" si="79"/>
        <v>360</v>
      </c>
      <c r="AQ125" s="172">
        <f t="shared" si="76"/>
        <v>720</v>
      </c>
      <c r="AR125" s="27">
        <f t="shared" si="55"/>
        <v>1</v>
      </c>
      <c r="AS125" s="172">
        <f t="shared" si="56"/>
        <v>720</v>
      </c>
      <c r="AX125" s="15">
        <f t="shared" si="67"/>
        <v>0</v>
      </c>
      <c r="BI125" s="27">
        <f t="shared" si="57"/>
        <v>0</v>
      </c>
      <c r="BJ125" s="27">
        <f t="shared" si="58"/>
        <v>0</v>
      </c>
      <c r="BR125" s="27">
        <f t="shared" si="59"/>
        <v>0</v>
      </c>
      <c r="BS125" s="27">
        <f t="shared" si="60"/>
        <v>0</v>
      </c>
      <c r="BT125" s="15">
        <v>1.25</v>
      </c>
      <c r="BU125" s="15">
        <v>1</v>
      </c>
      <c r="BV125" s="15">
        <v>1.6666666666666667</v>
      </c>
      <c r="BW125" s="15">
        <v>1.5</v>
      </c>
      <c r="BX125" s="15">
        <v>2</v>
      </c>
      <c r="BY125" s="15">
        <f t="shared" si="61"/>
        <v>1.4833333333333334</v>
      </c>
      <c r="BZ125" s="15">
        <v>1</v>
      </c>
      <c r="CA125" s="15">
        <f t="shared" si="62"/>
        <v>1</v>
      </c>
      <c r="CB125" s="15">
        <v>2</v>
      </c>
      <c r="CC125" s="15">
        <f t="shared" si="69"/>
        <v>0</v>
      </c>
      <c r="CD125" s="15">
        <f t="shared" si="70"/>
        <v>0</v>
      </c>
      <c r="CE125" s="15">
        <v>2</v>
      </c>
      <c r="CF125" s="15">
        <v>4</v>
      </c>
      <c r="CG125" s="15">
        <v>2</v>
      </c>
      <c r="CH125" s="15">
        <v>3</v>
      </c>
      <c r="CI125" s="15">
        <v>2</v>
      </c>
      <c r="CJ125" s="15">
        <v>3</v>
      </c>
      <c r="CK125" s="15">
        <v>1</v>
      </c>
      <c r="CL125" s="15">
        <v>1</v>
      </c>
      <c r="CN125" s="15">
        <v>1</v>
      </c>
      <c r="CP125" s="15">
        <v>1</v>
      </c>
      <c r="CR125" s="15">
        <v>1</v>
      </c>
      <c r="CZ125" s="15">
        <v>2</v>
      </c>
      <c r="DA125" s="15">
        <v>2</v>
      </c>
      <c r="DB125" s="15">
        <v>1</v>
      </c>
      <c r="DC125" s="15">
        <v>2</v>
      </c>
      <c r="DF125" s="15">
        <v>3</v>
      </c>
      <c r="DG125" s="15">
        <v>2</v>
      </c>
      <c r="DL125" s="166">
        <v>3.6</v>
      </c>
      <c r="DM125" s="166">
        <v>4.333333333333333</v>
      </c>
      <c r="DN125" s="166">
        <v>4.5</v>
      </c>
      <c r="DO125" s="166">
        <v>4.5999999999999996</v>
      </c>
      <c r="DP125" s="166">
        <v>3.6666666666666665</v>
      </c>
      <c r="DQ125" s="166">
        <v>4.75</v>
      </c>
      <c r="DR125" s="27">
        <f t="shared" si="41"/>
        <v>4.2416666666666663</v>
      </c>
      <c r="DS125" s="15">
        <f t="shared" si="68"/>
        <v>0.11666666666666625</v>
      </c>
    </row>
    <row r="126" spans="1:130" x14ac:dyDescent="0.2">
      <c r="A126" s="15">
        <v>63</v>
      </c>
      <c r="B126" s="15">
        <v>137</v>
      </c>
      <c r="C126" s="15">
        <v>1</v>
      </c>
      <c r="D126" s="15">
        <v>6</v>
      </c>
      <c r="E126" s="15">
        <f t="shared" si="42"/>
        <v>0</v>
      </c>
      <c r="F126" s="15">
        <f t="shared" si="43"/>
        <v>0</v>
      </c>
      <c r="G126" s="15">
        <f t="shared" si="44"/>
        <v>0</v>
      </c>
      <c r="H126" s="15">
        <f t="shared" si="45"/>
        <v>1</v>
      </c>
      <c r="I126" s="15">
        <v>1</v>
      </c>
      <c r="J126" s="15">
        <v>54</v>
      </c>
      <c r="K126" s="15">
        <v>2</v>
      </c>
      <c r="L126" s="15">
        <f t="shared" si="46"/>
        <v>1</v>
      </c>
      <c r="M126" s="15">
        <f t="shared" si="47"/>
        <v>0</v>
      </c>
      <c r="N126" s="15">
        <f t="shared" si="48"/>
        <v>0</v>
      </c>
      <c r="O126" s="15">
        <f t="shared" si="49"/>
        <v>0</v>
      </c>
      <c r="P126" s="15">
        <f t="shared" si="50"/>
        <v>0</v>
      </c>
      <c r="Q126" s="15">
        <v>2</v>
      </c>
      <c r="R126" s="15">
        <v>6</v>
      </c>
      <c r="S126" s="15">
        <v>4</v>
      </c>
      <c r="T126" s="15">
        <v>0</v>
      </c>
      <c r="U126" s="15">
        <v>0</v>
      </c>
      <c r="V126" s="15">
        <v>1</v>
      </c>
      <c r="W126" s="15">
        <v>150000</v>
      </c>
      <c r="X126" s="15">
        <v>0</v>
      </c>
      <c r="Y126" s="15">
        <v>1</v>
      </c>
      <c r="Z126" s="15">
        <v>1</v>
      </c>
      <c r="AA126" s="15">
        <f t="shared" si="39"/>
        <v>0.5</v>
      </c>
      <c r="AB126" s="193">
        <f t="shared" si="66"/>
        <v>560</v>
      </c>
      <c r="AC126" s="15">
        <v>8</v>
      </c>
      <c r="AD126" s="15">
        <v>7</v>
      </c>
      <c r="AE126" s="15">
        <v>0.5</v>
      </c>
      <c r="AF126" s="15">
        <v>40</v>
      </c>
      <c r="AG126" s="15">
        <f t="shared" si="77"/>
        <v>280</v>
      </c>
      <c r="AH126" s="15">
        <v>100</v>
      </c>
      <c r="AI126" s="27">
        <f t="shared" si="78"/>
        <v>560</v>
      </c>
      <c r="AM126" s="15">
        <f t="shared" si="53"/>
        <v>0</v>
      </c>
      <c r="AP126" s="15">
        <f t="shared" si="79"/>
        <v>280</v>
      </c>
      <c r="AQ126" s="172">
        <f t="shared" si="76"/>
        <v>560</v>
      </c>
      <c r="AR126" s="27">
        <f t="shared" si="55"/>
        <v>1</v>
      </c>
      <c r="AS126" s="172">
        <f t="shared" si="56"/>
        <v>560</v>
      </c>
      <c r="AX126" s="15">
        <f t="shared" si="67"/>
        <v>0</v>
      </c>
      <c r="BI126" s="27">
        <f t="shared" si="57"/>
        <v>0</v>
      </c>
      <c r="BJ126" s="27">
        <f t="shared" si="58"/>
        <v>0</v>
      </c>
      <c r="BR126" s="27">
        <f t="shared" si="59"/>
        <v>0</v>
      </c>
      <c r="BS126" s="27">
        <f t="shared" si="60"/>
        <v>0</v>
      </c>
      <c r="BT126" s="15">
        <v>1.25</v>
      </c>
      <c r="BU126" s="15">
        <v>1.6666666666666667</v>
      </c>
      <c r="BV126" s="15">
        <v>1.6666666666666667</v>
      </c>
      <c r="BW126" s="15">
        <v>1</v>
      </c>
      <c r="BX126" s="15">
        <v>2</v>
      </c>
      <c r="BY126" s="15">
        <f t="shared" si="61"/>
        <v>1.5166666666666668</v>
      </c>
      <c r="BZ126" s="15">
        <v>2</v>
      </c>
      <c r="CA126" s="15">
        <f t="shared" si="62"/>
        <v>0</v>
      </c>
      <c r="CB126" s="15">
        <v>5</v>
      </c>
      <c r="CC126" s="15" t="s">
        <v>1008</v>
      </c>
      <c r="CD126" s="15" t="s">
        <v>1008</v>
      </c>
      <c r="CE126" s="15" t="s">
        <v>1007</v>
      </c>
      <c r="CH126" s="15" t="s">
        <v>1007</v>
      </c>
      <c r="CK126" s="15" t="s">
        <v>1007</v>
      </c>
      <c r="CL126" s="15" t="s">
        <v>1007</v>
      </c>
      <c r="CN126" s="15" t="s">
        <v>1007</v>
      </c>
      <c r="CP126" s="15" t="s">
        <v>1007</v>
      </c>
      <c r="CR126" s="15" t="s">
        <v>1007</v>
      </c>
      <c r="CZ126" s="15">
        <v>2</v>
      </c>
      <c r="DA126" s="15">
        <v>3</v>
      </c>
      <c r="DF126" s="15">
        <v>1</v>
      </c>
      <c r="DG126" s="15">
        <v>3</v>
      </c>
      <c r="DL126" s="150">
        <v>4.5999999999999996</v>
      </c>
      <c r="DM126" s="150">
        <v>4</v>
      </c>
      <c r="DN126" s="150">
        <v>4.5</v>
      </c>
      <c r="DO126" s="150">
        <v>4.4000000000000004</v>
      </c>
      <c r="DP126" s="150">
        <v>3</v>
      </c>
      <c r="DQ126" s="150">
        <v>4.25</v>
      </c>
      <c r="DR126" s="27">
        <f t="shared" si="41"/>
        <v>4.125</v>
      </c>
      <c r="DS126" s="15">
        <f t="shared" si="68"/>
        <v>0.29444444444444429</v>
      </c>
      <c r="DU126" s="27"/>
      <c r="DV126" s="27"/>
      <c r="DW126" s="27"/>
      <c r="DX126" s="27"/>
      <c r="DY126" s="27"/>
      <c r="DZ126" s="27"/>
    </row>
    <row r="127" spans="1:130" x14ac:dyDescent="0.2">
      <c r="A127" s="15">
        <v>63</v>
      </c>
      <c r="B127" s="15">
        <v>137</v>
      </c>
      <c r="C127" s="15">
        <v>1</v>
      </c>
      <c r="D127" s="15">
        <v>6</v>
      </c>
      <c r="E127" s="15">
        <f t="shared" si="42"/>
        <v>0</v>
      </c>
      <c r="F127" s="15">
        <f t="shared" si="43"/>
        <v>0</v>
      </c>
      <c r="G127" s="15">
        <f t="shared" si="44"/>
        <v>0</v>
      </c>
      <c r="H127" s="15">
        <f t="shared" si="45"/>
        <v>1</v>
      </c>
      <c r="I127" s="15">
        <v>1</v>
      </c>
      <c r="J127" s="15">
        <v>54</v>
      </c>
      <c r="K127" s="15">
        <v>2</v>
      </c>
      <c r="L127" s="15">
        <f t="shared" si="46"/>
        <v>1</v>
      </c>
      <c r="M127" s="15">
        <f t="shared" si="47"/>
        <v>0</v>
      </c>
      <c r="N127" s="15">
        <f t="shared" si="48"/>
        <v>0</v>
      </c>
      <c r="O127" s="15">
        <f t="shared" si="49"/>
        <v>0</v>
      </c>
      <c r="P127" s="15">
        <f t="shared" si="50"/>
        <v>0</v>
      </c>
      <c r="Q127" s="15">
        <v>2</v>
      </c>
      <c r="R127" s="15">
        <v>6</v>
      </c>
      <c r="S127" s="15">
        <v>4</v>
      </c>
      <c r="T127" s="15">
        <v>0</v>
      </c>
      <c r="U127" s="15">
        <v>0</v>
      </c>
      <c r="V127" s="15">
        <v>1</v>
      </c>
      <c r="W127" s="15">
        <v>150000</v>
      </c>
      <c r="X127" s="15">
        <v>0</v>
      </c>
      <c r="Y127" s="15">
        <v>0</v>
      </c>
      <c r="Z127" s="15">
        <v>1</v>
      </c>
      <c r="AA127" s="15">
        <f t="shared" si="39"/>
        <v>0.5</v>
      </c>
      <c r="AB127" s="193">
        <f t="shared" si="66"/>
        <v>420</v>
      </c>
      <c r="AC127" s="159">
        <v>8</v>
      </c>
      <c r="AD127" s="159">
        <v>7</v>
      </c>
      <c r="AE127" s="159">
        <v>0.5</v>
      </c>
      <c r="AF127" s="159">
        <v>30</v>
      </c>
      <c r="AG127" s="159">
        <f t="shared" si="77"/>
        <v>210</v>
      </c>
      <c r="AH127" s="159">
        <v>100</v>
      </c>
      <c r="AI127" s="171">
        <f t="shared" si="78"/>
        <v>420</v>
      </c>
      <c r="AM127" s="15">
        <f t="shared" si="53"/>
        <v>0</v>
      </c>
      <c r="AP127" s="15">
        <f t="shared" si="79"/>
        <v>210</v>
      </c>
      <c r="AQ127" s="172">
        <f t="shared" si="76"/>
        <v>420</v>
      </c>
      <c r="AR127" s="27">
        <f t="shared" si="55"/>
        <v>1</v>
      </c>
      <c r="AS127" s="172">
        <f t="shared" si="56"/>
        <v>420</v>
      </c>
      <c r="AX127" s="15">
        <f t="shared" si="67"/>
        <v>0</v>
      </c>
      <c r="BI127" s="27">
        <f t="shared" si="57"/>
        <v>0</v>
      </c>
      <c r="BJ127" s="27">
        <f t="shared" si="58"/>
        <v>0</v>
      </c>
      <c r="BR127" s="27">
        <f t="shared" si="59"/>
        <v>0</v>
      </c>
      <c r="BS127" s="27">
        <f t="shared" si="60"/>
        <v>0</v>
      </c>
      <c r="BT127" s="15">
        <v>1.25</v>
      </c>
      <c r="BU127" s="15">
        <v>1.6666666666666667</v>
      </c>
      <c r="BV127" s="15">
        <v>1.6666666666666667</v>
      </c>
      <c r="BW127" s="15">
        <v>1</v>
      </c>
      <c r="BX127" s="15">
        <v>2</v>
      </c>
      <c r="BY127" s="15">
        <f t="shared" si="61"/>
        <v>1.5166666666666668</v>
      </c>
      <c r="BZ127" s="15">
        <v>2</v>
      </c>
      <c r="CA127" s="15">
        <f t="shared" si="62"/>
        <v>0</v>
      </c>
      <c r="CB127" s="15">
        <v>5</v>
      </c>
      <c r="CC127" s="15" t="s">
        <v>1008</v>
      </c>
      <c r="CD127" s="15" t="s">
        <v>1008</v>
      </c>
      <c r="CE127" s="15" t="s">
        <v>1007</v>
      </c>
      <c r="CH127" s="15" t="s">
        <v>1007</v>
      </c>
      <c r="CK127" s="15" t="s">
        <v>1007</v>
      </c>
      <c r="CL127" s="15" t="s">
        <v>1007</v>
      </c>
      <c r="CN127" s="15" t="s">
        <v>1007</v>
      </c>
      <c r="CP127" s="15" t="s">
        <v>1007</v>
      </c>
      <c r="CR127" s="15" t="s">
        <v>1007</v>
      </c>
      <c r="CZ127" s="15">
        <v>2</v>
      </c>
      <c r="DA127" s="15">
        <v>3</v>
      </c>
      <c r="DF127" s="15">
        <v>1</v>
      </c>
      <c r="DG127" s="15">
        <v>3</v>
      </c>
      <c r="DL127" s="166">
        <v>3.6</v>
      </c>
      <c r="DM127" s="166">
        <v>3.6666666666666665</v>
      </c>
      <c r="DN127" s="166">
        <v>3.75</v>
      </c>
      <c r="DO127" s="166">
        <v>3.8</v>
      </c>
      <c r="DP127" s="166">
        <v>3.6666666666666665</v>
      </c>
      <c r="DQ127" s="166">
        <v>4.5</v>
      </c>
      <c r="DR127" s="27">
        <f t="shared" si="41"/>
        <v>3.8305555555555557</v>
      </c>
      <c r="DS127" s="15">
        <f t="shared" si="68"/>
        <v>-0.57222222222222197</v>
      </c>
    </row>
    <row r="128" spans="1:130" x14ac:dyDescent="0.2">
      <c r="A128" s="15">
        <v>64</v>
      </c>
      <c r="B128" s="15">
        <v>139</v>
      </c>
      <c r="C128" s="15">
        <v>1</v>
      </c>
      <c r="D128" s="15">
        <v>6</v>
      </c>
      <c r="E128" s="15">
        <f t="shared" si="42"/>
        <v>0</v>
      </c>
      <c r="F128" s="15">
        <f t="shared" si="43"/>
        <v>0</v>
      </c>
      <c r="G128" s="15">
        <f t="shared" si="44"/>
        <v>0</v>
      </c>
      <c r="H128" s="15">
        <f t="shared" si="45"/>
        <v>1</v>
      </c>
      <c r="I128" s="15">
        <v>1</v>
      </c>
      <c r="J128" s="15">
        <v>48</v>
      </c>
      <c r="K128" s="15">
        <v>4</v>
      </c>
      <c r="L128" s="15">
        <f t="shared" si="46"/>
        <v>0</v>
      </c>
      <c r="M128" s="15">
        <f t="shared" si="47"/>
        <v>0</v>
      </c>
      <c r="N128" s="15">
        <f t="shared" si="48"/>
        <v>1</v>
      </c>
      <c r="O128" s="15">
        <f t="shared" si="49"/>
        <v>0</v>
      </c>
      <c r="P128" s="15">
        <f t="shared" si="50"/>
        <v>0</v>
      </c>
      <c r="Q128" s="15">
        <v>2</v>
      </c>
      <c r="R128" s="15">
        <v>3</v>
      </c>
      <c r="S128" s="15">
        <v>27</v>
      </c>
      <c r="T128" s="15">
        <v>1</v>
      </c>
      <c r="U128" s="15">
        <v>0</v>
      </c>
      <c r="V128" s="15">
        <v>1</v>
      </c>
      <c r="W128" s="15">
        <v>150000</v>
      </c>
      <c r="X128" s="15">
        <v>1</v>
      </c>
      <c r="Y128" s="15">
        <v>1</v>
      </c>
      <c r="Z128" s="15">
        <v>1</v>
      </c>
      <c r="AA128" s="15">
        <f t="shared" si="39"/>
        <v>5</v>
      </c>
      <c r="AB128" s="193">
        <f t="shared" si="66"/>
        <v>700</v>
      </c>
      <c r="AC128" s="15">
        <v>7</v>
      </c>
      <c r="AD128" s="15">
        <v>1</v>
      </c>
      <c r="AE128" s="15">
        <v>5</v>
      </c>
      <c r="AF128" s="15">
        <v>3500</v>
      </c>
      <c r="AG128" s="15">
        <f t="shared" si="77"/>
        <v>3500</v>
      </c>
      <c r="AH128" s="15">
        <v>95</v>
      </c>
      <c r="AI128" s="27">
        <f t="shared" si="78"/>
        <v>700</v>
      </c>
      <c r="AM128" s="15">
        <f t="shared" si="53"/>
        <v>0</v>
      </c>
      <c r="AP128" s="15">
        <f t="shared" si="79"/>
        <v>3500</v>
      </c>
      <c r="AQ128" s="172">
        <f t="shared" si="76"/>
        <v>700</v>
      </c>
      <c r="AR128" s="27">
        <f t="shared" si="55"/>
        <v>1</v>
      </c>
      <c r="AS128" s="172">
        <f t="shared" si="56"/>
        <v>700</v>
      </c>
      <c r="AX128" s="15">
        <f t="shared" si="67"/>
        <v>0</v>
      </c>
      <c r="BI128" s="27">
        <f t="shared" si="57"/>
        <v>0</v>
      </c>
      <c r="BJ128" s="27">
        <f t="shared" si="58"/>
        <v>0</v>
      </c>
      <c r="BR128" s="27">
        <f t="shared" si="59"/>
        <v>0</v>
      </c>
      <c r="BS128" s="27">
        <f t="shared" si="60"/>
        <v>0</v>
      </c>
      <c r="BT128" s="15">
        <v>1</v>
      </c>
      <c r="BU128" s="15">
        <v>1.6666666666666667</v>
      </c>
      <c r="BV128" s="15">
        <v>2</v>
      </c>
      <c r="BW128" s="15">
        <v>1</v>
      </c>
      <c r="BX128" s="15">
        <v>2.5</v>
      </c>
      <c r="BY128" s="15">
        <f t="shared" si="61"/>
        <v>1.6333333333333335</v>
      </c>
      <c r="BZ128" s="15">
        <v>1</v>
      </c>
      <c r="CA128" s="15">
        <f t="shared" si="62"/>
        <v>0</v>
      </c>
      <c r="CB128" s="15">
        <v>5</v>
      </c>
      <c r="CC128" s="15" t="s">
        <v>1008</v>
      </c>
      <c r="CD128" s="15" t="s">
        <v>1008</v>
      </c>
      <c r="CE128" s="15" t="s">
        <v>1007</v>
      </c>
      <c r="CH128" s="15" t="s">
        <v>1007</v>
      </c>
      <c r="CK128" s="15" t="s">
        <v>1007</v>
      </c>
      <c r="CL128" s="15" t="s">
        <v>1007</v>
      </c>
      <c r="CN128" s="15" t="s">
        <v>1007</v>
      </c>
      <c r="CP128" s="15" t="s">
        <v>1007</v>
      </c>
      <c r="CR128" s="15" t="s">
        <v>1007</v>
      </c>
      <c r="CZ128" s="15">
        <v>1</v>
      </c>
      <c r="DA128" s="15">
        <v>2</v>
      </c>
      <c r="DB128" s="15">
        <v>2</v>
      </c>
      <c r="DC128" s="15">
        <v>2</v>
      </c>
      <c r="DF128" s="15">
        <v>3</v>
      </c>
      <c r="DG128" s="15">
        <v>2</v>
      </c>
      <c r="DL128" s="150">
        <v>4.8</v>
      </c>
      <c r="DM128" s="150">
        <v>4.666666666666667</v>
      </c>
      <c r="DN128" s="150">
        <v>4.5</v>
      </c>
      <c r="DO128" s="150">
        <v>4.2</v>
      </c>
      <c r="DP128" s="150">
        <v>4</v>
      </c>
      <c r="DQ128" s="150">
        <v>4.25</v>
      </c>
      <c r="DR128" s="27">
        <f t="shared" si="41"/>
        <v>4.4027777777777777</v>
      </c>
      <c r="DS128" s="15">
        <f t="shared" si="68"/>
        <v>1.2111111111111112</v>
      </c>
      <c r="DT128" s="27"/>
      <c r="DU128" s="27"/>
      <c r="DV128" s="27"/>
      <c r="DW128" s="27"/>
      <c r="DX128" s="27"/>
      <c r="DY128" s="27"/>
    </row>
    <row r="129" spans="1:130" x14ac:dyDescent="0.2">
      <c r="A129" s="15">
        <v>64</v>
      </c>
      <c r="B129" s="15">
        <v>139</v>
      </c>
      <c r="C129" s="15">
        <v>1</v>
      </c>
      <c r="D129" s="15">
        <v>6</v>
      </c>
      <c r="E129" s="15">
        <f t="shared" si="42"/>
        <v>0</v>
      </c>
      <c r="F129" s="15">
        <f t="shared" si="43"/>
        <v>0</v>
      </c>
      <c r="G129" s="15">
        <f t="shared" si="44"/>
        <v>0</v>
      </c>
      <c r="H129" s="15">
        <f t="shared" si="45"/>
        <v>1</v>
      </c>
      <c r="I129" s="15">
        <v>1</v>
      </c>
      <c r="J129" s="15">
        <v>48</v>
      </c>
      <c r="K129" s="15">
        <v>4</v>
      </c>
      <c r="L129" s="15">
        <f t="shared" si="46"/>
        <v>0</v>
      </c>
      <c r="M129" s="15">
        <f t="shared" si="47"/>
        <v>0</v>
      </c>
      <c r="N129" s="15">
        <f t="shared" si="48"/>
        <v>1</v>
      </c>
      <c r="O129" s="15">
        <f t="shared" si="49"/>
        <v>0</v>
      </c>
      <c r="P129" s="15">
        <f t="shared" si="50"/>
        <v>0</v>
      </c>
      <c r="Q129" s="15">
        <v>2</v>
      </c>
      <c r="R129" s="15">
        <v>3</v>
      </c>
      <c r="S129" s="15">
        <v>27</v>
      </c>
      <c r="T129" s="15">
        <v>1</v>
      </c>
      <c r="U129" s="15">
        <v>0</v>
      </c>
      <c r="V129" s="15">
        <v>1</v>
      </c>
      <c r="W129" s="15">
        <v>150000</v>
      </c>
      <c r="X129" s="15">
        <v>1</v>
      </c>
      <c r="Y129" s="15">
        <v>0</v>
      </c>
      <c r="Z129" s="15">
        <v>1</v>
      </c>
      <c r="AA129" s="15">
        <f t="shared" si="39"/>
        <v>5</v>
      </c>
      <c r="AB129" s="193">
        <f t="shared" si="66"/>
        <v>800</v>
      </c>
      <c r="AC129" s="159">
        <v>7</v>
      </c>
      <c r="AD129" s="159">
        <v>1</v>
      </c>
      <c r="AE129" s="159">
        <v>5</v>
      </c>
      <c r="AF129" s="159">
        <v>4000</v>
      </c>
      <c r="AG129" s="159">
        <f t="shared" si="77"/>
        <v>4000</v>
      </c>
      <c r="AH129" s="159">
        <v>85</v>
      </c>
      <c r="AI129" s="171">
        <f t="shared" si="78"/>
        <v>800</v>
      </c>
      <c r="AM129" s="15">
        <f t="shared" si="53"/>
        <v>0</v>
      </c>
      <c r="AP129" s="15">
        <f t="shared" si="79"/>
        <v>4000</v>
      </c>
      <c r="AQ129" s="172">
        <f t="shared" si="76"/>
        <v>800</v>
      </c>
      <c r="AR129" s="27">
        <f t="shared" si="55"/>
        <v>1</v>
      </c>
      <c r="AS129" s="172">
        <f t="shared" si="56"/>
        <v>800</v>
      </c>
      <c r="AX129" s="15">
        <f t="shared" si="67"/>
        <v>0</v>
      </c>
      <c r="BI129" s="27">
        <f t="shared" si="57"/>
        <v>0</v>
      </c>
      <c r="BJ129" s="27">
        <f t="shared" si="58"/>
        <v>0</v>
      </c>
      <c r="BR129" s="27">
        <f t="shared" si="59"/>
        <v>0</v>
      </c>
      <c r="BS129" s="27">
        <f t="shared" si="60"/>
        <v>0</v>
      </c>
      <c r="BT129" s="15">
        <v>1</v>
      </c>
      <c r="BU129" s="15">
        <v>1.6666666666666667</v>
      </c>
      <c r="BV129" s="15">
        <v>2</v>
      </c>
      <c r="BW129" s="15">
        <v>1</v>
      </c>
      <c r="BX129" s="15">
        <v>2.5</v>
      </c>
      <c r="BY129" s="15">
        <f t="shared" si="61"/>
        <v>1.6333333333333335</v>
      </c>
      <c r="BZ129" s="15">
        <v>1</v>
      </c>
      <c r="CA129" s="15">
        <f t="shared" si="62"/>
        <v>0</v>
      </c>
      <c r="CB129" s="15">
        <v>5</v>
      </c>
      <c r="CC129" s="15" t="s">
        <v>1008</v>
      </c>
      <c r="CD129" s="15" t="s">
        <v>1008</v>
      </c>
      <c r="CE129" s="15" t="s">
        <v>1007</v>
      </c>
      <c r="CH129" s="15" t="s">
        <v>1007</v>
      </c>
      <c r="CK129" s="15" t="s">
        <v>1007</v>
      </c>
      <c r="CL129" s="15" t="s">
        <v>1007</v>
      </c>
      <c r="CN129" s="15" t="s">
        <v>1007</v>
      </c>
      <c r="CP129" s="15" t="s">
        <v>1007</v>
      </c>
      <c r="CR129" s="15" t="s">
        <v>1007</v>
      </c>
      <c r="CZ129" s="15">
        <v>1</v>
      </c>
      <c r="DA129" s="15">
        <v>2</v>
      </c>
      <c r="DB129" s="15">
        <v>2</v>
      </c>
      <c r="DC129" s="15">
        <v>2</v>
      </c>
      <c r="DF129" s="15">
        <v>3</v>
      </c>
      <c r="DG129" s="15">
        <v>2</v>
      </c>
      <c r="DL129" s="166">
        <v>3.6</v>
      </c>
      <c r="DM129" s="166">
        <v>2.6666666666666665</v>
      </c>
      <c r="DN129" s="166">
        <v>3</v>
      </c>
      <c r="DO129" s="166">
        <v>2.8</v>
      </c>
      <c r="DP129" s="166">
        <v>3.3333333333333335</v>
      </c>
      <c r="DQ129" s="166">
        <v>3.75</v>
      </c>
      <c r="DR129" s="27">
        <f t="shared" si="41"/>
        <v>3.1916666666666664</v>
      </c>
      <c r="DS129" s="15">
        <f t="shared" si="68"/>
        <v>-0.91666666666666696</v>
      </c>
    </row>
    <row r="130" spans="1:130" x14ac:dyDescent="0.2">
      <c r="A130" s="15">
        <v>65</v>
      </c>
      <c r="B130" s="15">
        <v>140</v>
      </c>
      <c r="C130" s="15">
        <v>1</v>
      </c>
      <c r="D130" s="15">
        <v>6</v>
      </c>
      <c r="E130" s="15">
        <f t="shared" si="42"/>
        <v>0</v>
      </c>
      <c r="F130" s="15">
        <f t="shared" si="43"/>
        <v>0</v>
      </c>
      <c r="G130" s="15">
        <f t="shared" si="44"/>
        <v>0</v>
      </c>
      <c r="H130" s="15">
        <f t="shared" si="45"/>
        <v>1</v>
      </c>
      <c r="I130" s="15">
        <v>1</v>
      </c>
      <c r="J130" s="15">
        <v>49</v>
      </c>
      <c r="K130" s="15">
        <v>5</v>
      </c>
      <c r="L130" s="15">
        <f t="shared" si="46"/>
        <v>0</v>
      </c>
      <c r="M130" s="15">
        <f t="shared" si="47"/>
        <v>0</v>
      </c>
      <c r="N130" s="15">
        <f t="shared" si="48"/>
        <v>0</v>
      </c>
      <c r="O130" s="15">
        <f t="shared" si="49"/>
        <v>1</v>
      </c>
      <c r="P130" s="15">
        <f t="shared" si="50"/>
        <v>0</v>
      </c>
      <c r="Q130" s="15">
        <v>1</v>
      </c>
      <c r="R130" s="15">
        <v>8</v>
      </c>
      <c r="S130" s="15">
        <v>14</v>
      </c>
      <c r="T130" s="15">
        <v>1</v>
      </c>
      <c r="U130" s="15">
        <v>0</v>
      </c>
      <c r="V130" s="15">
        <v>1</v>
      </c>
      <c r="W130" s="15">
        <v>150000</v>
      </c>
      <c r="X130" s="15">
        <v>0</v>
      </c>
      <c r="Y130" s="15">
        <v>1</v>
      </c>
      <c r="Z130" s="15">
        <v>0</v>
      </c>
      <c r="AA130" s="15">
        <f t="shared" ref="AA130:AA193" si="82">SUM($AE130+$AV130+$BM130)</f>
        <v>3.5</v>
      </c>
      <c r="AB130" s="193">
        <f t="shared" si="66"/>
        <v>371.42857142857139</v>
      </c>
      <c r="AC130" s="15">
        <v>8</v>
      </c>
      <c r="AD130" s="15">
        <v>4</v>
      </c>
      <c r="AE130" s="15">
        <v>1.5</v>
      </c>
      <c r="AF130" s="15">
        <v>300</v>
      </c>
      <c r="AG130" s="15">
        <f t="shared" si="77"/>
        <v>1200</v>
      </c>
      <c r="AH130" s="15">
        <v>110</v>
      </c>
      <c r="AI130" s="27">
        <f t="shared" si="78"/>
        <v>800</v>
      </c>
      <c r="AM130" s="15">
        <f t="shared" si="53"/>
        <v>0</v>
      </c>
      <c r="AP130" s="15">
        <f t="shared" si="79"/>
        <v>1200</v>
      </c>
      <c r="AQ130" s="172">
        <f t="shared" ref="AQ130:AQ193" si="83">$AP130/$AE130</f>
        <v>800</v>
      </c>
      <c r="AR130" s="27">
        <f t="shared" si="55"/>
        <v>0.42857142857142855</v>
      </c>
      <c r="AS130" s="172">
        <f t="shared" si="56"/>
        <v>342.85714285714283</v>
      </c>
      <c r="AT130" s="15">
        <v>7</v>
      </c>
      <c r="AU130" s="15">
        <v>1</v>
      </c>
      <c r="AV130" s="15">
        <v>2</v>
      </c>
      <c r="AW130" s="15">
        <v>100</v>
      </c>
      <c r="AX130" s="15">
        <f t="shared" si="67"/>
        <v>100</v>
      </c>
      <c r="AY130" s="15">
        <v>40</v>
      </c>
      <c r="AZ130" s="15">
        <v>50</v>
      </c>
      <c r="BG130" s="15">
        <f>$AX130+$BD130</f>
        <v>100</v>
      </c>
      <c r="BH130" s="15">
        <f t="shared" si="63"/>
        <v>50</v>
      </c>
      <c r="BI130" s="27">
        <f t="shared" si="57"/>
        <v>0.5714285714285714</v>
      </c>
      <c r="BJ130" s="27">
        <f t="shared" si="58"/>
        <v>28.571428571428569</v>
      </c>
      <c r="BR130" s="27">
        <f t="shared" si="59"/>
        <v>0</v>
      </c>
      <c r="BS130" s="27">
        <f t="shared" si="60"/>
        <v>0</v>
      </c>
      <c r="BT130" s="15">
        <v>1.25</v>
      </c>
      <c r="BU130" s="15">
        <v>1.6666666666666667</v>
      </c>
      <c r="BV130" s="15">
        <v>1</v>
      </c>
      <c r="BW130" s="15">
        <v>1</v>
      </c>
      <c r="BX130" s="15">
        <v>1.5</v>
      </c>
      <c r="BY130" s="15">
        <f t="shared" si="61"/>
        <v>1.2833333333333334</v>
      </c>
      <c r="BZ130" s="15">
        <v>1</v>
      </c>
      <c r="CA130" s="15">
        <f t="shared" si="62"/>
        <v>1</v>
      </c>
      <c r="CB130" s="15">
        <v>1</v>
      </c>
      <c r="CC130" s="15">
        <f t="shared" si="69"/>
        <v>0</v>
      </c>
      <c r="CD130" s="15">
        <f t="shared" si="70"/>
        <v>0</v>
      </c>
      <c r="CE130" s="15">
        <v>2</v>
      </c>
      <c r="CF130" s="15">
        <v>2</v>
      </c>
      <c r="CG130" s="15">
        <v>2</v>
      </c>
      <c r="CH130" s="15">
        <v>1</v>
      </c>
      <c r="CI130" s="15">
        <v>1</v>
      </c>
      <c r="CJ130" s="15">
        <v>2</v>
      </c>
      <c r="CK130" s="15">
        <v>1</v>
      </c>
      <c r="CL130" s="15">
        <v>1</v>
      </c>
      <c r="CN130" s="15">
        <v>1</v>
      </c>
      <c r="CP130" s="15">
        <v>0</v>
      </c>
      <c r="CQ130" s="15">
        <v>1</v>
      </c>
      <c r="CR130" s="15">
        <v>0</v>
      </c>
      <c r="CZ130" s="15">
        <v>2</v>
      </c>
      <c r="DA130" s="15">
        <v>2</v>
      </c>
      <c r="DB130" s="15">
        <v>3</v>
      </c>
      <c r="DC130" s="15">
        <v>2</v>
      </c>
      <c r="DF130" s="15">
        <v>1</v>
      </c>
      <c r="DG130" s="15">
        <v>2</v>
      </c>
      <c r="DL130" s="150">
        <v>4.4000000000000004</v>
      </c>
      <c r="DM130" s="150">
        <v>4.666666666666667</v>
      </c>
      <c r="DN130" s="150">
        <v>4.5</v>
      </c>
      <c r="DO130" s="150">
        <v>4</v>
      </c>
      <c r="DP130" s="150">
        <v>3.3333333333333335</v>
      </c>
      <c r="DQ130" s="150">
        <v>3.75</v>
      </c>
      <c r="DR130" s="27">
        <f t="shared" ref="DR130:DR193" si="84">AVERAGE($DL130:$DQ130)</f>
        <v>4.1083333333333334</v>
      </c>
      <c r="DS130" s="15">
        <f t="shared" si="68"/>
        <v>0.13888888888888884</v>
      </c>
      <c r="DU130" s="27"/>
      <c r="DV130" s="27"/>
      <c r="DW130" s="27"/>
      <c r="DX130" s="27"/>
      <c r="DY130" s="27"/>
      <c r="DZ130" s="27"/>
    </row>
    <row r="131" spans="1:130" x14ac:dyDescent="0.2">
      <c r="A131" s="15">
        <v>65</v>
      </c>
      <c r="B131" s="15">
        <v>140</v>
      </c>
      <c r="C131" s="15">
        <v>1</v>
      </c>
      <c r="D131" s="15">
        <v>6</v>
      </c>
      <c r="E131" s="15">
        <f t="shared" ref="E131:E194" si="85">IF($D131=2,1,0)</f>
        <v>0</v>
      </c>
      <c r="F131" s="15">
        <f t="shared" ref="F131:F194" si="86">IF($D131=3,1,0)</f>
        <v>0</v>
      </c>
      <c r="G131" s="15">
        <f t="shared" ref="G131:G194" si="87">IF($D131=5,1,0)</f>
        <v>0</v>
      </c>
      <c r="H131" s="15">
        <f t="shared" ref="H131:H194" si="88">IF($D131=6,1,0)</f>
        <v>1</v>
      </c>
      <c r="I131" s="15">
        <v>1</v>
      </c>
      <c r="J131" s="15">
        <v>49</v>
      </c>
      <c r="K131" s="15">
        <v>5</v>
      </c>
      <c r="L131" s="15">
        <f t="shared" ref="L131:L194" si="89">IF($K131=2,1,0)</f>
        <v>0</v>
      </c>
      <c r="M131" s="15">
        <f t="shared" ref="M131:M194" si="90">IF($K131=3,1,0)</f>
        <v>0</v>
      </c>
      <c r="N131" s="15">
        <f t="shared" ref="N131:N194" si="91">IF($K131=4,1,0)</f>
        <v>0</v>
      </c>
      <c r="O131" s="15">
        <f t="shared" ref="O131:O194" si="92">IF($K131=5,1,0)</f>
        <v>1</v>
      </c>
      <c r="P131" s="15">
        <f t="shared" ref="P131:P194" si="93">IF($K131=6,1,0)</f>
        <v>0</v>
      </c>
      <c r="Q131" s="15">
        <v>1</v>
      </c>
      <c r="R131" s="15">
        <v>8</v>
      </c>
      <c r="S131" s="15">
        <v>14</v>
      </c>
      <c r="T131" s="15">
        <v>1</v>
      </c>
      <c r="U131" s="15">
        <v>0</v>
      </c>
      <c r="V131" s="15">
        <v>1</v>
      </c>
      <c r="W131" s="15">
        <v>150000</v>
      </c>
      <c r="X131" s="15">
        <v>0</v>
      </c>
      <c r="Y131" s="15">
        <v>0</v>
      </c>
      <c r="Z131" s="15">
        <v>0</v>
      </c>
      <c r="AA131" s="15">
        <f t="shared" si="82"/>
        <v>3.5</v>
      </c>
      <c r="AB131" s="193">
        <f t="shared" si="66"/>
        <v>442.85714285714283</v>
      </c>
      <c r="AC131" s="159">
        <v>8</v>
      </c>
      <c r="AD131" s="159">
        <v>4</v>
      </c>
      <c r="AE131" s="159">
        <v>1.5</v>
      </c>
      <c r="AF131" s="159">
        <v>350</v>
      </c>
      <c r="AG131" s="159">
        <f t="shared" ref="AG131:AG194" si="94">($AD131*$AF131)</f>
        <v>1400</v>
      </c>
      <c r="AH131" s="159">
        <v>110</v>
      </c>
      <c r="AI131" s="171">
        <f t="shared" ref="AI131:AI194" si="95">$AG131/$AE131</f>
        <v>933.33333333333337</v>
      </c>
      <c r="AM131" s="15">
        <f t="shared" ref="AM131:AM194" si="96">$AL131*$AJ131</f>
        <v>0</v>
      </c>
      <c r="AP131" s="15">
        <f t="shared" ref="AP131:AP194" si="97">$AG131+$AM131</f>
        <v>1400</v>
      </c>
      <c r="AQ131" s="172">
        <f t="shared" si="83"/>
        <v>933.33333333333337</v>
      </c>
      <c r="AR131" s="27">
        <f t="shared" ref="AR131:AR194" si="98">$AE131/($AE131+$AV131+$BL131)</f>
        <v>0.42857142857142855</v>
      </c>
      <c r="AS131" s="172">
        <f t="shared" ref="AS131:AS194" si="99">$AQ131*$AR131</f>
        <v>400</v>
      </c>
      <c r="AT131" s="15">
        <v>7</v>
      </c>
      <c r="AU131" s="15">
        <v>1</v>
      </c>
      <c r="AV131" s="15">
        <v>2</v>
      </c>
      <c r="AW131" s="15">
        <v>150</v>
      </c>
      <c r="AX131" s="15">
        <f t="shared" si="67"/>
        <v>150</v>
      </c>
      <c r="AY131" s="15">
        <v>80</v>
      </c>
      <c r="BG131" s="15">
        <f>$AX131+$BD131</f>
        <v>150</v>
      </c>
      <c r="BH131" s="15">
        <f t="shared" si="63"/>
        <v>75</v>
      </c>
      <c r="BI131" s="27">
        <f t="shared" ref="BI131:BI194" si="100">$AV131/($AE131+$AV131+$BL131)</f>
        <v>0.5714285714285714</v>
      </c>
      <c r="BJ131" s="27">
        <f t="shared" ref="BJ131:BJ194" si="101">$BH131*$BI131</f>
        <v>42.857142857142854</v>
      </c>
      <c r="BR131" s="27">
        <f t="shared" ref="BR131:BR194" si="102">$BL131/($AE131+$AV131+$BL131)</f>
        <v>0</v>
      </c>
      <c r="BS131" s="27">
        <f t="shared" ref="BS131:BS194" si="103">$BQ131*$BR131</f>
        <v>0</v>
      </c>
      <c r="BT131" s="15">
        <v>1.25</v>
      </c>
      <c r="BU131" s="15">
        <v>1.6666666666666667</v>
      </c>
      <c r="BV131" s="15">
        <v>1</v>
      </c>
      <c r="BW131" s="15">
        <v>1</v>
      </c>
      <c r="BX131" s="15">
        <v>1.5</v>
      </c>
      <c r="BY131" s="15">
        <f t="shared" ref="BY131:BY194" si="104">AVERAGE($BT131:$BX131)</f>
        <v>1.2833333333333334</v>
      </c>
      <c r="BZ131" s="15">
        <v>1</v>
      </c>
      <c r="CA131" s="15">
        <f t="shared" ref="CA131:CA194" si="105">IF($CB131=5,0,1)</f>
        <v>1</v>
      </c>
      <c r="CB131" s="15">
        <v>1</v>
      </c>
      <c r="CC131" s="15">
        <f t="shared" ref="CC131:CC194" si="106">IF($CB131=3,1,0)</f>
        <v>0</v>
      </c>
      <c r="CD131" s="15">
        <f t="shared" ref="CD131:CD194" si="107">IF($CB131=4,1,0)</f>
        <v>0</v>
      </c>
      <c r="CE131" s="15">
        <v>2</v>
      </c>
      <c r="CF131" s="15">
        <v>2</v>
      </c>
      <c r="CG131" s="15">
        <v>2</v>
      </c>
      <c r="CH131" s="15">
        <v>1</v>
      </c>
      <c r="CI131" s="15">
        <v>1</v>
      </c>
      <c r="CJ131" s="15">
        <v>2</v>
      </c>
      <c r="CK131" s="15">
        <v>1</v>
      </c>
      <c r="CL131" s="15">
        <v>1</v>
      </c>
      <c r="CN131" s="15">
        <v>1</v>
      </c>
      <c r="CP131" s="15">
        <v>0</v>
      </c>
      <c r="CQ131" s="15">
        <v>1</v>
      </c>
      <c r="CR131" s="15">
        <v>0</v>
      </c>
      <c r="CZ131" s="15">
        <v>2</v>
      </c>
      <c r="DA131" s="15">
        <v>2</v>
      </c>
      <c r="DB131" s="15">
        <v>3</v>
      </c>
      <c r="DC131" s="15">
        <v>2</v>
      </c>
      <c r="DF131" s="15">
        <v>1</v>
      </c>
      <c r="DG131" s="15">
        <v>2</v>
      </c>
      <c r="DL131" s="166">
        <v>4.8</v>
      </c>
      <c r="DM131" s="166">
        <v>3</v>
      </c>
      <c r="DN131" s="166">
        <v>4</v>
      </c>
      <c r="DO131" s="166">
        <v>3.6</v>
      </c>
      <c r="DP131" s="166">
        <v>3.6666666666666665</v>
      </c>
      <c r="DQ131" s="166">
        <v>4.75</v>
      </c>
      <c r="DR131" s="27">
        <f t="shared" si="84"/>
        <v>3.9694444444444446</v>
      </c>
      <c r="DS131" s="15">
        <f t="shared" si="68"/>
        <v>-0.30277777777777848</v>
      </c>
    </row>
    <row r="132" spans="1:130" x14ac:dyDescent="0.2">
      <c r="A132" s="15">
        <v>66</v>
      </c>
      <c r="B132" s="15">
        <v>142</v>
      </c>
      <c r="C132" s="15">
        <v>1</v>
      </c>
      <c r="D132" s="15">
        <v>6</v>
      </c>
      <c r="E132" s="15">
        <f t="shared" si="85"/>
        <v>0</v>
      </c>
      <c r="F132" s="15">
        <f t="shared" si="86"/>
        <v>0</v>
      </c>
      <c r="G132" s="15">
        <f t="shared" si="87"/>
        <v>0</v>
      </c>
      <c r="H132" s="15">
        <f t="shared" si="88"/>
        <v>1</v>
      </c>
      <c r="I132" s="15">
        <v>1</v>
      </c>
      <c r="J132" s="15">
        <v>58</v>
      </c>
      <c r="K132" s="15">
        <v>2</v>
      </c>
      <c r="L132" s="15">
        <f t="shared" si="89"/>
        <v>1</v>
      </c>
      <c r="M132" s="15">
        <f t="shared" si="90"/>
        <v>0</v>
      </c>
      <c r="N132" s="15">
        <f t="shared" si="91"/>
        <v>0</v>
      </c>
      <c r="O132" s="15">
        <f t="shared" si="92"/>
        <v>0</v>
      </c>
      <c r="P132" s="15">
        <f t="shared" si="93"/>
        <v>0</v>
      </c>
      <c r="Q132" s="15">
        <v>2</v>
      </c>
      <c r="R132" s="15">
        <v>6</v>
      </c>
      <c r="S132" s="15">
        <v>8</v>
      </c>
      <c r="T132" s="15">
        <v>0</v>
      </c>
      <c r="U132" s="15">
        <v>1</v>
      </c>
      <c r="V132" s="15">
        <v>1</v>
      </c>
      <c r="W132" s="15">
        <v>140000</v>
      </c>
      <c r="X132" s="15">
        <v>1</v>
      </c>
      <c r="Y132" s="15">
        <v>1</v>
      </c>
      <c r="Z132" s="15">
        <v>1</v>
      </c>
      <c r="AA132" s="15">
        <f t="shared" si="82"/>
        <v>2</v>
      </c>
      <c r="AB132" s="193">
        <f t="shared" si="66"/>
        <v>900</v>
      </c>
      <c r="AC132" s="15">
        <v>8</v>
      </c>
      <c r="AD132" s="15">
        <v>6</v>
      </c>
      <c r="AE132" s="15">
        <v>2</v>
      </c>
      <c r="AF132" s="15">
        <v>300</v>
      </c>
      <c r="AG132" s="15">
        <f t="shared" si="94"/>
        <v>1800</v>
      </c>
      <c r="AH132" s="15">
        <v>100</v>
      </c>
      <c r="AI132" s="27">
        <f t="shared" si="95"/>
        <v>900</v>
      </c>
      <c r="AM132" s="15">
        <f t="shared" si="96"/>
        <v>0</v>
      </c>
      <c r="AP132" s="15">
        <f t="shared" si="97"/>
        <v>1800</v>
      </c>
      <c r="AQ132" s="172">
        <f t="shared" si="83"/>
        <v>900</v>
      </c>
      <c r="AR132" s="27">
        <f t="shared" si="98"/>
        <v>1</v>
      </c>
      <c r="AS132" s="172">
        <f t="shared" si="99"/>
        <v>900</v>
      </c>
      <c r="AX132" s="15">
        <f t="shared" si="67"/>
        <v>0</v>
      </c>
      <c r="BI132" s="27">
        <f t="shared" si="100"/>
        <v>0</v>
      </c>
      <c r="BJ132" s="27">
        <f t="shared" si="101"/>
        <v>0</v>
      </c>
      <c r="BR132" s="27">
        <f t="shared" si="102"/>
        <v>0</v>
      </c>
      <c r="BS132" s="27">
        <f t="shared" si="103"/>
        <v>0</v>
      </c>
      <c r="BT132" s="15">
        <v>1.25</v>
      </c>
      <c r="BU132" s="15">
        <v>2</v>
      </c>
      <c r="BV132" s="15">
        <v>2.3333333333333335</v>
      </c>
      <c r="BW132" s="15">
        <v>1.5</v>
      </c>
      <c r="BX132" s="15">
        <v>2</v>
      </c>
      <c r="BY132" s="15">
        <f t="shared" si="104"/>
        <v>1.8166666666666669</v>
      </c>
      <c r="BZ132" s="15">
        <v>2</v>
      </c>
      <c r="CA132" s="15">
        <f t="shared" si="105"/>
        <v>0</v>
      </c>
      <c r="CB132" s="15">
        <v>5</v>
      </c>
      <c r="CC132" s="15" t="s">
        <v>1008</v>
      </c>
      <c r="CD132" s="15" t="s">
        <v>1008</v>
      </c>
      <c r="CE132" s="15" t="s">
        <v>1007</v>
      </c>
      <c r="CH132" s="15" t="s">
        <v>1007</v>
      </c>
      <c r="CK132" s="15" t="s">
        <v>1007</v>
      </c>
      <c r="CL132" s="15" t="s">
        <v>1007</v>
      </c>
      <c r="CN132" s="15" t="s">
        <v>1007</v>
      </c>
      <c r="CP132" s="15" t="s">
        <v>1007</v>
      </c>
      <c r="CR132" s="15" t="s">
        <v>1007</v>
      </c>
      <c r="DB132" s="15">
        <v>1</v>
      </c>
      <c r="DC132" s="15">
        <v>1</v>
      </c>
      <c r="DL132" s="150">
        <v>4.2</v>
      </c>
      <c r="DM132" s="150">
        <v>4.666666666666667</v>
      </c>
      <c r="DN132" s="150">
        <v>4.25</v>
      </c>
      <c r="DO132" s="150">
        <v>4.5999999999999996</v>
      </c>
      <c r="DP132" s="150">
        <v>3.6666666666666665</v>
      </c>
      <c r="DQ132" s="150">
        <v>4.25</v>
      </c>
      <c r="DR132" s="27">
        <f t="shared" si="84"/>
        <v>4.272222222222223</v>
      </c>
      <c r="DS132" s="15">
        <f t="shared" si="68"/>
        <v>0.36111111111111205</v>
      </c>
      <c r="DT132" s="27"/>
      <c r="DU132" s="27"/>
      <c r="DV132" s="27"/>
      <c r="DW132" s="27"/>
      <c r="DX132" s="27"/>
      <c r="DY132" s="27"/>
    </row>
    <row r="133" spans="1:130" x14ac:dyDescent="0.2">
      <c r="A133" s="15">
        <v>66</v>
      </c>
      <c r="B133" s="15">
        <v>142</v>
      </c>
      <c r="C133" s="15">
        <v>1</v>
      </c>
      <c r="D133" s="15">
        <v>6</v>
      </c>
      <c r="E133" s="15">
        <f t="shared" si="85"/>
        <v>0</v>
      </c>
      <c r="F133" s="15">
        <f t="shared" si="86"/>
        <v>0</v>
      </c>
      <c r="G133" s="15">
        <f t="shared" si="87"/>
        <v>0</v>
      </c>
      <c r="H133" s="15">
        <f t="shared" si="88"/>
        <v>1</v>
      </c>
      <c r="I133" s="15">
        <v>1</v>
      </c>
      <c r="J133" s="15">
        <v>58</v>
      </c>
      <c r="K133" s="15">
        <v>2</v>
      </c>
      <c r="L133" s="15">
        <f t="shared" si="89"/>
        <v>1</v>
      </c>
      <c r="M133" s="15">
        <f t="shared" si="90"/>
        <v>0</v>
      </c>
      <c r="N133" s="15">
        <f t="shared" si="91"/>
        <v>0</v>
      </c>
      <c r="O133" s="15">
        <f t="shared" si="92"/>
        <v>0</v>
      </c>
      <c r="P133" s="15">
        <f t="shared" si="93"/>
        <v>0</v>
      </c>
      <c r="Q133" s="15">
        <v>2</v>
      </c>
      <c r="R133" s="15">
        <v>6</v>
      </c>
      <c r="S133" s="15">
        <v>8</v>
      </c>
      <c r="T133" s="15">
        <v>0</v>
      </c>
      <c r="U133" s="15">
        <v>1</v>
      </c>
      <c r="V133" s="15">
        <v>1</v>
      </c>
      <c r="W133" s="15">
        <v>140000</v>
      </c>
      <c r="X133" s="15">
        <v>1</v>
      </c>
      <c r="Y133" s="15">
        <v>0</v>
      </c>
      <c r="Z133" s="15">
        <v>1</v>
      </c>
      <c r="AA133" s="15">
        <f t="shared" si="82"/>
        <v>2</v>
      </c>
      <c r="AB133" s="193">
        <f t="shared" ref="AB133:AB196" si="108">$AS133+$BJ133+$BS133</f>
        <v>960</v>
      </c>
      <c r="AC133" s="159">
        <v>8</v>
      </c>
      <c r="AD133" s="159">
        <v>6</v>
      </c>
      <c r="AE133" s="159">
        <v>2</v>
      </c>
      <c r="AF133" s="159">
        <v>320</v>
      </c>
      <c r="AG133" s="159">
        <f t="shared" si="94"/>
        <v>1920</v>
      </c>
      <c r="AH133" s="159">
        <v>100</v>
      </c>
      <c r="AI133" s="171">
        <f t="shared" si="95"/>
        <v>960</v>
      </c>
      <c r="AM133" s="15">
        <f t="shared" si="96"/>
        <v>0</v>
      </c>
      <c r="AP133" s="15">
        <f t="shared" si="97"/>
        <v>1920</v>
      </c>
      <c r="AQ133" s="172">
        <f t="shared" si="83"/>
        <v>960</v>
      </c>
      <c r="AR133" s="27">
        <f t="shared" si="98"/>
        <v>1</v>
      </c>
      <c r="AS133" s="172">
        <f t="shared" si="99"/>
        <v>960</v>
      </c>
      <c r="AX133" s="15">
        <f t="shared" ref="AX133:AX196" si="109">$AW133*$AU133</f>
        <v>0</v>
      </c>
      <c r="BI133" s="27">
        <f t="shared" si="100"/>
        <v>0</v>
      </c>
      <c r="BJ133" s="27">
        <f t="shared" si="101"/>
        <v>0</v>
      </c>
      <c r="BR133" s="27">
        <f t="shared" si="102"/>
        <v>0</v>
      </c>
      <c r="BS133" s="27">
        <f t="shared" si="103"/>
        <v>0</v>
      </c>
      <c r="BT133" s="15">
        <v>1.25</v>
      </c>
      <c r="BU133" s="15">
        <v>2</v>
      </c>
      <c r="BV133" s="15">
        <v>2.3333333333333335</v>
      </c>
      <c r="BW133" s="15">
        <v>1.5</v>
      </c>
      <c r="BX133" s="15">
        <v>2</v>
      </c>
      <c r="BY133" s="15">
        <f t="shared" si="104"/>
        <v>1.8166666666666669</v>
      </c>
      <c r="BZ133" s="15">
        <v>2</v>
      </c>
      <c r="CA133" s="15">
        <f t="shared" si="105"/>
        <v>0</v>
      </c>
      <c r="CB133" s="15">
        <v>5</v>
      </c>
      <c r="CC133" s="15" t="s">
        <v>1008</v>
      </c>
      <c r="CD133" s="15" t="s">
        <v>1008</v>
      </c>
      <c r="CE133" s="15" t="s">
        <v>1007</v>
      </c>
      <c r="CH133" s="15" t="s">
        <v>1007</v>
      </c>
      <c r="CK133" s="15" t="s">
        <v>1007</v>
      </c>
      <c r="CL133" s="15" t="s">
        <v>1007</v>
      </c>
      <c r="CN133" s="15" t="s">
        <v>1007</v>
      </c>
      <c r="CP133" s="15" t="s">
        <v>1007</v>
      </c>
      <c r="CR133" s="15" t="s">
        <v>1007</v>
      </c>
      <c r="DB133" s="15">
        <v>1</v>
      </c>
      <c r="DC133" s="15">
        <v>1</v>
      </c>
      <c r="DL133" s="166">
        <v>4</v>
      </c>
      <c r="DM133" s="166">
        <v>3.6666666666666665</v>
      </c>
      <c r="DN133" s="166">
        <v>3.5</v>
      </c>
      <c r="DO133" s="166">
        <v>3.8</v>
      </c>
      <c r="DP133" s="166">
        <v>4</v>
      </c>
      <c r="DQ133" s="166">
        <v>4.5</v>
      </c>
      <c r="DR133" s="27">
        <f t="shared" si="84"/>
        <v>3.911111111111111</v>
      </c>
      <c r="DS133" s="15">
        <f t="shared" si="68"/>
        <v>-0.20277777777777795</v>
      </c>
    </row>
    <row r="134" spans="1:130" x14ac:dyDescent="0.2">
      <c r="A134" s="15">
        <v>67</v>
      </c>
      <c r="B134" s="15">
        <v>149</v>
      </c>
      <c r="C134" s="15">
        <v>1</v>
      </c>
      <c r="D134" s="15">
        <v>2</v>
      </c>
      <c r="E134" s="15">
        <f t="shared" si="85"/>
        <v>1</v>
      </c>
      <c r="F134" s="15">
        <f t="shared" si="86"/>
        <v>0</v>
      </c>
      <c r="G134" s="15">
        <f t="shared" si="87"/>
        <v>0</v>
      </c>
      <c r="H134" s="15">
        <f t="shared" si="88"/>
        <v>0</v>
      </c>
      <c r="I134" s="15">
        <v>1</v>
      </c>
      <c r="J134" s="15">
        <v>75</v>
      </c>
      <c r="K134" s="15">
        <v>5</v>
      </c>
      <c r="L134" s="15">
        <f t="shared" si="89"/>
        <v>0</v>
      </c>
      <c r="M134" s="15">
        <f t="shared" si="90"/>
        <v>0</v>
      </c>
      <c r="N134" s="15">
        <f t="shared" si="91"/>
        <v>0</v>
      </c>
      <c r="O134" s="15">
        <f t="shared" si="92"/>
        <v>1</v>
      </c>
      <c r="P134" s="15">
        <f t="shared" si="93"/>
        <v>0</v>
      </c>
      <c r="Q134" s="15">
        <v>2</v>
      </c>
      <c r="R134" s="15">
        <v>5</v>
      </c>
      <c r="S134" s="15">
        <v>30</v>
      </c>
      <c r="T134" s="15">
        <v>1</v>
      </c>
      <c r="U134" s="15">
        <v>0</v>
      </c>
      <c r="V134" s="15">
        <v>1</v>
      </c>
      <c r="W134" s="15">
        <v>15000</v>
      </c>
      <c r="X134" s="15">
        <v>1</v>
      </c>
      <c r="Y134" s="15">
        <v>1</v>
      </c>
      <c r="Z134" s="15">
        <v>1</v>
      </c>
      <c r="AA134" s="15">
        <f t="shared" si="82"/>
        <v>26</v>
      </c>
      <c r="AB134" s="193">
        <f t="shared" si="108"/>
        <v>420</v>
      </c>
      <c r="AC134" s="15">
        <v>1</v>
      </c>
      <c r="AD134" s="15">
        <v>1</v>
      </c>
      <c r="AE134" s="15">
        <v>26</v>
      </c>
      <c r="AF134" s="15">
        <v>10920</v>
      </c>
      <c r="AG134" s="15">
        <f t="shared" si="94"/>
        <v>10920</v>
      </c>
      <c r="AH134" s="15">
        <v>16</v>
      </c>
      <c r="AI134" s="27">
        <f t="shared" si="95"/>
        <v>420</v>
      </c>
      <c r="AM134" s="15">
        <f t="shared" si="96"/>
        <v>0</v>
      </c>
      <c r="AP134" s="15">
        <f t="shared" si="97"/>
        <v>10920</v>
      </c>
      <c r="AQ134" s="172">
        <f t="shared" si="83"/>
        <v>420</v>
      </c>
      <c r="AR134" s="27">
        <f t="shared" si="98"/>
        <v>1</v>
      </c>
      <c r="AS134" s="172">
        <f t="shared" si="99"/>
        <v>420</v>
      </c>
      <c r="AX134" s="15">
        <f t="shared" si="109"/>
        <v>0</v>
      </c>
      <c r="BI134" s="27">
        <f t="shared" si="100"/>
        <v>0</v>
      </c>
      <c r="BJ134" s="27">
        <f t="shared" si="101"/>
        <v>0</v>
      </c>
      <c r="BR134" s="27">
        <f t="shared" si="102"/>
        <v>0</v>
      </c>
      <c r="BS134" s="27">
        <f t="shared" si="103"/>
        <v>0</v>
      </c>
      <c r="BT134" s="15">
        <v>1.25</v>
      </c>
      <c r="BU134" s="15">
        <v>2.3333333333333335</v>
      </c>
      <c r="BV134" s="15">
        <v>2</v>
      </c>
      <c r="BW134" s="15">
        <v>3</v>
      </c>
      <c r="BX134" s="15">
        <v>3.5</v>
      </c>
      <c r="BY134" s="15">
        <f t="shared" si="104"/>
        <v>2.416666666666667</v>
      </c>
      <c r="BZ134" s="15">
        <v>2</v>
      </c>
      <c r="CA134" s="15">
        <f t="shared" si="105"/>
        <v>0</v>
      </c>
      <c r="CB134" s="15">
        <v>5</v>
      </c>
      <c r="CC134" s="15" t="s">
        <v>1008</v>
      </c>
      <c r="CD134" s="15" t="s">
        <v>1008</v>
      </c>
      <c r="CE134" s="15" t="s">
        <v>1007</v>
      </c>
      <c r="CH134" s="15" t="s">
        <v>1007</v>
      </c>
      <c r="CK134" s="15" t="s">
        <v>1007</v>
      </c>
      <c r="CL134" s="15" t="s">
        <v>1007</v>
      </c>
      <c r="CN134" s="15" t="s">
        <v>1007</v>
      </c>
      <c r="CP134" s="15" t="s">
        <v>1007</v>
      </c>
      <c r="CR134" s="15" t="s">
        <v>1007</v>
      </c>
      <c r="DH134" s="15" t="s">
        <v>612</v>
      </c>
      <c r="DL134" s="150">
        <v>4.8</v>
      </c>
      <c r="DM134" s="150">
        <v>4.333333333333333</v>
      </c>
      <c r="DN134" s="150">
        <v>4.75</v>
      </c>
      <c r="DO134" s="150">
        <v>3.8</v>
      </c>
      <c r="DP134" s="150">
        <v>3</v>
      </c>
      <c r="DQ134" s="150">
        <v>4</v>
      </c>
      <c r="DR134" s="27">
        <f t="shared" si="84"/>
        <v>4.1138888888888889</v>
      </c>
      <c r="DS134" s="15">
        <f t="shared" ref="DS134:DS197" si="110">$DR134-$DR135</f>
        <v>0.29166666666666652</v>
      </c>
      <c r="DU134" s="27"/>
      <c r="DV134" s="27"/>
      <c r="DW134" s="27"/>
      <c r="DX134" s="27"/>
      <c r="DY134" s="27"/>
      <c r="DZ134" s="27"/>
    </row>
    <row r="135" spans="1:130" x14ac:dyDescent="0.2">
      <c r="A135" s="15">
        <v>67</v>
      </c>
      <c r="B135" s="15">
        <v>149</v>
      </c>
      <c r="C135" s="15">
        <v>1</v>
      </c>
      <c r="D135" s="15">
        <v>2</v>
      </c>
      <c r="E135" s="15">
        <f t="shared" si="85"/>
        <v>1</v>
      </c>
      <c r="F135" s="15">
        <f t="shared" si="86"/>
        <v>0</v>
      </c>
      <c r="G135" s="15">
        <f t="shared" si="87"/>
        <v>0</v>
      </c>
      <c r="H135" s="15">
        <f t="shared" si="88"/>
        <v>0</v>
      </c>
      <c r="I135" s="15">
        <v>1</v>
      </c>
      <c r="J135" s="15">
        <v>75</v>
      </c>
      <c r="K135" s="15">
        <v>5</v>
      </c>
      <c r="L135" s="15">
        <f t="shared" si="89"/>
        <v>0</v>
      </c>
      <c r="M135" s="15">
        <f t="shared" si="90"/>
        <v>0</v>
      </c>
      <c r="N135" s="15">
        <f t="shared" si="91"/>
        <v>0</v>
      </c>
      <c r="O135" s="15">
        <f t="shared" si="92"/>
        <v>1</v>
      </c>
      <c r="P135" s="15">
        <f t="shared" si="93"/>
        <v>0</v>
      </c>
      <c r="Q135" s="15">
        <v>2</v>
      </c>
      <c r="R135" s="15">
        <v>5</v>
      </c>
      <c r="S135" s="15">
        <v>30</v>
      </c>
      <c r="T135" s="15">
        <v>1</v>
      </c>
      <c r="U135" s="15">
        <v>0</v>
      </c>
      <c r="V135" s="15">
        <v>1</v>
      </c>
      <c r="W135" s="15">
        <v>15000</v>
      </c>
      <c r="X135" s="15">
        <v>1</v>
      </c>
      <c r="Y135" s="15">
        <v>0</v>
      </c>
      <c r="Z135" s="15">
        <v>1</v>
      </c>
      <c r="AA135" s="15">
        <f t="shared" si="82"/>
        <v>26</v>
      </c>
      <c r="AB135" s="193">
        <f t="shared" si="108"/>
        <v>375</v>
      </c>
      <c r="AC135" s="159">
        <v>1</v>
      </c>
      <c r="AD135" s="159">
        <v>1</v>
      </c>
      <c r="AE135" s="159">
        <v>26</v>
      </c>
      <c r="AF135" s="159">
        <v>9750</v>
      </c>
      <c r="AG135" s="159">
        <f t="shared" si="94"/>
        <v>9750</v>
      </c>
      <c r="AH135" s="159">
        <v>15</v>
      </c>
      <c r="AI135" s="171">
        <f t="shared" si="95"/>
        <v>375</v>
      </c>
      <c r="AM135" s="15">
        <f t="shared" si="96"/>
        <v>0</v>
      </c>
      <c r="AP135" s="15">
        <f t="shared" si="97"/>
        <v>9750</v>
      </c>
      <c r="AQ135" s="172">
        <f t="shared" si="83"/>
        <v>375</v>
      </c>
      <c r="AR135" s="27">
        <f t="shared" si="98"/>
        <v>1</v>
      </c>
      <c r="AS135" s="172">
        <f t="shared" si="99"/>
        <v>375</v>
      </c>
      <c r="AX135" s="15">
        <f t="shared" si="109"/>
        <v>0</v>
      </c>
      <c r="BI135" s="27">
        <f t="shared" si="100"/>
        <v>0</v>
      </c>
      <c r="BJ135" s="27">
        <f t="shared" si="101"/>
        <v>0</v>
      </c>
      <c r="BR135" s="27">
        <f t="shared" si="102"/>
        <v>0</v>
      </c>
      <c r="BS135" s="27">
        <f t="shared" si="103"/>
        <v>0</v>
      </c>
      <c r="BT135" s="15">
        <v>1.25</v>
      </c>
      <c r="BU135" s="15">
        <v>2.3333333333333335</v>
      </c>
      <c r="BV135" s="15">
        <v>2</v>
      </c>
      <c r="BW135" s="15">
        <v>3</v>
      </c>
      <c r="BX135" s="15">
        <v>3.5</v>
      </c>
      <c r="BY135" s="15">
        <f t="shared" si="104"/>
        <v>2.416666666666667</v>
      </c>
      <c r="BZ135" s="15">
        <v>2</v>
      </c>
      <c r="CA135" s="15">
        <f t="shared" si="105"/>
        <v>0</v>
      </c>
      <c r="CB135" s="15">
        <v>5</v>
      </c>
      <c r="CC135" s="15" t="s">
        <v>1008</v>
      </c>
      <c r="CD135" s="15" t="s">
        <v>1008</v>
      </c>
      <c r="CE135" s="15" t="s">
        <v>1007</v>
      </c>
      <c r="CH135" s="15" t="s">
        <v>1007</v>
      </c>
      <c r="CK135" s="15" t="s">
        <v>1007</v>
      </c>
      <c r="CL135" s="15" t="s">
        <v>1007</v>
      </c>
      <c r="CN135" s="15" t="s">
        <v>1007</v>
      </c>
      <c r="CP135" s="15" t="s">
        <v>1007</v>
      </c>
      <c r="CR135" s="15" t="s">
        <v>1007</v>
      </c>
      <c r="DH135" s="15" t="s">
        <v>612</v>
      </c>
      <c r="DL135" s="166">
        <v>3.2</v>
      </c>
      <c r="DM135" s="166">
        <v>3.6666666666666665</v>
      </c>
      <c r="DN135" s="166">
        <v>3.75</v>
      </c>
      <c r="DO135" s="166">
        <v>4.4000000000000004</v>
      </c>
      <c r="DP135" s="166">
        <v>3.6666666666666665</v>
      </c>
      <c r="DQ135" s="166">
        <v>4.25</v>
      </c>
      <c r="DR135" s="27">
        <f t="shared" si="84"/>
        <v>3.8222222222222224</v>
      </c>
      <c r="DS135" s="15">
        <f t="shared" si="110"/>
        <v>-0.42222222222222205</v>
      </c>
    </row>
    <row r="136" spans="1:130" x14ac:dyDescent="0.2">
      <c r="A136" s="15">
        <v>68</v>
      </c>
      <c r="B136" s="15">
        <v>151</v>
      </c>
      <c r="C136" s="15">
        <v>1</v>
      </c>
      <c r="D136" s="15">
        <v>3</v>
      </c>
      <c r="E136" s="15">
        <f t="shared" si="85"/>
        <v>0</v>
      </c>
      <c r="F136" s="15">
        <f t="shared" si="86"/>
        <v>1</v>
      </c>
      <c r="G136" s="15">
        <f t="shared" si="87"/>
        <v>0</v>
      </c>
      <c r="H136" s="15">
        <f t="shared" si="88"/>
        <v>0</v>
      </c>
      <c r="I136" s="15">
        <v>0</v>
      </c>
      <c r="J136" s="15">
        <v>52</v>
      </c>
      <c r="K136" s="15">
        <v>5</v>
      </c>
      <c r="L136" s="15">
        <f t="shared" si="89"/>
        <v>0</v>
      </c>
      <c r="M136" s="15">
        <f t="shared" si="90"/>
        <v>0</v>
      </c>
      <c r="N136" s="15">
        <f t="shared" si="91"/>
        <v>0</v>
      </c>
      <c r="O136" s="15">
        <f t="shared" si="92"/>
        <v>1</v>
      </c>
      <c r="P136" s="15">
        <f t="shared" si="93"/>
        <v>0</v>
      </c>
      <c r="Q136" s="15">
        <v>1</v>
      </c>
      <c r="R136" s="15">
        <v>4</v>
      </c>
      <c r="S136" s="15">
        <v>8</v>
      </c>
      <c r="T136" s="15">
        <v>1</v>
      </c>
      <c r="U136" s="15">
        <v>0</v>
      </c>
      <c r="V136" s="15">
        <v>0</v>
      </c>
      <c r="W136" s="15">
        <v>0</v>
      </c>
      <c r="X136" s="15">
        <v>1</v>
      </c>
      <c r="Y136" s="15">
        <v>1</v>
      </c>
      <c r="Z136" s="15">
        <v>1</v>
      </c>
      <c r="AA136" s="15">
        <f t="shared" si="82"/>
        <v>20</v>
      </c>
      <c r="AB136" s="193">
        <f t="shared" si="108"/>
        <v>450</v>
      </c>
      <c r="AC136" s="15">
        <v>1</v>
      </c>
      <c r="AD136" s="15">
        <v>1</v>
      </c>
      <c r="AE136" s="15">
        <v>20</v>
      </c>
      <c r="AF136" s="15">
        <v>9000</v>
      </c>
      <c r="AG136" s="15">
        <f t="shared" si="94"/>
        <v>9000</v>
      </c>
      <c r="AH136" s="15">
        <v>16</v>
      </c>
      <c r="AI136" s="27">
        <f t="shared" si="95"/>
        <v>450</v>
      </c>
      <c r="AM136" s="15">
        <f t="shared" si="96"/>
        <v>0</v>
      </c>
      <c r="AP136" s="15">
        <f t="shared" si="97"/>
        <v>9000</v>
      </c>
      <c r="AQ136" s="172">
        <f t="shared" si="83"/>
        <v>450</v>
      </c>
      <c r="AR136" s="27">
        <f t="shared" si="98"/>
        <v>1</v>
      </c>
      <c r="AS136" s="172">
        <f t="shared" si="99"/>
        <v>450</v>
      </c>
      <c r="AX136" s="15">
        <f t="shared" si="109"/>
        <v>0</v>
      </c>
      <c r="BI136" s="27">
        <f t="shared" si="100"/>
        <v>0</v>
      </c>
      <c r="BJ136" s="27">
        <f t="shared" si="101"/>
        <v>0</v>
      </c>
      <c r="BR136" s="27">
        <f t="shared" si="102"/>
        <v>0</v>
      </c>
      <c r="BS136" s="27">
        <f t="shared" si="103"/>
        <v>0</v>
      </c>
      <c r="BT136" s="15">
        <v>1.75</v>
      </c>
      <c r="BU136" s="15">
        <v>2.3333333333333335</v>
      </c>
      <c r="BV136" s="15">
        <v>1.6666666666666667</v>
      </c>
      <c r="BW136" s="15">
        <v>2.5</v>
      </c>
      <c r="BX136" s="15">
        <v>3.5</v>
      </c>
      <c r="BY136" s="15">
        <f t="shared" si="104"/>
        <v>2.35</v>
      </c>
      <c r="BZ136" s="15">
        <v>2</v>
      </c>
      <c r="CA136" s="15">
        <f t="shared" si="105"/>
        <v>1</v>
      </c>
      <c r="CB136" s="15">
        <v>4</v>
      </c>
      <c r="CC136" s="15">
        <f t="shared" si="106"/>
        <v>0</v>
      </c>
      <c r="CD136" s="15">
        <f t="shared" si="107"/>
        <v>1</v>
      </c>
      <c r="CE136" s="15">
        <v>2</v>
      </c>
      <c r="CF136" s="15">
        <v>2</v>
      </c>
      <c r="CG136" s="15">
        <v>2</v>
      </c>
      <c r="CH136" s="15">
        <v>3</v>
      </c>
      <c r="CI136" s="15">
        <v>1</v>
      </c>
      <c r="CJ136" s="15">
        <v>1</v>
      </c>
      <c r="CK136" s="15">
        <v>1</v>
      </c>
      <c r="CL136" s="15">
        <v>0</v>
      </c>
      <c r="CM136" s="15">
        <v>2</v>
      </c>
      <c r="CN136" s="15">
        <v>1</v>
      </c>
      <c r="CP136" s="15">
        <v>1</v>
      </c>
      <c r="CR136" s="15">
        <v>1</v>
      </c>
      <c r="DL136" s="150">
        <v>4.2</v>
      </c>
      <c r="DM136" s="150">
        <v>4.666666666666667</v>
      </c>
      <c r="DN136" s="150">
        <v>4.5</v>
      </c>
      <c r="DO136" s="150">
        <v>4.5999999999999996</v>
      </c>
      <c r="DP136" s="150">
        <v>3</v>
      </c>
      <c r="DQ136" s="150">
        <v>4.5</v>
      </c>
      <c r="DR136" s="27">
        <f t="shared" si="84"/>
        <v>4.2444444444444445</v>
      </c>
      <c r="DS136" s="15">
        <f t="shared" si="110"/>
        <v>0.34722222222222232</v>
      </c>
      <c r="DT136" s="27"/>
      <c r="DU136" s="27"/>
      <c r="DV136" s="27"/>
      <c r="DW136" s="27"/>
      <c r="DX136" s="27"/>
      <c r="DY136" s="27"/>
    </row>
    <row r="137" spans="1:130" x14ac:dyDescent="0.2">
      <c r="A137" s="15">
        <v>68</v>
      </c>
      <c r="B137" s="15">
        <v>151</v>
      </c>
      <c r="C137" s="15">
        <v>1</v>
      </c>
      <c r="D137" s="15">
        <v>3</v>
      </c>
      <c r="E137" s="15">
        <f t="shared" si="85"/>
        <v>0</v>
      </c>
      <c r="F137" s="15">
        <f t="shared" si="86"/>
        <v>1</v>
      </c>
      <c r="G137" s="15">
        <f t="shared" si="87"/>
        <v>0</v>
      </c>
      <c r="H137" s="15">
        <f t="shared" si="88"/>
        <v>0</v>
      </c>
      <c r="I137" s="15">
        <v>0</v>
      </c>
      <c r="J137" s="15">
        <v>52</v>
      </c>
      <c r="K137" s="15">
        <v>5</v>
      </c>
      <c r="L137" s="15">
        <f t="shared" si="89"/>
        <v>0</v>
      </c>
      <c r="M137" s="15">
        <f t="shared" si="90"/>
        <v>0</v>
      </c>
      <c r="N137" s="15">
        <f t="shared" si="91"/>
        <v>0</v>
      </c>
      <c r="O137" s="15">
        <f t="shared" si="92"/>
        <v>1</v>
      </c>
      <c r="P137" s="15">
        <f t="shared" si="93"/>
        <v>0</v>
      </c>
      <c r="Q137" s="15">
        <v>1</v>
      </c>
      <c r="R137" s="15">
        <v>4</v>
      </c>
      <c r="S137" s="15">
        <v>8</v>
      </c>
      <c r="T137" s="15">
        <v>1</v>
      </c>
      <c r="U137" s="15">
        <v>0</v>
      </c>
      <c r="V137" s="15">
        <v>0</v>
      </c>
      <c r="W137" s="15">
        <v>0</v>
      </c>
      <c r="X137" s="15">
        <v>1</v>
      </c>
      <c r="Y137" s="15">
        <v>0</v>
      </c>
      <c r="Z137" s="15">
        <v>1</v>
      </c>
      <c r="AA137" s="15">
        <f t="shared" si="82"/>
        <v>20</v>
      </c>
      <c r="AB137" s="193">
        <f t="shared" si="108"/>
        <v>435</v>
      </c>
      <c r="AC137" s="159">
        <v>1</v>
      </c>
      <c r="AD137" s="159">
        <v>1</v>
      </c>
      <c r="AE137" s="159">
        <v>20</v>
      </c>
      <c r="AF137" s="159">
        <v>8700</v>
      </c>
      <c r="AG137" s="159">
        <f t="shared" si="94"/>
        <v>8700</v>
      </c>
      <c r="AH137" s="159">
        <v>15</v>
      </c>
      <c r="AI137" s="171">
        <f t="shared" si="95"/>
        <v>435</v>
      </c>
      <c r="AM137" s="15">
        <f t="shared" si="96"/>
        <v>0</v>
      </c>
      <c r="AP137" s="15">
        <f t="shared" si="97"/>
        <v>8700</v>
      </c>
      <c r="AQ137" s="172">
        <f t="shared" si="83"/>
        <v>435</v>
      </c>
      <c r="AR137" s="27">
        <f t="shared" si="98"/>
        <v>1</v>
      </c>
      <c r="AS137" s="172">
        <f t="shared" si="99"/>
        <v>435</v>
      </c>
      <c r="AX137" s="15">
        <f t="shared" si="109"/>
        <v>0</v>
      </c>
      <c r="BI137" s="27">
        <f t="shared" si="100"/>
        <v>0</v>
      </c>
      <c r="BJ137" s="27">
        <f t="shared" si="101"/>
        <v>0</v>
      </c>
      <c r="BR137" s="27">
        <f t="shared" si="102"/>
        <v>0</v>
      </c>
      <c r="BS137" s="27">
        <f t="shared" si="103"/>
        <v>0</v>
      </c>
      <c r="BT137" s="15">
        <v>1.75</v>
      </c>
      <c r="BU137" s="15">
        <v>2.3333333333333335</v>
      </c>
      <c r="BV137" s="15">
        <v>1.6666666666666667</v>
      </c>
      <c r="BW137" s="15">
        <v>2.5</v>
      </c>
      <c r="BX137" s="15">
        <v>3.5</v>
      </c>
      <c r="BY137" s="15">
        <f t="shared" si="104"/>
        <v>2.35</v>
      </c>
      <c r="BZ137" s="15">
        <v>2</v>
      </c>
      <c r="CA137" s="15">
        <f t="shared" si="105"/>
        <v>1</v>
      </c>
      <c r="CB137" s="15">
        <v>4</v>
      </c>
      <c r="CC137" s="15">
        <f t="shared" si="106"/>
        <v>0</v>
      </c>
      <c r="CD137" s="15">
        <f t="shared" si="107"/>
        <v>1</v>
      </c>
      <c r="CE137" s="15">
        <v>2</v>
      </c>
      <c r="CF137" s="15">
        <v>2</v>
      </c>
      <c r="CG137" s="15">
        <v>2</v>
      </c>
      <c r="CH137" s="15">
        <v>3</v>
      </c>
      <c r="CI137" s="15">
        <v>1</v>
      </c>
      <c r="CJ137" s="15">
        <v>1</v>
      </c>
      <c r="CK137" s="15">
        <v>1</v>
      </c>
      <c r="CL137" s="15">
        <v>0</v>
      </c>
      <c r="CM137" s="15">
        <v>2</v>
      </c>
      <c r="CN137" s="15">
        <v>1</v>
      </c>
      <c r="CP137" s="15">
        <v>1</v>
      </c>
      <c r="CR137" s="15">
        <v>1</v>
      </c>
      <c r="DL137" s="166">
        <v>4.2</v>
      </c>
      <c r="DM137" s="166">
        <v>3.6666666666666665</v>
      </c>
      <c r="DN137" s="166">
        <v>3.75</v>
      </c>
      <c r="DO137" s="166">
        <v>3.6</v>
      </c>
      <c r="DP137" s="166">
        <v>3.6666666666666665</v>
      </c>
      <c r="DQ137" s="166">
        <v>4.5</v>
      </c>
      <c r="DR137" s="27">
        <f t="shared" si="84"/>
        <v>3.8972222222222221</v>
      </c>
      <c r="DS137" s="15">
        <f t="shared" si="110"/>
        <v>-0.65555555555555589</v>
      </c>
    </row>
    <row r="138" spans="1:130" x14ac:dyDescent="0.2">
      <c r="A138" s="15">
        <v>69</v>
      </c>
      <c r="B138" s="15">
        <v>156</v>
      </c>
      <c r="C138" s="15">
        <v>1</v>
      </c>
      <c r="D138" s="15">
        <v>3</v>
      </c>
      <c r="E138" s="15">
        <f t="shared" si="85"/>
        <v>0</v>
      </c>
      <c r="F138" s="15">
        <f t="shared" si="86"/>
        <v>1</v>
      </c>
      <c r="G138" s="15">
        <f t="shared" si="87"/>
        <v>0</v>
      </c>
      <c r="H138" s="15">
        <f t="shared" si="88"/>
        <v>0</v>
      </c>
      <c r="I138" s="15">
        <v>1</v>
      </c>
      <c r="J138" s="15">
        <v>63</v>
      </c>
      <c r="K138" s="15">
        <v>5</v>
      </c>
      <c r="L138" s="15">
        <f t="shared" si="89"/>
        <v>0</v>
      </c>
      <c r="M138" s="15">
        <f t="shared" si="90"/>
        <v>0</v>
      </c>
      <c r="N138" s="15">
        <f t="shared" si="91"/>
        <v>0</v>
      </c>
      <c r="O138" s="15">
        <f t="shared" si="92"/>
        <v>1</v>
      </c>
      <c r="P138" s="15">
        <f t="shared" si="93"/>
        <v>0</v>
      </c>
      <c r="Q138" s="15">
        <v>2</v>
      </c>
      <c r="R138" s="15">
        <v>4</v>
      </c>
      <c r="S138" s="15">
        <v>8</v>
      </c>
      <c r="T138" s="15">
        <v>0</v>
      </c>
      <c r="U138" s="15">
        <v>0</v>
      </c>
      <c r="V138" s="15">
        <v>1</v>
      </c>
      <c r="W138" s="15">
        <v>160000</v>
      </c>
      <c r="X138" s="15">
        <v>0</v>
      </c>
      <c r="Y138" s="15">
        <v>1</v>
      </c>
      <c r="Z138" s="15">
        <v>1</v>
      </c>
      <c r="AA138" s="15">
        <f t="shared" si="82"/>
        <v>44</v>
      </c>
      <c r="AB138" s="193">
        <f t="shared" si="108"/>
        <v>45.454545454545453</v>
      </c>
      <c r="AC138" s="15">
        <v>7</v>
      </c>
      <c r="AD138" s="15">
        <v>1</v>
      </c>
      <c r="AE138" s="15">
        <v>44</v>
      </c>
      <c r="AF138" s="15">
        <v>2000</v>
      </c>
      <c r="AG138" s="15">
        <f t="shared" si="94"/>
        <v>2000</v>
      </c>
      <c r="AH138" s="15">
        <v>30</v>
      </c>
      <c r="AI138" s="27">
        <f t="shared" si="95"/>
        <v>45.454545454545453</v>
      </c>
      <c r="AM138" s="15">
        <f t="shared" si="96"/>
        <v>0</v>
      </c>
      <c r="AP138" s="15">
        <f t="shared" si="97"/>
        <v>2000</v>
      </c>
      <c r="AQ138" s="172">
        <f t="shared" si="83"/>
        <v>45.454545454545453</v>
      </c>
      <c r="AR138" s="27">
        <f t="shared" si="98"/>
        <v>1</v>
      </c>
      <c r="AS138" s="172">
        <f t="shared" si="99"/>
        <v>45.454545454545453</v>
      </c>
      <c r="AX138" s="15">
        <f t="shared" si="109"/>
        <v>0</v>
      </c>
      <c r="BI138" s="27">
        <f t="shared" si="100"/>
        <v>0</v>
      </c>
      <c r="BJ138" s="27">
        <f t="shared" si="101"/>
        <v>0</v>
      </c>
      <c r="BR138" s="27">
        <f t="shared" si="102"/>
        <v>0</v>
      </c>
      <c r="BS138" s="27">
        <f t="shared" si="103"/>
        <v>0</v>
      </c>
      <c r="BT138" s="15">
        <v>1.25</v>
      </c>
      <c r="BU138" s="15">
        <v>2</v>
      </c>
      <c r="BV138" s="15">
        <v>1.6666666666666667</v>
      </c>
      <c r="BW138" s="15">
        <v>2</v>
      </c>
      <c r="BX138" s="15">
        <v>1</v>
      </c>
      <c r="BY138" s="15">
        <f t="shared" si="104"/>
        <v>1.5833333333333335</v>
      </c>
      <c r="BZ138" s="15">
        <v>2</v>
      </c>
      <c r="CA138" s="15">
        <f t="shared" si="105"/>
        <v>0</v>
      </c>
      <c r="CB138" s="15">
        <v>5</v>
      </c>
      <c r="CC138" s="15" t="s">
        <v>1008</v>
      </c>
      <c r="CD138" s="15" t="s">
        <v>1008</v>
      </c>
      <c r="CE138" s="15" t="s">
        <v>1007</v>
      </c>
      <c r="CH138" s="15" t="s">
        <v>1007</v>
      </c>
      <c r="CK138" s="15" t="s">
        <v>1007</v>
      </c>
      <c r="CL138" s="15" t="s">
        <v>1007</v>
      </c>
      <c r="CN138" s="15" t="s">
        <v>1007</v>
      </c>
      <c r="CP138" s="15" t="s">
        <v>1007</v>
      </c>
      <c r="CR138" s="15" t="s">
        <v>1007</v>
      </c>
      <c r="DH138" s="15" t="s">
        <v>612</v>
      </c>
      <c r="DL138" s="15">
        <v>4.5999999999999996</v>
      </c>
      <c r="DM138" s="15">
        <v>4.333333333333333</v>
      </c>
      <c r="DN138" s="15">
        <v>4.25</v>
      </c>
      <c r="DO138" s="15">
        <v>4.8</v>
      </c>
      <c r="DP138" s="15">
        <v>4.333333333333333</v>
      </c>
      <c r="DQ138" s="15">
        <v>5</v>
      </c>
      <c r="DR138" s="27">
        <f t="shared" si="84"/>
        <v>4.552777777777778</v>
      </c>
      <c r="DS138" s="15">
        <f t="shared" si="110"/>
        <v>0.32777777777777839</v>
      </c>
    </row>
    <row r="139" spans="1:130" x14ac:dyDescent="0.2">
      <c r="A139" s="15">
        <v>69</v>
      </c>
      <c r="B139" s="15">
        <v>156</v>
      </c>
      <c r="C139" s="15">
        <v>1</v>
      </c>
      <c r="D139" s="15">
        <v>3</v>
      </c>
      <c r="E139" s="15">
        <f t="shared" si="85"/>
        <v>0</v>
      </c>
      <c r="F139" s="15">
        <f t="shared" si="86"/>
        <v>1</v>
      </c>
      <c r="G139" s="15">
        <f t="shared" si="87"/>
        <v>0</v>
      </c>
      <c r="H139" s="15">
        <f t="shared" si="88"/>
        <v>0</v>
      </c>
      <c r="I139" s="15">
        <v>1</v>
      </c>
      <c r="J139" s="15">
        <v>63</v>
      </c>
      <c r="K139" s="15">
        <v>5</v>
      </c>
      <c r="L139" s="15">
        <f t="shared" si="89"/>
        <v>0</v>
      </c>
      <c r="M139" s="15">
        <f t="shared" si="90"/>
        <v>0</v>
      </c>
      <c r="N139" s="15">
        <f t="shared" si="91"/>
        <v>0</v>
      </c>
      <c r="O139" s="15">
        <f t="shared" si="92"/>
        <v>1</v>
      </c>
      <c r="P139" s="15">
        <f t="shared" si="93"/>
        <v>0</v>
      </c>
      <c r="Q139" s="15">
        <v>2</v>
      </c>
      <c r="R139" s="15">
        <v>4</v>
      </c>
      <c r="S139" s="15">
        <v>8</v>
      </c>
      <c r="T139" s="15">
        <v>0</v>
      </c>
      <c r="U139" s="15">
        <v>0</v>
      </c>
      <c r="V139" s="15">
        <v>1</v>
      </c>
      <c r="W139" s="15">
        <v>160000</v>
      </c>
      <c r="X139" s="15">
        <v>0</v>
      </c>
      <c r="Y139" s="15">
        <v>0</v>
      </c>
      <c r="Z139" s="15">
        <v>1</v>
      </c>
      <c r="AA139" s="15">
        <f t="shared" si="82"/>
        <v>44</v>
      </c>
      <c r="AB139" s="193">
        <f t="shared" si="108"/>
        <v>68.181818181818187</v>
      </c>
      <c r="AC139" s="159">
        <v>7</v>
      </c>
      <c r="AD139" s="159">
        <v>1</v>
      </c>
      <c r="AE139" s="159">
        <v>44</v>
      </c>
      <c r="AF139" s="159">
        <v>3000</v>
      </c>
      <c r="AG139" s="159">
        <f t="shared" si="94"/>
        <v>3000</v>
      </c>
      <c r="AH139" s="159">
        <v>50</v>
      </c>
      <c r="AI139" s="171">
        <f t="shared" si="95"/>
        <v>68.181818181818187</v>
      </c>
      <c r="AM139" s="15">
        <f t="shared" si="96"/>
        <v>0</v>
      </c>
      <c r="AP139" s="15">
        <f t="shared" si="97"/>
        <v>3000</v>
      </c>
      <c r="AQ139" s="172">
        <f t="shared" si="83"/>
        <v>68.181818181818187</v>
      </c>
      <c r="AR139" s="27">
        <f t="shared" si="98"/>
        <v>1</v>
      </c>
      <c r="AS139" s="172">
        <f t="shared" si="99"/>
        <v>68.181818181818187</v>
      </c>
      <c r="AX139" s="15">
        <f t="shared" si="109"/>
        <v>0</v>
      </c>
      <c r="BI139" s="27">
        <f t="shared" si="100"/>
        <v>0</v>
      </c>
      <c r="BJ139" s="27">
        <f t="shared" si="101"/>
        <v>0</v>
      </c>
      <c r="BR139" s="27">
        <f t="shared" si="102"/>
        <v>0</v>
      </c>
      <c r="BS139" s="27">
        <f t="shared" si="103"/>
        <v>0</v>
      </c>
      <c r="BT139" s="15">
        <v>1.25</v>
      </c>
      <c r="BU139" s="15">
        <v>2</v>
      </c>
      <c r="BV139" s="15">
        <v>1.6666666666666667</v>
      </c>
      <c r="BW139" s="15">
        <v>2</v>
      </c>
      <c r="BX139" s="15">
        <v>1</v>
      </c>
      <c r="BY139" s="15">
        <f t="shared" si="104"/>
        <v>1.5833333333333335</v>
      </c>
      <c r="BZ139" s="15">
        <v>2</v>
      </c>
      <c r="CA139" s="15">
        <f t="shared" si="105"/>
        <v>0</v>
      </c>
      <c r="CB139" s="15">
        <v>5</v>
      </c>
      <c r="CC139" s="15" t="s">
        <v>1008</v>
      </c>
      <c r="CD139" s="15" t="s">
        <v>1008</v>
      </c>
      <c r="CE139" s="15" t="s">
        <v>1007</v>
      </c>
      <c r="CH139" s="15" t="s">
        <v>1007</v>
      </c>
      <c r="CK139" s="15" t="s">
        <v>1007</v>
      </c>
      <c r="CL139" s="15" t="s">
        <v>1007</v>
      </c>
      <c r="CN139" s="15" t="s">
        <v>1007</v>
      </c>
      <c r="CP139" s="15" t="s">
        <v>1007</v>
      </c>
      <c r="CR139" s="15" t="s">
        <v>1007</v>
      </c>
      <c r="DL139" s="27">
        <v>4.8</v>
      </c>
      <c r="DM139" s="27">
        <v>4.666666666666667</v>
      </c>
      <c r="DN139" s="27">
        <v>4.75</v>
      </c>
      <c r="DO139" s="27">
        <v>3.8</v>
      </c>
      <c r="DP139" s="27">
        <v>3.3333333333333335</v>
      </c>
      <c r="DQ139" s="27">
        <v>4</v>
      </c>
      <c r="DR139" s="27">
        <f t="shared" si="84"/>
        <v>4.2249999999999996</v>
      </c>
      <c r="DS139" s="15">
        <f t="shared" si="110"/>
        <v>-0.36666666666666714</v>
      </c>
    </row>
    <row r="140" spans="1:130" x14ac:dyDescent="0.2">
      <c r="A140" s="15">
        <v>70</v>
      </c>
      <c r="B140" s="15">
        <v>158</v>
      </c>
      <c r="C140" s="15">
        <v>1</v>
      </c>
      <c r="D140" s="15">
        <v>3</v>
      </c>
      <c r="E140" s="15">
        <f t="shared" si="85"/>
        <v>0</v>
      </c>
      <c r="F140" s="15">
        <f t="shared" si="86"/>
        <v>1</v>
      </c>
      <c r="G140" s="15">
        <f t="shared" si="87"/>
        <v>0</v>
      </c>
      <c r="H140" s="15">
        <f t="shared" si="88"/>
        <v>0</v>
      </c>
      <c r="I140" s="15">
        <v>1</v>
      </c>
      <c r="J140" s="15">
        <v>58</v>
      </c>
      <c r="K140" s="15">
        <v>1</v>
      </c>
      <c r="L140" s="15">
        <f t="shared" si="89"/>
        <v>0</v>
      </c>
      <c r="M140" s="15">
        <f t="shared" si="90"/>
        <v>0</v>
      </c>
      <c r="N140" s="15">
        <f t="shared" si="91"/>
        <v>0</v>
      </c>
      <c r="O140" s="15">
        <f t="shared" si="92"/>
        <v>0</v>
      </c>
      <c r="P140" s="15">
        <f t="shared" si="93"/>
        <v>0</v>
      </c>
      <c r="Q140" s="15">
        <v>2</v>
      </c>
      <c r="R140" s="15">
        <v>3</v>
      </c>
      <c r="S140" s="15">
        <v>9</v>
      </c>
      <c r="T140" s="15">
        <v>0</v>
      </c>
      <c r="U140" s="15">
        <v>1</v>
      </c>
      <c r="V140" s="15">
        <v>1</v>
      </c>
      <c r="W140" s="15">
        <v>150000</v>
      </c>
      <c r="X140" s="15">
        <v>0</v>
      </c>
      <c r="Y140" s="15">
        <v>1</v>
      </c>
      <c r="Z140" s="15">
        <v>0</v>
      </c>
      <c r="AA140" s="15">
        <f t="shared" si="82"/>
        <v>5</v>
      </c>
      <c r="AB140" s="193">
        <f t="shared" si="108"/>
        <v>882.4</v>
      </c>
      <c r="AC140" s="15">
        <v>8</v>
      </c>
      <c r="AD140" s="15">
        <v>5</v>
      </c>
      <c r="AE140" s="15">
        <v>2</v>
      </c>
      <c r="AF140" s="15">
        <v>400</v>
      </c>
      <c r="AG140" s="15">
        <f t="shared" si="94"/>
        <v>2000</v>
      </c>
      <c r="AH140" s="15">
        <v>80</v>
      </c>
      <c r="AI140" s="27">
        <f t="shared" si="95"/>
        <v>1000</v>
      </c>
      <c r="AM140" s="15">
        <f t="shared" si="96"/>
        <v>0</v>
      </c>
      <c r="AP140" s="15">
        <f t="shared" si="97"/>
        <v>2000</v>
      </c>
      <c r="AQ140" s="172">
        <f t="shared" si="83"/>
        <v>1000</v>
      </c>
      <c r="AR140" s="27">
        <f t="shared" si="98"/>
        <v>0.4</v>
      </c>
      <c r="AS140" s="172">
        <f t="shared" si="99"/>
        <v>400</v>
      </c>
      <c r="AT140" s="15">
        <v>1</v>
      </c>
      <c r="AU140" s="15">
        <v>1</v>
      </c>
      <c r="AV140" s="15">
        <v>3</v>
      </c>
      <c r="AW140" s="15">
        <v>2412</v>
      </c>
      <c r="AX140" s="15">
        <f t="shared" si="109"/>
        <v>2412</v>
      </c>
      <c r="AY140" s="15">
        <v>14</v>
      </c>
      <c r="AZ140" s="15">
        <v>804</v>
      </c>
      <c r="BG140" s="15">
        <f t="shared" ref="BG140:BG201" si="111">$AX140+$BD140</f>
        <v>2412</v>
      </c>
      <c r="BH140" s="15">
        <f t="shared" ref="BH140:BH201" si="112">$BG140/$AV140</f>
        <v>804</v>
      </c>
      <c r="BI140" s="27">
        <f t="shared" si="100"/>
        <v>0.6</v>
      </c>
      <c r="BJ140" s="27">
        <f t="shared" si="101"/>
        <v>482.4</v>
      </c>
      <c r="BR140" s="27">
        <f t="shared" si="102"/>
        <v>0</v>
      </c>
      <c r="BS140" s="27">
        <f t="shared" si="103"/>
        <v>0</v>
      </c>
      <c r="BT140" s="15">
        <v>2.75</v>
      </c>
      <c r="BU140" s="15">
        <v>3</v>
      </c>
      <c r="BV140" s="15">
        <v>2</v>
      </c>
      <c r="BW140" s="15">
        <v>2.5</v>
      </c>
      <c r="BX140" s="15">
        <v>2</v>
      </c>
      <c r="BY140" s="15">
        <f t="shared" si="104"/>
        <v>2.4500000000000002</v>
      </c>
      <c r="BZ140" s="15">
        <v>1</v>
      </c>
      <c r="CA140" s="15">
        <f t="shared" si="105"/>
        <v>1</v>
      </c>
      <c r="CB140" s="15">
        <v>2</v>
      </c>
      <c r="CC140" s="15">
        <f t="shared" si="106"/>
        <v>0</v>
      </c>
      <c r="CD140" s="15">
        <f t="shared" si="107"/>
        <v>0</v>
      </c>
      <c r="CE140" s="150">
        <v>1</v>
      </c>
      <c r="CF140" s="15">
        <v>16</v>
      </c>
      <c r="CG140" s="15">
        <v>3</v>
      </c>
      <c r="CH140" s="15">
        <v>2</v>
      </c>
      <c r="CI140" s="15">
        <v>6</v>
      </c>
      <c r="CJ140" s="15">
        <v>3</v>
      </c>
      <c r="CK140" s="15">
        <v>1</v>
      </c>
      <c r="CL140" s="15">
        <v>1</v>
      </c>
      <c r="CN140" s="15">
        <v>1</v>
      </c>
      <c r="CP140" s="15">
        <v>1</v>
      </c>
      <c r="CR140" s="15">
        <v>1</v>
      </c>
      <c r="DF140" s="15">
        <v>1</v>
      </c>
      <c r="DG140" s="15">
        <v>3</v>
      </c>
      <c r="DL140" s="15">
        <v>4.2</v>
      </c>
      <c r="DM140" s="15">
        <v>4.666666666666667</v>
      </c>
      <c r="DN140" s="15">
        <v>4.75</v>
      </c>
      <c r="DO140" s="15">
        <v>4.5999999999999996</v>
      </c>
      <c r="DP140" s="15">
        <v>4.333333333333333</v>
      </c>
      <c r="DQ140" s="15">
        <v>5</v>
      </c>
      <c r="DR140" s="27">
        <f t="shared" si="84"/>
        <v>4.5916666666666668</v>
      </c>
      <c r="DS140" s="15">
        <f t="shared" si="110"/>
        <v>0.84444444444444455</v>
      </c>
    </row>
    <row r="141" spans="1:130" x14ac:dyDescent="0.2">
      <c r="A141" s="15">
        <v>70</v>
      </c>
      <c r="B141" s="15">
        <v>158</v>
      </c>
      <c r="C141" s="15">
        <v>1</v>
      </c>
      <c r="D141" s="15">
        <v>3</v>
      </c>
      <c r="E141" s="15">
        <f t="shared" si="85"/>
        <v>0</v>
      </c>
      <c r="F141" s="15">
        <f t="shared" si="86"/>
        <v>1</v>
      </c>
      <c r="G141" s="15">
        <f t="shared" si="87"/>
        <v>0</v>
      </c>
      <c r="H141" s="15">
        <f t="shared" si="88"/>
        <v>0</v>
      </c>
      <c r="I141" s="15">
        <v>1</v>
      </c>
      <c r="J141" s="15">
        <v>58</v>
      </c>
      <c r="K141" s="15">
        <v>1</v>
      </c>
      <c r="L141" s="15">
        <f t="shared" si="89"/>
        <v>0</v>
      </c>
      <c r="M141" s="15">
        <f t="shared" si="90"/>
        <v>0</v>
      </c>
      <c r="N141" s="15">
        <f t="shared" si="91"/>
        <v>0</v>
      </c>
      <c r="O141" s="15">
        <f t="shared" si="92"/>
        <v>0</v>
      </c>
      <c r="P141" s="15">
        <f t="shared" si="93"/>
        <v>0</v>
      </c>
      <c r="Q141" s="15">
        <v>2</v>
      </c>
      <c r="R141" s="15">
        <v>3</v>
      </c>
      <c r="S141" s="15">
        <v>9</v>
      </c>
      <c r="T141" s="15">
        <v>0</v>
      </c>
      <c r="U141" s="15">
        <v>1</v>
      </c>
      <c r="V141" s="15">
        <v>1</v>
      </c>
      <c r="W141" s="15">
        <v>150000</v>
      </c>
      <c r="X141" s="15">
        <v>0</v>
      </c>
      <c r="Y141" s="15">
        <v>0</v>
      </c>
      <c r="Z141" s="15">
        <v>0</v>
      </c>
      <c r="AA141" s="15">
        <f t="shared" si="82"/>
        <v>5</v>
      </c>
      <c r="AB141" s="193">
        <f t="shared" si="108"/>
        <v>1200</v>
      </c>
      <c r="AC141" s="159">
        <v>8</v>
      </c>
      <c r="AD141" s="159">
        <v>7</v>
      </c>
      <c r="AE141" s="159">
        <v>2</v>
      </c>
      <c r="AF141" s="159">
        <v>500</v>
      </c>
      <c r="AG141" s="159">
        <f t="shared" si="94"/>
        <v>3500</v>
      </c>
      <c r="AH141" s="159">
        <v>120</v>
      </c>
      <c r="AI141" s="171">
        <f t="shared" si="95"/>
        <v>1750</v>
      </c>
      <c r="AM141" s="15">
        <f t="shared" si="96"/>
        <v>0</v>
      </c>
      <c r="AP141" s="15">
        <f t="shared" si="97"/>
        <v>3500</v>
      </c>
      <c r="AQ141" s="172">
        <f t="shared" si="83"/>
        <v>1750</v>
      </c>
      <c r="AR141" s="27">
        <f t="shared" si="98"/>
        <v>0.4</v>
      </c>
      <c r="AS141" s="172">
        <f t="shared" si="99"/>
        <v>700</v>
      </c>
      <c r="AT141" s="15">
        <v>1</v>
      </c>
      <c r="AU141" s="15">
        <v>1</v>
      </c>
      <c r="AV141" s="15">
        <v>3</v>
      </c>
      <c r="AW141" s="15">
        <v>2500</v>
      </c>
      <c r="AX141" s="15">
        <f t="shared" si="109"/>
        <v>2500</v>
      </c>
      <c r="AY141" s="15">
        <v>13</v>
      </c>
      <c r="BG141" s="15">
        <f t="shared" si="111"/>
        <v>2500</v>
      </c>
      <c r="BH141" s="15">
        <f t="shared" si="112"/>
        <v>833.33333333333337</v>
      </c>
      <c r="BI141" s="27">
        <f t="shared" si="100"/>
        <v>0.6</v>
      </c>
      <c r="BJ141" s="27">
        <f t="shared" si="101"/>
        <v>500</v>
      </c>
      <c r="BR141" s="27">
        <f t="shared" si="102"/>
        <v>0</v>
      </c>
      <c r="BS141" s="27">
        <f t="shared" si="103"/>
        <v>0</v>
      </c>
      <c r="BT141" s="15">
        <v>2.75</v>
      </c>
      <c r="BU141" s="15">
        <v>3</v>
      </c>
      <c r="BV141" s="15">
        <v>2</v>
      </c>
      <c r="BW141" s="15">
        <v>2.5</v>
      </c>
      <c r="BX141" s="15">
        <v>2</v>
      </c>
      <c r="BY141" s="15">
        <f t="shared" si="104"/>
        <v>2.4500000000000002</v>
      </c>
      <c r="BZ141" s="15">
        <v>1</v>
      </c>
      <c r="CA141" s="15">
        <f t="shared" si="105"/>
        <v>1</v>
      </c>
      <c r="CB141" s="15">
        <v>2</v>
      </c>
      <c r="CC141" s="15">
        <f t="shared" si="106"/>
        <v>0</v>
      </c>
      <c r="CD141" s="15">
        <f t="shared" si="107"/>
        <v>0</v>
      </c>
      <c r="CE141" s="150">
        <v>1</v>
      </c>
      <c r="CF141" s="15">
        <v>16</v>
      </c>
      <c r="CG141" s="15">
        <v>3</v>
      </c>
      <c r="CH141" s="15">
        <v>2</v>
      </c>
      <c r="CI141" s="15">
        <v>6</v>
      </c>
      <c r="CJ141" s="15">
        <v>3</v>
      </c>
      <c r="CK141" s="15">
        <v>1</v>
      </c>
      <c r="CL141" s="15">
        <v>1</v>
      </c>
      <c r="CN141" s="15">
        <v>1</v>
      </c>
      <c r="CP141" s="15">
        <v>1</v>
      </c>
      <c r="CR141" s="15">
        <v>1</v>
      </c>
      <c r="DF141" s="15">
        <v>1</v>
      </c>
      <c r="DG141" s="15">
        <v>3</v>
      </c>
      <c r="DL141" s="27">
        <v>4.4000000000000004</v>
      </c>
      <c r="DM141" s="27">
        <v>3.6666666666666665</v>
      </c>
      <c r="DN141" s="27">
        <v>3</v>
      </c>
      <c r="DO141" s="27">
        <v>4</v>
      </c>
      <c r="DP141" s="27">
        <v>3.6666666666666665</v>
      </c>
      <c r="DQ141" s="27">
        <v>3.75</v>
      </c>
      <c r="DR141" s="27">
        <f t="shared" si="84"/>
        <v>3.7472222222222222</v>
      </c>
      <c r="DS141" s="15">
        <f t="shared" si="110"/>
        <v>-0.63888888888888973</v>
      </c>
    </row>
    <row r="142" spans="1:130" x14ac:dyDescent="0.2">
      <c r="A142" s="15">
        <v>71</v>
      </c>
      <c r="B142" s="15">
        <v>162</v>
      </c>
      <c r="C142" s="15">
        <v>1</v>
      </c>
      <c r="D142" s="15">
        <v>3</v>
      </c>
      <c r="E142" s="15">
        <f t="shared" si="85"/>
        <v>0</v>
      </c>
      <c r="F142" s="15">
        <f t="shared" si="86"/>
        <v>1</v>
      </c>
      <c r="G142" s="15">
        <f t="shared" si="87"/>
        <v>0</v>
      </c>
      <c r="H142" s="15">
        <f t="shared" si="88"/>
        <v>0</v>
      </c>
      <c r="I142" s="15">
        <v>0</v>
      </c>
      <c r="J142" s="15">
        <v>55</v>
      </c>
      <c r="K142" s="15">
        <v>5</v>
      </c>
      <c r="L142" s="15">
        <f t="shared" si="89"/>
        <v>0</v>
      </c>
      <c r="M142" s="15">
        <f t="shared" si="90"/>
        <v>0</v>
      </c>
      <c r="N142" s="15">
        <f t="shared" si="91"/>
        <v>0</v>
      </c>
      <c r="O142" s="15">
        <f t="shared" si="92"/>
        <v>1</v>
      </c>
      <c r="P142" s="15">
        <f t="shared" si="93"/>
        <v>0</v>
      </c>
      <c r="Q142" s="15">
        <v>2</v>
      </c>
      <c r="R142" s="15">
        <v>4</v>
      </c>
      <c r="S142" s="15">
        <v>8</v>
      </c>
      <c r="T142" s="15">
        <v>1</v>
      </c>
      <c r="U142" s="15">
        <v>1</v>
      </c>
      <c r="V142" s="15">
        <v>1</v>
      </c>
      <c r="W142" s="15">
        <v>200000</v>
      </c>
      <c r="X142" s="15">
        <v>1</v>
      </c>
      <c r="Y142" s="15">
        <v>1</v>
      </c>
      <c r="Z142" s="15">
        <v>1</v>
      </c>
      <c r="AA142" s="15">
        <f t="shared" si="82"/>
        <v>17</v>
      </c>
      <c r="AB142" s="193">
        <f t="shared" si="108"/>
        <v>417.64705882352939</v>
      </c>
      <c r="AC142" s="15">
        <v>1</v>
      </c>
      <c r="AD142" s="15">
        <v>1</v>
      </c>
      <c r="AE142" s="15">
        <v>17</v>
      </c>
      <c r="AF142" s="15">
        <v>7100</v>
      </c>
      <c r="AG142" s="15">
        <f t="shared" si="94"/>
        <v>7100</v>
      </c>
      <c r="AH142" s="15">
        <v>16</v>
      </c>
      <c r="AI142" s="27">
        <f t="shared" si="95"/>
        <v>417.64705882352939</v>
      </c>
      <c r="AM142" s="15">
        <f t="shared" si="96"/>
        <v>0</v>
      </c>
      <c r="AP142" s="15">
        <f t="shared" si="97"/>
        <v>7100</v>
      </c>
      <c r="AQ142" s="172">
        <f t="shared" si="83"/>
        <v>417.64705882352939</v>
      </c>
      <c r="AR142" s="27">
        <f t="shared" si="98"/>
        <v>1</v>
      </c>
      <c r="AS142" s="172">
        <f t="shared" si="99"/>
        <v>417.64705882352939</v>
      </c>
      <c r="AX142" s="15">
        <f t="shared" si="109"/>
        <v>0</v>
      </c>
      <c r="BI142" s="27">
        <f t="shared" si="100"/>
        <v>0</v>
      </c>
      <c r="BJ142" s="27">
        <f t="shared" si="101"/>
        <v>0</v>
      </c>
      <c r="BR142" s="27">
        <f t="shared" si="102"/>
        <v>0</v>
      </c>
      <c r="BS142" s="27">
        <f t="shared" si="103"/>
        <v>0</v>
      </c>
      <c r="BT142" s="15">
        <v>1.25</v>
      </c>
      <c r="BU142" s="15">
        <v>2</v>
      </c>
      <c r="BV142" s="15">
        <v>1.6666666666666667</v>
      </c>
      <c r="BW142" s="15">
        <v>1</v>
      </c>
      <c r="BX142" s="15">
        <v>1.5</v>
      </c>
      <c r="BY142" s="15">
        <f t="shared" si="104"/>
        <v>1.4833333333333334</v>
      </c>
      <c r="BZ142" s="15">
        <v>3</v>
      </c>
      <c r="CA142" s="15">
        <f t="shared" si="105"/>
        <v>1</v>
      </c>
      <c r="CB142" s="15">
        <v>1</v>
      </c>
      <c r="CC142" s="15">
        <f t="shared" si="106"/>
        <v>0</v>
      </c>
      <c r="CD142" s="15">
        <f t="shared" si="107"/>
        <v>0</v>
      </c>
      <c r="CE142" s="15">
        <v>1</v>
      </c>
      <c r="CF142" s="15">
        <v>3</v>
      </c>
      <c r="CG142" s="15">
        <v>2</v>
      </c>
      <c r="CH142" s="15">
        <v>4</v>
      </c>
      <c r="CI142" s="15">
        <v>2</v>
      </c>
      <c r="CJ142" s="15">
        <v>4</v>
      </c>
      <c r="CK142" s="15">
        <v>1</v>
      </c>
      <c r="CL142" s="15">
        <v>1</v>
      </c>
      <c r="CN142" s="15">
        <v>1</v>
      </c>
      <c r="CP142" s="15">
        <v>1</v>
      </c>
      <c r="CR142" s="15">
        <v>1</v>
      </c>
      <c r="DB142" s="15">
        <v>1</v>
      </c>
      <c r="DC142" s="15">
        <v>3</v>
      </c>
      <c r="DD142" s="15">
        <v>3</v>
      </c>
      <c r="DE142" s="15">
        <v>3</v>
      </c>
      <c r="DF142" s="15">
        <v>2</v>
      </c>
      <c r="DG142" s="15">
        <v>3</v>
      </c>
      <c r="DL142" s="15">
        <v>4</v>
      </c>
      <c r="DM142" s="15">
        <v>4.666666666666667</v>
      </c>
      <c r="DN142" s="15">
        <v>4.25</v>
      </c>
      <c r="DO142" s="15">
        <v>4.4000000000000004</v>
      </c>
      <c r="DP142" s="15">
        <v>4</v>
      </c>
      <c r="DQ142" s="15">
        <v>5</v>
      </c>
      <c r="DR142" s="27">
        <f t="shared" si="84"/>
        <v>4.386111111111112</v>
      </c>
      <c r="DS142" s="15">
        <f t="shared" si="110"/>
        <v>0.4000000000000008</v>
      </c>
    </row>
    <row r="143" spans="1:130" x14ac:dyDescent="0.2">
      <c r="A143" s="15">
        <v>71</v>
      </c>
      <c r="B143" s="15">
        <v>162</v>
      </c>
      <c r="C143" s="15">
        <v>1</v>
      </c>
      <c r="D143" s="15">
        <v>3</v>
      </c>
      <c r="E143" s="15">
        <f t="shared" si="85"/>
        <v>0</v>
      </c>
      <c r="F143" s="15">
        <f t="shared" si="86"/>
        <v>1</v>
      </c>
      <c r="G143" s="15">
        <f t="shared" si="87"/>
        <v>0</v>
      </c>
      <c r="H143" s="15">
        <f t="shared" si="88"/>
        <v>0</v>
      </c>
      <c r="I143" s="15">
        <v>0</v>
      </c>
      <c r="J143" s="15">
        <v>55</v>
      </c>
      <c r="K143" s="15">
        <v>5</v>
      </c>
      <c r="L143" s="15">
        <f t="shared" si="89"/>
        <v>0</v>
      </c>
      <c r="M143" s="15">
        <f t="shared" si="90"/>
        <v>0</v>
      </c>
      <c r="N143" s="15">
        <f t="shared" si="91"/>
        <v>0</v>
      </c>
      <c r="O143" s="15">
        <f t="shared" si="92"/>
        <v>1</v>
      </c>
      <c r="P143" s="15">
        <f t="shared" si="93"/>
        <v>0</v>
      </c>
      <c r="Q143" s="15">
        <v>2</v>
      </c>
      <c r="R143" s="15">
        <v>4</v>
      </c>
      <c r="S143" s="15">
        <v>8</v>
      </c>
      <c r="T143" s="15">
        <v>1</v>
      </c>
      <c r="U143" s="15">
        <v>1</v>
      </c>
      <c r="V143" s="15">
        <v>1</v>
      </c>
      <c r="W143" s="15">
        <v>200000</v>
      </c>
      <c r="X143" s="15">
        <v>1</v>
      </c>
      <c r="Y143" s="15">
        <v>0</v>
      </c>
      <c r="Z143" s="15">
        <v>1</v>
      </c>
      <c r="AA143" s="15">
        <f t="shared" si="82"/>
        <v>17</v>
      </c>
      <c r="AB143" s="193">
        <f t="shared" si="108"/>
        <v>411.76470588235293</v>
      </c>
      <c r="AC143" s="159">
        <v>1</v>
      </c>
      <c r="AD143" s="159">
        <v>1</v>
      </c>
      <c r="AE143" s="159">
        <v>17</v>
      </c>
      <c r="AF143" s="159">
        <v>7000</v>
      </c>
      <c r="AG143" s="159">
        <f t="shared" si="94"/>
        <v>7000</v>
      </c>
      <c r="AH143" s="159">
        <v>15</v>
      </c>
      <c r="AI143" s="171">
        <f t="shared" si="95"/>
        <v>411.76470588235293</v>
      </c>
      <c r="AM143" s="15">
        <f t="shared" si="96"/>
        <v>0</v>
      </c>
      <c r="AP143" s="15">
        <f t="shared" si="97"/>
        <v>7000</v>
      </c>
      <c r="AQ143" s="172">
        <f t="shared" si="83"/>
        <v>411.76470588235293</v>
      </c>
      <c r="AR143" s="27">
        <f t="shared" si="98"/>
        <v>1</v>
      </c>
      <c r="AS143" s="172">
        <f t="shared" si="99"/>
        <v>411.76470588235293</v>
      </c>
      <c r="AX143" s="15">
        <f t="shared" si="109"/>
        <v>0</v>
      </c>
      <c r="BI143" s="27">
        <f t="shared" si="100"/>
        <v>0</v>
      </c>
      <c r="BJ143" s="27">
        <f t="shared" si="101"/>
        <v>0</v>
      </c>
      <c r="BR143" s="27">
        <f t="shared" si="102"/>
        <v>0</v>
      </c>
      <c r="BS143" s="27">
        <f t="shared" si="103"/>
        <v>0</v>
      </c>
      <c r="BT143" s="15">
        <v>1.25</v>
      </c>
      <c r="BU143" s="15">
        <v>2</v>
      </c>
      <c r="BV143" s="15">
        <v>1.6666666666666667</v>
      </c>
      <c r="BW143" s="15">
        <v>1</v>
      </c>
      <c r="BX143" s="15">
        <v>1.5</v>
      </c>
      <c r="BY143" s="15">
        <f t="shared" si="104"/>
        <v>1.4833333333333334</v>
      </c>
      <c r="BZ143" s="15">
        <v>3</v>
      </c>
      <c r="CA143" s="15">
        <f t="shared" si="105"/>
        <v>1</v>
      </c>
      <c r="CB143" s="15">
        <v>1</v>
      </c>
      <c r="CC143" s="15">
        <f t="shared" si="106"/>
        <v>0</v>
      </c>
      <c r="CD143" s="15">
        <f t="shared" si="107"/>
        <v>0</v>
      </c>
      <c r="CE143" s="15">
        <v>1</v>
      </c>
      <c r="CF143" s="15">
        <v>3</v>
      </c>
      <c r="CG143" s="15">
        <v>2</v>
      </c>
      <c r="CH143" s="15">
        <v>4</v>
      </c>
      <c r="CI143" s="15">
        <v>2</v>
      </c>
      <c r="CJ143" s="15">
        <v>4</v>
      </c>
      <c r="CK143" s="15">
        <v>1</v>
      </c>
      <c r="CL143" s="15">
        <v>1</v>
      </c>
      <c r="CN143" s="15">
        <v>1</v>
      </c>
      <c r="CP143" s="15">
        <v>1</v>
      </c>
      <c r="CR143" s="15">
        <v>1</v>
      </c>
      <c r="DB143" s="15">
        <v>1</v>
      </c>
      <c r="DC143" s="15">
        <v>3</v>
      </c>
      <c r="DD143" s="15">
        <v>3</v>
      </c>
      <c r="DE143" s="15">
        <v>3</v>
      </c>
      <c r="DF143" s="15">
        <v>2</v>
      </c>
      <c r="DG143" s="15">
        <v>3</v>
      </c>
      <c r="DL143" s="27">
        <v>4.4000000000000004</v>
      </c>
      <c r="DM143" s="27">
        <v>4</v>
      </c>
      <c r="DN143" s="27">
        <v>4.25</v>
      </c>
      <c r="DO143" s="27">
        <v>3.6</v>
      </c>
      <c r="DP143" s="27">
        <v>3.6666666666666665</v>
      </c>
      <c r="DQ143" s="27">
        <v>4</v>
      </c>
      <c r="DR143" s="27">
        <f t="shared" si="84"/>
        <v>3.9861111111111112</v>
      </c>
      <c r="DS143" s="15">
        <f t="shared" si="110"/>
        <v>-0.11111111111111116</v>
      </c>
    </row>
    <row r="144" spans="1:130" x14ac:dyDescent="0.2">
      <c r="A144" s="15">
        <v>72</v>
      </c>
      <c r="B144" s="15">
        <v>167</v>
      </c>
      <c r="C144" s="15">
        <v>1</v>
      </c>
      <c r="D144" s="15">
        <v>1</v>
      </c>
      <c r="E144" s="15">
        <f t="shared" si="85"/>
        <v>0</v>
      </c>
      <c r="F144" s="15">
        <f t="shared" si="86"/>
        <v>0</v>
      </c>
      <c r="G144" s="15">
        <f t="shared" si="87"/>
        <v>0</v>
      </c>
      <c r="H144" s="15">
        <f t="shared" si="88"/>
        <v>0</v>
      </c>
      <c r="I144" s="15">
        <v>1</v>
      </c>
      <c r="J144" s="15">
        <v>34</v>
      </c>
      <c r="K144" s="15">
        <v>3</v>
      </c>
      <c r="L144" s="15">
        <f t="shared" si="89"/>
        <v>0</v>
      </c>
      <c r="M144" s="15">
        <f t="shared" si="90"/>
        <v>1</v>
      </c>
      <c r="N144" s="15">
        <f t="shared" si="91"/>
        <v>0</v>
      </c>
      <c r="O144" s="15">
        <f t="shared" si="92"/>
        <v>0</v>
      </c>
      <c r="P144" s="15">
        <f t="shared" si="93"/>
        <v>0</v>
      </c>
      <c r="Q144" s="15">
        <v>1</v>
      </c>
      <c r="R144" s="15">
        <v>3</v>
      </c>
      <c r="S144" s="15">
        <v>7</v>
      </c>
      <c r="T144" s="15">
        <v>0</v>
      </c>
      <c r="U144" s="15">
        <v>1</v>
      </c>
      <c r="V144" s="15">
        <v>1</v>
      </c>
      <c r="W144" s="15">
        <v>150000</v>
      </c>
      <c r="X144" s="15">
        <v>0</v>
      </c>
      <c r="Y144" s="15">
        <v>1</v>
      </c>
      <c r="Z144" s="15">
        <v>0</v>
      </c>
      <c r="AA144" s="15">
        <f t="shared" si="82"/>
        <v>50</v>
      </c>
      <c r="AB144" s="193">
        <f t="shared" si="108"/>
        <v>280</v>
      </c>
      <c r="AC144" s="15">
        <v>8</v>
      </c>
      <c r="AD144" s="15">
        <v>1</v>
      </c>
      <c r="AE144" s="15">
        <v>25</v>
      </c>
      <c r="AF144" s="15">
        <v>8000</v>
      </c>
      <c r="AG144" s="15">
        <f t="shared" si="94"/>
        <v>8000</v>
      </c>
      <c r="AH144" s="15">
        <v>20</v>
      </c>
      <c r="AI144" s="27">
        <f t="shared" si="95"/>
        <v>320</v>
      </c>
      <c r="AM144" s="15">
        <f t="shared" si="96"/>
        <v>0</v>
      </c>
      <c r="AP144" s="15">
        <f t="shared" si="97"/>
        <v>8000</v>
      </c>
      <c r="AQ144" s="172">
        <f t="shared" si="83"/>
        <v>320</v>
      </c>
      <c r="AR144" s="27">
        <f t="shared" si="98"/>
        <v>0.5</v>
      </c>
      <c r="AS144" s="172">
        <f t="shared" si="99"/>
        <v>160</v>
      </c>
      <c r="AT144" s="15">
        <v>7</v>
      </c>
      <c r="AU144" s="15">
        <v>1</v>
      </c>
      <c r="AV144" s="15">
        <v>25</v>
      </c>
      <c r="AW144" s="15">
        <v>6000</v>
      </c>
      <c r="AX144" s="15">
        <f t="shared" si="109"/>
        <v>6000</v>
      </c>
      <c r="AY144" s="15">
        <v>10</v>
      </c>
      <c r="AZ144" s="15">
        <v>240</v>
      </c>
      <c r="BG144" s="15">
        <f t="shared" si="111"/>
        <v>6000</v>
      </c>
      <c r="BH144" s="15">
        <f t="shared" si="112"/>
        <v>240</v>
      </c>
      <c r="BI144" s="27">
        <f t="shared" si="100"/>
        <v>0.5</v>
      </c>
      <c r="BJ144" s="27">
        <f t="shared" si="101"/>
        <v>120</v>
      </c>
      <c r="BR144" s="27">
        <f t="shared" si="102"/>
        <v>0</v>
      </c>
      <c r="BS144" s="27">
        <f t="shared" si="103"/>
        <v>0</v>
      </c>
      <c r="BT144" s="15">
        <v>1.5</v>
      </c>
      <c r="BU144" s="15">
        <v>1.3333333333333333</v>
      </c>
      <c r="BV144" s="15">
        <v>2</v>
      </c>
      <c r="BW144" s="15">
        <v>2</v>
      </c>
      <c r="BX144" s="15">
        <v>2</v>
      </c>
      <c r="BY144" s="15">
        <f t="shared" si="104"/>
        <v>1.7666666666666664</v>
      </c>
      <c r="BZ144" s="15">
        <v>2</v>
      </c>
      <c r="CA144" s="15">
        <f t="shared" si="105"/>
        <v>0</v>
      </c>
      <c r="CB144" s="15">
        <v>5</v>
      </c>
      <c r="CC144" s="15" t="s">
        <v>1008</v>
      </c>
      <c r="CD144" s="15" t="s">
        <v>1008</v>
      </c>
      <c r="CE144" s="15" t="s">
        <v>1007</v>
      </c>
      <c r="CH144" s="15" t="s">
        <v>1007</v>
      </c>
      <c r="CK144" s="15" t="s">
        <v>1007</v>
      </c>
      <c r="CL144" s="15" t="s">
        <v>1007</v>
      </c>
      <c r="CN144" s="15" t="s">
        <v>1007</v>
      </c>
      <c r="CP144" s="15" t="s">
        <v>1007</v>
      </c>
      <c r="CR144" s="15" t="s">
        <v>1007</v>
      </c>
      <c r="CZ144" s="15">
        <v>1</v>
      </c>
      <c r="DA144" s="15">
        <v>3</v>
      </c>
      <c r="DF144" s="15">
        <v>2</v>
      </c>
      <c r="DG144" s="15">
        <v>3</v>
      </c>
      <c r="DL144" s="150">
        <v>4.5999999999999996</v>
      </c>
      <c r="DM144" s="150">
        <v>4</v>
      </c>
      <c r="DN144" s="150">
        <v>4.25</v>
      </c>
      <c r="DO144" s="150">
        <v>4.4000000000000004</v>
      </c>
      <c r="DP144" s="150">
        <v>3.3333333333333335</v>
      </c>
      <c r="DQ144" s="150">
        <v>4</v>
      </c>
      <c r="DR144" s="27">
        <f t="shared" si="84"/>
        <v>4.0972222222222223</v>
      </c>
      <c r="DS144" s="15">
        <f t="shared" si="110"/>
        <v>0.14166666666666661</v>
      </c>
      <c r="DT144" s="27"/>
      <c r="DU144" s="27"/>
      <c r="DV144" s="27"/>
      <c r="DW144" s="27"/>
      <c r="DX144" s="27"/>
      <c r="DY144" s="27"/>
    </row>
    <row r="145" spans="1:129" x14ac:dyDescent="0.2">
      <c r="A145" s="15">
        <v>72</v>
      </c>
      <c r="B145" s="15">
        <v>167</v>
      </c>
      <c r="C145" s="15">
        <v>1</v>
      </c>
      <c r="D145" s="15">
        <v>1</v>
      </c>
      <c r="E145" s="15">
        <f t="shared" si="85"/>
        <v>0</v>
      </c>
      <c r="F145" s="15">
        <f t="shared" si="86"/>
        <v>0</v>
      </c>
      <c r="G145" s="15">
        <f t="shared" si="87"/>
        <v>0</v>
      </c>
      <c r="H145" s="15">
        <f t="shared" si="88"/>
        <v>0</v>
      </c>
      <c r="I145" s="15">
        <v>1</v>
      </c>
      <c r="J145" s="15">
        <v>34</v>
      </c>
      <c r="K145" s="15">
        <v>3</v>
      </c>
      <c r="L145" s="15">
        <f t="shared" si="89"/>
        <v>0</v>
      </c>
      <c r="M145" s="15">
        <f t="shared" si="90"/>
        <v>1</v>
      </c>
      <c r="N145" s="15">
        <f t="shared" si="91"/>
        <v>0</v>
      </c>
      <c r="O145" s="15">
        <f t="shared" si="92"/>
        <v>0</v>
      </c>
      <c r="P145" s="15">
        <f t="shared" si="93"/>
        <v>0</v>
      </c>
      <c r="Q145" s="15">
        <v>1</v>
      </c>
      <c r="R145" s="15">
        <v>3</v>
      </c>
      <c r="S145" s="15">
        <v>7</v>
      </c>
      <c r="T145" s="15">
        <v>0</v>
      </c>
      <c r="U145" s="15">
        <v>1</v>
      </c>
      <c r="V145" s="15">
        <v>1</v>
      </c>
      <c r="W145" s="15">
        <v>150000</v>
      </c>
      <c r="X145" s="15">
        <v>0</v>
      </c>
      <c r="Y145" s="15">
        <v>0</v>
      </c>
      <c r="Z145" s="15">
        <v>0</v>
      </c>
      <c r="AA145" s="15">
        <f t="shared" si="82"/>
        <v>50</v>
      </c>
      <c r="AB145" s="193">
        <f t="shared" si="108"/>
        <v>100</v>
      </c>
      <c r="AC145" s="159">
        <v>8</v>
      </c>
      <c r="AD145" s="159">
        <v>1</v>
      </c>
      <c r="AE145" s="159">
        <v>25</v>
      </c>
      <c r="AF145" s="159">
        <v>1000</v>
      </c>
      <c r="AG145" s="159">
        <f t="shared" si="94"/>
        <v>1000</v>
      </c>
      <c r="AH145" s="159">
        <v>35</v>
      </c>
      <c r="AI145" s="171">
        <f t="shared" si="95"/>
        <v>40</v>
      </c>
      <c r="AM145" s="15">
        <f t="shared" si="96"/>
        <v>0</v>
      </c>
      <c r="AP145" s="15">
        <f t="shared" si="97"/>
        <v>1000</v>
      </c>
      <c r="AQ145" s="172">
        <f t="shared" si="83"/>
        <v>40</v>
      </c>
      <c r="AR145" s="27">
        <f t="shared" si="98"/>
        <v>0.5</v>
      </c>
      <c r="AS145" s="172">
        <f t="shared" si="99"/>
        <v>20</v>
      </c>
      <c r="AT145" s="15">
        <v>7</v>
      </c>
      <c r="AU145" s="15">
        <v>1</v>
      </c>
      <c r="AV145" s="15">
        <v>25</v>
      </c>
      <c r="AW145" s="15">
        <v>4000</v>
      </c>
      <c r="AX145" s="15">
        <f t="shared" si="109"/>
        <v>4000</v>
      </c>
      <c r="AY145" s="15">
        <v>20</v>
      </c>
      <c r="BG145" s="15">
        <f t="shared" si="111"/>
        <v>4000</v>
      </c>
      <c r="BH145" s="15">
        <f t="shared" si="112"/>
        <v>160</v>
      </c>
      <c r="BI145" s="27">
        <f t="shared" si="100"/>
        <v>0.5</v>
      </c>
      <c r="BJ145" s="27">
        <f t="shared" si="101"/>
        <v>80</v>
      </c>
      <c r="BR145" s="27">
        <f t="shared" si="102"/>
        <v>0</v>
      </c>
      <c r="BS145" s="27">
        <f t="shared" si="103"/>
        <v>0</v>
      </c>
      <c r="BT145" s="15">
        <v>1.5</v>
      </c>
      <c r="BU145" s="15">
        <v>1.3333333333333333</v>
      </c>
      <c r="BV145" s="15">
        <v>2</v>
      </c>
      <c r="BW145" s="15">
        <v>2</v>
      </c>
      <c r="BX145" s="15">
        <v>2</v>
      </c>
      <c r="BY145" s="15">
        <f t="shared" si="104"/>
        <v>1.7666666666666664</v>
      </c>
      <c r="BZ145" s="15">
        <v>2</v>
      </c>
      <c r="CA145" s="15">
        <f t="shared" si="105"/>
        <v>0</v>
      </c>
      <c r="CB145" s="15">
        <v>5</v>
      </c>
      <c r="CC145" s="15" t="s">
        <v>1008</v>
      </c>
      <c r="CD145" s="15" t="s">
        <v>1008</v>
      </c>
      <c r="CE145" s="15" t="s">
        <v>1007</v>
      </c>
      <c r="CH145" s="15" t="s">
        <v>1007</v>
      </c>
      <c r="CK145" s="15" t="s">
        <v>1007</v>
      </c>
      <c r="CL145" s="15" t="s">
        <v>1007</v>
      </c>
      <c r="CN145" s="15" t="s">
        <v>1007</v>
      </c>
      <c r="CP145" s="15" t="s">
        <v>1007</v>
      </c>
      <c r="CR145" s="15" t="s">
        <v>1007</v>
      </c>
      <c r="CZ145" s="15">
        <v>1</v>
      </c>
      <c r="DA145" s="15">
        <v>3</v>
      </c>
      <c r="DF145" s="15">
        <v>2</v>
      </c>
      <c r="DG145" s="15">
        <v>3</v>
      </c>
      <c r="DL145" s="166">
        <v>4.4000000000000004</v>
      </c>
      <c r="DM145" s="166">
        <v>3.3333333333333335</v>
      </c>
      <c r="DN145" s="166">
        <v>2.75</v>
      </c>
      <c r="DO145" s="166">
        <v>5</v>
      </c>
      <c r="DP145" s="166">
        <v>4</v>
      </c>
      <c r="DQ145" s="166">
        <v>4.25</v>
      </c>
      <c r="DR145" s="27">
        <f t="shared" si="84"/>
        <v>3.9555555555555557</v>
      </c>
      <c r="DS145" s="15">
        <f t="shared" si="110"/>
        <v>-0.43333333333333357</v>
      </c>
    </row>
    <row r="146" spans="1:129" x14ac:dyDescent="0.2">
      <c r="A146" s="15">
        <v>73</v>
      </c>
      <c r="B146" s="15">
        <v>168</v>
      </c>
      <c r="C146" s="15">
        <v>1</v>
      </c>
      <c r="D146" s="15">
        <v>4</v>
      </c>
      <c r="E146" s="15">
        <f t="shared" si="85"/>
        <v>0</v>
      </c>
      <c r="F146" s="15">
        <f t="shared" si="86"/>
        <v>0</v>
      </c>
      <c r="G146" s="15">
        <f t="shared" si="87"/>
        <v>0</v>
      </c>
      <c r="H146" s="15">
        <f t="shared" si="88"/>
        <v>0</v>
      </c>
      <c r="I146" s="15">
        <v>1</v>
      </c>
      <c r="J146" s="15">
        <v>59</v>
      </c>
      <c r="K146" s="15">
        <v>3</v>
      </c>
      <c r="L146" s="15">
        <f t="shared" si="89"/>
        <v>0</v>
      </c>
      <c r="M146" s="15">
        <f t="shared" si="90"/>
        <v>1</v>
      </c>
      <c r="N146" s="15">
        <f t="shared" si="91"/>
        <v>0</v>
      </c>
      <c r="O146" s="15">
        <f t="shared" si="92"/>
        <v>0</v>
      </c>
      <c r="P146" s="15">
        <f t="shared" si="93"/>
        <v>0</v>
      </c>
      <c r="Q146" s="15">
        <v>2</v>
      </c>
      <c r="R146" s="15">
        <v>7</v>
      </c>
      <c r="S146" s="15">
        <v>17</v>
      </c>
      <c r="T146" s="15">
        <v>0</v>
      </c>
      <c r="U146" s="15">
        <v>0</v>
      </c>
      <c r="V146" s="15">
        <v>1</v>
      </c>
      <c r="W146" s="15">
        <v>180000</v>
      </c>
      <c r="X146" s="15">
        <v>0</v>
      </c>
      <c r="Y146" s="15">
        <v>1</v>
      </c>
      <c r="Z146" s="15">
        <v>1</v>
      </c>
      <c r="AA146" s="15">
        <f t="shared" si="82"/>
        <v>5</v>
      </c>
      <c r="AB146" s="193">
        <f t="shared" si="108"/>
        <v>80</v>
      </c>
      <c r="AC146" s="15">
        <v>7</v>
      </c>
      <c r="AD146" s="15">
        <v>1</v>
      </c>
      <c r="AE146" s="15">
        <v>5</v>
      </c>
      <c r="AF146" s="15">
        <v>400</v>
      </c>
      <c r="AG146" s="15">
        <f t="shared" si="94"/>
        <v>400</v>
      </c>
      <c r="AH146" s="15">
        <v>20</v>
      </c>
      <c r="AI146" s="27">
        <f t="shared" si="95"/>
        <v>80</v>
      </c>
      <c r="AM146" s="15">
        <f t="shared" si="96"/>
        <v>0</v>
      </c>
      <c r="AP146" s="15">
        <f t="shared" si="97"/>
        <v>400</v>
      </c>
      <c r="AQ146" s="172">
        <f t="shared" si="83"/>
        <v>80</v>
      </c>
      <c r="AR146" s="27">
        <f t="shared" si="98"/>
        <v>1</v>
      </c>
      <c r="AS146" s="172">
        <f t="shared" si="99"/>
        <v>80</v>
      </c>
      <c r="AX146" s="15">
        <f t="shared" si="109"/>
        <v>0</v>
      </c>
      <c r="BI146" s="27">
        <f t="shared" si="100"/>
        <v>0</v>
      </c>
      <c r="BJ146" s="27">
        <f t="shared" si="101"/>
        <v>0</v>
      </c>
      <c r="BR146" s="27">
        <f t="shared" si="102"/>
        <v>0</v>
      </c>
      <c r="BS146" s="27">
        <f t="shared" si="103"/>
        <v>0</v>
      </c>
      <c r="BT146" s="15">
        <v>1.5</v>
      </c>
      <c r="BU146" s="15">
        <v>1.3333333333333333</v>
      </c>
      <c r="BV146" s="15">
        <v>2.3333333333333335</v>
      </c>
      <c r="BW146" s="15">
        <v>1.5</v>
      </c>
      <c r="BX146" s="15">
        <v>1.5</v>
      </c>
      <c r="BY146" s="15">
        <f t="shared" si="104"/>
        <v>1.6333333333333333</v>
      </c>
      <c r="BZ146" s="15">
        <v>2</v>
      </c>
      <c r="CA146" s="15">
        <f t="shared" si="105"/>
        <v>0</v>
      </c>
      <c r="CB146" s="15">
        <v>5</v>
      </c>
      <c r="CC146" s="15" t="s">
        <v>1008</v>
      </c>
      <c r="CD146" s="15" t="s">
        <v>1008</v>
      </c>
      <c r="CE146" s="15" t="s">
        <v>1007</v>
      </c>
      <c r="CH146" s="15" t="s">
        <v>1007</v>
      </c>
      <c r="CK146" s="15" t="s">
        <v>1007</v>
      </c>
      <c r="CL146" s="15" t="s">
        <v>1007</v>
      </c>
      <c r="CN146" s="15" t="s">
        <v>1007</v>
      </c>
      <c r="CP146" s="15" t="s">
        <v>1007</v>
      </c>
      <c r="CR146" s="15" t="s">
        <v>1007</v>
      </c>
      <c r="CZ146" s="15">
        <v>1</v>
      </c>
      <c r="DA146" s="15">
        <v>2</v>
      </c>
      <c r="DB146" s="15">
        <v>2</v>
      </c>
      <c r="DC146" s="15">
        <v>2</v>
      </c>
      <c r="DL146" s="15">
        <v>3.6</v>
      </c>
      <c r="DM146" s="15">
        <v>4.666666666666667</v>
      </c>
      <c r="DN146" s="15">
        <v>4.5</v>
      </c>
      <c r="DO146" s="15">
        <v>4.4000000000000004</v>
      </c>
      <c r="DP146" s="15">
        <v>4.666666666666667</v>
      </c>
      <c r="DQ146" s="15">
        <v>4.5</v>
      </c>
      <c r="DR146" s="27">
        <f t="shared" si="84"/>
        <v>4.3888888888888893</v>
      </c>
      <c r="DS146" s="15">
        <f t="shared" si="110"/>
        <v>0.12500000000000089</v>
      </c>
    </row>
    <row r="147" spans="1:129" x14ac:dyDescent="0.2">
      <c r="A147" s="15">
        <v>73</v>
      </c>
      <c r="B147" s="15">
        <v>168</v>
      </c>
      <c r="C147" s="15">
        <v>1</v>
      </c>
      <c r="D147" s="15">
        <v>4</v>
      </c>
      <c r="E147" s="15">
        <f t="shared" si="85"/>
        <v>0</v>
      </c>
      <c r="F147" s="15">
        <f t="shared" si="86"/>
        <v>0</v>
      </c>
      <c r="G147" s="15">
        <f t="shared" si="87"/>
        <v>0</v>
      </c>
      <c r="H147" s="15">
        <f t="shared" si="88"/>
        <v>0</v>
      </c>
      <c r="I147" s="15">
        <v>1</v>
      </c>
      <c r="J147" s="15">
        <v>59</v>
      </c>
      <c r="K147" s="15">
        <v>3</v>
      </c>
      <c r="L147" s="15">
        <f t="shared" si="89"/>
        <v>0</v>
      </c>
      <c r="M147" s="15">
        <f t="shared" si="90"/>
        <v>1</v>
      </c>
      <c r="N147" s="15">
        <f t="shared" si="91"/>
        <v>0</v>
      </c>
      <c r="O147" s="15">
        <f t="shared" si="92"/>
        <v>0</v>
      </c>
      <c r="P147" s="15">
        <f t="shared" si="93"/>
        <v>0</v>
      </c>
      <c r="Q147" s="15">
        <v>2</v>
      </c>
      <c r="R147" s="15">
        <v>7</v>
      </c>
      <c r="S147" s="15">
        <v>17</v>
      </c>
      <c r="T147" s="15">
        <v>0</v>
      </c>
      <c r="U147" s="15">
        <v>0</v>
      </c>
      <c r="V147" s="15">
        <v>1</v>
      </c>
      <c r="W147" s="15">
        <v>180000</v>
      </c>
      <c r="X147" s="15">
        <v>0</v>
      </c>
      <c r="Y147" s="15">
        <v>0</v>
      </c>
      <c r="Z147" s="15">
        <v>1</v>
      </c>
      <c r="AA147" s="15">
        <f t="shared" si="82"/>
        <v>5</v>
      </c>
      <c r="AB147" s="193">
        <f t="shared" si="108"/>
        <v>80</v>
      </c>
      <c r="AC147" s="159">
        <v>7</v>
      </c>
      <c r="AD147" s="159">
        <v>1</v>
      </c>
      <c r="AE147" s="159">
        <v>5</v>
      </c>
      <c r="AF147" s="159">
        <v>400</v>
      </c>
      <c r="AG147" s="159">
        <f t="shared" si="94"/>
        <v>400</v>
      </c>
      <c r="AH147" s="159">
        <v>22</v>
      </c>
      <c r="AI147" s="171">
        <f t="shared" si="95"/>
        <v>80</v>
      </c>
      <c r="AM147" s="15">
        <f t="shared" si="96"/>
        <v>0</v>
      </c>
      <c r="AP147" s="15">
        <f t="shared" si="97"/>
        <v>400</v>
      </c>
      <c r="AQ147" s="172">
        <f t="shared" si="83"/>
        <v>80</v>
      </c>
      <c r="AR147" s="27">
        <f t="shared" si="98"/>
        <v>1</v>
      </c>
      <c r="AS147" s="172">
        <f t="shared" si="99"/>
        <v>80</v>
      </c>
      <c r="AX147" s="15">
        <f t="shared" si="109"/>
        <v>0</v>
      </c>
      <c r="BI147" s="27">
        <f t="shared" si="100"/>
        <v>0</v>
      </c>
      <c r="BJ147" s="27">
        <f t="shared" si="101"/>
        <v>0</v>
      </c>
      <c r="BR147" s="27">
        <f t="shared" si="102"/>
        <v>0</v>
      </c>
      <c r="BS147" s="27">
        <f t="shared" si="103"/>
        <v>0</v>
      </c>
      <c r="BT147" s="15">
        <v>1.5</v>
      </c>
      <c r="BU147" s="15">
        <v>1.3333333333333333</v>
      </c>
      <c r="BV147" s="15">
        <v>2.3333333333333335</v>
      </c>
      <c r="BW147" s="15">
        <v>1.5</v>
      </c>
      <c r="BX147" s="15">
        <v>1.5</v>
      </c>
      <c r="BY147" s="15">
        <f t="shared" si="104"/>
        <v>1.6333333333333333</v>
      </c>
      <c r="BZ147" s="15">
        <v>2</v>
      </c>
      <c r="CA147" s="15">
        <f t="shared" si="105"/>
        <v>0</v>
      </c>
      <c r="CB147" s="15">
        <v>5</v>
      </c>
      <c r="CC147" s="15" t="s">
        <v>1008</v>
      </c>
      <c r="CD147" s="15" t="s">
        <v>1008</v>
      </c>
      <c r="CE147" s="15" t="s">
        <v>1007</v>
      </c>
      <c r="CH147" s="15" t="s">
        <v>1007</v>
      </c>
      <c r="CK147" s="15" t="s">
        <v>1007</v>
      </c>
      <c r="CL147" s="15" t="s">
        <v>1007</v>
      </c>
      <c r="CN147" s="15" t="s">
        <v>1007</v>
      </c>
      <c r="CP147" s="15" t="s">
        <v>1007</v>
      </c>
      <c r="CR147" s="15" t="s">
        <v>1007</v>
      </c>
      <c r="CZ147" s="15">
        <v>1</v>
      </c>
      <c r="DA147" s="15">
        <v>2</v>
      </c>
      <c r="DB147" s="15">
        <v>2</v>
      </c>
      <c r="DC147" s="15">
        <v>2</v>
      </c>
      <c r="DL147" s="27">
        <v>4.5999999999999996</v>
      </c>
      <c r="DM147" s="27">
        <v>3.6666666666666665</v>
      </c>
      <c r="DN147" s="27">
        <v>4.5</v>
      </c>
      <c r="DO147" s="27">
        <v>4.4000000000000004</v>
      </c>
      <c r="DP147" s="27">
        <v>3.6666666666666665</v>
      </c>
      <c r="DQ147" s="27">
        <v>4.75</v>
      </c>
      <c r="DR147" s="27">
        <f t="shared" si="84"/>
        <v>4.2638888888888884</v>
      </c>
      <c r="DS147" s="15">
        <f t="shared" si="110"/>
        <v>-8.0555555555555713E-2</v>
      </c>
    </row>
    <row r="148" spans="1:129" x14ac:dyDescent="0.2">
      <c r="A148" s="15">
        <v>74</v>
      </c>
      <c r="B148" s="15">
        <v>172</v>
      </c>
      <c r="C148" s="15">
        <v>1</v>
      </c>
      <c r="D148" s="15">
        <v>1</v>
      </c>
      <c r="E148" s="15">
        <f t="shared" si="85"/>
        <v>0</v>
      </c>
      <c r="F148" s="15">
        <f t="shared" si="86"/>
        <v>0</v>
      </c>
      <c r="G148" s="15">
        <f t="shared" si="87"/>
        <v>0</v>
      </c>
      <c r="H148" s="15">
        <f t="shared" si="88"/>
        <v>0</v>
      </c>
      <c r="I148" s="15">
        <v>0</v>
      </c>
      <c r="J148" s="15">
        <v>42</v>
      </c>
      <c r="K148" s="15">
        <v>5</v>
      </c>
      <c r="L148" s="15">
        <f t="shared" si="89"/>
        <v>0</v>
      </c>
      <c r="M148" s="15">
        <f t="shared" si="90"/>
        <v>0</v>
      </c>
      <c r="N148" s="15">
        <f t="shared" si="91"/>
        <v>0</v>
      </c>
      <c r="O148" s="15">
        <f t="shared" si="92"/>
        <v>1</v>
      </c>
      <c r="P148" s="15">
        <f t="shared" si="93"/>
        <v>0</v>
      </c>
      <c r="Q148" s="15">
        <v>2</v>
      </c>
      <c r="R148" s="15">
        <v>3</v>
      </c>
      <c r="S148" s="15">
        <v>7</v>
      </c>
      <c r="T148" s="15">
        <v>0</v>
      </c>
      <c r="U148" s="15">
        <v>0</v>
      </c>
      <c r="V148" s="15">
        <v>1</v>
      </c>
      <c r="W148" s="15">
        <v>200000</v>
      </c>
      <c r="X148" s="15">
        <v>0</v>
      </c>
      <c r="Y148" s="15">
        <v>1</v>
      </c>
      <c r="Z148" s="15">
        <v>1</v>
      </c>
      <c r="AA148" s="15">
        <f t="shared" si="82"/>
        <v>10</v>
      </c>
      <c r="AB148" s="193">
        <f t="shared" si="108"/>
        <v>50</v>
      </c>
      <c r="AC148" s="15">
        <v>7</v>
      </c>
      <c r="AD148" s="15">
        <v>1</v>
      </c>
      <c r="AE148" s="15">
        <v>10</v>
      </c>
      <c r="AF148" s="15">
        <v>500</v>
      </c>
      <c r="AG148" s="15">
        <f t="shared" si="94"/>
        <v>500</v>
      </c>
      <c r="AH148" s="15">
        <v>30</v>
      </c>
      <c r="AI148" s="27">
        <f t="shared" si="95"/>
        <v>50</v>
      </c>
      <c r="AM148" s="15">
        <f t="shared" si="96"/>
        <v>0</v>
      </c>
      <c r="AP148" s="15">
        <f t="shared" si="97"/>
        <v>500</v>
      </c>
      <c r="AQ148" s="172">
        <f t="shared" si="83"/>
        <v>50</v>
      </c>
      <c r="AR148" s="27">
        <f t="shared" si="98"/>
        <v>1</v>
      </c>
      <c r="AS148" s="172">
        <f t="shared" si="99"/>
        <v>50</v>
      </c>
      <c r="AX148" s="15">
        <f t="shared" si="109"/>
        <v>0</v>
      </c>
      <c r="BI148" s="27">
        <f t="shared" si="100"/>
        <v>0</v>
      </c>
      <c r="BJ148" s="27">
        <f t="shared" si="101"/>
        <v>0</v>
      </c>
      <c r="BR148" s="27">
        <f t="shared" si="102"/>
        <v>0</v>
      </c>
      <c r="BS148" s="27">
        <f t="shared" si="103"/>
        <v>0</v>
      </c>
      <c r="BT148" s="15">
        <v>4.5</v>
      </c>
      <c r="BU148" s="15">
        <v>4.333333333333333</v>
      </c>
      <c r="BV148" s="15">
        <v>4.666666666666667</v>
      </c>
      <c r="BW148" s="15">
        <v>4.5</v>
      </c>
      <c r="BX148" s="15">
        <v>4.5</v>
      </c>
      <c r="BY148" s="15">
        <f t="shared" si="104"/>
        <v>4.5</v>
      </c>
      <c r="BZ148" s="15">
        <v>3</v>
      </c>
      <c r="CA148" s="15">
        <f t="shared" si="105"/>
        <v>1</v>
      </c>
      <c r="CB148" s="15">
        <v>2</v>
      </c>
      <c r="CC148" s="15">
        <f t="shared" si="106"/>
        <v>0</v>
      </c>
      <c r="CD148" s="15">
        <f t="shared" si="107"/>
        <v>0</v>
      </c>
      <c r="CE148" s="15">
        <v>1</v>
      </c>
      <c r="CF148" s="15">
        <v>4</v>
      </c>
      <c r="CG148" s="15">
        <v>2</v>
      </c>
      <c r="CH148" s="15">
        <v>2</v>
      </c>
      <c r="CI148" s="15">
        <v>1</v>
      </c>
      <c r="CJ148" s="15">
        <v>1</v>
      </c>
      <c r="CK148" s="15">
        <v>1</v>
      </c>
      <c r="CL148" s="15">
        <v>1</v>
      </c>
      <c r="CN148" s="15">
        <v>1</v>
      </c>
      <c r="CP148" s="15">
        <v>1</v>
      </c>
      <c r="CR148" s="15">
        <v>1</v>
      </c>
      <c r="DF148" s="15">
        <v>1</v>
      </c>
      <c r="DG148" s="15">
        <v>2</v>
      </c>
      <c r="DL148" s="150">
        <v>4.2</v>
      </c>
      <c r="DM148" s="150">
        <v>4.666666666666667</v>
      </c>
      <c r="DN148" s="150">
        <v>4.5</v>
      </c>
      <c r="DO148" s="150">
        <v>4.2</v>
      </c>
      <c r="DP148" s="150">
        <v>4</v>
      </c>
      <c r="DQ148" s="150">
        <v>4.5</v>
      </c>
      <c r="DR148" s="27">
        <f t="shared" si="84"/>
        <v>4.3444444444444441</v>
      </c>
      <c r="DS148" s="15">
        <f t="shared" si="110"/>
        <v>0.57777777777777706</v>
      </c>
      <c r="DT148" s="27"/>
      <c r="DU148" s="27"/>
      <c r="DV148" s="27"/>
      <c r="DW148" s="27"/>
      <c r="DX148" s="27"/>
      <c r="DY148" s="27"/>
    </row>
    <row r="149" spans="1:129" x14ac:dyDescent="0.2">
      <c r="A149" s="15">
        <v>74</v>
      </c>
      <c r="B149" s="15">
        <v>172</v>
      </c>
      <c r="C149" s="15">
        <v>1</v>
      </c>
      <c r="D149" s="15">
        <v>1</v>
      </c>
      <c r="E149" s="15">
        <f t="shared" si="85"/>
        <v>0</v>
      </c>
      <c r="F149" s="15">
        <f t="shared" si="86"/>
        <v>0</v>
      </c>
      <c r="G149" s="15">
        <f t="shared" si="87"/>
        <v>0</v>
      </c>
      <c r="H149" s="15">
        <f t="shared" si="88"/>
        <v>0</v>
      </c>
      <c r="I149" s="15">
        <v>0</v>
      </c>
      <c r="J149" s="15">
        <v>42</v>
      </c>
      <c r="K149" s="15">
        <v>5</v>
      </c>
      <c r="L149" s="15">
        <f t="shared" si="89"/>
        <v>0</v>
      </c>
      <c r="M149" s="15">
        <f t="shared" si="90"/>
        <v>0</v>
      </c>
      <c r="N149" s="15">
        <f t="shared" si="91"/>
        <v>0</v>
      </c>
      <c r="O149" s="15">
        <f t="shared" si="92"/>
        <v>1</v>
      </c>
      <c r="P149" s="15">
        <f t="shared" si="93"/>
        <v>0</v>
      </c>
      <c r="Q149" s="15">
        <v>2</v>
      </c>
      <c r="R149" s="15">
        <v>3</v>
      </c>
      <c r="S149" s="15">
        <v>7</v>
      </c>
      <c r="T149" s="15">
        <v>0</v>
      </c>
      <c r="U149" s="15">
        <v>0</v>
      </c>
      <c r="V149" s="15">
        <v>1</v>
      </c>
      <c r="W149" s="15">
        <v>200000</v>
      </c>
      <c r="X149" s="15">
        <v>0</v>
      </c>
      <c r="Y149" s="15">
        <v>0</v>
      </c>
      <c r="Z149" s="15">
        <v>1</v>
      </c>
      <c r="AA149" s="15">
        <f t="shared" si="82"/>
        <v>10</v>
      </c>
      <c r="AB149" s="193">
        <f t="shared" si="108"/>
        <v>50</v>
      </c>
      <c r="AC149" s="159">
        <v>7</v>
      </c>
      <c r="AD149" s="159">
        <v>1</v>
      </c>
      <c r="AE149" s="159">
        <v>10</v>
      </c>
      <c r="AF149" s="159">
        <v>500</v>
      </c>
      <c r="AG149" s="159">
        <f t="shared" si="94"/>
        <v>500</v>
      </c>
      <c r="AH149" s="159">
        <v>28</v>
      </c>
      <c r="AI149" s="171">
        <f t="shared" si="95"/>
        <v>50</v>
      </c>
      <c r="AM149" s="15">
        <f t="shared" si="96"/>
        <v>0</v>
      </c>
      <c r="AP149" s="15">
        <f t="shared" si="97"/>
        <v>500</v>
      </c>
      <c r="AQ149" s="172">
        <f t="shared" si="83"/>
        <v>50</v>
      </c>
      <c r="AR149" s="27">
        <f t="shared" si="98"/>
        <v>1</v>
      </c>
      <c r="AS149" s="172">
        <f t="shared" si="99"/>
        <v>50</v>
      </c>
      <c r="AX149" s="15">
        <f t="shared" si="109"/>
        <v>0</v>
      </c>
      <c r="BI149" s="27">
        <f t="shared" si="100"/>
        <v>0</v>
      </c>
      <c r="BJ149" s="27">
        <f t="shared" si="101"/>
        <v>0</v>
      </c>
      <c r="BR149" s="27">
        <f t="shared" si="102"/>
        <v>0</v>
      </c>
      <c r="BS149" s="27">
        <f t="shared" si="103"/>
        <v>0</v>
      </c>
      <c r="BT149" s="15">
        <v>4.5</v>
      </c>
      <c r="BU149" s="15">
        <v>4.333333333333333</v>
      </c>
      <c r="BV149" s="15">
        <v>4.666666666666667</v>
      </c>
      <c r="BW149" s="15">
        <v>4.5</v>
      </c>
      <c r="BX149" s="15">
        <v>4.5</v>
      </c>
      <c r="BY149" s="15">
        <f t="shared" si="104"/>
        <v>4.5</v>
      </c>
      <c r="BZ149" s="15">
        <v>3</v>
      </c>
      <c r="CA149" s="15">
        <f t="shared" si="105"/>
        <v>1</v>
      </c>
      <c r="CB149" s="15">
        <v>2</v>
      </c>
      <c r="CC149" s="15">
        <f t="shared" si="106"/>
        <v>0</v>
      </c>
      <c r="CD149" s="15">
        <f t="shared" si="107"/>
        <v>0</v>
      </c>
      <c r="CE149" s="15">
        <v>1</v>
      </c>
      <c r="CF149" s="15">
        <v>4</v>
      </c>
      <c r="CG149" s="15">
        <v>2</v>
      </c>
      <c r="CH149" s="15">
        <v>2</v>
      </c>
      <c r="CI149" s="15">
        <v>1</v>
      </c>
      <c r="CJ149" s="15">
        <v>1</v>
      </c>
      <c r="CK149" s="15">
        <v>1</v>
      </c>
      <c r="CL149" s="15">
        <v>1</v>
      </c>
      <c r="CN149" s="15">
        <v>1</v>
      </c>
      <c r="CP149" s="15">
        <v>1</v>
      </c>
      <c r="CR149" s="15">
        <v>1</v>
      </c>
      <c r="DF149" s="15">
        <v>1</v>
      </c>
      <c r="DG149" s="15">
        <v>2</v>
      </c>
      <c r="DL149" s="166">
        <v>3.8</v>
      </c>
      <c r="DM149" s="166">
        <v>4</v>
      </c>
      <c r="DN149" s="166">
        <v>4</v>
      </c>
      <c r="DO149" s="166">
        <v>3.8</v>
      </c>
      <c r="DP149" s="166">
        <v>3</v>
      </c>
      <c r="DQ149" s="166">
        <v>4</v>
      </c>
      <c r="DR149" s="27">
        <f t="shared" si="84"/>
        <v>3.7666666666666671</v>
      </c>
      <c r="DS149" s="15">
        <f t="shared" si="110"/>
        <v>-0.70555555555555527</v>
      </c>
    </row>
    <row r="150" spans="1:129" x14ac:dyDescent="0.2">
      <c r="A150" s="15">
        <v>75</v>
      </c>
      <c r="B150" s="15">
        <v>176</v>
      </c>
      <c r="C150" s="15">
        <v>1</v>
      </c>
      <c r="D150" s="15">
        <v>1</v>
      </c>
      <c r="E150" s="15">
        <f t="shared" si="85"/>
        <v>0</v>
      </c>
      <c r="F150" s="15">
        <f t="shared" si="86"/>
        <v>0</v>
      </c>
      <c r="G150" s="15">
        <f t="shared" si="87"/>
        <v>0</v>
      </c>
      <c r="H150" s="15">
        <f t="shared" si="88"/>
        <v>0</v>
      </c>
      <c r="I150" s="15">
        <v>1</v>
      </c>
      <c r="J150" s="15">
        <v>45</v>
      </c>
      <c r="K150" s="15">
        <v>6</v>
      </c>
      <c r="L150" s="15">
        <f t="shared" si="89"/>
        <v>0</v>
      </c>
      <c r="M150" s="15">
        <f t="shared" si="90"/>
        <v>0</v>
      </c>
      <c r="N150" s="15">
        <f t="shared" si="91"/>
        <v>0</v>
      </c>
      <c r="O150" s="15">
        <f t="shared" si="92"/>
        <v>0</v>
      </c>
      <c r="P150" s="15">
        <f t="shared" si="93"/>
        <v>1</v>
      </c>
      <c r="Q150" s="15">
        <v>1</v>
      </c>
      <c r="R150" s="15">
        <v>4</v>
      </c>
      <c r="S150" s="15">
        <v>9</v>
      </c>
      <c r="T150" s="15">
        <v>0</v>
      </c>
      <c r="U150" s="15">
        <v>0</v>
      </c>
      <c r="V150" s="15">
        <v>1</v>
      </c>
      <c r="W150" s="15">
        <v>400000</v>
      </c>
      <c r="X150" s="15">
        <v>1</v>
      </c>
      <c r="Y150" s="15">
        <v>1</v>
      </c>
      <c r="Z150" s="15">
        <v>0</v>
      </c>
      <c r="AA150" s="15">
        <f t="shared" si="82"/>
        <v>12</v>
      </c>
      <c r="AB150" s="193">
        <f t="shared" si="108"/>
        <v>625</v>
      </c>
      <c r="AC150" s="15">
        <v>7</v>
      </c>
      <c r="AD150" s="15">
        <v>1</v>
      </c>
      <c r="AE150" s="15">
        <v>10</v>
      </c>
      <c r="AF150" s="15">
        <v>6000</v>
      </c>
      <c r="AG150" s="15">
        <f t="shared" si="94"/>
        <v>6000</v>
      </c>
      <c r="AH150" s="15">
        <v>70</v>
      </c>
      <c r="AI150" s="27">
        <f t="shared" si="95"/>
        <v>600</v>
      </c>
      <c r="AM150" s="15">
        <f t="shared" si="96"/>
        <v>0</v>
      </c>
      <c r="AP150" s="15">
        <f t="shared" si="97"/>
        <v>6000</v>
      </c>
      <c r="AQ150" s="172">
        <f t="shared" si="83"/>
        <v>600</v>
      </c>
      <c r="AR150" s="27">
        <f t="shared" si="98"/>
        <v>0.83333333333333337</v>
      </c>
      <c r="AS150" s="172">
        <f t="shared" si="99"/>
        <v>500</v>
      </c>
      <c r="AT150" s="15">
        <v>8</v>
      </c>
      <c r="AU150" s="15">
        <v>5</v>
      </c>
      <c r="AV150" s="15">
        <v>2</v>
      </c>
      <c r="AW150" s="15">
        <v>300</v>
      </c>
      <c r="AX150" s="15">
        <f t="shared" si="109"/>
        <v>1500</v>
      </c>
      <c r="AY150" s="15">
        <v>110</v>
      </c>
      <c r="AZ150" s="15">
        <v>150</v>
      </c>
      <c r="BG150" s="15">
        <f t="shared" si="111"/>
        <v>1500</v>
      </c>
      <c r="BH150" s="15">
        <f t="shared" si="112"/>
        <v>750</v>
      </c>
      <c r="BI150" s="27">
        <f t="shared" si="100"/>
        <v>0.16666666666666666</v>
      </c>
      <c r="BJ150" s="27">
        <f t="shared" si="101"/>
        <v>125</v>
      </c>
      <c r="BR150" s="27">
        <f t="shared" si="102"/>
        <v>0</v>
      </c>
      <c r="BS150" s="27">
        <f t="shared" si="103"/>
        <v>0</v>
      </c>
      <c r="BT150" s="15">
        <v>1.25</v>
      </c>
      <c r="BU150" s="15">
        <v>1.6666666666666667</v>
      </c>
      <c r="BV150" s="15">
        <v>1.6666666666666667</v>
      </c>
      <c r="BW150" s="15">
        <v>1.5</v>
      </c>
      <c r="BX150" s="15">
        <v>1</v>
      </c>
      <c r="BY150" s="15">
        <f t="shared" si="104"/>
        <v>1.4166666666666667</v>
      </c>
      <c r="BZ150" s="15">
        <v>2</v>
      </c>
      <c r="CA150" s="15">
        <f t="shared" si="105"/>
        <v>1</v>
      </c>
      <c r="CB150" s="15">
        <v>1</v>
      </c>
      <c r="CC150" s="15">
        <f t="shared" si="106"/>
        <v>0</v>
      </c>
      <c r="CD150" s="15">
        <f t="shared" si="107"/>
        <v>0</v>
      </c>
      <c r="CE150" s="15">
        <v>1</v>
      </c>
      <c r="CF150" s="15">
        <v>2</v>
      </c>
      <c r="CG150" s="15">
        <v>2</v>
      </c>
      <c r="CH150" s="15">
        <v>4</v>
      </c>
      <c r="CI150" s="15">
        <v>1</v>
      </c>
      <c r="CJ150" s="15">
        <v>1</v>
      </c>
      <c r="CK150" s="15">
        <v>1</v>
      </c>
      <c r="CL150" s="15">
        <v>1</v>
      </c>
      <c r="CN150" s="15">
        <v>0</v>
      </c>
      <c r="CO150" s="15">
        <v>1</v>
      </c>
      <c r="CP150" s="15">
        <v>0</v>
      </c>
      <c r="CQ150" s="15">
        <v>1</v>
      </c>
      <c r="CR150" s="15">
        <v>1</v>
      </c>
      <c r="DB150" s="15">
        <v>2</v>
      </c>
      <c r="DC150" s="15">
        <v>1</v>
      </c>
      <c r="DF150" s="15">
        <v>1</v>
      </c>
      <c r="DG150" s="15">
        <v>3</v>
      </c>
      <c r="DL150" s="15">
        <v>4.5999999999999996</v>
      </c>
      <c r="DM150" s="15">
        <v>3.6666666666666665</v>
      </c>
      <c r="DN150" s="15">
        <v>4.75</v>
      </c>
      <c r="DO150" s="15">
        <v>4.4000000000000004</v>
      </c>
      <c r="DP150" s="15">
        <v>4.666666666666667</v>
      </c>
      <c r="DQ150" s="15">
        <v>4.75</v>
      </c>
      <c r="DR150" s="27">
        <f t="shared" si="84"/>
        <v>4.4722222222222223</v>
      </c>
      <c r="DS150" s="15">
        <f t="shared" si="110"/>
        <v>7.7777777777777501E-2</v>
      </c>
    </row>
    <row r="151" spans="1:129" x14ac:dyDescent="0.2">
      <c r="A151" s="15">
        <v>75</v>
      </c>
      <c r="B151" s="15">
        <v>176</v>
      </c>
      <c r="C151" s="15">
        <v>1</v>
      </c>
      <c r="D151" s="15">
        <v>1</v>
      </c>
      <c r="E151" s="15">
        <f t="shared" si="85"/>
        <v>0</v>
      </c>
      <c r="F151" s="15">
        <f t="shared" si="86"/>
        <v>0</v>
      </c>
      <c r="G151" s="15">
        <f t="shared" si="87"/>
        <v>0</v>
      </c>
      <c r="H151" s="15">
        <f t="shared" si="88"/>
        <v>0</v>
      </c>
      <c r="I151" s="15">
        <v>1</v>
      </c>
      <c r="J151" s="15">
        <v>45</v>
      </c>
      <c r="K151" s="15">
        <v>6</v>
      </c>
      <c r="L151" s="15">
        <f t="shared" si="89"/>
        <v>0</v>
      </c>
      <c r="M151" s="15">
        <f t="shared" si="90"/>
        <v>0</v>
      </c>
      <c r="N151" s="15">
        <f t="shared" si="91"/>
        <v>0</v>
      </c>
      <c r="O151" s="15">
        <f t="shared" si="92"/>
        <v>0</v>
      </c>
      <c r="P151" s="15">
        <f t="shared" si="93"/>
        <v>1</v>
      </c>
      <c r="Q151" s="15">
        <v>1</v>
      </c>
      <c r="R151" s="15">
        <v>4</v>
      </c>
      <c r="S151" s="15">
        <v>9</v>
      </c>
      <c r="T151" s="15">
        <v>0</v>
      </c>
      <c r="U151" s="15">
        <v>0</v>
      </c>
      <c r="V151" s="15">
        <v>1</v>
      </c>
      <c r="W151" s="15">
        <v>400000</v>
      </c>
      <c r="X151" s="15">
        <v>1</v>
      </c>
      <c r="Y151" s="15">
        <v>0</v>
      </c>
      <c r="Z151" s="15">
        <v>0</v>
      </c>
      <c r="AA151" s="15">
        <f t="shared" si="82"/>
        <v>12</v>
      </c>
      <c r="AB151" s="193">
        <f t="shared" si="108"/>
        <v>458.33333333333337</v>
      </c>
      <c r="AC151" s="159">
        <v>7</v>
      </c>
      <c r="AD151" s="159">
        <v>1</v>
      </c>
      <c r="AE151" s="159">
        <v>10</v>
      </c>
      <c r="AF151" s="159">
        <v>4000</v>
      </c>
      <c r="AG151" s="159">
        <f t="shared" si="94"/>
        <v>4000</v>
      </c>
      <c r="AH151" s="159">
        <v>65</v>
      </c>
      <c r="AI151" s="171">
        <f t="shared" si="95"/>
        <v>400</v>
      </c>
      <c r="AM151" s="15">
        <f t="shared" si="96"/>
        <v>0</v>
      </c>
      <c r="AP151" s="15">
        <f t="shared" si="97"/>
        <v>4000</v>
      </c>
      <c r="AQ151" s="172">
        <f t="shared" si="83"/>
        <v>400</v>
      </c>
      <c r="AR151" s="27">
        <f t="shared" si="98"/>
        <v>0.83333333333333337</v>
      </c>
      <c r="AS151" s="172">
        <f t="shared" si="99"/>
        <v>333.33333333333337</v>
      </c>
      <c r="AT151" s="15">
        <v>8</v>
      </c>
      <c r="AU151" s="15">
        <v>5</v>
      </c>
      <c r="AV151" s="15">
        <v>2</v>
      </c>
      <c r="AW151" s="15">
        <v>300</v>
      </c>
      <c r="AX151" s="15">
        <f t="shared" si="109"/>
        <v>1500</v>
      </c>
      <c r="AY151" s="15">
        <v>100</v>
      </c>
      <c r="BG151" s="15">
        <f t="shared" si="111"/>
        <v>1500</v>
      </c>
      <c r="BH151" s="15">
        <f t="shared" si="112"/>
        <v>750</v>
      </c>
      <c r="BI151" s="27">
        <f t="shared" si="100"/>
        <v>0.16666666666666666</v>
      </c>
      <c r="BJ151" s="27">
        <f t="shared" si="101"/>
        <v>125</v>
      </c>
      <c r="BR151" s="27">
        <f t="shared" si="102"/>
        <v>0</v>
      </c>
      <c r="BS151" s="27">
        <f t="shared" si="103"/>
        <v>0</v>
      </c>
      <c r="BT151" s="15">
        <v>1.25</v>
      </c>
      <c r="BU151" s="15">
        <v>1.6666666666666667</v>
      </c>
      <c r="BV151" s="15">
        <v>1.6666666666666667</v>
      </c>
      <c r="BW151" s="15">
        <v>1.5</v>
      </c>
      <c r="BX151" s="15">
        <v>1</v>
      </c>
      <c r="BY151" s="15">
        <f t="shared" si="104"/>
        <v>1.4166666666666667</v>
      </c>
      <c r="BZ151" s="15">
        <v>2</v>
      </c>
      <c r="CA151" s="15">
        <f t="shared" si="105"/>
        <v>1</v>
      </c>
      <c r="CB151" s="15">
        <v>1</v>
      </c>
      <c r="CC151" s="15">
        <f t="shared" si="106"/>
        <v>0</v>
      </c>
      <c r="CD151" s="15">
        <f t="shared" si="107"/>
        <v>0</v>
      </c>
      <c r="CE151" s="15">
        <v>1</v>
      </c>
      <c r="CF151" s="15">
        <v>2</v>
      </c>
      <c r="CG151" s="15">
        <v>2</v>
      </c>
      <c r="CH151" s="15">
        <v>4</v>
      </c>
      <c r="CI151" s="15">
        <v>1</v>
      </c>
      <c r="CJ151" s="15">
        <v>1</v>
      </c>
      <c r="CK151" s="15">
        <v>1</v>
      </c>
      <c r="CL151" s="15">
        <v>1</v>
      </c>
      <c r="CN151" s="15">
        <v>0</v>
      </c>
      <c r="CO151" s="15">
        <v>1</v>
      </c>
      <c r="CP151" s="15">
        <v>0</v>
      </c>
      <c r="CQ151" s="15">
        <v>1</v>
      </c>
      <c r="CR151" s="15">
        <v>1</v>
      </c>
      <c r="DB151" s="15">
        <v>2</v>
      </c>
      <c r="DC151" s="15">
        <v>1</v>
      </c>
      <c r="DF151" s="15">
        <v>1</v>
      </c>
      <c r="DG151" s="15">
        <v>3</v>
      </c>
      <c r="DL151" s="27">
        <v>4.4000000000000004</v>
      </c>
      <c r="DM151" s="27">
        <v>4.666666666666667</v>
      </c>
      <c r="DN151" s="27">
        <v>4.5</v>
      </c>
      <c r="DO151" s="27">
        <v>4.8</v>
      </c>
      <c r="DP151" s="27">
        <v>3</v>
      </c>
      <c r="DQ151" s="27">
        <v>5</v>
      </c>
      <c r="DR151" s="27">
        <f t="shared" si="84"/>
        <v>4.3944444444444448</v>
      </c>
      <c r="DS151" s="15">
        <f t="shared" si="110"/>
        <v>-7.4999999999999289E-2</v>
      </c>
    </row>
    <row r="152" spans="1:129" x14ac:dyDescent="0.2">
      <c r="A152" s="15">
        <v>76</v>
      </c>
      <c r="B152" s="15">
        <v>177</v>
      </c>
      <c r="C152" s="15">
        <v>1</v>
      </c>
      <c r="D152" s="15">
        <v>2</v>
      </c>
      <c r="E152" s="15">
        <f t="shared" si="85"/>
        <v>1</v>
      </c>
      <c r="F152" s="15">
        <f t="shared" si="86"/>
        <v>0</v>
      </c>
      <c r="G152" s="15">
        <f t="shared" si="87"/>
        <v>0</v>
      </c>
      <c r="H152" s="15">
        <f t="shared" si="88"/>
        <v>0</v>
      </c>
      <c r="I152" s="15">
        <v>1</v>
      </c>
      <c r="J152" s="15">
        <v>58</v>
      </c>
      <c r="K152" s="15">
        <v>3</v>
      </c>
      <c r="L152" s="15">
        <f t="shared" si="89"/>
        <v>0</v>
      </c>
      <c r="M152" s="15">
        <f t="shared" si="90"/>
        <v>1</v>
      </c>
      <c r="N152" s="15">
        <f t="shared" si="91"/>
        <v>0</v>
      </c>
      <c r="O152" s="15">
        <f t="shared" si="92"/>
        <v>0</v>
      </c>
      <c r="P152" s="15">
        <f t="shared" si="93"/>
        <v>0</v>
      </c>
      <c r="Q152" s="15">
        <v>2</v>
      </c>
      <c r="R152" s="15">
        <v>6</v>
      </c>
      <c r="S152" s="15">
        <v>17</v>
      </c>
      <c r="T152" s="15">
        <v>0</v>
      </c>
      <c r="U152" s="15">
        <v>1</v>
      </c>
      <c r="V152" s="15">
        <v>1</v>
      </c>
      <c r="W152" s="15">
        <v>200000</v>
      </c>
      <c r="X152" s="15">
        <v>1</v>
      </c>
      <c r="Y152" s="15">
        <v>1</v>
      </c>
      <c r="Z152" s="15">
        <v>1</v>
      </c>
      <c r="AA152" s="15">
        <f t="shared" si="82"/>
        <v>1</v>
      </c>
      <c r="AB152" s="193">
        <f t="shared" si="108"/>
        <v>2500</v>
      </c>
      <c r="AC152" s="15">
        <v>8</v>
      </c>
      <c r="AD152" s="15">
        <v>5</v>
      </c>
      <c r="AE152" s="15">
        <v>1</v>
      </c>
      <c r="AF152" s="15">
        <v>500</v>
      </c>
      <c r="AG152" s="15">
        <f t="shared" si="94"/>
        <v>2500</v>
      </c>
      <c r="AH152" s="15">
        <v>105</v>
      </c>
      <c r="AI152" s="27">
        <f t="shared" si="95"/>
        <v>2500</v>
      </c>
      <c r="AM152" s="15">
        <f t="shared" si="96"/>
        <v>0</v>
      </c>
      <c r="AP152" s="15">
        <f t="shared" si="97"/>
        <v>2500</v>
      </c>
      <c r="AQ152" s="172">
        <f t="shared" si="83"/>
        <v>2500</v>
      </c>
      <c r="AR152" s="27">
        <f t="shared" si="98"/>
        <v>1</v>
      </c>
      <c r="AS152" s="172">
        <f t="shared" si="99"/>
        <v>2500</v>
      </c>
      <c r="AX152" s="15">
        <f t="shared" si="109"/>
        <v>0</v>
      </c>
      <c r="BI152" s="27">
        <f t="shared" si="100"/>
        <v>0</v>
      </c>
      <c r="BJ152" s="27">
        <f t="shared" si="101"/>
        <v>0</v>
      </c>
      <c r="BR152" s="27">
        <f t="shared" si="102"/>
        <v>0</v>
      </c>
      <c r="BS152" s="27">
        <f t="shared" si="103"/>
        <v>0</v>
      </c>
      <c r="BT152" s="15">
        <v>1.5</v>
      </c>
      <c r="BU152" s="15">
        <v>1.6666666666666667</v>
      </c>
      <c r="BV152" s="15">
        <v>1.3333333333333333</v>
      </c>
      <c r="BW152" s="15">
        <v>1.5</v>
      </c>
      <c r="BX152" s="15">
        <v>1.5</v>
      </c>
      <c r="BY152" s="15">
        <f t="shared" si="104"/>
        <v>1.5</v>
      </c>
      <c r="BZ152" s="15">
        <v>1</v>
      </c>
      <c r="CA152" s="15">
        <f t="shared" si="105"/>
        <v>0</v>
      </c>
      <c r="CB152" s="15">
        <v>5</v>
      </c>
      <c r="CC152" s="15" t="s">
        <v>1008</v>
      </c>
      <c r="CD152" s="15" t="s">
        <v>1008</v>
      </c>
      <c r="CE152" s="15" t="s">
        <v>1007</v>
      </c>
      <c r="CH152" s="15" t="s">
        <v>1007</v>
      </c>
      <c r="CK152" s="15" t="s">
        <v>1007</v>
      </c>
      <c r="CL152" s="15" t="s">
        <v>1007</v>
      </c>
      <c r="CN152" s="15" t="s">
        <v>1007</v>
      </c>
      <c r="CP152" s="15" t="s">
        <v>1007</v>
      </c>
      <c r="CR152" s="15" t="s">
        <v>1007</v>
      </c>
      <c r="CZ152" s="15">
        <v>1</v>
      </c>
      <c r="DA152" s="15">
        <v>2</v>
      </c>
      <c r="DF152" s="15">
        <v>2</v>
      </c>
      <c r="DG152" s="15">
        <v>3</v>
      </c>
      <c r="DL152" s="15">
        <v>4.8</v>
      </c>
      <c r="DM152" s="15">
        <v>4.666666666666667</v>
      </c>
      <c r="DN152" s="15">
        <v>3.75</v>
      </c>
      <c r="DO152" s="15">
        <v>4.5999999999999996</v>
      </c>
      <c r="DP152" s="15">
        <v>4</v>
      </c>
      <c r="DQ152" s="15">
        <v>5</v>
      </c>
      <c r="DR152" s="27">
        <f t="shared" si="84"/>
        <v>4.4694444444444441</v>
      </c>
      <c r="DS152" s="15">
        <f t="shared" si="110"/>
        <v>0.26111111111111107</v>
      </c>
    </row>
    <row r="153" spans="1:129" x14ac:dyDescent="0.2">
      <c r="A153" s="15">
        <v>76</v>
      </c>
      <c r="B153" s="15">
        <v>177</v>
      </c>
      <c r="C153" s="15">
        <v>1</v>
      </c>
      <c r="D153" s="15">
        <v>2</v>
      </c>
      <c r="E153" s="15">
        <f t="shared" si="85"/>
        <v>1</v>
      </c>
      <c r="F153" s="15">
        <f t="shared" si="86"/>
        <v>0</v>
      </c>
      <c r="G153" s="15">
        <f t="shared" si="87"/>
        <v>0</v>
      </c>
      <c r="H153" s="15">
        <f t="shared" si="88"/>
        <v>0</v>
      </c>
      <c r="I153" s="15">
        <v>1</v>
      </c>
      <c r="J153" s="15">
        <v>58</v>
      </c>
      <c r="K153" s="15">
        <v>3</v>
      </c>
      <c r="L153" s="15">
        <f t="shared" si="89"/>
        <v>0</v>
      </c>
      <c r="M153" s="15">
        <f t="shared" si="90"/>
        <v>1</v>
      </c>
      <c r="N153" s="15">
        <f t="shared" si="91"/>
        <v>0</v>
      </c>
      <c r="O153" s="15">
        <f t="shared" si="92"/>
        <v>0</v>
      </c>
      <c r="P153" s="15">
        <f t="shared" si="93"/>
        <v>0</v>
      </c>
      <c r="Q153" s="15">
        <v>2</v>
      </c>
      <c r="R153" s="15">
        <v>6</v>
      </c>
      <c r="S153" s="15">
        <v>17</v>
      </c>
      <c r="T153" s="15">
        <v>0</v>
      </c>
      <c r="U153" s="15">
        <v>1</v>
      </c>
      <c r="V153" s="15">
        <v>1</v>
      </c>
      <c r="W153" s="15">
        <v>200000</v>
      </c>
      <c r="X153" s="15">
        <v>1</v>
      </c>
      <c r="Y153" s="15">
        <v>0</v>
      </c>
      <c r="Z153" s="15">
        <v>1</v>
      </c>
      <c r="AA153" s="15">
        <f t="shared" si="82"/>
        <v>1</v>
      </c>
      <c r="AB153" s="193">
        <f t="shared" si="108"/>
        <v>3000</v>
      </c>
      <c r="AC153" s="159">
        <v>8</v>
      </c>
      <c r="AD153" s="159">
        <v>6</v>
      </c>
      <c r="AE153" s="159">
        <v>1</v>
      </c>
      <c r="AF153" s="159">
        <v>500</v>
      </c>
      <c r="AG153" s="159">
        <f t="shared" si="94"/>
        <v>3000</v>
      </c>
      <c r="AH153" s="159">
        <v>110</v>
      </c>
      <c r="AI153" s="171">
        <f t="shared" si="95"/>
        <v>3000</v>
      </c>
      <c r="AM153" s="15">
        <f t="shared" si="96"/>
        <v>0</v>
      </c>
      <c r="AP153" s="15">
        <f t="shared" si="97"/>
        <v>3000</v>
      </c>
      <c r="AQ153" s="172">
        <f t="shared" si="83"/>
        <v>3000</v>
      </c>
      <c r="AR153" s="27">
        <f t="shared" si="98"/>
        <v>1</v>
      </c>
      <c r="AS153" s="172">
        <f t="shared" si="99"/>
        <v>3000</v>
      </c>
      <c r="AX153" s="15">
        <f t="shared" si="109"/>
        <v>0</v>
      </c>
      <c r="BI153" s="27">
        <f t="shared" si="100"/>
        <v>0</v>
      </c>
      <c r="BJ153" s="27">
        <f t="shared" si="101"/>
        <v>0</v>
      </c>
      <c r="BR153" s="27">
        <f t="shared" si="102"/>
        <v>0</v>
      </c>
      <c r="BS153" s="27">
        <f t="shared" si="103"/>
        <v>0</v>
      </c>
      <c r="BT153" s="15">
        <v>1.5</v>
      </c>
      <c r="BU153" s="15">
        <v>1.6666666666666667</v>
      </c>
      <c r="BV153" s="15">
        <v>1.3333333333333333</v>
      </c>
      <c r="BW153" s="15">
        <v>1.5</v>
      </c>
      <c r="BX153" s="15">
        <v>1.5</v>
      </c>
      <c r="BY153" s="15">
        <f t="shared" si="104"/>
        <v>1.5</v>
      </c>
      <c r="BZ153" s="15">
        <v>1</v>
      </c>
      <c r="CA153" s="15">
        <f t="shared" si="105"/>
        <v>0</v>
      </c>
      <c r="CB153" s="15">
        <v>5</v>
      </c>
      <c r="CC153" s="15" t="s">
        <v>1008</v>
      </c>
      <c r="CD153" s="15" t="s">
        <v>1008</v>
      </c>
      <c r="CE153" s="15" t="s">
        <v>1007</v>
      </c>
      <c r="CH153" s="15" t="s">
        <v>1007</v>
      </c>
      <c r="CK153" s="15" t="s">
        <v>1007</v>
      </c>
      <c r="CL153" s="15" t="s">
        <v>1007</v>
      </c>
      <c r="CN153" s="15" t="s">
        <v>1007</v>
      </c>
      <c r="CP153" s="15" t="s">
        <v>1007</v>
      </c>
      <c r="CR153" s="15" t="s">
        <v>1007</v>
      </c>
      <c r="CZ153" s="15">
        <v>1</v>
      </c>
      <c r="DA153" s="15">
        <v>2</v>
      </c>
      <c r="DF153" s="15">
        <v>2</v>
      </c>
      <c r="DG153" s="15">
        <v>3</v>
      </c>
      <c r="DL153" s="27">
        <v>4</v>
      </c>
      <c r="DM153" s="27">
        <v>4</v>
      </c>
      <c r="DN153" s="27">
        <v>4.75</v>
      </c>
      <c r="DO153" s="27">
        <v>4</v>
      </c>
      <c r="DP153" s="27">
        <v>4</v>
      </c>
      <c r="DQ153" s="27">
        <v>4.5</v>
      </c>
      <c r="DR153" s="27">
        <f t="shared" si="84"/>
        <v>4.208333333333333</v>
      </c>
      <c r="DS153" s="15">
        <f t="shared" si="110"/>
        <v>-7.2222222222222854E-2</v>
      </c>
    </row>
    <row r="154" spans="1:129" x14ac:dyDescent="0.2">
      <c r="A154" s="15">
        <v>77</v>
      </c>
      <c r="B154" s="15">
        <v>178</v>
      </c>
      <c r="C154" s="15">
        <v>1</v>
      </c>
      <c r="D154" s="15">
        <v>2</v>
      </c>
      <c r="E154" s="15">
        <f t="shared" si="85"/>
        <v>1</v>
      </c>
      <c r="F154" s="15">
        <f t="shared" si="86"/>
        <v>0</v>
      </c>
      <c r="G154" s="15">
        <f t="shared" si="87"/>
        <v>0</v>
      </c>
      <c r="H154" s="15">
        <f t="shared" si="88"/>
        <v>0</v>
      </c>
      <c r="I154" s="15">
        <v>1</v>
      </c>
      <c r="J154" s="15">
        <v>50</v>
      </c>
      <c r="K154" s="15">
        <v>5</v>
      </c>
      <c r="L154" s="15">
        <f t="shared" si="89"/>
        <v>0</v>
      </c>
      <c r="M154" s="15">
        <f t="shared" si="90"/>
        <v>0</v>
      </c>
      <c r="N154" s="15">
        <f t="shared" si="91"/>
        <v>0</v>
      </c>
      <c r="O154" s="15">
        <f t="shared" si="92"/>
        <v>1</v>
      </c>
      <c r="P154" s="15">
        <f t="shared" si="93"/>
        <v>0</v>
      </c>
      <c r="Q154" s="15">
        <v>2</v>
      </c>
      <c r="R154" s="15">
        <v>4</v>
      </c>
      <c r="S154" s="15">
        <v>20</v>
      </c>
      <c r="T154" s="15">
        <v>1</v>
      </c>
      <c r="U154" s="15">
        <v>0</v>
      </c>
      <c r="V154" s="15">
        <v>1</v>
      </c>
      <c r="W154" s="15">
        <v>160000</v>
      </c>
      <c r="X154" s="15">
        <v>0</v>
      </c>
      <c r="Y154" s="15">
        <v>1</v>
      </c>
      <c r="Z154" s="15">
        <v>1</v>
      </c>
      <c r="AA154" s="15">
        <f t="shared" si="82"/>
        <v>15</v>
      </c>
      <c r="AB154" s="193">
        <f t="shared" si="108"/>
        <v>533.33333333333337</v>
      </c>
      <c r="AC154" s="15">
        <v>1</v>
      </c>
      <c r="AD154" s="15">
        <v>1</v>
      </c>
      <c r="AE154" s="15">
        <v>15</v>
      </c>
      <c r="AF154" s="15">
        <v>8000</v>
      </c>
      <c r="AG154" s="15">
        <f t="shared" si="94"/>
        <v>8000</v>
      </c>
      <c r="AH154" s="15">
        <v>15</v>
      </c>
      <c r="AI154" s="27">
        <f t="shared" si="95"/>
        <v>533.33333333333337</v>
      </c>
      <c r="AM154" s="15">
        <f t="shared" si="96"/>
        <v>0</v>
      </c>
      <c r="AP154" s="15">
        <f t="shared" si="97"/>
        <v>8000</v>
      </c>
      <c r="AQ154" s="172">
        <f t="shared" si="83"/>
        <v>533.33333333333337</v>
      </c>
      <c r="AR154" s="27">
        <f t="shared" si="98"/>
        <v>1</v>
      </c>
      <c r="AS154" s="172">
        <f t="shared" si="99"/>
        <v>533.33333333333337</v>
      </c>
      <c r="AX154" s="15">
        <f t="shared" si="109"/>
        <v>0</v>
      </c>
      <c r="BI154" s="27">
        <f t="shared" si="100"/>
        <v>0</v>
      </c>
      <c r="BJ154" s="27">
        <f t="shared" si="101"/>
        <v>0</v>
      </c>
      <c r="BR154" s="27">
        <f t="shared" si="102"/>
        <v>0</v>
      </c>
      <c r="BS154" s="27">
        <f t="shared" si="103"/>
        <v>0</v>
      </c>
      <c r="BT154" s="15">
        <v>1.75</v>
      </c>
      <c r="BU154" s="15">
        <v>1.3333333333333333</v>
      </c>
      <c r="BV154" s="15">
        <v>1.6666666666666667</v>
      </c>
      <c r="BW154" s="15">
        <v>1.5</v>
      </c>
      <c r="BX154" s="15">
        <v>1.5</v>
      </c>
      <c r="BY154" s="15">
        <f t="shared" si="104"/>
        <v>1.55</v>
      </c>
      <c r="BZ154" s="15">
        <v>2</v>
      </c>
      <c r="CA154" s="15">
        <f t="shared" si="105"/>
        <v>0</v>
      </c>
      <c r="CB154" s="15">
        <v>5</v>
      </c>
      <c r="CC154" s="15" t="s">
        <v>1008</v>
      </c>
      <c r="CD154" s="15" t="s">
        <v>1008</v>
      </c>
      <c r="CE154" s="15" t="s">
        <v>1007</v>
      </c>
      <c r="CH154" s="15" t="s">
        <v>1007</v>
      </c>
      <c r="CK154" s="15" t="s">
        <v>1007</v>
      </c>
      <c r="CL154" s="15" t="s">
        <v>1007</v>
      </c>
      <c r="CN154" s="15" t="s">
        <v>1007</v>
      </c>
      <c r="CP154" s="15" t="s">
        <v>1007</v>
      </c>
      <c r="CR154" s="15" t="s">
        <v>1007</v>
      </c>
      <c r="DK154" s="15" t="s">
        <v>612</v>
      </c>
      <c r="DL154" s="150">
        <v>4.4000000000000004</v>
      </c>
      <c r="DM154" s="150">
        <v>4</v>
      </c>
      <c r="DN154" s="150">
        <v>4.5</v>
      </c>
      <c r="DO154" s="150">
        <v>4.2</v>
      </c>
      <c r="DP154" s="150">
        <v>4.333333333333333</v>
      </c>
      <c r="DQ154" s="150">
        <v>4.25</v>
      </c>
      <c r="DR154" s="27">
        <f t="shared" si="84"/>
        <v>4.2805555555555559</v>
      </c>
      <c r="DS154" s="15">
        <f t="shared" si="110"/>
        <v>0.67222222222222294</v>
      </c>
      <c r="DT154" s="27"/>
      <c r="DU154" s="27"/>
      <c r="DV154" s="27"/>
      <c r="DW154" s="27"/>
      <c r="DX154" s="27"/>
      <c r="DY154" s="27"/>
    </row>
    <row r="155" spans="1:129" x14ac:dyDescent="0.2">
      <c r="A155" s="15">
        <v>77</v>
      </c>
      <c r="B155" s="15">
        <v>178</v>
      </c>
      <c r="C155" s="15">
        <v>1</v>
      </c>
      <c r="D155" s="15">
        <v>2</v>
      </c>
      <c r="E155" s="15">
        <f t="shared" si="85"/>
        <v>1</v>
      </c>
      <c r="F155" s="15">
        <f t="shared" si="86"/>
        <v>0</v>
      </c>
      <c r="G155" s="15">
        <f t="shared" si="87"/>
        <v>0</v>
      </c>
      <c r="H155" s="15">
        <f t="shared" si="88"/>
        <v>0</v>
      </c>
      <c r="I155" s="15">
        <v>1</v>
      </c>
      <c r="J155" s="15">
        <v>50</v>
      </c>
      <c r="K155" s="15">
        <v>5</v>
      </c>
      <c r="L155" s="15">
        <f t="shared" si="89"/>
        <v>0</v>
      </c>
      <c r="M155" s="15">
        <f t="shared" si="90"/>
        <v>0</v>
      </c>
      <c r="N155" s="15">
        <f t="shared" si="91"/>
        <v>0</v>
      </c>
      <c r="O155" s="15">
        <f t="shared" si="92"/>
        <v>1</v>
      </c>
      <c r="P155" s="15">
        <f t="shared" si="93"/>
        <v>0</v>
      </c>
      <c r="Q155" s="15">
        <v>2</v>
      </c>
      <c r="R155" s="15">
        <v>4</v>
      </c>
      <c r="S155" s="15">
        <v>20</v>
      </c>
      <c r="T155" s="15">
        <v>1</v>
      </c>
      <c r="U155" s="15">
        <v>0</v>
      </c>
      <c r="V155" s="15">
        <v>1</v>
      </c>
      <c r="W155" s="15">
        <v>160000</v>
      </c>
      <c r="X155" s="15">
        <v>0</v>
      </c>
      <c r="Y155" s="15">
        <v>0</v>
      </c>
      <c r="Z155" s="15">
        <v>1</v>
      </c>
      <c r="AA155" s="15">
        <f t="shared" si="82"/>
        <v>15</v>
      </c>
      <c r="AB155" s="193">
        <f t="shared" si="108"/>
        <v>480</v>
      </c>
      <c r="AC155" s="159">
        <v>1</v>
      </c>
      <c r="AD155" s="159">
        <v>1</v>
      </c>
      <c r="AE155" s="159">
        <v>15</v>
      </c>
      <c r="AF155" s="159">
        <v>7200</v>
      </c>
      <c r="AG155" s="159">
        <f t="shared" si="94"/>
        <v>7200</v>
      </c>
      <c r="AH155" s="159">
        <v>13</v>
      </c>
      <c r="AI155" s="171">
        <f t="shared" si="95"/>
        <v>480</v>
      </c>
      <c r="AM155" s="15">
        <f t="shared" si="96"/>
        <v>0</v>
      </c>
      <c r="AP155" s="15">
        <f t="shared" si="97"/>
        <v>7200</v>
      </c>
      <c r="AQ155" s="172">
        <f t="shared" si="83"/>
        <v>480</v>
      </c>
      <c r="AR155" s="27">
        <f t="shared" si="98"/>
        <v>1</v>
      </c>
      <c r="AS155" s="172">
        <f t="shared" si="99"/>
        <v>480</v>
      </c>
      <c r="AX155" s="15">
        <f t="shared" si="109"/>
        <v>0</v>
      </c>
      <c r="BI155" s="27">
        <f t="shared" si="100"/>
        <v>0</v>
      </c>
      <c r="BJ155" s="27">
        <f t="shared" si="101"/>
        <v>0</v>
      </c>
      <c r="BR155" s="27">
        <f t="shared" si="102"/>
        <v>0</v>
      </c>
      <c r="BS155" s="27">
        <f t="shared" si="103"/>
        <v>0</v>
      </c>
      <c r="BT155" s="15">
        <v>1.75</v>
      </c>
      <c r="BU155" s="15">
        <v>1.3333333333333333</v>
      </c>
      <c r="BV155" s="15">
        <v>1.6666666666666667</v>
      </c>
      <c r="BW155" s="15">
        <v>1.5</v>
      </c>
      <c r="BX155" s="15">
        <v>1.5</v>
      </c>
      <c r="BY155" s="15">
        <f t="shared" si="104"/>
        <v>1.55</v>
      </c>
      <c r="BZ155" s="15">
        <v>2</v>
      </c>
      <c r="CA155" s="15">
        <f t="shared" si="105"/>
        <v>0</v>
      </c>
      <c r="CB155" s="15">
        <v>5</v>
      </c>
      <c r="CC155" s="15" t="s">
        <v>1008</v>
      </c>
      <c r="CD155" s="15" t="s">
        <v>1008</v>
      </c>
      <c r="CE155" s="15" t="s">
        <v>1007</v>
      </c>
      <c r="CH155" s="15" t="s">
        <v>1007</v>
      </c>
      <c r="CK155" s="15" t="s">
        <v>1007</v>
      </c>
      <c r="CL155" s="15" t="s">
        <v>1007</v>
      </c>
      <c r="CN155" s="15" t="s">
        <v>1007</v>
      </c>
      <c r="CP155" s="15" t="s">
        <v>1007</v>
      </c>
      <c r="CR155" s="15" t="s">
        <v>1007</v>
      </c>
      <c r="DL155" s="166">
        <v>4</v>
      </c>
      <c r="DM155" s="166">
        <v>3.6666666666666665</v>
      </c>
      <c r="DN155" s="166">
        <v>3.5</v>
      </c>
      <c r="DO155" s="166">
        <v>3.4</v>
      </c>
      <c r="DP155" s="166">
        <v>3.3333333333333335</v>
      </c>
      <c r="DQ155" s="166">
        <v>3.75</v>
      </c>
      <c r="DR155" s="27">
        <f t="shared" si="84"/>
        <v>3.6083333333333329</v>
      </c>
      <c r="DS155" s="15">
        <f t="shared" si="110"/>
        <v>0.40833333333333233</v>
      </c>
    </row>
    <row r="156" spans="1:129" x14ac:dyDescent="0.2">
      <c r="A156" s="15">
        <v>78</v>
      </c>
      <c r="B156" s="15">
        <v>181</v>
      </c>
      <c r="C156" s="15">
        <v>0</v>
      </c>
      <c r="D156" s="15">
        <v>1</v>
      </c>
      <c r="E156" s="15">
        <f t="shared" si="85"/>
        <v>0</v>
      </c>
      <c r="F156" s="15">
        <f t="shared" si="86"/>
        <v>0</v>
      </c>
      <c r="G156" s="15">
        <f t="shared" si="87"/>
        <v>0</v>
      </c>
      <c r="H156" s="15">
        <f t="shared" si="88"/>
        <v>0</v>
      </c>
      <c r="I156" s="15">
        <v>1</v>
      </c>
      <c r="J156" s="15">
        <v>51</v>
      </c>
      <c r="K156" s="15">
        <v>3</v>
      </c>
      <c r="L156" s="15">
        <f t="shared" si="89"/>
        <v>0</v>
      </c>
      <c r="M156" s="15">
        <f t="shared" si="90"/>
        <v>1</v>
      </c>
      <c r="N156" s="15">
        <f t="shared" si="91"/>
        <v>0</v>
      </c>
      <c r="O156" s="15">
        <f t="shared" si="92"/>
        <v>0</v>
      </c>
      <c r="P156" s="15">
        <f t="shared" si="93"/>
        <v>0</v>
      </c>
      <c r="Q156" s="15">
        <v>2</v>
      </c>
      <c r="R156" s="15">
        <v>4</v>
      </c>
      <c r="S156" s="15">
        <v>6</v>
      </c>
      <c r="T156" s="15">
        <v>0</v>
      </c>
      <c r="U156" s="15">
        <v>0</v>
      </c>
      <c r="V156" s="15">
        <v>1</v>
      </c>
      <c r="W156" s="15">
        <v>400000</v>
      </c>
      <c r="X156" s="15">
        <v>0</v>
      </c>
      <c r="Y156" s="15">
        <v>1</v>
      </c>
      <c r="Z156" s="15">
        <v>1</v>
      </c>
      <c r="AA156" s="15">
        <f t="shared" si="82"/>
        <v>6</v>
      </c>
      <c r="AB156" s="193">
        <f t="shared" si="108"/>
        <v>200</v>
      </c>
      <c r="AC156" s="15">
        <v>1</v>
      </c>
      <c r="AD156" s="15">
        <v>1</v>
      </c>
      <c r="AE156" s="15">
        <v>6</v>
      </c>
      <c r="AF156" s="15">
        <v>1200</v>
      </c>
      <c r="AG156" s="15">
        <f t="shared" si="94"/>
        <v>1200</v>
      </c>
      <c r="AH156" s="15">
        <v>9</v>
      </c>
      <c r="AI156" s="27">
        <f t="shared" si="95"/>
        <v>200</v>
      </c>
      <c r="AM156" s="15">
        <f t="shared" si="96"/>
        <v>0</v>
      </c>
      <c r="AP156" s="15">
        <f t="shared" si="97"/>
        <v>1200</v>
      </c>
      <c r="AQ156" s="172">
        <f t="shared" si="83"/>
        <v>200</v>
      </c>
      <c r="AR156" s="27">
        <f t="shared" si="98"/>
        <v>1</v>
      </c>
      <c r="AS156" s="172">
        <f t="shared" si="99"/>
        <v>200</v>
      </c>
      <c r="AX156" s="15">
        <f t="shared" si="109"/>
        <v>0</v>
      </c>
      <c r="BI156" s="27">
        <f t="shared" si="100"/>
        <v>0</v>
      </c>
      <c r="BJ156" s="27">
        <f t="shared" si="101"/>
        <v>0</v>
      </c>
      <c r="BR156" s="27">
        <f t="shared" si="102"/>
        <v>0</v>
      </c>
      <c r="BS156" s="27">
        <f t="shared" si="103"/>
        <v>0</v>
      </c>
      <c r="BT156" s="15">
        <v>2.75</v>
      </c>
      <c r="BU156" s="15">
        <v>2</v>
      </c>
      <c r="BV156" s="15">
        <v>3</v>
      </c>
      <c r="BW156" s="15">
        <v>2.5</v>
      </c>
      <c r="BX156" s="15">
        <v>2.5</v>
      </c>
      <c r="BY156" s="15">
        <f t="shared" si="104"/>
        <v>2.5499999999999998</v>
      </c>
      <c r="BZ156" s="15">
        <v>4</v>
      </c>
      <c r="CA156" s="15">
        <f t="shared" si="105"/>
        <v>1</v>
      </c>
      <c r="CB156" s="15">
        <v>3</v>
      </c>
      <c r="CC156" s="15">
        <f t="shared" si="106"/>
        <v>1</v>
      </c>
      <c r="CD156" s="15">
        <f t="shared" si="107"/>
        <v>0</v>
      </c>
      <c r="CE156" s="15">
        <v>2</v>
      </c>
      <c r="CF156" s="15">
        <v>4</v>
      </c>
      <c r="CG156" s="15">
        <v>4</v>
      </c>
      <c r="CH156" s="15">
        <v>4</v>
      </c>
      <c r="CI156" s="15">
        <v>0</v>
      </c>
      <c r="CK156" s="15">
        <v>1</v>
      </c>
      <c r="CL156" s="15">
        <v>1</v>
      </c>
      <c r="CN156" s="15">
        <v>1</v>
      </c>
      <c r="CP156" s="15">
        <v>1</v>
      </c>
      <c r="CR156" s="15">
        <v>0</v>
      </c>
      <c r="CZ156" s="15">
        <v>1</v>
      </c>
      <c r="DA156" s="15">
        <v>4</v>
      </c>
      <c r="DB156" s="15">
        <v>3</v>
      </c>
      <c r="DC156" s="15">
        <v>4</v>
      </c>
      <c r="DD156" s="15">
        <v>2</v>
      </c>
      <c r="DE156" s="15">
        <v>4</v>
      </c>
      <c r="DL156" s="150">
        <v>2.8</v>
      </c>
      <c r="DM156" s="150">
        <v>3.6666666666666665</v>
      </c>
      <c r="DN156" s="150">
        <v>2.5</v>
      </c>
      <c r="DO156" s="150">
        <v>3.4</v>
      </c>
      <c r="DP156" s="150">
        <v>3.3333333333333335</v>
      </c>
      <c r="DQ156" s="150">
        <v>3.5</v>
      </c>
      <c r="DR156" s="27">
        <f t="shared" si="84"/>
        <v>3.2000000000000006</v>
      </c>
      <c r="DS156" s="15">
        <f t="shared" si="110"/>
        <v>4.1666666666666963E-2</v>
      </c>
      <c r="DT156" s="27"/>
      <c r="DU156" s="27"/>
      <c r="DV156" s="27"/>
      <c r="DW156" s="27"/>
      <c r="DX156" s="27"/>
      <c r="DY156" s="27"/>
    </row>
    <row r="157" spans="1:129" x14ac:dyDescent="0.2">
      <c r="A157" s="15">
        <v>78</v>
      </c>
      <c r="B157" s="15">
        <v>181</v>
      </c>
      <c r="C157" s="15">
        <v>0</v>
      </c>
      <c r="D157" s="15">
        <v>1</v>
      </c>
      <c r="E157" s="15">
        <f t="shared" si="85"/>
        <v>0</v>
      </c>
      <c r="F157" s="15">
        <f t="shared" si="86"/>
        <v>0</v>
      </c>
      <c r="G157" s="15">
        <f t="shared" si="87"/>
        <v>0</v>
      </c>
      <c r="H157" s="15">
        <f t="shared" si="88"/>
        <v>0</v>
      </c>
      <c r="I157" s="15">
        <v>1</v>
      </c>
      <c r="J157" s="15">
        <v>51</v>
      </c>
      <c r="K157" s="15">
        <v>3</v>
      </c>
      <c r="L157" s="15">
        <f t="shared" si="89"/>
        <v>0</v>
      </c>
      <c r="M157" s="15">
        <f t="shared" si="90"/>
        <v>1</v>
      </c>
      <c r="N157" s="15">
        <f t="shared" si="91"/>
        <v>0</v>
      </c>
      <c r="O157" s="15">
        <f t="shared" si="92"/>
        <v>0</v>
      </c>
      <c r="P157" s="15">
        <f t="shared" si="93"/>
        <v>0</v>
      </c>
      <c r="Q157" s="15">
        <v>2</v>
      </c>
      <c r="R157" s="15">
        <v>4</v>
      </c>
      <c r="S157" s="15">
        <v>6</v>
      </c>
      <c r="T157" s="15">
        <v>0</v>
      </c>
      <c r="U157" s="15">
        <v>0</v>
      </c>
      <c r="V157" s="15">
        <v>1</v>
      </c>
      <c r="W157" s="15">
        <v>400000</v>
      </c>
      <c r="X157" s="15">
        <v>0</v>
      </c>
      <c r="Y157" s="15">
        <v>0</v>
      </c>
      <c r="Z157" s="15">
        <v>1</v>
      </c>
      <c r="AA157" s="15">
        <f t="shared" si="82"/>
        <v>6</v>
      </c>
      <c r="AB157" s="193">
        <f t="shared" si="108"/>
        <v>259.2592592592593</v>
      </c>
      <c r="AC157" s="159">
        <v>1</v>
      </c>
      <c r="AD157" s="159">
        <v>1</v>
      </c>
      <c r="AE157" s="159">
        <v>6</v>
      </c>
      <c r="AF157" s="159">
        <v>1555.5555555555557</v>
      </c>
      <c r="AG157" s="159">
        <f t="shared" si="94"/>
        <v>1555.5555555555557</v>
      </c>
      <c r="AH157" s="159">
        <v>9</v>
      </c>
      <c r="AI157" s="171">
        <f t="shared" si="95"/>
        <v>259.2592592592593</v>
      </c>
      <c r="AM157" s="15">
        <f t="shared" si="96"/>
        <v>0</v>
      </c>
      <c r="AP157" s="15">
        <f t="shared" si="97"/>
        <v>1555.5555555555557</v>
      </c>
      <c r="AQ157" s="172">
        <f t="shared" si="83"/>
        <v>259.2592592592593</v>
      </c>
      <c r="AR157" s="27">
        <f t="shared" si="98"/>
        <v>1</v>
      </c>
      <c r="AS157" s="172">
        <f t="shared" si="99"/>
        <v>259.2592592592593</v>
      </c>
      <c r="AX157" s="15">
        <f t="shared" si="109"/>
        <v>0</v>
      </c>
      <c r="BI157" s="27">
        <f t="shared" si="100"/>
        <v>0</v>
      </c>
      <c r="BJ157" s="27">
        <f t="shared" si="101"/>
        <v>0</v>
      </c>
      <c r="BR157" s="27">
        <f t="shared" si="102"/>
        <v>0</v>
      </c>
      <c r="BS157" s="27">
        <f t="shared" si="103"/>
        <v>0</v>
      </c>
      <c r="BT157" s="15">
        <v>2.75</v>
      </c>
      <c r="BU157" s="15">
        <v>2</v>
      </c>
      <c r="BV157" s="15">
        <v>3</v>
      </c>
      <c r="BW157" s="15">
        <v>2.5</v>
      </c>
      <c r="BX157" s="15">
        <v>2.5</v>
      </c>
      <c r="BY157" s="15">
        <f t="shared" si="104"/>
        <v>2.5499999999999998</v>
      </c>
      <c r="BZ157" s="15">
        <v>4</v>
      </c>
      <c r="CA157" s="15">
        <f t="shared" si="105"/>
        <v>1</v>
      </c>
      <c r="CB157" s="15">
        <v>3</v>
      </c>
      <c r="CC157" s="15">
        <f t="shared" si="106"/>
        <v>1</v>
      </c>
      <c r="CD157" s="15">
        <f t="shared" si="107"/>
        <v>0</v>
      </c>
      <c r="CE157" s="15">
        <v>2</v>
      </c>
      <c r="CF157" s="15">
        <v>4</v>
      </c>
      <c r="CG157" s="15">
        <v>4</v>
      </c>
      <c r="CH157" s="15">
        <v>4</v>
      </c>
      <c r="CI157" s="15">
        <v>0</v>
      </c>
      <c r="CK157" s="15">
        <v>1</v>
      </c>
      <c r="CL157" s="15">
        <v>1</v>
      </c>
      <c r="CN157" s="15">
        <v>1</v>
      </c>
      <c r="CP157" s="15">
        <v>1</v>
      </c>
      <c r="CR157" s="15">
        <v>0</v>
      </c>
      <c r="CZ157" s="15">
        <v>1</v>
      </c>
      <c r="DA157" s="15">
        <v>4</v>
      </c>
      <c r="DB157" s="15">
        <v>3</v>
      </c>
      <c r="DC157" s="15">
        <v>4</v>
      </c>
      <c r="DD157" s="15">
        <v>2</v>
      </c>
      <c r="DE157" s="15">
        <v>4</v>
      </c>
      <c r="DL157" s="166">
        <v>3</v>
      </c>
      <c r="DM157" s="166">
        <v>3.6666666666666665</v>
      </c>
      <c r="DN157" s="166">
        <v>2.5</v>
      </c>
      <c r="DO157" s="166">
        <v>3.2</v>
      </c>
      <c r="DP157" s="166">
        <v>3.3333333333333335</v>
      </c>
      <c r="DQ157" s="166">
        <v>3.25</v>
      </c>
      <c r="DR157" s="27">
        <f t="shared" si="84"/>
        <v>3.1583333333333337</v>
      </c>
      <c r="DS157" s="15">
        <f t="shared" si="110"/>
        <v>-0.39166666666666661</v>
      </c>
    </row>
    <row r="158" spans="1:129" x14ac:dyDescent="0.2">
      <c r="A158" s="15">
        <v>79</v>
      </c>
      <c r="B158" s="15">
        <v>185</v>
      </c>
      <c r="C158" s="15">
        <v>1</v>
      </c>
      <c r="D158" s="15">
        <v>1</v>
      </c>
      <c r="E158" s="15">
        <f t="shared" si="85"/>
        <v>0</v>
      </c>
      <c r="F158" s="15">
        <f t="shared" si="86"/>
        <v>0</v>
      </c>
      <c r="G158" s="15">
        <f t="shared" si="87"/>
        <v>0</v>
      </c>
      <c r="H158" s="15">
        <f t="shared" si="88"/>
        <v>0</v>
      </c>
      <c r="I158" s="15">
        <v>1</v>
      </c>
      <c r="J158" s="15">
        <v>37</v>
      </c>
      <c r="K158" s="15">
        <v>5</v>
      </c>
      <c r="L158" s="15">
        <f t="shared" si="89"/>
        <v>0</v>
      </c>
      <c r="M158" s="15">
        <f t="shared" si="90"/>
        <v>0</v>
      </c>
      <c r="N158" s="15">
        <f t="shared" si="91"/>
        <v>0</v>
      </c>
      <c r="O158" s="15">
        <f t="shared" si="92"/>
        <v>1</v>
      </c>
      <c r="P158" s="15">
        <f t="shared" si="93"/>
        <v>0</v>
      </c>
      <c r="Q158" s="15">
        <v>1</v>
      </c>
      <c r="R158" s="15">
        <v>3</v>
      </c>
      <c r="S158" s="15">
        <v>10</v>
      </c>
      <c r="T158" s="15">
        <v>0</v>
      </c>
      <c r="U158" s="15">
        <v>0</v>
      </c>
      <c r="V158" s="15">
        <v>1</v>
      </c>
      <c r="W158" s="15">
        <v>200000</v>
      </c>
      <c r="X158" s="15">
        <v>0</v>
      </c>
      <c r="Y158" s="15">
        <v>1</v>
      </c>
      <c r="Z158" s="15">
        <v>1</v>
      </c>
      <c r="AA158" s="15">
        <f t="shared" si="82"/>
        <v>150</v>
      </c>
      <c r="AB158" s="193">
        <f t="shared" si="108"/>
        <v>900</v>
      </c>
      <c r="AC158" s="15">
        <v>1</v>
      </c>
      <c r="AD158" s="15">
        <v>1</v>
      </c>
      <c r="AE158" s="15">
        <v>150</v>
      </c>
      <c r="AF158" s="15">
        <v>135000</v>
      </c>
      <c r="AG158" s="15">
        <f t="shared" si="94"/>
        <v>135000</v>
      </c>
      <c r="AH158" s="15">
        <v>9.6</v>
      </c>
      <c r="AI158" s="27">
        <f t="shared" si="95"/>
        <v>900</v>
      </c>
      <c r="AM158" s="15">
        <f t="shared" si="96"/>
        <v>0</v>
      </c>
      <c r="AP158" s="15">
        <f t="shared" si="97"/>
        <v>135000</v>
      </c>
      <c r="AQ158" s="172">
        <f t="shared" si="83"/>
        <v>900</v>
      </c>
      <c r="AR158" s="27">
        <f t="shared" si="98"/>
        <v>1</v>
      </c>
      <c r="AS158" s="172">
        <f t="shared" si="99"/>
        <v>900</v>
      </c>
      <c r="AX158" s="15">
        <f t="shared" si="109"/>
        <v>0</v>
      </c>
      <c r="BI158" s="27">
        <f t="shared" si="100"/>
        <v>0</v>
      </c>
      <c r="BJ158" s="27">
        <f t="shared" si="101"/>
        <v>0</v>
      </c>
      <c r="BR158" s="27">
        <f t="shared" si="102"/>
        <v>0</v>
      </c>
      <c r="BS158" s="27">
        <f t="shared" si="103"/>
        <v>0</v>
      </c>
      <c r="BT158" s="15">
        <v>2.5</v>
      </c>
      <c r="BU158" s="15">
        <v>3</v>
      </c>
      <c r="BV158" s="15">
        <v>2.6666666666666665</v>
      </c>
      <c r="BW158" s="15">
        <v>3.5</v>
      </c>
      <c r="BX158" s="15">
        <v>3.5</v>
      </c>
      <c r="BY158" s="15">
        <f t="shared" si="104"/>
        <v>3.0333333333333332</v>
      </c>
      <c r="BZ158" s="15">
        <v>2</v>
      </c>
      <c r="CA158" s="15">
        <f t="shared" si="105"/>
        <v>0</v>
      </c>
      <c r="CB158" s="15">
        <v>5</v>
      </c>
      <c r="CC158" s="15" t="s">
        <v>1008</v>
      </c>
      <c r="CD158" s="15" t="s">
        <v>1008</v>
      </c>
      <c r="CE158" s="15" t="s">
        <v>1007</v>
      </c>
      <c r="CH158" s="15" t="s">
        <v>1007</v>
      </c>
      <c r="CK158" s="15" t="s">
        <v>1007</v>
      </c>
      <c r="CL158" s="15" t="s">
        <v>1007</v>
      </c>
      <c r="CN158" s="15" t="s">
        <v>1007</v>
      </c>
      <c r="CP158" s="15" t="s">
        <v>1007</v>
      </c>
      <c r="CR158" s="15" t="s">
        <v>1007</v>
      </c>
      <c r="CZ158" s="15">
        <v>1</v>
      </c>
      <c r="DA158" s="15">
        <v>3</v>
      </c>
      <c r="DB158" s="15">
        <v>3</v>
      </c>
      <c r="DC158" s="15">
        <v>3</v>
      </c>
      <c r="DD158" s="15">
        <v>2</v>
      </c>
      <c r="DE158" s="15">
        <v>3</v>
      </c>
      <c r="DL158" s="15">
        <v>4.2</v>
      </c>
      <c r="DM158" s="15">
        <v>3.3333333333333335</v>
      </c>
      <c r="DN158" s="15">
        <v>3.75</v>
      </c>
      <c r="DO158" s="15">
        <v>3.6</v>
      </c>
      <c r="DP158" s="15">
        <v>2.6666666666666665</v>
      </c>
      <c r="DQ158" s="15">
        <v>3.75</v>
      </c>
      <c r="DR158" s="27">
        <f t="shared" si="84"/>
        <v>3.5500000000000003</v>
      </c>
      <c r="DS158" s="15">
        <f t="shared" si="110"/>
        <v>0.26388888888888884</v>
      </c>
    </row>
    <row r="159" spans="1:129" x14ac:dyDescent="0.2">
      <c r="A159" s="15">
        <v>79</v>
      </c>
      <c r="B159" s="15">
        <v>185</v>
      </c>
      <c r="C159" s="15">
        <v>1</v>
      </c>
      <c r="D159" s="15">
        <v>1</v>
      </c>
      <c r="E159" s="15">
        <f t="shared" si="85"/>
        <v>0</v>
      </c>
      <c r="F159" s="15">
        <f t="shared" si="86"/>
        <v>0</v>
      </c>
      <c r="G159" s="15">
        <f t="shared" si="87"/>
        <v>0</v>
      </c>
      <c r="H159" s="15">
        <f t="shared" si="88"/>
        <v>0</v>
      </c>
      <c r="I159" s="15">
        <v>1</v>
      </c>
      <c r="J159" s="15">
        <v>37</v>
      </c>
      <c r="K159" s="15">
        <v>5</v>
      </c>
      <c r="L159" s="15">
        <f t="shared" si="89"/>
        <v>0</v>
      </c>
      <c r="M159" s="15">
        <f t="shared" si="90"/>
        <v>0</v>
      </c>
      <c r="N159" s="15">
        <f t="shared" si="91"/>
        <v>0</v>
      </c>
      <c r="O159" s="15">
        <f t="shared" si="92"/>
        <v>1</v>
      </c>
      <c r="P159" s="15">
        <f t="shared" si="93"/>
        <v>0</v>
      </c>
      <c r="Q159" s="15">
        <v>1</v>
      </c>
      <c r="R159" s="15">
        <v>3</v>
      </c>
      <c r="S159" s="15">
        <v>10</v>
      </c>
      <c r="T159" s="15">
        <v>0</v>
      </c>
      <c r="U159" s="15">
        <v>0</v>
      </c>
      <c r="V159" s="15">
        <v>1</v>
      </c>
      <c r="W159" s="15">
        <v>200000</v>
      </c>
      <c r="X159" s="15">
        <v>0</v>
      </c>
      <c r="Y159" s="15">
        <v>0</v>
      </c>
      <c r="Z159" s="15">
        <v>1</v>
      </c>
      <c r="AA159" s="15">
        <f t="shared" si="82"/>
        <v>150</v>
      </c>
      <c r="AB159" s="193">
        <f t="shared" si="108"/>
        <v>800</v>
      </c>
      <c r="AC159" s="159">
        <v>1</v>
      </c>
      <c r="AD159" s="159">
        <v>1</v>
      </c>
      <c r="AE159" s="159">
        <v>150</v>
      </c>
      <c r="AF159" s="159">
        <v>120000</v>
      </c>
      <c r="AG159" s="159">
        <f t="shared" si="94"/>
        <v>120000</v>
      </c>
      <c r="AH159" s="159">
        <v>9.6</v>
      </c>
      <c r="AI159" s="171">
        <f t="shared" si="95"/>
        <v>800</v>
      </c>
      <c r="AM159" s="15">
        <f t="shared" si="96"/>
        <v>0</v>
      </c>
      <c r="AP159" s="15">
        <f t="shared" si="97"/>
        <v>120000</v>
      </c>
      <c r="AQ159" s="172">
        <f t="shared" si="83"/>
        <v>800</v>
      </c>
      <c r="AR159" s="27">
        <f t="shared" si="98"/>
        <v>1</v>
      </c>
      <c r="AS159" s="172">
        <f t="shared" si="99"/>
        <v>800</v>
      </c>
      <c r="AX159" s="15">
        <f t="shared" si="109"/>
        <v>0</v>
      </c>
      <c r="BI159" s="27">
        <f t="shared" si="100"/>
        <v>0</v>
      </c>
      <c r="BJ159" s="27">
        <f t="shared" si="101"/>
        <v>0</v>
      </c>
      <c r="BR159" s="27">
        <f t="shared" si="102"/>
        <v>0</v>
      </c>
      <c r="BS159" s="27">
        <f t="shared" si="103"/>
        <v>0</v>
      </c>
      <c r="BT159" s="15">
        <v>2.5</v>
      </c>
      <c r="BU159" s="15">
        <v>3</v>
      </c>
      <c r="BV159" s="15">
        <v>2.6666666666666665</v>
      </c>
      <c r="BW159" s="15">
        <v>3.5</v>
      </c>
      <c r="BX159" s="15">
        <v>3.5</v>
      </c>
      <c r="BY159" s="15">
        <f t="shared" si="104"/>
        <v>3.0333333333333332</v>
      </c>
      <c r="BZ159" s="15">
        <v>2</v>
      </c>
      <c r="CA159" s="15">
        <f t="shared" si="105"/>
        <v>0</v>
      </c>
      <c r="CB159" s="15">
        <v>5</v>
      </c>
      <c r="CC159" s="15" t="s">
        <v>1008</v>
      </c>
      <c r="CD159" s="15" t="s">
        <v>1008</v>
      </c>
      <c r="CE159" s="15" t="s">
        <v>1007</v>
      </c>
      <c r="CH159" s="15" t="s">
        <v>1007</v>
      </c>
      <c r="CK159" s="15" t="s">
        <v>1007</v>
      </c>
      <c r="CL159" s="15" t="s">
        <v>1007</v>
      </c>
      <c r="CN159" s="15" t="s">
        <v>1007</v>
      </c>
      <c r="CP159" s="15" t="s">
        <v>1007</v>
      </c>
      <c r="CR159" s="15" t="s">
        <v>1007</v>
      </c>
      <c r="CZ159" s="15">
        <v>1</v>
      </c>
      <c r="DA159" s="15">
        <v>3</v>
      </c>
      <c r="DB159" s="15">
        <v>3</v>
      </c>
      <c r="DC159" s="15">
        <v>3</v>
      </c>
      <c r="DD159" s="15">
        <v>2</v>
      </c>
      <c r="DE159" s="15">
        <v>3</v>
      </c>
      <c r="DL159" s="27">
        <v>3.6</v>
      </c>
      <c r="DM159" s="27">
        <v>3</v>
      </c>
      <c r="DN159" s="27">
        <v>3.5</v>
      </c>
      <c r="DO159" s="27">
        <v>3.2</v>
      </c>
      <c r="DP159" s="27">
        <v>2.6666666666666665</v>
      </c>
      <c r="DQ159" s="27">
        <v>3.75</v>
      </c>
      <c r="DR159" s="27">
        <f t="shared" si="84"/>
        <v>3.2861111111111114</v>
      </c>
      <c r="DS159" s="15">
        <f t="shared" si="110"/>
        <v>-1.3583333333333334</v>
      </c>
    </row>
    <row r="160" spans="1:129" x14ac:dyDescent="0.2">
      <c r="A160" s="15">
        <v>80</v>
      </c>
      <c r="B160" s="15">
        <v>206</v>
      </c>
      <c r="C160" s="15">
        <v>1</v>
      </c>
      <c r="D160" s="15">
        <v>2</v>
      </c>
      <c r="E160" s="15">
        <f t="shared" si="85"/>
        <v>1</v>
      </c>
      <c r="F160" s="15">
        <f t="shared" si="86"/>
        <v>0</v>
      </c>
      <c r="G160" s="15">
        <f t="shared" si="87"/>
        <v>0</v>
      </c>
      <c r="H160" s="15">
        <f t="shared" si="88"/>
        <v>0</v>
      </c>
      <c r="I160" s="15">
        <v>1</v>
      </c>
      <c r="J160" s="15">
        <v>53</v>
      </c>
      <c r="K160" s="15">
        <v>5</v>
      </c>
      <c r="L160" s="15">
        <f t="shared" si="89"/>
        <v>0</v>
      </c>
      <c r="M160" s="15">
        <f t="shared" si="90"/>
        <v>0</v>
      </c>
      <c r="N160" s="15">
        <f t="shared" si="91"/>
        <v>0</v>
      </c>
      <c r="O160" s="15">
        <f t="shared" si="92"/>
        <v>1</v>
      </c>
      <c r="P160" s="15">
        <f t="shared" si="93"/>
        <v>0</v>
      </c>
      <c r="Q160" s="15">
        <v>2</v>
      </c>
      <c r="R160" s="15">
        <v>3</v>
      </c>
      <c r="S160" s="15">
        <v>32</v>
      </c>
      <c r="T160" s="15">
        <v>0</v>
      </c>
      <c r="U160" s="15">
        <v>1</v>
      </c>
      <c r="V160" s="15">
        <v>1</v>
      </c>
      <c r="W160" s="15">
        <v>60000</v>
      </c>
      <c r="X160" s="15">
        <v>1</v>
      </c>
      <c r="Y160" s="15">
        <v>1</v>
      </c>
      <c r="Z160" s="15">
        <v>0</v>
      </c>
      <c r="AA160" s="15">
        <f t="shared" si="82"/>
        <v>5</v>
      </c>
      <c r="AB160" s="193">
        <f t="shared" si="108"/>
        <v>1160</v>
      </c>
      <c r="AC160" s="15">
        <v>8</v>
      </c>
      <c r="AD160" s="15">
        <v>8</v>
      </c>
      <c r="AE160" s="15">
        <v>2</v>
      </c>
      <c r="AF160" s="15">
        <v>600</v>
      </c>
      <c r="AG160" s="15">
        <f t="shared" si="94"/>
        <v>4800</v>
      </c>
      <c r="AH160" s="15">
        <v>105</v>
      </c>
      <c r="AI160" s="27">
        <f t="shared" si="95"/>
        <v>2400</v>
      </c>
      <c r="AM160" s="15">
        <f t="shared" si="96"/>
        <v>0</v>
      </c>
      <c r="AP160" s="15">
        <f t="shared" si="97"/>
        <v>4800</v>
      </c>
      <c r="AQ160" s="172">
        <f t="shared" si="83"/>
        <v>2400</v>
      </c>
      <c r="AR160" s="27">
        <f t="shared" si="98"/>
        <v>0.4</v>
      </c>
      <c r="AS160" s="172">
        <f t="shared" si="99"/>
        <v>960</v>
      </c>
      <c r="AT160" s="15">
        <v>7</v>
      </c>
      <c r="AU160" s="15">
        <v>1</v>
      </c>
      <c r="AV160" s="15">
        <v>3</v>
      </c>
      <c r="AW160" s="15">
        <v>1000</v>
      </c>
      <c r="AX160" s="15">
        <f t="shared" si="109"/>
        <v>1000</v>
      </c>
      <c r="AY160" s="15">
        <v>80</v>
      </c>
      <c r="AZ160" s="15">
        <v>333.33333333333331</v>
      </c>
      <c r="BG160" s="15">
        <f t="shared" si="111"/>
        <v>1000</v>
      </c>
      <c r="BH160" s="15">
        <f t="shared" si="112"/>
        <v>333.33333333333331</v>
      </c>
      <c r="BI160" s="27">
        <f t="shared" si="100"/>
        <v>0.6</v>
      </c>
      <c r="BJ160" s="27">
        <f t="shared" si="101"/>
        <v>199.99999999999997</v>
      </c>
      <c r="BR160" s="27">
        <f t="shared" si="102"/>
        <v>0</v>
      </c>
      <c r="BS160" s="27">
        <f t="shared" si="103"/>
        <v>0</v>
      </c>
      <c r="BT160" s="15">
        <v>4</v>
      </c>
      <c r="BU160" s="15">
        <v>3.3333333333333335</v>
      </c>
      <c r="BV160" s="15">
        <v>3.3333333333333335</v>
      </c>
      <c r="BW160" s="15">
        <v>3.5</v>
      </c>
      <c r="BX160" s="15">
        <v>4</v>
      </c>
      <c r="BY160" s="15">
        <f t="shared" si="104"/>
        <v>3.6333333333333337</v>
      </c>
      <c r="BZ160" s="15">
        <v>3</v>
      </c>
      <c r="CA160" s="15">
        <f t="shared" si="105"/>
        <v>1</v>
      </c>
      <c r="CB160" s="15">
        <v>1</v>
      </c>
      <c r="CC160" s="15">
        <f t="shared" si="106"/>
        <v>0</v>
      </c>
      <c r="CD160" s="15">
        <f t="shared" si="107"/>
        <v>0</v>
      </c>
      <c r="CE160" s="15">
        <v>1</v>
      </c>
      <c r="CF160" s="15">
        <v>4</v>
      </c>
      <c r="CG160" s="15">
        <v>1</v>
      </c>
      <c r="CH160" s="15">
        <v>4</v>
      </c>
      <c r="CI160" s="15">
        <v>1</v>
      </c>
      <c r="CJ160" s="15">
        <v>2</v>
      </c>
      <c r="CK160" s="15">
        <v>1</v>
      </c>
      <c r="CL160" s="15">
        <v>1</v>
      </c>
      <c r="CN160" s="15">
        <v>1</v>
      </c>
      <c r="CP160" s="15">
        <v>1</v>
      </c>
      <c r="CR160" s="15">
        <v>1</v>
      </c>
      <c r="DB160" s="15">
        <v>2</v>
      </c>
      <c r="DC160" s="15">
        <v>3</v>
      </c>
      <c r="DD160" s="15">
        <v>1</v>
      </c>
      <c r="DE160" s="15">
        <v>3</v>
      </c>
      <c r="DL160" s="150">
        <v>4.8</v>
      </c>
      <c r="DM160" s="150">
        <v>5</v>
      </c>
      <c r="DN160" s="150">
        <v>4.25</v>
      </c>
      <c r="DO160" s="150">
        <v>4.4000000000000004</v>
      </c>
      <c r="DP160" s="150">
        <v>4.666666666666667</v>
      </c>
      <c r="DQ160" s="150">
        <v>4.75</v>
      </c>
      <c r="DR160" s="27">
        <f t="shared" si="84"/>
        <v>4.6444444444444448</v>
      </c>
      <c r="DS160" s="15">
        <f t="shared" si="110"/>
        <v>9.4444444444444997E-2</v>
      </c>
      <c r="DT160" s="27"/>
      <c r="DU160" s="27"/>
      <c r="DV160" s="27"/>
      <c r="DW160" s="27"/>
      <c r="DX160" s="27"/>
      <c r="DY160" s="27"/>
    </row>
    <row r="161" spans="1:130" x14ac:dyDescent="0.2">
      <c r="A161" s="15">
        <v>80</v>
      </c>
      <c r="B161" s="15">
        <v>206</v>
      </c>
      <c r="C161" s="15">
        <v>1</v>
      </c>
      <c r="D161" s="15">
        <v>2</v>
      </c>
      <c r="E161" s="15">
        <f t="shared" si="85"/>
        <v>1</v>
      </c>
      <c r="F161" s="15">
        <f t="shared" si="86"/>
        <v>0</v>
      </c>
      <c r="G161" s="15">
        <f t="shared" si="87"/>
        <v>0</v>
      </c>
      <c r="H161" s="15">
        <f t="shared" si="88"/>
        <v>0</v>
      </c>
      <c r="I161" s="15">
        <v>1</v>
      </c>
      <c r="J161" s="15">
        <v>53</v>
      </c>
      <c r="K161" s="15">
        <v>5</v>
      </c>
      <c r="L161" s="15">
        <f t="shared" si="89"/>
        <v>0</v>
      </c>
      <c r="M161" s="15">
        <f t="shared" si="90"/>
        <v>0</v>
      </c>
      <c r="N161" s="15">
        <f t="shared" si="91"/>
        <v>0</v>
      </c>
      <c r="O161" s="15">
        <f t="shared" si="92"/>
        <v>1</v>
      </c>
      <c r="P161" s="15">
        <f t="shared" si="93"/>
        <v>0</v>
      </c>
      <c r="Q161" s="15">
        <v>2</v>
      </c>
      <c r="R161" s="15">
        <v>3</v>
      </c>
      <c r="S161" s="15">
        <v>32</v>
      </c>
      <c r="T161" s="15">
        <v>0</v>
      </c>
      <c r="U161" s="15">
        <v>1</v>
      </c>
      <c r="V161" s="15">
        <v>1</v>
      </c>
      <c r="W161" s="15">
        <v>60000</v>
      </c>
      <c r="X161" s="15">
        <v>1</v>
      </c>
      <c r="Y161" s="15">
        <v>0</v>
      </c>
      <c r="Z161" s="15">
        <v>0</v>
      </c>
      <c r="AA161" s="15">
        <f t="shared" si="82"/>
        <v>5</v>
      </c>
      <c r="AB161" s="193">
        <f t="shared" si="108"/>
        <v>800</v>
      </c>
      <c r="AC161" s="159">
        <v>8</v>
      </c>
      <c r="AD161" s="159">
        <v>7</v>
      </c>
      <c r="AE161" s="159">
        <v>2</v>
      </c>
      <c r="AF161" s="159">
        <v>400</v>
      </c>
      <c r="AG161" s="159">
        <f t="shared" si="94"/>
        <v>2800</v>
      </c>
      <c r="AH161" s="159">
        <v>100</v>
      </c>
      <c r="AI161" s="171">
        <f t="shared" si="95"/>
        <v>1400</v>
      </c>
      <c r="AM161" s="15">
        <f t="shared" si="96"/>
        <v>0</v>
      </c>
      <c r="AP161" s="15">
        <f t="shared" si="97"/>
        <v>2800</v>
      </c>
      <c r="AQ161" s="172">
        <f t="shared" si="83"/>
        <v>1400</v>
      </c>
      <c r="AR161" s="27">
        <f t="shared" si="98"/>
        <v>0.4</v>
      </c>
      <c r="AS161" s="172">
        <f t="shared" si="99"/>
        <v>560</v>
      </c>
      <c r="AT161" s="15">
        <v>7</v>
      </c>
      <c r="AU161" s="15">
        <v>1</v>
      </c>
      <c r="AV161" s="15">
        <v>3</v>
      </c>
      <c r="AW161" s="15">
        <v>1200</v>
      </c>
      <c r="AX161" s="15">
        <f t="shared" si="109"/>
        <v>1200</v>
      </c>
      <c r="AY161" s="15">
        <v>75</v>
      </c>
      <c r="BG161" s="15">
        <f t="shared" si="111"/>
        <v>1200</v>
      </c>
      <c r="BH161" s="15">
        <f t="shared" si="112"/>
        <v>400</v>
      </c>
      <c r="BI161" s="27">
        <f t="shared" si="100"/>
        <v>0.6</v>
      </c>
      <c r="BJ161" s="27">
        <f t="shared" si="101"/>
        <v>240</v>
      </c>
      <c r="BR161" s="27">
        <f t="shared" si="102"/>
        <v>0</v>
      </c>
      <c r="BS161" s="27">
        <f t="shared" si="103"/>
        <v>0</v>
      </c>
      <c r="BT161" s="15">
        <v>4</v>
      </c>
      <c r="BU161" s="15">
        <v>3.3333333333333335</v>
      </c>
      <c r="BV161" s="15">
        <v>3.3333333333333335</v>
      </c>
      <c r="BW161" s="15">
        <v>3.5</v>
      </c>
      <c r="BX161" s="15">
        <v>4</v>
      </c>
      <c r="BY161" s="15">
        <f t="shared" si="104"/>
        <v>3.6333333333333337</v>
      </c>
      <c r="BZ161" s="15">
        <v>3</v>
      </c>
      <c r="CA161" s="15">
        <f t="shared" si="105"/>
        <v>1</v>
      </c>
      <c r="CB161" s="15">
        <v>1</v>
      </c>
      <c r="CC161" s="15">
        <f t="shared" si="106"/>
        <v>0</v>
      </c>
      <c r="CD161" s="15">
        <f t="shared" si="107"/>
        <v>0</v>
      </c>
      <c r="CE161" s="15">
        <v>1</v>
      </c>
      <c r="CF161" s="15">
        <v>4</v>
      </c>
      <c r="CG161" s="15">
        <v>1</v>
      </c>
      <c r="CH161" s="15">
        <v>4</v>
      </c>
      <c r="CI161" s="15">
        <v>1</v>
      </c>
      <c r="CJ161" s="15">
        <v>2</v>
      </c>
      <c r="CK161" s="15">
        <v>1</v>
      </c>
      <c r="CL161" s="15">
        <v>1</v>
      </c>
      <c r="CN161" s="15">
        <v>1</v>
      </c>
      <c r="CP161" s="15">
        <v>1</v>
      </c>
      <c r="CR161" s="15">
        <v>1</v>
      </c>
      <c r="DB161" s="15">
        <v>2</v>
      </c>
      <c r="DC161" s="15">
        <v>3</v>
      </c>
      <c r="DD161" s="15">
        <v>1</v>
      </c>
      <c r="DE161" s="15">
        <v>3</v>
      </c>
      <c r="DL161" s="166">
        <v>4.4000000000000004</v>
      </c>
      <c r="DM161" s="166">
        <v>4.666666666666667</v>
      </c>
      <c r="DN161" s="166">
        <v>4.5</v>
      </c>
      <c r="DO161" s="166">
        <v>4.4000000000000004</v>
      </c>
      <c r="DP161" s="166">
        <v>4.333333333333333</v>
      </c>
      <c r="DQ161" s="166">
        <v>5</v>
      </c>
      <c r="DR161" s="27">
        <f t="shared" si="84"/>
        <v>4.55</v>
      </c>
      <c r="DS161" s="15">
        <f t="shared" si="110"/>
        <v>0.73333333333333295</v>
      </c>
    </row>
    <row r="162" spans="1:130" x14ac:dyDescent="0.2">
      <c r="A162" s="15">
        <v>81</v>
      </c>
      <c r="B162" s="15">
        <v>208</v>
      </c>
      <c r="C162" s="15">
        <v>0</v>
      </c>
      <c r="D162" s="15">
        <v>6</v>
      </c>
      <c r="E162" s="15">
        <f t="shared" si="85"/>
        <v>0</v>
      </c>
      <c r="F162" s="15">
        <f t="shared" si="86"/>
        <v>0</v>
      </c>
      <c r="G162" s="15">
        <f t="shared" si="87"/>
        <v>0</v>
      </c>
      <c r="H162" s="15">
        <f t="shared" si="88"/>
        <v>1</v>
      </c>
      <c r="I162" s="15">
        <v>0</v>
      </c>
      <c r="J162" s="15">
        <v>62</v>
      </c>
      <c r="K162" s="15">
        <v>1</v>
      </c>
      <c r="L162" s="15">
        <f t="shared" si="89"/>
        <v>0</v>
      </c>
      <c r="M162" s="15">
        <f t="shared" si="90"/>
        <v>0</v>
      </c>
      <c r="N162" s="15">
        <f t="shared" si="91"/>
        <v>0</v>
      </c>
      <c r="O162" s="15">
        <f t="shared" si="92"/>
        <v>0</v>
      </c>
      <c r="P162" s="15">
        <f t="shared" si="93"/>
        <v>0</v>
      </c>
      <c r="Q162" s="15">
        <v>2</v>
      </c>
      <c r="R162" s="15">
        <v>4</v>
      </c>
      <c r="S162" s="15">
        <v>10</v>
      </c>
      <c r="T162" s="15">
        <v>0</v>
      </c>
      <c r="U162" s="15">
        <v>0</v>
      </c>
      <c r="V162" s="15">
        <v>1</v>
      </c>
      <c r="W162" s="15">
        <v>250000</v>
      </c>
      <c r="X162" s="15">
        <v>1</v>
      </c>
      <c r="Y162" s="15">
        <v>1</v>
      </c>
      <c r="Z162" s="15">
        <v>1</v>
      </c>
      <c r="AA162" s="15">
        <f t="shared" si="82"/>
        <v>17</v>
      </c>
      <c r="AB162" s="193">
        <f t="shared" si="108"/>
        <v>800</v>
      </c>
      <c r="AC162" s="15">
        <v>1</v>
      </c>
      <c r="AD162" s="15">
        <v>1</v>
      </c>
      <c r="AE162" s="15">
        <v>17</v>
      </c>
      <c r="AF162" s="15">
        <v>13600</v>
      </c>
      <c r="AG162" s="15">
        <f t="shared" si="94"/>
        <v>13600</v>
      </c>
      <c r="AH162" s="15">
        <v>10</v>
      </c>
      <c r="AI162" s="27">
        <f t="shared" si="95"/>
        <v>800</v>
      </c>
      <c r="AM162" s="15">
        <f t="shared" si="96"/>
        <v>0</v>
      </c>
      <c r="AP162" s="15">
        <f t="shared" si="97"/>
        <v>13600</v>
      </c>
      <c r="AQ162" s="172">
        <f t="shared" si="83"/>
        <v>800</v>
      </c>
      <c r="AR162" s="27">
        <f t="shared" si="98"/>
        <v>1</v>
      </c>
      <c r="AS162" s="172">
        <f t="shared" si="99"/>
        <v>800</v>
      </c>
      <c r="AX162" s="15">
        <f t="shared" si="109"/>
        <v>0</v>
      </c>
      <c r="BI162" s="27">
        <f t="shared" si="100"/>
        <v>0</v>
      </c>
      <c r="BJ162" s="27">
        <f t="shared" si="101"/>
        <v>0</v>
      </c>
      <c r="BR162" s="27">
        <f t="shared" si="102"/>
        <v>0</v>
      </c>
      <c r="BS162" s="27">
        <f t="shared" si="103"/>
        <v>0</v>
      </c>
      <c r="BT162" s="15">
        <v>3.25</v>
      </c>
      <c r="BU162" s="15">
        <v>3.3333333333333335</v>
      </c>
      <c r="BV162" s="15">
        <v>3</v>
      </c>
      <c r="BW162" s="15">
        <v>2.5</v>
      </c>
      <c r="BX162" s="15">
        <v>3.5</v>
      </c>
      <c r="BY162" s="15">
        <f t="shared" si="104"/>
        <v>3.1166666666666667</v>
      </c>
      <c r="BZ162" s="15">
        <v>3</v>
      </c>
      <c r="CA162" s="15">
        <f t="shared" si="105"/>
        <v>1</v>
      </c>
      <c r="CB162" s="15">
        <v>2</v>
      </c>
      <c r="CC162" s="15">
        <f t="shared" si="106"/>
        <v>0</v>
      </c>
      <c r="CD162" s="15">
        <f t="shared" si="107"/>
        <v>0</v>
      </c>
      <c r="CE162" s="15">
        <v>1</v>
      </c>
      <c r="CF162" s="15">
        <v>4</v>
      </c>
      <c r="CG162" s="15">
        <v>2</v>
      </c>
      <c r="CH162" s="15">
        <v>4</v>
      </c>
      <c r="CI162" s="15">
        <v>0</v>
      </c>
      <c r="CK162" s="15">
        <v>1</v>
      </c>
      <c r="CL162" s="15">
        <v>1</v>
      </c>
      <c r="CN162" s="15">
        <v>1</v>
      </c>
      <c r="CP162" s="15">
        <v>1</v>
      </c>
      <c r="CR162" s="15">
        <v>0</v>
      </c>
      <c r="CZ162" s="15">
        <v>1</v>
      </c>
      <c r="DA162" s="15">
        <v>2</v>
      </c>
      <c r="DB162" s="15">
        <v>2</v>
      </c>
      <c r="DC162" s="15">
        <v>2</v>
      </c>
      <c r="DL162" s="15">
        <v>4.2</v>
      </c>
      <c r="DM162" s="15">
        <v>3.3333333333333335</v>
      </c>
      <c r="DN162" s="15">
        <v>3.75</v>
      </c>
      <c r="DO162" s="15">
        <v>4.2</v>
      </c>
      <c r="DP162" s="15">
        <v>3.6666666666666665</v>
      </c>
      <c r="DQ162" s="15">
        <v>3.75</v>
      </c>
      <c r="DR162" s="27">
        <f t="shared" si="84"/>
        <v>3.8166666666666669</v>
      </c>
      <c r="DS162" s="15">
        <f t="shared" si="110"/>
        <v>0.25555555555555554</v>
      </c>
    </row>
    <row r="163" spans="1:130" x14ac:dyDescent="0.2">
      <c r="A163" s="15">
        <v>81</v>
      </c>
      <c r="B163" s="15">
        <v>208</v>
      </c>
      <c r="C163" s="15">
        <v>0</v>
      </c>
      <c r="D163" s="15">
        <v>6</v>
      </c>
      <c r="E163" s="15">
        <f t="shared" si="85"/>
        <v>0</v>
      </c>
      <c r="F163" s="15">
        <f t="shared" si="86"/>
        <v>0</v>
      </c>
      <c r="G163" s="15">
        <f t="shared" si="87"/>
        <v>0</v>
      </c>
      <c r="H163" s="15">
        <f t="shared" si="88"/>
        <v>1</v>
      </c>
      <c r="I163" s="15">
        <v>0</v>
      </c>
      <c r="J163" s="15">
        <v>62</v>
      </c>
      <c r="K163" s="15">
        <v>1</v>
      </c>
      <c r="L163" s="15">
        <f t="shared" si="89"/>
        <v>0</v>
      </c>
      <c r="M163" s="15">
        <f t="shared" si="90"/>
        <v>0</v>
      </c>
      <c r="N163" s="15">
        <f t="shared" si="91"/>
        <v>0</v>
      </c>
      <c r="O163" s="15">
        <f t="shared" si="92"/>
        <v>0</v>
      </c>
      <c r="P163" s="15">
        <f t="shared" si="93"/>
        <v>0</v>
      </c>
      <c r="Q163" s="15">
        <v>2</v>
      </c>
      <c r="R163" s="15">
        <v>4</v>
      </c>
      <c r="S163" s="15">
        <v>10</v>
      </c>
      <c r="T163" s="15">
        <v>0</v>
      </c>
      <c r="U163" s="15">
        <v>0</v>
      </c>
      <c r="V163" s="15">
        <v>1</v>
      </c>
      <c r="W163" s="15">
        <v>250000</v>
      </c>
      <c r="X163" s="15">
        <v>1</v>
      </c>
      <c r="Y163" s="15">
        <v>0</v>
      </c>
      <c r="Z163" s="15">
        <v>1</v>
      </c>
      <c r="AA163" s="15">
        <f t="shared" si="82"/>
        <v>17</v>
      </c>
      <c r="AB163" s="193">
        <f t="shared" si="108"/>
        <v>700</v>
      </c>
      <c r="AC163" s="159">
        <v>1</v>
      </c>
      <c r="AD163" s="159">
        <v>1</v>
      </c>
      <c r="AE163" s="159">
        <v>17</v>
      </c>
      <c r="AF163" s="159">
        <v>11900</v>
      </c>
      <c r="AG163" s="159">
        <f t="shared" si="94"/>
        <v>11900</v>
      </c>
      <c r="AH163" s="159">
        <v>10</v>
      </c>
      <c r="AI163" s="171">
        <f t="shared" si="95"/>
        <v>700</v>
      </c>
      <c r="AM163" s="15">
        <f t="shared" si="96"/>
        <v>0</v>
      </c>
      <c r="AP163" s="15">
        <f t="shared" si="97"/>
        <v>11900</v>
      </c>
      <c r="AQ163" s="172">
        <f t="shared" si="83"/>
        <v>700</v>
      </c>
      <c r="AR163" s="27">
        <f t="shared" si="98"/>
        <v>1</v>
      </c>
      <c r="AS163" s="172">
        <f t="shared" si="99"/>
        <v>700</v>
      </c>
      <c r="AX163" s="15">
        <f t="shared" si="109"/>
        <v>0</v>
      </c>
      <c r="BI163" s="27">
        <f t="shared" si="100"/>
        <v>0</v>
      </c>
      <c r="BJ163" s="27">
        <f t="shared" si="101"/>
        <v>0</v>
      </c>
      <c r="BR163" s="27">
        <f t="shared" si="102"/>
        <v>0</v>
      </c>
      <c r="BS163" s="27">
        <f t="shared" si="103"/>
        <v>0</v>
      </c>
      <c r="BT163" s="15">
        <v>3.25</v>
      </c>
      <c r="BU163" s="15">
        <v>3.3333333333333335</v>
      </c>
      <c r="BV163" s="15">
        <v>3</v>
      </c>
      <c r="BW163" s="15">
        <v>2.5</v>
      </c>
      <c r="BX163" s="15">
        <v>3.5</v>
      </c>
      <c r="BY163" s="15">
        <f t="shared" si="104"/>
        <v>3.1166666666666667</v>
      </c>
      <c r="BZ163" s="15">
        <v>3</v>
      </c>
      <c r="CA163" s="15">
        <f t="shared" si="105"/>
        <v>1</v>
      </c>
      <c r="CB163" s="15">
        <v>2</v>
      </c>
      <c r="CC163" s="15">
        <f t="shared" si="106"/>
        <v>0</v>
      </c>
      <c r="CD163" s="15">
        <f t="shared" si="107"/>
        <v>0</v>
      </c>
      <c r="CE163" s="15">
        <v>1</v>
      </c>
      <c r="CF163" s="15">
        <v>4</v>
      </c>
      <c r="CG163" s="15">
        <v>2</v>
      </c>
      <c r="CH163" s="15">
        <v>4</v>
      </c>
      <c r="CI163" s="15">
        <v>0</v>
      </c>
      <c r="CK163" s="15">
        <v>1</v>
      </c>
      <c r="CL163" s="15">
        <v>1</v>
      </c>
      <c r="CN163" s="15">
        <v>1</v>
      </c>
      <c r="CP163" s="15">
        <v>1</v>
      </c>
      <c r="CR163" s="15">
        <v>0</v>
      </c>
      <c r="CZ163" s="15">
        <v>1</v>
      </c>
      <c r="DA163" s="15">
        <v>2</v>
      </c>
      <c r="DB163" s="15">
        <v>2</v>
      </c>
      <c r="DC163" s="15">
        <v>2</v>
      </c>
      <c r="DL163" s="27">
        <v>4</v>
      </c>
      <c r="DM163" s="27">
        <v>3</v>
      </c>
      <c r="DN163" s="27">
        <v>2.75</v>
      </c>
      <c r="DO163" s="27">
        <v>4.2</v>
      </c>
      <c r="DP163" s="27">
        <v>3.6666666666666665</v>
      </c>
      <c r="DQ163" s="27">
        <v>3.75</v>
      </c>
      <c r="DR163" s="27">
        <f t="shared" si="84"/>
        <v>3.5611111111111113</v>
      </c>
      <c r="DS163" s="15">
        <f t="shared" si="110"/>
        <v>-0.67777777777777759</v>
      </c>
    </row>
    <row r="164" spans="1:130" x14ac:dyDescent="0.2">
      <c r="A164" s="15">
        <v>82</v>
      </c>
      <c r="B164" s="15">
        <v>308</v>
      </c>
      <c r="C164" s="15">
        <v>1</v>
      </c>
      <c r="D164" s="15">
        <v>5</v>
      </c>
      <c r="E164" s="15">
        <f t="shared" si="85"/>
        <v>0</v>
      </c>
      <c r="F164" s="15">
        <f t="shared" si="86"/>
        <v>0</v>
      </c>
      <c r="G164" s="15">
        <f t="shared" si="87"/>
        <v>1</v>
      </c>
      <c r="H164" s="15">
        <f t="shared" si="88"/>
        <v>0</v>
      </c>
      <c r="I164" s="15">
        <v>1</v>
      </c>
      <c r="J164" s="15">
        <v>55</v>
      </c>
      <c r="K164" s="15">
        <v>4</v>
      </c>
      <c r="L164" s="15">
        <f t="shared" si="89"/>
        <v>0</v>
      </c>
      <c r="M164" s="15">
        <f t="shared" si="90"/>
        <v>0</v>
      </c>
      <c r="N164" s="15">
        <f t="shared" si="91"/>
        <v>1</v>
      </c>
      <c r="O164" s="15">
        <f t="shared" si="92"/>
        <v>0</v>
      </c>
      <c r="P164" s="15">
        <f t="shared" si="93"/>
        <v>0</v>
      </c>
      <c r="Q164" s="15">
        <v>2</v>
      </c>
      <c r="R164" s="15">
        <v>4</v>
      </c>
      <c r="S164" s="15">
        <v>8</v>
      </c>
      <c r="T164" s="15">
        <v>0</v>
      </c>
      <c r="U164" s="15">
        <v>0</v>
      </c>
      <c r="V164" s="15">
        <v>1</v>
      </c>
      <c r="W164" s="15">
        <v>60000</v>
      </c>
      <c r="X164" s="15">
        <v>0</v>
      </c>
      <c r="Y164" s="15">
        <v>1</v>
      </c>
      <c r="Z164" s="15">
        <v>1</v>
      </c>
      <c r="AA164" s="15">
        <f t="shared" si="82"/>
        <v>10</v>
      </c>
      <c r="AB164" s="193">
        <f t="shared" si="108"/>
        <v>400</v>
      </c>
      <c r="AC164" s="15">
        <v>1</v>
      </c>
      <c r="AD164" s="15">
        <v>1</v>
      </c>
      <c r="AE164" s="15">
        <v>10</v>
      </c>
      <c r="AF164" s="15">
        <v>4000</v>
      </c>
      <c r="AG164" s="15">
        <f t="shared" si="94"/>
        <v>4000</v>
      </c>
      <c r="AH164" s="15">
        <v>15</v>
      </c>
      <c r="AI164" s="27">
        <f t="shared" si="95"/>
        <v>400</v>
      </c>
      <c r="AM164" s="15">
        <f t="shared" si="96"/>
        <v>0</v>
      </c>
      <c r="AP164" s="15">
        <f t="shared" si="97"/>
        <v>4000</v>
      </c>
      <c r="AQ164" s="172">
        <f t="shared" si="83"/>
        <v>400</v>
      </c>
      <c r="AR164" s="27">
        <f t="shared" si="98"/>
        <v>1</v>
      </c>
      <c r="AS164" s="172">
        <f t="shared" si="99"/>
        <v>400</v>
      </c>
      <c r="AX164" s="15">
        <f t="shared" si="109"/>
        <v>0</v>
      </c>
      <c r="BI164" s="27">
        <f t="shared" si="100"/>
        <v>0</v>
      </c>
      <c r="BJ164" s="27">
        <f t="shared" si="101"/>
        <v>0</v>
      </c>
      <c r="BR164" s="27">
        <f t="shared" si="102"/>
        <v>0</v>
      </c>
      <c r="BS164" s="27">
        <f t="shared" si="103"/>
        <v>0</v>
      </c>
      <c r="BT164" s="15">
        <v>4</v>
      </c>
      <c r="BU164" s="15">
        <v>4</v>
      </c>
      <c r="BV164" s="15">
        <v>4.333333333333333</v>
      </c>
      <c r="BW164" s="15">
        <v>3.5</v>
      </c>
      <c r="BX164" s="15">
        <v>4.5</v>
      </c>
      <c r="BY164" s="15">
        <f t="shared" si="104"/>
        <v>4.0666666666666664</v>
      </c>
      <c r="BZ164" s="15">
        <v>4</v>
      </c>
      <c r="CA164" s="15">
        <f t="shared" si="105"/>
        <v>0</v>
      </c>
      <c r="CB164" s="15">
        <v>5</v>
      </c>
      <c r="CC164" s="15" t="s">
        <v>1008</v>
      </c>
      <c r="CD164" s="15" t="s">
        <v>1008</v>
      </c>
      <c r="CE164" s="15" t="s">
        <v>1007</v>
      </c>
      <c r="CH164" s="15" t="s">
        <v>1007</v>
      </c>
      <c r="CK164" s="15" t="s">
        <v>1007</v>
      </c>
      <c r="CL164" s="15" t="s">
        <v>1007</v>
      </c>
      <c r="CN164" s="15" t="s">
        <v>1007</v>
      </c>
      <c r="CP164" s="15" t="s">
        <v>1007</v>
      </c>
      <c r="CR164" s="15" t="s">
        <v>1007</v>
      </c>
      <c r="DK164" s="15" t="s">
        <v>612</v>
      </c>
      <c r="DL164" s="15">
        <v>4.4000000000000004</v>
      </c>
      <c r="DM164" s="15">
        <v>4.666666666666667</v>
      </c>
      <c r="DN164" s="15">
        <v>4.75</v>
      </c>
      <c r="DO164" s="15">
        <v>4.2</v>
      </c>
      <c r="DP164" s="15">
        <v>3.6666666666666665</v>
      </c>
      <c r="DQ164" s="15">
        <v>3.75</v>
      </c>
      <c r="DR164" s="27">
        <f t="shared" si="84"/>
        <v>4.2388888888888889</v>
      </c>
      <c r="DS164" s="15">
        <f t="shared" si="110"/>
        <v>0.23333333333333339</v>
      </c>
    </row>
    <row r="165" spans="1:130" x14ac:dyDescent="0.2">
      <c r="A165" s="15">
        <v>82</v>
      </c>
      <c r="B165" s="15">
        <v>308</v>
      </c>
      <c r="C165" s="15">
        <v>1</v>
      </c>
      <c r="D165" s="15">
        <v>5</v>
      </c>
      <c r="E165" s="15">
        <f t="shared" si="85"/>
        <v>0</v>
      </c>
      <c r="F165" s="15">
        <f t="shared" si="86"/>
        <v>0</v>
      </c>
      <c r="G165" s="15">
        <f t="shared" si="87"/>
        <v>1</v>
      </c>
      <c r="H165" s="15">
        <f t="shared" si="88"/>
        <v>0</v>
      </c>
      <c r="I165" s="15">
        <v>1</v>
      </c>
      <c r="J165" s="15">
        <v>55</v>
      </c>
      <c r="K165" s="15">
        <v>4</v>
      </c>
      <c r="L165" s="15">
        <f t="shared" si="89"/>
        <v>0</v>
      </c>
      <c r="M165" s="15">
        <f t="shared" si="90"/>
        <v>0</v>
      </c>
      <c r="N165" s="15">
        <f t="shared" si="91"/>
        <v>1</v>
      </c>
      <c r="O165" s="15">
        <f t="shared" si="92"/>
        <v>0</v>
      </c>
      <c r="P165" s="15">
        <f t="shared" si="93"/>
        <v>0</v>
      </c>
      <c r="Q165" s="15">
        <v>2</v>
      </c>
      <c r="R165" s="15">
        <v>4</v>
      </c>
      <c r="S165" s="15">
        <v>8</v>
      </c>
      <c r="T165" s="15">
        <v>0</v>
      </c>
      <c r="U165" s="15">
        <v>0</v>
      </c>
      <c r="V165" s="15">
        <v>1</v>
      </c>
      <c r="W165" s="15">
        <v>60000</v>
      </c>
      <c r="X165" s="15">
        <v>0</v>
      </c>
      <c r="Y165" s="15">
        <v>0</v>
      </c>
      <c r="Z165" s="15">
        <v>1</v>
      </c>
      <c r="AA165" s="15">
        <f t="shared" si="82"/>
        <v>10</v>
      </c>
      <c r="AB165" s="193">
        <f t="shared" si="108"/>
        <v>450</v>
      </c>
      <c r="AC165" s="159">
        <v>1</v>
      </c>
      <c r="AD165" s="159">
        <v>1</v>
      </c>
      <c r="AE165" s="159">
        <v>10</v>
      </c>
      <c r="AF165" s="159">
        <v>4500</v>
      </c>
      <c r="AG165" s="159">
        <f t="shared" si="94"/>
        <v>4500</v>
      </c>
      <c r="AH165" s="159">
        <v>13</v>
      </c>
      <c r="AI165" s="171">
        <f t="shared" si="95"/>
        <v>450</v>
      </c>
      <c r="AM165" s="15">
        <f t="shared" si="96"/>
        <v>0</v>
      </c>
      <c r="AP165" s="15">
        <f t="shared" si="97"/>
        <v>4500</v>
      </c>
      <c r="AQ165" s="172">
        <f t="shared" si="83"/>
        <v>450</v>
      </c>
      <c r="AR165" s="27">
        <f t="shared" si="98"/>
        <v>1</v>
      </c>
      <c r="AS165" s="172">
        <f t="shared" si="99"/>
        <v>450</v>
      </c>
      <c r="AX165" s="15">
        <f t="shared" si="109"/>
        <v>0</v>
      </c>
      <c r="BI165" s="27">
        <f t="shared" si="100"/>
        <v>0</v>
      </c>
      <c r="BJ165" s="27">
        <f t="shared" si="101"/>
        <v>0</v>
      </c>
      <c r="BR165" s="27">
        <f t="shared" si="102"/>
        <v>0</v>
      </c>
      <c r="BS165" s="27">
        <f t="shared" si="103"/>
        <v>0</v>
      </c>
      <c r="BT165" s="15">
        <v>4</v>
      </c>
      <c r="BU165" s="15">
        <v>4</v>
      </c>
      <c r="BV165" s="15">
        <v>4.333333333333333</v>
      </c>
      <c r="BW165" s="15">
        <v>3.5</v>
      </c>
      <c r="BX165" s="15">
        <v>4.5</v>
      </c>
      <c r="BY165" s="15">
        <f t="shared" si="104"/>
        <v>4.0666666666666664</v>
      </c>
      <c r="BZ165" s="15">
        <v>4</v>
      </c>
      <c r="CA165" s="15">
        <f t="shared" si="105"/>
        <v>0</v>
      </c>
      <c r="CB165" s="15">
        <v>5</v>
      </c>
      <c r="CC165" s="15" t="s">
        <v>1008</v>
      </c>
      <c r="CD165" s="15" t="s">
        <v>1008</v>
      </c>
      <c r="CE165" s="15" t="s">
        <v>1007</v>
      </c>
      <c r="CH165" s="15" t="s">
        <v>1007</v>
      </c>
      <c r="CK165" s="15" t="s">
        <v>1007</v>
      </c>
      <c r="CL165" s="15" t="s">
        <v>1007</v>
      </c>
      <c r="CN165" s="15" t="s">
        <v>1007</v>
      </c>
      <c r="CP165" s="15" t="s">
        <v>1007</v>
      </c>
      <c r="CR165" s="15" t="s">
        <v>1007</v>
      </c>
      <c r="DL165" s="27">
        <v>4</v>
      </c>
      <c r="DM165" s="27">
        <v>4</v>
      </c>
      <c r="DN165" s="27">
        <v>4</v>
      </c>
      <c r="DO165" s="27">
        <v>4.2</v>
      </c>
      <c r="DP165" s="27">
        <v>4.333333333333333</v>
      </c>
      <c r="DQ165" s="27">
        <v>3.5</v>
      </c>
      <c r="DR165" s="27">
        <f t="shared" si="84"/>
        <v>4.0055555555555555</v>
      </c>
      <c r="DS165" s="15">
        <f t="shared" si="110"/>
        <v>-0.57500000000000018</v>
      </c>
    </row>
    <row r="166" spans="1:130" x14ac:dyDescent="0.2">
      <c r="A166" s="15">
        <v>83</v>
      </c>
      <c r="B166" s="15">
        <v>316</v>
      </c>
      <c r="C166" s="15">
        <v>1</v>
      </c>
      <c r="D166" s="15">
        <v>5</v>
      </c>
      <c r="E166" s="15">
        <f t="shared" si="85"/>
        <v>0</v>
      </c>
      <c r="F166" s="15">
        <f t="shared" si="86"/>
        <v>0</v>
      </c>
      <c r="G166" s="15">
        <f t="shared" si="87"/>
        <v>1</v>
      </c>
      <c r="H166" s="15">
        <f t="shared" si="88"/>
        <v>0</v>
      </c>
      <c r="I166" s="15">
        <v>1</v>
      </c>
      <c r="J166" s="15">
        <v>47</v>
      </c>
      <c r="K166" s="15">
        <v>5</v>
      </c>
      <c r="L166" s="15">
        <f t="shared" si="89"/>
        <v>0</v>
      </c>
      <c r="M166" s="15">
        <f t="shared" si="90"/>
        <v>0</v>
      </c>
      <c r="N166" s="15">
        <f t="shared" si="91"/>
        <v>0</v>
      </c>
      <c r="O166" s="15">
        <f t="shared" si="92"/>
        <v>1</v>
      </c>
      <c r="P166" s="15">
        <f t="shared" si="93"/>
        <v>0</v>
      </c>
      <c r="Q166" s="15">
        <v>1</v>
      </c>
      <c r="R166" s="15">
        <v>3</v>
      </c>
      <c r="S166" s="15">
        <v>6</v>
      </c>
      <c r="T166" s="15">
        <v>1</v>
      </c>
      <c r="U166" s="15">
        <v>0</v>
      </c>
      <c r="V166" s="15">
        <v>1</v>
      </c>
      <c r="W166" s="15">
        <v>70000</v>
      </c>
      <c r="X166" s="15">
        <v>0</v>
      </c>
      <c r="Y166" s="15">
        <v>1</v>
      </c>
      <c r="Z166" s="15">
        <v>1</v>
      </c>
      <c r="AA166" s="15">
        <f t="shared" si="82"/>
        <v>6</v>
      </c>
      <c r="AB166" s="193">
        <f t="shared" si="108"/>
        <v>666.66666666666663</v>
      </c>
      <c r="AC166" s="15">
        <v>1</v>
      </c>
      <c r="AD166" s="15">
        <v>1</v>
      </c>
      <c r="AE166" s="15">
        <v>6</v>
      </c>
      <c r="AF166" s="15">
        <v>4000</v>
      </c>
      <c r="AG166" s="15">
        <f t="shared" si="94"/>
        <v>4000</v>
      </c>
      <c r="AH166" s="15">
        <v>14</v>
      </c>
      <c r="AI166" s="27">
        <f t="shared" si="95"/>
        <v>666.66666666666663</v>
      </c>
      <c r="AM166" s="15">
        <f t="shared" si="96"/>
        <v>0</v>
      </c>
      <c r="AP166" s="15">
        <f t="shared" si="97"/>
        <v>4000</v>
      </c>
      <c r="AQ166" s="172">
        <f t="shared" si="83"/>
        <v>666.66666666666663</v>
      </c>
      <c r="AR166" s="27">
        <f t="shared" si="98"/>
        <v>1</v>
      </c>
      <c r="AS166" s="172">
        <f t="shared" si="99"/>
        <v>666.66666666666663</v>
      </c>
      <c r="AX166" s="15">
        <f t="shared" si="109"/>
        <v>0</v>
      </c>
      <c r="BI166" s="27">
        <f t="shared" si="100"/>
        <v>0</v>
      </c>
      <c r="BJ166" s="27">
        <f t="shared" si="101"/>
        <v>0</v>
      </c>
      <c r="BR166" s="27">
        <f t="shared" si="102"/>
        <v>0</v>
      </c>
      <c r="BS166" s="27">
        <f t="shared" si="103"/>
        <v>0</v>
      </c>
      <c r="BT166" s="15">
        <v>4</v>
      </c>
      <c r="BU166" s="15">
        <v>4</v>
      </c>
      <c r="BV166" s="15">
        <v>4</v>
      </c>
      <c r="BW166" s="15">
        <v>4.5</v>
      </c>
      <c r="BX166" s="15">
        <v>3.5</v>
      </c>
      <c r="BY166" s="15">
        <f t="shared" si="104"/>
        <v>4</v>
      </c>
      <c r="BZ166" s="15">
        <v>4</v>
      </c>
      <c r="CA166" s="15">
        <f t="shared" si="105"/>
        <v>1</v>
      </c>
      <c r="CB166" s="15">
        <v>1</v>
      </c>
      <c r="CC166" s="15">
        <f t="shared" si="106"/>
        <v>0</v>
      </c>
      <c r="CD166" s="15">
        <f t="shared" si="107"/>
        <v>0</v>
      </c>
      <c r="CE166" s="15">
        <v>2</v>
      </c>
      <c r="CF166" s="15">
        <v>3</v>
      </c>
      <c r="CG166" s="15">
        <v>2</v>
      </c>
      <c r="CH166" s="15">
        <v>4</v>
      </c>
      <c r="CI166" s="15">
        <v>1</v>
      </c>
      <c r="CJ166" s="15">
        <v>1</v>
      </c>
      <c r="CK166" s="15">
        <v>1</v>
      </c>
      <c r="CL166" s="15">
        <v>1</v>
      </c>
      <c r="CN166" s="15">
        <v>1</v>
      </c>
      <c r="CP166" s="15">
        <v>1</v>
      </c>
      <c r="CR166" s="15">
        <v>1</v>
      </c>
      <c r="CZ166" s="15">
        <v>1</v>
      </c>
      <c r="DA166" s="15">
        <v>3</v>
      </c>
      <c r="DF166" s="15">
        <v>2</v>
      </c>
      <c r="DG166" s="15">
        <v>3</v>
      </c>
      <c r="DL166" s="15">
        <v>4.5999999999999996</v>
      </c>
      <c r="DM166" s="15">
        <v>4.333333333333333</v>
      </c>
      <c r="DN166" s="15">
        <v>4.75</v>
      </c>
      <c r="DO166" s="15">
        <v>4.8</v>
      </c>
      <c r="DP166" s="15">
        <v>4</v>
      </c>
      <c r="DQ166" s="15">
        <v>5</v>
      </c>
      <c r="DR166" s="27">
        <f t="shared" si="84"/>
        <v>4.5805555555555557</v>
      </c>
      <c r="DS166" s="15">
        <f t="shared" si="110"/>
        <v>0.68333333333333357</v>
      </c>
    </row>
    <row r="167" spans="1:130" x14ac:dyDescent="0.2">
      <c r="A167" s="15">
        <v>83</v>
      </c>
      <c r="B167" s="15">
        <v>316</v>
      </c>
      <c r="C167" s="15">
        <v>1</v>
      </c>
      <c r="D167" s="15">
        <v>5</v>
      </c>
      <c r="E167" s="15">
        <f t="shared" si="85"/>
        <v>0</v>
      </c>
      <c r="F167" s="15">
        <f t="shared" si="86"/>
        <v>0</v>
      </c>
      <c r="G167" s="15">
        <f t="shared" si="87"/>
        <v>1</v>
      </c>
      <c r="H167" s="15">
        <f t="shared" si="88"/>
        <v>0</v>
      </c>
      <c r="I167" s="15">
        <v>1</v>
      </c>
      <c r="J167" s="15">
        <v>47</v>
      </c>
      <c r="K167" s="15">
        <v>5</v>
      </c>
      <c r="L167" s="15">
        <f t="shared" si="89"/>
        <v>0</v>
      </c>
      <c r="M167" s="15">
        <f t="shared" si="90"/>
        <v>0</v>
      </c>
      <c r="N167" s="15">
        <f t="shared" si="91"/>
        <v>0</v>
      </c>
      <c r="O167" s="15">
        <f t="shared" si="92"/>
        <v>1</v>
      </c>
      <c r="P167" s="15">
        <f t="shared" si="93"/>
        <v>0</v>
      </c>
      <c r="Q167" s="15">
        <v>1</v>
      </c>
      <c r="R167" s="15">
        <v>3</v>
      </c>
      <c r="S167" s="15">
        <v>6</v>
      </c>
      <c r="T167" s="15">
        <v>1</v>
      </c>
      <c r="U167" s="15">
        <v>0</v>
      </c>
      <c r="V167" s="15">
        <v>1</v>
      </c>
      <c r="W167" s="15">
        <v>70000</v>
      </c>
      <c r="X167" s="15">
        <v>0</v>
      </c>
      <c r="Y167" s="15">
        <v>0</v>
      </c>
      <c r="Z167" s="15">
        <v>1</v>
      </c>
      <c r="AA167" s="15">
        <f t="shared" si="82"/>
        <v>6</v>
      </c>
      <c r="AB167" s="193">
        <f t="shared" si="108"/>
        <v>750</v>
      </c>
      <c r="AC167" s="159">
        <v>1</v>
      </c>
      <c r="AD167" s="159">
        <v>1</v>
      </c>
      <c r="AE167" s="159">
        <v>6</v>
      </c>
      <c r="AF167" s="159">
        <v>4500</v>
      </c>
      <c r="AG167" s="159">
        <f t="shared" si="94"/>
        <v>4500</v>
      </c>
      <c r="AH167" s="159">
        <v>15</v>
      </c>
      <c r="AI167" s="171">
        <f t="shared" si="95"/>
        <v>750</v>
      </c>
      <c r="AM167" s="15">
        <f t="shared" si="96"/>
        <v>0</v>
      </c>
      <c r="AP167" s="15">
        <f t="shared" si="97"/>
        <v>4500</v>
      </c>
      <c r="AQ167" s="172">
        <f t="shared" si="83"/>
        <v>750</v>
      </c>
      <c r="AR167" s="27">
        <f t="shared" si="98"/>
        <v>1</v>
      </c>
      <c r="AS167" s="172">
        <f t="shared" si="99"/>
        <v>750</v>
      </c>
      <c r="AX167" s="15">
        <f t="shared" si="109"/>
        <v>0</v>
      </c>
      <c r="BI167" s="27">
        <f t="shared" si="100"/>
        <v>0</v>
      </c>
      <c r="BJ167" s="27">
        <f t="shared" si="101"/>
        <v>0</v>
      </c>
      <c r="BR167" s="27">
        <f t="shared" si="102"/>
        <v>0</v>
      </c>
      <c r="BS167" s="27">
        <f t="shared" si="103"/>
        <v>0</v>
      </c>
      <c r="BT167" s="15">
        <v>4</v>
      </c>
      <c r="BU167" s="15">
        <v>4</v>
      </c>
      <c r="BV167" s="15">
        <v>4</v>
      </c>
      <c r="BW167" s="15">
        <v>4.5</v>
      </c>
      <c r="BX167" s="15">
        <v>3.5</v>
      </c>
      <c r="BY167" s="15">
        <f t="shared" si="104"/>
        <v>4</v>
      </c>
      <c r="BZ167" s="15">
        <v>4</v>
      </c>
      <c r="CA167" s="15">
        <f t="shared" si="105"/>
        <v>1</v>
      </c>
      <c r="CB167" s="15">
        <v>1</v>
      </c>
      <c r="CC167" s="15">
        <f t="shared" si="106"/>
        <v>0</v>
      </c>
      <c r="CD167" s="15">
        <f t="shared" si="107"/>
        <v>0</v>
      </c>
      <c r="CE167" s="15">
        <v>2</v>
      </c>
      <c r="CF167" s="15">
        <v>3</v>
      </c>
      <c r="CG167" s="15">
        <v>2</v>
      </c>
      <c r="CH167" s="15">
        <v>4</v>
      </c>
      <c r="CI167" s="15">
        <v>1</v>
      </c>
      <c r="CJ167" s="15">
        <v>1</v>
      </c>
      <c r="CK167" s="15">
        <v>1</v>
      </c>
      <c r="CL167" s="15">
        <v>1</v>
      </c>
      <c r="CN167" s="15">
        <v>1</v>
      </c>
      <c r="CP167" s="15">
        <v>1</v>
      </c>
      <c r="CR167" s="15">
        <v>1</v>
      </c>
      <c r="CZ167" s="15">
        <v>1</v>
      </c>
      <c r="DA167" s="15">
        <v>3</v>
      </c>
      <c r="DF167" s="15">
        <v>2</v>
      </c>
      <c r="DG167" s="15">
        <v>3</v>
      </c>
      <c r="DL167" s="27">
        <v>4.2</v>
      </c>
      <c r="DM167" s="27">
        <v>4</v>
      </c>
      <c r="DN167" s="27">
        <v>3.75</v>
      </c>
      <c r="DO167" s="27">
        <v>3.6</v>
      </c>
      <c r="DP167" s="27">
        <v>4.333333333333333</v>
      </c>
      <c r="DQ167" s="27">
        <v>3.5</v>
      </c>
      <c r="DR167" s="27">
        <f t="shared" si="84"/>
        <v>3.8972222222222221</v>
      </c>
      <c r="DS167" s="15">
        <f t="shared" si="110"/>
        <v>-7.7777777777777946E-2</v>
      </c>
    </row>
    <row r="168" spans="1:130" x14ac:dyDescent="0.2">
      <c r="A168" s="15">
        <v>84</v>
      </c>
      <c r="B168" s="15">
        <v>317</v>
      </c>
      <c r="C168" s="15">
        <v>1</v>
      </c>
      <c r="D168" s="15">
        <v>1</v>
      </c>
      <c r="E168" s="15">
        <f t="shared" si="85"/>
        <v>0</v>
      </c>
      <c r="F168" s="15">
        <f t="shared" si="86"/>
        <v>0</v>
      </c>
      <c r="G168" s="15">
        <f t="shared" si="87"/>
        <v>0</v>
      </c>
      <c r="H168" s="15">
        <f t="shared" si="88"/>
        <v>0</v>
      </c>
      <c r="I168" s="15">
        <v>1</v>
      </c>
      <c r="J168" s="15">
        <v>56</v>
      </c>
      <c r="K168" s="15">
        <v>5</v>
      </c>
      <c r="L168" s="15">
        <f t="shared" si="89"/>
        <v>0</v>
      </c>
      <c r="M168" s="15">
        <f t="shared" si="90"/>
        <v>0</v>
      </c>
      <c r="N168" s="15">
        <f t="shared" si="91"/>
        <v>0</v>
      </c>
      <c r="O168" s="15">
        <f t="shared" si="92"/>
        <v>1</v>
      </c>
      <c r="P168" s="15">
        <f t="shared" si="93"/>
        <v>0</v>
      </c>
      <c r="Q168" s="15">
        <v>1</v>
      </c>
      <c r="R168" s="15">
        <v>3</v>
      </c>
      <c r="S168" s="15">
        <v>8</v>
      </c>
      <c r="T168" s="15">
        <v>1</v>
      </c>
      <c r="U168" s="15">
        <v>0</v>
      </c>
      <c r="V168" s="15">
        <v>1</v>
      </c>
      <c r="W168" s="15">
        <v>80000</v>
      </c>
      <c r="X168" s="15">
        <v>0</v>
      </c>
      <c r="Y168" s="15">
        <v>1</v>
      </c>
      <c r="Z168" s="15">
        <v>1</v>
      </c>
      <c r="AA168" s="15">
        <f t="shared" si="82"/>
        <v>18</v>
      </c>
      <c r="AB168" s="193">
        <f t="shared" si="108"/>
        <v>416.66666666666669</v>
      </c>
      <c r="AC168" s="15">
        <v>1</v>
      </c>
      <c r="AD168" s="15">
        <v>1</v>
      </c>
      <c r="AE168" s="15">
        <v>18</v>
      </c>
      <c r="AF168" s="15">
        <v>7500</v>
      </c>
      <c r="AG168" s="15">
        <f t="shared" si="94"/>
        <v>7500</v>
      </c>
      <c r="AH168" s="15">
        <v>15</v>
      </c>
      <c r="AI168" s="27">
        <f t="shared" si="95"/>
        <v>416.66666666666669</v>
      </c>
      <c r="AM168" s="15">
        <f t="shared" si="96"/>
        <v>0</v>
      </c>
      <c r="AP168" s="15">
        <f t="shared" si="97"/>
        <v>7500</v>
      </c>
      <c r="AQ168" s="172">
        <f t="shared" si="83"/>
        <v>416.66666666666669</v>
      </c>
      <c r="AR168" s="27">
        <f t="shared" si="98"/>
        <v>1</v>
      </c>
      <c r="AS168" s="172">
        <f t="shared" si="99"/>
        <v>416.66666666666669</v>
      </c>
      <c r="AX168" s="15">
        <f t="shared" si="109"/>
        <v>0</v>
      </c>
      <c r="BI168" s="27">
        <f t="shared" si="100"/>
        <v>0</v>
      </c>
      <c r="BJ168" s="27">
        <f t="shared" si="101"/>
        <v>0</v>
      </c>
      <c r="BR168" s="27">
        <f t="shared" si="102"/>
        <v>0</v>
      </c>
      <c r="BS168" s="27">
        <f t="shared" si="103"/>
        <v>0</v>
      </c>
      <c r="BT168" s="15">
        <v>4</v>
      </c>
      <c r="BU168" s="15">
        <v>4</v>
      </c>
      <c r="BV168" s="15">
        <v>4.333333333333333</v>
      </c>
      <c r="BW168" s="15">
        <v>4.5</v>
      </c>
      <c r="BX168" s="15">
        <v>3.5</v>
      </c>
      <c r="BY168" s="15">
        <f t="shared" si="104"/>
        <v>4.0666666666666664</v>
      </c>
      <c r="BZ168" s="15">
        <v>3</v>
      </c>
      <c r="CA168" s="15">
        <f t="shared" si="105"/>
        <v>0</v>
      </c>
      <c r="CB168" s="15">
        <v>5</v>
      </c>
      <c r="CC168" s="15" t="s">
        <v>1008</v>
      </c>
      <c r="CD168" s="15" t="s">
        <v>1008</v>
      </c>
      <c r="CE168" s="15" t="s">
        <v>1007</v>
      </c>
      <c r="CH168" s="15" t="s">
        <v>1007</v>
      </c>
      <c r="CK168" s="15" t="s">
        <v>1007</v>
      </c>
      <c r="CL168" s="15" t="s">
        <v>1007</v>
      </c>
      <c r="CN168" s="15" t="s">
        <v>1007</v>
      </c>
      <c r="CP168" s="15" t="s">
        <v>1007</v>
      </c>
      <c r="CR168" s="15" t="s">
        <v>1007</v>
      </c>
      <c r="CZ168" s="15">
        <v>2</v>
      </c>
      <c r="DA168" s="15">
        <v>2</v>
      </c>
      <c r="DB168" s="15">
        <v>1</v>
      </c>
      <c r="DC168" s="15">
        <v>1</v>
      </c>
      <c r="DL168" s="15">
        <v>4.2</v>
      </c>
      <c r="DM168" s="15">
        <v>4.333333333333333</v>
      </c>
      <c r="DN168" s="15">
        <v>4</v>
      </c>
      <c r="DO168" s="15">
        <v>3.4</v>
      </c>
      <c r="DP168" s="15">
        <v>3.6666666666666665</v>
      </c>
      <c r="DQ168" s="15">
        <v>4.25</v>
      </c>
      <c r="DR168" s="27">
        <f t="shared" si="84"/>
        <v>3.9750000000000001</v>
      </c>
      <c r="DS168" s="15">
        <f t="shared" si="110"/>
        <v>0.19722222222222197</v>
      </c>
      <c r="DT168" s="27"/>
      <c r="DU168" s="27"/>
      <c r="DV168" s="27"/>
      <c r="DW168" s="27"/>
      <c r="DX168" s="27"/>
      <c r="DY168" s="27"/>
    </row>
    <row r="169" spans="1:130" x14ac:dyDescent="0.2">
      <c r="A169" s="15">
        <v>84</v>
      </c>
      <c r="B169" s="15">
        <v>317</v>
      </c>
      <c r="C169" s="15">
        <v>1</v>
      </c>
      <c r="D169" s="15">
        <v>1</v>
      </c>
      <c r="E169" s="15">
        <f t="shared" si="85"/>
        <v>0</v>
      </c>
      <c r="F169" s="15">
        <f t="shared" si="86"/>
        <v>0</v>
      </c>
      <c r="G169" s="15">
        <f t="shared" si="87"/>
        <v>0</v>
      </c>
      <c r="H169" s="15">
        <f t="shared" si="88"/>
        <v>0</v>
      </c>
      <c r="I169" s="15">
        <v>1</v>
      </c>
      <c r="J169" s="15">
        <v>56</v>
      </c>
      <c r="K169" s="15">
        <v>5</v>
      </c>
      <c r="L169" s="15">
        <f t="shared" si="89"/>
        <v>0</v>
      </c>
      <c r="M169" s="15">
        <f t="shared" si="90"/>
        <v>0</v>
      </c>
      <c r="N169" s="15">
        <f t="shared" si="91"/>
        <v>0</v>
      </c>
      <c r="O169" s="15">
        <f t="shared" si="92"/>
        <v>1</v>
      </c>
      <c r="P169" s="15">
        <f t="shared" si="93"/>
        <v>0</v>
      </c>
      <c r="Q169" s="15">
        <v>1</v>
      </c>
      <c r="R169" s="15">
        <v>3</v>
      </c>
      <c r="S169" s="15">
        <v>8</v>
      </c>
      <c r="T169" s="15">
        <v>1</v>
      </c>
      <c r="U169" s="15">
        <v>0</v>
      </c>
      <c r="V169" s="15">
        <v>1</v>
      </c>
      <c r="W169" s="15">
        <v>80000</v>
      </c>
      <c r="X169" s="15">
        <v>0</v>
      </c>
      <c r="Y169" s="15">
        <v>0</v>
      </c>
      <c r="Z169" s="15">
        <v>1</v>
      </c>
      <c r="AA169" s="15">
        <f t="shared" si="82"/>
        <v>18</v>
      </c>
      <c r="AB169" s="193">
        <f t="shared" si="108"/>
        <v>388.88888888888891</v>
      </c>
      <c r="AC169" s="159">
        <v>1</v>
      </c>
      <c r="AD169" s="159">
        <v>1</v>
      </c>
      <c r="AE169" s="159">
        <v>18</v>
      </c>
      <c r="AF169" s="159">
        <v>7000</v>
      </c>
      <c r="AG169" s="159">
        <f t="shared" si="94"/>
        <v>7000</v>
      </c>
      <c r="AH169" s="159">
        <v>15</v>
      </c>
      <c r="AI169" s="171">
        <f t="shared" si="95"/>
        <v>388.88888888888891</v>
      </c>
      <c r="AM169" s="15">
        <f t="shared" si="96"/>
        <v>0</v>
      </c>
      <c r="AP169" s="15">
        <f t="shared" si="97"/>
        <v>7000</v>
      </c>
      <c r="AQ169" s="172">
        <f t="shared" si="83"/>
        <v>388.88888888888891</v>
      </c>
      <c r="AR169" s="27">
        <f t="shared" si="98"/>
        <v>1</v>
      </c>
      <c r="AS169" s="172">
        <f t="shared" si="99"/>
        <v>388.88888888888891</v>
      </c>
      <c r="AX169" s="15">
        <f t="shared" si="109"/>
        <v>0</v>
      </c>
      <c r="BI169" s="27">
        <f t="shared" si="100"/>
        <v>0</v>
      </c>
      <c r="BJ169" s="27">
        <f t="shared" si="101"/>
        <v>0</v>
      </c>
      <c r="BR169" s="27">
        <f t="shared" si="102"/>
        <v>0</v>
      </c>
      <c r="BS169" s="27">
        <f t="shared" si="103"/>
        <v>0</v>
      </c>
      <c r="BT169" s="15">
        <v>4</v>
      </c>
      <c r="BU169" s="15">
        <v>4</v>
      </c>
      <c r="BV169" s="15">
        <v>4.333333333333333</v>
      </c>
      <c r="BW169" s="15">
        <v>4.5</v>
      </c>
      <c r="BX169" s="15">
        <v>3.5</v>
      </c>
      <c r="BY169" s="15">
        <f t="shared" si="104"/>
        <v>4.0666666666666664</v>
      </c>
      <c r="BZ169" s="15">
        <v>3</v>
      </c>
      <c r="CA169" s="15">
        <f t="shared" si="105"/>
        <v>0</v>
      </c>
      <c r="CB169" s="15">
        <v>5</v>
      </c>
      <c r="CC169" s="15" t="s">
        <v>1008</v>
      </c>
      <c r="CD169" s="15" t="s">
        <v>1008</v>
      </c>
      <c r="CE169" s="15" t="s">
        <v>1007</v>
      </c>
      <c r="CH169" s="15" t="s">
        <v>1007</v>
      </c>
      <c r="CK169" s="15" t="s">
        <v>1007</v>
      </c>
      <c r="CL169" s="15" t="s">
        <v>1007</v>
      </c>
      <c r="CN169" s="15" t="s">
        <v>1007</v>
      </c>
      <c r="CP169" s="15" t="s">
        <v>1007</v>
      </c>
      <c r="CR169" s="15" t="s">
        <v>1007</v>
      </c>
      <c r="CZ169" s="15">
        <v>2</v>
      </c>
      <c r="DA169" s="15">
        <v>2</v>
      </c>
      <c r="DB169" s="15">
        <v>1</v>
      </c>
      <c r="DC169" s="15">
        <v>1</v>
      </c>
      <c r="DL169" s="27">
        <v>4.5999999999999996</v>
      </c>
      <c r="DM169" s="27">
        <v>4</v>
      </c>
      <c r="DN169" s="27">
        <v>3.5</v>
      </c>
      <c r="DO169" s="27">
        <v>3.4</v>
      </c>
      <c r="DP169" s="27">
        <v>3.6666666666666665</v>
      </c>
      <c r="DQ169" s="27">
        <v>3.5</v>
      </c>
      <c r="DR169" s="27">
        <f t="shared" si="84"/>
        <v>3.7777777777777781</v>
      </c>
      <c r="DS169" s="15">
        <f t="shared" si="110"/>
        <v>-0.39166666666666616</v>
      </c>
    </row>
    <row r="170" spans="1:130" x14ac:dyDescent="0.2">
      <c r="A170" s="15">
        <v>85</v>
      </c>
      <c r="B170" s="15">
        <v>321</v>
      </c>
      <c r="C170" s="15">
        <v>1</v>
      </c>
      <c r="D170" s="15">
        <v>6</v>
      </c>
      <c r="E170" s="15">
        <f t="shared" si="85"/>
        <v>0</v>
      </c>
      <c r="F170" s="15">
        <f t="shared" si="86"/>
        <v>0</v>
      </c>
      <c r="G170" s="15">
        <f t="shared" si="87"/>
        <v>0</v>
      </c>
      <c r="H170" s="15">
        <f t="shared" si="88"/>
        <v>1</v>
      </c>
      <c r="I170" s="15">
        <v>1</v>
      </c>
      <c r="J170" s="15">
        <v>41</v>
      </c>
      <c r="K170" s="15">
        <v>3</v>
      </c>
      <c r="L170" s="15">
        <f t="shared" si="89"/>
        <v>0</v>
      </c>
      <c r="M170" s="15">
        <f t="shared" si="90"/>
        <v>1</v>
      </c>
      <c r="N170" s="15">
        <f t="shared" si="91"/>
        <v>0</v>
      </c>
      <c r="O170" s="15">
        <f t="shared" si="92"/>
        <v>0</v>
      </c>
      <c r="P170" s="15">
        <f t="shared" si="93"/>
        <v>0</v>
      </c>
      <c r="Q170" s="15">
        <v>2</v>
      </c>
      <c r="R170" s="15">
        <v>5</v>
      </c>
      <c r="S170" s="15">
        <v>15</v>
      </c>
      <c r="T170" s="15">
        <v>1</v>
      </c>
      <c r="U170" s="15">
        <v>0</v>
      </c>
      <c r="V170" s="15">
        <v>0</v>
      </c>
      <c r="W170" s="15">
        <v>0</v>
      </c>
      <c r="X170" s="15">
        <v>0</v>
      </c>
      <c r="Y170" s="15">
        <v>1</v>
      </c>
      <c r="Z170" s="15">
        <v>1</v>
      </c>
      <c r="AA170" s="15">
        <f t="shared" si="82"/>
        <v>16</v>
      </c>
      <c r="AB170" s="193">
        <f t="shared" si="108"/>
        <v>625</v>
      </c>
      <c r="AC170" s="15">
        <v>1</v>
      </c>
      <c r="AD170" s="15">
        <v>1</v>
      </c>
      <c r="AE170" s="15">
        <v>16</v>
      </c>
      <c r="AF170" s="15">
        <v>10000</v>
      </c>
      <c r="AG170" s="15">
        <f t="shared" si="94"/>
        <v>10000</v>
      </c>
      <c r="AH170" s="15">
        <v>13</v>
      </c>
      <c r="AI170" s="27">
        <f t="shared" si="95"/>
        <v>625</v>
      </c>
      <c r="AM170" s="15">
        <f t="shared" si="96"/>
        <v>0</v>
      </c>
      <c r="AP170" s="15">
        <f t="shared" si="97"/>
        <v>10000</v>
      </c>
      <c r="AQ170" s="172">
        <f t="shared" si="83"/>
        <v>625</v>
      </c>
      <c r="AR170" s="27">
        <f t="shared" si="98"/>
        <v>1</v>
      </c>
      <c r="AS170" s="172">
        <f t="shared" si="99"/>
        <v>625</v>
      </c>
      <c r="AX170" s="15">
        <f t="shared" si="109"/>
        <v>0</v>
      </c>
      <c r="BI170" s="27">
        <f t="shared" si="100"/>
        <v>0</v>
      </c>
      <c r="BJ170" s="27">
        <f t="shared" si="101"/>
        <v>0</v>
      </c>
      <c r="BR170" s="27">
        <f t="shared" si="102"/>
        <v>0</v>
      </c>
      <c r="BS170" s="27">
        <f t="shared" si="103"/>
        <v>0</v>
      </c>
      <c r="BT170" s="15">
        <v>2</v>
      </c>
      <c r="BU170" s="15">
        <v>3.3333333333333335</v>
      </c>
      <c r="BV170" s="15">
        <v>1.6666666666666667</v>
      </c>
      <c r="BW170" s="15">
        <v>2.5</v>
      </c>
      <c r="BX170" s="15">
        <v>3.5</v>
      </c>
      <c r="BY170" s="15">
        <f t="shared" si="104"/>
        <v>2.6</v>
      </c>
      <c r="BZ170" s="15">
        <v>2</v>
      </c>
      <c r="CA170" s="15">
        <f t="shared" si="105"/>
        <v>0</v>
      </c>
      <c r="CB170" s="15">
        <v>5</v>
      </c>
      <c r="CC170" s="15" t="s">
        <v>1008</v>
      </c>
      <c r="CD170" s="15" t="s">
        <v>1008</v>
      </c>
      <c r="CE170" s="15" t="s">
        <v>1007</v>
      </c>
      <c r="CH170" s="15" t="s">
        <v>1007</v>
      </c>
      <c r="CK170" s="15" t="s">
        <v>1007</v>
      </c>
      <c r="CL170" s="15" t="s">
        <v>1007</v>
      </c>
      <c r="CN170" s="15" t="s">
        <v>1007</v>
      </c>
      <c r="CP170" s="15" t="s">
        <v>1007</v>
      </c>
      <c r="CR170" s="15" t="s">
        <v>1007</v>
      </c>
      <c r="CZ170" s="15">
        <v>1</v>
      </c>
      <c r="DA170" s="15">
        <v>3</v>
      </c>
      <c r="DD170" s="15">
        <v>2</v>
      </c>
      <c r="DE170" s="15">
        <v>3</v>
      </c>
      <c r="DL170" s="15">
        <v>4</v>
      </c>
      <c r="DM170" s="15">
        <v>4.333333333333333</v>
      </c>
      <c r="DN170" s="15">
        <v>3.75</v>
      </c>
      <c r="DO170" s="15">
        <v>3.6</v>
      </c>
      <c r="DP170" s="15">
        <v>4.333333333333333</v>
      </c>
      <c r="DQ170" s="15">
        <v>5</v>
      </c>
      <c r="DR170" s="27">
        <f t="shared" si="84"/>
        <v>4.1694444444444443</v>
      </c>
      <c r="DS170" s="15">
        <f t="shared" si="110"/>
        <v>1.2694444444444444</v>
      </c>
    </row>
    <row r="171" spans="1:130" x14ac:dyDescent="0.2">
      <c r="A171" s="15">
        <v>85</v>
      </c>
      <c r="B171" s="15">
        <v>321</v>
      </c>
      <c r="C171" s="15">
        <v>1</v>
      </c>
      <c r="D171" s="15">
        <v>6</v>
      </c>
      <c r="E171" s="15">
        <f t="shared" si="85"/>
        <v>0</v>
      </c>
      <c r="F171" s="15">
        <f t="shared" si="86"/>
        <v>0</v>
      </c>
      <c r="G171" s="15">
        <f t="shared" si="87"/>
        <v>0</v>
      </c>
      <c r="H171" s="15">
        <f t="shared" si="88"/>
        <v>1</v>
      </c>
      <c r="I171" s="15">
        <v>1</v>
      </c>
      <c r="J171" s="15">
        <v>41</v>
      </c>
      <c r="K171" s="15">
        <v>3</v>
      </c>
      <c r="L171" s="15">
        <f t="shared" si="89"/>
        <v>0</v>
      </c>
      <c r="M171" s="15">
        <f t="shared" si="90"/>
        <v>1</v>
      </c>
      <c r="N171" s="15">
        <f t="shared" si="91"/>
        <v>0</v>
      </c>
      <c r="O171" s="15">
        <f t="shared" si="92"/>
        <v>0</v>
      </c>
      <c r="P171" s="15">
        <f t="shared" si="93"/>
        <v>0</v>
      </c>
      <c r="Q171" s="15">
        <v>2</v>
      </c>
      <c r="R171" s="15">
        <v>5</v>
      </c>
      <c r="S171" s="15">
        <v>15</v>
      </c>
      <c r="T171" s="15">
        <v>1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f t="shared" si="82"/>
        <v>16</v>
      </c>
      <c r="AB171" s="193">
        <f t="shared" si="108"/>
        <v>750</v>
      </c>
      <c r="AC171" s="159">
        <v>1</v>
      </c>
      <c r="AD171" s="159">
        <v>1</v>
      </c>
      <c r="AE171" s="159">
        <v>16</v>
      </c>
      <c r="AF171" s="159">
        <v>12000</v>
      </c>
      <c r="AG171" s="159">
        <f t="shared" si="94"/>
        <v>12000</v>
      </c>
      <c r="AH171" s="159">
        <v>15</v>
      </c>
      <c r="AI171" s="171">
        <f t="shared" si="95"/>
        <v>750</v>
      </c>
      <c r="AM171" s="15">
        <f t="shared" si="96"/>
        <v>0</v>
      </c>
      <c r="AP171" s="15">
        <f t="shared" si="97"/>
        <v>12000</v>
      </c>
      <c r="AQ171" s="172">
        <f t="shared" si="83"/>
        <v>750</v>
      </c>
      <c r="AR171" s="27">
        <f t="shared" si="98"/>
        <v>1</v>
      </c>
      <c r="AS171" s="172">
        <f t="shared" si="99"/>
        <v>750</v>
      </c>
      <c r="AX171" s="15">
        <f t="shared" si="109"/>
        <v>0</v>
      </c>
      <c r="BI171" s="27">
        <f t="shared" si="100"/>
        <v>0</v>
      </c>
      <c r="BJ171" s="27">
        <f t="shared" si="101"/>
        <v>0</v>
      </c>
      <c r="BR171" s="27">
        <f t="shared" si="102"/>
        <v>0</v>
      </c>
      <c r="BS171" s="27">
        <f t="shared" si="103"/>
        <v>0</v>
      </c>
      <c r="BT171" s="15">
        <v>2</v>
      </c>
      <c r="BU171" s="15">
        <v>3.3333333333333335</v>
      </c>
      <c r="BV171" s="15">
        <v>1.6666666666666667</v>
      </c>
      <c r="BW171" s="15">
        <v>2.5</v>
      </c>
      <c r="BX171" s="15">
        <v>3.5</v>
      </c>
      <c r="BY171" s="15">
        <f t="shared" si="104"/>
        <v>2.6</v>
      </c>
      <c r="BZ171" s="15">
        <v>2</v>
      </c>
      <c r="CA171" s="15">
        <f t="shared" si="105"/>
        <v>0</v>
      </c>
      <c r="CB171" s="15">
        <v>5</v>
      </c>
      <c r="CC171" s="15" t="s">
        <v>1008</v>
      </c>
      <c r="CD171" s="15" t="s">
        <v>1008</v>
      </c>
      <c r="CE171" s="15" t="s">
        <v>1007</v>
      </c>
      <c r="CH171" s="15" t="s">
        <v>1007</v>
      </c>
      <c r="CK171" s="15" t="s">
        <v>1007</v>
      </c>
      <c r="CL171" s="15" t="s">
        <v>1007</v>
      </c>
      <c r="CN171" s="15" t="s">
        <v>1007</v>
      </c>
      <c r="CP171" s="15" t="s">
        <v>1007</v>
      </c>
      <c r="CR171" s="15" t="s">
        <v>1007</v>
      </c>
      <c r="CZ171" s="15">
        <v>1</v>
      </c>
      <c r="DA171" s="15">
        <v>3</v>
      </c>
      <c r="DD171" s="15">
        <v>2</v>
      </c>
      <c r="DE171" s="15">
        <v>3</v>
      </c>
      <c r="DL171" s="27">
        <v>3.4</v>
      </c>
      <c r="DM171" s="27">
        <v>3.3333333333333335</v>
      </c>
      <c r="DN171" s="27">
        <v>3</v>
      </c>
      <c r="DO171" s="27">
        <v>3</v>
      </c>
      <c r="DP171" s="27">
        <v>2.6666666666666665</v>
      </c>
      <c r="DQ171" s="27">
        <v>2</v>
      </c>
      <c r="DR171" s="27">
        <f t="shared" si="84"/>
        <v>2.9</v>
      </c>
      <c r="DS171" s="15">
        <f t="shared" si="110"/>
        <v>-0.60333333333333306</v>
      </c>
    </row>
    <row r="172" spans="1:130" x14ac:dyDescent="0.2">
      <c r="A172" s="15">
        <v>86</v>
      </c>
      <c r="B172" s="15">
        <v>325</v>
      </c>
      <c r="C172" s="15">
        <v>1</v>
      </c>
      <c r="D172" s="15">
        <v>6</v>
      </c>
      <c r="E172" s="15">
        <f t="shared" si="85"/>
        <v>0</v>
      </c>
      <c r="F172" s="15">
        <f t="shared" si="86"/>
        <v>0</v>
      </c>
      <c r="G172" s="15">
        <f t="shared" si="87"/>
        <v>0</v>
      </c>
      <c r="H172" s="15">
        <f t="shared" si="88"/>
        <v>1</v>
      </c>
      <c r="I172" s="15">
        <v>1</v>
      </c>
      <c r="J172" s="15">
        <v>51</v>
      </c>
      <c r="K172" s="15">
        <v>4</v>
      </c>
      <c r="L172" s="15">
        <f t="shared" si="89"/>
        <v>0</v>
      </c>
      <c r="M172" s="15">
        <f t="shared" si="90"/>
        <v>0</v>
      </c>
      <c r="N172" s="15">
        <f t="shared" si="91"/>
        <v>1</v>
      </c>
      <c r="O172" s="15">
        <f t="shared" si="92"/>
        <v>0</v>
      </c>
      <c r="P172" s="15">
        <f t="shared" si="93"/>
        <v>0</v>
      </c>
      <c r="Q172" s="15">
        <v>2</v>
      </c>
      <c r="R172" s="15">
        <v>4</v>
      </c>
      <c r="S172" s="15">
        <v>20</v>
      </c>
      <c r="T172" s="15">
        <v>0</v>
      </c>
      <c r="U172" s="15">
        <v>0</v>
      </c>
      <c r="V172" s="15">
        <v>0</v>
      </c>
      <c r="W172" s="15">
        <v>0</v>
      </c>
      <c r="X172" s="15">
        <v>1</v>
      </c>
      <c r="Y172" s="15">
        <v>1</v>
      </c>
      <c r="Z172" s="15">
        <v>1</v>
      </c>
      <c r="AA172" s="15">
        <f t="shared" si="82"/>
        <v>30</v>
      </c>
      <c r="AB172" s="193">
        <f t="shared" si="108"/>
        <v>356</v>
      </c>
      <c r="AC172" s="15">
        <v>2</v>
      </c>
      <c r="AD172" s="15">
        <v>1</v>
      </c>
      <c r="AE172" s="15">
        <v>30</v>
      </c>
      <c r="AF172" s="15">
        <v>10680</v>
      </c>
      <c r="AG172" s="15">
        <f t="shared" si="94"/>
        <v>10680</v>
      </c>
      <c r="AH172" s="15">
        <v>50</v>
      </c>
      <c r="AI172" s="27">
        <f t="shared" si="95"/>
        <v>356</v>
      </c>
      <c r="AM172" s="15">
        <f t="shared" si="96"/>
        <v>0</v>
      </c>
      <c r="AP172" s="15">
        <f t="shared" si="97"/>
        <v>10680</v>
      </c>
      <c r="AQ172" s="172">
        <f t="shared" si="83"/>
        <v>356</v>
      </c>
      <c r="AR172" s="27">
        <f t="shared" si="98"/>
        <v>1</v>
      </c>
      <c r="AS172" s="172">
        <f t="shared" si="99"/>
        <v>356</v>
      </c>
      <c r="AX172" s="15">
        <f t="shared" si="109"/>
        <v>0</v>
      </c>
      <c r="BI172" s="27">
        <f t="shared" si="100"/>
        <v>0</v>
      </c>
      <c r="BJ172" s="27">
        <f t="shared" si="101"/>
        <v>0</v>
      </c>
      <c r="BR172" s="27">
        <f t="shared" si="102"/>
        <v>0</v>
      </c>
      <c r="BS172" s="27">
        <f t="shared" si="103"/>
        <v>0</v>
      </c>
      <c r="BT172" s="15">
        <v>1.25</v>
      </c>
      <c r="BU172" s="15">
        <v>2.3333333333333335</v>
      </c>
      <c r="BV172" s="15">
        <v>2</v>
      </c>
      <c r="BW172" s="15">
        <v>1.5</v>
      </c>
      <c r="BX172" s="15">
        <v>3.5</v>
      </c>
      <c r="BY172" s="15">
        <f t="shared" si="104"/>
        <v>2.1166666666666667</v>
      </c>
      <c r="BZ172" s="15">
        <v>1</v>
      </c>
      <c r="CA172" s="15">
        <f t="shared" si="105"/>
        <v>0</v>
      </c>
      <c r="CB172" s="15">
        <v>5</v>
      </c>
      <c r="CC172" s="15" t="s">
        <v>1008</v>
      </c>
      <c r="CD172" s="15" t="s">
        <v>1008</v>
      </c>
      <c r="CE172" s="15" t="s">
        <v>1007</v>
      </c>
      <c r="CH172" s="15" t="s">
        <v>1007</v>
      </c>
      <c r="CK172" s="15" t="s">
        <v>1007</v>
      </c>
      <c r="CL172" s="15" t="s">
        <v>1007</v>
      </c>
      <c r="CN172" s="15" t="s">
        <v>1007</v>
      </c>
      <c r="CP172" s="15" t="s">
        <v>1007</v>
      </c>
      <c r="CR172" s="15" t="s">
        <v>1007</v>
      </c>
      <c r="CZ172" s="15">
        <v>2</v>
      </c>
      <c r="DA172" s="15">
        <v>3</v>
      </c>
      <c r="DF172" s="15">
        <v>1</v>
      </c>
      <c r="DG172" s="15">
        <v>2</v>
      </c>
      <c r="DL172" s="27"/>
      <c r="DM172" s="15">
        <v>3.8</v>
      </c>
      <c r="DN172" s="15">
        <v>3.3333333333333335</v>
      </c>
      <c r="DO172" s="15">
        <v>3.25</v>
      </c>
      <c r="DP172" s="15">
        <v>3.8</v>
      </c>
      <c r="DQ172" s="15">
        <v>3.3333333333333335</v>
      </c>
      <c r="DR172" s="15">
        <f t="shared" si="84"/>
        <v>3.503333333333333</v>
      </c>
      <c r="DS172" s="15">
        <f t="shared" si="110"/>
        <v>0.25611111111111073</v>
      </c>
    </row>
    <row r="173" spans="1:130" x14ac:dyDescent="0.2">
      <c r="A173" s="15">
        <v>86</v>
      </c>
      <c r="B173" s="15">
        <v>325</v>
      </c>
      <c r="C173" s="15">
        <v>1</v>
      </c>
      <c r="D173" s="15">
        <v>6</v>
      </c>
      <c r="E173" s="15">
        <f t="shared" si="85"/>
        <v>0</v>
      </c>
      <c r="F173" s="15">
        <f t="shared" si="86"/>
        <v>0</v>
      </c>
      <c r="G173" s="15">
        <f t="shared" si="87"/>
        <v>0</v>
      </c>
      <c r="H173" s="15">
        <f t="shared" si="88"/>
        <v>1</v>
      </c>
      <c r="I173" s="15">
        <v>1</v>
      </c>
      <c r="J173" s="15">
        <v>51</v>
      </c>
      <c r="K173" s="15">
        <v>4</v>
      </c>
      <c r="L173" s="15">
        <f t="shared" si="89"/>
        <v>0</v>
      </c>
      <c r="M173" s="15">
        <f t="shared" si="90"/>
        <v>0</v>
      </c>
      <c r="N173" s="15">
        <f t="shared" si="91"/>
        <v>1</v>
      </c>
      <c r="O173" s="15">
        <f t="shared" si="92"/>
        <v>0</v>
      </c>
      <c r="P173" s="15">
        <f t="shared" si="93"/>
        <v>0</v>
      </c>
      <c r="Q173" s="15">
        <v>2</v>
      </c>
      <c r="R173" s="15">
        <v>4</v>
      </c>
      <c r="S173" s="15">
        <v>20</v>
      </c>
      <c r="T173" s="15">
        <v>0</v>
      </c>
      <c r="U173" s="15">
        <v>0</v>
      </c>
      <c r="V173" s="15">
        <v>0</v>
      </c>
      <c r="W173" s="15">
        <v>0</v>
      </c>
      <c r="X173" s="15">
        <v>1</v>
      </c>
      <c r="Y173" s="15">
        <v>0</v>
      </c>
      <c r="Z173" s="15">
        <v>1</v>
      </c>
      <c r="AA173" s="15">
        <f t="shared" si="82"/>
        <v>30</v>
      </c>
      <c r="AB173" s="193">
        <f t="shared" si="108"/>
        <v>366.66666666666669</v>
      </c>
      <c r="AC173" s="159">
        <v>2</v>
      </c>
      <c r="AD173" s="159">
        <v>1</v>
      </c>
      <c r="AE173" s="159">
        <v>30</v>
      </c>
      <c r="AF173" s="159">
        <v>11000</v>
      </c>
      <c r="AG173" s="159">
        <f t="shared" si="94"/>
        <v>11000</v>
      </c>
      <c r="AH173" s="159">
        <v>53</v>
      </c>
      <c r="AI173" s="171">
        <f t="shared" si="95"/>
        <v>366.66666666666669</v>
      </c>
      <c r="AM173" s="15">
        <f t="shared" si="96"/>
        <v>0</v>
      </c>
      <c r="AP173" s="15">
        <f t="shared" si="97"/>
        <v>11000</v>
      </c>
      <c r="AQ173" s="172">
        <f t="shared" si="83"/>
        <v>366.66666666666669</v>
      </c>
      <c r="AR173" s="27">
        <f t="shared" si="98"/>
        <v>1</v>
      </c>
      <c r="AS173" s="172">
        <f t="shared" si="99"/>
        <v>366.66666666666669</v>
      </c>
      <c r="AX173" s="15">
        <f t="shared" si="109"/>
        <v>0</v>
      </c>
      <c r="BI173" s="27">
        <f t="shared" si="100"/>
        <v>0</v>
      </c>
      <c r="BJ173" s="27">
        <f t="shared" si="101"/>
        <v>0</v>
      </c>
      <c r="BR173" s="27">
        <f t="shared" si="102"/>
        <v>0</v>
      </c>
      <c r="BS173" s="27">
        <f t="shared" si="103"/>
        <v>0</v>
      </c>
      <c r="BT173" s="15">
        <v>1.25</v>
      </c>
      <c r="BU173" s="15">
        <v>2.3333333333333335</v>
      </c>
      <c r="BV173" s="15">
        <v>2</v>
      </c>
      <c r="BW173" s="15">
        <v>1.5</v>
      </c>
      <c r="BX173" s="15">
        <v>3.5</v>
      </c>
      <c r="BY173" s="15">
        <f t="shared" si="104"/>
        <v>2.1166666666666667</v>
      </c>
      <c r="BZ173" s="15">
        <v>1</v>
      </c>
      <c r="CA173" s="15">
        <f t="shared" si="105"/>
        <v>0</v>
      </c>
      <c r="CB173" s="15">
        <v>5</v>
      </c>
      <c r="CC173" s="15" t="s">
        <v>1008</v>
      </c>
      <c r="CD173" s="15" t="s">
        <v>1008</v>
      </c>
      <c r="CE173" s="15" t="s">
        <v>1007</v>
      </c>
      <c r="CH173" s="15" t="s">
        <v>1007</v>
      </c>
      <c r="CK173" s="15" t="s">
        <v>1007</v>
      </c>
      <c r="CL173" s="15" t="s">
        <v>1007</v>
      </c>
      <c r="CN173" s="15" t="s">
        <v>1007</v>
      </c>
      <c r="CP173" s="15" t="s">
        <v>1007</v>
      </c>
      <c r="CR173" s="15" t="s">
        <v>1007</v>
      </c>
      <c r="CZ173" s="15">
        <v>2</v>
      </c>
      <c r="DA173" s="15">
        <v>3</v>
      </c>
      <c r="DF173" s="15">
        <v>1</v>
      </c>
      <c r="DG173" s="15">
        <v>2</v>
      </c>
      <c r="DL173" s="27">
        <v>3.8</v>
      </c>
      <c r="DM173" s="27">
        <v>3.3333333333333335</v>
      </c>
      <c r="DN173" s="27">
        <v>3.5</v>
      </c>
      <c r="DO173" s="27">
        <v>2.6</v>
      </c>
      <c r="DP173" s="27">
        <v>3</v>
      </c>
      <c r="DQ173" s="27">
        <v>3.25</v>
      </c>
      <c r="DR173" s="27">
        <f t="shared" si="84"/>
        <v>3.2472222222222222</v>
      </c>
      <c r="DS173" s="15">
        <f t="shared" si="110"/>
        <v>-0.59999999999999964</v>
      </c>
    </row>
    <row r="174" spans="1:130" x14ac:dyDescent="0.2">
      <c r="A174" s="15">
        <v>87</v>
      </c>
      <c r="B174" s="15">
        <v>329</v>
      </c>
      <c r="C174" s="15">
        <v>1</v>
      </c>
      <c r="D174" s="15">
        <v>1</v>
      </c>
      <c r="E174" s="15">
        <f t="shared" si="85"/>
        <v>0</v>
      </c>
      <c r="F174" s="15">
        <f t="shared" si="86"/>
        <v>0</v>
      </c>
      <c r="G174" s="15">
        <f t="shared" si="87"/>
        <v>0</v>
      </c>
      <c r="H174" s="15">
        <f t="shared" si="88"/>
        <v>0</v>
      </c>
      <c r="I174" s="15">
        <v>1</v>
      </c>
      <c r="J174" s="15">
        <v>46</v>
      </c>
      <c r="K174" s="15">
        <v>4</v>
      </c>
      <c r="L174" s="15">
        <f t="shared" si="89"/>
        <v>0</v>
      </c>
      <c r="M174" s="15">
        <f t="shared" si="90"/>
        <v>0</v>
      </c>
      <c r="N174" s="15">
        <f t="shared" si="91"/>
        <v>1</v>
      </c>
      <c r="O174" s="15">
        <f t="shared" si="92"/>
        <v>0</v>
      </c>
      <c r="P174" s="15">
        <f t="shared" si="93"/>
        <v>0</v>
      </c>
      <c r="Q174" s="15">
        <v>2</v>
      </c>
      <c r="R174" s="15">
        <v>5</v>
      </c>
      <c r="S174" s="15">
        <v>15</v>
      </c>
      <c r="T174" s="15">
        <v>1</v>
      </c>
      <c r="U174" s="15">
        <v>0</v>
      </c>
      <c r="V174" s="15">
        <v>0</v>
      </c>
      <c r="W174" s="15">
        <v>0</v>
      </c>
      <c r="X174" s="15">
        <v>1</v>
      </c>
      <c r="Y174" s="15">
        <v>1</v>
      </c>
      <c r="Z174" s="15">
        <v>1</v>
      </c>
      <c r="AA174" s="15">
        <f t="shared" si="82"/>
        <v>26</v>
      </c>
      <c r="AB174" s="193">
        <f t="shared" si="108"/>
        <v>576.92307692307691</v>
      </c>
      <c r="AC174" s="15">
        <v>1</v>
      </c>
      <c r="AD174" s="15">
        <v>1</v>
      </c>
      <c r="AE174" s="15">
        <v>26</v>
      </c>
      <c r="AF174" s="15">
        <v>15000</v>
      </c>
      <c r="AG174" s="15">
        <f t="shared" si="94"/>
        <v>15000</v>
      </c>
      <c r="AH174" s="15">
        <v>15</v>
      </c>
      <c r="AI174" s="27">
        <f t="shared" si="95"/>
        <v>576.92307692307691</v>
      </c>
      <c r="AM174" s="15">
        <f t="shared" si="96"/>
        <v>0</v>
      </c>
      <c r="AP174" s="15">
        <f t="shared" si="97"/>
        <v>15000</v>
      </c>
      <c r="AQ174" s="172">
        <f t="shared" si="83"/>
        <v>576.92307692307691</v>
      </c>
      <c r="AR174" s="27">
        <f t="shared" si="98"/>
        <v>1</v>
      </c>
      <c r="AS174" s="172">
        <f t="shared" si="99"/>
        <v>576.92307692307691</v>
      </c>
      <c r="AX174" s="15">
        <f t="shared" si="109"/>
        <v>0</v>
      </c>
      <c r="BI174" s="27">
        <f t="shared" si="100"/>
        <v>0</v>
      </c>
      <c r="BJ174" s="27">
        <f t="shared" si="101"/>
        <v>0</v>
      </c>
      <c r="BR174" s="27">
        <f t="shared" si="102"/>
        <v>0</v>
      </c>
      <c r="BS174" s="27">
        <f t="shared" si="103"/>
        <v>0</v>
      </c>
      <c r="BT174" s="15">
        <v>1.25</v>
      </c>
      <c r="BU174" s="15">
        <v>2</v>
      </c>
      <c r="BV174" s="15">
        <v>1.3333333333333333</v>
      </c>
      <c r="BW174" s="15">
        <v>1.5</v>
      </c>
      <c r="BX174" s="15">
        <v>3.5</v>
      </c>
      <c r="BY174" s="15">
        <f t="shared" si="104"/>
        <v>1.9166666666666665</v>
      </c>
      <c r="BZ174" s="15">
        <v>1</v>
      </c>
      <c r="CA174" s="15">
        <f t="shared" si="105"/>
        <v>1</v>
      </c>
      <c r="CB174" s="15">
        <v>1</v>
      </c>
      <c r="CC174" s="15">
        <f t="shared" si="106"/>
        <v>0</v>
      </c>
      <c r="CD174" s="15">
        <f t="shared" si="107"/>
        <v>0</v>
      </c>
      <c r="CE174" s="15">
        <v>1</v>
      </c>
      <c r="CF174" s="15">
        <v>4</v>
      </c>
      <c r="CG174" s="15">
        <v>1</v>
      </c>
      <c r="CH174" s="15">
        <v>4</v>
      </c>
      <c r="CI174" s="15">
        <v>2</v>
      </c>
      <c r="CJ174" s="15">
        <v>1</v>
      </c>
      <c r="CK174" s="15">
        <v>1</v>
      </c>
      <c r="CL174" s="15">
        <v>0</v>
      </c>
      <c r="CM174" s="15">
        <v>2</v>
      </c>
      <c r="CN174" s="15">
        <v>1</v>
      </c>
      <c r="CP174" s="15">
        <v>1</v>
      </c>
      <c r="CR174" s="15">
        <v>0</v>
      </c>
      <c r="CZ174" s="15">
        <v>2</v>
      </c>
      <c r="DA174" s="15">
        <v>3</v>
      </c>
      <c r="DF174" s="15">
        <v>1</v>
      </c>
      <c r="DG174" s="15">
        <v>3</v>
      </c>
      <c r="DL174" s="150">
        <v>4.5999999999999996</v>
      </c>
      <c r="DM174" s="150">
        <v>3.6666666666666665</v>
      </c>
      <c r="DN174" s="150">
        <v>4</v>
      </c>
      <c r="DO174" s="150">
        <v>3.4</v>
      </c>
      <c r="DP174" s="150">
        <v>3.6666666666666665</v>
      </c>
      <c r="DQ174" s="150">
        <v>3.75</v>
      </c>
      <c r="DR174" s="27">
        <f t="shared" si="84"/>
        <v>3.8472222222222219</v>
      </c>
      <c r="DS174" s="15">
        <f t="shared" si="110"/>
        <v>5.5555555555550917E-3</v>
      </c>
      <c r="DU174" s="27"/>
      <c r="DV174" s="27"/>
      <c r="DW174" s="27"/>
      <c r="DX174" s="27"/>
      <c r="DY174" s="27"/>
      <c r="DZ174" s="27"/>
    </row>
    <row r="175" spans="1:130" x14ac:dyDescent="0.2">
      <c r="A175" s="15">
        <v>87</v>
      </c>
      <c r="B175" s="15">
        <v>329</v>
      </c>
      <c r="C175" s="15">
        <v>1</v>
      </c>
      <c r="D175" s="15">
        <v>1</v>
      </c>
      <c r="E175" s="15">
        <f t="shared" si="85"/>
        <v>0</v>
      </c>
      <c r="F175" s="15">
        <f t="shared" si="86"/>
        <v>0</v>
      </c>
      <c r="G175" s="15">
        <f t="shared" si="87"/>
        <v>0</v>
      </c>
      <c r="H175" s="15">
        <f t="shared" si="88"/>
        <v>0</v>
      </c>
      <c r="I175" s="15">
        <v>1</v>
      </c>
      <c r="J175" s="15">
        <v>46</v>
      </c>
      <c r="K175" s="15">
        <v>4</v>
      </c>
      <c r="L175" s="15">
        <f t="shared" si="89"/>
        <v>0</v>
      </c>
      <c r="M175" s="15">
        <f t="shared" si="90"/>
        <v>0</v>
      </c>
      <c r="N175" s="15">
        <f t="shared" si="91"/>
        <v>1</v>
      </c>
      <c r="O175" s="15">
        <f t="shared" si="92"/>
        <v>0</v>
      </c>
      <c r="P175" s="15">
        <f t="shared" si="93"/>
        <v>0</v>
      </c>
      <c r="Q175" s="15">
        <v>2</v>
      </c>
      <c r="R175" s="15">
        <v>5</v>
      </c>
      <c r="S175" s="15">
        <v>15</v>
      </c>
      <c r="T175" s="15">
        <v>1</v>
      </c>
      <c r="U175" s="15">
        <v>0</v>
      </c>
      <c r="V175" s="15">
        <v>0</v>
      </c>
      <c r="W175" s="15">
        <v>0</v>
      </c>
      <c r="X175" s="15">
        <v>1</v>
      </c>
      <c r="Y175" s="15">
        <v>0</v>
      </c>
      <c r="Z175" s="15">
        <v>1</v>
      </c>
      <c r="AA175" s="15">
        <f t="shared" si="82"/>
        <v>26</v>
      </c>
      <c r="AB175" s="193">
        <f t="shared" si="108"/>
        <v>600</v>
      </c>
      <c r="AC175" s="159">
        <v>1</v>
      </c>
      <c r="AD175" s="159">
        <v>1</v>
      </c>
      <c r="AE175" s="159">
        <v>26</v>
      </c>
      <c r="AF175" s="159">
        <v>15600</v>
      </c>
      <c r="AG175" s="159">
        <f t="shared" si="94"/>
        <v>15600</v>
      </c>
      <c r="AH175" s="159">
        <v>13</v>
      </c>
      <c r="AI175" s="171">
        <f t="shared" si="95"/>
        <v>600</v>
      </c>
      <c r="AM175" s="15">
        <f t="shared" si="96"/>
        <v>0</v>
      </c>
      <c r="AP175" s="15">
        <f t="shared" si="97"/>
        <v>15600</v>
      </c>
      <c r="AQ175" s="172">
        <f t="shared" si="83"/>
        <v>600</v>
      </c>
      <c r="AR175" s="27">
        <f t="shared" si="98"/>
        <v>1</v>
      </c>
      <c r="AS175" s="172">
        <f t="shared" si="99"/>
        <v>600</v>
      </c>
      <c r="AX175" s="15">
        <f t="shared" si="109"/>
        <v>0</v>
      </c>
      <c r="BI175" s="27">
        <f t="shared" si="100"/>
        <v>0</v>
      </c>
      <c r="BJ175" s="27">
        <f t="shared" si="101"/>
        <v>0</v>
      </c>
      <c r="BR175" s="27">
        <f t="shared" si="102"/>
        <v>0</v>
      </c>
      <c r="BS175" s="27">
        <f t="shared" si="103"/>
        <v>0</v>
      </c>
      <c r="BT175" s="15">
        <v>1.25</v>
      </c>
      <c r="BU175" s="15">
        <v>2</v>
      </c>
      <c r="BV175" s="15">
        <v>1.3333333333333333</v>
      </c>
      <c r="BW175" s="15">
        <v>1.5</v>
      </c>
      <c r="BX175" s="15">
        <v>3.5</v>
      </c>
      <c r="BY175" s="15">
        <f t="shared" si="104"/>
        <v>1.9166666666666665</v>
      </c>
      <c r="BZ175" s="15">
        <v>1</v>
      </c>
      <c r="CA175" s="15">
        <f t="shared" si="105"/>
        <v>1</v>
      </c>
      <c r="CB175" s="15">
        <v>1</v>
      </c>
      <c r="CC175" s="15">
        <f t="shared" si="106"/>
        <v>0</v>
      </c>
      <c r="CD175" s="15">
        <f t="shared" si="107"/>
        <v>0</v>
      </c>
      <c r="CE175" s="15">
        <v>1</v>
      </c>
      <c r="CF175" s="15">
        <v>4</v>
      </c>
      <c r="CG175" s="15">
        <v>1</v>
      </c>
      <c r="CH175" s="15">
        <v>4</v>
      </c>
      <c r="CI175" s="15">
        <v>2</v>
      </c>
      <c r="CJ175" s="15">
        <v>1</v>
      </c>
      <c r="CK175" s="15">
        <v>1</v>
      </c>
      <c r="CL175" s="15">
        <v>0</v>
      </c>
      <c r="CM175" s="15">
        <v>2</v>
      </c>
      <c r="CN175" s="15">
        <v>1</v>
      </c>
      <c r="CP175" s="15">
        <v>1</v>
      </c>
      <c r="CR175" s="15">
        <v>0</v>
      </c>
      <c r="CZ175" s="15">
        <v>2</v>
      </c>
      <c r="DA175" s="15">
        <v>3</v>
      </c>
      <c r="DF175" s="15">
        <v>1</v>
      </c>
      <c r="DG175" s="15">
        <v>3</v>
      </c>
      <c r="DL175" s="150">
        <v>4</v>
      </c>
      <c r="DM175" s="150">
        <v>4</v>
      </c>
      <c r="DN175" s="150">
        <v>3.5</v>
      </c>
      <c r="DO175" s="150">
        <v>3.8</v>
      </c>
      <c r="DP175" s="150">
        <v>4</v>
      </c>
      <c r="DQ175" s="150">
        <v>3.75</v>
      </c>
      <c r="DR175" s="27">
        <f>AVERAGE($DL175:$DQ175)</f>
        <v>3.8416666666666668</v>
      </c>
      <c r="DS175" s="15">
        <f t="shared" si="110"/>
        <v>-0.155555555555555</v>
      </c>
    </row>
    <row r="176" spans="1:130" x14ac:dyDescent="0.2">
      <c r="A176" s="15">
        <v>88</v>
      </c>
      <c r="B176" s="15">
        <v>330</v>
      </c>
      <c r="C176" s="15">
        <v>1</v>
      </c>
      <c r="D176" s="15">
        <v>1</v>
      </c>
      <c r="E176" s="15">
        <f t="shared" si="85"/>
        <v>0</v>
      </c>
      <c r="F176" s="15">
        <f t="shared" si="86"/>
        <v>0</v>
      </c>
      <c r="G176" s="15">
        <f t="shared" si="87"/>
        <v>0</v>
      </c>
      <c r="H176" s="15">
        <f t="shared" si="88"/>
        <v>0</v>
      </c>
      <c r="I176" s="15">
        <v>1</v>
      </c>
      <c r="J176" s="15">
        <v>53</v>
      </c>
      <c r="K176" s="15">
        <v>5</v>
      </c>
      <c r="L176" s="15">
        <f t="shared" si="89"/>
        <v>0</v>
      </c>
      <c r="M176" s="15">
        <f t="shared" si="90"/>
        <v>0</v>
      </c>
      <c r="N176" s="15">
        <f t="shared" si="91"/>
        <v>0</v>
      </c>
      <c r="O176" s="15">
        <f t="shared" si="92"/>
        <v>1</v>
      </c>
      <c r="P176" s="15">
        <f t="shared" si="93"/>
        <v>0</v>
      </c>
      <c r="Q176" s="15">
        <v>1</v>
      </c>
      <c r="R176" s="15">
        <v>3</v>
      </c>
      <c r="S176" s="15">
        <v>5</v>
      </c>
      <c r="T176" s="15">
        <v>1</v>
      </c>
      <c r="U176" s="15">
        <v>0</v>
      </c>
      <c r="V176" s="15">
        <v>1</v>
      </c>
      <c r="W176" s="15">
        <v>50000</v>
      </c>
      <c r="X176" s="15">
        <v>0</v>
      </c>
      <c r="Y176" s="15">
        <v>1</v>
      </c>
      <c r="Z176" s="15">
        <v>1</v>
      </c>
      <c r="AA176" s="15">
        <f t="shared" si="82"/>
        <v>4</v>
      </c>
      <c r="AB176" s="193">
        <f t="shared" si="108"/>
        <v>750</v>
      </c>
      <c r="AC176" s="15">
        <v>1</v>
      </c>
      <c r="AD176" s="15">
        <v>1</v>
      </c>
      <c r="AE176" s="15">
        <v>4</v>
      </c>
      <c r="AF176" s="15">
        <v>3000</v>
      </c>
      <c r="AG176" s="15">
        <f t="shared" si="94"/>
        <v>3000</v>
      </c>
      <c r="AH176" s="15">
        <v>15</v>
      </c>
      <c r="AI176" s="27">
        <f t="shared" si="95"/>
        <v>750</v>
      </c>
      <c r="AM176" s="15">
        <f t="shared" si="96"/>
        <v>0</v>
      </c>
      <c r="AP176" s="15">
        <f t="shared" si="97"/>
        <v>3000</v>
      </c>
      <c r="AQ176" s="172">
        <f t="shared" si="83"/>
        <v>750</v>
      </c>
      <c r="AR176" s="27">
        <f t="shared" si="98"/>
        <v>1</v>
      </c>
      <c r="AS176" s="172">
        <f t="shared" si="99"/>
        <v>750</v>
      </c>
      <c r="AX176" s="15">
        <f t="shared" si="109"/>
        <v>0</v>
      </c>
      <c r="BI176" s="27">
        <f t="shared" si="100"/>
        <v>0</v>
      </c>
      <c r="BJ176" s="27">
        <f t="shared" si="101"/>
        <v>0</v>
      </c>
      <c r="BR176" s="27">
        <f t="shared" si="102"/>
        <v>0</v>
      </c>
      <c r="BS176" s="27">
        <f t="shared" si="103"/>
        <v>0</v>
      </c>
      <c r="BT176" s="15">
        <v>3.75</v>
      </c>
      <c r="BU176" s="15">
        <v>3.6666666666666665</v>
      </c>
      <c r="BV176" s="15">
        <v>4</v>
      </c>
      <c r="BW176" s="15">
        <v>4.5</v>
      </c>
      <c r="BX176" s="15">
        <v>4</v>
      </c>
      <c r="BY176" s="15">
        <f t="shared" si="104"/>
        <v>3.9833333333333329</v>
      </c>
      <c r="BZ176" s="15">
        <v>3</v>
      </c>
      <c r="CA176" s="15">
        <f t="shared" si="105"/>
        <v>0</v>
      </c>
      <c r="CB176" s="15">
        <v>5</v>
      </c>
      <c r="CC176" s="15" t="s">
        <v>1008</v>
      </c>
      <c r="CD176" s="15" t="s">
        <v>1008</v>
      </c>
      <c r="CE176" s="15" t="s">
        <v>1007</v>
      </c>
      <c r="CH176" s="15" t="s">
        <v>1007</v>
      </c>
      <c r="CK176" s="15" t="s">
        <v>1007</v>
      </c>
      <c r="CL176" s="15" t="s">
        <v>1007</v>
      </c>
      <c r="CN176" s="15" t="s">
        <v>1007</v>
      </c>
      <c r="CP176" s="15" t="s">
        <v>1007</v>
      </c>
      <c r="CR176" s="15" t="s">
        <v>1007</v>
      </c>
      <c r="DK176" s="15" t="s">
        <v>612</v>
      </c>
      <c r="DL176" s="150">
        <v>4.2</v>
      </c>
      <c r="DM176" s="150">
        <v>4</v>
      </c>
      <c r="DN176" s="150">
        <v>3.25</v>
      </c>
      <c r="DO176" s="150">
        <v>4.2</v>
      </c>
      <c r="DP176" s="150">
        <v>4.333333333333333</v>
      </c>
      <c r="DQ176" s="150">
        <v>4</v>
      </c>
      <c r="DR176" s="27">
        <f t="shared" si="84"/>
        <v>3.9972222222222218</v>
      </c>
      <c r="DS176" s="15">
        <f t="shared" si="110"/>
        <v>0.37222222222222179</v>
      </c>
      <c r="DT176" s="27"/>
      <c r="DU176" s="27"/>
      <c r="DV176" s="27"/>
      <c r="DW176" s="27"/>
      <c r="DX176" s="27"/>
      <c r="DY176" s="27"/>
    </row>
    <row r="177" spans="1:129" x14ac:dyDescent="0.2">
      <c r="A177" s="15">
        <v>88</v>
      </c>
      <c r="B177" s="15">
        <v>330</v>
      </c>
      <c r="C177" s="15">
        <v>1</v>
      </c>
      <c r="D177" s="15">
        <v>1</v>
      </c>
      <c r="E177" s="15">
        <f t="shared" si="85"/>
        <v>0</v>
      </c>
      <c r="F177" s="15">
        <f t="shared" si="86"/>
        <v>0</v>
      </c>
      <c r="G177" s="15">
        <f t="shared" si="87"/>
        <v>0</v>
      </c>
      <c r="H177" s="15">
        <f t="shared" si="88"/>
        <v>0</v>
      </c>
      <c r="I177" s="15">
        <v>1</v>
      </c>
      <c r="J177" s="15">
        <v>53</v>
      </c>
      <c r="K177" s="15">
        <v>5</v>
      </c>
      <c r="L177" s="15">
        <f t="shared" si="89"/>
        <v>0</v>
      </c>
      <c r="M177" s="15">
        <f t="shared" si="90"/>
        <v>0</v>
      </c>
      <c r="N177" s="15">
        <f t="shared" si="91"/>
        <v>0</v>
      </c>
      <c r="O177" s="15">
        <f t="shared" si="92"/>
        <v>1</v>
      </c>
      <c r="P177" s="15">
        <f t="shared" si="93"/>
        <v>0</v>
      </c>
      <c r="Q177" s="15">
        <v>1</v>
      </c>
      <c r="R177" s="15">
        <v>3</v>
      </c>
      <c r="S177" s="15">
        <v>5</v>
      </c>
      <c r="T177" s="15">
        <v>1</v>
      </c>
      <c r="U177" s="15">
        <v>0</v>
      </c>
      <c r="V177" s="15">
        <v>1</v>
      </c>
      <c r="W177" s="15">
        <v>50000</v>
      </c>
      <c r="X177" s="15">
        <v>0</v>
      </c>
      <c r="Y177" s="15">
        <v>0</v>
      </c>
      <c r="Z177" s="15">
        <v>1</v>
      </c>
      <c r="AA177" s="15">
        <f t="shared" si="82"/>
        <v>4</v>
      </c>
      <c r="AB177" s="193">
        <f t="shared" si="108"/>
        <v>675</v>
      </c>
      <c r="AC177" s="159">
        <v>1</v>
      </c>
      <c r="AD177" s="159">
        <v>1</v>
      </c>
      <c r="AE177" s="159">
        <v>4</v>
      </c>
      <c r="AF177" s="159">
        <v>2700</v>
      </c>
      <c r="AG177" s="159">
        <f t="shared" si="94"/>
        <v>2700</v>
      </c>
      <c r="AH177" s="159">
        <v>13</v>
      </c>
      <c r="AI177" s="171">
        <f t="shared" si="95"/>
        <v>675</v>
      </c>
      <c r="AM177" s="15">
        <f t="shared" si="96"/>
        <v>0</v>
      </c>
      <c r="AP177" s="15">
        <f t="shared" si="97"/>
        <v>2700</v>
      </c>
      <c r="AQ177" s="172">
        <f t="shared" si="83"/>
        <v>675</v>
      </c>
      <c r="AR177" s="27">
        <f t="shared" si="98"/>
        <v>1</v>
      </c>
      <c r="AS177" s="172">
        <f t="shared" si="99"/>
        <v>675</v>
      </c>
      <c r="AX177" s="15">
        <f t="shared" si="109"/>
        <v>0</v>
      </c>
      <c r="BI177" s="27">
        <f t="shared" si="100"/>
        <v>0</v>
      </c>
      <c r="BJ177" s="27">
        <f t="shared" si="101"/>
        <v>0</v>
      </c>
      <c r="BR177" s="27">
        <f t="shared" si="102"/>
        <v>0</v>
      </c>
      <c r="BS177" s="27">
        <f t="shared" si="103"/>
        <v>0</v>
      </c>
      <c r="BT177" s="15">
        <v>3.75</v>
      </c>
      <c r="BU177" s="15">
        <v>3.6666666666666665</v>
      </c>
      <c r="BV177" s="15">
        <v>4</v>
      </c>
      <c r="BW177" s="15">
        <v>4.5</v>
      </c>
      <c r="BX177" s="15">
        <v>4</v>
      </c>
      <c r="BY177" s="15">
        <f t="shared" si="104"/>
        <v>3.9833333333333329</v>
      </c>
      <c r="BZ177" s="15">
        <v>3</v>
      </c>
      <c r="CA177" s="15">
        <f t="shared" si="105"/>
        <v>0</v>
      </c>
      <c r="CB177" s="15">
        <v>5</v>
      </c>
      <c r="CC177" s="15" t="s">
        <v>1008</v>
      </c>
      <c r="CD177" s="15" t="s">
        <v>1008</v>
      </c>
      <c r="CE177" s="15" t="s">
        <v>1007</v>
      </c>
      <c r="CH177" s="15" t="s">
        <v>1007</v>
      </c>
      <c r="CK177" s="15" t="s">
        <v>1007</v>
      </c>
      <c r="CL177" s="15" t="s">
        <v>1007</v>
      </c>
      <c r="CN177" s="15" t="s">
        <v>1007</v>
      </c>
      <c r="CP177" s="15" t="s">
        <v>1007</v>
      </c>
      <c r="CR177" s="15" t="s">
        <v>1007</v>
      </c>
      <c r="DL177" s="166">
        <v>3.6</v>
      </c>
      <c r="DM177" s="166">
        <v>3.3333333333333335</v>
      </c>
      <c r="DN177" s="166">
        <v>3.5</v>
      </c>
      <c r="DO177" s="166">
        <v>3.4</v>
      </c>
      <c r="DP177" s="166">
        <v>3.6666666666666665</v>
      </c>
      <c r="DQ177" s="166">
        <v>4.25</v>
      </c>
      <c r="DR177" s="27">
        <f t="shared" si="84"/>
        <v>3.625</v>
      </c>
      <c r="DS177" s="15">
        <f t="shared" si="110"/>
        <v>-0.43611111111111089</v>
      </c>
    </row>
    <row r="178" spans="1:129" x14ac:dyDescent="0.2">
      <c r="A178" s="15">
        <v>89</v>
      </c>
      <c r="B178" s="15">
        <v>343</v>
      </c>
      <c r="C178" s="15">
        <v>0</v>
      </c>
      <c r="D178" s="15">
        <v>5</v>
      </c>
      <c r="E178" s="15">
        <f t="shared" si="85"/>
        <v>0</v>
      </c>
      <c r="F178" s="15">
        <f t="shared" si="86"/>
        <v>0</v>
      </c>
      <c r="G178" s="15">
        <f t="shared" si="87"/>
        <v>1</v>
      </c>
      <c r="H178" s="15">
        <f t="shared" si="88"/>
        <v>0</v>
      </c>
      <c r="I178" s="15">
        <v>1</v>
      </c>
      <c r="J178" s="15">
        <v>53</v>
      </c>
      <c r="K178" s="15">
        <v>5</v>
      </c>
      <c r="L178" s="15">
        <f t="shared" si="89"/>
        <v>0</v>
      </c>
      <c r="M178" s="15">
        <f t="shared" si="90"/>
        <v>0</v>
      </c>
      <c r="N178" s="15">
        <f t="shared" si="91"/>
        <v>0</v>
      </c>
      <c r="O178" s="15">
        <f t="shared" si="92"/>
        <v>1</v>
      </c>
      <c r="P178" s="15">
        <f t="shared" si="93"/>
        <v>0</v>
      </c>
      <c r="Q178" s="15">
        <v>2</v>
      </c>
      <c r="R178" s="15">
        <v>4</v>
      </c>
      <c r="S178" s="15">
        <v>22</v>
      </c>
      <c r="T178" s="15">
        <v>0</v>
      </c>
      <c r="U178" s="15">
        <v>0</v>
      </c>
      <c r="V178" s="15">
        <v>0</v>
      </c>
      <c r="X178" s="15">
        <v>1</v>
      </c>
      <c r="Y178" s="15">
        <v>1</v>
      </c>
      <c r="Z178" s="15">
        <v>1</v>
      </c>
      <c r="AA178" s="15">
        <f t="shared" si="82"/>
        <v>10</v>
      </c>
      <c r="AB178" s="193">
        <f t="shared" si="108"/>
        <v>2</v>
      </c>
      <c r="AC178" s="15">
        <v>9</v>
      </c>
      <c r="AD178" s="15">
        <v>1</v>
      </c>
      <c r="AE178" s="15">
        <v>10</v>
      </c>
      <c r="AF178" s="15">
        <v>20</v>
      </c>
      <c r="AG178" s="15">
        <f t="shared" si="94"/>
        <v>20</v>
      </c>
      <c r="AH178" s="15">
        <v>1000</v>
      </c>
      <c r="AI178" s="27">
        <f t="shared" si="95"/>
        <v>2</v>
      </c>
      <c r="AM178" s="15">
        <f t="shared" si="96"/>
        <v>0</v>
      </c>
      <c r="AP178" s="15">
        <f t="shared" si="97"/>
        <v>20</v>
      </c>
      <c r="AQ178" s="172">
        <f t="shared" si="83"/>
        <v>2</v>
      </c>
      <c r="AR178" s="27">
        <f t="shared" si="98"/>
        <v>1</v>
      </c>
      <c r="AS178" s="172">
        <f t="shared" si="99"/>
        <v>2</v>
      </c>
      <c r="AX178" s="15">
        <f t="shared" si="109"/>
        <v>0</v>
      </c>
      <c r="BI178" s="27">
        <f t="shared" si="100"/>
        <v>0</v>
      </c>
      <c r="BJ178" s="27">
        <f t="shared" si="101"/>
        <v>0</v>
      </c>
      <c r="BR178" s="27">
        <f t="shared" si="102"/>
        <v>0</v>
      </c>
      <c r="BS178" s="27">
        <f t="shared" si="103"/>
        <v>0</v>
      </c>
      <c r="BT178" s="15">
        <v>1.5</v>
      </c>
      <c r="BU178" s="15">
        <v>2.3333333333333335</v>
      </c>
      <c r="BV178" s="15">
        <v>1.6666666666666667</v>
      </c>
      <c r="BW178" s="15">
        <v>1.5</v>
      </c>
      <c r="BX178" s="15">
        <v>3</v>
      </c>
      <c r="BY178" s="15">
        <f t="shared" si="104"/>
        <v>2</v>
      </c>
      <c r="BZ178" s="15">
        <v>1</v>
      </c>
      <c r="CA178" s="15">
        <f t="shared" si="105"/>
        <v>0</v>
      </c>
      <c r="CB178" s="15">
        <v>5</v>
      </c>
      <c r="CC178" s="15" t="s">
        <v>1008</v>
      </c>
      <c r="CD178" s="15" t="s">
        <v>1008</v>
      </c>
      <c r="CE178" s="15" t="s">
        <v>1007</v>
      </c>
      <c r="CH178" s="15" t="s">
        <v>1007</v>
      </c>
      <c r="CK178" s="15" t="s">
        <v>1007</v>
      </c>
      <c r="CL178" s="15" t="s">
        <v>1007</v>
      </c>
      <c r="CN178" s="15" t="s">
        <v>1007</v>
      </c>
      <c r="CP178" s="15" t="s">
        <v>1007</v>
      </c>
      <c r="CR178" s="15" t="s">
        <v>1007</v>
      </c>
      <c r="CZ178" s="15">
        <v>3</v>
      </c>
      <c r="DA178" s="15">
        <v>4</v>
      </c>
      <c r="DD178" s="15">
        <v>2</v>
      </c>
      <c r="DE178" s="15">
        <v>4</v>
      </c>
      <c r="DF178" s="15">
        <v>1</v>
      </c>
      <c r="DG178" s="15">
        <v>4</v>
      </c>
      <c r="DL178" s="150">
        <v>4.4000000000000004</v>
      </c>
      <c r="DM178" s="150">
        <v>3.6666666666666665</v>
      </c>
      <c r="DN178" s="150">
        <v>4.25</v>
      </c>
      <c r="DO178" s="150">
        <v>3.8</v>
      </c>
      <c r="DP178" s="150">
        <v>4</v>
      </c>
      <c r="DQ178" s="150">
        <v>4.25</v>
      </c>
      <c r="DR178" s="27">
        <f t="shared" si="84"/>
        <v>4.0611111111111109</v>
      </c>
      <c r="DS178" s="15">
        <f t="shared" si="110"/>
        <v>0.89444444444444438</v>
      </c>
      <c r="DT178" s="27"/>
      <c r="DU178" s="27"/>
      <c r="DV178" s="27"/>
      <c r="DW178" s="27"/>
      <c r="DX178" s="27"/>
      <c r="DY178" s="27"/>
    </row>
    <row r="179" spans="1:129" x14ac:dyDescent="0.2">
      <c r="A179" s="15">
        <v>89</v>
      </c>
      <c r="B179" s="15">
        <v>343</v>
      </c>
      <c r="C179" s="15">
        <v>0</v>
      </c>
      <c r="D179" s="15">
        <v>5</v>
      </c>
      <c r="E179" s="15">
        <f t="shared" si="85"/>
        <v>0</v>
      </c>
      <c r="F179" s="15">
        <f t="shared" si="86"/>
        <v>0</v>
      </c>
      <c r="G179" s="15">
        <f t="shared" si="87"/>
        <v>1</v>
      </c>
      <c r="H179" s="15">
        <f t="shared" si="88"/>
        <v>0</v>
      </c>
      <c r="I179" s="15">
        <v>1</v>
      </c>
      <c r="J179" s="15">
        <v>53</v>
      </c>
      <c r="K179" s="15">
        <v>5</v>
      </c>
      <c r="L179" s="15">
        <f t="shared" si="89"/>
        <v>0</v>
      </c>
      <c r="M179" s="15">
        <f t="shared" si="90"/>
        <v>0</v>
      </c>
      <c r="N179" s="15">
        <f t="shared" si="91"/>
        <v>0</v>
      </c>
      <c r="O179" s="15">
        <f t="shared" si="92"/>
        <v>1</v>
      </c>
      <c r="P179" s="15">
        <f t="shared" si="93"/>
        <v>0</v>
      </c>
      <c r="Q179" s="15">
        <v>2</v>
      </c>
      <c r="R179" s="15">
        <v>4</v>
      </c>
      <c r="S179" s="15">
        <v>22</v>
      </c>
      <c r="T179" s="15">
        <v>0</v>
      </c>
      <c r="U179" s="15">
        <v>0</v>
      </c>
      <c r="V179" s="15">
        <v>0</v>
      </c>
      <c r="X179" s="15">
        <v>1</v>
      </c>
      <c r="Y179" s="15">
        <v>0</v>
      </c>
      <c r="Z179" s="15">
        <v>1</v>
      </c>
      <c r="AA179" s="15">
        <f t="shared" si="82"/>
        <v>10</v>
      </c>
      <c r="AB179" s="193">
        <f t="shared" si="108"/>
        <v>1.8</v>
      </c>
      <c r="AC179" s="159">
        <v>9</v>
      </c>
      <c r="AD179" s="159">
        <v>1</v>
      </c>
      <c r="AE179" s="159">
        <v>10</v>
      </c>
      <c r="AF179" s="159">
        <v>18</v>
      </c>
      <c r="AG179" s="159">
        <f t="shared" si="94"/>
        <v>18</v>
      </c>
      <c r="AH179" s="159">
        <v>1300</v>
      </c>
      <c r="AI179" s="171">
        <f t="shared" si="95"/>
        <v>1.8</v>
      </c>
      <c r="AM179" s="15">
        <f t="shared" si="96"/>
        <v>0</v>
      </c>
      <c r="AP179" s="15">
        <f t="shared" si="97"/>
        <v>18</v>
      </c>
      <c r="AQ179" s="172">
        <f t="shared" si="83"/>
        <v>1.8</v>
      </c>
      <c r="AR179" s="27">
        <f t="shared" si="98"/>
        <v>1</v>
      </c>
      <c r="AS179" s="172">
        <f t="shared" si="99"/>
        <v>1.8</v>
      </c>
      <c r="AX179" s="15">
        <f t="shared" si="109"/>
        <v>0</v>
      </c>
      <c r="BI179" s="27">
        <f t="shared" si="100"/>
        <v>0</v>
      </c>
      <c r="BJ179" s="27">
        <f t="shared" si="101"/>
        <v>0</v>
      </c>
      <c r="BR179" s="27">
        <f t="shared" si="102"/>
        <v>0</v>
      </c>
      <c r="BS179" s="27">
        <f t="shared" si="103"/>
        <v>0</v>
      </c>
      <c r="BT179" s="15">
        <v>1.5</v>
      </c>
      <c r="BU179" s="15">
        <v>2.3333333333333335</v>
      </c>
      <c r="BV179" s="15">
        <v>1.6666666666666667</v>
      </c>
      <c r="BW179" s="15">
        <v>1.5</v>
      </c>
      <c r="BX179" s="15">
        <v>3</v>
      </c>
      <c r="BY179" s="15">
        <f t="shared" si="104"/>
        <v>2</v>
      </c>
      <c r="BZ179" s="15">
        <v>1</v>
      </c>
      <c r="CA179" s="15">
        <f t="shared" si="105"/>
        <v>0</v>
      </c>
      <c r="CB179" s="15">
        <v>5</v>
      </c>
      <c r="CC179" s="15" t="s">
        <v>1008</v>
      </c>
      <c r="CD179" s="15" t="s">
        <v>1008</v>
      </c>
      <c r="CE179" s="15" t="s">
        <v>1007</v>
      </c>
      <c r="CH179" s="15" t="s">
        <v>1007</v>
      </c>
      <c r="CK179" s="15" t="s">
        <v>1007</v>
      </c>
      <c r="CL179" s="15" t="s">
        <v>1007</v>
      </c>
      <c r="CN179" s="15" t="s">
        <v>1007</v>
      </c>
      <c r="CP179" s="15" t="s">
        <v>1007</v>
      </c>
      <c r="CR179" s="15" t="s">
        <v>1007</v>
      </c>
      <c r="CZ179" s="15">
        <v>3</v>
      </c>
      <c r="DA179" s="15">
        <v>4</v>
      </c>
      <c r="DD179" s="15">
        <v>2</v>
      </c>
      <c r="DE179" s="15">
        <v>4</v>
      </c>
      <c r="DF179" s="15">
        <v>1</v>
      </c>
      <c r="DG179" s="15">
        <v>4</v>
      </c>
      <c r="DL179" s="166">
        <v>3</v>
      </c>
      <c r="DM179" s="166">
        <v>3</v>
      </c>
      <c r="DN179" s="166">
        <v>3</v>
      </c>
      <c r="DO179" s="166">
        <v>3</v>
      </c>
      <c r="DP179" s="166">
        <v>4</v>
      </c>
      <c r="DQ179" s="166">
        <v>3</v>
      </c>
      <c r="DR179" s="27">
        <f t="shared" si="84"/>
        <v>3.1666666666666665</v>
      </c>
      <c r="DS179" s="15">
        <f t="shared" si="110"/>
        <v>0.53888888888888875</v>
      </c>
    </row>
    <row r="180" spans="1:129" x14ac:dyDescent="0.2">
      <c r="A180" s="15">
        <v>90</v>
      </c>
      <c r="B180" s="15">
        <v>401</v>
      </c>
      <c r="C180" s="15">
        <v>0</v>
      </c>
      <c r="D180" s="15">
        <v>6</v>
      </c>
      <c r="E180" s="15">
        <f t="shared" si="85"/>
        <v>0</v>
      </c>
      <c r="F180" s="15">
        <f t="shared" si="86"/>
        <v>0</v>
      </c>
      <c r="G180" s="15">
        <f t="shared" si="87"/>
        <v>0</v>
      </c>
      <c r="H180" s="15">
        <f t="shared" si="88"/>
        <v>1</v>
      </c>
      <c r="I180" s="15">
        <v>1</v>
      </c>
      <c r="J180" s="15">
        <v>76</v>
      </c>
      <c r="K180" s="15">
        <v>1</v>
      </c>
      <c r="L180" s="15">
        <f t="shared" si="89"/>
        <v>0</v>
      </c>
      <c r="M180" s="15">
        <f t="shared" si="90"/>
        <v>0</v>
      </c>
      <c r="N180" s="15">
        <f t="shared" si="91"/>
        <v>0</v>
      </c>
      <c r="O180" s="15">
        <f t="shared" si="92"/>
        <v>0</v>
      </c>
      <c r="P180" s="15">
        <f t="shared" si="93"/>
        <v>0</v>
      </c>
      <c r="Q180" s="15">
        <v>1</v>
      </c>
      <c r="R180" s="15">
        <v>6</v>
      </c>
      <c r="S180" s="15">
        <v>40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1</v>
      </c>
      <c r="Z180" s="15">
        <v>1</v>
      </c>
      <c r="AA180" s="15">
        <f t="shared" si="82"/>
        <v>10</v>
      </c>
      <c r="AB180" s="193">
        <f t="shared" si="108"/>
        <v>137.5</v>
      </c>
      <c r="AC180" s="15">
        <v>7</v>
      </c>
      <c r="AD180" s="15">
        <v>1</v>
      </c>
      <c r="AE180" s="15">
        <v>10</v>
      </c>
      <c r="AF180" s="15">
        <v>1375</v>
      </c>
      <c r="AG180" s="15">
        <f t="shared" si="94"/>
        <v>1375</v>
      </c>
      <c r="AH180" s="15">
        <v>21.5</v>
      </c>
      <c r="AI180" s="27">
        <f t="shared" si="95"/>
        <v>137.5</v>
      </c>
      <c r="AM180" s="15">
        <f t="shared" si="96"/>
        <v>0</v>
      </c>
      <c r="AP180" s="15">
        <f t="shared" si="97"/>
        <v>1375</v>
      </c>
      <c r="AQ180" s="172">
        <f t="shared" si="83"/>
        <v>137.5</v>
      </c>
      <c r="AR180" s="27">
        <f t="shared" si="98"/>
        <v>1</v>
      </c>
      <c r="AS180" s="172">
        <f t="shared" si="99"/>
        <v>137.5</v>
      </c>
      <c r="AX180" s="15">
        <f t="shared" si="109"/>
        <v>0</v>
      </c>
      <c r="BI180" s="27">
        <f t="shared" si="100"/>
        <v>0</v>
      </c>
      <c r="BJ180" s="27">
        <f t="shared" si="101"/>
        <v>0</v>
      </c>
      <c r="BR180" s="27">
        <f t="shared" si="102"/>
        <v>0</v>
      </c>
      <c r="BS180" s="27">
        <f t="shared" si="103"/>
        <v>0</v>
      </c>
      <c r="BT180" s="15">
        <v>1</v>
      </c>
      <c r="BU180" s="15">
        <v>2.3333333333333335</v>
      </c>
      <c r="BV180" s="15">
        <v>1</v>
      </c>
      <c r="BW180" s="15">
        <v>3.5</v>
      </c>
      <c r="BX180" s="15">
        <v>1</v>
      </c>
      <c r="BY180" s="15">
        <f t="shared" si="104"/>
        <v>1.7666666666666668</v>
      </c>
      <c r="BZ180" s="15">
        <v>5</v>
      </c>
      <c r="CA180" s="15">
        <f t="shared" si="105"/>
        <v>1</v>
      </c>
      <c r="CB180" s="15">
        <v>2</v>
      </c>
      <c r="CC180" s="15">
        <f t="shared" si="106"/>
        <v>0</v>
      </c>
      <c r="CD180" s="15">
        <f t="shared" si="107"/>
        <v>0</v>
      </c>
      <c r="CE180" s="15">
        <v>1</v>
      </c>
      <c r="CF180" s="15">
        <v>4</v>
      </c>
      <c r="CG180" s="15">
        <v>1</v>
      </c>
      <c r="CH180" s="15">
        <v>3</v>
      </c>
      <c r="CI180" s="15">
        <v>1</v>
      </c>
      <c r="CJ180" s="15">
        <v>1</v>
      </c>
      <c r="CK180" s="15">
        <v>1</v>
      </c>
      <c r="CL180" s="15">
        <v>1</v>
      </c>
      <c r="CN180" s="15">
        <v>1</v>
      </c>
      <c r="CP180" s="15">
        <v>1</v>
      </c>
      <c r="CR180" s="15">
        <v>1</v>
      </c>
      <c r="CZ180" s="15">
        <v>1</v>
      </c>
      <c r="DA180" s="15">
        <v>1</v>
      </c>
      <c r="DL180" s="15">
        <v>2.6</v>
      </c>
      <c r="DM180" s="15">
        <v>3.6666666666666665</v>
      </c>
      <c r="DN180" s="15">
        <v>4.5</v>
      </c>
      <c r="DO180" s="15">
        <v>3</v>
      </c>
      <c r="DP180" s="15">
        <v>1</v>
      </c>
      <c r="DQ180" s="15">
        <v>1</v>
      </c>
      <c r="DR180" s="27">
        <f t="shared" si="84"/>
        <v>2.6277777777777778</v>
      </c>
      <c r="DS180" s="15">
        <f t="shared" si="110"/>
        <v>5.5555555555555358E-2</v>
      </c>
    </row>
    <row r="181" spans="1:129" x14ac:dyDescent="0.2">
      <c r="A181" s="15">
        <v>90</v>
      </c>
      <c r="B181" s="15">
        <v>401</v>
      </c>
      <c r="C181" s="15">
        <v>0</v>
      </c>
      <c r="D181" s="15">
        <v>6</v>
      </c>
      <c r="E181" s="15">
        <f t="shared" si="85"/>
        <v>0</v>
      </c>
      <c r="F181" s="15">
        <f t="shared" si="86"/>
        <v>0</v>
      </c>
      <c r="G181" s="15">
        <f t="shared" si="87"/>
        <v>0</v>
      </c>
      <c r="H181" s="15">
        <f t="shared" si="88"/>
        <v>1</v>
      </c>
      <c r="I181" s="15">
        <v>1</v>
      </c>
      <c r="J181" s="15">
        <v>76</v>
      </c>
      <c r="K181" s="15">
        <v>1</v>
      </c>
      <c r="L181" s="15">
        <f t="shared" si="89"/>
        <v>0</v>
      </c>
      <c r="M181" s="15">
        <f t="shared" si="90"/>
        <v>0</v>
      </c>
      <c r="N181" s="15">
        <f t="shared" si="91"/>
        <v>0</v>
      </c>
      <c r="O181" s="15">
        <f t="shared" si="92"/>
        <v>0</v>
      </c>
      <c r="P181" s="15">
        <f t="shared" si="93"/>
        <v>0</v>
      </c>
      <c r="Q181" s="15">
        <v>1</v>
      </c>
      <c r="R181" s="15">
        <v>6</v>
      </c>
      <c r="S181" s="15">
        <v>40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1</v>
      </c>
      <c r="AA181" s="15">
        <f t="shared" si="82"/>
        <v>10</v>
      </c>
      <c r="AB181" s="193">
        <f t="shared" si="108"/>
        <v>137.5</v>
      </c>
      <c r="AC181" s="159">
        <v>7</v>
      </c>
      <c r="AD181" s="159">
        <v>1</v>
      </c>
      <c r="AE181" s="159">
        <v>10</v>
      </c>
      <c r="AF181" s="159">
        <v>1375</v>
      </c>
      <c r="AG181" s="159">
        <f t="shared" si="94"/>
        <v>1375</v>
      </c>
      <c r="AH181" s="159">
        <v>21.5</v>
      </c>
      <c r="AI181" s="171">
        <f t="shared" si="95"/>
        <v>137.5</v>
      </c>
      <c r="AM181" s="15">
        <f t="shared" si="96"/>
        <v>0</v>
      </c>
      <c r="AP181" s="15">
        <f t="shared" si="97"/>
        <v>1375</v>
      </c>
      <c r="AQ181" s="172">
        <f t="shared" si="83"/>
        <v>137.5</v>
      </c>
      <c r="AR181" s="27">
        <f t="shared" si="98"/>
        <v>1</v>
      </c>
      <c r="AS181" s="172">
        <f t="shared" si="99"/>
        <v>137.5</v>
      </c>
      <c r="AX181" s="15">
        <f t="shared" si="109"/>
        <v>0</v>
      </c>
      <c r="BI181" s="27">
        <f t="shared" si="100"/>
        <v>0</v>
      </c>
      <c r="BJ181" s="27">
        <f t="shared" si="101"/>
        <v>0</v>
      </c>
      <c r="BR181" s="27">
        <f t="shared" si="102"/>
        <v>0</v>
      </c>
      <c r="BS181" s="27">
        <f t="shared" si="103"/>
        <v>0</v>
      </c>
      <c r="BT181" s="15">
        <v>1</v>
      </c>
      <c r="BU181" s="15">
        <v>2.3333333333333335</v>
      </c>
      <c r="BV181" s="15">
        <v>1</v>
      </c>
      <c r="BW181" s="15">
        <v>3.5</v>
      </c>
      <c r="BX181" s="15">
        <v>1</v>
      </c>
      <c r="BY181" s="15">
        <f t="shared" si="104"/>
        <v>1.7666666666666668</v>
      </c>
      <c r="BZ181" s="15">
        <v>5</v>
      </c>
      <c r="CA181" s="15">
        <f t="shared" si="105"/>
        <v>1</v>
      </c>
      <c r="CB181" s="15">
        <v>2</v>
      </c>
      <c r="CC181" s="15">
        <f t="shared" si="106"/>
        <v>0</v>
      </c>
      <c r="CD181" s="15">
        <f t="shared" si="107"/>
        <v>0</v>
      </c>
      <c r="CE181" s="15">
        <v>1</v>
      </c>
      <c r="CF181" s="15">
        <v>4</v>
      </c>
      <c r="CG181" s="15">
        <v>1</v>
      </c>
      <c r="CH181" s="15">
        <v>3</v>
      </c>
      <c r="CI181" s="15">
        <v>1</v>
      </c>
      <c r="CJ181" s="15">
        <v>1</v>
      </c>
      <c r="CK181" s="15">
        <v>1</v>
      </c>
      <c r="CL181" s="15">
        <v>1</v>
      </c>
      <c r="CN181" s="15">
        <v>1</v>
      </c>
      <c r="CP181" s="15">
        <v>1</v>
      </c>
      <c r="CR181" s="15">
        <v>1</v>
      </c>
      <c r="CZ181" s="15">
        <v>1</v>
      </c>
      <c r="DA181" s="15">
        <v>1</v>
      </c>
      <c r="DL181" s="27">
        <v>2.6</v>
      </c>
      <c r="DM181" s="27">
        <v>2.3333333333333335</v>
      </c>
      <c r="DN181" s="27">
        <v>4.5</v>
      </c>
      <c r="DO181" s="27">
        <v>3</v>
      </c>
      <c r="DP181" s="27">
        <v>1</v>
      </c>
      <c r="DQ181" s="27">
        <v>2</v>
      </c>
      <c r="DR181" s="27">
        <f t="shared" si="84"/>
        <v>2.5722222222222224</v>
      </c>
      <c r="DS181" s="15">
        <f t="shared" si="110"/>
        <v>-1.388888888888884E-2</v>
      </c>
    </row>
    <row r="182" spans="1:129" x14ac:dyDescent="0.2">
      <c r="A182" s="15">
        <v>91</v>
      </c>
      <c r="B182" s="15">
        <v>402</v>
      </c>
      <c r="C182" s="15">
        <v>0</v>
      </c>
      <c r="D182" s="15">
        <v>6</v>
      </c>
      <c r="E182" s="15">
        <f t="shared" si="85"/>
        <v>0</v>
      </c>
      <c r="F182" s="15">
        <f t="shared" si="86"/>
        <v>0</v>
      </c>
      <c r="G182" s="15">
        <f t="shared" si="87"/>
        <v>0</v>
      </c>
      <c r="H182" s="15">
        <f t="shared" si="88"/>
        <v>1</v>
      </c>
      <c r="I182" s="15">
        <v>1</v>
      </c>
      <c r="J182" s="15">
        <v>58</v>
      </c>
      <c r="K182" s="15">
        <v>2</v>
      </c>
      <c r="L182" s="15">
        <f t="shared" si="89"/>
        <v>1</v>
      </c>
      <c r="M182" s="15">
        <f t="shared" si="90"/>
        <v>0</v>
      </c>
      <c r="N182" s="15">
        <f t="shared" si="91"/>
        <v>0</v>
      </c>
      <c r="O182" s="15">
        <f t="shared" si="92"/>
        <v>0</v>
      </c>
      <c r="P182" s="15">
        <f t="shared" si="93"/>
        <v>0</v>
      </c>
      <c r="Q182" s="15">
        <v>2</v>
      </c>
      <c r="R182" s="15">
        <v>2</v>
      </c>
      <c r="S182" s="15">
        <v>20</v>
      </c>
      <c r="T182" s="15">
        <v>0</v>
      </c>
      <c r="U182" s="15">
        <v>1</v>
      </c>
      <c r="V182" s="15">
        <v>0</v>
      </c>
      <c r="W182" s="15">
        <v>0</v>
      </c>
      <c r="X182" s="15">
        <v>1</v>
      </c>
      <c r="Y182" s="15">
        <v>1</v>
      </c>
      <c r="Z182" s="15">
        <v>1</v>
      </c>
      <c r="AA182" s="15">
        <f t="shared" si="82"/>
        <v>20</v>
      </c>
      <c r="AB182" s="193">
        <f t="shared" si="108"/>
        <v>500</v>
      </c>
      <c r="AC182" s="15">
        <v>7</v>
      </c>
      <c r="AD182" s="15">
        <v>1</v>
      </c>
      <c r="AE182" s="15">
        <v>20</v>
      </c>
      <c r="AF182" s="15">
        <v>10000</v>
      </c>
      <c r="AG182" s="15">
        <f t="shared" si="94"/>
        <v>10000</v>
      </c>
      <c r="AH182" s="15">
        <v>120</v>
      </c>
      <c r="AI182" s="27">
        <f t="shared" si="95"/>
        <v>500</v>
      </c>
      <c r="AM182" s="15">
        <f t="shared" si="96"/>
        <v>0</v>
      </c>
      <c r="AP182" s="15">
        <f t="shared" si="97"/>
        <v>10000</v>
      </c>
      <c r="AQ182" s="172">
        <f t="shared" si="83"/>
        <v>500</v>
      </c>
      <c r="AR182" s="27">
        <f t="shared" si="98"/>
        <v>1</v>
      </c>
      <c r="AS182" s="172">
        <f t="shared" si="99"/>
        <v>500</v>
      </c>
      <c r="AX182" s="15">
        <f t="shared" si="109"/>
        <v>0</v>
      </c>
      <c r="BI182" s="27">
        <f t="shared" si="100"/>
        <v>0</v>
      </c>
      <c r="BJ182" s="27">
        <f t="shared" si="101"/>
        <v>0</v>
      </c>
      <c r="BR182" s="27">
        <f t="shared" si="102"/>
        <v>0</v>
      </c>
      <c r="BS182" s="27">
        <f t="shared" si="103"/>
        <v>0</v>
      </c>
      <c r="BT182" s="15">
        <v>2</v>
      </c>
      <c r="BU182" s="15">
        <v>1.3333333333333333</v>
      </c>
      <c r="BV182" s="15">
        <v>2.3333333333333335</v>
      </c>
      <c r="BW182" s="15">
        <v>2.5</v>
      </c>
      <c r="BX182" s="15">
        <v>3</v>
      </c>
      <c r="BY182" s="15">
        <f t="shared" si="104"/>
        <v>2.2333333333333334</v>
      </c>
      <c r="BZ182" s="15">
        <v>3</v>
      </c>
      <c r="CA182" s="15">
        <f t="shared" si="105"/>
        <v>0</v>
      </c>
      <c r="CB182" s="15">
        <v>5</v>
      </c>
      <c r="CC182" s="15" t="s">
        <v>1008</v>
      </c>
      <c r="CD182" s="15" t="s">
        <v>1008</v>
      </c>
      <c r="CE182" s="15" t="s">
        <v>1007</v>
      </c>
      <c r="CH182" s="15" t="s">
        <v>1007</v>
      </c>
      <c r="CK182" s="15" t="s">
        <v>1007</v>
      </c>
      <c r="CL182" s="15" t="s">
        <v>1007</v>
      </c>
      <c r="CN182" s="15" t="s">
        <v>1007</v>
      </c>
      <c r="CP182" s="15" t="s">
        <v>1007</v>
      </c>
      <c r="CR182" s="15" t="s">
        <v>1007</v>
      </c>
      <c r="CZ182" s="15">
        <v>2</v>
      </c>
      <c r="DA182" s="15">
        <v>1</v>
      </c>
      <c r="DB182" s="15">
        <v>1</v>
      </c>
      <c r="DC182" s="15">
        <v>1</v>
      </c>
      <c r="DD182" s="15">
        <v>3</v>
      </c>
      <c r="DE182" s="15">
        <v>1</v>
      </c>
      <c r="DL182" s="15">
        <v>2.8</v>
      </c>
      <c r="DM182" s="15">
        <v>3.6666666666666665</v>
      </c>
      <c r="DN182" s="15">
        <v>4.5</v>
      </c>
      <c r="DO182" s="15">
        <v>1.8</v>
      </c>
      <c r="DP182" s="15">
        <v>1</v>
      </c>
      <c r="DQ182" s="15">
        <v>1.75</v>
      </c>
      <c r="DR182" s="27">
        <f t="shared" si="84"/>
        <v>2.5861111111111112</v>
      </c>
      <c r="DS182" s="15">
        <f t="shared" si="110"/>
        <v>0</v>
      </c>
    </row>
    <row r="183" spans="1:129" x14ac:dyDescent="0.2">
      <c r="A183" s="15">
        <v>91</v>
      </c>
      <c r="B183" s="15">
        <v>402</v>
      </c>
      <c r="C183" s="15">
        <v>0</v>
      </c>
      <c r="D183" s="15">
        <v>6</v>
      </c>
      <c r="E183" s="15">
        <f t="shared" si="85"/>
        <v>0</v>
      </c>
      <c r="F183" s="15">
        <f t="shared" si="86"/>
        <v>0</v>
      </c>
      <c r="G183" s="15">
        <f t="shared" si="87"/>
        <v>0</v>
      </c>
      <c r="H183" s="15">
        <f t="shared" si="88"/>
        <v>1</v>
      </c>
      <c r="I183" s="15">
        <v>1</v>
      </c>
      <c r="J183" s="15">
        <v>58</v>
      </c>
      <c r="K183" s="15">
        <v>2</v>
      </c>
      <c r="L183" s="15">
        <f t="shared" si="89"/>
        <v>1</v>
      </c>
      <c r="M183" s="15">
        <f t="shared" si="90"/>
        <v>0</v>
      </c>
      <c r="N183" s="15">
        <f t="shared" si="91"/>
        <v>0</v>
      </c>
      <c r="O183" s="15">
        <f t="shared" si="92"/>
        <v>0</v>
      </c>
      <c r="P183" s="15">
        <f t="shared" si="93"/>
        <v>0</v>
      </c>
      <c r="Q183" s="15">
        <v>2</v>
      </c>
      <c r="R183" s="15">
        <v>2</v>
      </c>
      <c r="S183" s="15">
        <v>20</v>
      </c>
      <c r="T183" s="15">
        <v>0</v>
      </c>
      <c r="U183" s="15">
        <v>1</v>
      </c>
      <c r="V183" s="15">
        <v>0</v>
      </c>
      <c r="W183" s="15">
        <v>0</v>
      </c>
      <c r="X183" s="15">
        <v>1</v>
      </c>
      <c r="Y183" s="15">
        <v>0</v>
      </c>
      <c r="Z183" s="15">
        <v>1</v>
      </c>
      <c r="AA183" s="15">
        <f t="shared" si="82"/>
        <v>20</v>
      </c>
      <c r="AB183" s="193">
        <f t="shared" si="108"/>
        <v>250</v>
      </c>
      <c r="AC183" s="159">
        <v>7</v>
      </c>
      <c r="AD183" s="159">
        <v>1</v>
      </c>
      <c r="AE183" s="159">
        <v>20</v>
      </c>
      <c r="AF183" s="159">
        <v>5000</v>
      </c>
      <c r="AG183" s="159">
        <f t="shared" si="94"/>
        <v>5000</v>
      </c>
      <c r="AH183" s="159">
        <v>160</v>
      </c>
      <c r="AI183" s="171">
        <f t="shared" si="95"/>
        <v>250</v>
      </c>
      <c r="AM183" s="15">
        <f t="shared" si="96"/>
        <v>0</v>
      </c>
      <c r="AP183" s="15">
        <f t="shared" si="97"/>
        <v>5000</v>
      </c>
      <c r="AQ183" s="172">
        <f t="shared" si="83"/>
        <v>250</v>
      </c>
      <c r="AR183" s="27">
        <f t="shared" si="98"/>
        <v>1</v>
      </c>
      <c r="AS183" s="172">
        <f t="shared" si="99"/>
        <v>250</v>
      </c>
      <c r="AX183" s="15">
        <f t="shared" si="109"/>
        <v>0</v>
      </c>
      <c r="BI183" s="27">
        <f t="shared" si="100"/>
        <v>0</v>
      </c>
      <c r="BJ183" s="27">
        <f t="shared" si="101"/>
        <v>0</v>
      </c>
      <c r="BR183" s="27">
        <f t="shared" si="102"/>
        <v>0</v>
      </c>
      <c r="BS183" s="27">
        <f t="shared" si="103"/>
        <v>0</v>
      </c>
      <c r="BT183" s="15">
        <v>2</v>
      </c>
      <c r="BU183" s="15">
        <v>1.3333333333333333</v>
      </c>
      <c r="BV183" s="15">
        <v>2.3333333333333335</v>
      </c>
      <c r="BW183" s="15">
        <v>2.5</v>
      </c>
      <c r="BX183" s="15">
        <v>3</v>
      </c>
      <c r="BY183" s="15">
        <f t="shared" si="104"/>
        <v>2.2333333333333334</v>
      </c>
      <c r="BZ183" s="15">
        <v>3</v>
      </c>
      <c r="CA183" s="15">
        <f t="shared" si="105"/>
        <v>0</v>
      </c>
      <c r="CB183" s="15">
        <v>5</v>
      </c>
      <c r="CC183" s="15" t="s">
        <v>1008</v>
      </c>
      <c r="CD183" s="15" t="s">
        <v>1008</v>
      </c>
      <c r="CE183" s="15" t="s">
        <v>1007</v>
      </c>
      <c r="CH183" s="15" t="s">
        <v>1007</v>
      </c>
      <c r="CK183" s="15" t="s">
        <v>1007</v>
      </c>
      <c r="CL183" s="15" t="s">
        <v>1007</v>
      </c>
      <c r="CN183" s="15" t="s">
        <v>1007</v>
      </c>
      <c r="CP183" s="15" t="s">
        <v>1007</v>
      </c>
      <c r="CR183" s="15" t="s">
        <v>1007</v>
      </c>
      <c r="CZ183" s="15">
        <v>2</v>
      </c>
      <c r="DA183" s="15">
        <v>1</v>
      </c>
      <c r="DB183" s="15">
        <v>1</v>
      </c>
      <c r="DC183" s="15">
        <v>1</v>
      </c>
      <c r="DD183" s="15">
        <v>3</v>
      </c>
      <c r="DE183" s="15">
        <v>1</v>
      </c>
      <c r="DL183" s="27">
        <v>2.8</v>
      </c>
      <c r="DM183" s="27">
        <v>3.6666666666666665</v>
      </c>
      <c r="DN183" s="27">
        <v>4.5</v>
      </c>
      <c r="DO183" s="27">
        <v>1.8</v>
      </c>
      <c r="DP183" s="27">
        <v>1</v>
      </c>
      <c r="DQ183" s="27">
        <v>1.75</v>
      </c>
      <c r="DR183" s="27">
        <f t="shared" si="84"/>
        <v>2.5861111111111112</v>
      </c>
      <c r="DS183" s="15">
        <f t="shared" si="110"/>
        <v>-1.7472222222222218</v>
      </c>
    </row>
    <row r="184" spans="1:129" x14ac:dyDescent="0.2">
      <c r="A184" s="15">
        <v>92</v>
      </c>
      <c r="B184" s="15">
        <v>405</v>
      </c>
      <c r="C184" s="15">
        <v>0</v>
      </c>
      <c r="D184" s="15">
        <v>6</v>
      </c>
      <c r="E184" s="15">
        <f t="shared" si="85"/>
        <v>0</v>
      </c>
      <c r="F184" s="15">
        <f t="shared" si="86"/>
        <v>0</v>
      </c>
      <c r="G184" s="15">
        <f t="shared" si="87"/>
        <v>0</v>
      </c>
      <c r="H184" s="15">
        <f t="shared" si="88"/>
        <v>1</v>
      </c>
      <c r="I184" s="15">
        <v>1</v>
      </c>
      <c r="J184" s="15">
        <v>65</v>
      </c>
      <c r="K184" s="15">
        <v>3</v>
      </c>
      <c r="L184" s="15">
        <f t="shared" si="89"/>
        <v>0</v>
      </c>
      <c r="M184" s="15">
        <f t="shared" si="90"/>
        <v>1</v>
      </c>
      <c r="N184" s="15">
        <f t="shared" si="91"/>
        <v>0</v>
      </c>
      <c r="O184" s="15">
        <f t="shared" si="92"/>
        <v>0</v>
      </c>
      <c r="P184" s="15">
        <f t="shared" si="93"/>
        <v>0</v>
      </c>
      <c r="Q184" s="15">
        <v>2</v>
      </c>
      <c r="R184" s="15">
        <v>4</v>
      </c>
      <c r="S184" s="15">
        <v>30</v>
      </c>
      <c r="T184" s="15">
        <v>1</v>
      </c>
      <c r="U184" s="15">
        <v>1</v>
      </c>
      <c r="V184" s="15">
        <v>1</v>
      </c>
      <c r="W184" s="15" t="s">
        <v>1008</v>
      </c>
      <c r="X184" s="15">
        <v>1</v>
      </c>
      <c r="Y184" s="15">
        <v>1</v>
      </c>
      <c r="Z184" s="15">
        <v>0</v>
      </c>
      <c r="AA184" s="15">
        <f t="shared" si="82"/>
        <v>18</v>
      </c>
      <c r="AB184" s="193">
        <f t="shared" si="108"/>
        <v>5666.666666666667</v>
      </c>
      <c r="AC184" s="15">
        <v>2</v>
      </c>
      <c r="AD184" s="15">
        <v>1</v>
      </c>
      <c r="AE184" s="15">
        <v>15</v>
      </c>
      <c r="AF184" s="15">
        <v>48000</v>
      </c>
      <c r="AG184" s="15">
        <f t="shared" si="94"/>
        <v>48000</v>
      </c>
      <c r="AH184" s="15">
        <v>5</v>
      </c>
      <c r="AI184" s="27">
        <f t="shared" si="95"/>
        <v>3200</v>
      </c>
      <c r="AM184" s="15">
        <f t="shared" si="96"/>
        <v>0</v>
      </c>
      <c r="AP184" s="15">
        <f t="shared" si="97"/>
        <v>48000</v>
      </c>
      <c r="AQ184" s="172">
        <f t="shared" si="83"/>
        <v>3200</v>
      </c>
      <c r="AR184" s="27">
        <f t="shared" si="98"/>
        <v>0.83333333333333337</v>
      </c>
      <c r="AS184" s="172">
        <f t="shared" si="99"/>
        <v>2666.666666666667</v>
      </c>
      <c r="AT184" s="15">
        <v>8</v>
      </c>
      <c r="AU184" s="15">
        <v>1</v>
      </c>
      <c r="AV184" s="15">
        <v>3</v>
      </c>
      <c r="AW184" s="15">
        <v>54000</v>
      </c>
      <c r="AX184" s="15">
        <f t="shared" si="109"/>
        <v>54000</v>
      </c>
      <c r="AY184" s="15">
        <v>35</v>
      </c>
      <c r="AZ184" s="15">
        <v>18000</v>
      </c>
      <c r="BG184" s="15">
        <f t="shared" si="111"/>
        <v>54000</v>
      </c>
      <c r="BH184" s="15">
        <f t="shared" si="112"/>
        <v>18000</v>
      </c>
      <c r="BI184" s="27">
        <f t="shared" si="100"/>
        <v>0.16666666666666666</v>
      </c>
      <c r="BJ184" s="27">
        <f t="shared" si="101"/>
        <v>3000</v>
      </c>
      <c r="BR184" s="27">
        <f t="shared" si="102"/>
        <v>0</v>
      </c>
      <c r="BS184" s="27">
        <f t="shared" si="103"/>
        <v>0</v>
      </c>
      <c r="BT184" s="15">
        <v>2.25</v>
      </c>
      <c r="BU184" s="15">
        <v>2.3333333333333335</v>
      </c>
      <c r="BV184" s="15">
        <v>1</v>
      </c>
      <c r="BW184" s="15">
        <v>4</v>
      </c>
      <c r="BX184" s="15">
        <v>2.5</v>
      </c>
      <c r="BY184" s="15">
        <f t="shared" si="104"/>
        <v>2.416666666666667</v>
      </c>
      <c r="BZ184" s="15">
        <v>3</v>
      </c>
      <c r="CA184" s="15">
        <f t="shared" si="105"/>
        <v>0</v>
      </c>
      <c r="CB184" s="15">
        <v>5</v>
      </c>
      <c r="CC184" s="15" t="s">
        <v>1008</v>
      </c>
      <c r="CD184" s="15" t="s">
        <v>1008</v>
      </c>
      <c r="CE184" s="15" t="s">
        <v>1007</v>
      </c>
      <c r="CH184" s="15" t="s">
        <v>1007</v>
      </c>
      <c r="CK184" s="15" t="s">
        <v>1007</v>
      </c>
      <c r="CL184" s="15" t="s">
        <v>1007</v>
      </c>
      <c r="CN184" s="15" t="s">
        <v>1007</v>
      </c>
      <c r="CP184" s="15" t="s">
        <v>1007</v>
      </c>
      <c r="CR184" s="15" t="s">
        <v>1007</v>
      </c>
      <c r="CZ184" s="15">
        <v>1</v>
      </c>
      <c r="DA184" s="15">
        <v>2</v>
      </c>
      <c r="DB184" s="15">
        <v>2</v>
      </c>
      <c r="DC184" s="15">
        <v>2</v>
      </c>
      <c r="DL184" s="15">
        <v>5</v>
      </c>
      <c r="DM184" s="15">
        <v>4</v>
      </c>
      <c r="DN184" s="15">
        <v>5</v>
      </c>
      <c r="DO184" s="15">
        <v>3</v>
      </c>
      <c r="DP184" s="15">
        <v>4</v>
      </c>
      <c r="DQ184" s="15">
        <v>5</v>
      </c>
      <c r="DR184" s="27">
        <f t="shared" si="84"/>
        <v>4.333333333333333</v>
      </c>
      <c r="DS184" s="15">
        <f t="shared" si="110"/>
        <v>0.16666666666666607</v>
      </c>
    </row>
    <row r="185" spans="1:129" x14ac:dyDescent="0.2">
      <c r="A185" s="15">
        <v>92</v>
      </c>
      <c r="B185" s="15">
        <v>405</v>
      </c>
      <c r="C185" s="15">
        <v>0</v>
      </c>
      <c r="D185" s="15">
        <v>6</v>
      </c>
      <c r="E185" s="15">
        <f t="shared" si="85"/>
        <v>0</v>
      </c>
      <c r="F185" s="15">
        <f t="shared" si="86"/>
        <v>0</v>
      </c>
      <c r="G185" s="15">
        <f t="shared" si="87"/>
        <v>0</v>
      </c>
      <c r="H185" s="15">
        <f t="shared" si="88"/>
        <v>1</v>
      </c>
      <c r="I185" s="15">
        <v>1</v>
      </c>
      <c r="J185" s="15">
        <v>65</v>
      </c>
      <c r="K185" s="15">
        <v>3</v>
      </c>
      <c r="L185" s="15">
        <f t="shared" si="89"/>
        <v>0</v>
      </c>
      <c r="M185" s="15">
        <f t="shared" si="90"/>
        <v>1</v>
      </c>
      <c r="N185" s="15">
        <f t="shared" si="91"/>
        <v>0</v>
      </c>
      <c r="O185" s="15">
        <f t="shared" si="92"/>
        <v>0</v>
      </c>
      <c r="P185" s="15">
        <f t="shared" si="93"/>
        <v>0</v>
      </c>
      <c r="Q185" s="15">
        <v>2</v>
      </c>
      <c r="R185" s="15">
        <v>4</v>
      </c>
      <c r="S185" s="15">
        <v>30</v>
      </c>
      <c r="T185" s="15">
        <v>1</v>
      </c>
      <c r="U185" s="15">
        <v>1</v>
      </c>
      <c r="V185" s="15">
        <v>1</v>
      </c>
      <c r="W185" s="15" t="s">
        <v>1008</v>
      </c>
      <c r="X185" s="15">
        <v>1</v>
      </c>
      <c r="Y185" s="15">
        <v>0</v>
      </c>
      <c r="Z185" s="15">
        <v>0</v>
      </c>
      <c r="AA185" s="15">
        <f t="shared" si="82"/>
        <v>18</v>
      </c>
      <c r="AB185" s="193">
        <f t="shared" si="108"/>
        <v>5666.666666666667</v>
      </c>
      <c r="AC185" s="159">
        <v>2</v>
      </c>
      <c r="AD185" s="159">
        <v>1</v>
      </c>
      <c r="AE185" s="159">
        <v>15</v>
      </c>
      <c r="AF185" s="159">
        <v>48000</v>
      </c>
      <c r="AG185" s="159">
        <f t="shared" si="94"/>
        <v>48000</v>
      </c>
      <c r="AH185" s="159">
        <v>9</v>
      </c>
      <c r="AI185" s="171">
        <f t="shared" si="95"/>
        <v>3200</v>
      </c>
      <c r="AM185" s="15">
        <f t="shared" si="96"/>
        <v>0</v>
      </c>
      <c r="AP185" s="15">
        <f t="shared" si="97"/>
        <v>48000</v>
      </c>
      <c r="AQ185" s="172">
        <f t="shared" si="83"/>
        <v>3200</v>
      </c>
      <c r="AR185" s="27">
        <f t="shared" si="98"/>
        <v>0.83333333333333337</v>
      </c>
      <c r="AS185" s="172">
        <f t="shared" si="99"/>
        <v>2666.666666666667</v>
      </c>
      <c r="AT185" s="15">
        <v>8</v>
      </c>
      <c r="AU185" s="15">
        <v>1</v>
      </c>
      <c r="AV185" s="15">
        <v>3</v>
      </c>
      <c r="AW185" s="15">
        <v>54000</v>
      </c>
      <c r="AX185" s="15">
        <f t="shared" si="109"/>
        <v>54000</v>
      </c>
      <c r="AY185" s="15">
        <v>20</v>
      </c>
      <c r="BG185" s="15">
        <f t="shared" si="111"/>
        <v>54000</v>
      </c>
      <c r="BH185" s="15">
        <f t="shared" si="112"/>
        <v>18000</v>
      </c>
      <c r="BI185" s="27">
        <f t="shared" si="100"/>
        <v>0.16666666666666666</v>
      </c>
      <c r="BJ185" s="27">
        <f t="shared" si="101"/>
        <v>3000</v>
      </c>
      <c r="BR185" s="27">
        <f t="shared" si="102"/>
        <v>0</v>
      </c>
      <c r="BS185" s="27">
        <f t="shared" si="103"/>
        <v>0</v>
      </c>
      <c r="BT185" s="15">
        <v>2.25</v>
      </c>
      <c r="BU185" s="15">
        <v>2.3333333333333335</v>
      </c>
      <c r="BV185" s="15">
        <v>1</v>
      </c>
      <c r="BW185" s="15">
        <v>4</v>
      </c>
      <c r="BX185" s="15">
        <v>2.5</v>
      </c>
      <c r="BY185" s="15">
        <f t="shared" si="104"/>
        <v>2.416666666666667</v>
      </c>
      <c r="BZ185" s="15">
        <v>3</v>
      </c>
      <c r="CA185" s="15">
        <f t="shared" si="105"/>
        <v>0</v>
      </c>
      <c r="CB185" s="15">
        <v>5</v>
      </c>
      <c r="CC185" s="15" t="s">
        <v>1008</v>
      </c>
      <c r="CD185" s="15" t="s">
        <v>1008</v>
      </c>
      <c r="CE185" s="15" t="s">
        <v>1007</v>
      </c>
      <c r="CH185" s="15" t="s">
        <v>1007</v>
      </c>
      <c r="CK185" s="15" t="s">
        <v>1007</v>
      </c>
      <c r="CL185" s="15" t="s">
        <v>1007</v>
      </c>
      <c r="CN185" s="15" t="s">
        <v>1007</v>
      </c>
      <c r="CP185" s="15" t="s">
        <v>1007</v>
      </c>
      <c r="CR185" s="15" t="s">
        <v>1007</v>
      </c>
      <c r="CZ185" s="15">
        <v>1</v>
      </c>
      <c r="DA185" s="15">
        <v>2</v>
      </c>
      <c r="DB185" s="15">
        <v>2</v>
      </c>
      <c r="DC185" s="15">
        <v>2</v>
      </c>
      <c r="DL185" s="27">
        <v>5</v>
      </c>
      <c r="DM185" s="27">
        <v>4</v>
      </c>
      <c r="DN185" s="27">
        <v>5</v>
      </c>
      <c r="DO185" s="27">
        <v>3</v>
      </c>
      <c r="DP185" s="27">
        <v>3</v>
      </c>
      <c r="DQ185" s="27">
        <v>5</v>
      </c>
      <c r="DR185" s="27">
        <f t="shared" si="84"/>
        <v>4.166666666666667</v>
      </c>
      <c r="DS185" s="15">
        <f t="shared" si="110"/>
        <v>0.87500000000000044</v>
      </c>
    </row>
    <row r="186" spans="1:129" x14ac:dyDescent="0.2">
      <c r="A186" s="15">
        <v>93</v>
      </c>
      <c r="B186" s="15">
        <v>406</v>
      </c>
      <c r="C186" s="15">
        <v>0</v>
      </c>
      <c r="D186" s="15">
        <v>6</v>
      </c>
      <c r="E186" s="15">
        <f t="shared" si="85"/>
        <v>0</v>
      </c>
      <c r="F186" s="15">
        <f t="shared" si="86"/>
        <v>0</v>
      </c>
      <c r="G186" s="15">
        <f t="shared" si="87"/>
        <v>0</v>
      </c>
      <c r="H186" s="15">
        <f t="shared" si="88"/>
        <v>1</v>
      </c>
      <c r="I186" s="15">
        <v>1</v>
      </c>
      <c r="J186" s="15">
        <v>66</v>
      </c>
      <c r="K186" s="15">
        <v>5</v>
      </c>
      <c r="L186" s="15">
        <f t="shared" si="89"/>
        <v>0</v>
      </c>
      <c r="M186" s="15">
        <f t="shared" si="90"/>
        <v>0</v>
      </c>
      <c r="N186" s="15">
        <f t="shared" si="91"/>
        <v>0</v>
      </c>
      <c r="O186" s="15">
        <f t="shared" si="92"/>
        <v>1</v>
      </c>
      <c r="P186" s="15">
        <f t="shared" si="93"/>
        <v>0</v>
      </c>
      <c r="Q186" s="15">
        <v>2</v>
      </c>
      <c r="R186" s="15">
        <v>4</v>
      </c>
      <c r="S186" s="15">
        <v>35</v>
      </c>
      <c r="T186" s="15">
        <v>1</v>
      </c>
      <c r="U186" s="15">
        <v>1</v>
      </c>
      <c r="V186" s="15">
        <v>1</v>
      </c>
      <c r="W186" s="15" t="s">
        <v>1008</v>
      </c>
      <c r="X186" s="15">
        <v>1</v>
      </c>
      <c r="Y186" s="15">
        <v>1</v>
      </c>
      <c r="Z186" s="15">
        <v>0</v>
      </c>
      <c r="AA186" s="15">
        <f t="shared" si="82"/>
        <v>40</v>
      </c>
      <c r="AB186" s="193">
        <f t="shared" si="108"/>
        <v>900</v>
      </c>
      <c r="AC186" s="15">
        <v>2</v>
      </c>
      <c r="AD186" s="15">
        <v>1</v>
      </c>
      <c r="AE186" s="15">
        <v>10</v>
      </c>
      <c r="AF186" s="15">
        <v>0</v>
      </c>
      <c r="AG186" s="15">
        <f t="shared" si="94"/>
        <v>0</v>
      </c>
      <c r="AH186" s="15">
        <v>0</v>
      </c>
      <c r="AI186" s="27">
        <f t="shared" si="95"/>
        <v>0</v>
      </c>
      <c r="AM186" s="15">
        <f t="shared" si="96"/>
        <v>0</v>
      </c>
      <c r="AP186" s="15">
        <f t="shared" si="97"/>
        <v>0</v>
      </c>
      <c r="AQ186" s="172">
        <f t="shared" si="83"/>
        <v>0</v>
      </c>
      <c r="AR186" s="27">
        <f t="shared" si="98"/>
        <v>0.25</v>
      </c>
      <c r="AS186" s="172">
        <f t="shared" si="99"/>
        <v>0</v>
      </c>
      <c r="AT186" s="15">
        <v>1</v>
      </c>
      <c r="AU186" s="15">
        <v>2</v>
      </c>
      <c r="AV186" s="15">
        <v>30</v>
      </c>
      <c r="AW186" s="15">
        <v>18000</v>
      </c>
      <c r="AX186" s="15">
        <f t="shared" si="109"/>
        <v>36000</v>
      </c>
      <c r="AY186" s="15">
        <v>9</v>
      </c>
      <c r="AZ186" s="15">
        <v>600</v>
      </c>
      <c r="BG186" s="15">
        <f t="shared" si="111"/>
        <v>36000</v>
      </c>
      <c r="BH186" s="15">
        <f t="shared" si="112"/>
        <v>1200</v>
      </c>
      <c r="BI186" s="27">
        <f t="shared" si="100"/>
        <v>0.75</v>
      </c>
      <c r="BJ186" s="27">
        <f t="shared" si="101"/>
        <v>900</v>
      </c>
      <c r="BR186" s="27">
        <f t="shared" si="102"/>
        <v>0</v>
      </c>
      <c r="BS186" s="27">
        <f t="shared" si="103"/>
        <v>0</v>
      </c>
      <c r="BT186" s="15">
        <v>2</v>
      </c>
      <c r="BU186" s="15">
        <v>1.6666666666666667</v>
      </c>
      <c r="BV186" s="15">
        <v>1</v>
      </c>
      <c r="BW186" s="15">
        <v>1.5</v>
      </c>
      <c r="BX186" s="15">
        <v>4</v>
      </c>
      <c r="BY186" s="15">
        <f t="shared" si="104"/>
        <v>2.0333333333333337</v>
      </c>
      <c r="BZ186" s="15">
        <v>5</v>
      </c>
      <c r="CA186" s="15">
        <f t="shared" si="105"/>
        <v>0</v>
      </c>
      <c r="CB186" s="15">
        <v>5</v>
      </c>
      <c r="CC186" s="15" t="s">
        <v>1008</v>
      </c>
      <c r="CD186" s="15" t="s">
        <v>1008</v>
      </c>
      <c r="CE186" s="15" t="s">
        <v>1007</v>
      </c>
      <c r="CH186" s="15" t="s">
        <v>1007</v>
      </c>
      <c r="CK186" s="15" t="s">
        <v>1007</v>
      </c>
      <c r="CL186" s="15" t="s">
        <v>1007</v>
      </c>
      <c r="CN186" s="15" t="s">
        <v>1007</v>
      </c>
      <c r="CP186" s="15" t="s">
        <v>1007</v>
      </c>
      <c r="CR186" s="15" t="s">
        <v>1007</v>
      </c>
      <c r="CZ186" s="15">
        <v>2</v>
      </c>
      <c r="DA186" s="15">
        <v>2</v>
      </c>
      <c r="DB186" s="15">
        <v>1</v>
      </c>
      <c r="DC186" s="15">
        <v>2</v>
      </c>
      <c r="DF186" s="15">
        <v>3</v>
      </c>
      <c r="DG186" s="15">
        <v>2</v>
      </c>
      <c r="DL186" s="15">
        <v>5</v>
      </c>
      <c r="DM186" s="15">
        <v>3</v>
      </c>
      <c r="DN186" s="15">
        <v>3.75</v>
      </c>
      <c r="DO186" s="15">
        <v>3</v>
      </c>
      <c r="DP186" s="15">
        <v>3</v>
      </c>
      <c r="DQ186" s="15">
        <v>2</v>
      </c>
      <c r="DR186" s="27">
        <f t="shared" si="84"/>
        <v>3.2916666666666665</v>
      </c>
      <c r="DS186" s="15">
        <f t="shared" si="110"/>
        <v>0</v>
      </c>
    </row>
    <row r="187" spans="1:129" x14ac:dyDescent="0.2">
      <c r="A187" s="15">
        <v>93</v>
      </c>
      <c r="B187" s="15">
        <v>406</v>
      </c>
      <c r="C187" s="15">
        <v>0</v>
      </c>
      <c r="D187" s="15">
        <v>6</v>
      </c>
      <c r="E187" s="15">
        <f t="shared" si="85"/>
        <v>0</v>
      </c>
      <c r="F187" s="15">
        <f t="shared" si="86"/>
        <v>0</v>
      </c>
      <c r="G187" s="15">
        <f t="shared" si="87"/>
        <v>0</v>
      </c>
      <c r="H187" s="15">
        <f t="shared" si="88"/>
        <v>1</v>
      </c>
      <c r="I187" s="15">
        <v>1</v>
      </c>
      <c r="J187" s="15">
        <v>66</v>
      </c>
      <c r="K187" s="15">
        <v>5</v>
      </c>
      <c r="L187" s="15">
        <f t="shared" si="89"/>
        <v>0</v>
      </c>
      <c r="M187" s="15">
        <f t="shared" si="90"/>
        <v>0</v>
      </c>
      <c r="N187" s="15">
        <f t="shared" si="91"/>
        <v>0</v>
      </c>
      <c r="O187" s="15">
        <f t="shared" si="92"/>
        <v>1</v>
      </c>
      <c r="P187" s="15">
        <f t="shared" si="93"/>
        <v>0</v>
      </c>
      <c r="Q187" s="15">
        <v>2</v>
      </c>
      <c r="R187" s="15">
        <v>4</v>
      </c>
      <c r="S187" s="15">
        <v>35</v>
      </c>
      <c r="T187" s="15">
        <v>1</v>
      </c>
      <c r="U187" s="15">
        <v>1</v>
      </c>
      <c r="V187" s="15">
        <v>1</v>
      </c>
      <c r="W187" s="15" t="s">
        <v>1008</v>
      </c>
      <c r="X187" s="15">
        <v>1</v>
      </c>
      <c r="Y187" s="15">
        <v>0</v>
      </c>
      <c r="Z187" s="15">
        <v>0</v>
      </c>
      <c r="AA187" s="15">
        <f t="shared" si="82"/>
        <v>40</v>
      </c>
      <c r="AB187" s="193">
        <f t="shared" si="108"/>
        <v>900</v>
      </c>
      <c r="AC187" s="159">
        <v>2</v>
      </c>
      <c r="AD187" s="159">
        <v>1</v>
      </c>
      <c r="AE187" s="159">
        <v>10</v>
      </c>
      <c r="AF187" s="159">
        <v>0</v>
      </c>
      <c r="AG187" s="159">
        <f t="shared" si="94"/>
        <v>0</v>
      </c>
      <c r="AH187" s="159">
        <v>0</v>
      </c>
      <c r="AI187" s="171">
        <f t="shared" si="95"/>
        <v>0</v>
      </c>
      <c r="AM187" s="15">
        <f t="shared" si="96"/>
        <v>0</v>
      </c>
      <c r="AP187" s="15">
        <f t="shared" si="97"/>
        <v>0</v>
      </c>
      <c r="AQ187" s="172">
        <f t="shared" si="83"/>
        <v>0</v>
      </c>
      <c r="AR187" s="27">
        <f t="shared" si="98"/>
        <v>0.25</v>
      </c>
      <c r="AS187" s="172">
        <f t="shared" si="99"/>
        <v>0</v>
      </c>
      <c r="AT187" s="15">
        <v>1</v>
      </c>
      <c r="AU187" s="15">
        <v>2</v>
      </c>
      <c r="AV187" s="15">
        <v>30</v>
      </c>
      <c r="AW187" s="15">
        <v>18000</v>
      </c>
      <c r="AX187" s="15">
        <f t="shared" si="109"/>
        <v>36000</v>
      </c>
      <c r="AY187" s="15">
        <v>7</v>
      </c>
      <c r="BG187" s="15">
        <f t="shared" si="111"/>
        <v>36000</v>
      </c>
      <c r="BH187" s="15">
        <f t="shared" si="112"/>
        <v>1200</v>
      </c>
      <c r="BI187" s="27">
        <f t="shared" si="100"/>
        <v>0.75</v>
      </c>
      <c r="BJ187" s="27">
        <f t="shared" si="101"/>
        <v>900</v>
      </c>
      <c r="BR187" s="27">
        <f t="shared" si="102"/>
        <v>0</v>
      </c>
      <c r="BS187" s="27">
        <f t="shared" si="103"/>
        <v>0</v>
      </c>
      <c r="BT187" s="15">
        <v>2</v>
      </c>
      <c r="BU187" s="15">
        <v>1.6666666666666667</v>
      </c>
      <c r="BV187" s="15">
        <v>1</v>
      </c>
      <c r="BW187" s="15">
        <v>1.5</v>
      </c>
      <c r="BX187" s="15">
        <v>4</v>
      </c>
      <c r="BY187" s="15">
        <f t="shared" si="104"/>
        <v>2.0333333333333337</v>
      </c>
      <c r="BZ187" s="15">
        <v>5</v>
      </c>
      <c r="CA187" s="15">
        <f t="shared" si="105"/>
        <v>0</v>
      </c>
      <c r="CB187" s="15">
        <v>5</v>
      </c>
      <c r="CC187" s="15" t="s">
        <v>1008</v>
      </c>
      <c r="CD187" s="15" t="s">
        <v>1008</v>
      </c>
      <c r="CE187" s="15" t="s">
        <v>1007</v>
      </c>
      <c r="CH187" s="15" t="s">
        <v>1007</v>
      </c>
      <c r="CK187" s="15" t="s">
        <v>1007</v>
      </c>
      <c r="CL187" s="15" t="s">
        <v>1007</v>
      </c>
      <c r="CN187" s="15" t="s">
        <v>1007</v>
      </c>
      <c r="CP187" s="15" t="s">
        <v>1007</v>
      </c>
      <c r="CR187" s="15" t="s">
        <v>1007</v>
      </c>
      <c r="CZ187" s="15">
        <v>2</v>
      </c>
      <c r="DA187" s="15">
        <v>2</v>
      </c>
      <c r="DB187" s="15">
        <v>1</v>
      </c>
      <c r="DC187" s="15">
        <v>2</v>
      </c>
      <c r="DF187" s="15">
        <v>3</v>
      </c>
      <c r="DG187" s="15">
        <v>2</v>
      </c>
      <c r="DL187" s="27">
        <v>5</v>
      </c>
      <c r="DM187" s="27">
        <v>3</v>
      </c>
      <c r="DN187" s="27">
        <v>3.75</v>
      </c>
      <c r="DO187" s="27">
        <v>3</v>
      </c>
      <c r="DP187" s="27">
        <v>3</v>
      </c>
      <c r="DQ187" s="27">
        <v>2</v>
      </c>
      <c r="DR187" s="27">
        <f t="shared" si="84"/>
        <v>3.2916666666666665</v>
      </c>
      <c r="DS187" s="15">
        <f t="shared" si="110"/>
        <v>-0.80277777777777759</v>
      </c>
    </row>
    <row r="188" spans="1:129" x14ac:dyDescent="0.2">
      <c r="A188" s="15">
        <v>94</v>
      </c>
      <c r="B188" s="15">
        <v>407</v>
      </c>
      <c r="C188" s="15">
        <v>0</v>
      </c>
      <c r="D188" s="15">
        <v>6</v>
      </c>
      <c r="E188" s="15">
        <f t="shared" si="85"/>
        <v>0</v>
      </c>
      <c r="F188" s="15">
        <f t="shared" si="86"/>
        <v>0</v>
      </c>
      <c r="G188" s="15">
        <f t="shared" si="87"/>
        <v>0</v>
      </c>
      <c r="H188" s="15">
        <f t="shared" si="88"/>
        <v>1</v>
      </c>
      <c r="I188" s="15">
        <v>1</v>
      </c>
      <c r="J188" s="15">
        <v>64</v>
      </c>
      <c r="K188" s="15">
        <v>5</v>
      </c>
      <c r="L188" s="15">
        <f t="shared" si="89"/>
        <v>0</v>
      </c>
      <c r="M188" s="15">
        <f t="shared" si="90"/>
        <v>0</v>
      </c>
      <c r="N188" s="15">
        <f t="shared" si="91"/>
        <v>0</v>
      </c>
      <c r="O188" s="15">
        <f t="shared" si="92"/>
        <v>1</v>
      </c>
      <c r="P188" s="15">
        <f t="shared" si="93"/>
        <v>0</v>
      </c>
      <c r="Q188" s="15">
        <v>2</v>
      </c>
      <c r="R188" s="15">
        <v>3</v>
      </c>
      <c r="S188" s="15">
        <v>13</v>
      </c>
      <c r="T188" s="15">
        <v>0</v>
      </c>
      <c r="U188" s="15">
        <v>0</v>
      </c>
      <c r="V188" s="15">
        <v>0</v>
      </c>
      <c r="W188" s="15">
        <v>0</v>
      </c>
      <c r="X188" s="15">
        <v>1</v>
      </c>
      <c r="Y188" s="15">
        <v>1</v>
      </c>
      <c r="Z188" s="15">
        <v>1</v>
      </c>
      <c r="AA188" s="15">
        <f t="shared" si="82"/>
        <v>10</v>
      </c>
      <c r="AB188" s="193">
        <f t="shared" si="108"/>
        <v>960</v>
      </c>
      <c r="AC188" s="15">
        <v>7</v>
      </c>
      <c r="AD188" s="15">
        <v>1</v>
      </c>
      <c r="AE188" s="15">
        <v>10</v>
      </c>
      <c r="AF188" s="15">
        <v>9600</v>
      </c>
      <c r="AG188" s="15">
        <f t="shared" si="94"/>
        <v>9600</v>
      </c>
      <c r="AH188" s="15">
        <v>5</v>
      </c>
      <c r="AI188" s="27">
        <f t="shared" si="95"/>
        <v>960</v>
      </c>
      <c r="AM188" s="15">
        <f t="shared" si="96"/>
        <v>0</v>
      </c>
      <c r="AP188" s="15">
        <f t="shared" si="97"/>
        <v>9600</v>
      </c>
      <c r="AQ188" s="172">
        <f t="shared" si="83"/>
        <v>960</v>
      </c>
      <c r="AR188" s="27">
        <f t="shared" si="98"/>
        <v>1</v>
      </c>
      <c r="AS188" s="172">
        <f t="shared" si="99"/>
        <v>960</v>
      </c>
      <c r="AX188" s="15">
        <f t="shared" si="109"/>
        <v>0</v>
      </c>
      <c r="BI188" s="27">
        <f t="shared" si="100"/>
        <v>0</v>
      </c>
      <c r="BJ188" s="27">
        <f t="shared" si="101"/>
        <v>0</v>
      </c>
      <c r="BR188" s="27">
        <f t="shared" si="102"/>
        <v>0</v>
      </c>
      <c r="BS188" s="27">
        <f t="shared" si="103"/>
        <v>0</v>
      </c>
      <c r="BT188" s="15">
        <v>1.75</v>
      </c>
      <c r="BU188" s="15">
        <v>2.6666666666666665</v>
      </c>
      <c r="BV188" s="15">
        <v>2</v>
      </c>
      <c r="BW188" s="15">
        <v>1.5</v>
      </c>
      <c r="BX188" s="15">
        <v>2.5</v>
      </c>
      <c r="BY188" s="15">
        <f t="shared" si="104"/>
        <v>2.083333333333333</v>
      </c>
      <c r="BZ188" s="15">
        <v>4</v>
      </c>
      <c r="CA188" s="15">
        <f t="shared" si="105"/>
        <v>1</v>
      </c>
      <c r="CB188" s="15">
        <v>2</v>
      </c>
      <c r="CC188" s="15">
        <f t="shared" si="106"/>
        <v>0</v>
      </c>
      <c r="CD188" s="15">
        <f t="shared" si="107"/>
        <v>0</v>
      </c>
      <c r="CE188" s="15">
        <v>1</v>
      </c>
      <c r="CF188" s="15">
        <v>3</v>
      </c>
      <c r="CG188" s="15">
        <v>2</v>
      </c>
      <c r="CH188" s="15">
        <v>4</v>
      </c>
      <c r="CI188" s="15">
        <v>1</v>
      </c>
      <c r="CJ188" s="15">
        <v>2</v>
      </c>
      <c r="CK188" s="15">
        <v>1</v>
      </c>
      <c r="CL188" s="15">
        <v>1</v>
      </c>
      <c r="CN188" s="15">
        <v>1</v>
      </c>
      <c r="CP188" s="15">
        <v>1</v>
      </c>
      <c r="CR188" s="15">
        <v>1</v>
      </c>
      <c r="CZ188" s="15">
        <v>2</v>
      </c>
      <c r="DA188" s="15">
        <v>2</v>
      </c>
      <c r="DB188" s="15">
        <v>3</v>
      </c>
      <c r="DC188" s="15">
        <v>2</v>
      </c>
      <c r="DF188" s="15">
        <v>1</v>
      </c>
      <c r="DG188" s="15">
        <v>2</v>
      </c>
      <c r="DL188" s="15">
        <v>5</v>
      </c>
      <c r="DM188" s="15">
        <v>4</v>
      </c>
      <c r="DN188" s="15">
        <v>3.5</v>
      </c>
      <c r="DO188" s="15">
        <v>3.4</v>
      </c>
      <c r="DP188" s="15">
        <v>3.6666666666666665</v>
      </c>
      <c r="DQ188" s="15">
        <v>5</v>
      </c>
      <c r="DR188" s="27">
        <f t="shared" si="84"/>
        <v>4.0944444444444441</v>
      </c>
      <c r="DS188" s="15">
        <f t="shared" si="110"/>
        <v>0.30555555555555491</v>
      </c>
    </row>
    <row r="189" spans="1:129" x14ac:dyDescent="0.2">
      <c r="A189" s="15">
        <v>94</v>
      </c>
      <c r="B189" s="15">
        <v>407</v>
      </c>
      <c r="C189" s="15">
        <v>0</v>
      </c>
      <c r="D189" s="15">
        <v>6</v>
      </c>
      <c r="E189" s="15">
        <f t="shared" si="85"/>
        <v>0</v>
      </c>
      <c r="F189" s="15">
        <f t="shared" si="86"/>
        <v>0</v>
      </c>
      <c r="G189" s="15">
        <f t="shared" si="87"/>
        <v>0</v>
      </c>
      <c r="H189" s="15">
        <f t="shared" si="88"/>
        <v>1</v>
      </c>
      <c r="I189" s="15">
        <v>1</v>
      </c>
      <c r="J189" s="15">
        <v>64</v>
      </c>
      <c r="K189" s="15">
        <v>5</v>
      </c>
      <c r="L189" s="15">
        <f t="shared" si="89"/>
        <v>0</v>
      </c>
      <c r="M189" s="15">
        <f t="shared" si="90"/>
        <v>0</v>
      </c>
      <c r="N189" s="15">
        <f t="shared" si="91"/>
        <v>0</v>
      </c>
      <c r="O189" s="15">
        <f t="shared" si="92"/>
        <v>1</v>
      </c>
      <c r="P189" s="15">
        <f t="shared" si="93"/>
        <v>0</v>
      </c>
      <c r="Q189" s="15">
        <v>2</v>
      </c>
      <c r="R189" s="15">
        <v>3</v>
      </c>
      <c r="S189" s="15">
        <v>13</v>
      </c>
      <c r="T189" s="15">
        <v>0</v>
      </c>
      <c r="U189" s="15">
        <v>0</v>
      </c>
      <c r="V189" s="15">
        <v>0</v>
      </c>
      <c r="W189" s="15">
        <v>0</v>
      </c>
      <c r="X189" s="15">
        <v>1</v>
      </c>
      <c r="Y189" s="15">
        <v>0</v>
      </c>
      <c r="Z189" s="15">
        <v>1</v>
      </c>
      <c r="AA189" s="15">
        <f t="shared" si="82"/>
        <v>10</v>
      </c>
      <c r="AB189" s="193">
        <f t="shared" si="108"/>
        <v>960</v>
      </c>
      <c r="AC189" s="159">
        <v>7</v>
      </c>
      <c r="AD189" s="159">
        <v>1</v>
      </c>
      <c r="AE189" s="159">
        <v>10</v>
      </c>
      <c r="AF189" s="159">
        <v>9600</v>
      </c>
      <c r="AG189" s="159">
        <f t="shared" si="94"/>
        <v>9600</v>
      </c>
      <c r="AH189" s="159">
        <v>5</v>
      </c>
      <c r="AI189" s="171">
        <f t="shared" si="95"/>
        <v>960</v>
      </c>
      <c r="AM189" s="15">
        <f t="shared" si="96"/>
        <v>0</v>
      </c>
      <c r="AP189" s="15">
        <f t="shared" si="97"/>
        <v>9600</v>
      </c>
      <c r="AQ189" s="172">
        <f t="shared" si="83"/>
        <v>960</v>
      </c>
      <c r="AR189" s="27">
        <f t="shared" si="98"/>
        <v>1</v>
      </c>
      <c r="AS189" s="172">
        <f t="shared" si="99"/>
        <v>960</v>
      </c>
      <c r="AX189" s="15">
        <f t="shared" si="109"/>
        <v>0</v>
      </c>
      <c r="BI189" s="27">
        <f t="shared" si="100"/>
        <v>0</v>
      </c>
      <c r="BJ189" s="27">
        <f t="shared" si="101"/>
        <v>0</v>
      </c>
      <c r="BR189" s="27">
        <f t="shared" si="102"/>
        <v>0</v>
      </c>
      <c r="BS189" s="27">
        <f t="shared" si="103"/>
        <v>0</v>
      </c>
      <c r="BT189" s="15">
        <v>1.75</v>
      </c>
      <c r="BU189" s="15">
        <v>2.6666666666666665</v>
      </c>
      <c r="BV189" s="15">
        <v>2</v>
      </c>
      <c r="BW189" s="15">
        <v>1.5</v>
      </c>
      <c r="BX189" s="15">
        <v>2.5</v>
      </c>
      <c r="BY189" s="15">
        <f t="shared" si="104"/>
        <v>2.083333333333333</v>
      </c>
      <c r="BZ189" s="15">
        <v>4</v>
      </c>
      <c r="CA189" s="15">
        <f t="shared" si="105"/>
        <v>1</v>
      </c>
      <c r="CB189" s="15">
        <v>2</v>
      </c>
      <c r="CC189" s="15">
        <f t="shared" si="106"/>
        <v>0</v>
      </c>
      <c r="CD189" s="15">
        <f t="shared" si="107"/>
        <v>0</v>
      </c>
      <c r="CE189" s="15">
        <v>1</v>
      </c>
      <c r="CF189" s="15">
        <v>3</v>
      </c>
      <c r="CG189" s="15">
        <v>2</v>
      </c>
      <c r="CH189" s="15">
        <v>4</v>
      </c>
      <c r="CI189" s="15">
        <v>1</v>
      </c>
      <c r="CJ189" s="15">
        <v>2</v>
      </c>
      <c r="CK189" s="15">
        <v>1</v>
      </c>
      <c r="CL189" s="15">
        <v>1</v>
      </c>
      <c r="CN189" s="15">
        <v>1</v>
      </c>
      <c r="CP189" s="15">
        <v>1</v>
      </c>
      <c r="CR189" s="15">
        <v>1</v>
      </c>
      <c r="CZ189" s="15">
        <v>2</v>
      </c>
      <c r="DA189" s="15">
        <v>2</v>
      </c>
      <c r="DB189" s="15">
        <v>3</v>
      </c>
      <c r="DC189" s="15">
        <v>2</v>
      </c>
      <c r="DF189" s="15">
        <v>1</v>
      </c>
      <c r="DG189" s="15">
        <v>2</v>
      </c>
      <c r="DL189" s="27">
        <v>5</v>
      </c>
      <c r="DM189" s="27">
        <v>2.6666666666666665</v>
      </c>
      <c r="DN189" s="27">
        <v>3</v>
      </c>
      <c r="DO189" s="27">
        <v>3.4</v>
      </c>
      <c r="DP189" s="27">
        <v>3.6666666666666665</v>
      </c>
      <c r="DQ189" s="27">
        <v>5</v>
      </c>
      <c r="DR189" s="27">
        <f t="shared" si="84"/>
        <v>3.7888888888888892</v>
      </c>
      <c r="DS189" s="15">
        <f t="shared" si="110"/>
        <v>1.255555555555556</v>
      </c>
    </row>
    <row r="190" spans="1:129" x14ac:dyDescent="0.2">
      <c r="A190" s="15">
        <v>95</v>
      </c>
      <c r="B190" s="15">
        <v>408</v>
      </c>
      <c r="C190" s="15">
        <v>1</v>
      </c>
      <c r="D190" s="15">
        <v>6</v>
      </c>
      <c r="E190" s="15">
        <f t="shared" si="85"/>
        <v>0</v>
      </c>
      <c r="F190" s="15">
        <f t="shared" si="86"/>
        <v>0</v>
      </c>
      <c r="G190" s="15">
        <f t="shared" si="87"/>
        <v>0</v>
      </c>
      <c r="H190" s="15">
        <f t="shared" si="88"/>
        <v>1</v>
      </c>
      <c r="I190" s="15">
        <v>0</v>
      </c>
      <c r="J190" s="15">
        <v>34</v>
      </c>
      <c r="K190" s="15">
        <v>3</v>
      </c>
      <c r="L190" s="15">
        <f t="shared" si="89"/>
        <v>0</v>
      </c>
      <c r="M190" s="15">
        <f t="shared" si="90"/>
        <v>1</v>
      </c>
      <c r="N190" s="15">
        <f t="shared" si="91"/>
        <v>0</v>
      </c>
      <c r="O190" s="15">
        <f t="shared" si="92"/>
        <v>0</v>
      </c>
      <c r="P190" s="15">
        <f t="shared" si="93"/>
        <v>0</v>
      </c>
      <c r="Q190" s="15">
        <v>2</v>
      </c>
      <c r="R190" s="15">
        <v>5</v>
      </c>
      <c r="S190" s="15">
        <v>18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1</v>
      </c>
      <c r="Z190" s="15">
        <v>1</v>
      </c>
      <c r="AA190" s="15">
        <f t="shared" si="82"/>
        <v>10</v>
      </c>
      <c r="AB190" s="193">
        <f t="shared" si="108"/>
        <v>1800</v>
      </c>
      <c r="AC190" s="15">
        <v>2</v>
      </c>
      <c r="AD190" s="15">
        <v>1</v>
      </c>
      <c r="AE190" s="15">
        <v>10</v>
      </c>
      <c r="AF190" s="15">
        <v>18000</v>
      </c>
      <c r="AG190" s="15">
        <f t="shared" si="94"/>
        <v>18000</v>
      </c>
      <c r="AH190" s="15">
        <v>23</v>
      </c>
      <c r="AI190" s="27">
        <f t="shared" si="95"/>
        <v>1800</v>
      </c>
      <c r="AM190" s="15">
        <f t="shared" si="96"/>
        <v>0</v>
      </c>
      <c r="AP190" s="15">
        <f t="shared" si="97"/>
        <v>18000</v>
      </c>
      <c r="AQ190" s="172">
        <f t="shared" si="83"/>
        <v>1800</v>
      </c>
      <c r="AR190" s="27">
        <f t="shared" si="98"/>
        <v>1</v>
      </c>
      <c r="AS190" s="172">
        <f t="shared" si="99"/>
        <v>1800</v>
      </c>
      <c r="AX190" s="15">
        <f t="shared" si="109"/>
        <v>0</v>
      </c>
      <c r="BI190" s="27">
        <f t="shared" si="100"/>
        <v>0</v>
      </c>
      <c r="BJ190" s="27">
        <f t="shared" si="101"/>
        <v>0</v>
      </c>
      <c r="BR190" s="27">
        <f t="shared" si="102"/>
        <v>0</v>
      </c>
      <c r="BS190" s="27">
        <f t="shared" si="103"/>
        <v>0</v>
      </c>
      <c r="BT190" s="15">
        <v>1.5</v>
      </c>
      <c r="BU190" s="15">
        <v>1.6666666666666667</v>
      </c>
      <c r="BV190" s="15">
        <v>1</v>
      </c>
      <c r="BW190" s="15">
        <v>3</v>
      </c>
      <c r="BX190" s="15">
        <v>4</v>
      </c>
      <c r="BY190" s="15">
        <f t="shared" si="104"/>
        <v>2.2333333333333334</v>
      </c>
      <c r="BZ190" s="15">
        <v>1</v>
      </c>
      <c r="CA190" s="15">
        <f t="shared" si="105"/>
        <v>1</v>
      </c>
      <c r="CB190" s="15">
        <v>2</v>
      </c>
      <c r="CC190" s="15">
        <f t="shared" si="106"/>
        <v>0</v>
      </c>
      <c r="CD190" s="15">
        <f t="shared" si="107"/>
        <v>0</v>
      </c>
      <c r="CE190" s="15">
        <v>4</v>
      </c>
      <c r="CF190" s="15">
        <v>2</v>
      </c>
      <c r="CG190" s="15">
        <v>1</v>
      </c>
      <c r="CH190" s="15">
        <v>2</v>
      </c>
      <c r="CI190" s="15">
        <v>1</v>
      </c>
      <c r="CJ190" s="15">
        <v>4</v>
      </c>
      <c r="CK190" s="15">
        <v>1</v>
      </c>
      <c r="CL190" s="15">
        <v>0</v>
      </c>
      <c r="CM190" s="15">
        <v>2</v>
      </c>
      <c r="CN190" s="15">
        <v>0</v>
      </c>
      <c r="CO190" s="15">
        <v>2</v>
      </c>
      <c r="CP190" s="15">
        <v>0</v>
      </c>
      <c r="CQ190" s="15">
        <v>2</v>
      </c>
      <c r="CR190" s="15">
        <v>1</v>
      </c>
      <c r="DF190" s="15">
        <v>1</v>
      </c>
      <c r="DG190" s="15">
        <v>2</v>
      </c>
      <c r="DL190" s="15">
        <v>5</v>
      </c>
      <c r="DM190" s="15">
        <v>3</v>
      </c>
      <c r="DN190" s="15">
        <v>3</v>
      </c>
      <c r="DO190" s="15">
        <v>2.2000000000000002</v>
      </c>
      <c r="DP190" s="15">
        <v>1</v>
      </c>
      <c r="DQ190" s="15">
        <v>1</v>
      </c>
      <c r="DR190" s="27">
        <f t="shared" si="84"/>
        <v>2.5333333333333332</v>
      </c>
      <c r="DS190" s="15">
        <f t="shared" si="110"/>
        <v>0.19999999999999973</v>
      </c>
    </row>
    <row r="191" spans="1:129" x14ac:dyDescent="0.2">
      <c r="A191" s="15">
        <v>95</v>
      </c>
      <c r="B191" s="15">
        <v>408</v>
      </c>
      <c r="C191" s="15">
        <v>1</v>
      </c>
      <c r="D191" s="15">
        <v>6</v>
      </c>
      <c r="E191" s="15">
        <f t="shared" si="85"/>
        <v>0</v>
      </c>
      <c r="F191" s="15">
        <f t="shared" si="86"/>
        <v>0</v>
      </c>
      <c r="G191" s="15">
        <f t="shared" si="87"/>
        <v>0</v>
      </c>
      <c r="H191" s="15">
        <f t="shared" si="88"/>
        <v>1</v>
      </c>
      <c r="I191" s="15">
        <v>0</v>
      </c>
      <c r="J191" s="15">
        <v>34</v>
      </c>
      <c r="K191" s="15">
        <v>3</v>
      </c>
      <c r="L191" s="15">
        <f t="shared" si="89"/>
        <v>0</v>
      </c>
      <c r="M191" s="15">
        <f t="shared" si="90"/>
        <v>1</v>
      </c>
      <c r="N191" s="15">
        <f t="shared" si="91"/>
        <v>0</v>
      </c>
      <c r="O191" s="15">
        <f t="shared" si="92"/>
        <v>0</v>
      </c>
      <c r="P191" s="15">
        <f t="shared" si="93"/>
        <v>0</v>
      </c>
      <c r="Q191" s="15">
        <v>2</v>
      </c>
      <c r="R191" s="15">
        <v>5</v>
      </c>
      <c r="S191" s="15">
        <v>18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1</v>
      </c>
      <c r="AA191" s="15">
        <f t="shared" si="82"/>
        <v>10</v>
      </c>
      <c r="AB191" s="193">
        <f t="shared" si="108"/>
        <v>1800</v>
      </c>
      <c r="AC191" s="159">
        <v>2</v>
      </c>
      <c r="AD191" s="159">
        <v>1</v>
      </c>
      <c r="AE191" s="159">
        <v>10</v>
      </c>
      <c r="AF191" s="159">
        <v>18000</v>
      </c>
      <c r="AG191" s="159">
        <f t="shared" si="94"/>
        <v>18000</v>
      </c>
      <c r="AH191" s="159">
        <v>20</v>
      </c>
      <c r="AI191" s="171">
        <f t="shared" si="95"/>
        <v>1800</v>
      </c>
      <c r="AM191" s="15">
        <f t="shared" si="96"/>
        <v>0</v>
      </c>
      <c r="AP191" s="15">
        <f t="shared" si="97"/>
        <v>18000</v>
      </c>
      <c r="AQ191" s="172">
        <f t="shared" si="83"/>
        <v>1800</v>
      </c>
      <c r="AR191" s="27">
        <f t="shared" si="98"/>
        <v>1</v>
      </c>
      <c r="AS191" s="172">
        <f t="shared" si="99"/>
        <v>1800</v>
      </c>
      <c r="AX191" s="15">
        <f t="shared" si="109"/>
        <v>0</v>
      </c>
      <c r="BI191" s="27">
        <f t="shared" si="100"/>
        <v>0</v>
      </c>
      <c r="BJ191" s="27">
        <f t="shared" si="101"/>
        <v>0</v>
      </c>
      <c r="BR191" s="27">
        <f t="shared" si="102"/>
        <v>0</v>
      </c>
      <c r="BS191" s="27">
        <f t="shared" si="103"/>
        <v>0</v>
      </c>
      <c r="BT191" s="15">
        <v>1.5</v>
      </c>
      <c r="BU191" s="15">
        <v>1.6666666666666667</v>
      </c>
      <c r="BV191" s="15">
        <v>1</v>
      </c>
      <c r="BW191" s="15">
        <v>3</v>
      </c>
      <c r="BX191" s="15">
        <v>4</v>
      </c>
      <c r="BY191" s="15">
        <f t="shared" si="104"/>
        <v>2.2333333333333334</v>
      </c>
      <c r="BZ191" s="15">
        <v>1</v>
      </c>
      <c r="CA191" s="15">
        <f t="shared" si="105"/>
        <v>1</v>
      </c>
      <c r="CB191" s="15">
        <v>2</v>
      </c>
      <c r="CC191" s="15">
        <f t="shared" si="106"/>
        <v>0</v>
      </c>
      <c r="CD191" s="15">
        <f t="shared" si="107"/>
        <v>0</v>
      </c>
      <c r="CE191" s="15">
        <v>4</v>
      </c>
      <c r="CF191" s="15">
        <v>2</v>
      </c>
      <c r="CG191" s="15">
        <v>1</v>
      </c>
      <c r="CH191" s="15">
        <v>2</v>
      </c>
      <c r="CI191" s="15">
        <v>1</v>
      </c>
      <c r="CJ191" s="15">
        <v>4</v>
      </c>
      <c r="CK191" s="15">
        <v>1</v>
      </c>
      <c r="CL191" s="15">
        <v>0</v>
      </c>
      <c r="CM191" s="15">
        <v>2</v>
      </c>
      <c r="CN191" s="15">
        <v>0</v>
      </c>
      <c r="CO191" s="15">
        <v>2</v>
      </c>
      <c r="CP191" s="15">
        <v>0</v>
      </c>
      <c r="CQ191" s="15">
        <v>2</v>
      </c>
      <c r="CR191" s="15">
        <v>1</v>
      </c>
      <c r="DF191" s="15">
        <v>1</v>
      </c>
      <c r="DG191" s="15">
        <v>2</v>
      </c>
      <c r="DL191" s="27">
        <v>4</v>
      </c>
      <c r="DM191" s="27">
        <v>3</v>
      </c>
      <c r="DN191" s="27">
        <v>3</v>
      </c>
      <c r="DO191" s="27">
        <v>2</v>
      </c>
      <c r="DP191" s="27">
        <v>1</v>
      </c>
      <c r="DQ191" s="27">
        <v>1</v>
      </c>
      <c r="DR191" s="27">
        <f t="shared" si="84"/>
        <v>2.3333333333333335</v>
      </c>
      <c r="DS191" s="15">
        <f t="shared" si="110"/>
        <v>-0.78333333333333321</v>
      </c>
    </row>
    <row r="192" spans="1:129" x14ac:dyDescent="0.2">
      <c r="A192" s="15">
        <v>96</v>
      </c>
      <c r="B192" s="15">
        <v>410</v>
      </c>
      <c r="C192" s="15">
        <v>0</v>
      </c>
      <c r="D192" s="15">
        <v>6</v>
      </c>
      <c r="E192" s="15">
        <f t="shared" si="85"/>
        <v>0</v>
      </c>
      <c r="F192" s="15">
        <f t="shared" si="86"/>
        <v>0</v>
      </c>
      <c r="G192" s="15">
        <f t="shared" si="87"/>
        <v>0</v>
      </c>
      <c r="H192" s="15">
        <f t="shared" si="88"/>
        <v>1</v>
      </c>
      <c r="I192" s="15">
        <v>1</v>
      </c>
      <c r="J192" s="15">
        <v>53</v>
      </c>
      <c r="K192" s="15">
        <v>2</v>
      </c>
      <c r="L192" s="15">
        <f t="shared" si="89"/>
        <v>1</v>
      </c>
      <c r="M192" s="15">
        <f t="shared" si="90"/>
        <v>0</v>
      </c>
      <c r="N192" s="15">
        <f t="shared" si="91"/>
        <v>0</v>
      </c>
      <c r="O192" s="15">
        <f t="shared" si="92"/>
        <v>0</v>
      </c>
      <c r="P192" s="15">
        <f t="shared" si="93"/>
        <v>0</v>
      </c>
      <c r="Q192" s="15">
        <v>2</v>
      </c>
      <c r="R192" s="15">
        <v>4</v>
      </c>
      <c r="S192" s="15">
        <v>46</v>
      </c>
      <c r="T192" s="15">
        <v>1</v>
      </c>
      <c r="U192" s="15">
        <v>1</v>
      </c>
      <c r="V192" s="15">
        <v>1</v>
      </c>
      <c r="W192" s="15">
        <v>50000</v>
      </c>
      <c r="X192" s="15">
        <v>1</v>
      </c>
      <c r="Y192" s="15">
        <v>1</v>
      </c>
      <c r="Z192" s="15">
        <v>0</v>
      </c>
      <c r="AA192" s="15">
        <f t="shared" si="82"/>
        <v>27.8</v>
      </c>
      <c r="AB192" s="193">
        <f t="shared" si="108"/>
        <v>1774.7727272727273</v>
      </c>
      <c r="AC192" s="15">
        <v>7</v>
      </c>
      <c r="AD192" s="15">
        <v>1</v>
      </c>
      <c r="AE192" s="15">
        <v>1.8</v>
      </c>
      <c r="AF192" s="15">
        <v>600</v>
      </c>
      <c r="AG192" s="15">
        <f t="shared" si="94"/>
        <v>600</v>
      </c>
      <c r="AH192" s="15">
        <v>35</v>
      </c>
      <c r="AI192" s="27">
        <f t="shared" si="95"/>
        <v>333.33333333333331</v>
      </c>
      <c r="AM192" s="15">
        <f t="shared" si="96"/>
        <v>0</v>
      </c>
      <c r="AP192" s="15">
        <f t="shared" si="97"/>
        <v>600</v>
      </c>
      <c r="AQ192" s="172">
        <f t="shared" si="83"/>
        <v>333.33333333333331</v>
      </c>
      <c r="AR192" s="27">
        <f t="shared" si="98"/>
        <v>0.20454545454545453</v>
      </c>
      <c r="AS192" s="172">
        <f t="shared" si="99"/>
        <v>68.181818181818173</v>
      </c>
      <c r="AT192" s="15">
        <v>2</v>
      </c>
      <c r="AU192" s="15">
        <v>1</v>
      </c>
      <c r="AV192" s="15">
        <v>6</v>
      </c>
      <c r="AW192" s="15">
        <v>15000</v>
      </c>
      <c r="AX192" s="15">
        <f t="shared" si="109"/>
        <v>15000</v>
      </c>
      <c r="AY192" s="15">
        <v>6</v>
      </c>
      <c r="AZ192" s="15">
        <v>2500</v>
      </c>
      <c r="BG192" s="15">
        <f t="shared" si="111"/>
        <v>15000</v>
      </c>
      <c r="BH192" s="15">
        <f t="shared" si="112"/>
        <v>2500</v>
      </c>
      <c r="BI192" s="27">
        <f t="shared" si="100"/>
        <v>0.68181818181818177</v>
      </c>
      <c r="BJ192" s="27">
        <f t="shared" si="101"/>
        <v>1704.5454545454545</v>
      </c>
      <c r="BK192" s="15">
        <v>2</v>
      </c>
      <c r="BL192" s="15">
        <v>1</v>
      </c>
      <c r="BM192" s="15">
        <v>20</v>
      </c>
      <c r="BN192" s="15">
        <v>360</v>
      </c>
      <c r="BO192" s="15">
        <f t="shared" ref="BO192:BO195" si="113">$BN192*$BL192</f>
        <v>360</v>
      </c>
      <c r="BP192" s="15">
        <v>20</v>
      </c>
      <c r="BQ192" s="15">
        <f t="shared" ref="BQ192:BQ195" si="114">$BO192/$BM192</f>
        <v>18</v>
      </c>
      <c r="BR192" s="27">
        <f t="shared" si="102"/>
        <v>0.11363636363636363</v>
      </c>
      <c r="BS192" s="27">
        <f t="shared" si="103"/>
        <v>2.0454545454545454</v>
      </c>
      <c r="BT192" s="15">
        <v>1</v>
      </c>
      <c r="BU192" s="15">
        <v>1</v>
      </c>
      <c r="BV192" s="15">
        <v>1</v>
      </c>
      <c r="BW192" s="15">
        <v>3</v>
      </c>
      <c r="BX192" s="15">
        <v>2.5</v>
      </c>
      <c r="BY192" s="15">
        <f t="shared" si="104"/>
        <v>1.7</v>
      </c>
      <c r="BZ192" s="15">
        <v>3</v>
      </c>
      <c r="CA192" s="15">
        <f t="shared" si="105"/>
        <v>0</v>
      </c>
      <c r="CB192" s="15">
        <v>5</v>
      </c>
      <c r="CC192" s="15" t="s">
        <v>1008</v>
      </c>
      <c r="CD192" s="15" t="s">
        <v>1008</v>
      </c>
      <c r="CE192" s="15" t="s">
        <v>1007</v>
      </c>
      <c r="CH192" s="15" t="s">
        <v>1007</v>
      </c>
      <c r="CK192" s="15" t="s">
        <v>1007</v>
      </c>
      <c r="CL192" s="15" t="s">
        <v>1007</v>
      </c>
      <c r="CN192" s="15" t="s">
        <v>1007</v>
      </c>
      <c r="CP192" s="15" t="s">
        <v>1007</v>
      </c>
      <c r="CR192" s="15" t="s">
        <v>1007</v>
      </c>
      <c r="CZ192" s="15">
        <v>1</v>
      </c>
      <c r="DA192" s="15">
        <v>2</v>
      </c>
      <c r="DB192" s="15">
        <v>2</v>
      </c>
      <c r="DC192" s="15">
        <v>2</v>
      </c>
      <c r="DD192" s="15">
        <v>3</v>
      </c>
      <c r="DE192" s="15">
        <v>2</v>
      </c>
      <c r="DL192" s="15">
        <v>5</v>
      </c>
      <c r="DM192" s="15">
        <v>3</v>
      </c>
      <c r="DN192" s="15">
        <v>2.5</v>
      </c>
      <c r="DO192" s="15">
        <v>2.2000000000000002</v>
      </c>
      <c r="DP192" s="15">
        <v>3</v>
      </c>
      <c r="DQ192" s="15">
        <v>3</v>
      </c>
      <c r="DR192" s="27">
        <f t="shared" si="84"/>
        <v>3.1166666666666667</v>
      </c>
      <c r="DS192" s="15">
        <f t="shared" si="110"/>
        <v>0</v>
      </c>
    </row>
    <row r="193" spans="1:123" x14ac:dyDescent="0.2">
      <c r="A193" s="15">
        <v>96</v>
      </c>
      <c r="B193" s="15">
        <v>410</v>
      </c>
      <c r="C193" s="15">
        <v>0</v>
      </c>
      <c r="D193" s="15">
        <v>6</v>
      </c>
      <c r="E193" s="15">
        <f t="shared" si="85"/>
        <v>0</v>
      </c>
      <c r="F193" s="15">
        <f t="shared" si="86"/>
        <v>0</v>
      </c>
      <c r="G193" s="15">
        <f t="shared" si="87"/>
        <v>0</v>
      </c>
      <c r="H193" s="15">
        <f t="shared" si="88"/>
        <v>1</v>
      </c>
      <c r="I193" s="15">
        <v>1</v>
      </c>
      <c r="J193" s="15">
        <v>53</v>
      </c>
      <c r="K193" s="15">
        <v>2</v>
      </c>
      <c r="L193" s="15">
        <f t="shared" si="89"/>
        <v>1</v>
      </c>
      <c r="M193" s="15">
        <f t="shared" si="90"/>
        <v>0</v>
      </c>
      <c r="N193" s="15">
        <f t="shared" si="91"/>
        <v>0</v>
      </c>
      <c r="O193" s="15">
        <f t="shared" si="92"/>
        <v>0</v>
      </c>
      <c r="P193" s="15">
        <f t="shared" si="93"/>
        <v>0</v>
      </c>
      <c r="Q193" s="15">
        <v>2</v>
      </c>
      <c r="R193" s="15">
        <v>4</v>
      </c>
      <c r="S193" s="15">
        <v>46</v>
      </c>
      <c r="T193" s="15">
        <v>1</v>
      </c>
      <c r="U193" s="15">
        <v>1</v>
      </c>
      <c r="V193" s="15">
        <v>1</v>
      </c>
      <c r="W193" s="15">
        <v>50000</v>
      </c>
      <c r="X193" s="15">
        <v>1</v>
      </c>
      <c r="Y193" s="15">
        <v>0</v>
      </c>
      <c r="Z193" s="15">
        <v>0</v>
      </c>
      <c r="AA193" s="15">
        <f t="shared" si="82"/>
        <v>27.8</v>
      </c>
      <c r="AB193" s="193">
        <f t="shared" si="108"/>
        <v>1752.0454545454545</v>
      </c>
      <c r="AC193" s="159">
        <v>7</v>
      </c>
      <c r="AD193" s="159">
        <v>1</v>
      </c>
      <c r="AE193" s="159">
        <v>1.8</v>
      </c>
      <c r="AF193" s="159">
        <v>400</v>
      </c>
      <c r="AG193" s="159">
        <f t="shared" si="94"/>
        <v>400</v>
      </c>
      <c r="AH193" s="159">
        <v>35</v>
      </c>
      <c r="AI193" s="171">
        <f t="shared" si="95"/>
        <v>222.22222222222223</v>
      </c>
      <c r="AM193" s="15">
        <f t="shared" si="96"/>
        <v>0</v>
      </c>
      <c r="AP193" s="15">
        <f t="shared" si="97"/>
        <v>400</v>
      </c>
      <c r="AQ193" s="172">
        <f t="shared" si="83"/>
        <v>222.22222222222223</v>
      </c>
      <c r="AR193" s="27">
        <f t="shared" si="98"/>
        <v>0.20454545454545453</v>
      </c>
      <c r="AS193" s="172">
        <f t="shared" si="99"/>
        <v>45.454545454545453</v>
      </c>
      <c r="AT193" s="15">
        <v>2</v>
      </c>
      <c r="AU193" s="15">
        <v>1</v>
      </c>
      <c r="AV193" s="15">
        <v>6</v>
      </c>
      <c r="AW193" s="15">
        <v>15000</v>
      </c>
      <c r="AX193" s="15">
        <f t="shared" si="109"/>
        <v>15000</v>
      </c>
      <c r="AY193" s="15">
        <v>6</v>
      </c>
      <c r="BG193" s="15">
        <f t="shared" si="111"/>
        <v>15000</v>
      </c>
      <c r="BH193" s="15">
        <f t="shared" si="112"/>
        <v>2500</v>
      </c>
      <c r="BI193" s="27">
        <f t="shared" si="100"/>
        <v>0.68181818181818177</v>
      </c>
      <c r="BJ193" s="27">
        <f t="shared" si="101"/>
        <v>1704.5454545454545</v>
      </c>
      <c r="BK193" s="15">
        <v>2</v>
      </c>
      <c r="BL193" s="15">
        <v>1</v>
      </c>
      <c r="BM193" s="15">
        <v>20</v>
      </c>
      <c r="BN193" s="15">
        <v>360</v>
      </c>
      <c r="BO193" s="15">
        <f t="shared" si="113"/>
        <v>360</v>
      </c>
      <c r="BP193" s="15">
        <v>20</v>
      </c>
      <c r="BQ193" s="15">
        <f t="shared" si="114"/>
        <v>18</v>
      </c>
      <c r="BR193" s="27">
        <f t="shared" si="102"/>
        <v>0.11363636363636363</v>
      </c>
      <c r="BS193" s="27">
        <f t="shared" si="103"/>
        <v>2.0454545454545454</v>
      </c>
      <c r="BT193" s="15">
        <v>1</v>
      </c>
      <c r="BU193" s="15">
        <v>1</v>
      </c>
      <c r="BV193" s="15">
        <v>1</v>
      </c>
      <c r="BW193" s="15">
        <v>3</v>
      </c>
      <c r="BX193" s="15">
        <v>2.5</v>
      </c>
      <c r="BY193" s="15">
        <f t="shared" si="104"/>
        <v>1.7</v>
      </c>
      <c r="BZ193" s="15">
        <v>3</v>
      </c>
      <c r="CA193" s="15">
        <f t="shared" si="105"/>
        <v>0</v>
      </c>
      <c r="CB193" s="15">
        <v>5</v>
      </c>
      <c r="CC193" s="15" t="s">
        <v>1008</v>
      </c>
      <c r="CD193" s="15" t="s">
        <v>1008</v>
      </c>
      <c r="CE193" s="15" t="s">
        <v>1007</v>
      </c>
      <c r="CH193" s="15" t="s">
        <v>1007</v>
      </c>
      <c r="CK193" s="15" t="s">
        <v>1007</v>
      </c>
      <c r="CL193" s="15" t="s">
        <v>1007</v>
      </c>
      <c r="CN193" s="15" t="s">
        <v>1007</v>
      </c>
      <c r="CP193" s="15" t="s">
        <v>1007</v>
      </c>
      <c r="CR193" s="15" t="s">
        <v>1007</v>
      </c>
      <c r="CZ193" s="15">
        <v>1</v>
      </c>
      <c r="DA193" s="15">
        <v>2</v>
      </c>
      <c r="DB193" s="15">
        <v>2</v>
      </c>
      <c r="DC193" s="15">
        <v>2</v>
      </c>
      <c r="DD193" s="15">
        <v>3</v>
      </c>
      <c r="DE193" s="15">
        <v>2</v>
      </c>
      <c r="DL193" s="27">
        <v>5</v>
      </c>
      <c r="DM193" s="27">
        <v>3</v>
      </c>
      <c r="DN193" s="27">
        <v>2.5</v>
      </c>
      <c r="DO193" s="27">
        <v>2.2000000000000002</v>
      </c>
      <c r="DP193" s="27">
        <v>3</v>
      </c>
      <c r="DQ193" s="27">
        <v>3</v>
      </c>
      <c r="DR193" s="27">
        <f t="shared" si="84"/>
        <v>3.1166666666666667</v>
      </c>
      <c r="DS193" s="15">
        <f t="shared" si="110"/>
        <v>-0.98055555555555562</v>
      </c>
    </row>
    <row r="194" spans="1:123" x14ac:dyDescent="0.2">
      <c r="A194" s="15">
        <v>97</v>
      </c>
      <c r="B194" s="15">
        <v>411</v>
      </c>
      <c r="C194" s="15">
        <v>0</v>
      </c>
      <c r="D194" s="15">
        <v>6</v>
      </c>
      <c r="E194" s="15">
        <f t="shared" si="85"/>
        <v>0</v>
      </c>
      <c r="F194" s="15">
        <f t="shared" si="86"/>
        <v>0</v>
      </c>
      <c r="G194" s="15">
        <f t="shared" si="87"/>
        <v>0</v>
      </c>
      <c r="H194" s="15">
        <f t="shared" si="88"/>
        <v>1</v>
      </c>
      <c r="I194" s="15">
        <v>1</v>
      </c>
      <c r="J194" s="15">
        <v>59</v>
      </c>
      <c r="K194" s="15">
        <v>3</v>
      </c>
      <c r="L194" s="15">
        <f t="shared" si="89"/>
        <v>0</v>
      </c>
      <c r="M194" s="15">
        <f t="shared" si="90"/>
        <v>1</v>
      </c>
      <c r="N194" s="15">
        <f t="shared" si="91"/>
        <v>0</v>
      </c>
      <c r="O194" s="15">
        <f t="shared" si="92"/>
        <v>0</v>
      </c>
      <c r="P194" s="15">
        <f t="shared" si="93"/>
        <v>0</v>
      </c>
      <c r="Q194" s="15">
        <v>4</v>
      </c>
      <c r="R194" s="15">
        <v>6</v>
      </c>
      <c r="S194" s="15">
        <v>30</v>
      </c>
      <c r="T194" s="15">
        <v>0</v>
      </c>
      <c r="U194" s="15">
        <v>1</v>
      </c>
      <c r="V194" s="15">
        <v>1</v>
      </c>
      <c r="W194" s="15">
        <v>144000</v>
      </c>
      <c r="X194" s="15">
        <v>1</v>
      </c>
      <c r="Y194" s="15">
        <v>1</v>
      </c>
      <c r="Z194" s="15">
        <v>0</v>
      </c>
      <c r="AA194" s="15">
        <f t="shared" ref="AA194:AA257" si="115">SUM($AE194+$AV194+$BM194)</f>
        <v>95</v>
      </c>
      <c r="AB194" s="193">
        <f t="shared" si="108"/>
        <v>812.08791208791217</v>
      </c>
      <c r="AC194" s="15">
        <v>7</v>
      </c>
      <c r="AD194" s="15">
        <v>1</v>
      </c>
      <c r="AE194" s="15">
        <v>5</v>
      </c>
      <c r="AF194" s="15">
        <v>600</v>
      </c>
      <c r="AG194" s="15">
        <f t="shared" si="94"/>
        <v>600</v>
      </c>
      <c r="AH194" s="15">
        <v>60</v>
      </c>
      <c r="AI194" s="27">
        <f t="shared" si="95"/>
        <v>120</v>
      </c>
      <c r="AM194" s="15">
        <f t="shared" si="96"/>
        <v>0</v>
      </c>
      <c r="AP194" s="15">
        <f t="shared" si="97"/>
        <v>600</v>
      </c>
      <c r="AQ194" s="172">
        <f t="shared" ref="AQ194:AQ257" si="116">$AP194/$AE194</f>
        <v>120</v>
      </c>
      <c r="AR194" s="27">
        <f t="shared" si="98"/>
        <v>0.19230769230769232</v>
      </c>
      <c r="AS194" s="172">
        <f t="shared" si="99"/>
        <v>23.076923076923077</v>
      </c>
      <c r="AT194" s="15">
        <v>2</v>
      </c>
      <c r="AU194" s="15">
        <v>1</v>
      </c>
      <c r="AV194" s="15">
        <v>20</v>
      </c>
      <c r="AW194" s="15">
        <v>20000</v>
      </c>
      <c r="AX194" s="15">
        <f t="shared" si="109"/>
        <v>20000</v>
      </c>
      <c r="AY194" s="15">
        <v>5</v>
      </c>
      <c r="AZ194" s="15">
        <v>1000</v>
      </c>
      <c r="BG194" s="15">
        <f t="shared" si="111"/>
        <v>20000</v>
      </c>
      <c r="BH194" s="15">
        <f t="shared" si="112"/>
        <v>1000</v>
      </c>
      <c r="BI194" s="27">
        <f t="shared" si="100"/>
        <v>0.76923076923076927</v>
      </c>
      <c r="BJ194" s="27">
        <f t="shared" si="101"/>
        <v>769.23076923076928</v>
      </c>
      <c r="BK194" s="15">
        <v>2</v>
      </c>
      <c r="BL194" s="15">
        <v>1</v>
      </c>
      <c r="BM194" s="15">
        <v>70</v>
      </c>
      <c r="BN194" s="15">
        <v>36000</v>
      </c>
      <c r="BO194" s="15">
        <f t="shared" si="113"/>
        <v>36000</v>
      </c>
      <c r="BP194" s="15">
        <v>22</v>
      </c>
      <c r="BQ194" s="15">
        <f t="shared" si="114"/>
        <v>514.28571428571433</v>
      </c>
      <c r="BR194" s="27">
        <f t="shared" si="102"/>
        <v>3.8461538461538464E-2</v>
      </c>
      <c r="BS194" s="27">
        <f t="shared" si="103"/>
        <v>19.780219780219785</v>
      </c>
      <c r="BT194" s="15">
        <v>1.5</v>
      </c>
      <c r="BU194" s="15">
        <v>1</v>
      </c>
      <c r="BV194" s="15">
        <v>1</v>
      </c>
      <c r="BW194" s="15">
        <v>1</v>
      </c>
      <c r="BX194" s="15">
        <v>2.5</v>
      </c>
      <c r="BY194" s="15">
        <f t="shared" si="104"/>
        <v>1.4</v>
      </c>
      <c r="BZ194" s="15">
        <v>1</v>
      </c>
      <c r="CA194" s="15">
        <f t="shared" si="105"/>
        <v>1</v>
      </c>
      <c r="CB194" s="15">
        <v>2</v>
      </c>
      <c r="CC194" s="15">
        <f t="shared" si="106"/>
        <v>0</v>
      </c>
      <c r="CD194" s="15">
        <f t="shared" si="107"/>
        <v>0</v>
      </c>
      <c r="CE194" s="15">
        <v>1</v>
      </c>
      <c r="CF194" s="15">
        <v>4</v>
      </c>
      <c r="CG194" s="15">
        <v>2</v>
      </c>
      <c r="CI194" s="15">
        <v>0</v>
      </c>
      <c r="CK194" s="15">
        <v>1</v>
      </c>
      <c r="CL194" s="15">
        <v>1</v>
      </c>
      <c r="CN194" s="15">
        <v>1</v>
      </c>
      <c r="CP194" s="15">
        <v>1</v>
      </c>
      <c r="CR194" s="15">
        <v>1</v>
      </c>
      <c r="CZ194" s="15">
        <v>2</v>
      </c>
      <c r="DA194" s="15">
        <v>2</v>
      </c>
      <c r="DB194" s="15">
        <v>3</v>
      </c>
      <c r="DC194" s="15">
        <v>2</v>
      </c>
      <c r="DF194" s="15">
        <v>1</v>
      </c>
      <c r="DG194" s="15">
        <v>2</v>
      </c>
      <c r="DL194" s="15">
        <v>5</v>
      </c>
      <c r="DM194" s="15">
        <v>5</v>
      </c>
      <c r="DN194" s="15">
        <v>4.25</v>
      </c>
      <c r="DO194" s="15">
        <v>3</v>
      </c>
      <c r="DP194" s="15">
        <v>3.3333333333333335</v>
      </c>
      <c r="DQ194" s="15">
        <v>4</v>
      </c>
      <c r="DR194" s="27">
        <f t="shared" ref="DR194:DR257" si="117">AVERAGE($DL194:$DQ194)</f>
        <v>4.0972222222222223</v>
      </c>
      <c r="DS194" s="15">
        <f t="shared" si="110"/>
        <v>0</v>
      </c>
    </row>
    <row r="195" spans="1:123" x14ac:dyDescent="0.2">
      <c r="A195" s="15">
        <v>97</v>
      </c>
      <c r="B195" s="15">
        <v>411</v>
      </c>
      <c r="C195" s="15">
        <v>0</v>
      </c>
      <c r="D195" s="15">
        <v>6</v>
      </c>
      <c r="E195" s="15">
        <f t="shared" ref="E195:E258" si="118">IF($D195=2,1,0)</f>
        <v>0</v>
      </c>
      <c r="F195" s="15">
        <f t="shared" ref="F195:F258" si="119">IF($D195=3,1,0)</f>
        <v>0</v>
      </c>
      <c r="G195" s="15">
        <f t="shared" ref="G195:G258" si="120">IF($D195=5,1,0)</f>
        <v>0</v>
      </c>
      <c r="H195" s="15">
        <f t="shared" ref="H195:H258" si="121">IF($D195=6,1,0)</f>
        <v>1</v>
      </c>
      <c r="I195" s="15">
        <v>1</v>
      </c>
      <c r="J195" s="15">
        <v>59</v>
      </c>
      <c r="K195" s="15">
        <v>3</v>
      </c>
      <c r="L195" s="15">
        <f t="shared" ref="L195:L258" si="122">IF($K195=2,1,0)</f>
        <v>0</v>
      </c>
      <c r="M195" s="15">
        <f t="shared" ref="M195:M258" si="123">IF($K195=3,1,0)</f>
        <v>1</v>
      </c>
      <c r="N195" s="15">
        <f t="shared" ref="N195:N258" si="124">IF($K195=4,1,0)</f>
        <v>0</v>
      </c>
      <c r="O195" s="15">
        <f t="shared" ref="O195:O258" si="125">IF($K195=5,1,0)</f>
        <v>0</v>
      </c>
      <c r="P195" s="15">
        <f t="shared" ref="P195:P258" si="126">IF($K195=6,1,0)</f>
        <v>0</v>
      </c>
      <c r="Q195" s="15">
        <v>4</v>
      </c>
      <c r="R195" s="15">
        <v>6</v>
      </c>
      <c r="S195" s="15">
        <v>30</v>
      </c>
      <c r="T195" s="15">
        <v>0</v>
      </c>
      <c r="U195" s="15">
        <v>1</v>
      </c>
      <c r="V195" s="15">
        <v>1</v>
      </c>
      <c r="W195" s="15">
        <v>144000</v>
      </c>
      <c r="X195" s="15">
        <v>1</v>
      </c>
      <c r="Y195" s="15">
        <v>0</v>
      </c>
      <c r="Z195" s="15">
        <v>0</v>
      </c>
      <c r="AA195" s="15">
        <f t="shared" si="115"/>
        <v>95</v>
      </c>
      <c r="AB195" s="193">
        <f t="shared" si="108"/>
        <v>865.93406593406598</v>
      </c>
      <c r="AC195" s="159">
        <v>7</v>
      </c>
      <c r="AD195" s="159">
        <v>1</v>
      </c>
      <c r="AE195" s="159">
        <v>5</v>
      </c>
      <c r="AF195" s="159">
        <v>2000</v>
      </c>
      <c r="AG195" s="159">
        <f t="shared" ref="AG195:AG258" si="127">($AD195*$AF195)</f>
        <v>2000</v>
      </c>
      <c r="AH195" s="159">
        <v>30</v>
      </c>
      <c r="AI195" s="171">
        <f t="shared" ref="AI195:AI258" si="128">$AG195/$AE195</f>
        <v>400</v>
      </c>
      <c r="AM195" s="15">
        <f t="shared" ref="AM195:AM258" si="129">$AL195*$AJ195</f>
        <v>0</v>
      </c>
      <c r="AP195" s="15">
        <f t="shared" ref="AP195:AP258" si="130">$AG195+$AM195</f>
        <v>2000</v>
      </c>
      <c r="AQ195" s="172">
        <f t="shared" si="116"/>
        <v>400</v>
      </c>
      <c r="AR195" s="27">
        <f t="shared" ref="AR195:AR258" si="131">$AE195/($AE195+$AV195+$BL195)</f>
        <v>0.19230769230769232</v>
      </c>
      <c r="AS195" s="172">
        <f t="shared" ref="AS195:AS258" si="132">$AQ195*$AR195</f>
        <v>76.923076923076934</v>
      </c>
      <c r="AT195" s="15">
        <v>2</v>
      </c>
      <c r="AU195" s="15">
        <v>1</v>
      </c>
      <c r="AV195" s="15">
        <v>20</v>
      </c>
      <c r="AW195" s="15">
        <v>20000</v>
      </c>
      <c r="AX195" s="15">
        <f t="shared" si="109"/>
        <v>20000</v>
      </c>
      <c r="AY195" s="15">
        <v>6</v>
      </c>
      <c r="BG195" s="15">
        <f t="shared" si="111"/>
        <v>20000</v>
      </c>
      <c r="BH195" s="15">
        <f t="shared" si="112"/>
        <v>1000</v>
      </c>
      <c r="BI195" s="27">
        <f t="shared" ref="BI195:BI258" si="133">$AV195/($AE195+$AV195+$BL195)</f>
        <v>0.76923076923076927</v>
      </c>
      <c r="BJ195" s="27">
        <f t="shared" ref="BJ195:BJ258" si="134">$BH195*$BI195</f>
        <v>769.23076923076928</v>
      </c>
      <c r="BK195" s="15">
        <v>2</v>
      </c>
      <c r="BL195" s="15">
        <v>1</v>
      </c>
      <c r="BM195" s="15">
        <v>70</v>
      </c>
      <c r="BN195" s="15">
        <v>36000</v>
      </c>
      <c r="BO195" s="15">
        <f t="shared" si="113"/>
        <v>36000</v>
      </c>
      <c r="BP195" s="15">
        <v>22</v>
      </c>
      <c r="BQ195" s="15">
        <f t="shared" si="114"/>
        <v>514.28571428571433</v>
      </c>
      <c r="BR195" s="27">
        <f t="shared" ref="BR195:BR258" si="135">$BL195/($AE195+$AV195+$BL195)</f>
        <v>3.8461538461538464E-2</v>
      </c>
      <c r="BS195" s="27">
        <f t="shared" ref="BS195:BS258" si="136">$BQ195*$BR195</f>
        <v>19.780219780219785</v>
      </c>
      <c r="BT195" s="15">
        <v>1.5</v>
      </c>
      <c r="BU195" s="15">
        <v>1</v>
      </c>
      <c r="BV195" s="15">
        <v>1</v>
      </c>
      <c r="BW195" s="15">
        <v>1</v>
      </c>
      <c r="BX195" s="15">
        <v>2.5</v>
      </c>
      <c r="BY195" s="15">
        <f t="shared" ref="BY195:BY258" si="137">AVERAGE($BT195:$BX195)</f>
        <v>1.4</v>
      </c>
      <c r="BZ195" s="15">
        <v>1</v>
      </c>
      <c r="CA195" s="15">
        <f t="shared" ref="CA195:CA258" si="138">IF($CB195=5,0,1)</f>
        <v>1</v>
      </c>
      <c r="CB195" s="15">
        <v>2</v>
      </c>
      <c r="CC195" s="15">
        <f t="shared" ref="CC195:CC258" si="139">IF($CB195=3,1,0)</f>
        <v>0</v>
      </c>
      <c r="CD195" s="15">
        <f t="shared" ref="CD195:CD258" si="140">IF($CB195=4,1,0)</f>
        <v>0</v>
      </c>
      <c r="CE195" s="15">
        <v>1</v>
      </c>
      <c r="CF195" s="15">
        <v>4</v>
      </c>
      <c r="CG195" s="15">
        <v>2</v>
      </c>
      <c r="CI195" s="15">
        <v>0</v>
      </c>
      <c r="CK195" s="15">
        <v>1</v>
      </c>
      <c r="CL195" s="15">
        <v>1</v>
      </c>
      <c r="CN195" s="15">
        <v>1</v>
      </c>
      <c r="CP195" s="15">
        <v>1</v>
      </c>
      <c r="CR195" s="15">
        <v>1</v>
      </c>
      <c r="CZ195" s="15">
        <v>2</v>
      </c>
      <c r="DA195" s="15">
        <v>2</v>
      </c>
      <c r="DB195" s="15">
        <v>3</v>
      </c>
      <c r="DC195" s="15">
        <v>2</v>
      </c>
      <c r="DF195" s="15">
        <v>1</v>
      </c>
      <c r="DG195" s="15">
        <v>2</v>
      </c>
      <c r="DL195" s="27">
        <v>5</v>
      </c>
      <c r="DM195" s="27">
        <v>5</v>
      </c>
      <c r="DN195" s="27">
        <v>4.25</v>
      </c>
      <c r="DO195" s="27">
        <v>3</v>
      </c>
      <c r="DP195" s="27">
        <v>3.3333333333333335</v>
      </c>
      <c r="DQ195" s="27">
        <v>4</v>
      </c>
      <c r="DR195" s="27">
        <f t="shared" si="117"/>
        <v>4.0972222222222223</v>
      </c>
      <c r="DS195" s="15">
        <f t="shared" si="110"/>
        <v>-0.37777777777777732</v>
      </c>
    </row>
    <row r="196" spans="1:123" x14ac:dyDescent="0.2">
      <c r="A196" s="15">
        <v>98</v>
      </c>
      <c r="B196" s="15">
        <v>412</v>
      </c>
      <c r="C196" s="15">
        <v>1</v>
      </c>
      <c r="D196" s="15">
        <v>6</v>
      </c>
      <c r="E196" s="15">
        <f t="shared" si="118"/>
        <v>0</v>
      </c>
      <c r="F196" s="15">
        <f t="shared" si="119"/>
        <v>0</v>
      </c>
      <c r="G196" s="15">
        <f t="shared" si="120"/>
        <v>0</v>
      </c>
      <c r="H196" s="15">
        <f t="shared" si="121"/>
        <v>1</v>
      </c>
      <c r="I196" s="15">
        <v>1</v>
      </c>
      <c r="J196" s="15">
        <v>61</v>
      </c>
      <c r="K196" s="15">
        <v>5</v>
      </c>
      <c r="L196" s="15">
        <f t="shared" si="122"/>
        <v>0</v>
      </c>
      <c r="M196" s="15">
        <f t="shared" si="123"/>
        <v>0</v>
      </c>
      <c r="N196" s="15">
        <f t="shared" si="124"/>
        <v>0</v>
      </c>
      <c r="O196" s="15">
        <f t="shared" si="125"/>
        <v>1</v>
      </c>
      <c r="P196" s="15">
        <f t="shared" si="126"/>
        <v>0</v>
      </c>
      <c r="Q196" s="15">
        <v>2</v>
      </c>
      <c r="R196" s="15">
        <v>4</v>
      </c>
      <c r="S196" s="15">
        <v>12</v>
      </c>
      <c r="T196" s="15">
        <v>0</v>
      </c>
      <c r="U196" s="15">
        <v>0</v>
      </c>
      <c r="V196" s="15">
        <v>1</v>
      </c>
      <c r="W196" s="15">
        <v>360000</v>
      </c>
      <c r="X196" s="15">
        <v>1</v>
      </c>
      <c r="Y196" s="15">
        <v>1</v>
      </c>
      <c r="Z196" s="15">
        <v>0</v>
      </c>
      <c r="AA196" s="15">
        <f t="shared" si="115"/>
        <v>100</v>
      </c>
      <c r="AB196" s="193">
        <f t="shared" si="108"/>
        <v>4960</v>
      </c>
      <c r="AC196" s="15">
        <v>7</v>
      </c>
      <c r="AD196" s="15">
        <v>1</v>
      </c>
      <c r="AE196" s="15">
        <v>40</v>
      </c>
      <c r="AF196" s="15">
        <v>64000</v>
      </c>
      <c r="AG196" s="15">
        <f t="shared" si="127"/>
        <v>64000</v>
      </c>
      <c r="AH196" s="15">
        <v>30</v>
      </c>
      <c r="AI196" s="27">
        <f t="shared" si="128"/>
        <v>1600</v>
      </c>
      <c r="AM196" s="15">
        <f t="shared" si="129"/>
        <v>0</v>
      </c>
      <c r="AP196" s="15">
        <f t="shared" si="130"/>
        <v>64000</v>
      </c>
      <c r="AQ196" s="172">
        <f t="shared" si="116"/>
        <v>1600</v>
      </c>
      <c r="AR196" s="27">
        <f t="shared" si="131"/>
        <v>0.4</v>
      </c>
      <c r="AS196" s="172">
        <f t="shared" si="132"/>
        <v>640</v>
      </c>
      <c r="AT196" s="15">
        <v>2</v>
      </c>
      <c r="AU196" s="15">
        <v>1</v>
      </c>
      <c r="AV196" s="15">
        <v>60</v>
      </c>
      <c r="AW196" s="15">
        <v>432000</v>
      </c>
      <c r="AX196" s="15">
        <f t="shared" si="109"/>
        <v>432000</v>
      </c>
      <c r="AY196" s="15">
        <v>6</v>
      </c>
      <c r="AZ196" s="15">
        <v>7200</v>
      </c>
      <c r="BG196" s="15">
        <f t="shared" si="111"/>
        <v>432000</v>
      </c>
      <c r="BH196" s="15">
        <f t="shared" si="112"/>
        <v>7200</v>
      </c>
      <c r="BI196" s="27">
        <f t="shared" si="133"/>
        <v>0.6</v>
      </c>
      <c r="BJ196" s="27">
        <f t="shared" si="134"/>
        <v>4320</v>
      </c>
      <c r="BR196" s="27">
        <f t="shared" si="135"/>
        <v>0</v>
      </c>
      <c r="BS196" s="27">
        <f t="shared" si="136"/>
        <v>0</v>
      </c>
      <c r="BT196" s="15">
        <v>2</v>
      </c>
      <c r="BU196" s="15">
        <v>1</v>
      </c>
      <c r="BV196" s="15">
        <v>1.6666666666666667</v>
      </c>
      <c r="BW196" s="15">
        <v>1</v>
      </c>
      <c r="BX196" s="15">
        <v>2</v>
      </c>
      <c r="BY196" s="15">
        <f t="shared" si="137"/>
        <v>1.5333333333333334</v>
      </c>
      <c r="BZ196" s="15">
        <v>1</v>
      </c>
      <c r="CA196" s="15">
        <f t="shared" si="138"/>
        <v>0</v>
      </c>
      <c r="CB196" s="15">
        <v>5</v>
      </c>
      <c r="CC196" s="15" t="s">
        <v>1008</v>
      </c>
      <c r="CD196" s="15" t="s">
        <v>1008</v>
      </c>
      <c r="CE196" s="15" t="s">
        <v>1007</v>
      </c>
      <c r="CH196" s="15" t="s">
        <v>1007</v>
      </c>
      <c r="CK196" s="15" t="s">
        <v>1007</v>
      </c>
      <c r="CL196" s="15" t="s">
        <v>1007</v>
      </c>
      <c r="CN196" s="15" t="s">
        <v>1007</v>
      </c>
      <c r="CP196" s="15" t="s">
        <v>1007</v>
      </c>
      <c r="CR196" s="15" t="s">
        <v>1007</v>
      </c>
      <c r="CZ196" s="15">
        <v>2</v>
      </c>
      <c r="DA196" s="15">
        <v>2</v>
      </c>
      <c r="DB196" s="15">
        <v>1</v>
      </c>
      <c r="DC196" s="15">
        <v>2</v>
      </c>
      <c r="DF196" s="15">
        <v>3</v>
      </c>
      <c r="DG196" s="15">
        <v>2</v>
      </c>
      <c r="DL196" s="15">
        <v>5</v>
      </c>
      <c r="DM196" s="15">
        <v>4.666666666666667</v>
      </c>
      <c r="DN196" s="15">
        <v>4.25</v>
      </c>
      <c r="DO196" s="15">
        <v>4.5999999999999996</v>
      </c>
      <c r="DP196" s="15">
        <v>3.3333333333333335</v>
      </c>
      <c r="DQ196" s="15">
        <v>5</v>
      </c>
      <c r="DR196" s="27">
        <f t="shared" si="117"/>
        <v>4.4749999999999996</v>
      </c>
      <c r="DS196" s="15">
        <f t="shared" si="110"/>
        <v>0</v>
      </c>
    </row>
    <row r="197" spans="1:123" x14ac:dyDescent="0.2">
      <c r="A197" s="15">
        <v>98</v>
      </c>
      <c r="B197" s="15">
        <v>412</v>
      </c>
      <c r="C197" s="15">
        <v>1</v>
      </c>
      <c r="D197" s="15">
        <v>6</v>
      </c>
      <c r="E197" s="15">
        <f t="shared" si="118"/>
        <v>0</v>
      </c>
      <c r="F197" s="15">
        <f t="shared" si="119"/>
        <v>0</v>
      </c>
      <c r="G197" s="15">
        <f t="shared" si="120"/>
        <v>0</v>
      </c>
      <c r="H197" s="15">
        <f t="shared" si="121"/>
        <v>1</v>
      </c>
      <c r="I197" s="15">
        <v>1</v>
      </c>
      <c r="J197" s="15">
        <v>61</v>
      </c>
      <c r="K197" s="15">
        <v>5</v>
      </c>
      <c r="L197" s="15">
        <f t="shared" si="122"/>
        <v>0</v>
      </c>
      <c r="M197" s="15">
        <f t="shared" si="123"/>
        <v>0</v>
      </c>
      <c r="N197" s="15">
        <f t="shared" si="124"/>
        <v>0</v>
      </c>
      <c r="O197" s="15">
        <f t="shared" si="125"/>
        <v>1</v>
      </c>
      <c r="P197" s="15">
        <f t="shared" si="126"/>
        <v>0</v>
      </c>
      <c r="Q197" s="15">
        <v>2</v>
      </c>
      <c r="R197" s="15">
        <v>4</v>
      </c>
      <c r="S197" s="15">
        <v>12</v>
      </c>
      <c r="T197" s="15">
        <v>0</v>
      </c>
      <c r="U197" s="15">
        <v>0</v>
      </c>
      <c r="V197" s="15">
        <v>1</v>
      </c>
      <c r="W197" s="15">
        <v>360000</v>
      </c>
      <c r="X197" s="15">
        <v>1</v>
      </c>
      <c r="Y197" s="15">
        <v>0</v>
      </c>
      <c r="Z197" s="15">
        <v>0</v>
      </c>
      <c r="AA197" s="15">
        <f t="shared" si="115"/>
        <v>100</v>
      </c>
      <c r="AB197" s="193">
        <f t="shared" ref="AB197:AB260" si="141">$AS197+$BJ197+$BS197</f>
        <v>4960</v>
      </c>
      <c r="AC197" s="159">
        <v>7</v>
      </c>
      <c r="AD197" s="159">
        <v>1</v>
      </c>
      <c r="AE197" s="159">
        <v>40</v>
      </c>
      <c r="AF197" s="159">
        <v>64000</v>
      </c>
      <c r="AG197" s="159">
        <f t="shared" si="127"/>
        <v>64000</v>
      </c>
      <c r="AH197" s="159">
        <v>25</v>
      </c>
      <c r="AI197" s="171">
        <f t="shared" si="128"/>
        <v>1600</v>
      </c>
      <c r="AM197" s="15">
        <f t="shared" si="129"/>
        <v>0</v>
      </c>
      <c r="AP197" s="15">
        <f t="shared" si="130"/>
        <v>64000</v>
      </c>
      <c r="AQ197" s="172">
        <f t="shared" si="116"/>
        <v>1600</v>
      </c>
      <c r="AR197" s="27">
        <f t="shared" si="131"/>
        <v>0.4</v>
      </c>
      <c r="AS197" s="172">
        <f t="shared" si="132"/>
        <v>640</v>
      </c>
      <c r="AT197" s="15">
        <v>2</v>
      </c>
      <c r="AU197" s="15">
        <v>1</v>
      </c>
      <c r="AV197" s="15">
        <v>60</v>
      </c>
      <c r="AW197" s="15">
        <v>432000</v>
      </c>
      <c r="AX197" s="15">
        <f t="shared" ref="AX197:AX260" si="142">$AW197*$AU197</f>
        <v>432000</v>
      </c>
      <c r="AY197" s="15">
        <v>6</v>
      </c>
      <c r="BG197" s="15">
        <f t="shared" si="111"/>
        <v>432000</v>
      </c>
      <c r="BH197" s="15">
        <f t="shared" si="112"/>
        <v>7200</v>
      </c>
      <c r="BI197" s="27">
        <f t="shared" si="133"/>
        <v>0.6</v>
      </c>
      <c r="BJ197" s="27">
        <f t="shared" si="134"/>
        <v>4320</v>
      </c>
      <c r="BR197" s="27">
        <f t="shared" si="135"/>
        <v>0</v>
      </c>
      <c r="BS197" s="27">
        <f t="shared" si="136"/>
        <v>0</v>
      </c>
      <c r="BT197" s="15">
        <v>2</v>
      </c>
      <c r="BU197" s="15">
        <v>1</v>
      </c>
      <c r="BV197" s="15">
        <v>1.6666666666666667</v>
      </c>
      <c r="BW197" s="15">
        <v>1</v>
      </c>
      <c r="BX197" s="15">
        <v>2</v>
      </c>
      <c r="BY197" s="15">
        <f t="shared" si="137"/>
        <v>1.5333333333333334</v>
      </c>
      <c r="BZ197" s="15">
        <v>1</v>
      </c>
      <c r="CA197" s="15">
        <f t="shared" si="138"/>
        <v>0</v>
      </c>
      <c r="CB197" s="15">
        <v>5</v>
      </c>
      <c r="CC197" s="15" t="s">
        <v>1008</v>
      </c>
      <c r="CD197" s="15" t="s">
        <v>1008</v>
      </c>
      <c r="CE197" s="15" t="s">
        <v>1007</v>
      </c>
      <c r="CH197" s="15" t="s">
        <v>1007</v>
      </c>
      <c r="CK197" s="15" t="s">
        <v>1007</v>
      </c>
      <c r="CL197" s="15" t="s">
        <v>1007</v>
      </c>
      <c r="CN197" s="15" t="s">
        <v>1007</v>
      </c>
      <c r="CP197" s="15" t="s">
        <v>1007</v>
      </c>
      <c r="CR197" s="15" t="s">
        <v>1007</v>
      </c>
      <c r="CZ197" s="15">
        <v>2</v>
      </c>
      <c r="DA197" s="15">
        <v>2</v>
      </c>
      <c r="DB197" s="15">
        <v>1</v>
      </c>
      <c r="DC197" s="15">
        <v>2</v>
      </c>
      <c r="DF197" s="15">
        <v>3</v>
      </c>
      <c r="DG197" s="15">
        <v>2</v>
      </c>
      <c r="DL197" s="27">
        <v>5</v>
      </c>
      <c r="DM197" s="27">
        <v>4.666666666666667</v>
      </c>
      <c r="DN197" s="27">
        <v>4.25</v>
      </c>
      <c r="DO197" s="27">
        <v>4.5999999999999996</v>
      </c>
      <c r="DP197" s="27">
        <v>3.3333333333333335</v>
      </c>
      <c r="DQ197" s="27">
        <v>5</v>
      </c>
      <c r="DR197" s="27">
        <f t="shared" si="117"/>
        <v>4.4749999999999996</v>
      </c>
      <c r="DS197" s="15">
        <f t="shared" si="110"/>
        <v>1.2916666666666661</v>
      </c>
    </row>
    <row r="198" spans="1:123" x14ac:dyDescent="0.2">
      <c r="A198" s="15">
        <v>99</v>
      </c>
      <c r="B198" s="15">
        <v>413</v>
      </c>
      <c r="C198" s="15">
        <v>0</v>
      </c>
      <c r="D198" s="15">
        <v>6</v>
      </c>
      <c r="E198" s="15">
        <f t="shared" si="118"/>
        <v>0</v>
      </c>
      <c r="F198" s="15">
        <f t="shared" si="119"/>
        <v>0</v>
      </c>
      <c r="G198" s="15">
        <f t="shared" si="120"/>
        <v>0</v>
      </c>
      <c r="H198" s="15">
        <f t="shared" si="121"/>
        <v>1</v>
      </c>
      <c r="I198" s="15">
        <v>0</v>
      </c>
      <c r="J198" s="15">
        <v>55</v>
      </c>
      <c r="K198" s="15">
        <v>1</v>
      </c>
      <c r="L198" s="15">
        <f t="shared" si="122"/>
        <v>0</v>
      </c>
      <c r="M198" s="15">
        <f t="shared" si="123"/>
        <v>0</v>
      </c>
      <c r="N198" s="15">
        <f t="shared" si="124"/>
        <v>0</v>
      </c>
      <c r="O198" s="15">
        <f t="shared" si="125"/>
        <v>0</v>
      </c>
      <c r="P198" s="15">
        <f t="shared" si="126"/>
        <v>0</v>
      </c>
      <c r="Q198" s="15">
        <v>2</v>
      </c>
      <c r="R198" s="15">
        <v>2</v>
      </c>
      <c r="S198" s="15">
        <v>32</v>
      </c>
      <c r="T198" s="15">
        <v>0</v>
      </c>
      <c r="U198" s="15">
        <v>0</v>
      </c>
      <c r="V198" s="15">
        <v>0</v>
      </c>
      <c r="W198" s="15">
        <v>0</v>
      </c>
      <c r="X198" s="15">
        <v>1</v>
      </c>
      <c r="Y198" s="15">
        <v>1</v>
      </c>
      <c r="Z198" s="15">
        <v>1</v>
      </c>
      <c r="AA198" s="15">
        <f t="shared" si="115"/>
        <v>6</v>
      </c>
      <c r="AB198" s="193">
        <f t="shared" si="141"/>
        <v>200</v>
      </c>
      <c r="AC198" s="15">
        <v>7</v>
      </c>
      <c r="AD198" s="15">
        <v>1</v>
      </c>
      <c r="AE198" s="15">
        <v>6</v>
      </c>
      <c r="AF198" s="15">
        <v>1200</v>
      </c>
      <c r="AG198" s="15">
        <f t="shared" si="127"/>
        <v>1200</v>
      </c>
      <c r="AH198" s="15">
        <v>20</v>
      </c>
      <c r="AI198" s="27">
        <f t="shared" si="128"/>
        <v>200</v>
      </c>
      <c r="AM198" s="15">
        <f t="shared" si="129"/>
        <v>0</v>
      </c>
      <c r="AP198" s="15">
        <f t="shared" si="130"/>
        <v>1200</v>
      </c>
      <c r="AQ198" s="172">
        <f t="shared" si="116"/>
        <v>200</v>
      </c>
      <c r="AR198" s="27">
        <f t="shared" si="131"/>
        <v>1</v>
      </c>
      <c r="AS198" s="172">
        <f t="shared" si="132"/>
        <v>200</v>
      </c>
      <c r="AX198" s="15">
        <f t="shared" si="142"/>
        <v>0</v>
      </c>
      <c r="BI198" s="27">
        <f t="shared" si="133"/>
        <v>0</v>
      </c>
      <c r="BJ198" s="27">
        <f t="shared" si="134"/>
        <v>0</v>
      </c>
      <c r="BR198" s="27">
        <f t="shared" si="135"/>
        <v>0</v>
      </c>
      <c r="BS198" s="27">
        <f t="shared" si="136"/>
        <v>0</v>
      </c>
      <c r="BT198" s="15">
        <v>3.5</v>
      </c>
      <c r="BU198" s="15">
        <v>2.3333333333333335</v>
      </c>
      <c r="BV198" s="15">
        <v>1.6666666666666667</v>
      </c>
      <c r="BW198" s="15">
        <v>2</v>
      </c>
      <c r="BX198" s="15">
        <v>2</v>
      </c>
      <c r="BY198" s="15">
        <f t="shared" si="137"/>
        <v>2.2999999999999998</v>
      </c>
      <c r="BZ198" s="15">
        <v>3</v>
      </c>
      <c r="CA198" s="15">
        <f t="shared" si="138"/>
        <v>0</v>
      </c>
      <c r="CB198" s="15">
        <v>5</v>
      </c>
      <c r="CC198" s="15" t="s">
        <v>1008</v>
      </c>
      <c r="CD198" s="15" t="s">
        <v>1008</v>
      </c>
      <c r="CE198" s="15" t="s">
        <v>1007</v>
      </c>
      <c r="CH198" s="15" t="s">
        <v>1007</v>
      </c>
      <c r="CK198" s="15" t="s">
        <v>1007</v>
      </c>
      <c r="CL198" s="15" t="s">
        <v>1007</v>
      </c>
      <c r="CN198" s="15" t="s">
        <v>1007</v>
      </c>
      <c r="CP198" s="15" t="s">
        <v>1007</v>
      </c>
      <c r="CR198" s="15" t="s">
        <v>1007</v>
      </c>
      <c r="CZ198" s="15">
        <v>3</v>
      </c>
      <c r="DA198" s="15">
        <v>2</v>
      </c>
      <c r="DB198" s="15">
        <v>1</v>
      </c>
      <c r="DC198" s="15">
        <v>1</v>
      </c>
      <c r="DF198" s="15">
        <v>2</v>
      </c>
      <c r="DG198" s="15">
        <v>2</v>
      </c>
      <c r="DL198" s="15">
        <v>5</v>
      </c>
      <c r="DM198" s="15">
        <v>4</v>
      </c>
      <c r="DN198" s="15">
        <v>3.5</v>
      </c>
      <c r="DO198" s="15">
        <v>2.6</v>
      </c>
      <c r="DP198" s="15">
        <v>2</v>
      </c>
      <c r="DQ198" s="15">
        <v>2</v>
      </c>
      <c r="DR198" s="27">
        <f t="shared" si="117"/>
        <v>3.1833333333333336</v>
      </c>
      <c r="DS198" s="15">
        <f t="shared" ref="DS198:DS261" si="143">$DR198-$DR199</f>
        <v>0</v>
      </c>
    </row>
    <row r="199" spans="1:123" x14ac:dyDescent="0.2">
      <c r="A199" s="15">
        <v>99</v>
      </c>
      <c r="B199" s="15">
        <v>413</v>
      </c>
      <c r="C199" s="15">
        <v>0</v>
      </c>
      <c r="D199" s="15">
        <v>6</v>
      </c>
      <c r="E199" s="15">
        <f t="shared" si="118"/>
        <v>0</v>
      </c>
      <c r="F199" s="15">
        <f t="shared" si="119"/>
        <v>0</v>
      </c>
      <c r="G199" s="15">
        <f t="shared" si="120"/>
        <v>0</v>
      </c>
      <c r="H199" s="15">
        <f t="shared" si="121"/>
        <v>1</v>
      </c>
      <c r="I199" s="15">
        <v>0</v>
      </c>
      <c r="J199" s="15">
        <v>55</v>
      </c>
      <c r="K199" s="15">
        <v>1</v>
      </c>
      <c r="L199" s="15">
        <f t="shared" si="122"/>
        <v>0</v>
      </c>
      <c r="M199" s="15">
        <f t="shared" si="123"/>
        <v>0</v>
      </c>
      <c r="N199" s="15">
        <f t="shared" si="124"/>
        <v>0</v>
      </c>
      <c r="O199" s="15">
        <f t="shared" si="125"/>
        <v>0</v>
      </c>
      <c r="P199" s="15">
        <f t="shared" si="126"/>
        <v>0</v>
      </c>
      <c r="Q199" s="15">
        <v>2</v>
      </c>
      <c r="R199" s="15">
        <v>2</v>
      </c>
      <c r="S199" s="15">
        <v>32</v>
      </c>
      <c r="T199" s="15">
        <v>0</v>
      </c>
      <c r="U199" s="15">
        <v>0</v>
      </c>
      <c r="V199" s="15">
        <v>0</v>
      </c>
      <c r="W199" s="15">
        <v>0</v>
      </c>
      <c r="X199" s="15">
        <v>1</v>
      </c>
      <c r="Y199" s="15">
        <v>0</v>
      </c>
      <c r="Z199" s="15">
        <v>1</v>
      </c>
      <c r="AA199" s="15">
        <f t="shared" si="115"/>
        <v>6</v>
      </c>
      <c r="AB199" s="193">
        <f t="shared" si="141"/>
        <v>233.33333333333334</v>
      </c>
      <c r="AC199" s="159">
        <v>9</v>
      </c>
      <c r="AD199" s="159">
        <v>1</v>
      </c>
      <c r="AE199" s="159">
        <v>6</v>
      </c>
      <c r="AF199" s="159">
        <v>1400</v>
      </c>
      <c r="AG199" s="159">
        <f t="shared" si="127"/>
        <v>1400</v>
      </c>
      <c r="AH199" s="159">
        <v>20</v>
      </c>
      <c r="AI199" s="171">
        <f t="shared" si="128"/>
        <v>233.33333333333334</v>
      </c>
      <c r="AM199" s="15">
        <f t="shared" si="129"/>
        <v>0</v>
      </c>
      <c r="AP199" s="15">
        <f t="shared" si="130"/>
        <v>1400</v>
      </c>
      <c r="AQ199" s="172">
        <f t="shared" si="116"/>
        <v>233.33333333333334</v>
      </c>
      <c r="AR199" s="27">
        <f t="shared" si="131"/>
        <v>1</v>
      </c>
      <c r="AS199" s="172">
        <f t="shared" si="132"/>
        <v>233.33333333333334</v>
      </c>
      <c r="AX199" s="15">
        <f t="shared" si="142"/>
        <v>0</v>
      </c>
      <c r="BI199" s="27">
        <f t="shared" si="133"/>
        <v>0</v>
      </c>
      <c r="BJ199" s="27">
        <f t="shared" si="134"/>
        <v>0</v>
      </c>
      <c r="BR199" s="27">
        <f t="shared" si="135"/>
        <v>0</v>
      </c>
      <c r="BS199" s="27">
        <f t="shared" si="136"/>
        <v>0</v>
      </c>
      <c r="BT199" s="15">
        <v>3.5</v>
      </c>
      <c r="BU199" s="15">
        <v>2.3333333333333335</v>
      </c>
      <c r="BV199" s="15">
        <v>1.6666666666666667</v>
      </c>
      <c r="BW199" s="15">
        <v>2</v>
      </c>
      <c r="BX199" s="15">
        <v>2</v>
      </c>
      <c r="BY199" s="15">
        <f t="shared" si="137"/>
        <v>2.2999999999999998</v>
      </c>
      <c r="BZ199" s="15">
        <v>3</v>
      </c>
      <c r="CA199" s="15">
        <f t="shared" si="138"/>
        <v>0</v>
      </c>
      <c r="CB199" s="15">
        <v>5</v>
      </c>
      <c r="CC199" s="15" t="s">
        <v>1008</v>
      </c>
      <c r="CD199" s="15" t="s">
        <v>1008</v>
      </c>
      <c r="CE199" s="15" t="s">
        <v>1007</v>
      </c>
      <c r="CH199" s="15" t="s">
        <v>1007</v>
      </c>
      <c r="CK199" s="15" t="s">
        <v>1007</v>
      </c>
      <c r="CL199" s="15" t="s">
        <v>1007</v>
      </c>
      <c r="CN199" s="15" t="s">
        <v>1007</v>
      </c>
      <c r="CP199" s="15" t="s">
        <v>1007</v>
      </c>
      <c r="CR199" s="15" t="s">
        <v>1007</v>
      </c>
      <c r="CZ199" s="15">
        <v>3</v>
      </c>
      <c r="DA199" s="15">
        <v>2</v>
      </c>
      <c r="DB199" s="15">
        <v>1</v>
      </c>
      <c r="DC199" s="15">
        <v>1</v>
      </c>
      <c r="DF199" s="15">
        <v>2</v>
      </c>
      <c r="DG199" s="15">
        <v>2</v>
      </c>
      <c r="DL199" s="27">
        <v>5</v>
      </c>
      <c r="DM199" s="27">
        <v>4</v>
      </c>
      <c r="DN199" s="27">
        <v>3.5</v>
      </c>
      <c r="DO199" s="27">
        <v>2.6</v>
      </c>
      <c r="DP199" s="27">
        <v>2</v>
      </c>
      <c r="DQ199" s="27">
        <v>2</v>
      </c>
      <c r="DR199" s="27">
        <f t="shared" si="117"/>
        <v>3.1833333333333336</v>
      </c>
      <c r="DS199" s="15">
        <f t="shared" si="143"/>
        <v>-1.8166666666666664</v>
      </c>
    </row>
    <row r="200" spans="1:123" x14ac:dyDescent="0.2">
      <c r="A200" s="15">
        <v>100</v>
      </c>
      <c r="B200" s="15">
        <v>414</v>
      </c>
      <c r="C200" s="15">
        <v>1</v>
      </c>
      <c r="D200" s="15">
        <v>6</v>
      </c>
      <c r="E200" s="15">
        <f t="shared" si="118"/>
        <v>0</v>
      </c>
      <c r="F200" s="15">
        <f t="shared" si="119"/>
        <v>0</v>
      </c>
      <c r="G200" s="15">
        <f t="shared" si="120"/>
        <v>0</v>
      </c>
      <c r="H200" s="15">
        <f t="shared" si="121"/>
        <v>1</v>
      </c>
      <c r="I200" s="15">
        <v>0</v>
      </c>
      <c r="J200" s="15">
        <v>38</v>
      </c>
      <c r="K200" s="15">
        <v>6</v>
      </c>
      <c r="L200" s="15">
        <f t="shared" si="122"/>
        <v>0</v>
      </c>
      <c r="M200" s="15">
        <f t="shared" si="123"/>
        <v>0</v>
      </c>
      <c r="N200" s="15">
        <f t="shared" si="124"/>
        <v>0</v>
      </c>
      <c r="O200" s="15">
        <f t="shared" si="125"/>
        <v>0</v>
      </c>
      <c r="P200" s="15">
        <f t="shared" si="126"/>
        <v>1</v>
      </c>
      <c r="Q200" s="15">
        <v>2</v>
      </c>
      <c r="R200" s="15">
        <v>4</v>
      </c>
      <c r="S200" s="15">
        <v>9</v>
      </c>
      <c r="T200" s="15">
        <v>0</v>
      </c>
      <c r="U200" s="15">
        <v>1</v>
      </c>
      <c r="V200" s="15">
        <v>1</v>
      </c>
      <c r="W200" s="15">
        <v>480000</v>
      </c>
      <c r="X200" s="15">
        <v>1</v>
      </c>
      <c r="Y200" s="15">
        <v>1</v>
      </c>
      <c r="Z200" s="15">
        <v>0</v>
      </c>
      <c r="AA200" s="15">
        <f t="shared" si="115"/>
        <v>3.5</v>
      </c>
      <c r="AB200" s="193">
        <f t="shared" si="141"/>
        <v>1365.7142857142858</v>
      </c>
      <c r="AC200" s="15">
        <v>8</v>
      </c>
      <c r="AD200" s="15">
        <v>7</v>
      </c>
      <c r="AE200" s="15">
        <v>0.5</v>
      </c>
      <c r="AF200" s="15">
        <v>540</v>
      </c>
      <c r="AG200" s="15">
        <f t="shared" si="127"/>
        <v>3780</v>
      </c>
      <c r="AH200" s="15">
        <v>90</v>
      </c>
      <c r="AI200" s="27">
        <f t="shared" si="128"/>
        <v>7560</v>
      </c>
      <c r="AM200" s="15">
        <f t="shared" si="129"/>
        <v>0</v>
      </c>
      <c r="AP200" s="15">
        <f t="shared" si="130"/>
        <v>3780</v>
      </c>
      <c r="AQ200" s="172">
        <f t="shared" si="116"/>
        <v>7560</v>
      </c>
      <c r="AR200" s="27">
        <f t="shared" si="131"/>
        <v>0.14285714285714285</v>
      </c>
      <c r="AS200" s="172">
        <f t="shared" si="132"/>
        <v>1080</v>
      </c>
      <c r="AT200" s="15">
        <v>7</v>
      </c>
      <c r="AU200" s="15">
        <v>1</v>
      </c>
      <c r="AV200" s="15">
        <v>3</v>
      </c>
      <c r="AW200" s="15">
        <v>1000</v>
      </c>
      <c r="AX200" s="15">
        <f t="shared" si="142"/>
        <v>1000</v>
      </c>
      <c r="AY200" s="15">
        <v>40</v>
      </c>
      <c r="AZ200" s="15">
        <v>333.33333333333331</v>
      </c>
      <c r="BG200" s="15">
        <f t="shared" si="111"/>
        <v>1000</v>
      </c>
      <c r="BH200" s="15">
        <f t="shared" si="112"/>
        <v>333.33333333333331</v>
      </c>
      <c r="BI200" s="27">
        <f t="shared" si="133"/>
        <v>0.8571428571428571</v>
      </c>
      <c r="BJ200" s="27">
        <f t="shared" si="134"/>
        <v>285.71428571428567</v>
      </c>
      <c r="BR200" s="27">
        <f t="shared" si="135"/>
        <v>0</v>
      </c>
      <c r="BS200" s="27">
        <f t="shared" si="136"/>
        <v>0</v>
      </c>
      <c r="BT200" s="15">
        <v>1</v>
      </c>
      <c r="BU200" s="15">
        <v>1.6666666666666667</v>
      </c>
      <c r="BV200" s="15">
        <v>1.6666666666666667</v>
      </c>
      <c r="BW200" s="15">
        <v>1</v>
      </c>
      <c r="BX200" s="15">
        <v>3</v>
      </c>
      <c r="BY200" s="15">
        <f t="shared" si="137"/>
        <v>1.6666666666666667</v>
      </c>
      <c r="BZ200" s="15">
        <v>2</v>
      </c>
      <c r="CA200" s="15">
        <f t="shared" si="138"/>
        <v>1</v>
      </c>
      <c r="CB200" s="15">
        <v>2</v>
      </c>
      <c r="CC200" s="15">
        <f t="shared" si="139"/>
        <v>0</v>
      </c>
      <c r="CD200" s="15">
        <f t="shared" si="140"/>
        <v>0</v>
      </c>
      <c r="CE200" s="15">
        <v>3</v>
      </c>
      <c r="CF200" s="15">
        <v>3</v>
      </c>
      <c r="CG200" s="15">
        <v>2</v>
      </c>
      <c r="CH200" s="15">
        <v>4</v>
      </c>
      <c r="CI200" s="15">
        <v>1</v>
      </c>
      <c r="CJ200" s="15">
        <v>2</v>
      </c>
      <c r="CK200" s="15">
        <v>1</v>
      </c>
      <c r="CL200" s="15">
        <v>1</v>
      </c>
      <c r="CN200" s="15">
        <v>1</v>
      </c>
      <c r="CP200" s="15">
        <v>1</v>
      </c>
      <c r="CR200" s="15">
        <v>1</v>
      </c>
      <c r="CZ200" s="15">
        <v>3</v>
      </c>
      <c r="DA200" s="15">
        <v>2</v>
      </c>
      <c r="DB200" s="15">
        <v>1</v>
      </c>
      <c r="DC200" s="15">
        <v>2</v>
      </c>
      <c r="DF200" s="15">
        <v>2</v>
      </c>
      <c r="DG200" s="15">
        <v>2</v>
      </c>
      <c r="DL200" s="15">
        <v>5</v>
      </c>
      <c r="DM200" s="15">
        <v>5</v>
      </c>
      <c r="DN200" s="15">
        <v>5</v>
      </c>
      <c r="DO200" s="15">
        <v>5</v>
      </c>
      <c r="DP200" s="15">
        <v>5</v>
      </c>
      <c r="DQ200" s="15">
        <v>5</v>
      </c>
      <c r="DR200" s="27">
        <f t="shared" si="117"/>
        <v>5</v>
      </c>
      <c r="DS200" s="15">
        <f t="shared" si="143"/>
        <v>0</v>
      </c>
    </row>
    <row r="201" spans="1:123" x14ac:dyDescent="0.2">
      <c r="A201" s="15">
        <v>100</v>
      </c>
      <c r="B201" s="15">
        <v>414</v>
      </c>
      <c r="C201" s="15">
        <v>1</v>
      </c>
      <c r="D201" s="15">
        <v>6</v>
      </c>
      <c r="E201" s="15">
        <f t="shared" si="118"/>
        <v>0</v>
      </c>
      <c r="F201" s="15">
        <f t="shared" si="119"/>
        <v>0</v>
      </c>
      <c r="G201" s="15">
        <f t="shared" si="120"/>
        <v>0</v>
      </c>
      <c r="H201" s="15">
        <f t="shared" si="121"/>
        <v>1</v>
      </c>
      <c r="I201" s="15">
        <v>0</v>
      </c>
      <c r="J201" s="15">
        <v>38</v>
      </c>
      <c r="K201" s="15">
        <v>6</v>
      </c>
      <c r="L201" s="15">
        <f t="shared" si="122"/>
        <v>0</v>
      </c>
      <c r="M201" s="15">
        <f t="shared" si="123"/>
        <v>0</v>
      </c>
      <c r="N201" s="15">
        <f t="shared" si="124"/>
        <v>0</v>
      </c>
      <c r="O201" s="15">
        <f t="shared" si="125"/>
        <v>0</v>
      </c>
      <c r="P201" s="15">
        <f t="shared" si="126"/>
        <v>1</v>
      </c>
      <c r="Q201" s="15">
        <v>2</v>
      </c>
      <c r="R201" s="15">
        <v>4</v>
      </c>
      <c r="S201" s="15">
        <v>9</v>
      </c>
      <c r="T201" s="15">
        <v>0</v>
      </c>
      <c r="U201" s="15">
        <v>1</v>
      </c>
      <c r="V201" s="15">
        <v>1</v>
      </c>
      <c r="W201" s="15">
        <v>480000</v>
      </c>
      <c r="X201" s="15">
        <v>1</v>
      </c>
      <c r="Y201" s="15">
        <v>0</v>
      </c>
      <c r="Z201" s="15">
        <v>0</v>
      </c>
      <c r="AA201" s="15">
        <f t="shared" si="115"/>
        <v>3.5</v>
      </c>
      <c r="AB201" s="193">
        <f t="shared" si="141"/>
        <v>1365.7142857142858</v>
      </c>
      <c r="AC201" s="159">
        <v>8</v>
      </c>
      <c r="AD201" s="159">
        <v>7</v>
      </c>
      <c r="AE201" s="159">
        <v>0.5</v>
      </c>
      <c r="AF201" s="159">
        <v>540</v>
      </c>
      <c r="AG201" s="159">
        <f t="shared" si="127"/>
        <v>3780</v>
      </c>
      <c r="AH201" s="159">
        <v>90</v>
      </c>
      <c r="AI201" s="171">
        <f t="shared" si="128"/>
        <v>7560</v>
      </c>
      <c r="AM201" s="15">
        <f t="shared" si="129"/>
        <v>0</v>
      </c>
      <c r="AP201" s="15">
        <f t="shared" si="130"/>
        <v>3780</v>
      </c>
      <c r="AQ201" s="172">
        <f t="shared" si="116"/>
        <v>7560</v>
      </c>
      <c r="AR201" s="27">
        <f t="shared" si="131"/>
        <v>0.14285714285714285</v>
      </c>
      <c r="AS201" s="172">
        <f t="shared" si="132"/>
        <v>1080</v>
      </c>
      <c r="AT201" s="15">
        <v>7</v>
      </c>
      <c r="AU201" s="15">
        <v>1</v>
      </c>
      <c r="AV201" s="15">
        <v>3</v>
      </c>
      <c r="AW201" s="15">
        <v>1000</v>
      </c>
      <c r="AX201" s="15">
        <f t="shared" si="142"/>
        <v>1000</v>
      </c>
      <c r="AY201" s="15">
        <v>40</v>
      </c>
      <c r="BG201" s="15">
        <f t="shared" si="111"/>
        <v>1000</v>
      </c>
      <c r="BH201" s="15">
        <f t="shared" si="112"/>
        <v>333.33333333333331</v>
      </c>
      <c r="BI201" s="27">
        <f t="shared" si="133"/>
        <v>0.8571428571428571</v>
      </c>
      <c r="BJ201" s="27">
        <f t="shared" si="134"/>
        <v>285.71428571428567</v>
      </c>
      <c r="BR201" s="27">
        <f t="shared" si="135"/>
        <v>0</v>
      </c>
      <c r="BS201" s="27">
        <f t="shared" si="136"/>
        <v>0</v>
      </c>
      <c r="BT201" s="15">
        <v>1</v>
      </c>
      <c r="BU201" s="15">
        <v>1.6666666666666667</v>
      </c>
      <c r="BV201" s="15">
        <v>1.6666666666666667</v>
      </c>
      <c r="BW201" s="15">
        <v>1</v>
      </c>
      <c r="BX201" s="15">
        <v>3</v>
      </c>
      <c r="BY201" s="15">
        <f t="shared" si="137"/>
        <v>1.6666666666666667</v>
      </c>
      <c r="BZ201" s="15">
        <v>2</v>
      </c>
      <c r="CA201" s="15">
        <f t="shared" si="138"/>
        <v>1</v>
      </c>
      <c r="CB201" s="15">
        <v>2</v>
      </c>
      <c r="CC201" s="15">
        <f t="shared" si="139"/>
        <v>0</v>
      </c>
      <c r="CD201" s="15">
        <f t="shared" si="140"/>
        <v>0</v>
      </c>
      <c r="CE201" s="15">
        <v>3</v>
      </c>
      <c r="CF201" s="15">
        <v>3</v>
      </c>
      <c r="CG201" s="15">
        <v>2</v>
      </c>
      <c r="CH201" s="15">
        <v>4</v>
      </c>
      <c r="CI201" s="15">
        <v>1</v>
      </c>
      <c r="CJ201" s="15">
        <v>2</v>
      </c>
      <c r="CK201" s="15">
        <v>1</v>
      </c>
      <c r="CL201" s="15">
        <v>1</v>
      </c>
      <c r="CN201" s="15">
        <v>1</v>
      </c>
      <c r="CP201" s="15">
        <v>1</v>
      </c>
      <c r="CR201" s="15">
        <v>1</v>
      </c>
      <c r="CZ201" s="15">
        <v>3</v>
      </c>
      <c r="DA201" s="15">
        <v>2</v>
      </c>
      <c r="DB201" s="15">
        <v>1</v>
      </c>
      <c r="DC201" s="15">
        <v>2</v>
      </c>
      <c r="DF201" s="15">
        <v>2</v>
      </c>
      <c r="DG201" s="15">
        <v>2</v>
      </c>
      <c r="DL201" s="27">
        <v>5</v>
      </c>
      <c r="DM201" s="27">
        <v>5</v>
      </c>
      <c r="DN201" s="27">
        <v>5</v>
      </c>
      <c r="DO201" s="27">
        <v>5</v>
      </c>
      <c r="DP201" s="27">
        <v>5</v>
      </c>
      <c r="DQ201" s="27">
        <v>5</v>
      </c>
      <c r="DR201" s="27">
        <f t="shared" si="117"/>
        <v>5</v>
      </c>
      <c r="DS201" s="15">
        <f t="shared" si="143"/>
        <v>0.1111111111111116</v>
      </c>
    </row>
    <row r="202" spans="1:123" x14ac:dyDescent="0.2">
      <c r="A202" s="15">
        <v>101</v>
      </c>
      <c r="B202" s="15">
        <v>415</v>
      </c>
      <c r="C202" s="15">
        <v>1</v>
      </c>
      <c r="D202" s="15">
        <v>6</v>
      </c>
      <c r="E202" s="15">
        <f t="shared" si="118"/>
        <v>0</v>
      </c>
      <c r="F202" s="15">
        <f t="shared" si="119"/>
        <v>0</v>
      </c>
      <c r="G202" s="15">
        <f t="shared" si="120"/>
        <v>0</v>
      </c>
      <c r="H202" s="15">
        <f t="shared" si="121"/>
        <v>1</v>
      </c>
      <c r="I202" s="15">
        <v>1</v>
      </c>
      <c r="J202" s="15">
        <v>43</v>
      </c>
      <c r="K202" s="15">
        <v>6</v>
      </c>
      <c r="L202" s="15">
        <f t="shared" si="122"/>
        <v>0</v>
      </c>
      <c r="M202" s="15">
        <f t="shared" si="123"/>
        <v>0</v>
      </c>
      <c r="N202" s="15">
        <f t="shared" si="124"/>
        <v>0</v>
      </c>
      <c r="O202" s="15">
        <f t="shared" si="125"/>
        <v>0</v>
      </c>
      <c r="P202" s="15">
        <f t="shared" si="126"/>
        <v>1</v>
      </c>
      <c r="Q202" s="15">
        <v>2</v>
      </c>
      <c r="R202" s="15">
        <v>4</v>
      </c>
      <c r="S202" s="15">
        <v>3</v>
      </c>
      <c r="T202" s="15">
        <v>0</v>
      </c>
      <c r="U202" s="15">
        <v>0</v>
      </c>
      <c r="V202" s="15">
        <v>1</v>
      </c>
      <c r="W202" s="15">
        <v>2000000</v>
      </c>
      <c r="X202" s="15">
        <v>1</v>
      </c>
      <c r="Y202" s="15">
        <v>1</v>
      </c>
      <c r="Z202" s="15">
        <v>1</v>
      </c>
      <c r="AA202" s="15">
        <f t="shared" si="115"/>
        <v>10</v>
      </c>
      <c r="AB202" s="193">
        <f t="shared" si="141"/>
        <v>100</v>
      </c>
      <c r="AC202" s="15">
        <v>7</v>
      </c>
      <c r="AD202" s="15">
        <v>1</v>
      </c>
      <c r="AE202" s="15">
        <v>10</v>
      </c>
      <c r="AF202" s="15">
        <v>1000</v>
      </c>
      <c r="AG202" s="15">
        <f t="shared" si="127"/>
        <v>1000</v>
      </c>
      <c r="AH202" s="15">
        <v>50</v>
      </c>
      <c r="AI202" s="27">
        <f t="shared" si="128"/>
        <v>100</v>
      </c>
      <c r="AM202" s="15">
        <f t="shared" si="129"/>
        <v>0</v>
      </c>
      <c r="AP202" s="15">
        <f t="shared" si="130"/>
        <v>1000</v>
      </c>
      <c r="AQ202" s="172">
        <f t="shared" si="116"/>
        <v>100</v>
      </c>
      <c r="AR202" s="27">
        <f t="shared" si="131"/>
        <v>1</v>
      </c>
      <c r="AS202" s="172">
        <f t="shared" si="132"/>
        <v>100</v>
      </c>
      <c r="AX202" s="15">
        <f t="shared" si="142"/>
        <v>0</v>
      </c>
      <c r="BI202" s="27">
        <f t="shared" si="133"/>
        <v>0</v>
      </c>
      <c r="BJ202" s="27">
        <f t="shared" si="134"/>
        <v>0</v>
      </c>
      <c r="BR202" s="27">
        <f t="shared" si="135"/>
        <v>0</v>
      </c>
      <c r="BS202" s="27">
        <f t="shared" si="136"/>
        <v>0</v>
      </c>
      <c r="BT202" s="15">
        <v>1</v>
      </c>
      <c r="BU202" s="15">
        <v>1.6666666666666667</v>
      </c>
      <c r="BV202" s="15">
        <v>1</v>
      </c>
      <c r="BW202" s="15">
        <v>1</v>
      </c>
      <c r="BX202" s="15">
        <v>2</v>
      </c>
      <c r="BY202" s="15">
        <f t="shared" si="137"/>
        <v>1.3333333333333335</v>
      </c>
      <c r="BZ202" s="15">
        <v>1</v>
      </c>
      <c r="CA202" s="15">
        <f t="shared" si="138"/>
        <v>1</v>
      </c>
      <c r="CB202" s="15">
        <v>1</v>
      </c>
      <c r="CC202" s="15">
        <f t="shared" si="139"/>
        <v>0</v>
      </c>
      <c r="CD202" s="15">
        <f t="shared" si="140"/>
        <v>0</v>
      </c>
      <c r="CE202" s="15">
        <v>3</v>
      </c>
      <c r="CF202" s="15">
        <v>2</v>
      </c>
      <c r="CG202" s="15">
        <v>2</v>
      </c>
      <c r="CH202" s="15">
        <v>4</v>
      </c>
      <c r="CI202" s="15">
        <v>0</v>
      </c>
      <c r="CK202" s="15">
        <v>1</v>
      </c>
      <c r="CL202" s="15">
        <v>1</v>
      </c>
      <c r="CN202" s="15">
        <v>1</v>
      </c>
      <c r="CP202" s="15">
        <v>1</v>
      </c>
      <c r="CR202" s="15">
        <v>0</v>
      </c>
      <c r="CZ202" s="15">
        <v>2</v>
      </c>
      <c r="DA202" s="15">
        <v>2</v>
      </c>
      <c r="DD202" s="15">
        <v>3</v>
      </c>
      <c r="DE202" s="15">
        <v>2</v>
      </c>
      <c r="DF202" s="15">
        <v>1</v>
      </c>
      <c r="DG202" s="15">
        <v>2</v>
      </c>
      <c r="DL202" s="15">
        <v>5</v>
      </c>
      <c r="DM202" s="15">
        <v>4.333333333333333</v>
      </c>
      <c r="DN202" s="15">
        <v>5</v>
      </c>
      <c r="DO202" s="15">
        <v>5</v>
      </c>
      <c r="DP202" s="15">
        <v>5</v>
      </c>
      <c r="DQ202" s="15">
        <v>5</v>
      </c>
      <c r="DR202" s="27">
        <f t="shared" si="117"/>
        <v>4.8888888888888884</v>
      </c>
      <c r="DS202" s="15">
        <f t="shared" si="143"/>
        <v>0</v>
      </c>
    </row>
    <row r="203" spans="1:123" x14ac:dyDescent="0.2">
      <c r="A203" s="15">
        <v>101</v>
      </c>
      <c r="B203" s="15">
        <v>415</v>
      </c>
      <c r="C203" s="15">
        <v>1</v>
      </c>
      <c r="D203" s="15">
        <v>6</v>
      </c>
      <c r="E203" s="15">
        <f t="shared" si="118"/>
        <v>0</v>
      </c>
      <c r="F203" s="15">
        <f t="shared" si="119"/>
        <v>0</v>
      </c>
      <c r="G203" s="15">
        <f t="shared" si="120"/>
        <v>0</v>
      </c>
      <c r="H203" s="15">
        <f t="shared" si="121"/>
        <v>1</v>
      </c>
      <c r="I203" s="15">
        <v>1</v>
      </c>
      <c r="J203" s="15">
        <v>43</v>
      </c>
      <c r="K203" s="15">
        <v>6</v>
      </c>
      <c r="L203" s="15">
        <f t="shared" si="122"/>
        <v>0</v>
      </c>
      <c r="M203" s="15">
        <f t="shared" si="123"/>
        <v>0</v>
      </c>
      <c r="N203" s="15">
        <f t="shared" si="124"/>
        <v>0</v>
      </c>
      <c r="O203" s="15">
        <f t="shared" si="125"/>
        <v>0</v>
      </c>
      <c r="P203" s="15">
        <f t="shared" si="126"/>
        <v>1</v>
      </c>
      <c r="Q203" s="15">
        <v>2</v>
      </c>
      <c r="R203" s="15">
        <v>4</v>
      </c>
      <c r="S203" s="15">
        <v>3</v>
      </c>
      <c r="T203" s="15">
        <v>0</v>
      </c>
      <c r="U203" s="15">
        <v>0</v>
      </c>
      <c r="V203" s="15">
        <v>1</v>
      </c>
      <c r="W203" s="15">
        <v>2000000</v>
      </c>
      <c r="X203" s="15">
        <v>1</v>
      </c>
      <c r="Y203" s="15">
        <v>0</v>
      </c>
      <c r="Z203" s="15">
        <v>1</v>
      </c>
      <c r="AA203" s="15">
        <f t="shared" si="115"/>
        <v>10</v>
      </c>
      <c r="AB203" s="193">
        <f t="shared" si="141"/>
        <v>100</v>
      </c>
      <c r="AC203" s="159">
        <v>7</v>
      </c>
      <c r="AD203" s="159">
        <v>1</v>
      </c>
      <c r="AE203" s="159">
        <v>10</v>
      </c>
      <c r="AF203" s="159">
        <v>1000</v>
      </c>
      <c r="AG203" s="159">
        <f t="shared" si="127"/>
        <v>1000</v>
      </c>
      <c r="AH203" s="159">
        <v>50</v>
      </c>
      <c r="AI203" s="171">
        <f t="shared" si="128"/>
        <v>100</v>
      </c>
      <c r="AM203" s="15">
        <f t="shared" si="129"/>
        <v>0</v>
      </c>
      <c r="AP203" s="15">
        <f t="shared" si="130"/>
        <v>1000</v>
      </c>
      <c r="AQ203" s="172">
        <f t="shared" si="116"/>
        <v>100</v>
      </c>
      <c r="AR203" s="27">
        <f t="shared" si="131"/>
        <v>1</v>
      </c>
      <c r="AS203" s="172">
        <f t="shared" si="132"/>
        <v>100</v>
      </c>
      <c r="AX203" s="15">
        <f t="shared" si="142"/>
        <v>0</v>
      </c>
      <c r="BI203" s="27">
        <f t="shared" si="133"/>
        <v>0</v>
      </c>
      <c r="BJ203" s="27">
        <f t="shared" si="134"/>
        <v>0</v>
      </c>
      <c r="BR203" s="27">
        <f t="shared" si="135"/>
        <v>0</v>
      </c>
      <c r="BS203" s="27">
        <f t="shared" si="136"/>
        <v>0</v>
      </c>
      <c r="BT203" s="15">
        <v>1</v>
      </c>
      <c r="BU203" s="15">
        <v>1.6666666666666667</v>
      </c>
      <c r="BV203" s="15">
        <v>1</v>
      </c>
      <c r="BW203" s="15">
        <v>1</v>
      </c>
      <c r="BX203" s="15">
        <v>2</v>
      </c>
      <c r="BY203" s="15">
        <f t="shared" si="137"/>
        <v>1.3333333333333335</v>
      </c>
      <c r="BZ203" s="15">
        <v>1</v>
      </c>
      <c r="CA203" s="15">
        <f t="shared" si="138"/>
        <v>1</v>
      </c>
      <c r="CB203" s="15">
        <v>1</v>
      </c>
      <c r="CC203" s="15">
        <f t="shared" si="139"/>
        <v>0</v>
      </c>
      <c r="CD203" s="15">
        <f t="shared" si="140"/>
        <v>0</v>
      </c>
      <c r="CE203" s="15">
        <v>3</v>
      </c>
      <c r="CF203" s="15">
        <v>2</v>
      </c>
      <c r="CG203" s="15">
        <v>2</v>
      </c>
      <c r="CH203" s="15">
        <v>4</v>
      </c>
      <c r="CI203" s="15">
        <v>0</v>
      </c>
      <c r="CK203" s="15">
        <v>1</v>
      </c>
      <c r="CL203" s="15">
        <v>1</v>
      </c>
      <c r="CN203" s="15">
        <v>1</v>
      </c>
      <c r="CP203" s="15">
        <v>1</v>
      </c>
      <c r="CR203" s="15">
        <v>0</v>
      </c>
      <c r="CZ203" s="15">
        <v>2</v>
      </c>
      <c r="DA203" s="15">
        <v>2</v>
      </c>
      <c r="DD203" s="15">
        <v>3</v>
      </c>
      <c r="DE203" s="15">
        <v>2</v>
      </c>
      <c r="DF203" s="15">
        <v>1</v>
      </c>
      <c r="DG203" s="15">
        <v>2</v>
      </c>
      <c r="DL203" s="27">
        <v>5</v>
      </c>
      <c r="DM203" s="27">
        <v>4.333333333333333</v>
      </c>
      <c r="DN203" s="27">
        <v>5</v>
      </c>
      <c r="DO203" s="27">
        <v>5</v>
      </c>
      <c r="DP203" s="27">
        <v>5</v>
      </c>
      <c r="DQ203" s="27">
        <v>5</v>
      </c>
      <c r="DR203" s="27">
        <f t="shared" si="117"/>
        <v>4.8888888888888884</v>
      </c>
      <c r="DS203" s="15">
        <f t="shared" si="143"/>
        <v>1.947222222222222</v>
      </c>
    </row>
    <row r="204" spans="1:123" x14ac:dyDescent="0.2">
      <c r="A204" s="15">
        <v>102</v>
      </c>
      <c r="B204" s="15">
        <v>417</v>
      </c>
      <c r="C204" s="15">
        <v>1</v>
      </c>
      <c r="D204" s="15">
        <v>6</v>
      </c>
      <c r="E204" s="15">
        <f t="shared" si="118"/>
        <v>0</v>
      </c>
      <c r="F204" s="15">
        <f t="shared" si="119"/>
        <v>0</v>
      </c>
      <c r="G204" s="15">
        <f t="shared" si="120"/>
        <v>0</v>
      </c>
      <c r="H204" s="15">
        <f t="shared" si="121"/>
        <v>1</v>
      </c>
      <c r="I204" s="15">
        <v>0</v>
      </c>
      <c r="J204" s="15">
        <v>45</v>
      </c>
      <c r="K204" s="15">
        <v>4</v>
      </c>
      <c r="L204" s="15">
        <f t="shared" si="122"/>
        <v>0</v>
      </c>
      <c r="M204" s="15">
        <f t="shared" si="123"/>
        <v>0</v>
      </c>
      <c r="N204" s="15">
        <f t="shared" si="124"/>
        <v>1</v>
      </c>
      <c r="O204" s="15">
        <f t="shared" si="125"/>
        <v>0</v>
      </c>
      <c r="P204" s="15">
        <f t="shared" si="126"/>
        <v>0</v>
      </c>
      <c r="Q204" s="15">
        <v>1</v>
      </c>
      <c r="R204" s="15">
        <v>2</v>
      </c>
      <c r="S204" s="15">
        <v>5</v>
      </c>
      <c r="T204" s="15">
        <v>0</v>
      </c>
      <c r="U204" s="15">
        <v>0</v>
      </c>
      <c r="V204" s="15">
        <v>1</v>
      </c>
      <c r="W204" s="15" t="s">
        <v>1008</v>
      </c>
      <c r="X204" s="15">
        <v>1</v>
      </c>
      <c r="Y204" s="15">
        <v>1</v>
      </c>
      <c r="Z204" s="15">
        <v>1</v>
      </c>
      <c r="AA204" s="15">
        <f t="shared" si="115"/>
        <v>2.5</v>
      </c>
      <c r="AB204" s="193">
        <f t="shared" si="141"/>
        <v>400</v>
      </c>
      <c r="AC204" s="15">
        <v>1</v>
      </c>
      <c r="AD204" s="15">
        <v>1</v>
      </c>
      <c r="AE204" s="15">
        <v>2.5</v>
      </c>
      <c r="AF204" s="15">
        <v>1000</v>
      </c>
      <c r="AG204" s="15">
        <f t="shared" si="127"/>
        <v>1000</v>
      </c>
      <c r="AH204" s="15">
        <v>18</v>
      </c>
      <c r="AI204" s="27">
        <f t="shared" si="128"/>
        <v>400</v>
      </c>
      <c r="AM204" s="15">
        <f t="shared" si="129"/>
        <v>0</v>
      </c>
      <c r="AP204" s="15">
        <f t="shared" si="130"/>
        <v>1000</v>
      </c>
      <c r="AQ204" s="172">
        <f t="shared" si="116"/>
        <v>400</v>
      </c>
      <c r="AR204" s="27">
        <f t="shared" si="131"/>
        <v>1</v>
      </c>
      <c r="AS204" s="172">
        <f t="shared" si="132"/>
        <v>400</v>
      </c>
      <c r="AX204" s="15">
        <f t="shared" si="142"/>
        <v>0</v>
      </c>
      <c r="BI204" s="27">
        <f t="shared" si="133"/>
        <v>0</v>
      </c>
      <c r="BJ204" s="27">
        <f t="shared" si="134"/>
        <v>0</v>
      </c>
      <c r="BR204" s="27">
        <f t="shared" si="135"/>
        <v>0</v>
      </c>
      <c r="BS204" s="27">
        <f t="shared" si="136"/>
        <v>0</v>
      </c>
      <c r="BT204" s="15">
        <v>1</v>
      </c>
      <c r="BU204" s="15">
        <v>1</v>
      </c>
      <c r="BV204" s="15">
        <v>1</v>
      </c>
      <c r="BW204" s="15">
        <v>2</v>
      </c>
      <c r="BX204" s="15">
        <v>1</v>
      </c>
      <c r="BY204" s="15">
        <f t="shared" si="137"/>
        <v>1.2</v>
      </c>
      <c r="BZ204" s="15">
        <v>1</v>
      </c>
      <c r="CA204" s="15">
        <f t="shared" si="138"/>
        <v>1</v>
      </c>
      <c r="CB204" s="15">
        <v>4</v>
      </c>
      <c r="CC204" s="15">
        <f t="shared" si="139"/>
        <v>0</v>
      </c>
      <c r="CD204" s="15">
        <f t="shared" si="140"/>
        <v>1</v>
      </c>
      <c r="CE204" s="15">
        <v>2</v>
      </c>
      <c r="CF204" s="15">
        <v>3</v>
      </c>
      <c r="CG204" s="15">
        <v>5</v>
      </c>
      <c r="CK204" s="15">
        <v>1</v>
      </c>
      <c r="CL204" s="15">
        <v>1</v>
      </c>
      <c r="CN204" s="15">
        <v>1</v>
      </c>
      <c r="CP204" s="15">
        <v>0</v>
      </c>
      <c r="CQ204" s="15">
        <v>1</v>
      </c>
      <c r="CR204" s="15">
        <v>0</v>
      </c>
      <c r="CZ204" s="15">
        <v>3</v>
      </c>
      <c r="DA204" s="15">
        <v>4</v>
      </c>
      <c r="DB204" s="15">
        <v>1</v>
      </c>
      <c r="DC204" s="15">
        <v>4</v>
      </c>
      <c r="DD204" s="15">
        <v>2</v>
      </c>
      <c r="DE204" s="15">
        <v>4</v>
      </c>
      <c r="DL204" s="15">
        <v>4.5999999999999996</v>
      </c>
      <c r="DM204" s="15">
        <v>5</v>
      </c>
      <c r="DN204" s="15">
        <v>4.25</v>
      </c>
      <c r="DO204" s="15">
        <v>1.8</v>
      </c>
      <c r="DP204" s="15">
        <v>1</v>
      </c>
      <c r="DQ204" s="15">
        <v>1</v>
      </c>
      <c r="DR204" s="27">
        <f t="shared" si="117"/>
        <v>2.9416666666666664</v>
      </c>
      <c r="DS204" s="15">
        <f t="shared" si="143"/>
        <v>4.1666666666666519E-2</v>
      </c>
    </row>
    <row r="205" spans="1:123" x14ac:dyDescent="0.2">
      <c r="A205" s="15">
        <v>102</v>
      </c>
      <c r="B205" s="15">
        <v>417</v>
      </c>
      <c r="C205" s="15">
        <v>1</v>
      </c>
      <c r="D205" s="15">
        <v>6</v>
      </c>
      <c r="E205" s="15">
        <f t="shared" si="118"/>
        <v>0</v>
      </c>
      <c r="F205" s="15">
        <f t="shared" si="119"/>
        <v>0</v>
      </c>
      <c r="G205" s="15">
        <f t="shared" si="120"/>
        <v>0</v>
      </c>
      <c r="H205" s="15">
        <f t="shared" si="121"/>
        <v>1</v>
      </c>
      <c r="I205" s="15">
        <v>0</v>
      </c>
      <c r="J205" s="15">
        <v>45</v>
      </c>
      <c r="K205" s="15">
        <v>4</v>
      </c>
      <c r="L205" s="15">
        <f t="shared" si="122"/>
        <v>0</v>
      </c>
      <c r="M205" s="15">
        <f t="shared" si="123"/>
        <v>0</v>
      </c>
      <c r="N205" s="15">
        <f t="shared" si="124"/>
        <v>1</v>
      </c>
      <c r="O205" s="15">
        <f t="shared" si="125"/>
        <v>0</v>
      </c>
      <c r="P205" s="15">
        <f t="shared" si="126"/>
        <v>0</v>
      </c>
      <c r="Q205" s="15">
        <v>1</v>
      </c>
      <c r="R205" s="15">
        <v>2</v>
      </c>
      <c r="S205" s="15">
        <v>5</v>
      </c>
      <c r="T205" s="15">
        <v>0</v>
      </c>
      <c r="U205" s="15">
        <v>0</v>
      </c>
      <c r="V205" s="15">
        <v>1</v>
      </c>
      <c r="W205" s="15" t="s">
        <v>1008</v>
      </c>
      <c r="X205" s="15">
        <v>1</v>
      </c>
      <c r="Y205" s="15">
        <v>0</v>
      </c>
      <c r="Z205" s="15">
        <v>1</v>
      </c>
      <c r="AA205" s="15">
        <f t="shared" si="115"/>
        <v>2.5</v>
      </c>
      <c r="AB205" s="193">
        <f t="shared" si="141"/>
        <v>400</v>
      </c>
      <c r="AC205" s="159">
        <v>1</v>
      </c>
      <c r="AD205" s="159">
        <v>1</v>
      </c>
      <c r="AE205" s="159">
        <v>2.5</v>
      </c>
      <c r="AF205" s="159">
        <v>1000</v>
      </c>
      <c r="AG205" s="159">
        <f t="shared" si="127"/>
        <v>1000</v>
      </c>
      <c r="AH205" s="159">
        <v>18</v>
      </c>
      <c r="AI205" s="171">
        <f t="shared" si="128"/>
        <v>400</v>
      </c>
      <c r="AM205" s="15">
        <f t="shared" si="129"/>
        <v>0</v>
      </c>
      <c r="AP205" s="15">
        <f t="shared" si="130"/>
        <v>1000</v>
      </c>
      <c r="AQ205" s="172">
        <f t="shared" si="116"/>
        <v>400</v>
      </c>
      <c r="AR205" s="27">
        <f t="shared" si="131"/>
        <v>1</v>
      </c>
      <c r="AS205" s="172">
        <f t="shared" si="132"/>
        <v>400</v>
      </c>
      <c r="AX205" s="15">
        <f t="shared" si="142"/>
        <v>0</v>
      </c>
      <c r="BI205" s="27">
        <f t="shared" si="133"/>
        <v>0</v>
      </c>
      <c r="BJ205" s="27">
        <f t="shared" si="134"/>
        <v>0</v>
      </c>
      <c r="BR205" s="27">
        <f t="shared" si="135"/>
        <v>0</v>
      </c>
      <c r="BS205" s="27">
        <f t="shared" si="136"/>
        <v>0</v>
      </c>
      <c r="BT205" s="15">
        <v>1</v>
      </c>
      <c r="BU205" s="15">
        <v>1</v>
      </c>
      <c r="BV205" s="15">
        <v>1</v>
      </c>
      <c r="BW205" s="15">
        <v>2</v>
      </c>
      <c r="BX205" s="15">
        <v>1</v>
      </c>
      <c r="BY205" s="15">
        <f t="shared" si="137"/>
        <v>1.2</v>
      </c>
      <c r="BZ205" s="15">
        <v>1</v>
      </c>
      <c r="CA205" s="15">
        <f t="shared" si="138"/>
        <v>1</v>
      </c>
      <c r="CB205" s="15">
        <v>4</v>
      </c>
      <c r="CC205" s="15">
        <f t="shared" si="139"/>
        <v>0</v>
      </c>
      <c r="CD205" s="15">
        <f t="shared" si="140"/>
        <v>1</v>
      </c>
      <c r="CE205" s="15">
        <v>2</v>
      </c>
      <c r="CF205" s="15">
        <v>3</v>
      </c>
      <c r="CG205" s="15">
        <v>5</v>
      </c>
      <c r="CK205" s="15">
        <v>1</v>
      </c>
      <c r="CL205" s="15">
        <v>1</v>
      </c>
      <c r="CN205" s="15">
        <v>1</v>
      </c>
      <c r="CP205" s="15">
        <v>0</v>
      </c>
      <c r="CQ205" s="15">
        <v>1</v>
      </c>
      <c r="CR205" s="15">
        <v>0</v>
      </c>
      <c r="CZ205" s="15">
        <v>3</v>
      </c>
      <c r="DA205" s="15">
        <v>4</v>
      </c>
      <c r="DB205" s="15">
        <v>1</v>
      </c>
      <c r="DC205" s="15">
        <v>4</v>
      </c>
      <c r="DD205" s="15">
        <v>2</v>
      </c>
      <c r="DE205" s="15">
        <v>4</v>
      </c>
      <c r="DL205" s="27">
        <v>4.5999999999999996</v>
      </c>
      <c r="DM205" s="27">
        <v>5</v>
      </c>
      <c r="DN205" s="27">
        <v>4</v>
      </c>
      <c r="DO205" s="27">
        <v>1.8</v>
      </c>
      <c r="DP205" s="27">
        <v>1</v>
      </c>
      <c r="DQ205" s="27">
        <v>1</v>
      </c>
      <c r="DR205" s="27">
        <f t="shared" si="117"/>
        <v>2.9</v>
      </c>
      <c r="DS205" s="15">
        <f t="shared" si="143"/>
        <v>-1.4055555555555554</v>
      </c>
    </row>
    <row r="206" spans="1:123" x14ac:dyDescent="0.2">
      <c r="A206" s="15">
        <v>103</v>
      </c>
      <c r="B206" s="15">
        <v>418</v>
      </c>
      <c r="C206" s="15">
        <v>1</v>
      </c>
      <c r="D206" s="15">
        <v>6</v>
      </c>
      <c r="E206" s="15">
        <f t="shared" si="118"/>
        <v>0</v>
      </c>
      <c r="F206" s="15">
        <f t="shared" si="119"/>
        <v>0</v>
      </c>
      <c r="G206" s="15">
        <f t="shared" si="120"/>
        <v>0</v>
      </c>
      <c r="H206" s="15">
        <f t="shared" si="121"/>
        <v>1</v>
      </c>
      <c r="I206" s="15">
        <v>0</v>
      </c>
      <c r="J206" s="15">
        <v>25</v>
      </c>
      <c r="K206" s="15">
        <v>5</v>
      </c>
      <c r="L206" s="15">
        <f t="shared" si="122"/>
        <v>0</v>
      </c>
      <c r="M206" s="15">
        <f t="shared" si="123"/>
        <v>0</v>
      </c>
      <c r="N206" s="15">
        <f t="shared" si="124"/>
        <v>0</v>
      </c>
      <c r="O206" s="15">
        <f t="shared" si="125"/>
        <v>1</v>
      </c>
      <c r="P206" s="15">
        <f t="shared" si="126"/>
        <v>0</v>
      </c>
      <c r="Q206" s="15">
        <v>1</v>
      </c>
      <c r="R206" s="15">
        <v>5</v>
      </c>
      <c r="S206" s="15">
        <v>3</v>
      </c>
      <c r="T206" s="15">
        <v>0</v>
      </c>
      <c r="U206" s="15">
        <v>0</v>
      </c>
      <c r="V206" s="15">
        <v>1</v>
      </c>
      <c r="W206" s="15">
        <v>180000</v>
      </c>
      <c r="X206" s="15">
        <v>1</v>
      </c>
      <c r="Y206" s="15">
        <v>1</v>
      </c>
      <c r="Z206" s="15">
        <v>1</v>
      </c>
      <c r="AA206" s="15">
        <f t="shared" si="115"/>
        <v>10</v>
      </c>
      <c r="AB206" s="193">
        <f t="shared" si="141"/>
        <v>1000</v>
      </c>
      <c r="AC206" s="15">
        <v>8</v>
      </c>
      <c r="AD206" s="15">
        <v>10</v>
      </c>
      <c r="AE206" s="15">
        <v>10</v>
      </c>
      <c r="AF206" s="15">
        <v>1000</v>
      </c>
      <c r="AG206" s="15">
        <f t="shared" si="127"/>
        <v>10000</v>
      </c>
      <c r="AH206" s="15">
        <v>200</v>
      </c>
      <c r="AI206" s="27">
        <f t="shared" si="128"/>
        <v>1000</v>
      </c>
      <c r="AM206" s="15">
        <f t="shared" si="129"/>
        <v>0</v>
      </c>
      <c r="AP206" s="15">
        <f t="shared" si="130"/>
        <v>10000</v>
      </c>
      <c r="AQ206" s="172">
        <f t="shared" si="116"/>
        <v>1000</v>
      </c>
      <c r="AR206" s="27">
        <f t="shared" si="131"/>
        <v>1</v>
      </c>
      <c r="AS206" s="172">
        <f t="shared" si="132"/>
        <v>1000</v>
      </c>
      <c r="AX206" s="15">
        <f t="shared" si="142"/>
        <v>0</v>
      </c>
      <c r="BI206" s="27">
        <f t="shared" si="133"/>
        <v>0</v>
      </c>
      <c r="BJ206" s="27">
        <f t="shared" si="134"/>
        <v>0</v>
      </c>
      <c r="BR206" s="27">
        <f t="shared" si="135"/>
        <v>0</v>
      </c>
      <c r="BS206" s="27">
        <f t="shared" si="136"/>
        <v>0</v>
      </c>
      <c r="BT206" s="15">
        <v>2</v>
      </c>
      <c r="BU206" s="15">
        <v>1</v>
      </c>
      <c r="BV206" s="15">
        <v>1.6666666666666667</v>
      </c>
      <c r="BW206" s="15">
        <v>1</v>
      </c>
      <c r="BX206" s="15">
        <v>2</v>
      </c>
      <c r="BY206" s="15">
        <f t="shared" si="137"/>
        <v>1.5333333333333334</v>
      </c>
      <c r="BZ206" s="15">
        <v>1</v>
      </c>
      <c r="CA206" s="15">
        <f t="shared" si="138"/>
        <v>1</v>
      </c>
      <c r="CB206" s="15">
        <v>1</v>
      </c>
      <c r="CC206" s="15">
        <f t="shared" si="139"/>
        <v>0</v>
      </c>
      <c r="CD206" s="15">
        <f t="shared" si="140"/>
        <v>0</v>
      </c>
      <c r="CE206" s="15">
        <v>1</v>
      </c>
      <c r="CF206" s="15">
        <v>3</v>
      </c>
      <c r="CG206" s="15">
        <v>2</v>
      </c>
      <c r="CH206" s="15">
        <v>1</v>
      </c>
      <c r="CI206" s="15">
        <v>1</v>
      </c>
      <c r="CJ206" s="15">
        <v>2</v>
      </c>
      <c r="CK206" s="15">
        <v>1</v>
      </c>
      <c r="CL206" s="15">
        <v>1</v>
      </c>
      <c r="CN206" s="15">
        <v>1</v>
      </c>
      <c r="CP206" s="15">
        <v>0</v>
      </c>
      <c r="CQ206" s="15">
        <v>1</v>
      </c>
      <c r="CR206" s="15">
        <v>1</v>
      </c>
      <c r="CZ206" s="15">
        <v>2</v>
      </c>
      <c r="DA206" s="15">
        <v>2</v>
      </c>
      <c r="DB206" s="15">
        <v>1</v>
      </c>
      <c r="DC206" s="15">
        <v>2</v>
      </c>
      <c r="DL206" s="15">
        <v>3</v>
      </c>
      <c r="DM206" s="15">
        <v>4</v>
      </c>
      <c r="DN206" s="15">
        <v>5</v>
      </c>
      <c r="DO206" s="15">
        <v>5</v>
      </c>
      <c r="DP206" s="15">
        <v>4.333333333333333</v>
      </c>
      <c r="DQ206" s="15">
        <v>4.5</v>
      </c>
      <c r="DR206" s="27">
        <f t="shared" si="117"/>
        <v>4.3055555555555554</v>
      </c>
      <c r="DS206" s="15">
        <f t="shared" si="143"/>
        <v>0.25</v>
      </c>
    </row>
    <row r="207" spans="1:123" x14ac:dyDescent="0.2">
      <c r="A207" s="15">
        <v>103</v>
      </c>
      <c r="B207" s="15">
        <v>418</v>
      </c>
      <c r="C207" s="15">
        <v>1</v>
      </c>
      <c r="D207" s="15">
        <v>6</v>
      </c>
      <c r="E207" s="15">
        <f t="shared" si="118"/>
        <v>0</v>
      </c>
      <c r="F207" s="15">
        <f t="shared" si="119"/>
        <v>0</v>
      </c>
      <c r="G207" s="15">
        <f t="shared" si="120"/>
        <v>0</v>
      </c>
      <c r="H207" s="15">
        <f t="shared" si="121"/>
        <v>1</v>
      </c>
      <c r="I207" s="15">
        <v>0</v>
      </c>
      <c r="J207" s="15">
        <v>25</v>
      </c>
      <c r="K207" s="15">
        <v>5</v>
      </c>
      <c r="L207" s="15">
        <f t="shared" si="122"/>
        <v>0</v>
      </c>
      <c r="M207" s="15">
        <f t="shared" si="123"/>
        <v>0</v>
      </c>
      <c r="N207" s="15">
        <f t="shared" si="124"/>
        <v>0</v>
      </c>
      <c r="O207" s="15">
        <f t="shared" si="125"/>
        <v>1</v>
      </c>
      <c r="P207" s="15">
        <f t="shared" si="126"/>
        <v>0</v>
      </c>
      <c r="Q207" s="15">
        <v>1</v>
      </c>
      <c r="R207" s="15">
        <v>5</v>
      </c>
      <c r="S207" s="15">
        <v>3</v>
      </c>
      <c r="T207" s="15">
        <v>0</v>
      </c>
      <c r="U207" s="15">
        <v>0</v>
      </c>
      <c r="V207" s="15">
        <v>1</v>
      </c>
      <c r="W207" s="15">
        <v>180000</v>
      </c>
      <c r="X207" s="15">
        <v>1</v>
      </c>
      <c r="Y207" s="15">
        <v>0</v>
      </c>
      <c r="Z207" s="15">
        <v>1</v>
      </c>
      <c r="AA207" s="15">
        <f t="shared" si="115"/>
        <v>10</v>
      </c>
      <c r="AB207" s="193">
        <f t="shared" si="141"/>
        <v>1000</v>
      </c>
      <c r="AC207" s="159">
        <v>8</v>
      </c>
      <c r="AD207" s="159">
        <v>10</v>
      </c>
      <c r="AE207" s="159">
        <v>10</v>
      </c>
      <c r="AF207" s="159">
        <v>1000</v>
      </c>
      <c r="AG207" s="159">
        <f t="shared" si="127"/>
        <v>10000</v>
      </c>
      <c r="AH207" s="159">
        <v>200</v>
      </c>
      <c r="AI207" s="171">
        <f t="shared" si="128"/>
        <v>1000</v>
      </c>
      <c r="AM207" s="15">
        <f t="shared" si="129"/>
        <v>0</v>
      </c>
      <c r="AP207" s="15">
        <f t="shared" si="130"/>
        <v>10000</v>
      </c>
      <c r="AQ207" s="172">
        <f t="shared" si="116"/>
        <v>1000</v>
      </c>
      <c r="AR207" s="27">
        <f t="shared" si="131"/>
        <v>1</v>
      </c>
      <c r="AS207" s="172">
        <f t="shared" si="132"/>
        <v>1000</v>
      </c>
      <c r="AX207" s="15">
        <f t="shared" si="142"/>
        <v>0</v>
      </c>
      <c r="BI207" s="27">
        <f t="shared" si="133"/>
        <v>0</v>
      </c>
      <c r="BJ207" s="27">
        <f t="shared" si="134"/>
        <v>0</v>
      </c>
      <c r="BR207" s="27">
        <f t="shared" si="135"/>
        <v>0</v>
      </c>
      <c r="BS207" s="27">
        <f t="shared" si="136"/>
        <v>0</v>
      </c>
      <c r="BT207" s="15">
        <v>2</v>
      </c>
      <c r="BU207" s="15">
        <v>1</v>
      </c>
      <c r="BV207" s="15">
        <v>1.6666666666666667</v>
      </c>
      <c r="BW207" s="15">
        <v>1</v>
      </c>
      <c r="BX207" s="15">
        <v>2</v>
      </c>
      <c r="BY207" s="15">
        <f t="shared" si="137"/>
        <v>1.5333333333333334</v>
      </c>
      <c r="BZ207" s="15">
        <v>1</v>
      </c>
      <c r="CA207" s="15">
        <f t="shared" si="138"/>
        <v>1</v>
      </c>
      <c r="CB207" s="15">
        <v>1</v>
      </c>
      <c r="CC207" s="15">
        <f t="shared" si="139"/>
        <v>0</v>
      </c>
      <c r="CD207" s="15">
        <f t="shared" si="140"/>
        <v>0</v>
      </c>
      <c r="CE207" s="15">
        <v>1</v>
      </c>
      <c r="CF207" s="15">
        <v>3</v>
      </c>
      <c r="CG207" s="15">
        <v>2</v>
      </c>
      <c r="CH207" s="15">
        <v>1</v>
      </c>
      <c r="CI207" s="15">
        <v>1</v>
      </c>
      <c r="CJ207" s="15">
        <v>2</v>
      </c>
      <c r="CK207" s="15">
        <v>1</v>
      </c>
      <c r="CL207" s="15">
        <v>1</v>
      </c>
      <c r="CN207" s="15">
        <v>1</v>
      </c>
      <c r="CP207" s="15">
        <v>0</v>
      </c>
      <c r="CQ207" s="15">
        <v>1</v>
      </c>
      <c r="CR207" s="15">
        <v>1</v>
      </c>
      <c r="CZ207" s="15">
        <v>2</v>
      </c>
      <c r="DA207" s="15">
        <v>2</v>
      </c>
      <c r="DB207" s="15">
        <v>1</v>
      </c>
      <c r="DC207" s="15">
        <v>2</v>
      </c>
      <c r="DL207" s="27">
        <v>2</v>
      </c>
      <c r="DM207" s="27">
        <v>3</v>
      </c>
      <c r="DN207" s="27">
        <v>5</v>
      </c>
      <c r="DO207" s="27">
        <v>5</v>
      </c>
      <c r="DP207" s="27">
        <v>4.333333333333333</v>
      </c>
      <c r="DQ207" s="27">
        <v>5</v>
      </c>
      <c r="DR207" s="27">
        <f t="shared" si="117"/>
        <v>4.0555555555555554</v>
      </c>
      <c r="DS207" s="15">
        <f t="shared" si="143"/>
        <v>-0.61944444444444446</v>
      </c>
    </row>
    <row r="208" spans="1:123" x14ac:dyDescent="0.2">
      <c r="A208" s="15">
        <v>104</v>
      </c>
      <c r="B208" s="15">
        <v>419</v>
      </c>
      <c r="C208" s="15">
        <v>1</v>
      </c>
      <c r="D208" s="15">
        <v>6</v>
      </c>
      <c r="E208" s="15">
        <f t="shared" si="118"/>
        <v>0</v>
      </c>
      <c r="F208" s="15">
        <f t="shared" si="119"/>
        <v>0</v>
      </c>
      <c r="G208" s="15">
        <f t="shared" si="120"/>
        <v>0</v>
      </c>
      <c r="H208" s="15">
        <f t="shared" si="121"/>
        <v>1</v>
      </c>
      <c r="I208" s="15">
        <v>0</v>
      </c>
      <c r="J208" s="15">
        <v>36</v>
      </c>
      <c r="K208" s="15">
        <v>5</v>
      </c>
      <c r="L208" s="15">
        <f t="shared" si="122"/>
        <v>0</v>
      </c>
      <c r="M208" s="15">
        <f t="shared" si="123"/>
        <v>0</v>
      </c>
      <c r="N208" s="15">
        <f t="shared" si="124"/>
        <v>0</v>
      </c>
      <c r="O208" s="15">
        <f t="shared" si="125"/>
        <v>1</v>
      </c>
      <c r="P208" s="15">
        <f t="shared" si="126"/>
        <v>0</v>
      </c>
      <c r="Q208" s="15">
        <v>1</v>
      </c>
      <c r="R208" s="15">
        <v>7</v>
      </c>
      <c r="S208" s="15">
        <v>10</v>
      </c>
      <c r="T208" s="15">
        <v>1</v>
      </c>
      <c r="U208" s="15">
        <v>0</v>
      </c>
      <c r="V208" s="15">
        <v>1</v>
      </c>
      <c r="W208" s="15">
        <v>240000</v>
      </c>
      <c r="X208" s="15">
        <v>1</v>
      </c>
      <c r="Y208" s="15">
        <v>1</v>
      </c>
      <c r="Z208" s="15">
        <v>0</v>
      </c>
      <c r="AA208" s="15">
        <f t="shared" si="115"/>
        <v>10.045</v>
      </c>
      <c r="AB208" s="193">
        <f t="shared" si="141"/>
        <v>487.80487804878049</v>
      </c>
      <c r="AC208" s="15">
        <v>7</v>
      </c>
      <c r="AD208" s="15">
        <v>1</v>
      </c>
      <c r="AE208" s="15">
        <v>10</v>
      </c>
      <c r="AF208" s="15">
        <v>1300</v>
      </c>
      <c r="AG208" s="15">
        <f t="shared" si="127"/>
        <v>1300</v>
      </c>
      <c r="AH208" s="15">
        <v>90</v>
      </c>
      <c r="AI208" s="27">
        <f t="shared" si="128"/>
        <v>130</v>
      </c>
      <c r="AM208" s="15">
        <f t="shared" si="129"/>
        <v>0</v>
      </c>
      <c r="AP208" s="15">
        <f t="shared" si="130"/>
        <v>1300</v>
      </c>
      <c r="AQ208" s="172">
        <f t="shared" si="116"/>
        <v>130</v>
      </c>
      <c r="AR208" s="27">
        <f t="shared" si="131"/>
        <v>0.99552015928322546</v>
      </c>
      <c r="AS208" s="172">
        <f t="shared" si="132"/>
        <v>129.41762070681932</v>
      </c>
      <c r="AT208" s="15">
        <v>8</v>
      </c>
      <c r="AU208" s="15">
        <v>12</v>
      </c>
      <c r="AV208" s="15">
        <v>4.4999999999999998E-2</v>
      </c>
      <c r="AW208" s="15">
        <v>300</v>
      </c>
      <c r="AX208" s="15">
        <f t="shared" si="142"/>
        <v>3600</v>
      </c>
      <c r="AY208" s="15">
        <v>120</v>
      </c>
      <c r="AZ208" s="15">
        <v>6666.666666666667</v>
      </c>
      <c r="BG208" s="15">
        <f t="shared" ref="BG208:BG241" si="144">$AX208+$BD208</f>
        <v>3600</v>
      </c>
      <c r="BH208" s="15">
        <f t="shared" ref="BH208:BH241" si="145">$BG208/$AV208</f>
        <v>80000</v>
      </c>
      <c r="BI208" s="27">
        <f t="shared" si="133"/>
        <v>4.4798407167745144E-3</v>
      </c>
      <c r="BJ208" s="27">
        <f t="shared" si="134"/>
        <v>358.38725734196117</v>
      </c>
      <c r="BR208" s="27">
        <f t="shared" si="135"/>
        <v>0</v>
      </c>
      <c r="BS208" s="27">
        <f t="shared" si="136"/>
        <v>0</v>
      </c>
      <c r="BT208" s="15">
        <v>1</v>
      </c>
      <c r="BU208" s="15">
        <v>1</v>
      </c>
      <c r="BV208" s="15">
        <v>1</v>
      </c>
      <c r="BW208" s="15">
        <v>1</v>
      </c>
      <c r="BX208" s="15">
        <v>5</v>
      </c>
      <c r="BY208" s="15">
        <f t="shared" si="137"/>
        <v>1.8</v>
      </c>
      <c r="BZ208" s="15">
        <v>1</v>
      </c>
      <c r="CA208" s="15">
        <f t="shared" si="138"/>
        <v>1</v>
      </c>
      <c r="CB208" s="15">
        <v>1</v>
      </c>
      <c r="CC208" s="15">
        <f t="shared" si="139"/>
        <v>0</v>
      </c>
      <c r="CD208" s="15">
        <f t="shared" si="140"/>
        <v>0</v>
      </c>
      <c r="CE208" s="15">
        <v>3</v>
      </c>
      <c r="CF208" s="15">
        <v>6</v>
      </c>
      <c r="CG208" s="15">
        <v>2</v>
      </c>
      <c r="CK208" s="15">
        <v>1</v>
      </c>
      <c r="CL208" s="15">
        <v>1</v>
      </c>
      <c r="CN208" s="15">
        <v>1</v>
      </c>
      <c r="CP208" s="15">
        <v>1</v>
      </c>
      <c r="CR208" s="15">
        <v>1</v>
      </c>
      <c r="CZ208" s="15">
        <v>2</v>
      </c>
      <c r="DA208" s="15">
        <v>2</v>
      </c>
      <c r="DB208" s="15">
        <v>1</v>
      </c>
      <c r="DC208" s="15">
        <v>2</v>
      </c>
      <c r="DD208" s="15">
        <v>3</v>
      </c>
      <c r="DE208" s="15">
        <v>2</v>
      </c>
      <c r="DL208" s="15">
        <v>4</v>
      </c>
      <c r="DM208" s="15">
        <v>5</v>
      </c>
      <c r="DN208" s="15">
        <v>4.25</v>
      </c>
      <c r="DO208" s="15">
        <v>4.8</v>
      </c>
      <c r="DP208" s="15">
        <v>5</v>
      </c>
      <c r="DQ208" s="15">
        <v>5</v>
      </c>
      <c r="DR208" s="27">
        <f t="shared" si="117"/>
        <v>4.6749999999999998</v>
      </c>
      <c r="DS208" s="15">
        <f t="shared" si="143"/>
        <v>0</v>
      </c>
    </row>
    <row r="209" spans="1:123" x14ac:dyDescent="0.2">
      <c r="A209" s="15">
        <v>104</v>
      </c>
      <c r="B209" s="15">
        <v>419</v>
      </c>
      <c r="C209" s="15">
        <v>1</v>
      </c>
      <c r="D209" s="15">
        <v>6</v>
      </c>
      <c r="E209" s="15">
        <f t="shared" si="118"/>
        <v>0</v>
      </c>
      <c r="F209" s="15">
        <f t="shared" si="119"/>
        <v>0</v>
      </c>
      <c r="G209" s="15">
        <f t="shared" si="120"/>
        <v>0</v>
      </c>
      <c r="H209" s="15">
        <f t="shared" si="121"/>
        <v>1</v>
      </c>
      <c r="I209" s="15">
        <v>0</v>
      </c>
      <c r="J209" s="15">
        <v>36</v>
      </c>
      <c r="K209" s="15">
        <v>5</v>
      </c>
      <c r="L209" s="15">
        <f t="shared" si="122"/>
        <v>0</v>
      </c>
      <c r="M209" s="15">
        <f t="shared" si="123"/>
        <v>0</v>
      </c>
      <c r="N209" s="15">
        <f t="shared" si="124"/>
        <v>0</v>
      </c>
      <c r="O209" s="15">
        <f t="shared" si="125"/>
        <v>1</v>
      </c>
      <c r="P209" s="15">
        <f t="shared" si="126"/>
        <v>0</v>
      </c>
      <c r="Q209" s="15">
        <v>1</v>
      </c>
      <c r="R209" s="15">
        <v>7</v>
      </c>
      <c r="S209" s="15">
        <v>10</v>
      </c>
      <c r="T209" s="15">
        <v>1</v>
      </c>
      <c r="U209" s="15">
        <v>0</v>
      </c>
      <c r="V209" s="15">
        <v>1</v>
      </c>
      <c r="W209" s="15">
        <v>240000</v>
      </c>
      <c r="X209" s="15">
        <v>1</v>
      </c>
      <c r="Y209" s="15">
        <v>0</v>
      </c>
      <c r="Z209" s="15">
        <v>0</v>
      </c>
      <c r="AA209" s="15">
        <f t="shared" si="115"/>
        <v>10.045</v>
      </c>
      <c r="AB209" s="193">
        <f t="shared" si="141"/>
        <v>487.80487804878049</v>
      </c>
      <c r="AC209" s="159">
        <v>7</v>
      </c>
      <c r="AD209" s="159">
        <v>1</v>
      </c>
      <c r="AE209" s="159">
        <v>10</v>
      </c>
      <c r="AF209" s="159">
        <v>1300</v>
      </c>
      <c r="AG209" s="159">
        <f t="shared" si="127"/>
        <v>1300</v>
      </c>
      <c r="AH209" s="159">
        <v>90</v>
      </c>
      <c r="AI209" s="171">
        <f t="shared" si="128"/>
        <v>130</v>
      </c>
      <c r="AM209" s="15">
        <f t="shared" si="129"/>
        <v>0</v>
      </c>
      <c r="AP209" s="15">
        <f t="shared" si="130"/>
        <v>1300</v>
      </c>
      <c r="AQ209" s="172">
        <f t="shared" si="116"/>
        <v>130</v>
      </c>
      <c r="AR209" s="27">
        <f t="shared" si="131"/>
        <v>0.99552015928322546</v>
      </c>
      <c r="AS209" s="172">
        <f t="shared" si="132"/>
        <v>129.41762070681932</v>
      </c>
      <c r="AT209" s="15">
        <v>8</v>
      </c>
      <c r="AU209" s="15">
        <v>12</v>
      </c>
      <c r="AV209" s="15">
        <v>4.4999999999999998E-2</v>
      </c>
      <c r="AW209" s="15">
        <v>300</v>
      </c>
      <c r="AX209" s="15">
        <f t="shared" si="142"/>
        <v>3600</v>
      </c>
      <c r="AY209" s="15">
        <v>120</v>
      </c>
      <c r="BG209" s="15">
        <f t="shared" si="144"/>
        <v>3600</v>
      </c>
      <c r="BH209" s="15">
        <f t="shared" si="145"/>
        <v>80000</v>
      </c>
      <c r="BI209" s="27">
        <f t="shared" si="133"/>
        <v>4.4798407167745144E-3</v>
      </c>
      <c r="BJ209" s="27">
        <f t="shared" si="134"/>
        <v>358.38725734196117</v>
      </c>
      <c r="BR209" s="27">
        <f t="shared" si="135"/>
        <v>0</v>
      </c>
      <c r="BS209" s="27">
        <f t="shared" si="136"/>
        <v>0</v>
      </c>
      <c r="BT209" s="15">
        <v>1</v>
      </c>
      <c r="BU209" s="15">
        <v>1</v>
      </c>
      <c r="BV209" s="15">
        <v>1</v>
      </c>
      <c r="BW209" s="15">
        <v>1</v>
      </c>
      <c r="BX209" s="15">
        <v>5</v>
      </c>
      <c r="BY209" s="15">
        <f t="shared" si="137"/>
        <v>1.8</v>
      </c>
      <c r="BZ209" s="15">
        <v>1</v>
      </c>
      <c r="CA209" s="15">
        <f t="shared" si="138"/>
        <v>1</v>
      </c>
      <c r="CB209" s="15">
        <v>1</v>
      </c>
      <c r="CC209" s="15">
        <f t="shared" si="139"/>
        <v>0</v>
      </c>
      <c r="CD209" s="15">
        <f t="shared" si="140"/>
        <v>0</v>
      </c>
      <c r="CE209" s="15">
        <v>3</v>
      </c>
      <c r="CF209" s="15">
        <v>6</v>
      </c>
      <c r="CG209" s="15">
        <v>2</v>
      </c>
      <c r="CK209" s="15">
        <v>1</v>
      </c>
      <c r="CL209" s="15">
        <v>1</v>
      </c>
      <c r="CN209" s="15">
        <v>1</v>
      </c>
      <c r="CP209" s="15">
        <v>1</v>
      </c>
      <c r="CR209" s="15">
        <v>1</v>
      </c>
      <c r="CZ209" s="15">
        <v>2</v>
      </c>
      <c r="DA209" s="15">
        <v>2</v>
      </c>
      <c r="DB209" s="15">
        <v>1</v>
      </c>
      <c r="DC209" s="15">
        <v>2</v>
      </c>
      <c r="DD209" s="15">
        <v>3</v>
      </c>
      <c r="DE209" s="15">
        <v>2</v>
      </c>
      <c r="DL209" s="27">
        <v>4</v>
      </c>
      <c r="DM209" s="27">
        <v>5</v>
      </c>
      <c r="DN209" s="27">
        <v>4.25</v>
      </c>
      <c r="DO209" s="27">
        <v>4.8</v>
      </c>
      <c r="DP209" s="27">
        <v>5</v>
      </c>
      <c r="DQ209" s="27">
        <v>5</v>
      </c>
      <c r="DR209" s="27">
        <f t="shared" si="117"/>
        <v>4.6749999999999998</v>
      </c>
      <c r="DS209" s="15">
        <f t="shared" si="143"/>
        <v>-5.5555555555555358E-3</v>
      </c>
    </row>
    <row r="210" spans="1:123" x14ac:dyDescent="0.2">
      <c r="A210" s="15">
        <v>105</v>
      </c>
      <c r="B210" s="15">
        <v>420</v>
      </c>
      <c r="C210" s="15">
        <v>1</v>
      </c>
      <c r="D210" s="15">
        <v>6</v>
      </c>
      <c r="E210" s="15">
        <f t="shared" si="118"/>
        <v>0</v>
      </c>
      <c r="F210" s="15">
        <f t="shared" si="119"/>
        <v>0</v>
      </c>
      <c r="G210" s="15">
        <f t="shared" si="120"/>
        <v>0</v>
      </c>
      <c r="H210" s="15">
        <f t="shared" si="121"/>
        <v>1</v>
      </c>
      <c r="I210" s="15">
        <v>0</v>
      </c>
      <c r="J210" s="15">
        <v>62</v>
      </c>
      <c r="K210" s="15">
        <v>5</v>
      </c>
      <c r="L210" s="15">
        <f t="shared" si="122"/>
        <v>0</v>
      </c>
      <c r="M210" s="15">
        <f t="shared" si="123"/>
        <v>0</v>
      </c>
      <c r="N210" s="15">
        <f t="shared" si="124"/>
        <v>0</v>
      </c>
      <c r="O210" s="15">
        <f t="shared" si="125"/>
        <v>1</v>
      </c>
      <c r="P210" s="15">
        <f t="shared" si="126"/>
        <v>0</v>
      </c>
      <c r="Q210" s="15">
        <v>2</v>
      </c>
      <c r="R210" s="15">
        <v>3</v>
      </c>
      <c r="S210" s="15">
        <v>31</v>
      </c>
      <c r="T210" s="15">
        <v>1</v>
      </c>
      <c r="U210" s="15">
        <v>1</v>
      </c>
      <c r="V210" s="15">
        <v>0</v>
      </c>
      <c r="W210" s="15">
        <v>0</v>
      </c>
      <c r="X210" s="15">
        <v>1</v>
      </c>
      <c r="Y210" s="15">
        <v>1</v>
      </c>
      <c r="Z210" s="15">
        <v>1</v>
      </c>
      <c r="AA210" s="15">
        <f t="shared" si="115"/>
        <v>12</v>
      </c>
      <c r="AB210" s="193">
        <f t="shared" si="141"/>
        <v>250</v>
      </c>
      <c r="AC210" s="15">
        <v>7</v>
      </c>
      <c r="AD210" s="15">
        <v>1</v>
      </c>
      <c r="AE210" s="15">
        <v>12</v>
      </c>
      <c r="AF210" s="15">
        <v>3000</v>
      </c>
      <c r="AG210" s="15">
        <f t="shared" si="127"/>
        <v>3000</v>
      </c>
      <c r="AH210" s="15">
        <v>75</v>
      </c>
      <c r="AI210" s="27">
        <f t="shared" si="128"/>
        <v>250</v>
      </c>
      <c r="AM210" s="15">
        <f t="shared" si="129"/>
        <v>0</v>
      </c>
      <c r="AP210" s="15">
        <f t="shared" si="130"/>
        <v>3000</v>
      </c>
      <c r="AQ210" s="172">
        <f t="shared" si="116"/>
        <v>250</v>
      </c>
      <c r="AR210" s="27">
        <f t="shared" si="131"/>
        <v>1</v>
      </c>
      <c r="AS210" s="172">
        <f t="shared" si="132"/>
        <v>250</v>
      </c>
      <c r="AX210" s="15">
        <f t="shared" si="142"/>
        <v>0</v>
      </c>
      <c r="BI210" s="27">
        <f t="shared" si="133"/>
        <v>0</v>
      </c>
      <c r="BJ210" s="27">
        <f t="shared" si="134"/>
        <v>0</v>
      </c>
      <c r="BR210" s="27">
        <f t="shared" si="135"/>
        <v>0</v>
      </c>
      <c r="BS210" s="27">
        <f t="shared" si="136"/>
        <v>0</v>
      </c>
      <c r="BT210" s="15">
        <v>1.5</v>
      </c>
      <c r="BU210" s="15">
        <v>1</v>
      </c>
      <c r="BV210" s="15">
        <v>1</v>
      </c>
      <c r="BW210" s="15">
        <v>2</v>
      </c>
      <c r="BX210" s="15">
        <v>1</v>
      </c>
      <c r="BY210" s="15">
        <f t="shared" si="137"/>
        <v>1.3</v>
      </c>
      <c r="BZ210" s="15">
        <v>1</v>
      </c>
      <c r="CA210" s="15">
        <f t="shared" si="138"/>
        <v>1</v>
      </c>
      <c r="CB210" s="15">
        <v>2</v>
      </c>
      <c r="CC210" s="15">
        <f t="shared" si="139"/>
        <v>0</v>
      </c>
      <c r="CD210" s="15">
        <f t="shared" si="140"/>
        <v>0</v>
      </c>
      <c r="CE210" s="15">
        <v>1</v>
      </c>
      <c r="CF210" s="15">
        <v>6</v>
      </c>
      <c r="CG210" s="15">
        <v>2</v>
      </c>
      <c r="CK210" s="15">
        <v>1</v>
      </c>
      <c r="CL210" s="15">
        <v>1</v>
      </c>
      <c r="CN210" s="15">
        <v>1</v>
      </c>
      <c r="CP210" s="15">
        <v>1</v>
      </c>
      <c r="CR210" s="15">
        <v>1</v>
      </c>
      <c r="DB210" s="15">
        <v>3</v>
      </c>
      <c r="DC210" s="15">
        <v>2</v>
      </c>
      <c r="DD210" s="15">
        <v>1</v>
      </c>
      <c r="DE210" s="15">
        <v>2</v>
      </c>
      <c r="DF210" s="15">
        <v>2</v>
      </c>
      <c r="DG210" s="15">
        <v>2</v>
      </c>
      <c r="DL210" s="15">
        <v>5</v>
      </c>
      <c r="DM210" s="15">
        <v>5</v>
      </c>
      <c r="DN210" s="15">
        <v>5</v>
      </c>
      <c r="DO210" s="15">
        <v>5</v>
      </c>
      <c r="DP210" s="15">
        <v>3.3333333333333335</v>
      </c>
      <c r="DQ210" s="15">
        <v>4.75</v>
      </c>
      <c r="DR210" s="27">
        <f t="shared" si="117"/>
        <v>4.6805555555555554</v>
      </c>
      <c r="DS210" s="15">
        <f t="shared" si="143"/>
        <v>0.1388888888888884</v>
      </c>
    </row>
    <row r="211" spans="1:123" x14ac:dyDescent="0.2">
      <c r="A211" s="15">
        <v>105</v>
      </c>
      <c r="B211" s="15">
        <v>420</v>
      </c>
      <c r="C211" s="15">
        <v>1</v>
      </c>
      <c r="D211" s="15">
        <v>6</v>
      </c>
      <c r="E211" s="15">
        <f t="shared" si="118"/>
        <v>0</v>
      </c>
      <c r="F211" s="15">
        <f t="shared" si="119"/>
        <v>0</v>
      </c>
      <c r="G211" s="15">
        <f t="shared" si="120"/>
        <v>0</v>
      </c>
      <c r="H211" s="15">
        <f t="shared" si="121"/>
        <v>1</v>
      </c>
      <c r="I211" s="15">
        <v>0</v>
      </c>
      <c r="J211" s="15">
        <v>62</v>
      </c>
      <c r="K211" s="15">
        <v>5</v>
      </c>
      <c r="L211" s="15">
        <f t="shared" si="122"/>
        <v>0</v>
      </c>
      <c r="M211" s="15">
        <f t="shared" si="123"/>
        <v>0</v>
      </c>
      <c r="N211" s="15">
        <f t="shared" si="124"/>
        <v>0</v>
      </c>
      <c r="O211" s="15">
        <f t="shared" si="125"/>
        <v>1</v>
      </c>
      <c r="P211" s="15">
        <f t="shared" si="126"/>
        <v>0</v>
      </c>
      <c r="Q211" s="15">
        <v>2</v>
      </c>
      <c r="R211" s="15">
        <v>3</v>
      </c>
      <c r="S211" s="15">
        <v>31</v>
      </c>
      <c r="T211" s="15">
        <v>1</v>
      </c>
      <c r="U211" s="15">
        <v>1</v>
      </c>
      <c r="V211" s="15">
        <v>0</v>
      </c>
      <c r="W211" s="15">
        <v>0</v>
      </c>
      <c r="X211" s="15">
        <v>1</v>
      </c>
      <c r="Y211" s="15">
        <v>0</v>
      </c>
      <c r="Z211" s="15">
        <v>1</v>
      </c>
      <c r="AA211" s="15">
        <f t="shared" si="115"/>
        <v>12</v>
      </c>
      <c r="AB211" s="193">
        <f t="shared" si="141"/>
        <v>208.33333333333334</v>
      </c>
      <c r="AC211" s="159">
        <v>7</v>
      </c>
      <c r="AD211" s="159">
        <v>1</v>
      </c>
      <c r="AE211" s="159">
        <v>12</v>
      </c>
      <c r="AF211" s="159">
        <v>2500</v>
      </c>
      <c r="AG211" s="159">
        <f t="shared" si="127"/>
        <v>2500</v>
      </c>
      <c r="AH211" s="159">
        <v>75</v>
      </c>
      <c r="AI211" s="171">
        <f t="shared" si="128"/>
        <v>208.33333333333334</v>
      </c>
      <c r="AM211" s="15">
        <f t="shared" si="129"/>
        <v>0</v>
      </c>
      <c r="AP211" s="15">
        <f t="shared" si="130"/>
        <v>2500</v>
      </c>
      <c r="AQ211" s="172">
        <f t="shared" si="116"/>
        <v>208.33333333333334</v>
      </c>
      <c r="AR211" s="27">
        <f t="shared" si="131"/>
        <v>1</v>
      </c>
      <c r="AS211" s="172">
        <f t="shared" si="132"/>
        <v>208.33333333333334</v>
      </c>
      <c r="AX211" s="15">
        <f t="shared" si="142"/>
        <v>0</v>
      </c>
      <c r="BI211" s="27">
        <f t="shared" si="133"/>
        <v>0</v>
      </c>
      <c r="BJ211" s="27">
        <f t="shared" si="134"/>
        <v>0</v>
      </c>
      <c r="BR211" s="27">
        <f t="shared" si="135"/>
        <v>0</v>
      </c>
      <c r="BS211" s="27">
        <f t="shared" si="136"/>
        <v>0</v>
      </c>
      <c r="BT211" s="15">
        <v>1.5</v>
      </c>
      <c r="BU211" s="15">
        <v>1</v>
      </c>
      <c r="BV211" s="15">
        <v>1</v>
      </c>
      <c r="BW211" s="15">
        <v>2</v>
      </c>
      <c r="BX211" s="15">
        <v>1</v>
      </c>
      <c r="BY211" s="15">
        <f t="shared" si="137"/>
        <v>1.3</v>
      </c>
      <c r="BZ211" s="15">
        <v>1</v>
      </c>
      <c r="CA211" s="15">
        <f t="shared" si="138"/>
        <v>1</v>
      </c>
      <c r="CB211" s="15">
        <v>2</v>
      </c>
      <c r="CC211" s="15">
        <f t="shared" si="139"/>
        <v>0</v>
      </c>
      <c r="CD211" s="15">
        <f t="shared" si="140"/>
        <v>0</v>
      </c>
      <c r="CE211" s="15">
        <v>1</v>
      </c>
      <c r="CF211" s="15">
        <v>6</v>
      </c>
      <c r="CG211" s="15">
        <v>2</v>
      </c>
      <c r="CK211" s="15">
        <v>1</v>
      </c>
      <c r="CL211" s="15">
        <v>1</v>
      </c>
      <c r="CN211" s="15">
        <v>1</v>
      </c>
      <c r="CP211" s="15">
        <v>1</v>
      </c>
      <c r="CR211" s="15">
        <v>1</v>
      </c>
      <c r="DB211" s="15">
        <v>3</v>
      </c>
      <c r="DC211" s="15">
        <v>2</v>
      </c>
      <c r="DD211" s="15">
        <v>1</v>
      </c>
      <c r="DE211" s="15">
        <v>2</v>
      </c>
      <c r="DF211" s="15">
        <v>2</v>
      </c>
      <c r="DG211" s="15">
        <v>2</v>
      </c>
      <c r="DL211" s="27">
        <v>5</v>
      </c>
      <c r="DM211" s="27">
        <v>5</v>
      </c>
      <c r="DN211" s="27">
        <v>4.75</v>
      </c>
      <c r="DO211" s="27">
        <v>5</v>
      </c>
      <c r="DP211" s="27">
        <v>3</v>
      </c>
      <c r="DQ211" s="27">
        <v>4.5</v>
      </c>
      <c r="DR211" s="27">
        <f t="shared" si="117"/>
        <v>4.541666666666667</v>
      </c>
      <c r="DS211" s="15">
        <f t="shared" si="143"/>
        <v>0.344444444444445</v>
      </c>
    </row>
    <row r="212" spans="1:123" x14ac:dyDescent="0.2">
      <c r="A212" s="15">
        <v>106</v>
      </c>
      <c r="B212" s="15">
        <v>421</v>
      </c>
      <c r="C212" s="15">
        <v>1</v>
      </c>
      <c r="D212" s="15">
        <v>6</v>
      </c>
      <c r="E212" s="15">
        <f t="shared" si="118"/>
        <v>0</v>
      </c>
      <c r="F212" s="15">
        <f t="shared" si="119"/>
        <v>0</v>
      </c>
      <c r="G212" s="15">
        <f t="shared" si="120"/>
        <v>0</v>
      </c>
      <c r="H212" s="15">
        <f t="shared" si="121"/>
        <v>1</v>
      </c>
      <c r="I212" s="15">
        <v>0</v>
      </c>
      <c r="J212" s="15">
        <v>47</v>
      </c>
      <c r="K212" s="15">
        <v>5</v>
      </c>
      <c r="L212" s="15">
        <f t="shared" si="122"/>
        <v>0</v>
      </c>
      <c r="M212" s="15">
        <f t="shared" si="123"/>
        <v>0</v>
      </c>
      <c r="N212" s="15">
        <f t="shared" si="124"/>
        <v>0</v>
      </c>
      <c r="O212" s="15">
        <f t="shared" si="125"/>
        <v>1</v>
      </c>
      <c r="P212" s="15">
        <f t="shared" si="126"/>
        <v>0</v>
      </c>
      <c r="Q212" s="15">
        <v>1</v>
      </c>
      <c r="R212" s="15">
        <v>6</v>
      </c>
      <c r="S212" s="15">
        <v>15</v>
      </c>
      <c r="T212" s="15">
        <v>0</v>
      </c>
      <c r="U212" s="15">
        <v>1</v>
      </c>
      <c r="V212" s="15">
        <v>0</v>
      </c>
      <c r="W212" s="15">
        <v>0</v>
      </c>
      <c r="X212" s="15">
        <v>1</v>
      </c>
      <c r="Y212" s="15">
        <v>1</v>
      </c>
      <c r="Z212" s="15">
        <v>1</v>
      </c>
      <c r="AA212" s="15">
        <f t="shared" si="115"/>
        <v>1</v>
      </c>
      <c r="AB212" s="193">
        <f t="shared" si="141"/>
        <v>1250</v>
      </c>
      <c r="AC212" s="15">
        <v>8</v>
      </c>
      <c r="AD212" s="15">
        <v>25</v>
      </c>
      <c r="AE212" s="15">
        <v>1</v>
      </c>
      <c r="AF212" s="15">
        <v>50</v>
      </c>
      <c r="AG212" s="15">
        <f t="shared" si="127"/>
        <v>1250</v>
      </c>
      <c r="AH212" s="15">
        <v>250</v>
      </c>
      <c r="AI212" s="27">
        <f t="shared" si="128"/>
        <v>1250</v>
      </c>
      <c r="AM212" s="15">
        <f t="shared" si="129"/>
        <v>0</v>
      </c>
      <c r="AP212" s="15">
        <f t="shared" si="130"/>
        <v>1250</v>
      </c>
      <c r="AQ212" s="172">
        <f t="shared" si="116"/>
        <v>1250</v>
      </c>
      <c r="AR212" s="27">
        <f t="shared" si="131"/>
        <v>1</v>
      </c>
      <c r="AS212" s="172">
        <f t="shared" si="132"/>
        <v>1250</v>
      </c>
      <c r="AX212" s="15">
        <f t="shared" si="142"/>
        <v>0</v>
      </c>
      <c r="BI212" s="27">
        <f t="shared" si="133"/>
        <v>0</v>
      </c>
      <c r="BJ212" s="27">
        <f t="shared" si="134"/>
        <v>0</v>
      </c>
      <c r="BR212" s="27">
        <f t="shared" si="135"/>
        <v>0</v>
      </c>
      <c r="BS212" s="27">
        <f t="shared" si="136"/>
        <v>0</v>
      </c>
      <c r="BT212" s="15">
        <v>1</v>
      </c>
      <c r="BU212" s="15">
        <v>1</v>
      </c>
      <c r="BV212" s="15">
        <v>1</v>
      </c>
      <c r="BW212" s="15">
        <v>1</v>
      </c>
      <c r="BX212" s="15">
        <v>1</v>
      </c>
      <c r="BY212" s="15">
        <f t="shared" si="137"/>
        <v>1</v>
      </c>
      <c r="BZ212" s="15">
        <v>1</v>
      </c>
      <c r="CA212" s="15">
        <f t="shared" si="138"/>
        <v>1</v>
      </c>
      <c r="CB212" s="15">
        <v>1</v>
      </c>
      <c r="CC212" s="15">
        <f t="shared" si="139"/>
        <v>0</v>
      </c>
      <c r="CD212" s="15">
        <f t="shared" si="140"/>
        <v>0</v>
      </c>
      <c r="CE212" s="15">
        <v>2</v>
      </c>
      <c r="CF212" s="15">
        <v>32</v>
      </c>
      <c r="CG212" s="15">
        <v>2</v>
      </c>
      <c r="CH212" s="15">
        <v>3</v>
      </c>
      <c r="CI212" s="15">
        <v>2</v>
      </c>
      <c r="CJ212" s="15">
        <v>2</v>
      </c>
      <c r="CK212" s="15">
        <v>1</v>
      </c>
      <c r="CL212" s="15">
        <v>1</v>
      </c>
      <c r="CN212" s="15">
        <v>1</v>
      </c>
      <c r="CP212" s="15">
        <v>1</v>
      </c>
      <c r="CR212" s="15">
        <v>1</v>
      </c>
      <c r="DL212" s="15">
        <v>4</v>
      </c>
      <c r="DM212" s="15">
        <v>4.333333333333333</v>
      </c>
      <c r="DN212" s="15">
        <v>4.25</v>
      </c>
      <c r="DO212" s="15">
        <v>4.5999999999999996</v>
      </c>
      <c r="DP212" s="15">
        <v>3</v>
      </c>
      <c r="DQ212" s="15">
        <v>5</v>
      </c>
      <c r="DR212" s="27">
        <f t="shared" si="117"/>
        <v>4.197222222222222</v>
      </c>
      <c r="DS212" s="15">
        <f t="shared" si="143"/>
        <v>3.3333333333333215E-2</v>
      </c>
    </row>
    <row r="213" spans="1:123" x14ac:dyDescent="0.2">
      <c r="A213" s="15">
        <v>106</v>
      </c>
      <c r="B213" s="15">
        <v>421</v>
      </c>
      <c r="C213" s="15">
        <v>1</v>
      </c>
      <c r="D213" s="15">
        <v>6</v>
      </c>
      <c r="E213" s="15">
        <f t="shared" si="118"/>
        <v>0</v>
      </c>
      <c r="F213" s="15">
        <f t="shared" si="119"/>
        <v>0</v>
      </c>
      <c r="G213" s="15">
        <f t="shared" si="120"/>
        <v>0</v>
      </c>
      <c r="H213" s="15">
        <f t="shared" si="121"/>
        <v>1</v>
      </c>
      <c r="I213" s="15">
        <v>0</v>
      </c>
      <c r="J213" s="15">
        <v>47</v>
      </c>
      <c r="K213" s="15">
        <v>5</v>
      </c>
      <c r="L213" s="15">
        <f t="shared" si="122"/>
        <v>0</v>
      </c>
      <c r="M213" s="15">
        <f t="shared" si="123"/>
        <v>0</v>
      </c>
      <c r="N213" s="15">
        <f t="shared" si="124"/>
        <v>0</v>
      </c>
      <c r="O213" s="15">
        <f t="shared" si="125"/>
        <v>1</v>
      </c>
      <c r="P213" s="15">
        <f t="shared" si="126"/>
        <v>0</v>
      </c>
      <c r="Q213" s="15">
        <v>1</v>
      </c>
      <c r="R213" s="15">
        <v>6</v>
      </c>
      <c r="S213" s="15">
        <v>15</v>
      </c>
      <c r="T213" s="15">
        <v>0</v>
      </c>
      <c r="U213" s="15">
        <v>1</v>
      </c>
      <c r="V213" s="15">
        <v>0</v>
      </c>
      <c r="W213" s="15">
        <v>0</v>
      </c>
      <c r="X213" s="15">
        <v>1</v>
      </c>
      <c r="Y213" s="15">
        <v>0</v>
      </c>
      <c r="Z213" s="15">
        <v>1</v>
      </c>
      <c r="AA213" s="15">
        <f t="shared" si="115"/>
        <v>1</v>
      </c>
      <c r="AB213" s="193">
        <f t="shared" si="141"/>
        <v>1250</v>
      </c>
      <c r="AC213" s="159">
        <v>8</v>
      </c>
      <c r="AD213" s="159">
        <v>25</v>
      </c>
      <c r="AE213" s="159">
        <v>1</v>
      </c>
      <c r="AF213" s="159">
        <v>50</v>
      </c>
      <c r="AG213" s="159">
        <f t="shared" si="127"/>
        <v>1250</v>
      </c>
      <c r="AH213" s="159">
        <v>250</v>
      </c>
      <c r="AI213" s="171">
        <f t="shared" si="128"/>
        <v>1250</v>
      </c>
      <c r="AM213" s="15">
        <f t="shared" si="129"/>
        <v>0</v>
      </c>
      <c r="AP213" s="15">
        <f t="shared" si="130"/>
        <v>1250</v>
      </c>
      <c r="AQ213" s="172">
        <f t="shared" si="116"/>
        <v>1250</v>
      </c>
      <c r="AR213" s="27">
        <f t="shared" si="131"/>
        <v>1</v>
      </c>
      <c r="AS213" s="172">
        <f t="shared" si="132"/>
        <v>1250</v>
      </c>
      <c r="AX213" s="15">
        <f t="shared" si="142"/>
        <v>0</v>
      </c>
      <c r="BI213" s="27">
        <f t="shared" si="133"/>
        <v>0</v>
      </c>
      <c r="BJ213" s="27">
        <f t="shared" si="134"/>
        <v>0</v>
      </c>
      <c r="BR213" s="27">
        <f t="shared" si="135"/>
        <v>0</v>
      </c>
      <c r="BS213" s="27">
        <f t="shared" si="136"/>
        <v>0</v>
      </c>
      <c r="BT213" s="15">
        <v>1</v>
      </c>
      <c r="BU213" s="15">
        <v>1</v>
      </c>
      <c r="BV213" s="15">
        <v>1</v>
      </c>
      <c r="BW213" s="15">
        <v>1</v>
      </c>
      <c r="BX213" s="15">
        <v>1</v>
      </c>
      <c r="BY213" s="15">
        <f t="shared" si="137"/>
        <v>1</v>
      </c>
      <c r="BZ213" s="15">
        <v>1</v>
      </c>
      <c r="CA213" s="15">
        <f t="shared" si="138"/>
        <v>1</v>
      </c>
      <c r="CB213" s="15">
        <v>1</v>
      </c>
      <c r="CC213" s="15">
        <f t="shared" si="139"/>
        <v>0</v>
      </c>
      <c r="CD213" s="15">
        <f t="shared" si="140"/>
        <v>0</v>
      </c>
      <c r="CE213" s="15">
        <v>2</v>
      </c>
      <c r="CF213" s="15">
        <v>32</v>
      </c>
      <c r="CG213" s="15">
        <v>2</v>
      </c>
      <c r="CH213" s="15">
        <v>3</v>
      </c>
      <c r="CI213" s="15">
        <v>2</v>
      </c>
      <c r="CJ213" s="15">
        <v>2</v>
      </c>
      <c r="CK213" s="15">
        <v>1</v>
      </c>
      <c r="CL213" s="15">
        <v>1</v>
      </c>
      <c r="CN213" s="15">
        <v>1</v>
      </c>
      <c r="CP213" s="15">
        <v>1</v>
      </c>
      <c r="CR213" s="15">
        <v>1</v>
      </c>
      <c r="DL213" s="27">
        <v>4</v>
      </c>
      <c r="DM213" s="27">
        <v>4.333333333333333</v>
      </c>
      <c r="DN213" s="27">
        <v>4.25</v>
      </c>
      <c r="DO213" s="27">
        <v>4.4000000000000004</v>
      </c>
      <c r="DP213" s="27">
        <v>3</v>
      </c>
      <c r="DQ213" s="27">
        <v>5</v>
      </c>
      <c r="DR213" s="27">
        <f t="shared" si="117"/>
        <v>4.1638888888888888</v>
      </c>
      <c r="DS213" s="15">
        <f t="shared" si="143"/>
        <v>0.65833333333333277</v>
      </c>
    </row>
    <row r="214" spans="1:123" x14ac:dyDescent="0.2">
      <c r="A214" s="15">
        <v>107</v>
      </c>
      <c r="B214" s="15">
        <v>422</v>
      </c>
      <c r="C214" s="15">
        <v>1</v>
      </c>
      <c r="D214" s="15">
        <v>6</v>
      </c>
      <c r="E214" s="15">
        <f t="shared" si="118"/>
        <v>0</v>
      </c>
      <c r="F214" s="15">
        <f t="shared" si="119"/>
        <v>0</v>
      </c>
      <c r="G214" s="15">
        <f t="shared" si="120"/>
        <v>0</v>
      </c>
      <c r="H214" s="15">
        <f t="shared" si="121"/>
        <v>1</v>
      </c>
      <c r="I214" s="15">
        <v>1</v>
      </c>
      <c r="J214" s="15">
        <v>36</v>
      </c>
      <c r="K214" s="15">
        <v>5</v>
      </c>
      <c r="L214" s="15">
        <f t="shared" si="122"/>
        <v>0</v>
      </c>
      <c r="M214" s="15">
        <f t="shared" si="123"/>
        <v>0</v>
      </c>
      <c r="N214" s="15">
        <f t="shared" si="124"/>
        <v>0</v>
      </c>
      <c r="O214" s="15">
        <f t="shared" si="125"/>
        <v>1</v>
      </c>
      <c r="P214" s="15">
        <f t="shared" si="126"/>
        <v>0</v>
      </c>
      <c r="Q214" s="15">
        <v>2</v>
      </c>
      <c r="R214" s="15">
        <v>3</v>
      </c>
      <c r="S214" s="15">
        <v>7</v>
      </c>
      <c r="T214" s="15">
        <v>0</v>
      </c>
      <c r="U214" s="15">
        <v>1</v>
      </c>
      <c r="V214" s="15">
        <v>1</v>
      </c>
      <c r="W214" s="15">
        <v>300000</v>
      </c>
      <c r="X214" s="15">
        <v>1</v>
      </c>
      <c r="Y214" s="15">
        <v>1</v>
      </c>
      <c r="Z214" s="15">
        <v>1</v>
      </c>
      <c r="AA214" s="15">
        <f t="shared" si="115"/>
        <v>10</v>
      </c>
      <c r="AB214" s="193">
        <f t="shared" si="141"/>
        <v>2400</v>
      </c>
      <c r="AC214" s="15">
        <v>2</v>
      </c>
      <c r="AD214" s="15">
        <v>1</v>
      </c>
      <c r="AE214" s="15">
        <v>10</v>
      </c>
      <c r="AF214" s="15">
        <v>24000</v>
      </c>
      <c r="AG214" s="15">
        <f t="shared" si="127"/>
        <v>24000</v>
      </c>
      <c r="AH214" s="15">
        <v>5</v>
      </c>
      <c r="AI214" s="27">
        <f t="shared" si="128"/>
        <v>2400</v>
      </c>
      <c r="AM214" s="15">
        <f t="shared" si="129"/>
        <v>0</v>
      </c>
      <c r="AP214" s="15">
        <f t="shared" si="130"/>
        <v>24000</v>
      </c>
      <c r="AQ214" s="172">
        <f t="shared" si="116"/>
        <v>2400</v>
      </c>
      <c r="AR214" s="27">
        <f t="shared" si="131"/>
        <v>1</v>
      </c>
      <c r="AS214" s="172">
        <f t="shared" si="132"/>
        <v>2400</v>
      </c>
      <c r="AX214" s="15">
        <f t="shared" si="142"/>
        <v>0</v>
      </c>
      <c r="BI214" s="27">
        <f t="shared" si="133"/>
        <v>0</v>
      </c>
      <c r="BJ214" s="27">
        <f t="shared" si="134"/>
        <v>0</v>
      </c>
      <c r="BR214" s="27">
        <f t="shared" si="135"/>
        <v>0</v>
      </c>
      <c r="BS214" s="27">
        <f t="shared" si="136"/>
        <v>0</v>
      </c>
      <c r="BT214" s="15">
        <v>2.25</v>
      </c>
      <c r="BU214" s="15">
        <v>1.6666666666666667</v>
      </c>
      <c r="BV214" s="15">
        <v>1</v>
      </c>
      <c r="BW214" s="15">
        <v>1</v>
      </c>
      <c r="BX214" s="15">
        <v>3</v>
      </c>
      <c r="BY214" s="15">
        <f t="shared" si="137"/>
        <v>1.7833333333333337</v>
      </c>
      <c r="BZ214" s="15">
        <v>3</v>
      </c>
      <c r="CA214" s="15">
        <f t="shared" si="138"/>
        <v>0</v>
      </c>
      <c r="CB214" s="15">
        <v>5</v>
      </c>
      <c r="CC214" s="15" t="s">
        <v>1008</v>
      </c>
      <c r="CD214" s="15" t="s">
        <v>1008</v>
      </c>
      <c r="CE214" s="15" t="s">
        <v>1007</v>
      </c>
      <c r="CH214" s="15" t="s">
        <v>1007</v>
      </c>
      <c r="CK214" s="15" t="s">
        <v>1007</v>
      </c>
      <c r="CL214" s="15" t="s">
        <v>1007</v>
      </c>
      <c r="CN214" s="15" t="s">
        <v>1007</v>
      </c>
      <c r="CP214" s="15" t="s">
        <v>1007</v>
      </c>
      <c r="CR214" s="15" t="s">
        <v>1007</v>
      </c>
      <c r="CZ214" s="15">
        <v>1</v>
      </c>
      <c r="DA214" s="15">
        <v>2</v>
      </c>
      <c r="DB214" s="15">
        <v>2</v>
      </c>
      <c r="DC214" s="15">
        <v>2</v>
      </c>
      <c r="DD214" s="15">
        <v>3</v>
      </c>
      <c r="DE214" s="15">
        <v>2</v>
      </c>
      <c r="DL214" s="15">
        <v>3</v>
      </c>
      <c r="DM214" s="15">
        <v>2.6666666666666665</v>
      </c>
      <c r="DN214" s="15">
        <v>4.5</v>
      </c>
      <c r="DO214" s="15">
        <v>3.2</v>
      </c>
      <c r="DP214" s="15">
        <v>2.6666666666666665</v>
      </c>
      <c r="DQ214" s="15">
        <v>5</v>
      </c>
      <c r="DR214" s="27">
        <f t="shared" si="117"/>
        <v>3.505555555555556</v>
      </c>
      <c r="DS214" s="15">
        <f t="shared" si="143"/>
        <v>0</v>
      </c>
    </row>
    <row r="215" spans="1:123" x14ac:dyDescent="0.2">
      <c r="A215" s="15">
        <v>107</v>
      </c>
      <c r="B215" s="15">
        <v>422</v>
      </c>
      <c r="C215" s="15">
        <v>1</v>
      </c>
      <c r="D215" s="15">
        <v>6</v>
      </c>
      <c r="E215" s="15">
        <f t="shared" si="118"/>
        <v>0</v>
      </c>
      <c r="F215" s="15">
        <f t="shared" si="119"/>
        <v>0</v>
      </c>
      <c r="G215" s="15">
        <f t="shared" si="120"/>
        <v>0</v>
      </c>
      <c r="H215" s="15">
        <f t="shared" si="121"/>
        <v>1</v>
      </c>
      <c r="I215" s="15">
        <v>1</v>
      </c>
      <c r="J215" s="15">
        <v>36</v>
      </c>
      <c r="K215" s="15">
        <v>5</v>
      </c>
      <c r="L215" s="15">
        <f t="shared" si="122"/>
        <v>0</v>
      </c>
      <c r="M215" s="15">
        <f t="shared" si="123"/>
        <v>0</v>
      </c>
      <c r="N215" s="15">
        <f t="shared" si="124"/>
        <v>0</v>
      </c>
      <c r="O215" s="15">
        <f t="shared" si="125"/>
        <v>1</v>
      </c>
      <c r="P215" s="15">
        <f t="shared" si="126"/>
        <v>0</v>
      </c>
      <c r="Q215" s="15">
        <v>2</v>
      </c>
      <c r="R215" s="15">
        <v>3</v>
      </c>
      <c r="S215" s="15">
        <v>7</v>
      </c>
      <c r="T215" s="15">
        <v>0</v>
      </c>
      <c r="U215" s="15">
        <v>1</v>
      </c>
      <c r="V215" s="15">
        <v>1</v>
      </c>
      <c r="W215" s="15">
        <v>300000</v>
      </c>
      <c r="X215" s="15">
        <v>1</v>
      </c>
      <c r="Y215" s="15">
        <v>0</v>
      </c>
      <c r="Z215" s="15">
        <v>1</v>
      </c>
      <c r="AA215" s="15">
        <f t="shared" si="115"/>
        <v>10</v>
      </c>
      <c r="AB215" s="193">
        <f t="shared" si="141"/>
        <v>2400</v>
      </c>
      <c r="AC215" s="159">
        <v>2</v>
      </c>
      <c r="AD215" s="159">
        <v>1</v>
      </c>
      <c r="AE215" s="159">
        <v>10</v>
      </c>
      <c r="AF215" s="159">
        <v>24000</v>
      </c>
      <c r="AG215" s="159">
        <f t="shared" si="127"/>
        <v>24000</v>
      </c>
      <c r="AH215" s="159">
        <v>5</v>
      </c>
      <c r="AI215" s="171">
        <f t="shared" si="128"/>
        <v>2400</v>
      </c>
      <c r="AM215" s="15">
        <f t="shared" si="129"/>
        <v>0</v>
      </c>
      <c r="AP215" s="15">
        <f t="shared" si="130"/>
        <v>24000</v>
      </c>
      <c r="AQ215" s="172">
        <f t="shared" si="116"/>
        <v>2400</v>
      </c>
      <c r="AR215" s="27">
        <f t="shared" si="131"/>
        <v>1</v>
      </c>
      <c r="AS215" s="172">
        <f t="shared" si="132"/>
        <v>2400</v>
      </c>
      <c r="AX215" s="15">
        <f t="shared" si="142"/>
        <v>0</v>
      </c>
      <c r="BI215" s="27">
        <f t="shared" si="133"/>
        <v>0</v>
      </c>
      <c r="BJ215" s="27">
        <f t="shared" si="134"/>
        <v>0</v>
      </c>
      <c r="BR215" s="27">
        <f t="shared" si="135"/>
        <v>0</v>
      </c>
      <c r="BS215" s="27">
        <f t="shared" si="136"/>
        <v>0</v>
      </c>
      <c r="BT215" s="15">
        <v>2.25</v>
      </c>
      <c r="BU215" s="15">
        <v>1.6666666666666667</v>
      </c>
      <c r="BV215" s="15">
        <v>1</v>
      </c>
      <c r="BW215" s="15">
        <v>1</v>
      </c>
      <c r="BX215" s="15">
        <v>3</v>
      </c>
      <c r="BY215" s="15">
        <f t="shared" si="137"/>
        <v>1.7833333333333337</v>
      </c>
      <c r="BZ215" s="15">
        <v>3</v>
      </c>
      <c r="CA215" s="15">
        <f t="shared" si="138"/>
        <v>0</v>
      </c>
      <c r="CB215" s="15">
        <v>5</v>
      </c>
      <c r="CC215" s="15" t="s">
        <v>1008</v>
      </c>
      <c r="CD215" s="15" t="s">
        <v>1008</v>
      </c>
      <c r="CE215" s="15" t="s">
        <v>1007</v>
      </c>
      <c r="CH215" s="15" t="s">
        <v>1007</v>
      </c>
      <c r="CK215" s="15" t="s">
        <v>1007</v>
      </c>
      <c r="CL215" s="15" t="s">
        <v>1007</v>
      </c>
      <c r="CN215" s="15" t="s">
        <v>1007</v>
      </c>
      <c r="CP215" s="15" t="s">
        <v>1007</v>
      </c>
      <c r="CR215" s="15" t="s">
        <v>1007</v>
      </c>
      <c r="CZ215" s="15">
        <v>1</v>
      </c>
      <c r="DA215" s="15">
        <v>2</v>
      </c>
      <c r="DB215" s="15">
        <v>2</v>
      </c>
      <c r="DC215" s="15">
        <v>2</v>
      </c>
      <c r="DD215" s="15">
        <v>3</v>
      </c>
      <c r="DE215" s="15">
        <v>2</v>
      </c>
      <c r="DL215" s="27">
        <v>3</v>
      </c>
      <c r="DM215" s="27">
        <v>2.6666666666666665</v>
      </c>
      <c r="DN215" s="27">
        <v>4.5</v>
      </c>
      <c r="DO215" s="27">
        <v>3.2</v>
      </c>
      <c r="DP215" s="27">
        <v>2.6666666666666665</v>
      </c>
      <c r="DQ215" s="27">
        <v>5</v>
      </c>
      <c r="DR215" s="27">
        <f t="shared" si="117"/>
        <v>3.505555555555556</v>
      </c>
      <c r="DS215" s="15">
        <f t="shared" si="143"/>
        <v>-0.98611111111111027</v>
      </c>
    </row>
    <row r="216" spans="1:123" x14ac:dyDescent="0.2">
      <c r="A216" s="15">
        <v>108</v>
      </c>
      <c r="B216" s="15">
        <v>423</v>
      </c>
      <c r="C216" s="15">
        <v>1</v>
      </c>
      <c r="D216" s="15">
        <v>6</v>
      </c>
      <c r="E216" s="15">
        <f t="shared" si="118"/>
        <v>0</v>
      </c>
      <c r="F216" s="15">
        <f t="shared" si="119"/>
        <v>0</v>
      </c>
      <c r="G216" s="15">
        <f t="shared" si="120"/>
        <v>0</v>
      </c>
      <c r="H216" s="15">
        <f t="shared" si="121"/>
        <v>1</v>
      </c>
      <c r="I216" s="15">
        <v>1</v>
      </c>
      <c r="J216" s="15">
        <v>39</v>
      </c>
      <c r="K216" s="15">
        <v>3</v>
      </c>
      <c r="L216" s="15">
        <f t="shared" si="122"/>
        <v>0</v>
      </c>
      <c r="M216" s="15">
        <f t="shared" si="123"/>
        <v>1</v>
      </c>
      <c r="N216" s="15">
        <f t="shared" si="124"/>
        <v>0</v>
      </c>
      <c r="O216" s="15">
        <f t="shared" si="125"/>
        <v>0</v>
      </c>
      <c r="P216" s="15">
        <f t="shared" si="126"/>
        <v>0</v>
      </c>
      <c r="Q216" s="15">
        <v>2</v>
      </c>
      <c r="R216" s="15">
        <v>2</v>
      </c>
      <c r="S216" s="15">
        <v>10</v>
      </c>
      <c r="T216" s="15">
        <v>0</v>
      </c>
      <c r="U216" s="15">
        <v>1</v>
      </c>
      <c r="V216" s="15">
        <v>1</v>
      </c>
      <c r="W216" s="15">
        <v>480000</v>
      </c>
      <c r="X216" s="15">
        <v>1</v>
      </c>
      <c r="Y216" s="15">
        <v>1</v>
      </c>
      <c r="Z216" s="15">
        <v>1</v>
      </c>
      <c r="AA216" s="15">
        <f t="shared" si="115"/>
        <v>21</v>
      </c>
      <c r="AB216" s="193">
        <f t="shared" si="141"/>
        <v>0</v>
      </c>
      <c r="AC216" s="15">
        <v>2</v>
      </c>
      <c r="AD216" s="15">
        <v>1</v>
      </c>
      <c r="AE216" s="15">
        <v>21</v>
      </c>
      <c r="AF216" s="15">
        <v>0</v>
      </c>
      <c r="AG216" s="15">
        <f t="shared" si="127"/>
        <v>0</v>
      </c>
      <c r="AH216" s="15">
        <v>0</v>
      </c>
      <c r="AI216" s="27">
        <f t="shared" si="128"/>
        <v>0</v>
      </c>
      <c r="AM216" s="15">
        <f t="shared" si="129"/>
        <v>0</v>
      </c>
      <c r="AP216" s="15">
        <f t="shared" si="130"/>
        <v>0</v>
      </c>
      <c r="AQ216" s="172">
        <f t="shared" si="116"/>
        <v>0</v>
      </c>
      <c r="AR216" s="27">
        <f t="shared" si="131"/>
        <v>1</v>
      </c>
      <c r="AS216" s="172">
        <f t="shared" si="132"/>
        <v>0</v>
      </c>
      <c r="AX216" s="15">
        <f t="shared" si="142"/>
        <v>0</v>
      </c>
      <c r="BI216" s="27">
        <f t="shared" si="133"/>
        <v>0</v>
      </c>
      <c r="BJ216" s="27">
        <f t="shared" si="134"/>
        <v>0</v>
      </c>
      <c r="BR216" s="27">
        <f t="shared" si="135"/>
        <v>0</v>
      </c>
      <c r="BS216" s="27">
        <f t="shared" si="136"/>
        <v>0</v>
      </c>
      <c r="BT216" s="15">
        <v>1.5</v>
      </c>
      <c r="BU216" s="15">
        <v>1.6666666666666667</v>
      </c>
      <c r="BV216" s="15">
        <v>2.3333333333333335</v>
      </c>
      <c r="BW216" s="15">
        <v>1</v>
      </c>
      <c r="BX216" s="15">
        <v>3.5</v>
      </c>
      <c r="BY216" s="15">
        <f t="shared" si="137"/>
        <v>2</v>
      </c>
      <c r="BZ216" s="15">
        <v>1</v>
      </c>
      <c r="CA216" s="15">
        <f t="shared" si="138"/>
        <v>0</v>
      </c>
      <c r="CB216" s="15">
        <v>5</v>
      </c>
      <c r="CC216" s="15" t="s">
        <v>1008</v>
      </c>
      <c r="CD216" s="15" t="s">
        <v>1008</v>
      </c>
      <c r="CE216" s="15" t="s">
        <v>1007</v>
      </c>
      <c r="CH216" s="15" t="s">
        <v>1007</v>
      </c>
      <c r="CK216" s="15" t="s">
        <v>1007</v>
      </c>
      <c r="CL216" s="15" t="s">
        <v>1007</v>
      </c>
      <c r="CN216" s="15" t="s">
        <v>1007</v>
      </c>
      <c r="CP216" s="15" t="s">
        <v>1007</v>
      </c>
      <c r="CR216" s="15" t="s">
        <v>1007</v>
      </c>
      <c r="DH216" s="15" t="s">
        <v>669</v>
      </c>
      <c r="DL216" s="15">
        <v>4</v>
      </c>
      <c r="DM216" s="15">
        <v>4.333333333333333</v>
      </c>
      <c r="DN216" s="15">
        <v>5</v>
      </c>
      <c r="DO216" s="15">
        <v>4.2</v>
      </c>
      <c r="DP216" s="15">
        <v>4.666666666666667</v>
      </c>
      <c r="DQ216" s="15">
        <v>4.75</v>
      </c>
      <c r="DR216" s="27">
        <f t="shared" si="117"/>
        <v>4.4916666666666663</v>
      </c>
      <c r="DS216" s="15">
        <f t="shared" si="143"/>
        <v>0</v>
      </c>
    </row>
    <row r="217" spans="1:123" x14ac:dyDescent="0.2">
      <c r="A217" s="15">
        <v>108</v>
      </c>
      <c r="B217" s="15">
        <v>423</v>
      </c>
      <c r="C217" s="15">
        <v>1</v>
      </c>
      <c r="D217" s="15">
        <v>6</v>
      </c>
      <c r="E217" s="15">
        <f t="shared" si="118"/>
        <v>0</v>
      </c>
      <c r="F217" s="15">
        <f t="shared" si="119"/>
        <v>0</v>
      </c>
      <c r="G217" s="15">
        <f t="shared" si="120"/>
        <v>0</v>
      </c>
      <c r="H217" s="15">
        <f t="shared" si="121"/>
        <v>1</v>
      </c>
      <c r="I217" s="15">
        <v>1</v>
      </c>
      <c r="J217" s="15">
        <v>39</v>
      </c>
      <c r="K217" s="15">
        <v>3</v>
      </c>
      <c r="L217" s="15">
        <f t="shared" si="122"/>
        <v>0</v>
      </c>
      <c r="M217" s="15">
        <f t="shared" si="123"/>
        <v>1</v>
      </c>
      <c r="N217" s="15">
        <f t="shared" si="124"/>
        <v>0</v>
      </c>
      <c r="O217" s="15">
        <f t="shared" si="125"/>
        <v>0</v>
      </c>
      <c r="P217" s="15">
        <f t="shared" si="126"/>
        <v>0</v>
      </c>
      <c r="Q217" s="15">
        <v>2</v>
      </c>
      <c r="R217" s="15">
        <v>2</v>
      </c>
      <c r="S217" s="15">
        <v>10</v>
      </c>
      <c r="T217" s="15">
        <v>0</v>
      </c>
      <c r="U217" s="15">
        <v>1</v>
      </c>
      <c r="V217" s="15">
        <v>1</v>
      </c>
      <c r="W217" s="15">
        <v>480000</v>
      </c>
      <c r="X217" s="15">
        <v>1</v>
      </c>
      <c r="Y217" s="15">
        <v>0</v>
      </c>
      <c r="Z217" s="15">
        <v>1</v>
      </c>
      <c r="AA217" s="15">
        <f t="shared" si="115"/>
        <v>21</v>
      </c>
      <c r="AB217" s="193">
        <f t="shared" si="141"/>
        <v>0</v>
      </c>
      <c r="AC217" s="159">
        <v>2</v>
      </c>
      <c r="AD217" s="159">
        <v>1</v>
      </c>
      <c r="AE217" s="159">
        <v>21</v>
      </c>
      <c r="AF217" s="159">
        <v>0</v>
      </c>
      <c r="AG217" s="159">
        <f t="shared" si="127"/>
        <v>0</v>
      </c>
      <c r="AH217" s="159">
        <v>0</v>
      </c>
      <c r="AI217" s="171">
        <f t="shared" si="128"/>
        <v>0</v>
      </c>
      <c r="AM217" s="15">
        <f t="shared" si="129"/>
        <v>0</v>
      </c>
      <c r="AP217" s="15">
        <f t="shared" si="130"/>
        <v>0</v>
      </c>
      <c r="AQ217" s="172">
        <f t="shared" si="116"/>
        <v>0</v>
      </c>
      <c r="AR217" s="27">
        <f t="shared" si="131"/>
        <v>1</v>
      </c>
      <c r="AS217" s="172">
        <f t="shared" si="132"/>
        <v>0</v>
      </c>
      <c r="AX217" s="15">
        <f t="shared" si="142"/>
        <v>0</v>
      </c>
      <c r="BI217" s="27">
        <f t="shared" si="133"/>
        <v>0</v>
      </c>
      <c r="BJ217" s="27">
        <f t="shared" si="134"/>
        <v>0</v>
      </c>
      <c r="BR217" s="27">
        <f t="shared" si="135"/>
        <v>0</v>
      </c>
      <c r="BS217" s="27">
        <f t="shared" si="136"/>
        <v>0</v>
      </c>
      <c r="BT217" s="15">
        <v>1.5</v>
      </c>
      <c r="BU217" s="15">
        <v>1.6666666666666667</v>
      </c>
      <c r="BV217" s="15">
        <v>2.3333333333333335</v>
      </c>
      <c r="BW217" s="15">
        <v>1</v>
      </c>
      <c r="BX217" s="15">
        <v>3.5</v>
      </c>
      <c r="BY217" s="15">
        <f t="shared" si="137"/>
        <v>2</v>
      </c>
      <c r="BZ217" s="15">
        <v>1</v>
      </c>
      <c r="CA217" s="15">
        <f t="shared" si="138"/>
        <v>0</v>
      </c>
      <c r="CB217" s="15">
        <v>5</v>
      </c>
      <c r="CC217" s="15" t="s">
        <v>1008</v>
      </c>
      <c r="CD217" s="15" t="s">
        <v>1008</v>
      </c>
      <c r="CE217" s="15" t="s">
        <v>1007</v>
      </c>
      <c r="CH217" s="15" t="s">
        <v>1007</v>
      </c>
      <c r="CK217" s="15" t="s">
        <v>1007</v>
      </c>
      <c r="CL217" s="15" t="s">
        <v>1007</v>
      </c>
      <c r="CN217" s="15" t="s">
        <v>1007</v>
      </c>
      <c r="CP217" s="15" t="s">
        <v>1007</v>
      </c>
      <c r="CR217" s="15" t="s">
        <v>1007</v>
      </c>
      <c r="DH217" s="15" t="s">
        <v>669</v>
      </c>
      <c r="DL217" s="27">
        <v>4</v>
      </c>
      <c r="DM217" s="27">
        <v>4.333333333333333</v>
      </c>
      <c r="DN217" s="27">
        <v>5</v>
      </c>
      <c r="DO217" s="27">
        <v>4.2</v>
      </c>
      <c r="DP217" s="27">
        <v>4.666666666666667</v>
      </c>
      <c r="DQ217" s="27">
        <v>4.75</v>
      </c>
      <c r="DR217" s="27">
        <f t="shared" si="117"/>
        <v>4.4916666666666663</v>
      </c>
      <c r="DS217" s="15">
        <f t="shared" si="143"/>
        <v>0.81388888888888866</v>
      </c>
    </row>
    <row r="218" spans="1:123" x14ac:dyDescent="0.2">
      <c r="A218" s="15">
        <v>109</v>
      </c>
      <c r="B218" s="15">
        <v>424</v>
      </c>
      <c r="C218" s="15">
        <v>1</v>
      </c>
      <c r="D218" s="15">
        <v>6</v>
      </c>
      <c r="E218" s="15">
        <f t="shared" si="118"/>
        <v>0</v>
      </c>
      <c r="F218" s="15">
        <f t="shared" si="119"/>
        <v>0</v>
      </c>
      <c r="G218" s="15">
        <f t="shared" si="120"/>
        <v>0</v>
      </c>
      <c r="H218" s="15">
        <f t="shared" si="121"/>
        <v>1</v>
      </c>
      <c r="I218" s="15">
        <v>1</v>
      </c>
      <c r="J218" s="15">
        <v>29</v>
      </c>
      <c r="K218" s="15">
        <v>4</v>
      </c>
      <c r="L218" s="15">
        <f t="shared" si="122"/>
        <v>0</v>
      </c>
      <c r="M218" s="15">
        <f t="shared" si="123"/>
        <v>0</v>
      </c>
      <c r="N218" s="15">
        <f t="shared" si="124"/>
        <v>1</v>
      </c>
      <c r="O218" s="15">
        <f t="shared" si="125"/>
        <v>0</v>
      </c>
      <c r="P218" s="15">
        <f t="shared" si="126"/>
        <v>0</v>
      </c>
      <c r="Q218" s="15">
        <v>1</v>
      </c>
      <c r="R218" s="15">
        <v>2</v>
      </c>
      <c r="S218" s="15">
        <v>11</v>
      </c>
      <c r="T218" s="15">
        <v>1</v>
      </c>
      <c r="U218" s="15">
        <v>0</v>
      </c>
      <c r="V218" s="15">
        <v>1</v>
      </c>
      <c r="W218" s="15">
        <v>150000</v>
      </c>
      <c r="X218" s="15">
        <v>1</v>
      </c>
      <c r="Y218" s="15">
        <v>1</v>
      </c>
      <c r="Z218" s="15">
        <v>1</v>
      </c>
      <c r="AA218" s="15">
        <f t="shared" si="115"/>
        <v>5</v>
      </c>
      <c r="AB218" s="193">
        <f t="shared" si="141"/>
        <v>600</v>
      </c>
      <c r="AC218" s="15">
        <v>7</v>
      </c>
      <c r="AD218" s="15">
        <v>1</v>
      </c>
      <c r="AE218" s="15">
        <v>5</v>
      </c>
      <c r="AF218" s="15">
        <v>3000</v>
      </c>
      <c r="AG218" s="15">
        <f t="shared" si="127"/>
        <v>3000</v>
      </c>
      <c r="AH218" s="15">
        <v>3</v>
      </c>
      <c r="AI218" s="27">
        <f t="shared" si="128"/>
        <v>600</v>
      </c>
      <c r="AM218" s="15">
        <f t="shared" si="129"/>
        <v>0</v>
      </c>
      <c r="AP218" s="15">
        <f t="shared" si="130"/>
        <v>3000</v>
      </c>
      <c r="AQ218" s="172">
        <f t="shared" si="116"/>
        <v>600</v>
      </c>
      <c r="AR218" s="27">
        <f t="shared" si="131"/>
        <v>1</v>
      </c>
      <c r="AS218" s="172">
        <f t="shared" si="132"/>
        <v>600</v>
      </c>
      <c r="AX218" s="15">
        <f t="shared" si="142"/>
        <v>0</v>
      </c>
      <c r="BI218" s="27">
        <f t="shared" si="133"/>
        <v>0</v>
      </c>
      <c r="BJ218" s="27">
        <f t="shared" si="134"/>
        <v>0</v>
      </c>
      <c r="BR218" s="27">
        <f t="shared" si="135"/>
        <v>0</v>
      </c>
      <c r="BS218" s="27">
        <f t="shared" si="136"/>
        <v>0</v>
      </c>
      <c r="BT218" s="15">
        <v>1.75</v>
      </c>
      <c r="BU218" s="15">
        <v>1.6666666666666667</v>
      </c>
      <c r="BV218" s="15">
        <v>1.3333333333333333</v>
      </c>
      <c r="BW218" s="15">
        <v>1</v>
      </c>
      <c r="BX218" s="15">
        <v>2</v>
      </c>
      <c r="BY218" s="15">
        <f t="shared" si="137"/>
        <v>1.55</v>
      </c>
      <c r="BZ218" s="15">
        <v>4</v>
      </c>
      <c r="CA218" s="15">
        <f t="shared" si="138"/>
        <v>1</v>
      </c>
      <c r="CB218" s="15">
        <v>2</v>
      </c>
      <c r="CC218" s="15">
        <f t="shared" si="139"/>
        <v>0</v>
      </c>
      <c r="CD218" s="15">
        <f t="shared" si="140"/>
        <v>0</v>
      </c>
      <c r="CE218" s="15">
        <v>1</v>
      </c>
      <c r="CF218" s="15">
        <v>5</v>
      </c>
      <c r="CG218" s="15">
        <v>2</v>
      </c>
      <c r="CH218" s="15">
        <v>2</v>
      </c>
      <c r="CI218" s="15">
        <v>1</v>
      </c>
      <c r="CJ218" s="15">
        <v>2</v>
      </c>
      <c r="CK218" s="15">
        <v>1</v>
      </c>
      <c r="CL218" s="15">
        <v>1</v>
      </c>
      <c r="CN218" s="15">
        <v>1</v>
      </c>
      <c r="CP218" s="15">
        <v>1</v>
      </c>
      <c r="CR218" s="15">
        <v>1</v>
      </c>
      <c r="DD218" s="15">
        <v>1</v>
      </c>
      <c r="DE218" s="15">
        <v>4</v>
      </c>
      <c r="DL218" s="15">
        <v>4</v>
      </c>
      <c r="DM218" s="15">
        <v>4</v>
      </c>
      <c r="DN218" s="15">
        <v>4.5</v>
      </c>
      <c r="DO218" s="15">
        <v>3.4</v>
      </c>
      <c r="DP218" s="15">
        <v>2.6666666666666665</v>
      </c>
      <c r="DQ218" s="15">
        <v>3.5</v>
      </c>
      <c r="DR218" s="27">
        <f t="shared" si="117"/>
        <v>3.6777777777777776</v>
      </c>
      <c r="DS218" s="15">
        <f t="shared" si="143"/>
        <v>0.46944444444444411</v>
      </c>
    </row>
    <row r="219" spans="1:123" x14ac:dyDescent="0.2">
      <c r="A219" s="15">
        <v>109</v>
      </c>
      <c r="B219" s="15">
        <v>424</v>
      </c>
      <c r="C219" s="15">
        <v>1</v>
      </c>
      <c r="D219" s="15">
        <v>6</v>
      </c>
      <c r="E219" s="15">
        <f t="shared" si="118"/>
        <v>0</v>
      </c>
      <c r="F219" s="15">
        <f t="shared" si="119"/>
        <v>0</v>
      </c>
      <c r="G219" s="15">
        <f t="shared" si="120"/>
        <v>0</v>
      </c>
      <c r="H219" s="15">
        <f t="shared" si="121"/>
        <v>1</v>
      </c>
      <c r="I219" s="15">
        <v>1</v>
      </c>
      <c r="J219" s="15">
        <v>29</v>
      </c>
      <c r="K219" s="15">
        <v>4</v>
      </c>
      <c r="L219" s="15">
        <f t="shared" si="122"/>
        <v>0</v>
      </c>
      <c r="M219" s="15">
        <f t="shared" si="123"/>
        <v>0</v>
      </c>
      <c r="N219" s="15">
        <f t="shared" si="124"/>
        <v>1</v>
      </c>
      <c r="O219" s="15">
        <f t="shared" si="125"/>
        <v>0</v>
      </c>
      <c r="P219" s="15">
        <f t="shared" si="126"/>
        <v>0</v>
      </c>
      <c r="Q219" s="15">
        <v>1</v>
      </c>
      <c r="R219" s="15">
        <v>2</v>
      </c>
      <c r="S219" s="15">
        <v>11</v>
      </c>
      <c r="T219" s="15">
        <v>1</v>
      </c>
      <c r="U219" s="15">
        <v>0</v>
      </c>
      <c r="V219" s="15">
        <v>1</v>
      </c>
      <c r="W219" s="15">
        <v>150000</v>
      </c>
      <c r="X219" s="15">
        <v>1</v>
      </c>
      <c r="Y219" s="15">
        <v>0</v>
      </c>
      <c r="Z219" s="15">
        <v>1</v>
      </c>
      <c r="AA219" s="15">
        <f t="shared" si="115"/>
        <v>5</v>
      </c>
      <c r="AB219" s="193">
        <f t="shared" si="141"/>
        <v>600</v>
      </c>
      <c r="AC219" s="159">
        <v>7</v>
      </c>
      <c r="AD219" s="159">
        <v>1</v>
      </c>
      <c r="AE219" s="159">
        <v>5</v>
      </c>
      <c r="AF219" s="159">
        <v>3000</v>
      </c>
      <c r="AG219" s="159">
        <f t="shared" si="127"/>
        <v>3000</v>
      </c>
      <c r="AH219" s="159">
        <v>3</v>
      </c>
      <c r="AI219" s="171">
        <f t="shared" si="128"/>
        <v>600</v>
      </c>
      <c r="AM219" s="15">
        <f t="shared" si="129"/>
        <v>0</v>
      </c>
      <c r="AP219" s="15">
        <f t="shared" si="130"/>
        <v>3000</v>
      </c>
      <c r="AQ219" s="172">
        <f t="shared" si="116"/>
        <v>600</v>
      </c>
      <c r="AR219" s="27">
        <f t="shared" si="131"/>
        <v>1</v>
      </c>
      <c r="AS219" s="172">
        <f t="shared" si="132"/>
        <v>600</v>
      </c>
      <c r="AX219" s="15">
        <f t="shared" si="142"/>
        <v>0</v>
      </c>
      <c r="BI219" s="27">
        <f t="shared" si="133"/>
        <v>0</v>
      </c>
      <c r="BJ219" s="27">
        <f t="shared" si="134"/>
        <v>0</v>
      </c>
      <c r="BR219" s="27">
        <f t="shared" si="135"/>
        <v>0</v>
      </c>
      <c r="BS219" s="27">
        <f t="shared" si="136"/>
        <v>0</v>
      </c>
      <c r="BT219" s="15">
        <v>1.75</v>
      </c>
      <c r="BU219" s="15">
        <v>1.6666666666666667</v>
      </c>
      <c r="BV219" s="15">
        <v>1.3333333333333333</v>
      </c>
      <c r="BW219" s="15">
        <v>1</v>
      </c>
      <c r="BX219" s="15">
        <v>2</v>
      </c>
      <c r="BY219" s="15">
        <f t="shared" si="137"/>
        <v>1.55</v>
      </c>
      <c r="BZ219" s="15">
        <v>4</v>
      </c>
      <c r="CA219" s="15">
        <f t="shared" si="138"/>
        <v>1</v>
      </c>
      <c r="CB219" s="15">
        <v>2</v>
      </c>
      <c r="CC219" s="15">
        <f t="shared" si="139"/>
        <v>0</v>
      </c>
      <c r="CD219" s="15">
        <f t="shared" si="140"/>
        <v>0</v>
      </c>
      <c r="CE219" s="15">
        <v>1</v>
      </c>
      <c r="CF219" s="15">
        <v>5</v>
      </c>
      <c r="CG219" s="15">
        <v>2</v>
      </c>
      <c r="CH219" s="15">
        <v>2</v>
      </c>
      <c r="CI219" s="15">
        <v>1</v>
      </c>
      <c r="CJ219" s="15">
        <v>2</v>
      </c>
      <c r="CK219" s="15">
        <v>1</v>
      </c>
      <c r="CL219" s="15">
        <v>1</v>
      </c>
      <c r="CN219" s="15">
        <v>1</v>
      </c>
      <c r="CP219" s="15">
        <v>1</v>
      </c>
      <c r="CR219" s="15">
        <v>1</v>
      </c>
      <c r="DD219" s="15">
        <v>1</v>
      </c>
      <c r="DE219" s="15">
        <v>4</v>
      </c>
      <c r="DL219" s="27">
        <v>3</v>
      </c>
      <c r="DM219" s="27">
        <v>3.3333333333333335</v>
      </c>
      <c r="DN219" s="27">
        <v>4</v>
      </c>
      <c r="DO219" s="27">
        <v>3</v>
      </c>
      <c r="DP219" s="27">
        <v>2.6666666666666665</v>
      </c>
      <c r="DQ219" s="27">
        <v>3.25</v>
      </c>
      <c r="DR219" s="27">
        <f t="shared" si="117"/>
        <v>3.2083333333333335</v>
      </c>
      <c r="DS219" s="15">
        <f t="shared" si="143"/>
        <v>-1.2638888888888888</v>
      </c>
    </row>
    <row r="220" spans="1:123" x14ac:dyDescent="0.2">
      <c r="A220" s="15">
        <v>110</v>
      </c>
      <c r="B220" s="15">
        <v>425</v>
      </c>
      <c r="C220" s="15">
        <v>1</v>
      </c>
      <c r="D220" s="15">
        <v>6</v>
      </c>
      <c r="E220" s="15">
        <f t="shared" si="118"/>
        <v>0</v>
      </c>
      <c r="F220" s="15">
        <f t="shared" si="119"/>
        <v>0</v>
      </c>
      <c r="G220" s="15">
        <f t="shared" si="120"/>
        <v>0</v>
      </c>
      <c r="H220" s="15">
        <f t="shared" si="121"/>
        <v>1</v>
      </c>
      <c r="I220" s="15">
        <v>0</v>
      </c>
      <c r="J220" s="15">
        <v>42</v>
      </c>
      <c r="K220" s="15">
        <v>5</v>
      </c>
      <c r="L220" s="15">
        <f t="shared" si="122"/>
        <v>0</v>
      </c>
      <c r="M220" s="15">
        <f t="shared" si="123"/>
        <v>0</v>
      </c>
      <c r="N220" s="15">
        <f t="shared" si="124"/>
        <v>0</v>
      </c>
      <c r="O220" s="15">
        <f t="shared" si="125"/>
        <v>1</v>
      </c>
      <c r="P220" s="15">
        <f t="shared" si="126"/>
        <v>0</v>
      </c>
      <c r="Q220" s="15">
        <v>2</v>
      </c>
      <c r="R220" s="15">
        <v>5</v>
      </c>
      <c r="S220" s="15">
        <v>12</v>
      </c>
      <c r="T220" s="15">
        <v>0</v>
      </c>
      <c r="U220" s="15">
        <v>1</v>
      </c>
      <c r="V220" s="15">
        <v>0</v>
      </c>
      <c r="W220" s="15">
        <v>0</v>
      </c>
      <c r="X220" s="15">
        <v>1</v>
      </c>
      <c r="Y220" s="15">
        <v>1</v>
      </c>
      <c r="Z220" s="15">
        <v>1</v>
      </c>
      <c r="AA220" s="15">
        <f t="shared" si="115"/>
        <v>70</v>
      </c>
      <c r="AB220" s="193">
        <f t="shared" si="141"/>
        <v>428.57142857142856</v>
      </c>
      <c r="AC220" s="15">
        <v>7</v>
      </c>
      <c r="AD220" s="15">
        <v>1</v>
      </c>
      <c r="AE220" s="15">
        <v>70</v>
      </c>
      <c r="AF220" s="15">
        <v>30000</v>
      </c>
      <c r="AG220" s="15">
        <f t="shared" si="127"/>
        <v>30000</v>
      </c>
      <c r="AH220" s="15">
        <v>35</v>
      </c>
      <c r="AI220" s="27">
        <f t="shared" si="128"/>
        <v>428.57142857142856</v>
      </c>
      <c r="AM220" s="15">
        <f t="shared" si="129"/>
        <v>0</v>
      </c>
      <c r="AP220" s="15">
        <f t="shared" si="130"/>
        <v>30000</v>
      </c>
      <c r="AQ220" s="172">
        <f t="shared" si="116"/>
        <v>428.57142857142856</v>
      </c>
      <c r="AR220" s="27">
        <f t="shared" si="131"/>
        <v>1</v>
      </c>
      <c r="AS220" s="172">
        <f t="shared" si="132"/>
        <v>428.57142857142856</v>
      </c>
      <c r="AX220" s="15">
        <f t="shared" si="142"/>
        <v>0</v>
      </c>
      <c r="BI220" s="27">
        <f t="shared" si="133"/>
        <v>0</v>
      </c>
      <c r="BJ220" s="27">
        <f t="shared" si="134"/>
        <v>0</v>
      </c>
      <c r="BR220" s="27">
        <f t="shared" si="135"/>
        <v>0</v>
      </c>
      <c r="BS220" s="27">
        <f t="shared" si="136"/>
        <v>0</v>
      </c>
      <c r="BT220" s="15">
        <v>1</v>
      </c>
      <c r="BU220" s="15">
        <v>2.3333333333333335</v>
      </c>
      <c r="BV220" s="15">
        <v>1</v>
      </c>
      <c r="BW220" s="15">
        <v>1</v>
      </c>
      <c r="BX220" s="15">
        <v>1</v>
      </c>
      <c r="BY220" s="15">
        <f t="shared" si="137"/>
        <v>1.2666666666666668</v>
      </c>
      <c r="BZ220" s="15">
        <v>1</v>
      </c>
      <c r="CA220" s="15">
        <f t="shared" si="138"/>
        <v>1</v>
      </c>
      <c r="CB220" s="15">
        <v>2</v>
      </c>
      <c r="CC220" s="15">
        <f t="shared" si="139"/>
        <v>0</v>
      </c>
      <c r="CD220" s="15">
        <f t="shared" si="140"/>
        <v>0</v>
      </c>
      <c r="CE220" s="15">
        <v>1</v>
      </c>
      <c r="CF220" s="15">
        <v>3</v>
      </c>
      <c r="CG220" s="15">
        <v>2</v>
      </c>
      <c r="CH220" s="15">
        <v>2</v>
      </c>
      <c r="CI220" s="15">
        <v>1</v>
      </c>
      <c r="CJ220" s="15">
        <v>2</v>
      </c>
      <c r="CK220" s="15">
        <v>1</v>
      </c>
      <c r="CL220" s="15">
        <v>1</v>
      </c>
      <c r="CN220" s="15">
        <v>1</v>
      </c>
      <c r="CP220" s="15">
        <v>1</v>
      </c>
      <c r="CR220" s="15">
        <v>1</v>
      </c>
      <c r="CZ220" s="15">
        <v>2</v>
      </c>
      <c r="DA220" s="15">
        <v>2</v>
      </c>
      <c r="DB220" s="15">
        <v>3</v>
      </c>
      <c r="DC220" s="15">
        <v>2</v>
      </c>
      <c r="DF220" s="15">
        <v>1</v>
      </c>
      <c r="DG220" s="15">
        <v>2</v>
      </c>
      <c r="DL220" s="15">
        <v>4</v>
      </c>
      <c r="DM220" s="15">
        <v>4</v>
      </c>
      <c r="DN220" s="15">
        <v>4.5</v>
      </c>
      <c r="DO220" s="15">
        <v>5</v>
      </c>
      <c r="DP220" s="15">
        <v>4.333333333333333</v>
      </c>
      <c r="DQ220" s="15">
        <v>5</v>
      </c>
      <c r="DR220" s="27">
        <f t="shared" si="117"/>
        <v>4.4722222222222223</v>
      </c>
      <c r="DS220" s="15">
        <f t="shared" si="143"/>
        <v>0</v>
      </c>
    </row>
    <row r="221" spans="1:123" x14ac:dyDescent="0.2">
      <c r="A221" s="15">
        <v>110</v>
      </c>
      <c r="B221" s="15">
        <v>425</v>
      </c>
      <c r="C221" s="15">
        <v>1</v>
      </c>
      <c r="D221" s="15">
        <v>6</v>
      </c>
      <c r="E221" s="15">
        <f t="shared" si="118"/>
        <v>0</v>
      </c>
      <c r="F221" s="15">
        <f t="shared" si="119"/>
        <v>0</v>
      </c>
      <c r="G221" s="15">
        <f t="shared" si="120"/>
        <v>0</v>
      </c>
      <c r="H221" s="15">
        <f t="shared" si="121"/>
        <v>1</v>
      </c>
      <c r="I221" s="15">
        <v>0</v>
      </c>
      <c r="J221" s="15">
        <v>42</v>
      </c>
      <c r="K221" s="15">
        <v>5</v>
      </c>
      <c r="L221" s="15">
        <f t="shared" si="122"/>
        <v>0</v>
      </c>
      <c r="M221" s="15">
        <f t="shared" si="123"/>
        <v>0</v>
      </c>
      <c r="N221" s="15">
        <f t="shared" si="124"/>
        <v>0</v>
      </c>
      <c r="O221" s="15">
        <f t="shared" si="125"/>
        <v>1</v>
      </c>
      <c r="P221" s="15">
        <f t="shared" si="126"/>
        <v>0</v>
      </c>
      <c r="Q221" s="15">
        <v>2</v>
      </c>
      <c r="R221" s="15">
        <v>5</v>
      </c>
      <c r="S221" s="15">
        <v>12</v>
      </c>
      <c r="T221" s="15">
        <v>0</v>
      </c>
      <c r="U221" s="15">
        <v>1</v>
      </c>
      <c r="V221" s="15">
        <v>0</v>
      </c>
      <c r="W221" s="15">
        <v>0</v>
      </c>
      <c r="X221" s="15">
        <v>1</v>
      </c>
      <c r="Y221" s="15">
        <v>0</v>
      </c>
      <c r="Z221" s="15">
        <v>1</v>
      </c>
      <c r="AA221" s="15">
        <f t="shared" si="115"/>
        <v>70</v>
      </c>
      <c r="AB221" s="193">
        <f t="shared" si="141"/>
        <v>428.57142857142856</v>
      </c>
      <c r="AC221" s="159">
        <v>7</v>
      </c>
      <c r="AD221" s="159">
        <v>1</v>
      </c>
      <c r="AE221" s="159">
        <v>70</v>
      </c>
      <c r="AF221" s="159">
        <v>30000</v>
      </c>
      <c r="AG221" s="159">
        <f t="shared" si="127"/>
        <v>30000</v>
      </c>
      <c r="AH221" s="159">
        <v>35</v>
      </c>
      <c r="AI221" s="171">
        <f t="shared" si="128"/>
        <v>428.57142857142856</v>
      </c>
      <c r="AM221" s="15">
        <f t="shared" si="129"/>
        <v>0</v>
      </c>
      <c r="AP221" s="15">
        <f t="shared" si="130"/>
        <v>30000</v>
      </c>
      <c r="AQ221" s="172">
        <f t="shared" si="116"/>
        <v>428.57142857142856</v>
      </c>
      <c r="AR221" s="27">
        <f t="shared" si="131"/>
        <v>1</v>
      </c>
      <c r="AS221" s="172">
        <f t="shared" si="132"/>
        <v>428.57142857142856</v>
      </c>
      <c r="AX221" s="15">
        <f t="shared" si="142"/>
        <v>0</v>
      </c>
      <c r="BI221" s="27">
        <f t="shared" si="133"/>
        <v>0</v>
      </c>
      <c r="BJ221" s="27">
        <f t="shared" si="134"/>
        <v>0</v>
      </c>
      <c r="BR221" s="27">
        <f t="shared" si="135"/>
        <v>0</v>
      </c>
      <c r="BS221" s="27">
        <f t="shared" si="136"/>
        <v>0</v>
      </c>
      <c r="BT221" s="15">
        <v>1</v>
      </c>
      <c r="BU221" s="15">
        <v>2.3333333333333335</v>
      </c>
      <c r="BV221" s="15">
        <v>1</v>
      </c>
      <c r="BW221" s="15">
        <v>1</v>
      </c>
      <c r="BX221" s="15">
        <v>1</v>
      </c>
      <c r="BY221" s="15">
        <f t="shared" si="137"/>
        <v>1.2666666666666668</v>
      </c>
      <c r="BZ221" s="15">
        <v>1</v>
      </c>
      <c r="CA221" s="15">
        <f t="shared" si="138"/>
        <v>1</v>
      </c>
      <c r="CB221" s="15">
        <v>2</v>
      </c>
      <c r="CC221" s="15">
        <f t="shared" si="139"/>
        <v>0</v>
      </c>
      <c r="CD221" s="15">
        <f t="shared" si="140"/>
        <v>0</v>
      </c>
      <c r="CE221" s="15">
        <v>1</v>
      </c>
      <c r="CF221" s="15">
        <v>3</v>
      </c>
      <c r="CG221" s="15">
        <v>2</v>
      </c>
      <c r="CH221" s="15">
        <v>2</v>
      </c>
      <c r="CI221" s="15">
        <v>1</v>
      </c>
      <c r="CJ221" s="15">
        <v>2</v>
      </c>
      <c r="CK221" s="15">
        <v>1</v>
      </c>
      <c r="CL221" s="15">
        <v>1</v>
      </c>
      <c r="CN221" s="15">
        <v>1</v>
      </c>
      <c r="CP221" s="15">
        <v>1</v>
      </c>
      <c r="CR221" s="15">
        <v>1</v>
      </c>
      <c r="CZ221" s="15">
        <v>2</v>
      </c>
      <c r="DA221" s="15">
        <v>2</v>
      </c>
      <c r="DB221" s="15">
        <v>3</v>
      </c>
      <c r="DC221" s="15">
        <v>2</v>
      </c>
      <c r="DF221" s="15">
        <v>1</v>
      </c>
      <c r="DG221" s="15">
        <v>2</v>
      </c>
      <c r="DL221" s="27">
        <v>4</v>
      </c>
      <c r="DM221" s="27">
        <v>4</v>
      </c>
      <c r="DN221" s="27">
        <v>4.5</v>
      </c>
      <c r="DO221" s="27">
        <v>5</v>
      </c>
      <c r="DP221" s="27">
        <v>4.333333333333333</v>
      </c>
      <c r="DQ221" s="27">
        <v>5</v>
      </c>
      <c r="DR221" s="27">
        <f t="shared" si="117"/>
        <v>4.4722222222222223</v>
      </c>
      <c r="DS221" s="15">
        <f t="shared" si="143"/>
        <v>7.2222222222221966E-2</v>
      </c>
    </row>
    <row r="222" spans="1:123" x14ac:dyDescent="0.2">
      <c r="A222" s="15">
        <v>111</v>
      </c>
      <c r="B222" s="15">
        <v>500</v>
      </c>
      <c r="C222" s="15">
        <v>0</v>
      </c>
      <c r="D222" s="15">
        <v>6</v>
      </c>
      <c r="E222" s="15">
        <f t="shared" si="118"/>
        <v>0</v>
      </c>
      <c r="F222" s="15">
        <f t="shared" si="119"/>
        <v>0</v>
      </c>
      <c r="G222" s="15">
        <f t="shared" si="120"/>
        <v>0</v>
      </c>
      <c r="H222" s="15">
        <f t="shared" si="121"/>
        <v>1</v>
      </c>
      <c r="I222" s="15">
        <v>0</v>
      </c>
      <c r="J222" s="15">
        <v>51</v>
      </c>
      <c r="K222" s="15">
        <v>4</v>
      </c>
      <c r="L222" s="15">
        <f t="shared" si="122"/>
        <v>0</v>
      </c>
      <c r="M222" s="15">
        <f t="shared" si="123"/>
        <v>0</v>
      </c>
      <c r="N222" s="15">
        <f t="shared" si="124"/>
        <v>1</v>
      </c>
      <c r="O222" s="15">
        <f t="shared" si="125"/>
        <v>0</v>
      </c>
      <c r="P222" s="15">
        <f t="shared" si="126"/>
        <v>0</v>
      </c>
      <c r="Q222" s="15">
        <v>2</v>
      </c>
      <c r="R222" s="15">
        <v>4</v>
      </c>
      <c r="S222" s="15">
        <v>20</v>
      </c>
      <c r="T222" s="15">
        <v>0</v>
      </c>
      <c r="U222" s="15">
        <v>0</v>
      </c>
      <c r="V222" s="15">
        <v>1</v>
      </c>
      <c r="W222" s="15">
        <v>480000</v>
      </c>
      <c r="X222" s="15">
        <v>1</v>
      </c>
      <c r="Y222" s="15">
        <v>1</v>
      </c>
      <c r="Z222" s="15">
        <v>1</v>
      </c>
      <c r="AA222" s="15">
        <f t="shared" si="115"/>
        <v>73</v>
      </c>
      <c r="AB222" s="193">
        <f t="shared" si="141"/>
        <v>191.0958904109589</v>
      </c>
      <c r="AC222" s="15">
        <v>2</v>
      </c>
      <c r="AD222" s="15">
        <v>1</v>
      </c>
      <c r="AE222" s="15">
        <v>73</v>
      </c>
      <c r="AF222" s="15">
        <v>13950</v>
      </c>
      <c r="AG222" s="15">
        <f t="shared" si="127"/>
        <v>13950</v>
      </c>
      <c r="AH222" s="15">
        <v>6.5</v>
      </c>
      <c r="AI222" s="27">
        <f t="shared" si="128"/>
        <v>191.0958904109589</v>
      </c>
      <c r="AM222" s="15">
        <f t="shared" si="129"/>
        <v>0</v>
      </c>
      <c r="AP222" s="15">
        <f t="shared" si="130"/>
        <v>13950</v>
      </c>
      <c r="AQ222" s="172">
        <f t="shared" si="116"/>
        <v>191.0958904109589</v>
      </c>
      <c r="AR222" s="27">
        <f t="shared" si="131"/>
        <v>1</v>
      </c>
      <c r="AS222" s="172">
        <f t="shared" si="132"/>
        <v>191.0958904109589</v>
      </c>
      <c r="AX222" s="15">
        <f t="shared" si="142"/>
        <v>0</v>
      </c>
      <c r="BI222" s="27">
        <f t="shared" si="133"/>
        <v>0</v>
      </c>
      <c r="BJ222" s="27">
        <f t="shared" si="134"/>
        <v>0</v>
      </c>
      <c r="BR222" s="27">
        <f t="shared" si="135"/>
        <v>0</v>
      </c>
      <c r="BS222" s="27">
        <f t="shared" si="136"/>
        <v>0</v>
      </c>
      <c r="BT222" s="15">
        <v>1</v>
      </c>
      <c r="BU222" s="15">
        <v>1</v>
      </c>
      <c r="BV222" s="15">
        <v>1</v>
      </c>
      <c r="BW222" s="15">
        <v>1</v>
      </c>
      <c r="BX222" s="15">
        <v>1</v>
      </c>
      <c r="BY222" s="15">
        <f t="shared" si="137"/>
        <v>1</v>
      </c>
      <c r="BZ222" s="15">
        <v>1</v>
      </c>
      <c r="CA222" s="15">
        <f t="shared" si="138"/>
        <v>0</v>
      </c>
      <c r="CB222" s="15">
        <v>5</v>
      </c>
      <c r="CC222" s="15" t="s">
        <v>1008</v>
      </c>
      <c r="CD222" s="15" t="s">
        <v>1008</v>
      </c>
      <c r="CE222" s="15" t="s">
        <v>1007</v>
      </c>
      <c r="CH222" s="15" t="s">
        <v>1007</v>
      </c>
      <c r="CK222" s="15" t="s">
        <v>1007</v>
      </c>
      <c r="CL222" s="15" t="s">
        <v>1007</v>
      </c>
      <c r="CN222" s="15" t="s">
        <v>1007</v>
      </c>
      <c r="CP222" s="15" t="s">
        <v>1007</v>
      </c>
      <c r="CR222" s="15" t="s">
        <v>1007</v>
      </c>
      <c r="DL222" s="15">
        <v>4.8</v>
      </c>
      <c r="DM222" s="15">
        <v>4.333333333333333</v>
      </c>
      <c r="DN222" s="15">
        <v>5</v>
      </c>
      <c r="DO222" s="15">
        <v>4.5999999999999996</v>
      </c>
      <c r="DP222" s="15">
        <v>4.666666666666667</v>
      </c>
      <c r="DQ222" s="15">
        <v>3</v>
      </c>
      <c r="DR222" s="27">
        <f t="shared" si="117"/>
        <v>4.4000000000000004</v>
      </c>
      <c r="DS222" s="15">
        <f t="shared" si="143"/>
        <v>3.3333333333334103E-2</v>
      </c>
    </row>
    <row r="223" spans="1:123" x14ac:dyDescent="0.2">
      <c r="A223" s="15">
        <v>111</v>
      </c>
      <c r="B223" s="15">
        <v>500</v>
      </c>
      <c r="C223" s="15">
        <v>0</v>
      </c>
      <c r="D223" s="15">
        <v>6</v>
      </c>
      <c r="E223" s="15">
        <f t="shared" si="118"/>
        <v>0</v>
      </c>
      <c r="F223" s="15">
        <f t="shared" si="119"/>
        <v>0</v>
      </c>
      <c r="G223" s="15">
        <f t="shared" si="120"/>
        <v>0</v>
      </c>
      <c r="H223" s="15">
        <f t="shared" si="121"/>
        <v>1</v>
      </c>
      <c r="I223" s="15">
        <v>0</v>
      </c>
      <c r="J223" s="15">
        <v>51</v>
      </c>
      <c r="K223" s="15">
        <v>4</v>
      </c>
      <c r="L223" s="15">
        <f t="shared" si="122"/>
        <v>0</v>
      </c>
      <c r="M223" s="15">
        <f t="shared" si="123"/>
        <v>0</v>
      </c>
      <c r="N223" s="15">
        <f t="shared" si="124"/>
        <v>1</v>
      </c>
      <c r="O223" s="15">
        <f t="shared" si="125"/>
        <v>0</v>
      </c>
      <c r="P223" s="15">
        <f t="shared" si="126"/>
        <v>0</v>
      </c>
      <c r="Q223" s="15">
        <v>2</v>
      </c>
      <c r="R223" s="15">
        <v>4</v>
      </c>
      <c r="S223" s="15">
        <v>20</v>
      </c>
      <c r="T223" s="15">
        <v>0</v>
      </c>
      <c r="U223" s="15">
        <v>0</v>
      </c>
      <c r="V223" s="15">
        <v>1</v>
      </c>
      <c r="W223" s="15">
        <v>480000</v>
      </c>
      <c r="X223" s="15">
        <v>1</v>
      </c>
      <c r="Y223" s="15">
        <v>0</v>
      </c>
      <c r="Z223" s="15">
        <v>1</v>
      </c>
      <c r="AA223" s="15">
        <f t="shared" si="115"/>
        <v>73</v>
      </c>
      <c r="AB223" s="193">
        <f t="shared" si="141"/>
        <v>171.23287671232876</v>
      </c>
      <c r="AC223" s="159">
        <v>2</v>
      </c>
      <c r="AD223" s="159">
        <v>1</v>
      </c>
      <c r="AE223" s="159">
        <v>73</v>
      </c>
      <c r="AF223" s="159">
        <v>12500</v>
      </c>
      <c r="AG223" s="159">
        <f t="shared" si="127"/>
        <v>12500</v>
      </c>
      <c r="AH223" s="159">
        <v>6.5</v>
      </c>
      <c r="AI223" s="171">
        <f t="shared" si="128"/>
        <v>171.23287671232876</v>
      </c>
      <c r="AM223" s="15">
        <f t="shared" si="129"/>
        <v>0</v>
      </c>
      <c r="AP223" s="15">
        <f t="shared" si="130"/>
        <v>12500</v>
      </c>
      <c r="AQ223" s="172">
        <f t="shared" si="116"/>
        <v>171.23287671232876</v>
      </c>
      <c r="AR223" s="27">
        <f t="shared" si="131"/>
        <v>1</v>
      </c>
      <c r="AS223" s="172">
        <f t="shared" si="132"/>
        <v>171.23287671232876</v>
      </c>
      <c r="AX223" s="15">
        <f t="shared" si="142"/>
        <v>0</v>
      </c>
      <c r="BI223" s="27">
        <f t="shared" si="133"/>
        <v>0</v>
      </c>
      <c r="BJ223" s="27">
        <f t="shared" si="134"/>
        <v>0</v>
      </c>
      <c r="BR223" s="27">
        <f t="shared" si="135"/>
        <v>0</v>
      </c>
      <c r="BS223" s="27">
        <f t="shared" si="136"/>
        <v>0</v>
      </c>
      <c r="BT223" s="15">
        <v>1</v>
      </c>
      <c r="BU223" s="15">
        <v>1</v>
      </c>
      <c r="BV223" s="15">
        <v>1</v>
      </c>
      <c r="BW223" s="15">
        <v>1</v>
      </c>
      <c r="BX223" s="15">
        <v>1</v>
      </c>
      <c r="BY223" s="15">
        <f t="shared" si="137"/>
        <v>1</v>
      </c>
      <c r="BZ223" s="15">
        <v>1</v>
      </c>
      <c r="CA223" s="15">
        <f t="shared" si="138"/>
        <v>0</v>
      </c>
      <c r="CB223" s="15">
        <v>5</v>
      </c>
      <c r="CC223" s="15" t="s">
        <v>1008</v>
      </c>
      <c r="CD223" s="15" t="s">
        <v>1008</v>
      </c>
      <c r="CE223" s="15" t="s">
        <v>1007</v>
      </c>
      <c r="CH223" s="15" t="s">
        <v>1007</v>
      </c>
      <c r="CK223" s="15" t="s">
        <v>1007</v>
      </c>
      <c r="CL223" s="15" t="s">
        <v>1007</v>
      </c>
      <c r="CN223" s="15" t="s">
        <v>1007</v>
      </c>
      <c r="CP223" s="15" t="s">
        <v>1007</v>
      </c>
      <c r="CR223" s="15" t="s">
        <v>1007</v>
      </c>
      <c r="DL223" s="27">
        <v>4.5999999999999996</v>
      </c>
      <c r="DM223" s="27">
        <v>4.333333333333333</v>
      </c>
      <c r="DN223" s="27">
        <v>5</v>
      </c>
      <c r="DO223" s="27">
        <v>4.5999999999999996</v>
      </c>
      <c r="DP223" s="27">
        <v>4.666666666666667</v>
      </c>
      <c r="DQ223" s="27">
        <v>3</v>
      </c>
      <c r="DR223" s="27">
        <f t="shared" si="117"/>
        <v>4.3666666666666663</v>
      </c>
      <c r="DS223" s="15">
        <f t="shared" si="143"/>
        <v>0.31111111111111089</v>
      </c>
    </row>
    <row r="224" spans="1:123" x14ac:dyDescent="0.2">
      <c r="A224" s="15">
        <v>112</v>
      </c>
      <c r="B224" s="15">
        <v>501</v>
      </c>
      <c r="C224" s="15">
        <v>1</v>
      </c>
      <c r="D224" s="15">
        <v>3</v>
      </c>
      <c r="E224" s="15">
        <f t="shared" si="118"/>
        <v>0</v>
      </c>
      <c r="F224" s="15">
        <f t="shared" si="119"/>
        <v>1</v>
      </c>
      <c r="G224" s="15">
        <f t="shared" si="120"/>
        <v>0</v>
      </c>
      <c r="H224" s="15">
        <f t="shared" si="121"/>
        <v>0</v>
      </c>
      <c r="I224" s="15">
        <v>0</v>
      </c>
      <c r="J224" s="15">
        <v>42</v>
      </c>
      <c r="K224" s="15">
        <v>4</v>
      </c>
      <c r="L224" s="15">
        <f t="shared" si="122"/>
        <v>0</v>
      </c>
      <c r="M224" s="15">
        <f t="shared" si="123"/>
        <v>0</v>
      </c>
      <c r="N224" s="15">
        <f t="shared" si="124"/>
        <v>1</v>
      </c>
      <c r="O224" s="15">
        <f t="shared" si="125"/>
        <v>0</v>
      </c>
      <c r="P224" s="15">
        <f t="shared" si="126"/>
        <v>0</v>
      </c>
      <c r="Q224" s="15">
        <v>2</v>
      </c>
      <c r="R224" s="15">
        <v>3</v>
      </c>
      <c r="S224" s="15">
        <v>3</v>
      </c>
      <c r="T224" s="15">
        <v>0</v>
      </c>
      <c r="U224" s="15">
        <v>0</v>
      </c>
      <c r="V224" s="15">
        <v>1</v>
      </c>
      <c r="W224" s="15">
        <v>120000</v>
      </c>
      <c r="X224" s="15">
        <v>1</v>
      </c>
      <c r="Y224" s="15">
        <v>1</v>
      </c>
      <c r="Z224" s="15">
        <v>1</v>
      </c>
      <c r="AA224" s="15">
        <f t="shared" si="115"/>
        <v>4</v>
      </c>
      <c r="AB224" s="193">
        <f t="shared" si="141"/>
        <v>150</v>
      </c>
      <c r="AC224" s="15">
        <v>7</v>
      </c>
      <c r="AD224" s="15">
        <v>1</v>
      </c>
      <c r="AE224" s="15">
        <v>4</v>
      </c>
      <c r="AF224" s="15">
        <v>600</v>
      </c>
      <c r="AG224" s="15">
        <f t="shared" si="127"/>
        <v>600</v>
      </c>
      <c r="AH224" s="15">
        <v>500</v>
      </c>
      <c r="AI224" s="27">
        <f t="shared" si="128"/>
        <v>150</v>
      </c>
      <c r="AM224" s="15">
        <f t="shared" si="129"/>
        <v>0</v>
      </c>
      <c r="AP224" s="15">
        <f t="shared" si="130"/>
        <v>600</v>
      </c>
      <c r="AQ224" s="172">
        <f t="shared" si="116"/>
        <v>150</v>
      </c>
      <c r="AR224" s="27">
        <f t="shared" si="131"/>
        <v>1</v>
      </c>
      <c r="AS224" s="172">
        <f t="shared" si="132"/>
        <v>150</v>
      </c>
      <c r="AX224" s="15">
        <f t="shared" si="142"/>
        <v>0</v>
      </c>
      <c r="BI224" s="27">
        <f t="shared" si="133"/>
        <v>0</v>
      </c>
      <c r="BJ224" s="27">
        <f t="shared" si="134"/>
        <v>0</v>
      </c>
      <c r="BR224" s="27">
        <f t="shared" si="135"/>
        <v>0</v>
      </c>
      <c r="BS224" s="27">
        <f t="shared" si="136"/>
        <v>0</v>
      </c>
      <c r="BT224" s="15">
        <v>2.5</v>
      </c>
      <c r="BU224" s="15">
        <v>3.6666666666666665</v>
      </c>
      <c r="BV224" s="15">
        <v>1.3333333333333333</v>
      </c>
      <c r="BW224" s="15">
        <v>2</v>
      </c>
      <c r="BX224" s="15">
        <v>3</v>
      </c>
      <c r="BY224" s="15">
        <f t="shared" si="137"/>
        <v>2.5</v>
      </c>
      <c r="BZ224" s="15">
        <v>1</v>
      </c>
      <c r="CA224" s="15">
        <f t="shared" si="138"/>
        <v>0</v>
      </c>
      <c r="CB224" s="15">
        <v>5</v>
      </c>
      <c r="CC224" s="15" t="s">
        <v>1008</v>
      </c>
      <c r="CD224" s="15" t="s">
        <v>1008</v>
      </c>
      <c r="CE224" s="15" t="s">
        <v>1007</v>
      </c>
      <c r="CH224" s="15" t="s">
        <v>1007</v>
      </c>
      <c r="CK224" s="15" t="s">
        <v>1007</v>
      </c>
      <c r="CL224" s="15" t="s">
        <v>1007</v>
      </c>
      <c r="CN224" s="15" t="s">
        <v>1007</v>
      </c>
      <c r="CP224" s="15" t="s">
        <v>1007</v>
      </c>
      <c r="CR224" s="15" t="s">
        <v>1007</v>
      </c>
      <c r="DL224" s="15">
        <v>4</v>
      </c>
      <c r="DM224" s="15">
        <v>4</v>
      </c>
      <c r="DN224" s="15">
        <v>5</v>
      </c>
      <c r="DO224" s="15">
        <v>4</v>
      </c>
      <c r="DP224" s="15">
        <v>3.3333333333333335</v>
      </c>
      <c r="DQ224" s="15">
        <v>4</v>
      </c>
      <c r="DR224" s="27">
        <f t="shared" si="117"/>
        <v>4.0555555555555554</v>
      </c>
      <c r="DS224" s="15">
        <f t="shared" si="143"/>
        <v>0.34444444444444455</v>
      </c>
    </row>
    <row r="225" spans="1:123" x14ac:dyDescent="0.2">
      <c r="A225" s="15">
        <v>112</v>
      </c>
      <c r="B225" s="15">
        <v>501</v>
      </c>
      <c r="C225" s="15">
        <v>1</v>
      </c>
      <c r="D225" s="15">
        <v>3</v>
      </c>
      <c r="E225" s="15">
        <f t="shared" si="118"/>
        <v>0</v>
      </c>
      <c r="F225" s="15">
        <f t="shared" si="119"/>
        <v>1</v>
      </c>
      <c r="G225" s="15">
        <f t="shared" si="120"/>
        <v>0</v>
      </c>
      <c r="H225" s="15">
        <f t="shared" si="121"/>
        <v>0</v>
      </c>
      <c r="I225" s="15">
        <v>0</v>
      </c>
      <c r="J225" s="15">
        <v>42</v>
      </c>
      <c r="K225" s="15">
        <v>4</v>
      </c>
      <c r="L225" s="15">
        <f t="shared" si="122"/>
        <v>0</v>
      </c>
      <c r="M225" s="15">
        <f t="shared" si="123"/>
        <v>0</v>
      </c>
      <c r="N225" s="15">
        <f t="shared" si="124"/>
        <v>1</v>
      </c>
      <c r="O225" s="15">
        <f t="shared" si="125"/>
        <v>0</v>
      </c>
      <c r="P225" s="15">
        <f t="shared" si="126"/>
        <v>0</v>
      </c>
      <c r="Q225" s="15">
        <v>2</v>
      </c>
      <c r="R225" s="15">
        <v>3</v>
      </c>
      <c r="S225" s="15">
        <v>3</v>
      </c>
      <c r="T225" s="15">
        <v>0</v>
      </c>
      <c r="U225" s="15">
        <v>0</v>
      </c>
      <c r="V225" s="15">
        <v>1</v>
      </c>
      <c r="W225" s="15">
        <v>120000</v>
      </c>
      <c r="X225" s="15">
        <v>1</v>
      </c>
      <c r="Y225" s="15">
        <v>0</v>
      </c>
      <c r="Z225" s="15">
        <v>1</v>
      </c>
      <c r="AA225" s="15">
        <f t="shared" si="115"/>
        <v>4</v>
      </c>
      <c r="AB225" s="193">
        <f t="shared" si="141"/>
        <v>125</v>
      </c>
      <c r="AC225" s="159">
        <v>7</v>
      </c>
      <c r="AD225" s="159">
        <v>1</v>
      </c>
      <c r="AE225" s="159">
        <v>4</v>
      </c>
      <c r="AF225" s="159">
        <v>500</v>
      </c>
      <c r="AG225" s="159">
        <f t="shared" si="127"/>
        <v>500</v>
      </c>
      <c r="AH225" s="159">
        <v>750</v>
      </c>
      <c r="AI225" s="171">
        <f t="shared" si="128"/>
        <v>125</v>
      </c>
      <c r="AM225" s="15">
        <f t="shared" si="129"/>
        <v>0</v>
      </c>
      <c r="AP225" s="15">
        <f t="shared" si="130"/>
        <v>500</v>
      </c>
      <c r="AQ225" s="172">
        <f t="shared" si="116"/>
        <v>125</v>
      </c>
      <c r="AR225" s="27">
        <f t="shared" si="131"/>
        <v>1</v>
      </c>
      <c r="AS225" s="172">
        <f t="shared" si="132"/>
        <v>125</v>
      </c>
      <c r="AX225" s="15">
        <f t="shared" si="142"/>
        <v>0</v>
      </c>
      <c r="BI225" s="27">
        <f t="shared" si="133"/>
        <v>0</v>
      </c>
      <c r="BJ225" s="27">
        <f t="shared" si="134"/>
        <v>0</v>
      </c>
      <c r="BR225" s="27">
        <f t="shared" si="135"/>
        <v>0</v>
      </c>
      <c r="BS225" s="27">
        <f t="shared" si="136"/>
        <v>0</v>
      </c>
      <c r="BT225" s="15">
        <v>2.5</v>
      </c>
      <c r="BU225" s="15">
        <v>3.6666666666666665</v>
      </c>
      <c r="BV225" s="15">
        <v>1.3333333333333333</v>
      </c>
      <c r="BW225" s="15">
        <v>2</v>
      </c>
      <c r="BX225" s="15">
        <v>3</v>
      </c>
      <c r="BY225" s="15">
        <f t="shared" si="137"/>
        <v>2.5</v>
      </c>
      <c r="BZ225" s="15">
        <v>1</v>
      </c>
      <c r="CA225" s="15">
        <f t="shared" si="138"/>
        <v>0</v>
      </c>
      <c r="CB225" s="15">
        <v>5</v>
      </c>
      <c r="CC225" s="15" t="s">
        <v>1008</v>
      </c>
      <c r="CD225" s="15" t="s">
        <v>1008</v>
      </c>
      <c r="CE225" s="15" t="s">
        <v>1007</v>
      </c>
      <c r="CH225" s="15" t="s">
        <v>1007</v>
      </c>
      <c r="CK225" s="15" t="s">
        <v>1007</v>
      </c>
      <c r="CL225" s="15" t="s">
        <v>1007</v>
      </c>
      <c r="CN225" s="15" t="s">
        <v>1007</v>
      </c>
      <c r="CP225" s="15" t="s">
        <v>1007</v>
      </c>
      <c r="CR225" s="15" t="s">
        <v>1007</v>
      </c>
      <c r="DL225" s="27">
        <v>3.4</v>
      </c>
      <c r="DM225" s="27">
        <v>3.3333333333333335</v>
      </c>
      <c r="DN225" s="27">
        <v>5</v>
      </c>
      <c r="DO225" s="27">
        <v>3.2</v>
      </c>
      <c r="DP225" s="27">
        <v>3.3333333333333335</v>
      </c>
      <c r="DQ225" s="27">
        <v>4</v>
      </c>
      <c r="DR225" s="27">
        <f t="shared" si="117"/>
        <v>3.7111111111111108</v>
      </c>
      <c r="DS225" s="15">
        <f t="shared" si="143"/>
        <v>-0.68888888888888955</v>
      </c>
    </row>
    <row r="226" spans="1:123" x14ac:dyDescent="0.2">
      <c r="A226" s="15">
        <v>113</v>
      </c>
      <c r="B226" s="15">
        <v>502</v>
      </c>
      <c r="C226" s="15">
        <v>0</v>
      </c>
      <c r="D226" s="15">
        <v>6</v>
      </c>
      <c r="E226" s="15">
        <f t="shared" si="118"/>
        <v>0</v>
      </c>
      <c r="F226" s="15">
        <f t="shared" si="119"/>
        <v>0</v>
      </c>
      <c r="G226" s="15">
        <f t="shared" si="120"/>
        <v>0</v>
      </c>
      <c r="H226" s="15">
        <f t="shared" si="121"/>
        <v>1</v>
      </c>
      <c r="I226" s="15">
        <v>1</v>
      </c>
      <c r="J226" s="15">
        <v>54</v>
      </c>
      <c r="K226" s="15">
        <v>4</v>
      </c>
      <c r="L226" s="15">
        <f t="shared" si="122"/>
        <v>0</v>
      </c>
      <c r="M226" s="15">
        <f t="shared" si="123"/>
        <v>0</v>
      </c>
      <c r="N226" s="15">
        <f t="shared" si="124"/>
        <v>1</v>
      </c>
      <c r="O226" s="15">
        <f t="shared" si="125"/>
        <v>0</v>
      </c>
      <c r="P226" s="15">
        <f t="shared" si="126"/>
        <v>0</v>
      </c>
      <c r="Q226" s="15">
        <v>2</v>
      </c>
      <c r="R226" s="15">
        <v>4</v>
      </c>
      <c r="S226" s="15">
        <v>20</v>
      </c>
      <c r="T226" s="15">
        <v>0</v>
      </c>
      <c r="U226" s="15">
        <v>0</v>
      </c>
      <c r="V226" s="15">
        <v>1</v>
      </c>
      <c r="W226" s="15">
        <v>480000</v>
      </c>
      <c r="X226" s="15">
        <v>1</v>
      </c>
      <c r="Y226" s="15">
        <v>1</v>
      </c>
      <c r="Z226" s="15">
        <v>1</v>
      </c>
      <c r="AA226" s="15">
        <f t="shared" si="115"/>
        <v>73</v>
      </c>
      <c r="AB226" s="193">
        <f t="shared" si="141"/>
        <v>191.0958904109589</v>
      </c>
      <c r="AC226" s="15">
        <v>2</v>
      </c>
      <c r="AD226" s="15">
        <v>1</v>
      </c>
      <c r="AE226" s="15">
        <v>73</v>
      </c>
      <c r="AF226" s="15">
        <v>13950</v>
      </c>
      <c r="AG226" s="15">
        <f t="shared" si="127"/>
        <v>13950</v>
      </c>
      <c r="AH226" s="15">
        <v>6.5</v>
      </c>
      <c r="AI226" s="27">
        <f t="shared" si="128"/>
        <v>191.0958904109589</v>
      </c>
      <c r="AM226" s="15">
        <f t="shared" si="129"/>
        <v>0</v>
      </c>
      <c r="AP226" s="15">
        <f t="shared" si="130"/>
        <v>13950</v>
      </c>
      <c r="AQ226" s="172">
        <f t="shared" si="116"/>
        <v>191.0958904109589</v>
      </c>
      <c r="AR226" s="27">
        <f t="shared" si="131"/>
        <v>1</v>
      </c>
      <c r="AS226" s="172">
        <f t="shared" si="132"/>
        <v>191.0958904109589</v>
      </c>
      <c r="AX226" s="15">
        <f t="shared" si="142"/>
        <v>0</v>
      </c>
      <c r="BI226" s="27">
        <f t="shared" si="133"/>
        <v>0</v>
      </c>
      <c r="BJ226" s="27">
        <f t="shared" si="134"/>
        <v>0</v>
      </c>
      <c r="BR226" s="27">
        <f t="shared" si="135"/>
        <v>0</v>
      </c>
      <c r="BS226" s="27">
        <f t="shared" si="136"/>
        <v>0</v>
      </c>
      <c r="BT226" s="15">
        <v>1</v>
      </c>
      <c r="BU226" s="15">
        <v>1</v>
      </c>
      <c r="BV226" s="15">
        <v>1</v>
      </c>
      <c r="BW226" s="15">
        <v>1</v>
      </c>
      <c r="BX226" s="15">
        <v>1</v>
      </c>
      <c r="BY226" s="15">
        <f t="shared" si="137"/>
        <v>1</v>
      </c>
      <c r="BZ226" s="15">
        <v>1</v>
      </c>
      <c r="CA226" s="15">
        <f t="shared" si="138"/>
        <v>0</v>
      </c>
      <c r="CB226" s="15">
        <v>5</v>
      </c>
      <c r="CC226" s="15" t="s">
        <v>1008</v>
      </c>
      <c r="CD226" s="15" t="s">
        <v>1008</v>
      </c>
      <c r="CE226" s="15" t="s">
        <v>1007</v>
      </c>
      <c r="CH226" s="15" t="s">
        <v>1007</v>
      </c>
      <c r="CK226" s="15" t="s">
        <v>1007</v>
      </c>
      <c r="CL226" s="15" t="s">
        <v>1007</v>
      </c>
      <c r="CN226" s="15" t="s">
        <v>1007</v>
      </c>
      <c r="CP226" s="15" t="s">
        <v>1007</v>
      </c>
      <c r="CR226" s="15" t="s">
        <v>1007</v>
      </c>
      <c r="DL226" s="15">
        <v>4.8</v>
      </c>
      <c r="DM226" s="15">
        <v>4.333333333333333</v>
      </c>
      <c r="DN226" s="15">
        <v>5</v>
      </c>
      <c r="DO226" s="15">
        <v>4.5999999999999996</v>
      </c>
      <c r="DP226" s="15">
        <v>4.666666666666667</v>
      </c>
      <c r="DQ226" s="15">
        <v>3</v>
      </c>
      <c r="DR226" s="27">
        <f t="shared" si="117"/>
        <v>4.4000000000000004</v>
      </c>
      <c r="DS226" s="15">
        <f t="shared" si="143"/>
        <v>3.3333333333334103E-2</v>
      </c>
    </row>
    <row r="227" spans="1:123" x14ac:dyDescent="0.2">
      <c r="A227" s="15">
        <v>113</v>
      </c>
      <c r="B227" s="15">
        <v>502</v>
      </c>
      <c r="C227" s="15">
        <v>0</v>
      </c>
      <c r="D227" s="15">
        <v>6</v>
      </c>
      <c r="E227" s="15">
        <f t="shared" si="118"/>
        <v>0</v>
      </c>
      <c r="F227" s="15">
        <f t="shared" si="119"/>
        <v>0</v>
      </c>
      <c r="G227" s="15">
        <f t="shared" si="120"/>
        <v>0</v>
      </c>
      <c r="H227" s="15">
        <f t="shared" si="121"/>
        <v>1</v>
      </c>
      <c r="I227" s="15">
        <v>1</v>
      </c>
      <c r="J227" s="15">
        <v>54</v>
      </c>
      <c r="K227" s="15">
        <v>4</v>
      </c>
      <c r="L227" s="15">
        <f t="shared" si="122"/>
        <v>0</v>
      </c>
      <c r="M227" s="15">
        <f t="shared" si="123"/>
        <v>0</v>
      </c>
      <c r="N227" s="15">
        <f t="shared" si="124"/>
        <v>1</v>
      </c>
      <c r="O227" s="15">
        <f t="shared" si="125"/>
        <v>0</v>
      </c>
      <c r="P227" s="15">
        <f t="shared" si="126"/>
        <v>0</v>
      </c>
      <c r="Q227" s="15">
        <v>2</v>
      </c>
      <c r="R227" s="15">
        <v>4</v>
      </c>
      <c r="S227" s="15">
        <v>20</v>
      </c>
      <c r="T227" s="15">
        <v>0</v>
      </c>
      <c r="U227" s="15">
        <v>0</v>
      </c>
      <c r="V227" s="15">
        <v>1</v>
      </c>
      <c r="W227" s="15">
        <v>480000</v>
      </c>
      <c r="X227" s="15">
        <v>1</v>
      </c>
      <c r="Y227" s="15">
        <v>0</v>
      </c>
      <c r="Z227" s="15">
        <v>1</v>
      </c>
      <c r="AA227" s="15">
        <f t="shared" si="115"/>
        <v>73</v>
      </c>
      <c r="AB227" s="193">
        <f t="shared" si="141"/>
        <v>171.23287671232876</v>
      </c>
      <c r="AC227" s="159">
        <v>2</v>
      </c>
      <c r="AD227" s="159">
        <v>1</v>
      </c>
      <c r="AE227" s="159">
        <v>73</v>
      </c>
      <c r="AF227" s="159">
        <v>12500</v>
      </c>
      <c r="AG227" s="159">
        <f t="shared" si="127"/>
        <v>12500</v>
      </c>
      <c r="AH227" s="159">
        <v>6.5</v>
      </c>
      <c r="AI227" s="171">
        <f t="shared" si="128"/>
        <v>171.23287671232876</v>
      </c>
      <c r="AM227" s="15">
        <f t="shared" si="129"/>
        <v>0</v>
      </c>
      <c r="AP227" s="15">
        <f t="shared" si="130"/>
        <v>12500</v>
      </c>
      <c r="AQ227" s="172">
        <f t="shared" si="116"/>
        <v>171.23287671232876</v>
      </c>
      <c r="AR227" s="27">
        <f t="shared" si="131"/>
        <v>1</v>
      </c>
      <c r="AS227" s="172">
        <f t="shared" si="132"/>
        <v>171.23287671232876</v>
      </c>
      <c r="AX227" s="15">
        <f t="shared" si="142"/>
        <v>0</v>
      </c>
      <c r="BI227" s="27">
        <f t="shared" si="133"/>
        <v>0</v>
      </c>
      <c r="BJ227" s="27">
        <f t="shared" si="134"/>
        <v>0</v>
      </c>
      <c r="BR227" s="27">
        <f t="shared" si="135"/>
        <v>0</v>
      </c>
      <c r="BS227" s="27">
        <f t="shared" si="136"/>
        <v>0</v>
      </c>
      <c r="BT227" s="15">
        <v>1</v>
      </c>
      <c r="BU227" s="15">
        <v>1</v>
      </c>
      <c r="BV227" s="15">
        <v>1</v>
      </c>
      <c r="BW227" s="15">
        <v>1</v>
      </c>
      <c r="BX227" s="15">
        <v>1</v>
      </c>
      <c r="BY227" s="15">
        <f t="shared" si="137"/>
        <v>1</v>
      </c>
      <c r="BZ227" s="15">
        <v>1</v>
      </c>
      <c r="CA227" s="15">
        <f t="shared" si="138"/>
        <v>0</v>
      </c>
      <c r="CB227" s="15">
        <v>5</v>
      </c>
      <c r="CC227" s="15" t="s">
        <v>1008</v>
      </c>
      <c r="CD227" s="15" t="s">
        <v>1008</v>
      </c>
      <c r="CE227" s="15" t="s">
        <v>1007</v>
      </c>
      <c r="CH227" s="15" t="s">
        <v>1007</v>
      </c>
      <c r="CK227" s="15" t="s">
        <v>1007</v>
      </c>
      <c r="CL227" s="15" t="s">
        <v>1007</v>
      </c>
      <c r="CN227" s="15" t="s">
        <v>1007</v>
      </c>
      <c r="CP227" s="15" t="s">
        <v>1007</v>
      </c>
      <c r="CR227" s="15" t="s">
        <v>1007</v>
      </c>
      <c r="DL227" s="27">
        <v>4.5999999999999996</v>
      </c>
      <c r="DM227" s="27">
        <v>4.333333333333333</v>
      </c>
      <c r="DN227" s="27">
        <v>5</v>
      </c>
      <c r="DO227" s="27">
        <v>4.5999999999999996</v>
      </c>
      <c r="DP227" s="27">
        <v>4.666666666666667</v>
      </c>
      <c r="DQ227" s="27">
        <v>3</v>
      </c>
      <c r="DR227" s="27">
        <f t="shared" si="117"/>
        <v>4.3666666666666663</v>
      </c>
      <c r="DS227" s="15">
        <f t="shared" si="143"/>
        <v>2.2777777777777772</v>
      </c>
    </row>
    <row r="228" spans="1:123" x14ac:dyDescent="0.2">
      <c r="A228" s="15">
        <v>114</v>
      </c>
      <c r="B228" s="15">
        <v>503</v>
      </c>
      <c r="C228" s="15">
        <v>0</v>
      </c>
      <c r="D228" s="15">
        <v>6</v>
      </c>
      <c r="E228" s="15">
        <f t="shared" si="118"/>
        <v>0</v>
      </c>
      <c r="F228" s="15">
        <f t="shared" si="119"/>
        <v>0</v>
      </c>
      <c r="G228" s="15">
        <f t="shared" si="120"/>
        <v>0</v>
      </c>
      <c r="H228" s="15">
        <f t="shared" si="121"/>
        <v>1</v>
      </c>
      <c r="I228" s="15">
        <v>0</v>
      </c>
      <c r="J228" s="15">
        <v>74</v>
      </c>
      <c r="K228" s="15">
        <v>1</v>
      </c>
      <c r="L228" s="15">
        <f t="shared" si="122"/>
        <v>0</v>
      </c>
      <c r="M228" s="15">
        <f t="shared" si="123"/>
        <v>0</v>
      </c>
      <c r="N228" s="15">
        <f t="shared" si="124"/>
        <v>0</v>
      </c>
      <c r="O228" s="15">
        <f t="shared" si="125"/>
        <v>0</v>
      </c>
      <c r="P228" s="15">
        <f t="shared" si="126"/>
        <v>0</v>
      </c>
      <c r="Q228" s="15">
        <v>2</v>
      </c>
      <c r="R228" s="15">
        <v>2</v>
      </c>
      <c r="S228" s="15">
        <v>30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1</v>
      </c>
      <c r="Z228" s="15">
        <v>1</v>
      </c>
      <c r="AA228" s="15">
        <f t="shared" si="115"/>
        <v>10</v>
      </c>
      <c r="AB228" s="193">
        <f t="shared" si="141"/>
        <v>35</v>
      </c>
      <c r="AC228" s="15">
        <v>7</v>
      </c>
      <c r="AD228" s="15">
        <v>1</v>
      </c>
      <c r="AE228" s="15">
        <v>10</v>
      </c>
      <c r="AF228" s="15">
        <v>350</v>
      </c>
      <c r="AG228" s="15">
        <f t="shared" si="127"/>
        <v>350</v>
      </c>
      <c r="AH228" s="15">
        <v>15</v>
      </c>
      <c r="AI228" s="27">
        <f t="shared" si="128"/>
        <v>35</v>
      </c>
      <c r="AM228" s="15">
        <f t="shared" si="129"/>
        <v>0</v>
      </c>
      <c r="AP228" s="15">
        <f t="shared" si="130"/>
        <v>350</v>
      </c>
      <c r="AQ228" s="172">
        <f t="shared" si="116"/>
        <v>35</v>
      </c>
      <c r="AR228" s="27">
        <f t="shared" si="131"/>
        <v>1</v>
      </c>
      <c r="AS228" s="172">
        <f t="shared" si="132"/>
        <v>35</v>
      </c>
      <c r="AX228" s="15">
        <f t="shared" si="142"/>
        <v>0</v>
      </c>
      <c r="BI228" s="27">
        <f t="shared" si="133"/>
        <v>0</v>
      </c>
      <c r="BJ228" s="27">
        <f t="shared" si="134"/>
        <v>0</v>
      </c>
      <c r="BR228" s="27">
        <f t="shared" si="135"/>
        <v>0</v>
      </c>
      <c r="BS228" s="27">
        <f t="shared" si="136"/>
        <v>0</v>
      </c>
      <c r="BT228" s="15">
        <v>1.75</v>
      </c>
      <c r="BU228" s="15">
        <v>1.3333333333333333</v>
      </c>
      <c r="BV228" s="15">
        <v>1.5</v>
      </c>
      <c r="BW228" s="15">
        <v>2.5</v>
      </c>
      <c r="BX228" s="15">
        <v>2</v>
      </c>
      <c r="BY228" s="15">
        <f t="shared" si="137"/>
        <v>1.8166666666666664</v>
      </c>
      <c r="BZ228" s="15">
        <v>1</v>
      </c>
      <c r="CA228" s="15">
        <f t="shared" si="138"/>
        <v>0</v>
      </c>
      <c r="CB228" s="15">
        <v>5</v>
      </c>
      <c r="CC228" s="15" t="s">
        <v>1008</v>
      </c>
      <c r="CD228" s="15" t="s">
        <v>1008</v>
      </c>
      <c r="CE228" s="15" t="s">
        <v>1007</v>
      </c>
      <c r="CH228" s="15" t="s">
        <v>1007</v>
      </c>
      <c r="CK228" s="15" t="s">
        <v>1007</v>
      </c>
      <c r="CL228" s="15" t="s">
        <v>1007</v>
      </c>
      <c r="CN228" s="15" t="s">
        <v>1007</v>
      </c>
      <c r="CP228" s="15" t="s">
        <v>1007</v>
      </c>
      <c r="CR228" s="15" t="s">
        <v>1007</v>
      </c>
      <c r="CZ228" s="15">
        <v>3</v>
      </c>
      <c r="DA228" s="15">
        <v>4</v>
      </c>
      <c r="DB228" s="15">
        <v>2</v>
      </c>
      <c r="DC228" s="15">
        <v>4</v>
      </c>
      <c r="DD228" s="15">
        <v>1</v>
      </c>
      <c r="DE228" s="15">
        <v>4</v>
      </c>
      <c r="DF228" s="15">
        <v>3</v>
      </c>
      <c r="DG228" s="15">
        <v>4</v>
      </c>
      <c r="DL228" s="15">
        <v>3.2</v>
      </c>
      <c r="DM228" s="15">
        <v>3</v>
      </c>
      <c r="DN228" s="15">
        <v>1</v>
      </c>
      <c r="DO228" s="15">
        <v>2</v>
      </c>
      <c r="DP228" s="15">
        <v>2.3333333333333335</v>
      </c>
      <c r="DQ228" s="15">
        <v>1</v>
      </c>
      <c r="DR228" s="27">
        <f t="shared" si="117"/>
        <v>2.088888888888889</v>
      </c>
      <c r="DS228" s="15">
        <f t="shared" si="143"/>
        <v>0</v>
      </c>
    </row>
    <row r="229" spans="1:123" x14ac:dyDescent="0.2">
      <c r="A229" s="15">
        <v>114</v>
      </c>
      <c r="B229" s="15">
        <v>503</v>
      </c>
      <c r="C229" s="15">
        <v>0</v>
      </c>
      <c r="D229" s="15">
        <v>6</v>
      </c>
      <c r="E229" s="15">
        <f t="shared" si="118"/>
        <v>0</v>
      </c>
      <c r="F229" s="15">
        <f t="shared" si="119"/>
        <v>0</v>
      </c>
      <c r="G229" s="15">
        <f t="shared" si="120"/>
        <v>0</v>
      </c>
      <c r="H229" s="15">
        <f t="shared" si="121"/>
        <v>1</v>
      </c>
      <c r="I229" s="15">
        <v>0</v>
      </c>
      <c r="J229" s="15">
        <v>74</v>
      </c>
      <c r="K229" s="15">
        <v>1</v>
      </c>
      <c r="L229" s="15">
        <f t="shared" si="122"/>
        <v>0</v>
      </c>
      <c r="M229" s="15">
        <f t="shared" si="123"/>
        <v>0</v>
      </c>
      <c r="N229" s="15">
        <f t="shared" si="124"/>
        <v>0</v>
      </c>
      <c r="O229" s="15">
        <f t="shared" si="125"/>
        <v>0</v>
      </c>
      <c r="P229" s="15">
        <f t="shared" si="126"/>
        <v>0</v>
      </c>
      <c r="Q229" s="15">
        <v>2</v>
      </c>
      <c r="R229" s="15">
        <v>2</v>
      </c>
      <c r="S229" s="15">
        <v>30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1</v>
      </c>
      <c r="AA229" s="15">
        <f t="shared" si="115"/>
        <v>10</v>
      </c>
      <c r="AB229" s="193">
        <f t="shared" si="141"/>
        <v>40</v>
      </c>
      <c r="AC229" s="159">
        <v>7</v>
      </c>
      <c r="AD229" s="159">
        <v>1</v>
      </c>
      <c r="AE229" s="159">
        <v>10</v>
      </c>
      <c r="AF229" s="159">
        <v>400</v>
      </c>
      <c r="AG229" s="159">
        <f t="shared" si="127"/>
        <v>400</v>
      </c>
      <c r="AH229" s="159">
        <v>20</v>
      </c>
      <c r="AI229" s="171">
        <f t="shared" si="128"/>
        <v>40</v>
      </c>
      <c r="AM229" s="15">
        <f t="shared" si="129"/>
        <v>0</v>
      </c>
      <c r="AP229" s="15">
        <f t="shared" si="130"/>
        <v>400</v>
      </c>
      <c r="AQ229" s="172">
        <f t="shared" si="116"/>
        <v>40</v>
      </c>
      <c r="AR229" s="27">
        <f t="shared" si="131"/>
        <v>1</v>
      </c>
      <c r="AS229" s="172">
        <f t="shared" si="132"/>
        <v>40</v>
      </c>
      <c r="AX229" s="15">
        <f t="shared" si="142"/>
        <v>0</v>
      </c>
      <c r="BI229" s="27">
        <f t="shared" si="133"/>
        <v>0</v>
      </c>
      <c r="BJ229" s="27">
        <f t="shared" si="134"/>
        <v>0</v>
      </c>
      <c r="BR229" s="27">
        <f t="shared" si="135"/>
        <v>0</v>
      </c>
      <c r="BS229" s="27">
        <f t="shared" si="136"/>
        <v>0</v>
      </c>
      <c r="BT229" s="15">
        <v>1.75</v>
      </c>
      <c r="BU229" s="15">
        <v>1.3333333333333333</v>
      </c>
      <c r="BV229" s="15">
        <v>1.5</v>
      </c>
      <c r="BW229" s="15">
        <v>2.5</v>
      </c>
      <c r="BX229" s="15">
        <v>2</v>
      </c>
      <c r="BY229" s="15">
        <f t="shared" si="137"/>
        <v>1.8166666666666664</v>
      </c>
      <c r="BZ229" s="15">
        <v>1</v>
      </c>
      <c r="CA229" s="15">
        <f t="shared" si="138"/>
        <v>0</v>
      </c>
      <c r="CB229" s="15">
        <v>5</v>
      </c>
      <c r="CC229" s="15" t="s">
        <v>1008</v>
      </c>
      <c r="CD229" s="15" t="s">
        <v>1008</v>
      </c>
      <c r="CE229" s="15" t="s">
        <v>1007</v>
      </c>
      <c r="CH229" s="15" t="s">
        <v>1007</v>
      </c>
      <c r="CK229" s="15" t="s">
        <v>1007</v>
      </c>
      <c r="CL229" s="15" t="s">
        <v>1007</v>
      </c>
      <c r="CN229" s="15" t="s">
        <v>1007</v>
      </c>
      <c r="CP229" s="15" t="s">
        <v>1007</v>
      </c>
      <c r="CR229" s="15" t="s">
        <v>1007</v>
      </c>
      <c r="CZ229" s="15">
        <v>3</v>
      </c>
      <c r="DA229" s="15">
        <v>4</v>
      </c>
      <c r="DB229" s="15">
        <v>2</v>
      </c>
      <c r="DC229" s="15">
        <v>4</v>
      </c>
      <c r="DD229" s="15">
        <v>1</v>
      </c>
      <c r="DE229" s="15">
        <v>4</v>
      </c>
      <c r="DF229" s="15">
        <v>3</v>
      </c>
      <c r="DG229" s="15">
        <v>4</v>
      </c>
      <c r="DL229" s="27">
        <v>3.2</v>
      </c>
      <c r="DM229" s="27">
        <v>3</v>
      </c>
      <c r="DN229" s="27">
        <v>1</v>
      </c>
      <c r="DO229" s="27">
        <v>2</v>
      </c>
      <c r="DP229" s="27">
        <v>2.3333333333333335</v>
      </c>
      <c r="DQ229" s="27">
        <v>1</v>
      </c>
      <c r="DR229" s="27">
        <f t="shared" si="117"/>
        <v>2.088888888888889</v>
      </c>
      <c r="DS229" s="15">
        <f t="shared" si="143"/>
        <v>-0.1944444444444442</v>
      </c>
    </row>
    <row r="230" spans="1:123" x14ac:dyDescent="0.2">
      <c r="A230" s="15">
        <v>115</v>
      </c>
      <c r="B230" s="15">
        <v>504</v>
      </c>
      <c r="C230" s="15">
        <v>0</v>
      </c>
      <c r="D230" s="15">
        <v>6</v>
      </c>
      <c r="E230" s="15">
        <f t="shared" si="118"/>
        <v>0</v>
      </c>
      <c r="F230" s="15">
        <f t="shared" si="119"/>
        <v>0</v>
      </c>
      <c r="G230" s="15">
        <f t="shared" si="120"/>
        <v>0</v>
      </c>
      <c r="H230" s="15">
        <f t="shared" si="121"/>
        <v>1</v>
      </c>
      <c r="I230" s="15">
        <v>0</v>
      </c>
      <c r="J230" s="15">
        <v>61</v>
      </c>
      <c r="K230" s="15">
        <v>4</v>
      </c>
      <c r="L230" s="15">
        <f t="shared" si="122"/>
        <v>0</v>
      </c>
      <c r="M230" s="15">
        <f t="shared" si="123"/>
        <v>0</v>
      </c>
      <c r="N230" s="15">
        <f t="shared" si="124"/>
        <v>1</v>
      </c>
      <c r="O230" s="15">
        <f t="shared" si="125"/>
        <v>0</v>
      </c>
      <c r="P230" s="15">
        <f t="shared" si="126"/>
        <v>0</v>
      </c>
      <c r="Q230" s="15">
        <v>2</v>
      </c>
      <c r="R230" s="15">
        <v>5</v>
      </c>
      <c r="S230" s="15">
        <v>30</v>
      </c>
      <c r="T230" s="15">
        <v>0</v>
      </c>
      <c r="U230" s="15">
        <v>0</v>
      </c>
      <c r="V230" s="15">
        <v>1</v>
      </c>
      <c r="W230" s="15">
        <v>600000</v>
      </c>
      <c r="X230" s="15">
        <v>0</v>
      </c>
      <c r="Y230" s="15">
        <v>1</v>
      </c>
      <c r="Z230" s="15">
        <v>0</v>
      </c>
      <c r="AA230" s="15">
        <f t="shared" si="115"/>
        <v>28</v>
      </c>
      <c r="AB230" s="193">
        <f t="shared" si="141"/>
        <v>392.85714285714283</v>
      </c>
      <c r="AC230" s="15">
        <v>2</v>
      </c>
      <c r="AD230" s="15">
        <v>1</v>
      </c>
      <c r="AE230" s="15">
        <v>15</v>
      </c>
      <c r="AF230" s="15">
        <v>10500</v>
      </c>
      <c r="AG230" s="15">
        <f t="shared" si="127"/>
        <v>10500</v>
      </c>
      <c r="AH230" s="15">
        <v>53</v>
      </c>
      <c r="AI230" s="27">
        <f t="shared" si="128"/>
        <v>700</v>
      </c>
      <c r="AM230" s="15">
        <f t="shared" si="129"/>
        <v>0</v>
      </c>
      <c r="AP230" s="15">
        <f t="shared" si="130"/>
        <v>10500</v>
      </c>
      <c r="AQ230" s="172">
        <f t="shared" si="116"/>
        <v>700</v>
      </c>
      <c r="AR230" s="27">
        <f t="shared" si="131"/>
        <v>0.5357142857142857</v>
      </c>
      <c r="AS230" s="172">
        <f t="shared" si="132"/>
        <v>375</v>
      </c>
      <c r="AT230" s="15">
        <v>7</v>
      </c>
      <c r="AU230" s="15">
        <v>1</v>
      </c>
      <c r="AV230" s="15">
        <v>13</v>
      </c>
      <c r="AW230" s="15">
        <v>500</v>
      </c>
      <c r="AX230" s="15">
        <f t="shared" si="142"/>
        <v>500</v>
      </c>
      <c r="AY230" s="15">
        <v>30</v>
      </c>
      <c r="AZ230" s="15">
        <v>38.46153846153846</v>
      </c>
      <c r="BG230" s="15">
        <f t="shared" si="144"/>
        <v>500</v>
      </c>
      <c r="BH230" s="15">
        <f t="shared" si="145"/>
        <v>38.46153846153846</v>
      </c>
      <c r="BI230" s="27">
        <f t="shared" si="133"/>
        <v>0.4642857142857143</v>
      </c>
      <c r="BJ230" s="27">
        <f t="shared" si="134"/>
        <v>17.857142857142858</v>
      </c>
      <c r="BR230" s="27">
        <f t="shared" si="135"/>
        <v>0</v>
      </c>
      <c r="BS230" s="27">
        <f t="shared" si="136"/>
        <v>0</v>
      </c>
      <c r="BT230" s="15">
        <v>1.75</v>
      </c>
      <c r="BU230" s="15">
        <v>2.3333333333333335</v>
      </c>
      <c r="BV230" s="15">
        <v>3</v>
      </c>
      <c r="BW230" s="15">
        <v>2</v>
      </c>
      <c r="BX230" s="15">
        <v>1</v>
      </c>
      <c r="BY230" s="15">
        <f t="shared" si="137"/>
        <v>2.0166666666666666</v>
      </c>
      <c r="BZ230" s="15">
        <v>1</v>
      </c>
      <c r="CA230" s="15">
        <f t="shared" si="138"/>
        <v>0</v>
      </c>
      <c r="CB230" s="15">
        <v>5</v>
      </c>
      <c r="CC230" s="15" t="s">
        <v>1008</v>
      </c>
      <c r="CD230" s="15" t="s">
        <v>1008</v>
      </c>
      <c r="CE230" s="15" t="s">
        <v>1007</v>
      </c>
      <c r="CH230" s="15" t="s">
        <v>1007</v>
      </c>
      <c r="CK230" s="15" t="s">
        <v>1007</v>
      </c>
      <c r="CL230" s="15" t="s">
        <v>1007</v>
      </c>
      <c r="CN230" s="15" t="s">
        <v>1007</v>
      </c>
      <c r="CP230" s="15" t="s">
        <v>1007</v>
      </c>
      <c r="CR230" s="15" t="s">
        <v>1007</v>
      </c>
      <c r="CZ230" s="15">
        <v>3</v>
      </c>
      <c r="DA230" s="15">
        <v>4</v>
      </c>
      <c r="DB230" s="15">
        <v>3</v>
      </c>
      <c r="DC230" s="15">
        <v>4</v>
      </c>
      <c r="DD230" s="15">
        <v>1</v>
      </c>
      <c r="DE230" s="15">
        <v>4</v>
      </c>
      <c r="DF230" s="15">
        <v>2</v>
      </c>
      <c r="DG230" s="15">
        <v>4</v>
      </c>
      <c r="DL230" s="15">
        <v>3.8</v>
      </c>
      <c r="DM230" s="15">
        <v>3.3333333333333335</v>
      </c>
      <c r="DN230" s="15">
        <v>1.5</v>
      </c>
      <c r="DO230" s="15">
        <v>2.4</v>
      </c>
      <c r="DP230" s="15">
        <v>1.6666666666666667</v>
      </c>
      <c r="DQ230" s="15">
        <v>1</v>
      </c>
      <c r="DR230" s="27">
        <f t="shared" si="117"/>
        <v>2.2833333333333332</v>
      </c>
      <c r="DS230" s="15">
        <f t="shared" si="143"/>
        <v>0</v>
      </c>
    </row>
    <row r="231" spans="1:123" x14ac:dyDescent="0.2">
      <c r="A231" s="15">
        <v>115</v>
      </c>
      <c r="B231" s="15">
        <v>504</v>
      </c>
      <c r="C231" s="15">
        <v>0</v>
      </c>
      <c r="D231" s="15">
        <v>6</v>
      </c>
      <c r="E231" s="15">
        <f t="shared" si="118"/>
        <v>0</v>
      </c>
      <c r="F231" s="15">
        <f t="shared" si="119"/>
        <v>0</v>
      </c>
      <c r="G231" s="15">
        <f t="shared" si="120"/>
        <v>0</v>
      </c>
      <c r="H231" s="15">
        <f t="shared" si="121"/>
        <v>1</v>
      </c>
      <c r="I231" s="15">
        <v>0</v>
      </c>
      <c r="J231" s="15">
        <v>61</v>
      </c>
      <c r="K231" s="15">
        <v>4</v>
      </c>
      <c r="L231" s="15">
        <f t="shared" si="122"/>
        <v>0</v>
      </c>
      <c r="M231" s="15">
        <f t="shared" si="123"/>
        <v>0</v>
      </c>
      <c r="N231" s="15">
        <f t="shared" si="124"/>
        <v>1</v>
      </c>
      <c r="O231" s="15">
        <f t="shared" si="125"/>
        <v>0</v>
      </c>
      <c r="P231" s="15">
        <f t="shared" si="126"/>
        <v>0</v>
      </c>
      <c r="Q231" s="15">
        <v>2</v>
      </c>
      <c r="R231" s="15">
        <v>5</v>
      </c>
      <c r="S231" s="15">
        <v>30</v>
      </c>
      <c r="T231" s="15">
        <v>0</v>
      </c>
      <c r="U231" s="15">
        <v>0</v>
      </c>
      <c r="V231" s="15">
        <v>1</v>
      </c>
      <c r="W231" s="15">
        <v>600000</v>
      </c>
      <c r="X231" s="15">
        <v>0</v>
      </c>
      <c r="Y231" s="15">
        <v>0</v>
      </c>
      <c r="Z231" s="15">
        <v>0</v>
      </c>
      <c r="AA231" s="15">
        <f t="shared" si="115"/>
        <v>28</v>
      </c>
      <c r="AB231" s="193">
        <f t="shared" si="141"/>
        <v>417.85714285714289</v>
      </c>
      <c r="AC231" s="159">
        <v>2</v>
      </c>
      <c r="AD231" s="159">
        <v>1</v>
      </c>
      <c r="AE231" s="159">
        <v>15</v>
      </c>
      <c r="AF231" s="159">
        <v>10500</v>
      </c>
      <c r="AG231" s="159">
        <f t="shared" si="127"/>
        <v>10500</v>
      </c>
      <c r="AH231" s="159">
        <v>60</v>
      </c>
      <c r="AI231" s="171">
        <f t="shared" si="128"/>
        <v>700</v>
      </c>
      <c r="AM231" s="15">
        <f t="shared" si="129"/>
        <v>0</v>
      </c>
      <c r="AP231" s="15">
        <f t="shared" si="130"/>
        <v>10500</v>
      </c>
      <c r="AQ231" s="172">
        <f t="shared" si="116"/>
        <v>700</v>
      </c>
      <c r="AR231" s="27">
        <f t="shared" si="131"/>
        <v>0.5357142857142857</v>
      </c>
      <c r="AS231" s="172">
        <f t="shared" si="132"/>
        <v>375</v>
      </c>
      <c r="AT231" s="15">
        <v>7</v>
      </c>
      <c r="AU231" s="15">
        <v>1</v>
      </c>
      <c r="AV231" s="15">
        <v>13</v>
      </c>
      <c r="AW231" s="15">
        <v>1200</v>
      </c>
      <c r="AX231" s="15">
        <f t="shared" si="142"/>
        <v>1200</v>
      </c>
      <c r="AY231" s="15">
        <v>40</v>
      </c>
      <c r="BG231" s="15">
        <f t="shared" si="144"/>
        <v>1200</v>
      </c>
      <c r="BH231" s="15">
        <f t="shared" si="145"/>
        <v>92.307692307692307</v>
      </c>
      <c r="BI231" s="27">
        <f t="shared" si="133"/>
        <v>0.4642857142857143</v>
      </c>
      <c r="BJ231" s="27">
        <f t="shared" si="134"/>
        <v>42.857142857142861</v>
      </c>
      <c r="BR231" s="27">
        <f t="shared" si="135"/>
        <v>0</v>
      </c>
      <c r="BS231" s="27">
        <f t="shared" si="136"/>
        <v>0</v>
      </c>
      <c r="BT231" s="15">
        <v>1.75</v>
      </c>
      <c r="BU231" s="15">
        <v>2.3333333333333335</v>
      </c>
      <c r="BV231" s="15">
        <v>3</v>
      </c>
      <c r="BW231" s="15">
        <v>2</v>
      </c>
      <c r="BX231" s="15">
        <v>1</v>
      </c>
      <c r="BY231" s="15">
        <f t="shared" si="137"/>
        <v>2.0166666666666666</v>
      </c>
      <c r="BZ231" s="15">
        <v>1</v>
      </c>
      <c r="CA231" s="15">
        <f t="shared" si="138"/>
        <v>0</v>
      </c>
      <c r="CB231" s="15">
        <v>5</v>
      </c>
      <c r="CC231" s="15" t="s">
        <v>1008</v>
      </c>
      <c r="CD231" s="15" t="s">
        <v>1008</v>
      </c>
      <c r="CE231" s="15" t="s">
        <v>1007</v>
      </c>
      <c r="CH231" s="15" t="s">
        <v>1007</v>
      </c>
      <c r="CK231" s="15" t="s">
        <v>1007</v>
      </c>
      <c r="CL231" s="15" t="s">
        <v>1007</v>
      </c>
      <c r="CN231" s="15" t="s">
        <v>1007</v>
      </c>
      <c r="CP231" s="15" t="s">
        <v>1007</v>
      </c>
      <c r="CR231" s="15" t="s">
        <v>1007</v>
      </c>
      <c r="CZ231" s="15">
        <v>3</v>
      </c>
      <c r="DA231" s="15">
        <v>4</v>
      </c>
      <c r="DB231" s="15">
        <v>3</v>
      </c>
      <c r="DC231" s="15">
        <v>4</v>
      </c>
      <c r="DD231" s="15">
        <v>1</v>
      </c>
      <c r="DE231" s="15">
        <v>4</v>
      </c>
      <c r="DF231" s="15">
        <v>2</v>
      </c>
      <c r="DG231" s="15">
        <v>4</v>
      </c>
      <c r="DL231" s="27">
        <v>3.8</v>
      </c>
      <c r="DM231" s="27">
        <v>3.3333333333333335</v>
      </c>
      <c r="DN231" s="27">
        <v>1.5</v>
      </c>
      <c r="DO231" s="27">
        <v>2.4</v>
      </c>
      <c r="DP231" s="27">
        <v>1.6666666666666667</v>
      </c>
      <c r="DQ231" s="27">
        <v>1</v>
      </c>
      <c r="DR231" s="27">
        <f t="shared" si="117"/>
        <v>2.2833333333333332</v>
      </c>
      <c r="DS231" s="15">
        <f t="shared" si="143"/>
        <v>-2.5499999999999998</v>
      </c>
    </row>
    <row r="232" spans="1:123" x14ac:dyDescent="0.2">
      <c r="A232" s="15">
        <v>116</v>
      </c>
      <c r="B232" s="15">
        <v>505</v>
      </c>
      <c r="C232" s="15">
        <v>1</v>
      </c>
      <c r="D232" s="15">
        <v>3</v>
      </c>
      <c r="E232" s="15">
        <f t="shared" si="118"/>
        <v>0</v>
      </c>
      <c r="F232" s="15">
        <f t="shared" si="119"/>
        <v>1</v>
      </c>
      <c r="G232" s="15">
        <f t="shared" si="120"/>
        <v>0</v>
      </c>
      <c r="H232" s="15">
        <f t="shared" si="121"/>
        <v>0</v>
      </c>
      <c r="I232" s="15">
        <v>1</v>
      </c>
      <c r="J232" s="15">
        <v>44</v>
      </c>
      <c r="K232" s="15">
        <v>5</v>
      </c>
      <c r="L232" s="15">
        <f t="shared" si="122"/>
        <v>0</v>
      </c>
      <c r="M232" s="15">
        <f t="shared" si="123"/>
        <v>0</v>
      </c>
      <c r="N232" s="15">
        <f t="shared" si="124"/>
        <v>0</v>
      </c>
      <c r="O232" s="15">
        <f t="shared" si="125"/>
        <v>1</v>
      </c>
      <c r="P232" s="15">
        <f t="shared" si="126"/>
        <v>0</v>
      </c>
      <c r="Q232" s="15">
        <v>1</v>
      </c>
      <c r="R232" s="15">
        <v>3</v>
      </c>
      <c r="S232" s="15">
        <v>6</v>
      </c>
      <c r="T232" s="15">
        <v>0</v>
      </c>
      <c r="U232" s="15">
        <v>0</v>
      </c>
      <c r="V232" s="15">
        <v>1</v>
      </c>
      <c r="W232" s="15">
        <v>480000</v>
      </c>
      <c r="X232" s="15">
        <v>1</v>
      </c>
      <c r="Y232" s="15">
        <v>1</v>
      </c>
      <c r="Z232" s="15">
        <v>1</v>
      </c>
      <c r="AA232" s="15">
        <f t="shared" si="115"/>
        <v>40</v>
      </c>
      <c r="AB232" s="193">
        <f t="shared" si="141"/>
        <v>1500</v>
      </c>
      <c r="AC232" s="15">
        <v>1</v>
      </c>
      <c r="AD232" s="15">
        <v>1</v>
      </c>
      <c r="AE232" s="15">
        <v>40</v>
      </c>
      <c r="AF232" s="15">
        <v>60000</v>
      </c>
      <c r="AG232" s="15">
        <f t="shared" si="127"/>
        <v>60000</v>
      </c>
      <c r="AH232" s="15">
        <v>20</v>
      </c>
      <c r="AI232" s="27">
        <f t="shared" si="128"/>
        <v>1500</v>
      </c>
      <c r="AM232" s="15">
        <f t="shared" si="129"/>
        <v>0</v>
      </c>
      <c r="AP232" s="15">
        <f t="shared" si="130"/>
        <v>60000</v>
      </c>
      <c r="AQ232" s="172">
        <f t="shared" si="116"/>
        <v>1500</v>
      </c>
      <c r="AR232" s="27">
        <f t="shared" si="131"/>
        <v>1</v>
      </c>
      <c r="AS232" s="172">
        <f t="shared" si="132"/>
        <v>1500</v>
      </c>
      <c r="AX232" s="15">
        <f t="shared" si="142"/>
        <v>0</v>
      </c>
      <c r="BI232" s="27">
        <f t="shared" si="133"/>
        <v>0</v>
      </c>
      <c r="BJ232" s="27">
        <f t="shared" si="134"/>
        <v>0</v>
      </c>
      <c r="BR232" s="27">
        <f t="shared" si="135"/>
        <v>0</v>
      </c>
      <c r="BS232" s="27">
        <f t="shared" si="136"/>
        <v>0</v>
      </c>
      <c r="BT232" s="15">
        <v>1</v>
      </c>
      <c r="BU232" s="15">
        <v>1</v>
      </c>
      <c r="BV232" s="15">
        <v>1</v>
      </c>
      <c r="BW232" s="15">
        <v>1</v>
      </c>
      <c r="BX232" s="15">
        <v>1</v>
      </c>
      <c r="BY232" s="15">
        <f t="shared" si="137"/>
        <v>1</v>
      </c>
      <c r="BZ232" s="15">
        <v>1</v>
      </c>
      <c r="CA232" s="15">
        <f t="shared" si="138"/>
        <v>1</v>
      </c>
      <c r="CB232" s="15">
        <v>1</v>
      </c>
      <c r="CC232" s="15">
        <f t="shared" si="139"/>
        <v>0</v>
      </c>
      <c r="CD232" s="15">
        <f t="shared" si="140"/>
        <v>0</v>
      </c>
      <c r="CE232" s="15">
        <v>4</v>
      </c>
      <c r="CF232" s="15">
        <v>10</v>
      </c>
      <c r="CG232" s="15">
        <v>2</v>
      </c>
      <c r="CH232" s="15">
        <v>1</v>
      </c>
      <c r="CI232" s="15">
        <v>5</v>
      </c>
      <c r="CJ232" s="15">
        <v>2</v>
      </c>
      <c r="CK232" s="15">
        <v>1</v>
      </c>
      <c r="CL232" s="15">
        <v>1</v>
      </c>
      <c r="CN232" s="15">
        <v>1</v>
      </c>
      <c r="CP232" s="15">
        <v>1</v>
      </c>
      <c r="CR232" s="15">
        <v>1</v>
      </c>
      <c r="CZ232" s="15">
        <v>1</v>
      </c>
      <c r="DA232" s="15">
        <v>2</v>
      </c>
      <c r="DB232" s="15">
        <v>3</v>
      </c>
      <c r="DC232" s="15">
        <v>2</v>
      </c>
      <c r="DF232" s="15">
        <v>2</v>
      </c>
      <c r="DG232" s="15">
        <v>2</v>
      </c>
      <c r="DL232" s="15">
        <v>5</v>
      </c>
      <c r="DM232" s="15">
        <v>4</v>
      </c>
      <c r="DN232" s="15">
        <v>5</v>
      </c>
      <c r="DO232" s="15">
        <v>5</v>
      </c>
      <c r="DP232" s="15">
        <v>5</v>
      </c>
      <c r="DQ232" s="15">
        <v>5</v>
      </c>
      <c r="DR232" s="27">
        <f t="shared" si="117"/>
        <v>4.833333333333333</v>
      </c>
      <c r="DS232" s="15">
        <f t="shared" si="143"/>
        <v>0</v>
      </c>
    </row>
    <row r="233" spans="1:123" x14ac:dyDescent="0.2">
      <c r="A233" s="15">
        <v>116</v>
      </c>
      <c r="B233" s="15">
        <v>505</v>
      </c>
      <c r="C233" s="15">
        <v>1</v>
      </c>
      <c r="D233" s="15">
        <v>3</v>
      </c>
      <c r="E233" s="15">
        <f t="shared" si="118"/>
        <v>0</v>
      </c>
      <c r="F233" s="15">
        <f t="shared" si="119"/>
        <v>1</v>
      </c>
      <c r="G233" s="15">
        <f t="shared" si="120"/>
        <v>0</v>
      </c>
      <c r="H233" s="15">
        <f t="shared" si="121"/>
        <v>0</v>
      </c>
      <c r="I233" s="15">
        <v>1</v>
      </c>
      <c r="J233" s="15">
        <v>44</v>
      </c>
      <c r="K233" s="15">
        <v>5</v>
      </c>
      <c r="L233" s="15">
        <f t="shared" si="122"/>
        <v>0</v>
      </c>
      <c r="M233" s="15">
        <f t="shared" si="123"/>
        <v>0</v>
      </c>
      <c r="N233" s="15">
        <f t="shared" si="124"/>
        <v>0</v>
      </c>
      <c r="O233" s="15">
        <f t="shared" si="125"/>
        <v>1</v>
      </c>
      <c r="P233" s="15">
        <f t="shared" si="126"/>
        <v>0</v>
      </c>
      <c r="Q233" s="15">
        <v>1</v>
      </c>
      <c r="R233" s="15">
        <v>3</v>
      </c>
      <c r="S233" s="15">
        <v>6</v>
      </c>
      <c r="T233" s="15">
        <v>0</v>
      </c>
      <c r="U233" s="15">
        <v>0</v>
      </c>
      <c r="V233" s="15">
        <v>1</v>
      </c>
      <c r="W233" s="15">
        <v>480000</v>
      </c>
      <c r="X233" s="15">
        <v>1</v>
      </c>
      <c r="Y233" s="15">
        <v>0</v>
      </c>
      <c r="Z233" s="15">
        <v>1</v>
      </c>
      <c r="AA233" s="15">
        <f t="shared" si="115"/>
        <v>40</v>
      </c>
      <c r="AB233" s="193">
        <f t="shared" si="141"/>
        <v>1250</v>
      </c>
      <c r="AC233" s="159">
        <v>1</v>
      </c>
      <c r="AD233" s="159">
        <v>1</v>
      </c>
      <c r="AE233" s="159">
        <v>40</v>
      </c>
      <c r="AF233" s="159">
        <v>50000</v>
      </c>
      <c r="AG233" s="159">
        <f t="shared" si="127"/>
        <v>50000</v>
      </c>
      <c r="AH233" s="159">
        <v>17</v>
      </c>
      <c r="AI233" s="171">
        <f t="shared" si="128"/>
        <v>1250</v>
      </c>
      <c r="AM233" s="15">
        <f t="shared" si="129"/>
        <v>0</v>
      </c>
      <c r="AP233" s="15">
        <f t="shared" si="130"/>
        <v>50000</v>
      </c>
      <c r="AQ233" s="172">
        <f t="shared" si="116"/>
        <v>1250</v>
      </c>
      <c r="AR233" s="27">
        <f t="shared" si="131"/>
        <v>1</v>
      </c>
      <c r="AS233" s="172">
        <f t="shared" si="132"/>
        <v>1250</v>
      </c>
      <c r="AX233" s="15">
        <f t="shared" si="142"/>
        <v>0</v>
      </c>
      <c r="BI233" s="27">
        <f t="shared" si="133"/>
        <v>0</v>
      </c>
      <c r="BJ233" s="27">
        <f t="shared" si="134"/>
        <v>0</v>
      </c>
      <c r="BR233" s="27">
        <f t="shared" si="135"/>
        <v>0</v>
      </c>
      <c r="BS233" s="27">
        <f t="shared" si="136"/>
        <v>0</v>
      </c>
      <c r="BT233" s="15">
        <v>1</v>
      </c>
      <c r="BU233" s="15">
        <v>1</v>
      </c>
      <c r="BV233" s="15">
        <v>1</v>
      </c>
      <c r="BW233" s="15">
        <v>1</v>
      </c>
      <c r="BX233" s="15">
        <v>1</v>
      </c>
      <c r="BY233" s="15">
        <f t="shared" si="137"/>
        <v>1</v>
      </c>
      <c r="BZ233" s="15">
        <v>1</v>
      </c>
      <c r="CA233" s="15">
        <f t="shared" si="138"/>
        <v>1</v>
      </c>
      <c r="CB233" s="15">
        <v>1</v>
      </c>
      <c r="CC233" s="15">
        <f t="shared" si="139"/>
        <v>0</v>
      </c>
      <c r="CD233" s="15">
        <f t="shared" si="140"/>
        <v>0</v>
      </c>
      <c r="CE233" s="15">
        <v>4</v>
      </c>
      <c r="CF233" s="15">
        <v>10</v>
      </c>
      <c r="CG233" s="15">
        <v>2</v>
      </c>
      <c r="CH233" s="15">
        <v>1</v>
      </c>
      <c r="CI233" s="15">
        <v>5</v>
      </c>
      <c r="CJ233" s="15">
        <v>2</v>
      </c>
      <c r="CK233" s="15">
        <v>1</v>
      </c>
      <c r="CL233" s="15">
        <v>1</v>
      </c>
      <c r="CN233" s="15">
        <v>1</v>
      </c>
      <c r="CP233" s="15">
        <v>1</v>
      </c>
      <c r="CR233" s="15">
        <v>1</v>
      </c>
      <c r="CZ233" s="15">
        <v>1</v>
      </c>
      <c r="DA233" s="15">
        <v>2</v>
      </c>
      <c r="DB233" s="15">
        <v>3</v>
      </c>
      <c r="DC233" s="15">
        <v>2</v>
      </c>
      <c r="DF233" s="15">
        <v>2</v>
      </c>
      <c r="DG233" s="15">
        <v>2</v>
      </c>
      <c r="DL233" s="27">
        <v>5</v>
      </c>
      <c r="DM233" s="27">
        <v>4</v>
      </c>
      <c r="DN233" s="27">
        <v>5</v>
      </c>
      <c r="DO233" s="27">
        <v>5</v>
      </c>
      <c r="DP233" s="27">
        <v>5</v>
      </c>
      <c r="DQ233" s="27">
        <v>5</v>
      </c>
      <c r="DR233" s="27">
        <f t="shared" si="117"/>
        <v>4.833333333333333</v>
      </c>
      <c r="DS233" s="15">
        <f t="shared" si="143"/>
        <v>0.13333333333333286</v>
      </c>
    </row>
    <row r="234" spans="1:123" x14ac:dyDescent="0.2">
      <c r="A234" s="15">
        <v>117</v>
      </c>
      <c r="B234" s="15">
        <v>506</v>
      </c>
      <c r="C234" s="15">
        <v>1</v>
      </c>
      <c r="D234" s="15">
        <v>3</v>
      </c>
      <c r="E234" s="15">
        <f t="shared" si="118"/>
        <v>0</v>
      </c>
      <c r="F234" s="15">
        <f t="shared" si="119"/>
        <v>1</v>
      </c>
      <c r="G234" s="15">
        <f t="shared" si="120"/>
        <v>0</v>
      </c>
      <c r="H234" s="15">
        <f t="shared" si="121"/>
        <v>0</v>
      </c>
      <c r="I234" s="15">
        <v>1</v>
      </c>
      <c r="J234" s="15">
        <v>65</v>
      </c>
      <c r="K234" s="15">
        <v>3</v>
      </c>
      <c r="L234" s="15">
        <f t="shared" si="122"/>
        <v>0</v>
      </c>
      <c r="M234" s="15">
        <f t="shared" si="123"/>
        <v>1</v>
      </c>
      <c r="N234" s="15">
        <f t="shared" si="124"/>
        <v>0</v>
      </c>
      <c r="O234" s="15">
        <f t="shared" si="125"/>
        <v>0</v>
      </c>
      <c r="P234" s="15">
        <f t="shared" si="126"/>
        <v>0</v>
      </c>
      <c r="Q234" s="15">
        <v>2</v>
      </c>
      <c r="R234" s="15">
        <v>4</v>
      </c>
      <c r="S234" s="15">
        <v>40</v>
      </c>
      <c r="T234" s="15">
        <v>0</v>
      </c>
      <c r="U234" s="15">
        <v>1</v>
      </c>
      <c r="V234" s="15">
        <v>0</v>
      </c>
      <c r="W234" s="15">
        <v>0</v>
      </c>
      <c r="X234" s="15">
        <v>1</v>
      </c>
      <c r="Y234" s="15">
        <v>1</v>
      </c>
      <c r="Z234" s="15">
        <v>0</v>
      </c>
      <c r="AA234" s="15">
        <f t="shared" si="115"/>
        <v>25</v>
      </c>
      <c r="AB234" s="193">
        <f t="shared" si="141"/>
        <v>1320</v>
      </c>
      <c r="AC234" s="15">
        <v>8</v>
      </c>
      <c r="AD234" s="15">
        <v>10</v>
      </c>
      <c r="AE234" s="15">
        <v>15</v>
      </c>
      <c r="AF234" s="15">
        <v>3000</v>
      </c>
      <c r="AG234" s="15">
        <f t="shared" si="127"/>
        <v>30000</v>
      </c>
      <c r="AH234" s="15">
        <v>120</v>
      </c>
      <c r="AI234" s="27">
        <f t="shared" si="128"/>
        <v>2000</v>
      </c>
      <c r="AM234" s="15">
        <f t="shared" si="129"/>
        <v>0</v>
      </c>
      <c r="AP234" s="15">
        <f t="shared" si="130"/>
        <v>30000</v>
      </c>
      <c r="AQ234" s="172">
        <f t="shared" si="116"/>
        <v>2000</v>
      </c>
      <c r="AR234" s="27">
        <f t="shared" si="131"/>
        <v>0.6</v>
      </c>
      <c r="AS234" s="172">
        <f t="shared" si="132"/>
        <v>1200</v>
      </c>
      <c r="AT234" s="15">
        <v>8</v>
      </c>
      <c r="AU234" s="15">
        <v>10</v>
      </c>
      <c r="AV234" s="15">
        <v>10</v>
      </c>
      <c r="AW234" s="15">
        <v>300</v>
      </c>
      <c r="AX234" s="15">
        <f t="shared" si="142"/>
        <v>3000</v>
      </c>
      <c r="AY234" s="15">
        <v>65</v>
      </c>
      <c r="AZ234" s="15">
        <v>30</v>
      </c>
      <c r="BG234" s="15">
        <f t="shared" si="144"/>
        <v>3000</v>
      </c>
      <c r="BH234" s="15">
        <f t="shared" si="145"/>
        <v>300</v>
      </c>
      <c r="BI234" s="27">
        <f t="shared" si="133"/>
        <v>0.4</v>
      </c>
      <c r="BJ234" s="27">
        <f t="shared" si="134"/>
        <v>120</v>
      </c>
      <c r="BR234" s="27">
        <f t="shared" si="135"/>
        <v>0</v>
      </c>
      <c r="BS234" s="27">
        <f t="shared" si="136"/>
        <v>0</v>
      </c>
      <c r="BT234" s="15">
        <v>1.5</v>
      </c>
      <c r="BU234" s="15">
        <v>2.6666666666666665</v>
      </c>
      <c r="BV234" s="15">
        <v>1</v>
      </c>
      <c r="BW234" s="15">
        <v>1</v>
      </c>
      <c r="BX234" s="15">
        <v>1</v>
      </c>
      <c r="BY234" s="15">
        <f t="shared" si="137"/>
        <v>1.4333333333333331</v>
      </c>
      <c r="BZ234" s="15">
        <v>1</v>
      </c>
      <c r="CA234" s="15">
        <f t="shared" si="138"/>
        <v>1</v>
      </c>
      <c r="CB234" s="15">
        <v>1</v>
      </c>
      <c r="CC234" s="15">
        <f t="shared" si="139"/>
        <v>0</v>
      </c>
      <c r="CD234" s="15">
        <f t="shared" si="140"/>
        <v>0</v>
      </c>
      <c r="CE234" s="150">
        <v>2</v>
      </c>
      <c r="CF234" s="15">
        <v>10</v>
      </c>
      <c r="CG234" s="15">
        <v>1</v>
      </c>
      <c r="CH234" s="15">
        <v>3</v>
      </c>
      <c r="CI234" s="15">
        <v>1</v>
      </c>
      <c r="CJ234" s="15">
        <v>1</v>
      </c>
      <c r="CK234" s="15">
        <v>1</v>
      </c>
      <c r="CL234" s="15">
        <v>1</v>
      </c>
      <c r="CN234" s="15">
        <v>0</v>
      </c>
      <c r="CO234" s="15">
        <v>5</v>
      </c>
      <c r="CP234" s="15">
        <v>0</v>
      </c>
      <c r="CQ234" s="15">
        <v>5</v>
      </c>
      <c r="CR234" s="15">
        <v>0</v>
      </c>
      <c r="CZ234" s="15">
        <v>1</v>
      </c>
      <c r="DA234" s="15">
        <v>2</v>
      </c>
      <c r="DB234" s="15">
        <v>3</v>
      </c>
      <c r="DC234" s="15">
        <v>2</v>
      </c>
      <c r="DD234" s="15">
        <v>3</v>
      </c>
      <c r="DE234" s="15">
        <v>2</v>
      </c>
      <c r="DF234" s="15">
        <v>2</v>
      </c>
      <c r="DG234" s="15">
        <v>2</v>
      </c>
      <c r="DL234" s="15">
        <v>5</v>
      </c>
      <c r="DM234" s="15">
        <v>5</v>
      </c>
      <c r="DN234" s="15">
        <v>4</v>
      </c>
      <c r="DO234" s="15">
        <v>4.2</v>
      </c>
      <c r="DP234" s="15">
        <v>5</v>
      </c>
      <c r="DQ234" s="15">
        <v>5</v>
      </c>
      <c r="DR234" s="27">
        <f t="shared" si="117"/>
        <v>4.7</v>
      </c>
      <c r="DS234" s="15">
        <f t="shared" si="143"/>
        <v>0.48333333333333339</v>
      </c>
    </row>
    <row r="235" spans="1:123" x14ac:dyDescent="0.2">
      <c r="A235" s="15">
        <v>117</v>
      </c>
      <c r="B235" s="15">
        <v>506</v>
      </c>
      <c r="C235" s="15">
        <v>1</v>
      </c>
      <c r="D235" s="15">
        <v>3</v>
      </c>
      <c r="E235" s="15">
        <f t="shared" si="118"/>
        <v>0</v>
      </c>
      <c r="F235" s="15">
        <f t="shared" si="119"/>
        <v>1</v>
      </c>
      <c r="G235" s="15">
        <f t="shared" si="120"/>
        <v>0</v>
      </c>
      <c r="H235" s="15">
        <f t="shared" si="121"/>
        <v>0</v>
      </c>
      <c r="I235" s="15">
        <v>1</v>
      </c>
      <c r="J235" s="15">
        <v>65</v>
      </c>
      <c r="K235" s="15">
        <v>3</v>
      </c>
      <c r="L235" s="15">
        <f t="shared" si="122"/>
        <v>0</v>
      </c>
      <c r="M235" s="15">
        <f t="shared" si="123"/>
        <v>1</v>
      </c>
      <c r="N235" s="15">
        <f t="shared" si="124"/>
        <v>0</v>
      </c>
      <c r="O235" s="15">
        <f t="shared" si="125"/>
        <v>0</v>
      </c>
      <c r="P235" s="15">
        <f t="shared" si="126"/>
        <v>0</v>
      </c>
      <c r="Q235" s="15">
        <v>2</v>
      </c>
      <c r="R235" s="15">
        <v>4</v>
      </c>
      <c r="S235" s="15">
        <v>40</v>
      </c>
      <c r="T235" s="15">
        <v>0</v>
      </c>
      <c r="U235" s="15">
        <v>1</v>
      </c>
      <c r="V235" s="15">
        <v>0</v>
      </c>
      <c r="W235" s="15">
        <v>0</v>
      </c>
      <c r="X235" s="15">
        <v>1</v>
      </c>
      <c r="Y235" s="15">
        <v>0</v>
      </c>
      <c r="Z235" s="15">
        <v>0</v>
      </c>
      <c r="AA235" s="15">
        <f t="shared" si="115"/>
        <v>25</v>
      </c>
      <c r="AB235" s="193">
        <f t="shared" si="141"/>
        <v>1320</v>
      </c>
      <c r="AC235" s="159">
        <v>8</v>
      </c>
      <c r="AD235" s="159">
        <v>10</v>
      </c>
      <c r="AE235" s="159">
        <v>15</v>
      </c>
      <c r="AF235" s="159">
        <v>3000</v>
      </c>
      <c r="AG235" s="159">
        <f t="shared" si="127"/>
        <v>30000</v>
      </c>
      <c r="AH235" s="159">
        <v>120</v>
      </c>
      <c r="AI235" s="171">
        <f t="shared" si="128"/>
        <v>2000</v>
      </c>
      <c r="AM235" s="15">
        <f t="shared" si="129"/>
        <v>0</v>
      </c>
      <c r="AP235" s="15">
        <f t="shared" si="130"/>
        <v>30000</v>
      </c>
      <c r="AQ235" s="172">
        <f t="shared" si="116"/>
        <v>2000</v>
      </c>
      <c r="AR235" s="27">
        <f t="shared" si="131"/>
        <v>0.6</v>
      </c>
      <c r="AS235" s="172">
        <f t="shared" si="132"/>
        <v>1200</v>
      </c>
      <c r="AT235" s="15">
        <v>8</v>
      </c>
      <c r="AU235" s="15">
        <v>10</v>
      </c>
      <c r="AV235" s="15">
        <v>10</v>
      </c>
      <c r="AW235" s="15">
        <v>300</v>
      </c>
      <c r="AX235" s="15">
        <f t="shared" si="142"/>
        <v>3000</v>
      </c>
      <c r="AY235" s="15">
        <v>65</v>
      </c>
      <c r="BG235" s="15">
        <f t="shared" si="144"/>
        <v>3000</v>
      </c>
      <c r="BH235" s="15">
        <f t="shared" si="145"/>
        <v>300</v>
      </c>
      <c r="BI235" s="27">
        <f t="shared" si="133"/>
        <v>0.4</v>
      </c>
      <c r="BJ235" s="27">
        <f t="shared" si="134"/>
        <v>120</v>
      </c>
      <c r="BR235" s="27">
        <f t="shared" si="135"/>
        <v>0</v>
      </c>
      <c r="BS235" s="27">
        <f t="shared" si="136"/>
        <v>0</v>
      </c>
      <c r="BT235" s="15">
        <v>1.5</v>
      </c>
      <c r="BU235" s="15">
        <v>2.6666666666666665</v>
      </c>
      <c r="BV235" s="15">
        <v>1</v>
      </c>
      <c r="BW235" s="15">
        <v>1</v>
      </c>
      <c r="BX235" s="15">
        <v>1</v>
      </c>
      <c r="BY235" s="15">
        <f t="shared" si="137"/>
        <v>1.4333333333333331</v>
      </c>
      <c r="BZ235" s="15">
        <v>1</v>
      </c>
      <c r="CA235" s="15">
        <f t="shared" si="138"/>
        <v>1</v>
      </c>
      <c r="CB235" s="15">
        <v>1</v>
      </c>
      <c r="CC235" s="15">
        <f t="shared" si="139"/>
        <v>0</v>
      </c>
      <c r="CD235" s="15">
        <f t="shared" si="140"/>
        <v>0</v>
      </c>
      <c r="CE235" s="150">
        <v>2</v>
      </c>
      <c r="CF235" s="15">
        <v>10</v>
      </c>
      <c r="CG235" s="15">
        <v>1</v>
      </c>
      <c r="CH235" s="15">
        <v>3</v>
      </c>
      <c r="CI235" s="15">
        <v>1</v>
      </c>
      <c r="CJ235" s="15">
        <v>1</v>
      </c>
      <c r="CK235" s="15">
        <v>1</v>
      </c>
      <c r="CL235" s="15">
        <v>1</v>
      </c>
      <c r="CN235" s="15">
        <v>0</v>
      </c>
      <c r="CO235" s="15">
        <v>5</v>
      </c>
      <c r="CP235" s="15">
        <v>0</v>
      </c>
      <c r="CQ235" s="15">
        <v>5</v>
      </c>
      <c r="CR235" s="15">
        <v>0</v>
      </c>
      <c r="CZ235" s="15">
        <v>1</v>
      </c>
      <c r="DA235" s="15">
        <v>2</v>
      </c>
      <c r="DB235" s="15">
        <v>3</v>
      </c>
      <c r="DC235" s="15">
        <v>2</v>
      </c>
      <c r="DD235" s="15">
        <v>3</v>
      </c>
      <c r="DE235" s="15">
        <v>2</v>
      </c>
      <c r="DF235" s="15">
        <v>2</v>
      </c>
      <c r="DG235" s="15">
        <v>2</v>
      </c>
      <c r="DL235" s="27">
        <v>4</v>
      </c>
      <c r="DM235" s="27">
        <v>4</v>
      </c>
      <c r="DN235" s="27">
        <v>3.5</v>
      </c>
      <c r="DO235" s="27">
        <v>3.8</v>
      </c>
      <c r="DP235" s="27">
        <v>5</v>
      </c>
      <c r="DQ235" s="27">
        <v>5</v>
      </c>
      <c r="DR235" s="27">
        <f t="shared" si="117"/>
        <v>4.2166666666666668</v>
      </c>
      <c r="DS235" s="15">
        <f t="shared" si="143"/>
        <v>-0.61666666666666625</v>
      </c>
    </row>
    <row r="236" spans="1:123" x14ac:dyDescent="0.2">
      <c r="A236" s="15">
        <v>118</v>
      </c>
      <c r="B236" s="15">
        <v>507</v>
      </c>
      <c r="C236" s="15">
        <v>1</v>
      </c>
      <c r="D236" s="15">
        <v>3</v>
      </c>
      <c r="E236" s="15">
        <f t="shared" si="118"/>
        <v>0</v>
      </c>
      <c r="F236" s="15">
        <f t="shared" si="119"/>
        <v>1</v>
      </c>
      <c r="G236" s="15">
        <f t="shared" si="120"/>
        <v>0</v>
      </c>
      <c r="H236" s="15">
        <f t="shared" si="121"/>
        <v>0</v>
      </c>
      <c r="I236" s="15">
        <v>0</v>
      </c>
      <c r="J236" s="15">
        <v>42</v>
      </c>
      <c r="K236" s="15">
        <v>4</v>
      </c>
      <c r="L236" s="15">
        <f t="shared" si="122"/>
        <v>0</v>
      </c>
      <c r="M236" s="15">
        <f t="shared" si="123"/>
        <v>0</v>
      </c>
      <c r="N236" s="15">
        <f t="shared" si="124"/>
        <v>1</v>
      </c>
      <c r="O236" s="15">
        <f t="shared" si="125"/>
        <v>0</v>
      </c>
      <c r="P236" s="15">
        <f t="shared" si="126"/>
        <v>0</v>
      </c>
      <c r="Q236" s="15">
        <v>2</v>
      </c>
      <c r="R236" s="15">
        <v>5</v>
      </c>
      <c r="S236" s="15">
        <v>35</v>
      </c>
      <c r="T236" s="15">
        <v>0</v>
      </c>
      <c r="U236" s="15">
        <v>1</v>
      </c>
      <c r="V236" s="15">
        <v>1</v>
      </c>
      <c r="W236" s="15">
        <v>360000</v>
      </c>
      <c r="X236" s="15">
        <v>1</v>
      </c>
      <c r="Y236" s="15">
        <v>1</v>
      </c>
      <c r="Z236" s="15">
        <v>0</v>
      </c>
      <c r="AA236" s="15">
        <f t="shared" si="115"/>
        <v>23</v>
      </c>
      <c r="AB236" s="193">
        <f t="shared" si="141"/>
        <v>139.13043478260869</v>
      </c>
      <c r="AC236" s="15">
        <v>7</v>
      </c>
      <c r="AD236" s="15">
        <v>1</v>
      </c>
      <c r="AE236" s="15">
        <v>20</v>
      </c>
      <c r="AF236" s="15">
        <v>800</v>
      </c>
      <c r="AG236" s="15">
        <f t="shared" si="127"/>
        <v>800</v>
      </c>
      <c r="AH236" s="15">
        <v>20</v>
      </c>
      <c r="AI236" s="27">
        <f t="shared" si="128"/>
        <v>40</v>
      </c>
      <c r="AM236" s="15">
        <f t="shared" si="129"/>
        <v>0</v>
      </c>
      <c r="AP236" s="15">
        <f t="shared" si="130"/>
        <v>800</v>
      </c>
      <c r="AQ236" s="172">
        <f t="shared" si="116"/>
        <v>40</v>
      </c>
      <c r="AR236" s="27">
        <f t="shared" si="131"/>
        <v>0.86956521739130432</v>
      </c>
      <c r="AS236" s="172">
        <f t="shared" si="132"/>
        <v>34.782608695652172</v>
      </c>
      <c r="AT236" s="15">
        <v>8</v>
      </c>
      <c r="AU236" s="15">
        <v>1</v>
      </c>
      <c r="AV236" s="15">
        <v>3</v>
      </c>
      <c r="AW236" s="15">
        <v>2400</v>
      </c>
      <c r="AX236" s="15">
        <f t="shared" si="142"/>
        <v>2400</v>
      </c>
      <c r="AY236" s="15">
        <v>18</v>
      </c>
      <c r="AZ236" s="15">
        <v>800</v>
      </c>
      <c r="BG236" s="15">
        <f t="shared" si="144"/>
        <v>2400</v>
      </c>
      <c r="BH236" s="15">
        <f t="shared" si="145"/>
        <v>800</v>
      </c>
      <c r="BI236" s="27">
        <f t="shared" si="133"/>
        <v>0.13043478260869565</v>
      </c>
      <c r="BJ236" s="27">
        <f t="shared" si="134"/>
        <v>104.34782608695652</v>
      </c>
      <c r="BR236" s="27">
        <f t="shared" si="135"/>
        <v>0</v>
      </c>
      <c r="BS236" s="27">
        <f t="shared" si="136"/>
        <v>0</v>
      </c>
      <c r="BT236" s="15">
        <v>2</v>
      </c>
      <c r="BU236" s="15">
        <v>1</v>
      </c>
      <c r="BV236" s="15">
        <v>1</v>
      </c>
      <c r="BW236" s="15">
        <v>1</v>
      </c>
      <c r="BX236" s="15">
        <v>1</v>
      </c>
      <c r="BY236" s="15">
        <f t="shared" si="137"/>
        <v>1.2</v>
      </c>
      <c r="BZ236" s="15">
        <v>4</v>
      </c>
      <c r="CA236" s="15">
        <f t="shared" si="138"/>
        <v>1</v>
      </c>
      <c r="CB236" s="15">
        <v>1</v>
      </c>
      <c r="CC236" s="15">
        <f t="shared" si="139"/>
        <v>0</v>
      </c>
      <c r="CD236" s="15">
        <f t="shared" si="140"/>
        <v>0</v>
      </c>
      <c r="CE236" s="15">
        <v>4</v>
      </c>
      <c r="CF236" s="15">
        <v>15</v>
      </c>
      <c r="CG236" s="15">
        <v>1</v>
      </c>
      <c r="CH236" s="15">
        <v>1</v>
      </c>
      <c r="CI236" s="15">
        <v>2</v>
      </c>
      <c r="CJ236" s="15">
        <v>1</v>
      </c>
      <c r="CK236" s="15">
        <v>1</v>
      </c>
      <c r="CL236" s="15">
        <v>0</v>
      </c>
      <c r="CM236" s="15">
        <v>1</v>
      </c>
      <c r="CN236" s="15">
        <v>1</v>
      </c>
      <c r="CP236" s="15">
        <v>0</v>
      </c>
      <c r="CQ236" s="15">
        <v>1</v>
      </c>
      <c r="CR236" s="15">
        <v>1</v>
      </c>
      <c r="DB236" s="15">
        <v>1</v>
      </c>
      <c r="DC236" s="15">
        <v>3</v>
      </c>
      <c r="DF236" s="15">
        <v>2</v>
      </c>
      <c r="DG236" s="15">
        <v>1</v>
      </c>
      <c r="DL236" s="15">
        <v>5</v>
      </c>
      <c r="DM236" s="15">
        <v>4</v>
      </c>
      <c r="DN236" s="15">
        <v>5</v>
      </c>
      <c r="DO236" s="15">
        <v>5</v>
      </c>
      <c r="DP236" s="15">
        <v>5</v>
      </c>
      <c r="DQ236" s="15">
        <v>5</v>
      </c>
      <c r="DR236" s="27">
        <f t="shared" si="117"/>
        <v>4.833333333333333</v>
      </c>
      <c r="DS236" s="15">
        <f t="shared" si="143"/>
        <v>0.28888888888888786</v>
      </c>
    </row>
    <row r="237" spans="1:123" x14ac:dyDescent="0.2">
      <c r="A237" s="15">
        <v>118</v>
      </c>
      <c r="B237" s="15">
        <v>507</v>
      </c>
      <c r="C237" s="15">
        <v>1</v>
      </c>
      <c r="D237" s="15">
        <v>3</v>
      </c>
      <c r="E237" s="15">
        <f t="shared" si="118"/>
        <v>0</v>
      </c>
      <c r="F237" s="15">
        <f t="shared" si="119"/>
        <v>1</v>
      </c>
      <c r="G237" s="15">
        <f t="shared" si="120"/>
        <v>0</v>
      </c>
      <c r="H237" s="15">
        <f t="shared" si="121"/>
        <v>0</v>
      </c>
      <c r="I237" s="15">
        <v>0</v>
      </c>
      <c r="J237" s="15">
        <v>42</v>
      </c>
      <c r="K237" s="15">
        <v>4</v>
      </c>
      <c r="L237" s="15">
        <f t="shared" si="122"/>
        <v>0</v>
      </c>
      <c r="M237" s="15">
        <f t="shared" si="123"/>
        <v>0</v>
      </c>
      <c r="N237" s="15">
        <f t="shared" si="124"/>
        <v>1</v>
      </c>
      <c r="O237" s="15">
        <f t="shared" si="125"/>
        <v>0</v>
      </c>
      <c r="P237" s="15">
        <f t="shared" si="126"/>
        <v>0</v>
      </c>
      <c r="Q237" s="15">
        <v>2</v>
      </c>
      <c r="R237" s="15">
        <v>5</v>
      </c>
      <c r="S237" s="15">
        <v>35</v>
      </c>
      <c r="T237" s="15">
        <v>0</v>
      </c>
      <c r="U237" s="15">
        <v>1</v>
      </c>
      <c r="V237" s="15">
        <v>1</v>
      </c>
      <c r="W237" s="15">
        <v>360000</v>
      </c>
      <c r="X237" s="15">
        <v>1</v>
      </c>
      <c r="Y237" s="15">
        <v>0</v>
      </c>
      <c r="Z237" s="15">
        <v>0</v>
      </c>
      <c r="AA237" s="15">
        <f t="shared" si="115"/>
        <v>23</v>
      </c>
      <c r="AB237" s="193">
        <f t="shared" si="141"/>
        <v>139.13043478260869</v>
      </c>
      <c r="AC237" s="159">
        <v>7</v>
      </c>
      <c r="AD237" s="159">
        <v>1</v>
      </c>
      <c r="AE237" s="159">
        <v>20</v>
      </c>
      <c r="AF237" s="159">
        <v>800</v>
      </c>
      <c r="AG237" s="159">
        <f t="shared" si="127"/>
        <v>800</v>
      </c>
      <c r="AH237" s="159">
        <v>20</v>
      </c>
      <c r="AI237" s="171">
        <f t="shared" si="128"/>
        <v>40</v>
      </c>
      <c r="AM237" s="15">
        <f t="shared" si="129"/>
        <v>0</v>
      </c>
      <c r="AP237" s="15">
        <f t="shared" si="130"/>
        <v>800</v>
      </c>
      <c r="AQ237" s="172">
        <f t="shared" si="116"/>
        <v>40</v>
      </c>
      <c r="AR237" s="27">
        <f t="shared" si="131"/>
        <v>0.86956521739130432</v>
      </c>
      <c r="AS237" s="172">
        <f t="shared" si="132"/>
        <v>34.782608695652172</v>
      </c>
      <c r="AT237" s="15">
        <v>8</v>
      </c>
      <c r="AU237" s="15">
        <v>1</v>
      </c>
      <c r="AV237" s="15">
        <v>3</v>
      </c>
      <c r="AW237" s="15">
        <v>2400</v>
      </c>
      <c r="AX237" s="15">
        <f t="shared" si="142"/>
        <v>2400</v>
      </c>
      <c r="AY237" s="15">
        <v>25</v>
      </c>
      <c r="BG237" s="15">
        <f t="shared" si="144"/>
        <v>2400</v>
      </c>
      <c r="BH237" s="15">
        <f t="shared" si="145"/>
        <v>800</v>
      </c>
      <c r="BI237" s="27">
        <f t="shared" si="133"/>
        <v>0.13043478260869565</v>
      </c>
      <c r="BJ237" s="27">
        <f t="shared" si="134"/>
        <v>104.34782608695652</v>
      </c>
      <c r="BR237" s="27">
        <f t="shared" si="135"/>
        <v>0</v>
      </c>
      <c r="BS237" s="27">
        <f t="shared" si="136"/>
        <v>0</v>
      </c>
      <c r="BT237" s="15">
        <v>2</v>
      </c>
      <c r="BU237" s="15">
        <v>1</v>
      </c>
      <c r="BV237" s="15">
        <v>1</v>
      </c>
      <c r="BW237" s="15">
        <v>1</v>
      </c>
      <c r="BX237" s="15">
        <v>1</v>
      </c>
      <c r="BY237" s="15">
        <f t="shared" si="137"/>
        <v>1.2</v>
      </c>
      <c r="BZ237" s="15">
        <v>4</v>
      </c>
      <c r="CA237" s="15">
        <f t="shared" si="138"/>
        <v>1</v>
      </c>
      <c r="CB237" s="15">
        <v>1</v>
      </c>
      <c r="CC237" s="15">
        <f t="shared" si="139"/>
        <v>0</v>
      </c>
      <c r="CD237" s="15">
        <f t="shared" si="140"/>
        <v>0</v>
      </c>
      <c r="CE237" s="15">
        <v>4</v>
      </c>
      <c r="CF237" s="15">
        <v>15</v>
      </c>
      <c r="CG237" s="15">
        <v>1</v>
      </c>
      <c r="CH237" s="15">
        <v>1</v>
      </c>
      <c r="CI237" s="15">
        <v>2</v>
      </c>
      <c r="CJ237" s="15">
        <v>1</v>
      </c>
      <c r="CK237" s="15">
        <v>1</v>
      </c>
      <c r="CL237" s="15">
        <v>0</v>
      </c>
      <c r="CM237" s="15">
        <v>1</v>
      </c>
      <c r="CN237" s="15">
        <v>1</v>
      </c>
      <c r="CP237" s="15">
        <v>0</v>
      </c>
      <c r="CQ237" s="15">
        <v>1</v>
      </c>
      <c r="CR237" s="15">
        <v>1</v>
      </c>
      <c r="DB237" s="15">
        <v>1</v>
      </c>
      <c r="DC237" s="15">
        <v>3</v>
      </c>
      <c r="DF237" s="15">
        <v>2</v>
      </c>
      <c r="DG237" s="15">
        <v>1</v>
      </c>
      <c r="DL237" s="27">
        <v>4</v>
      </c>
      <c r="DM237" s="27">
        <v>4</v>
      </c>
      <c r="DN237" s="27">
        <v>5</v>
      </c>
      <c r="DO237" s="27">
        <v>4.5999999999999996</v>
      </c>
      <c r="DP237" s="27">
        <v>4.666666666666667</v>
      </c>
      <c r="DQ237" s="27">
        <v>5</v>
      </c>
      <c r="DR237" s="27">
        <f t="shared" si="117"/>
        <v>4.5444444444444452</v>
      </c>
      <c r="DS237" s="15">
        <f t="shared" si="143"/>
        <v>-0.12222222222222179</v>
      </c>
    </row>
    <row r="238" spans="1:123" x14ac:dyDescent="0.2">
      <c r="A238" s="15">
        <v>119</v>
      </c>
      <c r="B238" s="15">
        <v>508</v>
      </c>
      <c r="C238" s="15">
        <v>1</v>
      </c>
      <c r="D238" s="15">
        <v>3</v>
      </c>
      <c r="E238" s="15">
        <f t="shared" si="118"/>
        <v>0</v>
      </c>
      <c r="F238" s="15">
        <f t="shared" si="119"/>
        <v>1</v>
      </c>
      <c r="G238" s="15">
        <f t="shared" si="120"/>
        <v>0</v>
      </c>
      <c r="H238" s="15">
        <f t="shared" si="121"/>
        <v>0</v>
      </c>
      <c r="I238" s="15">
        <v>0</v>
      </c>
      <c r="J238" s="15">
        <v>40</v>
      </c>
      <c r="K238" s="15">
        <v>5</v>
      </c>
      <c r="L238" s="15">
        <f t="shared" si="122"/>
        <v>0</v>
      </c>
      <c r="M238" s="15">
        <f t="shared" si="123"/>
        <v>0</v>
      </c>
      <c r="N238" s="15">
        <f t="shared" si="124"/>
        <v>0</v>
      </c>
      <c r="O238" s="15">
        <f t="shared" si="125"/>
        <v>1</v>
      </c>
      <c r="P238" s="15">
        <f t="shared" si="126"/>
        <v>0</v>
      </c>
      <c r="Q238" s="15">
        <v>2</v>
      </c>
      <c r="R238" s="15">
        <v>3</v>
      </c>
      <c r="S238" s="15">
        <v>20</v>
      </c>
      <c r="T238" s="15">
        <v>0</v>
      </c>
      <c r="U238" s="15">
        <v>1</v>
      </c>
      <c r="V238" s="15">
        <v>0</v>
      </c>
      <c r="W238" s="15">
        <v>0</v>
      </c>
      <c r="X238" s="15">
        <v>1</v>
      </c>
      <c r="Y238" s="15">
        <v>1</v>
      </c>
      <c r="Z238" s="15">
        <v>0</v>
      </c>
      <c r="AA238" s="15">
        <f t="shared" si="115"/>
        <v>6</v>
      </c>
      <c r="AB238" s="193">
        <f t="shared" si="141"/>
        <v>1191.6666666666667</v>
      </c>
      <c r="AC238" s="15">
        <v>1</v>
      </c>
      <c r="AD238" s="15">
        <v>1</v>
      </c>
      <c r="AE238" s="15">
        <v>5</v>
      </c>
      <c r="AF238" s="15">
        <v>3000</v>
      </c>
      <c r="AG238" s="15">
        <f t="shared" si="127"/>
        <v>3000</v>
      </c>
      <c r="AH238" s="15">
        <v>13.5</v>
      </c>
      <c r="AI238" s="27">
        <f t="shared" si="128"/>
        <v>600</v>
      </c>
      <c r="AJ238" s="15">
        <v>1</v>
      </c>
      <c r="AK238" s="15">
        <v>5</v>
      </c>
      <c r="AL238" s="15">
        <v>4000</v>
      </c>
      <c r="AM238" s="15">
        <f t="shared" si="129"/>
        <v>4000</v>
      </c>
      <c r="AN238" s="15">
        <v>13500</v>
      </c>
      <c r="AP238" s="15">
        <f t="shared" si="130"/>
        <v>7000</v>
      </c>
      <c r="AQ238" s="172">
        <f t="shared" si="116"/>
        <v>1400</v>
      </c>
      <c r="AR238" s="27">
        <f t="shared" si="131"/>
        <v>0.83333333333333337</v>
      </c>
      <c r="AS238" s="172">
        <f t="shared" si="132"/>
        <v>1166.6666666666667</v>
      </c>
      <c r="AT238" s="15">
        <v>9</v>
      </c>
      <c r="AU238" s="15">
        <v>1</v>
      </c>
      <c r="AV238" s="15">
        <v>1</v>
      </c>
      <c r="AW238" s="15">
        <v>150</v>
      </c>
      <c r="AX238" s="15">
        <f t="shared" si="142"/>
        <v>150</v>
      </c>
      <c r="AY238" s="15">
        <v>90</v>
      </c>
      <c r="AZ238" s="15">
        <v>150</v>
      </c>
      <c r="BG238" s="15">
        <f t="shared" si="144"/>
        <v>150</v>
      </c>
      <c r="BH238" s="15">
        <f t="shared" si="145"/>
        <v>150</v>
      </c>
      <c r="BI238" s="27">
        <f t="shared" si="133"/>
        <v>0.16666666666666666</v>
      </c>
      <c r="BJ238" s="27">
        <f t="shared" si="134"/>
        <v>25</v>
      </c>
      <c r="BR238" s="27">
        <f t="shared" si="135"/>
        <v>0</v>
      </c>
      <c r="BS238" s="27">
        <f t="shared" si="136"/>
        <v>0</v>
      </c>
      <c r="BT238" s="15">
        <v>2</v>
      </c>
      <c r="BU238" s="15">
        <v>1.6666666666666667</v>
      </c>
      <c r="BV238" s="15">
        <v>1</v>
      </c>
      <c r="BW238" s="15">
        <v>1</v>
      </c>
      <c r="BX238" s="15">
        <v>1</v>
      </c>
      <c r="BY238" s="15">
        <f t="shared" si="137"/>
        <v>1.3333333333333335</v>
      </c>
      <c r="BZ238" s="15">
        <v>1</v>
      </c>
      <c r="CA238" s="15">
        <f t="shared" si="138"/>
        <v>1</v>
      </c>
      <c r="CB238" s="15">
        <v>1</v>
      </c>
      <c r="CC238" s="15">
        <f t="shared" si="139"/>
        <v>0</v>
      </c>
      <c r="CD238" s="15">
        <f t="shared" si="140"/>
        <v>0</v>
      </c>
      <c r="CE238" s="15">
        <v>1</v>
      </c>
      <c r="CF238" s="15">
        <v>10</v>
      </c>
      <c r="CG238" s="15">
        <v>1</v>
      </c>
      <c r="CH238" s="15">
        <v>4</v>
      </c>
      <c r="CI238" s="15">
        <v>1</v>
      </c>
      <c r="CJ238" s="15">
        <v>1</v>
      </c>
      <c r="CK238" s="15">
        <v>1</v>
      </c>
      <c r="CL238" s="15">
        <v>1</v>
      </c>
      <c r="CN238" s="15">
        <v>1</v>
      </c>
      <c r="CP238" s="15">
        <v>1</v>
      </c>
      <c r="CR238" s="15">
        <v>1</v>
      </c>
      <c r="CZ238" s="15">
        <v>2</v>
      </c>
      <c r="DA238" s="15">
        <v>2</v>
      </c>
      <c r="DB238" s="15">
        <v>1</v>
      </c>
      <c r="DC238" s="15">
        <v>2</v>
      </c>
      <c r="DF238" s="15">
        <v>3</v>
      </c>
      <c r="DG238" s="15">
        <v>2</v>
      </c>
      <c r="DL238" s="15">
        <v>4</v>
      </c>
      <c r="DM238" s="15">
        <v>4</v>
      </c>
      <c r="DN238" s="15">
        <v>5</v>
      </c>
      <c r="DO238" s="15">
        <v>5</v>
      </c>
      <c r="DP238" s="15">
        <v>5</v>
      </c>
      <c r="DQ238" s="15">
        <v>5</v>
      </c>
      <c r="DR238" s="27">
        <f t="shared" si="117"/>
        <v>4.666666666666667</v>
      </c>
      <c r="DS238" s="15">
        <f t="shared" si="143"/>
        <v>0.16666666666666696</v>
      </c>
    </row>
    <row r="239" spans="1:123" x14ac:dyDescent="0.2">
      <c r="A239" s="15">
        <v>119</v>
      </c>
      <c r="B239" s="15">
        <v>508</v>
      </c>
      <c r="C239" s="15">
        <v>1</v>
      </c>
      <c r="D239" s="15">
        <v>3</v>
      </c>
      <c r="E239" s="15">
        <f t="shared" si="118"/>
        <v>0</v>
      </c>
      <c r="F239" s="15">
        <f t="shared" si="119"/>
        <v>1</v>
      </c>
      <c r="G239" s="15">
        <f t="shared" si="120"/>
        <v>0</v>
      </c>
      <c r="H239" s="15">
        <f t="shared" si="121"/>
        <v>0</v>
      </c>
      <c r="I239" s="15">
        <v>0</v>
      </c>
      <c r="J239" s="15">
        <v>40</v>
      </c>
      <c r="K239" s="15">
        <v>5</v>
      </c>
      <c r="L239" s="15">
        <f t="shared" si="122"/>
        <v>0</v>
      </c>
      <c r="M239" s="15">
        <f t="shared" si="123"/>
        <v>0</v>
      </c>
      <c r="N239" s="15">
        <f t="shared" si="124"/>
        <v>0</v>
      </c>
      <c r="O239" s="15">
        <f t="shared" si="125"/>
        <v>1</v>
      </c>
      <c r="P239" s="15">
        <f t="shared" si="126"/>
        <v>0</v>
      </c>
      <c r="Q239" s="15">
        <v>2</v>
      </c>
      <c r="R239" s="15">
        <v>3</v>
      </c>
      <c r="S239" s="15">
        <v>20</v>
      </c>
      <c r="T239" s="15">
        <v>0</v>
      </c>
      <c r="U239" s="15">
        <v>1</v>
      </c>
      <c r="V239" s="15">
        <v>0</v>
      </c>
      <c r="W239" s="15">
        <v>0</v>
      </c>
      <c r="X239" s="15">
        <v>1</v>
      </c>
      <c r="Y239" s="15">
        <v>0</v>
      </c>
      <c r="Z239" s="15">
        <v>0</v>
      </c>
      <c r="AA239" s="15">
        <f t="shared" si="115"/>
        <v>6</v>
      </c>
      <c r="AB239" s="193">
        <f t="shared" si="141"/>
        <v>1193.3333333333335</v>
      </c>
      <c r="AC239" s="159">
        <v>1</v>
      </c>
      <c r="AD239" s="159">
        <v>1</v>
      </c>
      <c r="AE239" s="159">
        <v>5</v>
      </c>
      <c r="AF239" s="159">
        <v>3000</v>
      </c>
      <c r="AG239" s="159">
        <f t="shared" si="127"/>
        <v>3000</v>
      </c>
      <c r="AH239" s="159">
        <v>15.5</v>
      </c>
      <c r="AI239" s="171">
        <f t="shared" si="128"/>
        <v>600</v>
      </c>
      <c r="AJ239" s="15">
        <v>1</v>
      </c>
      <c r="AK239" s="15">
        <v>5</v>
      </c>
      <c r="AL239" s="15">
        <v>4000</v>
      </c>
      <c r="AM239" s="15">
        <f t="shared" si="129"/>
        <v>4000</v>
      </c>
      <c r="AN239" s="15">
        <v>15500</v>
      </c>
      <c r="AP239" s="15">
        <f t="shared" si="130"/>
        <v>7000</v>
      </c>
      <c r="AQ239" s="172">
        <f t="shared" si="116"/>
        <v>1400</v>
      </c>
      <c r="AR239" s="27">
        <f t="shared" si="131"/>
        <v>0.83333333333333337</v>
      </c>
      <c r="AS239" s="172">
        <f t="shared" si="132"/>
        <v>1166.6666666666667</v>
      </c>
      <c r="AT239" s="15">
        <v>9</v>
      </c>
      <c r="AU239" s="15">
        <v>1</v>
      </c>
      <c r="AV239" s="15">
        <v>1</v>
      </c>
      <c r="AW239" s="15">
        <v>160</v>
      </c>
      <c r="AX239" s="15">
        <f t="shared" si="142"/>
        <v>160</v>
      </c>
      <c r="AY239" s="15">
        <v>100</v>
      </c>
      <c r="BG239" s="15">
        <f t="shared" si="144"/>
        <v>160</v>
      </c>
      <c r="BH239" s="15">
        <f t="shared" si="145"/>
        <v>160</v>
      </c>
      <c r="BI239" s="27">
        <f t="shared" si="133"/>
        <v>0.16666666666666666</v>
      </c>
      <c r="BJ239" s="27">
        <f t="shared" si="134"/>
        <v>26.666666666666664</v>
      </c>
      <c r="BR239" s="27">
        <f t="shared" si="135"/>
        <v>0</v>
      </c>
      <c r="BS239" s="27">
        <f t="shared" si="136"/>
        <v>0</v>
      </c>
      <c r="BT239" s="15">
        <v>2</v>
      </c>
      <c r="BU239" s="15">
        <v>1.6666666666666667</v>
      </c>
      <c r="BV239" s="15">
        <v>1</v>
      </c>
      <c r="BW239" s="15">
        <v>1</v>
      </c>
      <c r="BX239" s="15">
        <v>1</v>
      </c>
      <c r="BY239" s="15">
        <f t="shared" si="137"/>
        <v>1.3333333333333335</v>
      </c>
      <c r="BZ239" s="15">
        <v>1</v>
      </c>
      <c r="CA239" s="15">
        <f t="shared" si="138"/>
        <v>1</v>
      </c>
      <c r="CB239" s="15">
        <v>1</v>
      </c>
      <c r="CC239" s="15">
        <f t="shared" si="139"/>
        <v>0</v>
      </c>
      <c r="CD239" s="15">
        <f t="shared" si="140"/>
        <v>0</v>
      </c>
      <c r="CE239" s="15">
        <v>1</v>
      </c>
      <c r="CF239" s="15">
        <v>10</v>
      </c>
      <c r="CG239" s="15">
        <v>1</v>
      </c>
      <c r="CH239" s="15">
        <v>4</v>
      </c>
      <c r="CI239" s="15">
        <v>1</v>
      </c>
      <c r="CJ239" s="15">
        <v>1</v>
      </c>
      <c r="CK239" s="15">
        <v>1</v>
      </c>
      <c r="CL239" s="15">
        <v>1</v>
      </c>
      <c r="CN239" s="15">
        <v>1</v>
      </c>
      <c r="CP239" s="15">
        <v>1</v>
      </c>
      <c r="CR239" s="15">
        <v>1</v>
      </c>
      <c r="CZ239" s="15">
        <v>2</v>
      </c>
      <c r="DA239" s="15">
        <v>2</v>
      </c>
      <c r="DB239" s="15">
        <v>1</v>
      </c>
      <c r="DC239" s="15">
        <v>2</v>
      </c>
      <c r="DF239" s="15">
        <v>3</v>
      </c>
      <c r="DG239" s="15">
        <v>2</v>
      </c>
      <c r="DL239" s="27">
        <v>4</v>
      </c>
      <c r="DM239" s="27">
        <v>4</v>
      </c>
      <c r="DN239" s="27">
        <v>5</v>
      </c>
      <c r="DO239" s="27">
        <v>5</v>
      </c>
      <c r="DP239" s="27">
        <v>4</v>
      </c>
      <c r="DQ239" s="27">
        <v>5</v>
      </c>
      <c r="DR239" s="27">
        <f t="shared" si="117"/>
        <v>4.5</v>
      </c>
      <c r="DS239" s="15">
        <f t="shared" si="143"/>
        <v>0.45833333333333304</v>
      </c>
    </row>
    <row r="240" spans="1:123" x14ac:dyDescent="0.2">
      <c r="A240" s="15">
        <v>120</v>
      </c>
      <c r="B240" s="15">
        <v>509</v>
      </c>
      <c r="C240" s="15">
        <v>1</v>
      </c>
      <c r="D240" s="15">
        <v>6</v>
      </c>
      <c r="E240" s="15">
        <f t="shared" si="118"/>
        <v>0</v>
      </c>
      <c r="F240" s="15">
        <f t="shared" si="119"/>
        <v>0</v>
      </c>
      <c r="G240" s="15">
        <f t="shared" si="120"/>
        <v>0</v>
      </c>
      <c r="H240" s="15">
        <f t="shared" si="121"/>
        <v>1</v>
      </c>
      <c r="I240" s="15">
        <v>1</v>
      </c>
      <c r="J240" s="15">
        <v>57</v>
      </c>
      <c r="K240" s="15">
        <v>5</v>
      </c>
      <c r="L240" s="15">
        <f t="shared" si="122"/>
        <v>0</v>
      </c>
      <c r="M240" s="15">
        <f t="shared" si="123"/>
        <v>0</v>
      </c>
      <c r="N240" s="15">
        <f t="shared" si="124"/>
        <v>0</v>
      </c>
      <c r="O240" s="15">
        <f t="shared" si="125"/>
        <v>1</v>
      </c>
      <c r="P240" s="15">
        <f t="shared" si="126"/>
        <v>0</v>
      </c>
      <c r="Q240" s="15">
        <v>2</v>
      </c>
      <c r="R240" s="15">
        <v>4</v>
      </c>
      <c r="S240" s="15">
        <v>20</v>
      </c>
      <c r="T240" s="15">
        <v>1</v>
      </c>
      <c r="U240" s="15">
        <v>0</v>
      </c>
      <c r="V240" s="15">
        <v>1</v>
      </c>
      <c r="W240" s="15">
        <v>400000</v>
      </c>
      <c r="X240" s="15">
        <v>1</v>
      </c>
      <c r="Y240" s="15">
        <v>1</v>
      </c>
      <c r="Z240" s="15">
        <v>0</v>
      </c>
      <c r="AA240" s="15">
        <f t="shared" si="115"/>
        <v>52</v>
      </c>
      <c r="AB240" s="193">
        <f t="shared" si="141"/>
        <v>1151.9230769230769</v>
      </c>
      <c r="AC240" s="15">
        <v>2</v>
      </c>
      <c r="AD240" s="15">
        <v>1</v>
      </c>
      <c r="AE240" s="15">
        <v>49</v>
      </c>
      <c r="AF240" s="15">
        <v>44000</v>
      </c>
      <c r="AG240" s="15">
        <f t="shared" si="127"/>
        <v>44000</v>
      </c>
      <c r="AH240" s="15">
        <v>4</v>
      </c>
      <c r="AI240" s="27">
        <f t="shared" si="128"/>
        <v>897.9591836734694</v>
      </c>
      <c r="AM240" s="15">
        <f t="shared" si="129"/>
        <v>0</v>
      </c>
      <c r="AP240" s="15">
        <f t="shared" si="130"/>
        <v>44000</v>
      </c>
      <c r="AQ240" s="172">
        <f t="shared" si="116"/>
        <v>897.9591836734694</v>
      </c>
      <c r="AR240" s="27">
        <f t="shared" si="131"/>
        <v>0.94230769230769229</v>
      </c>
      <c r="AS240" s="172">
        <f t="shared" si="132"/>
        <v>846.15384615384619</v>
      </c>
      <c r="AT240" s="15">
        <v>7</v>
      </c>
      <c r="AU240" s="15">
        <v>1</v>
      </c>
      <c r="AV240" s="15">
        <v>3</v>
      </c>
      <c r="AW240" s="15">
        <v>15900</v>
      </c>
      <c r="AX240" s="15">
        <f t="shared" si="142"/>
        <v>15900</v>
      </c>
      <c r="AY240" s="15">
        <v>90</v>
      </c>
      <c r="AZ240" s="15">
        <v>5300</v>
      </c>
      <c r="BG240" s="15">
        <f t="shared" si="144"/>
        <v>15900</v>
      </c>
      <c r="BH240" s="15">
        <f t="shared" si="145"/>
        <v>5300</v>
      </c>
      <c r="BI240" s="27">
        <f t="shared" si="133"/>
        <v>5.7692307692307696E-2</v>
      </c>
      <c r="BJ240" s="27">
        <f t="shared" si="134"/>
        <v>305.76923076923077</v>
      </c>
      <c r="BR240" s="27">
        <f t="shared" si="135"/>
        <v>0</v>
      </c>
      <c r="BS240" s="27">
        <f t="shared" si="136"/>
        <v>0</v>
      </c>
      <c r="BT240" s="15">
        <v>1</v>
      </c>
      <c r="BU240" s="15">
        <v>1</v>
      </c>
      <c r="BV240" s="15">
        <v>1</v>
      </c>
      <c r="BW240" s="15">
        <v>1</v>
      </c>
      <c r="BX240" s="15">
        <v>1</v>
      </c>
      <c r="BY240" s="15">
        <f t="shared" si="137"/>
        <v>1</v>
      </c>
      <c r="BZ240" s="15">
        <v>1</v>
      </c>
      <c r="CA240" s="15">
        <f t="shared" si="138"/>
        <v>0</v>
      </c>
      <c r="CB240" s="15">
        <v>5</v>
      </c>
      <c r="CC240" s="15" t="s">
        <v>1008</v>
      </c>
      <c r="CD240" s="15" t="s">
        <v>1008</v>
      </c>
      <c r="CE240" s="15" t="s">
        <v>1007</v>
      </c>
      <c r="CH240" s="15" t="s">
        <v>1007</v>
      </c>
      <c r="CK240" s="15" t="s">
        <v>1007</v>
      </c>
      <c r="CL240" s="15" t="s">
        <v>1007</v>
      </c>
      <c r="CN240" s="15" t="s">
        <v>1007</v>
      </c>
      <c r="CP240" s="15" t="s">
        <v>1007</v>
      </c>
      <c r="CR240" s="15" t="s">
        <v>1007</v>
      </c>
      <c r="CZ240" s="15">
        <v>2</v>
      </c>
      <c r="DA240" s="15">
        <v>4</v>
      </c>
      <c r="DD240" s="15">
        <v>3</v>
      </c>
      <c r="DE240" s="15">
        <v>4</v>
      </c>
      <c r="DF240" s="15">
        <v>1</v>
      </c>
      <c r="DG240" s="15">
        <v>4</v>
      </c>
      <c r="DL240" s="15">
        <v>4</v>
      </c>
      <c r="DM240" s="15">
        <v>4.666666666666667</v>
      </c>
      <c r="DN240" s="15">
        <v>4.25</v>
      </c>
      <c r="DO240" s="15">
        <v>5</v>
      </c>
      <c r="DP240" s="15">
        <v>3.3333333333333335</v>
      </c>
      <c r="DQ240" s="15">
        <v>3</v>
      </c>
      <c r="DR240" s="27">
        <f t="shared" si="117"/>
        <v>4.041666666666667</v>
      </c>
      <c r="DS240" s="15">
        <f t="shared" si="143"/>
        <v>0</v>
      </c>
    </row>
    <row r="241" spans="1:123" x14ac:dyDescent="0.2">
      <c r="A241" s="15">
        <v>120</v>
      </c>
      <c r="B241" s="15">
        <v>509</v>
      </c>
      <c r="C241" s="15">
        <v>1</v>
      </c>
      <c r="D241" s="15">
        <v>6</v>
      </c>
      <c r="E241" s="15">
        <f t="shared" si="118"/>
        <v>0</v>
      </c>
      <c r="F241" s="15">
        <f t="shared" si="119"/>
        <v>0</v>
      </c>
      <c r="G241" s="15">
        <f t="shared" si="120"/>
        <v>0</v>
      </c>
      <c r="H241" s="15">
        <f t="shared" si="121"/>
        <v>1</v>
      </c>
      <c r="I241" s="15">
        <v>1</v>
      </c>
      <c r="J241" s="15">
        <v>57</v>
      </c>
      <c r="K241" s="15">
        <v>5</v>
      </c>
      <c r="L241" s="15">
        <f t="shared" si="122"/>
        <v>0</v>
      </c>
      <c r="M241" s="15">
        <f t="shared" si="123"/>
        <v>0</v>
      </c>
      <c r="N241" s="15">
        <f t="shared" si="124"/>
        <v>0</v>
      </c>
      <c r="O241" s="15">
        <f t="shared" si="125"/>
        <v>1</v>
      </c>
      <c r="P241" s="15">
        <f t="shared" si="126"/>
        <v>0</v>
      </c>
      <c r="Q241" s="15">
        <v>2</v>
      </c>
      <c r="R241" s="15">
        <v>4</v>
      </c>
      <c r="S241" s="15">
        <v>20</v>
      </c>
      <c r="T241" s="15">
        <v>1</v>
      </c>
      <c r="U241" s="15">
        <v>0</v>
      </c>
      <c r="V241" s="15">
        <v>1</v>
      </c>
      <c r="W241" s="15">
        <v>400000</v>
      </c>
      <c r="X241" s="15">
        <v>1</v>
      </c>
      <c r="Y241" s="15">
        <v>0</v>
      </c>
      <c r="Z241" s="15">
        <v>0</v>
      </c>
      <c r="AA241" s="15">
        <f t="shared" si="115"/>
        <v>52</v>
      </c>
      <c r="AB241" s="193">
        <f t="shared" si="141"/>
        <v>1173.0769230769231</v>
      </c>
      <c r="AC241" s="159">
        <v>2</v>
      </c>
      <c r="AD241" s="159">
        <v>1</v>
      </c>
      <c r="AE241" s="159">
        <v>49</v>
      </c>
      <c r="AF241" s="159">
        <v>48000</v>
      </c>
      <c r="AG241" s="159">
        <f t="shared" si="127"/>
        <v>48000</v>
      </c>
      <c r="AH241" s="159">
        <v>5</v>
      </c>
      <c r="AI241" s="171">
        <f t="shared" si="128"/>
        <v>979.59183673469386</v>
      </c>
      <c r="AM241" s="15">
        <f t="shared" si="129"/>
        <v>0</v>
      </c>
      <c r="AP241" s="15">
        <f t="shared" si="130"/>
        <v>48000</v>
      </c>
      <c r="AQ241" s="172">
        <f t="shared" si="116"/>
        <v>979.59183673469386</v>
      </c>
      <c r="AR241" s="27">
        <f t="shared" si="131"/>
        <v>0.94230769230769229</v>
      </c>
      <c r="AS241" s="172">
        <f t="shared" si="132"/>
        <v>923.07692307692309</v>
      </c>
      <c r="AT241" s="15">
        <v>7</v>
      </c>
      <c r="AU241" s="15">
        <v>1</v>
      </c>
      <c r="AV241" s="15">
        <v>3</v>
      </c>
      <c r="AW241" s="15">
        <v>13000</v>
      </c>
      <c r="AX241" s="15">
        <f t="shared" si="142"/>
        <v>13000</v>
      </c>
      <c r="AY241" s="15">
        <v>100</v>
      </c>
      <c r="BG241" s="15">
        <f t="shared" si="144"/>
        <v>13000</v>
      </c>
      <c r="BH241" s="15">
        <f t="shared" si="145"/>
        <v>4333.333333333333</v>
      </c>
      <c r="BI241" s="27">
        <f t="shared" si="133"/>
        <v>5.7692307692307696E-2</v>
      </c>
      <c r="BJ241" s="27">
        <f t="shared" si="134"/>
        <v>250</v>
      </c>
      <c r="BR241" s="27">
        <f t="shared" si="135"/>
        <v>0</v>
      </c>
      <c r="BS241" s="27">
        <f t="shared" si="136"/>
        <v>0</v>
      </c>
      <c r="BT241" s="15">
        <v>1</v>
      </c>
      <c r="BU241" s="15">
        <v>1</v>
      </c>
      <c r="BV241" s="15">
        <v>1</v>
      </c>
      <c r="BW241" s="15">
        <v>1</v>
      </c>
      <c r="BX241" s="15">
        <v>1</v>
      </c>
      <c r="BY241" s="15">
        <f t="shared" si="137"/>
        <v>1</v>
      </c>
      <c r="BZ241" s="15">
        <v>1</v>
      </c>
      <c r="CA241" s="15">
        <f t="shared" si="138"/>
        <v>0</v>
      </c>
      <c r="CB241" s="15">
        <v>5</v>
      </c>
      <c r="CC241" s="15" t="s">
        <v>1008</v>
      </c>
      <c r="CD241" s="15" t="s">
        <v>1008</v>
      </c>
      <c r="CE241" s="15" t="s">
        <v>1007</v>
      </c>
      <c r="CH241" s="15" t="s">
        <v>1007</v>
      </c>
      <c r="CK241" s="15" t="s">
        <v>1007</v>
      </c>
      <c r="CL241" s="15" t="s">
        <v>1007</v>
      </c>
      <c r="CN241" s="15" t="s">
        <v>1007</v>
      </c>
      <c r="CP241" s="15" t="s">
        <v>1007</v>
      </c>
      <c r="CR241" s="15" t="s">
        <v>1007</v>
      </c>
      <c r="CZ241" s="15">
        <v>2</v>
      </c>
      <c r="DA241" s="15">
        <v>4</v>
      </c>
      <c r="DD241" s="15">
        <v>3</v>
      </c>
      <c r="DE241" s="15">
        <v>4</v>
      </c>
      <c r="DF241" s="15">
        <v>1</v>
      </c>
      <c r="DG241" s="15">
        <v>4</v>
      </c>
      <c r="DL241" s="27">
        <v>4</v>
      </c>
      <c r="DM241" s="27">
        <v>4.666666666666667</v>
      </c>
      <c r="DN241" s="27">
        <v>4.25</v>
      </c>
      <c r="DO241" s="27">
        <v>5</v>
      </c>
      <c r="DP241" s="27">
        <v>3.3333333333333335</v>
      </c>
      <c r="DQ241" s="27">
        <v>3</v>
      </c>
      <c r="DR241" s="27">
        <f t="shared" si="117"/>
        <v>4.041666666666667</v>
      </c>
      <c r="DS241" s="15">
        <f t="shared" si="143"/>
        <v>-0.41666666666666607</v>
      </c>
    </row>
    <row r="242" spans="1:123" x14ac:dyDescent="0.2">
      <c r="A242" s="15">
        <v>121</v>
      </c>
      <c r="B242" s="15">
        <v>510</v>
      </c>
      <c r="C242" s="15">
        <v>0</v>
      </c>
      <c r="D242" s="15">
        <v>6</v>
      </c>
      <c r="E242" s="15">
        <f t="shared" si="118"/>
        <v>0</v>
      </c>
      <c r="F242" s="15">
        <f t="shared" si="119"/>
        <v>0</v>
      </c>
      <c r="G242" s="15">
        <f t="shared" si="120"/>
        <v>0</v>
      </c>
      <c r="H242" s="15">
        <f t="shared" si="121"/>
        <v>1</v>
      </c>
      <c r="I242" s="15">
        <v>1</v>
      </c>
      <c r="J242" s="15">
        <v>56</v>
      </c>
      <c r="K242" s="15">
        <v>5</v>
      </c>
      <c r="L242" s="15">
        <f t="shared" si="122"/>
        <v>0</v>
      </c>
      <c r="M242" s="15">
        <f t="shared" si="123"/>
        <v>0</v>
      </c>
      <c r="N242" s="15">
        <f t="shared" si="124"/>
        <v>0</v>
      </c>
      <c r="O242" s="15">
        <f t="shared" si="125"/>
        <v>1</v>
      </c>
      <c r="P242" s="15">
        <f t="shared" si="126"/>
        <v>0</v>
      </c>
      <c r="Q242" s="15">
        <v>2</v>
      </c>
      <c r="R242" s="15">
        <v>4</v>
      </c>
      <c r="S242" s="15">
        <v>10</v>
      </c>
      <c r="T242" s="15">
        <v>1</v>
      </c>
      <c r="U242" s="15">
        <v>0</v>
      </c>
      <c r="V242" s="15">
        <v>1</v>
      </c>
      <c r="W242" s="15">
        <v>300000</v>
      </c>
      <c r="X242" s="15">
        <v>1</v>
      </c>
      <c r="Y242" s="15">
        <v>1</v>
      </c>
      <c r="Z242" s="15">
        <v>1</v>
      </c>
      <c r="AA242" s="15">
        <f t="shared" si="115"/>
        <v>45</v>
      </c>
      <c r="AB242" s="193">
        <f t="shared" si="141"/>
        <v>66.666666666666671</v>
      </c>
      <c r="AC242" s="15">
        <v>2</v>
      </c>
      <c r="AD242" s="15">
        <v>1</v>
      </c>
      <c r="AE242" s="15">
        <v>45</v>
      </c>
      <c r="AF242" s="15">
        <v>3000</v>
      </c>
      <c r="AG242" s="15">
        <f t="shared" si="127"/>
        <v>3000</v>
      </c>
      <c r="AH242" s="15">
        <v>5.5</v>
      </c>
      <c r="AI242" s="27">
        <f t="shared" si="128"/>
        <v>66.666666666666671</v>
      </c>
      <c r="AM242" s="15">
        <f t="shared" si="129"/>
        <v>0</v>
      </c>
      <c r="AP242" s="15">
        <f t="shared" si="130"/>
        <v>3000</v>
      </c>
      <c r="AQ242" s="172">
        <f t="shared" si="116"/>
        <v>66.666666666666671</v>
      </c>
      <c r="AR242" s="27">
        <f t="shared" si="131"/>
        <v>1</v>
      </c>
      <c r="AS242" s="172">
        <f t="shared" si="132"/>
        <v>66.666666666666671</v>
      </c>
      <c r="AX242" s="15">
        <f t="shared" si="142"/>
        <v>0</v>
      </c>
      <c r="BI242" s="27">
        <f t="shared" si="133"/>
        <v>0</v>
      </c>
      <c r="BJ242" s="27">
        <f t="shared" si="134"/>
        <v>0</v>
      </c>
      <c r="BR242" s="27">
        <f t="shared" si="135"/>
        <v>0</v>
      </c>
      <c r="BS242" s="27">
        <f t="shared" si="136"/>
        <v>0</v>
      </c>
      <c r="BT242" s="15">
        <v>1</v>
      </c>
      <c r="BU242" s="15">
        <v>1</v>
      </c>
      <c r="BV242" s="15">
        <v>1.6666666666666667</v>
      </c>
      <c r="BW242" s="15">
        <v>1</v>
      </c>
      <c r="BX242" s="15">
        <v>1</v>
      </c>
      <c r="BY242" s="15">
        <f t="shared" si="137"/>
        <v>1.1333333333333333</v>
      </c>
      <c r="BZ242" s="15">
        <v>1</v>
      </c>
      <c r="CA242" s="15">
        <f t="shared" si="138"/>
        <v>0</v>
      </c>
      <c r="CB242" s="15">
        <v>5</v>
      </c>
      <c r="CC242" s="15" t="s">
        <v>1008</v>
      </c>
      <c r="CD242" s="15" t="s">
        <v>1008</v>
      </c>
      <c r="CE242" s="15" t="s">
        <v>1007</v>
      </c>
      <c r="CH242" s="15" t="s">
        <v>1007</v>
      </c>
      <c r="CK242" s="15" t="s">
        <v>1007</v>
      </c>
      <c r="CL242" s="15" t="s">
        <v>1007</v>
      </c>
      <c r="CN242" s="15" t="s">
        <v>1007</v>
      </c>
      <c r="CP242" s="15" t="s">
        <v>1007</v>
      </c>
      <c r="CR242" s="15" t="s">
        <v>1007</v>
      </c>
      <c r="CZ242" s="15">
        <v>2</v>
      </c>
      <c r="DA242" s="15">
        <v>2</v>
      </c>
      <c r="DB242" s="15">
        <v>1</v>
      </c>
      <c r="DC242" s="15">
        <v>2</v>
      </c>
      <c r="DF242" s="15">
        <v>3</v>
      </c>
      <c r="DG242" s="15">
        <v>2</v>
      </c>
      <c r="DL242" s="15">
        <v>4.5999999999999996</v>
      </c>
      <c r="DM242" s="15">
        <v>5</v>
      </c>
      <c r="DN242" s="15">
        <v>4.75</v>
      </c>
      <c r="DO242" s="15">
        <v>4.4000000000000004</v>
      </c>
      <c r="DP242" s="15">
        <v>4</v>
      </c>
      <c r="DQ242" s="15">
        <v>4</v>
      </c>
      <c r="DR242" s="27">
        <f t="shared" si="117"/>
        <v>4.458333333333333</v>
      </c>
      <c r="DS242" s="15">
        <f t="shared" si="143"/>
        <v>0</v>
      </c>
    </row>
    <row r="243" spans="1:123" x14ac:dyDescent="0.2">
      <c r="A243" s="15">
        <v>121</v>
      </c>
      <c r="B243" s="15">
        <v>510</v>
      </c>
      <c r="C243" s="15">
        <v>0</v>
      </c>
      <c r="D243" s="15">
        <v>6</v>
      </c>
      <c r="E243" s="15">
        <f t="shared" si="118"/>
        <v>0</v>
      </c>
      <c r="F243" s="15">
        <f t="shared" si="119"/>
        <v>0</v>
      </c>
      <c r="G243" s="15">
        <f t="shared" si="120"/>
        <v>0</v>
      </c>
      <c r="H243" s="15">
        <f t="shared" si="121"/>
        <v>1</v>
      </c>
      <c r="I243" s="15">
        <v>1</v>
      </c>
      <c r="J243" s="15">
        <v>56</v>
      </c>
      <c r="K243" s="15">
        <v>5</v>
      </c>
      <c r="L243" s="15">
        <f t="shared" si="122"/>
        <v>0</v>
      </c>
      <c r="M243" s="15">
        <f t="shared" si="123"/>
        <v>0</v>
      </c>
      <c r="N243" s="15">
        <f t="shared" si="124"/>
        <v>0</v>
      </c>
      <c r="O243" s="15">
        <f t="shared" si="125"/>
        <v>1</v>
      </c>
      <c r="P243" s="15">
        <f t="shared" si="126"/>
        <v>0</v>
      </c>
      <c r="Q243" s="15">
        <v>2</v>
      </c>
      <c r="R243" s="15">
        <v>4</v>
      </c>
      <c r="S243" s="15">
        <v>10</v>
      </c>
      <c r="T243" s="15">
        <v>1</v>
      </c>
      <c r="U243" s="15">
        <v>0</v>
      </c>
      <c r="V243" s="15">
        <v>1</v>
      </c>
      <c r="W243" s="15">
        <v>300000</v>
      </c>
      <c r="X243" s="15">
        <v>1</v>
      </c>
      <c r="Y243" s="15">
        <v>0</v>
      </c>
      <c r="Z243" s="15">
        <v>1</v>
      </c>
      <c r="AA243" s="15">
        <f t="shared" si="115"/>
        <v>45</v>
      </c>
      <c r="AB243" s="193">
        <f t="shared" si="141"/>
        <v>55.555555555555557</v>
      </c>
      <c r="AC243" s="159">
        <v>2</v>
      </c>
      <c r="AD243" s="159">
        <v>1</v>
      </c>
      <c r="AE243" s="159">
        <v>45</v>
      </c>
      <c r="AF243" s="159">
        <v>2500</v>
      </c>
      <c r="AG243" s="159">
        <f t="shared" si="127"/>
        <v>2500</v>
      </c>
      <c r="AH243" s="159">
        <v>6</v>
      </c>
      <c r="AI243" s="171">
        <f t="shared" si="128"/>
        <v>55.555555555555557</v>
      </c>
      <c r="AM243" s="15">
        <f t="shared" si="129"/>
        <v>0</v>
      </c>
      <c r="AP243" s="15">
        <f t="shared" si="130"/>
        <v>2500</v>
      </c>
      <c r="AQ243" s="172">
        <f t="shared" si="116"/>
        <v>55.555555555555557</v>
      </c>
      <c r="AR243" s="27">
        <f t="shared" si="131"/>
        <v>1</v>
      </c>
      <c r="AS243" s="172">
        <f t="shared" si="132"/>
        <v>55.555555555555557</v>
      </c>
      <c r="AX243" s="15">
        <f t="shared" si="142"/>
        <v>0</v>
      </c>
      <c r="BI243" s="27">
        <f t="shared" si="133"/>
        <v>0</v>
      </c>
      <c r="BJ243" s="27">
        <f t="shared" si="134"/>
        <v>0</v>
      </c>
      <c r="BR243" s="27">
        <f t="shared" si="135"/>
        <v>0</v>
      </c>
      <c r="BS243" s="27">
        <f t="shared" si="136"/>
        <v>0</v>
      </c>
      <c r="BT243" s="15">
        <v>1</v>
      </c>
      <c r="BU243" s="15">
        <v>1</v>
      </c>
      <c r="BV243" s="15">
        <v>1.6666666666666667</v>
      </c>
      <c r="BW243" s="15">
        <v>1</v>
      </c>
      <c r="BX243" s="15">
        <v>1</v>
      </c>
      <c r="BY243" s="15">
        <f t="shared" si="137"/>
        <v>1.1333333333333333</v>
      </c>
      <c r="BZ243" s="15">
        <v>1</v>
      </c>
      <c r="CA243" s="15">
        <f t="shared" si="138"/>
        <v>0</v>
      </c>
      <c r="CB243" s="15">
        <v>5</v>
      </c>
      <c r="CC243" s="15" t="s">
        <v>1008</v>
      </c>
      <c r="CD243" s="15" t="s">
        <v>1008</v>
      </c>
      <c r="CE243" s="15" t="s">
        <v>1007</v>
      </c>
      <c r="CH243" s="15" t="s">
        <v>1007</v>
      </c>
      <c r="CK243" s="15" t="s">
        <v>1007</v>
      </c>
      <c r="CL243" s="15" t="s">
        <v>1007</v>
      </c>
      <c r="CN243" s="15" t="s">
        <v>1007</v>
      </c>
      <c r="CP243" s="15" t="s">
        <v>1007</v>
      </c>
      <c r="CR243" s="15" t="s">
        <v>1007</v>
      </c>
      <c r="CZ243" s="15">
        <v>2</v>
      </c>
      <c r="DA243" s="15">
        <v>2</v>
      </c>
      <c r="DB243" s="15">
        <v>1</v>
      </c>
      <c r="DC243" s="15">
        <v>2</v>
      </c>
      <c r="DF243" s="15">
        <v>3</v>
      </c>
      <c r="DG243" s="15">
        <v>2</v>
      </c>
      <c r="DL243" s="27">
        <v>4.5999999999999996</v>
      </c>
      <c r="DM243" s="27">
        <v>5</v>
      </c>
      <c r="DN243" s="27">
        <v>4.75</v>
      </c>
      <c r="DO243" s="27">
        <v>4.4000000000000004</v>
      </c>
      <c r="DP243" s="27">
        <v>4</v>
      </c>
      <c r="DQ243" s="27">
        <v>4</v>
      </c>
      <c r="DR243" s="27">
        <f t="shared" si="117"/>
        <v>4.458333333333333</v>
      </c>
      <c r="DS243" s="15">
        <f t="shared" si="143"/>
        <v>0.47500000000000009</v>
      </c>
    </row>
    <row r="244" spans="1:123" x14ac:dyDescent="0.2">
      <c r="A244" s="15">
        <v>122</v>
      </c>
      <c r="B244" s="15">
        <v>512</v>
      </c>
      <c r="C244" s="15">
        <v>0</v>
      </c>
      <c r="D244" s="15">
        <v>3</v>
      </c>
      <c r="E244" s="15">
        <f t="shared" si="118"/>
        <v>0</v>
      </c>
      <c r="F244" s="15">
        <f t="shared" si="119"/>
        <v>1</v>
      </c>
      <c r="G244" s="15">
        <f t="shared" si="120"/>
        <v>0</v>
      </c>
      <c r="H244" s="15">
        <f t="shared" si="121"/>
        <v>0</v>
      </c>
      <c r="I244" s="15">
        <v>1</v>
      </c>
      <c r="J244" s="15">
        <v>50</v>
      </c>
      <c r="K244" s="15">
        <v>4</v>
      </c>
      <c r="L244" s="15">
        <f t="shared" si="122"/>
        <v>0</v>
      </c>
      <c r="M244" s="15">
        <f t="shared" si="123"/>
        <v>0</v>
      </c>
      <c r="N244" s="15">
        <f t="shared" si="124"/>
        <v>1</v>
      </c>
      <c r="O244" s="15">
        <f t="shared" si="125"/>
        <v>0</v>
      </c>
      <c r="P244" s="15">
        <f t="shared" si="126"/>
        <v>0</v>
      </c>
      <c r="Q244" s="15">
        <v>2</v>
      </c>
      <c r="R244" s="15">
        <v>4</v>
      </c>
      <c r="S244" s="15">
        <v>40</v>
      </c>
      <c r="T244" s="15">
        <v>0</v>
      </c>
      <c r="U244" s="15">
        <v>0</v>
      </c>
      <c r="V244" s="15">
        <v>1</v>
      </c>
      <c r="W244" s="15">
        <v>480000</v>
      </c>
      <c r="X244" s="15">
        <v>1</v>
      </c>
      <c r="Y244" s="15">
        <v>1</v>
      </c>
      <c r="Z244" s="15">
        <v>1</v>
      </c>
      <c r="AA244" s="15">
        <f t="shared" si="115"/>
        <v>5</v>
      </c>
      <c r="AB244" s="193">
        <f t="shared" si="141"/>
        <v>600</v>
      </c>
      <c r="AC244" s="15">
        <v>1</v>
      </c>
      <c r="AD244" s="15">
        <v>1</v>
      </c>
      <c r="AE244" s="15">
        <v>5</v>
      </c>
      <c r="AF244" s="15">
        <v>3000</v>
      </c>
      <c r="AG244" s="15">
        <f t="shared" si="127"/>
        <v>3000</v>
      </c>
      <c r="AH244" s="15">
        <v>13.5</v>
      </c>
      <c r="AI244" s="27">
        <f t="shared" si="128"/>
        <v>600</v>
      </c>
      <c r="AM244" s="15">
        <f t="shared" si="129"/>
        <v>0</v>
      </c>
      <c r="AP244" s="15">
        <f t="shared" si="130"/>
        <v>3000</v>
      </c>
      <c r="AQ244" s="172">
        <f t="shared" si="116"/>
        <v>600</v>
      </c>
      <c r="AR244" s="27">
        <f t="shared" si="131"/>
        <v>1</v>
      </c>
      <c r="AS244" s="172">
        <f t="shared" si="132"/>
        <v>600</v>
      </c>
      <c r="AX244" s="15">
        <f t="shared" si="142"/>
        <v>0</v>
      </c>
      <c r="BI244" s="27">
        <f t="shared" si="133"/>
        <v>0</v>
      </c>
      <c r="BJ244" s="27">
        <f t="shared" si="134"/>
        <v>0</v>
      </c>
      <c r="BR244" s="27">
        <f t="shared" si="135"/>
        <v>0</v>
      </c>
      <c r="BS244" s="27">
        <f t="shared" si="136"/>
        <v>0</v>
      </c>
      <c r="BT244" s="15">
        <v>2</v>
      </c>
      <c r="BU244" s="15">
        <v>1</v>
      </c>
      <c r="BV244" s="15">
        <v>1</v>
      </c>
      <c r="BW244" s="15">
        <v>1</v>
      </c>
      <c r="BX244" s="15">
        <v>1</v>
      </c>
      <c r="BY244" s="15">
        <f t="shared" si="137"/>
        <v>1.2</v>
      </c>
      <c r="BZ244" s="15">
        <v>1</v>
      </c>
      <c r="CA244" s="15">
        <f t="shared" si="138"/>
        <v>1</v>
      </c>
      <c r="CB244" s="15">
        <v>4</v>
      </c>
      <c r="CC244" s="15">
        <f t="shared" si="139"/>
        <v>0</v>
      </c>
      <c r="CD244" s="15">
        <f t="shared" si="140"/>
        <v>1</v>
      </c>
      <c r="CE244" s="15">
        <v>3</v>
      </c>
      <c r="CF244" s="15">
        <v>10</v>
      </c>
      <c r="CG244" s="15">
        <v>1</v>
      </c>
      <c r="CH244" s="15">
        <v>1</v>
      </c>
      <c r="CI244" s="15">
        <v>2</v>
      </c>
      <c r="CJ244" s="15">
        <v>1</v>
      </c>
      <c r="CK244" s="15">
        <v>1</v>
      </c>
      <c r="CL244" s="15">
        <v>0</v>
      </c>
      <c r="CM244" s="15">
        <v>5</v>
      </c>
      <c r="CN244" s="15">
        <v>1</v>
      </c>
      <c r="CP244" s="15">
        <v>1</v>
      </c>
      <c r="CR244" s="15">
        <v>1</v>
      </c>
      <c r="CZ244" s="15">
        <v>3</v>
      </c>
      <c r="DA244" s="15">
        <v>2</v>
      </c>
      <c r="DB244" s="15">
        <v>2</v>
      </c>
      <c r="DC244" s="15">
        <v>2</v>
      </c>
      <c r="DD244" s="15">
        <v>1</v>
      </c>
      <c r="DE244" s="15">
        <v>2</v>
      </c>
      <c r="DF244" s="15">
        <v>3</v>
      </c>
      <c r="DG244" s="15">
        <v>2</v>
      </c>
      <c r="DL244" s="15">
        <v>3.4</v>
      </c>
      <c r="DM244" s="15">
        <v>4</v>
      </c>
      <c r="DN244" s="15">
        <v>4.25</v>
      </c>
      <c r="DO244" s="15">
        <v>4</v>
      </c>
      <c r="DP244" s="15">
        <v>4</v>
      </c>
      <c r="DQ244" s="15">
        <v>4.25</v>
      </c>
      <c r="DR244" s="27">
        <f t="shared" si="117"/>
        <v>3.9833333333333329</v>
      </c>
      <c r="DS244" s="15">
        <f t="shared" si="143"/>
        <v>0.83333333333333304</v>
      </c>
    </row>
    <row r="245" spans="1:123" x14ac:dyDescent="0.2">
      <c r="A245" s="15">
        <v>122</v>
      </c>
      <c r="B245" s="15">
        <v>512</v>
      </c>
      <c r="C245" s="15">
        <v>0</v>
      </c>
      <c r="D245" s="15">
        <v>3</v>
      </c>
      <c r="E245" s="15">
        <f t="shared" si="118"/>
        <v>0</v>
      </c>
      <c r="F245" s="15">
        <f t="shared" si="119"/>
        <v>1</v>
      </c>
      <c r="G245" s="15">
        <f t="shared" si="120"/>
        <v>0</v>
      </c>
      <c r="H245" s="15">
        <f t="shared" si="121"/>
        <v>0</v>
      </c>
      <c r="I245" s="15">
        <v>1</v>
      </c>
      <c r="J245" s="15">
        <v>50</v>
      </c>
      <c r="K245" s="15">
        <v>4</v>
      </c>
      <c r="L245" s="15">
        <f t="shared" si="122"/>
        <v>0</v>
      </c>
      <c r="M245" s="15">
        <f t="shared" si="123"/>
        <v>0</v>
      </c>
      <c r="N245" s="15">
        <f t="shared" si="124"/>
        <v>1</v>
      </c>
      <c r="O245" s="15">
        <f t="shared" si="125"/>
        <v>0</v>
      </c>
      <c r="P245" s="15">
        <f t="shared" si="126"/>
        <v>0</v>
      </c>
      <c r="Q245" s="15">
        <v>2</v>
      </c>
      <c r="R245" s="15">
        <v>4</v>
      </c>
      <c r="S245" s="15">
        <v>40</v>
      </c>
      <c r="T245" s="15">
        <v>0</v>
      </c>
      <c r="U245" s="15">
        <v>0</v>
      </c>
      <c r="V245" s="15">
        <v>1</v>
      </c>
      <c r="W245" s="15">
        <v>480000</v>
      </c>
      <c r="X245" s="15">
        <v>1</v>
      </c>
      <c r="Y245" s="15">
        <v>0</v>
      </c>
      <c r="Z245" s="15">
        <v>1</v>
      </c>
      <c r="AA245" s="15">
        <f t="shared" si="115"/>
        <v>5</v>
      </c>
      <c r="AB245" s="193">
        <f t="shared" si="141"/>
        <v>600</v>
      </c>
      <c r="AC245" s="159">
        <v>1</v>
      </c>
      <c r="AD245" s="159">
        <v>1</v>
      </c>
      <c r="AE245" s="159">
        <v>5</v>
      </c>
      <c r="AF245" s="159">
        <v>3000</v>
      </c>
      <c r="AG245" s="159">
        <f t="shared" si="127"/>
        <v>3000</v>
      </c>
      <c r="AH245" s="159">
        <v>15.5</v>
      </c>
      <c r="AI245" s="171">
        <f t="shared" si="128"/>
        <v>600</v>
      </c>
      <c r="AM245" s="15">
        <f t="shared" si="129"/>
        <v>0</v>
      </c>
      <c r="AP245" s="15">
        <f t="shared" si="130"/>
        <v>3000</v>
      </c>
      <c r="AQ245" s="172">
        <f t="shared" si="116"/>
        <v>600</v>
      </c>
      <c r="AR245" s="27">
        <f t="shared" si="131"/>
        <v>1</v>
      </c>
      <c r="AS245" s="172">
        <f t="shared" si="132"/>
        <v>600</v>
      </c>
      <c r="AX245" s="15">
        <f t="shared" si="142"/>
        <v>0</v>
      </c>
      <c r="BI245" s="27">
        <f t="shared" si="133"/>
        <v>0</v>
      </c>
      <c r="BJ245" s="27">
        <f t="shared" si="134"/>
        <v>0</v>
      </c>
      <c r="BR245" s="27">
        <f t="shared" si="135"/>
        <v>0</v>
      </c>
      <c r="BS245" s="27">
        <f t="shared" si="136"/>
        <v>0</v>
      </c>
      <c r="BT245" s="15">
        <v>2</v>
      </c>
      <c r="BU245" s="15">
        <v>1</v>
      </c>
      <c r="BV245" s="15">
        <v>1</v>
      </c>
      <c r="BW245" s="15">
        <v>1</v>
      </c>
      <c r="BX245" s="15">
        <v>1</v>
      </c>
      <c r="BY245" s="15">
        <f t="shared" si="137"/>
        <v>1.2</v>
      </c>
      <c r="BZ245" s="15">
        <v>1</v>
      </c>
      <c r="CA245" s="15">
        <f t="shared" si="138"/>
        <v>1</v>
      </c>
      <c r="CB245" s="15">
        <v>4</v>
      </c>
      <c r="CC245" s="15">
        <f t="shared" si="139"/>
        <v>0</v>
      </c>
      <c r="CD245" s="15">
        <f t="shared" si="140"/>
        <v>1</v>
      </c>
      <c r="CE245" s="15">
        <v>3</v>
      </c>
      <c r="CF245" s="15">
        <v>10</v>
      </c>
      <c r="CG245" s="15">
        <v>1</v>
      </c>
      <c r="CH245" s="15">
        <v>1</v>
      </c>
      <c r="CI245" s="15">
        <v>2</v>
      </c>
      <c r="CJ245" s="15">
        <v>1</v>
      </c>
      <c r="CK245" s="15">
        <v>1</v>
      </c>
      <c r="CL245" s="15">
        <v>0</v>
      </c>
      <c r="CM245" s="15">
        <v>5</v>
      </c>
      <c r="CN245" s="15">
        <v>1</v>
      </c>
      <c r="CP245" s="15">
        <v>1</v>
      </c>
      <c r="CR245" s="15">
        <v>1</v>
      </c>
      <c r="CZ245" s="15">
        <v>3</v>
      </c>
      <c r="DA245" s="15">
        <v>2</v>
      </c>
      <c r="DB245" s="15">
        <v>2</v>
      </c>
      <c r="DC245" s="15">
        <v>2</v>
      </c>
      <c r="DD245" s="15">
        <v>1</v>
      </c>
      <c r="DE245" s="15">
        <v>2</v>
      </c>
      <c r="DF245" s="15">
        <v>3</v>
      </c>
      <c r="DG245" s="15">
        <v>2</v>
      </c>
      <c r="DL245" s="27">
        <v>3.4</v>
      </c>
      <c r="DM245" s="27">
        <v>3</v>
      </c>
      <c r="DN245" s="27">
        <v>3.25</v>
      </c>
      <c r="DO245" s="27">
        <v>3</v>
      </c>
      <c r="DP245" s="27">
        <v>3</v>
      </c>
      <c r="DQ245" s="27">
        <v>3.25</v>
      </c>
      <c r="DR245" s="27">
        <f t="shared" si="117"/>
        <v>3.15</v>
      </c>
      <c r="DS245" s="15">
        <f t="shared" si="143"/>
        <v>0.72499999999999964</v>
      </c>
    </row>
    <row r="246" spans="1:123" x14ac:dyDescent="0.2">
      <c r="A246" s="15">
        <v>123</v>
      </c>
      <c r="B246" s="15">
        <v>513</v>
      </c>
      <c r="C246" s="15">
        <v>0</v>
      </c>
      <c r="D246" s="15">
        <v>3</v>
      </c>
      <c r="E246" s="15">
        <f t="shared" si="118"/>
        <v>0</v>
      </c>
      <c r="F246" s="15">
        <f t="shared" si="119"/>
        <v>1</v>
      </c>
      <c r="G246" s="15">
        <f t="shared" si="120"/>
        <v>0</v>
      </c>
      <c r="H246" s="15">
        <f t="shared" si="121"/>
        <v>0</v>
      </c>
      <c r="I246" s="15">
        <v>1</v>
      </c>
      <c r="J246" s="15">
        <v>48</v>
      </c>
      <c r="K246" s="15">
        <v>0</v>
      </c>
      <c r="L246" s="15">
        <f t="shared" si="122"/>
        <v>0</v>
      </c>
      <c r="M246" s="15">
        <f t="shared" si="123"/>
        <v>0</v>
      </c>
      <c r="N246" s="15">
        <f t="shared" si="124"/>
        <v>0</v>
      </c>
      <c r="O246" s="15">
        <f t="shared" si="125"/>
        <v>0</v>
      </c>
      <c r="P246" s="15">
        <f t="shared" si="126"/>
        <v>0</v>
      </c>
      <c r="Q246" s="15">
        <v>2</v>
      </c>
      <c r="R246" s="15">
        <v>3</v>
      </c>
      <c r="S246" s="15">
        <v>5</v>
      </c>
      <c r="T246" s="15">
        <v>0</v>
      </c>
      <c r="U246" s="15">
        <v>0</v>
      </c>
      <c r="V246" s="15">
        <v>1</v>
      </c>
      <c r="W246" s="15">
        <v>400000</v>
      </c>
      <c r="X246" s="15">
        <v>1</v>
      </c>
      <c r="Y246" s="15">
        <v>1</v>
      </c>
      <c r="Z246" s="15">
        <v>1</v>
      </c>
      <c r="AA246" s="15">
        <f t="shared" si="115"/>
        <v>1</v>
      </c>
      <c r="AB246" s="193">
        <f t="shared" si="141"/>
        <v>1000</v>
      </c>
      <c r="AC246" s="15">
        <v>8</v>
      </c>
      <c r="AD246" s="15">
        <v>1</v>
      </c>
      <c r="AE246" s="15">
        <v>1</v>
      </c>
      <c r="AF246" s="15">
        <v>1000</v>
      </c>
      <c r="AG246" s="15">
        <f t="shared" si="127"/>
        <v>1000</v>
      </c>
      <c r="AH246" s="15">
        <v>70</v>
      </c>
      <c r="AI246" s="27">
        <f t="shared" si="128"/>
        <v>1000</v>
      </c>
      <c r="AM246" s="15">
        <f t="shared" si="129"/>
        <v>0</v>
      </c>
      <c r="AP246" s="15">
        <f t="shared" si="130"/>
        <v>1000</v>
      </c>
      <c r="AQ246" s="172">
        <f t="shared" si="116"/>
        <v>1000</v>
      </c>
      <c r="AR246" s="27">
        <f t="shared" si="131"/>
        <v>1</v>
      </c>
      <c r="AS246" s="172">
        <f t="shared" si="132"/>
        <v>1000</v>
      </c>
      <c r="AX246" s="15">
        <f t="shared" si="142"/>
        <v>0</v>
      </c>
      <c r="BI246" s="27">
        <f t="shared" si="133"/>
        <v>0</v>
      </c>
      <c r="BJ246" s="27">
        <f t="shared" si="134"/>
        <v>0</v>
      </c>
      <c r="BR246" s="27">
        <f t="shared" si="135"/>
        <v>0</v>
      </c>
      <c r="BS246" s="27">
        <f t="shared" si="136"/>
        <v>0</v>
      </c>
      <c r="BT246" s="15">
        <v>2</v>
      </c>
      <c r="BU246" s="15">
        <v>1.3333333333333333</v>
      </c>
      <c r="BV246" s="15">
        <v>1</v>
      </c>
      <c r="BW246" s="15">
        <v>1</v>
      </c>
      <c r="BX246" s="15">
        <v>3.5</v>
      </c>
      <c r="BY246" s="15">
        <f t="shared" si="137"/>
        <v>1.7666666666666664</v>
      </c>
      <c r="BZ246" s="15">
        <v>1</v>
      </c>
      <c r="CA246" s="15">
        <f t="shared" si="138"/>
        <v>1</v>
      </c>
      <c r="CB246" s="15">
        <v>4</v>
      </c>
      <c r="CC246" s="15">
        <f t="shared" si="139"/>
        <v>0</v>
      </c>
      <c r="CD246" s="15">
        <f t="shared" si="140"/>
        <v>1</v>
      </c>
      <c r="CE246" s="15">
        <v>1</v>
      </c>
      <c r="CF246" s="15">
        <v>10</v>
      </c>
      <c r="CG246" s="15">
        <v>1</v>
      </c>
      <c r="CH246" s="15">
        <v>4</v>
      </c>
      <c r="CI246" s="15">
        <v>0</v>
      </c>
      <c r="CJ246" s="15">
        <v>1</v>
      </c>
      <c r="CK246" s="15">
        <v>1</v>
      </c>
      <c r="CL246" s="15">
        <v>1</v>
      </c>
      <c r="CN246" s="15">
        <v>1</v>
      </c>
      <c r="CP246" s="15">
        <v>1</v>
      </c>
      <c r="CR246" s="15">
        <v>0</v>
      </c>
      <c r="CZ246" s="15">
        <v>1</v>
      </c>
      <c r="DA246" s="15">
        <v>2</v>
      </c>
      <c r="DB246" s="15">
        <v>2</v>
      </c>
      <c r="DC246" s="15">
        <v>2</v>
      </c>
      <c r="DD246" s="15">
        <v>3</v>
      </c>
      <c r="DE246" s="15">
        <v>2</v>
      </c>
      <c r="DF246" s="15">
        <v>3</v>
      </c>
      <c r="DG246" s="15">
        <v>2</v>
      </c>
      <c r="DL246" s="15">
        <v>2.8</v>
      </c>
      <c r="DM246" s="15">
        <v>3</v>
      </c>
      <c r="DN246" s="15">
        <v>2.25</v>
      </c>
      <c r="DO246" s="15">
        <v>2</v>
      </c>
      <c r="DP246" s="15">
        <v>2</v>
      </c>
      <c r="DQ246" s="15">
        <v>2.5</v>
      </c>
      <c r="DR246" s="27">
        <f t="shared" si="117"/>
        <v>2.4250000000000003</v>
      </c>
      <c r="DS246" s="15">
        <f t="shared" si="143"/>
        <v>0.16666666666666696</v>
      </c>
    </row>
    <row r="247" spans="1:123" x14ac:dyDescent="0.2">
      <c r="A247" s="15">
        <v>123</v>
      </c>
      <c r="B247" s="15">
        <v>513</v>
      </c>
      <c r="C247" s="15">
        <v>0</v>
      </c>
      <c r="D247" s="15">
        <v>3</v>
      </c>
      <c r="E247" s="15">
        <f t="shared" si="118"/>
        <v>0</v>
      </c>
      <c r="F247" s="15">
        <f t="shared" si="119"/>
        <v>1</v>
      </c>
      <c r="G247" s="15">
        <f t="shared" si="120"/>
        <v>0</v>
      </c>
      <c r="H247" s="15">
        <f t="shared" si="121"/>
        <v>0</v>
      </c>
      <c r="I247" s="15">
        <v>1</v>
      </c>
      <c r="J247" s="15">
        <v>48</v>
      </c>
      <c r="K247" s="15">
        <v>0</v>
      </c>
      <c r="L247" s="15">
        <f t="shared" si="122"/>
        <v>0</v>
      </c>
      <c r="M247" s="15">
        <f t="shared" si="123"/>
        <v>0</v>
      </c>
      <c r="N247" s="15">
        <f t="shared" si="124"/>
        <v>0</v>
      </c>
      <c r="O247" s="15">
        <f t="shared" si="125"/>
        <v>0</v>
      </c>
      <c r="P247" s="15">
        <f t="shared" si="126"/>
        <v>0</v>
      </c>
      <c r="Q247" s="15">
        <v>2</v>
      </c>
      <c r="R247" s="15">
        <v>3</v>
      </c>
      <c r="S247" s="15">
        <v>5</v>
      </c>
      <c r="T247" s="15">
        <v>0</v>
      </c>
      <c r="U247" s="15">
        <v>0</v>
      </c>
      <c r="V247" s="15">
        <v>1</v>
      </c>
      <c r="W247" s="15">
        <v>400000</v>
      </c>
      <c r="X247" s="15">
        <v>1</v>
      </c>
      <c r="Y247" s="15">
        <v>0</v>
      </c>
      <c r="Z247" s="15">
        <v>1</v>
      </c>
      <c r="AA247" s="15">
        <f t="shared" si="115"/>
        <v>1</v>
      </c>
      <c r="AB247" s="193">
        <f t="shared" si="141"/>
        <v>1000</v>
      </c>
      <c r="AC247" s="159">
        <v>8</v>
      </c>
      <c r="AD247" s="159">
        <v>1</v>
      </c>
      <c r="AE247" s="159">
        <v>1</v>
      </c>
      <c r="AF247" s="159">
        <v>1000</v>
      </c>
      <c r="AG247" s="159">
        <f t="shared" si="127"/>
        <v>1000</v>
      </c>
      <c r="AH247" s="159">
        <v>50</v>
      </c>
      <c r="AI247" s="171">
        <f t="shared" si="128"/>
        <v>1000</v>
      </c>
      <c r="AM247" s="15">
        <f t="shared" si="129"/>
        <v>0</v>
      </c>
      <c r="AP247" s="15">
        <f t="shared" si="130"/>
        <v>1000</v>
      </c>
      <c r="AQ247" s="172">
        <f t="shared" si="116"/>
        <v>1000</v>
      </c>
      <c r="AR247" s="27">
        <f t="shared" si="131"/>
        <v>1</v>
      </c>
      <c r="AS247" s="172">
        <f t="shared" si="132"/>
        <v>1000</v>
      </c>
      <c r="AX247" s="15">
        <f t="shared" si="142"/>
        <v>0</v>
      </c>
      <c r="BI247" s="27">
        <f t="shared" si="133"/>
        <v>0</v>
      </c>
      <c r="BJ247" s="27">
        <f t="shared" si="134"/>
        <v>0</v>
      </c>
      <c r="BR247" s="27">
        <f t="shared" si="135"/>
        <v>0</v>
      </c>
      <c r="BS247" s="27">
        <f t="shared" si="136"/>
        <v>0</v>
      </c>
      <c r="BT247" s="15">
        <v>2</v>
      </c>
      <c r="BU247" s="15">
        <v>1.3333333333333333</v>
      </c>
      <c r="BV247" s="15">
        <v>1</v>
      </c>
      <c r="BW247" s="15">
        <v>1</v>
      </c>
      <c r="BX247" s="15">
        <v>3.5</v>
      </c>
      <c r="BY247" s="15">
        <f t="shared" si="137"/>
        <v>1.7666666666666664</v>
      </c>
      <c r="BZ247" s="15">
        <v>1</v>
      </c>
      <c r="CA247" s="15">
        <f t="shared" si="138"/>
        <v>1</v>
      </c>
      <c r="CB247" s="15">
        <v>4</v>
      </c>
      <c r="CC247" s="15">
        <f t="shared" si="139"/>
        <v>0</v>
      </c>
      <c r="CD247" s="15">
        <f t="shared" si="140"/>
        <v>1</v>
      </c>
      <c r="CE247" s="15">
        <v>1</v>
      </c>
      <c r="CF247" s="15">
        <v>10</v>
      </c>
      <c r="CG247" s="15">
        <v>1</v>
      </c>
      <c r="CH247" s="15">
        <v>4</v>
      </c>
      <c r="CI247" s="15">
        <v>0</v>
      </c>
      <c r="CJ247" s="15">
        <v>1</v>
      </c>
      <c r="CK247" s="15">
        <v>1</v>
      </c>
      <c r="CL247" s="15">
        <v>1</v>
      </c>
      <c r="CN247" s="15">
        <v>1</v>
      </c>
      <c r="CP247" s="15">
        <v>1</v>
      </c>
      <c r="CR247" s="15">
        <v>0</v>
      </c>
      <c r="CZ247" s="15">
        <v>1</v>
      </c>
      <c r="DA247" s="15">
        <v>2</v>
      </c>
      <c r="DB247" s="15">
        <v>2</v>
      </c>
      <c r="DC247" s="15">
        <v>2</v>
      </c>
      <c r="DD247" s="15">
        <v>3</v>
      </c>
      <c r="DE247" s="15">
        <v>2</v>
      </c>
      <c r="DF247" s="15">
        <v>3</v>
      </c>
      <c r="DG247" s="15">
        <v>2</v>
      </c>
      <c r="DL247" s="27">
        <v>2.8</v>
      </c>
      <c r="DM247" s="27">
        <v>2</v>
      </c>
      <c r="DN247" s="27">
        <v>2.25</v>
      </c>
      <c r="DO247" s="27">
        <v>2</v>
      </c>
      <c r="DP247" s="27">
        <v>2</v>
      </c>
      <c r="DQ247" s="27">
        <v>2.5</v>
      </c>
      <c r="DR247" s="27">
        <f t="shared" si="117"/>
        <v>2.2583333333333333</v>
      </c>
      <c r="DS247" s="15">
        <f t="shared" si="143"/>
        <v>-1.0944444444444446</v>
      </c>
    </row>
    <row r="248" spans="1:123" x14ac:dyDescent="0.2">
      <c r="A248" s="15">
        <v>124</v>
      </c>
      <c r="B248" s="15">
        <v>514</v>
      </c>
      <c r="C248" s="15">
        <v>0</v>
      </c>
      <c r="D248" s="15">
        <v>3</v>
      </c>
      <c r="E248" s="15">
        <f t="shared" si="118"/>
        <v>0</v>
      </c>
      <c r="F248" s="15">
        <f t="shared" si="119"/>
        <v>1</v>
      </c>
      <c r="G248" s="15">
        <f t="shared" si="120"/>
        <v>0</v>
      </c>
      <c r="H248" s="15">
        <f t="shared" si="121"/>
        <v>0</v>
      </c>
      <c r="I248" s="15">
        <v>0</v>
      </c>
      <c r="J248" s="15">
        <v>45</v>
      </c>
      <c r="K248" s="15">
        <v>5</v>
      </c>
      <c r="L248" s="15">
        <f t="shared" si="122"/>
        <v>0</v>
      </c>
      <c r="M248" s="15">
        <f t="shared" si="123"/>
        <v>0</v>
      </c>
      <c r="N248" s="15">
        <f t="shared" si="124"/>
        <v>0</v>
      </c>
      <c r="O248" s="15">
        <f t="shared" si="125"/>
        <v>1</v>
      </c>
      <c r="P248" s="15">
        <f t="shared" si="126"/>
        <v>0</v>
      </c>
      <c r="Q248" s="15">
        <v>2</v>
      </c>
      <c r="R248" s="15">
        <v>3</v>
      </c>
      <c r="S248" s="15">
        <v>10</v>
      </c>
      <c r="T248" s="15">
        <v>0</v>
      </c>
      <c r="U248" s="15">
        <v>1</v>
      </c>
      <c r="V248" s="15">
        <v>1</v>
      </c>
      <c r="W248" s="15">
        <v>400000</v>
      </c>
      <c r="X248" s="15">
        <v>1</v>
      </c>
      <c r="Y248" s="15">
        <v>1</v>
      </c>
      <c r="Z248" s="15">
        <v>1</v>
      </c>
      <c r="AA248" s="15">
        <f t="shared" si="115"/>
        <v>16</v>
      </c>
      <c r="AB248" s="193">
        <f t="shared" si="141"/>
        <v>187.5</v>
      </c>
      <c r="AC248" s="15">
        <v>1</v>
      </c>
      <c r="AD248" s="15">
        <v>1</v>
      </c>
      <c r="AE248" s="15">
        <v>16</v>
      </c>
      <c r="AF248" s="15">
        <v>3000</v>
      </c>
      <c r="AG248" s="15">
        <f t="shared" si="127"/>
        <v>3000</v>
      </c>
      <c r="AH248" s="15">
        <v>18</v>
      </c>
      <c r="AI248" s="27">
        <f t="shared" si="128"/>
        <v>187.5</v>
      </c>
      <c r="AM248" s="15">
        <f t="shared" si="129"/>
        <v>0</v>
      </c>
      <c r="AP248" s="15">
        <f t="shared" si="130"/>
        <v>3000</v>
      </c>
      <c r="AQ248" s="172">
        <f t="shared" si="116"/>
        <v>187.5</v>
      </c>
      <c r="AR248" s="27">
        <f t="shared" si="131"/>
        <v>1</v>
      </c>
      <c r="AS248" s="172">
        <f t="shared" si="132"/>
        <v>187.5</v>
      </c>
      <c r="AX248" s="15">
        <f t="shared" si="142"/>
        <v>0</v>
      </c>
      <c r="BI248" s="27">
        <f t="shared" si="133"/>
        <v>0</v>
      </c>
      <c r="BJ248" s="27">
        <f t="shared" si="134"/>
        <v>0</v>
      </c>
      <c r="BR248" s="27">
        <f t="shared" si="135"/>
        <v>0</v>
      </c>
      <c r="BS248" s="27">
        <f t="shared" si="136"/>
        <v>0</v>
      </c>
      <c r="BT248" s="15">
        <v>2</v>
      </c>
      <c r="BU248" s="15">
        <v>2.6666666666666665</v>
      </c>
      <c r="BV248" s="15">
        <v>2</v>
      </c>
      <c r="BW248" s="15">
        <v>2</v>
      </c>
      <c r="BX248" s="15">
        <v>2</v>
      </c>
      <c r="BY248" s="15">
        <f t="shared" si="137"/>
        <v>2.1333333333333333</v>
      </c>
      <c r="BZ248" s="15">
        <v>2</v>
      </c>
      <c r="CA248" s="15">
        <f t="shared" si="138"/>
        <v>0</v>
      </c>
      <c r="CB248" s="15">
        <v>5</v>
      </c>
      <c r="CC248" s="15" t="s">
        <v>1008</v>
      </c>
      <c r="CD248" s="15" t="s">
        <v>1008</v>
      </c>
      <c r="CE248" s="15" t="s">
        <v>1007</v>
      </c>
      <c r="CH248" s="15" t="s">
        <v>1007</v>
      </c>
      <c r="CK248" s="15" t="s">
        <v>1007</v>
      </c>
      <c r="CL248" s="15" t="s">
        <v>1007</v>
      </c>
      <c r="CN248" s="15" t="s">
        <v>1007</v>
      </c>
      <c r="CP248" s="15" t="s">
        <v>1007</v>
      </c>
      <c r="CR248" s="15" t="s">
        <v>1007</v>
      </c>
      <c r="CZ248" s="15">
        <v>2</v>
      </c>
      <c r="DA248" s="15">
        <v>4</v>
      </c>
      <c r="DB248" s="15">
        <v>1</v>
      </c>
      <c r="DC248" s="15">
        <v>4</v>
      </c>
      <c r="DD248" s="15">
        <v>3</v>
      </c>
      <c r="DE248" s="15">
        <v>4</v>
      </c>
      <c r="DF248" s="15">
        <v>3</v>
      </c>
      <c r="DG248" s="15">
        <v>4</v>
      </c>
      <c r="DL248" s="15">
        <v>3.8</v>
      </c>
      <c r="DM248" s="15">
        <v>3.6666666666666665</v>
      </c>
      <c r="DN248" s="15">
        <v>3.25</v>
      </c>
      <c r="DO248" s="15">
        <v>3.4</v>
      </c>
      <c r="DP248" s="15">
        <v>3</v>
      </c>
      <c r="DQ248" s="15">
        <v>3</v>
      </c>
      <c r="DR248" s="27">
        <f t="shared" si="117"/>
        <v>3.3527777777777779</v>
      </c>
      <c r="DS248" s="15">
        <f t="shared" si="143"/>
        <v>0.35277777777777786</v>
      </c>
    </row>
    <row r="249" spans="1:123" x14ac:dyDescent="0.2">
      <c r="A249" s="15">
        <v>124</v>
      </c>
      <c r="B249" s="15">
        <v>514</v>
      </c>
      <c r="C249" s="15">
        <v>0</v>
      </c>
      <c r="D249" s="15">
        <v>3</v>
      </c>
      <c r="E249" s="15">
        <f t="shared" si="118"/>
        <v>0</v>
      </c>
      <c r="F249" s="15">
        <f t="shared" si="119"/>
        <v>1</v>
      </c>
      <c r="G249" s="15">
        <f t="shared" si="120"/>
        <v>0</v>
      </c>
      <c r="H249" s="15">
        <f t="shared" si="121"/>
        <v>0</v>
      </c>
      <c r="I249" s="15">
        <v>0</v>
      </c>
      <c r="J249" s="15">
        <v>45</v>
      </c>
      <c r="K249" s="15">
        <v>5</v>
      </c>
      <c r="L249" s="15">
        <f t="shared" si="122"/>
        <v>0</v>
      </c>
      <c r="M249" s="15">
        <f t="shared" si="123"/>
        <v>0</v>
      </c>
      <c r="N249" s="15">
        <f t="shared" si="124"/>
        <v>0</v>
      </c>
      <c r="O249" s="15">
        <f t="shared" si="125"/>
        <v>1</v>
      </c>
      <c r="P249" s="15">
        <f t="shared" si="126"/>
        <v>0</v>
      </c>
      <c r="Q249" s="15">
        <v>2</v>
      </c>
      <c r="R249" s="15">
        <v>3</v>
      </c>
      <c r="S249" s="15">
        <v>10</v>
      </c>
      <c r="T249" s="15">
        <v>0</v>
      </c>
      <c r="U249" s="15">
        <v>1</v>
      </c>
      <c r="V249" s="15">
        <v>1</v>
      </c>
      <c r="W249" s="15">
        <v>400000</v>
      </c>
      <c r="X249" s="15">
        <v>1</v>
      </c>
      <c r="Y249" s="15">
        <v>0</v>
      </c>
      <c r="Z249" s="15">
        <v>1</v>
      </c>
      <c r="AA249" s="15">
        <f t="shared" si="115"/>
        <v>16</v>
      </c>
      <c r="AB249" s="193">
        <f t="shared" si="141"/>
        <v>162.5</v>
      </c>
      <c r="AC249" s="159">
        <v>1</v>
      </c>
      <c r="AD249" s="159">
        <v>1</v>
      </c>
      <c r="AE249" s="159">
        <v>16</v>
      </c>
      <c r="AF249" s="159">
        <v>2600</v>
      </c>
      <c r="AG249" s="159">
        <f t="shared" si="127"/>
        <v>2600</v>
      </c>
      <c r="AH249" s="159">
        <v>15.6</v>
      </c>
      <c r="AI249" s="171">
        <f t="shared" si="128"/>
        <v>162.5</v>
      </c>
      <c r="AM249" s="15">
        <f t="shared" si="129"/>
        <v>0</v>
      </c>
      <c r="AP249" s="15">
        <f t="shared" si="130"/>
        <v>2600</v>
      </c>
      <c r="AQ249" s="172">
        <f t="shared" si="116"/>
        <v>162.5</v>
      </c>
      <c r="AR249" s="27">
        <f t="shared" si="131"/>
        <v>1</v>
      </c>
      <c r="AS249" s="172">
        <f t="shared" si="132"/>
        <v>162.5</v>
      </c>
      <c r="AX249" s="15">
        <f t="shared" si="142"/>
        <v>0</v>
      </c>
      <c r="BI249" s="27">
        <f t="shared" si="133"/>
        <v>0</v>
      </c>
      <c r="BJ249" s="27">
        <f t="shared" si="134"/>
        <v>0</v>
      </c>
      <c r="BR249" s="27">
        <f t="shared" si="135"/>
        <v>0</v>
      </c>
      <c r="BS249" s="27">
        <f t="shared" si="136"/>
        <v>0</v>
      </c>
      <c r="BT249" s="15">
        <v>2</v>
      </c>
      <c r="BU249" s="15">
        <v>2.6666666666666665</v>
      </c>
      <c r="BV249" s="15">
        <v>2</v>
      </c>
      <c r="BW249" s="15">
        <v>2</v>
      </c>
      <c r="BX249" s="15">
        <v>2</v>
      </c>
      <c r="BY249" s="15">
        <f t="shared" si="137"/>
        <v>2.1333333333333333</v>
      </c>
      <c r="BZ249" s="15">
        <v>2</v>
      </c>
      <c r="CA249" s="15">
        <f t="shared" si="138"/>
        <v>0</v>
      </c>
      <c r="CB249" s="15">
        <v>5</v>
      </c>
      <c r="CC249" s="15" t="s">
        <v>1008</v>
      </c>
      <c r="CD249" s="15" t="s">
        <v>1008</v>
      </c>
      <c r="CE249" s="15" t="s">
        <v>1007</v>
      </c>
      <c r="CH249" s="15" t="s">
        <v>1007</v>
      </c>
      <c r="CK249" s="15" t="s">
        <v>1007</v>
      </c>
      <c r="CL249" s="15" t="s">
        <v>1007</v>
      </c>
      <c r="CN249" s="15" t="s">
        <v>1007</v>
      </c>
      <c r="CP249" s="15" t="s">
        <v>1007</v>
      </c>
      <c r="CR249" s="15" t="s">
        <v>1007</v>
      </c>
      <c r="CZ249" s="15">
        <v>2</v>
      </c>
      <c r="DA249" s="15">
        <v>4</v>
      </c>
      <c r="DB249" s="15">
        <v>1</v>
      </c>
      <c r="DC249" s="15">
        <v>4</v>
      </c>
      <c r="DD249" s="15">
        <v>3</v>
      </c>
      <c r="DE249" s="15">
        <v>4</v>
      </c>
      <c r="DF249" s="15">
        <v>3</v>
      </c>
      <c r="DG249" s="15">
        <v>4</v>
      </c>
      <c r="DL249" s="27">
        <v>3</v>
      </c>
      <c r="DM249" s="27">
        <v>3</v>
      </c>
      <c r="DN249" s="27">
        <v>3</v>
      </c>
      <c r="DO249" s="27">
        <v>3</v>
      </c>
      <c r="DP249" s="27">
        <v>3</v>
      </c>
      <c r="DQ249" s="27">
        <v>3</v>
      </c>
      <c r="DR249" s="27">
        <f t="shared" si="117"/>
        <v>3</v>
      </c>
      <c r="DS249" s="15">
        <f t="shared" si="143"/>
        <v>0.77777777777777768</v>
      </c>
    </row>
    <row r="250" spans="1:123" x14ac:dyDescent="0.2">
      <c r="A250" s="15">
        <v>125</v>
      </c>
      <c r="B250" s="15">
        <v>515</v>
      </c>
      <c r="C250" s="15">
        <v>0</v>
      </c>
      <c r="D250" s="15">
        <v>3</v>
      </c>
      <c r="E250" s="15">
        <f t="shared" si="118"/>
        <v>0</v>
      </c>
      <c r="F250" s="15">
        <f t="shared" si="119"/>
        <v>1</v>
      </c>
      <c r="G250" s="15">
        <f t="shared" si="120"/>
        <v>0</v>
      </c>
      <c r="H250" s="15">
        <f t="shared" si="121"/>
        <v>0</v>
      </c>
      <c r="I250" s="15">
        <v>0</v>
      </c>
      <c r="J250" s="15">
        <v>50</v>
      </c>
      <c r="K250" s="15">
        <v>1</v>
      </c>
      <c r="L250" s="15">
        <f t="shared" si="122"/>
        <v>0</v>
      </c>
      <c r="M250" s="15">
        <f t="shared" si="123"/>
        <v>0</v>
      </c>
      <c r="N250" s="15">
        <f t="shared" si="124"/>
        <v>0</v>
      </c>
      <c r="O250" s="15">
        <f t="shared" si="125"/>
        <v>0</v>
      </c>
      <c r="P250" s="15">
        <f t="shared" si="126"/>
        <v>0</v>
      </c>
      <c r="Q250" s="15">
        <v>1</v>
      </c>
      <c r="R250" s="15">
        <v>2</v>
      </c>
      <c r="S250" s="15">
        <v>10</v>
      </c>
      <c r="T250" s="15">
        <v>0</v>
      </c>
      <c r="U250" s="15">
        <v>1</v>
      </c>
      <c r="V250" s="15">
        <v>0</v>
      </c>
      <c r="W250" s="15">
        <v>0</v>
      </c>
      <c r="X250" s="15">
        <v>1</v>
      </c>
      <c r="Y250" s="15">
        <v>1</v>
      </c>
      <c r="Z250" s="15">
        <v>1</v>
      </c>
      <c r="AA250" s="15">
        <f t="shared" si="115"/>
        <v>16</v>
      </c>
      <c r="AB250" s="193">
        <f t="shared" si="141"/>
        <v>125</v>
      </c>
      <c r="AC250" s="15">
        <v>1</v>
      </c>
      <c r="AD250" s="15">
        <v>1</v>
      </c>
      <c r="AE250" s="15">
        <v>16</v>
      </c>
      <c r="AF250" s="15">
        <v>2000</v>
      </c>
      <c r="AG250" s="15">
        <f t="shared" si="127"/>
        <v>2000</v>
      </c>
      <c r="AH250" s="15">
        <v>18</v>
      </c>
      <c r="AI250" s="27">
        <f t="shared" si="128"/>
        <v>125</v>
      </c>
      <c r="AM250" s="15">
        <f t="shared" si="129"/>
        <v>0</v>
      </c>
      <c r="AP250" s="15">
        <f t="shared" si="130"/>
        <v>2000</v>
      </c>
      <c r="AQ250" s="172">
        <f t="shared" si="116"/>
        <v>125</v>
      </c>
      <c r="AR250" s="27">
        <f t="shared" si="131"/>
        <v>1</v>
      </c>
      <c r="AS250" s="172">
        <f t="shared" si="132"/>
        <v>125</v>
      </c>
      <c r="AX250" s="15">
        <f t="shared" si="142"/>
        <v>0</v>
      </c>
      <c r="BI250" s="27">
        <f t="shared" si="133"/>
        <v>0</v>
      </c>
      <c r="BJ250" s="27">
        <f t="shared" si="134"/>
        <v>0</v>
      </c>
      <c r="BR250" s="27">
        <f t="shared" si="135"/>
        <v>0</v>
      </c>
      <c r="BS250" s="27">
        <f t="shared" si="136"/>
        <v>0</v>
      </c>
      <c r="BT250" s="15">
        <v>1</v>
      </c>
      <c r="BU250" s="15">
        <v>1</v>
      </c>
      <c r="BV250" s="15">
        <v>1</v>
      </c>
      <c r="BW250" s="15">
        <v>2</v>
      </c>
      <c r="BX250" s="15">
        <v>1.5</v>
      </c>
      <c r="BY250" s="15">
        <f t="shared" si="137"/>
        <v>1.3</v>
      </c>
      <c r="BZ250" s="15">
        <v>1</v>
      </c>
      <c r="CA250" s="15">
        <f t="shared" si="138"/>
        <v>1</v>
      </c>
      <c r="CB250" s="15">
        <v>4</v>
      </c>
      <c r="CC250" s="15">
        <f t="shared" si="139"/>
        <v>0</v>
      </c>
      <c r="CD250" s="15">
        <f t="shared" si="140"/>
        <v>1</v>
      </c>
      <c r="CE250" s="15">
        <v>2</v>
      </c>
      <c r="CF250" s="15">
        <v>10</v>
      </c>
      <c r="CG250" s="15">
        <v>1</v>
      </c>
      <c r="CH250" s="15">
        <v>4</v>
      </c>
      <c r="CI250" s="15">
        <v>0</v>
      </c>
      <c r="CJ250" s="15">
        <v>1</v>
      </c>
      <c r="CK250" s="15">
        <v>0</v>
      </c>
      <c r="CL250" s="15" t="s">
        <v>1007</v>
      </c>
      <c r="CN250" s="15" t="s">
        <v>1007</v>
      </c>
      <c r="CP250" s="15" t="s">
        <v>1007</v>
      </c>
      <c r="CR250" s="15" t="s">
        <v>1007</v>
      </c>
      <c r="CT250" s="15">
        <v>0</v>
      </c>
      <c r="CU250" s="15">
        <v>0</v>
      </c>
      <c r="CV250" s="15">
        <v>1</v>
      </c>
      <c r="CW250" s="15">
        <v>0</v>
      </c>
      <c r="CX250" s="15">
        <v>0</v>
      </c>
      <c r="CY250" s="15">
        <v>0</v>
      </c>
      <c r="CZ250" s="15">
        <v>1</v>
      </c>
      <c r="DA250" s="15">
        <v>2</v>
      </c>
      <c r="DB250" s="15">
        <v>2</v>
      </c>
      <c r="DC250" s="15">
        <v>2</v>
      </c>
      <c r="DD250" s="15">
        <v>3</v>
      </c>
      <c r="DE250" s="15">
        <v>2</v>
      </c>
      <c r="DF250" s="15">
        <v>3</v>
      </c>
      <c r="DG250" s="15">
        <v>2</v>
      </c>
      <c r="DL250" s="15">
        <v>3</v>
      </c>
      <c r="DM250" s="15">
        <v>2.3333333333333335</v>
      </c>
      <c r="DN250" s="15">
        <v>2</v>
      </c>
      <c r="DO250" s="15">
        <v>2</v>
      </c>
      <c r="DP250" s="15">
        <v>2</v>
      </c>
      <c r="DQ250" s="15">
        <v>2</v>
      </c>
      <c r="DR250" s="27">
        <f t="shared" si="117"/>
        <v>2.2222222222222223</v>
      </c>
      <c r="DS250" s="164">
        <f t="shared" si="143"/>
        <v>-0.22222222222222188</v>
      </c>
    </row>
    <row r="251" spans="1:123" x14ac:dyDescent="0.2">
      <c r="A251" s="15">
        <v>125</v>
      </c>
      <c r="B251" s="15">
        <v>515</v>
      </c>
      <c r="C251" s="15">
        <v>0</v>
      </c>
      <c r="D251" s="15">
        <v>3</v>
      </c>
      <c r="E251" s="15">
        <f t="shared" si="118"/>
        <v>0</v>
      </c>
      <c r="F251" s="15">
        <f t="shared" si="119"/>
        <v>1</v>
      </c>
      <c r="G251" s="15">
        <f t="shared" si="120"/>
        <v>0</v>
      </c>
      <c r="H251" s="15">
        <f t="shared" si="121"/>
        <v>0</v>
      </c>
      <c r="I251" s="15">
        <v>0</v>
      </c>
      <c r="J251" s="15">
        <v>50</v>
      </c>
      <c r="K251" s="15">
        <v>1</v>
      </c>
      <c r="L251" s="15">
        <f t="shared" si="122"/>
        <v>0</v>
      </c>
      <c r="M251" s="15">
        <f t="shared" si="123"/>
        <v>0</v>
      </c>
      <c r="N251" s="15">
        <f t="shared" si="124"/>
        <v>0</v>
      </c>
      <c r="O251" s="15">
        <f t="shared" si="125"/>
        <v>0</v>
      </c>
      <c r="P251" s="15">
        <f t="shared" si="126"/>
        <v>0</v>
      </c>
      <c r="Q251" s="15">
        <v>1</v>
      </c>
      <c r="R251" s="15">
        <v>2</v>
      </c>
      <c r="S251" s="15">
        <v>10</v>
      </c>
      <c r="T251" s="15">
        <v>0</v>
      </c>
      <c r="U251" s="15">
        <v>1</v>
      </c>
      <c r="V251" s="15">
        <v>0</v>
      </c>
      <c r="W251" s="15">
        <v>0</v>
      </c>
      <c r="X251" s="15">
        <v>1</v>
      </c>
      <c r="Y251" s="15">
        <v>0</v>
      </c>
      <c r="Z251" s="15">
        <v>1</v>
      </c>
      <c r="AA251" s="15">
        <f t="shared" si="115"/>
        <v>16</v>
      </c>
      <c r="AB251" s="193">
        <f t="shared" si="141"/>
        <v>125</v>
      </c>
      <c r="AC251" s="159">
        <v>1</v>
      </c>
      <c r="AD251" s="159">
        <v>1</v>
      </c>
      <c r="AE251" s="159">
        <v>16</v>
      </c>
      <c r="AF251" s="159">
        <v>2000</v>
      </c>
      <c r="AG251" s="159">
        <f t="shared" si="127"/>
        <v>2000</v>
      </c>
      <c r="AH251" s="159">
        <v>16</v>
      </c>
      <c r="AI251" s="171">
        <f t="shared" si="128"/>
        <v>125</v>
      </c>
      <c r="AM251" s="15">
        <f t="shared" si="129"/>
        <v>0</v>
      </c>
      <c r="AP251" s="15">
        <f t="shared" si="130"/>
        <v>2000</v>
      </c>
      <c r="AQ251" s="172">
        <f t="shared" si="116"/>
        <v>125</v>
      </c>
      <c r="AR251" s="27">
        <f t="shared" si="131"/>
        <v>1</v>
      </c>
      <c r="AS251" s="172">
        <f t="shared" si="132"/>
        <v>125</v>
      </c>
      <c r="AX251" s="15">
        <f t="shared" si="142"/>
        <v>0</v>
      </c>
      <c r="BI251" s="27">
        <f t="shared" si="133"/>
        <v>0</v>
      </c>
      <c r="BJ251" s="27">
        <f t="shared" si="134"/>
        <v>0</v>
      </c>
      <c r="BR251" s="27">
        <f t="shared" si="135"/>
        <v>0</v>
      </c>
      <c r="BS251" s="27">
        <f t="shared" si="136"/>
        <v>0</v>
      </c>
      <c r="BT251" s="15">
        <v>1</v>
      </c>
      <c r="BU251" s="15">
        <v>1</v>
      </c>
      <c r="BV251" s="15">
        <v>1</v>
      </c>
      <c r="BW251" s="15">
        <v>2</v>
      </c>
      <c r="BX251" s="15">
        <v>1.5</v>
      </c>
      <c r="BY251" s="15">
        <f t="shared" si="137"/>
        <v>1.3</v>
      </c>
      <c r="BZ251" s="15">
        <v>1</v>
      </c>
      <c r="CA251" s="15">
        <f t="shared" si="138"/>
        <v>1</v>
      </c>
      <c r="CB251" s="15">
        <v>4</v>
      </c>
      <c r="CC251" s="15">
        <f t="shared" si="139"/>
        <v>0</v>
      </c>
      <c r="CD251" s="15">
        <f t="shared" si="140"/>
        <v>1</v>
      </c>
      <c r="CE251" s="15">
        <v>2</v>
      </c>
      <c r="CF251" s="15">
        <v>10</v>
      </c>
      <c r="CG251" s="15">
        <v>1</v>
      </c>
      <c r="CH251" s="15">
        <v>4</v>
      </c>
      <c r="CI251" s="15">
        <v>0</v>
      </c>
      <c r="CJ251" s="15">
        <v>1</v>
      </c>
      <c r="CK251" s="15">
        <v>0</v>
      </c>
      <c r="CL251" s="15" t="s">
        <v>1007</v>
      </c>
      <c r="CN251" s="15" t="s">
        <v>1007</v>
      </c>
      <c r="CP251" s="15" t="s">
        <v>1007</v>
      </c>
      <c r="CR251" s="15" t="s">
        <v>1007</v>
      </c>
      <c r="CT251" s="15">
        <v>0</v>
      </c>
      <c r="CU251" s="15">
        <v>0</v>
      </c>
      <c r="CV251" s="15">
        <v>1</v>
      </c>
      <c r="CW251" s="15">
        <v>0</v>
      </c>
      <c r="CX251" s="15">
        <v>0</v>
      </c>
      <c r="CY251" s="15">
        <v>0</v>
      </c>
      <c r="CZ251" s="15">
        <v>1</v>
      </c>
      <c r="DA251" s="15">
        <v>2</v>
      </c>
      <c r="DB251" s="15">
        <v>2</v>
      </c>
      <c r="DC251" s="15">
        <v>2</v>
      </c>
      <c r="DD251" s="15">
        <v>3</v>
      </c>
      <c r="DE251" s="15">
        <v>2</v>
      </c>
      <c r="DF251" s="15">
        <v>3</v>
      </c>
      <c r="DG251" s="15">
        <v>2</v>
      </c>
      <c r="DL251" s="27">
        <v>4</v>
      </c>
      <c r="DM251" s="27">
        <v>2.6666666666666665</v>
      </c>
      <c r="DN251" s="27">
        <v>2</v>
      </c>
      <c r="DO251" s="27">
        <v>2</v>
      </c>
      <c r="DP251" s="27">
        <v>2</v>
      </c>
      <c r="DQ251" s="27">
        <v>2</v>
      </c>
      <c r="DR251" s="27">
        <f t="shared" si="117"/>
        <v>2.4444444444444442</v>
      </c>
      <c r="DS251" s="15">
        <f t="shared" si="143"/>
        <v>0.22222222222222188</v>
      </c>
    </row>
    <row r="252" spans="1:123" x14ac:dyDescent="0.2">
      <c r="A252" s="15">
        <v>126</v>
      </c>
      <c r="B252" s="15">
        <v>516</v>
      </c>
      <c r="C252" s="15">
        <v>0</v>
      </c>
      <c r="D252" s="15">
        <v>3</v>
      </c>
      <c r="E252" s="15">
        <f t="shared" si="118"/>
        <v>0</v>
      </c>
      <c r="F252" s="15">
        <f t="shared" si="119"/>
        <v>1</v>
      </c>
      <c r="G252" s="15">
        <f t="shared" si="120"/>
        <v>0</v>
      </c>
      <c r="H252" s="15">
        <f t="shared" si="121"/>
        <v>0</v>
      </c>
      <c r="I252" s="15">
        <v>1</v>
      </c>
      <c r="J252" s="15">
        <v>60</v>
      </c>
      <c r="K252" s="15">
        <v>1</v>
      </c>
      <c r="L252" s="15">
        <f t="shared" si="122"/>
        <v>0</v>
      </c>
      <c r="M252" s="15">
        <f t="shared" si="123"/>
        <v>0</v>
      </c>
      <c r="N252" s="15">
        <f t="shared" si="124"/>
        <v>0</v>
      </c>
      <c r="O252" s="15">
        <f t="shared" si="125"/>
        <v>0</v>
      </c>
      <c r="P252" s="15">
        <f t="shared" si="126"/>
        <v>0</v>
      </c>
      <c r="Q252" s="15">
        <v>2</v>
      </c>
      <c r="R252" s="15">
        <v>3</v>
      </c>
      <c r="S252" s="15">
        <v>50</v>
      </c>
      <c r="T252" s="15">
        <v>0</v>
      </c>
      <c r="U252" s="15">
        <v>0</v>
      </c>
      <c r="V252" s="15">
        <v>0</v>
      </c>
      <c r="W252" s="15">
        <v>0</v>
      </c>
      <c r="X252" s="15">
        <v>1</v>
      </c>
      <c r="Y252" s="15">
        <v>1</v>
      </c>
      <c r="Z252" s="15">
        <v>1</v>
      </c>
      <c r="AA252" s="15">
        <f t="shared" si="115"/>
        <v>16</v>
      </c>
      <c r="AB252" s="193">
        <f t="shared" si="141"/>
        <v>125</v>
      </c>
      <c r="AC252" s="15">
        <v>1</v>
      </c>
      <c r="AD252" s="15">
        <v>1</v>
      </c>
      <c r="AE252" s="15">
        <v>16</v>
      </c>
      <c r="AF252" s="15">
        <v>2000</v>
      </c>
      <c r="AG252" s="15">
        <f t="shared" si="127"/>
        <v>2000</v>
      </c>
      <c r="AH252" s="15">
        <v>18</v>
      </c>
      <c r="AI252" s="27">
        <f t="shared" si="128"/>
        <v>125</v>
      </c>
      <c r="AM252" s="15">
        <f t="shared" si="129"/>
        <v>0</v>
      </c>
      <c r="AP252" s="15">
        <f t="shared" si="130"/>
        <v>2000</v>
      </c>
      <c r="AQ252" s="172">
        <f t="shared" si="116"/>
        <v>125</v>
      </c>
      <c r="AR252" s="27">
        <f t="shared" si="131"/>
        <v>1</v>
      </c>
      <c r="AS252" s="172">
        <f t="shared" si="132"/>
        <v>125</v>
      </c>
      <c r="AX252" s="15">
        <f t="shared" si="142"/>
        <v>0</v>
      </c>
      <c r="BI252" s="27">
        <f t="shared" si="133"/>
        <v>0</v>
      </c>
      <c r="BJ252" s="27">
        <f t="shared" si="134"/>
        <v>0</v>
      </c>
      <c r="BR252" s="27">
        <f t="shared" si="135"/>
        <v>0</v>
      </c>
      <c r="BS252" s="27">
        <f t="shared" si="136"/>
        <v>0</v>
      </c>
      <c r="BT252" s="15">
        <v>1</v>
      </c>
      <c r="BU252" s="15">
        <v>1</v>
      </c>
      <c r="BV252" s="15">
        <v>1</v>
      </c>
      <c r="BW252" s="15">
        <v>2</v>
      </c>
      <c r="BX252" s="15">
        <v>1.5</v>
      </c>
      <c r="BY252" s="15">
        <f t="shared" si="137"/>
        <v>1.3</v>
      </c>
      <c r="BZ252" s="15">
        <v>1</v>
      </c>
      <c r="CA252" s="15">
        <f t="shared" si="138"/>
        <v>1</v>
      </c>
      <c r="CB252" s="15">
        <v>4</v>
      </c>
      <c r="CC252" s="15">
        <f t="shared" si="139"/>
        <v>0</v>
      </c>
      <c r="CD252" s="15">
        <f t="shared" si="140"/>
        <v>1</v>
      </c>
      <c r="CE252" s="15">
        <v>2</v>
      </c>
      <c r="CF252" s="15">
        <v>10</v>
      </c>
      <c r="CG252" s="15">
        <v>1</v>
      </c>
      <c r="CH252" s="15">
        <v>4</v>
      </c>
      <c r="CI252" s="15">
        <v>0</v>
      </c>
      <c r="CJ252" s="15">
        <v>1</v>
      </c>
      <c r="CK252" s="15">
        <v>0</v>
      </c>
      <c r="CL252" s="15" t="s">
        <v>1007</v>
      </c>
      <c r="CN252" s="15" t="s">
        <v>1007</v>
      </c>
      <c r="CP252" s="15" t="s">
        <v>1007</v>
      </c>
      <c r="CR252" s="15" t="s">
        <v>1007</v>
      </c>
      <c r="CT252" s="15">
        <v>0</v>
      </c>
      <c r="CU252" s="15">
        <v>0</v>
      </c>
      <c r="CV252" s="15">
        <v>1</v>
      </c>
      <c r="CW252" s="15">
        <v>0</v>
      </c>
      <c r="CX252" s="15">
        <v>0</v>
      </c>
      <c r="CY252" s="15">
        <v>0</v>
      </c>
      <c r="CZ252" s="15">
        <v>1</v>
      </c>
      <c r="DA252" s="15">
        <v>2</v>
      </c>
      <c r="DB252" s="15">
        <v>2</v>
      </c>
      <c r="DC252" s="15">
        <v>2</v>
      </c>
      <c r="DD252" s="15">
        <v>3</v>
      </c>
      <c r="DE252" s="15">
        <v>2</v>
      </c>
      <c r="DF252" s="15">
        <v>3</v>
      </c>
      <c r="DG252" s="15">
        <v>2</v>
      </c>
      <c r="DL252" s="15">
        <v>3</v>
      </c>
      <c r="DM252" s="15">
        <v>2.3333333333333335</v>
      </c>
      <c r="DN252" s="15">
        <v>2</v>
      </c>
      <c r="DO252" s="15">
        <v>2</v>
      </c>
      <c r="DP252" s="15">
        <v>2</v>
      </c>
      <c r="DQ252" s="15">
        <v>2</v>
      </c>
      <c r="DR252" s="27">
        <f t="shared" si="117"/>
        <v>2.2222222222222223</v>
      </c>
      <c r="DS252" s="164">
        <f t="shared" si="143"/>
        <v>-0.22222222222222188</v>
      </c>
    </row>
    <row r="253" spans="1:123" x14ac:dyDescent="0.2">
      <c r="A253" s="15">
        <v>126</v>
      </c>
      <c r="B253" s="15">
        <v>516</v>
      </c>
      <c r="C253" s="15">
        <v>0</v>
      </c>
      <c r="D253" s="15">
        <v>3</v>
      </c>
      <c r="E253" s="15">
        <f t="shared" si="118"/>
        <v>0</v>
      </c>
      <c r="F253" s="15">
        <f t="shared" si="119"/>
        <v>1</v>
      </c>
      <c r="G253" s="15">
        <f t="shared" si="120"/>
        <v>0</v>
      </c>
      <c r="H253" s="15">
        <f t="shared" si="121"/>
        <v>0</v>
      </c>
      <c r="I253" s="15">
        <v>1</v>
      </c>
      <c r="J253" s="15">
        <v>60</v>
      </c>
      <c r="K253" s="15">
        <v>1</v>
      </c>
      <c r="L253" s="15">
        <f t="shared" si="122"/>
        <v>0</v>
      </c>
      <c r="M253" s="15">
        <f t="shared" si="123"/>
        <v>0</v>
      </c>
      <c r="N253" s="15">
        <f t="shared" si="124"/>
        <v>0</v>
      </c>
      <c r="O253" s="15">
        <f t="shared" si="125"/>
        <v>0</v>
      </c>
      <c r="P253" s="15">
        <f t="shared" si="126"/>
        <v>0</v>
      </c>
      <c r="Q253" s="15">
        <v>2</v>
      </c>
      <c r="R253" s="15">
        <v>3</v>
      </c>
      <c r="S253" s="15">
        <v>50</v>
      </c>
      <c r="T253" s="15">
        <v>0</v>
      </c>
      <c r="U253" s="15">
        <v>0</v>
      </c>
      <c r="V253" s="15">
        <v>0</v>
      </c>
      <c r="W253" s="15">
        <v>0</v>
      </c>
      <c r="X253" s="15">
        <v>1</v>
      </c>
      <c r="Y253" s="15">
        <v>0</v>
      </c>
      <c r="Z253" s="15">
        <v>1</v>
      </c>
      <c r="AA253" s="15">
        <f t="shared" si="115"/>
        <v>16</v>
      </c>
      <c r="AB253" s="193">
        <f t="shared" si="141"/>
        <v>125</v>
      </c>
      <c r="AC253" s="159">
        <v>1</v>
      </c>
      <c r="AD253" s="159">
        <v>1</v>
      </c>
      <c r="AE253" s="159">
        <v>16</v>
      </c>
      <c r="AF253" s="159">
        <v>2000</v>
      </c>
      <c r="AG253" s="159">
        <f t="shared" si="127"/>
        <v>2000</v>
      </c>
      <c r="AH253" s="159">
        <v>16</v>
      </c>
      <c r="AI253" s="171">
        <f t="shared" si="128"/>
        <v>125</v>
      </c>
      <c r="AM253" s="15">
        <f t="shared" si="129"/>
        <v>0</v>
      </c>
      <c r="AP253" s="15">
        <f t="shared" si="130"/>
        <v>2000</v>
      </c>
      <c r="AQ253" s="172">
        <f t="shared" si="116"/>
        <v>125</v>
      </c>
      <c r="AR253" s="27">
        <f t="shared" si="131"/>
        <v>1</v>
      </c>
      <c r="AS253" s="172">
        <f t="shared" si="132"/>
        <v>125</v>
      </c>
      <c r="AX253" s="15">
        <f t="shared" si="142"/>
        <v>0</v>
      </c>
      <c r="BI253" s="27">
        <f t="shared" si="133"/>
        <v>0</v>
      </c>
      <c r="BJ253" s="27">
        <f t="shared" si="134"/>
        <v>0</v>
      </c>
      <c r="BR253" s="27">
        <f t="shared" si="135"/>
        <v>0</v>
      </c>
      <c r="BS253" s="27">
        <f t="shared" si="136"/>
        <v>0</v>
      </c>
      <c r="BT253" s="15">
        <v>1</v>
      </c>
      <c r="BU253" s="15">
        <v>1</v>
      </c>
      <c r="BV253" s="15">
        <v>1</v>
      </c>
      <c r="BW253" s="15">
        <v>2</v>
      </c>
      <c r="BX253" s="15">
        <v>1.5</v>
      </c>
      <c r="BY253" s="15">
        <f t="shared" si="137"/>
        <v>1.3</v>
      </c>
      <c r="BZ253" s="15">
        <v>1</v>
      </c>
      <c r="CA253" s="15">
        <f t="shared" si="138"/>
        <v>1</v>
      </c>
      <c r="CB253" s="15">
        <v>4</v>
      </c>
      <c r="CC253" s="15">
        <f t="shared" si="139"/>
        <v>0</v>
      </c>
      <c r="CD253" s="15">
        <f t="shared" si="140"/>
        <v>1</v>
      </c>
      <c r="CE253" s="15">
        <v>2</v>
      </c>
      <c r="CF253" s="15">
        <v>10</v>
      </c>
      <c r="CG253" s="15">
        <v>1</v>
      </c>
      <c r="CH253" s="15">
        <v>4</v>
      </c>
      <c r="CI253" s="15">
        <v>0</v>
      </c>
      <c r="CJ253" s="15">
        <v>1</v>
      </c>
      <c r="CK253" s="15">
        <v>0</v>
      </c>
      <c r="CL253" s="15" t="s">
        <v>1007</v>
      </c>
      <c r="CN253" s="15" t="s">
        <v>1007</v>
      </c>
      <c r="CP253" s="15" t="s">
        <v>1007</v>
      </c>
      <c r="CR253" s="15" t="s">
        <v>1007</v>
      </c>
      <c r="CT253" s="15">
        <v>0</v>
      </c>
      <c r="CU253" s="15">
        <v>0</v>
      </c>
      <c r="CV253" s="15">
        <v>1</v>
      </c>
      <c r="CW253" s="15">
        <v>0</v>
      </c>
      <c r="CX253" s="15">
        <v>0</v>
      </c>
      <c r="CY253" s="15">
        <v>0</v>
      </c>
      <c r="CZ253" s="15">
        <v>1</v>
      </c>
      <c r="DA253" s="15">
        <v>2</v>
      </c>
      <c r="DB253" s="15">
        <v>2</v>
      </c>
      <c r="DC253" s="15">
        <v>2</v>
      </c>
      <c r="DD253" s="15">
        <v>3</v>
      </c>
      <c r="DE253" s="15">
        <v>2</v>
      </c>
      <c r="DF253" s="15">
        <v>3</v>
      </c>
      <c r="DG253" s="15">
        <v>2</v>
      </c>
      <c r="DL253" s="27">
        <v>4</v>
      </c>
      <c r="DM253" s="27">
        <v>2.6666666666666665</v>
      </c>
      <c r="DN253" s="27">
        <v>2</v>
      </c>
      <c r="DO253" s="27">
        <v>2</v>
      </c>
      <c r="DP253" s="27">
        <v>2</v>
      </c>
      <c r="DQ253" s="27">
        <v>2</v>
      </c>
      <c r="DR253" s="27">
        <f t="shared" si="117"/>
        <v>2.4444444444444442</v>
      </c>
      <c r="DS253" s="15">
        <f t="shared" si="143"/>
        <v>-0.5555555555555558</v>
      </c>
    </row>
    <row r="254" spans="1:123" x14ac:dyDescent="0.2">
      <c r="A254" s="15">
        <v>127</v>
      </c>
      <c r="B254" s="15">
        <v>517</v>
      </c>
      <c r="C254" s="15">
        <v>0</v>
      </c>
      <c r="D254" s="15">
        <v>3</v>
      </c>
      <c r="E254" s="15">
        <f t="shared" si="118"/>
        <v>0</v>
      </c>
      <c r="F254" s="15">
        <f t="shared" si="119"/>
        <v>1</v>
      </c>
      <c r="G254" s="15">
        <f t="shared" si="120"/>
        <v>0</v>
      </c>
      <c r="H254" s="15">
        <f t="shared" si="121"/>
        <v>0</v>
      </c>
      <c r="I254" s="15">
        <v>1</v>
      </c>
      <c r="J254" s="15">
        <v>60</v>
      </c>
      <c r="K254" s="15">
        <v>4</v>
      </c>
      <c r="L254" s="15">
        <f t="shared" si="122"/>
        <v>0</v>
      </c>
      <c r="M254" s="15">
        <f t="shared" si="123"/>
        <v>0</v>
      </c>
      <c r="N254" s="15">
        <f t="shared" si="124"/>
        <v>1</v>
      </c>
      <c r="O254" s="15">
        <f t="shared" si="125"/>
        <v>0</v>
      </c>
      <c r="P254" s="15">
        <f t="shared" si="126"/>
        <v>0</v>
      </c>
      <c r="Q254" s="15">
        <v>2</v>
      </c>
      <c r="R254" s="15">
        <v>4</v>
      </c>
      <c r="S254" s="15">
        <v>20</v>
      </c>
      <c r="T254" s="15">
        <v>0</v>
      </c>
      <c r="U254" s="15">
        <v>0</v>
      </c>
      <c r="V254" s="15">
        <v>0</v>
      </c>
      <c r="W254" s="15">
        <v>0</v>
      </c>
      <c r="X254" s="15">
        <v>1</v>
      </c>
      <c r="Y254" s="15">
        <v>1</v>
      </c>
      <c r="Z254" s="15">
        <v>1</v>
      </c>
      <c r="AA254" s="15">
        <f t="shared" si="115"/>
        <v>15</v>
      </c>
      <c r="AB254" s="193">
        <f t="shared" si="141"/>
        <v>1200</v>
      </c>
      <c r="AC254" s="15">
        <v>1</v>
      </c>
      <c r="AD254" s="15">
        <v>1</v>
      </c>
      <c r="AE254" s="15">
        <v>15</v>
      </c>
      <c r="AF254" s="15">
        <v>18000</v>
      </c>
      <c r="AG254" s="15">
        <f t="shared" si="127"/>
        <v>18000</v>
      </c>
      <c r="AH254" s="15">
        <v>18</v>
      </c>
      <c r="AI254" s="27">
        <f t="shared" si="128"/>
        <v>1200</v>
      </c>
      <c r="AM254" s="15">
        <f t="shared" si="129"/>
        <v>0</v>
      </c>
      <c r="AP254" s="15">
        <f t="shared" si="130"/>
        <v>18000</v>
      </c>
      <c r="AQ254" s="172">
        <f t="shared" si="116"/>
        <v>1200</v>
      </c>
      <c r="AR254" s="27">
        <f t="shared" si="131"/>
        <v>1</v>
      </c>
      <c r="AS254" s="172">
        <f t="shared" si="132"/>
        <v>1200</v>
      </c>
      <c r="AX254" s="15">
        <f t="shared" si="142"/>
        <v>0</v>
      </c>
      <c r="BI254" s="27">
        <f t="shared" si="133"/>
        <v>0</v>
      </c>
      <c r="BJ254" s="27">
        <f t="shared" si="134"/>
        <v>0</v>
      </c>
      <c r="BR254" s="27">
        <f t="shared" si="135"/>
        <v>0</v>
      </c>
      <c r="BS254" s="27">
        <f t="shared" si="136"/>
        <v>0</v>
      </c>
      <c r="BT254" s="15">
        <v>1</v>
      </c>
      <c r="BU254" s="15">
        <v>1</v>
      </c>
      <c r="BV254" s="15">
        <v>1</v>
      </c>
      <c r="BW254" s="15">
        <v>1</v>
      </c>
      <c r="BX254" s="15">
        <v>1</v>
      </c>
      <c r="BY254" s="15">
        <f t="shared" si="137"/>
        <v>1</v>
      </c>
      <c r="BZ254" s="15">
        <v>1</v>
      </c>
      <c r="CA254" s="15">
        <f t="shared" si="138"/>
        <v>0</v>
      </c>
      <c r="CB254" s="15">
        <v>5</v>
      </c>
      <c r="CC254" s="15" t="s">
        <v>1008</v>
      </c>
      <c r="CD254" s="15" t="s">
        <v>1008</v>
      </c>
      <c r="CE254" s="15" t="s">
        <v>1007</v>
      </c>
      <c r="CH254" s="15" t="s">
        <v>1007</v>
      </c>
      <c r="CK254" s="15" t="s">
        <v>1007</v>
      </c>
      <c r="CL254" s="15" t="s">
        <v>1007</v>
      </c>
      <c r="CN254" s="15" t="s">
        <v>1007</v>
      </c>
      <c r="CP254" s="15" t="s">
        <v>1007</v>
      </c>
      <c r="CR254" s="15" t="s">
        <v>1007</v>
      </c>
      <c r="CZ254" s="15">
        <v>3</v>
      </c>
      <c r="DA254" s="15">
        <v>2</v>
      </c>
      <c r="DB254" s="15">
        <v>2</v>
      </c>
      <c r="DC254" s="15">
        <v>2</v>
      </c>
      <c r="DD254" s="15">
        <v>3</v>
      </c>
      <c r="DE254" s="15">
        <v>2</v>
      </c>
      <c r="DF254" s="15">
        <v>1</v>
      </c>
      <c r="DG254" s="15">
        <v>2</v>
      </c>
      <c r="DL254" s="15">
        <v>3</v>
      </c>
      <c r="DM254" s="15">
        <v>3</v>
      </c>
      <c r="DN254" s="15">
        <v>3</v>
      </c>
      <c r="DO254" s="15">
        <v>3</v>
      </c>
      <c r="DP254" s="15">
        <v>3</v>
      </c>
      <c r="DQ254" s="15">
        <v>3</v>
      </c>
      <c r="DR254" s="27">
        <f t="shared" si="117"/>
        <v>3</v>
      </c>
      <c r="DS254" s="15">
        <f t="shared" si="143"/>
        <v>0</v>
      </c>
    </row>
    <row r="255" spans="1:123" x14ac:dyDescent="0.2">
      <c r="A255" s="15">
        <v>127</v>
      </c>
      <c r="B255" s="15">
        <v>517</v>
      </c>
      <c r="C255" s="15">
        <v>0</v>
      </c>
      <c r="D255" s="15">
        <v>3</v>
      </c>
      <c r="E255" s="15">
        <f t="shared" si="118"/>
        <v>0</v>
      </c>
      <c r="F255" s="15">
        <f t="shared" si="119"/>
        <v>1</v>
      </c>
      <c r="G255" s="15">
        <f t="shared" si="120"/>
        <v>0</v>
      </c>
      <c r="H255" s="15">
        <f t="shared" si="121"/>
        <v>0</v>
      </c>
      <c r="I255" s="15">
        <v>1</v>
      </c>
      <c r="J255" s="15">
        <v>60</v>
      </c>
      <c r="K255" s="15">
        <v>4</v>
      </c>
      <c r="L255" s="15">
        <f t="shared" si="122"/>
        <v>0</v>
      </c>
      <c r="M255" s="15">
        <f t="shared" si="123"/>
        <v>0</v>
      </c>
      <c r="N255" s="15">
        <f t="shared" si="124"/>
        <v>1</v>
      </c>
      <c r="O255" s="15">
        <f t="shared" si="125"/>
        <v>0</v>
      </c>
      <c r="P255" s="15">
        <f t="shared" si="126"/>
        <v>0</v>
      </c>
      <c r="Q255" s="15">
        <v>2</v>
      </c>
      <c r="R255" s="15">
        <v>4</v>
      </c>
      <c r="S255" s="15">
        <v>20</v>
      </c>
      <c r="T255" s="15">
        <v>0</v>
      </c>
      <c r="U255" s="15">
        <v>0</v>
      </c>
      <c r="V255" s="15">
        <v>0</v>
      </c>
      <c r="W255" s="15">
        <v>0</v>
      </c>
      <c r="X255" s="15">
        <v>1</v>
      </c>
      <c r="Y255" s="15">
        <v>0</v>
      </c>
      <c r="Z255" s="15">
        <v>1</v>
      </c>
      <c r="AA255" s="15">
        <f t="shared" si="115"/>
        <v>15</v>
      </c>
      <c r="AB255" s="193">
        <f t="shared" si="141"/>
        <v>1200</v>
      </c>
      <c r="AC255" s="159">
        <v>1</v>
      </c>
      <c r="AD255" s="159">
        <v>1</v>
      </c>
      <c r="AE255" s="159">
        <v>15</v>
      </c>
      <c r="AF255" s="159">
        <v>18000</v>
      </c>
      <c r="AG255" s="159">
        <f t="shared" si="127"/>
        <v>18000</v>
      </c>
      <c r="AH255" s="159">
        <v>17</v>
      </c>
      <c r="AI255" s="171">
        <f t="shared" si="128"/>
        <v>1200</v>
      </c>
      <c r="AM255" s="15">
        <f t="shared" si="129"/>
        <v>0</v>
      </c>
      <c r="AP255" s="15">
        <f t="shared" si="130"/>
        <v>18000</v>
      </c>
      <c r="AQ255" s="172">
        <f t="shared" si="116"/>
        <v>1200</v>
      </c>
      <c r="AR255" s="27">
        <f t="shared" si="131"/>
        <v>1</v>
      </c>
      <c r="AS255" s="172">
        <f t="shared" si="132"/>
        <v>1200</v>
      </c>
      <c r="AX255" s="15">
        <f t="shared" si="142"/>
        <v>0</v>
      </c>
      <c r="BI255" s="27">
        <f t="shared" si="133"/>
        <v>0</v>
      </c>
      <c r="BJ255" s="27">
        <f t="shared" si="134"/>
        <v>0</v>
      </c>
      <c r="BR255" s="27">
        <f t="shared" si="135"/>
        <v>0</v>
      </c>
      <c r="BS255" s="27">
        <f t="shared" si="136"/>
        <v>0</v>
      </c>
      <c r="BT255" s="15">
        <v>1</v>
      </c>
      <c r="BU255" s="15">
        <v>1</v>
      </c>
      <c r="BV255" s="15">
        <v>1</v>
      </c>
      <c r="BW255" s="15">
        <v>1</v>
      </c>
      <c r="BX255" s="15">
        <v>1</v>
      </c>
      <c r="BY255" s="15">
        <f t="shared" si="137"/>
        <v>1</v>
      </c>
      <c r="BZ255" s="15">
        <v>1</v>
      </c>
      <c r="CA255" s="15">
        <f t="shared" si="138"/>
        <v>0</v>
      </c>
      <c r="CB255" s="15">
        <v>5</v>
      </c>
      <c r="CC255" s="15" t="s">
        <v>1008</v>
      </c>
      <c r="CD255" s="15" t="s">
        <v>1008</v>
      </c>
      <c r="CE255" s="15" t="s">
        <v>1007</v>
      </c>
      <c r="CH255" s="15" t="s">
        <v>1007</v>
      </c>
      <c r="CK255" s="15" t="s">
        <v>1007</v>
      </c>
      <c r="CL255" s="15" t="s">
        <v>1007</v>
      </c>
      <c r="CN255" s="15" t="s">
        <v>1007</v>
      </c>
      <c r="CP255" s="15" t="s">
        <v>1007</v>
      </c>
      <c r="CR255" s="15" t="s">
        <v>1007</v>
      </c>
      <c r="CZ255" s="15">
        <v>3</v>
      </c>
      <c r="DA255" s="15">
        <v>2</v>
      </c>
      <c r="DB255" s="15">
        <v>2</v>
      </c>
      <c r="DC255" s="15">
        <v>2</v>
      </c>
      <c r="DD255" s="15">
        <v>3</v>
      </c>
      <c r="DE255" s="15">
        <v>2</v>
      </c>
      <c r="DF255" s="15">
        <v>1</v>
      </c>
      <c r="DG255" s="15">
        <v>2</v>
      </c>
      <c r="DL255" s="27">
        <v>3</v>
      </c>
      <c r="DM255" s="27">
        <v>3</v>
      </c>
      <c r="DN255" s="27">
        <v>3</v>
      </c>
      <c r="DO255" s="27">
        <v>3</v>
      </c>
      <c r="DP255" s="27">
        <v>3</v>
      </c>
      <c r="DQ255" s="27">
        <v>3</v>
      </c>
      <c r="DR255" s="27">
        <f t="shared" si="117"/>
        <v>3</v>
      </c>
      <c r="DS255" s="15">
        <f t="shared" si="143"/>
        <v>1</v>
      </c>
    </row>
    <row r="256" spans="1:123" x14ac:dyDescent="0.2">
      <c r="A256" s="15">
        <v>128</v>
      </c>
      <c r="B256" s="15">
        <v>518</v>
      </c>
      <c r="C256" s="15">
        <v>0</v>
      </c>
      <c r="D256" s="15">
        <v>3</v>
      </c>
      <c r="E256" s="15">
        <f t="shared" si="118"/>
        <v>0</v>
      </c>
      <c r="F256" s="15">
        <f t="shared" si="119"/>
        <v>1</v>
      </c>
      <c r="G256" s="15">
        <f t="shared" si="120"/>
        <v>0</v>
      </c>
      <c r="H256" s="15">
        <f t="shared" si="121"/>
        <v>0</v>
      </c>
      <c r="I256" s="15">
        <v>0</v>
      </c>
      <c r="J256" s="15">
        <v>56</v>
      </c>
      <c r="K256" s="15">
        <v>4</v>
      </c>
      <c r="L256" s="15">
        <f t="shared" si="122"/>
        <v>0</v>
      </c>
      <c r="M256" s="15">
        <f t="shared" si="123"/>
        <v>0</v>
      </c>
      <c r="N256" s="15">
        <f t="shared" si="124"/>
        <v>1</v>
      </c>
      <c r="O256" s="15">
        <f t="shared" si="125"/>
        <v>0</v>
      </c>
      <c r="P256" s="15">
        <f t="shared" si="126"/>
        <v>0</v>
      </c>
      <c r="Q256" s="15">
        <v>2</v>
      </c>
      <c r="R256" s="15">
        <v>4</v>
      </c>
      <c r="S256" s="15">
        <v>6</v>
      </c>
      <c r="T256" s="15">
        <v>0</v>
      </c>
      <c r="U256" s="15">
        <v>0</v>
      </c>
      <c r="V256" s="15">
        <v>1</v>
      </c>
      <c r="W256" s="15">
        <v>200000</v>
      </c>
      <c r="X256" s="15">
        <v>1</v>
      </c>
      <c r="Y256" s="15">
        <v>1</v>
      </c>
      <c r="Z256" s="15">
        <v>1</v>
      </c>
      <c r="AA256" s="15">
        <f t="shared" si="115"/>
        <v>1</v>
      </c>
      <c r="AB256" s="193">
        <f t="shared" si="141"/>
        <v>10</v>
      </c>
      <c r="AC256" s="15">
        <v>8</v>
      </c>
      <c r="AD256" s="15">
        <v>1</v>
      </c>
      <c r="AE256" s="15">
        <v>1</v>
      </c>
      <c r="AF256" s="15">
        <v>10</v>
      </c>
      <c r="AG256" s="15">
        <f t="shared" si="127"/>
        <v>10</v>
      </c>
      <c r="AH256" s="15">
        <v>20</v>
      </c>
      <c r="AI256" s="27">
        <f t="shared" si="128"/>
        <v>10</v>
      </c>
      <c r="AM256" s="15">
        <f t="shared" si="129"/>
        <v>0</v>
      </c>
      <c r="AP256" s="15">
        <f t="shared" si="130"/>
        <v>10</v>
      </c>
      <c r="AQ256" s="172">
        <f t="shared" si="116"/>
        <v>10</v>
      </c>
      <c r="AR256" s="27">
        <f t="shared" si="131"/>
        <v>1</v>
      </c>
      <c r="AS256" s="172">
        <f t="shared" si="132"/>
        <v>10</v>
      </c>
      <c r="AX256" s="15">
        <f t="shared" si="142"/>
        <v>0</v>
      </c>
      <c r="BI256" s="27">
        <f t="shared" si="133"/>
        <v>0</v>
      </c>
      <c r="BJ256" s="27">
        <f t="shared" si="134"/>
        <v>0</v>
      </c>
      <c r="BR256" s="27">
        <f t="shared" si="135"/>
        <v>0</v>
      </c>
      <c r="BS256" s="27">
        <f t="shared" si="136"/>
        <v>0</v>
      </c>
      <c r="BT256" s="15">
        <v>1</v>
      </c>
      <c r="BU256" s="15">
        <v>1</v>
      </c>
      <c r="BV256" s="15">
        <v>1</v>
      </c>
      <c r="BW256" s="15">
        <v>1</v>
      </c>
      <c r="BX256" s="15">
        <v>1</v>
      </c>
      <c r="BY256" s="15">
        <f t="shared" si="137"/>
        <v>1</v>
      </c>
      <c r="BZ256" s="15">
        <v>1</v>
      </c>
      <c r="CA256" s="15">
        <f t="shared" si="138"/>
        <v>0</v>
      </c>
      <c r="CB256" s="15">
        <v>5</v>
      </c>
      <c r="CC256" s="15" t="s">
        <v>1008</v>
      </c>
      <c r="CD256" s="15" t="s">
        <v>1008</v>
      </c>
      <c r="CE256" s="15" t="s">
        <v>1007</v>
      </c>
      <c r="CH256" s="15" t="s">
        <v>1007</v>
      </c>
      <c r="CK256" s="15" t="s">
        <v>1007</v>
      </c>
      <c r="CL256" s="15" t="s">
        <v>1007</v>
      </c>
      <c r="CN256" s="15" t="s">
        <v>1007</v>
      </c>
      <c r="CP256" s="15" t="s">
        <v>1007</v>
      </c>
      <c r="CR256" s="15" t="s">
        <v>1007</v>
      </c>
      <c r="CZ256" s="15">
        <v>1</v>
      </c>
      <c r="DA256" s="15">
        <v>2</v>
      </c>
      <c r="DB256" s="15">
        <v>2</v>
      </c>
      <c r="DC256" s="15">
        <v>2</v>
      </c>
      <c r="DD256" s="15">
        <v>3</v>
      </c>
      <c r="DE256" s="15">
        <v>2</v>
      </c>
      <c r="DF256" s="15">
        <v>3</v>
      </c>
      <c r="DG256" s="15">
        <v>2</v>
      </c>
      <c r="DL256" s="15">
        <v>2</v>
      </c>
      <c r="DM256" s="15">
        <v>2</v>
      </c>
      <c r="DN256" s="15">
        <v>2</v>
      </c>
      <c r="DO256" s="15">
        <v>2</v>
      </c>
      <c r="DP256" s="15">
        <v>2</v>
      </c>
      <c r="DQ256" s="15">
        <v>2</v>
      </c>
      <c r="DR256" s="27">
        <f t="shared" si="117"/>
        <v>2</v>
      </c>
      <c r="DS256" s="164">
        <f t="shared" si="143"/>
        <v>-0.33611111111111081</v>
      </c>
    </row>
    <row r="257" spans="1:123" x14ac:dyDescent="0.2">
      <c r="A257" s="15">
        <v>128</v>
      </c>
      <c r="B257" s="15">
        <v>518</v>
      </c>
      <c r="C257" s="15">
        <v>0</v>
      </c>
      <c r="D257" s="15">
        <v>3</v>
      </c>
      <c r="E257" s="15">
        <f t="shared" si="118"/>
        <v>0</v>
      </c>
      <c r="F257" s="15">
        <f t="shared" si="119"/>
        <v>1</v>
      </c>
      <c r="G257" s="15">
        <f t="shared" si="120"/>
        <v>0</v>
      </c>
      <c r="H257" s="15">
        <f t="shared" si="121"/>
        <v>0</v>
      </c>
      <c r="I257" s="15">
        <v>0</v>
      </c>
      <c r="J257" s="15">
        <v>56</v>
      </c>
      <c r="K257" s="15">
        <v>4</v>
      </c>
      <c r="L257" s="15">
        <f t="shared" si="122"/>
        <v>0</v>
      </c>
      <c r="M257" s="15">
        <f t="shared" si="123"/>
        <v>0</v>
      </c>
      <c r="N257" s="15">
        <f t="shared" si="124"/>
        <v>1</v>
      </c>
      <c r="O257" s="15">
        <f t="shared" si="125"/>
        <v>0</v>
      </c>
      <c r="P257" s="15">
        <f t="shared" si="126"/>
        <v>0</v>
      </c>
      <c r="Q257" s="15">
        <v>2</v>
      </c>
      <c r="R257" s="15">
        <v>4</v>
      </c>
      <c r="S257" s="15">
        <v>6</v>
      </c>
      <c r="T257" s="15">
        <v>0</v>
      </c>
      <c r="U257" s="15">
        <v>0</v>
      </c>
      <c r="V257" s="15">
        <v>1</v>
      </c>
      <c r="W257" s="15">
        <v>200000</v>
      </c>
      <c r="X257" s="15">
        <v>1</v>
      </c>
      <c r="Y257" s="15">
        <v>0</v>
      </c>
      <c r="Z257" s="15">
        <v>1</v>
      </c>
      <c r="AA257" s="15">
        <f t="shared" si="115"/>
        <v>1</v>
      </c>
      <c r="AB257" s="193">
        <f t="shared" si="141"/>
        <v>10</v>
      </c>
      <c r="AC257" s="159">
        <v>8</v>
      </c>
      <c r="AD257" s="159">
        <v>1</v>
      </c>
      <c r="AE257" s="159">
        <v>1</v>
      </c>
      <c r="AF257" s="159">
        <v>10</v>
      </c>
      <c r="AG257" s="159">
        <f t="shared" si="127"/>
        <v>10</v>
      </c>
      <c r="AH257" s="159">
        <v>20</v>
      </c>
      <c r="AI257" s="171">
        <f t="shared" si="128"/>
        <v>10</v>
      </c>
      <c r="AM257" s="15">
        <f t="shared" si="129"/>
        <v>0</v>
      </c>
      <c r="AP257" s="15">
        <f t="shared" si="130"/>
        <v>10</v>
      </c>
      <c r="AQ257" s="172">
        <f t="shared" si="116"/>
        <v>10</v>
      </c>
      <c r="AR257" s="27">
        <f t="shared" si="131"/>
        <v>1</v>
      </c>
      <c r="AS257" s="172">
        <f t="shared" si="132"/>
        <v>10</v>
      </c>
      <c r="AX257" s="15">
        <f t="shared" si="142"/>
        <v>0</v>
      </c>
      <c r="BI257" s="27">
        <f t="shared" si="133"/>
        <v>0</v>
      </c>
      <c r="BJ257" s="27">
        <f t="shared" si="134"/>
        <v>0</v>
      </c>
      <c r="BR257" s="27">
        <f t="shared" si="135"/>
        <v>0</v>
      </c>
      <c r="BS257" s="27">
        <f t="shared" si="136"/>
        <v>0</v>
      </c>
      <c r="BT257" s="15">
        <v>1</v>
      </c>
      <c r="BU257" s="15">
        <v>1</v>
      </c>
      <c r="BV257" s="15">
        <v>1</v>
      </c>
      <c r="BW257" s="15">
        <v>1</v>
      </c>
      <c r="BX257" s="15">
        <v>1</v>
      </c>
      <c r="BY257" s="15">
        <f t="shared" si="137"/>
        <v>1</v>
      </c>
      <c r="BZ257" s="15">
        <v>1</v>
      </c>
      <c r="CA257" s="15">
        <f t="shared" si="138"/>
        <v>0</v>
      </c>
      <c r="CB257" s="15">
        <v>5</v>
      </c>
      <c r="CC257" s="15" t="s">
        <v>1008</v>
      </c>
      <c r="CD257" s="15" t="s">
        <v>1008</v>
      </c>
      <c r="CE257" s="15" t="s">
        <v>1007</v>
      </c>
      <c r="CH257" s="15" t="s">
        <v>1007</v>
      </c>
      <c r="CK257" s="15" t="s">
        <v>1007</v>
      </c>
      <c r="CL257" s="15" t="s">
        <v>1007</v>
      </c>
      <c r="CN257" s="15" t="s">
        <v>1007</v>
      </c>
      <c r="CP257" s="15" t="s">
        <v>1007</v>
      </c>
      <c r="CR257" s="15" t="s">
        <v>1007</v>
      </c>
      <c r="CZ257" s="15">
        <v>1</v>
      </c>
      <c r="DA257" s="15">
        <v>2</v>
      </c>
      <c r="DB257" s="15">
        <v>2</v>
      </c>
      <c r="DC257" s="15">
        <v>2</v>
      </c>
      <c r="DD257" s="15">
        <v>3</v>
      </c>
      <c r="DE257" s="15">
        <v>2</v>
      </c>
      <c r="DF257" s="15">
        <v>3</v>
      </c>
      <c r="DG257" s="15">
        <v>2</v>
      </c>
      <c r="DL257" s="27">
        <v>2.6</v>
      </c>
      <c r="DM257" s="27">
        <v>2.6666666666666665</v>
      </c>
      <c r="DN257" s="27">
        <v>2.75</v>
      </c>
      <c r="DO257" s="27">
        <v>2</v>
      </c>
      <c r="DP257" s="27">
        <v>2</v>
      </c>
      <c r="DQ257" s="27">
        <v>2</v>
      </c>
      <c r="DR257" s="27">
        <f t="shared" si="117"/>
        <v>2.3361111111111108</v>
      </c>
      <c r="DS257" s="15">
        <f t="shared" si="143"/>
        <v>-0.66388888888888919</v>
      </c>
    </row>
    <row r="258" spans="1:123" x14ac:dyDescent="0.2">
      <c r="A258" s="15">
        <v>129</v>
      </c>
      <c r="B258" s="15">
        <v>519</v>
      </c>
      <c r="C258" s="15">
        <v>0</v>
      </c>
      <c r="D258" s="15">
        <v>3</v>
      </c>
      <c r="E258" s="15">
        <f t="shared" si="118"/>
        <v>0</v>
      </c>
      <c r="F258" s="15">
        <f t="shared" si="119"/>
        <v>1</v>
      </c>
      <c r="G258" s="15">
        <f t="shared" si="120"/>
        <v>0</v>
      </c>
      <c r="H258" s="15">
        <f t="shared" si="121"/>
        <v>0</v>
      </c>
      <c r="I258" s="15">
        <v>1</v>
      </c>
      <c r="J258" s="15">
        <v>60</v>
      </c>
      <c r="K258" s="15">
        <v>4</v>
      </c>
      <c r="L258" s="15">
        <f t="shared" si="122"/>
        <v>0</v>
      </c>
      <c r="M258" s="15">
        <f t="shared" si="123"/>
        <v>0</v>
      </c>
      <c r="N258" s="15">
        <f t="shared" si="124"/>
        <v>1</v>
      </c>
      <c r="O258" s="15">
        <f t="shared" si="125"/>
        <v>0</v>
      </c>
      <c r="P258" s="15">
        <f t="shared" si="126"/>
        <v>0</v>
      </c>
      <c r="Q258" s="15">
        <v>2</v>
      </c>
      <c r="R258" s="15">
        <v>3</v>
      </c>
      <c r="S258" s="15">
        <v>40</v>
      </c>
      <c r="T258" s="15">
        <v>0</v>
      </c>
      <c r="U258" s="15">
        <v>0</v>
      </c>
      <c r="V258" s="15">
        <v>0</v>
      </c>
      <c r="W258" s="15">
        <v>0</v>
      </c>
      <c r="X258" s="15">
        <v>1</v>
      </c>
      <c r="Y258" s="15">
        <v>1</v>
      </c>
      <c r="Z258" s="15">
        <v>1</v>
      </c>
      <c r="AA258" s="15">
        <f t="shared" ref="AA258:AA321" si="146">SUM($AE258+$AV258+$BM258)</f>
        <v>20</v>
      </c>
      <c r="AB258" s="193">
        <f t="shared" si="141"/>
        <v>150</v>
      </c>
      <c r="AC258" s="15">
        <v>1</v>
      </c>
      <c r="AD258" s="15">
        <v>1</v>
      </c>
      <c r="AE258" s="15">
        <v>20</v>
      </c>
      <c r="AF258" s="15">
        <v>3000</v>
      </c>
      <c r="AG258" s="15">
        <f t="shared" si="127"/>
        <v>3000</v>
      </c>
      <c r="AH258" s="15">
        <v>21</v>
      </c>
      <c r="AI258" s="27">
        <f t="shared" si="128"/>
        <v>150</v>
      </c>
      <c r="AM258" s="15">
        <f t="shared" si="129"/>
        <v>0</v>
      </c>
      <c r="AP258" s="15">
        <f t="shared" si="130"/>
        <v>3000</v>
      </c>
      <c r="AQ258" s="172">
        <f t="shared" ref="AQ258:AQ321" si="147">$AP258/$AE258</f>
        <v>150</v>
      </c>
      <c r="AR258" s="27">
        <f t="shared" si="131"/>
        <v>1</v>
      </c>
      <c r="AS258" s="172">
        <f t="shared" si="132"/>
        <v>150</v>
      </c>
      <c r="AX258" s="15">
        <f t="shared" si="142"/>
        <v>0</v>
      </c>
      <c r="BI258" s="27">
        <f t="shared" si="133"/>
        <v>0</v>
      </c>
      <c r="BJ258" s="27">
        <f t="shared" si="134"/>
        <v>0</v>
      </c>
      <c r="BR258" s="27">
        <f t="shared" si="135"/>
        <v>0</v>
      </c>
      <c r="BS258" s="27">
        <f t="shared" si="136"/>
        <v>0</v>
      </c>
      <c r="BT258" s="15">
        <v>1</v>
      </c>
      <c r="BU258" s="15">
        <v>1</v>
      </c>
      <c r="BV258" s="15">
        <v>1</v>
      </c>
      <c r="BW258" s="15">
        <v>1</v>
      </c>
      <c r="BX258" s="15">
        <v>1</v>
      </c>
      <c r="BY258" s="15">
        <f t="shared" si="137"/>
        <v>1</v>
      </c>
      <c r="BZ258" s="15">
        <v>1</v>
      </c>
      <c r="CA258" s="15">
        <f t="shared" si="138"/>
        <v>1</v>
      </c>
      <c r="CB258" s="15">
        <v>4</v>
      </c>
      <c r="CC258" s="15">
        <f t="shared" si="139"/>
        <v>0</v>
      </c>
      <c r="CD258" s="15">
        <f t="shared" si="140"/>
        <v>1</v>
      </c>
      <c r="CE258" s="15">
        <v>1</v>
      </c>
      <c r="CF258" s="15">
        <v>8</v>
      </c>
      <c r="CG258" s="15">
        <v>1</v>
      </c>
      <c r="CH258" s="15">
        <v>4</v>
      </c>
      <c r="CI258" s="15">
        <v>0</v>
      </c>
      <c r="CJ258" s="15">
        <v>1</v>
      </c>
      <c r="CK258" s="15">
        <v>0</v>
      </c>
      <c r="CL258" s="15" t="s">
        <v>1007</v>
      </c>
      <c r="CN258" s="15" t="s">
        <v>1007</v>
      </c>
      <c r="CP258" s="15" t="s">
        <v>1007</v>
      </c>
      <c r="CR258" s="15" t="s">
        <v>1007</v>
      </c>
      <c r="CT258" s="15">
        <v>0</v>
      </c>
      <c r="CU258" s="15">
        <v>1</v>
      </c>
      <c r="CV258" s="15">
        <v>1</v>
      </c>
      <c r="CW258" s="15">
        <v>0</v>
      </c>
      <c r="CX258" s="15">
        <v>1</v>
      </c>
      <c r="CY258" s="15">
        <v>1</v>
      </c>
      <c r="CZ258" s="15">
        <v>1</v>
      </c>
      <c r="DA258" s="15">
        <v>1</v>
      </c>
      <c r="DB258" s="15">
        <v>2</v>
      </c>
      <c r="DC258" s="15">
        <v>1</v>
      </c>
      <c r="DD258" s="15">
        <v>3</v>
      </c>
      <c r="DE258" s="15">
        <v>1</v>
      </c>
      <c r="DF258" s="15">
        <v>3</v>
      </c>
      <c r="DG258" s="15">
        <v>1</v>
      </c>
      <c r="DL258" s="15">
        <v>3</v>
      </c>
      <c r="DM258" s="15">
        <v>3</v>
      </c>
      <c r="DN258" s="15">
        <v>3</v>
      </c>
      <c r="DO258" s="15">
        <v>3</v>
      </c>
      <c r="DP258" s="15">
        <v>3</v>
      </c>
      <c r="DQ258" s="15">
        <v>3</v>
      </c>
      <c r="DR258" s="27">
        <f t="shared" ref="DR258:DR321" si="148">AVERAGE($DL258:$DQ258)</f>
        <v>3</v>
      </c>
      <c r="DS258" s="15">
        <f t="shared" si="143"/>
        <v>0</v>
      </c>
    </row>
    <row r="259" spans="1:123" x14ac:dyDescent="0.2">
      <c r="A259" s="15">
        <v>129</v>
      </c>
      <c r="B259" s="15">
        <v>519</v>
      </c>
      <c r="C259" s="15">
        <v>0</v>
      </c>
      <c r="D259" s="15">
        <v>3</v>
      </c>
      <c r="E259" s="15">
        <f t="shared" ref="E259:E322" si="149">IF($D259=2,1,0)</f>
        <v>0</v>
      </c>
      <c r="F259" s="15">
        <f t="shared" ref="F259:F322" si="150">IF($D259=3,1,0)</f>
        <v>1</v>
      </c>
      <c r="G259" s="15">
        <f t="shared" ref="G259:G322" si="151">IF($D259=5,1,0)</f>
        <v>0</v>
      </c>
      <c r="H259" s="15">
        <f t="shared" ref="H259:H322" si="152">IF($D259=6,1,0)</f>
        <v>0</v>
      </c>
      <c r="I259" s="15">
        <v>1</v>
      </c>
      <c r="J259" s="15">
        <v>60</v>
      </c>
      <c r="K259" s="15">
        <v>4</v>
      </c>
      <c r="L259" s="15">
        <f t="shared" ref="L259:L322" si="153">IF($K259=2,1,0)</f>
        <v>0</v>
      </c>
      <c r="M259" s="15">
        <f t="shared" ref="M259:M322" si="154">IF($K259=3,1,0)</f>
        <v>0</v>
      </c>
      <c r="N259" s="15">
        <f t="shared" ref="N259:N322" si="155">IF($K259=4,1,0)</f>
        <v>1</v>
      </c>
      <c r="O259" s="15">
        <f t="shared" ref="O259:O322" si="156">IF($K259=5,1,0)</f>
        <v>0</v>
      </c>
      <c r="P259" s="15">
        <f t="shared" ref="P259:P322" si="157">IF($K259=6,1,0)</f>
        <v>0</v>
      </c>
      <c r="Q259" s="15">
        <v>2</v>
      </c>
      <c r="R259" s="15">
        <v>3</v>
      </c>
      <c r="S259" s="15">
        <v>40</v>
      </c>
      <c r="T259" s="15">
        <v>0</v>
      </c>
      <c r="U259" s="15">
        <v>0</v>
      </c>
      <c r="V259" s="15">
        <v>0</v>
      </c>
      <c r="W259" s="15">
        <v>0</v>
      </c>
      <c r="X259" s="15">
        <v>1</v>
      </c>
      <c r="Y259" s="15">
        <v>0</v>
      </c>
      <c r="Z259" s="15">
        <v>1</v>
      </c>
      <c r="AA259" s="15">
        <f t="shared" si="146"/>
        <v>20</v>
      </c>
      <c r="AB259" s="193">
        <f t="shared" si="141"/>
        <v>150</v>
      </c>
      <c r="AC259" s="159">
        <v>1</v>
      </c>
      <c r="AD259" s="159">
        <v>1</v>
      </c>
      <c r="AE259" s="159">
        <v>20</v>
      </c>
      <c r="AF259" s="159">
        <v>3000</v>
      </c>
      <c r="AG259" s="159">
        <f t="shared" ref="AG259:AG322" si="158">($AD259*$AF259)</f>
        <v>3000</v>
      </c>
      <c r="AH259" s="159">
        <v>18.600000000000001</v>
      </c>
      <c r="AI259" s="171">
        <f t="shared" ref="AI259:AI322" si="159">$AG259/$AE259</f>
        <v>150</v>
      </c>
      <c r="AM259" s="15">
        <f t="shared" ref="AM259:AM322" si="160">$AL259*$AJ259</f>
        <v>0</v>
      </c>
      <c r="AP259" s="15">
        <f t="shared" ref="AP259:AP322" si="161">$AG259+$AM259</f>
        <v>3000</v>
      </c>
      <c r="AQ259" s="172">
        <f t="shared" si="147"/>
        <v>150</v>
      </c>
      <c r="AR259" s="27">
        <f t="shared" ref="AR259:AR322" si="162">$AE259/($AE259+$AV259+$BL259)</f>
        <v>1</v>
      </c>
      <c r="AS259" s="172">
        <f t="shared" ref="AS259:AS322" si="163">$AQ259*$AR259</f>
        <v>150</v>
      </c>
      <c r="AX259" s="15">
        <f t="shared" si="142"/>
        <v>0</v>
      </c>
      <c r="BI259" s="27">
        <f t="shared" ref="BI259:BI322" si="164">$AV259/($AE259+$AV259+$BL259)</f>
        <v>0</v>
      </c>
      <c r="BJ259" s="27">
        <f t="shared" ref="BJ259:BJ322" si="165">$BH259*$BI259</f>
        <v>0</v>
      </c>
      <c r="BR259" s="27">
        <f t="shared" ref="BR259:BR322" si="166">$BL259/($AE259+$AV259+$BL259)</f>
        <v>0</v>
      </c>
      <c r="BS259" s="27">
        <f t="shared" ref="BS259:BS322" si="167">$BQ259*$BR259</f>
        <v>0</v>
      </c>
      <c r="BT259" s="15">
        <v>1</v>
      </c>
      <c r="BU259" s="15">
        <v>1</v>
      </c>
      <c r="BV259" s="15">
        <v>1</v>
      </c>
      <c r="BW259" s="15">
        <v>1</v>
      </c>
      <c r="BX259" s="15">
        <v>1</v>
      </c>
      <c r="BY259" s="15">
        <f t="shared" ref="BY259:BY322" si="168">AVERAGE($BT259:$BX259)</f>
        <v>1</v>
      </c>
      <c r="BZ259" s="15">
        <v>1</v>
      </c>
      <c r="CA259" s="15">
        <f t="shared" ref="CA259:CA322" si="169">IF($CB259=5,0,1)</f>
        <v>1</v>
      </c>
      <c r="CB259" s="15">
        <v>4</v>
      </c>
      <c r="CC259" s="15">
        <f t="shared" ref="CC259:CC322" si="170">IF($CB259=3,1,0)</f>
        <v>0</v>
      </c>
      <c r="CD259" s="15">
        <f t="shared" ref="CD259:CD322" si="171">IF($CB259=4,1,0)</f>
        <v>1</v>
      </c>
      <c r="CE259" s="15">
        <v>1</v>
      </c>
      <c r="CF259" s="15">
        <v>8</v>
      </c>
      <c r="CG259" s="15">
        <v>1</v>
      </c>
      <c r="CH259" s="15">
        <v>4</v>
      </c>
      <c r="CI259" s="15">
        <v>0</v>
      </c>
      <c r="CJ259" s="15">
        <v>1</v>
      </c>
      <c r="CK259" s="15">
        <v>0</v>
      </c>
      <c r="CL259" s="15" t="s">
        <v>1007</v>
      </c>
      <c r="CN259" s="15" t="s">
        <v>1007</v>
      </c>
      <c r="CP259" s="15" t="s">
        <v>1007</v>
      </c>
      <c r="CR259" s="15" t="s">
        <v>1007</v>
      </c>
      <c r="CT259" s="15">
        <v>0</v>
      </c>
      <c r="CU259" s="15">
        <v>1</v>
      </c>
      <c r="CV259" s="15">
        <v>1</v>
      </c>
      <c r="CW259" s="15">
        <v>0</v>
      </c>
      <c r="CX259" s="15">
        <v>1</v>
      </c>
      <c r="CY259" s="15">
        <v>1</v>
      </c>
      <c r="CZ259" s="15">
        <v>1</v>
      </c>
      <c r="DA259" s="15">
        <v>1</v>
      </c>
      <c r="DB259" s="15">
        <v>2</v>
      </c>
      <c r="DC259" s="15">
        <v>1</v>
      </c>
      <c r="DD259" s="15">
        <v>3</v>
      </c>
      <c r="DE259" s="15">
        <v>1</v>
      </c>
      <c r="DF259" s="15">
        <v>3</v>
      </c>
      <c r="DG259" s="15">
        <v>1</v>
      </c>
      <c r="DL259" s="27">
        <v>3</v>
      </c>
      <c r="DM259" s="27">
        <v>3</v>
      </c>
      <c r="DN259" s="27">
        <v>3</v>
      </c>
      <c r="DO259" s="27">
        <v>3</v>
      </c>
      <c r="DP259" s="27">
        <v>3</v>
      </c>
      <c r="DQ259" s="27">
        <v>3</v>
      </c>
      <c r="DR259" s="27">
        <f t="shared" si="148"/>
        <v>3</v>
      </c>
      <c r="DS259" s="15">
        <f t="shared" si="143"/>
        <v>0</v>
      </c>
    </row>
    <row r="260" spans="1:123" x14ac:dyDescent="0.2">
      <c r="A260" s="15">
        <v>130</v>
      </c>
      <c r="B260" s="15">
        <v>520</v>
      </c>
      <c r="C260" s="15">
        <v>0</v>
      </c>
      <c r="D260" s="15">
        <v>3</v>
      </c>
      <c r="E260" s="15">
        <f t="shared" si="149"/>
        <v>0</v>
      </c>
      <c r="F260" s="15">
        <f t="shared" si="150"/>
        <v>1</v>
      </c>
      <c r="G260" s="15">
        <f t="shared" si="151"/>
        <v>0</v>
      </c>
      <c r="H260" s="15">
        <f t="shared" si="152"/>
        <v>0</v>
      </c>
      <c r="I260" s="15">
        <v>0</v>
      </c>
      <c r="J260" s="15">
        <v>60</v>
      </c>
      <c r="K260" s="15">
        <v>4</v>
      </c>
      <c r="L260" s="15">
        <f t="shared" si="153"/>
        <v>0</v>
      </c>
      <c r="M260" s="15">
        <f t="shared" si="154"/>
        <v>0</v>
      </c>
      <c r="N260" s="15">
        <f t="shared" si="155"/>
        <v>1</v>
      </c>
      <c r="O260" s="15">
        <f t="shared" si="156"/>
        <v>0</v>
      </c>
      <c r="P260" s="15">
        <f t="shared" si="157"/>
        <v>0</v>
      </c>
      <c r="Q260" s="15">
        <v>2</v>
      </c>
      <c r="R260" s="15">
        <v>4</v>
      </c>
      <c r="S260" s="15">
        <v>20</v>
      </c>
      <c r="T260" s="15">
        <v>0</v>
      </c>
      <c r="U260" s="15">
        <v>0</v>
      </c>
      <c r="V260" s="15">
        <v>0</v>
      </c>
      <c r="W260" s="15">
        <v>0</v>
      </c>
      <c r="X260" s="15">
        <v>1</v>
      </c>
      <c r="Y260" s="15">
        <v>1</v>
      </c>
      <c r="Z260" s="15">
        <v>1</v>
      </c>
      <c r="AA260" s="15">
        <f t="shared" si="146"/>
        <v>15</v>
      </c>
      <c r="AB260" s="193">
        <f t="shared" si="141"/>
        <v>1200</v>
      </c>
      <c r="AC260" s="15">
        <v>1</v>
      </c>
      <c r="AD260" s="15">
        <v>1</v>
      </c>
      <c r="AE260" s="15">
        <v>15</v>
      </c>
      <c r="AF260" s="15">
        <v>18000</v>
      </c>
      <c r="AG260" s="15">
        <f t="shared" si="158"/>
        <v>18000</v>
      </c>
      <c r="AH260" s="15">
        <v>21.5</v>
      </c>
      <c r="AI260" s="27">
        <f t="shared" si="159"/>
        <v>1200</v>
      </c>
      <c r="AM260" s="15">
        <f t="shared" si="160"/>
        <v>0</v>
      </c>
      <c r="AP260" s="15">
        <f t="shared" si="161"/>
        <v>18000</v>
      </c>
      <c r="AQ260" s="172">
        <f t="shared" si="147"/>
        <v>1200</v>
      </c>
      <c r="AR260" s="27">
        <f t="shared" si="162"/>
        <v>1</v>
      </c>
      <c r="AS260" s="172">
        <f t="shared" si="163"/>
        <v>1200</v>
      </c>
      <c r="AX260" s="15">
        <f t="shared" si="142"/>
        <v>0</v>
      </c>
      <c r="BI260" s="27">
        <f t="shared" si="164"/>
        <v>0</v>
      </c>
      <c r="BJ260" s="27">
        <f t="shared" si="165"/>
        <v>0</v>
      </c>
      <c r="BR260" s="27">
        <f t="shared" si="166"/>
        <v>0</v>
      </c>
      <c r="BS260" s="27">
        <f t="shared" si="167"/>
        <v>0</v>
      </c>
      <c r="BT260" s="15">
        <v>1</v>
      </c>
      <c r="BU260" s="15">
        <v>1</v>
      </c>
      <c r="BV260" s="15">
        <v>1</v>
      </c>
      <c r="BW260" s="15">
        <v>1</v>
      </c>
      <c r="BX260" s="15">
        <v>1</v>
      </c>
      <c r="BY260" s="15">
        <f t="shared" si="168"/>
        <v>1</v>
      </c>
      <c r="BZ260" s="15">
        <v>1</v>
      </c>
      <c r="CA260" s="15">
        <f t="shared" si="169"/>
        <v>0</v>
      </c>
      <c r="CB260" s="15">
        <v>5</v>
      </c>
      <c r="CC260" s="15" t="s">
        <v>1008</v>
      </c>
      <c r="CD260" s="15" t="s">
        <v>1008</v>
      </c>
      <c r="CE260" s="15" t="s">
        <v>1007</v>
      </c>
      <c r="CH260" s="15" t="s">
        <v>1007</v>
      </c>
      <c r="CK260" s="15" t="s">
        <v>1007</v>
      </c>
      <c r="CL260" s="15" t="s">
        <v>1007</v>
      </c>
      <c r="CN260" s="15" t="s">
        <v>1007</v>
      </c>
      <c r="CP260" s="15" t="s">
        <v>1007</v>
      </c>
      <c r="CR260" s="15" t="s">
        <v>1007</v>
      </c>
      <c r="CZ260" s="15">
        <v>3</v>
      </c>
      <c r="DA260" s="15">
        <v>2</v>
      </c>
      <c r="DB260" s="15">
        <v>2</v>
      </c>
      <c r="DC260" s="15">
        <v>2</v>
      </c>
      <c r="DD260" s="15">
        <v>3</v>
      </c>
      <c r="DE260" s="15">
        <v>2</v>
      </c>
      <c r="DF260" s="15">
        <v>1</v>
      </c>
      <c r="DG260" s="15">
        <v>2</v>
      </c>
      <c r="DL260" s="15">
        <v>3</v>
      </c>
      <c r="DM260" s="15">
        <v>3</v>
      </c>
      <c r="DN260" s="15">
        <v>3</v>
      </c>
      <c r="DO260" s="15">
        <v>3</v>
      </c>
      <c r="DP260" s="15">
        <v>3</v>
      </c>
      <c r="DQ260" s="15">
        <v>3</v>
      </c>
      <c r="DR260" s="27">
        <f t="shared" si="148"/>
        <v>3</v>
      </c>
      <c r="DS260" s="15">
        <f t="shared" si="143"/>
        <v>0</v>
      </c>
    </row>
    <row r="261" spans="1:123" x14ac:dyDescent="0.2">
      <c r="A261" s="15">
        <v>130</v>
      </c>
      <c r="B261" s="15">
        <v>520</v>
      </c>
      <c r="C261" s="15">
        <v>0</v>
      </c>
      <c r="D261" s="15">
        <v>3</v>
      </c>
      <c r="E261" s="15">
        <f t="shared" si="149"/>
        <v>0</v>
      </c>
      <c r="F261" s="15">
        <f t="shared" si="150"/>
        <v>1</v>
      </c>
      <c r="G261" s="15">
        <f t="shared" si="151"/>
        <v>0</v>
      </c>
      <c r="H261" s="15">
        <f t="shared" si="152"/>
        <v>0</v>
      </c>
      <c r="I261" s="15">
        <v>0</v>
      </c>
      <c r="J261" s="15">
        <v>60</v>
      </c>
      <c r="K261" s="15">
        <v>4</v>
      </c>
      <c r="L261" s="15">
        <f t="shared" si="153"/>
        <v>0</v>
      </c>
      <c r="M261" s="15">
        <f t="shared" si="154"/>
        <v>0</v>
      </c>
      <c r="N261" s="15">
        <f t="shared" si="155"/>
        <v>1</v>
      </c>
      <c r="O261" s="15">
        <f t="shared" si="156"/>
        <v>0</v>
      </c>
      <c r="P261" s="15">
        <f t="shared" si="157"/>
        <v>0</v>
      </c>
      <c r="Q261" s="15">
        <v>2</v>
      </c>
      <c r="R261" s="15">
        <v>4</v>
      </c>
      <c r="S261" s="15">
        <v>20</v>
      </c>
      <c r="T261" s="15">
        <v>0</v>
      </c>
      <c r="U261" s="15">
        <v>0</v>
      </c>
      <c r="V261" s="15">
        <v>0</v>
      </c>
      <c r="W261" s="15">
        <v>0</v>
      </c>
      <c r="X261" s="15">
        <v>1</v>
      </c>
      <c r="Y261" s="15">
        <v>0</v>
      </c>
      <c r="Z261" s="15">
        <v>1</v>
      </c>
      <c r="AA261" s="15">
        <f t="shared" si="146"/>
        <v>15</v>
      </c>
      <c r="AB261" s="193">
        <f t="shared" ref="AB261:AB324" si="172">$AS261+$BJ261+$BS261</f>
        <v>1200</v>
      </c>
      <c r="AC261" s="159">
        <v>1</v>
      </c>
      <c r="AD261" s="159">
        <v>1</v>
      </c>
      <c r="AE261" s="159">
        <v>15</v>
      </c>
      <c r="AF261" s="159">
        <v>18000</v>
      </c>
      <c r="AG261" s="159">
        <f t="shared" si="158"/>
        <v>18000</v>
      </c>
      <c r="AH261" s="159">
        <v>19</v>
      </c>
      <c r="AI261" s="171">
        <f t="shared" si="159"/>
        <v>1200</v>
      </c>
      <c r="AM261" s="15">
        <f t="shared" si="160"/>
        <v>0</v>
      </c>
      <c r="AP261" s="15">
        <f t="shared" si="161"/>
        <v>18000</v>
      </c>
      <c r="AQ261" s="172">
        <f t="shared" si="147"/>
        <v>1200</v>
      </c>
      <c r="AR261" s="27">
        <f t="shared" si="162"/>
        <v>1</v>
      </c>
      <c r="AS261" s="172">
        <f t="shared" si="163"/>
        <v>1200</v>
      </c>
      <c r="AX261" s="15">
        <f t="shared" ref="AX261:AX324" si="173">$AW261*$AU261</f>
        <v>0</v>
      </c>
      <c r="BI261" s="27">
        <f t="shared" si="164"/>
        <v>0</v>
      </c>
      <c r="BJ261" s="27">
        <f t="shared" si="165"/>
        <v>0</v>
      </c>
      <c r="BR261" s="27">
        <f t="shared" si="166"/>
        <v>0</v>
      </c>
      <c r="BS261" s="27">
        <f t="shared" si="167"/>
        <v>0</v>
      </c>
      <c r="BT261" s="15">
        <v>1</v>
      </c>
      <c r="BU261" s="15">
        <v>1</v>
      </c>
      <c r="BV261" s="15">
        <v>1</v>
      </c>
      <c r="BW261" s="15">
        <v>1</v>
      </c>
      <c r="BX261" s="15">
        <v>1</v>
      </c>
      <c r="BY261" s="15">
        <f t="shared" si="168"/>
        <v>1</v>
      </c>
      <c r="BZ261" s="15">
        <v>1</v>
      </c>
      <c r="CA261" s="15">
        <f t="shared" si="169"/>
        <v>0</v>
      </c>
      <c r="CB261" s="15">
        <v>5</v>
      </c>
      <c r="CC261" s="15" t="s">
        <v>1008</v>
      </c>
      <c r="CD261" s="15" t="s">
        <v>1008</v>
      </c>
      <c r="CE261" s="15" t="s">
        <v>1007</v>
      </c>
      <c r="CH261" s="15" t="s">
        <v>1007</v>
      </c>
      <c r="CK261" s="15" t="s">
        <v>1007</v>
      </c>
      <c r="CL261" s="15" t="s">
        <v>1007</v>
      </c>
      <c r="CN261" s="15" t="s">
        <v>1007</v>
      </c>
      <c r="CP261" s="15" t="s">
        <v>1007</v>
      </c>
      <c r="CR261" s="15" t="s">
        <v>1007</v>
      </c>
      <c r="CZ261" s="15">
        <v>3</v>
      </c>
      <c r="DA261" s="15">
        <v>2</v>
      </c>
      <c r="DB261" s="15">
        <v>2</v>
      </c>
      <c r="DC261" s="15">
        <v>2</v>
      </c>
      <c r="DD261" s="15">
        <v>3</v>
      </c>
      <c r="DE261" s="15">
        <v>2</v>
      </c>
      <c r="DF261" s="15">
        <v>1</v>
      </c>
      <c r="DG261" s="15">
        <v>2</v>
      </c>
      <c r="DL261" s="27">
        <v>3</v>
      </c>
      <c r="DM261" s="27">
        <v>3</v>
      </c>
      <c r="DN261" s="27">
        <v>3</v>
      </c>
      <c r="DO261" s="27">
        <v>3</v>
      </c>
      <c r="DP261" s="27">
        <v>3</v>
      </c>
      <c r="DQ261" s="27">
        <v>3</v>
      </c>
      <c r="DR261" s="27">
        <f t="shared" si="148"/>
        <v>3</v>
      </c>
      <c r="DS261" s="15">
        <f t="shared" si="143"/>
        <v>-0.30000000000000027</v>
      </c>
    </row>
    <row r="262" spans="1:123" x14ac:dyDescent="0.2">
      <c r="A262" s="15">
        <v>131</v>
      </c>
      <c r="B262" s="15">
        <v>521</v>
      </c>
      <c r="C262" s="15">
        <v>0</v>
      </c>
      <c r="D262" s="15">
        <v>3</v>
      </c>
      <c r="E262" s="15">
        <f t="shared" si="149"/>
        <v>0</v>
      </c>
      <c r="F262" s="15">
        <f t="shared" si="150"/>
        <v>1</v>
      </c>
      <c r="G262" s="15">
        <f t="shared" si="151"/>
        <v>0</v>
      </c>
      <c r="H262" s="15">
        <f t="shared" si="152"/>
        <v>0</v>
      </c>
      <c r="I262" s="15">
        <v>1</v>
      </c>
      <c r="J262" s="15">
        <v>60</v>
      </c>
      <c r="K262" s="15">
        <v>4</v>
      </c>
      <c r="L262" s="15">
        <f t="shared" si="153"/>
        <v>0</v>
      </c>
      <c r="M262" s="15">
        <f t="shared" si="154"/>
        <v>0</v>
      </c>
      <c r="N262" s="15">
        <f t="shared" si="155"/>
        <v>1</v>
      </c>
      <c r="O262" s="15">
        <f t="shared" si="156"/>
        <v>0</v>
      </c>
      <c r="P262" s="15">
        <f t="shared" si="157"/>
        <v>0</v>
      </c>
      <c r="Q262" s="15">
        <v>2</v>
      </c>
      <c r="R262" s="15">
        <v>4</v>
      </c>
      <c r="S262" s="15">
        <v>20</v>
      </c>
      <c r="T262" s="15">
        <v>0</v>
      </c>
      <c r="U262" s="15">
        <v>0</v>
      </c>
      <c r="V262" s="15">
        <v>1</v>
      </c>
      <c r="W262" s="15">
        <v>100000</v>
      </c>
      <c r="X262" s="15">
        <v>1</v>
      </c>
      <c r="Y262" s="15">
        <v>1</v>
      </c>
      <c r="Z262" s="15">
        <v>1</v>
      </c>
      <c r="AA262" s="15">
        <f t="shared" si="146"/>
        <v>17</v>
      </c>
      <c r="AB262" s="193">
        <f t="shared" si="172"/>
        <v>1176.4705882352941</v>
      </c>
      <c r="AC262" s="15">
        <v>1</v>
      </c>
      <c r="AD262" s="15">
        <v>1</v>
      </c>
      <c r="AE262" s="15">
        <v>17</v>
      </c>
      <c r="AF262" s="15">
        <v>20000</v>
      </c>
      <c r="AG262" s="15">
        <f t="shared" si="158"/>
        <v>20000</v>
      </c>
      <c r="AH262" s="15">
        <v>19.649999999999999</v>
      </c>
      <c r="AI262" s="27">
        <f t="shared" si="159"/>
        <v>1176.4705882352941</v>
      </c>
      <c r="AM262" s="15">
        <f t="shared" si="160"/>
        <v>0</v>
      </c>
      <c r="AP262" s="15">
        <f t="shared" si="161"/>
        <v>20000</v>
      </c>
      <c r="AQ262" s="172">
        <f t="shared" si="147"/>
        <v>1176.4705882352941</v>
      </c>
      <c r="AR262" s="27">
        <f t="shared" si="162"/>
        <v>1</v>
      </c>
      <c r="AS262" s="172">
        <f t="shared" si="163"/>
        <v>1176.4705882352941</v>
      </c>
      <c r="AX262" s="15">
        <f t="shared" si="173"/>
        <v>0</v>
      </c>
      <c r="BI262" s="27">
        <f t="shared" si="164"/>
        <v>0</v>
      </c>
      <c r="BJ262" s="27">
        <f t="shared" si="165"/>
        <v>0</v>
      </c>
      <c r="BR262" s="27">
        <f t="shared" si="166"/>
        <v>0</v>
      </c>
      <c r="BS262" s="27">
        <f t="shared" si="167"/>
        <v>0</v>
      </c>
      <c r="BT262" s="15">
        <v>1</v>
      </c>
      <c r="BU262" s="15">
        <v>1</v>
      </c>
      <c r="BV262" s="15">
        <v>1</v>
      </c>
      <c r="BW262" s="15">
        <v>1</v>
      </c>
      <c r="BX262" s="15">
        <v>1</v>
      </c>
      <c r="BY262" s="15">
        <f t="shared" si="168"/>
        <v>1</v>
      </c>
      <c r="BZ262" s="15">
        <v>1</v>
      </c>
      <c r="CA262" s="15">
        <f t="shared" si="169"/>
        <v>0</v>
      </c>
      <c r="CB262" s="15">
        <v>5</v>
      </c>
      <c r="CC262" s="15" t="s">
        <v>1008</v>
      </c>
      <c r="CD262" s="15" t="s">
        <v>1008</v>
      </c>
      <c r="CE262" s="15" t="s">
        <v>1007</v>
      </c>
      <c r="CH262" s="15" t="s">
        <v>1007</v>
      </c>
      <c r="CK262" s="15" t="s">
        <v>1007</v>
      </c>
      <c r="CL262" s="15" t="s">
        <v>1007</v>
      </c>
      <c r="CN262" s="15" t="s">
        <v>1007</v>
      </c>
      <c r="CP262" s="15" t="s">
        <v>1007</v>
      </c>
      <c r="CR262" s="15" t="s">
        <v>1007</v>
      </c>
      <c r="CZ262" s="15">
        <v>3</v>
      </c>
      <c r="DA262" s="15">
        <v>2</v>
      </c>
      <c r="DB262" s="15">
        <v>2</v>
      </c>
      <c r="DC262" s="15">
        <v>2</v>
      </c>
      <c r="DD262" s="15">
        <v>3</v>
      </c>
      <c r="DE262" s="15">
        <v>2</v>
      </c>
      <c r="DF262" s="15">
        <v>1</v>
      </c>
      <c r="DG262" s="15">
        <v>2</v>
      </c>
      <c r="DL262" s="15">
        <v>3.4</v>
      </c>
      <c r="DM262" s="15">
        <v>3.6666666666666665</v>
      </c>
      <c r="DN262" s="15">
        <v>3</v>
      </c>
      <c r="DO262" s="15">
        <v>3.4</v>
      </c>
      <c r="DP262" s="15">
        <v>2.3333333333333335</v>
      </c>
      <c r="DQ262" s="15">
        <v>4</v>
      </c>
      <c r="DR262" s="27">
        <f t="shared" si="148"/>
        <v>3.3000000000000003</v>
      </c>
      <c r="DS262" s="15">
        <f t="shared" ref="DS262:DS325" si="174">$DR262-$DR263</f>
        <v>0.41111111111111098</v>
      </c>
    </row>
    <row r="263" spans="1:123" x14ac:dyDescent="0.2">
      <c r="A263" s="15">
        <v>131</v>
      </c>
      <c r="B263" s="15">
        <v>521</v>
      </c>
      <c r="C263" s="15">
        <v>0</v>
      </c>
      <c r="D263" s="15">
        <v>3</v>
      </c>
      <c r="E263" s="15">
        <f t="shared" si="149"/>
        <v>0</v>
      </c>
      <c r="F263" s="15">
        <f t="shared" si="150"/>
        <v>1</v>
      </c>
      <c r="G263" s="15">
        <f t="shared" si="151"/>
        <v>0</v>
      </c>
      <c r="H263" s="15">
        <f t="shared" si="152"/>
        <v>0</v>
      </c>
      <c r="I263" s="15">
        <v>1</v>
      </c>
      <c r="J263" s="15">
        <v>60</v>
      </c>
      <c r="K263" s="15">
        <v>4</v>
      </c>
      <c r="L263" s="15">
        <f t="shared" si="153"/>
        <v>0</v>
      </c>
      <c r="M263" s="15">
        <f t="shared" si="154"/>
        <v>0</v>
      </c>
      <c r="N263" s="15">
        <f t="shared" si="155"/>
        <v>1</v>
      </c>
      <c r="O263" s="15">
        <f t="shared" si="156"/>
        <v>0</v>
      </c>
      <c r="P263" s="15">
        <f t="shared" si="157"/>
        <v>0</v>
      </c>
      <c r="Q263" s="15">
        <v>2</v>
      </c>
      <c r="R263" s="15">
        <v>4</v>
      </c>
      <c r="S263" s="15">
        <v>20</v>
      </c>
      <c r="T263" s="15">
        <v>0</v>
      </c>
      <c r="U263" s="15">
        <v>0</v>
      </c>
      <c r="V263" s="15">
        <v>1</v>
      </c>
      <c r="W263" s="15">
        <v>100000</v>
      </c>
      <c r="X263" s="15">
        <v>1</v>
      </c>
      <c r="Y263" s="15">
        <v>0</v>
      </c>
      <c r="Z263" s="15">
        <v>1</v>
      </c>
      <c r="AA263" s="15">
        <f t="shared" si="146"/>
        <v>15</v>
      </c>
      <c r="AB263" s="193">
        <f t="shared" si="172"/>
        <v>1200</v>
      </c>
      <c r="AC263" s="159">
        <v>1</v>
      </c>
      <c r="AD263" s="159">
        <v>1</v>
      </c>
      <c r="AE263" s="159">
        <v>15</v>
      </c>
      <c r="AF263" s="159">
        <v>18000</v>
      </c>
      <c r="AG263" s="159">
        <f t="shared" si="158"/>
        <v>18000</v>
      </c>
      <c r="AH263" s="159">
        <v>16.79</v>
      </c>
      <c r="AI263" s="171">
        <f t="shared" si="159"/>
        <v>1200</v>
      </c>
      <c r="AM263" s="15">
        <f t="shared" si="160"/>
        <v>0</v>
      </c>
      <c r="AP263" s="15">
        <f t="shared" si="161"/>
        <v>18000</v>
      </c>
      <c r="AQ263" s="172">
        <f t="shared" si="147"/>
        <v>1200</v>
      </c>
      <c r="AR263" s="27">
        <f t="shared" si="162"/>
        <v>1</v>
      </c>
      <c r="AS263" s="172">
        <f t="shared" si="163"/>
        <v>1200</v>
      </c>
      <c r="AX263" s="15">
        <f t="shared" si="173"/>
        <v>0</v>
      </c>
      <c r="BI263" s="27">
        <f t="shared" si="164"/>
        <v>0</v>
      </c>
      <c r="BJ263" s="27">
        <f t="shared" si="165"/>
        <v>0</v>
      </c>
      <c r="BR263" s="27">
        <f t="shared" si="166"/>
        <v>0</v>
      </c>
      <c r="BS263" s="27">
        <f t="shared" si="167"/>
        <v>0</v>
      </c>
      <c r="BT263" s="15">
        <v>1</v>
      </c>
      <c r="BU263" s="15">
        <v>1</v>
      </c>
      <c r="BV263" s="15">
        <v>1</v>
      </c>
      <c r="BW263" s="15">
        <v>1</v>
      </c>
      <c r="BX263" s="15">
        <v>1</v>
      </c>
      <c r="BY263" s="15">
        <f t="shared" si="168"/>
        <v>1</v>
      </c>
      <c r="BZ263" s="15">
        <v>1</v>
      </c>
      <c r="CA263" s="15">
        <f t="shared" si="169"/>
        <v>0</v>
      </c>
      <c r="CB263" s="15">
        <v>5</v>
      </c>
      <c r="CC263" s="15" t="s">
        <v>1008</v>
      </c>
      <c r="CD263" s="15" t="s">
        <v>1008</v>
      </c>
      <c r="CE263" s="15" t="s">
        <v>1007</v>
      </c>
      <c r="CH263" s="15" t="s">
        <v>1007</v>
      </c>
      <c r="CK263" s="15" t="s">
        <v>1007</v>
      </c>
      <c r="CL263" s="15" t="s">
        <v>1007</v>
      </c>
      <c r="CN263" s="15" t="s">
        <v>1007</v>
      </c>
      <c r="CP263" s="15" t="s">
        <v>1007</v>
      </c>
      <c r="CR263" s="15" t="s">
        <v>1007</v>
      </c>
      <c r="CZ263" s="15">
        <v>3</v>
      </c>
      <c r="DA263" s="15">
        <v>2</v>
      </c>
      <c r="DB263" s="15">
        <v>2</v>
      </c>
      <c r="DC263" s="15">
        <v>2</v>
      </c>
      <c r="DD263" s="15">
        <v>3</v>
      </c>
      <c r="DE263" s="15">
        <v>2</v>
      </c>
      <c r="DF263" s="15">
        <v>1</v>
      </c>
      <c r="DG263" s="15">
        <v>2</v>
      </c>
      <c r="DL263" s="27">
        <v>3</v>
      </c>
      <c r="DM263" s="27">
        <v>3</v>
      </c>
      <c r="DN263" s="27">
        <v>3</v>
      </c>
      <c r="DO263" s="27">
        <v>3</v>
      </c>
      <c r="DP263" s="27">
        <v>2.3333333333333335</v>
      </c>
      <c r="DQ263" s="27">
        <v>3</v>
      </c>
      <c r="DR263" s="27">
        <f t="shared" si="148"/>
        <v>2.8888888888888893</v>
      </c>
      <c r="DS263" s="15">
        <f t="shared" si="174"/>
        <v>-0.11111111111111072</v>
      </c>
    </row>
    <row r="264" spans="1:123" x14ac:dyDescent="0.2">
      <c r="A264" s="15">
        <v>132</v>
      </c>
      <c r="B264" s="15">
        <v>522</v>
      </c>
      <c r="C264" s="15">
        <v>0</v>
      </c>
      <c r="D264" s="15">
        <v>3</v>
      </c>
      <c r="E264" s="15">
        <f t="shared" si="149"/>
        <v>0</v>
      </c>
      <c r="F264" s="15">
        <f t="shared" si="150"/>
        <v>1</v>
      </c>
      <c r="G264" s="15">
        <f t="shared" si="151"/>
        <v>0</v>
      </c>
      <c r="H264" s="15">
        <f t="shared" si="152"/>
        <v>0</v>
      </c>
      <c r="I264" s="15">
        <v>1</v>
      </c>
      <c r="J264" s="15">
        <v>65</v>
      </c>
      <c r="K264" s="15">
        <v>4</v>
      </c>
      <c r="L264" s="15">
        <f t="shared" si="153"/>
        <v>0</v>
      </c>
      <c r="M264" s="15">
        <f t="shared" si="154"/>
        <v>0</v>
      </c>
      <c r="N264" s="15">
        <f t="shared" si="155"/>
        <v>1</v>
      </c>
      <c r="O264" s="15">
        <f t="shared" si="156"/>
        <v>0</v>
      </c>
      <c r="P264" s="15">
        <f t="shared" si="157"/>
        <v>0</v>
      </c>
      <c r="Q264" s="15">
        <v>2</v>
      </c>
      <c r="R264" s="15">
        <v>4</v>
      </c>
      <c r="S264" s="15">
        <v>40</v>
      </c>
      <c r="T264" s="15">
        <v>0</v>
      </c>
      <c r="U264" s="15">
        <v>0</v>
      </c>
      <c r="V264" s="15">
        <v>0</v>
      </c>
      <c r="W264" s="15">
        <v>0</v>
      </c>
      <c r="X264" s="15">
        <v>1</v>
      </c>
      <c r="Y264" s="15">
        <v>1</v>
      </c>
      <c r="Z264" s="15">
        <v>1</v>
      </c>
      <c r="AA264" s="15">
        <f t="shared" si="146"/>
        <v>10</v>
      </c>
      <c r="AB264" s="193">
        <f t="shared" si="172"/>
        <v>1100</v>
      </c>
      <c r="AC264" s="15">
        <v>1</v>
      </c>
      <c r="AD264" s="15">
        <v>1</v>
      </c>
      <c r="AE264" s="15">
        <v>10</v>
      </c>
      <c r="AF264" s="15">
        <v>11000</v>
      </c>
      <c r="AG264" s="15">
        <f t="shared" si="158"/>
        <v>11000</v>
      </c>
      <c r="AH264" s="15">
        <v>18</v>
      </c>
      <c r="AI264" s="27">
        <f t="shared" si="159"/>
        <v>1100</v>
      </c>
      <c r="AM264" s="15">
        <f t="shared" si="160"/>
        <v>0</v>
      </c>
      <c r="AP264" s="15">
        <f t="shared" si="161"/>
        <v>11000</v>
      </c>
      <c r="AQ264" s="172">
        <f t="shared" si="147"/>
        <v>1100</v>
      </c>
      <c r="AR264" s="27">
        <f t="shared" si="162"/>
        <v>1</v>
      </c>
      <c r="AS264" s="172">
        <f t="shared" si="163"/>
        <v>1100</v>
      </c>
      <c r="AX264" s="15">
        <f t="shared" si="173"/>
        <v>0</v>
      </c>
      <c r="BI264" s="27">
        <f t="shared" si="164"/>
        <v>0</v>
      </c>
      <c r="BJ264" s="27">
        <f t="shared" si="165"/>
        <v>0</v>
      </c>
      <c r="BR264" s="27">
        <f t="shared" si="166"/>
        <v>0</v>
      </c>
      <c r="BS264" s="27">
        <f t="shared" si="167"/>
        <v>0</v>
      </c>
      <c r="BT264" s="15">
        <v>1</v>
      </c>
      <c r="BU264" s="15">
        <v>1</v>
      </c>
      <c r="BV264" s="15">
        <v>1</v>
      </c>
      <c r="BW264" s="15">
        <v>1</v>
      </c>
      <c r="BX264" s="15">
        <v>1</v>
      </c>
      <c r="BY264" s="15">
        <f t="shared" si="168"/>
        <v>1</v>
      </c>
      <c r="BZ264" s="15">
        <v>1</v>
      </c>
      <c r="CA264" s="15">
        <f t="shared" si="169"/>
        <v>0</v>
      </c>
      <c r="CB264" s="15">
        <v>5</v>
      </c>
      <c r="CC264" s="15" t="s">
        <v>1008</v>
      </c>
      <c r="CD264" s="15" t="s">
        <v>1008</v>
      </c>
      <c r="CE264" s="15" t="s">
        <v>1007</v>
      </c>
      <c r="CH264" s="15" t="s">
        <v>1007</v>
      </c>
      <c r="CK264" s="15" t="s">
        <v>1007</v>
      </c>
      <c r="CL264" s="15" t="s">
        <v>1007</v>
      </c>
      <c r="CN264" s="15" t="s">
        <v>1007</v>
      </c>
      <c r="CP264" s="15" t="s">
        <v>1007</v>
      </c>
      <c r="CR264" s="15" t="s">
        <v>1007</v>
      </c>
      <c r="CZ264" s="15">
        <v>3</v>
      </c>
      <c r="DA264" s="15">
        <v>2</v>
      </c>
      <c r="DB264" s="15">
        <v>2</v>
      </c>
      <c r="DC264" s="15">
        <v>2</v>
      </c>
      <c r="DD264" s="15">
        <v>3</v>
      </c>
      <c r="DE264" s="15">
        <v>2</v>
      </c>
      <c r="DF264" s="15">
        <v>1</v>
      </c>
      <c r="DG264" s="15">
        <v>2</v>
      </c>
      <c r="DL264" s="15">
        <v>3</v>
      </c>
      <c r="DM264" s="15">
        <v>3</v>
      </c>
      <c r="DN264" s="15">
        <v>3</v>
      </c>
      <c r="DO264" s="15">
        <v>3</v>
      </c>
      <c r="DP264" s="15">
        <v>3</v>
      </c>
      <c r="DQ264" s="15">
        <v>3</v>
      </c>
      <c r="DR264" s="27">
        <f t="shared" si="148"/>
        <v>3</v>
      </c>
      <c r="DS264" s="15">
        <f t="shared" si="174"/>
        <v>0</v>
      </c>
    </row>
    <row r="265" spans="1:123" x14ac:dyDescent="0.2">
      <c r="A265" s="15">
        <v>132</v>
      </c>
      <c r="B265" s="15">
        <v>522</v>
      </c>
      <c r="C265" s="15">
        <v>0</v>
      </c>
      <c r="D265" s="15">
        <v>3</v>
      </c>
      <c r="E265" s="15">
        <f t="shared" si="149"/>
        <v>0</v>
      </c>
      <c r="F265" s="15">
        <f t="shared" si="150"/>
        <v>1</v>
      </c>
      <c r="G265" s="15">
        <f t="shared" si="151"/>
        <v>0</v>
      </c>
      <c r="H265" s="15">
        <f t="shared" si="152"/>
        <v>0</v>
      </c>
      <c r="I265" s="15">
        <v>1</v>
      </c>
      <c r="J265" s="15">
        <v>65</v>
      </c>
      <c r="K265" s="15">
        <v>4</v>
      </c>
      <c r="L265" s="15">
        <f t="shared" si="153"/>
        <v>0</v>
      </c>
      <c r="M265" s="15">
        <f t="shared" si="154"/>
        <v>0</v>
      </c>
      <c r="N265" s="15">
        <f t="shared" si="155"/>
        <v>1</v>
      </c>
      <c r="O265" s="15">
        <f t="shared" si="156"/>
        <v>0</v>
      </c>
      <c r="P265" s="15">
        <f t="shared" si="157"/>
        <v>0</v>
      </c>
      <c r="Q265" s="15">
        <v>2</v>
      </c>
      <c r="R265" s="15">
        <v>4</v>
      </c>
      <c r="S265" s="15">
        <v>40</v>
      </c>
      <c r="T265" s="15">
        <v>0</v>
      </c>
      <c r="U265" s="15">
        <v>0</v>
      </c>
      <c r="V265" s="15">
        <v>0</v>
      </c>
      <c r="W265" s="15">
        <v>0</v>
      </c>
      <c r="X265" s="15">
        <v>1</v>
      </c>
      <c r="Y265" s="15">
        <v>0</v>
      </c>
      <c r="Z265" s="15">
        <v>1</v>
      </c>
      <c r="AA265" s="15">
        <f t="shared" si="146"/>
        <v>10</v>
      </c>
      <c r="AB265" s="193">
        <f t="shared" si="172"/>
        <v>1100</v>
      </c>
      <c r="AC265" s="159">
        <v>1</v>
      </c>
      <c r="AD265" s="159">
        <v>1</v>
      </c>
      <c r="AE265" s="159">
        <v>10</v>
      </c>
      <c r="AF265" s="159">
        <v>11000</v>
      </c>
      <c r="AG265" s="159">
        <f t="shared" si="158"/>
        <v>11000</v>
      </c>
      <c r="AH265" s="159">
        <v>15</v>
      </c>
      <c r="AI265" s="171">
        <f t="shared" si="159"/>
        <v>1100</v>
      </c>
      <c r="AM265" s="15">
        <f t="shared" si="160"/>
        <v>0</v>
      </c>
      <c r="AP265" s="15">
        <f t="shared" si="161"/>
        <v>11000</v>
      </c>
      <c r="AQ265" s="172">
        <f t="shared" si="147"/>
        <v>1100</v>
      </c>
      <c r="AR265" s="27">
        <f t="shared" si="162"/>
        <v>1</v>
      </c>
      <c r="AS265" s="172">
        <f t="shared" si="163"/>
        <v>1100</v>
      </c>
      <c r="AX265" s="15">
        <f t="shared" si="173"/>
        <v>0</v>
      </c>
      <c r="BI265" s="27">
        <f t="shared" si="164"/>
        <v>0</v>
      </c>
      <c r="BJ265" s="27">
        <f t="shared" si="165"/>
        <v>0</v>
      </c>
      <c r="BR265" s="27">
        <f t="shared" si="166"/>
        <v>0</v>
      </c>
      <c r="BS265" s="27">
        <f t="shared" si="167"/>
        <v>0</v>
      </c>
      <c r="BT265" s="15">
        <v>1</v>
      </c>
      <c r="BU265" s="15">
        <v>1</v>
      </c>
      <c r="BV265" s="15">
        <v>1</v>
      </c>
      <c r="BW265" s="15">
        <v>1</v>
      </c>
      <c r="BX265" s="15">
        <v>1</v>
      </c>
      <c r="BY265" s="15">
        <f t="shared" si="168"/>
        <v>1</v>
      </c>
      <c r="BZ265" s="15">
        <v>1</v>
      </c>
      <c r="CA265" s="15">
        <f t="shared" si="169"/>
        <v>0</v>
      </c>
      <c r="CB265" s="15">
        <v>5</v>
      </c>
      <c r="CC265" s="15" t="s">
        <v>1008</v>
      </c>
      <c r="CD265" s="15" t="s">
        <v>1008</v>
      </c>
      <c r="CE265" s="15" t="s">
        <v>1007</v>
      </c>
      <c r="CH265" s="15" t="s">
        <v>1007</v>
      </c>
      <c r="CK265" s="15" t="s">
        <v>1007</v>
      </c>
      <c r="CL265" s="15" t="s">
        <v>1007</v>
      </c>
      <c r="CN265" s="15" t="s">
        <v>1007</v>
      </c>
      <c r="CP265" s="15" t="s">
        <v>1007</v>
      </c>
      <c r="CR265" s="15" t="s">
        <v>1007</v>
      </c>
      <c r="CZ265" s="15">
        <v>3</v>
      </c>
      <c r="DA265" s="15">
        <v>2</v>
      </c>
      <c r="DB265" s="15">
        <v>2</v>
      </c>
      <c r="DC265" s="15">
        <v>2</v>
      </c>
      <c r="DD265" s="15">
        <v>3</v>
      </c>
      <c r="DE265" s="15">
        <v>2</v>
      </c>
      <c r="DF265" s="15">
        <v>1</v>
      </c>
      <c r="DG265" s="15">
        <v>2</v>
      </c>
      <c r="DL265" s="27">
        <v>3</v>
      </c>
      <c r="DM265" s="27">
        <v>3</v>
      </c>
      <c r="DN265" s="27">
        <v>3</v>
      </c>
      <c r="DO265" s="27">
        <v>3</v>
      </c>
      <c r="DP265" s="27">
        <v>3</v>
      </c>
      <c r="DQ265" s="27">
        <v>3</v>
      </c>
      <c r="DR265" s="27">
        <f t="shared" si="148"/>
        <v>3</v>
      </c>
      <c r="DS265" s="15">
        <f t="shared" si="174"/>
        <v>-0.35555555555555562</v>
      </c>
    </row>
    <row r="266" spans="1:123" x14ac:dyDescent="0.2">
      <c r="A266" s="15">
        <v>133</v>
      </c>
      <c r="B266" s="15">
        <v>523</v>
      </c>
      <c r="C266" s="15">
        <v>0</v>
      </c>
      <c r="D266" s="15">
        <v>3</v>
      </c>
      <c r="E266" s="15">
        <f t="shared" si="149"/>
        <v>0</v>
      </c>
      <c r="F266" s="15">
        <f t="shared" si="150"/>
        <v>1</v>
      </c>
      <c r="G266" s="15">
        <f t="shared" si="151"/>
        <v>0</v>
      </c>
      <c r="H266" s="15">
        <f t="shared" si="152"/>
        <v>0</v>
      </c>
      <c r="I266" s="15">
        <v>0</v>
      </c>
      <c r="J266" s="15">
        <v>50</v>
      </c>
      <c r="K266" s="15">
        <v>1</v>
      </c>
      <c r="L266" s="15">
        <f t="shared" si="153"/>
        <v>0</v>
      </c>
      <c r="M266" s="15">
        <f t="shared" si="154"/>
        <v>0</v>
      </c>
      <c r="N266" s="15">
        <f t="shared" si="155"/>
        <v>0</v>
      </c>
      <c r="O266" s="15">
        <f t="shared" si="156"/>
        <v>0</v>
      </c>
      <c r="P266" s="15">
        <f t="shared" si="157"/>
        <v>0</v>
      </c>
      <c r="Q266" s="15">
        <v>2</v>
      </c>
      <c r="R266" s="15">
        <v>4</v>
      </c>
      <c r="S266" s="15">
        <v>36</v>
      </c>
      <c r="T266" s="15">
        <v>0</v>
      </c>
      <c r="U266" s="15">
        <v>0</v>
      </c>
      <c r="V266" s="15">
        <v>1</v>
      </c>
      <c r="W266" s="15">
        <v>400000</v>
      </c>
      <c r="X266" s="15">
        <v>1</v>
      </c>
      <c r="Y266" s="15">
        <v>1</v>
      </c>
      <c r="Z266" s="15">
        <v>1</v>
      </c>
      <c r="AA266" s="15">
        <f t="shared" si="146"/>
        <v>20</v>
      </c>
      <c r="AB266" s="193">
        <f t="shared" si="172"/>
        <v>3000</v>
      </c>
      <c r="AC266" s="15">
        <v>1</v>
      </c>
      <c r="AD266" s="15">
        <v>1</v>
      </c>
      <c r="AE266" s="15">
        <v>20</v>
      </c>
      <c r="AF266" s="15">
        <v>60000</v>
      </c>
      <c r="AG266" s="15">
        <f t="shared" si="158"/>
        <v>60000</v>
      </c>
      <c r="AH266" s="15">
        <v>20</v>
      </c>
      <c r="AI266" s="27">
        <f t="shared" si="159"/>
        <v>3000</v>
      </c>
      <c r="AM266" s="15">
        <f t="shared" si="160"/>
        <v>0</v>
      </c>
      <c r="AP266" s="15">
        <f t="shared" si="161"/>
        <v>60000</v>
      </c>
      <c r="AQ266" s="172">
        <f t="shared" si="147"/>
        <v>3000</v>
      </c>
      <c r="AR266" s="27">
        <f t="shared" si="162"/>
        <v>1</v>
      </c>
      <c r="AS266" s="172">
        <f t="shared" si="163"/>
        <v>3000</v>
      </c>
      <c r="AX266" s="15">
        <f t="shared" si="173"/>
        <v>0</v>
      </c>
      <c r="BI266" s="27">
        <f t="shared" si="164"/>
        <v>0</v>
      </c>
      <c r="BJ266" s="27">
        <f t="shared" si="165"/>
        <v>0</v>
      </c>
      <c r="BR266" s="27">
        <f t="shared" si="166"/>
        <v>0</v>
      </c>
      <c r="BS266" s="27">
        <f t="shared" si="167"/>
        <v>0</v>
      </c>
      <c r="BT266" s="15">
        <v>1.5</v>
      </c>
      <c r="BU266" s="15">
        <v>1.6666666666666667</v>
      </c>
      <c r="BV266" s="15">
        <v>1</v>
      </c>
      <c r="BW266" s="15">
        <v>1</v>
      </c>
      <c r="BX266" s="15">
        <v>1</v>
      </c>
      <c r="BY266" s="15">
        <f t="shared" si="168"/>
        <v>1.2333333333333334</v>
      </c>
      <c r="BZ266" s="15">
        <v>1</v>
      </c>
      <c r="CA266" s="15">
        <f t="shared" si="169"/>
        <v>1</v>
      </c>
      <c r="CB266" s="15">
        <v>3</v>
      </c>
      <c r="CC266" s="15">
        <f t="shared" si="170"/>
        <v>1</v>
      </c>
      <c r="CD266" s="15">
        <f t="shared" si="171"/>
        <v>0</v>
      </c>
      <c r="CE266" s="15">
        <v>1</v>
      </c>
      <c r="CF266" s="15">
        <v>20</v>
      </c>
      <c r="CG266" s="15">
        <v>1</v>
      </c>
      <c r="CH266" s="15">
        <v>4</v>
      </c>
      <c r="CI266" s="15">
        <v>0</v>
      </c>
      <c r="CJ266" s="15">
        <v>1</v>
      </c>
      <c r="CK266" s="15">
        <v>1</v>
      </c>
      <c r="CL266" s="15">
        <v>1</v>
      </c>
      <c r="CN266" s="15">
        <v>1</v>
      </c>
      <c r="CP266" s="15">
        <v>1</v>
      </c>
      <c r="CR266" s="15">
        <v>0</v>
      </c>
      <c r="CZ266" s="15">
        <v>1</v>
      </c>
      <c r="DA266" s="15">
        <v>1</v>
      </c>
      <c r="DB266" s="15">
        <v>2</v>
      </c>
      <c r="DC266" s="15">
        <v>1</v>
      </c>
      <c r="DD266" s="15">
        <v>3</v>
      </c>
      <c r="DE266" s="15">
        <v>1</v>
      </c>
      <c r="DF266" s="15">
        <v>3</v>
      </c>
      <c r="DG266" s="15">
        <v>1</v>
      </c>
      <c r="DL266" s="15">
        <v>4</v>
      </c>
      <c r="DM266" s="15">
        <v>4</v>
      </c>
      <c r="DN266" s="15">
        <v>4.5</v>
      </c>
      <c r="DO266" s="15">
        <v>3.8</v>
      </c>
      <c r="DP266" s="15">
        <v>1.3333333333333333</v>
      </c>
      <c r="DQ266" s="15">
        <v>2.5</v>
      </c>
      <c r="DR266" s="27">
        <f t="shared" si="148"/>
        <v>3.3555555555555556</v>
      </c>
      <c r="DS266" s="15">
        <f t="shared" si="174"/>
        <v>0</v>
      </c>
    </row>
    <row r="267" spans="1:123" x14ac:dyDescent="0.2">
      <c r="A267" s="15">
        <v>133</v>
      </c>
      <c r="B267" s="15">
        <v>523</v>
      </c>
      <c r="C267" s="15">
        <v>0</v>
      </c>
      <c r="D267" s="15">
        <v>3</v>
      </c>
      <c r="E267" s="15">
        <f t="shared" si="149"/>
        <v>0</v>
      </c>
      <c r="F267" s="15">
        <f t="shared" si="150"/>
        <v>1</v>
      </c>
      <c r="G267" s="15">
        <f t="shared" si="151"/>
        <v>0</v>
      </c>
      <c r="H267" s="15">
        <f t="shared" si="152"/>
        <v>0</v>
      </c>
      <c r="I267" s="15">
        <v>0</v>
      </c>
      <c r="J267" s="15">
        <v>50</v>
      </c>
      <c r="K267" s="15">
        <v>1</v>
      </c>
      <c r="L267" s="15">
        <f t="shared" si="153"/>
        <v>0</v>
      </c>
      <c r="M267" s="15">
        <f t="shared" si="154"/>
        <v>0</v>
      </c>
      <c r="N267" s="15">
        <f t="shared" si="155"/>
        <v>0</v>
      </c>
      <c r="O267" s="15">
        <f t="shared" si="156"/>
        <v>0</v>
      </c>
      <c r="P267" s="15">
        <f t="shared" si="157"/>
        <v>0</v>
      </c>
      <c r="Q267" s="15">
        <v>2</v>
      </c>
      <c r="R267" s="15">
        <v>4</v>
      </c>
      <c r="S267" s="15">
        <v>36</v>
      </c>
      <c r="T267" s="15">
        <v>0</v>
      </c>
      <c r="U267" s="15">
        <v>0</v>
      </c>
      <c r="V267" s="15">
        <v>1</v>
      </c>
      <c r="W267" s="15">
        <v>400000</v>
      </c>
      <c r="X267" s="15">
        <v>1</v>
      </c>
      <c r="Y267" s="15">
        <v>0</v>
      </c>
      <c r="Z267" s="15">
        <v>1</v>
      </c>
      <c r="AA267" s="15">
        <f t="shared" si="146"/>
        <v>20</v>
      </c>
      <c r="AB267" s="193">
        <f t="shared" si="172"/>
        <v>3000</v>
      </c>
      <c r="AC267" s="159">
        <v>1</v>
      </c>
      <c r="AD267" s="159">
        <v>1</v>
      </c>
      <c r="AE267" s="159">
        <v>20</v>
      </c>
      <c r="AF267" s="159">
        <v>60000</v>
      </c>
      <c r="AG267" s="159">
        <f t="shared" si="158"/>
        <v>60000</v>
      </c>
      <c r="AH267" s="159">
        <v>19</v>
      </c>
      <c r="AI267" s="171">
        <f t="shared" si="159"/>
        <v>3000</v>
      </c>
      <c r="AM267" s="15">
        <f t="shared" si="160"/>
        <v>0</v>
      </c>
      <c r="AP267" s="15">
        <f t="shared" si="161"/>
        <v>60000</v>
      </c>
      <c r="AQ267" s="172">
        <f t="shared" si="147"/>
        <v>3000</v>
      </c>
      <c r="AR267" s="27">
        <f t="shared" si="162"/>
        <v>1</v>
      </c>
      <c r="AS267" s="172">
        <f t="shared" si="163"/>
        <v>3000</v>
      </c>
      <c r="AX267" s="15">
        <f t="shared" si="173"/>
        <v>0</v>
      </c>
      <c r="BI267" s="27">
        <f t="shared" si="164"/>
        <v>0</v>
      </c>
      <c r="BJ267" s="27">
        <f t="shared" si="165"/>
        <v>0</v>
      </c>
      <c r="BR267" s="27">
        <f t="shared" si="166"/>
        <v>0</v>
      </c>
      <c r="BS267" s="27">
        <f t="shared" si="167"/>
        <v>0</v>
      </c>
      <c r="BT267" s="15">
        <v>1.5</v>
      </c>
      <c r="BU267" s="15">
        <v>1.6666666666666667</v>
      </c>
      <c r="BV267" s="15">
        <v>1</v>
      </c>
      <c r="BW267" s="15">
        <v>1</v>
      </c>
      <c r="BX267" s="15">
        <v>1</v>
      </c>
      <c r="BY267" s="15">
        <f t="shared" si="168"/>
        <v>1.2333333333333334</v>
      </c>
      <c r="BZ267" s="15">
        <v>1</v>
      </c>
      <c r="CA267" s="15">
        <f t="shared" si="169"/>
        <v>1</v>
      </c>
      <c r="CB267" s="15">
        <v>3</v>
      </c>
      <c r="CC267" s="15">
        <f t="shared" si="170"/>
        <v>1</v>
      </c>
      <c r="CD267" s="15">
        <f t="shared" si="171"/>
        <v>0</v>
      </c>
      <c r="CE267" s="15">
        <v>1</v>
      </c>
      <c r="CF267" s="15">
        <v>20</v>
      </c>
      <c r="CG267" s="15">
        <v>1</v>
      </c>
      <c r="CH267" s="15">
        <v>4</v>
      </c>
      <c r="CI267" s="15">
        <v>0</v>
      </c>
      <c r="CJ267" s="15">
        <v>1</v>
      </c>
      <c r="CK267" s="15">
        <v>1</v>
      </c>
      <c r="CL267" s="15">
        <v>1</v>
      </c>
      <c r="CN267" s="15">
        <v>1</v>
      </c>
      <c r="CP267" s="15">
        <v>1</v>
      </c>
      <c r="CR267" s="15">
        <v>0</v>
      </c>
      <c r="CZ267" s="15">
        <v>1</v>
      </c>
      <c r="DA267" s="15">
        <v>1</v>
      </c>
      <c r="DB267" s="15">
        <v>2</v>
      </c>
      <c r="DC267" s="15">
        <v>1</v>
      </c>
      <c r="DD267" s="15">
        <v>3</v>
      </c>
      <c r="DE267" s="15">
        <v>1</v>
      </c>
      <c r="DF267" s="15">
        <v>3</v>
      </c>
      <c r="DG267" s="15">
        <v>1</v>
      </c>
      <c r="DL267" s="27">
        <v>4</v>
      </c>
      <c r="DM267" s="27">
        <v>4</v>
      </c>
      <c r="DN267" s="27">
        <v>4.5</v>
      </c>
      <c r="DO267" s="27">
        <v>3.8</v>
      </c>
      <c r="DP267" s="27">
        <v>1.3333333333333333</v>
      </c>
      <c r="DQ267" s="27">
        <v>2.5</v>
      </c>
      <c r="DR267" s="27">
        <f t="shared" si="148"/>
        <v>3.3555555555555556</v>
      </c>
      <c r="DS267" s="15">
        <f t="shared" si="174"/>
        <v>0.65277777777777768</v>
      </c>
    </row>
    <row r="268" spans="1:123" x14ac:dyDescent="0.2">
      <c r="A268" s="15">
        <v>134</v>
      </c>
      <c r="B268" s="15">
        <v>524</v>
      </c>
      <c r="C268" s="15">
        <v>1</v>
      </c>
      <c r="D268" s="15">
        <v>3</v>
      </c>
      <c r="E268" s="15">
        <f t="shared" si="149"/>
        <v>0</v>
      </c>
      <c r="F268" s="15">
        <f t="shared" si="150"/>
        <v>1</v>
      </c>
      <c r="G268" s="15">
        <f t="shared" si="151"/>
        <v>0</v>
      </c>
      <c r="H268" s="15">
        <f t="shared" si="152"/>
        <v>0</v>
      </c>
      <c r="I268" s="15">
        <v>0</v>
      </c>
      <c r="J268" s="15">
        <v>51</v>
      </c>
      <c r="K268" s="15">
        <v>1</v>
      </c>
      <c r="L268" s="15">
        <f t="shared" si="153"/>
        <v>0</v>
      </c>
      <c r="M268" s="15">
        <f t="shared" si="154"/>
        <v>0</v>
      </c>
      <c r="N268" s="15">
        <f t="shared" si="155"/>
        <v>0</v>
      </c>
      <c r="O268" s="15">
        <f t="shared" si="156"/>
        <v>0</v>
      </c>
      <c r="P268" s="15">
        <f t="shared" si="157"/>
        <v>0</v>
      </c>
      <c r="Q268" s="15">
        <v>2</v>
      </c>
      <c r="R268" s="15">
        <v>5</v>
      </c>
      <c r="S268" s="15">
        <v>40</v>
      </c>
      <c r="T268" s="15">
        <v>0</v>
      </c>
      <c r="U268" s="15">
        <v>0</v>
      </c>
      <c r="V268" s="15">
        <v>0</v>
      </c>
      <c r="W268" s="15">
        <v>0</v>
      </c>
      <c r="X268" s="15">
        <v>1</v>
      </c>
      <c r="Y268" s="15">
        <v>1</v>
      </c>
      <c r="Z268" s="15">
        <v>1</v>
      </c>
      <c r="AA268" s="15">
        <f t="shared" si="146"/>
        <v>16</v>
      </c>
      <c r="AB268" s="193">
        <f t="shared" si="172"/>
        <v>1875</v>
      </c>
      <c r="AC268" s="15">
        <v>1</v>
      </c>
      <c r="AD268" s="15">
        <v>1</v>
      </c>
      <c r="AE268" s="15">
        <v>16</v>
      </c>
      <c r="AF268" s="15">
        <v>30000</v>
      </c>
      <c r="AG268" s="15">
        <f t="shared" si="158"/>
        <v>30000</v>
      </c>
      <c r="AH268" s="15">
        <v>20</v>
      </c>
      <c r="AI268" s="27">
        <f t="shared" si="159"/>
        <v>1875</v>
      </c>
      <c r="AM268" s="15">
        <f t="shared" si="160"/>
        <v>0</v>
      </c>
      <c r="AP268" s="15">
        <f t="shared" si="161"/>
        <v>30000</v>
      </c>
      <c r="AQ268" s="172">
        <f t="shared" si="147"/>
        <v>1875</v>
      </c>
      <c r="AR268" s="27">
        <f t="shared" si="162"/>
        <v>1</v>
      </c>
      <c r="AS268" s="172">
        <f t="shared" si="163"/>
        <v>1875</v>
      </c>
      <c r="AX268" s="15">
        <f t="shared" si="173"/>
        <v>0</v>
      </c>
      <c r="BI268" s="27">
        <f t="shared" si="164"/>
        <v>0</v>
      </c>
      <c r="BJ268" s="27">
        <f t="shared" si="165"/>
        <v>0</v>
      </c>
      <c r="BR268" s="27">
        <f t="shared" si="166"/>
        <v>0</v>
      </c>
      <c r="BS268" s="27">
        <f t="shared" si="167"/>
        <v>0</v>
      </c>
      <c r="BT268" s="15">
        <v>1.25</v>
      </c>
      <c r="BU268" s="15">
        <v>1.6666666666666667</v>
      </c>
      <c r="BV268" s="15">
        <v>1</v>
      </c>
      <c r="BW268" s="15">
        <v>1</v>
      </c>
      <c r="BX268" s="15">
        <v>1</v>
      </c>
      <c r="BY268" s="15">
        <f t="shared" si="168"/>
        <v>1.1833333333333333</v>
      </c>
      <c r="BZ268" s="15">
        <v>1</v>
      </c>
      <c r="CA268" s="15">
        <f t="shared" si="169"/>
        <v>1</v>
      </c>
      <c r="CB268" s="15">
        <v>4</v>
      </c>
      <c r="CC268" s="15">
        <f t="shared" si="170"/>
        <v>0</v>
      </c>
      <c r="CD268" s="15">
        <f t="shared" si="171"/>
        <v>1</v>
      </c>
      <c r="CE268" s="15">
        <v>1</v>
      </c>
      <c r="CF268" s="15">
        <v>3</v>
      </c>
      <c r="CG268" s="15">
        <v>1</v>
      </c>
      <c r="CH268" s="15">
        <v>4</v>
      </c>
      <c r="CI268" s="15">
        <v>0</v>
      </c>
      <c r="CJ268" s="15">
        <v>1</v>
      </c>
      <c r="CK268" s="15">
        <v>0</v>
      </c>
      <c r="CL268" s="15" t="s">
        <v>1007</v>
      </c>
      <c r="CN268" s="15" t="s">
        <v>1007</v>
      </c>
      <c r="CP268" s="15" t="s">
        <v>1007</v>
      </c>
      <c r="CR268" s="15" t="s">
        <v>1007</v>
      </c>
      <c r="CT268" s="15">
        <v>0</v>
      </c>
      <c r="CU268" s="15">
        <v>0</v>
      </c>
      <c r="CV268" s="15">
        <v>0</v>
      </c>
      <c r="CW268" s="15">
        <v>0</v>
      </c>
      <c r="CX268" s="15">
        <v>1</v>
      </c>
      <c r="CY268" s="15">
        <v>0</v>
      </c>
      <c r="CZ268" s="15">
        <v>1</v>
      </c>
      <c r="DA268" s="15">
        <v>1</v>
      </c>
      <c r="DB268" s="15">
        <v>2</v>
      </c>
      <c r="DC268" s="15">
        <v>1</v>
      </c>
      <c r="DD268" s="15">
        <v>3</v>
      </c>
      <c r="DE268" s="15">
        <v>1</v>
      </c>
      <c r="DL268" s="15">
        <v>2.8</v>
      </c>
      <c r="DM268" s="15">
        <v>3</v>
      </c>
      <c r="DN268" s="15">
        <v>2</v>
      </c>
      <c r="DO268" s="15">
        <v>3</v>
      </c>
      <c r="DP268" s="15">
        <v>2.6666666666666665</v>
      </c>
      <c r="DQ268" s="15">
        <v>2.75</v>
      </c>
      <c r="DR268" s="27">
        <f t="shared" si="148"/>
        <v>2.7027777777777779</v>
      </c>
      <c r="DS268" s="15">
        <f t="shared" si="174"/>
        <v>0</v>
      </c>
    </row>
    <row r="269" spans="1:123" x14ac:dyDescent="0.2">
      <c r="A269" s="15">
        <v>134</v>
      </c>
      <c r="B269" s="15">
        <v>524</v>
      </c>
      <c r="C269" s="15">
        <v>1</v>
      </c>
      <c r="D269" s="15">
        <v>3</v>
      </c>
      <c r="E269" s="15">
        <f t="shared" si="149"/>
        <v>0</v>
      </c>
      <c r="F269" s="15">
        <f t="shared" si="150"/>
        <v>1</v>
      </c>
      <c r="G269" s="15">
        <f t="shared" si="151"/>
        <v>0</v>
      </c>
      <c r="H269" s="15">
        <f t="shared" si="152"/>
        <v>0</v>
      </c>
      <c r="I269" s="15">
        <v>0</v>
      </c>
      <c r="J269" s="15">
        <v>51</v>
      </c>
      <c r="K269" s="15">
        <v>1</v>
      </c>
      <c r="L269" s="15">
        <f t="shared" si="153"/>
        <v>0</v>
      </c>
      <c r="M269" s="15">
        <f t="shared" si="154"/>
        <v>0</v>
      </c>
      <c r="N269" s="15">
        <f t="shared" si="155"/>
        <v>0</v>
      </c>
      <c r="O269" s="15">
        <f t="shared" si="156"/>
        <v>0</v>
      </c>
      <c r="P269" s="15">
        <f t="shared" si="157"/>
        <v>0</v>
      </c>
      <c r="Q269" s="15">
        <v>2</v>
      </c>
      <c r="R269" s="15">
        <v>5</v>
      </c>
      <c r="S269" s="15">
        <v>40</v>
      </c>
      <c r="T269" s="15">
        <v>0</v>
      </c>
      <c r="U269" s="15">
        <v>0</v>
      </c>
      <c r="V269" s="15">
        <v>0</v>
      </c>
      <c r="W269" s="15">
        <v>0</v>
      </c>
      <c r="X269" s="15">
        <v>1</v>
      </c>
      <c r="Y269" s="15">
        <v>0</v>
      </c>
      <c r="Z269" s="15">
        <v>1</v>
      </c>
      <c r="AA269" s="15">
        <f t="shared" si="146"/>
        <v>16</v>
      </c>
      <c r="AB269" s="193">
        <f t="shared" si="172"/>
        <v>1875</v>
      </c>
      <c r="AC269" s="159">
        <v>1</v>
      </c>
      <c r="AD269" s="159">
        <v>1</v>
      </c>
      <c r="AE269" s="159">
        <v>16</v>
      </c>
      <c r="AF269" s="159">
        <v>30000</v>
      </c>
      <c r="AG269" s="159">
        <f t="shared" si="158"/>
        <v>30000</v>
      </c>
      <c r="AH269" s="159">
        <v>16</v>
      </c>
      <c r="AI269" s="171">
        <f t="shared" si="159"/>
        <v>1875</v>
      </c>
      <c r="AM269" s="15">
        <f t="shared" si="160"/>
        <v>0</v>
      </c>
      <c r="AP269" s="15">
        <f t="shared" si="161"/>
        <v>30000</v>
      </c>
      <c r="AQ269" s="172">
        <f t="shared" si="147"/>
        <v>1875</v>
      </c>
      <c r="AR269" s="27">
        <f t="shared" si="162"/>
        <v>1</v>
      </c>
      <c r="AS269" s="172">
        <f t="shared" si="163"/>
        <v>1875</v>
      </c>
      <c r="AX269" s="15">
        <f t="shared" si="173"/>
        <v>0</v>
      </c>
      <c r="BI269" s="27">
        <f t="shared" si="164"/>
        <v>0</v>
      </c>
      <c r="BJ269" s="27">
        <f t="shared" si="165"/>
        <v>0</v>
      </c>
      <c r="BR269" s="27">
        <f t="shared" si="166"/>
        <v>0</v>
      </c>
      <c r="BS269" s="27">
        <f t="shared" si="167"/>
        <v>0</v>
      </c>
      <c r="BT269" s="15">
        <v>1.25</v>
      </c>
      <c r="BU269" s="15">
        <v>1.6666666666666667</v>
      </c>
      <c r="BV269" s="15">
        <v>1</v>
      </c>
      <c r="BW269" s="15">
        <v>1</v>
      </c>
      <c r="BX269" s="15">
        <v>1</v>
      </c>
      <c r="BY269" s="15">
        <f t="shared" si="168"/>
        <v>1.1833333333333333</v>
      </c>
      <c r="BZ269" s="15">
        <v>1</v>
      </c>
      <c r="CA269" s="15">
        <f t="shared" si="169"/>
        <v>1</v>
      </c>
      <c r="CB269" s="15">
        <v>4</v>
      </c>
      <c r="CC269" s="15">
        <f t="shared" si="170"/>
        <v>0</v>
      </c>
      <c r="CD269" s="15">
        <f t="shared" si="171"/>
        <v>1</v>
      </c>
      <c r="CE269" s="15">
        <v>1</v>
      </c>
      <c r="CF269" s="15">
        <v>3</v>
      </c>
      <c r="CG269" s="15">
        <v>1</v>
      </c>
      <c r="CH269" s="15">
        <v>4</v>
      </c>
      <c r="CI269" s="15">
        <v>0</v>
      </c>
      <c r="CJ269" s="15">
        <v>1</v>
      </c>
      <c r="CK269" s="15">
        <v>0</v>
      </c>
      <c r="CL269" s="15" t="s">
        <v>1007</v>
      </c>
      <c r="CN269" s="15" t="s">
        <v>1007</v>
      </c>
      <c r="CP269" s="15" t="s">
        <v>1007</v>
      </c>
      <c r="CR269" s="15" t="s">
        <v>1007</v>
      </c>
      <c r="CT269" s="15">
        <v>0</v>
      </c>
      <c r="CU269" s="15">
        <v>0</v>
      </c>
      <c r="CV269" s="15">
        <v>0</v>
      </c>
      <c r="CW269" s="15">
        <v>0</v>
      </c>
      <c r="CX269" s="15">
        <v>1</v>
      </c>
      <c r="CY269" s="15">
        <v>0</v>
      </c>
      <c r="CZ269" s="15">
        <v>1</v>
      </c>
      <c r="DA269" s="15">
        <v>1</v>
      </c>
      <c r="DB269" s="15">
        <v>2</v>
      </c>
      <c r="DC269" s="15">
        <v>1</v>
      </c>
      <c r="DD269" s="15">
        <v>3</v>
      </c>
      <c r="DE269" s="15">
        <v>1</v>
      </c>
      <c r="DL269" s="27">
        <v>2.8</v>
      </c>
      <c r="DM269" s="27">
        <v>3</v>
      </c>
      <c r="DN269" s="27">
        <v>2</v>
      </c>
      <c r="DO269" s="27">
        <v>3</v>
      </c>
      <c r="DP269" s="27">
        <v>2.6666666666666665</v>
      </c>
      <c r="DQ269" s="27">
        <v>2.75</v>
      </c>
      <c r="DR269" s="27">
        <f t="shared" si="148"/>
        <v>2.7027777777777779</v>
      </c>
      <c r="DS269" s="15">
        <f t="shared" si="174"/>
        <v>-0.99722222222222179</v>
      </c>
    </row>
    <row r="270" spans="1:123" x14ac:dyDescent="0.2">
      <c r="A270" s="15">
        <v>135</v>
      </c>
      <c r="B270" s="15">
        <v>525</v>
      </c>
      <c r="C270" s="15">
        <v>0</v>
      </c>
      <c r="D270" s="15">
        <v>3</v>
      </c>
      <c r="E270" s="15">
        <f t="shared" si="149"/>
        <v>0</v>
      </c>
      <c r="F270" s="15">
        <f t="shared" si="150"/>
        <v>1</v>
      </c>
      <c r="G270" s="15">
        <f t="shared" si="151"/>
        <v>0</v>
      </c>
      <c r="H270" s="15">
        <f t="shared" si="152"/>
        <v>0</v>
      </c>
      <c r="I270" s="15">
        <v>1</v>
      </c>
      <c r="J270" s="15">
        <v>52</v>
      </c>
      <c r="K270" s="15">
        <v>5</v>
      </c>
      <c r="L270" s="15">
        <f t="shared" si="153"/>
        <v>0</v>
      </c>
      <c r="M270" s="15">
        <f t="shared" si="154"/>
        <v>0</v>
      </c>
      <c r="N270" s="15">
        <f t="shared" si="155"/>
        <v>0</v>
      </c>
      <c r="O270" s="15">
        <f t="shared" si="156"/>
        <v>1</v>
      </c>
      <c r="P270" s="15">
        <f t="shared" si="157"/>
        <v>0</v>
      </c>
      <c r="Q270" s="15">
        <v>2</v>
      </c>
      <c r="R270" s="15">
        <v>5</v>
      </c>
      <c r="S270" s="15">
        <v>30</v>
      </c>
      <c r="T270" s="15">
        <v>0</v>
      </c>
      <c r="U270" s="15">
        <v>0</v>
      </c>
      <c r="V270" s="15">
        <v>1</v>
      </c>
      <c r="W270" s="15">
        <v>480000</v>
      </c>
      <c r="X270" s="15">
        <v>1</v>
      </c>
      <c r="Y270" s="15">
        <v>1</v>
      </c>
      <c r="Z270" s="15">
        <v>1</v>
      </c>
      <c r="AA270" s="15">
        <f t="shared" si="146"/>
        <v>40</v>
      </c>
      <c r="AB270" s="193">
        <f t="shared" si="172"/>
        <v>1500</v>
      </c>
      <c r="AC270" s="15">
        <v>1</v>
      </c>
      <c r="AD270" s="15">
        <v>1</v>
      </c>
      <c r="AE270" s="15">
        <v>40</v>
      </c>
      <c r="AF270" s="15">
        <v>60000</v>
      </c>
      <c r="AG270" s="15">
        <f t="shared" si="158"/>
        <v>60000</v>
      </c>
      <c r="AH270" s="15">
        <v>20</v>
      </c>
      <c r="AI270" s="27">
        <f t="shared" si="159"/>
        <v>1500</v>
      </c>
      <c r="AM270" s="15">
        <f t="shared" si="160"/>
        <v>0</v>
      </c>
      <c r="AP270" s="15">
        <f t="shared" si="161"/>
        <v>60000</v>
      </c>
      <c r="AQ270" s="172">
        <f t="shared" si="147"/>
        <v>1500</v>
      </c>
      <c r="AR270" s="27">
        <f t="shared" si="162"/>
        <v>1</v>
      </c>
      <c r="AS270" s="172">
        <f t="shared" si="163"/>
        <v>1500</v>
      </c>
      <c r="AX270" s="15">
        <f t="shared" si="173"/>
        <v>0</v>
      </c>
      <c r="BI270" s="27">
        <f t="shared" si="164"/>
        <v>0</v>
      </c>
      <c r="BJ270" s="27">
        <f t="shared" si="165"/>
        <v>0</v>
      </c>
      <c r="BR270" s="27">
        <f t="shared" si="166"/>
        <v>0</v>
      </c>
      <c r="BS270" s="27">
        <f t="shared" si="167"/>
        <v>0</v>
      </c>
      <c r="BT270" s="15">
        <v>2.25</v>
      </c>
      <c r="BU270" s="15">
        <v>3</v>
      </c>
      <c r="BV270" s="15">
        <v>1.3333333333333333</v>
      </c>
      <c r="BW270" s="15">
        <v>1</v>
      </c>
      <c r="BX270" s="15">
        <v>2.5</v>
      </c>
      <c r="BY270" s="15">
        <f t="shared" si="168"/>
        <v>2.0166666666666666</v>
      </c>
      <c r="BZ270" s="15">
        <v>1</v>
      </c>
      <c r="CA270" s="15">
        <f t="shared" si="169"/>
        <v>1</v>
      </c>
      <c r="CB270" s="15">
        <v>4</v>
      </c>
      <c r="CC270" s="15">
        <f t="shared" si="170"/>
        <v>0</v>
      </c>
      <c r="CD270" s="15">
        <f t="shared" si="171"/>
        <v>1</v>
      </c>
      <c r="CE270" s="15">
        <v>2</v>
      </c>
      <c r="CF270" s="15">
        <v>6</v>
      </c>
      <c r="CG270" s="15">
        <v>2</v>
      </c>
      <c r="CH270" s="15">
        <v>4</v>
      </c>
      <c r="CI270" s="15">
        <v>0</v>
      </c>
      <c r="CJ270" s="15">
        <v>1</v>
      </c>
      <c r="CK270" s="15">
        <v>1</v>
      </c>
      <c r="CL270" s="15">
        <v>1</v>
      </c>
      <c r="CN270" s="15">
        <v>1</v>
      </c>
      <c r="CP270" s="15">
        <v>1</v>
      </c>
      <c r="CR270" s="15">
        <v>0</v>
      </c>
      <c r="CZ270" s="15">
        <v>1</v>
      </c>
      <c r="DA270" s="15">
        <v>3</v>
      </c>
      <c r="DB270" s="15">
        <v>2</v>
      </c>
      <c r="DC270" s="15">
        <v>3</v>
      </c>
      <c r="DD270" s="15">
        <v>3</v>
      </c>
      <c r="DE270" s="15">
        <v>3</v>
      </c>
      <c r="DL270" s="15">
        <v>4.4000000000000004</v>
      </c>
      <c r="DM270" s="15">
        <v>4</v>
      </c>
      <c r="DN270" s="15">
        <v>5</v>
      </c>
      <c r="DO270" s="15">
        <v>2.8</v>
      </c>
      <c r="DP270" s="15">
        <v>3</v>
      </c>
      <c r="DQ270" s="15">
        <v>3</v>
      </c>
      <c r="DR270" s="27">
        <f t="shared" si="148"/>
        <v>3.6999999999999997</v>
      </c>
      <c r="DS270" s="15">
        <f t="shared" si="174"/>
        <v>0.28888888888888831</v>
      </c>
    </row>
    <row r="271" spans="1:123" x14ac:dyDescent="0.2">
      <c r="A271" s="15">
        <v>135</v>
      </c>
      <c r="B271" s="15">
        <v>525</v>
      </c>
      <c r="C271" s="15">
        <v>0</v>
      </c>
      <c r="D271" s="15">
        <v>3</v>
      </c>
      <c r="E271" s="15">
        <f t="shared" si="149"/>
        <v>0</v>
      </c>
      <c r="F271" s="15">
        <f t="shared" si="150"/>
        <v>1</v>
      </c>
      <c r="G271" s="15">
        <f t="shared" si="151"/>
        <v>0</v>
      </c>
      <c r="H271" s="15">
        <f t="shared" si="152"/>
        <v>0</v>
      </c>
      <c r="I271" s="15">
        <v>1</v>
      </c>
      <c r="J271" s="15">
        <v>52</v>
      </c>
      <c r="K271" s="15">
        <v>5</v>
      </c>
      <c r="L271" s="15">
        <f t="shared" si="153"/>
        <v>0</v>
      </c>
      <c r="M271" s="15">
        <f t="shared" si="154"/>
        <v>0</v>
      </c>
      <c r="N271" s="15">
        <f t="shared" si="155"/>
        <v>0</v>
      </c>
      <c r="O271" s="15">
        <f t="shared" si="156"/>
        <v>1</v>
      </c>
      <c r="P271" s="15">
        <f t="shared" si="157"/>
        <v>0</v>
      </c>
      <c r="Q271" s="15">
        <v>2</v>
      </c>
      <c r="R271" s="15">
        <v>5</v>
      </c>
      <c r="S271" s="15">
        <v>30</v>
      </c>
      <c r="T271" s="15">
        <v>0</v>
      </c>
      <c r="U271" s="15">
        <v>0</v>
      </c>
      <c r="V271" s="15">
        <v>1</v>
      </c>
      <c r="W271" s="15">
        <v>480000</v>
      </c>
      <c r="X271" s="15">
        <v>1</v>
      </c>
      <c r="Y271" s="15">
        <v>0</v>
      </c>
      <c r="Z271" s="15">
        <v>1</v>
      </c>
      <c r="AA271" s="15">
        <f t="shared" si="146"/>
        <v>40</v>
      </c>
      <c r="AB271" s="193">
        <f t="shared" si="172"/>
        <v>1500</v>
      </c>
      <c r="AC271" s="159">
        <v>1</v>
      </c>
      <c r="AD271" s="159">
        <v>1</v>
      </c>
      <c r="AE271" s="159">
        <v>40</v>
      </c>
      <c r="AF271" s="159">
        <v>60000</v>
      </c>
      <c r="AG271" s="159">
        <f t="shared" si="158"/>
        <v>60000</v>
      </c>
      <c r="AH271" s="159">
        <v>17.86</v>
      </c>
      <c r="AI271" s="171">
        <f t="shared" si="159"/>
        <v>1500</v>
      </c>
      <c r="AM271" s="15">
        <f t="shared" si="160"/>
        <v>0</v>
      </c>
      <c r="AP271" s="15">
        <f t="shared" si="161"/>
        <v>60000</v>
      </c>
      <c r="AQ271" s="172">
        <f t="shared" si="147"/>
        <v>1500</v>
      </c>
      <c r="AR271" s="27">
        <f t="shared" si="162"/>
        <v>1</v>
      </c>
      <c r="AS271" s="172">
        <f t="shared" si="163"/>
        <v>1500</v>
      </c>
      <c r="AX271" s="15">
        <f t="shared" si="173"/>
        <v>0</v>
      </c>
      <c r="BI271" s="27">
        <f t="shared" si="164"/>
        <v>0</v>
      </c>
      <c r="BJ271" s="27">
        <f t="shared" si="165"/>
        <v>0</v>
      </c>
      <c r="BR271" s="27">
        <f t="shared" si="166"/>
        <v>0</v>
      </c>
      <c r="BS271" s="27">
        <f t="shared" si="167"/>
        <v>0</v>
      </c>
      <c r="BT271" s="15">
        <v>2.25</v>
      </c>
      <c r="BU271" s="15">
        <v>3</v>
      </c>
      <c r="BV271" s="15">
        <v>1.3333333333333333</v>
      </c>
      <c r="BW271" s="15">
        <v>1</v>
      </c>
      <c r="BX271" s="15">
        <v>2.5</v>
      </c>
      <c r="BY271" s="15">
        <f t="shared" si="168"/>
        <v>2.0166666666666666</v>
      </c>
      <c r="BZ271" s="15">
        <v>1</v>
      </c>
      <c r="CA271" s="15">
        <f t="shared" si="169"/>
        <v>1</v>
      </c>
      <c r="CB271" s="15">
        <v>4</v>
      </c>
      <c r="CC271" s="15">
        <f t="shared" si="170"/>
        <v>0</v>
      </c>
      <c r="CD271" s="15">
        <f t="shared" si="171"/>
        <v>1</v>
      </c>
      <c r="CE271" s="15">
        <v>2</v>
      </c>
      <c r="CF271" s="15">
        <v>6</v>
      </c>
      <c r="CG271" s="15">
        <v>2</v>
      </c>
      <c r="CH271" s="15">
        <v>4</v>
      </c>
      <c r="CI271" s="15">
        <v>0</v>
      </c>
      <c r="CJ271" s="15">
        <v>1</v>
      </c>
      <c r="CK271" s="15">
        <v>1</v>
      </c>
      <c r="CL271" s="15">
        <v>1</v>
      </c>
      <c r="CN271" s="15">
        <v>1</v>
      </c>
      <c r="CP271" s="15">
        <v>1</v>
      </c>
      <c r="CR271" s="15">
        <v>0</v>
      </c>
      <c r="CZ271" s="15">
        <v>1</v>
      </c>
      <c r="DA271" s="15">
        <v>3</v>
      </c>
      <c r="DB271" s="15">
        <v>2</v>
      </c>
      <c r="DC271" s="15">
        <v>3</v>
      </c>
      <c r="DD271" s="15">
        <v>3</v>
      </c>
      <c r="DE271" s="15">
        <v>3</v>
      </c>
      <c r="DL271" s="27">
        <v>4</v>
      </c>
      <c r="DM271" s="27">
        <v>4</v>
      </c>
      <c r="DN271" s="27">
        <v>5</v>
      </c>
      <c r="DO271" s="27">
        <v>2.8</v>
      </c>
      <c r="DP271" s="27">
        <v>1.6666666666666667</v>
      </c>
      <c r="DQ271" s="27">
        <v>3</v>
      </c>
      <c r="DR271" s="27">
        <f t="shared" si="148"/>
        <v>3.4111111111111114</v>
      </c>
      <c r="DS271" s="15">
        <f t="shared" si="174"/>
        <v>0.33611111111111169</v>
      </c>
    </row>
    <row r="272" spans="1:123" x14ac:dyDescent="0.2">
      <c r="A272" s="15">
        <v>136</v>
      </c>
      <c r="B272" s="15">
        <v>526</v>
      </c>
      <c r="C272" s="15">
        <v>1</v>
      </c>
      <c r="D272" s="15">
        <v>3</v>
      </c>
      <c r="E272" s="15">
        <f t="shared" si="149"/>
        <v>0</v>
      </c>
      <c r="F272" s="15">
        <f t="shared" si="150"/>
        <v>1</v>
      </c>
      <c r="G272" s="15">
        <f t="shared" si="151"/>
        <v>0</v>
      </c>
      <c r="H272" s="15">
        <f t="shared" si="152"/>
        <v>0</v>
      </c>
      <c r="I272" s="15">
        <v>1</v>
      </c>
      <c r="J272" s="15">
        <v>65</v>
      </c>
      <c r="K272" s="15">
        <v>1</v>
      </c>
      <c r="L272" s="15">
        <f t="shared" si="153"/>
        <v>0</v>
      </c>
      <c r="M272" s="15">
        <f t="shared" si="154"/>
        <v>0</v>
      </c>
      <c r="N272" s="15">
        <f t="shared" si="155"/>
        <v>0</v>
      </c>
      <c r="O272" s="15">
        <f t="shared" si="156"/>
        <v>0</v>
      </c>
      <c r="P272" s="15">
        <f t="shared" si="157"/>
        <v>0</v>
      </c>
      <c r="Q272" s="15">
        <v>2</v>
      </c>
      <c r="R272" s="15">
        <v>4</v>
      </c>
      <c r="S272" s="15">
        <v>50</v>
      </c>
      <c r="T272" s="15">
        <v>0</v>
      </c>
      <c r="U272" s="15">
        <v>0</v>
      </c>
      <c r="V272" s="15">
        <v>0</v>
      </c>
      <c r="W272" s="15">
        <v>0</v>
      </c>
      <c r="X272" s="15">
        <v>1</v>
      </c>
      <c r="Y272" s="15">
        <v>1</v>
      </c>
      <c r="Z272" s="15">
        <v>1</v>
      </c>
      <c r="AA272" s="15">
        <f t="shared" si="146"/>
        <v>10</v>
      </c>
      <c r="AB272" s="193">
        <f t="shared" si="172"/>
        <v>900</v>
      </c>
      <c r="AC272" s="15">
        <v>1</v>
      </c>
      <c r="AD272" s="15">
        <v>1</v>
      </c>
      <c r="AE272" s="15">
        <v>10</v>
      </c>
      <c r="AF272" s="15">
        <v>9000</v>
      </c>
      <c r="AG272" s="15">
        <f t="shared" si="158"/>
        <v>9000</v>
      </c>
      <c r="AH272" s="15">
        <v>19</v>
      </c>
      <c r="AI272" s="27">
        <f t="shared" si="159"/>
        <v>900</v>
      </c>
      <c r="AM272" s="15">
        <f t="shared" si="160"/>
        <v>0</v>
      </c>
      <c r="AP272" s="15">
        <f t="shared" si="161"/>
        <v>9000</v>
      </c>
      <c r="AQ272" s="172">
        <f t="shared" si="147"/>
        <v>900</v>
      </c>
      <c r="AR272" s="27">
        <f t="shared" si="162"/>
        <v>1</v>
      </c>
      <c r="AS272" s="172">
        <f t="shared" si="163"/>
        <v>900</v>
      </c>
      <c r="AX272" s="15">
        <f t="shared" si="173"/>
        <v>0</v>
      </c>
      <c r="BI272" s="27">
        <f t="shared" si="164"/>
        <v>0</v>
      </c>
      <c r="BJ272" s="27">
        <f t="shared" si="165"/>
        <v>0</v>
      </c>
      <c r="BR272" s="27">
        <f t="shared" si="166"/>
        <v>0</v>
      </c>
      <c r="BS272" s="27">
        <f t="shared" si="167"/>
        <v>0</v>
      </c>
      <c r="BT272" s="15">
        <v>1</v>
      </c>
      <c r="BU272" s="15">
        <v>1</v>
      </c>
      <c r="BV272" s="15">
        <v>1</v>
      </c>
      <c r="BW272" s="15">
        <v>1</v>
      </c>
      <c r="BX272" s="15">
        <v>1</v>
      </c>
      <c r="BY272" s="15">
        <f t="shared" si="168"/>
        <v>1</v>
      </c>
      <c r="BZ272" s="15">
        <v>1</v>
      </c>
      <c r="CA272" s="15">
        <f t="shared" si="169"/>
        <v>0</v>
      </c>
      <c r="CB272" s="15">
        <v>5</v>
      </c>
      <c r="CC272" s="15" t="s">
        <v>1008</v>
      </c>
      <c r="CD272" s="15" t="s">
        <v>1008</v>
      </c>
      <c r="CE272" s="15" t="s">
        <v>1007</v>
      </c>
      <c r="CH272" s="15" t="s">
        <v>1007</v>
      </c>
      <c r="CK272" s="15" t="s">
        <v>1007</v>
      </c>
      <c r="CL272" s="15" t="s">
        <v>1007</v>
      </c>
      <c r="CN272" s="15" t="s">
        <v>1007</v>
      </c>
      <c r="CP272" s="15" t="s">
        <v>1007</v>
      </c>
      <c r="CR272" s="15" t="s">
        <v>1007</v>
      </c>
      <c r="CZ272" s="15">
        <v>3</v>
      </c>
      <c r="DA272" s="15">
        <v>2</v>
      </c>
      <c r="DB272" s="15">
        <v>2</v>
      </c>
      <c r="DC272" s="15">
        <v>2</v>
      </c>
      <c r="DD272" s="15">
        <v>3</v>
      </c>
      <c r="DE272" s="15">
        <v>2</v>
      </c>
      <c r="DF272" s="15">
        <v>1</v>
      </c>
      <c r="DG272" s="15">
        <v>2</v>
      </c>
      <c r="DL272" s="15">
        <v>3.2</v>
      </c>
      <c r="DM272" s="15">
        <v>3</v>
      </c>
      <c r="DN272" s="15">
        <v>3</v>
      </c>
      <c r="DO272" s="15">
        <v>3</v>
      </c>
      <c r="DP272" s="15">
        <v>3</v>
      </c>
      <c r="DQ272" s="15">
        <v>3.25</v>
      </c>
      <c r="DR272" s="27">
        <f t="shared" si="148"/>
        <v>3.0749999999999997</v>
      </c>
      <c r="DS272" s="15">
        <f t="shared" si="174"/>
        <v>7.4999999999999734E-2</v>
      </c>
    </row>
    <row r="273" spans="1:123" x14ac:dyDescent="0.2">
      <c r="A273" s="15">
        <v>136</v>
      </c>
      <c r="B273" s="15">
        <v>526</v>
      </c>
      <c r="C273" s="15">
        <v>1</v>
      </c>
      <c r="D273" s="15">
        <v>3</v>
      </c>
      <c r="E273" s="15">
        <f t="shared" si="149"/>
        <v>0</v>
      </c>
      <c r="F273" s="15">
        <f t="shared" si="150"/>
        <v>1</v>
      </c>
      <c r="G273" s="15">
        <f t="shared" si="151"/>
        <v>0</v>
      </c>
      <c r="H273" s="15">
        <f t="shared" si="152"/>
        <v>0</v>
      </c>
      <c r="I273" s="15">
        <v>1</v>
      </c>
      <c r="J273" s="15">
        <v>65</v>
      </c>
      <c r="K273" s="15">
        <v>1</v>
      </c>
      <c r="L273" s="15">
        <f t="shared" si="153"/>
        <v>0</v>
      </c>
      <c r="M273" s="15">
        <f t="shared" si="154"/>
        <v>0</v>
      </c>
      <c r="N273" s="15">
        <f t="shared" si="155"/>
        <v>0</v>
      </c>
      <c r="O273" s="15">
        <f t="shared" si="156"/>
        <v>0</v>
      </c>
      <c r="P273" s="15">
        <f t="shared" si="157"/>
        <v>0</v>
      </c>
      <c r="Q273" s="15">
        <v>2</v>
      </c>
      <c r="R273" s="15">
        <v>4</v>
      </c>
      <c r="S273" s="15">
        <v>50</v>
      </c>
      <c r="T273" s="15">
        <v>0</v>
      </c>
      <c r="U273" s="15">
        <v>0</v>
      </c>
      <c r="V273" s="15">
        <v>0</v>
      </c>
      <c r="W273" s="15">
        <v>0</v>
      </c>
      <c r="X273" s="15">
        <v>1</v>
      </c>
      <c r="Y273" s="15">
        <v>0</v>
      </c>
      <c r="Z273" s="15">
        <v>1</v>
      </c>
      <c r="AA273" s="15">
        <f t="shared" si="146"/>
        <v>15</v>
      </c>
      <c r="AB273" s="193">
        <f t="shared" si="172"/>
        <v>1200</v>
      </c>
      <c r="AC273" s="159">
        <v>1</v>
      </c>
      <c r="AD273" s="159">
        <v>1</v>
      </c>
      <c r="AE273" s="159">
        <v>15</v>
      </c>
      <c r="AF273" s="159">
        <v>18000</v>
      </c>
      <c r="AG273" s="159">
        <f t="shared" si="158"/>
        <v>18000</v>
      </c>
      <c r="AH273" s="159">
        <v>17</v>
      </c>
      <c r="AI273" s="171">
        <f t="shared" si="159"/>
        <v>1200</v>
      </c>
      <c r="AM273" s="15">
        <f t="shared" si="160"/>
        <v>0</v>
      </c>
      <c r="AP273" s="15">
        <f t="shared" si="161"/>
        <v>18000</v>
      </c>
      <c r="AQ273" s="172">
        <f t="shared" si="147"/>
        <v>1200</v>
      </c>
      <c r="AR273" s="27">
        <f t="shared" si="162"/>
        <v>1</v>
      </c>
      <c r="AS273" s="172">
        <f t="shared" si="163"/>
        <v>1200</v>
      </c>
      <c r="AX273" s="15">
        <f t="shared" si="173"/>
        <v>0</v>
      </c>
      <c r="BI273" s="27">
        <f t="shared" si="164"/>
        <v>0</v>
      </c>
      <c r="BJ273" s="27">
        <f t="shared" si="165"/>
        <v>0</v>
      </c>
      <c r="BR273" s="27">
        <f t="shared" si="166"/>
        <v>0</v>
      </c>
      <c r="BS273" s="27">
        <f t="shared" si="167"/>
        <v>0</v>
      </c>
      <c r="BT273" s="15">
        <v>1</v>
      </c>
      <c r="BU273" s="15">
        <v>1</v>
      </c>
      <c r="BV273" s="15">
        <v>1</v>
      </c>
      <c r="BW273" s="15">
        <v>1</v>
      </c>
      <c r="BX273" s="15">
        <v>1</v>
      </c>
      <c r="BY273" s="15">
        <f t="shared" si="168"/>
        <v>1</v>
      </c>
      <c r="BZ273" s="15">
        <v>1</v>
      </c>
      <c r="CA273" s="15">
        <f t="shared" si="169"/>
        <v>0</v>
      </c>
      <c r="CB273" s="15">
        <v>5</v>
      </c>
      <c r="CC273" s="15" t="s">
        <v>1008</v>
      </c>
      <c r="CD273" s="15" t="s">
        <v>1008</v>
      </c>
      <c r="CE273" s="15" t="s">
        <v>1007</v>
      </c>
      <c r="CH273" s="15" t="s">
        <v>1007</v>
      </c>
      <c r="CK273" s="15" t="s">
        <v>1007</v>
      </c>
      <c r="CL273" s="15" t="s">
        <v>1007</v>
      </c>
      <c r="CN273" s="15" t="s">
        <v>1007</v>
      </c>
      <c r="CP273" s="15" t="s">
        <v>1007</v>
      </c>
      <c r="CR273" s="15" t="s">
        <v>1007</v>
      </c>
      <c r="CZ273" s="15">
        <v>3</v>
      </c>
      <c r="DA273" s="15">
        <v>2</v>
      </c>
      <c r="DB273" s="15">
        <v>2</v>
      </c>
      <c r="DC273" s="15">
        <v>2</v>
      </c>
      <c r="DD273" s="15">
        <v>3</v>
      </c>
      <c r="DE273" s="15">
        <v>2</v>
      </c>
      <c r="DF273" s="15">
        <v>1</v>
      </c>
      <c r="DG273" s="15">
        <v>2</v>
      </c>
      <c r="DL273" s="27">
        <v>3</v>
      </c>
      <c r="DM273" s="27">
        <v>3</v>
      </c>
      <c r="DN273" s="27">
        <v>3</v>
      </c>
      <c r="DO273" s="27">
        <v>3</v>
      </c>
      <c r="DP273" s="27">
        <v>3</v>
      </c>
      <c r="DQ273" s="27">
        <v>3</v>
      </c>
      <c r="DR273" s="27">
        <f t="shared" si="148"/>
        <v>3</v>
      </c>
      <c r="DS273" s="15">
        <f t="shared" si="174"/>
        <v>-1.2555555555555555</v>
      </c>
    </row>
    <row r="274" spans="1:123" x14ac:dyDescent="0.2">
      <c r="A274" s="15">
        <v>137</v>
      </c>
      <c r="B274" s="15">
        <v>527</v>
      </c>
      <c r="C274" s="15">
        <v>0</v>
      </c>
      <c r="D274" s="15">
        <v>3</v>
      </c>
      <c r="E274" s="15">
        <f t="shared" si="149"/>
        <v>0</v>
      </c>
      <c r="F274" s="15">
        <f t="shared" si="150"/>
        <v>1</v>
      </c>
      <c r="G274" s="15">
        <f t="shared" si="151"/>
        <v>0</v>
      </c>
      <c r="H274" s="15">
        <f t="shared" si="152"/>
        <v>0</v>
      </c>
      <c r="I274" s="15">
        <v>1</v>
      </c>
      <c r="J274" s="15">
        <v>56</v>
      </c>
      <c r="K274" s="15">
        <v>4</v>
      </c>
      <c r="L274" s="15">
        <f t="shared" si="153"/>
        <v>0</v>
      </c>
      <c r="M274" s="15">
        <f t="shared" si="154"/>
        <v>0</v>
      </c>
      <c r="N274" s="15">
        <f t="shared" si="155"/>
        <v>1</v>
      </c>
      <c r="O274" s="15">
        <f t="shared" si="156"/>
        <v>0</v>
      </c>
      <c r="P274" s="15">
        <f t="shared" si="157"/>
        <v>0</v>
      </c>
      <c r="Q274" s="15">
        <v>1</v>
      </c>
      <c r="R274" s="15">
        <v>5</v>
      </c>
      <c r="S274" s="15">
        <v>15</v>
      </c>
      <c r="T274" s="15">
        <v>0</v>
      </c>
      <c r="U274" s="15">
        <v>0</v>
      </c>
      <c r="V274" s="15">
        <v>1</v>
      </c>
      <c r="W274" s="15">
        <v>480000</v>
      </c>
      <c r="X274" s="15">
        <v>1</v>
      </c>
      <c r="Y274" s="15">
        <v>1</v>
      </c>
      <c r="Z274" s="15">
        <v>1</v>
      </c>
      <c r="AA274" s="15">
        <f t="shared" si="146"/>
        <v>15</v>
      </c>
      <c r="AB274" s="193">
        <f t="shared" si="172"/>
        <v>1200</v>
      </c>
      <c r="AC274" s="15">
        <v>1</v>
      </c>
      <c r="AD274" s="15">
        <v>1</v>
      </c>
      <c r="AE274" s="15">
        <v>15</v>
      </c>
      <c r="AF274" s="15">
        <v>18000</v>
      </c>
      <c r="AG274" s="15">
        <f t="shared" si="158"/>
        <v>18000</v>
      </c>
      <c r="AH274" s="15">
        <v>14.7</v>
      </c>
      <c r="AI274" s="27">
        <f t="shared" si="159"/>
        <v>1200</v>
      </c>
      <c r="AM274" s="15">
        <f t="shared" si="160"/>
        <v>0</v>
      </c>
      <c r="AP274" s="15">
        <f t="shared" si="161"/>
        <v>18000</v>
      </c>
      <c r="AQ274" s="172">
        <f t="shared" si="147"/>
        <v>1200</v>
      </c>
      <c r="AR274" s="27">
        <f t="shared" si="162"/>
        <v>1</v>
      </c>
      <c r="AS274" s="172">
        <f t="shared" si="163"/>
        <v>1200</v>
      </c>
      <c r="AX274" s="15">
        <f t="shared" si="173"/>
        <v>0</v>
      </c>
      <c r="BI274" s="27">
        <f t="shared" si="164"/>
        <v>0</v>
      </c>
      <c r="BJ274" s="27">
        <f t="shared" si="165"/>
        <v>0</v>
      </c>
      <c r="BR274" s="27">
        <f t="shared" si="166"/>
        <v>0</v>
      </c>
      <c r="BS274" s="27">
        <f t="shared" si="167"/>
        <v>0</v>
      </c>
      <c r="BT274" s="15">
        <v>1</v>
      </c>
      <c r="BU274" s="15">
        <v>1</v>
      </c>
      <c r="BV274" s="15">
        <v>1</v>
      </c>
      <c r="BW274" s="15">
        <v>1</v>
      </c>
      <c r="BX274" s="15">
        <v>1</v>
      </c>
      <c r="BY274" s="15">
        <f t="shared" si="168"/>
        <v>1</v>
      </c>
      <c r="BZ274" s="15">
        <v>1</v>
      </c>
      <c r="CA274" s="15">
        <f t="shared" si="169"/>
        <v>1</v>
      </c>
      <c r="CB274" s="15">
        <v>4</v>
      </c>
      <c r="CC274" s="15">
        <f t="shared" si="170"/>
        <v>0</v>
      </c>
      <c r="CD274" s="15">
        <f t="shared" si="171"/>
        <v>1</v>
      </c>
      <c r="CE274" s="15">
        <v>3</v>
      </c>
      <c r="CF274" s="15">
        <v>20</v>
      </c>
      <c r="CG274" s="15">
        <v>1</v>
      </c>
      <c r="CH274" s="15">
        <v>4</v>
      </c>
      <c r="CI274" s="15">
        <v>5</v>
      </c>
      <c r="CJ274" s="15">
        <v>1</v>
      </c>
      <c r="CK274" s="15">
        <v>1</v>
      </c>
      <c r="CL274" s="15">
        <v>1</v>
      </c>
      <c r="CN274" s="15">
        <v>1</v>
      </c>
      <c r="CP274" s="15">
        <v>1</v>
      </c>
      <c r="CR274" s="15">
        <v>0</v>
      </c>
      <c r="CZ274" s="15">
        <v>2</v>
      </c>
      <c r="DA274" s="15">
        <v>2</v>
      </c>
      <c r="DB274" s="15">
        <v>3</v>
      </c>
      <c r="DC274" s="15">
        <v>2</v>
      </c>
      <c r="DD274" s="15">
        <v>1</v>
      </c>
      <c r="DE274" s="15">
        <v>2</v>
      </c>
      <c r="DF274" s="15">
        <v>3</v>
      </c>
      <c r="DG274" s="15">
        <v>2</v>
      </c>
      <c r="DL274" s="15">
        <v>5</v>
      </c>
      <c r="DM274" s="15">
        <v>4.333333333333333</v>
      </c>
      <c r="DN274" s="15">
        <v>4</v>
      </c>
      <c r="DO274" s="15">
        <v>4.2</v>
      </c>
      <c r="DP274" s="15">
        <v>4</v>
      </c>
      <c r="DQ274" s="15">
        <v>4</v>
      </c>
      <c r="DR274" s="27">
        <f t="shared" si="148"/>
        <v>4.2555555555555555</v>
      </c>
      <c r="DS274" s="15">
        <f t="shared" si="174"/>
        <v>0.13333333333333286</v>
      </c>
    </row>
    <row r="275" spans="1:123" x14ac:dyDescent="0.2">
      <c r="A275" s="15">
        <v>137</v>
      </c>
      <c r="B275" s="15">
        <v>527</v>
      </c>
      <c r="C275" s="15">
        <v>0</v>
      </c>
      <c r="D275" s="15">
        <v>3</v>
      </c>
      <c r="E275" s="15">
        <f t="shared" si="149"/>
        <v>0</v>
      </c>
      <c r="F275" s="15">
        <f t="shared" si="150"/>
        <v>1</v>
      </c>
      <c r="G275" s="15">
        <f t="shared" si="151"/>
        <v>0</v>
      </c>
      <c r="H275" s="15">
        <f t="shared" si="152"/>
        <v>0</v>
      </c>
      <c r="I275" s="15">
        <v>1</v>
      </c>
      <c r="J275" s="15">
        <v>56</v>
      </c>
      <c r="K275" s="15">
        <v>4</v>
      </c>
      <c r="L275" s="15">
        <f t="shared" si="153"/>
        <v>0</v>
      </c>
      <c r="M275" s="15">
        <f t="shared" si="154"/>
        <v>0</v>
      </c>
      <c r="N275" s="15">
        <f t="shared" si="155"/>
        <v>1</v>
      </c>
      <c r="O275" s="15">
        <f t="shared" si="156"/>
        <v>0</v>
      </c>
      <c r="P275" s="15">
        <f t="shared" si="157"/>
        <v>0</v>
      </c>
      <c r="Q275" s="15">
        <v>1</v>
      </c>
      <c r="R275" s="15">
        <v>5</v>
      </c>
      <c r="S275" s="15">
        <v>15</v>
      </c>
      <c r="T275" s="15">
        <v>0</v>
      </c>
      <c r="U275" s="15">
        <v>0</v>
      </c>
      <c r="V275" s="15">
        <v>1</v>
      </c>
      <c r="W275" s="15">
        <v>480000</v>
      </c>
      <c r="X275" s="15">
        <v>1</v>
      </c>
      <c r="Y275" s="15">
        <v>0</v>
      </c>
      <c r="Z275" s="15">
        <v>1</v>
      </c>
      <c r="AA275" s="15">
        <f t="shared" si="146"/>
        <v>15</v>
      </c>
      <c r="AB275" s="193">
        <f t="shared" si="172"/>
        <v>1200</v>
      </c>
      <c r="AC275" s="159">
        <v>1</v>
      </c>
      <c r="AD275" s="159">
        <v>1</v>
      </c>
      <c r="AE275" s="159">
        <v>15</v>
      </c>
      <c r="AF275" s="159">
        <v>18000</v>
      </c>
      <c r="AG275" s="159">
        <f t="shared" si="158"/>
        <v>18000</v>
      </c>
      <c r="AH275" s="159">
        <v>14</v>
      </c>
      <c r="AI275" s="171">
        <f t="shared" si="159"/>
        <v>1200</v>
      </c>
      <c r="AM275" s="15">
        <f t="shared" si="160"/>
        <v>0</v>
      </c>
      <c r="AP275" s="15">
        <f t="shared" si="161"/>
        <v>18000</v>
      </c>
      <c r="AQ275" s="172">
        <f t="shared" si="147"/>
        <v>1200</v>
      </c>
      <c r="AR275" s="27">
        <f t="shared" si="162"/>
        <v>1</v>
      </c>
      <c r="AS275" s="172">
        <f t="shared" si="163"/>
        <v>1200</v>
      </c>
      <c r="AX275" s="15">
        <f t="shared" si="173"/>
        <v>0</v>
      </c>
      <c r="BI275" s="27">
        <f t="shared" si="164"/>
        <v>0</v>
      </c>
      <c r="BJ275" s="27">
        <f t="shared" si="165"/>
        <v>0</v>
      </c>
      <c r="BR275" s="27">
        <f t="shared" si="166"/>
        <v>0</v>
      </c>
      <c r="BS275" s="27">
        <f t="shared" si="167"/>
        <v>0</v>
      </c>
      <c r="BT275" s="15">
        <v>1</v>
      </c>
      <c r="BU275" s="15">
        <v>1</v>
      </c>
      <c r="BV275" s="15">
        <v>1</v>
      </c>
      <c r="BW275" s="15">
        <v>1</v>
      </c>
      <c r="BX275" s="15">
        <v>1</v>
      </c>
      <c r="BY275" s="15">
        <f t="shared" si="168"/>
        <v>1</v>
      </c>
      <c r="BZ275" s="15">
        <v>1</v>
      </c>
      <c r="CA275" s="15">
        <f t="shared" si="169"/>
        <v>1</v>
      </c>
      <c r="CB275" s="15">
        <v>4</v>
      </c>
      <c r="CC275" s="15">
        <f t="shared" si="170"/>
        <v>0</v>
      </c>
      <c r="CD275" s="15">
        <f t="shared" si="171"/>
        <v>1</v>
      </c>
      <c r="CE275" s="15">
        <v>3</v>
      </c>
      <c r="CF275" s="15">
        <v>20</v>
      </c>
      <c r="CG275" s="15">
        <v>1</v>
      </c>
      <c r="CH275" s="15">
        <v>4</v>
      </c>
      <c r="CI275" s="15">
        <v>5</v>
      </c>
      <c r="CJ275" s="15">
        <v>1</v>
      </c>
      <c r="CK275" s="15">
        <v>1</v>
      </c>
      <c r="CL275" s="15">
        <v>1</v>
      </c>
      <c r="CN275" s="15">
        <v>1</v>
      </c>
      <c r="CP275" s="15">
        <v>1</v>
      </c>
      <c r="CR275" s="15">
        <v>0</v>
      </c>
      <c r="CZ275" s="15">
        <v>2</v>
      </c>
      <c r="DA275" s="15">
        <v>2</v>
      </c>
      <c r="DB275" s="15">
        <v>3</v>
      </c>
      <c r="DC275" s="15">
        <v>2</v>
      </c>
      <c r="DD275" s="15">
        <v>1</v>
      </c>
      <c r="DE275" s="15">
        <v>2</v>
      </c>
      <c r="DF275" s="15">
        <v>3</v>
      </c>
      <c r="DG275" s="15">
        <v>2</v>
      </c>
      <c r="DL275" s="27">
        <v>4.2</v>
      </c>
      <c r="DM275" s="27">
        <v>4.333333333333333</v>
      </c>
      <c r="DN275" s="27">
        <v>4</v>
      </c>
      <c r="DO275" s="27">
        <v>4.2</v>
      </c>
      <c r="DP275" s="27">
        <v>4</v>
      </c>
      <c r="DQ275" s="27">
        <v>4</v>
      </c>
      <c r="DR275" s="27">
        <f t="shared" si="148"/>
        <v>4.1222222222222227</v>
      </c>
      <c r="DS275" s="15">
        <f t="shared" si="174"/>
        <v>-4.4444444444444287E-2</v>
      </c>
    </row>
    <row r="276" spans="1:123" x14ac:dyDescent="0.2">
      <c r="A276" s="15">
        <v>138</v>
      </c>
      <c r="B276" s="15">
        <v>528</v>
      </c>
      <c r="C276" s="15">
        <v>0</v>
      </c>
      <c r="D276" s="15">
        <v>3</v>
      </c>
      <c r="E276" s="15">
        <f t="shared" si="149"/>
        <v>0</v>
      </c>
      <c r="F276" s="15">
        <f t="shared" si="150"/>
        <v>1</v>
      </c>
      <c r="G276" s="15">
        <f t="shared" si="151"/>
        <v>0</v>
      </c>
      <c r="H276" s="15">
        <f t="shared" si="152"/>
        <v>0</v>
      </c>
      <c r="I276" s="15">
        <v>1</v>
      </c>
      <c r="J276" s="15">
        <v>56</v>
      </c>
      <c r="K276" s="15">
        <v>4</v>
      </c>
      <c r="L276" s="15">
        <f t="shared" si="153"/>
        <v>0</v>
      </c>
      <c r="M276" s="15">
        <f t="shared" si="154"/>
        <v>0</v>
      </c>
      <c r="N276" s="15">
        <f t="shared" si="155"/>
        <v>1</v>
      </c>
      <c r="O276" s="15">
        <f t="shared" si="156"/>
        <v>0</v>
      </c>
      <c r="P276" s="15">
        <f t="shared" si="157"/>
        <v>0</v>
      </c>
      <c r="Q276" s="15">
        <v>1</v>
      </c>
      <c r="R276" s="15">
        <v>9</v>
      </c>
      <c r="S276" s="15">
        <v>20</v>
      </c>
      <c r="T276" s="15">
        <v>0</v>
      </c>
      <c r="U276" s="15">
        <v>0</v>
      </c>
      <c r="V276" s="15">
        <v>1</v>
      </c>
      <c r="W276" s="15">
        <v>480000</v>
      </c>
      <c r="X276" s="15">
        <v>1</v>
      </c>
      <c r="Y276" s="15">
        <v>1</v>
      </c>
      <c r="Z276" s="15">
        <v>1</v>
      </c>
      <c r="AA276" s="15">
        <f t="shared" si="146"/>
        <v>15</v>
      </c>
      <c r="AB276" s="193">
        <f t="shared" si="172"/>
        <v>1200</v>
      </c>
      <c r="AC276" s="15">
        <v>1</v>
      </c>
      <c r="AD276" s="15">
        <v>1</v>
      </c>
      <c r="AE276" s="15">
        <v>15</v>
      </c>
      <c r="AF276" s="15">
        <v>18000</v>
      </c>
      <c r="AG276" s="15">
        <f t="shared" si="158"/>
        <v>18000</v>
      </c>
      <c r="AH276" s="15">
        <v>23</v>
      </c>
      <c r="AI276" s="27">
        <f t="shared" si="159"/>
        <v>1200</v>
      </c>
      <c r="AM276" s="15">
        <f t="shared" si="160"/>
        <v>0</v>
      </c>
      <c r="AP276" s="15">
        <f t="shared" si="161"/>
        <v>18000</v>
      </c>
      <c r="AQ276" s="172">
        <f t="shared" si="147"/>
        <v>1200</v>
      </c>
      <c r="AR276" s="27">
        <f t="shared" si="162"/>
        <v>1</v>
      </c>
      <c r="AS276" s="172">
        <f t="shared" si="163"/>
        <v>1200</v>
      </c>
      <c r="AX276" s="15">
        <f t="shared" si="173"/>
        <v>0</v>
      </c>
      <c r="BI276" s="27">
        <f t="shared" si="164"/>
        <v>0</v>
      </c>
      <c r="BJ276" s="27">
        <f t="shared" si="165"/>
        <v>0</v>
      </c>
      <c r="BR276" s="27">
        <f t="shared" si="166"/>
        <v>0</v>
      </c>
      <c r="BS276" s="27">
        <f t="shared" si="167"/>
        <v>0</v>
      </c>
      <c r="BT276" s="15">
        <v>1</v>
      </c>
      <c r="BU276" s="15">
        <v>1</v>
      </c>
      <c r="BV276" s="15">
        <v>1</v>
      </c>
      <c r="BW276" s="15">
        <v>1</v>
      </c>
      <c r="BX276" s="15">
        <v>1</v>
      </c>
      <c r="BY276" s="15">
        <f t="shared" si="168"/>
        <v>1</v>
      </c>
      <c r="BZ276" s="15">
        <v>1</v>
      </c>
      <c r="CA276" s="15">
        <f t="shared" si="169"/>
        <v>1</v>
      </c>
      <c r="CB276" s="15">
        <v>4</v>
      </c>
      <c r="CC276" s="15">
        <f t="shared" si="170"/>
        <v>0</v>
      </c>
      <c r="CD276" s="15">
        <f t="shared" si="171"/>
        <v>1</v>
      </c>
      <c r="CE276" s="15">
        <v>1</v>
      </c>
      <c r="CF276" s="15">
        <v>6</v>
      </c>
      <c r="CG276" s="15">
        <v>1</v>
      </c>
      <c r="CH276" s="15">
        <v>1</v>
      </c>
      <c r="CI276" s="15">
        <v>2</v>
      </c>
      <c r="CJ276" s="15">
        <v>1</v>
      </c>
      <c r="CK276" s="15">
        <v>1</v>
      </c>
      <c r="CL276" s="15">
        <v>1</v>
      </c>
      <c r="CN276" s="15">
        <v>1</v>
      </c>
      <c r="CP276" s="15">
        <v>1</v>
      </c>
      <c r="CR276" s="15">
        <v>1</v>
      </c>
      <c r="CZ276" s="15">
        <v>1</v>
      </c>
      <c r="DA276" s="15">
        <v>2</v>
      </c>
      <c r="DB276" s="15">
        <v>2</v>
      </c>
      <c r="DC276" s="15">
        <v>2</v>
      </c>
      <c r="DD276" s="15">
        <v>3</v>
      </c>
      <c r="DE276" s="15">
        <v>2</v>
      </c>
      <c r="DF276" s="15">
        <v>3</v>
      </c>
      <c r="DG276" s="15">
        <v>2</v>
      </c>
      <c r="DL276" s="15">
        <v>5</v>
      </c>
      <c r="DM276" s="15">
        <v>4</v>
      </c>
      <c r="DN276" s="15">
        <v>4</v>
      </c>
      <c r="DO276" s="15">
        <v>4</v>
      </c>
      <c r="DP276" s="15">
        <v>4</v>
      </c>
      <c r="DQ276" s="15">
        <v>4</v>
      </c>
      <c r="DR276" s="27">
        <f t="shared" si="148"/>
        <v>4.166666666666667</v>
      </c>
      <c r="DS276" s="15">
        <f t="shared" si="174"/>
        <v>0.13333333333333375</v>
      </c>
    </row>
    <row r="277" spans="1:123" x14ac:dyDescent="0.2">
      <c r="A277" s="15">
        <v>138</v>
      </c>
      <c r="B277" s="15">
        <v>528</v>
      </c>
      <c r="C277" s="15">
        <v>0</v>
      </c>
      <c r="D277" s="15">
        <v>3</v>
      </c>
      <c r="E277" s="15">
        <f t="shared" si="149"/>
        <v>0</v>
      </c>
      <c r="F277" s="15">
        <f t="shared" si="150"/>
        <v>1</v>
      </c>
      <c r="G277" s="15">
        <f t="shared" si="151"/>
        <v>0</v>
      </c>
      <c r="H277" s="15">
        <f t="shared" si="152"/>
        <v>0</v>
      </c>
      <c r="I277" s="15">
        <v>1</v>
      </c>
      <c r="J277" s="15">
        <v>56</v>
      </c>
      <c r="K277" s="15">
        <v>4</v>
      </c>
      <c r="L277" s="15">
        <f t="shared" si="153"/>
        <v>0</v>
      </c>
      <c r="M277" s="15">
        <f t="shared" si="154"/>
        <v>0</v>
      </c>
      <c r="N277" s="15">
        <f t="shared" si="155"/>
        <v>1</v>
      </c>
      <c r="O277" s="15">
        <f t="shared" si="156"/>
        <v>0</v>
      </c>
      <c r="P277" s="15">
        <f t="shared" si="157"/>
        <v>0</v>
      </c>
      <c r="Q277" s="15">
        <v>1</v>
      </c>
      <c r="R277" s="15">
        <v>9</v>
      </c>
      <c r="S277" s="15">
        <v>20</v>
      </c>
      <c r="T277" s="15">
        <v>0</v>
      </c>
      <c r="U277" s="15">
        <v>0</v>
      </c>
      <c r="V277" s="15">
        <v>1</v>
      </c>
      <c r="W277" s="15">
        <v>480000</v>
      </c>
      <c r="X277" s="15">
        <v>1</v>
      </c>
      <c r="Y277" s="15">
        <v>0</v>
      </c>
      <c r="Z277" s="15">
        <v>1</v>
      </c>
      <c r="AA277" s="15">
        <f t="shared" si="146"/>
        <v>15</v>
      </c>
      <c r="AB277" s="193">
        <f t="shared" si="172"/>
        <v>1200</v>
      </c>
      <c r="AC277" s="159">
        <v>1</v>
      </c>
      <c r="AD277" s="159">
        <v>1</v>
      </c>
      <c r="AE277" s="159">
        <v>15</v>
      </c>
      <c r="AF277" s="159">
        <v>18000</v>
      </c>
      <c r="AG277" s="159">
        <f t="shared" si="158"/>
        <v>18000</v>
      </c>
      <c r="AH277" s="159">
        <v>20</v>
      </c>
      <c r="AI277" s="171">
        <f t="shared" si="159"/>
        <v>1200</v>
      </c>
      <c r="AM277" s="15">
        <f t="shared" si="160"/>
        <v>0</v>
      </c>
      <c r="AP277" s="15">
        <f t="shared" si="161"/>
        <v>18000</v>
      </c>
      <c r="AQ277" s="172">
        <f t="shared" si="147"/>
        <v>1200</v>
      </c>
      <c r="AR277" s="27">
        <f t="shared" si="162"/>
        <v>1</v>
      </c>
      <c r="AS277" s="172">
        <f t="shared" si="163"/>
        <v>1200</v>
      </c>
      <c r="AX277" s="15">
        <f t="shared" si="173"/>
        <v>0</v>
      </c>
      <c r="BI277" s="27">
        <f t="shared" si="164"/>
        <v>0</v>
      </c>
      <c r="BJ277" s="27">
        <f t="shared" si="165"/>
        <v>0</v>
      </c>
      <c r="BR277" s="27">
        <f t="shared" si="166"/>
        <v>0</v>
      </c>
      <c r="BS277" s="27">
        <f t="shared" si="167"/>
        <v>0</v>
      </c>
      <c r="BT277" s="15">
        <v>1</v>
      </c>
      <c r="BU277" s="15">
        <v>1</v>
      </c>
      <c r="BV277" s="15">
        <v>1</v>
      </c>
      <c r="BW277" s="15">
        <v>1</v>
      </c>
      <c r="BX277" s="15">
        <v>1</v>
      </c>
      <c r="BY277" s="15">
        <f t="shared" si="168"/>
        <v>1</v>
      </c>
      <c r="BZ277" s="15">
        <v>1</v>
      </c>
      <c r="CA277" s="15">
        <f t="shared" si="169"/>
        <v>1</v>
      </c>
      <c r="CB277" s="15">
        <v>4</v>
      </c>
      <c r="CC277" s="15">
        <f t="shared" si="170"/>
        <v>0</v>
      </c>
      <c r="CD277" s="15">
        <f t="shared" si="171"/>
        <v>1</v>
      </c>
      <c r="CE277" s="15">
        <v>1</v>
      </c>
      <c r="CF277" s="15">
        <v>6</v>
      </c>
      <c r="CG277" s="15">
        <v>1</v>
      </c>
      <c r="CH277" s="15">
        <v>1</v>
      </c>
      <c r="CI277" s="15">
        <v>2</v>
      </c>
      <c r="CJ277" s="15">
        <v>1</v>
      </c>
      <c r="CK277" s="15">
        <v>1</v>
      </c>
      <c r="CL277" s="15">
        <v>1</v>
      </c>
      <c r="CN277" s="15">
        <v>1</v>
      </c>
      <c r="CP277" s="15">
        <v>1</v>
      </c>
      <c r="CR277" s="15">
        <v>1</v>
      </c>
      <c r="CZ277" s="15">
        <v>1</v>
      </c>
      <c r="DA277" s="15">
        <v>2</v>
      </c>
      <c r="DB277" s="15">
        <v>2</v>
      </c>
      <c r="DC277" s="15">
        <v>2</v>
      </c>
      <c r="DD277" s="15">
        <v>3</v>
      </c>
      <c r="DE277" s="15">
        <v>2</v>
      </c>
      <c r="DF277" s="15">
        <v>3</v>
      </c>
      <c r="DG277" s="15">
        <v>2</v>
      </c>
      <c r="DL277" s="27">
        <v>4.2</v>
      </c>
      <c r="DM277" s="27">
        <v>4</v>
      </c>
      <c r="DN277" s="27">
        <v>4</v>
      </c>
      <c r="DO277" s="27">
        <v>4</v>
      </c>
      <c r="DP277" s="27">
        <v>4</v>
      </c>
      <c r="DQ277" s="27">
        <v>4</v>
      </c>
      <c r="DR277" s="27">
        <f t="shared" si="148"/>
        <v>4.0333333333333332</v>
      </c>
      <c r="DS277" s="15">
        <f t="shared" si="174"/>
        <v>1.0333333333333332</v>
      </c>
    </row>
    <row r="278" spans="1:123" x14ac:dyDescent="0.2">
      <c r="A278" s="15">
        <v>139</v>
      </c>
      <c r="B278" s="15">
        <v>529</v>
      </c>
      <c r="C278" s="15">
        <v>0</v>
      </c>
      <c r="D278" s="15">
        <v>3</v>
      </c>
      <c r="E278" s="15">
        <f t="shared" si="149"/>
        <v>0</v>
      </c>
      <c r="F278" s="15">
        <f t="shared" si="150"/>
        <v>1</v>
      </c>
      <c r="G278" s="15">
        <f t="shared" si="151"/>
        <v>0</v>
      </c>
      <c r="H278" s="15">
        <f t="shared" si="152"/>
        <v>0</v>
      </c>
      <c r="I278" s="15">
        <v>1</v>
      </c>
      <c r="J278" s="15">
        <v>61</v>
      </c>
      <c r="K278" s="15">
        <v>1</v>
      </c>
      <c r="L278" s="15">
        <f t="shared" si="153"/>
        <v>0</v>
      </c>
      <c r="M278" s="15">
        <f t="shared" si="154"/>
        <v>0</v>
      </c>
      <c r="N278" s="15">
        <f t="shared" si="155"/>
        <v>0</v>
      </c>
      <c r="O278" s="15">
        <f t="shared" si="156"/>
        <v>0</v>
      </c>
      <c r="P278" s="15">
        <f t="shared" si="157"/>
        <v>0</v>
      </c>
      <c r="Q278" s="15">
        <v>2</v>
      </c>
      <c r="R278" s="15">
        <v>4</v>
      </c>
      <c r="S278" s="15">
        <v>20</v>
      </c>
      <c r="T278" s="15">
        <v>0</v>
      </c>
      <c r="U278" s="15">
        <v>1</v>
      </c>
      <c r="V278" s="15">
        <v>1</v>
      </c>
      <c r="W278" s="15">
        <v>180000</v>
      </c>
      <c r="X278" s="15">
        <v>1</v>
      </c>
      <c r="Y278" s="15">
        <v>1</v>
      </c>
      <c r="Z278" s="15">
        <v>1</v>
      </c>
      <c r="AA278" s="15">
        <f t="shared" si="146"/>
        <v>9</v>
      </c>
      <c r="AB278" s="193">
        <f t="shared" si="172"/>
        <v>1111.1111111111111</v>
      </c>
      <c r="AC278" s="15">
        <v>1</v>
      </c>
      <c r="AD278" s="15">
        <v>1</v>
      </c>
      <c r="AE278" s="15">
        <v>9</v>
      </c>
      <c r="AF278" s="15">
        <v>10000</v>
      </c>
      <c r="AG278" s="15">
        <f t="shared" si="158"/>
        <v>10000</v>
      </c>
      <c r="AH278" s="15">
        <v>18</v>
      </c>
      <c r="AI278" s="27">
        <f t="shared" si="159"/>
        <v>1111.1111111111111</v>
      </c>
      <c r="AM278" s="15">
        <f t="shared" si="160"/>
        <v>0</v>
      </c>
      <c r="AP278" s="15">
        <f t="shared" si="161"/>
        <v>10000</v>
      </c>
      <c r="AQ278" s="172">
        <f t="shared" si="147"/>
        <v>1111.1111111111111</v>
      </c>
      <c r="AR278" s="27">
        <f t="shared" si="162"/>
        <v>1</v>
      </c>
      <c r="AS278" s="172">
        <f t="shared" si="163"/>
        <v>1111.1111111111111</v>
      </c>
      <c r="AX278" s="15">
        <f t="shared" si="173"/>
        <v>0</v>
      </c>
      <c r="BI278" s="27">
        <f t="shared" si="164"/>
        <v>0</v>
      </c>
      <c r="BJ278" s="27">
        <f t="shared" si="165"/>
        <v>0</v>
      </c>
      <c r="BR278" s="27">
        <f t="shared" si="166"/>
        <v>0</v>
      </c>
      <c r="BS278" s="27">
        <f t="shared" si="167"/>
        <v>0</v>
      </c>
      <c r="BT278" s="15">
        <v>1.5</v>
      </c>
      <c r="BU278" s="15">
        <v>1</v>
      </c>
      <c r="BV278" s="15">
        <v>1</v>
      </c>
      <c r="BW278" s="15">
        <v>1</v>
      </c>
      <c r="BX278" s="15">
        <v>1</v>
      </c>
      <c r="BY278" s="15">
        <f t="shared" si="168"/>
        <v>1.1000000000000001</v>
      </c>
      <c r="BZ278" s="15">
        <v>1</v>
      </c>
      <c r="CA278" s="15">
        <f t="shared" si="169"/>
        <v>0</v>
      </c>
      <c r="CB278" s="15">
        <v>5</v>
      </c>
      <c r="CC278" s="15" t="s">
        <v>1008</v>
      </c>
      <c r="CD278" s="15" t="s">
        <v>1008</v>
      </c>
      <c r="CE278" s="15" t="s">
        <v>1007</v>
      </c>
      <c r="CH278" s="15" t="s">
        <v>1007</v>
      </c>
      <c r="CK278" s="15" t="s">
        <v>1007</v>
      </c>
      <c r="CL278" s="15" t="s">
        <v>1007</v>
      </c>
      <c r="CN278" s="15" t="s">
        <v>1007</v>
      </c>
      <c r="CP278" s="15" t="s">
        <v>1007</v>
      </c>
      <c r="CR278" s="15" t="s">
        <v>1007</v>
      </c>
      <c r="CZ278" s="15">
        <v>3</v>
      </c>
      <c r="DA278" s="15">
        <v>2</v>
      </c>
      <c r="DB278" s="15">
        <v>2</v>
      </c>
      <c r="DC278" s="15">
        <v>2</v>
      </c>
      <c r="DD278" s="15">
        <v>3</v>
      </c>
      <c r="DE278" s="15">
        <v>2</v>
      </c>
      <c r="DF278" s="15">
        <v>1</v>
      </c>
      <c r="DG278" s="15">
        <v>2</v>
      </c>
      <c r="DL278" s="15">
        <v>3</v>
      </c>
      <c r="DM278" s="15">
        <v>3</v>
      </c>
      <c r="DN278" s="15">
        <v>3</v>
      </c>
      <c r="DO278" s="15">
        <v>3</v>
      </c>
      <c r="DP278" s="15">
        <v>3</v>
      </c>
      <c r="DQ278" s="15">
        <v>3</v>
      </c>
      <c r="DR278" s="27">
        <f t="shared" si="148"/>
        <v>3</v>
      </c>
      <c r="DS278" s="15">
        <f t="shared" si="174"/>
        <v>1</v>
      </c>
    </row>
    <row r="279" spans="1:123" x14ac:dyDescent="0.2">
      <c r="A279" s="15">
        <v>139</v>
      </c>
      <c r="B279" s="15">
        <v>529</v>
      </c>
      <c r="C279" s="15">
        <v>0</v>
      </c>
      <c r="D279" s="15">
        <v>3</v>
      </c>
      <c r="E279" s="15">
        <f t="shared" si="149"/>
        <v>0</v>
      </c>
      <c r="F279" s="15">
        <f t="shared" si="150"/>
        <v>1</v>
      </c>
      <c r="G279" s="15">
        <f t="shared" si="151"/>
        <v>0</v>
      </c>
      <c r="H279" s="15">
        <f t="shared" si="152"/>
        <v>0</v>
      </c>
      <c r="I279" s="15">
        <v>1</v>
      </c>
      <c r="J279" s="15">
        <v>61</v>
      </c>
      <c r="K279" s="15">
        <v>1</v>
      </c>
      <c r="L279" s="15">
        <f t="shared" si="153"/>
        <v>0</v>
      </c>
      <c r="M279" s="15">
        <f t="shared" si="154"/>
        <v>0</v>
      </c>
      <c r="N279" s="15">
        <f t="shared" si="155"/>
        <v>0</v>
      </c>
      <c r="O279" s="15">
        <f t="shared" si="156"/>
        <v>0</v>
      </c>
      <c r="P279" s="15">
        <f t="shared" si="157"/>
        <v>0</v>
      </c>
      <c r="Q279" s="15">
        <v>2</v>
      </c>
      <c r="R279" s="15">
        <v>4</v>
      </c>
      <c r="S279" s="15">
        <v>20</v>
      </c>
      <c r="T279" s="15">
        <v>0</v>
      </c>
      <c r="U279" s="15">
        <v>1</v>
      </c>
      <c r="V279" s="15">
        <v>1</v>
      </c>
      <c r="W279" s="15">
        <v>180000</v>
      </c>
      <c r="X279" s="15">
        <v>1</v>
      </c>
      <c r="Y279" s="15">
        <v>0</v>
      </c>
      <c r="Z279" s="15">
        <v>1</v>
      </c>
      <c r="AA279" s="15">
        <f t="shared" si="146"/>
        <v>9</v>
      </c>
      <c r="AB279" s="193">
        <f t="shared" si="172"/>
        <v>1111.1111111111111</v>
      </c>
      <c r="AC279" s="159">
        <v>1</v>
      </c>
      <c r="AD279" s="159">
        <v>1</v>
      </c>
      <c r="AE279" s="159">
        <v>9</v>
      </c>
      <c r="AF279" s="159">
        <v>10000</v>
      </c>
      <c r="AG279" s="159">
        <f t="shared" si="158"/>
        <v>10000</v>
      </c>
      <c r="AH279" s="159">
        <v>15</v>
      </c>
      <c r="AI279" s="171">
        <f t="shared" si="159"/>
        <v>1111.1111111111111</v>
      </c>
      <c r="AM279" s="15">
        <f t="shared" si="160"/>
        <v>0</v>
      </c>
      <c r="AP279" s="15">
        <f t="shared" si="161"/>
        <v>10000</v>
      </c>
      <c r="AQ279" s="172">
        <f t="shared" si="147"/>
        <v>1111.1111111111111</v>
      </c>
      <c r="AR279" s="27">
        <f t="shared" si="162"/>
        <v>1</v>
      </c>
      <c r="AS279" s="172">
        <f t="shared" si="163"/>
        <v>1111.1111111111111</v>
      </c>
      <c r="AX279" s="15">
        <f t="shared" si="173"/>
        <v>0</v>
      </c>
      <c r="BI279" s="27">
        <f t="shared" si="164"/>
        <v>0</v>
      </c>
      <c r="BJ279" s="27">
        <f t="shared" si="165"/>
        <v>0</v>
      </c>
      <c r="BR279" s="27">
        <f t="shared" si="166"/>
        <v>0</v>
      </c>
      <c r="BS279" s="27">
        <f t="shared" si="167"/>
        <v>0</v>
      </c>
      <c r="BT279" s="15">
        <v>1.5</v>
      </c>
      <c r="BU279" s="15">
        <v>1</v>
      </c>
      <c r="BV279" s="15">
        <v>1</v>
      </c>
      <c r="BW279" s="15">
        <v>1</v>
      </c>
      <c r="BX279" s="15">
        <v>1</v>
      </c>
      <c r="BY279" s="15">
        <f t="shared" si="168"/>
        <v>1.1000000000000001</v>
      </c>
      <c r="BZ279" s="15">
        <v>1</v>
      </c>
      <c r="CA279" s="15">
        <f t="shared" si="169"/>
        <v>0</v>
      </c>
      <c r="CB279" s="15">
        <v>5</v>
      </c>
      <c r="CC279" s="15" t="s">
        <v>1008</v>
      </c>
      <c r="CD279" s="15" t="s">
        <v>1008</v>
      </c>
      <c r="CE279" s="15" t="s">
        <v>1007</v>
      </c>
      <c r="CH279" s="15" t="s">
        <v>1007</v>
      </c>
      <c r="CK279" s="15" t="s">
        <v>1007</v>
      </c>
      <c r="CL279" s="15" t="s">
        <v>1007</v>
      </c>
      <c r="CN279" s="15" t="s">
        <v>1007</v>
      </c>
      <c r="CP279" s="15" t="s">
        <v>1007</v>
      </c>
      <c r="CR279" s="15" t="s">
        <v>1007</v>
      </c>
      <c r="CZ279" s="15">
        <v>3</v>
      </c>
      <c r="DA279" s="15">
        <v>2</v>
      </c>
      <c r="DB279" s="15">
        <v>2</v>
      </c>
      <c r="DC279" s="15">
        <v>2</v>
      </c>
      <c r="DD279" s="15">
        <v>3</v>
      </c>
      <c r="DE279" s="15">
        <v>2</v>
      </c>
      <c r="DF279" s="15">
        <v>1</v>
      </c>
      <c r="DG279" s="15">
        <v>2</v>
      </c>
      <c r="DL279" s="27">
        <v>2</v>
      </c>
      <c r="DM279" s="27">
        <v>2</v>
      </c>
      <c r="DN279" s="27">
        <v>2</v>
      </c>
      <c r="DO279" s="27">
        <v>2</v>
      </c>
      <c r="DP279" s="27">
        <v>2</v>
      </c>
      <c r="DQ279" s="27">
        <v>2</v>
      </c>
      <c r="DR279" s="27">
        <f t="shared" si="148"/>
        <v>2</v>
      </c>
      <c r="DS279" s="15">
        <f t="shared" si="174"/>
        <v>-2</v>
      </c>
    </row>
    <row r="280" spans="1:123" x14ac:dyDescent="0.2">
      <c r="A280" s="15">
        <v>140</v>
      </c>
      <c r="B280" s="15">
        <v>530</v>
      </c>
      <c r="C280" s="15">
        <v>0</v>
      </c>
      <c r="D280" s="15">
        <v>3</v>
      </c>
      <c r="E280" s="15">
        <f t="shared" si="149"/>
        <v>0</v>
      </c>
      <c r="F280" s="15">
        <f t="shared" si="150"/>
        <v>1</v>
      </c>
      <c r="G280" s="15">
        <f t="shared" si="151"/>
        <v>0</v>
      </c>
      <c r="H280" s="15">
        <f t="shared" si="152"/>
        <v>0</v>
      </c>
      <c r="I280" s="15">
        <v>1</v>
      </c>
      <c r="J280" s="15">
        <v>48</v>
      </c>
      <c r="K280" s="15">
        <v>5</v>
      </c>
      <c r="L280" s="15">
        <f t="shared" si="153"/>
        <v>0</v>
      </c>
      <c r="M280" s="15">
        <f t="shared" si="154"/>
        <v>0</v>
      </c>
      <c r="N280" s="15">
        <f t="shared" si="155"/>
        <v>0</v>
      </c>
      <c r="O280" s="15">
        <f t="shared" si="156"/>
        <v>1</v>
      </c>
      <c r="P280" s="15">
        <f t="shared" si="157"/>
        <v>0</v>
      </c>
      <c r="Q280" s="15">
        <v>2</v>
      </c>
      <c r="R280" s="15">
        <v>2</v>
      </c>
      <c r="S280" s="15">
        <v>5</v>
      </c>
      <c r="T280" s="15">
        <v>0</v>
      </c>
      <c r="U280" s="15">
        <v>0</v>
      </c>
      <c r="V280" s="15">
        <v>1</v>
      </c>
      <c r="W280" s="15">
        <v>480000</v>
      </c>
      <c r="X280" s="15">
        <v>1</v>
      </c>
      <c r="Y280" s="15">
        <v>1</v>
      </c>
      <c r="Z280" s="15">
        <v>1</v>
      </c>
      <c r="AA280" s="15">
        <f t="shared" si="146"/>
        <v>10</v>
      </c>
      <c r="AB280" s="193">
        <f t="shared" si="172"/>
        <v>800</v>
      </c>
      <c r="AC280" s="15">
        <v>1</v>
      </c>
      <c r="AD280" s="15">
        <v>1</v>
      </c>
      <c r="AE280" s="15">
        <v>10</v>
      </c>
      <c r="AF280" s="15">
        <v>8000</v>
      </c>
      <c r="AG280" s="15">
        <f t="shared" si="158"/>
        <v>8000</v>
      </c>
      <c r="AH280" s="15">
        <v>17</v>
      </c>
      <c r="AI280" s="27">
        <f t="shared" si="159"/>
        <v>800</v>
      </c>
      <c r="AM280" s="15">
        <f t="shared" si="160"/>
        <v>0</v>
      </c>
      <c r="AP280" s="15">
        <f t="shared" si="161"/>
        <v>8000</v>
      </c>
      <c r="AQ280" s="172">
        <f t="shared" si="147"/>
        <v>800</v>
      </c>
      <c r="AR280" s="27">
        <f t="shared" si="162"/>
        <v>1</v>
      </c>
      <c r="AS280" s="172">
        <f t="shared" si="163"/>
        <v>800</v>
      </c>
      <c r="AX280" s="15">
        <f t="shared" si="173"/>
        <v>0</v>
      </c>
      <c r="BI280" s="27">
        <f t="shared" si="164"/>
        <v>0</v>
      </c>
      <c r="BJ280" s="27">
        <f t="shared" si="165"/>
        <v>0</v>
      </c>
      <c r="BR280" s="27">
        <f t="shared" si="166"/>
        <v>0</v>
      </c>
      <c r="BS280" s="27">
        <f t="shared" si="167"/>
        <v>0</v>
      </c>
      <c r="BT280" s="15">
        <v>1</v>
      </c>
      <c r="BU280" s="15">
        <v>1</v>
      </c>
      <c r="BV280" s="15">
        <v>1</v>
      </c>
      <c r="BW280" s="15">
        <v>1</v>
      </c>
      <c r="BX280" s="15">
        <v>1</v>
      </c>
      <c r="BY280" s="15">
        <f t="shared" si="168"/>
        <v>1</v>
      </c>
      <c r="BZ280" s="15">
        <v>1</v>
      </c>
      <c r="CA280" s="15">
        <f t="shared" si="169"/>
        <v>0</v>
      </c>
      <c r="CB280" s="15">
        <v>5</v>
      </c>
      <c r="CC280" s="15" t="s">
        <v>1008</v>
      </c>
      <c r="CD280" s="15" t="s">
        <v>1008</v>
      </c>
      <c r="CE280" s="15" t="s">
        <v>1007</v>
      </c>
      <c r="CH280" s="15" t="s">
        <v>1007</v>
      </c>
      <c r="CK280" s="15" t="s">
        <v>1007</v>
      </c>
      <c r="CL280" s="15" t="s">
        <v>1007</v>
      </c>
      <c r="CN280" s="15" t="s">
        <v>1007</v>
      </c>
      <c r="CP280" s="15" t="s">
        <v>1007</v>
      </c>
      <c r="CR280" s="15" t="s">
        <v>1007</v>
      </c>
      <c r="CZ280" s="15">
        <v>1</v>
      </c>
      <c r="DA280" s="15">
        <v>2</v>
      </c>
      <c r="DB280" s="15">
        <v>2</v>
      </c>
      <c r="DC280" s="15">
        <v>2</v>
      </c>
      <c r="DD280" s="15">
        <v>2</v>
      </c>
      <c r="DE280" s="15">
        <v>2</v>
      </c>
      <c r="DF280" s="15">
        <v>3</v>
      </c>
      <c r="DG280" s="15">
        <v>2</v>
      </c>
      <c r="DH280" s="15" t="s">
        <v>702</v>
      </c>
      <c r="DL280" s="15">
        <v>4</v>
      </c>
      <c r="DM280" s="15">
        <v>4</v>
      </c>
      <c r="DN280" s="15">
        <v>4</v>
      </c>
      <c r="DO280" s="15">
        <v>4</v>
      </c>
      <c r="DP280" s="15">
        <v>4</v>
      </c>
      <c r="DQ280" s="15">
        <v>4</v>
      </c>
      <c r="DR280" s="27">
        <f t="shared" si="148"/>
        <v>4</v>
      </c>
      <c r="DS280" s="15">
        <f t="shared" si="174"/>
        <v>5.5555555555555802E-2</v>
      </c>
    </row>
    <row r="281" spans="1:123" x14ac:dyDescent="0.2">
      <c r="A281" s="15">
        <v>140</v>
      </c>
      <c r="B281" s="15">
        <v>530</v>
      </c>
      <c r="C281" s="15">
        <v>0</v>
      </c>
      <c r="D281" s="15">
        <v>3</v>
      </c>
      <c r="E281" s="15">
        <f t="shared" si="149"/>
        <v>0</v>
      </c>
      <c r="F281" s="15">
        <f t="shared" si="150"/>
        <v>1</v>
      </c>
      <c r="G281" s="15">
        <f t="shared" si="151"/>
        <v>0</v>
      </c>
      <c r="H281" s="15">
        <f t="shared" si="152"/>
        <v>0</v>
      </c>
      <c r="I281" s="15">
        <v>1</v>
      </c>
      <c r="J281" s="15">
        <v>48</v>
      </c>
      <c r="K281" s="15">
        <v>5</v>
      </c>
      <c r="L281" s="15">
        <f t="shared" si="153"/>
        <v>0</v>
      </c>
      <c r="M281" s="15">
        <f t="shared" si="154"/>
        <v>0</v>
      </c>
      <c r="N281" s="15">
        <f t="shared" si="155"/>
        <v>0</v>
      </c>
      <c r="O281" s="15">
        <f t="shared" si="156"/>
        <v>1</v>
      </c>
      <c r="P281" s="15">
        <f t="shared" si="157"/>
        <v>0</v>
      </c>
      <c r="Q281" s="15">
        <v>2</v>
      </c>
      <c r="R281" s="15">
        <v>2</v>
      </c>
      <c r="S281" s="15">
        <v>5</v>
      </c>
      <c r="T281" s="15">
        <v>0</v>
      </c>
      <c r="U281" s="15">
        <v>0</v>
      </c>
      <c r="V281" s="15">
        <v>1</v>
      </c>
      <c r="W281" s="15">
        <v>480000</v>
      </c>
      <c r="X281" s="15">
        <v>1</v>
      </c>
      <c r="Y281" s="15">
        <v>0</v>
      </c>
      <c r="Z281" s="15">
        <v>1</v>
      </c>
      <c r="AA281" s="15">
        <f t="shared" si="146"/>
        <v>10</v>
      </c>
      <c r="AB281" s="193">
        <f t="shared" si="172"/>
        <v>800</v>
      </c>
      <c r="AC281" s="159">
        <v>1</v>
      </c>
      <c r="AD281" s="159">
        <v>1</v>
      </c>
      <c r="AE281" s="159">
        <v>10</v>
      </c>
      <c r="AF281" s="159">
        <v>8000</v>
      </c>
      <c r="AG281" s="159">
        <f t="shared" si="158"/>
        <v>8000</v>
      </c>
      <c r="AH281" s="159">
        <v>15</v>
      </c>
      <c r="AI281" s="171">
        <f t="shared" si="159"/>
        <v>800</v>
      </c>
      <c r="AM281" s="15">
        <f t="shared" si="160"/>
        <v>0</v>
      </c>
      <c r="AP281" s="15">
        <f t="shared" si="161"/>
        <v>8000</v>
      </c>
      <c r="AQ281" s="172">
        <f t="shared" si="147"/>
        <v>800</v>
      </c>
      <c r="AR281" s="27">
        <f t="shared" si="162"/>
        <v>1</v>
      </c>
      <c r="AS281" s="172">
        <f t="shared" si="163"/>
        <v>800</v>
      </c>
      <c r="AX281" s="15">
        <f t="shared" si="173"/>
        <v>0</v>
      </c>
      <c r="BI281" s="27">
        <f t="shared" si="164"/>
        <v>0</v>
      </c>
      <c r="BJ281" s="27">
        <f t="shared" si="165"/>
        <v>0</v>
      </c>
      <c r="BR281" s="27">
        <f t="shared" si="166"/>
        <v>0</v>
      </c>
      <c r="BS281" s="27">
        <f t="shared" si="167"/>
        <v>0</v>
      </c>
      <c r="BT281" s="15">
        <v>1</v>
      </c>
      <c r="BU281" s="15">
        <v>1</v>
      </c>
      <c r="BV281" s="15">
        <v>1</v>
      </c>
      <c r="BW281" s="15">
        <v>1</v>
      </c>
      <c r="BX281" s="15">
        <v>1</v>
      </c>
      <c r="BY281" s="15">
        <f t="shared" si="168"/>
        <v>1</v>
      </c>
      <c r="BZ281" s="15">
        <v>1</v>
      </c>
      <c r="CA281" s="15">
        <f t="shared" si="169"/>
        <v>0</v>
      </c>
      <c r="CB281" s="15">
        <v>5</v>
      </c>
      <c r="CC281" s="15" t="s">
        <v>1008</v>
      </c>
      <c r="CD281" s="15" t="s">
        <v>1008</v>
      </c>
      <c r="CE281" s="15" t="s">
        <v>1007</v>
      </c>
      <c r="CH281" s="15" t="s">
        <v>1007</v>
      </c>
      <c r="CK281" s="15" t="s">
        <v>1007</v>
      </c>
      <c r="CL281" s="15" t="s">
        <v>1007</v>
      </c>
      <c r="CN281" s="15" t="s">
        <v>1007</v>
      </c>
      <c r="CP281" s="15" t="s">
        <v>1007</v>
      </c>
      <c r="CR281" s="15" t="s">
        <v>1007</v>
      </c>
      <c r="CZ281" s="15">
        <v>1</v>
      </c>
      <c r="DA281" s="15">
        <v>2</v>
      </c>
      <c r="DB281" s="15">
        <v>2</v>
      </c>
      <c r="DC281" s="15">
        <v>2</v>
      </c>
      <c r="DD281" s="15">
        <v>2</v>
      </c>
      <c r="DE281" s="15">
        <v>2</v>
      </c>
      <c r="DF281" s="15">
        <v>3</v>
      </c>
      <c r="DG281" s="15">
        <v>2</v>
      </c>
      <c r="DL281" s="27">
        <v>4</v>
      </c>
      <c r="DM281" s="27">
        <v>3.6666666666666665</v>
      </c>
      <c r="DN281" s="27">
        <v>4</v>
      </c>
      <c r="DO281" s="27">
        <v>4</v>
      </c>
      <c r="DP281" s="27">
        <v>4</v>
      </c>
      <c r="DQ281" s="27">
        <v>4</v>
      </c>
      <c r="DR281" s="27">
        <f t="shared" si="148"/>
        <v>3.9444444444444442</v>
      </c>
      <c r="DS281" s="15">
        <f t="shared" si="174"/>
        <v>-1.0222222222222226</v>
      </c>
    </row>
    <row r="282" spans="1:123" x14ac:dyDescent="0.2">
      <c r="A282" s="15">
        <v>141</v>
      </c>
      <c r="B282" s="15">
        <v>531</v>
      </c>
      <c r="C282" s="15">
        <v>0</v>
      </c>
      <c r="D282" s="15">
        <v>3</v>
      </c>
      <c r="E282" s="15">
        <f t="shared" si="149"/>
        <v>0</v>
      </c>
      <c r="F282" s="15">
        <f t="shared" si="150"/>
        <v>1</v>
      </c>
      <c r="G282" s="15">
        <f t="shared" si="151"/>
        <v>0</v>
      </c>
      <c r="H282" s="15">
        <f t="shared" si="152"/>
        <v>0</v>
      </c>
      <c r="I282" s="15">
        <v>0</v>
      </c>
      <c r="J282" s="15">
        <v>56</v>
      </c>
      <c r="K282" s="15">
        <v>5</v>
      </c>
      <c r="L282" s="15">
        <f t="shared" si="153"/>
        <v>0</v>
      </c>
      <c r="M282" s="15">
        <f t="shared" si="154"/>
        <v>0</v>
      </c>
      <c r="N282" s="15">
        <f t="shared" si="155"/>
        <v>0</v>
      </c>
      <c r="O282" s="15">
        <f t="shared" si="156"/>
        <v>1</v>
      </c>
      <c r="P282" s="15">
        <f t="shared" si="157"/>
        <v>0</v>
      </c>
      <c r="Q282" s="15">
        <v>2</v>
      </c>
      <c r="R282" s="15">
        <v>3</v>
      </c>
      <c r="S282" s="15">
        <v>20</v>
      </c>
      <c r="T282" s="15">
        <v>0</v>
      </c>
      <c r="U282" s="15">
        <v>0</v>
      </c>
      <c r="V282" s="15">
        <v>1</v>
      </c>
      <c r="W282" s="15">
        <v>400000</v>
      </c>
      <c r="X282" s="15">
        <v>1</v>
      </c>
      <c r="Y282" s="15">
        <v>1</v>
      </c>
      <c r="Z282" s="15">
        <v>0</v>
      </c>
      <c r="AA282" s="15">
        <f t="shared" si="146"/>
        <v>13</v>
      </c>
      <c r="AB282" s="193">
        <f t="shared" si="172"/>
        <v>807.69230769230774</v>
      </c>
      <c r="AC282" s="15">
        <v>1</v>
      </c>
      <c r="AD282" s="15">
        <v>1</v>
      </c>
      <c r="AE282" s="15">
        <v>12</v>
      </c>
      <c r="AF282" s="15">
        <v>10000</v>
      </c>
      <c r="AG282" s="15">
        <f t="shared" si="158"/>
        <v>10000</v>
      </c>
      <c r="AH282" s="15">
        <v>19</v>
      </c>
      <c r="AI282" s="27">
        <f t="shared" si="159"/>
        <v>833.33333333333337</v>
      </c>
      <c r="AM282" s="15">
        <f t="shared" si="160"/>
        <v>0</v>
      </c>
      <c r="AP282" s="15">
        <f t="shared" si="161"/>
        <v>10000</v>
      </c>
      <c r="AQ282" s="172">
        <f t="shared" si="147"/>
        <v>833.33333333333337</v>
      </c>
      <c r="AR282" s="27">
        <f t="shared" si="162"/>
        <v>0.92307692307692313</v>
      </c>
      <c r="AS282" s="172">
        <f t="shared" si="163"/>
        <v>769.23076923076928</v>
      </c>
      <c r="AT282" s="15">
        <v>4</v>
      </c>
      <c r="AU282" s="15">
        <v>1</v>
      </c>
      <c r="AV282" s="15">
        <v>1</v>
      </c>
      <c r="AW282" s="15">
        <v>500</v>
      </c>
      <c r="AX282" s="15">
        <f t="shared" si="173"/>
        <v>500</v>
      </c>
      <c r="AY282" s="15">
        <v>3.95</v>
      </c>
      <c r="AZ282" s="15">
        <v>500</v>
      </c>
      <c r="BG282" s="15">
        <f t="shared" ref="BG282:BG323" si="175">$AX282+$BD282</f>
        <v>500</v>
      </c>
      <c r="BH282" s="15">
        <f t="shared" ref="BH282:BH323" si="176">$BG282/$AV282</f>
        <v>500</v>
      </c>
      <c r="BI282" s="27">
        <f t="shared" si="164"/>
        <v>7.6923076923076927E-2</v>
      </c>
      <c r="BJ282" s="27">
        <f t="shared" si="165"/>
        <v>38.461538461538467</v>
      </c>
      <c r="BR282" s="27">
        <f t="shared" si="166"/>
        <v>0</v>
      </c>
      <c r="BS282" s="27">
        <f t="shared" si="167"/>
        <v>0</v>
      </c>
      <c r="BT282" s="15">
        <v>1.25</v>
      </c>
      <c r="BU282" s="15">
        <v>1</v>
      </c>
      <c r="BV282" s="15">
        <v>1</v>
      </c>
      <c r="BW282" s="15">
        <v>1</v>
      </c>
      <c r="BX282" s="15">
        <v>1</v>
      </c>
      <c r="BY282" s="15">
        <f t="shared" si="168"/>
        <v>1.05</v>
      </c>
      <c r="BZ282" s="15">
        <v>1</v>
      </c>
      <c r="CA282" s="15">
        <f t="shared" si="169"/>
        <v>0</v>
      </c>
      <c r="CB282" s="15">
        <v>5</v>
      </c>
      <c r="CC282" s="15" t="s">
        <v>1008</v>
      </c>
      <c r="CD282" s="15" t="s">
        <v>1008</v>
      </c>
      <c r="CE282" s="15" t="s">
        <v>1007</v>
      </c>
      <c r="CH282" s="15" t="s">
        <v>1007</v>
      </c>
      <c r="CK282" s="15" t="s">
        <v>1007</v>
      </c>
      <c r="CL282" s="15" t="s">
        <v>1007</v>
      </c>
      <c r="CN282" s="15" t="s">
        <v>1007</v>
      </c>
      <c r="CP282" s="15" t="s">
        <v>1007</v>
      </c>
      <c r="CR282" s="15" t="s">
        <v>1007</v>
      </c>
      <c r="CZ282" s="15">
        <v>3</v>
      </c>
      <c r="DA282" s="15">
        <v>2</v>
      </c>
      <c r="DB282" s="15">
        <v>2</v>
      </c>
      <c r="DC282" s="15">
        <v>2</v>
      </c>
      <c r="DD282" s="15">
        <v>3</v>
      </c>
      <c r="DE282" s="15">
        <v>2</v>
      </c>
      <c r="DF282" s="15">
        <v>1</v>
      </c>
      <c r="DG282" s="15">
        <v>2</v>
      </c>
      <c r="DL282" s="15">
        <v>4.8</v>
      </c>
      <c r="DM282" s="15">
        <v>5</v>
      </c>
      <c r="DN282" s="15">
        <v>5</v>
      </c>
      <c r="DO282" s="15">
        <v>5</v>
      </c>
      <c r="DP282" s="15">
        <v>5</v>
      </c>
      <c r="DQ282" s="15">
        <v>5</v>
      </c>
      <c r="DR282" s="27">
        <f t="shared" si="148"/>
        <v>4.9666666666666668</v>
      </c>
      <c r="DS282" s="15">
        <f t="shared" si="174"/>
        <v>0</v>
      </c>
    </row>
    <row r="283" spans="1:123" x14ac:dyDescent="0.2">
      <c r="A283" s="15">
        <v>141</v>
      </c>
      <c r="B283" s="15">
        <v>531</v>
      </c>
      <c r="C283" s="15">
        <v>0</v>
      </c>
      <c r="D283" s="15">
        <v>3</v>
      </c>
      <c r="E283" s="15">
        <f t="shared" si="149"/>
        <v>0</v>
      </c>
      <c r="F283" s="15">
        <f t="shared" si="150"/>
        <v>1</v>
      </c>
      <c r="G283" s="15">
        <f t="shared" si="151"/>
        <v>0</v>
      </c>
      <c r="H283" s="15">
        <f t="shared" si="152"/>
        <v>0</v>
      </c>
      <c r="I283" s="15">
        <v>0</v>
      </c>
      <c r="J283" s="15">
        <v>56</v>
      </c>
      <c r="K283" s="15">
        <v>5</v>
      </c>
      <c r="L283" s="15">
        <f t="shared" si="153"/>
        <v>0</v>
      </c>
      <c r="M283" s="15">
        <f t="shared" si="154"/>
        <v>0</v>
      </c>
      <c r="N283" s="15">
        <f t="shared" si="155"/>
        <v>0</v>
      </c>
      <c r="O283" s="15">
        <f t="shared" si="156"/>
        <v>1</v>
      </c>
      <c r="P283" s="15">
        <f t="shared" si="157"/>
        <v>0</v>
      </c>
      <c r="Q283" s="15">
        <v>2</v>
      </c>
      <c r="R283" s="15">
        <v>3</v>
      </c>
      <c r="S283" s="15">
        <v>20</v>
      </c>
      <c r="T283" s="15">
        <v>0</v>
      </c>
      <c r="U283" s="15">
        <v>0</v>
      </c>
      <c r="V283" s="15">
        <v>1</v>
      </c>
      <c r="W283" s="15">
        <v>400000</v>
      </c>
      <c r="X283" s="15">
        <v>1</v>
      </c>
      <c r="Y283" s="15">
        <v>0</v>
      </c>
      <c r="Z283" s="15">
        <v>0</v>
      </c>
      <c r="AA283" s="15">
        <f t="shared" si="146"/>
        <v>16</v>
      </c>
      <c r="AB283" s="193">
        <f t="shared" si="172"/>
        <v>1156.25</v>
      </c>
      <c r="AC283" s="159">
        <v>1</v>
      </c>
      <c r="AD283" s="159">
        <v>1</v>
      </c>
      <c r="AE283" s="159">
        <v>15</v>
      </c>
      <c r="AF283" s="159">
        <v>18000</v>
      </c>
      <c r="AG283" s="159">
        <f t="shared" si="158"/>
        <v>18000</v>
      </c>
      <c r="AH283" s="159">
        <v>16</v>
      </c>
      <c r="AI283" s="171">
        <f t="shared" si="159"/>
        <v>1200</v>
      </c>
      <c r="AM283" s="15">
        <f t="shared" si="160"/>
        <v>0</v>
      </c>
      <c r="AP283" s="15">
        <f t="shared" si="161"/>
        <v>18000</v>
      </c>
      <c r="AQ283" s="172">
        <f t="shared" si="147"/>
        <v>1200</v>
      </c>
      <c r="AR283" s="27">
        <f t="shared" si="162"/>
        <v>0.9375</v>
      </c>
      <c r="AS283" s="172">
        <f t="shared" si="163"/>
        <v>1125</v>
      </c>
      <c r="AT283" s="15">
        <v>4</v>
      </c>
      <c r="AU283" s="15">
        <v>1</v>
      </c>
      <c r="AV283" s="15">
        <v>1</v>
      </c>
      <c r="AW283" s="15">
        <v>500</v>
      </c>
      <c r="AX283" s="15">
        <f t="shared" si="173"/>
        <v>500</v>
      </c>
      <c r="AY283" s="15">
        <v>3.7</v>
      </c>
      <c r="BG283" s="15">
        <f t="shared" si="175"/>
        <v>500</v>
      </c>
      <c r="BH283" s="15">
        <f t="shared" si="176"/>
        <v>500</v>
      </c>
      <c r="BI283" s="27">
        <f t="shared" si="164"/>
        <v>6.25E-2</v>
      </c>
      <c r="BJ283" s="27">
        <f t="shared" si="165"/>
        <v>31.25</v>
      </c>
      <c r="BR283" s="27">
        <f t="shared" si="166"/>
        <v>0</v>
      </c>
      <c r="BS283" s="27">
        <f t="shared" si="167"/>
        <v>0</v>
      </c>
      <c r="BT283" s="15">
        <v>1.25</v>
      </c>
      <c r="BU283" s="15">
        <v>1</v>
      </c>
      <c r="BV283" s="15">
        <v>1</v>
      </c>
      <c r="BW283" s="15">
        <v>1</v>
      </c>
      <c r="BX283" s="15">
        <v>1</v>
      </c>
      <c r="BY283" s="15">
        <f t="shared" si="168"/>
        <v>1.05</v>
      </c>
      <c r="BZ283" s="15">
        <v>1</v>
      </c>
      <c r="CA283" s="15">
        <f t="shared" si="169"/>
        <v>0</v>
      </c>
      <c r="CB283" s="15">
        <v>5</v>
      </c>
      <c r="CC283" s="15" t="s">
        <v>1008</v>
      </c>
      <c r="CD283" s="15" t="s">
        <v>1008</v>
      </c>
      <c r="CE283" s="15" t="s">
        <v>1007</v>
      </c>
      <c r="CH283" s="15" t="s">
        <v>1007</v>
      </c>
      <c r="CK283" s="15" t="s">
        <v>1007</v>
      </c>
      <c r="CL283" s="15" t="s">
        <v>1007</v>
      </c>
      <c r="CN283" s="15" t="s">
        <v>1007</v>
      </c>
      <c r="CP283" s="15" t="s">
        <v>1007</v>
      </c>
      <c r="CR283" s="15" t="s">
        <v>1007</v>
      </c>
      <c r="CZ283" s="15">
        <v>3</v>
      </c>
      <c r="DA283" s="15">
        <v>2</v>
      </c>
      <c r="DB283" s="15">
        <v>2</v>
      </c>
      <c r="DC283" s="15">
        <v>2</v>
      </c>
      <c r="DD283" s="15">
        <v>3</v>
      </c>
      <c r="DE283" s="15">
        <v>2</v>
      </c>
      <c r="DF283" s="15">
        <v>1</v>
      </c>
      <c r="DG283" s="15">
        <v>2</v>
      </c>
      <c r="DL283" s="27">
        <v>4.8</v>
      </c>
      <c r="DM283" s="27">
        <v>5</v>
      </c>
      <c r="DN283" s="27">
        <v>5</v>
      </c>
      <c r="DO283" s="27">
        <v>5</v>
      </c>
      <c r="DP283" s="27">
        <v>5</v>
      </c>
      <c r="DQ283" s="27">
        <v>5</v>
      </c>
      <c r="DR283" s="27">
        <f t="shared" si="148"/>
        <v>4.9666666666666668</v>
      </c>
      <c r="DS283" s="15">
        <f t="shared" si="174"/>
        <v>0.90000000000000036</v>
      </c>
    </row>
    <row r="284" spans="1:123" x14ac:dyDescent="0.2">
      <c r="A284" s="15">
        <v>142</v>
      </c>
      <c r="B284" s="15">
        <v>532</v>
      </c>
      <c r="C284" s="15">
        <v>0</v>
      </c>
      <c r="D284" s="15">
        <v>3</v>
      </c>
      <c r="E284" s="15">
        <f t="shared" si="149"/>
        <v>0</v>
      </c>
      <c r="F284" s="15">
        <f t="shared" si="150"/>
        <v>1</v>
      </c>
      <c r="G284" s="15">
        <f t="shared" si="151"/>
        <v>0</v>
      </c>
      <c r="H284" s="15">
        <f t="shared" si="152"/>
        <v>0</v>
      </c>
      <c r="I284" s="15">
        <v>1</v>
      </c>
      <c r="J284" s="15">
        <v>40</v>
      </c>
      <c r="K284" s="15">
        <v>4</v>
      </c>
      <c r="L284" s="15">
        <f t="shared" si="153"/>
        <v>0</v>
      </c>
      <c r="M284" s="15">
        <f t="shared" si="154"/>
        <v>0</v>
      </c>
      <c r="N284" s="15">
        <f t="shared" si="155"/>
        <v>1</v>
      </c>
      <c r="O284" s="15">
        <f t="shared" si="156"/>
        <v>0</v>
      </c>
      <c r="P284" s="15">
        <f t="shared" si="157"/>
        <v>0</v>
      </c>
      <c r="Q284" s="15">
        <v>1</v>
      </c>
      <c r="R284" s="15">
        <v>2</v>
      </c>
      <c r="S284" s="15">
        <v>5</v>
      </c>
      <c r="T284" s="15">
        <v>0</v>
      </c>
      <c r="U284" s="15">
        <v>0</v>
      </c>
      <c r="V284" s="15">
        <v>1</v>
      </c>
      <c r="W284" s="15">
        <v>360000</v>
      </c>
      <c r="X284" s="15">
        <v>1</v>
      </c>
      <c r="Y284" s="15">
        <v>1</v>
      </c>
      <c r="Z284" s="15">
        <v>1</v>
      </c>
      <c r="AA284" s="15">
        <f t="shared" si="146"/>
        <v>15</v>
      </c>
      <c r="AB284" s="193">
        <f t="shared" si="172"/>
        <v>1200</v>
      </c>
      <c r="AC284" s="15">
        <v>1</v>
      </c>
      <c r="AD284" s="15">
        <v>1</v>
      </c>
      <c r="AE284" s="15">
        <v>15</v>
      </c>
      <c r="AF284" s="15">
        <v>18000</v>
      </c>
      <c r="AG284" s="15">
        <f t="shared" si="158"/>
        <v>18000</v>
      </c>
      <c r="AH284" s="15">
        <v>15</v>
      </c>
      <c r="AI284" s="27">
        <f t="shared" si="159"/>
        <v>1200</v>
      </c>
      <c r="AM284" s="15">
        <f t="shared" si="160"/>
        <v>0</v>
      </c>
      <c r="AP284" s="15">
        <f t="shared" si="161"/>
        <v>18000</v>
      </c>
      <c r="AQ284" s="172">
        <f t="shared" si="147"/>
        <v>1200</v>
      </c>
      <c r="AR284" s="27">
        <f t="shared" si="162"/>
        <v>1</v>
      </c>
      <c r="AS284" s="172">
        <f t="shared" si="163"/>
        <v>1200</v>
      </c>
      <c r="AX284" s="15">
        <f t="shared" si="173"/>
        <v>0</v>
      </c>
      <c r="BI284" s="27">
        <f t="shared" si="164"/>
        <v>0</v>
      </c>
      <c r="BJ284" s="27">
        <f t="shared" si="165"/>
        <v>0</v>
      </c>
      <c r="BR284" s="27">
        <f t="shared" si="166"/>
        <v>0</v>
      </c>
      <c r="BS284" s="27">
        <f t="shared" si="167"/>
        <v>0</v>
      </c>
      <c r="BT284" s="15">
        <v>1</v>
      </c>
      <c r="BU284" s="15">
        <v>1</v>
      </c>
      <c r="BV284" s="15">
        <v>1</v>
      </c>
      <c r="BW284" s="15">
        <v>1</v>
      </c>
      <c r="BX284" s="15">
        <v>1</v>
      </c>
      <c r="BY284" s="15">
        <f t="shared" si="168"/>
        <v>1</v>
      </c>
      <c r="BZ284" s="15">
        <v>1</v>
      </c>
      <c r="CA284" s="15">
        <f t="shared" si="169"/>
        <v>0</v>
      </c>
      <c r="CB284" s="15">
        <v>5</v>
      </c>
      <c r="CC284" s="15" t="s">
        <v>1008</v>
      </c>
      <c r="CD284" s="15" t="s">
        <v>1008</v>
      </c>
      <c r="CE284" s="15" t="s">
        <v>1007</v>
      </c>
      <c r="CH284" s="15" t="s">
        <v>1007</v>
      </c>
      <c r="CK284" s="15" t="s">
        <v>1007</v>
      </c>
      <c r="CL284" s="15" t="s">
        <v>1007</v>
      </c>
      <c r="CN284" s="15" t="s">
        <v>1007</v>
      </c>
      <c r="CP284" s="15" t="s">
        <v>1007</v>
      </c>
      <c r="CR284" s="15" t="s">
        <v>1007</v>
      </c>
      <c r="CZ284" s="15">
        <v>1</v>
      </c>
      <c r="DA284" s="15">
        <v>2</v>
      </c>
      <c r="DB284" s="15">
        <v>3</v>
      </c>
      <c r="DC284" s="15">
        <v>2</v>
      </c>
      <c r="DD284" s="15">
        <v>3</v>
      </c>
      <c r="DE284" s="15">
        <v>2</v>
      </c>
      <c r="DF284" s="15">
        <v>3</v>
      </c>
      <c r="DG284" s="15">
        <v>2</v>
      </c>
      <c r="DH284" s="15" t="s">
        <v>704</v>
      </c>
      <c r="DL284" s="15">
        <v>4.4000000000000004</v>
      </c>
      <c r="DM284" s="15">
        <v>4</v>
      </c>
      <c r="DN284" s="15">
        <v>4</v>
      </c>
      <c r="DO284" s="15">
        <v>4</v>
      </c>
      <c r="DP284" s="15">
        <v>4</v>
      </c>
      <c r="DQ284" s="15">
        <v>4</v>
      </c>
      <c r="DR284" s="27">
        <f t="shared" si="148"/>
        <v>4.0666666666666664</v>
      </c>
      <c r="DS284" s="15">
        <f t="shared" si="174"/>
        <v>0</v>
      </c>
    </row>
    <row r="285" spans="1:123" x14ac:dyDescent="0.2">
      <c r="A285" s="15">
        <v>142</v>
      </c>
      <c r="B285" s="15">
        <v>532</v>
      </c>
      <c r="C285" s="15">
        <v>0</v>
      </c>
      <c r="D285" s="15">
        <v>3</v>
      </c>
      <c r="E285" s="15">
        <f t="shared" si="149"/>
        <v>0</v>
      </c>
      <c r="F285" s="15">
        <f t="shared" si="150"/>
        <v>1</v>
      </c>
      <c r="G285" s="15">
        <f t="shared" si="151"/>
        <v>0</v>
      </c>
      <c r="H285" s="15">
        <f t="shared" si="152"/>
        <v>0</v>
      </c>
      <c r="I285" s="15">
        <v>1</v>
      </c>
      <c r="J285" s="15">
        <v>40</v>
      </c>
      <c r="K285" s="15">
        <v>4</v>
      </c>
      <c r="L285" s="15">
        <f t="shared" si="153"/>
        <v>0</v>
      </c>
      <c r="M285" s="15">
        <f t="shared" si="154"/>
        <v>0</v>
      </c>
      <c r="N285" s="15">
        <f t="shared" si="155"/>
        <v>1</v>
      </c>
      <c r="O285" s="15">
        <f t="shared" si="156"/>
        <v>0</v>
      </c>
      <c r="P285" s="15">
        <f t="shared" si="157"/>
        <v>0</v>
      </c>
      <c r="Q285" s="15">
        <v>1</v>
      </c>
      <c r="R285" s="15">
        <v>2</v>
      </c>
      <c r="S285" s="15">
        <v>5</v>
      </c>
      <c r="T285" s="15">
        <v>0</v>
      </c>
      <c r="U285" s="15">
        <v>0</v>
      </c>
      <c r="V285" s="15">
        <v>1</v>
      </c>
      <c r="W285" s="15">
        <v>360000</v>
      </c>
      <c r="X285" s="15">
        <v>1</v>
      </c>
      <c r="Y285" s="15">
        <v>0</v>
      </c>
      <c r="Z285" s="15">
        <v>1</v>
      </c>
      <c r="AA285" s="15">
        <f t="shared" si="146"/>
        <v>15</v>
      </c>
      <c r="AB285" s="193">
        <f t="shared" si="172"/>
        <v>1200</v>
      </c>
      <c r="AC285" s="159">
        <v>1</v>
      </c>
      <c r="AD285" s="159">
        <v>1</v>
      </c>
      <c r="AE285" s="159">
        <v>15</v>
      </c>
      <c r="AF285" s="159">
        <v>18000</v>
      </c>
      <c r="AG285" s="159">
        <f t="shared" si="158"/>
        <v>18000</v>
      </c>
      <c r="AH285" s="159">
        <v>14.5</v>
      </c>
      <c r="AI285" s="171">
        <f t="shared" si="159"/>
        <v>1200</v>
      </c>
      <c r="AM285" s="15">
        <f t="shared" si="160"/>
        <v>0</v>
      </c>
      <c r="AP285" s="15">
        <f t="shared" si="161"/>
        <v>18000</v>
      </c>
      <c r="AQ285" s="172">
        <f t="shared" si="147"/>
        <v>1200</v>
      </c>
      <c r="AR285" s="27">
        <f t="shared" si="162"/>
        <v>1</v>
      </c>
      <c r="AS285" s="172">
        <f t="shared" si="163"/>
        <v>1200</v>
      </c>
      <c r="AX285" s="15">
        <f t="shared" si="173"/>
        <v>0</v>
      </c>
      <c r="BI285" s="27">
        <f t="shared" si="164"/>
        <v>0</v>
      </c>
      <c r="BJ285" s="27">
        <f t="shared" si="165"/>
        <v>0</v>
      </c>
      <c r="BR285" s="27">
        <f t="shared" si="166"/>
        <v>0</v>
      </c>
      <c r="BS285" s="27">
        <f t="shared" si="167"/>
        <v>0</v>
      </c>
      <c r="BT285" s="15">
        <v>1</v>
      </c>
      <c r="BU285" s="15">
        <v>1</v>
      </c>
      <c r="BV285" s="15">
        <v>1</v>
      </c>
      <c r="BW285" s="15">
        <v>1</v>
      </c>
      <c r="BX285" s="15">
        <v>1</v>
      </c>
      <c r="BY285" s="15">
        <f t="shared" si="168"/>
        <v>1</v>
      </c>
      <c r="BZ285" s="15">
        <v>1</v>
      </c>
      <c r="CA285" s="15">
        <f t="shared" si="169"/>
        <v>0</v>
      </c>
      <c r="CB285" s="15">
        <v>5</v>
      </c>
      <c r="CC285" s="15" t="s">
        <v>1008</v>
      </c>
      <c r="CD285" s="15" t="s">
        <v>1008</v>
      </c>
      <c r="CE285" s="15" t="s">
        <v>1007</v>
      </c>
      <c r="CH285" s="15" t="s">
        <v>1007</v>
      </c>
      <c r="CK285" s="15" t="s">
        <v>1007</v>
      </c>
      <c r="CL285" s="15" t="s">
        <v>1007</v>
      </c>
      <c r="CN285" s="15" t="s">
        <v>1007</v>
      </c>
      <c r="CP285" s="15" t="s">
        <v>1007</v>
      </c>
      <c r="CR285" s="15" t="s">
        <v>1007</v>
      </c>
      <c r="CZ285" s="15">
        <v>1</v>
      </c>
      <c r="DA285" s="15">
        <v>2</v>
      </c>
      <c r="DB285" s="15">
        <v>3</v>
      </c>
      <c r="DC285" s="15">
        <v>2</v>
      </c>
      <c r="DD285" s="15">
        <v>3</v>
      </c>
      <c r="DE285" s="15">
        <v>2</v>
      </c>
      <c r="DF285" s="15">
        <v>3</v>
      </c>
      <c r="DG285" s="15">
        <v>2</v>
      </c>
      <c r="DL285" s="27">
        <v>4.4000000000000004</v>
      </c>
      <c r="DM285" s="27">
        <v>4</v>
      </c>
      <c r="DN285" s="27">
        <v>4</v>
      </c>
      <c r="DO285" s="27">
        <v>4</v>
      </c>
      <c r="DP285" s="27">
        <v>4</v>
      </c>
      <c r="DQ285" s="27">
        <v>4</v>
      </c>
      <c r="DR285" s="27">
        <f t="shared" si="148"/>
        <v>4.0666666666666664</v>
      </c>
      <c r="DS285" s="15">
        <f t="shared" si="174"/>
        <v>-0.79999999999999982</v>
      </c>
    </row>
    <row r="286" spans="1:123" x14ac:dyDescent="0.2">
      <c r="A286" s="15">
        <v>143</v>
      </c>
      <c r="B286" s="15">
        <v>533</v>
      </c>
      <c r="C286" s="15">
        <v>0</v>
      </c>
      <c r="D286" s="15">
        <v>3</v>
      </c>
      <c r="E286" s="15">
        <f t="shared" si="149"/>
        <v>0</v>
      </c>
      <c r="F286" s="15">
        <f t="shared" si="150"/>
        <v>1</v>
      </c>
      <c r="G286" s="15">
        <f t="shared" si="151"/>
        <v>0</v>
      </c>
      <c r="H286" s="15">
        <f t="shared" si="152"/>
        <v>0</v>
      </c>
      <c r="I286" s="15">
        <v>0</v>
      </c>
      <c r="J286" s="15">
        <v>60</v>
      </c>
      <c r="K286" s="15">
        <v>4</v>
      </c>
      <c r="L286" s="15">
        <f t="shared" si="153"/>
        <v>0</v>
      </c>
      <c r="M286" s="15">
        <f t="shared" si="154"/>
        <v>0</v>
      </c>
      <c r="N286" s="15">
        <f t="shared" si="155"/>
        <v>1</v>
      </c>
      <c r="O286" s="15">
        <f t="shared" si="156"/>
        <v>0</v>
      </c>
      <c r="P286" s="15">
        <f t="shared" si="157"/>
        <v>0</v>
      </c>
      <c r="Q286" s="15">
        <v>2</v>
      </c>
      <c r="R286" s="15">
        <v>4</v>
      </c>
      <c r="S286" s="15">
        <v>20</v>
      </c>
      <c r="T286" s="15">
        <v>0</v>
      </c>
      <c r="U286" s="15">
        <v>1</v>
      </c>
      <c r="V286" s="15">
        <v>1</v>
      </c>
      <c r="W286" s="15">
        <v>400000</v>
      </c>
      <c r="X286" s="15">
        <v>1</v>
      </c>
      <c r="Y286" s="15">
        <v>1</v>
      </c>
      <c r="Z286" s="15">
        <v>1</v>
      </c>
      <c r="AA286" s="15">
        <f t="shared" si="146"/>
        <v>5</v>
      </c>
      <c r="AB286" s="193">
        <f t="shared" si="172"/>
        <v>160</v>
      </c>
      <c r="AC286" s="15">
        <v>8</v>
      </c>
      <c r="AD286" s="15">
        <v>1</v>
      </c>
      <c r="AE286" s="15">
        <v>5</v>
      </c>
      <c r="AF286" s="15">
        <v>800</v>
      </c>
      <c r="AG286" s="15">
        <f t="shared" si="158"/>
        <v>800</v>
      </c>
      <c r="AH286" s="15">
        <v>150</v>
      </c>
      <c r="AI286" s="27">
        <f t="shared" si="159"/>
        <v>160</v>
      </c>
      <c r="AM286" s="15">
        <f t="shared" si="160"/>
        <v>0</v>
      </c>
      <c r="AP286" s="15">
        <f t="shared" si="161"/>
        <v>800</v>
      </c>
      <c r="AQ286" s="172">
        <f t="shared" si="147"/>
        <v>160</v>
      </c>
      <c r="AR286" s="27">
        <f t="shared" si="162"/>
        <v>1</v>
      </c>
      <c r="AS286" s="172">
        <f t="shared" si="163"/>
        <v>160</v>
      </c>
      <c r="AX286" s="15">
        <f t="shared" si="173"/>
        <v>0</v>
      </c>
      <c r="BI286" s="27">
        <f t="shared" si="164"/>
        <v>0</v>
      </c>
      <c r="BJ286" s="27">
        <f t="shared" si="165"/>
        <v>0</v>
      </c>
      <c r="BR286" s="27">
        <f t="shared" si="166"/>
        <v>0</v>
      </c>
      <c r="BS286" s="27">
        <f t="shared" si="167"/>
        <v>0</v>
      </c>
      <c r="BT286" s="15">
        <v>1</v>
      </c>
      <c r="BU286" s="15">
        <v>1</v>
      </c>
      <c r="BV286" s="15">
        <v>1</v>
      </c>
      <c r="BW286" s="15">
        <v>1</v>
      </c>
      <c r="BX286" s="15">
        <v>1</v>
      </c>
      <c r="BY286" s="15">
        <f t="shared" si="168"/>
        <v>1</v>
      </c>
      <c r="BZ286" s="15">
        <v>1</v>
      </c>
      <c r="CA286" s="15">
        <f t="shared" si="169"/>
        <v>0</v>
      </c>
      <c r="CB286" s="15">
        <v>5</v>
      </c>
      <c r="CC286" s="15" t="s">
        <v>1008</v>
      </c>
      <c r="CD286" s="15" t="s">
        <v>1008</v>
      </c>
      <c r="CE286" s="15" t="s">
        <v>1007</v>
      </c>
      <c r="CH286" s="15" t="s">
        <v>1007</v>
      </c>
      <c r="CK286" s="15" t="s">
        <v>1007</v>
      </c>
      <c r="CL286" s="15" t="s">
        <v>1007</v>
      </c>
      <c r="CN286" s="15" t="s">
        <v>1007</v>
      </c>
      <c r="CP286" s="15" t="s">
        <v>1007</v>
      </c>
      <c r="CR286" s="15" t="s">
        <v>1007</v>
      </c>
      <c r="CZ286" s="15">
        <v>1</v>
      </c>
      <c r="DA286" s="15">
        <v>2</v>
      </c>
      <c r="DB286" s="15">
        <v>3</v>
      </c>
      <c r="DC286" s="15">
        <v>2</v>
      </c>
      <c r="DD286" s="15">
        <v>3</v>
      </c>
      <c r="DE286" s="15">
        <v>2</v>
      </c>
      <c r="DF286" s="15">
        <v>2</v>
      </c>
      <c r="DG286" s="15">
        <v>2</v>
      </c>
      <c r="DH286" s="15" t="s">
        <v>706</v>
      </c>
      <c r="DL286" s="15">
        <v>4.4000000000000004</v>
      </c>
      <c r="DM286" s="15">
        <v>5</v>
      </c>
      <c r="DN286" s="15">
        <v>5</v>
      </c>
      <c r="DO286" s="15">
        <v>4.8</v>
      </c>
      <c r="DP286" s="15">
        <v>5</v>
      </c>
      <c r="DQ286" s="15">
        <v>5</v>
      </c>
      <c r="DR286" s="27">
        <f t="shared" si="148"/>
        <v>4.8666666666666663</v>
      </c>
      <c r="DS286" s="15">
        <f t="shared" si="174"/>
        <v>0.20555555555555483</v>
      </c>
    </row>
    <row r="287" spans="1:123" x14ac:dyDescent="0.2">
      <c r="A287" s="15">
        <v>143</v>
      </c>
      <c r="B287" s="15">
        <v>533</v>
      </c>
      <c r="C287" s="15">
        <v>0</v>
      </c>
      <c r="D287" s="15">
        <v>3</v>
      </c>
      <c r="E287" s="15">
        <f t="shared" si="149"/>
        <v>0</v>
      </c>
      <c r="F287" s="15">
        <f t="shared" si="150"/>
        <v>1</v>
      </c>
      <c r="G287" s="15">
        <f t="shared" si="151"/>
        <v>0</v>
      </c>
      <c r="H287" s="15">
        <f t="shared" si="152"/>
        <v>0</v>
      </c>
      <c r="I287" s="15">
        <v>0</v>
      </c>
      <c r="J287" s="15">
        <v>60</v>
      </c>
      <c r="K287" s="15">
        <v>4</v>
      </c>
      <c r="L287" s="15">
        <f t="shared" si="153"/>
        <v>0</v>
      </c>
      <c r="M287" s="15">
        <f t="shared" si="154"/>
        <v>0</v>
      </c>
      <c r="N287" s="15">
        <f t="shared" si="155"/>
        <v>1</v>
      </c>
      <c r="O287" s="15">
        <f t="shared" si="156"/>
        <v>0</v>
      </c>
      <c r="P287" s="15">
        <f t="shared" si="157"/>
        <v>0</v>
      </c>
      <c r="Q287" s="15">
        <v>2</v>
      </c>
      <c r="R287" s="15">
        <v>4</v>
      </c>
      <c r="S287" s="15">
        <v>20</v>
      </c>
      <c r="T287" s="15">
        <v>0</v>
      </c>
      <c r="U287" s="15">
        <v>1</v>
      </c>
      <c r="V287" s="15">
        <v>1</v>
      </c>
      <c r="W287" s="15">
        <v>400000</v>
      </c>
      <c r="X287" s="15">
        <v>1</v>
      </c>
      <c r="Y287" s="15">
        <v>0</v>
      </c>
      <c r="Z287" s="15">
        <v>1</v>
      </c>
      <c r="AA287" s="15">
        <f t="shared" si="146"/>
        <v>5</v>
      </c>
      <c r="AB287" s="193">
        <f t="shared" si="172"/>
        <v>160</v>
      </c>
      <c r="AC287" s="159">
        <v>8</v>
      </c>
      <c r="AD287" s="159">
        <v>1</v>
      </c>
      <c r="AE287" s="159">
        <v>5</v>
      </c>
      <c r="AF287" s="159">
        <v>800</v>
      </c>
      <c r="AG287" s="159">
        <f t="shared" si="158"/>
        <v>800</v>
      </c>
      <c r="AH287" s="159">
        <v>80</v>
      </c>
      <c r="AI287" s="171">
        <f t="shared" si="159"/>
        <v>160</v>
      </c>
      <c r="AM287" s="15">
        <f t="shared" si="160"/>
        <v>0</v>
      </c>
      <c r="AP287" s="15">
        <f t="shared" si="161"/>
        <v>800</v>
      </c>
      <c r="AQ287" s="172">
        <f t="shared" si="147"/>
        <v>160</v>
      </c>
      <c r="AR287" s="27">
        <f t="shared" si="162"/>
        <v>1</v>
      </c>
      <c r="AS287" s="172">
        <f t="shared" si="163"/>
        <v>160</v>
      </c>
      <c r="AX287" s="15">
        <f t="shared" si="173"/>
        <v>0</v>
      </c>
      <c r="BI287" s="27">
        <f t="shared" si="164"/>
        <v>0</v>
      </c>
      <c r="BJ287" s="27">
        <f t="shared" si="165"/>
        <v>0</v>
      </c>
      <c r="BR287" s="27">
        <f t="shared" si="166"/>
        <v>0</v>
      </c>
      <c r="BS287" s="27">
        <f t="shared" si="167"/>
        <v>0</v>
      </c>
      <c r="BT287" s="15">
        <v>1</v>
      </c>
      <c r="BU287" s="15">
        <v>1</v>
      </c>
      <c r="BV287" s="15">
        <v>1</v>
      </c>
      <c r="BW287" s="15">
        <v>1</v>
      </c>
      <c r="BX287" s="15">
        <v>1</v>
      </c>
      <c r="BY287" s="15">
        <f t="shared" si="168"/>
        <v>1</v>
      </c>
      <c r="BZ287" s="15">
        <v>1</v>
      </c>
      <c r="CA287" s="15">
        <f t="shared" si="169"/>
        <v>0</v>
      </c>
      <c r="CB287" s="15">
        <v>5</v>
      </c>
      <c r="CC287" s="15" t="s">
        <v>1008</v>
      </c>
      <c r="CD287" s="15" t="s">
        <v>1008</v>
      </c>
      <c r="CE287" s="15" t="s">
        <v>1007</v>
      </c>
      <c r="CH287" s="15" t="s">
        <v>1007</v>
      </c>
      <c r="CK287" s="15" t="s">
        <v>1007</v>
      </c>
      <c r="CL287" s="15" t="s">
        <v>1007</v>
      </c>
      <c r="CN287" s="15" t="s">
        <v>1007</v>
      </c>
      <c r="CP287" s="15" t="s">
        <v>1007</v>
      </c>
      <c r="CR287" s="15" t="s">
        <v>1007</v>
      </c>
      <c r="CZ287" s="15">
        <v>1</v>
      </c>
      <c r="DA287" s="15">
        <v>2</v>
      </c>
      <c r="DB287" s="15">
        <v>3</v>
      </c>
      <c r="DC287" s="15">
        <v>2</v>
      </c>
      <c r="DD287" s="15">
        <v>3</v>
      </c>
      <c r="DE287" s="15">
        <v>2</v>
      </c>
      <c r="DF287" s="15">
        <v>2</v>
      </c>
      <c r="DG287" s="15">
        <v>2</v>
      </c>
      <c r="DL287" s="27">
        <v>4.4000000000000004</v>
      </c>
      <c r="DM287" s="27">
        <v>4.666666666666667</v>
      </c>
      <c r="DN287" s="27">
        <v>4.75</v>
      </c>
      <c r="DO287" s="27">
        <v>4.4000000000000004</v>
      </c>
      <c r="DP287" s="27">
        <v>5</v>
      </c>
      <c r="DQ287" s="27">
        <v>4.75</v>
      </c>
      <c r="DR287" s="27">
        <f t="shared" si="148"/>
        <v>4.6611111111111114</v>
      </c>
      <c r="DS287" s="15">
        <f t="shared" si="174"/>
        <v>-4.722222222222161E-2</v>
      </c>
    </row>
    <row r="288" spans="1:123" x14ac:dyDescent="0.2">
      <c r="A288" s="15">
        <v>144</v>
      </c>
      <c r="B288" s="15">
        <v>534</v>
      </c>
      <c r="C288" s="15">
        <v>0</v>
      </c>
      <c r="D288" s="15">
        <v>3</v>
      </c>
      <c r="E288" s="15">
        <f t="shared" si="149"/>
        <v>0</v>
      </c>
      <c r="F288" s="15">
        <f t="shared" si="150"/>
        <v>1</v>
      </c>
      <c r="G288" s="15">
        <f t="shared" si="151"/>
        <v>0</v>
      </c>
      <c r="H288" s="15">
        <f t="shared" si="152"/>
        <v>0</v>
      </c>
      <c r="I288" s="15">
        <v>0</v>
      </c>
      <c r="J288" s="15">
        <v>52</v>
      </c>
      <c r="K288" s="15">
        <v>4</v>
      </c>
      <c r="L288" s="15">
        <f t="shared" si="153"/>
        <v>0</v>
      </c>
      <c r="M288" s="15">
        <f t="shared" si="154"/>
        <v>0</v>
      </c>
      <c r="N288" s="15">
        <f t="shared" si="155"/>
        <v>1</v>
      </c>
      <c r="O288" s="15">
        <f t="shared" si="156"/>
        <v>0</v>
      </c>
      <c r="P288" s="15">
        <f t="shared" si="157"/>
        <v>0</v>
      </c>
      <c r="Q288" s="15">
        <v>2</v>
      </c>
      <c r="R288" s="15">
        <v>6</v>
      </c>
      <c r="S288" s="15">
        <v>10</v>
      </c>
      <c r="T288" s="15">
        <v>0</v>
      </c>
      <c r="U288" s="15">
        <v>0</v>
      </c>
      <c r="V288" s="15">
        <v>1</v>
      </c>
      <c r="W288" s="15">
        <v>580000</v>
      </c>
      <c r="X288" s="15">
        <v>1</v>
      </c>
      <c r="Y288" s="15">
        <v>1</v>
      </c>
      <c r="Z288" s="15">
        <v>1</v>
      </c>
      <c r="AA288" s="15">
        <f t="shared" si="146"/>
        <v>15</v>
      </c>
      <c r="AB288" s="193">
        <f t="shared" si="172"/>
        <v>6400</v>
      </c>
      <c r="AC288" s="15">
        <v>8</v>
      </c>
      <c r="AD288" s="15">
        <v>12</v>
      </c>
      <c r="AE288" s="15">
        <v>15</v>
      </c>
      <c r="AF288" s="15">
        <v>8000</v>
      </c>
      <c r="AG288" s="15">
        <f t="shared" si="158"/>
        <v>96000</v>
      </c>
      <c r="AH288" s="15">
        <v>120</v>
      </c>
      <c r="AI288" s="27">
        <f t="shared" si="159"/>
        <v>6400</v>
      </c>
      <c r="AM288" s="15">
        <f t="shared" si="160"/>
        <v>0</v>
      </c>
      <c r="AP288" s="15">
        <f t="shared" si="161"/>
        <v>96000</v>
      </c>
      <c r="AQ288" s="172">
        <f t="shared" si="147"/>
        <v>6400</v>
      </c>
      <c r="AR288" s="27">
        <f t="shared" si="162"/>
        <v>1</v>
      </c>
      <c r="AS288" s="172">
        <f t="shared" si="163"/>
        <v>6400</v>
      </c>
      <c r="AX288" s="15">
        <f t="shared" si="173"/>
        <v>0</v>
      </c>
      <c r="BI288" s="27">
        <f t="shared" si="164"/>
        <v>0</v>
      </c>
      <c r="BJ288" s="27">
        <f t="shared" si="165"/>
        <v>0</v>
      </c>
      <c r="BR288" s="27">
        <f t="shared" si="166"/>
        <v>0</v>
      </c>
      <c r="BS288" s="27">
        <f t="shared" si="167"/>
        <v>0</v>
      </c>
      <c r="BT288" s="15">
        <v>1</v>
      </c>
      <c r="BU288" s="15">
        <v>1</v>
      </c>
      <c r="BV288" s="15">
        <v>1</v>
      </c>
      <c r="BW288" s="15">
        <v>1</v>
      </c>
      <c r="BX288" s="15">
        <v>1</v>
      </c>
      <c r="BY288" s="15">
        <f t="shared" si="168"/>
        <v>1</v>
      </c>
      <c r="BZ288" s="15">
        <v>1</v>
      </c>
      <c r="CA288" s="15">
        <f t="shared" si="169"/>
        <v>1</v>
      </c>
      <c r="CB288" s="15">
        <v>3</v>
      </c>
      <c r="CC288" s="15">
        <f t="shared" si="170"/>
        <v>1</v>
      </c>
      <c r="CD288" s="15">
        <f t="shared" si="171"/>
        <v>0</v>
      </c>
      <c r="CE288" s="15">
        <v>1</v>
      </c>
      <c r="CF288" s="15">
        <v>10</v>
      </c>
      <c r="CG288" s="15">
        <v>1</v>
      </c>
      <c r="CH288" s="15">
        <v>1</v>
      </c>
      <c r="CI288" s="15">
        <v>1</v>
      </c>
      <c r="CJ288" s="15">
        <v>2</v>
      </c>
      <c r="CK288" s="15">
        <v>1</v>
      </c>
      <c r="CL288" s="15">
        <v>1</v>
      </c>
      <c r="CN288" s="15">
        <v>1</v>
      </c>
      <c r="CP288" s="15">
        <v>1</v>
      </c>
      <c r="CR288" s="15">
        <v>1</v>
      </c>
      <c r="CZ288" s="15">
        <v>1</v>
      </c>
      <c r="DA288" s="15">
        <v>2</v>
      </c>
      <c r="DB288" s="15">
        <v>2</v>
      </c>
      <c r="DC288" s="15">
        <v>2</v>
      </c>
      <c r="DD288" s="15">
        <v>3</v>
      </c>
      <c r="DE288" s="15">
        <v>2</v>
      </c>
      <c r="DF288" s="15">
        <v>1</v>
      </c>
      <c r="DG288" s="15">
        <v>2</v>
      </c>
      <c r="DL288" s="15">
        <v>4.8</v>
      </c>
      <c r="DM288" s="15">
        <v>5</v>
      </c>
      <c r="DN288" s="15">
        <v>4.75</v>
      </c>
      <c r="DO288" s="15">
        <v>4.2</v>
      </c>
      <c r="DP288" s="15">
        <v>5</v>
      </c>
      <c r="DQ288" s="15">
        <v>4.5</v>
      </c>
      <c r="DR288" s="27">
        <f t="shared" si="148"/>
        <v>4.708333333333333</v>
      </c>
      <c r="DS288" s="15">
        <f t="shared" si="174"/>
        <v>0</v>
      </c>
    </row>
    <row r="289" spans="1:123" x14ac:dyDescent="0.2">
      <c r="A289" s="15">
        <v>144</v>
      </c>
      <c r="B289" s="15">
        <v>534</v>
      </c>
      <c r="C289" s="15">
        <v>0</v>
      </c>
      <c r="D289" s="15">
        <v>3</v>
      </c>
      <c r="E289" s="15">
        <f t="shared" si="149"/>
        <v>0</v>
      </c>
      <c r="F289" s="15">
        <f t="shared" si="150"/>
        <v>1</v>
      </c>
      <c r="G289" s="15">
        <f t="shared" si="151"/>
        <v>0</v>
      </c>
      <c r="H289" s="15">
        <f t="shared" si="152"/>
        <v>0</v>
      </c>
      <c r="I289" s="15">
        <v>0</v>
      </c>
      <c r="J289" s="15">
        <v>52</v>
      </c>
      <c r="K289" s="15">
        <v>4</v>
      </c>
      <c r="L289" s="15">
        <f t="shared" si="153"/>
        <v>0</v>
      </c>
      <c r="M289" s="15">
        <f t="shared" si="154"/>
        <v>0</v>
      </c>
      <c r="N289" s="15">
        <f t="shared" si="155"/>
        <v>1</v>
      </c>
      <c r="O289" s="15">
        <f t="shared" si="156"/>
        <v>0</v>
      </c>
      <c r="P289" s="15">
        <f t="shared" si="157"/>
        <v>0</v>
      </c>
      <c r="Q289" s="15">
        <v>2</v>
      </c>
      <c r="R289" s="15">
        <v>6</v>
      </c>
      <c r="S289" s="15">
        <v>10</v>
      </c>
      <c r="T289" s="15">
        <v>0</v>
      </c>
      <c r="U289" s="15">
        <v>0</v>
      </c>
      <c r="V289" s="15">
        <v>1</v>
      </c>
      <c r="W289" s="15">
        <v>580000</v>
      </c>
      <c r="X289" s="15">
        <v>1</v>
      </c>
      <c r="Y289" s="15">
        <v>0</v>
      </c>
      <c r="Z289" s="15">
        <v>1</v>
      </c>
      <c r="AA289" s="15">
        <f t="shared" si="146"/>
        <v>15</v>
      </c>
      <c r="AB289" s="193">
        <f t="shared" si="172"/>
        <v>6400</v>
      </c>
      <c r="AC289" s="159">
        <v>8</v>
      </c>
      <c r="AD289" s="159">
        <v>12</v>
      </c>
      <c r="AE289" s="159">
        <v>15</v>
      </c>
      <c r="AF289" s="159">
        <v>8000</v>
      </c>
      <c r="AG289" s="159">
        <f t="shared" si="158"/>
        <v>96000</v>
      </c>
      <c r="AH289" s="159">
        <v>120</v>
      </c>
      <c r="AI289" s="171">
        <f t="shared" si="159"/>
        <v>6400</v>
      </c>
      <c r="AM289" s="15">
        <f t="shared" si="160"/>
        <v>0</v>
      </c>
      <c r="AP289" s="15">
        <f t="shared" si="161"/>
        <v>96000</v>
      </c>
      <c r="AQ289" s="172">
        <f t="shared" si="147"/>
        <v>6400</v>
      </c>
      <c r="AR289" s="27">
        <f t="shared" si="162"/>
        <v>1</v>
      </c>
      <c r="AS289" s="172">
        <f t="shared" si="163"/>
        <v>6400</v>
      </c>
      <c r="AX289" s="15">
        <f t="shared" si="173"/>
        <v>0</v>
      </c>
      <c r="BI289" s="27">
        <f t="shared" si="164"/>
        <v>0</v>
      </c>
      <c r="BJ289" s="27">
        <f t="shared" si="165"/>
        <v>0</v>
      </c>
      <c r="BR289" s="27">
        <f t="shared" si="166"/>
        <v>0</v>
      </c>
      <c r="BS289" s="27">
        <f t="shared" si="167"/>
        <v>0</v>
      </c>
      <c r="BT289" s="15">
        <v>1</v>
      </c>
      <c r="BU289" s="15">
        <v>1</v>
      </c>
      <c r="BV289" s="15">
        <v>1</v>
      </c>
      <c r="BW289" s="15">
        <v>1</v>
      </c>
      <c r="BX289" s="15">
        <v>1</v>
      </c>
      <c r="BY289" s="15">
        <f t="shared" si="168"/>
        <v>1</v>
      </c>
      <c r="BZ289" s="15">
        <v>1</v>
      </c>
      <c r="CA289" s="15">
        <f t="shared" si="169"/>
        <v>1</v>
      </c>
      <c r="CB289" s="15">
        <v>3</v>
      </c>
      <c r="CC289" s="15">
        <f t="shared" si="170"/>
        <v>1</v>
      </c>
      <c r="CD289" s="15">
        <f t="shared" si="171"/>
        <v>0</v>
      </c>
      <c r="CE289" s="15">
        <v>1</v>
      </c>
      <c r="CF289" s="15">
        <v>10</v>
      </c>
      <c r="CG289" s="15">
        <v>1</v>
      </c>
      <c r="CH289" s="15">
        <v>1</v>
      </c>
      <c r="CI289" s="15">
        <v>1</v>
      </c>
      <c r="CJ289" s="15">
        <v>2</v>
      </c>
      <c r="CK289" s="15">
        <v>1</v>
      </c>
      <c r="CL289" s="15">
        <v>1</v>
      </c>
      <c r="CN289" s="15">
        <v>1</v>
      </c>
      <c r="CP289" s="15">
        <v>1</v>
      </c>
      <c r="CR289" s="15">
        <v>1</v>
      </c>
      <c r="CZ289" s="15">
        <v>1</v>
      </c>
      <c r="DA289" s="15">
        <v>2</v>
      </c>
      <c r="DB289" s="15">
        <v>2</v>
      </c>
      <c r="DC289" s="15">
        <v>2</v>
      </c>
      <c r="DD289" s="15">
        <v>3</v>
      </c>
      <c r="DE289" s="15">
        <v>2</v>
      </c>
      <c r="DF289" s="15">
        <v>1</v>
      </c>
      <c r="DG289" s="15">
        <v>2</v>
      </c>
      <c r="DL289" s="27">
        <v>4.8</v>
      </c>
      <c r="DM289" s="27">
        <v>5</v>
      </c>
      <c r="DN289" s="27">
        <v>4.75</v>
      </c>
      <c r="DO289" s="27">
        <v>4.2</v>
      </c>
      <c r="DP289" s="27">
        <v>5</v>
      </c>
      <c r="DQ289" s="27">
        <v>4.5</v>
      </c>
      <c r="DR289" s="27">
        <f t="shared" si="148"/>
        <v>4.708333333333333</v>
      </c>
      <c r="DS289" s="15">
        <f t="shared" si="174"/>
        <v>1.708333333333333</v>
      </c>
    </row>
    <row r="290" spans="1:123" x14ac:dyDescent="0.2">
      <c r="A290" s="15">
        <v>145</v>
      </c>
      <c r="B290" s="15">
        <v>535</v>
      </c>
      <c r="C290" s="15">
        <v>0</v>
      </c>
      <c r="D290" s="15">
        <v>3</v>
      </c>
      <c r="E290" s="15">
        <f t="shared" si="149"/>
        <v>0</v>
      </c>
      <c r="F290" s="15">
        <f t="shared" si="150"/>
        <v>1</v>
      </c>
      <c r="G290" s="15">
        <f t="shared" si="151"/>
        <v>0</v>
      </c>
      <c r="H290" s="15">
        <f t="shared" si="152"/>
        <v>0</v>
      </c>
      <c r="I290" s="15">
        <v>1</v>
      </c>
      <c r="J290" s="15">
        <v>58</v>
      </c>
      <c r="K290" s="15">
        <v>5</v>
      </c>
      <c r="L290" s="15">
        <f t="shared" si="153"/>
        <v>0</v>
      </c>
      <c r="M290" s="15">
        <f t="shared" si="154"/>
        <v>0</v>
      </c>
      <c r="N290" s="15">
        <f t="shared" si="155"/>
        <v>0</v>
      </c>
      <c r="O290" s="15">
        <f t="shared" si="156"/>
        <v>1</v>
      </c>
      <c r="P290" s="15">
        <f t="shared" si="157"/>
        <v>0</v>
      </c>
      <c r="Q290" s="15">
        <v>2</v>
      </c>
      <c r="R290" s="15">
        <v>4</v>
      </c>
      <c r="S290" s="15">
        <v>15</v>
      </c>
      <c r="T290" s="15">
        <v>0</v>
      </c>
      <c r="U290" s="15">
        <v>1</v>
      </c>
      <c r="V290" s="15">
        <v>1</v>
      </c>
      <c r="W290" s="15">
        <v>400000</v>
      </c>
      <c r="X290" s="15">
        <v>1</v>
      </c>
      <c r="Y290" s="15">
        <v>1</v>
      </c>
      <c r="Z290" s="15">
        <v>1</v>
      </c>
      <c r="AA290" s="15">
        <f t="shared" si="146"/>
        <v>10</v>
      </c>
      <c r="AB290" s="193">
        <f t="shared" si="172"/>
        <v>800</v>
      </c>
      <c r="AC290" s="15">
        <v>1</v>
      </c>
      <c r="AD290" s="15">
        <v>1</v>
      </c>
      <c r="AE290" s="15">
        <v>10</v>
      </c>
      <c r="AF290" s="15">
        <v>8000</v>
      </c>
      <c r="AG290" s="15">
        <f t="shared" si="158"/>
        <v>8000</v>
      </c>
      <c r="AH290" s="15">
        <v>14.7</v>
      </c>
      <c r="AI290" s="27">
        <f t="shared" si="159"/>
        <v>800</v>
      </c>
      <c r="AM290" s="15">
        <f t="shared" si="160"/>
        <v>0</v>
      </c>
      <c r="AP290" s="15">
        <f t="shared" si="161"/>
        <v>8000</v>
      </c>
      <c r="AQ290" s="172">
        <f t="shared" si="147"/>
        <v>800</v>
      </c>
      <c r="AR290" s="27">
        <f t="shared" si="162"/>
        <v>1</v>
      </c>
      <c r="AS290" s="172">
        <f t="shared" si="163"/>
        <v>800</v>
      </c>
      <c r="AX290" s="15">
        <f t="shared" si="173"/>
        <v>0</v>
      </c>
      <c r="BI290" s="27">
        <f t="shared" si="164"/>
        <v>0</v>
      </c>
      <c r="BJ290" s="27">
        <f t="shared" si="165"/>
        <v>0</v>
      </c>
      <c r="BR290" s="27">
        <f t="shared" si="166"/>
        <v>0</v>
      </c>
      <c r="BS290" s="27">
        <f t="shared" si="167"/>
        <v>0</v>
      </c>
      <c r="BT290" s="15">
        <v>1</v>
      </c>
      <c r="BU290" s="15">
        <v>1</v>
      </c>
      <c r="BV290" s="15">
        <v>1</v>
      </c>
      <c r="BW290" s="15">
        <v>1</v>
      </c>
      <c r="BX290" s="15">
        <v>1</v>
      </c>
      <c r="BY290" s="15">
        <f t="shared" si="168"/>
        <v>1</v>
      </c>
      <c r="BZ290" s="15">
        <v>1</v>
      </c>
      <c r="CA290" s="15">
        <f t="shared" si="169"/>
        <v>0</v>
      </c>
      <c r="CB290" s="15">
        <v>5</v>
      </c>
      <c r="CC290" s="15" t="s">
        <v>1008</v>
      </c>
      <c r="CD290" s="15" t="s">
        <v>1008</v>
      </c>
      <c r="CE290" s="15" t="s">
        <v>1007</v>
      </c>
      <c r="CH290" s="15" t="s">
        <v>1007</v>
      </c>
      <c r="CK290" s="15" t="s">
        <v>1007</v>
      </c>
      <c r="CL290" s="15" t="s">
        <v>1007</v>
      </c>
      <c r="CN290" s="15" t="s">
        <v>1007</v>
      </c>
      <c r="CP290" s="15" t="s">
        <v>1007</v>
      </c>
      <c r="CR290" s="15" t="s">
        <v>1007</v>
      </c>
      <c r="CZ290" s="15">
        <v>3</v>
      </c>
      <c r="DA290" s="15">
        <v>2</v>
      </c>
      <c r="DB290" s="15">
        <v>2</v>
      </c>
      <c r="DC290" s="15">
        <v>2</v>
      </c>
      <c r="DD290" s="15">
        <v>3</v>
      </c>
      <c r="DE290" s="15">
        <v>2</v>
      </c>
      <c r="DF290" s="15">
        <v>1</v>
      </c>
      <c r="DG290" s="15">
        <v>2</v>
      </c>
      <c r="DL290" s="15">
        <v>3</v>
      </c>
      <c r="DM290" s="15">
        <v>3</v>
      </c>
      <c r="DN290" s="15">
        <v>3</v>
      </c>
      <c r="DO290" s="15">
        <v>3</v>
      </c>
      <c r="DP290" s="15">
        <v>3</v>
      </c>
      <c r="DQ290" s="15">
        <v>3</v>
      </c>
      <c r="DR290" s="27">
        <f t="shared" si="148"/>
        <v>3</v>
      </c>
      <c r="DS290" s="15">
        <f t="shared" si="174"/>
        <v>0.21111111111111081</v>
      </c>
    </row>
    <row r="291" spans="1:123" x14ac:dyDescent="0.2">
      <c r="A291" s="15">
        <v>145</v>
      </c>
      <c r="B291" s="15">
        <v>535</v>
      </c>
      <c r="C291" s="15">
        <v>0</v>
      </c>
      <c r="D291" s="15">
        <v>3</v>
      </c>
      <c r="E291" s="15">
        <f t="shared" si="149"/>
        <v>0</v>
      </c>
      <c r="F291" s="15">
        <f t="shared" si="150"/>
        <v>1</v>
      </c>
      <c r="G291" s="15">
        <f t="shared" si="151"/>
        <v>0</v>
      </c>
      <c r="H291" s="15">
        <f t="shared" si="152"/>
        <v>0</v>
      </c>
      <c r="I291" s="15">
        <v>1</v>
      </c>
      <c r="J291" s="15">
        <v>58</v>
      </c>
      <c r="K291" s="15">
        <v>5</v>
      </c>
      <c r="L291" s="15">
        <f t="shared" si="153"/>
        <v>0</v>
      </c>
      <c r="M291" s="15">
        <f t="shared" si="154"/>
        <v>0</v>
      </c>
      <c r="N291" s="15">
        <f t="shared" si="155"/>
        <v>0</v>
      </c>
      <c r="O291" s="15">
        <f t="shared" si="156"/>
        <v>1</v>
      </c>
      <c r="P291" s="15">
        <f t="shared" si="157"/>
        <v>0</v>
      </c>
      <c r="Q291" s="15">
        <v>2</v>
      </c>
      <c r="R291" s="15">
        <v>4</v>
      </c>
      <c r="S291" s="15">
        <v>15</v>
      </c>
      <c r="T291" s="15">
        <v>0</v>
      </c>
      <c r="U291" s="15">
        <v>1</v>
      </c>
      <c r="V291" s="15">
        <v>1</v>
      </c>
      <c r="W291" s="15">
        <v>400000</v>
      </c>
      <c r="X291" s="15">
        <v>1</v>
      </c>
      <c r="Y291" s="15">
        <v>0</v>
      </c>
      <c r="Z291" s="15">
        <v>1</v>
      </c>
      <c r="AA291" s="15">
        <f t="shared" si="146"/>
        <v>10</v>
      </c>
      <c r="AB291" s="193">
        <f t="shared" si="172"/>
        <v>1000</v>
      </c>
      <c r="AC291" s="159">
        <v>1</v>
      </c>
      <c r="AD291" s="159">
        <v>1</v>
      </c>
      <c r="AE291" s="159">
        <v>10</v>
      </c>
      <c r="AF291" s="159">
        <v>10000</v>
      </c>
      <c r="AG291" s="159">
        <f t="shared" si="158"/>
        <v>10000</v>
      </c>
      <c r="AH291" s="159">
        <v>10.199999999999999</v>
      </c>
      <c r="AI291" s="171">
        <f t="shared" si="159"/>
        <v>1000</v>
      </c>
      <c r="AM291" s="15">
        <f t="shared" si="160"/>
        <v>0</v>
      </c>
      <c r="AP291" s="15">
        <f t="shared" si="161"/>
        <v>10000</v>
      </c>
      <c r="AQ291" s="172">
        <f t="shared" si="147"/>
        <v>1000</v>
      </c>
      <c r="AR291" s="27">
        <f t="shared" si="162"/>
        <v>1</v>
      </c>
      <c r="AS291" s="172">
        <f t="shared" si="163"/>
        <v>1000</v>
      </c>
      <c r="AX291" s="15">
        <f t="shared" si="173"/>
        <v>0</v>
      </c>
      <c r="BI291" s="27">
        <f t="shared" si="164"/>
        <v>0</v>
      </c>
      <c r="BJ291" s="27">
        <f t="shared" si="165"/>
        <v>0</v>
      </c>
      <c r="BR291" s="27">
        <f t="shared" si="166"/>
        <v>0</v>
      </c>
      <c r="BS291" s="27">
        <f t="shared" si="167"/>
        <v>0</v>
      </c>
      <c r="BT291" s="15">
        <v>1</v>
      </c>
      <c r="BU291" s="15">
        <v>1</v>
      </c>
      <c r="BV291" s="15">
        <v>1</v>
      </c>
      <c r="BW291" s="15">
        <v>1</v>
      </c>
      <c r="BX291" s="15">
        <v>1</v>
      </c>
      <c r="BY291" s="15">
        <f t="shared" si="168"/>
        <v>1</v>
      </c>
      <c r="BZ291" s="15">
        <v>1</v>
      </c>
      <c r="CA291" s="15">
        <f t="shared" si="169"/>
        <v>0</v>
      </c>
      <c r="CB291" s="15">
        <v>5</v>
      </c>
      <c r="CC291" s="15" t="s">
        <v>1008</v>
      </c>
      <c r="CD291" s="15" t="s">
        <v>1008</v>
      </c>
      <c r="CE291" s="15" t="s">
        <v>1007</v>
      </c>
      <c r="CH291" s="15" t="s">
        <v>1007</v>
      </c>
      <c r="CK291" s="15" t="s">
        <v>1007</v>
      </c>
      <c r="CL291" s="15" t="s">
        <v>1007</v>
      </c>
      <c r="CN291" s="15" t="s">
        <v>1007</v>
      </c>
      <c r="CP291" s="15" t="s">
        <v>1007</v>
      </c>
      <c r="CR291" s="15" t="s">
        <v>1007</v>
      </c>
      <c r="CZ291" s="15">
        <v>3</v>
      </c>
      <c r="DA291" s="15">
        <v>2</v>
      </c>
      <c r="DB291" s="15">
        <v>2</v>
      </c>
      <c r="DC291" s="15">
        <v>2</v>
      </c>
      <c r="DD291" s="15">
        <v>3</v>
      </c>
      <c r="DE291" s="15">
        <v>2</v>
      </c>
      <c r="DF291" s="15">
        <v>1</v>
      </c>
      <c r="DG291" s="15">
        <v>2</v>
      </c>
      <c r="DL291" s="27">
        <v>2.4</v>
      </c>
      <c r="DM291" s="27">
        <v>2.3333333333333335</v>
      </c>
      <c r="DN291" s="27">
        <v>3</v>
      </c>
      <c r="DO291" s="27">
        <v>3</v>
      </c>
      <c r="DP291" s="27">
        <v>3</v>
      </c>
      <c r="DQ291" s="27">
        <v>3</v>
      </c>
      <c r="DR291" s="27">
        <f t="shared" si="148"/>
        <v>2.7888888888888892</v>
      </c>
      <c r="DS291" s="15">
        <f t="shared" si="174"/>
        <v>-1.85</v>
      </c>
    </row>
    <row r="292" spans="1:123" x14ac:dyDescent="0.2">
      <c r="A292" s="15">
        <v>146</v>
      </c>
      <c r="B292" s="15">
        <v>537</v>
      </c>
      <c r="C292" s="15">
        <v>1</v>
      </c>
      <c r="D292" s="15">
        <v>2</v>
      </c>
      <c r="E292" s="15">
        <f t="shared" si="149"/>
        <v>1</v>
      </c>
      <c r="F292" s="15">
        <f t="shared" si="150"/>
        <v>0</v>
      </c>
      <c r="G292" s="15">
        <f t="shared" si="151"/>
        <v>0</v>
      </c>
      <c r="H292" s="15">
        <f t="shared" si="152"/>
        <v>0</v>
      </c>
      <c r="I292" s="15">
        <v>1</v>
      </c>
      <c r="J292" s="15">
        <v>53</v>
      </c>
      <c r="K292" s="15">
        <v>4</v>
      </c>
      <c r="L292" s="15">
        <f t="shared" si="153"/>
        <v>0</v>
      </c>
      <c r="M292" s="15">
        <f t="shared" si="154"/>
        <v>0</v>
      </c>
      <c r="N292" s="15">
        <f t="shared" si="155"/>
        <v>1</v>
      </c>
      <c r="O292" s="15">
        <f t="shared" si="156"/>
        <v>0</v>
      </c>
      <c r="P292" s="15">
        <f t="shared" si="157"/>
        <v>0</v>
      </c>
      <c r="Q292" s="15">
        <v>2</v>
      </c>
      <c r="R292" s="15">
        <v>4</v>
      </c>
      <c r="S292" s="15">
        <v>30</v>
      </c>
      <c r="T292" s="15">
        <v>0</v>
      </c>
      <c r="U292" s="15">
        <v>1</v>
      </c>
      <c r="V292" s="15">
        <v>0</v>
      </c>
      <c r="W292" s="15">
        <v>0</v>
      </c>
      <c r="X292" s="15">
        <v>1</v>
      </c>
      <c r="Y292" s="15">
        <v>1</v>
      </c>
      <c r="Z292" s="15">
        <v>1</v>
      </c>
      <c r="AA292" s="15">
        <f t="shared" si="146"/>
        <v>2</v>
      </c>
      <c r="AB292" s="193">
        <f t="shared" si="172"/>
        <v>100</v>
      </c>
      <c r="AC292" s="15">
        <v>7</v>
      </c>
      <c r="AD292" s="15">
        <v>1</v>
      </c>
      <c r="AE292" s="15">
        <v>2</v>
      </c>
      <c r="AF292" s="15">
        <v>200</v>
      </c>
      <c r="AG292" s="15">
        <f t="shared" si="158"/>
        <v>200</v>
      </c>
      <c r="AH292" s="15">
        <v>20</v>
      </c>
      <c r="AI292" s="27">
        <f t="shared" si="159"/>
        <v>100</v>
      </c>
      <c r="AM292" s="15">
        <f t="shared" si="160"/>
        <v>0</v>
      </c>
      <c r="AP292" s="15">
        <f t="shared" si="161"/>
        <v>200</v>
      </c>
      <c r="AQ292" s="172">
        <f t="shared" si="147"/>
        <v>100</v>
      </c>
      <c r="AR292" s="27">
        <f t="shared" si="162"/>
        <v>1</v>
      </c>
      <c r="AS292" s="172">
        <f t="shared" si="163"/>
        <v>100</v>
      </c>
      <c r="AX292" s="15">
        <f t="shared" si="173"/>
        <v>0</v>
      </c>
      <c r="BI292" s="27">
        <f t="shared" si="164"/>
        <v>0</v>
      </c>
      <c r="BJ292" s="27">
        <f t="shared" si="165"/>
        <v>0</v>
      </c>
      <c r="BR292" s="27">
        <f t="shared" si="166"/>
        <v>0</v>
      </c>
      <c r="BS292" s="27">
        <f t="shared" si="167"/>
        <v>0</v>
      </c>
      <c r="BT292" s="15">
        <v>2</v>
      </c>
      <c r="BU292" s="15">
        <v>2</v>
      </c>
      <c r="BV292" s="15">
        <v>2</v>
      </c>
      <c r="BW292" s="15">
        <v>2</v>
      </c>
      <c r="BX292" s="15">
        <v>2</v>
      </c>
      <c r="BY292" s="15">
        <f t="shared" si="168"/>
        <v>2</v>
      </c>
      <c r="BZ292" s="15">
        <v>2</v>
      </c>
      <c r="CA292" s="15">
        <f t="shared" si="169"/>
        <v>0</v>
      </c>
      <c r="CB292" s="15">
        <v>5</v>
      </c>
      <c r="CC292" s="15" t="s">
        <v>1008</v>
      </c>
      <c r="CD292" s="15" t="s">
        <v>1008</v>
      </c>
      <c r="CE292" s="15" t="s">
        <v>1007</v>
      </c>
      <c r="CH292" s="15" t="s">
        <v>1007</v>
      </c>
      <c r="CK292" s="15" t="s">
        <v>1007</v>
      </c>
      <c r="CL292" s="15" t="s">
        <v>1007</v>
      </c>
      <c r="CN292" s="15" t="s">
        <v>1007</v>
      </c>
      <c r="CP292" s="15" t="s">
        <v>1007</v>
      </c>
      <c r="CR292" s="15" t="s">
        <v>1007</v>
      </c>
      <c r="CZ292" s="15">
        <v>1</v>
      </c>
      <c r="DA292" s="15">
        <v>3</v>
      </c>
      <c r="DB292" s="15">
        <v>2</v>
      </c>
      <c r="DC292" s="15">
        <v>3</v>
      </c>
      <c r="DD292" s="15">
        <v>1</v>
      </c>
      <c r="DE292" s="15">
        <v>3</v>
      </c>
      <c r="DH292" s="15" t="s">
        <v>710</v>
      </c>
      <c r="DL292" s="15">
        <v>4.8</v>
      </c>
      <c r="DM292" s="15">
        <v>4.666666666666667</v>
      </c>
      <c r="DN292" s="15">
        <v>4.75</v>
      </c>
      <c r="DO292" s="15">
        <v>4.2</v>
      </c>
      <c r="DP292" s="15">
        <v>4.666666666666667</v>
      </c>
      <c r="DQ292" s="15">
        <v>4.75</v>
      </c>
      <c r="DR292" s="27">
        <f t="shared" si="148"/>
        <v>4.6388888888888893</v>
      </c>
      <c r="DS292" s="15">
        <f t="shared" si="174"/>
        <v>0</v>
      </c>
    </row>
    <row r="293" spans="1:123" x14ac:dyDescent="0.2">
      <c r="A293" s="15">
        <v>146</v>
      </c>
      <c r="B293" s="15">
        <v>537</v>
      </c>
      <c r="C293" s="15">
        <v>1</v>
      </c>
      <c r="D293" s="15">
        <v>2</v>
      </c>
      <c r="E293" s="15">
        <f t="shared" si="149"/>
        <v>1</v>
      </c>
      <c r="F293" s="15">
        <f t="shared" si="150"/>
        <v>0</v>
      </c>
      <c r="G293" s="15">
        <f t="shared" si="151"/>
        <v>0</v>
      </c>
      <c r="H293" s="15">
        <f t="shared" si="152"/>
        <v>0</v>
      </c>
      <c r="I293" s="15">
        <v>1</v>
      </c>
      <c r="J293" s="15">
        <v>53</v>
      </c>
      <c r="K293" s="15">
        <v>4</v>
      </c>
      <c r="L293" s="15">
        <f t="shared" si="153"/>
        <v>0</v>
      </c>
      <c r="M293" s="15">
        <f t="shared" si="154"/>
        <v>0</v>
      </c>
      <c r="N293" s="15">
        <f t="shared" si="155"/>
        <v>1</v>
      </c>
      <c r="O293" s="15">
        <f t="shared" si="156"/>
        <v>0</v>
      </c>
      <c r="P293" s="15">
        <f t="shared" si="157"/>
        <v>0</v>
      </c>
      <c r="Q293" s="15">
        <v>2</v>
      </c>
      <c r="R293" s="15">
        <v>4</v>
      </c>
      <c r="S293" s="15">
        <v>30</v>
      </c>
      <c r="T293" s="15">
        <v>0</v>
      </c>
      <c r="U293" s="15">
        <v>1</v>
      </c>
      <c r="V293" s="15">
        <v>0</v>
      </c>
      <c r="W293" s="15">
        <v>0</v>
      </c>
      <c r="X293" s="15">
        <v>1</v>
      </c>
      <c r="Y293" s="15">
        <v>0</v>
      </c>
      <c r="Z293" s="15">
        <v>1</v>
      </c>
      <c r="AA293" s="15">
        <f t="shared" si="146"/>
        <v>2</v>
      </c>
      <c r="AB293" s="193">
        <f t="shared" si="172"/>
        <v>100</v>
      </c>
      <c r="AC293" s="159">
        <v>7</v>
      </c>
      <c r="AD293" s="159">
        <v>1</v>
      </c>
      <c r="AE293" s="159">
        <v>2</v>
      </c>
      <c r="AF293" s="159">
        <v>200</v>
      </c>
      <c r="AG293" s="159">
        <f t="shared" si="158"/>
        <v>200</v>
      </c>
      <c r="AH293" s="159">
        <v>15</v>
      </c>
      <c r="AI293" s="171">
        <f t="shared" si="159"/>
        <v>100</v>
      </c>
      <c r="AM293" s="15">
        <f t="shared" si="160"/>
        <v>0</v>
      </c>
      <c r="AP293" s="15">
        <f t="shared" si="161"/>
        <v>200</v>
      </c>
      <c r="AQ293" s="172">
        <f t="shared" si="147"/>
        <v>100</v>
      </c>
      <c r="AR293" s="27">
        <f t="shared" si="162"/>
        <v>1</v>
      </c>
      <c r="AS293" s="172">
        <f t="shared" si="163"/>
        <v>100</v>
      </c>
      <c r="AX293" s="15">
        <f t="shared" si="173"/>
        <v>0</v>
      </c>
      <c r="BI293" s="27">
        <f t="shared" si="164"/>
        <v>0</v>
      </c>
      <c r="BJ293" s="27">
        <f t="shared" si="165"/>
        <v>0</v>
      </c>
      <c r="BR293" s="27">
        <f t="shared" si="166"/>
        <v>0</v>
      </c>
      <c r="BS293" s="27">
        <f t="shared" si="167"/>
        <v>0</v>
      </c>
      <c r="BT293" s="15">
        <v>2</v>
      </c>
      <c r="BU293" s="15">
        <v>2</v>
      </c>
      <c r="BV293" s="15">
        <v>2</v>
      </c>
      <c r="BW293" s="15">
        <v>2</v>
      </c>
      <c r="BX293" s="15">
        <v>2</v>
      </c>
      <c r="BY293" s="15">
        <f t="shared" si="168"/>
        <v>2</v>
      </c>
      <c r="BZ293" s="15">
        <v>2</v>
      </c>
      <c r="CA293" s="15">
        <f t="shared" si="169"/>
        <v>0</v>
      </c>
      <c r="CB293" s="15">
        <v>5</v>
      </c>
      <c r="CC293" s="15" t="s">
        <v>1008</v>
      </c>
      <c r="CD293" s="15" t="s">
        <v>1008</v>
      </c>
      <c r="CE293" s="15" t="s">
        <v>1007</v>
      </c>
      <c r="CH293" s="15" t="s">
        <v>1007</v>
      </c>
      <c r="CK293" s="15" t="s">
        <v>1007</v>
      </c>
      <c r="CL293" s="15" t="s">
        <v>1007</v>
      </c>
      <c r="CN293" s="15" t="s">
        <v>1007</v>
      </c>
      <c r="CP293" s="15" t="s">
        <v>1007</v>
      </c>
      <c r="CR293" s="15" t="s">
        <v>1007</v>
      </c>
      <c r="CZ293" s="15">
        <v>1</v>
      </c>
      <c r="DA293" s="15">
        <v>3</v>
      </c>
      <c r="DB293" s="15">
        <v>2</v>
      </c>
      <c r="DC293" s="15">
        <v>3</v>
      </c>
      <c r="DD293" s="15">
        <v>1</v>
      </c>
      <c r="DE293" s="15">
        <v>3</v>
      </c>
      <c r="DL293" s="27">
        <v>4.8</v>
      </c>
      <c r="DM293" s="27">
        <v>4.666666666666667</v>
      </c>
      <c r="DN293" s="27">
        <v>4.75</v>
      </c>
      <c r="DO293" s="27">
        <v>4.2</v>
      </c>
      <c r="DP293" s="27">
        <v>4.666666666666667</v>
      </c>
      <c r="DQ293" s="27">
        <v>4.75</v>
      </c>
      <c r="DR293" s="27">
        <f t="shared" si="148"/>
        <v>4.6388888888888893</v>
      </c>
      <c r="DS293" s="15">
        <f t="shared" si="174"/>
        <v>0.39722222222222303</v>
      </c>
    </row>
    <row r="294" spans="1:123" x14ac:dyDescent="0.2">
      <c r="A294" s="15">
        <v>147</v>
      </c>
      <c r="B294" s="15">
        <v>538</v>
      </c>
      <c r="C294" s="15">
        <v>1</v>
      </c>
      <c r="D294" s="15">
        <v>2</v>
      </c>
      <c r="E294" s="15">
        <f t="shared" si="149"/>
        <v>1</v>
      </c>
      <c r="F294" s="15">
        <f t="shared" si="150"/>
        <v>0</v>
      </c>
      <c r="G294" s="15">
        <f t="shared" si="151"/>
        <v>0</v>
      </c>
      <c r="H294" s="15">
        <f t="shared" si="152"/>
        <v>0</v>
      </c>
      <c r="I294" s="15">
        <v>0</v>
      </c>
      <c r="J294" s="15">
        <v>55</v>
      </c>
      <c r="K294" s="15">
        <v>5</v>
      </c>
      <c r="L294" s="15">
        <f t="shared" si="153"/>
        <v>0</v>
      </c>
      <c r="M294" s="15">
        <f t="shared" si="154"/>
        <v>0</v>
      </c>
      <c r="N294" s="15">
        <f t="shared" si="155"/>
        <v>0</v>
      </c>
      <c r="O294" s="15">
        <f t="shared" si="156"/>
        <v>1</v>
      </c>
      <c r="P294" s="15">
        <f t="shared" si="157"/>
        <v>0</v>
      </c>
      <c r="Q294" s="15">
        <v>2</v>
      </c>
      <c r="R294" s="15">
        <v>4</v>
      </c>
      <c r="S294" s="15">
        <v>30</v>
      </c>
      <c r="T294" s="15">
        <v>0</v>
      </c>
      <c r="U294" s="15">
        <v>0</v>
      </c>
      <c r="V294" s="15">
        <v>1</v>
      </c>
      <c r="W294" s="15">
        <v>680000</v>
      </c>
      <c r="X294" s="15">
        <v>1</v>
      </c>
      <c r="Y294" s="15">
        <v>1</v>
      </c>
      <c r="Z294" s="15">
        <v>1</v>
      </c>
      <c r="AA294" s="15">
        <f t="shared" si="146"/>
        <v>1</v>
      </c>
      <c r="AB294" s="193">
        <f t="shared" si="172"/>
        <v>30000</v>
      </c>
      <c r="AC294" s="15">
        <v>8</v>
      </c>
      <c r="AD294" s="15">
        <v>1</v>
      </c>
      <c r="AE294" s="15">
        <v>1</v>
      </c>
      <c r="AF294" s="15">
        <v>30000</v>
      </c>
      <c r="AG294" s="15">
        <f t="shared" si="158"/>
        <v>30000</v>
      </c>
      <c r="AH294" s="15">
        <v>159</v>
      </c>
      <c r="AI294" s="27">
        <f t="shared" si="159"/>
        <v>30000</v>
      </c>
      <c r="AM294" s="15">
        <f t="shared" si="160"/>
        <v>0</v>
      </c>
      <c r="AP294" s="15">
        <f t="shared" si="161"/>
        <v>30000</v>
      </c>
      <c r="AQ294" s="172">
        <f t="shared" si="147"/>
        <v>30000</v>
      </c>
      <c r="AR294" s="27">
        <f t="shared" si="162"/>
        <v>1</v>
      </c>
      <c r="AS294" s="172">
        <f t="shared" si="163"/>
        <v>30000</v>
      </c>
      <c r="AX294" s="15">
        <f t="shared" si="173"/>
        <v>0</v>
      </c>
      <c r="BI294" s="27">
        <f t="shared" si="164"/>
        <v>0</v>
      </c>
      <c r="BJ294" s="27">
        <f t="shared" si="165"/>
        <v>0</v>
      </c>
      <c r="BR294" s="27">
        <f t="shared" si="166"/>
        <v>0</v>
      </c>
      <c r="BS294" s="27">
        <f t="shared" si="167"/>
        <v>0</v>
      </c>
      <c r="BT294" s="15">
        <v>1.75</v>
      </c>
      <c r="BU294" s="15">
        <v>1</v>
      </c>
      <c r="BV294" s="15">
        <v>1</v>
      </c>
      <c r="BW294" s="15">
        <v>1</v>
      </c>
      <c r="BX294" s="15">
        <v>1</v>
      </c>
      <c r="BY294" s="15">
        <f t="shared" si="168"/>
        <v>1.1499999999999999</v>
      </c>
      <c r="BZ294" s="15">
        <v>1</v>
      </c>
      <c r="CA294" s="15">
        <f t="shared" si="169"/>
        <v>0</v>
      </c>
      <c r="CB294" s="15">
        <v>5</v>
      </c>
      <c r="CC294" s="15" t="s">
        <v>1008</v>
      </c>
      <c r="CD294" s="15" t="s">
        <v>1008</v>
      </c>
      <c r="CE294" s="15" t="s">
        <v>1007</v>
      </c>
      <c r="CH294" s="15" t="s">
        <v>1007</v>
      </c>
      <c r="CK294" s="15" t="s">
        <v>1007</v>
      </c>
      <c r="CL294" s="15" t="s">
        <v>1007</v>
      </c>
      <c r="CN294" s="15" t="s">
        <v>1007</v>
      </c>
      <c r="CP294" s="15" t="s">
        <v>1007</v>
      </c>
      <c r="CR294" s="15" t="s">
        <v>1007</v>
      </c>
      <c r="CZ294" s="15">
        <v>1</v>
      </c>
      <c r="DA294" s="15">
        <v>3</v>
      </c>
      <c r="DB294" s="15">
        <v>2</v>
      </c>
      <c r="DC294" s="15">
        <v>3</v>
      </c>
      <c r="DF294" s="15">
        <v>1</v>
      </c>
      <c r="DG294" s="15">
        <v>3</v>
      </c>
      <c r="DH294" s="15" t="s">
        <v>712</v>
      </c>
      <c r="DL294" s="15">
        <v>4.2</v>
      </c>
      <c r="DM294" s="15">
        <v>4</v>
      </c>
      <c r="DN294" s="15">
        <v>4.25</v>
      </c>
      <c r="DO294" s="15">
        <v>4</v>
      </c>
      <c r="DP294" s="15">
        <v>4</v>
      </c>
      <c r="DQ294" s="15">
        <v>5</v>
      </c>
      <c r="DR294" s="27">
        <f t="shared" si="148"/>
        <v>4.2416666666666663</v>
      </c>
      <c r="DS294" s="15">
        <f t="shared" si="174"/>
        <v>0</v>
      </c>
    </row>
    <row r="295" spans="1:123" x14ac:dyDescent="0.2">
      <c r="A295" s="15">
        <v>147</v>
      </c>
      <c r="B295" s="15">
        <v>538</v>
      </c>
      <c r="C295" s="15">
        <v>1</v>
      </c>
      <c r="D295" s="15">
        <v>2</v>
      </c>
      <c r="E295" s="15">
        <f t="shared" si="149"/>
        <v>1</v>
      </c>
      <c r="F295" s="15">
        <f t="shared" si="150"/>
        <v>0</v>
      </c>
      <c r="G295" s="15">
        <f t="shared" si="151"/>
        <v>0</v>
      </c>
      <c r="H295" s="15">
        <f t="shared" si="152"/>
        <v>0</v>
      </c>
      <c r="I295" s="15">
        <v>0</v>
      </c>
      <c r="J295" s="15">
        <v>55</v>
      </c>
      <c r="K295" s="15">
        <v>5</v>
      </c>
      <c r="L295" s="15">
        <f t="shared" si="153"/>
        <v>0</v>
      </c>
      <c r="M295" s="15">
        <f t="shared" si="154"/>
        <v>0</v>
      </c>
      <c r="N295" s="15">
        <f t="shared" si="155"/>
        <v>0</v>
      </c>
      <c r="O295" s="15">
        <f t="shared" si="156"/>
        <v>1</v>
      </c>
      <c r="P295" s="15">
        <f t="shared" si="157"/>
        <v>0</v>
      </c>
      <c r="Q295" s="15">
        <v>2</v>
      </c>
      <c r="R295" s="15">
        <v>4</v>
      </c>
      <c r="S295" s="15">
        <v>30</v>
      </c>
      <c r="T295" s="15">
        <v>0</v>
      </c>
      <c r="U295" s="15">
        <v>0</v>
      </c>
      <c r="V295" s="15">
        <v>1</v>
      </c>
      <c r="W295" s="15">
        <v>680000</v>
      </c>
      <c r="X295" s="15">
        <v>1</v>
      </c>
      <c r="Y295" s="15">
        <v>0</v>
      </c>
      <c r="Z295" s="15">
        <v>1</v>
      </c>
      <c r="AA295" s="15">
        <f t="shared" si="146"/>
        <v>1</v>
      </c>
      <c r="AB295" s="193">
        <f t="shared" si="172"/>
        <v>26000</v>
      </c>
      <c r="AC295" s="159">
        <v>8</v>
      </c>
      <c r="AD295" s="159">
        <v>1</v>
      </c>
      <c r="AE295" s="159">
        <v>1</v>
      </c>
      <c r="AF295" s="159">
        <v>26000</v>
      </c>
      <c r="AG295" s="159">
        <f t="shared" si="158"/>
        <v>26000</v>
      </c>
      <c r="AH295" s="159">
        <v>159</v>
      </c>
      <c r="AI295" s="171">
        <f t="shared" si="159"/>
        <v>26000</v>
      </c>
      <c r="AM295" s="15">
        <f t="shared" si="160"/>
        <v>0</v>
      </c>
      <c r="AP295" s="15">
        <f t="shared" si="161"/>
        <v>26000</v>
      </c>
      <c r="AQ295" s="172">
        <f t="shared" si="147"/>
        <v>26000</v>
      </c>
      <c r="AR295" s="27">
        <f t="shared" si="162"/>
        <v>1</v>
      </c>
      <c r="AS295" s="172">
        <f t="shared" si="163"/>
        <v>26000</v>
      </c>
      <c r="AX295" s="15">
        <f t="shared" si="173"/>
        <v>0</v>
      </c>
      <c r="BI295" s="27">
        <f t="shared" si="164"/>
        <v>0</v>
      </c>
      <c r="BJ295" s="27">
        <f t="shared" si="165"/>
        <v>0</v>
      </c>
      <c r="BR295" s="27">
        <f t="shared" si="166"/>
        <v>0</v>
      </c>
      <c r="BS295" s="27">
        <f t="shared" si="167"/>
        <v>0</v>
      </c>
      <c r="BT295" s="15">
        <v>1.75</v>
      </c>
      <c r="BU295" s="15">
        <v>1</v>
      </c>
      <c r="BV295" s="15">
        <v>1</v>
      </c>
      <c r="BW295" s="15">
        <v>1</v>
      </c>
      <c r="BX295" s="15">
        <v>1</v>
      </c>
      <c r="BY295" s="15">
        <f t="shared" si="168"/>
        <v>1.1499999999999999</v>
      </c>
      <c r="BZ295" s="15">
        <v>1</v>
      </c>
      <c r="CA295" s="15">
        <f t="shared" si="169"/>
        <v>0</v>
      </c>
      <c r="CB295" s="15">
        <v>5</v>
      </c>
      <c r="CC295" s="15" t="s">
        <v>1008</v>
      </c>
      <c r="CD295" s="15" t="s">
        <v>1008</v>
      </c>
      <c r="CE295" s="15" t="s">
        <v>1007</v>
      </c>
      <c r="CH295" s="15" t="s">
        <v>1007</v>
      </c>
      <c r="CK295" s="15" t="s">
        <v>1007</v>
      </c>
      <c r="CL295" s="15" t="s">
        <v>1007</v>
      </c>
      <c r="CN295" s="15" t="s">
        <v>1007</v>
      </c>
      <c r="CP295" s="15" t="s">
        <v>1007</v>
      </c>
      <c r="CR295" s="15" t="s">
        <v>1007</v>
      </c>
      <c r="CZ295" s="15">
        <v>1</v>
      </c>
      <c r="DA295" s="15">
        <v>3</v>
      </c>
      <c r="DB295" s="15">
        <v>2</v>
      </c>
      <c r="DC295" s="15">
        <v>3</v>
      </c>
      <c r="DF295" s="15">
        <v>1</v>
      </c>
      <c r="DG295" s="15">
        <v>3</v>
      </c>
      <c r="DL295" s="27">
        <v>4.2</v>
      </c>
      <c r="DM295" s="27">
        <v>4</v>
      </c>
      <c r="DN295" s="27">
        <v>4.25</v>
      </c>
      <c r="DO295" s="27">
        <v>4</v>
      </c>
      <c r="DP295" s="27">
        <v>4</v>
      </c>
      <c r="DQ295" s="27">
        <v>5</v>
      </c>
      <c r="DR295" s="27">
        <f t="shared" si="148"/>
        <v>4.2416666666666663</v>
      </c>
      <c r="DS295" s="15">
        <f t="shared" si="174"/>
        <v>-0.23055555555555607</v>
      </c>
    </row>
    <row r="296" spans="1:123" x14ac:dyDescent="0.2">
      <c r="A296" s="15">
        <v>148</v>
      </c>
      <c r="B296" s="15">
        <v>539</v>
      </c>
      <c r="C296" s="15">
        <v>1</v>
      </c>
      <c r="D296" s="15">
        <v>2</v>
      </c>
      <c r="E296" s="15">
        <f t="shared" si="149"/>
        <v>1</v>
      </c>
      <c r="F296" s="15">
        <f t="shared" si="150"/>
        <v>0</v>
      </c>
      <c r="G296" s="15">
        <f t="shared" si="151"/>
        <v>0</v>
      </c>
      <c r="H296" s="15">
        <f t="shared" si="152"/>
        <v>0</v>
      </c>
      <c r="I296" s="15">
        <v>1</v>
      </c>
      <c r="J296" s="15">
        <v>60</v>
      </c>
      <c r="K296" s="15">
        <v>1</v>
      </c>
      <c r="L296" s="15">
        <f t="shared" si="153"/>
        <v>0</v>
      </c>
      <c r="M296" s="15">
        <f t="shared" si="154"/>
        <v>0</v>
      </c>
      <c r="N296" s="15">
        <f t="shared" si="155"/>
        <v>0</v>
      </c>
      <c r="O296" s="15">
        <f t="shared" si="156"/>
        <v>0</v>
      </c>
      <c r="P296" s="15">
        <f t="shared" si="157"/>
        <v>0</v>
      </c>
      <c r="Q296" s="15">
        <v>1</v>
      </c>
      <c r="R296" s="15">
        <v>3</v>
      </c>
      <c r="S296" s="15">
        <v>30</v>
      </c>
      <c r="T296" s="15">
        <v>0</v>
      </c>
      <c r="U296" s="15">
        <v>0</v>
      </c>
      <c r="V296" s="15">
        <v>1</v>
      </c>
      <c r="W296" s="15">
        <v>360000</v>
      </c>
      <c r="X296" s="15">
        <v>1</v>
      </c>
      <c r="Y296" s="15">
        <v>1</v>
      </c>
      <c r="Z296" s="15">
        <v>1</v>
      </c>
      <c r="AA296" s="15">
        <f t="shared" si="146"/>
        <v>2</v>
      </c>
      <c r="AB296" s="193">
        <f t="shared" si="172"/>
        <v>1250</v>
      </c>
      <c r="AC296" s="15">
        <v>9</v>
      </c>
      <c r="AD296" s="15">
        <v>1</v>
      </c>
      <c r="AE296" s="15">
        <v>2</v>
      </c>
      <c r="AF296" s="15">
        <v>2500</v>
      </c>
      <c r="AG296" s="15">
        <f t="shared" si="158"/>
        <v>2500</v>
      </c>
      <c r="AH296" s="15">
        <v>46</v>
      </c>
      <c r="AI296" s="27">
        <f t="shared" si="159"/>
        <v>1250</v>
      </c>
      <c r="AM296" s="15">
        <f t="shared" si="160"/>
        <v>0</v>
      </c>
      <c r="AP296" s="15">
        <f t="shared" si="161"/>
        <v>2500</v>
      </c>
      <c r="AQ296" s="172">
        <f t="shared" si="147"/>
        <v>1250</v>
      </c>
      <c r="AR296" s="27">
        <f t="shared" si="162"/>
        <v>1</v>
      </c>
      <c r="AS296" s="172">
        <f t="shared" si="163"/>
        <v>1250</v>
      </c>
      <c r="AX296" s="15">
        <f t="shared" si="173"/>
        <v>0</v>
      </c>
      <c r="BI296" s="27">
        <f t="shared" si="164"/>
        <v>0</v>
      </c>
      <c r="BJ296" s="27">
        <f t="shared" si="165"/>
        <v>0</v>
      </c>
      <c r="BR296" s="27">
        <f t="shared" si="166"/>
        <v>0</v>
      </c>
      <c r="BS296" s="27">
        <f t="shared" si="167"/>
        <v>0</v>
      </c>
      <c r="BT296" s="15">
        <v>1</v>
      </c>
      <c r="BU296" s="15">
        <v>1</v>
      </c>
      <c r="BV296" s="15">
        <v>1</v>
      </c>
      <c r="BW296" s="15">
        <v>1</v>
      </c>
      <c r="BX296" s="15">
        <v>1</v>
      </c>
      <c r="BY296" s="15">
        <f t="shared" si="168"/>
        <v>1</v>
      </c>
      <c r="BZ296" s="15">
        <v>1</v>
      </c>
      <c r="CA296" s="15">
        <f t="shared" si="169"/>
        <v>0</v>
      </c>
      <c r="CB296" s="15">
        <v>5</v>
      </c>
      <c r="CC296" s="15" t="s">
        <v>1008</v>
      </c>
      <c r="CD296" s="15" t="s">
        <v>1008</v>
      </c>
      <c r="CE296" s="15" t="s">
        <v>1007</v>
      </c>
      <c r="CH296" s="15" t="s">
        <v>1007</v>
      </c>
      <c r="CK296" s="15" t="s">
        <v>1007</v>
      </c>
      <c r="CL296" s="15" t="s">
        <v>1007</v>
      </c>
      <c r="CN296" s="15" t="s">
        <v>1007</v>
      </c>
      <c r="CP296" s="15" t="s">
        <v>1007</v>
      </c>
      <c r="CR296" s="15" t="s">
        <v>1007</v>
      </c>
      <c r="CZ296" s="15">
        <v>3</v>
      </c>
      <c r="DA296" s="15">
        <v>1</v>
      </c>
      <c r="DB296" s="15">
        <v>2</v>
      </c>
      <c r="DC296" s="15">
        <v>1</v>
      </c>
      <c r="DF296" s="15">
        <v>1</v>
      </c>
      <c r="DG296" s="15">
        <v>1</v>
      </c>
      <c r="DL296" s="15">
        <v>4</v>
      </c>
      <c r="DM296" s="15">
        <v>4.333333333333333</v>
      </c>
      <c r="DN296" s="15">
        <v>4.25</v>
      </c>
      <c r="DO296" s="15">
        <v>5</v>
      </c>
      <c r="DP296" s="15">
        <v>5</v>
      </c>
      <c r="DQ296" s="15">
        <v>4.25</v>
      </c>
      <c r="DR296" s="27">
        <f t="shared" si="148"/>
        <v>4.4722222222222223</v>
      </c>
      <c r="DS296" s="15">
        <f t="shared" si="174"/>
        <v>0.18055555555555536</v>
      </c>
    </row>
    <row r="297" spans="1:123" x14ac:dyDescent="0.2">
      <c r="A297" s="15">
        <v>148</v>
      </c>
      <c r="B297" s="15">
        <v>539</v>
      </c>
      <c r="C297" s="15">
        <v>1</v>
      </c>
      <c r="D297" s="15">
        <v>2</v>
      </c>
      <c r="E297" s="15">
        <f t="shared" si="149"/>
        <v>1</v>
      </c>
      <c r="F297" s="15">
        <f t="shared" si="150"/>
        <v>0</v>
      </c>
      <c r="G297" s="15">
        <f t="shared" si="151"/>
        <v>0</v>
      </c>
      <c r="H297" s="15">
        <f t="shared" si="152"/>
        <v>0</v>
      </c>
      <c r="I297" s="15">
        <v>1</v>
      </c>
      <c r="J297" s="15">
        <v>60</v>
      </c>
      <c r="K297" s="15">
        <v>1</v>
      </c>
      <c r="L297" s="15">
        <f t="shared" si="153"/>
        <v>0</v>
      </c>
      <c r="M297" s="15">
        <f t="shared" si="154"/>
        <v>0</v>
      </c>
      <c r="N297" s="15">
        <f t="shared" si="155"/>
        <v>0</v>
      </c>
      <c r="O297" s="15">
        <f t="shared" si="156"/>
        <v>0</v>
      </c>
      <c r="P297" s="15">
        <f t="shared" si="157"/>
        <v>0</v>
      </c>
      <c r="Q297" s="15">
        <v>1</v>
      </c>
      <c r="R297" s="15">
        <v>3</v>
      </c>
      <c r="S297" s="15">
        <v>30</v>
      </c>
      <c r="T297" s="15">
        <v>0</v>
      </c>
      <c r="U297" s="15">
        <v>0</v>
      </c>
      <c r="V297" s="15">
        <v>1</v>
      </c>
      <c r="W297" s="15">
        <v>360000</v>
      </c>
      <c r="X297" s="15">
        <v>1</v>
      </c>
      <c r="Y297" s="15">
        <v>0</v>
      </c>
      <c r="Z297" s="15">
        <v>1</v>
      </c>
      <c r="AA297" s="15">
        <f t="shared" si="146"/>
        <v>2</v>
      </c>
      <c r="AB297" s="193">
        <f t="shared" si="172"/>
        <v>1250</v>
      </c>
      <c r="AC297" s="159">
        <v>9</v>
      </c>
      <c r="AD297" s="159">
        <v>1</v>
      </c>
      <c r="AE297" s="159">
        <v>2</v>
      </c>
      <c r="AF297" s="159">
        <v>2500</v>
      </c>
      <c r="AG297" s="159">
        <f t="shared" si="158"/>
        <v>2500</v>
      </c>
      <c r="AH297" s="159">
        <v>36.799999999999997</v>
      </c>
      <c r="AI297" s="171">
        <f t="shared" si="159"/>
        <v>1250</v>
      </c>
      <c r="AM297" s="15">
        <f t="shared" si="160"/>
        <v>0</v>
      </c>
      <c r="AP297" s="15">
        <f t="shared" si="161"/>
        <v>2500</v>
      </c>
      <c r="AQ297" s="172">
        <f t="shared" si="147"/>
        <v>1250</v>
      </c>
      <c r="AR297" s="27">
        <f t="shared" si="162"/>
        <v>1</v>
      </c>
      <c r="AS297" s="172">
        <f t="shared" si="163"/>
        <v>1250</v>
      </c>
      <c r="AX297" s="15">
        <f t="shared" si="173"/>
        <v>0</v>
      </c>
      <c r="BI297" s="27">
        <f t="shared" si="164"/>
        <v>0</v>
      </c>
      <c r="BJ297" s="27">
        <f t="shared" si="165"/>
        <v>0</v>
      </c>
      <c r="BR297" s="27">
        <f t="shared" si="166"/>
        <v>0</v>
      </c>
      <c r="BS297" s="27">
        <f t="shared" si="167"/>
        <v>0</v>
      </c>
      <c r="BT297" s="15">
        <v>1</v>
      </c>
      <c r="BU297" s="15">
        <v>1</v>
      </c>
      <c r="BV297" s="15">
        <v>1</v>
      </c>
      <c r="BW297" s="15">
        <v>1</v>
      </c>
      <c r="BX297" s="15">
        <v>1</v>
      </c>
      <c r="BY297" s="15">
        <f t="shared" si="168"/>
        <v>1</v>
      </c>
      <c r="BZ297" s="15">
        <v>1</v>
      </c>
      <c r="CA297" s="15">
        <f t="shared" si="169"/>
        <v>0</v>
      </c>
      <c r="CB297" s="15">
        <v>5</v>
      </c>
      <c r="CC297" s="15" t="s">
        <v>1008</v>
      </c>
      <c r="CD297" s="15" t="s">
        <v>1008</v>
      </c>
      <c r="CE297" s="15" t="s">
        <v>1007</v>
      </c>
      <c r="CH297" s="15" t="s">
        <v>1007</v>
      </c>
      <c r="CK297" s="15" t="s">
        <v>1007</v>
      </c>
      <c r="CL297" s="15" t="s">
        <v>1007</v>
      </c>
      <c r="CN297" s="15" t="s">
        <v>1007</v>
      </c>
      <c r="CP297" s="15" t="s">
        <v>1007</v>
      </c>
      <c r="CR297" s="15" t="s">
        <v>1007</v>
      </c>
      <c r="CZ297" s="15">
        <v>3</v>
      </c>
      <c r="DA297" s="15">
        <v>1</v>
      </c>
      <c r="DB297" s="15">
        <v>2</v>
      </c>
      <c r="DC297" s="15">
        <v>1</v>
      </c>
      <c r="DF297" s="15">
        <v>1</v>
      </c>
      <c r="DG297" s="15">
        <v>1</v>
      </c>
      <c r="DL297" s="27">
        <v>4</v>
      </c>
      <c r="DM297" s="27">
        <v>4</v>
      </c>
      <c r="DN297" s="27">
        <v>3.5</v>
      </c>
      <c r="DO297" s="27">
        <v>5</v>
      </c>
      <c r="DP297" s="27">
        <v>5</v>
      </c>
      <c r="DQ297" s="27">
        <v>4.25</v>
      </c>
      <c r="DR297" s="27">
        <f t="shared" si="148"/>
        <v>4.291666666666667</v>
      </c>
      <c r="DS297" s="15">
        <f t="shared" si="174"/>
        <v>0.49722222222222268</v>
      </c>
    </row>
    <row r="298" spans="1:123" x14ac:dyDescent="0.2">
      <c r="A298" s="15">
        <v>149</v>
      </c>
      <c r="B298" s="15">
        <v>3539</v>
      </c>
      <c r="C298" s="15">
        <v>1</v>
      </c>
      <c r="D298" s="15">
        <v>2</v>
      </c>
      <c r="E298" s="15">
        <f t="shared" si="149"/>
        <v>1</v>
      </c>
      <c r="F298" s="15">
        <f t="shared" si="150"/>
        <v>0</v>
      </c>
      <c r="G298" s="15">
        <f t="shared" si="151"/>
        <v>0</v>
      </c>
      <c r="H298" s="15">
        <f t="shared" si="152"/>
        <v>0</v>
      </c>
      <c r="I298" s="15">
        <v>1</v>
      </c>
      <c r="J298" s="15">
        <v>56</v>
      </c>
      <c r="K298" s="15">
        <v>3</v>
      </c>
      <c r="L298" s="15">
        <f t="shared" si="153"/>
        <v>0</v>
      </c>
      <c r="M298" s="15">
        <f t="shared" si="154"/>
        <v>1</v>
      </c>
      <c r="N298" s="15">
        <f t="shared" si="155"/>
        <v>0</v>
      </c>
      <c r="O298" s="15">
        <f t="shared" si="156"/>
        <v>0</v>
      </c>
      <c r="P298" s="15">
        <f t="shared" si="157"/>
        <v>0</v>
      </c>
      <c r="Q298" s="15">
        <v>2</v>
      </c>
      <c r="R298" s="15">
        <v>5</v>
      </c>
      <c r="S298" s="15">
        <v>20</v>
      </c>
      <c r="T298" s="15">
        <v>0</v>
      </c>
      <c r="U298" s="15">
        <v>1</v>
      </c>
      <c r="V298" s="15">
        <v>1</v>
      </c>
      <c r="W298" s="15">
        <v>480000</v>
      </c>
      <c r="X298" s="15">
        <v>1</v>
      </c>
      <c r="Y298" s="15">
        <v>1</v>
      </c>
      <c r="Z298" s="15">
        <v>1</v>
      </c>
      <c r="AA298" s="15">
        <f t="shared" si="146"/>
        <v>15</v>
      </c>
      <c r="AB298" s="193">
        <f t="shared" si="172"/>
        <v>200</v>
      </c>
      <c r="AC298" s="15">
        <v>7</v>
      </c>
      <c r="AD298" s="15">
        <v>1</v>
      </c>
      <c r="AE298" s="15">
        <v>15</v>
      </c>
      <c r="AF298" s="15">
        <v>3000</v>
      </c>
      <c r="AG298" s="15">
        <f t="shared" si="158"/>
        <v>3000</v>
      </c>
      <c r="AH298" s="15">
        <v>6</v>
      </c>
      <c r="AI298" s="27">
        <f t="shared" si="159"/>
        <v>200</v>
      </c>
      <c r="AM298" s="15">
        <f t="shared" si="160"/>
        <v>0</v>
      </c>
      <c r="AP298" s="15">
        <f t="shared" si="161"/>
        <v>3000</v>
      </c>
      <c r="AQ298" s="172">
        <f t="shared" si="147"/>
        <v>200</v>
      </c>
      <c r="AR298" s="27">
        <f t="shared" si="162"/>
        <v>1</v>
      </c>
      <c r="AS298" s="172">
        <f t="shared" si="163"/>
        <v>200</v>
      </c>
      <c r="AX298" s="15">
        <f t="shared" si="173"/>
        <v>0</v>
      </c>
      <c r="BI298" s="27">
        <f t="shared" si="164"/>
        <v>0</v>
      </c>
      <c r="BJ298" s="27">
        <f t="shared" si="165"/>
        <v>0</v>
      </c>
      <c r="BR298" s="27">
        <f t="shared" si="166"/>
        <v>0</v>
      </c>
      <c r="BS298" s="27">
        <f t="shared" si="167"/>
        <v>0</v>
      </c>
      <c r="BT298" s="15">
        <v>1.75</v>
      </c>
      <c r="BU298" s="15">
        <v>1</v>
      </c>
      <c r="BV298" s="15">
        <v>1.6666666666666667</v>
      </c>
      <c r="BW298" s="15">
        <v>2</v>
      </c>
      <c r="BX298" s="15">
        <v>2</v>
      </c>
      <c r="BY298" s="15">
        <f t="shared" si="168"/>
        <v>1.6833333333333336</v>
      </c>
      <c r="BZ298" s="15">
        <v>2</v>
      </c>
      <c r="CA298" s="15">
        <f t="shared" si="169"/>
        <v>0</v>
      </c>
      <c r="CB298" s="15">
        <v>5</v>
      </c>
      <c r="CC298" s="15" t="s">
        <v>1008</v>
      </c>
      <c r="CD298" s="15" t="s">
        <v>1008</v>
      </c>
      <c r="CE298" s="15" t="s">
        <v>1007</v>
      </c>
      <c r="CH298" s="15" t="s">
        <v>1007</v>
      </c>
      <c r="CK298" s="15" t="s">
        <v>1007</v>
      </c>
      <c r="CL298" s="15" t="s">
        <v>1007</v>
      </c>
      <c r="CN298" s="15" t="s">
        <v>1007</v>
      </c>
      <c r="CP298" s="15" t="s">
        <v>1007</v>
      </c>
      <c r="CR298" s="15" t="s">
        <v>1007</v>
      </c>
      <c r="CZ298" s="15">
        <v>2</v>
      </c>
      <c r="DA298" s="15">
        <v>3</v>
      </c>
      <c r="DD298" s="15">
        <v>3</v>
      </c>
      <c r="DE298" s="15">
        <v>4</v>
      </c>
      <c r="DF298" s="15">
        <v>1</v>
      </c>
      <c r="DG298" s="15">
        <v>1</v>
      </c>
      <c r="DH298" s="15" t="s">
        <v>715</v>
      </c>
      <c r="DL298" s="15">
        <v>4.2</v>
      </c>
      <c r="DM298" s="15">
        <v>4.333333333333333</v>
      </c>
      <c r="DN298" s="15">
        <v>4.5</v>
      </c>
      <c r="DO298" s="15">
        <v>4.4000000000000004</v>
      </c>
      <c r="DP298" s="15">
        <v>2.3333333333333335</v>
      </c>
      <c r="DQ298" s="15">
        <v>3</v>
      </c>
      <c r="DR298" s="27">
        <f t="shared" si="148"/>
        <v>3.7944444444444443</v>
      </c>
      <c r="DS298" s="15">
        <f t="shared" si="174"/>
        <v>0.58888888888888857</v>
      </c>
    </row>
    <row r="299" spans="1:123" x14ac:dyDescent="0.2">
      <c r="A299" s="15">
        <v>149</v>
      </c>
      <c r="B299" s="15">
        <v>3539</v>
      </c>
      <c r="C299" s="15">
        <v>1</v>
      </c>
      <c r="D299" s="15">
        <v>2</v>
      </c>
      <c r="E299" s="15">
        <f t="shared" si="149"/>
        <v>1</v>
      </c>
      <c r="F299" s="15">
        <f t="shared" si="150"/>
        <v>0</v>
      </c>
      <c r="G299" s="15">
        <f t="shared" si="151"/>
        <v>0</v>
      </c>
      <c r="H299" s="15">
        <f t="shared" si="152"/>
        <v>0</v>
      </c>
      <c r="I299" s="15">
        <v>1</v>
      </c>
      <c r="J299" s="15">
        <v>56</v>
      </c>
      <c r="K299" s="15">
        <v>3</v>
      </c>
      <c r="L299" s="15">
        <f t="shared" si="153"/>
        <v>0</v>
      </c>
      <c r="M299" s="15">
        <f t="shared" si="154"/>
        <v>1</v>
      </c>
      <c r="N299" s="15">
        <f t="shared" si="155"/>
        <v>0</v>
      </c>
      <c r="O299" s="15">
        <f t="shared" si="156"/>
        <v>0</v>
      </c>
      <c r="P299" s="15">
        <f t="shared" si="157"/>
        <v>0</v>
      </c>
      <c r="Q299" s="15">
        <v>2</v>
      </c>
      <c r="R299" s="15">
        <v>5</v>
      </c>
      <c r="S299" s="15">
        <v>20</v>
      </c>
      <c r="T299" s="15">
        <v>0</v>
      </c>
      <c r="U299" s="15">
        <v>1</v>
      </c>
      <c r="V299" s="15">
        <v>1</v>
      </c>
      <c r="W299" s="15">
        <v>480000</v>
      </c>
      <c r="X299" s="15">
        <v>1</v>
      </c>
      <c r="Y299" s="15">
        <v>0</v>
      </c>
      <c r="Z299" s="15">
        <v>1</v>
      </c>
      <c r="AA299" s="15">
        <f t="shared" si="146"/>
        <v>30</v>
      </c>
      <c r="AB299" s="193">
        <f t="shared" si="172"/>
        <v>166.66666666666666</v>
      </c>
      <c r="AC299" s="159">
        <v>7</v>
      </c>
      <c r="AD299" s="159">
        <v>1</v>
      </c>
      <c r="AE299" s="159">
        <v>30</v>
      </c>
      <c r="AF299" s="159">
        <v>5000</v>
      </c>
      <c r="AG299" s="159">
        <f t="shared" si="158"/>
        <v>5000</v>
      </c>
      <c r="AH299" s="159">
        <v>6</v>
      </c>
      <c r="AI299" s="171">
        <f t="shared" si="159"/>
        <v>166.66666666666666</v>
      </c>
      <c r="AM299" s="15">
        <f t="shared" si="160"/>
        <v>0</v>
      </c>
      <c r="AP299" s="15">
        <f t="shared" si="161"/>
        <v>5000</v>
      </c>
      <c r="AQ299" s="172">
        <f t="shared" si="147"/>
        <v>166.66666666666666</v>
      </c>
      <c r="AR299" s="27">
        <f t="shared" si="162"/>
        <v>1</v>
      </c>
      <c r="AS299" s="172">
        <f t="shared" si="163"/>
        <v>166.66666666666666</v>
      </c>
      <c r="AX299" s="15">
        <f t="shared" si="173"/>
        <v>0</v>
      </c>
      <c r="BI299" s="27">
        <f t="shared" si="164"/>
        <v>0</v>
      </c>
      <c r="BJ299" s="27">
        <f t="shared" si="165"/>
        <v>0</v>
      </c>
      <c r="BR299" s="27">
        <f t="shared" si="166"/>
        <v>0</v>
      </c>
      <c r="BS299" s="27">
        <f t="shared" si="167"/>
        <v>0</v>
      </c>
      <c r="BT299" s="15">
        <v>1.75</v>
      </c>
      <c r="BU299" s="15">
        <v>1</v>
      </c>
      <c r="BV299" s="15">
        <v>1.6666666666666667</v>
      </c>
      <c r="BW299" s="15">
        <v>2</v>
      </c>
      <c r="BX299" s="15">
        <v>2</v>
      </c>
      <c r="BY299" s="15">
        <f t="shared" si="168"/>
        <v>1.6833333333333336</v>
      </c>
      <c r="BZ299" s="15">
        <v>2</v>
      </c>
      <c r="CA299" s="15">
        <f t="shared" si="169"/>
        <v>0</v>
      </c>
      <c r="CB299" s="15">
        <v>5</v>
      </c>
      <c r="CC299" s="15" t="s">
        <v>1008</v>
      </c>
      <c r="CD299" s="15" t="s">
        <v>1008</v>
      </c>
      <c r="CE299" s="15" t="s">
        <v>1007</v>
      </c>
      <c r="CH299" s="15" t="s">
        <v>1007</v>
      </c>
      <c r="CK299" s="15" t="s">
        <v>1007</v>
      </c>
      <c r="CL299" s="15" t="s">
        <v>1007</v>
      </c>
      <c r="CN299" s="15" t="s">
        <v>1007</v>
      </c>
      <c r="CP299" s="15" t="s">
        <v>1007</v>
      </c>
      <c r="CR299" s="15" t="s">
        <v>1007</v>
      </c>
      <c r="CZ299" s="15">
        <v>2</v>
      </c>
      <c r="DA299" s="15">
        <v>3</v>
      </c>
      <c r="DD299" s="15">
        <v>3</v>
      </c>
      <c r="DE299" s="15">
        <v>4</v>
      </c>
      <c r="DF299" s="15">
        <v>1</v>
      </c>
      <c r="DG299" s="15">
        <v>1</v>
      </c>
      <c r="DL299" s="27">
        <v>4</v>
      </c>
      <c r="DM299" s="27">
        <v>3.3333333333333335</v>
      </c>
      <c r="DN299" s="27">
        <v>3.5</v>
      </c>
      <c r="DO299" s="27">
        <v>3.4</v>
      </c>
      <c r="DP299" s="27">
        <v>2</v>
      </c>
      <c r="DQ299" s="27">
        <v>3</v>
      </c>
      <c r="DR299" s="27">
        <f t="shared" si="148"/>
        <v>3.2055555555555557</v>
      </c>
      <c r="DS299" s="15">
        <f t="shared" si="174"/>
        <v>-0.32222222222222241</v>
      </c>
    </row>
    <row r="300" spans="1:123" x14ac:dyDescent="0.2">
      <c r="A300" s="15">
        <v>150</v>
      </c>
      <c r="B300" s="15">
        <v>540</v>
      </c>
      <c r="C300" s="15">
        <v>1</v>
      </c>
      <c r="D300" s="15">
        <v>2</v>
      </c>
      <c r="E300" s="15">
        <f t="shared" si="149"/>
        <v>1</v>
      </c>
      <c r="F300" s="15">
        <f t="shared" si="150"/>
        <v>0</v>
      </c>
      <c r="G300" s="15">
        <f t="shared" si="151"/>
        <v>0</v>
      </c>
      <c r="H300" s="15">
        <f t="shared" si="152"/>
        <v>0</v>
      </c>
      <c r="I300" s="15">
        <v>1</v>
      </c>
      <c r="J300" s="15">
        <v>65</v>
      </c>
      <c r="K300" s="15">
        <v>5</v>
      </c>
      <c r="L300" s="15">
        <f t="shared" si="153"/>
        <v>0</v>
      </c>
      <c r="M300" s="15">
        <f t="shared" si="154"/>
        <v>0</v>
      </c>
      <c r="N300" s="15">
        <f t="shared" si="155"/>
        <v>0</v>
      </c>
      <c r="O300" s="15">
        <f t="shared" si="156"/>
        <v>1</v>
      </c>
      <c r="P300" s="15">
        <f t="shared" si="157"/>
        <v>0</v>
      </c>
      <c r="Q300" s="15">
        <v>2</v>
      </c>
      <c r="R300" s="15">
        <v>4</v>
      </c>
      <c r="S300" s="15">
        <v>30</v>
      </c>
      <c r="T300" s="15">
        <v>0</v>
      </c>
      <c r="U300" s="15">
        <v>0</v>
      </c>
      <c r="V300" s="15">
        <v>1</v>
      </c>
      <c r="W300" s="15">
        <v>800000</v>
      </c>
      <c r="X300" s="15">
        <v>1</v>
      </c>
      <c r="Y300" s="15">
        <v>1</v>
      </c>
      <c r="Z300" s="15">
        <v>1</v>
      </c>
      <c r="AA300" s="15">
        <f t="shared" si="146"/>
        <v>1</v>
      </c>
      <c r="AB300" s="193">
        <f t="shared" si="172"/>
        <v>2000</v>
      </c>
      <c r="AC300" s="15">
        <v>7</v>
      </c>
      <c r="AD300" s="15">
        <v>1</v>
      </c>
      <c r="AE300" s="15">
        <v>1</v>
      </c>
      <c r="AF300" s="15">
        <v>2000</v>
      </c>
      <c r="AG300" s="15">
        <f t="shared" si="158"/>
        <v>2000</v>
      </c>
      <c r="AH300" s="15">
        <v>46</v>
      </c>
      <c r="AI300" s="27">
        <f t="shared" si="159"/>
        <v>2000</v>
      </c>
      <c r="AM300" s="15">
        <f t="shared" si="160"/>
        <v>0</v>
      </c>
      <c r="AP300" s="15">
        <f t="shared" si="161"/>
        <v>2000</v>
      </c>
      <c r="AQ300" s="172">
        <f t="shared" si="147"/>
        <v>2000</v>
      </c>
      <c r="AR300" s="27">
        <f t="shared" si="162"/>
        <v>1</v>
      </c>
      <c r="AS300" s="172">
        <f t="shared" si="163"/>
        <v>2000</v>
      </c>
      <c r="AX300" s="15">
        <f t="shared" si="173"/>
        <v>0</v>
      </c>
      <c r="BI300" s="27">
        <f t="shared" si="164"/>
        <v>0</v>
      </c>
      <c r="BJ300" s="27">
        <f t="shared" si="165"/>
        <v>0</v>
      </c>
      <c r="BR300" s="27">
        <f t="shared" si="166"/>
        <v>0</v>
      </c>
      <c r="BS300" s="27">
        <f t="shared" si="167"/>
        <v>0</v>
      </c>
      <c r="BT300" s="15">
        <v>1</v>
      </c>
      <c r="BU300" s="15">
        <v>1</v>
      </c>
      <c r="BV300" s="15">
        <v>1</v>
      </c>
      <c r="BW300" s="15">
        <v>1</v>
      </c>
      <c r="BX300" s="15">
        <v>5</v>
      </c>
      <c r="BY300" s="15">
        <f t="shared" si="168"/>
        <v>1.8</v>
      </c>
      <c r="BZ300" s="15">
        <v>4</v>
      </c>
      <c r="CA300" s="15">
        <f t="shared" si="169"/>
        <v>0</v>
      </c>
      <c r="CB300" s="15">
        <v>5</v>
      </c>
      <c r="CC300" s="15" t="s">
        <v>1008</v>
      </c>
      <c r="CD300" s="15" t="s">
        <v>1008</v>
      </c>
      <c r="CE300" s="15" t="s">
        <v>1007</v>
      </c>
      <c r="CH300" s="15" t="s">
        <v>1007</v>
      </c>
      <c r="CK300" s="15" t="s">
        <v>1007</v>
      </c>
      <c r="CL300" s="15" t="s">
        <v>1007</v>
      </c>
      <c r="CN300" s="15" t="s">
        <v>1007</v>
      </c>
      <c r="CP300" s="15" t="s">
        <v>1007</v>
      </c>
      <c r="CR300" s="15" t="s">
        <v>1007</v>
      </c>
      <c r="CZ300" s="15">
        <v>1</v>
      </c>
      <c r="DA300" s="15">
        <v>2</v>
      </c>
      <c r="DB300" s="15">
        <v>3</v>
      </c>
      <c r="DC300" s="15">
        <v>2</v>
      </c>
      <c r="DD300" s="15">
        <v>2</v>
      </c>
      <c r="DE300" s="15">
        <v>2</v>
      </c>
      <c r="DH300" s="15" t="s">
        <v>717</v>
      </c>
      <c r="DL300" s="15">
        <v>4</v>
      </c>
      <c r="DM300" s="15">
        <v>3</v>
      </c>
      <c r="DN300" s="15">
        <v>3.5</v>
      </c>
      <c r="DO300" s="15">
        <v>3</v>
      </c>
      <c r="DP300" s="15">
        <v>3.6666666666666665</v>
      </c>
      <c r="DQ300" s="15">
        <v>4</v>
      </c>
      <c r="DR300" s="27">
        <f t="shared" si="148"/>
        <v>3.5277777777777781</v>
      </c>
      <c r="DS300" s="15">
        <f t="shared" si="174"/>
        <v>0</v>
      </c>
    </row>
    <row r="301" spans="1:123" x14ac:dyDescent="0.2">
      <c r="A301" s="15">
        <v>150</v>
      </c>
      <c r="B301" s="15">
        <v>540</v>
      </c>
      <c r="C301" s="15">
        <v>1</v>
      </c>
      <c r="D301" s="15">
        <v>2</v>
      </c>
      <c r="E301" s="15">
        <f t="shared" si="149"/>
        <v>1</v>
      </c>
      <c r="F301" s="15">
        <f t="shared" si="150"/>
        <v>0</v>
      </c>
      <c r="G301" s="15">
        <f t="shared" si="151"/>
        <v>0</v>
      </c>
      <c r="H301" s="15">
        <f t="shared" si="152"/>
        <v>0</v>
      </c>
      <c r="I301" s="15">
        <v>1</v>
      </c>
      <c r="J301" s="15">
        <v>65</v>
      </c>
      <c r="K301" s="15">
        <v>5</v>
      </c>
      <c r="L301" s="15">
        <f t="shared" si="153"/>
        <v>0</v>
      </c>
      <c r="M301" s="15">
        <f t="shared" si="154"/>
        <v>0</v>
      </c>
      <c r="N301" s="15">
        <f t="shared" si="155"/>
        <v>0</v>
      </c>
      <c r="O301" s="15">
        <f t="shared" si="156"/>
        <v>1</v>
      </c>
      <c r="P301" s="15">
        <f t="shared" si="157"/>
        <v>0</v>
      </c>
      <c r="Q301" s="15">
        <v>2</v>
      </c>
      <c r="R301" s="15">
        <v>4</v>
      </c>
      <c r="S301" s="15">
        <v>30</v>
      </c>
      <c r="T301" s="15">
        <v>0</v>
      </c>
      <c r="U301" s="15">
        <v>0</v>
      </c>
      <c r="V301" s="15">
        <v>1</v>
      </c>
      <c r="W301" s="15">
        <v>800000</v>
      </c>
      <c r="X301" s="15">
        <v>1</v>
      </c>
      <c r="Y301" s="15">
        <v>0</v>
      </c>
      <c r="Z301" s="15">
        <v>1</v>
      </c>
      <c r="AA301" s="15">
        <f t="shared" si="146"/>
        <v>1</v>
      </c>
      <c r="AB301" s="193">
        <f t="shared" si="172"/>
        <v>2000</v>
      </c>
      <c r="AC301" s="159">
        <v>7</v>
      </c>
      <c r="AD301" s="159">
        <v>1</v>
      </c>
      <c r="AE301" s="159">
        <v>1</v>
      </c>
      <c r="AF301" s="159">
        <v>2000</v>
      </c>
      <c r="AG301" s="159">
        <f t="shared" si="158"/>
        <v>2000</v>
      </c>
      <c r="AH301" s="159">
        <v>46</v>
      </c>
      <c r="AI301" s="171">
        <f t="shared" si="159"/>
        <v>2000</v>
      </c>
      <c r="AM301" s="15">
        <f t="shared" si="160"/>
        <v>0</v>
      </c>
      <c r="AP301" s="15">
        <f t="shared" si="161"/>
        <v>2000</v>
      </c>
      <c r="AQ301" s="172">
        <f t="shared" si="147"/>
        <v>2000</v>
      </c>
      <c r="AR301" s="27">
        <f t="shared" si="162"/>
        <v>1</v>
      </c>
      <c r="AS301" s="172">
        <f t="shared" si="163"/>
        <v>2000</v>
      </c>
      <c r="AX301" s="15">
        <f t="shared" si="173"/>
        <v>0</v>
      </c>
      <c r="BI301" s="27">
        <f t="shared" si="164"/>
        <v>0</v>
      </c>
      <c r="BJ301" s="27">
        <f t="shared" si="165"/>
        <v>0</v>
      </c>
      <c r="BR301" s="27">
        <f t="shared" si="166"/>
        <v>0</v>
      </c>
      <c r="BS301" s="27">
        <f t="shared" si="167"/>
        <v>0</v>
      </c>
      <c r="BT301" s="15">
        <v>1</v>
      </c>
      <c r="BU301" s="15">
        <v>1</v>
      </c>
      <c r="BV301" s="15">
        <v>1</v>
      </c>
      <c r="BW301" s="15">
        <v>1</v>
      </c>
      <c r="BX301" s="15">
        <v>5</v>
      </c>
      <c r="BY301" s="15">
        <f t="shared" si="168"/>
        <v>1.8</v>
      </c>
      <c r="BZ301" s="15">
        <v>4</v>
      </c>
      <c r="CA301" s="15">
        <f t="shared" si="169"/>
        <v>0</v>
      </c>
      <c r="CB301" s="15">
        <v>5</v>
      </c>
      <c r="CC301" s="15" t="s">
        <v>1008</v>
      </c>
      <c r="CD301" s="15" t="s">
        <v>1008</v>
      </c>
      <c r="CE301" s="15" t="s">
        <v>1007</v>
      </c>
      <c r="CH301" s="15" t="s">
        <v>1007</v>
      </c>
      <c r="CK301" s="15" t="s">
        <v>1007</v>
      </c>
      <c r="CL301" s="15" t="s">
        <v>1007</v>
      </c>
      <c r="CN301" s="15" t="s">
        <v>1007</v>
      </c>
      <c r="CP301" s="15" t="s">
        <v>1007</v>
      </c>
      <c r="CR301" s="15" t="s">
        <v>1007</v>
      </c>
      <c r="CZ301" s="15">
        <v>1</v>
      </c>
      <c r="DA301" s="15">
        <v>2</v>
      </c>
      <c r="DB301" s="15">
        <v>3</v>
      </c>
      <c r="DC301" s="15">
        <v>2</v>
      </c>
      <c r="DD301" s="15">
        <v>2</v>
      </c>
      <c r="DE301" s="15">
        <v>2</v>
      </c>
      <c r="DL301" s="27">
        <v>4</v>
      </c>
      <c r="DM301" s="27">
        <v>3</v>
      </c>
      <c r="DN301" s="27">
        <v>3.5</v>
      </c>
      <c r="DO301" s="27">
        <v>3</v>
      </c>
      <c r="DP301" s="27">
        <v>3.6666666666666665</v>
      </c>
      <c r="DQ301" s="27">
        <v>4</v>
      </c>
      <c r="DR301" s="27">
        <f t="shared" si="148"/>
        <v>3.5277777777777781</v>
      </c>
      <c r="DS301" s="15">
        <f t="shared" si="174"/>
        <v>-1.2194444444444446</v>
      </c>
    </row>
    <row r="302" spans="1:123" x14ac:dyDescent="0.2">
      <c r="A302" s="15">
        <v>151</v>
      </c>
      <c r="B302" s="15">
        <v>541</v>
      </c>
      <c r="C302" s="15">
        <v>1</v>
      </c>
      <c r="D302" s="15">
        <v>2</v>
      </c>
      <c r="E302" s="15">
        <f t="shared" si="149"/>
        <v>1</v>
      </c>
      <c r="F302" s="15">
        <f t="shared" si="150"/>
        <v>0</v>
      </c>
      <c r="G302" s="15">
        <f t="shared" si="151"/>
        <v>0</v>
      </c>
      <c r="H302" s="15">
        <f t="shared" si="152"/>
        <v>0</v>
      </c>
      <c r="I302" s="15">
        <v>1</v>
      </c>
      <c r="J302" s="15">
        <v>50</v>
      </c>
      <c r="K302" s="15">
        <v>4</v>
      </c>
      <c r="L302" s="15">
        <f t="shared" si="153"/>
        <v>0</v>
      </c>
      <c r="M302" s="15">
        <f t="shared" si="154"/>
        <v>0</v>
      </c>
      <c r="N302" s="15">
        <f t="shared" si="155"/>
        <v>1</v>
      </c>
      <c r="O302" s="15">
        <f t="shared" si="156"/>
        <v>0</v>
      </c>
      <c r="P302" s="15">
        <f t="shared" si="157"/>
        <v>0</v>
      </c>
      <c r="Q302" s="15">
        <v>2</v>
      </c>
      <c r="R302" s="15">
        <v>2</v>
      </c>
      <c r="S302" s="15">
        <v>20</v>
      </c>
      <c r="T302" s="15">
        <v>1</v>
      </c>
      <c r="U302" s="15">
        <v>0</v>
      </c>
      <c r="V302" s="15">
        <v>1</v>
      </c>
      <c r="W302" s="15">
        <v>360000</v>
      </c>
      <c r="X302" s="15">
        <v>1</v>
      </c>
      <c r="Y302" s="15">
        <v>1</v>
      </c>
      <c r="Z302" s="15">
        <v>1</v>
      </c>
      <c r="AA302" s="15">
        <f t="shared" si="146"/>
        <v>10</v>
      </c>
      <c r="AB302" s="193">
        <f t="shared" si="172"/>
        <v>1500</v>
      </c>
      <c r="AC302" s="15">
        <v>8</v>
      </c>
      <c r="AD302" s="15">
        <v>1</v>
      </c>
      <c r="AE302" s="15">
        <v>10</v>
      </c>
      <c r="AF302" s="15">
        <v>15000</v>
      </c>
      <c r="AG302" s="15">
        <f t="shared" si="158"/>
        <v>15000</v>
      </c>
      <c r="AH302" s="15">
        <v>200</v>
      </c>
      <c r="AI302" s="27">
        <f t="shared" si="159"/>
        <v>1500</v>
      </c>
      <c r="AM302" s="15">
        <f t="shared" si="160"/>
        <v>0</v>
      </c>
      <c r="AP302" s="15">
        <f t="shared" si="161"/>
        <v>15000</v>
      </c>
      <c r="AQ302" s="172">
        <f t="shared" si="147"/>
        <v>1500</v>
      </c>
      <c r="AR302" s="27">
        <f t="shared" si="162"/>
        <v>1</v>
      </c>
      <c r="AS302" s="172">
        <f t="shared" si="163"/>
        <v>1500</v>
      </c>
      <c r="AX302" s="15">
        <f t="shared" si="173"/>
        <v>0</v>
      </c>
      <c r="BI302" s="27">
        <f t="shared" si="164"/>
        <v>0</v>
      </c>
      <c r="BJ302" s="27">
        <f t="shared" si="165"/>
        <v>0</v>
      </c>
      <c r="BR302" s="27">
        <f t="shared" si="166"/>
        <v>0</v>
      </c>
      <c r="BS302" s="27">
        <f t="shared" si="167"/>
        <v>0</v>
      </c>
      <c r="BT302" s="15">
        <v>1</v>
      </c>
      <c r="BU302" s="15">
        <v>1</v>
      </c>
      <c r="BV302" s="15">
        <v>1</v>
      </c>
      <c r="BW302" s="15">
        <v>1</v>
      </c>
      <c r="BX302" s="15">
        <v>1</v>
      </c>
      <c r="BY302" s="15">
        <f t="shared" si="168"/>
        <v>1</v>
      </c>
      <c r="BZ302" s="15">
        <v>1</v>
      </c>
      <c r="CA302" s="15">
        <f t="shared" si="169"/>
        <v>0</v>
      </c>
      <c r="CB302" s="15">
        <v>5</v>
      </c>
      <c r="CC302" s="15" t="s">
        <v>1008</v>
      </c>
      <c r="CD302" s="15" t="s">
        <v>1008</v>
      </c>
      <c r="CE302" s="15" t="s">
        <v>1007</v>
      </c>
      <c r="CH302" s="15" t="s">
        <v>1007</v>
      </c>
      <c r="CK302" s="15" t="s">
        <v>1007</v>
      </c>
      <c r="CL302" s="15" t="s">
        <v>1007</v>
      </c>
      <c r="CN302" s="15" t="s">
        <v>1007</v>
      </c>
      <c r="CP302" s="15" t="s">
        <v>1007</v>
      </c>
      <c r="CR302" s="15" t="s">
        <v>1007</v>
      </c>
      <c r="DB302" s="15">
        <v>2</v>
      </c>
      <c r="DC302" s="15">
        <v>3</v>
      </c>
      <c r="DD302" s="15">
        <v>3</v>
      </c>
      <c r="DE302" s="15">
        <v>3</v>
      </c>
      <c r="DF302" s="15">
        <v>1</v>
      </c>
      <c r="DG302" s="15">
        <v>3</v>
      </c>
      <c r="DH302" s="15" t="s">
        <v>719</v>
      </c>
      <c r="DL302" s="15">
        <v>4.4000000000000004</v>
      </c>
      <c r="DM302" s="15">
        <v>4.666666666666667</v>
      </c>
      <c r="DN302" s="15">
        <v>4.75</v>
      </c>
      <c r="DO302" s="15">
        <v>5</v>
      </c>
      <c r="DP302" s="15">
        <v>4.666666666666667</v>
      </c>
      <c r="DQ302" s="15">
        <v>5</v>
      </c>
      <c r="DR302" s="27">
        <f t="shared" si="148"/>
        <v>4.7472222222222227</v>
      </c>
      <c r="DS302" s="15">
        <f t="shared" si="174"/>
        <v>1.0000000000000004</v>
      </c>
    </row>
    <row r="303" spans="1:123" x14ac:dyDescent="0.2">
      <c r="A303" s="15">
        <v>151</v>
      </c>
      <c r="B303" s="15">
        <v>541</v>
      </c>
      <c r="C303" s="15">
        <v>1</v>
      </c>
      <c r="D303" s="15">
        <v>2</v>
      </c>
      <c r="E303" s="15">
        <f t="shared" si="149"/>
        <v>1</v>
      </c>
      <c r="F303" s="15">
        <f t="shared" si="150"/>
        <v>0</v>
      </c>
      <c r="G303" s="15">
        <f t="shared" si="151"/>
        <v>0</v>
      </c>
      <c r="H303" s="15">
        <f t="shared" si="152"/>
        <v>0</v>
      </c>
      <c r="I303" s="15">
        <v>1</v>
      </c>
      <c r="J303" s="15">
        <v>50</v>
      </c>
      <c r="K303" s="15">
        <v>4</v>
      </c>
      <c r="L303" s="15">
        <f t="shared" si="153"/>
        <v>0</v>
      </c>
      <c r="M303" s="15">
        <f t="shared" si="154"/>
        <v>0</v>
      </c>
      <c r="N303" s="15">
        <f t="shared" si="155"/>
        <v>1</v>
      </c>
      <c r="O303" s="15">
        <f t="shared" si="156"/>
        <v>0</v>
      </c>
      <c r="P303" s="15">
        <f t="shared" si="157"/>
        <v>0</v>
      </c>
      <c r="Q303" s="15">
        <v>2</v>
      </c>
      <c r="R303" s="15">
        <v>2</v>
      </c>
      <c r="S303" s="15">
        <v>20</v>
      </c>
      <c r="T303" s="15">
        <v>1</v>
      </c>
      <c r="U303" s="15">
        <v>0</v>
      </c>
      <c r="V303" s="15">
        <v>1</v>
      </c>
      <c r="W303" s="15">
        <v>360000</v>
      </c>
      <c r="X303" s="15">
        <v>1</v>
      </c>
      <c r="Y303" s="15">
        <v>0</v>
      </c>
      <c r="Z303" s="15">
        <v>1</v>
      </c>
      <c r="AA303" s="15">
        <f t="shared" si="146"/>
        <v>10</v>
      </c>
      <c r="AB303" s="193">
        <f t="shared" si="172"/>
        <v>1500</v>
      </c>
      <c r="AC303" s="159">
        <v>8</v>
      </c>
      <c r="AD303" s="159">
        <v>1</v>
      </c>
      <c r="AE303" s="159">
        <v>10</v>
      </c>
      <c r="AF303" s="159">
        <v>15000</v>
      </c>
      <c r="AG303" s="159">
        <f t="shared" si="158"/>
        <v>15000</v>
      </c>
      <c r="AH303" s="159">
        <v>300</v>
      </c>
      <c r="AI303" s="171">
        <f t="shared" si="159"/>
        <v>1500</v>
      </c>
      <c r="AM303" s="15">
        <f t="shared" si="160"/>
        <v>0</v>
      </c>
      <c r="AP303" s="15">
        <f t="shared" si="161"/>
        <v>15000</v>
      </c>
      <c r="AQ303" s="172">
        <f t="shared" si="147"/>
        <v>1500</v>
      </c>
      <c r="AR303" s="27">
        <f t="shared" si="162"/>
        <v>1</v>
      </c>
      <c r="AS303" s="172">
        <f t="shared" si="163"/>
        <v>1500</v>
      </c>
      <c r="AX303" s="15">
        <f t="shared" si="173"/>
        <v>0</v>
      </c>
      <c r="BI303" s="27">
        <f t="shared" si="164"/>
        <v>0</v>
      </c>
      <c r="BJ303" s="27">
        <f t="shared" si="165"/>
        <v>0</v>
      </c>
      <c r="BR303" s="27">
        <f t="shared" si="166"/>
        <v>0</v>
      </c>
      <c r="BS303" s="27">
        <f t="shared" si="167"/>
        <v>0</v>
      </c>
      <c r="BT303" s="15">
        <v>1</v>
      </c>
      <c r="BU303" s="15">
        <v>1</v>
      </c>
      <c r="BV303" s="15">
        <v>1</v>
      </c>
      <c r="BW303" s="15">
        <v>1</v>
      </c>
      <c r="BX303" s="15">
        <v>1</v>
      </c>
      <c r="BY303" s="15">
        <f t="shared" si="168"/>
        <v>1</v>
      </c>
      <c r="BZ303" s="15">
        <v>1</v>
      </c>
      <c r="CA303" s="15">
        <f t="shared" si="169"/>
        <v>0</v>
      </c>
      <c r="CB303" s="15">
        <v>5</v>
      </c>
      <c r="CC303" s="15" t="s">
        <v>1008</v>
      </c>
      <c r="CD303" s="15" t="s">
        <v>1008</v>
      </c>
      <c r="CE303" s="15" t="s">
        <v>1007</v>
      </c>
      <c r="CH303" s="15" t="s">
        <v>1007</v>
      </c>
      <c r="CK303" s="15" t="s">
        <v>1007</v>
      </c>
      <c r="CL303" s="15" t="s">
        <v>1007</v>
      </c>
      <c r="CN303" s="15" t="s">
        <v>1007</v>
      </c>
      <c r="CP303" s="15" t="s">
        <v>1007</v>
      </c>
      <c r="CR303" s="15" t="s">
        <v>1007</v>
      </c>
      <c r="DB303" s="15">
        <v>2</v>
      </c>
      <c r="DC303" s="15">
        <v>3</v>
      </c>
      <c r="DD303" s="15">
        <v>3</v>
      </c>
      <c r="DE303" s="15">
        <v>3</v>
      </c>
      <c r="DF303" s="15">
        <v>1</v>
      </c>
      <c r="DG303" s="15">
        <v>3</v>
      </c>
      <c r="DL303" s="27">
        <v>3.4</v>
      </c>
      <c r="DM303" s="27">
        <v>3.6666666666666665</v>
      </c>
      <c r="DN303" s="27">
        <v>3.75</v>
      </c>
      <c r="DO303" s="27">
        <v>4</v>
      </c>
      <c r="DP303" s="27">
        <v>3.6666666666666665</v>
      </c>
      <c r="DQ303" s="27">
        <v>4</v>
      </c>
      <c r="DR303" s="27">
        <f t="shared" si="148"/>
        <v>3.7472222222222222</v>
      </c>
      <c r="DS303" s="15">
        <f t="shared" si="174"/>
        <v>-0.61944444444444402</v>
      </c>
    </row>
    <row r="304" spans="1:123" x14ac:dyDescent="0.2">
      <c r="A304" s="15">
        <v>152</v>
      </c>
      <c r="B304" s="15">
        <v>542</v>
      </c>
      <c r="C304" s="15">
        <v>1</v>
      </c>
      <c r="D304" s="15">
        <v>2</v>
      </c>
      <c r="E304" s="15">
        <f t="shared" si="149"/>
        <v>1</v>
      </c>
      <c r="F304" s="15">
        <f t="shared" si="150"/>
        <v>0</v>
      </c>
      <c r="G304" s="15">
        <f t="shared" si="151"/>
        <v>0</v>
      </c>
      <c r="H304" s="15">
        <f t="shared" si="152"/>
        <v>0</v>
      </c>
      <c r="I304" s="15">
        <v>1</v>
      </c>
      <c r="J304" s="15">
        <v>50</v>
      </c>
      <c r="K304" s="15">
        <v>6</v>
      </c>
      <c r="L304" s="15">
        <f t="shared" si="153"/>
        <v>0</v>
      </c>
      <c r="M304" s="15">
        <f t="shared" si="154"/>
        <v>0</v>
      </c>
      <c r="N304" s="15">
        <f t="shared" si="155"/>
        <v>0</v>
      </c>
      <c r="O304" s="15">
        <f t="shared" si="156"/>
        <v>0</v>
      </c>
      <c r="P304" s="15">
        <f t="shared" si="157"/>
        <v>1</v>
      </c>
      <c r="Q304" s="15">
        <v>2</v>
      </c>
      <c r="R304" s="15">
        <v>4</v>
      </c>
      <c r="S304" s="15">
        <v>30</v>
      </c>
      <c r="T304" s="15">
        <v>1</v>
      </c>
      <c r="U304" s="15">
        <v>1</v>
      </c>
      <c r="V304" s="15">
        <v>1</v>
      </c>
      <c r="W304" s="15">
        <v>480000</v>
      </c>
      <c r="X304" s="15">
        <v>1</v>
      </c>
      <c r="Y304" s="15">
        <v>1</v>
      </c>
      <c r="Z304" s="15">
        <v>1</v>
      </c>
      <c r="AA304" s="15">
        <f t="shared" si="146"/>
        <v>15</v>
      </c>
      <c r="AB304" s="193">
        <f t="shared" si="172"/>
        <v>1333.3333333333333</v>
      </c>
      <c r="AC304" s="15">
        <v>8</v>
      </c>
      <c r="AD304" s="15">
        <v>1</v>
      </c>
      <c r="AE304" s="15">
        <v>15</v>
      </c>
      <c r="AF304" s="15">
        <v>20000</v>
      </c>
      <c r="AG304" s="15">
        <f t="shared" si="158"/>
        <v>20000</v>
      </c>
      <c r="AH304" s="15">
        <v>200</v>
      </c>
      <c r="AI304" s="27">
        <f t="shared" si="159"/>
        <v>1333.3333333333333</v>
      </c>
      <c r="AM304" s="15">
        <f t="shared" si="160"/>
        <v>0</v>
      </c>
      <c r="AP304" s="15">
        <f t="shared" si="161"/>
        <v>20000</v>
      </c>
      <c r="AQ304" s="172">
        <f t="shared" si="147"/>
        <v>1333.3333333333333</v>
      </c>
      <c r="AR304" s="27">
        <f t="shared" si="162"/>
        <v>1</v>
      </c>
      <c r="AS304" s="172">
        <f t="shared" si="163"/>
        <v>1333.3333333333333</v>
      </c>
      <c r="AX304" s="15">
        <f t="shared" si="173"/>
        <v>0</v>
      </c>
      <c r="BI304" s="27">
        <f t="shared" si="164"/>
        <v>0</v>
      </c>
      <c r="BJ304" s="27">
        <f t="shared" si="165"/>
        <v>0</v>
      </c>
      <c r="BR304" s="27">
        <f t="shared" si="166"/>
        <v>0</v>
      </c>
      <c r="BS304" s="27">
        <f t="shared" si="167"/>
        <v>0</v>
      </c>
      <c r="BT304" s="15">
        <v>2.5</v>
      </c>
      <c r="BU304" s="15">
        <v>2</v>
      </c>
      <c r="BV304" s="15">
        <v>2</v>
      </c>
      <c r="BW304" s="15">
        <v>2</v>
      </c>
      <c r="BX304" s="15">
        <v>2</v>
      </c>
      <c r="BY304" s="15">
        <f t="shared" si="168"/>
        <v>2.1</v>
      </c>
      <c r="BZ304" s="15">
        <v>2</v>
      </c>
      <c r="CA304" s="15">
        <f t="shared" si="169"/>
        <v>0</v>
      </c>
      <c r="CB304" s="15">
        <v>5</v>
      </c>
      <c r="CC304" s="15" t="s">
        <v>1008</v>
      </c>
      <c r="CD304" s="15" t="s">
        <v>1008</v>
      </c>
      <c r="CE304" s="15" t="s">
        <v>1007</v>
      </c>
      <c r="CH304" s="15" t="s">
        <v>1007</v>
      </c>
      <c r="CK304" s="15" t="s">
        <v>1007</v>
      </c>
      <c r="CL304" s="15" t="s">
        <v>1007</v>
      </c>
      <c r="CN304" s="15" t="s">
        <v>1007</v>
      </c>
      <c r="CP304" s="15" t="s">
        <v>1007</v>
      </c>
      <c r="CR304" s="15" t="s">
        <v>1007</v>
      </c>
      <c r="CZ304" s="15">
        <v>1</v>
      </c>
      <c r="DA304" s="15">
        <v>3</v>
      </c>
      <c r="DD304" s="15">
        <v>2</v>
      </c>
      <c r="DE304" s="15">
        <v>3</v>
      </c>
      <c r="DF304" s="15">
        <v>3</v>
      </c>
      <c r="DG304" s="15">
        <v>3</v>
      </c>
      <c r="DL304" s="15">
        <v>4.5999999999999996</v>
      </c>
      <c r="DM304" s="15">
        <v>4.333333333333333</v>
      </c>
      <c r="DN304" s="15">
        <v>5</v>
      </c>
      <c r="DO304" s="15">
        <v>4.5999999999999996</v>
      </c>
      <c r="DP304" s="15">
        <v>4.666666666666667</v>
      </c>
      <c r="DQ304" s="15">
        <v>3</v>
      </c>
      <c r="DR304" s="27">
        <f t="shared" si="148"/>
        <v>4.3666666666666663</v>
      </c>
      <c r="DS304" s="15">
        <f t="shared" si="174"/>
        <v>0</v>
      </c>
    </row>
    <row r="305" spans="1:123" x14ac:dyDescent="0.2">
      <c r="A305" s="15">
        <v>152</v>
      </c>
      <c r="B305" s="15">
        <v>542</v>
      </c>
      <c r="C305" s="15">
        <v>1</v>
      </c>
      <c r="D305" s="15">
        <v>2</v>
      </c>
      <c r="E305" s="15">
        <f t="shared" si="149"/>
        <v>1</v>
      </c>
      <c r="F305" s="15">
        <f t="shared" si="150"/>
        <v>0</v>
      </c>
      <c r="G305" s="15">
        <f t="shared" si="151"/>
        <v>0</v>
      </c>
      <c r="H305" s="15">
        <f t="shared" si="152"/>
        <v>0</v>
      </c>
      <c r="I305" s="15">
        <v>1</v>
      </c>
      <c r="J305" s="15">
        <v>50</v>
      </c>
      <c r="K305" s="15">
        <v>6</v>
      </c>
      <c r="L305" s="15">
        <f t="shared" si="153"/>
        <v>0</v>
      </c>
      <c r="M305" s="15">
        <f t="shared" si="154"/>
        <v>0</v>
      </c>
      <c r="N305" s="15">
        <f t="shared" si="155"/>
        <v>0</v>
      </c>
      <c r="O305" s="15">
        <f t="shared" si="156"/>
        <v>0</v>
      </c>
      <c r="P305" s="15">
        <f t="shared" si="157"/>
        <v>1</v>
      </c>
      <c r="Q305" s="15">
        <v>2</v>
      </c>
      <c r="R305" s="15">
        <v>4</v>
      </c>
      <c r="S305" s="15">
        <v>30</v>
      </c>
      <c r="T305" s="15">
        <v>1</v>
      </c>
      <c r="U305" s="15">
        <v>1</v>
      </c>
      <c r="V305" s="15">
        <v>1</v>
      </c>
      <c r="W305" s="15">
        <v>480000</v>
      </c>
      <c r="X305" s="15">
        <v>1</v>
      </c>
      <c r="Y305" s="15">
        <v>0</v>
      </c>
      <c r="Z305" s="15">
        <v>1</v>
      </c>
      <c r="AA305" s="15">
        <f t="shared" si="146"/>
        <v>15</v>
      </c>
      <c r="AB305" s="193">
        <f t="shared" si="172"/>
        <v>1200</v>
      </c>
      <c r="AC305" s="159">
        <v>8</v>
      </c>
      <c r="AD305" s="159">
        <v>1</v>
      </c>
      <c r="AE305" s="159">
        <v>15</v>
      </c>
      <c r="AF305" s="159">
        <v>18000</v>
      </c>
      <c r="AG305" s="159">
        <f t="shared" si="158"/>
        <v>18000</v>
      </c>
      <c r="AH305" s="159">
        <v>300</v>
      </c>
      <c r="AI305" s="171">
        <f t="shared" si="159"/>
        <v>1200</v>
      </c>
      <c r="AM305" s="15">
        <f t="shared" si="160"/>
        <v>0</v>
      </c>
      <c r="AP305" s="15">
        <f t="shared" si="161"/>
        <v>18000</v>
      </c>
      <c r="AQ305" s="172">
        <f t="shared" si="147"/>
        <v>1200</v>
      </c>
      <c r="AR305" s="27">
        <f t="shared" si="162"/>
        <v>1</v>
      </c>
      <c r="AS305" s="172">
        <f t="shared" si="163"/>
        <v>1200</v>
      </c>
      <c r="AX305" s="15">
        <f t="shared" si="173"/>
        <v>0</v>
      </c>
      <c r="BI305" s="27">
        <f t="shared" si="164"/>
        <v>0</v>
      </c>
      <c r="BJ305" s="27">
        <f t="shared" si="165"/>
        <v>0</v>
      </c>
      <c r="BR305" s="27">
        <f t="shared" si="166"/>
        <v>0</v>
      </c>
      <c r="BS305" s="27">
        <f t="shared" si="167"/>
        <v>0</v>
      </c>
      <c r="BT305" s="15">
        <v>2.5</v>
      </c>
      <c r="BU305" s="15">
        <v>2</v>
      </c>
      <c r="BV305" s="15">
        <v>2</v>
      </c>
      <c r="BW305" s="15">
        <v>2</v>
      </c>
      <c r="BX305" s="15">
        <v>2</v>
      </c>
      <c r="BY305" s="15">
        <f t="shared" si="168"/>
        <v>2.1</v>
      </c>
      <c r="BZ305" s="15">
        <v>2</v>
      </c>
      <c r="CA305" s="15">
        <f t="shared" si="169"/>
        <v>0</v>
      </c>
      <c r="CB305" s="15">
        <v>5</v>
      </c>
      <c r="CC305" s="15" t="s">
        <v>1008</v>
      </c>
      <c r="CD305" s="15" t="s">
        <v>1008</v>
      </c>
      <c r="CE305" s="15" t="s">
        <v>1007</v>
      </c>
      <c r="CH305" s="15" t="s">
        <v>1007</v>
      </c>
      <c r="CK305" s="15" t="s">
        <v>1007</v>
      </c>
      <c r="CL305" s="15" t="s">
        <v>1007</v>
      </c>
      <c r="CN305" s="15" t="s">
        <v>1007</v>
      </c>
      <c r="CP305" s="15" t="s">
        <v>1007</v>
      </c>
      <c r="CR305" s="15" t="s">
        <v>1007</v>
      </c>
      <c r="CZ305" s="15">
        <v>1</v>
      </c>
      <c r="DA305" s="15">
        <v>3</v>
      </c>
      <c r="DD305" s="15">
        <v>2</v>
      </c>
      <c r="DE305" s="15">
        <v>3</v>
      </c>
      <c r="DF305" s="15">
        <v>3</v>
      </c>
      <c r="DG305" s="15">
        <v>3</v>
      </c>
      <c r="DL305" s="27">
        <v>4.5999999999999996</v>
      </c>
      <c r="DM305" s="27">
        <v>4.333333333333333</v>
      </c>
      <c r="DN305" s="27">
        <v>5</v>
      </c>
      <c r="DO305" s="27">
        <v>4.5999999999999996</v>
      </c>
      <c r="DP305" s="27">
        <v>4.666666666666667</v>
      </c>
      <c r="DQ305" s="27">
        <v>3</v>
      </c>
      <c r="DR305" s="27">
        <f t="shared" si="148"/>
        <v>4.3666666666666663</v>
      </c>
      <c r="DS305" s="15">
        <f t="shared" si="174"/>
        <v>2.3027777777777771</v>
      </c>
    </row>
    <row r="306" spans="1:123" x14ac:dyDescent="0.2">
      <c r="A306" s="15">
        <v>153</v>
      </c>
      <c r="B306" s="15">
        <v>544</v>
      </c>
      <c r="C306" s="15">
        <v>0</v>
      </c>
      <c r="D306" s="15">
        <v>2</v>
      </c>
      <c r="E306" s="15">
        <f t="shared" si="149"/>
        <v>1</v>
      </c>
      <c r="F306" s="15">
        <f t="shared" si="150"/>
        <v>0</v>
      </c>
      <c r="G306" s="15">
        <f t="shared" si="151"/>
        <v>0</v>
      </c>
      <c r="H306" s="15">
        <f t="shared" si="152"/>
        <v>0</v>
      </c>
      <c r="I306" s="15">
        <v>0</v>
      </c>
      <c r="J306" s="15">
        <v>55</v>
      </c>
      <c r="K306" s="15">
        <v>3</v>
      </c>
      <c r="L306" s="15">
        <f t="shared" si="153"/>
        <v>0</v>
      </c>
      <c r="M306" s="15">
        <f t="shared" si="154"/>
        <v>1</v>
      </c>
      <c r="N306" s="15">
        <f t="shared" si="155"/>
        <v>0</v>
      </c>
      <c r="O306" s="15">
        <f t="shared" si="156"/>
        <v>0</v>
      </c>
      <c r="P306" s="15">
        <f t="shared" si="157"/>
        <v>0</v>
      </c>
      <c r="Q306" s="15">
        <v>3</v>
      </c>
      <c r="R306" s="15">
        <v>5</v>
      </c>
      <c r="S306" s="15">
        <v>10</v>
      </c>
      <c r="T306" s="15">
        <v>0</v>
      </c>
      <c r="U306" s="15">
        <v>1</v>
      </c>
      <c r="V306" s="15">
        <v>1</v>
      </c>
      <c r="W306" s="15">
        <v>35000</v>
      </c>
      <c r="X306" s="15">
        <v>1</v>
      </c>
      <c r="Y306" s="15">
        <v>1</v>
      </c>
      <c r="Z306" s="15">
        <v>1</v>
      </c>
      <c r="AA306" s="15">
        <f t="shared" si="146"/>
        <v>10</v>
      </c>
      <c r="AB306" s="193">
        <f t="shared" si="172"/>
        <v>1501.5</v>
      </c>
      <c r="AC306" s="15">
        <v>1</v>
      </c>
      <c r="AD306" s="15">
        <v>1</v>
      </c>
      <c r="AE306" s="15">
        <v>10</v>
      </c>
      <c r="AF306" s="15">
        <v>15000</v>
      </c>
      <c r="AG306" s="15">
        <f t="shared" si="158"/>
        <v>15000</v>
      </c>
      <c r="AH306" s="15">
        <v>17</v>
      </c>
      <c r="AI306" s="27">
        <f t="shared" si="159"/>
        <v>1500</v>
      </c>
      <c r="AJ306" s="15">
        <v>1</v>
      </c>
      <c r="AK306" s="15">
        <v>10</v>
      </c>
      <c r="AL306" s="15">
        <v>15</v>
      </c>
      <c r="AM306" s="15">
        <f t="shared" si="160"/>
        <v>15</v>
      </c>
      <c r="AN306" s="15">
        <v>17000</v>
      </c>
      <c r="AP306" s="15">
        <f t="shared" si="161"/>
        <v>15015</v>
      </c>
      <c r="AQ306" s="172">
        <f t="shared" si="147"/>
        <v>1501.5</v>
      </c>
      <c r="AR306" s="27">
        <f t="shared" si="162"/>
        <v>1</v>
      </c>
      <c r="AS306" s="172">
        <f t="shared" si="163"/>
        <v>1501.5</v>
      </c>
      <c r="AX306" s="15">
        <f t="shared" si="173"/>
        <v>0</v>
      </c>
      <c r="BI306" s="27">
        <f t="shared" si="164"/>
        <v>0</v>
      </c>
      <c r="BJ306" s="27">
        <f t="shared" si="165"/>
        <v>0</v>
      </c>
      <c r="BR306" s="27">
        <f t="shared" si="166"/>
        <v>0</v>
      </c>
      <c r="BS306" s="27">
        <f t="shared" si="167"/>
        <v>0</v>
      </c>
      <c r="BT306" s="15">
        <v>1.75</v>
      </c>
      <c r="BU306" s="15">
        <v>2</v>
      </c>
      <c r="BV306" s="15">
        <v>1</v>
      </c>
      <c r="BW306" s="15">
        <v>1</v>
      </c>
      <c r="BX306" s="15">
        <v>4.5</v>
      </c>
      <c r="BY306" s="15">
        <f t="shared" si="168"/>
        <v>2.0499999999999998</v>
      </c>
      <c r="BZ306" s="15">
        <v>1</v>
      </c>
      <c r="CA306" s="15">
        <f t="shared" si="169"/>
        <v>0</v>
      </c>
      <c r="CB306" s="15">
        <v>5</v>
      </c>
      <c r="CC306" s="15" t="s">
        <v>1008</v>
      </c>
      <c r="CD306" s="15" t="s">
        <v>1008</v>
      </c>
      <c r="CE306" s="15" t="s">
        <v>1007</v>
      </c>
      <c r="CH306" s="15" t="s">
        <v>1007</v>
      </c>
      <c r="CK306" s="15" t="s">
        <v>1007</v>
      </c>
      <c r="CL306" s="15" t="s">
        <v>1007</v>
      </c>
      <c r="CN306" s="15" t="s">
        <v>1007</v>
      </c>
      <c r="CP306" s="15" t="s">
        <v>1007</v>
      </c>
      <c r="CR306" s="15" t="s">
        <v>1007</v>
      </c>
      <c r="CZ306" s="15">
        <v>1</v>
      </c>
      <c r="DA306" s="15">
        <v>1</v>
      </c>
      <c r="DB306" s="15">
        <v>3</v>
      </c>
      <c r="DC306" s="15">
        <v>1</v>
      </c>
      <c r="DD306" s="15">
        <v>2</v>
      </c>
      <c r="DE306" s="15">
        <v>1</v>
      </c>
      <c r="DL306" s="15">
        <v>2.8</v>
      </c>
      <c r="DM306" s="15">
        <v>2</v>
      </c>
      <c r="DN306" s="15">
        <v>1.25</v>
      </c>
      <c r="DO306" s="15">
        <v>2</v>
      </c>
      <c r="DP306" s="15">
        <v>2.3333333333333335</v>
      </c>
      <c r="DQ306" s="15">
        <v>2</v>
      </c>
      <c r="DR306" s="27">
        <f t="shared" si="148"/>
        <v>2.0638888888888891</v>
      </c>
      <c r="DS306" s="15">
        <f t="shared" si="174"/>
        <v>0</v>
      </c>
    </row>
    <row r="307" spans="1:123" x14ac:dyDescent="0.2">
      <c r="A307" s="15">
        <v>153</v>
      </c>
      <c r="B307" s="15">
        <v>544</v>
      </c>
      <c r="C307" s="15">
        <v>0</v>
      </c>
      <c r="D307" s="15">
        <v>2</v>
      </c>
      <c r="E307" s="15">
        <f t="shared" si="149"/>
        <v>1</v>
      </c>
      <c r="F307" s="15">
        <f t="shared" si="150"/>
        <v>0</v>
      </c>
      <c r="G307" s="15">
        <f t="shared" si="151"/>
        <v>0</v>
      </c>
      <c r="H307" s="15">
        <f t="shared" si="152"/>
        <v>0</v>
      </c>
      <c r="I307" s="15">
        <v>0</v>
      </c>
      <c r="J307" s="15">
        <v>55</v>
      </c>
      <c r="K307" s="15">
        <v>3</v>
      </c>
      <c r="L307" s="15">
        <f t="shared" si="153"/>
        <v>0</v>
      </c>
      <c r="M307" s="15">
        <f t="shared" si="154"/>
        <v>1</v>
      </c>
      <c r="N307" s="15">
        <f t="shared" si="155"/>
        <v>0</v>
      </c>
      <c r="O307" s="15">
        <f t="shared" si="156"/>
        <v>0</v>
      </c>
      <c r="P307" s="15">
        <f t="shared" si="157"/>
        <v>0</v>
      </c>
      <c r="Q307" s="15">
        <v>3</v>
      </c>
      <c r="R307" s="15">
        <v>5</v>
      </c>
      <c r="S307" s="15">
        <v>10</v>
      </c>
      <c r="T307" s="15">
        <v>0</v>
      </c>
      <c r="U307" s="15">
        <v>1</v>
      </c>
      <c r="V307" s="15">
        <v>1</v>
      </c>
      <c r="W307" s="15">
        <v>35000</v>
      </c>
      <c r="X307" s="15">
        <v>1</v>
      </c>
      <c r="Y307" s="15">
        <v>0</v>
      </c>
      <c r="Z307" s="15">
        <v>1</v>
      </c>
      <c r="AA307" s="15">
        <f t="shared" si="146"/>
        <v>10</v>
      </c>
      <c r="AB307" s="193">
        <f t="shared" si="172"/>
        <v>1501.5</v>
      </c>
      <c r="AC307" s="159">
        <v>1</v>
      </c>
      <c r="AD307" s="159">
        <v>1</v>
      </c>
      <c r="AE307" s="159">
        <v>10</v>
      </c>
      <c r="AF307" s="159">
        <v>15000</v>
      </c>
      <c r="AG307" s="159">
        <f t="shared" si="158"/>
        <v>15000</v>
      </c>
      <c r="AH307" s="159">
        <v>13.5</v>
      </c>
      <c r="AI307" s="171">
        <f t="shared" si="159"/>
        <v>1500</v>
      </c>
      <c r="AJ307" s="15">
        <v>1</v>
      </c>
      <c r="AK307" s="15">
        <v>10</v>
      </c>
      <c r="AL307" s="15">
        <v>15</v>
      </c>
      <c r="AM307" s="15">
        <f t="shared" si="160"/>
        <v>15</v>
      </c>
      <c r="AN307" s="15">
        <v>13500</v>
      </c>
      <c r="AP307" s="15">
        <f t="shared" si="161"/>
        <v>15015</v>
      </c>
      <c r="AQ307" s="172">
        <f t="shared" si="147"/>
        <v>1501.5</v>
      </c>
      <c r="AR307" s="27">
        <f t="shared" si="162"/>
        <v>1</v>
      </c>
      <c r="AS307" s="172">
        <f t="shared" si="163"/>
        <v>1501.5</v>
      </c>
      <c r="AX307" s="15">
        <f t="shared" si="173"/>
        <v>0</v>
      </c>
      <c r="BI307" s="27">
        <f t="shared" si="164"/>
        <v>0</v>
      </c>
      <c r="BJ307" s="27">
        <f t="shared" si="165"/>
        <v>0</v>
      </c>
      <c r="BR307" s="27">
        <f t="shared" si="166"/>
        <v>0</v>
      </c>
      <c r="BS307" s="27">
        <f t="shared" si="167"/>
        <v>0</v>
      </c>
      <c r="BT307" s="15">
        <v>1.75</v>
      </c>
      <c r="BU307" s="15">
        <v>2</v>
      </c>
      <c r="BV307" s="15">
        <v>1</v>
      </c>
      <c r="BW307" s="15">
        <v>1</v>
      </c>
      <c r="BX307" s="15">
        <v>4.5</v>
      </c>
      <c r="BY307" s="15">
        <f t="shared" si="168"/>
        <v>2.0499999999999998</v>
      </c>
      <c r="BZ307" s="15">
        <v>1</v>
      </c>
      <c r="CA307" s="15">
        <f t="shared" si="169"/>
        <v>0</v>
      </c>
      <c r="CB307" s="15">
        <v>5</v>
      </c>
      <c r="CC307" s="15" t="s">
        <v>1008</v>
      </c>
      <c r="CD307" s="15" t="s">
        <v>1008</v>
      </c>
      <c r="CE307" s="15" t="s">
        <v>1007</v>
      </c>
      <c r="CH307" s="15" t="s">
        <v>1007</v>
      </c>
      <c r="CK307" s="15" t="s">
        <v>1007</v>
      </c>
      <c r="CL307" s="15" t="s">
        <v>1007</v>
      </c>
      <c r="CN307" s="15" t="s">
        <v>1007</v>
      </c>
      <c r="CP307" s="15" t="s">
        <v>1007</v>
      </c>
      <c r="CR307" s="15" t="s">
        <v>1007</v>
      </c>
      <c r="CZ307" s="15">
        <v>1</v>
      </c>
      <c r="DA307" s="15">
        <v>1</v>
      </c>
      <c r="DB307" s="15">
        <v>3</v>
      </c>
      <c r="DC307" s="15">
        <v>1</v>
      </c>
      <c r="DD307" s="15">
        <v>2</v>
      </c>
      <c r="DE307" s="15">
        <v>1</v>
      </c>
      <c r="DL307" s="27">
        <v>2.8</v>
      </c>
      <c r="DM307" s="27">
        <v>2</v>
      </c>
      <c r="DN307" s="27">
        <v>1.25</v>
      </c>
      <c r="DO307" s="27">
        <v>2</v>
      </c>
      <c r="DP307" s="27">
        <v>2.3333333333333335</v>
      </c>
      <c r="DQ307" s="27">
        <v>2</v>
      </c>
      <c r="DR307" s="27">
        <f t="shared" si="148"/>
        <v>2.0638888888888891</v>
      </c>
      <c r="DS307" s="15">
        <f t="shared" si="174"/>
        <v>-1.5750000000000002</v>
      </c>
    </row>
    <row r="308" spans="1:123" x14ac:dyDescent="0.2">
      <c r="A308" s="15">
        <v>154</v>
      </c>
      <c r="B308" s="15">
        <v>545</v>
      </c>
      <c r="C308" s="15">
        <v>0</v>
      </c>
      <c r="D308" s="15">
        <v>2</v>
      </c>
      <c r="E308" s="15">
        <f t="shared" si="149"/>
        <v>1</v>
      </c>
      <c r="F308" s="15">
        <f t="shared" si="150"/>
        <v>0</v>
      </c>
      <c r="G308" s="15">
        <f t="shared" si="151"/>
        <v>0</v>
      </c>
      <c r="H308" s="15">
        <f t="shared" si="152"/>
        <v>0</v>
      </c>
      <c r="I308" s="15">
        <v>0</v>
      </c>
      <c r="J308" s="15">
        <v>49</v>
      </c>
      <c r="K308" s="15">
        <v>3</v>
      </c>
      <c r="L308" s="15">
        <f t="shared" si="153"/>
        <v>0</v>
      </c>
      <c r="M308" s="15">
        <f t="shared" si="154"/>
        <v>1</v>
      </c>
      <c r="N308" s="15">
        <f t="shared" si="155"/>
        <v>0</v>
      </c>
      <c r="O308" s="15">
        <f t="shared" si="156"/>
        <v>0</v>
      </c>
      <c r="P308" s="15">
        <f t="shared" si="157"/>
        <v>0</v>
      </c>
      <c r="Q308" s="15">
        <v>1</v>
      </c>
      <c r="R308" s="15">
        <v>5</v>
      </c>
      <c r="S308" s="15">
        <v>10</v>
      </c>
      <c r="T308" s="15">
        <v>0</v>
      </c>
      <c r="U308" s="15">
        <v>1</v>
      </c>
      <c r="V308" s="15">
        <v>1</v>
      </c>
      <c r="W308" s="15">
        <v>35000</v>
      </c>
      <c r="X308" s="15">
        <v>1</v>
      </c>
      <c r="Y308" s="15">
        <v>1</v>
      </c>
      <c r="Z308" s="15">
        <v>1</v>
      </c>
      <c r="AA308" s="15">
        <f t="shared" si="146"/>
        <v>12</v>
      </c>
      <c r="AB308" s="193">
        <f t="shared" si="172"/>
        <v>1075.25</v>
      </c>
      <c r="AC308" s="15">
        <v>4</v>
      </c>
      <c r="AD308" s="15">
        <v>1</v>
      </c>
      <c r="AE308" s="15">
        <v>12</v>
      </c>
      <c r="AF308" s="15">
        <v>12903</v>
      </c>
      <c r="AG308" s="15">
        <f t="shared" si="158"/>
        <v>12903</v>
      </c>
      <c r="AH308" s="15">
        <v>3.1</v>
      </c>
      <c r="AI308" s="27">
        <f t="shared" si="159"/>
        <v>1075.25</v>
      </c>
      <c r="AM308" s="15">
        <f t="shared" si="160"/>
        <v>0</v>
      </c>
      <c r="AP308" s="15">
        <f t="shared" si="161"/>
        <v>12903</v>
      </c>
      <c r="AQ308" s="172">
        <f t="shared" si="147"/>
        <v>1075.25</v>
      </c>
      <c r="AR308" s="27">
        <f t="shared" si="162"/>
        <v>1</v>
      </c>
      <c r="AS308" s="172">
        <f t="shared" si="163"/>
        <v>1075.25</v>
      </c>
      <c r="AX308" s="15">
        <f t="shared" si="173"/>
        <v>0</v>
      </c>
      <c r="BI308" s="27">
        <f t="shared" si="164"/>
        <v>0</v>
      </c>
      <c r="BJ308" s="27">
        <f t="shared" si="165"/>
        <v>0</v>
      </c>
      <c r="BR308" s="27">
        <f t="shared" si="166"/>
        <v>0</v>
      </c>
      <c r="BS308" s="27">
        <f t="shared" si="167"/>
        <v>0</v>
      </c>
      <c r="BT308" s="15">
        <v>2.25</v>
      </c>
      <c r="BU308" s="15">
        <v>3.3333333333333335</v>
      </c>
      <c r="BV308" s="15">
        <v>1.6666666666666667</v>
      </c>
      <c r="BW308" s="15">
        <v>1</v>
      </c>
      <c r="BX308" s="15">
        <v>4.5</v>
      </c>
      <c r="BY308" s="15">
        <f t="shared" si="168"/>
        <v>2.5499999999999998</v>
      </c>
      <c r="BZ308" s="15">
        <v>1</v>
      </c>
      <c r="CA308" s="15">
        <f t="shared" si="169"/>
        <v>0</v>
      </c>
      <c r="CB308" s="15">
        <v>5</v>
      </c>
      <c r="CC308" s="15" t="s">
        <v>1008</v>
      </c>
      <c r="CD308" s="15" t="s">
        <v>1008</v>
      </c>
      <c r="CE308" s="15" t="s">
        <v>1007</v>
      </c>
      <c r="CH308" s="15" t="s">
        <v>1007</v>
      </c>
      <c r="CK308" s="15" t="s">
        <v>1007</v>
      </c>
      <c r="CL308" s="15" t="s">
        <v>1007</v>
      </c>
      <c r="CN308" s="15" t="s">
        <v>1007</v>
      </c>
      <c r="CP308" s="15" t="s">
        <v>1007</v>
      </c>
      <c r="CR308" s="15" t="s">
        <v>1007</v>
      </c>
      <c r="CZ308" s="15">
        <v>3</v>
      </c>
      <c r="DA308" s="15">
        <v>3</v>
      </c>
      <c r="DB308" s="15">
        <v>1</v>
      </c>
      <c r="DC308" s="15">
        <v>3</v>
      </c>
      <c r="DD308" s="15">
        <v>2</v>
      </c>
      <c r="DE308" s="15">
        <v>3</v>
      </c>
      <c r="DL308" s="15">
        <v>3</v>
      </c>
      <c r="DM308" s="15">
        <v>3.3333333333333335</v>
      </c>
      <c r="DN308" s="15">
        <v>3.5</v>
      </c>
      <c r="DO308" s="15">
        <v>4</v>
      </c>
      <c r="DP308" s="15">
        <v>4</v>
      </c>
      <c r="DQ308" s="15">
        <v>4</v>
      </c>
      <c r="DR308" s="27">
        <f t="shared" si="148"/>
        <v>3.6388888888888893</v>
      </c>
      <c r="DS308" s="15">
        <f t="shared" si="174"/>
        <v>3.3333333333333659E-2</v>
      </c>
    </row>
    <row r="309" spans="1:123" x14ac:dyDescent="0.2">
      <c r="A309" s="15">
        <v>154</v>
      </c>
      <c r="B309" s="15">
        <v>545</v>
      </c>
      <c r="C309" s="15">
        <v>0</v>
      </c>
      <c r="D309" s="15">
        <v>2</v>
      </c>
      <c r="E309" s="15">
        <f t="shared" si="149"/>
        <v>1</v>
      </c>
      <c r="F309" s="15">
        <f t="shared" si="150"/>
        <v>0</v>
      </c>
      <c r="G309" s="15">
        <f t="shared" si="151"/>
        <v>0</v>
      </c>
      <c r="H309" s="15">
        <f t="shared" si="152"/>
        <v>0</v>
      </c>
      <c r="I309" s="15">
        <v>0</v>
      </c>
      <c r="J309" s="15">
        <v>49</v>
      </c>
      <c r="K309" s="15">
        <v>3</v>
      </c>
      <c r="L309" s="15">
        <f t="shared" si="153"/>
        <v>0</v>
      </c>
      <c r="M309" s="15">
        <f t="shared" si="154"/>
        <v>1</v>
      </c>
      <c r="N309" s="15">
        <f t="shared" si="155"/>
        <v>0</v>
      </c>
      <c r="O309" s="15">
        <f t="shared" si="156"/>
        <v>0</v>
      </c>
      <c r="P309" s="15">
        <f t="shared" si="157"/>
        <v>0</v>
      </c>
      <c r="Q309" s="15">
        <v>1</v>
      </c>
      <c r="R309" s="15">
        <v>5</v>
      </c>
      <c r="S309" s="15">
        <v>10</v>
      </c>
      <c r="T309" s="15">
        <v>0</v>
      </c>
      <c r="U309" s="15">
        <v>1</v>
      </c>
      <c r="V309" s="15">
        <v>1</v>
      </c>
      <c r="W309" s="15">
        <v>35000</v>
      </c>
      <c r="X309" s="15">
        <v>1</v>
      </c>
      <c r="Y309" s="15">
        <v>0</v>
      </c>
      <c r="Z309" s="15">
        <v>1</v>
      </c>
      <c r="AA309" s="15">
        <f t="shared" si="146"/>
        <v>12</v>
      </c>
      <c r="AB309" s="193">
        <f t="shared" si="172"/>
        <v>1000</v>
      </c>
      <c r="AC309" s="159">
        <v>8</v>
      </c>
      <c r="AD309" s="159">
        <v>1</v>
      </c>
      <c r="AE309" s="159">
        <v>12</v>
      </c>
      <c r="AF309" s="159">
        <v>12000</v>
      </c>
      <c r="AG309" s="159">
        <f t="shared" si="158"/>
        <v>12000</v>
      </c>
      <c r="AH309" s="159">
        <v>3.1</v>
      </c>
      <c r="AI309" s="171">
        <f t="shared" si="159"/>
        <v>1000</v>
      </c>
      <c r="AM309" s="15">
        <f t="shared" si="160"/>
        <v>0</v>
      </c>
      <c r="AP309" s="15">
        <f t="shared" si="161"/>
        <v>12000</v>
      </c>
      <c r="AQ309" s="172">
        <f t="shared" si="147"/>
        <v>1000</v>
      </c>
      <c r="AR309" s="27">
        <f t="shared" si="162"/>
        <v>1</v>
      </c>
      <c r="AS309" s="172">
        <f t="shared" si="163"/>
        <v>1000</v>
      </c>
      <c r="AX309" s="15">
        <f t="shared" si="173"/>
        <v>0</v>
      </c>
      <c r="BI309" s="27">
        <f t="shared" si="164"/>
        <v>0</v>
      </c>
      <c r="BJ309" s="27">
        <f t="shared" si="165"/>
        <v>0</v>
      </c>
      <c r="BR309" s="27">
        <f t="shared" si="166"/>
        <v>0</v>
      </c>
      <c r="BS309" s="27">
        <f t="shared" si="167"/>
        <v>0</v>
      </c>
      <c r="BT309" s="15">
        <v>2.25</v>
      </c>
      <c r="BU309" s="15">
        <v>3.3333333333333335</v>
      </c>
      <c r="BV309" s="15">
        <v>1.6666666666666667</v>
      </c>
      <c r="BW309" s="15">
        <v>1</v>
      </c>
      <c r="BX309" s="15">
        <v>4.5</v>
      </c>
      <c r="BY309" s="15">
        <f t="shared" si="168"/>
        <v>2.5499999999999998</v>
      </c>
      <c r="BZ309" s="15">
        <v>1</v>
      </c>
      <c r="CA309" s="15">
        <f t="shared" si="169"/>
        <v>0</v>
      </c>
      <c r="CB309" s="15">
        <v>5</v>
      </c>
      <c r="CC309" s="15" t="s">
        <v>1008</v>
      </c>
      <c r="CD309" s="15" t="s">
        <v>1008</v>
      </c>
      <c r="CE309" s="15" t="s">
        <v>1007</v>
      </c>
      <c r="CH309" s="15" t="s">
        <v>1007</v>
      </c>
      <c r="CK309" s="15" t="s">
        <v>1007</v>
      </c>
      <c r="CL309" s="15" t="s">
        <v>1007</v>
      </c>
      <c r="CN309" s="15" t="s">
        <v>1007</v>
      </c>
      <c r="CP309" s="15" t="s">
        <v>1007</v>
      </c>
      <c r="CR309" s="15" t="s">
        <v>1007</v>
      </c>
      <c r="CZ309" s="15">
        <v>3</v>
      </c>
      <c r="DA309" s="15">
        <v>3</v>
      </c>
      <c r="DB309" s="15">
        <v>1</v>
      </c>
      <c r="DC309" s="15">
        <v>3</v>
      </c>
      <c r="DD309" s="15">
        <v>2</v>
      </c>
      <c r="DE309" s="15">
        <v>3</v>
      </c>
      <c r="DL309" s="27">
        <v>3</v>
      </c>
      <c r="DM309" s="27">
        <v>3.3333333333333335</v>
      </c>
      <c r="DN309" s="27">
        <v>3.5</v>
      </c>
      <c r="DO309" s="27">
        <v>3.8</v>
      </c>
      <c r="DP309" s="27">
        <v>4</v>
      </c>
      <c r="DQ309" s="27">
        <v>4</v>
      </c>
      <c r="DR309" s="27">
        <f t="shared" si="148"/>
        <v>3.6055555555555556</v>
      </c>
      <c r="DS309" s="15">
        <f t="shared" si="174"/>
        <v>-1.3944444444444444</v>
      </c>
    </row>
    <row r="310" spans="1:123" x14ac:dyDescent="0.2">
      <c r="A310" s="15">
        <v>155</v>
      </c>
      <c r="B310" s="15">
        <v>546</v>
      </c>
      <c r="C310" s="15">
        <v>1</v>
      </c>
      <c r="D310" s="15">
        <v>2</v>
      </c>
      <c r="E310" s="15">
        <f t="shared" si="149"/>
        <v>1</v>
      </c>
      <c r="F310" s="15">
        <f t="shared" si="150"/>
        <v>0</v>
      </c>
      <c r="G310" s="15">
        <f t="shared" si="151"/>
        <v>0</v>
      </c>
      <c r="H310" s="15">
        <f t="shared" si="152"/>
        <v>0</v>
      </c>
      <c r="I310" s="15">
        <v>1</v>
      </c>
      <c r="J310" s="15">
        <v>51</v>
      </c>
      <c r="K310" s="15">
        <v>5</v>
      </c>
      <c r="L310" s="15">
        <f t="shared" si="153"/>
        <v>0</v>
      </c>
      <c r="M310" s="15">
        <f t="shared" si="154"/>
        <v>0</v>
      </c>
      <c r="N310" s="15">
        <f t="shared" si="155"/>
        <v>0</v>
      </c>
      <c r="O310" s="15">
        <f t="shared" si="156"/>
        <v>1</v>
      </c>
      <c r="P310" s="15">
        <f t="shared" si="157"/>
        <v>0</v>
      </c>
      <c r="Q310" s="15">
        <v>2</v>
      </c>
      <c r="R310" s="15">
        <v>4</v>
      </c>
      <c r="S310" s="15">
        <v>20</v>
      </c>
      <c r="T310" s="15">
        <v>0</v>
      </c>
      <c r="U310" s="15">
        <v>0</v>
      </c>
      <c r="V310" s="15">
        <v>1</v>
      </c>
      <c r="W310" s="15">
        <v>800000</v>
      </c>
      <c r="X310" s="15">
        <v>1</v>
      </c>
      <c r="Y310" s="15">
        <v>1</v>
      </c>
      <c r="Z310" s="15">
        <v>1</v>
      </c>
      <c r="AA310" s="15">
        <f t="shared" si="146"/>
        <v>5</v>
      </c>
      <c r="AB310" s="193">
        <f t="shared" si="172"/>
        <v>36000</v>
      </c>
      <c r="AC310" s="15">
        <v>8</v>
      </c>
      <c r="AD310" s="15">
        <v>20</v>
      </c>
      <c r="AE310" s="15">
        <v>5</v>
      </c>
      <c r="AF310" s="15">
        <v>9000</v>
      </c>
      <c r="AG310" s="15">
        <f t="shared" si="158"/>
        <v>180000</v>
      </c>
      <c r="AH310" s="15">
        <v>180</v>
      </c>
      <c r="AI310" s="27">
        <f t="shared" si="159"/>
        <v>36000</v>
      </c>
      <c r="AM310" s="15">
        <f t="shared" si="160"/>
        <v>0</v>
      </c>
      <c r="AP310" s="15">
        <f t="shared" si="161"/>
        <v>180000</v>
      </c>
      <c r="AQ310" s="172">
        <f t="shared" si="147"/>
        <v>36000</v>
      </c>
      <c r="AR310" s="27">
        <f t="shared" si="162"/>
        <v>1</v>
      </c>
      <c r="AS310" s="172">
        <f t="shared" si="163"/>
        <v>36000</v>
      </c>
      <c r="AX310" s="15">
        <f t="shared" si="173"/>
        <v>0</v>
      </c>
      <c r="BI310" s="27">
        <f t="shared" si="164"/>
        <v>0</v>
      </c>
      <c r="BJ310" s="27">
        <f t="shared" si="165"/>
        <v>0</v>
      </c>
      <c r="BR310" s="27">
        <f t="shared" si="166"/>
        <v>0</v>
      </c>
      <c r="BS310" s="27">
        <f t="shared" si="167"/>
        <v>0</v>
      </c>
      <c r="BT310" s="15">
        <v>1</v>
      </c>
      <c r="BU310" s="15">
        <v>1</v>
      </c>
      <c r="BV310" s="15">
        <v>1</v>
      </c>
      <c r="BW310" s="15">
        <v>1</v>
      </c>
      <c r="BX310" s="15">
        <v>1</v>
      </c>
      <c r="BY310" s="15">
        <f t="shared" si="168"/>
        <v>1</v>
      </c>
      <c r="BZ310" s="15">
        <v>1</v>
      </c>
      <c r="CA310" s="15">
        <f t="shared" si="169"/>
        <v>1</v>
      </c>
      <c r="CB310" s="15">
        <v>1</v>
      </c>
      <c r="CC310" s="15">
        <f t="shared" si="170"/>
        <v>0</v>
      </c>
      <c r="CD310" s="15">
        <f t="shared" si="171"/>
        <v>0</v>
      </c>
      <c r="CE310" s="15">
        <v>2</v>
      </c>
      <c r="CF310" s="15">
        <v>10</v>
      </c>
      <c r="CG310" s="15">
        <v>3</v>
      </c>
      <c r="CH310" s="15">
        <v>4</v>
      </c>
      <c r="CI310" s="15">
        <v>2</v>
      </c>
      <c r="CJ310" s="15">
        <v>1</v>
      </c>
      <c r="CK310" s="15">
        <v>1</v>
      </c>
      <c r="CL310" s="15">
        <v>1</v>
      </c>
      <c r="CN310" s="15">
        <v>1</v>
      </c>
      <c r="CP310" s="15">
        <v>1</v>
      </c>
      <c r="CR310" s="15">
        <v>1</v>
      </c>
      <c r="CZ310" s="15">
        <v>1</v>
      </c>
      <c r="DA310" s="15">
        <v>2</v>
      </c>
      <c r="DB310" s="15">
        <v>2</v>
      </c>
      <c r="DC310" s="15">
        <v>2</v>
      </c>
      <c r="DD310" s="15">
        <v>3</v>
      </c>
      <c r="DE310" s="15">
        <v>2</v>
      </c>
      <c r="DL310" s="15">
        <v>5</v>
      </c>
      <c r="DM310" s="15">
        <v>5</v>
      </c>
      <c r="DN310" s="15">
        <v>5</v>
      </c>
      <c r="DO310" s="15">
        <v>5</v>
      </c>
      <c r="DP310" s="15">
        <v>5</v>
      </c>
      <c r="DQ310" s="15">
        <v>5</v>
      </c>
      <c r="DR310" s="27">
        <f t="shared" si="148"/>
        <v>5</v>
      </c>
      <c r="DS310" s="15">
        <f t="shared" si="174"/>
        <v>0.30833333333333357</v>
      </c>
    </row>
    <row r="311" spans="1:123" x14ac:dyDescent="0.2">
      <c r="A311" s="15">
        <v>155</v>
      </c>
      <c r="B311" s="15">
        <v>546</v>
      </c>
      <c r="C311" s="15">
        <v>1</v>
      </c>
      <c r="D311" s="15">
        <v>2</v>
      </c>
      <c r="E311" s="15">
        <f t="shared" si="149"/>
        <v>1</v>
      </c>
      <c r="F311" s="15">
        <f t="shared" si="150"/>
        <v>0</v>
      </c>
      <c r="G311" s="15">
        <f t="shared" si="151"/>
        <v>0</v>
      </c>
      <c r="H311" s="15">
        <f t="shared" si="152"/>
        <v>0</v>
      </c>
      <c r="I311" s="15">
        <v>1</v>
      </c>
      <c r="J311" s="15">
        <v>51</v>
      </c>
      <c r="K311" s="15">
        <v>5</v>
      </c>
      <c r="L311" s="15">
        <f t="shared" si="153"/>
        <v>0</v>
      </c>
      <c r="M311" s="15">
        <f t="shared" si="154"/>
        <v>0</v>
      </c>
      <c r="N311" s="15">
        <f t="shared" si="155"/>
        <v>0</v>
      </c>
      <c r="O311" s="15">
        <f t="shared" si="156"/>
        <v>1</v>
      </c>
      <c r="P311" s="15">
        <f t="shared" si="157"/>
        <v>0</v>
      </c>
      <c r="Q311" s="15">
        <v>2</v>
      </c>
      <c r="R311" s="15">
        <v>4</v>
      </c>
      <c r="S311" s="15">
        <v>20</v>
      </c>
      <c r="T311" s="15">
        <v>0</v>
      </c>
      <c r="U311" s="15">
        <v>0</v>
      </c>
      <c r="V311" s="15">
        <v>1</v>
      </c>
      <c r="W311" s="15">
        <v>800000</v>
      </c>
      <c r="X311" s="15">
        <v>1</v>
      </c>
      <c r="Y311" s="15">
        <v>0</v>
      </c>
      <c r="Z311" s="15">
        <v>1</v>
      </c>
      <c r="AA311" s="15">
        <f t="shared" si="146"/>
        <v>5</v>
      </c>
      <c r="AB311" s="193">
        <f t="shared" si="172"/>
        <v>36000</v>
      </c>
      <c r="AC311" s="159">
        <v>8</v>
      </c>
      <c r="AD311" s="159">
        <v>20</v>
      </c>
      <c r="AE311" s="159">
        <v>5</v>
      </c>
      <c r="AF311" s="159">
        <v>9000</v>
      </c>
      <c r="AG311" s="159">
        <f t="shared" si="158"/>
        <v>180000</v>
      </c>
      <c r="AH311" s="159">
        <v>180</v>
      </c>
      <c r="AI311" s="171">
        <f t="shared" si="159"/>
        <v>36000</v>
      </c>
      <c r="AM311" s="15">
        <f t="shared" si="160"/>
        <v>0</v>
      </c>
      <c r="AP311" s="15">
        <f t="shared" si="161"/>
        <v>180000</v>
      </c>
      <c r="AQ311" s="172">
        <f t="shared" si="147"/>
        <v>36000</v>
      </c>
      <c r="AR311" s="27">
        <f t="shared" si="162"/>
        <v>1</v>
      </c>
      <c r="AS311" s="172">
        <f t="shared" si="163"/>
        <v>36000</v>
      </c>
      <c r="AX311" s="15">
        <f t="shared" si="173"/>
        <v>0</v>
      </c>
      <c r="BI311" s="27">
        <f t="shared" si="164"/>
        <v>0</v>
      </c>
      <c r="BJ311" s="27">
        <f t="shared" si="165"/>
        <v>0</v>
      </c>
      <c r="BR311" s="27">
        <f t="shared" si="166"/>
        <v>0</v>
      </c>
      <c r="BS311" s="27">
        <f t="shared" si="167"/>
        <v>0</v>
      </c>
      <c r="BT311" s="15">
        <v>1</v>
      </c>
      <c r="BU311" s="15">
        <v>1</v>
      </c>
      <c r="BV311" s="15">
        <v>1</v>
      </c>
      <c r="BW311" s="15">
        <v>1</v>
      </c>
      <c r="BX311" s="15">
        <v>1</v>
      </c>
      <c r="BY311" s="15">
        <f t="shared" si="168"/>
        <v>1</v>
      </c>
      <c r="BZ311" s="15">
        <v>1</v>
      </c>
      <c r="CA311" s="15">
        <f t="shared" si="169"/>
        <v>1</v>
      </c>
      <c r="CB311" s="15">
        <v>1</v>
      </c>
      <c r="CC311" s="15">
        <f t="shared" si="170"/>
        <v>0</v>
      </c>
      <c r="CD311" s="15">
        <f t="shared" si="171"/>
        <v>0</v>
      </c>
      <c r="CE311" s="15">
        <v>2</v>
      </c>
      <c r="CF311" s="15">
        <v>10</v>
      </c>
      <c r="CG311" s="15">
        <v>3</v>
      </c>
      <c r="CH311" s="15">
        <v>4</v>
      </c>
      <c r="CI311" s="15">
        <v>2</v>
      </c>
      <c r="CJ311" s="15">
        <v>1</v>
      </c>
      <c r="CK311" s="15">
        <v>1</v>
      </c>
      <c r="CL311" s="15">
        <v>1</v>
      </c>
      <c r="CN311" s="15">
        <v>1</v>
      </c>
      <c r="CP311" s="15">
        <v>1</v>
      </c>
      <c r="CR311" s="15">
        <v>1</v>
      </c>
      <c r="CZ311" s="15">
        <v>1</v>
      </c>
      <c r="DA311" s="15">
        <v>2</v>
      </c>
      <c r="DB311" s="15">
        <v>2</v>
      </c>
      <c r="DC311" s="15">
        <v>2</v>
      </c>
      <c r="DD311" s="15">
        <v>3</v>
      </c>
      <c r="DE311" s="15">
        <v>2</v>
      </c>
      <c r="DL311" s="27">
        <v>4.5999999999999996</v>
      </c>
      <c r="DM311" s="27">
        <v>4.666666666666667</v>
      </c>
      <c r="DN311" s="27">
        <v>5</v>
      </c>
      <c r="DO311" s="27">
        <v>4.8</v>
      </c>
      <c r="DP311" s="27">
        <v>4.333333333333333</v>
      </c>
      <c r="DQ311" s="27">
        <v>4.75</v>
      </c>
      <c r="DR311" s="27">
        <f t="shared" si="148"/>
        <v>4.6916666666666664</v>
      </c>
      <c r="DS311" s="15">
        <f t="shared" si="174"/>
        <v>0.97777777777777786</v>
      </c>
    </row>
    <row r="312" spans="1:123" x14ac:dyDescent="0.2">
      <c r="A312" s="15">
        <v>156</v>
      </c>
      <c r="B312" s="15">
        <v>547</v>
      </c>
      <c r="C312" s="15">
        <v>1</v>
      </c>
      <c r="D312" s="15">
        <v>2</v>
      </c>
      <c r="E312" s="15">
        <f t="shared" si="149"/>
        <v>1</v>
      </c>
      <c r="F312" s="15">
        <f t="shared" si="150"/>
        <v>0</v>
      </c>
      <c r="G312" s="15">
        <f t="shared" si="151"/>
        <v>0</v>
      </c>
      <c r="H312" s="15">
        <f t="shared" si="152"/>
        <v>0</v>
      </c>
      <c r="I312" s="15">
        <v>1</v>
      </c>
      <c r="J312" s="15">
        <v>65</v>
      </c>
      <c r="K312" s="15">
        <v>5</v>
      </c>
      <c r="L312" s="15">
        <f t="shared" si="153"/>
        <v>0</v>
      </c>
      <c r="M312" s="15">
        <f t="shared" si="154"/>
        <v>0</v>
      </c>
      <c r="N312" s="15">
        <f t="shared" si="155"/>
        <v>0</v>
      </c>
      <c r="O312" s="15">
        <f t="shared" si="156"/>
        <v>1</v>
      </c>
      <c r="P312" s="15">
        <f t="shared" si="157"/>
        <v>0</v>
      </c>
      <c r="Q312" s="15">
        <v>2</v>
      </c>
      <c r="R312" s="15">
        <v>4</v>
      </c>
      <c r="S312" s="15">
        <v>40</v>
      </c>
      <c r="T312" s="15">
        <v>0</v>
      </c>
      <c r="U312" s="15">
        <v>1</v>
      </c>
      <c r="V312" s="15">
        <v>1</v>
      </c>
      <c r="W312" s="15">
        <v>1080000</v>
      </c>
      <c r="X312" s="15">
        <v>1</v>
      </c>
      <c r="Y312" s="15">
        <v>1</v>
      </c>
      <c r="Z312" s="15">
        <v>0</v>
      </c>
      <c r="AA312" s="15">
        <f t="shared" si="146"/>
        <v>26</v>
      </c>
      <c r="AB312" s="193">
        <f t="shared" si="172"/>
        <v>223.52941176470588</v>
      </c>
      <c r="AC312" s="15">
        <v>2</v>
      </c>
      <c r="AD312" s="15">
        <v>1</v>
      </c>
      <c r="AE312" s="15">
        <v>10</v>
      </c>
      <c r="AF312" s="15">
        <v>1200</v>
      </c>
      <c r="AG312" s="15">
        <f t="shared" si="158"/>
        <v>1200</v>
      </c>
      <c r="AH312" s="15">
        <v>25</v>
      </c>
      <c r="AI312" s="27">
        <f t="shared" si="159"/>
        <v>120</v>
      </c>
      <c r="AJ312" s="15">
        <v>0</v>
      </c>
      <c r="AK312" s="15">
        <v>0</v>
      </c>
      <c r="AL312" s="15">
        <v>0</v>
      </c>
      <c r="AM312" s="15">
        <f t="shared" si="160"/>
        <v>0</v>
      </c>
      <c r="AN312" s="15">
        <v>0</v>
      </c>
      <c r="AP312" s="15">
        <f t="shared" si="161"/>
        <v>1200</v>
      </c>
      <c r="AQ312" s="172">
        <f t="shared" si="147"/>
        <v>120</v>
      </c>
      <c r="AR312" s="27">
        <f t="shared" si="162"/>
        <v>0.58823529411764708</v>
      </c>
      <c r="AS312" s="172">
        <f t="shared" si="163"/>
        <v>70.588235294117652</v>
      </c>
      <c r="AT312" s="15">
        <v>7</v>
      </c>
      <c r="AU312" s="15">
        <v>1</v>
      </c>
      <c r="AV312" s="15">
        <v>6</v>
      </c>
      <c r="AW312" s="15">
        <v>2500</v>
      </c>
      <c r="AX312" s="15">
        <f t="shared" si="173"/>
        <v>2500</v>
      </c>
      <c r="AY312" s="15">
        <v>25</v>
      </c>
      <c r="AZ312" s="15">
        <v>416.66666666666669</v>
      </c>
      <c r="BG312" s="15">
        <f t="shared" si="175"/>
        <v>2500</v>
      </c>
      <c r="BH312" s="15">
        <f t="shared" si="176"/>
        <v>416.66666666666669</v>
      </c>
      <c r="BI312" s="27">
        <f t="shared" si="164"/>
        <v>0.35294117647058826</v>
      </c>
      <c r="BJ312" s="27">
        <f t="shared" si="165"/>
        <v>147.05882352941177</v>
      </c>
      <c r="BK312" s="15">
        <v>7</v>
      </c>
      <c r="BL312" s="15">
        <v>1</v>
      </c>
      <c r="BM312" s="15">
        <v>10</v>
      </c>
      <c r="BN312" s="15">
        <v>1000</v>
      </c>
      <c r="BO312" s="15">
        <f>$BN312*$BL312</f>
        <v>1000</v>
      </c>
      <c r="BP312" s="15">
        <v>10</v>
      </c>
      <c r="BQ312" s="15">
        <f>$BO312/$BM312</f>
        <v>100</v>
      </c>
      <c r="BR312" s="27">
        <f t="shared" si="166"/>
        <v>5.8823529411764705E-2</v>
      </c>
      <c r="BS312" s="27">
        <f t="shared" si="167"/>
        <v>5.8823529411764701</v>
      </c>
      <c r="BT312" s="15">
        <v>3.25</v>
      </c>
      <c r="BU312" s="15">
        <v>2.6666666666666665</v>
      </c>
      <c r="BV312" s="15">
        <v>2.3333333333333335</v>
      </c>
      <c r="BW312" s="15">
        <v>2</v>
      </c>
      <c r="BX312" s="15">
        <v>3</v>
      </c>
      <c r="BY312" s="15">
        <f t="shared" si="168"/>
        <v>2.65</v>
      </c>
      <c r="BZ312" s="15">
        <v>4</v>
      </c>
      <c r="CA312" s="15">
        <f t="shared" si="169"/>
        <v>0</v>
      </c>
      <c r="CB312" s="15">
        <v>5</v>
      </c>
      <c r="CC312" s="15" t="s">
        <v>1008</v>
      </c>
      <c r="CD312" s="15" t="s">
        <v>1008</v>
      </c>
      <c r="CE312" s="15" t="s">
        <v>1007</v>
      </c>
      <c r="CH312" s="15" t="s">
        <v>1007</v>
      </c>
      <c r="CK312" s="15" t="s">
        <v>1007</v>
      </c>
      <c r="CL312" s="15" t="s">
        <v>1007</v>
      </c>
      <c r="CN312" s="15" t="s">
        <v>1007</v>
      </c>
      <c r="CP312" s="15" t="s">
        <v>1007</v>
      </c>
      <c r="CR312" s="15" t="s">
        <v>1007</v>
      </c>
      <c r="CZ312" s="15">
        <v>2</v>
      </c>
      <c r="DA312" s="15">
        <v>3</v>
      </c>
      <c r="DD312" s="15">
        <v>1</v>
      </c>
      <c r="DE312" s="15">
        <v>3</v>
      </c>
      <c r="DF312" s="15">
        <v>3</v>
      </c>
      <c r="DG312" s="15">
        <v>3</v>
      </c>
      <c r="DL312" s="15">
        <v>3.2</v>
      </c>
      <c r="DM312" s="15">
        <v>3.3333333333333335</v>
      </c>
      <c r="DN312" s="15">
        <v>4.25</v>
      </c>
      <c r="DO312" s="15">
        <v>4</v>
      </c>
      <c r="DP312" s="15">
        <v>4</v>
      </c>
      <c r="DQ312" s="15">
        <v>3.5</v>
      </c>
      <c r="DR312" s="27">
        <f t="shared" si="148"/>
        <v>3.7138888888888886</v>
      </c>
      <c r="DS312" s="15">
        <f t="shared" si="174"/>
        <v>0.18055555555555536</v>
      </c>
    </row>
    <row r="313" spans="1:123" x14ac:dyDescent="0.2">
      <c r="A313" s="15">
        <v>156</v>
      </c>
      <c r="B313" s="15">
        <v>547</v>
      </c>
      <c r="C313" s="15">
        <v>1</v>
      </c>
      <c r="D313" s="15">
        <v>2</v>
      </c>
      <c r="E313" s="15">
        <f t="shared" si="149"/>
        <v>1</v>
      </c>
      <c r="F313" s="15">
        <f t="shared" si="150"/>
        <v>0</v>
      </c>
      <c r="G313" s="15">
        <f t="shared" si="151"/>
        <v>0</v>
      </c>
      <c r="H313" s="15">
        <f t="shared" si="152"/>
        <v>0</v>
      </c>
      <c r="I313" s="15">
        <v>1</v>
      </c>
      <c r="J313" s="15">
        <v>65</v>
      </c>
      <c r="K313" s="15">
        <v>5</v>
      </c>
      <c r="L313" s="15">
        <f t="shared" si="153"/>
        <v>0</v>
      </c>
      <c r="M313" s="15">
        <f t="shared" si="154"/>
        <v>0</v>
      </c>
      <c r="N313" s="15">
        <f t="shared" si="155"/>
        <v>0</v>
      </c>
      <c r="O313" s="15">
        <f t="shared" si="156"/>
        <v>1</v>
      </c>
      <c r="P313" s="15">
        <f t="shared" si="157"/>
        <v>0</v>
      </c>
      <c r="Q313" s="15">
        <v>2</v>
      </c>
      <c r="R313" s="15">
        <v>4</v>
      </c>
      <c r="S313" s="15">
        <v>40</v>
      </c>
      <c r="T313" s="15">
        <v>0</v>
      </c>
      <c r="U313" s="15">
        <v>1</v>
      </c>
      <c r="V313" s="15">
        <v>1</v>
      </c>
      <c r="W313" s="15">
        <v>1080000</v>
      </c>
      <c r="X313" s="15">
        <v>1</v>
      </c>
      <c r="Y313" s="15">
        <v>0</v>
      </c>
      <c r="Z313" s="15">
        <v>0</v>
      </c>
      <c r="AA313" s="15">
        <f t="shared" si="146"/>
        <v>26</v>
      </c>
      <c r="AB313" s="193">
        <f t="shared" si="172"/>
        <v>305.88235294117646</v>
      </c>
      <c r="AC313" s="159">
        <v>2</v>
      </c>
      <c r="AD313" s="159">
        <v>1</v>
      </c>
      <c r="AE313" s="159">
        <v>10</v>
      </c>
      <c r="AF313" s="159">
        <v>1200</v>
      </c>
      <c r="AG313" s="159">
        <f t="shared" si="158"/>
        <v>1200</v>
      </c>
      <c r="AH313" s="159">
        <v>25</v>
      </c>
      <c r="AI313" s="171">
        <f t="shared" si="159"/>
        <v>120</v>
      </c>
      <c r="AJ313" s="15">
        <v>1</v>
      </c>
      <c r="AK313" s="15">
        <v>2</v>
      </c>
      <c r="AL313" s="15">
        <v>1400</v>
      </c>
      <c r="AM313" s="15">
        <f t="shared" si="160"/>
        <v>1400</v>
      </c>
      <c r="AN313" s="15">
        <v>25</v>
      </c>
      <c r="AP313" s="15">
        <f t="shared" si="161"/>
        <v>2600</v>
      </c>
      <c r="AQ313" s="172">
        <f t="shared" si="147"/>
        <v>260</v>
      </c>
      <c r="AR313" s="27">
        <f t="shared" si="162"/>
        <v>0.58823529411764708</v>
      </c>
      <c r="AS313" s="172">
        <f t="shared" si="163"/>
        <v>152.94117647058823</v>
      </c>
      <c r="AT313" s="15">
        <v>7</v>
      </c>
      <c r="AU313" s="15">
        <v>1</v>
      </c>
      <c r="AV313" s="15">
        <v>6</v>
      </c>
      <c r="AW313" s="15">
        <v>2500</v>
      </c>
      <c r="AX313" s="15">
        <f t="shared" si="173"/>
        <v>2500</v>
      </c>
      <c r="AY313" s="15">
        <v>25</v>
      </c>
      <c r="BG313" s="15">
        <f t="shared" si="175"/>
        <v>2500</v>
      </c>
      <c r="BH313" s="15">
        <f t="shared" si="176"/>
        <v>416.66666666666669</v>
      </c>
      <c r="BI313" s="27">
        <f t="shared" si="164"/>
        <v>0.35294117647058826</v>
      </c>
      <c r="BJ313" s="27">
        <f t="shared" si="165"/>
        <v>147.05882352941177</v>
      </c>
      <c r="BK313" s="15">
        <v>7</v>
      </c>
      <c r="BL313" s="15">
        <v>1</v>
      </c>
      <c r="BM313" s="15">
        <v>10</v>
      </c>
      <c r="BN313" s="15">
        <v>1000</v>
      </c>
      <c r="BO313" s="15">
        <f>$BN313*$BL313</f>
        <v>1000</v>
      </c>
      <c r="BP313" s="15">
        <v>10</v>
      </c>
      <c r="BQ313" s="15">
        <f>$BO313/$BM313</f>
        <v>100</v>
      </c>
      <c r="BR313" s="27">
        <f t="shared" si="166"/>
        <v>5.8823529411764705E-2</v>
      </c>
      <c r="BS313" s="27">
        <f t="shared" si="167"/>
        <v>5.8823529411764701</v>
      </c>
      <c r="BT313" s="15">
        <v>3.25</v>
      </c>
      <c r="BU313" s="15">
        <v>2.6666666666666665</v>
      </c>
      <c r="BV313" s="15">
        <v>2.3333333333333335</v>
      </c>
      <c r="BW313" s="15">
        <v>2</v>
      </c>
      <c r="BX313" s="15">
        <v>3</v>
      </c>
      <c r="BY313" s="15">
        <f t="shared" si="168"/>
        <v>2.65</v>
      </c>
      <c r="BZ313" s="15">
        <v>4</v>
      </c>
      <c r="CA313" s="15">
        <f t="shared" si="169"/>
        <v>0</v>
      </c>
      <c r="CB313" s="15">
        <v>5</v>
      </c>
      <c r="CC313" s="15" t="s">
        <v>1008</v>
      </c>
      <c r="CD313" s="15" t="s">
        <v>1008</v>
      </c>
      <c r="CE313" s="15" t="s">
        <v>1007</v>
      </c>
      <c r="CH313" s="15" t="s">
        <v>1007</v>
      </c>
      <c r="CK313" s="15" t="s">
        <v>1007</v>
      </c>
      <c r="CL313" s="15" t="s">
        <v>1007</v>
      </c>
      <c r="CN313" s="15" t="s">
        <v>1007</v>
      </c>
      <c r="CP313" s="15" t="s">
        <v>1007</v>
      </c>
      <c r="CR313" s="15" t="s">
        <v>1007</v>
      </c>
      <c r="CZ313" s="15">
        <v>2</v>
      </c>
      <c r="DA313" s="15">
        <v>3</v>
      </c>
      <c r="DD313" s="15">
        <v>1</v>
      </c>
      <c r="DE313" s="15">
        <v>3</v>
      </c>
      <c r="DF313" s="15">
        <v>3</v>
      </c>
      <c r="DG313" s="15">
        <v>3</v>
      </c>
      <c r="DL313" s="27">
        <v>3.2</v>
      </c>
      <c r="DM313" s="27">
        <v>3.5</v>
      </c>
      <c r="DN313" s="27">
        <v>4</v>
      </c>
      <c r="DO313" s="27">
        <v>4</v>
      </c>
      <c r="DP313" s="27">
        <v>4</v>
      </c>
      <c r="DQ313" s="27">
        <v>2.5</v>
      </c>
      <c r="DR313" s="27">
        <f t="shared" si="148"/>
        <v>3.5333333333333332</v>
      </c>
      <c r="DS313" s="15">
        <f t="shared" si="174"/>
        <v>-0.92499999999999982</v>
      </c>
    </row>
    <row r="314" spans="1:123" x14ac:dyDescent="0.2">
      <c r="A314" s="15">
        <v>157</v>
      </c>
      <c r="B314" s="15">
        <v>548</v>
      </c>
      <c r="C314" s="15">
        <v>1</v>
      </c>
      <c r="D314" s="15">
        <v>2</v>
      </c>
      <c r="E314" s="15">
        <f t="shared" si="149"/>
        <v>1</v>
      </c>
      <c r="F314" s="15">
        <f t="shared" si="150"/>
        <v>0</v>
      </c>
      <c r="G314" s="15">
        <f t="shared" si="151"/>
        <v>0</v>
      </c>
      <c r="H314" s="15">
        <f t="shared" si="152"/>
        <v>0</v>
      </c>
      <c r="I314" s="15">
        <v>0</v>
      </c>
      <c r="J314" s="15">
        <v>43</v>
      </c>
      <c r="K314" s="15">
        <v>5</v>
      </c>
      <c r="L314" s="15">
        <f t="shared" si="153"/>
        <v>0</v>
      </c>
      <c r="M314" s="15">
        <f t="shared" si="154"/>
        <v>0</v>
      </c>
      <c r="N314" s="15">
        <f t="shared" si="155"/>
        <v>0</v>
      </c>
      <c r="O314" s="15">
        <f t="shared" si="156"/>
        <v>1</v>
      </c>
      <c r="P314" s="15">
        <f t="shared" si="157"/>
        <v>0</v>
      </c>
      <c r="Q314" s="15">
        <v>2</v>
      </c>
      <c r="R314" s="15">
        <v>5</v>
      </c>
      <c r="S314" s="15">
        <v>7</v>
      </c>
      <c r="T314" s="15">
        <v>0</v>
      </c>
      <c r="U314" s="15">
        <v>1</v>
      </c>
      <c r="V314" s="15">
        <v>1</v>
      </c>
      <c r="W314" s="15">
        <v>480000</v>
      </c>
      <c r="X314" s="15">
        <v>1</v>
      </c>
      <c r="Y314" s="15">
        <v>1</v>
      </c>
      <c r="Z314" s="15">
        <v>1</v>
      </c>
      <c r="AA314" s="15">
        <f t="shared" si="146"/>
        <v>0.18</v>
      </c>
      <c r="AB314" s="193">
        <f t="shared" si="172"/>
        <v>666.66666666666674</v>
      </c>
      <c r="AC314" s="15">
        <v>8</v>
      </c>
      <c r="AD314" s="15">
        <v>2</v>
      </c>
      <c r="AE314" s="15">
        <v>0.18</v>
      </c>
      <c r="AF314" s="15">
        <v>60</v>
      </c>
      <c r="AG314" s="15">
        <f t="shared" si="158"/>
        <v>120</v>
      </c>
      <c r="AH314" s="15">
        <v>90</v>
      </c>
      <c r="AI314" s="27">
        <f t="shared" si="159"/>
        <v>666.66666666666674</v>
      </c>
      <c r="AM314" s="15">
        <f t="shared" si="160"/>
        <v>0</v>
      </c>
      <c r="AP314" s="15">
        <f t="shared" si="161"/>
        <v>120</v>
      </c>
      <c r="AQ314" s="172">
        <f t="shared" si="147"/>
        <v>666.66666666666674</v>
      </c>
      <c r="AR314" s="27">
        <f t="shared" si="162"/>
        <v>1</v>
      </c>
      <c r="AS314" s="172">
        <f t="shared" si="163"/>
        <v>666.66666666666674</v>
      </c>
      <c r="AX314" s="15">
        <f t="shared" si="173"/>
        <v>0</v>
      </c>
      <c r="BI314" s="27">
        <f t="shared" si="164"/>
        <v>0</v>
      </c>
      <c r="BJ314" s="27">
        <f t="shared" si="165"/>
        <v>0</v>
      </c>
      <c r="BR314" s="27">
        <f t="shared" si="166"/>
        <v>0</v>
      </c>
      <c r="BS314" s="27">
        <f t="shared" si="167"/>
        <v>0</v>
      </c>
      <c r="BT314" s="15">
        <v>1.5</v>
      </c>
      <c r="BU314" s="15">
        <v>2</v>
      </c>
      <c r="BV314" s="15">
        <v>1.6666666666666667</v>
      </c>
      <c r="BW314" s="15">
        <v>1</v>
      </c>
      <c r="BX314" s="15">
        <v>1.5</v>
      </c>
      <c r="BY314" s="15">
        <f t="shared" si="168"/>
        <v>1.5333333333333334</v>
      </c>
      <c r="BZ314" s="15">
        <v>4</v>
      </c>
      <c r="CA314" s="15">
        <f t="shared" si="169"/>
        <v>1</v>
      </c>
      <c r="CB314" s="15">
        <v>1</v>
      </c>
      <c r="CC314" s="15">
        <f t="shared" si="170"/>
        <v>0</v>
      </c>
      <c r="CD314" s="15">
        <f t="shared" si="171"/>
        <v>0</v>
      </c>
      <c r="CE314" s="15">
        <v>1</v>
      </c>
      <c r="CF314" s="15">
        <v>10</v>
      </c>
      <c r="CG314" s="15">
        <v>2</v>
      </c>
      <c r="CH314" s="15">
        <v>4</v>
      </c>
      <c r="CI314" s="15">
        <v>1</v>
      </c>
      <c r="CJ314" s="15">
        <v>1</v>
      </c>
      <c r="CK314" s="15">
        <v>1</v>
      </c>
      <c r="CL314" s="15">
        <v>1</v>
      </c>
      <c r="CN314" s="15">
        <v>1</v>
      </c>
      <c r="CP314" s="15">
        <v>1</v>
      </c>
      <c r="CR314" s="15">
        <v>1</v>
      </c>
      <c r="CZ314" s="15">
        <v>3</v>
      </c>
      <c r="DA314" s="15">
        <v>3</v>
      </c>
      <c r="DD314" s="15">
        <v>1</v>
      </c>
      <c r="DE314" s="15">
        <v>2</v>
      </c>
      <c r="DF314" s="15">
        <v>2</v>
      </c>
      <c r="DG314" s="15">
        <v>3</v>
      </c>
      <c r="DL314" s="15">
        <v>4</v>
      </c>
      <c r="DM314" s="15">
        <v>4</v>
      </c>
      <c r="DN314" s="15">
        <v>4.75</v>
      </c>
      <c r="DO314" s="15">
        <v>4</v>
      </c>
      <c r="DP314" s="15">
        <v>5</v>
      </c>
      <c r="DQ314" s="15">
        <v>5</v>
      </c>
      <c r="DR314" s="27">
        <f t="shared" si="148"/>
        <v>4.458333333333333</v>
      </c>
      <c r="DS314" s="15">
        <f t="shared" si="174"/>
        <v>1.3583333333333329</v>
      </c>
    </row>
    <row r="315" spans="1:123" x14ac:dyDescent="0.2">
      <c r="A315" s="15">
        <v>157</v>
      </c>
      <c r="B315" s="15">
        <v>548</v>
      </c>
      <c r="C315" s="15">
        <v>1</v>
      </c>
      <c r="D315" s="15">
        <v>2</v>
      </c>
      <c r="E315" s="15">
        <f t="shared" si="149"/>
        <v>1</v>
      </c>
      <c r="F315" s="15">
        <f t="shared" si="150"/>
        <v>0</v>
      </c>
      <c r="G315" s="15">
        <f t="shared" si="151"/>
        <v>0</v>
      </c>
      <c r="H315" s="15">
        <f t="shared" si="152"/>
        <v>0</v>
      </c>
      <c r="I315" s="15">
        <v>0</v>
      </c>
      <c r="J315" s="15">
        <v>43</v>
      </c>
      <c r="K315" s="15">
        <v>5</v>
      </c>
      <c r="L315" s="15">
        <f t="shared" si="153"/>
        <v>0</v>
      </c>
      <c r="M315" s="15">
        <f t="shared" si="154"/>
        <v>0</v>
      </c>
      <c r="N315" s="15">
        <f t="shared" si="155"/>
        <v>0</v>
      </c>
      <c r="O315" s="15">
        <f t="shared" si="156"/>
        <v>1</v>
      </c>
      <c r="P315" s="15">
        <f t="shared" si="157"/>
        <v>0</v>
      </c>
      <c r="Q315" s="15">
        <v>2</v>
      </c>
      <c r="R315" s="15">
        <v>5</v>
      </c>
      <c r="S315" s="15">
        <v>7</v>
      </c>
      <c r="T315" s="15">
        <v>0</v>
      </c>
      <c r="U315" s="15">
        <v>1</v>
      </c>
      <c r="V315" s="15">
        <v>1</v>
      </c>
      <c r="W315" s="15">
        <v>480000</v>
      </c>
      <c r="X315" s="15">
        <v>1</v>
      </c>
      <c r="Y315" s="15">
        <v>0</v>
      </c>
      <c r="Z315" s="15">
        <v>1</v>
      </c>
      <c r="AA315" s="15">
        <f t="shared" si="146"/>
        <v>0.18</v>
      </c>
      <c r="AB315" s="193">
        <f t="shared" si="172"/>
        <v>666.66666666666674</v>
      </c>
      <c r="AC315" s="159">
        <v>8</v>
      </c>
      <c r="AD315" s="159">
        <v>2</v>
      </c>
      <c r="AE315" s="159">
        <v>0.18</v>
      </c>
      <c r="AF315" s="159">
        <v>60</v>
      </c>
      <c r="AG315" s="159">
        <f t="shared" si="158"/>
        <v>120</v>
      </c>
      <c r="AH315" s="159">
        <v>90</v>
      </c>
      <c r="AI315" s="171">
        <f t="shared" si="159"/>
        <v>666.66666666666674</v>
      </c>
      <c r="AM315" s="15">
        <f t="shared" si="160"/>
        <v>0</v>
      </c>
      <c r="AP315" s="15">
        <f t="shared" si="161"/>
        <v>120</v>
      </c>
      <c r="AQ315" s="172">
        <f t="shared" si="147"/>
        <v>666.66666666666674</v>
      </c>
      <c r="AR315" s="27">
        <f t="shared" si="162"/>
        <v>1</v>
      </c>
      <c r="AS315" s="172">
        <f t="shared" si="163"/>
        <v>666.66666666666674</v>
      </c>
      <c r="AX315" s="15">
        <f t="shared" si="173"/>
        <v>0</v>
      </c>
      <c r="BI315" s="27">
        <f t="shared" si="164"/>
        <v>0</v>
      </c>
      <c r="BJ315" s="27">
        <f t="shared" si="165"/>
        <v>0</v>
      </c>
      <c r="BR315" s="27">
        <f t="shared" si="166"/>
        <v>0</v>
      </c>
      <c r="BS315" s="27">
        <f t="shared" si="167"/>
        <v>0</v>
      </c>
      <c r="BT315" s="15">
        <v>1.5</v>
      </c>
      <c r="BU315" s="15">
        <v>2</v>
      </c>
      <c r="BV315" s="15">
        <v>1.6666666666666667</v>
      </c>
      <c r="BW315" s="15">
        <v>1</v>
      </c>
      <c r="BX315" s="15">
        <v>1.5</v>
      </c>
      <c r="BY315" s="15">
        <f t="shared" si="168"/>
        <v>1.5333333333333334</v>
      </c>
      <c r="BZ315" s="15">
        <v>4</v>
      </c>
      <c r="CA315" s="15">
        <f t="shared" si="169"/>
        <v>1</v>
      </c>
      <c r="CB315" s="15">
        <v>1</v>
      </c>
      <c r="CC315" s="15">
        <f t="shared" si="170"/>
        <v>0</v>
      </c>
      <c r="CD315" s="15">
        <f t="shared" si="171"/>
        <v>0</v>
      </c>
      <c r="CE315" s="15">
        <v>1</v>
      </c>
      <c r="CF315" s="15">
        <v>10</v>
      </c>
      <c r="CG315" s="15">
        <v>2</v>
      </c>
      <c r="CH315" s="15">
        <v>4</v>
      </c>
      <c r="CI315" s="15">
        <v>1</v>
      </c>
      <c r="CJ315" s="15">
        <v>1</v>
      </c>
      <c r="CK315" s="15">
        <v>1</v>
      </c>
      <c r="CL315" s="15">
        <v>1</v>
      </c>
      <c r="CN315" s="15">
        <v>1</v>
      </c>
      <c r="CP315" s="15">
        <v>1</v>
      </c>
      <c r="CR315" s="15">
        <v>1</v>
      </c>
      <c r="CZ315" s="15">
        <v>3</v>
      </c>
      <c r="DA315" s="15">
        <v>3</v>
      </c>
      <c r="DD315" s="15">
        <v>1</v>
      </c>
      <c r="DE315" s="15">
        <v>2</v>
      </c>
      <c r="DF315" s="15">
        <v>2</v>
      </c>
      <c r="DG315" s="15">
        <v>3</v>
      </c>
      <c r="DL315" s="27">
        <v>3.6</v>
      </c>
      <c r="DM315" s="27">
        <v>3</v>
      </c>
      <c r="DN315" s="27">
        <v>3</v>
      </c>
      <c r="DO315" s="27">
        <v>3</v>
      </c>
      <c r="DP315" s="27">
        <v>3</v>
      </c>
      <c r="DQ315" s="27">
        <v>3</v>
      </c>
      <c r="DR315" s="27">
        <f t="shared" si="148"/>
        <v>3.1</v>
      </c>
      <c r="DS315" s="15">
        <f t="shared" si="174"/>
        <v>-1.9</v>
      </c>
    </row>
    <row r="316" spans="1:123" x14ac:dyDescent="0.2">
      <c r="A316" s="15">
        <v>158</v>
      </c>
      <c r="B316" s="15">
        <v>549</v>
      </c>
      <c r="C316" s="15">
        <v>1</v>
      </c>
      <c r="D316" s="15">
        <v>2</v>
      </c>
      <c r="E316" s="15">
        <f t="shared" si="149"/>
        <v>1</v>
      </c>
      <c r="F316" s="15">
        <f t="shared" si="150"/>
        <v>0</v>
      </c>
      <c r="G316" s="15">
        <f t="shared" si="151"/>
        <v>0</v>
      </c>
      <c r="H316" s="15">
        <f t="shared" si="152"/>
        <v>0</v>
      </c>
      <c r="I316" s="15">
        <v>1</v>
      </c>
      <c r="J316" s="15">
        <v>61</v>
      </c>
      <c r="K316" s="15">
        <v>1</v>
      </c>
      <c r="L316" s="15">
        <f t="shared" si="153"/>
        <v>0</v>
      </c>
      <c r="M316" s="15">
        <f t="shared" si="154"/>
        <v>0</v>
      </c>
      <c r="N316" s="15">
        <f t="shared" si="155"/>
        <v>0</v>
      </c>
      <c r="O316" s="15">
        <f t="shared" si="156"/>
        <v>0</v>
      </c>
      <c r="P316" s="15">
        <f t="shared" si="157"/>
        <v>0</v>
      </c>
      <c r="Q316" s="15">
        <v>2</v>
      </c>
      <c r="R316" s="15">
        <v>5</v>
      </c>
      <c r="S316" s="15">
        <v>6</v>
      </c>
      <c r="T316" s="15">
        <v>0</v>
      </c>
      <c r="U316" s="15">
        <v>0</v>
      </c>
      <c r="V316" s="15">
        <v>1</v>
      </c>
      <c r="W316" s="15">
        <v>200000</v>
      </c>
      <c r="X316" s="15">
        <v>1</v>
      </c>
      <c r="Y316" s="15">
        <v>1</v>
      </c>
      <c r="Z316" s="15">
        <v>1</v>
      </c>
      <c r="AA316" s="15">
        <f t="shared" si="146"/>
        <v>3</v>
      </c>
      <c r="AB316" s="193">
        <f t="shared" si="172"/>
        <v>333.33333333333331</v>
      </c>
      <c r="AC316" s="15">
        <v>7</v>
      </c>
      <c r="AD316" s="15">
        <v>1</v>
      </c>
      <c r="AE316" s="15">
        <v>3</v>
      </c>
      <c r="AF316" s="15">
        <v>1000</v>
      </c>
      <c r="AG316" s="15">
        <f t="shared" si="158"/>
        <v>1000</v>
      </c>
      <c r="AH316" s="15">
        <v>40</v>
      </c>
      <c r="AI316" s="27">
        <f t="shared" si="159"/>
        <v>333.33333333333331</v>
      </c>
      <c r="AM316" s="15">
        <f t="shared" si="160"/>
        <v>0</v>
      </c>
      <c r="AP316" s="15">
        <f t="shared" si="161"/>
        <v>1000</v>
      </c>
      <c r="AQ316" s="172">
        <f t="shared" si="147"/>
        <v>333.33333333333331</v>
      </c>
      <c r="AR316" s="27">
        <f t="shared" si="162"/>
        <v>1</v>
      </c>
      <c r="AS316" s="172">
        <f t="shared" si="163"/>
        <v>333.33333333333331</v>
      </c>
      <c r="AX316" s="15">
        <f t="shared" si="173"/>
        <v>0</v>
      </c>
      <c r="BI316" s="27">
        <f t="shared" si="164"/>
        <v>0</v>
      </c>
      <c r="BJ316" s="27">
        <f t="shared" si="165"/>
        <v>0</v>
      </c>
      <c r="BR316" s="27">
        <f t="shared" si="166"/>
        <v>0</v>
      </c>
      <c r="BS316" s="27">
        <f t="shared" si="167"/>
        <v>0</v>
      </c>
      <c r="BT316" s="15">
        <v>1</v>
      </c>
      <c r="BU316" s="15">
        <v>1</v>
      </c>
      <c r="BV316" s="15">
        <v>1</v>
      </c>
      <c r="BW316" s="15">
        <v>1</v>
      </c>
      <c r="BX316" s="15">
        <v>1</v>
      </c>
      <c r="BY316" s="15">
        <f t="shared" si="168"/>
        <v>1</v>
      </c>
      <c r="BZ316" s="15">
        <v>1</v>
      </c>
      <c r="CA316" s="15">
        <f t="shared" si="169"/>
        <v>1</v>
      </c>
      <c r="CB316" s="15">
        <v>2</v>
      </c>
      <c r="CC316" s="15">
        <f t="shared" si="170"/>
        <v>0</v>
      </c>
      <c r="CD316" s="15">
        <f t="shared" si="171"/>
        <v>0</v>
      </c>
      <c r="CE316" s="15">
        <v>2</v>
      </c>
      <c r="CF316" s="15">
        <v>15</v>
      </c>
      <c r="CG316" s="15">
        <v>3</v>
      </c>
      <c r="CH316" s="15">
        <v>4</v>
      </c>
      <c r="CI316" s="15">
        <v>1</v>
      </c>
      <c r="CJ316" s="15">
        <v>1</v>
      </c>
      <c r="CK316" s="15">
        <v>1</v>
      </c>
      <c r="CL316" s="15">
        <v>1</v>
      </c>
      <c r="CN316" s="15">
        <v>1</v>
      </c>
      <c r="CP316" s="15">
        <v>1</v>
      </c>
      <c r="CR316" s="15">
        <v>1</v>
      </c>
      <c r="CZ316" s="15">
        <v>2</v>
      </c>
      <c r="DA316" s="15">
        <v>3</v>
      </c>
      <c r="DB316" s="15">
        <v>1</v>
      </c>
      <c r="DC316" s="15">
        <v>3</v>
      </c>
      <c r="DF316" s="15">
        <v>3</v>
      </c>
      <c r="DG316" s="15">
        <v>3</v>
      </c>
      <c r="DL316" s="15">
        <v>5</v>
      </c>
      <c r="DM316" s="15">
        <v>5</v>
      </c>
      <c r="DN316" s="15">
        <v>5</v>
      </c>
      <c r="DO316" s="15">
        <v>5</v>
      </c>
      <c r="DP316" s="15">
        <v>5</v>
      </c>
      <c r="DQ316" s="15">
        <v>5</v>
      </c>
      <c r="DR316" s="27">
        <f t="shared" si="148"/>
        <v>5</v>
      </c>
      <c r="DS316" s="15">
        <f t="shared" si="174"/>
        <v>0</v>
      </c>
    </row>
    <row r="317" spans="1:123" x14ac:dyDescent="0.2">
      <c r="A317" s="15">
        <v>158</v>
      </c>
      <c r="B317" s="15">
        <v>549</v>
      </c>
      <c r="C317" s="15">
        <v>1</v>
      </c>
      <c r="D317" s="15">
        <v>2</v>
      </c>
      <c r="E317" s="15">
        <f t="shared" si="149"/>
        <v>1</v>
      </c>
      <c r="F317" s="15">
        <f t="shared" si="150"/>
        <v>0</v>
      </c>
      <c r="G317" s="15">
        <f t="shared" si="151"/>
        <v>0</v>
      </c>
      <c r="H317" s="15">
        <f t="shared" si="152"/>
        <v>0</v>
      </c>
      <c r="I317" s="15">
        <v>1</v>
      </c>
      <c r="J317" s="15">
        <v>61</v>
      </c>
      <c r="K317" s="15">
        <v>1</v>
      </c>
      <c r="L317" s="15">
        <f t="shared" si="153"/>
        <v>0</v>
      </c>
      <c r="M317" s="15">
        <f t="shared" si="154"/>
        <v>0</v>
      </c>
      <c r="N317" s="15">
        <f t="shared" si="155"/>
        <v>0</v>
      </c>
      <c r="O317" s="15">
        <f t="shared" si="156"/>
        <v>0</v>
      </c>
      <c r="P317" s="15">
        <f t="shared" si="157"/>
        <v>0</v>
      </c>
      <c r="Q317" s="15">
        <v>2</v>
      </c>
      <c r="R317" s="15">
        <v>5</v>
      </c>
      <c r="S317" s="15">
        <v>6</v>
      </c>
      <c r="T317" s="15">
        <v>0</v>
      </c>
      <c r="U317" s="15">
        <v>0</v>
      </c>
      <c r="V317" s="15">
        <v>1</v>
      </c>
      <c r="W317" s="15">
        <v>200000</v>
      </c>
      <c r="X317" s="15">
        <v>1</v>
      </c>
      <c r="Y317" s="15">
        <v>0</v>
      </c>
      <c r="Z317" s="15">
        <v>1</v>
      </c>
      <c r="AA317" s="15">
        <f t="shared" si="146"/>
        <v>3</v>
      </c>
      <c r="AB317" s="193">
        <f t="shared" si="172"/>
        <v>333.33333333333331</v>
      </c>
      <c r="AC317" s="159">
        <v>7</v>
      </c>
      <c r="AD317" s="159">
        <v>1</v>
      </c>
      <c r="AE317" s="159">
        <v>3</v>
      </c>
      <c r="AF317" s="159">
        <v>1000</v>
      </c>
      <c r="AG317" s="159">
        <f t="shared" si="158"/>
        <v>1000</v>
      </c>
      <c r="AH317" s="159">
        <v>50</v>
      </c>
      <c r="AI317" s="171">
        <f t="shared" si="159"/>
        <v>333.33333333333331</v>
      </c>
      <c r="AM317" s="15">
        <f t="shared" si="160"/>
        <v>0</v>
      </c>
      <c r="AP317" s="15">
        <f t="shared" si="161"/>
        <v>1000</v>
      </c>
      <c r="AQ317" s="172">
        <f t="shared" si="147"/>
        <v>333.33333333333331</v>
      </c>
      <c r="AR317" s="27">
        <f t="shared" si="162"/>
        <v>1</v>
      </c>
      <c r="AS317" s="172">
        <f t="shared" si="163"/>
        <v>333.33333333333331</v>
      </c>
      <c r="AX317" s="15">
        <f t="shared" si="173"/>
        <v>0</v>
      </c>
      <c r="BI317" s="27">
        <f t="shared" si="164"/>
        <v>0</v>
      </c>
      <c r="BJ317" s="27">
        <f t="shared" si="165"/>
        <v>0</v>
      </c>
      <c r="BR317" s="27">
        <f t="shared" si="166"/>
        <v>0</v>
      </c>
      <c r="BS317" s="27">
        <f t="shared" si="167"/>
        <v>0</v>
      </c>
      <c r="BT317" s="15">
        <v>1</v>
      </c>
      <c r="BU317" s="15">
        <v>1</v>
      </c>
      <c r="BV317" s="15">
        <v>1</v>
      </c>
      <c r="BW317" s="15">
        <v>1</v>
      </c>
      <c r="BX317" s="15">
        <v>1</v>
      </c>
      <c r="BY317" s="15">
        <f t="shared" si="168"/>
        <v>1</v>
      </c>
      <c r="BZ317" s="15">
        <v>1</v>
      </c>
      <c r="CA317" s="15">
        <f t="shared" si="169"/>
        <v>1</v>
      </c>
      <c r="CB317" s="15">
        <v>2</v>
      </c>
      <c r="CC317" s="15">
        <f t="shared" si="170"/>
        <v>0</v>
      </c>
      <c r="CD317" s="15">
        <f t="shared" si="171"/>
        <v>0</v>
      </c>
      <c r="CE317" s="15">
        <v>2</v>
      </c>
      <c r="CF317" s="15">
        <v>15</v>
      </c>
      <c r="CG317" s="15">
        <v>3</v>
      </c>
      <c r="CH317" s="15">
        <v>4</v>
      </c>
      <c r="CI317" s="15">
        <v>1</v>
      </c>
      <c r="CJ317" s="15">
        <v>1</v>
      </c>
      <c r="CK317" s="15">
        <v>1</v>
      </c>
      <c r="CL317" s="15">
        <v>1</v>
      </c>
      <c r="CN317" s="15">
        <v>1</v>
      </c>
      <c r="CP317" s="15">
        <v>1</v>
      </c>
      <c r="CR317" s="15">
        <v>1</v>
      </c>
      <c r="CZ317" s="15">
        <v>2</v>
      </c>
      <c r="DA317" s="15">
        <v>3</v>
      </c>
      <c r="DB317" s="15">
        <v>1</v>
      </c>
      <c r="DC317" s="15">
        <v>3</v>
      </c>
      <c r="DF317" s="15">
        <v>3</v>
      </c>
      <c r="DG317" s="15">
        <v>3</v>
      </c>
      <c r="DL317" s="27">
        <v>5</v>
      </c>
      <c r="DM317" s="27">
        <v>5</v>
      </c>
      <c r="DN317" s="27">
        <v>5</v>
      </c>
      <c r="DO317" s="27">
        <v>5</v>
      </c>
      <c r="DP317" s="27">
        <v>5</v>
      </c>
      <c r="DQ317" s="27">
        <v>5</v>
      </c>
      <c r="DR317" s="27">
        <f t="shared" si="148"/>
        <v>5</v>
      </c>
      <c r="DS317" s="15">
        <f t="shared" si="174"/>
        <v>2.1388888888888893</v>
      </c>
    </row>
    <row r="318" spans="1:123" x14ac:dyDescent="0.2">
      <c r="A318" s="15">
        <v>159</v>
      </c>
      <c r="B318" s="15">
        <v>550</v>
      </c>
      <c r="C318" s="15">
        <v>1</v>
      </c>
      <c r="D318" s="15">
        <v>2</v>
      </c>
      <c r="E318" s="15">
        <f t="shared" si="149"/>
        <v>1</v>
      </c>
      <c r="F318" s="15">
        <f t="shared" si="150"/>
        <v>0</v>
      </c>
      <c r="G318" s="15">
        <f t="shared" si="151"/>
        <v>0</v>
      </c>
      <c r="H318" s="15">
        <f t="shared" si="152"/>
        <v>0</v>
      </c>
      <c r="I318" s="15">
        <v>0</v>
      </c>
      <c r="J318" s="15">
        <v>48</v>
      </c>
      <c r="K318" s="15">
        <v>3</v>
      </c>
      <c r="L318" s="15">
        <f t="shared" si="153"/>
        <v>0</v>
      </c>
      <c r="M318" s="15">
        <f t="shared" si="154"/>
        <v>1</v>
      </c>
      <c r="N318" s="15">
        <f t="shared" si="155"/>
        <v>0</v>
      </c>
      <c r="O318" s="15">
        <f t="shared" si="156"/>
        <v>0</v>
      </c>
      <c r="P318" s="15">
        <f t="shared" si="157"/>
        <v>0</v>
      </c>
      <c r="Q318" s="15">
        <v>2</v>
      </c>
      <c r="R318" s="15">
        <v>5</v>
      </c>
      <c r="S318" s="15">
        <v>20</v>
      </c>
      <c r="T318" s="15">
        <v>0</v>
      </c>
      <c r="U318" s="15">
        <v>1</v>
      </c>
      <c r="V318" s="15">
        <v>1</v>
      </c>
      <c r="W318" s="15">
        <v>180000</v>
      </c>
      <c r="X318" s="15">
        <v>1</v>
      </c>
      <c r="Y318" s="15">
        <v>1</v>
      </c>
      <c r="Z318" s="15">
        <v>0</v>
      </c>
      <c r="AA318" s="15">
        <f t="shared" si="146"/>
        <v>25.25</v>
      </c>
      <c r="AB318" s="193">
        <f t="shared" si="172"/>
        <v>1881.0810810810813</v>
      </c>
      <c r="AC318" s="15">
        <v>1</v>
      </c>
      <c r="AD318" s="15">
        <v>1</v>
      </c>
      <c r="AE318" s="15">
        <v>17</v>
      </c>
      <c r="AF318" s="15">
        <v>10000</v>
      </c>
      <c r="AG318" s="15">
        <f t="shared" si="158"/>
        <v>10000</v>
      </c>
      <c r="AH318" s="15">
        <v>9</v>
      </c>
      <c r="AI318" s="27">
        <f t="shared" si="159"/>
        <v>588.23529411764707</v>
      </c>
      <c r="AM318" s="15">
        <f t="shared" si="160"/>
        <v>0</v>
      </c>
      <c r="AP318" s="15">
        <f t="shared" si="161"/>
        <v>10000</v>
      </c>
      <c r="AQ318" s="172">
        <f t="shared" si="147"/>
        <v>588.23529411764707</v>
      </c>
      <c r="AR318" s="27">
        <f t="shared" si="162"/>
        <v>0.45945945945945948</v>
      </c>
      <c r="AS318" s="172">
        <f t="shared" si="163"/>
        <v>270.27027027027032</v>
      </c>
      <c r="AT318" s="15">
        <v>9</v>
      </c>
      <c r="AU318" s="15">
        <v>1</v>
      </c>
      <c r="AV318" s="15">
        <v>8</v>
      </c>
      <c r="AW318" s="15">
        <v>2000</v>
      </c>
      <c r="AX318" s="15">
        <f t="shared" si="173"/>
        <v>2000</v>
      </c>
      <c r="AY318" s="15">
        <v>140</v>
      </c>
      <c r="AZ318" s="15">
        <v>250</v>
      </c>
      <c r="BG318" s="15">
        <f t="shared" si="175"/>
        <v>2000</v>
      </c>
      <c r="BH318" s="15">
        <f t="shared" si="176"/>
        <v>250</v>
      </c>
      <c r="BI318" s="27">
        <f t="shared" si="164"/>
        <v>0.21621621621621623</v>
      </c>
      <c r="BJ318" s="27">
        <f t="shared" si="165"/>
        <v>54.054054054054056</v>
      </c>
      <c r="BK318" s="15">
        <v>8</v>
      </c>
      <c r="BL318" s="15">
        <v>12</v>
      </c>
      <c r="BM318" s="15">
        <v>0.25</v>
      </c>
      <c r="BN318" s="15">
        <v>100</v>
      </c>
      <c r="BO318" s="15">
        <f t="shared" ref="BO318:BO319" si="177">$BN318*$BL318</f>
        <v>1200</v>
      </c>
      <c r="BP318" s="15">
        <v>10</v>
      </c>
      <c r="BQ318" s="15">
        <f t="shared" ref="BQ318" si="178">$BO318/$BM318</f>
        <v>4800</v>
      </c>
      <c r="BR318" s="27">
        <f t="shared" si="166"/>
        <v>0.32432432432432434</v>
      </c>
      <c r="BS318" s="27">
        <f t="shared" si="167"/>
        <v>1556.7567567567569</v>
      </c>
      <c r="BT318" s="15">
        <v>3</v>
      </c>
      <c r="BU318" s="15">
        <v>3.3333333333333335</v>
      </c>
      <c r="BV318" s="15">
        <v>3</v>
      </c>
      <c r="BW318" s="15">
        <v>2.5</v>
      </c>
      <c r="BX318" s="15">
        <v>4.5</v>
      </c>
      <c r="BY318" s="15">
        <f t="shared" si="168"/>
        <v>3.2666666666666671</v>
      </c>
      <c r="BZ318" s="15">
        <v>2</v>
      </c>
      <c r="CA318" s="15">
        <f t="shared" si="169"/>
        <v>1</v>
      </c>
      <c r="CB318" s="15">
        <v>1</v>
      </c>
      <c r="CC318" s="15">
        <f t="shared" si="170"/>
        <v>0</v>
      </c>
      <c r="CD318" s="15">
        <f t="shared" si="171"/>
        <v>0</v>
      </c>
      <c r="CE318" s="15">
        <v>2</v>
      </c>
      <c r="CF318" s="15">
        <v>15</v>
      </c>
      <c r="CG318" s="15">
        <v>2</v>
      </c>
      <c r="CH318" s="15">
        <v>3</v>
      </c>
      <c r="CI318" s="15">
        <v>2</v>
      </c>
      <c r="CJ318" s="15">
        <v>1</v>
      </c>
      <c r="CK318" s="15">
        <v>1</v>
      </c>
      <c r="CL318" s="15">
        <v>0</v>
      </c>
      <c r="CM318" s="15">
        <v>3</v>
      </c>
      <c r="CN318" s="15">
        <v>1</v>
      </c>
      <c r="CP318" s="15">
        <v>0</v>
      </c>
      <c r="CQ318" s="15">
        <v>3</v>
      </c>
      <c r="CR318" s="15">
        <v>0</v>
      </c>
      <c r="DB318" s="15">
        <v>1</v>
      </c>
      <c r="DC318" s="15">
        <v>1</v>
      </c>
      <c r="DD318" s="15">
        <v>2</v>
      </c>
      <c r="DE318" s="15">
        <v>1</v>
      </c>
      <c r="DF318" s="15">
        <v>3</v>
      </c>
      <c r="DG318" s="15">
        <v>1</v>
      </c>
      <c r="DL318" s="15">
        <v>3</v>
      </c>
      <c r="DM318" s="15">
        <v>3</v>
      </c>
      <c r="DN318" s="15">
        <v>2.5</v>
      </c>
      <c r="DO318" s="15">
        <v>3</v>
      </c>
      <c r="DP318" s="15">
        <v>2.6666666666666665</v>
      </c>
      <c r="DQ318" s="15">
        <v>3</v>
      </c>
      <c r="DR318" s="27">
        <f t="shared" si="148"/>
        <v>2.8611111111111107</v>
      </c>
      <c r="DS318" s="15">
        <f t="shared" si="174"/>
        <v>9.9999999999999645E-2</v>
      </c>
    </row>
    <row r="319" spans="1:123" x14ac:dyDescent="0.2">
      <c r="A319" s="15">
        <v>159</v>
      </c>
      <c r="B319" s="15">
        <v>550</v>
      </c>
      <c r="C319" s="15">
        <v>1</v>
      </c>
      <c r="D319" s="15">
        <v>2</v>
      </c>
      <c r="E319" s="15">
        <f t="shared" si="149"/>
        <v>1</v>
      </c>
      <c r="F319" s="15">
        <f t="shared" si="150"/>
        <v>0</v>
      </c>
      <c r="G319" s="15">
        <f t="shared" si="151"/>
        <v>0</v>
      </c>
      <c r="H319" s="15">
        <f t="shared" si="152"/>
        <v>0</v>
      </c>
      <c r="I319" s="15">
        <v>0</v>
      </c>
      <c r="J319" s="15">
        <v>48</v>
      </c>
      <c r="K319" s="15">
        <v>3</v>
      </c>
      <c r="L319" s="15">
        <f t="shared" si="153"/>
        <v>0</v>
      </c>
      <c r="M319" s="15">
        <f t="shared" si="154"/>
        <v>1</v>
      </c>
      <c r="N319" s="15">
        <f t="shared" si="155"/>
        <v>0</v>
      </c>
      <c r="O319" s="15">
        <f t="shared" si="156"/>
        <v>0</v>
      </c>
      <c r="P319" s="15">
        <f t="shared" si="157"/>
        <v>0</v>
      </c>
      <c r="Q319" s="15">
        <v>2</v>
      </c>
      <c r="R319" s="15">
        <v>5</v>
      </c>
      <c r="S319" s="15">
        <v>20</v>
      </c>
      <c r="T319" s="15">
        <v>0</v>
      </c>
      <c r="U319" s="15">
        <v>1</v>
      </c>
      <c r="V319" s="15">
        <v>1</v>
      </c>
      <c r="W319" s="15">
        <v>180000</v>
      </c>
      <c r="X319" s="15">
        <v>1</v>
      </c>
      <c r="Y319" s="15">
        <v>0</v>
      </c>
      <c r="Z319" s="15">
        <v>0</v>
      </c>
      <c r="AA319" s="15">
        <f t="shared" si="146"/>
        <v>25</v>
      </c>
      <c r="AB319" s="193">
        <f t="shared" si="172"/>
        <v>480.00000000000006</v>
      </c>
      <c r="AC319" s="159">
        <v>1</v>
      </c>
      <c r="AD319" s="159">
        <v>1</v>
      </c>
      <c r="AE319" s="159">
        <v>17</v>
      </c>
      <c r="AF319" s="159">
        <v>10000</v>
      </c>
      <c r="AG319" s="159">
        <f t="shared" si="158"/>
        <v>10000</v>
      </c>
      <c r="AH319" s="159">
        <v>9</v>
      </c>
      <c r="AI319" s="171">
        <f t="shared" si="159"/>
        <v>588.23529411764707</v>
      </c>
      <c r="AM319" s="15">
        <f t="shared" si="160"/>
        <v>0</v>
      </c>
      <c r="AP319" s="15">
        <f t="shared" si="161"/>
        <v>10000</v>
      </c>
      <c r="AQ319" s="172">
        <f t="shared" si="147"/>
        <v>588.23529411764707</v>
      </c>
      <c r="AR319" s="27">
        <f t="shared" si="162"/>
        <v>0.68</v>
      </c>
      <c r="AS319" s="172">
        <f t="shared" si="163"/>
        <v>400.00000000000006</v>
      </c>
      <c r="AT319" s="15">
        <v>9</v>
      </c>
      <c r="AU319" s="15">
        <v>1</v>
      </c>
      <c r="AV319" s="15">
        <v>8</v>
      </c>
      <c r="AW319" s="15">
        <v>2000</v>
      </c>
      <c r="AX319" s="15">
        <f t="shared" si="173"/>
        <v>2000</v>
      </c>
      <c r="AY319" s="15">
        <v>140</v>
      </c>
      <c r="BG319" s="15">
        <f t="shared" si="175"/>
        <v>2000</v>
      </c>
      <c r="BH319" s="15">
        <f t="shared" si="176"/>
        <v>250</v>
      </c>
      <c r="BI319" s="27">
        <f t="shared" si="164"/>
        <v>0.32</v>
      </c>
      <c r="BJ319" s="27">
        <f t="shared" si="165"/>
        <v>80</v>
      </c>
      <c r="BK319" s="15">
        <v>0</v>
      </c>
      <c r="BL319" s="15">
        <v>0</v>
      </c>
      <c r="BM319" s="15">
        <v>0</v>
      </c>
      <c r="BN319" s="15">
        <v>0</v>
      </c>
      <c r="BO319" s="15">
        <f t="shared" si="177"/>
        <v>0</v>
      </c>
      <c r="BP319" s="15">
        <v>0</v>
      </c>
      <c r="BQ319" s="15">
        <v>0</v>
      </c>
      <c r="BR319" s="27">
        <f t="shared" si="166"/>
        <v>0</v>
      </c>
      <c r="BS319" s="27">
        <f t="shared" si="167"/>
        <v>0</v>
      </c>
      <c r="BT319" s="15">
        <v>3</v>
      </c>
      <c r="BU319" s="15">
        <v>3.3333333333333335</v>
      </c>
      <c r="BV319" s="15">
        <v>3</v>
      </c>
      <c r="BW319" s="15">
        <v>2.5</v>
      </c>
      <c r="BX319" s="15">
        <v>4.5</v>
      </c>
      <c r="BY319" s="15">
        <f t="shared" si="168"/>
        <v>3.2666666666666671</v>
      </c>
      <c r="BZ319" s="15">
        <v>2</v>
      </c>
      <c r="CA319" s="15">
        <f t="shared" si="169"/>
        <v>1</v>
      </c>
      <c r="CB319" s="15">
        <v>1</v>
      </c>
      <c r="CC319" s="15">
        <f t="shared" si="170"/>
        <v>0</v>
      </c>
      <c r="CD319" s="15">
        <f t="shared" si="171"/>
        <v>0</v>
      </c>
      <c r="CE319" s="15">
        <v>2</v>
      </c>
      <c r="CF319" s="15">
        <v>15</v>
      </c>
      <c r="CG319" s="15">
        <v>2</v>
      </c>
      <c r="CH319" s="15">
        <v>3</v>
      </c>
      <c r="CI319" s="15">
        <v>2</v>
      </c>
      <c r="CJ319" s="15">
        <v>1</v>
      </c>
      <c r="CK319" s="15">
        <v>1</v>
      </c>
      <c r="CL319" s="15">
        <v>0</v>
      </c>
      <c r="CM319" s="15">
        <v>3</v>
      </c>
      <c r="CN319" s="15">
        <v>1</v>
      </c>
      <c r="CP319" s="15">
        <v>0</v>
      </c>
      <c r="CQ319" s="15">
        <v>3</v>
      </c>
      <c r="CR319" s="15">
        <v>0</v>
      </c>
      <c r="DB319" s="15">
        <v>1</v>
      </c>
      <c r="DC319" s="15">
        <v>1</v>
      </c>
      <c r="DD319" s="15">
        <v>2</v>
      </c>
      <c r="DE319" s="15">
        <v>1</v>
      </c>
      <c r="DF319" s="15">
        <v>3</v>
      </c>
      <c r="DG319" s="15">
        <v>1</v>
      </c>
      <c r="DL319" s="27">
        <v>2.4</v>
      </c>
      <c r="DM319" s="27">
        <v>3</v>
      </c>
      <c r="DN319" s="27">
        <v>2.5</v>
      </c>
      <c r="DO319" s="27">
        <v>3</v>
      </c>
      <c r="DP319" s="27">
        <v>2.6666666666666665</v>
      </c>
      <c r="DQ319" s="27">
        <v>3</v>
      </c>
      <c r="DR319" s="27">
        <f t="shared" si="148"/>
        <v>2.7611111111111111</v>
      </c>
      <c r="DS319" s="15">
        <f t="shared" si="174"/>
        <v>-1.5333333333333332</v>
      </c>
    </row>
    <row r="320" spans="1:123" x14ac:dyDescent="0.2">
      <c r="A320" s="15">
        <v>160</v>
      </c>
      <c r="B320" s="15">
        <v>551</v>
      </c>
      <c r="C320" s="15">
        <v>1</v>
      </c>
      <c r="D320" s="15">
        <v>2</v>
      </c>
      <c r="E320" s="15">
        <f t="shared" si="149"/>
        <v>1</v>
      </c>
      <c r="F320" s="15">
        <f t="shared" si="150"/>
        <v>0</v>
      </c>
      <c r="G320" s="15">
        <f t="shared" si="151"/>
        <v>0</v>
      </c>
      <c r="H320" s="15">
        <f t="shared" si="152"/>
        <v>0</v>
      </c>
      <c r="I320" s="15">
        <v>1</v>
      </c>
      <c r="J320" s="15">
        <v>56</v>
      </c>
      <c r="K320" s="15">
        <v>3</v>
      </c>
      <c r="L320" s="15">
        <f t="shared" si="153"/>
        <v>0</v>
      </c>
      <c r="M320" s="15">
        <f t="shared" si="154"/>
        <v>1</v>
      </c>
      <c r="N320" s="15">
        <f t="shared" si="155"/>
        <v>0</v>
      </c>
      <c r="O320" s="15">
        <f t="shared" si="156"/>
        <v>0</v>
      </c>
      <c r="P320" s="15">
        <f t="shared" si="157"/>
        <v>0</v>
      </c>
      <c r="Q320" s="15">
        <v>2</v>
      </c>
      <c r="R320" s="15">
        <v>4</v>
      </c>
      <c r="S320" s="15">
        <v>20</v>
      </c>
      <c r="T320" s="15">
        <v>1</v>
      </c>
      <c r="U320" s="15">
        <v>1</v>
      </c>
      <c r="V320" s="15">
        <v>1</v>
      </c>
      <c r="W320" s="15">
        <v>10000</v>
      </c>
      <c r="X320" s="15">
        <v>1</v>
      </c>
      <c r="Y320" s="15">
        <v>1</v>
      </c>
      <c r="Z320" s="15">
        <v>1</v>
      </c>
      <c r="AA320" s="15">
        <f t="shared" si="146"/>
        <v>3</v>
      </c>
      <c r="AB320" s="193">
        <f t="shared" si="172"/>
        <v>2133.3333333333335</v>
      </c>
      <c r="AC320" s="15">
        <v>1</v>
      </c>
      <c r="AD320" s="15">
        <v>1</v>
      </c>
      <c r="AE320" s="15">
        <v>3</v>
      </c>
      <c r="AF320" s="15">
        <v>6400</v>
      </c>
      <c r="AG320" s="15">
        <f t="shared" si="158"/>
        <v>6400</v>
      </c>
      <c r="AH320" s="15">
        <v>9</v>
      </c>
      <c r="AI320" s="27">
        <f t="shared" si="159"/>
        <v>2133.3333333333335</v>
      </c>
      <c r="AM320" s="15">
        <f t="shared" si="160"/>
        <v>0</v>
      </c>
      <c r="AP320" s="15">
        <f t="shared" si="161"/>
        <v>6400</v>
      </c>
      <c r="AQ320" s="172">
        <f t="shared" si="147"/>
        <v>2133.3333333333335</v>
      </c>
      <c r="AR320" s="27">
        <f t="shared" si="162"/>
        <v>1</v>
      </c>
      <c r="AS320" s="172">
        <f t="shared" si="163"/>
        <v>2133.3333333333335</v>
      </c>
      <c r="AX320" s="15">
        <f t="shared" si="173"/>
        <v>0</v>
      </c>
      <c r="BI320" s="27">
        <f t="shared" si="164"/>
        <v>0</v>
      </c>
      <c r="BJ320" s="27">
        <f t="shared" si="165"/>
        <v>0</v>
      </c>
      <c r="BR320" s="27">
        <f t="shared" si="166"/>
        <v>0</v>
      </c>
      <c r="BS320" s="27">
        <f t="shared" si="167"/>
        <v>0</v>
      </c>
      <c r="BT320" s="15">
        <v>1.75</v>
      </c>
      <c r="BU320" s="15">
        <v>1.6666666666666667</v>
      </c>
      <c r="BV320" s="15">
        <v>1.3333333333333333</v>
      </c>
      <c r="BW320" s="15">
        <v>1.5</v>
      </c>
      <c r="BX320" s="15">
        <v>5</v>
      </c>
      <c r="BY320" s="15">
        <f t="shared" si="168"/>
        <v>2.25</v>
      </c>
      <c r="BZ320" s="15">
        <v>1</v>
      </c>
      <c r="CA320" s="15">
        <f t="shared" si="169"/>
        <v>1</v>
      </c>
      <c r="CB320" s="15">
        <v>1</v>
      </c>
      <c r="CC320" s="15">
        <f t="shared" si="170"/>
        <v>0</v>
      </c>
      <c r="CD320" s="15">
        <f t="shared" si="171"/>
        <v>0</v>
      </c>
      <c r="CE320" s="15">
        <v>3</v>
      </c>
      <c r="CF320" s="15">
        <v>20</v>
      </c>
      <c r="CG320" s="15">
        <v>1</v>
      </c>
      <c r="CH320" s="15">
        <v>4</v>
      </c>
      <c r="CI320" s="15">
        <v>5</v>
      </c>
      <c r="CJ320" s="15">
        <v>1</v>
      </c>
      <c r="CK320" s="15">
        <v>1</v>
      </c>
      <c r="CL320" s="15">
        <v>1</v>
      </c>
      <c r="CN320" s="15">
        <v>1</v>
      </c>
      <c r="CP320" s="15">
        <v>1</v>
      </c>
      <c r="CR320" s="15">
        <v>1</v>
      </c>
      <c r="CZ320" s="15">
        <v>3</v>
      </c>
      <c r="DA320" s="15">
        <v>1</v>
      </c>
      <c r="DB320" s="15">
        <v>1</v>
      </c>
      <c r="DC320" s="15">
        <v>3</v>
      </c>
      <c r="DD320" s="15">
        <v>3</v>
      </c>
      <c r="DE320" s="15">
        <v>3</v>
      </c>
      <c r="DF320" s="15">
        <v>3</v>
      </c>
      <c r="DG320" s="15">
        <v>3</v>
      </c>
      <c r="DL320" s="15">
        <v>4.8</v>
      </c>
      <c r="DM320" s="15">
        <v>4.333333333333333</v>
      </c>
      <c r="DN320" s="15">
        <v>4</v>
      </c>
      <c r="DO320" s="15">
        <v>4.8</v>
      </c>
      <c r="DP320" s="15">
        <v>4.333333333333333</v>
      </c>
      <c r="DQ320" s="15">
        <v>3.5</v>
      </c>
      <c r="DR320" s="27">
        <f t="shared" si="148"/>
        <v>4.2944444444444443</v>
      </c>
      <c r="DS320" s="15">
        <f t="shared" si="174"/>
        <v>8.3333333333337478E-3</v>
      </c>
    </row>
    <row r="321" spans="1:123" x14ac:dyDescent="0.2">
      <c r="A321" s="15">
        <v>160</v>
      </c>
      <c r="B321" s="15">
        <v>551</v>
      </c>
      <c r="C321" s="15">
        <v>1</v>
      </c>
      <c r="D321" s="15">
        <v>2</v>
      </c>
      <c r="E321" s="15">
        <f t="shared" si="149"/>
        <v>1</v>
      </c>
      <c r="F321" s="15">
        <f t="shared" si="150"/>
        <v>0</v>
      </c>
      <c r="G321" s="15">
        <f t="shared" si="151"/>
        <v>0</v>
      </c>
      <c r="H321" s="15">
        <f t="shared" si="152"/>
        <v>0</v>
      </c>
      <c r="I321" s="15">
        <v>1</v>
      </c>
      <c r="J321" s="15">
        <v>56</v>
      </c>
      <c r="K321" s="15">
        <v>3</v>
      </c>
      <c r="L321" s="15">
        <f t="shared" si="153"/>
        <v>0</v>
      </c>
      <c r="M321" s="15">
        <f t="shared" si="154"/>
        <v>1</v>
      </c>
      <c r="N321" s="15">
        <f t="shared" si="155"/>
        <v>0</v>
      </c>
      <c r="O321" s="15">
        <f t="shared" si="156"/>
        <v>0</v>
      </c>
      <c r="P321" s="15">
        <f t="shared" si="157"/>
        <v>0</v>
      </c>
      <c r="Q321" s="15">
        <v>2</v>
      </c>
      <c r="R321" s="15">
        <v>4</v>
      </c>
      <c r="S321" s="15">
        <v>20</v>
      </c>
      <c r="T321" s="15">
        <v>1</v>
      </c>
      <c r="U321" s="15">
        <v>1</v>
      </c>
      <c r="V321" s="15">
        <v>1</v>
      </c>
      <c r="W321" s="15">
        <v>10000</v>
      </c>
      <c r="X321" s="15">
        <v>1</v>
      </c>
      <c r="Y321" s="15">
        <v>0</v>
      </c>
      <c r="Z321" s="15">
        <v>1</v>
      </c>
      <c r="AA321" s="15">
        <f t="shared" si="146"/>
        <v>3</v>
      </c>
      <c r="AB321" s="193">
        <f t="shared" si="172"/>
        <v>2133.3333333333335</v>
      </c>
      <c r="AC321" s="159">
        <v>1</v>
      </c>
      <c r="AD321" s="159">
        <v>1</v>
      </c>
      <c r="AE321" s="159">
        <v>3</v>
      </c>
      <c r="AF321" s="159">
        <v>6400</v>
      </c>
      <c r="AG321" s="159">
        <f t="shared" si="158"/>
        <v>6400</v>
      </c>
      <c r="AH321" s="159">
        <v>9</v>
      </c>
      <c r="AI321" s="171">
        <f t="shared" si="159"/>
        <v>2133.3333333333335</v>
      </c>
      <c r="AM321" s="15">
        <f t="shared" si="160"/>
        <v>0</v>
      </c>
      <c r="AP321" s="15">
        <f t="shared" si="161"/>
        <v>6400</v>
      </c>
      <c r="AQ321" s="172">
        <f t="shared" si="147"/>
        <v>2133.3333333333335</v>
      </c>
      <c r="AR321" s="27">
        <f t="shared" si="162"/>
        <v>1</v>
      </c>
      <c r="AS321" s="172">
        <f t="shared" si="163"/>
        <v>2133.3333333333335</v>
      </c>
      <c r="AX321" s="15">
        <f t="shared" si="173"/>
        <v>0</v>
      </c>
      <c r="BI321" s="27">
        <f t="shared" si="164"/>
        <v>0</v>
      </c>
      <c r="BJ321" s="27">
        <f t="shared" si="165"/>
        <v>0</v>
      </c>
      <c r="BR321" s="27">
        <f t="shared" si="166"/>
        <v>0</v>
      </c>
      <c r="BS321" s="27">
        <f t="shared" si="167"/>
        <v>0</v>
      </c>
      <c r="BT321" s="15">
        <v>1.75</v>
      </c>
      <c r="BU321" s="15">
        <v>1.6666666666666667</v>
      </c>
      <c r="BV321" s="15">
        <v>1.3333333333333333</v>
      </c>
      <c r="BW321" s="15">
        <v>1.5</v>
      </c>
      <c r="BX321" s="15">
        <v>5</v>
      </c>
      <c r="BY321" s="15">
        <f t="shared" si="168"/>
        <v>2.25</v>
      </c>
      <c r="BZ321" s="15">
        <v>1</v>
      </c>
      <c r="CA321" s="15">
        <f t="shared" si="169"/>
        <v>1</v>
      </c>
      <c r="CB321" s="15">
        <v>1</v>
      </c>
      <c r="CC321" s="15">
        <f t="shared" si="170"/>
        <v>0</v>
      </c>
      <c r="CD321" s="15">
        <f t="shared" si="171"/>
        <v>0</v>
      </c>
      <c r="CE321" s="15">
        <v>3</v>
      </c>
      <c r="CF321" s="15">
        <v>20</v>
      </c>
      <c r="CG321" s="15">
        <v>1</v>
      </c>
      <c r="CH321" s="15">
        <v>4</v>
      </c>
      <c r="CI321" s="15">
        <v>5</v>
      </c>
      <c r="CJ321" s="15">
        <v>1</v>
      </c>
      <c r="CK321" s="15">
        <v>1</v>
      </c>
      <c r="CL321" s="15">
        <v>1</v>
      </c>
      <c r="CN321" s="15">
        <v>1</v>
      </c>
      <c r="CP321" s="15">
        <v>1</v>
      </c>
      <c r="CR321" s="15">
        <v>1</v>
      </c>
      <c r="CZ321" s="15">
        <v>3</v>
      </c>
      <c r="DA321" s="15">
        <v>1</v>
      </c>
      <c r="DB321" s="15">
        <v>1</v>
      </c>
      <c r="DC321" s="15">
        <v>3</v>
      </c>
      <c r="DD321" s="15">
        <v>3</v>
      </c>
      <c r="DE321" s="15">
        <v>3</v>
      </c>
      <c r="DF321" s="15">
        <v>3</v>
      </c>
      <c r="DG321" s="15">
        <v>3</v>
      </c>
      <c r="DL321" s="27">
        <v>4.8</v>
      </c>
      <c r="DM321" s="27">
        <v>4.333333333333333</v>
      </c>
      <c r="DN321" s="27">
        <v>4.75</v>
      </c>
      <c r="DO321" s="27">
        <v>4</v>
      </c>
      <c r="DP321" s="27">
        <v>4.333333333333333</v>
      </c>
      <c r="DQ321" s="27">
        <v>3.5</v>
      </c>
      <c r="DR321" s="27">
        <f t="shared" si="148"/>
        <v>4.2861111111111105</v>
      </c>
      <c r="DS321" s="15">
        <f t="shared" si="174"/>
        <v>-1.3888888888889284E-2</v>
      </c>
    </row>
    <row r="322" spans="1:123" x14ac:dyDescent="0.2">
      <c r="A322" s="15">
        <v>161</v>
      </c>
      <c r="B322" s="15">
        <v>553</v>
      </c>
      <c r="C322" s="15">
        <v>1</v>
      </c>
      <c r="D322" s="15">
        <v>2</v>
      </c>
      <c r="E322" s="15">
        <f t="shared" si="149"/>
        <v>1</v>
      </c>
      <c r="F322" s="15">
        <f t="shared" si="150"/>
        <v>0</v>
      </c>
      <c r="G322" s="15">
        <f t="shared" si="151"/>
        <v>0</v>
      </c>
      <c r="H322" s="15">
        <f t="shared" si="152"/>
        <v>0</v>
      </c>
      <c r="I322" s="15">
        <v>1</v>
      </c>
      <c r="J322" s="15">
        <v>47</v>
      </c>
      <c r="K322" s="15">
        <v>5</v>
      </c>
      <c r="L322" s="15">
        <f t="shared" si="153"/>
        <v>0</v>
      </c>
      <c r="M322" s="15">
        <f t="shared" si="154"/>
        <v>0</v>
      </c>
      <c r="N322" s="15">
        <f t="shared" si="155"/>
        <v>0</v>
      </c>
      <c r="O322" s="15">
        <f t="shared" si="156"/>
        <v>1</v>
      </c>
      <c r="P322" s="15">
        <f t="shared" si="157"/>
        <v>0</v>
      </c>
      <c r="Q322" s="15">
        <v>2</v>
      </c>
      <c r="R322" s="15">
        <v>3</v>
      </c>
      <c r="S322" s="15">
        <v>18</v>
      </c>
      <c r="T322" s="15">
        <v>0</v>
      </c>
      <c r="U322" s="15">
        <v>1</v>
      </c>
      <c r="V322" s="15">
        <v>1</v>
      </c>
      <c r="W322" s="15">
        <v>200000</v>
      </c>
      <c r="X322" s="15">
        <v>1</v>
      </c>
      <c r="Y322" s="15">
        <v>1</v>
      </c>
      <c r="Z322" s="15">
        <v>0</v>
      </c>
      <c r="AA322" s="15">
        <f t="shared" ref="AA322:AA385" si="179">SUM($AE322+$AV322+$BM322)</f>
        <v>19</v>
      </c>
      <c r="AB322" s="193">
        <f t="shared" si="172"/>
        <v>1210.5263157894735</v>
      </c>
      <c r="AC322" s="15">
        <v>1</v>
      </c>
      <c r="AD322" s="15">
        <v>1</v>
      </c>
      <c r="AE322" s="15">
        <v>16</v>
      </c>
      <c r="AF322" s="15">
        <v>8000</v>
      </c>
      <c r="AG322" s="15">
        <f t="shared" si="158"/>
        <v>8000</v>
      </c>
      <c r="AH322" s="15">
        <v>10</v>
      </c>
      <c r="AI322" s="27">
        <f t="shared" si="159"/>
        <v>500</v>
      </c>
      <c r="AM322" s="15">
        <f t="shared" si="160"/>
        <v>0</v>
      </c>
      <c r="AP322" s="15">
        <f t="shared" si="161"/>
        <v>8000</v>
      </c>
      <c r="AQ322" s="172">
        <f t="shared" ref="AQ322:AQ385" si="180">$AP322/$AE322</f>
        <v>500</v>
      </c>
      <c r="AR322" s="27">
        <f t="shared" si="162"/>
        <v>0.84210526315789469</v>
      </c>
      <c r="AS322" s="172">
        <f t="shared" si="163"/>
        <v>421.05263157894734</v>
      </c>
      <c r="AT322" s="15">
        <v>8</v>
      </c>
      <c r="AU322" s="15">
        <v>1</v>
      </c>
      <c r="AV322" s="15">
        <v>3</v>
      </c>
      <c r="AW322" s="15">
        <v>15000</v>
      </c>
      <c r="AX322" s="15">
        <f t="shared" si="173"/>
        <v>15000</v>
      </c>
      <c r="AY322" s="15">
        <v>20</v>
      </c>
      <c r="AZ322" s="15">
        <v>5000</v>
      </c>
      <c r="BG322" s="15">
        <f t="shared" si="175"/>
        <v>15000</v>
      </c>
      <c r="BH322" s="15">
        <f t="shared" si="176"/>
        <v>5000</v>
      </c>
      <c r="BI322" s="27">
        <f t="shared" si="164"/>
        <v>0.15789473684210525</v>
      </c>
      <c r="BJ322" s="27">
        <f t="shared" si="165"/>
        <v>789.47368421052624</v>
      </c>
      <c r="BR322" s="27">
        <f t="shared" si="166"/>
        <v>0</v>
      </c>
      <c r="BS322" s="27">
        <f t="shared" si="167"/>
        <v>0</v>
      </c>
      <c r="BT322" s="15">
        <v>3.75</v>
      </c>
      <c r="BU322" s="15">
        <v>5</v>
      </c>
      <c r="BV322" s="15">
        <v>4.666666666666667</v>
      </c>
      <c r="BW322" s="15">
        <v>2.5</v>
      </c>
      <c r="BX322" s="15">
        <v>5</v>
      </c>
      <c r="BY322" s="15">
        <f t="shared" si="168"/>
        <v>4.1833333333333336</v>
      </c>
      <c r="BZ322" s="15">
        <v>3</v>
      </c>
      <c r="CA322" s="15">
        <f t="shared" si="169"/>
        <v>1</v>
      </c>
      <c r="CB322" s="15">
        <v>3</v>
      </c>
      <c r="CC322" s="15">
        <f t="shared" si="170"/>
        <v>1</v>
      </c>
      <c r="CD322" s="15">
        <f t="shared" si="171"/>
        <v>0</v>
      </c>
      <c r="CE322" s="15">
        <v>4</v>
      </c>
      <c r="CF322" s="15">
        <v>10</v>
      </c>
      <c r="CG322" s="15">
        <v>1</v>
      </c>
      <c r="CH322" s="15">
        <v>2</v>
      </c>
      <c r="CI322" s="15">
        <v>1</v>
      </c>
      <c r="CJ322" s="15">
        <v>1</v>
      </c>
      <c r="CK322" s="15">
        <v>1</v>
      </c>
      <c r="CL322" s="15">
        <v>1</v>
      </c>
      <c r="CN322" s="15">
        <v>1</v>
      </c>
      <c r="CP322" s="15">
        <v>1</v>
      </c>
      <c r="CR322" s="15">
        <v>1</v>
      </c>
      <c r="DB322" s="15">
        <v>2</v>
      </c>
      <c r="DC322" s="15">
        <v>4</v>
      </c>
      <c r="DD322" s="15">
        <v>2</v>
      </c>
      <c r="DE322" s="15">
        <v>4</v>
      </c>
      <c r="DF322" s="15">
        <v>3</v>
      </c>
      <c r="DG322" s="15">
        <v>4</v>
      </c>
      <c r="DL322" s="15">
        <v>4.5999999999999996</v>
      </c>
      <c r="DM322" s="15">
        <v>4</v>
      </c>
      <c r="DN322" s="15">
        <v>4.25</v>
      </c>
      <c r="DO322" s="15">
        <v>4.2</v>
      </c>
      <c r="DP322" s="15">
        <v>4</v>
      </c>
      <c r="DQ322" s="15">
        <v>4.75</v>
      </c>
      <c r="DR322" s="27">
        <f t="shared" ref="DR322:DR385" si="181">AVERAGE($DL322:$DQ322)</f>
        <v>4.3</v>
      </c>
      <c r="DS322" s="15">
        <f t="shared" si="174"/>
        <v>0</v>
      </c>
    </row>
    <row r="323" spans="1:123" x14ac:dyDescent="0.2">
      <c r="A323" s="15">
        <v>161</v>
      </c>
      <c r="B323" s="15">
        <v>553</v>
      </c>
      <c r="C323" s="15">
        <v>1</v>
      </c>
      <c r="D323" s="15">
        <v>2</v>
      </c>
      <c r="E323" s="15">
        <f t="shared" ref="E323:E386" si="182">IF($D323=2,1,0)</f>
        <v>1</v>
      </c>
      <c r="F323" s="15">
        <f t="shared" ref="F323:F386" si="183">IF($D323=3,1,0)</f>
        <v>0</v>
      </c>
      <c r="G323" s="15">
        <f t="shared" ref="G323:G386" si="184">IF($D323=5,1,0)</f>
        <v>0</v>
      </c>
      <c r="H323" s="15">
        <f t="shared" ref="H323:H386" si="185">IF($D323=6,1,0)</f>
        <v>0</v>
      </c>
      <c r="I323" s="15">
        <v>1</v>
      </c>
      <c r="J323" s="15">
        <v>47</v>
      </c>
      <c r="K323" s="15">
        <v>5</v>
      </c>
      <c r="L323" s="15">
        <f t="shared" ref="L323:L386" si="186">IF($K323=2,1,0)</f>
        <v>0</v>
      </c>
      <c r="M323" s="15">
        <f t="shared" ref="M323:M386" si="187">IF($K323=3,1,0)</f>
        <v>0</v>
      </c>
      <c r="N323" s="15">
        <f t="shared" ref="N323:N386" si="188">IF($K323=4,1,0)</f>
        <v>0</v>
      </c>
      <c r="O323" s="15">
        <f t="shared" ref="O323:O386" si="189">IF($K323=5,1,0)</f>
        <v>1</v>
      </c>
      <c r="P323" s="15">
        <f t="shared" ref="P323:P386" si="190">IF($K323=6,1,0)</f>
        <v>0</v>
      </c>
      <c r="Q323" s="15">
        <v>2</v>
      </c>
      <c r="R323" s="15">
        <v>3</v>
      </c>
      <c r="S323" s="15">
        <v>18</v>
      </c>
      <c r="T323" s="15">
        <v>0</v>
      </c>
      <c r="U323" s="15">
        <v>1</v>
      </c>
      <c r="V323" s="15">
        <v>1</v>
      </c>
      <c r="W323" s="15">
        <v>200000</v>
      </c>
      <c r="X323" s="15">
        <v>1</v>
      </c>
      <c r="Y323" s="15">
        <v>0</v>
      </c>
      <c r="Z323" s="15">
        <v>0</v>
      </c>
      <c r="AA323" s="15">
        <f t="shared" si="179"/>
        <v>19</v>
      </c>
      <c r="AB323" s="193">
        <f t="shared" si="172"/>
        <v>1500</v>
      </c>
      <c r="AC323" s="159">
        <v>1</v>
      </c>
      <c r="AD323" s="159">
        <v>1</v>
      </c>
      <c r="AE323" s="159">
        <v>16</v>
      </c>
      <c r="AF323" s="159">
        <v>7500</v>
      </c>
      <c r="AG323" s="159">
        <f t="shared" ref="AG323:AG386" si="191">($AD323*$AF323)</f>
        <v>7500</v>
      </c>
      <c r="AH323" s="159">
        <v>12</v>
      </c>
      <c r="AI323" s="171">
        <f t="shared" ref="AI323:AI386" si="192">$AG323/$AE323</f>
        <v>468.75</v>
      </c>
      <c r="AM323" s="15">
        <f t="shared" ref="AM323:AM354" si="193">$AL323*$AJ323</f>
        <v>0</v>
      </c>
      <c r="AP323" s="15">
        <f t="shared" ref="AP323:AP386" si="194">$AG323+$AM323</f>
        <v>7500</v>
      </c>
      <c r="AQ323" s="172">
        <f t="shared" si="180"/>
        <v>468.75</v>
      </c>
      <c r="AR323" s="27">
        <f t="shared" ref="AR323:AR386" si="195">$AE323/($AE323+$AV323+$BL323)</f>
        <v>0.84210526315789469</v>
      </c>
      <c r="AS323" s="172">
        <f t="shared" ref="AS323:AS386" si="196">$AQ323*$AR323</f>
        <v>394.73684210526312</v>
      </c>
      <c r="AT323" s="15">
        <v>8</v>
      </c>
      <c r="AU323" s="15">
        <v>1</v>
      </c>
      <c r="AV323" s="15">
        <v>3</v>
      </c>
      <c r="AW323" s="15">
        <v>21000</v>
      </c>
      <c r="AX323" s="15">
        <f t="shared" si="173"/>
        <v>21000</v>
      </c>
      <c r="AY323" s="15">
        <v>5</v>
      </c>
      <c r="BG323" s="15">
        <f t="shared" si="175"/>
        <v>21000</v>
      </c>
      <c r="BH323" s="15">
        <f t="shared" si="176"/>
        <v>7000</v>
      </c>
      <c r="BI323" s="27">
        <f t="shared" ref="BI323:BI386" si="197">$AV323/($AE323+$AV323+$BL323)</f>
        <v>0.15789473684210525</v>
      </c>
      <c r="BJ323" s="27">
        <f t="shared" ref="BJ323:BJ386" si="198">$BH323*$BI323</f>
        <v>1105.2631578947369</v>
      </c>
      <c r="BR323" s="27">
        <f t="shared" ref="BR323:BR386" si="199">$BL323/($AE323+$AV323+$BL323)</f>
        <v>0</v>
      </c>
      <c r="BS323" s="27">
        <f t="shared" ref="BS323:BS386" si="200">$BQ323*$BR323</f>
        <v>0</v>
      </c>
      <c r="BT323" s="15">
        <v>3.75</v>
      </c>
      <c r="BU323" s="15">
        <v>5</v>
      </c>
      <c r="BV323" s="15">
        <v>4.666666666666667</v>
      </c>
      <c r="BW323" s="15">
        <v>2.5</v>
      </c>
      <c r="BX323" s="15">
        <v>5</v>
      </c>
      <c r="BY323" s="15">
        <f t="shared" ref="BY323:BY386" si="201">AVERAGE($BT323:$BX323)</f>
        <v>4.1833333333333336</v>
      </c>
      <c r="BZ323" s="15">
        <v>3</v>
      </c>
      <c r="CA323" s="15">
        <f t="shared" ref="CA323:CA386" si="202">IF($CB323=5,0,1)</f>
        <v>1</v>
      </c>
      <c r="CB323" s="15">
        <v>3</v>
      </c>
      <c r="CC323" s="15">
        <f t="shared" ref="CC323:CC383" si="203">IF($CB323=3,1,0)</f>
        <v>1</v>
      </c>
      <c r="CD323" s="15">
        <f t="shared" ref="CD323:CD383" si="204">IF($CB323=4,1,0)</f>
        <v>0</v>
      </c>
      <c r="CE323" s="15">
        <v>4</v>
      </c>
      <c r="CF323" s="15">
        <v>10</v>
      </c>
      <c r="CG323" s="15">
        <v>1</v>
      </c>
      <c r="CH323" s="15">
        <v>2</v>
      </c>
      <c r="CI323" s="15">
        <v>1</v>
      </c>
      <c r="CJ323" s="15">
        <v>1</v>
      </c>
      <c r="CK323" s="15">
        <v>1</v>
      </c>
      <c r="CL323" s="15">
        <v>1</v>
      </c>
      <c r="CN323" s="15">
        <v>1</v>
      </c>
      <c r="CP323" s="15">
        <v>1</v>
      </c>
      <c r="CR323" s="15">
        <v>1</v>
      </c>
      <c r="DB323" s="15">
        <v>2</v>
      </c>
      <c r="DC323" s="15">
        <v>4</v>
      </c>
      <c r="DD323" s="15">
        <v>2</v>
      </c>
      <c r="DE323" s="15">
        <v>4</v>
      </c>
      <c r="DF323" s="15">
        <v>3</v>
      </c>
      <c r="DG323" s="15">
        <v>4</v>
      </c>
      <c r="DL323" s="27">
        <v>4.5999999999999996</v>
      </c>
      <c r="DM323" s="27">
        <v>4</v>
      </c>
      <c r="DN323" s="27">
        <v>4.25</v>
      </c>
      <c r="DO323" s="27">
        <v>4.2</v>
      </c>
      <c r="DP323" s="27">
        <v>4</v>
      </c>
      <c r="DQ323" s="27">
        <v>4.75</v>
      </c>
      <c r="DR323" s="27">
        <f t="shared" si="181"/>
        <v>4.3</v>
      </c>
      <c r="DS323" s="15">
        <f t="shared" si="174"/>
        <v>0.17499999999999982</v>
      </c>
    </row>
    <row r="324" spans="1:123" x14ac:dyDescent="0.2">
      <c r="A324" s="15">
        <v>162</v>
      </c>
      <c r="B324" s="15">
        <v>554</v>
      </c>
      <c r="C324" s="15">
        <v>1</v>
      </c>
      <c r="D324" s="15">
        <v>2</v>
      </c>
      <c r="E324" s="15">
        <f t="shared" si="182"/>
        <v>1</v>
      </c>
      <c r="F324" s="15">
        <f t="shared" si="183"/>
        <v>0</v>
      </c>
      <c r="G324" s="15">
        <f t="shared" si="184"/>
        <v>0</v>
      </c>
      <c r="H324" s="15">
        <f t="shared" si="185"/>
        <v>0</v>
      </c>
      <c r="I324" s="15">
        <v>0</v>
      </c>
      <c r="J324" s="15">
        <v>43</v>
      </c>
      <c r="K324" s="15">
        <v>4</v>
      </c>
      <c r="L324" s="15">
        <f t="shared" si="186"/>
        <v>0</v>
      </c>
      <c r="M324" s="15">
        <f t="shared" si="187"/>
        <v>0</v>
      </c>
      <c r="N324" s="15">
        <f t="shared" si="188"/>
        <v>1</v>
      </c>
      <c r="O324" s="15">
        <f t="shared" si="189"/>
        <v>0</v>
      </c>
      <c r="P324" s="15">
        <f t="shared" si="190"/>
        <v>0</v>
      </c>
      <c r="Q324" s="15">
        <v>3</v>
      </c>
      <c r="R324" s="15">
        <v>4</v>
      </c>
      <c r="S324" s="15">
        <v>5</v>
      </c>
      <c r="T324" s="15">
        <v>1</v>
      </c>
      <c r="U324" s="15">
        <v>1</v>
      </c>
      <c r="V324" s="15">
        <v>1</v>
      </c>
      <c r="W324" s="15">
        <v>30000</v>
      </c>
      <c r="X324" s="15">
        <v>1</v>
      </c>
      <c r="Y324" s="15">
        <v>1</v>
      </c>
      <c r="Z324" s="15">
        <v>1</v>
      </c>
      <c r="AA324" s="15">
        <f t="shared" si="179"/>
        <v>0.5</v>
      </c>
      <c r="AB324" s="193">
        <f t="shared" si="172"/>
        <v>16000</v>
      </c>
      <c r="AC324" s="15">
        <v>8</v>
      </c>
      <c r="AD324" s="15">
        <v>1</v>
      </c>
      <c r="AE324" s="15">
        <v>0.5</v>
      </c>
      <c r="AF324" s="15">
        <v>8000</v>
      </c>
      <c r="AG324" s="15">
        <f t="shared" si="191"/>
        <v>8000</v>
      </c>
      <c r="AH324" s="15">
        <v>150</v>
      </c>
      <c r="AI324" s="27">
        <f t="shared" si="192"/>
        <v>16000</v>
      </c>
      <c r="AM324" s="15">
        <f t="shared" si="193"/>
        <v>0</v>
      </c>
      <c r="AP324" s="15">
        <f t="shared" si="194"/>
        <v>8000</v>
      </c>
      <c r="AQ324" s="172">
        <f t="shared" si="180"/>
        <v>16000</v>
      </c>
      <c r="AR324" s="27">
        <f t="shared" si="195"/>
        <v>1</v>
      </c>
      <c r="AS324" s="172">
        <f t="shared" si="196"/>
        <v>16000</v>
      </c>
      <c r="AX324" s="15">
        <f t="shared" si="173"/>
        <v>0</v>
      </c>
      <c r="BI324" s="27">
        <f t="shared" si="197"/>
        <v>0</v>
      </c>
      <c r="BJ324" s="27">
        <f t="shared" si="198"/>
        <v>0</v>
      </c>
      <c r="BR324" s="27">
        <f t="shared" si="199"/>
        <v>0</v>
      </c>
      <c r="BS324" s="27">
        <f t="shared" si="200"/>
        <v>0</v>
      </c>
      <c r="BT324" s="15">
        <v>4.25</v>
      </c>
      <c r="BU324" s="15">
        <v>3.6666666666666665</v>
      </c>
      <c r="BV324" s="15">
        <v>3</v>
      </c>
      <c r="BW324" s="15">
        <v>3</v>
      </c>
      <c r="BX324" s="15">
        <v>3.5</v>
      </c>
      <c r="BY324" s="15">
        <f t="shared" si="201"/>
        <v>3.4833333333333329</v>
      </c>
      <c r="BZ324" s="15">
        <v>4</v>
      </c>
      <c r="CA324" s="15">
        <f t="shared" si="202"/>
        <v>1</v>
      </c>
      <c r="CB324" s="15">
        <v>1</v>
      </c>
      <c r="CC324" s="15">
        <f t="shared" si="203"/>
        <v>0</v>
      </c>
      <c r="CD324" s="15">
        <f t="shared" si="204"/>
        <v>0</v>
      </c>
      <c r="CE324" s="15">
        <v>2</v>
      </c>
      <c r="CF324" s="15">
        <v>10</v>
      </c>
      <c r="CG324" s="15">
        <v>1</v>
      </c>
      <c r="CH324" s="15">
        <v>4</v>
      </c>
      <c r="CI324" s="15">
        <v>1</v>
      </c>
      <c r="CJ324" s="15">
        <v>1</v>
      </c>
      <c r="CK324" s="15">
        <v>1</v>
      </c>
      <c r="CL324" s="15">
        <v>1</v>
      </c>
      <c r="CN324" s="15">
        <v>1</v>
      </c>
      <c r="CP324" s="15">
        <v>1</v>
      </c>
      <c r="CR324" s="15">
        <v>1</v>
      </c>
      <c r="CZ324" s="15">
        <v>1</v>
      </c>
      <c r="DA324" s="15">
        <v>3</v>
      </c>
      <c r="DD324" s="15">
        <v>3</v>
      </c>
      <c r="DE324" s="15">
        <v>3</v>
      </c>
      <c r="DF324" s="15">
        <v>2</v>
      </c>
      <c r="DG324" s="15">
        <v>3</v>
      </c>
      <c r="DL324" s="15">
        <v>4</v>
      </c>
      <c r="DM324" s="15">
        <v>4</v>
      </c>
      <c r="DN324" s="15">
        <v>4.75</v>
      </c>
      <c r="DO324" s="15">
        <v>4</v>
      </c>
      <c r="DP324" s="15">
        <v>4</v>
      </c>
      <c r="DQ324" s="15">
        <v>4</v>
      </c>
      <c r="DR324" s="27">
        <f t="shared" si="181"/>
        <v>4.125</v>
      </c>
      <c r="DS324" s="15">
        <f t="shared" si="174"/>
        <v>1.0249999999999999</v>
      </c>
    </row>
    <row r="325" spans="1:123" x14ac:dyDescent="0.2">
      <c r="A325" s="15">
        <v>162</v>
      </c>
      <c r="B325" s="15">
        <v>554</v>
      </c>
      <c r="C325" s="15">
        <v>1</v>
      </c>
      <c r="D325" s="15">
        <v>2</v>
      </c>
      <c r="E325" s="15">
        <f t="shared" si="182"/>
        <v>1</v>
      </c>
      <c r="F325" s="15">
        <f t="shared" si="183"/>
        <v>0</v>
      </c>
      <c r="G325" s="15">
        <f t="shared" si="184"/>
        <v>0</v>
      </c>
      <c r="H325" s="15">
        <f t="shared" si="185"/>
        <v>0</v>
      </c>
      <c r="I325" s="15">
        <v>0</v>
      </c>
      <c r="J325" s="15">
        <v>43</v>
      </c>
      <c r="K325" s="15">
        <v>4</v>
      </c>
      <c r="L325" s="15">
        <f t="shared" si="186"/>
        <v>0</v>
      </c>
      <c r="M325" s="15">
        <f t="shared" si="187"/>
        <v>0</v>
      </c>
      <c r="N325" s="15">
        <f t="shared" si="188"/>
        <v>1</v>
      </c>
      <c r="O325" s="15">
        <f t="shared" si="189"/>
        <v>0</v>
      </c>
      <c r="P325" s="15">
        <f t="shared" si="190"/>
        <v>0</v>
      </c>
      <c r="Q325" s="15">
        <v>3</v>
      </c>
      <c r="R325" s="15">
        <v>4</v>
      </c>
      <c r="S325" s="15">
        <v>5</v>
      </c>
      <c r="T325" s="15">
        <v>1</v>
      </c>
      <c r="U325" s="15">
        <v>1</v>
      </c>
      <c r="V325" s="15">
        <v>1</v>
      </c>
      <c r="W325" s="15">
        <v>30000</v>
      </c>
      <c r="X325" s="15">
        <v>1</v>
      </c>
      <c r="Y325" s="15">
        <v>0</v>
      </c>
      <c r="Z325" s="15">
        <v>1</v>
      </c>
      <c r="AA325" s="15">
        <f t="shared" si="179"/>
        <v>0.5</v>
      </c>
      <c r="AB325" s="193">
        <f t="shared" ref="AB325:AB388" si="205">$AS325+$BJ325+$BS325</f>
        <v>16000</v>
      </c>
      <c r="AC325" s="159">
        <v>8</v>
      </c>
      <c r="AD325" s="159">
        <v>1</v>
      </c>
      <c r="AE325" s="159">
        <v>0.5</v>
      </c>
      <c r="AF325" s="159">
        <v>8000</v>
      </c>
      <c r="AG325" s="159">
        <f t="shared" si="191"/>
        <v>8000</v>
      </c>
      <c r="AH325" s="159">
        <v>150</v>
      </c>
      <c r="AI325" s="171">
        <f t="shared" si="192"/>
        <v>16000</v>
      </c>
      <c r="AM325" s="15">
        <f t="shared" si="193"/>
        <v>0</v>
      </c>
      <c r="AP325" s="15">
        <f t="shared" si="194"/>
        <v>8000</v>
      </c>
      <c r="AQ325" s="172">
        <f t="shared" si="180"/>
        <v>16000</v>
      </c>
      <c r="AR325" s="27">
        <f t="shared" si="195"/>
        <v>1</v>
      </c>
      <c r="AS325" s="172">
        <f t="shared" si="196"/>
        <v>16000</v>
      </c>
      <c r="AX325" s="15">
        <f t="shared" ref="AX325:AX388" si="206">$AW325*$AU325</f>
        <v>0</v>
      </c>
      <c r="BI325" s="27">
        <f t="shared" si="197"/>
        <v>0</v>
      </c>
      <c r="BJ325" s="27">
        <f t="shared" si="198"/>
        <v>0</v>
      </c>
      <c r="BR325" s="27">
        <f t="shared" si="199"/>
        <v>0</v>
      </c>
      <c r="BS325" s="27">
        <f t="shared" si="200"/>
        <v>0</v>
      </c>
      <c r="BT325" s="15">
        <v>4.25</v>
      </c>
      <c r="BU325" s="15">
        <v>3.6666666666666665</v>
      </c>
      <c r="BV325" s="15">
        <v>3</v>
      </c>
      <c r="BW325" s="15">
        <v>3</v>
      </c>
      <c r="BX325" s="15">
        <v>3.5</v>
      </c>
      <c r="BY325" s="15">
        <f t="shared" si="201"/>
        <v>3.4833333333333329</v>
      </c>
      <c r="BZ325" s="15">
        <v>4</v>
      </c>
      <c r="CA325" s="15">
        <f t="shared" si="202"/>
        <v>1</v>
      </c>
      <c r="CB325" s="15">
        <v>1</v>
      </c>
      <c r="CC325" s="15">
        <f t="shared" si="203"/>
        <v>0</v>
      </c>
      <c r="CD325" s="15">
        <f t="shared" si="204"/>
        <v>0</v>
      </c>
      <c r="CE325" s="15">
        <v>2</v>
      </c>
      <c r="CF325" s="15">
        <v>10</v>
      </c>
      <c r="CG325" s="15">
        <v>1</v>
      </c>
      <c r="CH325" s="15">
        <v>4</v>
      </c>
      <c r="CI325" s="15">
        <v>1</v>
      </c>
      <c r="CJ325" s="15">
        <v>1</v>
      </c>
      <c r="CK325" s="15">
        <v>1</v>
      </c>
      <c r="CL325" s="15">
        <v>1</v>
      </c>
      <c r="CN325" s="15">
        <v>1</v>
      </c>
      <c r="CP325" s="15">
        <v>1</v>
      </c>
      <c r="CR325" s="15">
        <v>1</v>
      </c>
      <c r="CZ325" s="15">
        <v>1</v>
      </c>
      <c r="DA325" s="15">
        <v>3</v>
      </c>
      <c r="DD325" s="15">
        <v>3</v>
      </c>
      <c r="DE325" s="15">
        <v>3</v>
      </c>
      <c r="DF325" s="15">
        <v>2</v>
      </c>
      <c r="DG325" s="15">
        <v>3</v>
      </c>
      <c r="DL325" s="27">
        <v>3.6</v>
      </c>
      <c r="DM325" s="27">
        <v>3</v>
      </c>
      <c r="DN325" s="27">
        <v>3</v>
      </c>
      <c r="DO325" s="27">
        <v>3</v>
      </c>
      <c r="DP325" s="27">
        <v>3</v>
      </c>
      <c r="DQ325" s="27">
        <v>3</v>
      </c>
      <c r="DR325" s="27">
        <f t="shared" si="181"/>
        <v>3.1</v>
      </c>
      <c r="DS325" s="15">
        <f t="shared" si="174"/>
        <v>-1.9</v>
      </c>
    </row>
    <row r="326" spans="1:123" x14ac:dyDescent="0.2">
      <c r="A326" s="15">
        <v>163</v>
      </c>
      <c r="B326" s="15">
        <v>555</v>
      </c>
      <c r="C326" s="15">
        <v>1</v>
      </c>
      <c r="D326" s="15">
        <v>2</v>
      </c>
      <c r="E326" s="15">
        <f t="shared" si="182"/>
        <v>1</v>
      </c>
      <c r="F326" s="15">
        <f t="shared" si="183"/>
        <v>0</v>
      </c>
      <c r="G326" s="15">
        <f t="shared" si="184"/>
        <v>0</v>
      </c>
      <c r="H326" s="15">
        <f t="shared" si="185"/>
        <v>0</v>
      </c>
      <c r="I326" s="15">
        <v>1</v>
      </c>
      <c r="J326" s="15">
        <v>66</v>
      </c>
      <c r="K326" s="15">
        <v>5</v>
      </c>
      <c r="L326" s="15">
        <f t="shared" si="186"/>
        <v>0</v>
      </c>
      <c r="M326" s="15">
        <f t="shared" si="187"/>
        <v>0</v>
      </c>
      <c r="N326" s="15">
        <f t="shared" si="188"/>
        <v>0</v>
      </c>
      <c r="O326" s="15">
        <f t="shared" si="189"/>
        <v>1</v>
      </c>
      <c r="P326" s="15">
        <f t="shared" si="190"/>
        <v>0</v>
      </c>
      <c r="Q326" s="15">
        <v>2</v>
      </c>
      <c r="R326" s="15">
        <v>3</v>
      </c>
      <c r="S326" s="15">
        <v>10</v>
      </c>
      <c r="T326" s="15">
        <v>0</v>
      </c>
      <c r="U326" s="15">
        <v>1</v>
      </c>
      <c r="V326" s="15">
        <v>1</v>
      </c>
      <c r="W326" s="15">
        <v>500000</v>
      </c>
      <c r="X326" s="15">
        <v>1</v>
      </c>
      <c r="Y326" s="15">
        <v>1</v>
      </c>
      <c r="Z326" s="15">
        <v>0</v>
      </c>
      <c r="AA326" s="15">
        <f t="shared" si="179"/>
        <v>20</v>
      </c>
      <c r="AB326" s="193">
        <f t="shared" si="205"/>
        <v>440</v>
      </c>
      <c r="AC326" s="15">
        <v>1</v>
      </c>
      <c r="AD326" s="15">
        <v>1</v>
      </c>
      <c r="AE326" s="15">
        <v>10</v>
      </c>
      <c r="AF326" s="15">
        <v>8000</v>
      </c>
      <c r="AG326" s="15">
        <f t="shared" si="191"/>
        <v>8000</v>
      </c>
      <c r="AH326" s="15">
        <v>10</v>
      </c>
      <c r="AI326" s="27">
        <f t="shared" si="192"/>
        <v>800</v>
      </c>
      <c r="AM326" s="15">
        <f t="shared" si="193"/>
        <v>0</v>
      </c>
      <c r="AP326" s="15">
        <f t="shared" si="194"/>
        <v>8000</v>
      </c>
      <c r="AQ326" s="172">
        <f t="shared" si="180"/>
        <v>800</v>
      </c>
      <c r="AR326" s="27">
        <f t="shared" si="195"/>
        <v>0.5</v>
      </c>
      <c r="AS326" s="172">
        <f t="shared" si="196"/>
        <v>400</v>
      </c>
      <c r="AT326" s="15">
        <v>1</v>
      </c>
      <c r="AU326" s="15">
        <v>1</v>
      </c>
      <c r="AV326" s="15">
        <v>10</v>
      </c>
      <c r="AW326" s="15">
        <v>800</v>
      </c>
      <c r="AX326" s="15">
        <f t="shared" si="206"/>
        <v>800</v>
      </c>
      <c r="AY326" s="15">
        <v>100</v>
      </c>
      <c r="AZ326" s="15">
        <v>80</v>
      </c>
      <c r="BG326" s="15">
        <f t="shared" ref="BG326:BG387" si="207">$AX326+$BD326</f>
        <v>800</v>
      </c>
      <c r="BH326" s="15">
        <f t="shared" ref="BH326:BH387" si="208">$BG326/$AV326</f>
        <v>80</v>
      </c>
      <c r="BI326" s="27">
        <f t="shared" si="197"/>
        <v>0.5</v>
      </c>
      <c r="BJ326" s="27">
        <f t="shared" si="198"/>
        <v>40</v>
      </c>
      <c r="BR326" s="27">
        <f t="shared" si="199"/>
        <v>0</v>
      </c>
      <c r="BS326" s="27">
        <f t="shared" si="200"/>
        <v>0</v>
      </c>
      <c r="BT326" s="15">
        <v>2.5</v>
      </c>
      <c r="BU326" s="15">
        <v>2</v>
      </c>
      <c r="BV326" s="15">
        <v>1</v>
      </c>
      <c r="BW326" s="15">
        <v>2.5</v>
      </c>
      <c r="BX326" s="15">
        <v>3</v>
      </c>
      <c r="BY326" s="15">
        <f t="shared" si="201"/>
        <v>2.2000000000000002</v>
      </c>
      <c r="BZ326" s="15">
        <v>3</v>
      </c>
      <c r="CA326" s="15">
        <f t="shared" si="202"/>
        <v>1</v>
      </c>
      <c r="CB326" s="15">
        <v>1</v>
      </c>
      <c r="CC326" s="15">
        <f t="shared" si="203"/>
        <v>0</v>
      </c>
      <c r="CD326" s="15">
        <f t="shared" si="204"/>
        <v>0</v>
      </c>
      <c r="CE326" s="15">
        <v>4</v>
      </c>
      <c r="CF326" s="15">
        <v>15</v>
      </c>
      <c r="CG326" s="15">
        <v>3</v>
      </c>
      <c r="CH326" s="15">
        <v>2</v>
      </c>
      <c r="CI326" s="15">
        <v>2</v>
      </c>
      <c r="CJ326" s="15">
        <v>3</v>
      </c>
      <c r="CK326" s="15">
        <v>1</v>
      </c>
      <c r="CL326" s="15">
        <v>1</v>
      </c>
      <c r="CN326" s="15">
        <v>1</v>
      </c>
      <c r="CP326" s="15">
        <v>1</v>
      </c>
      <c r="CR326" s="15">
        <v>1</v>
      </c>
      <c r="CZ326" s="15">
        <v>3</v>
      </c>
      <c r="DA326" s="15">
        <v>2</v>
      </c>
      <c r="DB326" s="15">
        <v>2</v>
      </c>
      <c r="DC326" s="15">
        <v>2</v>
      </c>
      <c r="DD326" s="15">
        <v>1</v>
      </c>
      <c r="DE326" s="15">
        <v>2</v>
      </c>
      <c r="DL326" s="15">
        <v>5</v>
      </c>
      <c r="DM326" s="15">
        <v>5</v>
      </c>
      <c r="DN326" s="15">
        <v>5</v>
      </c>
      <c r="DO326" s="15">
        <v>5</v>
      </c>
      <c r="DP326" s="15">
        <v>5</v>
      </c>
      <c r="DQ326" s="15">
        <v>5</v>
      </c>
      <c r="DR326" s="27">
        <f t="shared" si="181"/>
        <v>5</v>
      </c>
      <c r="DS326" s="15">
        <f t="shared" ref="DS326:DS389" si="209">$DR326-$DR327</f>
        <v>1.1138888888888885</v>
      </c>
    </row>
    <row r="327" spans="1:123" x14ac:dyDescent="0.2">
      <c r="A327" s="15">
        <v>163</v>
      </c>
      <c r="B327" s="15">
        <v>555</v>
      </c>
      <c r="C327" s="15">
        <v>1</v>
      </c>
      <c r="D327" s="15">
        <v>2</v>
      </c>
      <c r="E327" s="15">
        <f t="shared" si="182"/>
        <v>1</v>
      </c>
      <c r="F327" s="15">
        <f t="shared" si="183"/>
        <v>0</v>
      </c>
      <c r="G327" s="15">
        <f t="shared" si="184"/>
        <v>0</v>
      </c>
      <c r="H327" s="15">
        <f t="shared" si="185"/>
        <v>0</v>
      </c>
      <c r="I327" s="15">
        <v>1</v>
      </c>
      <c r="J327" s="15">
        <v>66</v>
      </c>
      <c r="K327" s="15">
        <v>5</v>
      </c>
      <c r="L327" s="15">
        <f t="shared" si="186"/>
        <v>0</v>
      </c>
      <c r="M327" s="15">
        <f t="shared" si="187"/>
        <v>0</v>
      </c>
      <c r="N327" s="15">
        <f t="shared" si="188"/>
        <v>0</v>
      </c>
      <c r="O327" s="15">
        <f t="shared" si="189"/>
        <v>1</v>
      </c>
      <c r="P327" s="15">
        <f t="shared" si="190"/>
        <v>0</v>
      </c>
      <c r="Q327" s="15">
        <v>2</v>
      </c>
      <c r="R327" s="15">
        <v>3</v>
      </c>
      <c r="S327" s="15">
        <v>10</v>
      </c>
      <c r="T327" s="15">
        <v>0</v>
      </c>
      <c r="U327" s="15">
        <v>1</v>
      </c>
      <c r="V327" s="15">
        <v>1</v>
      </c>
      <c r="W327" s="15">
        <v>500000</v>
      </c>
      <c r="X327" s="15">
        <v>1</v>
      </c>
      <c r="Y327" s="15">
        <v>0</v>
      </c>
      <c r="Z327" s="15">
        <v>0</v>
      </c>
      <c r="AA327" s="15">
        <f t="shared" si="179"/>
        <v>20</v>
      </c>
      <c r="AB327" s="193">
        <f t="shared" si="205"/>
        <v>75</v>
      </c>
      <c r="AC327" s="159">
        <v>1</v>
      </c>
      <c r="AD327" s="159">
        <v>1</v>
      </c>
      <c r="AE327" s="159">
        <v>10</v>
      </c>
      <c r="AF327" s="159">
        <v>700</v>
      </c>
      <c r="AG327" s="159">
        <f t="shared" si="191"/>
        <v>700</v>
      </c>
      <c r="AH327" s="159">
        <v>9</v>
      </c>
      <c r="AI327" s="171">
        <f t="shared" si="192"/>
        <v>70</v>
      </c>
      <c r="AM327" s="15">
        <f t="shared" si="193"/>
        <v>0</v>
      </c>
      <c r="AP327" s="15">
        <f t="shared" si="194"/>
        <v>700</v>
      </c>
      <c r="AQ327" s="172">
        <f t="shared" si="180"/>
        <v>70</v>
      </c>
      <c r="AR327" s="27">
        <f t="shared" si="195"/>
        <v>0.5</v>
      </c>
      <c r="AS327" s="172">
        <f t="shared" si="196"/>
        <v>35</v>
      </c>
      <c r="AT327" s="15">
        <v>1</v>
      </c>
      <c r="AU327" s="15">
        <v>1</v>
      </c>
      <c r="AV327" s="15">
        <v>10</v>
      </c>
      <c r="AW327" s="15">
        <v>800</v>
      </c>
      <c r="AX327" s="15">
        <f t="shared" si="206"/>
        <v>800</v>
      </c>
      <c r="AY327" s="15">
        <v>100</v>
      </c>
      <c r="BG327" s="15">
        <f t="shared" si="207"/>
        <v>800</v>
      </c>
      <c r="BH327" s="15">
        <f t="shared" si="208"/>
        <v>80</v>
      </c>
      <c r="BI327" s="27">
        <f t="shared" si="197"/>
        <v>0.5</v>
      </c>
      <c r="BJ327" s="27">
        <f t="shared" si="198"/>
        <v>40</v>
      </c>
      <c r="BR327" s="27">
        <f t="shared" si="199"/>
        <v>0</v>
      </c>
      <c r="BS327" s="27">
        <f t="shared" si="200"/>
        <v>0</v>
      </c>
      <c r="BT327" s="15">
        <v>2.5</v>
      </c>
      <c r="BU327" s="15">
        <v>2</v>
      </c>
      <c r="BV327" s="15">
        <v>1</v>
      </c>
      <c r="BW327" s="15">
        <v>2.5</v>
      </c>
      <c r="BX327" s="15">
        <v>3</v>
      </c>
      <c r="BY327" s="15">
        <f t="shared" si="201"/>
        <v>2.2000000000000002</v>
      </c>
      <c r="BZ327" s="15">
        <v>3</v>
      </c>
      <c r="CA327" s="15">
        <f t="shared" si="202"/>
        <v>1</v>
      </c>
      <c r="CB327" s="15">
        <v>1</v>
      </c>
      <c r="CC327" s="15">
        <f t="shared" si="203"/>
        <v>0</v>
      </c>
      <c r="CD327" s="15">
        <f t="shared" si="204"/>
        <v>0</v>
      </c>
      <c r="CE327" s="15">
        <v>4</v>
      </c>
      <c r="CF327" s="15">
        <v>15</v>
      </c>
      <c r="CG327" s="15">
        <v>3</v>
      </c>
      <c r="CH327" s="15">
        <v>2</v>
      </c>
      <c r="CI327" s="15">
        <v>2</v>
      </c>
      <c r="CJ327" s="15">
        <v>3</v>
      </c>
      <c r="CK327" s="15">
        <v>1</v>
      </c>
      <c r="CL327" s="15">
        <v>1</v>
      </c>
      <c r="CN327" s="15">
        <v>1</v>
      </c>
      <c r="CP327" s="15">
        <v>1</v>
      </c>
      <c r="CR327" s="15">
        <v>1</v>
      </c>
      <c r="CZ327" s="15">
        <v>3</v>
      </c>
      <c r="DA327" s="15">
        <v>2</v>
      </c>
      <c r="DB327" s="15">
        <v>2</v>
      </c>
      <c r="DC327" s="15">
        <v>2</v>
      </c>
      <c r="DD327" s="15">
        <v>1</v>
      </c>
      <c r="DE327" s="15">
        <v>2</v>
      </c>
      <c r="DL327" s="27">
        <v>4</v>
      </c>
      <c r="DM327" s="27">
        <v>4.666666666666667</v>
      </c>
      <c r="DN327" s="27">
        <v>3.5</v>
      </c>
      <c r="DO327" s="27">
        <v>3.4</v>
      </c>
      <c r="DP327" s="27">
        <v>4</v>
      </c>
      <c r="DQ327" s="27">
        <v>3.75</v>
      </c>
      <c r="DR327" s="27">
        <f t="shared" si="181"/>
        <v>3.8861111111111115</v>
      </c>
      <c r="DS327" s="15">
        <f t="shared" si="209"/>
        <v>-0.23055555555555474</v>
      </c>
    </row>
    <row r="328" spans="1:123" x14ac:dyDescent="0.2">
      <c r="A328" s="15">
        <v>164</v>
      </c>
      <c r="B328" s="15">
        <v>557</v>
      </c>
      <c r="C328" s="15">
        <v>1</v>
      </c>
      <c r="D328" s="15">
        <v>2</v>
      </c>
      <c r="E328" s="15">
        <f t="shared" si="182"/>
        <v>1</v>
      </c>
      <c r="F328" s="15">
        <f t="shared" si="183"/>
        <v>0</v>
      </c>
      <c r="G328" s="15">
        <f t="shared" si="184"/>
        <v>0</v>
      </c>
      <c r="H328" s="15">
        <f t="shared" si="185"/>
        <v>0</v>
      </c>
      <c r="I328" s="15">
        <v>1</v>
      </c>
      <c r="J328" s="15">
        <v>45</v>
      </c>
      <c r="K328" s="15">
        <v>5</v>
      </c>
      <c r="L328" s="15">
        <f t="shared" si="186"/>
        <v>0</v>
      </c>
      <c r="M328" s="15">
        <f t="shared" si="187"/>
        <v>0</v>
      </c>
      <c r="N328" s="15">
        <f t="shared" si="188"/>
        <v>0</v>
      </c>
      <c r="O328" s="15">
        <f t="shared" si="189"/>
        <v>1</v>
      </c>
      <c r="P328" s="15">
        <f t="shared" si="190"/>
        <v>0</v>
      </c>
      <c r="Q328" s="15">
        <v>2</v>
      </c>
      <c r="R328" s="15">
        <v>3</v>
      </c>
      <c r="S328" s="15">
        <v>10</v>
      </c>
      <c r="T328" s="15">
        <v>1</v>
      </c>
      <c r="U328" s="15">
        <v>1</v>
      </c>
      <c r="V328" s="15">
        <v>1</v>
      </c>
      <c r="W328" s="15">
        <v>480000</v>
      </c>
      <c r="X328" s="15">
        <v>1</v>
      </c>
      <c r="Y328" s="15">
        <v>1</v>
      </c>
      <c r="Z328" s="15">
        <v>1</v>
      </c>
      <c r="AA328" s="15">
        <f t="shared" si="179"/>
        <v>5</v>
      </c>
      <c r="AB328" s="193">
        <f t="shared" si="205"/>
        <v>14280</v>
      </c>
      <c r="AC328" s="15">
        <v>5</v>
      </c>
      <c r="AD328" s="15">
        <v>7</v>
      </c>
      <c r="AE328" s="15">
        <v>5</v>
      </c>
      <c r="AF328" s="15">
        <v>10000</v>
      </c>
      <c r="AG328" s="15">
        <f t="shared" si="191"/>
        <v>70000</v>
      </c>
      <c r="AH328" s="15">
        <v>10.55</v>
      </c>
      <c r="AI328" s="27">
        <f t="shared" si="192"/>
        <v>14000</v>
      </c>
      <c r="AJ328" s="15">
        <v>7</v>
      </c>
      <c r="AK328" s="15">
        <v>5</v>
      </c>
      <c r="AL328" s="15">
        <v>200</v>
      </c>
      <c r="AM328" s="15">
        <f t="shared" si="193"/>
        <v>1400</v>
      </c>
      <c r="AN328" s="15">
        <v>10.55</v>
      </c>
      <c r="AP328" s="15">
        <f t="shared" si="194"/>
        <v>71400</v>
      </c>
      <c r="AQ328" s="172">
        <f t="shared" si="180"/>
        <v>14280</v>
      </c>
      <c r="AR328" s="27">
        <f t="shared" si="195"/>
        <v>1</v>
      </c>
      <c r="AS328" s="172">
        <f t="shared" si="196"/>
        <v>14280</v>
      </c>
      <c r="AX328" s="15">
        <f t="shared" si="206"/>
        <v>0</v>
      </c>
      <c r="BI328" s="27">
        <f t="shared" si="197"/>
        <v>0</v>
      </c>
      <c r="BJ328" s="27">
        <f t="shared" si="198"/>
        <v>0</v>
      </c>
      <c r="BR328" s="27">
        <f t="shared" si="199"/>
        <v>0</v>
      </c>
      <c r="BS328" s="27">
        <f t="shared" si="200"/>
        <v>0</v>
      </c>
      <c r="BT328" s="15">
        <v>1.75</v>
      </c>
      <c r="BU328" s="15">
        <v>1.6666666666666667</v>
      </c>
      <c r="BV328" s="15">
        <v>1.3333333333333333</v>
      </c>
      <c r="BW328" s="15">
        <v>1.5</v>
      </c>
      <c r="BX328" s="15">
        <v>5</v>
      </c>
      <c r="BY328" s="15">
        <f t="shared" si="201"/>
        <v>2.25</v>
      </c>
      <c r="BZ328" s="15">
        <v>1</v>
      </c>
      <c r="CA328" s="15">
        <f t="shared" si="202"/>
        <v>1</v>
      </c>
      <c r="CB328" s="15">
        <v>1</v>
      </c>
      <c r="CC328" s="15">
        <f t="shared" si="203"/>
        <v>0</v>
      </c>
      <c r="CD328" s="15">
        <f t="shared" si="204"/>
        <v>0</v>
      </c>
      <c r="CE328" s="15">
        <v>1</v>
      </c>
      <c r="CF328" s="15">
        <v>10</v>
      </c>
      <c r="CG328" s="15">
        <v>1</v>
      </c>
      <c r="CH328" s="15">
        <v>4</v>
      </c>
      <c r="CI328" s="15">
        <v>2</v>
      </c>
      <c r="CJ328" s="15">
        <v>1</v>
      </c>
      <c r="CK328" s="15">
        <v>1</v>
      </c>
      <c r="CL328" s="15">
        <v>1</v>
      </c>
      <c r="CN328" s="15">
        <v>1</v>
      </c>
      <c r="CP328" s="15">
        <v>1</v>
      </c>
      <c r="CR328" s="15">
        <v>1</v>
      </c>
      <c r="CZ328" s="15">
        <v>1</v>
      </c>
      <c r="DA328" s="15">
        <v>2</v>
      </c>
      <c r="DB328" s="15">
        <v>3</v>
      </c>
      <c r="DC328" s="15">
        <v>2</v>
      </c>
      <c r="DF328" s="15">
        <v>2</v>
      </c>
      <c r="DG328" s="15">
        <v>2</v>
      </c>
      <c r="DL328" s="15">
        <v>4.4000000000000004</v>
      </c>
      <c r="DM328" s="15">
        <v>4</v>
      </c>
      <c r="DN328" s="15">
        <v>4</v>
      </c>
      <c r="DO328" s="15">
        <v>3.8</v>
      </c>
      <c r="DP328" s="15">
        <v>4</v>
      </c>
      <c r="DQ328" s="15">
        <v>4.5</v>
      </c>
      <c r="DR328" s="27">
        <f t="shared" si="181"/>
        <v>4.1166666666666663</v>
      </c>
      <c r="DS328" s="15">
        <f t="shared" si="209"/>
        <v>0</v>
      </c>
    </row>
    <row r="329" spans="1:123" x14ac:dyDescent="0.2">
      <c r="A329" s="15">
        <v>164</v>
      </c>
      <c r="B329" s="15">
        <v>557</v>
      </c>
      <c r="C329" s="15">
        <v>1</v>
      </c>
      <c r="D329" s="15">
        <v>2</v>
      </c>
      <c r="E329" s="15">
        <f t="shared" si="182"/>
        <v>1</v>
      </c>
      <c r="F329" s="15">
        <f t="shared" si="183"/>
        <v>0</v>
      </c>
      <c r="G329" s="15">
        <f t="shared" si="184"/>
        <v>0</v>
      </c>
      <c r="H329" s="15">
        <f t="shared" si="185"/>
        <v>0</v>
      </c>
      <c r="I329" s="15">
        <v>1</v>
      </c>
      <c r="J329" s="15">
        <v>45</v>
      </c>
      <c r="K329" s="15">
        <v>5</v>
      </c>
      <c r="L329" s="15">
        <f t="shared" si="186"/>
        <v>0</v>
      </c>
      <c r="M329" s="15">
        <f t="shared" si="187"/>
        <v>0</v>
      </c>
      <c r="N329" s="15">
        <f t="shared" si="188"/>
        <v>0</v>
      </c>
      <c r="O329" s="15">
        <f t="shared" si="189"/>
        <v>1</v>
      </c>
      <c r="P329" s="15">
        <f t="shared" si="190"/>
        <v>0</v>
      </c>
      <c r="Q329" s="15">
        <v>2</v>
      </c>
      <c r="R329" s="15">
        <v>3</v>
      </c>
      <c r="S329" s="15">
        <v>10</v>
      </c>
      <c r="T329" s="15">
        <v>1</v>
      </c>
      <c r="U329" s="15">
        <v>1</v>
      </c>
      <c r="V329" s="15">
        <v>1</v>
      </c>
      <c r="W329" s="15">
        <v>480000</v>
      </c>
      <c r="X329" s="15">
        <v>1</v>
      </c>
      <c r="Y329" s="15">
        <v>0</v>
      </c>
      <c r="Z329" s="15">
        <v>1</v>
      </c>
      <c r="AA329" s="15">
        <f t="shared" si="179"/>
        <v>5</v>
      </c>
      <c r="AB329" s="193">
        <f t="shared" si="205"/>
        <v>4590</v>
      </c>
      <c r="AC329" s="159">
        <v>5</v>
      </c>
      <c r="AD329" s="159">
        <v>3</v>
      </c>
      <c r="AE329" s="159">
        <v>5</v>
      </c>
      <c r="AF329" s="159">
        <v>7500</v>
      </c>
      <c r="AG329" s="159">
        <f t="shared" si="191"/>
        <v>22500</v>
      </c>
      <c r="AH329" s="159">
        <v>10.1</v>
      </c>
      <c r="AI329" s="171">
        <f t="shared" si="192"/>
        <v>4500</v>
      </c>
      <c r="AJ329" s="15">
        <v>3</v>
      </c>
      <c r="AK329" s="15">
        <v>5</v>
      </c>
      <c r="AL329" s="15">
        <v>150</v>
      </c>
      <c r="AM329" s="15">
        <f t="shared" si="193"/>
        <v>450</v>
      </c>
      <c r="AN329" s="15">
        <v>10.1</v>
      </c>
      <c r="AP329" s="15">
        <f t="shared" si="194"/>
        <v>22950</v>
      </c>
      <c r="AQ329" s="172">
        <f t="shared" si="180"/>
        <v>4590</v>
      </c>
      <c r="AR329" s="27">
        <f t="shared" si="195"/>
        <v>1</v>
      </c>
      <c r="AS329" s="172">
        <f t="shared" si="196"/>
        <v>4590</v>
      </c>
      <c r="AX329" s="15">
        <f t="shared" si="206"/>
        <v>0</v>
      </c>
      <c r="BI329" s="27">
        <f t="shared" si="197"/>
        <v>0</v>
      </c>
      <c r="BJ329" s="27">
        <f t="shared" si="198"/>
        <v>0</v>
      </c>
      <c r="BR329" s="27">
        <f t="shared" si="199"/>
        <v>0</v>
      </c>
      <c r="BS329" s="27">
        <f t="shared" si="200"/>
        <v>0</v>
      </c>
      <c r="BT329" s="15">
        <v>1.75</v>
      </c>
      <c r="BU329" s="15">
        <v>1.6666666666666667</v>
      </c>
      <c r="BV329" s="15">
        <v>1.3333333333333333</v>
      </c>
      <c r="BW329" s="15">
        <v>1.5</v>
      </c>
      <c r="BX329" s="15">
        <v>5</v>
      </c>
      <c r="BY329" s="15">
        <f t="shared" si="201"/>
        <v>2.25</v>
      </c>
      <c r="BZ329" s="15">
        <v>1</v>
      </c>
      <c r="CA329" s="15">
        <f t="shared" si="202"/>
        <v>1</v>
      </c>
      <c r="CB329" s="15">
        <v>1</v>
      </c>
      <c r="CC329" s="15">
        <f t="shared" si="203"/>
        <v>0</v>
      </c>
      <c r="CD329" s="15">
        <f t="shared" si="204"/>
        <v>0</v>
      </c>
      <c r="CE329" s="15">
        <v>1</v>
      </c>
      <c r="CF329" s="15">
        <v>10</v>
      </c>
      <c r="CG329" s="15">
        <v>1</v>
      </c>
      <c r="CH329" s="15">
        <v>4</v>
      </c>
      <c r="CI329" s="15">
        <v>2</v>
      </c>
      <c r="CJ329" s="15">
        <v>1</v>
      </c>
      <c r="CK329" s="15">
        <v>1</v>
      </c>
      <c r="CL329" s="15">
        <v>1</v>
      </c>
      <c r="CN329" s="15">
        <v>1</v>
      </c>
      <c r="CP329" s="15">
        <v>1</v>
      </c>
      <c r="CR329" s="15">
        <v>1</v>
      </c>
      <c r="CZ329" s="15">
        <v>1</v>
      </c>
      <c r="DA329" s="15">
        <v>2</v>
      </c>
      <c r="DB329" s="15">
        <v>3</v>
      </c>
      <c r="DC329" s="15">
        <v>2</v>
      </c>
      <c r="DF329" s="15">
        <v>2</v>
      </c>
      <c r="DG329" s="15">
        <v>2</v>
      </c>
      <c r="DL329" s="27">
        <v>4.4000000000000004</v>
      </c>
      <c r="DM329" s="27">
        <v>4</v>
      </c>
      <c r="DN329" s="27">
        <v>4</v>
      </c>
      <c r="DO329" s="27">
        <v>3.8</v>
      </c>
      <c r="DP329" s="27">
        <v>4</v>
      </c>
      <c r="DQ329" s="27">
        <v>4.5</v>
      </c>
      <c r="DR329" s="27">
        <f t="shared" si="181"/>
        <v>4.1166666666666663</v>
      </c>
      <c r="DS329" s="15">
        <f t="shared" si="209"/>
        <v>-0.81666666666666732</v>
      </c>
    </row>
    <row r="330" spans="1:123" x14ac:dyDescent="0.2">
      <c r="A330" s="15">
        <v>165</v>
      </c>
      <c r="B330" s="15">
        <v>558</v>
      </c>
      <c r="C330" s="15">
        <v>1</v>
      </c>
      <c r="D330" s="15">
        <v>2</v>
      </c>
      <c r="E330" s="15">
        <f t="shared" si="182"/>
        <v>1</v>
      </c>
      <c r="F330" s="15">
        <f t="shared" si="183"/>
        <v>0</v>
      </c>
      <c r="G330" s="15">
        <f t="shared" si="184"/>
        <v>0</v>
      </c>
      <c r="H330" s="15">
        <f t="shared" si="185"/>
        <v>0</v>
      </c>
      <c r="I330" s="15">
        <v>0</v>
      </c>
      <c r="J330" s="15">
        <v>56</v>
      </c>
      <c r="K330" s="15">
        <v>1</v>
      </c>
      <c r="L330" s="15">
        <f t="shared" si="186"/>
        <v>0</v>
      </c>
      <c r="M330" s="15">
        <f t="shared" si="187"/>
        <v>0</v>
      </c>
      <c r="N330" s="15">
        <f t="shared" si="188"/>
        <v>0</v>
      </c>
      <c r="O330" s="15">
        <f t="shared" si="189"/>
        <v>0</v>
      </c>
      <c r="P330" s="15">
        <f t="shared" si="190"/>
        <v>0</v>
      </c>
      <c r="Q330" s="15">
        <v>2</v>
      </c>
      <c r="R330" s="15">
        <v>3</v>
      </c>
      <c r="S330" s="15">
        <v>6</v>
      </c>
      <c r="T330" s="15">
        <v>0</v>
      </c>
      <c r="U330" s="15">
        <v>0</v>
      </c>
      <c r="V330" s="15">
        <v>0</v>
      </c>
      <c r="W330" s="15">
        <v>0</v>
      </c>
      <c r="X330" s="15">
        <v>1</v>
      </c>
      <c r="Y330" s="15">
        <v>1</v>
      </c>
      <c r="Z330" s="15">
        <v>1</v>
      </c>
      <c r="AA330" s="15">
        <f t="shared" si="179"/>
        <v>3</v>
      </c>
      <c r="AB330" s="193">
        <f t="shared" si="205"/>
        <v>1000</v>
      </c>
      <c r="AC330" s="15">
        <v>7</v>
      </c>
      <c r="AD330" s="15">
        <v>1</v>
      </c>
      <c r="AE330" s="15">
        <v>3</v>
      </c>
      <c r="AF330" s="15">
        <v>3000</v>
      </c>
      <c r="AG330" s="15">
        <f t="shared" si="191"/>
        <v>3000</v>
      </c>
      <c r="AH330" s="15">
        <v>40</v>
      </c>
      <c r="AI330" s="27">
        <f t="shared" si="192"/>
        <v>1000</v>
      </c>
      <c r="AM330" s="15">
        <f t="shared" si="193"/>
        <v>0</v>
      </c>
      <c r="AP330" s="15">
        <f t="shared" si="194"/>
        <v>3000</v>
      </c>
      <c r="AQ330" s="172">
        <f t="shared" si="180"/>
        <v>1000</v>
      </c>
      <c r="AR330" s="27">
        <f t="shared" si="195"/>
        <v>1</v>
      </c>
      <c r="AS330" s="172">
        <f t="shared" si="196"/>
        <v>1000</v>
      </c>
      <c r="AX330" s="15">
        <f t="shared" si="206"/>
        <v>0</v>
      </c>
      <c r="BI330" s="27">
        <f t="shared" si="197"/>
        <v>0</v>
      </c>
      <c r="BJ330" s="27">
        <f t="shared" si="198"/>
        <v>0</v>
      </c>
      <c r="BR330" s="27">
        <f t="shared" si="199"/>
        <v>0</v>
      </c>
      <c r="BS330" s="27">
        <f t="shared" si="200"/>
        <v>0</v>
      </c>
      <c r="BT330" s="15">
        <v>1.25</v>
      </c>
      <c r="BU330" s="15">
        <v>1</v>
      </c>
      <c r="BV330" s="15">
        <v>1</v>
      </c>
      <c r="BW330" s="15">
        <v>1</v>
      </c>
      <c r="BX330" s="15">
        <v>1</v>
      </c>
      <c r="BY330" s="15">
        <f t="shared" si="201"/>
        <v>1.05</v>
      </c>
      <c r="BZ330" s="15">
        <v>1</v>
      </c>
      <c r="CA330" s="15">
        <f t="shared" si="202"/>
        <v>1</v>
      </c>
      <c r="CB330" s="15">
        <v>1</v>
      </c>
      <c r="CC330" s="15">
        <f t="shared" si="203"/>
        <v>0</v>
      </c>
      <c r="CD330" s="15">
        <f t="shared" si="204"/>
        <v>0</v>
      </c>
      <c r="CE330" s="15">
        <v>4</v>
      </c>
      <c r="CF330" s="15">
        <v>20</v>
      </c>
      <c r="CG330" s="15">
        <v>3</v>
      </c>
      <c r="CH330" s="15">
        <v>3</v>
      </c>
      <c r="CI330" s="15">
        <v>6</v>
      </c>
      <c r="CJ330" s="15">
        <v>1</v>
      </c>
      <c r="CK330" s="15">
        <v>1</v>
      </c>
      <c r="CL330" s="15">
        <v>1</v>
      </c>
      <c r="CN330" s="15">
        <v>1</v>
      </c>
      <c r="CP330" s="15">
        <v>1</v>
      </c>
      <c r="CR330" s="15">
        <v>1</v>
      </c>
      <c r="CZ330" s="15">
        <v>2</v>
      </c>
      <c r="DA330" s="15">
        <v>2</v>
      </c>
      <c r="DB330" s="15">
        <v>3</v>
      </c>
      <c r="DC330" s="15">
        <v>2</v>
      </c>
      <c r="DF330" s="15">
        <v>1</v>
      </c>
      <c r="DG330" s="15">
        <v>2</v>
      </c>
      <c r="DL330" s="15">
        <v>5</v>
      </c>
      <c r="DM330" s="15">
        <v>5</v>
      </c>
      <c r="DN330" s="15">
        <v>5</v>
      </c>
      <c r="DO330" s="15">
        <v>4.5999999999999996</v>
      </c>
      <c r="DP330" s="15">
        <v>5</v>
      </c>
      <c r="DQ330" s="15">
        <v>5</v>
      </c>
      <c r="DR330" s="27">
        <f t="shared" si="181"/>
        <v>4.9333333333333336</v>
      </c>
      <c r="DS330" s="15">
        <f t="shared" si="209"/>
        <v>0.10833333333333339</v>
      </c>
    </row>
    <row r="331" spans="1:123" x14ac:dyDescent="0.2">
      <c r="A331" s="15">
        <v>165</v>
      </c>
      <c r="B331" s="15">
        <v>558</v>
      </c>
      <c r="C331" s="15">
        <v>1</v>
      </c>
      <c r="D331" s="15">
        <v>2</v>
      </c>
      <c r="E331" s="15">
        <f t="shared" si="182"/>
        <v>1</v>
      </c>
      <c r="F331" s="15">
        <f t="shared" si="183"/>
        <v>0</v>
      </c>
      <c r="G331" s="15">
        <f t="shared" si="184"/>
        <v>0</v>
      </c>
      <c r="H331" s="15">
        <f t="shared" si="185"/>
        <v>0</v>
      </c>
      <c r="I331" s="15">
        <v>0</v>
      </c>
      <c r="J331" s="15">
        <v>56</v>
      </c>
      <c r="K331" s="15">
        <v>1</v>
      </c>
      <c r="L331" s="15">
        <f t="shared" si="186"/>
        <v>0</v>
      </c>
      <c r="M331" s="15">
        <f t="shared" si="187"/>
        <v>0</v>
      </c>
      <c r="N331" s="15">
        <f t="shared" si="188"/>
        <v>0</v>
      </c>
      <c r="O331" s="15">
        <f t="shared" si="189"/>
        <v>0</v>
      </c>
      <c r="P331" s="15">
        <f t="shared" si="190"/>
        <v>0</v>
      </c>
      <c r="Q331" s="15">
        <v>2</v>
      </c>
      <c r="R331" s="15">
        <v>3</v>
      </c>
      <c r="S331" s="15">
        <v>6</v>
      </c>
      <c r="T331" s="15">
        <v>0</v>
      </c>
      <c r="U331" s="15">
        <v>0</v>
      </c>
      <c r="V331" s="15">
        <v>0</v>
      </c>
      <c r="W331" s="15">
        <v>0</v>
      </c>
      <c r="X331" s="15">
        <v>1</v>
      </c>
      <c r="Y331" s="15">
        <v>0</v>
      </c>
      <c r="Z331" s="15">
        <v>1</v>
      </c>
      <c r="AA331" s="15">
        <f t="shared" si="179"/>
        <v>2</v>
      </c>
      <c r="AB331" s="193">
        <f t="shared" si="205"/>
        <v>2500</v>
      </c>
      <c r="AC331" s="159">
        <v>7</v>
      </c>
      <c r="AD331" s="159">
        <v>1</v>
      </c>
      <c r="AE331" s="159">
        <v>2</v>
      </c>
      <c r="AF331" s="159">
        <v>5000</v>
      </c>
      <c r="AG331" s="159">
        <f t="shared" si="191"/>
        <v>5000</v>
      </c>
      <c r="AH331" s="159">
        <v>40</v>
      </c>
      <c r="AI331" s="171">
        <f t="shared" si="192"/>
        <v>2500</v>
      </c>
      <c r="AM331" s="15">
        <f t="shared" si="193"/>
        <v>0</v>
      </c>
      <c r="AP331" s="15">
        <f t="shared" si="194"/>
        <v>5000</v>
      </c>
      <c r="AQ331" s="172">
        <f t="shared" si="180"/>
        <v>2500</v>
      </c>
      <c r="AR331" s="27">
        <f t="shared" si="195"/>
        <v>1</v>
      </c>
      <c r="AS331" s="172">
        <f t="shared" si="196"/>
        <v>2500</v>
      </c>
      <c r="AX331" s="15">
        <f t="shared" si="206"/>
        <v>0</v>
      </c>
      <c r="BI331" s="27">
        <f t="shared" si="197"/>
        <v>0</v>
      </c>
      <c r="BJ331" s="27">
        <f t="shared" si="198"/>
        <v>0</v>
      </c>
      <c r="BR331" s="27">
        <f t="shared" si="199"/>
        <v>0</v>
      </c>
      <c r="BS331" s="27">
        <f t="shared" si="200"/>
        <v>0</v>
      </c>
      <c r="BT331" s="15">
        <v>1.25</v>
      </c>
      <c r="BU331" s="15">
        <v>1</v>
      </c>
      <c r="BV331" s="15">
        <v>1</v>
      </c>
      <c r="BW331" s="15">
        <v>1</v>
      </c>
      <c r="BX331" s="15">
        <v>1</v>
      </c>
      <c r="BY331" s="15">
        <f t="shared" si="201"/>
        <v>1.05</v>
      </c>
      <c r="BZ331" s="15">
        <v>1</v>
      </c>
      <c r="CA331" s="15">
        <f t="shared" si="202"/>
        <v>1</v>
      </c>
      <c r="CB331" s="15">
        <v>1</v>
      </c>
      <c r="CC331" s="15">
        <f t="shared" si="203"/>
        <v>0</v>
      </c>
      <c r="CD331" s="15">
        <f t="shared" si="204"/>
        <v>0</v>
      </c>
      <c r="CE331" s="15">
        <v>4</v>
      </c>
      <c r="CF331" s="15">
        <v>20</v>
      </c>
      <c r="CG331" s="15">
        <v>3</v>
      </c>
      <c r="CH331" s="15">
        <v>3</v>
      </c>
      <c r="CI331" s="15">
        <v>6</v>
      </c>
      <c r="CJ331" s="15">
        <v>1</v>
      </c>
      <c r="CK331" s="15">
        <v>1</v>
      </c>
      <c r="CL331" s="15">
        <v>1</v>
      </c>
      <c r="CN331" s="15">
        <v>1</v>
      </c>
      <c r="CP331" s="15">
        <v>1</v>
      </c>
      <c r="CR331" s="15">
        <v>1</v>
      </c>
      <c r="CZ331" s="15">
        <v>2</v>
      </c>
      <c r="DA331" s="15">
        <v>2</v>
      </c>
      <c r="DB331" s="15">
        <v>3</v>
      </c>
      <c r="DC331" s="15">
        <v>2</v>
      </c>
      <c r="DF331" s="15">
        <v>1</v>
      </c>
      <c r="DG331" s="15">
        <v>2</v>
      </c>
      <c r="DL331" s="27">
        <v>4.8</v>
      </c>
      <c r="DM331" s="27">
        <v>5</v>
      </c>
      <c r="DN331" s="27">
        <v>4.75</v>
      </c>
      <c r="DO331" s="27">
        <v>4.4000000000000004</v>
      </c>
      <c r="DP331" s="27">
        <v>5</v>
      </c>
      <c r="DQ331" s="27">
        <v>5</v>
      </c>
      <c r="DR331" s="27">
        <f t="shared" si="181"/>
        <v>4.8250000000000002</v>
      </c>
      <c r="DS331" s="15">
        <f t="shared" si="209"/>
        <v>-0.17499999999999982</v>
      </c>
    </row>
    <row r="332" spans="1:123" x14ac:dyDescent="0.2">
      <c r="A332" s="15">
        <v>166</v>
      </c>
      <c r="B332" s="15">
        <v>559</v>
      </c>
      <c r="C332" s="15">
        <v>1</v>
      </c>
      <c r="D332" s="15">
        <v>2</v>
      </c>
      <c r="E332" s="15">
        <f t="shared" si="182"/>
        <v>1</v>
      </c>
      <c r="F332" s="15">
        <f t="shared" si="183"/>
        <v>0</v>
      </c>
      <c r="G332" s="15">
        <f t="shared" si="184"/>
        <v>0</v>
      </c>
      <c r="H332" s="15">
        <f t="shared" si="185"/>
        <v>0</v>
      </c>
      <c r="I332" s="15">
        <v>1</v>
      </c>
      <c r="J332" s="15">
        <v>68</v>
      </c>
      <c r="K332" s="15">
        <v>1</v>
      </c>
      <c r="L332" s="15">
        <f t="shared" si="186"/>
        <v>0</v>
      </c>
      <c r="M332" s="15">
        <f t="shared" si="187"/>
        <v>0</v>
      </c>
      <c r="N332" s="15">
        <f t="shared" si="188"/>
        <v>0</v>
      </c>
      <c r="O332" s="15">
        <f t="shared" si="189"/>
        <v>0</v>
      </c>
      <c r="P332" s="15">
        <f t="shared" si="190"/>
        <v>0</v>
      </c>
      <c r="Q332" s="15">
        <v>2</v>
      </c>
      <c r="R332" s="15">
        <v>3</v>
      </c>
      <c r="S332" s="15">
        <v>6</v>
      </c>
      <c r="T332" s="15">
        <v>0</v>
      </c>
      <c r="U332" s="15">
        <v>0</v>
      </c>
      <c r="V332" s="15">
        <v>0</v>
      </c>
      <c r="W332" s="15">
        <v>0</v>
      </c>
      <c r="X332" s="15">
        <v>1</v>
      </c>
      <c r="Y332" s="15">
        <v>1</v>
      </c>
      <c r="Z332" s="15">
        <v>1</v>
      </c>
      <c r="AA332" s="15">
        <f t="shared" si="179"/>
        <v>3</v>
      </c>
      <c r="AB332" s="193">
        <f t="shared" si="205"/>
        <v>2666.6666666666665</v>
      </c>
      <c r="AC332" s="15">
        <v>7</v>
      </c>
      <c r="AD332" s="15">
        <v>1</v>
      </c>
      <c r="AE332" s="15">
        <v>3</v>
      </c>
      <c r="AF332" s="15">
        <v>8000</v>
      </c>
      <c r="AG332" s="15">
        <f t="shared" si="191"/>
        <v>8000</v>
      </c>
      <c r="AH332" s="15">
        <v>40</v>
      </c>
      <c r="AI332" s="27">
        <f t="shared" si="192"/>
        <v>2666.6666666666665</v>
      </c>
      <c r="AM332" s="15">
        <f t="shared" si="193"/>
        <v>0</v>
      </c>
      <c r="AP332" s="15">
        <f t="shared" si="194"/>
        <v>8000</v>
      </c>
      <c r="AQ332" s="172">
        <f t="shared" si="180"/>
        <v>2666.6666666666665</v>
      </c>
      <c r="AR332" s="27">
        <f t="shared" si="195"/>
        <v>1</v>
      </c>
      <c r="AS332" s="172">
        <f t="shared" si="196"/>
        <v>2666.6666666666665</v>
      </c>
      <c r="AX332" s="15">
        <f t="shared" si="206"/>
        <v>0</v>
      </c>
      <c r="BI332" s="27">
        <f t="shared" si="197"/>
        <v>0</v>
      </c>
      <c r="BJ332" s="27">
        <f t="shared" si="198"/>
        <v>0</v>
      </c>
      <c r="BR332" s="27">
        <f t="shared" si="199"/>
        <v>0</v>
      </c>
      <c r="BS332" s="27">
        <f t="shared" si="200"/>
        <v>0</v>
      </c>
      <c r="BT332" s="15">
        <v>1.25</v>
      </c>
      <c r="BU332" s="15">
        <v>1</v>
      </c>
      <c r="BV332" s="15">
        <v>1</v>
      </c>
      <c r="BW332" s="15">
        <v>1</v>
      </c>
      <c r="BX332" s="15">
        <v>1</v>
      </c>
      <c r="BY332" s="15">
        <f t="shared" si="201"/>
        <v>1.05</v>
      </c>
      <c r="BZ332" s="15">
        <v>1</v>
      </c>
      <c r="CA332" s="15">
        <f t="shared" si="202"/>
        <v>1</v>
      </c>
      <c r="CB332" s="15">
        <v>1</v>
      </c>
      <c r="CC332" s="15">
        <f t="shared" si="203"/>
        <v>0</v>
      </c>
      <c r="CD332" s="15">
        <f t="shared" si="204"/>
        <v>0</v>
      </c>
      <c r="CE332" s="15">
        <v>4</v>
      </c>
      <c r="CF332" s="15">
        <v>20</v>
      </c>
      <c r="CG332" s="15">
        <v>3</v>
      </c>
      <c r="CH332" s="15">
        <v>3</v>
      </c>
      <c r="CI332" s="15">
        <v>6</v>
      </c>
      <c r="CJ332" s="15">
        <v>1</v>
      </c>
      <c r="CK332" s="15">
        <v>1</v>
      </c>
      <c r="CL332" s="15">
        <v>1</v>
      </c>
      <c r="CN332" s="15">
        <v>1</v>
      </c>
      <c r="CP332" s="15">
        <v>1</v>
      </c>
      <c r="CR332" s="15">
        <v>1</v>
      </c>
      <c r="CZ332" s="15">
        <v>2</v>
      </c>
      <c r="DA332" s="15">
        <v>2</v>
      </c>
      <c r="DB332" s="15">
        <v>3</v>
      </c>
      <c r="DC332" s="15">
        <v>2</v>
      </c>
      <c r="DF332" s="15">
        <v>1</v>
      </c>
      <c r="DG332" s="15">
        <v>2</v>
      </c>
      <c r="DL332" s="15">
        <v>5</v>
      </c>
      <c r="DM332" s="15">
        <v>5</v>
      </c>
      <c r="DN332" s="15">
        <v>5</v>
      </c>
      <c r="DO332" s="15">
        <v>5</v>
      </c>
      <c r="DP332" s="15">
        <v>5</v>
      </c>
      <c r="DQ332" s="15">
        <v>5</v>
      </c>
      <c r="DR332" s="27">
        <f t="shared" si="181"/>
        <v>5</v>
      </c>
      <c r="DS332" s="15">
        <f t="shared" si="209"/>
        <v>0.17499999999999982</v>
      </c>
    </row>
    <row r="333" spans="1:123" x14ac:dyDescent="0.2">
      <c r="A333" s="15">
        <v>166</v>
      </c>
      <c r="B333" s="15">
        <v>559</v>
      </c>
      <c r="C333" s="15">
        <v>1</v>
      </c>
      <c r="D333" s="15">
        <v>2</v>
      </c>
      <c r="E333" s="15">
        <f t="shared" si="182"/>
        <v>1</v>
      </c>
      <c r="F333" s="15">
        <f t="shared" si="183"/>
        <v>0</v>
      </c>
      <c r="G333" s="15">
        <f t="shared" si="184"/>
        <v>0</v>
      </c>
      <c r="H333" s="15">
        <f t="shared" si="185"/>
        <v>0</v>
      </c>
      <c r="I333" s="15">
        <v>1</v>
      </c>
      <c r="J333" s="15">
        <v>68</v>
      </c>
      <c r="K333" s="15">
        <v>1</v>
      </c>
      <c r="L333" s="15">
        <f t="shared" si="186"/>
        <v>0</v>
      </c>
      <c r="M333" s="15">
        <f t="shared" si="187"/>
        <v>0</v>
      </c>
      <c r="N333" s="15">
        <f t="shared" si="188"/>
        <v>0</v>
      </c>
      <c r="O333" s="15">
        <f t="shared" si="189"/>
        <v>0</v>
      </c>
      <c r="P333" s="15">
        <f t="shared" si="190"/>
        <v>0</v>
      </c>
      <c r="Q333" s="15">
        <v>2</v>
      </c>
      <c r="R333" s="15">
        <v>3</v>
      </c>
      <c r="S333" s="15">
        <v>6</v>
      </c>
      <c r="T333" s="15">
        <v>0</v>
      </c>
      <c r="U333" s="15">
        <v>0</v>
      </c>
      <c r="V333" s="15">
        <v>0</v>
      </c>
      <c r="W333" s="15">
        <v>0</v>
      </c>
      <c r="X333" s="15">
        <v>1</v>
      </c>
      <c r="Y333" s="15">
        <v>0</v>
      </c>
      <c r="Z333" s="15">
        <v>1</v>
      </c>
      <c r="AA333" s="15">
        <f t="shared" si="179"/>
        <v>3</v>
      </c>
      <c r="AB333" s="193">
        <f t="shared" si="205"/>
        <v>3166.6666666666665</v>
      </c>
      <c r="AC333" s="159">
        <v>7</v>
      </c>
      <c r="AD333" s="159">
        <v>1</v>
      </c>
      <c r="AE333" s="159">
        <v>3</v>
      </c>
      <c r="AF333" s="159">
        <v>9500</v>
      </c>
      <c r="AG333" s="159">
        <f t="shared" si="191"/>
        <v>9500</v>
      </c>
      <c r="AH333" s="159">
        <v>20</v>
      </c>
      <c r="AI333" s="171">
        <f t="shared" si="192"/>
        <v>3166.6666666666665</v>
      </c>
      <c r="AM333" s="15">
        <f t="shared" si="193"/>
        <v>0</v>
      </c>
      <c r="AP333" s="15">
        <f t="shared" si="194"/>
        <v>9500</v>
      </c>
      <c r="AQ333" s="172">
        <f t="shared" si="180"/>
        <v>3166.6666666666665</v>
      </c>
      <c r="AR333" s="27">
        <f t="shared" si="195"/>
        <v>1</v>
      </c>
      <c r="AS333" s="172">
        <f t="shared" si="196"/>
        <v>3166.6666666666665</v>
      </c>
      <c r="AX333" s="15">
        <f t="shared" si="206"/>
        <v>0</v>
      </c>
      <c r="BI333" s="27">
        <f t="shared" si="197"/>
        <v>0</v>
      </c>
      <c r="BJ333" s="27">
        <f t="shared" si="198"/>
        <v>0</v>
      </c>
      <c r="BR333" s="27">
        <f t="shared" si="199"/>
        <v>0</v>
      </c>
      <c r="BS333" s="27">
        <f t="shared" si="200"/>
        <v>0</v>
      </c>
      <c r="BT333" s="15">
        <v>1.25</v>
      </c>
      <c r="BU333" s="15">
        <v>1</v>
      </c>
      <c r="BV333" s="15">
        <v>1</v>
      </c>
      <c r="BW333" s="15">
        <v>1</v>
      </c>
      <c r="BX333" s="15">
        <v>1</v>
      </c>
      <c r="BY333" s="15">
        <f t="shared" si="201"/>
        <v>1.05</v>
      </c>
      <c r="BZ333" s="15">
        <v>1</v>
      </c>
      <c r="CA333" s="15">
        <f t="shared" si="202"/>
        <v>1</v>
      </c>
      <c r="CB333" s="15">
        <v>1</v>
      </c>
      <c r="CC333" s="15">
        <f t="shared" si="203"/>
        <v>0</v>
      </c>
      <c r="CD333" s="15">
        <f t="shared" si="204"/>
        <v>0</v>
      </c>
      <c r="CE333" s="15">
        <v>4</v>
      </c>
      <c r="CF333" s="15">
        <v>20</v>
      </c>
      <c r="CG333" s="15">
        <v>3</v>
      </c>
      <c r="CH333" s="15">
        <v>3</v>
      </c>
      <c r="CI333" s="15">
        <v>6</v>
      </c>
      <c r="CJ333" s="15">
        <v>1</v>
      </c>
      <c r="CK333" s="15">
        <v>1</v>
      </c>
      <c r="CL333" s="15">
        <v>1</v>
      </c>
      <c r="CN333" s="15">
        <v>1</v>
      </c>
      <c r="CP333" s="15">
        <v>1</v>
      </c>
      <c r="CR333" s="15">
        <v>1</v>
      </c>
      <c r="CZ333" s="15">
        <v>2</v>
      </c>
      <c r="DA333" s="15">
        <v>2</v>
      </c>
      <c r="DB333" s="15">
        <v>3</v>
      </c>
      <c r="DC333" s="15">
        <v>2</v>
      </c>
      <c r="DF333" s="15">
        <v>1</v>
      </c>
      <c r="DG333" s="15">
        <v>2</v>
      </c>
      <c r="DL333" s="27">
        <v>4.8</v>
      </c>
      <c r="DM333" s="27">
        <v>5</v>
      </c>
      <c r="DN333" s="27">
        <v>4.75</v>
      </c>
      <c r="DO333" s="27">
        <v>4.4000000000000004</v>
      </c>
      <c r="DP333" s="27">
        <v>5</v>
      </c>
      <c r="DQ333" s="27">
        <v>5</v>
      </c>
      <c r="DR333" s="27">
        <f t="shared" si="181"/>
        <v>4.8250000000000002</v>
      </c>
      <c r="DS333" s="15">
        <f t="shared" si="209"/>
        <v>1.755555555555556</v>
      </c>
    </row>
    <row r="334" spans="1:123" x14ac:dyDescent="0.2">
      <c r="A334" s="15">
        <v>167</v>
      </c>
      <c r="B334" s="15">
        <v>560</v>
      </c>
      <c r="C334" s="15">
        <v>1</v>
      </c>
      <c r="D334" s="15">
        <v>2</v>
      </c>
      <c r="E334" s="15">
        <f t="shared" si="182"/>
        <v>1</v>
      </c>
      <c r="F334" s="15">
        <f t="shared" si="183"/>
        <v>0</v>
      </c>
      <c r="G334" s="15">
        <f t="shared" si="184"/>
        <v>0</v>
      </c>
      <c r="H334" s="15">
        <f t="shared" si="185"/>
        <v>0</v>
      </c>
      <c r="I334" s="15">
        <v>1</v>
      </c>
      <c r="J334" s="15">
        <v>60</v>
      </c>
      <c r="K334" s="15">
        <v>1</v>
      </c>
      <c r="L334" s="15">
        <f t="shared" si="186"/>
        <v>0</v>
      </c>
      <c r="M334" s="15">
        <f t="shared" si="187"/>
        <v>0</v>
      </c>
      <c r="N334" s="15">
        <f t="shared" si="188"/>
        <v>0</v>
      </c>
      <c r="O334" s="15">
        <f t="shared" si="189"/>
        <v>0</v>
      </c>
      <c r="P334" s="15">
        <f t="shared" si="190"/>
        <v>0</v>
      </c>
      <c r="Q334" s="15">
        <v>2</v>
      </c>
      <c r="R334" s="15">
        <v>3</v>
      </c>
      <c r="S334" s="15">
        <v>20</v>
      </c>
      <c r="T334" s="15">
        <v>0</v>
      </c>
      <c r="U334" s="15">
        <v>1</v>
      </c>
      <c r="V334" s="15">
        <v>0</v>
      </c>
      <c r="W334" s="15">
        <v>0</v>
      </c>
      <c r="X334" s="15">
        <v>1</v>
      </c>
      <c r="Y334" s="15">
        <v>1</v>
      </c>
      <c r="Z334" s="15">
        <v>1</v>
      </c>
      <c r="AA334" s="15">
        <f t="shared" si="179"/>
        <v>17</v>
      </c>
      <c r="AB334" s="193">
        <f t="shared" si="205"/>
        <v>588.23529411764707</v>
      </c>
      <c r="AC334" s="15">
        <v>1</v>
      </c>
      <c r="AD334" s="15">
        <v>1</v>
      </c>
      <c r="AE334" s="15">
        <v>17</v>
      </c>
      <c r="AF334" s="15">
        <v>10000</v>
      </c>
      <c r="AG334" s="15">
        <f t="shared" si="191"/>
        <v>10000</v>
      </c>
      <c r="AH334" s="15">
        <v>9</v>
      </c>
      <c r="AI334" s="27">
        <f t="shared" si="192"/>
        <v>588.23529411764707</v>
      </c>
      <c r="AM334" s="15">
        <f t="shared" si="193"/>
        <v>0</v>
      </c>
      <c r="AP334" s="15">
        <f t="shared" si="194"/>
        <v>10000</v>
      </c>
      <c r="AQ334" s="172">
        <f t="shared" si="180"/>
        <v>588.23529411764707</v>
      </c>
      <c r="AR334" s="27">
        <f t="shared" si="195"/>
        <v>1</v>
      </c>
      <c r="AS334" s="172">
        <f t="shared" si="196"/>
        <v>588.23529411764707</v>
      </c>
      <c r="AX334" s="15">
        <f t="shared" si="206"/>
        <v>0</v>
      </c>
      <c r="BI334" s="27">
        <f t="shared" si="197"/>
        <v>0</v>
      </c>
      <c r="BJ334" s="27">
        <f t="shared" si="198"/>
        <v>0</v>
      </c>
      <c r="BR334" s="27">
        <f t="shared" si="199"/>
        <v>0</v>
      </c>
      <c r="BS334" s="27">
        <f t="shared" si="200"/>
        <v>0</v>
      </c>
      <c r="BT334" s="15">
        <v>3</v>
      </c>
      <c r="BU334" s="15">
        <v>3.3333333333333335</v>
      </c>
      <c r="BV334" s="15">
        <v>3</v>
      </c>
      <c r="BW334" s="15">
        <v>3.5</v>
      </c>
      <c r="BX334" s="15">
        <v>3.5</v>
      </c>
      <c r="BY334" s="15">
        <f t="shared" si="201"/>
        <v>3.2666666666666671</v>
      </c>
      <c r="BZ334" s="15">
        <v>2</v>
      </c>
      <c r="CA334" s="15">
        <f t="shared" si="202"/>
        <v>1</v>
      </c>
      <c r="CB334" s="15">
        <v>1</v>
      </c>
      <c r="CC334" s="15">
        <f t="shared" si="203"/>
        <v>0</v>
      </c>
      <c r="CD334" s="15">
        <f t="shared" si="204"/>
        <v>0</v>
      </c>
      <c r="CE334" s="15">
        <v>1</v>
      </c>
      <c r="CF334" s="15">
        <v>16</v>
      </c>
      <c r="CG334" s="15">
        <v>1</v>
      </c>
      <c r="CH334" s="15">
        <v>4</v>
      </c>
      <c r="CI334" s="15">
        <v>1</v>
      </c>
      <c r="CJ334" s="15">
        <v>2</v>
      </c>
      <c r="CK334" s="15">
        <v>1</v>
      </c>
      <c r="CL334" s="15">
        <v>0</v>
      </c>
      <c r="CM334" s="15">
        <v>3</v>
      </c>
      <c r="CN334" s="15">
        <v>1</v>
      </c>
      <c r="CP334" s="15">
        <v>0</v>
      </c>
      <c r="CQ334" s="15">
        <v>3</v>
      </c>
      <c r="CR334" s="15">
        <v>0</v>
      </c>
      <c r="DB334" s="15">
        <v>1</v>
      </c>
      <c r="DC334" s="15">
        <v>1</v>
      </c>
      <c r="DD334" s="15">
        <v>2</v>
      </c>
      <c r="DE334" s="15">
        <v>1</v>
      </c>
      <c r="DF334" s="15">
        <v>3</v>
      </c>
      <c r="DG334" s="15">
        <v>1</v>
      </c>
      <c r="DL334" s="15">
        <v>3</v>
      </c>
      <c r="DM334" s="15">
        <v>3</v>
      </c>
      <c r="DN334" s="15">
        <v>2.75</v>
      </c>
      <c r="DO334" s="15">
        <v>4</v>
      </c>
      <c r="DP334" s="15">
        <v>2.6666666666666665</v>
      </c>
      <c r="DQ334" s="15">
        <v>3</v>
      </c>
      <c r="DR334" s="27">
        <f t="shared" si="181"/>
        <v>3.0694444444444442</v>
      </c>
      <c r="DS334" s="15">
        <f t="shared" si="209"/>
        <v>0.30833333333333313</v>
      </c>
    </row>
    <row r="335" spans="1:123" x14ac:dyDescent="0.2">
      <c r="A335" s="15">
        <v>167</v>
      </c>
      <c r="B335" s="15">
        <v>560</v>
      </c>
      <c r="C335" s="15">
        <v>1</v>
      </c>
      <c r="D335" s="15">
        <v>2</v>
      </c>
      <c r="E335" s="15">
        <f t="shared" si="182"/>
        <v>1</v>
      </c>
      <c r="F335" s="15">
        <f t="shared" si="183"/>
        <v>0</v>
      </c>
      <c r="G335" s="15">
        <f t="shared" si="184"/>
        <v>0</v>
      </c>
      <c r="H335" s="15">
        <f t="shared" si="185"/>
        <v>0</v>
      </c>
      <c r="I335" s="15">
        <v>1</v>
      </c>
      <c r="J335" s="15">
        <v>60</v>
      </c>
      <c r="K335" s="15">
        <v>1</v>
      </c>
      <c r="L335" s="15">
        <f t="shared" si="186"/>
        <v>0</v>
      </c>
      <c r="M335" s="15">
        <f t="shared" si="187"/>
        <v>0</v>
      </c>
      <c r="N335" s="15">
        <f t="shared" si="188"/>
        <v>0</v>
      </c>
      <c r="O335" s="15">
        <f t="shared" si="189"/>
        <v>0</v>
      </c>
      <c r="P335" s="15">
        <f t="shared" si="190"/>
        <v>0</v>
      </c>
      <c r="Q335" s="15">
        <v>2</v>
      </c>
      <c r="R335" s="15">
        <v>3</v>
      </c>
      <c r="S335" s="15">
        <v>20</v>
      </c>
      <c r="T335" s="15">
        <v>0</v>
      </c>
      <c r="U335" s="15">
        <v>1</v>
      </c>
      <c r="V335" s="15">
        <v>0</v>
      </c>
      <c r="W335" s="15">
        <v>0</v>
      </c>
      <c r="X335" s="15">
        <v>1</v>
      </c>
      <c r="Y335" s="15">
        <v>0</v>
      </c>
      <c r="Z335" s="15">
        <v>1</v>
      </c>
      <c r="AA335" s="15">
        <f t="shared" si="179"/>
        <v>16</v>
      </c>
      <c r="AB335" s="193">
        <f t="shared" si="205"/>
        <v>600</v>
      </c>
      <c r="AC335" s="159">
        <v>1</v>
      </c>
      <c r="AD335" s="159">
        <v>1</v>
      </c>
      <c r="AE335" s="159">
        <v>16</v>
      </c>
      <c r="AF335" s="159">
        <v>9600</v>
      </c>
      <c r="AG335" s="159">
        <f t="shared" si="191"/>
        <v>9600</v>
      </c>
      <c r="AH335" s="159">
        <v>9</v>
      </c>
      <c r="AI335" s="171">
        <f t="shared" si="192"/>
        <v>600</v>
      </c>
      <c r="AM335" s="15">
        <f t="shared" si="193"/>
        <v>0</v>
      </c>
      <c r="AP335" s="15">
        <f t="shared" si="194"/>
        <v>9600</v>
      </c>
      <c r="AQ335" s="172">
        <f t="shared" si="180"/>
        <v>600</v>
      </c>
      <c r="AR335" s="27">
        <f t="shared" si="195"/>
        <v>1</v>
      </c>
      <c r="AS335" s="172">
        <f t="shared" si="196"/>
        <v>600</v>
      </c>
      <c r="AX335" s="15">
        <f t="shared" si="206"/>
        <v>0</v>
      </c>
      <c r="BI335" s="27">
        <f t="shared" si="197"/>
        <v>0</v>
      </c>
      <c r="BJ335" s="27">
        <f t="shared" si="198"/>
        <v>0</v>
      </c>
      <c r="BR335" s="27">
        <f t="shared" si="199"/>
        <v>0</v>
      </c>
      <c r="BS335" s="27">
        <f t="shared" si="200"/>
        <v>0</v>
      </c>
      <c r="BT335" s="15">
        <v>3</v>
      </c>
      <c r="BU335" s="15">
        <v>3.3333333333333335</v>
      </c>
      <c r="BV335" s="15">
        <v>3</v>
      </c>
      <c r="BW335" s="15">
        <v>3.5</v>
      </c>
      <c r="BX335" s="15">
        <v>3.5</v>
      </c>
      <c r="BY335" s="15">
        <f t="shared" si="201"/>
        <v>3.2666666666666671</v>
      </c>
      <c r="BZ335" s="15">
        <v>2</v>
      </c>
      <c r="CA335" s="15">
        <f t="shared" si="202"/>
        <v>1</v>
      </c>
      <c r="CB335" s="15">
        <v>1</v>
      </c>
      <c r="CC335" s="15">
        <f t="shared" si="203"/>
        <v>0</v>
      </c>
      <c r="CD335" s="15">
        <f t="shared" si="204"/>
        <v>0</v>
      </c>
      <c r="CE335" s="15">
        <v>1</v>
      </c>
      <c r="CF335" s="15">
        <v>16</v>
      </c>
      <c r="CG335" s="15">
        <v>1</v>
      </c>
      <c r="CH335" s="15">
        <v>4</v>
      </c>
      <c r="CI335" s="15">
        <v>1</v>
      </c>
      <c r="CJ335" s="15">
        <v>2</v>
      </c>
      <c r="CK335" s="15">
        <v>1</v>
      </c>
      <c r="CL335" s="15">
        <v>0</v>
      </c>
      <c r="CM335" s="15">
        <v>3</v>
      </c>
      <c r="CN335" s="15">
        <v>1</v>
      </c>
      <c r="CP335" s="15">
        <v>0</v>
      </c>
      <c r="CQ335" s="15">
        <v>3</v>
      </c>
      <c r="CR335" s="15">
        <v>0</v>
      </c>
      <c r="DB335" s="15">
        <v>1</v>
      </c>
      <c r="DC335" s="15">
        <v>1</v>
      </c>
      <c r="DD335" s="15">
        <v>2</v>
      </c>
      <c r="DE335" s="15">
        <v>1</v>
      </c>
      <c r="DF335" s="15">
        <v>3</v>
      </c>
      <c r="DG335" s="15">
        <v>1</v>
      </c>
      <c r="DL335" s="27">
        <v>2.4</v>
      </c>
      <c r="DM335" s="27">
        <v>3</v>
      </c>
      <c r="DN335" s="27">
        <v>2.5</v>
      </c>
      <c r="DO335" s="27">
        <v>3</v>
      </c>
      <c r="DP335" s="27">
        <v>2.6666666666666665</v>
      </c>
      <c r="DQ335" s="27">
        <v>3</v>
      </c>
      <c r="DR335" s="27">
        <f t="shared" si="181"/>
        <v>2.7611111111111111</v>
      </c>
      <c r="DS335" s="15">
        <f t="shared" si="209"/>
        <v>-1.8944444444444448</v>
      </c>
    </row>
    <row r="336" spans="1:123" x14ac:dyDescent="0.2">
      <c r="A336" s="15">
        <v>168</v>
      </c>
      <c r="B336" s="15">
        <v>561</v>
      </c>
      <c r="C336" s="15">
        <v>1</v>
      </c>
      <c r="D336" s="15">
        <v>2</v>
      </c>
      <c r="E336" s="15">
        <f t="shared" si="182"/>
        <v>1</v>
      </c>
      <c r="F336" s="15">
        <f t="shared" si="183"/>
        <v>0</v>
      </c>
      <c r="G336" s="15">
        <f t="shared" si="184"/>
        <v>0</v>
      </c>
      <c r="H336" s="15">
        <f t="shared" si="185"/>
        <v>0</v>
      </c>
      <c r="I336" s="15">
        <v>1</v>
      </c>
      <c r="J336" s="15">
        <v>58</v>
      </c>
      <c r="K336" s="15">
        <v>1</v>
      </c>
      <c r="L336" s="15">
        <f t="shared" si="186"/>
        <v>0</v>
      </c>
      <c r="M336" s="15">
        <f t="shared" si="187"/>
        <v>0</v>
      </c>
      <c r="N336" s="15">
        <f t="shared" si="188"/>
        <v>0</v>
      </c>
      <c r="O336" s="15">
        <f t="shared" si="189"/>
        <v>0</v>
      </c>
      <c r="P336" s="15">
        <f t="shared" si="190"/>
        <v>0</v>
      </c>
      <c r="Q336" s="15">
        <v>2</v>
      </c>
      <c r="R336" s="15">
        <v>3</v>
      </c>
      <c r="S336" s="15">
        <v>20</v>
      </c>
      <c r="T336" s="15">
        <v>0</v>
      </c>
      <c r="U336" s="15">
        <v>1</v>
      </c>
      <c r="V336" s="15">
        <v>0</v>
      </c>
      <c r="W336" s="15">
        <v>0</v>
      </c>
      <c r="X336" s="15">
        <v>1</v>
      </c>
      <c r="Y336" s="15">
        <v>1</v>
      </c>
      <c r="Z336" s="15">
        <v>0</v>
      </c>
      <c r="AA336" s="15">
        <f t="shared" si="179"/>
        <v>17</v>
      </c>
      <c r="AB336" s="193">
        <f t="shared" si="205"/>
        <v>647.05882352941182</v>
      </c>
      <c r="AC336" s="15">
        <v>1</v>
      </c>
      <c r="AD336" s="15">
        <v>1</v>
      </c>
      <c r="AE336" s="15">
        <v>14</v>
      </c>
      <c r="AF336" s="15">
        <v>10000</v>
      </c>
      <c r="AG336" s="15">
        <f t="shared" si="191"/>
        <v>10000</v>
      </c>
      <c r="AH336" s="15">
        <v>18</v>
      </c>
      <c r="AI336" s="27">
        <f t="shared" si="192"/>
        <v>714.28571428571433</v>
      </c>
      <c r="AM336" s="15">
        <f t="shared" si="193"/>
        <v>0</v>
      </c>
      <c r="AP336" s="15">
        <f t="shared" si="194"/>
        <v>10000</v>
      </c>
      <c r="AQ336" s="172">
        <f t="shared" si="180"/>
        <v>714.28571428571433</v>
      </c>
      <c r="AR336" s="27">
        <f t="shared" si="195"/>
        <v>0.82352941176470584</v>
      </c>
      <c r="AS336" s="172">
        <f t="shared" si="196"/>
        <v>588.23529411764707</v>
      </c>
      <c r="AT336" s="15">
        <v>7</v>
      </c>
      <c r="AU336" s="15">
        <v>1</v>
      </c>
      <c r="AV336" s="15">
        <v>3</v>
      </c>
      <c r="AW336" s="15">
        <v>1000</v>
      </c>
      <c r="AX336" s="15">
        <f t="shared" si="206"/>
        <v>1000</v>
      </c>
      <c r="AY336" s="15">
        <v>55</v>
      </c>
      <c r="AZ336" s="15">
        <v>333.33333333333331</v>
      </c>
      <c r="BG336" s="15">
        <f t="shared" si="207"/>
        <v>1000</v>
      </c>
      <c r="BH336" s="15">
        <f t="shared" si="208"/>
        <v>333.33333333333331</v>
      </c>
      <c r="BI336" s="27">
        <f t="shared" si="197"/>
        <v>0.17647058823529413</v>
      </c>
      <c r="BJ336" s="27">
        <f t="shared" si="198"/>
        <v>58.823529411764703</v>
      </c>
      <c r="BR336" s="27">
        <f t="shared" si="199"/>
        <v>0</v>
      </c>
      <c r="BS336" s="27">
        <f t="shared" si="200"/>
        <v>0</v>
      </c>
      <c r="BT336" s="15">
        <v>2</v>
      </c>
      <c r="BU336" s="15">
        <v>1</v>
      </c>
      <c r="BV336" s="15">
        <v>1</v>
      </c>
      <c r="BW336" s="15">
        <v>1</v>
      </c>
      <c r="BX336" s="15">
        <v>1</v>
      </c>
      <c r="BY336" s="15">
        <f t="shared" si="201"/>
        <v>1.2</v>
      </c>
      <c r="BZ336" s="15">
        <v>1</v>
      </c>
      <c r="CA336" s="15">
        <f t="shared" si="202"/>
        <v>1</v>
      </c>
      <c r="CB336" s="15">
        <v>1</v>
      </c>
      <c r="CC336" s="15">
        <f t="shared" si="203"/>
        <v>0</v>
      </c>
      <c r="CD336" s="15">
        <f t="shared" si="204"/>
        <v>0</v>
      </c>
      <c r="CE336" s="15">
        <v>1</v>
      </c>
      <c r="CF336" s="15">
        <v>10</v>
      </c>
      <c r="CG336" s="15">
        <v>1</v>
      </c>
      <c r="CH336" s="15">
        <v>4</v>
      </c>
      <c r="CI336" s="15">
        <v>2</v>
      </c>
      <c r="CJ336" s="15">
        <v>1</v>
      </c>
      <c r="CK336" s="15">
        <v>1</v>
      </c>
      <c r="CL336" s="15">
        <v>1</v>
      </c>
      <c r="CN336" s="15">
        <v>1</v>
      </c>
      <c r="CP336" s="15">
        <v>1</v>
      </c>
      <c r="CR336" s="15">
        <v>1</v>
      </c>
      <c r="CZ336" s="15">
        <v>2</v>
      </c>
      <c r="DA336" s="15">
        <v>3</v>
      </c>
      <c r="DB336" s="15">
        <v>1</v>
      </c>
      <c r="DC336" s="15">
        <v>3</v>
      </c>
      <c r="DD336" s="15">
        <v>3</v>
      </c>
      <c r="DE336" s="15">
        <v>3</v>
      </c>
      <c r="DL336" s="15">
        <v>4.4000000000000004</v>
      </c>
      <c r="DM336" s="15">
        <v>4.333333333333333</v>
      </c>
      <c r="DN336" s="15">
        <v>5</v>
      </c>
      <c r="DO336" s="15">
        <v>4.2</v>
      </c>
      <c r="DP336" s="15">
        <v>5</v>
      </c>
      <c r="DQ336" s="15">
        <v>5</v>
      </c>
      <c r="DR336" s="27">
        <f t="shared" si="181"/>
        <v>4.6555555555555559</v>
      </c>
      <c r="DS336" s="15">
        <f t="shared" si="209"/>
        <v>0</v>
      </c>
    </row>
    <row r="337" spans="1:123" x14ac:dyDescent="0.2">
      <c r="A337" s="15">
        <v>168</v>
      </c>
      <c r="B337" s="15">
        <v>561</v>
      </c>
      <c r="C337" s="15">
        <v>1</v>
      </c>
      <c r="D337" s="15">
        <v>2</v>
      </c>
      <c r="E337" s="15">
        <f t="shared" si="182"/>
        <v>1</v>
      </c>
      <c r="F337" s="15">
        <f t="shared" si="183"/>
        <v>0</v>
      </c>
      <c r="G337" s="15">
        <f t="shared" si="184"/>
        <v>0</v>
      </c>
      <c r="H337" s="15">
        <f t="shared" si="185"/>
        <v>0</v>
      </c>
      <c r="I337" s="15">
        <v>1</v>
      </c>
      <c r="J337" s="15">
        <v>58</v>
      </c>
      <c r="K337" s="15">
        <v>1</v>
      </c>
      <c r="L337" s="15">
        <f t="shared" si="186"/>
        <v>0</v>
      </c>
      <c r="M337" s="15">
        <f t="shared" si="187"/>
        <v>0</v>
      </c>
      <c r="N337" s="15">
        <f t="shared" si="188"/>
        <v>0</v>
      </c>
      <c r="O337" s="15">
        <f t="shared" si="189"/>
        <v>0</v>
      </c>
      <c r="P337" s="15">
        <f t="shared" si="190"/>
        <v>0</v>
      </c>
      <c r="Q337" s="15">
        <v>2</v>
      </c>
      <c r="R337" s="15">
        <v>3</v>
      </c>
      <c r="S337" s="15">
        <v>20</v>
      </c>
      <c r="T337" s="15">
        <v>0</v>
      </c>
      <c r="U337" s="15">
        <v>1</v>
      </c>
      <c r="V337" s="15">
        <v>0</v>
      </c>
      <c r="W337" s="15">
        <v>0</v>
      </c>
      <c r="X337" s="15">
        <v>1</v>
      </c>
      <c r="Y337" s="15">
        <v>0</v>
      </c>
      <c r="Z337" s="15">
        <v>0</v>
      </c>
      <c r="AA337" s="15">
        <f t="shared" si="179"/>
        <v>17</v>
      </c>
      <c r="AB337" s="193">
        <f t="shared" si="205"/>
        <v>647.05882352941182</v>
      </c>
      <c r="AC337" s="159">
        <v>1</v>
      </c>
      <c r="AD337" s="159">
        <v>1</v>
      </c>
      <c r="AE337" s="159">
        <v>14</v>
      </c>
      <c r="AF337" s="159">
        <v>10000</v>
      </c>
      <c r="AG337" s="159">
        <f t="shared" si="191"/>
        <v>10000</v>
      </c>
      <c r="AH337" s="159">
        <v>18</v>
      </c>
      <c r="AI337" s="171">
        <f t="shared" si="192"/>
        <v>714.28571428571433</v>
      </c>
      <c r="AM337" s="15">
        <f t="shared" si="193"/>
        <v>0</v>
      </c>
      <c r="AP337" s="15">
        <f t="shared" si="194"/>
        <v>10000</v>
      </c>
      <c r="AQ337" s="172">
        <f t="shared" si="180"/>
        <v>714.28571428571433</v>
      </c>
      <c r="AR337" s="27">
        <f t="shared" si="195"/>
        <v>0.82352941176470584</v>
      </c>
      <c r="AS337" s="172">
        <f t="shared" si="196"/>
        <v>588.23529411764707</v>
      </c>
      <c r="AT337" s="15">
        <v>7</v>
      </c>
      <c r="AU337" s="15">
        <v>1</v>
      </c>
      <c r="AV337" s="15">
        <v>3</v>
      </c>
      <c r="AW337" s="15">
        <v>1000</v>
      </c>
      <c r="AX337" s="15">
        <f t="shared" si="206"/>
        <v>1000</v>
      </c>
      <c r="AY337" s="15">
        <v>55</v>
      </c>
      <c r="BG337" s="15">
        <f t="shared" si="207"/>
        <v>1000</v>
      </c>
      <c r="BH337" s="15">
        <f t="shared" si="208"/>
        <v>333.33333333333331</v>
      </c>
      <c r="BI337" s="27">
        <f t="shared" si="197"/>
        <v>0.17647058823529413</v>
      </c>
      <c r="BJ337" s="27">
        <f t="shared" si="198"/>
        <v>58.823529411764703</v>
      </c>
      <c r="BR337" s="27">
        <f t="shared" si="199"/>
        <v>0</v>
      </c>
      <c r="BS337" s="27">
        <f t="shared" si="200"/>
        <v>0</v>
      </c>
      <c r="BT337" s="15">
        <v>2</v>
      </c>
      <c r="BU337" s="15">
        <v>1</v>
      </c>
      <c r="BV337" s="15">
        <v>1</v>
      </c>
      <c r="BW337" s="15">
        <v>1</v>
      </c>
      <c r="BX337" s="15">
        <v>1</v>
      </c>
      <c r="BY337" s="15">
        <f t="shared" si="201"/>
        <v>1.2</v>
      </c>
      <c r="BZ337" s="15">
        <v>1</v>
      </c>
      <c r="CA337" s="15">
        <f t="shared" si="202"/>
        <v>1</v>
      </c>
      <c r="CB337" s="15">
        <v>1</v>
      </c>
      <c r="CC337" s="15">
        <f t="shared" si="203"/>
        <v>0</v>
      </c>
      <c r="CD337" s="15">
        <f t="shared" si="204"/>
        <v>0</v>
      </c>
      <c r="CE337" s="15">
        <v>1</v>
      </c>
      <c r="CF337" s="15">
        <v>10</v>
      </c>
      <c r="CG337" s="15">
        <v>1</v>
      </c>
      <c r="CH337" s="15">
        <v>4</v>
      </c>
      <c r="CI337" s="15">
        <v>2</v>
      </c>
      <c r="CJ337" s="15">
        <v>1</v>
      </c>
      <c r="CK337" s="15">
        <v>1</v>
      </c>
      <c r="CL337" s="15">
        <v>1</v>
      </c>
      <c r="CN337" s="15">
        <v>1</v>
      </c>
      <c r="CP337" s="15">
        <v>1</v>
      </c>
      <c r="CR337" s="15">
        <v>1</v>
      </c>
      <c r="CZ337" s="15">
        <v>2</v>
      </c>
      <c r="DA337" s="15">
        <v>3</v>
      </c>
      <c r="DB337" s="15">
        <v>1</v>
      </c>
      <c r="DC337" s="15">
        <v>3</v>
      </c>
      <c r="DD337" s="15">
        <v>3</v>
      </c>
      <c r="DE337" s="15">
        <v>3</v>
      </c>
      <c r="DL337" s="27">
        <v>4.4000000000000004</v>
      </c>
      <c r="DM337" s="27">
        <v>4.333333333333333</v>
      </c>
      <c r="DN337" s="27">
        <v>5</v>
      </c>
      <c r="DO337" s="27">
        <v>4.2</v>
      </c>
      <c r="DP337" s="27">
        <v>5</v>
      </c>
      <c r="DQ337" s="27">
        <v>5</v>
      </c>
      <c r="DR337" s="27">
        <f t="shared" si="181"/>
        <v>4.6555555555555559</v>
      </c>
      <c r="DS337" s="15">
        <f t="shared" si="209"/>
        <v>-2.7777777777773238E-3</v>
      </c>
    </row>
    <row r="338" spans="1:123" x14ac:dyDescent="0.2">
      <c r="A338" s="15">
        <v>169</v>
      </c>
      <c r="B338" s="15">
        <v>562</v>
      </c>
      <c r="C338" s="15">
        <v>1</v>
      </c>
      <c r="D338" s="15">
        <v>2</v>
      </c>
      <c r="E338" s="15">
        <f t="shared" si="182"/>
        <v>1</v>
      </c>
      <c r="F338" s="15">
        <f t="shared" si="183"/>
        <v>0</v>
      </c>
      <c r="G338" s="15">
        <f t="shared" si="184"/>
        <v>0</v>
      </c>
      <c r="H338" s="15">
        <f t="shared" si="185"/>
        <v>0</v>
      </c>
      <c r="I338" s="15">
        <v>1</v>
      </c>
      <c r="J338" s="15">
        <v>56</v>
      </c>
      <c r="K338" s="15">
        <v>1</v>
      </c>
      <c r="L338" s="15">
        <f t="shared" si="186"/>
        <v>0</v>
      </c>
      <c r="M338" s="15">
        <f t="shared" si="187"/>
        <v>0</v>
      </c>
      <c r="N338" s="15">
        <f t="shared" si="188"/>
        <v>0</v>
      </c>
      <c r="O338" s="15">
        <f t="shared" si="189"/>
        <v>0</v>
      </c>
      <c r="P338" s="15">
        <f t="shared" si="190"/>
        <v>0</v>
      </c>
      <c r="Q338" s="15">
        <v>2</v>
      </c>
      <c r="R338" s="15">
        <v>10</v>
      </c>
      <c r="S338" s="15">
        <v>20</v>
      </c>
      <c r="T338" s="15">
        <v>0</v>
      </c>
      <c r="U338" s="15">
        <v>0</v>
      </c>
      <c r="V338" s="15">
        <v>1</v>
      </c>
      <c r="W338" s="15">
        <v>200000</v>
      </c>
      <c r="X338" s="15">
        <v>1</v>
      </c>
      <c r="Y338" s="15">
        <v>1</v>
      </c>
      <c r="Z338" s="15">
        <v>0</v>
      </c>
      <c r="AA338" s="15">
        <f t="shared" si="179"/>
        <v>6</v>
      </c>
      <c r="AB338" s="193">
        <f t="shared" si="205"/>
        <v>2166.6666666666665</v>
      </c>
      <c r="AC338" s="15">
        <v>8</v>
      </c>
      <c r="AD338" s="15">
        <v>12</v>
      </c>
      <c r="AE338" s="15">
        <v>3</v>
      </c>
      <c r="AF338" s="15">
        <v>1000</v>
      </c>
      <c r="AG338" s="15">
        <f t="shared" si="191"/>
        <v>12000</v>
      </c>
      <c r="AH338" s="15">
        <v>20</v>
      </c>
      <c r="AI338" s="27">
        <f t="shared" si="192"/>
        <v>4000</v>
      </c>
      <c r="AM338" s="15">
        <f t="shared" si="193"/>
        <v>0</v>
      </c>
      <c r="AP338" s="15">
        <f t="shared" si="194"/>
        <v>12000</v>
      </c>
      <c r="AQ338" s="172">
        <f t="shared" si="180"/>
        <v>4000</v>
      </c>
      <c r="AR338" s="27">
        <f t="shared" si="195"/>
        <v>0.5</v>
      </c>
      <c r="AS338" s="172">
        <f t="shared" si="196"/>
        <v>2000</v>
      </c>
      <c r="AT338" s="15">
        <v>8</v>
      </c>
      <c r="AU338" s="15">
        <v>1</v>
      </c>
      <c r="AV338" s="15">
        <v>3</v>
      </c>
      <c r="AW338" s="15">
        <v>1000</v>
      </c>
      <c r="AX338" s="15">
        <f t="shared" si="206"/>
        <v>1000</v>
      </c>
      <c r="AY338" s="15">
        <v>40</v>
      </c>
      <c r="AZ338" s="15">
        <v>333.33333333333331</v>
      </c>
      <c r="BG338" s="15">
        <f t="shared" si="207"/>
        <v>1000</v>
      </c>
      <c r="BH338" s="15">
        <f t="shared" si="208"/>
        <v>333.33333333333331</v>
      </c>
      <c r="BI338" s="27">
        <f t="shared" si="197"/>
        <v>0.5</v>
      </c>
      <c r="BJ338" s="27">
        <f t="shared" si="198"/>
        <v>166.66666666666666</v>
      </c>
      <c r="BR338" s="27">
        <f t="shared" si="199"/>
        <v>0</v>
      </c>
      <c r="BS338" s="27">
        <f t="shared" si="200"/>
        <v>0</v>
      </c>
      <c r="BT338" s="15">
        <v>1</v>
      </c>
      <c r="BU338" s="15">
        <v>1</v>
      </c>
      <c r="BV338" s="15">
        <v>1</v>
      </c>
      <c r="BW338" s="15">
        <v>1</v>
      </c>
      <c r="BX338" s="15">
        <v>1</v>
      </c>
      <c r="BY338" s="15">
        <f t="shared" si="201"/>
        <v>1</v>
      </c>
      <c r="BZ338" s="15">
        <v>1</v>
      </c>
      <c r="CA338" s="15">
        <f t="shared" si="202"/>
        <v>1</v>
      </c>
      <c r="CB338" s="15">
        <v>1</v>
      </c>
      <c r="CC338" s="15">
        <f t="shared" si="203"/>
        <v>0</v>
      </c>
      <c r="CD338" s="15">
        <f t="shared" si="204"/>
        <v>0</v>
      </c>
      <c r="CE338" s="15">
        <v>3</v>
      </c>
      <c r="CF338" s="15">
        <v>10</v>
      </c>
      <c r="CG338" s="15">
        <v>1</v>
      </c>
      <c r="CH338" s="15">
        <v>4</v>
      </c>
      <c r="CI338" s="15">
        <v>2</v>
      </c>
      <c r="CJ338" s="15">
        <v>1</v>
      </c>
      <c r="CK338" s="15">
        <v>1</v>
      </c>
      <c r="CL338" s="15">
        <v>1</v>
      </c>
      <c r="CN338" s="15">
        <v>1</v>
      </c>
      <c r="CP338" s="15">
        <v>1</v>
      </c>
      <c r="CR338" s="15">
        <v>1</v>
      </c>
      <c r="CZ338" s="15">
        <v>2</v>
      </c>
      <c r="DA338" s="15">
        <v>3</v>
      </c>
      <c r="DB338" s="15">
        <v>3</v>
      </c>
      <c r="DC338" s="15">
        <v>3</v>
      </c>
      <c r="DD338" s="15">
        <v>1</v>
      </c>
      <c r="DE338" s="15">
        <v>3</v>
      </c>
      <c r="DL338" s="15">
        <v>4.2</v>
      </c>
      <c r="DM338" s="15">
        <v>4</v>
      </c>
      <c r="DN338" s="15">
        <v>4.75</v>
      </c>
      <c r="DO338" s="15">
        <v>5</v>
      </c>
      <c r="DP338" s="15">
        <v>5</v>
      </c>
      <c r="DQ338" s="15">
        <v>5</v>
      </c>
      <c r="DR338" s="27">
        <f t="shared" si="181"/>
        <v>4.6583333333333332</v>
      </c>
      <c r="DS338" s="15">
        <f t="shared" si="209"/>
        <v>0</v>
      </c>
    </row>
    <row r="339" spans="1:123" x14ac:dyDescent="0.2">
      <c r="A339" s="15">
        <v>169</v>
      </c>
      <c r="B339" s="15">
        <v>562</v>
      </c>
      <c r="C339" s="15">
        <v>1</v>
      </c>
      <c r="D339" s="15">
        <v>2</v>
      </c>
      <c r="E339" s="15">
        <f t="shared" si="182"/>
        <v>1</v>
      </c>
      <c r="F339" s="15">
        <f t="shared" si="183"/>
        <v>0</v>
      </c>
      <c r="G339" s="15">
        <f t="shared" si="184"/>
        <v>0</v>
      </c>
      <c r="H339" s="15">
        <f t="shared" si="185"/>
        <v>0</v>
      </c>
      <c r="I339" s="15">
        <v>1</v>
      </c>
      <c r="J339" s="15">
        <v>56</v>
      </c>
      <c r="K339" s="15">
        <v>1</v>
      </c>
      <c r="L339" s="15">
        <f t="shared" si="186"/>
        <v>0</v>
      </c>
      <c r="M339" s="15">
        <f t="shared" si="187"/>
        <v>0</v>
      </c>
      <c r="N339" s="15">
        <f t="shared" si="188"/>
        <v>0</v>
      </c>
      <c r="O339" s="15">
        <f t="shared" si="189"/>
        <v>0</v>
      </c>
      <c r="P339" s="15">
        <f t="shared" si="190"/>
        <v>0</v>
      </c>
      <c r="Q339" s="15">
        <v>2</v>
      </c>
      <c r="R339" s="15">
        <v>10</v>
      </c>
      <c r="S339" s="15">
        <v>20</v>
      </c>
      <c r="T339" s="15">
        <v>0</v>
      </c>
      <c r="U339" s="15">
        <v>0</v>
      </c>
      <c r="V339" s="15">
        <v>1</v>
      </c>
      <c r="W339" s="15">
        <v>200000</v>
      </c>
      <c r="X339" s="15">
        <v>1</v>
      </c>
      <c r="Y339" s="15">
        <v>0</v>
      </c>
      <c r="Z339" s="15">
        <v>0</v>
      </c>
      <c r="AA339" s="15">
        <f t="shared" si="179"/>
        <v>6</v>
      </c>
      <c r="AB339" s="193">
        <f t="shared" si="205"/>
        <v>2166.6666666666665</v>
      </c>
      <c r="AC339" s="159">
        <v>8</v>
      </c>
      <c r="AD339" s="159">
        <v>12</v>
      </c>
      <c r="AE339" s="159">
        <v>3</v>
      </c>
      <c r="AF339" s="159">
        <v>1000</v>
      </c>
      <c r="AG339" s="159">
        <f t="shared" si="191"/>
        <v>12000</v>
      </c>
      <c r="AH339" s="159">
        <v>20</v>
      </c>
      <c r="AI339" s="171">
        <f t="shared" si="192"/>
        <v>4000</v>
      </c>
      <c r="AM339" s="15">
        <f t="shared" si="193"/>
        <v>0</v>
      </c>
      <c r="AP339" s="15">
        <f t="shared" si="194"/>
        <v>12000</v>
      </c>
      <c r="AQ339" s="172">
        <f t="shared" si="180"/>
        <v>4000</v>
      </c>
      <c r="AR339" s="27">
        <f t="shared" si="195"/>
        <v>0.5</v>
      </c>
      <c r="AS339" s="172">
        <f t="shared" si="196"/>
        <v>2000</v>
      </c>
      <c r="AT339" s="15">
        <v>8</v>
      </c>
      <c r="AU339" s="15">
        <v>1</v>
      </c>
      <c r="AV339" s="15">
        <v>3</v>
      </c>
      <c r="AW339" s="15">
        <v>1000</v>
      </c>
      <c r="AX339" s="15">
        <f t="shared" si="206"/>
        <v>1000</v>
      </c>
      <c r="AY339" s="15">
        <v>40</v>
      </c>
      <c r="BG339" s="15">
        <f t="shared" si="207"/>
        <v>1000</v>
      </c>
      <c r="BH339" s="15">
        <f t="shared" si="208"/>
        <v>333.33333333333331</v>
      </c>
      <c r="BI339" s="27">
        <f t="shared" si="197"/>
        <v>0.5</v>
      </c>
      <c r="BJ339" s="27">
        <f t="shared" si="198"/>
        <v>166.66666666666666</v>
      </c>
      <c r="BR339" s="27">
        <f t="shared" si="199"/>
        <v>0</v>
      </c>
      <c r="BS339" s="27">
        <f t="shared" si="200"/>
        <v>0</v>
      </c>
      <c r="BT339" s="15">
        <v>1</v>
      </c>
      <c r="BU339" s="15">
        <v>1</v>
      </c>
      <c r="BV339" s="15">
        <v>1</v>
      </c>
      <c r="BW339" s="15">
        <v>1</v>
      </c>
      <c r="BX339" s="15">
        <v>1</v>
      </c>
      <c r="BY339" s="15">
        <f t="shared" si="201"/>
        <v>1</v>
      </c>
      <c r="BZ339" s="15">
        <v>1</v>
      </c>
      <c r="CA339" s="15">
        <f t="shared" si="202"/>
        <v>1</v>
      </c>
      <c r="CB339" s="15">
        <v>1</v>
      </c>
      <c r="CC339" s="15">
        <f t="shared" si="203"/>
        <v>0</v>
      </c>
      <c r="CD339" s="15">
        <f t="shared" si="204"/>
        <v>0</v>
      </c>
      <c r="CE339" s="15">
        <v>3</v>
      </c>
      <c r="CF339" s="15">
        <v>10</v>
      </c>
      <c r="CG339" s="15">
        <v>1</v>
      </c>
      <c r="CH339" s="15">
        <v>4</v>
      </c>
      <c r="CI339" s="15">
        <v>2</v>
      </c>
      <c r="CJ339" s="15">
        <v>1</v>
      </c>
      <c r="CK339" s="15">
        <v>1</v>
      </c>
      <c r="CL339" s="15">
        <v>1</v>
      </c>
      <c r="CN339" s="15">
        <v>1</v>
      </c>
      <c r="CP339" s="15">
        <v>1</v>
      </c>
      <c r="CR339" s="15">
        <v>1</v>
      </c>
      <c r="CZ339" s="15">
        <v>2</v>
      </c>
      <c r="DA339" s="15">
        <v>3</v>
      </c>
      <c r="DB339" s="15">
        <v>3</v>
      </c>
      <c r="DC339" s="15">
        <v>3</v>
      </c>
      <c r="DD339" s="15">
        <v>1</v>
      </c>
      <c r="DE339" s="15">
        <v>3</v>
      </c>
      <c r="DL339" s="27">
        <v>4.2</v>
      </c>
      <c r="DM339" s="27">
        <v>4</v>
      </c>
      <c r="DN339" s="27">
        <v>4.75</v>
      </c>
      <c r="DO339" s="27">
        <v>5</v>
      </c>
      <c r="DP339" s="27">
        <v>5</v>
      </c>
      <c r="DQ339" s="27">
        <v>5</v>
      </c>
      <c r="DR339" s="27">
        <f t="shared" si="181"/>
        <v>4.6583333333333332</v>
      </c>
      <c r="DS339" s="15">
        <f t="shared" si="209"/>
        <v>1.1055555555555556</v>
      </c>
    </row>
    <row r="340" spans="1:123" x14ac:dyDescent="0.2">
      <c r="A340" s="15">
        <v>170</v>
      </c>
      <c r="B340" s="15">
        <v>563</v>
      </c>
      <c r="C340" s="15">
        <v>1</v>
      </c>
      <c r="D340" s="15">
        <v>2</v>
      </c>
      <c r="E340" s="15">
        <f t="shared" si="182"/>
        <v>1</v>
      </c>
      <c r="F340" s="15">
        <f t="shared" si="183"/>
        <v>0</v>
      </c>
      <c r="G340" s="15">
        <f t="shared" si="184"/>
        <v>0</v>
      </c>
      <c r="H340" s="15">
        <f t="shared" si="185"/>
        <v>0</v>
      </c>
      <c r="I340" s="15">
        <v>0</v>
      </c>
      <c r="J340" s="15">
        <v>53</v>
      </c>
      <c r="K340" s="15">
        <v>1</v>
      </c>
      <c r="L340" s="15">
        <f t="shared" si="186"/>
        <v>0</v>
      </c>
      <c r="M340" s="15">
        <f t="shared" si="187"/>
        <v>0</v>
      </c>
      <c r="N340" s="15">
        <f t="shared" si="188"/>
        <v>0</v>
      </c>
      <c r="O340" s="15">
        <f t="shared" si="189"/>
        <v>0</v>
      </c>
      <c r="P340" s="15">
        <f t="shared" si="190"/>
        <v>0</v>
      </c>
      <c r="Q340" s="15">
        <v>4</v>
      </c>
      <c r="R340" s="15">
        <v>3</v>
      </c>
      <c r="S340" s="15">
        <v>40</v>
      </c>
      <c r="T340" s="15">
        <v>0</v>
      </c>
      <c r="U340" s="15">
        <v>1</v>
      </c>
      <c r="V340" s="15">
        <v>1</v>
      </c>
      <c r="W340" s="15">
        <v>11200</v>
      </c>
      <c r="X340" s="15">
        <v>1</v>
      </c>
      <c r="Y340" s="15">
        <v>1</v>
      </c>
      <c r="Z340" s="15">
        <v>0</v>
      </c>
      <c r="AA340" s="15">
        <f t="shared" si="179"/>
        <v>33</v>
      </c>
      <c r="AB340" s="193">
        <f t="shared" si="205"/>
        <v>3342.424242424242</v>
      </c>
      <c r="AC340" s="15">
        <v>5</v>
      </c>
      <c r="AD340" s="15">
        <v>1</v>
      </c>
      <c r="AE340" s="15">
        <v>30</v>
      </c>
      <c r="AF340" s="15">
        <v>110000</v>
      </c>
      <c r="AG340" s="15">
        <f t="shared" si="191"/>
        <v>110000</v>
      </c>
      <c r="AH340" s="15">
        <v>6.8</v>
      </c>
      <c r="AI340" s="27">
        <f t="shared" si="192"/>
        <v>3666.6666666666665</v>
      </c>
      <c r="AJ340" s="15">
        <v>0</v>
      </c>
      <c r="AK340" s="15">
        <v>0</v>
      </c>
      <c r="AL340" s="15">
        <v>0</v>
      </c>
      <c r="AM340" s="15">
        <f t="shared" si="193"/>
        <v>0</v>
      </c>
      <c r="AN340" s="15">
        <v>0</v>
      </c>
      <c r="AP340" s="15">
        <f t="shared" si="194"/>
        <v>110000</v>
      </c>
      <c r="AQ340" s="172">
        <f t="shared" si="180"/>
        <v>3666.6666666666665</v>
      </c>
      <c r="AR340" s="27">
        <f t="shared" si="195"/>
        <v>0.90909090909090906</v>
      </c>
      <c r="AS340" s="172">
        <f t="shared" si="196"/>
        <v>3333.333333333333</v>
      </c>
      <c r="AT340" s="15">
        <v>7</v>
      </c>
      <c r="AU340" s="15">
        <v>1</v>
      </c>
      <c r="AV340" s="15">
        <v>3</v>
      </c>
      <c r="AW340" s="15">
        <v>300</v>
      </c>
      <c r="AX340" s="15">
        <f t="shared" si="206"/>
        <v>300</v>
      </c>
      <c r="AY340" s="15">
        <v>30000</v>
      </c>
      <c r="AZ340" s="15">
        <v>100</v>
      </c>
      <c r="BG340" s="15">
        <f t="shared" si="207"/>
        <v>300</v>
      </c>
      <c r="BH340" s="15">
        <f t="shared" si="208"/>
        <v>100</v>
      </c>
      <c r="BI340" s="27">
        <f t="shared" si="197"/>
        <v>9.0909090909090912E-2</v>
      </c>
      <c r="BJ340" s="27">
        <f t="shared" si="198"/>
        <v>9.0909090909090917</v>
      </c>
      <c r="BR340" s="27">
        <f t="shared" si="199"/>
        <v>0</v>
      </c>
      <c r="BS340" s="27">
        <f t="shared" si="200"/>
        <v>0</v>
      </c>
      <c r="BT340" s="15">
        <v>1.5</v>
      </c>
      <c r="BU340" s="15">
        <v>4.333333333333333</v>
      </c>
      <c r="BV340" s="15">
        <v>2</v>
      </c>
      <c r="BW340" s="15">
        <v>4</v>
      </c>
      <c r="BX340" s="15">
        <v>5</v>
      </c>
      <c r="BY340" s="15">
        <f t="shared" si="201"/>
        <v>3.3666666666666663</v>
      </c>
      <c r="BZ340" s="15">
        <v>3</v>
      </c>
      <c r="CA340" s="15">
        <f t="shared" si="202"/>
        <v>0</v>
      </c>
      <c r="CB340" s="15">
        <v>5</v>
      </c>
      <c r="CC340" s="15" t="s">
        <v>1008</v>
      </c>
      <c r="CD340" s="15" t="s">
        <v>1008</v>
      </c>
      <c r="CE340" s="15" t="s">
        <v>1007</v>
      </c>
      <c r="CH340" s="15" t="s">
        <v>1007</v>
      </c>
      <c r="CK340" s="15" t="s">
        <v>1007</v>
      </c>
      <c r="CL340" s="15" t="s">
        <v>1007</v>
      </c>
      <c r="CN340" s="15" t="s">
        <v>1007</v>
      </c>
      <c r="CP340" s="15" t="s">
        <v>1007</v>
      </c>
      <c r="CR340" s="15" t="s">
        <v>1007</v>
      </c>
      <c r="DB340" s="15">
        <v>3</v>
      </c>
      <c r="DC340" s="15">
        <v>3</v>
      </c>
      <c r="DD340" s="15">
        <v>1</v>
      </c>
      <c r="DE340" s="15">
        <v>3</v>
      </c>
      <c r="DF340" s="15">
        <v>2</v>
      </c>
      <c r="DG340" s="15">
        <v>3</v>
      </c>
      <c r="DL340" s="15">
        <v>3.4</v>
      </c>
      <c r="DM340" s="15">
        <v>3.3333333333333335</v>
      </c>
      <c r="DN340" s="15">
        <v>4</v>
      </c>
      <c r="DO340" s="15">
        <v>4</v>
      </c>
      <c r="DP340" s="15">
        <v>3.3333333333333335</v>
      </c>
      <c r="DQ340" s="15">
        <v>3.25</v>
      </c>
      <c r="DR340" s="27">
        <f t="shared" si="181"/>
        <v>3.5527777777777776</v>
      </c>
      <c r="DS340" s="15">
        <f t="shared" si="209"/>
        <v>0.28333333333333321</v>
      </c>
    </row>
    <row r="341" spans="1:123" x14ac:dyDescent="0.2">
      <c r="A341" s="15">
        <v>170</v>
      </c>
      <c r="B341" s="15">
        <v>563</v>
      </c>
      <c r="C341" s="15">
        <v>1</v>
      </c>
      <c r="D341" s="15">
        <v>2</v>
      </c>
      <c r="E341" s="15">
        <f t="shared" si="182"/>
        <v>1</v>
      </c>
      <c r="F341" s="15">
        <f t="shared" si="183"/>
        <v>0</v>
      </c>
      <c r="G341" s="15">
        <f t="shared" si="184"/>
        <v>0</v>
      </c>
      <c r="H341" s="15">
        <f t="shared" si="185"/>
        <v>0</v>
      </c>
      <c r="I341" s="15">
        <v>0</v>
      </c>
      <c r="J341" s="15">
        <v>53</v>
      </c>
      <c r="K341" s="15">
        <v>1</v>
      </c>
      <c r="L341" s="15">
        <f t="shared" si="186"/>
        <v>0</v>
      </c>
      <c r="M341" s="15">
        <f t="shared" si="187"/>
        <v>0</v>
      </c>
      <c r="N341" s="15">
        <f t="shared" si="188"/>
        <v>0</v>
      </c>
      <c r="O341" s="15">
        <f t="shared" si="189"/>
        <v>0</v>
      </c>
      <c r="P341" s="15">
        <f t="shared" si="190"/>
        <v>0</v>
      </c>
      <c r="Q341" s="15">
        <v>4</v>
      </c>
      <c r="R341" s="15">
        <v>3</v>
      </c>
      <c r="S341" s="15">
        <v>40</v>
      </c>
      <c r="T341" s="15">
        <v>0</v>
      </c>
      <c r="U341" s="15">
        <v>1</v>
      </c>
      <c r="V341" s="15">
        <v>1</v>
      </c>
      <c r="W341" s="15">
        <v>11200</v>
      </c>
      <c r="X341" s="15">
        <v>1</v>
      </c>
      <c r="Y341" s="15">
        <v>0</v>
      </c>
      <c r="Z341" s="15">
        <v>0</v>
      </c>
      <c r="AA341" s="15">
        <f t="shared" si="179"/>
        <v>6</v>
      </c>
      <c r="AB341" s="193">
        <f t="shared" si="205"/>
        <v>6600</v>
      </c>
      <c r="AC341" s="159">
        <v>5</v>
      </c>
      <c r="AD341" s="159">
        <v>1</v>
      </c>
      <c r="AE341" s="159">
        <v>4</v>
      </c>
      <c r="AF341" s="159">
        <v>39000</v>
      </c>
      <c r="AG341" s="159">
        <f t="shared" si="191"/>
        <v>39000</v>
      </c>
      <c r="AH341" s="159">
        <v>6.7</v>
      </c>
      <c r="AI341" s="171">
        <f t="shared" si="192"/>
        <v>9750</v>
      </c>
      <c r="AJ341" s="15">
        <v>1</v>
      </c>
      <c r="AK341" s="15">
        <v>4</v>
      </c>
      <c r="AL341" s="15">
        <v>500</v>
      </c>
      <c r="AM341" s="15">
        <f t="shared" si="193"/>
        <v>500</v>
      </c>
      <c r="AN341" s="15">
        <v>80</v>
      </c>
      <c r="AP341" s="15">
        <f t="shared" si="194"/>
        <v>39500</v>
      </c>
      <c r="AQ341" s="172">
        <f t="shared" si="180"/>
        <v>9875</v>
      </c>
      <c r="AR341" s="27">
        <f t="shared" si="195"/>
        <v>0.66666666666666663</v>
      </c>
      <c r="AS341" s="172">
        <f t="shared" si="196"/>
        <v>6583.333333333333</v>
      </c>
      <c r="AT341" s="15">
        <v>7</v>
      </c>
      <c r="AU341" s="15">
        <v>1</v>
      </c>
      <c r="AV341" s="15">
        <v>2</v>
      </c>
      <c r="AW341" s="15">
        <v>100</v>
      </c>
      <c r="AX341" s="15">
        <f t="shared" si="206"/>
        <v>100</v>
      </c>
      <c r="AY341" s="15">
        <v>5000</v>
      </c>
      <c r="BG341" s="15">
        <f t="shared" si="207"/>
        <v>100</v>
      </c>
      <c r="BH341" s="15">
        <f t="shared" si="208"/>
        <v>50</v>
      </c>
      <c r="BI341" s="27">
        <f t="shared" si="197"/>
        <v>0.33333333333333331</v>
      </c>
      <c r="BJ341" s="27">
        <f t="shared" si="198"/>
        <v>16.666666666666664</v>
      </c>
      <c r="BR341" s="27">
        <f t="shared" si="199"/>
        <v>0</v>
      </c>
      <c r="BS341" s="27">
        <f t="shared" si="200"/>
        <v>0</v>
      </c>
      <c r="BT341" s="15">
        <v>1.5</v>
      </c>
      <c r="BU341" s="15">
        <v>4.333333333333333</v>
      </c>
      <c r="BV341" s="15">
        <v>2</v>
      </c>
      <c r="BW341" s="15">
        <v>4</v>
      </c>
      <c r="BX341" s="15">
        <v>5</v>
      </c>
      <c r="BY341" s="15">
        <f t="shared" si="201"/>
        <v>3.3666666666666663</v>
      </c>
      <c r="BZ341" s="15">
        <v>3</v>
      </c>
      <c r="CA341" s="15">
        <f t="shared" si="202"/>
        <v>0</v>
      </c>
      <c r="CB341" s="15">
        <v>5</v>
      </c>
      <c r="CC341" s="15" t="s">
        <v>1008</v>
      </c>
      <c r="CD341" s="15" t="s">
        <v>1008</v>
      </c>
      <c r="CE341" s="15" t="s">
        <v>1007</v>
      </c>
      <c r="CH341" s="15" t="s">
        <v>1007</v>
      </c>
      <c r="CK341" s="15" t="s">
        <v>1007</v>
      </c>
      <c r="CL341" s="15" t="s">
        <v>1007</v>
      </c>
      <c r="CN341" s="15" t="s">
        <v>1007</v>
      </c>
      <c r="CP341" s="15" t="s">
        <v>1007</v>
      </c>
      <c r="CR341" s="15" t="s">
        <v>1007</v>
      </c>
      <c r="DB341" s="15">
        <v>3</v>
      </c>
      <c r="DC341" s="15">
        <v>3</v>
      </c>
      <c r="DD341" s="15">
        <v>1</v>
      </c>
      <c r="DE341" s="15">
        <v>3</v>
      </c>
      <c r="DF341" s="15">
        <v>2</v>
      </c>
      <c r="DG341" s="15">
        <v>3</v>
      </c>
      <c r="DL341" s="27">
        <v>3.4</v>
      </c>
      <c r="DM341" s="27">
        <v>3.3333333333333335</v>
      </c>
      <c r="DN341" s="27">
        <v>3.5</v>
      </c>
      <c r="DO341" s="27">
        <v>3.8</v>
      </c>
      <c r="DP341" s="27">
        <v>3.3333333333333335</v>
      </c>
      <c r="DQ341" s="27">
        <v>2.25</v>
      </c>
      <c r="DR341" s="27">
        <f t="shared" si="181"/>
        <v>3.2694444444444444</v>
      </c>
      <c r="DS341" s="15">
        <f t="shared" si="209"/>
        <v>-0.66111111111111098</v>
      </c>
    </row>
    <row r="342" spans="1:123" x14ac:dyDescent="0.2">
      <c r="A342" s="15">
        <v>171</v>
      </c>
      <c r="B342" s="15">
        <v>564</v>
      </c>
      <c r="C342" s="15">
        <v>1</v>
      </c>
      <c r="D342" s="15">
        <v>2</v>
      </c>
      <c r="E342" s="15">
        <f t="shared" si="182"/>
        <v>1</v>
      </c>
      <c r="F342" s="15">
        <f t="shared" si="183"/>
        <v>0</v>
      </c>
      <c r="G342" s="15">
        <f t="shared" si="184"/>
        <v>0</v>
      </c>
      <c r="H342" s="15">
        <f t="shared" si="185"/>
        <v>0</v>
      </c>
      <c r="I342" s="15">
        <v>0</v>
      </c>
      <c r="J342" s="15">
        <v>50</v>
      </c>
      <c r="K342" s="15">
        <v>5</v>
      </c>
      <c r="L342" s="15">
        <f t="shared" si="186"/>
        <v>0</v>
      </c>
      <c r="M342" s="15">
        <f t="shared" si="187"/>
        <v>0</v>
      </c>
      <c r="N342" s="15">
        <f t="shared" si="188"/>
        <v>0</v>
      </c>
      <c r="O342" s="15">
        <f t="shared" si="189"/>
        <v>1</v>
      </c>
      <c r="P342" s="15">
        <f t="shared" si="190"/>
        <v>0</v>
      </c>
      <c r="Q342" s="15">
        <v>2</v>
      </c>
      <c r="R342" s="15">
        <v>4</v>
      </c>
      <c r="S342" s="15">
        <v>10</v>
      </c>
      <c r="T342" s="15">
        <v>0</v>
      </c>
      <c r="U342" s="15">
        <v>1</v>
      </c>
      <c r="V342" s="15">
        <v>1</v>
      </c>
      <c r="W342" s="15">
        <v>480000</v>
      </c>
      <c r="X342" s="15">
        <v>1</v>
      </c>
      <c r="Y342" s="15">
        <v>1</v>
      </c>
      <c r="Z342" s="15">
        <v>0</v>
      </c>
      <c r="AA342" s="15">
        <f t="shared" si="179"/>
        <v>4</v>
      </c>
      <c r="AB342" s="193">
        <f t="shared" si="205"/>
        <v>500</v>
      </c>
      <c r="AC342" s="15">
        <v>8</v>
      </c>
      <c r="AD342" s="15">
        <v>1</v>
      </c>
      <c r="AE342" s="15">
        <v>2</v>
      </c>
      <c r="AF342" s="15">
        <v>500</v>
      </c>
      <c r="AG342" s="15">
        <f t="shared" si="191"/>
        <v>500</v>
      </c>
      <c r="AH342" s="15">
        <v>3500</v>
      </c>
      <c r="AI342" s="27">
        <f t="shared" si="192"/>
        <v>250</v>
      </c>
      <c r="AM342" s="15">
        <f t="shared" si="193"/>
        <v>0</v>
      </c>
      <c r="AP342" s="15">
        <f t="shared" si="194"/>
        <v>500</v>
      </c>
      <c r="AQ342" s="172">
        <f t="shared" si="180"/>
        <v>250</v>
      </c>
      <c r="AR342" s="27">
        <f t="shared" si="195"/>
        <v>0.5</v>
      </c>
      <c r="AS342" s="172">
        <f t="shared" si="196"/>
        <v>125</v>
      </c>
      <c r="AT342" s="15">
        <v>7</v>
      </c>
      <c r="AU342" s="15">
        <v>1</v>
      </c>
      <c r="AV342" s="15">
        <v>2</v>
      </c>
      <c r="AW342" s="15">
        <v>1500</v>
      </c>
      <c r="AX342" s="15">
        <f t="shared" si="206"/>
        <v>1500</v>
      </c>
      <c r="AY342" s="15">
        <v>4000</v>
      </c>
      <c r="AZ342" s="15">
        <v>750</v>
      </c>
      <c r="BG342" s="15">
        <f t="shared" si="207"/>
        <v>1500</v>
      </c>
      <c r="BH342" s="15">
        <f t="shared" si="208"/>
        <v>750</v>
      </c>
      <c r="BI342" s="27">
        <f t="shared" si="197"/>
        <v>0.5</v>
      </c>
      <c r="BJ342" s="27">
        <f t="shared" si="198"/>
        <v>375</v>
      </c>
      <c r="BR342" s="27">
        <f t="shared" si="199"/>
        <v>0</v>
      </c>
      <c r="BS342" s="27">
        <f t="shared" si="200"/>
        <v>0</v>
      </c>
      <c r="BT342" s="15">
        <v>1.5</v>
      </c>
      <c r="BU342" s="15">
        <v>4.333333333333333</v>
      </c>
      <c r="BV342" s="15">
        <v>2</v>
      </c>
      <c r="BW342" s="15">
        <v>4</v>
      </c>
      <c r="BX342" s="15">
        <v>5</v>
      </c>
      <c r="BY342" s="15">
        <f t="shared" si="201"/>
        <v>3.3666666666666663</v>
      </c>
      <c r="BZ342" s="15">
        <v>3</v>
      </c>
      <c r="CA342" s="15">
        <f t="shared" si="202"/>
        <v>0</v>
      </c>
      <c r="CB342" s="15">
        <v>5</v>
      </c>
      <c r="CC342" s="15" t="s">
        <v>1008</v>
      </c>
      <c r="CD342" s="15" t="s">
        <v>1008</v>
      </c>
      <c r="CE342" s="15" t="s">
        <v>1007</v>
      </c>
      <c r="CH342" s="15" t="s">
        <v>1007</v>
      </c>
      <c r="CK342" s="15" t="s">
        <v>1007</v>
      </c>
      <c r="CL342" s="15" t="s">
        <v>1007</v>
      </c>
      <c r="CN342" s="15" t="s">
        <v>1007</v>
      </c>
      <c r="CP342" s="15" t="s">
        <v>1007</v>
      </c>
      <c r="CR342" s="15" t="s">
        <v>1007</v>
      </c>
      <c r="DB342" s="15">
        <v>2</v>
      </c>
      <c r="DC342" s="15">
        <v>3</v>
      </c>
      <c r="DD342" s="15">
        <v>3</v>
      </c>
      <c r="DE342" s="15">
        <v>3</v>
      </c>
      <c r="DF342" s="15">
        <v>1</v>
      </c>
      <c r="DG342" s="15">
        <v>3</v>
      </c>
      <c r="DL342" s="15">
        <v>4</v>
      </c>
      <c r="DM342" s="15">
        <v>4</v>
      </c>
      <c r="DN342" s="15">
        <v>4.25</v>
      </c>
      <c r="DO342" s="15">
        <v>4</v>
      </c>
      <c r="DP342" s="15">
        <v>3.3333333333333335</v>
      </c>
      <c r="DQ342" s="15">
        <v>4</v>
      </c>
      <c r="DR342" s="27">
        <f t="shared" si="181"/>
        <v>3.9305555555555554</v>
      </c>
      <c r="DS342" s="15">
        <f t="shared" si="209"/>
        <v>0.36111111111111072</v>
      </c>
    </row>
    <row r="343" spans="1:123" x14ac:dyDescent="0.2">
      <c r="A343" s="15">
        <v>171</v>
      </c>
      <c r="B343" s="15">
        <v>564</v>
      </c>
      <c r="C343" s="15">
        <v>1</v>
      </c>
      <c r="D343" s="15">
        <v>2</v>
      </c>
      <c r="E343" s="15">
        <f t="shared" si="182"/>
        <v>1</v>
      </c>
      <c r="F343" s="15">
        <f t="shared" si="183"/>
        <v>0</v>
      </c>
      <c r="G343" s="15">
        <f t="shared" si="184"/>
        <v>0</v>
      </c>
      <c r="H343" s="15">
        <f t="shared" si="185"/>
        <v>0</v>
      </c>
      <c r="I343" s="15">
        <v>0</v>
      </c>
      <c r="J343" s="15">
        <v>50</v>
      </c>
      <c r="K343" s="15">
        <v>5</v>
      </c>
      <c r="L343" s="15">
        <f t="shared" si="186"/>
        <v>0</v>
      </c>
      <c r="M343" s="15">
        <f t="shared" si="187"/>
        <v>0</v>
      </c>
      <c r="N343" s="15">
        <f t="shared" si="188"/>
        <v>0</v>
      </c>
      <c r="O343" s="15">
        <f t="shared" si="189"/>
        <v>1</v>
      </c>
      <c r="P343" s="15">
        <f t="shared" si="190"/>
        <v>0</v>
      </c>
      <c r="Q343" s="15">
        <v>2</v>
      </c>
      <c r="R343" s="15">
        <v>4</v>
      </c>
      <c r="S343" s="15">
        <v>10</v>
      </c>
      <c r="T343" s="15">
        <v>0</v>
      </c>
      <c r="U343" s="15">
        <v>1</v>
      </c>
      <c r="V343" s="15">
        <v>1</v>
      </c>
      <c r="W343" s="15">
        <v>480000</v>
      </c>
      <c r="X343" s="15">
        <v>1</v>
      </c>
      <c r="Y343" s="15">
        <v>0</v>
      </c>
      <c r="Z343" s="15">
        <v>0</v>
      </c>
      <c r="AA343" s="15">
        <f t="shared" si="179"/>
        <v>4</v>
      </c>
      <c r="AB343" s="193">
        <f t="shared" si="205"/>
        <v>625</v>
      </c>
      <c r="AC343" s="159">
        <v>7</v>
      </c>
      <c r="AD343" s="159">
        <v>1</v>
      </c>
      <c r="AE343" s="159">
        <v>2</v>
      </c>
      <c r="AF343" s="159">
        <v>1000</v>
      </c>
      <c r="AG343" s="159">
        <f t="shared" si="191"/>
        <v>1000</v>
      </c>
      <c r="AH343" s="159">
        <v>4000</v>
      </c>
      <c r="AI343" s="171">
        <f t="shared" si="192"/>
        <v>500</v>
      </c>
      <c r="AM343" s="15">
        <f t="shared" si="193"/>
        <v>0</v>
      </c>
      <c r="AP343" s="15">
        <f t="shared" si="194"/>
        <v>1000</v>
      </c>
      <c r="AQ343" s="172">
        <f t="shared" si="180"/>
        <v>500</v>
      </c>
      <c r="AR343" s="27">
        <f t="shared" si="195"/>
        <v>0.5</v>
      </c>
      <c r="AS343" s="172">
        <f t="shared" si="196"/>
        <v>250</v>
      </c>
      <c r="AT343" s="15">
        <v>7</v>
      </c>
      <c r="AU343" s="15">
        <v>1</v>
      </c>
      <c r="AV343" s="15">
        <v>2</v>
      </c>
      <c r="AW343" s="15">
        <v>1500</v>
      </c>
      <c r="AX343" s="15">
        <f t="shared" si="206"/>
        <v>1500</v>
      </c>
      <c r="AY343" s="15">
        <v>2000</v>
      </c>
      <c r="BG343" s="15">
        <f t="shared" si="207"/>
        <v>1500</v>
      </c>
      <c r="BH343" s="15">
        <f t="shared" si="208"/>
        <v>750</v>
      </c>
      <c r="BI343" s="27">
        <f t="shared" si="197"/>
        <v>0.5</v>
      </c>
      <c r="BJ343" s="27">
        <f t="shared" si="198"/>
        <v>375</v>
      </c>
      <c r="BR343" s="27">
        <f t="shared" si="199"/>
        <v>0</v>
      </c>
      <c r="BS343" s="27">
        <f t="shared" si="200"/>
        <v>0</v>
      </c>
      <c r="BT343" s="15">
        <v>1.5</v>
      </c>
      <c r="BU343" s="15">
        <v>4.333333333333333</v>
      </c>
      <c r="BV343" s="15">
        <v>2</v>
      </c>
      <c r="BW343" s="15">
        <v>4</v>
      </c>
      <c r="BX343" s="15">
        <v>5</v>
      </c>
      <c r="BY343" s="15">
        <f t="shared" si="201"/>
        <v>3.3666666666666663</v>
      </c>
      <c r="BZ343" s="15">
        <v>3</v>
      </c>
      <c r="CA343" s="15">
        <f t="shared" si="202"/>
        <v>0</v>
      </c>
      <c r="CB343" s="15">
        <v>5</v>
      </c>
      <c r="CC343" s="15" t="s">
        <v>1008</v>
      </c>
      <c r="CD343" s="15" t="s">
        <v>1008</v>
      </c>
      <c r="CE343" s="15" t="s">
        <v>1007</v>
      </c>
      <c r="CH343" s="15" t="s">
        <v>1007</v>
      </c>
      <c r="CK343" s="15" t="s">
        <v>1007</v>
      </c>
      <c r="CL343" s="15" t="s">
        <v>1007</v>
      </c>
      <c r="CN343" s="15" t="s">
        <v>1007</v>
      </c>
      <c r="CP343" s="15" t="s">
        <v>1007</v>
      </c>
      <c r="CR343" s="15" t="s">
        <v>1007</v>
      </c>
      <c r="DB343" s="15">
        <v>2</v>
      </c>
      <c r="DC343" s="15">
        <v>3</v>
      </c>
      <c r="DD343" s="15">
        <v>3</v>
      </c>
      <c r="DE343" s="15">
        <v>3</v>
      </c>
      <c r="DF343" s="15">
        <v>1</v>
      </c>
      <c r="DG343" s="15">
        <v>3</v>
      </c>
      <c r="DL343" s="27">
        <v>3.4</v>
      </c>
      <c r="DM343" s="27">
        <v>3.3333333333333335</v>
      </c>
      <c r="DN343" s="27">
        <v>3.75</v>
      </c>
      <c r="DO343" s="27">
        <v>3.6</v>
      </c>
      <c r="DP343" s="27">
        <v>3.3333333333333335</v>
      </c>
      <c r="DQ343" s="27">
        <v>4</v>
      </c>
      <c r="DR343" s="27">
        <f t="shared" si="181"/>
        <v>3.5694444444444446</v>
      </c>
      <c r="DS343" s="15">
        <f t="shared" si="209"/>
        <v>1.6666666666667052E-2</v>
      </c>
    </row>
    <row r="344" spans="1:123" x14ac:dyDescent="0.2">
      <c r="A344" s="15">
        <v>172</v>
      </c>
      <c r="B344" s="15">
        <v>565</v>
      </c>
      <c r="C344" s="15">
        <v>1</v>
      </c>
      <c r="D344" s="15">
        <v>2</v>
      </c>
      <c r="E344" s="15">
        <f t="shared" si="182"/>
        <v>1</v>
      </c>
      <c r="F344" s="15">
        <f t="shared" si="183"/>
        <v>0</v>
      </c>
      <c r="G344" s="15">
        <f t="shared" si="184"/>
        <v>0</v>
      </c>
      <c r="H344" s="15">
        <f t="shared" si="185"/>
        <v>0</v>
      </c>
      <c r="I344" s="15">
        <v>1</v>
      </c>
      <c r="J344" s="15">
        <v>53</v>
      </c>
      <c r="K344" s="15">
        <v>1</v>
      </c>
      <c r="L344" s="15">
        <f t="shared" si="186"/>
        <v>0</v>
      </c>
      <c r="M344" s="15">
        <f t="shared" si="187"/>
        <v>0</v>
      </c>
      <c r="N344" s="15">
        <f t="shared" si="188"/>
        <v>0</v>
      </c>
      <c r="O344" s="15">
        <f t="shared" si="189"/>
        <v>0</v>
      </c>
      <c r="P344" s="15">
        <f t="shared" si="190"/>
        <v>0</v>
      </c>
      <c r="Q344" s="15">
        <v>1</v>
      </c>
      <c r="R344" s="15">
        <v>2</v>
      </c>
      <c r="S344" s="15">
        <v>40</v>
      </c>
      <c r="T344" s="15">
        <v>1</v>
      </c>
      <c r="U344" s="15">
        <v>1</v>
      </c>
      <c r="V344" s="15">
        <v>0</v>
      </c>
      <c r="W344" s="15">
        <v>0</v>
      </c>
      <c r="X344" s="15">
        <v>1</v>
      </c>
      <c r="Y344" s="15">
        <v>1</v>
      </c>
      <c r="Z344" s="15">
        <v>1</v>
      </c>
      <c r="AA344" s="15">
        <f t="shared" si="179"/>
        <v>3</v>
      </c>
      <c r="AB344" s="193">
        <f t="shared" si="205"/>
        <v>100</v>
      </c>
      <c r="AC344" s="15">
        <v>7</v>
      </c>
      <c r="AD344" s="15">
        <v>1</v>
      </c>
      <c r="AE344" s="15">
        <v>3</v>
      </c>
      <c r="AF344" s="15">
        <v>300</v>
      </c>
      <c r="AG344" s="15">
        <f t="shared" si="191"/>
        <v>300</v>
      </c>
      <c r="AH344" s="15">
        <v>30000</v>
      </c>
      <c r="AI344" s="27">
        <f t="shared" si="192"/>
        <v>100</v>
      </c>
      <c r="AM344" s="15">
        <f t="shared" si="193"/>
        <v>0</v>
      </c>
      <c r="AP344" s="15">
        <f t="shared" si="194"/>
        <v>300</v>
      </c>
      <c r="AQ344" s="172">
        <f t="shared" si="180"/>
        <v>100</v>
      </c>
      <c r="AR344" s="27">
        <f t="shared" si="195"/>
        <v>1</v>
      </c>
      <c r="AS344" s="172">
        <f t="shared" si="196"/>
        <v>100</v>
      </c>
      <c r="AX344" s="15">
        <f t="shared" si="206"/>
        <v>0</v>
      </c>
      <c r="BI344" s="27">
        <f t="shared" si="197"/>
        <v>0</v>
      </c>
      <c r="BJ344" s="27">
        <f t="shared" si="198"/>
        <v>0</v>
      </c>
      <c r="BR344" s="27">
        <f t="shared" si="199"/>
        <v>0</v>
      </c>
      <c r="BS344" s="27">
        <f t="shared" si="200"/>
        <v>0</v>
      </c>
      <c r="BT344" s="15">
        <v>1.5</v>
      </c>
      <c r="BU344" s="15">
        <v>4.333333333333333</v>
      </c>
      <c r="BV344" s="15">
        <v>2</v>
      </c>
      <c r="BW344" s="15">
        <v>4</v>
      </c>
      <c r="BX344" s="15">
        <v>5</v>
      </c>
      <c r="BY344" s="15">
        <f t="shared" si="201"/>
        <v>3.3666666666666663</v>
      </c>
      <c r="BZ344" s="15">
        <v>3</v>
      </c>
      <c r="CA344" s="15">
        <f t="shared" si="202"/>
        <v>0</v>
      </c>
      <c r="CB344" s="15">
        <v>5</v>
      </c>
      <c r="CC344" s="15" t="s">
        <v>1008</v>
      </c>
      <c r="CD344" s="15" t="s">
        <v>1008</v>
      </c>
      <c r="CE344" s="15" t="s">
        <v>1007</v>
      </c>
      <c r="CH344" s="15" t="s">
        <v>1007</v>
      </c>
      <c r="CK344" s="15" t="s">
        <v>1007</v>
      </c>
      <c r="CL344" s="15" t="s">
        <v>1007</v>
      </c>
      <c r="CN344" s="15" t="s">
        <v>1007</v>
      </c>
      <c r="CP344" s="15" t="s">
        <v>1007</v>
      </c>
      <c r="CR344" s="15" t="s">
        <v>1007</v>
      </c>
      <c r="DB344" s="15">
        <v>3</v>
      </c>
      <c r="DC344" s="15">
        <v>3</v>
      </c>
      <c r="DD344" s="15">
        <v>1</v>
      </c>
      <c r="DE344" s="15">
        <v>3</v>
      </c>
      <c r="DF344" s="15">
        <v>2</v>
      </c>
      <c r="DG344" s="15">
        <v>3</v>
      </c>
      <c r="DL344" s="15">
        <v>3.4</v>
      </c>
      <c r="DM344" s="15">
        <v>3.3333333333333335</v>
      </c>
      <c r="DN344" s="15">
        <v>4</v>
      </c>
      <c r="DO344" s="15">
        <v>4</v>
      </c>
      <c r="DP344" s="15">
        <v>3.3333333333333335</v>
      </c>
      <c r="DQ344" s="15">
        <v>3.25</v>
      </c>
      <c r="DR344" s="27">
        <f t="shared" si="181"/>
        <v>3.5527777777777776</v>
      </c>
      <c r="DS344" s="15">
        <f t="shared" si="209"/>
        <v>0.28333333333333321</v>
      </c>
    </row>
    <row r="345" spans="1:123" x14ac:dyDescent="0.2">
      <c r="A345" s="15">
        <v>172</v>
      </c>
      <c r="B345" s="15">
        <v>565</v>
      </c>
      <c r="C345" s="15">
        <v>1</v>
      </c>
      <c r="D345" s="15">
        <v>2</v>
      </c>
      <c r="E345" s="15">
        <f t="shared" si="182"/>
        <v>1</v>
      </c>
      <c r="F345" s="15">
        <f t="shared" si="183"/>
        <v>0</v>
      </c>
      <c r="G345" s="15">
        <f t="shared" si="184"/>
        <v>0</v>
      </c>
      <c r="H345" s="15">
        <f t="shared" si="185"/>
        <v>0</v>
      </c>
      <c r="I345" s="15">
        <v>1</v>
      </c>
      <c r="J345" s="15">
        <v>53</v>
      </c>
      <c r="K345" s="15">
        <v>1</v>
      </c>
      <c r="L345" s="15">
        <f t="shared" si="186"/>
        <v>0</v>
      </c>
      <c r="M345" s="15">
        <f t="shared" si="187"/>
        <v>0</v>
      </c>
      <c r="N345" s="15">
        <f t="shared" si="188"/>
        <v>0</v>
      </c>
      <c r="O345" s="15">
        <f t="shared" si="189"/>
        <v>0</v>
      </c>
      <c r="P345" s="15">
        <f t="shared" si="190"/>
        <v>0</v>
      </c>
      <c r="Q345" s="15">
        <v>1</v>
      </c>
      <c r="R345" s="15">
        <v>2</v>
      </c>
      <c r="S345" s="15">
        <v>40</v>
      </c>
      <c r="T345" s="15">
        <v>1</v>
      </c>
      <c r="U345" s="15">
        <v>1</v>
      </c>
      <c r="V345" s="15">
        <v>0</v>
      </c>
      <c r="W345" s="15">
        <v>0</v>
      </c>
      <c r="X345" s="15">
        <v>1</v>
      </c>
      <c r="Y345" s="15">
        <v>0</v>
      </c>
      <c r="Z345" s="15">
        <v>1</v>
      </c>
      <c r="AA345" s="15">
        <f t="shared" si="179"/>
        <v>3</v>
      </c>
      <c r="AB345" s="193">
        <f t="shared" si="205"/>
        <v>100</v>
      </c>
      <c r="AC345" s="159">
        <v>7</v>
      </c>
      <c r="AD345" s="159">
        <v>1</v>
      </c>
      <c r="AE345" s="159">
        <v>3</v>
      </c>
      <c r="AF345" s="159">
        <v>300</v>
      </c>
      <c r="AG345" s="159">
        <f t="shared" si="191"/>
        <v>300</v>
      </c>
      <c r="AH345" s="159">
        <v>30000</v>
      </c>
      <c r="AI345" s="171">
        <f t="shared" si="192"/>
        <v>100</v>
      </c>
      <c r="AM345" s="15">
        <f t="shared" si="193"/>
        <v>0</v>
      </c>
      <c r="AP345" s="15">
        <f t="shared" si="194"/>
        <v>300</v>
      </c>
      <c r="AQ345" s="172">
        <f t="shared" si="180"/>
        <v>100</v>
      </c>
      <c r="AR345" s="27">
        <f t="shared" si="195"/>
        <v>1</v>
      </c>
      <c r="AS345" s="172">
        <f t="shared" si="196"/>
        <v>100</v>
      </c>
      <c r="AX345" s="15">
        <f t="shared" si="206"/>
        <v>0</v>
      </c>
      <c r="BI345" s="27">
        <f t="shared" si="197"/>
        <v>0</v>
      </c>
      <c r="BJ345" s="27">
        <f t="shared" si="198"/>
        <v>0</v>
      </c>
      <c r="BR345" s="27">
        <f t="shared" si="199"/>
        <v>0</v>
      </c>
      <c r="BS345" s="27">
        <f t="shared" si="200"/>
        <v>0</v>
      </c>
      <c r="BT345" s="15">
        <v>1.5</v>
      </c>
      <c r="BU345" s="15">
        <v>4.333333333333333</v>
      </c>
      <c r="BV345" s="15">
        <v>2</v>
      </c>
      <c r="BW345" s="15">
        <v>4</v>
      </c>
      <c r="BX345" s="15">
        <v>5</v>
      </c>
      <c r="BY345" s="15">
        <f t="shared" si="201"/>
        <v>3.3666666666666663</v>
      </c>
      <c r="BZ345" s="15">
        <v>3</v>
      </c>
      <c r="CA345" s="15">
        <f t="shared" si="202"/>
        <v>0</v>
      </c>
      <c r="CB345" s="15">
        <v>5</v>
      </c>
      <c r="CC345" s="15" t="s">
        <v>1008</v>
      </c>
      <c r="CD345" s="15" t="s">
        <v>1008</v>
      </c>
      <c r="CE345" s="15" t="s">
        <v>1007</v>
      </c>
      <c r="CH345" s="15" t="s">
        <v>1007</v>
      </c>
      <c r="CK345" s="15" t="s">
        <v>1007</v>
      </c>
      <c r="CL345" s="15" t="s">
        <v>1007</v>
      </c>
      <c r="CN345" s="15" t="s">
        <v>1007</v>
      </c>
      <c r="CP345" s="15" t="s">
        <v>1007</v>
      </c>
      <c r="CR345" s="15" t="s">
        <v>1007</v>
      </c>
      <c r="DB345" s="15">
        <v>3</v>
      </c>
      <c r="DC345" s="15">
        <v>3</v>
      </c>
      <c r="DD345" s="15">
        <v>1</v>
      </c>
      <c r="DE345" s="15">
        <v>3</v>
      </c>
      <c r="DF345" s="15">
        <v>2</v>
      </c>
      <c r="DG345" s="15">
        <v>3</v>
      </c>
      <c r="DL345" s="27">
        <v>3.4</v>
      </c>
      <c r="DM345" s="27">
        <v>3.3333333333333335</v>
      </c>
      <c r="DN345" s="27">
        <v>3.5</v>
      </c>
      <c r="DO345" s="27">
        <v>3.8</v>
      </c>
      <c r="DP345" s="27">
        <v>3.3333333333333335</v>
      </c>
      <c r="DQ345" s="27">
        <v>2.25</v>
      </c>
      <c r="DR345" s="27">
        <f t="shared" si="181"/>
        <v>3.2694444444444444</v>
      </c>
      <c r="DS345" s="15">
        <f t="shared" si="209"/>
        <v>-1.7305555555555556</v>
      </c>
    </row>
    <row r="346" spans="1:123" x14ac:dyDescent="0.2">
      <c r="A346" s="15">
        <v>173</v>
      </c>
      <c r="B346" s="15">
        <v>3566</v>
      </c>
      <c r="C346" s="15">
        <v>1</v>
      </c>
      <c r="D346" s="15">
        <v>2</v>
      </c>
      <c r="E346" s="15">
        <f t="shared" si="182"/>
        <v>1</v>
      </c>
      <c r="F346" s="15">
        <f t="shared" si="183"/>
        <v>0</v>
      </c>
      <c r="G346" s="15">
        <f t="shared" si="184"/>
        <v>0</v>
      </c>
      <c r="H346" s="15">
        <f t="shared" si="185"/>
        <v>0</v>
      </c>
      <c r="I346" s="15">
        <v>1</v>
      </c>
      <c r="J346" s="15">
        <v>54</v>
      </c>
      <c r="K346" s="15">
        <v>5</v>
      </c>
      <c r="L346" s="15">
        <f t="shared" si="186"/>
        <v>0</v>
      </c>
      <c r="M346" s="15">
        <f t="shared" si="187"/>
        <v>0</v>
      </c>
      <c r="N346" s="15">
        <f t="shared" si="188"/>
        <v>0</v>
      </c>
      <c r="O346" s="15">
        <f t="shared" si="189"/>
        <v>1</v>
      </c>
      <c r="P346" s="15">
        <f t="shared" si="190"/>
        <v>0</v>
      </c>
      <c r="Q346" s="15">
        <v>2</v>
      </c>
      <c r="R346" s="15">
        <v>4</v>
      </c>
      <c r="S346" s="15">
        <v>10</v>
      </c>
      <c r="T346" s="15">
        <v>0</v>
      </c>
      <c r="U346" s="15">
        <v>1</v>
      </c>
      <c r="V346" s="15">
        <v>1</v>
      </c>
      <c r="W346" s="15">
        <v>480000</v>
      </c>
      <c r="X346" s="15">
        <v>1</v>
      </c>
      <c r="Y346" s="15">
        <v>1</v>
      </c>
      <c r="Z346" s="15">
        <v>1</v>
      </c>
      <c r="AA346" s="15">
        <f t="shared" si="179"/>
        <v>9</v>
      </c>
      <c r="AB346" s="193">
        <f t="shared" si="205"/>
        <v>1668.3333333333333</v>
      </c>
      <c r="AC346" s="15">
        <v>1</v>
      </c>
      <c r="AD346" s="15">
        <v>1</v>
      </c>
      <c r="AE346" s="15">
        <v>9</v>
      </c>
      <c r="AF346" s="15">
        <v>15000</v>
      </c>
      <c r="AG346" s="15">
        <f t="shared" si="191"/>
        <v>15000</v>
      </c>
      <c r="AH346" s="15">
        <v>17</v>
      </c>
      <c r="AI346" s="27">
        <f t="shared" si="192"/>
        <v>1666.6666666666667</v>
      </c>
      <c r="AJ346" s="15">
        <v>1</v>
      </c>
      <c r="AK346" s="15">
        <v>9</v>
      </c>
      <c r="AL346" s="15">
        <v>15</v>
      </c>
      <c r="AM346" s="15">
        <f t="shared" si="193"/>
        <v>15</v>
      </c>
      <c r="AN346" s="15">
        <v>17000</v>
      </c>
      <c r="AP346" s="15">
        <f t="shared" si="194"/>
        <v>15015</v>
      </c>
      <c r="AQ346" s="172">
        <f t="shared" si="180"/>
        <v>1668.3333333333333</v>
      </c>
      <c r="AR346" s="27">
        <f t="shared" si="195"/>
        <v>1</v>
      </c>
      <c r="AS346" s="172">
        <f t="shared" si="196"/>
        <v>1668.3333333333333</v>
      </c>
      <c r="AX346" s="15">
        <f t="shared" si="206"/>
        <v>0</v>
      </c>
      <c r="BI346" s="27">
        <f t="shared" si="197"/>
        <v>0</v>
      </c>
      <c r="BJ346" s="27">
        <f t="shared" si="198"/>
        <v>0</v>
      </c>
      <c r="BR346" s="27">
        <f t="shared" si="199"/>
        <v>0</v>
      </c>
      <c r="BS346" s="27">
        <f t="shared" si="200"/>
        <v>0</v>
      </c>
      <c r="BT346" s="15">
        <v>1</v>
      </c>
      <c r="BU346" s="15">
        <v>1.6666666666666667</v>
      </c>
      <c r="BV346" s="15">
        <v>1.3333333333333333</v>
      </c>
      <c r="BW346" s="15">
        <v>1</v>
      </c>
      <c r="BX346" s="15">
        <v>4</v>
      </c>
      <c r="BY346" s="15">
        <f t="shared" si="201"/>
        <v>1.8</v>
      </c>
      <c r="BZ346" s="15">
        <v>1</v>
      </c>
      <c r="CA346" s="15">
        <f t="shared" si="202"/>
        <v>1</v>
      </c>
      <c r="CB346" s="15">
        <v>1</v>
      </c>
      <c r="CC346" s="15">
        <f t="shared" si="203"/>
        <v>0</v>
      </c>
      <c r="CD346" s="15">
        <f t="shared" si="204"/>
        <v>0</v>
      </c>
      <c r="CE346" s="15">
        <v>3</v>
      </c>
      <c r="CF346" s="15">
        <v>10</v>
      </c>
      <c r="CG346" s="15">
        <v>1</v>
      </c>
      <c r="CH346" s="15">
        <v>4</v>
      </c>
      <c r="CI346" s="15">
        <v>1</v>
      </c>
      <c r="CJ346" s="15">
        <v>1</v>
      </c>
      <c r="CK346" s="15">
        <v>1</v>
      </c>
      <c r="CL346" s="15">
        <v>1</v>
      </c>
      <c r="CN346" s="15">
        <v>1</v>
      </c>
      <c r="CP346" s="15">
        <v>1</v>
      </c>
      <c r="CR346" s="15">
        <v>0</v>
      </c>
      <c r="CZ346" s="15">
        <v>2</v>
      </c>
      <c r="DA346" s="15">
        <v>3</v>
      </c>
      <c r="DB346" s="15">
        <v>1</v>
      </c>
      <c r="DC346" s="15">
        <v>3</v>
      </c>
      <c r="DD346" s="15">
        <v>3</v>
      </c>
      <c r="DE346" s="15">
        <v>3</v>
      </c>
      <c r="DL346" s="15">
        <v>5</v>
      </c>
      <c r="DM346" s="15">
        <v>5</v>
      </c>
      <c r="DN346" s="15">
        <v>5</v>
      </c>
      <c r="DO346" s="15">
        <v>5</v>
      </c>
      <c r="DP346" s="15">
        <v>5</v>
      </c>
      <c r="DQ346" s="15">
        <v>5</v>
      </c>
      <c r="DR346" s="27">
        <f t="shared" si="181"/>
        <v>5</v>
      </c>
      <c r="DS346" s="15">
        <f t="shared" si="209"/>
        <v>0</v>
      </c>
    </row>
    <row r="347" spans="1:123" x14ac:dyDescent="0.2">
      <c r="A347" s="15">
        <v>173</v>
      </c>
      <c r="B347" s="15">
        <v>3566</v>
      </c>
      <c r="C347" s="15">
        <v>1</v>
      </c>
      <c r="D347" s="15">
        <v>2</v>
      </c>
      <c r="E347" s="15">
        <f t="shared" si="182"/>
        <v>1</v>
      </c>
      <c r="F347" s="15">
        <f t="shared" si="183"/>
        <v>0</v>
      </c>
      <c r="G347" s="15">
        <f t="shared" si="184"/>
        <v>0</v>
      </c>
      <c r="H347" s="15">
        <f t="shared" si="185"/>
        <v>0</v>
      </c>
      <c r="I347" s="15">
        <v>1</v>
      </c>
      <c r="J347" s="15">
        <v>54</v>
      </c>
      <c r="K347" s="15">
        <v>5</v>
      </c>
      <c r="L347" s="15">
        <f t="shared" si="186"/>
        <v>0</v>
      </c>
      <c r="M347" s="15">
        <f t="shared" si="187"/>
        <v>0</v>
      </c>
      <c r="N347" s="15">
        <f t="shared" si="188"/>
        <v>0</v>
      </c>
      <c r="O347" s="15">
        <f t="shared" si="189"/>
        <v>1</v>
      </c>
      <c r="P347" s="15">
        <f t="shared" si="190"/>
        <v>0</v>
      </c>
      <c r="Q347" s="15">
        <v>2</v>
      </c>
      <c r="R347" s="15">
        <v>4</v>
      </c>
      <c r="S347" s="15">
        <v>10</v>
      </c>
      <c r="T347" s="15">
        <v>0</v>
      </c>
      <c r="U347" s="15">
        <v>1</v>
      </c>
      <c r="V347" s="15">
        <v>1</v>
      </c>
      <c r="W347" s="15">
        <v>480000</v>
      </c>
      <c r="X347" s="15">
        <v>1</v>
      </c>
      <c r="Y347" s="15">
        <v>0</v>
      </c>
      <c r="Z347" s="15">
        <v>1</v>
      </c>
      <c r="AA347" s="15">
        <f t="shared" si="179"/>
        <v>9</v>
      </c>
      <c r="AB347" s="193">
        <f t="shared" si="205"/>
        <v>1668.3333333333333</v>
      </c>
      <c r="AC347" s="159">
        <v>1</v>
      </c>
      <c r="AD347" s="159">
        <v>1</v>
      </c>
      <c r="AE347" s="159">
        <v>9</v>
      </c>
      <c r="AF347" s="159">
        <v>15000</v>
      </c>
      <c r="AG347" s="159">
        <f t="shared" si="191"/>
        <v>15000</v>
      </c>
      <c r="AH347" s="159">
        <v>16</v>
      </c>
      <c r="AI347" s="171">
        <f t="shared" si="192"/>
        <v>1666.6666666666667</v>
      </c>
      <c r="AJ347" s="15">
        <v>1</v>
      </c>
      <c r="AK347" s="15">
        <v>9</v>
      </c>
      <c r="AL347" s="15">
        <v>15</v>
      </c>
      <c r="AM347" s="15">
        <f t="shared" si="193"/>
        <v>15</v>
      </c>
      <c r="AN347" s="15">
        <v>16000</v>
      </c>
      <c r="AP347" s="15">
        <f t="shared" si="194"/>
        <v>15015</v>
      </c>
      <c r="AQ347" s="172">
        <f t="shared" si="180"/>
        <v>1668.3333333333333</v>
      </c>
      <c r="AR347" s="27">
        <f t="shared" si="195"/>
        <v>1</v>
      </c>
      <c r="AS347" s="172">
        <f t="shared" si="196"/>
        <v>1668.3333333333333</v>
      </c>
      <c r="AX347" s="15">
        <f t="shared" si="206"/>
        <v>0</v>
      </c>
      <c r="BI347" s="27">
        <f t="shared" si="197"/>
        <v>0</v>
      </c>
      <c r="BJ347" s="27">
        <f t="shared" si="198"/>
        <v>0</v>
      </c>
      <c r="BR347" s="27">
        <f t="shared" si="199"/>
        <v>0</v>
      </c>
      <c r="BS347" s="27">
        <f t="shared" si="200"/>
        <v>0</v>
      </c>
      <c r="BT347" s="15">
        <v>1</v>
      </c>
      <c r="BU347" s="15">
        <v>1.6666666666666667</v>
      </c>
      <c r="BV347" s="15">
        <v>1.3333333333333333</v>
      </c>
      <c r="BW347" s="15">
        <v>1</v>
      </c>
      <c r="BX347" s="15">
        <v>4</v>
      </c>
      <c r="BY347" s="15">
        <f t="shared" si="201"/>
        <v>1.8</v>
      </c>
      <c r="BZ347" s="15">
        <v>1</v>
      </c>
      <c r="CA347" s="15">
        <f t="shared" si="202"/>
        <v>1</v>
      </c>
      <c r="CB347" s="15">
        <v>1</v>
      </c>
      <c r="CC347" s="15">
        <f t="shared" si="203"/>
        <v>0</v>
      </c>
      <c r="CD347" s="15">
        <f t="shared" si="204"/>
        <v>0</v>
      </c>
      <c r="CE347" s="15">
        <v>3</v>
      </c>
      <c r="CF347" s="15">
        <v>10</v>
      </c>
      <c r="CG347" s="15">
        <v>1</v>
      </c>
      <c r="CH347" s="15">
        <v>4</v>
      </c>
      <c r="CI347" s="15">
        <v>1</v>
      </c>
      <c r="CJ347" s="15">
        <v>1</v>
      </c>
      <c r="CK347" s="15">
        <v>1</v>
      </c>
      <c r="CL347" s="15">
        <v>1</v>
      </c>
      <c r="CN347" s="15">
        <v>1</v>
      </c>
      <c r="CP347" s="15">
        <v>1</v>
      </c>
      <c r="CR347" s="15">
        <v>0</v>
      </c>
      <c r="CZ347" s="15">
        <v>2</v>
      </c>
      <c r="DA347" s="15">
        <v>3</v>
      </c>
      <c r="DB347" s="15">
        <v>1</v>
      </c>
      <c r="DC347" s="15">
        <v>3</v>
      </c>
      <c r="DD347" s="15">
        <v>3</v>
      </c>
      <c r="DE347" s="15">
        <v>3</v>
      </c>
      <c r="DL347" s="27">
        <v>5</v>
      </c>
      <c r="DM347" s="27">
        <v>5</v>
      </c>
      <c r="DN347" s="27">
        <v>5</v>
      </c>
      <c r="DO347" s="27">
        <v>5</v>
      </c>
      <c r="DP347" s="27">
        <v>5</v>
      </c>
      <c r="DQ347" s="27">
        <v>5</v>
      </c>
      <c r="DR347" s="27">
        <f t="shared" si="181"/>
        <v>5</v>
      </c>
      <c r="DS347" s="15">
        <f t="shared" si="209"/>
        <v>1.8249999999999997</v>
      </c>
    </row>
    <row r="348" spans="1:123" x14ac:dyDescent="0.2">
      <c r="A348" s="15">
        <v>174</v>
      </c>
      <c r="B348" s="15">
        <v>566</v>
      </c>
      <c r="C348" s="15">
        <v>1</v>
      </c>
      <c r="D348" s="15">
        <v>2</v>
      </c>
      <c r="E348" s="15">
        <f t="shared" si="182"/>
        <v>1</v>
      </c>
      <c r="F348" s="15">
        <f t="shared" si="183"/>
        <v>0</v>
      </c>
      <c r="G348" s="15">
        <f t="shared" si="184"/>
        <v>0</v>
      </c>
      <c r="H348" s="15">
        <f t="shared" si="185"/>
        <v>0</v>
      </c>
      <c r="I348" s="15">
        <v>1</v>
      </c>
      <c r="J348" s="15">
        <v>65</v>
      </c>
      <c r="K348" s="15">
        <v>5</v>
      </c>
      <c r="L348" s="15">
        <f t="shared" si="186"/>
        <v>0</v>
      </c>
      <c r="M348" s="15">
        <f t="shared" si="187"/>
        <v>0</v>
      </c>
      <c r="N348" s="15">
        <f t="shared" si="188"/>
        <v>0</v>
      </c>
      <c r="O348" s="15">
        <f t="shared" si="189"/>
        <v>1</v>
      </c>
      <c r="P348" s="15">
        <f t="shared" si="190"/>
        <v>0</v>
      </c>
      <c r="Q348" s="15">
        <v>2</v>
      </c>
      <c r="R348" s="15">
        <v>4</v>
      </c>
      <c r="S348" s="15">
        <v>20</v>
      </c>
      <c r="T348" s="15">
        <v>0</v>
      </c>
      <c r="U348" s="15">
        <v>1</v>
      </c>
      <c r="V348" s="15">
        <v>0</v>
      </c>
      <c r="W348" s="15">
        <v>0</v>
      </c>
      <c r="X348" s="15">
        <v>1</v>
      </c>
      <c r="Y348" s="15">
        <v>1</v>
      </c>
      <c r="Z348" s="15">
        <v>1</v>
      </c>
      <c r="AA348" s="15">
        <f t="shared" si="179"/>
        <v>8</v>
      </c>
      <c r="AB348" s="193">
        <f t="shared" si="205"/>
        <v>250</v>
      </c>
      <c r="AC348" s="15">
        <v>9</v>
      </c>
      <c r="AD348" s="15">
        <v>1</v>
      </c>
      <c r="AE348" s="15">
        <v>8</v>
      </c>
      <c r="AF348" s="15">
        <v>2000</v>
      </c>
      <c r="AG348" s="15">
        <f t="shared" si="191"/>
        <v>2000</v>
      </c>
      <c r="AH348" s="15">
        <v>140</v>
      </c>
      <c r="AI348" s="27">
        <f t="shared" si="192"/>
        <v>250</v>
      </c>
      <c r="AM348" s="15">
        <f t="shared" si="193"/>
        <v>0</v>
      </c>
      <c r="AP348" s="15">
        <f t="shared" si="194"/>
        <v>2000</v>
      </c>
      <c r="AQ348" s="172">
        <f t="shared" si="180"/>
        <v>250</v>
      </c>
      <c r="AR348" s="27">
        <f t="shared" si="195"/>
        <v>1</v>
      </c>
      <c r="AS348" s="172">
        <f t="shared" si="196"/>
        <v>250</v>
      </c>
      <c r="AX348" s="15">
        <f t="shared" si="206"/>
        <v>0</v>
      </c>
      <c r="BI348" s="27">
        <f t="shared" si="197"/>
        <v>0</v>
      </c>
      <c r="BJ348" s="27">
        <f t="shared" si="198"/>
        <v>0</v>
      </c>
      <c r="BR348" s="27">
        <f t="shared" si="199"/>
        <v>0</v>
      </c>
      <c r="BS348" s="27">
        <f t="shared" si="200"/>
        <v>0</v>
      </c>
      <c r="BT348" s="15">
        <v>1.75</v>
      </c>
      <c r="BU348" s="15">
        <v>2</v>
      </c>
      <c r="BV348" s="15">
        <v>1</v>
      </c>
      <c r="BW348" s="15">
        <v>3.5</v>
      </c>
      <c r="BX348" s="15">
        <v>5</v>
      </c>
      <c r="BY348" s="15">
        <f t="shared" si="201"/>
        <v>2.65</v>
      </c>
      <c r="BZ348" s="15">
        <v>2</v>
      </c>
      <c r="CA348" s="15">
        <f t="shared" si="202"/>
        <v>0</v>
      </c>
      <c r="CB348" s="15">
        <v>5</v>
      </c>
      <c r="CC348" s="15" t="s">
        <v>1008</v>
      </c>
      <c r="CD348" s="15" t="s">
        <v>1008</v>
      </c>
      <c r="CE348" s="15" t="s">
        <v>1007</v>
      </c>
      <c r="CH348" s="15" t="s">
        <v>1007</v>
      </c>
      <c r="CK348" s="15" t="s">
        <v>1007</v>
      </c>
      <c r="CL348" s="15" t="s">
        <v>1007</v>
      </c>
      <c r="CN348" s="15" t="s">
        <v>1007</v>
      </c>
      <c r="CP348" s="15" t="s">
        <v>1007</v>
      </c>
      <c r="CR348" s="15" t="s">
        <v>1007</v>
      </c>
      <c r="CZ348" s="15">
        <v>2</v>
      </c>
      <c r="DA348" s="15">
        <v>3</v>
      </c>
      <c r="DD348" s="15">
        <v>3</v>
      </c>
      <c r="DE348" s="15">
        <v>3</v>
      </c>
      <c r="DF348" s="15">
        <v>1</v>
      </c>
      <c r="DG348" s="15">
        <v>3</v>
      </c>
      <c r="DL348" s="15">
        <v>3.4</v>
      </c>
      <c r="DM348" s="15">
        <v>3.3333333333333335</v>
      </c>
      <c r="DN348" s="15">
        <v>3</v>
      </c>
      <c r="DO348" s="15">
        <v>3.4</v>
      </c>
      <c r="DP348" s="15">
        <v>3.6666666666666665</v>
      </c>
      <c r="DQ348" s="15">
        <v>2.25</v>
      </c>
      <c r="DR348" s="27">
        <f t="shared" si="181"/>
        <v>3.1750000000000003</v>
      </c>
      <c r="DS348" s="15">
        <f t="shared" si="209"/>
        <v>0</v>
      </c>
    </row>
    <row r="349" spans="1:123" x14ac:dyDescent="0.2">
      <c r="A349" s="15">
        <v>174</v>
      </c>
      <c r="B349" s="15">
        <v>566</v>
      </c>
      <c r="C349" s="15">
        <v>1</v>
      </c>
      <c r="D349" s="15">
        <v>2</v>
      </c>
      <c r="E349" s="15">
        <f t="shared" si="182"/>
        <v>1</v>
      </c>
      <c r="F349" s="15">
        <f t="shared" si="183"/>
        <v>0</v>
      </c>
      <c r="G349" s="15">
        <f t="shared" si="184"/>
        <v>0</v>
      </c>
      <c r="H349" s="15">
        <f t="shared" si="185"/>
        <v>0</v>
      </c>
      <c r="I349" s="15">
        <v>1</v>
      </c>
      <c r="J349" s="15">
        <v>65</v>
      </c>
      <c r="K349" s="15">
        <v>5</v>
      </c>
      <c r="L349" s="15">
        <f t="shared" si="186"/>
        <v>0</v>
      </c>
      <c r="M349" s="15">
        <f t="shared" si="187"/>
        <v>0</v>
      </c>
      <c r="N349" s="15">
        <f t="shared" si="188"/>
        <v>0</v>
      </c>
      <c r="O349" s="15">
        <f t="shared" si="189"/>
        <v>1</v>
      </c>
      <c r="P349" s="15">
        <f t="shared" si="190"/>
        <v>0</v>
      </c>
      <c r="Q349" s="15">
        <v>2</v>
      </c>
      <c r="R349" s="15">
        <v>4</v>
      </c>
      <c r="S349" s="15">
        <v>20</v>
      </c>
      <c r="T349" s="15">
        <v>0</v>
      </c>
      <c r="U349" s="15">
        <v>1</v>
      </c>
      <c r="V349" s="15">
        <v>0</v>
      </c>
      <c r="W349" s="15">
        <v>0</v>
      </c>
      <c r="X349" s="15">
        <v>1</v>
      </c>
      <c r="Y349" s="15">
        <v>0</v>
      </c>
      <c r="Z349" s="15">
        <v>1</v>
      </c>
      <c r="AA349" s="15">
        <f t="shared" si="179"/>
        <v>8</v>
      </c>
      <c r="AB349" s="193">
        <f t="shared" si="205"/>
        <v>250</v>
      </c>
      <c r="AC349" s="159">
        <v>9</v>
      </c>
      <c r="AD349" s="159">
        <v>1</v>
      </c>
      <c r="AE349" s="159">
        <v>8</v>
      </c>
      <c r="AF349" s="159">
        <v>2000</v>
      </c>
      <c r="AG349" s="159">
        <f t="shared" si="191"/>
        <v>2000</v>
      </c>
      <c r="AH349" s="159">
        <v>140</v>
      </c>
      <c r="AI349" s="171">
        <f t="shared" si="192"/>
        <v>250</v>
      </c>
      <c r="AM349" s="15">
        <f t="shared" si="193"/>
        <v>0</v>
      </c>
      <c r="AP349" s="15">
        <f t="shared" si="194"/>
        <v>2000</v>
      </c>
      <c r="AQ349" s="172">
        <f t="shared" si="180"/>
        <v>250</v>
      </c>
      <c r="AR349" s="27">
        <f t="shared" si="195"/>
        <v>1</v>
      </c>
      <c r="AS349" s="172">
        <f t="shared" si="196"/>
        <v>250</v>
      </c>
      <c r="AX349" s="15">
        <f t="shared" si="206"/>
        <v>0</v>
      </c>
      <c r="BI349" s="27">
        <f t="shared" si="197"/>
        <v>0</v>
      </c>
      <c r="BJ349" s="27">
        <f t="shared" si="198"/>
        <v>0</v>
      </c>
      <c r="BR349" s="27">
        <f t="shared" si="199"/>
        <v>0</v>
      </c>
      <c r="BS349" s="27">
        <f t="shared" si="200"/>
        <v>0</v>
      </c>
      <c r="BT349" s="15">
        <v>1.75</v>
      </c>
      <c r="BU349" s="15">
        <v>2</v>
      </c>
      <c r="BV349" s="15">
        <v>1</v>
      </c>
      <c r="BW349" s="15">
        <v>3.5</v>
      </c>
      <c r="BX349" s="15">
        <v>5</v>
      </c>
      <c r="BY349" s="15">
        <f t="shared" si="201"/>
        <v>2.65</v>
      </c>
      <c r="BZ349" s="15">
        <v>2</v>
      </c>
      <c r="CA349" s="15">
        <f t="shared" si="202"/>
        <v>0</v>
      </c>
      <c r="CB349" s="15">
        <v>5</v>
      </c>
      <c r="CC349" s="15" t="s">
        <v>1008</v>
      </c>
      <c r="CD349" s="15" t="s">
        <v>1008</v>
      </c>
      <c r="CE349" s="15" t="s">
        <v>1007</v>
      </c>
      <c r="CH349" s="15" t="s">
        <v>1007</v>
      </c>
      <c r="CK349" s="15" t="s">
        <v>1007</v>
      </c>
      <c r="CL349" s="15" t="s">
        <v>1007</v>
      </c>
      <c r="CN349" s="15" t="s">
        <v>1007</v>
      </c>
      <c r="CP349" s="15" t="s">
        <v>1007</v>
      </c>
      <c r="CR349" s="15" t="s">
        <v>1007</v>
      </c>
      <c r="CZ349" s="15">
        <v>2</v>
      </c>
      <c r="DA349" s="15">
        <v>3</v>
      </c>
      <c r="DD349" s="15">
        <v>3</v>
      </c>
      <c r="DE349" s="15">
        <v>3</v>
      </c>
      <c r="DF349" s="15">
        <v>1</v>
      </c>
      <c r="DG349" s="15">
        <v>3</v>
      </c>
      <c r="DL349" s="27">
        <v>3.4</v>
      </c>
      <c r="DM349" s="27">
        <v>3.3333333333333335</v>
      </c>
      <c r="DN349" s="27">
        <v>3</v>
      </c>
      <c r="DO349" s="27">
        <v>3.4</v>
      </c>
      <c r="DP349" s="27">
        <v>3.6666666666666665</v>
      </c>
      <c r="DQ349" s="27">
        <v>2.25</v>
      </c>
      <c r="DR349" s="27">
        <f t="shared" si="181"/>
        <v>3.1750000000000003</v>
      </c>
      <c r="DS349" s="15">
        <f t="shared" si="209"/>
        <v>-0.19999999999999973</v>
      </c>
    </row>
    <row r="350" spans="1:123" x14ac:dyDescent="0.2">
      <c r="A350" s="15">
        <v>175</v>
      </c>
      <c r="B350" s="15">
        <v>567</v>
      </c>
      <c r="C350" s="15">
        <v>1</v>
      </c>
      <c r="D350" s="15">
        <v>6</v>
      </c>
      <c r="E350" s="15">
        <f t="shared" si="182"/>
        <v>0</v>
      </c>
      <c r="F350" s="15">
        <f t="shared" si="183"/>
        <v>0</v>
      </c>
      <c r="G350" s="15">
        <f t="shared" si="184"/>
        <v>0</v>
      </c>
      <c r="H350" s="15">
        <f t="shared" si="185"/>
        <v>1</v>
      </c>
      <c r="I350" s="15">
        <v>1</v>
      </c>
      <c r="J350" s="15">
        <v>39</v>
      </c>
      <c r="K350" s="15">
        <v>5</v>
      </c>
      <c r="L350" s="15">
        <f t="shared" si="186"/>
        <v>0</v>
      </c>
      <c r="M350" s="15">
        <f t="shared" si="187"/>
        <v>0</v>
      </c>
      <c r="N350" s="15">
        <f t="shared" si="188"/>
        <v>0</v>
      </c>
      <c r="O350" s="15">
        <f t="shared" si="189"/>
        <v>1</v>
      </c>
      <c r="P350" s="15">
        <f t="shared" si="190"/>
        <v>0</v>
      </c>
      <c r="Q350" s="15">
        <v>1</v>
      </c>
      <c r="R350" s="15">
        <v>4</v>
      </c>
      <c r="S350" s="15">
        <v>8</v>
      </c>
      <c r="T350" s="15">
        <v>0</v>
      </c>
      <c r="U350" s="15">
        <v>0</v>
      </c>
      <c r="V350" s="15">
        <v>1</v>
      </c>
      <c r="W350" s="15">
        <v>240000</v>
      </c>
      <c r="X350" s="15">
        <v>0</v>
      </c>
      <c r="Y350" s="15">
        <v>1</v>
      </c>
      <c r="Z350" s="15">
        <v>0</v>
      </c>
      <c r="AA350" s="15">
        <f t="shared" si="179"/>
        <v>11</v>
      </c>
      <c r="AB350" s="193">
        <f t="shared" si="205"/>
        <v>113.63636363636363</v>
      </c>
      <c r="AC350" s="15">
        <v>2</v>
      </c>
      <c r="AD350" s="15">
        <v>1</v>
      </c>
      <c r="AE350" s="15">
        <v>8</v>
      </c>
      <c r="AF350" s="15">
        <v>1000</v>
      </c>
      <c r="AG350" s="15">
        <f t="shared" si="191"/>
        <v>1000</v>
      </c>
      <c r="AH350" s="15">
        <v>4.5</v>
      </c>
      <c r="AI350" s="27">
        <f t="shared" si="192"/>
        <v>125</v>
      </c>
      <c r="AM350" s="15">
        <f t="shared" si="193"/>
        <v>0</v>
      </c>
      <c r="AP350" s="15">
        <f t="shared" si="194"/>
        <v>1000</v>
      </c>
      <c r="AQ350" s="172">
        <f t="shared" si="180"/>
        <v>125</v>
      </c>
      <c r="AR350" s="27">
        <f t="shared" si="195"/>
        <v>0.72727272727272729</v>
      </c>
      <c r="AS350" s="172">
        <f t="shared" si="196"/>
        <v>90.909090909090907</v>
      </c>
      <c r="AT350" s="15">
        <v>7</v>
      </c>
      <c r="AU350" s="15">
        <v>1</v>
      </c>
      <c r="AV350" s="15">
        <v>3</v>
      </c>
      <c r="AW350" s="15">
        <v>250</v>
      </c>
      <c r="AX350" s="15">
        <f t="shared" si="206"/>
        <v>250</v>
      </c>
      <c r="AY350" s="15">
        <v>7</v>
      </c>
      <c r="AZ350" s="15">
        <v>83.333333333333329</v>
      </c>
      <c r="BG350" s="15">
        <f t="shared" si="207"/>
        <v>250</v>
      </c>
      <c r="BH350" s="15">
        <f t="shared" si="208"/>
        <v>83.333333333333329</v>
      </c>
      <c r="BI350" s="27">
        <f t="shared" si="197"/>
        <v>0.27272727272727271</v>
      </c>
      <c r="BJ350" s="27">
        <f t="shared" si="198"/>
        <v>22.727272727272723</v>
      </c>
      <c r="BR350" s="27">
        <f t="shared" si="199"/>
        <v>0</v>
      </c>
      <c r="BS350" s="27">
        <f t="shared" si="200"/>
        <v>0</v>
      </c>
      <c r="BT350" s="15">
        <v>3.25</v>
      </c>
      <c r="BU350" s="15">
        <v>3</v>
      </c>
      <c r="BV350" s="15">
        <v>3.6666666666666665</v>
      </c>
      <c r="BW350" s="15">
        <v>3</v>
      </c>
      <c r="BX350" s="15">
        <v>4.5</v>
      </c>
      <c r="BY350" s="15">
        <f t="shared" si="201"/>
        <v>3.4833333333333329</v>
      </c>
      <c r="BZ350" s="15">
        <v>3</v>
      </c>
      <c r="CA350" s="15">
        <f t="shared" si="202"/>
        <v>1</v>
      </c>
      <c r="CB350" s="15">
        <v>1</v>
      </c>
      <c r="CC350" s="15">
        <f t="shared" si="203"/>
        <v>0</v>
      </c>
      <c r="CD350" s="15">
        <f t="shared" si="204"/>
        <v>0</v>
      </c>
      <c r="CE350" s="15">
        <v>1</v>
      </c>
      <c r="CF350" s="15">
        <v>2</v>
      </c>
      <c r="CG350" s="15">
        <v>3</v>
      </c>
      <c r="CH350" s="15">
        <v>4</v>
      </c>
      <c r="CI350" s="15">
        <v>1</v>
      </c>
      <c r="CJ350" s="15">
        <v>3</v>
      </c>
      <c r="CK350" s="15">
        <v>1</v>
      </c>
      <c r="CL350" s="15">
        <v>1</v>
      </c>
      <c r="CN350" s="15">
        <v>1</v>
      </c>
      <c r="CP350" s="15">
        <v>1</v>
      </c>
      <c r="CR350" s="15">
        <v>0</v>
      </c>
      <c r="CZ350" s="15">
        <v>1</v>
      </c>
      <c r="DA350" s="15">
        <v>3</v>
      </c>
      <c r="DB350" s="15">
        <v>2</v>
      </c>
      <c r="DC350" s="15">
        <v>3</v>
      </c>
      <c r="DD350" s="15">
        <v>3</v>
      </c>
      <c r="DE350" s="15">
        <v>3</v>
      </c>
      <c r="DL350" s="15">
        <v>5</v>
      </c>
      <c r="DM350" s="15">
        <v>4</v>
      </c>
      <c r="DN350" s="15">
        <v>2.25</v>
      </c>
      <c r="DO350" s="15">
        <v>3</v>
      </c>
      <c r="DP350" s="15">
        <v>4</v>
      </c>
      <c r="DQ350" s="15">
        <v>2</v>
      </c>
      <c r="DR350" s="27">
        <f t="shared" si="181"/>
        <v>3.375</v>
      </c>
      <c r="DS350" s="15">
        <f t="shared" si="209"/>
        <v>0.31944444444444464</v>
      </c>
    </row>
    <row r="351" spans="1:123" x14ac:dyDescent="0.2">
      <c r="A351" s="15">
        <v>175</v>
      </c>
      <c r="B351" s="15">
        <v>567</v>
      </c>
      <c r="C351" s="15">
        <v>1</v>
      </c>
      <c r="D351" s="15">
        <v>6</v>
      </c>
      <c r="E351" s="15">
        <f t="shared" si="182"/>
        <v>0</v>
      </c>
      <c r="F351" s="15">
        <f t="shared" si="183"/>
        <v>0</v>
      </c>
      <c r="G351" s="15">
        <f t="shared" si="184"/>
        <v>0</v>
      </c>
      <c r="H351" s="15">
        <f t="shared" si="185"/>
        <v>1</v>
      </c>
      <c r="I351" s="15">
        <v>1</v>
      </c>
      <c r="J351" s="15">
        <v>39</v>
      </c>
      <c r="K351" s="15">
        <v>5</v>
      </c>
      <c r="L351" s="15">
        <f t="shared" si="186"/>
        <v>0</v>
      </c>
      <c r="M351" s="15">
        <f t="shared" si="187"/>
        <v>0</v>
      </c>
      <c r="N351" s="15">
        <f t="shared" si="188"/>
        <v>0</v>
      </c>
      <c r="O351" s="15">
        <f t="shared" si="189"/>
        <v>1</v>
      </c>
      <c r="P351" s="15">
        <f t="shared" si="190"/>
        <v>0</v>
      </c>
      <c r="Q351" s="15">
        <v>1</v>
      </c>
      <c r="R351" s="15">
        <v>4</v>
      </c>
      <c r="S351" s="15">
        <v>8</v>
      </c>
      <c r="T351" s="15">
        <v>0</v>
      </c>
      <c r="U351" s="15">
        <v>0</v>
      </c>
      <c r="V351" s="15">
        <v>1</v>
      </c>
      <c r="W351" s="15">
        <v>240000</v>
      </c>
      <c r="X351" s="15">
        <v>0</v>
      </c>
      <c r="Y351" s="15">
        <v>0</v>
      </c>
      <c r="Z351" s="15">
        <v>0</v>
      </c>
      <c r="AA351" s="15">
        <f t="shared" si="179"/>
        <v>11</v>
      </c>
      <c r="AB351" s="193">
        <f t="shared" si="205"/>
        <v>113.63636363636363</v>
      </c>
      <c r="AC351" s="159">
        <v>2</v>
      </c>
      <c r="AD351" s="159">
        <v>1</v>
      </c>
      <c r="AE351" s="159">
        <v>8</v>
      </c>
      <c r="AF351" s="159">
        <v>1000</v>
      </c>
      <c r="AG351" s="159">
        <f t="shared" si="191"/>
        <v>1000</v>
      </c>
      <c r="AH351" s="159">
        <v>4.5</v>
      </c>
      <c r="AI351" s="171">
        <f t="shared" si="192"/>
        <v>125</v>
      </c>
      <c r="AM351" s="15">
        <f t="shared" si="193"/>
        <v>0</v>
      </c>
      <c r="AP351" s="15">
        <f t="shared" si="194"/>
        <v>1000</v>
      </c>
      <c r="AQ351" s="172">
        <f t="shared" si="180"/>
        <v>125</v>
      </c>
      <c r="AR351" s="27">
        <f t="shared" si="195"/>
        <v>0.72727272727272729</v>
      </c>
      <c r="AS351" s="172">
        <f t="shared" si="196"/>
        <v>90.909090909090907</v>
      </c>
      <c r="AT351" s="15">
        <v>7</v>
      </c>
      <c r="AU351" s="15">
        <v>1</v>
      </c>
      <c r="AV351" s="15">
        <v>3</v>
      </c>
      <c r="AW351" s="15">
        <v>250</v>
      </c>
      <c r="AX351" s="15">
        <f t="shared" si="206"/>
        <v>250</v>
      </c>
      <c r="AY351" s="15">
        <v>7</v>
      </c>
      <c r="BG351" s="15">
        <f t="shared" si="207"/>
        <v>250</v>
      </c>
      <c r="BH351" s="15">
        <f t="shared" si="208"/>
        <v>83.333333333333329</v>
      </c>
      <c r="BI351" s="27">
        <f t="shared" si="197"/>
        <v>0.27272727272727271</v>
      </c>
      <c r="BJ351" s="27">
        <f t="shared" si="198"/>
        <v>22.727272727272723</v>
      </c>
      <c r="BR351" s="27">
        <f t="shared" si="199"/>
        <v>0</v>
      </c>
      <c r="BS351" s="27">
        <f t="shared" si="200"/>
        <v>0</v>
      </c>
      <c r="BT351" s="15">
        <v>3.25</v>
      </c>
      <c r="BU351" s="15">
        <v>3</v>
      </c>
      <c r="BV351" s="15">
        <v>3.6666666666666665</v>
      </c>
      <c r="BW351" s="15">
        <v>3</v>
      </c>
      <c r="BX351" s="15">
        <v>4.5</v>
      </c>
      <c r="BY351" s="15">
        <f t="shared" si="201"/>
        <v>3.4833333333333329</v>
      </c>
      <c r="BZ351" s="15">
        <v>3</v>
      </c>
      <c r="CA351" s="15">
        <f t="shared" si="202"/>
        <v>1</v>
      </c>
      <c r="CB351" s="15">
        <v>1</v>
      </c>
      <c r="CC351" s="15">
        <f t="shared" si="203"/>
        <v>0</v>
      </c>
      <c r="CD351" s="15">
        <f t="shared" si="204"/>
        <v>0</v>
      </c>
      <c r="CE351" s="15">
        <v>1</v>
      </c>
      <c r="CF351" s="15">
        <v>2</v>
      </c>
      <c r="CG351" s="15">
        <v>3</v>
      </c>
      <c r="CH351" s="15">
        <v>4</v>
      </c>
      <c r="CI351" s="15">
        <v>1</v>
      </c>
      <c r="CJ351" s="15">
        <v>3</v>
      </c>
      <c r="CK351" s="15">
        <v>1</v>
      </c>
      <c r="CL351" s="15">
        <v>1</v>
      </c>
      <c r="CN351" s="15">
        <v>1</v>
      </c>
      <c r="CP351" s="15">
        <v>1</v>
      </c>
      <c r="CR351" s="15">
        <v>0</v>
      </c>
      <c r="CZ351" s="15">
        <v>1</v>
      </c>
      <c r="DA351" s="15">
        <v>3</v>
      </c>
      <c r="DB351" s="15">
        <v>2</v>
      </c>
      <c r="DC351" s="15">
        <v>3</v>
      </c>
      <c r="DD351" s="15">
        <v>3</v>
      </c>
      <c r="DE351" s="15">
        <v>3</v>
      </c>
      <c r="DL351" s="27">
        <v>5</v>
      </c>
      <c r="DM351" s="27">
        <v>4</v>
      </c>
      <c r="DN351" s="27">
        <v>2</v>
      </c>
      <c r="DO351" s="27">
        <v>3</v>
      </c>
      <c r="DP351" s="27">
        <v>2.3333333333333335</v>
      </c>
      <c r="DQ351" s="27">
        <v>2</v>
      </c>
      <c r="DR351" s="27">
        <f t="shared" si="181"/>
        <v>3.0555555555555554</v>
      </c>
      <c r="DS351" s="15">
        <f t="shared" si="209"/>
        <v>-1.0694444444444446</v>
      </c>
    </row>
    <row r="352" spans="1:123" x14ac:dyDescent="0.2">
      <c r="A352" s="15">
        <v>176</v>
      </c>
      <c r="B352" s="15">
        <v>568</v>
      </c>
      <c r="C352" s="15">
        <v>1</v>
      </c>
      <c r="D352" s="15">
        <v>6</v>
      </c>
      <c r="E352" s="15">
        <f t="shared" si="182"/>
        <v>0</v>
      </c>
      <c r="F352" s="15">
        <f t="shared" si="183"/>
        <v>0</v>
      </c>
      <c r="G352" s="15">
        <f t="shared" si="184"/>
        <v>0</v>
      </c>
      <c r="H352" s="15">
        <f t="shared" si="185"/>
        <v>1</v>
      </c>
      <c r="I352" s="15">
        <v>1</v>
      </c>
      <c r="J352" s="15">
        <v>46</v>
      </c>
      <c r="K352" s="15">
        <v>5</v>
      </c>
      <c r="L352" s="15">
        <f t="shared" si="186"/>
        <v>0</v>
      </c>
      <c r="M352" s="15">
        <f t="shared" si="187"/>
        <v>0</v>
      </c>
      <c r="N352" s="15">
        <f t="shared" si="188"/>
        <v>0</v>
      </c>
      <c r="O352" s="15">
        <f t="shared" si="189"/>
        <v>1</v>
      </c>
      <c r="P352" s="15">
        <f t="shared" si="190"/>
        <v>0</v>
      </c>
      <c r="Q352" s="15">
        <v>1</v>
      </c>
      <c r="R352" s="15">
        <v>1</v>
      </c>
      <c r="S352" s="15">
        <v>8</v>
      </c>
      <c r="T352" s="15">
        <v>0</v>
      </c>
      <c r="U352" s="15">
        <v>0</v>
      </c>
      <c r="V352" s="15">
        <v>1</v>
      </c>
      <c r="W352" s="15">
        <v>240000</v>
      </c>
      <c r="X352" s="15">
        <v>1</v>
      </c>
      <c r="Y352" s="15">
        <v>1</v>
      </c>
      <c r="Z352" s="15">
        <v>1</v>
      </c>
      <c r="AA352" s="15">
        <f t="shared" si="179"/>
        <v>8</v>
      </c>
      <c r="AB352" s="193">
        <f t="shared" si="205"/>
        <v>375</v>
      </c>
      <c r="AC352" s="15">
        <v>7</v>
      </c>
      <c r="AD352" s="15">
        <v>1</v>
      </c>
      <c r="AE352" s="15">
        <v>8</v>
      </c>
      <c r="AF352" s="15">
        <v>3000</v>
      </c>
      <c r="AG352" s="15">
        <f t="shared" si="191"/>
        <v>3000</v>
      </c>
      <c r="AH352" s="15">
        <v>10</v>
      </c>
      <c r="AI352" s="27">
        <f t="shared" si="192"/>
        <v>375</v>
      </c>
      <c r="AM352" s="15">
        <f t="shared" si="193"/>
        <v>0</v>
      </c>
      <c r="AP352" s="15">
        <f t="shared" si="194"/>
        <v>3000</v>
      </c>
      <c r="AQ352" s="172">
        <f t="shared" si="180"/>
        <v>375</v>
      </c>
      <c r="AR352" s="27">
        <f t="shared" si="195"/>
        <v>1</v>
      </c>
      <c r="AS352" s="172">
        <f t="shared" si="196"/>
        <v>375</v>
      </c>
      <c r="AX352" s="15">
        <f t="shared" si="206"/>
        <v>0</v>
      </c>
      <c r="BI352" s="27">
        <f t="shared" si="197"/>
        <v>0</v>
      </c>
      <c r="BJ352" s="27">
        <f t="shared" si="198"/>
        <v>0</v>
      </c>
      <c r="BR352" s="27">
        <f t="shared" si="199"/>
        <v>0</v>
      </c>
      <c r="BS352" s="27">
        <f t="shared" si="200"/>
        <v>0</v>
      </c>
      <c r="BT352" s="15">
        <v>3</v>
      </c>
      <c r="BU352" s="15">
        <v>3</v>
      </c>
      <c r="BV352" s="15">
        <v>3</v>
      </c>
      <c r="BW352" s="15">
        <v>4.5</v>
      </c>
      <c r="BX352" s="15">
        <v>5</v>
      </c>
      <c r="BY352" s="15">
        <f t="shared" si="201"/>
        <v>3.7</v>
      </c>
      <c r="BZ352" s="15">
        <v>4</v>
      </c>
      <c r="CA352" s="15">
        <f t="shared" si="202"/>
        <v>1</v>
      </c>
      <c r="CB352" s="15">
        <v>2</v>
      </c>
      <c r="CC352" s="15">
        <f t="shared" si="203"/>
        <v>0</v>
      </c>
      <c r="CD352" s="15">
        <f t="shared" si="204"/>
        <v>0</v>
      </c>
      <c r="CE352" s="15">
        <v>1</v>
      </c>
      <c r="CF352" s="15">
        <v>3</v>
      </c>
      <c r="CG352" s="15">
        <v>2</v>
      </c>
      <c r="CH352" s="15">
        <v>2</v>
      </c>
      <c r="CI352" s="15">
        <v>1</v>
      </c>
      <c r="CJ352" s="15">
        <v>2</v>
      </c>
      <c r="CK352" s="15">
        <v>1</v>
      </c>
      <c r="CL352" s="15">
        <v>1</v>
      </c>
      <c r="CN352" s="15">
        <v>1</v>
      </c>
      <c r="CP352" s="15">
        <v>1</v>
      </c>
      <c r="CR352" s="15">
        <v>1</v>
      </c>
      <c r="CZ352" s="15">
        <v>1</v>
      </c>
      <c r="DA352" s="15">
        <v>2</v>
      </c>
      <c r="DB352" s="15">
        <v>2</v>
      </c>
      <c r="DC352" s="15">
        <v>2</v>
      </c>
      <c r="DF352" s="15">
        <v>3</v>
      </c>
      <c r="DG352" s="15">
        <v>2</v>
      </c>
      <c r="DL352" s="15">
        <v>4</v>
      </c>
      <c r="DM352" s="15">
        <v>4</v>
      </c>
      <c r="DN352" s="15">
        <v>3.75</v>
      </c>
      <c r="DO352" s="15">
        <v>4</v>
      </c>
      <c r="DP352" s="15">
        <v>5</v>
      </c>
      <c r="DQ352" s="15">
        <v>4</v>
      </c>
      <c r="DR352" s="27">
        <f t="shared" si="181"/>
        <v>4.125</v>
      </c>
      <c r="DS352" s="15">
        <f t="shared" si="209"/>
        <v>0.70833333333333348</v>
      </c>
    </row>
    <row r="353" spans="1:123" x14ac:dyDescent="0.2">
      <c r="A353" s="15">
        <v>176</v>
      </c>
      <c r="B353" s="15">
        <v>568</v>
      </c>
      <c r="C353" s="15">
        <v>1</v>
      </c>
      <c r="D353" s="15">
        <v>6</v>
      </c>
      <c r="E353" s="15">
        <f t="shared" si="182"/>
        <v>0</v>
      </c>
      <c r="F353" s="15">
        <f t="shared" si="183"/>
        <v>0</v>
      </c>
      <c r="G353" s="15">
        <f t="shared" si="184"/>
        <v>0</v>
      </c>
      <c r="H353" s="15">
        <f t="shared" si="185"/>
        <v>1</v>
      </c>
      <c r="I353" s="15">
        <v>1</v>
      </c>
      <c r="J353" s="15">
        <v>46</v>
      </c>
      <c r="K353" s="15">
        <v>5</v>
      </c>
      <c r="L353" s="15">
        <f t="shared" si="186"/>
        <v>0</v>
      </c>
      <c r="M353" s="15">
        <f t="shared" si="187"/>
        <v>0</v>
      </c>
      <c r="N353" s="15">
        <f t="shared" si="188"/>
        <v>0</v>
      </c>
      <c r="O353" s="15">
        <f t="shared" si="189"/>
        <v>1</v>
      </c>
      <c r="P353" s="15">
        <f t="shared" si="190"/>
        <v>0</v>
      </c>
      <c r="Q353" s="15">
        <v>1</v>
      </c>
      <c r="R353" s="15">
        <v>1</v>
      </c>
      <c r="S353" s="15">
        <v>8</v>
      </c>
      <c r="T353" s="15">
        <v>0</v>
      </c>
      <c r="U353" s="15">
        <v>0</v>
      </c>
      <c r="V353" s="15">
        <v>1</v>
      </c>
      <c r="W353" s="15">
        <v>240000</v>
      </c>
      <c r="X353" s="15">
        <v>1</v>
      </c>
      <c r="Y353" s="15">
        <v>0</v>
      </c>
      <c r="Z353" s="15">
        <v>1</v>
      </c>
      <c r="AA353" s="15">
        <f t="shared" si="179"/>
        <v>8</v>
      </c>
      <c r="AB353" s="193">
        <f t="shared" si="205"/>
        <v>625</v>
      </c>
      <c r="AC353" s="159">
        <v>7</v>
      </c>
      <c r="AD353" s="159">
        <v>1</v>
      </c>
      <c r="AE353" s="159">
        <v>8</v>
      </c>
      <c r="AF353" s="159">
        <v>5000</v>
      </c>
      <c r="AG353" s="159">
        <f t="shared" si="191"/>
        <v>5000</v>
      </c>
      <c r="AH353" s="159">
        <v>6</v>
      </c>
      <c r="AI353" s="171">
        <f t="shared" si="192"/>
        <v>625</v>
      </c>
      <c r="AM353" s="15">
        <f t="shared" si="193"/>
        <v>0</v>
      </c>
      <c r="AP353" s="15">
        <f t="shared" si="194"/>
        <v>5000</v>
      </c>
      <c r="AQ353" s="172">
        <f t="shared" si="180"/>
        <v>625</v>
      </c>
      <c r="AR353" s="27">
        <f t="shared" si="195"/>
        <v>1</v>
      </c>
      <c r="AS353" s="172">
        <f t="shared" si="196"/>
        <v>625</v>
      </c>
      <c r="AX353" s="15">
        <f t="shared" si="206"/>
        <v>0</v>
      </c>
      <c r="BI353" s="27">
        <f t="shared" si="197"/>
        <v>0</v>
      </c>
      <c r="BJ353" s="27">
        <f t="shared" si="198"/>
        <v>0</v>
      </c>
      <c r="BR353" s="27">
        <f t="shared" si="199"/>
        <v>0</v>
      </c>
      <c r="BS353" s="27">
        <f t="shared" si="200"/>
        <v>0</v>
      </c>
      <c r="BT353" s="15">
        <v>3</v>
      </c>
      <c r="BU353" s="15">
        <v>3</v>
      </c>
      <c r="BV353" s="15">
        <v>3</v>
      </c>
      <c r="BW353" s="15">
        <v>4.5</v>
      </c>
      <c r="BX353" s="15">
        <v>5</v>
      </c>
      <c r="BY353" s="15">
        <f t="shared" si="201"/>
        <v>3.7</v>
      </c>
      <c r="BZ353" s="15">
        <v>4</v>
      </c>
      <c r="CA353" s="15">
        <f t="shared" si="202"/>
        <v>1</v>
      </c>
      <c r="CB353" s="15">
        <v>2</v>
      </c>
      <c r="CC353" s="15">
        <f t="shared" si="203"/>
        <v>0</v>
      </c>
      <c r="CD353" s="15">
        <f t="shared" si="204"/>
        <v>0</v>
      </c>
      <c r="CE353" s="15">
        <v>1</v>
      </c>
      <c r="CF353" s="15">
        <v>3</v>
      </c>
      <c r="CG353" s="15">
        <v>2</v>
      </c>
      <c r="CH353" s="15">
        <v>2</v>
      </c>
      <c r="CI353" s="15">
        <v>1</v>
      </c>
      <c r="CJ353" s="15">
        <v>2</v>
      </c>
      <c r="CK353" s="15">
        <v>1</v>
      </c>
      <c r="CL353" s="15">
        <v>1</v>
      </c>
      <c r="CN353" s="15">
        <v>1</v>
      </c>
      <c r="CP353" s="15">
        <v>1</v>
      </c>
      <c r="CR353" s="15">
        <v>1</v>
      </c>
      <c r="CZ353" s="15">
        <v>1</v>
      </c>
      <c r="DA353" s="15">
        <v>2</v>
      </c>
      <c r="DB353" s="15">
        <v>2</v>
      </c>
      <c r="DC353" s="15">
        <v>2</v>
      </c>
      <c r="DF353" s="15">
        <v>3</v>
      </c>
      <c r="DG353" s="15">
        <v>2</v>
      </c>
      <c r="DL353" s="27">
        <v>3</v>
      </c>
      <c r="DM353" s="27">
        <v>3</v>
      </c>
      <c r="DN353" s="27">
        <v>2.5</v>
      </c>
      <c r="DO353" s="27">
        <v>4</v>
      </c>
      <c r="DP353" s="27">
        <v>4</v>
      </c>
      <c r="DQ353" s="27">
        <v>4</v>
      </c>
      <c r="DR353" s="27">
        <f t="shared" si="181"/>
        <v>3.4166666666666665</v>
      </c>
      <c r="DS353" s="15">
        <f t="shared" si="209"/>
        <v>-0.36944444444444446</v>
      </c>
    </row>
    <row r="354" spans="1:123" x14ac:dyDescent="0.2">
      <c r="A354" s="15">
        <v>177</v>
      </c>
      <c r="B354" s="15">
        <v>569</v>
      </c>
      <c r="C354" s="15">
        <v>1</v>
      </c>
      <c r="D354" s="15">
        <v>6</v>
      </c>
      <c r="E354" s="15">
        <f t="shared" si="182"/>
        <v>0</v>
      </c>
      <c r="F354" s="15">
        <f t="shared" si="183"/>
        <v>0</v>
      </c>
      <c r="G354" s="15">
        <f t="shared" si="184"/>
        <v>0</v>
      </c>
      <c r="H354" s="15">
        <f t="shared" si="185"/>
        <v>1</v>
      </c>
      <c r="I354" s="15">
        <v>1</v>
      </c>
      <c r="J354" s="15">
        <v>31</v>
      </c>
      <c r="K354" s="15">
        <v>5</v>
      </c>
      <c r="L354" s="15">
        <f t="shared" si="186"/>
        <v>0</v>
      </c>
      <c r="M354" s="15">
        <f t="shared" si="187"/>
        <v>0</v>
      </c>
      <c r="N354" s="15">
        <f t="shared" si="188"/>
        <v>0</v>
      </c>
      <c r="O354" s="15">
        <f t="shared" si="189"/>
        <v>1</v>
      </c>
      <c r="P354" s="15">
        <f t="shared" si="190"/>
        <v>0</v>
      </c>
      <c r="Q354" s="15">
        <v>1</v>
      </c>
      <c r="R354" s="15">
        <v>1</v>
      </c>
      <c r="S354" s="15">
        <v>10</v>
      </c>
      <c r="T354" s="15">
        <v>1</v>
      </c>
      <c r="U354" s="15">
        <v>1</v>
      </c>
      <c r="V354" s="15">
        <v>0</v>
      </c>
      <c r="W354" s="15">
        <v>0</v>
      </c>
      <c r="X354" s="15">
        <v>1</v>
      </c>
      <c r="Y354" s="15">
        <v>1</v>
      </c>
      <c r="Z354" s="15">
        <v>1</v>
      </c>
      <c r="AA354" s="15">
        <f t="shared" si="179"/>
        <v>15</v>
      </c>
      <c r="AB354" s="193">
        <f t="shared" si="205"/>
        <v>1066.6666666666667</v>
      </c>
      <c r="AC354" s="15">
        <v>1</v>
      </c>
      <c r="AD354" s="15">
        <v>1</v>
      </c>
      <c r="AE354" s="15">
        <v>15</v>
      </c>
      <c r="AF354" s="15">
        <v>6000</v>
      </c>
      <c r="AG354" s="15">
        <f t="shared" si="191"/>
        <v>6000</v>
      </c>
      <c r="AH354" s="15">
        <v>30</v>
      </c>
      <c r="AI354" s="27">
        <f t="shared" si="192"/>
        <v>400</v>
      </c>
      <c r="AJ354" s="15">
        <v>1</v>
      </c>
      <c r="AK354" s="15">
        <v>15</v>
      </c>
      <c r="AL354" s="15">
        <v>10000</v>
      </c>
      <c r="AM354" s="15">
        <f t="shared" si="193"/>
        <v>10000</v>
      </c>
      <c r="AN354" s="15">
        <v>35</v>
      </c>
      <c r="AP354" s="15">
        <f t="shared" si="194"/>
        <v>16000</v>
      </c>
      <c r="AQ354" s="172">
        <f t="shared" si="180"/>
        <v>1066.6666666666667</v>
      </c>
      <c r="AR354" s="27">
        <f t="shared" si="195"/>
        <v>1</v>
      </c>
      <c r="AS354" s="172">
        <f t="shared" si="196"/>
        <v>1066.6666666666667</v>
      </c>
      <c r="AX354" s="15">
        <f t="shared" si="206"/>
        <v>0</v>
      </c>
      <c r="BI354" s="27">
        <f t="shared" si="197"/>
        <v>0</v>
      </c>
      <c r="BJ354" s="27">
        <f t="shared" si="198"/>
        <v>0</v>
      </c>
      <c r="BR354" s="27">
        <f t="shared" si="199"/>
        <v>0</v>
      </c>
      <c r="BS354" s="27">
        <f t="shared" si="200"/>
        <v>0</v>
      </c>
      <c r="BT354" s="15">
        <v>2.25</v>
      </c>
      <c r="BU354" s="15">
        <v>3</v>
      </c>
      <c r="BV354" s="15">
        <v>3.3333333333333335</v>
      </c>
      <c r="BW354" s="15">
        <v>3</v>
      </c>
      <c r="BX354" s="15">
        <v>4.5</v>
      </c>
      <c r="BY354" s="15">
        <f t="shared" si="201"/>
        <v>3.2166666666666672</v>
      </c>
      <c r="BZ354" s="15">
        <v>4</v>
      </c>
      <c r="CA354" s="15">
        <f t="shared" si="202"/>
        <v>1</v>
      </c>
      <c r="CB354" s="15">
        <v>1</v>
      </c>
      <c r="CC354" s="15">
        <f t="shared" si="203"/>
        <v>0</v>
      </c>
      <c r="CD354" s="15">
        <f t="shared" si="204"/>
        <v>0</v>
      </c>
      <c r="CE354" s="15">
        <v>2</v>
      </c>
      <c r="CF354" s="15">
        <v>4</v>
      </c>
      <c r="CG354" s="15">
        <v>2</v>
      </c>
      <c r="CH354" s="15">
        <v>3</v>
      </c>
      <c r="CI354" s="15">
        <v>1</v>
      </c>
      <c r="CJ354" s="15">
        <v>3</v>
      </c>
      <c r="CK354" s="15">
        <v>1</v>
      </c>
      <c r="CL354" s="15">
        <v>1</v>
      </c>
      <c r="CN354" s="15">
        <v>1</v>
      </c>
      <c r="CP354" s="15">
        <v>1</v>
      </c>
      <c r="CR354" s="15">
        <v>1</v>
      </c>
      <c r="CZ354" s="15">
        <v>2</v>
      </c>
      <c r="DA354" s="15">
        <v>2</v>
      </c>
      <c r="DB354" s="15">
        <v>1</v>
      </c>
      <c r="DC354" s="15">
        <v>2</v>
      </c>
      <c r="DF354" s="15">
        <v>3</v>
      </c>
      <c r="DG354" s="15">
        <v>2</v>
      </c>
      <c r="DL354" s="15">
        <v>4.8</v>
      </c>
      <c r="DM354" s="15">
        <v>3.3333333333333335</v>
      </c>
      <c r="DN354" s="15">
        <v>2.75</v>
      </c>
      <c r="DO354" s="15">
        <v>3</v>
      </c>
      <c r="DP354" s="15">
        <v>4.333333333333333</v>
      </c>
      <c r="DQ354" s="15">
        <v>4.5</v>
      </c>
      <c r="DR354" s="27">
        <f t="shared" si="181"/>
        <v>3.786111111111111</v>
      </c>
      <c r="DS354" s="15">
        <f t="shared" si="209"/>
        <v>0.33611111111111125</v>
      </c>
    </row>
    <row r="355" spans="1:123" x14ac:dyDescent="0.2">
      <c r="A355" s="15">
        <v>177</v>
      </c>
      <c r="B355" s="15">
        <v>569</v>
      </c>
      <c r="C355" s="15">
        <v>1</v>
      </c>
      <c r="D355" s="15">
        <v>6</v>
      </c>
      <c r="E355" s="15">
        <f t="shared" si="182"/>
        <v>0</v>
      </c>
      <c r="F355" s="15">
        <f t="shared" si="183"/>
        <v>0</v>
      </c>
      <c r="G355" s="15">
        <f t="shared" si="184"/>
        <v>0</v>
      </c>
      <c r="H355" s="15">
        <f t="shared" si="185"/>
        <v>1</v>
      </c>
      <c r="I355" s="15">
        <v>1</v>
      </c>
      <c r="J355" s="15">
        <v>31</v>
      </c>
      <c r="K355" s="15">
        <v>5</v>
      </c>
      <c r="L355" s="15">
        <f t="shared" si="186"/>
        <v>0</v>
      </c>
      <c r="M355" s="15">
        <f t="shared" si="187"/>
        <v>0</v>
      </c>
      <c r="N355" s="15">
        <f t="shared" si="188"/>
        <v>0</v>
      </c>
      <c r="O355" s="15">
        <f t="shared" si="189"/>
        <v>1</v>
      </c>
      <c r="P355" s="15">
        <f t="shared" si="190"/>
        <v>0</v>
      </c>
      <c r="Q355" s="15">
        <v>1</v>
      </c>
      <c r="R355" s="15">
        <v>1</v>
      </c>
      <c r="S355" s="15">
        <v>10</v>
      </c>
      <c r="T355" s="15">
        <v>1</v>
      </c>
      <c r="U355" s="15">
        <v>1</v>
      </c>
      <c r="V355" s="15">
        <v>0</v>
      </c>
      <c r="W355" s="15">
        <v>0</v>
      </c>
      <c r="X355" s="15">
        <v>1</v>
      </c>
      <c r="Y355" s="15">
        <v>0</v>
      </c>
      <c r="Z355" s="15">
        <v>1</v>
      </c>
      <c r="AA355" s="15">
        <f t="shared" si="179"/>
        <v>15</v>
      </c>
      <c r="AB355" s="193">
        <f t="shared" si="205"/>
        <v>1066.6666666666667</v>
      </c>
      <c r="AC355" s="159">
        <v>1</v>
      </c>
      <c r="AD355" s="159">
        <v>1</v>
      </c>
      <c r="AE355" s="159">
        <v>15</v>
      </c>
      <c r="AF355" s="159">
        <v>6000</v>
      </c>
      <c r="AG355" s="159">
        <f t="shared" si="191"/>
        <v>6000</v>
      </c>
      <c r="AH355" s="159">
        <v>30</v>
      </c>
      <c r="AI355" s="171">
        <f t="shared" si="192"/>
        <v>400</v>
      </c>
      <c r="AJ355" s="15">
        <v>1</v>
      </c>
      <c r="AK355" s="15">
        <v>15</v>
      </c>
      <c r="AL355" s="15">
        <v>10000</v>
      </c>
      <c r="AM355" s="15">
        <f t="shared" ref="AM355:AM386" si="210">$AL355*$AJ355</f>
        <v>10000</v>
      </c>
      <c r="AN355" s="15">
        <v>35</v>
      </c>
      <c r="AP355" s="15">
        <f t="shared" si="194"/>
        <v>16000</v>
      </c>
      <c r="AQ355" s="172">
        <f t="shared" si="180"/>
        <v>1066.6666666666667</v>
      </c>
      <c r="AR355" s="27">
        <f t="shared" si="195"/>
        <v>1</v>
      </c>
      <c r="AS355" s="172">
        <f t="shared" si="196"/>
        <v>1066.6666666666667</v>
      </c>
      <c r="AX355" s="15">
        <f t="shared" si="206"/>
        <v>0</v>
      </c>
      <c r="BI355" s="27">
        <f t="shared" si="197"/>
        <v>0</v>
      </c>
      <c r="BJ355" s="27">
        <f t="shared" si="198"/>
        <v>0</v>
      </c>
      <c r="BR355" s="27">
        <f t="shared" si="199"/>
        <v>0</v>
      </c>
      <c r="BS355" s="27">
        <f t="shared" si="200"/>
        <v>0</v>
      </c>
      <c r="BT355" s="15">
        <v>2.25</v>
      </c>
      <c r="BU355" s="15">
        <v>3</v>
      </c>
      <c r="BV355" s="15">
        <v>3.3333333333333335</v>
      </c>
      <c r="BW355" s="15">
        <v>3</v>
      </c>
      <c r="BX355" s="15">
        <v>4.5</v>
      </c>
      <c r="BY355" s="15">
        <f t="shared" si="201"/>
        <v>3.2166666666666672</v>
      </c>
      <c r="BZ355" s="15">
        <v>4</v>
      </c>
      <c r="CA355" s="15">
        <f t="shared" si="202"/>
        <v>1</v>
      </c>
      <c r="CB355" s="15">
        <v>1</v>
      </c>
      <c r="CC355" s="15">
        <f t="shared" si="203"/>
        <v>0</v>
      </c>
      <c r="CD355" s="15">
        <f t="shared" si="204"/>
        <v>0</v>
      </c>
      <c r="CE355" s="15">
        <v>2</v>
      </c>
      <c r="CF355" s="15">
        <v>4</v>
      </c>
      <c r="CG355" s="15">
        <v>2</v>
      </c>
      <c r="CH355" s="15">
        <v>3</v>
      </c>
      <c r="CI355" s="15">
        <v>1</v>
      </c>
      <c r="CJ355" s="15">
        <v>3</v>
      </c>
      <c r="CK355" s="15">
        <v>1</v>
      </c>
      <c r="CL355" s="15">
        <v>1</v>
      </c>
      <c r="CN355" s="15">
        <v>1</v>
      </c>
      <c r="CP355" s="15">
        <v>1</v>
      </c>
      <c r="CR355" s="15">
        <v>1</v>
      </c>
      <c r="CZ355" s="15">
        <v>2</v>
      </c>
      <c r="DA355" s="15">
        <v>2</v>
      </c>
      <c r="DB355" s="15">
        <v>1</v>
      </c>
      <c r="DC355" s="15">
        <v>2</v>
      </c>
      <c r="DF355" s="15">
        <v>3</v>
      </c>
      <c r="DG355" s="15">
        <v>2</v>
      </c>
      <c r="DL355" s="27">
        <v>4.2</v>
      </c>
      <c r="DM355" s="27">
        <v>3</v>
      </c>
      <c r="DN355" s="27">
        <v>2.25</v>
      </c>
      <c r="DO355" s="27">
        <v>3</v>
      </c>
      <c r="DP355" s="27">
        <v>4</v>
      </c>
      <c r="DQ355" s="27">
        <v>4.25</v>
      </c>
      <c r="DR355" s="27">
        <f t="shared" si="181"/>
        <v>3.4499999999999997</v>
      </c>
      <c r="DS355" s="15">
        <f t="shared" si="209"/>
        <v>1.4166666666666665</v>
      </c>
    </row>
    <row r="356" spans="1:123" x14ac:dyDescent="0.2">
      <c r="A356" s="15">
        <v>178</v>
      </c>
      <c r="B356" s="15">
        <v>570</v>
      </c>
      <c r="C356" s="15">
        <v>1</v>
      </c>
      <c r="D356" s="15">
        <v>6</v>
      </c>
      <c r="E356" s="15">
        <f t="shared" si="182"/>
        <v>0</v>
      </c>
      <c r="F356" s="15">
        <f t="shared" si="183"/>
        <v>0</v>
      </c>
      <c r="G356" s="15">
        <f t="shared" si="184"/>
        <v>0</v>
      </c>
      <c r="H356" s="15">
        <f t="shared" si="185"/>
        <v>1</v>
      </c>
      <c r="I356" s="15">
        <v>0</v>
      </c>
      <c r="J356" s="15">
        <v>56</v>
      </c>
      <c r="K356" s="15">
        <v>5</v>
      </c>
      <c r="L356" s="15">
        <f t="shared" si="186"/>
        <v>0</v>
      </c>
      <c r="M356" s="15">
        <f t="shared" si="187"/>
        <v>0</v>
      </c>
      <c r="N356" s="15">
        <f t="shared" si="188"/>
        <v>0</v>
      </c>
      <c r="O356" s="15">
        <f t="shared" si="189"/>
        <v>1</v>
      </c>
      <c r="P356" s="15">
        <f t="shared" si="190"/>
        <v>0</v>
      </c>
      <c r="Q356" s="15">
        <v>2</v>
      </c>
      <c r="R356" s="15">
        <v>10</v>
      </c>
      <c r="S356" s="15">
        <v>20</v>
      </c>
      <c r="T356" s="15">
        <v>1</v>
      </c>
      <c r="U356" s="15">
        <v>1</v>
      </c>
      <c r="V356" s="15">
        <v>1</v>
      </c>
      <c r="W356" s="15">
        <v>55000</v>
      </c>
      <c r="X356" s="15">
        <v>0</v>
      </c>
      <c r="Y356" s="15">
        <v>1</v>
      </c>
      <c r="Z356" s="15">
        <v>1</v>
      </c>
      <c r="AA356" s="15">
        <f t="shared" si="179"/>
        <v>3</v>
      </c>
      <c r="AB356" s="193">
        <f t="shared" si="205"/>
        <v>333.33333333333331</v>
      </c>
      <c r="AC356" s="15">
        <v>1</v>
      </c>
      <c r="AD356" s="15">
        <v>1</v>
      </c>
      <c r="AE356" s="15">
        <v>3</v>
      </c>
      <c r="AF356" s="15">
        <v>1000</v>
      </c>
      <c r="AG356" s="15">
        <f t="shared" si="191"/>
        <v>1000</v>
      </c>
      <c r="AH356" s="15">
        <v>7</v>
      </c>
      <c r="AI356" s="27">
        <f t="shared" si="192"/>
        <v>333.33333333333331</v>
      </c>
      <c r="AM356" s="15">
        <f t="shared" si="210"/>
        <v>0</v>
      </c>
      <c r="AP356" s="15">
        <f t="shared" si="194"/>
        <v>1000</v>
      </c>
      <c r="AQ356" s="172">
        <f t="shared" si="180"/>
        <v>333.33333333333331</v>
      </c>
      <c r="AR356" s="27">
        <f t="shared" si="195"/>
        <v>1</v>
      </c>
      <c r="AS356" s="172">
        <f t="shared" si="196"/>
        <v>333.33333333333331</v>
      </c>
      <c r="AX356" s="15">
        <f t="shared" si="206"/>
        <v>0</v>
      </c>
      <c r="BI356" s="27">
        <f t="shared" si="197"/>
        <v>0</v>
      </c>
      <c r="BJ356" s="27">
        <f t="shared" si="198"/>
        <v>0</v>
      </c>
      <c r="BR356" s="27">
        <f t="shared" si="199"/>
        <v>0</v>
      </c>
      <c r="BS356" s="27">
        <f t="shared" si="200"/>
        <v>0</v>
      </c>
      <c r="BT356" s="15">
        <v>3.5</v>
      </c>
      <c r="BU356" s="15">
        <v>5</v>
      </c>
      <c r="BV356" s="15">
        <v>4</v>
      </c>
      <c r="BW356" s="15">
        <v>5</v>
      </c>
      <c r="BX356" s="15">
        <v>5</v>
      </c>
      <c r="BY356" s="15">
        <f t="shared" si="201"/>
        <v>4.5</v>
      </c>
      <c r="BZ356" s="15">
        <v>2</v>
      </c>
      <c r="CA356" s="15">
        <f t="shared" si="202"/>
        <v>1</v>
      </c>
      <c r="CB356" s="15">
        <v>1</v>
      </c>
      <c r="CC356" s="15">
        <f t="shared" si="203"/>
        <v>0</v>
      </c>
      <c r="CD356" s="15">
        <f t="shared" si="204"/>
        <v>0</v>
      </c>
      <c r="CE356" s="15">
        <v>4</v>
      </c>
      <c r="CF356" s="15">
        <v>1</v>
      </c>
      <c r="CG356" s="15">
        <v>2</v>
      </c>
      <c r="CH356" s="15">
        <v>2</v>
      </c>
      <c r="CI356" s="15">
        <v>0</v>
      </c>
      <c r="CJ356" s="15">
        <v>2</v>
      </c>
      <c r="CK356" s="15">
        <v>0</v>
      </c>
      <c r="CL356" s="15" t="s">
        <v>1007</v>
      </c>
      <c r="CN356" s="15" t="s">
        <v>1007</v>
      </c>
      <c r="CP356" s="15" t="s">
        <v>1007</v>
      </c>
      <c r="CR356" s="15" t="s">
        <v>1007</v>
      </c>
      <c r="CT356" s="15">
        <v>1</v>
      </c>
      <c r="CU356" s="15">
        <v>0</v>
      </c>
      <c r="CV356" s="15">
        <v>1</v>
      </c>
      <c r="CW356" s="15">
        <v>0</v>
      </c>
      <c r="CX356" s="15">
        <v>0</v>
      </c>
      <c r="CY356" s="15">
        <v>0</v>
      </c>
      <c r="CZ356" s="15">
        <v>2</v>
      </c>
      <c r="DA356" s="15">
        <v>2</v>
      </c>
      <c r="DD356" s="15">
        <v>1</v>
      </c>
      <c r="DE356" s="15">
        <v>2</v>
      </c>
      <c r="DF356" s="15">
        <v>3</v>
      </c>
      <c r="DG356" s="15">
        <v>2</v>
      </c>
      <c r="DL356" s="15">
        <v>2.2000000000000002</v>
      </c>
      <c r="DM356" s="15">
        <v>2</v>
      </c>
      <c r="DN356" s="15">
        <v>2</v>
      </c>
      <c r="DO356" s="15">
        <v>2</v>
      </c>
      <c r="DP356" s="15">
        <v>2</v>
      </c>
      <c r="DQ356" s="15">
        <v>2</v>
      </c>
      <c r="DR356" s="27">
        <f t="shared" si="181"/>
        <v>2.0333333333333332</v>
      </c>
      <c r="DS356" s="15">
        <f t="shared" si="209"/>
        <v>7.4999999999999956E-2</v>
      </c>
    </row>
    <row r="357" spans="1:123" x14ac:dyDescent="0.2">
      <c r="A357" s="15">
        <v>178</v>
      </c>
      <c r="B357" s="15">
        <v>570</v>
      </c>
      <c r="C357" s="15">
        <v>1</v>
      </c>
      <c r="D357" s="15">
        <v>6</v>
      </c>
      <c r="E357" s="15">
        <f t="shared" si="182"/>
        <v>0</v>
      </c>
      <c r="F357" s="15">
        <f t="shared" si="183"/>
        <v>0</v>
      </c>
      <c r="G357" s="15">
        <f t="shared" si="184"/>
        <v>0</v>
      </c>
      <c r="H357" s="15">
        <f t="shared" si="185"/>
        <v>1</v>
      </c>
      <c r="I357" s="15">
        <v>0</v>
      </c>
      <c r="J357" s="15">
        <v>56</v>
      </c>
      <c r="K357" s="15">
        <v>5</v>
      </c>
      <c r="L357" s="15">
        <f t="shared" si="186"/>
        <v>0</v>
      </c>
      <c r="M357" s="15">
        <f t="shared" si="187"/>
        <v>0</v>
      </c>
      <c r="N357" s="15">
        <f t="shared" si="188"/>
        <v>0</v>
      </c>
      <c r="O357" s="15">
        <f t="shared" si="189"/>
        <v>1</v>
      </c>
      <c r="P357" s="15">
        <f t="shared" si="190"/>
        <v>0</v>
      </c>
      <c r="Q357" s="15">
        <v>2</v>
      </c>
      <c r="R357" s="15">
        <v>10</v>
      </c>
      <c r="S357" s="15">
        <v>20</v>
      </c>
      <c r="T357" s="15">
        <v>1</v>
      </c>
      <c r="U357" s="15">
        <v>1</v>
      </c>
      <c r="V357" s="15">
        <v>1</v>
      </c>
      <c r="W357" s="15">
        <v>55000</v>
      </c>
      <c r="X357" s="15">
        <v>0</v>
      </c>
      <c r="Y357" s="15">
        <v>0</v>
      </c>
      <c r="Z357" s="15">
        <v>1</v>
      </c>
      <c r="AA357" s="15">
        <f t="shared" si="179"/>
        <v>3</v>
      </c>
      <c r="AB357" s="193">
        <f t="shared" si="205"/>
        <v>333.33333333333331</v>
      </c>
      <c r="AC357" s="159">
        <v>1</v>
      </c>
      <c r="AD357" s="159">
        <v>1</v>
      </c>
      <c r="AE357" s="159">
        <v>3</v>
      </c>
      <c r="AF357" s="159">
        <v>1000</v>
      </c>
      <c r="AG357" s="159">
        <f t="shared" si="191"/>
        <v>1000</v>
      </c>
      <c r="AH357" s="159">
        <v>7</v>
      </c>
      <c r="AI357" s="171">
        <f t="shared" si="192"/>
        <v>333.33333333333331</v>
      </c>
      <c r="AM357" s="15">
        <f t="shared" si="210"/>
        <v>0</v>
      </c>
      <c r="AP357" s="15">
        <f t="shared" si="194"/>
        <v>1000</v>
      </c>
      <c r="AQ357" s="172">
        <f t="shared" si="180"/>
        <v>333.33333333333331</v>
      </c>
      <c r="AR357" s="27">
        <f t="shared" si="195"/>
        <v>1</v>
      </c>
      <c r="AS357" s="172">
        <f t="shared" si="196"/>
        <v>333.33333333333331</v>
      </c>
      <c r="AX357" s="15">
        <f t="shared" si="206"/>
        <v>0</v>
      </c>
      <c r="BI357" s="27">
        <f t="shared" si="197"/>
        <v>0</v>
      </c>
      <c r="BJ357" s="27">
        <f t="shared" si="198"/>
        <v>0</v>
      </c>
      <c r="BR357" s="27">
        <f t="shared" si="199"/>
        <v>0</v>
      </c>
      <c r="BS357" s="27">
        <f t="shared" si="200"/>
        <v>0</v>
      </c>
      <c r="BT357" s="15">
        <v>3.5</v>
      </c>
      <c r="BU357" s="15">
        <v>5</v>
      </c>
      <c r="BV357" s="15">
        <v>4</v>
      </c>
      <c r="BW357" s="15">
        <v>5</v>
      </c>
      <c r="BX357" s="15">
        <v>5</v>
      </c>
      <c r="BY357" s="15">
        <f t="shared" si="201"/>
        <v>4.5</v>
      </c>
      <c r="BZ357" s="15">
        <v>2</v>
      </c>
      <c r="CA357" s="15">
        <f t="shared" si="202"/>
        <v>1</v>
      </c>
      <c r="CB357" s="15">
        <v>1</v>
      </c>
      <c r="CC357" s="15">
        <f t="shared" si="203"/>
        <v>0</v>
      </c>
      <c r="CD357" s="15">
        <f t="shared" si="204"/>
        <v>0</v>
      </c>
      <c r="CE357" s="15">
        <v>4</v>
      </c>
      <c r="CF357" s="15">
        <v>1</v>
      </c>
      <c r="CG357" s="15">
        <v>2</v>
      </c>
      <c r="CH357" s="15">
        <v>2</v>
      </c>
      <c r="CI357" s="15">
        <v>0</v>
      </c>
      <c r="CJ357" s="15">
        <v>2</v>
      </c>
      <c r="CK357" s="15">
        <v>0</v>
      </c>
      <c r="CL357" s="15" t="s">
        <v>1007</v>
      </c>
      <c r="CN357" s="15" t="s">
        <v>1007</v>
      </c>
      <c r="CP357" s="15" t="s">
        <v>1007</v>
      </c>
      <c r="CR357" s="15" t="s">
        <v>1007</v>
      </c>
      <c r="CT357" s="15">
        <v>1</v>
      </c>
      <c r="CU357" s="15">
        <v>0</v>
      </c>
      <c r="CV357" s="15">
        <v>1</v>
      </c>
      <c r="CW357" s="15">
        <v>0</v>
      </c>
      <c r="CX357" s="15">
        <v>0</v>
      </c>
      <c r="CY357" s="15">
        <v>0</v>
      </c>
      <c r="CZ357" s="15">
        <v>2</v>
      </c>
      <c r="DA357" s="15">
        <v>2</v>
      </c>
      <c r="DD357" s="15">
        <v>1</v>
      </c>
      <c r="DE357" s="15">
        <v>2</v>
      </c>
      <c r="DF357" s="15">
        <v>3</v>
      </c>
      <c r="DG357" s="15">
        <v>2</v>
      </c>
      <c r="DL357" s="27">
        <v>2</v>
      </c>
      <c r="DM357" s="27">
        <v>2</v>
      </c>
      <c r="DN357" s="27">
        <v>1.75</v>
      </c>
      <c r="DO357" s="27">
        <v>2</v>
      </c>
      <c r="DP357" s="27">
        <v>2</v>
      </c>
      <c r="DQ357" s="27">
        <v>2</v>
      </c>
      <c r="DR357" s="27">
        <f t="shared" si="181"/>
        <v>1.9583333333333333</v>
      </c>
      <c r="DS357" s="15">
        <f t="shared" si="209"/>
        <v>-2.0805555555555557</v>
      </c>
    </row>
    <row r="358" spans="1:123" x14ac:dyDescent="0.2">
      <c r="A358" s="15">
        <v>179</v>
      </c>
      <c r="B358" s="15">
        <v>571</v>
      </c>
      <c r="C358" s="15">
        <v>1</v>
      </c>
      <c r="D358" s="15">
        <v>6</v>
      </c>
      <c r="E358" s="15">
        <f t="shared" si="182"/>
        <v>0</v>
      </c>
      <c r="F358" s="15">
        <f t="shared" si="183"/>
        <v>0</v>
      </c>
      <c r="G358" s="15">
        <f t="shared" si="184"/>
        <v>0</v>
      </c>
      <c r="H358" s="15">
        <f t="shared" si="185"/>
        <v>1</v>
      </c>
      <c r="I358" s="15">
        <v>0</v>
      </c>
      <c r="J358" s="15">
        <v>45</v>
      </c>
      <c r="K358" s="15">
        <v>3</v>
      </c>
      <c r="L358" s="15">
        <f t="shared" si="186"/>
        <v>0</v>
      </c>
      <c r="M358" s="15">
        <f t="shared" si="187"/>
        <v>1</v>
      </c>
      <c r="N358" s="15">
        <f t="shared" si="188"/>
        <v>0</v>
      </c>
      <c r="O358" s="15">
        <f t="shared" si="189"/>
        <v>0</v>
      </c>
      <c r="P358" s="15">
        <f t="shared" si="190"/>
        <v>0</v>
      </c>
      <c r="Q358" s="15">
        <v>2</v>
      </c>
      <c r="R358" s="15">
        <v>5</v>
      </c>
      <c r="S358" s="15">
        <v>14</v>
      </c>
      <c r="T358" s="15">
        <v>1</v>
      </c>
      <c r="U358" s="15">
        <v>1</v>
      </c>
      <c r="V358" s="15">
        <v>1</v>
      </c>
      <c r="W358" s="15">
        <v>400000</v>
      </c>
      <c r="X358" s="15">
        <v>1</v>
      </c>
      <c r="Y358" s="15">
        <v>1</v>
      </c>
      <c r="Z358" s="15">
        <v>1</v>
      </c>
      <c r="AA358" s="15">
        <f t="shared" si="179"/>
        <v>25</v>
      </c>
      <c r="AB358" s="193">
        <f t="shared" si="205"/>
        <v>800</v>
      </c>
      <c r="AC358" s="15">
        <v>2</v>
      </c>
      <c r="AD358" s="15">
        <v>1</v>
      </c>
      <c r="AE358" s="15">
        <v>25</v>
      </c>
      <c r="AF358" s="15">
        <v>20000</v>
      </c>
      <c r="AG358" s="15">
        <f t="shared" si="191"/>
        <v>20000</v>
      </c>
      <c r="AH358" s="15">
        <v>45</v>
      </c>
      <c r="AI358" s="27">
        <f t="shared" si="192"/>
        <v>800</v>
      </c>
      <c r="AM358" s="15">
        <f t="shared" si="210"/>
        <v>0</v>
      </c>
      <c r="AP358" s="15">
        <f t="shared" si="194"/>
        <v>20000</v>
      </c>
      <c r="AQ358" s="172">
        <f t="shared" si="180"/>
        <v>800</v>
      </c>
      <c r="AR358" s="27">
        <f t="shared" si="195"/>
        <v>1</v>
      </c>
      <c r="AS358" s="172">
        <f t="shared" si="196"/>
        <v>800</v>
      </c>
      <c r="AX358" s="15">
        <f t="shared" si="206"/>
        <v>0</v>
      </c>
      <c r="BI358" s="27">
        <f t="shared" si="197"/>
        <v>0</v>
      </c>
      <c r="BJ358" s="27">
        <f t="shared" si="198"/>
        <v>0</v>
      </c>
      <c r="BR358" s="27">
        <f t="shared" si="199"/>
        <v>0</v>
      </c>
      <c r="BS358" s="27">
        <f t="shared" si="200"/>
        <v>0</v>
      </c>
      <c r="BT358" s="15">
        <v>3</v>
      </c>
      <c r="BU358" s="15">
        <v>3.6666666666666665</v>
      </c>
      <c r="BV358" s="15">
        <v>3.6666666666666665</v>
      </c>
      <c r="BW358" s="15">
        <v>3</v>
      </c>
      <c r="BX358" s="15">
        <v>5</v>
      </c>
      <c r="BY358" s="15">
        <f t="shared" si="201"/>
        <v>3.6666666666666665</v>
      </c>
      <c r="BZ358" s="15">
        <v>3</v>
      </c>
      <c r="CA358" s="15">
        <f t="shared" si="202"/>
        <v>1</v>
      </c>
      <c r="CB358" s="15">
        <v>1</v>
      </c>
      <c r="CC358" s="15">
        <f t="shared" si="203"/>
        <v>0</v>
      </c>
      <c r="CD358" s="15">
        <f t="shared" si="204"/>
        <v>0</v>
      </c>
      <c r="CE358" s="15">
        <v>4</v>
      </c>
      <c r="CF358" s="15">
        <v>5</v>
      </c>
      <c r="CG358" s="15">
        <v>2</v>
      </c>
      <c r="CH358" s="15">
        <v>1</v>
      </c>
      <c r="CI358" s="15">
        <v>1</v>
      </c>
      <c r="CJ358" s="15">
        <v>2</v>
      </c>
      <c r="CK358" s="15">
        <v>1</v>
      </c>
      <c r="CL358" s="15">
        <v>1</v>
      </c>
      <c r="CN358" s="15">
        <v>1</v>
      </c>
      <c r="CP358" s="15">
        <v>1</v>
      </c>
      <c r="CR358" s="15">
        <v>1</v>
      </c>
      <c r="DB358" s="15">
        <v>1</v>
      </c>
      <c r="DC358" s="15">
        <v>2</v>
      </c>
      <c r="DD358" s="15">
        <v>2</v>
      </c>
      <c r="DE358" s="15">
        <v>2</v>
      </c>
      <c r="DF358" s="15">
        <v>3</v>
      </c>
      <c r="DG358" s="15">
        <v>2</v>
      </c>
      <c r="DL358" s="15">
        <v>4.2</v>
      </c>
      <c r="DM358" s="15">
        <v>4.333333333333333</v>
      </c>
      <c r="DN358" s="15">
        <v>3.5</v>
      </c>
      <c r="DO358" s="15">
        <v>4.2</v>
      </c>
      <c r="DP358" s="15">
        <v>4</v>
      </c>
      <c r="DQ358" s="15">
        <v>4</v>
      </c>
      <c r="DR358" s="27">
        <f t="shared" si="181"/>
        <v>4.0388888888888888</v>
      </c>
      <c r="DS358" s="15">
        <f t="shared" si="209"/>
        <v>0.46388888888888902</v>
      </c>
    </row>
    <row r="359" spans="1:123" x14ac:dyDescent="0.2">
      <c r="A359" s="15">
        <v>179</v>
      </c>
      <c r="B359" s="15">
        <v>571</v>
      </c>
      <c r="C359" s="15">
        <v>1</v>
      </c>
      <c r="D359" s="15">
        <v>6</v>
      </c>
      <c r="E359" s="15">
        <f t="shared" si="182"/>
        <v>0</v>
      </c>
      <c r="F359" s="15">
        <f t="shared" si="183"/>
        <v>0</v>
      </c>
      <c r="G359" s="15">
        <f t="shared" si="184"/>
        <v>0</v>
      </c>
      <c r="H359" s="15">
        <f t="shared" si="185"/>
        <v>1</v>
      </c>
      <c r="I359" s="15">
        <v>0</v>
      </c>
      <c r="J359" s="15">
        <v>45</v>
      </c>
      <c r="K359" s="15">
        <v>3</v>
      </c>
      <c r="L359" s="15">
        <f t="shared" si="186"/>
        <v>0</v>
      </c>
      <c r="M359" s="15">
        <f t="shared" si="187"/>
        <v>1</v>
      </c>
      <c r="N359" s="15">
        <f t="shared" si="188"/>
        <v>0</v>
      </c>
      <c r="O359" s="15">
        <f t="shared" si="189"/>
        <v>0</v>
      </c>
      <c r="P359" s="15">
        <f t="shared" si="190"/>
        <v>0</v>
      </c>
      <c r="Q359" s="15">
        <v>2</v>
      </c>
      <c r="R359" s="15">
        <v>5</v>
      </c>
      <c r="S359" s="15">
        <v>14</v>
      </c>
      <c r="T359" s="15">
        <v>1</v>
      </c>
      <c r="U359" s="15">
        <v>1</v>
      </c>
      <c r="V359" s="15">
        <v>1</v>
      </c>
      <c r="W359" s="15">
        <v>400000</v>
      </c>
      <c r="X359" s="15">
        <v>1</v>
      </c>
      <c r="Y359" s="15">
        <v>0</v>
      </c>
      <c r="Z359" s="15">
        <v>1</v>
      </c>
      <c r="AA359" s="15">
        <f t="shared" si="179"/>
        <v>25</v>
      </c>
      <c r="AB359" s="193">
        <f t="shared" si="205"/>
        <v>1200</v>
      </c>
      <c r="AC359" s="159">
        <v>2</v>
      </c>
      <c r="AD359" s="159">
        <v>1</v>
      </c>
      <c r="AE359" s="159">
        <v>25</v>
      </c>
      <c r="AF359" s="159">
        <v>30000</v>
      </c>
      <c r="AG359" s="159">
        <f t="shared" si="191"/>
        <v>30000</v>
      </c>
      <c r="AH359" s="159">
        <v>60</v>
      </c>
      <c r="AI359" s="171">
        <f t="shared" si="192"/>
        <v>1200</v>
      </c>
      <c r="AM359" s="15">
        <f t="shared" si="210"/>
        <v>0</v>
      </c>
      <c r="AP359" s="15">
        <f t="shared" si="194"/>
        <v>30000</v>
      </c>
      <c r="AQ359" s="172">
        <f t="shared" si="180"/>
        <v>1200</v>
      </c>
      <c r="AR359" s="27">
        <f t="shared" si="195"/>
        <v>1</v>
      </c>
      <c r="AS359" s="172">
        <f t="shared" si="196"/>
        <v>1200</v>
      </c>
      <c r="AX359" s="15">
        <f t="shared" si="206"/>
        <v>0</v>
      </c>
      <c r="BI359" s="27">
        <f t="shared" si="197"/>
        <v>0</v>
      </c>
      <c r="BJ359" s="27">
        <f t="shared" si="198"/>
        <v>0</v>
      </c>
      <c r="BR359" s="27">
        <f t="shared" si="199"/>
        <v>0</v>
      </c>
      <c r="BS359" s="27">
        <f t="shared" si="200"/>
        <v>0</v>
      </c>
      <c r="BT359" s="15">
        <v>3</v>
      </c>
      <c r="BU359" s="15">
        <v>3.6666666666666665</v>
      </c>
      <c r="BV359" s="15">
        <v>3.6666666666666665</v>
      </c>
      <c r="BW359" s="15">
        <v>3</v>
      </c>
      <c r="BX359" s="15">
        <v>5</v>
      </c>
      <c r="BY359" s="15">
        <f t="shared" si="201"/>
        <v>3.6666666666666665</v>
      </c>
      <c r="BZ359" s="15">
        <v>3</v>
      </c>
      <c r="CA359" s="15">
        <f t="shared" si="202"/>
        <v>1</v>
      </c>
      <c r="CB359" s="15">
        <v>1</v>
      </c>
      <c r="CC359" s="15">
        <f t="shared" si="203"/>
        <v>0</v>
      </c>
      <c r="CD359" s="15">
        <f t="shared" si="204"/>
        <v>0</v>
      </c>
      <c r="CE359" s="15">
        <v>4</v>
      </c>
      <c r="CF359" s="15">
        <v>5</v>
      </c>
      <c r="CG359" s="15">
        <v>2</v>
      </c>
      <c r="CH359" s="15">
        <v>1</v>
      </c>
      <c r="CI359" s="15">
        <v>1</v>
      </c>
      <c r="CJ359" s="15">
        <v>2</v>
      </c>
      <c r="CK359" s="15">
        <v>1</v>
      </c>
      <c r="CL359" s="15">
        <v>1</v>
      </c>
      <c r="CN359" s="15">
        <v>1</v>
      </c>
      <c r="CP359" s="15">
        <v>1</v>
      </c>
      <c r="CR359" s="15">
        <v>1</v>
      </c>
      <c r="DB359" s="15">
        <v>1</v>
      </c>
      <c r="DC359" s="15">
        <v>2</v>
      </c>
      <c r="DD359" s="15">
        <v>2</v>
      </c>
      <c r="DE359" s="15">
        <v>2</v>
      </c>
      <c r="DF359" s="15">
        <v>3</v>
      </c>
      <c r="DG359" s="15">
        <v>2</v>
      </c>
      <c r="DL359" s="27">
        <v>4</v>
      </c>
      <c r="DM359" s="27">
        <v>4</v>
      </c>
      <c r="DN359" s="27">
        <v>3.25</v>
      </c>
      <c r="DO359" s="27">
        <v>3.2</v>
      </c>
      <c r="DP359" s="27">
        <v>4</v>
      </c>
      <c r="DQ359" s="27">
        <v>3</v>
      </c>
      <c r="DR359" s="27">
        <f t="shared" si="181"/>
        <v>3.5749999999999997</v>
      </c>
      <c r="DS359" s="15">
        <f t="shared" si="209"/>
        <v>-0.53888888888888831</v>
      </c>
    </row>
    <row r="360" spans="1:123" x14ac:dyDescent="0.2">
      <c r="A360" s="15">
        <v>180</v>
      </c>
      <c r="B360" s="15">
        <v>3573</v>
      </c>
      <c r="C360" s="15">
        <v>1</v>
      </c>
      <c r="D360" s="15">
        <v>2</v>
      </c>
      <c r="E360" s="15">
        <f t="shared" si="182"/>
        <v>1</v>
      </c>
      <c r="F360" s="15">
        <f t="shared" si="183"/>
        <v>0</v>
      </c>
      <c r="G360" s="15">
        <f t="shared" si="184"/>
        <v>0</v>
      </c>
      <c r="H360" s="15">
        <f t="shared" si="185"/>
        <v>0</v>
      </c>
      <c r="I360" s="15">
        <v>1</v>
      </c>
      <c r="J360" s="15">
        <v>60</v>
      </c>
      <c r="K360" s="15">
        <v>1</v>
      </c>
      <c r="L360" s="15">
        <f t="shared" si="186"/>
        <v>0</v>
      </c>
      <c r="M360" s="15">
        <f t="shared" si="187"/>
        <v>0</v>
      </c>
      <c r="N360" s="15">
        <f t="shared" si="188"/>
        <v>0</v>
      </c>
      <c r="O360" s="15">
        <f t="shared" si="189"/>
        <v>0</v>
      </c>
      <c r="P360" s="15">
        <f t="shared" si="190"/>
        <v>0</v>
      </c>
      <c r="Q360" s="15">
        <v>2</v>
      </c>
      <c r="R360" s="15">
        <v>5</v>
      </c>
      <c r="S360" s="15">
        <v>30</v>
      </c>
      <c r="T360" s="15">
        <v>0</v>
      </c>
      <c r="U360" s="15">
        <v>0</v>
      </c>
      <c r="V360" s="15">
        <v>1</v>
      </c>
      <c r="W360" s="15">
        <v>360000</v>
      </c>
      <c r="X360" s="15">
        <v>1</v>
      </c>
      <c r="Y360" s="15">
        <v>1</v>
      </c>
      <c r="Z360" s="15">
        <v>1</v>
      </c>
      <c r="AA360" s="15">
        <f t="shared" si="179"/>
        <v>15</v>
      </c>
      <c r="AB360" s="193">
        <f t="shared" si="205"/>
        <v>800</v>
      </c>
      <c r="AC360" s="15">
        <v>2</v>
      </c>
      <c r="AD360" s="15">
        <v>1</v>
      </c>
      <c r="AE360" s="15">
        <v>15</v>
      </c>
      <c r="AF360" s="15">
        <v>12000</v>
      </c>
      <c r="AG360" s="15">
        <f t="shared" si="191"/>
        <v>12000</v>
      </c>
      <c r="AH360" s="15">
        <v>55</v>
      </c>
      <c r="AI360" s="27">
        <f t="shared" si="192"/>
        <v>800</v>
      </c>
      <c r="AM360" s="15">
        <f t="shared" si="210"/>
        <v>0</v>
      </c>
      <c r="AP360" s="15">
        <f t="shared" si="194"/>
        <v>12000</v>
      </c>
      <c r="AQ360" s="172">
        <f t="shared" si="180"/>
        <v>800</v>
      </c>
      <c r="AR360" s="27">
        <f t="shared" si="195"/>
        <v>1</v>
      </c>
      <c r="AS360" s="172">
        <f t="shared" si="196"/>
        <v>800</v>
      </c>
      <c r="AX360" s="15">
        <f t="shared" si="206"/>
        <v>0</v>
      </c>
      <c r="BI360" s="27">
        <f t="shared" si="197"/>
        <v>0</v>
      </c>
      <c r="BJ360" s="27">
        <f t="shared" si="198"/>
        <v>0</v>
      </c>
      <c r="BR360" s="27">
        <f t="shared" si="199"/>
        <v>0</v>
      </c>
      <c r="BS360" s="27">
        <f t="shared" si="200"/>
        <v>0</v>
      </c>
      <c r="BT360" s="15">
        <v>1.75</v>
      </c>
      <c r="BU360" s="15">
        <v>2.3333333333333335</v>
      </c>
      <c r="BV360" s="15">
        <v>3</v>
      </c>
      <c r="BW360" s="15">
        <v>2</v>
      </c>
      <c r="BX360" s="15">
        <v>1</v>
      </c>
      <c r="BY360" s="15">
        <f t="shared" si="201"/>
        <v>2.0166666666666666</v>
      </c>
      <c r="BZ360" s="15">
        <v>1</v>
      </c>
      <c r="CA360" s="15">
        <f t="shared" si="202"/>
        <v>0</v>
      </c>
      <c r="CB360" s="15">
        <v>5</v>
      </c>
      <c r="CC360" s="15" t="s">
        <v>1008</v>
      </c>
      <c r="CD360" s="15" t="s">
        <v>1008</v>
      </c>
      <c r="CE360" s="15" t="s">
        <v>1007</v>
      </c>
      <c r="CH360" s="15" t="s">
        <v>1007</v>
      </c>
      <c r="CK360" s="15" t="s">
        <v>1007</v>
      </c>
      <c r="CL360" s="15" t="s">
        <v>1007</v>
      </c>
      <c r="CN360" s="15" t="s">
        <v>1007</v>
      </c>
      <c r="CP360" s="15" t="s">
        <v>1007</v>
      </c>
      <c r="CR360" s="15" t="s">
        <v>1007</v>
      </c>
      <c r="DB360" s="15">
        <v>2</v>
      </c>
      <c r="DC360" s="15">
        <v>3</v>
      </c>
      <c r="DD360" s="15">
        <v>1</v>
      </c>
      <c r="DE360" s="15">
        <v>3</v>
      </c>
      <c r="DF360" s="15">
        <v>3</v>
      </c>
      <c r="DG360" s="15">
        <v>3</v>
      </c>
      <c r="DH360" s="15" t="s">
        <v>748</v>
      </c>
      <c r="DL360" s="15">
        <v>4</v>
      </c>
      <c r="DM360" s="15">
        <v>4.333333333333333</v>
      </c>
      <c r="DN360" s="15">
        <v>3.75</v>
      </c>
      <c r="DO360" s="15">
        <v>3.6</v>
      </c>
      <c r="DP360" s="15">
        <v>4</v>
      </c>
      <c r="DQ360" s="15">
        <v>5</v>
      </c>
      <c r="DR360" s="27">
        <f t="shared" si="181"/>
        <v>4.113888888888888</v>
      </c>
      <c r="DS360" s="15">
        <f t="shared" si="209"/>
        <v>0.18055555555555447</v>
      </c>
    </row>
    <row r="361" spans="1:123" x14ac:dyDescent="0.2">
      <c r="A361" s="15">
        <v>180</v>
      </c>
      <c r="B361" s="15">
        <v>3573</v>
      </c>
      <c r="C361" s="15">
        <v>1</v>
      </c>
      <c r="D361" s="15">
        <v>2</v>
      </c>
      <c r="E361" s="15">
        <f t="shared" si="182"/>
        <v>1</v>
      </c>
      <c r="F361" s="15">
        <f t="shared" si="183"/>
        <v>0</v>
      </c>
      <c r="G361" s="15">
        <f t="shared" si="184"/>
        <v>0</v>
      </c>
      <c r="H361" s="15">
        <f t="shared" si="185"/>
        <v>0</v>
      </c>
      <c r="I361" s="15">
        <v>1</v>
      </c>
      <c r="J361" s="15">
        <v>60</v>
      </c>
      <c r="K361" s="15">
        <v>1</v>
      </c>
      <c r="L361" s="15">
        <f t="shared" si="186"/>
        <v>0</v>
      </c>
      <c r="M361" s="15">
        <f t="shared" si="187"/>
        <v>0</v>
      </c>
      <c r="N361" s="15">
        <f t="shared" si="188"/>
        <v>0</v>
      </c>
      <c r="O361" s="15">
        <f t="shared" si="189"/>
        <v>0</v>
      </c>
      <c r="P361" s="15">
        <f t="shared" si="190"/>
        <v>0</v>
      </c>
      <c r="Q361" s="15">
        <v>2</v>
      </c>
      <c r="R361" s="15">
        <v>5</v>
      </c>
      <c r="S361" s="15">
        <v>30</v>
      </c>
      <c r="T361" s="15">
        <v>0</v>
      </c>
      <c r="U361" s="15">
        <v>0</v>
      </c>
      <c r="V361" s="15">
        <v>1</v>
      </c>
      <c r="W361" s="15">
        <v>360000</v>
      </c>
      <c r="X361" s="15">
        <v>1</v>
      </c>
      <c r="Y361" s="15">
        <v>0</v>
      </c>
      <c r="Z361" s="15">
        <v>1</v>
      </c>
      <c r="AA361" s="15">
        <f t="shared" si="179"/>
        <v>15</v>
      </c>
      <c r="AB361" s="193">
        <f t="shared" si="205"/>
        <v>800</v>
      </c>
      <c r="AC361" s="159">
        <v>2</v>
      </c>
      <c r="AD361" s="159">
        <v>1</v>
      </c>
      <c r="AE361" s="159">
        <v>15</v>
      </c>
      <c r="AF361" s="159">
        <v>12000</v>
      </c>
      <c r="AG361" s="159">
        <f t="shared" si="191"/>
        <v>12000</v>
      </c>
      <c r="AH361" s="159">
        <v>60</v>
      </c>
      <c r="AI361" s="171">
        <f t="shared" si="192"/>
        <v>800</v>
      </c>
      <c r="AM361" s="15">
        <f t="shared" si="210"/>
        <v>0</v>
      </c>
      <c r="AP361" s="15">
        <f t="shared" si="194"/>
        <v>12000</v>
      </c>
      <c r="AQ361" s="172">
        <f t="shared" si="180"/>
        <v>800</v>
      </c>
      <c r="AR361" s="27">
        <f t="shared" si="195"/>
        <v>1</v>
      </c>
      <c r="AS361" s="172">
        <f t="shared" si="196"/>
        <v>800</v>
      </c>
      <c r="AX361" s="15">
        <f t="shared" si="206"/>
        <v>0</v>
      </c>
      <c r="BI361" s="27">
        <f t="shared" si="197"/>
        <v>0</v>
      </c>
      <c r="BJ361" s="27">
        <f t="shared" si="198"/>
        <v>0</v>
      </c>
      <c r="BR361" s="27">
        <f t="shared" si="199"/>
        <v>0</v>
      </c>
      <c r="BS361" s="27">
        <f t="shared" si="200"/>
        <v>0</v>
      </c>
      <c r="BT361" s="15">
        <v>1.75</v>
      </c>
      <c r="BU361" s="15">
        <v>2.3333333333333335</v>
      </c>
      <c r="BV361" s="15">
        <v>3</v>
      </c>
      <c r="BW361" s="15">
        <v>2</v>
      </c>
      <c r="BX361" s="15">
        <v>1</v>
      </c>
      <c r="BY361" s="15">
        <f t="shared" si="201"/>
        <v>2.0166666666666666</v>
      </c>
      <c r="BZ361" s="15">
        <v>1</v>
      </c>
      <c r="CA361" s="15">
        <f t="shared" si="202"/>
        <v>0</v>
      </c>
      <c r="CB361" s="15">
        <v>5</v>
      </c>
      <c r="CC361" s="15" t="s">
        <v>1008</v>
      </c>
      <c r="CD361" s="15" t="s">
        <v>1008</v>
      </c>
      <c r="CE361" s="15" t="s">
        <v>1007</v>
      </c>
      <c r="CH361" s="15" t="s">
        <v>1007</v>
      </c>
      <c r="CK361" s="15" t="s">
        <v>1007</v>
      </c>
      <c r="CL361" s="15" t="s">
        <v>1007</v>
      </c>
      <c r="CN361" s="15" t="s">
        <v>1007</v>
      </c>
      <c r="CP361" s="15" t="s">
        <v>1007</v>
      </c>
      <c r="CR361" s="15" t="s">
        <v>1007</v>
      </c>
      <c r="DB361" s="15">
        <v>2</v>
      </c>
      <c r="DC361" s="15">
        <v>3</v>
      </c>
      <c r="DD361" s="15">
        <v>1</v>
      </c>
      <c r="DE361" s="15">
        <v>3</v>
      </c>
      <c r="DF361" s="15">
        <v>3</v>
      </c>
      <c r="DG361" s="15">
        <v>3</v>
      </c>
      <c r="DL361" s="27">
        <v>4</v>
      </c>
      <c r="DM361" s="27">
        <v>4</v>
      </c>
      <c r="DN361" s="27">
        <v>3</v>
      </c>
      <c r="DO361" s="27">
        <v>3.6</v>
      </c>
      <c r="DP361" s="27">
        <v>4</v>
      </c>
      <c r="DQ361" s="27">
        <v>5</v>
      </c>
      <c r="DR361" s="27">
        <f t="shared" si="181"/>
        <v>3.9333333333333336</v>
      </c>
      <c r="DS361" s="15">
        <f t="shared" si="209"/>
        <v>0.72500000000000009</v>
      </c>
    </row>
    <row r="362" spans="1:123" x14ac:dyDescent="0.2">
      <c r="A362" s="15">
        <v>181</v>
      </c>
      <c r="B362" s="15">
        <v>3572</v>
      </c>
      <c r="C362" s="15">
        <v>1</v>
      </c>
      <c r="D362" s="15">
        <v>6</v>
      </c>
      <c r="E362" s="15">
        <f t="shared" si="182"/>
        <v>0</v>
      </c>
      <c r="F362" s="15">
        <f t="shared" si="183"/>
        <v>0</v>
      </c>
      <c r="G362" s="15">
        <f t="shared" si="184"/>
        <v>0</v>
      </c>
      <c r="H362" s="15">
        <f t="shared" si="185"/>
        <v>1</v>
      </c>
      <c r="I362" s="15">
        <v>0</v>
      </c>
      <c r="J362" s="15">
        <v>34</v>
      </c>
      <c r="K362" s="15">
        <v>3</v>
      </c>
      <c r="L362" s="15">
        <f t="shared" si="186"/>
        <v>0</v>
      </c>
      <c r="M362" s="15">
        <f t="shared" si="187"/>
        <v>1</v>
      </c>
      <c r="N362" s="15">
        <f t="shared" si="188"/>
        <v>0</v>
      </c>
      <c r="O362" s="15">
        <f t="shared" si="189"/>
        <v>0</v>
      </c>
      <c r="P362" s="15">
        <f t="shared" si="190"/>
        <v>0</v>
      </c>
      <c r="Q362" s="15">
        <v>2</v>
      </c>
      <c r="R362" s="15">
        <v>5</v>
      </c>
      <c r="S362" s="15">
        <v>18</v>
      </c>
      <c r="T362" s="15">
        <v>1</v>
      </c>
      <c r="U362" s="15">
        <v>0</v>
      </c>
      <c r="V362" s="15">
        <v>0</v>
      </c>
      <c r="W362" s="15">
        <v>0</v>
      </c>
      <c r="X362" s="15">
        <v>0</v>
      </c>
      <c r="Y362" s="15">
        <v>1</v>
      </c>
      <c r="Z362" s="15">
        <v>1</v>
      </c>
      <c r="AA362" s="15">
        <f t="shared" si="179"/>
        <v>20</v>
      </c>
      <c r="AB362" s="193">
        <f t="shared" si="205"/>
        <v>1000</v>
      </c>
      <c r="AC362" s="15">
        <v>2</v>
      </c>
      <c r="AD362" s="15">
        <v>1</v>
      </c>
      <c r="AE362" s="15">
        <v>20</v>
      </c>
      <c r="AF362" s="15">
        <v>20000</v>
      </c>
      <c r="AG362" s="15">
        <f t="shared" si="191"/>
        <v>20000</v>
      </c>
      <c r="AH362" s="15">
        <v>40</v>
      </c>
      <c r="AI362" s="27">
        <f t="shared" si="192"/>
        <v>1000</v>
      </c>
      <c r="AM362" s="15">
        <f t="shared" si="210"/>
        <v>0</v>
      </c>
      <c r="AP362" s="15">
        <f t="shared" si="194"/>
        <v>20000</v>
      </c>
      <c r="AQ362" s="172">
        <f t="shared" si="180"/>
        <v>1000</v>
      </c>
      <c r="AR362" s="27">
        <f t="shared" si="195"/>
        <v>1</v>
      </c>
      <c r="AS362" s="172">
        <f t="shared" si="196"/>
        <v>1000</v>
      </c>
      <c r="AX362" s="15">
        <f t="shared" si="206"/>
        <v>0</v>
      </c>
      <c r="BI362" s="27">
        <f t="shared" si="197"/>
        <v>0</v>
      </c>
      <c r="BJ362" s="27">
        <f t="shared" si="198"/>
        <v>0</v>
      </c>
      <c r="BR362" s="27">
        <f t="shared" si="199"/>
        <v>0</v>
      </c>
      <c r="BS362" s="27">
        <f t="shared" si="200"/>
        <v>0</v>
      </c>
      <c r="BT362" s="15">
        <v>1</v>
      </c>
      <c r="BU362" s="15">
        <v>3.3333333333333335</v>
      </c>
      <c r="BV362" s="15">
        <v>3</v>
      </c>
      <c r="BW362" s="15">
        <v>3</v>
      </c>
      <c r="BX362" s="15">
        <v>5</v>
      </c>
      <c r="BY362" s="15">
        <f t="shared" si="201"/>
        <v>3.0666666666666669</v>
      </c>
      <c r="BZ362" s="15">
        <v>3</v>
      </c>
      <c r="CA362" s="15">
        <f t="shared" si="202"/>
        <v>1</v>
      </c>
      <c r="CB362" s="15">
        <v>1</v>
      </c>
      <c r="CC362" s="15">
        <f t="shared" si="203"/>
        <v>0</v>
      </c>
      <c r="CD362" s="15">
        <f t="shared" si="204"/>
        <v>0</v>
      </c>
      <c r="CE362" s="15">
        <v>4</v>
      </c>
      <c r="CF362" s="15">
        <v>2</v>
      </c>
      <c r="CG362" s="15">
        <v>2</v>
      </c>
      <c r="CH362" s="15">
        <v>2</v>
      </c>
      <c r="CI362" s="15">
        <v>1</v>
      </c>
      <c r="CJ362" s="15">
        <v>2</v>
      </c>
      <c r="CK362" s="15">
        <v>1</v>
      </c>
      <c r="CL362" s="15">
        <v>1</v>
      </c>
      <c r="CN362" s="15">
        <v>1</v>
      </c>
      <c r="CP362" s="15">
        <v>1</v>
      </c>
      <c r="CR362" s="15">
        <v>1</v>
      </c>
      <c r="CZ362" s="15">
        <v>2</v>
      </c>
      <c r="DA362" s="15">
        <v>4</v>
      </c>
      <c r="DB362" s="15">
        <v>3</v>
      </c>
      <c r="DC362" s="15">
        <v>4</v>
      </c>
      <c r="DF362" s="15">
        <v>1</v>
      </c>
      <c r="DG362" s="15">
        <v>4</v>
      </c>
      <c r="DL362" s="15">
        <v>4</v>
      </c>
      <c r="DM362" s="15">
        <v>4</v>
      </c>
      <c r="DN362" s="15">
        <v>3</v>
      </c>
      <c r="DO362" s="15">
        <v>3</v>
      </c>
      <c r="DP362" s="15">
        <v>3</v>
      </c>
      <c r="DQ362" s="15">
        <v>2.25</v>
      </c>
      <c r="DR362" s="27">
        <f t="shared" si="181"/>
        <v>3.2083333333333335</v>
      </c>
      <c r="DS362" s="15">
        <f t="shared" si="209"/>
        <v>8.3333333333333481E-2</v>
      </c>
    </row>
    <row r="363" spans="1:123" x14ac:dyDescent="0.2">
      <c r="A363" s="15">
        <v>181</v>
      </c>
      <c r="B363" s="15">
        <v>3572</v>
      </c>
      <c r="C363" s="15">
        <v>1</v>
      </c>
      <c r="D363" s="15">
        <v>6</v>
      </c>
      <c r="E363" s="15">
        <f t="shared" si="182"/>
        <v>0</v>
      </c>
      <c r="F363" s="15">
        <f t="shared" si="183"/>
        <v>0</v>
      </c>
      <c r="G363" s="15">
        <f t="shared" si="184"/>
        <v>0</v>
      </c>
      <c r="H363" s="15">
        <f t="shared" si="185"/>
        <v>1</v>
      </c>
      <c r="I363" s="15">
        <v>0</v>
      </c>
      <c r="J363" s="15">
        <v>34</v>
      </c>
      <c r="K363" s="15">
        <v>3</v>
      </c>
      <c r="L363" s="15">
        <f t="shared" si="186"/>
        <v>0</v>
      </c>
      <c r="M363" s="15">
        <f t="shared" si="187"/>
        <v>1</v>
      </c>
      <c r="N363" s="15">
        <f t="shared" si="188"/>
        <v>0</v>
      </c>
      <c r="O363" s="15">
        <f t="shared" si="189"/>
        <v>0</v>
      </c>
      <c r="P363" s="15">
        <f t="shared" si="190"/>
        <v>0</v>
      </c>
      <c r="Q363" s="15">
        <v>2</v>
      </c>
      <c r="R363" s="15">
        <v>5</v>
      </c>
      <c r="S363" s="15">
        <v>18</v>
      </c>
      <c r="T363" s="15">
        <v>1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1</v>
      </c>
      <c r="AA363" s="15">
        <f t="shared" si="179"/>
        <v>20</v>
      </c>
      <c r="AB363" s="193">
        <f t="shared" si="205"/>
        <v>1000</v>
      </c>
      <c r="AC363" s="159">
        <v>2</v>
      </c>
      <c r="AD363" s="159">
        <v>1</v>
      </c>
      <c r="AE363" s="159">
        <v>20</v>
      </c>
      <c r="AF363" s="159">
        <v>20000</v>
      </c>
      <c r="AG363" s="159">
        <f t="shared" si="191"/>
        <v>20000</v>
      </c>
      <c r="AH363" s="159">
        <v>40</v>
      </c>
      <c r="AI363" s="171">
        <f t="shared" si="192"/>
        <v>1000</v>
      </c>
      <c r="AM363" s="15">
        <f t="shared" si="210"/>
        <v>0</v>
      </c>
      <c r="AP363" s="15">
        <f t="shared" si="194"/>
        <v>20000</v>
      </c>
      <c r="AQ363" s="172">
        <f t="shared" si="180"/>
        <v>1000</v>
      </c>
      <c r="AR363" s="27">
        <f t="shared" si="195"/>
        <v>1</v>
      </c>
      <c r="AS363" s="172">
        <f t="shared" si="196"/>
        <v>1000</v>
      </c>
      <c r="AX363" s="15">
        <f t="shared" si="206"/>
        <v>0</v>
      </c>
      <c r="BI363" s="27">
        <f t="shared" si="197"/>
        <v>0</v>
      </c>
      <c r="BJ363" s="27">
        <f t="shared" si="198"/>
        <v>0</v>
      </c>
      <c r="BR363" s="27">
        <f t="shared" si="199"/>
        <v>0</v>
      </c>
      <c r="BS363" s="27">
        <f t="shared" si="200"/>
        <v>0</v>
      </c>
      <c r="BT363" s="15">
        <v>1</v>
      </c>
      <c r="BU363" s="15">
        <v>3.3333333333333335</v>
      </c>
      <c r="BV363" s="15">
        <v>3</v>
      </c>
      <c r="BW363" s="15">
        <v>3</v>
      </c>
      <c r="BX363" s="15">
        <v>5</v>
      </c>
      <c r="BY363" s="15">
        <f t="shared" si="201"/>
        <v>3.0666666666666669</v>
      </c>
      <c r="BZ363" s="15">
        <v>3</v>
      </c>
      <c r="CA363" s="15">
        <f t="shared" si="202"/>
        <v>1</v>
      </c>
      <c r="CB363" s="15">
        <v>1</v>
      </c>
      <c r="CC363" s="15">
        <f t="shared" si="203"/>
        <v>0</v>
      </c>
      <c r="CD363" s="15">
        <f t="shared" si="204"/>
        <v>0</v>
      </c>
      <c r="CE363" s="15">
        <v>4</v>
      </c>
      <c r="CF363" s="15">
        <v>2</v>
      </c>
      <c r="CG363" s="15">
        <v>2</v>
      </c>
      <c r="CH363" s="15">
        <v>2</v>
      </c>
      <c r="CI363" s="15">
        <v>1</v>
      </c>
      <c r="CJ363" s="15">
        <v>2</v>
      </c>
      <c r="CK363" s="15">
        <v>1</v>
      </c>
      <c r="CL363" s="15">
        <v>1</v>
      </c>
      <c r="CN363" s="15">
        <v>1</v>
      </c>
      <c r="CP363" s="15">
        <v>1</v>
      </c>
      <c r="CR363" s="15">
        <v>1</v>
      </c>
      <c r="CZ363" s="15">
        <v>2</v>
      </c>
      <c r="DA363" s="15">
        <v>4</v>
      </c>
      <c r="DB363" s="15">
        <v>3</v>
      </c>
      <c r="DC363" s="15">
        <v>4</v>
      </c>
      <c r="DF363" s="15">
        <v>1</v>
      </c>
      <c r="DG363" s="15">
        <v>4</v>
      </c>
      <c r="DL363" s="27">
        <v>4</v>
      </c>
      <c r="DM363" s="27">
        <v>4</v>
      </c>
      <c r="DN363" s="27">
        <v>2.75</v>
      </c>
      <c r="DO363" s="27">
        <v>3</v>
      </c>
      <c r="DP363" s="27">
        <v>3</v>
      </c>
      <c r="DQ363" s="27">
        <v>2</v>
      </c>
      <c r="DR363" s="27">
        <f t="shared" si="181"/>
        <v>3.125</v>
      </c>
      <c r="DS363" s="15">
        <f t="shared" si="209"/>
        <v>0.48611111111111116</v>
      </c>
    </row>
    <row r="364" spans="1:123" x14ac:dyDescent="0.2">
      <c r="A364" s="15">
        <v>182</v>
      </c>
      <c r="B364" s="15">
        <v>572</v>
      </c>
      <c r="C364" s="15">
        <v>1</v>
      </c>
      <c r="D364" s="15">
        <v>2</v>
      </c>
      <c r="E364" s="15">
        <f t="shared" si="182"/>
        <v>1</v>
      </c>
      <c r="F364" s="15">
        <f t="shared" si="183"/>
        <v>0</v>
      </c>
      <c r="G364" s="15">
        <f t="shared" si="184"/>
        <v>0</v>
      </c>
      <c r="H364" s="15">
        <f t="shared" si="185"/>
        <v>0</v>
      </c>
      <c r="I364" s="15">
        <v>1</v>
      </c>
      <c r="J364" s="15">
        <v>60</v>
      </c>
      <c r="K364" s="15">
        <v>4</v>
      </c>
      <c r="L364" s="15">
        <f t="shared" si="186"/>
        <v>0</v>
      </c>
      <c r="M364" s="15">
        <f t="shared" si="187"/>
        <v>0</v>
      </c>
      <c r="N364" s="15">
        <f t="shared" si="188"/>
        <v>1</v>
      </c>
      <c r="O364" s="15">
        <f t="shared" si="189"/>
        <v>0</v>
      </c>
      <c r="P364" s="15">
        <f t="shared" si="190"/>
        <v>0</v>
      </c>
      <c r="Q364" s="15">
        <v>2</v>
      </c>
      <c r="R364" s="15">
        <v>4</v>
      </c>
      <c r="S364" s="15">
        <v>30</v>
      </c>
      <c r="T364" s="15">
        <v>0</v>
      </c>
      <c r="U364" s="15">
        <v>1</v>
      </c>
      <c r="V364" s="15">
        <v>0</v>
      </c>
      <c r="W364" s="15">
        <v>0</v>
      </c>
      <c r="X364" s="15">
        <v>1</v>
      </c>
      <c r="Y364" s="15">
        <v>1</v>
      </c>
      <c r="Z364" s="15">
        <v>1</v>
      </c>
      <c r="AA364" s="15">
        <f t="shared" si="179"/>
        <v>10</v>
      </c>
      <c r="AB364" s="193">
        <f t="shared" si="205"/>
        <v>35</v>
      </c>
      <c r="AC364" s="15">
        <v>7</v>
      </c>
      <c r="AD364" s="15">
        <v>1</v>
      </c>
      <c r="AE364" s="15">
        <v>10</v>
      </c>
      <c r="AF364" s="15">
        <v>350</v>
      </c>
      <c r="AG364" s="15">
        <f t="shared" si="191"/>
        <v>350</v>
      </c>
      <c r="AH364" s="15">
        <v>20</v>
      </c>
      <c r="AI364" s="27">
        <f t="shared" si="192"/>
        <v>35</v>
      </c>
      <c r="AM364" s="15">
        <f t="shared" si="210"/>
        <v>0</v>
      </c>
      <c r="AP364" s="15">
        <f t="shared" si="194"/>
        <v>350</v>
      </c>
      <c r="AQ364" s="172">
        <f t="shared" si="180"/>
        <v>35</v>
      </c>
      <c r="AR364" s="27">
        <f t="shared" si="195"/>
        <v>1</v>
      </c>
      <c r="AS364" s="172">
        <f t="shared" si="196"/>
        <v>35</v>
      </c>
      <c r="AX364" s="15">
        <f t="shared" si="206"/>
        <v>0</v>
      </c>
      <c r="BI364" s="27">
        <f t="shared" si="197"/>
        <v>0</v>
      </c>
      <c r="BJ364" s="27">
        <f t="shared" si="198"/>
        <v>0</v>
      </c>
      <c r="BR364" s="27">
        <f t="shared" si="199"/>
        <v>0</v>
      </c>
      <c r="BS364" s="27">
        <f t="shared" si="200"/>
        <v>0</v>
      </c>
      <c r="BT364" s="15">
        <v>1.5</v>
      </c>
      <c r="BU364" s="15">
        <v>3.3333333333333335</v>
      </c>
      <c r="BV364" s="15">
        <v>2</v>
      </c>
      <c r="BW364" s="15">
        <v>2</v>
      </c>
      <c r="BX364" s="15">
        <v>4.5</v>
      </c>
      <c r="BY364" s="15">
        <f t="shared" si="201"/>
        <v>2.666666666666667</v>
      </c>
      <c r="BZ364" s="15">
        <v>4</v>
      </c>
      <c r="CA364" s="15">
        <f t="shared" si="202"/>
        <v>0</v>
      </c>
      <c r="CB364" s="15">
        <v>5</v>
      </c>
      <c r="CC364" s="15" t="s">
        <v>1008</v>
      </c>
      <c r="CD364" s="15" t="s">
        <v>1008</v>
      </c>
      <c r="CE364" s="15" t="s">
        <v>1007</v>
      </c>
      <c r="CH364" s="15" t="s">
        <v>1007</v>
      </c>
      <c r="CK364" s="15" t="s">
        <v>1007</v>
      </c>
      <c r="CL364" s="15" t="s">
        <v>1007</v>
      </c>
      <c r="CN364" s="15" t="s">
        <v>1007</v>
      </c>
      <c r="CP364" s="15" t="s">
        <v>1007</v>
      </c>
      <c r="CR364" s="15" t="s">
        <v>1007</v>
      </c>
      <c r="CZ364" s="15">
        <v>3</v>
      </c>
      <c r="DA364" s="15">
        <v>3</v>
      </c>
      <c r="DB364" s="15">
        <v>2</v>
      </c>
      <c r="DC364" s="15">
        <v>3</v>
      </c>
      <c r="DD364" s="15">
        <v>1</v>
      </c>
      <c r="DE364" s="15">
        <v>3</v>
      </c>
      <c r="DF364" s="15">
        <v>1</v>
      </c>
      <c r="DG364" s="15">
        <v>3</v>
      </c>
      <c r="DL364" s="15">
        <v>2.8</v>
      </c>
      <c r="DM364" s="15">
        <v>2.6666666666666665</v>
      </c>
      <c r="DN364" s="15">
        <v>2.75</v>
      </c>
      <c r="DO364" s="15">
        <v>2.2000000000000002</v>
      </c>
      <c r="DP364" s="15">
        <v>2.6666666666666665</v>
      </c>
      <c r="DQ364" s="15">
        <v>2.75</v>
      </c>
      <c r="DR364" s="27">
        <f t="shared" si="181"/>
        <v>2.6388888888888888</v>
      </c>
      <c r="DS364" s="15">
        <f t="shared" si="209"/>
        <v>0</v>
      </c>
    </row>
    <row r="365" spans="1:123" x14ac:dyDescent="0.2">
      <c r="A365" s="15">
        <v>182</v>
      </c>
      <c r="B365" s="15">
        <v>572</v>
      </c>
      <c r="C365" s="15">
        <v>1</v>
      </c>
      <c r="D365" s="15">
        <v>2</v>
      </c>
      <c r="E365" s="15">
        <f t="shared" si="182"/>
        <v>1</v>
      </c>
      <c r="F365" s="15">
        <f t="shared" si="183"/>
        <v>0</v>
      </c>
      <c r="G365" s="15">
        <f t="shared" si="184"/>
        <v>0</v>
      </c>
      <c r="H365" s="15">
        <f t="shared" si="185"/>
        <v>0</v>
      </c>
      <c r="I365" s="15">
        <v>1</v>
      </c>
      <c r="J365" s="15">
        <v>60</v>
      </c>
      <c r="K365" s="15">
        <v>4</v>
      </c>
      <c r="L365" s="15">
        <f t="shared" si="186"/>
        <v>0</v>
      </c>
      <c r="M365" s="15">
        <f t="shared" si="187"/>
        <v>0</v>
      </c>
      <c r="N365" s="15">
        <f t="shared" si="188"/>
        <v>1</v>
      </c>
      <c r="O365" s="15">
        <f t="shared" si="189"/>
        <v>0</v>
      </c>
      <c r="P365" s="15">
        <f t="shared" si="190"/>
        <v>0</v>
      </c>
      <c r="Q365" s="15">
        <v>2</v>
      </c>
      <c r="R365" s="15">
        <v>4</v>
      </c>
      <c r="S365" s="15">
        <v>30</v>
      </c>
      <c r="T365" s="15">
        <v>0</v>
      </c>
      <c r="U365" s="15">
        <v>1</v>
      </c>
      <c r="V365" s="15">
        <v>0</v>
      </c>
      <c r="W365" s="15">
        <v>0</v>
      </c>
      <c r="X365" s="15">
        <v>1</v>
      </c>
      <c r="Y365" s="15">
        <v>0</v>
      </c>
      <c r="Z365" s="15">
        <v>1</v>
      </c>
      <c r="AA365" s="15">
        <f t="shared" si="179"/>
        <v>10</v>
      </c>
      <c r="AB365" s="193">
        <f t="shared" si="205"/>
        <v>35</v>
      </c>
      <c r="AC365" s="159">
        <v>7</v>
      </c>
      <c r="AD365" s="159">
        <v>1</v>
      </c>
      <c r="AE365" s="159">
        <v>10</v>
      </c>
      <c r="AF365" s="159">
        <v>350</v>
      </c>
      <c r="AG365" s="159">
        <f t="shared" si="191"/>
        <v>350</v>
      </c>
      <c r="AH365" s="159">
        <v>25</v>
      </c>
      <c r="AI365" s="171">
        <f t="shared" si="192"/>
        <v>35</v>
      </c>
      <c r="AM365" s="15">
        <f t="shared" si="210"/>
        <v>0</v>
      </c>
      <c r="AP365" s="15">
        <f t="shared" si="194"/>
        <v>350</v>
      </c>
      <c r="AQ365" s="172">
        <f t="shared" si="180"/>
        <v>35</v>
      </c>
      <c r="AR365" s="27">
        <f t="shared" si="195"/>
        <v>1</v>
      </c>
      <c r="AS365" s="172">
        <f t="shared" si="196"/>
        <v>35</v>
      </c>
      <c r="AX365" s="15">
        <f t="shared" si="206"/>
        <v>0</v>
      </c>
      <c r="BI365" s="27">
        <f t="shared" si="197"/>
        <v>0</v>
      </c>
      <c r="BJ365" s="27">
        <f t="shared" si="198"/>
        <v>0</v>
      </c>
      <c r="BR365" s="27">
        <f t="shared" si="199"/>
        <v>0</v>
      </c>
      <c r="BS365" s="27">
        <f t="shared" si="200"/>
        <v>0</v>
      </c>
      <c r="BT365" s="15">
        <v>1.5</v>
      </c>
      <c r="BU365" s="15">
        <v>3.3333333333333335</v>
      </c>
      <c r="BV365" s="15">
        <v>2</v>
      </c>
      <c r="BW365" s="15">
        <v>2</v>
      </c>
      <c r="BX365" s="15">
        <v>4.5</v>
      </c>
      <c r="BY365" s="15">
        <f t="shared" si="201"/>
        <v>2.666666666666667</v>
      </c>
      <c r="BZ365" s="15">
        <v>4</v>
      </c>
      <c r="CA365" s="15">
        <f t="shared" si="202"/>
        <v>0</v>
      </c>
      <c r="CB365" s="15">
        <v>5</v>
      </c>
      <c r="CC365" s="15" t="s">
        <v>1008</v>
      </c>
      <c r="CD365" s="15" t="s">
        <v>1008</v>
      </c>
      <c r="CE365" s="15" t="s">
        <v>1007</v>
      </c>
      <c r="CH365" s="15" t="s">
        <v>1007</v>
      </c>
      <c r="CK365" s="15" t="s">
        <v>1007</v>
      </c>
      <c r="CL365" s="15" t="s">
        <v>1007</v>
      </c>
      <c r="CN365" s="15" t="s">
        <v>1007</v>
      </c>
      <c r="CP365" s="15" t="s">
        <v>1007</v>
      </c>
      <c r="CR365" s="15" t="s">
        <v>1007</v>
      </c>
      <c r="CZ365" s="15">
        <v>3</v>
      </c>
      <c r="DA365" s="15">
        <v>3</v>
      </c>
      <c r="DB365" s="15">
        <v>2</v>
      </c>
      <c r="DC365" s="15">
        <v>3</v>
      </c>
      <c r="DD365" s="15">
        <v>1</v>
      </c>
      <c r="DE365" s="15">
        <v>3</v>
      </c>
      <c r="DF365" s="15">
        <v>1</v>
      </c>
      <c r="DG365" s="15">
        <v>3</v>
      </c>
      <c r="DL365" s="27">
        <v>2.8</v>
      </c>
      <c r="DM365" s="27">
        <v>2.6666666666666665</v>
      </c>
      <c r="DN365" s="27">
        <v>2.75</v>
      </c>
      <c r="DO365" s="27">
        <v>2.2000000000000002</v>
      </c>
      <c r="DP365" s="27">
        <v>2.6666666666666665</v>
      </c>
      <c r="DQ365" s="27">
        <v>2.75</v>
      </c>
      <c r="DR365" s="27">
        <f t="shared" si="181"/>
        <v>2.6388888888888888</v>
      </c>
      <c r="DS365" s="15">
        <f t="shared" si="209"/>
        <v>-1.6027777777777774</v>
      </c>
    </row>
    <row r="366" spans="1:123" x14ac:dyDescent="0.2">
      <c r="A366" s="15">
        <v>183</v>
      </c>
      <c r="B366" s="15">
        <v>573</v>
      </c>
      <c r="C366" s="15">
        <v>1</v>
      </c>
      <c r="D366" s="15">
        <v>2</v>
      </c>
      <c r="E366" s="15">
        <f t="shared" si="182"/>
        <v>1</v>
      </c>
      <c r="F366" s="15">
        <f t="shared" si="183"/>
        <v>0</v>
      </c>
      <c r="G366" s="15">
        <f t="shared" si="184"/>
        <v>0</v>
      </c>
      <c r="H366" s="15">
        <f t="shared" si="185"/>
        <v>0</v>
      </c>
      <c r="I366" s="15">
        <v>1</v>
      </c>
      <c r="J366" s="15">
        <v>55</v>
      </c>
      <c r="K366" s="15">
        <v>4</v>
      </c>
      <c r="L366" s="15">
        <f t="shared" si="186"/>
        <v>0</v>
      </c>
      <c r="M366" s="15">
        <f t="shared" si="187"/>
        <v>0</v>
      </c>
      <c r="N366" s="15">
        <f t="shared" si="188"/>
        <v>1</v>
      </c>
      <c r="O366" s="15">
        <f t="shared" si="189"/>
        <v>0</v>
      </c>
      <c r="P366" s="15">
        <f t="shared" si="190"/>
        <v>0</v>
      </c>
      <c r="Q366" s="15">
        <v>2</v>
      </c>
      <c r="R366" s="15">
        <v>4</v>
      </c>
      <c r="S366" s="15">
        <v>30</v>
      </c>
      <c r="T366" s="15">
        <v>0</v>
      </c>
      <c r="U366" s="15">
        <v>0</v>
      </c>
      <c r="V366" s="15">
        <v>1</v>
      </c>
      <c r="W366" s="15">
        <v>480000</v>
      </c>
      <c r="X366" s="15">
        <v>1</v>
      </c>
      <c r="Y366" s="15">
        <v>1</v>
      </c>
      <c r="Z366" s="15">
        <v>1</v>
      </c>
      <c r="AA366" s="15">
        <f t="shared" si="179"/>
        <v>1</v>
      </c>
      <c r="AB366" s="193">
        <f t="shared" si="205"/>
        <v>30000</v>
      </c>
      <c r="AC366" s="15">
        <v>8</v>
      </c>
      <c r="AD366" s="15">
        <v>1</v>
      </c>
      <c r="AE366" s="15">
        <v>1</v>
      </c>
      <c r="AF366" s="15">
        <v>30000</v>
      </c>
      <c r="AG366" s="15">
        <f t="shared" si="191"/>
        <v>30000</v>
      </c>
      <c r="AH366" s="15">
        <v>2</v>
      </c>
      <c r="AI366" s="27">
        <f t="shared" si="192"/>
        <v>30000</v>
      </c>
      <c r="AM366" s="15">
        <f t="shared" si="210"/>
        <v>0</v>
      </c>
      <c r="AP366" s="15">
        <f t="shared" si="194"/>
        <v>30000</v>
      </c>
      <c r="AQ366" s="172">
        <f t="shared" si="180"/>
        <v>30000</v>
      </c>
      <c r="AR366" s="27">
        <f t="shared" si="195"/>
        <v>1</v>
      </c>
      <c r="AS366" s="172">
        <f t="shared" si="196"/>
        <v>30000</v>
      </c>
      <c r="AX366" s="15">
        <f t="shared" si="206"/>
        <v>0</v>
      </c>
      <c r="BI366" s="27">
        <f t="shared" si="197"/>
        <v>0</v>
      </c>
      <c r="BJ366" s="27">
        <f t="shared" si="198"/>
        <v>0</v>
      </c>
      <c r="BR366" s="27">
        <f t="shared" si="199"/>
        <v>0</v>
      </c>
      <c r="BS366" s="27">
        <f t="shared" si="200"/>
        <v>0</v>
      </c>
      <c r="BT366" s="15">
        <v>1.75</v>
      </c>
      <c r="BU366" s="15">
        <v>1</v>
      </c>
      <c r="BV366" s="15">
        <v>1</v>
      </c>
      <c r="BW366" s="15">
        <v>1</v>
      </c>
      <c r="BX366" s="15">
        <v>1</v>
      </c>
      <c r="BY366" s="15">
        <f t="shared" si="201"/>
        <v>1.1499999999999999</v>
      </c>
      <c r="BZ366" s="15">
        <v>1</v>
      </c>
      <c r="CA366" s="15">
        <f t="shared" si="202"/>
        <v>0</v>
      </c>
      <c r="CB366" s="15">
        <v>5</v>
      </c>
      <c r="CC366" s="15" t="s">
        <v>1008</v>
      </c>
      <c r="CD366" s="15" t="s">
        <v>1008</v>
      </c>
      <c r="CE366" s="15" t="s">
        <v>1007</v>
      </c>
      <c r="CH366" s="15" t="s">
        <v>1007</v>
      </c>
      <c r="CK366" s="15" t="s">
        <v>1007</v>
      </c>
      <c r="CL366" s="15" t="s">
        <v>1007</v>
      </c>
      <c r="CN366" s="15" t="s">
        <v>1007</v>
      </c>
      <c r="CP366" s="15" t="s">
        <v>1007</v>
      </c>
      <c r="CR366" s="15" t="s">
        <v>1007</v>
      </c>
      <c r="CZ366" s="15">
        <v>3</v>
      </c>
      <c r="DA366" s="15">
        <v>3</v>
      </c>
      <c r="DB366" s="15">
        <v>2</v>
      </c>
      <c r="DC366" s="15">
        <v>3</v>
      </c>
      <c r="DF366" s="15">
        <v>1</v>
      </c>
      <c r="DG366" s="15">
        <v>3</v>
      </c>
      <c r="DL366" s="15">
        <v>4.2</v>
      </c>
      <c r="DM366" s="15">
        <v>4</v>
      </c>
      <c r="DN366" s="15">
        <v>4.25</v>
      </c>
      <c r="DO366" s="15">
        <v>4</v>
      </c>
      <c r="DP366" s="15">
        <v>4</v>
      </c>
      <c r="DQ366" s="15">
        <v>5</v>
      </c>
      <c r="DR366" s="27">
        <f t="shared" si="181"/>
        <v>4.2416666666666663</v>
      </c>
      <c r="DS366" s="15">
        <f t="shared" si="209"/>
        <v>0</v>
      </c>
    </row>
    <row r="367" spans="1:123" x14ac:dyDescent="0.2">
      <c r="A367" s="15">
        <v>183</v>
      </c>
      <c r="B367" s="15">
        <v>573</v>
      </c>
      <c r="C367" s="15">
        <v>1</v>
      </c>
      <c r="D367" s="15">
        <v>2</v>
      </c>
      <c r="E367" s="15">
        <f t="shared" si="182"/>
        <v>1</v>
      </c>
      <c r="F367" s="15">
        <f t="shared" si="183"/>
        <v>0</v>
      </c>
      <c r="G367" s="15">
        <f t="shared" si="184"/>
        <v>0</v>
      </c>
      <c r="H367" s="15">
        <f t="shared" si="185"/>
        <v>0</v>
      </c>
      <c r="I367" s="15">
        <v>1</v>
      </c>
      <c r="J367" s="15">
        <v>55</v>
      </c>
      <c r="K367" s="15">
        <v>4</v>
      </c>
      <c r="L367" s="15">
        <f t="shared" si="186"/>
        <v>0</v>
      </c>
      <c r="M367" s="15">
        <f t="shared" si="187"/>
        <v>0</v>
      </c>
      <c r="N367" s="15">
        <f t="shared" si="188"/>
        <v>1</v>
      </c>
      <c r="O367" s="15">
        <f t="shared" si="189"/>
        <v>0</v>
      </c>
      <c r="P367" s="15">
        <f t="shared" si="190"/>
        <v>0</v>
      </c>
      <c r="Q367" s="15">
        <v>2</v>
      </c>
      <c r="R367" s="15">
        <v>4</v>
      </c>
      <c r="S367" s="15">
        <v>30</v>
      </c>
      <c r="T367" s="15">
        <v>0</v>
      </c>
      <c r="U367" s="15">
        <v>0</v>
      </c>
      <c r="V367" s="15">
        <v>1</v>
      </c>
      <c r="W367" s="15">
        <v>480000</v>
      </c>
      <c r="X367" s="15">
        <v>1</v>
      </c>
      <c r="Y367" s="15">
        <v>0</v>
      </c>
      <c r="Z367" s="15">
        <v>1</v>
      </c>
      <c r="AA367" s="15">
        <f t="shared" si="179"/>
        <v>1</v>
      </c>
      <c r="AB367" s="193">
        <f t="shared" si="205"/>
        <v>26000</v>
      </c>
      <c r="AC367" s="159">
        <v>8</v>
      </c>
      <c r="AD367" s="159">
        <v>1</v>
      </c>
      <c r="AE367" s="159">
        <v>1</v>
      </c>
      <c r="AF367" s="159">
        <v>26000</v>
      </c>
      <c r="AG367" s="159">
        <f t="shared" si="191"/>
        <v>26000</v>
      </c>
      <c r="AH367" s="159">
        <v>2</v>
      </c>
      <c r="AI367" s="171">
        <f t="shared" si="192"/>
        <v>26000</v>
      </c>
      <c r="AM367" s="15">
        <f t="shared" si="210"/>
        <v>0</v>
      </c>
      <c r="AP367" s="15">
        <f t="shared" si="194"/>
        <v>26000</v>
      </c>
      <c r="AQ367" s="172">
        <f t="shared" si="180"/>
        <v>26000</v>
      </c>
      <c r="AR367" s="27">
        <f t="shared" si="195"/>
        <v>1</v>
      </c>
      <c r="AS367" s="172">
        <f t="shared" si="196"/>
        <v>26000</v>
      </c>
      <c r="AX367" s="15">
        <f t="shared" si="206"/>
        <v>0</v>
      </c>
      <c r="BI367" s="27">
        <f t="shared" si="197"/>
        <v>0</v>
      </c>
      <c r="BJ367" s="27">
        <f t="shared" si="198"/>
        <v>0</v>
      </c>
      <c r="BR367" s="27">
        <f t="shared" si="199"/>
        <v>0</v>
      </c>
      <c r="BS367" s="27">
        <f t="shared" si="200"/>
        <v>0</v>
      </c>
      <c r="BT367" s="15">
        <v>1.75</v>
      </c>
      <c r="BU367" s="15">
        <v>1</v>
      </c>
      <c r="BV367" s="15">
        <v>1</v>
      </c>
      <c r="BW367" s="15">
        <v>1</v>
      </c>
      <c r="BX367" s="15">
        <v>1</v>
      </c>
      <c r="BY367" s="15">
        <f t="shared" si="201"/>
        <v>1.1499999999999999</v>
      </c>
      <c r="BZ367" s="15">
        <v>1</v>
      </c>
      <c r="CA367" s="15">
        <f t="shared" si="202"/>
        <v>0</v>
      </c>
      <c r="CB367" s="15">
        <v>5</v>
      </c>
      <c r="CC367" s="15" t="s">
        <v>1008</v>
      </c>
      <c r="CD367" s="15" t="s">
        <v>1008</v>
      </c>
      <c r="CE367" s="15" t="s">
        <v>1007</v>
      </c>
      <c r="CH367" s="15" t="s">
        <v>1007</v>
      </c>
      <c r="CK367" s="15" t="s">
        <v>1007</v>
      </c>
      <c r="CL367" s="15" t="s">
        <v>1007</v>
      </c>
      <c r="CN367" s="15" t="s">
        <v>1007</v>
      </c>
      <c r="CP367" s="15" t="s">
        <v>1007</v>
      </c>
      <c r="CR367" s="15" t="s">
        <v>1007</v>
      </c>
      <c r="CZ367" s="15">
        <v>3</v>
      </c>
      <c r="DA367" s="15">
        <v>3</v>
      </c>
      <c r="DB367" s="15">
        <v>2</v>
      </c>
      <c r="DC367" s="15">
        <v>3</v>
      </c>
      <c r="DF367" s="15">
        <v>1</v>
      </c>
      <c r="DG367" s="15">
        <v>3</v>
      </c>
      <c r="DL367" s="27">
        <v>4.2</v>
      </c>
      <c r="DM367" s="27">
        <v>4</v>
      </c>
      <c r="DN367" s="27">
        <v>4.25</v>
      </c>
      <c r="DO367" s="27">
        <v>4</v>
      </c>
      <c r="DP367" s="27">
        <v>4</v>
      </c>
      <c r="DQ367" s="27">
        <v>5</v>
      </c>
      <c r="DR367" s="27">
        <f t="shared" si="181"/>
        <v>4.2416666666666663</v>
      </c>
      <c r="DS367" s="15">
        <f t="shared" si="209"/>
        <v>0.44722222222222197</v>
      </c>
    </row>
    <row r="368" spans="1:123" x14ac:dyDescent="0.2">
      <c r="A368" s="15">
        <v>184</v>
      </c>
      <c r="B368" s="15">
        <v>574</v>
      </c>
      <c r="C368" s="15">
        <v>1</v>
      </c>
      <c r="D368" s="15">
        <v>2</v>
      </c>
      <c r="E368" s="15">
        <f t="shared" si="182"/>
        <v>1</v>
      </c>
      <c r="F368" s="15">
        <f t="shared" si="183"/>
        <v>0</v>
      </c>
      <c r="G368" s="15">
        <f t="shared" si="184"/>
        <v>0</v>
      </c>
      <c r="H368" s="15">
        <f t="shared" si="185"/>
        <v>0</v>
      </c>
      <c r="I368" s="15">
        <v>0</v>
      </c>
      <c r="J368" s="15">
        <v>56</v>
      </c>
      <c r="K368" s="15">
        <v>1</v>
      </c>
      <c r="L368" s="15">
        <f t="shared" si="186"/>
        <v>0</v>
      </c>
      <c r="M368" s="15">
        <f t="shared" si="187"/>
        <v>0</v>
      </c>
      <c r="N368" s="15">
        <f t="shared" si="188"/>
        <v>0</v>
      </c>
      <c r="O368" s="15">
        <f t="shared" si="189"/>
        <v>0</v>
      </c>
      <c r="P368" s="15">
        <f t="shared" si="190"/>
        <v>0</v>
      </c>
      <c r="Q368" s="15">
        <v>2</v>
      </c>
      <c r="R368" s="15">
        <v>5</v>
      </c>
      <c r="S368" s="15">
        <v>20</v>
      </c>
      <c r="T368" s="15">
        <v>0</v>
      </c>
      <c r="U368" s="15">
        <v>1</v>
      </c>
      <c r="V368" s="15">
        <v>1</v>
      </c>
      <c r="W368" s="15">
        <v>480000</v>
      </c>
      <c r="X368" s="15">
        <v>1</v>
      </c>
      <c r="Y368" s="15">
        <v>1</v>
      </c>
      <c r="Z368" s="15">
        <v>1</v>
      </c>
      <c r="AA368" s="15">
        <f t="shared" si="179"/>
        <v>30</v>
      </c>
      <c r="AB368" s="193">
        <f t="shared" si="205"/>
        <v>100</v>
      </c>
      <c r="AC368" s="15">
        <v>7</v>
      </c>
      <c r="AD368" s="15">
        <v>1</v>
      </c>
      <c r="AE368" s="15">
        <v>30</v>
      </c>
      <c r="AF368" s="15">
        <v>3000</v>
      </c>
      <c r="AG368" s="15">
        <f t="shared" si="191"/>
        <v>3000</v>
      </c>
      <c r="AH368" s="15">
        <v>6</v>
      </c>
      <c r="AI368" s="27">
        <f t="shared" si="192"/>
        <v>100</v>
      </c>
      <c r="AM368" s="15">
        <f t="shared" si="210"/>
        <v>0</v>
      </c>
      <c r="AP368" s="15">
        <f t="shared" si="194"/>
        <v>3000</v>
      </c>
      <c r="AQ368" s="172">
        <f t="shared" si="180"/>
        <v>100</v>
      </c>
      <c r="AR368" s="27">
        <f t="shared" si="195"/>
        <v>1</v>
      </c>
      <c r="AS368" s="172">
        <f t="shared" si="196"/>
        <v>100</v>
      </c>
      <c r="AX368" s="15">
        <f t="shared" si="206"/>
        <v>0</v>
      </c>
      <c r="BI368" s="27">
        <f t="shared" si="197"/>
        <v>0</v>
      </c>
      <c r="BJ368" s="27">
        <f t="shared" si="198"/>
        <v>0</v>
      </c>
      <c r="BR368" s="27">
        <f t="shared" si="199"/>
        <v>0</v>
      </c>
      <c r="BS368" s="27">
        <f t="shared" si="200"/>
        <v>0</v>
      </c>
      <c r="BT368" s="15">
        <v>3.75</v>
      </c>
      <c r="BU368" s="15">
        <v>3</v>
      </c>
      <c r="BV368" s="15">
        <v>2.6666666666666665</v>
      </c>
      <c r="BW368" s="15">
        <v>3</v>
      </c>
      <c r="BX368" s="15">
        <v>3</v>
      </c>
      <c r="BY368" s="15">
        <f t="shared" si="201"/>
        <v>3.083333333333333</v>
      </c>
      <c r="BZ368" s="15">
        <v>3</v>
      </c>
      <c r="CA368" s="15">
        <f t="shared" si="202"/>
        <v>0</v>
      </c>
      <c r="CB368" s="15">
        <v>5</v>
      </c>
      <c r="CC368" s="15" t="s">
        <v>1008</v>
      </c>
      <c r="CD368" s="15" t="s">
        <v>1008</v>
      </c>
      <c r="CE368" s="15" t="s">
        <v>1007</v>
      </c>
      <c r="CH368" s="15" t="s">
        <v>1007</v>
      </c>
      <c r="CK368" s="15" t="s">
        <v>1007</v>
      </c>
      <c r="CL368" s="15" t="s">
        <v>1007</v>
      </c>
      <c r="CN368" s="15" t="s">
        <v>1007</v>
      </c>
      <c r="CP368" s="15" t="s">
        <v>1007</v>
      </c>
      <c r="CR368" s="15" t="s">
        <v>1007</v>
      </c>
      <c r="CZ368" s="15">
        <v>2</v>
      </c>
      <c r="DA368" s="15">
        <v>3</v>
      </c>
      <c r="DD368" s="15">
        <v>3</v>
      </c>
      <c r="DE368" s="15">
        <v>4</v>
      </c>
      <c r="DF368" s="15">
        <v>1</v>
      </c>
      <c r="DG368" s="15">
        <v>1</v>
      </c>
      <c r="DH368" s="15" t="s">
        <v>752</v>
      </c>
      <c r="DL368" s="15">
        <v>4.2</v>
      </c>
      <c r="DM368" s="15">
        <v>4.333333333333333</v>
      </c>
      <c r="DN368" s="15">
        <v>4.5</v>
      </c>
      <c r="DO368" s="15">
        <v>4.4000000000000004</v>
      </c>
      <c r="DP368" s="15">
        <v>2.3333333333333335</v>
      </c>
      <c r="DQ368" s="15">
        <v>3</v>
      </c>
      <c r="DR368" s="27">
        <f t="shared" si="181"/>
        <v>3.7944444444444443</v>
      </c>
      <c r="DS368" s="15">
        <f t="shared" si="209"/>
        <v>0.58888888888888857</v>
      </c>
    </row>
    <row r="369" spans="1:123" x14ac:dyDescent="0.2">
      <c r="A369" s="15">
        <v>184</v>
      </c>
      <c r="B369" s="15">
        <v>574</v>
      </c>
      <c r="C369" s="15">
        <v>1</v>
      </c>
      <c r="D369" s="15">
        <v>2</v>
      </c>
      <c r="E369" s="15">
        <f t="shared" si="182"/>
        <v>1</v>
      </c>
      <c r="F369" s="15">
        <f t="shared" si="183"/>
        <v>0</v>
      </c>
      <c r="G369" s="15">
        <f t="shared" si="184"/>
        <v>0</v>
      </c>
      <c r="H369" s="15">
        <f t="shared" si="185"/>
        <v>0</v>
      </c>
      <c r="I369" s="15">
        <v>0</v>
      </c>
      <c r="J369" s="15">
        <v>56</v>
      </c>
      <c r="K369" s="15">
        <v>1</v>
      </c>
      <c r="L369" s="15">
        <f t="shared" si="186"/>
        <v>0</v>
      </c>
      <c r="M369" s="15">
        <f t="shared" si="187"/>
        <v>0</v>
      </c>
      <c r="N369" s="15">
        <f t="shared" si="188"/>
        <v>0</v>
      </c>
      <c r="O369" s="15">
        <f t="shared" si="189"/>
        <v>0</v>
      </c>
      <c r="P369" s="15">
        <f t="shared" si="190"/>
        <v>0</v>
      </c>
      <c r="Q369" s="15">
        <v>2</v>
      </c>
      <c r="R369" s="15">
        <v>5</v>
      </c>
      <c r="S369" s="15">
        <v>20</v>
      </c>
      <c r="T369" s="15">
        <v>0</v>
      </c>
      <c r="U369" s="15">
        <v>1</v>
      </c>
      <c r="V369" s="15">
        <v>1</v>
      </c>
      <c r="W369" s="15">
        <v>480000</v>
      </c>
      <c r="X369" s="15">
        <v>1</v>
      </c>
      <c r="Y369" s="15">
        <v>0</v>
      </c>
      <c r="Z369" s="15">
        <v>1</v>
      </c>
      <c r="AA369" s="15">
        <f t="shared" si="179"/>
        <v>30</v>
      </c>
      <c r="AB369" s="193">
        <f t="shared" si="205"/>
        <v>166.66666666666666</v>
      </c>
      <c r="AC369" s="159">
        <v>7</v>
      </c>
      <c r="AD369" s="159">
        <v>1</v>
      </c>
      <c r="AE369" s="159">
        <v>30</v>
      </c>
      <c r="AF369" s="159">
        <v>5000</v>
      </c>
      <c r="AG369" s="159">
        <f t="shared" si="191"/>
        <v>5000</v>
      </c>
      <c r="AH369" s="159">
        <v>6</v>
      </c>
      <c r="AI369" s="171">
        <f t="shared" si="192"/>
        <v>166.66666666666666</v>
      </c>
      <c r="AM369" s="15">
        <f t="shared" si="210"/>
        <v>0</v>
      </c>
      <c r="AP369" s="15">
        <f t="shared" si="194"/>
        <v>5000</v>
      </c>
      <c r="AQ369" s="172">
        <f t="shared" si="180"/>
        <v>166.66666666666666</v>
      </c>
      <c r="AR369" s="27">
        <f t="shared" si="195"/>
        <v>1</v>
      </c>
      <c r="AS369" s="172">
        <f t="shared" si="196"/>
        <v>166.66666666666666</v>
      </c>
      <c r="AX369" s="15">
        <f t="shared" si="206"/>
        <v>0</v>
      </c>
      <c r="BI369" s="27">
        <f t="shared" si="197"/>
        <v>0</v>
      </c>
      <c r="BJ369" s="27">
        <f t="shared" si="198"/>
        <v>0</v>
      </c>
      <c r="BR369" s="27">
        <f t="shared" si="199"/>
        <v>0</v>
      </c>
      <c r="BS369" s="27">
        <f t="shared" si="200"/>
        <v>0</v>
      </c>
      <c r="BT369" s="15">
        <v>3.75</v>
      </c>
      <c r="BU369" s="15">
        <v>3</v>
      </c>
      <c r="BV369" s="15">
        <v>2.6666666666666665</v>
      </c>
      <c r="BW369" s="15">
        <v>3</v>
      </c>
      <c r="BX369" s="15">
        <v>3</v>
      </c>
      <c r="BY369" s="15">
        <f t="shared" si="201"/>
        <v>3.083333333333333</v>
      </c>
      <c r="BZ369" s="15">
        <v>3</v>
      </c>
      <c r="CA369" s="15">
        <f t="shared" si="202"/>
        <v>0</v>
      </c>
      <c r="CB369" s="15">
        <v>5</v>
      </c>
      <c r="CC369" s="15" t="s">
        <v>1008</v>
      </c>
      <c r="CD369" s="15" t="s">
        <v>1008</v>
      </c>
      <c r="CE369" s="15" t="s">
        <v>1007</v>
      </c>
      <c r="CH369" s="15" t="s">
        <v>1007</v>
      </c>
      <c r="CK369" s="15" t="s">
        <v>1007</v>
      </c>
      <c r="CL369" s="15" t="s">
        <v>1007</v>
      </c>
      <c r="CN369" s="15" t="s">
        <v>1007</v>
      </c>
      <c r="CP369" s="15" t="s">
        <v>1007</v>
      </c>
      <c r="CR369" s="15" t="s">
        <v>1007</v>
      </c>
      <c r="CZ369" s="15">
        <v>2</v>
      </c>
      <c r="DA369" s="15">
        <v>3</v>
      </c>
      <c r="DD369" s="15">
        <v>3</v>
      </c>
      <c r="DE369" s="15">
        <v>4</v>
      </c>
      <c r="DF369" s="15">
        <v>1</v>
      </c>
      <c r="DG369" s="15">
        <v>1</v>
      </c>
      <c r="DL369" s="27">
        <v>4</v>
      </c>
      <c r="DM369" s="27">
        <v>3.3333333333333335</v>
      </c>
      <c r="DN369" s="27">
        <v>3.5</v>
      </c>
      <c r="DO369" s="27">
        <v>3.4</v>
      </c>
      <c r="DP369" s="27">
        <v>2</v>
      </c>
      <c r="DQ369" s="27">
        <v>3</v>
      </c>
      <c r="DR369" s="27">
        <f t="shared" si="181"/>
        <v>3.2055555555555557</v>
      </c>
      <c r="DS369" s="15">
        <f t="shared" si="209"/>
        <v>-0.32222222222222241</v>
      </c>
    </row>
    <row r="370" spans="1:123" x14ac:dyDescent="0.2">
      <c r="A370" s="15">
        <v>185</v>
      </c>
      <c r="B370" s="15">
        <v>575</v>
      </c>
      <c r="C370" s="15">
        <v>1</v>
      </c>
      <c r="D370" s="15">
        <v>2</v>
      </c>
      <c r="E370" s="15">
        <f t="shared" si="182"/>
        <v>1</v>
      </c>
      <c r="F370" s="15">
        <f t="shared" si="183"/>
        <v>0</v>
      </c>
      <c r="G370" s="15">
        <f t="shared" si="184"/>
        <v>0</v>
      </c>
      <c r="H370" s="15">
        <f t="shared" si="185"/>
        <v>0</v>
      </c>
      <c r="I370" s="15">
        <v>1</v>
      </c>
      <c r="J370" s="15">
        <v>65</v>
      </c>
      <c r="K370" s="15">
        <v>4</v>
      </c>
      <c r="L370" s="15">
        <f t="shared" si="186"/>
        <v>0</v>
      </c>
      <c r="M370" s="15">
        <f t="shared" si="187"/>
        <v>0</v>
      </c>
      <c r="N370" s="15">
        <f t="shared" si="188"/>
        <v>1</v>
      </c>
      <c r="O370" s="15">
        <f t="shared" si="189"/>
        <v>0</v>
      </c>
      <c r="P370" s="15">
        <f t="shared" si="190"/>
        <v>0</v>
      </c>
      <c r="Q370" s="15">
        <v>2</v>
      </c>
      <c r="R370" s="15">
        <v>4</v>
      </c>
      <c r="S370" s="15">
        <v>30</v>
      </c>
      <c r="T370" s="15">
        <v>0</v>
      </c>
      <c r="U370" s="15">
        <v>0</v>
      </c>
      <c r="V370" s="15">
        <v>0</v>
      </c>
      <c r="W370" s="15">
        <v>0</v>
      </c>
      <c r="X370" s="15">
        <v>1</v>
      </c>
      <c r="Y370" s="15">
        <v>1</v>
      </c>
      <c r="Z370" s="15">
        <v>1</v>
      </c>
      <c r="AA370" s="15">
        <f t="shared" si="179"/>
        <v>7</v>
      </c>
      <c r="AB370" s="193">
        <f t="shared" si="205"/>
        <v>285.71428571428572</v>
      </c>
      <c r="AC370" s="15">
        <v>1</v>
      </c>
      <c r="AD370" s="15">
        <v>1</v>
      </c>
      <c r="AE370" s="15">
        <v>7</v>
      </c>
      <c r="AF370" s="15">
        <v>2000</v>
      </c>
      <c r="AG370" s="15">
        <f t="shared" si="191"/>
        <v>2000</v>
      </c>
      <c r="AH370" s="15">
        <v>9</v>
      </c>
      <c r="AI370" s="27">
        <f t="shared" si="192"/>
        <v>285.71428571428572</v>
      </c>
      <c r="AM370" s="15">
        <f t="shared" si="210"/>
        <v>0</v>
      </c>
      <c r="AP370" s="15">
        <f t="shared" si="194"/>
        <v>2000</v>
      </c>
      <c r="AQ370" s="172">
        <f t="shared" si="180"/>
        <v>285.71428571428572</v>
      </c>
      <c r="AR370" s="27">
        <f t="shared" si="195"/>
        <v>1</v>
      </c>
      <c r="AS370" s="172">
        <f t="shared" si="196"/>
        <v>285.71428571428572</v>
      </c>
      <c r="AX370" s="15">
        <f t="shared" si="206"/>
        <v>0</v>
      </c>
      <c r="BI370" s="27">
        <f t="shared" si="197"/>
        <v>0</v>
      </c>
      <c r="BJ370" s="27">
        <f t="shared" si="198"/>
        <v>0</v>
      </c>
      <c r="BR370" s="27">
        <f t="shared" si="199"/>
        <v>0</v>
      </c>
      <c r="BS370" s="27">
        <f t="shared" si="200"/>
        <v>0</v>
      </c>
      <c r="BT370" s="15">
        <v>1</v>
      </c>
      <c r="BU370" s="15">
        <v>1</v>
      </c>
      <c r="BV370" s="15">
        <v>1</v>
      </c>
      <c r="BW370" s="15">
        <v>1</v>
      </c>
      <c r="BX370" s="15">
        <v>5</v>
      </c>
      <c r="BY370" s="15">
        <f t="shared" si="201"/>
        <v>1.8</v>
      </c>
      <c r="BZ370" s="15">
        <v>4</v>
      </c>
      <c r="CA370" s="15">
        <f t="shared" si="202"/>
        <v>0</v>
      </c>
      <c r="CB370" s="15">
        <v>5</v>
      </c>
      <c r="CC370" s="15" t="s">
        <v>1008</v>
      </c>
      <c r="CD370" s="15" t="s">
        <v>1008</v>
      </c>
      <c r="CE370" s="15" t="s">
        <v>1007</v>
      </c>
      <c r="CH370" s="15" t="s">
        <v>1007</v>
      </c>
      <c r="CK370" s="15" t="s">
        <v>1007</v>
      </c>
      <c r="CL370" s="15" t="s">
        <v>1007</v>
      </c>
      <c r="CN370" s="15" t="s">
        <v>1007</v>
      </c>
      <c r="CP370" s="15" t="s">
        <v>1007</v>
      </c>
      <c r="CR370" s="15" t="s">
        <v>1007</v>
      </c>
      <c r="CZ370" s="15">
        <v>1</v>
      </c>
      <c r="DA370" s="15">
        <v>2</v>
      </c>
      <c r="DB370" s="15">
        <v>3</v>
      </c>
      <c r="DC370" s="15">
        <v>2</v>
      </c>
      <c r="DD370" s="15">
        <v>2</v>
      </c>
      <c r="DE370" s="15">
        <v>2</v>
      </c>
      <c r="DL370" s="15">
        <v>4</v>
      </c>
      <c r="DM370" s="15">
        <v>3</v>
      </c>
      <c r="DN370" s="15">
        <v>3.5</v>
      </c>
      <c r="DO370" s="15">
        <v>3</v>
      </c>
      <c r="DP370" s="15">
        <v>3.6666666666666665</v>
      </c>
      <c r="DQ370" s="15">
        <v>4</v>
      </c>
      <c r="DR370" s="27">
        <f t="shared" si="181"/>
        <v>3.5277777777777781</v>
      </c>
      <c r="DS370" s="15">
        <f t="shared" si="209"/>
        <v>0</v>
      </c>
    </row>
    <row r="371" spans="1:123" x14ac:dyDescent="0.2">
      <c r="A371" s="15">
        <v>185</v>
      </c>
      <c r="B371" s="15">
        <v>575</v>
      </c>
      <c r="C371" s="15">
        <v>1</v>
      </c>
      <c r="D371" s="15">
        <v>2</v>
      </c>
      <c r="E371" s="15">
        <f t="shared" si="182"/>
        <v>1</v>
      </c>
      <c r="F371" s="15">
        <f t="shared" si="183"/>
        <v>0</v>
      </c>
      <c r="G371" s="15">
        <f t="shared" si="184"/>
        <v>0</v>
      </c>
      <c r="H371" s="15">
        <f t="shared" si="185"/>
        <v>0</v>
      </c>
      <c r="I371" s="15">
        <v>1</v>
      </c>
      <c r="J371" s="15">
        <v>65</v>
      </c>
      <c r="K371" s="15">
        <v>4</v>
      </c>
      <c r="L371" s="15">
        <f t="shared" si="186"/>
        <v>0</v>
      </c>
      <c r="M371" s="15">
        <f t="shared" si="187"/>
        <v>0</v>
      </c>
      <c r="N371" s="15">
        <f t="shared" si="188"/>
        <v>1</v>
      </c>
      <c r="O371" s="15">
        <f t="shared" si="189"/>
        <v>0</v>
      </c>
      <c r="P371" s="15">
        <f t="shared" si="190"/>
        <v>0</v>
      </c>
      <c r="Q371" s="15">
        <v>2</v>
      </c>
      <c r="R371" s="15">
        <v>4</v>
      </c>
      <c r="S371" s="15">
        <v>30</v>
      </c>
      <c r="T371" s="15">
        <v>0</v>
      </c>
      <c r="U371" s="15">
        <v>0</v>
      </c>
      <c r="V371" s="15">
        <v>0</v>
      </c>
      <c r="W371" s="15">
        <v>0</v>
      </c>
      <c r="X371" s="15">
        <v>1</v>
      </c>
      <c r="Y371" s="15">
        <v>0</v>
      </c>
      <c r="Z371" s="15">
        <v>1</v>
      </c>
      <c r="AA371" s="15">
        <f t="shared" si="179"/>
        <v>5</v>
      </c>
      <c r="AB371" s="193">
        <f t="shared" si="205"/>
        <v>260</v>
      </c>
      <c r="AC371" s="159">
        <v>1</v>
      </c>
      <c r="AD371" s="159">
        <v>1</v>
      </c>
      <c r="AE371" s="159">
        <v>5</v>
      </c>
      <c r="AF371" s="159">
        <v>1300</v>
      </c>
      <c r="AG371" s="159">
        <f t="shared" si="191"/>
        <v>1300</v>
      </c>
      <c r="AH371" s="159">
        <v>9</v>
      </c>
      <c r="AI371" s="171">
        <f t="shared" si="192"/>
        <v>260</v>
      </c>
      <c r="AM371" s="15">
        <f t="shared" si="210"/>
        <v>0</v>
      </c>
      <c r="AP371" s="15">
        <f t="shared" si="194"/>
        <v>1300</v>
      </c>
      <c r="AQ371" s="172">
        <f t="shared" si="180"/>
        <v>260</v>
      </c>
      <c r="AR371" s="27">
        <f t="shared" si="195"/>
        <v>1</v>
      </c>
      <c r="AS371" s="172">
        <f t="shared" si="196"/>
        <v>260</v>
      </c>
      <c r="AX371" s="15">
        <f t="shared" si="206"/>
        <v>0</v>
      </c>
      <c r="BI371" s="27">
        <f t="shared" si="197"/>
        <v>0</v>
      </c>
      <c r="BJ371" s="27">
        <f t="shared" si="198"/>
        <v>0</v>
      </c>
      <c r="BR371" s="27">
        <f t="shared" si="199"/>
        <v>0</v>
      </c>
      <c r="BS371" s="27">
        <f t="shared" si="200"/>
        <v>0</v>
      </c>
      <c r="BT371" s="15">
        <v>1</v>
      </c>
      <c r="BU371" s="15">
        <v>1</v>
      </c>
      <c r="BV371" s="15">
        <v>1</v>
      </c>
      <c r="BW371" s="15">
        <v>1</v>
      </c>
      <c r="BX371" s="15">
        <v>5</v>
      </c>
      <c r="BY371" s="15">
        <f t="shared" si="201"/>
        <v>1.8</v>
      </c>
      <c r="BZ371" s="15">
        <v>4</v>
      </c>
      <c r="CA371" s="15">
        <f t="shared" si="202"/>
        <v>0</v>
      </c>
      <c r="CB371" s="15">
        <v>5</v>
      </c>
      <c r="CC371" s="15" t="s">
        <v>1008</v>
      </c>
      <c r="CD371" s="15" t="s">
        <v>1008</v>
      </c>
      <c r="CE371" s="15" t="s">
        <v>1007</v>
      </c>
      <c r="CH371" s="15" t="s">
        <v>1007</v>
      </c>
      <c r="CK371" s="15" t="s">
        <v>1007</v>
      </c>
      <c r="CL371" s="15" t="s">
        <v>1007</v>
      </c>
      <c r="CN371" s="15" t="s">
        <v>1007</v>
      </c>
      <c r="CP371" s="15" t="s">
        <v>1007</v>
      </c>
      <c r="CR371" s="15" t="s">
        <v>1007</v>
      </c>
      <c r="CZ371" s="15">
        <v>1</v>
      </c>
      <c r="DA371" s="15">
        <v>2</v>
      </c>
      <c r="DB371" s="15">
        <v>3</v>
      </c>
      <c r="DC371" s="15">
        <v>2</v>
      </c>
      <c r="DD371" s="15">
        <v>2</v>
      </c>
      <c r="DE371" s="15">
        <v>2</v>
      </c>
      <c r="DL371" s="27">
        <v>4</v>
      </c>
      <c r="DM371" s="27">
        <v>3</v>
      </c>
      <c r="DN371" s="27">
        <v>3.5</v>
      </c>
      <c r="DO371" s="27">
        <v>3</v>
      </c>
      <c r="DP371" s="27">
        <v>3.6666666666666665</v>
      </c>
      <c r="DQ371" s="27">
        <v>4</v>
      </c>
      <c r="DR371" s="27">
        <f t="shared" si="181"/>
        <v>3.5277777777777781</v>
      </c>
      <c r="DS371" s="15">
        <f t="shared" si="209"/>
        <v>-0.21944444444444411</v>
      </c>
    </row>
    <row r="372" spans="1:123" x14ac:dyDescent="0.2">
      <c r="A372" s="15">
        <v>186</v>
      </c>
      <c r="B372" s="15">
        <v>576</v>
      </c>
      <c r="C372" s="15">
        <v>1</v>
      </c>
      <c r="D372" s="15">
        <v>2</v>
      </c>
      <c r="E372" s="15">
        <f t="shared" si="182"/>
        <v>1</v>
      </c>
      <c r="F372" s="15">
        <f t="shared" si="183"/>
        <v>0</v>
      </c>
      <c r="G372" s="15">
        <f t="shared" si="184"/>
        <v>0</v>
      </c>
      <c r="H372" s="15">
        <f t="shared" si="185"/>
        <v>0</v>
      </c>
      <c r="I372" s="15">
        <v>1</v>
      </c>
      <c r="J372" s="15">
        <v>50</v>
      </c>
      <c r="K372" s="15">
        <v>4</v>
      </c>
      <c r="L372" s="15">
        <f t="shared" si="186"/>
        <v>0</v>
      </c>
      <c r="M372" s="15">
        <f t="shared" si="187"/>
        <v>0</v>
      </c>
      <c r="N372" s="15">
        <f t="shared" si="188"/>
        <v>1</v>
      </c>
      <c r="O372" s="15">
        <f t="shared" si="189"/>
        <v>0</v>
      </c>
      <c r="P372" s="15">
        <f t="shared" si="190"/>
        <v>0</v>
      </c>
      <c r="Q372" s="15">
        <v>3</v>
      </c>
      <c r="R372" s="15">
        <v>2</v>
      </c>
      <c r="S372" s="15">
        <v>20</v>
      </c>
      <c r="T372" s="15">
        <v>1</v>
      </c>
      <c r="U372" s="15">
        <v>0</v>
      </c>
      <c r="V372" s="15">
        <v>1</v>
      </c>
      <c r="W372" s="15">
        <v>360000</v>
      </c>
      <c r="X372" s="15">
        <v>1</v>
      </c>
      <c r="Y372" s="15">
        <v>1</v>
      </c>
      <c r="Z372" s="15">
        <v>1</v>
      </c>
      <c r="AA372" s="15">
        <f t="shared" si="179"/>
        <v>15</v>
      </c>
      <c r="AB372" s="193">
        <f t="shared" si="205"/>
        <v>1200</v>
      </c>
      <c r="AC372" s="15">
        <v>1</v>
      </c>
      <c r="AD372" s="15">
        <v>1</v>
      </c>
      <c r="AE372" s="15">
        <v>15</v>
      </c>
      <c r="AF372" s="15">
        <v>18000</v>
      </c>
      <c r="AG372" s="15">
        <f t="shared" si="191"/>
        <v>18000</v>
      </c>
      <c r="AH372" s="15">
        <v>10</v>
      </c>
      <c r="AI372" s="27">
        <f t="shared" si="192"/>
        <v>1200</v>
      </c>
      <c r="AM372" s="15">
        <f t="shared" si="210"/>
        <v>0</v>
      </c>
      <c r="AP372" s="15">
        <f t="shared" si="194"/>
        <v>18000</v>
      </c>
      <c r="AQ372" s="172">
        <f t="shared" si="180"/>
        <v>1200</v>
      </c>
      <c r="AR372" s="27">
        <f t="shared" si="195"/>
        <v>1</v>
      </c>
      <c r="AS372" s="172">
        <f t="shared" si="196"/>
        <v>1200</v>
      </c>
      <c r="AX372" s="15">
        <f t="shared" si="206"/>
        <v>0</v>
      </c>
      <c r="BI372" s="27">
        <f t="shared" si="197"/>
        <v>0</v>
      </c>
      <c r="BJ372" s="27">
        <f t="shared" si="198"/>
        <v>0</v>
      </c>
      <c r="BR372" s="27">
        <f t="shared" si="199"/>
        <v>0</v>
      </c>
      <c r="BS372" s="27">
        <f t="shared" si="200"/>
        <v>0</v>
      </c>
      <c r="BT372" s="15">
        <v>1</v>
      </c>
      <c r="BU372" s="15">
        <v>1</v>
      </c>
      <c r="BV372" s="15">
        <v>1</v>
      </c>
      <c r="BW372" s="15">
        <v>1</v>
      </c>
      <c r="BX372" s="15">
        <v>1</v>
      </c>
      <c r="BY372" s="15">
        <f t="shared" si="201"/>
        <v>1</v>
      </c>
      <c r="BZ372" s="15">
        <v>1</v>
      </c>
      <c r="CA372" s="15">
        <f t="shared" si="202"/>
        <v>0</v>
      </c>
      <c r="CB372" s="15">
        <v>5</v>
      </c>
      <c r="CC372" s="15" t="s">
        <v>1008</v>
      </c>
      <c r="CD372" s="15" t="s">
        <v>1008</v>
      </c>
      <c r="CE372" s="15" t="s">
        <v>1007</v>
      </c>
      <c r="CH372" s="15" t="s">
        <v>1007</v>
      </c>
      <c r="CK372" s="15" t="s">
        <v>1007</v>
      </c>
      <c r="CL372" s="15" t="s">
        <v>1007</v>
      </c>
      <c r="CN372" s="15" t="s">
        <v>1007</v>
      </c>
      <c r="CP372" s="15" t="s">
        <v>1007</v>
      </c>
      <c r="CR372" s="15" t="s">
        <v>1007</v>
      </c>
      <c r="DB372" s="15">
        <v>2</v>
      </c>
      <c r="DC372" s="15">
        <v>3</v>
      </c>
      <c r="DD372" s="15">
        <v>1</v>
      </c>
      <c r="DE372" s="15">
        <v>3</v>
      </c>
      <c r="DF372" s="15">
        <v>3</v>
      </c>
      <c r="DG372" s="15">
        <v>3</v>
      </c>
      <c r="DH372" s="15" t="s">
        <v>755</v>
      </c>
      <c r="DL372" s="15">
        <v>3.4</v>
      </c>
      <c r="DM372" s="15">
        <v>3.6666666666666665</v>
      </c>
      <c r="DN372" s="15">
        <v>3.75</v>
      </c>
      <c r="DO372" s="15">
        <v>4</v>
      </c>
      <c r="DP372" s="15">
        <v>3.6666666666666665</v>
      </c>
      <c r="DQ372" s="15">
        <v>4</v>
      </c>
      <c r="DR372" s="27">
        <f t="shared" si="181"/>
        <v>3.7472222222222222</v>
      </c>
      <c r="DS372" s="15">
        <f t="shared" si="209"/>
        <v>0</v>
      </c>
    </row>
    <row r="373" spans="1:123" x14ac:dyDescent="0.2">
      <c r="A373" s="15">
        <v>186</v>
      </c>
      <c r="B373" s="15">
        <v>576</v>
      </c>
      <c r="C373" s="15">
        <v>1</v>
      </c>
      <c r="D373" s="15">
        <v>2</v>
      </c>
      <c r="E373" s="15">
        <f t="shared" si="182"/>
        <v>1</v>
      </c>
      <c r="F373" s="15">
        <f t="shared" si="183"/>
        <v>0</v>
      </c>
      <c r="G373" s="15">
        <f t="shared" si="184"/>
        <v>0</v>
      </c>
      <c r="H373" s="15">
        <f t="shared" si="185"/>
        <v>0</v>
      </c>
      <c r="I373" s="15">
        <v>1</v>
      </c>
      <c r="J373" s="15">
        <v>50</v>
      </c>
      <c r="K373" s="15">
        <v>4</v>
      </c>
      <c r="L373" s="15">
        <f t="shared" si="186"/>
        <v>0</v>
      </c>
      <c r="M373" s="15">
        <f t="shared" si="187"/>
        <v>0</v>
      </c>
      <c r="N373" s="15">
        <f t="shared" si="188"/>
        <v>1</v>
      </c>
      <c r="O373" s="15">
        <f t="shared" si="189"/>
        <v>0</v>
      </c>
      <c r="P373" s="15">
        <f t="shared" si="190"/>
        <v>0</v>
      </c>
      <c r="Q373" s="15">
        <v>3</v>
      </c>
      <c r="R373" s="15">
        <v>2</v>
      </c>
      <c r="S373" s="15">
        <v>20</v>
      </c>
      <c r="T373" s="15">
        <v>1</v>
      </c>
      <c r="U373" s="15">
        <v>0</v>
      </c>
      <c r="V373" s="15">
        <v>1</v>
      </c>
      <c r="W373" s="15">
        <v>360000</v>
      </c>
      <c r="X373" s="15">
        <v>1</v>
      </c>
      <c r="Y373" s="15">
        <v>0</v>
      </c>
      <c r="Z373" s="15">
        <v>1</v>
      </c>
      <c r="AA373" s="15">
        <f t="shared" si="179"/>
        <v>15</v>
      </c>
      <c r="AB373" s="193">
        <f t="shared" si="205"/>
        <v>1200</v>
      </c>
      <c r="AC373" s="159">
        <v>1</v>
      </c>
      <c r="AD373" s="159">
        <v>1</v>
      </c>
      <c r="AE373" s="159">
        <v>15</v>
      </c>
      <c r="AF373" s="159">
        <v>18000</v>
      </c>
      <c r="AG373" s="159">
        <f t="shared" si="191"/>
        <v>18000</v>
      </c>
      <c r="AH373" s="159">
        <v>10</v>
      </c>
      <c r="AI373" s="171">
        <f t="shared" si="192"/>
        <v>1200</v>
      </c>
      <c r="AM373" s="15">
        <f t="shared" si="210"/>
        <v>0</v>
      </c>
      <c r="AP373" s="15">
        <f t="shared" si="194"/>
        <v>18000</v>
      </c>
      <c r="AQ373" s="172">
        <f t="shared" si="180"/>
        <v>1200</v>
      </c>
      <c r="AR373" s="27">
        <f t="shared" si="195"/>
        <v>1</v>
      </c>
      <c r="AS373" s="172">
        <f t="shared" si="196"/>
        <v>1200</v>
      </c>
      <c r="AX373" s="15">
        <f t="shared" si="206"/>
        <v>0</v>
      </c>
      <c r="BI373" s="27">
        <f t="shared" si="197"/>
        <v>0</v>
      </c>
      <c r="BJ373" s="27">
        <f t="shared" si="198"/>
        <v>0</v>
      </c>
      <c r="BR373" s="27">
        <f t="shared" si="199"/>
        <v>0</v>
      </c>
      <c r="BS373" s="27">
        <f t="shared" si="200"/>
        <v>0</v>
      </c>
      <c r="BT373" s="15">
        <v>1</v>
      </c>
      <c r="BU373" s="15">
        <v>1</v>
      </c>
      <c r="BV373" s="15">
        <v>1</v>
      </c>
      <c r="BW373" s="15">
        <v>1</v>
      </c>
      <c r="BX373" s="15">
        <v>1</v>
      </c>
      <c r="BY373" s="15">
        <f t="shared" si="201"/>
        <v>1</v>
      </c>
      <c r="BZ373" s="15">
        <v>1</v>
      </c>
      <c r="CA373" s="15">
        <f t="shared" si="202"/>
        <v>0</v>
      </c>
      <c r="CB373" s="15">
        <v>5</v>
      </c>
      <c r="CC373" s="15" t="s">
        <v>1008</v>
      </c>
      <c r="CD373" s="15" t="s">
        <v>1008</v>
      </c>
      <c r="CE373" s="15" t="s">
        <v>1007</v>
      </c>
      <c r="CH373" s="15" t="s">
        <v>1007</v>
      </c>
      <c r="CK373" s="15" t="s">
        <v>1007</v>
      </c>
      <c r="CL373" s="15" t="s">
        <v>1007</v>
      </c>
      <c r="CN373" s="15" t="s">
        <v>1007</v>
      </c>
      <c r="CP373" s="15" t="s">
        <v>1007</v>
      </c>
      <c r="CR373" s="15" t="s">
        <v>1007</v>
      </c>
      <c r="DB373" s="15">
        <v>2</v>
      </c>
      <c r="DC373" s="15">
        <v>3</v>
      </c>
      <c r="DD373" s="15">
        <v>1</v>
      </c>
      <c r="DE373" s="15">
        <v>3</v>
      </c>
      <c r="DF373" s="15">
        <v>3</v>
      </c>
      <c r="DG373" s="15">
        <v>3</v>
      </c>
      <c r="DL373" s="27">
        <v>3.4</v>
      </c>
      <c r="DM373" s="27">
        <v>3.6666666666666665</v>
      </c>
      <c r="DN373" s="27">
        <v>3.75</v>
      </c>
      <c r="DO373" s="27">
        <v>4</v>
      </c>
      <c r="DP373" s="27">
        <v>3.6666666666666665</v>
      </c>
      <c r="DQ373" s="27">
        <v>4</v>
      </c>
      <c r="DR373" s="27">
        <f t="shared" si="181"/>
        <v>3.7472222222222222</v>
      </c>
      <c r="DS373" s="15">
        <f t="shared" si="209"/>
        <v>-0.61944444444444402</v>
      </c>
    </row>
    <row r="374" spans="1:123" x14ac:dyDescent="0.2">
      <c r="A374" s="15">
        <v>187</v>
      </c>
      <c r="B374" s="15">
        <v>577</v>
      </c>
      <c r="C374" s="15">
        <v>1</v>
      </c>
      <c r="D374" s="15">
        <v>2</v>
      </c>
      <c r="E374" s="15">
        <f t="shared" si="182"/>
        <v>1</v>
      </c>
      <c r="F374" s="15">
        <f t="shared" si="183"/>
        <v>0</v>
      </c>
      <c r="G374" s="15">
        <f t="shared" si="184"/>
        <v>0</v>
      </c>
      <c r="H374" s="15">
        <f t="shared" si="185"/>
        <v>0</v>
      </c>
      <c r="I374" s="15">
        <v>1</v>
      </c>
      <c r="J374" s="15">
        <v>50</v>
      </c>
      <c r="K374" s="15">
        <v>4</v>
      </c>
      <c r="L374" s="15">
        <f t="shared" si="186"/>
        <v>0</v>
      </c>
      <c r="M374" s="15">
        <f t="shared" si="187"/>
        <v>0</v>
      </c>
      <c r="N374" s="15">
        <f t="shared" si="188"/>
        <v>1</v>
      </c>
      <c r="O374" s="15">
        <f t="shared" si="189"/>
        <v>0</v>
      </c>
      <c r="P374" s="15">
        <f t="shared" si="190"/>
        <v>0</v>
      </c>
      <c r="Q374" s="15">
        <v>2</v>
      </c>
      <c r="R374" s="15">
        <v>4</v>
      </c>
      <c r="S374" s="15">
        <v>30</v>
      </c>
      <c r="T374" s="15">
        <v>1</v>
      </c>
      <c r="U374" s="15">
        <v>1</v>
      </c>
      <c r="V374" s="15">
        <v>0</v>
      </c>
      <c r="W374" s="15">
        <v>0</v>
      </c>
      <c r="X374" s="15">
        <v>1</v>
      </c>
      <c r="Y374" s="15">
        <v>1</v>
      </c>
      <c r="Z374" s="15">
        <v>1</v>
      </c>
      <c r="AA374" s="15">
        <f t="shared" si="179"/>
        <v>70</v>
      </c>
      <c r="AB374" s="193">
        <f t="shared" si="205"/>
        <v>194.28571428571428</v>
      </c>
      <c r="AC374" s="15">
        <v>7</v>
      </c>
      <c r="AD374" s="15">
        <v>1</v>
      </c>
      <c r="AE374" s="15">
        <v>70</v>
      </c>
      <c r="AF374" s="15">
        <v>13600</v>
      </c>
      <c r="AG374" s="15">
        <f t="shared" si="191"/>
        <v>13600</v>
      </c>
      <c r="AH374" s="15">
        <v>50</v>
      </c>
      <c r="AI374" s="27">
        <f t="shared" si="192"/>
        <v>194.28571428571428</v>
      </c>
      <c r="AM374" s="15">
        <f t="shared" si="210"/>
        <v>0</v>
      </c>
      <c r="AP374" s="15">
        <f t="shared" si="194"/>
        <v>13600</v>
      </c>
      <c r="AQ374" s="172">
        <f t="shared" si="180"/>
        <v>194.28571428571428</v>
      </c>
      <c r="AR374" s="27">
        <f t="shared" si="195"/>
        <v>1</v>
      </c>
      <c r="AS374" s="172">
        <f t="shared" si="196"/>
        <v>194.28571428571428</v>
      </c>
      <c r="AX374" s="15">
        <f t="shared" si="206"/>
        <v>0</v>
      </c>
      <c r="BI374" s="27">
        <f t="shared" si="197"/>
        <v>0</v>
      </c>
      <c r="BJ374" s="27">
        <f t="shared" si="198"/>
        <v>0</v>
      </c>
      <c r="BR374" s="27">
        <f t="shared" si="199"/>
        <v>0</v>
      </c>
      <c r="BS374" s="27">
        <f t="shared" si="200"/>
        <v>0</v>
      </c>
      <c r="BT374" s="15">
        <v>2.5</v>
      </c>
      <c r="BU374" s="15">
        <v>2</v>
      </c>
      <c r="BV374" s="15">
        <v>2</v>
      </c>
      <c r="BW374" s="15">
        <v>2</v>
      </c>
      <c r="BX374" s="15">
        <v>2</v>
      </c>
      <c r="BY374" s="15">
        <f t="shared" si="201"/>
        <v>2.1</v>
      </c>
      <c r="BZ374" s="15">
        <v>2</v>
      </c>
      <c r="CA374" s="15">
        <f t="shared" si="202"/>
        <v>0</v>
      </c>
      <c r="CB374" s="15">
        <v>5</v>
      </c>
      <c r="CC374" s="15" t="s">
        <v>1008</v>
      </c>
      <c r="CD374" s="15" t="s">
        <v>1008</v>
      </c>
      <c r="CE374" s="15" t="s">
        <v>1007</v>
      </c>
      <c r="CH374" s="15" t="s">
        <v>1007</v>
      </c>
      <c r="CK374" s="15" t="s">
        <v>1007</v>
      </c>
      <c r="CL374" s="15" t="s">
        <v>1007</v>
      </c>
      <c r="CN374" s="15" t="s">
        <v>1007</v>
      </c>
      <c r="CP374" s="15" t="s">
        <v>1007</v>
      </c>
      <c r="CR374" s="15" t="s">
        <v>1007</v>
      </c>
      <c r="CZ374" s="15">
        <v>1</v>
      </c>
      <c r="DA374" s="15">
        <v>3</v>
      </c>
      <c r="DD374" s="15">
        <v>2</v>
      </c>
      <c r="DE374" s="15">
        <v>3</v>
      </c>
      <c r="DF374" s="15">
        <v>3</v>
      </c>
      <c r="DG374" s="15">
        <v>3</v>
      </c>
      <c r="DH374" s="15" t="s">
        <v>757</v>
      </c>
      <c r="DL374" s="15">
        <v>4.5999999999999996</v>
      </c>
      <c r="DM374" s="15">
        <v>4.333333333333333</v>
      </c>
      <c r="DN374" s="15">
        <v>5</v>
      </c>
      <c r="DO374" s="15">
        <v>4.5999999999999996</v>
      </c>
      <c r="DP374" s="15">
        <v>4.666666666666667</v>
      </c>
      <c r="DQ374" s="15">
        <v>3</v>
      </c>
      <c r="DR374" s="27">
        <f t="shared" si="181"/>
        <v>4.3666666666666663</v>
      </c>
      <c r="DS374" s="15">
        <f t="shared" si="209"/>
        <v>0</v>
      </c>
    </row>
    <row r="375" spans="1:123" x14ac:dyDescent="0.2">
      <c r="A375" s="15">
        <v>187</v>
      </c>
      <c r="B375" s="15">
        <v>577</v>
      </c>
      <c r="C375" s="15">
        <v>1</v>
      </c>
      <c r="D375" s="15">
        <v>2</v>
      </c>
      <c r="E375" s="15">
        <f t="shared" si="182"/>
        <v>1</v>
      </c>
      <c r="F375" s="15">
        <f t="shared" si="183"/>
        <v>0</v>
      </c>
      <c r="G375" s="15">
        <f t="shared" si="184"/>
        <v>0</v>
      </c>
      <c r="H375" s="15">
        <f t="shared" si="185"/>
        <v>0</v>
      </c>
      <c r="I375" s="15">
        <v>1</v>
      </c>
      <c r="J375" s="15">
        <v>50</v>
      </c>
      <c r="K375" s="15">
        <v>4</v>
      </c>
      <c r="L375" s="15">
        <f t="shared" si="186"/>
        <v>0</v>
      </c>
      <c r="M375" s="15">
        <f t="shared" si="187"/>
        <v>0</v>
      </c>
      <c r="N375" s="15">
        <f t="shared" si="188"/>
        <v>1</v>
      </c>
      <c r="O375" s="15">
        <f t="shared" si="189"/>
        <v>0</v>
      </c>
      <c r="P375" s="15">
        <f t="shared" si="190"/>
        <v>0</v>
      </c>
      <c r="Q375" s="15">
        <v>2</v>
      </c>
      <c r="R375" s="15">
        <v>4</v>
      </c>
      <c r="S375" s="15">
        <v>30</v>
      </c>
      <c r="T375" s="15">
        <v>1</v>
      </c>
      <c r="U375" s="15">
        <v>1</v>
      </c>
      <c r="V375" s="15">
        <v>0</v>
      </c>
      <c r="W375" s="15">
        <v>0</v>
      </c>
      <c r="X375" s="15">
        <v>1</v>
      </c>
      <c r="Y375" s="15">
        <v>0</v>
      </c>
      <c r="Z375" s="15">
        <v>1</v>
      </c>
      <c r="AA375" s="15">
        <f t="shared" si="179"/>
        <v>70</v>
      </c>
      <c r="AB375" s="193">
        <f t="shared" si="205"/>
        <v>157.14285714285714</v>
      </c>
      <c r="AC375" s="159">
        <v>7</v>
      </c>
      <c r="AD375" s="159">
        <v>1</v>
      </c>
      <c r="AE375" s="159">
        <v>70</v>
      </c>
      <c r="AF375" s="159">
        <v>11000</v>
      </c>
      <c r="AG375" s="159">
        <f t="shared" si="191"/>
        <v>11000</v>
      </c>
      <c r="AH375" s="159">
        <v>50</v>
      </c>
      <c r="AI375" s="171">
        <f t="shared" si="192"/>
        <v>157.14285714285714</v>
      </c>
      <c r="AM375" s="15">
        <f t="shared" si="210"/>
        <v>0</v>
      </c>
      <c r="AP375" s="15">
        <f t="shared" si="194"/>
        <v>11000</v>
      </c>
      <c r="AQ375" s="172">
        <f t="shared" si="180"/>
        <v>157.14285714285714</v>
      </c>
      <c r="AR375" s="27">
        <f t="shared" si="195"/>
        <v>1</v>
      </c>
      <c r="AS375" s="172">
        <f t="shared" si="196"/>
        <v>157.14285714285714</v>
      </c>
      <c r="AX375" s="15">
        <f t="shared" si="206"/>
        <v>0</v>
      </c>
      <c r="BI375" s="27">
        <f t="shared" si="197"/>
        <v>0</v>
      </c>
      <c r="BJ375" s="27">
        <f t="shared" si="198"/>
        <v>0</v>
      </c>
      <c r="BR375" s="27">
        <f t="shared" si="199"/>
        <v>0</v>
      </c>
      <c r="BS375" s="27">
        <f t="shared" si="200"/>
        <v>0</v>
      </c>
      <c r="BT375" s="15">
        <v>2.5</v>
      </c>
      <c r="BU375" s="15">
        <v>2</v>
      </c>
      <c r="BV375" s="15">
        <v>2</v>
      </c>
      <c r="BW375" s="15">
        <v>2</v>
      </c>
      <c r="BX375" s="15">
        <v>2</v>
      </c>
      <c r="BY375" s="15">
        <f t="shared" si="201"/>
        <v>2.1</v>
      </c>
      <c r="BZ375" s="15">
        <v>2</v>
      </c>
      <c r="CA375" s="15">
        <f t="shared" si="202"/>
        <v>0</v>
      </c>
      <c r="CB375" s="15">
        <v>5</v>
      </c>
      <c r="CC375" s="15" t="s">
        <v>1008</v>
      </c>
      <c r="CD375" s="15" t="s">
        <v>1008</v>
      </c>
      <c r="CE375" s="15" t="s">
        <v>1007</v>
      </c>
      <c r="CH375" s="15" t="s">
        <v>1007</v>
      </c>
      <c r="CK375" s="15" t="s">
        <v>1007</v>
      </c>
      <c r="CL375" s="15" t="s">
        <v>1007</v>
      </c>
      <c r="CN375" s="15" t="s">
        <v>1007</v>
      </c>
      <c r="CP375" s="15" t="s">
        <v>1007</v>
      </c>
      <c r="CR375" s="15" t="s">
        <v>1007</v>
      </c>
      <c r="CZ375" s="15">
        <v>1</v>
      </c>
      <c r="DA375" s="15">
        <v>3</v>
      </c>
      <c r="DD375" s="15">
        <v>2</v>
      </c>
      <c r="DE375" s="15">
        <v>3</v>
      </c>
      <c r="DF375" s="15">
        <v>3</v>
      </c>
      <c r="DG375" s="15">
        <v>3</v>
      </c>
      <c r="DL375" s="27">
        <v>4.5999999999999996</v>
      </c>
      <c r="DM375" s="27">
        <v>4.333333333333333</v>
      </c>
      <c r="DN375" s="27">
        <v>5</v>
      </c>
      <c r="DO375" s="27">
        <v>4.5999999999999996</v>
      </c>
      <c r="DP375" s="27">
        <v>4.666666666666667</v>
      </c>
      <c r="DQ375" s="27">
        <v>3</v>
      </c>
      <c r="DR375" s="27">
        <f t="shared" si="181"/>
        <v>4.3666666666666663</v>
      </c>
      <c r="DS375" s="15">
        <f t="shared" si="209"/>
        <v>0.63055555555555509</v>
      </c>
    </row>
    <row r="376" spans="1:123" x14ac:dyDescent="0.2">
      <c r="A376" s="15">
        <v>188</v>
      </c>
      <c r="B376" s="15">
        <v>578</v>
      </c>
      <c r="C376" s="15">
        <v>1</v>
      </c>
      <c r="D376" s="15">
        <v>2</v>
      </c>
      <c r="E376" s="15">
        <f t="shared" si="182"/>
        <v>1</v>
      </c>
      <c r="F376" s="15">
        <f t="shared" si="183"/>
        <v>0</v>
      </c>
      <c r="G376" s="15">
        <f t="shared" si="184"/>
        <v>0</v>
      </c>
      <c r="H376" s="15">
        <f t="shared" si="185"/>
        <v>0</v>
      </c>
      <c r="I376" s="15">
        <v>1</v>
      </c>
      <c r="J376" s="15">
        <v>54</v>
      </c>
      <c r="K376" s="15">
        <v>1</v>
      </c>
      <c r="L376" s="15">
        <f t="shared" si="186"/>
        <v>0</v>
      </c>
      <c r="M376" s="15">
        <f t="shared" si="187"/>
        <v>0</v>
      </c>
      <c r="N376" s="15">
        <f t="shared" si="188"/>
        <v>0</v>
      </c>
      <c r="O376" s="15">
        <f t="shared" si="189"/>
        <v>0</v>
      </c>
      <c r="P376" s="15">
        <f t="shared" si="190"/>
        <v>0</v>
      </c>
      <c r="Q376" s="15">
        <v>2</v>
      </c>
      <c r="R376" s="15">
        <v>4</v>
      </c>
      <c r="S376" s="15">
        <v>20</v>
      </c>
      <c r="T376" s="15">
        <v>0</v>
      </c>
      <c r="U376" s="15">
        <v>0</v>
      </c>
      <c r="V376" s="15">
        <v>1</v>
      </c>
      <c r="W376" s="15">
        <v>480000</v>
      </c>
      <c r="X376" s="15">
        <v>1</v>
      </c>
      <c r="Y376" s="15">
        <v>1</v>
      </c>
      <c r="Z376" s="15">
        <v>1</v>
      </c>
      <c r="AA376" s="15">
        <f t="shared" si="179"/>
        <v>73</v>
      </c>
      <c r="AB376" s="193">
        <f t="shared" si="205"/>
        <v>2293.1506849315069</v>
      </c>
      <c r="AC376" s="15">
        <v>8</v>
      </c>
      <c r="AD376" s="15">
        <v>12</v>
      </c>
      <c r="AE376" s="15">
        <v>73</v>
      </c>
      <c r="AF376" s="15">
        <v>13950</v>
      </c>
      <c r="AG376" s="15">
        <f t="shared" si="191"/>
        <v>167400</v>
      </c>
      <c r="AH376" s="15">
        <v>6.5</v>
      </c>
      <c r="AI376" s="27">
        <f t="shared" si="192"/>
        <v>2293.1506849315069</v>
      </c>
      <c r="AM376" s="15">
        <f t="shared" si="210"/>
        <v>0</v>
      </c>
      <c r="AP376" s="15">
        <f t="shared" si="194"/>
        <v>167400</v>
      </c>
      <c r="AQ376" s="172">
        <f t="shared" si="180"/>
        <v>2293.1506849315069</v>
      </c>
      <c r="AR376" s="27">
        <f t="shared" si="195"/>
        <v>1</v>
      </c>
      <c r="AS376" s="172">
        <f t="shared" si="196"/>
        <v>2293.1506849315069</v>
      </c>
      <c r="AX376" s="15">
        <f t="shared" si="206"/>
        <v>0</v>
      </c>
      <c r="BI376" s="27">
        <f t="shared" si="197"/>
        <v>0</v>
      </c>
      <c r="BJ376" s="27">
        <f t="shared" si="198"/>
        <v>0</v>
      </c>
      <c r="BR376" s="27">
        <f t="shared" si="199"/>
        <v>0</v>
      </c>
      <c r="BS376" s="27">
        <f t="shared" si="200"/>
        <v>0</v>
      </c>
      <c r="BT376" s="15">
        <v>1.5</v>
      </c>
      <c r="BU376" s="15">
        <v>1</v>
      </c>
      <c r="BV376" s="15">
        <v>1</v>
      </c>
      <c r="BW376" s="15">
        <v>1</v>
      </c>
      <c r="BX376" s="15">
        <v>1</v>
      </c>
      <c r="BY376" s="15">
        <f t="shared" si="201"/>
        <v>1.1000000000000001</v>
      </c>
      <c r="BZ376" s="15">
        <v>3</v>
      </c>
      <c r="CA376" s="15">
        <f t="shared" si="202"/>
        <v>0</v>
      </c>
      <c r="CB376" s="15">
        <v>5</v>
      </c>
      <c r="CC376" s="15" t="s">
        <v>1008</v>
      </c>
      <c r="CD376" s="15" t="s">
        <v>1008</v>
      </c>
      <c r="CE376" s="15" t="s">
        <v>1007</v>
      </c>
      <c r="CH376" s="15" t="s">
        <v>1007</v>
      </c>
      <c r="CK376" s="15" t="s">
        <v>1007</v>
      </c>
      <c r="CL376" s="15" t="s">
        <v>1007</v>
      </c>
      <c r="CN376" s="15" t="s">
        <v>1007</v>
      </c>
      <c r="CP376" s="15" t="s">
        <v>1007</v>
      </c>
      <c r="CR376" s="15" t="s">
        <v>1007</v>
      </c>
      <c r="CZ376" s="15">
        <v>2</v>
      </c>
      <c r="DA376" s="15">
        <v>1</v>
      </c>
      <c r="DB376" s="15">
        <v>1</v>
      </c>
      <c r="DC376" s="15">
        <v>1</v>
      </c>
      <c r="DD376" s="15">
        <v>3</v>
      </c>
      <c r="DE376" s="15">
        <v>1</v>
      </c>
      <c r="DH376" s="15" t="s">
        <v>759</v>
      </c>
      <c r="DL376" s="15">
        <v>3.6</v>
      </c>
      <c r="DM376" s="15">
        <v>4</v>
      </c>
      <c r="DN376" s="15">
        <v>3.75</v>
      </c>
      <c r="DO376" s="15">
        <v>3.4</v>
      </c>
      <c r="DP376" s="15">
        <v>3.6666666666666665</v>
      </c>
      <c r="DQ376" s="15">
        <v>4</v>
      </c>
      <c r="DR376" s="27">
        <f t="shared" si="181"/>
        <v>3.7361111111111112</v>
      </c>
      <c r="DS376" s="15">
        <f t="shared" si="209"/>
        <v>0</v>
      </c>
    </row>
    <row r="377" spans="1:123" x14ac:dyDescent="0.2">
      <c r="A377" s="15">
        <v>188</v>
      </c>
      <c r="B377" s="15">
        <v>578</v>
      </c>
      <c r="C377" s="15">
        <v>1</v>
      </c>
      <c r="D377" s="15">
        <v>2</v>
      </c>
      <c r="E377" s="15">
        <f t="shared" si="182"/>
        <v>1</v>
      </c>
      <c r="F377" s="15">
        <f t="shared" si="183"/>
        <v>0</v>
      </c>
      <c r="G377" s="15">
        <f t="shared" si="184"/>
        <v>0</v>
      </c>
      <c r="H377" s="15">
        <f t="shared" si="185"/>
        <v>0</v>
      </c>
      <c r="I377" s="15">
        <v>1</v>
      </c>
      <c r="J377" s="15">
        <v>54</v>
      </c>
      <c r="K377" s="15">
        <v>1</v>
      </c>
      <c r="L377" s="15">
        <f t="shared" si="186"/>
        <v>0</v>
      </c>
      <c r="M377" s="15">
        <f t="shared" si="187"/>
        <v>0</v>
      </c>
      <c r="N377" s="15">
        <f t="shared" si="188"/>
        <v>0</v>
      </c>
      <c r="O377" s="15">
        <f t="shared" si="189"/>
        <v>0</v>
      </c>
      <c r="P377" s="15">
        <f t="shared" si="190"/>
        <v>0</v>
      </c>
      <c r="Q377" s="15">
        <v>2</v>
      </c>
      <c r="R377" s="15">
        <v>4</v>
      </c>
      <c r="S377" s="15">
        <v>20</v>
      </c>
      <c r="T377" s="15">
        <v>0</v>
      </c>
      <c r="U377" s="15">
        <v>0</v>
      </c>
      <c r="V377" s="15">
        <v>1</v>
      </c>
      <c r="W377" s="15">
        <v>480000</v>
      </c>
      <c r="X377" s="15">
        <v>1</v>
      </c>
      <c r="Y377" s="15">
        <v>0</v>
      </c>
      <c r="Z377" s="15">
        <v>1</v>
      </c>
      <c r="AA377" s="15">
        <f t="shared" si="179"/>
        <v>73</v>
      </c>
      <c r="AB377" s="193">
        <f t="shared" si="205"/>
        <v>1972.6027397260275</v>
      </c>
      <c r="AC377" s="159">
        <v>8</v>
      </c>
      <c r="AD377" s="159">
        <v>12</v>
      </c>
      <c r="AE377" s="159">
        <v>73</v>
      </c>
      <c r="AF377" s="159">
        <v>12000</v>
      </c>
      <c r="AG377" s="159">
        <f t="shared" si="191"/>
        <v>144000</v>
      </c>
      <c r="AH377" s="159">
        <v>6.5</v>
      </c>
      <c r="AI377" s="171">
        <f t="shared" si="192"/>
        <v>1972.6027397260275</v>
      </c>
      <c r="AM377" s="15">
        <f t="shared" si="210"/>
        <v>0</v>
      </c>
      <c r="AP377" s="15">
        <f t="shared" si="194"/>
        <v>144000</v>
      </c>
      <c r="AQ377" s="172">
        <f t="shared" si="180"/>
        <v>1972.6027397260275</v>
      </c>
      <c r="AR377" s="27">
        <f t="shared" si="195"/>
        <v>1</v>
      </c>
      <c r="AS377" s="172">
        <f t="shared" si="196"/>
        <v>1972.6027397260275</v>
      </c>
      <c r="AX377" s="15">
        <f t="shared" si="206"/>
        <v>0</v>
      </c>
      <c r="BI377" s="27">
        <f t="shared" si="197"/>
        <v>0</v>
      </c>
      <c r="BJ377" s="27">
        <f t="shared" si="198"/>
        <v>0</v>
      </c>
      <c r="BR377" s="27">
        <f t="shared" si="199"/>
        <v>0</v>
      </c>
      <c r="BS377" s="27">
        <f t="shared" si="200"/>
        <v>0</v>
      </c>
      <c r="BT377" s="15">
        <v>1.5</v>
      </c>
      <c r="BU377" s="15">
        <v>1</v>
      </c>
      <c r="BV377" s="15">
        <v>1</v>
      </c>
      <c r="BW377" s="15">
        <v>1</v>
      </c>
      <c r="BX377" s="15">
        <v>1</v>
      </c>
      <c r="BY377" s="15">
        <f t="shared" si="201"/>
        <v>1.1000000000000001</v>
      </c>
      <c r="BZ377" s="15">
        <v>3</v>
      </c>
      <c r="CA377" s="15">
        <f t="shared" si="202"/>
        <v>0</v>
      </c>
      <c r="CB377" s="15">
        <v>5</v>
      </c>
      <c r="CC377" s="15" t="s">
        <v>1008</v>
      </c>
      <c r="CD377" s="15" t="s">
        <v>1008</v>
      </c>
      <c r="CE377" s="15" t="s">
        <v>1007</v>
      </c>
      <c r="CH377" s="15" t="s">
        <v>1007</v>
      </c>
      <c r="CK377" s="15" t="s">
        <v>1007</v>
      </c>
      <c r="CL377" s="15" t="s">
        <v>1007</v>
      </c>
      <c r="CN377" s="15" t="s">
        <v>1007</v>
      </c>
      <c r="CP377" s="15" t="s">
        <v>1007</v>
      </c>
      <c r="CR377" s="15" t="s">
        <v>1007</v>
      </c>
      <c r="CZ377" s="15">
        <v>2</v>
      </c>
      <c r="DA377" s="15">
        <v>1</v>
      </c>
      <c r="DB377" s="15">
        <v>1</v>
      </c>
      <c r="DC377" s="15">
        <v>1</v>
      </c>
      <c r="DD377" s="15">
        <v>3</v>
      </c>
      <c r="DE377" s="15">
        <v>1</v>
      </c>
      <c r="DL377" s="27">
        <v>3.6</v>
      </c>
      <c r="DM377" s="27">
        <v>4</v>
      </c>
      <c r="DN377" s="27">
        <v>3.75</v>
      </c>
      <c r="DO377" s="27">
        <v>3.4</v>
      </c>
      <c r="DP377" s="27">
        <v>3.6666666666666665</v>
      </c>
      <c r="DQ377" s="27">
        <v>4</v>
      </c>
      <c r="DR377" s="27">
        <f t="shared" si="181"/>
        <v>3.7361111111111112</v>
      </c>
      <c r="DS377" s="15">
        <f t="shared" si="209"/>
        <v>-0.74444444444444402</v>
      </c>
    </row>
    <row r="378" spans="1:123" x14ac:dyDescent="0.2">
      <c r="A378" s="15">
        <v>189</v>
      </c>
      <c r="B378" s="15">
        <v>702</v>
      </c>
      <c r="C378" s="15">
        <v>1</v>
      </c>
      <c r="D378" s="15">
        <v>1</v>
      </c>
      <c r="E378" s="15">
        <f t="shared" si="182"/>
        <v>0</v>
      </c>
      <c r="F378" s="15">
        <f t="shared" si="183"/>
        <v>0</v>
      </c>
      <c r="G378" s="15">
        <f t="shared" si="184"/>
        <v>0</v>
      </c>
      <c r="H378" s="15">
        <f t="shared" si="185"/>
        <v>0</v>
      </c>
      <c r="I378" s="15">
        <v>0</v>
      </c>
      <c r="J378" s="15">
        <v>54</v>
      </c>
      <c r="K378" s="15">
        <v>1</v>
      </c>
      <c r="L378" s="15">
        <f t="shared" si="186"/>
        <v>0</v>
      </c>
      <c r="M378" s="15">
        <f t="shared" si="187"/>
        <v>0</v>
      </c>
      <c r="N378" s="15">
        <f t="shared" si="188"/>
        <v>0</v>
      </c>
      <c r="O378" s="15">
        <f t="shared" si="189"/>
        <v>0</v>
      </c>
      <c r="P378" s="15">
        <f t="shared" si="190"/>
        <v>0</v>
      </c>
      <c r="Q378" s="15">
        <v>2</v>
      </c>
      <c r="R378" s="15">
        <v>4</v>
      </c>
      <c r="S378" s="15">
        <v>40</v>
      </c>
      <c r="T378" s="15">
        <v>1</v>
      </c>
      <c r="U378" s="15">
        <v>1</v>
      </c>
      <c r="V378" s="15">
        <v>1</v>
      </c>
      <c r="W378" s="15">
        <v>84000</v>
      </c>
      <c r="X378" s="15">
        <v>1</v>
      </c>
      <c r="Y378" s="15">
        <v>1</v>
      </c>
      <c r="Z378" s="15">
        <v>1</v>
      </c>
      <c r="AA378" s="15">
        <f t="shared" si="179"/>
        <v>100</v>
      </c>
      <c r="AB378" s="193">
        <f t="shared" si="205"/>
        <v>2000</v>
      </c>
      <c r="AC378" s="15">
        <v>1</v>
      </c>
      <c r="AD378" s="15">
        <v>2</v>
      </c>
      <c r="AE378" s="15">
        <v>100</v>
      </c>
      <c r="AF378" s="15">
        <v>100000</v>
      </c>
      <c r="AG378" s="15">
        <f t="shared" si="191"/>
        <v>200000</v>
      </c>
      <c r="AH378" s="15">
        <v>11</v>
      </c>
      <c r="AI378" s="27">
        <f t="shared" si="192"/>
        <v>2000</v>
      </c>
      <c r="AM378" s="15">
        <f t="shared" si="210"/>
        <v>0</v>
      </c>
      <c r="AP378" s="15">
        <f t="shared" si="194"/>
        <v>200000</v>
      </c>
      <c r="AQ378" s="172">
        <f t="shared" si="180"/>
        <v>2000</v>
      </c>
      <c r="AR378" s="27">
        <f t="shared" si="195"/>
        <v>1</v>
      </c>
      <c r="AS378" s="172">
        <f t="shared" si="196"/>
        <v>2000</v>
      </c>
      <c r="AX378" s="15">
        <f t="shared" si="206"/>
        <v>0</v>
      </c>
      <c r="BI378" s="27">
        <f t="shared" si="197"/>
        <v>0</v>
      </c>
      <c r="BJ378" s="27">
        <f t="shared" si="198"/>
        <v>0</v>
      </c>
      <c r="BR378" s="27">
        <f t="shared" si="199"/>
        <v>0</v>
      </c>
      <c r="BS378" s="27">
        <f t="shared" si="200"/>
        <v>0</v>
      </c>
      <c r="BT378" s="15">
        <v>1.75</v>
      </c>
      <c r="BU378" s="15">
        <v>1</v>
      </c>
      <c r="BV378" s="15">
        <v>1.3333333333333333</v>
      </c>
      <c r="BW378" s="15">
        <v>2</v>
      </c>
      <c r="BX378" s="15">
        <v>3</v>
      </c>
      <c r="BY378" s="15">
        <f t="shared" si="201"/>
        <v>1.8166666666666664</v>
      </c>
      <c r="BZ378" s="15">
        <v>3</v>
      </c>
      <c r="CA378" s="15">
        <f t="shared" si="202"/>
        <v>1</v>
      </c>
      <c r="CB378" s="15">
        <v>1</v>
      </c>
      <c r="CC378" s="15">
        <f t="shared" si="203"/>
        <v>0</v>
      </c>
      <c r="CD378" s="15">
        <f t="shared" si="204"/>
        <v>0</v>
      </c>
      <c r="CE378" s="15">
        <v>1</v>
      </c>
      <c r="CF378" s="15">
        <v>3</v>
      </c>
      <c r="CG378" s="15">
        <v>1</v>
      </c>
      <c r="CH378" s="15">
        <v>3</v>
      </c>
      <c r="CI378" s="15">
        <v>1</v>
      </c>
      <c r="CJ378" s="15">
        <v>1</v>
      </c>
      <c r="CK378" s="15">
        <v>1</v>
      </c>
      <c r="CL378" s="15">
        <v>1</v>
      </c>
      <c r="CN378" s="15">
        <v>1</v>
      </c>
      <c r="CP378" s="15">
        <v>1</v>
      </c>
      <c r="CR378" s="15">
        <v>1</v>
      </c>
      <c r="CZ378" s="15">
        <v>2</v>
      </c>
      <c r="DA378" s="15">
        <v>2</v>
      </c>
      <c r="DB378" s="15">
        <v>3</v>
      </c>
      <c r="DC378" s="15">
        <v>2</v>
      </c>
      <c r="DF378" s="15">
        <v>1</v>
      </c>
      <c r="DG378" s="15">
        <v>1</v>
      </c>
      <c r="DL378" s="15">
        <v>4.2</v>
      </c>
      <c r="DM378" s="15">
        <v>5</v>
      </c>
      <c r="DN378" s="15">
        <v>4.5</v>
      </c>
      <c r="DO378" s="15">
        <v>4.5999999999999996</v>
      </c>
      <c r="DP378" s="15">
        <v>4.333333333333333</v>
      </c>
      <c r="DQ378" s="15">
        <v>4.25</v>
      </c>
      <c r="DR378" s="27">
        <f t="shared" si="181"/>
        <v>4.4805555555555552</v>
      </c>
      <c r="DS378" s="15">
        <f t="shared" si="209"/>
        <v>0.15277777777777679</v>
      </c>
    </row>
    <row r="379" spans="1:123" x14ac:dyDescent="0.2">
      <c r="A379" s="15">
        <v>189</v>
      </c>
      <c r="B379" s="15">
        <v>702</v>
      </c>
      <c r="C379" s="15">
        <v>1</v>
      </c>
      <c r="D379" s="15">
        <v>1</v>
      </c>
      <c r="E379" s="15">
        <f t="shared" si="182"/>
        <v>0</v>
      </c>
      <c r="F379" s="15">
        <f t="shared" si="183"/>
        <v>0</v>
      </c>
      <c r="G379" s="15">
        <f t="shared" si="184"/>
        <v>0</v>
      </c>
      <c r="H379" s="15">
        <f t="shared" si="185"/>
        <v>0</v>
      </c>
      <c r="I379" s="15">
        <v>0</v>
      </c>
      <c r="J379" s="15">
        <v>54</v>
      </c>
      <c r="K379" s="15">
        <v>1</v>
      </c>
      <c r="L379" s="15">
        <f t="shared" si="186"/>
        <v>0</v>
      </c>
      <c r="M379" s="15">
        <f t="shared" si="187"/>
        <v>0</v>
      </c>
      <c r="N379" s="15">
        <f t="shared" si="188"/>
        <v>0</v>
      </c>
      <c r="O379" s="15">
        <f t="shared" si="189"/>
        <v>0</v>
      </c>
      <c r="P379" s="15">
        <f t="shared" si="190"/>
        <v>0</v>
      </c>
      <c r="Q379" s="15">
        <v>2</v>
      </c>
      <c r="R379" s="15">
        <v>4</v>
      </c>
      <c r="S379" s="15">
        <v>40</v>
      </c>
      <c r="T379" s="15">
        <v>1</v>
      </c>
      <c r="U379" s="15">
        <v>1</v>
      </c>
      <c r="V379" s="15">
        <v>1</v>
      </c>
      <c r="W379" s="15">
        <v>84000</v>
      </c>
      <c r="X379" s="15">
        <v>1</v>
      </c>
      <c r="Y379" s="15">
        <v>0</v>
      </c>
      <c r="Z379" s="15">
        <v>1</v>
      </c>
      <c r="AA379" s="15">
        <f t="shared" si="179"/>
        <v>100</v>
      </c>
      <c r="AB379" s="193">
        <f t="shared" si="205"/>
        <v>2000</v>
      </c>
      <c r="AC379" s="159">
        <v>1</v>
      </c>
      <c r="AD379" s="159">
        <v>2</v>
      </c>
      <c r="AE379" s="159">
        <v>100</v>
      </c>
      <c r="AF379" s="159">
        <v>100000</v>
      </c>
      <c r="AG379" s="159">
        <f t="shared" si="191"/>
        <v>200000</v>
      </c>
      <c r="AH379" s="159">
        <v>10.5</v>
      </c>
      <c r="AI379" s="171">
        <f t="shared" si="192"/>
        <v>2000</v>
      </c>
      <c r="AM379" s="15">
        <f t="shared" si="210"/>
        <v>0</v>
      </c>
      <c r="AP379" s="15">
        <f t="shared" si="194"/>
        <v>200000</v>
      </c>
      <c r="AQ379" s="172">
        <f t="shared" si="180"/>
        <v>2000</v>
      </c>
      <c r="AR379" s="27">
        <f t="shared" si="195"/>
        <v>1</v>
      </c>
      <c r="AS379" s="172">
        <f t="shared" si="196"/>
        <v>2000</v>
      </c>
      <c r="AX379" s="15">
        <f t="shared" si="206"/>
        <v>0</v>
      </c>
      <c r="BI379" s="27">
        <f t="shared" si="197"/>
        <v>0</v>
      </c>
      <c r="BJ379" s="27">
        <f t="shared" si="198"/>
        <v>0</v>
      </c>
      <c r="BR379" s="27">
        <f t="shared" si="199"/>
        <v>0</v>
      </c>
      <c r="BS379" s="27">
        <f t="shared" si="200"/>
        <v>0</v>
      </c>
      <c r="BT379" s="15">
        <v>1.75</v>
      </c>
      <c r="BU379" s="15">
        <v>1</v>
      </c>
      <c r="BV379" s="15">
        <v>1.3333333333333333</v>
      </c>
      <c r="BW379" s="15">
        <v>2</v>
      </c>
      <c r="BX379" s="15">
        <v>3</v>
      </c>
      <c r="BY379" s="15">
        <f t="shared" si="201"/>
        <v>1.8166666666666664</v>
      </c>
      <c r="BZ379" s="15">
        <v>3</v>
      </c>
      <c r="CA379" s="15">
        <f t="shared" si="202"/>
        <v>1</v>
      </c>
      <c r="CB379" s="15">
        <v>1</v>
      </c>
      <c r="CC379" s="15">
        <f t="shared" si="203"/>
        <v>0</v>
      </c>
      <c r="CD379" s="15">
        <f t="shared" si="204"/>
        <v>0</v>
      </c>
      <c r="CE379" s="15">
        <v>1</v>
      </c>
      <c r="CF379" s="15">
        <v>3</v>
      </c>
      <c r="CG379" s="15">
        <v>1</v>
      </c>
      <c r="CH379" s="15">
        <v>3</v>
      </c>
      <c r="CI379" s="15">
        <v>1</v>
      </c>
      <c r="CJ379" s="15">
        <v>1</v>
      </c>
      <c r="CK379" s="15">
        <v>1</v>
      </c>
      <c r="CL379" s="15">
        <v>1</v>
      </c>
      <c r="CN379" s="15">
        <v>1</v>
      </c>
      <c r="CP379" s="15">
        <v>1</v>
      </c>
      <c r="CR379" s="15">
        <v>1</v>
      </c>
      <c r="CZ379" s="15">
        <v>2</v>
      </c>
      <c r="DA379" s="15">
        <v>2</v>
      </c>
      <c r="DB379" s="15">
        <v>3</v>
      </c>
      <c r="DC379" s="15">
        <v>2</v>
      </c>
      <c r="DF379" s="15">
        <v>1</v>
      </c>
      <c r="DG379" s="15">
        <v>1</v>
      </c>
      <c r="DL379" s="27">
        <v>4.2</v>
      </c>
      <c r="DM379" s="27">
        <v>4.666666666666667</v>
      </c>
      <c r="DN379" s="27">
        <v>4.25</v>
      </c>
      <c r="DO379" s="27">
        <v>4.5999999999999996</v>
      </c>
      <c r="DP379" s="27">
        <v>4</v>
      </c>
      <c r="DQ379" s="27">
        <v>4.25</v>
      </c>
      <c r="DR379" s="27">
        <f t="shared" si="181"/>
        <v>4.3277777777777784</v>
      </c>
      <c r="DS379" s="15">
        <f t="shared" si="209"/>
        <v>1.3777777777777787</v>
      </c>
    </row>
    <row r="380" spans="1:123" x14ac:dyDescent="0.2">
      <c r="A380" s="15">
        <v>190</v>
      </c>
      <c r="B380" s="15">
        <v>704</v>
      </c>
      <c r="C380" s="15">
        <v>0</v>
      </c>
      <c r="D380" s="15">
        <v>1</v>
      </c>
      <c r="E380" s="15">
        <f t="shared" si="182"/>
        <v>0</v>
      </c>
      <c r="F380" s="15">
        <f t="shared" si="183"/>
        <v>0</v>
      </c>
      <c r="G380" s="15">
        <f t="shared" si="184"/>
        <v>0</v>
      </c>
      <c r="H380" s="15">
        <f t="shared" si="185"/>
        <v>0</v>
      </c>
      <c r="I380" s="15">
        <v>1</v>
      </c>
      <c r="J380" s="15">
        <v>53</v>
      </c>
      <c r="K380" s="15">
        <v>1</v>
      </c>
      <c r="L380" s="15">
        <f t="shared" si="186"/>
        <v>0</v>
      </c>
      <c r="M380" s="15">
        <f t="shared" si="187"/>
        <v>0</v>
      </c>
      <c r="N380" s="15">
        <f t="shared" si="188"/>
        <v>0</v>
      </c>
      <c r="O380" s="15">
        <f t="shared" si="189"/>
        <v>0</v>
      </c>
      <c r="P380" s="15">
        <f t="shared" si="190"/>
        <v>0</v>
      </c>
      <c r="Q380" s="15">
        <v>1</v>
      </c>
      <c r="R380" s="15">
        <v>3</v>
      </c>
      <c r="S380" s="15">
        <v>40</v>
      </c>
      <c r="T380" s="15">
        <v>1</v>
      </c>
      <c r="U380" s="15">
        <v>1</v>
      </c>
      <c r="V380" s="15">
        <v>0</v>
      </c>
      <c r="W380" s="15">
        <v>0</v>
      </c>
      <c r="X380" s="15">
        <v>1</v>
      </c>
      <c r="Y380" s="15">
        <v>1</v>
      </c>
      <c r="Z380" s="15">
        <v>1</v>
      </c>
      <c r="AA380" s="15">
        <f t="shared" si="179"/>
        <v>30</v>
      </c>
      <c r="AB380" s="193">
        <f t="shared" si="205"/>
        <v>2000</v>
      </c>
      <c r="AC380" s="15">
        <v>1</v>
      </c>
      <c r="AD380" s="15">
        <v>2</v>
      </c>
      <c r="AE380" s="15">
        <v>30</v>
      </c>
      <c r="AF380" s="15">
        <v>30000</v>
      </c>
      <c r="AG380" s="15">
        <f t="shared" si="191"/>
        <v>60000</v>
      </c>
      <c r="AH380" s="15">
        <v>10.5</v>
      </c>
      <c r="AI380" s="27">
        <f t="shared" si="192"/>
        <v>2000</v>
      </c>
      <c r="AM380" s="15">
        <f t="shared" si="210"/>
        <v>0</v>
      </c>
      <c r="AP380" s="15">
        <f t="shared" si="194"/>
        <v>60000</v>
      </c>
      <c r="AQ380" s="172">
        <f t="shared" si="180"/>
        <v>2000</v>
      </c>
      <c r="AR380" s="27">
        <f t="shared" si="195"/>
        <v>1</v>
      </c>
      <c r="AS380" s="172">
        <f t="shared" si="196"/>
        <v>2000</v>
      </c>
      <c r="AX380" s="15">
        <f t="shared" si="206"/>
        <v>0</v>
      </c>
      <c r="BI380" s="27">
        <f t="shared" si="197"/>
        <v>0</v>
      </c>
      <c r="BJ380" s="27">
        <f t="shared" si="198"/>
        <v>0</v>
      </c>
      <c r="BR380" s="27">
        <f t="shared" si="199"/>
        <v>0</v>
      </c>
      <c r="BS380" s="27">
        <f t="shared" si="200"/>
        <v>0</v>
      </c>
      <c r="BT380" s="15">
        <v>1.5</v>
      </c>
      <c r="BU380" s="15">
        <v>1.6666666666666667</v>
      </c>
      <c r="BV380" s="15">
        <v>2.3333333333333335</v>
      </c>
      <c r="BW380" s="15">
        <v>4</v>
      </c>
      <c r="BX380" s="15">
        <v>3</v>
      </c>
      <c r="BY380" s="15">
        <f t="shared" si="201"/>
        <v>2.5</v>
      </c>
      <c r="BZ380" s="15">
        <v>3</v>
      </c>
      <c r="CA380" s="15">
        <f t="shared" si="202"/>
        <v>0</v>
      </c>
      <c r="CB380" s="15">
        <v>5</v>
      </c>
      <c r="CC380" s="15" t="s">
        <v>1008</v>
      </c>
      <c r="CD380" s="15" t="s">
        <v>1008</v>
      </c>
      <c r="CE380" s="15" t="s">
        <v>1007</v>
      </c>
      <c r="CH380" s="15" t="s">
        <v>1007</v>
      </c>
      <c r="CK380" s="15" t="s">
        <v>1007</v>
      </c>
      <c r="CL380" s="15" t="s">
        <v>1007</v>
      </c>
      <c r="CN380" s="15" t="s">
        <v>1007</v>
      </c>
      <c r="CP380" s="15" t="s">
        <v>1007</v>
      </c>
      <c r="CR380" s="15" t="s">
        <v>1007</v>
      </c>
      <c r="CZ380" s="15">
        <v>1</v>
      </c>
      <c r="DA380" s="15">
        <v>2</v>
      </c>
      <c r="DB380" s="15">
        <v>2</v>
      </c>
      <c r="DC380" s="15">
        <v>1</v>
      </c>
      <c r="DF380" s="15">
        <v>3</v>
      </c>
      <c r="DG380" s="15">
        <v>1</v>
      </c>
      <c r="DH380" s="15" t="s">
        <v>763</v>
      </c>
      <c r="DL380" s="15">
        <v>3.2</v>
      </c>
      <c r="DM380" s="15">
        <v>4</v>
      </c>
      <c r="DN380" s="15">
        <v>3.5</v>
      </c>
      <c r="DO380" s="15">
        <v>2</v>
      </c>
      <c r="DP380" s="15">
        <v>3</v>
      </c>
      <c r="DQ380" s="15">
        <v>2</v>
      </c>
      <c r="DR380" s="27">
        <f t="shared" si="181"/>
        <v>2.9499999999999997</v>
      </c>
      <c r="DS380" s="15">
        <f t="shared" si="209"/>
        <v>0.11111111111111116</v>
      </c>
    </row>
    <row r="381" spans="1:123" x14ac:dyDescent="0.2">
      <c r="A381" s="15">
        <v>190</v>
      </c>
      <c r="B381" s="15">
        <v>704</v>
      </c>
      <c r="C381" s="15">
        <v>0</v>
      </c>
      <c r="D381" s="15">
        <v>1</v>
      </c>
      <c r="E381" s="15">
        <f t="shared" si="182"/>
        <v>0</v>
      </c>
      <c r="F381" s="15">
        <f t="shared" si="183"/>
        <v>0</v>
      </c>
      <c r="G381" s="15">
        <f t="shared" si="184"/>
        <v>0</v>
      </c>
      <c r="H381" s="15">
        <f t="shared" si="185"/>
        <v>0</v>
      </c>
      <c r="I381" s="15">
        <v>1</v>
      </c>
      <c r="J381" s="15">
        <v>53</v>
      </c>
      <c r="K381" s="15">
        <v>1</v>
      </c>
      <c r="L381" s="15">
        <f t="shared" si="186"/>
        <v>0</v>
      </c>
      <c r="M381" s="15">
        <f t="shared" si="187"/>
        <v>0</v>
      </c>
      <c r="N381" s="15">
        <f t="shared" si="188"/>
        <v>0</v>
      </c>
      <c r="O381" s="15">
        <f t="shared" si="189"/>
        <v>0</v>
      </c>
      <c r="P381" s="15">
        <f t="shared" si="190"/>
        <v>0</v>
      </c>
      <c r="Q381" s="15">
        <v>1</v>
      </c>
      <c r="R381" s="15">
        <v>3</v>
      </c>
      <c r="S381" s="15">
        <v>40</v>
      </c>
      <c r="T381" s="15">
        <v>1</v>
      </c>
      <c r="U381" s="15">
        <v>1</v>
      </c>
      <c r="V381" s="15">
        <v>0</v>
      </c>
      <c r="W381" s="15">
        <v>0</v>
      </c>
      <c r="X381" s="15">
        <v>1</v>
      </c>
      <c r="Y381" s="15">
        <v>0</v>
      </c>
      <c r="Z381" s="15">
        <v>1</v>
      </c>
      <c r="AA381" s="15">
        <f t="shared" si="179"/>
        <v>30</v>
      </c>
      <c r="AB381" s="193">
        <f t="shared" si="205"/>
        <v>2000</v>
      </c>
      <c r="AC381" s="159">
        <v>1</v>
      </c>
      <c r="AD381" s="159">
        <v>2</v>
      </c>
      <c r="AE381" s="159">
        <v>30</v>
      </c>
      <c r="AF381" s="159">
        <v>30000</v>
      </c>
      <c r="AG381" s="159">
        <f t="shared" si="191"/>
        <v>60000</v>
      </c>
      <c r="AH381" s="159">
        <v>8</v>
      </c>
      <c r="AI381" s="171">
        <f t="shared" si="192"/>
        <v>2000</v>
      </c>
      <c r="AM381" s="15">
        <f t="shared" si="210"/>
        <v>0</v>
      </c>
      <c r="AP381" s="15">
        <f t="shared" si="194"/>
        <v>60000</v>
      </c>
      <c r="AQ381" s="172">
        <f t="shared" si="180"/>
        <v>2000</v>
      </c>
      <c r="AR381" s="27">
        <f t="shared" si="195"/>
        <v>1</v>
      </c>
      <c r="AS381" s="172">
        <f t="shared" si="196"/>
        <v>2000</v>
      </c>
      <c r="AX381" s="15">
        <f t="shared" si="206"/>
        <v>0</v>
      </c>
      <c r="BI381" s="27">
        <f t="shared" si="197"/>
        <v>0</v>
      </c>
      <c r="BJ381" s="27">
        <f t="shared" si="198"/>
        <v>0</v>
      </c>
      <c r="BR381" s="27">
        <f t="shared" si="199"/>
        <v>0</v>
      </c>
      <c r="BS381" s="27">
        <f t="shared" si="200"/>
        <v>0</v>
      </c>
      <c r="BT381" s="15">
        <v>1.5</v>
      </c>
      <c r="BU381" s="15">
        <v>1.6666666666666667</v>
      </c>
      <c r="BV381" s="15">
        <v>2.3333333333333335</v>
      </c>
      <c r="BW381" s="15">
        <v>4</v>
      </c>
      <c r="BX381" s="15">
        <v>3</v>
      </c>
      <c r="BY381" s="15">
        <f t="shared" si="201"/>
        <v>2.5</v>
      </c>
      <c r="BZ381" s="15">
        <v>3</v>
      </c>
      <c r="CA381" s="15">
        <f t="shared" si="202"/>
        <v>0</v>
      </c>
      <c r="CB381" s="15">
        <v>5</v>
      </c>
      <c r="CC381" s="15" t="s">
        <v>1008</v>
      </c>
      <c r="CD381" s="15" t="s">
        <v>1008</v>
      </c>
      <c r="CE381" s="15" t="s">
        <v>1007</v>
      </c>
      <c r="CH381" s="15" t="s">
        <v>1007</v>
      </c>
      <c r="CK381" s="15" t="s">
        <v>1007</v>
      </c>
      <c r="CL381" s="15" t="s">
        <v>1007</v>
      </c>
      <c r="CN381" s="15" t="s">
        <v>1007</v>
      </c>
      <c r="CP381" s="15" t="s">
        <v>1007</v>
      </c>
      <c r="CR381" s="15" t="s">
        <v>1007</v>
      </c>
      <c r="CZ381" s="15">
        <v>1</v>
      </c>
      <c r="DA381" s="15">
        <v>2</v>
      </c>
      <c r="DB381" s="15">
        <v>2</v>
      </c>
      <c r="DC381" s="15">
        <v>1</v>
      </c>
      <c r="DF381" s="15">
        <v>3</v>
      </c>
      <c r="DG381" s="15">
        <v>1</v>
      </c>
      <c r="DL381" s="27">
        <v>3.2</v>
      </c>
      <c r="DM381" s="27">
        <v>3.6666666666666665</v>
      </c>
      <c r="DN381" s="27">
        <v>3.5</v>
      </c>
      <c r="DO381" s="27">
        <v>2</v>
      </c>
      <c r="DP381" s="27">
        <v>2.6666666666666665</v>
      </c>
      <c r="DQ381" s="27">
        <v>2</v>
      </c>
      <c r="DR381" s="27">
        <f t="shared" si="181"/>
        <v>2.8388888888888886</v>
      </c>
      <c r="DS381" s="15">
        <f t="shared" si="209"/>
        <v>-0.55000000000000071</v>
      </c>
    </row>
    <row r="382" spans="1:123" x14ac:dyDescent="0.2">
      <c r="A382" s="15">
        <v>191</v>
      </c>
      <c r="B382" s="15">
        <v>705</v>
      </c>
      <c r="C382" s="15">
        <v>0</v>
      </c>
      <c r="D382" s="15">
        <v>1</v>
      </c>
      <c r="E382" s="15">
        <f t="shared" si="182"/>
        <v>0</v>
      </c>
      <c r="F382" s="15">
        <f t="shared" si="183"/>
        <v>0</v>
      </c>
      <c r="G382" s="15">
        <f t="shared" si="184"/>
        <v>0</v>
      </c>
      <c r="H382" s="15">
        <f t="shared" si="185"/>
        <v>0</v>
      </c>
      <c r="I382" s="15">
        <v>0</v>
      </c>
      <c r="J382" s="15">
        <v>50</v>
      </c>
      <c r="K382" s="15">
        <v>1</v>
      </c>
      <c r="L382" s="15">
        <f t="shared" si="186"/>
        <v>0</v>
      </c>
      <c r="M382" s="15">
        <f t="shared" si="187"/>
        <v>0</v>
      </c>
      <c r="N382" s="15">
        <f t="shared" si="188"/>
        <v>0</v>
      </c>
      <c r="O382" s="15">
        <f t="shared" si="189"/>
        <v>0</v>
      </c>
      <c r="P382" s="15">
        <f t="shared" si="190"/>
        <v>0</v>
      </c>
      <c r="Q382" s="15">
        <v>2</v>
      </c>
      <c r="R382" s="15">
        <v>8</v>
      </c>
      <c r="S382" s="15">
        <v>20</v>
      </c>
      <c r="T382" s="15">
        <v>0</v>
      </c>
      <c r="U382" s="15">
        <v>1</v>
      </c>
      <c r="V382" s="15">
        <v>1</v>
      </c>
      <c r="W382" s="15">
        <v>150000</v>
      </c>
      <c r="X382" s="15">
        <v>1</v>
      </c>
      <c r="Y382" s="15">
        <v>1</v>
      </c>
      <c r="Z382" s="15">
        <v>1</v>
      </c>
      <c r="AA382" s="15">
        <f t="shared" si="179"/>
        <v>18</v>
      </c>
      <c r="AB382" s="193">
        <f t="shared" si="205"/>
        <v>2000</v>
      </c>
      <c r="AC382" s="15">
        <v>1</v>
      </c>
      <c r="AD382" s="15">
        <v>2</v>
      </c>
      <c r="AE382" s="15">
        <v>18</v>
      </c>
      <c r="AF382" s="15">
        <v>18000</v>
      </c>
      <c r="AG382" s="15">
        <f t="shared" si="191"/>
        <v>36000</v>
      </c>
      <c r="AH382" s="15">
        <v>10.5</v>
      </c>
      <c r="AI382" s="27">
        <f t="shared" si="192"/>
        <v>2000</v>
      </c>
      <c r="AM382" s="15">
        <f t="shared" si="210"/>
        <v>0</v>
      </c>
      <c r="AP382" s="15">
        <f t="shared" si="194"/>
        <v>36000</v>
      </c>
      <c r="AQ382" s="172">
        <f t="shared" si="180"/>
        <v>2000</v>
      </c>
      <c r="AR382" s="27">
        <f t="shared" si="195"/>
        <v>1</v>
      </c>
      <c r="AS382" s="172">
        <f t="shared" si="196"/>
        <v>2000</v>
      </c>
      <c r="AX382" s="15">
        <f t="shared" si="206"/>
        <v>0</v>
      </c>
      <c r="BI382" s="27">
        <f t="shared" si="197"/>
        <v>0</v>
      </c>
      <c r="BJ382" s="27">
        <f t="shared" si="198"/>
        <v>0</v>
      </c>
      <c r="BR382" s="27">
        <f t="shared" si="199"/>
        <v>0</v>
      </c>
      <c r="BS382" s="27">
        <f t="shared" si="200"/>
        <v>0</v>
      </c>
      <c r="BT382" s="15">
        <v>1.75</v>
      </c>
      <c r="BU382" s="15">
        <v>1.6666666666666667</v>
      </c>
      <c r="BV382" s="15">
        <v>2</v>
      </c>
      <c r="BW382" s="15">
        <v>3</v>
      </c>
      <c r="BX382" s="15">
        <v>2.5</v>
      </c>
      <c r="BY382" s="15">
        <f t="shared" si="201"/>
        <v>2.1833333333333336</v>
      </c>
      <c r="BZ382" s="15">
        <v>3</v>
      </c>
      <c r="CA382" s="15">
        <f t="shared" si="202"/>
        <v>1</v>
      </c>
      <c r="CB382" s="15">
        <v>2</v>
      </c>
      <c r="CC382" s="15">
        <f t="shared" si="203"/>
        <v>0</v>
      </c>
      <c r="CD382" s="15">
        <f t="shared" si="204"/>
        <v>0</v>
      </c>
      <c r="CE382" s="15">
        <v>1</v>
      </c>
      <c r="CF382" s="15">
        <v>3</v>
      </c>
      <c r="CG382" s="15">
        <v>1</v>
      </c>
      <c r="CH382" s="15">
        <v>2</v>
      </c>
      <c r="CI382" s="15">
        <v>1</v>
      </c>
      <c r="CJ382" s="15">
        <v>1</v>
      </c>
      <c r="CK382" s="15">
        <v>0</v>
      </c>
      <c r="CL382" s="15" t="s">
        <v>1007</v>
      </c>
      <c r="CN382" s="15" t="s">
        <v>1007</v>
      </c>
      <c r="CP382" s="15" t="s">
        <v>1007</v>
      </c>
      <c r="CR382" s="15" t="s">
        <v>1007</v>
      </c>
      <c r="CT382" s="15">
        <v>0</v>
      </c>
      <c r="CU382" s="15">
        <v>0</v>
      </c>
      <c r="CV382" s="15">
        <v>1</v>
      </c>
      <c r="CW382" s="15">
        <v>0</v>
      </c>
      <c r="CX382" s="15">
        <v>0</v>
      </c>
      <c r="CY382" s="15">
        <v>0</v>
      </c>
      <c r="CZ382" s="15">
        <v>1</v>
      </c>
      <c r="DA382" s="15">
        <v>2</v>
      </c>
      <c r="DB382" s="15">
        <v>3</v>
      </c>
      <c r="DC382" s="15">
        <v>1</v>
      </c>
      <c r="DF382" s="15">
        <v>2</v>
      </c>
      <c r="DG382" s="15">
        <v>2</v>
      </c>
      <c r="DL382" s="15">
        <v>3.6</v>
      </c>
      <c r="DM382" s="15">
        <v>4.333333333333333</v>
      </c>
      <c r="DN382" s="15">
        <v>3.75</v>
      </c>
      <c r="DO382" s="15">
        <v>3.4</v>
      </c>
      <c r="DP382" s="15">
        <v>3</v>
      </c>
      <c r="DQ382" s="15">
        <v>2.25</v>
      </c>
      <c r="DR382" s="27">
        <f t="shared" si="181"/>
        <v>3.3888888888888893</v>
      </c>
      <c r="DS382" s="15">
        <f t="shared" si="209"/>
        <v>0.20833333333333393</v>
      </c>
    </row>
    <row r="383" spans="1:123" x14ac:dyDescent="0.2">
      <c r="A383" s="15">
        <v>191</v>
      </c>
      <c r="B383" s="15">
        <v>705</v>
      </c>
      <c r="C383" s="15">
        <v>0</v>
      </c>
      <c r="D383" s="15">
        <v>1</v>
      </c>
      <c r="E383" s="15">
        <f t="shared" si="182"/>
        <v>0</v>
      </c>
      <c r="F383" s="15">
        <f t="shared" si="183"/>
        <v>0</v>
      </c>
      <c r="G383" s="15">
        <f t="shared" si="184"/>
        <v>0</v>
      </c>
      <c r="H383" s="15">
        <f t="shared" si="185"/>
        <v>0</v>
      </c>
      <c r="I383" s="15">
        <v>0</v>
      </c>
      <c r="J383" s="15">
        <v>50</v>
      </c>
      <c r="K383" s="15">
        <v>1</v>
      </c>
      <c r="L383" s="15">
        <f t="shared" si="186"/>
        <v>0</v>
      </c>
      <c r="M383" s="15">
        <f t="shared" si="187"/>
        <v>0</v>
      </c>
      <c r="N383" s="15">
        <f t="shared" si="188"/>
        <v>0</v>
      </c>
      <c r="O383" s="15">
        <f t="shared" si="189"/>
        <v>0</v>
      </c>
      <c r="P383" s="15">
        <f t="shared" si="190"/>
        <v>0</v>
      </c>
      <c r="Q383" s="15">
        <v>2</v>
      </c>
      <c r="R383" s="15">
        <v>8</v>
      </c>
      <c r="S383" s="15">
        <v>20</v>
      </c>
      <c r="T383" s="15">
        <v>0</v>
      </c>
      <c r="U383" s="15">
        <v>1</v>
      </c>
      <c r="V383" s="15">
        <v>1</v>
      </c>
      <c r="W383" s="15">
        <v>150000</v>
      </c>
      <c r="X383" s="15">
        <v>1</v>
      </c>
      <c r="Y383" s="15">
        <v>0</v>
      </c>
      <c r="Z383" s="15">
        <v>1</v>
      </c>
      <c r="AA383" s="15">
        <f t="shared" si="179"/>
        <v>18</v>
      </c>
      <c r="AB383" s="193">
        <f t="shared" si="205"/>
        <v>2000</v>
      </c>
      <c r="AC383" s="159">
        <v>1</v>
      </c>
      <c r="AD383" s="159">
        <v>2</v>
      </c>
      <c r="AE383" s="159">
        <v>18</v>
      </c>
      <c r="AF383" s="159">
        <v>18000</v>
      </c>
      <c r="AG383" s="159">
        <f t="shared" si="191"/>
        <v>36000</v>
      </c>
      <c r="AH383" s="159">
        <v>7.5</v>
      </c>
      <c r="AI383" s="171">
        <f t="shared" si="192"/>
        <v>2000</v>
      </c>
      <c r="AM383" s="15">
        <f t="shared" si="210"/>
        <v>0</v>
      </c>
      <c r="AP383" s="15">
        <f t="shared" si="194"/>
        <v>36000</v>
      </c>
      <c r="AQ383" s="172">
        <f t="shared" si="180"/>
        <v>2000</v>
      </c>
      <c r="AR383" s="27">
        <f t="shared" si="195"/>
        <v>1</v>
      </c>
      <c r="AS383" s="172">
        <f t="shared" si="196"/>
        <v>2000</v>
      </c>
      <c r="AX383" s="15">
        <f t="shared" si="206"/>
        <v>0</v>
      </c>
      <c r="BI383" s="27">
        <f t="shared" si="197"/>
        <v>0</v>
      </c>
      <c r="BJ383" s="27">
        <f t="shared" si="198"/>
        <v>0</v>
      </c>
      <c r="BR383" s="27">
        <f t="shared" si="199"/>
        <v>0</v>
      </c>
      <c r="BS383" s="27">
        <f t="shared" si="200"/>
        <v>0</v>
      </c>
      <c r="BT383" s="15">
        <v>1.75</v>
      </c>
      <c r="BU383" s="15">
        <v>1.6666666666666667</v>
      </c>
      <c r="BV383" s="15">
        <v>2</v>
      </c>
      <c r="BW383" s="15">
        <v>3</v>
      </c>
      <c r="BX383" s="15">
        <v>2.5</v>
      </c>
      <c r="BY383" s="15">
        <f t="shared" si="201"/>
        <v>2.1833333333333336</v>
      </c>
      <c r="BZ383" s="15">
        <v>3</v>
      </c>
      <c r="CA383" s="15">
        <f t="shared" si="202"/>
        <v>1</v>
      </c>
      <c r="CB383" s="15">
        <v>2</v>
      </c>
      <c r="CC383" s="15">
        <f t="shared" si="203"/>
        <v>0</v>
      </c>
      <c r="CD383" s="15">
        <f t="shared" si="204"/>
        <v>0</v>
      </c>
      <c r="CE383" s="15">
        <v>1</v>
      </c>
      <c r="CF383" s="15">
        <v>3</v>
      </c>
      <c r="CG383" s="15">
        <v>1</v>
      </c>
      <c r="CH383" s="15">
        <v>2</v>
      </c>
      <c r="CI383" s="15">
        <v>1</v>
      </c>
      <c r="CJ383" s="15">
        <v>1</v>
      </c>
      <c r="CK383" s="15">
        <v>0</v>
      </c>
      <c r="CL383" s="15" t="s">
        <v>1007</v>
      </c>
      <c r="CN383" s="15" t="s">
        <v>1007</v>
      </c>
      <c r="CP383" s="15" t="s">
        <v>1007</v>
      </c>
      <c r="CR383" s="15" t="s">
        <v>1007</v>
      </c>
      <c r="CT383" s="15">
        <v>0</v>
      </c>
      <c r="CU383" s="15">
        <v>0</v>
      </c>
      <c r="CV383" s="15">
        <v>1</v>
      </c>
      <c r="CW383" s="15">
        <v>0</v>
      </c>
      <c r="CX383" s="15">
        <v>0</v>
      </c>
      <c r="CY383" s="15">
        <v>0</v>
      </c>
      <c r="CZ383" s="15">
        <v>1</v>
      </c>
      <c r="DA383" s="15">
        <v>2</v>
      </c>
      <c r="DB383" s="15">
        <v>3</v>
      </c>
      <c r="DC383" s="15">
        <v>1</v>
      </c>
      <c r="DF383" s="15">
        <v>2</v>
      </c>
      <c r="DG383" s="15">
        <v>2</v>
      </c>
      <c r="DL383" s="27">
        <v>3.6</v>
      </c>
      <c r="DM383" s="27">
        <v>3.6666666666666665</v>
      </c>
      <c r="DN383" s="27">
        <v>3.5</v>
      </c>
      <c r="DO383" s="27">
        <v>3.4</v>
      </c>
      <c r="DP383" s="27">
        <v>2.6666666666666665</v>
      </c>
      <c r="DQ383" s="27">
        <v>2.25</v>
      </c>
      <c r="DR383" s="27">
        <f t="shared" si="181"/>
        <v>3.1805555555555554</v>
      </c>
      <c r="DS383" s="15">
        <f t="shared" si="209"/>
        <v>-0.64166666666666705</v>
      </c>
    </row>
    <row r="384" spans="1:123" x14ac:dyDescent="0.2">
      <c r="A384" s="15">
        <v>192</v>
      </c>
      <c r="B384" s="15">
        <v>706</v>
      </c>
      <c r="C384" s="15">
        <v>0</v>
      </c>
      <c r="D384" s="15">
        <v>5</v>
      </c>
      <c r="E384" s="15">
        <f t="shared" si="182"/>
        <v>0</v>
      </c>
      <c r="F384" s="15">
        <f t="shared" si="183"/>
        <v>0</v>
      </c>
      <c r="G384" s="15">
        <f t="shared" si="184"/>
        <v>1</v>
      </c>
      <c r="H384" s="15">
        <f t="shared" si="185"/>
        <v>0</v>
      </c>
      <c r="I384" s="15">
        <v>0</v>
      </c>
      <c r="J384" s="15">
        <v>23</v>
      </c>
      <c r="K384" s="15">
        <v>5</v>
      </c>
      <c r="L384" s="15">
        <f t="shared" si="186"/>
        <v>0</v>
      </c>
      <c r="M384" s="15">
        <f t="shared" si="187"/>
        <v>0</v>
      </c>
      <c r="N384" s="15">
        <f t="shared" si="188"/>
        <v>0</v>
      </c>
      <c r="O384" s="15">
        <f t="shared" si="189"/>
        <v>1</v>
      </c>
      <c r="P384" s="15">
        <f t="shared" si="190"/>
        <v>0</v>
      </c>
      <c r="Q384" s="15">
        <v>1</v>
      </c>
      <c r="R384" s="15">
        <v>4</v>
      </c>
      <c r="S384" s="15">
        <v>3</v>
      </c>
      <c r="T384" s="15">
        <v>0</v>
      </c>
      <c r="U384" s="15">
        <v>0</v>
      </c>
      <c r="V384" s="15">
        <v>1</v>
      </c>
      <c r="W384" s="15">
        <v>100000</v>
      </c>
      <c r="X384" s="15">
        <v>0</v>
      </c>
      <c r="Y384" s="15">
        <v>1</v>
      </c>
      <c r="Z384" s="15">
        <v>1</v>
      </c>
      <c r="AA384" s="15">
        <f t="shared" si="179"/>
        <v>40</v>
      </c>
      <c r="AB384" s="193">
        <f t="shared" si="205"/>
        <v>2500</v>
      </c>
      <c r="AC384" s="15">
        <v>7</v>
      </c>
      <c r="AD384" s="15">
        <v>1</v>
      </c>
      <c r="AE384" s="15">
        <v>40</v>
      </c>
      <c r="AF384" s="15">
        <v>100000</v>
      </c>
      <c r="AG384" s="15">
        <f t="shared" si="191"/>
        <v>100000</v>
      </c>
      <c r="AH384" s="15">
        <v>70</v>
      </c>
      <c r="AI384" s="27">
        <f t="shared" si="192"/>
        <v>2500</v>
      </c>
      <c r="AM384" s="15">
        <f t="shared" si="210"/>
        <v>0</v>
      </c>
      <c r="AP384" s="15">
        <f t="shared" si="194"/>
        <v>100000</v>
      </c>
      <c r="AQ384" s="172">
        <f t="shared" si="180"/>
        <v>2500</v>
      </c>
      <c r="AR384" s="27">
        <f t="shared" si="195"/>
        <v>1</v>
      </c>
      <c r="AS384" s="172">
        <f t="shared" si="196"/>
        <v>2500</v>
      </c>
      <c r="AX384" s="15">
        <f t="shared" si="206"/>
        <v>0</v>
      </c>
      <c r="BI384" s="27">
        <f t="shared" si="197"/>
        <v>0</v>
      </c>
      <c r="BJ384" s="27">
        <f t="shared" si="198"/>
        <v>0</v>
      </c>
      <c r="BR384" s="27">
        <f t="shared" si="199"/>
        <v>0</v>
      </c>
      <c r="BS384" s="27">
        <f t="shared" si="200"/>
        <v>0</v>
      </c>
      <c r="BT384" s="15">
        <v>2</v>
      </c>
      <c r="BU384" s="15">
        <v>1.6666666666666667</v>
      </c>
      <c r="BV384" s="15">
        <v>1.3333333333333333</v>
      </c>
      <c r="BW384" s="15">
        <v>1</v>
      </c>
      <c r="BX384" s="15">
        <v>3</v>
      </c>
      <c r="BY384" s="15">
        <f t="shared" si="201"/>
        <v>1.8</v>
      </c>
      <c r="BZ384" s="15">
        <v>4</v>
      </c>
      <c r="CA384" s="15">
        <f t="shared" si="202"/>
        <v>0</v>
      </c>
      <c r="CB384" s="15">
        <v>5</v>
      </c>
      <c r="CC384" s="15" t="s">
        <v>1008</v>
      </c>
      <c r="CD384" s="15" t="s">
        <v>1008</v>
      </c>
      <c r="CE384" s="15" t="s">
        <v>1007</v>
      </c>
      <c r="CH384" s="15" t="s">
        <v>1007</v>
      </c>
      <c r="CK384" s="15" t="s">
        <v>1007</v>
      </c>
      <c r="CL384" s="15" t="s">
        <v>1007</v>
      </c>
      <c r="CN384" s="15" t="s">
        <v>1007</v>
      </c>
      <c r="CP384" s="15" t="s">
        <v>1007</v>
      </c>
      <c r="CR384" s="15" t="s">
        <v>1007</v>
      </c>
      <c r="DB384" s="15">
        <v>3</v>
      </c>
      <c r="DC384" s="15">
        <v>1</v>
      </c>
      <c r="DD384" s="15">
        <v>2</v>
      </c>
      <c r="DE384" s="15">
        <v>4</v>
      </c>
      <c r="DF384" s="15">
        <v>1</v>
      </c>
      <c r="DG384" s="15">
        <v>1</v>
      </c>
      <c r="DL384" s="15">
        <v>4.4000000000000004</v>
      </c>
      <c r="DM384" s="15">
        <v>4</v>
      </c>
      <c r="DN384" s="15">
        <v>3.5</v>
      </c>
      <c r="DO384" s="15">
        <v>4.2</v>
      </c>
      <c r="DP384" s="15">
        <v>3.3333333333333335</v>
      </c>
      <c r="DQ384" s="15">
        <v>3.5</v>
      </c>
      <c r="DR384" s="27">
        <f t="shared" si="181"/>
        <v>3.8222222222222224</v>
      </c>
      <c r="DS384" s="15">
        <f t="shared" si="209"/>
        <v>0</v>
      </c>
    </row>
    <row r="385" spans="1:123" x14ac:dyDescent="0.2">
      <c r="A385" s="15">
        <v>192</v>
      </c>
      <c r="B385" s="15">
        <v>706</v>
      </c>
      <c r="C385" s="15">
        <v>0</v>
      </c>
      <c r="D385" s="15">
        <v>5</v>
      </c>
      <c r="E385" s="15">
        <f t="shared" si="182"/>
        <v>0</v>
      </c>
      <c r="F385" s="15">
        <f t="shared" si="183"/>
        <v>0</v>
      </c>
      <c r="G385" s="15">
        <f t="shared" si="184"/>
        <v>1</v>
      </c>
      <c r="H385" s="15">
        <f t="shared" si="185"/>
        <v>0</v>
      </c>
      <c r="I385" s="15">
        <v>0</v>
      </c>
      <c r="J385" s="15">
        <v>23</v>
      </c>
      <c r="K385" s="15">
        <v>5</v>
      </c>
      <c r="L385" s="15">
        <f t="shared" si="186"/>
        <v>0</v>
      </c>
      <c r="M385" s="15">
        <f t="shared" si="187"/>
        <v>0</v>
      </c>
      <c r="N385" s="15">
        <f t="shared" si="188"/>
        <v>0</v>
      </c>
      <c r="O385" s="15">
        <f t="shared" si="189"/>
        <v>1</v>
      </c>
      <c r="P385" s="15">
        <f t="shared" si="190"/>
        <v>0</v>
      </c>
      <c r="Q385" s="15">
        <v>1</v>
      </c>
      <c r="R385" s="15">
        <v>4</v>
      </c>
      <c r="S385" s="15">
        <v>3</v>
      </c>
      <c r="T385" s="15">
        <v>0</v>
      </c>
      <c r="U385" s="15">
        <v>0</v>
      </c>
      <c r="V385" s="15">
        <v>1</v>
      </c>
      <c r="W385" s="15">
        <v>100000</v>
      </c>
      <c r="X385" s="15">
        <v>0</v>
      </c>
      <c r="Y385" s="15">
        <v>0</v>
      </c>
      <c r="Z385" s="15">
        <v>1</v>
      </c>
      <c r="AA385" s="15">
        <f t="shared" si="179"/>
        <v>40</v>
      </c>
      <c r="AB385" s="193">
        <f t="shared" si="205"/>
        <v>2500</v>
      </c>
      <c r="AC385" s="159">
        <v>7</v>
      </c>
      <c r="AD385" s="159">
        <v>1</v>
      </c>
      <c r="AE385" s="159">
        <v>40</v>
      </c>
      <c r="AF385" s="159">
        <v>100000</v>
      </c>
      <c r="AG385" s="159">
        <f t="shared" si="191"/>
        <v>100000</v>
      </c>
      <c r="AH385" s="159">
        <v>70</v>
      </c>
      <c r="AI385" s="171">
        <f t="shared" si="192"/>
        <v>2500</v>
      </c>
      <c r="AM385" s="15">
        <f t="shared" si="210"/>
        <v>0</v>
      </c>
      <c r="AP385" s="15">
        <f t="shared" si="194"/>
        <v>100000</v>
      </c>
      <c r="AQ385" s="172">
        <f t="shared" si="180"/>
        <v>2500</v>
      </c>
      <c r="AR385" s="27">
        <f t="shared" si="195"/>
        <v>1</v>
      </c>
      <c r="AS385" s="172">
        <f t="shared" si="196"/>
        <v>2500</v>
      </c>
      <c r="AX385" s="15">
        <f t="shared" si="206"/>
        <v>0</v>
      </c>
      <c r="BI385" s="27">
        <f t="shared" si="197"/>
        <v>0</v>
      </c>
      <c r="BJ385" s="27">
        <f t="shared" si="198"/>
        <v>0</v>
      </c>
      <c r="BR385" s="27">
        <f t="shared" si="199"/>
        <v>0</v>
      </c>
      <c r="BS385" s="27">
        <f t="shared" si="200"/>
        <v>0</v>
      </c>
      <c r="BT385" s="15">
        <v>2</v>
      </c>
      <c r="BU385" s="15">
        <v>1.6666666666666667</v>
      </c>
      <c r="BV385" s="15">
        <v>1.3333333333333333</v>
      </c>
      <c r="BW385" s="15">
        <v>1</v>
      </c>
      <c r="BX385" s="15">
        <v>3</v>
      </c>
      <c r="BY385" s="15">
        <f t="shared" si="201"/>
        <v>1.8</v>
      </c>
      <c r="BZ385" s="15">
        <v>4</v>
      </c>
      <c r="CA385" s="15">
        <f t="shared" si="202"/>
        <v>0</v>
      </c>
      <c r="CB385" s="15">
        <v>5</v>
      </c>
      <c r="CC385" s="15" t="s">
        <v>1008</v>
      </c>
      <c r="CD385" s="15" t="s">
        <v>1008</v>
      </c>
      <c r="CE385" s="15" t="s">
        <v>1007</v>
      </c>
      <c r="CH385" s="15" t="s">
        <v>1007</v>
      </c>
      <c r="CK385" s="15" t="s">
        <v>1007</v>
      </c>
      <c r="CL385" s="15" t="s">
        <v>1007</v>
      </c>
      <c r="CN385" s="15" t="s">
        <v>1007</v>
      </c>
      <c r="CP385" s="15" t="s">
        <v>1007</v>
      </c>
      <c r="CR385" s="15" t="s">
        <v>1007</v>
      </c>
      <c r="DB385" s="15">
        <v>3</v>
      </c>
      <c r="DC385" s="15">
        <v>1</v>
      </c>
      <c r="DD385" s="15">
        <v>2</v>
      </c>
      <c r="DE385" s="15">
        <v>4</v>
      </c>
      <c r="DF385" s="15">
        <v>1</v>
      </c>
      <c r="DG385" s="15">
        <v>1</v>
      </c>
      <c r="DL385" s="27">
        <v>4.4000000000000004</v>
      </c>
      <c r="DM385" s="27">
        <v>4</v>
      </c>
      <c r="DN385" s="27">
        <v>3.5</v>
      </c>
      <c r="DO385" s="27">
        <v>4.2</v>
      </c>
      <c r="DP385" s="27">
        <v>3.3333333333333335</v>
      </c>
      <c r="DQ385" s="27">
        <v>3.5</v>
      </c>
      <c r="DR385" s="27">
        <f t="shared" si="181"/>
        <v>3.8222222222222224</v>
      </c>
      <c r="DS385" s="15">
        <f t="shared" si="209"/>
        <v>0.32222222222222241</v>
      </c>
    </row>
    <row r="386" spans="1:123" x14ac:dyDescent="0.2">
      <c r="A386" s="15">
        <v>193</v>
      </c>
      <c r="B386" s="15">
        <v>707</v>
      </c>
      <c r="C386" s="15">
        <v>1</v>
      </c>
      <c r="D386" s="15">
        <v>5</v>
      </c>
      <c r="E386" s="15">
        <f t="shared" si="182"/>
        <v>0</v>
      </c>
      <c r="F386" s="15">
        <f t="shared" si="183"/>
        <v>0</v>
      </c>
      <c r="G386" s="15">
        <f t="shared" si="184"/>
        <v>1</v>
      </c>
      <c r="H386" s="15">
        <f t="shared" si="185"/>
        <v>0</v>
      </c>
      <c r="I386" s="15">
        <v>0</v>
      </c>
      <c r="J386" s="15">
        <v>48</v>
      </c>
      <c r="K386" s="15">
        <v>4</v>
      </c>
      <c r="L386" s="15">
        <f t="shared" si="186"/>
        <v>0</v>
      </c>
      <c r="M386" s="15">
        <f t="shared" si="187"/>
        <v>0</v>
      </c>
      <c r="N386" s="15">
        <f t="shared" si="188"/>
        <v>1</v>
      </c>
      <c r="O386" s="15">
        <f t="shared" si="189"/>
        <v>0</v>
      </c>
      <c r="P386" s="15">
        <f t="shared" si="190"/>
        <v>0</v>
      </c>
      <c r="Q386" s="15">
        <v>2</v>
      </c>
      <c r="R386" s="15">
        <v>3</v>
      </c>
      <c r="S386" s="15">
        <v>25</v>
      </c>
      <c r="T386" s="15">
        <v>0</v>
      </c>
      <c r="U386" s="15">
        <v>0</v>
      </c>
      <c r="V386" s="15">
        <v>1</v>
      </c>
      <c r="W386" s="15">
        <v>100000</v>
      </c>
      <c r="X386" s="15">
        <v>1</v>
      </c>
      <c r="Y386" s="15">
        <v>1</v>
      </c>
      <c r="Z386" s="15">
        <v>0</v>
      </c>
      <c r="AA386" s="15">
        <f t="shared" ref="AA386:AA449" si="211">SUM($AE386+$AV386+$BM386)</f>
        <v>5</v>
      </c>
      <c r="AB386" s="193">
        <f t="shared" si="205"/>
        <v>800</v>
      </c>
      <c r="AC386" s="15">
        <v>7</v>
      </c>
      <c r="AD386" s="15">
        <v>1</v>
      </c>
      <c r="AE386" s="15">
        <v>4</v>
      </c>
      <c r="AF386" s="15">
        <v>2000</v>
      </c>
      <c r="AG386" s="15">
        <f t="shared" si="191"/>
        <v>2000</v>
      </c>
      <c r="AH386" s="15">
        <v>30</v>
      </c>
      <c r="AI386" s="27">
        <f t="shared" si="192"/>
        <v>500</v>
      </c>
      <c r="AM386" s="15">
        <f t="shared" si="210"/>
        <v>0</v>
      </c>
      <c r="AP386" s="15">
        <f t="shared" si="194"/>
        <v>2000</v>
      </c>
      <c r="AQ386" s="172">
        <f t="shared" ref="AQ386:AQ449" si="212">$AP386/$AE386</f>
        <v>500</v>
      </c>
      <c r="AR386" s="27">
        <f t="shared" si="195"/>
        <v>0.8</v>
      </c>
      <c r="AS386" s="172">
        <f t="shared" si="196"/>
        <v>400</v>
      </c>
      <c r="AT386" s="15">
        <v>7</v>
      </c>
      <c r="AU386" s="15">
        <v>1</v>
      </c>
      <c r="AV386" s="15">
        <v>1</v>
      </c>
      <c r="AW386" s="15">
        <v>2000</v>
      </c>
      <c r="AX386" s="15">
        <f t="shared" si="206"/>
        <v>2000</v>
      </c>
      <c r="AY386" s="15">
        <v>20</v>
      </c>
      <c r="BG386" s="15">
        <f t="shared" si="207"/>
        <v>2000</v>
      </c>
      <c r="BH386" s="15">
        <f t="shared" si="208"/>
        <v>2000</v>
      </c>
      <c r="BI386" s="27">
        <f t="shared" si="197"/>
        <v>0.2</v>
      </c>
      <c r="BJ386" s="27">
        <f t="shared" si="198"/>
        <v>400</v>
      </c>
      <c r="BR386" s="27">
        <f t="shared" si="199"/>
        <v>0</v>
      </c>
      <c r="BS386" s="27">
        <f t="shared" si="200"/>
        <v>0</v>
      </c>
      <c r="BT386" s="15">
        <v>3</v>
      </c>
      <c r="BU386" s="15">
        <v>3</v>
      </c>
      <c r="BV386" s="15">
        <v>1.3333333333333333</v>
      </c>
      <c r="BW386" s="15">
        <v>2</v>
      </c>
      <c r="BX386" s="15">
        <v>2</v>
      </c>
      <c r="BY386" s="15">
        <f t="shared" si="201"/>
        <v>2.2666666666666666</v>
      </c>
      <c r="BZ386" s="15">
        <v>5</v>
      </c>
      <c r="CA386" s="15">
        <f t="shared" si="202"/>
        <v>0</v>
      </c>
      <c r="CB386" s="15">
        <v>5</v>
      </c>
      <c r="CC386" s="15" t="s">
        <v>1008</v>
      </c>
      <c r="CD386" s="15" t="s">
        <v>1008</v>
      </c>
      <c r="CE386" s="15" t="s">
        <v>1007</v>
      </c>
      <c r="CH386" s="15" t="s">
        <v>1007</v>
      </c>
      <c r="CK386" s="15" t="s">
        <v>1007</v>
      </c>
      <c r="CL386" s="15" t="s">
        <v>1007</v>
      </c>
      <c r="CN386" s="15" t="s">
        <v>1007</v>
      </c>
      <c r="CP386" s="15" t="s">
        <v>1007</v>
      </c>
      <c r="CR386" s="15" t="s">
        <v>1007</v>
      </c>
      <c r="CZ386" s="15">
        <v>3</v>
      </c>
      <c r="DA386" s="15">
        <v>2</v>
      </c>
      <c r="DD386" s="15">
        <v>2</v>
      </c>
      <c r="DE386" s="15">
        <v>1</v>
      </c>
      <c r="DF386" s="15">
        <v>1</v>
      </c>
      <c r="DG386" s="15">
        <v>1</v>
      </c>
      <c r="DL386" s="15">
        <v>3.8</v>
      </c>
      <c r="DM386" s="15">
        <v>3.3333333333333335</v>
      </c>
      <c r="DN386" s="15">
        <v>2.75</v>
      </c>
      <c r="DO386" s="15">
        <v>4.2</v>
      </c>
      <c r="DP386" s="15">
        <v>3.6666666666666665</v>
      </c>
      <c r="DQ386" s="15">
        <v>3.25</v>
      </c>
      <c r="DR386" s="27">
        <f t="shared" ref="DR386:DR449" si="213">AVERAGE($DL386:$DQ386)</f>
        <v>3.5</v>
      </c>
      <c r="DS386" s="15">
        <f t="shared" si="209"/>
        <v>5.5555555555555358E-2</v>
      </c>
    </row>
    <row r="387" spans="1:123" x14ac:dyDescent="0.2">
      <c r="A387" s="15">
        <v>193</v>
      </c>
      <c r="B387" s="15">
        <v>707</v>
      </c>
      <c r="C387" s="15">
        <v>1</v>
      </c>
      <c r="D387" s="15">
        <v>5</v>
      </c>
      <c r="E387" s="15">
        <f t="shared" ref="E387:E450" si="214">IF($D387=2,1,0)</f>
        <v>0</v>
      </c>
      <c r="F387" s="15">
        <f t="shared" ref="F387:F450" si="215">IF($D387=3,1,0)</f>
        <v>0</v>
      </c>
      <c r="G387" s="15">
        <f t="shared" ref="G387:G450" si="216">IF($D387=5,1,0)</f>
        <v>1</v>
      </c>
      <c r="H387" s="15">
        <f t="shared" ref="H387:H450" si="217">IF($D387=6,1,0)</f>
        <v>0</v>
      </c>
      <c r="I387" s="15">
        <v>0</v>
      </c>
      <c r="J387" s="15">
        <v>48</v>
      </c>
      <c r="K387" s="15">
        <v>4</v>
      </c>
      <c r="L387" s="15">
        <f t="shared" ref="L387:L450" si="218">IF($K387=2,1,0)</f>
        <v>0</v>
      </c>
      <c r="M387" s="15">
        <f t="shared" ref="M387:M450" si="219">IF($K387=3,1,0)</f>
        <v>0</v>
      </c>
      <c r="N387" s="15">
        <f t="shared" ref="N387:N450" si="220">IF($K387=4,1,0)</f>
        <v>1</v>
      </c>
      <c r="O387" s="15">
        <f t="shared" ref="O387:O450" si="221">IF($K387=5,1,0)</f>
        <v>0</v>
      </c>
      <c r="P387" s="15">
        <f t="shared" ref="P387:P450" si="222">IF($K387=6,1,0)</f>
        <v>0</v>
      </c>
      <c r="Q387" s="15">
        <v>2</v>
      </c>
      <c r="R387" s="15">
        <v>3</v>
      </c>
      <c r="S387" s="15">
        <v>25</v>
      </c>
      <c r="T387" s="15">
        <v>0</v>
      </c>
      <c r="U387" s="15">
        <v>0</v>
      </c>
      <c r="V387" s="15">
        <v>1</v>
      </c>
      <c r="W387" s="15">
        <v>100000</v>
      </c>
      <c r="X387" s="15">
        <v>1</v>
      </c>
      <c r="Y387" s="15">
        <v>0</v>
      </c>
      <c r="Z387" s="15">
        <v>0</v>
      </c>
      <c r="AA387" s="15">
        <f t="shared" si="211"/>
        <v>5</v>
      </c>
      <c r="AB387" s="193">
        <f t="shared" si="205"/>
        <v>800</v>
      </c>
      <c r="AC387" s="159">
        <v>7</v>
      </c>
      <c r="AD387" s="159">
        <v>1</v>
      </c>
      <c r="AE387" s="159">
        <v>4</v>
      </c>
      <c r="AF387" s="159">
        <v>3000</v>
      </c>
      <c r="AG387" s="159">
        <f t="shared" ref="AG387:AG450" si="223">($AD387*$AF387)</f>
        <v>3000</v>
      </c>
      <c r="AH387" s="159">
        <v>25</v>
      </c>
      <c r="AI387" s="171">
        <f t="shared" ref="AI387:AI450" si="224">$AG387/$AE387</f>
        <v>750</v>
      </c>
      <c r="AM387" s="15">
        <f t="shared" ref="AM387:AM450" si="225">$AL387*$AJ387</f>
        <v>0</v>
      </c>
      <c r="AP387" s="15">
        <f t="shared" ref="AP387:AP450" si="226">$AG387+$AM387</f>
        <v>3000</v>
      </c>
      <c r="AQ387" s="172">
        <f t="shared" si="212"/>
        <v>750</v>
      </c>
      <c r="AR387" s="27">
        <f t="shared" ref="AR387:AR450" si="227">$AE387/($AE387+$AV387+$BL387)</f>
        <v>0.8</v>
      </c>
      <c r="AS387" s="172">
        <f t="shared" ref="AS387:AS450" si="228">$AQ387*$AR387</f>
        <v>600</v>
      </c>
      <c r="AT387" s="15">
        <v>7</v>
      </c>
      <c r="AU387" s="15">
        <v>1</v>
      </c>
      <c r="AV387" s="15">
        <v>1</v>
      </c>
      <c r="AW387" s="15">
        <v>1000</v>
      </c>
      <c r="AX387" s="15">
        <f t="shared" si="206"/>
        <v>1000</v>
      </c>
      <c r="AY387" s="15">
        <v>15</v>
      </c>
      <c r="BG387" s="15">
        <f t="shared" si="207"/>
        <v>1000</v>
      </c>
      <c r="BH387" s="15">
        <f t="shared" si="208"/>
        <v>1000</v>
      </c>
      <c r="BI387" s="27">
        <f t="shared" ref="BI387:BI450" si="229">$AV387/($AE387+$AV387+$BL387)</f>
        <v>0.2</v>
      </c>
      <c r="BJ387" s="27">
        <f t="shared" ref="BJ387:BJ450" si="230">$BH387*$BI387</f>
        <v>200</v>
      </c>
      <c r="BR387" s="27">
        <f t="shared" ref="BR387:BR450" si="231">$BL387/($AE387+$AV387+$BL387)</f>
        <v>0</v>
      </c>
      <c r="BS387" s="27">
        <f t="shared" ref="BS387:BS450" si="232">$BQ387*$BR387</f>
        <v>0</v>
      </c>
      <c r="BT387" s="15">
        <v>3</v>
      </c>
      <c r="BU387" s="15">
        <v>3</v>
      </c>
      <c r="BV387" s="15">
        <v>1.3333333333333333</v>
      </c>
      <c r="BW387" s="15">
        <v>2</v>
      </c>
      <c r="BX387" s="15">
        <v>2</v>
      </c>
      <c r="BY387" s="15">
        <f t="shared" ref="BY387:BY450" si="233">AVERAGE($BT387:$BX387)</f>
        <v>2.2666666666666666</v>
      </c>
      <c r="BZ387" s="15">
        <v>5</v>
      </c>
      <c r="CA387" s="15">
        <f t="shared" ref="CA387:CA450" si="234">IF($CB387=5,0,1)</f>
        <v>0</v>
      </c>
      <c r="CB387" s="15">
        <v>5</v>
      </c>
      <c r="CC387" s="15" t="s">
        <v>1008</v>
      </c>
      <c r="CD387" s="15" t="s">
        <v>1008</v>
      </c>
      <c r="CE387" s="15" t="s">
        <v>1007</v>
      </c>
      <c r="CH387" s="15" t="s">
        <v>1007</v>
      </c>
      <c r="CK387" s="15" t="s">
        <v>1007</v>
      </c>
      <c r="CL387" s="15" t="s">
        <v>1007</v>
      </c>
      <c r="CN387" s="15" t="s">
        <v>1007</v>
      </c>
      <c r="CP387" s="15" t="s">
        <v>1007</v>
      </c>
      <c r="CR387" s="15" t="s">
        <v>1007</v>
      </c>
      <c r="CZ387" s="15">
        <v>3</v>
      </c>
      <c r="DA387" s="15">
        <v>2</v>
      </c>
      <c r="DD387" s="15">
        <v>2</v>
      </c>
      <c r="DE387" s="15">
        <v>1</v>
      </c>
      <c r="DF387" s="15">
        <v>1</v>
      </c>
      <c r="DG387" s="15">
        <v>1</v>
      </c>
      <c r="DL387" s="27">
        <v>3.8</v>
      </c>
      <c r="DM387" s="27">
        <v>3</v>
      </c>
      <c r="DN387" s="27">
        <v>2.75</v>
      </c>
      <c r="DO387" s="27">
        <v>4.2</v>
      </c>
      <c r="DP387" s="27">
        <v>3.6666666666666665</v>
      </c>
      <c r="DQ387" s="27">
        <v>3.25</v>
      </c>
      <c r="DR387" s="27">
        <f t="shared" si="213"/>
        <v>3.4444444444444446</v>
      </c>
      <c r="DS387" s="15">
        <f t="shared" si="209"/>
        <v>8.6111111111110805E-2</v>
      </c>
    </row>
    <row r="388" spans="1:123" x14ac:dyDescent="0.2">
      <c r="A388" s="15">
        <v>194</v>
      </c>
      <c r="B388" s="15">
        <v>708</v>
      </c>
      <c r="C388" s="15">
        <v>1</v>
      </c>
      <c r="D388" s="15">
        <v>5</v>
      </c>
      <c r="E388" s="15">
        <f t="shared" si="214"/>
        <v>0</v>
      </c>
      <c r="F388" s="15">
        <f t="shared" si="215"/>
        <v>0</v>
      </c>
      <c r="G388" s="15">
        <f t="shared" si="216"/>
        <v>1</v>
      </c>
      <c r="H388" s="15">
        <f t="shared" si="217"/>
        <v>0</v>
      </c>
      <c r="I388" s="15">
        <v>0</v>
      </c>
      <c r="J388" s="15">
        <v>53</v>
      </c>
      <c r="K388" s="15">
        <v>3</v>
      </c>
      <c r="L388" s="15">
        <f t="shared" si="218"/>
        <v>0</v>
      </c>
      <c r="M388" s="15">
        <f t="shared" si="219"/>
        <v>1</v>
      </c>
      <c r="N388" s="15">
        <f t="shared" si="220"/>
        <v>0</v>
      </c>
      <c r="O388" s="15">
        <f t="shared" si="221"/>
        <v>0</v>
      </c>
      <c r="P388" s="15">
        <f t="shared" si="222"/>
        <v>0</v>
      </c>
      <c r="Q388" s="15">
        <v>2</v>
      </c>
      <c r="R388" s="15">
        <v>2</v>
      </c>
      <c r="S388" s="15">
        <v>30</v>
      </c>
      <c r="T388" s="15">
        <v>0</v>
      </c>
      <c r="U388" s="15">
        <v>0</v>
      </c>
      <c r="V388" s="15">
        <v>1</v>
      </c>
      <c r="W388" s="15">
        <v>150000</v>
      </c>
      <c r="X388" s="15">
        <v>1</v>
      </c>
      <c r="Y388" s="15">
        <v>1</v>
      </c>
      <c r="Z388" s="15">
        <v>1</v>
      </c>
      <c r="AA388" s="15">
        <f t="shared" si="211"/>
        <v>6</v>
      </c>
      <c r="AB388" s="193">
        <f t="shared" si="205"/>
        <v>416.66666666666669</v>
      </c>
      <c r="AC388" s="15">
        <v>7</v>
      </c>
      <c r="AD388" s="15">
        <v>1</v>
      </c>
      <c r="AE388" s="15">
        <v>6</v>
      </c>
      <c r="AF388" s="15">
        <v>2500</v>
      </c>
      <c r="AG388" s="15">
        <f t="shared" si="223"/>
        <v>2500</v>
      </c>
      <c r="AH388" s="15">
        <v>30</v>
      </c>
      <c r="AI388" s="27">
        <f t="shared" si="224"/>
        <v>416.66666666666669</v>
      </c>
      <c r="AM388" s="15">
        <f t="shared" si="225"/>
        <v>0</v>
      </c>
      <c r="AP388" s="15">
        <f t="shared" si="226"/>
        <v>2500</v>
      </c>
      <c r="AQ388" s="172">
        <f t="shared" si="212"/>
        <v>416.66666666666669</v>
      </c>
      <c r="AR388" s="27">
        <f t="shared" si="227"/>
        <v>1</v>
      </c>
      <c r="AS388" s="172">
        <f t="shared" si="228"/>
        <v>416.66666666666669</v>
      </c>
      <c r="AX388" s="15">
        <f t="shared" si="206"/>
        <v>0</v>
      </c>
      <c r="BI388" s="27">
        <f t="shared" si="229"/>
        <v>0</v>
      </c>
      <c r="BJ388" s="27">
        <f t="shared" si="230"/>
        <v>0</v>
      </c>
      <c r="BR388" s="27">
        <f t="shared" si="231"/>
        <v>0</v>
      </c>
      <c r="BS388" s="27">
        <f t="shared" si="232"/>
        <v>0</v>
      </c>
      <c r="BT388" s="15">
        <v>3</v>
      </c>
      <c r="BU388" s="15">
        <v>2.6666666666666665</v>
      </c>
      <c r="BV388" s="15">
        <v>1.6666666666666667</v>
      </c>
      <c r="BW388" s="15">
        <v>1.5</v>
      </c>
      <c r="BX388" s="15">
        <v>3</v>
      </c>
      <c r="BY388" s="15">
        <f t="shared" si="233"/>
        <v>2.3666666666666663</v>
      </c>
      <c r="BZ388" s="15">
        <v>4</v>
      </c>
      <c r="CA388" s="15">
        <f t="shared" si="234"/>
        <v>1</v>
      </c>
      <c r="CB388" s="15">
        <v>1</v>
      </c>
      <c r="CC388" s="15">
        <f t="shared" ref="CC388:CC450" si="235">IF($CB388=3,1,0)</f>
        <v>0</v>
      </c>
      <c r="CD388" s="15">
        <f t="shared" ref="CD388:CD450" si="236">IF($CB388=4,1,0)</f>
        <v>0</v>
      </c>
      <c r="CE388" s="15">
        <v>1</v>
      </c>
      <c r="CF388" s="15">
        <v>3</v>
      </c>
      <c r="CG388" s="15">
        <v>1</v>
      </c>
      <c r="CH388" s="15">
        <v>2</v>
      </c>
      <c r="CI388" s="15">
        <v>1</v>
      </c>
      <c r="CJ388" s="15">
        <v>1</v>
      </c>
      <c r="CK388" s="15">
        <v>0</v>
      </c>
      <c r="CL388" s="15" t="s">
        <v>1007</v>
      </c>
      <c r="CN388" s="15" t="s">
        <v>1007</v>
      </c>
      <c r="CP388" s="15" t="s">
        <v>1007</v>
      </c>
      <c r="CR388" s="15" t="s">
        <v>1007</v>
      </c>
      <c r="CT388" s="15">
        <v>0</v>
      </c>
      <c r="CU388" s="15">
        <v>0</v>
      </c>
      <c r="CV388" s="15">
        <v>0</v>
      </c>
      <c r="CW388" s="15">
        <v>0</v>
      </c>
      <c r="CX388" s="15">
        <v>1</v>
      </c>
      <c r="CY388" s="15">
        <v>0</v>
      </c>
      <c r="CZ388" s="15">
        <v>2</v>
      </c>
      <c r="DA388" s="15">
        <v>2</v>
      </c>
      <c r="DB388" s="15">
        <v>3</v>
      </c>
      <c r="DC388" s="15">
        <v>1</v>
      </c>
      <c r="DF388" s="15">
        <v>1</v>
      </c>
      <c r="DG388" s="15">
        <v>1</v>
      </c>
      <c r="DL388" s="15">
        <v>4</v>
      </c>
      <c r="DM388" s="15">
        <v>3.3333333333333335</v>
      </c>
      <c r="DN388" s="15">
        <v>2.75</v>
      </c>
      <c r="DO388" s="15">
        <v>3.4</v>
      </c>
      <c r="DP388" s="15">
        <v>3.6666666666666665</v>
      </c>
      <c r="DQ388" s="15">
        <v>3</v>
      </c>
      <c r="DR388" s="27">
        <f t="shared" si="213"/>
        <v>3.3583333333333338</v>
      </c>
      <c r="DS388" s="15">
        <f t="shared" si="209"/>
        <v>0.16666666666666741</v>
      </c>
    </row>
    <row r="389" spans="1:123" x14ac:dyDescent="0.2">
      <c r="A389" s="15">
        <v>194</v>
      </c>
      <c r="B389" s="15">
        <v>708</v>
      </c>
      <c r="C389" s="15">
        <v>1</v>
      </c>
      <c r="D389" s="15">
        <v>5</v>
      </c>
      <c r="E389" s="15">
        <f t="shared" si="214"/>
        <v>0</v>
      </c>
      <c r="F389" s="15">
        <f t="shared" si="215"/>
        <v>0</v>
      </c>
      <c r="G389" s="15">
        <f t="shared" si="216"/>
        <v>1</v>
      </c>
      <c r="H389" s="15">
        <f t="shared" si="217"/>
        <v>0</v>
      </c>
      <c r="I389" s="15">
        <v>0</v>
      </c>
      <c r="J389" s="15">
        <v>53</v>
      </c>
      <c r="K389" s="15">
        <v>3</v>
      </c>
      <c r="L389" s="15">
        <f t="shared" si="218"/>
        <v>0</v>
      </c>
      <c r="M389" s="15">
        <f t="shared" si="219"/>
        <v>1</v>
      </c>
      <c r="N389" s="15">
        <f t="shared" si="220"/>
        <v>0</v>
      </c>
      <c r="O389" s="15">
        <f t="shared" si="221"/>
        <v>0</v>
      </c>
      <c r="P389" s="15">
        <f t="shared" si="222"/>
        <v>0</v>
      </c>
      <c r="Q389" s="15">
        <v>2</v>
      </c>
      <c r="R389" s="15">
        <v>2</v>
      </c>
      <c r="S389" s="15">
        <v>30</v>
      </c>
      <c r="T389" s="15">
        <v>0</v>
      </c>
      <c r="U389" s="15">
        <v>0</v>
      </c>
      <c r="V389" s="15">
        <v>1</v>
      </c>
      <c r="W389" s="15">
        <v>150000</v>
      </c>
      <c r="X389" s="15">
        <v>1</v>
      </c>
      <c r="Y389" s="15">
        <v>0</v>
      </c>
      <c r="Z389" s="15">
        <v>1</v>
      </c>
      <c r="AA389" s="15">
        <f t="shared" si="211"/>
        <v>6</v>
      </c>
      <c r="AB389" s="193">
        <f t="shared" ref="AB389:AB452" si="237">$AS389+$BJ389+$BS389</f>
        <v>333.33333333333331</v>
      </c>
      <c r="AC389" s="159">
        <v>7</v>
      </c>
      <c r="AD389" s="159">
        <v>1</v>
      </c>
      <c r="AE389" s="159">
        <v>6</v>
      </c>
      <c r="AF389" s="159">
        <v>2000</v>
      </c>
      <c r="AG389" s="159">
        <f t="shared" si="223"/>
        <v>2000</v>
      </c>
      <c r="AH389" s="159">
        <v>25</v>
      </c>
      <c r="AI389" s="171">
        <f t="shared" si="224"/>
        <v>333.33333333333331</v>
      </c>
      <c r="AM389" s="15">
        <f t="shared" si="225"/>
        <v>0</v>
      </c>
      <c r="AP389" s="15">
        <f t="shared" si="226"/>
        <v>2000</v>
      </c>
      <c r="AQ389" s="172">
        <f t="shared" si="212"/>
        <v>333.33333333333331</v>
      </c>
      <c r="AR389" s="27">
        <f t="shared" si="227"/>
        <v>1</v>
      </c>
      <c r="AS389" s="172">
        <f t="shared" si="228"/>
        <v>333.33333333333331</v>
      </c>
      <c r="AX389" s="15">
        <f t="shared" ref="AX389:AX452" si="238">$AW389*$AU389</f>
        <v>0</v>
      </c>
      <c r="BI389" s="27">
        <f t="shared" si="229"/>
        <v>0</v>
      </c>
      <c r="BJ389" s="27">
        <f t="shared" si="230"/>
        <v>0</v>
      </c>
      <c r="BR389" s="27">
        <f t="shared" si="231"/>
        <v>0</v>
      </c>
      <c r="BS389" s="27">
        <f t="shared" si="232"/>
        <v>0</v>
      </c>
      <c r="BT389" s="15">
        <v>3</v>
      </c>
      <c r="BU389" s="15">
        <v>2.6666666666666665</v>
      </c>
      <c r="BV389" s="15">
        <v>1.6666666666666667</v>
      </c>
      <c r="BW389" s="15">
        <v>1.5</v>
      </c>
      <c r="BX389" s="15">
        <v>3</v>
      </c>
      <c r="BY389" s="15">
        <f t="shared" si="233"/>
        <v>2.3666666666666663</v>
      </c>
      <c r="BZ389" s="15">
        <v>4</v>
      </c>
      <c r="CA389" s="15">
        <f t="shared" si="234"/>
        <v>1</v>
      </c>
      <c r="CB389" s="15">
        <v>1</v>
      </c>
      <c r="CC389" s="15">
        <f t="shared" si="235"/>
        <v>0</v>
      </c>
      <c r="CD389" s="15">
        <f t="shared" si="236"/>
        <v>0</v>
      </c>
      <c r="CE389" s="15">
        <v>1</v>
      </c>
      <c r="CF389" s="15">
        <v>3</v>
      </c>
      <c r="CG389" s="15">
        <v>1</v>
      </c>
      <c r="CH389" s="15">
        <v>2</v>
      </c>
      <c r="CI389" s="15">
        <v>1</v>
      </c>
      <c r="CJ389" s="15">
        <v>1</v>
      </c>
      <c r="CK389" s="15">
        <v>0</v>
      </c>
      <c r="CL389" s="15" t="s">
        <v>1007</v>
      </c>
      <c r="CN389" s="15" t="s">
        <v>1007</v>
      </c>
      <c r="CP389" s="15" t="s">
        <v>1007</v>
      </c>
      <c r="CR389" s="15" t="s">
        <v>1007</v>
      </c>
      <c r="CT389" s="15">
        <v>0</v>
      </c>
      <c r="CU389" s="15">
        <v>0</v>
      </c>
      <c r="CV389" s="15">
        <v>0</v>
      </c>
      <c r="CW389" s="15">
        <v>0</v>
      </c>
      <c r="CX389" s="15">
        <v>1</v>
      </c>
      <c r="CY389" s="15">
        <v>0</v>
      </c>
      <c r="CZ389" s="15">
        <v>2</v>
      </c>
      <c r="DA389" s="15">
        <v>2</v>
      </c>
      <c r="DB389" s="15">
        <v>3</v>
      </c>
      <c r="DC389" s="15">
        <v>1</v>
      </c>
      <c r="DF389" s="15">
        <v>1</v>
      </c>
      <c r="DG389" s="15">
        <v>1</v>
      </c>
      <c r="DL389" s="27">
        <v>4</v>
      </c>
      <c r="DM389" s="27">
        <v>3</v>
      </c>
      <c r="DN389" s="27">
        <v>2.75</v>
      </c>
      <c r="DO389" s="27">
        <v>3.4</v>
      </c>
      <c r="DP389" s="27">
        <v>3</v>
      </c>
      <c r="DQ389" s="27">
        <v>3</v>
      </c>
      <c r="DR389" s="27">
        <f t="shared" si="213"/>
        <v>3.1916666666666664</v>
      </c>
      <c r="DS389" s="15">
        <f t="shared" si="209"/>
        <v>1.9444444444443931E-2</v>
      </c>
    </row>
    <row r="390" spans="1:123" x14ac:dyDescent="0.2">
      <c r="A390" s="15">
        <v>195</v>
      </c>
      <c r="B390" s="15">
        <v>709</v>
      </c>
      <c r="C390" s="15">
        <v>0</v>
      </c>
      <c r="D390" s="15">
        <v>5</v>
      </c>
      <c r="E390" s="15">
        <f t="shared" si="214"/>
        <v>0</v>
      </c>
      <c r="F390" s="15">
        <f t="shared" si="215"/>
        <v>0</v>
      </c>
      <c r="G390" s="15">
        <f t="shared" si="216"/>
        <v>1</v>
      </c>
      <c r="H390" s="15">
        <f t="shared" si="217"/>
        <v>0</v>
      </c>
      <c r="I390" s="15">
        <v>1</v>
      </c>
      <c r="J390" s="15">
        <v>55</v>
      </c>
      <c r="K390" s="15">
        <v>3</v>
      </c>
      <c r="L390" s="15">
        <f t="shared" si="218"/>
        <v>0</v>
      </c>
      <c r="M390" s="15">
        <f t="shared" si="219"/>
        <v>1</v>
      </c>
      <c r="N390" s="15">
        <f t="shared" si="220"/>
        <v>0</v>
      </c>
      <c r="O390" s="15">
        <f t="shared" si="221"/>
        <v>0</v>
      </c>
      <c r="P390" s="15">
        <f t="shared" si="222"/>
        <v>0</v>
      </c>
      <c r="Q390" s="15">
        <v>2</v>
      </c>
      <c r="R390" s="15">
        <v>2</v>
      </c>
      <c r="S390" s="15">
        <v>30</v>
      </c>
      <c r="T390" s="15">
        <v>0</v>
      </c>
      <c r="U390" s="15">
        <v>0</v>
      </c>
      <c r="V390" s="15">
        <v>1</v>
      </c>
      <c r="W390" s="15">
        <v>250000</v>
      </c>
      <c r="X390" s="15">
        <v>0</v>
      </c>
      <c r="Y390" s="15">
        <v>1</v>
      </c>
      <c r="Z390" s="15">
        <v>1</v>
      </c>
      <c r="AA390" s="15">
        <f t="shared" si="211"/>
        <v>7</v>
      </c>
      <c r="AB390" s="193">
        <f t="shared" si="237"/>
        <v>571.42857142857144</v>
      </c>
      <c r="AC390" s="15">
        <v>2</v>
      </c>
      <c r="AD390" s="15">
        <v>1</v>
      </c>
      <c r="AE390" s="15">
        <v>7</v>
      </c>
      <c r="AF390" s="15">
        <v>4000</v>
      </c>
      <c r="AG390" s="15">
        <f t="shared" si="223"/>
        <v>4000</v>
      </c>
      <c r="AH390" s="15">
        <v>20</v>
      </c>
      <c r="AI390" s="27">
        <f t="shared" si="224"/>
        <v>571.42857142857144</v>
      </c>
      <c r="AM390" s="15">
        <f t="shared" si="225"/>
        <v>0</v>
      </c>
      <c r="AP390" s="15">
        <f t="shared" si="226"/>
        <v>4000</v>
      </c>
      <c r="AQ390" s="172">
        <f t="shared" si="212"/>
        <v>571.42857142857144</v>
      </c>
      <c r="AR390" s="27">
        <f t="shared" si="227"/>
        <v>1</v>
      </c>
      <c r="AS390" s="172">
        <f t="shared" si="228"/>
        <v>571.42857142857144</v>
      </c>
      <c r="AX390" s="15">
        <f t="shared" si="238"/>
        <v>0</v>
      </c>
      <c r="BI390" s="27">
        <f t="shared" si="229"/>
        <v>0</v>
      </c>
      <c r="BJ390" s="27">
        <f t="shared" si="230"/>
        <v>0</v>
      </c>
      <c r="BR390" s="27">
        <f t="shared" si="231"/>
        <v>0</v>
      </c>
      <c r="BS390" s="27">
        <f t="shared" si="232"/>
        <v>0</v>
      </c>
      <c r="BT390" s="15">
        <v>1</v>
      </c>
      <c r="BU390" s="15">
        <v>1.3333333333333333</v>
      </c>
      <c r="BV390" s="15">
        <v>1.3333333333333333</v>
      </c>
      <c r="BW390" s="15">
        <v>2</v>
      </c>
      <c r="BX390" s="15">
        <v>2</v>
      </c>
      <c r="BY390" s="15">
        <f t="shared" si="233"/>
        <v>1.5333333333333332</v>
      </c>
      <c r="BZ390" s="15">
        <v>3</v>
      </c>
      <c r="CA390" s="15">
        <f t="shared" si="234"/>
        <v>0</v>
      </c>
      <c r="CB390" s="15">
        <v>5</v>
      </c>
      <c r="CC390" s="15" t="s">
        <v>1008</v>
      </c>
      <c r="CD390" s="15" t="s">
        <v>1008</v>
      </c>
      <c r="CE390" s="15" t="s">
        <v>1007</v>
      </c>
      <c r="CH390" s="15" t="s">
        <v>1007</v>
      </c>
      <c r="CK390" s="15" t="s">
        <v>1007</v>
      </c>
      <c r="CL390" s="15" t="s">
        <v>1007</v>
      </c>
      <c r="CN390" s="15" t="s">
        <v>1007</v>
      </c>
      <c r="CP390" s="15" t="s">
        <v>1007</v>
      </c>
      <c r="CR390" s="15" t="s">
        <v>1007</v>
      </c>
      <c r="DB390" s="15">
        <v>3</v>
      </c>
      <c r="DC390" s="15">
        <v>1</v>
      </c>
      <c r="DD390" s="15">
        <v>2</v>
      </c>
      <c r="DE390" s="15">
        <v>1</v>
      </c>
      <c r="DF390" s="15">
        <v>1</v>
      </c>
      <c r="DG390" s="15">
        <v>1</v>
      </c>
      <c r="DL390" s="15">
        <v>4.4000000000000004</v>
      </c>
      <c r="DM390" s="15">
        <v>4.666666666666667</v>
      </c>
      <c r="DN390" s="15">
        <v>2</v>
      </c>
      <c r="DO390" s="15">
        <v>2.8</v>
      </c>
      <c r="DP390" s="15">
        <v>2.6666666666666665</v>
      </c>
      <c r="DQ390" s="15">
        <v>2.5</v>
      </c>
      <c r="DR390" s="27">
        <f t="shared" si="213"/>
        <v>3.1722222222222225</v>
      </c>
      <c r="DS390" s="15">
        <f t="shared" ref="DS390:DS453" si="239">$DR390-$DR391</f>
        <v>0</v>
      </c>
    </row>
    <row r="391" spans="1:123" x14ac:dyDescent="0.2">
      <c r="A391" s="15">
        <v>195</v>
      </c>
      <c r="B391" s="15">
        <v>709</v>
      </c>
      <c r="C391" s="15">
        <v>0</v>
      </c>
      <c r="D391" s="15">
        <v>5</v>
      </c>
      <c r="E391" s="15">
        <f t="shared" si="214"/>
        <v>0</v>
      </c>
      <c r="F391" s="15">
        <f t="shared" si="215"/>
        <v>0</v>
      </c>
      <c r="G391" s="15">
        <f t="shared" si="216"/>
        <v>1</v>
      </c>
      <c r="H391" s="15">
        <f t="shared" si="217"/>
        <v>0</v>
      </c>
      <c r="I391" s="15">
        <v>1</v>
      </c>
      <c r="J391" s="15">
        <v>55</v>
      </c>
      <c r="K391" s="15">
        <v>3</v>
      </c>
      <c r="L391" s="15">
        <f t="shared" si="218"/>
        <v>0</v>
      </c>
      <c r="M391" s="15">
        <f t="shared" si="219"/>
        <v>1</v>
      </c>
      <c r="N391" s="15">
        <f t="shared" si="220"/>
        <v>0</v>
      </c>
      <c r="O391" s="15">
        <f t="shared" si="221"/>
        <v>0</v>
      </c>
      <c r="P391" s="15">
        <f t="shared" si="222"/>
        <v>0</v>
      </c>
      <c r="Q391" s="15">
        <v>2</v>
      </c>
      <c r="R391" s="15">
        <v>2</v>
      </c>
      <c r="S391" s="15">
        <v>30</v>
      </c>
      <c r="T391" s="15">
        <v>0</v>
      </c>
      <c r="U391" s="15">
        <v>0</v>
      </c>
      <c r="V391" s="15">
        <v>1</v>
      </c>
      <c r="W391" s="15">
        <v>250000</v>
      </c>
      <c r="X391" s="15">
        <v>0</v>
      </c>
      <c r="Y391" s="15">
        <v>0</v>
      </c>
      <c r="Z391" s="15">
        <v>1</v>
      </c>
      <c r="AA391" s="15">
        <f t="shared" si="211"/>
        <v>7</v>
      </c>
      <c r="AB391" s="193">
        <f t="shared" si="237"/>
        <v>571.42857142857144</v>
      </c>
      <c r="AC391" s="159">
        <v>2</v>
      </c>
      <c r="AD391" s="159">
        <v>1</v>
      </c>
      <c r="AE391" s="159">
        <v>7</v>
      </c>
      <c r="AF391" s="159">
        <v>4000</v>
      </c>
      <c r="AG391" s="159">
        <f t="shared" si="223"/>
        <v>4000</v>
      </c>
      <c r="AH391" s="159">
        <v>20</v>
      </c>
      <c r="AI391" s="171">
        <f t="shared" si="224"/>
        <v>571.42857142857144</v>
      </c>
      <c r="AM391" s="15">
        <f t="shared" si="225"/>
        <v>0</v>
      </c>
      <c r="AP391" s="15">
        <f t="shared" si="226"/>
        <v>4000</v>
      </c>
      <c r="AQ391" s="172">
        <f t="shared" si="212"/>
        <v>571.42857142857144</v>
      </c>
      <c r="AR391" s="27">
        <f t="shared" si="227"/>
        <v>1</v>
      </c>
      <c r="AS391" s="172">
        <f t="shared" si="228"/>
        <v>571.42857142857144</v>
      </c>
      <c r="AX391" s="15">
        <f t="shared" si="238"/>
        <v>0</v>
      </c>
      <c r="BI391" s="27">
        <f t="shared" si="229"/>
        <v>0</v>
      </c>
      <c r="BJ391" s="27">
        <f t="shared" si="230"/>
        <v>0</v>
      </c>
      <c r="BR391" s="27">
        <f t="shared" si="231"/>
        <v>0</v>
      </c>
      <c r="BS391" s="27">
        <f t="shared" si="232"/>
        <v>0</v>
      </c>
      <c r="BT391" s="15">
        <v>1</v>
      </c>
      <c r="BU391" s="15">
        <v>1.3333333333333333</v>
      </c>
      <c r="BV391" s="15">
        <v>1.3333333333333333</v>
      </c>
      <c r="BW391" s="15">
        <v>2</v>
      </c>
      <c r="BX391" s="15">
        <v>2</v>
      </c>
      <c r="BY391" s="15">
        <f t="shared" si="233"/>
        <v>1.5333333333333332</v>
      </c>
      <c r="BZ391" s="15">
        <v>3</v>
      </c>
      <c r="CA391" s="15">
        <f t="shared" si="234"/>
        <v>0</v>
      </c>
      <c r="CB391" s="15">
        <v>5</v>
      </c>
      <c r="CC391" s="15" t="s">
        <v>1008</v>
      </c>
      <c r="CD391" s="15" t="s">
        <v>1008</v>
      </c>
      <c r="CE391" s="15" t="s">
        <v>1007</v>
      </c>
      <c r="CH391" s="15" t="s">
        <v>1007</v>
      </c>
      <c r="CK391" s="15" t="s">
        <v>1007</v>
      </c>
      <c r="CL391" s="15" t="s">
        <v>1007</v>
      </c>
      <c r="CN391" s="15" t="s">
        <v>1007</v>
      </c>
      <c r="CP391" s="15" t="s">
        <v>1007</v>
      </c>
      <c r="CR391" s="15" t="s">
        <v>1007</v>
      </c>
      <c r="DB391" s="15">
        <v>3</v>
      </c>
      <c r="DC391" s="15">
        <v>1</v>
      </c>
      <c r="DD391" s="15">
        <v>2</v>
      </c>
      <c r="DE391" s="15">
        <v>1</v>
      </c>
      <c r="DF391" s="15">
        <v>1</v>
      </c>
      <c r="DG391" s="15">
        <v>1</v>
      </c>
      <c r="DL391" s="27">
        <v>4.4000000000000004</v>
      </c>
      <c r="DM391" s="27">
        <v>4.666666666666667</v>
      </c>
      <c r="DN391" s="27">
        <v>2</v>
      </c>
      <c r="DO391" s="27">
        <v>2.8</v>
      </c>
      <c r="DP391" s="27">
        <v>2.6666666666666665</v>
      </c>
      <c r="DQ391" s="27">
        <v>2.5</v>
      </c>
      <c r="DR391" s="27">
        <f t="shared" si="213"/>
        <v>3.1722222222222225</v>
      </c>
      <c r="DS391" s="15">
        <f t="shared" si="239"/>
        <v>0.19166666666666687</v>
      </c>
    </row>
    <row r="392" spans="1:123" x14ac:dyDescent="0.2">
      <c r="A392" s="15">
        <v>196</v>
      </c>
      <c r="B392" s="15">
        <v>710</v>
      </c>
      <c r="C392" s="15">
        <v>1</v>
      </c>
      <c r="D392" s="15">
        <v>5</v>
      </c>
      <c r="E392" s="15">
        <f t="shared" si="214"/>
        <v>0</v>
      </c>
      <c r="F392" s="15">
        <f t="shared" si="215"/>
        <v>0</v>
      </c>
      <c r="G392" s="15">
        <f t="shared" si="216"/>
        <v>1</v>
      </c>
      <c r="H392" s="15">
        <f t="shared" si="217"/>
        <v>0</v>
      </c>
      <c r="I392" s="15">
        <v>0</v>
      </c>
      <c r="J392" s="15">
        <v>56</v>
      </c>
      <c r="K392" s="15">
        <v>1</v>
      </c>
      <c r="L392" s="15">
        <f t="shared" si="218"/>
        <v>0</v>
      </c>
      <c r="M392" s="15">
        <f t="shared" si="219"/>
        <v>0</v>
      </c>
      <c r="N392" s="15">
        <f t="shared" si="220"/>
        <v>0</v>
      </c>
      <c r="O392" s="15">
        <f t="shared" si="221"/>
        <v>0</v>
      </c>
      <c r="P392" s="15">
        <f t="shared" si="222"/>
        <v>0</v>
      </c>
      <c r="Q392" s="15">
        <v>2</v>
      </c>
      <c r="R392" s="15">
        <v>3</v>
      </c>
      <c r="S392" s="15">
        <v>30</v>
      </c>
      <c r="T392" s="15">
        <v>0</v>
      </c>
      <c r="U392" s="15">
        <v>0</v>
      </c>
      <c r="V392" s="15">
        <v>1</v>
      </c>
      <c r="W392" s="15">
        <v>140000</v>
      </c>
      <c r="X392" s="15">
        <v>0</v>
      </c>
      <c r="Y392" s="15">
        <v>1</v>
      </c>
      <c r="Z392" s="15">
        <v>0</v>
      </c>
      <c r="AA392" s="15">
        <f t="shared" si="211"/>
        <v>6</v>
      </c>
      <c r="AB392" s="193">
        <f t="shared" si="237"/>
        <v>800</v>
      </c>
      <c r="AC392" s="15">
        <v>7</v>
      </c>
      <c r="AD392" s="15">
        <v>1</v>
      </c>
      <c r="AE392" s="15">
        <v>3</v>
      </c>
      <c r="AF392" s="15">
        <v>1800</v>
      </c>
      <c r="AG392" s="15">
        <f t="shared" si="223"/>
        <v>1800</v>
      </c>
      <c r="AH392" s="15">
        <v>30</v>
      </c>
      <c r="AI392" s="27">
        <f t="shared" si="224"/>
        <v>600</v>
      </c>
      <c r="AM392" s="15">
        <f t="shared" si="225"/>
        <v>0</v>
      </c>
      <c r="AP392" s="15">
        <f t="shared" si="226"/>
        <v>1800</v>
      </c>
      <c r="AQ392" s="172">
        <f t="shared" si="212"/>
        <v>600</v>
      </c>
      <c r="AR392" s="27">
        <f t="shared" si="227"/>
        <v>0.5</v>
      </c>
      <c r="AS392" s="172">
        <f t="shared" si="228"/>
        <v>300</v>
      </c>
      <c r="AT392" s="15">
        <v>7</v>
      </c>
      <c r="AU392" s="15">
        <v>1</v>
      </c>
      <c r="AV392" s="15">
        <v>3</v>
      </c>
      <c r="AW392" s="15">
        <v>3000</v>
      </c>
      <c r="AX392" s="15">
        <f t="shared" si="238"/>
        <v>3000</v>
      </c>
      <c r="AY392" s="15">
        <v>25</v>
      </c>
      <c r="BG392" s="15">
        <f t="shared" ref="BG392:BG443" si="240">$AX392+$BD392</f>
        <v>3000</v>
      </c>
      <c r="BH392" s="15">
        <f t="shared" ref="BH392:BH443" si="241">$BG392/$AV392</f>
        <v>1000</v>
      </c>
      <c r="BI392" s="27">
        <f t="shared" si="229"/>
        <v>0.5</v>
      </c>
      <c r="BJ392" s="27">
        <f t="shared" si="230"/>
        <v>500</v>
      </c>
      <c r="BR392" s="27">
        <f t="shared" si="231"/>
        <v>0</v>
      </c>
      <c r="BS392" s="27">
        <f t="shared" si="232"/>
        <v>0</v>
      </c>
      <c r="BT392" s="15">
        <v>2.75</v>
      </c>
      <c r="BU392" s="15">
        <v>2</v>
      </c>
      <c r="BV392" s="15">
        <v>2.3333333333333335</v>
      </c>
      <c r="BW392" s="15">
        <v>2.5</v>
      </c>
      <c r="BX392" s="15">
        <v>2</v>
      </c>
      <c r="BY392" s="15">
        <f t="shared" si="233"/>
        <v>2.3166666666666669</v>
      </c>
      <c r="BZ392" s="15">
        <v>4</v>
      </c>
      <c r="CA392" s="15">
        <f t="shared" si="234"/>
        <v>1</v>
      </c>
      <c r="CB392" s="15">
        <v>1</v>
      </c>
      <c r="CC392" s="15">
        <f t="shared" si="235"/>
        <v>0</v>
      </c>
      <c r="CD392" s="15">
        <f t="shared" si="236"/>
        <v>0</v>
      </c>
      <c r="CE392" s="15">
        <v>1</v>
      </c>
      <c r="CF392" s="15">
        <v>4</v>
      </c>
      <c r="CG392" s="15">
        <v>1</v>
      </c>
      <c r="CH392" s="15">
        <v>3</v>
      </c>
      <c r="CI392" s="15">
        <v>1</v>
      </c>
      <c r="CJ392" s="15">
        <v>1</v>
      </c>
      <c r="CK392" s="15">
        <v>0</v>
      </c>
      <c r="CL392" s="15" t="s">
        <v>1007</v>
      </c>
      <c r="CN392" s="15" t="s">
        <v>1007</v>
      </c>
      <c r="CP392" s="15" t="s">
        <v>1007</v>
      </c>
      <c r="CR392" s="15" t="s">
        <v>1007</v>
      </c>
      <c r="CT392" s="15">
        <v>0</v>
      </c>
      <c r="CU392" s="15">
        <v>0</v>
      </c>
      <c r="CV392" s="15">
        <v>0</v>
      </c>
      <c r="CW392" s="15">
        <v>0</v>
      </c>
      <c r="CX392" s="15">
        <v>1</v>
      </c>
      <c r="CY392" s="15">
        <v>0</v>
      </c>
      <c r="CZ392" s="15">
        <v>2</v>
      </c>
      <c r="DA392" s="15">
        <v>1</v>
      </c>
      <c r="DB392" s="15">
        <v>3</v>
      </c>
      <c r="DC392" s="15">
        <v>1</v>
      </c>
      <c r="DF392" s="15">
        <v>1</v>
      </c>
      <c r="DG392" s="15">
        <v>1</v>
      </c>
      <c r="DL392" s="15">
        <v>3.4</v>
      </c>
      <c r="DM392" s="15">
        <v>3.3333333333333335</v>
      </c>
      <c r="DN392" s="15">
        <v>2</v>
      </c>
      <c r="DO392" s="15">
        <v>3.4</v>
      </c>
      <c r="DP392" s="15">
        <v>3</v>
      </c>
      <c r="DQ392" s="15">
        <v>2.75</v>
      </c>
      <c r="DR392" s="27">
        <f t="shared" si="213"/>
        <v>2.9805555555555556</v>
      </c>
      <c r="DS392" s="15">
        <f t="shared" si="239"/>
        <v>4.1666666666666963E-2</v>
      </c>
    </row>
    <row r="393" spans="1:123" x14ac:dyDescent="0.2">
      <c r="A393" s="15">
        <v>196</v>
      </c>
      <c r="B393" s="15">
        <v>710</v>
      </c>
      <c r="C393" s="15">
        <v>1</v>
      </c>
      <c r="D393" s="15">
        <v>5</v>
      </c>
      <c r="E393" s="15">
        <f t="shared" si="214"/>
        <v>0</v>
      </c>
      <c r="F393" s="15">
        <f t="shared" si="215"/>
        <v>0</v>
      </c>
      <c r="G393" s="15">
        <f t="shared" si="216"/>
        <v>1</v>
      </c>
      <c r="H393" s="15">
        <f t="shared" si="217"/>
        <v>0</v>
      </c>
      <c r="I393" s="15">
        <v>0</v>
      </c>
      <c r="J393" s="15">
        <v>56</v>
      </c>
      <c r="K393" s="15">
        <v>1</v>
      </c>
      <c r="L393" s="15">
        <f t="shared" si="218"/>
        <v>0</v>
      </c>
      <c r="M393" s="15">
        <f t="shared" si="219"/>
        <v>0</v>
      </c>
      <c r="N393" s="15">
        <f t="shared" si="220"/>
        <v>0</v>
      </c>
      <c r="O393" s="15">
        <f t="shared" si="221"/>
        <v>0</v>
      </c>
      <c r="P393" s="15">
        <f t="shared" si="222"/>
        <v>0</v>
      </c>
      <c r="Q393" s="15">
        <v>2</v>
      </c>
      <c r="R393" s="15">
        <v>3</v>
      </c>
      <c r="S393" s="15">
        <v>30</v>
      </c>
      <c r="T393" s="15">
        <v>0</v>
      </c>
      <c r="U393" s="15">
        <v>0</v>
      </c>
      <c r="V393" s="15">
        <v>1</v>
      </c>
      <c r="W393" s="15">
        <v>140000</v>
      </c>
      <c r="X393" s="15">
        <v>0</v>
      </c>
      <c r="Y393" s="15">
        <v>0</v>
      </c>
      <c r="Z393" s="15">
        <v>0</v>
      </c>
      <c r="AA393" s="15">
        <f t="shared" si="211"/>
        <v>6</v>
      </c>
      <c r="AB393" s="193">
        <f t="shared" si="237"/>
        <v>833.33333333333326</v>
      </c>
      <c r="AC393" s="159">
        <v>7</v>
      </c>
      <c r="AD393" s="159">
        <v>1</v>
      </c>
      <c r="AE393" s="159">
        <v>3</v>
      </c>
      <c r="AF393" s="159">
        <v>2000</v>
      </c>
      <c r="AG393" s="159">
        <f t="shared" si="223"/>
        <v>2000</v>
      </c>
      <c r="AH393" s="159">
        <v>25</v>
      </c>
      <c r="AI393" s="171">
        <f t="shared" si="224"/>
        <v>666.66666666666663</v>
      </c>
      <c r="AM393" s="15">
        <f t="shared" si="225"/>
        <v>0</v>
      </c>
      <c r="AP393" s="15">
        <f t="shared" si="226"/>
        <v>2000</v>
      </c>
      <c r="AQ393" s="172">
        <f t="shared" si="212"/>
        <v>666.66666666666663</v>
      </c>
      <c r="AR393" s="27">
        <f t="shared" si="227"/>
        <v>0.5</v>
      </c>
      <c r="AS393" s="172">
        <f t="shared" si="228"/>
        <v>333.33333333333331</v>
      </c>
      <c r="AT393" s="15">
        <v>7</v>
      </c>
      <c r="AU393" s="15">
        <v>1</v>
      </c>
      <c r="AV393" s="15">
        <v>3</v>
      </c>
      <c r="AW393" s="15">
        <v>3000</v>
      </c>
      <c r="AX393" s="15">
        <f t="shared" si="238"/>
        <v>3000</v>
      </c>
      <c r="AY393" s="15">
        <v>20</v>
      </c>
      <c r="BG393" s="15">
        <f t="shared" si="240"/>
        <v>3000</v>
      </c>
      <c r="BH393" s="15">
        <f t="shared" si="241"/>
        <v>1000</v>
      </c>
      <c r="BI393" s="27">
        <f t="shared" si="229"/>
        <v>0.5</v>
      </c>
      <c r="BJ393" s="27">
        <f t="shared" si="230"/>
        <v>500</v>
      </c>
      <c r="BR393" s="27">
        <f t="shared" si="231"/>
        <v>0</v>
      </c>
      <c r="BS393" s="27">
        <f t="shared" si="232"/>
        <v>0</v>
      </c>
      <c r="BT393" s="15">
        <v>2.75</v>
      </c>
      <c r="BU393" s="15">
        <v>2</v>
      </c>
      <c r="BV393" s="15">
        <v>2.3333333333333335</v>
      </c>
      <c r="BW393" s="15">
        <v>2.5</v>
      </c>
      <c r="BX393" s="15">
        <v>2</v>
      </c>
      <c r="BY393" s="15">
        <f t="shared" si="233"/>
        <v>2.3166666666666669</v>
      </c>
      <c r="BZ393" s="15">
        <v>4</v>
      </c>
      <c r="CA393" s="15">
        <f t="shared" si="234"/>
        <v>1</v>
      </c>
      <c r="CB393" s="15">
        <v>1</v>
      </c>
      <c r="CC393" s="15">
        <f t="shared" si="235"/>
        <v>0</v>
      </c>
      <c r="CD393" s="15">
        <f t="shared" si="236"/>
        <v>0</v>
      </c>
      <c r="CE393" s="15">
        <v>1</v>
      </c>
      <c r="CF393" s="15">
        <v>4</v>
      </c>
      <c r="CG393" s="15">
        <v>1</v>
      </c>
      <c r="CH393" s="15">
        <v>3</v>
      </c>
      <c r="CI393" s="15">
        <v>1</v>
      </c>
      <c r="CJ393" s="15">
        <v>1</v>
      </c>
      <c r="CK393" s="15">
        <v>0</v>
      </c>
      <c r="CL393" s="15" t="s">
        <v>1007</v>
      </c>
      <c r="CN393" s="15" t="s">
        <v>1007</v>
      </c>
      <c r="CP393" s="15" t="s">
        <v>1007</v>
      </c>
      <c r="CR393" s="15" t="s">
        <v>1007</v>
      </c>
      <c r="CT393" s="15">
        <v>0</v>
      </c>
      <c r="CU393" s="15">
        <v>0</v>
      </c>
      <c r="CV393" s="15">
        <v>0</v>
      </c>
      <c r="CW393" s="15">
        <v>0</v>
      </c>
      <c r="CX393" s="15">
        <v>1</v>
      </c>
      <c r="CY393" s="15">
        <v>0</v>
      </c>
      <c r="CZ393" s="15">
        <v>2</v>
      </c>
      <c r="DA393" s="15">
        <v>1</v>
      </c>
      <c r="DB393" s="15">
        <v>3</v>
      </c>
      <c r="DC393" s="15">
        <v>1</v>
      </c>
      <c r="DF393" s="15">
        <v>1</v>
      </c>
      <c r="DG393" s="15">
        <v>1</v>
      </c>
      <c r="DL393" s="27">
        <v>3.4</v>
      </c>
      <c r="DM393" s="27">
        <v>3.3333333333333335</v>
      </c>
      <c r="DN393" s="27">
        <v>1.75</v>
      </c>
      <c r="DO393" s="27">
        <v>3.4</v>
      </c>
      <c r="DP393" s="27">
        <v>3</v>
      </c>
      <c r="DQ393" s="27">
        <v>2.75</v>
      </c>
      <c r="DR393" s="27">
        <f t="shared" si="213"/>
        <v>2.9388888888888887</v>
      </c>
      <c r="DS393" s="15">
        <f t="shared" si="239"/>
        <v>0.13333333333333286</v>
      </c>
    </row>
    <row r="394" spans="1:123" x14ac:dyDescent="0.2">
      <c r="A394" s="15">
        <v>197</v>
      </c>
      <c r="B394" s="15">
        <v>711</v>
      </c>
      <c r="C394" s="15">
        <v>0</v>
      </c>
      <c r="D394" s="15">
        <v>5</v>
      </c>
      <c r="E394" s="15">
        <f t="shared" si="214"/>
        <v>0</v>
      </c>
      <c r="F394" s="15">
        <f t="shared" si="215"/>
        <v>0</v>
      </c>
      <c r="G394" s="15">
        <f t="shared" si="216"/>
        <v>1</v>
      </c>
      <c r="H394" s="15">
        <f t="shared" si="217"/>
        <v>0</v>
      </c>
      <c r="I394" s="15">
        <v>0</v>
      </c>
      <c r="J394" s="15">
        <v>79</v>
      </c>
      <c r="K394" s="15">
        <v>1</v>
      </c>
      <c r="L394" s="15">
        <f t="shared" si="218"/>
        <v>0</v>
      </c>
      <c r="M394" s="15">
        <f t="shared" si="219"/>
        <v>0</v>
      </c>
      <c r="N394" s="15">
        <f t="shared" si="220"/>
        <v>0</v>
      </c>
      <c r="O394" s="15">
        <f t="shared" si="221"/>
        <v>0</v>
      </c>
      <c r="P394" s="15">
        <f t="shared" si="222"/>
        <v>0</v>
      </c>
      <c r="Q394" s="15">
        <v>4</v>
      </c>
      <c r="R394" s="15">
        <v>1</v>
      </c>
      <c r="S394" s="15">
        <v>60</v>
      </c>
      <c r="T394" s="15">
        <v>0</v>
      </c>
      <c r="U394" s="15">
        <v>0</v>
      </c>
      <c r="V394" s="15">
        <v>1</v>
      </c>
      <c r="W394" s="15">
        <v>120000</v>
      </c>
      <c r="X394" s="15">
        <v>1</v>
      </c>
      <c r="Y394" s="15">
        <v>1</v>
      </c>
      <c r="Z394" s="15">
        <v>1</v>
      </c>
      <c r="AA394" s="15">
        <f t="shared" si="211"/>
        <v>18</v>
      </c>
      <c r="AB394" s="193">
        <f t="shared" si="237"/>
        <v>500</v>
      </c>
      <c r="AC394" s="15">
        <v>7</v>
      </c>
      <c r="AD394" s="15">
        <v>1</v>
      </c>
      <c r="AE394" s="15">
        <v>18</v>
      </c>
      <c r="AF394" s="15">
        <v>9000</v>
      </c>
      <c r="AG394" s="15">
        <f t="shared" si="223"/>
        <v>9000</v>
      </c>
      <c r="AH394" s="15">
        <v>40</v>
      </c>
      <c r="AI394" s="27">
        <f t="shared" si="224"/>
        <v>500</v>
      </c>
      <c r="AM394" s="15">
        <f t="shared" si="225"/>
        <v>0</v>
      </c>
      <c r="AP394" s="15">
        <f t="shared" si="226"/>
        <v>9000</v>
      </c>
      <c r="AQ394" s="172">
        <f t="shared" si="212"/>
        <v>500</v>
      </c>
      <c r="AR394" s="27">
        <f t="shared" si="227"/>
        <v>1</v>
      </c>
      <c r="AS394" s="172">
        <f t="shared" si="228"/>
        <v>500</v>
      </c>
      <c r="AX394" s="15">
        <f t="shared" si="238"/>
        <v>0</v>
      </c>
      <c r="BI394" s="27">
        <f t="shared" si="229"/>
        <v>0</v>
      </c>
      <c r="BJ394" s="27">
        <f t="shared" si="230"/>
        <v>0</v>
      </c>
      <c r="BR394" s="27">
        <f t="shared" si="231"/>
        <v>0</v>
      </c>
      <c r="BS394" s="27">
        <f t="shared" si="232"/>
        <v>0</v>
      </c>
      <c r="BT394" s="15">
        <v>2.75</v>
      </c>
      <c r="BU394" s="15">
        <v>2.6666666666666665</v>
      </c>
      <c r="BV394" s="15">
        <v>1.6666666666666667</v>
      </c>
      <c r="BW394" s="15">
        <v>3.5</v>
      </c>
      <c r="BX394" s="15">
        <v>2.5</v>
      </c>
      <c r="BY394" s="15">
        <f t="shared" si="233"/>
        <v>2.6166666666666663</v>
      </c>
      <c r="BZ394" s="15">
        <v>4</v>
      </c>
      <c r="CA394" s="15">
        <f t="shared" si="234"/>
        <v>0</v>
      </c>
      <c r="CB394" s="15">
        <v>5</v>
      </c>
      <c r="CC394" s="15" t="s">
        <v>1008</v>
      </c>
      <c r="CD394" s="15" t="s">
        <v>1008</v>
      </c>
      <c r="CE394" s="15" t="s">
        <v>1007</v>
      </c>
      <c r="CH394" s="15" t="s">
        <v>1007</v>
      </c>
      <c r="CK394" s="15" t="s">
        <v>1007</v>
      </c>
      <c r="CL394" s="15" t="s">
        <v>1007</v>
      </c>
      <c r="CN394" s="15" t="s">
        <v>1007</v>
      </c>
      <c r="CP394" s="15" t="s">
        <v>1007</v>
      </c>
      <c r="CR394" s="15" t="s">
        <v>1007</v>
      </c>
      <c r="CZ394" s="15">
        <v>2</v>
      </c>
      <c r="DA394" s="15">
        <v>2</v>
      </c>
      <c r="DD394" s="15">
        <v>3</v>
      </c>
      <c r="DE394" s="15">
        <v>1</v>
      </c>
      <c r="DF394" s="15">
        <v>1</v>
      </c>
      <c r="DG394" s="15">
        <v>1</v>
      </c>
      <c r="DL394" s="15">
        <v>3.2</v>
      </c>
      <c r="DM394" s="15">
        <v>3.6666666666666665</v>
      </c>
      <c r="DN394" s="15">
        <v>1</v>
      </c>
      <c r="DO394" s="15">
        <v>2.8</v>
      </c>
      <c r="DP394" s="15">
        <v>3.6666666666666665</v>
      </c>
      <c r="DQ394" s="15">
        <v>2.5</v>
      </c>
      <c r="DR394" s="27">
        <f t="shared" si="213"/>
        <v>2.8055555555555558</v>
      </c>
      <c r="DS394" s="15">
        <f t="shared" si="239"/>
        <v>5.5555555555555802E-2</v>
      </c>
    </row>
    <row r="395" spans="1:123" x14ac:dyDescent="0.2">
      <c r="A395" s="15">
        <v>197</v>
      </c>
      <c r="B395" s="15">
        <v>711</v>
      </c>
      <c r="C395" s="15">
        <v>0</v>
      </c>
      <c r="D395" s="15">
        <v>5</v>
      </c>
      <c r="E395" s="15">
        <f t="shared" si="214"/>
        <v>0</v>
      </c>
      <c r="F395" s="15">
        <f t="shared" si="215"/>
        <v>0</v>
      </c>
      <c r="G395" s="15">
        <f t="shared" si="216"/>
        <v>1</v>
      </c>
      <c r="H395" s="15">
        <f t="shared" si="217"/>
        <v>0</v>
      </c>
      <c r="I395" s="15">
        <v>0</v>
      </c>
      <c r="J395" s="15">
        <v>79</v>
      </c>
      <c r="K395" s="15">
        <v>1</v>
      </c>
      <c r="L395" s="15">
        <f t="shared" si="218"/>
        <v>0</v>
      </c>
      <c r="M395" s="15">
        <f t="shared" si="219"/>
        <v>0</v>
      </c>
      <c r="N395" s="15">
        <f t="shared" si="220"/>
        <v>0</v>
      </c>
      <c r="O395" s="15">
        <f t="shared" si="221"/>
        <v>0</v>
      </c>
      <c r="P395" s="15">
        <f t="shared" si="222"/>
        <v>0</v>
      </c>
      <c r="Q395" s="15">
        <v>4</v>
      </c>
      <c r="R395" s="15">
        <v>1</v>
      </c>
      <c r="S395" s="15">
        <v>60</v>
      </c>
      <c r="T395" s="15">
        <v>0</v>
      </c>
      <c r="U395" s="15">
        <v>0</v>
      </c>
      <c r="V395" s="15">
        <v>1</v>
      </c>
      <c r="W395" s="15">
        <v>120000</v>
      </c>
      <c r="X395" s="15">
        <v>1</v>
      </c>
      <c r="Y395" s="15">
        <v>0</v>
      </c>
      <c r="Z395" s="15">
        <v>1</v>
      </c>
      <c r="AA395" s="15">
        <f t="shared" si="211"/>
        <v>18</v>
      </c>
      <c r="AB395" s="193">
        <f t="shared" si="237"/>
        <v>472.22222222222223</v>
      </c>
      <c r="AC395" s="159">
        <v>7</v>
      </c>
      <c r="AD395" s="159">
        <v>1</v>
      </c>
      <c r="AE395" s="159">
        <v>18</v>
      </c>
      <c r="AF395" s="159">
        <v>8500</v>
      </c>
      <c r="AG395" s="159">
        <f t="shared" si="223"/>
        <v>8500</v>
      </c>
      <c r="AH395" s="159">
        <v>30</v>
      </c>
      <c r="AI395" s="171">
        <f t="shared" si="224"/>
        <v>472.22222222222223</v>
      </c>
      <c r="AM395" s="15">
        <f t="shared" si="225"/>
        <v>0</v>
      </c>
      <c r="AP395" s="15">
        <f t="shared" si="226"/>
        <v>8500</v>
      </c>
      <c r="AQ395" s="172">
        <f t="shared" si="212"/>
        <v>472.22222222222223</v>
      </c>
      <c r="AR395" s="27">
        <f t="shared" si="227"/>
        <v>1</v>
      </c>
      <c r="AS395" s="172">
        <f t="shared" si="228"/>
        <v>472.22222222222223</v>
      </c>
      <c r="AX395" s="15">
        <f t="shared" si="238"/>
        <v>0</v>
      </c>
      <c r="BI395" s="27">
        <f t="shared" si="229"/>
        <v>0</v>
      </c>
      <c r="BJ395" s="27">
        <f t="shared" si="230"/>
        <v>0</v>
      </c>
      <c r="BR395" s="27">
        <f t="shared" si="231"/>
        <v>0</v>
      </c>
      <c r="BS395" s="27">
        <f t="shared" si="232"/>
        <v>0</v>
      </c>
      <c r="BT395" s="15">
        <v>2.75</v>
      </c>
      <c r="BU395" s="15">
        <v>2.6666666666666665</v>
      </c>
      <c r="BV395" s="15">
        <v>1.6666666666666667</v>
      </c>
      <c r="BW395" s="15">
        <v>3.5</v>
      </c>
      <c r="BX395" s="15">
        <v>2.5</v>
      </c>
      <c r="BY395" s="15">
        <f t="shared" si="233"/>
        <v>2.6166666666666663</v>
      </c>
      <c r="BZ395" s="15">
        <v>4</v>
      </c>
      <c r="CA395" s="15">
        <f t="shared" si="234"/>
        <v>0</v>
      </c>
      <c r="CB395" s="15">
        <v>5</v>
      </c>
      <c r="CC395" s="15" t="s">
        <v>1008</v>
      </c>
      <c r="CD395" s="15" t="s">
        <v>1008</v>
      </c>
      <c r="CE395" s="15" t="s">
        <v>1007</v>
      </c>
      <c r="CH395" s="15" t="s">
        <v>1007</v>
      </c>
      <c r="CK395" s="15" t="s">
        <v>1007</v>
      </c>
      <c r="CL395" s="15" t="s">
        <v>1007</v>
      </c>
      <c r="CN395" s="15" t="s">
        <v>1007</v>
      </c>
      <c r="CP395" s="15" t="s">
        <v>1007</v>
      </c>
      <c r="CR395" s="15" t="s">
        <v>1007</v>
      </c>
      <c r="CZ395" s="15">
        <v>2</v>
      </c>
      <c r="DA395" s="15">
        <v>2</v>
      </c>
      <c r="DD395" s="15">
        <v>3</v>
      </c>
      <c r="DE395" s="15">
        <v>1</v>
      </c>
      <c r="DF395" s="15">
        <v>1</v>
      </c>
      <c r="DG395" s="15">
        <v>1</v>
      </c>
      <c r="DL395" s="27">
        <v>3.2</v>
      </c>
      <c r="DM395" s="27">
        <v>3.6666666666666665</v>
      </c>
      <c r="DN395" s="27">
        <v>1</v>
      </c>
      <c r="DO395" s="27">
        <v>2.8</v>
      </c>
      <c r="DP395" s="27">
        <v>3.3333333333333335</v>
      </c>
      <c r="DQ395" s="27">
        <v>2.5</v>
      </c>
      <c r="DR395" s="27">
        <f t="shared" si="213"/>
        <v>2.75</v>
      </c>
      <c r="DS395" s="15">
        <f t="shared" si="239"/>
        <v>-0.35555555555555562</v>
      </c>
    </row>
    <row r="396" spans="1:123" x14ac:dyDescent="0.2">
      <c r="A396" s="15">
        <v>198</v>
      </c>
      <c r="B396" s="15">
        <v>712</v>
      </c>
      <c r="C396" s="15">
        <v>0</v>
      </c>
      <c r="D396" s="15">
        <v>5</v>
      </c>
      <c r="E396" s="15">
        <f t="shared" si="214"/>
        <v>0</v>
      </c>
      <c r="F396" s="15">
        <f t="shared" si="215"/>
        <v>0</v>
      </c>
      <c r="G396" s="15">
        <f t="shared" si="216"/>
        <v>1</v>
      </c>
      <c r="H396" s="15">
        <f t="shared" si="217"/>
        <v>0</v>
      </c>
      <c r="I396" s="15">
        <v>0</v>
      </c>
      <c r="J396" s="15">
        <v>49</v>
      </c>
      <c r="K396" s="15">
        <v>6</v>
      </c>
      <c r="L396" s="15">
        <f t="shared" si="218"/>
        <v>0</v>
      </c>
      <c r="M396" s="15">
        <f t="shared" si="219"/>
        <v>0</v>
      </c>
      <c r="N396" s="15">
        <f t="shared" si="220"/>
        <v>0</v>
      </c>
      <c r="O396" s="15">
        <f t="shared" si="221"/>
        <v>0</v>
      </c>
      <c r="P396" s="15">
        <f t="shared" si="222"/>
        <v>1</v>
      </c>
      <c r="Q396" s="15">
        <v>1</v>
      </c>
      <c r="R396" s="15">
        <v>1</v>
      </c>
      <c r="S396" s="15">
        <v>12</v>
      </c>
      <c r="T396" s="15">
        <v>0</v>
      </c>
      <c r="U396" s="15">
        <v>0</v>
      </c>
      <c r="V396" s="15">
        <v>1</v>
      </c>
      <c r="W396" s="15">
        <v>400000</v>
      </c>
      <c r="X396" s="15">
        <v>0</v>
      </c>
      <c r="Y396" s="15">
        <v>1</v>
      </c>
      <c r="Z396" s="15">
        <v>1</v>
      </c>
      <c r="AA396" s="15">
        <f t="shared" si="211"/>
        <v>11</v>
      </c>
      <c r="AB396" s="193">
        <f t="shared" si="237"/>
        <v>590.90909090909088</v>
      </c>
      <c r="AC396" s="15">
        <v>2</v>
      </c>
      <c r="AD396" s="15">
        <v>1</v>
      </c>
      <c r="AE396" s="15">
        <v>11</v>
      </c>
      <c r="AF396" s="15">
        <v>6500</v>
      </c>
      <c r="AG396" s="15">
        <f t="shared" si="223"/>
        <v>6500</v>
      </c>
      <c r="AH396" s="15">
        <v>20</v>
      </c>
      <c r="AI396" s="27">
        <f t="shared" si="224"/>
        <v>590.90909090909088</v>
      </c>
      <c r="AM396" s="15">
        <f t="shared" si="225"/>
        <v>0</v>
      </c>
      <c r="AP396" s="15">
        <f t="shared" si="226"/>
        <v>6500</v>
      </c>
      <c r="AQ396" s="172">
        <f t="shared" si="212"/>
        <v>590.90909090909088</v>
      </c>
      <c r="AR396" s="27">
        <f t="shared" si="227"/>
        <v>1</v>
      </c>
      <c r="AS396" s="172">
        <f t="shared" si="228"/>
        <v>590.90909090909088</v>
      </c>
      <c r="AX396" s="15">
        <f t="shared" si="238"/>
        <v>0</v>
      </c>
      <c r="BI396" s="27">
        <f t="shared" si="229"/>
        <v>0</v>
      </c>
      <c r="BJ396" s="27">
        <f t="shared" si="230"/>
        <v>0</v>
      </c>
      <c r="BR396" s="27">
        <f t="shared" si="231"/>
        <v>0</v>
      </c>
      <c r="BS396" s="27">
        <f t="shared" si="232"/>
        <v>0</v>
      </c>
      <c r="BT396" s="15">
        <v>1</v>
      </c>
      <c r="BU396" s="15">
        <v>2.6666666666666665</v>
      </c>
      <c r="BV396" s="15">
        <v>1.6666666666666667</v>
      </c>
      <c r="BW396" s="15">
        <v>2</v>
      </c>
      <c r="BX396" s="15">
        <v>2</v>
      </c>
      <c r="BY396" s="15">
        <f t="shared" si="233"/>
        <v>1.8666666666666665</v>
      </c>
      <c r="BZ396" s="15">
        <v>3</v>
      </c>
      <c r="CA396" s="15">
        <f t="shared" si="234"/>
        <v>0</v>
      </c>
      <c r="CB396" s="15">
        <v>5</v>
      </c>
      <c r="CC396" s="15" t="s">
        <v>1008</v>
      </c>
      <c r="CD396" s="15" t="s">
        <v>1008</v>
      </c>
      <c r="CE396" s="15" t="s">
        <v>1007</v>
      </c>
      <c r="CH396" s="15" t="s">
        <v>1007</v>
      </c>
      <c r="CK396" s="15" t="s">
        <v>1007</v>
      </c>
      <c r="CL396" s="15" t="s">
        <v>1007</v>
      </c>
      <c r="CN396" s="15" t="s">
        <v>1007</v>
      </c>
      <c r="CP396" s="15" t="s">
        <v>1007</v>
      </c>
      <c r="CR396" s="15" t="s">
        <v>1007</v>
      </c>
      <c r="DB396" s="15">
        <v>3</v>
      </c>
      <c r="DC396" s="15">
        <v>1</v>
      </c>
      <c r="DD396" s="15">
        <v>2</v>
      </c>
      <c r="DE396" s="15">
        <v>1</v>
      </c>
      <c r="DF396" s="15">
        <v>1</v>
      </c>
      <c r="DG396" s="15">
        <v>2</v>
      </c>
      <c r="DL396" s="15">
        <v>4.4000000000000004</v>
      </c>
      <c r="DM396" s="15">
        <v>3.6666666666666665</v>
      </c>
      <c r="DN396" s="15">
        <v>2.5</v>
      </c>
      <c r="DO396" s="15">
        <v>3.4</v>
      </c>
      <c r="DP396" s="15">
        <v>2.6666666666666665</v>
      </c>
      <c r="DQ396" s="15">
        <v>2</v>
      </c>
      <c r="DR396" s="27">
        <f t="shared" si="213"/>
        <v>3.1055555555555556</v>
      </c>
      <c r="DS396" s="15">
        <f t="shared" si="239"/>
        <v>0</v>
      </c>
    </row>
    <row r="397" spans="1:123" x14ac:dyDescent="0.2">
      <c r="A397" s="15">
        <v>198</v>
      </c>
      <c r="B397" s="15">
        <v>712</v>
      </c>
      <c r="C397" s="15">
        <v>0</v>
      </c>
      <c r="D397" s="15">
        <v>5</v>
      </c>
      <c r="E397" s="15">
        <f t="shared" si="214"/>
        <v>0</v>
      </c>
      <c r="F397" s="15">
        <f t="shared" si="215"/>
        <v>0</v>
      </c>
      <c r="G397" s="15">
        <f t="shared" si="216"/>
        <v>1</v>
      </c>
      <c r="H397" s="15">
        <f t="shared" si="217"/>
        <v>0</v>
      </c>
      <c r="I397" s="15">
        <v>0</v>
      </c>
      <c r="J397" s="15">
        <v>49</v>
      </c>
      <c r="K397" s="15">
        <v>6</v>
      </c>
      <c r="L397" s="15">
        <f t="shared" si="218"/>
        <v>0</v>
      </c>
      <c r="M397" s="15">
        <f t="shared" si="219"/>
        <v>0</v>
      </c>
      <c r="N397" s="15">
        <f t="shared" si="220"/>
        <v>0</v>
      </c>
      <c r="O397" s="15">
        <f t="shared" si="221"/>
        <v>0</v>
      </c>
      <c r="P397" s="15">
        <f t="shared" si="222"/>
        <v>1</v>
      </c>
      <c r="Q397" s="15">
        <v>1</v>
      </c>
      <c r="R397" s="15">
        <v>1</v>
      </c>
      <c r="S397" s="15">
        <v>12</v>
      </c>
      <c r="T397" s="15">
        <v>0</v>
      </c>
      <c r="U397" s="15">
        <v>0</v>
      </c>
      <c r="V397" s="15">
        <v>1</v>
      </c>
      <c r="W397" s="15">
        <v>400000</v>
      </c>
      <c r="X397" s="15">
        <v>0</v>
      </c>
      <c r="Y397" s="15">
        <v>0</v>
      </c>
      <c r="Z397" s="15">
        <v>1</v>
      </c>
      <c r="AA397" s="15">
        <f t="shared" si="211"/>
        <v>11</v>
      </c>
      <c r="AB397" s="193">
        <f t="shared" si="237"/>
        <v>590.90909090909088</v>
      </c>
      <c r="AC397" s="159">
        <v>2</v>
      </c>
      <c r="AD397" s="159">
        <v>1</v>
      </c>
      <c r="AE397" s="159">
        <v>11</v>
      </c>
      <c r="AF397" s="159">
        <v>6500</v>
      </c>
      <c r="AG397" s="159">
        <f t="shared" si="223"/>
        <v>6500</v>
      </c>
      <c r="AH397" s="159">
        <v>20</v>
      </c>
      <c r="AI397" s="171">
        <f t="shared" si="224"/>
        <v>590.90909090909088</v>
      </c>
      <c r="AM397" s="15">
        <f t="shared" si="225"/>
        <v>0</v>
      </c>
      <c r="AP397" s="15">
        <f t="shared" si="226"/>
        <v>6500</v>
      </c>
      <c r="AQ397" s="172">
        <f t="shared" si="212"/>
        <v>590.90909090909088</v>
      </c>
      <c r="AR397" s="27">
        <f t="shared" si="227"/>
        <v>1</v>
      </c>
      <c r="AS397" s="172">
        <f t="shared" si="228"/>
        <v>590.90909090909088</v>
      </c>
      <c r="AX397" s="15">
        <f t="shared" si="238"/>
        <v>0</v>
      </c>
      <c r="BI397" s="27">
        <f t="shared" si="229"/>
        <v>0</v>
      </c>
      <c r="BJ397" s="27">
        <f t="shared" si="230"/>
        <v>0</v>
      </c>
      <c r="BR397" s="27">
        <f t="shared" si="231"/>
        <v>0</v>
      </c>
      <c r="BS397" s="27">
        <f t="shared" si="232"/>
        <v>0</v>
      </c>
      <c r="BT397" s="15">
        <v>1</v>
      </c>
      <c r="BU397" s="15">
        <v>2.6666666666666665</v>
      </c>
      <c r="BV397" s="15">
        <v>1.6666666666666667</v>
      </c>
      <c r="BW397" s="15">
        <v>2</v>
      </c>
      <c r="BX397" s="15">
        <v>2</v>
      </c>
      <c r="BY397" s="15">
        <f t="shared" si="233"/>
        <v>1.8666666666666665</v>
      </c>
      <c r="BZ397" s="15">
        <v>3</v>
      </c>
      <c r="CA397" s="15">
        <f t="shared" si="234"/>
        <v>0</v>
      </c>
      <c r="CB397" s="15">
        <v>5</v>
      </c>
      <c r="CC397" s="15" t="s">
        <v>1008</v>
      </c>
      <c r="CD397" s="15" t="s">
        <v>1008</v>
      </c>
      <c r="CE397" s="15" t="s">
        <v>1007</v>
      </c>
      <c r="CH397" s="15" t="s">
        <v>1007</v>
      </c>
      <c r="CK397" s="15" t="s">
        <v>1007</v>
      </c>
      <c r="CL397" s="15" t="s">
        <v>1007</v>
      </c>
      <c r="CN397" s="15" t="s">
        <v>1007</v>
      </c>
      <c r="CP397" s="15" t="s">
        <v>1007</v>
      </c>
      <c r="CR397" s="15" t="s">
        <v>1007</v>
      </c>
      <c r="DB397" s="15">
        <v>3</v>
      </c>
      <c r="DC397" s="15">
        <v>1</v>
      </c>
      <c r="DD397" s="15">
        <v>2</v>
      </c>
      <c r="DE397" s="15">
        <v>1</v>
      </c>
      <c r="DF397" s="15">
        <v>1</v>
      </c>
      <c r="DG397" s="15">
        <v>2</v>
      </c>
      <c r="DL397" s="27">
        <v>4.4000000000000004</v>
      </c>
      <c r="DM397" s="27">
        <v>3.6666666666666665</v>
      </c>
      <c r="DN397" s="27">
        <v>2.5</v>
      </c>
      <c r="DO397" s="27">
        <v>3.4</v>
      </c>
      <c r="DP397" s="27">
        <v>2.6666666666666665</v>
      </c>
      <c r="DQ397" s="27">
        <v>2</v>
      </c>
      <c r="DR397" s="27">
        <f t="shared" si="213"/>
        <v>3.1055555555555556</v>
      </c>
      <c r="DS397" s="15">
        <f t="shared" si="239"/>
        <v>-0.12222222222222223</v>
      </c>
    </row>
    <row r="398" spans="1:123" x14ac:dyDescent="0.2">
      <c r="A398" s="15">
        <v>199</v>
      </c>
      <c r="B398" s="15">
        <v>713</v>
      </c>
      <c r="C398" s="15">
        <v>0</v>
      </c>
      <c r="D398" s="15">
        <v>5</v>
      </c>
      <c r="E398" s="15">
        <f t="shared" si="214"/>
        <v>0</v>
      </c>
      <c r="F398" s="15">
        <f t="shared" si="215"/>
        <v>0</v>
      </c>
      <c r="G398" s="15">
        <f t="shared" si="216"/>
        <v>1</v>
      </c>
      <c r="H398" s="15">
        <f t="shared" si="217"/>
        <v>0</v>
      </c>
      <c r="I398" s="15">
        <v>1</v>
      </c>
      <c r="J398" s="15">
        <v>57</v>
      </c>
      <c r="K398" s="15">
        <v>2</v>
      </c>
      <c r="L398" s="15">
        <f t="shared" si="218"/>
        <v>1</v>
      </c>
      <c r="M398" s="15">
        <f t="shared" si="219"/>
        <v>0</v>
      </c>
      <c r="N398" s="15">
        <f t="shared" si="220"/>
        <v>0</v>
      </c>
      <c r="O398" s="15">
        <f t="shared" si="221"/>
        <v>0</v>
      </c>
      <c r="P398" s="15">
        <f t="shared" si="222"/>
        <v>0</v>
      </c>
      <c r="Q398" s="15">
        <v>2</v>
      </c>
      <c r="R398" s="15">
        <v>4</v>
      </c>
      <c r="S398" s="15">
        <v>20</v>
      </c>
      <c r="T398" s="15">
        <v>0</v>
      </c>
      <c r="U398" s="15">
        <v>0</v>
      </c>
      <c r="V398" s="15">
        <v>1</v>
      </c>
      <c r="W398" s="15">
        <v>100000</v>
      </c>
      <c r="X398" s="15">
        <v>0</v>
      </c>
      <c r="Y398" s="15">
        <v>1</v>
      </c>
      <c r="Z398" s="15">
        <v>0</v>
      </c>
      <c r="AA398" s="15">
        <f t="shared" si="211"/>
        <v>4</v>
      </c>
      <c r="AB398" s="193">
        <f t="shared" si="237"/>
        <v>375</v>
      </c>
      <c r="AC398" s="15">
        <v>7</v>
      </c>
      <c r="AD398" s="15">
        <v>1</v>
      </c>
      <c r="AE398" s="15">
        <v>2</v>
      </c>
      <c r="AF398" s="15">
        <v>1000</v>
      </c>
      <c r="AG398" s="15">
        <f t="shared" si="223"/>
        <v>1000</v>
      </c>
      <c r="AH398" s="15">
        <v>70</v>
      </c>
      <c r="AI398" s="27">
        <f t="shared" si="224"/>
        <v>500</v>
      </c>
      <c r="AM398" s="15">
        <f t="shared" si="225"/>
        <v>0</v>
      </c>
      <c r="AP398" s="15">
        <f t="shared" si="226"/>
        <v>1000</v>
      </c>
      <c r="AQ398" s="172">
        <f t="shared" si="212"/>
        <v>500</v>
      </c>
      <c r="AR398" s="27">
        <f t="shared" si="227"/>
        <v>0.5</v>
      </c>
      <c r="AS398" s="172">
        <f t="shared" si="228"/>
        <v>250</v>
      </c>
      <c r="AT398" s="15">
        <v>7</v>
      </c>
      <c r="AU398" s="15">
        <v>1</v>
      </c>
      <c r="AV398" s="15">
        <v>2</v>
      </c>
      <c r="AW398" s="15">
        <v>500</v>
      </c>
      <c r="AX398" s="15">
        <f t="shared" si="238"/>
        <v>500</v>
      </c>
      <c r="AY398" s="15">
        <v>120</v>
      </c>
      <c r="AZ398" s="15">
        <v>250</v>
      </c>
      <c r="BG398" s="15">
        <f t="shared" si="240"/>
        <v>500</v>
      </c>
      <c r="BH398" s="15">
        <f t="shared" si="241"/>
        <v>250</v>
      </c>
      <c r="BI398" s="27">
        <f t="shared" si="229"/>
        <v>0.5</v>
      </c>
      <c r="BJ398" s="27">
        <f t="shared" si="230"/>
        <v>125</v>
      </c>
      <c r="BR398" s="27">
        <f t="shared" si="231"/>
        <v>0</v>
      </c>
      <c r="BS398" s="27">
        <f t="shared" si="232"/>
        <v>0</v>
      </c>
      <c r="BT398" s="15">
        <v>2.25</v>
      </c>
      <c r="BU398" s="15">
        <v>1.6666666666666667</v>
      </c>
      <c r="BV398" s="15">
        <v>1.3333333333333333</v>
      </c>
      <c r="BW398" s="15">
        <v>2</v>
      </c>
      <c r="BX398" s="15">
        <v>3</v>
      </c>
      <c r="BY398" s="15">
        <f t="shared" si="233"/>
        <v>2.0499999999999998</v>
      </c>
      <c r="BZ398" s="15">
        <v>4</v>
      </c>
      <c r="CA398" s="15">
        <f t="shared" si="234"/>
        <v>0</v>
      </c>
      <c r="CB398" s="15">
        <v>5</v>
      </c>
      <c r="CC398" s="15" t="s">
        <v>1008</v>
      </c>
      <c r="CD398" s="15" t="s">
        <v>1008</v>
      </c>
      <c r="CE398" s="15" t="s">
        <v>1007</v>
      </c>
      <c r="CH398" s="15" t="s">
        <v>1007</v>
      </c>
      <c r="CK398" s="15" t="s">
        <v>1007</v>
      </c>
      <c r="CL398" s="15" t="s">
        <v>1007</v>
      </c>
      <c r="CN398" s="15" t="s">
        <v>1007</v>
      </c>
      <c r="CP398" s="15" t="s">
        <v>1007</v>
      </c>
      <c r="CR398" s="15" t="s">
        <v>1007</v>
      </c>
      <c r="CZ398" s="15">
        <v>3</v>
      </c>
      <c r="DA398" s="15">
        <v>2</v>
      </c>
      <c r="DB398" s="15">
        <v>2</v>
      </c>
      <c r="DC398" s="15">
        <v>1</v>
      </c>
      <c r="DF398" s="15">
        <v>1</v>
      </c>
      <c r="DG398" s="15">
        <v>2</v>
      </c>
      <c r="DL398" s="15">
        <v>3.8</v>
      </c>
      <c r="DM398" s="15">
        <v>3.3333333333333335</v>
      </c>
      <c r="DN398" s="15">
        <v>2.5</v>
      </c>
      <c r="DO398" s="15">
        <v>3.4</v>
      </c>
      <c r="DP398" s="15">
        <v>3.3333333333333335</v>
      </c>
      <c r="DQ398" s="15">
        <v>3</v>
      </c>
      <c r="DR398" s="27">
        <f t="shared" si="213"/>
        <v>3.2277777777777779</v>
      </c>
      <c r="DS398" s="15">
        <f t="shared" si="239"/>
        <v>0</v>
      </c>
    </row>
    <row r="399" spans="1:123" x14ac:dyDescent="0.2">
      <c r="A399" s="15">
        <v>199</v>
      </c>
      <c r="B399" s="15">
        <v>713</v>
      </c>
      <c r="C399" s="15">
        <v>0</v>
      </c>
      <c r="D399" s="15">
        <v>5</v>
      </c>
      <c r="E399" s="15">
        <f t="shared" si="214"/>
        <v>0</v>
      </c>
      <c r="F399" s="15">
        <f t="shared" si="215"/>
        <v>0</v>
      </c>
      <c r="G399" s="15">
        <f t="shared" si="216"/>
        <v>1</v>
      </c>
      <c r="H399" s="15">
        <f t="shared" si="217"/>
        <v>0</v>
      </c>
      <c r="I399" s="15">
        <v>1</v>
      </c>
      <c r="J399" s="15">
        <v>57</v>
      </c>
      <c r="K399" s="15">
        <v>2</v>
      </c>
      <c r="L399" s="15">
        <f t="shared" si="218"/>
        <v>1</v>
      </c>
      <c r="M399" s="15">
        <f t="shared" si="219"/>
        <v>0</v>
      </c>
      <c r="N399" s="15">
        <f t="shared" si="220"/>
        <v>0</v>
      </c>
      <c r="O399" s="15">
        <f t="shared" si="221"/>
        <v>0</v>
      </c>
      <c r="P399" s="15">
        <f t="shared" si="222"/>
        <v>0</v>
      </c>
      <c r="Q399" s="15">
        <v>2</v>
      </c>
      <c r="R399" s="15">
        <v>4</v>
      </c>
      <c r="S399" s="15">
        <v>20</v>
      </c>
      <c r="T399" s="15">
        <v>0</v>
      </c>
      <c r="U399" s="15">
        <v>0</v>
      </c>
      <c r="V399" s="15">
        <v>1</v>
      </c>
      <c r="W399" s="15">
        <v>100000</v>
      </c>
      <c r="X399" s="15">
        <v>0</v>
      </c>
      <c r="Y399" s="15">
        <v>0</v>
      </c>
      <c r="Z399" s="15">
        <v>0</v>
      </c>
      <c r="AA399" s="15">
        <f t="shared" si="211"/>
        <v>4</v>
      </c>
      <c r="AB399" s="193">
        <f t="shared" si="237"/>
        <v>475</v>
      </c>
      <c r="AC399" s="159">
        <v>7</v>
      </c>
      <c r="AD399" s="159">
        <v>1</v>
      </c>
      <c r="AE399" s="159">
        <v>2</v>
      </c>
      <c r="AF399" s="159">
        <v>1200</v>
      </c>
      <c r="AG399" s="159">
        <f t="shared" si="223"/>
        <v>1200</v>
      </c>
      <c r="AH399" s="159">
        <v>60</v>
      </c>
      <c r="AI399" s="171">
        <f t="shared" si="224"/>
        <v>600</v>
      </c>
      <c r="AM399" s="15">
        <f t="shared" si="225"/>
        <v>0</v>
      </c>
      <c r="AP399" s="15">
        <f t="shared" si="226"/>
        <v>1200</v>
      </c>
      <c r="AQ399" s="172">
        <f t="shared" si="212"/>
        <v>600</v>
      </c>
      <c r="AR399" s="27">
        <f t="shared" si="227"/>
        <v>0.5</v>
      </c>
      <c r="AS399" s="172">
        <f t="shared" si="228"/>
        <v>300</v>
      </c>
      <c r="AT399" s="15">
        <v>7</v>
      </c>
      <c r="AU399" s="15">
        <v>1</v>
      </c>
      <c r="AV399" s="15">
        <v>2</v>
      </c>
      <c r="AW399" s="15">
        <v>700</v>
      </c>
      <c r="AX399" s="15">
        <f t="shared" si="238"/>
        <v>700</v>
      </c>
      <c r="AY399" s="15">
        <v>120</v>
      </c>
      <c r="BG399" s="15">
        <f t="shared" si="240"/>
        <v>700</v>
      </c>
      <c r="BH399" s="15">
        <f t="shared" si="241"/>
        <v>350</v>
      </c>
      <c r="BI399" s="27">
        <f t="shared" si="229"/>
        <v>0.5</v>
      </c>
      <c r="BJ399" s="27">
        <f t="shared" si="230"/>
        <v>175</v>
      </c>
      <c r="BR399" s="27">
        <f t="shared" si="231"/>
        <v>0</v>
      </c>
      <c r="BS399" s="27">
        <f t="shared" si="232"/>
        <v>0</v>
      </c>
      <c r="BT399" s="15">
        <v>2.25</v>
      </c>
      <c r="BU399" s="15">
        <v>1.6666666666666667</v>
      </c>
      <c r="BV399" s="15">
        <v>1.3333333333333333</v>
      </c>
      <c r="BW399" s="15">
        <v>2</v>
      </c>
      <c r="BX399" s="15">
        <v>3</v>
      </c>
      <c r="BY399" s="15">
        <f t="shared" si="233"/>
        <v>2.0499999999999998</v>
      </c>
      <c r="BZ399" s="15">
        <v>4</v>
      </c>
      <c r="CA399" s="15">
        <f t="shared" si="234"/>
        <v>0</v>
      </c>
      <c r="CB399" s="15">
        <v>5</v>
      </c>
      <c r="CC399" s="15" t="s">
        <v>1008</v>
      </c>
      <c r="CD399" s="15" t="s">
        <v>1008</v>
      </c>
      <c r="CE399" s="15" t="s">
        <v>1007</v>
      </c>
      <c r="CH399" s="15" t="s">
        <v>1007</v>
      </c>
      <c r="CK399" s="15" t="s">
        <v>1007</v>
      </c>
      <c r="CL399" s="15" t="s">
        <v>1007</v>
      </c>
      <c r="CN399" s="15" t="s">
        <v>1007</v>
      </c>
      <c r="CP399" s="15" t="s">
        <v>1007</v>
      </c>
      <c r="CR399" s="15" t="s">
        <v>1007</v>
      </c>
      <c r="CZ399" s="15">
        <v>3</v>
      </c>
      <c r="DA399" s="15">
        <v>2</v>
      </c>
      <c r="DB399" s="15">
        <v>2</v>
      </c>
      <c r="DC399" s="15">
        <v>1</v>
      </c>
      <c r="DF399" s="15">
        <v>1</v>
      </c>
      <c r="DG399" s="15">
        <v>2</v>
      </c>
      <c r="DL399" s="27">
        <v>3.8</v>
      </c>
      <c r="DM399" s="27">
        <v>3.3333333333333335</v>
      </c>
      <c r="DN399" s="27">
        <v>2.5</v>
      </c>
      <c r="DO399" s="27">
        <v>3.4</v>
      </c>
      <c r="DP399" s="27">
        <v>3.3333333333333335</v>
      </c>
      <c r="DQ399" s="27">
        <v>3</v>
      </c>
      <c r="DR399" s="27">
        <f t="shared" si="213"/>
        <v>3.2277777777777779</v>
      </c>
      <c r="DS399" s="15">
        <f t="shared" si="239"/>
        <v>0.18333333333333357</v>
      </c>
    </row>
    <row r="400" spans="1:123" x14ac:dyDescent="0.2">
      <c r="A400" s="15">
        <v>200</v>
      </c>
      <c r="B400" s="15">
        <v>714</v>
      </c>
      <c r="C400" s="15">
        <v>0</v>
      </c>
      <c r="D400" s="15">
        <v>5</v>
      </c>
      <c r="E400" s="15">
        <f t="shared" si="214"/>
        <v>0</v>
      </c>
      <c r="F400" s="15">
        <f t="shared" si="215"/>
        <v>0</v>
      </c>
      <c r="G400" s="15">
        <f t="shared" si="216"/>
        <v>1</v>
      </c>
      <c r="H400" s="15">
        <f t="shared" si="217"/>
        <v>0</v>
      </c>
      <c r="I400" s="15">
        <v>0</v>
      </c>
      <c r="J400" s="15">
        <v>53</v>
      </c>
      <c r="K400" s="15">
        <v>2</v>
      </c>
      <c r="L400" s="15">
        <f t="shared" si="218"/>
        <v>1</v>
      </c>
      <c r="M400" s="15">
        <f t="shared" si="219"/>
        <v>0</v>
      </c>
      <c r="N400" s="15">
        <f t="shared" si="220"/>
        <v>0</v>
      </c>
      <c r="O400" s="15">
        <f t="shared" si="221"/>
        <v>0</v>
      </c>
      <c r="P400" s="15">
        <f t="shared" si="222"/>
        <v>0</v>
      </c>
      <c r="Q400" s="15">
        <v>4</v>
      </c>
      <c r="R400" s="15">
        <v>2</v>
      </c>
      <c r="S400" s="15">
        <v>25</v>
      </c>
      <c r="T400" s="15">
        <v>0</v>
      </c>
      <c r="U400" s="15">
        <v>0</v>
      </c>
      <c r="V400" s="15">
        <v>1</v>
      </c>
      <c r="W400" s="15">
        <v>120000</v>
      </c>
      <c r="X400" s="15">
        <v>1</v>
      </c>
      <c r="Y400" s="15">
        <v>1</v>
      </c>
      <c r="Z400" s="15">
        <v>1</v>
      </c>
      <c r="AA400" s="15">
        <f t="shared" si="211"/>
        <v>8</v>
      </c>
      <c r="AB400" s="193">
        <f t="shared" si="237"/>
        <v>500</v>
      </c>
      <c r="AC400" s="15">
        <v>7</v>
      </c>
      <c r="AD400" s="15">
        <v>1</v>
      </c>
      <c r="AE400" s="15">
        <v>8</v>
      </c>
      <c r="AF400" s="15">
        <v>4000</v>
      </c>
      <c r="AG400" s="15">
        <f t="shared" si="223"/>
        <v>4000</v>
      </c>
      <c r="AH400" s="15">
        <v>30</v>
      </c>
      <c r="AI400" s="27">
        <f t="shared" si="224"/>
        <v>500</v>
      </c>
      <c r="AM400" s="15">
        <f t="shared" si="225"/>
        <v>0</v>
      </c>
      <c r="AP400" s="15">
        <f t="shared" si="226"/>
        <v>4000</v>
      </c>
      <c r="AQ400" s="172">
        <f t="shared" si="212"/>
        <v>500</v>
      </c>
      <c r="AR400" s="27">
        <f t="shared" si="227"/>
        <v>1</v>
      </c>
      <c r="AS400" s="172">
        <f t="shared" si="228"/>
        <v>500</v>
      </c>
      <c r="AX400" s="15">
        <f t="shared" si="238"/>
        <v>0</v>
      </c>
      <c r="BI400" s="27">
        <f t="shared" si="229"/>
        <v>0</v>
      </c>
      <c r="BJ400" s="27">
        <f t="shared" si="230"/>
        <v>0</v>
      </c>
      <c r="BR400" s="27">
        <f t="shared" si="231"/>
        <v>0</v>
      </c>
      <c r="BS400" s="27">
        <f t="shared" si="232"/>
        <v>0</v>
      </c>
      <c r="BT400" s="15">
        <v>3.25</v>
      </c>
      <c r="BU400" s="15">
        <v>2.3333333333333335</v>
      </c>
      <c r="BV400" s="15">
        <v>1.6666666666666667</v>
      </c>
      <c r="BW400" s="15">
        <v>2</v>
      </c>
      <c r="BX400" s="15">
        <v>3</v>
      </c>
      <c r="BY400" s="15">
        <f t="shared" si="233"/>
        <v>2.4500000000000002</v>
      </c>
      <c r="BZ400" s="15">
        <v>4</v>
      </c>
      <c r="CA400" s="15">
        <f t="shared" si="234"/>
        <v>0</v>
      </c>
      <c r="CB400" s="15">
        <v>5</v>
      </c>
      <c r="CC400" s="15" t="s">
        <v>1008</v>
      </c>
      <c r="CD400" s="15" t="s">
        <v>1008</v>
      </c>
      <c r="CE400" s="15" t="s">
        <v>1007</v>
      </c>
      <c r="CH400" s="15" t="s">
        <v>1007</v>
      </c>
      <c r="CK400" s="15" t="s">
        <v>1007</v>
      </c>
      <c r="CL400" s="15" t="s">
        <v>1007</v>
      </c>
      <c r="CN400" s="15" t="s">
        <v>1007</v>
      </c>
      <c r="CP400" s="15" t="s">
        <v>1007</v>
      </c>
      <c r="CR400" s="15" t="s">
        <v>1007</v>
      </c>
      <c r="CZ400" s="15">
        <v>3</v>
      </c>
      <c r="DA400" s="15">
        <v>2</v>
      </c>
      <c r="DB400" s="15">
        <v>2</v>
      </c>
      <c r="DC400" s="15">
        <v>1</v>
      </c>
      <c r="DF400" s="15">
        <v>1</v>
      </c>
      <c r="DG400" s="15">
        <v>2</v>
      </c>
      <c r="DL400" s="15">
        <v>3.6</v>
      </c>
      <c r="DM400" s="15">
        <v>3.3333333333333335</v>
      </c>
      <c r="DN400" s="15">
        <v>2.5</v>
      </c>
      <c r="DO400" s="15">
        <v>3</v>
      </c>
      <c r="DP400" s="15">
        <v>3.3333333333333335</v>
      </c>
      <c r="DQ400" s="15">
        <v>2.5</v>
      </c>
      <c r="DR400" s="27">
        <f t="shared" si="213"/>
        <v>3.0444444444444443</v>
      </c>
      <c r="DS400" s="15">
        <f t="shared" si="239"/>
        <v>0</v>
      </c>
    </row>
    <row r="401" spans="1:123" x14ac:dyDescent="0.2">
      <c r="A401" s="15">
        <v>200</v>
      </c>
      <c r="B401" s="15">
        <v>714</v>
      </c>
      <c r="C401" s="15">
        <v>0</v>
      </c>
      <c r="D401" s="15">
        <v>5</v>
      </c>
      <c r="E401" s="15">
        <f t="shared" si="214"/>
        <v>0</v>
      </c>
      <c r="F401" s="15">
        <f t="shared" si="215"/>
        <v>0</v>
      </c>
      <c r="G401" s="15">
        <f t="shared" si="216"/>
        <v>1</v>
      </c>
      <c r="H401" s="15">
        <f t="shared" si="217"/>
        <v>0</v>
      </c>
      <c r="I401" s="15">
        <v>0</v>
      </c>
      <c r="J401" s="15">
        <v>53</v>
      </c>
      <c r="K401" s="15">
        <v>2</v>
      </c>
      <c r="L401" s="15">
        <f t="shared" si="218"/>
        <v>1</v>
      </c>
      <c r="M401" s="15">
        <f t="shared" si="219"/>
        <v>0</v>
      </c>
      <c r="N401" s="15">
        <f t="shared" si="220"/>
        <v>0</v>
      </c>
      <c r="O401" s="15">
        <f t="shared" si="221"/>
        <v>0</v>
      </c>
      <c r="P401" s="15">
        <f t="shared" si="222"/>
        <v>0</v>
      </c>
      <c r="Q401" s="15">
        <v>4</v>
      </c>
      <c r="R401" s="15">
        <v>2</v>
      </c>
      <c r="S401" s="15">
        <v>25</v>
      </c>
      <c r="T401" s="15">
        <v>0</v>
      </c>
      <c r="U401" s="15">
        <v>0</v>
      </c>
      <c r="V401" s="15">
        <v>1</v>
      </c>
      <c r="W401" s="15">
        <v>120000</v>
      </c>
      <c r="X401" s="15">
        <v>1</v>
      </c>
      <c r="Y401" s="15">
        <v>0</v>
      </c>
      <c r="Z401" s="15">
        <v>1</v>
      </c>
      <c r="AA401" s="15">
        <f t="shared" si="211"/>
        <v>8</v>
      </c>
      <c r="AB401" s="193">
        <f t="shared" si="237"/>
        <v>625</v>
      </c>
      <c r="AC401" s="159">
        <v>7</v>
      </c>
      <c r="AD401" s="159">
        <v>1</v>
      </c>
      <c r="AE401" s="159">
        <v>8</v>
      </c>
      <c r="AF401" s="159">
        <v>5000</v>
      </c>
      <c r="AG401" s="159">
        <f t="shared" si="223"/>
        <v>5000</v>
      </c>
      <c r="AH401" s="159">
        <v>30</v>
      </c>
      <c r="AI401" s="171">
        <f t="shared" si="224"/>
        <v>625</v>
      </c>
      <c r="AM401" s="15">
        <f t="shared" si="225"/>
        <v>0</v>
      </c>
      <c r="AP401" s="15">
        <f t="shared" si="226"/>
        <v>5000</v>
      </c>
      <c r="AQ401" s="172">
        <f t="shared" si="212"/>
        <v>625</v>
      </c>
      <c r="AR401" s="27">
        <f t="shared" si="227"/>
        <v>1</v>
      </c>
      <c r="AS401" s="172">
        <f t="shared" si="228"/>
        <v>625</v>
      </c>
      <c r="AX401" s="15">
        <f t="shared" si="238"/>
        <v>0</v>
      </c>
      <c r="BI401" s="27">
        <f t="shared" si="229"/>
        <v>0</v>
      </c>
      <c r="BJ401" s="27">
        <f t="shared" si="230"/>
        <v>0</v>
      </c>
      <c r="BR401" s="27">
        <f t="shared" si="231"/>
        <v>0</v>
      </c>
      <c r="BS401" s="27">
        <f t="shared" si="232"/>
        <v>0</v>
      </c>
      <c r="BT401" s="15">
        <v>3.25</v>
      </c>
      <c r="BU401" s="15">
        <v>2.3333333333333335</v>
      </c>
      <c r="BV401" s="15">
        <v>1.6666666666666667</v>
      </c>
      <c r="BW401" s="15">
        <v>2</v>
      </c>
      <c r="BX401" s="15">
        <v>3</v>
      </c>
      <c r="BY401" s="15">
        <f t="shared" si="233"/>
        <v>2.4500000000000002</v>
      </c>
      <c r="BZ401" s="15">
        <v>4</v>
      </c>
      <c r="CA401" s="15">
        <f t="shared" si="234"/>
        <v>0</v>
      </c>
      <c r="CB401" s="15">
        <v>5</v>
      </c>
      <c r="CC401" s="15" t="s">
        <v>1008</v>
      </c>
      <c r="CD401" s="15" t="s">
        <v>1008</v>
      </c>
      <c r="CE401" s="15" t="s">
        <v>1007</v>
      </c>
      <c r="CH401" s="15" t="s">
        <v>1007</v>
      </c>
      <c r="CK401" s="15" t="s">
        <v>1007</v>
      </c>
      <c r="CL401" s="15" t="s">
        <v>1007</v>
      </c>
      <c r="CN401" s="15" t="s">
        <v>1007</v>
      </c>
      <c r="CP401" s="15" t="s">
        <v>1007</v>
      </c>
      <c r="CR401" s="15" t="s">
        <v>1007</v>
      </c>
      <c r="CZ401" s="15">
        <v>3</v>
      </c>
      <c r="DA401" s="15">
        <v>2</v>
      </c>
      <c r="DB401" s="15">
        <v>2</v>
      </c>
      <c r="DC401" s="15">
        <v>1</v>
      </c>
      <c r="DF401" s="15">
        <v>1</v>
      </c>
      <c r="DG401" s="15">
        <v>2</v>
      </c>
      <c r="DL401" s="27">
        <v>3.6</v>
      </c>
      <c r="DM401" s="27">
        <v>3.3333333333333335</v>
      </c>
      <c r="DN401" s="27">
        <v>2.5</v>
      </c>
      <c r="DO401" s="27">
        <v>3</v>
      </c>
      <c r="DP401" s="27">
        <v>3.3333333333333335</v>
      </c>
      <c r="DQ401" s="27">
        <v>2.5</v>
      </c>
      <c r="DR401" s="27">
        <f t="shared" si="213"/>
        <v>3.0444444444444443</v>
      </c>
      <c r="DS401" s="15">
        <f t="shared" si="239"/>
        <v>0.15277777777777724</v>
      </c>
    </row>
    <row r="402" spans="1:123" x14ac:dyDescent="0.2">
      <c r="A402" s="15">
        <v>201</v>
      </c>
      <c r="B402" s="15">
        <v>715</v>
      </c>
      <c r="C402" s="15">
        <v>0</v>
      </c>
      <c r="D402" s="15">
        <v>5</v>
      </c>
      <c r="E402" s="15">
        <f t="shared" si="214"/>
        <v>0</v>
      </c>
      <c r="F402" s="15">
        <f t="shared" si="215"/>
        <v>0</v>
      </c>
      <c r="G402" s="15">
        <f t="shared" si="216"/>
        <v>1</v>
      </c>
      <c r="H402" s="15">
        <f t="shared" si="217"/>
        <v>0</v>
      </c>
      <c r="I402" s="15">
        <v>0</v>
      </c>
      <c r="J402" s="15">
        <v>60</v>
      </c>
      <c r="K402" s="15">
        <v>1</v>
      </c>
      <c r="L402" s="15">
        <f t="shared" si="218"/>
        <v>0</v>
      </c>
      <c r="M402" s="15">
        <f t="shared" si="219"/>
        <v>0</v>
      </c>
      <c r="N402" s="15">
        <f t="shared" si="220"/>
        <v>0</v>
      </c>
      <c r="O402" s="15">
        <f t="shared" si="221"/>
        <v>0</v>
      </c>
      <c r="P402" s="15">
        <f t="shared" si="222"/>
        <v>0</v>
      </c>
      <c r="Q402" s="15">
        <v>4</v>
      </c>
      <c r="R402" s="15">
        <v>4</v>
      </c>
      <c r="S402" s="15">
        <v>35</v>
      </c>
      <c r="T402" s="15">
        <v>0</v>
      </c>
      <c r="U402" s="15">
        <v>0</v>
      </c>
      <c r="V402" s="15">
        <v>1</v>
      </c>
      <c r="W402" s="15">
        <v>160000</v>
      </c>
      <c r="X402" s="15">
        <v>1</v>
      </c>
      <c r="Y402" s="15">
        <v>1</v>
      </c>
      <c r="Z402" s="15">
        <v>1</v>
      </c>
      <c r="AA402" s="15">
        <f t="shared" si="211"/>
        <v>5</v>
      </c>
      <c r="AB402" s="193">
        <f t="shared" si="237"/>
        <v>340</v>
      </c>
      <c r="AC402" s="15">
        <v>7</v>
      </c>
      <c r="AD402" s="15">
        <v>1</v>
      </c>
      <c r="AE402" s="15">
        <v>5</v>
      </c>
      <c r="AF402" s="15">
        <v>1700</v>
      </c>
      <c r="AG402" s="15">
        <f t="shared" si="223"/>
        <v>1700</v>
      </c>
      <c r="AH402" s="15">
        <v>30</v>
      </c>
      <c r="AI402" s="27">
        <f t="shared" si="224"/>
        <v>340</v>
      </c>
      <c r="AM402" s="15">
        <f t="shared" si="225"/>
        <v>0</v>
      </c>
      <c r="AP402" s="15">
        <f t="shared" si="226"/>
        <v>1700</v>
      </c>
      <c r="AQ402" s="172">
        <f t="shared" si="212"/>
        <v>340</v>
      </c>
      <c r="AR402" s="27">
        <f t="shared" si="227"/>
        <v>1</v>
      </c>
      <c r="AS402" s="172">
        <f t="shared" si="228"/>
        <v>340</v>
      </c>
      <c r="AX402" s="15">
        <f t="shared" si="238"/>
        <v>0</v>
      </c>
      <c r="BI402" s="27">
        <f t="shared" si="229"/>
        <v>0</v>
      </c>
      <c r="BJ402" s="27">
        <f t="shared" si="230"/>
        <v>0</v>
      </c>
      <c r="BR402" s="27">
        <f t="shared" si="231"/>
        <v>0</v>
      </c>
      <c r="BS402" s="27">
        <f t="shared" si="232"/>
        <v>0</v>
      </c>
      <c r="BT402" s="15">
        <v>3.25</v>
      </c>
      <c r="BU402" s="15">
        <v>3</v>
      </c>
      <c r="BV402" s="15">
        <v>2.3333333333333335</v>
      </c>
      <c r="BW402" s="15">
        <v>2.5</v>
      </c>
      <c r="BX402" s="15">
        <v>3.5</v>
      </c>
      <c r="BY402" s="15">
        <f t="shared" si="233"/>
        <v>2.916666666666667</v>
      </c>
      <c r="BZ402" s="15">
        <v>4</v>
      </c>
      <c r="CA402" s="15">
        <f t="shared" si="234"/>
        <v>0</v>
      </c>
      <c r="CB402" s="15">
        <v>5</v>
      </c>
      <c r="CC402" s="15" t="s">
        <v>1008</v>
      </c>
      <c r="CD402" s="15" t="s">
        <v>1008</v>
      </c>
      <c r="CE402" s="15" t="s">
        <v>1007</v>
      </c>
      <c r="CH402" s="15" t="s">
        <v>1007</v>
      </c>
      <c r="CK402" s="15" t="s">
        <v>1007</v>
      </c>
      <c r="CL402" s="15" t="s">
        <v>1007</v>
      </c>
      <c r="CN402" s="15" t="s">
        <v>1007</v>
      </c>
      <c r="CP402" s="15" t="s">
        <v>1007</v>
      </c>
      <c r="CR402" s="15" t="s">
        <v>1007</v>
      </c>
      <c r="CZ402" s="15">
        <v>1</v>
      </c>
      <c r="DA402" s="15">
        <v>2</v>
      </c>
      <c r="DB402" s="15">
        <v>3</v>
      </c>
      <c r="DC402" s="15">
        <v>1</v>
      </c>
      <c r="DF402" s="15">
        <v>2</v>
      </c>
      <c r="DG402" s="15">
        <v>2</v>
      </c>
      <c r="DL402" s="15">
        <v>3.2</v>
      </c>
      <c r="DM402" s="15">
        <v>3</v>
      </c>
      <c r="DN402" s="15">
        <v>2.25</v>
      </c>
      <c r="DO402" s="15">
        <v>3.4</v>
      </c>
      <c r="DP402" s="15">
        <v>3</v>
      </c>
      <c r="DQ402" s="15">
        <v>2.5</v>
      </c>
      <c r="DR402" s="27">
        <f t="shared" si="213"/>
        <v>2.8916666666666671</v>
      </c>
      <c r="DS402" s="15">
        <f t="shared" si="239"/>
        <v>0</v>
      </c>
    </row>
    <row r="403" spans="1:123" x14ac:dyDescent="0.2">
      <c r="A403" s="15">
        <v>201</v>
      </c>
      <c r="B403" s="15">
        <v>715</v>
      </c>
      <c r="C403" s="15">
        <v>0</v>
      </c>
      <c r="D403" s="15">
        <v>5</v>
      </c>
      <c r="E403" s="15">
        <f t="shared" si="214"/>
        <v>0</v>
      </c>
      <c r="F403" s="15">
        <f t="shared" si="215"/>
        <v>0</v>
      </c>
      <c r="G403" s="15">
        <f t="shared" si="216"/>
        <v>1</v>
      </c>
      <c r="H403" s="15">
        <f t="shared" si="217"/>
        <v>0</v>
      </c>
      <c r="I403" s="15">
        <v>0</v>
      </c>
      <c r="J403" s="15">
        <v>60</v>
      </c>
      <c r="K403" s="15">
        <v>1</v>
      </c>
      <c r="L403" s="15">
        <f t="shared" si="218"/>
        <v>0</v>
      </c>
      <c r="M403" s="15">
        <f t="shared" si="219"/>
        <v>0</v>
      </c>
      <c r="N403" s="15">
        <f t="shared" si="220"/>
        <v>0</v>
      </c>
      <c r="O403" s="15">
        <f t="shared" si="221"/>
        <v>0</v>
      </c>
      <c r="P403" s="15">
        <f t="shared" si="222"/>
        <v>0</v>
      </c>
      <c r="Q403" s="15">
        <v>4</v>
      </c>
      <c r="R403" s="15">
        <v>4</v>
      </c>
      <c r="S403" s="15">
        <v>35</v>
      </c>
      <c r="T403" s="15">
        <v>0</v>
      </c>
      <c r="U403" s="15">
        <v>0</v>
      </c>
      <c r="V403" s="15">
        <v>1</v>
      </c>
      <c r="W403" s="15">
        <v>160000</v>
      </c>
      <c r="X403" s="15">
        <v>1</v>
      </c>
      <c r="Y403" s="15">
        <v>0</v>
      </c>
      <c r="Z403" s="15">
        <v>1</v>
      </c>
      <c r="AA403" s="15">
        <f t="shared" si="211"/>
        <v>5</v>
      </c>
      <c r="AB403" s="193">
        <f t="shared" si="237"/>
        <v>400</v>
      </c>
      <c r="AC403" s="159">
        <v>7</v>
      </c>
      <c r="AD403" s="159">
        <v>1</v>
      </c>
      <c r="AE403" s="159">
        <v>5</v>
      </c>
      <c r="AF403" s="159">
        <v>2000</v>
      </c>
      <c r="AG403" s="159">
        <f t="shared" si="223"/>
        <v>2000</v>
      </c>
      <c r="AH403" s="159">
        <v>30</v>
      </c>
      <c r="AI403" s="171">
        <f t="shared" si="224"/>
        <v>400</v>
      </c>
      <c r="AM403" s="15">
        <f t="shared" si="225"/>
        <v>0</v>
      </c>
      <c r="AP403" s="15">
        <f t="shared" si="226"/>
        <v>2000</v>
      </c>
      <c r="AQ403" s="172">
        <f t="shared" si="212"/>
        <v>400</v>
      </c>
      <c r="AR403" s="27">
        <f t="shared" si="227"/>
        <v>1</v>
      </c>
      <c r="AS403" s="172">
        <f t="shared" si="228"/>
        <v>400</v>
      </c>
      <c r="AX403" s="15">
        <f t="shared" si="238"/>
        <v>0</v>
      </c>
      <c r="BI403" s="27">
        <f t="shared" si="229"/>
        <v>0</v>
      </c>
      <c r="BJ403" s="27">
        <f t="shared" si="230"/>
        <v>0</v>
      </c>
      <c r="BR403" s="27">
        <f t="shared" si="231"/>
        <v>0</v>
      </c>
      <c r="BS403" s="27">
        <f t="shared" si="232"/>
        <v>0</v>
      </c>
      <c r="BT403" s="15">
        <v>3.25</v>
      </c>
      <c r="BU403" s="15">
        <v>3</v>
      </c>
      <c r="BV403" s="15">
        <v>2.3333333333333335</v>
      </c>
      <c r="BW403" s="15">
        <v>2.5</v>
      </c>
      <c r="BX403" s="15">
        <v>3.5</v>
      </c>
      <c r="BY403" s="15">
        <f t="shared" si="233"/>
        <v>2.916666666666667</v>
      </c>
      <c r="BZ403" s="15">
        <v>4</v>
      </c>
      <c r="CA403" s="15">
        <f t="shared" si="234"/>
        <v>0</v>
      </c>
      <c r="CB403" s="15">
        <v>5</v>
      </c>
      <c r="CC403" s="15" t="s">
        <v>1008</v>
      </c>
      <c r="CD403" s="15" t="s">
        <v>1008</v>
      </c>
      <c r="CE403" s="15" t="s">
        <v>1007</v>
      </c>
      <c r="CH403" s="15" t="s">
        <v>1007</v>
      </c>
      <c r="CK403" s="15" t="s">
        <v>1007</v>
      </c>
      <c r="CL403" s="15" t="s">
        <v>1007</v>
      </c>
      <c r="CN403" s="15" t="s">
        <v>1007</v>
      </c>
      <c r="CP403" s="15" t="s">
        <v>1007</v>
      </c>
      <c r="CR403" s="15" t="s">
        <v>1007</v>
      </c>
      <c r="CZ403" s="15">
        <v>1</v>
      </c>
      <c r="DA403" s="15">
        <v>2</v>
      </c>
      <c r="DB403" s="15">
        <v>3</v>
      </c>
      <c r="DC403" s="15">
        <v>1</v>
      </c>
      <c r="DF403" s="15">
        <v>2</v>
      </c>
      <c r="DG403" s="15">
        <v>2</v>
      </c>
      <c r="DL403" s="27">
        <v>3.2</v>
      </c>
      <c r="DM403" s="27">
        <v>3</v>
      </c>
      <c r="DN403" s="27">
        <v>2.25</v>
      </c>
      <c r="DO403" s="27">
        <v>3.4</v>
      </c>
      <c r="DP403" s="27">
        <v>3</v>
      </c>
      <c r="DQ403" s="27">
        <v>2.5</v>
      </c>
      <c r="DR403" s="27">
        <f t="shared" si="213"/>
        <v>2.8916666666666671</v>
      </c>
      <c r="DS403" s="15">
        <f t="shared" si="239"/>
        <v>-0.530555555555555</v>
      </c>
    </row>
    <row r="404" spans="1:123" x14ac:dyDescent="0.2">
      <c r="A404" s="15">
        <v>202</v>
      </c>
      <c r="B404" s="15">
        <v>716</v>
      </c>
      <c r="C404" s="15">
        <v>1</v>
      </c>
      <c r="D404" s="15">
        <v>5</v>
      </c>
      <c r="E404" s="15">
        <f t="shared" si="214"/>
        <v>0</v>
      </c>
      <c r="F404" s="15">
        <f t="shared" si="215"/>
        <v>0</v>
      </c>
      <c r="G404" s="15">
        <f t="shared" si="216"/>
        <v>1</v>
      </c>
      <c r="H404" s="15">
        <f t="shared" si="217"/>
        <v>0</v>
      </c>
      <c r="I404" s="15">
        <v>0</v>
      </c>
      <c r="J404" s="15">
        <v>63</v>
      </c>
      <c r="K404" s="15">
        <v>1</v>
      </c>
      <c r="L404" s="15">
        <f t="shared" si="218"/>
        <v>0</v>
      </c>
      <c r="M404" s="15">
        <f t="shared" si="219"/>
        <v>0</v>
      </c>
      <c r="N404" s="15">
        <f t="shared" si="220"/>
        <v>0</v>
      </c>
      <c r="O404" s="15">
        <f t="shared" si="221"/>
        <v>0</v>
      </c>
      <c r="P404" s="15">
        <f t="shared" si="222"/>
        <v>0</v>
      </c>
      <c r="Q404" s="15">
        <v>2</v>
      </c>
      <c r="R404" s="15">
        <v>4</v>
      </c>
      <c r="S404" s="15">
        <v>30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1</v>
      </c>
      <c r="Z404" s="15">
        <v>1</v>
      </c>
      <c r="AA404" s="15">
        <f t="shared" si="211"/>
        <v>3</v>
      </c>
      <c r="AB404" s="193">
        <f t="shared" si="237"/>
        <v>500</v>
      </c>
      <c r="AC404" s="15">
        <v>7</v>
      </c>
      <c r="AD404" s="15">
        <v>1</v>
      </c>
      <c r="AE404" s="15">
        <v>3</v>
      </c>
      <c r="AF404" s="15">
        <v>1500</v>
      </c>
      <c r="AG404" s="15">
        <f t="shared" si="223"/>
        <v>1500</v>
      </c>
      <c r="AH404" s="15">
        <v>30</v>
      </c>
      <c r="AI404" s="27">
        <f t="shared" si="224"/>
        <v>500</v>
      </c>
      <c r="AM404" s="15">
        <f t="shared" si="225"/>
        <v>0</v>
      </c>
      <c r="AP404" s="15">
        <f t="shared" si="226"/>
        <v>1500</v>
      </c>
      <c r="AQ404" s="172">
        <f t="shared" si="212"/>
        <v>500</v>
      </c>
      <c r="AR404" s="27">
        <f t="shared" si="227"/>
        <v>1</v>
      </c>
      <c r="AS404" s="172">
        <f t="shared" si="228"/>
        <v>500</v>
      </c>
      <c r="AX404" s="15">
        <f t="shared" si="238"/>
        <v>0</v>
      </c>
      <c r="BI404" s="27">
        <f t="shared" si="229"/>
        <v>0</v>
      </c>
      <c r="BJ404" s="27">
        <f t="shared" si="230"/>
        <v>0</v>
      </c>
      <c r="BR404" s="27">
        <f t="shared" si="231"/>
        <v>0</v>
      </c>
      <c r="BS404" s="27">
        <f t="shared" si="232"/>
        <v>0</v>
      </c>
      <c r="BT404" s="15">
        <v>3</v>
      </c>
      <c r="BU404" s="15">
        <v>2.3333333333333335</v>
      </c>
      <c r="BV404" s="15">
        <v>1.6666666666666667</v>
      </c>
      <c r="BW404" s="15">
        <v>2</v>
      </c>
      <c r="BX404" s="15">
        <v>3</v>
      </c>
      <c r="BY404" s="15">
        <f t="shared" si="233"/>
        <v>2.4</v>
      </c>
      <c r="BZ404" s="15">
        <v>3</v>
      </c>
      <c r="CA404" s="15">
        <f t="shared" si="234"/>
        <v>1</v>
      </c>
      <c r="CB404" s="15">
        <v>2</v>
      </c>
      <c r="CC404" s="15">
        <f t="shared" si="235"/>
        <v>0</v>
      </c>
      <c r="CD404" s="15">
        <f t="shared" si="236"/>
        <v>0</v>
      </c>
      <c r="CE404" s="15">
        <v>1</v>
      </c>
      <c r="CF404" s="15">
        <v>5</v>
      </c>
      <c r="CG404" s="15">
        <v>2</v>
      </c>
      <c r="CH404" s="15">
        <v>3</v>
      </c>
      <c r="CI404" s="15">
        <v>1</v>
      </c>
      <c r="CJ404" s="15">
        <v>1</v>
      </c>
      <c r="CK404" s="15">
        <v>1</v>
      </c>
      <c r="CL404" s="15">
        <v>1</v>
      </c>
      <c r="CN404" s="15">
        <v>0</v>
      </c>
      <c r="CO404" s="15">
        <v>1</v>
      </c>
      <c r="CP404" s="15">
        <v>0</v>
      </c>
      <c r="CQ404" s="15">
        <v>1</v>
      </c>
      <c r="CR404" s="15">
        <v>1</v>
      </c>
      <c r="CZ404" s="15">
        <v>3</v>
      </c>
      <c r="DA404" s="15">
        <v>2</v>
      </c>
      <c r="DB404" s="15">
        <v>2</v>
      </c>
      <c r="DC404" s="15">
        <v>2</v>
      </c>
      <c r="DF404" s="15">
        <v>1</v>
      </c>
      <c r="DG404" s="15">
        <v>2</v>
      </c>
      <c r="DL404" s="15">
        <v>3.6</v>
      </c>
      <c r="DM404" s="150">
        <v>4</v>
      </c>
      <c r="DN404" s="15">
        <v>2.75</v>
      </c>
      <c r="DO404" s="15">
        <v>3.6</v>
      </c>
      <c r="DP404" s="15">
        <v>3.3333333333333335</v>
      </c>
      <c r="DQ404" s="15">
        <v>3.25</v>
      </c>
      <c r="DR404" s="27">
        <f t="shared" si="213"/>
        <v>3.4222222222222221</v>
      </c>
      <c r="DS404" s="15">
        <f t="shared" si="239"/>
        <v>0</v>
      </c>
    </row>
    <row r="405" spans="1:123" x14ac:dyDescent="0.2">
      <c r="A405" s="15">
        <v>202</v>
      </c>
      <c r="B405" s="15">
        <v>716</v>
      </c>
      <c r="C405" s="15">
        <v>1</v>
      </c>
      <c r="D405" s="15">
        <v>5</v>
      </c>
      <c r="E405" s="15">
        <f t="shared" si="214"/>
        <v>0</v>
      </c>
      <c r="F405" s="15">
        <f t="shared" si="215"/>
        <v>0</v>
      </c>
      <c r="G405" s="15">
        <f t="shared" si="216"/>
        <v>1</v>
      </c>
      <c r="H405" s="15">
        <f t="shared" si="217"/>
        <v>0</v>
      </c>
      <c r="I405" s="15">
        <v>0</v>
      </c>
      <c r="J405" s="15">
        <v>63</v>
      </c>
      <c r="K405" s="15">
        <v>1</v>
      </c>
      <c r="L405" s="15">
        <f t="shared" si="218"/>
        <v>0</v>
      </c>
      <c r="M405" s="15">
        <f t="shared" si="219"/>
        <v>0</v>
      </c>
      <c r="N405" s="15">
        <f t="shared" si="220"/>
        <v>0</v>
      </c>
      <c r="O405" s="15">
        <f t="shared" si="221"/>
        <v>0</v>
      </c>
      <c r="P405" s="15">
        <f t="shared" si="222"/>
        <v>0</v>
      </c>
      <c r="Q405" s="15">
        <v>2</v>
      </c>
      <c r="R405" s="15">
        <v>4</v>
      </c>
      <c r="S405" s="15">
        <v>30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1</v>
      </c>
      <c r="AA405" s="15">
        <f t="shared" si="211"/>
        <v>3</v>
      </c>
      <c r="AB405" s="193">
        <f t="shared" si="237"/>
        <v>500</v>
      </c>
      <c r="AC405" s="159">
        <v>7</v>
      </c>
      <c r="AD405" s="159">
        <v>1</v>
      </c>
      <c r="AE405" s="159">
        <v>3</v>
      </c>
      <c r="AF405" s="159">
        <v>1500</v>
      </c>
      <c r="AG405" s="159">
        <f t="shared" si="223"/>
        <v>1500</v>
      </c>
      <c r="AH405" s="159">
        <v>30</v>
      </c>
      <c r="AI405" s="171">
        <f t="shared" si="224"/>
        <v>500</v>
      </c>
      <c r="AM405" s="15">
        <f t="shared" si="225"/>
        <v>0</v>
      </c>
      <c r="AP405" s="15">
        <f t="shared" si="226"/>
        <v>1500</v>
      </c>
      <c r="AQ405" s="172">
        <f t="shared" si="212"/>
        <v>500</v>
      </c>
      <c r="AR405" s="27">
        <f t="shared" si="227"/>
        <v>1</v>
      </c>
      <c r="AS405" s="172">
        <f t="shared" si="228"/>
        <v>500</v>
      </c>
      <c r="AX405" s="15">
        <f t="shared" si="238"/>
        <v>0</v>
      </c>
      <c r="BI405" s="27">
        <f t="shared" si="229"/>
        <v>0</v>
      </c>
      <c r="BJ405" s="27">
        <f t="shared" si="230"/>
        <v>0</v>
      </c>
      <c r="BR405" s="27">
        <f t="shared" si="231"/>
        <v>0</v>
      </c>
      <c r="BS405" s="27">
        <f t="shared" si="232"/>
        <v>0</v>
      </c>
      <c r="BT405" s="15">
        <v>3</v>
      </c>
      <c r="BU405" s="15">
        <v>2.3333333333333335</v>
      </c>
      <c r="BV405" s="15">
        <v>1.6666666666666667</v>
      </c>
      <c r="BW405" s="15">
        <v>2</v>
      </c>
      <c r="BX405" s="15">
        <v>3</v>
      </c>
      <c r="BY405" s="15">
        <f t="shared" si="233"/>
        <v>2.4</v>
      </c>
      <c r="BZ405" s="15">
        <v>3</v>
      </c>
      <c r="CA405" s="15">
        <f t="shared" si="234"/>
        <v>1</v>
      </c>
      <c r="CB405" s="15">
        <v>2</v>
      </c>
      <c r="CC405" s="15">
        <f t="shared" si="235"/>
        <v>0</v>
      </c>
      <c r="CD405" s="15">
        <f t="shared" si="236"/>
        <v>0</v>
      </c>
      <c r="CE405" s="15">
        <v>1</v>
      </c>
      <c r="CF405" s="15">
        <v>5</v>
      </c>
      <c r="CG405" s="15">
        <v>2</v>
      </c>
      <c r="CH405" s="15">
        <v>3</v>
      </c>
      <c r="CI405" s="15">
        <v>1</v>
      </c>
      <c r="CJ405" s="15">
        <v>1</v>
      </c>
      <c r="CK405" s="15">
        <v>1</v>
      </c>
      <c r="CL405" s="15">
        <v>1</v>
      </c>
      <c r="CN405" s="15">
        <v>0</v>
      </c>
      <c r="CO405" s="15">
        <v>1</v>
      </c>
      <c r="CP405" s="15">
        <v>0</v>
      </c>
      <c r="CQ405" s="15">
        <v>1</v>
      </c>
      <c r="CR405" s="15">
        <v>1</v>
      </c>
      <c r="CZ405" s="15">
        <v>3</v>
      </c>
      <c r="DA405" s="15">
        <v>2</v>
      </c>
      <c r="DB405" s="15">
        <v>2</v>
      </c>
      <c r="DC405" s="15">
        <v>2</v>
      </c>
      <c r="DF405" s="15">
        <v>1</v>
      </c>
      <c r="DG405" s="15">
        <v>2</v>
      </c>
      <c r="DL405" s="27">
        <v>3.6</v>
      </c>
      <c r="DM405" s="27">
        <v>4</v>
      </c>
      <c r="DN405" s="27">
        <v>2.75</v>
      </c>
      <c r="DO405" s="27">
        <v>3.6</v>
      </c>
      <c r="DP405" s="27">
        <v>3.3333333333333335</v>
      </c>
      <c r="DQ405" s="27">
        <v>3.25</v>
      </c>
      <c r="DR405" s="27">
        <f t="shared" si="213"/>
        <v>3.4222222222222221</v>
      </c>
      <c r="DS405" s="15">
        <f t="shared" si="239"/>
        <v>0.50555555555555554</v>
      </c>
    </row>
    <row r="406" spans="1:123" x14ac:dyDescent="0.2">
      <c r="A406" s="15">
        <v>203</v>
      </c>
      <c r="B406" s="15">
        <v>717</v>
      </c>
      <c r="C406" s="15">
        <v>1</v>
      </c>
      <c r="D406" s="15">
        <v>5</v>
      </c>
      <c r="E406" s="15">
        <f t="shared" si="214"/>
        <v>0</v>
      </c>
      <c r="F406" s="15">
        <f t="shared" si="215"/>
        <v>0</v>
      </c>
      <c r="G406" s="15">
        <f t="shared" si="216"/>
        <v>1</v>
      </c>
      <c r="H406" s="15">
        <f t="shared" si="217"/>
        <v>0</v>
      </c>
      <c r="I406" s="15">
        <v>0</v>
      </c>
      <c r="J406" s="15">
        <v>65</v>
      </c>
      <c r="K406" s="15">
        <v>1</v>
      </c>
      <c r="L406" s="15">
        <f t="shared" si="218"/>
        <v>0</v>
      </c>
      <c r="M406" s="15">
        <f t="shared" si="219"/>
        <v>0</v>
      </c>
      <c r="N406" s="15">
        <f t="shared" si="220"/>
        <v>0</v>
      </c>
      <c r="O406" s="15">
        <f t="shared" si="221"/>
        <v>0</v>
      </c>
      <c r="P406" s="15">
        <f t="shared" si="222"/>
        <v>0</v>
      </c>
      <c r="Q406" s="15">
        <v>2</v>
      </c>
      <c r="R406" s="15">
        <v>6</v>
      </c>
      <c r="S406" s="15">
        <v>40</v>
      </c>
      <c r="T406" s="15">
        <v>0</v>
      </c>
      <c r="U406" s="15">
        <v>1</v>
      </c>
      <c r="V406" s="15">
        <v>0</v>
      </c>
      <c r="W406" s="15">
        <v>0</v>
      </c>
      <c r="X406" s="15">
        <v>1</v>
      </c>
      <c r="Y406" s="15">
        <v>1</v>
      </c>
      <c r="Z406" s="15">
        <v>1</v>
      </c>
      <c r="AA406" s="15">
        <f t="shared" si="211"/>
        <v>3</v>
      </c>
      <c r="AB406" s="193">
        <f t="shared" si="237"/>
        <v>666.66666666666663</v>
      </c>
      <c r="AC406" s="15">
        <v>2</v>
      </c>
      <c r="AD406" s="15">
        <v>1</v>
      </c>
      <c r="AE406" s="15">
        <v>3</v>
      </c>
      <c r="AF406" s="15">
        <v>2000</v>
      </c>
      <c r="AG406" s="15">
        <f t="shared" si="223"/>
        <v>2000</v>
      </c>
      <c r="AH406" s="15">
        <v>20</v>
      </c>
      <c r="AI406" s="27">
        <f t="shared" si="224"/>
        <v>666.66666666666663</v>
      </c>
      <c r="AM406" s="15">
        <f t="shared" si="225"/>
        <v>0</v>
      </c>
      <c r="AP406" s="15">
        <f t="shared" si="226"/>
        <v>2000</v>
      </c>
      <c r="AQ406" s="172">
        <f t="shared" si="212"/>
        <v>666.66666666666663</v>
      </c>
      <c r="AR406" s="27">
        <f t="shared" si="227"/>
        <v>1</v>
      </c>
      <c r="AS406" s="172">
        <f t="shared" si="228"/>
        <v>666.66666666666663</v>
      </c>
      <c r="AX406" s="15">
        <f t="shared" si="238"/>
        <v>0</v>
      </c>
      <c r="BI406" s="27">
        <f t="shared" si="229"/>
        <v>0</v>
      </c>
      <c r="BJ406" s="27">
        <f t="shared" si="230"/>
        <v>0</v>
      </c>
      <c r="BR406" s="27">
        <f t="shared" si="231"/>
        <v>0</v>
      </c>
      <c r="BS406" s="27">
        <f t="shared" si="232"/>
        <v>0</v>
      </c>
      <c r="BT406" s="15">
        <v>1</v>
      </c>
      <c r="BU406" s="15">
        <v>2</v>
      </c>
      <c r="BV406" s="15">
        <v>1.6666666666666667</v>
      </c>
      <c r="BW406" s="15">
        <v>2.5</v>
      </c>
      <c r="BX406" s="15">
        <v>3</v>
      </c>
      <c r="BY406" s="15">
        <f t="shared" si="233"/>
        <v>2.0333333333333337</v>
      </c>
      <c r="BZ406" s="15">
        <v>3</v>
      </c>
      <c r="CA406" s="15">
        <f t="shared" si="234"/>
        <v>1</v>
      </c>
      <c r="CB406" s="15">
        <v>1</v>
      </c>
      <c r="CC406" s="15">
        <f t="shared" si="235"/>
        <v>0</v>
      </c>
      <c r="CD406" s="15">
        <f t="shared" si="236"/>
        <v>0</v>
      </c>
      <c r="CE406" s="15">
        <v>2</v>
      </c>
      <c r="CF406" s="15">
        <v>4</v>
      </c>
      <c r="CG406" s="15">
        <v>1</v>
      </c>
      <c r="CH406" s="15">
        <v>4</v>
      </c>
      <c r="CI406" s="15">
        <v>2</v>
      </c>
      <c r="CJ406" s="15">
        <v>1</v>
      </c>
      <c r="CK406" s="15">
        <v>1</v>
      </c>
      <c r="CL406" s="15">
        <v>0</v>
      </c>
      <c r="CM406" s="15">
        <v>1</v>
      </c>
      <c r="CN406" s="15">
        <v>1</v>
      </c>
      <c r="CP406" s="15">
        <v>0</v>
      </c>
      <c r="CQ406" s="15">
        <v>1</v>
      </c>
      <c r="CR406" s="15">
        <v>0</v>
      </c>
      <c r="DB406" s="15">
        <v>3</v>
      </c>
      <c r="DC406" s="15">
        <v>2</v>
      </c>
      <c r="DD406" s="15">
        <v>2</v>
      </c>
      <c r="DE406" s="15">
        <v>1</v>
      </c>
      <c r="DF406" s="15">
        <v>1</v>
      </c>
      <c r="DG406" s="15">
        <v>1</v>
      </c>
      <c r="DL406" s="15">
        <v>4</v>
      </c>
      <c r="DM406" s="15">
        <v>3.6666666666666665</v>
      </c>
      <c r="DN406" s="15">
        <v>2.5</v>
      </c>
      <c r="DO406" s="15">
        <v>3</v>
      </c>
      <c r="DP406" s="15">
        <v>2.3333333333333335</v>
      </c>
      <c r="DQ406" s="15">
        <v>2</v>
      </c>
      <c r="DR406" s="27">
        <f t="shared" si="213"/>
        <v>2.9166666666666665</v>
      </c>
      <c r="DS406" s="15">
        <f t="shared" si="239"/>
        <v>0</v>
      </c>
    </row>
    <row r="407" spans="1:123" x14ac:dyDescent="0.2">
      <c r="A407" s="15">
        <v>203</v>
      </c>
      <c r="B407" s="15">
        <v>717</v>
      </c>
      <c r="C407" s="15">
        <v>1</v>
      </c>
      <c r="D407" s="15">
        <v>5</v>
      </c>
      <c r="E407" s="15">
        <f t="shared" si="214"/>
        <v>0</v>
      </c>
      <c r="F407" s="15">
        <f t="shared" si="215"/>
        <v>0</v>
      </c>
      <c r="G407" s="15">
        <f t="shared" si="216"/>
        <v>1</v>
      </c>
      <c r="H407" s="15">
        <f t="shared" si="217"/>
        <v>0</v>
      </c>
      <c r="I407" s="15">
        <v>0</v>
      </c>
      <c r="J407" s="15">
        <v>65</v>
      </c>
      <c r="K407" s="15">
        <v>1</v>
      </c>
      <c r="L407" s="15">
        <f t="shared" si="218"/>
        <v>0</v>
      </c>
      <c r="M407" s="15">
        <f t="shared" si="219"/>
        <v>0</v>
      </c>
      <c r="N407" s="15">
        <f t="shared" si="220"/>
        <v>0</v>
      </c>
      <c r="O407" s="15">
        <f t="shared" si="221"/>
        <v>0</v>
      </c>
      <c r="P407" s="15">
        <f t="shared" si="222"/>
        <v>0</v>
      </c>
      <c r="Q407" s="15">
        <v>2</v>
      </c>
      <c r="R407" s="15">
        <v>6</v>
      </c>
      <c r="S407" s="15">
        <v>40</v>
      </c>
      <c r="T407" s="15">
        <v>0</v>
      </c>
      <c r="U407" s="15">
        <v>1</v>
      </c>
      <c r="V407" s="15">
        <v>0</v>
      </c>
      <c r="W407" s="15">
        <v>0</v>
      </c>
      <c r="X407" s="15">
        <v>1</v>
      </c>
      <c r="Y407" s="15">
        <v>0</v>
      </c>
      <c r="Z407" s="15">
        <v>1</v>
      </c>
      <c r="AA407" s="15">
        <f t="shared" si="211"/>
        <v>3</v>
      </c>
      <c r="AB407" s="193">
        <f t="shared" si="237"/>
        <v>666.66666666666663</v>
      </c>
      <c r="AC407" s="159">
        <v>2</v>
      </c>
      <c r="AD407" s="159">
        <v>1</v>
      </c>
      <c r="AE407" s="159">
        <v>3</v>
      </c>
      <c r="AF407" s="159">
        <v>2000</v>
      </c>
      <c r="AG407" s="159">
        <f t="shared" si="223"/>
        <v>2000</v>
      </c>
      <c r="AH407" s="159">
        <v>20</v>
      </c>
      <c r="AI407" s="171">
        <f t="shared" si="224"/>
        <v>666.66666666666663</v>
      </c>
      <c r="AM407" s="15">
        <f t="shared" si="225"/>
        <v>0</v>
      </c>
      <c r="AP407" s="15">
        <f t="shared" si="226"/>
        <v>2000</v>
      </c>
      <c r="AQ407" s="172">
        <f t="shared" si="212"/>
        <v>666.66666666666663</v>
      </c>
      <c r="AR407" s="27">
        <f t="shared" si="227"/>
        <v>1</v>
      </c>
      <c r="AS407" s="172">
        <f t="shared" si="228"/>
        <v>666.66666666666663</v>
      </c>
      <c r="AX407" s="15">
        <f t="shared" si="238"/>
        <v>0</v>
      </c>
      <c r="BI407" s="27">
        <f t="shared" si="229"/>
        <v>0</v>
      </c>
      <c r="BJ407" s="27">
        <f t="shared" si="230"/>
        <v>0</v>
      </c>
      <c r="BR407" s="27">
        <f t="shared" si="231"/>
        <v>0</v>
      </c>
      <c r="BS407" s="27">
        <f t="shared" si="232"/>
        <v>0</v>
      </c>
      <c r="BT407" s="15">
        <v>1</v>
      </c>
      <c r="BU407" s="15">
        <v>2</v>
      </c>
      <c r="BV407" s="15">
        <v>1.6666666666666667</v>
      </c>
      <c r="BW407" s="15">
        <v>2.5</v>
      </c>
      <c r="BX407" s="15">
        <v>3</v>
      </c>
      <c r="BY407" s="15">
        <f t="shared" si="233"/>
        <v>2.0333333333333337</v>
      </c>
      <c r="BZ407" s="15">
        <v>3</v>
      </c>
      <c r="CA407" s="15">
        <f t="shared" si="234"/>
        <v>1</v>
      </c>
      <c r="CB407" s="15">
        <v>1</v>
      </c>
      <c r="CC407" s="15">
        <f t="shared" si="235"/>
        <v>0</v>
      </c>
      <c r="CD407" s="15">
        <f t="shared" si="236"/>
        <v>0</v>
      </c>
      <c r="CE407" s="15">
        <v>2</v>
      </c>
      <c r="CF407" s="15">
        <v>4</v>
      </c>
      <c r="CG407" s="15">
        <v>1</v>
      </c>
      <c r="CH407" s="15">
        <v>4</v>
      </c>
      <c r="CI407" s="15">
        <v>2</v>
      </c>
      <c r="CJ407" s="15">
        <v>1</v>
      </c>
      <c r="CK407" s="15">
        <v>1</v>
      </c>
      <c r="CL407" s="15">
        <v>0</v>
      </c>
      <c r="CM407" s="15">
        <v>1</v>
      </c>
      <c r="CN407" s="15">
        <v>1</v>
      </c>
      <c r="CP407" s="15">
        <v>0</v>
      </c>
      <c r="CQ407" s="15">
        <v>1</v>
      </c>
      <c r="CR407" s="15">
        <v>0</v>
      </c>
      <c r="DB407" s="15">
        <v>3</v>
      </c>
      <c r="DC407" s="15">
        <v>2</v>
      </c>
      <c r="DD407" s="15">
        <v>2</v>
      </c>
      <c r="DE407" s="15">
        <v>1</v>
      </c>
      <c r="DF407" s="15">
        <v>1</v>
      </c>
      <c r="DG407" s="15">
        <v>1</v>
      </c>
      <c r="DL407" s="27">
        <v>4</v>
      </c>
      <c r="DM407" s="27">
        <v>3.6666666666666665</v>
      </c>
      <c r="DN407" s="27">
        <v>2.5</v>
      </c>
      <c r="DO407" s="27">
        <v>3</v>
      </c>
      <c r="DP407" s="27">
        <v>2.3333333333333335</v>
      </c>
      <c r="DQ407" s="27">
        <v>2</v>
      </c>
      <c r="DR407" s="27">
        <f t="shared" si="213"/>
        <v>2.9166666666666665</v>
      </c>
      <c r="DS407" s="15">
        <f t="shared" si="239"/>
        <v>-0.84444444444444455</v>
      </c>
    </row>
    <row r="408" spans="1:123" x14ac:dyDescent="0.2">
      <c r="A408" s="15">
        <v>204</v>
      </c>
      <c r="B408" s="15">
        <v>741</v>
      </c>
      <c r="C408" s="15">
        <v>0</v>
      </c>
      <c r="D408" s="15">
        <v>1</v>
      </c>
      <c r="E408" s="15">
        <f t="shared" si="214"/>
        <v>0</v>
      </c>
      <c r="F408" s="15">
        <f t="shared" si="215"/>
        <v>0</v>
      </c>
      <c r="G408" s="15">
        <f t="shared" si="216"/>
        <v>0</v>
      </c>
      <c r="H408" s="15">
        <f t="shared" si="217"/>
        <v>0</v>
      </c>
      <c r="I408" s="15">
        <v>1</v>
      </c>
      <c r="J408" s="15">
        <v>31</v>
      </c>
      <c r="K408" s="15">
        <v>2</v>
      </c>
      <c r="L408" s="15">
        <f t="shared" si="218"/>
        <v>1</v>
      </c>
      <c r="M408" s="15">
        <f t="shared" si="219"/>
        <v>0</v>
      </c>
      <c r="N408" s="15">
        <f t="shared" si="220"/>
        <v>0</v>
      </c>
      <c r="O408" s="15">
        <f t="shared" si="221"/>
        <v>0</v>
      </c>
      <c r="P408" s="15">
        <f t="shared" si="222"/>
        <v>0</v>
      </c>
      <c r="Q408" s="15">
        <v>1</v>
      </c>
      <c r="R408" s="15">
        <v>2</v>
      </c>
      <c r="S408" s="15">
        <v>10</v>
      </c>
      <c r="T408" s="15">
        <v>1</v>
      </c>
      <c r="U408" s="15">
        <v>1</v>
      </c>
      <c r="V408" s="15">
        <v>0</v>
      </c>
      <c r="W408" s="15">
        <v>0</v>
      </c>
      <c r="X408" s="15">
        <v>0</v>
      </c>
      <c r="Y408" s="15">
        <v>1</v>
      </c>
      <c r="Z408" s="15">
        <v>1</v>
      </c>
      <c r="AA408" s="15">
        <f t="shared" si="211"/>
        <v>50</v>
      </c>
      <c r="AB408" s="193">
        <f t="shared" si="237"/>
        <v>2000</v>
      </c>
      <c r="AC408" s="15">
        <v>1</v>
      </c>
      <c r="AD408" s="15">
        <v>2</v>
      </c>
      <c r="AE408" s="15">
        <v>50</v>
      </c>
      <c r="AF408" s="15">
        <v>50000</v>
      </c>
      <c r="AG408" s="15">
        <f t="shared" si="223"/>
        <v>100000</v>
      </c>
      <c r="AH408" s="15">
        <v>10</v>
      </c>
      <c r="AI408" s="27">
        <f t="shared" si="224"/>
        <v>2000</v>
      </c>
      <c r="AM408" s="15">
        <f t="shared" si="225"/>
        <v>0</v>
      </c>
      <c r="AP408" s="15">
        <f t="shared" si="226"/>
        <v>100000</v>
      </c>
      <c r="AQ408" s="172">
        <f t="shared" si="212"/>
        <v>2000</v>
      </c>
      <c r="AR408" s="27">
        <f t="shared" si="227"/>
        <v>1</v>
      </c>
      <c r="AS408" s="172">
        <f t="shared" si="228"/>
        <v>2000</v>
      </c>
      <c r="AX408" s="15">
        <f t="shared" si="238"/>
        <v>0</v>
      </c>
      <c r="BI408" s="27">
        <f t="shared" si="229"/>
        <v>0</v>
      </c>
      <c r="BJ408" s="27">
        <f t="shared" si="230"/>
        <v>0</v>
      </c>
      <c r="BR408" s="27">
        <f t="shared" si="231"/>
        <v>0</v>
      </c>
      <c r="BS408" s="27">
        <f t="shared" si="232"/>
        <v>0</v>
      </c>
      <c r="BT408" s="15">
        <v>1.5</v>
      </c>
      <c r="BU408" s="15">
        <v>2.3333333333333335</v>
      </c>
      <c r="BV408" s="15">
        <v>1.6666666666666667</v>
      </c>
      <c r="BW408" s="15">
        <v>1.5</v>
      </c>
      <c r="BX408" s="15">
        <v>3</v>
      </c>
      <c r="BY408" s="15">
        <f t="shared" si="233"/>
        <v>2</v>
      </c>
      <c r="BZ408" s="15">
        <v>3</v>
      </c>
      <c r="CA408" s="15">
        <f t="shared" si="234"/>
        <v>0</v>
      </c>
      <c r="CB408" s="15">
        <v>5</v>
      </c>
      <c r="CC408" s="15" t="s">
        <v>1008</v>
      </c>
      <c r="CD408" s="15" t="s">
        <v>1008</v>
      </c>
      <c r="CE408" s="15" t="s">
        <v>1007</v>
      </c>
      <c r="CH408" s="15" t="s">
        <v>1007</v>
      </c>
      <c r="CK408" s="15" t="s">
        <v>1007</v>
      </c>
      <c r="CL408" s="15" t="s">
        <v>1007</v>
      </c>
      <c r="CN408" s="15" t="s">
        <v>1007</v>
      </c>
      <c r="CP408" s="15" t="s">
        <v>1007</v>
      </c>
      <c r="CR408" s="15" t="s">
        <v>1007</v>
      </c>
      <c r="CZ408" s="15">
        <v>2</v>
      </c>
      <c r="DA408" s="15">
        <v>2</v>
      </c>
      <c r="DB408" s="15">
        <v>1</v>
      </c>
      <c r="DC408" s="15">
        <v>1</v>
      </c>
      <c r="DF408" s="15">
        <v>3</v>
      </c>
      <c r="DG408" s="15">
        <v>2</v>
      </c>
      <c r="DL408" s="15">
        <v>4.4000000000000004</v>
      </c>
      <c r="DM408" s="15">
        <v>4.666666666666667</v>
      </c>
      <c r="DN408" s="15">
        <v>4</v>
      </c>
      <c r="DO408" s="15">
        <v>4</v>
      </c>
      <c r="DP408" s="15">
        <v>4</v>
      </c>
      <c r="DQ408" s="15">
        <v>1.5</v>
      </c>
      <c r="DR408" s="27">
        <f t="shared" si="213"/>
        <v>3.7611111111111111</v>
      </c>
      <c r="DS408" s="15">
        <f t="shared" si="239"/>
        <v>3.3333333333333215E-2</v>
      </c>
    </row>
    <row r="409" spans="1:123" x14ac:dyDescent="0.2">
      <c r="A409" s="15">
        <v>204</v>
      </c>
      <c r="B409" s="15">
        <v>741</v>
      </c>
      <c r="C409" s="15">
        <v>0</v>
      </c>
      <c r="D409" s="15">
        <v>1</v>
      </c>
      <c r="E409" s="15">
        <f t="shared" si="214"/>
        <v>0</v>
      </c>
      <c r="F409" s="15">
        <f t="shared" si="215"/>
        <v>0</v>
      </c>
      <c r="G409" s="15">
        <f t="shared" si="216"/>
        <v>0</v>
      </c>
      <c r="H409" s="15">
        <f t="shared" si="217"/>
        <v>0</v>
      </c>
      <c r="I409" s="15">
        <v>1</v>
      </c>
      <c r="J409" s="15">
        <v>31</v>
      </c>
      <c r="K409" s="15">
        <v>2</v>
      </c>
      <c r="L409" s="15">
        <f t="shared" si="218"/>
        <v>1</v>
      </c>
      <c r="M409" s="15">
        <f t="shared" si="219"/>
        <v>0</v>
      </c>
      <c r="N409" s="15">
        <f t="shared" si="220"/>
        <v>0</v>
      </c>
      <c r="O409" s="15">
        <f t="shared" si="221"/>
        <v>0</v>
      </c>
      <c r="P409" s="15">
        <f t="shared" si="222"/>
        <v>0</v>
      </c>
      <c r="Q409" s="15">
        <v>1</v>
      </c>
      <c r="R409" s="15">
        <v>2</v>
      </c>
      <c r="S409" s="15">
        <v>10</v>
      </c>
      <c r="T409" s="15">
        <v>1</v>
      </c>
      <c r="U409" s="15">
        <v>1</v>
      </c>
      <c r="V409" s="15">
        <v>0</v>
      </c>
      <c r="W409" s="15">
        <v>0</v>
      </c>
      <c r="X409" s="15">
        <v>0</v>
      </c>
      <c r="Y409" s="15">
        <v>0</v>
      </c>
      <c r="Z409" s="15">
        <v>1</v>
      </c>
      <c r="AA409" s="15">
        <f t="shared" si="211"/>
        <v>50</v>
      </c>
      <c r="AB409" s="193">
        <f t="shared" si="237"/>
        <v>2000</v>
      </c>
      <c r="AC409" s="159">
        <v>1</v>
      </c>
      <c r="AD409" s="159">
        <v>2</v>
      </c>
      <c r="AE409" s="159">
        <v>50</v>
      </c>
      <c r="AF409" s="159">
        <v>50000</v>
      </c>
      <c r="AG409" s="159">
        <f t="shared" si="223"/>
        <v>100000</v>
      </c>
      <c r="AH409" s="159">
        <v>10</v>
      </c>
      <c r="AI409" s="171">
        <f t="shared" si="224"/>
        <v>2000</v>
      </c>
      <c r="AM409" s="15">
        <f t="shared" si="225"/>
        <v>0</v>
      </c>
      <c r="AP409" s="15">
        <f t="shared" si="226"/>
        <v>100000</v>
      </c>
      <c r="AQ409" s="172">
        <f t="shared" si="212"/>
        <v>2000</v>
      </c>
      <c r="AR409" s="27">
        <f t="shared" si="227"/>
        <v>1</v>
      </c>
      <c r="AS409" s="172">
        <f t="shared" si="228"/>
        <v>2000</v>
      </c>
      <c r="AX409" s="15">
        <f t="shared" si="238"/>
        <v>0</v>
      </c>
      <c r="BI409" s="27">
        <f t="shared" si="229"/>
        <v>0</v>
      </c>
      <c r="BJ409" s="27">
        <f t="shared" si="230"/>
        <v>0</v>
      </c>
      <c r="BR409" s="27">
        <f t="shared" si="231"/>
        <v>0</v>
      </c>
      <c r="BS409" s="27">
        <f t="shared" si="232"/>
        <v>0</v>
      </c>
      <c r="BT409" s="15">
        <v>1.5</v>
      </c>
      <c r="BU409" s="15">
        <v>2.3333333333333335</v>
      </c>
      <c r="BV409" s="15">
        <v>1.6666666666666667</v>
      </c>
      <c r="BW409" s="15">
        <v>1.5</v>
      </c>
      <c r="BX409" s="15">
        <v>3</v>
      </c>
      <c r="BY409" s="15">
        <f t="shared" si="233"/>
        <v>2</v>
      </c>
      <c r="BZ409" s="15">
        <v>3</v>
      </c>
      <c r="CA409" s="15">
        <f t="shared" si="234"/>
        <v>0</v>
      </c>
      <c r="CB409" s="15">
        <v>5</v>
      </c>
      <c r="CC409" s="15" t="s">
        <v>1008</v>
      </c>
      <c r="CD409" s="15" t="s">
        <v>1008</v>
      </c>
      <c r="CE409" s="15" t="s">
        <v>1007</v>
      </c>
      <c r="CH409" s="15" t="s">
        <v>1007</v>
      </c>
      <c r="CK409" s="15" t="s">
        <v>1007</v>
      </c>
      <c r="CL409" s="15" t="s">
        <v>1007</v>
      </c>
      <c r="CN409" s="15" t="s">
        <v>1007</v>
      </c>
      <c r="CP409" s="15" t="s">
        <v>1007</v>
      </c>
      <c r="CR409" s="15" t="s">
        <v>1007</v>
      </c>
      <c r="CZ409" s="15">
        <v>2</v>
      </c>
      <c r="DA409" s="15">
        <v>2</v>
      </c>
      <c r="DB409" s="15">
        <v>1</v>
      </c>
      <c r="DC409" s="15">
        <v>1</v>
      </c>
      <c r="DF409" s="15">
        <v>3</v>
      </c>
      <c r="DG409" s="15">
        <v>2</v>
      </c>
      <c r="DL409" s="27">
        <v>4.4000000000000004</v>
      </c>
      <c r="DM409" s="27">
        <v>4.666666666666667</v>
      </c>
      <c r="DN409" s="27">
        <v>4</v>
      </c>
      <c r="DO409" s="27">
        <v>3.8</v>
      </c>
      <c r="DP409" s="27">
        <v>4</v>
      </c>
      <c r="DQ409" s="27">
        <v>1.5</v>
      </c>
      <c r="DR409" s="27">
        <f t="shared" si="213"/>
        <v>3.7277777777777779</v>
      </c>
      <c r="DS409" s="15">
        <f t="shared" si="239"/>
        <v>0.68611111111111134</v>
      </c>
    </row>
    <row r="410" spans="1:123" x14ac:dyDescent="0.2">
      <c r="A410" s="15">
        <v>205</v>
      </c>
      <c r="B410" s="15">
        <v>800</v>
      </c>
      <c r="C410" s="15">
        <v>0</v>
      </c>
      <c r="D410" s="15">
        <v>5</v>
      </c>
      <c r="E410" s="15">
        <f t="shared" si="214"/>
        <v>0</v>
      </c>
      <c r="F410" s="15">
        <f t="shared" si="215"/>
        <v>0</v>
      </c>
      <c r="G410" s="15">
        <f t="shared" si="216"/>
        <v>1</v>
      </c>
      <c r="H410" s="15">
        <f t="shared" si="217"/>
        <v>0</v>
      </c>
      <c r="I410" s="15">
        <v>0</v>
      </c>
      <c r="J410" s="15">
        <v>44</v>
      </c>
      <c r="K410" s="15">
        <v>4</v>
      </c>
      <c r="L410" s="15">
        <f t="shared" si="218"/>
        <v>0</v>
      </c>
      <c r="M410" s="15">
        <f t="shared" si="219"/>
        <v>0</v>
      </c>
      <c r="N410" s="15">
        <f t="shared" si="220"/>
        <v>1</v>
      </c>
      <c r="O410" s="15">
        <f t="shared" si="221"/>
        <v>0</v>
      </c>
      <c r="P410" s="15">
        <f t="shared" si="222"/>
        <v>0</v>
      </c>
      <c r="Q410" s="15">
        <v>2</v>
      </c>
      <c r="R410" s="15">
        <v>5</v>
      </c>
      <c r="S410" s="15">
        <v>2.5</v>
      </c>
      <c r="T410" s="15">
        <v>0</v>
      </c>
      <c r="U410" s="15">
        <v>0</v>
      </c>
      <c r="V410" s="15">
        <v>1</v>
      </c>
      <c r="W410" s="15">
        <v>300000</v>
      </c>
      <c r="X410" s="15">
        <v>0</v>
      </c>
      <c r="Y410" s="15">
        <v>1</v>
      </c>
      <c r="Z410" s="15">
        <v>0</v>
      </c>
      <c r="AA410" s="15">
        <f t="shared" si="211"/>
        <v>11</v>
      </c>
      <c r="AB410" s="193">
        <f t="shared" si="237"/>
        <v>232.72727272727272</v>
      </c>
      <c r="AC410" s="15">
        <v>8</v>
      </c>
      <c r="AD410" s="15">
        <v>3</v>
      </c>
      <c r="AE410" s="15">
        <v>1</v>
      </c>
      <c r="AF410" s="15">
        <v>20</v>
      </c>
      <c r="AG410" s="15">
        <f t="shared" si="223"/>
        <v>60</v>
      </c>
      <c r="AH410" s="15">
        <v>45</v>
      </c>
      <c r="AI410" s="27">
        <f t="shared" si="224"/>
        <v>60</v>
      </c>
      <c r="AM410" s="15">
        <f t="shared" si="225"/>
        <v>0</v>
      </c>
      <c r="AP410" s="15">
        <f t="shared" si="226"/>
        <v>60</v>
      </c>
      <c r="AQ410" s="172">
        <f t="shared" si="212"/>
        <v>60</v>
      </c>
      <c r="AR410" s="27">
        <f t="shared" si="227"/>
        <v>9.0909090909090912E-2</v>
      </c>
      <c r="AS410" s="172">
        <f t="shared" si="228"/>
        <v>5.454545454545455</v>
      </c>
      <c r="AT410" s="15">
        <v>7</v>
      </c>
      <c r="AU410" s="15">
        <v>1</v>
      </c>
      <c r="AV410" s="15">
        <v>10</v>
      </c>
      <c r="AW410" s="15">
        <v>2500</v>
      </c>
      <c r="AX410" s="15">
        <f t="shared" si="238"/>
        <v>2500</v>
      </c>
      <c r="AY410" s="15">
        <v>3.5</v>
      </c>
      <c r="AZ410" s="15">
        <v>250</v>
      </c>
      <c r="BG410" s="15">
        <f t="shared" si="240"/>
        <v>2500</v>
      </c>
      <c r="BH410" s="15">
        <f t="shared" si="241"/>
        <v>250</v>
      </c>
      <c r="BI410" s="27">
        <f t="shared" si="229"/>
        <v>0.90909090909090906</v>
      </c>
      <c r="BJ410" s="27">
        <f t="shared" si="230"/>
        <v>227.27272727272725</v>
      </c>
      <c r="BR410" s="27">
        <f t="shared" si="231"/>
        <v>0</v>
      </c>
      <c r="BS410" s="27">
        <f t="shared" si="232"/>
        <v>0</v>
      </c>
      <c r="BT410" s="15">
        <v>3</v>
      </c>
      <c r="BU410" s="15">
        <v>3.6666666666666665</v>
      </c>
      <c r="BV410" s="15">
        <v>2.6666666666666665</v>
      </c>
      <c r="BW410" s="15">
        <v>3</v>
      </c>
      <c r="BX410" s="15">
        <v>4</v>
      </c>
      <c r="BY410" s="15">
        <f t="shared" si="233"/>
        <v>3.2666666666666666</v>
      </c>
      <c r="BZ410" s="15">
        <v>2</v>
      </c>
      <c r="CA410" s="15">
        <f t="shared" si="234"/>
        <v>0</v>
      </c>
      <c r="CB410" s="15">
        <v>5</v>
      </c>
      <c r="CC410" s="15" t="s">
        <v>1008</v>
      </c>
      <c r="CD410" s="15" t="s">
        <v>1008</v>
      </c>
      <c r="CE410" s="15" t="s">
        <v>1007</v>
      </c>
      <c r="CH410" s="15" t="s">
        <v>1007</v>
      </c>
      <c r="CK410" s="15" t="s">
        <v>1007</v>
      </c>
      <c r="CL410" s="15" t="s">
        <v>1007</v>
      </c>
      <c r="CN410" s="15" t="s">
        <v>1007</v>
      </c>
      <c r="CP410" s="15" t="s">
        <v>1007</v>
      </c>
      <c r="CR410" s="15" t="s">
        <v>1007</v>
      </c>
      <c r="CZ410" s="15">
        <v>2</v>
      </c>
      <c r="DA410" s="15">
        <v>2</v>
      </c>
      <c r="DB410" s="15">
        <v>3</v>
      </c>
      <c r="DC410" s="15">
        <v>2</v>
      </c>
      <c r="DF410" s="15">
        <v>1</v>
      </c>
      <c r="DG410" s="15">
        <v>2</v>
      </c>
      <c r="DL410" s="15">
        <v>4</v>
      </c>
      <c r="DM410" s="15">
        <v>4</v>
      </c>
      <c r="DN410" s="15">
        <v>2.25</v>
      </c>
      <c r="DO410" s="15">
        <v>3</v>
      </c>
      <c r="DP410" s="15">
        <v>3</v>
      </c>
      <c r="DQ410" s="15">
        <v>2</v>
      </c>
      <c r="DR410" s="27">
        <f t="shared" si="213"/>
        <v>3.0416666666666665</v>
      </c>
      <c r="DS410" s="15">
        <f t="shared" si="239"/>
        <v>0.39999999999999991</v>
      </c>
    </row>
    <row r="411" spans="1:123" x14ac:dyDescent="0.2">
      <c r="A411" s="15">
        <v>205</v>
      </c>
      <c r="B411" s="15">
        <v>800</v>
      </c>
      <c r="C411" s="15">
        <v>0</v>
      </c>
      <c r="D411" s="15">
        <v>5</v>
      </c>
      <c r="E411" s="15">
        <f t="shared" si="214"/>
        <v>0</v>
      </c>
      <c r="F411" s="15">
        <f t="shared" si="215"/>
        <v>0</v>
      </c>
      <c r="G411" s="15">
        <f t="shared" si="216"/>
        <v>1</v>
      </c>
      <c r="H411" s="15">
        <f t="shared" si="217"/>
        <v>0</v>
      </c>
      <c r="I411" s="15">
        <v>0</v>
      </c>
      <c r="J411" s="15">
        <v>44</v>
      </c>
      <c r="K411" s="15">
        <v>4</v>
      </c>
      <c r="L411" s="15">
        <f t="shared" si="218"/>
        <v>0</v>
      </c>
      <c r="M411" s="15">
        <f t="shared" si="219"/>
        <v>0</v>
      </c>
      <c r="N411" s="15">
        <f t="shared" si="220"/>
        <v>1</v>
      </c>
      <c r="O411" s="15">
        <f t="shared" si="221"/>
        <v>0</v>
      </c>
      <c r="P411" s="15">
        <f t="shared" si="222"/>
        <v>0</v>
      </c>
      <c r="Q411" s="15">
        <v>2</v>
      </c>
      <c r="R411" s="15">
        <v>5</v>
      </c>
      <c r="S411" s="15">
        <v>2.5</v>
      </c>
      <c r="T411" s="15">
        <v>0</v>
      </c>
      <c r="U411" s="15">
        <v>0</v>
      </c>
      <c r="V411" s="15">
        <v>1</v>
      </c>
      <c r="W411" s="15">
        <v>300000</v>
      </c>
      <c r="X411" s="15">
        <v>0</v>
      </c>
      <c r="Y411" s="15">
        <v>0</v>
      </c>
      <c r="Z411" s="15">
        <v>0</v>
      </c>
      <c r="AA411" s="15">
        <f t="shared" si="211"/>
        <v>11</v>
      </c>
      <c r="AB411" s="193">
        <f t="shared" si="237"/>
        <v>232.72727272727272</v>
      </c>
      <c r="AC411" s="159">
        <v>8</v>
      </c>
      <c r="AD411" s="159">
        <v>3</v>
      </c>
      <c r="AE411" s="159">
        <v>1</v>
      </c>
      <c r="AF411" s="159">
        <v>20</v>
      </c>
      <c r="AG411" s="159">
        <f t="shared" si="223"/>
        <v>60</v>
      </c>
      <c r="AH411" s="159">
        <v>45</v>
      </c>
      <c r="AI411" s="171">
        <f t="shared" si="224"/>
        <v>60</v>
      </c>
      <c r="AM411" s="15">
        <f t="shared" si="225"/>
        <v>0</v>
      </c>
      <c r="AP411" s="15">
        <f t="shared" si="226"/>
        <v>60</v>
      </c>
      <c r="AQ411" s="172">
        <f t="shared" si="212"/>
        <v>60</v>
      </c>
      <c r="AR411" s="27">
        <f t="shared" si="227"/>
        <v>9.0909090909090912E-2</v>
      </c>
      <c r="AS411" s="172">
        <f t="shared" si="228"/>
        <v>5.454545454545455</v>
      </c>
      <c r="AT411" s="15">
        <v>7</v>
      </c>
      <c r="AU411" s="15">
        <v>1</v>
      </c>
      <c r="AV411" s="15">
        <v>10</v>
      </c>
      <c r="AW411" s="15">
        <v>2500</v>
      </c>
      <c r="AX411" s="15">
        <f t="shared" si="238"/>
        <v>2500</v>
      </c>
      <c r="AY411" s="15">
        <v>4</v>
      </c>
      <c r="BG411" s="15">
        <f t="shared" si="240"/>
        <v>2500</v>
      </c>
      <c r="BH411" s="15">
        <f t="shared" si="241"/>
        <v>250</v>
      </c>
      <c r="BI411" s="27">
        <f t="shared" si="229"/>
        <v>0.90909090909090906</v>
      </c>
      <c r="BJ411" s="27">
        <f t="shared" si="230"/>
        <v>227.27272727272725</v>
      </c>
      <c r="BR411" s="27">
        <f t="shared" si="231"/>
        <v>0</v>
      </c>
      <c r="BS411" s="27">
        <f t="shared" si="232"/>
        <v>0</v>
      </c>
      <c r="BT411" s="15">
        <v>3</v>
      </c>
      <c r="BU411" s="15">
        <v>3.6666666666666665</v>
      </c>
      <c r="BV411" s="15">
        <v>2.6666666666666665</v>
      </c>
      <c r="BW411" s="15">
        <v>3</v>
      </c>
      <c r="BX411" s="15">
        <v>4</v>
      </c>
      <c r="BY411" s="15">
        <f t="shared" si="233"/>
        <v>3.2666666666666666</v>
      </c>
      <c r="BZ411" s="15">
        <v>2</v>
      </c>
      <c r="CA411" s="15">
        <f t="shared" si="234"/>
        <v>0</v>
      </c>
      <c r="CB411" s="15">
        <v>5</v>
      </c>
      <c r="CC411" s="15" t="s">
        <v>1008</v>
      </c>
      <c r="CD411" s="15" t="s">
        <v>1008</v>
      </c>
      <c r="CE411" s="15" t="s">
        <v>1007</v>
      </c>
      <c r="CH411" s="15" t="s">
        <v>1007</v>
      </c>
      <c r="CK411" s="15" t="s">
        <v>1007</v>
      </c>
      <c r="CL411" s="15" t="s">
        <v>1007</v>
      </c>
      <c r="CN411" s="15" t="s">
        <v>1007</v>
      </c>
      <c r="CP411" s="15" t="s">
        <v>1007</v>
      </c>
      <c r="CR411" s="15" t="s">
        <v>1007</v>
      </c>
      <c r="CZ411" s="15">
        <v>2</v>
      </c>
      <c r="DA411" s="15">
        <v>2</v>
      </c>
      <c r="DB411" s="15">
        <v>3</v>
      </c>
      <c r="DC411" s="15">
        <v>2</v>
      </c>
      <c r="DF411" s="15">
        <v>1</v>
      </c>
      <c r="DG411" s="15">
        <v>2</v>
      </c>
      <c r="DL411" s="27">
        <v>3.6</v>
      </c>
      <c r="DM411" s="27">
        <v>3</v>
      </c>
      <c r="DN411" s="27">
        <v>2.25</v>
      </c>
      <c r="DO411" s="27">
        <v>3</v>
      </c>
      <c r="DP411" s="27">
        <v>2</v>
      </c>
      <c r="DQ411" s="27">
        <v>2</v>
      </c>
      <c r="DR411" s="27">
        <f t="shared" si="213"/>
        <v>2.6416666666666666</v>
      </c>
      <c r="DS411" s="15">
        <f t="shared" si="239"/>
        <v>-0.70555555555555616</v>
      </c>
    </row>
    <row r="412" spans="1:123" x14ac:dyDescent="0.2">
      <c r="A412" s="15">
        <v>206</v>
      </c>
      <c r="B412" s="15">
        <v>801</v>
      </c>
      <c r="C412" s="15">
        <v>0</v>
      </c>
      <c r="D412" s="15">
        <v>5</v>
      </c>
      <c r="E412" s="15">
        <f t="shared" si="214"/>
        <v>0</v>
      </c>
      <c r="F412" s="15">
        <f t="shared" si="215"/>
        <v>0</v>
      </c>
      <c r="G412" s="15">
        <f t="shared" si="216"/>
        <v>1</v>
      </c>
      <c r="H412" s="15">
        <f t="shared" si="217"/>
        <v>0</v>
      </c>
      <c r="I412" s="15">
        <v>1</v>
      </c>
      <c r="J412" s="15">
        <v>62</v>
      </c>
      <c r="K412" s="15">
        <v>3</v>
      </c>
      <c r="L412" s="15">
        <f t="shared" si="218"/>
        <v>0</v>
      </c>
      <c r="M412" s="15">
        <f t="shared" si="219"/>
        <v>1</v>
      </c>
      <c r="N412" s="15">
        <f t="shared" si="220"/>
        <v>0</v>
      </c>
      <c r="O412" s="15">
        <f t="shared" si="221"/>
        <v>0</v>
      </c>
      <c r="P412" s="15">
        <f t="shared" si="222"/>
        <v>0</v>
      </c>
      <c r="Q412" s="15">
        <v>2</v>
      </c>
      <c r="R412" s="15">
        <v>6</v>
      </c>
      <c r="S412" s="15">
        <v>35</v>
      </c>
      <c r="T412" s="15">
        <v>0</v>
      </c>
      <c r="U412" s="15">
        <v>1</v>
      </c>
      <c r="V412" s="15">
        <v>1</v>
      </c>
      <c r="W412" s="15">
        <v>300000</v>
      </c>
      <c r="X412" s="15">
        <v>1</v>
      </c>
      <c r="Y412" s="15">
        <v>1</v>
      </c>
      <c r="Z412" s="15">
        <v>1</v>
      </c>
      <c r="AA412" s="15">
        <f t="shared" si="211"/>
        <v>10</v>
      </c>
      <c r="AB412" s="193">
        <f t="shared" si="237"/>
        <v>1350</v>
      </c>
      <c r="AC412" s="15">
        <v>7</v>
      </c>
      <c r="AD412" s="15">
        <v>1</v>
      </c>
      <c r="AE412" s="15">
        <v>10</v>
      </c>
      <c r="AF412" s="15">
        <v>13500</v>
      </c>
      <c r="AG412" s="15">
        <f t="shared" si="223"/>
        <v>13500</v>
      </c>
      <c r="AH412" s="15">
        <v>28</v>
      </c>
      <c r="AI412" s="27">
        <f t="shared" si="224"/>
        <v>1350</v>
      </c>
      <c r="AM412" s="15">
        <f t="shared" si="225"/>
        <v>0</v>
      </c>
      <c r="AP412" s="15">
        <f t="shared" si="226"/>
        <v>13500</v>
      </c>
      <c r="AQ412" s="172">
        <f t="shared" si="212"/>
        <v>1350</v>
      </c>
      <c r="AR412" s="27">
        <f t="shared" si="227"/>
        <v>1</v>
      </c>
      <c r="AS412" s="172">
        <f t="shared" si="228"/>
        <v>1350</v>
      </c>
      <c r="AX412" s="15">
        <f t="shared" si="238"/>
        <v>0</v>
      </c>
      <c r="BI412" s="27">
        <f t="shared" si="229"/>
        <v>0</v>
      </c>
      <c r="BJ412" s="27">
        <f t="shared" si="230"/>
        <v>0</v>
      </c>
      <c r="BR412" s="27">
        <f t="shared" si="231"/>
        <v>0</v>
      </c>
      <c r="BS412" s="27">
        <f t="shared" si="232"/>
        <v>0</v>
      </c>
      <c r="BT412" s="15">
        <v>3</v>
      </c>
      <c r="BU412" s="15">
        <v>5</v>
      </c>
      <c r="BV412" s="15">
        <v>4</v>
      </c>
      <c r="BW412" s="15">
        <v>3</v>
      </c>
      <c r="BX412" s="15">
        <v>3</v>
      </c>
      <c r="BY412" s="15">
        <f t="shared" si="233"/>
        <v>3.6</v>
      </c>
      <c r="BZ412" s="15">
        <v>3</v>
      </c>
      <c r="CA412" s="15">
        <f t="shared" si="234"/>
        <v>0</v>
      </c>
      <c r="CB412" s="15">
        <v>5</v>
      </c>
      <c r="CC412" s="15" t="s">
        <v>1008</v>
      </c>
      <c r="CD412" s="15" t="s">
        <v>1008</v>
      </c>
      <c r="CE412" s="15" t="s">
        <v>1007</v>
      </c>
      <c r="CH412" s="15" t="s">
        <v>1007</v>
      </c>
      <c r="CK412" s="15" t="s">
        <v>1007</v>
      </c>
      <c r="CL412" s="15" t="s">
        <v>1007</v>
      </c>
      <c r="CN412" s="15" t="s">
        <v>1007</v>
      </c>
      <c r="CP412" s="15" t="s">
        <v>1007</v>
      </c>
      <c r="CR412" s="15" t="s">
        <v>1007</v>
      </c>
      <c r="DB412" s="15">
        <v>3</v>
      </c>
      <c r="DC412" s="15">
        <v>2</v>
      </c>
      <c r="DD412" s="15">
        <v>2</v>
      </c>
      <c r="DE412" s="15">
        <v>2</v>
      </c>
      <c r="DF412" s="15">
        <v>1</v>
      </c>
      <c r="DG412" s="15">
        <v>2</v>
      </c>
      <c r="DL412" s="15">
        <v>4</v>
      </c>
      <c r="DM412" s="15">
        <v>3.3333333333333335</v>
      </c>
      <c r="DN412" s="15">
        <v>3.75</v>
      </c>
      <c r="DO412" s="15">
        <v>3</v>
      </c>
      <c r="DP412" s="15">
        <v>3</v>
      </c>
      <c r="DQ412" s="15">
        <v>3</v>
      </c>
      <c r="DR412" s="27">
        <f t="shared" si="213"/>
        <v>3.3472222222222228</v>
      </c>
      <c r="DS412" s="15">
        <f t="shared" si="239"/>
        <v>0.51388888888888928</v>
      </c>
    </row>
    <row r="413" spans="1:123" x14ac:dyDescent="0.2">
      <c r="A413" s="15">
        <v>206</v>
      </c>
      <c r="B413" s="15">
        <v>801</v>
      </c>
      <c r="C413" s="15">
        <v>0</v>
      </c>
      <c r="D413" s="15">
        <v>5</v>
      </c>
      <c r="E413" s="15">
        <f t="shared" si="214"/>
        <v>0</v>
      </c>
      <c r="F413" s="15">
        <f t="shared" si="215"/>
        <v>0</v>
      </c>
      <c r="G413" s="15">
        <f t="shared" si="216"/>
        <v>1</v>
      </c>
      <c r="H413" s="15">
        <f t="shared" si="217"/>
        <v>0</v>
      </c>
      <c r="I413" s="15">
        <v>1</v>
      </c>
      <c r="J413" s="15">
        <v>62</v>
      </c>
      <c r="K413" s="15">
        <v>3</v>
      </c>
      <c r="L413" s="15">
        <f t="shared" si="218"/>
        <v>0</v>
      </c>
      <c r="M413" s="15">
        <f t="shared" si="219"/>
        <v>1</v>
      </c>
      <c r="N413" s="15">
        <f t="shared" si="220"/>
        <v>0</v>
      </c>
      <c r="O413" s="15">
        <f t="shared" si="221"/>
        <v>0</v>
      </c>
      <c r="P413" s="15">
        <f t="shared" si="222"/>
        <v>0</v>
      </c>
      <c r="Q413" s="15">
        <v>2</v>
      </c>
      <c r="R413" s="15">
        <v>6</v>
      </c>
      <c r="S413" s="15">
        <v>35</v>
      </c>
      <c r="T413" s="15">
        <v>0</v>
      </c>
      <c r="U413" s="15">
        <v>1</v>
      </c>
      <c r="V413" s="15">
        <v>1</v>
      </c>
      <c r="W413" s="15">
        <v>300000</v>
      </c>
      <c r="X413" s="15">
        <v>1</v>
      </c>
      <c r="Y413" s="15">
        <v>0</v>
      </c>
      <c r="Z413" s="15">
        <v>1</v>
      </c>
      <c r="AA413" s="15">
        <f t="shared" si="211"/>
        <v>10</v>
      </c>
      <c r="AB413" s="193">
        <f t="shared" si="237"/>
        <v>1350</v>
      </c>
      <c r="AC413" s="159">
        <v>7</v>
      </c>
      <c r="AD413" s="159">
        <v>1</v>
      </c>
      <c r="AE413" s="159">
        <v>10</v>
      </c>
      <c r="AF413" s="159">
        <v>13500</v>
      </c>
      <c r="AG413" s="159">
        <f t="shared" si="223"/>
        <v>13500</v>
      </c>
      <c r="AH413" s="159">
        <v>28</v>
      </c>
      <c r="AI413" s="171">
        <f t="shared" si="224"/>
        <v>1350</v>
      </c>
      <c r="AM413" s="15">
        <f t="shared" si="225"/>
        <v>0</v>
      </c>
      <c r="AP413" s="15">
        <f t="shared" si="226"/>
        <v>13500</v>
      </c>
      <c r="AQ413" s="172">
        <f t="shared" si="212"/>
        <v>1350</v>
      </c>
      <c r="AR413" s="27">
        <f t="shared" si="227"/>
        <v>1</v>
      </c>
      <c r="AS413" s="172">
        <f t="shared" si="228"/>
        <v>1350</v>
      </c>
      <c r="AX413" s="15">
        <f t="shared" si="238"/>
        <v>0</v>
      </c>
      <c r="BI413" s="27">
        <f t="shared" si="229"/>
        <v>0</v>
      </c>
      <c r="BJ413" s="27">
        <f t="shared" si="230"/>
        <v>0</v>
      </c>
      <c r="BR413" s="27">
        <f t="shared" si="231"/>
        <v>0</v>
      </c>
      <c r="BS413" s="27">
        <f t="shared" si="232"/>
        <v>0</v>
      </c>
      <c r="BT413" s="15">
        <v>3</v>
      </c>
      <c r="BU413" s="15">
        <v>5</v>
      </c>
      <c r="BV413" s="15">
        <v>4</v>
      </c>
      <c r="BW413" s="15">
        <v>3</v>
      </c>
      <c r="BX413" s="15">
        <v>3</v>
      </c>
      <c r="BY413" s="15">
        <f t="shared" si="233"/>
        <v>3.6</v>
      </c>
      <c r="BZ413" s="15">
        <v>3</v>
      </c>
      <c r="CA413" s="15">
        <f t="shared" si="234"/>
        <v>0</v>
      </c>
      <c r="CB413" s="15">
        <v>5</v>
      </c>
      <c r="CC413" s="15" t="s">
        <v>1008</v>
      </c>
      <c r="CD413" s="15" t="s">
        <v>1008</v>
      </c>
      <c r="CE413" s="15" t="s">
        <v>1007</v>
      </c>
      <c r="CH413" s="15" t="s">
        <v>1007</v>
      </c>
      <c r="CK413" s="15" t="s">
        <v>1007</v>
      </c>
      <c r="CL413" s="15" t="s">
        <v>1007</v>
      </c>
      <c r="CN413" s="15" t="s">
        <v>1007</v>
      </c>
      <c r="CP413" s="15" t="s">
        <v>1007</v>
      </c>
      <c r="CR413" s="15" t="s">
        <v>1007</v>
      </c>
      <c r="DB413" s="15">
        <v>3</v>
      </c>
      <c r="DC413" s="15">
        <v>2</v>
      </c>
      <c r="DD413" s="15">
        <v>2</v>
      </c>
      <c r="DE413" s="15">
        <v>2</v>
      </c>
      <c r="DF413" s="15">
        <v>1</v>
      </c>
      <c r="DG413" s="15">
        <v>2</v>
      </c>
      <c r="DL413" s="27">
        <v>3</v>
      </c>
      <c r="DM413" s="27">
        <v>3</v>
      </c>
      <c r="DN413" s="27">
        <v>3</v>
      </c>
      <c r="DO413" s="27">
        <v>3</v>
      </c>
      <c r="DP413" s="27">
        <v>2</v>
      </c>
      <c r="DQ413" s="27">
        <v>3</v>
      </c>
      <c r="DR413" s="27">
        <f t="shared" si="213"/>
        <v>2.8333333333333335</v>
      </c>
      <c r="DS413" s="15">
        <f t="shared" si="239"/>
        <v>-0.51666666666666661</v>
      </c>
    </row>
    <row r="414" spans="1:123" x14ac:dyDescent="0.2">
      <c r="A414" s="15">
        <v>207</v>
      </c>
      <c r="B414" s="15">
        <v>802</v>
      </c>
      <c r="C414" s="15">
        <v>0</v>
      </c>
      <c r="D414" s="15">
        <v>5</v>
      </c>
      <c r="E414" s="15">
        <f t="shared" si="214"/>
        <v>0</v>
      </c>
      <c r="F414" s="15">
        <f t="shared" si="215"/>
        <v>0</v>
      </c>
      <c r="G414" s="15">
        <f t="shared" si="216"/>
        <v>1</v>
      </c>
      <c r="H414" s="15">
        <f t="shared" si="217"/>
        <v>0</v>
      </c>
      <c r="I414" s="15">
        <v>0</v>
      </c>
      <c r="J414" s="15">
        <v>52</v>
      </c>
      <c r="K414" s="15">
        <v>1</v>
      </c>
      <c r="L414" s="15">
        <f t="shared" si="218"/>
        <v>0</v>
      </c>
      <c r="M414" s="15">
        <f t="shared" si="219"/>
        <v>0</v>
      </c>
      <c r="N414" s="15">
        <f t="shared" si="220"/>
        <v>0</v>
      </c>
      <c r="O414" s="15">
        <f t="shared" si="221"/>
        <v>0</v>
      </c>
      <c r="P414" s="15">
        <f t="shared" si="222"/>
        <v>0</v>
      </c>
      <c r="Q414" s="15">
        <v>2</v>
      </c>
      <c r="R414" s="15">
        <v>4</v>
      </c>
      <c r="S414" s="15">
        <v>30</v>
      </c>
      <c r="T414" s="15">
        <v>0</v>
      </c>
      <c r="U414" s="15">
        <v>0</v>
      </c>
      <c r="V414" s="15">
        <v>1</v>
      </c>
      <c r="W414" s="15">
        <v>108000</v>
      </c>
      <c r="X414" s="15">
        <v>1</v>
      </c>
      <c r="Y414" s="15">
        <v>1</v>
      </c>
      <c r="Z414" s="15">
        <v>1</v>
      </c>
      <c r="AA414" s="15">
        <f t="shared" si="211"/>
        <v>3</v>
      </c>
      <c r="AB414" s="193">
        <f t="shared" si="237"/>
        <v>10000</v>
      </c>
      <c r="AC414" s="15">
        <v>9</v>
      </c>
      <c r="AD414" s="15">
        <v>1</v>
      </c>
      <c r="AE414" s="15">
        <v>3</v>
      </c>
      <c r="AF414" s="15">
        <v>30000</v>
      </c>
      <c r="AG414" s="15">
        <f t="shared" si="223"/>
        <v>30000</v>
      </c>
      <c r="AH414" s="15">
        <v>1.3</v>
      </c>
      <c r="AI414" s="27">
        <f t="shared" si="224"/>
        <v>10000</v>
      </c>
      <c r="AM414" s="15">
        <f t="shared" si="225"/>
        <v>0</v>
      </c>
      <c r="AP414" s="15">
        <f t="shared" si="226"/>
        <v>30000</v>
      </c>
      <c r="AQ414" s="172">
        <f t="shared" si="212"/>
        <v>10000</v>
      </c>
      <c r="AR414" s="27">
        <f t="shared" si="227"/>
        <v>1</v>
      </c>
      <c r="AS414" s="172">
        <f t="shared" si="228"/>
        <v>10000</v>
      </c>
      <c r="AX414" s="15">
        <f t="shared" si="238"/>
        <v>0</v>
      </c>
      <c r="BI414" s="27">
        <f t="shared" si="229"/>
        <v>0</v>
      </c>
      <c r="BJ414" s="27">
        <f t="shared" si="230"/>
        <v>0</v>
      </c>
      <c r="BR414" s="27">
        <f t="shared" si="231"/>
        <v>0</v>
      </c>
      <c r="BS414" s="27">
        <f t="shared" si="232"/>
        <v>0</v>
      </c>
      <c r="BT414" s="15">
        <v>1</v>
      </c>
      <c r="BU414" s="15">
        <v>2</v>
      </c>
      <c r="BV414" s="15">
        <v>2</v>
      </c>
      <c r="BW414" s="15">
        <v>2</v>
      </c>
      <c r="BX414" s="15">
        <v>2</v>
      </c>
      <c r="BY414" s="15">
        <f t="shared" si="233"/>
        <v>1.8</v>
      </c>
      <c r="BZ414" s="15">
        <v>2</v>
      </c>
      <c r="CA414" s="15">
        <f t="shared" si="234"/>
        <v>0</v>
      </c>
      <c r="CB414" s="15">
        <v>5</v>
      </c>
      <c r="CC414" s="15" t="s">
        <v>1008</v>
      </c>
      <c r="CD414" s="15" t="s">
        <v>1008</v>
      </c>
      <c r="CE414" s="15" t="s">
        <v>1007</v>
      </c>
      <c r="CH414" s="15" t="s">
        <v>1007</v>
      </c>
      <c r="CK414" s="15" t="s">
        <v>1007</v>
      </c>
      <c r="CL414" s="15" t="s">
        <v>1007</v>
      </c>
      <c r="CN414" s="15" t="s">
        <v>1007</v>
      </c>
      <c r="CP414" s="15" t="s">
        <v>1007</v>
      </c>
      <c r="CR414" s="15" t="s">
        <v>1007</v>
      </c>
      <c r="CZ414" s="15">
        <v>3</v>
      </c>
      <c r="DA414" s="15">
        <v>2</v>
      </c>
      <c r="DB414" s="15">
        <v>2</v>
      </c>
      <c r="DC414" s="15">
        <v>2</v>
      </c>
      <c r="DF414" s="15">
        <v>1</v>
      </c>
      <c r="DG414" s="15">
        <v>2</v>
      </c>
      <c r="DL414" s="15">
        <v>4.5999999999999996</v>
      </c>
      <c r="DM414" s="15">
        <v>4</v>
      </c>
      <c r="DN414" s="15">
        <v>3.5</v>
      </c>
      <c r="DO414" s="15">
        <v>3</v>
      </c>
      <c r="DP414" s="15">
        <v>3</v>
      </c>
      <c r="DQ414" s="15">
        <v>2</v>
      </c>
      <c r="DR414" s="27">
        <f t="shared" si="213"/>
        <v>3.35</v>
      </c>
      <c r="DS414" s="15">
        <f t="shared" si="239"/>
        <v>0.21111111111111081</v>
      </c>
    </row>
    <row r="415" spans="1:123" x14ac:dyDescent="0.2">
      <c r="A415" s="15">
        <v>207</v>
      </c>
      <c r="B415" s="15">
        <v>802</v>
      </c>
      <c r="C415" s="15">
        <v>0</v>
      </c>
      <c r="D415" s="15">
        <v>5</v>
      </c>
      <c r="E415" s="15">
        <f t="shared" si="214"/>
        <v>0</v>
      </c>
      <c r="F415" s="15">
        <f t="shared" si="215"/>
        <v>0</v>
      </c>
      <c r="G415" s="15">
        <f t="shared" si="216"/>
        <v>1</v>
      </c>
      <c r="H415" s="15">
        <f t="shared" si="217"/>
        <v>0</v>
      </c>
      <c r="I415" s="15">
        <v>0</v>
      </c>
      <c r="J415" s="15">
        <v>52</v>
      </c>
      <c r="K415" s="15">
        <v>1</v>
      </c>
      <c r="L415" s="15">
        <f t="shared" si="218"/>
        <v>0</v>
      </c>
      <c r="M415" s="15">
        <f t="shared" si="219"/>
        <v>0</v>
      </c>
      <c r="N415" s="15">
        <f t="shared" si="220"/>
        <v>0</v>
      </c>
      <c r="O415" s="15">
        <f t="shared" si="221"/>
        <v>0</v>
      </c>
      <c r="P415" s="15">
        <f t="shared" si="222"/>
        <v>0</v>
      </c>
      <c r="Q415" s="15">
        <v>2</v>
      </c>
      <c r="R415" s="15">
        <v>4</v>
      </c>
      <c r="S415" s="15">
        <v>30</v>
      </c>
      <c r="T415" s="15">
        <v>0</v>
      </c>
      <c r="U415" s="15">
        <v>0</v>
      </c>
      <c r="V415" s="15">
        <v>1</v>
      </c>
      <c r="W415" s="15">
        <v>108000</v>
      </c>
      <c r="X415" s="15">
        <v>1</v>
      </c>
      <c r="Y415" s="15">
        <v>0</v>
      </c>
      <c r="Z415" s="15">
        <v>1</v>
      </c>
      <c r="AA415" s="15">
        <f t="shared" si="211"/>
        <v>3</v>
      </c>
      <c r="AB415" s="193">
        <f t="shared" si="237"/>
        <v>10000</v>
      </c>
      <c r="AC415" s="159">
        <v>9</v>
      </c>
      <c r="AD415" s="159">
        <v>1</v>
      </c>
      <c r="AE415" s="159">
        <v>3</v>
      </c>
      <c r="AF415" s="159">
        <v>30000</v>
      </c>
      <c r="AG415" s="159">
        <f t="shared" si="223"/>
        <v>30000</v>
      </c>
      <c r="AH415" s="159">
        <v>1.3</v>
      </c>
      <c r="AI415" s="171">
        <f t="shared" si="224"/>
        <v>10000</v>
      </c>
      <c r="AM415" s="15">
        <f t="shared" si="225"/>
        <v>0</v>
      </c>
      <c r="AP415" s="15">
        <f t="shared" si="226"/>
        <v>30000</v>
      </c>
      <c r="AQ415" s="172">
        <f t="shared" si="212"/>
        <v>10000</v>
      </c>
      <c r="AR415" s="27">
        <f t="shared" si="227"/>
        <v>1</v>
      </c>
      <c r="AS415" s="172">
        <f t="shared" si="228"/>
        <v>10000</v>
      </c>
      <c r="AX415" s="15">
        <f t="shared" si="238"/>
        <v>0</v>
      </c>
      <c r="BI415" s="27">
        <f t="shared" si="229"/>
        <v>0</v>
      </c>
      <c r="BJ415" s="27">
        <f t="shared" si="230"/>
        <v>0</v>
      </c>
      <c r="BR415" s="27">
        <f t="shared" si="231"/>
        <v>0</v>
      </c>
      <c r="BS415" s="27">
        <f t="shared" si="232"/>
        <v>0</v>
      </c>
      <c r="BT415" s="15">
        <v>1</v>
      </c>
      <c r="BU415" s="15">
        <v>2</v>
      </c>
      <c r="BV415" s="15">
        <v>2</v>
      </c>
      <c r="BW415" s="15">
        <v>2</v>
      </c>
      <c r="BX415" s="15">
        <v>2</v>
      </c>
      <c r="BY415" s="15">
        <f t="shared" si="233"/>
        <v>1.8</v>
      </c>
      <c r="BZ415" s="15">
        <v>2</v>
      </c>
      <c r="CA415" s="15">
        <f t="shared" si="234"/>
        <v>0</v>
      </c>
      <c r="CB415" s="15">
        <v>5</v>
      </c>
      <c r="CC415" s="15" t="s">
        <v>1008</v>
      </c>
      <c r="CD415" s="15" t="s">
        <v>1008</v>
      </c>
      <c r="CE415" s="15" t="s">
        <v>1007</v>
      </c>
      <c r="CH415" s="15" t="s">
        <v>1007</v>
      </c>
      <c r="CK415" s="15" t="s">
        <v>1007</v>
      </c>
      <c r="CL415" s="15" t="s">
        <v>1007</v>
      </c>
      <c r="CN415" s="15" t="s">
        <v>1007</v>
      </c>
      <c r="CP415" s="15" t="s">
        <v>1007</v>
      </c>
      <c r="CR415" s="15" t="s">
        <v>1007</v>
      </c>
      <c r="CZ415" s="15">
        <v>3</v>
      </c>
      <c r="DA415" s="15">
        <v>2</v>
      </c>
      <c r="DB415" s="15">
        <v>2</v>
      </c>
      <c r="DC415" s="15">
        <v>2</v>
      </c>
      <c r="DF415" s="15">
        <v>1</v>
      </c>
      <c r="DG415" s="15">
        <v>2</v>
      </c>
      <c r="DL415" s="27">
        <v>4</v>
      </c>
      <c r="DM415" s="27">
        <v>3.3333333333333335</v>
      </c>
      <c r="DN415" s="27">
        <v>3.5</v>
      </c>
      <c r="DO415" s="27">
        <v>3</v>
      </c>
      <c r="DP415" s="27">
        <v>3</v>
      </c>
      <c r="DQ415" s="27">
        <v>2</v>
      </c>
      <c r="DR415" s="27">
        <f t="shared" si="213"/>
        <v>3.1388888888888893</v>
      </c>
      <c r="DS415" s="15">
        <f t="shared" si="239"/>
        <v>0.58333333333333348</v>
      </c>
    </row>
    <row r="416" spans="1:123" x14ac:dyDescent="0.2">
      <c r="A416" s="15">
        <v>208</v>
      </c>
      <c r="B416" s="15">
        <v>803</v>
      </c>
      <c r="C416" s="15">
        <v>0</v>
      </c>
      <c r="D416" s="15">
        <v>5</v>
      </c>
      <c r="E416" s="15">
        <f t="shared" si="214"/>
        <v>0</v>
      </c>
      <c r="F416" s="15">
        <f t="shared" si="215"/>
        <v>0</v>
      </c>
      <c r="G416" s="15">
        <f t="shared" si="216"/>
        <v>1</v>
      </c>
      <c r="H416" s="15">
        <f t="shared" si="217"/>
        <v>0</v>
      </c>
      <c r="I416" s="15">
        <v>0</v>
      </c>
      <c r="J416" s="15">
        <v>50</v>
      </c>
      <c r="K416" s="15">
        <v>3</v>
      </c>
      <c r="L416" s="15">
        <f t="shared" si="218"/>
        <v>0</v>
      </c>
      <c r="M416" s="15">
        <f t="shared" si="219"/>
        <v>1</v>
      </c>
      <c r="N416" s="15">
        <f t="shared" si="220"/>
        <v>0</v>
      </c>
      <c r="O416" s="15">
        <f t="shared" si="221"/>
        <v>0</v>
      </c>
      <c r="P416" s="15">
        <f t="shared" si="222"/>
        <v>0</v>
      </c>
      <c r="Q416" s="15">
        <v>2</v>
      </c>
      <c r="R416" s="15">
        <v>3</v>
      </c>
      <c r="S416" s="15">
        <v>20</v>
      </c>
      <c r="T416" s="15">
        <v>0</v>
      </c>
      <c r="U416" s="15">
        <v>1</v>
      </c>
      <c r="V416" s="15">
        <v>1</v>
      </c>
      <c r="W416" s="15">
        <v>100000</v>
      </c>
      <c r="X416" s="15">
        <v>0</v>
      </c>
      <c r="Y416" s="15">
        <v>1</v>
      </c>
      <c r="Z416" s="15">
        <v>1</v>
      </c>
      <c r="AA416" s="15">
        <f t="shared" si="211"/>
        <v>14</v>
      </c>
      <c r="AB416" s="193">
        <f t="shared" si="237"/>
        <v>9000</v>
      </c>
      <c r="AC416" s="15">
        <v>8</v>
      </c>
      <c r="AD416" s="15">
        <v>3</v>
      </c>
      <c r="AE416" s="15">
        <v>14</v>
      </c>
      <c r="AF416" s="15">
        <v>42000</v>
      </c>
      <c r="AG416" s="15">
        <f t="shared" si="223"/>
        <v>126000</v>
      </c>
      <c r="AH416" s="15">
        <v>3.5</v>
      </c>
      <c r="AI416" s="27">
        <f t="shared" si="224"/>
        <v>9000</v>
      </c>
      <c r="AM416" s="15">
        <f t="shared" si="225"/>
        <v>0</v>
      </c>
      <c r="AP416" s="15">
        <f t="shared" si="226"/>
        <v>126000</v>
      </c>
      <c r="AQ416" s="172">
        <f t="shared" si="212"/>
        <v>9000</v>
      </c>
      <c r="AR416" s="27">
        <f t="shared" si="227"/>
        <v>1</v>
      </c>
      <c r="AS416" s="172">
        <f t="shared" si="228"/>
        <v>9000</v>
      </c>
      <c r="AX416" s="15">
        <f t="shared" si="238"/>
        <v>0</v>
      </c>
      <c r="BI416" s="27">
        <f t="shared" si="229"/>
        <v>0</v>
      </c>
      <c r="BJ416" s="27">
        <f t="shared" si="230"/>
        <v>0</v>
      </c>
      <c r="BR416" s="27">
        <f t="shared" si="231"/>
        <v>0</v>
      </c>
      <c r="BS416" s="27">
        <f t="shared" si="232"/>
        <v>0</v>
      </c>
      <c r="BT416" s="15">
        <v>3</v>
      </c>
      <c r="BU416" s="15">
        <v>4</v>
      </c>
      <c r="BV416" s="15">
        <v>4.666666666666667</v>
      </c>
      <c r="BW416" s="15">
        <v>4</v>
      </c>
      <c r="BX416" s="15">
        <v>4</v>
      </c>
      <c r="BY416" s="15">
        <f t="shared" si="233"/>
        <v>3.9333333333333336</v>
      </c>
      <c r="BZ416" s="15">
        <v>3</v>
      </c>
      <c r="CA416" s="15">
        <f t="shared" si="234"/>
        <v>1</v>
      </c>
      <c r="CB416" s="15">
        <v>2</v>
      </c>
      <c r="CC416" s="15">
        <f t="shared" si="235"/>
        <v>0</v>
      </c>
      <c r="CD416" s="15">
        <f t="shared" si="236"/>
        <v>0</v>
      </c>
      <c r="CE416" s="15">
        <v>1</v>
      </c>
      <c r="CF416" s="15">
        <v>2</v>
      </c>
      <c r="CG416" s="15">
        <v>2</v>
      </c>
      <c r="CH416" s="15">
        <v>4</v>
      </c>
      <c r="CI416" s="15">
        <v>1</v>
      </c>
      <c r="CJ416" s="15">
        <v>2</v>
      </c>
      <c r="CK416" s="15">
        <v>0</v>
      </c>
      <c r="CL416" s="15" t="s">
        <v>1007</v>
      </c>
      <c r="CN416" s="15" t="s">
        <v>1007</v>
      </c>
      <c r="CP416" s="15" t="s">
        <v>1007</v>
      </c>
      <c r="CR416" s="15" t="s">
        <v>1007</v>
      </c>
      <c r="CT416" s="15">
        <v>0</v>
      </c>
      <c r="CU416" s="15">
        <v>0</v>
      </c>
      <c r="CV416" s="15">
        <v>0</v>
      </c>
      <c r="CW416" s="15">
        <v>0</v>
      </c>
      <c r="CX416" s="15">
        <v>1</v>
      </c>
      <c r="CY416" s="15">
        <v>0</v>
      </c>
      <c r="DL416" s="15">
        <v>3</v>
      </c>
      <c r="DM416" s="15">
        <v>3</v>
      </c>
      <c r="DN416" s="15">
        <v>2</v>
      </c>
      <c r="DO416" s="15">
        <v>3</v>
      </c>
      <c r="DP416" s="15">
        <v>2.3333333333333335</v>
      </c>
      <c r="DQ416" s="15">
        <v>2</v>
      </c>
      <c r="DR416" s="27">
        <f t="shared" si="213"/>
        <v>2.5555555555555558</v>
      </c>
      <c r="DS416" s="15">
        <f t="shared" si="239"/>
        <v>0</v>
      </c>
    </row>
    <row r="417" spans="1:123" x14ac:dyDescent="0.2">
      <c r="A417" s="15">
        <v>208</v>
      </c>
      <c r="B417" s="15">
        <v>803</v>
      </c>
      <c r="C417" s="15">
        <v>0</v>
      </c>
      <c r="D417" s="15">
        <v>5</v>
      </c>
      <c r="E417" s="15">
        <f t="shared" si="214"/>
        <v>0</v>
      </c>
      <c r="F417" s="15">
        <f t="shared" si="215"/>
        <v>0</v>
      </c>
      <c r="G417" s="15">
        <f t="shared" si="216"/>
        <v>1</v>
      </c>
      <c r="H417" s="15">
        <f t="shared" si="217"/>
        <v>0</v>
      </c>
      <c r="I417" s="15">
        <v>0</v>
      </c>
      <c r="J417" s="15">
        <v>50</v>
      </c>
      <c r="K417" s="15">
        <v>3</v>
      </c>
      <c r="L417" s="15">
        <f t="shared" si="218"/>
        <v>0</v>
      </c>
      <c r="M417" s="15">
        <f t="shared" si="219"/>
        <v>1</v>
      </c>
      <c r="N417" s="15">
        <f t="shared" si="220"/>
        <v>0</v>
      </c>
      <c r="O417" s="15">
        <f t="shared" si="221"/>
        <v>0</v>
      </c>
      <c r="P417" s="15">
        <f t="shared" si="222"/>
        <v>0</v>
      </c>
      <c r="Q417" s="15">
        <v>2</v>
      </c>
      <c r="R417" s="15">
        <v>3</v>
      </c>
      <c r="S417" s="15">
        <v>20</v>
      </c>
      <c r="T417" s="15">
        <v>0</v>
      </c>
      <c r="U417" s="15">
        <v>1</v>
      </c>
      <c r="V417" s="15">
        <v>1</v>
      </c>
      <c r="W417" s="15">
        <v>100000</v>
      </c>
      <c r="X417" s="15">
        <v>0</v>
      </c>
      <c r="Y417" s="15">
        <v>0</v>
      </c>
      <c r="Z417" s="15">
        <v>1</v>
      </c>
      <c r="AA417" s="15">
        <f t="shared" si="211"/>
        <v>14</v>
      </c>
      <c r="AB417" s="193">
        <f t="shared" si="237"/>
        <v>9000</v>
      </c>
      <c r="AC417" s="159">
        <v>8</v>
      </c>
      <c r="AD417" s="159">
        <v>3</v>
      </c>
      <c r="AE417" s="159">
        <v>14</v>
      </c>
      <c r="AF417" s="159">
        <v>42000</v>
      </c>
      <c r="AG417" s="159">
        <f t="shared" si="223"/>
        <v>126000</v>
      </c>
      <c r="AH417" s="159">
        <v>8</v>
      </c>
      <c r="AI417" s="171">
        <f t="shared" si="224"/>
        <v>9000</v>
      </c>
      <c r="AM417" s="15">
        <f t="shared" si="225"/>
        <v>0</v>
      </c>
      <c r="AP417" s="15">
        <f t="shared" si="226"/>
        <v>126000</v>
      </c>
      <c r="AQ417" s="172">
        <f t="shared" si="212"/>
        <v>9000</v>
      </c>
      <c r="AR417" s="27">
        <f t="shared" si="227"/>
        <v>1</v>
      </c>
      <c r="AS417" s="172">
        <f t="shared" si="228"/>
        <v>9000</v>
      </c>
      <c r="AX417" s="15">
        <f t="shared" si="238"/>
        <v>0</v>
      </c>
      <c r="BI417" s="27">
        <f t="shared" si="229"/>
        <v>0</v>
      </c>
      <c r="BJ417" s="27">
        <f t="shared" si="230"/>
        <v>0</v>
      </c>
      <c r="BR417" s="27">
        <f t="shared" si="231"/>
        <v>0</v>
      </c>
      <c r="BS417" s="27">
        <f t="shared" si="232"/>
        <v>0</v>
      </c>
      <c r="BT417" s="15">
        <v>3</v>
      </c>
      <c r="BU417" s="15">
        <v>4</v>
      </c>
      <c r="BV417" s="15">
        <v>4.666666666666667</v>
      </c>
      <c r="BW417" s="15">
        <v>4</v>
      </c>
      <c r="BX417" s="15">
        <v>4</v>
      </c>
      <c r="BY417" s="15">
        <f t="shared" si="233"/>
        <v>3.9333333333333336</v>
      </c>
      <c r="BZ417" s="15">
        <v>3</v>
      </c>
      <c r="CA417" s="15">
        <f t="shared" si="234"/>
        <v>1</v>
      </c>
      <c r="CB417" s="15">
        <v>2</v>
      </c>
      <c r="CC417" s="15">
        <f t="shared" si="235"/>
        <v>0</v>
      </c>
      <c r="CD417" s="15">
        <f t="shared" si="236"/>
        <v>0</v>
      </c>
      <c r="CE417" s="15">
        <v>1</v>
      </c>
      <c r="CF417" s="15">
        <v>2</v>
      </c>
      <c r="CG417" s="15">
        <v>2</v>
      </c>
      <c r="CH417" s="15">
        <v>4</v>
      </c>
      <c r="CI417" s="15">
        <v>1</v>
      </c>
      <c r="CJ417" s="15">
        <v>2</v>
      </c>
      <c r="CK417" s="15">
        <v>0</v>
      </c>
      <c r="CL417" s="15" t="s">
        <v>1007</v>
      </c>
      <c r="CN417" s="15" t="s">
        <v>1007</v>
      </c>
      <c r="CP417" s="15" t="s">
        <v>1007</v>
      </c>
      <c r="CR417" s="15" t="s">
        <v>1007</v>
      </c>
      <c r="CT417" s="15">
        <v>0</v>
      </c>
      <c r="CU417" s="15">
        <v>0</v>
      </c>
      <c r="CV417" s="15">
        <v>0</v>
      </c>
      <c r="CW417" s="15">
        <v>0</v>
      </c>
      <c r="CX417" s="15">
        <v>1</v>
      </c>
      <c r="CY417" s="15">
        <v>0</v>
      </c>
      <c r="DL417" s="27">
        <v>3</v>
      </c>
      <c r="DM417" s="27">
        <v>3</v>
      </c>
      <c r="DN417" s="27">
        <v>2</v>
      </c>
      <c r="DO417" s="27">
        <v>3</v>
      </c>
      <c r="DP417" s="27">
        <v>2.3333333333333335</v>
      </c>
      <c r="DQ417" s="27">
        <v>2</v>
      </c>
      <c r="DR417" s="27">
        <f t="shared" si="213"/>
        <v>2.5555555555555558</v>
      </c>
      <c r="DS417" s="15">
        <f t="shared" si="239"/>
        <v>-1.0027777777777778</v>
      </c>
    </row>
    <row r="418" spans="1:123" x14ac:dyDescent="0.2">
      <c r="A418" s="15">
        <v>209</v>
      </c>
      <c r="B418" s="15">
        <v>804</v>
      </c>
      <c r="C418" s="15">
        <v>0</v>
      </c>
      <c r="D418" s="15">
        <v>5</v>
      </c>
      <c r="E418" s="15">
        <f t="shared" si="214"/>
        <v>0</v>
      </c>
      <c r="F418" s="15">
        <f t="shared" si="215"/>
        <v>0</v>
      </c>
      <c r="G418" s="15">
        <f t="shared" si="216"/>
        <v>1</v>
      </c>
      <c r="H418" s="15">
        <f t="shared" si="217"/>
        <v>0</v>
      </c>
      <c r="I418" s="15">
        <v>0</v>
      </c>
      <c r="J418" s="15">
        <v>70</v>
      </c>
      <c r="K418" s="15">
        <v>5</v>
      </c>
      <c r="L418" s="15">
        <f t="shared" si="218"/>
        <v>0</v>
      </c>
      <c r="M418" s="15">
        <f t="shared" si="219"/>
        <v>0</v>
      </c>
      <c r="N418" s="15">
        <f t="shared" si="220"/>
        <v>0</v>
      </c>
      <c r="O418" s="15">
        <f t="shared" si="221"/>
        <v>1</v>
      </c>
      <c r="P418" s="15">
        <f t="shared" si="222"/>
        <v>0</v>
      </c>
      <c r="Q418" s="15">
        <v>2</v>
      </c>
      <c r="R418" s="15">
        <v>2</v>
      </c>
      <c r="S418" s="15">
        <v>50</v>
      </c>
      <c r="T418" s="15">
        <v>0</v>
      </c>
      <c r="U418" s="15">
        <v>1</v>
      </c>
      <c r="V418" s="15">
        <v>0</v>
      </c>
      <c r="W418" s="15">
        <v>0</v>
      </c>
      <c r="X418" s="15">
        <v>1</v>
      </c>
      <c r="Y418" s="15">
        <v>1</v>
      </c>
      <c r="Z418" s="15">
        <v>0</v>
      </c>
      <c r="AA418" s="15">
        <f t="shared" si="211"/>
        <v>90</v>
      </c>
      <c r="AB418" s="193">
        <f t="shared" si="237"/>
        <v>1411.1111111111111</v>
      </c>
      <c r="AC418" s="15">
        <v>4</v>
      </c>
      <c r="AD418" s="15">
        <v>1</v>
      </c>
      <c r="AE418" s="15">
        <v>40</v>
      </c>
      <c r="AF418" s="15">
        <v>120000</v>
      </c>
      <c r="AG418" s="15">
        <f t="shared" si="223"/>
        <v>120000</v>
      </c>
      <c r="AH418" s="15">
        <v>3</v>
      </c>
      <c r="AI418" s="27">
        <f t="shared" si="224"/>
        <v>3000</v>
      </c>
      <c r="AM418" s="15">
        <f t="shared" si="225"/>
        <v>0</v>
      </c>
      <c r="AP418" s="15">
        <f t="shared" si="226"/>
        <v>120000</v>
      </c>
      <c r="AQ418" s="172">
        <f t="shared" si="212"/>
        <v>3000</v>
      </c>
      <c r="AR418" s="27">
        <f t="shared" si="227"/>
        <v>0.44444444444444442</v>
      </c>
      <c r="AS418" s="172">
        <f t="shared" si="228"/>
        <v>1333.3333333333333</v>
      </c>
      <c r="AT418" s="15">
        <v>5</v>
      </c>
      <c r="AU418" s="15">
        <v>2</v>
      </c>
      <c r="AV418" s="15">
        <v>50</v>
      </c>
      <c r="AW418" s="15">
        <v>3500</v>
      </c>
      <c r="AX418" s="15">
        <f t="shared" si="238"/>
        <v>7000</v>
      </c>
      <c r="AY418" s="15">
        <v>6.8</v>
      </c>
      <c r="AZ418" s="15">
        <v>70</v>
      </c>
      <c r="BG418" s="15">
        <f t="shared" si="240"/>
        <v>7000</v>
      </c>
      <c r="BH418" s="15">
        <f t="shared" si="241"/>
        <v>140</v>
      </c>
      <c r="BI418" s="27">
        <f t="shared" si="229"/>
        <v>0.55555555555555558</v>
      </c>
      <c r="BJ418" s="27">
        <f t="shared" si="230"/>
        <v>77.777777777777786</v>
      </c>
      <c r="BR418" s="27">
        <f t="shared" si="231"/>
        <v>0</v>
      </c>
      <c r="BS418" s="27">
        <f t="shared" si="232"/>
        <v>0</v>
      </c>
      <c r="BT418" s="15">
        <v>3.25</v>
      </c>
      <c r="BU418" s="15">
        <v>4.333333333333333</v>
      </c>
      <c r="BV418" s="15">
        <v>4</v>
      </c>
      <c r="BW418" s="15">
        <v>4</v>
      </c>
      <c r="BX418" s="15">
        <v>4</v>
      </c>
      <c r="BY418" s="15">
        <f t="shared" si="233"/>
        <v>3.9166666666666665</v>
      </c>
      <c r="BZ418" s="15">
        <v>4</v>
      </c>
      <c r="CA418" s="15">
        <f t="shared" si="234"/>
        <v>0</v>
      </c>
      <c r="CB418" s="15">
        <v>5</v>
      </c>
      <c r="CC418" s="15" t="s">
        <v>1008</v>
      </c>
      <c r="CD418" s="15" t="s">
        <v>1008</v>
      </c>
      <c r="CE418" s="15" t="s">
        <v>1007</v>
      </c>
      <c r="CH418" s="15" t="s">
        <v>1007</v>
      </c>
      <c r="CK418" s="15" t="s">
        <v>1007</v>
      </c>
      <c r="CL418" s="15" t="s">
        <v>1007</v>
      </c>
      <c r="CN418" s="15" t="s">
        <v>1007</v>
      </c>
      <c r="CP418" s="15" t="s">
        <v>1007</v>
      </c>
      <c r="CR418" s="15" t="s">
        <v>1007</v>
      </c>
      <c r="CZ418" s="15">
        <v>1</v>
      </c>
      <c r="DA418" s="15">
        <v>2</v>
      </c>
      <c r="DD418" s="15">
        <v>2</v>
      </c>
      <c r="DE418" s="15">
        <v>2</v>
      </c>
      <c r="DF418" s="15">
        <v>3</v>
      </c>
      <c r="DG418" s="15">
        <v>2</v>
      </c>
      <c r="DL418" s="15">
        <v>4</v>
      </c>
      <c r="DM418" s="15">
        <v>4</v>
      </c>
      <c r="DN418" s="15">
        <v>3.75</v>
      </c>
      <c r="DO418" s="15">
        <v>3.6</v>
      </c>
      <c r="DP418" s="15">
        <v>3</v>
      </c>
      <c r="DQ418" s="15">
        <v>3</v>
      </c>
      <c r="DR418" s="27">
        <f t="shared" si="213"/>
        <v>3.5583333333333336</v>
      </c>
      <c r="DS418" s="15">
        <f t="shared" si="239"/>
        <v>0.11666666666666714</v>
      </c>
    </row>
    <row r="419" spans="1:123" x14ac:dyDescent="0.2">
      <c r="A419" s="15">
        <v>209</v>
      </c>
      <c r="B419" s="15">
        <v>804</v>
      </c>
      <c r="C419" s="15">
        <v>0</v>
      </c>
      <c r="D419" s="15">
        <v>5</v>
      </c>
      <c r="E419" s="15">
        <f t="shared" si="214"/>
        <v>0</v>
      </c>
      <c r="F419" s="15">
        <f t="shared" si="215"/>
        <v>0</v>
      </c>
      <c r="G419" s="15">
        <f t="shared" si="216"/>
        <v>1</v>
      </c>
      <c r="H419" s="15">
        <f t="shared" si="217"/>
        <v>0</v>
      </c>
      <c r="I419" s="15">
        <v>0</v>
      </c>
      <c r="J419" s="15">
        <v>70</v>
      </c>
      <c r="K419" s="15">
        <v>5</v>
      </c>
      <c r="L419" s="15">
        <f t="shared" si="218"/>
        <v>0</v>
      </c>
      <c r="M419" s="15">
        <f t="shared" si="219"/>
        <v>0</v>
      </c>
      <c r="N419" s="15">
        <f t="shared" si="220"/>
        <v>0</v>
      </c>
      <c r="O419" s="15">
        <f t="shared" si="221"/>
        <v>1</v>
      </c>
      <c r="P419" s="15">
        <f t="shared" si="222"/>
        <v>0</v>
      </c>
      <c r="Q419" s="15">
        <v>2</v>
      </c>
      <c r="R419" s="15">
        <v>2</v>
      </c>
      <c r="S419" s="15">
        <v>50</v>
      </c>
      <c r="T419" s="15">
        <v>0</v>
      </c>
      <c r="U419" s="15">
        <v>1</v>
      </c>
      <c r="V419" s="15">
        <v>0</v>
      </c>
      <c r="W419" s="15">
        <v>0</v>
      </c>
      <c r="X419" s="15">
        <v>1</v>
      </c>
      <c r="Y419" s="15">
        <v>0</v>
      </c>
      <c r="Z419" s="15">
        <v>0</v>
      </c>
      <c r="AA419" s="15">
        <f t="shared" si="211"/>
        <v>90</v>
      </c>
      <c r="AB419" s="193">
        <f t="shared" si="237"/>
        <v>1488.8888888888889</v>
      </c>
      <c r="AC419" s="159">
        <v>4</v>
      </c>
      <c r="AD419" s="159">
        <v>1</v>
      </c>
      <c r="AE419" s="159">
        <v>40</v>
      </c>
      <c r="AF419" s="159">
        <v>120000</v>
      </c>
      <c r="AG419" s="159">
        <f t="shared" si="223"/>
        <v>120000</v>
      </c>
      <c r="AH419" s="159">
        <v>2.8</v>
      </c>
      <c r="AI419" s="171">
        <f t="shared" si="224"/>
        <v>3000</v>
      </c>
      <c r="AM419" s="15">
        <f t="shared" si="225"/>
        <v>0</v>
      </c>
      <c r="AP419" s="15">
        <f t="shared" si="226"/>
        <v>120000</v>
      </c>
      <c r="AQ419" s="172">
        <f t="shared" si="212"/>
        <v>3000</v>
      </c>
      <c r="AR419" s="27">
        <f t="shared" si="227"/>
        <v>0.44444444444444442</v>
      </c>
      <c r="AS419" s="172">
        <f t="shared" si="228"/>
        <v>1333.3333333333333</v>
      </c>
      <c r="AT419" s="15">
        <v>5</v>
      </c>
      <c r="AU419" s="15">
        <v>2</v>
      </c>
      <c r="AV419" s="15">
        <v>50</v>
      </c>
      <c r="AW419" s="15">
        <v>7000</v>
      </c>
      <c r="AX419" s="15">
        <f t="shared" si="238"/>
        <v>14000</v>
      </c>
      <c r="AY419" s="15">
        <v>8</v>
      </c>
      <c r="BG419" s="15">
        <f t="shared" si="240"/>
        <v>14000</v>
      </c>
      <c r="BH419" s="15">
        <f t="shared" si="241"/>
        <v>280</v>
      </c>
      <c r="BI419" s="27">
        <f t="shared" si="229"/>
        <v>0.55555555555555558</v>
      </c>
      <c r="BJ419" s="27">
        <f t="shared" si="230"/>
        <v>155.55555555555557</v>
      </c>
      <c r="BR419" s="27">
        <f t="shared" si="231"/>
        <v>0</v>
      </c>
      <c r="BS419" s="27">
        <f t="shared" si="232"/>
        <v>0</v>
      </c>
      <c r="BT419" s="15">
        <v>3.25</v>
      </c>
      <c r="BU419" s="15">
        <v>4.333333333333333</v>
      </c>
      <c r="BV419" s="15">
        <v>4</v>
      </c>
      <c r="BW419" s="15">
        <v>4</v>
      </c>
      <c r="BX419" s="15">
        <v>4</v>
      </c>
      <c r="BY419" s="15">
        <f t="shared" si="233"/>
        <v>3.9166666666666665</v>
      </c>
      <c r="BZ419" s="15">
        <v>4</v>
      </c>
      <c r="CA419" s="15">
        <f t="shared" si="234"/>
        <v>0</v>
      </c>
      <c r="CB419" s="15">
        <v>5</v>
      </c>
      <c r="CC419" s="15" t="s">
        <v>1008</v>
      </c>
      <c r="CD419" s="15" t="s">
        <v>1008</v>
      </c>
      <c r="CE419" s="15" t="s">
        <v>1007</v>
      </c>
      <c r="CH419" s="15" t="s">
        <v>1007</v>
      </c>
      <c r="CK419" s="15" t="s">
        <v>1007</v>
      </c>
      <c r="CL419" s="15" t="s">
        <v>1007</v>
      </c>
      <c r="CN419" s="15" t="s">
        <v>1007</v>
      </c>
      <c r="CP419" s="15" t="s">
        <v>1007</v>
      </c>
      <c r="CR419" s="15" t="s">
        <v>1007</v>
      </c>
      <c r="CZ419" s="15">
        <v>1</v>
      </c>
      <c r="DA419" s="15">
        <v>2</v>
      </c>
      <c r="DD419" s="15">
        <v>2</v>
      </c>
      <c r="DE419" s="15">
        <v>2</v>
      </c>
      <c r="DF419" s="15">
        <v>3</v>
      </c>
      <c r="DG419" s="15">
        <v>2</v>
      </c>
      <c r="DL419" s="27">
        <v>4</v>
      </c>
      <c r="DM419" s="27">
        <v>4</v>
      </c>
      <c r="DN419" s="27">
        <v>3.25</v>
      </c>
      <c r="DO419" s="27">
        <v>3.4</v>
      </c>
      <c r="DP419" s="27">
        <v>3</v>
      </c>
      <c r="DQ419" s="27">
        <v>3</v>
      </c>
      <c r="DR419" s="27">
        <f t="shared" si="213"/>
        <v>3.4416666666666664</v>
      </c>
      <c r="DS419" s="15">
        <f t="shared" si="239"/>
        <v>0.43611111111111045</v>
      </c>
    </row>
    <row r="420" spans="1:123" x14ac:dyDescent="0.2">
      <c r="A420" s="15">
        <v>210</v>
      </c>
      <c r="B420" s="15">
        <v>805</v>
      </c>
      <c r="C420" s="15">
        <v>0</v>
      </c>
      <c r="D420" s="15">
        <v>5</v>
      </c>
      <c r="E420" s="15">
        <f t="shared" si="214"/>
        <v>0</v>
      </c>
      <c r="F420" s="15">
        <f t="shared" si="215"/>
        <v>0</v>
      </c>
      <c r="G420" s="15">
        <f t="shared" si="216"/>
        <v>1</v>
      </c>
      <c r="H420" s="15">
        <f t="shared" si="217"/>
        <v>0</v>
      </c>
      <c r="I420" s="15">
        <v>1</v>
      </c>
      <c r="J420" s="15">
        <v>45</v>
      </c>
      <c r="K420" s="15">
        <v>3</v>
      </c>
      <c r="L420" s="15">
        <f t="shared" si="218"/>
        <v>0</v>
      </c>
      <c r="M420" s="15">
        <f t="shared" si="219"/>
        <v>1</v>
      </c>
      <c r="N420" s="15">
        <f t="shared" si="220"/>
        <v>0</v>
      </c>
      <c r="O420" s="15">
        <f t="shared" si="221"/>
        <v>0</v>
      </c>
      <c r="P420" s="15">
        <f t="shared" si="222"/>
        <v>0</v>
      </c>
      <c r="Q420" s="15">
        <v>2</v>
      </c>
      <c r="R420" s="15">
        <v>4</v>
      </c>
      <c r="S420" s="15">
        <v>20</v>
      </c>
      <c r="T420" s="15">
        <v>0</v>
      </c>
      <c r="U420" s="15">
        <v>1</v>
      </c>
      <c r="V420" s="15">
        <v>1</v>
      </c>
      <c r="W420" s="15">
        <v>200000</v>
      </c>
      <c r="X420" s="15">
        <v>1</v>
      </c>
      <c r="Y420" s="15">
        <v>1</v>
      </c>
      <c r="Z420" s="15">
        <v>0</v>
      </c>
      <c r="AA420" s="15">
        <f t="shared" si="211"/>
        <v>70</v>
      </c>
      <c r="AB420" s="193">
        <f t="shared" si="237"/>
        <v>2228.5714285714289</v>
      </c>
      <c r="AC420" s="15">
        <v>4</v>
      </c>
      <c r="AD420" s="15">
        <v>1</v>
      </c>
      <c r="AE420" s="15">
        <v>50</v>
      </c>
      <c r="AF420" s="15">
        <v>150000</v>
      </c>
      <c r="AG420" s="15">
        <f t="shared" si="223"/>
        <v>150000</v>
      </c>
      <c r="AH420" s="15">
        <v>3</v>
      </c>
      <c r="AI420" s="27">
        <f t="shared" si="224"/>
        <v>3000</v>
      </c>
      <c r="AM420" s="15">
        <f t="shared" si="225"/>
        <v>0</v>
      </c>
      <c r="AP420" s="15">
        <f t="shared" si="226"/>
        <v>150000</v>
      </c>
      <c r="AQ420" s="172">
        <f t="shared" si="212"/>
        <v>3000</v>
      </c>
      <c r="AR420" s="27">
        <f t="shared" si="227"/>
        <v>0.7142857142857143</v>
      </c>
      <c r="AS420" s="172">
        <f t="shared" si="228"/>
        <v>2142.8571428571431</v>
      </c>
      <c r="AT420" s="15">
        <v>1</v>
      </c>
      <c r="AU420" s="15">
        <v>1</v>
      </c>
      <c r="AV420" s="15">
        <v>20</v>
      </c>
      <c r="AW420" s="15">
        <v>6000</v>
      </c>
      <c r="AX420" s="15">
        <f t="shared" si="238"/>
        <v>6000</v>
      </c>
      <c r="AY420" s="15">
        <v>15</v>
      </c>
      <c r="AZ420" s="15">
        <v>300</v>
      </c>
      <c r="BG420" s="15">
        <f t="shared" si="240"/>
        <v>6000</v>
      </c>
      <c r="BH420" s="15">
        <f t="shared" si="241"/>
        <v>300</v>
      </c>
      <c r="BI420" s="27">
        <f t="shared" si="229"/>
        <v>0.2857142857142857</v>
      </c>
      <c r="BJ420" s="27">
        <f t="shared" si="230"/>
        <v>85.714285714285708</v>
      </c>
      <c r="BR420" s="27">
        <f t="shared" si="231"/>
        <v>0</v>
      </c>
      <c r="BS420" s="27">
        <f t="shared" si="232"/>
        <v>0</v>
      </c>
      <c r="BT420" s="15">
        <v>2.5</v>
      </c>
      <c r="BU420" s="15">
        <v>3</v>
      </c>
      <c r="BV420" s="15">
        <v>3</v>
      </c>
      <c r="BW420" s="15">
        <v>3</v>
      </c>
      <c r="BX420" s="15">
        <v>3</v>
      </c>
      <c r="BY420" s="15">
        <f t="shared" si="233"/>
        <v>2.9</v>
      </c>
      <c r="BZ420" s="15">
        <v>2</v>
      </c>
      <c r="CA420" s="15">
        <f t="shared" si="234"/>
        <v>1</v>
      </c>
      <c r="CB420" s="15">
        <v>2</v>
      </c>
      <c r="CC420" s="15">
        <f t="shared" si="235"/>
        <v>0</v>
      </c>
      <c r="CD420" s="15">
        <f t="shared" si="236"/>
        <v>0</v>
      </c>
      <c r="CE420" s="15">
        <v>2</v>
      </c>
      <c r="CF420" s="15">
        <v>2</v>
      </c>
      <c r="CG420" s="15">
        <v>2</v>
      </c>
      <c r="CH420" s="15">
        <v>4</v>
      </c>
      <c r="CI420" s="15">
        <v>1</v>
      </c>
      <c r="CJ420" s="15">
        <v>2</v>
      </c>
      <c r="CK420" s="15">
        <v>1</v>
      </c>
      <c r="CL420" s="15">
        <v>1</v>
      </c>
      <c r="CN420" s="15">
        <v>1</v>
      </c>
      <c r="CP420" s="15">
        <v>1</v>
      </c>
      <c r="CR420" s="15">
        <v>1</v>
      </c>
      <c r="CZ420" s="15">
        <v>1</v>
      </c>
      <c r="DA420" s="15">
        <v>2</v>
      </c>
      <c r="DB420" s="15">
        <v>2</v>
      </c>
      <c r="DC420" s="15">
        <v>2</v>
      </c>
      <c r="DD420" s="15">
        <v>3</v>
      </c>
      <c r="DE420" s="15">
        <v>2</v>
      </c>
      <c r="DL420" s="15">
        <v>3</v>
      </c>
      <c r="DM420" s="15">
        <v>3.3333333333333335</v>
      </c>
      <c r="DN420" s="15">
        <v>2.5</v>
      </c>
      <c r="DO420" s="15">
        <v>3.2</v>
      </c>
      <c r="DP420" s="15">
        <v>3</v>
      </c>
      <c r="DQ420" s="15">
        <v>3</v>
      </c>
      <c r="DR420" s="27">
        <f t="shared" si="213"/>
        <v>3.005555555555556</v>
      </c>
      <c r="DS420" s="15">
        <f t="shared" si="239"/>
        <v>0.13055555555555598</v>
      </c>
    </row>
    <row r="421" spans="1:123" x14ac:dyDescent="0.2">
      <c r="A421" s="15">
        <v>210</v>
      </c>
      <c r="B421" s="15">
        <v>805</v>
      </c>
      <c r="C421" s="15">
        <v>0</v>
      </c>
      <c r="D421" s="15">
        <v>5</v>
      </c>
      <c r="E421" s="15">
        <f t="shared" si="214"/>
        <v>0</v>
      </c>
      <c r="F421" s="15">
        <f t="shared" si="215"/>
        <v>0</v>
      </c>
      <c r="G421" s="15">
        <f t="shared" si="216"/>
        <v>1</v>
      </c>
      <c r="H421" s="15">
        <f t="shared" si="217"/>
        <v>0</v>
      </c>
      <c r="I421" s="15">
        <v>1</v>
      </c>
      <c r="J421" s="15">
        <v>45</v>
      </c>
      <c r="K421" s="15">
        <v>3</v>
      </c>
      <c r="L421" s="15">
        <f t="shared" si="218"/>
        <v>0</v>
      </c>
      <c r="M421" s="15">
        <f t="shared" si="219"/>
        <v>1</v>
      </c>
      <c r="N421" s="15">
        <f t="shared" si="220"/>
        <v>0</v>
      </c>
      <c r="O421" s="15">
        <f t="shared" si="221"/>
        <v>0</v>
      </c>
      <c r="P421" s="15">
        <f t="shared" si="222"/>
        <v>0</v>
      </c>
      <c r="Q421" s="15">
        <v>2</v>
      </c>
      <c r="R421" s="15">
        <v>4</v>
      </c>
      <c r="S421" s="15">
        <v>20</v>
      </c>
      <c r="T421" s="15">
        <v>0</v>
      </c>
      <c r="U421" s="15">
        <v>1</v>
      </c>
      <c r="V421" s="15">
        <v>1</v>
      </c>
      <c r="W421" s="15">
        <v>200000</v>
      </c>
      <c r="X421" s="15">
        <v>1</v>
      </c>
      <c r="Y421" s="15">
        <v>0</v>
      </c>
      <c r="Z421" s="15">
        <v>0</v>
      </c>
      <c r="AA421" s="15">
        <f t="shared" si="211"/>
        <v>70</v>
      </c>
      <c r="AB421" s="193">
        <f t="shared" si="237"/>
        <v>2285.7142857142858</v>
      </c>
      <c r="AC421" s="159">
        <v>4</v>
      </c>
      <c r="AD421" s="159">
        <v>1</v>
      </c>
      <c r="AE421" s="159">
        <v>50</v>
      </c>
      <c r="AF421" s="159">
        <v>150000</v>
      </c>
      <c r="AG421" s="159">
        <f t="shared" si="223"/>
        <v>150000</v>
      </c>
      <c r="AH421" s="159">
        <v>3</v>
      </c>
      <c r="AI421" s="171">
        <f t="shared" si="224"/>
        <v>3000</v>
      </c>
      <c r="AM421" s="15">
        <f t="shared" si="225"/>
        <v>0</v>
      </c>
      <c r="AP421" s="15">
        <f t="shared" si="226"/>
        <v>150000</v>
      </c>
      <c r="AQ421" s="172">
        <f t="shared" si="212"/>
        <v>3000</v>
      </c>
      <c r="AR421" s="27">
        <f t="shared" si="227"/>
        <v>0.7142857142857143</v>
      </c>
      <c r="AS421" s="172">
        <f t="shared" si="228"/>
        <v>2142.8571428571431</v>
      </c>
      <c r="AT421" s="15">
        <v>1</v>
      </c>
      <c r="AU421" s="15">
        <v>1</v>
      </c>
      <c r="AV421" s="15">
        <v>20</v>
      </c>
      <c r="AW421" s="15">
        <v>10000</v>
      </c>
      <c r="AX421" s="15">
        <f t="shared" si="238"/>
        <v>10000</v>
      </c>
      <c r="AY421" s="15">
        <v>9</v>
      </c>
      <c r="BG421" s="15">
        <f t="shared" si="240"/>
        <v>10000</v>
      </c>
      <c r="BH421" s="15">
        <f t="shared" si="241"/>
        <v>500</v>
      </c>
      <c r="BI421" s="27">
        <f t="shared" si="229"/>
        <v>0.2857142857142857</v>
      </c>
      <c r="BJ421" s="27">
        <f t="shared" si="230"/>
        <v>142.85714285714286</v>
      </c>
      <c r="BR421" s="27">
        <f t="shared" si="231"/>
        <v>0</v>
      </c>
      <c r="BS421" s="27">
        <f t="shared" si="232"/>
        <v>0</v>
      </c>
      <c r="BT421" s="15">
        <v>2.5</v>
      </c>
      <c r="BU421" s="15">
        <v>3</v>
      </c>
      <c r="BV421" s="15">
        <v>3</v>
      </c>
      <c r="BW421" s="15">
        <v>3</v>
      </c>
      <c r="BX421" s="15">
        <v>3</v>
      </c>
      <c r="BY421" s="15">
        <f t="shared" si="233"/>
        <v>2.9</v>
      </c>
      <c r="BZ421" s="15">
        <v>2</v>
      </c>
      <c r="CA421" s="15">
        <f t="shared" si="234"/>
        <v>1</v>
      </c>
      <c r="CB421" s="15">
        <v>2</v>
      </c>
      <c r="CC421" s="15">
        <f t="shared" si="235"/>
        <v>0</v>
      </c>
      <c r="CD421" s="15">
        <f t="shared" si="236"/>
        <v>0</v>
      </c>
      <c r="CE421" s="15">
        <v>2</v>
      </c>
      <c r="CF421" s="15">
        <v>2</v>
      </c>
      <c r="CG421" s="15">
        <v>2</v>
      </c>
      <c r="CH421" s="15">
        <v>4</v>
      </c>
      <c r="CI421" s="15">
        <v>1</v>
      </c>
      <c r="CJ421" s="15">
        <v>2</v>
      </c>
      <c r="CK421" s="15">
        <v>1</v>
      </c>
      <c r="CL421" s="15">
        <v>1</v>
      </c>
      <c r="CN421" s="15">
        <v>1</v>
      </c>
      <c r="CP421" s="15">
        <v>1</v>
      </c>
      <c r="CR421" s="15">
        <v>1</v>
      </c>
      <c r="CZ421" s="15">
        <v>1</v>
      </c>
      <c r="DA421" s="15">
        <v>2</v>
      </c>
      <c r="DB421" s="15">
        <v>2</v>
      </c>
      <c r="DC421" s="15">
        <v>2</v>
      </c>
      <c r="DD421" s="15">
        <v>3</v>
      </c>
      <c r="DE421" s="15">
        <v>2</v>
      </c>
      <c r="DL421" s="27">
        <v>3</v>
      </c>
      <c r="DM421" s="27">
        <v>3</v>
      </c>
      <c r="DN421" s="27">
        <v>2.25</v>
      </c>
      <c r="DO421" s="27">
        <v>3</v>
      </c>
      <c r="DP421" s="27">
        <v>3</v>
      </c>
      <c r="DQ421" s="27">
        <v>3</v>
      </c>
      <c r="DR421" s="27">
        <f t="shared" si="213"/>
        <v>2.875</v>
      </c>
      <c r="DS421" s="15">
        <f t="shared" si="239"/>
        <v>0.25</v>
      </c>
    </row>
    <row r="422" spans="1:123" x14ac:dyDescent="0.2">
      <c r="A422" s="15">
        <v>211</v>
      </c>
      <c r="B422" s="15">
        <v>806</v>
      </c>
      <c r="C422" s="15">
        <v>0</v>
      </c>
      <c r="D422" s="15">
        <v>1</v>
      </c>
      <c r="E422" s="15">
        <f t="shared" si="214"/>
        <v>0</v>
      </c>
      <c r="F422" s="15">
        <f t="shared" si="215"/>
        <v>0</v>
      </c>
      <c r="G422" s="15">
        <f t="shared" si="216"/>
        <v>0</v>
      </c>
      <c r="H422" s="15">
        <f t="shared" si="217"/>
        <v>0</v>
      </c>
      <c r="I422" s="15">
        <v>0</v>
      </c>
      <c r="J422" s="15">
        <v>60</v>
      </c>
      <c r="K422" s="15">
        <v>1</v>
      </c>
      <c r="L422" s="15">
        <f t="shared" si="218"/>
        <v>0</v>
      </c>
      <c r="M422" s="15">
        <f t="shared" si="219"/>
        <v>0</v>
      </c>
      <c r="N422" s="15">
        <f t="shared" si="220"/>
        <v>0</v>
      </c>
      <c r="O422" s="15">
        <f t="shared" si="221"/>
        <v>0</v>
      </c>
      <c r="P422" s="15">
        <f t="shared" si="222"/>
        <v>0</v>
      </c>
      <c r="Q422" s="15">
        <v>1</v>
      </c>
      <c r="R422" s="15">
        <v>10</v>
      </c>
      <c r="S422" s="15">
        <v>40</v>
      </c>
      <c r="T422" s="15">
        <v>0</v>
      </c>
      <c r="U422" s="15">
        <v>1</v>
      </c>
      <c r="V422" s="15">
        <v>0</v>
      </c>
      <c r="W422" s="15">
        <v>0</v>
      </c>
      <c r="X422" s="15">
        <v>1</v>
      </c>
      <c r="Y422" s="15">
        <v>1</v>
      </c>
      <c r="Z422" s="15">
        <v>1</v>
      </c>
      <c r="AA422" s="15">
        <f t="shared" si="211"/>
        <v>10</v>
      </c>
      <c r="AB422" s="193">
        <f t="shared" si="237"/>
        <v>2000</v>
      </c>
      <c r="AC422" s="15">
        <v>4</v>
      </c>
      <c r="AD422" s="15">
        <v>1</v>
      </c>
      <c r="AE422" s="15">
        <v>10</v>
      </c>
      <c r="AF422" s="15">
        <v>20000</v>
      </c>
      <c r="AG422" s="15">
        <f t="shared" si="223"/>
        <v>20000</v>
      </c>
      <c r="AH422" s="15">
        <v>3</v>
      </c>
      <c r="AI422" s="27">
        <f t="shared" si="224"/>
        <v>2000</v>
      </c>
      <c r="AM422" s="15">
        <f t="shared" si="225"/>
        <v>0</v>
      </c>
      <c r="AP422" s="15">
        <f t="shared" si="226"/>
        <v>20000</v>
      </c>
      <c r="AQ422" s="172">
        <f t="shared" si="212"/>
        <v>2000</v>
      </c>
      <c r="AR422" s="27">
        <f t="shared" si="227"/>
        <v>1</v>
      </c>
      <c r="AS422" s="172">
        <f t="shared" si="228"/>
        <v>2000</v>
      </c>
      <c r="AX422" s="15">
        <f t="shared" si="238"/>
        <v>0</v>
      </c>
      <c r="BI422" s="27">
        <f t="shared" si="229"/>
        <v>0</v>
      </c>
      <c r="BJ422" s="27">
        <f t="shared" si="230"/>
        <v>0</v>
      </c>
      <c r="BR422" s="27">
        <f t="shared" si="231"/>
        <v>0</v>
      </c>
      <c r="BS422" s="27">
        <f t="shared" si="232"/>
        <v>0</v>
      </c>
      <c r="BT422" s="15">
        <v>3.5</v>
      </c>
      <c r="BU422" s="15">
        <v>4</v>
      </c>
      <c r="BV422" s="15">
        <v>4</v>
      </c>
      <c r="BW422" s="15">
        <v>4</v>
      </c>
      <c r="BX422" s="15">
        <v>4</v>
      </c>
      <c r="BY422" s="15">
        <f t="shared" si="233"/>
        <v>3.9</v>
      </c>
      <c r="BZ422" s="15">
        <v>4</v>
      </c>
      <c r="CA422" s="15">
        <f t="shared" si="234"/>
        <v>0</v>
      </c>
      <c r="CB422" s="15">
        <v>5</v>
      </c>
      <c r="CC422" s="15" t="s">
        <v>1008</v>
      </c>
      <c r="CD422" s="15" t="s">
        <v>1008</v>
      </c>
      <c r="CE422" s="15" t="s">
        <v>1007</v>
      </c>
      <c r="CH422" s="15" t="s">
        <v>1007</v>
      </c>
      <c r="CK422" s="15" t="s">
        <v>1007</v>
      </c>
      <c r="CL422" s="15" t="s">
        <v>1007</v>
      </c>
      <c r="CN422" s="15" t="s">
        <v>1007</v>
      </c>
      <c r="CP422" s="15" t="s">
        <v>1007</v>
      </c>
      <c r="CR422" s="15" t="s">
        <v>1007</v>
      </c>
      <c r="CZ422" s="15">
        <v>3</v>
      </c>
      <c r="DA422" s="15">
        <v>2</v>
      </c>
      <c r="DB422" s="15">
        <v>2</v>
      </c>
      <c r="DC422" s="15">
        <v>2</v>
      </c>
      <c r="DF422" s="15">
        <v>1</v>
      </c>
      <c r="DG422" s="15">
        <v>2</v>
      </c>
      <c r="DL422" s="15">
        <v>3</v>
      </c>
      <c r="DM422" s="15">
        <v>3</v>
      </c>
      <c r="DN422" s="15">
        <v>2.75</v>
      </c>
      <c r="DO422" s="15">
        <v>3</v>
      </c>
      <c r="DP422" s="15">
        <v>2</v>
      </c>
      <c r="DQ422" s="15">
        <v>2</v>
      </c>
      <c r="DR422" s="27">
        <f t="shared" si="213"/>
        <v>2.625</v>
      </c>
      <c r="DS422" s="15">
        <f t="shared" si="239"/>
        <v>0.23611111111111116</v>
      </c>
    </row>
    <row r="423" spans="1:123" x14ac:dyDescent="0.2">
      <c r="A423" s="15">
        <v>211</v>
      </c>
      <c r="B423" s="15">
        <v>806</v>
      </c>
      <c r="C423" s="15">
        <v>0</v>
      </c>
      <c r="D423" s="15">
        <v>1</v>
      </c>
      <c r="E423" s="15">
        <f t="shared" si="214"/>
        <v>0</v>
      </c>
      <c r="F423" s="15">
        <f t="shared" si="215"/>
        <v>0</v>
      </c>
      <c r="G423" s="15">
        <f t="shared" si="216"/>
        <v>0</v>
      </c>
      <c r="H423" s="15">
        <f t="shared" si="217"/>
        <v>0</v>
      </c>
      <c r="I423" s="15">
        <v>0</v>
      </c>
      <c r="J423" s="15">
        <v>60</v>
      </c>
      <c r="K423" s="15">
        <v>1</v>
      </c>
      <c r="L423" s="15">
        <f t="shared" si="218"/>
        <v>0</v>
      </c>
      <c r="M423" s="15">
        <f t="shared" si="219"/>
        <v>0</v>
      </c>
      <c r="N423" s="15">
        <f t="shared" si="220"/>
        <v>0</v>
      </c>
      <c r="O423" s="15">
        <f t="shared" si="221"/>
        <v>0</v>
      </c>
      <c r="P423" s="15">
        <f t="shared" si="222"/>
        <v>0</v>
      </c>
      <c r="Q423" s="15">
        <v>1</v>
      </c>
      <c r="R423" s="15">
        <v>10</v>
      </c>
      <c r="S423" s="15">
        <v>40</v>
      </c>
      <c r="T423" s="15">
        <v>0</v>
      </c>
      <c r="U423" s="15">
        <v>1</v>
      </c>
      <c r="V423" s="15">
        <v>0</v>
      </c>
      <c r="W423" s="15">
        <v>0</v>
      </c>
      <c r="X423" s="15">
        <v>1</v>
      </c>
      <c r="Y423" s="15">
        <v>0</v>
      </c>
      <c r="Z423" s="15">
        <v>1</v>
      </c>
      <c r="AA423" s="15">
        <f t="shared" si="211"/>
        <v>10</v>
      </c>
      <c r="AB423" s="193">
        <f t="shared" si="237"/>
        <v>2000</v>
      </c>
      <c r="AC423" s="159">
        <v>4</v>
      </c>
      <c r="AD423" s="159">
        <v>1</v>
      </c>
      <c r="AE423" s="159">
        <v>10</v>
      </c>
      <c r="AF423" s="159">
        <v>20000</v>
      </c>
      <c r="AG423" s="159">
        <f t="shared" si="223"/>
        <v>20000</v>
      </c>
      <c r="AH423" s="159">
        <v>2.4</v>
      </c>
      <c r="AI423" s="171">
        <f t="shared" si="224"/>
        <v>2000</v>
      </c>
      <c r="AM423" s="15">
        <f t="shared" si="225"/>
        <v>0</v>
      </c>
      <c r="AP423" s="15">
        <f t="shared" si="226"/>
        <v>20000</v>
      </c>
      <c r="AQ423" s="172">
        <f t="shared" si="212"/>
        <v>2000</v>
      </c>
      <c r="AR423" s="27">
        <f t="shared" si="227"/>
        <v>1</v>
      </c>
      <c r="AS423" s="172">
        <f t="shared" si="228"/>
        <v>2000</v>
      </c>
      <c r="AX423" s="15">
        <f t="shared" si="238"/>
        <v>0</v>
      </c>
      <c r="BI423" s="27">
        <f t="shared" si="229"/>
        <v>0</v>
      </c>
      <c r="BJ423" s="27">
        <f t="shared" si="230"/>
        <v>0</v>
      </c>
      <c r="BR423" s="27">
        <f t="shared" si="231"/>
        <v>0</v>
      </c>
      <c r="BS423" s="27">
        <f t="shared" si="232"/>
        <v>0</v>
      </c>
      <c r="BT423" s="15">
        <v>3.5</v>
      </c>
      <c r="BU423" s="15">
        <v>4</v>
      </c>
      <c r="BV423" s="15">
        <v>4</v>
      </c>
      <c r="BW423" s="15">
        <v>4</v>
      </c>
      <c r="BX423" s="15">
        <v>4</v>
      </c>
      <c r="BY423" s="15">
        <f t="shared" si="233"/>
        <v>3.9</v>
      </c>
      <c r="BZ423" s="15">
        <v>4</v>
      </c>
      <c r="CA423" s="15">
        <f t="shared" si="234"/>
        <v>0</v>
      </c>
      <c r="CB423" s="15">
        <v>5</v>
      </c>
      <c r="CC423" s="15" t="s">
        <v>1008</v>
      </c>
      <c r="CD423" s="15" t="s">
        <v>1008</v>
      </c>
      <c r="CE423" s="15" t="s">
        <v>1007</v>
      </c>
      <c r="CH423" s="15" t="s">
        <v>1007</v>
      </c>
      <c r="CK423" s="15" t="s">
        <v>1007</v>
      </c>
      <c r="CL423" s="15" t="s">
        <v>1007</v>
      </c>
      <c r="CN423" s="15" t="s">
        <v>1007</v>
      </c>
      <c r="CP423" s="15" t="s">
        <v>1007</v>
      </c>
      <c r="CR423" s="15" t="s">
        <v>1007</v>
      </c>
      <c r="CZ423" s="15">
        <v>3</v>
      </c>
      <c r="DA423" s="15">
        <v>2</v>
      </c>
      <c r="DB423" s="15">
        <v>2</v>
      </c>
      <c r="DC423" s="15">
        <v>2</v>
      </c>
      <c r="DF423" s="15">
        <v>1</v>
      </c>
      <c r="DG423" s="15">
        <v>2</v>
      </c>
      <c r="DL423" s="27">
        <v>3</v>
      </c>
      <c r="DM423" s="27">
        <v>2.3333333333333335</v>
      </c>
      <c r="DN423" s="27">
        <v>2</v>
      </c>
      <c r="DO423" s="27">
        <v>3</v>
      </c>
      <c r="DP423" s="27">
        <v>2</v>
      </c>
      <c r="DQ423" s="27">
        <v>2</v>
      </c>
      <c r="DR423" s="27">
        <f t="shared" si="213"/>
        <v>2.3888888888888888</v>
      </c>
      <c r="DS423" s="15">
        <f t="shared" si="239"/>
        <v>-0.11111111111111116</v>
      </c>
    </row>
    <row r="424" spans="1:123" x14ac:dyDescent="0.2">
      <c r="A424" s="15">
        <v>212</v>
      </c>
      <c r="B424" s="15">
        <v>807</v>
      </c>
      <c r="C424" s="15">
        <v>0</v>
      </c>
      <c r="D424" s="15">
        <v>1</v>
      </c>
      <c r="E424" s="15">
        <f t="shared" si="214"/>
        <v>0</v>
      </c>
      <c r="F424" s="15">
        <f t="shared" si="215"/>
        <v>0</v>
      </c>
      <c r="G424" s="15">
        <f t="shared" si="216"/>
        <v>0</v>
      </c>
      <c r="H424" s="15">
        <f t="shared" si="217"/>
        <v>0</v>
      </c>
      <c r="I424" s="15">
        <v>1</v>
      </c>
      <c r="J424" s="15">
        <v>46</v>
      </c>
      <c r="K424" s="15">
        <v>3</v>
      </c>
      <c r="L424" s="15">
        <f t="shared" si="218"/>
        <v>0</v>
      </c>
      <c r="M424" s="15">
        <f t="shared" si="219"/>
        <v>1</v>
      </c>
      <c r="N424" s="15">
        <f t="shared" si="220"/>
        <v>0</v>
      </c>
      <c r="O424" s="15">
        <f t="shared" si="221"/>
        <v>0</v>
      </c>
      <c r="P424" s="15">
        <f t="shared" si="222"/>
        <v>0</v>
      </c>
      <c r="Q424" s="15">
        <v>1</v>
      </c>
      <c r="R424" s="15">
        <v>3</v>
      </c>
      <c r="S424" s="15">
        <v>10</v>
      </c>
      <c r="T424" s="15">
        <v>0</v>
      </c>
      <c r="U424" s="15">
        <v>1</v>
      </c>
      <c r="V424" s="15">
        <v>1</v>
      </c>
      <c r="W424" s="15">
        <v>10000</v>
      </c>
      <c r="X424" s="15">
        <v>1</v>
      </c>
      <c r="Y424" s="15">
        <v>1</v>
      </c>
      <c r="Z424" s="15">
        <v>1</v>
      </c>
      <c r="AA424" s="15">
        <f t="shared" si="211"/>
        <v>4</v>
      </c>
      <c r="AB424" s="193">
        <f t="shared" si="237"/>
        <v>4000</v>
      </c>
      <c r="AC424" s="15">
        <v>4</v>
      </c>
      <c r="AD424" s="15">
        <v>1</v>
      </c>
      <c r="AE424" s="15">
        <v>4</v>
      </c>
      <c r="AF424" s="15">
        <v>16000</v>
      </c>
      <c r="AG424" s="15">
        <f t="shared" si="223"/>
        <v>16000</v>
      </c>
      <c r="AH424" s="15">
        <v>2.5</v>
      </c>
      <c r="AI424" s="27">
        <f t="shared" si="224"/>
        <v>4000</v>
      </c>
      <c r="AM424" s="15">
        <f t="shared" si="225"/>
        <v>0</v>
      </c>
      <c r="AP424" s="15">
        <f t="shared" si="226"/>
        <v>16000</v>
      </c>
      <c r="AQ424" s="172">
        <f t="shared" si="212"/>
        <v>4000</v>
      </c>
      <c r="AR424" s="27">
        <f t="shared" si="227"/>
        <v>1</v>
      </c>
      <c r="AS424" s="172">
        <f t="shared" si="228"/>
        <v>4000</v>
      </c>
      <c r="AX424" s="15">
        <f t="shared" si="238"/>
        <v>0</v>
      </c>
      <c r="BI424" s="27">
        <f t="shared" si="229"/>
        <v>0</v>
      </c>
      <c r="BJ424" s="27">
        <f t="shared" si="230"/>
        <v>0</v>
      </c>
      <c r="BR424" s="27">
        <f t="shared" si="231"/>
        <v>0</v>
      </c>
      <c r="BS424" s="27">
        <f t="shared" si="232"/>
        <v>0</v>
      </c>
      <c r="BT424" s="15">
        <v>4</v>
      </c>
      <c r="BU424" s="15">
        <v>3</v>
      </c>
      <c r="BV424" s="15">
        <v>3</v>
      </c>
      <c r="BW424" s="15">
        <v>3</v>
      </c>
      <c r="BX424" s="15">
        <v>4</v>
      </c>
      <c r="BY424" s="15">
        <f t="shared" si="233"/>
        <v>3.4</v>
      </c>
      <c r="BZ424" s="15">
        <v>3</v>
      </c>
      <c r="CA424" s="15">
        <f t="shared" si="234"/>
        <v>1</v>
      </c>
      <c r="CB424" s="15">
        <v>2</v>
      </c>
      <c r="CC424" s="15">
        <f t="shared" si="235"/>
        <v>0</v>
      </c>
      <c r="CD424" s="15">
        <f t="shared" si="236"/>
        <v>0</v>
      </c>
      <c r="CE424" s="15">
        <v>4</v>
      </c>
      <c r="CF424" s="15">
        <v>2</v>
      </c>
      <c r="CG424" s="15">
        <v>2</v>
      </c>
      <c r="CH424" s="15">
        <v>3</v>
      </c>
      <c r="CI424" s="15">
        <v>1</v>
      </c>
      <c r="CJ424" s="15">
        <v>2</v>
      </c>
      <c r="CK424" s="15">
        <v>1</v>
      </c>
      <c r="CL424" s="15">
        <v>1</v>
      </c>
      <c r="CN424" s="15">
        <v>1</v>
      </c>
      <c r="CP424" s="15">
        <v>1</v>
      </c>
      <c r="CR424" s="15">
        <v>1</v>
      </c>
      <c r="CZ424" s="15">
        <v>2</v>
      </c>
      <c r="DA424" s="15">
        <v>2</v>
      </c>
      <c r="DB424" s="15">
        <v>3</v>
      </c>
      <c r="DC424" s="15">
        <v>2</v>
      </c>
      <c r="DF424" s="15">
        <v>1</v>
      </c>
      <c r="DG424" s="15">
        <v>2</v>
      </c>
      <c r="DL424" s="15">
        <v>3</v>
      </c>
      <c r="DM424" s="15">
        <v>3</v>
      </c>
      <c r="DN424" s="15">
        <v>3</v>
      </c>
      <c r="DO424" s="15">
        <v>2</v>
      </c>
      <c r="DP424" s="15">
        <v>2</v>
      </c>
      <c r="DQ424" s="15">
        <v>2</v>
      </c>
      <c r="DR424" s="27">
        <f t="shared" si="213"/>
        <v>2.5</v>
      </c>
      <c r="DS424" s="15">
        <f t="shared" si="239"/>
        <v>0.15277777777777768</v>
      </c>
    </row>
    <row r="425" spans="1:123" x14ac:dyDescent="0.2">
      <c r="A425" s="15">
        <v>212</v>
      </c>
      <c r="B425" s="15">
        <v>807</v>
      </c>
      <c r="C425" s="15">
        <v>0</v>
      </c>
      <c r="D425" s="15">
        <v>1</v>
      </c>
      <c r="E425" s="15">
        <f t="shared" si="214"/>
        <v>0</v>
      </c>
      <c r="F425" s="15">
        <f t="shared" si="215"/>
        <v>0</v>
      </c>
      <c r="G425" s="15">
        <f t="shared" si="216"/>
        <v>0</v>
      </c>
      <c r="H425" s="15">
        <f t="shared" si="217"/>
        <v>0</v>
      </c>
      <c r="I425" s="15">
        <v>1</v>
      </c>
      <c r="J425" s="15">
        <v>46</v>
      </c>
      <c r="K425" s="15">
        <v>3</v>
      </c>
      <c r="L425" s="15">
        <f t="shared" si="218"/>
        <v>0</v>
      </c>
      <c r="M425" s="15">
        <f t="shared" si="219"/>
        <v>1</v>
      </c>
      <c r="N425" s="15">
        <f t="shared" si="220"/>
        <v>0</v>
      </c>
      <c r="O425" s="15">
        <f t="shared" si="221"/>
        <v>0</v>
      </c>
      <c r="P425" s="15">
        <f t="shared" si="222"/>
        <v>0</v>
      </c>
      <c r="Q425" s="15">
        <v>1</v>
      </c>
      <c r="R425" s="15">
        <v>3</v>
      </c>
      <c r="S425" s="15">
        <v>10</v>
      </c>
      <c r="T425" s="15">
        <v>0</v>
      </c>
      <c r="U425" s="15">
        <v>1</v>
      </c>
      <c r="V425" s="15">
        <v>1</v>
      </c>
      <c r="W425" s="15">
        <v>10000</v>
      </c>
      <c r="X425" s="15">
        <v>1</v>
      </c>
      <c r="Y425" s="15">
        <v>0</v>
      </c>
      <c r="Z425" s="15">
        <v>1</v>
      </c>
      <c r="AA425" s="15">
        <f t="shared" si="211"/>
        <v>4</v>
      </c>
      <c r="AB425" s="193">
        <f t="shared" si="237"/>
        <v>4000</v>
      </c>
      <c r="AC425" s="159">
        <v>4</v>
      </c>
      <c r="AD425" s="159">
        <v>1</v>
      </c>
      <c r="AE425" s="159">
        <v>4</v>
      </c>
      <c r="AF425" s="159">
        <v>16000</v>
      </c>
      <c r="AG425" s="159">
        <f t="shared" si="223"/>
        <v>16000</v>
      </c>
      <c r="AH425" s="159">
        <v>2.5</v>
      </c>
      <c r="AI425" s="171">
        <f t="shared" si="224"/>
        <v>4000</v>
      </c>
      <c r="AM425" s="15">
        <f t="shared" si="225"/>
        <v>0</v>
      </c>
      <c r="AP425" s="15">
        <f t="shared" si="226"/>
        <v>16000</v>
      </c>
      <c r="AQ425" s="172">
        <f t="shared" si="212"/>
        <v>4000</v>
      </c>
      <c r="AR425" s="27">
        <f t="shared" si="227"/>
        <v>1</v>
      </c>
      <c r="AS425" s="172">
        <f t="shared" si="228"/>
        <v>4000</v>
      </c>
      <c r="AX425" s="15">
        <f t="shared" si="238"/>
        <v>0</v>
      </c>
      <c r="BI425" s="27">
        <f t="shared" si="229"/>
        <v>0</v>
      </c>
      <c r="BJ425" s="27">
        <f t="shared" si="230"/>
        <v>0</v>
      </c>
      <c r="BR425" s="27">
        <f t="shared" si="231"/>
        <v>0</v>
      </c>
      <c r="BS425" s="27">
        <f t="shared" si="232"/>
        <v>0</v>
      </c>
      <c r="BT425" s="15">
        <v>4</v>
      </c>
      <c r="BU425" s="15">
        <v>3</v>
      </c>
      <c r="BV425" s="15">
        <v>3</v>
      </c>
      <c r="BW425" s="15">
        <v>3</v>
      </c>
      <c r="BX425" s="15">
        <v>4</v>
      </c>
      <c r="BY425" s="15">
        <f t="shared" si="233"/>
        <v>3.4</v>
      </c>
      <c r="BZ425" s="15">
        <v>3</v>
      </c>
      <c r="CA425" s="15">
        <f t="shared" si="234"/>
        <v>1</v>
      </c>
      <c r="CB425" s="15">
        <v>2</v>
      </c>
      <c r="CC425" s="15">
        <f t="shared" si="235"/>
        <v>0</v>
      </c>
      <c r="CD425" s="15">
        <f t="shared" si="236"/>
        <v>0</v>
      </c>
      <c r="CE425" s="15">
        <v>4</v>
      </c>
      <c r="CF425" s="15">
        <v>2</v>
      </c>
      <c r="CG425" s="15">
        <v>2</v>
      </c>
      <c r="CH425" s="15">
        <v>3</v>
      </c>
      <c r="CI425" s="15">
        <v>1</v>
      </c>
      <c r="CJ425" s="15">
        <v>2</v>
      </c>
      <c r="CK425" s="15">
        <v>1</v>
      </c>
      <c r="CL425" s="15">
        <v>1</v>
      </c>
      <c r="CN425" s="15">
        <v>1</v>
      </c>
      <c r="CP425" s="15">
        <v>1</v>
      </c>
      <c r="CR425" s="15">
        <v>1</v>
      </c>
      <c r="CZ425" s="15">
        <v>2</v>
      </c>
      <c r="DA425" s="15">
        <v>2</v>
      </c>
      <c r="DB425" s="15">
        <v>3</v>
      </c>
      <c r="DC425" s="15">
        <v>2</v>
      </c>
      <c r="DF425" s="15">
        <v>1</v>
      </c>
      <c r="DG425" s="15">
        <v>2</v>
      </c>
      <c r="DL425" s="27">
        <v>3</v>
      </c>
      <c r="DM425" s="27">
        <v>2.3333333333333335</v>
      </c>
      <c r="DN425" s="27">
        <v>2.75</v>
      </c>
      <c r="DO425" s="27">
        <v>2</v>
      </c>
      <c r="DP425" s="27">
        <v>2</v>
      </c>
      <c r="DQ425" s="27">
        <v>2</v>
      </c>
      <c r="DR425" s="27">
        <f t="shared" si="213"/>
        <v>2.3472222222222223</v>
      </c>
      <c r="DS425" s="15">
        <f t="shared" si="239"/>
        <v>-0.48611111111111116</v>
      </c>
    </row>
    <row r="426" spans="1:123" x14ac:dyDescent="0.2">
      <c r="A426" s="15">
        <v>213</v>
      </c>
      <c r="B426" s="15">
        <v>808</v>
      </c>
      <c r="C426" s="15">
        <v>0</v>
      </c>
      <c r="D426" s="15">
        <v>1</v>
      </c>
      <c r="E426" s="15">
        <f t="shared" si="214"/>
        <v>0</v>
      </c>
      <c r="F426" s="15">
        <f t="shared" si="215"/>
        <v>0</v>
      </c>
      <c r="G426" s="15">
        <f t="shared" si="216"/>
        <v>0</v>
      </c>
      <c r="H426" s="15">
        <f t="shared" si="217"/>
        <v>0</v>
      </c>
      <c r="I426" s="15">
        <v>1</v>
      </c>
      <c r="J426" s="15">
        <v>65</v>
      </c>
      <c r="K426" s="15">
        <v>3</v>
      </c>
      <c r="L426" s="15">
        <f t="shared" si="218"/>
        <v>0</v>
      </c>
      <c r="M426" s="15">
        <f t="shared" si="219"/>
        <v>1</v>
      </c>
      <c r="N426" s="15">
        <f t="shared" si="220"/>
        <v>0</v>
      </c>
      <c r="O426" s="15">
        <f t="shared" si="221"/>
        <v>0</v>
      </c>
      <c r="P426" s="15">
        <f t="shared" si="222"/>
        <v>0</v>
      </c>
      <c r="Q426" s="15">
        <v>2</v>
      </c>
      <c r="R426" s="15">
        <v>5</v>
      </c>
      <c r="S426" s="15">
        <v>50</v>
      </c>
      <c r="T426" s="15">
        <v>1</v>
      </c>
      <c r="U426" s="15">
        <v>1</v>
      </c>
      <c r="V426" s="15">
        <v>0</v>
      </c>
      <c r="W426" s="15">
        <v>0</v>
      </c>
      <c r="X426" s="15">
        <v>1</v>
      </c>
      <c r="Y426" s="15">
        <v>1</v>
      </c>
      <c r="Z426" s="15">
        <v>1</v>
      </c>
      <c r="AA426" s="15">
        <f t="shared" si="211"/>
        <v>20</v>
      </c>
      <c r="AB426" s="193">
        <f t="shared" si="237"/>
        <v>1800</v>
      </c>
      <c r="AC426" s="15">
        <v>1</v>
      </c>
      <c r="AD426" s="15">
        <v>1</v>
      </c>
      <c r="AE426" s="15">
        <v>20</v>
      </c>
      <c r="AF426" s="15">
        <v>18000</v>
      </c>
      <c r="AG426" s="15">
        <f t="shared" si="223"/>
        <v>18000</v>
      </c>
      <c r="AH426" s="15">
        <v>11</v>
      </c>
      <c r="AI426" s="27">
        <f t="shared" si="224"/>
        <v>900</v>
      </c>
      <c r="AJ426" s="15">
        <v>1</v>
      </c>
      <c r="AK426" s="15">
        <v>20</v>
      </c>
      <c r="AL426" s="15">
        <v>18000</v>
      </c>
      <c r="AM426" s="15">
        <f t="shared" si="225"/>
        <v>18000</v>
      </c>
      <c r="AN426" s="15">
        <v>7</v>
      </c>
      <c r="AP426" s="15">
        <f t="shared" si="226"/>
        <v>36000</v>
      </c>
      <c r="AQ426" s="172">
        <f t="shared" si="212"/>
        <v>1800</v>
      </c>
      <c r="AR426" s="27">
        <f t="shared" si="227"/>
        <v>1</v>
      </c>
      <c r="AS426" s="172">
        <f t="shared" si="228"/>
        <v>1800</v>
      </c>
      <c r="AX426" s="15">
        <f t="shared" si="238"/>
        <v>0</v>
      </c>
      <c r="BI426" s="27">
        <f t="shared" si="229"/>
        <v>0</v>
      </c>
      <c r="BJ426" s="27">
        <f t="shared" si="230"/>
        <v>0</v>
      </c>
      <c r="BR426" s="27">
        <f t="shared" si="231"/>
        <v>0</v>
      </c>
      <c r="BS426" s="27">
        <f t="shared" si="232"/>
        <v>0</v>
      </c>
      <c r="BT426" s="15">
        <v>3.75</v>
      </c>
      <c r="BU426" s="15">
        <v>4.666666666666667</v>
      </c>
      <c r="BV426" s="15">
        <v>3</v>
      </c>
      <c r="BW426" s="15">
        <v>3</v>
      </c>
      <c r="BX426" s="15">
        <v>4.5</v>
      </c>
      <c r="BY426" s="15">
        <f t="shared" si="233"/>
        <v>3.7833333333333337</v>
      </c>
      <c r="BZ426" s="15">
        <v>3</v>
      </c>
      <c r="CA426" s="15">
        <f t="shared" si="234"/>
        <v>1</v>
      </c>
      <c r="CB426" s="15">
        <v>2</v>
      </c>
      <c r="CC426" s="15">
        <f t="shared" si="235"/>
        <v>0</v>
      </c>
      <c r="CD426" s="15">
        <f t="shared" si="236"/>
        <v>0</v>
      </c>
      <c r="CE426" s="15">
        <v>3</v>
      </c>
      <c r="CF426" s="15">
        <v>2</v>
      </c>
      <c r="CG426" s="15">
        <v>2</v>
      </c>
      <c r="CH426" s="15">
        <v>2</v>
      </c>
      <c r="CI426" s="15">
        <v>1</v>
      </c>
      <c r="CJ426" s="15">
        <v>2</v>
      </c>
      <c r="CK426" s="15">
        <v>1</v>
      </c>
      <c r="CL426" s="15">
        <v>1</v>
      </c>
      <c r="CN426" s="15">
        <v>1</v>
      </c>
      <c r="CP426" s="15">
        <v>1</v>
      </c>
      <c r="CR426" s="15">
        <v>1</v>
      </c>
      <c r="DB426" s="15">
        <v>2</v>
      </c>
      <c r="DC426" s="15">
        <v>2</v>
      </c>
      <c r="DD426" s="15">
        <v>1</v>
      </c>
      <c r="DE426" s="15">
        <v>2</v>
      </c>
      <c r="DF426" s="15">
        <v>3</v>
      </c>
      <c r="DG426" s="15">
        <v>2</v>
      </c>
      <c r="DL426" s="15">
        <v>3</v>
      </c>
      <c r="DM426" s="15">
        <v>3</v>
      </c>
      <c r="DN426" s="15">
        <v>3</v>
      </c>
      <c r="DO426" s="15">
        <v>2</v>
      </c>
      <c r="DP426" s="15">
        <v>3</v>
      </c>
      <c r="DQ426" s="15">
        <v>3</v>
      </c>
      <c r="DR426" s="27">
        <f t="shared" si="213"/>
        <v>2.8333333333333335</v>
      </c>
      <c r="DS426" s="15">
        <f t="shared" si="239"/>
        <v>5.5555555555556246E-2</v>
      </c>
    </row>
    <row r="427" spans="1:123" x14ac:dyDescent="0.2">
      <c r="A427" s="15">
        <v>213</v>
      </c>
      <c r="B427" s="15">
        <v>808</v>
      </c>
      <c r="C427" s="15">
        <v>0</v>
      </c>
      <c r="D427" s="15">
        <v>1</v>
      </c>
      <c r="E427" s="15">
        <f t="shared" si="214"/>
        <v>0</v>
      </c>
      <c r="F427" s="15">
        <f t="shared" si="215"/>
        <v>0</v>
      </c>
      <c r="G427" s="15">
        <f t="shared" si="216"/>
        <v>0</v>
      </c>
      <c r="H427" s="15">
        <f t="shared" si="217"/>
        <v>0</v>
      </c>
      <c r="I427" s="15">
        <v>1</v>
      </c>
      <c r="J427" s="15">
        <v>65</v>
      </c>
      <c r="K427" s="15">
        <v>3</v>
      </c>
      <c r="L427" s="15">
        <f t="shared" si="218"/>
        <v>0</v>
      </c>
      <c r="M427" s="15">
        <f t="shared" si="219"/>
        <v>1</v>
      </c>
      <c r="N427" s="15">
        <f t="shared" si="220"/>
        <v>0</v>
      </c>
      <c r="O427" s="15">
        <f t="shared" si="221"/>
        <v>0</v>
      </c>
      <c r="P427" s="15">
        <f t="shared" si="222"/>
        <v>0</v>
      </c>
      <c r="Q427" s="15">
        <v>2</v>
      </c>
      <c r="R427" s="15">
        <v>5</v>
      </c>
      <c r="S427" s="15">
        <v>50</v>
      </c>
      <c r="T427" s="15">
        <v>1</v>
      </c>
      <c r="U427" s="15">
        <v>1</v>
      </c>
      <c r="V427" s="15">
        <v>0</v>
      </c>
      <c r="W427" s="15">
        <v>0</v>
      </c>
      <c r="X427" s="15">
        <v>1</v>
      </c>
      <c r="Y427" s="15">
        <v>0</v>
      </c>
      <c r="Z427" s="15">
        <v>1</v>
      </c>
      <c r="AA427" s="15">
        <f t="shared" si="211"/>
        <v>20</v>
      </c>
      <c r="AB427" s="193">
        <f t="shared" si="237"/>
        <v>1800</v>
      </c>
      <c r="AC427" s="159">
        <v>1</v>
      </c>
      <c r="AD427" s="159">
        <v>1</v>
      </c>
      <c r="AE427" s="159">
        <v>20</v>
      </c>
      <c r="AF427" s="159">
        <v>18000</v>
      </c>
      <c r="AG427" s="159">
        <f t="shared" si="223"/>
        <v>18000</v>
      </c>
      <c r="AH427" s="159">
        <v>11</v>
      </c>
      <c r="AI427" s="171">
        <f t="shared" si="224"/>
        <v>900</v>
      </c>
      <c r="AJ427" s="15">
        <v>1</v>
      </c>
      <c r="AK427" s="15">
        <v>20</v>
      </c>
      <c r="AL427" s="15">
        <v>18000</v>
      </c>
      <c r="AM427" s="15">
        <f t="shared" si="225"/>
        <v>18000</v>
      </c>
      <c r="AN427" s="15">
        <v>7</v>
      </c>
      <c r="AP427" s="15">
        <f t="shared" si="226"/>
        <v>36000</v>
      </c>
      <c r="AQ427" s="172">
        <f t="shared" si="212"/>
        <v>1800</v>
      </c>
      <c r="AR427" s="27">
        <f t="shared" si="227"/>
        <v>1</v>
      </c>
      <c r="AS427" s="172">
        <f t="shared" si="228"/>
        <v>1800</v>
      </c>
      <c r="AX427" s="15">
        <f t="shared" si="238"/>
        <v>0</v>
      </c>
      <c r="BI427" s="27">
        <f t="shared" si="229"/>
        <v>0</v>
      </c>
      <c r="BJ427" s="27">
        <f t="shared" si="230"/>
        <v>0</v>
      </c>
      <c r="BR427" s="27">
        <f t="shared" si="231"/>
        <v>0</v>
      </c>
      <c r="BS427" s="27">
        <f t="shared" si="232"/>
        <v>0</v>
      </c>
      <c r="BT427" s="15">
        <v>3.75</v>
      </c>
      <c r="BU427" s="15">
        <v>4.666666666666667</v>
      </c>
      <c r="BV427" s="15">
        <v>3</v>
      </c>
      <c r="BW427" s="15">
        <v>3</v>
      </c>
      <c r="BX427" s="15">
        <v>4.5</v>
      </c>
      <c r="BY427" s="15">
        <f t="shared" si="233"/>
        <v>3.7833333333333337</v>
      </c>
      <c r="BZ427" s="15">
        <v>3</v>
      </c>
      <c r="CA427" s="15">
        <f t="shared" si="234"/>
        <v>1</v>
      </c>
      <c r="CB427" s="15">
        <v>2</v>
      </c>
      <c r="CC427" s="15">
        <f t="shared" si="235"/>
        <v>0</v>
      </c>
      <c r="CD427" s="15">
        <f t="shared" si="236"/>
        <v>0</v>
      </c>
      <c r="CE427" s="15">
        <v>3</v>
      </c>
      <c r="CF427" s="15">
        <v>2</v>
      </c>
      <c r="CG427" s="15">
        <v>2</v>
      </c>
      <c r="CH427" s="15">
        <v>2</v>
      </c>
      <c r="CI427" s="15">
        <v>1</v>
      </c>
      <c r="CJ427" s="15">
        <v>2</v>
      </c>
      <c r="CK427" s="15">
        <v>1</v>
      </c>
      <c r="CL427" s="15">
        <v>1</v>
      </c>
      <c r="CN427" s="15">
        <v>1</v>
      </c>
      <c r="CP427" s="15">
        <v>1</v>
      </c>
      <c r="CR427" s="15">
        <v>1</v>
      </c>
      <c r="DB427" s="15">
        <v>2</v>
      </c>
      <c r="DC427" s="15">
        <v>2</v>
      </c>
      <c r="DD427" s="15">
        <v>1</v>
      </c>
      <c r="DE427" s="15">
        <v>2</v>
      </c>
      <c r="DF427" s="15">
        <v>3</v>
      </c>
      <c r="DG427" s="15">
        <v>2</v>
      </c>
      <c r="DL427" s="27">
        <v>3</v>
      </c>
      <c r="DM427" s="27">
        <v>2.6666666666666665</v>
      </c>
      <c r="DN427" s="27">
        <v>3</v>
      </c>
      <c r="DO427" s="27">
        <v>2</v>
      </c>
      <c r="DP427" s="27">
        <v>3</v>
      </c>
      <c r="DQ427" s="27">
        <v>3</v>
      </c>
      <c r="DR427" s="27">
        <f t="shared" si="213"/>
        <v>2.7777777777777772</v>
      </c>
      <c r="DS427" s="15">
        <f t="shared" si="239"/>
        <v>-0.63888888888888928</v>
      </c>
    </row>
    <row r="428" spans="1:123" x14ac:dyDescent="0.2">
      <c r="A428" s="15">
        <v>214</v>
      </c>
      <c r="B428" s="15">
        <v>809</v>
      </c>
      <c r="C428" s="15">
        <v>0</v>
      </c>
      <c r="D428" s="15">
        <v>1</v>
      </c>
      <c r="E428" s="15">
        <f t="shared" si="214"/>
        <v>0</v>
      </c>
      <c r="F428" s="15">
        <f t="shared" si="215"/>
        <v>0</v>
      </c>
      <c r="G428" s="15">
        <f t="shared" si="216"/>
        <v>0</v>
      </c>
      <c r="H428" s="15">
        <f t="shared" si="217"/>
        <v>0</v>
      </c>
      <c r="I428" s="15">
        <v>1</v>
      </c>
      <c r="J428" s="15">
        <v>33</v>
      </c>
      <c r="K428" s="15">
        <v>5</v>
      </c>
      <c r="L428" s="15">
        <f t="shared" si="218"/>
        <v>0</v>
      </c>
      <c r="M428" s="15">
        <f t="shared" si="219"/>
        <v>0</v>
      </c>
      <c r="N428" s="15">
        <f t="shared" si="220"/>
        <v>0</v>
      </c>
      <c r="O428" s="15">
        <f t="shared" si="221"/>
        <v>1</v>
      </c>
      <c r="P428" s="15">
        <f t="shared" si="222"/>
        <v>0</v>
      </c>
      <c r="Q428" s="15">
        <v>2</v>
      </c>
      <c r="R428" s="15">
        <v>2</v>
      </c>
      <c r="S428" s="15">
        <v>3</v>
      </c>
      <c r="T428" s="15">
        <v>1</v>
      </c>
      <c r="U428" s="15">
        <v>1</v>
      </c>
      <c r="V428" s="15">
        <v>0</v>
      </c>
      <c r="W428" s="15">
        <v>0</v>
      </c>
      <c r="X428" s="15">
        <v>1</v>
      </c>
      <c r="Y428" s="15">
        <v>1</v>
      </c>
      <c r="Z428" s="15">
        <v>1</v>
      </c>
      <c r="AA428" s="15">
        <f t="shared" si="211"/>
        <v>60</v>
      </c>
      <c r="AB428" s="193">
        <f t="shared" si="237"/>
        <v>2000</v>
      </c>
      <c r="AC428" s="15">
        <v>1</v>
      </c>
      <c r="AD428" s="15">
        <v>1</v>
      </c>
      <c r="AE428" s="15">
        <v>60</v>
      </c>
      <c r="AF428" s="15">
        <v>60000</v>
      </c>
      <c r="AG428" s="15">
        <f t="shared" si="223"/>
        <v>60000</v>
      </c>
      <c r="AH428" s="15">
        <v>12</v>
      </c>
      <c r="AI428" s="27">
        <f t="shared" si="224"/>
        <v>1000</v>
      </c>
      <c r="AJ428" s="15">
        <v>1</v>
      </c>
      <c r="AK428" s="15">
        <v>60</v>
      </c>
      <c r="AL428" s="15">
        <v>60000</v>
      </c>
      <c r="AM428" s="15">
        <f t="shared" si="225"/>
        <v>60000</v>
      </c>
      <c r="AN428" s="15">
        <v>12</v>
      </c>
      <c r="AP428" s="15">
        <f t="shared" si="226"/>
        <v>120000</v>
      </c>
      <c r="AQ428" s="172">
        <f t="shared" si="212"/>
        <v>2000</v>
      </c>
      <c r="AR428" s="27">
        <f t="shared" si="227"/>
        <v>1</v>
      </c>
      <c r="AS428" s="172">
        <f t="shared" si="228"/>
        <v>2000</v>
      </c>
      <c r="AX428" s="15">
        <f t="shared" si="238"/>
        <v>0</v>
      </c>
      <c r="BI428" s="27">
        <f t="shared" si="229"/>
        <v>0</v>
      </c>
      <c r="BJ428" s="27">
        <f t="shared" si="230"/>
        <v>0</v>
      </c>
      <c r="BR428" s="27">
        <f t="shared" si="231"/>
        <v>0</v>
      </c>
      <c r="BS428" s="27">
        <f t="shared" si="232"/>
        <v>0</v>
      </c>
      <c r="BT428" s="15">
        <v>4.5</v>
      </c>
      <c r="BU428" s="15">
        <v>4</v>
      </c>
      <c r="BV428" s="15">
        <v>3</v>
      </c>
      <c r="BW428" s="15">
        <v>3</v>
      </c>
      <c r="BX428" s="15">
        <v>4</v>
      </c>
      <c r="BY428" s="15">
        <f t="shared" si="233"/>
        <v>3.7</v>
      </c>
      <c r="BZ428" s="15">
        <v>3</v>
      </c>
      <c r="CA428" s="15">
        <f t="shared" si="234"/>
        <v>1</v>
      </c>
      <c r="CB428" s="15">
        <v>2</v>
      </c>
      <c r="CC428" s="15">
        <f t="shared" si="235"/>
        <v>0</v>
      </c>
      <c r="CD428" s="15">
        <f t="shared" si="236"/>
        <v>0</v>
      </c>
      <c r="CE428" s="15">
        <v>4</v>
      </c>
      <c r="CF428" s="15">
        <v>3</v>
      </c>
      <c r="CG428" s="15">
        <v>2</v>
      </c>
      <c r="CH428" s="15">
        <v>1</v>
      </c>
      <c r="CI428" s="15">
        <v>1</v>
      </c>
      <c r="CJ428" s="15">
        <v>2</v>
      </c>
      <c r="CK428" s="15">
        <v>1</v>
      </c>
      <c r="CL428" s="15">
        <v>1</v>
      </c>
      <c r="CN428" s="15">
        <v>1</v>
      </c>
      <c r="CP428" s="15">
        <v>1</v>
      </c>
      <c r="CR428" s="15">
        <v>1</v>
      </c>
      <c r="DB428" s="15">
        <v>2</v>
      </c>
      <c r="DC428" s="15">
        <v>2</v>
      </c>
      <c r="DD428" s="15">
        <v>3</v>
      </c>
      <c r="DE428" s="15">
        <v>2</v>
      </c>
      <c r="DF428" s="15">
        <v>1</v>
      </c>
      <c r="DG428" s="15">
        <v>2</v>
      </c>
      <c r="DL428" s="15">
        <v>4</v>
      </c>
      <c r="DM428" s="15">
        <v>4</v>
      </c>
      <c r="DN428" s="15">
        <v>3.5</v>
      </c>
      <c r="DO428" s="15">
        <v>4</v>
      </c>
      <c r="DP428" s="15">
        <v>2</v>
      </c>
      <c r="DQ428" s="15">
        <v>3</v>
      </c>
      <c r="DR428" s="27">
        <f t="shared" si="213"/>
        <v>3.4166666666666665</v>
      </c>
      <c r="DS428" s="15">
        <f t="shared" si="239"/>
        <v>0.625</v>
      </c>
    </row>
    <row r="429" spans="1:123" x14ac:dyDescent="0.2">
      <c r="A429" s="15">
        <v>214</v>
      </c>
      <c r="B429" s="15">
        <v>809</v>
      </c>
      <c r="C429" s="15">
        <v>0</v>
      </c>
      <c r="D429" s="15">
        <v>1</v>
      </c>
      <c r="E429" s="15">
        <f t="shared" si="214"/>
        <v>0</v>
      </c>
      <c r="F429" s="15">
        <f t="shared" si="215"/>
        <v>0</v>
      </c>
      <c r="G429" s="15">
        <f t="shared" si="216"/>
        <v>0</v>
      </c>
      <c r="H429" s="15">
        <f t="shared" si="217"/>
        <v>0</v>
      </c>
      <c r="I429" s="15">
        <v>1</v>
      </c>
      <c r="J429" s="15">
        <v>33</v>
      </c>
      <c r="K429" s="15">
        <v>5</v>
      </c>
      <c r="L429" s="15">
        <f t="shared" si="218"/>
        <v>0</v>
      </c>
      <c r="M429" s="15">
        <f t="shared" si="219"/>
        <v>0</v>
      </c>
      <c r="N429" s="15">
        <f t="shared" si="220"/>
        <v>0</v>
      </c>
      <c r="O429" s="15">
        <f t="shared" si="221"/>
        <v>1</v>
      </c>
      <c r="P429" s="15">
        <f t="shared" si="222"/>
        <v>0</v>
      </c>
      <c r="Q429" s="15">
        <v>2</v>
      </c>
      <c r="R429" s="15">
        <v>2</v>
      </c>
      <c r="S429" s="15">
        <v>3</v>
      </c>
      <c r="T429" s="15">
        <v>1</v>
      </c>
      <c r="U429" s="15">
        <v>1</v>
      </c>
      <c r="V429" s="15">
        <v>0</v>
      </c>
      <c r="W429" s="15">
        <v>0</v>
      </c>
      <c r="X429" s="15">
        <v>1</v>
      </c>
      <c r="Y429" s="15">
        <v>0</v>
      </c>
      <c r="Z429" s="15">
        <v>1</v>
      </c>
      <c r="AA429" s="15">
        <f t="shared" si="211"/>
        <v>60</v>
      </c>
      <c r="AB429" s="193">
        <f t="shared" si="237"/>
        <v>61000</v>
      </c>
      <c r="AC429" s="159">
        <v>1</v>
      </c>
      <c r="AD429" s="159">
        <v>60</v>
      </c>
      <c r="AE429" s="159">
        <v>60</v>
      </c>
      <c r="AF429" s="159">
        <v>60000</v>
      </c>
      <c r="AG429" s="159">
        <f t="shared" si="223"/>
        <v>3600000</v>
      </c>
      <c r="AH429" s="159">
        <v>10</v>
      </c>
      <c r="AI429" s="171">
        <f t="shared" si="224"/>
        <v>60000</v>
      </c>
      <c r="AJ429" s="15">
        <v>1</v>
      </c>
      <c r="AK429" s="15">
        <v>60</v>
      </c>
      <c r="AL429" s="15">
        <v>60000</v>
      </c>
      <c r="AM429" s="15">
        <f t="shared" si="225"/>
        <v>60000</v>
      </c>
      <c r="AN429" s="15">
        <v>10</v>
      </c>
      <c r="AP429" s="15">
        <f t="shared" si="226"/>
        <v>3660000</v>
      </c>
      <c r="AQ429" s="172">
        <f t="shared" si="212"/>
        <v>61000</v>
      </c>
      <c r="AR429" s="27">
        <f t="shared" si="227"/>
        <v>1</v>
      </c>
      <c r="AS429" s="172">
        <f t="shared" si="228"/>
        <v>61000</v>
      </c>
      <c r="AX429" s="15">
        <f t="shared" si="238"/>
        <v>0</v>
      </c>
      <c r="BI429" s="27">
        <f t="shared" si="229"/>
        <v>0</v>
      </c>
      <c r="BJ429" s="27">
        <f t="shared" si="230"/>
        <v>0</v>
      </c>
      <c r="BR429" s="27">
        <f t="shared" si="231"/>
        <v>0</v>
      </c>
      <c r="BS429" s="27">
        <f t="shared" si="232"/>
        <v>0</v>
      </c>
      <c r="BT429" s="15">
        <v>4.5</v>
      </c>
      <c r="BU429" s="15">
        <v>4</v>
      </c>
      <c r="BV429" s="15">
        <v>3</v>
      </c>
      <c r="BW429" s="15">
        <v>3</v>
      </c>
      <c r="BX429" s="15">
        <v>4</v>
      </c>
      <c r="BY429" s="15">
        <f t="shared" si="233"/>
        <v>3.7</v>
      </c>
      <c r="BZ429" s="15">
        <v>3</v>
      </c>
      <c r="CA429" s="15">
        <f t="shared" si="234"/>
        <v>1</v>
      </c>
      <c r="CB429" s="15">
        <v>2</v>
      </c>
      <c r="CC429" s="15">
        <f t="shared" si="235"/>
        <v>0</v>
      </c>
      <c r="CD429" s="15">
        <f t="shared" si="236"/>
        <v>0</v>
      </c>
      <c r="CE429" s="15">
        <v>4</v>
      </c>
      <c r="CF429" s="15">
        <v>3</v>
      </c>
      <c r="CG429" s="15">
        <v>2</v>
      </c>
      <c r="CH429" s="15">
        <v>1</v>
      </c>
      <c r="CI429" s="15">
        <v>1</v>
      </c>
      <c r="CJ429" s="15">
        <v>2</v>
      </c>
      <c r="CK429" s="15">
        <v>1</v>
      </c>
      <c r="CL429" s="15">
        <v>1</v>
      </c>
      <c r="CN429" s="15">
        <v>1</v>
      </c>
      <c r="CP429" s="15">
        <v>1</v>
      </c>
      <c r="CR429" s="15">
        <v>1</v>
      </c>
      <c r="DB429" s="15">
        <v>2</v>
      </c>
      <c r="DC429" s="15">
        <v>2</v>
      </c>
      <c r="DD429" s="15">
        <v>3</v>
      </c>
      <c r="DE429" s="15">
        <v>2</v>
      </c>
      <c r="DF429" s="15">
        <v>1</v>
      </c>
      <c r="DG429" s="15">
        <v>2</v>
      </c>
      <c r="DL429" s="27">
        <v>3</v>
      </c>
      <c r="DM429" s="27">
        <v>3</v>
      </c>
      <c r="DN429" s="27">
        <v>2.75</v>
      </c>
      <c r="DO429" s="27">
        <v>3</v>
      </c>
      <c r="DP429" s="27">
        <v>2</v>
      </c>
      <c r="DQ429" s="27">
        <v>3</v>
      </c>
      <c r="DR429" s="27">
        <f t="shared" si="213"/>
        <v>2.7916666666666665</v>
      </c>
      <c r="DS429" s="15">
        <f t="shared" si="239"/>
        <v>-0.75</v>
      </c>
    </row>
    <row r="430" spans="1:123" x14ac:dyDescent="0.2">
      <c r="A430" s="15">
        <v>215</v>
      </c>
      <c r="B430" s="15">
        <v>810</v>
      </c>
      <c r="C430" s="15">
        <v>0</v>
      </c>
      <c r="D430" s="15">
        <v>1</v>
      </c>
      <c r="E430" s="15">
        <f t="shared" si="214"/>
        <v>0</v>
      </c>
      <c r="F430" s="15">
        <f t="shared" si="215"/>
        <v>0</v>
      </c>
      <c r="G430" s="15">
        <f t="shared" si="216"/>
        <v>0</v>
      </c>
      <c r="H430" s="15">
        <f t="shared" si="217"/>
        <v>0</v>
      </c>
      <c r="I430" s="15">
        <v>0</v>
      </c>
      <c r="J430" s="15">
        <v>49</v>
      </c>
      <c r="K430" s="15">
        <v>5</v>
      </c>
      <c r="L430" s="15">
        <f t="shared" si="218"/>
        <v>0</v>
      </c>
      <c r="M430" s="15">
        <f t="shared" si="219"/>
        <v>0</v>
      </c>
      <c r="N430" s="15">
        <f t="shared" si="220"/>
        <v>0</v>
      </c>
      <c r="O430" s="15">
        <f t="shared" si="221"/>
        <v>1</v>
      </c>
      <c r="P430" s="15">
        <f t="shared" si="222"/>
        <v>0</v>
      </c>
      <c r="Q430" s="15">
        <v>2</v>
      </c>
      <c r="R430" s="15">
        <v>4</v>
      </c>
      <c r="S430" s="15">
        <v>20</v>
      </c>
      <c r="T430" s="15">
        <v>1</v>
      </c>
      <c r="U430" s="15">
        <v>1</v>
      </c>
      <c r="V430" s="15">
        <v>1</v>
      </c>
      <c r="W430" s="15">
        <v>420000</v>
      </c>
      <c r="X430" s="15">
        <v>1</v>
      </c>
      <c r="Y430" s="15">
        <v>1</v>
      </c>
      <c r="Z430" s="15">
        <v>0</v>
      </c>
      <c r="AA430" s="15">
        <f t="shared" si="211"/>
        <v>219</v>
      </c>
      <c r="AB430" s="193">
        <f t="shared" si="237"/>
        <v>7307.077625570776</v>
      </c>
      <c r="AC430" s="15">
        <v>3</v>
      </c>
      <c r="AD430" s="15">
        <v>1</v>
      </c>
      <c r="AE430" s="15">
        <v>174</v>
      </c>
      <c r="AF430" s="15">
        <v>1600000</v>
      </c>
      <c r="AG430" s="15">
        <f t="shared" si="223"/>
        <v>1600000</v>
      </c>
      <c r="AH430" s="15">
        <v>1.4</v>
      </c>
      <c r="AI430" s="27">
        <f t="shared" si="224"/>
        <v>9195.4022988505749</v>
      </c>
      <c r="AM430" s="15">
        <f t="shared" si="225"/>
        <v>0</v>
      </c>
      <c r="AP430" s="15">
        <f t="shared" si="226"/>
        <v>1600000</v>
      </c>
      <c r="AQ430" s="172">
        <f t="shared" si="212"/>
        <v>9195.4022988505749</v>
      </c>
      <c r="AR430" s="27">
        <f t="shared" si="227"/>
        <v>0.79452054794520544</v>
      </c>
      <c r="AS430" s="172">
        <f t="shared" si="228"/>
        <v>7305.9360730593608</v>
      </c>
      <c r="AT430" s="15">
        <v>4</v>
      </c>
      <c r="AU430" s="15">
        <v>1</v>
      </c>
      <c r="AV430" s="15">
        <v>45</v>
      </c>
      <c r="AW430" s="15">
        <v>250</v>
      </c>
      <c r="AX430" s="15">
        <f t="shared" si="238"/>
        <v>250</v>
      </c>
      <c r="AY430" s="15">
        <v>3</v>
      </c>
      <c r="AZ430" s="15">
        <v>5.5555555555555554</v>
      </c>
      <c r="BG430" s="15">
        <f t="shared" si="240"/>
        <v>250</v>
      </c>
      <c r="BH430" s="15">
        <f t="shared" si="241"/>
        <v>5.5555555555555554</v>
      </c>
      <c r="BI430" s="27">
        <f t="shared" si="229"/>
        <v>0.20547945205479451</v>
      </c>
      <c r="BJ430" s="27">
        <f t="shared" si="230"/>
        <v>1.1415525114155249</v>
      </c>
      <c r="BR430" s="27">
        <f t="shared" si="231"/>
        <v>0</v>
      </c>
      <c r="BS430" s="27">
        <f t="shared" si="232"/>
        <v>0</v>
      </c>
      <c r="BT430" s="15">
        <v>3.75</v>
      </c>
      <c r="BU430" s="15">
        <v>3</v>
      </c>
      <c r="BV430" s="15">
        <v>3.3333333333333335</v>
      </c>
      <c r="BW430" s="15">
        <v>3</v>
      </c>
      <c r="BX430" s="15">
        <v>5</v>
      </c>
      <c r="BY430" s="15">
        <f t="shared" si="233"/>
        <v>3.6166666666666671</v>
      </c>
      <c r="BZ430" s="15">
        <v>3</v>
      </c>
      <c r="CA430" s="15">
        <f t="shared" si="234"/>
        <v>1</v>
      </c>
      <c r="CB430" s="15">
        <v>2</v>
      </c>
      <c r="CC430" s="15">
        <f t="shared" si="235"/>
        <v>0</v>
      </c>
      <c r="CD430" s="15">
        <f t="shared" si="236"/>
        <v>0</v>
      </c>
      <c r="CE430" s="15">
        <v>4</v>
      </c>
      <c r="CF430" s="15">
        <v>20</v>
      </c>
      <c r="CG430" s="15">
        <v>2</v>
      </c>
      <c r="CH430" s="15">
        <v>3</v>
      </c>
      <c r="CI430" s="15">
        <v>4</v>
      </c>
      <c r="CJ430" s="15">
        <v>2</v>
      </c>
      <c r="CK430" s="15">
        <v>1</v>
      </c>
      <c r="CL430" s="15">
        <v>1</v>
      </c>
      <c r="CN430" s="15">
        <v>1</v>
      </c>
      <c r="CP430" s="15">
        <v>1</v>
      </c>
      <c r="CR430" s="15">
        <v>1</v>
      </c>
      <c r="CZ430" s="15">
        <v>1</v>
      </c>
      <c r="DA430" s="15">
        <v>2</v>
      </c>
      <c r="DB430" s="15">
        <v>3</v>
      </c>
      <c r="DC430" s="15">
        <v>2</v>
      </c>
      <c r="DF430" s="15">
        <v>2</v>
      </c>
      <c r="DG430" s="15">
        <v>2</v>
      </c>
      <c r="DL430" s="15">
        <v>4</v>
      </c>
      <c r="DM430" s="15">
        <v>3</v>
      </c>
      <c r="DN430" s="15">
        <v>3.25</v>
      </c>
      <c r="DO430" s="15">
        <v>4</v>
      </c>
      <c r="DP430" s="15">
        <v>3</v>
      </c>
      <c r="DQ430" s="15">
        <v>4</v>
      </c>
      <c r="DR430" s="27">
        <f t="shared" si="213"/>
        <v>3.5416666666666665</v>
      </c>
      <c r="DS430" s="15">
        <f t="shared" si="239"/>
        <v>4.1666666666666519E-2</v>
      </c>
    </row>
    <row r="431" spans="1:123" x14ac:dyDescent="0.2">
      <c r="A431" s="15">
        <v>215</v>
      </c>
      <c r="B431" s="15">
        <v>810</v>
      </c>
      <c r="C431" s="15">
        <v>0</v>
      </c>
      <c r="D431" s="15">
        <v>1</v>
      </c>
      <c r="E431" s="15">
        <f t="shared" si="214"/>
        <v>0</v>
      </c>
      <c r="F431" s="15">
        <f t="shared" si="215"/>
        <v>0</v>
      </c>
      <c r="G431" s="15">
        <f t="shared" si="216"/>
        <v>0</v>
      </c>
      <c r="H431" s="15">
        <f t="shared" si="217"/>
        <v>0</v>
      </c>
      <c r="I431" s="15">
        <v>0</v>
      </c>
      <c r="J431" s="15">
        <v>49</v>
      </c>
      <c r="K431" s="15">
        <v>5</v>
      </c>
      <c r="L431" s="15">
        <f t="shared" si="218"/>
        <v>0</v>
      </c>
      <c r="M431" s="15">
        <f t="shared" si="219"/>
        <v>0</v>
      </c>
      <c r="N431" s="15">
        <f t="shared" si="220"/>
        <v>0</v>
      </c>
      <c r="O431" s="15">
        <f t="shared" si="221"/>
        <v>1</v>
      </c>
      <c r="P431" s="15">
        <f t="shared" si="222"/>
        <v>0</v>
      </c>
      <c r="Q431" s="15">
        <v>2</v>
      </c>
      <c r="R431" s="15">
        <v>4</v>
      </c>
      <c r="S431" s="15">
        <v>20</v>
      </c>
      <c r="T431" s="15">
        <v>1</v>
      </c>
      <c r="U431" s="15">
        <v>1</v>
      </c>
      <c r="V431" s="15">
        <v>1</v>
      </c>
      <c r="W431" s="15">
        <v>420000</v>
      </c>
      <c r="X431" s="15">
        <v>1</v>
      </c>
      <c r="Y431" s="15">
        <v>0</v>
      </c>
      <c r="Z431" s="15">
        <v>1</v>
      </c>
      <c r="AA431" s="15">
        <f t="shared" si="211"/>
        <v>174</v>
      </c>
      <c r="AB431" s="193">
        <f t="shared" si="237"/>
        <v>7471.2643678160921</v>
      </c>
      <c r="AC431" s="159">
        <v>3</v>
      </c>
      <c r="AD431" s="159">
        <v>1</v>
      </c>
      <c r="AE431" s="159">
        <v>174</v>
      </c>
      <c r="AF431" s="159">
        <v>1300000</v>
      </c>
      <c r="AG431" s="159">
        <f t="shared" si="223"/>
        <v>1300000</v>
      </c>
      <c r="AH431" s="159">
        <v>1.07</v>
      </c>
      <c r="AI431" s="171">
        <f t="shared" si="224"/>
        <v>7471.2643678160921</v>
      </c>
      <c r="AM431" s="15">
        <f t="shared" si="225"/>
        <v>0</v>
      </c>
      <c r="AP431" s="15">
        <f t="shared" si="226"/>
        <v>1300000</v>
      </c>
      <c r="AQ431" s="172">
        <f t="shared" si="212"/>
        <v>7471.2643678160921</v>
      </c>
      <c r="AR431" s="27">
        <f t="shared" si="227"/>
        <v>1</v>
      </c>
      <c r="AS431" s="172">
        <f t="shared" si="228"/>
        <v>7471.2643678160921</v>
      </c>
      <c r="AX431" s="15">
        <f t="shared" si="238"/>
        <v>0</v>
      </c>
      <c r="BI431" s="27">
        <f t="shared" si="229"/>
        <v>0</v>
      </c>
      <c r="BJ431" s="27">
        <f t="shared" si="230"/>
        <v>0</v>
      </c>
      <c r="BR431" s="27">
        <f t="shared" si="231"/>
        <v>0</v>
      </c>
      <c r="BS431" s="27">
        <f t="shared" si="232"/>
        <v>0</v>
      </c>
      <c r="BT431" s="15">
        <v>3.75</v>
      </c>
      <c r="BU431" s="15">
        <v>3</v>
      </c>
      <c r="BV431" s="15">
        <v>3.3333333333333335</v>
      </c>
      <c r="BW431" s="15">
        <v>3</v>
      </c>
      <c r="BX431" s="15">
        <v>5</v>
      </c>
      <c r="BY431" s="15">
        <f t="shared" si="233"/>
        <v>3.6166666666666671</v>
      </c>
      <c r="BZ431" s="15">
        <v>3</v>
      </c>
      <c r="CA431" s="15">
        <f t="shared" si="234"/>
        <v>1</v>
      </c>
      <c r="CB431" s="15">
        <v>2</v>
      </c>
      <c r="CC431" s="15">
        <f t="shared" si="235"/>
        <v>0</v>
      </c>
      <c r="CD431" s="15">
        <f t="shared" si="236"/>
        <v>0</v>
      </c>
      <c r="CE431" s="15">
        <v>4</v>
      </c>
      <c r="CF431" s="15">
        <v>20</v>
      </c>
      <c r="CG431" s="15">
        <v>2</v>
      </c>
      <c r="CH431" s="15">
        <v>3</v>
      </c>
      <c r="CI431" s="15">
        <v>4</v>
      </c>
      <c r="CJ431" s="15">
        <v>2</v>
      </c>
      <c r="CK431" s="15">
        <v>1</v>
      </c>
      <c r="CL431" s="15">
        <v>1</v>
      </c>
      <c r="CN431" s="15">
        <v>1</v>
      </c>
      <c r="CP431" s="15">
        <v>1</v>
      </c>
      <c r="CR431" s="15">
        <v>1</v>
      </c>
      <c r="CZ431" s="15">
        <v>1</v>
      </c>
      <c r="DA431" s="15">
        <v>2</v>
      </c>
      <c r="DB431" s="15">
        <v>3</v>
      </c>
      <c r="DC431" s="15">
        <v>2</v>
      </c>
      <c r="DF431" s="15">
        <v>2</v>
      </c>
      <c r="DG431" s="15">
        <v>2</v>
      </c>
      <c r="DL431" s="27">
        <v>4</v>
      </c>
      <c r="DM431" s="27">
        <v>3</v>
      </c>
      <c r="DN431" s="27">
        <v>3</v>
      </c>
      <c r="DO431" s="27">
        <v>4</v>
      </c>
      <c r="DP431" s="27">
        <v>3</v>
      </c>
      <c r="DQ431" s="27">
        <v>4</v>
      </c>
      <c r="DR431" s="27">
        <f t="shared" si="213"/>
        <v>3.5</v>
      </c>
      <c r="DS431" s="15">
        <f t="shared" si="239"/>
        <v>-0.5</v>
      </c>
    </row>
    <row r="432" spans="1:123" x14ac:dyDescent="0.2">
      <c r="A432" s="15">
        <v>216</v>
      </c>
      <c r="B432" s="15">
        <v>811</v>
      </c>
      <c r="C432" s="15">
        <v>1</v>
      </c>
      <c r="D432" s="15">
        <v>1</v>
      </c>
      <c r="E432" s="15">
        <f t="shared" si="214"/>
        <v>0</v>
      </c>
      <c r="F432" s="15">
        <f t="shared" si="215"/>
        <v>0</v>
      </c>
      <c r="G432" s="15">
        <f t="shared" si="216"/>
        <v>0</v>
      </c>
      <c r="H432" s="15">
        <f t="shared" si="217"/>
        <v>0</v>
      </c>
      <c r="I432" s="15">
        <v>1</v>
      </c>
      <c r="J432" s="15">
        <v>50</v>
      </c>
      <c r="K432" s="15">
        <v>3</v>
      </c>
      <c r="L432" s="15">
        <f t="shared" si="218"/>
        <v>0</v>
      </c>
      <c r="M432" s="15">
        <f t="shared" si="219"/>
        <v>1</v>
      </c>
      <c r="N432" s="15">
        <f t="shared" si="220"/>
        <v>0</v>
      </c>
      <c r="O432" s="15">
        <f t="shared" si="221"/>
        <v>0</v>
      </c>
      <c r="P432" s="15">
        <f t="shared" si="222"/>
        <v>0</v>
      </c>
      <c r="Q432" s="15">
        <v>2</v>
      </c>
      <c r="R432" s="15">
        <v>4</v>
      </c>
      <c r="S432" s="15">
        <v>20</v>
      </c>
      <c r="T432" s="15">
        <v>0</v>
      </c>
      <c r="U432" s="15">
        <v>1</v>
      </c>
      <c r="V432" s="15">
        <v>0</v>
      </c>
      <c r="W432" s="15">
        <v>0</v>
      </c>
      <c r="X432" s="15">
        <v>1</v>
      </c>
      <c r="Y432" s="15">
        <v>1</v>
      </c>
      <c r="Z432" s="15">
        <v>1</v>
      </c>
      <c r="AA432" s="15">
        <f t="shared" si="211"/>
        <v>60</v>
      </c>
      <c r="AB432" s="193">
        <f t="shared" si="237"/>
        <v>8000</v>
      </c>
      <c r="AC432" s="15">
        <v>4</v>
      </c>
      <c r="AD432" s="15">
        <v>1</v>
      </c>
      <c r="AE432" s="15">
        <v>60</v>
      </c>
      <c r="AF432" s="15">
        <v>480000</v>
      </c>
      <c r="AG432" s="15">
        <f t="shared" si="223"/>
        <v>480000</v>
      </c>
      <c r="AH432" s="15">
        <v>2.2999999999999998</v>
      </c>
      <c r="AI432" s="27">
        <f t="shared" si="224"/>
        <v>8000</v>
      </c>
      <c r="AM432" s="15">
        <f t="shared" si="225"/>
        <v>0</v>
      </c>
      <c r="AP432" s="15">
        <f t="shared" si="226"/>
        <v>480000</v>
      </c>
      <c r="AQ432" s="172">
        <f t="shared" si="212"/>
        <v>8000</v>
      </c>
      <c r="AR432" s="27">
        <f t="shared" si="227"/>
        <v>1</v>
      </c>
      <c r="AS432" s="172">
        <f t="shared" si="228"/>
        <v>8000</v>
      </c>
      <c r="AX432" s="15">
        <f t="shared" si="238"/>
        <v>0</v>
      </c>
      <c r="BI432" s="27">
        <f t="shared" si="229"/>
        <v>0</v>
      </c>
      <c r="BJ432" s="27">
        <f t="shared" si="230"/>
        <v>0</v>
      </c>
      <c r="BR432" s="27">
        <f t="shared" si="231"/>
        <v>0</v>
      </c>
      <c r="BS432" s="27">
        <f t="shared" si="232"/>
        <v>0</v>
      </c>
      <c r="BT432" s="15">
        <v>3.5</v>
      </c>
      <c r="BU432" s="15">
        <v>3</v>
      </c>
      <c r="BV432" s="15">
        <v>3</v>
      </c>
      <c r="BW432" s="15">
        <v>3</v>
      </c>
      <c r="BX432" s="15">
        <v>2</v>
      </c>
      <c r="BY432" s="15">
        <f t="shared" si="233"/>
        <v>2.9</v>
      </c>
      <c r="BZ432" s="15">
        <v>2</v>
      </c>
      <c r="CA432" s="15">
        <f t="shared" si="234"/>
        <v>1</v>
      </c>
      <c r="CB432" s="15">
        <v>1</v>
      </c>
      <c r="CC432" s="15">
        <f t="shared" si="235"/>
        <v>0</v>
      </c>
      <c r="CD432" s="15">
        <f t="shared" si="236"/>
        <v>0</v>
      </c>
      <c r="CE432" s="15">
        <v>1</v>
      </c>
      <c r="CF432" s="15">
        <v>5</v>
      </c>
      <c r="CG432" s="15">
        <v>2</v>
      </c>
      <c r="CH432" s="15">
        <v>4</v>
      </c>
      <c r="CI432" s="15">
        <v>3</v>
      </c>
      <c r="CJ432" s="15">
        <v>2</v>
      </c>
      <c r="CK432" s="15">
        <v>1</v>
      </c>
      <c r="CL432" s="15">
        <v>1</v>
      </c>
      <c r="CN432" s="15">
        <v>1</v>
      </c>
      <c r="CP432" s="15">
        <v>1</v>
      </c>
      <c r="CR432" s="15">
        <v>1</v>
      </c>
      <c r="CZ432" s="15">
        <v>1</v>
      </c>
      <c r="DA432" s="15">
        <v>2</v>
      </c>
      <c r="DB432" s="15">
        <v>2</v>
      </c>
      <c r="DC432" s="15">
        <v>2</v>
      </c>
      <c r="DD432" s="15">
        <v>3</v>
      </c>
      <c r="DE432" s="15">
        <v>2</v>
      </c>
      <c r="DL432" s="15">
        <v>4</v>
      </c>
      <c r="DM432" s="15">
        <v>4</v>
      </c>
      <c r="DN432" s="15">
        <v>4</v>
      </c>
      <c r="DO432" s="15">
        <v>4</v>
      </c>
      <c r="DP432" s="15">
        <v>4</v>
      </c>
      <c r="DQ432" s="15">
        <v>4</v>
      </c>
      <c r="DR432" s="27">
        <f t="shared" si="213"/>
        <v>4</v>
      </c>
      <c r="DS432" s="15">
        <f t="shared" si="239"/>
        <v>0</v>
      </c>
    </row>
    <row r="433" spans="1:123" x14ac:dyDescent="0.2">
      <c r="A433" s="15">
        <v>216</v>
      </c>
      <c r="B433" s="15">
        <v>811</v>
      </c>
      <c r="C433" s="15">
        <v>1</v>
      </c>
      <c r="D433" s="15">
        <v>1</v>
      </c>
      <c r="E433" s="15">
        <f t="shared" si="214"/>
        <v>0</v>
      </c>
      <c r="F433" s="15">
        <f t="shared" si="215"/>
        <v>0</v>
      </c>
      <c r="G433" s="15">
        <f t="shared" si="216"/>
        <v>0</v>
      </c>
      <c r="H433" s="15">
        <f t="shared" si="217"/>
        <v>0</v>
      </c>
      <c r="I433" s="15">
        <v>1</v>
      </c>
      <c r="J433" s="15">
        <v>50</v>
      </c>
      <c r="K433" s="15">
        <v>3</v>
      </c>
      <c r="L433" s="15">
        <f t="shared" si="218"/>
        <v>0</v>
      </c>
      <c r="M433" s="15">
        <f t="shared" si="219"/>
        <v>1</v>
      </c>
      <c r="N433" s="15">
        <f t="shared" si="220"/>
        <v>0</v>
      </c>
      <c r="O433" s="15">
        <f t="shared" si="221"/>
        <v>0</v>
      </c>
      <c r="P433" s="15">
        <f t="shared" si="222"/>
        <v>0</v>
      </c>
      <c r="Q433" s="15">
        <v>2</v>
      </c>
      <c r="R433" s="15">
        <v>4</v>
      </c>
      <c r="S433" s="15">
        <v>20</v>
      </c>
      <c r="T433" s="15">
        <v>0</v>
      </c>
      <c r="U433" s="15">
        <v>1</v>
      </c>
      <c r="V433" s="15">
        <v>0</v>
      </c>
      <c r="W433" s="15">
        <v>0</v>
      </c>
      <c r="X433" s="15">
        <v>1</v>
      </c>
      <c r="Y433" s="15">
        <v>0</v>
      </c>
      <c r="Z433" s="15">
        <v>1</v>
      </c>
      <c r="AA433" s="15">
        <f t="shared" si="211"/>
        <v>60</v>
      </c>
      <c r="AB433" s="193">
        <f t="shared" si="237"/>
        <v>9500</v>
      </c>
      <c r="AC433" s="159">
        <v>4</v>
      </c>
      <c r="AD433" s="159">
        <v>1</v>
      </c>
      <c r="AE433" s="159">
        <v>60</v>
      </c>
      <c r="AF433" s="159">
        <v>570000</v>
      </c>
      <c r="AG433" s="159">
        <f t="shared" si="223"/>
        <v>570000</v>
      </c>
      <c r="AH433" s="159">
        <v>1.8</v>
      </c>
      <c r="AI433" s="171">
        <f t="shared" si="224"/>
        <v>9500</v>
      </c>
      <c r="AM433" s="15">
        <f t="shared" si="225"/>
        <v>0</v>
      </c>
      <c r="AP433" s="15">
        <f t="shared" si="226"/>
        <v>570000</v>
      </c>
      <c r="AQ433" s="172">
        <f t="shared" si="212"/>
        <v>9500</v>
      </c>
      <c r="AR433" s="27">
        <f t="shared" si="227"/>
        <v>1</v>
      </c>
      <c r="AS433" s="172">
        <f t="shared" si="228"/>
        <v>9500</v>
      </c>
      <c r="AX433" s="15">
        <f t="shared" si="238"/>
        <v>0</v>
      </c>
      <c r="BI433" s="27">
        <f t="shared" si="229"/>
        <v>0</v>
      </c>
      <c r="BJ433" s="27">
        <f t="shared" si="230"/>
        <v>0</v>
      </c>
      <c r="BR433" s="27">
        <f t="shared" si="231"/>
        <v>0</v>
      </c>
      <c r="BS433" s="27">
        <f t="shared" si="232"/>
        <v>0</v>
      </c>
      <c r="BT433" s="15">
        <v>3.5</v>
      </c>
      <c r="BU433" s="15">
        <v>3</v>
      </c>
      <c r="BV433" s="15">
        <v>3</v>
      </c>
      <c r="BW433" s="15">
        <v>3</v>
      </c>
      <c r="BX433" s="15">
        <v>2</v>
      </c>
      <c r="BY433" s="15">
        <f t="shared" si="233"/>
        <v>2.9</v>
      </c>
      <c r="BZ433" s="15">
        <v>2</v>
      </c>
      <c r="CA433" s="15">
        <f t="shared" si="234"/>
        <v>1</v>
      </c>
      <c r="CB433" s="15">
        <v>1</v>
      </c>
      <c r="CC433" s="15">
        <f t="shared" si="235"/>
        <v>0</v>
      </c>
      <c r="CD433" s="15">
        <f t="shared" si="236"/>
        <v>0</v>
      </c>
      <c r="CE433" s="15">
        <v>1</v>
      </c>
      <c r="CF433" s="15">
        <v>5</v>
      </c>
      <c r="CG433" s="15">
        <v>2</v>
      </c>
      <c r="CH433" s="15">
        <v>4</v>
      </c>
      <c r="CI433" s="15">
        <v>3</v>
      </c>
      <c r="CJ433" s="15">
        <v>2</v>
      </c>
      <c r="CK433" s="15">
        <v>1</v>
      </c>
      <c r="CL433" s="15">
        <v>1</v>
      </c>
      <c r="CN433" s="15">
        <v>1</v>
      </c>
      <c r="CP433" s="15">
        <v>1</v>
      </c>
      <c r="CR433" s="15">
        <v>1</v>
      </c>
      <c r="CZ433" s="15">
        <v>1</v>
      </c>
      <c r="DA433" s="15">
        <v>2</v>
      </c>
      <c r="DB433" s="15">
        <v>2</v>
      </c>
      <c r="DC433" s="15">
        <v>2</v>
      </c>
      <c r="DD433" s="15">
        <v>3</v>
      </c>
      <c r="DE433" s="15">
        <v>2</v>
      </c>
      <c r="DL433" s="27">
        <v>4</v>
      </c>
      <c r="DM433" s="27">
        <v>4</v>
      </c>
      <c r="DN433" s="27">
        <v>4</v>
      </c>
      <c r="DO433" s="27">
        <v>4</v>
      </c>
      <c r="DP433" s="27">
        <v>4</v>
      </c>
      <c r="DQ433" s="27">
        <v>4</v>
      </c>
      <c r="DR433" s="27">
        <f t="shared" si="213"/>
        <v>4</v>
      </c>
      <c r="DS433" s="15">
        <f t="shared" si="239"/>
        <v>1</v>
      </c>
    </row>
    <row r="434" spans="1:123" x14ac:dyDescent="0.2">
      <c r="A434" s="15">
        <v>217</v>
      </c>
      <c r="B434" s="15">
        <v>812</v>
      </c>
      <c r="C434" s="15">
        <v>0</v>
      </c>
      <c r="D434" s="15">
        <v>1</v>
      </c>
      <c r="E434" s="15">
        <f t="shared" si="214"/>
        <v>0</v>
      </c>
      <c r="F434" s="15">
        <f t="shared" si="215"/>
        <v>0</v>
      </c>
      <c r="G434" s="15">
        <f t="shared" si="216"/>
        <v>0</v>
      </c>
      <c r="H434" s="15">
        <f t="shared" si="217"/>
        <v>0</v>
      </c>
      <c r="I434" s="15">
        <v>0</v>
      </c>
      <c r="J434" s="15">
        <v>30</v>
      </c>
      <c r="K434" s="15">
        <v>5</v>
      </c>
      <c r="L434" s="15">
        <f t="shared" si="218"/>
        <v>0</v>
      </c>
      <c r="M434" s="15">
        <f t="shared" si="219"/>
        <v>0</v>
      </c>
      <c r="N434" s="15">
        <f t="shared" si="220"/>
        <v>0</v>
      </c>
      <c r="O434" s="15">
        <f t="shared" si="221"/>
        <v>1</v>
      </c>
      <c r="P434" s="15">
        <f t="shared" si="222"/>
        <v>0</v>
      </c>
      <c r="Q434" s="15">
        <v>2</v>
      </c>
      <c r="R434" s="15">
        <v>4</v>
      </c>
      <c r="S434" s="15">
        <v>6</v>
      </c>
      <c r="T434" s="15">
        <v>1</v>
      </c>
      <c r="U434" s="15">
        <v>0</v>
      </c>
      <c r="V434" s="15">
        <v>1</v>
      </c>
      <c r="W434" s="15">
        <v>96000</v>
      </c>
      <c r="X434" s="15">
        <v>1</v>
      </c>
      <c r="Y434" s="15">
        <v>1</v>
      </c>
      <c r="Z434" s="15">
        <v>1</v>
      </c>
      <c r="AA434" s="15">
        <f t="shared" si="211"/>
        <v>1</v>
      </c>
      <c r="AB434" s="193">
        <f t="shared" si="237"/>
        <v>1250</v>
      </c>
      <c r="AC434" s="15">
        <v>1</v>
      </c>
      <c r="AD434" s="15">
        <v>1</v>
      </c>
      <c r="AE434" s="15">
        <v>1</v>
      </c>
      <c r="AF434" s="15">
        <v>1250</v>
      </c>
      <c r="AG434" s="15">
        <f t="shared" si="223"/>
        <v>1250</v>
      </c>
      <c r="AH434" s="15">
        <v>8.6999999999999993</v>
      </c>
      <c r="AI434" s="27">
        <f t="shared" si="224"/>
        <v>1250</v>
      </c>
      <c r="AM434" s="15">
        <f t="shared" si="225"/>
        <v>0</v>
      </c>
      <c r="AP434" s="15">
        <f t="shared" si="226"/>
        <v>1250</v>
      </c>
      <c r="AQ434" s="172">
        <f t="shared" si="212"/>
        <v>1250</v>
      </c>
      <c r="AR434" s="27">
        <f t="shared" si="227"/>
        <v>1</v>
      </c>
      <c r="AS434" s="172">
        <f t="shared" si="228"/>
        <v>1250</v>
      </c>
      <c r="AX434" s="15">
        <f t="shared" si="238"/>
        <v>0</v>
      </c>
      <c r="BI434" s="27">
        <f t="shared" si="229"/>
        <v>0</v>
      </c>
      <c r="BJ434" s="27">
        <f t="shared" si="230"/>
        <v>0</v>
      </c>
      <c r="BR434" s="27">
        <f t="shared" si="231"/>
        <v>0</v>
      </c>
      <c r="BS434" s="27">
        <f t="shared" si="232"/>
        <v>0</v>
      </c>
      <c r="BT434" s="15">
        <v>3</v>
      </c>
      <c r="BU434" s="15">
        <v>2</v>
      </c>
      <c r="BV434" s="15">
        <v>3</v>
      </c>
      <c r="BW434" s="15">
        <v>3</v>
      </c>
      <c r="BX434" s="15">
        <v>2</v>
      </c>
      <c r="BY434" s="15">
        <f t="shared" si="233"/>
        <v>2.6</v>
      </c>
      <c r="BZ434" s="15">
        <v>2</v>
      </c>
      <c r="CA434" s="15">
        <f t="shared" si="234"/>
        <v>1</v>
      </c>
      <c r="CB434" s="15">
        <v>2</v>
      </c>
      <c r="CC434" s="15">
        <f t="shared" si="235"/>
        <v>0</v>
      </c>
      <c r="CD434" s="15">
        <f t="shared" si="236"/>
        <v>0</v>
      </c>
      <c r="CE434" s="15">
        <v>1</v>
      </c>
      <c r="CF434" s="15">
        <v>3</v>
      </c>
      <c r="CG434" s="15">
        <v>2</v>
      </c>
      <c r="CH434" s="15">
        <v>4</v>
      </c>
      <c r="CI434" s="15">
        <v>1</v>
      </c>
      <c r="CJ434" s="15">
        <v>2</v>
      </c>
      <c r="CK434" s="15">
        <v>1</v>
      </c>
      <c r="CL434" s="15">
        <v>1</v>
      </c>
      <c r="CN434" s="15">
        <v>1</v>
      </c>
      <c r="CP434" s="15">
        <v>1</v>
      </c>
      <c r="CR434" s="15">
        <v>1</v>
      </c>
      <c r="CZ434" s="15">
        <v>1</v>
      </c>
      <c r="DA434" s="15">
        <v>2</v>
      </c>
      <c r="DB434" s="15">
        <v>2</v>
      </c>
      <c r="DC434" s="15">
        <v>2</v>
      </c>
      <c r="DD434" s="15">
        <v>3</v>
      </c>
      <c r="DE434" s="15">
        <v>2</v>
      </c>
      <c r="DL434" s="15">
        <v>3</v>
      </c>
      <c r="DM434" s="15">
        <v>3</v>
      </c>
      <c r="DN434" s="15">
        <v>3</v>
      </c>
      <c r="DO434" s="15">
        <v>3</v>
      </c>
      <c r="DP434" s="15">
        <v>3</v>
      </c>
      <c r="DQ434" s="15">
        <v>3</v>
      </c>
      <c r="DR434" s="27">
        <f t="shared" si="213"/>
        <v>3</v>
      </c>
      <c r="DS434" s="15">
        <f t="shared" si="239"/>
        <v>0</v>
      </c>
    </row>
    <row r="435" spans="1:123" x14ac:dyDescent="0.2">
      <c r="A435" s="15">
        <v>217</v>
      </c>
      <c r="B435" s="15">
        <v>812</v>
      </c>
      <c r="C435" s="15">
        <v>0</v>
      </c>
      <c r="D435" s="15">
        <v>1</v>
      </c>
      <c r="E435" s="15">
        <f t="shared" si="214"/>
        <v>0</v>
      </c>
      <c r="F435" s="15">
        <f t="shared" si="215"/>
        <v>0</v>
      </c>
      <c r="G435" s="15">
        <f t="shared" si="216"/>
        <v>0</v>
      </c>
      <c r="H435" s="15">
        <f t="shared" si="217"/>
        <v>0</v>
      </c>
      <c r="I435" s="15">
        <v>0</v>
      </c>
      <c r="J435" s="15">
        <v>30</v>
      </c>
      <c r="K435" s="15">
        <v>5</v>
      </c>
      <c r="L435" s="15">
        <f t="shared" si="218"/>
        <v>0</v>
      </c>
      <c r="M435" s="15">
        <f t="shared" si="219"/>
        <v>0</v>
      </c>
      <c r="N435" s="15">
        <f t="shared" si="220"/>
        <v>0</v>
      </c>
      <c r="O435" s="15">
        <f t="shared" si="221"/>
        <v>1</v>
      </c>
      <c r="P435" s="15">
        <f t="shared" si="222"/>
        <v>0</v>
      </c>
      <c r="Q435" s="15">
        <v>2</v>
      </c>
      <c r="R435" s="15">
        <v>4</v>
      </c>
      <c r="S435" s="15">
        <v>6</v>
      </c>
      <c r="T435" s="15">
        <v>1</v>
      </c>
      <c r="U435" s="15">
        <v>0</v>
      </c>
      <c r="V435" s="15">
        <v>1</v>
      </c>
      <c r="W435" s="15">
        <v>96000</v>
      </c>
      <c r="X435" s="15">
        <v>1</v>
      </c>
      <c r="Y435" s="15">
        <v>0</v>
      </c>
      <c r="Z435" s="15">
        <v>1</v>
      </c>
      <c r="AA435" s="15">
        <f t="shared" si="211"/>
        <v>1</v>
      </c>
      <c r="AB435" s="193">
        <f t="shared" si="237"/>
        <v>1500</v>
      </c>
      <c r="AC435" s="159">
        <v>1</v>
      </c>
      <c r="AD435" s="159">
        <v>1</v>
      </c>
      <c r="AE435" s="159">
        <v>1</v>
      </c>
      <c r="AF435" s="159">
        <v>1500</v>
      </c>
      <c r="AG435" s="159">
        <f t="shared" si="223"/>
        <v>1500</v>
      </c>
      <c r="AH435" s="159">
        <v>9</v>
      </c>
      <c r="AI435" s="171">
        <f t="shared" si="224"/>
        <v>1500</v>
      </c>
      <c r="AM435" s="15">
        <f t="shared" si="225"/>
        <v>0</v>
      </c>
      <c r="AP435" s="15">
        <f t="shared" si="226"/>
        <v>1500</v>
      </c>
      <c r="AQ435" s="172">
        <f t="shared" si="212"/>
        <v>1500</v>
      </c>
      <c r="AR435" s="27">
        <f t="shared" si="227"/>
        <v>1</v>
      </c>
      <c r="AS435" s="172">
        <f t="shared" si="228"/>
        <v>1500</v>
      </c>
      <c r="AX435" s="15">
        <f t="shared" si="238"/>
        <v>0</v>
      </c>
      <c r="BI435" s="27">
        <f t="shared" si="229"/>
        <v>0</v>
      </c>
      <c r="BJ435" s="27">
        <f t="shared" si="230"/>
        <v>0</v>
      </c>
      <c r="BR435" s="27">
        <f t="shared" si="231"/>
        <v>0</v>
      </c>
      <c r="BS435" s="27">
        <f t="shared" si="232"/>
        <v>0</v>
      </c>
      <c r="BT435" s="15">
        <v>3</v>
      </c>
      <c r="BU435" s="15">
        <v>2</v>
      </c>
      <c r="BV435" s="15">
        <v>3</v>
      </c>
      <c r="BW435" s="15">
        <v>3</v>
      </c>
      <c r="BX435" s="15">
        <v>2</v>
      </c>
      <c r="BY435" s="15">
        <f t="shared" si="233"/>
        <v>2.6</v>
      </c>
      <c r="BZ435" s="15">
        <v>2</v>
      </c>
      <c r="CA435" s="15">
        <f t="shared" si="234"/>
        <v>1</v>
      </c>
      <c r="CB435" s="15">
        <v>2</v>
      </c>
      <c r="CC435" s="15">
        <f t="shared" si="235"/>
        <v>0</v>
      </c>
      <c r="CD435" s="15">
        <f t="shared" si="236"/>
        <v>0</v>
      </c>
      <c r="CE435" s="15">
        <v>1</v>
      </c>
      <c r="CF435" s="15">
        <v>3</v>
      </c>
      <c r="CG435" s="15">
        <v>2</v>
      </c>
      <c r="CH435" s="15">
        <v>4</v>
      </c>
      <c r="CI435" s="15">
        <v>1</v>
      </c>
      <c r="CJ435" s="15">
        <v>2</v>
      </c>
      <c r="CK435" s="15">
        <v>1</v>
      </c>
      <c r="CL435" s="15">
        <v>1</v>
      </c>
      <c r="CN435" s="15">
        <v>1</v>
      </c>
      <c r="CP435" s="15">
        <v>1</v>
      </c>
      <c r="CR435" s="15">
        <v>1</v>
      </c>
      <c r="CZ435" s="15">
        <v>1</v>
      </c>
      <c r="DA435" s="15">
        <v>2</v>
      </c>
      <c r="DB435" s="15">
        <v>2</v>
      </c>
      <c r="DC435" s="15">
        <v>2</v>
      </c>
      <c r="DD435" s="15">
        <v>3</v>
      </c>
      <c r="DE435" s="15">
        <v>2</v>
      </c>
      <c r="DL435" s="27">
        <v>3</v>
      </c>
      <c r="DM435" s="27">
        <v>3</v>
      </c>
      <c r="DN435" s="27">
        <v>3</v>
      </c>
      <c r="DO435" s="27">
        <v>3</v>
      </c>
      <c r="DP435" s="27">
        <v>3</v>
      </c>
      <c r="DQ435" s="27">
        <v>3</v>
      </c>
      <c r="DR435" s="27">
        <f t="shared" si="213"/>
        <v>3</v>
      </c>
      <c r="DS435" s="15">
        <f t="shared" si="239"/>
        <v>-1.291666666666667</v>
      </c>
    </row>
    <row r="436" spans="1:123" x14ac:dyDescent="0.2">
      <c r="A436" s="15">
        <v>218</v>
      </c>
      <c r="B436" s="15">
        <v>813</v>
      </c>
      <c r="C436" s="15">
        <v>0</v>
      </c>
      <c r="D436" s="15">
        <v>1</v>
      </c>
      <c r="E436" s="15">
        <f t="shared" si="214"/>
        <v>0</v>
      </c>
      <c r="F436" s="15">
        <f t="shared" si="215"/>
        <v>0</v>
      </c>
      <c r="G436" s="15">
        <f t="shared" si="216"/>
        <v>0</v>
      </c>
      <c r="H436" s="15">
        <f t="shared" si="217"/>
        <v>0</v>
      </c>
      <c r="I436" s="15">
        <v>0</v>
      </c>
      <c r="J436" s="15">
        <v>53</v>
      </c>
      <c r="K436" s="15">
        <v>5</v>
      </c>
      <c r="L436" s="15">
        <f t="shared" si="218"/>
        <v>0</v>
      </c>
      <c r="M436" s="15">
        <f t="shared" si="219"/>
        <v>0</v>
      </c>
      <c r="N436" s="15">
        <f t="shared" si="220"/>
        <v>0</v>
      </c>
      <c r="O436" s="15">
        <f t="shared" si="221"/>
        <v>1</v>
      </c>
      <c r="P436" s="15">
        <f t="shared" si="222"/>
        <v>0</v>
      </c>
      <c r="Q436" s="15">
        <v>2</v>
      </c>
      <c r="R436" s="15">
        <v>5</v>
      </c>
      <c r="S436" s="15">
        <v>30</v>
      </c>
      <c r="T436" s="15">
        <v>0</v>
      </c>
      <c r="U436" s="15">
        <v>1</v>
      </c>
      <c r="V436" s="15">
        <v>1</v>
      </c>
      <c r="W436" s="15">
        <v>140000</v>
      </c>
      <c r="X436" s="15">
        <v>0</v>
      </c>
      <c r="Y436" s="15">
        <v>1</v>
      </c>
      <c r="Z436" s="15">
        <v>1</v>
      </c>
      <c r="AA436" s="15">
        <f t="shared" si="211"/>
        <v>70</v>
      </c>
      <c r="AB436" s="193">
        <f t="shared" si="237"/>
        <v>7000</v>
      </c>
      <c r="AC436" s="15">
        <v>4</v>
      </c>
      <c r="AD436" s="15">
        <v>1</v>
      </c>
      <c r="AE436" s="15">
        <v>70</v>
      </c>
      <c r="AF436" s="15">
        <v>490000</v>
      </c>
      <c r="AG436" s="15">
        <f t="shared" si="223"/>
        <v>490000</v>
      </c>
      <c r="AH436" s="15">
        <v>2.8</v>
      </c>
      <c r="AI436" s="27">
        <f t="shared" si="224"/>
        <v>7000</v>
      </c>
      <c r="AM436" s="15">
        <f t="shared" si="225"/>
        <v>0</v>
      </c>
      <c r="AP436" s="15">
        <f t="shared" si="226"/>
        <v>490000</v>
      </c>
      <c r="AQ436" s="172">
        <f t="shared" si="212"/>
        <v>7000</v>
      </c>
      <c r="AR436" s="27">
        <f t="shared" si="227"/>
        <v>1</v>
      </c>
      <c r="AS436" s="172">
        <f t="shared" si="228"/>
        <v>7000</v>
      </c>
      <c r="AX436" s="15">
        <f t="shared" si="238"/>
        <v>0</v>
      </c>
      <c r="BI436" s="27">
        <f t="shared" si="229"/>
        <v>0</v>
      </c>
      <c r="BJ436" s="27">
        <f t="shared" si="230"/>
        <v>0</v>
      </c>
      <c r="BR436" s="27">
        <f t="shared" si="231"/>
        <v>0</v>
      </c>
      <c r="BS436" s="27">
        <f t="shared" si="232"/>
        <v>0</v>
      </c>
      <c r="BT436" s="15">
        <v>3.5</v>
      </c>
      <c r="BU436" s="15">
        <v>3</v>
      </c>
      <c r="BV436" s="15">
        <v>3</v>
      </c>
      <c r="BW436" s="15">
        <v>3</v>
      </c>
      <c r="BX436" s="15">
        <v>3</v>
      </c>
      <c r="BY436" s="15">
        <f t="shared" si="233"/>
        <v>3.1</v>
      </c>
      <c r="BZ436" s="15">
        <v>3</v>
      </c>
      <c r="CA436" s="15">
        <f t="shared" si="234"/>
        <v>1</v>
      </c>
      <c r="CB436" s="15">
        <v>4</v>
      </c>
      <c r="CC436" s="15">
        <f t="shared" si="235"/>
        <v>0</v>
      </c>
      <c r="CD436" s="15">
        <f t="shared" si="236"/>
        <v>1</v>
      </c>
      <c r="CE436" s="15">
        <v>2</v>
      </c>
      <c r="CF436" s="15">
        <v>5</v>
      </c>
      <c r="CG436" s="15">
        <v>2</v>
      </c>
      <c r="CH436" s="15">
        <v>1</v>
      </c>
      <c r="CI436" s="15">
        <v>3</v>
      </c>
      <c r="CJ436" s="15">
        <v>2</v>
      </c>
      <c r="CK436" s="15">
        <v>1</v>
      </c>
      <c r="CL436" s="15">
        <v>1</v>
      </c>
      <c r="CN436" s="15">
        <v>1</v>
      </c>
      <c r="CP436" s="15">
        <v>1</v>
      </c>
      <c r="CR436" s="15">
        <v>1</v>
      </c>
      <c r="CZ436" s="15">
        <v>3</v>
      </c>
      <c r="DA436" s="15">
        <v>2</v>
      </c>
      <c r="DB436" s="15">
        <v>1</v>
      </c>
      <c r="DC436" s="15">
        <v>2</v>
      </c>
      <c r="DD436" s="15">
        <v>2</v>
      </c>
      <c r="DE436" s="15">
        <v>2</v>
      </c>
      <c r="DL436" s="15">
        <v>4</v>
      </c>
      <c r="DM436" s="15">
        <v>5</v>
      </c>
      <c r="DN436" s="15">
        <v>4.75</v>
      </c>
      <c r="DO436" s="15">
        <v>4</v>
      </c>
      <c r="DP436" s="15">
        <v>4</v>
      </c>
      <c r="DQ436" s="15">
        <v>4</v>
      </c>
      <c r="DR436" s="27">
        <f t="shared" si="213"/>
        <v>4.291666666666667</v>
      </c>
      <c r="DS436" s="15">
        <f t="shared" si="239"/>
        <v>0.29166666666666696</v>
      </c>
    </row>
    <row r="437" spans="1:123" x14ac:dyDescent="0.2">
      <c r="A437" s="15">
        <v>218</v>
      </c>
      <c r="B437" s="15">
        <v>813</v>
      </c>
      <c r="C437" s="15">
        <v>0</v>
      </c>
      <c r="D437" s="15">
        <v>1</v>
      </c>
      <c r="E437" s="15">
        <f t="shared" si="214"/>
        <v>0</v>
      </c>
      <c r="F437" s="15">
        <f t="shared" si="215"/>
        <v>0</v>
      </c>
      <c r="G437" s="15">
        <f t="shared" si="216"/>
        <v>0</v>
      </c>
      <c r="H437" s="15">
        <f t="shared" si="217"/>
        <v>0</v>
      </c>
      <c r="I437" s="15">
        <v>0</v>
      </c>
      <c r="J437" s="15">
        <v>53</v>
      </c>
      <c r="K437" s="15">
        <v>5</v>
      </c>
      <c r="L437" s="15">
        <f t="shared" si="218"/>
        <v>0</v>
      </c>
      <c r="M437" s="15">
        <f t="shared" si="219"/>
        <v>0</v>
      </c>
      <c r="N437" s="15">
        <f t="shared" si="220"/>
        <v>0</v>
      </c>
      <c r="O437" s="15">
        <f t="shared" si="221"/>
        <v>1</v>
      </c>
      <c r="P437" s="15">
        <f t="shared" si="222"/>
        <v>0</v>
      </c>
      <c r="Q437" s="15">
        <v>2</v>
      </c>
      <c r="R437" s="15">
        <v>5</v>
      </c>
      <c r="S437" s="15">
        <v>30</v>
      </c>
      <c r="T437" s="15">
        <v>0</v>
      </c>
      <c r="U437" s="15">
        <v>1</v>
      </c>
      <c r="V437" s="15">
        <v>1</v>
      </c>
      <c r="W437" s="15">
        <v>140000</v>
      </c>
      <c r="X437" s="15">
        <v>0</v>
      </c>
      <c r="Y437" s="15">
        <v>0</v>
      </c>
      <c r="Z437" s="15">
        <v>1</v>
      </c>
      <c r="AA437" s="15">
        <f t="shared" si="211"/>
        <v>70</v>
      </c>
      <c r="AB437" s="193">
        <f t="shared" si="237"/>
        <v>7000</v>
      </c>
      <c r="AC437" s="159">
        <v>4</v>
      </c>
      <c r="AD437" s="159">
        <v>1</v>
      </c>
      <c r="AE437" s="159">
        <v>70</v>
      </c>
      <c r="AF437" s="159">
        <v>490000</v>
      </c>
      <c r="AG437" s="159">
        <f t="shared" si="223"/>
        <v>490000</v>
      </c>
      <c r="AH437" s="159">
        <v>2.8</v>
      </c>
      <c r="AI437" s="171">
        <f t="shared" si="224"/>
        <v>7000</v>
      </c>
      <c r="AM437" s="15">
        <f t="shared" si="225"/>
        <v>0</v>
      </c>
      <c r="AP437" s="15">
        <f t="shared" si="226"/>
        <v>490000</v>
      </c>
      <c r="AQ437" s="172">
        <f t="shared" si="212"/>
        <v>7000</v>
      </c>
      <c r="AR437" s="27">
        <f t="shared" si="227"/>
        <v>1</v>
      </c>
      <c r="AS437" s="172">
        <f t="shared" si="228"/>
        <v>7000</v>
      </c>
      <c r="AX437" s="15">
        <f t="shared" si="238"/>
        <v>0</v>
      </c>
      <c r="BI437" s="27">
        <f t="shared" si="229"/>
        <v>0</v>
      </c>
      <c r="BJ437" s="27">
        <f t="shared" si="230"/>
        <v>0</v>
      </c>
      <c r="BR437" s="27">
        <f t="shared" si="231"/>
        <v>0</v>
      </c>
      <c r="BS437" s="27">
        <f t="shared" si="232"/>
        <v>0</v>
      </c>
      <c r="BT437" s="15">
        <v>3.5</v>
      </c>
      <c r="BU437" s="15">
        <v>3</v>
      </c>
      <c r="BV437" s="15">
        <v>3</v>
      </c>
      <c r="BW437" s="15">
        <v>3</v>
      </c>
      <c r="BX437" s="15">
        <v>3</v>
      </c>
      <c r="BY437" s="15">
        <f t="shared" si="233"/>
        <v>3.1</v>
      </c>
      <c r="BZ437" s="15">
        <v>3</v>
      </c>
      <c r="CA437" s="15">
        <f t="shared" si="234"/>
        <v>1</v>
      </c>
      <c r="CB437" s="15">
        <v>4</v>
      </c>
      <c r="CC437" s="15">
        <f t="shared" si="235"/>
        <v>0</v>
      </c>
      <c r="CD437" s="15">
        <f t="shared" si="236"/>
        <v>1</v>
      </c>
      <c r="CE437" s="15">
        <v>2</v>
      </c>
      <c r="CF437" s="15">
        <v>5</v>
      </c>
      <c r="CG437" s="15">
        <v>2</v>
      </c>
      <c r="CH437" s="15">
        <v>1</v>
      </c>
      <c r="CI437" s="15">
        <v>3</v>
      </c>
      <c r="CJ437" s="15">
        <v>2</v>
      </c>
      <c r="CK437" s="15">
        <v>1</v>
      </c>
      <c r="CL437" s="15">
        <v>1</v>
      </c>
      <c r="CN437" s="15">
        <v>1</v>
      </c>
      <c r="CP437" s="15">
        <v>1</v>
      </c>
      <c r="CR437" s="15">
        <v>1</v>
      </c>
      <c r="CZ437" s="15">
        <v>3</v>
      </c>
      <c r="DA437" s="15">
        <v>2</v>
      </c>
      <c r="DB437" s="15">
        <v>1</v>
      </c>
      <c r="DC437" s="15">
        <v>2</v>
      </c>
      <c r="DD437" s="15">
        <v>2</v>
      </c>
      <c r="DE437" s="15">
        <v>2</v>
      </c>
      <c r="DL437" s="27">
        <v>4</v>
      </c>
      <c r="DM437" s="27">
        <v>4</v>
      </c>
      <c r="DN437" s="27">
        <v>4</v>
      </c>
      <c r="DO437" s="27">
        <v>4</v>
      </c>
      <c r="DP437" s="27">
        <v>4</v>
      </c>
      <c r="DQ437" s="27">
        <v>4</v>
      </c>
      <c r="DR437" s="27">
        <f t="shared" si="213"/>
        <v>4</v>
      </c>
      <c r="DS437" s="15">
        <f t="shared" si="239"/>
        <v>0.33333333333333348</v>
      </c>
    </row>
    <row r="438" spans="1:123" x14ac:dyDescent="0.2">
      <c r="A438" s="15">
        <v>219</v>
      </c>
      <c r="B438" s="15">
        <v>814</v>
      </c>
      <c r="C438" s="15">
        <v>1</v>
      </c>
      <c r="D438" s="15">
        <v>1</v>
      </c>
      <c r="E438" s="15">
        <f t="shared" si="214"/>
        <v>0</v>
      </c>
      <c r="F438" s="15">
        <f t="shared" si="215"/>
        <v>0</v>
      </c>
      <c r="G438" s="15">
        <f t="shared" si="216"/>
        <v>0</v>
      </c>
      <c r="H438" s="15">
        <f t="shared" si="217"/>
        <v>0</v>
      </c>
      <c r="I438" s="15">
        <v>1</v>
      </c>
      <c r="J438" s="15">
        <v>57</v>
      </c>
      <c r="K438" s="15">
        <v>3</v>
      </c>
      <c r="L438" s="15">
        <f t="shared" si="218"/>
        <v>0</v>
      </c>
      <c r="M438" s="15">
        <f t="shared" si="219"/>
        <v>1</v>
      </c>
      <c r="N438" s="15">
        <f t="shared" si="220"/>
        <v>0</v>
      </c>
      <c r="O438" s="15">
        <f t="shared" si="221"/>
        <v>0</v>
      </c>
      <c r="P438" s="15">
        <f t="shared" si="222"/>
        <v>0</v>
      </c>
      <c r="Q438" s="15">
        <v>2</v>
      </c>
      <c r="R438" s="15">
        <v>3</v>
      </c>
      <c r="S438" s="15">
        <v>30</v>
      </c>
      <c r="T438" s="15">
        <v>0</v>
      </c>
      <c r="U438" s="15">
        <v>1</v>
      </c>
      <c r="V438" s="15">
        <v>0</v>
      </c>
      <c r="W438" s="15">
        <v>0</v>
      </c>
      <c r="X438" s="15">
        <v>1</v>
      </c>
      <c r="Y438" s="15">
        <v>1</v>
      </c>
      <c r="Z438" s="15">
        <v>1</v>
      </c>
      <c r="AA438" s="15">
        <f t="shared" si="211"/>
        <v>4</v>
      </c>
      <c r="AB438" s="193">
        <f t="shared" si="237"/>
        <v>2350</v>
      </c>
      <c r="AC438" s="15">
        <v>1</v>
      </c>
      <c r="AD438" s="15">
        <v>1</v>
      </c>
      <c r="AE438" s="15">
        <v>4</v>
      </c>
      <c r="AF438" s="15">
        <v>1800</v>
      </c>
      <c r="AG438" s="15">
        <f t="shared" si="223"/>
        <v>1800</v>
      </c>
      <c r="AH438" s="15">
        <v>9</v>
      </c>
      <c r="AI438" s="27">
        <f t="shared" si="224"/>
        <v>450</v>
      </c>
      <c r="AJ438" s="15">
        <v>2</v>
      </c>
      <c r="AK438" s="15">
        <v>6</v>
      </c>
      <c r="AL438" s="15">
        <v>3800</v>
      </c>
      <c r="AM438" s="15">
        <f t="shared" si="225"/>
        <v>7600</v>
      </c>
      <c r="AN438" s="15">
        <v>10</v>
      </c>
      <c r="AP438" s="15">
        <f t="shared" si="226"/>
        <v>9400</v>
      </c>
      <c r="AQ438" s="172">
        <f t="shared" si="212"/>
        <v>2350</v>
      </c>
      <c r="AR438" s="27">
        <f t="shared" si="227"/>
        <v>1</v>
      </c>
      <c r="AS438" s="172">
        <f t="shared" si="228"/>
        <v>2350</v>
      </c>
      <c r="AX438" s="15">
        <f t="shared" si="238"/>
        <v>0</v>
      </c>
      <c r="BI438" s="27">
        <f t="shared" si="229"/>
        <v>0</v>
      </c>
      <c r="BJ438" s="27">
        <f t="shared" si="230"/>
        <v>0</v>
      </c>
      <c r="BR438" s="27">
        <f t="shared" si="231"/>
        <v>0</v>
      </c>
      <c r="BS438" s="27">
        <f t="shared" si="232"/>
        <v>0</v>
      </c>
      <c r="BT438" s="15">
        <v>4</v>
      </c>
      <c r="BU438" s="15">
        <v>5</v>
      </c>
      <c r="BV438" s="15">
        <v>3</v>
      </c>
      <c r="BW438" s="15">
        <v>4</v>
      </c>
      <c r="BX438" s="15">
        <v>5</v>
      </c>
      <c r="BY438" s="15">
        <f t="shared" si="233"/>
        <v>4.2</v>
      </c>
      <c r="BZ438" s="15">
        <v>3</v>
      </c>
      <c r="CA438" s="15">
        <f t="shared" si="234"/>
        <v>1</v>
      </c>
      <c r="CB438" s="15">
        <v>1</v>
      </c>
      <c r="CC438" s="15">
        <f t="shared" si="235"/>
        <v>0</v>
      </c>
      <c r="CD438" s="15">
        <f t="shared" si="236"/>
        <v>0</v>
      </c>
      <c r="CE438" s="15">
        <v>1</v>
      </c>
      <c r="CF438" s="15">
        <v>4</v>
      </c>
      <c r="CG438" s="15">
        <v>2</v>
      </c>
      <c r="CH438" s="15">
        <v>4</v>
      </c>
      <c r="CI438" s="15">
        <v>1</v>
      </c>
      <c r="CJ438" s="15">
        <v>2</v>
      </c>
      <c r="CK438" s="15">
        <v>1</v>
      </c>
      <c r="CL438" s="15">
        <v>1</v>
      </c>
      <c r="CN438" s="15">
        <v>1</v>
      </c>
      <c r="CP438" s="15">
        <v>1</v>
      </c>
      <c r="CR438" s="15">
        <v>1</v>
      </c>
      <c r="CZ438" s="15">
        <v>1</v>
      </c>
      <c r="DA438" s="15">
        <v>2</v>
      </c>
      <c r="DB438" s="15">
        <v>3</v>
      </c>
      <c r="DC438" s="15">
        <v>2</v>
      </c>
      <c r="DD438" s="15">
        <v>2</v>
      </c>
      <c r="DE438" s="15">
        <v>2</v>
      </c>
      <c r="DL438" s="15">
        <v>4</v>
      </c>
      <c r="DM438" s="15">
        <v>4</v>
      </c>
      <c r="DN438" s="15">
        <v>4</v>
      </c>
      <c r="DO438" s="15">
        <v>4</v>
      </c>
      <c r="DP438" s="15">
        <v>3</v>
      </c>
      <c r="DQ438" s="15">
        <v>3</v>
      </c>
      <c r="DR438" s="27">
        <f t="shared" si="213"/>
        <v>3.6666666666666665</v>
      </c>
      <c r="DS438" s="15">
        <f t="shared" si="239"/>
        <v>0</v>
      </c>
    </row>
    <row r="439" spans="1:123" x14ac:dyDescent="0.2">
      <c r="A439" s="15">
        <v>219</v>
      </c>
      <c r="B439" s="15">
        <v>814</v>
      </c>
      <c r="C439" s="15">
        <v>1</v>
      </c>
      <c r="D439" s="15">
        <v>1</v>
      </c>
      <c r="E439" s="15">
        <f t="shared" si="214"/>
        <v>0</v>
      </c>
      <c r="F439" s="15">
        <f t="shared" si="215"/>
        <v>0</v>
      </c>
      <c r="G439" s="15">
        <f t="shared" si="216"/>
        <v>0</v>
      </c>
      <c r="H439" s="15">
        <f t="shared" si="217"/>
        <v>0</v>
      </c>
      <c r="I439" s="15">
        <v>1</v>
      </c>
      <c r="J439" s="15">
        <v>57</v>
      </c>
      <c r="K439" s="15">
        <v>3</v>
      </c>
      <c r="L439" s="15">
        <f t="shared" si="218"/>
        <v>0</v>
      </c>
      <c r="M439" s="15">
        <f t="shared" si="219"/>
        <v>1</v>
      </c>
      <c r="N439" s="15">
        <f t="shared" si="220"/>
        <v>0</v>
      </c>
      <c r="O439" s="15">
        <f t="shared" si="221"/>
        <v>0</v>
      </c>
      <c r="P439" s="15">
        <f t="shared" si="222"/>
        <v>0</v>
      </c>
      <c r="Q439" s="15">
        <v>2</v>
      </c>
      <c r="R439" s="15">
        <v>3</v>
      </c>
      <c r="S439" s="15">
        <v>30</v>
      </c>
      <c r="T439" s="15">
        <v>0</v>
      </c>
      <c r="U439" s="15">
        <v>1</v>
      </c>
      <c r="V439" s="15">
        <v>0</v>
      </c>
      <c r="W439" s="15">
        <v>0</v>
      </c>
      <c r="X439" s="15">
        <v>1</v>
      </c>
      <c r="Y439" s="15">
        <v>0</v>
      </c>
      <c r="Z439" s="15">
        <v>1</v>
      </c>
      <c r="AA439" s="15">
        <f t="shared" si="211"/>
        <v>4</v>
      </c>
      <c r="AB439" s="193">
        <f t="shared" si="237"/>
        <v>2850</v>
      </c>
      <c r="AC439" s="159">
        <v>1</v>
      </c>
      <c r="AD439" s="159">
        <v>1</v>
      </c>
      <c r="AE439" s="159">
        <v>4</v>
      </c>
      <c r="AF439" s="159">
        <v>1800</v>
      </c>
      <c r="AG439" s="159">
        <f t="shared" si="223"/>
        <v>1800</v>
      </c>
      <c r="AH439" s="159">
        <v>9</v>
      </c>
      <c r="AI439" s="171">
        <f t="shared" si="224"/>
        <v>450</v>
      </c>
      <c r="AJ439" s="15">
        <v>2</v>
      </c>
      <c r="AK439" s="15">
        <v>6</v>
      </c>
      <c r="AL439" s="15">
        <v>4800</v>
      </c>
      <c r="AM439" s="15">
        <f t="shared" si="225"/>
        <v>9600</v>
      </c>
      <c r="AN439" s="15">
        <v>11</v>
      </c>
      <c r="AP439" s="15">
        <f t="shared" si="226"/>
        <v>11400</v>
      </c>
      <c r="AQ439" s="172">
        <f t="shared" si="212"/>
        <v>2850</v>
      </c>
      <c r="AR439" s="27">
        <f t="shared" si="227"/>
        <v>1</v>
      </c>
      <c r="AS439" s="172">
        <f t="shared" si="228"/>
        <v>2850</v>
      </c>
      <c r="AX439" s="15">
        <f t="shared" si="238"/>
        <v>0</v>
      </c>
      <c r="BI439" s="27">
        <f t="shared" si="229"/>
        <v>0</v>
      </c>
      <c r="BJ439" s="27">
        <f t="shared" si="230"/>
        <v>0</v>
      </c>
      <c r="BR439" s="27">
        <f t="shared" si="231"/>
        <v>0</v>
      </c>
      <c r="BS439" s="27">
        <f t="shared" si="232"/>
        <v>0</v>
      </c>
      <c r="BT439" s="15">
        <v>4</v>
      </c>
      <c r="BU439" s="15">
        <v>5</v>
      </c>
      <c r="BV439" s="15">
        <v>3</v>
      </c>
      <c r="BW439" s="15">
        <v>4</v>
      </c>
      <c r="BX439" s="15">
        <v>5</v>
      </c>
      <c r="BY439" s="15">
        <f t="shared" si="233"/>
        <v>4.2</v>
      </c>
      <c r="BZ439" s="15">
        <v>3</v>
      </c>
      <c r="CA439" s="15">
        <f t="shared" si="234"/>
        <v>1</v>
      </c>
      <c r="CB439" s="15">
        <v>1</v>
      </c>
      <c r="CC439" s="15">
        <f t="shared" si="235"/>
        <v>0</v>
      </c>
      <c r="CD439" s="15">
        <f t="shared" si="236"/>
        <v>0</v>
      </c>
      <c r="CE439" s="15">
        <v>1</v>
      </c>
      <c r="CF439" s="15">
        <v>4</v>
      </c>
      <c r="CG439" s="15">
        <v>2</v>
      </c>
      <c r="CH439" s="15">
        <v>4</v>
      </c>
      <c r="CI439" s="15">
        <v>1</v>
      </c>
      <c r="CJ439" s="15">
        <v>2</v>
      </c>
      <c r="CK439" s="15">
        <v>1</v>
      </c>
      <c r="CL439" s="15">
        <v>1</v>
      </c>
      <c r="CN439" s="15">
        <v>1</v>
      </c>
      <c r="CP439" s="15">
        <v>1</v>
      </c>
      <c r="CR439" s="15">
        <v>1</v>
      </c>
      <c r="CZ439" s="15">
        <v>1</v>
      </c>
      <c r="DA439" s="15">
        <v>2</v>
      </c>
      <c r="DB439" s="15">
        <v>3</v>
      </c>
      <c r="DC439" s="15">
        <v>2</v>
      </c>
      <c r="DD439" s="15">
        <v>2</v>
      </c>
      <c r="DE439" s="15">
        <v>2</v>
      </c>
      <c r="DL439" s="27">
        <v>4</v>
      </c>
      <c r="DM439" s="27">
        <v>4</v>
      </c>
      <c r="DN439" s="27">
        <v>4</v>
      </c>
      <c r="DO439" s="27">
        <v>4</v>
      </c>
      <c r="DP439" s="27">
        <v>3</v>
      </c>
      <c r="DQ439" s="27">
        <v>3</v>
      </c>
      <c r="DR439" s="27">
        <f t="shared" si="213"/>
        <v>3.6666666666666665</v>
      </c>
      <c r="DS439" s="15">
        <f t="shared" si="239"/>
        <v>0.66666666666666652</v>
      </c>
    </row>
    <row r="440" spans="1:123" x14ac:dyDescent="0.2">
      <c r="A440" s="15">
        <v>220</v>
      </c>
      <c r="B440" s="15">
        <v>815</v>
      </c>
      <c r="C440" s="15">
        <v>0</v>
      </c>
      <c r="D440" s="15">
        <v>1</v>
      </c>
      <c r="E440" s="15">
        <f t="shared" si="214"/>
        <v>0</v>
      </c>
      <c r="F440" s="15">
        <f t="shared" si="215"/>
        <v>0</v>
      </c>
      <c r="G440" s="15">
        <f t="shared" si="216"/>
        <v>0</v>
      </c>
      <c r="H440" s="15">
        <f t="shared" si="217"/>
        <v>0</v>
      </c>
      <c r="I440" s="15">
        <v>1</v>
      </c>
      <c r="J440" s="15">
        <v>45</v>
      </c>
      <c r="K440" s="15">
        <v>3</v>
      </c>
      <c r="L440" s="15">
        <f t="shared" si="218"/>
        <v>0</v>
      </c>
      <c r="M440" s="15">
        <f t="shared" si="219"/>
        <v>1</v>
      </c>
      <c r="N440" s="15">
        <f t="shared" si="220"/>
        <v>0</v>
      </c>
      <c r="O440" s="15">
        <f t="shared" si="221"/>
        <v>0</v>
      </c>
      <c r="P440" s="15">
        <f t="shared" si="222"/>
        <v>0</v>
      </c>
      <c r="Q440" s="15">
        <v>2</v>
      </c>
      <c r="R440" s="15">
        <v>2</v>
      </c>
      <c r="S440" s="15">
        <v>25</v>
      </c>
      <c r="T440" s="15">
        <v>1</v>
      </c>
      <c r="U440" s="15">
        <v>1</v>
      </c>
      <c r="V440" s="15">
        <v>0</v>
      </c>
      <c r="W440" s="15">
        <v>0</v>
      </c>
      <c r="X440" s="15">
        <v>1</v>
      </c>
      <c r="Y440" s="15">
        <v>1</v>
      </c>
      <c r="Z440" s="15">
        <v>1</v>
      </c>
      <c r="AA440" s="15">
        <f t="shared" si="211"/>
        <v>10</v>
      </c>
      <c r="AB440" s="193">
        <f t="shared" si="237"/>
        <v>10000</v>
      </c>
      <c r="AC440" s="15">
        <v>3</v>
      </c>
      <c r="AD440" s="15">
        <v>1</v>
      </c>
      <c r="AE440" s="15">
        <v>10</v>
      </c>
      <c r="AF440" s="15">
        <v>100000</v>
      </c>
      <c r="AG440" s="15">
        <f t="shared" si="223"/>
        <v>100000</v>
      </c>
      <c r="AH440" s="15">
        <v>1.4</v>
      </c>
      <c r="AI440" s="27">
        <f t="shared" si="224"/>
        <v>10000</v>
      </c>
      <c r="AM440" s="15">
        <f t="shared" si="225"/>
        <v>0</v>
      </c>
      <c r="AP440" s="15">
        <f t="shared" si="226"/>
        <v>100000</v>
      </c>
      <c r="AQ440" s="172">
        <f t="shared" si="212"/>
        <v>10000</v>
      </c>
      <c r="AR440" s="27">
        <f t="shared" si="227"/>
        <v>1</v>
      </c>
      <c r="AS440" s="172">
        <f t="shared" si="228"/>
        <v>10000</v>
      </c>
      <c r="AX440" s="15">
        <f t="shared" si="238"/>
        <v>0</v>
      </c>
      <c r="BI440" s="27">
        <f t="shared" si="229"/>
        <v>0</v>
      </c>
      <c r="BJ440" s="27">
        <f t="shared" si="230"/>
        <v>0</v>
      </c>
      <c r="BR440" s="27">
        <f t="shared" si="231"/>
        <v>0</v>
      </c>
      <c r="BS440" s="27">
        <f t="shared" si="232"/>
        <v>0</v>
      </c>
      <c r="BT440" s="15">
        <v>4.25</v>
      </c>
      <c r="BU440" s="15">
        <v>4</v>
      </c>
      <c r="BV440" s="15">
        <v>4</v>
      </c>
      <c r="BW440" s="15">
        <v>3</v>
      </c>
      <c r="BX440" s="15">
        <v>4</v>
      </c>
      <c r="BY440" s="15">
        <f t="shared" si="233"/>
        <v>3.85</v>
      </c>
      <c r="BZ440" s="15">
        <v>4</v>
      </c>
      <c r="CA440" s="15">
        <f t="shared" si="234"/>
        <v>1</v>
      </c>
      <c r="CB440" s="15">
        <v>4</v>
      </c>
      <c r="CC440" s="15">
        <f t="shared" si="235"/>
        <v>0</v>
      </c>
      <c r="CD440" s="15">
        <f t="shared" si="236"/>
        <v>1</v>
      </c>
      <c r="CE440" s="15">
        <v>1</v>
      </c>
      <c r="CF440" s="15">
        <v>3</v>
      </c>
      <c r="CG440" s="15">
        <v>2</v>
      </c>
      <c r="CH440" s="15">
        <v>4</v>
      </c>
      <c r="CI440" s="15">
        <v>1</v>
      </c>
      <c r="CJ440" s="15">
        <v>2</v>
      </c>
      <c r="CK440" s="15">
        <v>1</v>
      </c>
      <c r="CL440" s="15">
        <v>1</v>
      </c>
      <c r="CN440" s="15">
        <v>1</v>
      </c>
      <c r="CP440" s="15">
        <v>1</v>
      </c>
      <c r="CR440" s="15">
        <v>1</v>
      </c>
      <c r="CZ440" s="15">
        <v>1</v>
      </c>
      <c r="DA440" s="15">
        <v>2</v>
      </c>
      <c r="DB440" s="15">
        <v>2</v>
      </c>
      <c r="DC440" s="15">
        <v>2</v>
      </c>
      <c r="DD440" s="15">
        <v>3</v>
      </c>
      <c r="DE440" s="15">
        <v>2</v>
      </c>
      <c r="DL440" s="15">
        <v>3</v>
      </c>
      <c r="DM440" s="15">
        <v>3</v>
      </c>
      <c r="DN440" s="15">
        <v>3</v>
      </c>
      <c r="DO440" s="15">
        <v>3</v>
      </c>
      <c r="DP440" s="15">
        <v>3</v>
      </c>
      <c r="DQ440" s="15">
        <v>3</v>
      </c>
      <c r="DR440" s="27">
        <f t="shared" si="213"/>
        <v>3</v>
      </c>
      <c r="DS440" s="15">
        <f t="shared" si="239"/>
        <v>0</v>
      </c>
    </row>
    <row r="441" spans="1:123" x14ac:dyDescent="0.2">
      <c r="A441" s="15">
        <v>220</v>
      </c>
      <c r="B441" s="15">
        <v>815</v>
      </c>
      <c r="C441" s="15">
        <v>0</v>
      </c>
      <c r="D441" s="15">
        <v>1</v>
      </c>
      <c r="E441" s="15">
        <f t="shared" si="214"/>
        <v>0</v>
      </c>
      <c r="F441" s="15">
        <f t="shared" si="215"/>
        <v>0</v>
      </c>
      <c r="G441" s="15">
        <f t="shared" si="216"/>
        <v>0</v>
      </c>
      <c r="H441" s="15">
        <f t="shared" si="217"/>
        <v>0</v>
      </c>
      <c r="I441" s="15">
        <v>1</v>
      </c>
      <c r="J441" s="15">
        <v>45</v>
      </c>
      <c r="K441" s="15">
        <v>3</v>
      </c>
      <c r="L441" s="15">
        <f t="shared" si="218"/>
        <v>0</v>
      </c>
      <c r="M441" s="15">
        <f t="shared" si="219"/>
        <v>1</v>
      </c>
      <c r="N441" s="15">
        <f t="shared" si="220"/>
        <v>0</v>
      </c>
      <c r="O441" s="15">
        <f t="shared" si="221"/>
        <v>0</v>
      </c>
      <c r="P441" s="15">
        <f t="shared" si="222"/>
        <v>0</v>
      </c>
      <c r="Q441" s="15">
        <v>2</v>
      </c>
      <c r="R441" s="15">
        <v>2</v>
      </c>
      <c r="S441" s="15">
        <v>25</v>
      </c>
      <c r="T441" s="15">
        <v>1</v>
      </c>
      <c r="U441" s="15">
        <v>1</v>
      </c>
      <c r="V441" s="15">
        <v>0</v>
      </c>
      <c r="W441" s="15">
        <v>0</v>
      </c>
      <c r="X441" s="15">
        <v>1</v>
      </c>
      <c r="Y441" s="15">
        <v>0</v>
      </c>
      <c r="Z441" s="15">
        <v>1</v>
      </c>
      <c r="AA441" s="15">
        <f t="shared" si="211"/>
        <v>10</v>
      </c>
      <c r="AB441" s="193">
        <f t="shared" si="237"/>
        <v>20000</v>
      </c>
      <c r="AC441" s="159">
        <v>3</v>
      </c>
      <c r="AD441" s="159">
        <v>1</v>
      </c>
      <c r="AE441" s="159">
        <v>10</v>
      </c>
      <c r="AF441" s="159">
        <v>200000</v>
      </c>
      <c r="AG441" s="159">
        <f t="shared" si="223"/>
        <v>200000</v>
      </c>
      <c r="AH441" s="159">
        <v>1.2</v>
      </c>
      <c r="AI441" s="171">
        <f t="shared" si="224"/>
        <v>20000</v>
      </c>
      <c r="AM441" s="15">
        <f t="shared" si="225"/>
        <v>0</v>
      </c>
      <c r="AP441" s="15">
        <f t="shared" si="226"/>
        <v>200000</v>
      </c>
      <c r="AQ441" s="172">
        <f t="shared" si="212"/>
        <v>20000</v>
      </c>
      <c r="AR441" s="27">
        <f t="shared" si="227"/>
        <v>1</v>
      </c>
      <c r="AS441" s="172">
        <f t="shared" si="228"/>
        <v>20000</v>
      </c>
      <c r="AX441" s="15">
        <f t="shared" si="238"/>
        <v>0</v>
      </c>
      <c r="BI441" s="27">
        <f t="shared" si="229"/>
        <v>0</v>
      </c>
      <c r="BJ441" s="27">
        <f t="shared" si="230"/>
        <v>0</v>
      </c>
      <c r="BR441" s="27">
        <f t="shared" si="231"/>
        <v>0</v>
      </c>
      <c r="BS441" s="27">
        <f t="shared" si="232"/>
        <v>0</v>
      </c>
      <c r="BT441" s="15">
        <v>4.25</v>
      </c>
      <c r="BU441" s="15">
        <v>4</v>
      </c>
      <c r="BV441" s="15">
        <v>4</v>
      </c>
      <c r="BW441" s="15">
        <v>3</v>
      </c>
      <c r="BX441" s="15">
        <v>4</v>
      </c>
      <c r="BY441" s="15">
        <f t="shared" si="233"/>
        <v>3.85</v>
      </c>
      <c r="BZ441" s="15">
        <v>4</v>
      </c>
      <c r="CA441" s="15">
        <f t="shared" si="234"/>
        <v>1</v>
      </c>
      <c r="CB441" s="15">
        <v>4</v>
      </c>
      <c r="CC441" s="15">
        <f t="shared" si="235"/>
        <v>0</v>
      </c>
      <c r="CD441" s="15">
        <f t="shared" si="236"/>
        <v>1</v>
      </c>
      <c r="CE441" s="15">
        <v>1</v>
      </c>
      <c r="CF441" s="15">
        <v>3</v>
      </c>
      <c r="CG441" s="15">
        <v>2</v>
      </c>
      <c r="CH441" s="15">
        <v>4</v>
      </c>
      <c r="CI441" s="15">
        <v>1</v>
      </c>
      <c r="CJ441" s="15">
        <v>2</v>
      </c>
      <c r="CK441" s="15">
        <v>1</v>
      </c>
      <c r="CL441" s="15">
        <v>1</v>
      </c>
      <c r="CN441" s="15">
        <v>1</v>
      </c>
      <c r="CP441" s="15">
        <v>1</v>
      </c>
      <c r="CR441" s="15">
        <v>1</v>
      </c>
      <c r="CZ441" s="15">
        <v>1</v>
      </c>
      <c r="DA441" s="15">
        <v>2</v>
      </c>
      <c r="DB441" s="15">
        <v>2</v>
      </c>
      <c r="DC441" s="15">
        <v>2</v>
      </c>
      <c r="DD441" s="15">
        <v>3</v>
      </c>
      <c r="DE441" s="15">
        <v>2</v>
      </c>
      <c r="DL441" s="27">
        <v>3</v>
      </c>
      <c r="DM441" s="27">
        <v>3</v>
      </c>
      <c r="DN441" s="27">
        <v>3</v>
      </c>
      <c r="DO441" s="27">
        <v>3</v>
      </c>
      <c r="DP441" s="27">
        <v>3</v>
      </c>
      <c r="DQ441" s="27">
        <v>3</v>
      </c>
      <c r="DR441" s="27">
        <f t="shared" si="213"/>
        <v>3</v>
      </c>
      <c r="DS441" s="15">
        <f t="shared" si="239"/>
        <v>-0.16666666666666652</v>
      </c>
    </row>
    <row r="442" spans="1:123" x14ac:dyDescent="0.2">
      <c r="A442" s="15">
        <v>221</v>
      </c>
      <c r="B442" s="15">
        <v>816</v>
      </c>
      <c r="C442" s="15">
        <v>0</v>
      </c>
      <c r="D442" s="15">
        <v>1</v>
      </c>
      <c r="E442" s="15">
        <f t="shared" si="214"/>
        <v>0</v>
      </c>
      <c r="F442" s="15">
        <f t="shared" si="215"/>
        <v>0</v>
      </c>
      <c r="G442" s="15">
        <f t="shared" si="216"/>
        <v>0</v>
      </c>
      <c r="H442" s="15">
        <f t="shared" si="217"/>
        <v>0</v>
      </c>
      <c r="I442" s="15">
        <v>1</v>
      </c>
      <c r="J442" s="15">
        <v>60</v>
      </c>
      <c r="K442" s="15">
        <v>3</v>
      </c>
      <c r="L442" s="15">
        <f t="shared" si="218"/>
        <v>0</v>
      </c>
      <c r="M442" s="15">
        <f t="shared" si="219"/>
        <v>1</v>
      </c>
      <c r="N442" s="15">
        <f t="shared" si="220"/>
        <v>0</v>
      </c>
      <c r="O442" s="15">
        <f t="shared" si="221"/>
        <v>0</v>
      </c>
      <c r="P442" s="15">
        <f t="shared" si="222"/>
        <v>0</v>
      </c>
      <c r="Q442" s="15">
        <v>2</v>
      </c>
      <c r="R442" s="15">
        <v>5</v>
      </c>
      <c r="S442" s="15">
        <v>30</v>
      </c>
      <c r="T442" s="15">
        <v>1</v>
      </c>
      <c r="U442" s="15">
        <v>1</v>
      </c>
      <c r="V442" s="15">
        <v>0</v>
      </c>
      <c r="W442" s="15">
        <v>0</v>
      </c>
      <c r="X442" s="15">
        <v>1</v>
      </c>
      <c r="Y442" s="15">
        <v>1</v>
      </c>
      <c r="Z442" s="15">
        <v>0</v>
      </c>
      <c r="AA442" s="15">
        <f t="shared" si="211"/>
        <v>190</v>
      </c>
      <c r="AB442" s="193">
        <f t="shared" si="237"/>
        <v>5631.5789473684208</v>
      </c>
      <c r="AC442" s="15">
        <v>3</v>
      </c>
      <c r="AD442" s="15">
        <v>1</v>
      </c>
      <c r="AE442" s="15">
        <v>100</v>
      </c>
      <c r="AF442" s="15">
        <v>800000</v>
      </c>
      <c r="AG442" s="15">
        <f t="shared" si="223"/>
        <v>800000</v>
      </c>
      <c r="AH442" s="15">
        <v>1.4</v>
      </c>
      <c r="AI442" s="27">
        <f t="shared" si="224"/>
        <v>8000</v>
      </c>
      <c r="AM442" s="15">
        <f t="shared" si="225"/>
        <v>0</v>
      </c>
      <c r="AP442" s="15">
        <f t="shared" si="226"/>
        <v>800000</v>
      </c>
      <c r="AQ442" s="172">
        <f t="shared" si="212"/>
        <v>8000</v>
      </c>
      <c r="AR442" s="27">
        <f t="shared" si="227"/>
        <v>0.52631578947368418</v>
      </c>
      <c r="AS442" s="172">
        <f t="shared" si="228"/>
        <v>4210.5263157894733</v>
      </c>
      <c r="AT442" s="15">
        <v>4</v>
      </c>
      <c r="AU442" s="15">
        <v>1</v>
      </c>
      <c r="AV442" s="15">
        <v>90</v>
      </c>
      <c r="AW442" s="15">
        <v>270000</v>
      </c>
      <c r="AX442" s="15">
        <f t="shared" si="238"/>
        <v>270000</v>
      </c>
      <c r="AY442" s="15">
        <v>3</v>
      </c>
      <c r="AZ442" s="15">
        <v>3000</v>
      </c>
      <c r="BG442" s="15">
        <f t="shared" si="240"/>
        <v>270000</v>
      </c>
      <c r="BH442" s="15">
        <f t="shared" si="241"/>
        <v>3000</v>
      </c>
      <c r="BI442" s="27">
        <f t="shared" si="229"/>
        <v>0.47368421052631576</v>
      </c>
      <c r="BJ442" s="27">
        <f t="shared" si="230"/>
        <v>1421.0526315789473</v>
      </c>
      <c r="BR442" s="27">
        <f t="shared" si="231"/>
        <v>0</v>
      </c>
      <c r="BS442" s="27">
        <f t="shared" si="232"/>
        <v>0</v>
      </c>
      <c r="BT442" s="15">
        <v>3</v>
      </c>
      <c r="BU442" s="15">
        <v>4</v>
      </c>
      <c r="BV442" s="15">
        <v>4.666666666666667</v>
      </c>
      <c r="BW442" s="15">
        <v>3</v>
      </c>
      <c r="BX442" s="15">
        <v>5</v>
      </c>
      <c r="BY442" s="15">
        <f t="shared" si="233"/>
        <v>3.9333333333333336</v>
      </c>
      <c r="BZ442" s="15">
        <v>3</v>
      </c>
      <c r="CA442" s="15">
        <f t="shared" si="234"/>
        <v>1</v>
      </c>
      <c r="CB442" s="15">
        <v>2</v>
      </c>
      <c r="CC442" s="15">
        <f t="shared" si="235"/>
        <v>0</v>
      </c>
      <c r="CD442" s="15">
        <f t="shared" si="236"/>
        <v>0</v>
      </c>
      <c r="CE442" s="15">
        <v>1</v>
      </c>
      <c r="CF442" s="15">
        <v>4</v>
      </c>
      <c r="CG442" s="15">
        <v>2</v>
      </c>
      <c r="CH442" s="15">
        <v>4</v>
      </c>
      <c r="CI442" s="15">
        <v>1</v>
      </c>
      <c r="CJ442" s="15">
        <v>2</v>
      </c>
      <c r="CK442" s="15">
        <v>1</v>
      </c>
      <c r="CL442" s="15">
        <v>1</v>
      </c>
      <c r="CN442" s="15">
        <v>1</v>
      </c>
      <c r="CP442" s="15">
        <v>1</v>
      </c>
      <c r="CR442" s="15">
        <v>1</v>
      </c>
      <c r="CZ442" s="15">
        <v>2</v>
      </c>
      <c r="DA442" s="15">
        <v>2</v>
      </c>
      <c r="DB442" s="15">
        <v>1</v>
      </c>
      <c r="DC442" s="15">
        <v>2</v>
      </c>
      <c r="DD442" s="15">
        <v>3</v>
      </c>
      <c r="DE442" s="15">
        <v>2</v>
      </c>
      <c r="DL442" s="15">
        <v>4</v>
      </c>
      <c r="DM442" s="15">
        <v>3</v>
      </c>
      <c r="DN442" s="15">
        <v>3</v>
      </c>
      <c r="DO442" s="15">
        <v>3</v>
      </c>
      <c r="DP442" s="15">
        <v>3</v>
      </c>
      <c r="DQ442" s="15">
        <v>3</v>
      </c>
      <c r="DR442" s="27">
        <f t="shared" si="213"/>
        <v>3.1666666666666665</v>
      </c>
      <c r="DS442" s="15">
        <f t="shared" si="239"/>
        <v>0</v>
      </c>
    </row>
    <row r="443" spans="1:123" x14ac:dyDescent="0.2">
      <c r="A443" s="15">
        <v>221</v>
      </c>
      <c r="B443" s="15">
        <v>816</v>
      </c>
      <c r="C443" s="15">
        <v>0</v>
      </c>
      <c r="D443" s="15">
        <v>1</v>
      </c>
      <c r="E443" s="15">
        <f t="shared" si="214"/>
        <v>0</v>
      </c>
      <c r="F443" s="15">
        <f t="shared" si="215"/>
        <v>0</v>
      </c>
      <c r="G443" s="15">
        <f t="shared" si="216"/>
        <v>0</v>
      </c>
      <c r="H443" s="15">
        <f t="shared" si="217"/>
        <v>0</v>
      </c>
      <c r="I443" s="15">
        <v>1</v>
      </c>
      <c r="J443" s="15">
        <v>60</v>
      </c>
      <c r="K443" s="15">
        <v>3</v>
      </c>
      <c r="L443" s="15">
        <f t="shared" si="218"/>
        <v>0</v>
      </c>
      <c r="M443" s="15">
        <f t="shared" si="219"/>
        <v>1</v>
      </c>
      <c r="N443" s="15">
        <f t="shared" si="220"/>
        <v>0</v>
      </c>
      <c r="O443" s="15">
        <f t="shared" si="221"/>
        <v>0</v>
      </c>
      <c r="P443" s="15">
        <f t="shared" si="222"/>
        <v>0</v>
      </c>
      <c r="Q443" s="15">
        <v>2</v>
      </c>
      <c r="R443" s="15">
        <v>5</v>
      </c>
      <c r="S443" s="15">
        <v>30</v>
      </c>
      <c r="T443" s="15">
        <v>1</v>
      </c>
      <c r="U443" s="15">
        <v>1</v>
      </c>
      <c r="V443" s="15">
        <v>0</v>
      </c>
      <c r="W443" s="15">
        <v>0</v>
      </c>
      <c r="X443" s="15">
        <v>1</v>
      </c>
      <c r="Y443" s="15">
        <v>0</v>
      </c>
      <c r="Z443" s="15">
        <v>0</v>
      </c>
      <c r="AA443" s="15">
        <f t="shared" si="211"/>
        <v>190</v>
      </c>
      <c r="AB443" s="193">
        <f t="shared" si="237"/>
        <v>5631.5789473684208</v>
      </c>
      <c r="AC443" s="159">
        <v>3</v>
      </c>
      <c r="AD443" s="159">
        <v>1</v>
      </c>
      <c r="AE443" s="159">
        <v>100</v>
      </c>
      <c r="AF443" s="159">
        <v>800000</v>
      </c>
      <c r="AG443" s="159">
        <f t="shared" si="223"/>
        <v>800000</v>
      </c>
      <c r="AH443" s="159">
        <v>1.08</v>
      </c>
      <c r="AI443" s="171">
        <f t="shared" si="224"/>
        <v>8000</v>
      </c>
      <c r="AM443" s="15">
        <f t="shared" si="225"/>
        <v>0</v>
      </c>
      <c r="AP443" s="15">
        <f t="shared" si="226"/>
        <v>800000</v>
      </c>
      <c r="AQ443" s="172">
        <f t="shared" si="212"/>
        <v>8000</v>
      </c>
      <c r="AR443" s="27">
        <f t="shared" si="227"/>
        <v>0.52631578947368418</v>
      </c>
      <c r="AS443" s="172">
        <f t="shared" si="228"/>
        <v>4210.5263157894733</v>
      </c>
      <c r="AT443" s="15">
        <v>4</v>
      </c>
      <c r="AU443" s="15">
        <v>1</v>
      </c>
      <c r="AV443" s="15">
        <v>90</v>
      </c>
      <c r="AW443" s="15">
        <v>270000</v>
      </c>
      <c r="AX443" s="15">
        <f t="shared" si="238"/>
        <v>270000</v>
      </c>
      <c r="AY443" s="15">
        <v>3</v>
      </c>
      <c r="BG443" s="15">
        <f t="shared" si="240"/>
        <v>270000</v>
      </c>
      <c r="BH443" s="15">
        <f t="shared" si="241"/>
        <v>3000</v>
      </c>
      <c r="BI443" s="27">
        <f t="shared" si="229"/>
        <v>0.47368421052631576</v>
      </c>
      <c r="BJ443" s="27">
        <f t="shared" si="230"/>
        <v>1421.0526315789473</v>
      </c>
      <c r="BR443" s="27">
        <f t="shared" si="231"/>
        <v>0</v>
      </c>
      <c r="BS443" s="27">
        <f t="shared" si="232"/>
        <v>0</v>
      </c>
      <c r="BT443" s="15">
        <v>3</v>
      </c>
      <c r="BU443" s="15">
        <v>4</v>
      </c>
      <c r="BV443" s="15">
        <v>4.666666666666667</v>
      </c>
      <c r="BW443" s="15">
        <v>3</v>
      </c>
      <c r="BX443" s="15">
        <v>5</v>
      </c>
      <c r="BY443" s="15">
        <f t="shared" si="233"/>
        <v>3.9333333333333336</v>
      </c>
      <c r="BZ443" s="15">
        <v>3</v>
      </c>
      <c r="CA443" s="15">
        <f t="shared" si="234"/>
        <v>1</v>
      </c>
      <c r="CB443" s="15">
        <v>2</v>
      </c>
      <c r="CC443" s="15">
        <f t="shared" si="235"/>
        <v>0</v>
      </c>
      <c r="CD443" s="15">
        <f t="shared" si="236"/>
        <v>0</v>
      </c>
      <c r="CE443" s="15">
        <v>1</v>
      </c>
      <c r="CF443" s="15">
        <v>4</v>
      </c>
      <c r="CG443" s="15">
        <v>2</v>
      </c>
      <c r="CH443" s="15">
        <v>4</v>
      </c>
      <c r="CI443" s="15">
        <v>1</v>
      </c>
      <c r="CJ443" s="15">
        <v>2</v>
      </c>
      <c r="CK443" s="15">
        <v>1</v>
      </c>
      <c r="CL443" s="15">
        <v>1</v>
      </c>
      <c r="CN443" s="15">
        <v>1</v>
      </c>
      <c r="CP443" s="15">
        <v>1</v>
      </c>
      <c r="CR443" s="15">
        <v>1</v>
      </c>
      <c r="CZ443" s="15">
        <v>2</v>
      </c>
      <c r="DA443" s="15">
        <v>2</v>
      </c>
      <c r="DB443" s="15">
        <v>1</v>
      </c>
      <c r="DC443" s="15">
        <v>2</v>
      </c>
      <c r="DD443" s="15">
        <v>3</v>
      </c>
      <c r="DE443" s="15">
        <v>2</v>
      </c>
      <c r="DL443" s="27">
        <v>4</v>
      </c>
      <c r="DM443" s="27">
        <v>3</v>
      </c>
      <c r="DN443" s="27">
        <v>3</v>
      </c>
      <c r="DO443" s="27">
        <v>3</v>
      </c>
      <c r="DP443" s="27">
        <v>3</v>
      </c>
      <c r="DQ443" s="27">
        <v>3</v>
      </c>
      <c r="DR443" s="27">
        <f t="shared" si="213"/>
        <v>3.1666666666666665</v>
      </c>
      <c r="DS443" s="15">
        <f t="shared" si="239"/>
        <v>0.16666666666666652</v>
      </c>
    </row>
    <row r="444" spans="1:123" x14ac:dyDescent="0.2">
      <c r="A444" s="15">
        <v>222</v>
      </c>
      <c r="B444" s="15">
        <v>817</v>
      </c>
      <c r="C444" s="15">
        <v>0</v>
      </c>
      <c r="D444" s="15">
        <v>5</v>
      </c>
      <c r="E444" s="15">
        <f t="shared" si="214"/>
        <v>0</v>
      </c>
      <c r="F444" s="15">
        <f t="shared" si="215"/>
        <v>0</v>
      </c>
      <c r="G444" s="15">
        <f t="shared" si="216"/>
        <v>1</v>
      </c>
      <c r="H444" s="15">
        <f t="shared" si="217"/>
        <v>0</v>
      </c>
      <c r="I444" s="15">
        <v>0</v>
      </c>
      <c r="J444" s="15">
        <v>45</v>
      </c>
      <c r="K444" s="15">
        <v>5</v>
      </c>
      <c r="L444" s="15">
        <f t="shared" si="218"/>
        <v>0</v>
      </c>
      <c r="M444" s="15">
        <f t="shared" si="219"/>
        <v>0</v>
      </c>
      <c r="N444" s="15">
        <f t="shared" si="220"/>
        <v>0</v>
      </c>
      <c r="O444" s="15">
        <f t="shared" si="221"/>
        <v>1</v>
      </c>
      <c r="P444" s="15">
        <f t="shared" si="222"/>
        <v>0</v>
      </c>
      <c r="Q444" s="15">
        <v>2</v>
      </c>
      <c r="R444" s="15">
        <v>4</v>
      </c>
      <c r="S444" s="15">
        <v>15</v>
      </c>
      <c r="T444" s="15">
        <v>0</v>
      </c>
      <c r="U444" s="15">
        <v>1</v>
      </c>
      <c r="V444" s="15">
        <v>0</v>
      </c>
      <c r="W444" s="15">
        <v>0</v>
      </c>
      <c r="X444" s="15">
        <v>0</v>
      </c>
      <c r="Y444" s="15">
        <v>1</v>
      </c>
      <c r="Z444" s="15">
        <v>1</v>
      </c>
      <c r="AA444" s="15">
        <f t="shared" si="211"/>
        <v>10</v>
      </c>
      <c r="AB444" s="193">
        <f t="shared" si="237"/>
        <v>1500</v>
      </c>
      <c r="AC444" s="15">
        <v>1</v>
      </c>
      <c r="AD444" s="15">
        <v>1</v>
      </c>
      <c r="AE444" s="15">
        <v>10</v>
      </c>
      <c r="AF444" s="15">
        <v>15000</v>
      </c>
      <c r="AG444" s="15">
        <f t="shared" si="223"/>
        <v>15000</v>
      </c>
      <c r="AH444" s="15">
        <v>9</v>
      </c>
      <c r="AI444" s="27">
        <f t="shared" si="224"/>
        <v>1500</v>
      </c>
      <c r="AM444" s="15">
        <f t="shared" si="225"/>
        <v>0</v>
      </c>
      <c r="AP444" s="15">
        <f t="shared" si="226"/>
        <v>15000</v>
      </c>
      <c r="AQ444" s="172">
        <f t="shared" si="212"/>
        <v>1500</v>
      </c>
      <c r="AR444" s="27">
        <f t="shared" si="227"/>
        <v>1</v>
      </c>
      <c r="AS444" s="172">
        <f t="shared" si="228"/>
        <v>1500</v>
      </c>
      <c r="AX444" s="15">
        <f t="shared" si="238"/>
        <v>0</v>
      </c>
      <c r="BI444" s="27">
        <f t="shared" si="229"/>
        <v>0</v>
      </c>
      <c r="BJ444" s="27">
        <f t="shared" si="230"/>
        <v>0</v>
      </c>
      <c r="BR444" s="27">
        <f t="shared" si="231"/>
        <v>0</v>
      </c>
      <c r="BS444" s="27">
        <f t="shared" si="232"/>
        <v>0</v>
      </c>
      <c r="BT444" s="15">
        <v>4</v>
      </c>
      <c r="BU444" s="15">
        <v>3</v>
      </c>
      <c r="BV444" s="15">
        <v>3.3333333333333335</v>
      </c>
      <c r="BW444" s="15">
        <v>3</v>
      </c>
      <c r="BX444" s="15">
        <v>4</v>
      </c>
      <c r="BY444" s="15">
        <f t="shared" si="233"/>
        <v>3.4666666666666672</v>
      </c>
      <c r="BZ444" s="15">
        <v>4</v>
      </c>
      <c r="CA444" s="15">
        <f t="shared" si="234"/>
        <v>0</v>
      </c>
      <c r="CB444" s="15">
        <v>5</v>
      </c>
      <c r="CC444" s="15" t="s">
        <v>1008</v>
      </c>
      <c r="CD444" s="15" t="s">
        <v>1008</v>
      </c>
      <c r="CE444" s="15" t="s">
        <v>1007</v>
      </c>
      <c r="CH444" s="15" t="s">
        <v>1007</v>
      </c>
      <c r="CK444" s="15" t="s">
        <v>1007</v>
      </c>
      <c r="CL444" s="15" t="s">
        <v>1007</v>
      </c>
      <c r="CN444" s="15" t="s">
        <v>1007</v>
      </c>
      <c r="CP444" s="15" t="s">
        <v>1007</v>
      </c>
      <c r="CR444" s="15" t="s">
        <v>1007</v>
      </c>
      <c r="CZ444" s="15">
        <v>1</v>
      </c>
      <c r="DA444" s="15">
        <v>2</v>
      </c>
      <c r="DB444" s="15">
        <v>2</v>
      </c>
      <c r="DC444" s="15">
        <v>2</v>
      </c>
      <c r="DD444" s="15">
        <v>3</v>
      </c>
      <c r="DE444" s="15">
        <v>2</v>
      </c>
      <c r="DL444" s="15">
        <v>3</v>
      </c>
      <c r="DM444" s="15">
        <v>3</v>
      </c>
      <c r="DN444" s="15">
        <v>3</v>
      </c>
      <c r="DO444" s="15">
        <v>3</v>
      </c>
      <c r="DP444" s="15">
        <v>3</v>
      </c>
      <c r="DQ444" s="15">
        <v>3</v>
      </c>
      <c r="DR444" s="27">
        <f t="shared" si="213"/>
        <v>3</v>
      </c>
      <c r="DS444" s="15">
        <f t="shared" si="239"/>
        <v>0</v>
      </c>
    </row>
    <row r="445" spans="1:123" x14ac:dyDescent="0.2">
      <c r="A445" s="15">
        <v>222</v>
      </c>
      <c r="B445" s="15">
        <v>817</v>
      </c>
      <c r="C445" s="15">
        <v>0</v>
      </c>
      <c r="D445" s="15">
        <v>5</v>
      </c>
      <c r="E445" s="15">
        <f t="shared" si="214"/>
        <v>0</v>
      </c>
      <c r="F445" s="15">
        <f t="shared" si="215"/>
        <v>0</v>
      </c>
      <c r="G445" s="15">
        <f t="shared" si="216"/>
        <v>1</v>
      </c>
      <c r="H445" s="15">
        <f t="shared" si="217"/>
        <v>0</v>
      </c>
      <c r="I445" s="15">
        <v>0</v>
      </c>
      <c r="J445" s="15">
        <v>45</v>
      </c>
      <c r="K445" s="15">
        <v>5</v>
      </c>
      <c r="L445" s="15">
        <f t="shared" si="218"/>
        <v>0</v>
      </c>
      <c r="M445" s="15">
        <f t="shared" si="219"/>
        <v>0</v>
      </c>
      <c r="N445" s="15">
        <f t="shared" si="220"/>
        <v>0</v>
      </c>
      <c r="O445" s="15">
        <f t="shared" si="221"/>
        <v>1</v>
      </c>
      <c r="P445" s="15">
        <f t="shared" si="222"/>
        <v>0</v>
      </c>
      <c r="Q445" s="15">
        <v>2</v>
      </c>
      <c r="R445" s="15">
        <v>4</v>
      </c>
      <c r="S445" s="15">
        <v>15</v>
      </c>
      <c r="T445" s="15">
        <v>0</v>
      </c>
      <c r="U445" s="15">
        <v>1</v>
      </c>
      <c r="V445" s="15">
        <v>0</v>
      </c>
      <c r="W445" s="15">
        <v>0</v>
      </c>
      <c r="X445" s="15">
        <v>0</v>
      </c>
      <c r="Y445" s="15">
        <v>0</v>
      </c>
      <c r="Z445" s="15">
        <v>1</v>
      </c>
      <c r="AA445" s="15">
        <f t="shared" si="211"/>
        <v>10</v>
      </c>
      <c r="AB445" s="193">
        <f t="shared" si="237"/>
        <v>1800</v>
      </c>
      <c r="AC445" s="159">
        <v>1</v>
      </c>
      <c r="AD445" s="159">
        <v>1</v>
      </c>
      <c r="AE445" s="159">
        <v>10</v>
      </c>
      <c r="AF445" s="159">
        <v>18000</v>
      </c>
      <c r="AG445" s="159">
        <f t="shared" si="223"/>
        <v>18000</v>
      </c>
      <c r="AH445" s="159">
        <v>9</v>
      </c>
      <c r="AI445" s="171">
        <f t="shared" si="224"/>
        <v>1800</v>
      </c>
      <c r="AM445" s="15">
        <f t="shared" si="225"/>
        <v>0</v>
      </c>
      <c r="AP445" s="15">
        <f t="shared" si="226"/>
        <v>18000</v>
      </c>
      <c r="AQ445" s="172">
        <f t="shared" si="212"/>
        <v>1800</v>
      </c>
      <c r="AR445" s="27">
        <f t="shared" si="227"/>
        <v>1</v>
      </c>
      <c r="AS445" s="172">
        <f t="shared" si="228"/>
        <v>1800</v>
      </c>
      <c r="AX445" s="15">
        <f t="shared" si="238"/>
        <v>0</v>
      </c>
      <c r="BI445" s="27">
        <f t="shared" si="229"/>
        <v>0</v>
      </c>
      <c r="BJ445" s="27">
        <f t="shared" si="230"/>
        <v>0</v>
      </c>
      <c r="BR445" s="27">
        <f t="shared" si="231"/>
        <v>0</v>
      </c>
      <c r="BS445" s="27">
        <f t="shared" si="232"/>
        <v>0</v>
      </c>
      <c r="BT445" s="15">
        <v>4</v>
      </c>
      <c r="BU445" s="15">
        <v>3</v>
      </c>
      <c r="BV445" s="15">
        <v>3.3333333333333335</v>
      </c>
      <c r="BW445" s="15">
        <v>3</v>
      </c>
      <c r="BX445" s="15">
        <v>4</v>
      </c>
      <c r="BY445" s="15">
        <f t="shared" si="233"/>
        <v>3.4666666666666672</v>
      </c>
      <c r="BZ445" s="15">
        <v>4</v>
      </c>
      <c r="CA445" s="15">
        <f t="shared" si="234"/>
        <v>0</v>
      </c>
      <c r="CB445" s="15">
        <v>5</v>
      </c>
      <c r="CC445" s="15" t="s">
        <v>1008</v>
      </c>
      <c r="CD445" s="15" t="s">
        <v>1008</v>
      </c>
      <c r="CE445" s="15" t="s">
        <v>1007</v>
      </c>
      <c r="CH445" s="15" t="s">
        <v>1007</v>
      </c>
      <c r="CK445" s="15" t="s">
        <v>1007</v>
      </c>
      <c r="CL445" s="15" t="s">
        <v>1007</v>
      </c>
      <c r="CN445" s="15" t="s">
        <v>1007</v>
      </c>
      <c r="CP445" s="15" t="s">
        <v>1007</v>
      </c>
      <c r="CR445" s="15" t="s">
        <v>1007</v>
      </c>
      <c r="CZ445" s="15">
        <v>1</v>
      </c>
      <c r="DA445" s="15">
        <v>2</v>
      </c>
      <c r="DB445" s="15">
        <v>2</v>
      </c>
      <c r="DC445" s="15">
        <v>2</v>
      </c>
      <c r="DD445" s="15">
        <v>3</v>
      </c>
      <c r="DE445" s="15">
        <v>2</v>
      </c>
      <c r="DL445" s="27">
        <v>3</v>
      </c>
      <c r="DM445" s="27">
        <v>3</v>
      </c>
      <c r="DN445" s="27">
        <v>3</v>
      </c>
      <c r="DO445" s="27">
        <v>3</v>
      </c>
      <c r="DP445" s="27">
        <v>3</v>
      </c>
      <c r="DQ445" s="27">
        <v>3</v>
      </c>
      <c r="DR445" s="27">
        <f t="shared" si="213"/>
        <v>3</v>
      </c>
      <c r="DS445" s="15">
        <f t="shared" si="239"/>
        <v>0</v>
      </c>
    </row>
    <row r="446" spans="1:123" x14ac:dyDescent="0.2">
      <c r="A446" s="15">
        <v>223</v>
      </c>
      <c r="B446" s="15">
        <v>818</v>
      </c>
      <c r="C446" s="15">
        <v>0</v>
      </c>
      <c r="D446" s="15">
        <v>5</v>
      </c>
      <c r="E446" s="15">
        <f t="shared" si="214"/>
        <v>0</v>
      </c>
      <c r="F446" s="15">
        <f t="shared" si="215"/>
        <v>0</v>
      </c>
      <c r="G446" s="15">
        <f t="shared" si="216"/>
        <v>1</v>
      </c>
      <c r="H446" s="15">
        <f t="shared" si="217"/>
        <v>0</v>
      </c>
      <c r="I446" s="15">
        <v>0</v>
      </c>
      <c r="J446" s="15">
        <v>48</v>
      </c>
      <c r="K446" s="15">
        <v>5</v>
      </c>
      <c r="L446" s="15">
        <f t="shared" si="218"/>
        <v>0</v>
      </c>
      <c r="M446" s="15">
        <f t="shared" si="219"/>
        <v>0</v>
      </c>
      <c r="N446" s="15">
        <f t="shared" si="220"/>
        <v>0</v>
      </c>
      <c r="O446" s="15">
        <f t="shared" si="221"/>
        <v>1</v>
      </c>
      <c r="P446" s="15">
        <f t="shared" si="222"/>
        <v>0</v>
      </c>
      <c r="Q446" s="15">
        <v>2</v>
      </c>
      <c r="R446" s="15">
        <v>4</v>
      </c>
      <c r="S446" s="15">
        <v>10</v>
      </c>
      <c r="T446" s="15">
        <v>0</v>
      </c>
      <c r="U446" s="15">
        <v>0</v>
      </c>
      <c r="V446" s="15">
        <v>0</v>
      </c>
      <c r="W446" s="15">
        <v>0</v>
      </c>
      <c r="X446" s="15">
        <v>1</v>
      </c>
      <c r="Y446" s="15">
        <v>1</v>
      </c>
      <c r="Z446" s="15">
        <v>1</v>
      </c>
      <c r="AA446" s="15">
        <f t="shared" si="211"/>
        <v>5</v>
      </c>
      <c r="AB446" s="193">
        <f t="shared" si="237"/>
        <v>50</v>
      </c>
      <c r="AC446" s="15">
        <v>9</v>
      </c>
      <c r="AD446" s="15">
        <v>1</v>
      </c>
      <c r="AE446" s="15">
        <v>5</v>
      </c>
      <c r="AF446" s="15">
        <v>250</v>
      </c>
      <c r="AG446" s="15">
        <f t="shared" si="223"/>
        <v>250</v>
      </c>
      <c r="AH446" s="15">
        <v>90</v>
      </c>
      <c r="AI446" s="27">
        <f t="shared" si="224"/>
        <v>50</v>
      </c>
      <c r="AM446" s="15">
        <f t="shared" si="225"/>
        <v>0</v>
      </c>
      <c r="AP446" s="15">
        <f t="shared" si="226"/>
        <v>250</v>
      </c>
      <c r="AQ446" s="172">
        <f t="shared" si="212"/>
        <v>50</v>
      </c>
      <c r="AR446" s="27">
        <f t="shared" si="227"/>
        <v>1</v>
      </c>
      <c r="AS446" s="172">
        <f t="shared" si="228"/>
        <v>50</v>
      </c>
      <c r="AX446" s="15">
        <f t="shared" si="238"/>
        <v>0</v>
      </c>
      <c r="BI446" s="27">
        <f t="shared" si="229"/>
        <v>0</v>
      </c>
      <c r="BJ446" s="27">
        <f t="shared" si="230"/>
        <v>0</v>
      </c>
      <c r="BR446" s="27">
        <f t="shared" si="231"/>
        <v>0</v>
      </c>
      <c r="BS446" s="27">
        <f t="shared" si="232"/>
        <v>0</v>
      </c>
      <c r="BT446" s="15">
        <v>4</v>
      </c>
      <c r="BU446" s="15">
        <v>4</v>
      </c>
      <c r="BV446" s="15">
        <v>4</v>
      </c>
      <c r="BW446" s="15">
        <v>4</v>
      </c>
      <c r="BX446" s="15">
        <v>4</v>
      </c>
      <c r="BY446" s="15">
        <f t="shared" si="233"/>
        <v>4</v>
      </c>
      <c r="BZ446" s="15">
        <v>4</v>
      </c>
      <c r="CA446" s="15">
        <f t="shared" si="234"/>
        <v>1</v>
      </c>
      <c r="CB446" s="15">
        <v>2</v>
      </c>
      <c r="CC446" s="15">
        <f t="shared" si="235"/>
        <v>0</v>
      </c>
      <c r="CD446" s="15">
        <f t="shared" si="236"/>
        <v>0</v>
      </c>
      <c r="CE446" s="15">
        <v>1</v>
      </c>
      <c r="CF446" s="15">
        <v>5</v>
      </c>
      <c r="CG446" s="15">
        <v>2</v>
      </c>
      <c r="CH446" s="15">
        <v>4</v>
      </c>
      <c r="CI446" s="15">
        <v>2</v>
      </c>
      <c r="CJ446" s="15">
        <v>2</v>
      </c>
      <c r="CK446" s="15">
        <v>1</v>
      </c>
      <c r="CL446" s="15">
        <v>1</v>
      </c>
      <c r="CN446" s="15">
        <v>1</v>
      </c>
      <c r="CP446" s="15">
        <v>1</v>
      </c>
      <c r="CR446" s="15">
        <v>1</v>
      </c>
      <c r="CZ446" s="15">
        <v>1</v>
      </c>
      <c r="DA446" s="15">
        <v>2</v>
      </c>
      <c r="DB446" s="15">
        <v>2</v>
      </c>
      <c r="DC446" s="15">
        <v>2</v>
      </c>
      <c r="DD446" s="15">
        <v>3</v>
      </c>
      <c r="DE446" s="15">
        <v>2</v>
      </c>
      <c r="DL446" s="15">
        <v>3</v>
      </c>
      <c r="DM446" s="15">
        <v>3</v>
      </c>
      <c r="DN446" s="15">
        <v>3</v>
      </c>
      <c r="DO446" s="15">
        <v>3</v>
      </c>
      <c r="DP446" s="15">
        <v>3</v>
      </c>
      <c r="DQ446" s="15">
        <v>3</v>
      </c>
      <c r="DR446" s="27">
        <f t="shared" si="213"/>
        <v>3</v>
      </c>
      <c r="DS446" s="15">
        <f t="shared" si="239"/>
        <v>0</v>
      </c>
    </row>
    <row r="447" spans="1:123" x14ac:dyDescent="0.2">
      <c r="A447" s="15">
        <v>223</v>
      </c>
      <c r="B447" s="15">
        <v>818</v>
      </c>
      <c r="C447" s="15">
        <v>0</v>
      </c>
      <c r="D447" s="15">
        <v>5</v>
      </c>
      <c r="E447" s="15">
        <f t="shared" si="214"/>
        <v>0</v>
      </c>
      <c r="F447" s="15">
        <f t="shared" si="215"/>
        <v>0</v>
      </c>
      <c r="G447" s="15">
        <f t="shared" si="216"/>
        <v>1</v>
      </c>
      <c r="H447" s="15">
        <f t="shared" si="217"/>
        <v>0</v>
      </c>
      <c r="I447" s="15">
        <v>0</v>
      </c>
      <c r="J447" s="15">
        <v>48</v>
      </c>
      <c r="K447" s="15">
        <v>5</v>
      </c>
      <c r="L447" s="15">
        <f t="shared" si="218"/>
        <v>0</v>
      </c>
      <c r="M447" s="15">
        <f t="shared" si="219"/>
        <v>0</v>
      </c>
      <c r="N447" s="15">
        <f t="shared" si="220"/>
        <v>0</v>
      </c>
      <c r="O447" s="15">
        <f t="shared" si="221"/>
        <v>1</v>
      </c>
      <c r="P447" s="15">
        <f t="shared" si="222"/>
        <v>0</v>
      </c>
      <c r="Q447" s="15">
        <v>2</v>
      </c>
      <c r="R447" s="15">
        <v>4</v>
      </c>
      <c r="S447" s="15">
        <v>10</v>
      </c>
      <c r="T447" s="15">
        <v>0</v>
      </c>
      <c r="U447" s="15">
        <v>0</v>
      </c>
      <c r="V447" s="15">
        <v>0</v>
      </c>
      <c r="W447" s="15">
        <v>0</v>
      </c>
      <c r="X447" s="15">
        <v>1</v>
      </c>
      <c r="Y447" s="15">
        <v>0</v>
      </c>
      <c r="Z447" s="15">
        <v>1</v>
      </c>
      <c r="AA447" s="15">
        <f t="shared" si="211"/>
        <v>5</v>
      </c>
      <c r="AB447" s="193">
        <f t="shared" si="237"/>
        <v>40</v>
      </c>
      <c r="AC447" s="159">
        <v>9</v>
      </c>
      <c r="AD447" s="159">
        <v>1</v>
      </c>
      <c r="AE447" s="159">
        <v>5</v>
      </c>
      <c r="AF447" s="159">
        <v>200</v>
      </c>
      <c r="AG447" s="159">
        <f t="shared" si="223"/>
        <v>200</v>
      </c>
      <c r="AH447" s="159">
        <v>120</v>
      </c>
      <c r="AI447" s="171">
        <f t="shared" si="224"/>
        <v>40</v>
      </c>
      <c r="AM447" s="15">
        <f t="shared" si="225"/>
        <v>0</v>
      </c>
      <c r="AP447" s="15">
        <f t="shared" si="226"/>
        <v>200</v>
      </c>
      <c r="AQ447" s="172">
        <f t="shared" si="212"/>
        <v>40</v>
      </c>
      <c r="AR447" s="27">
        <f t="shared" si="227"/>
        <v>1</v>
      </c>
      <c r="AS447" s="172">
        <f t="shared" si="228"/>
        <v>40</v>
      </c>
      <c r="AX447" s="15">
        <f t="shared" si="238"/>
        <v>0</v>
      </c>
      <c r="BI447" s="27">
        <f t="shared" si="229"/>
        <v>0</v>
      </c>
      <c r="BJ447" s="27">
        <f t="shared" si="230"/>
        <v>0</v>
      </c>
      <c r="BR447" s="27">
        <f t="shared" si="231"/>
        <v>0</v>
      </c>
      <c r="BS447" s="27">
        <f t="shared" si="232"/>
        <v>0</v>
      </c>
      <c r="BT447" s="15">
        <v>4</v>
      </c>
      <c r="BU447" s="15">
        <v>4</v>
      </c>
      <c r="BV447" s="15">
        <v>4</v>
      </c>
      <c r="BW447" s="15">
        <v>4</v>
      </c>
      <c r="BX447" s="15">
        <v>4</v>
      </c>
      <c r="BY447" s="15">
        <f t="shared" si="233"/>
        <v>4</v>
      </c>
      <c r="BZ447" s="15">
        <v>4</v>
      </c>
      <c r="CA447" s="15">
        <f t="shared" si="234"/>
        <v>1</v>
      </c>
      <c r="CB447" s="15">
        <v>2</v>
      </c>
      <c r="CC447" s="15">
        <f t="shared" si="235"/>
        <v>0</v>
      </c>
      <c r="CD447" s="15">
        <f t="shared" si="236"/>
        <v>0</v>
      </c>
      <c r="CE447" s="15">
        <v>1</v>
      </c>
      <c r="CF447" s="15">
        <v>5</v>
      </c>
      <c r="CG447" s="15">
        <v>2</v>
      </c>
      <c r="CH447" s="15">
        <v>4</v>
      </c>
      <c r="CI447" s="15">
        <v>2</v>
      </c>
      <c r="CJ447" s="15">
        <v>2</v>
      </c>
      <c r="CK447" s="15">
        <v>1</v>
      </c>
      <c r="CL447" s="15">
        <v>1</v>
      </c>
      <c r="CN447" s="15">
        <v>1</v>
      </c>
      <c r="CP447" s="15">
        <v>1</v>
      </c>
      <c r="CR447" s="15">
        <v>1</v>
      </c>
      <c r="CZ447" s="15">
        <v>1</v>
      </c>
      <c r="DA447" s="15">
        <v>2</v>
      </c>
      <c r="DB447" s="15">
        <v>2</v>
      </c>
      <c r="DC447" s="15">
        <v>2</v>
      </c>
      <c r="DD447" s="15">
        <v>3</v>
      </c>
      <c r="DE447" s="15">
        <v>2</v>
      </c>
      <c r="DL447" s="27">
        <v>3</v>
      </c>
      <c r="DM447" s="27">
        <v>3</v>
      </c>
      <c r="DN447" s="27">
        <v>3</v>
      </c>
      <c r="DO447" s="27">
        <v>3</v>
      </c>
      <c r="DP447" s="27">
        <v>3</v>
      </c>
      <c r="DQ447" s="27">
        <v>3</v>
      </c>
      <c r="DR447" s="27">
        <f t="shared" si="213"/>
        <v>3</v>
      </c>
      <c r="DS447" s="15">
        <f t="shared" si="239"/>
        <v>-1</v>
      </c>
    </row>
    <row r="448" spans="1:123" x14ac:dyDescent="0.2">
      <c r="A448" s="15">
        <v>224</v>
      </c>
      <c r="B448" s="15">
        <v>819</v>
      </c>
      <c r="C448" s="15">
        <v>0</v>
      </c>
      <c r="D448" s="15">
        <v>5</v>
      </c>
      <c r="E448" s="15">
        <f t="shared" si="214"/>
        <v>0</v>
      </c>
      <c r="F448" s="15">
        <f t="shared" si="215"/>
        <v>0</v>
      </c>
      <c r="G448" s="15">
        <f t="shared" si="216"/>
        <v>1</v>
      </c>
      <c r="H448" s="15">
        <f t="shared" si="217"/>
        <v>0</v>
      </c>
      <c r="I448" s="15">
        <v>0</v>
      </c>
      <c r="J448" s="15">
        <v>51</v>
      </c>
      <c r="K448" s="15">
        <v>5</v>
      </c>
      <c r="L448" s="15">
        <f t="shared" si="218"/>
        <v>0</v>
      </c>
      <c r="M448" s="15">
        <f t="shared" si="219"/>
        <v>0</v>
      </c>
      <c r="N448" s="15">
        <f t="shared" si="220"/>
        <v>0</v>
      </c>
      <c r="O448" s="15">
        <f t="shared" si="221"/>
        <v>1</v>
      </c>
      <c r="P448" s="15">
        <f t="shared" si="222"/>
        <v>0</v>
      </c>
      <c r="Q448" s="15">
        <v>2</v>
      </c>
      <c r="R448" s="15">
        <v>4</v>
      </c>
      <c r="S448" s="15">
        <v>10</v>
      </c>
      <c r="T448" s="15">
        <v>0</v>
      </c>
      <c r="U448" s="15">
        <v>1</v>
      </c>
      <c r="V448" s="15">
        <v>1</v>
      </c>
      <c r="W448" s="15">
        <v>240000</v>
      </c>
      <c r="X448" s="15">
        <v>1</v>
      </c>
      <c r="Y448" s="15">
        <v>1</v>
      </c>
      <c r="Z448" s="15">
        <v>1</v>
      </c>
      <c r="AA448" s="15">
        <f t="shared" si="211"/>
        <v>4</v>
      </c>
      <c r="AB448" s="193">
        <f t="shared" si="237"/>
        <v>1000</v>
      </c>
      <c r="AC448" s="15">
        <v>9</v>
      </c>
      <c r="AD448" s="15">
        <v>4</v>
      </c>
      <c r="AE448" s="15">
        <v>4</v>
      </c>
      <c r="AF448" s="15">
        <v>1000</v>
      </c>
      <c r="AG448" s="15">
        <f t="shared" si="223"/>
        <v>4000</v>
      </c>
      <c r="AH448" s="15">
        <v>2.5</v>
      </c>
      <c r="AI448" s="27">
        <f t="shared" si="224"/>
        <v>1000</v>
      </c>
      <c r="AM448" s="15">
        <f t="shared" si="225"/>
        <v>0</v>
      </c>
      <c r="AP448" s="15">
        <f t="shared" si="226"/>
        <v>4000</v>
      </c>
      <c r="AQ448" s="172">
        <f t="shared" si="212"/>
        <v>1000</v>
      </c>
      <c r="AR448" s="27">
        <f t="shared" si="227"/>
        <v>1</v>
      </c>
      <c r="AS448" s="172">
        <f t="shared" si="228"/>
        <v>1000</v>
      </c>
      <c r="AX448" s="15">
        <f t="shared" si="238"/>
        <v>0</v>
      </c>
      <c r="BI448" s="27">
        <f t="shared" si="229"/>
        <v>0</v>
      </c>
      <c r="BJ448" s="27">
        <f t="shared" si="230"/>
        <v>0</v>
      </c>
      <c r="BR448" s="27">
        <f t="shared" si="231"/>
        <v>0</v>
      </c>
      <c r="BS448" s="27">
        <f t="shared" si="232"/>
        <v>0</v>
      </c>
      <c r="BT448" s="15">
        <v>3.75</v>
      </c>
      <c r="BU448" s="15">
        <v>3</v>
      </c>
      <c r="BV448" s="15">
        <v>3</v>
      </c>
      <c r="BW448" s="15">
        <v>3</v>
      </c>
      <c r="BX448" s="15">
        <v>3</v>
      </c>
      <c r="BY448" s="15">
        <f t="shared" si="233"/>
        <v>3.15</v>
      </c>
      <c r="BZ448" s="15">
        <v>3</v>
      </c>
      <c r="CA448" s="15">
        <f t="shared" si="234"/>
        <v>1</v>
      </c>
      <c r="CB448" s="15">
        <v>2</v>
      </c>
      <c r="CC448" s="15">
        <f t="shared" si="235"/>
        <v>0</v>
      </c>
      <c r="CD448" s="15">
        <f t="shared" si="236"/>
        <v>0</v>
      </c>
      <c r="CE448" s="15">
        <v>1</v>
      </c>
      <c r="CF448" s="15">
        <v>6</v>
      </c>
      <c r="CG448" s="15">
        <v>2</v>
      </c>
      <c r="CH448" s="15">
        <v>4</v>
      </c>
      <c r="CI448" s="15">
        <v>3</v>
      </c>
      <c r="CJ448" s="15">
        <v>2</v>
      </c>
      <c r="CK448" s="15">
        <v>1</v>
      </c>
      <c r="CL448" s="15">
        <v>1</v>
      </c>
      <c r="CN448" s="15">
        <v>1</v>
      </c>
      <c r="CP448" s="15">
        <v>1</v>
      </c>
      <c r="CR448" s="15">
        <v>1</v>
      </c>
      <c r="CZ448" s="15">
        <v>1</v>
      </c>
      <c r="DA448" s="15">
        <v>2</v>
      </c>
      <c r="DB448" s="15">
        <v>2</v>
      </c>
      <c r="DC448" s="15">
        <v>2</v>
      </c>
      <c r="DD448" s="15">
        <v>3</v>
      </c>
      <c r="DE448" s="15">
        <v>2</v>
      </c>
      <c r="DL448" s="15">
        <v>4</v>
      </c>
      <c r="DM448" s="15">
        <v>4</v>
      </c>
      <c r="DN448" s="15">
        <v>4</v>
      </c>
      <c r="DO448" s="15">
        <v>4</v>
      </c>
      <c r="DP448" s="15">
        <v>4</v>
      </c>
      <c r="DQ448" s="15">
        <v>4</v>
      </c>
      <c r="DR448" s="27">
        <f t="shared" si="213"/>
        <v>4</v>
      </c>
      <c r="DS448" s="15">
        <f t="shared" si="239"/>
        <v>1</v>
      </c>
    </row>
    <row r="449" spans="1:123" x14ac:dyDescent="0.2">
      <c r="A449" s="15">
        <v>224</v>
      </c>
      <c r="B449" s="15">
        <v>819</v>
      </c>
      <c r="C449" s="15">
        <v>0</v>
      </c>
      <c r="D449" s="15">
        <v>5</v>
      </c>
      <c r="E449" s="15">
        <f t="shared" si="214"/>
        <v>0</v>
      </c>
      <c r="F449" s="15">
        <f t="shared" si="215"/>
        <v>0</v>
      </c>
      <c r="G449" s="15">
        <f t="shared" si="216"/>
        <v>1</v>
      </c>
      <c r="H449" s="15">
        <f t="shared" si="217"/>
        <v>0</v>
      </c>
      <c r="I449" s="15">
        <v>0</v>
      </c>
      <c r="J449" s="15">
        <v>51</v>
      </c>
      <c r="K449" s="15">
        <v>5</v>
      </c>
      <c r="L449" s="15">
        <f t="shared" si="218"/>
        <v>0</v>
      </c>
      <c r="M449" s="15">
        <f t="shared" si="219"/>
        <v>0</v>
      </c>
      <c r="N449" s="15">
        <f t="shared" si="220"/>
        <v>0</v>
      </c>
      <c r="O449" s="15">
        <f t="shared" si="221"/>
        <v>1</v>
      </c>
      <c r="P449" s="15">
        <f t="shared" si="222"/>
        <v>0</v>
      </c>
      <c r="Q449" s="15">
        <v>2</v>
      </c>
      <c r="R449" s="15">
        <v>4</v>
      </c>
      <c r="S449" s="15">
        <v>10</v>
      </c>
      <c r="T449" s="15">
        <v>0</v>
      </c>
      <c r="U449" s="15">
        <v>1</v>
      </c>
      <c r="V449" s="15">
        <v>1</v>
      </c>
      <c r="W449" s="15">
        <v>240000</v>
      </c>
      <c r="X449" s="15">
        <v>1</v>
      </c>
      <c r="Y449" s="15">
        <v>0</v>
      </c>
      <c r="Z449" s="15">
        <v>1</v>
      </c>
      <c r="AA449" s="15">
        <f t="shared" si="211"/>
        <v>4</v>
      </c>
      <c r="AB449" s="193">
        <f t="shared" si="237"/>
        <v>2000</v>
      </c>
      <c r="AC449" s="159">
        <v>9</v>
      </c>
      <c r="AD449" s="159">
        <v>4</v>
      </c>
      <c r="AE449" s="159">
        <v>4</v>
      </c>
      <c r="AF449" s="159">
        <v>2000</v>
      </c>
      <c r="AG449" s="159">
        <f t="shared" si="223"/>
        <v>8000</v>
      </c>
      <c r="AH449" s="159">
        <v>2.5</v>
      </c>
      <c r="AI449" s="171">
        <f t="shared" si="224"/>
        <v>2000</v>
      </c>
      <c r="AM449" s="15">
        <f t="shared" si="225"/>
        <v>0</v>
      </c>
      <c r="AP449" s="15">
        <f t="shared" si="226"/>
        <v>8000</v>
      </c>
      <c r="AQ449" s="172">
        <f t="shared" si="212"/>
        <v>2000</v>
      </c>
      <c r="AR449" s="27">
        <f t="shared" si="227"/>
        <v>1</v>
      </c>
      <c r="AS449" s="172">
        <f t="shared" si="228"/>
        <v>2000</v>
      </c>
      <c r="AX449" s="15">
        <f t="shared" si="238"/>
        <v>0</v>
      </c>
      <c r="BI449" s="27">
        <f t="shared" si="229"/>
        <v>0</v>
      </c>
      <c r="BJ449" s="27">
        <f t="shared" si="230"/>
        <v>0</v>
      </c>
      <c r="BR449" s="27">
        <f t="shared" si="231"/>
        <v>0</v>
      </c>
      <c r="BS449" s="27">
        <f t="shared" si="232"/>
        <v>0</v>
      </c>
      <c r="BT449" s="15">
        <v>3.75</v>
      </c>
      <c r="BU449" s="15">
        <v>3</v>
      </c>
      <c r="BV449" s="15">
        <v>3</v>
      </c>
      <c r="BW449" s="15">
        <v>3</v>
      </c>
      <c r="BX449" s="15">
        <v>3</v>
      </c>
      <c r="BY449" s="15">
        <f t="shared" si="233"/>
        <v>3.15</v>
      </c>
      <c r="BZ449" s="15">
        <v>3</v>
      </c>
      <c r="CA449" s="15">
        <f t="shared" si="234"/>
        <v>1</v>
      </c>
      <c r="CB449" s="15">
        <v>2</v>
      </c>
      <c r="CC449" s="15">
        <f t="shared" si="235"/>
        <v>0</v>
      </c>
      <c r="CD449" s="15">
        <f t="shared" si="236"/>
        <v>0</v>
      </c>
      <c r="CE449" s="15">
        <v>1</v>
      </c>
      <c r="CF449" s="15">
        <v>6</v>
      </c>
      <c r="CG449" s="15">
        <v>2</v>
      </c>
      <c r="CH449" s="15">
        <v>4</v>
      </c>
      <c r="CI449" s="15">
        <v>3</v>
      </c>
      <c r="CJ449" s="15">
        <v>2</v>
      </c>
      <c r="CK449" s="15">
        <v>1</v>
      </c>
      <c r="CL449" s="15">
        <v>1</v>
      </c>
      <c r="CN449" s="15">
        <v>1</v>
      </c>
      <c r="CP449" s="15">
        <v>1</v>
      </c>
      <c r="CR449" s="15">
        <v>1</v>
      </c>
      <c r="CZ449" s="15">
        <v>1</v>
      </c>
      <c r="DA449" s="15">
        <v>2</v>
      </c>
      <c r="DB449" s="15">
        <v>2</v>
      </c>
      <c r="DC449" s="15">
        <v>2</v>
      </c>
      <c r="DD449" s="15">
        <v>3</v>
      </c>
      <c r="DE449" s="15">
        <v>2</v>
      </c>
      <c r="DL449" s="27">
        <v>3</v>
      </c>
      <c r="DM449" s="27">
        <v>3</v>
      </c>
      <c r="DN449" s="27">
        <v>3</v>
      </c>
      <c r="DO449" s="27">
        <v>3</v>
      </c>
      <c r="DP449" s="27">
        <v>3</v>
      </c>
      <c r="DQ449" s="27">
        <v>3</v>
      </c>
      <c r="DR449" s="27">
        <f t="shared" si="213"/>
        <v>3</v>
      </c>
      <c r="DS449" s="15">
        <f t="shared" si="239"/>
        <v>0</v>
      </c>
    </row>
    <row r="450" spans="1:123" x14ac:dyDescent="0.2">
      <c r="A450" s="15">
        <v>225</v>
      </c>
      <c r="B450" s="15">
        <v>820</v>
      </c>
      <c r="C450" s="15">
        <v>0</v>
      </c>
      <c r="D450" s="15">
        <v>5</v>
      </c>
      <c r="E450" s="15">
        <f t="shared" si="214"/>
        <v>0</v>
      </c>
      <c r="F450" s="15">
        <f t="shared" si="215"/>
        <v>0</v>
      </c>
      <c r="G450" s="15">
        <f t="shared" si="216"/>
        <v>1</v>
      </c>
      <c r="H450" s="15">
        <f t="shared" si="217"/>
        <v>0</v>
      </c>
      <c r="I450" s="15">
        <v>0</v>
      </c>
      <c r="J450" s="15">
        <v>36</v>
      </c>
      <c r="K450" s="15">
        <v>5</v>
      </c>
      <c r="L450" s="15">
        <f t="shared" si="218"/>
        <v>0</v>
      </c>
      <c r="M450" s="15">
        <f t="shared" si="219"/>
        <v>0</v>
      </c>
      <c r="N450" s="15">
        <f t="shared" si="220"/>
        <v>0</v>
      </c>
      <c r="O450" s="15">
        <f t="shared" si="221"/>
        <v>1</v>
      </c>
      <c r="P450" s="15">
        <f t="shared" si="222"/>
        <v>0</v>
      </c>
      <c r="Q450" s="15">
        <v>3</v>
      </c>
      <c r="R450" s="15">
        <v>3</v>
      </c>
      <c r="S450" s="15">
        <v>15</v>
      </c>
      <c r="T450" s="15">
        <v>0</v>
      </c>
      <c r="U450" s="15">
        <v>1</v>
      </c>
      <c r="V450" s="15">
        <v>0</v>
      </c>
      <c r="W450" s="15">
        <v>0</v>
      </c>
      <c r="X450" s="15">
        <v>1</v>
      </c>
      <c r="Y450" s="15">
        <v>1</v>
      </c>
      <c r="Z450" s="15">
        <v>1</v>
      </c>
      <c r="AA450" s="15">
        <f t="shared" ref="AA450:AA513" si="242">SUM($AE450+$AV450+$BM450)</f>
        <v>6</v>
      </c>
      <c r="AB450" s="193">
        <f t="shared" si="237"/>
        <v>800</v>
      </c>
      <c r="AC450" s="15">
        <v>1</v>
      </c>
      <c r="AD450" s="15">
        <v>1</v>
      </c>
      <c r="AE450" s="15">
        <v>6</v>
      </c>
      <c r="AF450" s="15">
        <v>4800</v>
      </c>
      <c r="AG450" s="15">
        <f t="shared" si="223"/>
        <v>4800</v>
      </c>
      <c r="AH450" s="15">
        <v>10</v>
      </c>
      <c r="AI450" s="27">
        <f t="shared" si="224"/>
        <v>800</v>
      </c>
      <c r="AM450" s="15">
        <f t="shared" si="225"/>
        <v>0</v>
      </c>
      <c r="AP450" s="15">
        <f t="shared" si="226"/>
        <v>4800</v>
      </c>
      <c r="AQ450" s="172">
        <f t="shared" ref="AQ450:AQ513" si="243">$AP450/$AE450</f>
        <v>800</v>
      </c>
      <c r="AR450" s="27">
        <f t="shared" si="227"/>
        <v>1</v>
      </c>
      <c r="AS450" s="172">
        <f t="shared" si="228"/>
        <v>800</v>
      </c>
      <c r="AX450" s="15">
        <f t="shared" si="238"/>
        <v>0</v>
      </c>
      <c r="BI450" s="27">
        <f t="shared" si="229"/>
        <v>0</v>
      </c>
      <c r="BJ450" s="27">
        <f t="shared" si="230"/>
        <v>0</v>
      </c>
      <c r="BR450" s="27">
        <f t="shared" si="231"/>
        <v>0</v>
      </c>
      <c r="BS450" s="27">
        <f t="shared" si="232"/>
        <v>0</v>
      </c>
      <c r="BT450" s="15">
        <v>4.5</v>
      </c>
      <c r="BU450" s="15">
        <v>4</v>
      </c>
      <c r="BV450" s="15">
        <v>3</v>
      </c>
      <c r="BW450" s="15">
        <v>3</v>
      </c>
      <c r="BX450" s="15">
        <v>5</v>
      </c>
      <c r="BY450" s="15">
        <f t="shared" si="233"/>
        <v>3.9</v>
      </c>
      <c r="BZ450" s="15">
        <v>3</v>
      </c>
      <c r="CA450" s="15">
        <f t="shared" si="234"/>
        <v>1</v>
      </c>
      <c r="CB450" s="15">
        <v>2</v>
      </c>
      <c r="CC450" s="15">
        <f t="shared" si="235"/>
        <v>0</v>
      </c>
      <c r="CD450" s="15">
        <f t="shared" si="236"/>
        <v>0</v>
      </c>
      <c r="CE450" s="15">
        <v>2</v>
      </c>
      <c r="CF450" s="15">
        <v>10</v>
      </c>
      <c r="CG450" s="15">
        <v>2</v>
      </c>
      <c r="CH450" s="15">
        <v>4</v>
      </c>
      <c r="CI450" s="15">
        <v>3</v>
      </c>
      <c r="CJ450" s="15">
        <v>2</v>
      </c>
      <c r="CK450" s="15">
        <v>1</v>
      </c>
      <c r="CL450" s="15">
        <v>1</v>
      </c>
      <c r="CN450" s="15">
        <v>1</v>
      </c>
      <c r="CP450" s="15">
        <v>1</v>
      </c>
      <c r="CR450" s="15">
        <v>1</v>
      </c>
      <c r="CZ450" s="15">
        <v>1</v>
      </c>
      <c r="DA450" s="15">
        <v>2</v>
      </c>
      <c r="DB450" s="15">
        <v>2</v>
      </c>
      <c r="DC450" s="15">
        <v>2</v>
      </c>
      <c r="DD450" s="15">
        <v>3</v>
      </c>
      <c r="DE450" s="15">
        <v>2</v>
      </c>
      <c r="DL450" s="15">
        <v>3</v>
      </c>
      <c r="DM450" s="15">
        <v>3</v>
      </c>
      <c r="DN450" s="15">
        <v>3</v>
      </c>
      <c r="DO450" s="15">
        <v>3</v>
      </c>
      <c r="DP450" s="15">
        <v>3</v>
      </c>
      <c r="DQ450" s="15">
        <v>3</v>
      </c>
      <c r="DR450" s="27">
        <f t="shared" ref="DR450:DR513" si="244">AVERAGE($DL450:$DQ450)</f>
        <v>3</v>
      </c>
      <c r="DS450" s="15">
        <f t="shared" si="239"/>
        <v>0</v>
      </c>
    </row>
    <row r="451" spans="1:123" x14ac:dyDescent="0.2">
      <c r="A451" s="15">
        <v>225</v>
      </c>
      <c r="B451" s="15">
        <v>820</v>
      </c>
      <c r="C451" s="15">
        <v>0</v>
      </c>
      <c r="D451" s="15">
        <v>5</v>
      </c>
      <c r="E451" s="15">
        <f t="shared" ref="E451:E514" si="245">IF($D451=2,1,0)</f>
        <v>0</v>
      </c>
      <c r="F451" s="15">
        <f t="shared" ref="F451:F514" si="246">IF($D451=3,1,0)</f>
        <v>0</v>
      </c>
      <c r="G451" s="15">
        <f t="shared" ref="G451:G514" si="247">IF($D451=5,1,0)</f>
        <v>1</v>
      </c>
      <c r="H451" s="15">
        <f t="shared" ref="H451:H514" si="248">IF($D451=6,1,0)</f>
        <v>0</v>
      </c>
      <c r="I451" s="15">
        <v>0</v>
      </c>
      <c r="J451" s="15">
        <v>36</v>
      </c>
      <c r="K451" s="15">
        <v>5</v>
      </c>
      <c r="L451" s="15">
        <f t="shared" ref="L451:L514" si="249">IF($K451=2,1,0)</f>
        <v>0</v>
      </c>
      <c r="M451" s="15">
        <f t="shared" ref="M451:M514" si="250">IF($K451=3,1,0)</f>
        <v>0</v>
      </c>
      <c r="N451" s="15">
        <f t="shared" ref="N451:N514" si="251">IF($K451=4,1,0)</f>
        <v>0</v>
      </c>
      <c r="O451" s="15">
        <f t="shared" ref="O451:O514" si="252">IF($K451=5,1,0)</f>
        <v>1</v>
      </c>
      <c r="P451" s="15">
        <f t="shared" ref="P451:P514" si="253">IF($K451=6,1,0)</f>
        <v>0</v>
      </c>
      <c r="Q451" s="15">
        <v>3</v>
      </c>
      <c r="R451" s="15">
        <v>3</v>
      </c>
      <c r="S451" s="15">
        <v>15</v>
      </c>
      <c r="T451" s="15">
        <v>0</v>
      </c>
      <c r="U451" s="15">
        <v>1</v>
      </c>
      <c r="V451" s="15">
        <v>0</v>
      </c>
      <c r="W451" s="15">
        <v>0</v>
      </c>
      <c r="X451" s="15">
        <v>1</v>
      </c>
      <c r="Y451" s="15">
        <v>0</v>
      </c>
      <c r="Z451" s="15">
        <v>1</v>
      </c>
      <c r="AA451" s="15">
        <f t="shared" si="242"/>
        <v>12</v>
      </c>
      <c r="AB451" s="193">
        <f t="shared" si="237"/>
        <v>400</v>
      </c>
      <c r="AC451" s="159">
        <v>1</v>
      </c>
      <c r="AD451" s="159">
        <v>1</v>
      </c>
      <c r="AE451" s="159">
        <v>12</v>
      </c>
      <c r="AF451" s="159">
        <v>4800</v>
      </c>
      <c r="AG451" s="159">
        <f t="shared" ref="AG451:AG514" si="254">($AD451*$AF451)</f>
        <v>4800</v>
      </c>
      <c r="AH451" s="159">
        <v>8</v>
      </c>
      <c r="AI451" s="171">
        <f t="shared" ref="AI451:AI514" si="255">$AG451/$AE451</f>
        <v>400</v>
      </c>
      <c r="AM451" s="15">
        <f t="shared" ref="AM451:AM514" si="256">$AL451*$AJ451</f>
        <v>0</v>
      </c>
      <c r="AP451" s="15">
        <f t="shared" ref="AP451:AP514" si="257">$AG451+$AM451</f>
        <v>4800</v>
      </c>
      <c r="AQ451" s="172">
        <f t="shared" si="243"/>
        <v>400</v>
      </c>
      <c r="AR451" s="27">
        <f t="shared" ref="AR451:AR514" si="258">$AE451/($AE451+$AV451+$BL451)</f>
        <v>1</v>
      </c>
      <c r="AS451" s="172">
        <f t="shared" ref="AS451:AS514" si="259">$AQ451*$AR451</f>
        <v>400</v>
      </c>
      <c r="AX451" s="15">
        <f t="shared" si="238"/>
        <v>0</v>
      </c>
      <c r="BI451" s="27">
        <f t="shared" ref="BI451:BI514" si="260">$AV451/($AE451+$AV451+$BL451)</f>
        <v>0</v>
      </c>
      <c r="BJ451" s="27">
        <f t="shared" ref="BJ451:BJ514" si="261">$BH451*$BI451</f>
        <v>0</v>
      </c>
      <c r="BR451" s="27">
        <f t="shared" ref="BR451:BR514" si="262">$BL451/($AE451+$AV451+$BL451)</f>
        <v>0</v>
      </c>
      <c r="BS451" s="27">
        <f t="shared" ref="BS451:BS514" si="263">$BQ451*$BR451</f>
        <v>0</v>
      </c>
      <c r="BT451" s="15">
        <v>4.5</v>
      </c>
      <c r="BU451" s="15">
        <v>4</v>
      </c>
      <c r="BV451" s="15">
        <v>3</v>
      </c>
      <c r="BW451" s="15">
        <v>3</v>
      </c>
      <c r="BX451" s="15">
        <v>5</v>
      </c>
      <c r="BY451" s="15">
        <f t="shared" ref="BY451:BY514" si="264">AVERAGE($BT451:$BX451)</f>
        <v>3.9</v>
      </c>
      <c r="BZ451" s="15">
        <v>3</v>
      </c>
      <c r="CA451" s="15">
        <f t="shared" ref="CA451:CA514" si="265">IF($CB451=5,0,1)</f>
        <v>1</v>
      </c>
      <c r="CB451" s="15">
        <v>2</v>
      </c>
      <c r="CC451" s="15">
        <f t="shared" ref="CC451:CC511" si="266">IF($CB451=3,1,0)</f>
        <v>0</v>
      </c>
      <c r="CD451" s="15">
        <f t="shared" ref="CD451:CD511" si="267">IF($CB451=4,1,0)</f>
        <v>0</v>
      </c>
      <c r="CE451" s="15">
        <v>2</v>
      </c>
      <c r="CF451" s="15">
        <v>10</v>
      </c>
      <c r="CG451" s="15">
        <v>2</v>
      </c>
      <c r="CH451" s="15">
        <v>4</v>
      </c>
      <c r="CI451" s="15">
        <v>3</v>
      </c>
      <c r="CJ451" s="15">
        <v>2</v>
      </c>
      <c r="CK451" s="15">
        <v>1</v>
      </c>
      <c r="CL451" s="15">
        <v>1</v>
      </c>
      <c r="CN451" s="15">
        <v>1</v>
      </c>
      <c r="CP451" s="15">
        <v>1</v>
      </c>
      <c r="CR451" s="15">
        <v>1</v>
      </c>
      <c r="CZ451" s="15">
        <v>1</v>
      </c>
      <c r="DA451" s="15">
        <v>2</v>
      </c>
      <c r="DB451" s="15">
        <v>2</v>
      </c>
      <c r="DC451" s="15">
        <v>2</v>
      </c>
      <c r="DD451" s="15">
        <v>3</v>
      </c>
      <c r="DE451" s="15">
        <v>2</v>
      </c>
      <c r="DL451" s="27">
        <v>3</v>
      </c>
      <c r="DM451" s="27">
        <v>3</v>
      </c>
      <c r="DN451" s="27">
        <v>3</v>
      </c>
      <c r="DO451" s="27">
        <v>3</v>
      </c>
      <c r="DP451" s="27">
        <v>3</v>
      </c>
      <c r="DQ451" s="27">
        <v>3</v>
      </c>
      <c r="DR451" s="27">
        <f t="shared" si="244"/>
        <v>3</v>
      </c>
      <c r="DS451" s="15">
        <f t="shared" si="239"/>
        <v>0</v>
      </c>
    </row>
    <row r="452" spans="1:123" x14ac:dyDescent="0.2">
      <c r="A452" s="15">
        <v>226</v>
      </c>
      <c r="B452" s="15">
        <v>821</v>
      </c>
      <c r="C452" s="15">
        <v>1</v>
      </c>
      <c r="D452" s="15">
        <v>5</v>
      </c>
      <c r="E452" s="15">
        <f t="shared" si="245"/>
        <v>0</v>
      </c>
      <c r="F452" s="15">
        <f t="shared" si="246"/>
        <v>0</v>
      </c>
      <c r="G452" s="15">
        <f t="shared" si="247"/>
        <v>1</v>
      </c>
      <c r="H452" s="15">
        <f t="shared" si="248"/>
        <v>0</v>
      </c>
      <c r="I452" s="15">
        <v>0</v>
      </c>
      <c r="J452" s="15">
        <v>47</v>
      </c>
      <c r="K452" s="15">
        <v>3</v>
      </c>
      <c r="L452" s="15">
        <f t="shared" si="249"/>
        <v>0</v>
      </c>
      <c r="M452" s="15">
        <f t="shared" si="250"/>
        <v>1</v>
      </c>
      <c r="N452" s="15">
        <f t="shared" si="251"/>
        <v>0</v>
      </c>
      <c r="O452" s="15">
        <f t="shared" si="252"/>
        <v>0</v>
      </c>
      <c r="P452" s="15">
        <f t="shared" si="253"/>
        <v>0</v>
      </c>
      <c r="Q452" s="15">
        <v>1</v>
      </c>
      <c r="R452" s="15">
        <v>5</v>
      </c>
      <c r="S452" s="15">
        <v>15</v>
      </c>
      <c r="T452" s="15">
        <v>0</v>
      </c>
      <c r="U452" s="15">
        <v>1</v>
      </c>
      <c r="V452" s="15">
        <v>0</v>
      </c>
      <c r="W452" s="15">
        <v>0</v>
      </c>
      <c r="X452" s="15">
        <v>1</v>
      </c>
      <c r="Y452" s="15">
        <v>1</v>
      </c>
      <c r="Z452" s="15">
        <v>1</v>
      </c>
      <c r="AA452" s="15">
        <f t="shared" si="242"/>
        <v>30</v>
      </c>
      <c r="AB452" s="193">
        <f t="shared" si="237"/>
        <v>1666.6666666666667</v>
      </c>
      <c r="AC452" s="15">
        <v>7</v>
      </c>
      <c r="AD452" s="15">
        <v>1</v>
      </c>
      <c r="AE452" s="15">
        <v>30</v>
      </c>
      <c r="AF452" s="15">
        <v>50000</v>
      </c>
      <c r="AG452" s="15">
        <f t="shared" si="254"/>
        <v>50000</v>
      </c>
      <c r="AH452" s="15">
        <v>30</v>
      </c>
      <c r="AI452" s="27">
        <f t="shared" si="255"/>
        <v>1666.6666666666667</v>
      </c>
      <c r="AM452" s="15">
        <f t="shared" si="256"/>
        <v>0</v>
      </c>
      <c r="AP452" s="15">
        <f t="shared" si="257"/>
        <v>50000</v>
      </c>
      <c r="AQ452" s="172">
        <f t="shared" si="243"/>
        <v>1666.6666666666667</v>
      </c>
      <c r="AR452" s="27">
        <f t="shared" si="258"/>
        <v>1</v>
      </c>
      <c r="AS452" s="172">
        <f t="shared" si="259"/>
        <v>1666.6666666666667</v>
      </c>
      <c r="AX452" s="15">
        <f t="shared" si="238"/>
        <v>0</v>
      </c>
      <c r="BI452" s="27">
        <f t="shared" si="260"/>
        <v>0</v>
      </c>
      <c r="BJ452" s="27">
        <f t="shared" si="261"/>
        <v>0</v>
      </c>
      <c r="BR452" s="27">
        <f t="shared" si="262"/>
        <v>0</v>
      </c>
      <c r="BS452" s="27">
        <f t="shared" si="263"/>
        <v>0</v>
      </c>
      <c r="BT452" s="15">
        <v>4.75</v>
      </c>
      <c r="BU452" s="15">
        <v>4</v>
      </c>
      <c r="BV452" s="15">
        <v>4</v>
      </c>
      <c r="BW452" s="15">
        <v>4</v>
      </c>
      <c r="BX452" s="15">
        <v>5</v>
      </c>
      <c r="BY452" s="15">
        <f t="shared" si="264"/>
        <v>4.3499999999999996</v>
      </c>
      <c r="BZ452" s="15">
        <v>5</v>
      </c>
      <c r="CA452" s="15">
        <f t="shared" si="265"/>
        <v>0</v>
      </c>
      <c r="CB452" s="15">
        <v>5</v>
      </c>
      <c r="CC452" s="15" t="s">
        <v>1008</v>
      </c>
      <c r="CD452" s="15" t="s">
        <v>1008</v>
      </c>
      <c r="CE452" s="15" t="s">
        <v>1007</v>
      </c>
      <c r="CH452" s="15" t="s">
        <v>1007</v>
      </c>
      <c r="CK452" s="15" t="s">
        <v>1007</v>
      </c>
      <c r="CL452" s="15" t="s">
        <v>1007</v>
      </c>
      <c r="CN452" s="15" t="s">
        <v>1007</v>
      </c>
      <c r="CP452" s="15" t="s">
        <v>1007</v>
      </c>
      <c r="CR452" s="15" t="s">
        <v>1007</v>
      </c>
      <c r="CZ452" s="15">
        <v>1</v>
      </c>
      <c r="DA452" s="15">
        <v>2</v>
      </c>
      <c r="DB452" s="15">
        <v>2</v>
      </c>
      <c r="DC452" s="15">
        <v>2</v>
      </c>
      <c r="DD452" s="15">
        <v>3</v>
      </c>
      <c r="DE452" s="15">
        <v>2</v>
      </c>
      <c r="DL452" s="15">
        <v>3</v>
      </c>
      <c r="DM452" s="15">
        <v>3</v>
      </c>
      <c r="DN452" s="15">
        <v>3</v>
      </c>
      <c r="DO452" s="15">
        <v>3</v>
      </c>
      <c r="DP452" s="15">
        <v>3</v>
      </c>
      <c r="DQ452" s="15">
        <v>3</v>
      </c>
      <c r="DR452" s="27">
        <f t="shared" si="244"/>
        <v>3</v>
      </c>
      <c r="DS452" s="15">
        <f t="shared" si="239"/>
        <v>0</v>
      </c>
    </row>
    <row r="453" spans="1:123" x14ac:dyDescent="0.2">
      <c r="A453" s="15">
        <v>226</v>
      </c>
      <c r="B453" s="15">
        <v>821</v>
      </c>
      <c r="C453" s="15">
        <v>1</v>
      </c>
      <c r="D453" s="15">
        <v>5</v>
      </c>
      <c r="E453" s="15">
        <f t="shared" si="245"/>
        <v>0</v>
      </c>
      <c r="F453" s="15">
        <f t="shared" si="246"/>
        <v>0</v>
      </c>
      <c r="G453" s="15">
        <f t="shared" si="247"/>
        <v>1</v>
      </c>
      <c r="H453" s="15">
        <f t="shared" si="248"/>
        <v>0</v>
      </c>
      <c r="I453" s="15">
        <v>0</v>
      </c>
      <c r="J453" s="15">
        <v>47</v>
      </c>
      <c r="K453" s="15">
        <v>3</v>
      </c>
      <c r="L453" s="15">
        <f t="shared" si="249"/>
        <v>0</v>
      </c>
      <c r="M453" s="15">
        <f t="shared" si="250"/>
        <v>1</v>
      </c>
      <c r="N453" s="15">
        <f t="shared" si="251"/>
        <v>0</v>
      </c>
      <c r="O453" s="15">
        <f t="shared" si="252"/>
        <v>0</v>
      </c>
      <c r="P453" s="15">
        <f t="shared" si="253"/>
        <v>0</v>
      </c>
      <c r="Q453" s="15">
        <v>1</v>
      </c>
      <c r="R453" s="15">
        <v>5</v>
      </c>
      <c r="S453" s="15">
        <v>15</v>
      </c>
      <c r="T453" s="15">
        <v>0</v>
      </c>
      <c r="U453" s="15">
        <v>1</v>
      </c>
      <c r="V453" s="15">
        <v>0</v>
      </c>
      <c r="W453" s="15">
        <v>0</v>
      </c>
      <c r="X453" s="15">
        <v>1</v>
      </c>
      <c r="Y453" s="15">
        <v>0</v>
      </c>
      <c r="Z453" s="15">
        <v>1</v>
      </c>
      <c r="AA453" s="15">
        <f t="shared" si="242"/>
        <v>30</v>
      </c>
      <c r="AB453" s="193">
        <f t="shared" ref="AB453:AB516" si="268">$AS453+$BJ453+$BS453</f>
        <v>1500</v>
      </c>
      <c r="AC453" s="159">
        <v>7</v>
      </c>
      <c r="AD453" s="159">
        <v>1</v>
      </c>
      <c r="AE453" s="159">
        <v>30</v>
      </c>
      <c r="AF453" s="159">
        <v>45000</v>
      </c>
      <c r="AG453" s="159">
        <f t="shared" si="254"/>
        <v>45000</v>
      </c>
      <c r="AH453" s="159">
        <v>30</v>
      </c>
      <c r="AI453" s="171">
        <f t="shared" si="255"/>
        <v>1500</v>
      </c>
      <c r="AM453" s="15">
        <f t="shared" si="256"/>
        <v>0</v>
      </c>
      <c r="AP453" s="15">
        <f t="shared" si="257"/>
        <v>45000</v>
      </c>
      <c r="AQ453" s="172">
        <f t="shared" si="243"/>
        <v>1500</v>
      </c>
      <c r="AR453" s="27">
        <f t="shared" si="258"/>
        <v>1</v>
      </c>
      <c r="AS453" s="172">
        <f t="shared" si="259"/>
        <v>1500</v>
      </c>
      <c r="AX453" s="15">
        <f t="shared" ref="AX453:AX516" si="269">$AW453*$AU453</f>
        <v>0</v>
      </c>
      <c r="BI453" s="27">
        <f t="shared" si="260"/>
        <v>0</v>
      </c>
      <c r="BJ453" s="27">
        <f t="shared" si="261"/>
        <v>0</v>
      </c>
      <c r="BR453" s="27">
        <f t="shared" si="262"/>
        <v>0</v>
      </c>
      <c r="BS453" s="27">
        <f t="shared" si="263"/>
        <v>0</v>
      </c>
      <c r="BT453" s="15">
        <v>4.75</v>
      </c>
      <c r="BU453" s="15">
        <v>4</v>
      </c>
      <c r="BV453" s="15">
        <v>4</v>
      </c>
      <c r="BW453" s="15">
        <v>4</v>
      </c>
      <c r="BX453" s="15">
        <v>5</v>
      </c>
      <c r="BY453" s="15">
        <f t="shared" si="264"/>
        <v>4.3499999999999996</v>
      </c>
      <c r="BZ453" s="15">
        <v>5</v>
      </c>
      <c r="CA453" s="15">
        <f t="shared" si="265"/>
        <v>0</v>
      </c>
      <c r="CB453" s="15">
        <v>5</v>
      </c>
      <c r="CC453" s="15" t="s">
        <v>1008</v>
      </c>
      <c r="CD453" s="15" t="s">
        <v>1008</v>
      </c>
      <c r="CE453" s="15" t="s">
        <v>1007</v>
      </c>
      <c r="CH453" s="15" t="s">
        <v>1007</v>
      </c>
      <c r="CK453" s="15" t="s">
        <v>1007</v>
      </c>
      <c r="CL453" s="15" t="s">
        <v>1007</v>
      </c>
      <c r="CN453" s="15" t="s">
        <v>1007</v>
      </c>
      <c r="CP453" s="15" t="s">
        <v>1007</v>
      </c>
      <c r="CR453" s="15" t="s">
        <v>1007</v>
      </c>
      <c r="CZ453" s="15">
        <v>1</v>
      </c>
      <c r="DA453" s="15">
        <v>2</v>
      </c>
      <c r="DB453" s="15">
        <v>2</v>
      </c>
      <c r="DC453" s="15">
        <v>2</v>
      </c>
      <c r="DD453" s="15">
        <v>3</v>
      </c>
      <c r="DE453" s="15">
        <v>2</v>
      </c>
      <c r="DL453" s="27">
        <v>3</v>
      </c>
      <c r="DM453" s="27">
        <v>3</v>
      </c>
      <c r="DN453" s="27">
        <v>3</v>
      </c>
      <c r="DO453" s="27">
        <v>3</v>
      </c>
      <c r="DP453" s="27">
        <v>3</v>
      </c>
      <c r="DQ453" s="27">
        <v>3</v>
      </c>
      <c r="DR453" s="27">
        <f t="shared" si="244"/>
        <v>3</v>
      </c>
      <c r="DS453" s="15">
        <f t="shared" si="239"/>
        <v>-1</v>
      </c>
    </row>
    <row r="454" spans="1:123" x14ac:dyDescent="0.2">
      <c r="A454" s="15">
        <v>227</v>
      </c>
      <c r="B454" s="15">
        <v>822</v>
      </c>
      <c r="C454" s="15">
        <v>1</v>
      </c>
      <c r="D454" s="15">
        <v>5</v>
      </c>
      <c r="E454" s="15">
        <f t="shared" si="245"/>
        <v>0</v>
      </c>
      <c r="F454" s="15">
        <f t="shared" si="246"/>
        <v>0</v>
      </c>
      <c r="G454" s="15">
        <f t="shared" si="247"/>
        <v>1</v>
      </c>
      <c r="H454" s="15">
        <f t="shared" si="248"/>
        <v>0</v>
      </c>
      <c r="I454" s="15">
        <v>0</v>
      </c>
      <c r="J454" s="15">
        <v>39</v>
      </c>
      <c r="K454" s="15">
        <v>5</v>
      </c>
      <c r="L454" s="15">
        <f t="shared" si="249"/>
        <v>0</v>
      </c>
      <c r="M454" s="15">
        <f t="shared" si="250"/>
        <v>0</v>
      </c>
      <c r="N454" s="15">
        <f t="shared" si="251"/>
        <v>0</v>
      </c>
      <c r="O454" s="15">
        <f t="shared" si="252"/>
        <v>1</v>
      </c>
      <c r="P454" s="15">
        <f t="shared" si="253"/>
        <v>0</v>
      </c>
      <c r="Q454" s="15">
        <v>2</v>
      </c>
      <c r="R454" s="15">
        <v>7</v>
      </c>
      <c r="S454" s="15">
        <v>10</v>
      </c>
      <c r="T454" s="15">
        <v>0</v>
      </c>
      <c r="U454" s="15">
        <v>1</v>
      </c>
      <c r="V454" s="15">
        <v>1</v>
      </c>
      <c r="W454" s="15">
        <v>100000</v>
      </c>
      <c r="X454" s="15">
        <v>1</v>
      </c>
      <c r="Y454" s="15">
        <v>1</v>
      </c>
      <c r="Z454" s="15">
        <v>1</v>
      </c>
      <c r="AA454" s="15">
        <f t="shared" si="242"/>
        <v>22</v>
      </c>
      <c r="AB454" s="193">
        <f t="shared" si="268"/>
        <v>12000</v>
      </c>
      <c r="AC454" s="15">
        <v>3</v>
      </c>
      <c r="AD454" s="15">
        <v>1</v>
      </c>
      <c r="AE454" s="15">
        <v>22</v>
      </c>
      <c r="AF454" s="15">
        <v>264000</v>
      </c>
      <c r="AG454" s="15">
        <f t="shared" si="254"/>
        <v>264000</v>
      </c>
      <c r="AH454" s="15">
        <v>1.4</v>
      </c>
      <c r="AI454" s="27">
        <f t="shared" si="255"/>
        <v>12000</v>
      </c>
      <c r="AM454" s="15">
        <f t="shared" si="256"/>
        <v>0</v>
      </c>
      <c r="AP454" s="15">
        <f t="shared" si="257"/>
        <v>264000</v>
      </c>
      <c r="AQ454" s="172">
        <f t="shared" si="243"/>
        <v>12000</v>
      </c>
      <c r="AR454" s="27">
        <f t="shared" si="258"/>
        <v>1</v>
      </c>
      <c r="AS454" s="172">
        <f t="shared" si="259"/>
        <v>12000</v>
      </c>
      <c r="AX454" s="15">
        <f t="shared" si="269"/>
        <v>0</v>
      </c>
      <c r="BI454" s="27">
        <f t="shared" si="260"/>
        <v>0</v>
      </c>
      <c r="BJ454" s="27">
        <f t="shared" si="261"/>
        <v>0</v>
      </c>
      <c r="BR454" s="27">
        <f t="shared" si="262"/>
        <v>0</v>
      </c>
      <c r="BS454" s="27">
        <f t="shared" si="263"/>
        <v>0</v>
      </c>
      <c r="BT454" s="15">
        <v>3.5</v>
      </c>
      <c r="BU454" s="15">
        <v>3</v>
      </c>
      <c r="BV454" s="15">
        <v>3</v>
      </c>
      <c r="BW454" s="15">
        <v>3</v>
      </c>
      <c r="BX454" s="15">
        <v>4</v>
      </c>
      <c r="BY454" s="15">
        <f t="shared" si="264"/>
        <v>3.3</v>
      </c>
      <c r="BZ454" s="15">
        <v>3</v>
      </c>
      <c r="CA454" s="15">
        <f t="shared" si="265"/>
        <v>1</v>
      </c>
      <c r="CB454" s="15">
        <v>1</v>
      </c>
      <c r="CC454" s="15">
        <f t="shared" si="266"/>
        <v>0</v>
      </c>
      <c r="CD454" s="15">
        <f t="shared" si="267"/>
        <v>0</v>
      </c>
      <c r="CE454" s="15">
        <v>1</v>
      </c>
      <c r="CF454" s="15">
        <v>5</v>
      </c>
      <c r="CG454" s="15">
        <v>2</v>
      </c>
      <c r="CH454" s="15">
        <v>4</v>
      </c>
      <c r="CI454" s="15">
        <v>1</v>
      </c>
      <c r="CJ454" s="15">
        <v>2</v>
      </c>
      <c r="CK454" s="15">
        <v>1</v>
      </c>
      <c r="CL454" s="15">
        <v>1</v>
      </c>
      <c r="CN454" s="15">
        <v>1</v>
      </c>
      <c r="CP454" s="15">
        <v>1</v>
      </c>
      <c r="CR454" s="15">
        <v>1</v>
      </c>
      <c r="CZ454" s="15">
        <v>1</v>
      </c>
      <c r="DA454" s="15">
        <v>2</v>
      </c>
      <c r="DB454" s="15">
        <v>2</v>
      </c>
      <c r="DC454" s="15">
        <v>2</v>
      </c>
      <c r="DD454" s="15">
        <v>3</v>
      </c>
      <c r="DE454" s="15">
        <v>2</v>
      </c>
      <c r="DL454" s="15">
        <v>4</v>
      </c>
      <c r="DM454" s="15">
        <v>4</v>
      </c>
      <c r="DN454" s="15">
        <v>4</v>
      </c>
      <c r="DO454" s="15">
        <v>4</v>
      </c>
      <c r="DP454" s="15">
        <v>4</v>
      </c>
      <c r="DQ454" s="15">
        <v>4</v>
      </c>
      <c r="DR454" s="27">
        <f t="shared" si="244"/>
        <v>4</v>
      </c>
      <c r="DS454" s="15">
        <f t="shared" ref="DS454:DS517" si="270">$DR454-$DR455</f>
        <v>0</v>
      </c>
    </row>
    <row r="455" spans="1:123" x14ac:dyDescent="0.2">
      <c r="A455" s="15">
        <v>227</v>
      </c>
      <c r="B455" s="15">
        <v>822</v>
      </c>
      <c r="C455" s="15">
        <v>1</v>
      </c>
      <c r="D455" s="15">
        <v>5</v>
      </c>
      <c r="E455" s="15">
        <f t="shared" si="245"/>
        <v>0</v>
      </c>
      <c r="F455" s="15">
        <f t="shared" si="246"/>
        <v>0</v>
      </c>
      <c r="G455" s="15">
        <f t="shared" si="247"/>
        <v>1</v>
      </c>
      <c r="H455" s="15">
        <f t="shared" si="248"/>
        <v>0</v>
      </c>
      <c r="I455" s="15">
        <v>0</v>
      </c>
      <c r="J455" s="15">
        <v>39</v>
      </c>
      <c r="K455" s="15">
        <v>5</v>
      </c>
      <c r="L455" s="15">
        <f t="shared" si="249"/>
        <v>0</v>
      </c>
      <c r="M455" s="15">
        <f t="shared" si="250"/>
        <v>0</v>
      </c>
      <c r="N455" s="15">
        <f t="shared" si="251"/>
        <v>0</v>
      </c>
      <c r="O455" s="15">
        <f t="shared" si="252"/>
        <v>1</v>
      </c>
      <c r="P455" s="15">
        <f t="shared" si="253"/>
        <v>0</v>
      </c>
      <c r="Q455" s="15">
        <v>2</v>
      </c>
      <c r="R455" s="15">
        <v>7</v>
      </c>
      <c r="S455" s="15">
        <v>10</v>
      </c>
      <c r="T455" s="15">
        <v>0</v>
      </c>
      <c r="U455" s="15">
        <v>1</v>
      </c>
      <c r="V455" s="15">
        <v>1</v>
      </c>
      <c r="W455" s="15">
        <v>100000</v>
      </c>
      <c r="X455" s="15">
        <v>1</v>
      </c>
      <c r="Y455" s="15">
        <v>0</v>
      </c>
      <c r="Z455" s="15">
        <v>1</v>
      </c>
      <c r="AA455" s="15">
        <f t="shared" si="242"/>
        <v>22</v>
      </c>
      <c r="AB455" s="193">
        <f t="shared" si="268"/>
        <v>12000</v>
      </c>
      <c r="AC455" s="159">
        <v>3</v>
      </c>
      <c r="AD455" s="159">
        <v>1</v>
      </c>
      <c r="AE455" s="159">
        <v>22</v>
      </c>
      <c r="AF455" s="159">
        <v>264000</v>
      </c>
      <c r="AG455" s="159">
        <f t="shared" si="254"/>
        <v>264000</v>
      </c>
      <c r="AH455" s="159">
        <v>1.2</v>
      </c>
      <c r="AI455" s="171">
        <f t="shared" si="255"/>
        <v>12000</v>
      </c>
      <c r="AM455" s="15">
        <f t="shared" si="256"/>
        <v>0</v>
      </c>
      <c r="AP455" s="15">
        <f t="shared" si="257"/>
        <v>264000</v>
      </c>
      <c r="AQ455" s="172">
        <f t="shared" si="243"/>
        <v>12000</v>
      </c>
      <c r="AR455" s="27">
        <f t="shared" si="258"/>
        <v>1</v>
      </c>
      <c r="AS455" s="172">
        <f t="shared" si="259"/>
        <v>12000</v>
      </c>
      <c r="AX455" s="15">
        <f t="shared" si="269"/>
        <v>0</v>
      </c>
      <c r="BI455" s="27">
        <f t="shared" si="260"/>
        <v>0</v>
      </c>
      <c r="BJ455" s="27">
        <f t="shared" si="261"/>
        <v>0</v>
      </c>
      <c r="BR455" s="27">
        <f t="shared" si="262"/>
        <v>0</v>
      </c>
      <c r="BS455" s="27">
        <f t="shared" si="263"/>
        <v>0</v>
      </c>
      <c r="BT455" s="15">
        <v>3.5</v>
      </c>
      <c r="BU455" s="15">
        <v>3</v>
      </c>
      <c r="BV455" s="15">
        <v>3</v>
      </c>
      <c r="BW455" s="15">
        <v>3</v>
      </c>
      <c r="BX455" s="15">
        <v>4</v>
      </c>
      <c r="BY455" s="15">
        <f t="shared" si="264"/>
        <v>3.3</v>
      </c>
      <c r="BZ455" s="15">
        <v>3</v>
      </c>
      <c r="CA455" s="15">
        <f t="shared" si="265"/>
        <v>1</v>
      </c>
      <c r="CB455" s="15">
        <v>1</v>
      </c>
      <c r="CC455" s="15">
        <f t="shared" si="266"/>
        <v>0</v>
      </c>
      <c r="CD455" s="15">
        <f t="shared" si="267"/>
        <v>0</v>
      </c>
      <c r="CE455" s="15">
        <v>1</v>
      </c>
      <c r="CF455" s="15">
        <v>5</v>
      </c>
      <c r="CG455" s="15">
        <v>2</v>
      </c>
      <c r="CH455" s="15">
        <v>4</v>
      </c>
      <c r="CI455" s="15">
        <v>1</v>
      </c>
      <c r="CJ455" s="15">
        <v>2</v>
      </c>
      <c r="CK455" s="15">
        <v>1</v>
      </c>
      <c r="CL455" s="15">
        <v>1</v>
      </c>
      <c r="CN455" s="15">
        <v>1</v>
      </c>
      <c r="CP455" s="15">
        <v>1</v>
      </c>
      <c r="CR455" s="15">
        <v>1</v>
      </c>
      <c r="CZ455" s="15">
        <v>1</v>
      </c>
      <c r="DA455" s="15">
        <v>2</v>
      </c>
      <c r="DB455" s="15">
        <v>2</v>
      </c>
      <c r="DC455" s="15">
        <v>2</v>
      </c>
      <c r="DD455" s="15">
        <v>3</v>
      </c>
      <c r="DE455" s="15">
        <v>2</v>
      </c>
      <c r="DL455" s="27">
        <v>4</v>
      </c>
      <c r="DM455" s="27">
        <v>4</v>
      </c>
      <c r="DN455" s="27">
        <v>4</v>
      </c>
      <c r="DO455" s="27">
        <v>4</v>
      </c>
      <c r="DP455" s="27">
        <v>4</v>
      </c>
      <c r="DQ455" s="27">
        <v>4</v>
      </c>
      <c r="DR455" s="27">
        <f t="shared" si="244"/>
        <v>4</v>
      </c>
      <c r="DS455" s="15">
        <f t="shared" si="270"/>
        <v>1</v>
      </c>
    </row>
    <row r="456" spans="1:123" x14ac:dyDescent="0.2">
      <c r="A456" s="15">
        <v>228</v>
      </c>
      <c r="B456" s="15">
        <v>823</v>
      </c>
      <c r="C456" s="15">
        <v>0</v>
      </c>
      <c r="D456" s="15">
        <v>5</v>
      </c>
      <c r="E456" s="15">
        <f t="shared" si="245"/>
        <v>0</v>
      </c>
      <c r="F456" s="15">
        <f t="shared" si="246"/>
        <v>0</v>
      </c>
      <c r="G456" s="15">
        <f t="shared" si="247"/>
        <v>1</v>
      </c>
      <c r="H456" s="15">
        <f t="shared" si="248"/>
        <v>0</v>
      </c>
      <c r="I456" s="15">
        <v>1</v>
      </c>
      <c r="J456" s="15">
        <v>48</v>
      </c>
      <c r="K456" s="15">
        <v>3</v>
      </c>
      <c r="L456" s="15">
        <f t="shared" si="249"/>
        <v>0</v>
      </c>
      <c r="M456" s="15">
        <f t="shared" si="250"/>
        <v>1</v>
      </c>
      <c r="N456" s="15">
        <f t="shared" si="251"/>
        <v>0</v>
      </c>
      <c r="O456" s="15">
        <f t="shared" si="252"/>
        <v>0</v>
      </c>
      <c r="P456" s="15">
        <f t="shared" si="253"/>
        <v>0</v>
      </c>
      <c r="Q456" s="15">
        <v>2</v>
      </c>
      <c r="R456" s="15">
        <v>4</v>
      </c>
      <c r="S456" s="15">
        <v>30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1</v>
      </c>
      <c r="Z456" s="15">
        <v>1</v>
      </c>
      <c r="AA456" s="15">
        <f t="shared" si="242"/>
        <v>9</v>
      </c>
      <c r="AB456" s="193">
        <f t="shared" si="268"/>
        <v>400</v>
      </c>
      <c r="AC456" s="15">
        <v>1</v>
      </c>
      <c r="AD456" s="15">
        <v>1</v>
      </c>
      <c r="AE456" s="15">
        <v>9</v>
      </c>
      <c r="AF456" s="15">
        <v>3600</v>
      </c>
      <c r="AG456" s="15">
        <f t="shared" si="254"/>
        <v>3600</v>
      </c>
      <c r="AH456" s="15">
        <v>10.5</v>
      </c>
      <c r="AI456" s="27">
        <f t="shared" si="255"/>
        <v>400</v>
      </c>
      <c r="AM456" s="15">
        <f t="shared" si="256"/>
        <v>0</v>
      </c>
      <c r="AP456" s="15">
        <f t="shared" si="257"/>
        <v>3600</v>
      </c>
      <c r="AQ456" s="172">
        <f t="shared" si="243"/>
        <v>400</v>
      </c>
      <c r="AR456" s="27">
        <f t="shared" si="258"/>
        <v>1</v>
      </c>
      <c r="AS456" s="172">
        <f t="shared" si="259"/>
        <v>400</v>
      </c>
      <c r="AX456" s="15">
        <f t="shared" si="269"/>
        <v>0</v>
      </c>
      <c r="BI456" s="27">
        <f t="shared" si="260"/>
        <v>0</v>
      </c>
      <c r="BJ456" s="27">
        <f t="shared" si="261"/>
        <v>0</v>
      </c>
      <c r="BR456" s="27">
        <f t="shared" si="262"/>
        <v>0</v>
      </c>
      <c r="BS456" s="27">
        <f t="shared" si="263"/>
        <v>0</v>
      </c>
      <c r="BT456" s="15">
        <v>4.5</v>
      </c>
      <c r="BU456" s="15">
        <v>4</v>
      </c>
      <c r="BV456" s="15">
        <v>4</v>
      </c>
      <c r="BW456" s="15">
        <v>3</v>
      </c>
      <c r="BX456" s="15">
        <v>4</v>
      </c>
      <c r="BY456" s="15">
        <f t="shared" si="264"/>
        <v>3.9</v>
      </c>
      <c r="BZ456" s="15">
        <v>4</v>
      </c>
      <c r="CA456" s="15">
        <f t="shared" si="265"/>
        <v>0</v>
      </c>
      <c r="CB456" s="15">
        <v>5</v>
      </c>
      <c r="CC456" s="15" t="s">
        <v>1008</v>
      </c>
      <c r="CD456" s="15" t="s">
        <v>1008</v>
      </c>
      <c r="CE456" s="15" t="s">
        <v>1007</v>
      </c>
      <c r="CH456" s="15" t="s">
        <v>1007</v>
      </c>
      <c r="CK456" s="15" t="s">
        <v>1007</v>
      </c>
      <c r="CL456" s="15" t="s">
        <v>1007</v>
      </c>
      <c r="CN456" s="15" t="s">
        <v>1007</v>
      </c>
      <c r="CP456" s="15" t="s">
        <v>1007</v>
      </c>
      <c r="CR456" s="15" t="s">
        <v>1007</v>
      </c>
      <c r="CZ456" s="15">
        <v>2</v>
      </c>
      <c r="DA456" s="15">
        <v>2</v>
      </c>
      <c r="DB456" s="15">
        <v>1</v>
      </c>
      <c r="DC456" s="15">
        <v>2</v>
      </c>
      <c r="DD456" s="15">
        <v>3</v>
      </c>
      <c r="DE456" s="15">
        <v>2</v>
      </c>
      <c r="DL456" s="15">
        <v>3</v>
      </c>
      <c r="DM456" s="15">
        <v>3</v>
      </c>
      <c r="DN456" s="15">
        <v>3</v>
      </c>
      <c r="DO456" s="15">
        <v>3</v>
      </c>
      <c r="DP456" s="15">
        <v>3</v>
      </c>
      <c r="DQ456" s="15">
        <v>3</v>
      </c>
      <c r="DR456" s="27">
        <f t="shared" si="244"/>
        <v>3</v>
      </c>
      <c r="DS456" s="15">
        <f t="shared" si="270"/>
        <v>0</v>
      </c>
    </row>
    <row r="457" spans="1:123" x14ac:dyDescent="0.2">
      <c r="A457" s="15">
        <v>228</v>
      </c>
      <c r="B457" s="15">
        <v>823</v>
      </c>
      <c r="C457" s="15">
        <v>0</v>
      </c>
      <c r="D457" s="15">
        <v>5</v>
      </c>
      <c r="E457" s="15">
        <f t="shared" si="245"/>
        <v>0</v>
      </c>
      <c r="F457" s="15">
        <f t="shared" si="246"/>
        <v>0</v>
      </c>
      <c r="G457" s="15">
        <f t="shared" si="247"/>
        <v>1</v>
      </c>
      <c r="H457" s="15">
        <f t="shared" si="248"/>
        <v>0</v>
      </c>
      <c r="I457" s="15">
        <v>1</v>
      </c>
      <c r="J457" s="15">
        <v>48</v>
      </c>
      <c r="K457" s="15">
        <v>3</v>
      </c>
      <c r="L457" s="15">
        <f t="shared" si="249"/>
        <v>0</v>
      </c>
      <c r="M457" s="15">
        <f t="shared" si="250"/>
        <v>1</v>
      </c>
      <c r="N457" s="15">
        <f t="shared" si="251"/>
        <v>0</v>
      </c>
      <c r="O457" s="15">
        <f t="shared" si="252"/>
        <v>0</v>
      </c>
      <c r="P457" s="15">
        <f t="shared" si="253"/>
        <v>0</v>
      </c>
      <c r="Q457" s="15">
        <v>2</v>
      </c>
      <c r="R457" s="15">
        <v>4</v>
      </c>
      <c r="S457" s="15">
        <v>30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1</v>
      </c>
      <c r="AA457" s="15">
        <f t="shared" si="242"/>
        <v>9</v>
      </c>
      <c r="AB457" s="193">
        <f t="shared" si="268"/>
        <v>400</v>
      </c>
      <c r="AC457" s="159">
        <v>1</v>
      </c>
      <c r="AD457" s="159">
        <v>1</v>
      </c>
      <c r="AE457" s="159">
        <v>9</v>
      </c>
      <c r="AF457" s="159">
        <v>3600</v>
      </c>
      <c r="AG457" s="159">
        <f t="shared" si="254"/>
        <v>3600</v>
      </c>
      <c r="AH457" s="159">
        <v>10.5</v>
      </c>
      <c r="AI457" s="171">
        <f t="shared" si="255"/>
        <v>400</v>
      </c>
      <c r="AM457" s="15">
        <f t="shared" si="256"/>
        <v>0</v>
      </c>
      <c r="AP457" s="15">
        <f t="shared" si="257"/>
        <v>3600</v>
      </c>
      <c r="AQ457" s="172">
        <f t="shared" si="243"/>
        <v>400</v>
      </c>
      <c r="AR457" s="27">
        <f t="shared" si="258"/>
        <v>1</v>
      </c>
      <c r="AS457" s="172">
        <f t="shared" si="259"/>
        <v>400</v>
      </c>
      <c r="AX457" s="15">
        <f t="shared" si="269"/>
        <v>0</v>
      </c>
      <c r="BI457" s="27">
        <f t="shared" si="260"/>
        <v>0</v>
      </c>
      <c r="BJ457" s="27">
        <f t="shared" si="261"/>
        <v>0</v>
      </c>
      <c r="BR457" s="27">
        <f t="shared" si="262"/>
        <v>0</v>
      </c>
      <c r="BS457" s="27">
        <f t="shared" si="263"/>
        <v>0</v>
      </c>
      <c r="BT457" s="15">
        <v>4.5</v>
      </c>
      <c r="BU457" s="15">
        <v>4</v>
      </c>
      <c r="BV457" s="15">
        <v>4</v>
      </c>
      <c r="BW457" s="15">
        <v>3</v>
      </c>
      <c r="BX457" s="15">
        <v>4</v>
      </c>
      <c r="BY457" s="15">
        <f t="shared" si="264"/>
        <v>3.9</v>
      </c>
      <c r="BZ457" s="15">
        <v>4</v>
      </c>
      <c r="CA457" s="15">
        <f t="shared" si="265"/>
        <v>0</v>
      </c>
      <c r="CB457" s="15">
        <v>5</v>
      </c>
      <c r="CC457" s="15" t="s">
        <v>1008</v>
      </c>
      <c r="CD457" s="15" t="s">
        <v>1008</v>
      </c>
      <c r="CE457" s="15" t="s">
        <v>1007</v>
      </c>
      <c r="CH457" s="15" t="s">
        <v>1007</v>
      </c>
      <c r="CK457" s="15" t="s">
        <v>1007</v>
      </c>
      <c r="CL457" s="15" t="s">
        <v>1007</v>
      </c>
      <c r="CN457" s="15" t="s">
        <v>1007</v>
      </c>
      <c r="CP457" s="15" t="s">
        <v>1007</v>
      </c>
      <c r="CR457" s="15" t="s">
        <v>1007</v>
      </c>
      <c r="CZ457" s="15">
        <v>2</v>
      </c>
      <c r="DA457" s="15">
        <v>2</v>
      </c>
      <c r="DB457" s="15">
        <v>1</v>
      </c>
      <c r="DC457" s="15">
        <v>2</v>
      </c>
      <c r="DD457" s="15">
        <v>3</v>
      </c>
      <c r="DE457" s="15">
        <v>2</v>
      </c>
      <c r="DL457" s="27">
        <v>3</v>
      </c>
      <c r="DM457" s="27">
        <v>3</v>
      </c>
      <c r="DN457" s="27">
        <v>3</v>
      </c>
      <c r="DO457" s="27">
        <v>3</v>
      </c>
      <c r="DP457" s="27">
        <v>3</v>
      </c>
      <c r="DQ457" s="27">
        <v>3</v>
      </c>
      <c r="DR457" s="27">
        <f t="shared" si="244"/>
        <v>3</v>
      </c>
      <c r="DS457" s="15">
        <f t="shared" si="270"/>
        <v>-1</v>
      </c>
    </row>
    <row r="458" spans="1:123" x14ac:dyDescent="0.2">
      <c r="A458" s="15">
        <v>229</v>
      </c>
      <c r="B458" s="15">
        <v>824</v>
      </c>
      <c r="C458" s="15">
        <v>0</v>
      </c>
      <c r="D458" s="15">
        <v>5</v>
      </c>
      <c r="E458" s="15">
        <f t="shared" si="245"/>
        <v>0</v>
      </c>
      <c r="F458" s="15">
        <f t="shared" si="246"/>
        <v>0</v>
      </c>
      <c r="G458" s="15">
        <f t="shared" si="247"/>
        <v>1</v>
      </c>
      <c r="H458" s="15">
        <f t="shared" si="248"/>
        <v>0</v>
      </c>
      <c r="I458" s="15">
        <v>1</v>
      </c>
      <c r="J458" s="15">
        <v>60</v>
      </c>
      <c r="K458" s="15">
        <v>3</v>
      </c>
      <c r="L458" s="15">
        <f t="shared" si="249"/>
        <v>0</v>
      </c>
      <c r="M458" s="15">
        <f t="shared" si="250"/>
        <v>1</v>
      </c>
      <c r="N458" s="15">
        <f t="shared" si="251"/>
        <v>0</v>
      </c>
      <c r="O458" s="15">
        <f t="shared" si="252"/>
        <v>0</v>
      </c>
      <c r="P458" s="15">
        <f t="shared" si="253"/>
        <v>0</v>
      </c>
      <c r="Q458" s="15">
        <v>2</v>
      </c>
      <c r="R458" s="15">
        <v>5</v>
      </c>
      <c r="S458" s="15">
        <v>35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1</v>
      </c>
      <c r="Z458" s="15">
        <v>0</v>
      </c>
      <c r="AA458" s="15">
        <f t="shared" si="242"/>
        <v>245</v>
      </c>
      <c r="AB458" s="193">
        <f t="shared" si="268"/>
        <v>10530.61224489796</v>
      </c>
      <c r="AC458" s="15">
        <v>3</v>
      </c>
      <c r="AD458" s="15">
        <v>1</v>
      </c>
      <c r="AE458" s="15">
        <v>200</v>
      </c>
      <c r="AF458" s="15">
        <v>2400000</v>
      </c>
      <c r="AG458" s="15">
        <f t="shared" si="254"/>
        <v>2400000</v>
      </c>
      <c r="AH458" s="15">
        <v>1.5</v>
      </c>
      <c r="AI458" s="27">
        <f t="shared" si="255"/>
        <v>12000</v>
      </c>
      <c r="AM458" s="15">
        <f t="shared" si="256"/>
        <v>0</v>
      </c>
      <c r="AP458" s="15">
        <f t="shared" si="257"/>
        <v>2400000</v>
      </c>
      <c r="AQ458" s="172">
        <f t="shared" si="243"/>
        <v>12000</v>
      </c>
      <c r="AR458" s="27">
        <f t="shared" si="258"/>
        <v>0.81632653061224492</v>
      </c>
      <c r="AS458" s="172">
        <f t="shared" si="259"/>
        <v>9795.9183673469397</v>
      </c>
      <c r="AT458" s="15">
        <v>4</v>
      </c>
      <c r="AU458" s="15">
        <v>1</v>
      </c>
      <c r="AV458" s="15">
        <v>45</v>
      </c>
      <c r="AW458" s="15">
        <v>180000</v>
      </c>
      <c r="AX458" s="15">
        <f t="shared" si="269"/>
        <v>180000</v>
      </c>
      <c r="AY458" s="15">
        <v>3</v>
      </c>
      <c r="AZ458" s="15">
        <v>4000</v>
      </c>
      <c r="BG458" s="15">
        <f t="shared" ref="BG458:BG481" si="271">$AX458+$BD458</f>
        <v>180000</v>
      </c>
      <c r="BH458" s="15">
        <f t="shared" ref="BH458:BH481" si="272">$BG458/$AV458</f>
        <v>4000</v>
      </c>
      <c r="BI458" s="27">
        <f t="shared" si="260"/>
        <v>0.18367346938775511</v>
      </c>
      <c r="BJ458" s="27">
        <f t="shared" si="261"/>
        <v>734.69387755102048</v>
      </c>
      <c r="BR458" s="27">
        <f t="shared" si="262"/>
        <v>0</v>
      </c>
      <c r="BS458" s="27">
        <f t="shared" si="263"/>
        <v>0</v>
      </c>
      <c r="BT458" s="15">
        <v>3.75</v>
      </c>
      <c r="BU458" s="15">
        <v>3</v>
      </c>
      <c r="BV458" s="15">
        <v>3</v>
      </c>
      <c r="BW458" s="15">
        <v>3</v>
      </c>
      <c r="BX458" s="15">
        <v>3</v>
      </c>
      <c r="BY458" s="15">
        <f t="shared" si="264"/>
        <v>3.15</v>
      </c>
      <c r="BZ458" s="15">
        <v>3</v>
      </c>
      <c r="CA458" s="15">
        <f t="shared" si="265"/>
        <v>0</v>
      </c>
      <c r="CB458" s="15">
        <v>5</v>
      </c>
      <c r="CC458" s="15" t="s">
        <v>1008</v>
      </c>
      <c r="CD458" s="15" t="s">
        <v>1008</v>
      </c>
      <c r="CE458" s="15" t="s">
        <v>1007</v>
      </c>
      <c r="CH458" s="15" t="s">
        <v>1007</v>
      </c>
      <c r="CK458" s="15" t="s">
        <v>1007</v>
      </c>
      <c r="CL458" s="15" t="s">
        <v>1007</v>
      </c>
      <c r="CN458" s="15" t="s">
        <v>1007</v>
      </c>
      <c r="CP458" s="15" t="s">
        <v>1007</v>
      </c>
      <c r="CR458" s="15" t="s">
        <v>1007</v>
      </c>
      <c r="CZ458" s="15">
        <v>3</v>
      </c>
      <c r="DA458" s="15">
        <v>2</v>
      </c>
      <c r="DB458" s="15">
        <v>1</v>
      </c>
      <c r="DC458" s="15">
        <v>2</v>
      </c>
      <c r="DD458" s="15">
        <v>2</v>
      </c>
      <c r="DE458" s="15">
        <v>2</v>
      </c>
      <c r="DL458" s="15">
        <v>4</v>
      </c>
      <c r="DM458" s="15">
        <v>4</v>
      </c>
      <c r="DN458" s="15">
        <v>4</v>
      </c>
      <c r="DO458" s="15">
        <v>4</v>
      </c>
      <c r="DP458" s="15">
        <v>4</v>
      </c>
      <c r="DQ458" s="15">
        <v>4</v>
      </c>
      <c r="DR458" s="27">
        <f t="shared" si="244"/>
        <v>4</v>
      </c>
      <c r="DS458" s="15">
        <f t="shared" si="270"/>
        <v>0</v>
      </c>
    </row>
    <row r="459" spans="1:123" x14ac:dyDescent="0.2">
      <c r="A459" s="15">
        <v>229</v>
      </c>
      <c r="B459" s="15">
        <v>824</v>
      </c>
      <c r="C459" s="15">
        <v>0</v>
      </c>
      <c r="D459" s="15">
        <v>5</v>
      </c>
      <c r="E459" s="15">
        <f t="shared" si="245"/>
        <v>0</v>
      </c>
      <c r="F459" s="15">
        <f t="shared" si="246"/>
        <v>0</v>
      </c>
      <c r="G459" s="15">
        <f t="shared" si="247"/>
        <v>1</v>
      </c>
      <c r="H459" s="15">
        <f t="shared" si="248"/>
        <v>0</v>
      </c>
      <c r="I459" s="15">
        <v>1</v>
      </c>
      <c r="J459" s="15">
        <v>60</v>
      </c>
      <c r="K459" s="15">
        <v>3</v>
      </c>
      <c r="L459" s="15">
        <f t="shared" si="249"/>
        <v>0</v>
      </c>
      <c r="M459" s="15">
        <f t="shared" si="250"/>
        <v>1</v>
      </c>
      <c r="N459" s="15">
        <f t="shared" si="251"/>
        <v>0</v>
      </c>
      <c r="O459" s="15">
        <f t="shared" si="252"/>
        <v>0</v>
      </c>
      <c r="P459" s="15">
        <f t="shared" si="253"/>
        <v>0</v>
      </c>
      <c r="Q459" s="15">
        <v>2</v>
      </c>
      <c r="R459" s="15">
        <v>5</v>
      </c>
      <c r="S459" s="15">
        <v>35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f t="shared" si="242"/>
        <v>245</v>
      </c>
      <c r="AB459" s="193">
        <f t="shared" si="268"/>
        <v>12979.591836734695</v>
      </c>
      <c r="AC459" s="159">
        <v>3</v>
      </c>
      <c r="AD459" s="159">
        <v>1</v>
      </c>
      <c r="AE459" s="159">
        <v>200</v>
      </c>
      <c r="AF459" s="159">
        <v>3000000</v>
      </c>
      <c r="AG459" s="159">
        <f t="shared" si="254"/>
        <v>3000000</v>
      </c>
      <c r="AH459" s="159">
        <v>1.2</v>
      </c>
      <c r="AI459" s="171">
        <f t="shared" si="255"/>
        <v>15000</v>
      </c>
      <c r="AM459" s="15">
        <f t="shared" si="256"/>
        <v>0</v>
      </c>
      <c r="AP459" s="15">
        <f t="shared" si="257"/>
        <v>3000000</v>
      </c>
      <c r="AQ459" s="172">
        <f t="shared" si="243"/>
        <v>15000</v>
      </c>
      <c r="AR459" s="27">
        <f t="shared" si="258"/>
        <v>0.81632653061224492</v>
      </c>
      <c r="AS459" s="172">
        <f t="shared" si="259"/>
        <v>12244.897959183674</v>
      </c>
      <c r="AT459" s="15">
        <v>4</v>
      </c>
      <c r="AU459" s="15">
        <v>1</v>
      </c>
      <c r="AV459" s="15">
        <v>45</v>
      </c>
      <c r="AW459" s="15">
        <v>180000</v>
      </c>
      <c r="AX459" s="15">
        <f t="shared" si="269"/>
        <v>180000</v>
      </c>
      <c r="AY459" s="15">
        <v>3</v>
      </c>
      <c r="BG459" s="15">
        <f t="shared" si="271"/>
        <v>180000</v>
      </c>
      <c r="BH459" s="15">
        <f t="shared" si="272"/>
        <v>4000</v>
      </c>
      <c r="BI459" s="27">
        <f t="shared" si="260"/>
        <v>0.18367346938775511</v>
      </c>
      <c r="BJ459" s="27">
        <f t="shared" si="261"/>
        <v>734.69387755102048</v>
      </c>
      <c r="BR459" s="27">
        <f t="shared" si="262"/>
        <v>0</v>
      </c>
      <c r="BS459" s="27">
        <f t="shared" si="263"/>
        <v>0</v>
      </c>
      <c r="BT459" s="15">
        <v>3.75</v>
      </c>
      <c r="BU459" s="15">
        <v>3</v>
      </c>
      <c r="BV459" s="15">
        <v>3</v>
      </c>
      <c r="BW459" s="15">
        <v>3</v>
      </c>
      <c r="BX459" s="15">
        <v>3</v>
      </c>
      <c r="BY459" s="15">
        <f t="shared" si="264"/>
        <v>3.15</v>
      </c>
      <c r="BZ459" s="15">
        <v>3</v>
      </c>
      <c r="CA459" s="15">
        <f t="shared" si="265"/>
        <v>0</v>
      </c>
      <c r="CB459" s="15">
        <v>5</v>
      </c>
      <c r="CC459" s="15" t="s">
        <v>1008</v>
      </c>
      <c r="CD459" s="15" t="s">
        <v>1008</v>
      </c>
      <c r="CE459" s="15" t="s">
        <v>1007</v>
      </c>
      <c r="CH459" s="15" t="s">
        <v>1007</v>
      </c>
      <c r="CK459" s="15" t="s">
        <v>1007</v>
      </c>
      <c r="CL459" s="15" t="s">
        <v>1007</v>
      </c>
      <c r="CN459" s="15" t="s">
        <v>1007</v>
      </c>
      <c r="CP459" s="15" t="s">
        <v>1007</v>
      </c>
      <c r="CR459" s="15" t="s">
        <v>1007</v>
      </c>
      <c r="CZ459" s="15">
        <v>3</v>
      </c>
      <c r="DA459" s="15">
        <v>2</v>
      </c>
      <c r="DB459" s="15">
        <v>1</v>
      </c>
      <c r="DC459" s="15">
        <v>2</v>
      </c>
      <c r="DD459" s="15">
        <v>2</v>
      </c>
      <c r="DE459" s="15">
        <v>2</v>
      </c>
      <c r="DL459" s="27">
        <v>4</v>
      </c>
      <c r="DM459" s="27">
        <v>4</v>
      </c>
      <c r="DN459" s="27">
        <v>4</v>
      </c>
      <c r="DO459" s="27">
        <v>4</v>
      </c>
      <c r="DP459" s="27">
        <v>4</v>
      </c>
      <c r="DQ459" s="27">
        <v>4</v>
      </c>
      <c r="DR459" s="27">
        <f t="shared" si="244"/>
        <v>4</v>
      </c>
      <c r="DS459" s="15">
        <f t="shared" si="270"/>
        <v>1</v>
      </c>
    </row>
    <row r="460" spans="1:123" x14ac:dyDescent="0.2">
      <c r="A460" s="15">
        <v>230</v>
      </c>
      <c r="B460" s="15">
        <v>825</v>
      </c>
      <c r="C460" s="15">
        <v>0</v>
      </c>
      <c r="D460" s="15">
        <v>5</v>
      </c>
      <c r="E460" s="15">
        <f t="shared" si="245"/>
        <v>0</v>
      </c>
      <c r="F460" s="15">
        <f t="shared" si="246"/>
        <v>0</v>
      </c>
      <c r="G460" s="15">
        <f t="shared" si="247"/>
        <v>1</v>
      </c>
      <c r="H460" s="15">
        <f t="shared" si="248"/>
        <v>0</v>
      </c>
      <c r="I460" s="15">
        <v>1</v>
      </c>
      <c r="J460" s="15">
        <v>60</v>
      </c>
      <c r="K460" s="15">
        <v>1</v>
      </c>
      <c r="L460" s="15">
        <f t="shared" si="249"/>
        <v>0</v>
      </c>
      <c r="M460" s="15">
        <f t="shared" si="250"/>
        <v>0</v>
      </c>
      <c r="N460" s="15">
        <f t="shared" si="251"/>
        <v>0</v>
      </c>
      <c r="O460" s="15">
        <f t="shared" si="252"/>
        <v>0</v>
      </c>
      <c r="P460" s="15">
        <f t="shared" si="253"/>
        <v>0</v>
      </c>
      <c r="Q460" s="15">
        <v>2</v>
      </c>
      <c r="R460" s="15">
        <v>4</v>
      </c>
      <c r="S460" s="15">
        <v>50</v>
      </c>
      <c r="T460" s="15">
        <v>0</v>
      </c>
      <c r="U460" s="15">
        <v>1</v>
      </c>
      <c r="V460" s="15">
        <v>0</v>
      </c>
      <c r="W460" s="15">
        <v>0</v>
      </c>
      <c r="X460" s="15">
        <v>1</v>
      </c>
      <c r="Y460" s="15">
        <v>1</v>
      </c>
      <c r="Z460" s="15">
        <v>1</v>
      </c>
      <c r="AA460" s="15">
        <f t="shared" si="242"/>
        <v>24</v>
      </c>
      <c r="AB460" s="193">
        <f t="shared" si="268"/>
        <v>450</v>
      </c>
      <c r="AC460" s="15">
        <v>1</v>
      </c>
      <c r="AD460" s="15">
        <v>1</v>
      </c>
      <c r="AE460" s="15">
        <v>24</v>
      </c>
      <c r="AF460" s="15">
        <v>10800</v>
      </c>
      <c r="AG460" s="15">
        <f t="shared" si="254"/>
        <v>10800</v>
      </c>
      <c r="AH460" s="15">
        <v>11</v>
      </c>
      <c r="AI460" s="27">
        <f t="shared" si="255"/>
        <v>450</v>
      </c>
      <c r="AM460" s="15">
        <f t="shared" si="256"/>
        <v>0</v>
      </c>
      <c r="AP460" s="15">
        <f t="shared" si="257"/>
        <v>10800</v>
      </c>
      <c r="AQ460" s="172">
        <f t="shared" si="243"/>
        <v>450</v>
      </c>
      <c r="AR460" s="27">
        <f t="shared" si="258"/>
        <v>1</v>
      </c>
      <c r="AS460" s="172">
        <f t="shared" si="259"/>
        <v>450</v>
      </c>
      <c r="AX460" s="15">
        <f t="shared" si="269"/>
        <v>0</v>
      </c>
      <c r="BI460" s="27">
        <f t="shared" si="260"/>
        <v>0</v>
      </c>
      <c r="BJ460" s="27">
        <f t="shared" si="261"/>
        <v>0</v>
      </c>
      <c r="BR460" s="27">
        <f t="shared" si="262"/>
        <v>0</v>
      </c>
      <c r="BS460" s="27">
        <f t="shared" si="263"/>
        <v>0</v>
      </c>
      <c r="BT460" s="15">
        <v>4.75</v>
      </c>
      <c r="BU460" s="15">
        <v>5</v>
      </c>
      <c r="BV460" s="15">
        <v>4</v>
      </c>
      <c r="BW460" s="15">
        <v>5</v>
      </c>
      <c r="BX460" s="15">
        <v>5</v>
      </c>
      <c r="BY460" s="15">
        <f t="shared" si="264"/>
        <v>4.75</v>
      </c>
      <c r="BZ460" s="15">
        <v>3</v>
      </c>
      <c r="CA460" s="15">
        <f t="shared" si="265"/>
        <v>1</v>
      </c>
      <c r="CB460" s="15">
        <v>4</v>
      </c>
      <c r="CC460" s="15">
        <f t="shared" si="266"/>
        <v>0</v>
      </c>
      <c r="CD460" s="15">
        <f t="shared" si="267"/>
        <v>1</v>
      </c>
      <c r="CE460" s="15">
        <v>2</v>
      </c>
      <c r="CF460" s="15">
        <v>2</v>
      </c>
      <c r="CG460" s="15">
        <v>2</v>
      </c>
      <c r="CH460" s="15">
        <v>3</v>
      </c>
      <c r="CI460" s="15">
        <v>1</v>
      </c>
      <c r="CJ460" s="15">
        <v>2</v>
      </c>
      <c r="CK460" s="15">
        <v>1</v>
      </c>
      <c r="CL460" s="15">
        <v>1</v>
      </c>
      <c r="CN460" s="15">
        <v>1</v>
      </c>
      <c r="CP460" s="15">
        <v>1</v>
      </c>
      <c r="CR460" s="15">
        <v>1</v>
      </c>
      <c r="CZ460" s="15">
        <v>1</v>
      </c>
      <c r="DA460" s="15">
        <v>2</v>
      </c>
      <c r="DB460" s="15">
        <v>2</v>
      </c>
      <c r="DC460" s="15">
        <v>2</v>
      </c>
      <c r="DD460" s="15">
        <v>3</v>
      </c>
      <c r="DE460" s="15">
        <v>2</v>
      </c>
      <c r="DL460" s="15">
        <v>3</v>
      </c>
      <c r="DM460" s="15">
        <v>3</v>
      </c>
      <c r="DN460" s="15">
        <v>3</v>
      </c>
      <c r="DO460" s="15">
        <v>3</v>
      </c>
      <c r="DP460" s="15">
        <v>3</v>
      </c>
      <c r="DQ460" s="15">
        <v>3</v>
      </c>
      <c r="DR460" s="27">
        <f t="shared" si="244"/>
        <v>3</v>
      </c>
      <c r="DS460" s="15">
        <f t="shared" si="270"/>
        <v>0</v>
      </c>
    </row>
    <row r="461" spans="1:123" x14ac:dyDescent="0.2">
      <c r="A461" s="15">
        <v>230</v>
      </c>
      <c r="B461" s="15">
        <v>825</v>
      </c>
      <c r="C461" s="15">
        <v>0</v>
      </c>
      <c r="D461" s="15">
        <v>5</v>
      </c>
      <c r="E461" s="15">
        <f t="shared" si="245"/>
        <v>0</v>
      </c>
      <c r="F461" s="15">
        <f t="shared" si="246"/>
        <v>0</v>
      </c>
      <c r="G461" s="15">
        <f t="shared" si="247"/>
        <v>1</v>
      </c>
      <c r="H461" s="15">
        <f t="shared" si="248"/>
        <v>0</v>
      </c>
      <c r="I461" s="15">
        <v>1</v>
      </c>
      <c r="J461" s="15">
        <v>60</v>
      </c>
      <c r="K461" s="15">
        <v>1</v>
      </c>
      <c r="L461" s="15">
        <f t="shared" si="249"/>
        <v>0</v>
      </c>
      <c r="M461" s="15">
        <f t="shared" si="250"/>
        <v>0</v>
      </c>
      <c r="N461" s="15">
        <f t="shared" si="251"/>
        <v>0</v>
      </c>
      <c r="O461" s="15">
        <f t="shared" si="252"/>
        <v>0</v>
      </c>
      <c r="P461" s="15">
        <f t="shared" si="253"/>
        <v>0</v>
      </c>
      <c r="Q461" s="15">
        <v>2</v>
      </c>
      <c r="R461" s="15">
        <v>4</v>
      </c>
      <c r="S461" s="15">
        <v>50</v>
      </c>
      <c r="T461" s="15">
        <v>0</v>
      </c>
      <c r="U461" s="15">
        <v>1</v>
      </c>
      <c r="V461" s="15">
        <v>0</v>
      </c>
      <c r="W461" s="15">
        <v>0</v>
      </c>
      <c r="X461" s="15">
        <v>1</v>
      </c>
      <c r="Y461" s="15">
        <v>0</v>
      </c>
      <c r="Z461" s="15">
        <v>1</v>
      </c>
      <c r="AA461" s="15">
        <f t="shared" si="242"/>
        <v>24</v>
      </c>
      <c r="AB461" s="193">
        <f t="shared" si="268"/>
        <v>450</v>
      </c>
      <c r="AC461" s="159">
        <v>1</v>
      </c>
      <c r="AD461" s="159">
        <v>1</v>
      </c>
      <c r="AE461" s="159">
        <v>24</v>
      </c>
      <c r="AF461" s="159">
        <v>10800</v>
      </c>
      <c r="AG461" s="159">
        <f t="shared" si="254"/>
        <v>10800</v>
      </c>
      <c r="AH461" s="159">
        <v>11</v>
      </c>
      <c r="AI461" s="171">
        <f t="shared" si="255"/>
        <v>450</v>
      </c>
      <c r="AM461" s="15">
        <f t="shared" si="256"/>
        <v>0</v>
      </c>
      <c r="AP461" s="15">
        <f t="shared" si="257"/>
        <v>10800</v>
      </c>
      <c r="AQ461" s="172">
        <f t="shared" si="243"/>
        <v>450</v>
      </c>
      <c r="AR461" s="27">
        <f t="shared" si="258"/>
        <v>1</v>
      </c>
      <c r="AS461" s="172">
        <f t="shared" si="259"/>
        <v>450</v>
      </c>
      <c r="AX461" s="15">
        <f t="shared" si="269"/>
        <v>0</v>
      </c>
      <c r="BI461" s="27">
        <f t="shared" si="260"/>
        <v>0</v>
      </c>
      <c r="BJ461" s="27">
        <f t="shared" si="261"/>
        <v>0</v>
      </c>
      <c r="BR461" s="27">
        <f t="shared" si="262"/>
        <v>0</v>
      </c>
      <c r="BS461" s="27">
        <f t="shared" si="263"/>
        <v>0</v>
      </c>
      <c r="BT461" s="15">
        <v>4.75</v>
      </c>
      <c r="BU461" s="15">
        <v>5</v>
      </c>
      <c r="BV461" s="15">
        <v>4</v>
      </c>
      <c r="BW461" s="15">
        <v>5</v>
      </c>
      <c r="BX461" s="15">
        <v>5</v>
      </c>
      <c r="BY461" s="15">
        <f t="shared" si="264"/>
        <v>4.75</v>
      </c>
      <c r="BZ461" s="15">
        <v>3</v>
      </c>
      <c r="CA461" s="15">
        <f t="shared" si="265"/>
        <v>1</v>
      </c>
      <c r="CB461" s="15">
        <v>4</v>
      </c>
      <c r="CC461" s="15">
        <f t="shared" si="266"/>
        <v>0</v>
      </c>
      <c r="CD461" s="15">
        <f t="shared" si="267"/>
        <v>1</v>
      </c>
      <c r="CE461" s="15">
        <v>2</v>
      </c>
      <c r="CF461" s="15">
        <v>2</v>
      </c>
      <c r="CG461" s="15">
        <v>2</v>
      </c>
      <c r="CH461" s="15">
        <v>3</v>
      </c>
      <c r="CI461" s="15">
        <v>1</v>
      </c>
      <c r="CJ461" s="15">
        <v>2</v>
      </c>
      <c r="CK461" s="15">
        <v>1</v>
      </c>
      <c r="CL461" s="15">
        <v>1</v>
      </c>
      <c r="CN461" s="15">
        <v>1</v>
      </c>
      <c r="CP461" s="15">
        <v>1</v>
      </c>
      <c r="CR461" s="15">
        <v>1</v>
      </c>
      <c r="CZ461" s="15">
        <v>1</v>
      </c>
      <c r="DA461" s="15">
        <v>2</v>
      </c>
      <c r="DB461" s="15">
        <v>2</v>
      </c>
      <c r="DC461" s="15">
        <v>2</v>
      </c>
      <c r="DD461" s="15">
        <v>3</v>
      </c>
      <c r="DE461" s="15">
        <v>2</v>
      </c>
      <c r="DL461" s="27">
        <v>3</v>
      </c>
      <c r="DM461" s="27">
        <v>3</v>
      </c>
      <c r="DN461" s="27">
        <v>3</v>
      </c>
      <c r="DO461" s="27">
        <v>3</v>
      </c>
      <c r="DP461" s="27">
        <v>3</v>
      </c>
      <c r="DQ461" s="27">
        <v>3</v>
      </c>
      <c r="DR461" s="27">
        <f t="shared" si="244"/>
        <v>3</v>
      </c>
      <c r="DS461" s="15">
        <f t="shared" si="270"/>
        <v>0</v>
      </c>
    </row>
    <row r="462" spans="1:123" x14ac:dyDescent="0.2">
      <c r="A462" s="15">
        <v>231</v>
      </c>
      <c r="B462" s="15">
        <v>826</v>
      </c>
      <c r="C462" s="15">
        <v>0</v>
      </c>
      <c r="D462" s="15">
        <v>5</v>
      </c>
      <c r="E462" s="15">
        <f t="shared" si="245"/>
        <v>0</v>
      </c>
      <c r="F462" s="15">
        <f t="shared" si="246"/>
        <v>0</v>
      </c>
      <c r="G462" s="15">
        <f t="shared" si="247"/>
        <v>1</v>
      </c>
      <c r="H462" s="15">
        <f t="shared" si="248"/>
        <v>0</v>
      </c>
      <c r="I462" s="15">
        <v>0</v>
      </c>
      <c r="J462" s="15">
        <v>48</v>
      </c>
      <c r="K462" s="15">
        <v>5</v>
      </c>
      <c r="L462" s="15">
        <f t="shared" si="249"/>
        <v>0</v>
      </c>
      <c r="M462" s="15">
        <f t="shared" si="250"/>
        <v>0</v>
      </c>
      <c r="N462" s="15">
        <f t="shared" si="251"/>
        <v>0</v>
      </c>
      <c r="O462" s="15">
        <f t="shared" si="252"/>
        <v>1</v>
      </c>
      <c r="P462" s="15">
        <f t="shared" si="253"/>
        <v>0</v>
      </c>
      <c r="Q462" s="15">
        <v>2</v>
      </c>
      <c r="R462" s="15">
        <v>4</v>
      </c>
      <c r="S462" s="15">
        <v>5</v>
      </c>
      <c r="T462" s="15">
        <v>0</v>
      </c>
      <c r="U462" s="15">
        <v>1</v>
      </c>
      <c r="V462" s="15">
        <v>0</v>
      </c>
      <c r="W462" s="15">
        <v>0</v>
      </c>
      <c r="X462" s="15">
        <v>1</v>
      </c>
      <c r="Y462" s="15">
        <v>1</v>
      </c>
      <c r="Z462" s="15">
        <v>1</v>
      </c>
      <c r="AA462" s="15">
        <f t="shared" si="242"/>
        <v>5</v>
      </c>
      <c r="AB462" s="193">
        <f t="shared" si="268"/>
        <v>200</v>
      </c>
      <c r="AC462" s="15">
        <v>7</v>
      </c>
      <c r="AD462" s="15">
        <v>1</v>
      </c>
      <c r="AE462" s="15">
        <v>5</v>
      </c>
      <c r="AF462" s="15">
        <v>1000</v>
      </c>
      <c r="AG462" s="15">
        <f t="shared" si="254"/>
        <v>1000</v>
      </c>
      <c r="AH462" s="15">
        <v>15</v>
      </c>
      <c r="AI462" s="27">
        <f t="shared" si="255"/>
        <v>200</v>
      </c>
      <c r="AM462" s="15">
        <f t="shared" si="256"/>
        <v>0</v>
      </c>
      <c r="AP462" s="15">
        <f t="shared" si="257"/>
        <v>1000</v>
      </c>
      <c r="AQ462" s="172">
        <f t="shared" si="243"/>
        <v>200</v>
      </c>
      <c r="AR462" s="27">
        <f t="shared" si="258"/>
        <v>1</v>
      </c>
      <c r="AS462" s="172">
        <f t="shared" si="259"/>
        <v>200</v>
      </c>
      <c r="AX462" s="15">
        <f t="shared" si="269"/>
        <v>0</v>
      </c>
      <c r="BI462" s="27">
        <f t="shared" si="260"/>
        <v>0</v>
      </c>
      <c r="BJ462" s="27">
        <f t="shared" si="261"/>
        <v>0</v>
      </c>
      <c r="BR462" s="27">
        <f t="shared" si="262"/>
        <v>0</v>
      </c>
      <c r="BS462" s="27">
        <f t="shared" si="263"/>
        <v>0</v>
      </c>
      <c r="BT462" s="15">
        <v>4</v>
      </c>
      <c r="BU462" s="15">
        <v>4</v>
      </c>
      <c r="BV462" s="15">
        <v>4</v>
      </c>
      <c r="BW462" s="15">
        <v>4</v>
      </c>
      <c r="BX462" s="15">
        <v>4</v>
      </c>
      <c r="BY462" s="15">
        <f t="shared" si="264"/>
        <v>4</v>
      </c>
      <c r="BZ462" s="15">
        <v>4</v>
      </c>
      <c r="CA462" s="15">
        <f t="shared" si="265"/>
        <v>0</v>
      </c>
      <c r="CB462" s="15">
        <v>5</v>
      </c>
      <c r="CC462" s="15" t="s">
        <v>1008</v>
      </c>
      <c r="CD462" s="15" t="s">
        <v>1008</v>
      </c>
      <c r="CE462" s="15" t="s">
        <v>1007</v>
      </c>
      <c r="CH462" s="15" t="s">
        <v>1007</v>
      </c>
      <c r="CK462" s="15" t="s">
        <v>1007</v>
      </c>
      <c r="CL462" s="15" t="s">
        <v>1007</v>
      </c>
      <c r="CN462" s="15" t="s">
        <v>1007</v>
      </c>
      <c r="CP462" s="15" t="s">
        <v>1007</v>
      </c>
      <c r="CR462" s="15" t="s">
        <v>1007</v>
      </c>
      <c r="CZ462" s="15">
        <v>1</v>
      </c>
      <c r="DA462" s="15">
        <v>2</v>
      </c>
      <c r="DB462" s="15">
        <v>2</v>
      </c>
      <c r="DC462" s="15">
        <v>2</v>
      </c>
      <c r="DD462" s="15">
        <v>3</v>
      </c>
      <c r="DE462" s="15">
        <v>2</v>
      </c>
      <c r="DL462" s="15">
        <v>3</v>
      </c>
      <c r="DM462" s="15">
        <v>3</v>
      </c>
      <c r="DN462" s="15">
        <v>3</v>
      </c>
      <c r="DO462" s="15">
        <v>3</v>
      </c>
      <c r="DP462" s="15">
        <v>3</v>
      </c>
      <c r="DQ462" s="15">
        <v>3</v>
      </c>
      <c r="DR462" s="27">
        <f t="shared" si="244"/>
        <v>3</v>
      </c>
      <c r="DS462" s="15">
        <f t="shared" si="270"/>
        <v>0</v>
      </c>
    </row>
    <row r="463" spans="1:123" x14ac:dyDescent="0.2">
      <c r="A463" s="15">
        <v>231</v>
      </c>
      <c r="B463" s="15">
        <v>826</v>
      </c>
      <c r="C463" s="15">
        <v>0</v>
      </c>
      <c r="D463" s="15">
        <v>5</v>
      </c>
      <c r="E463" s="15">
        <f t="shared" si="245"/>
        <v>0</v>
      </c>
      <c r="F463" s="15">
        <f t="shared" si="246"/>
        <v>0</v>
      </c>
      <c r="G463" s="15">
        <f t="shared" si="247"/>
        <v>1</v>
      </c>
      <c r="H463" s="15">
        <f t="shared" si="248"/>
        <v>0</v>
      </c>
      <c r="I463" s="15">
        <v>0</v>
      </c>
      <c r="J463" s="15">
        <v>48</v>
      </c>
      <c r="K463" s="15">
        <v>5</v>
      </c>
      <c r="L463" s="15">
        <f t="shared" si="249"/>
        <v>0</v>
      </c>
      <c r="M463" s="15">
        <f t="shared" si="250"/>
        <v>0</v>
      </c>
      <c r="N463" s="15">
        <f t="shared" si="251"/>
        <v>0</v>
      </c>
      <c r="O463" s="15">
        <f t="shared" si="252"/>
        <v>1</v>
      </c>
      <c r="P463" s="15">
        <f t="shared" si="253"/>
        <v>0</v>
      </c>
      <c r="Q463" s="15">
        <v>2</v>
      </c>
      <c r="R463" s="15">
        <v>4</v>
      </c>
      <c r="S463" s="15">
        <v>5</v>
      </c>
      <c r="T463" s="15">
        <v>0</v>
      </c>
      <c r="U463" s="15">
        <v>1</v>
      </c>
      <c r="V463" s="15">
        <v>0</v>
      </c>
      <c r="W463" s="15">
        <v>0</v>
      </c>
      <c r="X463" s="15">
        <v>1</v>
      </c>
      <c r="Y463" s="15">
        <v>0</v>
      </c>
      <c r="Z463" s="15">
        <v>1</v>
      </c>
      <c r="AA463" s="15">
        <f t="shared" si="242"/>
        <v>5</v>
      </c>
      <c r="AB463" s="193">
        <f t="shared" si="268"/>
        <v>200</v>
      </c>
      <c r="AC463" s="159">
        <v>7</v>
      </c>
      <c r="AD463" s="159">
        <v>1</v>
      </c>
      <c r="AE463" s="159">
        <v>5</v>
      </c>
      <c r="AF463" s="159">
        <v>1000</v>
      </c>
      <c r="AG463" s="159">
        <f t="shared" si="254"/>
        <v>1000</v>
      </c>
      <c r="AH463" s="159">
        <v>15</v>
      </c>
      <c r="AI463" s="171">
        <f t="shared" si="255"/>
        <v>200</v>
      </c>
      <c r="AM463" s="15">
        <f t="shared" si="256"/>
        <v>0</v>
      </c>
      <c r="AP463" s="15">
        <f t="shared" si="257"/>
        <v>1000</v>
      </c>
      <c r="AQ463" s="172">
        <f t="shared" si="243"/>
        <v>200</v>
      </c>
      <c r="AR463" s="27">
        <f t="shared" si="258"/>
        <v>1</v>
      </c>
      <c r="AS463" s="172">
        <f t="shared" si="259"/>
        <v>200</v>
      </c>
      <c r="AX463" s="15">
        <f t="shared" si="269"/>
        <v>0</v>
      </c>
      <c r="BI463" s="27">
        <f t="shared" si="260"/>
        <v>0</v>
      </c>
      <c r="BJ463" s="27">
        <f t="shared" si="261"/>
        <v>0</v>
      </c>
      <c r="BR463" s="27">
        <f t="shared" si="262"/>
        <v>0</v>
      </c>
      <c r="BS463" s="27">
        <f t="shared" si="263"/>
        <v>0</v>
      </c>
      <c r="BT463" s="15">
        <v>4</v>
      </c>
      <c r="BU463" s="15">
        <v>4</v>
      </c>
      <c r="BV463" s="15">
        <v>4</v>
      </c>
      <c r="BW463" s="15">
        <v>4</v>
      </c>
      <c r="BX463" s="15">
        <v>4</v>
      </c>
      <c r="BY463" s="15">
        <f t="shared" si="264"/>
        <v>4</v>
      </c>
      <c r="BZ463" s="15">
        <v>4</v>
      </c>
      <c r="CA463" s="15">
        <f t="shared" si="265"/>
        <v>0</v>
      </c>
      <c r="CB463" s="15">
        <v>5</v>
      </c>
      <c r="CC463" s="15" t="s">
        <v>1008</v>
      </c>
      <c r="CD463" s="15" t="s">
        <v>1008</v>
      </c>
      <c r="CE463" s="15" t="s">
        <v>1007</v>
      </c>
      <c r="CH463" s="15" t="s">
        <v>1007</v>
      </c>
      <c r="CK463" s="15" t="s">
        <v>1007</v>
      </c>
      <c r="CL463" s="15" t="s">
        <v>1007</v>
      </c>
      <c r="CN463" s="15" t="s">
        <v>1007</v>
      </c>
      <c r="CP463" s="15" t="s">
        <v>1007</v>
      </c>
      <c r="CR463" s="15" t="s">
        <v>1007</v>
      </c>
      <c r="CZ463" s="15">
        <v>1</v>
      </c>
      <c r="DA463" s="15">
        <v>2</v>
      </c>
      <c r="DB463" s="15">
        <v>2</v>
      </c>
      <c r="DC463" s="15">
        <v>2</v>
      </c>
      <c r="DD463" s="15">
        <v>3</v>
      </c>
      <c r="DE463" s="15">
        <v>2</v>
      </c>
      <c r="DL463" s="27">
        <v>3</v>
      </c>
      <c r="DM463" s="27">
        <v>3</v>
      </c>
      <c r="DN463" s="27">
        <v>3</v>
      </c>
      <c r="DO463" s="27">
        <v>3</v>
      </c>
      <c r="DP463" s="27">
        <v>3</v>
      </c>
      <c r="DQ463" s="27">
        <v>3</v>
      </c>
      <c r="DR463" s="27">
        <f t="shared" si="244"/>
        <v>3</v>
      </c>
      <c r="DS463" s="15">
        <f t="shared" si="270"/>
        <v>0</v>
      </c>
    </row>
    <row r="464" spans="1:123" x14ac:dyDescent="0.2">
      <c r="A464" s="15">
        <v>232</v>
      </c>
      <c r="B464" s="15">
        <v>827</v>
      </c>
      <c r="C464" s="15">
        <v>0</v>
      </c>
      <c r="D464" s="15">
        <v>1</v>
      </c>
      <c r="E464" s="15">
        <f t="shared" si="245"/>
        <v>0</v>
      </c>
      <c r="F464" s="15">
        <f t="shared" si="246"/>
        <v>0</v>
      </c>
      <c r="G464" s="15">
        <f t="shared" si="247"/>
        <v>0</v>
      </c>
      <c r="H464" s="15">
        <f t="shared" si="248"/>
        <v>0</v>
      </c>
      <c r="I464" s="15">
        <v>0</v>
      </c>
      <c r="J464" s="15">
        <v>56</v>
      </c>
      <c r="K464" s="15">
        <v>4</v>
      </c>
      <c r="L464" s="15">
        <f t="shared" si="249"/>
        <v>0</v>
      </c>
      <c r="M464" s="15">
        <f t="shared" si="250"/>
        <v>0</v>
      </c>
      <c r="N464" s="15">
        <f t="shared" si="251"/>
        <v>1</v>
      </c>
      <c r="O464" s="15">
        <f t="shared" si="252"/>
        <v>0</v>
      </c>
      <c r="P464" s="15">
        <f t="shared" si="253"/>
        <v>0</v>
      </c>
      <c r="Q464" s="15">
        <v>2</v>
      </c>
      <c r="R464" s="15">
        <v>5</v>
      </c>
      <c r="S464" s="15">
        <v>30</v>
      </c>
      <c r="T464" s="15">
        <v>0</v>
      </c>
      <c r="U464" s="15">
        <v>0</v>
      </c>
      <c r="V464" s="15">
        <v>0</v>
      </c>
      <c r="W464" s="15">
        <v>0</v>
      </c>
      <c r="X464" s="15">
        <v>1</v>
      </c>
      <c r="Y464" s="15">
        <v>1</v>
      </c>
      <c r="Z464" s="15">
        <v>1</v>
      </c>
      <c r="AA464" s="15">
        <f t="shared" si="242"/>
        <v>8</v>
      </c>
      <c r="AB464" s="193">
        <f t="shared" si="268"/>
        <v>1875</v>
      </c>
      <c r="AC464" s="15">
        <v>4</v>
      </c>
      <c r="AD464" s="15">
        <v>1</v>
      </c>
      <c r="AE464" s="15">
        <v>8</v>
      </c>
      <c r="AF464" s="15">
        <v>15000</v>
      </c>
      <c r="AG464" s="15">
        <f t="shared" si="254"/>
        <v>15000</v>
      </c>
      <c r="AH464" s="15">
        <v>3</v>
      </c>
      <c r="AI464" s="27">
        <f t="shared" si="255"/>
        <v>1875</v>
      </c>
      <c r="AM464" s="15">
        <f t="shared" si="256"/>
        <v>0</v>
      </c>
      <c r="AP464" s="15">
        <f t="shared" si="257"/>
        <v>15000</v>
      </c>
      <c r="AQ464" s="172">
        <f t="shared" si="243"/>
        <v>1875</v>
      </c>
      <c r="AR464" s="27">
        <f t="shared" si="258"/>
        <v>1</v>
      </c>
      <c r="AS464" s="172">
        <f t="shared" si="259"/>
        <v>1875</v>
      </c>
      <c r="AX464" s="15">
        <f t="shared" si="269"/>
        <v>0</v>
      </c>
      <c r="BI464" s="27">
        <f t="shared" si="260"/>
        <v>0</v>
      </c>
      <c r="BJ464" s="27">
        <f t="shared" si="261"/>
        <v>0</v>
      </c>
      <c r="BR464" s="27">
        <f t="shared" si="262"/>
        <v>0</v>
      </c>
      <c r="BS464" s="27">
        <f t="shared" si="263"/>
        <v>0</v>
      </c>
      <c r="BT464" s="15">
        <v>4</v>
      </c>
      <c r="BU464" s="15">
        <v>4</v>
      </c>
      <c r="BV464" s="15">
        <v>3</v>
      </c>
      <c r="BW464" s="15">
        <v>4</v>
      </c>
      <c r="BX464" s="15">
        <v>4</v>
      </c>
      <c r="BY464" s="15">
        <f t="shared" si="264"/>
        <v>3.8</v>
      </c>
      <c r="BZ464" s="15">
        <v>3</v>
      </c>
      <c r="CA464" s="15">
        <f t="shared" si="265"/>
        <v>0</v>
      </c>
      <c r="CB464" s="15">
        <v>5</v>
      </c>
      <c r="CC464" s="15" t="s">
        <v>1008</v>
      </c>
      <c r="CD464" s="15" t="s">
        <v>1008</v>
      </c>
      <c r="CE464" s="15" t="s">
        <v>1007</v>
      </c>
      <c r="CH464" s="15" t="s">
        <v>1007</v>
      </c>
      <c r="CK464" s="15" t="s">
        <v>1007</v>
      </c>
      <c r="CL464" s="15" t="s">
        <v>1007</v>
      </c>
      <c r="CN464" s="15" t="s">
        <v>1007</v>
      </c>
      <c r="CP464" s="15" t="s">
        <v>1007</v>
      </c>
      <c r="CR464" s="15" t="s">
        <v>1007</v>
      </c>
      <c r="CZ464" s="15">
        <v>3</v>
      </c>
      <c r="DA464" s="15">
        <v>2</v>
      </c>
      <c r="DB464" s="15">
        <v>1</v>
      </c>
      <c r="DC464" s="15">
        <v>2</v>
      </c>
      <c r="DD464" s="15">
        <v>2</v>
      </c>
      <c r="DE464" s="15">
        <v>2</v>
      </c>
      <c r="DL464" s="15">
        <v>3</v>
      </c>
      <c r="DM464" s="15">
        <v>3</v>
      </c>
      <c r="DN464" s="15">
        <v>3</v>
      </c>
      <c r="DO464" s="15">
        <v>3</v>
      </c>
      <c r="DP464" s="15">
        <v>3</v>
      </c>
      <c r="DQ464" s="15">
        <v>3</v>
      </c>
      <c r="DR464" s="27">
        <f t="shared" si="244"/>
        <v>3</v>
      </c>
      <c r="DS464" s="15">
        <f t="shared" si="270"/>
        <v>0</v>
      </c>
    </row>
    <row r="465" spans="1:123" x14ac:dyDescent="0.2">
      <c r="A465" s="15">
        <v>232</v>
      </c>
      <c r="B465" s="15">
        <v>827</v>
      </c>
      <c r="C465" s="15">
        <v>0</v>
      </c>
      <c r="D465" s="15">
        <v>1</v>
      </c>
      <c r="E465" s="15">
        <f t="shared" si="245"/>
        <v>0</v>
      </c>
      <c r="F465" s="15">
        <f t="shared" si="246"/>
        <v>0</v>
      </c>
      <c r="G465" s="15">
        <f t="shared" si="247"/>
        <v>0</v>
      </c>
      <c r="H465" s="15">
        <f t="shared" si="248"/>
        <v>0</v>
      </c>
      <c r="I465" s="15">
        <v>0</v>
      </c>
      <c r="J465" s="15">
        <v>56</v>
      </c>
      <c r="K465" s="15">
        <v>4</v>
      </c>
      <c r="L465" s="15">
        <f t="shared" si="249"/>
        <v>0</v>
      </c>
      <c r="M465" s="15">
        <f t="shared" si="250"/>
        <v>0</v>
      </c>
      <c r="N465" s="15">
        <f t="shared" si="251"/>
        <v>1</v>
      </c>
      <c r="O465" s="15">
        <f t="shared" si="252"/>
        <v>0</v>
      </c>
      <c r="P465" s="15">
        <f t="shared" si="253"/>
        <v>0</v>
      </c>
      <c r="Q465" s="15">
        <v>2</v>
      </c>
      <c r="R465" s="15">
        <v>5</v>
      </c>
      <c r="S465" s="15">
        <v>30</v>
      </c>
      <c r="T465" s="15">
        <v>0</v>
      </c>
      <c r="U465" s="15">
        <v>0</v>
      </c>
      <c r="V465" s="15">
        <v>0</v>
      </c>
      <c r="W465" s="15">
        <v>0</v>
      </c>
      <c r="X465" s="15">
        <v>1</v>
      </c>
      <c r="Y465" s="15">
        <v>0</v>
      </c>
      <c r="Z465" s="15">
        <v>1</v>
      </c>
      <c r="AA465" s="15">
        <f t="shared" si="242"/>
        <v>8</v>
      </c>
      <c r="AB465" s="193">
        <f t="shared" si="268"/>
        <v>1875</v>
      </c>
      <c r="AC465" s="159">
        <v>4</v>
      </c>
      <c r="AD465" s="159">
        <v>1</v>
      </c>
      <c r="AE465" s="159">
        <v>8</v>
      </c>
      <c r="AF465" s="159">
        <v>15000</v>
      </c>
      <c r="AG465" s="159">
        <f t="shared" si="254"/>
        <v>15000</v>
      </c>
      <c r="AH465" s="159">
        <v>2.8</v>
      </c>
      <c r="AI465" s="171">
        <f t="shared" si="255"/>
        <v>1875</v>
      </c>
      <c r="AM465" s="15">
        <f t="shared" si="256"/>
        <v>0</v>
      </c>
      <c r="AP465" s="15">
        <f t="shared" si="257"/>
        <v>15000</v>
      </c>
      <c r="AQ465" s="172">
        <f t="shared" si="243"/>
        <v>1875</v>
      </c>
      <c r="AR465" s="27">
        <f t="shared" si="258"/>
        <v>1</v>
      </c>
      <c r="AS465" s="172">
        <f t="shared" si="259"/>
        <v>1875</v>
      </c>
      <c r="AX465" s="15">
        <f t="shared" si="269"/>
        <v>0</v>
      </c>
      <c r="BI465" s="27">
        <f t="shared" si="260"/>
        <v>0</v>
      </c>
      <c r="BJ465" s="27">
        <f t="shared" si="261"/>
        <v>0</v>
      </c>
      <c r="BR465" s="27">
        <f t="shared" si="262"/>
        <v>0</v>
      </c>
      <c r="BS465" s="27">
        <f t="shared" si="263"/>
        <v>0</v>
      </c>
      <c r="BT465" s="15">
        <v>4</v>
      </c>
      <c r="BU465" s="15">
        <v>4</v>
      </c>
      <c r="BV465" s="15">
        <v>3</v>
      </c>
      <c r="BW465" s="15">
        <v>4</v>
      </c>
      <c r="BX465" s="15">
        <v>4</v>
      </c>
      <c r="BY465" s="15">
        <f t="shared" si="264"/>
        <v>3.8</v>
      </c>
      <c r="BZ465" s="15">
        <v>3</v>
      </c>
      <c r="CA465" s="15">
        <f t="shared" si="265"/>
        <v>0</v>
      </c>
      <c r="CB465" s="15">
        <v>5</v>
      </c>
      <c r="CC465" s="15" t="s">
        <v>1008</v>
      </c>
      <c r="CD465" s="15" t="s">
        <v>1008</v>
      </c>
      <c r="CE465" s="15" t="s">
        <v>1007</v>
      </c>
      <c r="CH465" s="15" t="s">
        <v>1007</v>
      </c>
      <c r="CK465" s="15" t="s">
        <v>1007</v>
      </c>
      <c r="CL465" s="15" t="s">
        <v>1007</v>
      </c>
      <c r="CN465" s="15" t="s">
        <v>1007</v>
      </c>
      <c r="CP465" s="15" t="s">
        <v>1007</v>
      </c>
      <c r="CR465" s="15" t="s">
        <v>1007</v>
      </c>
      <c r="CZ465" s="15">
        <v>3</v>
      </c>
      <c r="DA465" s="15">
        <v>2</v>
      </c>
      <c r="DB465" s="15">
        <v>1</v>
      </c>
      <c r="DC465" s="15">
        <v>2</v>
      </c>
      <c r="DD465" s="15">
        <v>2</v>
      </c>
      <c r="DE465" s="15">
        <v>2</v>
      </c>
      <c r="DL465" s="27">
        <v>3</v>
      </c>
      <c r="DM465" s="27">
        <v>3</v>
      </c>
      <c r="DN465" s="27">
        <v>3</v>
      </c>
      <c r="DO465" s="27">
        <v>3</v>
      </c>
      <c r="DP465" s="27">
        <v>3</v>
      </c>
      <c r="DQ465" s="27">
        <v>3</v>
      </c>
      <c r="DR465" s="27">
        <f t="shared" si="244"/>
        <v>3</v>
      </c>
      <c r="DS465" s="15">
        <f t="shared" si="270"/>
        <v>0</v>
      </c>
    </row>
    <row r="466" spans="1:123" x14ac:dyDescent="0.2">
      <c r="A466" s="15">
        <v>233</v>
      </c>
      <c r="B466" s="15">
        <v>828</v>
      </c>
      <c r="C466" s="15">
        <v>0</v>
      </c>
      <c r="D466" s="15">
        <v>1</v>
      </c>
      <c r="E466" s="15">
        <f t="shared" si="245"/>
        <v>0</v>
      </c>
      <c r="F466" s="15">
        <f t="shared" si="246"/>
        <v>0</v>
      </c>
      <c r="G466" s="15">
        <f t="shared" si="247"/>
        <v>0</v>
      </c>
      <c r="H466" s="15">
        <f t="shared" si="248"/>
        <v>0</v>
      </c>
      <c r="I466" s="15">
        <v>1</v>
      </c>
      <c r="J466" s="15">
        <v>61</v>
      </c>
      <c r="K466" s="15">
        <v>3</v>
      </c>
      <c r="L466" s="15">
        <f t="shared" si="249"/>
        <v>0</v>
      </c>
      <c r="M466" s="15">
        <f t="shared" si="250"/>
        <v>1</v>
      </c>
      <c r="N466" s="15">
        <f t="shared" si="251"/>
        <v>0</v>
      </c>
      <c r="O466" s="15">
        <f t="shared" si="252"/>
        <v>0</v>
      </c>
      <c r="P466" s="15">
        <f t="shared" si="253"/>
        <v>0</v>
      </c>
      <c r="Q466" s="15">
        <v>2</v>
      </c>
      <c r="R466" s="15">
        <v>6</v>
      </c>
      <c r="S466" s="15">
        <v>40</v>
      </c>
      <c r="T466" s="15">
        <v>1</v>
      </c>
      <c r="U466" s="15">
        <v>1</v>
      </c>
      <c r="V466" s="15">
        <v>0</v>
      </c>
      <c r="W466" s="15">
        <v>0</v>
      </c>
      <c r="X466" s="15">
        <v>1</v>
      </c>
      <c r="Y466" s="15">
        <v>1</v>
      </c>
      <c r="Z466" s="15">
        <v>0</v>
      </c>
      <c r="AA466" s="15">
        <f t="shared" si="242"/>
        <v>46</v>
      </c>
      <c r="AB466" s="193">
        <f t="shared" si="268"/>
        <v>1108.695652173913</v>
      </c>
      <c r="AC466" s="15">
        <v>4</v>
      </c>
      <c r="AD466" s="15">
        <v>1</v>
      </c>
      <c r="AE466" s="15">
        <v>23</v>
      </c>
      <c r="AF466" s="15">
        <v>25000</v>
      </c>
      <c r="AG466" s="15">
        <f t="shared" si="254"/>
        <v>25000</v>
      </c>
      <c r="AH466" s="15">
        <v>3</v>
      </c>
      <c r="AI466" s="27">
        <f t="shared" si="255"/>
        <v>1086.9565217391305</v>
      </c>
      <c r="AM466" s="15">
        <f t="shared" si="256"/>
        <v>0</v>
      </c>
      <c r="AP466" s="15">
        <f t="shared" si="257"/>
        <v>25000</v>
      </c>
      <c r="AQ466" s="172">
        <f t="shared" si="243"/>
        <v>1086.9565217391305</v>
      </c>
      <c r="AR466" s="27">
        <f t="shared" si="258"/>
        <v>0.5</v>
      </c>
      <c r="AS466" s="172">
        <f t="shared" si="259"/>
        <v>543.47826086956525</v>
      </c>
      <c r="AT466" s="15">
        <v>4</v>
      </c>
      <c r="AU466" s="15">
        <v>1</v>
      </c>
      <c r="AV466" s="15">
        <v>23</v>
      </c>
      <c r="AW466" s="15">
        <v>26000</v>
      </c>
      <c r="AX466" s="15">
        <f t="shared" si="269"/>
        <v>26000</v>
      </c>
      <c r="AY466" s="15">
        <v>2.5</v>
      </c>
      <c r="AZ466" s="15">
        <v>1130.4347826086957</v>
      </c>
      <c r="BG466" s="15">
        <f t="shared" si="271"/>
        <v>26000</v>
      </c>
      <c r="BH466" s="15">
        <f t="shared" si="272"/>
        <v>1130.4347826086957</v>
      </c>
      <c r="BI466" s="27">
        <f t="shared" si="260"/>
        <v>0.5</v>
      </c>
      <c r="BJ466" s="27">
        <f t="shared" si="261"/>
        <v>565.21739130434787</v>
      </c>
      <c r="BR466" s="27">
        <f t="shared" si="262"/>
        <v>0</v>
      </c>
      <c r="BS466" s="27">
        <f t="shared" si="263"/>
        <v>0</v>
      </c>
      <c r="BT466" s="15">
        <v>3.75</v>
      </c>
      <c r="BU466" s="15">
        <v>3</v>
      </c>
      <c r="BV466" s="15">
        <v>4</v>
      </c>
      <c r="BW466" s="15">
        <v>4</v>
      </c>
      <c r="BX466" s="15">
        <v>3</v>
      </c>
      <c r="BY466" s="15">
        <f t="shared" si="264"/>
        <v>3.55</v>
      </c>
      <c r="BZ466" s="15">
        <v>3</v>
      </c>
      <c r="CA466" s="15">
        <f t="shared" si="265"/>
        <v>0</v>
      </c>
      <c r="CB466" s="15">
        <v>5</v>
      </c>
      <c r="CC466" s="15" t="s">
        <v>1008</v>
      </c>
      <c r="CD466" s="15" t="s">
        <v>1008</v>
      </c>
      <c r="CE466" s="15" t="s">
        <v>1007</v>
      </c>
      <c r="CH466" s="15" t="s">
        <v>1007</v>
      </c>
      <c r="CK466" s="15" t="s">
        <v>1007</v>
      </c>
      <c r="CL466" s="15" t="s">
        <v>1007</v>
      </c>
      <c r="CN466" s="15" t="s">
        <v>1007</v>
      </c>
      <c r="CP466" s="15" t="s">
        <v>1007</v>
      </c>
      <c r="CR466" s="15" t="s">
        <v>1007</v>
      </c>
      <c r="CZ466" s="15">
        <v>3</v>
      </c>
      <c r="DA466" s="15">
        <v>3</v>
      </c>
      <c r="DB466" s="15">
        <v>2</v>
      </c>
      <c r="DC466" s="15">
        <v>3</v>
      </c>
      <c r="DD466" s="15">
        <v>1</v>
      </c>
      <c r="DE466" s="15">
        <v>3</v>
      </c>
      <c r="DL466" s="15">
        <v>3</v>
      </c>
      <c r="DM466" s="15">
        <v>3</v>
      </c>
      <c r="DN466" s="15">
        <v>3</v>
      </c>
      <c r="DO466" s="15">
        <v>3</v>
      </c>
      <c r="DP466" s="15">
        <v>3</v>
      </c>
      <c r="DQ466" s="15">
        <v>3</v>
      </c>
      <c r="DR466" s="27">
        <f t="shared" si="244"/>
        <v>3</v>
      </c>
      <c r="DS466" s="15">
        <f t="shared" si="270"/>
        <v>0</v>
      </c>
    </row>
    <row r="467" spans="1:123" x14ac:dyDescent="0.2">
      <c r="A467" s="15">
        <v>233</v>
      </c>
      <c r="B467" s="15">
        <v>828</v>
      </c>
      <c r="C467" s="15">
        <v>0</v>
      </c>
      <c r="D467" s="15">
        <v>1</v>
      </c>
      <c r="E467" s="15">
        <f t="shared" si="245"/>
        <v>0</v>
      </c>
      <c r="F467" s="15">
        <f t="shared" si="246"/>
        <v>0</v>
      </c>
      <c r="G467" s="15">
        <f t="shared" si="247"/>
        <v>0</v>
      </c>
      <c r="H467" s="15">
        <f t="shared" si="248"/>
        <v>0</v>
      </c>
      <c r="I467" s="15">
        <v>1</v>
      </c>
      <c r="J467" s="15">
        <v>61</v>
      </c>
      <c r="K467" s="15">
        <v>3</v>
      </c>
      <c r="L467" s="15">
        <f t="shared" si="249"/>
        <v>0</v>
      </c>
      <c r="M467" s="15">
        <f t="shared" si="250"/>
        <v>1</v>
      </c>
      <c r="N467" s="15">
        <f t="shared" si="251"/>
        <v>0</v>
      </c>
      <c r="O467" s="15">
        <f t="shared" si="252"/>
        <v>0</v>
      </c>
      <c r="P467" s="15">
        <f t="shared" si="253"/>
        <v>0</v>
      </c>
      <c r="Q467" s="15">
        <v>2</v>
      </c>
      <c r="R467" s="15">
        <v>6</v>
      </c>
      <c r="S467" s="15">
        <v>40</v>
      </c>
      <c r="T467" s="15">
        <v>1</v>
      </c>
      <c r="U467" s="15">
        <v>1</v>
      </c>
      <c r="V467" s="15">
        <v>0</v>
      </c>
      <c r="W467" s="15">
        <v>0</v>
      </c>
      <c r="X467" s="15">
        <v>1</v>
      </c>
      <c r="Y467" s="15">
        <v>0</v>
      </c>
      <c r="Z467" s="15">
        <v>1</v>
      </c>
      <c r="AA467" s="15">
        <f t="shared" si="242"/>
        <v>23</v>
      </c>
      <c r="AB467" s="193">
        <f t="shared" si="268"/>
        <v>1130.4347826086957</v>
      </c>
      <c r="AC467" s="159">
        <v>4</v>
      </c>
      <c r="AD467" s="159">
        <v>1</v>
      </c>
      <c r="AE467" s="159">
        <v>23</v>
      </c>
      <c r="AF467" s="159">
        <v>26000</v>
      </c>
      <c r="AG467" s="159">
        <f t="shared" si="254"/>
        <v>26000</v>
      </c>
      <c r="AH467" s="159">
        <v>2.5</v>
      </c>
      <c r="AI467" s="171">
        <f t="shared" si="255"/>
        <v>1130.4347826086957</v>
      </c>
      <c r="AM467" s="15">
        <f t="shared" si="256"/>
        <v>0</v>
      </c>
      <c r="AP467" s="15">
        <f t="shared" si="257"/>
        <v>26000</v>
      </c>
      <c r="AQ467" s="172">
        <f t="shared" si="243"/>
        <v>1130.4347826086957</v>
      </c>
      <c r="AR467" s="27">
        <f t="shared" si="258"/>
        <v>1</v>
      </c>
      <c r="AS467" s="172">
        <f t="shared" si="259"/>
        <v>1130.4347826086957</v>
      </c>
      <c r="AX467" s="15">
        <f t="shared" si="269"/>
        <v>0</v>
      </c>
      <c r="BI467" s="27">
        <f t="shared" si="260"/>
        <v>0</v>
      </c>
      <c r="BJ467" s="27">
        <f t="shared" si="261"/>
        <v>0</v>
      </c>
      <c r="BR467" s="27">
        <f t="shared" si="262"/>
        <v>0</v>
      </c>
      <c r="BS467" s="27">
        <f t="shared" si="263"/>
        <v>0</v>
      </c>
      <c r="BT467" s="15">
        <v>3.75</v>
      </c>
      <c r="BU467" s="15">
        <v>3</v>
      </c>
      <c r="BV467" s="15">
        <v>4</v>
      </c>
      <c r="BW467" s="15">
        <v>4</v>
      </c>
      <c r="BX467" s="15">
        <v>3</v>
      </c>
      <c r="BY467" s="15">
        <f t="shared" si="264"/>
        <v>3.55</v>
      </c>
      <c r="BZ467" s="15">
        <v>3</v>
      </c>
      <c r="CA467" s="15">
        <f t="shared" si="265"/>
        <v>0</v>
      </c>
      <c r="CB467" s="15">
        <v>5</v>
      </c>
      <c r="CC467" s="15" t="s">
        <v>1008</v>
      </c>
      <c r="CD467" s="15" t="s">
        <v>1008</v>
      </c>
      <c r="CE467" s="15" t="s">
        <v>1007</v>
      </c>
      <c r="CH467" s="15" t="s">
        <v>1007</v>
      </c>
      <c r="CK467" s="15" t="s">
        <v>1007</v>
      </c>
      <c r="CL467" s="15" t="s">
        <v>1007</v>
      </c>
      <c r="CN467" s="15" t="s">
        <v>1007</v>
      </c>
      <c r="CP467" s="15" t="s">
        <v>1007</v>
      </c>
      <c r="CR467" s="15" t="s">
        <v>1007</v>
      </c>
      <c r="CZ467" s="15">
        <v>3</v>
      </c>
      <c r="DA467" s="15">
        <v>3</v>
      </c>
      <c r="DB467" s="15">
        <v>2</v>
      </c>
      <c r="DC467" s="15">
        <v>3</v>
      </c>
      <c r="DD467" s="15">
        <v>1</v>
      </c>
      <c r="DE467" s="15">
        <v>3</v>
      </c>
      <c r="DL467" s="27">
        <v>3</v>
      </c>
      <c r="DM467" s="27">
        <v>3</v>
      </c>
      <c r="DN467" s="27">
        <v>3</v>
      </c>
      <c r="DO467" s="27">
        <v>3</v>
      </c>
      <c r="DP467" s="27">
        <v>3</v>
      </c>
      <c r="DQ467" s="27">
        <v>3</v>
      </c>
      <c r="DR467" s="27">
        <f t="shared" si="244"/>
        <v>3</v>
      </c>
      <c r="DS467" s="15">
        <f t="shared" si="270"/>
        <v>0</v>
      </c>
    </row>
    <row r="468" spans="1:123" x14ac:dyDescent="0.2">
      <c r="A468" s="15">
        <v>234</v>
      </c>
      <c r="B468" s="15">
        <v>829</v>
      </c>
      <c r="C468" s="15">
        <v>0</v>
      </c>
      <c r="D468" s="15">
        <v>1</v>
      </c>
      <c r="E468" s="15">
        <f t="shared" si="245"/>
        <v>0</v>
      </c>
      <c r="F468" s="15">
        <f t="shared" si="246"/>
        <v>0</v>
      </c>
      <c r="G468" s="15">
        <f t="shared" si="247"/>
        <v>0</v>
      </c>
      <c r="H468" s="15">
        <f t="shared" si="248"/>
        <v>0</v>
      </c>
      <c r="I468" s="15">
        <v>0</v>
      </c>
      <c r="J468" s="15">
        <v>58</v>
      </c>
      <c r="K468" s="15">
        <v>3</v>
      </c>
      <c r="L468" s="15">
        <f t="shared" si="249"/>
        <v>0</v>
      </c>
      <c r="M468" s="15">
        <f t="shared" si="250"/>
        <v>1</v>
      </c>
      <c r="N468" s="15">
        <f t="shared" si="251"/>
        <v>0</v>
      </c>
      <c r="O468" s="15">
        <f t="shared" si="252"/>
        <v>0</v>
      </c>
      <c r="P468" s="15">
        <f t="shared" si="253"/>
        <v>0</v>
      </c>
      <c r="Q468" s="15">
        <v>2</v>
      </c>
      <c r="R468" s="15">
        <v>5</v>
      </c>
      <c r="S468" s="15">
        <v>35</v>
      </c>
      <c r="T468" s="15">
        <v>1</v>
      </c>
      <c r="U468" s="15">
        <v>1</v>
      </c>
      <c r="V468" s="15">
        <v>0</v>
      </c>
      <c r="W468" s="15">
        <v>0</v>
      </c>
      <c r="X468" s="15">
        <v>1</v>
      </c>
      <c r="Y468" s="15">
        <v>1</v>
      </c>
      <c r="Z468" s="15">
        <v>0</v>
      </c>
      <c r="AA468" s="15">
        <f t="shared" si="242"/>
        <v>20</v>
      </c>
      <c r="AB468" s="193">
        <f t="shared" si="268"/>
        <v>1150</v>
      </c>
      <c r="AC468" s="15">
        <v>4</v>
      </c>
      <c r="AD468" s="15">
        <v>1</v>
      </c>
      <c r="AE468" s="15">
        <v>10</v>
      </c>
      <c r="AF468" s="15">
        <v>10000</v>
      </c>
      <c r="AG468" s="15">
        <f t="shared" si="254"/>
        <v>10000</v>
      </c>
      <c r="AH468" s="15">
        <v>4</v>
      </c>
      <c r="AI468" s="27">
        <f t="shared" si="255"/>
        <v>1000</v>
      </c>
      <c r="AM468" s="15">
        <f t="shared" si="256"/>
        <v>0</v>
      </c>
      <c r="AP468" s="15">
        <f t="shared" si="257"/>
        <v>10000</v>
      </c>
      <c r="AQ468" s="172">
        <f t="shared" si="243"/>
        <v>1000</v>
      </c>
      <c r="AR468" s="27">
        <f t="shared" si="258"/>
        <v>0.5</v>
      </c>
      <c r="AS468" s="172">
        <f t="shared" si="259"/>
        <v>500</v>
      </c>
      <c r="AT468" s="15">
        <v>4</v>
      </c>
      <c r="AU468" s="15">
        <v>1</v>
      </c>
      <c r="AV468" s="15">
        <v>10</v>
      </c>
      <c r="AW468" s="15">
        <v>13000</v>
      </c>
      <c r="AX468" s="15">
        <f t="shared" si="269"/>
        <v>13000</v>
      </c>
      <c r="AY468" s="15">
        <v>3</v>
      </c>
      <c r="AZ468" s="15">
        <v>1300</v>
      </c>
      <c r="BG468" s="15">
        <f t="shared" si="271"/>
        <v>13000</v>
      </c>
      <c r="BH468" s="15">
        <f t="shared" si="272"/>
        <v>1300</v>
      </c>
      <c r="BI468" s="27">
        <f t="shared" si="260"/>
        <v>0.5</v>
      </c>
      <c r="BJ468" s="27">
        <f t="shared" si="261"/>
        <v>650</v>
      </c>
      <c r="BR468" s="27">
        <f t="shared" si="262"/>
        <v>0</v>
      </c>
      <c r="BS468" s="27">
        <f t="shared" si="263"/>
        <v>0</v>
      </c>
      <c r="BT468" s="15">
        <v>4</v>
      </c>
      <c r="BU468" s="15">
        <v>4</v>
      </c>
      <c r="BV468" s="15">
        <v>4</v>
      </c>
      <c r="BW468" s="15">
        <v>4</v>
      </c>
      <c r="BX468" s="15">
        <v>4</v>
      </c>
      <c r="BY468" s="15">
        <f t="shared" si="264"/>
        <v>4</v>
      </c>
      <c r="BZ468" s="15">
        <v>4</v>
      </c>
      <c r="CA468" s="15">
        <f t="shared" si="265"/>
        <v>0</v>
      </c>
      <c r="CB468" s="15">
        <v>5</v>
      </c>
      <c r="CC468" s="15" t="s">
        <v>1008</v>
      </c>
      <c r="CD468" s="15" t="s">
        <v>1008</v>
      </c>
      <c r="CE468" s="15" t="s">
        <v>1007</v>
      </c>
      <c r="CH468" s="15" t="s">
        <v>1007</v>
      </c>
      <c r="CK468" s="15" t="s">
        <v>1007</v>
      </c>
      <c r="CL468" s="15" t="s">
        <v>1007</v>
      </c>
      <c r="CN468" s="15" t="s">
        <v>1007</v>
      </c>
      <c r="CP468" s="15" t="s">
        <v>1007</v>
      </c>
      <c r="CR468" s="15" t="s">
        <v>1007</v>
      </c>
      <c r="CZ468" s="15">
        <v>1</v>
      </c>
      <c r="DA468" s="15">
        <v>2</v>
      </c>
      <c r="DB468" s="15">
        <v>2</v>
      </c>
      <c r="DC468" s="15">
        <v>2</v>
      </c>
      <c r="DD468" s="15">
        <v>3</v>
      </c>
      <c r="DE468" s="15">
        <v>2</v>
      </c>
      <c r="DL468" s="15">
        <v>3</v>
      </c>
      <c r="DM468" s="15">
        <v>3</v>
      </c>
      <c r="DN468" s="15">
        <v>3</v>
      </c>
      <c r="DO468" s="15">
        <v>3</v>
      </c>
      <c r="DP468" s="15">
        <v>3</v>
      </c>
      <c r="DQ468" s="15">
        <v>3</v>
      </c>
      <c r="DR468" s="27">
        <f t="shared" si="244"/>
        <v>3</v>
      </c>
      <c r="DS468" s="15">
        <f t="shared" si="270"/>
        <v>0</v>
      </c>
    </row>
    <row r="469" spans="1:123" x14ac:dyDescent="0.2">
      <c r="A469" s="15">
        <v>234</v>
      </c>
      <c r="B469" s="15">
        <v>829</v>
      </c>
      <c r="C469" s="15">
        <v>0</v>
      </c>
      <c r="D469" s="15">
        <v>1</v>
      </c>
      <c r="E469" s="15">
        <f t="shared" si="245"/>
        <v>0</v>
      </c>
      <c r="F469" s="15">
        <f t="shared" si="246"/>
        <v>0</v>
      </c>
      <c r="G469" s="15">
        <f t="shared" si="247"/>
        <v>0</v>
      </c>
      <c r="H469" s="15">
        <f t="shared" si="248"/>
        <v>0</v>
      </c>
      <c r="I469" s="15">
        <v>0</v>
      </c>
      <c r="J469" s="15">
        <v>58</v>
      </c>
      <c r="K469" s="15">
        <v>3</v>
      </c>
      <c r="L469" s="15">
        <f t="shared" si="249"/>
        <v>0</v>
      </c>
      <c r="M469" s="15">
        <f t="shared" si="250"/>
        <v>1</v>
      </c>
      <c r="N469" s="15">
        <f t="shared" si="251"/>
        <v>0</v>
      </c>
      <c r="O469" s="15">
        <f t="shared" si="252"/>
        <v>0</v>
      </c>
      <c r="P469" s="15">
        <f t="shared" si="253"/>
        <v>0</v>
      </c>
      <c r="Q469" s="15">
        <v>2</v>
      </c>
      <c r="R469" s="15">
        <v>5</v>
      </c>
      <c r="S469" s="15">
        <v>35</v>
      </c>
      <c r="T469" s="15">
        <v>1</v>
      </c>
      <c r="U469" s="15">
        <v>1</v>
      </c>
      <c r="V469" s="15">
        <v>0</v>
      </c>
      <c r="W469" s="15">
        <v>0</v>
      </c>
      <c r="X469" s="15">
        <v>1</v>
      </c>
      <c r="Y469" s="15">
        <v>0</v>
      </c>
      <c r="Z469" s="15">
        <v>1</v>
      </c>
      <c r="AA469" s="15">
        <f t="shared" si="242"/>
        <v>10</v>
      </c>
      <c r="AB469" s="193">
        <f t="shared" si="268"/>
        <v>1000</v>
      </c>
      <c r="AC469" s="159">
        <v>4</v>
      </c>
      <c r="AD469" s="159">
        <v>1</v>
      </c>
      <c r="AE469" s="159">
        <v>10</v>
      </c>
      <c r="AF469" s="159">
        <v>10000</v>
      </c>
      <c r="AG469" s="159">
        <f t="shared" si="254"/>
        <v>10000</v>
      </c>
      <c r="AH469" s="159">
        <v>4</v>
      </c>
      <c r="AI469" s="171">
        <f t="shared" si="255"/>
        <v>1000</v>
      </c>
      <c r="AM469" s="15">
        <f t="shared" si="256"/>
        <v>0</v>
      </c>
      <c r="AP469" s="15">
        <f t="shared" si="257"/>
        <v>10000</v>
      </c>
      <c r="AQ469" s="172">
        <f t="shared" si="243"/>
        <v>1000</v>
      </c>
      <c r="AR469" s="27">
        <f t="shared" si="258"/>
        <v>1</v>
      </c>
      <c r="AS469" s="172">
        <f t="shared" si="259"/>
        <v>1000</v>
      </c>
      <c r="AX469" s="15">
        <f t="shared" si="269"/>
        <v>0</v>
      </c>
      <c r="BI469" s="27">
        <f t="shared" si="260"/>
        <v>0</v>
      </c>
      <c r="BJ469" s="27">
        <f t="shared" si="261"/>
        <v>0</v>
      </c>
      <c r="BR469" s="27">
        <f t="shared" si="262"/>
        <v>0</v>
      </c>
      <c r="BS469" s="27">
        <f t="shared" si="263"/>
        <v>0</v>
      </c>
      <c r="BT469" s="15">
        <v>4</v>
      </c>
      <c r="BU469" s="15">
        <v>4</v>
      </c>
      <c r="BV469" s="15">
        <v>4</v>
      </c>
      <c r="BW469" s="15">
        <v>4</v>
      </c>
      <c r="BX469" s="15">
        <v>4</v>
      </c>
      <c r="BY469" s="15">
        <f t="shared" si="264"/>
        <v>4</v>
      </c>
      <c r="BZ469" s="15">
        <v>4</v>
      </c>
      <c r="CA469" s="15">
        <f t="shared" si="265"/>
        <v>0</v>
      </c>
      <c r="CB469" s="15">
        <v>5</v>
      </c>
      <c r="CC469" s="15" t="s">
        <v>1008</v>
      </c>
      <c r="CD469" s="15" t="s">
        <v>1008</v>
      </c>
      <c r="CE469" s="15" t="s">
        <v>1007</v>
      </c>
      <c r="CH469" s="15" t="s">
        <v>1007</v>
      </c>
      <c r="CK469" s="15" t="s">
        <v>1007</v>
      </c>
      <c r="CL469" s="15" t="s">
        <v>1007</v>
      </c>
      <c r="CN469" s="15" t="s">
        <v>1007</v>
      </c>
      <c r="CP469" s="15" t="s">
        <v>1007</v>
      </c>
      <c r="CR469" s="15" t="s">
        <v>1007</v>
      </c>
      <c r="CZ469" s="15">
        <v>1</v>
      </c>
      <c r="DA469" s="15">
        <v>2</v>
      </c>
      <c r="DB469" s="15">
        <v>2</v>
      </c>
      <c r="DC469" s="15">
        <v>2</v>
      </c>
      <c r="DD469" s="15">
        <v>3</v>
      </c>
      <c r="DE469" s="15">
        <v>2</v>
      </c>
      <c r="DL469" s="27">
        <v>3</v>
      </c>
      <c r="DM469" s="27">
        <v>3</v>
      </c>
      <c r="DN469" s="27">
        <v>3</v>
      </c>
      <c r="DO469" s="27">
        <v>3</v>
      </c>
      <c r="DP469" s="27">
        <v>3</v>
      </c>
      <c r="DQ469" s="27">
        <v>3</v>
      </c>
      <c r="DR469" s="27">
        <f t="shared" si="244"/>
        <v>3</v>
      </c>
      <c r="DS469" s="15">
        <f t="shared" si="270"/>
        <v>-1</v>
      </c>
    </row>
    <row r="470" spans="1:123" x14ac:dyDescent="0.2">
      <c r="A470" s="15">
        <v>235</v>
      </c>
      <c r="B470" s="15">
        <v>830</v>
      </c>
      <c r="C470" s="15">
        <v>1</v>
      </c>
      <c r="D470" s="15">
        <v>2</v>
      </c>
      <c r="E470" s="15">
        <f t="shared" si="245"/>
        <v>1</v>
      </c>
      <c r="F470" s="15">
        <f t="shared" si="246"/>
        <v>0</v>
      </c>
      <c r="G470" s="15">
        <f t="shared" si="247"/>
        <v>0</v>
      </c>
      <c r="H470" s="15">
        <f t="shared" si="248"/>
        <v>0</v>
      </c>
      <c r="I470" s="15">
        <v>1</v>
      </c>
      <c r="J470" s="15">
        <v>53</v>
      </c>
      <c r="K470" s="15">
        <v>5</v>
      </c>
      <c r="L470" s="15">
        <f t="shared" si="249"/>
        <v>0</v>
      </c>
      <c r="M470" s="15">
        <f t="shared" si="250"/>
        <v>0</v>
      </c>
      <c r="N470" s="15">
        <f t="shared" si="251"/>
        <v>0</v>
      </c>
      <c r="O470" s="15">
        <f t="shared" si="252"/>
        <v>1</v>
      </c>
      <c r="P470" s="15">
        <f t="shared" si="253"/>
        <v>0</v>
      </c>
      <c r="Q470" s="15">
        <v>2</v>
      </c>
      <c r="R470" s="15">
        <v>5</v>
      </c>
      <c r="S470" s="15">
        <v>30</v>
      </c>
      <c r="T470" s="15">
        <v>0</v>
      </c>
      <c r="U470" s="15">
        <v>0</v>
      </c>
      <c r="V470" s="15">
        <v>0</v>
      </c>
      <c r="W470" s="15">
        <v>0</v>
      </c>
      <c r="X470" s="15">
        <v>1</v>
      </c>
      <c r="Y470" s="15">
        <v>1</v>
      </c>
      <c r="Z470" s="15">
        <v>1</v>
      </c>
      <c r="AA470" s="15">
        <f t="shared" si="242"/>
        <v>20</v>
      </c>
      <c r="AB470" s="193">
        <f t="shared" si="268"/>
        <v>1800</v>
      </c>
      <c r="AC470" s="15">
        <v>1</v>
      </c>
      <c r="AD470" s="15">
        <v>1</v>
      </c>
      <c r="AE470" s="15">
        <v>20</v>
      </c>
      <c r="AF470" s="15">
        <v>16000</v>
      </c>
      <c r="AG470" s="15">
        <f t="shared" si="254"/>
        <v>16000</v>
      </c>
      <c r="AH470" s="15">
        <v>9</v>
      </c>
      <c r="AI470" s="27">
        <f t="shared" si="255"/>
        <v>800</v>
      </c>
      <c r="AJ470" s="15">
        <v>1</v>
      </c>
      <c r="AK470" s="15">
        <v>20</v>
      </c>
      <c r="AL470" s="15">
        <v>20000</v>
      </c>
      <c r="AM470" s="15">
        <f t="shared" si="256"/>
        <v>20000</v>
      </c>
      <c r="AN470" s="15">
        <v>12</v>
      </c>
      <c r="AP470" s="15">
        <f t="shared" si="257"/>
        <v>36000</v>
      </c>
      <c r="AQ470" s="172">
        <f t="shared" si="243"/>
        <v>1800</v>
      </c>
      <c r="AR470" s="27">
        <f t="shared" si="258"/>
        <v>1</v>
      </c>
      <c r="AS470" s="172">
        <f t="shared" si="259"/>
        <v>1800</v>
      </c>
      <c r="AX470" s="15">
        <f t="shared" si="269"/>
        <v>0</v>
      </c>
      <c r="BI470" s="27">
        <f t="shared" si="260"/>
        <v>0</v>
      </c>
      <c r="BJ470" s="27">
        <f t="shared" si="261"/>
        <v>0</v>
      </c>
      <c r="BR470" s="27">
        <f t="shared" si="262"/>
        <v>0</v>
      </c>
      <c r="BS470" s="27">
        <f t="shared" si="263"/>
        <v>0</v>
      </c>
      <c r="BT470" s="15">
        <v>3</v>
      </c>
      <c r="BU470" s="15">
        <v>3</v>
      </c>
      <c r="BV470" s="15">
        <v>3</v>
      </c>
      <c r="BW470" s="15">
        <v>4</v>
      </c>
      <c r="BX470" s="15">
        <v>4</v>
      </c>
      <c r="BY470" s="15">
        <f t="shared" si="264"/>
        <v>3.4</v>
      </c>
      <c r="BZ470" s="15">
        <v>3</v>
      </c>
      <c r="CA470" s="15">
        <f t="shared" si="265"/>
        <v>1</v>
      </c>
      <c r="CB470" s="15">
        <v>1</v>
      </c>
      <c r="CC470" s="15">
        <f t="shared" si="266"/>
        <v>0</v>
      </c>
      <c r="CD470" s="15">
        <f t="shared" si="267"/>
        <v>0</v>
      </c>
      <c r="CE470" s="15">
        <v>2</v>
      </c>
      <c r="CF470" s="15">
        <v>5</v>
      </c>
      <c r="CG470" s="15">
        <v>2</v>
      </c>
      <c r="CH470" s="15">
        <v>4</v>
      </c>
      <c r="CI470" s="15">
        <v>2</v>
      </c>
      <c r="CJ470" s="15">
        <v>2</v>
      </c>
      <c r="CK470" s="15">
        <v>1</v>
      </c>
      <c r="CL470" s="15">
        <v>1</v>
      </c>
      <c r="CN470" s="15">
        <v>1</v>
      </c>
      <c r="CP470" s="15">
        <v>1</v>
      </c>
      <c r="CR470" s="15">
        <v>1</v>
      </c>
      <c r="CZ470" s="15">
        <v>2</v>
      </c>
      <c r="DA470" s="15">
        <v>2</v>
      </c>
      <c r="DB470" s="15">
        <v>1</v>
      </c>
      <c r="DC470" s="15">
        <v>2</v>
      </c>
      <c r="DD470" s="15">
        <v>3</v>
      </c>
      <c r="DE470" s="15">
        <v>2</v>
      </c>
      <c r="DL470" s="15">
        <v>4</v>
      </c>
      <c r="DM470" s="15">
        <v>4</v>
      </c>
      <c r="DN470" s="15">
        <v>4</v>
      </c>
      <c r="DO470" s="15">
        <v>4</v>
      </c>
      <c r="DP470" s="15">
        <v>4</v>
      </c>
      <c r="DQ470" s="15">
        <v>4</v>
      </c>
      <c r="DR470" s="27">
        <f t="shared" si="244"/>
        <v>4</v>
      </c>
      <c r="DS470" s="15">
        <f t="shared" si="270"/>
        <v>0.5</v>
      </c>
    </row>
    <row r="471" spans="1:123" x14ac:dyDescent="0.2">
      <c r="A471" s="15">
        <v>235</v>
      </c>
      <c r="B471" s="15">
        <v>830</v>
      </c>
      <c r="C471" s="15">
        <v>1</v>
      </c>
      <c r="D471" s="15">
        <v>2</v>
      </c>
      <c r="E471" s="15">
        <f t="shared" si="245"/>
        <v>1</v>
      </c>
      <c r="F471" s="15">
        <f t="shared" si="246"/>
        <v>0</v>
      </c>
      <c r="G471" s="15">
        <f t="shared" si="247"/>
        <v>0</v>
      </c>
      <c r="H471" s="15">
        <f t="shared" si="248"/>
        <v>0</v>
      </c>
      <c r="I471" s="15">
        <v>1</v>
      </c>
      <c r="J471" s="15">
        <v>53</v>
      </c>
      <c r="K471" s="15">
        <v>5</v>
      </c>
      <c r="L471" s="15">
        <f t="shared" si="249"/>
        <v>0</v>
      </c>
      <c r="M471" s="15">
        <f t="shared" si="250"/>
        <v>0</v>
      </c>
      <c r="N471" s="15">
        <f t="shared" si="251"/>
        <v>0</v>
      </c>
      <c r="O471" s="15">
        <f t="shared" si="252"/>
        <v>1</v>
      </c>
      <c r="P471" s="15">
        <f t="shared" si="253"/>
        <v>0</v>
      </c>
      <c r="Q471" s="15">
        <v>2</v>
      </c>
      <c r="R471" s="15">
        <v>5</v>
      </c>
      <c r="S471" s="15">
        <v>30</v>
      </c>
      <c r="T471" s="15">
        <v>0</v>
      </c>
      <c r="U471" s="15">
        <v>0</v>
      </c>
      <c r="V471" s="15">
        <v>0</v>
      </c>
      <c r="W471" s="15">
        <v>0</v>
      </c>
      <c r="X471" s="15">
        <v>1</v>
      </c>
      <c r="Y471" s="15">
        <v>0</v>
      </c>
      <c r="Z471" s="15">
        <v>1</v>
      </c>
      <c r="AA471" s="15">
        <f t="shared" si="242"/>
        <v>20</v>
      </c>
      <c r="AB471" s="193">
        <f t="shared" si="268"/>
        <v>1950</v>
      </c>
      <c r="AC471" s="159">
        <v>1</v>
      </c>
      <c r="AD471" s="159">
        <v>1</v>
      </c>
      <c r="AE471" s="159">
        <v>20</v>
      </c>
      <c r="AF471" s="159">
        <v>18000</v>
      </c>
      <c r="AG471" s="159">
        <f t="shared" si="254"/>
        <v>18000</v>
      </c>
      <c r="AH471" s="159">
        <v>8</v>
      </c>
      <c r="AI471" s="171">
        <f t="shared" si="255"/>
        <v>900</v>
      </c>
      <c r="AJ471" s="15">
        <v>1</v>
      </c>
      <c r="AK471" s="15">
        <v>20</v>
      </c>
      <c r="AL471" s="15">
        <v>21000</v>
      </c>
      <c r="AM471" s="15">
        <f t="shared" si="256"/>
        <v>21000</v>
      </c>
      <c r="AN471" s="15">
        <v>11</v>
      </c>
      <c r="AP471" s="15">
        <f t="shared" si="257"/>
        <v>39000</v>
      </c>
      <c r="AQ471" s="172">
        <f t="shared" si="243"/>
        <v>1950</v>
      </c>
      <c r="AR471" s="27">
        <f t="shared" si="258"/>
        <v>1</v>
      </c>
      <c r="AS471" s="172">
        <f t="shared" si="259"/>
        <v>1950</v>
      </c>
      <c r="AX471" s="15">
        <f t="shared" si="269"/>
        <v>0</v>
      </c>
      <c r="BI471" s="27">
        <f t="shared" si="260"/>
        <v>0</v>
      </c>
      <c r="BJ471" s="27">
        <f t="shared" si="261"/>
        <v>0</v>
      </c>
      <c r="BR471" s="27">
        <f t="shared" si="262"/>
        <v>0</v>
      </c>
      <c r="BS471" s="27">
        <f t="shared" si="263"/>
        <v>0</v>
      </c>
      <c r="BT471" s="15">
        <v>3</v>
      </c>
      <c r="BU471" s="15">
        <v>3</v>
      </c>
      <c r="BV471" s="15">
        <v>3</v>
      </c>
      <c r="BW471" s="15">
        <v>4</v>
      </c>
      <c r="BX471" s="15">
        <v>4</v>
      </c>
      <c r="BY471" s="15">
        <f t="shared" si="264"/>
        <v>3.4</v>
      </c>
      <c r="BZ471" s="15">
        <v>3</v>
      </c>
      <c r="CA471" s="15">
        <f t="shared" si="265"/>
        <v>1</v>
      </c>
      <c r="CB471" s="15">
        <v>1</v>
      </c>
      <c r="CC471" s="15">
        <f t="shared" si="266"/>
        <v>0</v>
      </c>
      <c r="CD471" s="15">
        <f t="shared" si="267"/>
        <v>0</v>
      </c>
      <c r="CE471" s="15">
        <v>2</v>
      </c>
      <c r="CF471" s="15">
        <v>5</v>
      </c>
      <c r="CG471" s="15">
        <v>2</v>
      </c>
      <c r="CH471" s="15">
        <v>4</v>
      </c>
      <c r="CI471" s="15">
        <v>2</v>
      </c>
      <c r="CJ471" s="15">
        <v>2</v>
      </c>
      <c r="CK471" s="15">
        <v>1</v>
      </c>
      <c r="CL471" s="15">
        <v>1</v>
      </c>
      <c r="CN471" s="15">
        <v>1</v>
      </c>
      <c r="CP471" s="15">
        <v>1</v>
      </c>
      <c r="CR471" s="15">
        <v>1</v>
      </c>
      <c r="CZ471" s="15">
        <v>2</v>
      </c>
      <c r="DA471" s="15">
        <v>2</v>
      </c>
      <c r="DB471" s="15">
        <v>1</v>
      </c>
      <c r="DC471" s="15">
        <v>2</v>
      </c>
      <c r="DD471" s="15">
        <v>3</v>
      </c>
      <c r="DE471" s="15">
        <v>2</v>
      </c>
      <c r="DL471" s="27">
        <v>4</v>
      </c>
      <c r="DM471" s="27">
        <v>4</v>
      </c>
      <c r="DN471" s="27">
        <v>4</v>
      </c>
      <c r="DO471" s="27">
        <v>3</v>
      </c>
      <c r="DP471" s="27">
        <v>3</v>
      </c>
      <c r="DQ471" s="27">
        <v>3</v>
      </c>
      <c r="DR471" s="27">
        <f t="shared" si="244"/>
        <v>3.5</v>
      </c>
      <c r="DS471" s="15">
        <f t="shared" si="270"/>
        <v>-0.5</v>
      </c>
    </row>
    <row r="472" spans="1:123" x14ac:dyDescent="0.2">
      <c r="A472" s="15">
        <v>236</v>
      </c>
      <c r="B472" s="15">
        <v>831</v>
      </c>
      <c r="C472" s="15">
        <v>1</v>
      </c>
      <c r="D472" s="15">
        <v>2</v>
      </c>
      <c r="E472" s="15">
        <f t="shared" si="245"/>
        <v>1</v>
      </c>
      <c r="F472" s="15">
        <f t="shared" si="246"/>
        <v>0</v>
      </c>
      <c r="G472" s="15">
        <f t="shared" si="247"/>
        <v>0</v>
      </c>
      <c r="H472" s="15">
        <f t="shared" si="248"/>
        <v>0</v>
      </c>
      <c r="I472" s="15">
        <v>0</v>
      </c>
      <c r="J472" s="15">
        <v>64</v>
      </c>
      <c r="K472" s="15">
        <v>3</v>
      </c>
      <c r="L472" s="15">
        <f t="shared" si="249"/>
        <v>0</v>
      </c>
      <c r="M472" s="15">
        <f t="shared" si="250"/>
        <v>1</v>
      </c>
      <c r="N472" s="15">
        <f t="shared" si="251"/>
        <v>0</v>
      </c>
      <c r="O472" s="15">
        <f t="shared" si="252"/>
        <v>0</v>
      </c>
      <c r="P472" s="15">
        <f t="shared" si="253"/>
        <v>0</v>
      </c>
      <c r="Q472" s="15">
        <v>2</v>
      </c>
      <c r="R472" s="15">
        <v>6</v>
      </c>
      <c r="S472" s="15">
        <v>40</v>
      </c>
      <c r="T472" s="15">
        <v>0</v>
      </c>
      <c r="U472" s="15">
        <v>1</v>
      </c>
      <c r="V472" s="15">
        <v>0</v>
      </c>
      <c r="W472" s="15">
        <v>0</v>
      </c>
      <c r="X472" s="15">
        <v>1</v>
      </c>
      <c r="Y472" s="15">
        <v>1</v>
      </c>
      <c r="Z472" s="15">
        <v>1</v>
      </c>
      <c r="AA472" s="15">
        <f t="shared" si="242"/>
        <v>8</v>
      </c>
      <c r="AB472" s="193">
        <f t="shared" si="268"/>
        <v>1187.5</v>
      </c>
      <c r="AC472" s="15">
        <v>7</v>
      </c>
      <c r="AD472" s="15">
        <v>1</v>
      </c>
      <c r="AE472" s="15">
        <v>8</v>
      </c>
      <c r="AF472" s="15">
        <v>9500</v>
      </c>
      <c r="AG472" s="15">
        <f t="shared" si="254"/>
        <v>9500</v>
      </c>
      <c r="AH472" s="15">
        <v>38</v>
      </c>
      <c r="AI472" s="27">
        <f t="shared" si="255"/>
        <v>1187.5</v>
      </c>
      <c r="AM472" s="15">
        <f t="shared" si="256"/>
        <v>0</v>
      </c>
      <c r="AP472" s="15">
        <f t="shared" si="257"/>
        <v>9500</v>
      </c>
      <c r="AQ472" s="172">
        <f t="shared" si="243"/>
        <v>1187.5</v>
      </c>
      <c r="AR472" s="27">
        <f t="shared" si="258"/>
        <v>1</v>
      </c>
      <c r="AS472" s="172">
        <f t="shared" si="259"/>
        <v>1187.5</v>
      </c>
      <c r="AX472" s="15">
        <f t="shared" si="269"/>
        <v>0</v>
      </c>
      <c r="BI472" s="27">
        <f t="shared" si="260"/>
        <v>0</v>
      </c>
      <c r="BJ472" s="27">
        <f t="shared" si="261"/>
        <v>0</v>
      </c>
      <c r="BR472" s="27">
        <f t="shared" si="262"/>
        <v>0</v>
      </c>
      <c r="BS472" s="27">
        <f t="shared" si="263"/>
        <v>0</v>
      </c>
      <c r="BT472" s="15">
        <v>3.25</v>
      </c>
      <c r="BU472" s="15">
        <v>3</v>
      </c>
      <c r="BV472" s="15">
        <v>3</v>
      </c>
      <c r="BW472" s="15">
        <v>3</v>
      </c>
      <c r="BX472" s="15">
        <v>4</v>
      </c>
      <c r="BY472" s="15">
        <f t="shared" si="264"/>
        <v>3.25</v>
      </c>
      <c r="BZ472" s="15">
        <v>4</v>
      </c>
      <c r="CA472" s="15">
        <f t="shared" si="265"/>
        <v>1</v>
      </c>
      <c r="CB472" s="15">
        <v>1</v>
      </c>
      <c r="CC472" s="15">
        <f t="shared" si="266"/>
        <v>0</v>
      </c>
      <c r="CD472" s="15">
        <f t="shared" si="267"/>
        <v>0</v>
      </c>
      <c r="CE472" s="15">
        <v>4</v>
      </c>
      <c r="CF472" s="15">
        <v>3</v>
      </c>
      <c r="CG472" s="15">
        <v>2</v>
      </c>
      <c r="CH472" s="15">
        <v>2</v>
      </c>
      <c r="CI472" s="15">
        <v>1</v>
      </c>
      <c r="CJ472" s="15">
        <v>2</v>
      </c>
      <c r="CK472" s="15">
        <v>1</v>
      </c>
      <c r="CL472" s="15">
        <v>1</v>
      </c>
      <c r="CN472" s="15">
        <v>1</v>
      </c>
      <c r="CP472" s="15">
        <v>1</v>
      </c>
      <c r="CR472" s="15">
        <v>1</v>
      </c>
      <c r="DB472" s="15">
        <v>3</v>
      </c>
      <c r="DC472" s="15">
        <v>2</v>
      </c>
      <c r="DD472" s="15">
        <v>2</v>
      </c>
      <c r="DE472" s="15">
        <v>2</v>
      </c>
      <c r="DF472" s="15">
        <v>1</v>
      </c>
      <c r="DG472" s="15">
        <v>2</v>
      </c>
      <c r="DL472" s="15">
        <v>4</v>
      </c>
      <c r="DM472" s="15">
        <v>4</v>
      </c>
      <c r="DN472" s="15">
        <v>4</v>
      </c>
      <c r="DO472" s="15">
        <v>4</v>
      </c>
      <c r="DP472" s="15">
        <v>4</v>
      </c>
      <c r="DQ472" s="15">
        <v>4</v>
      </c>
      <c r="DR472" s="27">
        <f t="shared" si="244"/>
        <v>4</v>
      </c>
      <c r="DS472" s="15">
        <f t="shared" si="270"/>
        <v>1</v>
      </c>
    </row>
    <row r="473" spans="1:123" x14ac:dyDescent="0.2">
      <c r="A473" s="15">
        <v>236</v>
      </c>
      <c r="B473" s="15">
        <v>831</v>
      </c>
      <c r="C473" s="15">
        <v>1</v>
      </c>
      <c r="D473" s="15">
        <v>2</v>
      </c>
      <c r="E473" s="15">
        <f t="shared" si="245"/>
        <v>1</v>
      </c>
      <c r="F473" s="15">
        <f t="shared" si="246"/>
        <v>0</v>
      </c>
      <c r="G473" s="15">
        <f t="shared" si="247"/>
        <v>0</v>
      </c>
      <c r="H473" s="15">
        <f t="shared" si="248"/>
        <v>0</v>
      </c>
      <c r="I473" s="15">
        <v>0</v>
      </c>
      <c r="J473" s="15">
        <v>64</v>
      </c>
      <c r="K473" s="15">
        <v>3</v>
      </c>
      <c r="L473" s="15">
        <f t="shared" si="249"/>
        <v>0</v>
      </c>
      <c r="M473" s="15">
        <f t="shared" si="250"/>
        <v>1</v>
      </c>
      <c r="N473" s="15">
        <f t="shared" si="251"/>
        <v>0</v>
      </c>
      <c r="O473" s="15">
        <f t="shared" si="252"/>
        <v>0</v>
      </c>
      <c r="P473" s="15">
        <f t="shared" si="253"/>
        <v>0</v>
      </c>
      <c r="Q473" s="15">
        <v>2</v>
      </c>
      <c r="R473" s="15">
        <v>6</v>
      </c>
      <c r="S473" s="15">
        <v>40</v>
      </c>
      <c r="T473" s="15">
        <v>0</v>
      </c>
      <c r="U473" s="15">
        <v>1</v>
      </c>
      <c r="V473" s="15">
        <v>0</v>
      </c>
      <c r="W473" s="15">
        <v>0</v>
      </c>
      <c r="X473" s="15">
        <v>1</v>
      </c>
      <c r="Y473" s="15">
        <v>0</v>
      </c>
      <c r="Z473" s="15">
        <v>1</v>
      </c>
      <c r="AA473" s="15">
        <f t="shared" si="242"/>
        <v>8</v>
      </c>
      <c r="AB473" s="193">
        <f t="shared" si="268"/>
        <v>1225</v>
      </c>
      <c r="AC473" s="159">
        <v>7</v>
      </c>
      <c r="AD473" s="159">
        <v>1</v>
      </c>
      <c r="AE473" s="159">
        <v>8</v>
      </c>
      <c r="AF473" s="159">
        <v>9800</v>
      </c>
      <c r="AG473" s="159">
        <f t="shared" si="254"/>
        <v>9800</v>
      </c>
      <c r="AH473" s="159">
        <v>30</v>
      </c>
      <c r="AI473" s="171">
        <f t="shared" si="255"/>
        <v>1225</v>
      </c>
      <c r="AM473" s="15">
        <f t="shared" si="256"/>
        <v>0</v>
      </c>
      <c r="AP473" s="15">
        <f t="shared" si="257"/>
        <v>9800</v>
      </c>
      <c r="AQ473" s="172">
        <f t="shared" si="243"/>
        <v>1225</v>
      </c>
      <c r="AR473" s="27">
        <f t="shared" si="258"/>
        <v>1</v>
      </c>
      <c r="AS473" s="172">
        <f t="shared" si="259"/>
        <v>1225</v>
      </c>
      <c r="AX473" s="15">
        <f t="shared" si="269"/>
        <v>0</v>
      </c>
      <c r="BI473" s="27">
        <f t="shared" si="260"/>
        <v>0</v>
      </c>
      <c r="BJ473" s="27">
        <f t="shared" si="261"/>
        <v>0</v>
      </c>
      <c r="BR473" s="27">
        <f t="shared" si="262"/>
        <v>0</v>
      </c>
      <c r="BS473" s="27">
        <f t="shared" si="263"/>
        <v>0</v>
      </c>
      <c r="BT473" s="15">
        <v>3.25</v>
      </c>
      <c r="BU473" s="15">
        <v>3</v>
      </c>
      <c r="BV473" s="15">
        <v>3</v>
      </c>
      <c r="BW473" s="15">
        <v>3</v>
      </c>
      <c r="BX473" s="15">
        <v>4</v>
      </c>
      <c r="BY473" s="15">
        <f t="shared" si="264"/>
        <v>3.25</v>
      </c>
      <c r="BZ473" s="15">
        <v>4</v>
      </c>
      <c r="CA473" s="15">
        <f t="shared" si="265"/>
        <v>1</v>
      </c>
      <c r="CB473" s="15">
        <v>1</v>
      </c>
      <c r="CC473" s="15">
        <f t="shared" si="266"/>
        <v>0</v>
      </c>
      <c r="CD473" s="15">
        <f t="shared" si="267"/>
        <v>0</v>
      </c>
      <c r="CE473" s="15">
        <v>4</v>
      </c>
      <c r="CF473" s="15">
        <v>3</v>
      </c>
      <c r="CG473" s="15">
        <v>2</v>
      </c>
      <c r="CH473" s="15">
        <v>2</v>
      </c>
      <c r="CI473" s="15">
        <v>1</v>
      </c>
      <c r="CJ473" s="15">
        <v>2</v>
      </c>
      <c r="CK473" s="15">
        <v>1</v>
      </c>
      <c r="CL473" s="15">
        <v>1</v>
      </c>
      <c r="CN473" s="15">
        <v>1</v>
      </c>
      <c r="CP473" s="15">
        <v>1</v>
      </c>
      <c r="CR473" s="15">
        <v>1</v>
      </c>
      <c r="DB473" s="15">
        <v>3</v>
      </c>
      <c r="DC473" s="15">
        <v>2</v>
      </c>
      <c r="DD473" s="15">
        <v>2</v>
      </c>
      <c r="DE473" s="15">
        <v>2</v>
      </c>
      <c r="DF473" s="15">
        <v>1</v>
      </c>
      <c r="DG473" s="15">
        <v>2</v>
      </c>
      <c r="DL473" s="27">
        <v>3</v>
      </c>
      <c r="DM473" s="27">
        <v>3</v>
      </c>
      <c r="DN473" s="27">
        <v>3</v>
      </c>
      <c r="DO473" s="27">
        <v>3</v>
      </c>
      <c r="DP473" s="27">
        <v>3</v>
      </c>
      <c r="DQ473" s="27">
        <v>3</v>
      </c>
      <c r="DR473" s="27">
        <f t="shared" si="244"/>
        <v>3</v>
      </c>
      <c r="DS473" s="15">
        <f t="shared" si="270"/>
        <v>-0.83333333333333348</v>
      </c>
    </row>
    <row r="474" spans="1:123" x14ac:dyDescent="0.2">
      <c r="A474" s="15">
        <v>237</v>
      </c>
      <c r="B474" s="15">
        <v>832</v>
      </c>
      <c r="C474" s="15">
        <v>1</v>
      </c>
      <c r="D474" s="15">
        <v>2</v>
      </c>
      <c r="E474" s="15">
        <f t="shared" si="245"/>
        <v>1</v>
      </c>
      <c r="F474" s="15">
        <f t="shared" si="246"/>
        <v>0</v>
      </c>
      <c r="G474" s="15">
        <f t="shared" si="247"/>
        <v>0</v>
      </c>
      <c r="H474" s="15">
        <f t="shared" si="248"/>
        <v>0</v>
      </c>
      <c r="I474" s="15">
        <v>1</v>
      </c>
      <c r="J474" s="15">
        <v>53</v>
      </c>
      <c r="K474" s="15">
        <v>5</v>
      </c>
      <c r="L474" s="15">
        <f t="shared" si="249"/>
        <v>0</v>
      </c>
      <c r="M474" s="15">
        <f t="shared" si="250"/>
        <v>0</v>
      </c>
      <c r="N474" s="15">
        <f t="shared" si="251"/>
        <v>0</v>
      </c>
      <c r="O474" s="15">
        <f t="shared" si="252"/>
        <v>1</v>
      </c>
      <c r="P474" s="15">
        <f t="shared" si="253"/>
        <v>0</v>
      </c>
      <c r="Q474" s="15">
        <v>2</v>
      </c>
      <c r="R474" s="15">
        <v>3</v>
      </c>
      <c r="S474" s="15">
        <v>25</v>
      </c>
      <c r="T474" s="15">
        <v>1</v>
      </c>
      <c r="U474" s="15">
        <v>0</v>
      </c>
      <c r="V474" s="15">
        <v>0</v>
      </c>
      <c r="W474" s="15">
        <v>0</v>
      </c>
      <c r="X474" s="15">
        <v>1</v>
      </c>
      <c r="Y474" s="15">
        <v>1</v>
      </c>
      <c r="Z474" s="15">
        <v>1</v>
      </c>
      <c r="AA474" s="15">
        <f t="shared" si="242"/>
        <v>35</v>
      </c>
      <c r="AB474" s="193">
        <f t="shared" si="268"/>
        <v>800</v>
      </c>
      <c r="AC474" s="15">
        <v>1</v>
      </c>
      <c r="AD474" s="15">
        <v>1</v>
      </c>
      <c r="AE474" s="15">
        <v>35</v>
      </c>
      <c r="AF474" s="15">
        <v>28000</v>
      </c>
      <c r="AG474" s="15">
        <f t="shared" si="254"/>
        <v>28000</v>
      </c>
      <c r="AH474" s="15">
        <v>9</v>
      </c>
      <c r="AI474" s="27">
        <f t="shared" si="255"/>
        <v>800</v>
      </c>
      <c r="AM474" s="15">
        <f t="shared" si="256"/>
        <v>0</v>
      </c>
      <c r="AP474" s="15">
        <f t="shared" si="257"/>
        <v>28000</v>
      </c>
      <c r="AQ474" s="172">
        <f t="shared" si="243"/>
        <v>800</v>
      </c>
      <c r="AR474" s="27">
        <f t="shared" si="258"/>
        <v>1</v>
      </c>
      <c r="AS474" s="172">
        <f t="shared" si="259"/>
        <v>800</v>
      </c>
      <c r="AX474" s="15">
        <f t="shared" si="269"/>
        <v>0</v>
      </c>
      <c r="BI474" s="27">
        <f t="shared" si="260"/>
        <v>0</v>
      </c>
      <c r="BJ474" s="27">
        <f t="shared" si="261"/>
        <v>0</v>
      </c>
      <c r="BR474" s="27">
        <f t="shared" si="262"/>
        <v>0</v>
      </c>
      <c r="BS474" s="27">
        <f t="shared" si="263"/>
        <v>0</v>
      </c>
      <c r="BT474" s="15">
        <v>4</v>
      </c>
      <c r="BU474" s="15">
        <v>4</v>
      </c>
      <c r="BV474" s="15">
        <v>4</v>
      </c>
      <c r="BW474" s="15">
        <v>4</v>
      </c>
      <c r="BX474" s="15">
        <v>4</v>
      </c>
      <c r="BY474" s="15">
        <f t="shared" si="264"/>
        <v>4</v>
      </c>
      <c r="BZ474" s="15">
        <v>4</v>
      </c>
      <c r="CA474" s="15">
        <f t="shared" si="265"/>
        <v>1</v>
      </c>
      <c r="CB474" s="15">
        <v>1</v>
      </c>
      <c r="CC474" s="15">
        <f t="shared" si="266"/>
        <v>0</v>
      </c>
      <c r="CD474" s="15">
        <f t="shared" si="267"/>
        <v>0</v>
      </c>
      <c r="CE474" s="15">
        <v>2</v>
      </c>
      <c r="CF474" s="15">
        <v>3</v>
      </c>
      <c r="CG474" s="15">
        <v>2</v>
      </c>
      <c r="CH474" s="15">
        <v>4</v>
      </c>
      <c r="CI474" s="15">
        <v>1</v>
      </c>
      <c r="CJ474" s="15">
        <v>2</v>
      </c>
      <c r="CK474" s="15">
        <v>1</v>
      </c>
      <c r="CL474" s="15">
        <v>1</v>
      </c>
      <c r="CN474" s="15">
        <v>1</v>
      </c>
      <c r="CP474" s="15">
        <v>1</v>
      </c>
      <c r="CR474" s="15">
        <v>1</v>
      </c>
      <c r="CZ474" s="15">
        <v>3</v>
      </c>
      <c r="DA474" s="15">
        <v>2</v>
      </c>
      <c r="DB474" s="15">
        <v>1</v>
      </c>
      <c r="DC474" s="15">
        <v>2</v>
      </c>
      <c r="DD474" s="15">
        <v>2</v>
      </c>
      <c r="DE474" s="15">
        <v>2</v>
      </c>
      <c r="DL474" s="15">
        <v>4</v>
      </c>
      <c r="DM474" s="15">
        <v>4</v>
      </c>
      <c r="DN474" s="15">
        <v>4</v>
      </c>
      <c r="DO474" s="15">
        <v>3</v>
      </c>
      <c r="DP474" s="15">
        <v>4</v>
      </c>
      <c r="DQ474" s="15">
        <v>4</v>
      </c>
      <c r="DR474" s="27">
        <f t="shared" si="244"/>
        <v>3.8333333333333335</v>
      </c>
      <c r="DS474" s="15">
        <f t="shared" si="270"/>
        <v>0.83333333333333348</v>
      </c>
    </row>
    <row r="475" spans="1:123" x14ac:dyDescent="0.2">
      <c r="A475" s="15">
        <v>237</v>
      </c>
      <c r="B475" s="15">
        <v>832</v>
      </c>
      <c r="C475" s="15">
        <v>1</v>
      </c>
      <c r="D475" s="15">
        <v>2</v>
      </c>
      <c r="E475" s="15">
        <f t="shared" si="245"/>
        <v>1</v>
      </c>
      <c r="F475" s="15">
        <f t="shared" si="246"/>
        <v>0</v>
      </c>
      <c r="G475" s="15">
        <f t="shared" si="247"/>
        <v>0</v>
      </c>
      <c r="H475" s="15">
        <f t="shared" si="248"/>
        <v>0</v>
      </c>
      <c r="I475" s="15">
        <v>1</v>
      </c>
      <c r="J475" s="15">
        <v>53</v>
      </c>
      <c r="K475" s="15">
        <v>5</v>
      </c>
      <c r="L475" s="15">
        <f t="shared" si="249"/>
        <v>0</v>
      </c>
      <c r="M475" s="15">
        <f t="shared" si="250"/>
        <v>0</v>
      </c>
      <c r="N475" s="15">
        <f t="shared" si="251"/>
        <v>0</v>
      </c>
      <c r="O475" s="15">
        <f t="shared" si="252"/>
        <v>1</v>
      </c>
      <c r="P475" s="15">
        <f t="shared" si="253"/>
        <v>0</v>
      </c>
      <c r="Q475" s="15">
        <v>2</v>
      </c>
      <c r="R475" s="15">
        <v>3</v>
      </c>
      <c r="S475" s="15">
        <v>25</v>
      </c>
      <c r="T475" s="15">
        <v>1</v>
      </c>
      <c r="U475" s="15">
        <v>0</v>
      </c>
      <c r="V475" s="15">
        <v>0</v>
      </c>
      <c r="W475" s="15">
        <v>0</v>
      </c>
      <c r="X475" s="15">
        <v>1</v>
      </c>
      <c r="Y475" s="15">
        <v>0</v>
      </c>
      <c r="Z475" s="15">
        <v>1</v>
      </c>
      <c r="AA475" s="15">
        <f t="shared" si="242"/>
        <v>35</v>
      </c>
      <c r="AB475" s="193">
        <f t="shared" si="268"/>
        <v>828.57142857142856</v>
      </c>
      <c r="AC475" s="159">
        <v>1</v>
      </c>
      <c r="AD475" s="159">
        <v>1</v>
      </c>
      <c r="AE475" s="159">
        <v>35</v>
      </c>
      <c r="AF475" s="159">
        <v>29000</v>
      </c>
      <c r="AG475" s="159">
        <f t="shared" si="254"/>
        <v>29000</v>
      </c>
      <c r="AH475" s="159">
        <v>11</v>
      </c>
      <c r="AI475" s="171">
        <f t="shared" si="255"/>
        <v>828.57142857142856</v>
      </c>
      <c r="AM475" s="15">
        <f t="shared" si="256"/>
        <v>0</v>
      </c>
      <c r="AP475" s="15">
        <f t="shared" si="257"/>
        <v>29000</v>
      </c>
      <c r="AQ475" s="172">
        <f t="shared" si="243"/>
        <v>828.57142857142856</v>
      </c>
      <c r="AR475" s="27">
        <f t="shared" si="258"/>
        <v>1</v>
      </c>
      <c r="AS475" s="172">
        <f t="shared" si="259"/>
        <v>828.57142857142856</v>
      </c>
      <c r="AX475" s="15">
        <f t="shared" si="269"/>
        <v>0</v>
      </c>
      <c r="BI475" s="27">
        <f t="shared" si="260"/>
        <v>0</v>
      </c>
      <c r="BJ475" s="27">
        <f t="shared" si="261"/>
        <v>0</v>
      </c>
      <c r="BR475" s="27">
        <f t="shared" si="262"/>
        <v>0</v>
      </c>
      <c r="BS475" s="27">
        <f t="shared" si="263"/>
        <v>0</v>
      </c>
      <c r="BT475" s="15">
        <v>4</v>
      </c>
      <c r="BU475" s="15">
        <v>4</v>
      </c>
      <c r="BV475" s="15">
        <v>4</v>
      </c>
      <c r="BW475" s="15">
        <v>4</v>
      </c>
      <c r="BX475" s="15">
        <v>4</v>
      </c>
      <c r="BY475" s="15">
        <f t="shared" si="264"/>
        <v>4</v>
      </c>
      <c r="BZ475" s="15">
        <v>4</v>
      </c>
      <c r="CA475" s="15">
        <f t="shared" si="265"/>
        <v>1</v>
      </c>
      <c r="CB475" s="15">
        <v>1</v>
      </c>
      <c r="CC475" s="15">
        <f t="shared" si="266"/>
        <v>0</v>
      </c>
      <c r="CD475" s="15">
        <f t="shared" si="267"/>
        <v>0</v>
      </c>
      <c r="CE475" s="15">
        <v>2</v>
      </c>
      <c r="CF475" s="15">
        <v>3</v>
      </c>
      <c r="CG475" s="15">
        <v>2</v>
      </c>
      <c r="CH475" s="15">
        <v>4</v>
      </c>
      <c r="CI475" s="15">
        <v>1</v>
      </c>
      <c r="CJ475" s="15">
        <v>2</v>
      </c>
      <c r="CK475" s="15">
        <v>1</v>
      </c>
      <c r="CL475" s="15">
        <v>1</v>
      </c>
      <c r="CN475" s="15">
        <v>1</v>
      </c>
      <c r="CP475" s="15">
        <v>1</v>
      </c>
      <c r="CR475" s="15">
        <v>1</v>
      </c>
      <c r="CZ475" s="15">
        <v>3</v>
      </c>
      <c r="DA475" s="15">
        <v>2</v>
      </c>
      <c r="DB475" s="15">
        <v>1</v>
      </c>
      <c r="DC475" s="15">
        <v>2</v>
      </c>
      <c r="DD475" s="15">
        <v>2</v>
      </c>
      <c r="DE475" s="15">
        <v>2</v>
      </c>
      <c r="DL475" s="27">
        <v>3</v>
      </c>
      <c r="DM475" s="27">
        <v>3</v>
      </c>
      <c r="DN475" s="27">
        <v>3</v>
      </c>
      <c r="DO475" s="27">
        <v>3</v>
      </c>
      <c r="DP475" s="27">
        <v>3</v>
      </c>
      <c r="DQ475" s="27">
        <v>3</v>
      </c>
      <c r="DR475" s="27">
        <f t="shared" si="244"/>
        <v>3</v>
      </c>
      <c r="DS475" s="15">
        <f t="shared" si="270"/>
        <v>0</v>
      </c>
    </row>
    <row r="476" spans="1:123" x14ac:dyDescent="0.2">
      <c r="A476" s="15">
        <v>238</v>
      </c>
      <c r="B476" s="15">
        <v>833</v>
      </c>
      <c r="C476" s="15">
        <v>1</v>
      </c>
      <c r="D476" s="15">
        <v>2</v>
      </c>
      <c r="E476" s="15">
        <f t="shared" si="245"/>
        <v>1</v>
      </c>
      <c r="F476" s="15">
        <f t="shared" si="246"/>
        <v>0</v>
      </c>
      <c r="G476" s="15">
        <f t="shared" si="247"/>
        <v>0</v>
      </c>
      <c r="H476" s="15">
        <f t="shared" si="248"/>
        <v>0</v>
      </c>
      <c r="I476" s="15">
        <v>0</v>
      </c>
      <c r="J476" s="15">
        <v>49</v>
      </c>
      <c r="K476" s="15">
        <v>5</v>
      </c>
      <c r="L476" s="15">
        <f t="shared" si="249"/>
        <v>0</v>
      </c>
      <c r="M476" s="15">
        <f t="shared" si="250"/>
        <v>0</v>
      </c>
      <c r="N476" s="15">
        <f t="shared" si="251"/>
        <v>0</v>
      </c>
      <c r="O476" s="15">
        <f t="shared" si="252"/>
        <v>1</v>
      </c>
      <c r="P476" s="15">
        <f t="shared" si="253"/>
        <v>0</v>
      </c>
      <c r="Q476" s="15">
        <v>2</v>
      </c>
      <c r="R476" s="15">
        <v>4</v>
      </c>
      <c r="S476" s="15">
        <v>20</v>
      </c>
      <c r="T476" s="15">
        <v>0</v>
      </c>
      <c r="U476" s="15">
        <v>0</v>
      </c>
      <c r="V476" s="15">
        <v>0</v>
      </c>
      <c r="W476" s="15">
        <v>0</v>
      </c>
      <c r="X476" s="15">
        <v>1</v>
      </c>
      <c r="Y476" s="15">
        <v>1</v>
      </c>
      <c r="Z476" s="15">
        <v>1</v>
      </c>
      <c r="AA476" s="15">
        <f t="shared" si="242"/>
        <v>17</v>
      </c>
      <c r="AB476" s="193">
        <f t="shared" si="268"/>
        <v>1588.2352941176471</v>
      </c>
      <c r="AC476" s="15">
        <v>1</v>
      </c>
      <c r="AD476" s="15">
        <v>1</v>
      </c>
      <c r="AE476" s="15">
        <v>17</v>
      </c>
      <c r="AF476" s="15">
        <v>15000</v>
      </c>
      <c r="AG476" s="15">
        <f t="shared" si="254"/>
        <v>15000</v>
      </c>
      <c r="AH476" s="15">
        <v>10</v>
      </c>
      <c r="AI476" s="27">
        <f t="shared" si="255"/>
        <v>882.35294117647061</v>
      </c>
      <c r="AJ476" s="15">
        <v>1</v>
      </c>
      <c r="AK476" s="15">
        <v>17</v>
      </c>
      <c r="AL476" s="15">
        <v>12000</v>
      </c>
      <c r="AM476" s="15">
        <f t="shared" si="256"/>
        <v>12000</v>
      </c>
      <c r="AN476" s="15">
        <v>9</v>
      </c>
      <c r="AP476" s="15">
        <f t="shared" si="257"/>
        <v>27000</v>
      </c>
      <c r="AQ476" s="172">
        <f t="shared" si="243"/>
        <v>1588.2352941176471</v>
      </c>
      <c r="AR476" s="27">
        <f t="shared" si="258"/>
        <v>1</v>
      </c>
      <c r="AS476" s="172">
        <f t="shared" si="259"/>
        <v>1588.2352941176471</v>
      </c>
      <c r="AX476" s="15">
        <f t="shared" si="269"/>
        <v>0</v>
      </c>
      <c r="BI476" s="27">
        <f t="shared" si="260"/>
        <v>0</v>
      </c>
      <c r="BJ476" s="27">
        <f t="shared" si="261"/>
        <v>0</v>
      </c>
      <c r="BR476" s="27">
        <f t="shared" si="262"/>
        <v>0</v>
      </c>
      <c r="BS476" s="27">
        <f t="shared" si="263"/>
        <v>0</v>
      </c>
      <c r="BT476" s="15">
        <v>3.5</v>
      </c>
      <c r="BU476" s="15">
        <v>3</v>
      </c>
      <c r="BV476" s="15">
        <v>3</v>
      </c>
      <c r="BW476" s="15">
        <v>3</v>
      </c>
      <c r="BX476" s="15">
        <v>3</v>
      </c>
      <c r="BY476" s="15">
        <f t="shared" si="264"/>
        <v>3.1</v>
      </c>
      <c r="BZ476" s="15">
        <v>3</v>
      </c>
      <c r="CA476" s="15">
        <f t="shared" si="265"/>
        <v>1</v>
      </c>
      <c r="CB476" s="15">
        <v>1</v>
      </c>
      <c r="CC476" s="15">
        <f t="shared" si="266"/>
        <v>0</v>
      </c>
      <c r="CD476" s="15">
        <f t="shared" si="267"/>
        <v>0</v>
      </c>
      <c r="CE476" s="15">
        <v>1</v>
      </c>
      <c r="CF476" s="15">
        <v>2</v>
      </c>
      <c r="CG476" s="15">
        <v>2</v>
      </c>
      <c r="CH476" s="15">
        <v>3</v>
      </c>
      <c r="CI476" s="15">
        <v>1</v>
      </c>
      <c r="CJ476" s="15">
        <v>2</v>
      </c>
      <c r="CK476" s="15">
        <v>1</v>
      </c>
      <c r="CL476" s="15">
        <v>1</v>
      </c>
      <c r="CN476" s="15">
        <v>1</v>
      </c>
      <c r="CP476" s="15">
        <v>1</v>
      </c>
      <c r="CR476" s="15">
        <v>1</v>
      </c>
      <c r="CZ476" s="15">
        <v>1</v>
      </c>
      <c r="DA476" s="15">
        <v>2</v>
      </c>
      <c r="DB476" s="15">
        <v>2</v>
      </c>
      <c r="DC476" s="15">
        <v>2</v>
      </c>
      <c r="DD476" s="15">
        <v>3</v>
      </c>
      <c r="DE476" s="15">
        <v>2</v>
      </c>
      <c r="DL476" s="15">
        <v>3</v>
      </c>
      <c r="DM476" s="15">
        <v>3</v>
      </c>
      <c r="DN476" s="15">
        <v>3</v>
      </c>
      <c r="DO476" s="15">
        <v>3</v>
      </c>
      <c r="DP476" s="15">
        <v>3</v>
      </c>
      <c r="DQ476" s="15">
        <v>3</v>
      </c>
      <c r="DR476" s="27">
        <f t="shared" si="244"/>
        <v>3</v>
      </c>
      <c r="DS476" s="15">
        <f t="shared" si="270"/>
        <v>0</v>
      </c>
    </row>
    <row r="477" spans="1:123" x14ac:dyDescent="0.2">
      <c r="A477" s="15">
        <v>238</v>
      </c>
      <c r="B477" s="15">
        <v>833</v>
      </c>
      <c r="C477" s="15">
        <v>1</v>
      </c>
      <c r="D477" s="15">
        <v>2</v>
      </c>
      <c r="E477" s="15">
        <f t="shared" si="245"/>
        <v>1</v>
      </c>
      <c r="F477" s="15">
        <f t="shared" si="246"/>
        <v>0</v>
      </c>
      <c r="G477" s="15">
        <f t="shared" si="247"/>
        <v>0</v>
      </c>
      <c r="H477" s="15">
        <f t="shared" si="248"/>
        <v>0</v>
      </c>
      <c r="I477" s="15">
        <v>0</v>
      </c>
      <c r="J477" s="15">
        <v>49</v>
      </c>
      <c r="K477" s="15">
        <v>5</v>
      </c>
      <c r="L477" s="15">
        <f t="shared" si="249"/>
        <v>0</v>
      </c>
      <c r="M477" s="15">
        <f t="shared" si="250"/>
        <v>0</v>
      </c>
      <c r="N477" s="15">
        <f t="shared" si="251"/>
        <v>0</v>
      </c>
      <c r="O477" s="15">
        <f t="shared" si="252"/>
        <v>1</v>
      </c>
      <c r="P477" s="15">
        <f t="shared" si="253"/>
        <v>0</v>
      </c>
      <c r="Q477" s="15">
        <v>2</v>
      </c>
      <c r="R477" s="15">
        <v>4</v>
      </c>
      <c r="S477" s="15">
        <v>20</v>
      </c>
      <c r="T477" s="15">
        <v>0</v>
      </c>
      <c r="U477" s="15">
        <v>0</v>
      </c>
      <c r="V477" s="15">
        <v>0</v>
      </c>
      <c r="W477" s="15">
        <v>0</v>
      </c>
      <c r="X477" s="15">
        <v>1</v>
      </c>
      <c r="Y477" s="15">
        <v>0</v>
      </c>
      <c r="Z477" s="15">
        <v>1</v>
      </c>
      <c r="AA477" s="15">
        <f t="shared" si="242"/>
        <v>17</v>
      </c>
      <c r="AB477" s="193">
        <f t="shared" si="268"/>
        <v>1823.5294117647059</v>
      </c>
      <c r="AC477" s="159">
        <v>1</v>
      </c>
      <c r="AD477" s="159">
        <v>1</v>
      </c>
      <c r="AE477" s="159">
        <v>17</v>
      </c>
      <c r="AF477" s="159">
        <v>18000</v>
      </c>
      <c r="AG477" s="159">
        <f t="shared" si="254"/>
        <v>18000</v>
      </c>
      <c r="AH477" s="159">
        <v>10</v>
      </c>
      <c r="AI477" s="171">
        <f t="shared" si="255"/>
        <v>1058.8235294117646</v>
      </c>
      <c r="AJ477" s="15">
        <v>1</v>
      </c>
      <c r="AK477" s="15">
        <v>17</v>
      </c>
      <c r="AL477" s="15">
        <v>13000</v>
      </c>
      <c r="AM477" s="15">
        <f t="shared" si="256"/>
        <v>13000</v>
      </c>
      <c r="AN477" s="15">
        <v>9</v>
      </c>
      <c r="AP477" s="15">
        <f t="shared" si="257"/>
        <v>31000</v>
      </c>
      <c r="AQ477" s="172">
        <f t="shared" si="243"/>
        <v>1823.5294117647059</v>
      </c>
      <c r="AR477" s="27">
        <f t="shared" si="258"/>
        <v>1</v>
      </c>
      <c r="AS477" s="172">
        <f t="shared" si="259"/>
        <v>1823.5294117647059</v>
      </c>
      <c r="AX477" s="15">
        <f t="shared" si="269"/>
        <v>0</v>
      </c>
      <c r="BI477" s="27">
        <f t="shared" si="260"/>
        <v>0</v>
      </c>
      <c r="BJ477" s="27">
        <f t="shared" si="261"/>
        <v>0</v>
      </c>
      <c r="BR477" s="27">
        <f t="shared" si="262"/>
        <v>0</v>
      </c>
      <c r="BS477" s="27">
        <f t="shared" si="263"/>
        <v>0</v>
      </c>
      <c r="BT477" s="15">
        <v>3.5</v>
      </c>
      <c r="BU477" s="15">
        <v>3</v>
      </c>
      <c r="BV477" s="15">
        <v>3</v>
      </c>
      <c r="BW477" s="15">
        <v>3</v>
      </c>
      <c r="BX477" s="15">
        <v>3</v>
      </c>
      <c r="BY477" s="15">
        <f t="shared" si="264"/>
        <v>3.1</v>
      </c>
      <c r="BZ477" s="15">
        <v>3</v>
      </c>
      <c r="CA477" s="15">
        <f t="shared" si="265"/>
        <v>1</v>
      </c>
      <c r="CB477" s="15">
        <v>1</v>
      </c>
      <c r="CC477" s="15">
        <f t="shared" si="266"/>
        <v>0</v>
      </c>
      <c r="CD477" s="15">
        <f t="shared" si="267"/>
        <v>0</v>
      </c>
      <c r="CE477" s="15">
        <v>1</v>
      </c>
      <c r="CF477" s="15">
        <v>2</v>
      </c>
      <c r="CG477" s="15">
        <v>2</v>
      </c>
      <c r="CH477" s="15">
        <v>3</v>
      </c>
      <c r="CI477" s="15">
        <v>1</v>
      </c>
      <c r="CJ477" s="15">
        <v>2</v>
      </c>
      <c r="CK477" s="15">
        <v>1</v>
      </c>
      <c r="CL477" s="15">
        <v>1</v>
      </c>
      <c r="CN477" s="15">
        <v>1</v>
      </c>
      <c r="CP477" s="15">
        <v>1</v>
      </c>
      <c r="CR477" s="15">
        <v>1</v>
      </c>
      <c r="CZ477" s="15">
        <v>1</v>
      </c>
      <c r="DA477" s="15">
        <v>2</v>
      </c>
      <c r="DB477" s="15">
        <v>2</v>
      </c>
      <c r="DC477" s="15">
        <v>2</v>
      </c>
      <c r="DD477" s="15">
        <v>3</v>
      </c>
      <c r="DE477" s="15">
        <v>2</v>
      </c>
      <c r="DL477" s="27">
        <v>3</v>
      </c>
      <c r="DM477" s="27">
        <v>3</v>
      </c>
      <c r="DN477" s="27">
        <v>3</v>
      </c>
      <c r="DO477" s="27">
        <v>3</v>
      </c>
      <c r="DP477" s="27">
        <v>3</v>
      </c>
      <c r="DQ477" s="27">
        <v>3</v>
      </c>
      <c r="DR477" s="27">
        <f t="shared" si="244"/>
        <v>3</v>
      </c>
      <c r="DS477" s="15">
        <f t="shared" si="270"/>
        <v>-1</v>
      </c>
    </row>
    <row r="478" spans="1:123" x14ac:dyDescent="0.2">
      <c r="A478" s="15">
        <v>239</v>
      </c>
      <c r="B478" s="15">
        <v>834</v>
      </c>
      <c r="C478" s="15">
        <v>1</v>
      </c>
      <c r="D478" s="15">
        <v>2</v>
      </c>
      <c r="E478" s="15">
        <f t="shared" si="245"/>
        <v>1</v>
      </c>
      <c r="F478" s="15">
        <f t="shared" si="246"/>
        <v>0</v>
      </c>
      <c r="G478" s="15">
        <f t="shared" si="247"/>
        <v>0</v>
      </c>
      <c r="H478" s="15">
        <f t="shared" si="248"/>
        <v>0</v>
      </c>
      <c r="I478" s="15">
        <v>1</v>
      </c>
      <c r="J478" s="15">
        <v>56</v>
      </c>
      <c r="K478" s="15">
        <v>4</v>
      </c>
      <c r="L478" s="15">
        <f t="shared" si="249"/>
        <v>0</v>
      </c>
      <c r="M478" s="15">
        <f t="shared" si="250"/>
        <v>0</v>
      </c>
      <c r="N478" s="15">
        <f t="shared" si="251"/>
        <v>1</v>
      </c>
      <c r="O478" s="15">
        <f t="shared" si="252"/>
        <v>0</v>
      </c>
      <c r="P478" s="15">
        <f t="shared" si="253"/>
        <v>0</v>
      </c>
      <c r="Q478" s="15">
        <v>1</v>
      </c>
      <c r="R478" s="15">
        <v>3</v>
      </c>
      <c r="S478" s="15">
        <v>40</v>
      </c>
      <c r="T478" s="15">
        <v>0</v>
      </c>
      <c r="U478" s="15">
        <v>1</v>
      </c>
      <c r="V478" s="15">
        <v>0</v>
      </c>
      <c r="W478" s="15">
        <v>0</v>
      </c>
      <c r="X478" s="15">
        <v>1</v>
      </c>
      <c r="Y478" s="15">
        <v>1</v>
      </c>
      <c r="Z478" s="15">
        <v>1</v>
      </c>
      <c r="AA478" s="15">
        <f t="shared" si="242"/>
        <v>30</v>
      </c>
      <c r="AB478" s="193">
        <f t="shared" si="268"/>
        <v>2233.3333333333335</v>
      </c>
      <c r="AC478" s="15">
        <v>1</v>
      </c>
      <c r="AD478" s="15">
        <v>1</v>
      </c>
      <c r="AE478" s="15">
        <v>30</v>
      </c>
      <c r="AF478" s="15">
        <v>27000</v>
      </c>
      <c r="AG478" s="15">
        <f t="shared" si="254"/>
        <v>27000</v>
      </c>
      <c r="AH478" s="15">
        <v>11</v>
      </c>
      <c r="AI478" s="27">
        <f t="shared" si="255"/>
        <v>900</v>
      </c>
      <c r="AJ478" s="15">
        <v>2</v>
      </c>
      <c r="AK478" s="15">
        <v>30</v>
      </c>
      <c r="AL478" s="15">
        <v>20000</v>
      </c>
      <c r="AM478" s="15">
        <f t="shared" si="256"/>
        <v>40000</v>
      </c>
      <c r="AN478" s="15">
        <v>10</v>
      </c>
      <c r="AP478" s="15">
        <f t="shared" si="257"/>
        <v>67000</v>
      </c>
      <c r="AQ478" s="172">
        <f t="shared" si="243"/>
        <v>2233.3333333333335</v>
      </c>
      <c r="AR478" s="27">
        <f t="shared" si="258"/>
        <v>1</v>
      </c>
      <c r="AS478" s="172">
        <f t="shared" si="259"/>
        <v>2233.3333333333335</v>
      </c>
      <c r="AX478" s="15">
        <f t="shared" si="269"/>
        <v>0</v>
      </c>
      <c r="BI478" s="27">
        <f t="shared" si="260"/>
        <v>0</v>
      </c>
      <c r="BJ478" s="27">
        <f t="shared" si="261"/>
        <v>0</v>
      </c>
      <c r="BR478" s="27">
        <f t="shared" si="262"/>
        <v>0</v>
      </c>
      <c r="BS478" s="27">
        <f t="shared" si="263"/>
        <v>0</v>
      </c>
      <c r="BT478" s="15">
        <v>3</v>
      </c>
      <c r="BU478" s="15">
        <v>3</v>
      </c>
      <c r="BV478" s="15">
        <v>3</v>
      </c>
      <c r="BW478" s="15">
        <v>3</v>
      </c>
      <c r="BX478" s="15">
        <v>3</v>
      </c>
      <c r="BY478" s="15">
        <f t="shared" si="264"/>
        <v>3</v>
      </c>
      <c r="BZ478" s="15">
        <v>3</v>
      </c>
      <c r="CA478" s="15">
        <f t="shared" si="265"/>
        <v>1</v>
      </c>
      <c r="CB478" s="15">
        <v>1</v>
      </c>
      <c r="CC478" s="15">
        <f t="shared" si="266"/>
        <v>0</v>
      </c>
      <c r="CD478" s="15">
        <f t="shared" si="267"/>
        <v>0</v>
      </c>
      <c r="CE478" s="15">
        <v>2</v>
      </c>
      <c r="CF478" s="15">
        <v>6</v>
      </c>
      <c r="CG478" s="15">
        <v>2</v>
      </c>
      <c r="CH478" s="15">
        <v>4</v>
      </c>
      <c r="CI478" s="15">
        <v>2</v>
      </c>
      <c r="CJ478" s="15">
        <v>2</v>
      </c>
      <c r="CK478" s="15">
        <v>1</v>
      </c>
      <c r="CL478" s="15">
        <v>1</v>
      </c>
      <c r="CN478" s="15">
        <v>1</v>
      </c>
      <c r="CP478" s="15">
        <v>1</v>
      </c>
      <c r="CR478" s="15">
        <v>1</v>
      </c>
      <c r="CZ478" s="15">
        <v>2</v>
      </c>
      <c r="DA478" s="15">
        <v>2</v>
      </c>
      <c r="DB478" s="15">
        <v>3</v>
      </c>
      <c r="DC478" s="15">
        <v>2</v>
      </c>
      <c r="DD478" s="15">
        <v>1</v>
      </c>
      <c r="DE478" s="15">
        <v>2</v>
      </c>
      <c r="DL478" s="15">
        <v>4</v>
      </c>
      <c r="DM478" s="15">
        <v>4</v>
      </c>
      <c r="DN478" s="15">
        <v>4</v>
      </c>
      <c r="DO478" s="15">
        <v>4</v>
      </c>
      <c r="DP478" s="15">
        <v>4</v>
      </c>
      <c r="DQ478" s="15">
        <v>4</v>
      </c>
      <c r="DR478" s="27">
        <f t="shared" si="244"/>
        <v>4</v>
      </c>
      <c r="DS478" s="15">
        <f t="shared" si="270"/>
        <v>1</v>
      </c>
    </row>
    <row r="479" spans="1:123" x14ac:dyDescent="0.2">
      <c r="A479" s="15">
        <v>239</v>
      </c>
      <c r="B479" s="15">
        <v>834</v>
      </c>
      <c r="C479" s="15">
        <v>1</v>
      </c>
      <c r="D479" s="15">
        <v>2</v>
      </c>
      <c r="E479" s="15">
        <f t="shared" si="245"/>
        <v>1</v>
      </c>
      <c r="F479" s="15">
        <f t="shared" si="246"/>
        <v>0</v>
      </c>
      <c r="G479" s="15">
        <f t="shared" si="247"/>
        <v>0</v>
      </c>
      <c r="H479" s="15">
        <f t="shared" si="248"/>
        <v>0</v>
      </c>
      <c r="I479" s="15">
        <v>1</v>
      </c>
      <c r="J479" s="15">
        <v>56</v>
      </c>
      <c r="K479" s="15">
        <v>4</v>
      </c>
      <c r="L479" s="15">
        <f t="shared" si="249"/>
        <v>0</v>
      </c>
      <c r="M479" s="15">
        <f t="shared" si="250"/>
        <v>0</v>
      </c>
      <c r="N479" s="15">
        <f t="shared" si="251"/>
        <v>1</v>
      </c>
      <c r="O479" s="15">
        <f t="shared" si="252"/>
        <v>0</v>
      </c>
      <c r="P479" s="15">
        <f t="shared" si="253"/>
        <v>0</v>
      </c>
      <c r="Q479" s="15">
        <v>1</v>
      </c>
      <c r="R479" s="15">
        <v>3</v>
      </c>
      <c r="S479" s="15">
        <v>40</v>
      </c>
      <c r="T479" s="15">
        <v>0</v>
      </c>
      <c r="U479" s="15">
        <v>1</v>
      </c>
      <c r="V479" s="15">
        <v>0</v>
      </c>
      <c r="W479" s="15">
        <v>0</v>
      </c>
      <c r="X479" s="15">
        <v>1</v>
      </c>
      <c r="Y479" s="15">
        <v>0</v>
      </c>
      <c r="Z479" s="15">
        <v>1</v>
      </c>
      <c r="AA479" s="15">
        <f t="shared" si="242"/>
        <v>30</v>
      </c>
      <c r="AB479" s="193">
        <f t="shared" si="268"/>
        <v>2266.6666666666665</v>
      </c>
      <c r="AC479" s="159">
        <v>1</v>
      </c>
      <c r="AD479" s="159">
        <v>1</v>
      </c>
      <c r="AE479" s="159">
        <v>30</v>
      </c>
      <c r="AF479" s="159">
        <v>28000</v>
      </c>
      <c r="AG479" s="159">
        <f t="shared" si="254"/>
        <v>28000</v>
      </c>
      <c r="AH479" s="159">
        <v>11</v>
      </c>
      <c r="AI479" s="171">
        <f t="shared" si="255"/>
        <v>933.33333333333337</v>
      </c>
      <c r="AJ479" s="15">
        <v>2</v>
      </c>
      <c r="AK479" s="15">
        <v>30</v>
      </c>
      <c r="AL479" s="15">
        <v>20000</v>
      </c>
      <c r="AM479" s="15">
        <f t="shared" si="256"/>
        <v>40000</v>
      </c>
      <c r="AN479" s="15">
        <v>10</v>
      </c>
      <c r="AP479" s="15">
        <f t="shared" si="257"/>
        <v>68000</v>
      </c>
      <c r="AQ479" s="172">
        <f t="shared" si="243"/>
        <v>2266.6666666666665</v>
      </c>
      <c r="AR479" s="27">
        <f t="shared" si="258"/>
        <v>1</v>
      </c>
      <c r="AS479" s="172">
        <f t="shared" si="259"/>
        <v>2266.6666666666665</v>
      </c>
      <c r="AX479" s="15">
        <f t="shared" si="269"/>
        <v>0</v>
      </c>
      <c r="BI479" s="27">
        <f t="shared" si="260"/>
        <v>0</v>
      </c>
      <c r="BJ479" s="27">
        <f t="shared" si="261"/>
        <v>0</v>
      </c>
      <c r="BR479" s="27">
        <f t="shared" si="262"/>
        <v>0</v>
      </c>
      <c r="BS479" s="27">
        <f t="shared" si="263"/>
        <v>0</v>
      </c>
      <c r="BT479" s="15">
        <v>3</v>
      </c>
      <c r="BU479" s="15">
        <v>3</v>
      </c>
      <c r="BV479" s="15">
        <v>3</v>
      </c>
      <c r="BW479" s="15">
        <v>3</v>
      </c>
      <c r="BX479" s="15">
        <v>3</v>
      </c>
      <c r="BY479" s="15">
        <f t="shared" si="264"/>
        <v>3</v>
      </c>
      <c r="BZ479" s="15">
        <v>3</v>
      </c>
      <c r="CA479" s="15">
        <f t="shared" si="265"/>
        <v>1</v>
      </c>
      <c r="CB479" s="15">
        <v>1</v>
      </c>
      <c r="CC479" s="15">
        <f t="shared" si="266"/>
        <v>0</v>
      </c>
      <c r="CD479" s="15">
        <f t="shared" si="267"/>
        <v>0</v>
      </c>
      <c r="CE479" s="15">
        <v>2</v>
      </c>
      <c r="CF479" s="15">
        <v>6</v>
      </c>
      <c r="CG479" s="15">
        <v>2</v>
      </c>
      <c r="CH479" s="15">
        <v>4</v>
      </c>
      <c r="CI479" s="15">
        <v>2</v>
      </c>
      <c r="CJ479" s="15">
        <v>2</v>
      </c>
      <c r="CK479" s="15">
        <v>1</v>
      </c>
      <c r="CL479" s="15">
        <v>1</v>
      </c>
      <c r="CN479" s="15">
        <v>1</v>
      </c>
      <c r="CP479" s="15">
        <v>1</v>
      </c>
      <c r="CR479" s="15">
        <v>1</v>
      </c>
      <c r="CZ479" s="15">
        <v>2</v>
      </c>
      <c r="DA479" s="15">
        <v>2</v>
      </c>
      <c r="DB479" s="15">
        <v>3</v>
      </c>
      <c r="DC479" s="15">
        <v>2</v>
      </c>
      <c r="DD479" s="15">
        <v>1</v>
      </c>
      <c r="DE479" s="15">
        <v>2</v>
      </c>
      <c r="DL479" s="27">
        <v>3</v>
      </c>
      <c r="DM479" s="27">
        <v>3</v>
      </c>
      <c r="DN479" s="27">
        <v>3</v>
      </c>
      <c r="DO479" s="27">
        <v>3</v>
      </c>
      <c r="DP479" s="27">
        <v>3</v>
      </c>
      <c r="DQ479" s="27">
        <v>3</v>
      </c>
      <c r="DR479" s="27">
        <f t="shared" si="244"/>
        <v>3</v>
      </c>
      <c r="DS479" s="15">
        <f t="shared" si="270"/>
        <v>-1</v>
      </c>
    </row>
    <row r="480" spans="1:123" x14ac:dyDescent="0.2">
      <c r="A480" s="15">
        <v>240</v>
      </c>
      <c r="B480" s="15">
        <v>835</v>
      </c>
      <c r="C480" s="15">
        <v>1</v>
      </c>
      <c r="D480" s="15">
        <v>2</v>
      </c>
      <c r="E480" s="15">
        <f t="shared" si="245"/>
        <v>1</v>
      </c>
      <c r="F480" s="15">
        <f t="shared" si="246"/>
        <v>0</v>
      </c>
      <c r="G480" s="15">
        <f t="shared" si="247"/>
        <v>0</v>
      </c>
      <c r="H480" s="15">
        <f t="shared" si="248"/>
        <v>0</v>
      </c>
      <c r="I480" s="15">
        <v>0</v>
      </c>
      <c r="J480" s="15">
        <v>42</v>
      </c>
      <c r="K480" s="15">
        <v>5</v>
      </c>
      <c r="L480" s="15">
        <f t="shared" si="249"/>
        <v>0</v>
      </c>
      <c r="M480" s="15">
        <f t="shared" si="250"/>
        <v>0</v>
      </c>
      <c r="N480" s="15">
        <f t="shared" si="251"/>
        <v>0</v>
      </c>
      <c r="O480" s="15">
        <f t="shared" si="252"/>
        <v>1</v>
      </c>
      <c r="P480" s="15">
        <f t="shared" si="253"/>
        <v>0</v>
      </c>
      <c r="Q480" s="15">
        <v>1</v>
      </c>
      <c r="R480" s="15">
        <v>5</v>
      </c>
      <c r="S480" s="15">
        <v>20</v>
      </c>
      <c r="T480" s="15">
        <v>1</v>
      </c>
      <c r="U480" s="15">
        <v>1</v>
      </c>
      <c r="V480" s="15">
        <v>0</v>
      </c>
      <c r="W480" s="15">
        <v>0</v>
      </c>
      <c r="X480" s="15">
        <v>1</v>
      </c>
      <c r="Y480" s="15">
        <v>1</v>
      </c>
      <c r="Z480" s="15">
        <v>0</v>
      </c>
      <c r="AA480" s="15">
        <f t="shared" si="242"/>
        <v>13</v>
      </c>
      <c r="AB480" s="193">
        <f t="shared" si="268"/>
        <v>692.30769230769238</v>
      </c>
      <c r="AC480" s="15">
        <v>7</v>
      </c>
      <c r="AD480" s="15">
        <v>1</v>
      </c>
      <c r="AE480" s="15">
        <v>8</v>
      </c>
      <c r="AF480" s="15">
        <v>6500</v>
      </c>
      <c r="AG480" s="15">
        <f t="shared" si="254"/>
        <v>6500</v>
      </c>
      <c r="AH480" s="15">
        <v>28</v>
      </c>
      <c r="AI480" s="27">
        <f t="shared" si="255"/>
        <v>812.5</v>
      </c>
      <c r="AM480" s="15">
        <f t="shared" si="256"/>
        <v>0</v>
      </c>
      <c r="AP480" s="15">
        <f t="shared" si="257"/>
        <v>6500</v>
      </c>
      <c r="AQ480" s="172">
        <f t="shared" si="243"/>
        <v>812.5</v>
      </c>
      <c r="AR480" s="27">
        <f t="shared" si="258"/>
        <v>0.61538461538461542</v>
      </c>
      <c r="AS480" s="172">
        <f t="shared" si="259"/>
        <v>500</v>
      </c>
      <c r="AT480" s="15">
        <v>7</v>
      </c>
      <c r="AU480" s="15">
        <v>1</v>
      </c>
      <c r="AV480" s="15">
        <v>5</v>
      </c>
      <c r="AW480" s="15">
        <v>2500</v>
      </c>
      <c r="AX480" s="15">
        <f t="shared" si="269"/>
        <v>2500</v>
      </c>
      <c r="AY480" s="15">
        <v>40</v>
      </c>
      <c r="AZ480" s="15">
        <v>500</v>
      </c>
      <c r="BG480" s="15">
        <f t="shared" si="271"/>
        <v>2500</v>
      </c>
      <c r="BH480" s="15">
        <f t="shared" si="272"/>
        <v>500</v>
      </c>
      <c r="BI480" s="27">
        <f t="shared" si="260"/>
        <v>0.38461538461538464</v>
      </c>
      <c r="BJ480" s="27">
        <f t="shared" si="261"/>
        <v>192.30769230769232</v>
      </c>
      <c r="BR480" s="27">
        <f t="shared" si="262"/>
        <v>0</v>
      </c>
      <c r="BS480" s="27">
        <f t="shared" si="263"/>
        <v>0</v>
      </c>
      <c r="BT480" s="15">
        <v>3.5</v>
      </c>
      <c r="BU480" s="15">
        <v>4</v>
      </c>
      <c r="BV480" s="15">
        <v>3</v>
      </c>
      <c r="BW480" s="15">
        <v>3</v>
      </c>
      <c r="BX480" s="15">
        <v>3.5</v>
      </c>
      <c r="BY480" s="15">
        <f t="shared" si="264"/>
        <v>3.4</v>
      </c>
      <c r="BZ480" s="15">
        <v>3</v>
      </c>
      <c r="CA480" s="15">
        <f t="shared" si="265"/>
        <v>1</v>
      </c>
      <c r="CB480" s="15">
        <v>1</v>
      </c>
      <c r="CC480" s="15">
        <f t="shared" si="266"/>
        <v>0</v>
      </c>
      <c r="CD480" s="15">
        <f t="shared" si="267"/>
        <v>0</v>
      </c>
      <c r="CE480" s="15">
        <v>1</v>
      </c>
      <c r="CF480" s="15">
        <v>5</v>
      </c>
      <c r="CG480" s="15">
        <v>2</v>
      </c>
      <c r="CH480" s="15">
        <v>3</v>
      </c>
      <c r="CI480" s="15">
        <v>1</v>
      </c>
      <c r="CJ480" s="15">
        <v>2</v>
      </c>
      <c r="CK480" s="15">
        <v>1</v>
      </c>
      <c r="CL480" s="15">
        <v>1</v>
      </c>
      <c r="CN480" s="15">
        <v>1</v>
      </c>
      <c r="CP480" s="15">
        <v>1</v>
      </c>
      <c r="CR480" s="15">
        <v>1</v>
      </c>
      <c r="CZ480" s="15">
        <v>3</v>
      </c>
      <c r="DA480" s="15">
        <v>2</v>
      </c>
      <c r="DD480" s="15">
        <v>2</v>
      </c>
      <c r="DE480" s="15">
        <v>2</v>
      </c>
      <c r="DF480" s="15">
        <v>1</v>
      </c>
      <c r="DG480" s="15">
        <v>2</v>
      </c>
      <c r="DL480" s="15">
        <v>4</v>
      </c>
      <c r="DM480" s="15">
        <v>4</v>
      </c>
      <c r="DN480" s="15">
        <v>4</v>
      </c>
      <c r="DO480" s="15">
        <v>4</v>
      </c>
      <c r="DP480" s="15">
        <v>4</v>
      </c>
      <c r="DQ480" s="15">
        <v>4</v>
      </c>
      <c r="DR480" s="27">
        <f t="shared" si="244"/>
        <v>4</v>
      </c>
      <c r="DS480" s="15">
        <f t="shared" si="270"/>
        <v>0.83333333333333348</v>
      </c>
    </row>
    <row r="481" spans="1:123" x14ac:dyDescent="0.2">
      <c r="A481" s="15">
        <v>240</v>
      </c>
      <c r="B481" s="15">
        <v>835</v>
      </c>
      <c r="C481" s="15">
        <v>1</v>
      </c>
      <c r="D481" s="15">
        <v>2</v>
      </c>
      <c r="E481" s="15">
        <f t="shared" si="245"/>
        <v>1</v>
      </c>
      <c r="F481" s="15">
        <f t="shared" si="246"/>
        <v>0</v>
      </c>
      <c r="G481" s="15">
        <f t="shared" si="247"/>
        <v>0</v>
      </c>
      <c r="H481" s="15">
        <f t="shared" si="248"/>
        <v>0</v>
      </c>
      <c r="I481" s="15">
        <v>0</v>
      </c>
      <c r="J481" s="15">
        <v>42</v>
      </c>
      <c r="K481" s="15">
        <v>5</v>
      </c>
      <c r="L481" s="15">
        <f t="shared" si="249"/>
        <v>0</v>
      </c>
      <c r="M481" s="15">
        <f t="shared" si="250"/>
        <v>0</v>
      </c>
      <c r="N481" s="15">
        <f t="shared" si="251"/>
        <v>0</v>
      </c>
      <c r="O481" s="15">
        <f t="shared" si="252"/>
        <v>1</v>
      </c>
      <c r="P481" s="15">
        <f t="shared" si="253"/>
        <v>0</v>
      </c>
      <c r="Q481" s="15">
        <v>1</v>
      </c>
      <c r="R481" s="15">
        <v>5</v>
      </c>
      <c r="S481" s="15">
        <v>20</v>
      </c>
      <c r="T481" s="15">
        <v>1</v>
      </c>
      <c r="U481" s="15">
        <v>1</v>
      </c>
      <c r="V481" s="15">
        <v>0</v>
      </c>
      <c r="W481" s="15">
        <v>0</v>
      </c>
      <c r="X481" s="15">
        <v>1</v>
      </c>
      <c r="Y481" s="15">
        <v>0</v>
      </c>
      <c r="Z481" s="15">
        <v>0</v>
      </c>
      <c r="AA481" s="15">
        <f t="shared" si="242"/>
        <v>13</v>
      </c>
      <c r="AB481" s="193">
        <f t="shared" si="268"/>
        <v>769.23076923076928</v>
      </c>
      <c r="AC481" s="159">
        <v>7</v>
      </c>
      <c r="AD481" s="159">
        <v>1</v>
      </c>
      <c r="AE481" s="159">
        <v>8</v>
      </c>
      <c r="AF481" s="159">
        <v>7000</v>
      </c>
      <c r="AG481" s="159">
        <f t="shared" si="254"/>
        <v>7000</v>
      </c>
      <c r="AH481" s="159">
        <v>30</v>
      </c>
      <c r="AI481" s="171">
        <f t="shared" si="255"/>
        <v>875</v>
      </c>
      <c r="AM481" s="15">
        <f t="shared" si="256"/>
        <v>0</v>
      </c>
      <c r="AP481" s="15">
        <f t="shared" si="257"/>
        <v>7000</v>
      </c>
      <c r="AQ481" s="172">
        <f t="shared" si="243"/>
        <v>875</v>
      </c>
      <c r="AR481" s="27">
        <f t="shared" si="258"/>
        <v>0.61538461538461542</v>
      </c>
      <c r="AS481" s="172">
        <f t="shared" si="259"/>
        <v>538.46153846153845</v>
      </c>
      <c r="AT481" s="15">
        <v>7</v>
      </c>
      <c r="AU481" s="15">
        <v>1</v>
      </c>
      <c r="AV481" s="15">
        <v>5</v>
      </c>
      <c r="AW481" s="15">
        <v>3000</v>
      </c>
      <c r="AX481" s="15">
        <f t="shared" si="269"/>
        <v>3000</v>
      </c>
      <c r="AY481" s="15">
        <v>45</v>
      </c>
      <c r="BG481" s="15">
        <f t="shared" si="271"/>
        <v>3000</v>
      </c>
      <c r="BH481" s="15">
        <f t="shared" si="272"/>
        <v>600</v>
      </c>
      <c r="BI481" s="27">
        <f t="shared" si="260"/>
        <v>0.38461538461538464</v>
      </c>
      <c r="BJ481" s="27">
        <f t="shared" si="261"/>
        <v>230.76923076923077</v>
      </c>
      <c r="BR481" s="27">
        <f t="shared" si="262"/>
        <v>0</v>
      </c>
      <c r="BS481" s="27">
        <f t="shared" si="263"/>
        <v>0</v>
      </c>
      <c r="BT481" s="15">
        <v>3.5</v>
      </c>
      <c r="BU481" s="15">
        <v>4</v>
      </c>
      <c r="BV481" s="15">
        <v>3</v>
      </c>
      <c r="BW481" s="15">
        <v>3</v>
      </c>
      <c r="BX481" s="15">
        <v>3.5</v>
      </c>
      <c r="BY481" s="15">
        <f t="shared" si="264"/>
        <v>3.4</v>
      </c>
      <c r="BZ481" s="15">
        <v>3</v>
      </c>
      <c r="CA481" s="15">
        <f t="shared" si="265"/>
        <v>1</v>
      </c>
      <c r="CB481" s="15">
        <v>1</v>
      </c>
      <c r="CC481" s="15">
        <f t="shared" si="266"/>
        <v>0</v>
      </c>
      <c r="CD481" s="15">
        <f t="shared" si="267"/>
        <v>0</v>
      </c>
      <c r="CE481" s="15">
        <v>1</v>
      </c>
      <c r="CF481" s="15">
        <v>5</v>
      </c>
      <c r="CG481" s="15">
        <v>2</v>
      </c>
      <c r="CH481" s="15">
        <v>3</v>
      </c>
      <c r="CI481" s="15">
        <v>1</v>
      </c>
      <c r="CJ481" s="15">
        <v>2</v>
      </c>
      <c r="CK481" s="15">
        <v>1</v>
      </c>
      <c r="CL481" s="15">
        <v>1</v>
      </c>
      <c r="CN481" s="15">
        <v>1</v>
      </c>
      <c r="CP481" s="15">
        <v>1</v>
      </c>
      <c r="CR481" s="15">
        <v>1</v>
      </c>
      <c r="CZ481" s="15">
        <v>3</v>
      </c>
      <c r="DA481" s="15">
        <v>2</v>
      </c>
      <c r="DD481" s="15">
        <v>2</v>
      </c>
      <c r="DE481" s="15">
        <v>2</v>
      </c>
      <c r="DF481" s="15">
        <v>1</v>
      </c>
      <c r="DG481" s="15">
        <v>2</v>
      </c>
      <c r="DL481" s="27">
        <v>3</v>
      </c>
      <c r="DM481" s="27">
        <v>4</v>
      </c>
      <c r="DN481" s="27">
        <v>3</v>
      </c>
      <c r="DO481" s="27">
        <v>3</v>
      </c>
      <c r="DP481" s="27">
        <v>3</v>
      </c>
      <c r="DQ481" s="27">
        <v>3</v>
      </c>
      <c r="DR481" s="27">
        <f t="shared" si="244"/>
        <v>3.1666666666666665</v>
      </c>
      <c r="DS481" s="15">
        <f t="shared" si="270"/>
        <v>0.16666666666666652</v>
      </c>
    </row>
    <row r="482" spans="1:123" x14ac:dyDescent="0.2">
      <c r="A482" s="15">
        <v>241</v>
      </c>
      <c r="B482" s="15">
        <v>836</v>
      </c>
      <c r="C482" s="15">
        <v>1</v>
      </c>
      <c r="D482" s="15">
        <v>2</v>
      </c>
      <c r="E482" s="15">
        <f t="shared" si="245"/>
        <v>1</v>
      </c>
      <c r="F482" s="15">
        <f t="shared" si="246"/>
        <v>0</v>
      </c>
      <c r="G482" s="15">
        <f t="shared" si="247"/>
        <v>0</v>
      </c>
      <c r="H482" s="15">
        <f t="shared" si="248"/>
        <v>0</v>
      </c>
      <c r="I482" s="15">
        <v>0</v>
      </c>
      <c r="J482" s="15">
        <v>60</v>
      </c>
      <c r="K482" s="15">
        <v>3</v>
      </c>
      <c r="L482" s="15">
        <f t="shared" si="249"/>
        <v>0</v>
      </c>
      <c r="M482" s="15">
        <f t="shared" si="250"/>
        <v>1</v>
      </c>
      <c r="N482" s="15">
        <f t="shared" si="251"/>
        <v>0</v>
      </c>
      <c r="O482" s="15">
        <f t="shared" si="252"/>
        <v>0</v>
      </c>
      <c r="P482" s="15">
        <f t="shared" si="253"/>
        <v>0</v>
      </c>
      <c r="Q482" s="15">
        <v>2</v>
      </c>
      <c r="R482" s="15">
        <v>6</v>
      </c>
      <c r="S482" s="15">
        <v>45</v>
      </c>
      <c r="T482" s="15">
        <v>0</v>
      </c>
      <c r="U482" s="15">
        <v>1</v>
      </c>
      <c r="V482" s="15">
        <v>0</v>
      </c>
      <c r="W482" s="15">
        <v>0</v>
      </c>
      <c r="X482" s="15">
        <v>1</v>
      </c>
      <c r="Y482" s="15">
        <v>1</v>
      </c>
      <c r="Z482" s="15">
        <v>1</v>
      </c>
      <c r="AA482" s="15">
        <f t="shared" si="242"/>
        <v>10</v>
      </c>
      <c r="AB482" s="193">
        <f t="shared" si="268"/>
        <v>900</v>
      </c>
      <c r="AC482" s="15">
        <v>1</v>
      </c>
      <c r="AD482" s="15">
        <v>1</v>
      </c>
      <c r="AE482" s="15">
        <v>10</v>
      </c>
      <c r="AF482" s="15">
        <v>9000</v>
      </c>
      <c r="AG482" s="15">
        <f t="shared" si="254"/>
        <v>9000</v>
      </c>
      <c r="AH482" s="15">
        <v>12</v>
      </c>
      <c r="AI482" s="27">
        <f t="shared" si="255"/>
        <v>900</v>
      </c>
      <c r="AM482" s="15">
        <f t="shared" si="256"/>
        <v>0</v>
      </c>
      <c r="AP482" s="15">
        <f t="shared" si="257"/>
        <v>9000</v>
      </c>
      <c r="AQ482" s="172">
        <f t="shared" si="243"/>
        <v>900</v>
      </c>
      <c r="AR482" s="27">
        <f t="shared" si="258"/>
        <v>1</v>
      </c>
      <c r="AS482" s="172">
        <f t="shared" si="259"/>
        <v>900</v>
      </c>
      <c r="AX482" s="15">
        <f t="shared" si="269"/>
        <v>0</v>
      </c>
      <c r="BI482" s="27">
        <f t="shared" si="260"/>
        <v>0</v>
      </c>
      <c r="BJ482" s="27">
        <f t="shared" si="261"/>
        <v>0</v>
      </c>
      <c r="BR482" s="27">
        <f t="shared" si="262"/>
        <v>0</v>
      </c>
      <c r="BS482" s="27">
        <f t="shared" si="263"/>
        <v>0</v>
      </c>
      <c r="BT482" s="15">
        <v>4</v>
      </c>
      <c r="BU482" s="15">
        <v>4</v>
      </c>
      <c r="BV482" s="15">
        <v>4</v>
      </c>
      <c r="BW482" s="15">
        <v>4</v>
      </c>
      <c r="BX482" s="15">
        <v>4</v>
      </c>
      <c r="BY482" s="15">
        <f t="shared" si="264"/>
        <v>4</v>
      </c>
      <c r="BZ482" s="15">
        <v>4</v>
      </c>
      <c r="CA482" s="15">
        <f t="shared" si="265"/>
        <v>1</v>
      </c>
      <c r="CB482" s="15">
        <v>1</v>
      </c>
      <c r="CC482" s="15">
        <f t="shared" si="266"/>
        <v>0</v>
      </c>
      <c r="CD482" s="15">
        <f t="shared" si="267"/>
        <v>0</v>
      </c>
      <c r="CE482" s="15">
        <v>1</v>
      </c>
      <c r="CF482" s="15">
        <v>2</v>
      </c>
      <c r="CG482" s="15">
        <v>2</v>
      </c>
      <c r="CH482" s="15">
        <v>4</v>
      </c>
      <c r="CI482" s="15">
        <v>1</v>
      </c>
      <c r="CJ482" s="15">
        <v>2</v>
      </c>
      <c r="CK482" s="15">
        <v>1</v>
      </c>
      <c r="CL482" s="15">
        <v>1</v>
      </c>
      <c r="CN482" s="15">
        <v>1</v>
      </c>
      <c r="CP482" s="15">
        <v>1</v>
      </c>
      <c r="CR482" s="15">
        <v>1</v>
      </c>
      <c r="CZ482" s="15">
        <v>1</v>
      </c>
      <c r="DA482" s="15">
        <v>2</v>
      </c>
      <c r="DB482" s="15">
        <v>2</v>
      </c>
      <c r="DC482" s="15">
        <v>2</v>
      </c>
      <c r="DD482" s="15">
        <v>3</v>
      </c>
      <c r="DE482" s="15">
        <v>2</v>
      </c>
      <c r="DL482" s="15">
        <v>3</v>
      </c>
      <c r="DM482" s="15">
        <v>3</v>
      </c>
      <c r="DN482" s="15">
        <v>3</v>
      </c>
      <c r="DO482" s="15">
        <v>3</v>
      </c>
      <c r="DP482" s="15">
        <v>3</v>
      </c>
      <c r="DQ482" s="15">
        <v>3</v>
      </c>
      <c r="DR482" s="27">
        <f t="shared" si="244"/>
        <v>3</v>
      </c>
      <c r="DS482" s="15">
        <f t="shared" si="270"/>
        <v>0</v>
      </c>
    </row>
    <row r="483" spans="1:123" x14ac:dyDescent="0.2">
      <c r="A483" s="15">
        <v>241</v>
      </c>
      <c r="B483" s="15">
        <v>836</v>
      </c>
      <c r="C483" s="15">
        <v>1</v>
      </c>
      <c r="D483" s="15">
        <v>2</v>
      </c>
      <c r="E483" s="15">
        <f t="shared" si="245"/>
        <v>1</v>
      </c>
      <c r="F483" s="15">
        <f t="shared" si="246"/>
        <v>0</v>
      </c>
      <c r="G483" s="15">
        <f t="shared" si="247"/>
        <v>0</v>
      </c>
      <c r="H483" s="15">
        <f t="shared" si="248"/>
        <v>0</v>
      </c>
      <c r="I483" s="15">
        <v>0</v>
      </c>
      <c r="J483" s="15">
        <v>60</v>
      </c>
      <c r="K483" s="15">
        <v>3</v>
      </c>
      <c r="L483" s="15">
        <f t="shared" si="249"/>
        <v>0</v>
      </c>
      <c r="M483" s="15">
        <f t="shared" si="250"/>
        <v>1</v>
      </c>
      <c r="N483" s="15">
        <f t="shared" si="251"/>
        <v>0</v>
      </c>
      <c r="O483" s="15">
        <f t="shared" si="252"/>
        <v>0</v>
      </c>
      <c r="P483" s="15">
        <f t="shared" si="253"/>
        <v>0</v>
      </c>
      <c r="Q483" s="15">
        <v>2</v>
      </c>
      <c r="R483" s="15">
        <v>6</v>
      </c>
      <c r="S483" s="15">
        <v>45</v>
      </c>
      <c r="T483" s="15">
        <v>0</v>
      </c>
      <c r="U483" s="15">
        <v>1</v>
      </c>
      <c r="V483" s="15">
        <v>0</v>
      </c>
      <c r="W483" s="15">
        <v>0</v>
      </c>
      <c r="X483" s="15">
        <v>1</v>
      </c>
      <c r="Y483" s="15">
        <v>0</v>
      </c>
      <c r="Z483" s="15">
        <v>1</v>
      </c>
      <c r="AA483" s="15">
        <f t="shared" si="242"/>
        <v>10</v>
      </c>
      <c r="AB483" s="193">
        <f t="shared" si="268"/>
        <v>900</v>
      </c>
      <c r="AC483" s="159">
        <v>1</v>
      </c>
      <c r="AD483" s="159">
        <v>1</v>
      </c>
      <c r="AE483" s="159">
        <v>10</v>
      </c>
      <c r="AF483" s="159">
        <v>9000</v>
      </c>
      <c r="AG483" s="159">
        <f t="shared" si="254"/>
        <v>9000</v>
      </c>
      <c r="AH483" s="159">
        <v>12</v>
      </c>
      <c r="AI483" s="171">
        <f t="shared" si="255"/>
        <v>900</v>
      </c>
      <c r="AM483" s="15">
        <f t="shared" si="256"/>
        <v>0</v>
      </c>
      <c r="AP483" s="15">
        <f t="shared" si="257"/>
        <v>9000</v>
      </c>
      <c r="AQ483" s="172">
        <f t="shared" si="243"/>
        <v>900</v>
      </c>
      <c r="AR483" s="27">
        <f t="shared" si="258"/>
        <v>1</v>
      </c>
      <c r="AS483" s="172">
        <f t="shared" si="259"/>
        <v>900</v>
      </c>
      <c r="AX483" s="15">
        <f t="shared" si="269"/>
        <v>0</v>
      </c>
      <c r="BI483" s="27">
        <f t="shared" si="260"/>
        <v>0</v>
      </c>
      <c r="BJ483" s="27">
        <f t="shared" si="261"/>
        <v>0</v>
      </c>
      <c r="BR483" s="27">
        <f t="shared" si="262"/>
        <v>0</v>
      </c>
      <c r="BS483" s="27">
        <f t="shared" si="263"/>
        <v>0</v>
      </c>
      <c r="BT483" s="15">
        <v>4</v>
      </c>
      <c r="BU483" s="15">
        <v>4</v>
      </c>
      <c r="BV483" s="15">
        <v>4</v>
      </c>
      <c r="BW483" s="15">
        <v>4</v>
      </c>
      <c r="BX483" s="15">
        <v>4</v>
      </c>
      <c r="BY483" s="15">
        <f t="shared" si="264"/>
        <v>4</v>
      </c>
      <c r="BZ483" s="15">
        <v>4</v>
      </c>
      <c r="CA483" s="15">
        <f t="shared" si="265"/>
        <v>1</v>
      </c>
      <c r="CB483" s="15">
        <v>1</v>
      </c>
      <c r="CC483" s="15">
        <f t="shared" si="266"/>
        <v>0</v>
      </c>
      <c r="CD483" s="15">
        <f t="shared" si="267"/>
        <v>0</v>
      </c>
      <c r="CE483" s="15">
        <v>1</v>
      </c>
      <c r="CF483" s="15">
        <v>2</v>
      </c>
      <c r="CG483" s="15">
        <v>2</v>
      </c>
      <c r="CH483" s="15">
        <v>4</v>
      </c>
      <c r="CI483" s="15">
        <v>1</v>
      </c>
      <c r="CJ483" s="15">
        <v>2</v>
      </c>
      <c r="CK483" s="15">
        <v>1</v>
      </c>
      <c r="CL483" s="15">
        <v>1</v>
      </c>
      <c r="CN483" s="15">
        <v>1</v>
      </c>
      <c r="CP483" s="15">
        <v>1</v>
      </c>
      <c r="CR483" s="15">
        <v>1</v>
      </c>
      <c r="CZ483" s="15">
        <v>1</v>
      </c>
      <c r="DA483" s="15">
        <v>2</v>
      </c>
      <c r="DB483" s="15">
        <v>2</v>
      </c>
      <c r="DC483" s="15">
        <v>2</v>
      </c>
      <c r="DD483" s="15">
        <v>3</v>
      </c>
      <c r="DE483" s="15">
        <v>2</v>
      </c>
      <c r="DL483" s="27">
        <v>3</v>
      </c>
      <c r="DM483" s="27">
        <v>3</v>
      </c>
      <c r="DN483" s="27">
        <v>3</v>
      </c>
      <c r="DO483" s="27">
        <v>3</v>
      </c>
      <c r="DP483" s="27">
        <v>3</v>
      </c>
      <c r="DQ483" s="27">
        <v>3</v>
      </c>
      <c r="DR483" s="27">
        <f t="shared" si="244"/>
        <v>3</v>
      </c>
      <c r="DS483" s="15">
        <f t="shared" si="270"/>
        <v>-1</v>
      </c>
    </row>
    <row r="484" spans="1:123" x14ac:dyDescent="0.2">
      <c r="A484" s="15">
        <v>242</v>
      </c>
      <c r="B484" s="15">
        <v>837</v>
      </c>
      <c r="C484" s="15">
        <v>1</v>
      </c>
      <c r="D484" s="15">
        <v>2</v>
      </c>
      <c r="E484" s="15">
        <f t="shared" si="245"/>
        <v>1</v>
      </c>
      <c r="F484" s="15">
        <f t="shared" si="246"/>
        <v>0</v>
      </c>
      <c r="G484" s="15">
        <f t="shared" si="247"/>
        <v>0</v>
      </c>
      <c r="H484" s="15">
        <f t="shared" si="248"/>
        <v>0</v>
      </c>
      <c r="I484" s="15">
        <v>0</v>
      </c>
      <c r="J484" s="15">
        <v>38</v>
      </c>
      <c r="K484" s="15">
        <v>5</v>
      </c>
      <c r="L484" s="15">
        <f t="shared" si="249"/>
        <v>0</v>
      </c>
      <c r="M484" s="15">
        <f t="shared" si="250"/>
        <v>0</v>
      </c>
      <c r="N484" s="15">
        <f t="shared" si="251"/>
        <v>0</v>
      </c>
      <c r="O484" s="15">
        <f t="shared" si="252"/>
        <v>1</v>
      </c>
      <c r="P484" s="15">
        <f t="shared" si="253"/>
        <v>0</v>
      </c>
      <c r="Q484" s="15">
        <v>1</v>
      </c>
      <c r="R484" s="15">
        <v>4</v>
      </c>
      <c r="S484" s="15">
        <v>10</v>
      </c>
      <c r="T484" s="15">
        <v>0</v>
      </c>
      <c r="U484" s="15">
        <v>1</v>
      </c>
      <c r="V484" s="15">
        <v>1</v>
      </c>
      <c r="W484" s="15">
        <v>100000</v>
      </c>
      <c r="X484" s="15">
        <v>1</v>
      </c>
      <c r="Y484" s="15">
        <v>1</v>
      </c>
      <c r="Z484" s="15">
        <v>1</v>
      </c>
      <c r="AA484" s="15">
        <f t="shared" si="242"/>
        <v>20</v>
      </c>
      <c r="AB484" s="193">
        <f t="shared" si="268"/>
        <v>1150</v>
      </c>
      <c r="AC484" s="15">
        <v>7</v>
      </c>
      <c r="AD484" s="15">
        <v>1</v>
      </c>
      <c r="AE484" s="15">
        <v>20</v>
      </c>
      <c r="AF484" s="15">
        <v>23000</v>
      </c>
      <c r="AG484" s="15">
        <f t="shared" si="254"/>
        <v>23000</v>
      </c>
      <c r="AH484" s="15">
        <v>40</v>
      </c>
      <c r="AI484" s="27">
        <f t="shared" si="255"/>
        <v>1150</v>
      </c>
      <c r="AM484" s="15">
        <f t="shared" si="256"/>
        <v>0</v>
      </c>
      <c r="AP484" s="15">
        <f t="shared" si="257"/>
        <v>23000</v>
      </c>
      <c r="AQ484" s="172">
        <f t="shared" si="243"/>
        <v>1150</v>
      </c>
      <c r="AR484" s="27">
        <f t="shared" si="258"/>
        <v>1</v>
      </c>
      <c r="AS484" s="172">
        <f t="shared" si="259"/>
        <v>1150</v>
      </c>
      <c r="AX484" s="15">
        <f t="shared" si="269"/>
        <v>0</v>
      </c>
      <c r="BI484" s="27">
        <f t="shared" si="260"/>
        <v>0</v>
      </c>
      <c r="BJ484" s="27">
        <f t="shared" si="261"/>
        <v>0</v>
      </c>
      <c r="BR484" s="27">
        <f t="shared" si="262"/>
        <v>0</v>
      </c>
      <c r="BS484" s="27">
        <f t="shared" si="263"/>
        <v>0</v>
      </c>
      <c r="BT484" s="15">
        <v>3</v>
      </c>
      <c r="BU484" s="15">
        <v>3</v>
      </c>
      <c r="BV484" s="15">
        <v>3</v>
      </c>
      <c r="BW484" s="15">
        <v>3</v>
      </c>
      <c r="BX484" s="15">
        <v>3</v>
      </c>
      <c r="BY484" s="15">
        <f t="shared" si="264"/>
        <v>3</v>
      </c>
      <c r="BZ484" s="15">
        <v>3</v>
      </c>
      <c r="CA484" s="15">
        <f t="shared" si="265"/>
        <v>1</v>
      </c>
      <c r="CB484" s="15">
        <v>1</v>
      </c>
      <c r="CC484" s="15">
        <f t="shared" si="266"/>
        <v>0</v>
      </c>
      <c r="CD484" s="15">
        <f t="shared" si="267"/>
        <v>0</v>
      </c>
      <c r="CE484" s="15">
        <v>4</v>
      </c>
      <c r="CF484" s="15">
        <v>3</v>
      </c>
      <c r="CG484" s="15">
        <v>2</v>
      </c>
      <c r="CH484" s="15">
        <v>2</v>
      </c>
      <c r="CI484" s="15">
        <v>1</v>
      </c>
      <c r="CJ484" s="15">
        <v>2</v>
      </c>
      <c r="CK484" s="15">
        <v>1</v>
      </c>
      <c r="CL484" s="15">
        <v>1</v>
      </c>
      <c r="CN484" s="15">
        <v>1</v>
      </c>
      <c r="CP484" s="15">
        <v>1</v>
      </c>
      <c r="CR484" s="15">
        <v>1</v>
      </c>
      <c r="DB484" s="15">
        <v>3</v>
      </c>
      <c r="DC484" s="15">
        <v>2</v>
      </c>
      <c r="DD484" s="15">
        <v>2</v>
      </c>
      <c r="DE484" s="15">
        <v>2</v>
      </c>
      <c r="DF484" s="15">
        <v>1</v>
      </c>
      <c r="DG484" s="15">
        <v>2</v>
      </c>
      <c r="DL484" s="15">
        <v>4</v>
      </c>
      <c r="DM484" s="15">
        <v>4</v>
      </c>
      <c r="DN484" s="15">
        <v>4</v>
      </c>
      <c r="DO484" s="15">
        <v>4</v>
      </c>
      <c r="DP484" s="15">
        <v>4</v>
      </c>
      <c r="DQ484" s="15">
        <v>4</v>
      </c>
      <c r="DR484" s="27">
        <f t="shared" si="244"/>
        <v>4</v>
      </c>
      <c r="DS484" s="15">
        <f t="shared" si="270"/>
        <v>0</v>
      </c>
    </row>
    <row r="485" spans="1:123" x14ac:dyDescent="0.2">
      <c r="A485" s="15">
        <v>242</v>
      </c>
      <c r="B485" s="15">
        <v>837</v>
      </c>
      <c r="C485" s="15">
        <v>1</v>
      </c>
      <c r="D485" s="15">
        <v>2</v>
      </c>
      <c r="E485" s="15">
        <f t="shared" si="245"/>
        <v>1</v>
      </c>
      <c r="F485" s="15">
        <f t="shared" si="246"/>
        <v>0</v>
      </c>
      <c r="G485" s="15">
        <f t="shared" si="247"/>
        <v>0</v>
      </c>
      <c r="H485" s="15">
        <f t="shared" si="248"/>
        <v>0</v>
      </c>
      <c r="I485" s="15">
        <v>0</v>
      </c>
      <c r="J485" s="15">
        <v>38</v>
      </c>
      <c r="K485" s="15">
        <v>5</v>
      </c>
      <c r="L485" s="15">
        <f t="shared" si="249"/>
        <v>0</v>
      </c>
      <c r="M485" s="15">
        <f t="shared" si="250"/>
        <v>0</v>
      </c>
      <c r="N485" s="15">
        <f t="shared" si="251"/>
        <v>0</v>
      </c>
      <c r="O485" s="15">
        <f t="shared" si="252"/>
        <v>1</v>
      </c>
      <c r="P485" s="15">
        <f t="shared" si="253"/>
        <v>0</v>
      </c>
      <c r="Q485" s="15">
        <v>1</v>
      </c>
      <c r="R485" s="15">
        <v>4</v>
      </c>
      <c r="S485" s="15">
        <v>10</v>
      </c>
      <c r="T485" s="15">
        <v>0</v>
      </c>
      <c r="U485" s="15">
        <v>1</v>
      </c>
      <c r="V485" s="15">
        <v>1</v>
      </c>
      <c r="W485" s="15">
        <v>100000</v>
      </c>
      <c r="X485" s="15">
        <v>1</v>
      </c>
      <c r="Y485" s="15">
        <v>0</v>
      </c>
      <c r="Z485" s="15">
        <v>1</v>
      </c>
      <c r="AA485" s="15">
        <f t="shared" si="242"/>
        <v>20</v>
      </c>
      <c r="AB485" s="193">
        <f t="shared" si="268"/>
        <v>1250</v>
      </c>
      <c r="AC485" s="159">
        <v>7</v>
      </c>
      <c r="AD485" s="159">
        <v>1</v>
      </c>
      <c r="AE485" s="159">
        <v>20</v>
      </c>
      <c r="AF485" s="159">
        <v>25000</v>
      </c>
      <c r="AG485" s="159">
        <f t="shared" si="254"/>
        <v>25000</v>
      </c>
      <c r="AH485" s="159">
        <v>43</v>
      </c>
      <c r="AI485" s="171">
        <f t="shared" si="255"/>
        <v>1250</v>
      </c>
      <c r="AM485" s="15">
        <f t="shared" si="256"/>
        <v>0</v>
      </c>
      <c r="AP485" s="15">
        <f t="shared" si="257"/>
        <v>25000</v>
      </c>
      <c r="AQ485" s="172">
        <f t="shared" si="243"/>
        <v>1250</v>
      </c>
      <c r="AR485" s="27">
        <f t="shared" si="258"/>
        <v>1</v>
      </c>
      <c r="AS485" s="172">
        <f t="shared" si="259"/>
        <v>1250</v>
      </c>
      <c r="AX485" s="15">
        <f t="shared" si="269"/>
        <v>0</v>
      </c>
      <c r="BI485" s="27">
        <f t="shared" si="260"/>
        <v>0</v>
      </c>
      <c r="BJ485" s="27">
        <f t="shared" si="261"/>
        <v>0</v>
      </c>
      <c r="BR485" s="27">
        <f t="shared" si="262"/>
        <v>0</v>
      </c>
      <c r="BS485" s="27">
        <f t="shared" si="263"/>
        <v>0</v>
      </c>
      <c r="BT485" s="15">
        <v>3</v>
      </c>
      <c r="BU485" s="15">
        <v>3</v>
      </c>
      <c r="BV485" s="15">
        <v>3</v>
      </c>
      <c r="BW485" s="15">
        <v>3</v>
      </c>
      <c r="BX485" s="15">
        <v>3</v>
      </c>
      <c r="BY485" s="15">
        <f t="shared" si="264"/>
        <v>3</v>
      </c>
      <c r="BZ485" s="15">
        <v>3</v>
      </c>
      <c r="CA485" s="15">
        <f t="shared" si="265"/>
        <v>1</v>
      </c>
      <c r="CB485" s="15">
        <v>1</v>
      </c>
      <c r="CC485" s="15">
        <f t="shared" si="266"/>
        <v>0</v>
      </c>
      <c r="CD485" s="15">
        <f t="shared" si="267"/>
        <v>0</v>
      </c>
      <c r="CE485" s="15">
        <v>4</v>
      </c>
      <c r="CF485" s="15">
        <v>3</v>
      </c>
      <c r="CG485" s="15">
        <v>2</v>
      </c>
      <c r="CH485" s="15">
        <v>2</v>
      </c>
      <c r="CI485" s="15">
        <v>1</v>
      </c>
      <c r="CJ485" s="15">
        <v>2</v>
      </c>
      <c r="CK485" s="15">
        <v>1</v>
      </c>
      <c r="CL485" s="15">
        <v>1</v>
      </c>
      <c r="CN485" s="15">
        <v>1</v>
      </c>
      <c r="CP485" s="15">
        <v>1</v>
      </c>
      <c r="CR485" s="15">
        <v>1</v>
      </c>
      <c r="DB485" s="15">
        <v>3</v>
      </c>
      <c r="DC485" s="15">
        <v>2</v>
      </c>
      <c r="DD485" s="15">
        <v>2</v>
      </c>
      <c r="DE485" s="15">
        <v>2</v>
      </c>
      <c r="DF485" s="15">
        <v>1</v>
      </c>
      <c r="DG485" s="15">
        <v>2</v>
      </c>
      <c r="DL485" s="27">
        <v>4</v>
      </c>
      <c r="DM485" s="27">
        <v>4</v>
      </c>
      <c r="DN485" s="27">
        <v>4</v>
      </c>
      <c r="DO485" s="27">
        <v>4</v>
      </c>
      <c r="DP485" s="27">
        <v>4</v>
      </c>
      <c r="DQ485" s="27">
        <v>4</v>
      </c>
      <c r="DR485" s="27">
        <f t="shared" si="244"/>
        <v>4</v>
      </c>
      <c r="DS485" s="15">
        <f t="shared" si="270"/>
        <v>2</v>
      </c>
    </row>
    <row r="486" spans="1:123" x14ac:dyDescent="0.2">
      <c r="A486" s="15">
        <v>243</v>
      </c>
      <c r="B486" s="15">
        <v>838</v>
      </c>
      <c r="C486" s="15">
        <v>1</v>
      </c>
      <c r="D486" s="15">
        <v>2</v>
      </c>
      <c r="E486" s="15">
        <f t="shared" si="245"/>
        <v>1</v>
      </c>
      <c r="F486" s="15">
        <f t="shared" si="246"/>
        <v>0</v>
      </c>
      <c r="G486" s="15">
        <f t="shared" si="247"/>
        <v>0</v>
      </c>
      <c r="H486" s="15">
        <f t="shared" si="248"/>
        <v>0</v>
      </c>
      <c r="I486" s="15">
        <v>0</v>
      </c>
      <c r="J486" s="15">
        <v>58</v>
      </c>
      <c r="K486" s="15">
        <v>3</v>
      </c>
      <c r="L486" s="15">
        <f t="shared" si="249"/>
        <v>0</v>
      </c>
      <c r="M486" s="15">
        <f t="shared" si="250"/>
        <v>1</v>
      </c>
      <c r="N486" s="15">
        <f t="shared" si="251"/>
        <v>0</v>
      </c>
      <c r="O486" s="15">
        <f t="shared" si="252"/>
        <v>0</v>
      </c>
      <c r="P486" s="15">
        <f t="shared" si="253"/>
        <v>0</v>
      </c>
      <c r="Q486" s="15">
        <v>2</v>
      </c>
      <c r="R486" s="15">
        <v>5</v>
      </c>
      <c r="S486" s="15">
        <v>25</v>
      </c>
      <c r="T486" s="15">
        <v>0</v>
      </c>
      <c r="U486" s="15">
        <v>1</v>
      </c>
      <c r="V486" s="15">
        <v>1</v>
      </c>
      <c r="W486" s="15">
        <v>200000</v>
      </c>
      <c r="X486" s="15">
        <v>1</v>
      </c>
      <c r="Y486" s="15">
        <v>1</v>
      </c>
      <c r="Z486" s="15">
        <v>1</v>
      </c>
      <c r="AA486" s="15">
        <f t="shared" si="242"/>
        <v>14</v>
      </c>
      <c r="AB486" s="193">
        <f t="shared" si="268"/>
        <v>714.28571428571433</v>
      </c>
      <c r="AC486" s="15">
        <v>1</v>
      </c>
      <c r="AD486" s="15">
        <v>1</v>
      </c>
      <c r="AE486" s="15">
        <v>14</v>
      </c>
      <c r="AF486" s="15">
        <v>10000</v>
      </c>
      <c r="AG486" s="15">
        <f t="shared" si="254"/>
        <v>10000</v>
      </c>
      <c r="AH486" s="15">
        <v>11</v>
      </c>
      <c r="AI486" s="27">
        <f t="shared" si="255"/>
        <v>714.28571428571433</v>
      </c>
      <c r="AM486" s="15">
        <f t="shared" si="256"/>
        <v>0</v>
      </c>
      <c r="AP486" s="15">
        <f t="shared" si="257"/>
        <v>10000</v>
      </c>
      <c r="AQ486" s="172">
        <f t="shared" si="243"/>
        <v>714.28571428571433</v>
      </c>
      <c r="AR486" s="27">
        <f t="shared" si="258"/>
        <v>1</v>
      </c>
      <c r="AS486" s="172">
        <f t="shared" si="259"/>
        <v>714.28571428571433</v>
      </c>
      <c r="AX486" s="15">
        <f t="shared" si="269"/>
        <v>0</v>
      </c>
      <c r="BI486" s="27">
        <f t="shared" si="260"/>
        <v>0</v>
      </c>
      <c r="BJ486" s="27">
        <f t="shared" si="261"/>
        <v>0</v>
      </c>
      <c r="BR486" s="27">
        <f t="shared" si="262"/>
        <v>0</v>
      </c>
      <c r="BS486" s="27">
        <f t="shared" si="263"/>
        <v>0</v>
      </c>
      <c r="BT486" s="15">
        <v>4</v>
      </c>
      <c r="BU486" s="15">
        <v>4</v>
      </c>
      <c r="BV486" s="15">
        <v>4</v>
      </c>
      <c r="BW486" s="15">
        <v>4</v>
      </c>
      <c r="BX486" s="15">
        <v>4</v>
      </c>
      <c r="BY486" s="15">
        <f t="shared" si="264"/>
        <v>4</v>
      </c>
      <c r="BZ486" s="15">
        <v>4</v>
      </c>
      <c r="CA486" s="15">
        <f t="shared" si="265"/>
        <v>1</v>
      </c>
      <c r="CB486" s="15">
        <v>1</v>
      </c>
      <c r="CC486" s="15">
        <f t="shared" si="266"/>
        <v>0</v>
      </c>
      <c r="CD486" s="15">
        <f t="shared" si="267"/>
        <v>0</v>
      </c>
      <c r="CE486" s="15">
        <v>2</v>
      </c>
      <c r="CF486" s="15">
        <v>5</v>
      </c>
      <c r="CG486" s="15">
        <v>2</v>
      </c>
      <c r="CH486" s="15">
        <v>4</v>
      </c>
      <c r="CI486" s="15">
        <v>1</v>
      </c>
      <c r="CJ486" s="15">
        <v>2</v>
      </c>
      <c r="CK486" s="15">
        <v>1</v>
      </c>
      <c r="CL486" s="15">
        <v>1</v>
      </c>
      <c r="CN486" s="15">
        <v>1</v>
      </c>
      <c r="CP486" s="15">
        <v>1</v>
      </c>
      <c r="CR486" s="15">
        <v>1</v>
      </c>
      <c r="CZ486" s="15">
        <v>2</v>
      </c>
      <c r="DA486" s="15">
        <v>2</v>
      </c>
      <c r="DB486" s="15">
        <v>1</v>
      </c>
      <c r="DC486" s="15">
        <v>2</v>
      </c>
      <c r="DD486" s="15">
        <v>3</v>
      </c>
      <c r="DE486" s="15">
        <v>2</v>
      </c>
      <c r="DL486" s="15">
        <v>2</v>
      </c>
      <c r="DM486" s="15">
        <v>2</v>
      </c>
      <c r="DN486" s="15">
        <v>2</v>
      </c>
      <c r="DO486" s="15">
        <v>2</v>
      </c>
      <c r="DP486" s="15">
        <v>2</v>
      </c>
      <c r="DQ486" s="15">
        <v>2</v>
      </c>
      <c r="DR486" s="27">
        <f t="shared" si="244"/>
        <v>2</v>
      </c>
      <c r="DS486" s="15">
        <f t="shared" si="270"/>
        <v>0</v>
      </c>
    </row>
    <row r="487" spans="1:123" x14ac:dyDescent="0.2">
      <c r="A487" s="15">
        <v>243</v>
      </c>
      <c r="B487" s="15">
        <v>838</v>
      </c>
      <c r="C487" s="15">
        <v>1</v>
      </c>
      <c r="D487" s="15">
        <v>2</v>
      </c>
      <c r="E487" s="15">
        <f t="shared" si="245"/>
        <v>1</v>
      </c>
      <c r="F487" s="15">
        <f t="shared" si="246"/>
        <v>0</v>
      </c>
      <c r="G487" s="15">
        <f t="shared" si="247"/>
        <v>0</v>
      </c>
      <c r="H487" s="15">
        <f t="shared" si="248"/>
        <v>0</v>
      </c>
      <c r="I487" s="15">
        <v>0</v>
      </c>
      <c r="J487" s="15">
        <v>58</v>
      </c>
      <c r="K487" s="15">
        <v>3</v>
      </c>
      <c r="L487" s="15">
        <f t="shared" si="249"/>
        <v>0</v>
      </c>
      <c r="M487" s="15">
        <f t="shared" si="250"/>
        <v>1</v>
      </c>
      <c r="N487" s="15">
        <f t="shared" si="251"/>
        <v>0</v>
      </c>
      <c r="O487" s="15">
        <f t="shared" si="252"/>
        <v>0</v>
      </c>
      <c r="P487" s="15">
        <f t="shared" si="253"/>
        <v>0</v>
      </c>
      <c r="Q487" s="15">
        <v>2</v>
      </c>
      <c r="R487" s="15">
        <v>5</v>
      </c>
      <c r="S487" s="15">
        <v>25</v>
      </c>
      <c r="T487" s="15">
        <v>0</v>
      </c>
      <c r="U487" s="15">
        <v>1</v>
      </c>
      <c r="V487" s="15">
        <v>1</v>
      </c>
      <c r="W487" s="15">
        <v>200000</v>
      </c>
      <c r="X487" s="15">
        <v>1</v>
      </c>
      <c r="Y487" s="15">
        <v>0</v>
      </c>
      <c r="Z487" s="15">
        <v>1</v>
      </c>
      <c r="AA487" s="15">
        <f t="shared" si="242"/>
        <v>14</v>
      </c>
      <c r="AB487" s="193">
        <f t="shared" si="268"/>
        <v>714.28571428571433</v>
      </c>
      <c r="AC487" s="159">
        <v>1</v>
      </c>
      <c r="AD487" s="159">
        <v>1</v>
      </c>
      <c r="AE487" s="159">
        <v>14</v>
      </c>
      <c r="AF487" s="159">
        <v>10000</v>
      </c>
      <c r="AG487" s="159">
        <f t="shared" si="254"/>
        <v>10000</v>
      </c>
      <c r="AH487" s="159">
        <v>11</v>
      </c>
      <c r="AI487" s="171">
        <f t="shared" si="255"/>
        <v>714.28571428571433</v>
      </c>
      <c r="AM487" s="15">
        <f t="shared" si="256"/>
        <v>0</v>
      </c>
      <c r="AP487" s="15">
        <f t="shared" si="257"/>
        <v>10000</v>
      </c>
      <c r="AQ487" s="172">
        <f t="shared" si="243"/>
        <v>714.28571428571433</v>
      </c>
      <c r="AR487" s="27">
        <f t="shared" si="258"/>
        <v>1</v>
      </c>
      <c r="AS487" s="172">
        <f t="shared" si="259"/>
        <v>714.28571428571433</v>
      </c>
      <c r="AX487" s="15">
        <f t="shared" si="269"/>
        <v>0</v>
      </c>
      <c r="BI487" s="27">
        <f t="shared" si="260"/>
        <v>0</v>
      </c>
      <c r="BJ487" s="27">
        <f t="shared" si="261"/>
        <v>0</v>
      </c>
      <c r="BR487" s="27">
        <f t="shared" si="262"/>
        <v>0</v>
      </c>
      <c r="BS487" s="27">
        <f t="shared" si="263"/>
        <v>0</v>
      </c>
      <c r="BT487" s="15">
        <v>4</v>
      </c>
      <c r="BU487" s="15">
        <v>4</v>
      </c>
      <c r="BV487" s="15">
        <v>4</v>
      </c>
      <c r="BW487" s="15">
        <v>4</v>
      </c>
      <c r="BX487" s="15">
        <v>4</v>
      </c>
      <c r="BY487" s="15">
        <f t="shared" si="264"/>
        <v>4</v>
      </c>
      <c r="BZ487" s="15">
        <v>4</v>
      </c>
      <c r="CA487" s="15">
        <f t="shared" si="265"/>
        <v>1</v>
      </c>
      <c r="CB487" s="15">
        <v>1</v>
      </c>
      <c r="CC487" s="15">
        <f t="shared" si="266"/>
        <v>0</v>
      </c>
      <c r="CD487" s="15">
        <f t="shared" si="267"/>
        <v>0</v>
      </c>
      <c r="CE487" s="15">
        <v>2</v>
      </c>
      <c r="CF487" s="15">
        <v>5</v>
      </c>
      <c r="CG487" s="15">
        <v>2</v>
      </c>
      <c r="CH487" s="15">
        <v>4</v>
      </c>
      <c r="CI487" s="15">
        <v>1</v>
      </c>
      <c r="CJ487" s="15">
        <v>2</v>
      </c>
      <c r="CK487" s="15">
        <v>1</v>
      </c>
      <c r="CL487" s="15">
        <v>1</v>
      </c>
      <c r="CN487" s="15">
        <v>1</v>
      </c>
      <c r="CP487" s="15">
        <v>1</v>
      </c>
      <c r="CR487" s="15">
        <v>1</v>
      </c>
      <c r="CZ487" s="15">
        <v>2</v>
      </c>
      <c r="DA487" s="15">
        <v>2</v>
      </c>
      <c r="DB487" s="15">
        <v>1</v>
      </c>
      <c r="DC487" s="15">
        <v>2</v>
      </c>
      <c r="DD487" s="15">
        <v>3</v>
      </c>
      <c r="DE487" s="15">
        <v>2</v>
      </c>
      <c r="DL487" s="27">
        <v>2</v>
      </c>
      <c r="DM487" s="27">
        <v>2</v>
      </c>
      <c r="DN487" s="27">
        <v>2</v>
      </c>
      <c r="DO487" s="27">
        <v>2</v>
      </c>
      <c r="DP487" s="27">
        <v>2</v>
      </c>
      <c r="DQ487" s="27">
        <v>2</v>
      </c>
      <c r="DR487" s="27">
        <f t="shared" si="244"/>
        <v>2</v>
      </c>
      <c r="DS487" s="15">
        <f t="shared" si="270"/>
        <v>-1</v>
      </c>
    </row>
    <row r="488" spans="1:123" x14ac:dyDescent="0.2">
      <c r="A488" s="15">
        <v>244</v>
      </c>
      <c r="B488" s="15">
        <v>839</v>
      </c>
      <c r="C488" s="15">
        <v>1</v>
      </c>
      <c r="D488" s="15">
        <v>2</v>
      </c>
      <c r="E488" s="15">
        <f t="shared" si="245"/>
        <v>1</v>
      </c>
      <c r="F488" s="15">
        <f t="shared" si="246"/>
        <v>0</v>
      </c>
      <c r="G488" s="15">
        <f t="shared" si="247"/>
        <v>0</v>
      </c>
      <c r="H488" s="15">
        <f t="shared" si="248"/>
        <v>0</v>
      </c>
      <c r="I488" s="15">
        <v>1</v>
      </c>
      <c r="J488" s="15">
        <v>62</v>
      </c>
      <c r="K488" s="15">
        <v>1</v>
      </c>
      <c r="L488" s="15">
        <f t="shared" si="249"/>
        <v>0</v>
      </c>
      <c r="M488" s="15">
        <f t="shared" si="250"/>
        <v>0</v>
      </c>
      <c r="N488" s="15">
        <f t="shared" si="251"/>
        <v>0</v>
      </c>
      <c r="O488" s="15">
        <f t="shared" si="252"/>
        <v>0</v>
      </c>
      <c r="P488" s="15">
        <f t="shared" si="253"/>
        <v>0</v>
      </c>
      <c r="Q488" s="15">
        <v>2</v>
      </c>
      <c r="R488" s="15">
        <v>7</v>
      </c>
      <c r="S488" s="15">
        <v>40</v>
      </c>
      <c r="T488" s="15">
        <v>0</v>
      </c>
      <c r="U488" s="15">
        <v>1</v>
      </c>
      <c r="V488" s="15">
        <v>0</v>
      </c>
      <c r="W488" s="15">
        <v>0</v>
      </c>
      <c r="X488" s="15">
        <v>1</v>
      </c>
      <c r="Y488" s="15">
        <v>1</v>
      </c>
      <c r="Z488" s="15">
        <v>1</v>
      </c>
      <c r="AA488" s="15">
        <f t="shared" si="242"/>
        <v>20</v>
      </c>
      <c r="AB488" s="193">
        <f t="shared" si="268"/>
        <v>750</v>
      </c>
      <c r="AC488" s="15">
        <v>1</v>
      </c>
      <c r="AD488" s="15">
        <v>1</v>
      </c>
      <c r="AE488" s="15">
        <v>20</v>
      </c>
      <c r="AF488" s="15">
        <v>15000</v>
      </c>
      <c r="AG488" s="15">
        <f t="shared" si="254"/>
        <v>15000</v>
      </c>
      <c r="AH488" s="15">
        <v>13</v>
      </c>
      <c r="AI488" s="27">
        <f t="shared" si="255"/>
        <v>750</v>
      </c>
      <c r="AM488" s="15">
        <f t="shared" si="256"/>
        <v>0</v>
      </c>
      <c r="AP488" s="15">
        <f t="shared" si="257"/>
        <v>15000</v>
      </c>
      <c r="AQ488" s="172">
        <f t="shared" si="243"/>
        <v>750</v>
      </c>
      <c r="AR488" s="27">
        <f t="shared" si="258"/>
        <v>1</v>
      </c>
      <c r="AS488" s="172">
        <f t="shared" si="259"/>
        <v>750</v>
      </c>
      <c r="AX488" s="15">
        <f t="shared" si="269"/>
        <v>0</v>
      </c>
      <c r="BI488" s="27">
        <f t="shared" si="260"/>
        <v>0</v>
      </c>
      <c r="BJ488" s="27">
        <f t="shared" si="261"/>
        <v>0</v>
      </c>
      <c r="BR488" s="27">
        <f t="shared" si="262"/>
        <v>0</v>
      </c>
      <c r="BS488" s="27">
        <f t="shared" si="263"/>
        <v>0</v>
      </c>
      <c r="BT488" s="15">
        <v>4</v>
      </c>
      <c r="BU488" s="15">
        <v>4</v>
      </c>
      <c r="BV488" s="15">
        <v>4</v>
      </c>
      <c r="BW488" s="15">
        <v>5</v>
      </c>
      <c r="BX488" s="15">
        <v>5</v>
      </c>
      <c r="BY488" s="15">
        <f t="shared" si="264"/>
        <v>4.4000000000000004</v>
      </c>
      <c r="BZ488" s="15">
        <v>4</v>
      </c>
      <c r="CA488" s="15">
        <f t="shared" si="265"/>
        <v>1</v>
      </c>
      <c r="CB488" s="15">
        <v>1</v>
      </c>
      <c r="CC488" s="15">
        <f t="shared" si="266"/>
        <v>0</v>
      </c>
      <c r="CD488" s="15">
        <f t="shared" si="267"/>
        <v>0</v>
      </c>
      <c r="CE488" s="15">
        <v>1</v>
      </c>
      <c r="CF488" s="15">
        <v>3</v>
      </c>
      <c r="CG488" s="15">
        <v>2</v>
      </c>
      <c r="CH488" s="15">
        <v>4</v>
      </c>
      <c r="CI488" s="15">
        <v>2</v>
      </c>
      <c r="CJ488" s="15">
        <v>2</v>
      </c>
      <c r="CK488" s="15">
        <v>1</v>
      </c>
      <c r="CL488" s="15">
        <v>1</v>
      </c>
      <c r="CN488" s="15">
        <v>1</v>
      </c>
      <c r="CP488" s="15">
        <v>1</v>
      </c>
      <c r="CR488" s="15">
        <v>1</v>
      </c>
      <c r="CZ488" s="15">
        <v>3</v>
      </c>
      <c r="DA488" s="15">
        <v>2</v>
      </c>
      <c r="DB488" s="15">
        <v>2</v>
      </c>
      <c r="DC488" s="15">
        <v>2</v>
      </c>
      <c r="DD488" s="15">
        <v>1</v>
      </c>
      <c r="DE488" s="15">
        <v>2</v>
      </c>
      <c r="DL488" s="15">
        <v>3</v>
      </c>
      <c r="DM488" s="15">
        <v>3</v>
      </c>
      <c r="DN488" s="15">
        <v>3</v>
      </c>
      <c r="DO488" s="15">
        <v>3</v>
      </c>
      <c r="DP488" s="15">
        <v>3</v>
      </c>
      <c r="DQ488" s="15">
        <v>3</v>
      </c>
      <c r="DR488" s="27">
        <f t="shared" si="244"/>
        <v>3</v>
      </c>
      <c r="DS488" s="15">
        <f t="shared" si="270"/>
        <v>0.66666666666666652</v>
      </c>
    </row>
    <row r="489" spans="1:123" x14ac:dyDescent="0.2">
      <c r="A489" s="15">
        <v>244</v>
      </c>
      <c r="B489" s="15">
        <v>839</v>
      </c>
      <c r="C489" s="15">
        <v>1</v>
      </c>
      <c r="D489" s="15">
        <v>2</v>
      </c>
      <c r="E489" s="15">
        <f t="shared" si="245"/>
        <v>1</v>
      </c>
      <c r="F489" s="15">
        <f t="shared" si="246"/>
        <v>0</v>
      </c>
      <c r="G489" s="15">
        <f t="shared" si="247"/>
        <v>0</v>
      </c>
      <c r="H489" s="15">
        <f t="shared" si="248"/>
        <v>0</v>
      </c>
      <c r="I489" s="15">
        <v>1</v>
      </c>
      <c r="J489" s="15">
        <v>62</v>
      </c>
      <c r="K489" s="15">
        <v>1</v>
      </c>
      <c r="L489" s="15">
        <f t="shared" si="249"/>
        <v>0</v>
      </c>
      <c r="M489" s="15">
        <f t="shared" si="250"/>
        <v>0</v>
      </c>
      <c r="N489" s="15">
        <f t="shared" si="251"/>
        <v>0</v>
      </c>
      <c r="O489" s="15">
        <f t="shared" si="252"/>
        <v>0</v>
      </c>
      <c r="P489" s="15">
        <f t="shared" si="253"/>
        <v>0</v>
      </c>
      <c r="Q489" s="15">
        <v>2</v>
      </c>
      <c r="R489" s="15">
        <v>7</v>
      </c>
      <c r="S489" s="15">
        <v>40</v>
      </c>
      <c r="T489" s="15">
        <v>0</v>
      </c>
      <c r="U489" s="15">
        <v>1</v>
      </c>
      <c r="V489" s="15">
        <v>0</v>
      </c>
      <c r="W489" s="15">
        <v>0</v>
      </c>
      <c r="X489" s="15">
        <v>1</v>
      </c>
      <c r="Y489" s="15">
        <v>0</v>
      </c>
      <c r="Z489" s="15">
        <v>1</v>
      </c>
      <c r="AA489" s="15">
        <f t="shared" si="242"/>
        <v>20</v>
      </c>
      <c r="AB489" s="193">
        <f t="shared" si="268"/>
        <v>800</v>
      </c>
      <c r="AC489" s="159">
        <v>1</v>
      </c>
      <c r="AD489" s="159">
        <v>1</v>
      </c>
      <c r="AE489" s="159">
        <v>20</v>
      </c>
      <c r="AF489" s="159">
        <v>16000</v>
      </c>
      <c r="AG489" s="159">
        <f t="shared" si="254"/>
        <v>16000</v>
      </c>
      <c r="AH489" s="159">
        <v>11</v>
      </c>
      <c r="AI489" s="171">
        <f t="shared" si="255"/>
        <v>800</v>
      </c>
      <c r="AM489" s="15">
        <f t="shared" si="256"/>
        <v>0</v>
      </c>
      <c r="AP489" s="15">
        <f t="shared" si="257"/>
        <v>16000</v>
      </c>
      <c r="AQ489" s="172">
        <f t="shared" si="243"/>
        <v>800</v>
      </c>
      <c r="AR489" s="27">
        <f t="shared" si="258"/>
        <v>1</v>
      </c>
      <c r="AS489" s="172">
        <f t="shared" si="259"/>
        <v>800</v>
      </c>
      <c r="AX489" s="15">
        <f t="shared" si="269"/>
        <v>0</v>
      </c>
      <c r="BI489" s="27">
        <f t="shared" si="260"/>
        <v>0</v>
      </c>
      <c r="BJ489" s="27">
        <f t="shared" si="261"/>
        <v>0</v>
      </c>
      <c r="BR489" s="27">
        <f t="shared" si="262"/>
        <v>0</v>
      </c>
      <c r="BS489" s="27">
        <f t="shared" si="263"/>
        <v>0</v>
      </c>
      <c r="BT489" s="15">
        <v>4</v>
      </c>
      <c r="BU489" s="15">
        <v>4</v>
      </c>
      <c r="BV489" s="15">
        <v>4</v>
      </c>
      <c r="BW489" s="15">
        <v>5</v>
      </c>
      <c r="BX489" s="15">
        <v>5</v>
      </c>
      <c r="BY489" s="15">
        <f t="shared" si="264"/>
        <v>4.4000000000000004</v>
      </c>
      <c r="BZ489" s="15">
        <v>4</v>
      </c>
      <c r="CA489" s="15">
        <f t="shared" si="265"/>
        <v>1</v>
      </c>
      <c r="CB489" s="15">
        <v>1</v>
      </c>
      <c r="CC489" s="15">
        <f t="shared" si="266"/>
        <v>0</v>
      </c>
      <c r="CD489" s="15">
        <f t="shared" si="267"/>
        <v>0</v>
      </c>
      <c r="CE489" s="15">
        <v>1</v>
      </c>
      <c r="CF489" s="15">
        <v>3</v>
      </c>
      <c r="CG489" s="15">
        <v>2</v>
      </c>
      <c r="CH489" s="15">
        <v>4</v>
      </c>
      <c r="CI489" s="15">
        <v>2</v>
      </c>
      <c r="CJ489" s="15">
        <v>2</v>
      </c>
      <c r="CK489" s="15">
        <v>1</v>
      </c>
      <c r="CL489" s="15">
        <v>1</v>
      </c>
      <c r="CN489" s="15">
        <v>1</v>
      </c>
      <c r="CP489" s="15">
        <v>1</v>
      </c>
      <c r="CR489" s="15">
        <v>1</v>
      </c>
      <c r="CZ489" s="15">
        <v>3</v>
      </c>
      <c r="DA489" s="15">
        <v>2</v>
      </c>
      <c r="DB489" s="15">
        <v>2</v>
      </c>
      <c r="DC489" s="15">
        <v>2</v>
      </c>
      <c r="DD489" s="15">
        <v>1</v>
      </c>
      <c r="DE489" s="15">
        <v>2</v>
      </c>
      <c r="DL489" s="27">
        <v>3</v>
      </c>
      <c r="DM489" s="27">
        <v>3</v>
      </c>
      <c r="DN489" s="27">
        <v>2</v>
      </c>
      <c r="DO489" s="27">
        <v>2</v>
      </c>
      <c r="DP489" s="27">
        <v>2</v>
      </c>
      <c r="DQ489" s="27">
        <v>2</v>
      </c>
      <c r="DR489" s="27">
        <f t="shared" si="244"/>
        <v>2.3333333333333335</v>
      </c>
      <c r="DS489" s="15">
        <f t="shared" si="270"/>
        <v>-0.66666666666666652</v>
      </c>
    </row>
    <row r="490" spans="1:123" x14ac:dyDescent="0.2">
      <c r="A490" s="15">
        <v>245</v>
      </c>
      <c r="B490" s="15">
        <v>840</v>
      </c>
      <c r="C490" s="15">
        <v>0</v>
      </c>
      <c r="D490" s="15">
        <v>2</v>
      </c>
      <c r="E490" s="15">
        <f t="shared" si="245"/>
        <v>1</v>
      </c>
      <c r="F490" s="15">
        <f t="shared" si="246"/>
        <v>0</v>
      </c>
      <c r="G490" s="15">
        <f t="shared" si="247"/>
        <v>0</v>
      </c>
      <c r="H490" s="15">
        <f t="shared" si="248"/>
        <v>0</v>
      </c>
      <c r="I490" s="15">
        <v>1</v>
      </c>
      <c r="J490" s="15">
        <v>33</v>
      </c>
      <c r="K490" s="15">
        <v>5</v>
      </c>
      <c r="L490" s="15">
        <f t="shared" si="249"/>
        <v>0</v>
      </c>
      <c r="M490" s="15">
        <f t="shared" si="250"/>
        <v>0</v>
      </c>
      <c r="N490" s="15">
        <f t="shared" si="251"/>
        <v>0</v>
      </c>
      <c r="O490" s="15">
        <f t="shared" si="252"/>
        <v>1</v>
      </c>
      <c r="P490" s="15">
        <f t="shared" si="253"/>
        <v>0</v>
      </c>
      <c r="Q490" s="15">
        <v>1</v>
      </c>
      <c r="R490" s="15">
        <v>3</v>
      </c>
      <c r="S490" s="15">
        <v>5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1</v>
      </c>
      <c r="Z490" s="15">
        <v>1</v>
      </c>
      <c r="AA490" s="15">
        <f t="shared" si="242"/>
        <v>8</v>
      </c>
      <c r="AB490" s="193">
        <f t="shared" si="268"/>
        <v>1025</v>
      </c>
      <c r="AC490" s="15">
        <v>7</v>
      </c>
      <c r="AD490" s="15">
        <v>1</v>
      </c>
      <c r="AE490" s="15">
        <v>8</v>
      </c>
      <c r="AF490" s="15">
        <v>8200</v>
      </c>
      <c r="AG490" s="15">
        <f t="shared" si="254"/>
        <v>8200</v>
      </c>
      <c r="AH490" s="15">
        <v>38</v>
      </c>
      <c r="AI490" s="27">
        <f t="shared" si="255"/>
        <v>1025</v>
      </c>
      <c r="AM490" s="15">
        <f t="shared" si="256"/>
        <v>0</v>
      </c>
      <c r="AP490" s="15">
        <f t="shared" si="257"/>
        <v>8200</v>
      </c>
      <c r="AQ490" s="172">
        <f t="shared" si="243"/>
        <v>1025</v>
      </c>
      <c r="AR490" s="27">
        <f t="shared" si="258"/>
        <v>1</v>
      </c>
      <c r="AS490" s="172">
        <f t="shared" si="259"/>
        <v>1025</v>
      </c>
      <c r="AX490" s="15">
        <f t="shared" si="269"/>
        <v>0</v>
      </c>
      <c r="BI490" s="27">
        <f t="shared" si="260"/>
        <v>0</v>
      </c>
      <c r="BJ490" s="27">
        <f t="shared" si="261"/>
        <v>0</v>
      </c>
      <c r="BR490" s="27">
        <f t="shared" si="262"/>
        <v>0</v>
      </c>
      <c r="BS490" s="27">
        <f t="shared" si="263"/>
        <v>0</v>
      </c>
      <c r="BT490" s="15">
        <v>3</v>
      </c>
      <c r="BU490" s="15">
        <v>3</v>
      </c>
      <c r="BV490" s="15">
        <v>3</v>
      </c>
      <c r="BW490" s="15">
        <v>3</v>
      </c>
      <c r="BX490" s="15">
        <v>3</v>
      </c>
      <c r="BY490" s="15">
        <f t="shared" si="264"/>
        <v>3</v>
      </c>
      <c r="BZ490" s="15">
        <v>3</v>
      </c>
      <c r="CA490" s="15">
        <f t="shared" si="265"/>
        <v>1</v>
      </c>
      <c r="CB490" s="15">
        <v>3</v>
      </c>
      <c r="CC490" s="15">
        <f t="shared" si="266"/>
        <v>1</v>
      </c>
      <c r="CD490" s="15">
        <f t="shared" si="267"/>
        <v>0</v>
      </c>
      <c r="CE490" s="15">
        <v>2</v>
      </c>
      <c r="CF490" s="15">
        <v>2</v>
      </c>
      <c r="CG490" s="15">
        <v>4</v>
      </c>
      <c r="CH490" s="15">
        <v>3</v>
      </c>
      <c r="CI490" s="15">
        <v>1</v>
      </c>
      <c r="CJ490" s="15">
        <v>4</v>
      </c>
      <c r="CK490" s="15">
        <v>1</v>
      </c>
      <c r="CL490" s="15">
        <v>1</v>
      </c>
      <c r="CN490" s="15">
        <v>1</v>
      </c>
      <c r="CP490" s="15">
        <v>1</v>
      </c>
      <c r="CR490" s="15">
        <v>1</v>
      </c>
      <c r="DB490" s="15">
        <v>1</v>
      </c>
      <c r="DC490" s="15">
        <v>4</v>
      </c>
      <c r="DD490" s="15">
        <v>3</v>
      </c>
      <c r="DE490" s="15">
        <v>4</v>
      </c>
      <c r="DF490" s="15">
        <v>2</v>
      </c>
      <c r="DG490" s="15">
        <v>4</v>
      </c>
      <c r="DL490" s="15">
        <v>3</v>
      </c>
      <c r="DM490" s="15">
        <v>3</v>
      </c>
      <c r="DN490" s="15">
        <v>3</v>
      </c>
      <c r="DO490" s="15">
        <v>3</v>
      </c>
      <c r="DP490" s="15">
        <v>3</v>
      </c>
      <c r="DQ490" s="15">
        <v>3</v>
      </c>
      <c r="DR490" s="27">
        <f t="shared" si="244"/>
        <v>3</v>
      </c>
      <c r="DS490" s="15">
        <f t="shared" si="270"/>
        <v>0</v>
      </c>
    </row>
    <row r="491" spans="1:123" x14ac:dyDescent="0.2">
      <c r="A491" s="15">
        <v>245</v>
      </c>
      <c r="B491" s="15">
        <v>840</v>
      </c>
      <c r="C491" s="15">
        <v>0</v>
      </c>
      <c r="D491" s="15">
        <v>2</v>
      </c>
      <c r="E491" s="15">
        <f t="shared" si="245"/>
        <v>1</v>
      </c>
      <c r="F491" s="15">
        <f t="shared" si="246"/>
        <v>0</v>
      </c>
      <c r="G491" s="15">
        <f t="shared" si="247"/>
        <v>0</v>
      </c>
      <c r="H491" s="15">
        <f t="shared" si="248"/>
        <v>0</v>
      </c>
      <c r="I491" s="15">
        <v>1</v>
      </c>
      <c r="J491" s="15">
        <v>33</v>
      </c>
      <c r="K491" s="15">
        <v>5</v>
      </c>
      <c r="L491" s="15">
        <f t="shared" si="249"/>
        <v>0</v>
      </c>
      <c r="M491" s="15">
        <f t="shared" si="250"/>
        <v>0</v>
      </c>
      <c r="N491" s="15">
        <f t="shared" si="251"/>
        <v>0</v>
      </c>
      <c r="O491" s="15">
        <f t="shared" si="252"/>
        <v>1</v>
      </c>
      <c r="P491" s="15">
        <f t="shared" si="253"/>
        <v>0</v>
      </c>
      <c r="Q491" s="15">
        <v>1</v>
      </c>
      <c r="R491" s="15">
        <v>3</v>
      </c>
      <c r="S491" s="15">
        <v>5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1</v>
      </c>
      <c r="AA491" s="15">
        <f t="shared" si="242"/>
        <v>8</v>
      </c>
      <c r="AB491" s="193">
        <f t="shared" si="268"/>
        <v>1025</v>
      </c>
      <c r="AC491" s="159">
        <v>7</v>
      </c>
      <c r="AD491" s="159">
        <v>1</v>
      </c>
      <c r="AE491" s="159">
        <v>8</v>
      </c>
      <c r="AF491" s="159">
        <v>8200</v>
      </c>
      <c r="AG491" s="159">
        <f t="shared" si="254"/>
        <v>8200</v>
      </c>
      <c r="AH491" s="159">
        <v>38</v>
      </c>
      <c r="AI491" s="171">
        <f t="shared" si="255"/>
        <v>1025</v>
      </c>
      <c r="AM491" s="15">
        <f t="shared" si="256"/>
        <v>0</v>
      </c>
      <c r="AP491" s="15">
        <f t="shared" si="257"/>
        <v>8200</v>
      </c>
      <c r="AQ491" s="172">
        <f t="shared" si="243"/>
        <v>1025</v>
      </c>
      <c r="AR491" s="27">
        <f t="shared" si="258"/>
        <v>1</v>
      </c>
      <c r="AS491" s="172">
        <f t="shared" si="259"/>
        <v>1025</v>
      </c>
      <c r="AX491" s="15">
        <f t="shared" si="269"/>
        <v>0</v>
      </c>
      <c r="BI491" s="27">
        <f t="shared" si="260"/>
        <v>0</v>
      </c>
      <c r="BJ491" s="27">
        <f t="shared" si="261"/>
        <v>0</v>
      </c>
      <c r="BR491" s="27">
        <f t="shared" si="262"/>
        <v>0</v>
      </c>
      <c r="BS491" s="27">
        <f t="shared" si="263"/>
        <v>0</v>
      </c>
      <c r="BT491" s="15">
        <v>3</v>
      </c>
      <c r="BU491" s="15">
        <v>3</v>
      </c>
      <c r="BV491" s="15">
        <v>3</v>
      </c>
      <c r="BW491" s="15">
        <v>3</v>
      </c>
      <c r="BX491" s="15">
        <v>3</v>
      </c>
      <c r="BY491" s="15">
        <f t="shared" si="264"/>
        <v>3</v>
      </c>
      <c r="BZ491" s="15">
        <v>3</v>
      </c>
      <c r="CA491" s="15">
        <f t="shared" si="265"/>
        <v>1</v>
      </c>
      <c r="CB491" s="15">
        <v>3</v>
      </c>
      <c r="CC491" s="15">
        <f t="shared" si="266"/>
        <v>1</v>
      </c>
      <c r="CD491" s="15">
        <f t="shared" si="267"/>
        <v>0</v>
      </c>
      <c r="CE491" s="15">
        <v>2</v>
      </c>
      <c r="CF491" s="15">
        <v>2</v>
      </c>
      <c r="CG491" s="15">
        <v>4</v>
      </c>
      <c r="CH491" s="15">
        <v>3</v>
      </c>
      <c r="CI491" s="15">
        <v>1</v>
      </c>
      <c r="CJ491" s="15">
        <v>4</v>
      </c>
      <c r="CK491" s="15">
        <v>1</v>
      </c>
      <c r="CL491" s="15">
        <v>1</v>
      </c>
      <c r="CN491" s="15">
        <v>1</v>
      </c>
      <c r="CP491" s="15">
        <v>1</v>
      </c>
      <c r="CR491" s="15">
        <v>1</v>
      </c>
      <c r="DB491" s="15">
        <v>1</v>
      </c>
      <c r="DC491" s="15">
        <v>4</v>
      </c>
      <c r="DD491" s="15">
        <v>3</v>
      </c>
      <c r="DE491" s="15">
        <v>4</v>
      </c>
      <c r="DF491" s="15">
        <v>2</v>
      </c>
      <c r="DG491" s="15">
        <v>4</v>
      </c>
      <c r="DL491" s="27">
        <v>3</v>
      </c>
      <c r="DM491" s="27">
        <v>3</v>
      </c>
      <c r="DN491" s="27">
        <v>3</v>
      </c>
      <c r="DO491" s="27">
        <v>3</v>
      </c>
      <c r="DP491" s="27">
        <v>3</v>
      </c>
      <c r="DQ491" s="27">
        <v>3</v>
      </c>
      <c r="DR491" s="27">
        <f t="shared" si="244"/>
        <v>3</v>
      </c>
      <c r="DS491" s="15">
        <f t="shared" si="270"/>
        <v>1</v>
      </c>
    </row>
    <row r="492" spans="1:123" x14ac:dyDescent="0.2">
      <c r="A492" s="15">
        <v>246</v>
      </c>
      <c r="B492" s="15">
        <v>841</v>
      </c>
      <c r="C492" s="15">
        <v>0</v>
      </c>
      <c r="D492" s="15">
        <v>2</v>
      </c>
      <c r="E492" s="15">
        <f t="shared" si="245"/>
        <v>1</v>
      </c>
      <c r="F492" s="15">
        <f t="shared" si="246"/>
        <v>0</v>
      </c>
      <c r="G492" s="15">
        <f t="shared" si="247"/>
        <v>0</v>
      </c>
      <c r="H492" s="15">
        <f t="shared" si="248"/>
        <v>0</v>
      </c>
      <c r="I492" s="15">
        <v>1</v>
      </c>
      <c r="J492" s="15">
        <v>43</v>
      </c>
      <c r="K492" s="15">
        <v>5</v>
      </c>
      <c r="L492" s="15">
        <f t="shared" si="249"/>
        <v>0</v>
      </c>
      <c r="M492" s="15">
        <f t="shared" si="250"/>
        <v>0</v>
      </c>
      <c r="N492" s="15">
        <f t="shared" si="251"/>
        <v>0</v>
      </c>
      <c r="O492" s="15">
        <f t="shared" si="252"/>
        <v>1</v>
      </c>
      <c r="P492" s="15">
        <f t="shared" si="253"/>
        <v>0</v>
      </c>
      <c r="Q492" s="15">
        <v>2</v>
      </c>
      <c r="R492" s="15">
        <v>4</v>
      </c>
      <c r="S492" s="15">
        <v>5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1</v>
      </c>
      <c r="Z492" s="15">
        <v>1</v>
      </c>
      <c r="AA492" s="15">
        <f t="shared" si="242"/>
        <v>5</v>
      </c>
      <c r="AB492" s="193">
        <f t="shared" si="268"/>
        <v>600</v>
      </c>
      <c r="AC492" s="15">
        <v>7</v>
      </c>
      <c r="AD492" s="15">
        <v>1</v>
      </c>
      <c r="AE492" s="15">
        <v>5</v>
      </c>
      <c r="AF492" s="15">
        <v>3000</v>
      </c>
      <c r="AG492" s="15">
        <f t="shared" si="254"/>
        <v>3000</v>
      </c>
      <c r="AH492" s="15">
        <v>25</v>
      </c>
      <c r="AI492" s="27">
        <f t="shared" si="255"/>
        <v>600</v>
      </c>
      <c r="AM492" s="15">
        <f t="shared" si="256"/>
        <v>0</v>
      </c>
      <c r="AP492" s="15">
        <f t="shared" si="257"/>
        <v>3000</v>
      </c>
      <c r="AQ492" s="172">
        <f t="shared" si="243"/>
        <v>600</v>
      </c>
      <c r="AR492" s="27">
        <f t="shared" si="258"/>
        <v>1</v>
      </c>
      <c r="AS492" s="172">
        <f t="shared" si="259"/>
        <v>600</v>
      </c>
      <c r="AX492" s="15">
        <f t="shared" si="269"/>
        <v>0</v>
      </c>
      <c r="BI492" s="27">
        <f t="shared" si="260"/>
        <v>0</v>
      </c>
      <c r="BJ492" s="27">
        <f t="shared" si="261"/>
        <v>0</v>
      </c>
      <c r="BR492" s="27">
        <f t="shared" si="262"/>
        <v>0</v>
      </c>
      <c r="BS492" s="27">
        <f t="shared" si="263"/>
        <v>0</v>
      </c>
      <c r="BT492" s="15">
        <v>4</v>
      </c>
      <c r="BU492" s="15">
        <v>3</v>
      </c>
      <c r="BV492" s="15">
        <v>3</v>
      </c>
      <c r="BW492" s="15">
        <v>3</v>
      </c>
      <c r="BX492" s="15">
        <v>4</v>
      </c>
      <c r="BY492" s="15">
        <f t="shared" si="264"/>
        <v>3.4</v>
      </c>
      <c r="BZ492" s="15">
        <v>3</v>
      </c>
      <c r="CA492" s="15">
        <f t="shared" si="265"/>
        <v>0</v>
      </c>
      <c r="CB492" s="15">
        <v>5</v>
      </c>
      <c r="CC492" s="15" t="s">
        <v>1008</v>
      </c>
      <c r="CD492" s="15" t="s">
        <v>1008</v>
      </c>
      <c r="CE492" s="15" t="s">
        <v>1007</v>
      </c>
      <c r="CH492" s="15" t="s">
        <v>1007</v>
      </c>
      <c r="CK492" s="15" t="s">
        <v>1007</v>
      </c>
      <c r="CL492" s="15" t="s">
        <v>1007</v>
      </c>
      <c r="CN492" s="15" t="s">
        <v>1007</v>
      </c>
      <c r="CP492" s="15" t="s">
        <v>1007</v>
      </c>
      <c r="CR492" s="15" t="s">
        <v>1007</v>
      </c>
      <c r="DB492" s="15">
        <v>2</v>
      </c>
      <c r="DC492" s="15">
        <v>4</v>
      </c>
      <c r="DD492" s="15">
        <v>1</v>
      </c>
      <c r="DE492" s="15">
        <v>4</v>
      </c>
      <c r="DF492" s="15">
        <v>3</v>
      </c>
      <c r="DG492" s="15">
        <v>4</v>
      </c>
      <c r="DL492" s="15">
        <v>2</v>
      </c>
      <c r="DM492" s="15">
        <v>2</v>
      </c>
      <c r="DN492" s="15">
        <v>2</v>
      </c>
      <c r="DO492" s="15">
        <v>2</v>
      </c>
      <c r="DP492" s="15">
        <v>2</v>
      </c>
      <c r="DQ492" s="15">
        <v>2</v>
      </c>
      <c r="DR492" s="27">
        <f t="shared" si="244"/>
        <v>2</v>
      </c>
      <c r="DS492" s="15">
        <f t="shared" si="270"/>
        <v>0</v>
      </c>
    </row>
    <row r="493" spans="1:123" x14ac:dyDescent="0.2">
      <c r="A493" s="15">
        <v>246</v>
      </c>
      <c r="B493" s="15">
        <v>841</v>
      </c>
      <c r="C493" s="15">
        <v>0</v>
      </c>
      <c r="D493" s="15">
        <v>2</v>
      </c>
      <c r="E493" s="15">
        <f t="shared" si="245"/>
        <v>1</v>
      </c>
      <c r="F493" s="15">
        <f t="shared" si="246"/>
        <v>0</v>
      </c>
      <c r="G493" s="15">
        <f t="shared" si="247"/>
        <v>0</v>
      </c>
      <c r="H493" s="15">
        <f t="shared" si="248"/>
        <v>0</v>
      </c>
      <c r="I493" s="15">
        <v>1</v>
      </c>
      <c r="J493" s="15">
        <v>43</v>
      </c>
      <c r="K493" s="15">
        <v>5</v>
      </c>
      <c r="L493" s="15">
        <f t="shared" si="249"/>
        <v>0</v>
      </c>
      <c r="M493" s="15">
        <f t="shared" si="250"/>
        <v>0</v>
      </c>
      <c r="N493" s="15">
        <f t="shared" si="251"/>
        <v>0</v>
      </c>
      <c r="O493" s="15">
        <f t="shared" si="252"/>
        <v>1</v>
      </c>
      <c r="P493" s="15">
        <f t="shared" si="253"/>
        <v>0</v>
      </c>
      <c r="Q493" s="15">
        <v>2</v>
      </c>
      <c r="R493" s="15">
        <v>4</v>
      </c>
      <c r="S493" s="15">
        <v>5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1</v>
      </c>
      <c r="AA493" s="15">
        <f t="shared" si="242"/>
        <v>5</v>
      </c>
      <c r="AB493" s="193">
        <f t="shared" si="268"/>
        <v>700</v>
      </c>
      <c r="AC493" s="159">
        <v>7</v>
      </c>
      <c r="AD493" s="159">
        <v>1</v>
      </c>
      <c r="AE493" s="159">
        <v>5</v>
      </c>
      <c r="AF493" s="159">
        <v>3500</v>
      </c>
      <c r="AG493" s="159">
        <f t="shared" si="254"/>
        <v>3500</v>
      </c>
      <c r="AH493" s="159">
        <v>30</v>
      </c>
      <c r="AI493" s="171">
        <f t="shared" si="255"/>
        <v>700</v>
      </c>
      <c r="AM493" s="15">
        <f t="shared" si="256"/>
        <v>0</v>
      </c>
      <c r="AP493" s="15">
        <f t="shared" si="257"/>
        <v>3500</v>
      </c>
      <c r="AQ493" s="172">
        <f t="shared" si="243"/>
        <v>700</v>
      </c>
      <c r="AR493" s="27">
        <f t="shared" si="258"/>
        <v>1</v>
      </c>
      <c r="AS493" s="172">
        <f t="shared" si="259"/>
        <v>700</v>
      </c>
      <c r="AX493" s="15">
        <f t="shared" si="269"/>
        <v>0</v>
      </c>
      <c r="BI493" s="27">
        <f t="shared" si="260"/>
        <v>0</v>
      </c>
      <c r="BJ493" s="27">
        <f t="shared" si="261"/>
        <v>0</v>
      </c>
      <c r="BR493" s="27">
        <f t="shared" si="262"/>
        <v>0</v>
      </c>
      <c r="BS493" s="27">
        <f t="shared" si="263"/>
        <v>0</v>
      </c>
      <c r="BT493" s="15">
        <v>4</v>
      </c>
      <c r="BU493" s="15">
        <v>3</v>
      </c>
      <c r="BV493" s="15">
        <v>3</v>
      </c>
      <c r="BW493" s="15">
        <v>3</v>
      </c>
      <c r="BX493" s="15">
        <v>4</v>
      </c>
      <c r="BY493" s="15">
        <f t="shared" si="264"/>
        <v>3.4</v>
      </c>
      <c r="BZ493" s="15">
        <v>3</v>
      </c>
      <c r="CA493" s="15">
        <f t="shared" si="265"/>
        <v>0</v>
      </c>
      <c r="CB493" s="15">
        <v>5</v>
      </c>
      <c r="CC493" s="15" t="s">
        <v>1008</v>
      </c>
      <c r="CD493" s="15" t="s">
        <v>1008</v>
      </c>
      <c r="CE493" s="15" t="s">
        <v>1007</v>
      </c>
      <c r="CH493" s="15" t="s">
        <v>1007</v>
      </c>
      <c r="CK493" s="15" t="s">
        <v>1007</v>
      </c>
      <c r="CL493" s="15" t="s">
        <v>1007</v>
      </c>
      <c r="CN493" s="15" t="s">
        <v>1007</v>
      </c>
      <c r="CP493" s="15" t="s">
        <v>1007</v>
      </c>
      <c r="CR493" s="15" t="s">
        <v>1007</v>
      </c>
      <c r="DB493" s="15">
        <v>2</v>
      </c>
      <c r="DC493" s="15">
        <v>4</v>
      </c>
      <c r="DD493" s="15">
        <v>1</v>
      </c>
      <c r="DE493" s="15">
        <v>4</v>
      </c>
      <c r="DF493" s="15">
        <v>3</v>
      </c>
      <c r="DG493" s="15">
        <v>4</v>
      </c>
      <c r="DL493" s="27">
        <v>2</v>
      </c>
      <c r="DM493" s="27">
        <v>2</v>
      </c>
      <c r="DN493" s="27">
        <v>2</v>
      </c>
      <c r="DO493" s="27">
        <v>2</v>
      </c>
      <c r="DP493" s="27">
        <v>2</v>
      </c>
      <c r="DQ493" s="27">
        <v>2</v>
      </c>
      <c r="DR493" s="27">
        <f t="shared" si="244"/>
        <v>2</v>
      </c>
      <c r="DS493" s="15">
        <f t="shared" si="270"/>
        <v>-1</v>
      </c>
    </row>
    <row r="494" spans="1:123" x14ac:dyDescent="0.2">
      <c r="A494" s="15">
        <v>247</v>
      </c>
      <c r="B494" s="15">
        <v>842</v>
      </c>
      <c r="C494" s="15">
        <v>0</v>
      </c>
      <c r="D494" s="15">
        <v>2</v>
      </c>
      <c r="E494" s="15">
        <f t="shared" si="245"/>
        <v>1</v>
      </c>
      <c r="F494" s="15">
        <f t="shared" si="246"/>
        <v>0</v>
      </c>
      <c r="G494" s="15">
        <f t="shared" si="247"/>
        <v>0</v>
      </c>
      <c r="H494" s="15">
        <f t="shared" si="248"/>
        <v>0</v>
      </c>
      <c r="I494" s="15">
        <v>0</v>
      </c>
      <c r="J494" s="15">
        <v>34</v>
      </c>
      <c r="K494" s="15">
        <v>5</v>
      </c>
      <c r="L494" s="15">
        <f t="shared" si="249"/>
        <v>0</v>
      </c>
      <c r="M494" s="15">
        <f t="shared" si="250"/>
        <v>0</v>
      </c>
      <c r="N494" s="15">
        <f t="shared" si="251"/>
        <v>0</v>
      </c>
      <c r="O494" s="15">
        <f t="shared" si="252"/>
        <v>1</v>
      </c>
      <c r="P494" s="15">
        <f t="shared" si="253"/>
        <v>0</v>
      </c>
      <c r="Q494" s="15">
        <v>1</v>
      </c>
      <c r="R494" s="15">
        <v>5</v>
      </c>
      <c r="S494" s="15">
        <v>3</v>
      </c>
      <c r="T494" s="15">
        <v>0</v>
      </c>
      <c r="U494" s="15">
        <v>0</v>
      </c>
      <c r="V494" s="15">
        <v>1</v>
      </c>
      <c r="W494" s="15">
        <v>300000</v>
      </c>
      <c r="X494" s="15">
        <v>0</v>
      </c>
      <c r="Y494" s="15">
        <v>1</v>
      </c>
      <c r="Z494" s="15">
        <v>1</v>
      </c>
      <c r="AA494" s="15">
        <f t="shared" si="242"/>
        <v>1</v>
      </c>
      <c r="AB494" s="193">
        <f t="shared" si="268"/>
        <v>10800</v>
      </c>
      <c r="AC494" s="15">
        <v>8</v>
      </c>
      <c r="AD494" s="15">
        <v>6</v>
      </c>
      <c r="AE494" s="15">
        <v>1</v>
      </c>
      <c r="AF494" s="15">
        <v>1800</v>
      </c>
      <c r="AG494" s="15">
        <f t="shared" si="254"/>
        <v>10800</v>
      </c>
      <c r="AH494" s="15">
        <v>40</v>
      </c>
      <c r="AI494" s="27">
        <f t="shared" si="255"/>
        <v>10800</v>
      </c>
      <c r="AM494" s="15">
        <f t="shared" si="256"/>
        <v>0</v>
      </c>
      <c r="AP494" s="15">
        <f t="shared" si="257"/>
        <v>10800</v>
      </c>
      <c r="AQ494" s="172">
        <f t="shared" si="243"/>
        <v>10800</v>
      </c>
      <c r="AR494" s="27">
        <f t="shared" si="258"/>
        <v>1</v>
      </c>
      <c r="AS494" s="172">
        <f t="shared" si="259"/>
        <v>10800</v>
      </c>
      <c r="AX494" s="15">
        <f t="shared" si="269"/>
        <v>0</v>
      </c>
      <c r="BI494" s="27">
        <f t="shared" si="260"/>
        <v>0</v>
      </c>
      <c r="BJ494" s="27">
        <f t="shared" si="261"/>
        <v>0</v>
      </c>
      <c r="BR494" s="27">
        <f t="shared" si="262"/>
        <v>0</v>
      </c>
      <c r="BS494" s="27">
        <f t="shared" si="263"/>
        <v>0</v>
      </c>
      <c r="BT494" s="15">
        <v>3</v>
      </c>
      <c r="BU494" s="15">
        <v>3</v>
      </c>
      <c r="BV494" s="15">
        <v>3</v>
      </c>
      <c r="BW494" s="15">
        <v>3</v>
      </c>
      <c r="BX494" s="15">
        <v>3</v>
      </c>
      <c r="BY494" s="15">
        <f t="shared" si="264"/>
        <v>3</v>
      </c>
      <c r="BZ494" s="15">
        <v>3</v>
      </c>
      <c r="CA494" s="15">
        <f t="shared" si="265"/>
        <v>1</v>
      </c>
      <c r="CB494" s="15">
        <v>4</v>
      </c>
      <c r="CC494" s="15">
        <f t="shared" si="266"/>
        <v>0</v>
      </c>
      <c r="CD494" s="15">
        <f t="shared" si="267"/>
        <v>1</v>
      </c>
      <c r="CE494" s="15">
        <v>2</v>
      </c>
      <c r="CF494" s="15">
        <v>3</v>
      </c>
      <c r="CG494" s="15">
        <v>4</v>
      </c>
      <c r="CH494" s="15">
        <v>1</v>
      </c>
      <c r="CI494" s="15">
        <v>1</v>
      </c>
      <c r="CJ494" s="15">
        <v>4</v>
      </c>
      <c r="CK494" s="15">
        <v>1</v>
      </c>
      <c r="CL494" s="15">
        <v>1</v>
      </c>
      <c r="CN494" s="15">
        <v>1</v>
      </c>
      <c r="CP494" s="15">
        <v>1</v>
      </c>
      <c r="CR494" s="15">
        <v>1</v>
      </c>
      <c r="DB494" s="15">
        <v>3</v>
      </c>
      <c r="DC494" s="15">
        <v>4</v>
      </c>
      <c r="DD494" s="15">
        <v>2</v>
      </c>
      <c r="DE494" s="15">
        <v>4</v>
      </c>
      <c r="DF494" s="15">
        <v>1</v>
      </c>
      <c r="DG494" s="15">
        <v>4</v>
      </c>
      <c r="DL494" s="15">
        <v>3</v>
      </c>
      <c r="DM494" s="15">
        <v>3</v>
      </c>
      <c r="DN494" s="15">
        <v>3</v>
      </c>
      <c r="DO494" s="15">
        <v>3</v>
      </c>
      <c r="DP494" s="15">
        <v>3</v>
      </c>
      <c r="DQ494" s="15">
        <v>3</v>
      </c>
      <c r="DR494" s="27">
        <f t="shared" si="244"/>
        <v>3</v>
      </c>
      <c r="DS494" s="15">
        <f t="shared" si="270"/>
        <v>0</v>
      </c>
    </row>
    <row r="495" spans="1:123" x14ac:dyDescent="0.2">
      <c r="A495" s="15">
        <v>247</v>
      </c>
      <c r="B495" s="15">
        <v>842</v>
      </c>
      <c r="C495" s="15">
        <v>0</v>
      </c>
      <c r="D495" s="15">
        <v>2</v>
      </c>
      <c r="E495" s="15">
        <f t="shared" si="245"/>
        <v>1</v>
      </c>
      <c r="F495" s="15">
        <f t="shared" si="246"/>
        <v>0</v>
      </c>
      <c r="G495" s="15">
        <f t="shared" si="247"/>
        <v>0</v>
      </c>
      <c r="H495" s="15">
        <f t="shared" si="248"/>
        <v>0</v>
      </c>
      <c r="I495" s="15">
        <v>0</v>
      </c>
      <c r="J495" s="15">
        <v>34</v>
      </c>
      <c r="K495" s="15">
        <v>5</v>
      </c>
      <c r="L495" s="15">
        <f t="shared" si="249"/>
        <v>0</v>
      </c>
      <c r="M495" s="15">
        <f t="shared" si="250"/>
        <v>0</v>
      </c>
      <c r="N495" s="15">
        <f t="shared" si="251"/>
        <v>0</v>
      </c>
      <c r="O495" s="15">
        <f t="shared" si="252"/>
        <v>1</v>
      </c>
      <c r="P495" s="15">
        <f t="shared" si="253"/>
        <v>0</v>
      </c>
      <c r="Q495" s="15">
        <v>1</v>
      </c>
      <c r="R495" s="15">
        <v>5</v>
      </c>
      <c r="S495" s="15">
        <v>3</v>
      </c>
      <c r="T495" s="15">
        <v>0</v>
      </c>
      <c r="U495" s="15">
        <v>0</v>
      </c>
      <c r="V495" s="15">
        <v>1</v>
      </c>
      <c r="W495" s="15">
        <v>300000</v>
      </c>
      <c r="X495" s="15">
        <v>0</v>
      </c>
      <c r="Y495" s="15">
        <v>0</v>
      </c>
      <c r="Z495" s="15">
        <v>1</v>
      </c>
      <c r="AA495" s="15">
        <f t="shared" si="242"/>
        <v>1</v>
      </c>
      <c r="AB495" s="193">
        <f t="shared" si="268"/>
        <v>10800</v>
      </c>
      <c r="AC495" s="159">
        <v>8</v>
      </c>
      <c r="AD495" s="159">
        <v>6</v>
      </c>
      <c r="AE495" s="159">
        <v>1</v>
      </c>
      <c r="AF495" s="159">
        <v>1800</v>
      </c>
      <c r="AG495" s="159">
        <f t="shared" si="254"/>
        <v>10800</v>
      </c>
      <c r="AH495" s="159">
        <v>40</v>
      </c>
      <c r="AI495" s="171">
        <f t="shared" si="255"/>
        <v>10800</v>
      </c>
      <c r="AM495" s="15">
        <f t="shared" si="256"/>
        <v>0</v>
      </c>
      <c r="AP495" s="15">
        <f t="shared" si="257"/>
        <v>10800</v>
      </c>
      <c r="AQ495" s="172">
        <f t="shared" si="243"/>
        <v>10800</v>
      </c>
      <c r="AR495" s="27">
        <f t="shared" si="258"/>
        <v>1</v>
      </c>
      <c r="AS495" s="172">
        <f t="shared" si="259"/>
        <v>10800</v>
      </c>
      <c r="AX495" s="15">
        <f t="shared" si="269"/>
        <v>0</v>
      </c>
      <c r="BI495" s="27">
        <f t="shared" si="260"/>
        <v>0</v>
      </c>
      <c r="BJ495" s="27">
        <f t="shared" si="261"/>
        <v>0</v>
      </c>
      <c r="BR495" s="27">
        <f t="shared" si="262"/>
        <v>0</v>
      </c>
      <c r="BS495" s="27">
        <f t="shared" si="263"/>
        <v>0</v>
      </c>
      <c r="BT495" s="15">
        <v>3</v>
      </c>
      <c r="BU495" s="15">
        <v>3</v>
      </c>
      <c r="BV495" s="15">
        <v>3</v>
      </c>
      <c r="BW495" s="15">
        <v>3</v>
      </c>
      <c r="BX495" s="15">
        <v>3</v>
      </c>
      <c r="BY495" s="15">
        <f t="shared" si="264"/>
        <v>3</v>
      </c>
      <c r="BZ495" s="15">
        <v>3</v>
      </c>
      <c r="CA495" s="15">
        <f t="shared" si="265"/>
        <v>1</v>
      </c>
      <c r="CB495" s="15">
        <v>4</v>
      </c>
      <c r="CC495" s="15">
        <f t="shared" si="266"/>
        <v>0</v>
      </c>
      <c r="CD495" s="15">
        <f t="shared" si="267"/>
        <v>1</v>
      </c>
      <c r="CE495" s="15">
        <v>2</v>
      </c>
      <c r="CF495" s="15">
        <v>3</v>
      </c>
      <c r="CG495" s="15">
        <v>4</v>
      </c>
      <c r="CH495" s="15">
        <v>1</v>
      </c>
      <c r="CI495" s="15">
        <v>1</v>
      </c>
      <c r="CJ495" s="15">
        <v>4</v>
      </c>
      <c r="CK495" s="15">
        <v>1</v>
      </c>
      <c r="CL495" s="15">
        <v>1</v>
      </c>
      <c r="CN495" s="15">
        <v>1</v>
      </c>
      <c r="CP495" s="15">
        <v>1</v>
      </c>
      <c r="CR495" s="15">
        <v>1</v>
      </c>
      <c r="DB495" s="15">
        <v>3</v>
      </c>
      <c r="DC495" s="15">
        <v>4</v>
      </c>
      <c r="DD495" s="15">
        <v>2</v>
      </c>
      <c r="DE495" s="15">
        <v>4</v>
      </c>
      <c r="DF495" s="15">
        <v>1</v>
      </c>
      <c r="DG495" s="15">
        <v>4</v>
      </c>
      <c r="DL495" s="27">
        <v>3</v>
      </c>
      <c r="DM495" s="27">
        <v>3</v>
      </c>
      <c r="DN495" s="27">
        <v>3</v>
      </c>
      <c r="DO495" s="27">
        <v>3</v>
      </c>
      <c r="DP495" s="27">
        <v>3</v>
      </c>
      <c r="DQ495" s="27">
        <v>3</v>
      </c>
      <c r="DR495" s="27">
        <f t="shared" si="244"/>
        <v>3</v>
      </c>
      <c r="DS495" s="15">
        <f t="shared" si="270"/>
        <v>0</v>
      </c>
    </row>
    <row r="496" spans="1:123" x14ac:dyDescent="0.2">
      <c r="A496" s="15">
        <v>248</v>
      </c>
      <c r="B496" s="15">
        <v>843</v>
      </c>
      <c r="C496" s="15">
        <v>0</v>
      </c>
      <c r="D496" s="15">
        <v>2</v>
      </c>
      <c r="E496" s="15">
        <f t="shared" si="245"/>
        <v>1</v>
      </c>
      <c r="F496" s="15">
        <f t="shared" si="246"/>
        <v>0</v>
      </c>
      <c r="G496" s="15">
        <f t="shared" si="247"/>
        <v>0</v>
      </c>
      <c r="H496" s="15">
        <f t="shared" si="248"/>
        <v>0</v>
      </c>
      <c r="I496" s="15">
        <v>1</v>
      </c>
      <c r="J496" s="15">
        <v>39</v>
      </c>
      <c r="K496" s="15">
        <v>5</v>
      </c>
      <c r="L496" s="15">
        <f t="shared" si="249"/>
        <v>0</v>
      </c>
      <c r="M496" s="15">
        <f t="shared" si="250"/>
        <v>0</v>
      </c>
      <c r="N496" s="15">
        <f t="shared" si="251"/>
        <v>0</v>
      </c>
      <c r="O496" s="15">
        <f t="shared" si="252"/>
        <v>1</v>
      </c>
      <c r="P496" s="15">
        <f t="shared" si="253"/>
        <v>0</v>
      </c>
      <c r="Q496" s="15">
        <v>2</v>
      </c>
      <c r="R496" s="15">
        <v>4</v>
      </c>
      <c r="S496" s="15">
        <v>4</v>
      </c>
      <c r="T496" s="15">
        <v>1</v>
      </c>
      <c r="U496" s="15">
        <v>0</v>
      </c>
      <c r="V496" s="15">
        <v>1</v>
      </c>
      <c r="W496" s="15">
        <v>240000</v>
      </c>
      <c r="X496" s="15">
        <v>0</v>
      </c>
      <c r="Y496" s="15">
        <v>1</v>
      </c>
      <c r="Z496" s="15">
        <v>1</v>
      </c>
      <c r="AA496" s="15">
        <f t="shared" si="242"/>
        <v>5</v>
      </c>
      <c r="AB496" s="193">
        <f t="shared" si="268"/>
        <v>1200</v>
      </c>
      <c r="AC496" s="15">
        <v>7</v>
      </c>
      <c r="AD496" s="15">
        <v>1</v>
      </c>
      <c r="AE496" s="15">
        <v>5</v>
      </c>
      <c r="AF496" s="15">
        <v>6000</v>
      </c>
      <c r="AG496" s="15">
        <f t="shared" si="254"/>
        <v>6000</v>
      </c>
      <c r="AH496" s="15">
        <v>33</v>
      </c>
      <c r="AI496" s="27">
        <f t="shared" si="255"/>
        <v>1200</v>
      </c>
      <c r="AM496" s="15">
        <f t="shared" si="256"/>
        <v>0</v>
      </c>
      <c r="AP496" s="15">
        <f t="shared" si="257"/>
        <v>6000</v>
      </c>
      <c r="AQ496" s="172">
        <f t="shared" si="243"/>
        <v>1200</v>
      </c>
      <c r="AR496" s="27">
        <f t="shared" si="258"/>
        <v>1</v>
      </c>
      <c r="AS496" s="172">
        <f t="shared" si="259"/>
        <v>1200</v>
      </c>
      <c r="AX496" s="15">
        <f t="shared" si="269"/>
        <v>0</v>
      </c>
      <c r="BI496" s="27">
        <f t="shared" si="260"/>
        <v>0</v>
      </c>
      <c r="BJ496" s="27">
        <f t="shared" si="261"/>
        <v>0</v>
      </c>
      <c r="BR496" s="27">
        <f t="shared" si="262"/>
        <v>0</v>
      </c>
      <c r="BS496" s="27">
        <f t="shared" si="263"/>
        <v>0</v>
      </c>
      <c r="BT496" s="15">
        <v>3</v>
      </c>
      <c r="BU496" s="15">
        <v>3</v>
      </c>
      <c r="BV496" s="15">
        <v>3</v>
      </c>
      <c r="BW496" s="15">
        <v>3</v>
      </c>
      <c r="BX496" s="15">
        <v>3</v>
      </c>
      <c r="BY496" s="15">
        <f t="shared" si="264"/>
        <v>3</v>
      </c>
      <c r="BZ496" s="15">
        <v>3</v>
      </c>
      <c r="CA496" s="15">
        <f t="shared" si="265"/>
        <v>0</v>
      </c>
      <c r="CB496" s="15">
        <v>5</v>
      </c>
      <c r="CC496" s="15" t="s">
        <v>1008</v>
      </c>
      <c r="CD496" s="15" t="s">
        <v>1008</v>
      </c>
      <c r="CE496" s="15" t="s">
        <v>1007</v>
      </c>
      <c r="CH496" s="15" t="s">
        <v>1007</v>
      </c>
      <c r="CK496" s="15" t="s">
        <v>1007</v>
      </c>
      <c r="CL496" s="15" t="s">
        <v>1007</v>
      </c>
      <c r="CN496" s="15" t="s">
        <v>1007</v>
      </c>
      <c r="CP496" s="15" t="s">
        <v>1007</v>
      </c>
      <c r="CR496" s="15" t="s">
        <v>1007</v>
      </c>
      <c r="DB496" s="15">
        <v>3</v>
      </c>
      <c r="DC496" s="15">
        <v>2</v>
      </c>
      <c r="DD496" s="15">
        <v>2</v>
      </c>
      <c r="DE496" s="15">
        <v>2</v>
      </c>
      <c r="DF496" s="15">
        <v>1</v>
      </c>
      <c r="DG496" s="15">
        <v>2</v>
      </c>
      <c r="DL496" s="15">
        <v>3</v>
      </c>
      <c r="DM496" s="15">
        <v>3</v>
      </c>
      <c r="DN496" s="15">
        <v>3</v>
      </c>
      <c r="DO496" s="15">
        <v>3</v>
      </c>
      <c r="DP496" s="15">
        <v>3</v>
      </c>
      <c r="DQ496" s="15">
        <v>3</v>
      </c>
      <c r="DR496" s="27">
        <f t="shared" si="244"/>
        <v>3</v>
      </c>
      <c r="DS496" s="15">
        <f t="shared" si="270"/>
        <v>0</v>
      </c>
    </row>
    <row r="497" spans="1:123" x14ac:dyDescent="0.2">
      <c r="A497" s="15">
        <v>248</v>
      </c>
      <c r="B497" s="15">
        <v>843</v>
      </c>
      <c r="C497" s="15">
        <v>0</v>
      </c>
      <c r="D497" s="15">
        <v>2</v>
      </c>
      <c r="E497" s="15">
        <f t="shared" si="245"/>
        <v>1</v>
      </c>
      <c r="F497" s="15">
        <f t="shared" si="246"/>
        <v>0</v>
      </c>
      <c r="G497" s="15">
        <f t="shared" si="247"/>
        <v>0</v>
      </c>
      <c r="H497" s="15">
        <f t="shared" si="248"/>
        <v>0</v>
      </c>
      <c r="I497" s="15">
        <v>1</v>
      </c>
      <c r="J497" s="15">
        <v>39</v>
      </c>
      <c r="K497" s="15">
        <v>5</v>
      </c>
      <c r="L497" s="15">
        <f t="shared" si="249"/>
        <v>0</v>
      </c>
      <c r="M497" s="15">
        <f t="shared" si="250"/>
        <v>0</v>
      </c>
      <c r="N497" s="15">
        <f t="shared" si="251"/>
        <v>0</v>
      </c>
      <c r="O497" s="15">
        <f t="shared" si="252"/>
        <v>1</v>
      </c>
      <c r="P497" s="15">
        <f t="shared" si="253"/>
        <v>0</v>
      </c>
      <c r="Q497" s="15">
        <v>2</v>
      </c>
      <c r="R497" s="15">
        <v>4</v>
      </c>
      <c r="S497" s="15">
        <v>4</v>
      </c>
      <c r="T497" s="15">
        <v>1</v>
      </c>
      <c r="U497" s="15">
        <v>0</v>
      </c>
      <c r="V497" s="15">
        <v>1</v>
      </c>
      <c r="W497" s="15">
        <v>240000</v>
      </c>
      <c r="X497" s="15">
        <v>0</v>
      </c>
      <c r="Y497" s="15">
        <v>0</v>
      </c>
      <c r="Z497" s="15">
        <v>1</v>
      </c>
      <c r="AA497" s="15">
        <f t="shared" si="242"/>
        <v>5</v>
      </c>
      <c r="AB497" s="193">
        <f t="shared" si="268"/>
        <v>1300</v>
      </c>
      <c r="AC497" s="159">
        <v>7</v>
      </c>
      <c r="AD497" s="159">
        <v>1</v>
      </c>
      <c r="AE497" s="159">
        <v>5</v>
      </c>
      <c r="AF497" s="159">
        <v>6500</v>
      </c>
      <c r="AG497" s="159">
        <f t="shared" si="254"/>
        <v>6500</v>
      </c>
      <c r="AH497" s="159">
        <v>35</v>
      </c>
      <c r="AI497" s="171">
        <f t="shared" si="255"/>
        <v>1300</v>
      </c>
      <c r="AM497" s="15">
        <f t="shared" si="256"/>
        <v>0</v>
      </c>
      <c r="AP497" s="15">
        <f t="shared" si="257"/>
        <v>6500</v>
      </c>
      <c r="AQ497" s="172">
        <f t="shared" si="243"/>
        <v>1300</v>
      </c>
      <c r="AR497" s="27">
        <f t="shared" si="258"/>
        <v>1</v>
      </c>
      <c r="AS497" s="172">
        <f t="shared" si="259"/>
        <v>1300</v>
      </c>
      <c r="AX497" s="15">
        <f t="shared" si="269"/>
        <v>0</v>
      </c>
      <c r="BI497" s="27">
        <f t="shared" si="260"/>
        <v>0</v>
      </c>
      <c r="BJ497" s="27">
        <f t="shared" si="261"/>
        <v>0</v>
      </c>
      <c r="BR497" s="27">
        <f t="shared" si="262"/>
        <v>0</v>
      </c>
      <c r="BS497" s="27">
        <f t="shared" si="263"/>
        <v>0</v>
      </c>
      <c r="BT497" s="15">
        <v>3</v>
      </c>
      <c r="BU497" s="15">
        <v>3</v>
      </c>
      <c r="BV497" s="15">
        <v>3</v>
      </c>
      <c r="BW497" s="15">
        <v>3</v>
      </c>
      <c r="BX497" s="15">
        <v>3</v>
      </c>
      <c r="BY497" s="15">
        <f t="shared" si="264"/>
        <v>3</v>
      </c>
      <c r="BZ497" s="15">
        <v>3</v>
      </c>
      <c r="CA497" s="15">
        <f t="shared" si="265"/>
        <v>0</v>
      </c>
      <c r="CB497" s="15">
        <v>5</v>
      </c>
      <c r="CC497" s="15" t="s">
        <v>1008</v>
      </c>
      <c r="CD497" s="15" t="s">
        <v>1008</v>
      </c>
      <c r="CE497" s="15" t="s">
        <v>1007</v>
      </c>
      <c r="CH497" s="15" t="s">
        <v>1007</v>
      </c>
      <c r="CK497" s="15" t="s">
        <v>1007</v>
      </c>
      <c r="CL497" s="15" t="s">
        <v>1007</v>
      </c>
      <c r="CN497" s="15" t="s">
        <v>1007</v>
      </c>
      <c r="CP497" s="15" t="s">
        <v>1007</v>
      </c>
      <c r="CR497" s="15" t="s">
        <v>1007</v>
      </c>
      <c r="DB497" s="15">
        <v>3</v>
      </c>
      <c r="DC497" s="15">
        <v>2</v>
      </c>
      <c r="DD497" s="15">
        <v>2</v>
      </c>
      <c r="DE497" s="15">
        <v>2</v>
      </c>
      <c r="DF497" s="15">
        <v>1</v>
      </c>
      <c r="DG497" s="15">
        <v>2</v>
      </c>
      <c r="DL497" s="27">
        <v>3</v>
      </c>
      <c r="DM497" s="27">
        <v>3</v>
      </c>
      <c r="DN497" s="27">
        <v>3</v>
      </c>
      <c r="DO497" s="27">
        <v>3</v>
      </c>
      <c r="DP497" s="27">
        <v>3</v>
      </c>
      <c r="DQ497" s="27">
        <v>3</v>
      </c>
      <c r="DR497" s="27">
        <f t="shared" si="244"/>
        <v>3</v>
      </c>
      <c r="DS497" s="15">
        <f t="shared" si="270"/>
        <v>1</v>
      </c>
    </row>
    <row r="498" spans="1:123" x14ac:dyDescent="0.2">
      <c r="A498" s="15">
        <v>249</v>
      </c>
      <c r="B498" s="15">
        <v>844</v>
      </c>
      <c r="C498" s="15">
        <v>0</v>
      </c>
      <c r="D498" s="15">
        <v>2</v>
      </c>
      <c r="E498" s="15">
        <f t="shared" si="245"/>
        <v>1</v>
      </c>
      <c r="F498" s="15">
        <f t="shared" si="246"/>
        <v>0</v>
      </c>
      <c r="G498" s="15">
        <f t="shared" si="247"/>
        <v>0</v>
      </c>
      <c r="H498" s="15">
        <f t="shared" si="248"/>
        <v>0</v>
      </c>
      <c r="I498" s="15">
        <v>0</v>
      </c>
      <c r="J498" s="15">
        <v>32</v>
      </c>
      <c r="K498" s="15">
        <v>5</v>
      </c>
      <c r="L498" s="15">
        <f t="shared" si="249"/>
        <v>0</v>
      </c>
      <c r="M498" s="15">
        <f t="shared" si="250"/>
        <v>0</v>
      </c>
      <c r="N498" s="15">
        <f t="shared" si="251"/>
        <v>0</v>
      </c>
      <c r="O498" s="15">
        <f t="shared" si="252"/>
        <v>1</v>
      </c>
      <c r="P498" s="15">
        <f t="shared" si="253"/>
        <v>0</v>
      </c>
      <c r="Q498" s="15">
        <v>1</v>
      </c>
      <c r="R498" s="15">
        <v>4</v>
      </c>
      <c r="S498" s="15">
        <v>2</v>
      </c>
      <c r="T498" s="15">
        <v>1</v>
      </c>
      <c r="U498" s="15">
        <v>0</v>
      </c>
      <c r="V498" s="15">
        <v>1</v>
      </c>
      <c r="W498" s="15">
        <v>360000</v>
      </c>
      <c r="X498" s="15">
        <v>0</v>
      </c>
      <c r="Y498" s="15">
        <v>1</v>
      </c>
      <c r="Z498" s="15">
        <v>1</v>
      </c>
      <c r="AA498" s="15">
        <f t="shared" si="242"/>
        <v>3</v>
      </c>
      <c r="AB498" s="193">
        <f t="shared" si="268"/>
        <v>1666.6666666666667</v>
      </c>
      <c r="AC498" s="15">
        <v>7</v>
      </c>
      <c r="AD498" s="15">
        <v>1</v>
      </c>
      <c r="AE498" s="15">
        <v>3</v>
      </c>
      <c r="AF498" s="15">
        <v>5000</v>
      </c>
      <c r="AG498" s="15">
        <f t="shared" si="254"/>
        <v>5000</v>
      </c>
      <c r="AH498" s="15">
        <v>40</v>
      </c>
      <c r="AI498" s="27">
        <f t="shared" si="255"/>
        <v>1666.6666666666667</v>
      </c>
      <c r="AM498" s="15">
        <f t="shared" si="256"/>
        <v>0</v>
      </c>
      <c r="AP498" s="15">
        <f t="shared" si="257"/>
        <v>5000</v>
      </c>
      <c r="AQ498" s="172">
        <f t="shared" si="243"/>
        <v>1666.6666666666667</v>
      </c>
      <c r="AR498" s="27">
        <f t="shared" si="258"/>
        <v>1</v>
      </c>
      <c r="AS498" s="172">
        <f t="shared" si="259"/>
        <v>1666.6666666666667</v>
      </c>
      <c r="AX498" s="15">
        <f t="shared" si="269"/>
        <v>0</v>
      </c>
      <c r="BI498" s="27">
        <f t="shared" si="260"/>
        <v>0</v>
      </c>
      <c r="BJ498" s="27">
        <f t="shared" si="261"/>
        <v>0</v>
      </c>
      <c r="BR498" s="27">
        <f t="shared" si="262"/>
        <v>0</v>
      </c>
      <c r="BS498" s="27">
        <f t="shared" si="263"/>
        <v>0</v>
      </c>
      <c r="BT498" s="15">
        <v>2</v>
      </c>
      <c r="BU498" s="15">
        <v>3</v>
      </c>
      <c r="BV498" s="15">
        <v>3</v>
      </c>
      <c r="BW498" s="15">
        <v>2</v>
      </c>
      <c r="BX498" s="15">
        <v>3</v>
      </c>
      <c r="BY498" s="15">
        <f t="shared" si="264"/>
        <v>2.6</v>
      </c>
      <c r="BZ498" s="15">
        <v>2</v>
      </c>
      <c r="CA498" s="15">
        <f t="shared" si="265"/>
        <v>1</v>
      </c>
      <c r="CB498" s="15">
        <v>4</v>
      </c>
      <c r="CC498" s="15">
        <f t="shared" si="266"/>
        <v>0</v>
      </c>
      <c r="CD498" s="15">
        <f t="shared" si="267"/>
        <v>1</v>
      </c>
      <c r="CE498" s="15">
        <v>3</v>
      </c>
      <c r="CF498" s="15">
        <v>2</v>
      </c>
      <c r="CG498" s="15">
        <v>4</v>
      </c>
      <c r="CH498" s="15">
        <v>2</v>
      </c>
      <c r="CI498" s="15">
        <v>1</v>
      </c>
      <c r="CJ498" s="15">
        <v>4</v>
      </c>
      <c r="CK498" s="15">
        <v>1</v>
      </c>
      <c r="CL498" s="15">
        <v>1</v>
      </c>
      <c r="CN498" s="15">
        <v>1</v>
      </c>
      <c r="CP498" s="15">
        <v>1</v>
      </c>
      <c r="CR498" s="15">
        <v>1</v>
      </c>
      <c r="DB498" s="15">
        <v>3</v>
      </c>
      <c r="DC498" s="15">
        <v>4</v>
      </c>
      <c r="DD498" s="15">
        <v>2</v>
      </c>
      <c r="DE498" s="15">
        <v>4</v>
      </c>
      <c r="DF498" s="15">
        <v>1</v>
      </c>
      <c r="DG498" s="15">
        <v>4</v>
      </c>
      <c r="DL498" s="15">
        <v>2</v>
      </c>
      <c r="DM498" s="15">
        <v>2</v>
      </c>
      <c r="DN498" s="15">
        <v>2</v>
      </c>
      <c r="DO498" s="15">
        <v>2</v>
      </c>
      <c r="DP498" s="15">
        <v>2</v>
      </c>
      <c r="DQ498" s="15">
        <v>2</v>
      </c>
      <c r="DR498" s="27">
        <f t="shared" si="244"/>
        <v>2</v>
      </c>
      <c r="DS498" s="15">
        <f t="shared" si="270"/>
        <v>0</v>
      </c>
    </row>
    <row r="499" spans="1:123" x14ac:dyDescent="0.2">
      <c r="A499" s="15">
        <v>249</v>
      </c>
      <c r="B499" s="15">
        <v>844</v>
      </c>
      <c r="C499" s="15">
        <v>0</v>
      </c>
      <c r="D499" s="15">
        <v>2</v>
      </c>
      <c r="E499" s="15">
        <f t="shared" si="245"/>
        <v>1</v>
      </c>
      <c r="F499" s="15">
        <f t="shared" si="246"/>
        <v>0</v>
      </c>
      <c r="G499" s="15">
        <f t="shared" si="247"/>
        <v>0</v>
      </c>
      <c r="H499" s="15">
        <f t="shared" si="248"/>
        <v>0</v>
      </c>
      <c r="I499" s="15">
        <v>0</v>
      </c>
      <c r="J499" s="15">
        <v>32</v>
      </c>
      <c r="K499" s="15">
        <v>5</v>
      </c>
      <c r="L499" s="15">
        <f t="shared" si="249"/>
        <v>0</v>
      </c>
      <c r="M499" s="15">
        <f t="shared" si="250"/>
        <v>0</v>
      </c>
      <c r="N499" s="15">
        <f t="shared" si="251"/>
        <v>0</v>
      </c>
      <c r="O499" s="15">
        <f t="shared" si="252"/>
        <v>1</v>
      </c>
      <c r="P499" s="15">
        <f t="shared" si="253"/>
        <v>0</v>
      </c>
      <c r="Q499" s="15">
        <v>1</v>
      </c>
      <c r="R499" s="15">
        <v>4</v>
      </c>
      <c r="S499" s="15">
        <v>2</v>
      </c>
      <c r="T499" s="15">
        <v>1</v>
      </c>
      <c r="U499" s="15">
        <v>0</v>
      </c>
      <c r="V499" s="15">
        <v>1</v>
      </c>
      <c r="W499" s="15">
        <v>360000</v>
      </c>
      <c r="X499" s="15">
        <v>0</v>
      </c>
      <c r="Y499" s="15">
        <v>0</v>
      </c>
      <c r="Z499" s="15">
        <v>1</v>
      </c>
      <c r="AA499" s="15">
        <f t="shared" si="242"/>
        <v>3</v>
      </c>
      <c r="AB499" s="193">
        <f t="shared" si="268"/>
        <v>1666.6666666666667</v>
      </c>
      <c r="AC499" s="159">
        <v>7</v>
      </c>
      <c r="AD499" s="159">
        <v>1</v>
      </c>
      <c r="AE499" s="159">
        <v>3</v>
      </c>
      <c r="AF499" s="159">
        <v>5000</v>
      </c>
      <c r="AG499" s="159">
        <f t="shared" si="254"/>
        <v>5000</v>
      </c>
      <c r="AH499" s="159">
        <v>40</v>
      </c>
      <c r="AI499" s="171">
        <f t="shared" si="255"/>
        <v>1666.6666666666667</v>
      </c>
      <c r="AM499" s="15">
        <f t="shared" si="256"/>
        <v>0</v>
      </c>
      <c r="AP499" s="15">
        <f t="shared" si="257"/>
        <v>5000</v>
      </c>
      <c r="AQ499" s="172">
        <f t="shared" si="243"/>
        <v>1666.6666666666667</v>
      </c>
      <c r="AR499" s="27">
        <f t="shared" si="258"/>
        <v>1</v>
      </c>
      <c r="AS499" s="172">
        <f t="shared" si="259"/>
        <v>1666.6666666666667</v>
      </c>
      <c r="AX499" s="15">
        <f t="shared" si="269"/>
        <v>0</v>
      </c>
      <c r="BI499" s="27">
        <f t="shared" si="260"/>
        <v>0</v>
      </c>
      <c r="BJ499" s="27">
        <f t="shared" si="261"/>
        <v>0</v>
      </c>
      <c r="BR499" s="27">
        <f t="shared" si="262"/>
        <v>0</v>
      </c>
      <c r="BS499" s="27">
        <f t="shared" si="263"/>
        <v>0</v>
      </c>
      <c r="BT499" s="15">
        <v>2</v>
      </c>
      <c r="BU499" s="15">
        <v>3</v>
      </c>
      <c r="BV499" s="15">
        <v>3</v>
      </c>
      <c r="BW499" s="15">
        <v>2</v>
      </c>
      <c r="BX499" s="15">
        <v>3</v>
      </c>
      <c r="BY499" s="15">
        <f t="shared" si="264"/>
        <v>2.6</v>
      </c>
      <c r="BZ499" s="15">
        <v>2</v>
      </c>
      <c r="CA499" s="15">
        <f t="shared" si="265"/>
        <v>1</v>
      </c>
      <c r="CB499" s="15">
        <v>4</v>
      </c>
      <c r="CC499" s="15">
        <f t="shared" si="266"/>
        <v>0</v>
      </c>
      <c r="CD499" s="15">
        <f t="shared" si="267"/>
        <v>1</v>
      </c>
      <c r="CE499" s="15">
        <v>3</v>
      </c>
      <c r="CF499" s="15">
        <v>2</v>
      </c>
      <c r="CG499" s="15">
        <v>4</v>
      </c>
      <c r="CH499" s="15">
        <v>2</v>
      </c>
      <c r="CI499" s="15">
        <v>1</v>
      </c>
      <c r="CJ499" s="15">
        <v>4</v>
      </c>
      <c r="CK499" s="15">
        <v>1</v>
      </c>
      <c r="CL499" s="15">
        <v>1</v>
      </c>
      <c r="CN499" s="15">
        <v>1</v>
      </c>
      <c r="CP499" s="15">
        <v>1</v>
      </c>
      <c r="CR499" s="15">
        <v>1</v>
      </c>
      <c r="DB499" s="15">
        <v>3</v>
      </c>
      <c r="DC499" s="15">
        <v>4</v>
      </c>
      <c r="DD499" s="15">
        <v>2</v>
      </c>
      <c r="DE499" s="15">
        <v>4</v>
      </c>
      <c r="DF499" s="15">
        <v>1</v>
      </c>
      <c r="DG499" s="15">
        <v>4</v>
      </c>
      <c r="DL499" s="27">
        <v>2</v>
      </c>
      <c r="DM499" s="27">
        <v>2</v>
      </c>
      <c r="DN499" s="27">
        <v>2</v>
      </c>
      <c r="DO499" s="27">
        <v>2</v>
      </c>
      <c r="DP499" s="27">
        <v>2</v>
      </c>
      <c r="DQ499" s="27">
        <v>2</v>
      </c>
      <c r="DR499" s="27">
        <f t="shared" si="244"/>
        <v>2</v>
      </c>
      <c r="DS499" s="15">
        <f t="shared" si="270"/>
        <v>0</v>
      </c>
    </row>
    <row r="500" spans="1:123" x14ac:dyDescent="0.2">
      <c r="A500" s="15">
        <v>250</v>
      </c>
      <c r="B500" s="15">
        <v>845</v>
      </c>
      <c r="C500" s="15">
        <v>0</v>
      </c>
      <c r="D500" s="15">
        <v>2</v>
      </c>
      <c r="E500" s="15">
        <f t="shared" si="245"/>
        <v>1</v>
      </c>
      <c r="F500" s="15">
        <f t="shared" si="246"/>
        <v>0</v>
      </c>
      <c r="G500" s="15">
        <f t="shared" si="247"/>
        <v>0</v>
      </c>
      <c r="H500" s="15">
        <f t="shared" si="248"/>
        <v>0</v>
      </c>
      <c r="I500" s="15">
        <v>0</v>
      </c>
      <c r="J500" s="15">
        <v>52</v>
      </c>
      <c r="K500" s="15">
        <v>5</v>
      </c>
      <c r="L500" s="15">
        <f t="shared" si="249"/>
        <v>0</v>
      </c>
      <c r="M500" s="15">
        <f t="shared" si="250"/>
        <v>0</v>
      </c>
      <c r="N500" s="15">
        <f t="shared" si="251"/>
        <v>0</v>
      </c>
      <c r="O500" s="15">
        <f t="shared" si="252"/>
        <v>1</v>
      </c>
      <c r="P500" s="15">
        <f t="shared" si="253"/>
        <v>0</v>
      </c>
      <c r="Q500" s="15">
        <v>2</v>
      </c>
      <c r="R500" s="15">
        <v>5</v>
      </c>
      <c r="S500" s="15">
        <v>6</v>
      </c>
      <c r="T500" s="15">
        <v>0</v>
      </c>
      <c r="U500" s="15">
        <v>0</v>
      </c>
      <c r="V500" s="15">
        <v>1</v>
      </c>
      <c r="W500" s="15">
        <v>200000</v>
      </c>
      <c r="X500" s="15">
        <v>1</v>
      </c>
      <c r="Y500" s="15">
        <v>1</v>
      </c>
      <c r="Z500" s="15">
        <v>1</v>
      </c>
      <c r="AA500" s="15">
        <f t="shared" si="242"/>
        <v>3</v>
      </c>
      <c r="AB500" s="193">
        <f t="shared" si="268"/>
        <v>400</v>
      </c>
      <c r="AC500" s="15">
        <v>7</v>
      </c>
      <c r="AD500" s="15">
        <v>1</v>
      </c>
      <c r="AE500" s="15">
        <v>3</v>
      </c>
      <c r="AF500" s="15">
        <v>1200</v>
      </c>
      <c r="AG500" s="15">
        <f t="shared" si="254"/>
        <v>1200</v>
      </c>
      <c r="AH500" s="15">
        <v>20</v>
      </c>
      <c r="AI500" s="27">
        <f t="shared" si="255"/>
        <v>400</v>
      </c>
      <c r="AM500" s="15">
        <f t="shared" si="256"/>
        <v>0</v>
      </c>
      <c r="AP500" s="15">
        <f t="shared" si="257"/>
        <v>1200</v>
      </c>
      <c r="AQ500" s="172">
        <f t="shared" si="243"/>
        <v>400</v>
      </c>
      <c r="AR500" s="27">
        <f t="shared" si="258"/>
        <v>1</v>
      </c>
      <c r="AS500" s="172">
        <f t="shared" si="259"/>
        <v>400</v>
      </c>
      <c r="AX500" s="15">
        <f t="shared" si="269"/>
        <v>0</v>
      </c>
      <c r="BI500" s="27">
        <f t="shared" si="260"/>
        <v>0</v>
      </c>
      <c r="BJ500" s="27">
        <f t="shared" si="261"/>
        <v>0</v>
      </c>
      <c r="BR500" s="27">
        <f t="shared" si="262"/>
        <v>0</v>
      </c>
      <c r="BS500" s="27">
        <f t="shared" si="263"/>
        <v>0</v>
      </c>
      <c r="BT500" s="15">
        <v>3</v>
      </c>
      <c r="BU500" s="15">
        <v>4</v>
      </c>
      <c r="BV500" s="15">
        <v>3</v>
      </c>
      <c r="BW500" s="15">
        <v>3</v>
      </c>
      <c r="BX500" s="15">
        <v>3</v>
      </c>
      <c r="BY500" s="15">
        <f t="shared" si="264"/>
        <v>3.2</v>
      </c>
      <c r="BZ500" s="15">
        <v>3</v>
      </c>
      <c r="CA500" s="15">
        <f t="shared" si="265"/>
        <v>1</v>
      </c>
      <c r="CB500" s="15">
        <v>4</v>
      </c>
      <c r="CC500" s="15">
        <f t="shared" si="266"/>
        <v>0</v>
      </c>
      <c r="CD500" s="15">
        <f t="shared" si="267"/>
        <v>1</v>
      </c>
      <c r="CE500" s="15">
        <v>4</v>
      </c>
      <c r="CF500" s="15">
        <v>3</v>
      </c>
      <c r="CG500" s="15">
        <v>4</v>
      </c>
      <c r="CH500" s="15">
        <v>1</v>
      </c>
      <c r="CI500" s="15">
        <v>1</v>
      </c>
      <c r="CJ500" s="15">
        <v>4</v>
      </c>
      <c r="CK500" s="15">
        <v>1</v>
      </c>
      <c r="CL500" s="15">
        <v>1</v>
      </c>
      <c r="CN500" s="15">
        <v>1</v>
      </c>
      <c r="CP500" s="15">
        <v>1</v>
      </c>
      <c r="CR500" s="15">
        <v>1</v>
      </c>
      <c r="DB500" s="15">
        <v>3</v>
      </c>
      <c r="DC500" s="15">
        <v>4</v>
      </c>
      <c r="DD500" s="15">
        <v>2</v>
      </c>
      <c r="DE500" s="15">
        <v>4</v>
      </c>
      <c r="DF500" s="15">
        <v>1</v>
      </c>
      <c r="DG500" s="15">
        <v>4</v>
      </c>
      <c r="DL500" s="15">
        <v>2</v>
      </c>
      <c r="DM500" s="15">
        <v>2</v>
      </c>
      <c r="DN500" s="15">
        <v>2</v>
      </c>
      <c r="DO500" s="15">
        <v>2</v>
      </c>
      <c r="DP500" s="15">
        <v>2</v>
      </c>
      <c r="DQ500" s="15">
        <v>2</v>
      </c>
      <c r="DR500" s="27">
        <f t="shared" si="244"/>
        <v>2</v>
      </c>
      <c r="DS500" s="15">
        <f t="shared" si="270"/>
        <v>0</v>
      </c>
    </row>
    <row r="501" spans="1:123" x14ac:dyDescent="0.2">
      <c r="A501" s="15">
        <v>250</v>
      </c>
      <c r="B501" s="15">
        <v>845</v>
      </c>
      <c r="C501" s="15">
        <v>0</v>
      </c>
      <c r="D501" s="15">
        <v>2</v>
      </c>
      <c r="E501" s="15">
        <f t="shared" si="245"/>
        <v>1</v>
      </c>
      <c r="F501" s="15">
        <f t="shared" si="246"/>
        <v>0</v>
      </c>
      <c r="G501" s="15">
        <f t="shared" si="247"/>
        <v>0</v>
      </c>
      <c r="H501" s="15">
        <f t="shared" si="248"/>
        <v>0</v>
      </c>
      <c r="I501" s="15">
        <v>0</v>
      </c>
      <c r="J501" s="15">
        <v>52</v>
      </c>
      <c r="K501" s="15">
        <v>5</v>
      </c>
      <c r="L501" s="15">
        <f t="shared" si="249"/>
        <v>0</v>
      </c>
      <c r="M501" s="15">
        <f t="shared" si="250"/>
        <v>0</v>
      </c>
      <c r="N501" s="15">
        <f t="shared" si="251"/>
        <v>0</v>
      </c>
      <c r="O501" s="15">
        <f t="shared" si="252"/>
        <v>1</v>
      </c>
      <c r="P501" s="15">
        <f t="shared" si="253"/>
        <v>0</v>
      </c>
      <c r="Q501" s="15">
        <v>2</v>
      </c>
      <c r="R501" s="15">
        <v>5</v>
      </c>
      <c r="S501" s="15">
        <v>6</v>
      </c>
      <c r="T501" s="15">
        <v>0</v>
      </c>
      <c r="U501" s="15">
        <v>0</v>
      </c>
      <c r="V501" s="15">
        <v>1</v>
      </c>
      <c r="W501" s="15">
        <v>200000</v>
      </c>
      <c r="X501" s="15">
        <v>1</v>
      </c>
      <c r="Y501" s="15">
        <v>0</v>
      </c>
      <c r="Z501" s="15">
        <v>1</v>
      </c>
      <c r="AA501" s="15">
        <f t="shared" si="242"/>
        <v>3</v>
      </c>
      <c r="AB501" s="193">
        <f t="shared" si="268"/>
        <v>400</v>
      </c>
      <c r="AC501" s="159">
        <v>7</v>
      </c>
      <c r="AD501" s="159">
        <v>1</v>
      </c>
      <c r="AE501" s="159">
        <v>3</v>
      </c>
      <c r="AF501" s="159">
        <v>1200</v>
      </c>
      <c r="AG501" s="159">
        <f t="shared" si="254"/>
        <v>1200</v>
      </c>
      <c r="AH501" s="159">
        <v>20</v>
      </c>
      <c r="AI501" s="171">
        <f t="shared" si="255"/>
        <v>400</v>
      </c>
      <c r="AM501" s="15">
        <f t="shared" si="256"/>
        <v>0</v>
      </c>
      <c r="AP501" s="15">
        <f t="shared" si="257"/>
        <v>1200</v>
      </c>
      <c r="AQ501" s="172">
        <f t="shared" si="243"/>
        <v>400</v>
      </c>
      <c r="AR501" s="27">
        <f t="shared" si="258"/>
        <v>1</v>
      </c>
      <c r="AS501" s="172">
        <f t="shared" si="259"/>
        <v>400</v>
      </c>
      <c r="AX501" s="15">
        <f t="shared" si="269"/>
        <v>0</v>
      </c>
      <c r="BI501" s="27">
        <f t="shared" si="260"/>
        <v>0</v>
      </c>
      <c r="BJ501" s="27">
        <f t="shared" si="261"/>
        <v>0</v>
      </c>
      <c r="BR501" s="27">
        <f t="shared" si="262"/>
        <v>0</v>
      </c>
      <c r="BS501" s="27">
        <f t="shared" si="263"/>
        <v>0</v>
      </c>
      <c r="BT501" s="15">
        <v>3</v>
      </c>
      <c r="BU501" s="15">
        <v>4</v>
      </c>
      <c r="BV501" s="15">
        <v>3</v>
      </c>
      <c r="BW501" s="15">
        <v>3</v>
      </c>
      <c r="BX501" s="15">
        <v>3</v>
      </c>
      <c r="BY501" s="15">
        <f t="shared" si="264"/>
        <v>3.2</v>
      </c>
      <c r="BZ501" s="15">
        <v>3</v>
      </c>
      <c r="CA501" s="15">
        <f t="shared" si="265"/>
        <v>1</v>
      </c>
      <c r="CB501" s="15">
        <v>4</v>
      </c>
      <c r="CC501" s="15">
        <f t="shared" si="266"/>
        <v>0</v>
      </c>
      <c r="CD501" s="15">
        <f t="shared" si="267"/>
        <v>1</v>
      </c>
      <c r="CE501" s="15">
        <v>4</v>
      </c>
      <c r="CF501" s="15">
        <v>3</v>
      </c>
      <c r="CG501" s="15">
        <v>4</v>
      </c>
      <c r="CH501" s="15">
        <v>1</v>
      </c>
      <c r="CI501" s="15">
        <v>1</v>
      </c>
      <c r="CJ501" s="15">
        <v>4</v>
      </c>
      <c r="CK501" s="15">
        <v>1</v>
      </c>
      <c r="CL501" s="15">
        <v>1</v>
      </c>
      <c r="CN501" s="15">
        <v>1</v>
      </c>
      <c r="CP501" s="15">
        <v>1</v>
      </c>
      <c r="CR501" s="15">
        <v>1</v>
      </c>
      <c r="DB501" s="15">
        <v>3</v>
      </c>
      <c r="DC501" s="15">
        <v>4</v>
      </c>
      <c r="DD501" s="15">
        <v>2</v>
      </c>
      <c r="DE501" s="15">
        <v>4</v>
      </c>
      <c r="DF501" s="15">
        <v>1</v>
      </c>
      <c r="DG501" s="15">
        <v>4</v>
      </c>
      <c r="DL501" s="27">
        <v>2</v>
      </c>
      <c r="DM501" s="27">
        <v>2</v>
      </c>
      <c r="DN501" s="27">
        <v>2</v>
      </c>
      <c r="DO501" s="27">
        <v>2</v>
      </c>
      <c r="DP501" s="27">
        <v>2</v>
      </c>
      <c r="DQ501" s="27">
        <v>2</v>
      </c>
      <c r="DR501" s="27">
        <f t="shared" si="244"/>
        <v>2</v>
      </c>
      <c r="DS501" s="15">
        <f t="shared" si="270"/>
        <v>-1</v>
      </c>
    </row>
    <row r="502" spans="1:123" x14ac:dyDescent="0.2">
      <c r="A502" s="15">
        <v>251</v>
      </c>
      <c r="B502" s="15">
        <v>846</v>
      </c>
      <c r="C502" s="15">
        <v>0</v>
      </c>
      <c r="D502" s="15">
        <v>2</v>
      </c>
      <c r="E502" s="15">
        <f t="shared" si="245"/>
        <v>1</v>
      </c>
      <c r="F502" s="15">
        <f t="shared" si="246"/>
        <v>0</v>
      </c>
      <c r="G502" s="15">
        <f t="shared" si="247"/>
        <v>0</v>
      </c>
      <c r="H502" s="15">
        <f t="shared" si="248"/>
        <v>0</v>
      </c>
      <c r="I502" s="15">
        <v>0</v>
      </c>
      <c r="J502" s="15">
        <v>43</v>
      </c>
      <c r="K502" s="15">
        <v>5</v>
      </c>
      <c r="L502" s="15">
        <f t="shared" si="249"/>
        <v>0</v>
      </c>
      <c r="M502" s="15">
        <f t="shared" si="250"/>
        <v>0</v>
      </c>
      <c r="N502" s="15">
        <f t="shared" si="251"/>
        <v>0</v>
      </c>
      <c r="O502" s="15">
        <f t="shared" si="252"/>
        <v>1</v>
      </c>
      <c r="P502" s="15">
        <f t="shared" si="253"/>
        <v>0</v>
      </c>
      <c r="Q502" s="15">
        <v>2</v>
      </c>
      <c r="R502" s="15">
        <v>4</v>
      </c>
      <c r="S502" s="15">
        <v>8</v>
      </c>
      <c r="T502" s="15">
        <v>0</v>
      </c>
      <c r="U502" s="15">
        <v>0</v>
      </c>
      <c r="V502" s="15">
        <v>1</v>
      </c>
      <c r="W502" s="15">
        <v>360000</v>
      </c>
      <c r="X502" s="15">
        <v>0</v>
      </c>
      <c r="Y502" s="15">
        <v>1</v>
      </c>
      <c r="Z502" s="15">
        <v>1</v>
      </c>
      <c r="AA502" s="15">
        <f t="shared" si="242"/>
        <v>20</v>
      </c>
      <c r="AB502" s="193">
        <f t="shared" si="268"/>
        <v>900</v>
      </c>
      <c r="AC502" s="15">
        <v>1</v>
      </c>
      <c r="AD502" s="15">
        <v>1</v>
      </c>
      <c r="AE502" s="15">
        <v>20</v>
      </c>
      <c r="AF502" s="15">
        <v>18000</v>
      </c>
      <c r="AG502" s="15">
        <f t="shared" si="254"/>
        <v>18000</v>
      </c>
      <c r="AH502" s="15">
        <v>10</v>
      </c>
      <c r="AI502" s="27">
        <f t="shared" si="255"/>
        <v>900</v>
      </c>
      <c r="AM502" s="15">
        <f t="shared" si="256"/>
        <v>0</v>
      </c>
      <c r="AP502" s="15">
        <f t="shared" si="257"/>
        <v>18000</v>
      </c>
      <c r="AQ502" s="172">
        <f t="shared" si="243"/>
        <v>900</v>
      </c>
      <c r="AR502" s="27">
        <f t="shared" si="258"/>
        <v>1</v>
      </c>
      <c r="AS502" s="172">
        <f t="shared" si="259"/>
        <v>900</v>
      </c>
      <c r="AX502" s="15">
        <f t="shared" si="269"/>
        <v>0</v>
      </c>
      <c r="BI502" s="27">
        <f t="shared" si="260"/>
        <v>0</v>
      </c>
      <c r="BJ502" s="27">
        <f t="shared" si="261"/>
        <v>0</v>
      </c>
      <c r="BR502" s="27">
        <f t="shared" si="262"/>
        <v>0</v>
      </c>
      <c r="BS502" s="27">
        <f t="shared" si="263"/>
        <v>0</v>
      </c>
      <c r="BT502" s="15">
        <v>3</v>
      </c>
      <c r="BU502" s="15">
        <v>3</v>
      </c>
      <c r="BV502" s="15">
        <v>3</v>
      </c>
      <c r="BW502" s="15">
        <v>3</v>
      </c>
      <c r="BX502" s="15">
        <v>3</v>
      </c>
      <c r="BY502" s="15">
        <f t="shared" si="264"/>
        <v>3</v>
      </c>
      <c r="BZ502" s="15">
        <v>3</v>
      </c>
      <c r="CA502" s="15">
        <f t="shared" si="265"/>
        <v>0</v>
      </c>
      <c r="CB502" s="15">
        <v>5</v>
      </c>
      <c r="CC502" s="15" t="s">
        <v>1008</v>
      </c>
      <c r="CD502" s="15" t="s">
        <v>1008</v>
      </c>
      <c r="CE502" s="15" t="s">
        <v>1007</v>
      </c>
      <c r="CH502" s="15" t="s">
        <v>1007</v>
      </c>
      <c r="CK502" s="15" t="s">
        <v>1007</v>
      </c>
      <c r="CL502" s="15" t="s">
        <v>1007</v>
      </c>
      <c r="CN502" s="15" t="s">
        <v>1007</v>
      </c>
      <c r="CP502" s="15" t="s">
        <v>1007</v>
      </c>
      <c r="CR502" s="15" t="s">
        <v>1007</v>
      </c>
      <c r="CZ502" s="15">
        <v>1</v>
      </c>
      <c r="DA502" s="15">
        <v>4</v>
      </c>
      <c r="DB502" s="15">
        <v>2</v>
      </c>
      <c r="DC502" s="15">
        <v>4</v>
      </c>
      <c r="DD502" s="15">
        <v>3</v>
      </c>
      <c r="DE502" s="15">
        <v>4</v>
      </c>
      <c r="DL502" s="15">
        <v>3</v>
      </c>
      <c r="DM502" s="15">
        <v>3</v>
      </c>
      <c r="DN502" s="15">
        <v>3</v>
      </c>
      <c r="DO502" s="15">
        <v>3</v>
      </c>
      <c r="DP502" s="15">
        <v>3</v>
      </c>
      <c r="DQ502" s="15">
        <v>3</v>
      </c>
      <c r="DR502" s="27">
        <f t="shared" si="244"/>
        <v>3</v>
      </c>
      <c r="DS502" s="15">
        <f t="shared" si="270"/>
        <v>1</v>
      </c>
    </row>
    <row r="503" spans="1:123" x14ac:dyDescent="0.2">
      <c r="A503" s="15">
        <v>251</v>
      </c>
      <c r="B503" s="15">
        <v>846</v>
      </c>
      <c r="C503" s="15">
        <v>0</v>
      </c>
      <c r="D503" s="15">
        <v>2</v>
      </c>
      <c r="E503" s="15">
        <f t="shared" si="245"/>
        <v>1</v>
      </c>
      <c r="F503" s="15">
        <f t="shared" si="246"/>
        <v>0</v>
      </c>
      <c r="G503" s="15">
        <f t="shared" si="247"/>
        <v>0</v>
      </c>
      <c r="H503" s="15">
        <f t="shared" si="248"/>
        <v>0</v>
      </c>
      <c r="I503" s="15">
        <v>0</v>
      </c>
      <c r="J503" s="15">
        <v>43</v>
      </c>
      <c r="K503" s="15">
        <v>5</v>
      </c>
      <c r="L503" s="15">
        <f t="shared" si="249"/>
        <v>0</v>
      </c>
      <c r="M503" s="15">
        <f t="shared" si="250"/>
        <v>0</v>
      </c>
      <c r="N503" s="15">
        <f t="shared" si="251"/>
        <v>0</v>
      </c>
      <c r="O503" s="15">
        <f t="shared" si="252"/>
        <v>1</v>
      </c>
      <c r="P503" s="15">
        <f t="shared" si="253"/>
        <v>0</v>
      </c>
      <c r="Q503" s="15">
        <v>2</v>
      </c>
      <c r="R503" s="15">
        <v>4</v>
      </c>
      <c r="S503" s="15">
        <v>8</v>
      </c>
      <c r="T503" s="15">
        <v>0</v>
      </c>
      <c r="U503" s="15">
        <v>0</v>
      </c>
      <c r="V503" s="15">
        <v>1</v>
      </c>
      <c r="W503" s="15">
        <v>360000</v>
      </c>
      <c r="X503" s="15">
        <v>0</v>
      </c>
      <c r="Y503" s="15">
        <v>0</v>
      </c>
      <c r="Z503" s="15">
        <v>1</v>
      </c>
      <c r="AA503" s="15">
        <f t="shared" si="242"/>
        <v>20</v>
      </c>
      <c r="AB503" s="193">
        <f t="shared" si="268"/>
        <v>900</v>
      </c>
      <c r="AC503" s="159">
        <v>1</v>
      </c>
      <c r="AD503" s="159">
        <v>1</v>
      </c>
      <c r="AE503" s="159">
        <v>20</v>
      </c>
      <c r="AF503" s="159">
        <v>18000</v>
      </c>
      <c r="AG503" s="159">
        <f t="shared" si="254"/>
        <v>18000</v>
      </c>
      <c r="AH503" s="159">
        <v>11</v>
      </c>
      <c r="AI503" s="171">
        <f t="shared" si="255"/>
        <v>900</v>
      </c>
      <c r="AM503" s="15">
        <f t="shared" si="256"/>
        <v>0</v>
      </c>
      <c r="AP503" s="15">
        <f t="shared" si="257"/>
        <v>18000</v>
      </c>
      <c r="AQ503" s="172">
        <f t="shared" si="243"/>
        <v>900</v>
      </c>
      <c r="AR503" s="27">
        <f t="shared" si="258"/>
        <v>1</v>
      </c>
      <c r="AS503" s="172">
        <f t="shared" si="259"/>
        <v>900</v>
      </c>
      <c r="AX503" s="15">
        <f t="shared" si="269"/>
        <v>0</v>
      </c>
      <c r="BI503" s="27">
        <f t="shared" si="260"/>
        <v>0</v>
      </c>
      <c r="BJ503" s="27">
        <f t="shared" si="261"/>
        <v>0</v>
      </c>
      <c r="BR503" s="27">
        <f t="shared" si="262"/>
        <v>0</v>
      </c>
      <c r="BS503" s="27">
        <f t="shared" si="263"/>
        <v>0</v>
      </c>
      <c r="BT503" s="15">
        <v>3</v>
      </c>
      <c r="BU503" s="15">
        <v>3</v>
      </c>
      <c r="BV503" s="15">
        <v>3</v>
      </c>
      <c r="BW503" s="15">
        <v>3</v>
      </c>
      <c r="BX503" s="15">
        <v>3</v>
      </c>
      <c r="BY503" s="15">
        <f t="shared" si="264"/>
        <v>3</v>
      </c>
      <c r="BZ503" s="15">
        <v>3</v>
      </c>
      <c r="CA503" s="15">
        <f t="shared" si="265"/>
        <v>0</v>
      </c>
      <c r="CB503" s="15">
        <v>5</v>
      </c>
      <c r="CC503" s="15" t="s">
        <v>1008</v>
      </c>
      <c r="CD503" s="15" t="s">
        <v>1008</v>
      </c>
      <c r="CE503" s="15" t="s">
        <v>1007</v>
      </c>
      <c r="CH503" s="15" t="s">
        <v>1007</v>
      </c>
      <c r="CK503" s="15" t="s">
        <v>1007</v>
      </c>
      <c r="CL503" s="15" t="s">
        <v>1007</v>
      </c>
      <c r="CN503" s="15" t="s">
        <v>1007</v>
      </c>
      <c r="CP503" s="15" t="s">
        <v>1007</v>
      </c>
      <c r="CR503" s="15" t="s">
        <v>1007</v>
      </c>
      <c r="CZ503" s="15">
        <v>1</v>
      </c>
      <c r="DA503" s="15">
        <v>4</v>
      </c>
      <c r="DB503" s="15">
        <v>2</v>
      </c>
      <c r="DC503" s="15">
        <v>4</v>
      </c>
      <c r="DD503" s="15">
        <v>3</v>
      </c>
      <c r="DE503" s="15">
        <v>4</v>
      </c>
      <c r="DL503" s="27">
        <v>2</v>
      </c>
      <c r="DM503" s="27">
        <v>2</v>
      </c>
      <c r="DN503" s="27">
        <v>2</v>
      </c>
      <c r="DO503" s="27">
        <v>2</v>
      </c>
      <c r="DP503" s="27">
        <v>2</v>
      </c>
      <c r="DQ503" s="27">
        <v>2</v>
      </c>
      <c r="DR503" s="27">
        <f t="shared" si="244"/>
        <v>2</v>
      </c>
      <c r="DS503" s="15">
        <f t="shared" si="270"/>
        <v>-1.1666666666666665</v>
      </c>
    </row>
    <row r="504" spans="1:123" x14ac:dyDescent="0.2">
      <c r="A504" s="15">
        <v>252</v>
      </c>
      <c r="B504" s="15">
        <v>847</v>
      </c>
      <c r="C504" s="15">
        <v>0</v>
      </c>
      <c r="D504" s="15">
        <v>2</v>
      </c>
      <c r="E504" s="15">
        <f t="shared" si="245"/>
        <v>1</v>
      </c>
      <c r="F504" s="15">
        <f t="shared" si="246"/>
        <v>0</v>
      </c>
      <c r="G504" s="15">
        <f t="shared" si="247"/>
        <v>0</v>
      </c>
      <c r="H504" s="15">
        <f t="shared" si="248"/>
        <v>0</v>
      </c>
      <c r="I504" s="15">
        <v>0</v>
      </c>
      <c r="J504" s="15">
        <v>44</v>
      </c>
      <c r="K504" s="15">
        <v>5</v>
      </c>
      <c r="L504" s="15">
        <f t="shared" si="249"/>
        <v>0</v>
      </c>
      <c r="M504" s="15">
        <f t="shared" si="250"/>
        <v>0</v>
      </c>
      <c r="N504" s="15">
        <f t="shared" si="251"/>
        <v>0</v>
      </c>
      <c r="O504" s="15">
        <f t="shared" si="252"/>
        <v>1</v>
      </c>
      <c r="P504" s="15">
        <f t="shared" si="253"/>
        <v>0</v>
      </c>
      <c r="Q504" s="15">
        <v>1</v>
      </c>
      <c r="R504" s="15">
        <v>4</v>
      </c>
      <c r="S504" s="15">
        <v>3</v>
      </c>
      <c r="T504" s="15">
        <v>0</v>
      </c>
      <c r="U504" s="15">
        <v>0</v>
      </c>
      <c r="V504" s="15">
        <v>1</v>
      </c>
      <c r="W504" s="15">
        <v>200000</v>
      </c>
      <c r="X504" s="15">
        <v>1</v>
      </c>
      <c r="Y504" s="15">
        <v>1</v>
      </c>
      <c r="Z504" s="15">
        <v>1</v>
      </c>
      <c r="AA504" s="15">
        <f t="shared" si="242"/>
        <v>10</v>
      </c>
      <c r="AB504" s="193">
        <f t="shared" si="268"/>
        <v>1500</v>
      </c>
      <c r="AC504" s="15">
        <v>1</v>
      </c>
      <c r="AD504" s="15">
        <v>1</v>
      </c>
      <c r="AE504" s="15">
        <v>10</v>
      </c>
      <c r="AF504" s="15">
        <v>15000</v>
      </c>
      <c r="AG504" s="15">
        <f t="shared" si="254"/>
        <v>15000</v>
      </c>
      <c r="AH504" s="15">
        <v>12</v>
      </c>
      <c r="AI504" s="27">
        <f t="shared" si="255"/>
        <v>1500</v>
      </c>
      <c r="AM504" s="15">
        <f t="shared" si="256"/>
        <v>0</v>
      </c>
      <c r="AP504" s="15">
        <f t="shared" si="257"/>
        <v>15000</v>
      </c>
      <c r="AQ504" s="172">
        <f t="shared" si="243"/>
        <v>1500</v>
      </c>
      <c r="AR504" s="27">
        <f t="shared" si="258"/>
        <v>1</v>
      </c>
      <c r="AS504" s="172">
        <f t="shared" si="259"/>
        <v>1500</v>
      </c>
      <c r="AX504" s="15">
        <f t="shared" si="269"/>
        <v>0</v>
      </c>
      <c r="BI504" s="27">
        <f t="shared" si="260"/>
        <v>0</v>
      </c>
      <c r="BJ504" s="27">
        <f t="shared" si="261"/>
        <v>0</v>
      </c>
      <c r="BR504" s="27">
        <f t="shared" si="262"/>
        <v>0</v>
      </c>
      <c r="BS504" s="27">
        <f t="shared" si="263"/>
        <v>0</v>
      </c>
      <c r="BT504" s="15">
        <v>4</v>
      </c>
      <c r="BU504" s="15">
        <v>4</v>
      </c>
      <c r="BV504" s="15">
        <v>4</v>
      </c>
      <c r="BW504" s="15">
        <v>4</v>
      </c>
      <c r="BX504" s="15">
        <v>4</v>
      </c>
      <c r="BY504" s="15">
        <f t="shared" si="264"/>
        <v>4</v>
      </c>
      <c r="BZ504" s="15">
        <v>4</v>
      </c>
      <c r="CA504" s="15">
        <f t="shared" si="265"/>
        <v>1</v>
      </c>
      <c r="CB504" s="15">
        <v>3</v>
      </c>
      <c r="CC504" s="15">
        <f t="shared" si="266"/>
        <v>1</v>
      </c>
      <c r="CD504" s="15">
        <f t="shared" si="267"/>
        <v>0</v>
      </c>
      <c r="CE504" s="15">
        <v>2</v>
      </c>
      <c r="CF504" s="15">
        <v>2</v>
      </c>
      <c r="CG504" s="15">
        <v>4</v>
      </c>
      <c r="CH504" s="15">
        <v>4</v>
      </c>
      <c r="CI504" s="15">
        <v>1</v>
      </c>
      <c r="CJ504" s="15">
        <v>4</v>
      </c>
      <c r="CK504" s="15">
        <v>1</v>
      </c>
      <c r="CL504" s="15">
        <v>1</v>
      </c>
      <c r="CN504" s="15">
        <v>1</v>
      </c>
      <c r="CP504" s="15">
        <v>1</v>
      </c>
      <c r="CR504" s="15">
        <v>1</v>
      </c>
      <c r="CZ504" s="15">
        <v>1</v>
      </c>
      <c r="DA504" s="15">
        <v>4</v>
      </c>
      <c r="DD504" s="15">
        <v>2</v>
      </c>
      <c r="DE504" s="15">
        <v>4</v>
      </c>
      <c r="DF504" s="15">
        <v>3</v>
      </c>
      <c r="DG504" s="15">
        <v>4</v>
      </c>
      <c r="DL504" s="15">
        <v>3</v>
      </c>
      <c r="DM504" s="15">
        <v>3</v>
      </c>
      <c r="DN504" s="15">
        <v>3</v>
      </c>
      <c r="DO504" s="15">
        <v>3</v>
      </c>
      <c r="DP504" s="15">
        <v>4</v>
      </c>
      <c r="DQ504" s="15">
        <v>3</v>
      </c>
      <c r="DR504" s="27">
        <f t="shared" si="244"/>
        <v>3.1666666666666665</v>
      </c>
      <c r="DS504" s="15">
        <f t="shared" si="270"/>
        <v>0.16666666666666652</v>
      </c>
    </row>
    <row r="505" spans="1:123" x14ac:dyDescent="0.2">
      <c r="A505" s="15">
        <v>252</v>
      </c>
      <c r="B505" s="15">
        <v>847</v>
      </c>
      <c r="C505" s="15">
        <v>0</v>
      </c>
      <c r="D505" s="15">
        <v>2</v>
      </c>
      <c r="E505" s="15">
        <f t="shared" si="245"/>
        <v>1</v>
      </c>
      <c r="F505" s="15">
        <f t="shared" si="246"/>
        <v>0</v>
      </c>
      <c r="G505" s="15">
        <f t="shared" si="247"/>
        <v>0</v>
      </c>
      <c r="H505" s="15">
        <f t="shared" si="248"/>
        <v>0</v>
      </c>
      <c r="I505" s="15">
        <v>0</v>
      </c>
      <c r="J505" s="15">
        <v>44</v>
      </c>
      <c r="K505" s="15">
        <v>5</v>
      </c>
      <c r="L505" s="15">
        <f t="shared" si="249"/>
        <v>0</v>
      </c>
      <c r="M505" s="15">
        <f t="shared" si="250"/>
        <v>0</v>
      </c>
      <c r="N505" s="15">
        <f t="shared" si="251"/>
        <v>0</v>
      </c>
      <c r="O505" s="15">
        <f t="shared" si="252"/>
        <v>1</v>
      </c>
      <c r="P505" s="15">
        <f t="shared" si="253"/>
        <v>0</v>
      </c>
      <c r="Q505" s="15">
        <v>1</v>
      </c>
      <c r="R505" s="15">
        <v>4</v>
      </c>
      <c r="S505" s="15">
        <v>3</v>
      </c>
      <c r="T505" s="15">
        <v>0</v>
      </c>
      <c r="U505" s="15">
        <v>0</v>
      </c>
      <c r="V505" s="15">
        <v>1</v>
      </c>
      <c r="W505" s="15">
        <v>200000</v>
      </c>
      <c r="X505" s="15">
        <v>1</v>
      </c>
      <c r="Y505" s="15">
        <v>0</v>
      </c>
      <c r="Z505" s="15">
        <v>1</v>
      </c>
      <c r="AA505" s="15">
        <f t="shared" si="242"/>
        <v>10</v>
      </c>
      <c r="AB505" s="193">
        <f t="shared" si="268"/>
        <v>1500</v>
      </c>
      <c r="AC505" s="159">
        <v>1</v>
      </c>
      <c r="AD505" s="159">
        <v>1</v>
      </c>
      <c r="AE505" s="159">
        <v>10</v>
      </c>
      <c r="AF505" s="159">
        <v>15000</v>
      </c>
      <c r="AG505" s="159">
        <f t="shared" si="254"/>
        <v>15000</v>
      </c>
      <c r="AH505" s="159">
        <v>12</v>
      </c>
      <c r="AI505" s="171">
        <f t="shared" si="255"/>
        <v>1500</v>
      </c>
      <c r="AM505" s="15">
        <f t="shared" si="256"/>
        <v>0</v>
      </c>
      <c r="AP505" s="15">
        <f t="shared" si="257"/>
        <v>15000</v>
      </c>
      <c r="AQ505" s="172">
        <f t="shared" si="243"/>
        <v>1500</v>
      </c>
      <c r="AR505" s="27">
        <f t="shared" si="258"/>
        <v>1</v>
      </c>
      <c r="AS505" s="172">
        <f t="shared" si="259"/>
        <v>1500</v>
      </c>
      <c r="AX505" s="15">
        <f t="shared" si="269"/>
        <v>0</v>
      </c>
      <c r="BI505" s="27">
        <f t="shared" si="260"/>
        <v>0</v>
      </c>
      <c r="BJ505" s="27">
        <f t="shared" si="261"/>
        <v>0</v>
      </c>
      <c r="BR505" s="27">
        <f t="shared" si="262"/>
        <v>0</v>
      </c>
      <c r="BS505" s="27">
        <f t="shared" si="263"/>
        <v>0</v>
      </c>
      <c r="BT505" s="15">
        <v>4</v>
      </c>
      <c r="BU505" s="15">
        <v>4</v>
      </c>
      <c r="BV505" s="15">
        <v>4</v>
      </c>
      <c r="BW505" s="15">
        <v>4</v>
      </c>
      <c r="BX505" s="15">
        <v>4</v>
      </c>
      <c r="BY505" s="15">
        <f t="shared" si="264"/>
        <v>4</v>
      </c>
      <c r="BZ505" s="15">
        <v>4</v>
      </c>
      <c r="CA505" s="15">
        <f t="shared" si="265"/>
        <v>1</v>
      </c>
      <c r="CB505" s="15">
        <v>3</v>
      </c>
      <c r="CC505" s="15">
        <f t="shared" si="266"/>
        <v>1</v>
      </c>
      <c r="CD505" s="15">
        <f t="shared" si="267"/>
        <v>0</v>
      </c>
      <c r="CE505" s="15">
        <v>2</v>
      </c>
      <c r="CF505" s="15">
        <v>2</v>
      </c>
      <c r="CG505" s="15">
        <v>4</v>
      </c>
      <c r="CH505" s="15">
        <v>4</v>
      </c>
      <c r="CI505" s="15">
        <v>1</v>
      </c>
      <c r="CJ505" s="15">
        <v>4</v>
      </c>
      <c r="CK505" s="15">
        <v>1</v>
      </c>
      <c r="CL505" s="15">
        <v>1</v>
      </c>
      <c r="CN505" s="15">
        <v>1</v>
      </c>
      <c r="CP505" s="15">
        <v>1</v>
      </c>
      <c r="CR505" s="15">
        <v>1</v>
      </c>
      <c r="CZ505" s="15">
        <v>1</v>
      </c>
      <c r="DA505" s="15">
        <v>4</v>
      </c>
      <c r="DD505" s="15">
        <v>2</v>
      </c>
      <c r="DE505" s="15">
        <v>4</v>
      </c>
      <c r="DF505" s="15">
        <v>3</v>
      </c>
      <c r="DG505" s="15">
        <v>4</v>
      </c>
      <c r="DL505" s="27">
        <v>3</v>
      </c>
      <c r="DM505" s="27">
        <v>3</v>
      </c>
      <c r="DN505" s="27">
        <v>3</v>
      </c>
      <c r="DO505" s="27">
        <v>3</v>
      </c>
      <c r="DP505" s="27">
        <v>3</v>
      </c>
      <c r="DQ505" s="27">
        <v>3</v>
      </c>
      <c r="DR505" s="27">
        <f t="shared" si="244"/>
        <v>3</v>
      </c>
      <c r="DS505" s="15">
        <f t="shared" si="270"/>
        <v>0</v>
      </c>
    </row>
    <row r="506" spans="1:123" x14ac:dyDescent="0.2">
      <c r="A506" s="15">
        <v>253</v>
      </c>
      <c r="B506" s="15">
        <v>848</v>
      </c>
      <c r="C506" s="15">
        <v>0</v>
      </c>
      <c r="D506" s="15">
        <v>2</v>
      </c>
      <c r="E506" s="15">
        <f t="shared" si="245"/>
        <v>1</v>
      </c>
      <c r="F506" s="15">
        <f t="shared" si="246"/>
        <v>0</v>
      </c>
      <c r="G506" s="15">
        <f t="shared" si="247"/>
        <v>0</v>
      </c>
      <c r="H506" s="15">
        <f t="shared" si="248"/>
        <v>0</v>
      </c>
      <c r="I506" s="15">
        <v>0</v>
      </c>
      <c r="J506" s="15">
        <v>38</v>
      </c>
      <c r="K506" s="15">
        <v>5</v>
      </c>
      <c r="L506" s="15">
        <f t="shared" si="249"/>
        <v>0</v>
      </c>
      <c r="M506" s="15">
        <f t="shared" si="250"/>
        <v>0</v>
      </c>
      <c r="N506" s="15">
        <f t="shared" si="251"/>
        <v>0</v>
      </c>
      <c r="O506" s="15">
        <f t="shared" si="252"/>
        <v>1</v>
      </c>
      <c r="P506" s="15">
        <f t="shared" si="253"/>
        <v>0</v>
      </c>
      <c r="Q506" s="15">
        <v>1</v>
      </c>
      <c r="R506" s="15">
        <v>4</v>
      </c>
      <c r="S506" s="15">
        <v>10</v>
      </c>
      <c r="T506" s="15">
        <v>0</v>
      </c>
      <c r="U506" s="15">
        <v>1</v>
      </c>
      <c r="V506" s="15">
        <v>1</v>
      </c>
      <c r="W506" s="15">
        <v>250000</v>
      </c>
      <c r="X506" s="15">
        <v>1</v>
      </c>
      <c r="Y506" s="15">
        <v>1</v>
      </c>
      <c r="Z506" s="15">
        <v>1</v>
      </c>
      <c r="AA506" s="15">
        <f t="shared" si="242"/>
        <v>12</v>
      </c>
      <c r="AB506" s="193">
        <f t="shared" si="268"/>
        <v>1083.3333333333333</v>
      </c>
      <c r="AC506" s="15">
        <v>7</v>
      </c>
      <c r="AD506" s="15">
        <v>1</v>
      </c>
      <c r="AE506" s="15">
        <v>12</v>
      </c>
      <c r="AF506" s="15">
        <v>13000</v>
      </c>
      <c r="AG506" s="15">
        <f t="shared" si="254"/>
        <v>13000</v>
      </c>
      <c r="AH506" s="15">
        <v>40</v>
      </c>
      <c r="AI506" s="27">
        <f t="shared" si="255"/>
        <v>1083.3333333333333</v>
      </c>
      <c r="AM506" s="15">
        <f t="shared" si="256"/>
        <v>0</v>
      </c>
      <c r="AP506" s="15">
        <f t="shared" si="257"/>
        <v>13000</v>
      </c>
      <c r="AQ506" s="172">
        <f t="shared" si="243"/>
        <v>1083.3333333333333</v>
      </c>
      <c r="AR506" s="27">
        <f t="shared" si="258"/>
        <v>1</v>
      </c>
      <c r="AS506" s="172">
        <f t="shared" si="259"/>
        <v>1083.3333333333333</v>
      </c>
      <c r="AX506" s="15">
        <f t="shared" si="269"/>
        <v>0</v>
      </c>
      <c r="BI506" s="27">
        <f t="shared" si="260"/>
        <v>0</v>
      </c>
      <c r="BJ506" s="27">
        <f t="shared" si="261"/>
        <v>0</v>
      </c>
      <c r="BR506" s="27">
        <f t="shared" si="262"/>
        <v>0</v>
      </c>
      <c r="BS506" s="27">
        <f t="shared" si="263"/>
        <v>0</v>
      </c>
      <c r="BT506" s="15">
        <v>3</v>
      </c>
      <c r="BU506" s="15">
        <v>3</v>
      </c>
      <c r="BV506" s="15">
        <v>3</v>
      </c>
      <c r="BW506" s="15">
        <v>2</v>
      </c>
      <c r="BX506" s="15">
        <v>4</v>
      </c>
      <c r="BY506" s="15">
        <f t="shared" si="264"/>
        <v>3</v>
      </c>
      <c r="BZ506" s="15">
        <v>3</v>
      </c>
      <c r="CA506" s="15">
        <f t="shared" si="265"/>
        <v>1</v>
      </c>
      <c r="CB506" s="15">
        <v>3</v>
      </c>
      <c r="CC506" s="15">
        <f t="shared" si="266"/>
        <v>1</v>
      </c>
      <c r="CD506" s="15">
        <f t="shared" si="267"/>
        <v>0</v>
      </c>
      <c r="CE506" s="15">
        <v>1</v>
      </c>
      <c r="CF506" s="15">
        <v>5</v>
      </c>
      <c r="CG506" s="15">
        <v>4</v>
      </c>
      <c r="CH506" s="15">
        <v>2</v>
      </c>
      <c r="CI506" s="15">
        <v>2</v>
      </c>
      <c r="CJ506" s="15">
        <v>4</v>
      </c>
      <c r="CK506" s="15">
        <v>1</v>
      </c>
      <c r="CL506" s="15">
        <v>1</v>
      </c>
      <c r="CN506" s="15">
        <v>1</v>
      </c>
      <c r="CP506" s="15">
        <v>1</v>
      </c>
      <c r="CR506" s="15">
        <v>1</v>
      </c>
      <c r="CZ506" s="15">
        <v>1</v>
      </c>
      <c r="DA506" s="15">
        <v>4</v>
      </c>
      <c r="DB506" s="15">
        <v>2</v>
      </c>
      <c r="DC506" s="15">
        <v>4</v>
      </c>
      <c r="DD506" s="15">
        <v>3</v>
      </c>
      <c r="DE506" s="15">
        <v>4</v>
      </c>
      <c r="DL506" s="15">
        <v>3</v>
      </c>
      <c r="DM506" s="15">
        <v>3</v>
      </c>
      <c r="DN506" s="15">
        <v>3</v>
      </c>
      <c r="DO506" s="15">
        <v>3</v>
      </c>
      <c r="DP506" s="15">
        <v>3</v>
      </c>
      <c r="DQ506" s="15">
        <v>3</v>
      </c>
      <c r="DR506" s="27">
        <f t="shared" si="244"/>
        <v>3</v>
      </c>
      <c r="DS506" s="15">
        <f t="shared" si="270"/>
        <v>0</v>
      </c>
    </row>
    <row r="507" spans="1:123" x14ac:dyDescent="0.2">
      <c r="A507" s="15">
        <v>253</v>
      </c>
      <c r="B507" s="15">
        <v>848</v>
      </c>
      <c r="C507" s="15">
        <v>0</v>
      </c>
      <c r="D507" s="15">
        <v>2</v>
      </c>
      <c r="E507" s="15">
        <f t="shared" si="245"/>
        <v>1</v>
      </c>
      <c r="F507" s="15">
        <f t="shared" si="246"/>
        <v>0</v>
      </c>
      <c r="G507" s="15">
        <f t="shared" si="247"/>
        <v>0</v>
      </c>
      <c r="H507" s="15">
        <f t="shared" si="248"/>
        <v>0</v>
      </c>
      <c r="I507" s="15">
        <v>0</v>
      </c>
      <c r="J507" s="15">
        <v>38</v>
      </c>
      <c r="K507" s="15">
        <v>5</v>
      </c>
      <c r="L507" s="15">
        <f t="shared" si="249"/>
        <v>0</v>
      </c>
      <c r="M507" s="15">
        <f t="shared" si="250"/>
        <v>0</v>
      </c>
      <c r="N507" s="15">
        <f t="shared" si="251"/>
        <v>0</v>
      </c>
      <c r="O507" s="15">
        <f t="shared" si="252"/>
        <v>1</v>
      </c>
      <c r="P507" s="15">
        <f t="shared" si="253"/>
        <v>0</v>
      </c>
      <c r="Q507" s="15">
        <v>1</v>
      </c>
      <c r="R507" s="15">
        <v>4</v>
      </c>
      <c r="S507" s="15">
        <v>10</v>
      </c>
      <c r="T507" s="15">
        <v>0</v>
      </c>
      <c r="U507" s="15">
        <v>1</v>
      </c>
      <c r="V507" s="15">
        <v>1</v>
      </c>
      <c r="W507" s="15">
        <v>250000</v>
      </c>
      <c r="X507" s="15">
        <v>1</v>
      </c>
      <c r="Y507" s="15">
        <v>0</v>
      </c>
      <c r="Z507" s="15">
        <v>1</v>
      </c>
      <c r="AA507" s="15">
        <f t="shared" si="242"/>
        <v>12</v>
      </c>
      <c r="AB507" s="193">
        <f t="shared" si="268"/>
        <v>1083.3333333333333</v>
      </c>
      <c r="AC507" s="159">
        <v>7</v>
      </c>
      <c r="AD507" s="159">
        <v>1</v>
      </c>
      <c r="AE507" s="159">
        <v>12</v>
      </c>
      <c r="AF507" s="159">
        <v>13000</v>
      </c>
      <c r="AG507" s="159">
        <f t="shared" si="254"/>
        <v>13000</v>
      </c>
      <c r="AH507" s="159">
        <v>40</v>
      </c>
      <c r="AI507" s="171">
        <f t="shared" si="255"/>
        <v>1083.3333333333333</v>
      </c>
      <c r="AM507" s="15">
        <f t="shared" si="256"/>
        <v>0</v>
      </c>
      <c r="AP507" s="15">
        <f t="shared" si="257"/>
        <v>13000</v>
      </c>
      <c r="AQ507" s="172">
        <f t="shared" si="243"/>
        <v>1083.3333333333333</v>
      </c>
      <c r="AR507" s="27">
        <f t="shared" si="258"/>
        <v>1</v>
      </c>
      <c r="AS507" s="172">
        <f t="shared" si="259"/>
        <v>1083.3333333333333</v>
      </c>
      <c r="AX507" s="15">
        <f t="shared" si="269"/>
        <v>0</v>
      </c>
      <c r="BI507" s="27">
        <f t="shared" si="260"/>
        <v>0</v>
      </c>
      <c r="BJ507" s="27">
        <f t="shared" si="261"/>
        <v>0</v>
      </c>
      <c r="BR507" s="27">
        <f t="shared" si="262"/>
        <v>0</v>
      </c>
      <c r="BS507" s="27">
        <f t="shared" si="263"/>
        <v>0</v>
      </c>
      <c r="BT507" s="15">
        <v>3</v>
      </c>
      <c r="BU507" s="15">
        <v>3</v>
      </c>
      <c r="BV507" s="15">
        <v>3</v>
      </c>
      <c r="BW507" s="15">
        <v>2</v>
      </c>
      <c r="BX507" s="15">
        <v>4</v>
      </c>
      <c r="BY507" s="15">
        <f t="shared" si="264"/>
        <v>3</v>
      </c>
      <c r="BZ507" s="15">
        <v>3</v>
      </c>
      <c r="CA507" s="15">
        <f t="shared" si="265"/>
        <v>1</v>
      </c>
      <c r="CB507" s="15">
        <v>3</v>
      </c>
      <c r="CC507" s="15">
        <f t="shared" si="266"/>
        <v>1</v>
      </c>
      <c r="CD507" s="15">
        <f t="shared" si="267"/>
        <v>0</v>
      </c>
      <c r="CE507" s="15">
        <v>1</v>
      </c>
      <c r="CF507" s="15">
        <v>5</v>
      </c>
      <c r="CG507" s="15">
        <v>4</v>
      </c>
      <c r="CH507" s="15">
        <v>2</v>
      </c>
      <c r="CI507" s="15">
        <v>2</v>
      </c>
      <c r="CJ507" s="15">
        <v>4</v>
      </c>
      <c r="CK507" s="15">
        <v>1</v>
      </c>
      <c r="CL507" s="15">
        <v>1</v>
      </c>
      <c r="CN507" s="15">
        <v>1</v>
      </c>
      <c r="CP507" s="15">
        <v>1</v>
      </c>
      <c r="CR507" s="15">
        <v>1</v>
      </c>
      <c r="CZ507" s="15">
        <v>1</v>
      </c>
      <c r="DA507" s="15">
        <v>4</v>
      </c>
      <c r="DB507" s="15">
        <v>2</v>
      </c>
      <c r="DC507" s="15">
        <v>4</v>
      </c>
      <c r="DD507" s="15">
        <v>3</v>
      </c>
      <c r="DE507" s="15">
        <v>4</v>
      </c>
      <c r="DL507" s="27">
        <v>3</v>
      </c>
      <c r="DM507" s="27">
        <v>3</v>
      </c>
      <c r="DN507" s="27">
        <v>3</v>
      </c>
      <c r="DO507" s="27">
        <v>3</v>
      </c>
      <c r="DP507" s="27">
        <v>3</v>
      </c>
      <c r="DQ507" s="27">
        <v>3</v>
      </c>
      <c r="DR507" s="27">
        <f t="shared" si="244"/>
        <v>3</v>
      </c>
      <c r="DS507" s="15">
        <f t="shared" si="270"/>
        <v>0</v>
      </c>
    </row>
    <row r="508" spans="1:123" x14ac:dyDescent="0.2">
      <c r="A508" s="15">
        <v>254</v>
      </c>
      <c r="B508" s="15">
        <v>849</v>
      </c>
      <c r="C508" s="15">
        <v>0</v>
      </c>
      <c r="D508" s="15">
        <v>2</v>
      </c>
      <c r="E508" s="15">
        <f t="shared" si="245"/>
        <v>1</v>
      </c>
      <c r="F508" s="15">
        <f t="shared" si="246"/>
        <v>0</v>
      </c>
      <c r="G508" s="15">
        <f t="shared" si="247"/>
        <v>0</v>
      </c>
      <c r="H508" s="15">
        <f t="shared" si="248"/>
        <v>0</v>
      </c>
      <c r="I508" s="15">
        <v>0</v>
      </c>
      <c r="J508" s="15">
        <v>45</v>
      </c>
      <c r="K508" s="15">
        <v>5</v>
      </c>
      <c r="L508" s="15">
        <f t="shared" si="249"/>
        <v>0</v>
      </c>
      <c r="M508" s="15">
        <f t="shared" si="250"/>
        <v>0</v>
      </c>
      <c r="N508" s="15">
        <f t="shared" si="251"/>
        <v>0</v>
      </c>
      <c r="O508" s="15">
        <f t="shared" si="252"/>
        <v>1</v>
      </c>
      <c r="P508" s="15">
        <f t="shared" si="253"/>
        <v>0</v>
      </c>
      <c r="Q508" s="15">
        <v>1</v>
      </c>
      <c r="R508" s="15">
        <v>5</v>
      </c>
      <c r="S508" s="15">
        <v>10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1</v>
      </c>
      <c r="Z508" s="15">
        <v>1</v>
      </c>
      <c r="AA508" s="15">
        <f t="shared" si="242"/>
        <v>6</v>
      </c>
      <c r="AB508" s="193">
        <f t="shared" si="268"/>
        <v>1333.3333333333333</v>
      </c>
      <c r="AC508" s="15">
        <v>7</v>
      </c>
      <c r="AD508" s="15">
        <v>1</v>
      </c>
      <c r="AE508" s="15">
        <v>6</v>
      </c>
      <c r="AF508" s="15">
        <v>8000</v>
      </c>
      <c r="AG508" s="15">
        <f t="shared" si="254"/>
        <v>8000</v>
      </c>
      <c r="AH508" s="15">
        <v>30</v>
      </c>
      <c r="AI508" s="27">
        <f t="shared" si="255"/>
        <v>1333.3333333333333</v>
      </c>
      <c r="AM508" s="15">
        <f t="shared" si="256"/>
        <v>0</v>
      </c>
      <c r="AP508" s="15">
        <f t="shared" si="257"/>
        <v>8000</v>
      </c>
      <c r="AQ508" s="172">
        <f t="shared" si="243"/>
        <v>1333.3333333333333</v>
      </c>
      <c r="AR508" s="27">
        <f t="shared" si="258"/>
        <v>1</v>
      </c>
      <c r="AS508" s="172">
        <f t="shared" si="259"/>
        <v>1333.3333333333333</v>
      </c>
      <c r="AX508" s="15">
        <f t="shared" si="269"/>
        <v>0</v>
      </c>
      <c r="BI508" s="27">
        <f t="shared" si="260"/>
        <v>0</v>
      </c>
      <c r="BJ508" s="27">
        <f t="shared" si="261"/>
        <v>0</v>
      </c>
      <c r="BR508" s="27">
        <f t="shared" si="262"/>
        <v>0</v>
      </c>
      <c r="BS508" s="27">
        <f t="shared" si="263"/>
        <v>0</v>
      </c>
      <c r="BT508" s="15">
        <v>3</v>
      </c>
      <c r="BU508" s="15">
        <v>3</v>
      </c>
      <c r="BV508" s="15">
        <v>3</v>
      </c>
      <c r="BW508" s="15">
        <v>3</v>
      </c>
      <c r="BX508" s="15">
        <v>3</v>
      </c>
      <c r="BY508" s="15">
        <f t="shared" si="264"/>
        <v>3</v>
      </c>
      <c r="BZ508" s="15">
        <v>3</v>
      </c>
      <c r="CA508" s="15">
        <f t="shared" si="265"/>
        <v>0</v>
      </c>
      <c r="CB508" s="15">
        <v>5</v>
      </c>
      <c r="CC508" s="15" t="s">
        <v>1008</v>
      </c>
      <c r="CD508" s="15" t="s">
        <v>1008</v>
      </c>
      <c r="CE508" s="15" t="s">
        <v>1007</v>
      </c>
      <c r="CH508" s="15" t="s">
        <v>1007</v>
      </c>
      <c r="CK508" s="15" t="s">
        <v>1007</v>
      </c>
      <c r="CL508" s="15" t="s">
        <v>1007</v>
      </c>
      <c r="CN508" s="15" t="s">
        <v>1007</v>
      </c>
      <c r="CP508" s="15" t="s">
        <v>1007</v>
      </c>
      <c r="CR508" s="15" t="s">
        <v>1007</v>
      </c>
      <c r="DB508" s="15">
        <v>3</v>
      </c>
      <c r="DC508" s="15">
        <v>4</v>
      </c>
      <c r="DD508" s="15">
        <v>2</v>
      </c>
      <c r="DE508" s="15">
        <v>4</v>
      </c>
      <c r="DF508" s="15">
        <v>1</v>
      </c>
      <c r="DG508" s="15">
        <v>4</v>
      </c>
      <c r="DL508" s="15">
        <v>3</v>
      </c>
      <c r="DM508" s="15">
        <v>3</v>
      </c>
      <c r="DN508" s="15">
        <v>3</v>
      </c>
      <c r="DO508" s="15">
        <v>3</v>
      </c>
      <c r="DP508" s="15">
        <v>3</v>
      </c>
      <c r="DQ508" s="15">
        <v>3</v>
      </c>
      <c r="DR508" s="27">
        <f t="shared" si="244"/>
        <v>3</v>
      </c>
      <c r="DS508" s="15">
        <f t="shared" si="270"/>
        <v>0</v>
      </c>
    </row>
    <row r="509" spans="1:123" x14ac:dyDescent="0.2">
      <c r="A509" s="15">
        <v>254</v>
      </c>
      <c r="B509" s="15">
        <v>849</v>
      </c>
      <c r="C509" s="15">
        <v>0</v>
      </c>
      <c r="D509" s="15">
        <v>2</v>
      </c>
      <c r="E509" s="15">
        <f t="shared" si="245"/>
        <v>1</v>
      </c>
      <c r="F509" s="15">
        <f t="shared" si="246"/>
        <v>0</v>
      </c>
      <c r="G509" s="15">
        <f t="shared" si="247"/>
        <v>0</v>
      </c>
      <c r="H509" s="15">
        <f t="shared" si="248"/>
        <v>0</v>
      </c>
      <c r="I509" s="15">
        <v>0</v>
      </c>
      <c r="J509" s="15">
        <v>45</v>
      </c>
      <c r="K509" s="15">
        <v>5</v>
      </c>
      <c r="L509" s="15">
        <f t="shared" si="249"/>
        <v>0</v>
      </c>
      <c r="M509" s="15">
        <f t="shared" si="250"/>
        <v>0</v>
      </c>
      <c r="N509" s="15">
        <f t="shared" si="251"/>
        <v>0</v>
      </c>
      <c r="O509" s="15">
        <f t="shared" si="252"/>
        <v>1</v>
      </c>
      <c r="P509" s="15">
        <f t="shared" si="253"/>
        <v>0</v>
      </c>
      <c r="Q509" s="15">
        <v>1</v>
      </c>
      <c r="R509" s="15">
        <v>5</v>
      </c>
      <c r="S509" s="15">
        <v>10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1</v>
      </c>
      <c r="AA509" s="15">
        <f t="shared" si="242"/>
        <v>6</v>
      </c>
      <c r="AB509" s="193">
        <f t="shared" si="268"/>
        <v>1583.3333333333333</v>
      </c>
      <c r="AC509" s="159">
        <v>7</v>
      </c>
      <c r="AD509" s="159">
        <v>1</v>
      </c>
      <c r="AE509" s="159">
        <v>6</v>
      </c>
      <c r="AF509" s="159">
        <v>9500</v>
      </c>
      <c r="AG509" s="159">
        <f t="shared" si="254"/>
        <v>9500</v>
      </c>
      <c r="AH509" s="159">
        <v>38</v>
      </c>
      <c r="AI509" s="171">
        <f t="shared" si="255"/>
        <v>1583.3333333333333</v>
      </c>
      <c r="AM509" s="15">
        <f t="shared" si="256"/>
        <v>0</v>
      </c>
      <c r="AP509" s="15">
        <f t="shared" si="257"/>
        <v>9500</v>
      </c>
      <c r="AQ509" s="172">
        <f t="shared" si="243"/>
        <v>1583.3333333333333</v>
      </c>
      <c r="AR509" s="27">
        <f t="shared" si="258"/>
        <v>1</v>
      </c>
      <c r="AS509" s="172">
        <f t="shared" si="259"/>
        <v>1583.3333333333333</v>
      </c>
      <c r="AX509" s="15">
        <f t="shared" si="269"/>
        <v>0</v>
      </c>
      <c r="BI509" s="27">
        <f t="shared" si="260"/>
        <v>0</v>
      </c>
      <c r="BJ509" s="27">
        <f t="shared" si="261"/>
        <v>0</v>
      </c>
      <c r="BR509" s="27">
        <f t="shared" si="262"/>
        <v>0</v>
      </c>
      <c r="BS509" s="27">
        <f t="shared" si="263"/>
        <v>0</v>
      </c>
      <c r="BT509" s="15">
        <v>3</v>
      </c>
      <c r="BU509" s="15">
        <v>3</v>
      </c>
      <c r="BV509" s="15">
        <v>3</v>
      </c>
      <c r="BW509" s="15">
        <v>3</v>
      </c>
      <c r="BX509" s="15">
        <v>3</v>
      </c>
      <c r="BY509" s="15">
        <f t="shared" si="264"/>
        <v>3</v>
      </c>
      <c r="BZ509" s="15">
        <v>3</v>
      </c>
      <c r="CA509" s="15">
        <f t="shared" si="265"/>
        <v>0</v>
      </c>
      <c r="CB509" s="15">
        <v>5</v>
      </c>
      <c r="CC509" s="15" t="s">
        <v>1008</v>
      </c>
      <c r="CD509" s="15" t="s">
        <v>1008</v>
      </c>
      <c r="CE509" s="15" t="s">
        <v>1007</v>
      </c>
      <c r="CH509" s="15" t="s">
        <v>1007</v>
      </c>
      <c r="CK509" s="15" t="s">
        <v>1007</v>
      </c>
      <c r="CL509" s="15" t="s">
        <v>1007</v>
      </c>
      <c r="CN509" s="15" t="s">
        <v>1007</v>
      </c>
      <c r="CP509" s="15" t="s">
        <v>1007</v>
      </c>
      <c r="CR509" s="15" t="s">
        <v>1007</v>
      </c>
      <c r="DB509" s="15">
        <v>3</v>
      </c>
      <c r="DC509" s="15">
        <v>4</v>
      </c>
      <c r="DD509" s="15">
        <v>2</v>
      </c>
      <c r="DE509" s="15">
        <v>4</v>
      </c>
      <c r="DF509" s="15">
        <v>1</v>
      </c>
      <c r="DG509" s="15">
        <v>4</v>
      </c>
      <c r="DL509" s="27">
        <v>3</v>
      </c>
      <c r="DM509" s="27">
        <v>3</v>
      </c>
      <c r="DN509" s="27">
        <v>3</v>
      </c>
      <c r="DO509" s="27">
        <v>3</v>
      </c>
      <c r="DP509" s="27">
        <v>3</v>
      </c>
      <c r="DQ509" s="27">
        <v>3</v>
      </c>
      <c r="DR509" s="27">
        <f t="shared" si="244"/>
        <v>3</v>
      </c>
      <c r="DS509" s="15">
        <f t="shared" si="270"/>
        <v>0</v>
      </c>
    </row>
    <row r="510" spans="1:123" x14ac:dyDescent="0.2">
      <c r="A510" s="15">
        <v>255</v>
      </c>
      <c r="B510" s="15">
        <v>850</v>
      </c>
      <c r="C510" s="15">
        <v>0</v>
      </c>
      <c r="D510" s="15">
        <v>2</v>
      </c>
      <c r="E510" s="15">
        <f t="shared" si="245"/>
        <v>1</v>
      </c>
      <c r="F510" s="15">
        <f t="shared" si="246"/>
        <v>0</v>
      </c>
      <c r="G510" s="15">
        <f t="shared" si="247"/>
        <v>0</v>
      </c>
      <c r="H510" s="15">
        <f t="shared" si="248"/>
        <v>0</v>
      </c>
      <c r="I510" s="15">
        <v>1</v>
      </c>
      <c r="J510" s="15">
        <v>50</v>
      </c>
      <c r="K510" s="15">
        <v>5</v>
      </c>
      <c r="L510" s="15">
        <f t="shared" si="249"/>
        <v>0</v>
      </c>
      <c r="M510" s="15">
        <f t="shared" si="250"/>
        <v>0</v>
      </c>
      <c r="N510" s="15">
        <f t="shared" si="251"/>
        <v>0</v>
      </c>
      <c r="O510" s="15">
        <f t="shared" si="252"/>
        <v>1</v>
      </c>
      <c r="P510" s="15">
        <f t="shared" si="253"/>
        <v>0</v>
      </c>
      <c r="Q510" s="15">
        <v>1</v>
      </c>
      <c r="R510" s="15">
        <v>4</v>
      </c>
      <c r="S510" s="15">
        <v>8</v>
      </c>
      <c r="T510" s="15">
        <v>1</v>
      </c>
      <c r="U510" s="15">
        <v>0</v>
      </c>
      <c r="V510" s="15">
        <v>1</v>
      </c>
      <c r="W510" s="15">
        <v>240000</v>
      </c>
      <c r="X510" s="15">
        <v>0</v>
      </c>
      <c r="Y510" s="15">
        <v>1</v>
      </c>
      <c r="Z510" s="15">
        <v>1</v>
      </c>
      <c r="AA510" s="15">
        <f t="shared" si="242"/>
        <v>10</v>
      </c>
      <c r="AB510" s="193">
        <f t="shared" si="268"/>
        <v>1200</v>
      </c>
      <c r="AC510" s="15">
        <v>1</v>
      </c>
      <c r="AD510" s="15">
        <v>1</v>
      </c>
      <c r="AE510" s="15">
        <v>10</v>
      </c>
      <c r="AF510" s="15">
        <v>12000</v>
      </c>
      <c r="AG510" s="15">
        <f t="shared" si="254"/>
        <v>12000</v>
      </c>
      <c r="AH510" s="15">
        <v>12</v>
      </c>
      <c r="AI510" s="27">
        <f t="shared" si="255"/>
        <v>1200</v>
      </c>
      <c r="AM510" s="15">
        <f t="shared" si="256"/>
        <v>0</v>
      </c>
      <c r="AP510" s="15">
        <f t="shared" si="257"/>
        <v>12000</v>
      </c>
      <c r="AQ510" s="172">
        <f t="shared" si="243"/>
        <v>1200</v>
      </c>
      <c r="AR510" s="27">
        <f t="shared" si="258"/>
        <v>1</v>
      </c>
      <c r="AS510" s="172">
        <f t="shared" si="259"/>
        <v>1200</v>
      </c>
      <c r="AX510" s="15">
        <f t="shared" si="269"/>
        <v>0</v>
      </c>
      <c r="BI510" s="27">
        <f t="shared" si="260"/>
        <v>0</v>
      </c>
      <c r="BJ510" s="27">
        <f t="shared" si="261"/>
        <v>0</v>
      </c>
      <c r="BR510" s="27">
        <f t="shared" si="262"/>
        <v>0</v>
      </c>
      <c r="BS510" s="27">
        <f t="shared" si="263"/>
        <v>0</v>
      </c>
      <c r="BT510" s="15">
        <v>3.75</v>
      </c>
      <c r="BU510" s="15">
        <v>4</v>
      </c>
      <c r="BV510" s="15">
        <v>3</v>
      </c>
      <c r="BW510" s="15">
        <v>4</v>
      </c>
      <c r="BX510" s="15">
        <v>3</v>
      </c>
      <c r="BY510" s="15">
        <f t="shared" si="264"/>
        <v>3.55</v>
      </c>
      <c r="BZ510" s="15">
        <v>3</v>
      </c>
      <c r="CA510" s="15">
        <f t="shared" si="265"/>
        <v>1</v>
      </c>
      <c r="CB510" s="15">
        <v>3</v>
      </c>
      <c r="CC510" s="15">
        <f t="shared" si="266"/>
        <v>1</v>
      </c>
      <c r="CD510" s="15">
        <f t="shared" si="267"/>
        <v>0</v>
      </c>
      <c r="CE510" s="15">
        <v>1</v>
      </c>
      <c r="CF510" s="15">
        <v>2</v>
      </c>
      <c r="CG510" s="15">
        <v>4</v>
      </c>
      <c r="CH510" s="15">
        <v>4</v>
      </c>
      <c r="CI510" s="15">
        <v>1</v>
      </c>
      <c r="CJ510" s="15">
        <v>4</v>
      </c>
      <c r="CK510" s="15">
        <v>1</v>
      </c>
      <c r="CL510" s="15">
        <v>1</v>
      </c>
      <c r="CN510" s="15">
        <v>1</v>
      </c>
      <c r="CP510" s="15">
        <v>1</v>
      </c>
      <c r="CR510" s="15">
        <v>1</v>
      </c>
      <c r="CZ510" s="15">
        <v>1</v>
      </c>
      <c r="DA510" s="15">
        <v>4</v>
      </c>
      <c r="DB510" s="15">
        <v>2</v>
      </c>
      <c r="DC510" s="15">
        <v>4</v>
      </c>
      <c r="DD510" s="15">
        <v>3</v>
      </c>
      <c r="DE510" s="15">
        <v>4</v>
      </c>
      <c r="DL510" s="15">
        <v>3</v>
      </c>
      <c r="DM510" s="15">
        <v>3</v>
      </c>
      <c r="DN510" s="15">
        <v>3</v>
      </c>
      <c r="DO510" s="15">
        <v>3</v>
      </c>
      <c r="DP510" s="15">
        <v>3</v>
      </c>
      <c r="DQ510" s="15">
        <v>3</v>
      </c>
      <c r="DR510" s="27">
        <f t="shared" si="244"/>
        <v>3</v>
      </c>
      <c r="DS510" s="15">
        <f t="shared" si="270"/>
        <v>1</v>
      </c>
    </row>
    <row r="511" spans="1:123" x14ac:dyDescent="0.2">
      <c r="A511" s="15">
        <v>255</v>
      </c>
      <c r="B511" s="15">
        <v>850</v>
      </c>
      <c r="C511" s="15">
        <v>0</v>
      </c>
      <c r="D511" s="15">
        <v>2</v>
      </c>
      <c r="E511" s="15">
        <f t="shared" si="245"/>
        <v>1</v>
      </c>
      <c r="F511" s="15">
        <f t="shared" si="246"/>
        <v>0</v>
      </c>
      <c r="G511" s="15">
        <f t="shared" si="247"/>
        <v>0</v>
      </c>
      <c r="H511" s="15">
        <f t="shared" si="248"/>
        <v>0</v>
      </c>
      <c r="I511" s="15">
        <v>1</v>
      </c>
      <c r="J511" s="15">
        <v>50</v>
      </c>
      <c r="K511" s="15">
        <v>5</v>
      </c>
      <c r="L511" s="15">
        <f t="shared" si="249"/>
        <v>0</v>
      </c>
      <c r="M511" s="15">
        <f t="shared" si="250"/>
        <v>0</v>
      </c>
      <c r="N511" s="15">
        <f t="shared" si="251"/>
        <v>0</v>
      </c>
      <c r="O511" s="15">
        <f t="shared" si="252"/>
        <v>1</v>
      </c>
      <c r="P511" s="15">
        <f t="shared" si="253"/>
        <v>0</v>
      </c>
      <c r="Q511" s="15">
        <v>1</v>
      </c>
      <c r="R511" s="15">
        <v>4</v>
      </c>
      <c r="S511" s="15">
        <v>8</v>
      </c>
      <c r="T511" s="15">
        <v>1</v>
      </c>
      <c r="U511" s="15">
        <v>0</v>
      </c>
      <c r="V511" s="15">
        <v>1</v>
      </c>
      <c r="W511" s="15">
        <v>240000</v>
      </c>
      <c r="X511" s="15">
        <v>0</v>
      </c>
      <c r="Y511" s="15">
        <v>0</v>
      </c>
      <c r="Z511" s="15">
        <v>1</v>
      </c>
      <c r="AA511" s="15">
        <f t="shared" si="242"/>
        <v>10</v>
      </c>
      <c r="AB511" s="193">
        <f t="shared" si="268"/>
        <v>1200</v>
      </c>
      <c r="AC511" s="159">
        <v>1</v>
      </c>
      <c r="AD511" s="159">
        <v>1</v>
      </c>
      <c r="AE511" s="159">
        <v>10</v>
      </c>
      <c r="AF511" s="159">
        <v>12000</v>
      </c>
      <c r="AG511" s="159">
        <f t="shared" si="254"/>
        <v>12000</v>
      </c>
      <c r="AH511" s="159">
        <v>12</v>
      </c>
      <c r="AI511" s="171">
        <f t="shared" si="255"/>
        <v>1200</v>
      </c>
      <c r="AM511" s="15">
        <f t="shared" si="256"/>
        <v>0</v>
      </c>
      <c r="AP511" s="15">
        <f t="shared" si="257"/>
        <v>12000</v>
      </c>
      <c r="AQ511" s="172">
        <f t="shared" si="243"/>
        <v>1200</v>
      </c>
      <c r="AR511" s="27">
        <f t="shared" si="258"/>
        <v>1</v>
      </c>
      <c r="AS511" s="172">
        <f t="shared" si="259"/>
        <v>1200</v>
      </c>
      <c r="AX511" s="15">
        <f t="shared" si="269"/>
        <v>0</v>
      </c>
      <c r="BI511" s="27">
        <f t="shared" si="260"/>
        <v>0</v>
      </c>
      <c r="BJ511" s="27">
        <f t="shared" si="261"/>
        <v>0</v>
      </c>
      <c r="BR511" s="27">
        <f t="shared" si="262"/>
        <v>0</v>
      </c>
      <c r="BS511" s="27">
        <f t="shared" si="263"/>
        <v>0</v>
      </c>
      <c r="BT511" s="15">
        <v>3.75</v>
      </c>
      <c r="BU511" s="15">
        <v>4</v>
      </c>
      <c r="BV511" s="15">
        <v>3</v>
      </c>
      <c r="BW511" s="15">
        <v>4</v>
      </c>
      <c r="BX511" s="15">
        <v>3</v>
      </c>
      <c r="BY511" s="15">
        <f t="shared" si="264"/>
        <v>3.55</v>
      </c>
      <c r="BZ511" s="15">
        <v>3</v>
      </c>
      <c r="CA511" s="15">
        <f t="shared" si="265"/>
        <v>1</v>
      </c>
      <c r="CB511" s="15">
        <v>3</v>
      </c>
      <c r="CC511" s="15">
        <f t="shared" si="266"/>
        <v>1</v>
      </c>
      <c r="CD511" s="15">
        <f t="shared" si="267"/>
        <v>0</v>
      </c>
      <c r="CE511" s="15">
        <v>1</v>
      </c>
      <c r="CF511" s="15">
        <v>2</v>
      </c>
      <c r="CG511" s="15">
        <v>4</v>
      </c>
      <c r="CH511" s="15">
        <v>4</v>
      </c>
      <c r="CI511" s="15">
        <v>1</v>
      </c>
      <c r="CJ511" s="15">
        <v>4</v>
      </c>
      <c r="CK511" s="15">
        <v>1</v>
      </c>
      <c r="CL511" s="15">
        <v>1</v>
      </c>
      <c r="CN511" s="15">
        <v>1</v>
      </c>
      <c r="CP511" s="15">
        <v>1</v>
      </c>
      <c r="CR511" s="15">
        <v>1</v>
      </c>
      <c r="CZ511" s="15">
        <v>1</v>
      </c>
      <c r="DA511" s="15">
        <v>4</v>
      </c>
      <c r="DB511" s="15">
        <v>2</v>
      </c>
      <c r="DC511" s="15">
        <v>4</v>
      </c>
      <c r="DD511" s="15">
        <v>3</v>
      </c>
      <c r="DE511" s="15">
        <v>4</v>
      </c>
      <c r="DL511" s="27">
        <v>2</v>
      </c>
      <c r="DM511" s="27">
        <v>2</v>
      </c>
      <c r="DN511" s="27">
        <v>2</v>
      </c>
      <c r="DO511" s="27">
        <v>2</v>
      </c>
      <c r="DP511" s="27">
        <v>2</v>
      </c>
      <c r="DQ511" s="27">
        <v>2</v>
      </c>
      <c r="DR511" s="27">
        <f t="shared" si="244"/>
        <v>2</v>
      </c>
      <c r="DS511" s="15">
        <f t="shared" si="270"/>
        <v>-1</v>
      </c>
    </row>
    <row r="512" spans="1:123" x14ac:dyDescent="0.2">
      <c r="A512" s="15">
        <v>256</v>
      </c>
      <c r="B512" s="15">
        <v>851</v>
      </c>
      <c r="C512" s="15">
        <v>0</v>
      </c>
      <c r="D512" s="15">
        <v>2</v>
      </c>
      <c r="E512" s="15">
        <f t="shared" si="245"/>
        <v>1</v>
      </c>
      <c r="F512" s="15">
        <f t="shared" si="246"/>
        <v>0</v>
      </c>
      <c r="G512" s="15">
        <f t="shared" si="247"/>
        <v>0</v>
      </c>
      <c r="H512" s="15">
        <f t="shared" si="248"/>
        <v>0</v>
      </c>
      <c r="I512" s="15">
        <v>1</v>
      </c>
      <c r="J512" s="15">
        <v>48</v>
      </c>
      <c r="K512" s="15">
        <v>5</v>
      </c>
      <c r="L512" s="15">
        <f t="shared" si="249"/>
        <v>0</v>
      </c>
      <c r="M512" s="15">
        <f t="shared" si="250"/>
        <v>0</v>
      </c>
      <c r="N512" s="15">
        <f t="shared" si="251"/>
        <v>0</v>
      </c>
      <c r="O512" s="15">
        <f t="shared" si="252"/>
        <v>1</v>
      </c>
      <c r="P512" s="15">
        <f t="shared" si="253"/>
        <v>0</v>
      </c>
      <c r="Q512" s="15">
        <v>2</v>
      </c>
      <c r="R512" s="15">
        <v>5</v>
      </c>
      <c r="S512" s="15">
        <v>12</v>
      </c>
      <c r="T512" s="15">
        <v>0</v>
      </c>
      <c r="U512" s="15">
        <v>0</v>
      </c>
      <c r="V512" s="15">
        <v>1</v>
      </c>
      <c r="W512" s="15">
        <v>250000</v>
      </c>
      <c r="X512" s="15">
        <v>1</v>
      </c>
      <c r="Y512" s="15">
        <v>1</v>
      </c>
      <c r="Z512" s="15">
        <v>1</v>
      </c>
      <c r="AA512" s="15">
        <f t="shared" si="242"/>
        <v>20</v>
      </c>
      <c r="AB512" s="193">
        <f t="shared" si="268"/>
        <v>900</v>
      </c>
      <c r="AC512" s="15">
        <v>1</v>
      </c>
      <c r="AD512" s="15">
        <v>1</v>
      </c>
      <c r="AE512" s="15">
        <v>20</v>
      </c>
      <c r="AF512" s="15">
        <v>18000</v>
      </c>
      <c r="AG512" s="15">
        <f t="shared" si="254"/>
        <v>18000</v>
      </c>
      <c r="AH512" s="15">
        <v>10</v>
      </c>
      <c r="AI512" s="27">
        <f t="shared" si="255"/>
        <v>900</v>
      </c>
      <c r="AM512" s="15">
        <f t="shared" si="256"/>
        <v>0</v>
      </c>
      <c r="AP512" s="15">
        <f t="shared" si="257"/>
        <v>18000</v>
      </c>
      <c r="AQ512" s="172">
        <f t="shared" si="243"/>
        <v>900</v>
      </c>
      <c r="AR512" s="27">
        <f t="shared" si="258"/>
        <v>1</v>
      </c>
      <c r="AS512" s="172">
        <f t="shared" si="259"/>
        <v>900</v>
      </c>
      <c r="AX512" s="15">
        <f t="shared" si="269"/>
        <v>0</v>
      </c>
      <c r="BI512" s="27">
        <f t="shared" si="260"/>
        <v>0</v>
      </c>
      <c r="BJ512" s="27">
        <f t="shared" si="261"/>
        <v>0</v>
      </c>
      <c r="BR512" s="27">
        <f t="shared" si="262"/>
        <v>0</v>
      </c>
      <c r="BS512" s="27">
        <f t="shared" si="263"/>
        <v>0</v>
      </c>
      <c r="BT512" s="15">
        <v>4.25</v>
      </c>
      <c r="BU512" s="15">
        <v>4</v>
      </c>
      <c r="BV512" s="15">
        <v>3</v>
      </c>
      <c r="BW512" s="15">
        <v>3</v>
      </c>
      <c r="BX512" s="15">
        <v>4</v>
      </c>
      <c r="BY512" s="15">
        <f t="shared" si="264"/>
        <v>3.65</v>
      </c>
      <c r="BZ512" s="15">
        <v>4</v>
      </c>
      <c r="CA512" s="15">
        <f t="shared" si="265"/>
        <v>0</v>
      </c>
      <c r="CB512" s="15">
        <v>5</v>
      </c>
      <c r="CC512" s="15" t="s">
        <v>1008</v>
      </c>
      <c r="CD512" s="15" t="s">
        <v>1008</v>
      </c>
      <c r="CE512" s="15" t="s">
        <v>1007</v>
      </c>
      <c r="CH512" s="15" t="s">
        <v>1007</v>
      </c>
      <c r="CK512" s="15" t="s">
        <v>1007</v>
      </c>
      <c r="CL512" s="15" t="s">
        <v>1007</v>
      </c>
      <c r="CN512" s="15" t="s">
        <v>1007</v>
      </c>
      <c r="CP512" s="15" t="s">
        <v>1007</v>
      </c>
      <c r="CR512" s="15" t="s">
        <v>1007</v>
      </c>
      <c r="CZ512" s="15">
        <v>2</v>
      </c>
      <c r="DA512" s="15">
        <v>2</v>
      </c>
      <c r="DB512" s="15">
        <v>1</v>
      </c>
      <c r="DC512" s="15">
        <v>2</v>
      </c>
      <c r="DD512" s="15">
        <v>3</v>
      </c>
      <c r="DE512" s="15">
        <v>2</v>
      </c>
      <c r="DL512" s="15">
        <v>3</v>
      </c>
      <c r="DM512" s="15">
        <v>3</v>
      </c>
      <c r="DN512" s="15">
        <v>3</v>
      </c>
      <c r="DO512" s="15">
        <v>3</v>
      </c>
      <c r="DP512" s="15">
        <v>3</v>
      </c>
      <c r="DQ512" s="15">
        <v>3</v>
      </c>
      <c r="DR512" s="27">
        <f t="shared" si="244"/>
        <v>3</v>
      </c>
      <c r="DS512" s="15">
        <f t="shared" si="270"/>
        <v>0</v>
      </c>
    </row>
    <row r="513" spans="1:123" x14ac:dyDescent="0.2">
      <c r="A513" s="15">
        <v>256</v>
      </c>
      <c r="B513" s="15">
        <v>851</v>
      </c>
      <c r="C513" s="15">
        <v>0</v>
      </c>
      <c r="D513" s="15">
        <v>2</v>
      </c>
      <c r="E513" s="15">
        <f t="shared" si="245"/>
        <v>1</v>
      </c>
      <c r="F513" s="15">
        <f t="shared" si="246"/>
        <v>0</v>
      </c>
      <c r="G513" s="15">
        <f t="shared" si="247"/>
        <v>0</v>
      </c>
      <c r="H513" s="15">
        <f t="shared" si="248"/>
        <v>0</v>
      </c>
      <c r="I513" s="15">
        <v>1</v>
      </c>
      <c r="J513" s="15">
        <v>48</v>
      </c>
      <c r="K513" s="15">
        <v>5</v>
      </c>
      <c r="L513" s="15">
        <f t="shared" si="249"/>
        <v>0</v>
      </c>
      <c r="M513" s="15">
        <f t="shared" si="250"/>
        <v>0</v>
      </c>
      <c r="N513" s="15">
        <f t="shared" si="251"/>
        <v>0</v>
      </c>
      <c r="O513" s="15">
        <f t="shared" si="252"/>
        <v>1</v>
      </c>
      <c r="P513" s="15">
        <f t="shared" si="253"/>
        <v>0</v>
      </c>
      <c r="Q513" s="15">
        <v>2</v>
      </c>
      <c r="R513" s="15">
        <v>5</v>
      </c>
      <c r="S513" s="15">
        <v>12</v>
      </c>
      <c r="T513" s="15">
        <v>0</v>
      </c>
      <c r="U513" s="15">
        <v>0</v>
      </c>
      <c r="V513" s="15">
        <v>1</v>
      </c>
      <c r="W513" s="15">
        <v>250000</v>
      </c>
      <c r="X513" s="15">
        <v>1</v>
      </c>
      <c r="Y513" s="15">
        <v>0</v>
      </c>
      <c r="Z513" s="15">
        <v>1</v>
      </c>
      <c r="AA513" s="15">
        <f t="shared" si="242"/>
        <v>20</v>
      </c>
      <c r="AB513" s="193">
        <f t="shared" si="268"/>
        <v>1050</v>
      </c>
      <c r="AC513" s="159">
        <v>1</v>
      </c>
      <c r="AD513" s="159">
        <v>1</v>
      </c>
      <c r="AE513" s="159">
        <v>20</v>
      </c>
      <c r="AF513" s="159">
        <v>21000</v>
      </c>
      <c r="AG513" s="159">
        <f t="shared" si="254"/>
        <v>21000</v>
      </c>
      <c r="AH513" s="159">
        <v>11</v>
      </c>
      <c r="AI513" s="171">
        <f t="shared" si="255"/>
        <v>1050</v>
      </c>
      <c r="AM513" s="15">
        <f t="shared" si="256"/>
        <v>0</v>
      </c>
      <c r="AP513" s="15">
        <f t="shared" si="257"/>
        <v>21000</v>
      </c>
      <c r="AQ513" s="172">
        <f t="shared" si="243"/>
        <v>1050</v>
      </c>
      <c r="AR513" s="27">
        <f t="shared" si="258"/>
        <v>1</v>
      </c>
      <c r="AS513" s="172">
        <f t="shared" si="259"/>
        <v>1050</v>
      </c>
      <c r="AX513" s="15">
        <f t="shared" si="269"/>
        <v>0</v>
      </c>
      <c r="BI513" s="27">
        <f t="shared" si="260"/>
        <v>0</v>
      </c>
      <c r="BJ513" s="27">
        <f t="shared" si="261"/>
        <v>0</v>
      </c>
      <c r="BR513" s="27">
        <f t="shared" si="262"/>
        <v>0</v>
      </c>
      <c r="BS513" s="27">
        <f t="shared" si="263"/>
        <v>0</v>
      </c>
      <c r="BT513" s="15">
        <v>4.25</v>
      </c>
      <c r="BU513" s="15">
        <v>4</v>
      </c>
      <c r="BV513" s="15">
        <v>3</v>
      </c>
      <c r="BW513" s="15">
        <v>3</v>
      </c>
      <c r="BX513" s="15">
        <v>4</v>
      </c>
      <c r="BY513" s="15">
        <f t="shared" si="264"/>
        <v>3.65</v>
      </c>
      <c r="BZ513" s="15">
        <v>4</v>
      </c>
      <c r="CA513" s="15">
        <f t="shared" si="265"/>
        <v>0</v>
      </c>
      <c r="CB513" s="15">
        <v>5</v>
      </c>
      <c r="CC513" s="15" t="s">
        <v>1008</v>
      </c>
      <c r="CD513" s="15" t="s">
        <v>1008</v>
      </c>
      <c r="CE513" s="15" t="s">
        <v>1007</v>
      </c>
      <c r="CH513" s="15" t="s">
        <v>1007</v>
      </c>
      <c r="CK513" s="15" t="s">
        <v>1007</v>
      </c>
      <c r="CL513" s="15" t="s">
        <v>1007</v>
      </c>
      <c r="CN513" s="15" t="s">
        <v>1007</v>
      </c>
      <c r="CP513" s="15" t="s">
        <v>1007</v>
      </c>
      <c r="CR513" s="15" t="s">
        <v>1007</v>
      </c>
      <c r="CZ513" s="15">
        <v>2</v>
      </c>
      <c r="DA513" s="15">
        <v>2</v>
      </c>
      <c r="DB513" s="15">
        <v>1</v>
      </c>
      <c r="DC513" s="15">
        <v>2</v>
      </c>
      <c r="DD513" s="15">
        <v>3</v>
      </c>
      <c r="DE513" s="15">
        <v>2</v>
      </c>
      <c r="DL513" s="27">
        <v>3</v>
      </c>
      <c r="DM513" s="27">
        <v>3</v>
      </c>
      <c r="DN513" s="27">
        <v>3</v>
      </c>
      <c r="DO513" s="27">
        <v>3</v>
      </c>
      <c r="DP513" s="27">
        <v>3</v>
      </c>
      <c r="DQ513" s="27">
        <v>3</v>
      </c>
      <c r="DR513" s="27">
        <f t="shared" si="244"/>
        <v>3</v>
      </c>
      <c r="DS513" s="15">
        <f t="shared" si="270"/>
        <v>0</v>
      </c>
    </row>
    <row r="514" spans="1:123" x14ac:dyDescent="0.2">
      <c r="A514" s="15">
        <v>257</v>
      </c>
      <c r="B514" s="15">
        <v>852</v>
      </c>
      <c r="C514" s="15">
        <v>0</v>
      </c>
      <c r="D514" s="15">
        <v>2</v>
      </c>
      <c r="E514" s="15">
        <f t="shared" si="245"/>
        <v>1</v>
      </c>
      <c r="F514" s="15">
        <f t="shared" si="246"/>
        <v>0</v>
      </c>
      <c r="G514" s="15">
        <f t="shared" si="247"/>
        <v>0</v>
      </c>
      <c r="H514" s="15">
        <f t="shared" si="248"/>
        <v>0</v>
      </c>
      <c r="I514" s="15">
        <v>0</v>
      </c>
      <c r="J514" s="15">
        <v>36</v>
      </c>
      <c r="K514" s="15">
        <v>5</v>
      </c>
      <c r="L514" s="15">
        <f t="shared" si="249"/>
        <v>0</v>
      </c>
      <c r="M514" s="15">
        <f t="shared" si="250"/>
        <v>0</v>
      </c>
      <c r="N514" s="15">
        <f t="shared" si="251"/>
        <v>0</v>
      </c>
      <c r="O514" s="15">
        <f t="shared" si="252"/>
        <v>1</v>
      </c>
      <c r="P514" s="15">
        <f t="shared" si="253"/>
        <v>0</v>
      </c>
      <c r="Q514" s="15">
        <v>1</v>
      </c>
      <c r="R514" s="15">
        <v>3</v>
      </c>
      <c r="S514" s="15">
        <v>2</v>
      </c>
      <c r="T514" s="15">
        <v>1</v>
      </c>
      <c r="U514" s="15">
        <v>0</v>
      </c>
      <c r="V514" s="15">
        <v>1</v>
      </c>
      <c r="W514" s="15">
        <v>300000</v>
      </c>
      <c r="X514" s="15">
        <v>0</v>
      </c>
      <c r="Y514" s="15">
        <v>1</v>
      </c>
      <c r="Z514" s="15">
        <v>1</v>
      </c>
      <c r="AA514" s="15">
        <f t="shared" ref="AA514:AA577" si="273">SUM($AE514+$AV514+$BM514)</f>
        <v>5</v>
      </c>
      <c r="AB514" s="193">
        <f t="shared" si="268"/>
        <v>1600</v>
      </c>
      <c r="AC514" s="15">
        <v>7</v>
      </c>
      <c r="AD514" s="15">
        <v>1</v>
      </c>
      <c r="AE514" s="15">
        <v>5</v>
      </c>
      <c r="AF514" s="15">
        <v>8000</v>
      </c>
      <c r="AG514" s="15">
        <f t="shared" si="254"/>
        <v>8000</v>
      </c>
      <c r="AH514" s="15">
        <v>28</v>
      </c>
      <c r="AI514" s="27">
        <f t="shared" si="255"/>
        <v>1600</v>
      </c>
      <c r="AM514" s="15">
        <f t="shared" si="256"/>
        <v>0</v>
      </c>
      <c r="AP514" s="15">
        <f t="shared" si="257"/>
        <v>8000</v>
      </c>
      <c r="AQ514" s="172">
        <f t="shared" ref="AQ514:AQ577" si="274">$AP514/$AE514</f>
        <v>1600</v>
      </c>
      <c r="AR514" s="27">
        <f t="shared" si="258"/>
        <v>1</v>
      </c>
      <c r="AS514" s="172">
        <f t="shared" si="259"/>
        <v>1600</v>
      </c>
      <c r="AX514" s="15">
        <f t="shared" si="269"/>
        <v>0</v>
      </c>
      <c r="BI514" s="27">
        <f t="shared" si="260"/>
        <v>0</v>
      </c>
      <c r="BJ514" s="27">
        <f t="shared" si="261"/>
        <v>0</v>
      </c>
      <c r="BR514" s="27">
        <f t="shared" si="262"/>
        <v>0</v>
      </c>
      <c r="BS514" s="27">
        <f t="shared" si="263"/>
        <v>0</v>
      </c>
      <c r="BT514" s="15">
        <v>3</v>
      </c>
      <c r="BU514" s="15">
        <v>3</v>
      </c>
      <c r="BV514" s="15">
        <v>3</v>
      </c>
      <c r="BW514" s="15">
        <v>3</v>
      </c>
      <c r="BX514" s="15">
        <v>3</v>
      </c>
      <c r="BY514" s="15">
        <f t="shared" si="264"/>
        <v>3</v>
      </c>
      <c r="BZ514" s="15">
        <v>3</v>
      </c>
      <c r="CA514" s="15">
        <f t="shared" si="265"/>
        <v>0</v>
      </c>
      <c r="CB514" s="15">
        <v>5</v>
      </c>
      <c r="CC514" s="15" t="s">
        <v>1008</v>
      </c>
      <c r="CD514" s="15" t="s">
        <v>1008</v>
      </c>
      <c r="CE514" s="15" t="s">
        <v>1007</v>
      </c>
      <c r="CH514" s="15" t="s">
        <v>1007</v>
      </c>
      <c r="CK514" s="15" t="s">
        <v>1007</v>
      </c>
      <c r="CL514" s="15" t="s">
        <v>1007</v>
      </c>
      <c r="CN514" s="15" t="s">
        <v>1007</v>
      </c>
      <c r="CP514" s="15" t="s">
        <v>1007</v>
      </c>
      <c r="CR514" s="15" t="s">
        <v>1007</v>
      </c>
      <c r="CZ514" s="15">
        <v>1</v>
      </c>
      <c r="DA514" s="15">
        <v>4</v>
      </c>
      <c r="DB514" s="15">
        <v>2</v>
      </c>
      <c r="DC514" s="15">
        <v>4</v>
      </c>
      <c r="DF514" s="15">
        <v>3</v>
      </c>
      <c r="DG514" s="15">
        <v>4</v>
      </c>
      <c r="DL514" s="15">
        <v>3</v>
      </c>
      <c r="DM514" s="15">
        <v>3</v>
      </c>
      <c r="DN514" s="15">
        <v>3</v>
      </c>
      <c r="DO514" s="15">
        <v>3</v>
      </c>
      <c r="DP514" s="15">
        <v>3</v>
      </c>
      <c r="DQ514" s="15">
        <v>3</v>
      </c>
      <c r="DR514" s="27">
        <f t="shared" ref="DR514:DR577" si="275">AVERAGE($DL514:$DQ514)</f>
        <v>3</v>
      </c>
      <c r="DS514" s="15">
        <f t="shared" si="270"/>
        <v>1</v>
      </c>
    </row>
    <row r="515" spans="1:123" x14ac:dyDescent="0.2">
      <c r="A515" s="15">
        <v>257</v>
      </c>
      <c r="B515" s="15">
        <v>852</v>
      </c>
      <c r="C515" s="15">
        <v>0</v>
      </c>
      <c r="D515" s="15">
        <v>2</v>
      </c>
      <c r="E515" s="15">
        <f t="shared" ref="E515:E578" si="276">IF($D515=2,1,0)</f>
        <v>1</v>
      </c>
      <c r="F515" s="15">
        <f t="shared" ref="F515:F578" si="277">IF($D515=3,1,0)</f>
        <v>0</v>
      </c>
      <c r="G515" s="15">
        <f t="shared" ref="G515:G578" si="278">IF($D515=5,1,0)</f>
        <v>0</v>
      </c>
      <c r="H515" s="15">
        <f t="shared" ref="H515:H578" si="279">IF($D515=6,1,0)</f>
        <v>0</v>
      </c>
      <c r="I515" s="15">
        <v>0</v>
      </c>
      <c r="J515" s="15">
        <v>36</v>
      </c>
      <c r="K515" s="15">
        <v>5</v>
      </c>
      <c r="L515" s="15">
        <f t="shared" ref="L515:L578" si="280">IF($K515=2,1,0)</f>
        <v>0</v>
      </c>
      <c r="M515" s="15">
        <f t="shared" ref="M515:M578" si="281">IF($K515=3,1,0)</f>
        <v>0</v>
      </c>
      <c r="N515" s="15">
        <f t="shared" ref="N515:N578" si="282">IF($K515=4,1,0)</f>
        <v>0</v>
      </c>
      <c r="O515" s="15">
        <f t="shared" ref="O515:O578" si="283">IF($K515=5,1,0)</f>
        <v>1</v>
      </c>
      <c r="P515" s="15">
        <f t="shared" ref="P515:P578" si="284">IF($K515=6,1,0)</f>
        <v>0</v>
      </c>
      <c r="Q515" s="15">
        <v>1</v>
      </c>
      <c r="R515" s="15">
        <v>3</v>
      </c>
      <c r="S515" s="15">
        <v>2</v>
      </c>
      <c r="T515" s="15">
        <v>1</v>
      </c>
      <c r="U515" s="15">
        <v>0</v>
      </c>
      <c r="V515" s="15">
        <v>1</v>
      </c>
      <c r="W515" s="15">
        <v>300000</v>
      </c>
      <c r="X515" s="15">
        <v>0</v>
      </c>
      <c r="Y515" s="15">
        <v>0</v>
      </c>
      <c r="Z515" s="15">
        <v>1</v>
      </c>
      <c r="AA515" s="15">
        <f t="shared" si="273"/>
        <v>5</v>
      </c>
      <c r="AB515" s="193">
        <f t="shared" si="268"/>
        <v>1800</v>
      </c>
      <c r="AC515" s="159">
        <v>7</v>
      </c>
      <c r="AD515" s="159">
        <v>1</v>
      </c>
      <c r="AE515" s="159">
        <v>5</v>
      </c>
      <c r="AF515" s="159">
        <v>9000</v>
      </c>
      <c r="AG515" s="159">
        <f t="shared" ref="AG515:AG578" si="285">($AD515*$AF515)</f>
        <v>9000</v>
      </c>
      <c r="AH515" s="159">
        <v>30</v>
      </c>
      <c r="AI515" s="171">
        <f t="shared" ref="AI515:AI578" si="286">$AG515/$AE515</f>
        <v>1800</v>
      </c>
      <c r="AM515" s="15">
        <f t="shared" ref="AM515:AM578" si="287">$AL515*$AJ515</f>
        <v>0</v>
      </c>
      <c r="AP515" s="15">
        <f t="shared" ref="AP515:AP578" si="288">$AG515+$AM515</f>
        <v>9000</v>
      </c>
      <c r="AQ515" s="172">
        <f t="shared" si="274"/>
        <v>1800</v>
      </c>
      <c r="AR515" s="27">
        <f t="shared" ref="AR515:AR578" si="289">$AE515/($AE515+$AV515+$BL515)</f>
        <v>1</v>
      </c>
      <c r="AS515" s="172">
        <f t="shared" ref="AS515:AS578" si="290">$AQ515*$AR515</f>
        <v>1800</v>
      </c>
      <c r="AX515" s="15">
        <f t="shared" si="269"/>
        <v>0</v>
      </c>
      <c r="BI515" s="27">
        <f t="shared" ref="BI515:BI578" si="291">$AV515/($AE515+$AV515+$BL515)</f>
        <v>0</v>
      </c>
      <c r="BJ515" s="27">
        <f t="shared" ref="BJ515:BJ578" si="292">$BH515*$BI515</f>
        <v>0</v>
      </c>
      <c r="BR515" s="27">
        <f t="shared" ref="BR515:BR578" si="293">$BL515/($AE515+$AV515+$BL515)</f>
        <v>0</v>
      </c>
      <c r="BS515" s="27">
        <f t="shared" ref="BS515:BS578" si="294">$BQ515*$BR515</f>
        <v>0</v>
      </c>
      <c r="BT515" s="15">
        <v>3</v>
      </c>
      <c r="BU515" s="15">
        <v>3</v>
      </c>
      <c r="BV515" s="15">
        <v>3</v>
      </c>
      <c r="BW515" s="15">
        <v>3</v>
      </c>
      <c r="BX515" s="15">
        <v>3</v>
      </c>
      <c r="BY515" s="15">
        <f t="shared" ref="BY515:BY578" si="295">AVERAGE($BT515:$BX515)</f>
        <v>3</v>
      </c>
      <c r="BZ515" s="15">
        <v>3</v>
      </c>
      <c r="CA515" s="15">
        <f t="shared" ref="CA515:CA578" si="296">IF($CB515=5,0,1)</f>
        <v>0</v>
      </c>
      <c r="CB515" s="15">
        <v>5</v>
      </c>
      <c r="CC515" s="15" t="s">
        <v>1008</v>
      </c>
      <c r="CD515" s="15" t="s">
        <v>1008</v>
      </c>
      <c r="CE515" s="15" t="s">
        <v>1007</v>
      </c>
      <c r="CH515" s="15" t="s">
        <v>1007</v>
      </c>
      <c r="CK515" s="15" t="s">
        <v>1007</v>
      </c>
      <c r="CL515" s="15" t="s">
        <v>1007</v>
      </c>
      <c r="CN515" s="15" t="s">
        <v>1007</v>
      </c>
      <c r="CP515" s="15" t="s">
        <v>1007</v>
      </c>
      <c r="CR515" s="15" t="s">
        <v>1007</v>
      </c>
      <c r="CZ515" s="15">
        <v>1</v>
      </c>
      <c r="DA515" s="15">
        <v>4</v>
      </c>
      <c r="DB515" s="15">
        <v>2</v>
      </c>
      <c r="DC515" s="15">
        <v>4</v>
      </c>
      <c r="DF515" s="15">
        <v>3</v>
      </c>
      <c r="DG515" s="15">
        <v>4</v>
      </c>
      <c r="DL515" s="27">
        <v>2</v>
      </c>
      <c r="DM515" s="27">
        <v>2</v>
      </c>
      <c r="DN515" s="27">
        <v>2</v>
      </c>
      <c r="DO515" s="27">
        <v>2</v>
      </c>
      <c r="DP515" s="27">
        <v>2</v>
      </c>
      <c r="DQ515" s="27">
        <v>2</v>
      </c>
      <c r="DR515" s="27">
        <f t="shared" si="275"/>
        <v>2</v>
      </c>
      <c r="DS515" s="15">
        <f t="shared" si="270"/>
        <v>-1</v>
      </c>
    </row>
    <row r="516" spans="1:123" x14ac:dyDescent="0.2">
      <c r="A516" s="15">
        <v>258</v>
      </c>
      <c r="B516" s="15">
        <v>853</v>
      </c>
      <c r="C516" s="15">
        <v>0</v>
      </c>
      <c r="D516" s="15">
        <v>2</v>
      </c>
      <c r="E516" s="15">
        <f t="shared" si="276"/>
        <v>1</v>
      </c>
      <c r="F516" s="15">
        <f t="shared" si="277"/>
        <v>0</v>
      </c>
      <c r="G516" s="15">
        <f t="shared" si="278"/>
        <v>0</v>
      </c>
      <c r="H516" s="15">
        <f t="shared" si="279"/>
        <v>0</v>
      </c>
      <c r="I516" s="15">
        <v>0</v>
      </c>
      <c r="J516" s="15">
        <v>55</v>
      </c>
      <c r="K516" s="15">
        <v>4</v>
      </c>
      <c r="L516" s="15">
        <f t="shared" si="280"/>
        <v>0</v>
      </c>
      <c r="M516" s="15">
        <f t="shared" si="281"/>
        <v>0</v>
      </c>
      <c r="N516" s="15">
        <f t="shared" si="282"/>
        <v>1</v>
      </c>
      <c r="O516" s="15">
        <f t="shared" si="283"/>
        <v>0</v>
      </c>
      <c r="P516" s="15">
        <f t="shared" si="284"/>
        <v>0</v>
      </c>
      <c r="Q516" s="15">
        <v>2</v>
      </c>
      <c r="R516" s="15">
        <v>6</v>
      </c>
      <c r="S516" s="15">
        <v>25</v>
      </c>
      <c r="T516" s="15">
        <v>0</v>
      </c>
      <c r="U516" s="15">
        <v>1</v>
      </c>
      <c r="V516" s="15">
        <v>1</v>
      </c>
      <c r="W516" s="15">
        <v>120000</v>
      </c>
      <c r="X516" s="15">
        <v>0</v>
      </c>
      <c r="Y516" s="15">
        <v>1</v>
      </c>
      <c r="Z516" s="15">
        <v>1</v>
      </c>
      <c r="AA516" s="15">
        <f t="shared" si="273"/>
        <v>17</v>
      </c>
      <c r="AB516" s="193">
        <f t="shared" si="268"/>
        <v>1117.6470588235295</v>
      </c>
      <c r="AC516" s="15">
        <v>1</v>
      </c>
      <c r="AD516" s="15">
        <v>1</v>
      </c>
      <c r="AE516" s="15">
        <v>17</v>
      </c>
      <c r="AF516" s="15">
        <v>19000</v>
      </c>
      <c r="AG516" s="15">
        <f t="shared" si="285"/>
        <v>19000</v>
      </c>
      <c r="AH516" s="15">
        <v>9</v>
      </c>
      <c r="AI516" s="27">
        <f t="shared" si="286"/>
        <v>1117.6470588235295</v>
      </c>
      <c r="AM516" s="15">
        <f t="shared" si="287"/>
        <v>0</v>
      </c>
      <c r="AP516" s="15">
        <f t="shared" si="288"/>
        <v>19000</v>
      </c>
      <c r="AQ516" s="172">
        <f t="shared" si="274"/>
        <v>1117.6470588235295</v>
      </c>
      <c r="AR516" s="27">
        <f t="shared" si="289"/>
        <v>1</v>
      </c>
      <c r="AS516" s="172">
        <f t="shared" si="290"/>
        <v>1117.6470588235295</v>
      </c>
      <c r="AX516" s="15">
        <f t="shared" si="269"/>
        <v>0</v>
      </c>
      <c r="BI516" s="27">
        <f t="shared" si="291"/>
        <v>0</v>
      </c>
      <c r="BJ516" s="27">
        <f t="shared" si="292"/>
        <v>0</v>
      </c>
      <c r="BR516" s="27">
        <f t="shared" si="293"/>
        <v>0</v>
      </c>
      <c r="BS516" s="27">
        <f t="shared" si="294"/>
        <v>0</v>
      </c>
      <c r="BT516" s="15">
        <v>3</v>
      </c>
      <c r="BU516" s="15">
        <v>3</v>
      </c>
      <c r="BV516" s="15">
        <v>3</v>
      </c>
      <c r="BW516" s="15">
        <v>3</v>
      </c>
      <c r="BX516" s="15">
        <v>3</v>
      </c>
      <c r="BY516" s="15">
        <f t="shared" si="295"/>
        <v>3</v>
      </c>
      <c r="BZ516" s="15">
        <v>3</v>
      </c>
      <c r="CA516" s="15">
        <f t="shared" si="296"/>
        <v>1</v>
      </c>
      <c r="CB516" s="15">
        <v>2</v>
      </c>
      <c r="CC516" s="15">
        <f t="shared" ref="CC516:CC578" si="297">IF($CB516=3,1,0)</f>
        <v>0</v>
      </c>
      <c r="CD516" s="15">
        <f t="shared" ref="CD516:CD578" si="298">IF($CB516=4,1,0)</f>
        <v>0</v>
      </c>
      <c r="CE516" s="15">
        <v>2</v>
      </c>
      <c r="CF516" s="15">
        <v>5</v>
      </c>
      <c r="CG516" s="15">
        <v>2</v>
      </c>
      <c r="CH516" s="15">
        <v>4</v>
      </c>
      <c r="CI516" s="15">
        <v>2</v>
      </c>
      <c r="CJ516" s="15">
        <v>2</v>
      </c>
      <c r="CK516" s="15">
        <v>1</v>
      </c>
      <c r="CL516" s="15">
        <v>1</v>
      </c>
      <c r="CN516" s="15">
        <v>1</v>
      </c>
      <c r="CP516" s="15">
        <v>1</v>
      </c>
      <c r="CR516" s="15">
        <v>1</v>
      </c>
      <c r="CZ516" s="15">
        <v>1</v>
      </c>
      <c r="DA516" s="15">
        <v>2</v>
      </c>
      <c r="DB516" s="15">
        <v>2</v>
      </c>
      <c r="DC516" s="15">
        <v>2</v>
      </c>
      <c r="DD516" s="15">
        <v>3</v>
      </c>
      <c r="DE516" s="15">
        <v>2</v>
      </c>
      <c r="DL516" s="15">
        <v>3</v>
      </c>
      <c r="DM516" s="15">
        <v>3</v>
      </c>
      <c r="DN516" s="15">
        <v>3</v>
      </c>
      <c r="DO516" s="15">
        <v>3</v>
      </c>
      <c r="DP516" s="15">
        <v>3</v>
      </c>
      <c r="DQ516" s="15">
        <v>3</v>
      </c>
      <c r="DR516" s="27">
        <f t="shared" si="275"/>
        <v>3</v>
      </c>
      <c r="DS516" s="15">
        <f t="shared" si="270"/>
        <v>0.66666666666666652</v>
      </c>
    </row>
    <row r="517" spans="1:123" x14ac:dyDescent="0.2">
      <c r="A517" s="15">
        <v>258</v>
      </c>
      <c r="B517" s="15">
        <v>853</v>
      </c>
      <c r="C517" s="15">
        <v>0</v>
      </c>
      <c r="D517" s="15">
        <v>2</v>
      </c>
      <c r="E517" s="15">
        <f t="shared" si="276"/>
        <v>1</v>
      </c>
      <c r="F517" s="15">
        <f t="shared" si="277"/>
        <v>0</v>
      </c>
      <c r="G517" s="15">
        <f t="shared" si="278"/>
        <v>0</v>
      </c>
      <c r="H517" s="15">
        <f t="shared" si="279"/>
        <v>0</v>
      </c>
      <c r="I517" s="15">
        <v>0</v>
      </c>
      <c r="J517" s="15">
        <v>55</v>
      </c>
      <c r="K517" s="15">
        <v>4</v>
      </c>
      <c r="L517" s="15">
        <f t="shared" si="280"/>
        <v>0</v>
      </c>
      <c r="M517" s="15">
        <f t="shared" si="281"/>
        <v>0</v>
      </c>
      <c r="N517" s="15">
        <f t="shared" si="282"/>
        <v>1</v>
      </c>
      <c r="O517" s="15">
        <f t="shared" si="283"/>
        <v>0</v>
      </c>
      <c r="P517" s="15">
        <f t="shared" si="284"/>
        <v>0</v>
      </c>
      <c r="Q517" s="15">
        <v>2</v>
      </c>
      <c r="R517" s="15">
        <v>6</v>
      </c>
      <c r="S517" s="15">
        <v>25</v>
      </c>
      <c r="T517" s="15">
        <v>0</v>
      </c>
      <c r="U517" s="15">
        <v>1</v>
      </c>
      <c r="V517" s="15">
        <v>1</v>
      </c>
      <c r="W517" s="15">
        <v>120000</v>
      </c>
      <c r="X517" s="15">
        <v>0</v>
      </c>
      <c r="Y517" s="15">
        <v>0</v>
      </c>
      <c r="Z517" s="15">
        <v>1</v>
      </c>
      <c r="AA517" s="15">
        <f t="shared" si="273"/>
        <v>17</v>
      </c>
      <c r="AB517" s="193">
        <f t="shared" ref="AB517:AB580" si="299">$AS517+$BJ517+$BS517</f>
        <v>1352.9411764705883</v>
      </c>
      <c r="AC517" s="159">
        <v>1</v>
      </c>
      <c r="AD517" s="159">
        <v>1</v>
      </c>
      <c r="AE517" s="159">
        <v>17</v>
      </c>
      <c r="AF517" s="159">
        <v>23000</v>
      </c>
      <c r="AG517" s="159">
        <f t="shared" si="285"/>
        <v>23000</v>
      </c>
      <c r="AH517" s="159">
        <v>10</v>
      </c>
      <c r="AI517" s="171">
        <f t="shared" si="286"/>
        <v>1352.9411764705883</v>
      </c>
      <c r="AM517" s="15">
        <f t="shared" si="287"/>
        <v>0</v>
      </c>
      <c r="AP517" s="15">
        <f t="shared" si="288"/>
        <v>23000</v>
      </c>
      <c r="AQ517" s="172">
        <f t="shared" si="274"/>
        <v>1352.9411764705883</v>
      </c>
      <c r="AR517" s="27">
        <f t="shared" si="289"/>
        <v>1</v>
      </c>
      <c r="AS517" s="172">
        <f t="shared" si="290"/>
        <v>1352.9411764705883</v>
      </c>
      <c r="AX517" s="15">
        <f t="shared" ref="AX517:AX580" si="300">$AW517*$AU517</f>
        <v>0</v>
      </c>
      <c r="BI517" s="27">
        <f t="shared" si="291"/>
        <v>0</v>
      </c>
      <c r="BJ517" s="27">
        <f t="shared" si="292"/>
        <v>0</v>
      </c>
      <c r="BR517" s="27">
        <f t="shared" si="293"/>
        <v>0</v>
      </c>
      <c r="BS517" s="27">
        <f t="shared" si="294"/>
        <v>0</v>
      </c>
      <c r="BT517" s="15">
        <v>3</v>
      </c>
      <c r="BU517" s="15">
        <v>3</v>
      </c>
      <c r="BV517" s="15">
        <v>3</v>
      </c>
      <c r="BW517" s="15">
        <v>3</v>
      </c>
      <c r="BX517" s="15">
        <v>3</v>
      </c>
      <c r="BY517" s="15">
        <f t="shared" si="295"/>
        <v>3</v>
      </c>
      <c r="BZ517" s="15">
        <v>3</v>
      </c>
      <c r="CA517" s="15">
        <f t="shared" si="296"/>
        <v>1</v>
      </c>
      <c r="CB517" s="15">
        <v>2</v>
      </c>
      <c r="CC517" s="15">
        <f t="shared" si="297"/>
        <v>0</v>
      </c>
      <c r="CD517" s="15">
        <f t="shared" si="298"/>
        <v>0</v>
      </c>
      <c r="CE517" s="15">
        <v>2</v>
      </c>
      <c r="CF517" s="15">
        <v>5</v>
      </c>
      <c r="CG517" s="15">
        <v>2</v>
      </c>
      <c r="CH517" s="15">
        <v>4</v>
      </c>
      <c r="CI517" s="15">
        <v>2</v>
      </c>
      <c r="CJ517" s="15">
        <v>2</v>
      </c>
      <c r="CK517" s="15">
        <v>1</v>
      </c>
      <c r="CL517" s="15">
        <v>1</v>
      </c>
      <c r="CN517" s="15">
        <v>1</v>
      </c>
      <c r="CP517" s="15">
        <v>1</v>
      </c>
      <c r="CR517" s="15">
        <v>1</v>
      </c>
      <c r="CZ517" s="15">
        <v>1</v>
      </c>
      <c r="DA517" s="15">
        <v>2</v>
      </c>
      <c r="DB517" s="15">
        <v>2</v>
      </c>
      <c r="DC517" s="15">
        <v>2</v>
      </c>
      <c r="DD517" s="15">
        <v>3</v>
      </c>
      <c r="DE517" s="15">
        <v>2</v>
      </c>
      <c r="DL517" s="27">
        <v>3</v>
      </c>
      <c r="DM517" s="27">
        <v>3</v>
      </c>
      <c r="DN517" s="27">
        <v>2</v>
      </c>
      <c r="DO517" s="27">
        <v>2</v>
      </c>
      <c r="DP517" s="27">
        <v>2</v>
      </c>
      <c r="DQ517" s="27">
        <v>2</v>
      </c>
      <c r="DR517" s="27">
        <f t="shared" si="275"/>
        <v>2.3333333333333335</v>
      </c>
      <c r="DS517" s="15">
        <f t="shared" si="270"/>
        <v>-0.66666666666666652</v>
      </c>
    </row>
    <row r="518" spans="1:123" x14ac:dyDescent="0.2">
      <c r="A518" s="15">
        <v>259</v>
      </c>
      <c r="B518" s="15">
        <v>854</v>
      </c>
      <c r="C518" s="15">
        <v>0</v>
      </c>
      <c r="D518" s="15">
        <v>2</v>
      </c>
      <c r="E518" s="15">
        <f t="shared" si="276"/>
        <v>1</v>
      </c>
      <c r="F518" s="15">
        <f t="shared" si="277"/>
        <v>0</v>
      </c>
      <c r="G518" s="15">
        <f t="shared" si="278"/>
        <v>0</v>
      </c>
      <c r="H518" s="15">
        <f t="shared" si="279"/>
        <v>0</v>
      </c>
      <c r="I518" s="15">
        <v>0</v>
      </c>
      <c r="J518" s="15">
        <v>42</v>
      </c>
      <c r="K518" s="15">
        <v>4</v>
      </c>
      <c r="L518" s="15">
        <f t="shared" si="280"/>
        <v>0</v>
      </c>
      <c r="M518" s="15">
        <f t="shared" si="281"/>
        <v>0</v>
      </c>
      <c r="N518" s="15">
        <f t="shared" si="282"/>
        <v>1</v>
      </c>
      <c r="O518" s="15">
        <f t="shared" si="283"/>
        <v>0</v>
      </c>
      <c r="P518" s="15">
        <f t="shared" si="284"/>
        <v>0</v>
      </c>
      <c r="Q518" s="15">
        <v>1</v>
      </c>
      <c r="R518" s="15">
        <v>4</v>
      </c>
      <c r="S518" s="15">
        <v>7</v>
      </c>
      <c r="T518" s="15">
        <v>0</v>
      </c>
      <c r="U518" s="15">
        <v>0</v>
      </c>
      <c r="V518" s="15">
        <v>1</v>
      </c>
      <c r="W518" s="15">
        <v>150000</v>
      </c>
      <c r="X518" s="15">
        <v>0</v>
      </c>
      <c r="Y518" s="15">
        <v>1</v>
      </c>
      <c r="Z518" s="15">
        <v>1</v>
      </c>
      <c r="AA518" s="15">
        <f t="shared" si="273"/>
        <v>15</v>
      </c>
      <c r="AB518" s="193">
        <f t="shared" si="299"/>
        <v>1000</v>
      </c>
      <c r="AC518" s="15">
        <v>7</v>
      </c>
      <c r="AD518" s="15">
        <v>1</v>
      </c>
      <c r="AE518" s="15">
        <v>15</v>
      </c>
      <c r="AF518" s="15">
        <v>15000</v>
      </c>
      <c r="AG518" s="15">
        <f t="shared" si="285"/>
        <v>15000</v>
      </c>
      <c r="AH518" s="15">
        <v>38</v>
      </c>
      <c r="AI518" s="27">
        <f t="shared" si="286"/>
        <v>1000</v>
      </c>
      <c r="AM518" s="15">
        <f t="shared" si="287"/>
        <v>0</v>
      </c>
      <c r="AP518" s="15">
        <f t="shared" si="288"/>
        <v>15000</v>
      </c>
      <c r="AQ518" s="172">
        <f t="shared" si="274"/>
        <v>1000</v>
      </c>
      <c r="AR518" s="27">
        <f t="shared" si="289"/>
        <v>1</v>
      </c>
      <c r="AS518" s="172">
        <f t="shared" si="290"/>
        <v>1000</v>
      </c>
      <c r="AX518" s="15">
        <f t="shared" si="300"/>
        <v>0</v>
      </c>
      <c r="BI518" s="27">
        <f t="shared" si="291"/>
        <v>0</v>
      </c>
      <c r="BJ518" s="27">
        <f t="shared" si="292"/>
        <v>0</v>
      </c>
      <c r="BR518" s="27">
        <f t="shared" si="293"/>
        <v>0</v>
      </c>
      <c r="BS518" s="27">
        <f t="shared" si="294"/>
        <v>0</v>
      </c>
      <c r="BT518" s="15">
        <v>3</v>
      </c>
      <c r="BU518" s="15">
        <v>3</v>
      </c>
      <c r="BV518" s="15">
        <v>3</v>
      </c>
      <c r="BW518" s="15">
        <v>3</v>
      </c>
      <c r="BX518" s="15">
        <v>3</v>
      </c>
      <c r="BY518" s="15">
        <f t="shared" si="295"/>
        <v>3</v>
      </c>
      <c r="BZ518" s="15">
        <v>3</v>
      </c>
      <c r="CA518" s="15">
        <f t="shared" si="296"/>
        <v>1</v>
      </c>
      <c r="CB518" s="15">
        <v>3</v>
      </c>
      <c r="CC518" s="15">
        <f t="shared" si="297"/>
        <v>1</v>
      </c>
      <c r="CD518" s="15">
        <f t="shared" si="298"/>
        <v>0</v>
      </c>
      <c r="CE518" s="15">
        <v>4</v>
      </c>
      <c r="CF518" s="15">
        <v>3</v>
      </c>
      <c r="CG518" s="15">
        <v>4</v>
      </c>
      <c r="CH518" s="15">
        <v>2</v>
      </c>
      <c r="CI518" s="15">
        <v>1</v>
      </c>
      <c r="CJ518" s="15">
        <v>4</v>
      </c>
      <c r="CK518" s="15">
        <v>1</v>
      </c>
      <c r="CL518" s="15">
        <v>1</v>
      </c>
      <c r="CN518" s="15">
        <v>1</v>
      </c>
      <c r="CP518" s="15">
        <v>1</v>
      </c>
      <c r="CR518" s="15">
        <v>1</v>
      </c>
      <c r="DB518" s="15">
        <v>3</v>
      </c>
      <c r="DC518" s="15">
        <v>4</v>
      </c>
      <c r="DD518" s="15">
        <v>2</v>
      </c>
      <c r="DE518" s="15">
        <v>4</v>
      </c>
      <c r="DF518" s="15">
        <v>1</v>
      </c>
      <c r="DG518" s="15">
        <v>4</v>
      </c>
      <c r="DL518" s="15">
        <v>3</v>
      </c>
      <c r="DM518" s="15">
        <v>3</v>
      </c>
      <c r="DN518" s="15">
        <v>3</v>
      </c>
      <c r="DO518" s="15">
        <v>3</v>
      </c>
      <c r="DP518" s="15">
        <v>3</v>
      </c>
      <c r="DQ518" s="15">
        <v>3</v>
      </c>
      <c r="DR518" s="27">
        <f t="shared" si="275"/>
        <v>3</v>
      </c>
      <c r="DS518" s="15">
        <f t="shared" ref="DS518:DS581" si="301">$DR518-$DR519</f>
        <v>0</v>
      </c>
    </row>
    <row r="519" spans="1:123" x14ac:dyDescent="0.2">
      <c r="A519" s="15">
        <v>259</v>
      </c>
      <c r="B519" s="15">
        <v>854</v>
      </c>
      <c r="C519" s="15">
        <v>0</v>
      </c>
      <c r="D519" s="15">
        <v>2</v>
      </c>
      <c r="E519" s="15">
        <f t="shared" si="276"/>
        <v>1</v>
      </c>
      <c r="F519" s="15">
        <f t="shared" si="277"/>
        <v>0</v>
      </c>
      <c r="G519" s="15">
        <f t="shared" si="278"/>
        <v>0</v>
      </c>
      <c r="H519" s="15">
        <f t="shared" si="279"/>
        <v>0</v>
      </c>
      <c r="I519" s="15">
        <v>0</v>
      </c>
      <c r="J519" s="15">
        <v>42</v>
      </c>
      <c r="K519" s="15">
        <v>4</v>
      </c>
      <c r="L519" s="15">
        <f t="shared" si="280"/>
        <v>0</v>
      </c>
      <c r="M519" s="15">
        <f t="shared" si="281"/>
        <v>0</v>
      </c>
      <c r="N519" s="15">
        <f t="shared" si="282"/>
        <v>1</v>
      </c>
      <c r="O519" s="15">
        <f t="shared" si="283"/>
        <v>0</v>
      </c>
      <c r="P519" s="15">
        <f t="shared" si="284"/>
        <v>0</v>
      </c>
      <c r="Q519" s="15">
        <v>1</v>
      </c>
      <c r="R519" s="15">
        <v>4</v>
      </c>
      <c r="S519" s="15">
        <v>7</v>
      </c>
      <c r="T519" s="15">
        <v>0</v>
      </c>
      <c r="U519" s="15">
        <v>0</v>
      </c>
      <c r="V519" s="15">
        <v>1</v>
      </c>
      <c r="W519" s="15">
        <v>150000</v>
      </c>
      <c r="X519" s="15">
        <v>0</v>
      </c>
      <c r="Y519" s="15">
        <v>0</v>
      </c>
      <c r="Z519" s="15">
        <v>1</v>
      </c>
      <c r="AA519" s="15">
        <f t="shared" si="273"/>
        <v>15</v>
      </c>
      <c r="AB519" s="193">
        <f t="shared" si="299"/>
        <v>1200</v>
      </c>
      <c r="AC519" s="159">
        <v>7</v>
      </c>
      <c r="AD519" s="159">
        <v>1</v>
      </c>
      <c r="AE519" s="159">
        <v>15</v>
      </c>
      <c r="AF519" s="159">
        <v>18000</v>
      </c>
      <c r="AG519" s="159">
        <f t="shared" si="285"/>
        <v>18000</v>
      </c>
      <c r="AH519" s="159">
        <v>35</v>
      </c>
      <c r="AI519" s="171">
        <f t="shared" si="286"/>
        <v>1200</v>
      </c>
      <c r="AM519" s="15">
        <f t="shared" si="287"/>
        <v>0</v>
      </c>
      <c r="AP519" s="15">
        <f t="shared" si="288"/>
        <v>18000</v>
      </c>
      <c r="AQ519" s="172">
        <f t="shared" si="274"/>
        <v>1200</v>
      </c>
      <c r="AR519" s="27">
        <f t="shared" si="289"/>
        <v>1</v>
      </c>
      <c r="AS519" s="172">
        <f t="shared" si="290"/>
        <v>1200</v>
      </c>
      <c r="AX519" s="15">
        <f t="shared" si="300"/>
        <v>0</v>
      </c>
      <c r="BI519" s="27">
        <f t="shared" si="291"/>
        <v>0</v>
      </c>
      <c r="BJ519" s="27">
        <f t="shared" si="292"/>
        <v>0</v>
      </c>
      <c r="BR519" s="27">
        <f t="shared" si="293"/>
        <v>0</v>
      </c>
      <c r="BS519" s="27">
        <f t="shared" si="294"/>
        <v>0</v>
      </c>
      <c r="BT519" s="15">
        <v>3</v>
      </c>
      <c r="BU519" s="15">
        <v>3</v>
      </c>
      <c r="BV519" s="15">
        <v>3</v>
      </c>
      <c r="BW519" s="15">
        <v>3</v>
      </c>
      <c r="BX519" s="15">
        <v>3</v>
      </c>
      <c r="BY519" s="15">
        <f t="shared" si="295"/>
        <v>3</v>
      </c>
      <c r="BZ519" s="15">
        <v>3</v>
      </c>
      <c r="CA519" s="15">
        <f t="shared" si="296"/>
        <v>1</v>
      </c>
      <c r="CB519" s="15">
        <v>3</v>
      </c>
      <c r="CC519" s="15">
        <f t="shared" si="297"/>
        <v>1</v>
      </c>
      <c r="CD519" s="15">
        <f t="shared" si="298"/>
        <v>0</v>
      </c>
      <c r="CE519" s="15">
        <v>4</v>
      </c>
      <c r="CF519" s="15">
        <v>3</v>
      </c>
      <c r="CG519" s="15">
        <v>4</v>
      </c>
      <c r="CH519" s="15">
        <v>2</v>
      </c>
      <c r="CI519" s="15">
        <v>1</v>
      </c>
      <c r="CJ519" s="15">
        <v>4</v>
      </c>
      <c r="CK519" s="15">
        <v>1</v>
      </c>
      <c r="CL519" s="15">
        <v>1</v>
      </c>
      <c r="CN519" s="15">
        <v>1</v>
      </c>
      <c r="CP519" s="15">
        <v>1</v>
      </c>
      <c r="CR519" s="15">
        <v>1</v>
      </c>
      <c r="DB519" s="15">
        <v>3</v>
      </c>
      <c r="DC519" s="15">
        <v>4</v>
      </c>
      <c r="DD519" s="15">
        <v>2</v>
      </c>
      <c r="DE519" s="15">
        <v>4</v>
      </c>
      <c r="DF519" s="15">
        <v>1</v>
      </c>
      <c r="DG519" s="15">
        <v>4</v>
      </c>
      <c r="DL519" s="27">
        <v>3</v>
      </c>
      <c r="DM519" s="27">
        <v>3</v>
      </c>
      <c r="DN519" s="27">
        <v>3</v>
      </c>
      <c r="DO519" s="27">
        <v>3</v>
      </c>
      <c r="DP519" s="27">
        <v>3</v>
      </c>
      <c r="DQ519" s="27">
        <v>3</v>
      </c>
      <c r="DR519" s="27">
        <f t="shared" si="275"/>
        <v>3</v>
      </c>
      <c r="DS519" s="15">
        <f t="shared" si="301"/>
        <v>1</v>
      </c>
    </row>
    <row r="520" spans="1:123" x14ac:dyDescent="0.2">
      <c r="A520" s="15">
        <v>260</v>
      </c>
      <c r="B520" s="15">
        <v>855</v>
      </c>
      <c r="C520" s="15">
        <v>0</v>
      </c>
      <c r="D520" s="15">
        <v>2</v>
      </c>
      <c r="E520" s="15">
        <f t="shared" si="276"/>
        <v>1</v>
      </c>
      <c r="F520" s="15">
        <f t="shared" si="277"/>
        <v>0</v>
      </c>
      <c r="G520" s="15">
        <f t="shared" si="278"/>
        <v>0</v>
      </c>
      <c r="H520" s="15">
        <f t="shared" si="279"/>
        <v>0</v>
      </c>
      <c r="I520" s="15">
        <v>0</v>
      </c>
      <c r="J520" s="15">
        <v>45</v>
      </c>
      <c r="K520" s="15">
        <v>5</v>
      </c>
      <c r="L520" s="15">
        <f t="shared" si="280"/>
        <v>0</v>
      </c>
      <c r="M520" s="15">
        <f t="shared" si="281"/>
        <v>0</v>
      </c>
      <c r="N520" s="15">
        <f t="shared" si="282"/>
        <v>0</v>
      </c>
      <c r="O520" s="15">
        <f t="shared" si="283"/>
        <v>1</v>
      </c>
      <c r="P520" s="15">
        <f t="shared" si="284"/>
        <v>0</v>
      </c>
      <c r="Q520" s="15">
        <v>1</v>
      </c>
      <c r="R520" s="15">
        <v>3</v>
      </c>
      <c r="S520" s="15">
        <v>5</v>
      </c>
      <c r="T520" s="15">
        <v>1</v>
      </c>
      <c r="U520" s="15">
        <v>0</v>
      </c>
      <c r="V520" s="15">
        <v>1</v>
      </c>
      <c r="W520" s="15">
        <v>240000</v>
      </c>
      <c r="X520" s="15">
        <v>0</v>
      </c>
      <c r="Y520" s="15">
        <v>1</v>
      </c>
      <c r="Z520" s="15">
        <v>1</v>
      </c>
      <c r="AA520" s="15">
        <f t="shared" si="273"/>
        <v>7</v>
      </c>
      <c r="AB520" s="193">
        <f t="shared" si="299"/>
        <v>714.28571428571433</v>
      </c>
      <c r="AC520" s="15">
        <v>7</v>
      </c>
      <c r="AD520" s="15">
        <v>1</v>
      </c>
      <c r="AE520" s="15">
        <v>7</v>
      </c>
      <c r="AF520" s="15">
        <v>5000</v>
      </c>
      <c r="AG520" s="15">
        <f t="shared" si="285"/>
        <v>5000</v>
      </c>
      <c r="AH520" s="15">
        <v>20</v>
      </c>
      <c r="AI520" s="27">
        <f t="shared" si="286"/>
        <v>714.28571428571433</v>
      </c>
      <c r="AM520" s="15">
        <f t="shared" si="287"/>
        <v>0</v>
      </c>
      <c r="AP520" s="15">
        <f t="shared" si="288"/>
        <v>5000</v>
      </c>
      <c r="AQ520" s="172">
        <f t="shared" si="274"/>
        <v>714.28571428571433</v>
      </c>
      <c r="AR520" s="27">
        <f t="shared" si="289"/>
        <v>1</v>
      </c>
      <c r="AS520" s="172">
        <f t="shared" si="290"/>
        <v>714.28571428571433</v>
      </c>
      <c r="AX520" s="15">
        <f t="shared" si="300"/>
        <v>0</v>
      </c>
      <c r="BI520" s="27">
        <f t="shared" si="291"/>
        <v>0</v>
      </c>
      <c r="BJ520" s="27">
        <f t="shared" si="292"/>
        <v>0</v>
      </c>
      <c r="BR520" s="27">
        <f t="shared" si="293"/>
        <v>0</v>
      </c>
      <c r="BS520" s="27">
        <f t="shared" si="294"/>
        <v>0</v>
      </c>
      <c r="BT520" s="15">
        <v>3</v>
      </c>
      <c r="BU520" s="15">
        <v>3</v>
      </c>
      <c r="BV520" s="15">
        <v>3</v>
      </c>
      <c r="BW520" s="15">
        <v>4</v>
      </c>
      <c r="BX520" s="15">
        <v>4</v>
      </c>
      <c r="BY520" s="15">
        <f t="shared" si="295"/>
        <v>3.4</v>
      </c>
      <c r="BZ520" s="15">
        <v>3</v>
      </c>
      <c r="CA520" s="15">
        <f t="shared" si="296"/>
        <v>0</v>
      </c>
      <c r="CB520" s="15">
        <v>5</v>
      </c>
      <c r="CC520" s="15" t="s">
        <v>1008</v>
      </c>
      <c r="CD520" s="15" t="s">
        <v>1008</v>
      </c>
      <c r="CE520" s="15" t="s">
        <v>1007</v>
      </c>
      <c r="CH520" s="15" t="s">
        <v>1007</v>
      </c>
      <c r="CK520" s="15" t="s">
        <v>1007</v>
      </c>
      <c r="CL520" s="15" t="s">
        <v>1007</v>
      </c>
      <c r="CN520" s="15" t="s">
        <v>1007</v>
      </c>
      <c r="CP520" s="15" t="s">
        <v>1007</v>
      </c>
      <c r="CR520" s="15" t="s">
        <v>1007</v>
      </c>
      <c r="CZ520" s="15">
        <v>3</v>
      </c>
      <c r="DA520" s="15">
        <v>3</v>
      </c>
      <c r="DB520" s="15">
        <v>2</v>
      </c>
      <c r="DC520" s="15">
        <v>3</v>
      </c>
      <c r="DD520" s="15">
        <v>1</v>
      </c>
      <c r="DE520" s="15">
        <v>3</v>
      </c>
      <c r="DL520" s="15">
        <v>2</v>
      </c>
      <c r="DM520" s="15">
        <v>2</v>
      </c>
      <c r="DN520" s="15">
        <v>2</v>
      </c>
      <c r="DO520" s="15">
        <v>2</v>
      </c>
      <c r="DP520" s="15">
        <v>2</v>
      </c>
      <c r="DQ520" s="15">
        <v>2</v>
      </c>
      <c r="DR520" s="27">
        <f t="shared" si="275"/>
        <v>2</v>
      </c>
      <c r="DS520" s="15">
        <f t="shared" si="301"/>
        <v>0</v>
      </c>
    </row>
    <row r="521" spans="1:123" x14ac:dyDescent="0.2">
      <c r="A521" s="15">
        <v>260</v>
      </c>
      <c r="B521" s="15">
        <v>855</v>
      </c>
      <c r="C521" s="15">
        <v>0</v>
      </c>
      <c r="D521" s="15">
        <v>2</v>
      </c>
      <c r="E521" s="15">
        <f t="shared" si="276"/>
        <v>1</v>
      </c>
      <c r="F521" s="15">
        <f t="shared" si="277"/>
        <v>0</v>
      </c>
      <c r="G521" s="15">
        <f t="shared" si="278"/>
        <v>0</v>
      </c>
      <c r="H521" s="15">
        <f t="shared" si="279"/>
        <v>0</v>
      </c>
      <c r="I521" s="15">
        <v>0</v>
      </c>
      <c r="J521" s="15">
        <v>45</v>
      </c>
      <c r="K521" s="15">
        <v>5</v>
      </c>
      <c r="L521" s="15">
        <f t="shared" si="280"/>
        <v>0</v>
      </c>
      <c r="M521" s="15">
        <f t="shared" si="281"/>
        <v>0</v>
      </c>
      <c r="N521" s="15">
        <f t="shared" si="282"/>
        <v>0</v>
      </c>
      <c r="O521" s="15">
        <f t="shared" si="283"/>
        <v>1</v>
      </c>
      <c r="P521" s="15">
        <f t="shared" si="284"/>
        <v>0</v>
      </c>
      <c r="Q521" s="15">
        <v>1</v>
      </c>
      <c r="R521" s="15">
        <v>3</v>
      </c>
      <c r="S521" s="15">
        <v>5</v>
      </c>
      <c r="T521" s="15">
        <v>1</v>
      </c>
      <c r="U521" s="15">
        <v>0</v>
      </c>
      <c r="V521" s="15">
        <v>1</v>
      </c>
      <c r="W521" s="15">
        <v>240000</v>
      </c>
      <c r="X521" s="15">
        <v>0</v>
      </c>
      <c r="Y521" s="15">
        <v>0</v>
      </c>
      <c r="Z521" s="15">
        <v>1</v>
      </c>
      <c r="AA521" s="15">
        <f t="shared" si="273"/>
        <v>7</v>
      </c>
      <c r="AB521" s="193">
        <f t="shared" si="299"/>
        <v>1000</v>
      </c>
      <c r="AC521" s="159">
        <v>7</v>
      </c>
      <c r="AD521" s="159">
        <v>1</v>
      </c>
      <c r="AE521" s="159">
        <v>7</v>
      </c>
      <c r="AF521" s="159">
        <v>7000</v>
      </c>
      <c r="AG521" s="159">
        <f t="shared" si="285"/>
        <v>7000</v>
      </c>
      <c r="AH521" s="159">
        <v>25</v>
      </c>
      <c r="AI521" s="171">
        <f t="shared" si="286"/>
        <v>1000</v>
      </c>
      <c r="AM521" s="15">
        <f t="shared" si="287"/>
        <v>0</v>
      </c>
      <c r="AP521" s="15">
        <f t="shared" si="288"/>
        <v>7000</v>
      </c>
      <c r="AQ521" s="172">
        <f t="shared" si="274"/>
        <v>1000</v>
      </c>
      <c r="AR521" s="27">
        <f t="shared" si="289"/>
        <v>1</v>
      </c>
      <c r="AS521" s="172">
        <f t="shared" si="290"/>
        <v>1000</v>
      </c>
      <c r="AX521" s="15">
        <f t="shared" si="300"/>
        <v>0</v>
      </c>
      <c r="BI521" s="27">
        <f t="shared" si="291"/>
        <v>0</v>
      </c>
      <c r="BJ521" s="27">
        <f t="shared" si="292"/>
        <v>0</v>
      </c>
      <c r="BR521" s="27">
        <f t="shared" si="293"/>
        <v>0</v>
      </c>
      <c r="BS521" s="27">
        <f t="shared" si="294"/>
        <v>0</v>
      </c>
      <c r="BT521" s="15">
        <v>3</v>
      </c>
      <c r="BU521" s="15">
        <v>3</v>
      </c>
      <c r="BV521" s="15">
        <v>3</v>
      </c>
      <c r="BW521" s="15">
        <v>4</v>
      </c>
      <c r="BX521" s="15">
        <v>4</v>
      </c>
      <c r="BY521" s="15">
        <f t="shared" si="295"/>
        <v>3.4</v>
      </c>
      <c r="BZ521" s="15">
        <v>3</v>
      </c>
      <c r="CA521" s="15">
        <f t="shared" si="296"/>
        <v>0</v>
      </c>
      <c r="CB521" s="15">
        <v>5</v>
      </c>
      <c r="CC521" s="15" t="s">
        <v>1008</v>
      </c>
      <c r="CD521" s="15" t="s">
        <v>1008</v>
      </c>
      <c r="CE521" s="15" t="s">
        <v>1007</v>
      </c>
      <c r="CH521" s="15" t="s">
        <v>1007</v>
      </c>
      <c r="CK521" s="15" t="s">
        <v>1007</v>
      </c>
      <c r="CL521" s="15" t="s">
        <v>1007</v>
      </c>
      <c r="CN521" s="15" t="s">
        <v>1007</v>
      </c>
      <c r="CP521" s="15" t="s">
        <v>1007</v>
      </c>
      <c r="CR521" s="15" t="s">
        <v>1007</v>
      </c>
      <c r="CZ521" s="15">
        <v>3</v>
      </c>
      <c r="DA521" s="15">
        <v>3</v>
      </c>
      <c r="DB521" s="15">
        <v>2</v>
      </c>
      <c r="DC521" s="15">
        <v>3</v>
      </c>
      <c r="DD521" s="15">
        <v>1</v>
      </c>
      <c r="DE521" s="15">
        <v>3</v>
      </c>
      <c r="DL521" s="27">
        <v>2</v>
      </c>
      <c r="DM521" s="27">
        <v>2</v>
      </c>
      <c r="DN521" s="27">
        <v>2</v>
      </c>
      <c r="DO521" s="27">
        <v>2</v>
      </c>
      <c r="DP521" s="27">
        <v>2</v>
      </c>
      <c r="DQ521" s="27">
        <v>2</v>
      </c>
      <c r="DR521" s="27">
        <f t="shared" si="275"/>
        <v>2</v>
      </c>
      <c r="DS521" s="15">
        <f t="shared" si="301"/>
        <v>-2</v>
      </c>
    </row>
    <row r="522" spans="1:123" x14ac:dyDescent="0.2">
      <c r="A522" s="15">
        <v>261</v>
      </c>
      <c r="B522" s="15">
        <v>856</v>
      </c>
      <c r="C522" s="15">
        <v>0</v>
      </c>
      <c r="D522" s="15">
        <v>2</v>
      </c>
      <c r="E522" s="15">
        <f t="shared" si="276"/>
        <v>1</v>
      </c>
      <c r="F522" s="15">
        <f t="shared" si="277"/>
        <v>0</v>
      </c>
      <c r="G522" s="15">
        <f t="shared" si="278"/>
        <v>0</v>
      </c>
      <c r="H522" s="15">
        <f t="shared" si="279"/>
        <v>0</v>
      </c>
      <c r="I522" s="15">
        <v>1</v>
      </c>
      <c r="J522" s="15">
        <v>57</v>
      </c>
      <c r="K522" s="15">
        <v>5</v>
      </c>
      <c r="L522" s="15">
        <f t="shared" si="280"/>
        <v>0</v>
      </c>
      <c r="M522" s="15">
        <f t="shared" si="281"/>
        <v>0</v>
      </c>
      <c r="N522" s="15">
        <f t="shared" si="282"/>
        <v>0</v>
      </c>
      <c r="O522" s="15">
        <f t="shared" si="283"/>
        <v>1</v>
      </c>
      <c r="P522" s="15">
        <f t="shared" si="284"/>
        <v>0</v>
      </c>
      <c r="Q522" s="15">
        <v>2</v>
      </c>
      <c r="R522" s="15">
        <v>5</v>
      </c>
      <c r="S522" s="15">
        <v>12</v>
      </c>
      <c r="T522" s="15">
        <v>0</v>
      </c>
      <c r="U522" s="15">
        <v>0</v>
      </c>
      <c r="V522" s="15">
        <v>1</v>
      </c>
      <c r="W522" s="15">
        <v>300000</v>
      </c>
      <c r="X522" s="15">
        <v>0</v>
      </c>
      <c r="Y522" s="15">
        <v>1</v>
      </c>
      <c r="Z522" s="15">
        <v>1</v>
      </c>
      <c r="AA522" s="15">
        <f t="shared" si="273"/>
        <v>15</v>
      </c>
      <c r="AB522" s="193">
        <f t="shared" si="299"/>
        <v>1333.3333333333333</v>
      </c>
      <c r="AC522" s="15">
        <v>7</v>
      </c>
      <c r="AD522" s="15">
        <v>1</v>
      </c>
      <c r="AE522" s="15">
        <v>15</v>
      </c>
      <c r="AF522" s="15">
        <v>20000</v>
      </c>
      <c r="AG522" s="15">
        <f t="shared" si="285"/>
        <v>20000</v>
      </c>
      <c r="AH522" s="15">
        <v>30</v>
      </c>
      <c r="AI522" s="27">
        <f t="shared" si="286"/>
        <v>1333.3333333333333</v>
      </c>
      <c r="AM522" s="15">
        <f t="shared" si="287"/>
        <v>0</v>
      </c>
      <c r="AP522" s="15">
        <f t="shared" si="288"/>
        <v>20000</v>
      </c>
      <c r="AQ522" s="172">
        <f t="shared" si="274"/>
        <v>1333.3333333333333</v>
      </c>
      <c r="AR522" s="27">
        <f t="shared" si="289"/>
        <v>1</v>
      </c>
      <c r="AS522" s="172">
        <f t="shared" si="290"/>
        <v>1333.3333333333333</v>
      </c>
      <c r="AX522" s="15">
        <f t="shared" si="300"/>
        <v>0</v>
      </c>
      <c r="BI522" s="27">
        <f t="shared" si="291"/>
        <v>0</v>
      </c>
      <c r="BJ522" s="27">
        <f t="shared" si="292"/>
        <v>0</v>
      </c>
      <c r="BR522" s="27">
        <f t="shared" si="293"/>
        <v>0</v>
      </c>
      <c r="BS522" s="27">
        <f t="shared" si="294"/>
        <v>0</v>
      </c>
      <c r="BT522" s="15">
        <v>3.75</v>
      </c>
      <c r="BU522" s="15">
        <v>3</v>
      </c>
      <c r="BV522" s="15">
        <v>2</v>
      </c>
      <c r="BW522" s="15">
        <v>3</v>
      </c>
      <c r="BX522" s="15">
        <v>3</v>
      </c>
      <c r="BY522" s="15">
        <f t="shared" si="295"/>
        <v>2.95</v>
      </c>
      <c r="BZ522" s="15">
        <v>3</v>
      </c>
      <c r="CA522" s="15">
        <f t="shared" si="296"/>
        <v>1</v>
      </c>
      <c r="CB522" s="15">
        <v>3</v>
      </c>
      <c r="CC522" s="15">
        <f t="shared" si="297"/>
        <v>1</v>
      </c>
      <c r="CD522" s="15">
        <f t="shared" si="298"/>
        <v>0</v>
      </c>
      <c r="CE522" s="15">
        <v>2</v>
      </c>
      <c r="CF522" s="15">
        <v>3</v>
      </c>
      <c r="CG522" s="15">
        <v>2</v>
      </c>
      <c r="CH522" s="15">
        <v>4</v>
      </c>
      <c r="CI522" s="15">
        <v>1</v>
      </c>
      <c r="CJ522" s="15">
        <v>2</v>
      </c>
      <c r="CK522" s="15">
        <v>1</v>
      </c>
      <c r="CL522" s="15">
        <v>1</v>
      </c>
      <c r="CN522" s="15">
        <v>1</v>
      </c>
      <c r="CP522" s="15">
        <v>1</v>
      </c>
      <c r="CR522" s="15">
        <v>1</v>
      </c>
      <c r="CZ522" s="15">
        <v>3</v>
      </c>
      <c r="DA522" s="15">
        <v>2</v>
      </c>
      <c r="DB522" s="15">
        <v>1</v>
      </c>
      <c r="DC522" s="15">
        <v>2</v>
      </c>
      <c r="DD522" s="15">
        <v>2</v>
      </c>
      <c r="DE522" s="15">
        <v>2</v>
      </c>
      <c r="DL522" s="15">
        <v>4</v>
      </c>
      <c r="DM522" s="15">
        <v>4</v>
      </c>
      <c r="DN522" s="15">
        <v>4</v>
      </c>
      <c r="DO522" s="15">
        <v>4</v>
      </c>
      <c r="DP522" s="15">
        <v>4</v>
      </c>
      <c r="DQ522" s="15">
        <v>4</v>
      </c>
      <c r="DR522" s="27">
        <f t="shared" si="275"/>
        <v>4</v>
      </c>
      <c r="DS522" s="15">
        <f t="shared" si="301"/>
        <v>0</v>
      </c>
    </row>
    <row r="523" spans="1:123" x14ac:dyDescent="0.2">
      <c r="A523" s="15">
        <v>261</v>
      </c>
      <c r="B523" s="15">
        <v>856</v>
      </c>
      <c r="C523" s="15">
        <v>0</v>
      </c>
      <c r="D523" s="15">
        <v>2</v>
      </c>
      <c r="E523" s="15">
        <f t="shared" si="276"/>
        <v>1</v>
      </c>
      <c r="F523" s="15">
        <f t="shared" si="277"/>
        <v>0</v>
      </c>
      <c r="G523" s="15">
        <f t="shared" si="278"/>
        <v>0</v>
      </c>
      <c r="H523" s="15">
        <f t="shared" si="279"/>
        <v>0</v>
      </c>
      <c r="I523" s="15">
        <v>1</v>
      </c>
      <c r="J523" s="15">
        <v>57</v>
      </c>
      <c r="K523" s="15">
        <v>5</v>
      </c>
      <c r="L523" s="15">
        <f t="shared" si="280"/>
        <v>0</v>
      </c>
      <c r="M523" s="15">
        <f t="shared" si="281"/>
        <v>0</v>
      </c>
      <c r="N523" s="15">
        <f t="shared" si="282"/>
        <v>0</v>
      </c>
      <c r="O523" s="15">
        <f t="shared" si="283"/>
        <v>1</v>
      </c>
      <c r="P523" s="15">
        <f t="shared" si="284"/>
        <v>0</v>
      </c>
      <c r="Q523" s="15">
        <v>2</v>
      </c>
      <c r="R523" s="15">
        <v>5</v>
      </c>
      <c r="S523" s="15">
        <v>12</v>
      </c>
      <c r="T523" s="15">
        <v>0</v>
      </c>
      <c r="U523" s="15">
        <v>0</v>
      </c>
      <c r="V523" s="15">
        <v>1</v>
      </c>
      <c r="W523" s="15">
        <v>300000</v>
      </c>
      <c r="X523" s="15">
        <v>0</v>
      </c>
      <c r="Y523" s="15">
        <v>0</v>
      </c>
      <c r="Z523" s="15">
        <v>1</v>
      </c>
      <c r="AA523" s="15">
        <f t="shared" si="273"/>
        <v>15</v>
      </c>
      <c r="AB523" s="193">
        <f t="shared" si="299"/>
        <v>1333.3333333333333</v>
      </c>
      <c r="AC523" s="159">
        <v>7</v>
      </c>
      <c r="AD523" s="159">
        <v>1</v>
      </c>
      <c r="AE523" s="159">
        <v>15</v>
      </c>
      <c r="AF523" s="159">
        <v>20000</v>
      </c>
      <c r="AG523" s="159">
        <f t="shared" si="285"/>
        <v>20000</v>
      </c>
      <c r="AH523" s="159">
        <v>38</v>
      </c>
      <c r="AI523" s="171">
        <f t="shared" si="286"/>
        <v>1333.3333333333333</v>
      </c>
      <c r="AM523" s="15">
        <f t="shared" si="287"/>
        <v>0</v>
      </c>
      <c r="AP523" s="15">
        <f t="shared" si="288"/>
        <v>20000</v>
      </c>
      <c r="AQ523" s="172">
        <f t="shared" si="274"/>
        <v>1333.3333333333333</v>
      </c>
      <c r="AR523" s="27">
        <f t="shared" si="289"/>
        <v>1</v>
      </c>
      <c r="AS523" s="172">
        <f t="shared" si="290"/>
        <v>1333.3333333333333</v>
      </c>
      <c r="AX523" s="15">
        <f t="shared" si="300"/>
        <v>0</v>
      </c>
      <c r="BI523" s="27">
        <f t="shared" si="291"/>
        <v>0</v>
      </c>
      <c r="BJ523" s="27">
        <f t="shared" si="292"/>
        <v>0</v>
      </c>
      <c r="BR523" s="27">
        <f t="shared" si="293"/>
        <v>0</v>
      </c>
      <c r="BS523" s="27">
        <f t="shared" si="294"/>
        <v>0</v>
      </c>
      <c r="BT523" s="15">
        <v>3.75</v>
      </c>
      <c r="BU523" s="15">
        <v>3</v>
      </c>
      <c r="BV523" s="15">
        <v>2</v>
      </c>
      <c r="BW523" s="15">
        <v>3</v>
      </c>
      <c r="BX523" s="15">
        <v>3</v>
      </c>
      <c r="BY523" s="15">
        <f t="shared" si="295"/>
        <v>2.95</v>
      </c>
      <c r="BZ523" s="15">
        <v>3</v>
      </c>
      <c r="CA523" s="15">
        <f t="shared" si="296"/>
        <v>1</v>
      </c>
      <c r="CB523" s="15">
        <v>3</v>
      </c>
      <c r="CC523" s="15">
        <f t="shared" si="297"/>
        <v>1</v>
      </c>
      <c r="CD523" s="15">
        <f t="shared" si="298"/>
        <v>0</v>
      </c>
      <c r="CE523" s="15">
        <v>2</v>
      </c>
      <c r="CF523" s="15">
        <v>3</v>
      </c>
      <c r="CG523" s="15">
        <v>2</v>
      </c>
      <c r="CH523" s="15">
        <v>4</v>
      </c>
      <c r="CI523" s="15">
        <v>1</v>
      </c>
      <c r="CJ523" s="15">
        <v>2</v>
      </c>
      <c r="CK523" s="15">
        <v>1</v>
      </c>
      <c r="CL523" s="15">
        <v>1</v>
      </c>
      <c r="CN523" s="15">
        <v>1</v>
      </c>
      <c r="CP523" s="15">
        <v>1</v>
      </c>
      <c r="CR523" s="15">
        <v>1</v>
      </c>
      <c r="CZ523" s="15">
        <v>3</v>
      </c>
      <c r="DA523" s="15">
        <v>2</v>
      </c>
      <c r="DB523" s="15">
        <v>1</v>
      </c>
      <c r="DC523" s="15">
        <v>2</v>
      </c>
      <c r="DD523" s="15">
        <v>2</v>
      </c>
      <c r="DE523" s="15">
        <v>2</v>
      </c>
      <c r="DL523" s="27">
        <v>4</v>
      </c>
      <c r="DM523" s="27">
        <v>4</v>
      </c>
      <c r="DN523" s="27">
        <v>4</v>
      </c>
      <c r="DO523" s="27">
        <v>4</v>
      </c>
      <c r="DP523" s="27">
        <v>4</v>
      </c>
      <c r="DQ523" s="27">
        <v>4</v>
      </c>
      <c r="DR523" s="27">
        <f t="shared" si="275"/>
        <v>4</v>
      </c>
      <c r="DS523" s="15">
        <f t="shared" si="301"/>
        <v>2</v>
      </c>
    </row>
    <row r="524" spans="1:123" x14ac:dyDescent="0.2">
      <c r="A524" s="15">
        <v>262</v>
      </c>
      <c r="B524" s="15">
        <v>857</v>
      </c>
      <c r="C524" s="15">
        <v>0</v>
      </c>
      <c r="D524" s="15">
        <v>2</v>
      </c>
      <c r="E524" s="15">
        <f t="shared" si="276"/>
        <v>1</v>
      </c>
      <c r="F524" s="15">
        <f t="shared" si="277"/>
        <v>0</v>
      </c>
      <c r="G524" s="15">
        <f t="shared" si="278"/>
        <v>0</v>
      </c>
      <c r="H524" s="15">
        <f t="shared" si="279"/>
        <v>0</v>
      </c>
      <c r="I524" s="15">
        <v>0</v>
      </c>
      <c r="J524" s="15">
        <v>60</v>
      </c>
      <c r="K524" s="15">
        <v>4</v>
      </c>
      <c r="L524" s="15">
        <f t="shared" si="280"/>
        <v>0</v>
      </c>
      <c r="M524" s="15">
        <f t="shared" si="281"/>
        <v>0</v>
      </c>
      <c r="N524" s="15">
        <f t="shared" si="282"/>
        <v>1</v>
      </c>
      <c r="O524" s="15">
        <f t="shared" si="283"/>
        <v>0</v>
      </c>
      <c r="P524" s="15">
        <f t="shared" si="284"/>
        <v>0</v>
      </c>
      <c r="Q524" s="15">
        <v>2</v>
      </c>
      <c r="R524" s="15">
        <v>5</v>
      </c>
      <c r="S524" s="15">
        <v>20</v>
      </c>
      <c r="T524" s="15">
        <v>0</v>
      </c>
      <c r="U524" s="15">
        <v>1</v>
      </c>
      <c r="V524" s="15">
        <v>1</v>
      </c>
      <c r="W524" s="15">
        <v>200000</v>
      </c>
      <c r="X524" s="15">
        <v>1</v>
      </c>
      <c r="Y524" s="15">
        <v>1</v>
      </c>
      <c r="Z524" s="15">
        <v>1</v>
      </c>
      <c r="AA524" s="15">
        <f t="shared" si="273"/>
        <v>10</v>
      </c>
      <c r="AB524" s="193">
        <f t="shared" si="299"/>
        <v>1000</v>
      </c>
      <c r="AC524" s="15">
        <v>1</v>
      </c>
      <c r="AD524" s="15">
        <v>1</v>
      </c>
      <c r="AE524" s="15">
        <v>10</v>
      </c>
      <c r="AF524" s="15">
        <v>10000</v>
      </c>
      <c r="AG524" s="15">
        <f t="shared" si="285"/>
        <v>10000</v>
      </c>
      <c r="AH524" s="15">
        <v>10</v>
      </c>
      <c r="AI524" s="27">
        <f t="shared" si="286"/>
        <v>1000</v>
      </c>
      <c r="AM524" s="15">
        <f t="shared" si="287"/>
        <v>0</v>
      </c>
      <c r="AP524" s="15">
        <f t="shared" si="288"/>
        <v>10000</v>
      </c>
      <c r="AQ524" s="172">
        <f t="shared" si="274"/>
        <v>1000</v>
      </c>
      <c r="AR524" s="27">
        <f t="shared" si="289"/>
        <v>1</v>
      </c>
      <c r="AS524" s="172">
        <f t="shared" si="290"/>
        <v>1000</v>
      </c>
      <c r="AX524" s="15">
        <f t="shared" si="300"/>
        <v>0</v>
      </c>
      <c r="BI524" s="27">
        <f t="shared" si="291"/>
        <v>0</v>
      </c>
      <c r="BJ524" s="27">
        <f t="shared" si="292"/>
        <v>0</v>
      </c>
      <c r="BR524" s="27">
        <f t="shared" si="293"/>
        <v>0</v>
      </c>
      <c r="BS524" s="27">
        <f t="shared" si="294"/>
        <v>0</v>
      </c>
      <c r="BT524" s="15">
        <v>4</v>
      </c>
      <c r="BU524" s="15">
        <v>4</v>
      </c>
      <c r="BV524" s="15">
        <v>4</v>
      </c>
      <c r="BW524" s="15">
        <v>4</v>
      </c>
      <c r="BX524" s="15">
        <v>4</v>
      </c>
      <c r="BY524" s="15">
        <f t="shared" si="295"/>
        <v>4</v>
      </c>
      <c r="BZ524" s="15">
        <v>4</v>
      </c>
      <c r="CA524" s="15">
        <f t="shared" si="296"/>
        <v>1</v>
      </c>
      <c r="CB524" s="15">
        <v>2</v>
      </c>
      <c r="CC524" s="15">
        <f t="shared" si="297"/>
        <v>0</v>
      </c>
      <c r="CD524" s="15">
        <f t="shared" si="298"/>
        <v>0</v>
      </c>
      <c r="CE524" s="15">
        <v>1</v>
      </c>
      <c r="CF524" s="15">
        <v>2</v>
      </c>
      <c r="CG524" s="15">
        <v>2</v>
      </c>
      <c r="CH524" s="15">
        <v>4</v>
      </c>
      <c r="CI524" s="15">
        <v>1</v>
      </c>
      <c r="CJ524" s="15">
        <v>2</v>
      </c>
      <c r="CK524" s="15">
        <v>1</v>
      </c>
      <c r="CL524" s="15">
        <v>1</v>
      </c>
      <c r="CN524" s="15">
        <v>1</v>
      </c>
      <c r="CP524" s="15">
        <v>1</v>
      </c>
      <c r="CR524" s="15">
        <v>1</v>
      </c>
      <c r="CZ524" s="15">
        <v>2</v>
      </c>
      <c r="DA524" s="15">
        <v>2</v>
      </c>
      <c r="DB524" s="15">
        <v>1</v>
      </c>
      <c r="DC524" s="15">
        <v>2</v>
      </c>
      <c r="DD524" s="15">
        <v>3</v>
      </c>
      <c r="DE524" s="15">
        <v>2</v>
      </c>
      <c r="DL524" s="15">
        <v>2</v>
      </c>
      <c r="DM524" s="15">
        <v>2</v>
      </c>
      <c r="DN524" s="15">
        <v>2</v>
      </c>
      <c r="DO524" s="15">
        <v>2</v>
      </c>
      <c r="DP524" s="15">
        <v>2</v>
      </c>
      <c r="DQ524" s="15">
        <v>2</v>
      </c>
      <c r="DR524" s="27">
        <f t="shared" si="275"/>
        <v>2</v>
      </c>
      <c r="DS524" s="15">
        <f t="shared" si="301"/>
        <v>0</v>
      </c>
    </row>
    <row r="525" spans="1:123" x14ac:dyDescent="0.2">
      <c r="A525" s="15">
        <v>262</v>
      </c>
      <c r="B525" s="15">
        <v>857</v>
      </c>
      <c r="C525" s="15">
        <v>0</v>
      </c>
      <c r="D525" s="15">
        <v>2</v>
      </c>
      <c r="E525" s="15">
        <f t="shared" si="276"/>
        <v>1</v>
      </c>
      <c r="F525" s="15">
        <f t="shared" si="277"/>
        <v>0</v>
      </c>
      <c r="G525" s="15">
        <f t="shared" si="278"/>
        <v>0</v>
      </c>
      <c r="H525" s="15">
        <f t="shared" si="279"/>
        <v>0</v>
      </c>
      <c r="I525" s="15">
        <v>0</v>
      </c>
      <c r="J525" s="15">
        <v>60</v>
      </c>
      <c r="K525" s="15">
        <v>4</v>
      </c>
      <c r="L525" s="15">
        <f t="shared" si="280"/>
        <v>0</v>
      </c>
      <c r="M525" s="15">
        <f t="shared" si="281"/>
        <v>0</v>
      </c>
      <c r="N525" s="15">
        <f t="shared" si="282"/>
        <v>1</v>
      </c>
      <c r="O525" s="15">
        <f t="shared" si="283"/>
        <v>0</v>
      </c>
      <c r="P525" s="15">
        <f t="shared" si="284"/>
        <v>0</v>
      </c>
      <c r="Q525" s="15">
        <v>2</v>
      </c>
      <c r="R525" s="15">
        <v>5</v>
      </c>
      <c r="S525" s="15">
        <v>20</v>
      </c>
      <c r="T525" s="15">
        <v>0</v>
      </c>
      <c r="U525" s="15">
        <v>1</v>
      </c>
      <c r="V525" s="15">
        <v>1</v>
      </c>
      <c r="W525" s="15">
        <v>200000</v>
      </c>
      <c r="X525" s="15">
        <v>1</v>
      </c>
      <c r="Y525" s="15">
        <v>0</v>
      </c>
      <c r="Z525" s="15">
        <v>1</v>
      </c>
      <c r="AA525" s="15">
        <f t="shared" si="273"/>
        <v>10</v>
      </c>
      <c r="AB525" s="193">
        <f t="shared" si="299"/>
        <v>1400</v>
      </c>
      <c r="AC525" s="159">
        <v>1</v>
      </c>
      <c r="AD525" s="159">
        <v>1</v>
      </c>
      <c r="AE525" s="159">
        <v>10</v>
      </c>
      <c r="AF525" s="159">
        <v>14000</v>
      </c>
      <c r="AG525" s="159">
        <f t="shared" si="285"/>
        <v>14000</v>
      </c>
      <c r="AH525" s="159">
        <v>10</v>
      </c>
      <c r="AI525" s="171">
        <f t="shared" si="286"/>
        <v>1400</v>
      </c>
      <c r="AM525" s="15">
        <f t="shared" si="287"/>
        <v>0</v>
      </c>
      <c r="AP525" s="15">
        <f t="shared" si="288"/>
        <v>14000</v>
      </c>
      <c r="AQ525" s="172">
        <f t="shared" si="274"/>
        <v>1400</v>
      </c>
      <c r="AR525" s="27">
        <f t="shared" si="289"/>
        <v>1</v>
      </c>
      <c r="AS525" s="172">
        <f t="shared" si="290"/>
        <v>1400</v>
      </c>
      <c r="AX525" s="15">
        <f t="shared" si="300"/>
        <v>0</v>
      </c>
      <c r="BI525" s="27">
        <f t="shared" si="291"/>
        <v>0</v>
      </c>
      <c r="BJ525" s="27">
        <f t="shared" si="292"/>
        <v>0</v>
      </c>
      <c r="BR525" s="27">
        <f t="shared" si="293"/>
        <v>0</v>
      </c>
      <c r="BS525" s="27">
        <f t="shared" si="294"/>
        <v>0</v>
      </c>
      <c r="BT525" s="15">
        <v>4</v>
      </c>
      <c r="BU525" s="15">
        <v>4</v>
      </c>
      <c r="BV525" s="15">
        <v>4</v>
      </c>
      <c r="BW525" s="15">
        <v>4</v>
      </c>
      <c r="BX525" s="15">
        <v>4</v>
      </c>
      <c r="BY525" s="15">
        <f t="shared" si="295"/>
        <v>4</v>
      </c>
      <c r="BZ525" s="15">
        <v>4</v>
      </c>
      <c r="CA525" s="15">
        <f t="shared" si="296"/>
        <v>1</v>
      </c>
      <c r="CB525" s="15">
        <v>2</v>
      </c>
      <c r="CC525" s="15">
        <f t="shared" si="297"/>
        <v>0</v>
      </c>
      <c r="CD525" s="15">
        <f t="shared" si="298"/>
        <v>0</v>
      </c>
      <c r="CE525" s="15">
        <v>1</v>
      </c>
      <c r="CF525" s="15">
        <v>2</v>
      </c>
      <c r="CG525" s="15">
        <v>2</v>
      </c>
      <c r="CH525" s="15">
        <v>4</v>
      </c>
      <c r="CI525" s="15">
        <v>1</v>
      </c>
      <c r="CJ525" s="15">
        <v>2</v>
      </c>
      <c r="CK525" s="15">
        <v>1</v>
      </c>
      <c r="CL525" s="15">
        <v>1</v>
      </c>
      <c r="CN525" s="15">
        <v>1</v>
      </c>
      <c r="CP525" s="15">
        <v>1</v>
      </c>
      <c r="CR525" s="15">
        <v>1</v>
      </c>
      <c r="CZ525" s="15">
        <v>2</v>
      </c>
      <c r="DA525" s="15">
        <v>2</v>
      </c>
      <c r="DB525" s="15">
        <v>1</v>
      </c>
      <c r="DC525" s="15">
        <v>2</v>
      </c>
      <c r="DD525" s="15">
        <v>3</v>
      </c>
      <c r="DE525" s="15">
        <v>2</v>
      </c>
      <c r="DL525" s="27">
        <v>2</v>
      </c>
      <c r="DM525" s="27">
        <v>2</v>
      </c>
      <c r="DN525" s="27">
        <v>2</v>
      </c>
      <c r="DO525" s="27">
        <v>2</v>
      </c>
      <c r="DP525" s="27">
        <v>2</v>
      </c>
      <c r="DQ525" s="27">
        <v>2</v>
      </c>
      <c r="DR525" s="27">
        <f t="shared" si="275"/>
        <v>2</v>
      </c>
      <c r="DS525" s="15">
        <f t="shared" si="301"/>
        <v>-1</v>
      </c>
    </row>
    <row r="526" spans="1:123" x14ac:dyDescent="0.2">
      <c r="A526" s="15">
        <v>263</v>
      </c>
      <c r="B526" s="15">
        <v>858</v>
      </c>
      <c r="C526" s="15">
        <v>0</v>
      </c>
      <c r="D526" s="15">
        <v>2</v>
      </c>
      <c r="E526" s="15">
        <f t="shared" si="276"/>
        <v>1</v>
      </c>
      <c r="F526" s="15">
        <f t="shared" si="277"/>
        <v>0</v>
      </c>
      <c r="G526" s="15">
        <f t="shared" si="278"/>
        <v>0</v>
      </c>
      <c r="H526" s="15">
        <f t="shared" si="279"/>
        <v>0</v>
      </c>
      <c r="I526" s="15">
        <v>1</v>
      </c>
      <c r="J526" s="15">
        <v>65</v>
      </c>
      <c r="K526" s="15">
        <v>3</v>
      </c>
      <c r="L526" s="15">
        <f t="shared" si="280"/>
        <v>0</v>
      </c>
      <c r="M526" s="15">
        <f t="shared" si="281"/>
        <v>1</v>
      </c>
      <c r="N526" s="15">
        <f t="shared" si="282"/>
        <v>0</v>
      </c>
      <c r="O526" s="15">
        <f t="shared" si="283"/>
        <v>0</v>
      </c>
      <c r="P526" s="15">
        <f t="shared" si="284"/>
        <v>0</v>
      </c>
      <c r="Q526" s="15">
        <v>2</v>
      </c>
      <c r="R526" s="15">
        <v>6</v>
      </c>
      <c r="S526" s="15">
        <v>30</v>
      </c>
      <c r="T526" s="15">
        <v>0</v>
      </c>
      <c r="U526" s="15">
        <v>1</v>
      </c>
      <c r="V526" s="15">
        <v>0</v>
      </c>
      <c r="W526" s="15">
        <v>0</v>
      </c>
      <c r="X526" s="15">
        <v>1</v>
      </c>
      <c r="Y526" s="15">
        <v>1</v>
      </c>
      <c r="Z526" s="15">
        <v>1</v>
      </c>
      <c r="AA526" s="15">
        <f t="shared" si="273"/>
        <v>15</v>
      </c>
      <c r="AB526" s="193">
        <f t="shared" si="299"/>
        <v>2266.6666666666665</v>
      </c>
      <c r="AC526" s="15">
        <v>1</v>
      </c>
      <c r="AD526" s="15">
        <v>1</v>
      </c>
      <c r="AE526" s="15">
        <v>15</v>
      </c>
      <c r="AF526" s="15">
        <v>14000</v>
      </c>
      <c r="AG526" s="15">
        <f t="shared" si="285"/>
        <v>14000</v>
      </c>
      <c r="AH526" s="15">
        <v>9</v>
      </c>
      <c r="AI526" s="27">
        <f t="shared" si="286"/>
        <v>933.33333333333337</v>
      </c>
      <c r="AJ526" s="15">
        <v>2</v>
      </c>
      <c r="AK526" s="15">
        <v>15</v>
      </c>
      <c r="AL526" s="15">
        <v>10000</v>
      </c>
      <c r="AM526" s="15">
        <f t="shared" si="287"/>
        <v>20000</v>
      </c>
      <c r="AN526" s="15">
        <v>11</v>
      </c>
      <c r="AP526" s="15">
        <f t="shared" si="288"/>
        <v>34000</v>
      </c>
      <c r="AQ526" s="172">
        <f t="shared" si="274"/>
        <v>2266.6666666666665</v>
      </c>
      <c r="AR526" s="27">
        <f t="shared" si="289"/>
        <v>1</v>
      </c>
      <c r="AS526" s="172">
        <f t="shared" si="290"/>
        <v>2266.6666666666665</v>
      </c>
      <c r="AX526" s="15">
        <f t="shared" si="300"/>
        <v>0</v>
      </c>
      <c r="BI526" s="27">
        <f t="shared" si="291"/>
        <v>0</v>
      </c>
      <c r="BJ526" s="27">
        <f t="shared" si="292"/>
        <v>0</v>
      </c>
      <c r="BR526" s="27">
        <f t="shared" si="293"/>
        <v>0</v>
      </c>
      <c r="BS526" s="27">
        <f t="shared" si="294"/>
        <v>0</v>
      </c>
      <c r="BT526" s="15">
        <v>3</v>
      </c>
      <c r="BU526" s="15">
        <v>3</v>
      </c>
      <c r="BV526" s="15">
        <v>3</v>
      </c>
      <c r="BW526" s="15">
        <v>3</v>
      </c>
      <c r="BX526" s="15">
        <v>3</v>
      </c>
      <c r="BY526" s="15">
        <f t="shared" si="295"/>
        <v>3</v>
      </c>
      <c r="BZ526" s="15">
        <v>3</v>
      </c>
      <c r="CA526" s="15">
        <f t="shared" si="296"/>
        <v>1</v>
      </c>
      <c r="CB526" s="15">
        <v>2</v>
      </c>
      <c r="CC526" s="15">
        <f t="shared" si="297"/>
        <v>0</v>
      </c>
      <c r="CD526" s="15">
        <f t="shared" si="298"/>
        <v>0</v>
      </c>
      <c r="CE526" s="15">
        <v>1</v>
      </c>
      <c r="CF526" s="15">
        <v>2</v>
      </c>
      <c r="CG526" s="15">
        <v>2</v>
      </c>
      <c r="CH526" s="15">
        <v>4</v>
      </c>
      <c r="CI526" s="15">
        <v>1</v>
      </c>
      <c r="CJ526" s="15">
        <v>2</v>
      </c>
      <c r="CK526" s="15">
        <v>1</v>
      </c>
      <c r="CL526" s="15">
        <v>1</v>
      </c>
      <c r="CN526" s="15">
        <v>1</v>
      </c>
      <c r="CP526" s="15">
        <v>1</v>
      </c>
      <c r="CR526" s="15">
        <v>1</v>
      </c>
      <c r="CZ526" s="15">
        <v>2</v>
      </c>
      <c r="DA526" s="15">
        <v>2</v>
      </c>
      <c r="DB526" s="15">
        <v>1</v>
      </c>
      <c r="DC526" s="15">
        <v>2</v>
      </c>
      <c r="DD526" s="15">
        <v>3</v>
      </c>
      <c r="DE526" s="15">
        <v>2</v>
      </c>
      <c r="DL526" s="15">
        <v>3</v>
      </c>
      <c r="DM526" s="15">
        <v>3</v>
      </c>
      <c r="DN526" s="15">
        <v>3</v>
      </c>
      <c r="DO526" s="15">
        <v>3</v>
      </c>
      <c r="DP526" s="15">
        <v>3</v>
      </c>
      <c r="DQ526" s="15">
        <v>3</v>
      </c>
      <c r="DR526" s="27">
        <f t="shared" si="275"/>
        <v>3</v>
      </c>
      <c r="DS526" s="15">
        <f t="shared" si="301"/>
        <v>0</v>
      </c>
    </row>
    <row r="527" spans="1:123" x14ac:dyDescent="0.2">
      <c r="A527" s="15">
        <v>263</v>
      </c>
      <c r="B527" s="15">
        <v>858</v>
      </c>
      <c r="C527" s="15">
        <v>0</v>
      </c>
      <c r="D527" s="15">
        <v>2</v>
      </c>
      <c r="E527" s="15">
        <f t="shared" si="276"/>
        <v>1</v>
      </c>
      <c r="F527" s="15">
        <f t="shared" si="277"/>
        <v>0</v>
      </c>
      <c r="G527" s="15">
        <f t="shared" si="278"/>
        <v>0</v>
      </c>
      <c r="H527" s="15">
        <f t="shared" si="279"/>
        <v>0</v>
      </c>
      <c r="I527" s="15">
        <v>1</v>
      </c>
      <c r="J527" s="15">
        <v>65</v>
      </c>
      <c r="K527" s="15">
        <v>3</v>
      </c>
      <c r="L527" s="15">
        <f t="shared" si="280"/>
        <v>0</v>
      </c>
      <c r="M527" s="15">
        <f t="shared" si="281"/>
        <v>1</v>
      </c>
      <c r="N527" s="15">
        <f t="shared" si="282"/>
        <v>0</v>
      </c>
      <c r="O527" s="15">
        <f t="shared" si="283"/>
        <v>0</v>
      </c>
      <c r="P527" s="15">
        <f t="shared" si="284"/>
        <v>0</v>
      </c>
      <c r="Q527" s="15">
        <v>2</v>
      </c>
      <c r="R527" s="15">
        <v>6</v>
      </c>
      <c r="S527" s="15">
        <v>30</v>
      </c>
      <c r="T527" s="15">
        <v>0</v>
      </c>
      <c r="U527" s="15">
        <v>1</v>
      </c>
      <c r="V527" s="15">
        <v>0</v>
      </c>
      <c r="W527" s="15">
        <v>0</v>
      </c>
      <c r="X527" s="15">
        <v>1</v>
      </c>
      <c r="Y527" s="15">
        <v>0</v>
      </c>
      <c r="Z527" s="15">
        <v>1</v>
      </c>
      <c r="AA527" s="15">
        <f t="shared" si="273"/>
        <v>15</v>
      </c>
      <c r="AB527" s="193">
        <f t="shared" si="299"/>
        <v>2266.6666666666665</v>
      </c>
      <c r="AC527" s="159">
        <v>1</v>
      </c>
      <c r="AD527" s="159">
        <v>1</v>
      </c>
      <c r="AE527" s="159">
        <v>15</v>
      </c>
      <c r="AF527" s="159">
        <v>14000</v>
      </c>
      <c r="AG527" s="159">
        <f t="shared" si="285"/>
        <v>14000</v>
      </c>
      <c r="AH527" s="159">
        <v>9</v>
      </c>
      <c r="AI527" s="171">
        <f t="shared" si="286"/>
        <v>933.33333333333337</v>
      </c>
      <c r="AJ527" s="15">
        <v>2</v>
      </c>
      <c r="AK527" s="15">
        <v>15</v>
      </c>
      <c r="AL527" s="15">
        <v>10000</v>
      </c>
      <c r="AM527" s="15">
        <f t="shared" si="287"/>
        <v>20000</v>
      </c>
      <c r="AN527" s="15">
        <v>11</v>
      </c>
      <c r="AP527" s="15">
        <f t="shared" si="288"/>
        <v>34000</v>
      </c>
      <c r="AQ527" s="172">
        <f t="shared" si="274"/>
        <v>2266.6666666666665</v>
      </c>
      <c r="AR527" s="27">
        <f t="shared" si="289"/>
        <v>1</v>
      </c>
      <c r="AS527" s="172">
        <f t="shared" si="290"/>
        <v>2266.6666666666665</v>
      </c>
      <c r="AX527" s="15">
        <f t="shared" si="300"/>
        <v>0</v>
      </c>
      <c r="BI527" s="27">
        <f t="shared" si="291"/>
        <v>0</v>
      </c>
      <c r="BJ527" s="27">
        <f t="shared" si="292"/>
        <v>0</v>
      </c>
      <c r="BR527" s="27">
        <f t="shared" si="293"/>
        <v>0</v>
      </c>
      <c r="BS527" s="27">
        <f t="shared" si="294"/>
        <v>0</v>
      </c>
      <c r="BT527" s="15">
        <v>3</v>
      </c>
      <c r="BU527" s="15">
        <v>3</v>
      </c>
      <c r="BV527" s="15">
        <v>3</v>
      </c>
      <c r="BW527" s="15">
        <v>3</v>
      </c>
      <c r="BX527" s="15">
        <v>3</v>
      </c>
      <c r="BY527" s="15">
        <f t="shared" si="295"/>
        <v>3</v>
      </c>
      <c r="BZ527" s="15">
        <v>3</v>
      </c>
      <c r="CA527" s="15">
        <f t="shared" si="296"/>
        <v>1</v>
      </c>
      <c r="CB527" s="15">
        <v>2</v>
      </c>
      <c r="CC527" s="15">
        <f t="shared" si="297"/>
        <v>0</v>
      </c>
      <c r="CD527" s="15">
        <f t="shared" si="298"/>
        <v>0</v>
      </c>
      <c r="CE527" s="15">
        <v>1</v>
      </c>
      <c r="CF527" s="15">
        <v>2</v>
      </c>
      <c r="CG527" s="15">
        <v>2</v>
      </c>
      <c r="CH527" s="15">
        <v>4</v>
      </c>
      <c r="CI527" s="15">
        <v>1</v>
      </c>
      <c r="CJ527" s="15">
        <v>2</v>
      </c>
      <c r="CK527" s="15">
        <v>1</v>
      </c>
      <c r="CL527" s="15">
        <v>1</v>
      </c>
      <c r="CN527" s="15">
        <v>1</v>
      </c>
      <c r="CP527" s="15">
        <v>1</v>
      </c>
      <c r="CR527" s="15">
        <v>1</v>
      </c>
      <c r="CZ527" s="15">
        <v>2</v>
      </c>
      <c r="DA527" s="15">
        <v>2</v>
      </c>
      <c r="DB527" s="15">
        <v>1</v>
      </c>
      <c r="DC527" s="15">
        <v>2</v>
      </c>
      <c r="DD527" s="15">
        <v>3</v>
      </c>
      <c r="DE527" s="15">
        <v>2</v>
      </c>
      <c r="DL527" s="27">
        <v>3</v>
      </c>
      <c r="DM527" s="27">
        <v>3</v>
      </c>
      <c r="DN527" s="27">
        <v>3</v>
      </c>
      <c r="DO527" s="27">
        <v>3</v>
      </c>
      <c r="DP527" s="27">
        <v>3</v>
      </c>
      <c r="DQ527" s="27">
        <v>3</v>
      </c>
      <c r="DR527" s="27">
        <f t="shared" si="275"/>
        <v>3</v>
      </c>
      <c r="DS527" s="15">
        <f t="shared" si="301"/>
        <v>0</v>
      </c>
    </row>
    <row r="528" spans="1:123" x14ac:dyDescent="0.2">
      <c r="A528" s="15">
        <v>264</v>
      </c>
      <c r="B528" s="15">
        <v>859</v>
      </c>
      <c r="C528" s="15">
        <v>0</v>
      </c>
      <c r="D528" s="15">
        <v>2</v>
      </c>
      <c r="E528" s="15">
        <f t="shared" si="276"/>
        <v>1</v>
      </c>
      <c r="F528" s="15">
        <f t="shared" si="277"/>
        <v>0</v>
      </c>
      <c r="G528" s="15">
        <f t="shared" si="278"/>
        <v>0</v>
      </c>
      <c r="H528" s="15">
        <f t="shared" si="279"/>
        <v>0</v>
      </c>
      <c r="I528" s="15">
        <v>0</v>
      </c>
      <c r="J528" s="15">
        <v>45</v>
      </c>
      <c r="K528" s="15">
        <v>3</v>
      </c>
      <c r="L528" s="15">
        <f t="shared" si="280"/>
        <v>0</v>
      </c>
      <c r="M528" s="15">
        <f t="shared" si="281"/>
        <v>1</v>
      </c>
      <c r="N528" s="15">
        <f t="shared" si="282"/>
        <v>0</v>
      </c>
      <c r="O528" s="15">
        <f t="shared" si="283"/>
        <v>0</v>
      </c>
      <c r="P528" s="15">
        <f t="shared" si="284"/>
        <v>0</v>
      </c>
      <c r="Q528" s="15">
        <v>1</v>
      </c>
      <c r="R528" s="15">
        <v>3</v>
      </c>
      <c r="S528" s="15">
        <v>25</v>
      </c>
      <c r="T528" s="15">
        <v>0</v>
      </c>
      <c r="U528" s="15">
        <v>0</v>
      </c>
      <c r="V528" s="15">
        <v>1</v>
      </c>
      <c r="W528" s="15">
        <v>120000</v>
      </c>
      <c r="X528" s="15">
        <v>1</v>
      </c>
      <c r="Y528" s="15">
        <v>1</v>
      </c>
      <c r="Z528" s="15">
        <v>1</v>
      </c>
      <c r="AA528" s="15">
        <f t="shared" si="273"/>
        <v>8</v>
      </c>
      <c r="AB528" s="193">
        <f t="shared" si="299"/>
        <v>875</v>
      </c>
      <c r="AC528" s="15">
        <v>7</v>
      </c>
      <c r="AD528" s="15">
        <v>1</v>
      </c>
      <c r="AE528" s="15">
        <v>8</v>
      </c>
      <c r="AF528" s="15">
        <v>7000</v>
      </c>
      <c r="AG528" s="15">
        <f t="shared" si="285"/>
        <v>7000</v>
      </c>
      <c r="AH528" s="15">
        <v>35</v>
      </c>
      <c r="AI528" s="27">
        <f t="shared" si="286"/>
        <v>875</v>
      </c>
      <c r="AM528" s="15">
        <f t="shared" si="287"/>
        <v>0</v>
      </c>
      <c r="AP528" s="15">
        <f t="shared" si="288"/>
        <v>7000</v>
      </c>
      <c r="AQ528" s="172">
        <f t="shared" si="274"/>
        <v>875</v>
      </c>
      <c r="AR528" s="27">
        <f t="shared" si="289"/>
        <v>1</v>
      </c>
      <c r="AS528" s="172">
        <f t="shared" si="290"/>
        <v>875</v>
      </c>
      <c r="AX528" s="15">
        <f t="shared" si="300"/>
        <v>0</v>
      </c>
      <c r="BI528" s="27">
        <f t="shared" si="291"/>
        <v>0</v>
      </c>
      <c r="BJ528" s="27">
        <f t="shared" si="292"/>
        <v>0</v>
      </c>
      <c r="BR528" s="27">
        <f t="shared" si="293"/>
        <v>0</v>
      </c>
      <c r="BS528" s="27">
        <f t="shared" si="294"/>
        <v>0</v>
      </c>
      <c r="BT528" s="15">
        <v>3</v>
      </c>
      <c r="BU528" s="15">
        <v>3</v>
      </c>
      <c r="BV528" s="15">
        <v>3</v>
      </c>
      <c r="BW528" s="15">
        <v>3</v>
      </c>
      <c r="BX528" s="15">
        <v>3</v>
      </c>
      <c r="BY528" s="15">
        <f t="shared" si="295"/>
        <v>3</v>
      </c>
      <c r="BZ528" s="15">
        <v>3</v>
      </c>
      <c r="CA528" s="15">
        <f t="shared" si="296"/>
        <v>0</v>
      </c>
      <c r="CB528" s="15">
        <v>5</v>
      </c>
      <c r="CC528" s="15" t="s">
        <v>1008</v>
      </c>
      <c r="CD528" s="15" t="s">
        <v>1008</v>
      </c>
      <c r="CE528" s="15" t="s">
        <v>1007</v>
      </c>
      <c r="CH528" s="15" t="s">
        <v>1007</v>
      </c>
      <c r="CK528" s="15" t="s">
        <v>1007</v>
      </c>
      <c r="CL528" s="15" t="s">
        <v>1007</v>
      </c>
      <c r="CN528" s="15" t="s">
        <v>1007</v>
      </c>
      <c r="CP528" s="15" t="s">
        <v>1007</v>
      </c>
      <c r="CR528" s="15" t="s">
        <v>1007</v>
      </c>
      <c r="CZ528" s="15">
        <v>1</v>
      </c>
      <c r="DA528" s="15">
        <v>2</v>
      </c>
      <c r="DB528" s="15">
        <v>2</v>
      </c>
      <c r="DC528" s="15">
        <v>2</v>
      </c>
      <c r="DF528" s="15">
        <v>3</v>
      </c>
      <c r="DG528" s="15">
        <v>2</v>
      </c>
      <c r="DL528" s="15">
        <v>3</v>
      </c>
      <c r="DM528" s="15">
        <v>3</v>
      </c>
      <c r="DN528" s="15">
        <v>3</v>
      </c>
      <c r="DO528" s="15">
        <v>3</v>
      </c>
      <c r="DP528" s="15">
        <v>3</v>
      </c>
      <c r="DQ528" s="15">
        <v>3</v>
      </c>
      <c r="DR528" s="27">
        <f t="shared" si="275"/>
        <v>3</v>
      </c>
      <c r="DS528" s="15">
        <f t="shared" si="301"/>
        <v>1</v>
      </c>
    </row>
    <row r="529" spans="1:123" x14ac:dyDescent="0.2">
      <c r="A529" s="15">
        <v>264</v>
      </c>
      <c r="B529" s="15">
        <v>859</v>
      </c>
      <c r="C529" s="15">
        <v>0</v>
      </c>
      <c r="D529" s="15">
        <v>2</v>
      </c>
      <c r="E529" s="15">
        <f t="shared" si="276"/>
        <v>1</v>
      </c>
      <c r="F529" s="15">
        <f t="shared" si="277"/>
        <v>0</v>
      </c>
      <c r="G529" s="15">
        <f t="shared" si="278"/>
        <v>0</v>
      </c>
      <c r="H529" s="15">
        <f t="shared" si="279"/>
        <v>0</v>
      </c>
      <c r="I529" s="15">
        <v>0</v>
      </c>
      <c r="J529" s="15">
        <v>45</v>
      </c>
      <c r="K529" s="15">
        <v>3</v>
      </c>
      <c r="L529" s="15">
        <f t="shared" si="280"/>
        <v>0</v>
      </c>
      <c r="M529" s="15">
        <f t="shared" si="281"/>
        <v>1</v>
      </c>
      <c r="N529" s="15">
        <f t="shared" si="282"/>
        <v>0</v>
      </c>
      <c r="O529" s="15">
        <f t="shared" si="283"/>
        <v>0</v>
      </c>
      <c r="P529" s="15">
        <f t="shared" si="284"/>
        <v>0</v>
      </c>
      <c r="Q529" s="15">
        <v>1</v>
      </c>
      <c r="R529" s="15">
        <v>3</v>
      </c>
      <c r="S529" s="15">
        <v>25</v>
      </c>
      <c r="T529" s="15">
        <v>0</v>
      </c>
      <c r="U529" s="15">
        <v>0</v>
      </c>
      <c r="V529" s="15">
        <v>1</v>
      </c>
      <c r="W529" s="15">
        <v>120000</v>
      </c>
      <c r="X529" s="15">
        <v>1</v>
      </c>
      <c r="Y529" s="15">
        <v>0</v>
      </c>
      <c r="Z529" s="15">
        <v>1</v>
      </c>
      <c r="AA529" s="15">
        <f t="shared" si="273"/>
        <v>8</v>
      </c>
      <c r="AB529" s="193">
        <f t="shared" si="299"/>
        <v>1250</v>
      </c>
      <c r="AC529" s="159">
        <v>7</v>
      </c>
      <c r="AD529" s="159">
        <v>1</v>
      </c>
      <c r="AE529" s="159">
        <v>8</v>
      </c>
      <c r="AF529" s="159">
        <v>10000</v>
      </c>
      <c r="AG529" s="159">
        <f t="shared" si="285"/>
        <v>10000</v>
      </c>
      <c r="AH529" s="159">
        <v>38</v>
      </c>
      <c r="AI529" s="171">
        <f t="shared" si="286"/>
        <v>1250</v>
      </c>
      <c r="AM529" s="15">
        <f t="shared" si="287"/>
        <v>0</v>
      </c>
      <c r="AP529" s="15">
        <f t="shared" si="288"/>
        <v>10000</v>
      </c>
      <c r="AQ529" s="172">
        <f t="shared" si="274"/>
        <v>1250</v>
      </c>
      <c r="AR529" s="27">
        <f t="shared" si="289"/>
        <v>1</v>
      </c>
      <c r="AS529" s="172">
        <f t="shared" si="290"/>
        <v>1250</v>
      </c>
      <c r="AX529" s="15">
        <f t="shared" si="300"/>
        <v>0</v>
      </c>
      <c r="BI529" s="27">
        <f t="shared" si="291"/>
        <v>0</v>
      </c>
      <c r="BJ529" s="27">
        <f t="shared" si="292"/>
        <v>0</v>
      </c>
      <c r="BR529" s="27">
        <f t="shared" si="293"/>
        <v>0</v>
      </c>
      <c r="BS529" s="27">
        <f t="shared" si="294"/>
        <v>0</v>
      </c>
      <c r="BT529" s="15">
        <v>3</v>
      </c>
      <c r="BU529" s="15">
        <v>3</v>
      </c>
      <c r="BV529" s="15">
        <v>3</v>
      </c>
      <c r="BW529" s="15">
        <v>3</v>
      </c>
      <c r="BX529" s="15">
        <v>3</v>
      </c>
      <c r="BY529" s="15">
        <f t="shared" si="295"/>
        <v>3</v>
      </c>
      <c r="BZ529" s="15">
        <v>3</v>
      </c>
      <c r="CA529" s="15">
        <f t="shared" si="296"/>
        <v>0</v>
      </c>
      <c r="CB529" s="15">
        <v>5</v>
      </c>
      <c r="CC529" s="15" t="s">
        <v>1008</v>
      </c>
      <c r="CD529" s="15" t="s">
        <v>1008</v>
      </c>
      <c r="CE529" s="15" t="s">
        <v>1007</v>
      </c>
      <c r="CH529" s="15" t="s">
        <v>1007</v>
      </c>
      <c r="CK529" s="15" t="s">
        <v>1007</v>
      </c>
      <c r="CL529" s="15" t="s">
        <v>1007</v>
      </c>
      <c r="CN529" s="15" t="s">
        <v>1007</v>
      </c>
      <c r="CP529" s="15" t="s">
        <v>1007</v>
      </c>
      <c r="CR529" s="15" t="s">
        <v>1007</v>
      </c>
      <c r="CZ529" s="15">
        <v>1</v>
      </c>
      <c r="DA529" s="15">
        <v>2</v>
      </c>
      <c r="DB529" s="15">
        <v>2</v>
      </c>
      <c r="DC529" s="15">
        <v>2</v>
      </c>
      <c r="DF529" s="15">
        <v>3</v>
      </c>
      <c r="DG529" s="15">
        <v>2</v>
      </c>
      <c r="DL529" s="27">
        <v>2</v>
      </c>
      <c r="DM529" s="27">
        <v>2</v>
      </c>
      <c r="DN529" s="27">
        <v>2</v>
      </c>
      <c r="DO529" s="27">
        <v>2</v>
      </c>
      <c r="DP529" s="27">
        <v>2</v>
      </c>
      <c r="DQ529" s="27">
        <v>2</v>
      </c>
      <c r="DR529" s="27">
        <f t="shared" si="275"/>
        <v>2</v>
      </c>
      <c r="DS529" s="15">
        <f t="shared" si="301"/>
        <v>-2</v>
      </c>
    </row>
    <row r="530" spans="1:123" x14ac:dyDescent="0.2">
      <c r="A530" s="15">
        <v>265</v>
      </c>
      <c r="B530" s="15">
        <v>861</v>
      </c>
      <c r="C530" s="15">
        <v>1</v>
      </c>
      <c r="D530" s="15">
        <v>1</v>
      </c>
      <c r="E530" s="15">
        <f t="shared" si="276"/>
        <v>0</v>
      </c>
      <c r="F530" s="15">
        <f t="shared" si="277"/>
        <v>0</v>
      </c>
      <c r="G530" s="15">
        <f t="shared" si="278"/>
        <v>0</v>
      </c>
      <c r="H530" s="15">
        <f t="shared" si="279"/>
        <v>0</v>
      </c>
      <c r="I530" s="15">
        <v>0</v>
      </c>
      <c r="J530" s="15">
        <v>50</v>
      </c>
      <c r="K530" s="15">
        <v>5</v>
      </c>
      <c r="L530" s="15">
        <f t="shared" si="280"/>
        <v>0</v>
      </c>
      <c r="M530" s="15">
        <f t="shared" si="281"/>
        <v>0</v>
      </c>
      <c r="N530" s="15">
        <f t="shared" si="282"/>
        <v>0</v>
      </c>
      <c r="O530" s="15">
        <f t="shared" si="283"/>
        <v>1</v>
      </c>
      <c r="P530" s="15">
        <f t="shared" si="284"/>
        <v>0</v>
      </c>
      <c r="Q530" s="15">
        <v>2</v>
      </c>
      <c r="R530" s="15">
        <v>4</v>
      </c>
      <c r="S530" s="15">
        <v>30</v>
      </c>
      <c r="T530" s="15">
        <v>1</v>
      </c>
      <c r="U530" s="15">
        <v>1</v>
      </c>
      <c r="V530" s="15">
        <v>0</v>
      </c>
      <c r="W530" s="15">
        <v>0</v>
      </c>
      <c r="X530" s="15">
        <v>1</v>
      </c>
      <c r="Y530" s="15">
        <v>1</v>
      </c>
      <c r="Z530" s="15">
        <v>1</v>
      </c>
      <c r="AA530" s="15">
        <f t="shared" si="273"/>
        <v>24</v>
      </c>
      <c r="AB530" s="193">
        <f t="shared" si="299"/>
        <v>1375</v>
      </c>
      <c r="AC530" s="15">
        <v>1</v>
      </c>
      <c r="AD530" s="15">
        <v>1</v>
      </c>
      <c r="AE530" s="15">
        <v>24</v>
      </c>
      <c r="AF530" s="15">
        <v>18000</v>
      </c>
      <c r="AG530" s="15">
        <f t="shared" si="285"/>
        <v>18000</v>
      </c>
      <c r="AH530" s="15">
        <v>10</v>
      </c>
      <c r="AI530" s="27">
        <f t="shared" si="286"/>
        <v>750</v>
      </c>
      <c r="AJ530" s="15">
        <v>1</v>
      </c>
      <c r="AK530" s="15">
        <v>24</v>
      </c>
      <c r="AL530" s="15">
        <v>15000</v>
      </c>
      <c r="AM530" s="15">
        <f t="shared" si="287"/>
        <v>15000</v>
      </c>
      <c r="AN530" s="15">
        <v>7</v>
      </c>
      <c r="AP530" s="15">
        <f t="shared" si="288"/>
        <v>33000</v>
      </c>
      <c r="AQ530" s="172">
        <f t="shared" si="274"/>
        <v>1375</v>
      </c>
      <c r="AR530" s="27">
        <f t="shared" si="289"/>
        <v>1</v>
      </c>
      <c r="AS530" s="172">
        <f t="shared" si="290"/>
        <v>1375</v>
      </c>
      <c r="AX530" s="15">
        <f t="shared" si="300"/>
        <v>0</v>
      </c>
      <c r="BI530" s="27">
        <f t="shared" si="291"/>
        <v>0</v>
      </c>
      <c r="BJ530" s="27">
        <f t="shared" si="292"/>
        <v>0</v>
      </c>
      <c r="BR530" s="27">
        <f t="shared" si="293"/>
        <v>0</v>
      </c>
      <c r="BS530" s="27">
        <f t="shared" si="294"/>
        <v>0</v>
      </c>
      <c r="BT530" s="15">
        <v>3</v>
      </c>
      <c r="BU530" s="15">
        <v>3</v>
      </c>
      <c r="BV530" s="15">
        <v>3</v>
      </c>
      <c r="BW530" s="15">
        <v>3</v>
      </c>
      <c r="BX530" s="15">
        <v>3</v>
      </c>
      <c r="BY530" s="15">
        <f t="shared" si="295"/>
        <v>3</v>
      </c>
      <c r="BZ530" s="15">
        <v>3</v>
      </c>
      <c r="CA530" s="15">
        <f t="shared" si="296"/>
        <v>1</v>
      </c>
      <c r="CB530" s="15">
        <v>1</v>
      </c>
      <c r="CC530" s="15">
        <f t="shared" si="297"/>
        <v>0</v>
      </c>
      <c r="CD530" s="15">
        <f t="shared" si="298"/>
        <v>0</v>
      </c>
      <c r="CE530" s="15">
        <v>1</v>
      </c>
      <c r="CF530" s="15">
        <v>4</v>
      </c>
      <c r="CG530" s="15">
        <v>2</v>
      </c>
      <c r="CH530" s="15">
        <v>3</v>
      </c>
      <c r="CI530" s="15">
        <v>2</v>
      </c>
      <c r="CJ530" s="15">
        <v>2</v>
      </c>
      <c r="CK530" s="15">
        <v>1</v>
      </c>
      <c r="CL530" s="15">
        <v>1</v>
      </c>
      <c r="CN530" s="15">
        <v>1</v>
      </c>
      <c r="CP530" s="15">
        <v>1</v>
      </c>
      <c r="CR530" s="15">
        <v>1</v>
      </c>
      <c r="CZ530" s="15">
        <v>1</v>
      </c>
      <c r="DA530" s="15">
        <v>2</v>
      </c>
      <c r="DB530" s="15">
        <v>3</v>
      </c>
      <c r="DC530" s="15">
        <v>2</v>
      </c>
      <c r="DD530" s="15">
        <v>2</v>
      </c>
      <c r="DE530" s="15">
        <v>2</v>
      </c>
      <c r="DL530" s="15">
        <v>4</v>
      </c>
      <c r="DM530" s="15">
        <v>4</v>
      </c>
      <c r="DN530" s="15">
        <v>4</v>
      </c>
      <c r="DO530" s="15">
        <v>4</v>
      </c>
      <c r="DP530" s="15">
        <v>4</v>
      </c>
      <c r="DQ530" s="15">
        <v>4</v>
      </c>
      <c r="DR530" s="27">
        <f t="shared" si="275"/>
        <v>4</v>
      </c>
      <c r="DS530" s="15">
        <f t="shared" si="301"/>
        <v>0</v>
      </c>
    </row>
    <row r="531" spans="1:123" x14ac:dyDescent="0.2">
      <c r="A531" s="15">
        <v>265</v>
      </c>
      <c r="B531" s="15">
        <v>861</v>
      </c>
      <c r="C531" s="15">
        <v>1</v>
      </c>
      <c r="D531" s="15">
        <v>1</v>
      </c>
      <c r="E531" s="15">
        <f t="shared" si="276"/>
        <v>0</v>
      </c>
      <c r="F531" s="15">
        <f t="shared" si="277"/>
        <v>0</v>
      </c>
      <c r="G531" s="15">
        <f t="shared" si="278"/>
        <v>0</v>
      </c>
      <c r="H531" s="15">
        <f t="shared" si="279"/>
        <v>0</v>
      </c>
      <c r="I531" s="15">
        <v>0</v>
      </c>
      <c r="J531" s="15">
        <v>50</v>
      </c>
      <c r="K531" s="15">
        <v>5</v>
      </c>
      <c r="L531" s="15">
        <f t="shared" si="280"/>
        <v>0</v>
      </c>
      <c r="M531" s="15">
        <f t="shared" si="281"/>
        <v>0</v>
      </c>
      <c r="N531" s="15">
        <f t="shared" si="282"/>
        <v>0</v>
      </c>
      <c r="O531" s="15">
        <f t="shared" si="283"/>
        <v>1</v>
      </c>
      <c r="P531" s="15">
        <f t="shared" si="284"/>
        <v>0</v>
      </c>
      <c r="Q531" s="15">
        <v>2</v>
      </c>
      <c r="R531" s="15">
        <v>4</v>
      </c>
      <c r="S531" s="15">
        <v>30</v>
      </c>
      <c r="T531" s="15">
        <v>1</v>
      </c>
      <c r="U531" s="15">
        <v>1</v>
      </c>
      <c r="V531" s="15">
        <v>0</v>
      </c>
      <c r="W531" s="15">
        <v>0</v>
      </c>
      <c r="X531" s="15">
        <v>1</v>
      </c>
      <c r="Y531" s="15">
        <v>0</v>
      </c>
      <c r="Z531" s="15">
        <v>1</v>
      </c>
      <c r="AA531" s="15">
        <f t="shared" si="273"/>
        <v>24</v>
      </c>
      <c r="AB531" s="193">
        <f t="shared" si="299"/>
        <v>1375</v>
      </c>
      <c r="AC531" s="159">
        <v>1</v>
      </c>
      <c r="AD531" s="159">
        <v>1</v>
      </c>
      <c r="AE531" s="159">
        <v>24</v>
      </c>
      <c r="AF531" s="159">
        <v>18000</v>
      </c>
      <c r="AG531" s="159">
        <f t="shared" si="285"/>
        <v>18000</v>
      </c>
      <c r="AH531" s="159">
        <v>10</v>
      </c>
      <c r="AI531" s="171">
        <f t="shared" si="286"/>
        <v>750</v>
      </c>
      <c r="AJ531" s="15">
        <v>1</v>
      </c>
      <c r="AK531" s="15">
        <v>24</v>
      </c>
      <c r="AL531" s="15">
        <v>15000</v>
      </c>
      <c r="AM531" s="15">
        <f t="shared" si="287"/>
        <v>15000</v>
      </c>
      <c r="AN531" s="15">
        <v>6</v>
      </c>
      <c r="AP531" s="15">
        <f t="shared" si="288"/>
        <v>33000</v>
      </c>
      <c r="AQ531" s="172">
        <f t="shared" si="274"/>
        <v>1375</v>
      </c>
      <c r="AR531" s="27">
        <f t="shared" si="289"/>
        <v>1</v>
      </c>
      <c r="AS531" s="172">
        <f t="shared" si="290"/>
        <v>1375</v>
      </c>
      <c r="AX531" s="15">
        <f t="shared" si="300"/>
        <v>0</v>
      </c>
      <c r="BI531" s="27">
        <f t="shared" si="291"/>
        <v>0</v>
      </c>
      <c r="BJ531" s="27">
        <f t="shared" si="292"/>
        <v>0</v>
      </c>
      <c r="BR531" s="27">
        <f t="shared" si="293"/>
        <v>0</v>
      </c>
      <c r="BS531" s="27">
        <f t="shared" si="294"/>
        <v>0</v>
      </c>
      <c r="BT531" s="15">
        <v>3</v>
      </c>
      <c r="BU531" s="15">
        <v>3</v>
      </c>
      <c r="BV531" s="15">
        <v>3</v>
      </c>
      <c r="BW531" s="15">
        <v>3</v>
      </c>
      <c r="BX531" s="15">
        <v>3</v>
      </c>
      <c r="BY531" s="15">
        <f t="shared" si="295"/>
        <v>3</v>
      </c>
      <c r="BZ531" s="15">
        <v>3</v>
      </c>
      <c r="CA531" s="15">
        <f t="shared" si="296"/>
        <v>1</v>
      </c>
      <c r="CB531" s="15">
        <v>1</v>
      </c>
      <c r="CC531" s="15">
        <f t="shared" si="297"/>
        <v>0</v>
      </c>
      <c r="CD531" s="15">
        <f t="shared" si="298"/>
        <v>0</v>
      </c>
      <c r="CE531" s="15">
        <v>1</v>
      </c>
      <c r="CF531" s="15">
        <v>4</v>
      </c>
      <c r="CG531" s="15">
        <v>2</v>
      </c>
      <c r="CH531" s="15">
        <v>3</v>
      </c>
      <c r="CI531" s="15">
        <v>2</v>
      </c>
      <c r="CJ531" s="15">
        <v>2</v>
      </c>
      <c r="CK531" s="15">
        <v>1</v>
      </c>
      <c r="CL531" s="15">
        <v>1</v>
      </c>
      <c r="CN531" s="15">
        <v>1</v>
      </c>
      <c r="CP531" s="15">
        <v>1</v>
      </c>
      <c r="CR531" s="15">
        <v>1</v>
      </c>
      <c r="CZ531" s="15">
        <v>1</v>
      </c>
      <c r="DA531" s="15">
        <v>2</v>
      </c>
      <c r="DB531" s="15">
        <v>3</v>
      </c>
      <c r="DC531" s="15">
        <v>2</v>
      </c>
      <c r="DD531" s="15">
        <v>2</v>
      </c>
      <c r="DE531" s="15">
        <v>2</v>
      </c>
      <c r="DL531" s="27">
        <v>4</v>
      </c>
      <c r="DM531" s="27">
        <v>4</v>
      </c>
      <c r="DN531" s="27">
        <v>4</v>
      </c>
      <c r="DO531" s="27">
        <v>4</v>
      </c>
      <c r="DP531" s="27">
        <v>4</v>
      </c>
      <c r="DQ531" s="27">
        <v>4</v>
      </c>
      <c r="DR531" s="27">
        <f t="shared" si="275"/>
        <v>4</v>
      </c>
      <c r="DS531" s="15">
        <f t="shared" si="301"/>
        <v>-0.66666666666666696</v>
      </c>
    </row>
    <row r="532" spans="1:123" x14ac:dyDescent="0.2">
      <c r="A532" s="15">
        <v>266</v>
      </c>
      <c r="B532" s="15">
        <v>862</v>
      </c>
      <c r="C532" s="15">
        <v>1</v>
      </c>
      <c r="D532" s="15">
        <v>1</v>
      </c>
      <c r="E532" s="15">
        <f t="shared" si="276"/>
        <v>0</v>
      </c>
      <c r="F532" s="15">
        <f t="shared" si="277"/>
        <v>0</v>
      </c>
      <c r="G532" s="15">
        <f t="shared" si="278"/>
        <v>0</v>
      </c>
      <c r="H532" s="15">
        <f t="shared" si="279"/>
        <v>0</v>
      </c>
      <c r="I532" s="15">
        <v>1</v>
      </c>
      <c r="J532" s="15">
        <v>63</v>
      </c>
      <c r="K532" s="15">
        <v>3</v>
      </c>
      <c r="L532" s="15">
        <f t="shared" si="280"/>
        <v>0</v>
      </c>
      <c r="M532" s="15">
        <f t="shared" si="281"/>
        <v>1</v>
      </c>
      <c r="N532" s="15">
        <f t="shared" si="282"/>
        <v>0</v>
      </c>
      <c r="O532" s="15">
        <f t="shared" si="283"/>
        <v>0</v>
      </c>
      <c r="P532" s="15">
        <f t="shared" si="284"/>
        <v>0</v>
      </c>
      <c r="Q532" s="15">
        <v>2</v>
      </c>
      <c r="R532" s="15">
        <v>4</v>
      </c>
      <c r="S532" s="15">
        <v>40</v>
      </c>
      <c r="T532" s="15">
        <v>1</v>
      </c>
      <c r="U532" s="15">
        <v>1</v>
      </c>
      <c r="V532" s="15">
        <v>0</v>
      </c>
      <c r="W532" s="15">
        <v>0</v>
      </c>
      <c r="X532" s="15">
        <v>1</v>
      </c>
      <c r="Y532" s="15">
        <v>1</v>
      </c>
      <c r="Z532" s="15">
        <v>1</v>
      </c>
      <c r="AA532" s="15">
        <f t="shared" si="273"/>
        <v>30</v>
      </c>
      <c r="AB532" s="193">
        <f t="shared" si="299"/>
        <v>2000</v>
      </c>
      <c r="AC532" s="15">
        <v>1</v>
      </c>
      <c r="AD532" s="15">
        <v>1</v>
      </c>
      <c r="AE532" s="15">
        <v>30</v>
      </c>
      <c r="AF532" s="15">
        <v>30000</v>
      </c>
      <c r="AG532" s="15">
        <f t="shared" si="285"/>
        <v>30000</v>
      </c>
      <c r="AH532" s="15">
        <v>9.4</v>
      </c>
      <c r="AI532" s="27">
        <f t="shared" si="286"/>
        <v>1000</v>
      </c>
      <c r="AJ532" s="15">
        <v>1</v>
      </c>
      <c r="AK532" s="15">
        <v>30</v>
      </c>
      <c r="AL532" s="15">
        <v>30000</v>
      </c>
      <c r="AM532" s="15">
        <f t="shared" si="287"/>
        <v>30000</v>
      </c>
      <c r="AN532" s="15">
        <v>10.4</v>
      </c>
      <c r="AP532" s="15">
        <f t="shared" si="288"/>
        <v>60000</v>
      </c>
      <c r="AQ532" s="172">
        <f t="shared" si="274"/>
        <v>2000</v>
      </c>
      <c r="AR532" s="27">
        <f t="shared" si="289"/>
        <v>1</v>
      </c>
      <c r="AS532" s="172">
        <f t="shared" si="290"/>
        <v>2000</v>
      </c>
      <c r="AX532" s="15">
        <f t="shared" si="300"/>
        <v>0</v>
      </c>
      <c r="BI532" s="27">
        <f t="shared" si="291"/>
        <v>0</v>
      </c>
      <c r="BJ532" s="27">
        <f t="shared" si="292"/>
        <v>0</v>
      </c>
      <c r="BR532" s="27">
        <f t="shared" si="293"/>
        <v>0</v>
      </c>
      <c r="BS532" s="27">
        <f t="shared" si="294"/>
        <v>0</v>
      </c>
      <c r="BT532" s="15">
        <v>3.75</v>
      </c>
      <c r="BU532" s="15">
        <v>3</v>
      </c>
      <c r="BV532" s="15">
        <v>3</v>
      </c>
      <c r="BW532" s="15">
        <v>3</v>
      </c>
      <c r="BX532" s="15">
        <v>4</v>
      </c>
      <c r="BY532" s="15">
        <f t="shared" si="295"/>
        <v>3.35</v>
      </c>
      <c r="BZ532" s="15">
        <v>3</v>
      </c>
      <c r="CA532" s="15">
        <f t="shared" si="296"/>
        <v>1</v>
      </c>
      <c r="CB532" s="15">
        <v>1</v>
      </c>
      <c r="CC532" s="15">
        <f t="shared" si="297"/>
        <v>0</v>
      </c>
      <c r="CD532" s="15">
        <f t="shared" si="298"/>
        <v>0</v>
      </c>
      <c r="CE532" s="15">
        <v>2</v>
      </c>
      <c r="CF532" s="15">
        <v>5</v>
      </c>
      <c r="CG532" s="15">
        <v>2</v>
      </c>
      <c r="CH532" s="15">
        <v>4</v>
      </c>
      <c r="CI532" s="15">
        <v>0</v>
      </c>
      <c r="CJ532" s="15">
        <v>2</v>
      </c>
      <c r="CK532" s="15">
        <v>1</v>
      </c>
      <c r="CL532" s="15">
        <v>1</v>
      </c>
      <c r="CN532" s="15">
        <v>1</v>
      </c>
      <c r="CP532" s="15">
        <v>1</v>
      </c>
      <c r="CR532" s="15">
        <v>1</v>
      </c>
      <c r="CZ532" s="15">
        <v>2</v>
      </c>
      <c r="DA532" s="15">
        <v>2</v>
      </c>
      <c r="DB532" s="15">
        <v>1</v>
      </c>
      <c r="DC532" s="15">
        <v>2</v>
      </c>
      <c r="DD532" s="15">
        <v>3</v>
      </c>
      <c r="DE532" s="15">
        <v>2</v>
      </c>
      <c r="DL532" s="15">
        <v>5</v>
      </c>
      <c r="DM532" s="15">
        <v>5</v>
      </c>
      <c r="DN532" s="15">
        <v>5</v>
      </c>
      <c r="DO532" s="15">
        <v>4</v>
      </c>
      <c r="DP532" s="15">
        <v>4</v>
      </c>
      <c r="DQ532" s="15">
        <v>5</v>
      </c>
      <c r="DR532" s="27">
        <f t="shared" si="275"/>
        <v>4.666666666666667</v>
      </c>
      <c r="DS532" s="15">
        <f t="shared" si="301"/>
        <v>0.63333333333333375</v>
      </c>
    </row>
    <row r="533" spans="1:123" x14ac:dyDescent="0.2">
      <c r="A533" s="15">
        <v>266</v>
      </c>
      <c r="B533" s="15">
        <v>862</v>
      </c>
      <c r="C533" s="15">
        <v>1</v>
      </c>
      <c r="D533" s="15">
        <v>1</v>
      </c>
      <c r="E533" s="15">
        <f t="shared" si="276"/>
        <v>0</v>
      </c>
      <c r="F533" s="15">
        <f t="shared" si="277"/>
        <v>0</v>
      </c>
      <c r="G533" s="15">
        <f t="shared" si="278"/>
        <v>0</v>
      </c>
      <c r="H533" s="15">
        <f t="shared" si="279"/>
        <v>0</v>
      </c>
      <c r="I533" s="15">
        <v>1</v>
      </c>
      <c r="J533" s="15">
        <v>63</v>
      </c>
      <c r="K533" s="15">
        <v>3</v>
      </c>
      <c r="L533" s="15">
        <f t="shared" si="280"/>
        <v>0</v>
      </c>
      <c r="M533" s="15">
        <f t="shared" si="281"/>
        <v>1</v>
      </c>
      <c r="N533" s="15">
        <f t="shared" si="282"/>
        <v>0</v>
      </c>
      <c r="O533" s="15">
        <f t="shared" si="283"/>
        <v>0</v>
      </c>
      <c r="P533" s="15">
        <f t="shared" si="284"/>
        <v>0</v>
      </c>
      <c r="Q533" s="15">
        <v>2</v>
      </c>
      <c r="R533" s="15">
        <v>4</v>
      </c>
      <c r="S533" s="15">
        <v>40</v>
      </c>
      <c r="T533" s="15">
        <v>1</v>
      </c>
      <c r="U533" s="15">
        <v>1</v>
      </c>
      <c r="V533" s="15">
        <v>0</v>
      </c>
      <c r="W533" s="15">
        <v>0</v>
      </c>
      <c r="X533" s="15">
        <v>1</v>
      </c>
      <c r="Y533" s="15">
        <v>0</v>
      </c>
      <c r="Z533" s="15">
        <v>1</v>
      </c>
      <c r="AA533" s="15">
        <f t="shared" si="273"/>
        <v>30</v>
      </c>
      <c r="AB533" s="193">
        <f t="shared" si="299"/>
        <v>1800</v>
      </c>
      <c r="AC533" s="159">
        <v>1</v>
      </c>
      <c r="AD533" s="159">
        <v>1</v>
      </c>
      <c r="AE533" s="159">
        <v>30</v>
      </c>
      <c r="AF533" s="159">
        <v>27000</v>
      </c>
      <c r="AG533" s="159">
        <f t="shared" si="285"/>
        <v>27000</v>
      </c>
      <c r="AH533" s="159">
        <v>6</v>
      </c>
      <c r="AI533" s="171">
        <f t="shared" si="286"/>
        <v>900</v>
      </c>
      <c r="AJ533" s="15">
        <v>1</v>
      </c>
      <c r="AK533" s="15">
        <v>30</v>
      </c>
      <c r="AL533" s="15">
        <v>27000</v>
      </c>
      <c r="AM533" s="15">
        <f t="shared" si="287"/>
        <v>27000</v>
      </c>
      <c r="AN533" s="15">
        <v>6</v>
      </c>
      <c r="AP533" s="15">
        <f t="shared" si="288"/>
        <v>54000</v>
      </c>
      <c r="AQ533" s="172">
        <f t="shared" si="274"/>
        <v>1800</v>
      </c>
      <c r="AR533" s="27">
        <f t="shared" si="289"/>
        <v>1</v>
      </c>
      <c r="AS533" s="172">
        <f t="shared" si="290"/>
        <v>1800</v>
      </c>
      <c r="AX533" s="15">
        <f t="shared" si="300"/>
        <v>0</v>
      </c>
      <c r="BI533" s="27">
        <f t="shared" si="291"/>
        <v>0</v>
      </c>
      <c r="BJ533" s="27">
        <f t="shared" si="292"/>
        <v>0</v>
      </c>
      <c r="BR533" s="27">
        <f t="shared" si="293"/>
        <v>0</v>
      </c>
      <c r="BS533" s="27">
        <f t="shared" si="294"/>
        <v>0</v>
      </c>
      <c r="BT533" s="15">
        <v>3.75</v>
      </c>
      <c r="BU533" s="15">
        <v>3</v>
      </c>
      <c r="BV533" s="15">
        <v>3</v>
      </c>
      <c r="BW533" s="15">
        <v>3</v>
      </c>
      <c r="BX533" s="15">
        <v>4</v>
      </c>
      <c r="BY533" s="15">
        <f t="shared" si="295"/>
        <v>3.35</v>
      </c>
      <c r="BZ533" s="15">
        <v>3</v>
      </c>
      <c r="CA533" s="15">
        <f t="shared" si="296"/>
        <v>1</v>
      </c>
      <c r="CB533" s="15">
        <v>1</v>
      </c>
      <c r="CC533" s="15">
        <f t="shared" si="297"/>
        <v>0</v>
      </c>
      <c r="CD533" s="15">
        <f t="shared" si="298"/>
        <v>0</v>
      </c>
      <c r="CE533" s="15">
        <v>2</v>
      </c>
      <c r="CF533" s="15">
        <v>5</v>
      </c>
      <c r="CG533" s="15">
        <v>2</v>
      </c>
      <c r="CH533" s="15">
        <v>4</v>
      </c>
      <c r="CI533" s="15">
        <v>0</v>
      </c>
      <c r="CJ533" s="15">
        <v>2</v>
      </c>
      <c r="CK533" s="15">
        <v>1</v>
      </c>
      <c r="CL533" s="15">
        <v>1</v>
      </c>
      <c r="CN533" s="15">
        <v>1</v>
      </c>
      <c r="CP533" s="15">
        <v>1</v>
      </c>
      <c r="CR533" s="15">
        <v>1</v>
      </c>
      <c r="CZ533" s="15">
        <v>2</v>
      </c>
      <c r="DA533" s="15">
        <v>2</v>
      </c>
      <c r="DB533" s="15">
        <v>1</v>
      </c>
      <c r="DC533" s="15">
        <v>2</v>
      </c>
      <c r="DD533" s="15">
        <v>3</v>
      </c>
      <c r="DE533" s="15">
        <v>2</v>
      </c>
      <c r="DL533" s="27">
        <v>4.2</v>
      </c>
      <c r="DM533" s="27">
        <v>4</v>
      </c>
      <c r="DN533" s="27">
        <v>4</v>
      </c>
      <c r="DO533" s="27">
        <v>4</v>
      </c>
      <c r="DP533" s="27">
        <v>4</v>
      </c>
      <c r="DQ533" s="27">
        <v>4</v>
      </c>
      <c r="DR533" s="27">
        <f t="shared" si="275"/>
        <v>4.0333333333333332</v>
      </c>
      <c r="DS533" s="15">
        <f t="shared" si="301"/>
        <v>3.3333333333333215E-2</v>
      </c>
    </row>
    <row r="534" spans="1:123" x14ac:dyDescent="0.2">
      <c r="A534" s="15">
        <v>267</v>
      </c>
      <c r="B534" s="15">
        <v>863</v>
      </c>
      <c r="C534" s="15">
        <v>1</v>
      </c>
      <c r="D534" s="15">
        <v>1</v>
      </c>
      <c r="E534" s="15">
        <f t="shared" si="276"/>
        <v>0</v>
      </c>
      <c r="F534" s="15">
        <f t="shared" si="277"/>
        <v>0</v>
      </c>
      <c r="G534" s="15">
        <f t="shared" si="278"/>
        <v>0</v>
      </c>
      <c r="H534" s="15">
        <f t="shared" si="279"/>
        <v>0</v>
      </c>
      <c r="I534" s="15">
        <v>0</v>
      </c>
      <c r="J534" s="15">
        <v>65</v>
      </c>
      <c r="K534" s="15">
        <v>4</v>
      </c>
      <c r="L534" s="15">
        <f t="shared" si="280"/>
        <v>0</v>
      </c>
      <c r="M534" s="15">
        <f t="shared" si="281"/>
        <v>0</v>
      </c>
      <c r="N534" s="15">
        <f t="shared" si="282"/>
        <v>1</v>
      </c>
      <c r="O534" s="15">
        <f t="shared" si="283"/>
        <v>0</v>
      </c>
      <c r="P534" s="15">
        <f t="shared" si="284"/>
        <v>0</v>
      </c>
      <c r="Q534" s="15">
        <v>2</v>
      </c>
      <c r="R534" s="15">
        <v>3</v>
      </c>
      <c r="S534" s="15">
        <v>27</v>
      </c>
      <c r="T534" s="15">
        <v>1</v>
      </c>
      <c r="U534" s="15">
        <v>0</v>
      </c>
      <c r="V534" s="15">
        <v>1</v>
      </c>
      <c r="W534" s="15">
        <v>120000</v>
      </c>
      <c r="X534" s="15">
        <v>1</v>
      </c>
      <c r="Y534" s="15">
        <v>1</v>
      </c>
      <c r="Z534" s="15">
        <v>1</v>
      </c>
      <c r="AA534" s="15">
        <f t="shared" si="273"/>
        <v>8.5</v>
      </c>
      <c r="AB534" s="193">
        <f t="shared" si="299"/>
        <v>117.64705882352941</v>
      </c>
      <c r="AC534" s="15">
        <v>7</v>
      </c>
      <c r="AD534" s="15">
        <v>1</v>
      </c>
      <c r="AE534" s="15">
        <v>8.5</v>
      </c>
      <c r="AF534" s="15">
        <v>1000</v>
      </c>
      <c r="AG534" s="15">
        <f t="shared" si="285"/>
        <v>1000</v>
      </c>
      <c r="AH534" s="15">
        <v>1200</v>
      </c>
      <c r="AI534" s="27">
        <f t="shared" si="286"/>
        <v>117.64705882352941</v>
      </c>
      <c r="AM534" s="15">
        <f t="shared" si="287"/>
        <v>0</v>
      </c>
      <c r="AP534" s="15">
        <f t="shared" si="288"/>
        <v>1000</v>
      </c>
      <c r="AQ534" s="172">
        <f t="shared" si="274"/>
        <v>117.64705882352941</v>
      </c>
      <c r="AR534" s="27">
        <f t="shared" si="289"/>
        <v>1</v>
      </c>
      <c r="AS534" s="172">
        <f t="shared" si="290"/>
        <v>117.64705882352941</v>
      </c>
      <c r="AX534" s="15">
        <f t="shared" si="300"/>
        <v>0</v>
      </c>
      <c r="BI534" s="27">
        <f t="shared" si="291"/>
        <v>0</v>
      </c>
      <c r="BJ534" s="27">
        <f t="shared" si="292"/>
        <v>0</v>
      </c>
      <c r="BR534" s="27">
        <f t="shared" si="293"/>
        <v>0</v>
      </c>
      <c r="BS534" s="27">
        <f t="shared" si="294"/>
        <v>0</v>
      </c>
      <c r="BT534" s="15">
        <v>4.5</v>
      </c>
      <c r="BU534" s="15">
        <v>4</v>
      </c>
      <c r="BV534" s="15">
        <v>2</v>
      </c>
      <c r="BW534" s="15">
        <v>3</v>
      </c>
      <c r="BX534" s="15">
        <v>3</v>
      </c>
      <c r="BY534" s="15">
        <f t="shared" si="295"/>
        <v>3.3</v>
      </c>
      <c r="BZ534" s="15">
        <v>3</v>
      </c>
      <c r="CA534" s="15">
        <f t="shared" si="296"/>
        <v>1</v>
      </c>
      <c r="CB534" s="15">
        <v>2</v>
      </c>
      <c r="CC534" s="15">
        <f t="shared" si="297"/>
        <v>0</v>
      </c>
      <c r="CD534" s="15">
        <f t="shared" si="298"/>
        <v>0</v>
      </c>
      <c r="CE534" s="15">
        <v>4</v>
      </c>
      <c r="CF534" s="15">
        <v>3</v>
      </c>
      <c r="CG534" s="15">
        <v>2</v>
      </c>
      <c r="CH534" s="15">
        <v>1</v>
      </c>
      <c r="CI534" s="15">
        <v>1</v>
      </c>
      <c r="CJ534" s="15">
        <v>2</v>
      </c>
      <c r="CK534" s="15">
        <v>1</v>
      </c>
      <c r="CL534" s="15">
        <v>1</v>
      </c>
      <c r="CN534" s="15">
        <v>1</v>
      </c>
      <c r="CP534" s="15">
        <v>1</v>
      </c>
      <c r="CR534" s="15">
        <v>1</v>
      </c>
      <c r="CZ534" s="15">
        <v>3</v>
      </c>
      <c r="DA534" s="15">
        <v>2</v>
      </c>
      <c r="DD534" s="15">
        <v>2</v>
      </c>
      <c r="DE534" s="15">
        <v>2</v>
      </c>
      <c r="DF534" s="15">
        <v>1</v>
      </c>
      <c r="DG534" s="15">
        <v>2</v>
      </c>
      <c r="DL534" s="15">
        <v>4</v>
      </c>
      <c r="DM534" s="15">
        <v>4</v>
      </c>
      <c r="DN534" s="15">
        <v>4</v>
      </c>
      <c r="DO534" s="15">
        <v>4</v>
      </c>
      <c r="DP534" s="15">
        <v>4</v>
      </c>
      <c r="DQ534" s="15">
        <v>4</v>
      </c>
      <c r="DR534" s="27">
        <f t="shared" si="275"/>
        <v>4</v>
      </c>
      <c r="DS534" s="15">
        <f t="shared" si="301"/>
        <v>0</v>
      </c>
    </row>
    <row r="535" spans="1:123" x14ac:dyDescent="0.2">
      <c r="A535" s="15">
        <v>267</v>
      </c>
      <c r="B535" s="15">
        <v>863</v>
      </c>
      <c r="C535" s="15">
        <v>1</v>
      </c>
      <c r="D535" s="15">
        <v>1</v>
      </c>
      <c r="E535" s="15">
        <f t="shared" si="276"/>
        <v>0</v>
      </c>
      <c r="F535" s="15">
        <f t="shared" si="277"/>
        <v>0</v>
      </c>
      <c r="G535" s="15">
        <f t="shared" si="278"/>
        <v>0</v>
      </c>
      <c r="H535" s="15">
        <f t="shared" si="279"/>
        <v>0</v>
      </c>
      <c r="I535" s="15">
        <v>0</v>
      </c>
      <c r="J535" s="15">
        <v>65</v>
      </c>
      <c r="K535" s="15">
        <v>4</v>
      </c>
      <c r="L535" s="15">
        <f t="shared" si="280"/>
        <v>0</v>
      </c>
      <c r="M535" s="15">
        <f t="shared" si="281"/>
        <v>0</v>
      </c>
      <c r="N535" s="15">
        <f t="shared" si="282"/>
        <v>1</v>
      </c>
      <c r="O535" s="15">
        <f t="shared" si="283"/>
        <v>0</v>
      </c>
      <c r="P535" s="15">
        <f t="shared" si="284"/>
        <v>0</v>
      </c>
      <c r="Q535" s="15">
        <v>2</v>
      </c>
      <c r="R535" s="15">
        <v>3</v>
      </c>
      <c r="S535" s="15">
        <v>27</v>
      </c>
      <c r="T535" s="15">
        <v>1</v>
      </c>
      <c r="U535" s="15">
        <v>0</v>
      </c>
      <c r="V535" s="15">
        <v>1</v>
      </c>
      <c r="W535" s="15">
        <v>120000</v>
      </c>
      <c r="X535" s="15">
        <v>1</v>
      </c>
      <c r="Y535" s="15">
        <v>0</v>
      </c>
      <c r="Z535" s="15">
        <v>1</v>
      </c>
      <c r="AA535" s="15">
        <f t="shared" si="273"/>
        <v>8.5</v>
      </c>
      <c r="AB535" s="193">
        <f t="shared" si="299"/>
        <v>58.823529411764703</v>
      </c>
      <c r="AC535" s="159">
        <v>7</v>
      </c>
      <c r="AD535" s="159">
        <v>1</v>
      </c>
      <c r="AE535" s="159">
        <v>8.5</v>
      </c>
      <c r="AF535" s="159">
        <v>500</v>
      </c>
      <c r="AG535" s="159">
        <f t="shared" si="285"/>
        <v>500</v>
      </c>
      <c r="AH535" s="159">
        <v>1200</v>
      </c>
      <c r="AI535" s="171">
        <f t="shared" si="286"/>
        <v>58.823529411764703</v>
      </c>
      <c r="AM535" s="15">
        <f t="shared" si="287"/>
        <v>0</v>
      </c>
      <c r="AP535" s="15">
        <f t="shared" si="288"/>
        <v>500</v>
      </c>
      <c r="AQ535" s="172">
        <f t="shared" si="274"/>
        <v>58.823529411764703</v>
      </c>
      <c r="AR535" s="27">
        <f t="shared" si="289"/>
        <v>1</v>
      </c>
      <c r="AS535" s="172">
        <f t="shared" si="290"/>
        <v>58.823529411764703</v>
      </c>
      <c r="AX535" s="15">
        <f t="shared" si="300"/>
        <v>0</v>
      </c>
      <c r="BI535" s="27">
        <f t="shared" si="291"/>
        <v>0</v>
      </c>
      <c r="BJ535" s="27">
        <f t="shared" si="292"/>
        <v>0</v>
      </c>
      <c r="BR535" s="27">
        <f t="shared" si="293"/>
        <v>0</v>
      </c>
      <c r="BS535" s="27">
        <f t="shared" si="294"/>
        <v>0</v>
      </c>
      <c r="BT535" s="15">
        <v>4.5</v>
      </c>
      <c r="BU535" s="15">
        <v>4</v>
      </c>
      <c r="BV535" s="15">
        <v>2</v>
      </c>
      <c r="BW535" s="15">
        <v>3</v>
      </c>
      <c r="BX535" s="15">
        <v>3</v>
      </c>
      <c r="BY535" s="15">
        <f t="shared" si="295"/>
        <v>3.3</v>
      </c>
      <c r="BZ535" s="15">
        <v>3</v>
      </c>
      <c r="CA535" s="15">
        <f t="shared" si="296"/>
        <v>1</v>
      </c>
      <c r="CB535" s="15">
        <v>2</v>
      </c>
      <c r="CC535" s="15">
        <f t="shared" si="297"/>
        <v>0</v>
      </c>
      <c r="CD535" s="15">
        <f t="shared" si="298"/>
        <v>0</v>
      </c>
      <c r="CE535" s="15">
        <v>4</v>
      </c>
      <c r="CF535" s="15">
        <v>3</v>
      </c>
      <c r="CG535" s="15">
        <v>2</v>
      </c>
      <c r="CH535" s="15">
        <v>1</v>
      </c>
      <c r="CI535" s="15">
        <v>1</v>
      </c>
      <c r="CJ535" s="15">
        <v>2</v>
      </c>
      <c r="CK535" s="15">
        <v>1</v>
      </c>
      <c r="CL535" s="15">
        <v>1</v>
      </c>
      <c r="CN535" s="15">
        <v>1</v>
      </c>
      <c r="CP535" s="15">
        <v>1</v>
      </c>
      <c r="CR535" s="15">
        <v>1</v>
      </c>
      <c r="CZ535" s="15">
        <v>3</v>
      </c>
      <c r="DA535" s="15">
        <v>2</v>
      </c>
      <c r="DD535" s="15">
        <v>2</v>
      </c>
      <c r="DE535" s="15">
        <v>2</v>
      </c>
      <c r="DF535" s="15">
        <v>1</v>
      </c>
      <c r="DG535" s="15">
        <v>2</v>
      </c>
      <c r="DL535" s="27">
        <v>4</v>
      </c>
      <c r="DM535" s="27">
        <v>4</v>
      </c>
      <c r="DN535" s="27">
        <v>4</v>
      </c>
      <c r="DO535" s="27">
        <v>4</v>
      </c>
      <c r="DP535" s="27">
        <v>4</v>
      </c>
      <c r="DQ535" s="27">
        <v>4</v>
      </c>
      <c r="DR535" s="27">
        <f t="shared" si="275"/>
        <v>4</v>
      </c>
      <c r="DS535" s="15">
        <f t="shared" si="301"/>
        <v>-0.59166666666666679</v>
      </c>
    </row>
    <row r="536" spans="1:123" x14ac:dyDescent="0.2">
      <c r="A536" s="15">
        <v>268</v>
      </c>
      <c r="B536" s="15">
        <v>864</v>
      </c>
      <c r="C536" s="15">
        <v>1</v>
      </c>
      <c r="D536" s="15">
        <v>1</v>
      </c>
      <c r="E536" s="15">
        <f t="shared" si="276"/>
        <v>0</v>
      </c>
      <c r="F536" s="15">
        <f t="shared" si="277"/>
        <v>0</v>
      </c>
      <c r="G536" s="15">
        <f t="shared" si="278"/>
        <v>0</v>
      </c>
      <c r="H536" s="15">
        <f t="shared" si="279"/>
        <v>0</v>
      </c>
      <c r="I536" s="15">
        <v>1</v>
      </c>
      <c r="J536" s="15">
        <v>56</v>
      </c>
      <c r="K536" s="15">
        <v>5</v>
      </c>
      <c r="L536" s="15">
        <f t="shared" si="280"/>
        <v>0</v>
      </c>
      <c r="M536" s="15">
        <f t="shared" si="281"/>
        <v>0</v>
      </c>
      <c r="N536" s="15">
        <f t="shared" si="282"/>
        <v>0</v>
      </c>
      <c r="O536" s="15">
        <f t="shared" si="283"/>
        <v>1</v>
      </c>
      <c r="P536" s="15">
        <f t="shared" si="284"/>
        <v>0</v>
      </c>
      <c r="Q536" s="15">
        <v>1</v>
      </c>
      <c r="R536" s="15">
        <v>3</v>
      </c>
      <c r="S536" s="15">
        <v>25</v>
      </c>
      <c r="T536" s="15">
        <v>1</v>
      </c>
      <c r="U536" s="15">
        <v>0</v>
      </c>
      <c r="V536" s="15">
        <v>0</v>
      </c>
      <c r="W536" s="15">
        <v>0</v>
      </c>
      <c r="X536" s="15">
        <v>1</v>
      </c>
      <c r="Y536" s="15">
        <v>1</v>
      </c>
      <c r="Z536" s="15">
        <v>1</v>
      </c>
      <c r="AA536" s="15">
        <f t="shared" si="273"/>
        <v>70</v>
      </c>
      <c r="AB536" s="193">
        <f t="shared" si="299"/>
        <v>1828.5714285714287</v>
      </c>
      <c r="AC536" s="15">
        <v>1</v>
      </c>
      <c r="AD536" s="15">
        <v>1</v>
      </c>
      <c r="AE536" s="15">
        <v>70</v>
      </c>
      <c r="AF536" s="15">
        <v>48000</v>
      </c>
      <c r="AG536" s="15">
        <f t="shared" si="285"/>
        <v>48000</v>
      </c>
      <c r="AH536" s="15">
        <v>8</v>
      </c>
      <c r="AI536" s="27">
        <f t="shared" si="286"/>
        <v>685.71428571428567</v>
      </c>
      <c r="AJ536" s="15">
        <v>2</v>
      </c>
      <c r="AK536" s="15">
        <v>70</v>
      </c>
      <c r="AL536" s="15">
        <v>40000</v>
      </c>
      <c r="AM536" s="15">
        <f t="shared" si="287"/>
        <v>80000</v>
      </c>
      <c r="AN536" s="15">
        <v>10</v>
      </c>
      <c r="AP536" s="15">
        <f t="shared" si="288"/>
        <v>128000</v>
      </c>
      <c r="AQ536" s="172">
        <f t="shared" si="274"/>
        <v>1828.5714285714287</v>
      </c>
      <c r="AR536" s="27">
        <f t="shared" si="289"/>
        <v>1</v>
      </c>
      <c r="AS536" s="172">
        <f t="shared" si="290"/>
        <v>1828.5714285714287</v>
      </c>
      <c r="AX536" s="15">
        <f t="shared" si="300"/>
        <v>0</v>
      </c>
      <c r="BI536" s="27">
        <f t="shared" si="291"/>
        <v>0</v>
      </c>
      <c r="BJ536" s="27">
        <f t="shared" si="292"/>
        <v>0</v>
      </c>
      <c r="BR536" s="27">
        <f t="shared" si="293"/>
        <v>0</v>
      </c>
      <c r="BS536" s="27">
        <f t="shared" si="294"/>
        <v>0</v>
      </c>
      <c r="BT536" s="15">
        <v>4.5</v>
      </c>
      <c r="BU536" s="15">
        <v>3</v>
      </c>
      <c r="BV536" s="15">
        <v>3</v>
      </c>
      <c r="BW536" s="15">
        <v>3</v>
      </c>
      <c r="BX536" s="15">
        <v>3</v>
      </c>
      <c r="BY536" s="15">
        <f t="shared" si="295"/>
        <v>3.3</v>
      </c>
      <c r="BZ536" s="15">
        <v>3</v>
      </c>
      <c r="CA536" s="15">
        <f t="shared" si="296"/>
        <v>1</v>
      </c>
      <c r="CB536" s="15">
        <v>2</v>
      </c>
      <c r="CC536" s="15">
        <f t="shared" si="297"/>
        <v>0</v>
      </c>
      <c r="CD536" s="15">
        <f t="shared" si="298"/>
        <v>0</v>
      </c>
      <c r="CE536" s="15">
        <v>1</v>
      </c>
      <c r="CF536" s="15">
        <v>5</v>
      </c>
      <c r="CG536" s="15">
        <v>2</v>
      </c>
      <c r="CH536" s="15">
        <v>4</v>
      </c>
      <c r="CI536" s="15">
        <v>2</v>
      </c>
      <c r="CJ536" s="15">
        <v>2</v>
      </c>
      <c r="CK536" s="15">
        <v>1</v>
      </c>
      <c r="CL536" s="15">
        <v>1</v>
      </c>
      <c r="CN536" s="15">
        <v>1</v>
      </c>
      <c r="CP536" s="15">
        <v>1</v>
      </c>
      <c r="CR536" s="15">
        <v>1</v>
      </c>
      <c r="CZ536" s="15">
        <v>1</v>
      </c>
      <c r="DA536" s="15">
        <v>2</v>
      </c>
      <c r="DB536" s="15">
        <v>3</v>
      </c>
      <c r="DC536" s="15">
        <v>2</v>
      </c>
      <c r="DD536" s="15">
        <v>2</v>
      </c>
      <c r="DE536" s="15">
        <v>2</v>
      </c>
      <c r="DL536" s="15">
        <v>5</v>
      </c>
      <c r="DM536" s="15">
        <v>5</v>
      </c>
      <c r="DN536" s="15">
        <v>4.75</v>
      </c>
      <c r="DO536" s="15">
        <v>4.8</v>
      </c>
      <c r="DP536" s="15">
        <v>4</v>
      </c>
      <c r="DQ536" s="15">
        <v>4</v>
      </c>
      <c r="DR536" s="27">
        <f t="shared" si="275"/>
        <v>4.5916666666666668</v>
      </c>
      <c r="DS536" s="15">
        <f t="shared" si="301"/>
        <v>0.59166666666666679</v>
      </c>
    </row>
    <row r="537" spans="1:123" x14ac:dyDescent="0.2">
      <c r="A537" s="15">
        <v>268</v>
      </c>
      <c r="B537" s="15">
        <v>864</v>
      </c>
      <c r="C537" s="15">
        <v>1</v>
      </c>
      <c r="D537" s="15">
        <v>1</v>
      </c>
      <c r="E537" s="15">
        <f t="shared" si="276"/>
        <v>0</v>
      </c>
      <c r="F537" s="15">
        <f t="shared" si="277"/>
        <v>0</v>
      </c>
      <c r="G537" s="15">
        <f t="shared" si="278"/>
        <v>0</v>
      </c>
      <c r="H537" s="15">
        <f t="shared" si="279"/>
        <v>0</v>
      </c>
      <c r="I537" s="15">
        <v>1</v>
      </c>
      <c r="J537" s="15">
        <v>56</v>
      </c>
      <c r="K537" s="15">
        <v>5</v>
      </c>
      <c r="L537" s="15">
        <f t="shared" si="280"/>
        <v>0</v>
      </c>
      <c r="M537" s="15">
        <f t="shared" si="281"/>
        <v>0</v>
      </c>
      <c r="N537" s="15">
        <f t="shared" si="282"/>
        <v>0</v>
      </c>
      <c r="O537" s="15">
        <f t="shared" si="283"/>
        <v>1</v>
      </c>
      <c r="P537" s="15">
        <f t="shared" si="284"/>
        <v>0</v>
      </c>
      <c r="Q537" s="15">
        <v>1</v>
      </c>
      <c r="R537" s="15">
        <v>3</v>
      </c>
      <c r="S537" s="15">
        <v>25</v>
      </c>
      <c r="T537" s="15">
        <v>1</v>
      </c>
      <c r="U537" s="15">
        <v>0</v>
      </c>
      <c r="V537" s="15">
        <v>0</v>
      </c>
      <c r="W537" s="15">
        <v>0</v>
      </c>
      <c r="X537" s="15">
        <v>1</v>
      </c>
      <c r="Y537" s="15">
        <v>0</v>
      </c>
      <c r="Z537" s="15">
        <v>1</v>
      </c>
      <c r="AA537" s="15">
        <f t="shared" si="273"/>
        <v>70</v>
      </c>
      <c r="AB537" s="193">
        <f t="shared" si="299"/>
        <v>1828.5714285714287</v>
      </c>
      <c r="AC537" s="159">
        <v>1</v>
      </c>
      <c r="AD537" s="159">
        <v>1</v>
      </c>
      <c r="AE537" s="159">
        <v>70</v>
      </c>
      <c r="AF537" s="159">
        <v>48000</v>
      </c>
      <c r="AG537" s="159">
        <f t="shared" si="285"/>
        <v>48000</v>
      </c>
      <c r="AH537" s="159">
        <v>7</v>
      </c>
      <c r="AI537" s="171">
        <f t="shared" si="286"/>
        <v>685.71428571428567</v>
      </c>
      <c r="AJ537" s="15">
        <v>2</v>
      </c>
      <c r="AK537" s="15">
        <v>70</v>
      </c>
      <c r="AL537" s="15">
        <v>40000</v>
      </c>
      <c r="AM537" s="15">
        <f t="shared" si="287"/>
        <v>80000</v>
      </c>
      <c r="AN537" s="15">
        <v>8</v>
      </c>
      <c r="AP537" s="15">
        <f t="shared" si="288"/>
        <v>128000</v>
      </c>
      <c r="AQ537" s="172">
        <f t="shared" si="274"/>
        <v>1828.5714285714287</v>
      </c>
      <c r="AR537" s="27">
        <f t="shared" si="289"/>
        <v>1</v>
      </c>
      <c r="AS537" s="172">
        <f t="shared" si="290"/>
        <v>1828.5714285714287</v>
      </c>
      <c r="AX537" s="15">
        <f t="shared" si="300"/>
        <v>0</v>
      </c>
      <c r="BI537" s="27">
        <f t="shared" si="291"/>
        <v>0</v>
      </c>
      <c r="BJ537" s="27">
        <f t="shared" si="292"/>
        <v>0</v>
      </c>
      <c r="BR537" s="27">
        <f t="shared" si="293"/>
        <v>0</v>
      </c>
      <c r="BS537" s="27">
        <f t="shared" si="294"/>
        <v>0</v>
      </c>
      <c r="BT537" s="15">
        <v>4.5</v>
      </c>
      <c r="BU537" s="15">
        <v>3</v>
      </c>
      <c r="BV537" s="15">
        <v>3</v>
      </c>
      <c r="BW537" s="15">
        <v>3</v>
      </c>
      <c r="BX537" s="15">
        <v>3</v>
      </c>
      <c r="BY537" s="15">
        <f t="shared" si="295"/>
        <v>3.3</v>
      </c>
      <c r="BZ537" s="15">
        <v>3</v>
      </c>
      <c r="CA537" s="15">
        <f t="shared" si="296"/>
        <v>1</v>
      </c>
      <c r="CB537" s="15">
        <v>2</v>
      </c>
      <c r="CC537" s="15">
        <f t="shared" si="297"/>
        <v>0</v>
      </c>
      <c r="CD537" s="15">
        <f t="shared" si="298"/>
        <v>0</v>
      </c>
      <c r="CE537" s="15">
        <v>1</v>
      </c>
      <c r="CF537" s="15">
        <v>5</v>
      </c>
      <c r="CG537" s="15">
        <v>2</v>
      </c>
      <c r="CH537" s="15">
        <v>4</v>
      </c>
      <c r="CI537" s="15">
        <v>2</v>
      </c>
      <c r="CJ537" s="15">
        <v>2</v>
      </c>
      <c r="CK537" s="15">
        <v>1</v>
      </c>
      <c r="CL537" s="15">
        <v>1</v>
      </c>
      <c r="CN537" s="15">
        <v>1</v>
      </c>
      <c r="CP537" s="15">
        <v>1</v>
      </c>
      <c r="CR537" s="15">
        <v>1</v>
      </c>
      <c r="CZ537" s="15">
        <v>1</v>
      </c>
      <c r="DA537" s="15">
        <v>2</v>
      </c>
      <c r="DB537" s="15">
        <v>3</v>
      </c>
      <c r="DC537" s="15">
        <v>2</v>
      </c>
      <c r="DD537" s="15">
        <v>2</v>
      </c>
      <c r="DE537" s="15">
        <v>2</v>
      </c>
      <c r="DL537" s="27">
        <v>4</v>
      </c>
      <c r="DM537" s="27">
        <v>4</v>
      </c>
      <c r="DN537" s="27">
        <v>4</v>
      </c>
      <c r="DO537" s="27">
        <v>4</v>
      </c>
      <c r="DP537" s="27">
        <v>4</v>
      </c>
      <c r="DQ537" s="27">
        <v>4</v>
      </c>
      <c r="DR537" s="27">
        <f t="shared" si="275"/>
        <v>4</v>
      </c>
      <c r="DS537" s="15">
        <f t="shared" si="301"/>
        <v>0</v>
      </c>
    </row>
    <row r="538" spans="1:123" x14ac:dyDescent="0.2">
      <c r="A538" s="15">
        <v>269</v>
      </c>
      <c r="B538" s="15">
        <v>865</v>
      </c>
      <c r="C538" s="15">
        <v>1</v>
      </c>
      <c r="D538" s="15">
        <v>1</v>
      </c>
      <c r="E538" s="15">
        <f t="shared" si="276"/>
        <v>0</v>
      </c>
      <c r="F538" s="15">
        <f t="shared" si="277"/>
        <v>0</v>
      </c>
      <c r="G538" s="15">
        <f t="shared" si="278"/>
        <v>0</v>
      </c>
      <c r="H538" s="15">
        <f t="shared" si="279"/>
        <v>0</v>
      </c>
      <c r="I538" s="15">
        <v>1</v>
      </c>
      <c r="J538" s="15">
        <v>47</v>
      </c>
      <c r="K538" s="15">
        <v>5</v>
      </c>
      <c r="L538" s="15">
        <f t="shared" si="280"/>
        <v>0</v>
      </c>
      <c r="M538" s="15">
        <f t="shared" si="281"/>
        <v>0</v>
      </c>
      <c r="N538" s="15">
        <f t="shared" si="282"/>
        <v>0</v>
      </c>
      <c r="O538" s="15">
        <f t="shared" si="283"/>
        <v>1</v>
      </c>
      <c r="P538" s="15">
        <f t="shared" si="284"/>
        <v>0</v>
      </c>
      <c r="Q538" s="15">
        <v>2</v>
      </c>
      <c r="R538" s="15">
        <v>4</v>
      </c>
      <c r="S538" s="15">
        <v>20</v>
      </c>
      <c r="T538" s="15">
        <v>1</v>
      </c>
      <c r="U538" s="15">
        <v>1</v>
      </c>
      <c r="V538" s="15">
        <v>1</v>
      </c>
      <c r="W538" s="15">
        <v>30000</v>
      </c>
      <c r="X538" s="15">
        <v>1</v>
      </c>
      <c r="Y538" s="15">
        <v>1</v>
      </c>
      <c r="Z538" s="15">
        <v>1</v>
      </c>
      <c r="AA538" s="15">
        <f t="shared" si="273"/>
        <v>40</v>
      </c>
      <c r="AB538" s="193">
        <f t="shared" si="299"/>
        <v>1250</v>
      </c>
      <c r="AC538" s="15">
        <v>1</v>
      </c>
      <c r="AD538" s="15">
        <v>2</v>
      </c>
      <c r="AE538" s="15">
        <v>40</v>
      </c>
      <c r="AF538" s="15">
        <v>25000</v>
      </c>
      <c r="AG538" s="15">
        <f t="shared" si="285"/>
        <v>50000</v>
      </c>
      <c r="AH538" s="15">
        <v>10.8</v>
      </c>
      <c r="AI538" s="27">
        <f t="shared" si="286"/>
        <v>1250</v>
      </c>
      <c r="AM538" s="15">
        <f t="shared" si="287"/>
        <v>0</v>
      </c>
      <c r="AP538" s="15">
        <f t="shared" si="288"/>
        <v>50000</v>
      </c>
      <c r="AQ538" s="172">
        <f t="shared" si="274"/>
        <v>1250</v>
      </c>
      <c r="AR538" s="27">
        <f t="shared" si="289"/>
        <v>1</v>
      </c>
      <c r="AS538" s="172">
        <f t="shared" si="290"/>
        <v>1250</v>
      </c>
      <c r="AX538" s="15">
        <f t="shared" si="300"/>
        <v>0</v>
      </c>
      <c r="BI538" s="27">
        <f t="shared" si="291"/>
        <v>0</v>
      </c>
      <c r="BJ538" s="27">
        <f t="shared" si="292"/>
        <v>0</v>
      </c>
      <c r="BR538" s="27">
        <f t="shared" si="293"/>
        <v>0</v>
      </c>
      <c r="BS538" s="27">
        <f t="shared" si="294"/>
        <v>0</v>
      </c>
      <c r="BT538" s="15">
        <v>3.75</v>
      </c>
      <c r="BU538" s="15">
        <v>3</v>
      </c>
      <c r="BV538" s="15">
        <v>3</v>
      </c>
      <c r="BW538" s="15">
        <v>3</v>
      </c>
      <c r="BX538" s="15">
        <v>3</v>
      </c>
      <c r="BY538" s="15">
        <f t="shared" si="295"/>
        <v>3.15</v>
      </c>
      <c r="BZ538" s="15">
        <v>3</v>
      </c>
      <c r="CA538" s="15">
        <f t="shared" si="296"/>
        <v>1</v>
      </c>
      <c r="CB538" s="15">
        <v>2</v>
      </c>
      <c r="CC538" s="15">
        <f t="shared" si="297"/>
        <v>0</v>
      </c>
      <c r="CD538" s="15">
        <f t="shared" si="298"/>
        <v>0</v>
      </c>
      <c r="CE538" s="15">
        <v>2</v>
      </c>
      <c r="CF538" s="15">
        <v>3</v>
      </c>
      <c r="CG538" s="15">
        <v>2</v>
      </c>
      <c r="CH538" s="15">
        <v>4</v>
      </c>
      <c r="CI538" s="15">
        <v>1</v>
      </c>
      <c r="CJ538" s="15">
        <v>2</v>
      </c>
      <c r="CK538" s="15">
        <v>1</v>
      </c>
      <c r="CL538" s="15">
        <v>1</v>
      </c>
      <c r="CN538" s="15">
        <v>1</v>
      </c>
      <c r="CP538" s="15">
        <v>1</v>
      </c>
      <c r="CR538" s="15">
        <v>1</v>
      </c>
      <c r="CZ538" s="15">
        <v>3</v>
      </c>
      <c r="DA538" s="15">
        <v>2</v>
      </c>
      <c r="DB538" s="15">
        <v>1</v>
      </c>
      <c r="DC538" s="15">
        <v>2</v>
      </c>
      <c r="DD538" s="15">
        <v>2</v>
      </c>
      <c r="DE538" s="15">
        <v>2</v>
      </c>
      <c r="DL538" s="15">
        <v>4</v>
      </c>
      <c r="DM538" s="15">
        <v>4</v>
      </c>
      <c r="DN538" s="15">
        <v>4</v>
      </c>
      <c r="DO538" s="15">
        <v>4</v>
      </c>
      <c r="DP538" s="15">
        <v>4</v>
      </c>
      <c r="DQ538" s="15">
        <v>4</v>
      </c>
      <c r="DR538" s="27">
        <f t="shared" si="275"/>
        <v>4</v>
      </c>
      <c r="DS538" s="15">
        <f t="shared" si="301"/>
        <v>0</v>
      </c>
    </row>
    <row r="539" spans="1:123" x14ac:dyDescent="0.2">
      <c r="A539" s="15">
        <v>269</v>
      </c>
      <c r="B539" s="15">
        <v>865</v>
      </c>
      <c r="C539" s="15">
        <v>1</v>
      </c>
      <c r="D539" s="15">
        <v>1</v>
      </c>
      <c r="E539" s="15">
        <f t="shared" si="276"/>
        <v>0</v>
      </c>
      <c r="F539" s="15">
        <f t="shared" si="277"/>
        <v>0</v>
      </c>
      <c r="G539" s="15">
        <f t="shared" si="278"/>
        <v>0</v>
      </c>
      <c r="H539" s="15">
        <f t="shared" si="279"/>
        <v>0</v>
      </c>
      <c r="I539" s="15">
        <v>1</v>
      </c>
      <c r="J539" s="15">
        <v>47</v>
      </c>
      <c r="K539" s="15">
        <v>5</v>
      </c>
      <c r="L539" s="15">
        <f t="shared" si="280"/>
        <v>0</v>
      </c>
      <c r="M539" s="15">
        <f t="shared" si="281"/>
        <v>0</v>
      </c>
      <c r="N539" s="15">
        <f t="shared" si="282"/>
        <v>0</v>
      </c>
      <c r="O539" s="15">
        <f t="shared" si="283"/>
        <v>1</v>
      </c>
      <c r="P539" s="15">
        <f t="shared" si="284"/>
        <v>0</v>
      </c>
      <c r="Q539" s="15">
        <v>2</v>
      </c>
      <c r="R539" s="15">
        <v>4</v>
      </c>
      <c r="S539" s="15">
        <v>20</v>
      </c>
      <c r="T539" s="15">
        <v>1</v>
      </c>
      <c r="U539" s="15">
        <v>1</v>
      </c>
      <c r="V539" s="15">
        <v>1</v>
      </c>
      <c r="W539" s="15">
        <v>30000</v>
      </c>
      <c r="X539" s="15">
        <v>1</v>
      </c>
      <c r="Y539" s="15">
        <v>0</v>
      </c>
      <c r="Z539" s="15">
        <v>1</v>
      </c>
      <c r="AA539" s="15">
        <f t="shared" si="273"/>
        <v>40</v>
      </c>
      <c r="AB539" s="193">
        <f t="shared" si="299"/>
        <v>1500</v>
      </c>
      <c r="AC539" s="159">
        <v>1</v>
      </c>
      <c r="AD539" s="159">
        <v>2</v>
      </c>
      <c r="AE539" s="159">
        <v>40</v>
      </c>
      <c r="AF539" s="159">
        <v>30000</v>
      </c>
      <c r="AG539" s="159">
        <f t="shared" si="285"/>
        <v>60000</v>
      </c>
      <c r="AH539" s="159">
        <v>9</v>
      </c>
      <c r="AI539" s="171">
        <f t="shared" si="286"/>
        <v>1500</v>
      </c>
      <c r="AM539" s="15">
        <f t="shared" si="287"/>
        <v>0</v>
      </c>
      <c r="AP539" s="15">
        <f t="shared" si="288"/>
        <v>60000</v>
      </c>
      <c r="AQ539" s="172">
        <f t="shared" si="274"/>
        <v>1500</v>
      </c>
      <c r="AR539" s="27">
        <f t="shared" si="289"/>
        <v>1</v>
      </c>
      <c r="AS539" s="172">
        <f t="shared" si="290"/>
        <v>1500</v>
      </c>
      <c r="AX539" s="15">
        <f t="shared" si="300"/>
        <v>0</v>
      </c>
      <c r="BI539" s="27">
        <f t="shared" si="291"/>
        <v>0</v>
      </c>
      <c r="BJ539" s="27">
        <f t="shared" si="292"/>
        <v>0</v>
      </c>
      <c r="BR539" s="27">
        <f t="shared" si="293"/>
        <v>0</v>
      </c>
      <c r="BS539" s="27">
        <f t="shared" si="294"/>
        <v>0</v>
      </c>
      <c r="BT539" s="15">
        <v>3.75</v>
      </c>
      <c r="BU539" s="15">
        <v>3</v>
      </c>
      <c r="BV539" s="15">
        <v>3</v>
      </c>
      <c r="BW539" s="15">
        <v>3</v>
      </c>
      <c r="BX539" s="15">
        <v>3</v>
      </c>
      <c r="BY539" s="15">
        <f t="shared" si="295"/>
        <v>3.15</v>
      </c>
      <c r="BZ539" s="15">
        <v>3</v>
      </c>
      <c r="CA539" s="15">
        <f t="shared" si="296"/>
        <v>1</v>
      </c>
      <c r="CB539" s="15">
        <v>2</v>
      </c>
      <c r="CC539" s="15">
        <f t="shared" si="297"/>
        <v>0</v>
      </c>
      <c r="CD539" s="15">
        <f t="shared" si="298"/>
        <v>0</v>
      </c>
      <c r="CE539" s="15">
        <v>2</v>
      </c>
      <c r="CF539" s="15">
        <v>3</v>
      </c>
      <c r="CG539" s="15">
        <v>2</v>
      </c>
      <c r="CH539" s="15">
        <v>4</v>
      </c>
      <c r="CI539" s="15">
        <v>1</v>
      </c>
      <c r="CJ539" s="15">
        <v>2</v>
      </c>
      <c r="CK539" s="15">
        <v>1</v>
      </c>
      <c r="CL539" s="15">
        <v>1</v>
      </c>
      <c r="CN539" s="15">
        <v>1</v>
      </c>
      <c r="CP539" s="15">
        <v>1</v>
      </c>
      <c r="CR539" s="15">
        <v>1</v>
      </c>
      <c r="CZ539" s="15">
        <v>3</v>
      </c>
      <c r="DA539" s="15">
        <v>2</v>
      </c>
      <c r="DB539" s="15">
        <v>1</v>
      </c>
      <c r="DC539" s="15">
        <v>2</v>
      </c>
      <c r="DD539" s="15">
        <v>2</v>
      </c>
      <c r="DE539" s="15">
        <v>2</v>
      </c>
      <c r="DL539" s="27">
        <v>4</v>
      </c>
      <c r="DM539" s="27">
        <v>4</v>
      </c>
      <c r="DN539" s="27">
        <v>4</v>
      </c>
      <c r="DO539" s="27">
        <v>4</v>
      </c>
      <c r="DP539" s="27">
        <v>4</v>
      </c>
      <c r="DQ539" s="27">
        <v>4</v>
      </c>
      <c r="DR539" s="27">
        <f t="shared" si="275"/>
        <v>4</v>
      </c>
      <c r="DS539" s="15">
        <f t="shared" si="301"/>
        <v>1</v>
      </c>
    </row>
    <row r="540" spans="1:123" x14ac:dyDescent="0.2">
      <c r="A540" s="15">
        <v>270</v>
      </c>
      <c r="B540" s="15">
        <v>866</v>
      </c>
      <c r="C540" s="15">
        <v>1</v>
      </c>
      <c r="D540" s="15">
        <v>1</v>
      </c>
      <c r="E540" s="15">
        <f t="shared" si="276"/>
        <v>0</v>
      </c>
      <c r="F540" s="15">
        <f t="shared" si="277"/>
        <v>0</v>
      </c>
      <c r="G540" s="15">
        <f t="shared" si="278"/>
        <v>0</v>
      </c>
      <c r="H540" s="15">
        <f t="shared" si="279"/>
        <v>0</v>
      </c>
      <c r="I540" s="15">
        <v>1</v>
      </c>
      <c r="J540" s="15">
        <v>58</v>
      </c>
      <c r="K540" s="15">
        <v>3</v>
      </c>
      <c r="L540" s="15">
        <f t="shared" si="280"/>
        <v>0</v>
      </c>
      <c r="M540" s="15">
        <f t="shared" si="281"/>
        <v>1</v>
      </c>
      <c r="N540" s="15">
        <f t="shared" si="282"/>
        <v>0</v>
      </c>
      <c r="O540" s="15">
        <f t="shared" si="283"/>
        <v>0</v>
      </c>
      <c r="P540" s="15">
        <f t="shared" si="284"/>
        <v>0</v>
      </c>
      <c r="Q540" s="15">
        <v>2</v>
      </c>
      <c r="R540" s="15">
        <v>4</v>
      </c>
      <c r="S540" s="15">
        <v>30</v>
      </c>
      <c r="T540" s="15">
        <v>0</v>
      </c>
      <c r="U540" s="15">
        <v>1</v>
      </c>
      <c r="V540" s="15">
        <v>1</v>
      </c>
      <c r="W540" s="15">
        <v>200000</v>
      </c>
      <c r="X540" s="15">
        <v>1</v>
      </c>
      <c r="Y540" s="15">
        <v>1</v>
      </c>
      <c r="Z540" s="15">
        <v>1</v>
      </c>
      <c r="AA540" s="15">
        <f t="shared" si="273"/>
        <v>120</v>
      </c>
      <c r="AB540" s="193">
        <f t="shared" si="299"/>
        <v>8333.3333333333339</v>
      </c>
      <c r="AC540" s="15">
        <v>3</v>
      </c>
      <c r="AD540" s="15">
        <v>1</v>
      </c>
      <c r="AE540" s="15">
        <v>120</v>
      </c>
      <c r="AF540" s="15">
        <v>1000000</v>
      </c>
      <c r="AG540" s="15">
        <f t="shared" si="285"/>
        <v>1000000</v>
      </c>
      <c r="AH540" s="15">
        <v>1.4</v>
      </c>
      <c r="AI540" s="27">
        <f t="shared" si="286"/>
        <v>8333.3333333333339</v>
      </c>
      <c r="AM540" s="15">
        <f t="shared" si="287"/>
        <v>0</v>
      </c>
      <c r="AP540" s="15">
        <f t="shared" si="288"/>
        <v>1000000</v>
      </c>
      <c r="AQ540" s="172">
        <f t="shared" si="274"/>
        <v>8333.3333333333339</v>
      </c>
      <c r="AR540" s="27">
        <f t="shared" si="289"/>
        <v>1</v>
      </c>
      <c r="AS540" s="172">
        <f t="shared" si="290"/>
        <v>8333.3333333333339</v>
      </c>
      <c r="AX540" s="15">
        <f t="shared" si="300"/>
        <v>0</v>
      </c>
      <c r="BI540" s="27">
        <f t="shared" si="291"/>
        <v>0</v>
      </c>
      <c r="BJ540" s="27">
        <f t="shared" si="292"/>
        <v>0</v>
      </c>
      <c r="BR540" s="27">
        <f t="shared" si="293"/>
        <v>0</v>
      </c>
      <c r="BS540" s="27">
        <f t="shared" si="294"/>
        <v>0</v>
      </c>
      <c r="BT540" s="15">
        <v>3.25</v>
      </c>
      <c r="BU540" s="15">
        <v>3</v>
      </c>
      <c r="BV540" s="15">
        <v>2</v>
      </c>
      <c r="BW540" s="15">
        <v>3</v>
      </c>
      <c r="BX540" s="15">
        <v>3</v>
      </c>
      <c r="BY540" s="15">
        <f t="shared" si="295"/>
        <v>2.85</v>
      </c>
      <c r="BZ540" s="15">
        <v>3</v>
      </c>
      <c r="CA540" s="15">
        <f t="shared" si="296"/>
        <v>1</v>
      </c>
      <c r="CB540" s="15">
        <v>1</v>
      </c>
      <c r="CC540" s="15">
        <f t="shared" si="297"/>
        <v>0</v>
      </c>
      <c r="CD540" s="15">
        <f t="shared" si="298"/>
        <v>0</v>
      </c>
      <c r="CE540" s="15">
        <v>3</v>
      </c>
      <c r="CF540" s="15">
        <v>4</v>
      </c>
      <c r="CG540" s="15">
        <v>2</v>
      </c>
      <c r="CH540" s="15">
        <v>4</v>
      </c>
      <c r="CI540" s="15">
        <v>1</v>
      </c>
      <c r="CJ540" s="15">
        <v>2</v>
      </c>
      <c r="CK540" s="15">
        <v>1</v>
      </c>
      <c r="CL540" s="15">
        <v>1</v>
      </c>
      <c r="CN540" s="15">
        <v>1</v>
      </c>
      <c r="CP540" s="15">
        <v>1</v>
      </c>
      <c r="CR540" s="15">
        <v>1</v>
      </c>
      <c r="CZ540" s="15">
        <v>2</v>
      </c>
      <c r="DA540" s="15">
        <v>2</v>
      </c>
      <c r="DB540" s="15">
        <v>1</v>
      </c>
      <c r="DC540" s="15">
        <v>2</v>
      </c>
      <c r="DD540" s="15">
        <v>3</v>
      </c>
      <c r="DE540" s="15">
        <v>2</v>
      </c>
      <c r="DL540" s="15">
        <v>3</v>
      </c>
      <c r="DM540" s="15">
        <v>3</v>
      </c>
      <c r="DN540" s="15">
        <v>3</v>
      </c>
      <c r="DO540" s="15">
        <v>3</v>
      </c>
      <c r="DP540" s="15">
        <v>3</v>
      </c>
      <c r="DQ540" s="15">
        <v>3</v>
      </c>
      <c r="DR540" s="27">
        <f t="shared" si="275"/>
        <v>3</v>
      </c>
      <c r="DS540" s="15">
        <f t="shared" si="301"/>
        <v>0</v>
      </c>
    </row>
    <row r="541" spans="1:123" x14ac:dyDescent="0.2">
      <c r="A541" s="15">
        <v>270</v>
      </c>
      <c r="B541" s="15">
        <v>866</v>
      </c>
      <c r="C541" s="15">
        <v>1</v>
      </c>
      <c r="D541" s="15">
        <v>1</v>
      </c>
      <c r="E541" s="15">
        <f t="shared" si="276"/>
        <v>0</v>
      </c>
      <c r="F541" s="15">
        <f t="shared" si="277"/>
        <v>0</v>
      </c>
      <c r="G541" s="15">
        <f t="shared" si="278"/>
        <v>0</v>
      </c>
      <c r="H541" s="15">
        <f t="shared" si="279"/>
        <v>0</v>
      </c>
      <c r="I541" s="15">
        <v>1</v>
      </c>
      <c r="J541" s="15">
        <v>58</v>
      </c>
      <c r="K541" s="15">
        <v>3</v>
      </c>
      <c r="L541" s="15">
        <f t="shared" si="280"/>
        <v>0</v>
      </c>
      <c r="M541" s="15">
        <f t="shared" si="281"/>
        <v>1</v>
      </c>
      <c r="N541" s="15">
        <f t="shared" si="282"/>
        <v>0</v>
      </c>
      <c r="O541" s="15">
        <f t="shared" si="283"/>
        <v>0</v>
      </c>
      <c r="P541" s="15">
        <f t="shared" si="284"/>
        <v>0</v>
      </c>
      <c r="Q541" s="15">
        <v>2</v>
      </c>
      <c r="R541" s="15">
        <v>4</v>
      </c>
      <c r="S541" s="15">
        <v>30</v>
      </c>
      <c r="T541" s="15">
        <v>0</v>
      </c>
      <c r="U541" s="15">
        <v>1</v>
      </c>
      <c r="V541" s="15">
        <v>1</v>
      </c>
      <c r="W541" s="15">
        <v>200000</v>
      </c>
      <c r="X541" s="15">
        <v>1</v>
      </c>
      <c r="Y541" s="15">
        <v>0</v>
      </c>
      <c r="Z541" s="15">
        <v>1</v>
      </c>
      <c r="AA541" s="15">
        <f t="shared" si="273"/>
        <v>120</v>
      </c>
      <c r="AB541" s="193">
        <f t="shared" si="299"/>
        <v>10000</v>
      </c>
      <c r="AC541" s="159">
        <v>3</v>
      </c>
      <c r="AD541" s="159">
        <v>1</v>
      </c>
      <c r="AE541" s="159">
        <v>120</v>
      </c>
      <c r="AF541" s="159">
        <v>1200000</v>
      </c>
      <c r="AG541" s="159">
        <f t="shared" si="285"/>
        <v>1200000</v>
      </c>
      <c r="AH541" s="159">
        <v>1.4</v>
      </c>
      <c r="AI541" s="171">
        <f t="shared" si="286"/>
        <v>10000</v>
      </c>
      <c r="AM541" s="15">
        <f t="shared" si="287"/>
        <v>0</v>
      </c>
      <c r="AP541" s="15">
        <f t="shared" si="288"/>
        <v>1200000</v>
      </c>
      <c r="AQ541" s="172">
        <f t="shared" si="274"/>
        <v>10000</v>
      </c>
      <c r="AR541" s="27">
        <f t="shared" si="289"/>
        <v>1</v>
      </c>
      <c r="AS541" s="172">
        <f t="shared" si="290"/>
        <v>10000</v>
      </c>
      <c r="AX541" s="15">
        <f t="shared" si="300"/>
        <v>0</v>
      </c>
      <c r="BI541" s="27">
        <f t="shared" si="291"/>
        <v>0</v>
      </c>
      <c r="BJ541" s="27">
        <f t="shared" si="292"/>
        <v>0</v>
      </c>
      <c r="BR541" s="27">
        <f t="shared" si="293"/>
        <v>0</v>
      </c>
      <c r="BS541" s="27">
        <f t="shared" si="294"/>
        <v>0</v>
      </c>
      <c r="BT541" s="15">
        <v>3.25</v>
      </c>
      <c r="BU541" s="15">
        <v>3</v>
      </c>
      <c r="BV541" s="15">
        <v>2</v>
      </c>
      <c r="BW541" s="15">
        <v>3</v>
      </c>
      <c r="BX541" s="15">
        <v>3</v>
      </c>
      <c r="BY541" s="15">
        <f t="shared" si="295"/>
        <v>2.85</v>
      </c>
      <c r="BZ541" s="15">
        <v>3</v>
      </c>
      <c r="CA541" s="15">
        <f t="shared" si="296"/>
        <v>1</v>
      </c>
      <c r="CB541" s="15">
        <v>1</v>
      </c>
      <c r="CC541" s="15">
        <f t="shared" si="297"/>
        <v>0</v>
      </c>
      <c r="CD541" s="15">
        <f t="shared" si="298"/>
        <v>0</v>
      </c>
      <c r="CE541" s="15">
        <v>3</v>
      </c>
      <c r="CF541" s="15">
        <v>4</v>
      </c>
      <c r="CG541" s="15">
        <v>2</v>
      </c>
      <c r="CH541" s="15">
        <v>4</v>
      </c>
      <c r="CI541" s="15">
        <v>1</v>
      </c>
      <c r="CJ541" s="15">
        <v>2</v>
      </c>
      <c r="CK541" s="15">
        <v>1</v>
      </c>
      <c r="CL541" s="15">
        <v>1</v>
      </c>
      <c r="CN541" s="15">
        <v>1</v>
      </c>
      <c r="CP541" s="15">
        <v>1</v>
      </c>
      <c r="CR541" s="15">
        <v>1</v>
      </c>
      <c r="CZ541" s="15">
        <v>2</v>
      </c>
      <c r="DA541" s="15">
        <v>2</v>
      </c>
      <c r="DB541" s="15">
        <v>1</v>
      </c>
      <c r="DC541" s="15">
        <v>2</v>
      </c>
      <c r="DD541" s="15">
        <v>3</v>
      </c>
      <c r="DE541" s="15">
        <v>2</v>
      </c>
      <c r="DL541" s="27">
        <v>3</v>
      </c>
      <c r="DM541" s="27">
        <v>3</v>
      </c>
      <c r="DN541" s="27">
        <v>3</v>
      </c>
      <c r="DO541" s="27">
        <v>3</v>
      </c>
      <c r="DP541" s="27">
        <v>3</v>
      </c>
      <c r="DQ541" s="27">
        <v>3</v>
      </c>
      <c r="DR541" s="27">
        <f t="shared" si="275"/>
        <v>3</v>
      </c>
      <c r="DS541" s="15">
        <f t="shared" si="301"/>
        <v>0</v>
      </c>
    </row>
    <row r="542" spans="1:123" x14ac:dyDescent="0.2">
      <c r="A542" s="15">
        <v>271</v>
      </c>
      <c r="B542" s="15">
        <v>867</v>
      </c>
      <c r="C542" s="15">
        <v>1</v>
      </c>
      <c r="D542" s="15">
        <v>1</v>
      </c>
      <c r="E542" s="15">
        <f t="shared" si="276"/>
        <v>0</v>
      </c>
      <c r="F542" s="15">
        <f t="shared" si="277"/>
        <v>0</v>
      </c>
      <c r="G542" s="15">
        <f t="shared" si="278"/>
        <v>0</v>
      </c>
      <c r="H542" s="15">
        <f t="shared" si="279"/>
        <v>0</v>
      </c>
      <c r="I542" s="15">
        <v>1</v>
      </c>
      <c r="J542" s="15">
        <v>64</v>
      </c>
      <c r="K542" s="15">
        <v>5</v>
      </c>
      <c r="L542" s="15">
        <f t="shared" si="280"/>
        <v>0</v>
      </c>
      <c r="M542" s="15">
        <f t="shared" si="281"/>
        <v>0</v>
      </c>
      <c r="N542" s="15">
        <f t="shared" si="282"/>
        <v>0</v>
      </c>
      <c r="O542" s="15">
        <f t="shared" si="283"/>
        <v>1</v>
      </c>
      <c r="P542" s="15">
        <f t="shared" si="284"/>
        <v>0</v>
      </c>
      <c r="Q542" s="15">
        <v>2</v>
      </c>
      <c r="R542" s="15">
        <v>4</v>
      </c>
      <c r="S542" s="15">
        <v>45</v>
      </c>
      <c r="T542" s="15">
        <v>0</v>
      </c>
      <c r="U542" s="15">
        <v>0</v>
      </c>
      <c r="V542" s="15">
        <v>1</v>
      </c>
      <c r="W542" s="15">
        <v>100000</v>
      </c>
      <c r="X542" s="15">
        <v>1</v>
      </c>
      <c r="Y542" s="15">
        <v>1</v>
      </c>
      <c r="Z542" s="15">
        <v>1</v>
      </c>
      <c r="AA542" s="15">
        <f t="shared" si="273"/>
        <v>20</v>
      </c>
      <c r="AB542" s="193">
        <f t="shared" si="299"/>
        <v>1000</v>
      </c>
      <c r="AC542" s="15">
        <v>1</v>
      </c>
      <c r="AD542" s="15">
        <v>1</v>
      </c>
      <c r="AE542" s="15">
        <v>20</v>
      </c>
      <c r="AF542" s="15">
        <v>20000</v>
      </c>
      <c r="AG542" s="15">
        <f t="shared" si="285"/>
        <v>20000</v>
      </c>
      <c r="AH542" s="15">
        <v>11</v>
      </c>
      <c r="AI542" s="27">
        <f t="shared" si="286"/>
        <v>1000</v>
      </c>
      <c r="AM542" s="15">
        <f t="shared" si="287"/>
        <v>0</v>
      </c>
      <c r="AP542" s="15">
        <f t="shared" si="288"/>
        <v>20000</v>
      </c>
      <c r="AQ542" s="172">
        <f t="shared" si="274"/>
        <v>1000</v>
      </c>
      <c r="AR542" s="27">
        <f t="shared" si="289"/>
        <v>1</v>
      </c>
      <c r="AS542" s="172">
        <f t="shared" si="290"/>
        <v>1000</v>
      </c>
      <c r="AX542" s="15">
        <f t="shared" si="300"/>
        <v>0</v>
      </c>
      <c r="BI542" s="27">
        <f t="shared" si="291"/>
        <v>0</v>
      </c>
      <c r="BJ542" s="27">
        <f t="shared" si="292"/>
        <v>0</v>
      </c>
      <c r="BR542" s="27">
        <f t="shared" si="293"/>
        <v>0</v>
      </c>
      <c r="BS542" s="27">
        <f t="shared" si="294"/>
        <v>0</v>
      </c>
      <c r="BT542" s="15">
        <v>3.5</v>
      </c>
      <c r="BU542" s="15">
        <v>3</v>
      </c>
      <c r="BV542" s="15">
        <v>3</v>
      </c>
      <c r="BW542" s="15">
        <v>3</v>
      </c>
      <c r="BX542" s="15">
        <v>4</v>
      </c>
      <c r="BY542" s="15">
        <f t="shared" si="295"/>
        <v>3.3</v>
      </c>
      <c r="BZ542" s="15">
        <v>3</v>
      </c>
      <c r="CA542" s="15">
        <f t="shared" si="296"/>
        <v>1</v>
      </c>
      <c r="CB542" s="15">
        <v>1</v>
      </c>
      <c r="CC542" s="15">
        <f t="shared" si="297"/>
        <v>0</v>
      </c>
      <c r="CD542" s="15">
        <f t="shared" si="298"/>
        <v>0</v>
      </c>
      <c r="CE542" s="15">
        <v>1</v>
      </c>
      <c r="CF542" s="15">
        <v>3</v>
      </c>
      <c r="CG542" s="15">
        <v>2</v>
      </c>
      <c r="CH542" s="15">
        <v>4</v>
      </c>
      <c r="CI542" s="15">
        <v>2</v>
      </c>
      <c r="CJ542" s="15">
        <v>2</v>
      </c>
      <c r="CK542" s="15">
        <v>1</v>
      </c>
      <c r="CL542" s="15">
        <v>1</v>
      </c>
      <c r="CN542" s="15">
        <v>1</v>
      </c>
      <c r="CP542" s="15">
        <v>1</v>
      </c>
      <c r="CR542" s="15">
        <v>1</v>
      </c>
      <c r="CZ542" s="15">
        <v>1</v>
      </c>
      <c r="DA542" s="15">
        <v>2</v>
      </c>
      <c r="DB542" s="15">
        <v>2</v>
      </c>
      <c r="DC542" s="15">
        <v>2</v>
      </c>
      <c r="DD542" s="15">
        <v>3</v>
      </c>
      <c r="DE542" s="15">
        <v>2</v>
      </c>
      <c r="DL542" s="15">
        <v>3</v>
      </c>
      <c r="DM542" s="15">
        <v>3</v>
      </c>
      <c r="DN542" s="15">
        <v>3</v>
      </c>
      <c r="DO542" s="15">
        <v>3</v>
      </c>
      <c r="DP542" s="15">
        <v>3</v>
      </c>
      <c r="DQ542" s="15">
        <v>3</v>
      </c>
      <c r="DR542" s="27">
        <f t="shared" si="275"/>
        <v>3</v>
      </c>
      <c r="DS542" s="15">
        <f t="shared" si="301"/>
        <v>0</v>
      </c>
    </row>
    <row r="543" spans="1:123" x14ac:dyDescent="0.2">
      <c r="A543" s="15">
        <v>271</v>
      </c>
      <c r="B543" s="15">
        <v>867</v>
      </c>
      <c r="C543" s="15">
        <v>1</v>
      </c>
      <c r="D543" s="15">
        <v>1</v>
      </c>
      <c r="E543" s="15">
        <f t="shared" si="276"/>
        <v>0</v>
      </c>
      <c r="F543" s="15">
        <f t="shared" si="277"/>
        <v>0</v>
      </c>
      <c r="G543" s="15">
        <f t="shared" si="278"/>
        <v>0</v>
      </c>
      <c r="H543" s="15">
        <f t="shared" si="279"/>
        <v>0</v>
      </c>
      <c r="I543" s="15">
        <v>1</v>
      </c>
      <c r="J543" s="15">
        <v>64</v>
      </c>
      <c r="K543" s="15">
        <v>5</v>
      </c>
      <c r="L543" s="15">
        <f t="shared" si="280"/>
        <v>0</v>
      </c>
      <c r="M543" s="15">
        <f t="shared" si="281"/>
        <v>0</v>
      </c>
      <c r="N543" s="15">
        <f t="shared" si="282"/>
        <v>0</v>
      </c>
      <c r="O543" s="15">
        <f t="shared" si="283"/>
        <v>1</v>
      </c>
      <c r="P543" s="15">
        <f t="shared" si="284"/>
        <v>0</v>
      </c>
      <c r="Q543" s="15">
        <v>2</v>
      </c>
      <c r="R543" s="15">
        <v>4</v>
      </c>
      <c r="S543" s="15">
        <v>45</v>
      </c>
      <c r="T543" s="15">
        <v>0</v>
      </c>
      <c r="U543" s="15">
        <v>0</v>
      </c>
      <c r="V543" s="15">
        <v>1</v>
      </c>
      <c r="W543" s="15">
        <v>100000</v>
      </c>
      <c r="X543" s="15">
        <v>1</v>
      </c>
      <c r="Y543" s="15">
        <v>0</v>
      </c>
      <c r="Z543" s="15">
        <v>1</v>
      </c>
      <c r="AA543" s="15">
        <f t="shared" si="273"/>
        <v>20</v>
      </c>
      <c r="AB543" s="193">
        <f t="shared" si="299"/>
        <v>1000</v>
      </c>
      <c r="AC543" s="159">
        <v>1</v>
      </c>
      <c r="AD543" s="159">
        <v>1</v>
      </c>
      <c r="AE543" s="159">
        <v>20</v>
      </c>
      <c r="AF543" s="159">
        <v>20000</v>
      </c>
      <c r="AG543" s="159">
        <f t="shared" si="285"/>
        <v>20000</v>
      </c>
      <c r="AH543" s="159">
        <v>11</v>
      </c>
      <c r="AI543" s="171">
        <f t="shared" si="286"/>
        <v>1000</v>
      </c>
      <c r="AM543" s="15">
        <f t="shared" si="287"/>
        <v>0</v>
      </c>
      <c r="AP543" s="15">
        <f t="shared" si="288"/>
        <v>20000</v>
      </c>
      <c r="AQ543" s="172">
        <f t="shared" si="274"/>
        <v>1000</v>
      </c>
      <c r="AR543" s="27">
        <f t="shared" si="289"/>
        <v>1</v>
      </c>
      <c r="AS543" s="172">
        <f t="shared" si="290"/>
        <v>1000</v>
      </c>
      <c r="AX543" s="15">
        <f t="shared" si="300"/>
        <v>0</v>
      </c>
      <c r="BI543" s="27">
        <f t="shared" si="291"/>
        <v>0</v>
      </c>
      <c r="BJ543" s="27">
        <f t="shared" si="292"/>
        <v>0</v>
      </c>
      <c r="BR543" s="27">
        <f t="shared" si="293"/>
        <v>0</v>
      </c>
      <c r="BS543" s="27">
        <f t="shared" si="294"/>
        <v>0</v>
      </c>
      <c r="BT543" s="15">
        <v>3.5</v>
      </c>
      <c r="BU543" s="15">
        <v>3</v>
      </c>
      <c r="BV543" s="15">
        <v>3</v>
      </c>
      <c r="BW543" s="15">
        <v>3</v>
      </c>
      <c r="BX543" s="15">
        <v>4</v>
      </c>
      <c r="BY543" s="15">
        <f t="shared" si="295"/>
        <v>3.3</v>
      </c>
      <c r="BZ543" s="15">
        <v>3</v>
      </c>
      <c r="CA543" s="15">
        <f t="shared" si="296"/>
        <v>1</v>
      </c>
      <c r="CB543" s="15">
        <v>1</v>
      </c>
      <c r="CC543" s="15">
        <f t="shared" si="297"/>
        <v>0</v>
      </c>
      <c r="CD543" s="15">
        <f t="shared" si="298"/>
        <v>0</v>
      </c>
      <c r="CE543" s="15">
        <v>1</v>
      </c>
      <c r="CF543" s="15">
        <v>3</v>
      </c>
      <c r="CG543" s="15">
        <v>2</v>
      </c>
      <c r="CH543" s="15">
        <v>4</v>
      </c>
      <c r="CI543" s="15">
        <v>2</v>
      </c>
      <c r="CJ543" s="15">
        <v>2</v>
      </c>
      <c r="CK543" s="15">
        <v>1</v>
      </c>
      <c r="CL543" s="15">
        <v>1</v>
      </c>
      <c r="CN543" s="15">
        <v>1</v>
      </c>
      <c r="CP543" s="15">
        <v>1</v>
      </c>
      <c r="CR543" s="15">
        <v>1</v>
      </c>
      <c r="CZ543" s="15">
        <v>1</v>
      </c>
      <c r="DA543" s="15">
        <v>2</v>
      </c>
      <c r="DB543" s="15">
        <v>2</v>
      </c>
      <c r="DC543" s="15">
        <v>2</v>
      </c>
      <c r="DD543" s="15">
        <v>3</v>
      </c>
      <c r="DE543" s="15">
        <v>2</v>
      </c>
      <c r="DL543" s="27">
        <v>3</v>
      </c>
      <c r="DM543" s="27">
        <v>3</v>
      </c>
      <c r="DN543" s="27">
        <v>3</v>
      </c>
      <c r="DO543" s="27">
        <v>3</v>
      </c>
      <c r="DP543" s="27">
        <v>3</v>
      </c>
      <c r="DQ543" s="27">
        <v>3</v>
      </c>
      <c r="DR543" s="27">
        <f t="shared" si="275"/>
        <v>3</v>
      </c>
      <c r="DS543" s="15">
        <f t="shared" si="301"/>
        <v>-1</v>
      </c>
    </row>
    <row r="544" spans="1:123" x14ac:dyDescent="0.2">
      <c r="A544" s="15">
        <v>272</v>
      </c>
      <c r="B544" s="15">
        <v>868</v>
      </c>
      <c r="C544" s="15">
        <v>1</v>
      </c>
      <c r="D544" s="15">
        <v>1</v>
      </c>
      <c r="E544" s="15">
        <f t="shared" si="276"/>
        <v>0</v>
      </c>
      <c r="F544" s="15">
        <f t="shared" si="277"/>
        <v>0</v>
      </c>
      <c r="G544" s="15">
        <f t="shared" si="278"/>
        <v>0</v>
      </c>
      <c r="H544" s="15">
        <f t="shared" si="279"/>
        <v>0</v>
      </c>
      <c r="I544" s="15">
        <v>0</v>
      </c>
      <c r="J544" s="15">
        <v>44</v>
      </c>
      <c r="K544" s="15">
        <v>5</v>
      </c>
      <c r="L544" s="15">
        <f t="shared" si="280"/>
        <v>0</v>
      </c>
      <c r="M544" s="15">
        <f t="shared" si="281"/>
        <v>0</v>
      </c>
      <c r="N544" s="15">
        <f t="shared" si="282"/>
        <v>0</v>
      </c>
      <c r="O544" s="15">
        <f t="shared" si="283"/>
        <v>1</v>
      </c>
      <c r="P544" s="15">
        <f t="shared" si="284"/>
        <v>0</v>
      </c>
      <c r="Q544" s="15">
        <v>1</v>
      </c>
      <c r="R544" s="15">
        <v>5</v>
      </c>
      <c r="S544" s="15">
        <v>15</v>
      </c>
      <c r="T544" s="15">
        <v>1</v>
      </c>
      <c r="U544" s="15">
        <v>0</v>
      </c>
      <c r="V544" s="15">
        <v>1</v>
      </c>
      <c r="W544" s="15">
        <v>200000</v>
      </c>
      <c r="X544" s="15">
        <v>1</v>
      </c>
      <c r="Y544" s="15">
        <v>1</v>
      </c>
      <c r="Z544" s="15">
        <v>1</v>
      </c>
      <c r="AA544" s="15">
        <f t="shared" si="273"/>
        <v>30</v>
      </c>
      <c r="AB544" s="193">
        <f t="shared" si="299"/>
        <v>2500</v>
      </c>
      <c r="AC544" s="15">
        <v>1</v>
      </c>
      <c r="AD544" s="15">
        <v>1</v>
      </c>
      <c r="AE544" s="15">
        <v>30</v>
      </c>
      <c r="AF544" s="15">
        <v>35000</v>
      </c>
      <c r="AG544" s="15">
        <f t="shared" si="285"/>
        <v>35000</v>
      </c>
      <c r="AH544" s="15">
        <v>11</v>
      </c>
      <c r="AI544" s="27">
        <f t="shared" si="286"/>
        <v>1166.6666666666667</v>
      </c>
      <c r="AJ544" s="15">
        <v>2</v>
      </c>
      <c r="AK544" s="15">
        <v>30</v>
      </c>
      <c r="AL544" s="15">
        <v>20000</v>
      </c>
      <c r="AM544" s="15">
        <f t="shared" si="287"/>
        <v>40000</v>
      </c>
      <c r="AN544" s="15">
        <v>8</v>
      </c>
      <c r="AP544" s="15">
        <f t="shared" si="288"/>
        <v>75000</v>
      </c>
      <c r="AQ544" s="172">
        <f t="shared" si="274"/>
        <v>2500</v>
      </c>
      <c r="AR544" s="27">
        <f t="shared" si="289"/>
        <v>1</v>
      </c>
      <c r="AS544" s="172">
        <f t="shared" si="290"/>
        <v>2500</v>
      </c>
      <c r="AX544" s="15">
        <f t="shared" si="300"/>
        <v>0</v>
      </c>
      <c r="BI544" s="27">
        <f t="shared" si="291"/>
        <v>0</v>
      </c>
      <c r="BJ544" s="27">
        <f t="shared" si="292"/>
        <v>0</v>
      </c>
      <c r="BR544" s="27">
        <f t="shared" si="293"/>
        <v>0</v>
      </c>
      <c r="BS544" s="27">
        <f t="shared" si="294"/>
        <v>0</v>
      </c>
      <c r="BT544" s="15">
        <v>4</v>
      </c>
      <c r="BU544" s="15">
        <v>3</v>
      </c>
      <c r="BV544" s="15">
        <v>3</v>
      </c>
      <c r="BW544" s="15">
        <v>3</v>
      </c>
      <c r="BX544" s="15">
        <v>3</v>
      </c>
      <c r="BY544" s="15">
        <f t="shared" si="295"/>
        <v>3.2</v>
      </c>
      <c r="BZ544" s="15">
        <v>3</v>
      </c>
      <c r="CA544" s="15">
        <f t="shared" si="296"/>
        <v>1</v>
      </c>
      <c r="CB544" s="15">
        <v>1</v>
      </c>
      <c r="CC544" s="15">
        <f t="shared" si="297"/>
        <v>0</v>
      </c>
      <c r="CD544" s="15">
        <f t="shared" si="298"/>
        <v>0</v>
      </c>
      <c r="CE544" s="15">
        <v>2</v>
      </c>
      <c r="CF544" s="15">
        <v>3</v>
      </c>
      <c r="CG544" s="15">
        <v>2</v>
      </c>
      <c r="CH544" s="15">
        <v>4</v>
      </c>
      <c r="CI544" s="15">
        <v>1</v>
      </c>
      <c r="CJ544" s="15">
        <v>2</v>
      </c>
      <c r="CK544" s="15">
        <v>1</v>
      </c>
      <c r="CL544" s="15">
        <v>1</v>
      </c>
      <c r="CN544" s="15">
        <v>1</v>
      </c>
      <c r="CP544" s="15">
        <v>1</v>
      </c>
      <c r="CR544" s="15">
        <v>1</v>
      </c>
      <c r="CZ544" s="15">
        <v>1</v>
      </c>
      <c r="DA544" s="15">
        <v>2</v>
      </c>
      <c r="DB544" s="15">
        <v>3</v>
      </c>
      <c r="DC544" s="15">
        <v>2</v>
      </c>
      <c r="DD544" s="15">
        <v>2</v>
      </c>
      <c r="DE544" s="15">
        <v>2</v>
      </c>
      <c r="DL544" s="15">
        <v>4</v>
      </c>
      <c r="DM544" s="15">
        <v>4</v>
      </c>
      <c r="DN544" s="15">
        <v>4</v>
      </c>
      <c r="DO544" s="15">
        <v>4</v>
      </c>
      <c r="DP544" s="15">
        <v>4</v>
      </c>
      <c r="DQ544" s="15">
        <v>4</v>
      </c>
      <c r="DR544" s="27">
        <f t="shared" si="275"/>
        <v>4</v>
      </c>
      <c r="DS544" s="15">
        <f t="shared" si="301"/>
        <v>0</v>
      </c>
    </row>
    <row r="545" spans="1:123" x14ac:dyDescent="0.2">
      <c r="A545" s="15">
        <v>272</v>
      </c>
      <c r="B545" s="15">
        <v>868</v>
      </c>
      <c r="C545" s="15">
        <v>1</v>
      </c>
      <c r="D545" s="15">
        <v>1</v>
      </c>
      <c r="E545" s="15">
        <f t="shared" si="276"/>
        <v>0</v>
      </c>
      <c r="F545" s="15">
        <f t="shared" si="277"/>
        <v>0</v>
      </c>
      <c r="G545" s="15">
        <f t="shared" si="278"/>
        <v>0</v>
      </c>
      <c r="H545" s="15">
        <f t="shared" si="279"/>
        <v>0</v>
      </c>
      <c r="I545" s="15">
        <v>0</v>
      </c>
      <c r="J545" s="15">
        <v>44</v>
      </c>
      <c r="K545" s="15">
        <v>5</v>
      </c>
      <c r="L545" s="15">
        <f t="shared" si="280"/>
        <v>0</v>
      </c>
      <c r="M545" s="15">
        <f t="shared" si="281"/>
        <v>0</v>
      </c>
      <c r="N545" s="15">
        <f t="shared" si="282"/>
        <v>0</v>
      </c>
      <c r="O545" s="15">
        <f t="shared" si="283"/>
        <v>1</v>
      </c>
      <c r="P545" s="15">
        <f t="shared" si="284"/>
        <v>0</v>
      </c>
      <c r="Q545" s="15">
        <v>1</v>
      </c>
      <c r="R545" s="15">
        <v>5</v>
      </c>
      <c r="S545" s="15">
        <v>15</v>
      </c>
      <c r="T545" s="15">
        <v>1</v>
      </c>
      <c r="U545" s="15">
        <v>0</v>
      </c>
      <c r="V545" s="15">
        <v>1</v>
      </c>
      <c r="W545" s="15">
        <v>200000</v>
      </c>
      <c r="X545" s="15">
        <v>1</v>
      </c>
      <c r="Y545" s="15">
        <v>0</v>
      </c>
      <c r="Z545" s="15">
        <v>1</v>
      </c>
      <c r="AA545" s="15">
        <f t="shared" si="273"/>
        <v>30</v>
      </c>
      <c r="AB545" s="193">
        <f t="shared" si="299"/>
        <v>2566.6666666666665</v>
      </c>
      <c r="AC545" s="159">
        <v>1</v>
      </c>
      <c r="AD545" s="159">
        <v>1</v>
      </c>
      <c r="AE545" s="159">
        <v>30</v>
      </c>
      <c r="AF545" s="159">
        <v>37000</v>
      </c>
      <c r="AG545" s="159">
        <f t="shared" si="285"/>
        <v>37000</v>
      </c>
      <c r="AH545" s="159">
        <v>11</v>
      </c>
      <c r="AI545" s="171">
        <f t="shared" si="286"/>
        <v>1233.3333333333333</v>
      </c>
      <c r="AJ545" s="15">
        <v>2</v>
      </c>
      <c r="AK545" s="15">
        <v>30</v>
      </c>
      <c r="AL545" s="15">
        <v>20000</v>
      </c>
      <c r="AM545" s="15">
        <f t="shared" si="287"/>
        <v>40000</v>
      </c>
      <c r="AN545" s="15">
        <v>8</v>
      </c>
      <c r="AP545" s="15">
        <f t="shared" si="288"/>
        <v>77000</v>
      </c>
      <c r="AQ545" s="172">
        <f t="shared" si="274"/>
        <v>2566.6666666666665</v>
      </c>
      <c r="AR545" s="27">
        <f t="shared" si="289"/>
        <v>1</v>
      </c>
      <c r="AS545" s="172">
        <f t="shared" si="290"/>
        <v>2566.6666666666665</v>
      </c>
      <c r="AX545" s="15">
        <f t="shared" si="300"/>
        <v>0</v>
      </c>
      <c r="BI545" s="27">
        <f t="shared" si="291"/>
        <v>0</v>
      </c>
      <c r="BJ545" s="27">
        <f t="shared" si="292"/>
        <v>0</v>
      </c>
      <c r="BR545" s="27">
        <f t="shared" si="293"/>
        <v>0</v>
      </c>
      <c r="BS545" s="27">
        <f t="shared" si="294"/>
        <v>0</v>
      </c>
      <c r="BT545" s="15">
        <v>4</v>
      </c>
      <c r="BU545" s="15">
        <v>3</v>
      </c>
      <c r="BV545" s="15">
        <v>3</v>
      </c>
      <c r="BW545" s="15">
        <v>3</v>
      </c>
      <c r="BX545" s="15">
        <v>3</v>
      </c>
      <c r="BY545" s="15">
        <f t="shared" si="295"/>
        <v>3.2</v>
      </c>
      <c r="BZ545" s="15">
        <v>3</v>
      </c>
      <c r="CA545" s="15">
        <f t="shared" si="296"/>
        <v>1</v>
      </c>
      <c r="CB545" s="15">
        <v>1</v>
      </c>
      <c r="CC545" s="15">
        <f t="shared" si="297"/>
        <v>0</v>
      </c>
      <c r="CD545" s="15">
        <f t="shared" si="298"/>
        <v>0</v>
      </c>
      <c r="CE545" s="15">
        <v>2</v>
      </c>
      <c r="CF545" s="15">
        <v>3</v>
      </c>
      <c r="CG545" s="15">
        <v>2</v>
      </c>
      <c r="CH545" s="15">
        <v>4</v>
      </c>
      <c r="CI545" s="15">
        <v>1</v>
      </c>
      <c r="CJ545" s="15">
        <v>2</v>
      </c>
      <c r="CK545" s="15">
        <v>1</v>
      </c>
      <c r="CL545" s="15">
        <v>1</v>
      </c>
      <c r="CN545" s="15">
        <v>1</v>
      </c>
      <c r="CP545" s="15">
        <v>1</v>
      </c>
      <c r="CR545" s="15">
        <v>1</v>
      </c>
      <c r="CZ545" s="15">
        <v>1</v>
      </c>
      <c r="DA545" s="15">
        <v>2</v>
      </c>
      <c r="DB545" s="15">
        <v>3</v>
      </c>
      <c r="DC545" s="15">
        <v>2</v>
      </c>
      <c r="DD545" s="15">
        <v>2</v>
      </c>
      <c r="DE545" s="15">
        <v>2</v>
      </c>
      <c r="DL545" s="27">
        <v>4</v>
      </c>
      <c r="DM545" s="27">
        <v>4</v>
      </c>
      <c r="DN545" s="27">
        <v>4</v>
      </c>
      <c r="DO545" s="27">
        <v>4</v>
      </c>
      <c r="DP545" s="27">
        <v>4</v>
      </c>
      <c r="DQ545" s="27">
        <v>4</v>
      </c>
      <c r="DR545" s="27">
        <f t="shared" si="275"/>
        <v>4</v>
      </c>
      <c r="DS545" s="15">
        <f t="shared" si="301"/>
        <v>0</v>
      </c>
    </row>
    <row r="546" spans="1:123" x14ac:dyDescent="0.2">
      <c r="A546" s="15">
        <v>273</v>
      </c>
      <c r="B546" s="15">
        <v>869</v>
      </c>
      <c r="C546" s="15">
        <v>1</v>
      </c>
      <c r="D546" s="15">
        <v>1</v>
      </c>
      <c r="E546" s="15">
        <f t="shared" si="276"/>
        <v>0</v>
      </c>
      <c r="F546" s="15">
        <f t="shared" si="277"/>
        <v>0</v>
      </c>
      <c r="G546" s="15">
        <f t="shared" si="278"/>
        <v>0</v>
      </c>
      <c r="H546" s="15">
        <f t="shared" si="279"/>
        <v>0</v>
      </c>
      <c r="I546" s="15">
        <v>1</v>
      </c>
      <c r="J546" s="15">
        <v>59</v>
      </c>
      <c r="K546" s="15">
        <v>3</v>
      </c>
      <c r="L546" s="15">
        <f t="shared" si="280"/>
        <v>0</v>
      </c>
      <c r="M546" s="15">
        <f t="shared" si="281"/>
        <v>1</v>
      </c>
      <c r="N546" s="15">
        <f t="shared" si="282"/>
        <v>0</v>
      </c>
      <c r="O546" s="15">
        <f t="shared" si="283"/>
        <v>0</v>
      </c>
      <c r="P546" s="15">
        <f t="shared" si="284"/>
        <v>0</v>
      </c>
      <c r="Q546" s="15">
        <v>2</v>
      </c>
      <c r="R546" s="15">
        <v>6</v>
      </c>
      <c r="S546" s="15">
        <v>30</v>
      </c>
      <c r="T546" s="15">
        <v>0</v>
      </c>
      <c r="U546" s="15">
        <v>0</v>
      </c>
      <c r="V546" s="15">
        <v>0</v>
      </c>
      <c r="W546" s="15">
        <v>0</v>
      </c>
      <c r="X546" s="15">
        <v>1</v>
      </c>
      <c r="Y546" s="15">
        <v>1</v>
      </c>
      <c r="Z546" s="15">
        <v>1</v>
      </c>
      <c r="AA546" s="15">
        <f t="shared" si="273"/>
        <v>30</v>
      </c>
      <c r="AB546" s="193">
        <f t="shared" si="299"/>
        <v>1000</v>
      </c>
      <c r="AC546" s="15">
        <v>1</v>
      </c>
      <c r="AD546" s="15">
        <v>1</v>
      </c>
      <c r="AE546" s="15">
        <v>30</v>
      </c>
      <c r="AF546" s="15">
        <v>30000</v>
      </c>
      <c r="AG546" s="15">
        <f t="shared" si="285"/>
        <v>30000</v>
      </c>
      <c r="AH546" s="15">
        <v>10</v>
      </c>
      <c r="AI546" s="27">
        <f t="shared" si="286"/>
        <v>1000</v>
      </c>
      <c r="AM546" s="15">
        <f t="shared" si="287"/>
        <v>0</v>
      </c>
      <c r="AP546" s="15">
        <f t="shared" si="288"/>
        <v>30000</v>
      </c>
      <c r="AQ546" s="172">
        <f t="shared" si="274"/>
        <v>1000</v>
      </c>
      <c r="AR546" s="27">
        <f t="shared" si="289"/>
        <v>1</v>
      </c>
      <c r="AS546" s="172">
        <f t="shared" si="290"/>
        <v>1000</v>
      </c>
      <c r="AX546" s="15">
        <f t="shared" si="300"/>
        <v>0</v>
      </c>
      <c r="BI546" s="27">
        <f t="shared" si="291"/>
        <v>0</v>
      </c>
      <c r="BJ546" s="27">
        <f t="shared" si="292"/>
        <v>0</v>
      </c>
      <c r="BR546" s="27">
        <f t="shared" si="293"/>
        <v>0</v>
      </c>
      <c r="BS546" s="27">
        <f t="shared" si="294"/>
        <v>0</v>
      </c>
      <c r="BT546" s="15">
        <v>3.25</v>
      </c>
      <c r="BU546" s="15">
        <v>3</v>
      </c>
      <c r="BV546" s="15">
        <v>3</v>
      </c>
      <c r="BW546" s="15">
        <v>4</v>
      </c>
      <c r="BX546" s="15">
        <v>4</v>
      </c>
      <c r="BY546" s="15">
        <f t="shared" si="295"/>
        <v>3.45</v>
      </c>
      <c r="BZ546" s="15">
        <v>3</v>
      </c>
      <c r="CA546" s="15">
        <f t="shared" si="296"/>
        <v>1</v>
      </c>
      <c r="CB546" s="15">
        <v>1</v>
      </c>
      <c r="CC546" s="15">
        <f t="shared" si="297"/>
        <v>0</v>
      </c>
      <c r="CD546" s="15">
        <f t="shared" si="298"/>
        <v>0</v>
      </c>
      <c r="CE546" s="15">
        <v>3</v>
      </c>
      <c r="CF546" s="15">
        <v>3</v>
      </c>
      <c r="CG546" s="15">
        <v>2</v>
      </c>
      <c r="CH546" s="15">
        <v>2</v>
      </c>
      <c r="CI546" s="15">
        <v>2</v>
      </c>
      <c r="CJ546" s="15">
        <v>2</v>
      </c>
      <c r="CK546" s="15">
        <v>1</v>
      </c>
      <c r="CL546" s="15">
        <v>1</v>
      </c>
      <c r="CN546" s="15">
        <v>1</v>
      </c>
      <c r="CP546" s="15">
        <v>1</v>
      </c>
      <c r="CR546" s="15">
        <v>1</v>
      </c>
      <c r="CZ546" s="15">
        <v>1</v>
      </c>
      <c r="DA546" s="15">
        <v>2</v>
      </c>
      <c r="DB546" s="15">
        <v>2</v>
      </c>
      <c r="DC546" s="15">
        <v>2</v>
      </c>
      <c r="DD546" s="15">
        <v>3</v>
      </c>
      <c r="DE546" s="15">
        <v>2</v>
      </c>
      <c r="DL546" s="15">
        <v>4</v>
      </c>
      <c r="DM546" s="15">
        <v>4</v>
      </c>
      <c r="DN546" s="15">
        <v>4</v>
      </c>
      <c r="DO546" s="15">
        <v>4</v>
      </c>
      <c r="DP546" s="15">
        <v>4</v>
      </c>
      <c r="DQ546" s="15">
        <v>4</v>
      </c>
      <c r="DR546" s="27">
        <f t="shared" si="275"/>
        <v>4</v>
      </c>
      <c r="DS546" s="15">
        <f t="shared" si="301"/>
        <v>0</v>
      </c>
    </row>
    <row r="547" spans="1:123" x14ac:dyDescent="0.2">
      <c r="A547" s="15">
        <v>273</v>
      </c>
      <c r="B547" s="15">
        <v>869</v>
      </c>
      <c r="C547" s="15">
        <v>1</v>
      </c>
      <c r="D547" s="15">
        <v>1</v>
      </c>
      <c r="E547" s="15">
        <f t="shared" si="276"/>
        <v>0</v>
      </c>
      <c r="F547" s="15">
        <f t="shared" si="277"/>
        <v>0</v>
      </c>
      <c r="G547" s="15">
        <f t="shared" si="278"/>
        <v>0</v>
      </c>
      <c r="H547" s="15">
        <f t="shared" si="279"/>
        <v>0</v>
      </c>
      <c r="I547" s="15">
        <v>1</v>
      </c>
      <c r="J547" s="15">
        <v>59</v>
      </c>
      <c r="K547" s="15">
        <v>3</v>
      </c>
      <c r="L547" s="15">
        <f t="shared" si="280"/>
        <v>0</v>
      </c>
      <c r="M547" s="15">
        <f t="shared" si="281"/>
        <v>1</v>
      </c>
      <c r="N547" s="15">
        <f t="shared" si="282"/>
        <v>0</v>
      </c>
      <c r="O547" s="15">
        <f t="shared" si="283"/>
        <v>0</v>
      </c>
      <c r="P547" s="15">
        <f t="shared" si="284"/>
        <v>0</v>
      </c>
      <c r="Q547" s="15">
        <v>2</v>
      </c>
      <c r="R547" s="15">
        <v>6</v>
      </c>
      <c r="S547" s="15">
        <v>30</v>
      </c>
      <c r="T547" s="15">
        <v>0</v>
      </c>
      <c r="U547" s="15">
        <v>0</v>
      </c>
      <c r="V547" s="15">
        <v>0</v>
      </c>
      <c r="W547" s="15">
        <v>0</v>
      </c>
      <c r="X547" s="15">
        <v>1</v>
      </c>
      <c r="Y547" s="15">
        <v>0</v>
      </c>
      <c r="Z547" s="15">
        <v>1</v>
      </c>
      <c r="AA547" s="15">
        <f t="shared" si="273"/>
        <v>30</v>
      </c>
      <c r="AB547" s="193">
        <f t="shared" si="299"/>
        <v>1000</v>
      </c>
      <c r="AC547" s="159">
        <v>1</v>
      </c>
      <c r="AD547" s="159">
        <v>1</v>
      </c>
      <c r="AE547" s="159">
        <v>30</v>
      </c>
      <c r="AF547" s="159">
        <v>30000</v>
      </c>
      <c r="AG547" s="159">
        <f t="shared" si="285"/>
        <v>30000</v>
      </c>
      <c r="AH547" s="159">
        <v>11</v>
      </c>
      <c r="AI547" s="171">
        <f t="shared" si="286"/>
        <v>1000</v>
      </c>
      <c r="AM547" s="15">
        <f t="shared" si="287"/>
        <v>0</v>
      </c>
      <c r="AP547" s="15">
        <f t="shared" si="288"/>
        <v>30000</v>
      </c>
      <c r="AQ547" s="172">
        <f t="shared" si="274"/>
        <v>1000</v>
      </c>
      <c r="AR547" s="27">
        <f t="shared" si="289"/>
        <v>1</v>
      </c>
      <c r="AS547" s="172">
        <f t="shared" si="290"/>
        <v>1000</v>
      </c>
      <c r="AX547" s="15">
        <f t="shared" si="300"/>
        <v>0</v>
      </c>
      <c r="BI547" s="27">
        <f t="shared" si="291"/>
        <v>0</v>
      </c>
      <c r="BJ547" s="27">
        <f t="shared" si="292"/>
        <v>0</v>
      </c>
      <c r="BR547" s="27">
        <f t="shared" si="293"/>
        <v>0</v>
      </c>
      <c r="BS547" s="27">
        <f t="shared" si="294"/>
        <v>0</v>
      </c>
      <c r="BT547" s="15">
        <v>3.25</v>
      </c>
      <c r="BU547" s="15">
        <v>3</v>
      </c>
      <c r="BV547" s="15">
        <v>3</v>
      </c>
      <c r="BW547" s="15">
        <v>4</v>
      </c>
      <c r="BX547" s="15">
        <v>4</v>
      </c>
      <c r="BY547" s="15">
        <f t="shared" si="295"/>
        <v>3.45</v>
      </c>
      <c r="BZ547" s="15">
        <v>3</v>
      </c>
      <c r="CA547" s="15">
        <f t="shared" si="296"/>
        <v>1</v>
      </c>
      <c r="CB547" s="15">
        <v>1</v>
      </c>
      <c r="CC547" s="15">
        <f t="shared" si="297"/>
        <v>0</v>
      </c>
      <c r="CD547" s="15">
        <f t="shared" si="298"/>
        <v>0</v>
      </c>
      <c r="CE547" s="15">
        <v>3</v>
      </c>
      <c r="CF547" s="15">
        <v>3</v>
      </c>
      <c r="CG547" s="15">
        <v>2</v>
      </c>
      <c r="CH547" s="15">
        <v>2</v>
      </c>
      <c r="CI547" s="15">
        <v>2</v>
      </c>
      <c r="CJ547" s="15">
        <v>2</v>
      </c>
      <c r="CK547" s="15">
        <v>1</v>
      </c>
      <c r="CL547" s="15">
        <v>1</v>
      </c>
      <c r="CN547" s="15">
        <v>1</v>
      </c>
      <c r="CP547" s="15">
        <v>1</v>
      </c>
      <c r="CR547" s="15">
        <v>1</v>
      </c>
      <c r="CZ547" s="15">
        <v>1</v>
      </c>
      <c r="DA547" s="15">
        <v>2</v>
      </c>
      <c r="DB547" s="15">
        <v>2</v>
      </c>
      <c r="DC547" s="15">
        <v>2</v>
      </c>
      <c r="DD547" s="15">
        <v>3</v>
      </c>
      <c r="DE547" s="15">
        <v>2</v>
      </c>
      <c r="DL547" s="27">
        <v>4</v>
      </c>
      <c r="DM547" s="27">
        <v>4</v>
      </c>
      <c r="DN547" s="27">
        <v>4</v>
      </c>
      <c r="DO547" s="27">
        <v>4</v>
      </c>
      <c r="DP547" s="27">
        <v>4</v>
      </c>
      <c r="DQ547" s="27">
        <v>4</v>
      </c>
      <c r="DR547" s="27">
        <f t="shared" si="275"/>
        <v>4</v>
      </c>
      <c r="DS547" s="15">
        <f t="shared" si="301"/>
        <v>0</v>
      </c>
    </row>
    <row r="548" spans="1:123" x14ac:dyDescent="0.2">
      <c r="A548" s="15">
        <v>274</v>
      </c>
      <c r="B548" s="15">
        <v>870</v>
      </c>
      <c r="C548" s="15">
        <v>1</v>
      </c>
      <c r="D548" s="15">
        <v>1</v>
      </c>
      <c r="E548" s="15">
        <f t="shared" si="276"/>
        <v>0</v>
      </c>
      <c r="F548" s="15">
        <f t="shared" si="277"/>
        <v>0</v>
      </c>
      <c r="G548" s="15">
        <f t="shared" si="278"/>
        <v>0</v>
      </c>
      <c r="H548" s="15">
        <f t="shared" si="279"/>
        <v>0</v>
      </c>
      <c r="I548" s="15">
        <v>1</v>
      </c>
      <c r="J548" s="15">
        <v>62</v>
      </c>
      <c r="K548" s="15">
        <v>3</v>
      </c>
      <c r="L548" s="15">
        <f t="shared" si="280"/>
        <v>0</v>
      </c>
      <c r="M548" s="15">
        <f t="shared" si="281"/>
        <v>1</v>
      </c>
      <c r="N548" s="15">
        <f t="shared" si="282"/>
        <v>0</v>
      </c>
      <c r="O548" s="15">
        <f t="shared" si="283"/>
        <v>0</v>
      </c>
      <c r="P548" s="15">
        <f t="shared" si="284"/>
        <v>0</v>
      </c>
      <c r="Q548" s="15">
        <v>2</v>
      </c>
      <c r="R548" s="15">
        <v>4</v>
      </c>
      <c r="S548" s="15">
        <v>40</v>
      </c>
      <c r="T548" s="15">
        <v>0</v>
      </c>
      <c r="U548" s="15">
        <v>1</v>
      </c>
      <c r="V548" s="15">
        <v>1</v>
      </c>
      <c r="W548" s="15">
        <v>100000</v>
      </c>
      <c r="X548" s="15">
        <v>1</v>
      </c>
      <c r="Y548" s="15">
        <v>1</v>
      </c>
      <c r="Z548" s="15">
        <v>1</v>
      </c>
      <c r="AA548" s="15">
        <f t="shared" si="273"/>
        <v>50</v>
      </c>
      <c r="AB548" s="193">
        <f t="shared" si="299"/>
        <v>800</v>
      </c>
      <c r="AC548" s="15">
        <v>1</v>
      </c>
      <c r="AD548" s="15">
        <v>1</v>
      </c>
      <c r="AE548" s="15">
        <v>50</v>
      </c>
      <c r="AF548" s="15">
        <v>40000</v>
      </c>
      <c r="AG548" s="15">
        <f t="shared" si="285"/>
        <v>40000</v>
      </c>
      <c r="AH548" s="15">
        <v>9</v>
      </c>
      <c r="AI548" s="27">
        <f t="shared" si="286"/>
        <v>800</v>
      </c>
      <c r="AM548" s="15">
        <f t="shared" si="287"/>
        <v>0</v>
      </c>
      <c r="AP548" s="15">
        <f t="shared" si="288"/>
        <v>40000</v>
      </c>
      <c r="AQ548" s="172">
        <f t="shared" si="274"/>
        <v>800</v>
      </c>
      <c r="AR548" s="27">
        <f t="shared" si="289"/>
        <v>1</v>
      </c>
      <c r="AS548" s="172">
        <f t="shared" si="290"/>
        <v>800</v>
      </c>
      <c r="AX548" s="15">
        <f t="shared" si="300"/>
        <v>0</v>
      </c>
      <c r="BI548" s="27">
        <f t="shared" si="291"/>
        <v>0</v>
      </c>
      <c r="BJ548" s="27">
        <f t="shared" si="292"/>
        <v>0</v>
      </c>
      <c r="BR548" s="27">
        <f t="shared" si="293"/>
        <v>0</v>
      </c>
      <c r="BS548" s="27">
        <f t="shared" si="294"/>
        <v>0</v>
      </c>
      <c r="BT548" s="15">
        <v>3</v>
      </c>
      <c r="BU548" s="15">
        <v>2</v>
      </c>
      <c r="BV548" s="15">
        <v>2</v>
      </c>
      <c r="BW548" s="15">
        <v>3</v>
      </c>
      <c r="BX548" s="15">
        <v>3</v>
      </c>
      <c r="BY548" s="15">
        <f t="shared" si="295"/>
        <v>2.6</v>
      </c>
      <c r="BZ548" s="15">
        <v>3</v>
      </c>
      <c r="CA548" s="15">
        <f t="shared" si="296"/>
        <v>1</v>
      </c>
      <c r="CB548" s="15">
        <v>1</v>
      </c>
      <c r="CC548" s="15">
        <f t="shared" si="297"/>
        <v>0</v>
      </c>
      <c r="CD548" s="15">
        <f t="shared" si="298"/>
        <v>0</v>
      </c>
      <c r="CE548" s="15">
        <v>1</v>
      </c>
      <c r="CF548" s="15">
        <v>3</v>
      </c>
      <c r="CG548" s="15">
        <v>2</v>
      </c>
      <c r="CH548" s="15">
        <v>4</v>
      </c>
      <c r="CI548" s="15">
        <v>1</v>
      </c>
      <c r="CJ548" s="15">
        <v>2</v>
      </c>
      <c r="CK548" s="15">
        <v>1</v>
      </c>
      <c r="CL548" s="15">
        <v>1</v>
      </c>
      <c r="CN548" s="15">
        <v>1</v>
      </c>
      <c r="CP548" s="15">
        <v>1</v>
      </c>
      <c r="CR548" s="15">
        <v>1</v>
      </c>
      <c r="DB548" s="15">
        <v>3</v>
      </c>
      <c r="DC548" s="15">
        <v>2</v>
      </c>
      <c r="DD548" s="15">
        <v>2</v>
      </c>
      <c r="DE548" s="15">
        <v>2</v>
      </c>
      <c r="DF548" s="15">
        <v>1</v>
      </c>
      <c r="DG548" s="15">
        <v>2</v>
      </c>
      <c r="DL548" s="15">
        <v>4</v>
      </c>
      <c r="DM548" s="15">
        <v>4</v>
      </c>
      <c r="DN548" s="15">
        <v>4</v>
      </c>
      <c r="DO548" s="15">
        <v>4</v>
      </c>
      <c r="DP548" s="15">
        <v>4</v>
      </c>
      <c r="DQ548" s="15">
        <v>4</v>
      </c>
      <c r="DR548" s="27">
        <f t="shared" si="275"/>
        <v>4</v>
      </c>
      <c r="DS548" s="15">
        <f t="shared" si="301"/>
        <v>0</v>
      </c>
    </row>
    <row r="549" spans="1:123" x14ac:dyDescent="0.2">
      <c r="A549" s="15">
        <v>274</v>
      </c>
      <c r="B549" s="15">
        <v>870</v>
      </c>
      <c r="C549" s="15">
        <v>1</v>
      </c>
      <c r="D549" s="15">
        <v>1</v>
      </c>
      <c r="E549" s="15">
        <f t="shared" si="276"/>
        <v>0</v>
      </c>
      <c r="F549" s="15">
        <f t="shared" si="277"/>
        <v>0</v>
      </c>
      <c r="G549" s="15">
        <f t="shared" si="278"/>
        <v>0</v>
      </c>
      <c r="H549" s="15">
        <f t="shared" si="279"/>
        <v>0</v>
      </c>
      <c r="I549" s="15">
        <v>1</v>
      </c>
      <c r="J549" s="15">
        <v>62</v>
      </c>
      <c r="K549" s="15">
        <v>3</v>
      </c>
      <c r="L549" s="15">
        <f t="shared" si="280"/>
        <v>0</v>
      </c>
      <c r="M549" s="15">
        <f t="shared" si="281"/>
        <v>1</v>
      </c>
      <c r="N549" s="15">
        <f t="shared" si="282"/>
        <v>0</v>
      </c>
      <c r="O549" s="15">
        <f t="shared" si="283"/>
        <v>0</v>
      </c>
      <c r="P549" s="15">
        <f t="shared" si="284"/>
        <v>0</v>
      </c>
      <c r="Q549" s="15">
        <v>2</v>
      </c>
      <c r="R549" s="15">
        <v>4</v>
      </c>
      <c r="S549" s="15">
        <v>40</v>
      </c>
      <c r="T549" s="15">
        <v>0</v>
      </c>
      <c r="U549" s="15">
        <v>1</v>
      </c>
      <c r="V549" s="15">
        <v>1</v>
      </c>
      <c r="W549" s="15">
        <v>100000</v>
      </c>
      <c r="X549" s="15">
        <v>1</v>
      </c>
      <c r="Y549" s="15">
        <v>0</v>
      </c>
      <c r="Z549" s="15">
        <v>1</v>
      </c>
      <c r="AA549" s="15">
        <f t="shared" si="273"/>
        <v>50</v>
      </c>
      <c r="AB549" s="193">
        <f t="shared" si="299"/>
        <v>840</v>
      </c>
      <c r="AC549" s="159">
        <v>1</v>
      </c>
      <c r="AD549" s="159">
        <v>1</v>
      </c>
      <c r="AE549" s="159">
        <v>50</v>
      </c>
      <c r="AF549" s="159">
        <v>42000</v>
      </c>
      <c r="AG549" s="159">
        <f t="shared" si="285"/>
        <v>42000</v>
      </c>
      <c r="AH549" s="159">
        <v>10.199999999999999</v>
      </c>
      <c r="AI549" s="171">
        <f t="shared" si="286"/>
        <v>840</v>
      </c>
      <c r="AM549" s="15">
        <f t="shared" si="287"/>
        <v>0</v>
      </c>
      <c r="AP549" s="15">
        <f t="shared" si="288"/>
        <v>42000</v>
      </c>
      <c r="AQ549" s="172">
        <f t="shared" si="274"/>
        <v>840</v>
      </c>
      <c r="AR549" s="27">
        <f t="shared" si="289"/>
        <v>1</v>
      </c>
      <c r="AS549" s="172">
        <f t="shared" si="290"/>
        <v>840</v>
      </c>
      <c r="AX549" s="15">
        <f t="shared" si="300"/>
        <v>0</v>
      </c>
      <c r="BI549" s="27">
        <f t="shared" si="291"/>
        <v>0</v>
      </c>
      <c r="BJ549" s="27">
        <f t="shared" si="292"/>
        <v>0</v>
      </c>
      <c r="BR549" s="27">
        <f t="shared" si="293"/>
        <v>0</v>
      </c>
      <c r="BS549" s="27">
        <f t="shared" si="294"/>
        <v>0</v>
      </c>
      <c r="BT549" s="15">
        <v>3</v>
      </c>
      <c r="BU549" s="15">
        <v>2</v>
      </c>
      <c r="BV549" s="15">
        <v>2</v>
      </c>
      <c r="BW549" s="15">
        <v>3</v>
      </c>
      <c r="BX549" s="15">
        <v>3</v>
      </c>
      <c r="BY549" s="15">
        <f t="shared" si="295"/>
        <v>2.6</v>
      </c>
      <c r="BZ549" s="15">
        <v>3</v>
      </c>
      <c r="CA549" s="15">
        <f t="shared" si="296"/>
        <v>1</v>
      </c>
      <c r="CB549" s="15">
        <v>1</v>
      </c>
      <c r="CC549" s="15">
        <f t="shared" si="297"/>
        <v>0</v>
      </c>
      <c r="CD549" s="15">
        <f t="shared" si="298"/>
        <v>0</v>
      </c>
      <c r="CE549" s="15">
        <v>1</v>
      </c>
      <c r="CF549" s="15">
        <v>3</v>
      </c>
      <c r="CG549" s="15">
        <v>2</v>
      </c>
      <c r="CH549" s="15">
        <v>4</v>
      </c>
      <c r="CI549" s="15">
        <v>1</v>
      </c>
      <c r="CJ549" s="15">
        <v>2</v>
      </c>
      <c r="CK549" s="15">
        <v>1</v>
      </c>
      <c r="CL549" s="15">
        <v>1</v>
      </c>
      <c r="CN549" s="15">
        <v>1</v>
      </c>
      <c r="CP549" s="15">
        <v>1</v>
      </c>
      <c r="CR549" s="15">
        <v>1</v>
      </c>
      <c r="DB549" s="15">
        <v>3</v>
      </c>
      <c r="DC549" s="15">
        <v>2</v>
      </c>
      <c r="DD549" s="15">
        <v>2</v>
      </c>
      <c r="DE549" s="15">
        <v>2</v>
      </c>
      <c r="DF549" s="15">
        <v>1</v>
      </c>
      <c r="DG549" s="15">
        <v>2</v>
      </c>
      <c r="DL549" s="27">
        <v>4</v>
      </c>
      <c r="DM549" s="27">
        <v>4</v>
      </c>
      <c r="DN549" s="27">
        <v>4</v>
      </c>
      <c r="DO549" s="27">
        <v>4</v>
      </c>
      <c r="DP549" s="27">
        <v>4</v>
      </c>
      <c r="DQ549" s="27">
        <v>4</v>
      </c>
      <c r="DR549" s="27">
        <f t="shared" si="275"/>
        <v>4</v>
      </c>
      <c r="DS549" s="15">
        <f t="shared" si="301"/>
        <v>-0.5</v>
      </c>
    </row>
    <row r="550" spans="1:123" x14ac:dyDescent="0.2">
      <c r="A550" s="15">
        <v>275</v>
      </c>
      <c r="B550" s="15">
        <v>871</v>
      </c>
      <c r="C550" s="15">
        <v>1</v>
      </c>
      <c r="D550" s="15">
        <v>1</v>
      </c>
      <c r="E550" s="15">
        <f t="shared" si="276"/>
        <v>0</v>
      </c>
      <c r="F550" s="15">
        <f t="shared" si="277"/>
        <v>0</v>
      </c>
      <c r="G550" s="15">
        <f t="shared" si="278"/>
        <v>0</v>
      </c>
      <c r="H550" s="15">
        <f t="shared" si="279"/>
        <v>0</v>
      </c>
      <c r="I550" s="15">
        <v>1</v>
      </c>
      <c r="J550" s="15">
        <v>55</v>
      </c>
      <c r="K550" s="15">
        <v>5</v>
      </c>
      <c r="L550" s="15">
        <f t="shared" si="280"/>
        <v>0</v>
      </c>
      <c r="M550" s="15">
        <f t="shared" si="281"/>
        <v>0</v>
      </c>
      <c r="N550" s="15">
        <f t="shared" si="282"/>
        <v>0</v>
      </c>
      <c r="O550" s="15">
        <f t="shared" si="283"/>
        <v>1</v>
      </c>
      <c r="P550" s="15">
        <f t="shared" si="284"/>
        <v>0</v>
      </c>
      <c r="Q550" s="15">
        <v>2</v>
      </c>
      <c r="R550" s="15">
        <v>3</v>
      </c>
      <c r="S550" s="15">
        <v>10</v>
      </c>
      <c r="T550" s="15">
        <v>0</v>
      </c>
      <c r="U550" s="15">
        <v>0</v>
      </c>
      <c r="V550" s="15">
        <v>1</v>
      </c>
      <c r="W550" s="15">
        <v>300000</v>
      </c>
      <c r="X550" s="15">
        <v>1</v>
      </c>
      <c r="Y550" s="15">
        <v>1</v>
      </c>
      <c r="Z550" s="15">
        <v>1</v>
      </c>
      <c r="AA550" s="15">
        <f t="shared" si="273"/>
        <v>30</v>
      </c>
      <c r="AB550" s="193">
        <f t="shared" si="299"/>
        <v>2000</v>
      </c>
      <c r="AC550" s="15">
        <v>1</v>
      </c>
      <c r="AD550" s="15">
        <v>1</v>
      </c>
      <c r="AE550" s="15">
        <v>30</v>
      </c>
      <c r="AF550" s="15">
        <v>30000</v>
      </c>
      <c r="AG550" s="15">
        <f t="shared" si="285"/>
        <v>30000</v>
      </c>
      <c r="AH550" s="15">
        <v>10</v>
      </c>
      <c r="AI550" s="27">
        <f t="shared" si="286"/>
        <v>1000</v>
      </c>
      <c r="AJ550" s="15">
        <v>1</v>
      </c>
      <c r="AK550" s="15">
        <v>30</v>
      </c>
      <c r="AL550" s="15">
        <v>30000</v>
      </c>
      <c r="AM550" s="15">
        <f t="shared" si="287"/>
        <v>30000</v>
      </c>
      <c r="AN550" s="15">
        <v>10.4</v>
      </c>
      <c r="AP550" s="15">
        <f t="shared" si="288"/>
        <v>60000</v>
      </c>
      <c r="AQ550" s="172">
        <f t="shared" si="274"/>
        <v>2000</v>
      </c>
      <c r="AR550" s="27">
        <f t="shared" si="289"/>
        <v>1</v>
      </c>
      <c r="AS550" s="172">
        <f t="shared" si="290"/>
        <v>2000</v>
      </c>
      <c r="AX550" s="15">
        <f t="shared" si="300"/>
        <v>0</v>
      </c>
      <c r="BI550" s="27">
        <f t="shared" si="291"/>
        <v>0</v>
      </c>
      <c r="BJ550" s="27">
        <f t="shared" si="292"/>
        <v>0</v>
      </c>
      <c r="BR550" s="27">
        <f t="shared" si="293"/>
        <v>0</v>
      </c>
      <c r="BS550" s="27">
        <f t="shared" si="294"/>
        <v>0</v>
      </c>
      <c r="BT550" s="15">
        <v>3.75</v>
      </c>
      <c r="BU550" s="15">
        <v>3</v>
      </c>
      <c r="BV550" s="15">
        <v>3</v>
      </c>
      <c r="BW550" s="15">
        <v>3</v>
      </c>
      <c r="BX550" s="15">
        <v>4</v>
      </c>
      <c r="BY550" s="15">
        <f t="shared" si="295"/>
        <v>3.35</v>
      </c>
      <c r="BZ550" s="15">
        <v>3</v>
      </c>
      <c r="CA550" s="15">
        <f t="shared" si="296"/>
        <v>1</v>
      </c>
      <c r="CB550" s="15">
        <v>1</v>
      </c>
      <c r="CC550" s="15">
        <f t="shared" si="297"/>
        <v>0</v>
      </c>
      <c r="CD550" s="15">
        <f t="shared" si="298"/>
        <v>0</v>
      </c>
      <c r="CE550" s="15">
        <v>2</v>
      </c>
      <c r="CF550" s="15">
        <v>5</v>
      </c>
      <c r="CG550" s="15">
        <v>2</v>
      </c>
      <c r="CH550" s="15">
        <v>4</v>
      </c>
      <c r="CI550" s="15">
        <v>0</v>
      </c>
      <c r="CJ550" s="15">
        <v>2</v>
      </c>
      <c r="CK550" s="15">
        <v>1</v>
      </c>
      <c r="CL550" s="15">
        <v>1</v>
      </c>
      <c r="CN550" s="15">
        <v>1</v>
      </c>
      <c r="CP550" s="15">
        <v>1</v>
      </c>
      <c r="CR550" s="15">
        <v>1</v>
      </c>
      <c r="CZ550" s="15">
        <v>2</v>
      </c>
      <c r="DA550" s="15">
        <v>2</v>
      </c>
      <c r="DB550" s="15">
        <v>1</v>
      </c>
      <c r="DC550" s="15">
        <v>2</v>
      </c>
      <c r="DD550" s="15">
        <v>3</v>
      </c>
      <c r="DE550" s="15">
        <v>2</v>
      </c>
      <c r="DL550" s="15">
        <v>5</v>
      </c>
      <c r="DM550" s="15">
        <v>5</v>
      </c>
      <c r="DN550" s="15">
        <v>5</v>
      </c>
      <c r="DO550" s="15">
        <v>4</v>
      </c>
      <c r="DP550" s="15">
        <v>4</v>
      </c>
      <c r="DQ550" s="15">
        <v>4</v>
      </c>
      <c r="DR550" s="27">
        <f t="shared" si="275"/>
        <v>4.5</v>
      </c>
      <c r="DS550" s="15">
        <f t="shared" si="301"/>
        <v>0.5</v>
      </c>
    </row>
    <row r="551" spans="1:123" x14ac:dyDescent="0.2">
      <c r="A551" s="15">
        <v>275</v>
      </c>
      <c r="B551" s="15">
        <v>871</v>
      </c>
      <c r="C551" s="15">
        <v>1</v>
      </c>
      <c r="D551" s="15">
        <v>1</v>
      </c>
      <c r="E551" s="15">
        <f t="shared" si="276"/>
        <v>0</v>
      </c>
      <c r="F551" s="15">
        <f t="shared" si="277"/>
        <v>0</v>
      </c>
      <c r="G551" s="15">
        <f t="shared" si="278"/>
        <v>0</v>
      </c>
      <c r="H551" s="15">
        <f t="shared" si="279"/>
        <v>0</v>
      </c>
      <c r="I551" s="15">
        <v>1</v>
      </c>
      <c r="J551" s="15">
        <v>55</v>
      </c>
      <c r="K551" s="15">
        <v>5</v>
      </c>
      <c r="L551" s="15">
        <f t="shared" si="280"/>
        <v>0</v>
      </c>
      <c r="M551" s="15">
        <f t="shared" si="281"/>
        <v>0</v>
      </c>
      <c r="N551" s="15">
        <f t="shared" si="282"/>
        <v>0</v>
      </c>
      <c r="O551" s="15">
        <f t="shared" si="283"/>
        <v>1</v>
      </c>
      <c r="P551" s="15">
        <f t="shared" si="284"/>
        <v>0</v>
      </c>
      <c r="Q551" s="15">
        <v>2</v>
      </c>
      <c r="R551" s="15">
        <v>3</v>
      </c>
      <c r="S551" s="15">
        <v>10</v>
      </c>
      <c r="T551" s="15">
        <v>0</v>
      </c>
      <c r="U551" s="15">
        <v>0</v>
      </c>
      <c r="V551" s="15">
        <v>1</v>
      </c>
      <c r="W551" s="15">
        <v>300000</v>
      </c>
      <c r="X551" s="15">
        <v>1</v>
      </c>
      <c r="Y551" s="15">
        <v>0</v>
      </c>
      <c r="Z551" s="15">
        <v>1</v>
      </c>
      <c r="AA551" s="15">
        <f t="shared" si="273"/>
        <v>30</v>
      </c>
      <c r="AB551" s="193">
        <f t="shared" si="299"/>
        <v>1800</v>
      </c>
      <c r="AC551" s="159">
        <v>1</v>
      </c>
      <c r="AD551" s="159">
        <v>1</v>
      </c>
      <c r="AE551" s="159">
        <v>30</v>
      </c>
      <c r="AF551" s="159">
        <v>27000</v>
      </c>
      <c r="AG551" s="159">
        <f t="shared" si="285"/>
        <v>27000</v>
      </c>
      <c r="AH551" s="159">
        <v>6</v>
      </c>
      <c r="AI551" s="171">
        <f t="shared" si="286"/>
        <v>900</v>
      </c>
      <c r="AJ551" s="15">
        <v>1</v>
      </c>
      <c r="AK551" s="15">
        <v>30</v>
      </c>
      <c r="AL551" s="15">
        <v>27000</v>
      </c>
      <c r="AM551" s="15">
        <f t="shared" si="287"/>
        <v>27000</v>
      </c>
      <c r="AN551" s="15">
        <v>6</v>
      </c>
      <c r="AP551" s="15">
        <f t="shared" si="288"/>
        <v>54000</v>
      </c>
      <c r="AQ551" s="172">
        <f t="shared" si="274"/>
        <v>1800</v>
      </c>
      <c r="AR551" s="27">
        <f t="shared" si="289"/>
        <v>1</v>
      </c>
      <c r="AS551" s="172">
        <f t="shared" si="290"/>
        <v>1800</v>
      </c>
      <c r="AX551" s="15">
        <f t="shared" si="300"/>
        <v>0</v>
      </c>
      <c r="BI551" s="27">
        <f t="shared" si="291"/>
        <v>0</v>
      </c>
      <c r="BJ551" s="27">
        <f t="shared" si="292"/>
        <v>0</v>
      </c>
      <c r="BR551" s="27">
        <f t="shared" si="293"/>
        <v>0</v>
      </c>
      <c r="BS551" s="27">
        <f t="shared" si="294"/>
        <v>0</v>
      </c>
      <c r="BT551" s="15">
        <v>3.75</v>
      </c>
      <c r="BU551" s="15">
        <v>3</v>
      </c>
      <c r="BV551" s="15">
        <v>3</v>
      </c>
      <c r="BW551" s="15">
        <v>3</v>
      </c>
      <c r="BX551" s="15">
        <v>4</v>
      </c>
      <c r="BY551" s="15">
        <f t="shared" si="295"/>
        <v>3.35</v>
      </c>
      <c r="BZ551" s="15">
        <v>3</v>
      </c>
      <c r="CA551" s="15">
        <f t="shared" si="296"/>
        <v>1</v>
      </c>
      <c r="CB551" s="15">
        <v>1</v>
      </c>
      <c r="CC551" s="15">
        <f t="shared" si="297"/>
        <v>0</v>
      </c>
      <c r="CD551" s="15">
        <f t="shared" si="298"/>
        <v>0</v>
      </c>
      <c r="CE551" s="15">
        <v>2</v>
      </c>
      <c r="CF551" s="15">
        <v>5</v>
      </c>
      <c r="CG551" s="15">
        <v>2</v>
      </c>
      <c r="CH551" s="15">
        <v>4</v>
      </c>
      <c r="CI551" s="15">
        <v>0</v>
      </c>
      <c r="CJ551" s="15">
        <v>2</v>
      </c>
      <c r="CK551" s="15">
        <v>1</v>
      </c>
      <c r="CL551" s="15">
        <v>1</v>
      </c>
      <c r="CN551" s="15">
        <v>1</v>
      </c>
      <c r="CP551" s="15">
        <v>1</v>
      </c>
      <c r="CR551" s="15">
        <v>1</v>
      </c>
      <c r="CZ551" s="15">
        <v>2</v>
      </c>
      <c r="DA551" s="15">
        <v>2</v>
      </c>
      <c r="DB551" s="15">
        <v>1</v>
      </c>
      <c r="DC551" s="15">
        <v>2</v>
      </c>
      <c r="DD551" s="15">
        <v>3</v>
      </c>
      <c r="DE551" s="15">
        <v>2</v>
      </c>
      <c r="DL551" s="27">
        <v>4</v>
      </c>
      <c r="DM551" s="27">
        <v>4</v>
      </c>
      <c r="DN551" s="27">
        <v>4</v>
      </c>
      <c r="DO551" s="27">
        <v>4</v>
      </c>
      <c r="DP551" s="27">
        <v>4</v>
      </c>
      <c r="DQ551" s="27">
        <v>4</v>
      </c>
      <c r="DR551" s="27">
        <f t="shared" si="275"/>
        <v>4</v>
      </c>
      <c r="DS551" s="15">
        <f t="shared" si="301"/>
        <v>0</v>
      </c>
    </row>
    <row r="552" spans="1:123" x14ac:dyDescent="0.2">
      <c r="A552" s="15">
        <v>276</v>
      </c>
      <c r="B552" s="15">
        <v>872</v>
      </c>
      <c r="C552" s="15">
        <v>1</v>
      </c>
      <c r="D552" s="15">
        <v>1</v>
      </c>
      <c r="E552" s="15">
        <f t="shared" si="276"/>
        <v>0</v>
      </c>
      <c r="F552" s="15">
        <f t="shared" si="277"/>
        <v>0</v>
      </c>
      <c r="G552" s="15">
        <f t="shared" si="278"/>
        <v>0</v>
      </c>
      <c r="H552" s="15">
        <f t="shared" si="279"/>
        <v>0</v>
      </c>
      <c r="I552" s="15">
        <v>0</v>
      </c>
      <c r="J552" s="15">
        <v>64</v>
      </c>
      <c r="K552" s="15">
        <v>3</v>
      </c>
      <c r="L552" s="15">
        <f t="shared" si="280"/>
        <v>0</v>
      </c>
      <c r="M552" s="15">
        <f t="shared" si="281"/>
        <v>1</v>
      </c>
      <c r="N552" s="15">
        <f t="shared" si="282"/>
        <v>0</v>
      </c>
      <c r="O552" s="15">
        <f t="shared" si="283"/>
        <v>0</v>
      </c>
      <c r="P552" s="15">
        <f t="shared" si="284"/>
        <v>0</v>
      </c>
      <c r="Q552" s="15">
        <v>2</v>
      </c>
      <c r="R552" s="15">
        <v>6</v>
      </c>
      <c r="S552" s="15">
        <v>30</v>
      </c>
      <c r="T552" s="15">
        <v>1</v>
      </c>
      <c r="U552" s="15">
        <v>0</v>
      </c>
      <c r="V552" s="15">
        <v>0</v>
      </c>
      <c r="W552" s="15">
        <v>0</v>
      </c>
      <c r="X552" s="15">
        <v>1</v>
      </c>
      <c r="Y552" s="15">
        <v>1</v>
      </c>
      <c r="Z552" s="15">
        <v>1</v>
      </c>
      <c r="AA552" s="15">
        <f t="shared" si="273"/>
        <v>20</v>
      </c>
      <c r="AB552" s="193">
        <f t="shared" si="299"/>
        <v>1550</v>
      </c>
      <c r="AC552" s="15">
        <v>1</v>
      </c>
      <c r="AD552" s="15">
        <v>1</v>
      </c>
      <c r="AE552" s="15">
        <v>20</v>
      </c>
      <c r="AF552" s="15">
        <v>18000</v>
      </c>
      <c r="AG552" s="15">
        <f t="shared" si="285"/>
        <v>18000</v>
      </c>
      <c r="AH552" s="15">
        <v>10</v>
      </c>
      <c r="AI552" s="27">
        <f t="shared" si="286"/>
        <v>900</v>
      </c>
      <c r="AJ552" s="15">
        <v>1</v>
      </c>
      <c r="AK552" s="15">
        <v>20</v>
      </c>
      <c r="AL552" s="15">
        <v>13000</v>
      </c>
      <c r="AM552" s="15">
        <f t="shared" si="287"/>
        <v>13000</v>
      </c>
      <c r="AN552" s="15">
        <v>8</v>
      </c>
      <c r="AP552" s="15">
        <f t="shared" si="288"/>
        <v>31000</v>
      </c>
      <c r="AQ552" s="172">
        <f t="shared" si="274"/>
        <v>1550</v>
      </c>
      <c r="AR552" s="27">
        <f t="shared" si="289"/>
        <v>1</v>
      </c>
      <c r="AS552" s="172">
        <f t="shared" si="290"/>
        <v>1550</v>
      </c>
      <c r="AX552" s="15">
        <f t="shared" si="300"/>
        <v>0</v>
      </c>
      <c r="BI552" s="27">
        <f t="shared" si="291"/>
        <v>0</v>
      </c>
      <c r="BJ552" s="27">
        <f t="shared" si="292"/>
        <v>0</v>
      </c>
      <c r="BR552" s="27">
        <f t="shared" si="293"/>
        <v>0</v>
      </c>
      <c r="BS552" s="27">
        <f t="shared" si="294"/>
        <v>0</v>
      </c>
      <c r="BT552" s="15">
        <v>3</v>
      </c>
      <c r="BU552" s="15">
        <v>3</v>
      </c>
      <c r="BV552" s="15">
        <v>3</v>
      </c>
      <c r="BW552" s="15">
        <v>3</v>
      </c>
      <c r="BX552" s="15">
        <v>3</v>
      </c>
      <c r="BY552" s="15">
        <f t="shared" si="295"/>
        <v>3</v>
      </c>
      <c r="BZ552" s="15">
        <v>3</v>
      </c>
      <c r="CA552" s="15">
        <f t="shared" si="296"/>
        <v>1</v>
      </c>
      <c r="CB552" s="15">
        <v>1</v>
      </c>
      <c r="CC552" s="15">
        <f t="shared" si="297"/>
        <v>0</v>
      </c>
      <c r="CD552" s="15">
        <f t="shared" si="298"/>
        <v>0</v>
      </c>
      <c r="CE552" s="15">
        <v>3</v>
      </c>
      <c r="CF552" s="15">
        <v>5</v>
      </c>
      <c r="CG552" s="15">
        <v>2</v>
      </c>
      <c r="CH552" s="15">
        <v>4</v>
      </c>
      <c r="CI552" s="15">
        <v>2</v>
      </c>
      <c r="CJ552" s="15">
        <v>2</v>
      </c>
      <c r="CK552" s="15">
        <v>1</v>
      </c>
      <c r="CL552" s="15">
        <v>1</v>
      </c>
      <c r="CN552" s="15">
        <v>1</v>
      </c>
      <c r="CP552" s="15">
        <v>1</v>
      </c>
      <c r="CR552" s="15">
        <v>1</v>
      </c>
      <c r="CZ552" s="15">
        <v>3</v>
      </c>
      <c r="DA552" s="15">
        <v>2</v>
      </c>
      <c r="DB552" s="15">
        <v>2</v>
      </c>
      <c r="DC552" s="15">
        <v>2</v>
      </c>
      <c r="DD552" s="15">
        <v>1</v>
      </c>
      <c r="DE552" s="15">
        <v>2</v>
      </c>
      <c r="DL552" s="15">
        <v>4</v>
      </c>
      <c r="DM552" s="15">
        <v>4</v>
      </c>
      <c r="DN552" s="15">
        <v>4</v>
      </c>
      <c r="DO552" s="15">
        <v>4</v>
      </c>
      <c r="DP552" s="15">
        <v>4</v>
      </c>
      <c r="DQ552" s="15">
        <v>4</v>
      </c>
      <c r="DR552" s="27">
        <f t="shared" si="275"/>
        <v>4</v>
      </c>
      <c r="DS552" s="15">
        <f t="shared" si="301"/>
        <v>1</v>
      </c>
    </row>
    <row r="553" spans="1:123" x14ac:dyDescent="0.2">
      <c r="A553" s="15">
        <v>276</v>
      </c>
      <c r="B553" s="15">
        <v>872</v>
      </c>
      <c r="C553" s="15">
        <v>1</v>
      </c>
      <c r="D553" s="15">
        <v>1</v>
      </c>
      <c r="E553" s="15">
        <f t="shared" si="276"/>
        <v>0</v>
      </c>
      <c r="F553" s="15">
        <f t="shared" si="277"/>
        <v>0</v>
      </c>
      <c r="G553" s="15">
        <f t="shared" si="278"/>
        <v>0</v>
      </c>
      <c r="H553" s="15">
        <f t="shared" si="279"/>
        <v>0</v>
      </c>
      <c r="I553" s="15">
        <v>0</v>
      </c>
      <c r="J553" s="15">
        <v>64</v>
      </c>
      <c r="K553" s="15">
        <v>3</v>
      </c>
      <c r="L553" s="15">
        <f t="shared" si="280"/>
        <v>0</v>
      </c>
      <c r="M553" s="15">
        <f t="shared" si="281"/>
        <v>1</v>
      </c>
      <c r="N553" s="15">
        <f t="shared" si="282"/>
        <v>0</v>
      </c>
      <c r="O553" s="15">
        <f t="shared" si="283"/>
        <v>0</v>
      </c>
      <c r="P553" s="15">
        <f t="shared" si="284"/>
        <v>0</v>
      </c>
      <c r="Q553" s="15">
        <v>2</v>
      </c>
      <c r="R553" s="15">
        <v>6</v>
      </c>
      <c r="S553" s="15">
        <v>30</v>
      </c>
      <c r="T553" s="15">
        <v>1</v>
      </c>
      <c r="U553" s="15">
        <v>0</v>
      </c>
      <c r="V553" s="15">
        <v>0</v>
      </c>
      <c r="W553" s="15">
        <v>0</v>
      </c>
      <c r="X553" s="15">
        <v>1</v>
      </c>
      <c r="Y553" s="15">
        <v>0</v>
      </c>
      <c r="Z553" s="15">
        <v>1</v>
      </c>
      <c r="AA553" s="15">
        <f t="shared" si="273"/>
        <v>20</v>
      </c>
      <c r="AB553" s="193">
        <f t="shared" si="299"/>
        <v>1650</v>
      </c>
      <c r="AC553" s="159">
        <v>1</v>
      </c>
      <c r="AD553" s="159">
        <v>1</v>
      </c>
      <c r="AE553" s="159">
        <v>20</v>
      </c>
      <c r="AF553" s="159">
        <v>18000</v>
      </c>
      <c r="AG553" s="159">
        <f t="shared" si="285"/>
        <v>18000</v>
      </c>
      <c r="AH553" s="159">
        <v>10</v>
      </c>
      <c r="AI553" s="171">
        <f t="shared" si="286"/>
        <v>900</v>
      </c>
      <c r="AJ553" s="15">
        <v>1</v>
      </c>
      <c r="AK553" s="15">
        <v>20</v>
      </c>
      <c r="AL553" s="15">
        <v>15000</v>
      </c>
      <c r="AM553" s="15">
        <f t="shared" si="287"/>
        <v>15000</v>
      </c>
      <c r="AN553" s="15">
        <v>8</v>
      </c>
      <c r="AP553" s="15">
        <f t="shared" si="288"/>
        <v>33000</v>
      </c>
      <c r="AQ553" s="172">
        <f t="shared" si="274"/>
        <v>1650</v>
      </c>
      <c r="AR553" s="27">
        <f t="shared" si="289"/>
        <v>1</v>
      </c>
      <c r="AS553" s="172">
        <f t="shared" si="290"/>
        <v>1650</v>
      </c>
      <c r="AX553" s="15">
        <f t="shared" si="300"/>
        <v>0</v>
      </c>
      <c r="BI553" s="27">
        <f t="shared" si="291"/>
        <v>0</v>
      </c>
      <c r="BJ553" s="27">
        <f t="shared" si="292"/>
        <v>0</v>
      </c>
      <c r="BR553" s="27">
        <f t="shared" si="293"/>
        <v>0</v>
      </c>
      <c r="BS553" s="27">
        <f t="shared" si="294"/>
        <v>0</v>
      </c>
      <c r="BT553" s="15">
        <v>3</v>
      </c>
      <c r="BU553" s="15">
        <v>3</v>
      </c>
      <c r="BV553" s="15">
        <v>3</v>
      </c>
      <c r="BW553" s="15">
        <v>3</v>
      </c>
      <c r="BX553" s="15">
        <v>3</v>
      </c>
      <c r="BY553" s="15">
        <f t="shared" si="295"/>
        <v>3</v>
      </c>
      <c r="BZ553" s="15">
        <v>3</v>
      </c>
      <c r="CA553" s="15">
        <f t="shared" si="296"/>
        <v>1</v>
      </c>
      <c r="CB553" s="15">
        <v>1</v>
      </c>
      <c r="CC553" s="15">
        <f t="shared" si="297"/>
        <v>0</v>
      </c>
      <c r="CD553" s="15">
        <f t="shared" si="298"/>
        <v>0</v>
      </c>
      <c r="CE553" s="15">
        <v>3</v>
      </c>
      <c r="CF553" s="15">
        <v>5</v>
      </c>
      <c r="CG553" s="15">
        <v>2</v>
      </c>
      <c r="CH553" s="15">
        <v>4</v>
      </c>
      <c r="CI553" s="15">
        <v>2</v>
      </c>
      <c r="CJ553" s="15">
        <v>2</v>
      </c>
      <c r="CK553" s="15">
        <v>1</v>
      </c>
      <c r="CL553" s="15">
        <v>1</v>
      </c>
      <c r="CN553" s="15">
        <v>1</v>
      </c>
      <c r="CP553" s="15">
        <v>1</v>
      </c>
      <c r="CR553" s="15">
        <v>1</v>
      </c>
      <c r="CZ553" s="15">
        <v>3</v>
      </c>
      <c r="DA553" s="15">
        <v>2</v>
      </c>
      <c r="DB553" s="15">
        <v>2</v>
      </c>
      <c r="DC553" s="15">
        <v>2</v>
      </c>
      <c r="DD553" s="15">
        <v>1</v>
      </c>
      <c r="DE553" s="15">
        <v>2</v>
      </c>
      <c r="DL553" s="27">
        <v>3</v>
      </c>
      <c r="DM553" s="27">
        <v>3</v>
      </c>
      <c r="DN553" s="27">
        <v>3</v>
      </c>
      <c r="DO553" s="27">
        <v>3</v>
      </c>
      <c r="DP553" s="27">
        <v>3</v>
      </c>
      <c r="DQ553" s="27">
        <v>3</v>
      </c>
      <c r="DR553" s="27">
        <f t="shared" si="275"/>
        <v>3</v>
      </c>
      <c r="DS553" s="15">
        <f t="shared" si="301"/>
        <v>-1</v>
      </c>
    </row>
    <row r="554" spans="1:123" x14ac:dyDescent="0.2">
      <c r="A554" s="15">
        <v>277</v>
      </c>
      <c r="B554" s="15">
        <v>873</v>
      </c>
      <c r="C554" s="15">
        <v>1</v>
      </c>
      <c r="D554" s="15">
        <v>1</v>
      </c>
      <c r="E554" s="15">
        <f t="shared" si="276"/>
        <v>0</v>
      </c>
      <c r="F554" s="15">
        <f t="shared" si="277"/>
        <v>0</v>
      </c>
      <c r="G554" s="15">
        <f t="shared" si="278"/>
        <v>0</v>
      </c>
      <c r="H554" s="15">
        <f t="shared" si="279"/>
        <v>0</v>
      </c>
      <c r="I554" s="15">
        <v>1</v>
      </c>
      <c r="J554" s="15">
        <v>68</v>
      </c>
      <c r="K554" s="15">
        <v>1</v>
      </c>
      <c r="L554" s="15">
        <f t="shared" si="280"/>
        <v>0</v>
      </c>
      <c r="M554" s="15">
        <f t="shared" si="281"/>
        <v>0</v>
      </c>
      <c r="N554" s="15">
        <f t="shared" si="282"/>
        <v>0</v>
      </c>
      <c r="O554" s="15">
        <f t="shared" si="283"/>
        <v>0</v>
      </c>
      <c r="P554" s="15">
        <f t="shared" si="284"/>
        <v>0</v>
      </c>
      <c r="Q554" s="15">
        <v>2</v>
      </c>
      <c r="R554" s="15">
        <v>4</v>
      </c>
      <c r="S554" s="15">
        <v>40</v>
      </c>
      <c r="T554" s="15">
        <v>0</v>
      </c>
      <c r="U554" s="15">
        <v>1</v>
      </c>
      <c r="V554" s="15">
        <v>0</v>
      </c>
      <c r="W554" s="15">
        <v>0</v>
      </c>
      <c r="X554" s="15">
        <v>1</v>
      </c>
      <c r="Y554" s="15">
        <v>1</v>
      </c>
      <c r="Z554" s="15">
        <v>1</v>
      </c>
      <c r="AA554" s="15">
        <f t="shared" si="273"/>
        <v>30</v>
      </c>
      <c r="AB554" s="193">
        <f t="shared" si="299"/>
        <v>933.33333333333337</v>
      </c>
      <c r="AC554" s="15">
        <v>1</v>
      </c>
      <c r="AD554" s="15">
        <v>1</v>
      </c>
      <c r="AE554" s="15">
        <v>30</v>
      </c>
      <c r="AF554" s="15">
        <v>28000</v>
      </c>
      <c r="AG554" s="15">
        <f t="shared" si="285"/>
        <v>28000</v>
      </c>
      <c r="AH554" s="15">
        <v>12</v>
      </c>
      <c r="AI554" s="27">
        <f t="shared" si="286"/>
        <v>933.33333333333337</v>
      </c>
      <c r="AM554" s="15">
        <f t="shared" si="287"/>
        <v>0</v>
      </c>
      <c r="AP554" s="15">
        <f t="shared" si="288"/>
        <v>28000</v>
      </c>
      <c r="AQ554" s="172">
        <f t="shared" si="274"/>
        <v>933.33333333333337</v>
      </c>
      <c r="AR554" s="27">
        <f t="shared" si="289"/>
        <v>1</v>
      </c>
      <c r="AS554" s="172">
        <f t="shared" si="290"/>
        <v>933.33333333333337</v>
      </c>
      <c r="AX554" s="15">
        <f t="shared" si="300"/>
        <v>0</v>
      </c>
      <c r="BI554" s="27">
        <f t="shared" si="291"/>
        <v>0</v>
      </c>
      <c r="BJ554" s="27">
        <f t="shared" si="292"/>
        <v>0</v>
      </c>
      <c r="BR554" s="27">
        <f t="shared" si="293"/>
        <v>0</v>
      </c>
      <c r="BS554" s="27">
        <f t="shared" si="294"/>
        <v>0</v>
      </c>
      <c r="BT554" s="15">
        <v>4</v>
      </c>
      <c r="BU554" s="15">
        <v>3</v>
      </c>
      <c r="BV554" s="15">
        <v>3</v>
      </c>
      <c r="BW554" s="15">
        <v>3</v>
      </c>
      <c r="BX554" s="15">
        <v>3</v>
      </c>
      <c r="BY554" s="15">
        <f t="shared" si="295"/>
        <v>3.2</v>
      </c>
      <c r="BZ554" s="15">
        <v>3</v>
      </c>
      <c r="CA554" s="15">
        <f t="shared" si="296"/>
        <v>1</v>
      </c>
      <c r="CB554" s="15">
        <v>1</v>
      </c>
      <c r="CC554" s="15">
        <f t="shared" si="297"/>
        <v>0</v>
      </c>
      <c r="CD554" s="15">
        <f t="shared" si="298"/>
        <v>0</v>
      </c>
      <c r="CE554" s="15">
        <v>2</v>
      </c>
      <c r="CF554" s="15">
        <v>3</v>
      </c>
      <c r="CG554" s="15">
        <v>2</v>
      </c>
      <c r="CH554" s="15">
        <v>4</v>
      </c>
      <c r="CI554" s="15">
        <v>1</v>
      </c>
      <c r="CJ554" s="15">
        <v>2</v>
      </c>
      <c r="CK554" s="15">
        <v>1</v>
      </c>
      <c r="CL554" s="15">
        <v>1</v>
      </c>
      <c r="CN554" s="15">
        <v>1</v>
      </c>
      <c r="CP554" s="15">
        <v>1</v>
      </c>
      <c r="CR554" s="15">
        <v>1</v>
      </c>
      <c r="CZ554" s="15">
        <v>1</v>
      </c>
      <c r="DA554" s="15">
        <v>2</v>
      </c>
      <c r="DB554" s="15">
        <v>2</v>
      </c>
      <c r="DC554" s="15">
        <v>2</v>
      </c>
      <c r="DD554" s="15">
        <v>3</v>
      </c>
      <c r="DE554" s="15">
        <v>2</v>
      </c>
      <c r="DL554" s="15">
        <v>4</v>
      </c>
      <c r="DM554" s="15">
        <v>4</v>
      </c>
      <c r="DN554" s="15">
        <v>4</v>
      </c>
      <c r="DO554" s="15">
        <v>4</v>
      </c>
      <c r="DP554" s="15">
        <v>4</v>
      </c>
      <c r="DQ554" s="15">
        <v>4</v>
      </c>
      <c r="DR554" s="27">
        <f t="shared" si="275"/>
        <v>4</v>
      </c>
      <c r="DS554" s="15">
        <f t="shared" si="301"/>
        <v>0.83333333333333348</v>
      </c>
    </row>
    <row r="555" spans="1:123" x14ac:dyDescent="0.2">
      <c r="A555" s="15">
        <v>277</v>
      </c>
      <c r="B555" s="15">
        <v>873</v>
      </c>
      <c r="C555" s="15">
        <v>1</v>
      </c>
      <c r="D555" s="15">
        <v>1</v>
      </c>
      <c r="E555" s="15">
        <f t="shared" si="276"/>
        <v>0</v>
      </c>
      <c r="F555" s="15">
        <f t="shared" si="277"/>
        <v>0</v>
      </c>
      <c r="G555" s="15">
        <f t="shared" si="278"/>
        <v>0</v>
      </c>
      <c r="H555" s="15">
        <f t="shared" si="279"/>
        <v>0</v>
      </c>
      <c r="I555" s="15">
        <v>1</v>
      </c>
      <c r="J555" s="15">
        <v>68</v>
      </c>
      <c r="K555" s="15">
        <v>1</v>
      </c>
      <c r="L555" s="15">
        <f t="shared" si="280"/>
        <v>0</v>
      </c>
      <c r="M555" s="15">
        <f t="shared" si="281"/>
        <v>0</v>
      </c>
      <c r="N555" s="15">
        <f t="shared" si="282"/>
        <v>0</v>
      </c>
      <c r="O555" s="15">
        <f t="shared" si="283"/>
        <v>0</v>
      </c>
      <c r="P555" s="15">
        <f t="shared" si="284"/>
        <v>0</v>
      </c>
      <c r="Q555" s="15">
        <v>2</v>
      </c>
      <c r="R555" s="15">
        <v>4</v>
      </c>
      <c r="S555" s="15">
        <v>40</v>
      </c>
      <c r="T555" s="15">
        <v>0</v>
      </c>
      <c r="U555" s="15">
        <v>1</v>
      </c>
      <c r="V555" s="15">
        <v>0</v>
      </c>
      <c r="W555" s="15">
        <v>0</v>
      </c>
      <c r="X555" s="15">
        <v>1</v>
      </c>
      <c r="Y555" s="15">
        <v>0</v>
      </c>
      <c r="Z555" s="15">
        <v>1</v>
      </c>
      <c r="AA555" s="15">
        <f t="shared" si="273"/>
        <v>30</v>
      </c>
      <c r="AB555" s="193">
        <f t="shared" si="299"/>
        <v>933.33333333333337</v>
      </c>
      <c r="AC555" s="159">
        <v>1</v>
      </c>
      <c r="AD555" s="159">
        <v>1</v>
      </c>
      <c r="AE555" s="159">
        <v>30</v>
      </c>
      <c r="AF555" s="159">
        <v>28000</v>
      </c>
      <c r="AG555" s="159">
        <f t="shared" si="285"/>
        <v>28000</v>
      </c>
      <c r="AH555" s="159">
        <v>12</v>
      </c>
      <c r="AI555" s="171">
        <f t="shared" si="286"/>
        <v>933.33333333333337</v>
      </c>
      <c r="AM555" s="15">
        <f t="shared" si="287"/>
        <v>0</v>
      </c>
      <c r="AP555" s="15">
        <f t="shared" si="288"/>
        <v>28000</v>
      </c>
      <c r="AQ555" s="172">
        <f t="shared" si="274"/>
        <v>933.33333333333337</v>
      </c>
      <c r="AR555" s="27">
        <f t="shared" si="289"/>
        <v>1</v>
      </c>
      <c r="AS555" s="172">
        <f t="shared" si="290"/>
        <v>933.33333333333337</v>
      </c>
      <c r="AX555" s="15">
        <f t="shared" si="300"/>
        <v>0</v>
      </c>
      <c r="BI555" s="27">
        <f t="shared" si="291"/>
        <v>0</v>
      </c>
      <c r="BJ555" s="27">
        <f t="shared" si="292"/>
        <v>0</v>
      </c>
      <c r="BR555" s="27">
        <f t="shared" si="293"/>
        <v>0</v>
      </c>
      <c r="BS555" s="27">
        <f t="shared" si="294"/>
        <v>0</v>
      </c>
      <c r="BT555" s="15">
        <v>4</v>
      </c>
      <c r="BU555" s="15">
        <v>3</v>
      </c>
      <c r="BV555" s="15">
        <v>3</v>
      </c>
      <c r="BW555" s="15">
        <v>3</v>
      </c>
      <c r="BX555" s="15">
        <v>3</v>
      </c>
      <c r="BY555" s="15">
        <f t="shared" si="295"/>
        <v>3.2</v>
      </c>
      <c r="BZ555" s="15">
        <v>3</v>
      </c>
      <c r="CA555" s="15">
        <f t="shared" si="296"/>
        <v>1</v>
      </c>
      <c r="CB555" s="15">
        <v>1</v>
      </c>
      <c r="CC555" s="15">
        <f t="shared" si="297"/>
        <v>0</v>
      </c>
      <c r="CD555" s="15">
        <f t="shared" si="298"/>
        <v>0</v>
      </c>
      <c r="CE555" s="15">
        <v>2</v>
      </c>
      <c r="CF555" s="15">
        <v>3</v>
      </c>
      <c r="CG555" s="15">
        <v>2</v>
      </c>
      <c r="CH555" s="15">
        <v>4</v>
      </c>
      <c r="CI555" s="15">
        <v>1</v>
      </c>
      <c r="CJ555" s="15">
        <v>2</v>
      </c>
      <c r="CK555" s="15">
        <v>1</v>
      </c>
      <c r="CL555" s="15">
        <v>1</v>
      </c>
      <c r="CN555" s="15">
        <v>1</v>
      </c>
      <c r="CP555" s="15">
        <v>1</v>
      </c>
      <c r="CR555" s="15">
        <v>1</v>
      </c>
      <c r="CZ555" s="15">
        <v>1</v>
      </c>
      <c r="DA555" s="15">
        <v>2</v>
      </c>
      <c r="DB555" s="15">
        <v>2</v>
      </c>
      <c r="DC555" s="15">
        <v>2</v>
      </c>
      <c r="DD555" s="15">
        <v>3</v>
      </c>
      <c r="DE555" s="15">
        <v>2</v>
      </c>
      <c r="DL555" s="27">
        <v>4</v>
      </c>
      <c r="DM555" s="27">
        <v>3</v>
      </c>
      <c r="DN555" s="27">
        <v>3</v>
      </c>
      <c r="DO555" s="27">
        <v>3</v>
      </c>
      <c r="DP555" s="27">
        <v>3</v>
      </c>
      <c r="DQ555" s="27">
        <v>3</v>
      </c>
      <c r="DR555" s="27">
        <f t="shared" si="275"/>
        <v>3.1666666666666665</v>
      </c>
      <c r="DS555" s="15">
        <f t="shared" si="301"/>
        <v>-0.83333333333333348</v>
      </c>
    </row>
    <row r="556" spans="1:123" x14ac:dyDescent="0.2">
      <c r="A556" s="15">
        <v>278</v>
      </c>
      <c r="B556" s="15">
        <v>874</v>
      </c>
      <c r="C556" s="15">
        <v>1</v>
      </c>
      <c r="D556" s="15">
        <v>1</v>
      </c>
      <c r="E556" s="15">
        <f t="shared" si="276"/>
        <v>0</v>
      </c>
      <c r="F556" s="15">
        <f t="shared" si="277"/>
        <v>0</v>
      </c>
      <c r="G556" s="15">
        <f t="shared" si="278"/>
        <v>0</v>
      </c>
      <c r="H556" s="15">
        <f t="shared" si="279"/>
        <v>0</v>
      </c>
      <c r="I556" s="15">
        <v>1</v>
      </c>
      <c r="J556" s="15">
        <v>58</v>
      </c>
      <c r="K556" s="15">
        <v>3</v>
      </c>
      <c r="L556" s="15">
        <f t="shared" si="280"/>
        <v>0</v>
      </c>
      <c r="M556" s="15">
        <f t="shared" si="281"/>
        <v>1</v>
      </c>
      <c r="N556" s="15">
        <f t="shared" si="282"/>
        <v>0</v>
      </c>
      <c r="O556" s="15">
        <f t="shared" si="283"/>
        <v>0</v>
      </c>
      <c r="P556" s="15">
        <f t="shared" si="284"/>
        <v>0</v>
      </c>
      <c r="Q556" s="15">
        <v>2</v>
      </c>
      <c r="R556" s="15">
        <v>5</v>
      </c>
      <c r="S556" s="15">
        <v>30</v>
      </c>
      <c r="T556" s="15">
        <v>1</v>
      </c>
      <c r="U556" s="15">
        <v>0</v>
      </c>
      <c r="V556" s="15">
        <v>0</v>
      </c>
      <c r="W556" s="15">
        <v>0</v>
      </c>
      <c r="X556" s="15">
        <v>1</v>
      </c>
      <c r="Y556" s="15">
        <v>1</v>
      </c>
      <c r="Z556" s="15">
        <v>1</v>
      </c>
      <c r="AA556" s="15">
        <f t="shared" si="273"/>
        <v>25</v>
      </c>
      <c r="AB556" s="193">
        <f t="shared" si="299"/>
        <v>1920</v>
      </c>
      <c r="AC556" s="15">
        <v>1</v>
      </c>
      <c r="AD556" s="15">
        <v>1</v>
      </c>
      <c r="AE556" s="15">
        <v>25</v>
      </c>
      <c r="AF556" s="15">
        <v>18000</v>
      </c>
      <c r="AG556" s="15">
        <f t="shared" si="285"/>
        <v>18000</v>
      </c>
      <c r="AH556" s="15">
        <v>10</v>
      </c>
      <c r="AI556" s="27">
        <f t="shared" si="286"/>
        <v>720</v>
      </c>
      <c r="AJ556" s="15">
        <v>2</v>
      </c>
      <c r="AK556" s="15">
        <v>25</v>
      </c>
      <c r="AL556" s="15">
        <v>15000</v>
      </c>
      <c r="AM556" s="15">
        <f t="shared" si="287"/>
        <v>30000</v>
      </c>
      <c r="AN556" s="15">
        <v>8</v>
      </c>
      <c r="AP556" s="15">
        <f t="shared" si="288"/>
        <v>48000</v>
      </c>
      <c r="AQ556" s="172">
        <f t="shared" si="274"/>
        <v>1920</v>
      </c>
      <c r="AR556" s="27">
        <f t="shared" si="289"/>
        <v>1</v>
      </c>
      <c r="AS556" s="172">
        <f t="shared" si="290"/>
        <v>1920</v>
      </c>
      <c r="AX556" s="15">
        <f t="shared" si="300"/>
        <v>0</v>
      </c>
      <c r="BI556" s="27">
        <f t="shared" si="291"/>
        <v>0</v>
      </c>
      <c r="BJ556" s="27">
        <f t="shared" si="292"/>
        <v>0</v>
      </c>
      <c r="BR556" s="27">
        <f t="shared" si="293"/>
        <v>0</v>
      </c>
      <c r="BS556" s="27">
        <f t="shared" si="294"/>
        <v>0</v>
      </c>
      <c r="BT556" s="15">
        <v>3.75</v>
      </c>
      <c r="BU556" s="15">
        <v>4</v>
      </c>
      <c r="BV556" s="15">
        <v>4</v>
      </c>
      <c r="BW556" s="15">
        <v>4</v>
      </c>
      <c r="BX556" s="15">
        <v>4</v>
      </c>
      <c r="BY556" s="15">
        <f t="shared" si="295"/>
        <v>3.95</v>
      </c>
      <c r="BZ556" s="15">
        <v>4</v>
      </c>
      <c r="CA556" s="15">
        <f t="shared" si="296"/>
        <v>1</v>
      </c>
      <c r="CB556" s="15">
        <v>1</v>
      </c>
      <c r="CC556" s="15">
        <f t="shared" si="297"/>
        <v>0</v>
      </c>
      <c r="CD556" s="15">
        <f t="shared" si="298"/>
        <v>0</v>
      </c>
      <c r="CE556" s="15">
        <v>1</v>
      </c>
      <c r="CF556" s="15">
        <v>4</v>
      </c>
      <c r="CG556" s="15">
        <v>2</v>
      </c>
      <c r="CH556" s="15">
        <v>4</v>
      </c>
      <c r="CI556" s="15">
        <v>2</v>
      </c>
      <c r="CJ556" s="15">
        <v>2</v>
      </c>
      <c r="CK556" s="15">
        <v>1</v>
      </c>
      <c r="CL556" s="15">
        <v>1</v>
      </c>
      <c r="CN556" s="15">
        <v>1</v>
      </c>
      <c r="CP556" s="15">
        <v>1</v>
      </c>
      <c r="CR556" s="15">
        <v>1</v>
      </c>
      <c r="CZ556" s="15">
        <v>2</v>
      </c>
      <c r="DA556" s="15">
        <v>2</v>
      </c>
      <c r="DB556" s="15">
        <v>1</v>
      </c>
      <c r="DC556" s="15">
        <v>2</v>
      </c>
      <c r="DD556" s="15">
        <v>3</v>
      </c>
      <c r="DE556" s="15">
        <v>2</v>
      </c>
      <c r="DL556" s="15">
        <v>4</v>
      </c>
      <c r="DM556" s="15">
        <v>4</v>
      </c>
      <c r="DN556" s="15">
        <v>4</v>
      </c>
      <c r="DO556" s="15">
        <v>4</v>
      </c>
      <c r="DP556" s="15">
        <v>4</v>
      </c>
      <c r="DQ556" s="15">
        <v>4</v>
      </c>
      <c r="DR556" s="27">
        <f t="shared" si="275"/>
        <v>4</v>
      </c>
      <c r="DS556" s="15">
        <f t="shared" si="301"/>
        <v>1</v>
      </c>
    </row>
    <row r="557" spans="1:123" x14ac:dyDescent="0.2">
      <c r="A557" s="15">
        <v>278</v>
      </c>
      <c r="B557" s="15">
        <v>874</v>
      </c>
      <c r="C557" s="15">
        <v>1</v>
      </c>
      <c r="D557" s="15">
        <v>1</v>
      </c>
      <c r="E557" s="15">
        <f t="shared" si="276"/>
        <v>0</v>
      </c>
      <c r="F557" s="15">
        <f t="shared" si="277"/>
        <v>0</v>
      </c>
      <c r="G557" s="15">
        <f t="shared" si="278"/>
        <v>0</v>
      </c>
      <c r="H557" s="15">
        <f t="shared" si="279"/>
        <v>0</v>
      </c>
      <c r="I557" s="15">
        <v>1</v>
      </c>
      <c r="J557" s="15">
        <v>58</v>
      </c>
      <c r="K557" s="15">
        <v>3</v>
      </c>
      <c r="L557" s="15">
        <f t="shared" si="280"/>
        <v>0</v>
      </c>
      <c r="M557" s="15">
        <f t="shared" si="281"/>
        <v>1</v>
      </c>
      <c r="N557" s="15">
        <f t="shared" si="282"/>
        <v>0</v>
      </c>
      <c r="O557" s="15">
        <f t="shared" si="283"/>
        <v>0</v>
      </c>
      <c r="P557" s="15">
        <f t="shared" si="284"/>
        <v>0</v>
      </c>
      <c r="Q557" s="15">
        <v>2</v>
      </c>
      <c r="R557" s="15">
        <v>5</v>
      </c>
      <c r="S557" s="15">
        <v>30</v>
      </c>
      <c r="T557" s="15">
        <v>1</v>
      </c>
      <c r="U557" s="15">
        <v>0</v>
      </c>
      <c r="V557" s="15">
        <v>0</v>
      </c>
      <c r="W557" s="15">
        <v>0</v>
      </c>
      <c r="X557" s="15">
        <v>1</v>
      </c>
      <c r="Y557" s="15">
        <v>0</v>
      </c>
      <c r="Z557" s="15">
        <v>1</v>
      </c>
      <c r="AA557" s="15">
        <f t="shared" si="273"/>
        <v>25</v>
      </c>
      <c r="AB557" s="193">
        <f t="shared" si="299"/>
        <v>1960</v>
      </c>
      <c r="AC557" s="159">
        <v>1</v>
      </c>
      <c r="AD557" s="159">
        <v>1</v>
      </c>
      <c r="AE557" s="159">
        <v>25</v>
      </c>
      <c r="AF557" s="159">
        <v>19000</v>
      </c>
      <c r="AG557" s="159">
        <f t="shared" si="285"/>
        <v>19000</v>
      </c>
      <c r="AH557" s="159">
        <v>10</v>
      </c>
      <c r="AI557" s="171">
        <f t="shared" si="286"/>
        <v>760</v>
      </c>
      <c r="AJ557" s="15">
        <v>2</v>
      </c>
      <c r="AK557" s="15">
        <v>25</v>
      </c>
      <c r="AL557" s="15">
        <v>15000</v>
      </c>
      <c r="AM557" s="15">
        <f t="shared" si="287"/>
        <v>30000</v>
      </c>
      <c r="AN557" s="15">
        <v>7</v>
      </c>
      <c r="AP557" s="15">
        <f t="shared" si="288"/>
        <v>49000</v>
      </c>
      <c r="AQ557" s="172">
        <f t="shared" si="274"/>
        <v>1960</v>
      </c>
      <c r="AR557" s="27">
        <f t="shared" si="289"/>
        <v>1</v>
      </c>
      <c r="AS557" s="172">
        <f t="shared" si="290"/>
        <v>1960</v>
      </c>
      <c r="AX557" s="15">
        <f t="shared" si="300"/>
        <v>0</v>
      </c>
      <c r="BI557" s="27">
        <f t="shared" si="291"/>
        <v>0</v>
      </c>
      <c r="BJ557" s="27">
        <f t="shared" si="292"/>
        <v>0</v>
      </c>
      <c r="BR557" s="27">
        <f t="shared" si="293"/>
        <v>0</v>
      </c>
      <c r="BS557" s="27">
        <f t="shared" si="294"/>
        <v>0</v>
      </c>
      <c r="BT557" s="15">
        <v>3.75</v>
      </c>
      <c r="BU557" s="15">
        <v>4</v>
      </c>
      <c r="BV557" s="15">
        <v>4</v>
      </c>
      <c r="BW557" s="15">
        <v>4</v>
      </c>
      <c r="BX557" s="15">
        <v>4</v>
      </c>
      <c r="BY557" s="15">
        <f t="shared" si="295"/>
        <v>3.95</v>
      </c>
      <c r="BZ557" s="15">
        <v>4</v>
      </c>
      <c r="CA557" s="15">
        <f t="shared" si="296"/>
        <v>1</v>
      </c>
      <c r="CB557" s="15">
        <v>1</v>
      </c>
      <c r="CC557" s="15">
        <f t="shared" si="297"/>
        <v>0</v>
      </c>
      <c r="CD557" s="15">
        <f t="shared" si="298"/>
        <v>0</v>
      </c>
      <c r="CE557" s="15">
        <v>1</v>
      </c>
      <c r="CF557" s="15">
        <v>4</v>
      </c>
      <c r="CG557" s="15">
        <v>2</v>
      </c>
      <c r="CH557" s="15">
        <v>4</v>
      </c>
      <c r="CI557" s="15">
        <v>2</v>
      </c>
      <c r="CJ557" s="15">
        <v>2</v>
      </c>
      <c r="CK557" s="15">
        <v>1</v>
      </c>
      <c r="CL557" s="15">
        <v>1</v>
      </c>
      <c r="CN557" s="15">
        <v>1</v>
      </c>
      <c r="CP557" s="15">
        <v>1</v>
      </c>
      <c r="CR557" s="15">
        <v>1</v>
      </c>
      <c r="CZ557" s="15">
        <v>2</v>
      </c>
      <c r="DA557" s="15">
        <v>2</v>
      </c>
      <c r="DB557" s="15">
        <v>1</v>
      </c>
      <c r="DC557" s="15">
        <v>2</v>
      </c>
      <c r="DD557" s="15">
        <v>3</v>
      </c>
      <c r="DE557" s="15">
        <v>2</v>
      </c>
      <c r="DL557" s="27">
        <v>3</v>
      </c>
      <c r="DM557" s="27">
        <v>3</v>
      </c>
      <c r="DN557" s="27">
        <v>3</v>
      </c>
      <c r="DO557" s="27">
        <v>3</v>
      </c>
      <c r="DP557" s="27">
        <v>3</v>
      </c>
      <c r="DQ557" s="27">
        <v>3</v>
      </c>
      <c r="DR557" s="27">
        <f t="shared" si="275"/>
        <v>3</v>
      </c>
      <c r="DS557" s="15">
        <f t="shared" si="301"/>
        <v>-0.83333333333333348</v>
      </c>
    </row>
    <row r="558" spans="1:123" x14ac:dyDescent="0.2">
      <c r="A558" s="15">
        <v>279</v>
      </c>
      <c r="B558" s="15">
        <v>875</v>
      </c>
      <c r="C558" s="15">
        <v>1</v>
      </c>
      <c r="D558" s="15">
        <v>1</v>
      </c>
      <c r="E558" s="15">
        <f t="shared" si="276"/>
        <v>0</v>
      </c>
      <c r="F558" s="15">
        <f t="shared" si="277"/>
        <v>0</v>
      </c>
      <c r="G558" s="15">
        <f t="shared" si="278"/>
        <v>0</v>
      </c>
      <c r="H558" s="15">
        <f t="shared" si="279"/>
        <v>0</v>
      </c>
      <c r="I558" s="15">
        <v>1</v>
      </c>
      <c r="J558" s="15">
        <v>53</v>
      </c>
      <c r="K558" s="15">
        <v>5</v>
      </c>
      <c r="L558" s="15">
        <f t="shared" si="280"/>
        <v>0</v>
      </c>
      <c r="M558" s="15">
        <f t="shared" si="281"/>
        <v>0</v>
      </c>
      <c r="N558" s="15">
        <f t="shared" si="282"/>
        <v>0</v>
      </c>
      <c r="O558" s="15">
        <f t="shared" si="283"/>
        <v>1</v>
      </c>
      <c r="P558" s="15">
        <f t="shared" si="284"/>
        <v>0</v>
      </c>
      <c r="Q558" s="15">
        <v>2</v>
      </c>
      <c r="R558" s="15">
        <v>4</v>
      </c>
      <c r="S558" s="15">
        <v>25</v>
      </c>
      <c r="T558" s="15">
        <v>0</v>
      </c>
      <c r="U558" s="15">
        <v>1</v>
      </c>
      <c r="V558" s="15">
        <v>1</v>
      </c>
      <c r="W558" s="15">
        <v>200000</v>
      </c>
      <c r="X558" s="15">
        <v>1</v>
      </c>
      <c r="Y558" s="15">
        <v>1</v>
      </c>
      <c r="Z558" s="15">
        <v>1</v>
      </c>
      <c r="AA558" s="15">
        <f t="shared" si="273"/>
        <v>34</v>
      </c>
      <c r="AB558" s="193">
        <f t="shared" si="299"/>
        <v>1705.8823529411766</v>
      </c>
      <c r="AC558" s="15">
        <v>1</v>
      </c>
      <c r="AD558" s="15">
        <v>1</v>
      </c>
      <c r="AE558" s="15">
        <v>34</v>
      </c>
      <c r="AF558" s="15">
        <v>30000</v>
      </c>
      <c r="AG558" s="15">
        <f t="shared" si="285"/>
        <v>30000</v>
      </c>
      <c r="AH558" s="15">
        <v>10</v>
      </c>
      <c r="AI558" s="27">
        <f t="shared" si="286"/>
        <v>882.35294117647061</v>
      </c>
      <c r="AJ558" s="15">
        <v>1</v>
      </c>
      <c r="AK558" s="15">
        <v>34</v>
      </c>
      <c r="AL558" s="15">
        <v>28000</v>
      </c>
      <c r="AM558" s="15">
        <f t="shared" si="287"/>
        <v>28000</v>
      </c>
      <c r="AN558" s="15">
        <v>7</v>
      </c>
      <c r="AP558" s="15">
        <f t="shared" si="288"/>
        <v>58000</v>
      </c>
      <c r="AQ558" s="172">
        <f t="shared" si="274"/>
        <v>1705.8823529411766</v>
      </c>
      <c r="AR558" s="27">
        <f t="shared" si="289"/>
        <v>1</v>
      </c>
      <c r="AS558" s="172">
        <f t="shared" si="290"/>
        <v>1705.8823529411766</v>
      </c>
      <c r="AX558" s="15">
        <f t="shared" si="300"/>
        <v>0</v>
      </c>
      <c r="BI558" s="27">
        <f t="shared" si="291"/>
        <v>0</v>
      </c>
      <c r="BJ558" s="27">
        <f t="shared" si="292"/>
        <v>0</v>
      </c>
      <c r="BR558" s="27">
        <f t="shared" si="293"/>
        <v>0</v>
      </c>
      <c r="BS558" s="27">
        <f t="shared" si="294"/>
        <v>0</v>
      </c>
      <c r="BT558" s="15">
        <v>4</v>
      </c>
      <c r="BU558" s="15">
        <v>3</v>
      </c>
      <c r="BV558" s="15">
        <v>3</v>
      </c>
      <c r="BW558" s="15">
        <v>3</v>
      </c>
      <c r="BX558" s="15">
        <v>3</v>
      </c>
      <c r="BY558" s="15">
        <f t="shared" si="295"/>
        <v>3.2</v>
      </c>
      <c r="BZ558" s="15">
        <v>3</v>
      </c>
      <c r="CA558" s="15">
        <f t="shared" si="296"/>
        <v>1</v>
      </c>
      <c r="CB558" s="15">
        <v>1</v>
      </c>
      <c r="CC558" s="15">
        <f t="shared" si="297"/>
        <v>0</v>
      </c>
      <c r="CD558" s="15">
        <f t="shared" si="298"/>
        <v>0</v>
      </c>
      <c r="CE558" s="15">
        <v>1</v>
      </c>
      <c r="CF558" s="15">
        <v>5</v>
      </c>
      <c r="CG558" s="15">
        <v>2</v>
      </c>
      <c r="CH558" s="15">
        <v>3</v>
      </c>
      <c r="CI558" s="15">
        <v>3</v>
      </c>
      <c r="CJ558" s="15">
        <v>2</v>
      </c>
      <c r="CK558" s="15">
        <v>1</v>
      </c>
      <c r="CL558" s="15">
        <v>1</v>
      </c>
      <c r="CN558" s="15">
        <v>1</v>
      </c>
      <c r="CP558" s="15">
        <v>1</v>
      </c>
      <c r="CR558" s="15">
        <v>1</v>
      </c>
      <c r="CZ558" s="15">
        <v>3</v>
      </c>
      <c r="DA558" s="15">
        <v>2</v>
      </c>
      <c r="DB558" s="15">
        <v>1</v>
      </c>
      <c r="DC558" s="15">
        <v>2</v>
      </c>
      <c r="DD558" s="15">
        <v>2</v>
      </c>
      <c r="DE558" s="15">
        <v>2</v>
      </c>
      <c r="DL558" s="15">
        <v>4</v>
      </c>
      <c r="DM558" s="15">
        <v>4</v>
      </c>
      <c r="DN558" s="15">
        <v>4</v>
      </c>
      <c r="DO558" s="15">
        <v>4</v>
      </c>
      <c r="DP558" s="15">
        <v>3</v>
      </c>
      <c r="DQ558" s="15">
        <v>4</v>
      </c>
      <c r="DR558" s="27">
        <f t="shared" si="275"/>
        <v>3.8333333333333335</v>
      </c>
      <c r="DS558" s="15">
        <f t="shared" si="301"/>
        <v>0.83333333333333348</v>
      </c>
    </row>
    <row r="559" spans="1:123" x14ac:dyDescent="0.2">
      <c r="A559" s="15">
        <v>279</v>
      </c>
      <c r="B559" s="15">
        <v>875</v>
      </c>
      <c r="C559" s="15">
        <v>1</v>
      </c>
      <c r="D559" s="15">
        <v>1</v>
      </c>
      <c r="E559" s="15">
        <f t="shared" si="276"/>
        <v>0</v>
      </c>
      <c r="F559" s="15">
        <f t="shared" si="277"/>
        <v>0</v>
      </c>
      <c r="G559" s="15">
        <f t="shared" si="278"/>
        <v>0</v>
      </c>
      <c r="H559" s="15">
        <f t="shared" si="279"/>
        <v>0</v>
      </c>
      <c r="I559" s="15">
        <v>1</v>
      </c>
      <c r="J559" s="15">
        <v>53</v>
      </c>
      <c r="K559" s="15">
        <v>5</v>
      </c>
      <c r="L559" s="15">
        <f t="shared" si="280"/>
        <v>0</v>
      </c>
      <c r="M559" s="15">
        <f t="shared" si="281"/>
        <v>0</v>
      </c>
      <c r="N559" s="15">
        <f t="shared" si="282"/>
        <v>0</v>
      </c>
      <c r="O559" s="15">
        <f t="shared" si="283"/>
        <v>1</v>
      </c>
      <c r="P559" s="15">
        <f t="shared" si="284"/>
        <v>0</v>
      </c>
      <c r="Q559" s="15">
        <v>2</v>
      </c>
      <c r="R559" s="15">
        <v>4</v>
      </c>
      <c r="S559" s="15">
        <v>25</v>
      </c>
      <c r="T559" s="15">
        <v>0</v>
      </c>
      <c r="U559" s="15">
        <v>1</v>
      </c>
      <c r="V559" s="15">
        <v>1</v>
      </c>
      <c r="W559" s="15">
        <v>200000</v>
      </c>
      <c r="X559" s="15">
        <v>1</v>
      </c>
      <c r="Y559" s="15">
        <v>0</v>
      </c>
      <c r="Z559" s="15">
        <v>1</v>
      </c>
      <c r="AA559" s="15">
        <f t="shared" si="273"/>
        <v>34</v>
      </c>
      <c r="AB559" s="193">
        <f t="shared" si="299"/>
        <v>1764.7058823529412</v>
      </c>
      <c r="AC559" s="159">
        <v>1</v>
      </c>
      <c r="AD559" s="159">
        <v>1</v>
      </c>
      <c r="AE559" s="159">
        <v>34</v>
      </c>
      <c r="AF559" s="159">
        <v>32000</v>
      </c>
      <c r="AG559" s="159">
        <f t="shared" si="285"/>
        <v>32000</v>
      </c>
      <c r="AH559" s="159">
        <v>10</v>
      </c>
      <c r="AI559" s="171">
        <f t="shared" si="286"/>
        <v>941.17647058823525</v>
      </c>
      <c r="AJ559" s="15">
        <v>1</v>
      </c>
      <c r="AK559" s="15">
        <v>34</v>
      </c>
      <c r="AL559" s="15">
        <v>28000</v>
      </c>
      <c r="AM559" s="15">
        <f t="shared" si="287"/>
        <v>28000</v>
      </c>
      <c r="AN559" s="15">
        <v>6</v>
      </c>
      <c r="AP559" s="15">
        <f t="shared" si="288"/>
        <v>60000</v>
      </c>
      <c r="AQ559" s="172">
        <f t="shared" si="274"/>
        <v>1764.7058823529412</v>
      </c>
      <c r="AR559" s="27">
        <f t="shared" si="289"/>
        <v>1</v>
      </c>
      <c r="AS559" s="172">
        <f t="shared" si="290"/>
        <v>1764.7058823529412</v>
      </c>
      <c r="AX559" s="15">
        <f t="shared" si="300"/>
        <v>0</v>
      </c>
      <c r="BI559" s="27">
        <f t="shared" si="291"/>
        <v>0</v>
      </c>
      <c r="BJ559" s="27">
        <f t="shared" si="292"/>
        <v>0</v>
      </c>
      <c r="BR559" s="27">
        <f t="shared" si="293"/>
        <v>0</v>
      </c>
      <c r="BS559" s="27">
        <f t="shared" si="294"/>
        <v>0</v>
      </c>
      <c r="BT559" s="15">
        <v>4</v>
      </c>
      <c r="BU559" s="15">
        <v>3</v>
      </c>
      <c r="BV559" s="15">
        <v>3</v>
      </c>
      <c r="BW559" s="15">
        <v>3</v>
      </c>
      <c r="BX559" s="15">
        <v>3</v>
      </c>
      <c r="BY559" s="15">
        <f t="shared" si="295"/>
        <v>3.2</v>
      </c>
      <c r="BZ559" s="15">
        <v>3</v>
      </c>
      <c r="CA559" s="15">
        <f t="shared" si="296"/>
        <v>1</v>
      </c>
      <c r="CB559" s="15">
        <v>1</v>
      </c>
      <c r="CC559" s="15">
        <f t="shared" si="297"/>
        <v>0</v>
      </c>
      <c r="CD559" s="15">
        <f t="shared" si="298"/>
        <v>0</v>
      </c>
      <c r="CE559" s="15">
        <v>1</v>
      </c>
      <c r="CF559" s="15">
        <v>5</v>
      </c>
      <c r="CG559" s="15">
        <v>2</v>
      </c>
      <c r="CH559" s="15">
        <v>3</v>
      </c>
      <c r="CI559" s="15">
        <v>3</v>
      </c>
      <c r="CJ559" s="15">
        <v>2</v>
      </c>
      <c r="CK559" s="15">
        <v>1</v>
      </c>
      <c r="CL559" s="15">
        <v>1</v>
      </c>
      <c r="CN559" s="15">
        <v>1</v>
      </c>
      <c r="CP559" s="15">
        <v>1</v>
      </c>
      <c r="CR559" s="15">
        <v>1</v>
      </c>
      <c r="CZ559" s="15">
        <v>3</v>
      </c>
      <c r="DA559" s="15">
        <v>2</v>
      </c>
      <c r="DB559" s="15">
        <v>1</v>
      </c>
      <c r="DC559" s="15">
        <v>2</v>
      </c>
      <c r="DD559" s="15">
        <v>2</v>
      </c>
      <c r="DE559" s="15">
        <v>2</v>
      </c>
      <c r="DL559" s="27">
        <v>3</v>
      </c>
      <c r="DM559" s="27">
        <v>3</v>
      </c>
      <c r="DN559" s="27">
        <v>3</v>
      </c>
      <c r="DO559" s="27">
        <v>3</v>
      </c>
      <c r="DP559" s="27">
        <v>3</v>
      </c>
      <c r="DQ559" s="27">
        <v>3</v>
      </c>
      <c r="DR559" s="27">
        <f t="shared" si="275"/>
        <v>3</v>
      </c>
      <c r="DS559" s="15">
        <f t="shared" si="301"/>
        <v>0</v>
      </c>
    </row>
    <row r="560" spans="1:123" x14ac:dyDescent="0.2">
      <c r="A560" s="15">
        <v>280</v>
      </c>
      <c r="B560" s="15">
        <v>876</v>
      </c>
      <c r="C560" s="15">
        <v>1</v>
      </c>
      <c r="D560" s="15">
        <v>1</v>
      </c>
      <c r="E560" s="15">
        <f t="shared" si="276"/>
        <v>0</v>
      </c>
      <c r="F560" s="15">
        <f t="shared" si="277"/>
        <v>0</v>
      </c>
      <c r="G560" s="15">
        <f t="shared" si="278"/>
        <v>0</v>
      </c>
      <c r="H560" s="15">
        <f t="shared" si="279"/>
        <v>0</v>
      </c>
      <c r="I560" s="15">
        <v>1</v>
      </c>
      <c r="J560" s="15">
        <v>60</v>
      </c>
      <c r="K560" s="15">
        <v>3</v>
      </c>
      <c r="L560" s="15">
        <f t="shared" si="280"/>
        <v>0</v>
      </c>
      <c r="M560" s="15">
        <f t="shared" si="281"/>
        <v>1</v>
      </c>
      <c r="N560" s="15">
        <f t="shared" si="282"/>
        <v>0</v>
      </c>
      <c r="O560" s="15">
        <f t="shared" si="283"/>
        <v>0</v>
      </c>
      <c r="P560" s="15">
        <f t="shared" si="284"/>
        <v>0</v>
      </c>
      <c r="Q560" s="15">
        <v>2</v>
      </c>
      <c r="R560" s="15">
        <v>5</v>
      </c>
      <c r="S560" s="15">
        <v>40</v>
      </c>
      <c r="T560" s="15">
        <v>0</v>
      </c>
      <c r="U560" s="15">
        <v>0</v>
      </c>
      <c r="V560" s="15">
        <v>1</v>
      </c>
      <c r="W560" s="15">
        <v>200000</v>
      </c>
      <c r="X560" s="15">
        <v>1</v>
      </c>
      <c r="Y560" s="15">
        <v>1</v>
      </c>
      <c r="Z560" s="15">
        <v>1</v>
      </c>
      <c r="AA560" s="15">
        <f t="shared" si="273"/>
        <v>50</v>
      </c>
      <c r="AB560" s="193">
        <f t="shared" si="299"/>
        <v>1000</v>
      </c>
      <c r="AC560" s="15">
        <v>1</v>
      </c>
      <c r="AD560" s="15">
        <v>1</v>
      </c>
      <c r="AE560" s="15">
        <v>50</v>
      </c>
      <c r="AF560" s="15">
        <v>50000</v>
      </c>
      <c r="AG560" s="15">
        <f t="shared" si="285"/>
        <v>50000</v>
      </c>
      <c r="AH560" s="15">
        <v>10.8</v>
      </c>
      <c r="AI560" s="27">
        <f t="shared" si="286"/>
        <v>1000</v>
      </c>
      <c r="AM560" s="15">
        <f t="shared" si="287"/>
        <v>0</v>
      </c>
      <c r="AP560" s="15">
        <f t="shared" si="288"/>
        <v>50000</v>
      </c>
      <c r="AQ560" s="172">
        <f t="shared" si="274"/>
        <v>1000</v>
      </c>
      <c r="AR560" s="27">
        <f t="shared" si="289"/>
        <v>1</v>
      </c>
      <c r="AS560" s="172">
        <f t="shared" si="290"/>
        <v>1000</v>
      </c>
      <c r="AX560" s="15">
        <f t="shared" si="300"/>
        <v>0</v>
      </c>
      <c r="BI560" s="27">
        <f t="shared" si="291"/>
        <v>0</v>
      </c>
      <c r="BJ560" s="27">
        <f t="shared" si="292"/>
        <v>0</v>
      </c>
      <c r="BR560" s="27">
        <f t="shared" si="293"/>
        <v>0</v>
      </c>
      <c r="BS560" s="27">
        <f t="shared" si="294"/>
        <v>0</v>
      </c>
      <c r="BT560" s="15">
        <v>3.75</v>
      </c>
      <c r="BU560" s="15">
        <v>3</v>
      </c>
      <c r="BV560" s="15">
        <v>3</v>
      </c>
      <c r="BW560" s="15">
        <v>3</v>
      </c>
      <c r="BX560" s="15">
        <v>3</v>
      </c>
      <c r="BY560" s="15">
        <f t="shared" si="295"/>
        <v>3.15</v>
      </c>
      <c r="BZ560" s="15">
        <v>3</v>
      </c>
      <c r="CA560" s="15">
        <f t="shared" si="296"/>
        <v>1</v>
      </c>
      <c r="CB560" s="15">
        <v>1</v>
      </c>
      <c r="CC560" s="15">
        <f t="shared" si="297"/>
        <v>0</v>
      </c>
      <c r="CD560" s="15">
        <f t="shared" si="298"/>
        <v>0</v>
      </c>
      <c r="CE560" s="15">
        <v>3</v>
      </c>
      <c r="CF560" s="15">
        <v>4</v>
      </c>
      <c r="CG560" s="15">
        <v>2</v>
      </c>
      <c r="CH560" s="15">
        <v>2</v>
      </c>
      <c r="CI560" s="15">
        <v>1</v>
      </c>
      <c r="CJ560" s="15">
        <v>2</v>
      </c>
      <c r="CK560" s="15">
        <v>1</v>
      </c>
      <c r="CL560" s="15">
        <v>1</v>
      </c>
      <c r="CN560" s="15">
        <v>1</v>
      </c>
      <c r="CP560" s="15">
        <v>1</v>
      </c>
      <c r="CR560" s="15">
        <v>1</v>
      </c>
      <c r="CZ560" s="15">
        <v>3</v>
      </c>
      <c r="DA560" s="15">
        <v>2</v>
      </c>
      <c r="DB560" s="15">
        <v>2</v>
      </c>
      <c r="DC560" s="15">
        <v>2</v>
      </c>
      <c r="DD560" s="15">
        <v>1</v>
      </c>
      <c r="DE560" s="15">
        <v>2</v>
      </c>
      <c r="DL560" s="15">
        <v>3</v>
      </c>
      <c r="DM560" s="15">
        <v>3</v>
      </c>
      <c r="DN560" s="15">
        <v>3</v>
      </c>
      <c r="DO560" s="15">
        <v>3</v>
      </c>
      <c r="DP560" s="15">
        <v>3</v>
      </c>
      <c r="DQ560" s="15">
        <v>3</v>
      </c>
      <c r="DR560" s="27">
        <f t="shared" si="275"/>
        <v>3</v>
      </c>
      <c r="DS560" s="15">
        <f t="shared" si="301"/>
        <v>0</v>
      </c>
    </row>
    <row r="561" spans="1:129" x14ac:dyDescent="0.2">
      <c r="A561" s="15">
        <v>280</v>
      </c>
      <c r="B561" s="15">
        <v>876</v>
      </c>
      <c r="C561" s="15">
        <v>1</v>
      </c>
      <c r="D561" s="15">
        <v>1</v>
      </c>
      <c r="E561" s="15">
        <f t="shared" si="276"/>
        <v>0</v>
      </c>
      <c r="F561" s="15">
        <f t="shared" si="277"/>
        <v>0</v>
      </c>
      <c r="G561" s="15">
        <f t="shared" si="278"/>
        <v>0</v>
      </c>
      <c r="H561" s="15">
        <f t="shared" si="279"/>
        <v>0</v>
      </c>
      <c r="I561" s="15">
        <v>1</v>
      </c>
      <c r="J561" s="15">
        <v>60</v>
      </c>
      <c r="K561" s="15">
        <v>3</v>
      </c>
      <c r="L561" s="15">
        <f t="shared" si="280"/>
        <v>0</v>
      </c>
      <c r="M561" s="15">
        <f t="shared" si="281"/>
        <v>1</v>
      </c>
      <c r="N561" s="15">
        <f t="shared" si="282"/>
        <v>0</v>
      </c>
      <c r="O561" s="15">
        <f t="shared" si="283"/>
        <v>0</v>
      </c>
      <c r="P561" s="15">
        <f t="shared" si="284"/>
        <v>0</v>
      </c>
      <c r="Q561" s="15">
        <v>2</v>
      </c>
      <c r="R561" s="15">
        <v>5</v>
      </c>
      <c r="S561" s="15">
        <v>40</v>
      </c>
      <c r="T561" s="15">
        <v>0</v>
      </c>
      <c r="U561" s="15">
        <v>0</v>
      </c>
      <c r="V561" s="15">
        <v>1</v>
      </c>
      <c r="W561" s="15">
        <v>200000</v>
      </c>
      <c r="X561" s="15">
        <v>1</v>
      </c>
      <c r="Y561" s="15">
        <v>0</v>
      </c>
      <c r="Z561" s="15">
        <v>1</v>
      </c>
      <c r="AA561" s="15">
        <f t="shared" si="273"/>
        <v>50</v>
      </c>
      <c r="AB561" s="193">
        <f t="shared" si="299"/>
        <v>1000</v>
      </c>
      <c r="AC561" s="159">
        <v>1</v>
      </c>
      <c r="AD561" s="159">
        <v>1</v>
      </c>
      <c r="AE561" s="159">
        <v>50</v>
      </c>
      <c r="AF561" s="159">
        <v>50000</v>
      </c>
      <c r="AG561" s="159">
        <f t="shared" si="285"/>
        <v>50000</v>
      </c>
      <c r="AH561" s="159">
        <v>10.8</v>
      </c>
      <c r="AI561" s="171">
        <f t="shared" si="286"/>
        <v>1000</v>
      </c>
      <c r="AM561" s="15">
        <f t="shared" si="287"/>
        <v>0</v>
      </c>
      <c r="AP561" s="15">
        <f t="shared" si="288"/>
        <v>50000</v>
      </c>
      <c r="AQ561" s="172">
        <f t="shared" si="274"/>
        <v>1000</v>
      </c>
      <c r="AR561" s="27">
        <f t="shared" si="289"/>
        <v>1</v>
      </c>
      <c r="AS561" s="172">
        <f t="shared" si="290"/>
        <v>1000</v>
      </c>
      <c r="AX561" s="15">
        <f t="shared" si="300"/>
        <v>0</v>
      </c>
      <c r="BI561" s="27">
        <f t="shared" si="291"/>
        <v>0</v>
      </c>
      <c r="BJ561" s="27">
        <f t="shared" si="292"/>
        <v>0</v>
      </c>
      <c r="BR561" s="27">
        <f t="shared" si="293"/>
        <v>0</v>
      </c>
      <c r="BS561" s="27">
        <f t="shared" si="294"/>
        <v>0</v>
      </c>
      <c r="BT561" s="15">
        <v>3.75</v>
      </c>
      <c r="BU561" s="15">
        <v>3</v>
      </c>
      <c r="BV561" s="15">
        <v>3</v>
      </c>
      <c r="BW561" s="15">
        <v>3</v>
      </c>
      <c r="BX561" s="15">
        <v>3</v>
      </c>
      <c r="BY561" s="15">
        <f t="shared" si="295"/>
        <v>3.15</v>
      </c>
      <c r="BZ561" s="15">
        <v>3</v>
      </c>
      <c r="CA561" s="15">
        <f t="shared" si="296"/>
        <v>1</v>
      </c>
      <c r="CB561" s="15">
        <v>1</v>
      </c>
      <c r="CC561" s="15">
        <f t="shared" si="297"/>
        <v>0</v>
      </c>
      <c r="CD561" s="15">
        <f t="shared" si="298"/>
        <v>0</v>
      </c>
      <c r="CE561" s="15">
        <v>3</v>
      </c>
      <c r="CF561" s="15">
        <v>4</v>
      </c>
      <c r="CG561" s="15">
        <v>2</v>
      </c>
      <c r="CH561" s="15">
        <v>2</v>
      </c>
      <c r="CI561" s="15">
        <v>1</v>
      </c>
      <c r="CJ561" s="15">
        <v>2</v>
      </c>
      <c r="CK561" s="15">
        <v>1</v>
      </c>
      <c r="CL561" s="15">
        <v>1</v>
      </c>
      <c r="CN561" s="15">
        <v>1</v>
      </c>
      <c r="CP561" s="15">
        <v>1</v>
      </c>
      <c r="CR561" s="15">
        <v>1</v>
      </c>
      <c r="CZ561" s="15">
        <v>3</v>
      </c>
      <c r="DA561" s="15">
        <v>2</v>
      </c>
      <c r="DB561" s="15">
        <v>2</v>
      </c>
      <c r="DC561" s="15">
        <v>2</v>
      </c>
      <c r="DD561" s="15">
        <v>1</v>
      </c>
      <c r="DE561" s="15">
        <v>2</v>
      </c>
      <c r="DL561" s="27">
        <v>3</v>
      </c>
      <c r="DM561" s="27">
        <v>3</v>
      </c>
      <c r="DN561" s="27">
        <v>3</v>
      </c>
      <c r="DO561" s="27">
        <v>3</v>
      </c>
      <c r="DP561" s="27">
        <v>3</v>
      </c>
      <c r="DQ561" s="27">
        <v>3</v>
      </c>
      <c r="DR561" s="27">
        <f t="shared" si="275"/>
        <v>3</v>
      </c>
      <c r="DS561" s="15">
        <f t="shared" si="301"/>
        <v>-1</v>
      </c>
    </row>
    <row r="562" spans="1:129" x14ac:dyDescent="0.2">
      <c r="A562" s="15">
        <v>281</v>
      </c>
      <c r="B562" s="15">
        <v>877</v>
      </c>
      <c r="C562" s="15">
        <v>1</v>
      </c>
      <c r="D562" s="15">
        <v>6</v>
      </c>
      <c r="E562" s="15">
        <f t="shared" si="276"/>
        <v>0</v>
      </c>
      <c r="F562" s="15">
        <f t="shared" si="277"/>
        <v>0</v>
      </c>
      <c r="G562" s="15">
        <f t="shared" si="278"/>
        <v>0</v>
      </c>
      <c r="H562" s="15">
        <f t="shared" si="279"/>
        <v>1</v>
      </c>
      <c r="I562" s="15">
        <v>1</v>
      </c>
      <c r="J562" s="15">
        <v>53</v>
      </c>
      <c r="K562" s="15">
        <v>5</v>
      </c>
      <c r="L562" s="15">
        <f t="shared" si="280"/>
        <v>0</v>
      </c>
      <c r="M562" s="15">
        <f t="shared" si="281"/>
        <v>0</v>
      </c>
      <c r="N562" s="15">
        <f t="shared" si="282"/>
        <v>0</v>
      </c>
      <c r="O562" s="15">
        <f t="shared" si="283"/>
        <v>1</v>
      </c>
      <c r="P562" s="15">
        <f t="shared" si="284"/>
        <v>0</v>
      </c>
      <c r="Q562" s="15">
        <v>2</v>
      </c>
      <c r="R562" s="15">
        <v>4</v>
      </c>
      <c r="S562" s="15">
        <v>20</v>
      </c>
      <c r="T562" s="15">
        <v>0</v>
      </c>
      <c r="U562" s="15">
        <v>0</v>
      </c>
      <c r="V562" s="15">
        <v>0</v>
      </c>
      <c r="W562" s="15">
        <v>0</v>
      </c>
      <c r="X562" s="15">
        <v>1</v>
      </c>
      <c r="Y562" s="15">
        <v>1</v>
      </c>
      <c r="Z562" s="15">
        <v>1</v>
      </c>
      <c r="AA562" s="15">
        <f t="shared" si="273"/>
        <v>30</v>
      </c>
      <c r="AB562" s="193">
        <f t="shared" si="299"/>
        <v>1066.6666666666667</v>
      </c>
      <c r="AC562" s="15">
        <v>2</v>
      </c>
      <c r="AD562" s="15">
        <v>1</v>
      </c>
      <c r="AE562" s="15">
        <v>30</v>
      </c>
      <c r="AF562" s="15">
        <v>32000</v>
      </c>
      <c r="AG562" s="15">
        <f t="shared" si="285"/>
        <v>32000</v>
      </c>
      <c r="AH562" s="15">
        <v>26</v>
      </c>
      <c r="AI562" s="27">
        <f t="shared" si="286"/>
        <v>1066.6666666666667</v>
      </c>
      <c r="AM562" s="15">
        <f t="shared" si="287"/>
        <v>0</v>
      </c>
      <c r="AP562" s="15">
        <f t="shared" si="288"/>
        <v>32000</v>
      </c>
      <c r="AQ562" s="172">
        <f t="shared" si="274"/>
        <v>1066.6666666666667</v>
      </c>
      <c r="AR562" s="27">
        <f t="shared" si="289"/>
        <v>1</v>
      </c>
      <c r="AS562" s="172">
        <f t="shared" si="290"/>
        <v>1066.6666666666667</v>
      </c>
      <c r="AX562" s="15">
        <f t="shared" si="300"/>
        <v>0</v>
      </c>
      <c r="BI562" s="27">
        <f t="shared" si="291"/>
        <v>0</v>
      </c>
      <c r="BJ562" s="27">
        <f t="shared" si="292"/>
        <v>0</v>
      </c>
      <c r="BR562" s="27">
        <f t="shared" si="293"/>
        <v>0</v>
      </c>
      <c r="BS562" s="27">
        <f t="shared" si="294"/>
        <v>0</v>
      </c>
      <c r="BT562" s="15">
        <v>3</v>
      </c>
      <c r="BU562" s="15">
        <v>3</v>
      </c>
      <c r="BV562" s="15">
        <v>3</v>
      </c>
      <c r="BW562" s="15">
        <v>3</v>
      </c>
      <c r="BX562" s="15">
        <v>3</v>
      </c>
      <c r="BY562" s="15">
        <f t="shared" si="295"/>
        <v>3</v>
      </c>
      <c r="BZ562" s="15">
        <v>3</v>
      </c>
      <c r="CA562" s="15">
        <f t="shared" si="296"/>
        <v>1</v>
      </c>
      <c r="CB562" s="15">
        <v>1</v>
      </c>
      <c r="CC562" s="15">
        <f t="shared" si="297"/>
        <v>0</v>
      </c>
      <c r="CD562" s="15">
        <f t="shared" si="298"/>
        <v>0</v>
      </c>
      <c r="CE562" s="15">
        <v>1</v>
      </c>
      <c r="CF562" s="15">
        <v>3</v>
      </c>
      <c r="CG562" s="15">
        <v>2</v>
      </c>
      <c r="CH562" s="15">
        <v>4</v>
      </c>
      <c r="CI562" s="15">
        <v>1</v>
      </c>
      <c r="CJ562" s="15">
        <v>2</v>
      </c>
      <c r="CK562" s="15">
        <v>1</v>
      </c>
      <c r="CL562" s="15">
        <v>1</v>
      </c>
      <c r="CN562" s="15">
        <v>1</v>
      </c>
      <c r="CP562" s="15">
        <v>1</v>
      </c>
      <c r="CR562" s="15">
        <v>1</v>
      </c>
      <c r="CZ562" s="15">
        <v>2</v>
      </c>
      <c r="DA562" s="15">
        <v>2</v>
      </c>
      <c r="DB562" s="15">
        <v>3</v>
      </c>
      <c r="DC562" s="15">
        <v>2</v>
      </c>
      <c r="DD562" s="15">
        <v>1</v>
      </c>
      <c r="DE562" s="15">
        <v>2</v>
      </c>
      <c r="DL562" s="15">
        <v>4</v>
      </c>
      <c r="DM562" s="15">
        <v>4</v>
      </c>
      <c r="DN562" s="15">
        <v>4</v>
      </c>
      <c r="DO562" s="15">
        <v>4</v>
      </c>
      <c r="DP562" s="15">
        <v>4</v>
      </c>
      <c r="DQ562" s="15">
        <v>4</v>
      </c>
      <c r="DR562" s="27">
        <f t="shared" si="275"/>
        <v>4</v>
      </c>
      <c r="DS562" s="15">
        <f t="shared" si="301"/>
        <v>0</v>
      </c>
    </row>
    <row r="563" spans="1:129" x14ac:dyDescent="0.2">
      <c r="A563" s="15">
        <v>281</v>
      </c>
      <c r="B563" s="15">
        <v>877</v>
      </c>
      <c r="C563" s="15">
        <v>1</v>
      </c>
      <c r="D563" s="15">
        <v>6</v>
      </c>
      <c r="E563" s="15">
        <f t="shared" si="276"/>
        <v>0</v>
      </c>
      <c r="F563" s="15">
        <f t="shared" si="277"/>
        <v>0</v>
      </c>
      <c r="G563" s="15">
        <f t="shared" si="278"/>
        <v>0</v>
      </c>
      <c r="H563" s="15">
        <f t="shared" si="279"/>
        <v>1</v>
      </c>
      <c r="I563" s="15">
        <v>1</v>
      </c>
      <c r="J563" s="15">
        <v>53</v>
      </c>
      <c r="K563" s="15">
        <v>5</v>
      </c>
      <c r="L563" s="15">
        <f t="shared" si="280"/>
        <v>0</v>
      </c>
      <c r="M563" s="15">
        <f t="shared" si="281"/>
        <v>0</v>
      </c>
      <c r="N563" s="15">
        <f t="shared" si="282"/>
        <v>0</v>
      </c>
      <c r="O563" s="15">
        <f t="shared" si="283"/>
        <v>1</v>
      </c>
      <c r="P563" s="15">
        <f t="shared" si="284"/>
        <v>0</v>
      </c>
      <c r="Q563" s="15">
        <v>2</v>
      </c>
      <c r="R563" s="15">
        <v>4</v>
      </c>
      <c r="S563" s="15">
        <v>20</v>
      </c>
      <c r="T563" s="15">
        <v>0</v>
      </c>
      <c r="U563" s="15">
        <v>0</v>
      </c>
      <c r="V563" s="15">
        <v>0</v>
      </c>
      <c r="W563" s="15">
        <v>0</v>
      </c>
      <c r="X563" s="15">
        <v>1</v>
      </c>
      <c r="Y563" s="15">
        <v>0</v>
      </c>
      <c r="Z563" s="15">
        <v>1</v>
      </c>
      <c r="AA563" s="15">
        <f t="shared" si="273"/>
        <v>30</v>
      </c>
      <c r="AB563" s="193">
        <f t="shared" si="299"/>
        <v>1100</v>
      </c>
      <c r="AC563" s="159">
        <v>2</v>
      </c>
      <c r="AD563" s="159">
        <v>1</v>
      </c>
      <c r="AE563" s="159">
        <v>30</v>
      </c>
      <c r="AF563" s="159">
        <v>33000</v>
      </c>
      <c r="AG563" s="159">
        <f t="shared" si="285"/>
        <v>33000</v>
      </c>
      <c r="AH563" s="159">
        <v>33</v>
      </c>
      <c r="AI563" s="171">
        <f t="shared" si="286"/>
        <v>1100</v>
      </c>
      <c r="AM563" s="15">
        <f t="shared" si="287"/>
        <v>0</v>
      </c>
      <c r="AP563" s="15">
        <f t="shared" si="288"/>
        <v>33000</v>
      </c>
      <c r="AQ563" s="172">
        <f t="shared" si="274"/>
        <v>1100</v>
      </c>
      <c r="AR563" s="27">
        <f t="shared" si="289"/>
        <v>1</v>
      </c>
      <c r="AS563" s="172">
        <f t="shared" si="290"/>
        <v>1100</v>
      </c>
      <c r="AX563" s="15">
        <f t="shared" si="300"/>
        <v>0</v>
      </c>
      <c r="BI563" s="27">
        <f t="shared" si="291"/>
        <v>0</v>
      </c>
      <c r="BJ563" s="27">
        <f t="shared" si="292"/>
        <v>0</v>
      </c>
      <c r="BR563" s="27">
        <f t="shared" si="293"/>
        <v>0</v>
      </c>
      <c r="BS563" s="27">
        <f t="shared" si="294"/>
        <v>0</v>
      </c>
      <c r="BT563" s="15">
        <v>3</v>
      </c>
      <c r="BU563" s="15">
        <v>3</v>
      </c>
      <c r="BV563" s="15">
        <v>3</v>
      </c>
      <c r="BW563" s="15">
        <v>3</v>
      </c>
      <c r="BX563" s="15">
        <v>3</v>
      </c>
      <c r="BY563" s="15">
        <f t="shared" si="295"/>
        <v>3</v>
      </c>
      <c r="BZ563" s="15">
        <v>3</v>
      </c>
      <c r="CA563" s="15">
        <f t="shared" si="296"/>
        <v>1</v>
      </c>
      <c r="CB563" s="15">
        <v>1</v>
      </c>
      <c r="CC563" s="15">
        <f t="shared" si="297"/>
        <v>0</v>
      </c>
      <c r="CD563" s="15">
        <f t="shared" si="298"/>
        <v>0</v>
      </c>
      <c r="CE563" s="15">
        <v>1</v>
      </c>
      <c r="CF563" s="15">
        <v>3</v>
      </c>
      <c r="CG563" s="15">
        <v>2</v>
      </c>
      <c r="CH563" s="15">
        <v>4</v>
      </c>
      <c r="CI563" s="15">
        <v>1</v>
      </c>
      <c r="CJ563" s="15">
        <v>2</v>
      </c>
      <c r="CK563" s="15">
        <v>1</v>
      </c>
      <c r="CL563" s="15">
        <v>1</v>
      </c>
      <c r="CN563" s="15">
        <v>1</v>
      </c>
      <c r="CP563" s="15">
        <v>1</v>
      </c>
      <c r="CR563" s="15">
        <v>1</v>
      </c>
      <c r="CZ563" s="15">
        <v>2</v>
      </c>
      <c r="DA563" s="15">
        <v>2</v>
      </c>
      <c r="DB563" s="15">
        <v>3</v>
      </c>
      <c r="DC563" s="15">
        <v>2</v>
      </c>
      <c r="DD563" s="15">
        <v>1</v>
      </c>
      <c r="DE563" s="15">
        <v>2</v>
      </c>
      <c r="DL563" s="27">
        <v>4</v>
      </c>
      <c r="DM563" s="27">
        <v>4</v>
      </c>
      <c r="DN563" s="27">
        <v>4</v>
      </c>
      <c r="DO563" s="27">
        <v>4</v>
      </c>
      <c r="DP563" s="27">
        <v>4</v>
      </c>
      <c r="DQ563" s="27">
        <v>4</v>
      </c>
      <c r="DR563" s="27">
        <f t="shared" si="275"/>
        <v>4</v>
      </c>
      <c r="DS563" s="15">
        <f t="shared" si="301"/>
        <v>-0.28333333333333321</v>
      </c>
    </row>
    <row r="564" spans="1:129" x14ac:dyDescent="0.2">
      <c r="A564" s="15">
        <v>282</v>
      </c>
      <c r="B564" s="15">
        <v>902</v>
      </c>
      <c r="C564" s="15">
        <v>0</v>
      </c>
      <c r="D564" s="15">
        <v>3</v>
      </c>
      <c r="E564" s="15">
        <f t="shared" si="276"/>
        <v>0</v>
      </c>
      <c r="F564" s="15">
        <f t="shared" si="277"/>
        <v>1</v>
      </c>
      <c r="G564" s="15">
        <f t="shared" si="278"/>
        <v>0</v>
      </c>
      <c r="H564" s="15">
        <f t="shared" si="279"/>
        <v>0</v>
      </c>
      <c r="I564" s="15">
        <v>0</v>
      </c>
      <c r="J564" s="15">
        <v>32</v>
      </c>
      <c r="K564" s="15">
        <v>3</v>
      </c>
      <c r="L564" s="15">
        <f t="shared" si="280"/>
        <v>0</v>
      </c>
      <c r="M564" s="15">
        <f t="shared" si="281"/>
        <v>1</v>
      </c>
      <c r="N564" s="15">
        <f t="shared" si="282"/>
        <v>0</v>
      </c>
      <c r="O564" s="15">
        <f t="shared" si="283"/>
        <v>0</v>
      </c>
      <c r="P564" s="15">
        <f t="shared" si="284"/>
        <v>0</v>
      </c>
      <c r="Q564" s="15">
        <v>2</v>
      </c>
      <c r="R564" s="15">
        <v>7</v>
      </c>
      <c r="S564" s="15">
        <v>2</v>
      </c>
      <c r="T564" s="15">
        <v>0</v>
      </c>
      <c r="U564" s="15">
        <v>0</v>
      </c>
      <c r="V564" s="15">
        <v>1</v>
      </c>
      <c r="W564" s="15">
        <v>350000</v>
      </c>
      <c r="X564" s="15">
        <v>1</v>
      </c>
      <c r="Y564" s="15">
        <v>1</v>
      </c>
      <c r="Z564" s="15">
        <v>1</v>
      </c>
      <c r="AA564" s="15">
        <f t="shared" si="273"/>
        <v>12</v>
      </c>
      <c r="AB564" s="193">
        <f t="shared" si="299"/>
        <v>15000</v>
      </c>
      <c r="AC564" s="15">
        <v>3</v>
      </c>
      <c r="AD564" s="15">
        <v>1</v>
      </c>
      <c r="AE564" s="15">
        <v>12</v>
      </c>
      <c r="AF564" s="15">
        <v>180000</v>
      </c>
      <c r="AG564" s="15">
        <f t="shared" si="285"/>
        <v>180000</v>
      </c>
      <c r="AH564" s="15">
        <v>1.4</v>
      </c>
      <c r="AI564" s="27">
        <f t="shared" si="286"/>
        <v>15000</v>
      </c>
      <c r="AM564" s="15">
        <f t="shared" si="287"/>
        <v>0</v>
      </c>
      <c r="AP564" s="15">
        <f t="shared" si="288"/>
        <v>180000</v>
      </c>
      <c r="AQ564" s="172">
        <f t="shared" si="274"/>
        <v>15000</v>
      </c>
      <c r="AR564" s="27">
        <f t="shared" si="289"/>
        <v>1</v>
      </c>
      <c r="AS564" s="172">
        <f t="shared" si="290"/>
        <v>15000</v>
      </c>
      <c r="AX564" s="15">
        <f t="shared" si="300"/>
        <v>0</v>
      </c>
      <c r="BI564" s="27">
        <f t="shared" si="291"/>
        <v>0</v>
      </c>
      <c r="BJ564" s="27">
        <f t="shared" si="292"/>
        <v>0</v>
      </c>
      <c r="BR564" s="27">
        <f t="shared" si="293"/>
        <v>0</v>
      </c>
      <c r="BS564" s="27">
        <f t="shared" si="294"/>
        <v>0</v>
      </c>
      <c r="BT564" s="15">
        <v>1.75</v>
      </c>
      <c r="BU564" s="15">
        <v>1</v>
      </c>
      <c r="BV564" s="15">
        <v>1.3333333333333333</v>
      </c>
      <c r="BW564" s="15">
        <v>2</v>
      </c>
      <c r="BX564" s="15">
        <v>3</v>
      </c>
      <c r="BY564" s="15">
        <f t="shared" si="295"/>
        <v>1.8166666666666664</v>
      </c>
      <c r="BZ564" s="15">
        <v>5</v>
      </c>
      <c r="CA564" s="15">
        <f t="shared" si="296"/>
        <v>1</v>
      </c>
      <c r="CB564" s="15">
        <v>3</v>
      </c>
      <c r="CC564" s="15">
        <f t="shared" si="297"/>
        <v>1</v>
      </c>
      <c r="CD564" s="15">
        <f t="shared" si="298"/>
        <v>0</v>
      </c>
      <c r="CE564" s="15">
        <v>1</v>
      </c>
      <c r="CF564" s="15">
        <v>2</v>
      </c>
      <c r="CG564" s="15">
        <v>4</v>
      </c>
      <c r="CH564" s="15">
        <v>3</v>
      </c>
      <c r="CI564" s="15">
        <v>0</v>
      </c>
      <c r="CK564" s="15">
        <v>1</v>
      </c>
      <c r="CL564" s="15">
        <v>1</v>
      </c>
      <c r="CN564" s="15">
        <v>1</v>
      </c>
      <c r="CP564" s="15">
        <v>1</v>
      </c>
      <c r="CR564" s="15">
        <v>1</v>
      </c>
      <c r="CZ564" s="15">
        <v>2</v>
      </c>
      <c r="DA564" s="15">
        <v>3</v>
      </c>
      <c r="DB564" s="15">
        <v>1</v>
      </c>
      <c r="DC564" s="15">
        <v>1</v>
      </c>
      <c r="DF564" s="15">
        <v>3</v>
      </c>
      <c r="DG564" s="15">
        <v>1</v>
      </c>
      <c r="DL564" s="15">
        <v>5</v>
      </c>
      <c r="DM564" s="15">
        <v>4.666666666666667</v>
      </c>
      <c r="DN564" s="15">
        <v>5</v>
      </c>
      <c r="DO564" s="15">
        <v>4.2</v>
      </c>
      <c r="DP564" s="15">
        <v>3.3333333333333335</v>
      </c>
      <c r="DQ564" s="15">
        <v>3.5</v>
      </c>
      <c r="DR564" s="27">
        <f t="shared" si="275"/>
        <v>4.2833333333333332</v>
      </c>
      <c r="DS564" s="15">
        <f t="shared" si="301"/>
        <v>0.90555555555555545</v>
      </c>
    </row>
    <row r="565" spans="1:129" x14ac:dyDescent="0.2">
      <c r="A565" s="15">
        <v>282</v>
      </c>
      <c r="B565" s="15">
        <v>902</v>
      </c>
      <c r="C565" s="15">
        <v>0</v>
      </c>
      <c r="D565" s="15">
        <v>3</v>
      </c>
      <c r="E565" s="15">
        <f t="shared" si="276"/>
        <v>0</v>
      </c>
      <c r="F565" s="15">
        <f t="shared" si="277"/>
        <v>1</v>
      </c>
      <c r="G565" s="15">
        <f t="shared" si="278"/>
        <v>0</v>
      </c>
      <c r="H565" s="15">
        <f t="shared" si="279"/>
        <v>0</v>
      </c>
      <c r="I565" s="15">
        <v>0</v>
      </c>
      <c r="J565" s="15">
        <v>32</v>
      </c>
      <c r="K565" s="15">
        <v>3</v>
      </c>
      <c r="L565" s="15">
        <f t="shared" si="280"/>
        <v>0</v>
      </c>
      <c r="M565" s="15">
        <f t="shared" si="281"/>
        <v>1</v>
      </c>
      <c r="N565" s="15">
        <f t="shared" si="282"/>
        <v>0</v>
      </c>
      <c r="O565" s="15">
        <f t="shared" si="283"/>
        <v>0</v>
      </c>
      <c r="P565" s="15">
        <f t="shared" si="284"/>
        <v>0</v>
      </c>
      <c r="Q565" s="15">
        <v>2</v>
      </c>
      <c r="R565" s="15">
        <v>7</v>
      </c>
      <c r="S565" s="15">
        <v>2</v>
      </c>
      <c r="T565" s="15">
        <v>0</v>
      </c>
      <c r="U565" s="15">
        <v>0</v>
      </c>
      <c r="V565" s="15">
        <v>1</v>
      </c>
      <c r="W565" s="15">
        <v>350000</v>
      </c>
      <c r="X565" s="15">
        <v>1</v>
      </c>
      <c r="Y565" s="15">
        <v>0</v>
      </c>
      <c r="Z565" s="15">
        <v>1</v>
      </c>
      <c r="AA565" s="15">
        <f t="shared" si="273"/>
        <v>12</v>
      </c>
      <c r="AB565" s="193">
        <f t="shared" si="299"/>
        <v>12000</v>
      </c>
      <c r="AC565" s="159">
        <v>3</v>
      </c>
      <c r="AD565" s="159">
        <v>1</v>
      </c>
      <c r="AE565" s="159">
        <v>12</v>
      </c>
      <c r="AF565" s="159">
        <v>144000</v>
      </c>
      <c r="AG565" s="159">
        <f t="shared" si="285"/>
        <v>144000</v>
      </c>
      <c r="AH565" s="159">
        <v>1.5</v>
      </c>
      <c r="AI565" s="171">
        <f t="shared" si="286"/>
        <v>12000</v>
      </c>
      <c r="AM565" s="15">
        <f t="shared" si="287"/>
        <v>0</v>
      </c>
      <c r="AP565" s="15">
        <f t="shared" si="288"/>
        <v>144000</v>
      </c>
      <c r="AQ565" s="172">
        <f t="shared" si="274"/>
        <v>12000</v>
      </c>
      <c r="AR565" s="27">
        <f t="shared" si="289"/>
        <v>1</v>
      </c>
      <c r="AS565" s="172">
        <f t="shared" si="290"/>
        <v>12000</v>
      </c>
      <c r="AX565" s="15">
        <f t="shared" si="300"/>
        <v>0</v>
      </c>
      <c r="BI565" s="27">
        <f t="shared" si="291"/>
        <v>0</v>
      </c>
      <c r="BJ565" s="27">
        <f t="shared" si="292"/>
        <v>0</v>
      </c>
      <c r="BR565" s="27">
        <f t="shared" si="293"/>
        <v>0</v>
      </c>
      <c r="BS565" s="27">
        <f t="shared" si="294"/>
        <v>0</v>
      </c>
      <c r="BT565" s="15">
        <v>1.75</v>
      </c>
      <c r="BU565" s="15">
        <v>1</v>
      </c>
      <c r="BV565" s="15">
        <v>1.3333333333333333</v>
      </c>
      <c r="BW565" s="15">
        <v>2</v>
      </c>
      <c r="BX565" s="15">
        <v>3</v>
      </c>
      <c r="BY565" s="15">
        <f t="shared" si="295"/>
        <v>1.8166666666666664</v>
      </c>
      <c r="BZ565" s="15">
        <v>5</v>
      </c>
      <c r="CA565" s="15">
        <f t="shared" si="296"/>
        <v>1</v>
      </c>
      <c r="CB565" s="15">
        <v>3</v>
      </c>
      <c r="CC565" s="15">
        <f t="shared" si="297"/>
        <v>1</v>
      </c>
      <c r="CD565" s="15">
        <f t="shared" si="298"/>
        <v>0</v>
      </c>
      <c r="CE565" s="15">
        <v>1</v>
      </c>
      <c r="CF565" s="15">
        <v>2</v>
      </c>
      <c r="CG565" s="15">
        <v>4</v>
      </c>
      <c r="CH565" s="15">
        <v>3</v>
      </c>
      <c r="CI565" s="15">
        <v>0</v>
      </c>
      <c r="CK565" s="15">
        <v>1</v>
      </c>
      <c r="CL565" s="15">
        <v>1</v>
      </c>
      <c r="CN565" s="15">
        <v>1</v>
      </c>
      <c r="CP565" s="15">
        <v>1</v>
      </c>
      <c r="CR565" s="15">
        <v>1</v>
      </c>
      <c r="CZ565" s="15">
        <v>2</v>
      </c>
      <c r="DA565" s="15">
        <v>3</v>
      </c>
      <c r="DB565" s="15">
        <v>1</v>
      </c>
      <c r="DC565" s="15">
        <v>1</v>
      </c>
      <c r="DF565" s="15">
        <v>3</v>
      </c>
      <c r="DG565" s="15">
        <v>1</v>
      </c>
      <c r="DL565" s="27">
        <v>3.6</v>
      </c>
      <c r="DM565" s="27">
        <v>4.333333333333333</v>
      </c>
      <c r="DN565" s="27">
        <v>4.25</v>
      </c>
      <c r="DO565" s="27">
        <v>3</v>
      </c>
      <c r="DP565" s="27">
        <v>2.3333333333333335</v>
      </c>
      <c r="DQ565" s="27">
        <v>2.75</v>
      </c>
      <c r="DR565" s="27">
        <f t="shared" si="275"/>
        <v>3.3777777777777778</v>
      </c>
      <c r="DS565" s="15">
        <f t="shared" si="301"/>
        <v>-1.2583333333333333</v>
      </c>
    </row>
    <row r="566" spans="1:129" x14ac:dyDescent="0.2">
      <c r="A566" s="15">
        <v>283</v>
      </c>
      <c r="B566" s="15">
        <v>903</v>
      </c>
      <c r="C566" s="15">
        <v>0</v>
      </c>
      <c r="D566" s="15">
        <v>3</v>
      </c>
      <c r="E566" s="15">
        <f t="shared" si="276"/>
        <v>0</v>
      </c>
      <c r="F566" s="15">
        <f t="shared" si="277"/>
        <v>1</v>
      </c>
      <c r="G566" s="15">
        <f t="shared" si="278"/>
        <v>0</v>
      </c>
      <c r="H566" s="15">
        <f t="shared" si="279"/>
        <v>0</v>
      </c>
      <c r="I566" s="15">
        <v>1</v>
      </c>
      <c r="J566" s="15">
        <v>55</v>
      </c>
      <c r="K566" s="15">
        <v>4</v>
      </c>
      <c r="L566" s="15">
        <f t="shared" si="280"/>
        <v>0</v>
      </c>
      <c r="M566" s="15">
        <f t="shared" si="281"/>
        <v>0</v>
      </c>
      <c r="N566" s="15">
        <f t="shared" si="282"/>
        <v>1</v>
      </c>
      <c r="O566" s="15">
        <f t="shared" si="283"/>
        <v>0</v>
      </c>
      <c r="P566" s="15">
        <f t="shared" si="284"/>
        <v>0</v>
      </c>
      <c r="Q566" s="15">
        <v>2</v>
      </c>
      <c r="R566" s="15">
        <v>5</v>
      </c>
      <c r="S566" s="15">
        <v>4</v>
      </c>
      <c r="T566" s="15">
        <v>0</v>
      </c>
      <c r="U566" s="15">
        <v>0</v>
      </c>
      <c r="V566" s="15">
        <v>1</v>
      </c>
      <c r="W566" s="15">
        <v>2580000</v>
      </c>
      <c r="X566" s="15">
        <v>0</v>
      </c>
      <c r="Y566" s="15">
        <v>1</v>
      </c>
      <c r="Z566" s="15">
        <v>1</v>
      </c>
      <c r="AA566" s="15">
        <f t="shared" si="273"/>
        <v>27</v>
      </c>
      <c r="AB566" s="193">
        <f t="shared" si="299"/>
        <v>764.81481481481478</v>
      </c>
      <c r="AC566" s="15">
        <v>1</v>
      </c>
      <c r="AD566" s="15">
        <v>1</v>
      </c>
      <c r="AE566" s="15">
        <v>27</v>
      </c>
      <c r="AF566" s="15">
        <v>20650</v>
      </c>
      <c r="AG566" s="15">
        <f t="shared" si="285"/>
        <v>20650</v>
      </c>
      <c r="AH566" s="15">
        <v>12.7</v>
      </c>
      <c r="AI566" s="27">
        <f t="shared" si="286"/>
        <v>764.81481481481478</v>
      </c>
      <c r="AM566" s="15">
        <f t="shared" si="287"/>
        <v>0</v>
      </c>
      <c r="AP566" s="15">
        <f t="shared" si="288"/>
        <v>20650</v>
      </c>
      <c r="AQ566" s="172">
        <f t="shared" si="274"/>
        <v>764.81481481481478</v>
      </c>
      <c r="AR566" s="27">
        <f t="shared" si="289"/>
        <v>1</v>
      </c>
      <c r="AS566" s="172">
        <f t="shared" si="290"/>
        <v>764.81481481481478</v>
      </c>
      <c r="AX566" s="15">
        <f t="shared" si="300"/>
        <v>0</v>
      </c>
      <c r="BI566" s="27">
        <f t="shared" si="291"/>
        <v>0</v>
      </c>
      <c r="BJ566" s="27">
        <f t="shared" si="292"/>
        <v>0</v>
      </c>
      <c r="BR566" s="27">
        <f t="shared" si="293"/>
        <v>0</v>
      </c>
      <c r="BS566" s="27">
        <f t="shared" si="294"/>
        <v>0</v>
      </c>
      <c r="BT566" s="15">
        <v>2.25</v>
      </c>
      <c r="BU566" s="15">
        <v>2</v>
      </c>
      <c r="BV566" s="15">
        <v>1</v>
      </c>
      <c r="BW566" s="15">
        <v>1</v>
      </c>
      <c r="BX566" s="15">
        <v>2</v>
      </c>
      <c r="BY566" s="15">
        <f t="shared" si="295"/>
        <v>1.65</v>
      </c>
      <c r="BZ566" s="15">
        <v>1</v>
      </c>
      <c r="CA566" s="15">
        <f t="shared" si="296"/>
        <v>1</v>
      </c>
      <c r="CB566" s="15">
        <v>3</v>
      </c>
      <c r="CC566" s="15">
        <f t="shared" si="297"/>
        <v>1</v>
      </c>
      <c r="CD566" s="15">
        <f t="shared" si="298"/>
        <v>0</v>
      </c>
      <c r="CE566" s="15">
        <v>1</v>
      </c>
      <c r="CF566" s="15">
        <v>6</v>
      </c>
      <c r="CG566" s="15">
        <v>4</v>
      </c>
      <c r="CH566" s="15">
        <v>3</v>
      </c>
      <c r="CI566" s="15">
        <v>2</v>
      </c>
      <c r="CJ566" s="15">
        <v>4</v>
      </c>
      <c r="CK566" s="15">
        <v>1</v>
      </c>
      <c r="CL566" s="15">
        <v>1</v>
      </c>
      <c r="CN566" s="15">
        <v>1</v>
      </c>
      <c r="CP566" s="15">
        <v>1</v>
      </c>
      <c r="CR566" s="15">
        <v>1</v>
      </c>
      <c r="DB566" s="15">
        <v>2</v>
      </c>
      <c r="DC566" s="15">
        <v>1</v>
      </c>
      <c r="DD566" s="15">
        <v>1</v>
      </c>
      <c r="DE566" s="15">
        <v>1</v>
      </c>
      <c r="DF566" s="15">
        <v>3</v>
      </c>
      <c r="DG566" s="15">
        <v>1</v>
      </c>
      <c r="DL566" s="15">
        <v>4.8</v>
      </c>
      <c r="DM566" s="15">
        <v>4.333333333333333</v>
      </c>
      <c r="DN566" s="15">
        <v>5</v>
      </c>
      <c r="DO566" s="15">
        <v>4.5999999999999996</v>
      </c>
      <c r="DP566" s="15">
        <v>4.333333333333333</v>
      </c>
      <c r="DQ566" s="15">
        <v>4.75</v>
      </c>
      <c r="DR566" s="27">
        <f t="shared" si="275"/>
        <v>4.6361111111111111</v>
      </c>
      <c r="DS566" s="15">
        <f t="shared" si="301"/>
        <v>0.73333333333333384</v>
      </c>
    </row>
    <row r="567" spans="1:129" x14ac:dyDescent="0.2">
      <c r="A567" s="15">
        <v>283</v>
      </c>
      <c r="B567" s="15">
        <v>903</v>
      </c>
      <c r="C567" s="15">
        <v>0</v>
      </c>
      <c r="D567" s="15">
        <v>3</v>
      </c>
      <c r="E567" s="15">
        <f t="shared" si="276"/>
        <v>0</v>
      </c>
      <c r="F567" s="15">
        <f t="shared" si="277"/>
        <v>1</v>
      </c>
      <c r="G567" s="15">
        <f t="shared" si="278"/>
        <v>0</v>
      </c>
      <c r="H567" s="15">
        <f t="shared" si="279"/>
        <v>0</v>
      </c>
      <c r="I567" s="15">
        <v>1</v>
      </c>
      <c r="J567" s="15">
        <v>55</v>
      </c>
      <c r="K567" s="15">
        <v>4</v>
      </c>
      <c r="L567" s="15">
        <f t="shared" si="280"/>
        <v>0</v>
      </c>
      <c r="M567" s="15">
        <f t="shared" si="281"/>
        <v>0</v>
      </c>
      <c r="N567" s="15">
        <f t="shared" si="282"/>
        <v>1</v>
      </c>
      <c r="O567" s="15">
        <f t="shared" si="283"/>
        <v>0</v>
      </c>
      <c r="P567" s="15">
        <f t="shared" si="284"/>
        <v>0</v>
      </c>
      <c r="Q567" s="15">
        <v>2</v>
      </c>
      <c r="R567" s="15">
        <v>5</v>
      </c>
      <c r="S567" s="15">
        <v>4</v>
      </c>
      <c r="T567" s="15">
        <v>0</v>
      </c>
      <c r="U567" s="15">
        <v>0</v>
      </c>
      <c r="V567" s="15">
        <v>1</v>
      </c>
      <c r="W567" s="15">
        <v>2580000</v>
      </c>
      <c r="X567" s="15">
        <v>0</v>
      </c>
      <c r="Y567" s="15">
        <v>0</v>
      </c>
      <c r="Z567" s="15">
        <v>1</v>
      </c>
      <c r="AA567" s="15">
        <f t="shared" si="273"/>
        <v>27</v>
      </c>
      <c r="AB567" s="193">
        <f t="shared" si="299"/>
        <v>64.81481481481481</v>
      </c>
      <c r="AC567" s="159">
        <v>1</v>
      </c>
      <c r="AD567" s="159">
        <v>1</v>
      </c>
      <c r="AE567" s="159">
        <v>27</v>
      </c>
      <c r="AF567" s="159">
        <v>1750</v>
      </c>
      <c r="AG567" s="159">
        <f t="shared" si="285"/>
        <v>1750</v>
      </c>
      <c r="AH567" s="159">
        <v>18</v>
      </c>
      <c r="AI567" s="171">
        <f t="shared" si="286"/>
        <v>64.81481481481481</v>
      </c>
      <c r="AM567" s="15">
        <f t="shared" si="287"/>
        <v>0</v>
      </c>
      <c r="AP567" s="15">
        <f t="shared" si="288"/>
        <v>1750</v>
      </c>
      <c r="AQ567" s="172">
        <f t="shared" si="274"/>
        <v>64.81481481481481</v>
      </c>
      <c r="AR567" s="27">
        <f t="shared" si="289"/>
        <v>1</v>
      </c>
      <c r="AS567" s="172">
        <f t="shared" si="290"/>
        <v>64.81481481481481</v>
      </c>
      <c r="AX567" s="15">
        <f t="shared" si="300"/>
        <v>0</v>
      </c>
      <c r="BI567" s="27">
        <f t="shared" si="291"/>
        <v>0</v>
      </c>
      <c r="BJ567" s="27">
        <f t="shared" si="292"/>
        <v>0</v>
      </c>
      <c r="BR567" s="27">
        <f t="shared" si="293"/>
        <v>0</v>
      </c>
      <c r="BS567" s="27">
        <f t="shared" si="294"/>
        <v>0</v>
      </c>
      <c r="BT567" s="15">
        <v>2.25</v>
      </c>
      <c r="BU567" s="15">
        <v>2</v>
      </c>
      <c r="BV567" s="15">
        <v>1</v>
      </c>
      <c r="BW567" s="15">
        <v>1</v>
      </c>
      <c r="BX567" s="15">
        <v>2</v>
      </c>
      <c r="BY567" s="15">
        <f t="shared" si="295"/>
        <v>1.65</v>
      </c>
      <c r="BZ567" s="15">
        <v>1</v>
      </c>
      <c r="CA567" s="15">
        <f t="shared" si="296"/>
        <v>1</v>
      </c>
      <c r="CB567" s="15">
        <v>3</v>
      </c>
      <c r="CC567" s="15">
        <f t="shared" si="297"/>
        <v>1</v>
      </c>
      <c r="CD567" s="15">
        <f t="shared" si="298"/>
        <v>0</v>
      </c>
      <c r="CE567" s="15">
        <v>1</v>
      </c>
      <c r="CF567" s="15">
        <v>6</v>
      </c>
      <c r="CG567" s="15">
        <v>4</v>
      </c>
      <c r="CH567" s="15">
        <v>3</v>
      </c>
      <c r="CI567" s="15">
        <v>2</v>
      </c>
      <c r="CJ567" s="15">
        <v>4</v>
      </c>
      <c r="CK567" s="15">
        <v>1</v>
      </c>
      <c r="CL567" s="15">
        <v>1</v>
      </c>
      <c r="CN567" s="15">
        <v>1</v>
      </c>
      <c r="CP567" s="15">
        <v>1</v>
      </c>
      <c r="CR567" s="15">
        <v>1</v>
      </c>
      <c r="DB567" s="15">
        <v>2</v>
      </c>
      <c r="DC567" s="15">
        <v>1</v>
      </c>
      <c r="DD567" s="15">
        <v>1</v>
      </c>
      <c r="DE567" s="15">
        <v>1</v>
      </c>
      <c r="DF567" s="15">
        <v>3</v>
      </c>
      <c r="DG567" s="15">
        <v>1</v>
      </c>
      <c r="DL567" s="27">
        <v>5</v>
      </c>
      <c r="DM567" s="27">
        <v>4.333333333333333</v>
      </c>
      <c r="DN567" s="27">
        <v>3.25</v>
      </c>
      <c r="DO567" s="27">
        <v>4</v>
      </c>
      <c r="DP567" s="27">
        <v>3.3333333333333335</v>
      </c>
      <c r="DQ567" s="27">
        <v>3.5</v>
      </c>
      <c r="DR567" s="27">
        <f t="shared" si="275"/>
        <v>3.9027777777777772</v>
      </c>
      <c r="DS567" s="15">
        <f t="shared" si="301"/>
        <v>-0.32500000000000062</v>
      </c>
    </row>
    <row r="568" spans="1:129" x14ac:dyDescent="0.2">
      <c r="A568" s="15">
        <v>284</v>
      </c>
      <c r="B568" s="15">
        <v>904</v>
      </c>
      <c r="C568" s="15">
        <v>0</v>
      </c>
      <c r="D568" s="15">
        <v>3</v>
      </c>
      <c r="E568" s="15">
        <f t="shared" si="276"/>
        <v>0</v>
      </c>
      <c r="F568" s="15">
        <f t="shared" si="277"/>
        <v>1</v>
      </c>
      <c r="G568" s="15">
        <f t="shared" si="278"/>
        <v>0</v>
      </c>
      <c r="H568" s="15">
        <f t="shared" si="279"/>
        <v>0</v>
      </c>
      <c r="I568" s="15">
        <v>1</v>
      </c>
      <c r="J568" s="15">
        <v>67</v>
      </c>
      <c r="K568" s="15">
        <v>2</v>
      </c>
      <c r="L568" s="15">
        <f t="shared" si="280"/>
        <v>1</v>
      </c>
      <c r="M568" s="15">
        <f t="shared" si="281"/>
        <v>0</v>
      </c>
      <c r="N568" s="15">
        <f t="shared" si="282"/>
        <v>0</v>
      </c>
      <c r="O568" s="15">
        <f t="shared" si="283"/>
        <v>0</v>
      </c>
      <c r="P568" s="15">
        <f t="shared" si="284"/>
        <v>0</v>
      </c>
      <c r="Q568" s="15">
        <v>2</v>
      </c>
      <c r="R568" s="15">
        <v>5</v>
      </c>
      <c r="S568" s="15">
        <v>32</v>
      </c>
      <c r="T568" s="15">
        <v>0</v>
      </c>
      <c r="U568" s="15">
        <v>1</v>
      </c>
      <c r="V568" s="15">
        <v>1</v>
      </c>
      <c r="W568" s="15">
        <v>380000</v>
      </c>
      <c r="X568" s="15">
        <v>1</v>
      </c>
      <c r="Y568" s="15">
        <v>1</v>
      </c>
      <c r="Z568" s="15">
        <v>0</v>
      </c>
      <c r="AA568" s="15">
        <f t="shared" si="273"/>
        <v>45</v>
      </c>
      <c r="AB568" s="193">
        <f t="shared" si="299"/>
        <v>8646</v>
      </c>
      <c r="AC568" s="15">
        <v>3</v>
      </c>
      <c r="AD568" s="15">
        <v>1</v>
      </c>
      <c r="AE568" s="15">
        <v>25</v>
      </c>
      <c r="AF568" s="15">
        <v>375000</v>
      </c>
      <c r="AG568" s="15">
        <f t="shared" si="285"/>
        <v>375000</v>
      </c>
      <c r="AH568" s="15">
        <v>1.4</v>
      </c>
      <c r="AI568" s="27">
        <f t="shared" si="286"/>
        <v>15000</v>
      </c>
      <c r="AM568" s="15">
        <f t="shared" si="287"/>
        <v>0</v>
      </c>
      <c r="AP568" s="15">
        <f t="shared" si="288"/>
        <v>375000</v>
      </c>
      <c r="AQ568" s="172">
        <f t="shared" si="274"/>
        <v>15000</v>
      </c>
      <c r="AR568" s="27">
        <f t="shared" si="289"/>
        <v>0.55555555555555558</v>
      </c>
      <c r="AS568" s="172">
        <f t="shared" si="290"/>
        <v>8333.3333333333339</v>
      </c>
      <c r="AT568" s="15">
        <v>1</v>
      </c>
      <c r="AU568" s="15">
        <v>1</v>
      </c>
      <c r="AV568" s="15">
        <v>20</v>
      </c>
      <c r="AW568" s="15">
        <v>14070</v>
      </c>
      <c r="AX568" s="15">
        <f t="shared" si="300"/>
        <v>14070</v>
      </c>
      <c r="AY568" s="15">
        <v>11</v>
      </c>
      <c r="AZ568" s="15">
        <v>703.5</v>
      </c>
      <c r="BG568" s="15">
        <f t="shared" ref="BG568:BG575" si="302">$AX568+$BD568</f>
        <v>14070</v>
      </c>
      <c r="BH568" s="15">
        <f t="shared" ref="BH568:BH575" si="303">$BG568/$AV568</f>
        <v>703.5</v>
      </c>
      <c r="BI568" s="27">
        <f t="shared" si="291"/>
        <v>0.44444444444444442</v>
      </c>
      <c r="BJ568" s="27">
        <f t="shared" si="292"/>
        <v>312.66666666666663</v>
      </c>
      <c r="BR568" s="27">
        <f t="shared" si="293"/>
        <v>0</v>
      </c>
      <c r="BS568" s="27">
        <f t="shared" si="294"/>
        <v>0</v>
      </c>
      <c r="BT568" s="15">
        <v>1.75</v>
      </c>
      <c r="BU568" s="15">
        <v>2.3333333333333335</v>
      </c>
      <c r="BV568" s="15">
        <v>2.3333333333333335</v>
      </c>
      <c r="BW568" s="15">
        <v>2.5</v>
      </c>
      <c r="BX568" s="15">
        <v>1</v>
      </c>
      <c r="BY568" s="15">
        <f t="shared" si="295"/>
        <v>1.9833333333333336</v>
      </c>
      <c r="BZ568" s="15">
        <v>1</v>
      </c>
      <c r="CA568" s="15">
        <f t="shared" si="296"/>
        <v>1</v>
      </c>
      <c r="CB568" s="15">
        <v>2</v>
      </c>
      <c r="CC568" s="15">
        <f t="shared" si="297"/>
        <v>0</v>
      </c>
      <c r="CD568" s="15">
        <f t="shared" si="298"/>
        <v>0</v>
      </c>
      <c r="CE568" s="15">
        <v>2</v>
      </c>
      <c r="CF568" s="15">
        <v>1</v>
      </c>
      <c r="CG568" s="15">
        <v>1</v>
      </c>
      <c r="CH568" s="15">
        <v>3</v>
      </c>
      <c r="CI568" s="15">
        <v>0</v>
      </c>
      <c r="CK568" s="15">
        <v>0</v>
      </c>
      <c r="CL568" s="15" t="s">
        <v>1007</v>
      </c>
      <c r="CN568" s="15" t="s">
        <v>1007</v>
      </c>
      <c r="CP568" s="15" t="s">
        <v>1007</v>
      </c>
      <c r="CR568" s="15" t="s">
        <v>1007</v>
      </c>
      <c r="CT568" s="15">
        <v>1</v>
      </c>
      <c r="CU568" s="15">
        <v>0</v>
      </c>
      <c r="CV568" s="15">
        <v>0</v>
      </c>
      <c r="CW568" s="15">
        <v>0</v>
      </c>
      <c r="CX568" s="15">
        <v>0</v>
      </c>
      <c r="CY568" s="15">
        <v>0</v>
      </c>
      <c r="CZ568" s="15">
        <v>3</v>
      </c>
      <c r="DA568" s="15">
        <v>3</v>
      </c>
      <c r="DB568" s="15">
        <v>2</v>
      </c>
      <c r="DC568" s="15">
        <v>1</v>
      </c>
      <c r="DF568" s="15">
        <v>1</v>
      </c>
      <c r="DG568" s="15">
        <v>1</v>
      </c>
      <c r="DL568" s="150">
        <v>4.2</v>
      </c>
      <c r="DM568" s="150">
        <v>5</v>
      </c>
      <c r="DN568" s="150">
        <v>4.5</v>
      </c>
      <c r="DO568" s="150">
        <v>4</v>
      </c>
      <c r="DP568" s="150">
        <v>3.6666666666666665</v>
      </c>
      <c r="DQ568" s="150">
        <v>4</v>
      </c>
      <c r="DR568" s="27">
        <f t="shared" si="275"/>
        <v>4.2277777777777779</v>
      </c>
      <c r="DS568" s="15">
        <f t="shared" si="301"/>
        <v>0.66944444444444429</v>
      </c>
      <c r="DT568" s="27"/>
      <c r="DU568" s="27"/>
      <c r="DV568" s="27"/>
      <c r="DW568" s="27"/>
      <c r="DX568" s="27"/>
      <c r="DY568" s="27"/>
    </row>
    <row r="569" spans="1:129" x14ac:dyDescent="0.2">
      <c r="A569" s="15">
        <v>284</v>
      </c>
      <c r="B569" s="15">
        <v>904</v>
      </c>
      <c r="C569" s="15">
        <v>0</v>
      </c>
      <c r="D569" s="15">
        <v>3</v>
      </c>
      <c r="E569" s="15">
        <f t="shared" si="276"/>
        <v>0</v>
      </c>
      <c r="F569" s="15">
        <f t="shared" si="277"/>
        <v>1</v>
      </c>
      <c r="G569" s="15">
        <f t="shared" si="278"/>
        <v>0</v>
      </c>
      <c r="H569" s="15">
        <f t="shared" si="279"/>
        <v>0</v>
      </c>
      <c r="I569" s="15">
        <v>1</v>
      </c>
      <c r="J569" s="15">
        <v>67</v>
      </c>
      <c r="K569" s="15">
        <v>2</v>
      </c>
      <c r="L569" s="15">
        <f t="shared" si="280"/>
        <v>1</v>
      </c>
      <c r="M569" s="15">
        <f t="shared" si="281"/>
        <v>0</v>
      </c>
      <c r="N569" s="15">
        <f t="shared" si="282"/>
        <v>0</v>
      </c>
      <c r="O569" s="15">
        <f t="shared" si="283"/>
        <v>0</v>
      </c>
      <c r="P569" s="15">
        <f t="shared" si="284"/>
        <v>0</v>
      </c>
      <c r="Q569" s="15">
        <v>2</v>
      </c>
      <c r="R569" s="15">
        <v>5</v>
      </c>
      <c r="S569" s="15">
        <v>32</v>
      </c>
      <c r="T569" s="15">
        <v>0</v>
      </c>
      <c r="U569" s="15">
        <v>1</v>
      </c>
      <c r="V569" s="15">
        <v>1</v>
      </c>
      <c r="W569" s="15">
        <v>380000</v>
      </c>
      <c r="X569" s="15">
        <v>1</v>
      </c>
      <c r="Y569" s="15">
        <v>0</v>
      </c>
      <c r="Z569" s="15">
        <v>0</v>
      </c>
      <c r="AA569" s="15">
        <f t="shared" si="273"/>
        <v>45</v>
      </c>
      <c r="AB569" s="193">
        <f t="shared" si="299"/>
        <v>7513.3333333333339</v>
      </c>
      <c r="AC569" s="159">
        <v>3</v>
      </c>
      <c r="AD569" s="159">
        <v>1</v>
      </c>
      <c r="AE569" s="159">
        <v>25</v>
      </c>
      <c r="AF569" s="159">
        <v>325000</v>
      </c>
      <c r="AG569" s="159">
        <f t="shared" si="285"/>
        <v>325000</v>
      </c>
      <c r="AH569" s="159">
        <v>1.5</v>
      </c>
      <c r="AI569" s="171">
        <f t="shared" si="286"/>
        <v>13000</v>
      </c>
      <c r="AM569" s="15">
        <f t="shared" si="287"/>
        <v>0</v>
      </c>
      <c r="AP569" s="15">
        <f t="shared" si="288"/>
        <v>325000</v>
      </c>
      <c r="AQ569" s="172">
        <f t="shared" si="274"/>
        <v>13000</v>
      </c>
      <c r="AR569" s="27">
        <f t="shared" si="289"/>
        <v>0.55555555555555558</v>
      </c>
      <c r="AS569" s="172">
        <f t="shared" si="290"/>
        <v>7222.2222222222226</v>
      </c>
      <c r="AT569" s="15">
        <v>1</v>
      </c>
      <c r="AU569" s="15">
        <v>1</v>
      </c>
      <c r="AV569" s="15">
        <v>20</v>
      </c>
      <c r="AW569" s="15">
        <v>13100</v>
      </c>
      <c r="AX569" s="15">
        <f t="shared" si="300"/>
        <v>13100</v>
      </c>
      <c r="AY569" s="15">
        <v>9.8000000000000007</v>
      </c>
      <c r="BG569" s="15">
        <f t="shared" si="302"/>
        <v>13100</v>
      </c>
      <c r="BH569" s="15">
        <f t="shared" si="303"/>
        <v>655</v>
      </c>
      <c r="BI569" s="27">
        <f t="shared" si="291"/>
        <v>0.44444444444444442</v>
      </c>
      <c r="BJ569" s="27">
        <f t="shared" si="292"/>
        <v>291.11111111111109</v>
      </c>
      <c r="BR569" s="27">
        <f t="shared" si="293"/>
        <v>0</v>
      </c>
      <c r="BS569" s="27">
        <f t="shared" si="294"/>
        <v>0</v>
      </c>
      <c r="BT569" s="15">
        <v>1.75</v>
      </c>
      <c r="BU569" s="15">
        <v>2.3333333333333335</v>
      </c>
      <c r="BV569" s="15">
        <v>2.3333333333333335</v>
      </c>
      <c r="BW569" s="15">
        <v>2.5</v>
      </c>
      <c r="BX569" s="15">
        <v>1</v>
      </c>
      <c r="BY569" s="15">
        <f t="shared" si="295"/>
        <v>1.9833333333333336</v>
      </c>
      <c r="BZ569" s="15">
        <v>1</v>
      </c>
      <c r="CA569" s="15">
        <f t="shared" si="296"/>
        <v>1</v>
      </c>
      <c r="CB569" s="15">
        <v>2</v>
      </c>
      <c r="CC569" s="15">
        <f t="shared" si="297"/>
        <v>0</v>
      </c>
      <c r="CD569" s="15">
        <f t="shared" si="298"/>
        <v>0</v>
      </c>
      <c r="CE569" s="15">
        <v>2</v>
      </c>
      <c r="CF569" s="15">
        <v>1</v>
      </c>
      <c r="CG569" s="15">
        <v>1</v>
      </c>
      <c r="CH569" s="15">
        <v>3</v>
      </c>
      <c r="CI569" s="15">
        <v>0</v>
      </c>
      <c r="CK569" s="15">
        <v>0</v>
      </c>
      <c r="CL569" s="15" t="s">
        <v>1007</v>
      </c>
      <c r="CN569" s="15" t="s">
        <v>1007</v>
      </c>
      <c r="CP569" s="15" t="s">
        <v>1007</v>
      </c>
      <c r="CR569" s="15" t="s">
        <v>1007</v>
      </c>
      <c r="CT569" s="15">
        <v>1</v>
      </c>
      <c r="CU569" s="15">
        <v>0</v>
      </c>
      <c r="CV569" s="15">
        <v>0</v>
      </c>
      <c r="CW569" s="15">
        <v>0</v>
      </c>
      <c r="CX569" s="15">
        <v>0</v>
      </c>
      <c r="CY569" s="15">
        <v>0</v>
      </c>
      <c r="CZ569" s="15">
        <v>3</v>
      </c>
      <c r="DA569" s="15">
        <v>3</v>
      </c>
      <c r="DB569" s="15">
        <v>2</v>
      </c>
      <c r="DC569" s="15">
        <v>1</v>
      </c>
      <c r="DF569" s="15">
        <v>1</v>
      </c>
      <c r="DG569" s="15">
        <v>1</v>
      </c>
      <c r="DL569" s="166">
        <v>4</v>
      </c>
      <c r="DM569" s="166">
        <v>4</v>
      </c>
      <c r="DN569" s="166">
        <v>3.75</v>
      </c>
      <c r="DO569" s="166">
        <v>2.6</v>
      </c>
      <c r="DP569" s="166">
        <v>3</v>
      </c>
      <c r="DQ569" s="166">
        <v>4</v>
      </c>
      <c r="DR569" s="27">
        <f t="shared" si="275"/>
        <v>3.5583333333333336</v>
      </c>
      <c r="DS569" s="15">
        <f t="shared" si="301"/>
        <v>-1.0916666666666668</v>
      </c>
    </row>
    <row r="570" spans="1:129" x14ac:dyDescent="0.2">
      <c r="A570" s="15">
        <v>285</v>
      </c>
      <c r="B570" s="15">
        <v>905</v>
      </c>
      <c r="C570" s="15">
        <v>0</v>
      </c>
      <c r="D570" s="15">
        <v>3</v>
      </c>
      <c r="E570" s="15">
        <f t="shared" si="276"/>
        <v>0</v>
      </c>
      <c r="F570" s="15">
        <f t="shared" si="277"/>
        <v>1</v>
      </c>
      <c r="G570" s="15">
        <f t="shared" si="278"/>
        <v>0</v>
      </c>
      <c r="H570" s="15">
        <f t="shared" si="279"/>
        <v>0</v>
      </c>
      <c r="I570" s="15">
        <v>1</v>
      </c>
      <c r="J570" s="15">
        <v>52</v>
      </c>
      <c r="K570" s="15">
        <v>3</v>
      </c>
      <c r="L570" s="15">
        <f t="shared" si="280"/>
        <v>0</v>
      </c>
      <c r="M570" s="15">
        <f t="shared" si="281"/>
        <v>1</v>
      </c>
      <c r="N570" s="15">
        <f t="shared" si="282"/>
        <v>0</v>
      </c>
      <c r="O570" s="15">
        <f t="shared" si="283"/>
        <v>0</v>
      </c>
      <c r="P570" s="15">
        <f t="shared" si="284"/>
        <v>0</v>
      </c>
      <c r="Q570" s="15">
        <v>2</v>
      </c>
      <c r="R570" s="15">
        <v>4</v>
      </c>
      <c r="S570" s="15">
        <v>14</v>
      </c>
      <c r="T570" s="15">
        <v>0</v>
      </c>
      <c r="U570" s="15">
        <v>1</v>
      </c>
      <c r="V570" s="15">
        <v>1</v>
      </c>
      <c r="W570" s="15">
        <v>600000</v>
      </c>
      <c r="X570" s="15">
        <v>0</v>
      </c>
      <c r="Y570" s="15">
        <v>1</v>
      </c>
      <c r="Z570" s="15">
        <v>0</v>
      </c>
      <c r="AA570" s="15">
        <f t="shared" si="273"/>
        <v>73</v>
      </c>
      <c r="AB570" s="193">
        <f t="shared" si="299"/>
        <v>19520.547945205479</v>
      </c>
      <c r="AC570" s="15">
        <v>3</v>
      </c>
      <c r="AD570" s="15">
        <v>1</v>
      </c>
      <c r="AE570" s="15">
        <v>53</v>
      </c>
      <c r="AF570" s="15">
        <v>1325000</v>
      </c>
      <c r="AG570" s="15">
        <f t="shared" si="285"/>
        <v>1325000</v>
      </c>
      <c r="AH570" s="15">
        <v>1.4</v>
      </c>
      <c r="AI570" s="27">
        <f t="shared" si="286"/>
        <v>25000</v>
      </c>
      <c r="AM570" s="15">
        <f t="shared" si="287"/>
        <v>0</v>
      </c>
      <c r="AP570" s="15">
        <f t="shared" si="288"/>
        <v>1325000</v>
      </c>
      <c r="AQ570" s="172">
        <f t="shared" si="274"/>
        <v>25000</v>
      </c>
      <c r="AR570" s="27">
        <f t="shared" si="289"/>
        <v>0.72602739726027399</v>
      </c>
      <c r="AS570" s="172">
        <f t="shared" si="290"/>
        <v>18150.68493150685</v>
      </c>
      <c r="AT570" s="15">
        <v>4</v>
      </c>
      <c r="AU570" s="15">
        <v>1</v>
      </c>
      <c r="AV570" s="15">
        <v>20</v>
      </c>
      <c r="AW570" s="15">
        <v>100000</v>
      </c>
      <c r="AX570" s="15">
        <f t="shared" si="300"/>
        <v>100000</v>
      </c>
      <c r="AY570" s="15">
        <v>2.66</v>
      </c>
      <c r="AZ570" s="15">
        <v>5000</v>
      </c>
      <c r="BG570" s="15">
        <f t="shared" si="302"/>
        <v>100000</v>
      </c>
      <c r="BH570" s="15">
        <f t="shared" si="303"/>
        <v>5000</v>
      </c>
      <c r="BI570" s="27">
        <f t="shared" si="291"/>
        <v>0.27397260273972601</v>
      </c>
      <c r="BJ570" s="27">
        <f t="shared" si="292"/>
        <v>1369.8630136986301</v>
      </c>
      <c r="BR570" s="27">
        <f t="shared" si="293"/>
        <v>0</v>
      </c>
      <c r="BS570" s="27">
        <f t="shared" si="294"/>
        <v>0</v>
      </c>
      <c r="BT570" s="15">
        <v>1.75</v>
      </c>
      <c r="BU570" s="15">
        <v>1</v>
      </c>
      <c r="BV570" s="15">
        <v>1</v>
      </c>
      <c r="BW570" s="15">
        <v>2</v>
      </c>
      <c r="BX570" s="15">
        <v>2.5</v>
      </c>
      <c r="BY570" s="15">
        <f t="shared" si="295"/>
        <v>1.65</v>
      </c>
      <c r="BZ570" s="15">
        <v>1</v>
      </c>
      <c r="CA570" s="15">
        <f t="shared" si="296"/>
        <v>1</v>
      </c>
      <c r="CB570" s="15">
        <v>4</v>
      </c>
      <c r="CC570" s="15">
        <f t="shared" si="297"/>
        <v>0</v>
      </c>
      <c r="CD570" s="15">
        <f t="shared" si="298"/>
        <v>1</v>
      </c>
      <c r="CE570" s="15">
        <v>1</v>
      </c>
      <c r="CF570" s="15">
        <v>4</v>
      </c>
      <c r="CG570" s="15">
        <v>5</v>
      </c>
      <c r="CH570" s="15">
        <v>3</v>
      </c>
      <c r="CI570" s="15">
        <v>0</v>
      </c>
      <c r="CK570" s="15">
        <v>1</v>
      </c>
      <c r="CL570" s="15">
        <v>1</v>
      </c>
      <c r="CN570" s="15">
        <v>1</v>
      </c>
      <c r="CP570" s="15">
        <v>0</v>
      </c>
      <c r="CQ570" s="15">
        <v>1</v>
      </c>
      <c r="CR570" s="15">
        <v>1</v>
      </c>
      <c r="CZ570" s="15">
        <v>2</v>
      </c>
      <c r="DA570" s="15">
        <v>2</v>
      </c>
      <c r="DB570" s="15">
        <v>3</v>
      </c>
      <c r="DC570" s="15">
        <v>2</v>
      </c>
      <c r="DF570" s="15">
        <v>1</v>
      </c>
      <c r="DG570" s="15">
        <v>2</v>
      </c>
      <c r="DL570" s="15">
        <v>5</v>
      </c>
      <c r="DM570" s="15">
        <v>4.666666666666667</v>
      </c>
      <c r="DN570" s="15">
        <v>4.75</v>
      </c>
      <c r="DO570" s="15">
        <v>4.4000000000000004</v>
      </c>
      <c r="DP570" s="15">
        <v>4.333333333333333</v>
      </c>
      <c r="DQ570" s="15">
        <v>4.75</v>
      </c>
      <c r="DR570" s="27">
        <f t="shared" si="275"/>
        <v>4.6500000000000004</v>
      </c>
      <c r="DS570" s="15">
        <f t="shared" si="301"/>
        <v>1.0694444444444451</v>
      </c>
    </row>
    <row r="571" spans="1:129" x14ac:dyDescent="0.2">
      <c r="A571" s="15">
        <v>285</v>
      </c>
      <c r="B571" s="15">
        <v>905</v>
      </c>
      <c r="C571" s="15">
        <v>0</v>
      </c>
      <c r="D571" s="15">
        <v>3</v>
      </c>
      <c r="E571" s="15">
        <f t="shared" si="276"/>
        <v>0</v>
      </c>
      <c r="F571" s="15">
        <f t="shared" si="277"/>
        <v>1</v>
      </c>
      <c r="G571" s="15">
        <f t="shared" si="278"/>
        <v>0</v>
      </c>
      <c r="H571" s="15">
        <f t="shared" si="279"/>
        <v>0</v>
      </c>
      <c r="I571" s="15">
        <v>1</v>
      </c>
      <c r="J571" s="15">
        <v>52</v>
      </c>
      <c r="K571" s="15">
        <v>3</v>
      </c>
      <c r="L571" s="15">
        <f t="shared" si="280"/>
        <v>0</v>
      </c>
      <c r="M571" s="15">
        <f t="shared" si="281"/>
        <v>1</v>
      </c>
      <c r="N571" s="15">
        <f t="shared" si="282"/>
        <v>0</v>
      </c>
      <c r="O571" s="15">
        <f t="shared" si="283"/>
        <v>0</v>
      </c>
      <c r="P571" s="15">
        <f t="shared" si="284"/>
        <v>0</v>
      </c>
      <c r="Q571" s="15">
        <v>2</v>
      </c>
      <c r="R571" s="15">
        <v>4</v>
      </c>
      <c r="S571" s="15">
        <v>14</v>
      </c>
      <c r="T571" s="15">
        <v>0</v>
      </c>
      <c r="U571" s="15">
        <v>1</v>
      </c>
      <c r="V571" s="15">
        <v>1</v>
      </c>
      <c r="W571" s="15">
        <v>600000</v>
      </c>
      <c r="X571" s="15">
        <v>0</v>
      </c>
      <c r="Y571" s="15">
        <v>0</v>
      </c>
      <c r="Z571" s="15">
        <v>0</v>
      </c>
      <c r="AA571" s="15">
        <f t="shared" si="273"/>
        <v>46</v>
      </c>
      <c r="AB571" s="193">
        <f t="shared" si="299"/>
        <v>14391.304347826088</v>
      </c>
      <c r="AC571" s="159">
        <v>3</v>
      </c>
      <c r="AD571" s="159">
        <v>1</v>
      </c>
      <c r="AE571" s="159">
        <v>24</v>
      </c>
      <c r="AF571" s="159">
        <v>552000</v>
      </c>
      <c r="AG571" s="159">
        <f t="shared" si="285"/>
        <v>552000</v>
      </c>
      <c r="AH571" s="159">
        <v>1.5</v>
      </c>
      <c r="AI571" s="171">
        <f t="shared" si="286"/>
        <v>23000</v>
      </c>
      <c r="AM571" s="15">
        <f t="shared" si="287"/>
        <v>0</v>
      </c>
      <c r="AP571" s="15">
        <f t="shared" si="288"/>
        <v>552000</v>
      </c>
      <c r="AQ571" s="172">
        <f t="shared" si="274"/>
        <v>23000</v>
      </c>
      <c r="AR571" s="27">
        <f t="shared" si="289"/>
        <v>0.52173913043478259</v>
      </c>
      <c r="AS571" s="172">
        <f t="shared" si="290"/>
        <v>12000</v>
      </c>
      <c r="AT571" s="15">
        <v>4</v>
      </c>
      <c r="AU571" s="15">
        <v>1</v>
      </c>
      <c r="AV571" s="15">
        <v>22</v>
      </c>
      <c r="AW571" s="15">
        <v>110000</v>
      </c>
      <c r="AX571" s="15">
        <f t="shared" si="300"/>
        <v>110000</v>
      </c>
      <c r="AY571" s="15">
        <v>2.33</v>
      </c>
      <c r="BG571" s="15">
        <f t="shared" si="302"/>
        <v>110000</v>
      </c>
      <c r="BH571" s="15">
        <f t="shared" si="303"/>
        <v>5000</v>
      </c>
      <c r="BI571" s="27">
        <f t="shared" si="291"/>
        <v>0.47826086956521741</v>
      </c>
      <c r="BJ571" s="27">
        <f t="shared" si="292"/>
        <v>2391.304347826087</v>
      </c>
      <c r="BR571" s="27">
        <f t="shared" si="293"/>
        <v>0</v>
      </c>
      <c r="BS571" s="27">
        <f t="shared" si="294"/>
        <v>0</v>
      </c>
      <c r="BT571" s="15">
        <v>1.75</v>
      </c>
      <c r="BU571" s="15">
        <v>1</v>
      </c>
      <c r="BV571" s="15">
        <v>1</v>
      </c>
      <c r="BW571" s="15">
        <v>2</v>
      </c>
      <c r="BX571" s="15">
        <v>2.5</v>
      </c>
      <c r="BY571" s="15">
        <f t="shared" si="295"/>
        <v>1.65</v>
      </c>
      <c r="BZ571" s="15">
        <v>1</v>
      </c>
      <c r="CA571" s="15">
        <f t="shared" si="296"/>
        <v>1</v>
      </c>
      <c r="CB571" s="15">
        <v>4</v>
      </c>
      <c r="CC571" s="15">
        <f t="shared" si="297"/>
        <v>0</v>
      </c>
      <c r="CD571" s="15">
        <f t="shared" si="298"/>
        <v>1</v>
      </c>
      <c r="CE571" s="15">
        <v>1</v>
      </c>
      <c r="CF571" s="15">
        <v>4</v>
      </c>
      <c r="CG571" s="15">
        <v>5</v>
      </c>
      <c r="CH571" s="15">
        <v>3</v>
      </c>
      <c r="CI571" s="15">
        <v>0</v>
      </c>
      <c r="CK571" s="15">
        <v>1</v>
      </c>
      <c r="CL571" s="15">
        <v>1</v>
      </c>
      <c r="CN571" s="15">
        <v>1</v>
      </c>
      <c r="CP571" s="15">
        <v>0</v>
      </c>
      <c r="CQ571" s="15">
        <v>1</v>
      </c>
      <c r="CR571" s="15">
        <v>1</v>
      </c>
      <c r="CZ571" s="15">
        <v>2</v>
      </c>
      <c r="DA571" s="15">
        <v>2</v>
      </c>
      <c r="DB571" s="15">
        <v>3</v>
      </c>
      <c r="DC571" s="15">
        <v>2</v>
      </c>
      <c r="DF571" s="15">
        <v>1</v>
      </c>
      <c r="DG571" s="15">
        <v>2</v>
      </c>
      <c r="DL571" s="27">
        <v>4.2</v>
      </c>
      <c r="DM571" s="27">
        <v>4</v>
      </c>
      <c r="DN571" s="27">
        <v>4.75</v>
      </c>
      <c r="DO571" s="27">
        <v>3.2</v>
      </c>
      <c r="DP571" s="27">
        <v>2.3333333333333335</v>
      </c>
      <c r="DQ571" s="27">
        <v>3</v>
      </c>
      <c r="DR571" s="27">
        <f t="shared" si="275"/>
        <v>3.5805555555555553</v>
      </c>
      <c r="DS571" s="15">
        <f t="shared" si="301"/>
        <v>-0.84166666666666634</v>
      </c>
    </row>
    <row r="572" spans="1:129" x14ac:dyDescent="0.2">
      <c r="A572" s="15">
        <v>286</v>
      </c>
      <c r="B572" s="15">
        <v>906</v>
      </c>
      <c r="C572" s="15">
        <v>0</v>
      </c>
      <c r="D572" s="15">
        <v>3</v>
      </c>
      <c r="E572" s="15">
        <f t="shared" si="276"/>
        <v>0</v>
      </c>
      <c r="F572" s="15">
        <f t="shared" si="277"/>
        <v>1</v>
      </c>
      <c r="G572" s="15">
        <f t="shared" si="278"/>
        <v>0</v>
      </c>
      <c r="H572" s="15">
        <f t="shared" si="279"/>
        <v>0</v>
      </c>
      <c r="I572" s="15">
        <v>0</v>
      </c>
      <c r="J572" s="15">
        <v>48</v>
      </c>
      <c r="K572" s="15">
        <v>3</v>
      </c>
      <c r="L572" s="15">
        <f t="shared" si="280"/>
        <v>0</v>
      </c>
      <c r="M572" s="15">
        <f t="shared" si="281"/>
        <v>1</v>
      </c>
      <c r="N572" s="15">
        <f t="shared" si="282"/>
        <v>0</v>
      </c>
      <c r="O572" s="15">
        <f t="shared" si="283"/>
        <v>0</v>
      </c>
      <c r="P572" s="15">
        <f t="shared" si="284"/>
        <v>0</v>
      </c>
      <c r="Q572" s="15">
        <v>2</v>
      </c>
      <c r="R572" s="15">
        <v>4</v>
      </c>
      <c r="S572" s="15">
        <v>17</v>
      </c>
      <c r="T572" s="15">
        <v>0</v>
      </c>
      <c r="U572" s="15">
        <v>1</v>
      </c>
      <c r="V572" s="15">
        <v>1</v>
      </c>
      <c r="W572" s="15">
        <v>216000</v>
      </c>
      <c r="X572" s="15">
        <v>1</v>
      </c>
      <c r="Y572" s="15">
        <v>1</v>
      </c>
      <c r="Z572" s="15">
        <v>0</v>
      </c>
      <c r="AA572" s="15">
        <f t="shared" si="273"/>
        <v>25</v>
      </c>
      <c r="AB572" s="193">
        <f t="shared" si="299"/>
        <v>839.19999999999993</v>
      </c>
      <c r="AC572" s="15">
        <v>1</v>
      </c>
      <c r="AD572" s="15">
        <v>1</v>
      </c>
      <c r="AE572" s="15">
        <v>21</v>
      </c>
      <c r="AF572" s="150">
        <v>18480</v>
      </c>
      <c r="AG572" s="150">
        <f t="shared" si="285"/>
        <v>18480</v>
      </c>
      <c r="AH572" s="15">
        <v>12</v>
      </c>
      <c r="AI572" s="27">
        <f t="shared" si="286"/>
        <v>880</v>
      </c>
      <c r="AM572" s="15">
        <f t="shared" si="287"/>
        <v>0</v>
      </c>
      <c r="AP572" s="15">
        <f t="shared" si="288"/>
        <v>18480</v>
      </c>
      <c r="AQ572" s="172">
        <f t="shared" si="274"/>
        <v>880</v>
      </c>
      <c r="AR572" s="27">
        <f t="shared" si="289"/>
        <v>0.84</v>
      </c>
      <c r="AS572" s="172">
        <f t="shared" si="290"/>
        <v>739.19999999999993</v>
      </c>
      <c r="AT572" s="15">
        <v>9</v>
      </c>
      <c r="AU572" s="15">
        <v>1</v>
      </c>
      <c r="AV572" s="15">
        <v>4</v>
      </c>
      <c r="AW572" s="15">
        <v>2500</v>
      </c>
      <c r="AX572" s="15">
        <f t="shared" si="300"/>
        <v>2500</v>
      </c>
      <c r="AY572" s="15">
        <v>61</v>
      </c>
      <c r="AZ572" s="15">
        <v>625</v>
      </c>
      <c r="BG572" s="15">
        <f t="shared" si="302"/>
        <v>2500</v>
      </c>
      <c r="BH572" s="15">
        <f t="shared" si="303"/>
        <v>625</v>
      </c>
      <c r="BI572" s="27">
        <f t="shared" si="291"/>
        <v>0.16</v>
      </c>
      <c r="BJ572" s="27">
        <f t="shared" si="292"/>
        <v>100</v>
      </c>
      <c r="BR572" s="27">
        <f t="shared" si="293"/>
        <v>0</v>
      </c>
      <c r="BS572" s="27">
        <f t="shared" si="294"/>
        <v>0</v>
      </c>
      <c r="BT572" s="15">
        <v>3</v>
      </c>
      <c r="BU572" s="15">
        <v>2</v>
      </c>
      <c r="BV572" s="15">
        <v>1</v>
      </c>
      <c r="BW572" s="15">
        <v>1</v>
      </c>
      <c r="BX572" s="15">
        <v>3</v>
      </c>
      <c r="BY572" s="15">
        <f t="shared" si="295"/>
        <v>2</v>
      </c>
      <c r="BZ572" s="15">
        <v>1</v>
      </c>
      <c r="CA572" s="15">
        <f t="shared" si="296"/>
        <v>0</v>
      </c>
      <c r="CB572" s="15">
        <v>5</v>
      </c>
      <c r="CC572" s="15" t="s">
        <v>1008</v>
      </c>
      <c r="CD572" s="15" t="s">
        <v>1008</v>
      </c>
      <c r="CE572" s="15" t="s">
        <v>1007</v>
      </c>
      <c r="CH572" s="15" t="s">
        <v>1007</v>
      </c>
      <c r="CK572" s="15" t="s">
        <v>1007</v>
      </c>
      <c r="CL572" s="15" t="s">
        <v>1007</v>
      </c>
      <c r="CN572" s="15" t="s">
        <v>1007</v>
      </c>
      <c r="CP572" s="15" t="s">
        <v>1007</v>
      </c>
      <c r="CR572" s="15" t="s">
        <v>1007</v>
      </c>
      <c r="DL572" s="15">
        <v>4.5999999999999996</v>
      </c>
      <c r="DM572" s="15">
        <v>4.333333333333333</v>
      </c>
      <c r="DN572" s="15">
        <v>4.75</v>
      </c>
      <c r="DO572" s="15">
        <v>4.5999999999999996</v>
      </c>
      <c r="DP572" s="15">
        <v>4</v>
      </c>
      <c r="DQ572" s="15">
        <v>4.25</v>
      </c>
      <c r="DR572" s="27">
        <f t="shared" si="275"/>
        <v>4.4222222222222216</v>
      </c>
      <c r="DS572" s="15">
        <f t="shared" si="301"/>
        <v>0.82222222222222152</v>
      </c>
    </row>
    <row r="573" spans="1:129" x14ac:dyDescent="0.2">
      <c r="A573" s="15">
        <v>286</v>
      </c>
      <c r="B573" s="15">
        <v>906</v>
      </c>
      <c r="C573" s="15">
        <v>0</v>
      </c>
      <c r="D573" s="15">
        <v>3</v>
      </c>
      <c r="E573" s="15">
        <f t="shared" si="276"/>
        <v>0</v>
      </c>
      <c r="F573" s="15">
        <f t="shared" si="277"/>
        <v>1</v>
      </c>
      <c r="G573" s="15">
        <f t="shared" si="278"/>
        <v>0</v>
      </c>
      <c r="H573" s="15">
        <f t="shared" si="279"/>
        <v>0</v>
      </c>
      <c r="I573" s="15">
        <v>0</v>
      </c>
      <c r="J573" s="15">
        <v>48</v>
      </c>
      <c r="K573" s="15">
        <v>3</v>
      </c>
      <c r="L573" s="15">
        <f t="shared" si="280"/>
        <v>0</v>
      </c>
      <c r="M573" s="15">
        <f t="shared" si="281"/>
        <v>1</v>
      </c>
      <c r="N573" s="15">
        <f t="shared" si="282"/>
        <v>0</v>
      </c>
      <c r="O573" s="15">
        <f t="shared" si="283"/>
        <v>0</v>
      </c>
      <c r="P573" s="15">
        <f t="shared" si="284"/>
        <v>0</v>
      </c>
      <c r="Q573" s="15">
        <v>2</v>
      </c>
      <c r="R573" s="15">
        <v>4</v>
      </c>
      <c r="S573" s="15">
        <v>17</v>
      </c>
      <c r="T573" s="15">
        <v>0</v>
      </c>
      <c r="U573" s="15">
        <v>1</v>
      </c>
      <c r="V573" s="15">
        <v>1</v>
      </c>
      <c r="W573" s="15">
        <v>216000</v>
      </c>
      <c r="X573" s="15">
        <v>1</v>
      </c>
      <c r="Y573" s="15">
        <v>0</v>
      </c>
      <c r="Z573" s="15">
        <v>0</v>
      </c>
      <c r="AA573" s="15">
        <f t="shared" si="273"/>
        <v>25</v>
      </c>
      <c r="AB573" s="193">
        <f t="shared" si="299"/>
        <v>813.6</v>
      </c>
      <c r="AC573" s="159">
        <v>1</v>
      </c>
      <c r="AD573" s="159">
        <v>1</v>
      </c>
      <c r="AE573" s="159">
        <v>21</v>
      </c>
      <c r="AF573" s="159">
        <v>17640</v>
      </c>
      <c r="AG573" s="159">
        <f t="shared" si="285"/>
        <v>17640</v>
      </c>
      <c r="AH573" s="159">
        <v>17</v>
      </c>
      <c r="AI573" s="171">
        <f t="shared" si="286"/>
        <v>840</v>
      </c>
      <c r="AM573" s="15">
        <f t="shared" si="287"/>
        <v>0</v>
      </c>
      <c r="AP573" s="15">
        <f t="shared" si="288"/>
        <v>17640</v>
      </c>
      <c r="AQ573" s="172">
        <f t="shared" si="274"/>
        <v>840</v>
      </c>
      <c r="AR573" s="27">
        <f t="shared" si="289"/>
        <v>0.84</v>
      </c>
      <c r="AS573" s="172">
        <f t="shared" si="290"/>
        <v>705.6</v>
      </c>
      <c r="AT573" s="15">
        <v>9</v>
      </c>
      <c r="AU573" s="15">
        <v>1</v>
      </c>
      <c r="AV573" s="15">
        <v>4</v>
      </c>
      <c r="AW573" s="15">
        <v>2700</v>
      </c>
      <c r="AX573" s="15">
        <f t="shared" si="300"/>
        <v>2700</v>
      </c>
      <c r="AY573" s="15">
        <v>58</v>
      </c>
      <c r="BG573" s="15">
        <f t="shared" si="302"/>
        <v>2700</v>
      </c>
      <c r="BH573" s="15">
        <f t="shared" si="303"/>
        <v>675</v>
      </c>
      <c r="BI573" s="27">
        <f t="shared" si="291"/>
        <v>0.16</v>
      </c>
      <c r="BJ573" s="27">
        <f t="shared" si="292"/>
        <v>108</v>
      </c>
      <c r="BR573" s="27">
        <f t="shared" si="293"/>
        <v>0</v>
      </c>
      <c r="BS573" s="27">
        <f t="shared" si="294"/>
        <v>0</v>
      </c>
      <c r="BT573" s="15">
        <v>3</v>
      </c>
      <c r="BU573" s="15">
        <v>2</v>
      </c>
      <c r="BV573" s="15">
        <v>1</v>
      </c>
      <c r="BW573" s="15">
        <v>1</v>
      </c>
      <c r="BX573" s="15">
        <v>3</v>
      </c>
      <c r="BY573" s="15">
        <f t="shared" si="295"/>
        <v>2</v>
      </c>
      <c r="BZ573" s="15">
        <v>1</v>
      </c>
      <c r="CA573" s="15">
        <f t="shared" si="296"/>
        <v>0</v>
      </c>
      <c r="CB573" s="15">
        <v>5</v>
      </c>
      <c r="CC573" s="15" t="s">
        <v>1008</v>
      </c>
      <c r="CD573" s="15" t="s">
        <v>1008</v>
      </c>
      <c r="CE573" s="15" t="s">
        <v>1007</v>
      </c>
      <c r="CH573" s="15" t="s">
        <v>1007</v>
      </c>
      <c r="CK573" s="15" t="s">
        <v>1007</v>
      </c>
      <c r="CL573" s="15" t="s">
        <v>1007</v>
      </c>
      <c r="CN573" s="15" t="s">
        <v>1007</v>
      </c>
      <c r="CP573" s="15" t="s">
        <v>1007</v>
      </c>
      <c r="CR573" s="15" t="s">
        <v>1007</v>
      </c>
      <c r="DL573" s="27">
        <v>3.8</v>
      </c>
      <c r="DM573" s="27">
        <v>3</v>
      </c>
      <c r="DN573" s="27">
        <v>4</v>
      </c>
      <c r="DO573" s="27">
        <v>3.8</v>
      </c>
      <c r="DP573" s="27">
        <v>3</v>
      </c>
      <c r="DQ573" s="27">
        <v>4</v>
      </c>
      <c r="DR573" s="27">
        <f t="shared" si="275"/>
        <v>3.6</v>
      </c>
      <c r="DS573" s="15">
        <f t="shared" si="301"/>
        <v>-0.96111111111111081</v>
      </c>
    </row>
    <row r="574" spans="1:129" x14ac:dyDescent="0.2">
      <c r="A574" s="15">
        <v>287</v>
      </c>
      <c r="B574" s="15">
        <v>907</v>
      </c>
      <c r="C574" s="15">
        <v>0</v>
      </c>
      <c r="D574" s="15">
        <v>3</v>
      </c>
      <c r="E574" s="15">
        <f t="shared" si="276"/>
        <v>0</v>
      </c>
      <c r="F574" s="15">
        <f t="shared" si="277"/>
        <v>1</v>
      </c>
      <c r="G574" s="15">
        <f t="shared" si="278"/>
        <v>0</v>
      </c>
      <c r="H574" s="15">
        <f t="shared" si="279"/>
        <v>0</v>
      </c>
      <c r="I574" s="15">
        <v>0</v>
      </c>
      <c r="J574" s="15">
        <v>51</v>
      </c>
      <c r="K574" s="15">
        <v>3</v>
      </c>
      <c r="L574" s="15">
        <f t="shared" si="280"/>
        <v>0</v>
      </c>
      <c r="M574" s="15">
        <f t="shared" si="281"/>
        <v>1</v>
      </c>
      <c r="N574" s="15">
        <f t="shared" si="282"/>
        <v>0</v>
      </c>
      <c r="O574" s="15">
        <f t="shared" si="283"/>
        <v>0</v>
      </c>
      <c r="P574" s="15">
        <f t="shared" si="284"/>
        <v>0</v>
      </c>
      <c r="Q574" s="15">
        <v>2</v>
      </c>
      <c r="R574" s="15">
        <v>4</v>
      </c>
      <c r="S574" s="15">
        <v>16</v>
      </c>
      <c r="T574" s="15">
        <v>1</v>
      </c>
      <c r="U574" s="15">
        <v>1</v>
      </c>
      <c r="V574" s="15">
        <v>1</v>
      </c>
      <c r="W574" s="15">
        <v>250000</v>
      </c>
      <c r="X574" s="15">
        <v>1</v>
      </c>
      <c r="Y574" s="15">
        <v>1</v>
      </c>
      <c r="Z574" s="15">
        <v>0</v>
      </c>
      <c r="AA574" s="15">
        <f t="shared" si="273"/>
        <v>49</v>
      </c>
      <c r="AB574" s="193">
        <f t="shared" si="299"/>
        <v>8598.1020408163276</v>
      </c>
      <c r="AC574" s="15">
        <v>3</v>
      </c>
      <c r="AD574" s="15">
        <v>1</v>
      </c>
      <c r="AE574" s="15">
        <v>40</v>
      </c>
      <c r="AF574" s="15">
        <v>420000</v>
      </c>
      <c r="AG574" s="15">
        <f t="shared" si="285"/>
        <v>420000</v>
      </c>
      <c r="AH574" s="15">
        <v>1.5</v>
      </c>
      <c r="AI574" s="27">
        <f t="shared" si="286"/>
        <v>10500</v>
      </c>
      <c r="AM574" s="15">
        <f t="shared" si="287"/>
        <v>0</v>
      </c>
      <c r="AP574" s="15">
        <f t="shared" si="288"/>
        <v>420000</v>
      </c>
      <c r="AQ574" s="172">
        <f t="shared" si="274"/>
        <v>10500</v>
      </c>
      <c r="AR574" s="27">
        <f t="shared" si="289"/>
        <v>0.81632653061224492</v>
      </c>
      <c r="AS574" s="172">
        <f t="shared" si="290"/>
        <v>8571.4285714285725</v>
      </c>
      <c r="AT574" s="15">
        <v>1</v>
      </c>
      <c r="AU574" s="15">
        <v>1</v>
      </c>
      <c r="AV574" s="15">
        <v>9</v>
      </c>
      <c r="AW574" s="15">
        <v>1307</v>
      </c>
      <c r="AX574" s="15">
        <f t="shared" si="300"/>
        <v>1307</v>
      </c>
      <c r="AY574" s="15">
        <v>13</v>
      </c>
      <c r="AZ574" s="15">
        <v>145.22222222222223</v>
      </c>
      <c r="BG574" s="15">
        <f t="shared" si="302"/>
        <v>1307</v>
      </c>
      <c r="BH574" s="15">
        <f t="shared" si="303"/>
        <v>145.22222222222223</v>
      </c>
      <c r="BI574" s="27">
        <f t="shared" si="291"/>
        <v>0.18367346938775511</v>
      </c>
      <c r="BJ574" s="27">
        <f t="shared" si="292"/>
        <v>26.673469387755105</v>
      </c>
      <c r="BR574" s="27">
        <f t="shared" si="293"/>
        <v>0</v>
      </c>
      <c r="BS574" s="27">
        <f t="shared" si="294"/>
        <v>0</v>
      </c>
      <c r="BT574" s="15">
        <v>1.75</v>
      </c>
      <c r="BU574" s="15">
        <v>2.6666666666666665</v>
      </c>
      <c r="BV574" s="15">
        <v>1.6666666666666667</v>
      </c>
      <c r="BW574" s="15">
        <v>1</v>
      </c>
      <c r="BX574" s="15">
        <v>3</v>
      </c>
      <c r="BY574" s="15">
        <f t="shared" si="295"/>
        <v>2.0166666666666666</v>
      </c>
      <c r="BZ574" s="15">
        <v>1</v>
      </c>
      <c r="CA574" s="15">
        <f t="shared" si="296"/>
        <v>1</v>
      </c>
      <c r="CB574" s="15">
        <v>2</v>
      </c>
      <c r="CC574" s="15">
        <f t="shared" si="297"/>
        <v>0</v>
      </c>
      <c r="CD574" s="15">
        <f t="shared" si="298"/>
        <v>0</v>
      </c>
      <c r="CE574" s="15">
        <v>4</v>
      </c>
      <c r="CF574" s="15">
        <v>3</v>
      </c>
      <c r="CG574" s="15">
        <v>2</v>
      </c>
      <c r="CH574" s="15">
        <v>3</v>
      </c>
      <c r="CI574" s="15">
        <v>0</v>
      </c>
      <c r="CK574" s="15">
        <v>1</v>
      </c>
      <c r="CL574" s="15">
        <v>1</v>
      </c>
      <c r="CN574" s="15">
        <v>1</v>
      </c>
      <c r="CP574" s="15">
        <v>0</v>
      </c>
      <c r="CQ574" s="15">
        <v>3</v>
      </c>
      <c r="CR574" s="15">
        <v>1</v>
      </c>
      <c r="CZ574" s="15">
        <v>3</v>
      </c>
      <c r="DA574" s="15">
        <v>2</v>
      </c>
      <c r="DB574" s="15">
        <v>2</v>
      </c>
      <c r="DC574" s="15">
        <v>1</v>
      </c>
      <c r="DF574" s="15">
        <v>1</v>
      </c>
      <c r="DG574" s="15">
        <v>2</v>
      </c>
      <c r="DL574" s="15">
        <v>4.5999999999999996</v>
      </c>
      <c r="DM574" s="15">
        <v>4.666666666666667</v>
      </c>
      <c r="DN574" s="15">
        <v>4.75</v>
      </c>
      <c r="DO574" s="15">
        <v>4.5999999999999996</v>
      </c>
      <c r="DP574" s="15">
        <v>4</v>
      </c>
      <c r="DQ574" s="15">
        <v>4.75</v>
      </c>
      <c r="DR574" s="27">
        <f t="shared" si="275"/>
        <v>4.5611111111111109</v>
      </c>
      <c r="DS574" s="15">
        <f t="shared" si="301"/>
        <v>1.1499999999999995</v>
      </c>
    </row>
    <row r="575" spans="1:129" x14ac:dyDescent="0.2">
      <c r="A575" s="15">
        <v>287</v>
      </c>
      <c r="B575" s="15">
        <v>907</v>
      </c>
      <c r="C575" s="15">
        <v>0</v>
      </c>
      <c r="D575" s="15">
        <v>3</v>
      </c>
      <c r="E575" s="15">
        <f t="shared" si="276"/>
        <v>0</v>
      </c>
      <c r="F575" s="15">
        <f t="shared" si="277"/>
        <v>1</v>
      </c>
      <c r="G575" s="15">
        <f t="shared" si="278"/>
        <v>0</v>
      </c>
      <c r="H575" s="15">
        <f t="shared" si="279"/>
        <v>0</v>
      </c>
      <c r="I575" s="15">
        <v>0</v>
      </c>
      <c r="J575" s="15">
        <v>51</v>
      </c>
      <c r="K575" s="15">
        <v>3</v>
      </c>
      <c r="L575" s="15">
        <f t="shared" si="280"/>
        <v>0</v>
      </c>
      <c r="M575" s="15">
        <f t="shared" si="281"/>
        <v>1</v>
      </c>
      <c r="N575" s="15">
        <f t="shared" si="282"/>
        <v>0</v>
      </c>
      <c r="O575" s="15">
        <f t="shared" si="283"/>
        <v>0</v>
      </c>
      <c r="P575" s="15">
        <f t="shared" si="284"/>
        <v>0</v>
      </c>
      <c r="Q575" s="15">
        <v>2</v>
      </c>
      <c r="R575" s="15">
        <v>4</v>
      </c>
      <c r="S575" s="15">
        <v>16</v>
      </c>
      <c r="T575" s="15">
        <v>1</v>
      </c>
      <c r="U575" s="15">
        <v>1</v>
      </c>
      <c r="V575" s="15">
        <v>1</v>
      </c>
      <c r="W575" s="15">
        <v>250000</v>
      </c>
      <c r="X575" s="15">
        <v>1</v>
      </c>
      <c r="Y575" s="15">
        <v>0</v>
      </c>
      <c r="Z575" s="15">
        <v>0</v>
      </c>
      <c r="AA575" s="15">
        <f t="shared" si="273"/>
        <v>49</v>
      </c>
      <c r="AB575" s="193">
        <f t="shared" si="299"/>
        <v>3206.204081632653</v>
      </c>
      <c r="AC575" s="159">
        <v>3</v>
      </c>
      <c r="AD575" s="159">
        <v>1</v>
      </c>
      <c r="AE575" s="159">
        <v>40</v>
      </c>
      <c r="AF575" s="159">
        <v>156000</v>
      </c>
      <c r="AG575" s="159">
        <f t="shared" si="285"/>
        <v>156000</v>
      </c>
      <c r="AH575" s="159">
        <v>1.5</v>
      </c>
      <c r="AI575" s="171">
        <f t="shared" si="286"/>
        <v>3900</v>
      </c>
      <c r="AM575" s="15">
        <f t="shared" si="287"/>
        <v>0</v>
      </c>
      <c r="AP575" s="15">
        <f t="shared" si="288"/>
        <v>156000</v>
      </c>
      <c r="AQ575" s="172">
        <f t="shared" si="274"/>
        <v>3900</v>
      </c>
      <c r="AR575" s="27">
        <f t="shared" si="289"/>
        <v>0.81632653061224492</v>
      </c>
      <c r="AS575" s="172">
        <f t="shared" si="290"/>
        <v>3183.6734693877552</v>
      </c>
      <c r="AT575" s="15">
        <v>1</v>
      </c>
      <c r="AU575" s="15">
        <v>1</v>
      </c>
      <c r="AV575" s="15">
        <v>9</v>
      </c>
      <c r="AW575" s="15">
        <v>1104</v>
      </c>
      <c r="AX575" s="15">
        <f t="shared" si="300"/>
        <v>1104</v>
      </c>
      <c r="AY575" s="15">
        <v>11</v>
      </c>
      <c r="BG575" s="15">
        <f t="shared" si="302"/>
        <v>1104</v>
      </c>
      <c r="BH575" s="15">
        <f t="shared" si="303"/>
        <v>122.66666666666667</v>
      </c>
      <c r="BI575" s="27">
        <f t="shared" si="291"/>
        <v>0.18367346938775511</v>
      </c>
      <c r="BJ575" s="27">
        <f t="shared" si="292"/>
        <v>22.530612244897963</v>
      </c>
      <c r="BR575" s="27">
        <f t="shared" si="293"/>
        <v>0</v>
      </c>
      <c r="BS575" s="27">
        <f t="shared" si="294"/>
        <v>0</v>
      </c>
      <c r="BT575" s="15">
        <v>1.75</v>
      </c>
      <c r="BU575" s="15">
        <v>2.6666666666666665</v>
      </c>
      <c r="BV575" s="15">
        <v>1.6666666666666667</v>
      </c>
      <c r="BW575" s="15">
        <v>1</v>
      </c>
      <c r="BX575" s="15">
        <v>3</v>
      </c>
      <c r="BY575" s="15">
        <f t="shared" si="295"/>
        <v>2.0166666666666666</v>
      </c>
      <c r="BZ575" s="15">
        <v>1</v>
      </c>
      <c r="CA575" s="15">
        <f t="shared" si="296"/>
        <v>1</v>
      </c>
      <c r="CB575" s="15">
        <v>2</v>
      </c>
      <c r="CC575" s="15">
        <f t="shared" si="297"/>
        <v>0</v>
      </c>
      <c r="CD575" s="15">
        <f t="shared" si="298"/>
        <v>0</v>
      </c>
      <c r="CE575" s="15">
        <v>4</v>
      </c>
      <c r="CF575" s="15">
        <v>3</v>
      </c>
      <c r="CG575" s="15">
        <v>2</v>
      </c>
      <c r="CH575" s="15">
        <v>3</v>
      </c>
      <c r="CI575" s="15">
        <v>0</v>
      </c>
      <c r="CK575" s="15">
        <v>1</v>
      </c>
      <c r="CL575" s="15">
        <v>1</v>
      </c>
      <c r="CN575" s="15">
        <v>1</v>
      </c>
      <c r="CP575" s="15">
        <v>0</v>
      </c>
      <c r="CQ575" s="15">
        <v>3</v>
      </c>
      <c r="CR575" s="15">
        <v>1</v>
      </c>
      <c r="CZ575" s="15">
        <v>3</v>
      </c>
      <c r="DA575" s="15">
        <v>2</v>
      </c>
      <c r="DB575" s="15">
        <v>2</v>
      </c>
      <c r="DC575" s="15">
        <v>1</v>
      </c>
      <c r="DF575" s="15">
        <v>1</v>
      </c>
      <c r="DG575" s="15">
        <v>2</v>
      </c>
      <c r="DL575" s="27">
        <v>3.2</v>
      </c>
      <c r="DM575" s="27">
        <v>3.6666666666666665</v>
      </c>
      <c r="DN575" s="27">
        <v>4</v>
      </c>
      <c r="DO575" s="27">
        <v>3.6</v>
      </c>
      <c r="DP575" s="27">
        <v>3</v>
      </c>
      <c r="DQ575" s="27">
        <v>3</v>
      </c>
      <c r="DR575" s="27">
        <f t="shared" si="275"/>
        <v>3.4111111111111114</v>
      </c>
      <c r="DS575" s="15">
        <f t="shared" si="301"/>
        <v>-0.69166666666666643</v>
      </c>
    </row>
    <row r="576" spans="1:129" x14ac:dyDescent="0.2">
      <c r="A576" s="15">
        <v>288</v>
      </c>
      <c r="B576" s="15">
        <v>908</v>
      </c>
      <c r="C576" s="15">
        <v>0</v>
      </c>
      <c r="D576" s="15">
        <v>3</v>
      </c>
      <c r="E576" s="15">
        <f t="shared" si="276"/>
        <v>0</v>
      </c>
      <c r="F576" s="15">
        <f t="shared" si="277"/>
        <v>1</v>
      </c>
      <c r="G576" s="15">
        <f t="shared" si="278"/>
        <v>0</v>
      </c>
      <c r="H576" s="15">
        <f t="shared" si="279"/>
        <v>0</v>
      </c>
      <c r="I576" s="15">
        <v>1</v>
      </c>
      <c r="J576" s="15">
        <v>71</v>
      </c>
      <c r="K576" s="15">
        <v>2</v>
      </c>
      <c r="L576" s="15">
        <f t="shared" si="280"/>
        <v>1</v>
      </c>
      <c r="M576" s="15">
        <f t="shared" si="281"/>
        <v>0</v>
      </c>
      <c r="N576" s="15">
        <f t="shared" si="282"/>
        <v>0</v>
      </c>
      <c r="O576" s="15">
        <f t="shared" si="283"/>
        <v>0</v>
      </c>
      <c r="P576" s="15">
        <f t="shared" si="284"/>
        <v>0</v>
      </c>
      <c r="Q576" s="15">
        <v>2</v>
      </c>
      <c r="R576" s="15">
        <v>6</v>
      </c>
      <c r="S576" s="15">
        <v>60</v>
      </c>
      <c r="T576" s="15">
        <v>0</v>
      </c>
      <c r="U576" s="15">
        <v>1</v>
      </c>
      <c r="V576" s="15">
        <v>1</v>
      </c>
      <c r="W576" s="15">
        <v>450000</v>
      </c>
      <c r="X576" s="15">
        <v>0</v>
      </c>
      <c r="Y576" s="15">
        <v>1</v>
      </c>
      <c r="Z576" s="15">
        <v>1</v>
      </c>
      <c r="AA576" s="15">
        <f t="shared" si="273"/>
        <v>80</v>
      </c>
      <c r="AB576" s="193">
        <f t="shared" si="299"/>
        <v>5500</v>
      </c>
      <c r="AC576" s="15">
        <v>3</v>
      </c>
      <c r="AD576" s="15">
        <v>1</v>
      </c>
      <c r="AE576" s="15">
        <v>80</v>
      </c>
      <c r="AF576" s="15">
        <v>440000</v>
      </c>
      <c r="AG576" s="15">
        <f t="shared" si="285"/>
        <v>440000</v>
      </c>
      <c r="AH576" s="15">
        <v>1.4</v>
      </c>
      <c r="AI576" s="27">
        <f t="shared" si="286"/>
        <v>5500</v>
      </c>
      <c r="AM576" s="15">
        <f t="shared" si="287"/>
        <v>0</v>
      </c>
      <c r="AP576" s="15">
        <f t="shared" si="288"/>
        <v>440000</v>
      </c>
      <c r="AQ576" s="172">
        <f t="shared" si="274"/>
        <v>5500</v>
      </c>
      <c r="AR576" s="27">
        <f t="shared" si="289"/>
        <v>1</v>
      </c>
      <c r="AS576" s="172">
        <f t="shared" si="290"/>
        <v>5500</v>
      </c>
      <c r="AX576" s="15">
        <f t="shared" si="300"/>
        <v>0</v>
      </c>
      <c r="BI576" s="27">
        <f t="shared" si="291"/>
        <v>0</v>
      </c>
      <c r="BJ576" s="27">
        <f t="shared" si="292"/>
        <v>0</v>
      </c>
      <c r="BR576" s="27">
        <f t="shared" si="293"/>
        <v>0</v>
      </c>
      <c r="BS576" s="27">
        <f t="shared" si="294"/>
        <v>0</v>
      </c>
      <c r="BT576" s="15">
        <v>4</v>
      </c>
      <c r="BU576" s="15">
        <v>1.6666666666666667</v>
      </c>
      <c r="BV576" s="15">
        <v>2</v>
      </c>
      <c r="BW576" s="15">
        <v>1</v>
      </c>
      <c r="BX576" s="15">
        <v>2</v>
      </c>
      <c r="BY576" s="15">
        <f t="shared" si="295"/>
        <v>2.1333333333333337</v>
      </c>
      <c r="BZ576" s="15">
        <v>3</v>
      </c>
      <c r="CA576" s="15">
        <f t="shared" si="296"/>
        <v>0</v>
      </c>
      <c r="CB576" s="15">
        <v>5</v>
      </c>
      <c r="CC576" s="15" t="s">
        <v>1008</v>
      </c>
      <c r="CD576" s="15" t="s">
        <v>1008</v>
      </c>
      <c r="CE576" s="15" t="s">
        <v>1007</v>
      </c>
      <c r="CH576" s="15" t="s">
        <v>1007</v>
      </c>
      <c r="CK576" s="15" t="s">
        <v>1007</v>
      </c>
      <c r="CL576" s="15" t="s">
        <v>1007</v>
      </c>
      <c r="CN576" s="15" t="s">
        <v>1007</v>
      </c>
      <c r="CP576" s="15" t="s">
        <v>1007</v>
      </c>
      <c r="CR576" s="15" t="s">
        <v>1007</v>
      </c>
      <c r="DL576" s="15">
        <v>4.4000000000000004</v>
      </c>
      <c r="DM576" s="15">
        <v>4.666666666666667</v>
      </c>
      <c r="DN576" s="15">
        <v>4.5</v>
      </c>
      <c r="DO576" s="15">
        <v>3.8</v>
      </c>
      <c r="DP576" s="15">
        <v>3</v>
      </c>
      <c r="DQ576" s="15">
        <v>4.25</v>
      </c>
      <c r="DR576" s="27">
        <f t="shared" si="275"/>
        <v>4.1027777777777779</v>
      </c>
      <c r="DS576" s="15">
        <f t="shared" si="301"/>
        <v>1.0694444444444442</v>
      </c>
    </row>
    <row r="577" spans="1:123" x14ac:dyDescent="0.2">
      <c r="A577" s="15">
        <v>288</v>
      </c>
      <c r="B577" s="15">
        <v>908</v>
      </c>
      <c r="C577" s="15">
        <v>0</v>
      </c>
      <c r="D577" s="15">
        <v>3</v>
      </c>
      <c r="E577" s="15">
        <f t="shared" si="276"/>
        <v>0</v>
      </c>
      <c r="F577" s="15">
        <f t="shared" si="277"/>
        <v>1</v>
      </c>
      <c r="G577" s="15">
        <f t="shared" si="278"/>
        <v>0</v>
      </c>
      <c r="H577" s="15">
        <f t="shared" si="279"/>
        <v>0</v>
      </c>
      <c r="I577" s="15">
        <v>1</v>
      </c>
      <c r="J577" s="15">
        <v>71</v>
      </c>
      <c r="K577" s="15">
        <v>2</v>
      </c>
      <c r="L577" s="15">
        <f t="shared" si="280"/>
        <v>1</v>
      </c>
      <c r="M577" s="15">
        <f t="shared" si="281"/>
        <v>0</v>
      </c>
      <c r="N577" s="15">
        <f t="shared" si="282"/>
        <v>0</v>
      </c>
      <c r="O577" s="15">
        <f t="shared" si="283"/>
        <v>0</v>
      </c>
      <c r="P577" s="15">
        <f t="shared" si="284"/>
        <v>0</v>
      </c>
      <c r="Q577" s="15">
        <v>2</v>
      </c>
      <c r="R577" s="15">
        <v>6</v>
      </c>
      <c r="S577" s="15">
        <v>60</v>
      </c>
      <c r="T577" s="15">
        <v>0</v>
      </c>
      <c r="U577" s="15">
        <v>1</v>
      </c>
      <c r="V577" s="15">
        <v>1</v>
      </c>
      <c r="W577" s="15">
        <v>450000</v>
      </c>
      <c r="X577" s="15">
        <v>0</v>
      </c>
      <c r="Y577" s="15">
        <v>0</v>
      </c>
      <c r="Z577" s="15">
        <v>1</v>
      </c>
      <c r="AA577" s="15">
        <f t="shared" si="273"/>
        <v>50</v>
      </c>
      <c r="AB577" s="193">
        <f t="shared" si="299"/>
        <v>8500</v>
      </c>
      <c r="AC577" s="159">
        <v>3</v>
      </c>
      <c r="AD577" s="159">
        <v>1</v>
      </c>
      <c r="AE577" s="159">
        <v>50</v>
      </c>
      <c r="AF577" s="159">
        <v>425000</v>
      </c>
      <c r="AG577" s="159">
        <f t="shared" si="285"/>
        <v>425000</v>
      </c>
      <c r="AH577" s="159">
        <v>1.5</v>
      </c>
      <c r="AI577" s="171">
        <f t="shared" si="286"/>
        <v>8500</v>
      </c>
      <c r="AM577" s="15">
        <f t="shared" si="287"/>
        <v>0</v>
      </c>
      <c r="AP577" s="15">
        <f t="shared" si="288"/>
        <v>425000</v>
      </c>
      <c r="AQ577" s="172">
        <f t="shared" si="274"/>
        <v>8500</v>
      </c>
      <c r="AR577" s="27">
        <f t="shared" si="289"/>
        <v>1</v>
      </c>
      <c r="AS577" s="172">
        <f t="shared" si="290"/>
        <v>8500</v>
      </c>
      <c r="AX577" s="15">
        <f t="shared" si="300"/>
        <v>0</v>
      </c>
      <c r="BI577" s="27">
        <f t="shared" si="291"/>
        <v>0</v>
      </c>
      <c r="BJ577" s="27">
        <f t="shared" si="292"/>
        <v>0</v>
      </c>
      <c r="BR577" s="27">
        <f t="shared" si="293"/>
        <v>0</v>
      </c>
      <c r="BS577" s="27">
        <f t="shared" si="294"/>
        <v>0</v>
      </c>
      <c r="BT577" s="15">
        <v>4</v>
      </c>
      <c r="BU577" s="15">
        <v>1.6666666666666667</v>
      </c>
      <c r="BV577" s="15">
        <v>2</v>
      </c>
      <c r="BW577" s="15">
        <v>1</v>
      </c>
      <c r="BX577" s="15">
        <v>2</v>
      </c>
      <c r="BY577" s="15">
        <f t="shared" si="295"/>
        <v>2.1333333333333337</v>
      </c>
      <c r="BZ577" s="15">
        <v>3</v>
      </c>
      <c r="CA577" s="15">
        <f t="shared" si="296"/>
        <v>0</v>
      </c>
      <c r="CB577" s="15">
        <v>5</v>
      </c>
      <c r="CC577" s="15" t="s">
        <v>1008</v>
      </c>
      <c r="CD577" s="15" t="s">
        <v>1008</v>
      </c>
      <c r="CE577" s="15" t="s">
        <v>1007</v>
      </c>
      <c r="CH577" s="15" t="s">
        <v>1007</v>
      </c>
      <c r="CK577" s="15" t="s">
        <v>1007</v>
      </c>
      <c r="CL577" s="15" t="s">
        <v>1007</v>
      </c>
      <c r="CN577" s="15" t="s">
        <v>1007</v>
      </c>
      <c r="CP577" s="15" t="s">
        <v>1007</v>
      </c>
      <c r="CR577" s="15" t="s">
        <v>1007</v>
      </c>
      <c r="DL577" s="27">
        <v>3.2</v>
      </c>
      <c r="DM577" s="27">
        <v>3.6666666666666665</v>
      </c>
      <c r="DN577" s="27">
        <v>4</v>
      </c>
      <c r="DO577" s="27">
        <v>2</v>
      </c>
      <c r="DP577" s="27">
        <v>2.3333333333333335</v>
      </c>
      <c r="DQ577" s="27">
        <v>3</v>
      </c>
      <c r="DR577" s="27">
        <f t="shared" si="275"/>
        <v>3.0333333333333337</v>
      </c>
      <c r="DS577" s="15">
        <f t="shared" si="301"/>
        <v>-0.93055555555555491</v>
      </c>
    </row>
    <row r="578" spans="1:123" x14ac:dyDescent="0.2">
      <c r="A578" s="15">
        <v>289</v>
      </c>
      <c r="B578" s="15">
        <v>909</v>
      </c>
      <c r="C578" s="15">
        <v>0</v>
      </c>
      <c r="D578" s="15">
        <v>3</v>
      </c>
      <c r="E578" s="15">
        <f t="shared" si="276"/>
        <v>0</v>
      </c>
      <c r="F578" s="15">
        <f t="shared" si="277"/>
        <v>1</v>
      </c>
      <c r="G578" s="15">
        <f t="shared" si="278"/>
        <v>0</v>
      </c>
      <c r="H578" s="15">
        <f t="shared" si="279"/>
        <v>0</v>
      </c>
      <c r="I578" s="15">
        <v>1</v>
      </c>
      <c r="J578" s="15">
        <v>78</v>
      </c>
      <c r="K578" s="15">
        <v>2</v>
      </c>
      <c r="L578" s="15">
        <f t="shared" si="280"/>
        <v>1</v>
      </c>
      <c r="M578" s="15">
        <f t="shared" si="281"/>
        <v>0</v>
      </c>
      <c r="N578" s="15">
        <f t="shared" si="282"/>
        <v>0</v>
      </c>
      <c r="O578" s="15">
        <f t="shared" si="283"/>
        <v>0</v>
      </c>
      <c r="P578" s="15">
        <f t="shared" si="284"/>
        <v>0</v>
      </c>
      <c r="Q578" s="15">
        <v>2</v>
      </c>
      <c r="R578" s="15">
        <v>2</v>
      </c>
      <c r="S578" s="15">
        <v>59</v>
      </c>
      <c r="T578" s="15">
        <v>1</v>
      </c>
      <c r="U578" s="15">
        <v>1</v>
      </c>
      <c r="V578" s="15">
        <v>1</v>
      </c>
      <c r="W578" s="15">
        <v>70000</v>
      </c>
      <c r="X578" s="15">
        <v>0</v>
      </c>
      <c r="Y578" s="15">
        <v>1</v>
      </c>
      <c r="Z578" s="15">
        <v>1</v>
      </c>
      <c r="AA578" s="15">
        <f t="shared" ref="AA578:AA641" si="304">SUM($AE578+$AV578+$BM578)</f>
        <v>200</v>
      </c>
      <c r="AB578" s="193">
        <f t="shared" si="299"/>
        <v>933.5</v>
      </c>
      <c r="AC578" s="15">
        <v>1</v>
      </c>
      <c r="AD578" s="15">
        <v>1</v>
      </c>
      <c r="AE578" s="15">
        <v>200</v>
      </c>
      <c r="AF578" s="15">
        <v>186700</v>
      </c>
      <c r="AG578" s="15">
        <f t="shared" si="285"/>
        <v>186700</v>
      </c>
      <c r="AH578" s="15">
        <v>11.5</v>
      </c>
      <c r="AI578" s="27">
        <f t="shared" si="286"/>
        <v>933.5</v>
      </c>
      <c r="AM578" s="15">
        <f t="shared" si="287"/>
        <v>0</v>
      </c>
      <c r="AP578" s="15">
        <f t="shared" si="288"/>
        <v>186700</v>
      </c>
      <c r="AQ578" s="172">
        <f t="shared" ref="AQ578:AQ641" si="305">$AP578/$AE578</f>
        <v>933.5</v>
      </c>
      <c r="AR578" s="27">
        <f t="shared" si="289"/>
        <v>1</v>
      </c>
      <c r="AS578" s="172">
        <f t="shared" si="290"/>
        <v>933.5</v>
      </c>
      <c r="AX578" s="15">
        <f t="shared" si="300"/>
        <v>0</v>
      </c>
      <c r="BI578" s="27">
        <f t="shared" si="291"/>
        <v>0</v>
      </c>
      <c r="BJ578" s="27">
        <f t="shared" si="292"/>
        <v>0</v>
      </c>
      <c r="BR578" s="27">
        <f t="shared" si="293"/>
        <v>0</v>
      </c>
      <c r="BS578" s="27">
        <f t="shared" si="294"/>
        <v>0</v>
      </c>
      <c r="BT578" s="15">
        <v>3.5</v>
      </c>
      <c r="BU578" s="15">
        <v>1.6666666666666667</v>
      </c>
      <c r="BV578" s="15">
        <v>1</v>
      </c>
      <c r="BW578" s="15">
        <v>2.5</v>
      </c>
      <c r="BX578" s="15">
        <v>3</v>
      </c>
      <c r="BY578" s="15">
        <f t="shared" si="295"/>
        <v>2.3333333333333335</v>
      </c>
      <c r="BZ578" s="15">
        <v>1</v>
      </c>
      <c r="CA578" s="15">
        <f t="shared" si="296"/>
        <v>1</v>
      </c>
      <c r="CB578" s="15">
        <v>4</v>
      </c>
      <c r="CC578" s="15">
        <f t="shared" si="297"/>
        <v>0</v>
      </c>
      <c r="CD578" s="15">
        <f t="shared" si="298"/>
        <v>1</v>
      </c>
      <c r="CE578" s="15">
        <v>1</v>
      </c>
      <c r="CF578" s="15">
        <v>2</v>
      </c>
      <c r="CG578" s="15">
        <v>1</v>
      </c>
      <c r="CH578" s="15">
        <v>3</v>
      </c>
      <c r="CI578" s="15">
        <v>0</v>
      </c>
      <c r="CK578" s="15">
        <v>1</v>
      </c>
      <c r="CL578" s="15">
        <v>1</v>
      </c>
      <c r="CN578" s="15">
        <v>1</v>
      </c>
      <c r="CP578" s="15">
        <v>0</v>
      </c>
      <c r="CQ578" s="15">
        <v>1</v>
      </c>
      <c r="CR578" s="15">
        <v>0</v>
      </c>
      <c r="CZ578" s="15">
        <v>3</v>
      </c>
      <c r="DA578" s="15">
        <v>1</v>
      </c>
      <c r="DB578" s="15">
        <v>1</v>
      </c>
      <c r="DC578" s="15">
        <v>1</v>
      </c>
      <c r="DF578" s="15">
        <v>2</v>
      </c>
      <c r="DG578" s="15">
        <v>1</v>
      </c>
      <c r="DL578" s="15">
        <v>4.2</v>
      </c>
      <c r="DM578" s="15">
        <v>4.333333333333333</v>
      </c>
      <c r="DN578" s="15">
        <v>4.75</v>
      </c>
      <c r="DO578" s="15">
        <v>4</v>
      </c>
      <c r="DP578" s="15">
        <v>3</v>
      </c>
      <c r="DQ578" s="15">
        <v>3.5</v>
      </c>
      <c r="DR578" s="27">
        <f t="shared" ref="DR578:DR641" si="306">AVERAGE($DL578:$DQ578)</f>
        <v>3.9638888888888886</v>
      </c>
      <c r="DS578" s="15">
        <f t="shared" si="301"/>
        <v>1.4305555555555554</v>
      </c>
    </row>
    <row r="579" spans="1:123" x14ac:dyDescent="0.2">
      <c r="A579" s="15">
        <v>289</v>
      </c>
      <c r="B579" s="15">
        <v>909</v>
      </c>
      <c r="C579" s="15">
        <v>0</v>
      </c>
      <c r="D579" s="15">
        <v>3</v>
      </c>
      <c r="E579" s="15">
        <f t="shared" ref="E579:E642" si="307">IF($D579=2,1,0)</f>
        <v>0</v>
      </c>
      <c r="F579" s="15">
        <f t="shared" ref="F579:F642" si="308">IF($D579=3,1,0)</f>
        <v>1</v>
      </c>
      <c r="G579" s="15">
        <f t="shared" ref="G579:G642" si="309">IF($D579=5,1,0)</f>
        <v>0</v>
      </c>
      <c r="H579" s="15">
        <f t="shared" ref="H579:H642" si="310">IF($D579=6,1,0)</f>
        <v>0</v>
      </c>
      <c r="I579" s="15">
        <v>1</v>
      </c>
      <c r="J579" s="15">
        <v>78</v>
      </c>
      <c r="K579" s="15">
        <v>2</v>
      </c>
      <c r="L579" s="15">
        <f t="shared" ref="L579:L642" si="311">IF($K579=2,1,0)</f>
        <v>1</v>
      </c>
      <c r="M579" s="15">
        <f t="shared" ref="M579:M642" si="312">IF($K579=3,1,0)</f>
        <v>0</v>
      </c>
      <c r="N579" s="15">
        <f t="shared" ref="N579:N642" si="313">IF($K579=4,1,0)</f>
        <v>0</v>
      </c>
      <c r="O579" s="15">
        <f t="shared" ref="O579:O642" si="314">IF($K579=5,1,0)</f>
        <v>0</v>
      </c>
      <c r="P579" s="15">
        <f t="shared" ref="P579:P642" si="315">IF($K579=6,1,0)</f>
        <v>0</v>
      </c>
      <c r="Q579" s="15">
        <v>2</v>
      </c>
      <c r="R579" s="15">
        <v>2</v>
      </c>
      <c r="S579" s="15">
        <v>59</v>
      </c>
      <c r="T579" s="15">
        <v>1</v>
      </c>
      <c r="U579" s="15">
        <v>1</v>
      </c>
      <c r="V579" s="15">
        <v>1</v>
      </c>
      <c r="W579" s="15">
        <v>70000</v>
      </c>
      <c r="X579" s="15">
        <v>0</v>
      </c>
      <c r="Y579" s="15">
        <v>0</v>
      </c>
      <c r="Z579" s="15">
        <v>1</v>
      </c>
      <c r="AA579" s="15">
        <f t="shared" si="304"/>
        <v>200</v>
      </c>
      <c r="AB579" s="193">
        <f t="shared" si="299"/>
        <v>216.5</v>
      </c>
      <c r="AC579" s="159">
        <v>1</v>
      </c>
      <c r="AD579" s="159">
        <v>1</v>
      </c>
      <c r="AE579" s="159">
        <v>200</v>
      </c>
      <c r="AF579" s="159">
        <v>43300</v>
      </c>
      <c r="AG579" s="159">
        <f t="shared" ref="AG579:AG642" si="316">($AD579*$AF579)</f>
        <v>43300</v>
      </c>
      <c r="AH579" s="159">
        <v>10.6</v>
      </c>
      <c r="AI579" s="171">
        <f t="shared" ref="AI579:AI642" si="317">$AG579/$AE579</f>
        <v>216.5</v>
      </c>
      <c r="AM579" s="15">
        <f t="shared" ref="AM579:AM642" si="318">$AL579*$AJ579</f>
        <v>0</v>
      </c>
      <c r="AP579" s="15">
        <f t="shared" ref="AP579:AP642" si="319">$AG579+$AM579</f>
        <v>43300</v>
      </c>
      <c r="AQ579" s="172">
        <f t="shared" si="305"/>
        <v>216.5</v>
      </c>
      <c r="AR579" s="27">
        <f t="shared" ref="AR579:AR642" si="320">$AE579/($AE579+$AV579+$BL579)</f>
        <v>1</v>
      </c>
      <c r="AS579" s="172">
        <f t="shared" ref="AS579:AS642" si="321">$AQ579*$AR579</f>
        <v>216.5</v>
      </c>
      <c r="AX579" s="15">
        <f t="shared" si="300"/>
        <v>0</v>
      </c>
      <c r="BI579" s="27">
        <f t="shared" ref="BI579:BI642" si="322">$AV579/($AE579+$AV579+$BL579)</f>
        <v>0</v>
      </c>
      <c r="BJ579" s="27">
        <f t="shared" ref="BJ579:BJ642" si="323">$BH579*$BI579</f>
        <v>0</v>
      </c>
      <c r="BR579" s="27">
        <f t="shared" ref="BR579:BR642" si="324">$BL579/($AE579+$AV579+$BL579)</f>
        <v>0</v>
      </c>
      <c r="BS579" s="27">
        <f t="shared" ref="BS579:BS642" si="325">$BQ579*$BR579</f>
        <v>0</v>
      </c>
      <c r="BT579" s="15">
        <v>3.5</v>
      </c>
      <c r="BU579" s="15">
        <v>1.6666666666666667</v>
      </c>
      <c r="BV579" s="15">
        <v>1</v>
      </c>
      <c r="BW579" s="15">
        <v>2.5</v>
      </c>
      <c r="BX579" s="15">
        <v>3</v>
      </c>
      <c r="BY579" s="15">
        <f t="shared" ref="BY579:BY642" si="326">AVERAGE($BT579:$BX579)</f>
        <v>2.3333333333333335</v>
      </c>
      <c r="BZ579" s="15">
        <v>1</v>
      </c>
      <c r="CA579" s="15">
        <f t="shared" ref="CA579:CA642" si="327">IF($CB579=5,0,1)</f>
        <v>1</v>
      </c>
      <c r="CB579" s="15">
        <v>4</v>
      </c>
      <c r="CC579" s="15">
        <f t="shared" ref="CC579:CC642" si="328">IF($CB579=3,1,0)</f>
        <v>0</v>
      </c>
      <c r="CD579" s="15">
        <f t="shared" ref="CD579:CD642" si="329">IF($CB579=4,1,0)</f>
        <v>1</v>
      </c>
      <c r="CE579" s="15">
        <v>1</v>
      </c>
      <c r="CF579" s="15">
        <v>2</v>
      </c>
      <c r="CG579" s="15">
        <v>1</v>
      </c>
      <c r="CH579" s="15">
        <v>3</v>
      </c>
      <c r="CI579" s="15">
        <v>0</v>
      </c>
      <c r="CK579" s="15">
        <v>1</v>
      </c>
      <c r="CL579" s="15">
        <v>1</v>
      </c>
      <c r="CN579" s="15">
        <v>1</v>
      </c>
      <c r="CP579" s="15">
        <v>0</v>
      </c>
      <c r="CQ579" s="15">
        <v>1</v>
      </c>
      <c r="CR579" s="15">
        <v>0</v>
      </c>
      <c r="CZ579" s="15">
        <v>3</v>
      </c>
      <c r="DA579" s="15">
        <v>1</v>
      </c>
      <c r="DB579" s="15">
        <v>1</v>
      </c>
      <c r="DC579" s="15">
        <v>1</v>
      </c>
      <c r="DF579" s="15">
        <v>2</v>
      </c>
      <c r="DG579" s="15">
        <v>1</v>
      </c>
      <c r="DL579" s="27">
        <v>3.6</v>
      </c>
      <c r="DM579" s="27">
        <v>2.6666666666666665</v>
      </c>
      <c r="DN579" s="27">
        <v>2.5</v>
      </c>
      <c r="DO579" s="27">
        <v>2.6</v>
      </c>
      <c r="DP579" s="27">
        <v>2.3333333333333335</v>
      </c>
      <c r="DQ579" s="27">
        <v>1.5</v>
      </c>
      <c r="DR579" s="27">
        <f t="shared" si="306"/>
        <v>2.5333333333333332</v>
      </c>
      <c r="DS579" s="15">
        <f t="shared" si="301"/>
        <v>-1.8694444444444445</v>
      </c>
    </row>
    <row r="580" spans="1:123" x14ac:dyDescent="0.2">
      <c r="A580" s="15">
        <v>290</v>
      </c>
      <c r="B580" s="15">
        <v>910</v>
      </c>
      <c r="C580" s="15">
        <v>0</v>
      </c>
      <c r="D580" s="15">
        <v>3</v>
      </c>
      <c r="E580" s="15">
        <f t="shared" si="307"/>
        <v>0</v>
      </c>
      <c r="F580" s="15">
        <f t="shared" si="308"/>
        <v>1</v>
      </c>
      <c r="G580" s="15">
        <f t="shared" si="309"/>
        <v>0</v>
      </c>
      <c r="H580" s="15">
        <f t="shared" si="310"/>
        <v>0</v>
      </c>
      <c r="I580" s="15">
        <v>0</v>
      </c>
      <c r="J580" s="15">
        <v>41</v>
      </c>
      <c r="K580" s="15">
        <v>5</v>
      </c>
      <c r="L580" s="15">
        <f t="shared" si="311"/>
        <v>0</v>
      </c>
      <c r="M580" s="15">
        <f t="shared" si="312"/>
        <v>0</v>
      </c>
      <c r="N580" s="15">
        <f t="shared" si="313"/>
        <v>0</v>
      </c>
      <c r="O580" s="15">
        <f t="shared" si="314"/>
        <v>1</v>
      </c>
      <c r="P580" s="15">
        <f t="shared" si="315"/>
        <v>0</v>
      </c>
      <c r="Q580" s="15">
        <v>2</v>
      </c>
      <c r="R580" s="15">
        <v>3</v>
      </c>
      <c r="S580" s="15">
        <v>18</v>
      </c>
      <c r="T580" s="15">
        <v>0</v>
      </c>
      <c r="U580" s="15">
        <v>0</v>
      </c>
      <c r="V580" s="15">
        <v>1</v>
      </c>
      <c r="W580" s="15">
        <v>210000</v>
      </c>
      <c r="X580" s="15">
        <v>0</v>
      </c>
      <c r="Y580" s="15">
        <v>1</v>
      </c>
      <c r="Z580" s="15">
        <v>1</v>
      </c>
      <c r="AA580" s="15">
        <f t="shared" si="304"/>
        <v>32</v>
      </c>
      <c r="AB580" s="193">
        <f t="shared" si="299"/>
        <v>950</v>
      </c>
      <c r="AC580" s="15">
        <v>1</v>
      </c>
      <c r="AD580" s="15">
        <v>1</v>
      </c>
      <c r="AE580" s="15">
        <v>32</v>
      </c>
      <c r="AF580" s="15">
        <v>30400</v>
      </c>
      <c r="AG580" s="15">
        <f t="shared" si="316"/>
        <v>30400</v>
      </c>
      <c r="AH580" s="15">
        <v>14.5</v>
      </c>
      <c r="AI580" s="27">
        <f t="shared" si="317"/>
        <v>950</v>
      </c>
      <c r="AM580" s="15">
        <f t="shared" si="318"/>
        <v>0</v>
      </c>
      <c r="AP580" s="15">
        <f t="shared" si="319"/>
        <v>30400</v>
      </c>
      <c r="AQ580" s="172">
        <f t="shared" si="305"/>
        <v>950</v>
      </c>
      <c r="AR580" s="27">
        <f t="shared" si="320"/>
        <v>1</v>
      </c>
      <c r="AS580" s="172">
        <f t="shared" si="321"/>
        <v>950</v>
      </c>
      <c r="AX580" s="15">
        <f t="shared" si="300"/>
        <v>0</v>
      </c>
      <c r="BI580" s="27">
        <f t="shared" si="322"/>
        <v>0</v>
      </c>
      <c r="BJ580" s="27">
        <f t="shared" si="323"/>
        <v>0</v>
      </c>
      <c r="BR580" s="27">
        <f t="shared" si="324"/>
        <v>0</v>
      </c>
      <c r="BS580" s="27">
        <f t="shared" si="325"/>
        <v>0</v>
      </c>
      <c r="BT580" s="15">
        <v>2.25</v>
      </c>
      <c r="BU580" s="15">
        <v>1.6666666666666667</v>
      </c>
      <c r="BV580" s="15">
        <v>1.3333333333333333</v>
      </c>
      <c r="BW580" s="15">
        <v>1</v>
      </c>
      <c r="BX580" s="15">
        <v>2.5</v>
      </c>
      <c r="BY580" s="15">
        <f t="shared" si="326"/>
        <v>1.75</v>
      </c>
      <c r="BZ580" s="15">
        <v>1</v>
      </c>
      <c r="CA580" s="15">
        <f t="shared" si="327"/>
        <v>1</v>
      </c>
      <c r="CB580" s="15">
        <v>3</v>
      </c>
      <c r="CC580" s="15">
        <f t="shared" si="328"/>
        <v>1</v>
      </c>
      <c r="CD580" s="15">
        <f t="shared" si="329"/>
        <v>0</v>
      </c>
      <c r="CE580" s="15">
        <v>2</v>
      </c>
      <c r="CF580" s="15">
        <v>3</v>
      </c>
      <c r="CG580" s="15">
        <v>4</v>
      </c>
      <c r="CH580" s="15">
        <v>3</v>
      </c>
      <c r="CI580" s="15">
        <v>1</v>
      </c>
      <c r="CJ580" s="15">
        <v>4</v>
      </c>
      <c r="CK580" s="15">
        <v>1</v>
      </c>
      <c r="CL580" s="15">
        <v>0</v>
      </c>
      <c r="CM580" s="15">
        <v>1</v>
      </c>
      <c r="CN580" s="15">
        <v>1</v>
      </c>
      <c r="CP580" s="15">
        <v>1</v>
      </c>
      <c r="CR580" s="15">
        <v>1</v>
      </c>
      <c r="DB580" s="15">
        <v>3</v>
      </c>
      <c r="DC580" s="15">
        <v>1</v>
      </c>
      <c r="DD580" s="15">
        <v>2</v>
      </c>
      <c r="DE580" s="15">
        <v>1</v>
      </c>
      <c r="DF580" s="15">
        <v>1</v>
      </c>
      <c r="DG580" s="15">
        <v>2</v>
      </c>
      <c r="DL580" s="15">
        <v>4.4000000000000004</v>
      </c>
      <c r="DM580" s="15">
        <v>5</v>
      </c>
      <c r="DN580" s="15">
        <v>4.75</v>
      </c>
      <c r="DO580" s="15">
        <v>4.5999999999999996</v>
      </c>
      <c r="DP580" s="15">
        <v>3.6666666666666665</v>
      </c>
      <c r="DQ580" s="15">
        <v>4</v>
      </c>
      <c r="DR580" s="27">
        <f t="shared" si="306"/>
        <v>4.4027777777777777</v>
      </c>
      <c r="DS580" s="15">
        <f t="shared" si="301"/>
        <v>0.70277777777777795</v>
      </c>
    </row>
    <row r="581" spans="1:123" x14ac:dyDescent="0.2">
      <c r="A581" s="15">
        <v>290</v>
      </c>
      <c r="B581" s="15">
        <v>910</v>
      </c>
      <c r="C581" s="15">
        <v>0</v>
      </c>
      <c r="D581" s="15">
        <v>3</v>
      </c>
      <c r="E581" s="15">
        <f t="shared" si="307"/>
        <v>0</v>
      </c>
      <c r="F581" s="15">
        <f t="shared" si="308"/>
        <v>1</v>
      </c>
      <c r="G581" s="15">
        <f t="shared" si="309"/>
        <v>0</v>
      </c>
      <c r="H581" s="15">
        <f t="shared" si="310"/>
        <v>0</v>
      </c>
      <c r="I581" s="15">
        <v>0</v>
      </c>
      <c r="J581" s="15">
        <v>41</v>
      </c>
      <c r="K581" s="15">
        <v>5</v>
      </c>
      <c r="L581" s="15">
        <f t="shared" si="311"/>
        <v>0</v>
      </c>
      <c r="M581" s="15">
        <f t="shared" si="312"/>
        <v>0</v>
      </c>
      <c r="N581" s="15">
        <f t="shared" si="313"/>
        <v>0</v>
      </c>
      <c r="O581" s="15">
        <f t="shared" si="314"/>
        <v>1</v>
      </c>
      <c r="P581" s="15">
        <f t="shared" si="315"/>
        <v>0</v>
      </c>
      <c r="Q581" s="15">
        <v>2</v>
      </c>
      <c r="R581" s="15">
        <v>3</v>
      </c>
      <c r="S581" s="15">
        <v>18</v>
      </c>
      <c r="T581" s="15">
        <v>0</v>
      </c>
      <c r="U581" s="15">
        <v>0</v>
      </c>
      <c r="V581" s="15">
        <v>1</v>
      </c>
      <c r="W581" s="15">
        <v>210000</v>
      </c>
      <c r="X581" s="15">
        <v>0</v>
      </c>
      <c r="Y581" s="15">
        <v>0</v>
      </c>
      <c r="Z581" s="15">
        <v>1</v>
      </c>
      <c r="AA581" s="15">
        <f t="shared" si="304"/>
        <v>32</v>
      </c>
      <c r="AB581" s="193">
        <f t="shared" ref="AB581:AB644" si="330">$AS581+$BJ581+$BS581</f>
        <v>906.25</v>
      </c>
      <c r="AC581" s="159">
        <v>1</v>
      </c>
      <c r="AD581" s="159">
        <v>1</v>
      </c>
      <c r="AE581" s="159">
        <v>32</v>
      </c>
      <c r="AF581" s="159">
        <v>29000</v>
      </c>
      <c r="AG581" s="159">
        <f t="shared" si="316"/>
        <v>29000</v>
      </c>
      <c r="AH581" s="159">
        <v>13</v>
      </c>
      <c r="AI581" s="171">
        <f t="shared" si="317"/>
        <v>906.25</v>
      </c>
      <c r="AM581" s="15">
        <f t="shared" si="318"/>
        <v>0</v>
      </c>
      <c r="AP581" s="15">
        <f t="shared" si="319"/>
        <v>29000</v>
      </c>
      <c r="AQ581" s="172">
        <f t="shared" si="305"/>
        <v>906.25</v>
      </c>
      <c r="AR581" s="27">
        <f t="shared" si="320"/>
        <v>1</v>
      </c>
      <c r="AS581" s="172">
        <f t="shared" si="321"/>
        <v>906.25</v>
      </c>
      <c r="AX581" s="15">
        <f t="shared" ref="AX581:AX644" si="331">$AW581*$AU581</f>
        <v>0</v>
      </c>
      <c r="BI581" s="27">
        <f t="shared" si="322"/>
        <v>0</v>
      </c>
      <c r="BJ581" s="27">
        <f t="shared" si="323"/>
        <v>0</v>
      </c>
      <c r="BR581" s="27">
        <f t="shared" si="324"/>
        <v>0</v>
      </c>
      <c r="BS581" s="27">
        <f t="shared" si="325"/>
        <v>0</v>
      </c>
      <c r="BT581" s="15">
        <v>2.25</v>
      </c>
      <c r="BU581" s="15">
        <v>1.6666666666666667</v>
      </c>
      <c r="BV581" s="15">
        <v>1.3333333333333333</v>
      </c>
      <c r="BW581" s="15">
        <v>1</v>
      </c>
      <c r="BX581" s="15">
        <v>2.5</v>
      </c>
      <c r="BY581" s="15">
        <f t="shared" si="326"/>
        <v>1.75</v>
      </c>
      <c r="BZ581" s="15">
        <v>1</v>
      </c>
      <c r="CA581" s="15">
        <f t="shared" si="327"/>
        <v>1</v>
      </c>
      <c r="CB581" s="15">
        <v>3</v>
      </c>
      <c r="CC581" s="15">
        <f t="shared" si="328"/>
        <v>1</v>
      </c>
      <c r="CD581" s="15">
        <f t="shared" si="329"/>
        <v>0</v>
      </c>
      <c r="CE581" s="15">
        <v>2</v>
      </c>
      <c r="CF581" s="15">
        <v>3</v>
      </c>
      <c r="CG581" s="15">
        <v>4</v>
      </c>
      <c r="CH581" s="15">
        <v>3</v>
      </c>
      <c r="CI581" s="15">
        <v>1</v>
      </c>
      <c r="CJ581" s="15">
        <v>4</v>
      </c>
      <c r="CK581" s="15">
        <v>1</v>
      </c>
      <c r="CL581" s="15">
        <v>0</v>
      </c>
      <c r="CM581" s="15">
        <v>1</v>
      </c>
      <c r="CN581" s="15">
        <v>1</v>
      </c>
      <c r="CP581" s="15">
        <v>1</v>
      </c>
      <c r="CR581" s="15">
        <v>1</v>
      </c>
      <c r="DB581" s="15">
        <v>3</v>
      </c>
      <c r="DC581" s="15">
        <v>1</v>
      </c>
      <c r="DD581" s="15">
        <v>2</v>
      </c>
      <c r="DE581" s="15">
        <v>1</v>
      </c>
      <c r="DF581" s="15">
        <v>1</v>
      </c>
      <c r="DG581" s="15">
        <v>2</v>
      </c>
      <c r="DL581" s="27">
        <v>3.8</v>
      </c>
      <c r="DM581" s="27">
        <v>4.333333333333333</v>
      </c>
      <c r="DN581" s="27">
        <v>3.75</v>
      </c>
      <c r="DO581" s="27">
        <v>4.4000000000000004</v>
      </c>
      <c r="DP581" s="27">
        <v>2.6666666666666665</v>
      </c>
      <c r="DQ581" s="27">
        <v>3.25</v>
      </c>
      <c r="DR581" s="27">
        <f t="shared" si="306"/>
        <v>3.6999999999999997</v>
      </c>
      <c r="DS581" s="15">
        <f t="shared" si="301"/>
        <v>0.52777777777777768</v>
      </c>
    </row>
    <row r="582" spans="1:123" x14ac:dyDescent="0.2">
      <c r="A582" s="15">
        <v>291</v>
      </c>
      <c r="B582" s="15">
        <v>911</v>
      </c>
      <c r="C582" s="15">
        <v>0</v>
      </c>
      <c r="D582" s="15">
        <v>3</v>
      </c>
      <c r="E582" s="15">
        <f t="shared" si="307"/>
        <v>0</v>
      </c>
      <c r="F582" s="15">
        <f t="shared" si="308"/>
        <v>1</v>
      </c>
      <c r="G582" s="15">
        <f t="shared" si="309"/>
        <v>0</v>
      </c>
      <c r="H582" s="15">
        <f t="shared" si="310"/>
        <v>0</v>
      </c>
      <c r="I582" s="15">
        <v>1</v>
      </c>
      <c r="J582" s="15">
        <v>48</v>
      </c>
      <c r="K582" s="15">
        <v>1</v>
      </c>
      <c r="L582" s="15">
        <f t="shared" si="311"/>
        <v>0</v>
      </c>
      <c r="M582" s="15">
        <f t="shared" si="312"/>
        <v>0</v>
      </c>
      <c r="N582" s="15">
        <f t="shared" si="313"/>
        <v>0</v>
      </c>
      <c r="O582" s="15">
        <f t="shared" si="314"/>
        <v>0</v>
      </c>
      <c r="P582" s="15">
        <f t="shared" si="315"/>
        <v>0</v>
      </c>
      <c r="Q582" s="15">
        <v>2</v>
      </c>
      <c r="R582" s="15">
        <v>3</v>
      </c>
      <c r="S582" s="15">
        <v>26</v>
      </c>
      <c r="T582" s="15">
        <v>0</v>
      </c>
      <c r="U582" s="15">
        <v>0</v>
      </c>
      <c r="V582" s="15">
        <v>1</v>
      </c>
      <c r="W582" s="15">
        <v>180000</v>
      </c>
      <c r="X582" s="15">
        <v>0</v>
      </c>
      <c r="Y582" s="15">
        <v>1</v>
      </c>
      <c r="Z582" s="15">
        <v>1</v>
      </c>
      <c r="AA582" s="15">
        <f t="shared" si="304"/>
        <v>14</v>
      </c>
      <c r="AB582" s="193">
        <f t="shared" si="330"/>
        <v>850</v>
      </c>
      <c r="AC582" s="15">
        <v>1</v>
      </c>
      <c r="AD582" s="15">
        <v>1</v>
      </c>
      <c r="AE582" s="15">
        <v>14</v>
      </c>
      <c r="AF582" s="15">
        <v>11900</v>
      </c>
      <c r="AG582" s="15">
        <f t="shared" si="316"/>
        <v>11900</v>
      </c>
      <c r="AH582" s="15">
        <v>11.2</v>
      </c>
      <c r="AI582" s="27">
        <f t="shared" si="317"/>
        <v>850</v>
      </c>
      <c r="AM582" s="15">
        <f t="shared" si="318"/>
        <v>0</v>
      </c>
      <c r="AP582" s="15">
        <f t="shared" si="319"/>
        <v>11900</v>
      </c>
      <c r="AQ582" s="172">
        <f t="shared" si="305"/>
        <v>850</v>
      </c>
      <c r="AR582" s="27">
        <f t="shared" si="320"/>
        <v>1</v>
      </c>
      <c r="AS582" s="172">
        <f t="shared" si="321"/>
        <v>850</v>
      </c>
      <c r="AX582" s="15">
        <f t="shared" si="331"/>
        <v>0</v>
      </c>
      <c r="BI582" s="27">
        <f t="shared" si="322"/>
        <v>0</v>
      </c>
      <c r="BJ582" s="27">
        <f t="shared" si="323"/>
        <v>0</v>
      </c>
      <c r="BR582" s="27">
        <f t="shared" si="324"/>
        <v>0</v>
      </c>
      <c r="BS582" s="27">
        <f t="shared" si="325"/>
        <v>0</v>
      </c>
      <c r="BT582" s="15">
        <v>3.75</v>
      </c>
      <c r="BU582" s="15">
        <v>1.6666666666666667</v>
      </c>
      <c r="BV582" s="15">
        <v>1.6666666666666667</v>
      </c>
      <c r="BW582" s="15">
        <v>1.5</v>
      </c>
      <c r="BX582" s="15">
        <v>3</v>
      </c>
      <c r="BY582" s="15">
        <f t="shared" si="326"/>
        <v>2.3166666666666669</v>
      </c>
      <c r="BZ582" s="15">
        <v>1</v>
      </c>
      <c r="CA582" s="15">
        <f t="shared" si="327"/>
        <v>1</v>
      </c>
      <c r="CB582" s="15">
        <v>4</v>
      </c>
      <c r="CC582" s="15">
        <f t="shared" si="328"/>
        <v>0</v>
      </c>
      <c r="CD582" s="15">
        <f t="shared" si="329"/>
        <v>1</v>
      </c>
      <c r="CE582" s="15">
        <v>2</v>
      </c>
      <c r="CF582" s="15">
        <v>2</v>
      </c>
      <c r="CG582" s="15">
        <v>1</v>
      </c>
      <c r="CH582" s="15">
        <v>3</v>
      </c>
      <c r="CI582" s="15">
        <v>0</v>
      </c>
      <c r="CK582" s="15">
        <v>1</v>
      </c>
      <c r="CL582" s="15">
        <v>0</v>
      </c>
      <c r="CM582" s="15">
        <v>1</v>
      </c>
      <c r="CN582" s="15">
        <v>1</v>
      </c>
      <c r="CP582" s="15">
        <v>0</v>
      </c>
      <c r="CQ582" s="15">
        <v>3</v>
      </c>
      <c r="CR582" s="15">
        <v>1</v>
      </c>
      <c r="CZ582" s="15">
        <v>3</v>
      </c>
      <c r="DA582" s="15">
        <v>4</v>
      </c>
      <c r="DB582" s="15">
        <v>1</v>
      </c>
      <c r="DC582" s="15">
        <v>4</v>
      </c>
      <c r="DF582" s="15">
        <v>2</v>
      </c>
      <c r="DG582" s="15">
        <v>4</v>
      </c>
      <c r="DL582" s="15">
        <v>3.2</v>
      </c>
      <c r="DM582" s="15">
        <v>3.6666666666666665</v>
      </c>
      <c r="DN582" s="15">
        <v>3.25</v>
      </c>
      <c r="DO582" s="15">
        <v>3</v>
      </c>
      <c r="DP582" s="15">
        <v>2.6666666666666665</v>
      </c>
      <c r="DQ582" s="15">
        <v>3.25</v>
      </c>
      <c r="DR582" s="27">
        <f t="shared" si="306"/>
        <v>3.1722222222222221</v>
      </c>
      <c r="DS582" s="15">
        <f t="shared" ref="DS582:DS645" si="332">$DR582-$DR583</f>
        <v>0.23333333333333339</v>
      </c>
    </row>
    <row r="583" spans="1:123" x14ac:dyDescent="0.2">
      <c r="A583" s="15">
        <v>291</v>
      </c>
      <c r="B583" s="15">
        <v>911</v>
      </c>
      <c r="C583" s="15">
        <v>0</v>
      </c>
      <c r="D583" s="15">
        <v>3</v>
      </c>
      <c r="E583" s="15">
        <f t="shared" si="307"/>
        <v>0</v>
      </c>
      <c r="F583" s="15">
        <f t="shared" si="308"/>
        <v>1</v>
      </c>
      <c r="G583" s="15">
        <f t="shared" si="309"/>
        <v>0</v>
      </c>
      <c r="H583" s="15">
        <f t="shared" si="310"/>
        <v>0</v>
      </c>
      <c r="I583" s="15">
        <v>1</v>
      </c>
      <c r="J583" s="15">
        <v>48</v>
      </c>
      <c r="K583" s="15">
        <v>1</v>
      </c>
      <c r="L583" s="15">
        <f t="shared" si="311"/>
        <v>0</v>
      </c>
      <c r="M583" s="15">
        <f t="shared" si="312"/>
        <v>0</v>
      </c>
      <c r="N583" s="15">
        <f t="shared" si="313"/>
        <v>0</v>
      </c>
      <c r="O583" s="15">
        <f t="shared" si="314"/>
        <v>0</v>
      </c>
      <c r="P583" s="15">
        <f t="shared" si="315"/>
        <v>0</v>
      </c>
      <c r="Q583" s="15">
        <v>2</v>
      </c>
      <c r="R583" s="15">
        <v>3</v>
      </c>
      <c r="S583" s="15">
        <v>26</v>
      </c>
      <c r="T583" s="15">
        <v>0</v>
      </c>
      <c r="U583" s="15">
        <v>0</v>
      </c>
      <c r="V583" s="15">
        <v>1</v>
      </c>
      <c r="W583" s="15">
        <v>180000</v>
      </c>
      <c r="X583" s="15">
        <v>0</v>
      </c>
      <c r="Y583" s="15">
        <v>0</v>
      </c>
      <c r="Z583" s="15">
        <v>1</v>
      </c>
      <c r="AA583" s="15">
        <f t="shared" si="304"/>
        <v>14</v>
      </c>
      <c r="AB583" s="193">
        <f t="shared" si="330"/>
        <v>835.71428571428567</v>
      </c>
      <c r="AC583" s="159">
        <v>1</v>
      </c>
      <c r="AD583" s="159">
        <v>1</v>
      </c>
      <c r="AE583" s="159">
        <v>14</v>
      </c>
      <c r="AF583" s="159">
        <v>11700</v>
      </c>
      <c r="AG583" s="159">
        <f t="shared" si="316"/>
        <v>11700</v>
      </c>
      <c r="AH583" s="159">
        <v>10.5</v>
      </c>
      <c r="AI583" s="171">
        <f t="shared" si="317"/>
        <v>835.71428571428567</v>
      </c>
      <c r="AM583" s="15">
        <f t="shared" si="318"/>
        <v>0</v>
      </c>
      <c r="AP583" s="15">
        <f t="shared" si="319"/>
        <v>11700</v>
      </c>
      <c r="AQ583" s="172">
        <f t="shared" si="305"/>
        <v>835.71428571428567</v>
      </c>
      <c r="AR583" s="27">
        <f t="shared" si="320"/>
        <v>1</v>
      </c>
      <c r="AS583" s="172">
        <f t="shared" si="321"/>
        <v>835.71428571428567</v>
      </c>
      <c r="AX583" s="15">
        <f t="shared" si="331"/>
        <v>0</v>
      </c>
      <c r="BI583" s="27">
        <f t="shared" si="322"/>
        <v>0</v>
      </c>
      <c r="BJ583" s="27">
        <f t="shared" si="323"/>
        <v>0</v>
      </c>
      <c r="BR583" s="27">
        <f t="shared" si="324"/>
        <v>0</v>
      </c>
      <c r="BS583" s="27">
        <f t="shared" si="325"/>
        <v>0</v>
      </c>
      <c r="BT583" s="15">
        <v>3.75</v>
      </c>
      <c r="BU583" s="15">
        <v>1.6666666666666667</v>
      </c>
      <c r="BV583" s="15">
        <v>1.6666666666666667</v>
      </c>
      <c r="BW583" s="15">
        <v>1.5</v>
      </c>
      <c r="BX583" s="15">
        <v>3</v>
      </c>
      <c r="BY583" s="15">
        <f t="shared" si="326"/>
        <v>2.3166666666666669</v>
      </c>
      <c r="BZ583" s="15">
        <v>1</v>
      </c>
      <c r="CA583" s="15">
        <f t="shared" si="327"/>
        <v>1</v>
      </c>
      <c r="CB583" s="15">
        <v>4</v>
      </c>
      <c r="CC583" s="15">
        <f t="shared" si="328"/>
        <v>0</v>
      </c>
      <c r="CD583" s="15">
        <f t="shared" si="329"/>
        <v>1</v>
      </c>
      <c r="CE583" s="15">
        <v>2</v>
      </c>
      <c r="CF583" s="15">
        <v>2</v>
      </c>
      <c r="CG583" s="15">
        <v>1</v>
      </c>
      <c r="CH583" s="15">
        <v>3</v>
      </c>
      <c r="CI583" s="15">
        <v>0</v>
      </c>
      <c r="CK583" s="15">
        <v>1</v>
      </c>
      <c r="CL583" s="15">
        <v>0</v>
      </c>
      <c r="CM583" s="15">
        <v>1</v>
      </c>
      <c r="CN583" s="15">
        <v>1</v>
      </c>
      <c r="CP583" s="15">
        <v>0</v>
      </c>
      <c r="CQ583" s="15">
        <v>3</v>
      </c>
      <c r="CR583" s="15">
        <v>1</v>
      </c>
      <c r="CZ583" s="15">
        <v>3</v>
      </c>
      <c r="DA583" s="15">
        <v>4</v>
      </c>
      <c r="DB583" s="15">
        <v>1</v>
      </c>
      <c r="DC583" s="15">
        <v>4</v>
      </c>
      <c r="DF583" s="15">
        <v>2</v>
      </c>
      <c r="DG583" s="15">
        <v>4</v>
      </c>
      <c r="DL583" s="27">
        <v>3.8</v>
      </c>
      <c r="DM583" s="27">
        <v>3.6666666666666665</v>
      </c>
      <c r="DN583" s="27">
        <v>3</v>
      </c>
      <c r="DO583" s="27">
        <v>3</v>
      </c>
      <c r="DP583" s="27">
        <v>1.6666666666666667</v>
      </c>
      <c r="DQ583" s="27">
        <v>2.5</v>
      </c>
      <c r="DR583" s="27">
        <f t="shared" si="306"/>
        <v>2.9388888888888887</v>
      </c>
      <c r="DS583" s="15">
        <f t="shared" si="332"/>
        <v>-1.5972222222222219</v>
      </c>
    </row>
    <row r="584" spans="1:123" x14ac:dyDescent="0.2">
      <c r="A584" s="15">
        <v>292</v>
      </c>
      <c r="B584" s="15">
        <v>912</v>
      </c>
      <c r="C584" s="15">
        <v>0</v>
      </c>
      <c r="D584" s="15">
        <v>3</v>
      </c>
      <c r="E584" s="15">
        <f t="shared" si="307"/>
        <v>0</v>
      </c>
      <c r="F584" s="15">
        <f t="shared" si="308"/>
        <v>1</v>
      </c>
      <c r="G584" s="15">
        <f t="shared" si="309"/>
        <v>0</v>
      </c>
      <c r="H584" s="15">
        <f t="shared" si="310"/>
        <v>0</v>
      </c>
      <c r="I584" s="15">
        <v>1</v>
      </c>
      <c r="J584" s="15">
        <v>54</v>
      </c>
      <c r="K584" s="15">
        <v>3</v>
      </c>
      <c r="L584" s="15">
        <f t="shared" si="311"/>
        <v>0</v>
      </c>
      <c r="M584" s="15">
        <f t="shared" si="312"/>
        <v>1</v>
      </c>
      <c r="N584" s="15">
        <f t="shared" si="313"/>
        <v>0</v>
      </c>
      <c r="O584" s="15">
        <f t="shared" si="314"/>
        <v>0</v>
      </c>
      <c r="P584" s="15">
        <f t="shared" si="315"/>
        <v>0</v>
      </c>
      <c r="Q584" s="15">
        <v>2</v>
      </c>
      <c r="R584" s="15">
        <v>7</v>
      </c>
      <c r="S584" s="15">
        <v>45</v>
      </c>
      <c r="T584" s="15">
        <v>0</v>
      </c>
      <c r="U584" s="15">
        <v>1</v>
      </c>
      <c r="V584" s="15">
        <v>1</v>
      </c>
      <c r="W584" s="15">
        <v>280000</v>
      </c>
      <c r="X584" s="15">
        <v>1</v>
      </c>
      <c r="Y584" s="15">
        <v>1</v>
      </c>
      <c r="Z584" s="15">
        <v>0</v>
      </c>
      <c r="AA584" s="15">
        <f t="shared" si="304"/>
        <v>160</v>
      </c>
      <c r="AB584" s="193">
        <f t="shared" si="330"/>
        <v>4747.5</v>
      </c>
      <c r="AC584" s="15">
        <v>1</v>
      </c>
      <c r="AD584" s="15">
        <v>1</v>
      </c>
      <c r="AE584" s="15">
        <v>95</v>
      </c>
      <c r="AF584" s="15">
        <v>89600</v>
      </c>
      <c r="AG584" s="15">
        <f t="shared" si="316"/>
        <v>89600</v>
      </c>
      <c r="AH584" s="15">
        <v>15</v>
      </c>
      <c r="AI584" s="27">
        <f t="shared" si="317"/>
        <v>943.15789473684208</v>
      </c>
      <c r="AM584" s="15">
        <f t="shared" si="318"/>
        <v>0</v>
      </c>
      <c r="AP584" s="15">
        <f t="shared" si="319"/>
        <v>89600</v>
      </c>
      <c r="AQ584" s="172">
        <f t="shared" si="305"/>
        <v>943.15789473684208</v>
      </c>
      <c r="AR584" s="27">
        <f t="shared" si="320"/>
        <v>0.59375</v>
      </c>
      <c r="AS584" s="172">
        <f t="shared" si="321"/>
        <v>560</v>
      </c>
      <c r="AT584" s="15">
        <v>3</v>
      </c>
      <c r="AU584" s="15">
        <v>1</v>
      </c>
      <c r="AV584" s="15">
        <v>65</v>
      </c>
      <c r="AW584" s="15">
        <v>670000</v>
      </c>
      <c r="AX584" s="15">
        <f t="shared" si="331"/>
        <v>670000</v>
      </c>
      <c r="AY584" s="15">
        <v>1.5</v>
      </c>
      <c r="AZ584" s="15">
        <v>10307.692307692309</v>
      </c>
      <c r="BG584" s="15">
        <f t="shared" ref="BG584:BG647" si="333">$AX584+$BD584</f>
        <v>670000</v>
      </c>
      <c r="BH584" s="15">
        <f t="shared" ref="BH584:BH647" si="334">$BG584/$AV584</f>
        <v>10307.692307692309</v>
      </c>
      <c r="BI584" s="27">
        <f t="shared" si="322"/>
        <v>0.40625</v>
      </c>
      <c r="BJ584" s="27">
        <f t="shared" si="323"/>
        <v>4187.5</v>
      </c>
      <c r="BR584" s="27">
        <f t="shared" si="324"/>
        <v>0</v>
      </c>
      <c r="BS584" s="27">
        <f t="shared" si="325"/>
        <v>0</v>
      </c>
      <c r="BT584" s="15">
        <v>1.75</v>
      </c>
      <c r="BU584" s="15">
        <v>1</v>
      </c>
      <c r="BV584" s="15">
        <v>1.3333333333333333</v>
      </c>
      <c r="BW584" s="15">
        <v>1</v>
      </c>
      <c r="BX584" s="15">
        <v>3</v>
      </c>
      <c r="BY584" s="15">
        <f t="shared" si="326"/>
        <v>1.6166666666666665</v>
      </c>
      <c r="BZ584" s="15">
        <v>1</v>
      </c>
      <c r="CA584" s="15">
        <f t="shared" si="327"/>
        <v>1</v>
      </c>
      <c r="CB584" s="15">
        <v>4</v>
      </c>
      <c r="CC584" s="15">
        <f t="shared" si="328"/>
        <v>0</v>
      </c>
      <c r="CD584" s="15">
        <f t="shared" si="329"/>
        <v>1</v>
      </c>
      <c r="CE584" s="15">
        <v>1</v>
      </c>
      <c r="CF584" s="15">
        <v>3</v>
      </c>
      <c r="CG584" s="15">
        <v>1</v>
      </c>
      <c r="CH584" s="15">
        <v>3</v>
      </c>
      <c r="CI584" s="15">
        <v>0</v>
      </c>
      <c r="CK584" s="15">
        <v>1</v>
      </c>
      <c r="CL584" s="15">
        <v>1</v>
      </c>
      <c r="CN584" s="15">
        <v>1</v>
      </c>
      <c r="CP584" s="15">
        <v>1</v>
      </c>
      <c r="CR584" s="15">
        <v>1</v>
      </c>
      <c r="CZ584" s="15">
        <v>3</v>
      </c>
      <c r="DA584" s="15">
        <v>2</v>
      </c>
      <c r="DB584" s="15">
        <v>1</v>
      </c>
      <c r="DC584" s="15">
        <v>1</v>
      </c>
      <c r="DF584" s="15">
        <v>2</v>
      </c>
      <c r="DG584" s="15">
        <v>1</v>
      </c>
      <c r="DL584" s="15">
        <v>4.4000000000000004</v>
      </c>
      <c r="DM584" s="15">
        <v>4.333333333333333</v>
      </c>
      <c r="DN584" s="15">
        <v>5</v>
      </c>
      <c r="DO584" s="15">
        <v>4.4000000000000004</v>
      </c>
      <c r="DP584" s="15">
        <v>4.333333333333333</v>
      </c>
      <c r="DQ584" s="15">
        <v>4.75</v>
      </c>
      <c r="DR584" s="27">
        <f t="shared" si="306"/>
        <v>4.5361111111111105</v>
      </c>
      <c r="DS584" s="15">
        <f t="shared" si="332"/>
        <v>1.0888888888888881</v>
      </c>
    </row>
    <row r="585" spans="1:123" x14ac:dyDescent="0.2">
      <c r="A585" s="15">
        <v>292</v>
      </c>
      <c r="B585" s="15">
        <v>912</v>
      </c>
      <c r="C585" s="15">
        <v>0</v>
      </c>
      <c r="D585" s="15">
        <v>3</v>
      </c>
      <c r="E585" s="15">
        <f t="shared" si="307"/>
        <v>0</v>
      </c>
      <c r="F585" s="15">
        <f t="shared" si="308"/>
        <v>1</v>
      </c>
      <c r="G585" s="15">
        <f t="shared" si="309"/>
        <v>0</v>
      </c>
      <c r="H585" s="15">
        <f t="shared" si="310"/>
        <v>0</v>
      </c>
      <c r="I585" s="15">
        <v>1</v>
      </c>
      <c r="J585" s="15">
        <v>54</v>
      </c>
      <c r="K585" s="15">
        <v>3</v>
      </c>
      <c r="L585" s="15">
        <f t="shared" si="311"/>
        <v>0</v>
      </c>
      <c r="M585" s="15">
        <f t="shared" si="312"/>
        <v>1</v>
      </c>
      <c r="N585" s="15">
        <f t="shared" si="313"/>
        <v>0</v>
      </c>
      <c r="O585" s="15">
        <f t="shared" si="314"/>
        <v>0</v>
      </c>
      <c r="P585" s="15">
        <f t="shared" si="315"/>
        <v>0</v>
      </c>
      <c r="Q585" s="15">
        <v>2</v>
      </c>
      <c r="R585" s="15">
        <v>7</v>
      </c>
      <c r="S585" s="15">
        <v>45</v>
      </c>
      <c r="T585" s="15">
        <v>0</v>
      </c>
      <c r="U585" s="15">
        <v>1</v>
      </c>
      <c r="V585" s="15">
        <v>1</v>
      </c>
      <c r="W585" s="15">
        <v>280000</v>
      </c>
      <c r="X585" s="15">
        <v>1</v>
      </c>
      <c r="Y585" s="15">
        <v>0</v>
      </c>
      <c r="Z585" s="15">
        <v>0</v>
      </c>
      <c r="AA585" s="15">
        <f t="shared" si="304"/>
        <v>160</v>
      </c>
      <c r="AB585" s="193">
        <f t="shared" si="330"/>
        <v>5667.5</v>
      </c>
      <c r="AC585" s="159">
        <v>1</v>
      </c>
      <c r="AD585" s="159">
        <v>1</v>
      </c>
      <c r="AE585" s="159">
        <v>95</v>
      </c>
      <c r="AF585" s="159">
        <v>86800</v>
      </c>
      <c r="AG585" s="159">
        <f t="shared" si="316"/>
        <v>86800</v>
      </c>
      <c r="AH585" s="159">
        <v>15</v>
      </c>
      <c r="AI585" s="171">
        <f t="shared" si="317"/>
        <v>913.68421052631584</v>
      </c>
      <c r="AM585" s="15">
        <f t="shared" si="318"/>
        <v>0</v>
      </c>
      <c r="AP585" s="15">
        <f t="shared" si="319"/>
        <v>86800</v>
      </c>
      <c r="AQ585" s="172">
        <f t="shared" si="305"/>
        <v>913.68421052631584</v>
      </c>
      <c r="AR585" s="27">
        <f t="shared" si="320"/>
        <v>0.59375</v>
      </c>
      <c r="AS585" s="172">
        <f t="shared" si="321"/>
        <v>542.5</v>
      </c>
      <c r="AT585" s="15">
        <v>3</v>
      </c>
      <c r="AU585" s="15">
        <v>1</v>
      </c>
      <c r="AV585" s="15">
        <v>65</v>
      </c>
      <c r="AW585" s="15">
        <v>820000</v>
      </c>
      <c r="AX585" s="15">
        <f t="shared" si="331"/>
        <v>820000</v>
      </c>
      <c r="AY585" s="15">
        <v>1.5</v>
      </c>
      <c r="BG585" s="15">
        <f t="shared" si="333"/>
        <v>820000</v>
      </c>
      <c r="BH585" s="15">
        <f t="shared" si="334"/>
        <v>12615.384615384615</v>
      </c>
      <c r="BI585" s="27">
        <f t="shared" si="322"/>
        <v>0.40625</v>
      </c>
      <c r="BJ585" s="27">
        <f t="shared" si="323"/>
        <v>5125</v>
      </c>
      <c r="BR585" s="27">
        <f t="shared" si="324"/>
        <v>0</v>
      </c>
      <c r="BS585" s="27">
        <f t="shared" si="325"/>
        <v>0</v>
      </c>
      <c r="BT585" s="15">
        <v>1.75</v>
      </c>
      <c r="BU585" s="15">
        <v>1</v>
      </c>
      <c r="BV585" s="15">
        <v>1.3333333333333333</v>
      </c>
      <c r="BW585" s="15">
        <v>1</v>
      </c>
      <c r="BX585" s="15">
        <v>3</v>
      </c>
      <c r="BY585" s="15">
        <f t="shared" si="326"/>
        <v>1.6166666666666665</v>
      </c>
      <c r="BZ585" s="15">
        <v>1</v>
      </c>
      <c r="CA585" s="15">
        <f t="shared" si="327"/>
        <v>1</v>
      </c>
      <c r="CB585" s="15">
        <v>4</v>
      </c>
      <c r="CC585" s="15">
        <f t="shared" si="328"/>
        <v>0</v>
      </c>
      <c r="CD585" s="15">
        <f t="shared" si="329"/>
        <v>1</v>
      </c>
      <c r="CE585" s="15">
        <v>1</v>
      </c>
      <c r="CF585" s="15">
        <v>3</v>
      </c>
      <c r="CG585" s="15">
        <v>1</v>
      </c>
      <c r="CH585" s="15">
        <v>3</v>
      </c>
      <c r="CI585" s="15">
        <v>0</v>
      </c>
      <c r="CK585" s="15">
        <v>1</v>
      </c>
      <c r="CL585" s="15">
        <v>1</v>
      </c>
      <c r="CN585" s="15">
        <v>1</v>
      </c>
      <c r="CP585" s="15">
        <v>1</v>
      </c>
      <c r="CR585" s="15">
        <v>1</v>
      </c>
      <c r="CZ585" s="15">
        <v>3</v>
      </c>
      <c r="DA585" s="15">
        <v>2</v>
      </c>
      <c r="DB585" s="15">
        <v>1</v>
      </c>
      <c r="DC585" s="15">
        <v>1</v>
      </c>
      <c r="DF585" s="15">
        <v>2</v>
      </c>
      <c r="DG585" s="15">
        <v>1</v>
      </c>
      <c r="DL585" s="27">
        <v>4.2</v>
      </c>
      <c r="DM585" s="27">
        <v>3.3333333333333335</v>
      </c>
      <c r="DN585" s="27">
        <v>3.25</v>
      </c>
      <c r="DO585" s="27">
        <v>3.4</v>
      </c>
      <c r="DP585" s="27">
        <v>3</v>
      </c>
      <c r="DQ585" s="27">
        <v>3.5</v>
      </c>
      <c r="DR585" s="27">
        <f t="shared" si="306"/>
        <v>3.4472222222222224</v>
      </c>
      <c r="DS585" s="15">
        <f t="shared" si="332"/>
        <v>0.31666666666666732</v>
      </c>
    </row>
    <row r="586" spans="1:123" x14ac:dyDescent="0.2">
      <c r="A586" s="15">
        <v>293</v>
      </c>
      <c r="B586" s="15">
        <v>913</v>
      </c>
      <c r="C586" s="15">
        <v>0</v>
      </c>
      <c r="D586" s="15">
        <v>3</v>
      </c>
      <c r="E586" s="15">
        <f t="shared" si="307"/>
        <v>0</v>
      </c>
      <c r="F586" s="15">
        <f t="shared" si="308"/>
        <v>1</v>
      </c>
      <c r="G586" s="15">
        <f t="shared" si="309"/>
        <v>0</v>
      </c>
      <c r="H586" s="15">
        <f t="shared" si="310"/>
        <v>0</v>
      </c>
      <c r="I586" s="15">
        <v>0</v>
      </c>
      <c r="J586" s="15">
        <v>53</v>
      </c>
      <c r="K586" s="15">
        <v>2</v>
      </c>
      <c r="L586" s="15">
        <f t="shared" si="311"/>
        <v>1</v>
      </c>
      <c r="M586" s="15">
        <f t="shared" si="312"/>
        <v>0</v>
      </c>
      <c r="N586" s="15">
        <f t="shared" si="313"/>
        <v>0</v>
      </c>
      <c r="O586" s="15">
        <f t="shared" si="314"/>
        <v>0</v>
      </c>
      <c r="P586" s="15">
        <f t="shared" si="315"/>
        <v>0</v>
      </c>
      <c r="Q586" s="15">
        <v>2</v>
      </c>
      <c r="R586" s="15">
        <v>5</v>
      </c>
      <c r="S586" s="15">
        <v>30</v>
      </c>
      <c r="T586" s="15">
        <v>0</v>
      </c>
      <c r="U586" s="15">
        <v>1</v>
      </c>
      <c r="V586" s="15">
        <v>1</v>
      </c>
      <c r="W586" s="15">
        <v>200000</v>
      </c>
      <c r="X586" s="15">
        <v>0</v>
      </c>
      <c r="Y586" s="15">
        <v>1</v>
      </c>
      <c r="Z586" s="15">
        <v>1</v>
      </c>
      <c r="AA586" s="15">
        <f t="shared" si="304"/>
        <v>34</v>
      </c>
      <c r="AB586" s="193">
        <f t="shared" si="330"/>
        <v>800</v>
      </c>
      <c r="AC586" s="15">
        <v>1</v>
      </c>
      <c r="AD586" s="15">
        <v>1</v>
      </c>
      <c r="AE586" s="15">
        <v>34</v>
      </c>
      <c r="AF586" s="15">
        <v>27200</v>
      </c>
      <c r="AG586" s="15">
        <f t="shared" si="316"/>
        <v>27200</v>
      </c>
      <c r="AH586" s="15">
        <v>11.2</v>
      </c>
      <c r="AI586" s="27">
        <f t="shared" si="317"/>
        <v>800</v>
      </c>
      <c r="AK586" s="15" t="s">
        <v>851</v>
      </c>
      <c r="AM586" s="15">
        <f t="shared" si="318"/>
        <v>0</v>
      </c>
      <c r="AP586" s="15">
        <f t="shared" si="319"/>
        <v>27200</v>
      </c>
      <c r="AQ586" s="172">
        <f t="shared" si="305"/>
        <v>800</v>
      </c>
      <c r="AR586" s="27">
        <f t="shared" si="320"/>
        <v>1</v>
      </c>
      <c r="AS586" s="172">
        <f t="shared" si="321"/>
        <v>800</v>
      </c>
      <c r="AX586" s="15">
        <f t="shared" si="331"/>
        <v>0</v>
      </c>
      <c r="BI586" s="27">
        <f t="shared" si="322"/>
        <v>0</v>
      </c>
      <c r="BJ586" s="27">
        <f t="shared" si="323"/>
        <v>0</v>
      </c>
      <c r="BR586" s="27">
        <f t="shared" si="324"/>
        <v>0</v>
      </c>
      <c r="BS586" s="27">
        <f t="shared" si="325"/>
        <v>0</v>
      </c>
      <c r="BT586" s="15">
        <v>2</v>
      </c>
      <c r="BU586" s="15">
        <v>1.3333333333333333</v>
      </c>
      <c r="BV586" s="15">
        <v>2</v>
      </c>
      <c r="BW586" s="15">
        <v>1</v>
      </c>
      <c r="BX586" s="15">
        <v>3.5</v>
      </c>
      <c r="BY586" s="15">
        <f t="shared" si="326"/>
        <v>1.9666666666666663</v>
      </c>
      <c r="BZ586" s="15">
        <v>1</v>
      </c>
      <c r="CA586" s="15">
        <f t="shared" si="327"/>
        <v>0</v>
      </c>
      <c r="CB586" s="15">
        <v>5</v>
      </c>
      <c r="CC586" s="15" t="s">
        <v>1008</v>
      </c>
      <c r="CD586" s="15" t="s">
        <v>1008</v>
      </c>
      <c r="CE586" s="15" t="s">
        <v>1007</v>
      </c>
      <c r="CH586" s="15" t="s">
        <v>1007</v>
      </c>
      <c r="CK586" s="15" t="s">
        <v>1007</v>
      </c>
      <c r="CL586" s="15" t="s">
        <v>1007</v>
      </c>
      <c r="CN586" s="15" t="s">
        <v>1007</v>
      </c>
      <c r="CP586" s="15" t="s">
        <v>1007</v>
      </c>
      <c r="CR586" s="15" t="s">
        <v>1007</v>
      </c>
      <c r="CZ586" s="15">
        <v>3</v>
      </c>
      <c r="DA586" s="15">
        <v>1</v>
      </c>
      <c r="DB586" s="15">
        <v>1</v>
      </c>
      <c r="DC586" s="15">
        <v>2</v>
      </c>
      <c r="DF586" s="15">
        <v>2</v>
      </c>
      <c r="DG586" s="15">
        <v>1</v>
      </c>
      <c r="DL586" s="15">
        <v>3</v>
      </c>
      <c r="DM586" s="15">
        <v>4</v>
      </c>
      <c r="DN586" s="15">
        <v>2.75</v>
      </c>
      <c r="DO586" s="15">
        <v>3.2</v>
      </c>
      <c r="DP586" s="15">
        <v>2.3333333333333335</v>
      </c>
      <c r="DQ586" s="15">
        <v>3.5</v>
      </c>
      <c r="DR586" s="27">
        <f t="shared" si="306"/>
        <v>3.1305555555555551</v>
      </c>
      <c r="DS586" s="15">
        <f t="shared" si="332"/>
        <v>0.77777777777777679</v>
      </c>
    </row>
    <row r="587" spans="1:123" x14ac:dyDescent="0.2">
      <c r="A587" s="15">
        <v>293</v>
      </c>
      <c r="B587" s="15">
        <v>913</v>
      </c>
      <c r="C587" s="15">
        <v>0</v>
      </c>
      <c r="D587" s="15">
        <v>3</v>
      </c>
      <c r="E587" s="15">
        <f t="shared" si="307"/>
        <v>0</v>
      </c>
      <c r="F587" s="15">
        <f t="shared" si="308"/>
        <v>1</v>
      </c>
      <c r="G587" s="15">
        <f t="shared" si="309"/>
        <v>0</v>
      </c>
      <c r="H587" s="15">
        <f t="shared" si="310"/>
        <v>0</v>
      </c>
      <c r="I587" s="15">
        <v>0</v>
      </c>
      <c r="J587" s="15">
        <v>53</v>
      </c>
      <c r="K587" s="15">
        <v>2</v>
      </c>
      <c r="L587" s="15">
        <f t="shared" si="311"/>
        <v>1</v>
      </c>
      <c r="M587" s="15">
        <f t="shared" si="312"/>
        <v>0</v>
      </c>
      <c r="N587" s="15">
        <f t="shared" si="313"/>
        <v>0</v>
      </c>
      <c r="O587" s="15">
        <f t="shared" si="314"/>
        <v>0</v>
      </c>
      <c r="P587" s="15">
        <f t="shared" si="315"/>
        <v>0</v>
      </c>
      <c r="Q587" s="15">
        <v>2</v>
      </c>
      <c r="R587" s="15">
        <v>5</v>
      </c>
      <c r="S587" s="15">
        <v>30</v>
      </c>
      <c r="T587" s="15">
        <v>0</v>
      </c>
      <c r="U587" s="15">
        <v>1</v>
      </c>
      <c r="V587" s="15">
        <v>1</v>
      </c>
      <c r="W587" s="15">
        <v>200000</v>
      </c>
      <c r="X587" s="15">
        <v>0</v>
      </c>
      <c r="Y587" s="15">
        <v>0</v>
      </c>
      <c r="Z587" s="15">
        <v>1</v>
      </c>
      <c r="AA587" s="15">
        <f t="shared" si="304"/>
        <v>34</v>
      </c>
      <c r="AB587" s="193">
        <f t="shared" si="330"/>
        <v>744.11764705882354</v>
      </c>
      <c r="AC587" s="159">
        <v>1</v>
      </c>
      <c r="AD587" s="159">
        <v>1</v>
      </c>
      <c r="AE587" s="159">
        <v>34</v>
      </c>
      <c r="AF587" s="159">
        <v>25300</v>
      </c>
      <c r="AG587" s="159">
        <f t="shared" si="316"/>
        <v>25300</v>
      </c>
      <c r="AH587" s="159">
        <v>10.199999999999999</v>
      </c>
      <c r="AI587" s="171">
        <f t="shared" si="317"/>
        <v>744.11764705882354</v>
      </c>
      <c r="AM587" s="15">
        <f t="shared" si="318"/>
        <v>0</v>
      </c>
      <c r="AP587" s="15">
        <f t="shared" si="319"/>
        <v>25300</v>
      </c>
      <c r="AQ587" s="172">
        <f t="shared" si="305"/>
        <v>744.11764705882354</v>
      </c>
      <c r="AR587" s="27">
        <f t="shared" si="320"/>
        <v>1</v>
      </c>
      <c r="AS587" s="172">
        <f t="shared" si="321"/>
        <v>744.11764705882354</v>
      </c>
      <c r="AX587" s="15">
        <f t="shared" si="331"/>
        <v>0</v>
      </c>
      <c r="BI587" s="27">
        <f t="shared" si="322"/>
        <v>0</v>
      </c>
      <c r="BJ587" s="27">
        <f t="shared" si="323"/>
        <v>0</v>
      </c>
      <c r="BR587" s="27">
        <f t="shared" si="324"/>
        <v>0</v>
      </c>
      <c r="BS587" s="27">
        <f t="shared" si="325"/>
        <v>0</v>
      </c>
      <c r="BT587" s="15">
        <v>2</v>
      </c>
      <c r="BU587" s="15">
        <v>1.3333333333333333</v>
      </c>
      <c r="BV587" s="15">
        <v>2</v>
      </c>
      <c r="BW587" s="15">
        <v>1</v>
      </c>
      <c r="BX587" s="15">
        <v>3.5</v>
      </c>
      <c r="BY587" s="15">
        <f t="shared" si="326"/>
        <v>1.9666666666666663</v>
      </c>
      <c r="BZ587" s="15">
        <v>1</v>
      </c>
      <c r="CA587" s="15">
        <f t="shared" si="327"/>
        <v>0</v>
      </c>
      <c r="CB587" s="15">
        <v>5</v>
      </c>
      <c r="CC587" s="15" t="s">
        <v>1008</v>
      </c>
      <c r="CD587" s="15" t="s">
        <v>1008</v>
      </c>
      <c r="CE587" s="15" t="s">
        <v>1007</v>
      </c>
      <c r="CH587" s="15" t="s">
        <v>1007</v>
      </c>
      <c r="CK587" s="15" t="s">
        <v>1007</v>
      </c>
      <c r="CL587" s="15" t="s">
        <v>1007</v>
      </c>
      <c r="CN587" s="15" t="s">
        <v>1007</v>
      </c>
      <c r="CP587" s="15" t="s">
        <v>1007</v>
      </c>
      <c r="CR587" s="15" t="s">
        <v>1007</v>
      </c>
      <c r="CZ587" s="15">
        <v>3</v>
      </c>
      <c r="DA587" s="15">
        <v>1</v>
      </c>
      <c r="DB587" s="15">
        <v>1</v>
      </c>
      <c r="DC587" s="15">
        <v>2</v>
      </c>
      <c r="DF587" s="15">
        <v>2</v>
      </c>
      <c r="DG587" s="15">
        <v>1</v>
      </c>
      <c r="DL587" s="27">
        <v>2.5</v>
      </c>
      <c r="DM587" s="27">
        <v>2.3333333333333335</v>
      </c>
      <c r="DN587" s="27">
        <v>2.5</v>
      </c>
      <c r="DO587" s="27">
        <v>3.2</v>
      </c>
      <c r="DP587" s="27">
        <v>1.3333333333333333</v>
      </c>
      <c r="DQ587" s="27">
        <v>2.25</v>
      </c>
      <c r="DR587" s="27">
        <f t="shared" si="306"/>
        <v>2.3527777777777783</v>
      </c>
      <c r="DS587" s="15">
        <f t="shared" si="332"/>
        <v>-0.71944444444444411</v>
      </c>
    </row>
    <row r="588" spans="1:123" x14ac:dyDescent="0.2">
      <c r="A588" s="15">
        <v>294</v>
      </c>
      <c r="B588" s="15">
        <v>914</v>
      </c>
      <c r="C588" s="15">
        <v>0</v>
      </c>
      <c r="D588" s="15">
        <v>3</v>
      </c>
      <c r="E588" s="15">
        <f t="shared" si="307"/>
        <v>0</v>
      </c>
      <c r="F588" s="15">
        <f t="shared" si="308"/>
        <v>1</v>
      </c>
      <c r="G588" s="15">
        <f t="shared" si="309"/>
        <v>0</v>
      </c>
      <c r="H588" s="15">
        <f t="shared" si="310"/>
        <v>0</v>
      </c>
      <c r="I588" s="15">
        <v>1</v>
      </c>
      <c r="J588" s="15">
        <v>72</v>
      </c>
      <c r="K588" s="15">
        <v>1</v>
      </c>
      <c r="L588" s="15">
        <f t="shared" si="311"/>
        <v>0</v>
      </c>
      <c r="M588" s="15">
        <f t="shared" si="312"/>
        <v>0</v>
      </c>
      <c r="N588" s="15">
        <f t="shared" si="313"/>
        <v>0</v>
      </c>
      <c r="O588" s="15">
        <f t="shared" si="314"/>
        <v>0</v>
      </c>
      <c r="P588" s="15">
        <f t="shared" si="315"/>
        <v>0</v>
      </c>
      <c r="Q588" s="15">
        <v>2</v>
      </c>
      <c r="R588" s="15">
        <v>4</v>
      </c>
      <c r="S588" s="15">
        <v>46</v>
      </c>
      <c r="T588" s="15">
        <v>0</v>
      </c>
      <c r="U588" s="15">
        <v>1</v>
      </c>
      <c r="V588" s="15">
        <v>1</v>
      </c>
      <c r="W588" s="15">
        <v>100000</v>
      </c>
      <c r="X588" s="15">
        <v>0</v>
      </c>
      <c r="Y588" s="15">
        <v>1</v>
      </c>
      <c r="Z588" s="15">
        <v>1</v>
      </c>
      <c r="AA588" s="15">
        <f t="shared" si="304"/>
        <v>35</v>
      </c>
      <c r="AB588" s="193">
        <f t="shared" si="330"/>
        <v>844.68571428571431</v>
      </c>
      <c r="AC588" s="15">
        <v>1</v>
      </c>
      <c r="AD588" s="15">
        <v>1</v>
      </c>
      <c r="AE588" s="15">
        <v>35</v>
      </c>
      <c r="AF588" s="15">
        <v>29564</v>
      </c>
      <c r="AG588" s="15">
        <f t="shared" si="316"/>
        <v>29564</v>
      </c>
      <c r="AH588" s="15">
        <v>10.199999999999999</v>
      </c>
      <c r="AI588" s="27">
        <f t="shared" si="317"/>
        <v>844.68571428571431</v>
      </c>
      <c r="AM588" s="15">
        <f t="shared" si="318"/>
        <v>0</v>
      </c>
      <c r="AP588" s="15">
        <f t="shared" si="319"/>
        <v>29564</v>
      </c>
      <c r="AQ588" s="172">
        <f t="shared" si="305"/>
        <v>844.68571428571431</v>
      </c>
      <c r="AR588" s="27">
        <f t="shared" si="320"/>
        <v>1</v>
      </c>
      <c r="AS588" s="172">
        <f t="shared" si="321"/>
        <v>844.68571428571431</v>
      </c>
      <c r="AX588" s="15">
        <f t="shared" si="331"/>
        <v>0</v>
      </c>
      <c r="BI588" s="27">
        <f t="shared" si="322"/>
        <v>0</v>
      </c>
      <c r="BJ588" s="27">
        <f t="shared" si="323"/>
        <v>0</v>
      </c>
      <c r="BR588" s="27">
        <f t="shared" si="324"/>
        <v>0</v>
      </c>
      <c r="BS588" s="27">
        <f t="shared" si="325"/>
        <v>0</v>
      </c>
      <c r="BT588" s="15">
        <v>1.25</v>
      </c>
      <c r="BU588" s="15">
        <v>2.6666666666666665</v>
      </c>
      <c r="BV588" s="15">
        <v>2</v>
      </c>
      <c r="BW588" s="15">
        <v>1</v>
      </c>
      <c r="BX588" s="15">
        <v>1</v>
      </c>
      <c r="BY588" s="15">
        <f t="shared" si="326"/>
        <v>1.5833333333333333</v>
      </c>
      <c r="BZ588" s="15">
        <v>2</v>
      </c>
      <c r="CA588" s="15">
        <f t="shared" si="327"/>
        <v>0</v>
      </c>
      <c r="CB588" s="15">
        <v>5</v>
      </c>
      <c r="CC588" s="15" t="s">
        <v>1008</v>
      </c>
      <c r="CD588" s="15" t="s">
        <v>1008</v>
      </c>
      <c r="CE588" s="15" t="s">
        <v>1007</v>
      </c>
      <c r="CH588" s="15" t="s">
        <v>1007</v>
      </c>
      <c r="CK588" s="15" t="s">
        <v>1007</v>
      </c>
      <c r="CL588" s="15" t="s">
        <v>1007</v>
      </c>
      <c r="CN588" s="15" t="s">
        <v>1007</v>
      </c>
      <c r="CP588" s="15" t="s">
        <v>1007</v>
      </c>
      <c r="CR588" s="15" t="s">
        <v>1007</v>
      </c>
      <c r="CZ588" s="15">
        <v>3</v>
      </c>
      <c r="DA588" s="15">
        <v>3</v>
      </c>
      <c r="DB588" s="15">
        <v>1</v>
      </c>
      <c r="DC588" s="15">
        <v>2</v>
      </c>
      <c r="DF588" s="15">
        <v>2</v>
      </c>
      <c r="DG588" s="15">
        <v>2</v>
      </c>
      <c r="DL588" s="15">
        <v>3.4</v>
      </c>
      <c r="DM588" s="15">
        <v>4.333333333333333</v>
      </c>
      <c r="DN588" s="15">
        <v>3.25</v>
      </c>
      <c r="DO588" s="15">
        <v>3.2</v>
      </c>
      <c r="DP588" s="15">
        <v>2</v>
      </c>
      <c r="DQ588" s="15">
        <v>2.25</v>
      </c>
      <c r="DR588" s="27">
        <f t="shared" si="306"/>
        <v>3.0722222222222224</v>
      </c>
      <c r="DS588" s="15">
        <f t="shared" si="332"/>
        <v>0.58055555555555571</v>
      </c>
    </row>
    <row r="589" spans="1:123" x14ac:dyDescent="0.2">
      <c r="A589" s="15">
        <v>294</v>
      </c>
      <c r="B589" s="15">
        <v>914</v>
      </c>
      <c r="C589" s="15">
        <v>0</v>
      </c>
      <c r="D589" s="15">
        <v>3</v>
      </c>
      <c r="E589" s="15">
        <f t="shared" si="307"/>
        <v>0</v>
      </c>
      <c r="F589" s="15">
        <f t="shared" si="308"/>
        <v>1</v>
      </c>
      <c r="G589" s="15">
        <f t="shared" si="309"/>
        <v>0</v>
      </c>
      <c r="H589" s="15">
        <f t="shared" si="310"/>
        <v>0</v>
      </c>
      <c r="I589" s="15">
        <v>1</v>
      </c>
      <c r="J589" s="15">
        <v>72</v>
      </c>
      <c r="K589" s="15">
        <v>1</v>
      </c>
      <c r="L589" s="15">
        <f t="shared" si="311"/>
        <v>0</v>
      </c>
      <c r="M589" s="15">
        <f t="shared" si="312"/>
        <v>0</v>
      </c>
      <c r="N589" s="15">
        <f t="shared" si="313"/>
        <v>0</v>
      </c>
      <c r="O589" s="15">
        <f t="shared" si="314"/>
        <v>0</v>
      </c>
      <c r="P589" s="15">
        <f t="shared" si="315"/>
        <v>0</v>
      </c>
      <c r="Q589" s="15">
        <v>2</v>
      </c>
      <c r="R589" s="15">
        <v>4</v>
      </c>
      <c r="S589" s="15">
        <v>46</v>
      </c>
      <c r="T589" s="15">
        <v>0</v>
      </c>
      <c r="U589" s="15">
        <v>1</v>
      </c>
      <c r="V589" s="15">
        <v>1</v>
      </c>
      <c r="W589" s="15">
        <v>100000</v>
      </c>
      <c r="X589" s="15">
        <v>0</v>
      </c>
      <c r="Y589" s="15">
        <v>0</v>
      </c>
      <c r="Z589" s="15">
        <v>1</v>
      </c>
      <c r="AA589" s="15">
        <f t="shared" si="304"/>
        <v>35</v>
      </c>
      <c r="AB589" s="193">
        <f t="shared" si="330"/>
        <v>745</v>
      </c>
      <c r="AC589" s="159">
        <v>1</v>
      </c>
      <c r="AD589" s="159">
        <v>1</v>
      </c>
      <c r="AE589" s="159">
        <v>35</v>
      </c>
      <c r="AF589" s="159">
        <v>26075</v>
      </c>
      <c r="AG589" s="159">
        <f t="shared" si="316"/>
        <v>26075</v>
      </c>
      <c r="AH589" s="159">
        <v>10.199999999999999</v>
      </c>
      <c r="AI589" s="171">
        <f t="shared" si="317"/>
        <v>745</v>
      </c>
      <c r="AM589" s="15">
        <f t="shared" si="318"/>
        <v>0</v>
      </c>
      <c r="AP589" s="15">
        <f t="shared" si="319"/>
        <v>26075</v>
      </c>
      <c r="AQ589" s="172">
        <f t="shared" si="305"/>
        <v>745</v>
      </c>
      <c r="AR589" s="27">
        <f t="shared" si="320"/>
        <v>1</v>
      </c>
      <c r="AS589" s="172">
        <f t="shared" si="321"/>
        <v>745</v>
      </c>
      <c r="AX589" s="15">
        <f t="shared" si="331"/>
        <v>0</v>
      </c>
      <c r="BI589" s="27">
        <f t="shared" si="322"/>
        <v>0</v>
      </c>
      <c r="BJ589" s="27">
        <f t="shared" si="323"/>
        <v>0</v>
      </c>
      <c r="BR589" s="27">
        <f t="shared" si="324"/>
        <v>0</v>
      </c>
      <c r="BS589" s="27">
        <f t="shared" si="325"/>
        <v>0</v>
      </c>
      <c r="BT589" s="15">
        <v>1.25</v>
      </c>
      <c r="BU589" s="15">
        <v>2.6666666666666665</v>
      </c>
      <c r="BV589" s="15">
        <v>2</v>
      </c>
      <c r="BW589" s="15">
        <v>1</v>
      </c>
      <c r="BX589" s="15">
        <v>1</v>
      </c>
      <c r="BY589" s="15">
        <f t="shared" si="326"/>
        <v>1.5833333333333333</v>
      </c>
      <c r="BZ589" s="15">
        <v>2</v>
      </c>
      <c r="CA589" s="15">
        <f t="shared" si="327"/>
        <v>0</v>
      </c>
      <c r="CB589" s="15">
        <v>5</v>
      </c>
      <c r="CC589" s="15" t="s">
        <v>1008</v>
      </c>
      <c r="CD589" s="15" t="s">
        <v>1008</v>
      </c>
      <c r="CE589" s="15" t="s">
        <v>1007</v>
      </c>
      <c r="CH589" s="15" t="s">
        <v>1007</v>
      </c>
      <c r="CK589" s="15" t="s">
        <v>1007</v>
      </c>
      <c r="CL589" s="15" t="s">
        <v>1007</v>
      </c>
      <c r="CN589" s="15" t="s">
        <v>1007</v>
      </c>
      <c r="CP589" s="15" t="s">
        <v>1007</v>
      </c>
      <c r="CR589" s="15" t="s">
        <v>1007</v>
      </c>
      <c r="CZ589" s="15">
        <v>3</v>
      </c>
      <c r="DA589" s="15">
        <v>3</v>
      </c>
      <c r="DB589" s="15">
        <v>1</v>
      </c>
      <c r="DC589" s="15">
        <v>2</v>
      </c>
      <c r="DF589" s="15">
        <v>2</v>
      </c>
      <c r="DG589" s="15">
        <v>2</v>
      </c>
      <c r="DL589" s="27">
        <v>3</v>
      </c>
      <c r="DM589" s="27">
        <v>3.3333333333333335</v>
      </c>
      <c r="DN589" s="27">
        <v>2.75</v>
      </c>
      <c r="DO589" s="27">
        <v>2.2000000000000002</v>
      </c>
      <c r="DP589" s="27">
        <v>1.6666666666666667</v>
      </c>
      <c r="DQ589" s="27">
        <v>2</v>
      </c>
      <c r="DR589" s="27">
        <f t="shared" si="306"/>
        <v>2.4916666666666667</v>
      </c>
      <c r="DS589" s="15">
        <f t="shared" si="332"/>
        <v>-0.89722222222222214</v>
      </c>
    </row>
    <row r="590" spans="1:123" x14ac:dyDescent="0.2">
      <c r="A590" s="15">
        <v>295</v>
      </c>
      <c r="B590" s="15">
        <v>915</v>
      </c>
      <c r="C590" s="15">
        <v>0</v>
      </c>
      <c r="D590" s="15">
        <v>3</v>
      </c>
      <c r="E590" s="15">
        <f t="shared" si="307"/>
        <v>0</v>
      </c>
      <c r="F590" s="15">
        <f t="shared" si="308"/>
        <v>1</v>
      </c>
      <c r="G590" s="15">
        <f t="shared" si="309"/>
        <v>0</v>
      </c>
      <c r="H590" s="15">
        <f t="shared" si="310"/>
        <v>0</v>
      </c>
      <c r="I590" s="15">
        <v>0</v>
      </c>
      <c r="J590" s="15">
        <v>61</v>
      </c>
      <c r="K590" s="15">
        <v>1</v>
      </c>
      <c r="L590" s="15">
        <f t="shared" si="311"/>
        <v>0</v>
      </c>
      <c r="M590" s="15">
        <f t="shared" si="312"/>
        <v>0</v>
      </c>
      <c r="N590" s="15">
        <f t="shared" si="313"/>
        <v>0</v>
      </c>
      <c r="O590" s="15">
        <f t="shared" si="314"/>
        <v>0</v>
      </c>
      <c r="P590" s="15">
        <f t="shared" si="315"/>
        <v>0</v>
      </c>
      <c r="Q590" s="15">
        <v>2</v>
      </c>
      <c r="R590" s="15">
        <v>7</v>
      </c>
      <c r="S590" s="15">
        <v>41</v>
      </c>
      <c r="T590" s="15">
        <v>0</v>
      </c>
      <c r="U590" s="15">
        <v>0</v>
      </c>
      <c r="V590" s="15">
        <v>1</v>
      </c>
      <c r="W590" s="15">
        <v>240000</v>
      </c>
      <c r="X590" s="15">
        <v>0</v>
      </c>
      <c r="Y590" s="15">
        <v>1</v>
      </c>
      <c r="Z590" s="15">
        <v>1</v>
      </c>
      <c r="AA590" s="15">
        <f t="shared" si="304"/>
        <v>10</v>
      </c>
      <c r="AB590" s="193">
        <f t="shared" si="330"/>
        <v>895.7</v>
      </c>
      <c r="AC590" s="15">
        <v>1</v>
      </c>
      <c r="AD590" s="15">
        <v>1</v>
      </c>
      <c r="AE590" s="15">
        <v>10</v>
      </c>
      <c r="AF590" s="15">
        <v>8957</v>
      </c>
      <c r="AG590" s="15">
        <f t="shared" si="316"/>
        <v>8957</v>
      </c>
      <c r="AH590" s="15">
        <v>11.2</v>
      </c>
      <c r="AI590" s="27">
        <f t="shared" si="317"/>
        <v>895.7</v>
      </c>
      <c r="AM590" s="15">
        <f t="shared" si="318"/>
        <v>0</v>
      </c>
      <c r="AP590" s="15">
        <f t="shared" si="319"/>
        <v>8957</v>
      </c>
      <c r="AQ590" s="172">
        <f t="shared" si="305"/>
        <v>895.7</v>
      </c>
      <c r="AR590" s="27">
        <f t="shared" si="320"/>
        <v>1</v>
      </c>
      <c r="AS590" s="172">
        <f t="shared" si="321"/>
        <v>895.7</v>
      </c>
      <c r="AX590" s="15">
        <f t="shared" si="331"/>
        <v>0</v>
      </c>
      <c r="BI590" s="27">
        <f t="shared" si="322"/>
        <v>0</v>
      </c>
      <c r="BJ590" s="27">
        <f t="shared" si="323"/>
        <v>0</v>
      </c>
      <c r="BR590" s="27">
        <f t="shared" si="324"/>
        <v>0</v>
      </c>
      <c r="BS590" s="27">
        <f t="shared" si="325"/>
        <v>0</v>
      </c>
      <c r="BT590" s="15">
        <v>1.5</v>
      </c>
      <c r="BU590" s="15">
        <v>1.3333333333333333</v>
      </c>
      <c r="BV590" s="15">
        <v>1.3333333333333333</v>
      </c>
      <c r="BW590" s="15">
        <v>1</v>
      </c>
      <c r="BX590" s="15">
        <v>2</v>
      </c>
      <c r="BY590" s="15">
        <f t="shared" si="326"/>
        <v>1.4333333333333331</v>
      </c>
      <c r="BZ590" s="15">
        <v>1</v>
      </c>
      <c r="CA590" s="15">
        <f t="shared" si="327"/>
        <v>1</v>
      </c>
      <c r="CB590" s="15">
        <v>4</v>
      </c>
      <c r="CC590" s="15">
        <f t="shared" si="328"/>
        <v>0</v>
      </c>
      <c r="CD590" s="15">
        <f t="shared" si="329"/>
        <v>1</v>
      </c>
      <c r="CE590" s="15">
        <v>2</v>
      </c>
      <c r="CF590" s="15">
        <v>4</v>
      </c>
      <c r="CG590" s="15">
        <v>4</v>
      </c>
      <c r="CH590" s="15">
        <v>3</v>
      </c>
      <c r="CI590" s="15">
        <v>0</v>
      </c>
      <c r="CK590" s="15">
        <v>1</v>
      </c>
      <c r="CL590" s="15">
        <v>0</v>
      </c>
      <c r="CM590" s="15">
        <v>1</v>
      </c>
      <c r="CN590" s="15">
        <v>1</v>
      </c>
      <c r="CP590" s="15">
        <v>0</v>
      </c>
      <c r="CQ590" s="15">
        <v>1</v>
      </c>
      <c r="CR590" s="15">
        <v>1</v>
      </c>
      <c r="CZ590" s="15">
        <v>3</v>
      </c>
      <c r="DA590" s="15">
        <v>3</v>
      </c>
      <c r="DB590" s="15">
        <v>1</v>
      </c>
      <c r="DC590" s="15">
        <v>2</v>
      </c>
      <c r="DF590" s="15">
        <v>2</v>
      </c>
      <c r="DG590" s="15">
        <v>2</v>
      </c>
      <c r="DL590" s="15">
        <v>4</v>
      </c>
      <c r="DM590" s="15">
        <v>4</v>
      </c>
      <c r="DN590" s="15">
        <v>3.5</v>
      </c>
      <c r="DO590" s="15">
        <v>3</v>
      </c>
      <c r="DP590" s="15">
        <v>2.3333333333333335</v>
      </c>
      <c r="DQ590" s="15">
        <v>3.5</v>
      </c>
      <c r="DR590" s="27">
        <f t="shared" si="306"/>
        <v>3.3888888888888888</v>
      </c>
      <c r="DS590" s="15">
        <f t="shared" si="332"/>
        <v>0.70555555555555527</v>
      </c>
    </row>
    <row r="591" spans="1:123" x14ac:dyDescent="0.2">
      <c r="A591" s="15">
        <v>295</v>
      </c>
      <c r="B591" s="15">
        <v>915</v>
      </c>
      <c r="C591" s="15">
        <v>0</v>
      </c>
      <c r="D591" s="15">
        <v>3</v>
      </c>
      <c r="E591" s="15">
        <f t="shared" si="307"/>
        <v>0</v>
      </c>
      <c r="F591" s="15">
        <f t="shared" si="308"/>
        <v>1</v>
      </c>
      <c r="G591" s="15">
        <f t="shared" si="309"/>
        <v>0</v>
      </c>
      <c r="H591" s="15">
        <f t="shared" si="310"/>
        <v>0</v>
      </c>
      <c r="I591" s="15">
        <v>0</v>
      </c>
      <c r="J591" s="15">
        <v>61</v>
      </c>
      <c r="K591" s="15">
        <v>1</v>
      </c>
      <c r="L591" s="15">
        <f t="shared" si="311"/>
        <v>0</v>
      </c>
      <c r="M591" s="15">
        <f t="shared" si="312"/>
        <v>0</v>
      </c>
      <c r="N591" s="15">
        <f t="shared" si="313"/>
        <v>0</v>
      </c>
      <c r="O591" s="15">
        <f t="shared" si="314"/>
        <v>0</v>
      </c>
      <c r="P591" s="15">
        <f t="shared" si="315"/>
        <v>0</v>
      </c>
      <c r="Q591" s="15">
        <v>2</v>
      </c>
      <c r="R591" s="15">
        <v>7</v>
      </c>
      <c r="S591" s="15">
        <v>41</v>
      </c>
      <c r="T591" s="15">
        <v>0</v>
      </c>
      <c r="U591" s="15">
        <v>0</v>
      </c>
      <c r="V591" s="15">
        <v>1</v>
      </c>
      <c r="W591" s="15">
        <v>240000</v>
      </c>
      <c r="X591" s="15">
        <v>0</v>
      </c>
      <c r="Y591" s="15">
        <v>0</v>
      </c>
      <c r="Z591" s="15">
        <v>1</v>
      </c>
      <c r="AA591" s="15">
        <f t="shared" si="304"/>
        <v>10</v>
      </c>
      <c r="AB591" s="193">
        <f t="shared" si="330"/>
        <v>880</v>
      </c>
      <c r="AC591" s="159">
        <v>1</v>
      </c>
      <c r="AD591" s="159">
        <v>1</v>
      </c>
      <c r="AE591" s="159">
        <v>10</v>
      </c>
      <c r="AF591" s="159">
        <v>8800</v>
      </c>
      <c r="AG591" s="159">
        <f t="shared" si="316"/>
        <v>8800</v>
      </c>
      <c r="AH591" s="159">
        <v>10</v>
      </c>
      <c r="AI591" s="171">
        <f t="shared" si="317"/>
        <v>880</v>
      </c>
      <c r="AM591" s="15">
        <f t="shared" si="318"/>
        <v>0</v>
      </c>
      <c r="AP591" s="15">
        <f t="shared" si="319"/>
        <v>8800</v>
      </c>
      <c r="AQ591" s="172">
        <f t="shared" si="305"/>
        <v>880</v>
      </c>
      <c r="AR591" s="27">
        <f t="shared" si="320"/>
        <v>1</v>
      </c>
      <c r="AS591" s="172">
        <f t="shared" si="321"/>
        <v>880</v>
      </c>
      <c r="AX591" s="15">
        <f t="shared" si="331"/>
        <v>0</v>
      </c>
      <c r="BI591" s="27">
        <f t="shared" si="322"/>
        <v>0</v>
      </c>
      <c r="BJ591" s="27">
        <f t="shared" si="323"/>
        <v>0</v>
      </c>
      <c r="BR591" s="27">
        <f t="shared" si="324"/>
        <v>0</v>
      </c>
      <c r="BS591" s="27">
        <f t="shared" si="325"/>
        <v>0</v>
      </c>
      <c r="BT591" s="15">
        <v>1.5</v>
      </c>
      <c r="BU591" s="15">
        <v>1.3333333333333333</v>
      </c>
      <c r="BV591" s="15">
        <v>1.3333333333333333</v>
      </c>
      <c r="BW591" s="15">
        <v>1</v>
      </c>
      <c r="BX591" s="15">
        <v>2</v>
      </c>
      <c r="BY591" s="15">
        <f t="shared" si="326"/>
        <v>1.4333333333333331</v>
      </c>
      <c r="BZ591" s="15">
        <v>1</v>
      </c>
      <c r="CA591" s="15">
        <f t="shared" si="327"/>
        <v>1</v>
      </c>
      <c r="CB591" s="15">
        <v>4</v>
      </c>
      <c r="CC591" s="15">
        <f t="shared" si="328"/>
        <v>0</v>
      </c>
      <c r="CD591" s="15">
        <f t="shared" si="329"/>
        <v>1</v>
      </c>
      <c r="CE591" s="15">
        <v>2</v>
      </c>
      <c r="CF591" s="15">
        <v>4</v>
      </c>
      <c r="CG591" s="15">
        <v>4</v>
      </c>
      <c r="CH591" s="15">
        <v>3</v>
      </c>
      <c r="CI591" s="15">
        <v>0</v>
      </c>
      <c r="CK591" s="15">
        <v>1</v>
      </c>
      <c r="CL591" s="15">
        <v>0</v>
      </c>
      <c r="CM591" s="15">
        <v>1</v>
      </c>
      <c r="CN591" s="15">
        <v>1</v>
      </c>
      <c r="CP591" s="15">
        <v>0</v>
      </c>
      <c r="CQ591" s="15">
        <v>1</v>
      </c>
      <c r="CR591" s="15">
        <v>1</v>
      </c>
      <c r="CZ591" s="15">
        <v>3</v>
      </c>
      <c r="DA591" s="15">
        <v>3</v>
      </c>
      <c r="DB591" s="15">
        <v>1</v>
      </c>
      <c r="DC591" s="15">
        <v>2</v>
      </c>
      <c r="DF591" s="15">
        <v>2</v>
      </c>
      <c r="DG591" s="15">
        <v>2</v>
      </c>
      <c r="DL591" s="27">
        <v>3.2</v>
      </c>
      <c r="DM591" s="27">
        <v>3.3333333333333335</v>
      </c>
      <c r="DN591" s="27">
        <v>3</v>
      </c>
      <c r="DO591" s="27">
        <v>2.4</v>
      </c>
      <c r="DP591" s="27">
        <v>1.6666666666666667</v>
      </c>
      <c r="DQ591" s="27">
        <v>2.5</v>
      </c>
      <c r="DR591" s="27">
        <f t="shared" si="306"/>
        <v>2.6833333333333336</v>
      </c>
      <c r="DS591" s="15">
        <f t="shared" si="332"/>
        <v>-0.36944444444444491</v>
      </c>
    </row>
    <row r="592" spans="1:123" x14ac:dyDescent="0.2">
      <c r="A592" s="15">
        <v>296</v>
      </c>
      <c r="B592" s="15">
        <v>916</v>
      </c>
      <c r="C592" s="15">
        <v>0</v>
      </c>
      <c r="D592" s="15">
        <v>3</v>
      </c>
      <c r="E592" s="15">
        <f t="shared" si="307"/>
        <v>0</v>
      </c>
      <c r="F592" s="15">
        <f t="shared" si="308"/>
        <v>1</v>
      </c>
      <c r="G592" s="15">
        <f t="shared" si="309"/>
        <v>0</v>
      </c>
      <c r="H592" s="15">
        <f t="shared" si="310"/>
        <v>0</v>
      </c>
      <c r="I592" s="15">
        <v>1</v>
      </c>
      <c r="J592" s="15">
        <v>62</v>
      </c>
      <c r="K592" s="15">
        <v>1</v>
      </c>
      <c r="L592" s="15">
        <f t="shared" si="311"/>
        <v>0</v>
      </c>
      <c r="M592" s="15">
        <f t="shared" si="312"/>
        <v>0</v>
      </c>
      <c r="N592" s="15">
        <f t="shared" si="313"/>
        <v>0</v>
      </c>
      <c r="O592" s="15">
        <f t="shared" si="314"/>
        <v>0</v>
      </c>
      <c r="P592" s="15">
        <f t="shared" si="315"/>
        <v>0</v>
      </c>
      <c r="Q592" s="15">
        <v>2</v>
      </c>
      <c r="R592" s="15">
        <v>3</v>
      </c>
      <c r="S592" s="15">
        <v>50</v>
      </c>
      <c r="T592" s="15">
        <v>0</v>
      </c>
      <c r="U592" s="15">
        <v>0</v>
      </c>
      <c r="V592" s="15">
        <v>1</v>
      </c>
      <c r="W592" s="15">
        <v>180000</v>
      </c>
      <c r="X592" s="15">
        <v>0</v>
      </c>
      <c r="Y592" s="15">
        <v>1</v>
      </c>
      <c r="Z592" s="15">
        <v>1</v>
      </c>
      <c r="AA592" s="15">
        <f t="shared" si="304"/>
        <v>12</v>
      </c>
      <c r="AB592" s="193">
        <f t="shared" si="330"/>
        <v>558.33333333333337</v>
      </c>
      <c r="AC592" s="15">
        <v>1</v>
      </c>
      <c r="AD592" s="15">
        <v>1</v>
      </c>
      <c r="AE592" s="15">
        <v>12</v>
      </c>
      <c r="AF592" s="15">
        <v>6700</v>
      </c>
      <c r="AG592" s="15">
        <f t="shared" si="316"/>
        <v>6700</v>
      </c>
      <c r="AH592" s="15">
        <v>9.8000000000000007</v>
      </c>
      <c r="AI592" s="27">
        <f t="shared" si="317"/>
        <v>558.33333333333337</v>
      </c>
      <c r="AM592" s="15">
        <f t="shared" si="318"/>
        <v>0</v>
      </c>
      <c r="AP592" s="15">
        <f t="shared" si="319"/>
        <v>6700</v>
      </c>
      <c r="AQ592" s="172">
        <f t="shared" si="305"/>
        <v>558.33333333333337</v>
      </c>
      <c r="AR592" s="27">
        <f t="shared" si="320"/>
        <v>1</v>
      </c>
      <c r="AS592" s="172">
        <f t="shared" si="321"/>
        <v>558.33333333333337</v>
      </c>
      <c r="AX592" s="15">
        <f t="shared" si="331"/>
        <v>0</v>
      </c>
      <c r="BI592" s="27">
        <f t="shared" si="322"/>
        <v>0</v>
      </c>
      <c r="BJ592" s="27">
        <f t="shared" si="323"/>
        <v>0</v>
      </c>
      <c r="BR592" s="27">
        <f t="shared" si="324"/>
        <v>0</v>
      </c>
      <c r="BS592" s="27">
        <f t="shared" si="325"/>
        <v>0</v>
      </c>
      <c r="BT592" s="15">
        <v>1.5</v>
      </c>
      <c r="BU592" s="15">
        <v>2.3333333333333335</v>
      </c>
      <c r="BV592" s="15">
        <v>1.6666666666666667</v>
      </c>
      <c r="BW592" s="15">
        <v>1</v>
      </c>
      <c r="BX592" s="15">
        <v>2</v>
      </c>
      <c r="BY592" s="15">
        <f t="shared" si="326"/>
        <v>1.7</v>
      </c>
      <c r="BZ592" s="15">
        <v>1</v>
      </c>
      <c r="CA592" s="15">
        <f t="shared" si="327"/>
        <v>0</v>
      </c>
      <c r="CB592" s="15">
        <v>5</v>
      </c>
      <c r="CC592" s="15" t="s">
        <v>1008</v>
      </c>
      <c r="CD592" s="15" t="s">
        <v>1008</v>
      </c>
      <c r="CE592" s="15" t="s">
        <v>1007</v>
      </c>
      <c r="CH592" s="15" t="s">
        <v>1007</v>
      </c>
      <c r="CK592" s="15" t="s">
        <v>1007</v>
      </c>
      <c r="CL592" s="15" t="s">
        <v>1007</v>
      </c>
      <c r="CN592" s="15" t="s">
        <v>1007</v>
      </c>
      <c r="CP592" s="15" t="s">
        <v>1007</v>
      </c>
      <c r="CR592" s="15" t="s">
        <v>1007</v>
      </c>
      <c r="CZ592" s="15">
        <v>3</v>
      </c>
      <c r="DA592" s="15">
        <v>2</v>
      </c>
      <c r="DB592" s="15">
        <v>2</v>
      </c>
      <c r="DC592" s="15">
        <v>2</v>
      </c>
      <c r="DF592" s="15">
        <v>1</v>
      </c>
      <c r="DG592" s="15">
        <v>2</v>
      </c>
      <c r="DL592" s="15">
        <v>3.4</v>
      </c>
      <c r="DM592" s="15">
        <v>3.3333333333333335</v>
      </c>
      <c r="DN592" s="15">
        <v>3.25</v>
      </c>
      <c r="DO592" s="15">
        <v>3</v>
      </c>
      <c r="DP592" s="15">
        <v>2.3333333333333335</v>
      </c>
      <c r="DQ592" s="15">
        <v>3</v>
      </c>
      <c r="DR592" s="27">
        <f t="shared" si="306"/>
        <v>3.0527777777777785</v>
      </c>
      <c r="DS592" s="15">
        <f t="shared" si="332"/>
        <v>0.79166666666666696</v>
      </c>
    </row>
    <row r="593" spans="1:123" x14ac:dyDescent="0.2">
      <c r="A593" s="15">
        <v>296</v>
      </c>
      <c r="B593" s="15">
        <v>916</v>
      </c>
      <c r="C593" s="15">
        <v>0</v>
      </c>
      <c r="D593" s="15">
        <v>3</v>
      </c>
      <c r="E593" s="15">
        <f t="shared" si="307"/>
        <v>0</v>
      </c>
      <c r="F593" s="15">
        <f t="shared" si="308"/>
        <v>1</v>
      </c>
      <c r="G593" s="15">
        <f t="shared" si="309"/>
        <v>0</v>
      </c>
      <c r="H593" s="15">
        <f t="shared" si="310"/>
        <v>0</v>
      </c>
      <c r="I593" s="15">
        <v>1</v>
      </c>
      <c r="J593" s="15">
        <v>62</v>
      </c>
      <c r="K593" s="15">
        <v>1</v>
      </c>
      <c r="L593" s="15">
        <f t="shared" si="311"/>
        <v>0</v>
      </c>
      <c r="M593" s="15">
        <f t="shared" si="312"/>
        <v>0</v>
      </c>
      <c r="N593" s="15">
        <f t="shared" si="313"/>
        <v>0</v>
      </c>
      <c r="O593" s="15">
        <f t="shared" si="314"/>
        <v>0</v>
      </c>
      <c r="P593" s="15">
        <f t="shared" si="315"/>
        <v>0</v>
      </c>
      <c r="Q593" s="15">
        <v>2</v>
      </c>
      <c r="R593" s="15">
        <v>3</v>
      </c>
      <c r="S593" s="15">
        <v>50</v>
      </c>
      <c r="T593" s="15">
        <v>0</v>
      </c>
      <c r="U593" s="15">
        <v>0</v>
      </c>
      <c r="V593" s="15">
        <v>1</v>
      </c>
      <c r="W593" s="15">
        <v>180000</v>
      </c>
      <c r="X593" s="15">
        <v>0</v>
      </c>
      <c r="Y593" s="15">
        <v>0</v>
      </c>
      <c r="Z593" s="15">
        <v>1</v>
      </c>
      <c r="AA593" s="15">
        <f t="shared" si="304"/>
        <v>12</v>
      </c>
      <c r="AB593" s="193">
        <f t="shared" si="330"/>
        <v>519.58333333333337</v>
      </c>
      <c r="AC593" s="159">
        <v>1</v>
      </c>
      <c r="AD593" s="159">
        <v>1</v>
      </c>
      <c r="AE593" s="159">
        <v>12</v>
      </c>
      <c r="AF593" s="159">
        <v>6235</v>
      </c>
      <c r="AG593" s="159">
        <f t="shared" si="316"/>
        <v>6235</v>
      </c>
      <c r="AH593" s="159">
        <v>10</v>
      </c>
      <c r="AI593" s="171">
        <f t="shared" si="317"/>
        <v>519.58333333333337</v>
      </c>
      <c r="AM593" s="15">
        <f t="shared" si="318"/>
        <v>0</v>
      </c>
      <c r="AP593" s="15">
        <f t="shared" si="319"/>
        <v>6235</v>
      </c>
      <c r="AQ593" s="172">
        <f t="shared" si="305"/>
        <v>519.58333333333337</v>
      </c>
      <c r="AR593" s="27">
        <f t="shared" si="320"/>
        <v>1</v>
      </c>
      <c r="AS593" s="172">
        <f t="shared" si="321"/>
        <v>519.58333333333337</v>
      </c>
      <c r="AX593" s="15">
        <f t="shared" si="331"/>
        <v>0</v>
      </c>
      <c r="BI593" s="27">
        <f t="shared" si="322"/>
        <v>0</v>
      </c>
      <c r="BJ593" s="27">
        <f t="shared" si="323"/>
        <v>0</v>
      </c>
      <c r="BR593" s="27">
        <f t="shared" si="324"/>
        <v>0</v>
      </c>
      <c r="BS593" s="27">
        <f t="shared" si="325"/>
        <v>0</v>
      </c>
      <c r="BT593" s="15">
        <v>1.5</v>
      </c>
      <c r="BU593" s="15">
        <v>2.3333333333333335</v>
      </c>
      <c r="BV593" s="15">
        <v>1.6666666666666667</v>
      </c>
      <c r="BW593" s="15">
        <v>1</v>
      </c>
      <c r="BX593" s="15">
        <v>2</v>
      </c>
      <c r="BY593" s="15">
        <f t="shared" si="326"/>
        <v>1.7</v>
      </c>
      <c r="BZ593" s="15">
        <v>1</v>
      </c>
      <c r="CA593" s="15">
        <f t="shared" si="327"/>
        <v>0</v>
      </c>
      <c r="CB593" s="15">
        <v>5</v>
      </c>
      <c r="CC593" s="15" t="s">
        <v>1008</v>
      </c>
      <c r="CD593" s="15" t="s">
        <v>1008</v>
      </c>
      <c r="CE593" s="15" t="s">
        <v>1007</v>
      </c>
      <c r="CH593" s="15" t="s">
        <v>1007</v>
      </c>
      <c r="CK593" s="15" t="s">
        <v>1007</v>
      </c>
      <c r="CL593" s="15" t="s">
        <v>1007</v>
      </c>
      <c r="CN593" s="15" t="s">
        <v>1007</v>
      </c>
      <c r="CP593" s="15" t="s">
        <v>1007</v>
      </c>
      <c r="CR593" s="15" t="s">
        <v>1007</v>
      </c>
      <c r="CZ593" s="15">
        <v>3</v>
      </c>
      <c r="DA593" s="15">
        <v>2</v>
      </c>
      <c r="DB593" s="15">
        <v>2</v>
      </c>
      <c r="DC593" s="15">
        <v>2</v>
      </c>
      <c r="DF593" s="15">
        <v>1</v>
      </c>
      <c r="DG593" s="15">
        <v>2</v>
      </c>
      <c r="DL593" s="27">
        <v>3.4</v>
      </c>
      <c r="DM593" s="27">
        <v>2.3333333333333335</v>
      </c>
      <c r="DN593" s="27">
        <v>2.75</v>
      </c>
      <c r="DO593" s="27">
        <v>2</v>
      </c>
      <c r="DP593" s="27">
        <v>1.3333333333333333</v>
      </c>
      <c r="DQ593" s="27">
        <v>1.75</v>
      </c>
      <c r="DR593" s="27">
        <f t="shared" si="306"/>
        <v>2.2611111111111115</v>
      </c>
      <c r="DS593" s="15">
        <f t="shared" si="332"/>
        <v>-1.5111111111111106</v>
      </c>
    </row>
    <row r="594" spans="1:123" x14ac:dyDescent="0.2">
      <c r="A594" s="15">
        <v>297</v>
      </c>
      <c r="B594" s="15">
        <v>917</v>
      </c>
      <c r="C594" s="15">
        <v>0</v>
      </c>
      <c r="D594" s="15">
        <v>3</v>
      </c>
      <c r="E594" s="15">
        <f t="shared" si="307"/>
        <v>0</v>
      </c>
      <c r="F594" s="15">
        <f t="shared" si="308"/>
        <v>1</v>
      </c>
      <c r="G594" s="15">
        <f t="shared" si="309"/>
        <v>0</v>
      </c>
      <c r="H594" s="15">
        <f t="shared" si="310"/>
        <v>0</v>
      </c>
      <c r="I594" s="15">
        <v>1</v>
      </c>
      <c r="J594" s="15">
        <v>38</v>
      </c>
      <c r="K594" s="15">
        <v>4</v>
      </c>
      <c r="L594" s="15">
        <f t="shared" si="311"/>
        <v>0</v>
      </c>
      <c r="M594" s="15">
        <f t="shared" si="312"/>
        <v>0</v>
      </c>
      <c r="N594" s="15">
        <f t="shared" si="313"/>
        <v>1</v>
      </c>
      <c r="O594" s="15">
        <f t="shared" si="314"/>
        <v>0</v>
      </c>
      <c r="P594" s="15">
        <f t="shared" si="315"/>
        <v>0</v>
      </c>
      <c r="Q594" s="15">
        <v>2</v>
      </c>
      <c r="R594" s="15">
        <v>5</v>
      </c>
      <c r="S594" s="15">
        <v>18</v>
      </c>
      <c r="T594" s="15">
        <v>0</v>
      </c>
      <c r="U594" s="15">
        <v>1</v>
      </c>
      <c r="V594" s="15">
        <v>1</v>
      </c>
      <c r="W594" s="15">
        <v>200000</v>
      </c>
      <c r="X594" s="15">
        <v>0</v>
      </c>
      <c r="Y594" s="15">
        <v>1</v>
      </c>
      <c r="Z594" s="15">
        <v>1</v>
      </c>
      <c r="AA594" s="15">
        <f t="shared" si="304"/>
        <v>10</v>
      </c>
      <c r="AB594" s="193">
        <f t="shared" si="330"/>
        <v>857.4</v>
      </c>
      <c r="AC594" s="15">
        <v>1</v>
      </c>
      <c r="AD594" s="15">
        <v>1</v>
      </c>
      <c r="AE594" s="15">
        <v>10</v>
      </c>
      <c r="AF594" s="15">
        <v>8574</v>
      </c>
      <c r="AG594" s="15">
        <f t="shared" si="316"/>
        <v>8574</v>
      </c>
      <c r="AH594" s="15">
        <v>11.4</v>
      </c>
      <c r="AI594" s="27">
        <f t="shared" si="317"/>
        <v>857.4</v>
      </c>
      <c r="AM594" s="15">
        <f t="shared" si="318"/>
        <v>0</v>
      </c>
      <c r="AP594" s="15">
        <f t="shared" si="319"/>
        <v>8574</v>
      </c>
      <c r="AQ594" s="172">
        <f t="shared" si="305"/>
        <v>857.4</v>
      </c>
      <c r="AR594" s="27">
        <f t="shared" si="320"/>
        <v>1</v>
      </c>
      <c r="AS594" s="172">
        <f t="shared" si="321"/>
        <v>857.4</v>
      </c>
      <c r="AX594" s="15">
        <f t="shared" si="331"/>
        <v>0</v>
      </c>
      <c r="BI594" s="27">
        <f t="shared" si="322"/>
        <v>0</v>
      </c>
      <c r="BJ594" s="27">
        <f t="shared" si="323"/>
        <v>0</v>
      </c>
      <c r="BR594" s="27">
        <f t="shared" si="324"/>
        <v>0</v>
      </c>
      <c r="BS594" s="27">
        <f t="shared" si="325"/>
        <v>0</v>
      </c>
      <c r="BT594" s="15">
        <v>2</v>
      </c>
      <c r="BU594" s="15">
        <v>1.3333333333333333</v>
      </c>
      <c r="BV594" s="15">
        <v>1.6666666666666667</v>
      </c>
      <c r="BW594" s="15">
        <v>2</v>
      </c>
      <c r="BX594" s="15">
        <v>2</v>
      </c>
      <c r="BY594" s="15">
        <f t="shared" si="326"/>
        <v>1.8</v>
      </c>
      <c r="BZ594" s="15">
        <v>1</v>
      </c>
      <c r="CA594" s="15">
        <f t="shared" si="327"/>
        <v>1</v>
      </c>
      <c r="CB594" s="15">
        <v>3</v>
      </c>
      <c r="CC594" s="15">
        <f t="shared" si="328"/>
        <v>1</v>
      </c>
      <c r="CD594" s="15">
        <f t="shared" si="329"/>
        <v>0</v>
      </c>
      <c r="CE594" s="15">
        <v>2</v>
      </c>
      <c r="CF594" s="15">
        <v>2</v>
      </c>
      <c r="CG594" s="15">
        <v>4</v>
      </c>
      <c r="CH594" s="15">
        <v>3</v>
      </c>
      <c r="CI594" s="15">
        <v>0</v>
      </c>
      <c r="CK594" s="15">
        <v>1</v>
      </c>
      <c r="CL594" s="15">
        <v>0</v>
      </c>
      <c r="CM594" s="15">
        <v>3</v>
      </c>
      <c r="CN594" s="15">
        <v>1</v>
      </c>
      <c r="CP594" s="15">
        <v>0</v>
      </c>
      <c r="CQ594" s="15">
        <v>1</v>
      </c>
      <c r="CR594" s="15">
        <v>1</v>
      </c>
      <c r="CZ594" s="15">
        <v>2</v>
      </c>
      <c r="DA594" s="15">
        <v>2</v>
      </c>
      <c r="DB594" s="15">
        <v>1</v>
      </c>
      <c r="DC594" s="15">
        <v>1</v>
      </c>
      <c r="DF594" s="15">
        <v>3</v>
      </c>
      <c r="DG594" s="15">
        <v>2</v>
      </c>
      <c r="DL594" s="15">
        <v>4</v>
      </c>
      <c r="DM594" s="15">
        <v>4.333333333333333</v>
      </c>
      <c r="DN594" s="15">
        <v>3.75</v>
      </c>
      <c r="DO594" s="15">
        <v>3.8</v>
      </c>
      <c r="DP594" s="15">
        <v>3</v>
      </c>
      <c r="DQ594" s="15">
        <v>3.75</v>
      </c>
      <c r="DR594" s="27">
        <f t="shared" si="306"/>
        <v>3.7722222222222221</v>
      </c>
      <c r="DS594" s="15">
        <f t="shared" si="332"/>
        <v>0.58333333333333348</v>
      </c>
    </row>
    <row r="595" spans="1:123" x14ac:dyDescent="0.2">
      <c r="A595" s="15">
        <v>297</v>
      </c>
      <c r="B595" s="15">
        <v>917</v>
      </c>
      <c r="C595" s="15">
        <v>0</v>
      </c>
      <c r="D595" s="15">
        <v>3</v>
      </c>
      <c r="E595" s="15">
        <f t="shared" si="307"/>
        <v>0</v>
      </c>
      <c r="F595" s="15">
        <f t="shared" si="308"/>
        <v>1</v>
      </c>
      <c r="G595" s="15">
        <f t="shared" si="309"/>
        <v>0</v>
      </c>
      <c r="H595" s="15">
        <f t="shared" si="310"/>
        <v>0</v>
      </c>
      <c r="I595" s="15">
        <v>1</v>
      </c>
      <c r="J595" s="15">
        <v>38</v>
      </c>
      <c r="K595" s="15">
        <v>4</v>
      </c>
      <c r="L595" s="15">
        <f t="shared" si="311"/>
        <v>0</v>
      </c>
      <c r="M595" s="15">
        <f t="shared" si="312"/>
        <v>0</v>
      </c>
      <c r="N595" s="15">
        <f t="shared" si="313"/>
        <v>1</v>
      </c>
      <c r="O595" s="15">
        <f t="shared" si="314"/>
        <v>0</v>
      </c>
      <c r="P595" s="15">
        <f t="shared" si="315"/>
        <v>0</v>
      </c>
      <c r="Q595" s="15">
        <v>2</v>
      </c>
      <c r="R595" s="15">
        <v>5</v>
      </c>
      <c r="S595" s="15">
        <v>18</v>
      </c>
      <c r="T595" s="15">
        <v>0</v>
      </c>
      <c r="U595" s="15">
        <v>1</v>
      </c>
      <c r="V595" s="15">
        <v>1</v>
      </c>
      <c r="W595" s="15">
        <v>200000</v>
      </c>
      <c r="X595" s="15">
        <v>0</v>
      </c>
      <c r="Y595" s="15">
        <v>0</v>
      </c>
      <c r="Z595" s="15">
        <v>1</v>
      </c>
      <c r="AA595" s="15">
        <f t="shared" si="304"/>
        <v>10</v>
      </c>
      <c r="AB595" s="193">
        <f t="shared" si="330"/>
        <v>860</v>
      </c>
      <c r="AC595" s="159">
        <v>1</v>
      </c>
      <c r="AD595" s="159">
        <v>1</v>
      </c>
      <c r="AE595" s="159">
        <v>10</v>
      </c>
      <c r="AF595" s="159">
        <v>8600</v>
      </c>
      <c r="AG595" s="159">
        <f t="shared" si="316"/>
        <v>8600</v>
      </c>
      <c r="AH595" s="159">
        <v>10.4</v>
      </c>
      <c r="AI595" s="171">
        <f t="shared" si="317"/>
        <v>860</v>
      </c>
      <c r="AM595" s="15">
        <f t="shared" si="318"/>
        <v>0</v>
      </c>
      <c r="AP595" s="15">
        <f t="shared" si="319"/>
        <v>8600</v>
      </c>
      <c r="AQ595" s="172">
        <f t="shared" si="305"/>
        <v>860</v>
      </c>
      <c r="AR595" s="27">
        <f t="shared" si="320"/>
        <v>1</v>
      </c>
      <c r="AS595" s="172">
        <f t="shared" si="321"/>
        <v>860</v>
      </c>
      <c r="AX595" s="15">
        <f t="shared" si="331"/>
        <v>0</v>
      </c>
      <c r="BI595" s="27">
        <f t="shared" si="322"/>
        <v>0</v>
      </c>
      <c r="BJ595" s="27">
        <f t="shared" si="323"/>
        <v>0</v>
      </c>
      <c r="BR595" s="27">
        <f t="shared" si="324"/>
        <v>0</v>
      </c>
      <c r="BS595" s="27">
        <f t="shared" si="325"/>
        <v>0</v>
      </c>
      <c r="BT595" s="15">
        <v>2</v>
      </c>
      <c r="BU595" s="15">
        <v>1.3333333333333333</v>
      </c>
      <c r="BV595" s="15">
        <v>1.6666666666666667</v>
      </c>
      <c r="BW595" s="15">
        <v>2</v>
      </c>
      <c r="BX595" s="15">
        <v>2</v>
      </c>
      <c r="BY595" s="15">
        <f t="shared" si="326"/>
        <v>1.8</v>
      </c>
      <c r="BZ595" s="15">
        <v>1</v>
      </c>
      <c r="CA595" s="15">
        <f t="shared" si="327"/>
        <v>1</v>
      </c>
      <c r="CB595" s="15">
        <v>3</v>
      </c>
      <c r="CC595" s="15">
        <f t="shared" si="328"/>
        <v>1</v>
      </c>
      <c r="CD595" s="15">
        <f t="shared" si="329"/>
        <v>0</v>
      </c>
      <c r="CE595" s="15">
        <v>2</v>
      </c>
      <c r="CF595" s="15">
        <v>2</v>
      </c>
      <c r="CG595" s="15">
        <v>4</v>
      </c>
      <c r="CH595" s="15">
        <v>3</v>
      </c>
      <c r="CI595" s="15">
        <v>0</v>
      </c>
      <c r="CK595" s="15">
        <v>1</v>
      </c>
      <c r="CL595" s="15">
        <v>0</v>
      </c>
      <c r="CM595" s="15">
        <v>3</v>
      </c>
      <c r="CN595" s="15">
        <v>1</v>
      </c>
      <c r="CP595" s="15">
        <v>0</v>
      </c>
      <c r="CQ595" s="15">
        <v>1</v>
      </c>
      <c r="CR595" s="15">
        <v>1</v>
      </c>
      <c r="CZ595" s="15">
        <v>2</v>
      </c>
      <c r="DA595" s="15">
        <v>2</v>
      </c>
      <c r="DB595" s="15">
        <v>1</v>
      </c>
      <c r="DC595" s="15">
        <v>1</v>
      </c>
      <c r="DF595" s="15">
        <v>3</v>
      </c>
      <c r="DG595" s="15">
        <v>2</v>
      </c>
      <c r="DL595" s="27">
        <v>4</v>
      </c>
      <c r="DM595" s="27">
        <v>3.6666666666666665</v>
      </c>
      <c r="DN595" s="27">
        <v>2.75</v>
      </c>
      <c r="DO595" s="27">
        <v>2.8</v>
      </c>
      <c r="DP595" s="27">
        <v>2.6666666666666665</v>
      </c>
      <c r="DQ595" s="27">
        <v>3.25</v>
      </c>
      <c r="DR595" s="27">
        <f t="shared" si="306"/>
        <v>3.1888888888888887</v>
      </c>
      <c r="DS595" s="15">
        <f t="shared" si="332"/>
        <v>-0.94999999999999973</v>
      </c>
    </row>
    <row r="596" spans="1:123" x14ac:dyDescent="0.2">
      <c r="A596" s="15">
        <v>298</v>
      </c>
      <c r="B596" s="15">
        <v>918</v>
      </c>
      <c r="C596" s="15">
        <v>0</v>
      </c>
      <c r="D596" s="15">
        <v>3</v>
      </c>
      <c r="E596" s="15">
        <f t="shared" si="307"/>
        <v>0</v>
      </c>
      <c r="F596" s="15">
        <f t="shared" si="308"/>
        <v>1</v>
      </c>
      <c r="G596" s="15">
        <f t="shared" si="309"/>
        <v>0</v>
      </c>
      <c r="H596" s="15">
        <f t="shared" si="310"/>
        <v>0</v>
      </c>
      <c r="I596" s="15">
        <v>1</v>
      </c>
      <c r="J596" s="15">
        <v>59</v>
      </c>
      <c r="K596" s="15">
        <v>3</v>
      </c>
      <c r="L596" s="15">
        <f t="shared" si="311"/>
        <v>0</v>
      </c>
      <c r="M596" s="15">
        <f t="shared" si="312"/>
        <v>1</v>
      </c>
      <c r="N596" s="15">
        <f t="shared" si="313"/>
        <v>0</v>
      </c>
      <c r="O596" s="15">
        <f t="shared" si="314"/>
        <v>0</v>
      </c>
      <c r="P596" s="15">
        <f t="shared" si="315"/>
        <v>0</v>
      </c>
      <c r="Q596" s="15">
        <v>2</v>
      </c>
      <c r="R596" s="15">
        <v>4</v>
      </c>
      <c r="S596" s="15">
        <v>37</v>
      </c>
      <c r="T596" s="15">
        <v>1</v>
      </c>
      <c r="U596" s="15">
        <v>1</v>
      </c>
      <c r="V596" s="15">
        <v>1</v>
      </c>
      <c r="W596" s="15">
        <v>200000</v>
      </c>
      <c r="X596" s="15">
        <v>1</v>
      </c>
      <c r="Y596" s="15">
        <v>1</v>
      </c>
      <c r="Z596" s="15">
        <v>1</v>
      </c>
      <c r="AA596" s="15">
        <f t="shared" si="304"/>
        <v>250</v>
      </c>
      <c r="AB596" s="193">
        <f t="shared" si="330"/>
        <v>15000</v>
      </c>
      <c r="AC596" s="15">
        <v>3</v>
      </c>
      <c r="AD596" s="15">
        <v>1</v>
      </c>
      <c r="AE596" s="15">
        <v>250</v>
      </c>
      <c r="AF596" s="15">
        <v>3750000</v>
      </c>
      <c r="AG596" s="15">
        <f t="shared" si="316"/>
        <v>3750000</v>
      </c>
      <c r="AH596" s="15">
        <v>1.5</v>
      </c>
      <c r="AI596" s="27">
        <f t="shared" si="317"/>
        <v>15000</v>
      </c>
      <c r="AM596" s="15">
        <f t="shared" si="318"/>
        <v>0</v>
      </c>
      <c r="AP596" s="15">
        <f t="shared" si="319"/>
        <v>3750000</v>
      </c>
      <c r="AQ596" s="172">
        <f t="shared" si="305"/>
        <v>15000</v>
      </c>
      <c r="AR596" s="27">
        <f t="shared" si="320"/>
        <v>1</v>
      </c>
      <c r="AS596" s="172">
        <f t="shared" si="321"/>
        <v>15000</v>
      </c>
      <c r="AX596" s="15">
        <f t="shared" si="331"/>
        <v>0</v>
      </c>
      <c r="BI596" s="27">
        <f t="shared" si="322"/>
        <v>0</v>
      </c>
      <c r="BJ596" s="27">
        <f t="shared" si="323"/>
        <v>0</v>
      </c>
      <c r="BR596" s="27">
        <f t="shared" si="324"/>
        <v>0</v>
      </c>
      <c r="BS596" s="27">
        <f t="shared" si="325"/>
        <v>0</v>
      </c>
      <c r="BT596" s="15">
        <v>2</v>
      </c>
      <c r="BU596" s="15">
        <v>2</v>
      </c>
      <c r="BV596" s="15">
        <v>1.3333333333333333</v>
      </c>
      <c r="BW596" s="15">
        <v>1</v>
      </c>
      <c r="BX596" s="15">
        <v>2.5</v>
      </c>
      <c r="BY596" s="15">
        <f t="shared" si="326"/>
        <v>1.7666666666666664</v>
      </c>
      <c r="BZ596" s="15">
        <v>1</v>
      </c>
      <c r="CA596" s="15">
        <f t="shared" si="327"/>
        <v>1</v>
      </c>
      <c r="CB596" s="15">
        <v>3</v>
      </c>
      <c r="CC596" s="15">
        <f t="shared" si="328"/>
        <v>1</v>
      </c>
      <c r="CD596" s="15">
        <f t="shared" si="329"/>
        <v>0</v>
      </c>
      <c r="CE596" s="15">
        <v>1</v>
      </c>
      <c r="CF596" s="15">
        <v>3</v>
      </c>
      <c r="CG596" s="15">
        <v>4</v>
      </c>
      <c r="CH596" s="15">
        <v>3</v>
      </c>
      <c r="CI596" s="15">
        <v>0</v>
      </c>
      <c r="CK596" s="15">
        <v>1</v>
      </c>
      <c r="CL596" s="15">
        <v>1</v>
      </c>
      <c r="CN596" s="15">
        <v>1</v>
      </c>
      <c r="CP596" s="15">
        <v>0</v>
      </c>
      <c r="CQ596" s="15">
        <v>1</v>
      </c>
      <c r="CR596" s="15">
        <v>1</v>
      </c>
      <c r="CZ596" s="15">
        <v>2</v>
      </c>
      <c r="DA596" s="15">
        <v>2</v>
      </c>
      <c r="DB596" s="15">
        <v>1</v>
      </c>
      <c r="DC596" s="15">
        <v>1</v>
      </c>
      <c r="DF596" s="15">
        <v>3</v>
      </c>
      <c r="DG596" s="15">
        <v>1</v>
      </c>
      <c r="DL596" s="15">
        <v>4.2</v>
      </c>
      <c r="DM596" s="15">
        <v>5</v>
      </c>
      <c r="DN596" s="15">
        <v>4.5</v>
      </c>
      <c r="DO596" s="15">
        <v>3.8</v>
      </c>
      <c r="DP596" s="15">
        <v>3.3333333333333335</v>
      </c>
      <c r="DQ596" s="15">
        <v>4</v>
      </c>
      <c r="DR596" s="27">
        <f t="shared" si="306"/>
        <v>4.1388888888888884</v>
      </c>
      <c r="DS596" s="15">
        <f t="shared" si="332"/>
        <v>1.3055555555555549</v>
      </c>
    </row>
    <row r="597" spans="1:123" x14ac:dyDescent="0.2">
      <c r="A597" s="15">
        <v>298</v>
      </c>
      <c r="B597" s="15">
        <v>918</v>
      </c>
      <c r="C597" s="15">
        <v>0</v>
      </c>
      <c r="D597" s="15">
        <v>3</v>
      </c>
      <c r="E597" s="15">
        <f t="shared" si="307"/>
        <v>0</v>
      </c>
      <c r="F597" s="15">
        <f t="shared" si="308"/>
        <v>1</v>
      </c>
      <c r="G597" s="15">
        <f t="shared" si="309"/>
        <v>0</v>
      </c>
      <c r="H597" s="15">
        <f t="shared" si="310"/>
        <v>0</v>
      </c>
      <c r="I597" s="15">
        <v>1</v>
      </c>
      <c r="J597" s="15">
        <v>59</v>
      </c>
      <c r="K597" s="15">
        <v>3</v>
      </c>
      <c r="L597" s="15">
        <f t="shared" si="311"/>
        <v>0</v>
      </c>
      <c r="M597" s="15">
        <f t="shared" si="312"/>
        <v>1</v>
      </c>
      <c r="N597" s="15">
        <f t="shared" si="313"/>
        <v>0</v>
      </c>
      <c r="O597" s="15">
        <f t="shared" si="314"/>
        <v>0</v>
      </c>
      <c r="P597" s="15">
        <f t="shared" si="315"/>
        <v>0</v>
      </c>
      <c r="Q597" s="15">
        <v>2</v>
      </c>
      <c r="R597" s="15">
        <v>4</v>
      </c>
      <c r="S597" s="15">
        <v>37</v>
      </c>
      <c r="T597" s="15">
        <v>1</v>
      </c>
      <c r="U597" s="15">
        <v>1</v>
      </c>
      <c r="V597" s="15">
        <v>1</v>
      </c>
      <c r="W597" s="15">
        <v>200000</v>
      </c>
      <c r="X597" s="15">
        <v>1</v>
      </c>
      <c r="Y597" s="15">
        <v>0</v>
      </c>
      <c r="Z597" s="15">
        <v>1</v>
      </c>
      <c r="AA597" s="15">
        <f t="shared" si="304"/>
        <v>250</v>
      </c>
      <c r="AB597" s="193">
        <f t="shared" si="330"/>
        <v>15000</v>
      </c>
      <c r="AC597" s="159">
        <v>3</v>
      </c>
      <c r="AD597" s="159">
        <v>1</v>
      </c>
      <c r="AE597" s="159">
        <v>250</v>
      </c>
      <c r="AF597" s="159">
        <v>3750000</v>
      </c>
      <c r="AG597" s="159">
        <f t="shared" si="316"/>
        <v>3750000</v>
      </c>
      <c r="AH597" s="159">
        <v>1.5</v>
      </c>
      <c r="AI597" s="171">
        <f t="shared" si="317"/>
        <v>15000</v>
      </c>
      <c r="AM597" s="15">
        <f t="shared" si="318"/>
        <v>0</v>
      </c>
      <c r="AP597" s="15">
        <f t="shared" si="319"/>
        <v>3750000</v>
      </c>
      <c r="AQ597" s="172">
        <f t="shared" si="305"/>
        <v>15000</v>
      </c>
      <c r="AR597" s="27">
        <f t="shared" si="320"/>
        <v>1</v>
      </c>
      <c r="AS597" s="172">
        <f t="shared" si="321"/>
        <v>15000</v>
      </c>
      <c r="AX597" s="15">
        <f t="shared" si="331"/>
        <v>0</v>
      </c>
      <c r="BI597" s="27">
        <f t="shared" si="322"/>
        <v>0</v>
      </c>
      <c r="BJ597" s="27">
        <f t="shared" si="323"/>
        <v>0</v>
      </c>
      <c r="BR597" s="27">
        <f t="shared" si="324"/>
        <v>0</v>
      </c>
      <c r="BS597" s="27">
        <f t="shared" si="325"/>
        <v>0</v>
      </c>
      <c r="BT597" s="15">
        <v>2</v>
      </c>
      <c r="BU597" s="15">
        <v>2</v>
      </c>
      <c r="BV597" s="15">
        <v>1.3333333333333333</v>
      </c>
      <c r="BW597" s="15">
        <v>1</v>
      </c>
      <c r="BX597" s="15">
        <v>2.5</v>
      </c>
      <c r="BY597" s="15">
        <f t="shared" si="326"/>
        <v>1.7666666666666664</v>
      </c>
      <c r="BZ597" s="15">
        <v>1</v>
      </c>
      <c r="CA597" s="15">
        <f t="shared" si="327"/>
        <v>1</v>
      </c>
      <c r="CB597" s="15">
        <v>3</v>
      </c>
      <c r="CC597" s="15">
        <f t="shared" si="328"/>
        <v>1</v>
      </c>
      <c r="CD597" s="15">
        <f t="shared" si="329"/>
        <v>0</v>
      </c>
      <c r="CE597" s="15">
        <v>1</v>
      </c>
      <c r="CF597" s="15">
        <v>3</v>
      </c>
      <c r="CG597" s="15">
        <v>4</v>
      </c>
      <c r="CH597" s="15">
        <v>3</v>
      </c>
      <c r="CI597" s="15">
        <v>0</v>
      </c>
      <c r="CK597" s="15">
        <v>1</v>
      </c>
      <c r="CL597" s="15">
        <v>1</v>
      </c>
      <c r="CN597" s="15">
        <v>1</v>
      </c>
      <c r="CP597" s="15">
        <v>0</v>
      </c>
      <c r="CQ597" s="15">
        <v>1</v>
      </c>
      <c r="CR597" s="15">
        <v>1</v>
      </c>
      <c r="CZ597" s="15">
        <v>2</v>
      </c>
      <c r="DA597" s="15">
        <v>2</v>
      </c>
      <c r="DB597" s="15">
        <v>1</v>
      </c>
      <c r="DC597" s="15">
        <v>1</v>
      </c>
      <c r="DF597" s="15">
        <v>3</v>
      </c>
      <c r="DG597" s="15">
        <v>1</v>
      </c>
      <c r="DL597" s="27">
        <v>3.6</v>
      </c>
      <c r="DM597" s="27">
        <v>2.6666666666666665</v>
      </c>
      <c r="DN597" s="27">
        <v>3</v>
      </c>
      <c r="DO597" s="27">
        <v>2.4</v>
      </c>
      <c r="DP597" s="27">
        <v>2.3333333333333335</v>
      </c>
      <c r="DQ597" s="27">
        <v>3</v>
      </c>
      <c r="DR597" s="27">
        <f t="shared" si="306"/>
        <v>2.8333333333333335</v>
      </c>
      <c r="DS597" s="15">
        <f t="shared" si="332"/>
        <v>-1.0499999999999998</v>
      </c>
    </row>
    <row r="598" spans="1:123" x14ac:dyDescent="0.2">
      <c r="A598" s="15">
        <v>299</v>
      </c>
      <c r="B598" s="15">
        <v>919</v>
      </c>
      <c r="C598" s="15">
        <v>0</v>
      </c>
      <c r="D598" s="15">
        <v>3</v>
      </c>
      <c r="E598" s="15">
        <f t="shared" si="307"/>
        <v>0</v>
      </c>
      <c r="F598" s="15">
        <f t="shared" si="308"/>
        <v>1</v>
      </c>
      <c r="G598" s="15">
        <f t="shared" si="309"/>
        <v>0</v>
      </c>
      <c r="H598" s="15">
        <f t="shared" si="310"/>
        <v>0</v>
      </c>
      <c r="I598" s="15">
        <v>1</v>
      </c>
      <c r="J598" s="15">
        <v>62</v>
      </c>
      <c r="K598" s="15">
        <v>5</v>
      </c>
      <c r="L598" s="15">
        <f t="shared" si="311"/>
        <v>0</v>
      </c>
      <c r="M598" s="15">
        <f t="shared" si="312"/>
        <v>0</v>
      </c>
      <c r="N598" s="15">
        <f t="shared" si="313"/>
        <v>0</v>
      </c>
      <c r="O598" s="15">
        <f t="shared" si="314"/>
        <v>1</v>
      </c>
      <c r="P598" s="15">
        <f t="shared" si="315"/>
        <v>0</v>
      </c>
      <c r="Q598" s="15">
        <v>2</v>
      </c>
      <c r="R598" s="15">
        <v>4</v>
      </c>
      <c r="S598" s="15">
        <v>48</v>
      </c>
      <c r="T598" s="15">
        <v>0</v>
      </c>
      <c r="U598" s="15">
        <v>0</v>
      </c>
      <c r="V598" s="15">
        <v>1</v>
      </c>
      <c r="W598" s="15">
        <v>344000</v>
      </c>
      <c r="X598" s="15">
        <v>0</v>
      </c>
      <c r="Y598" s="15">
        <v>1</v>
      </c>
      <c r="Z598" s="15">
        <v>1</v>
      </c>
      <c r="AA598" s="15">
        <f t="shared" si="304"/>
        <v>105</v>
      </c>
      <c r="AB598" s="193">
        <f t="shared" si="330"/>
        <v>840</v>
      </c>
      <c r="AC598" s="15">
        <v>1</v>
      </c>
      <c r="AD598" s="15">
        <v>1</v>
      </c>
      <c r="AE598" s="15">
        <v>105</v>
      </c>
      <c r="AF598" s="15">
        <v>88200</v>
      </c>
      <c r="AG598" s="15">
        <f t="shared" si="316"/>
        <v>88200</v>
      </c>
      <c r="AH598" s="15">
        <v>13</v>
      </c>
      <c r="AI598" s="27">
        <f t="shared" si="317"/>
        <v>840</v>
      </c>
      <c r="AM598" s="15">
        <f t="shared" si="318"/>
        <v>0</v>
      </c>
      <c r="AP598" s="15">
        <f t="shared" si="319"/>
        <v>88200</v>
      </c>
      <c r="AQ598" s="172">
        <f t="shared" si="305"/>
        <v>840</v>
      </c>
      <c r="AR598" s="27">
        <f t="shared" si="320"/>
        <v>1</v>
      </c>
      <c r="AS598" s="172">
        <f t="shared" si="321"/>
        <v>840</v>
      </c>
      <c r="AX598" s="15">
        <f t="shared" si="331"/>
        <v>0</v>
      </c>
      <c r="BI598" s="27">
        <f t="shared" si="322"/>
        <v>0</v>
      </c>
      <c r="BJ598" s="27">
        <f t="shared" si="323"/>
        <v>0</v>
      </c>
      <c r="BR598" s="27">
        <f t="shared" si="324"/>
        <v>0</v>
      </c>
      <c r="BS598" s="27">
        <f t="shared" si="325"/>
        <v>0</v>
      </c>
      <c r="BT598" s="15">
        <v>1.75</v>
      </c>
      <c r="BU598" s="15">
        <v>1</v>
      </c>
      <c r="BV598" s="15">
        <v>2</v>
      </c>
      <c r="BW598" s="15">
        <v>1</v>
      </c>
      <c r="BX598" s="15">
        <v>2</v>
      </c>
      <c r="BY598" s="15">
        <f t="shared" si="326"/>
        <v>1.55</v>
      </c>
      <c r="BZ598" s="15">
        <v>1</v>
      </c>
      <c r="CA598" s="15">
        <f t="shared" si="327"/>
        <v>1</v>
      </c>
      <c r="CB598" s="15">
        <v>4</v>
      </c>
      <c r="CC598" s="15">
        <f t="shared" si="328"/>
        <v>0</v>
      </c>
      <c r="CD598" s="15">
        <f t="shared" si="329"/>
        <v>1</v>
      </c>
      <c r="CE598" s="15">
        <v>1</v>
      </c>
      <c r="CF598" s="15">
        <v>2</v>
      </c>
      <c r="CG598" s="15">
        <v>5</v>
      </c>
      <c r="CH598" s="15">
        <v>3</v>
      </c>
      <c r="CK598" s="15">
        <v>1</v>
      </c>
      <c r="CL598" s="15">
        <v>1</v>
      </c>
      <c r="CN598" s="15">
        <v>1</v>
      </c>
      <c r="CP598" s="15">
        <v>0</v>
      </c>
      <c r="CQ598" s="15">
        <v>1</v>
      </c>
      <c r="CR598" s="15">
        <v>1</v>
      </c>
      <c r="CZ598" s="15">
        <v>2</v>
      </c>
      <c r="DA598" s="15">
        <v>1</v>
      </c>
      <c r="DB598" s="15">
        <v>1</v>
      </c>
      <c r="DC598" s="15">
        <v>1</v>
      </c>
      <c r="DF598" s="15">
        <v>3</v>
      </c>
      <c r="DG598" s="15">
        <v>1</v>
      </c>
      <c r="DL598" s="15">
        <v>4.2</v>
      </c>
      <c r="DM598" s="15">
        <v>4.333333333333333</v>
      </c>
      <c r="DN598" s="15">
        <v>4</v>
      </c>
      <c r="DO598" s="15">
        <v>3.6</v>
      </c>
      <c r="DP598" s="15">
        <v>3.6666666666666665</v>
      </c>
      <c r="DQ598" s="15">
        <v>3.5</v>
      </c>
      <c r="DR598" s="27">
        <f t="shared" si="306"/>
        <v>3.8833333333333333</v>
      </c>
      <c r="DS598" s="15">
        <f t="shared" si="332"/>
        <v>0.61666666666666625</v>
      </c>
    </row>
    <row r="599" spans="1:123" x14ac:dyDescent="0.2">
      <c r="A599" s="15">
        <v>299</v>
      </c>
      <c r="B599" s="15">
        <v>919</v>
      </c>
      <c r="C599" s="15">
        <v>0</v>
      </c>
      <c r="D599" s="15">
        <v>3</v>
      </c>
      <c r="E599" s="15">
        <f t="shared" si="307"/>
        <v>0</v>
      </c>
      <c r="F599" s="15">
        <f t="shared" si="308"/>
        <v>1</v>
      </c>
      <c r="G599" s="15">
        <f t="shared" si="309"/>
        <v>0</v>
      </c>
      <c r="H599" s="15">
        <f t="shared" si="310"/>
        <v>0</v>
      </c>
      <c r="I599" s="15">
        <v>1</v>
      </c>
      <c r="J599" s="15">
        <v>62</v>
      </c>
      <c r="K599" s="15">
        <v>5</v>
      </c>
      <c r="L599" s="15">
        <f t="shared" si="311"/>
        <v>0</v>
      </c>
      <c r="M599" s="15">
        <f t="shared" si="312"/>
        <v>0</v>
      </c>
      <c r="N599" s="15">
        <f t="shared" si="313"/>
        <v>0</v>
      </c>
      <c r="O599" s="15">
        <f t="shared" si="314"/>
        <v>1</v>
      </c>
      <c r="P599" s="15">
        <f t="shared" si="315"/>
        <v>0</v>
      </c>
      <c r="Q599" s="15">
        <v>2</v>
      </c>
      <c r="R599" s="15">
        <v>4</v>
      </c>
      <c r="S599" s="15">
        <v>48</v>
      </c>
      <c r="T599" s="15">
        <v>0</v>
      </c>
      <c r="U599" s="15">
        <v>0</v>
      </c>
      <c r="V599" s="15">
        <v>1</v>
      </c>
      <c r="W599" s="15">
        <v>344000</v>
      </c>
      <c r="X599" s="15">
        <v>0</v>
      </c>
      <c r="Y599" s="15">
        <v>0</v>
      </c>
      <c r="Z599" s="15">
        <v>1</v>
      </c>
      <c r="AA599" s="15">
        <f t="shared" si="304"/>
        <v>105</v>
      </c>
      <c r="AB599" s="193">
        <f t="shared" si="330"/>
        <v>750</v>
      </c>
      <c r="AC599" s="159">
        <v>1</v>
      </c>
      <c r="AD599" s="159">
        <v>1</v>
      </c>
      <c r="AE599" s="159">
        <v>105</v>
      </c>
      <c r="AF599" s="159">
        <v>78750</v>
      </c>
      <c r="AG599" s="159">
        <f t="shared" si="316"/>
        <v>78750</v>
      </c>
      <c r="AH599" s="159">
        <v>10.5</v>
      </c>
      <c r="AI599" s="171">
        <f t="shared" si="317"/>
        <v>750</v>
      </c>
      <c r="AM599" s="15">
        <f t="shared" si="318"/>
        <v>0</v>
      </c>
      <c r="AP599" s="15">
        <f t="shared" si="319"/>
        <v>78750</v>
      </c>
      <c r="AQ599" s="172">
        <f t="shared" si="305"/>
        <v>750</v>
      </c>
      <c r="AR599" s="27">
        <f t="shared" si="320"/>
        <v>1</v>
      </c>
      <c r="AS599" s="172">
        <f t="shared" si="321"/>
        <v>750</v>
      </c>
      <c r="AX599" s="15">
        <f t="shared" si="331"/>
        <v>0</v>
      </c>
      <c r="BI599" s="27">
        <f t="shared" si="322"/>
        <v>0</v>
      </c>
      <c r="BJ599" s="27">
        <f t="shared" si="323"/>
        <v>0</v>
      </c>
      <c r="BR599" s="27">
        <f t="shared" si="324"/>
        <v>0</v>
      </c>
      <c r="BS599" s="27">
        <f t="shared" si="325"/>
        <v>0</v>
      </c>
      <c r="BT599" s="15">
        <v>1.75</v>
      </c>
      <c r="BU599" s="15">
        <v>1</v>
      </c>
      <c r="BV599" s="15">
        <v>2</v>
      </c>
      <c r="BW599" s="15">
        <v>1</v>
      </c>
      <c r="BX599" s="15">
        <v>2</v>
      </c>
      <c r="BY599" s="15">
        <f t="shared" si="326"/>
        <v>1.55</v>
      </c>
      <c r="BZ599" s="15">
        <v>1</v>
      </c>
      <c r="CA599" s="15">
        <f t="shared" si="327"/>
        <v>1</v>
      </c>
      <c r="CB599" s="15">
        <v>4</v>
      </c>
      <c r="CC599" s="15">
        <f t="shared" si="328"/>
        <v>0</v>
      </c>
      <c r="CD599" s="15">
        <f t="shared" si="329"/>
        <v>1</v>
      </c>
      <c r="CE599" s="15">
        <v>1</v>
      </c>
      <c r="CF599" s="15">
        <v>2</v>
      </c>
      <c r="CG599" s="15">
        <v>5</v>
      </c>
      <c r="CH599" s="15">
        <v>3</v>
      </c>
      <c r="CK599" s="15">
        <v>1</v>
      </c>
      <c r="CL599" s="15">
        <v>1</v>
      </c>
      <c r="CN599" s="15">
        <v>1</v>
      </c>
      <c r="CP599" s="15">
        <v>0</v>
      </c>
      <c r="CQ599" s="15">
        <v>1</v>
      </c>
      <c r="CR599" s="15">
        <v>1</v>
      </c>
      <c r="CZ599" s="15">
        <v>2</v>
      </c>
      <c r="DA599" s="15">
        <v>1</v>
      </c>
      <c r="DB599" s="15">
        <v>1</v>
      </c>
      <c r="DC599" s="15">
        <v>1</v>
      </c>
      <c r="DF599" s="15">
        <v>3</v>
      </c>
      <c r="DG599" s="15">
        <v>1</v>
      </c>
      <c r="DL599" s="27">
        <v>3.6</v>
      </c>
      <c r="DM599" s="27">
        <v>3.3333333333333335</v>
      </c>
      <c r="DN599" s="27">
        <v>3.5</v>
      </c>
      <c r="DO599" s="27">
        <v>3.25</v>
      </c>
      <c r="DP599" s="27">
        <v>2.6666666666666665</v>
      </c>
      <c r="DQ599" s="27">
        <v>3.25</v>
      </c>
      <c r="DR599" s="27">
        <f t="shared" si="306"/>
        <v>3.2666666666666671</v>
      </c>
      <c r="DS599" s="15">
        <f t="shared" si="332"/>
        <v>-0.40277777777777724</v>
      </c>
    </row>
    <row r="600" spans="1:123" x14ac:dyDescent="0.2">
      <c r="A600" s="15">
        <v>300</v>
      </c>
      <c r="B600" s="15">
        <v>920</v>
      </c>
      <c r="C600" s="15">
        <v>0</v>
      </c>
      <c r="D600" s="15">
        <v>3</v>
      </c>
      <c r="E600" s="15">
        <f t="shared" si="307"/>
        <v>0</v>
      </c>
      <c r="F600" s="15">
        <f t="shared" si="308"/>
        <v>1</v>
      </c>
      <c r="G600" s="15">
        <f t="shared" si="309"/>
        <v>0</v>
      </c>
      <c r="H600" s="15">
        <f t="shared" si="310"/>
        <v>0</v>
      </c>
      <c r="I600" s="15">
        <v>1</v>
      </c>
      <c r="J600" s="15">
        <v>61</v>
      </c>
      <c r="K600" s="15">
        <v>2</v>
      </c>
      <c r="L600" s="15">
        <f t="shared" si="311"/>
        <v>1</v>
      </c>
      <c r="M600" s="15">
        <f t="shared" si="312"/>
        <v>0</v>
      </c>
      <c r="N600" s="15">
        <f t="shared" si="313"/>
        <v>0</v>
      </c>
      <c r="O600" s="15">
        <f t="shared" si="314"/>
        <v>0</v>
      </c>
      <c r="P600" s="15">
        <f t="shared" si="315"/>
        <v>0</v>
      </c>
      <c r="Q600" s="15">
        <v>2</v>
      </c>
      <c r="R600" s="15">
        <v>3</v>
      </c>
      <c r="S600" s="15">
        <v>42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1</v>
      </c>
      <c r="Z600" s="15">
        <v>1</v>
      </c>
      <c r="AA600" s="15">
        <f t="shared" si="304"/>
        <v>200</v>
      </c>
      <c r="AB600" s="193">
        <f t="shared" si="330"/>
        <v>920</v>
      </c>
      <c r="AC600" s="15">
        <v>1</v>
      </c>
      <c r="AD600" s="15">
        <v>1</v>
      </c>
      <c r="AE600" s="15">
        <v>200</v>
      </c>
      <c r="AF600" s="15">
        <v>184000</v>
      </c>
      <c r="AG600" s="15">
        <f t="shared" si="316"/>
        <v>184000</v>
      </c>
      <c r="AH600" s="15">
        <v>14.5</v>
      </c>
      <c r="AI600" s="27">
        <f t="shared" si="317"/>
        <v>920</v>
      </c>
      <c r="AM600" s="15">
        <f t="shared" si="318"/>
        <v>0</v>
      </c>
      <c r="AP600" s="15">
        <f t="shared" si="319"/>
        <v>184000</v>
      </c>
      <c r="AQ600" s="172">
        <f t="shared" si="305"/>
        <v>920</v>
      </c>
      <c r="AR600" s="27">
        <f t="shared" si="320"/>
        <v>1</v>
      </c>
      <c r="AS600" s="172">
        <f t="shared" si="321"/>
        <v>920</v>
      </c>
      <c r="AX600" s="15">
        <f t="shared" si="331"/>
        <v>0</v>
      </c>
      <c r="BI600" s="27">
        <f t="shared" si="322"/>
        <v>0</v>
      </c>
      <c r="BJ600" s="27">
        <f t="shared" si="323"/>
        <v>0</v>
      </c>
      <c r="BR600" s="27">
        <f t="shared" si="324"/>
        <v>0</v>
      </c>
      <c r="BS600" s="27">
        <f t="shared" si="325"/>
        <v>0</v>
      </c>
      <c r="BT600" s="15">
        <v>2.25</v>
      </c>
      <c r="BU600" s="15">
        <v>1.3333333333333333</v>
      </c>
      <c r="BV600" s="15">
        <v>1.3333333333333333</v>
      </c>
      <c r="BW600" s="15">
        <v>1</v>
      </c>
      <c r="BX600" s="15">
        <v>2</v>
      </c>
      <c r="BY600" s="15">
        <f t="shared" si="326"/>
        <v>1.5833333333333333</v>
      </c>
      <c r="BZ600" s="15">
        <v>1</v>
      </c>
      <c r="CA600" s="15">
        <f t="shared" si="327"/>
        <v>0</v>
      </c>
      <c r="CB600" s="15">
        <v>5</v>
      </c>
      <c r="CC600" s="15" t="s">
        <v>1008</v>
      </c>
      <c r="CD600" s="15" t="s">
        <v>1008</v>
      </c>
      <c r="CE600" s="15" t="s">
        <v>1007</v>
      </c>
      <c r="CH600" s="15" t="s">
        <v>1007</v>
      </c>
      <c r="CK600" s="15" t="s">
        <v>1007</v>
      </c>
      <c r="CL600" s="15" t="s">
        <v>1007</v>
      </c>
      <c r="CN600" s="15" t="s">
        <v>1007</v>
      </c>
      <c r="CP600" s="15" t="s">
        <v>1007</v>
      </c>
      <c r="CR600" s="15" t="s">
        <v>1007</v>
      </c>
      <c r="DB600" s="15">
        <v>1</v>
      </c>
      <c r="DC600" s="15">
        <v>1</v>
      </c>
      <c r="DD600" s="15">
        <v>3</v>
      </c>
      <c r="DE600" s="15">
        <v>3</v>
      </c>
      <c r="DF600" s="15">
        <v>2</v>
      </c>
      <c r="DG600" s="15">
        <v>2</v>
      </c>
      <c r="DL600" s="15">
        <v>4</v>
      </c>
      <c r="DM600" s="15">
        <v>4</v>
      </c>
      <c r="DN600" s="15">
        <v>3.25</v>
      </c>
      <c r="DO600" s="15">
        <v>3.6</v>
      </c>
      <c r="DP600" s="15">
        <v>3.6666666666666665</v>
      </c>
      <c r="DQ600" s="15">
        <v>3.5</v>
      </c>
      <c r="DR600" s="27">
        <f t="shared" si="306"/>
        <v>3.6694444444444443</v>
      </c>
      <c r="DS600" s="15">
        <f t="shared" si="332"/>
        <v>0.89999999999999991</v>
      </c>
    </row>
    <row r="601" spans="1:123" x14ac:dyDescent="0.2">
      <c r="A601" s="15">
        <v>300</v>
      </c>
      <c r="B601" s="15">
        <v>920</v>
      </c>
      <c r="C601" s="15">
        <v>0</v>
      </c>
      <c r="D601" s="15">
        <v>3</v>
      </c>
      <c r="E601" s="15">
        <f t="shared" si="307"/>
        <v>0</v>
      </c>
      <c r="F601" s="15">
        <f t="shared" si="308"/>
        <v>1</v>
      </c>
      <c r="G601" s="15">
        <f t="shared" si="309"/>
        <v>0</v>
      </c>
      <c r="H601" s="15">
        <f t="shared" si="310"/>
        <v>0</v>
      </c>
      <c r="I601" s="15">
        <v>1</v>
      </c>
      <c r="J601" s="15">
        <v>61</v>
      </c>
      <c r="K601" s="15">
        <v>2</v>
      </c>
      <c r="L601" s="15">
        <f t="shared" si="311"/>
        <v>1</v>
      </c>
      <c r="M601" s="15">
        <f t="shared" si="312"/>
        <v>0</v>
      </c>
      <c r="N601" s="15">
        <f t="shared" si="313"/>
        <v>0</v>
      </c>
      <c r="O601" s="15">
        <f t="shared" si="314"/>
        <v>0</v>
      </c>
      <c r="P601" s="15">
        <f t="shared" si="315"/>
        <v>0</v>
      </c>
      <c r="Q601" s="15">
        <v>2</v>
      </c>
      <c r="R601" s="15">
        <v>3</v>
      </c>
      <c r="S601" s="15">
        <v>42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1</v>
      </c>
      <c r="AA601" s="15">
        <f t="shared" si="304"/>
        <v>200</v>
      </c>
      <c r="AB601" s="193">
        <f t="shared" si="330"/>
        <v>850</v>
      </c>
      <c r="AC601" s="159">
        <v>1</v>
      </c>
      <c r="AD601" s="159">
        <v>1</v>
      </c>
      <c r="AE601" s="159">
        <v>200</v>
      </c>
      <c r="AF601" s="159">
        <v>170000</v>
      </c>
      <c r="AG601" s="159">
        <f t="shared" si="316"/>
        <v>170000</v>
      </c>
      <c r="AH601" s="159">
        <v>15</v>
      </c>
      <c r="AI601" s="171">
        <f t="shared" si="317"/>
        <v>850</v>
      </c>
      <c r="AM601" s="15">
        <f t="shared" si="318"/>
        <v>0</v>
      </c>
      <c r="AP601" s="15">
        <f t="shared" si="319"/>
        <v>170000</v>
      </c>
      <c r="AQ601" s="172">
        <f t="shared" si="305"/>
        <v>850</v>
      </c>
      <c r="AR601" s="27">
        <f t="shared" si="320"/>
        <v>1</v>
      </c>
      <c r="AS601" s="172">
        <f t="shared" si="321"/>
        <v>850</v>
      </c>
      <c r="AX601" s="15">
        <f t="shared" si="331"/>
        <v>0</v>
      </c>
      <c r="BI601" s="27">
        <f t="shared" si="322"/>
        <v>0</v>
      </c>
      <c r="BJ601" s="27">
        <f t="shared" si="323"/>
        <v>0</v>
      </c>
      <c r="BR601" s="27">
        <f t="shared" si="324"/>
        <v>0</v>
      </c>
      <c r="BS601" s="27">
        <f t="shared" si="325"/>
        <v>0</v>
      </c>
      <c r="BT601" s="15">
        <v>2.25</v>
      </c>
      <c r="BU601" s="15">
        <v>1.3333333333333333</v>
      </c>
      <c r="BV601" s="15">
        <v>1.3333333333333333</v>
      </c>
      <c r="BW601" s="15">
        <v>1</v>
      </c>
      <c r="BX601" s="15">
        <v>2</v>
      </c>
      <c r="BY601" s="15">
        <f t="shared" si="326"/>
        <v>1.5833333333333333</v>
      </c>
      <c r="BZ601" s="15">
        <v>1</v>
      </c>
      <c r="CA601" s="15">
        <f t="shared" si="327"/>
        <v>0</v>
      </c>
      <c r="CB601" s="15">
        <v>5</v>
      </c>
      <c r="CC601" s="15" t="s">
        <v>1008</v>
      </c>
      <c r="CD601" s="15" t="s">
        <v>1008</v>
      </c>
      <c r="CE601" s="15" t="s">
        <v>1007</v>
      </c>
      <c r="CH601" s="15" t="s">
        <v>1007</v>
      </c>
      <c r="CK601" s="15" t="s">
        <v>1007</v>
      </c>
      <c r="CL601" s="15" t="s">
        <v>1007</v>
      </c>
      <c r="CN601" s="15" t="s">
        <v>1007</v>
      </c>
      <c r="CP601" s="15" t="s">
        <v>1007</v>
      </c>
      <c r="CR601" s="15" t="s">
        <v>1007</v>
      </c>
      <c r="DB601" s="15">
        <v>1</v>
      </c>
      <c r="DC601" s="15">
        <v>1</v>
      </c>
      <c r="DD601" s="15">
        <v>3</v>
      </c>
      <c r="DE601" s="15">
        <v>3</v>
      </c>
      <c r="DF601" s="15">
        <v>2</v>
      </c>
      <c r="DG601" s="15">
        <v>2</v>
      </c>
      <c r="DL601" s="27">
        <v>3.4</v>
      </c>
      <c r="DM601" s="27">
        <v>3</v>
      </c>
      <c r="DN601" s="27">
        <v>3</v>
      </c>
      <c r="DO601" s="27">
        <v>2.8</v>
      </c>
      <c r="DP601" s="27">
        <v>1.6666666666666667</v>
      </c>
      <c r="DQ601" s="27">
        <v>2.75</v>
      </c>
      <c r="DR601" s="27">
        <f t="shared" si="306"/>
        <v>2.7694444444444444</v>
      </c>
      <c r="DS601" s="15">
        <f t="shared" si="332"/>
        <v>-0.66111111111111098</v>
      </c>
    </row>
    <row r="602" spans="1:123" x14ac:dyDescent="0.2">
      <c r="A602" s="15">
        <v>301</v>
      </c>
      <c r="B602" s="15">
        <v>921</v>
      </c>
      <c r="C602" s="15">
        <v>0</v>
      </c>
      <c r="D602" s="15">
        <v>3</v>
      </c>
      <c r="E602" s="15">
        <f t="shared" si="307"/>
        <v>0</v>
      </c>
      <c r="F602" s="15">
        <f t="shared" si="308"/>
        <v>1</v>
      </c>
      <c r="G602" s="15">
        <f t="shared" si="309"/>
        <v>0</v>
      </c>
      <c r="H602" s="15">
        <f t="shared" si="310"/>
        <v>0</v>
      </c>
      <c r="I602" s="15">
        <v>1</v>
      </c>
      <c r="J602" s="15">
        <v>54</v>
      </c>
      <c r="K602" s="15">
        <v>5</v>
      </c>
      <c r="L602" s="15">
        <f t="shared" si="311"/>
        <v>0</v>
      </c>
      <c r="M602" s="15">
        <f t="shared" si="312"/>
        <v>0</v>
      </c>
      <c r="N602" s="15">
        <f t="shared" si="313"/>
        <v>0</v>
      </c>
      <c r="O602" s="15">
        <f t="shared" si="314"/>
        <v>1</v>
      </c>
      <c r="P602" s="15">
        <f t="shared" si="315"/>
        <v>0</v>
      </c>
      <c r="Q602" s="15">
        <v>2</v>
      </c>
      <c r="R602" s="15">
        <v>4</v>
      </c>
      <c r="S602" s="15">
        <v>21</v>
      </c>
      <c r="T602" s="15">
        <v>0</v>
      </c>
      <c r="U602" s="15">
        <v>0</v>
      </c>
      <c r="V602" s="15">
        <v>1</v>
      </c>
      <c r="W602" s="15">
        <v>1400000</v>
      </c>
      <c r="X602" s="15">
        <v>0</v>
      </c>
      <c r="Y602" s="15">
        <v>1</v>
      </c>
      <c r="Z602" s="15">
        <v>1</v>
      </c>
      <c r="AA602" s="15">
        <f t="shared" si="304"/>
        <v>80</v>
      </c>
      <c r="AB602" s="193">
        <f t="shared" si="330"/>
        <v>812.5</v>
      </c>
      <c r="AC602" s="15">
        <v>1</v>
      </c>
      <c r="AD602" s="15">
        <v>1</v>
      </c>
      <c r="AE602" s="15">
        <v>80</v>
      </c>
      <c r="AF602" s="15">
        <v>65000</v>
      </c>
      <c r="AG602" s="15">
        <f t="shared" si="316"/>
        <v>65000</v>
      </c>
      <c r="AH602" s="15">
        <v>15</v>
      </c>
      <c r="AI602" s="27">
        <f t="shared" si="317"/>
        <v>812.5</v>
      </c>
      <c r="AM602" s="15">
        <f t="shared" si="318"/>
        <v>0</v>
      </c>
      <c r="AP602" s="15">
        <f t="shared" si="319"/>
        <v>65000</v>
      </c>
      <c r="AQ602" s="172">
        <f t="shared" si="305"/>
        <v>812.5</v>
      </c>
      <c r="AR602" s="27">
        <f t="shared" si="320"/>
        <v>1</v>
      </c>
      <c r="AS602" s="172">
        <f t="shared" si="321"/>
        <v>812.5</v>
      </c>
      <c r="AX602" s="15">
        <f t="shared" si="331"/>
        <v>0</v>
      </c>
      <c r="BI602" s="27">
        <f t="shared" si="322"/>
        <v>0</v>
      </c>
      <c r="BJ602" s="27">
        <f t="shared" si="323"/>
        <v>0</v>
      </c>
      <c r="BR602" s="27">
        <f t="shared" si="324"/>
        <v>0</v>
      </c>
      <c r="BS602" s="27">
        <f t="shared" si="325"/>
        <v>0</v>
      </c>
      <c r="BT602" s="15">
        <v>1.25</v>
      </c>
      <c r="BU602" s="15">
        <v>1.3333333333333333</v>
      </c>
      <c r="BV602" s="15">
        <v>2</v>
      </c>
      <c r="BW602" s="15">
        <v>1</v>
      </c>
      <c r="BX602" s="15">
        <v>2</v>
      </c>
      <c r="BY602" s="15">
        <f t="shared" si="326"/>
        <v>1.5166666666666666</v>
      </c>
      <c r="BZ602" s="15">
        <v>1</v>
      </c>
      <c r="CA602" s="15">
        <f t="shared" si="327"/>
        <v>0</v>
      </c>
      <c r="CB602" s="15">
        <v>5</v>
      </c>
      <c r="CC602" s="15" t="s">
        <v>1008</v>
      </c>
      <c r="CD602" s="15" t="s">
        <v>1008</v>
      </c>
      <c r="CE602" s="15" t="s">
        <v>1007</v>
      </c>
      <c r="CH602" s="15" t="s">
        <v>1007</v>
      </c>
      <c r="CK602" s="15" t="s">
        <v>1007</v>
      </c>
      <c r="CL602" s="15" t="s">
        <v>1007</v>
      </c>
      <c r="CN602" s="15" t="s">
        <v>1007</v>
      </c>
      <c r="CP602" s="15" t="s">
        <v>1007</v>
      </c>
      <c r="CR602" s="15" t="s">
        <v>1007</v>
      </c>
      <c r="CZ602" s="15">
        <v>3</v>
      </c>
      <c r="DA602" s="15">
        <v>2</v>
      </c>
      <c r="DB602" s="15">
        <v>1</v>
      </c>
      <c r="DC602" s="15">
        <v>4</v>
      </c>
      <c r="DF602" s="15">
        <v>2</v>
      </c>
      <c r="DG602" s="15">
        <v>4</v>
      </c>
      <c r="DL602" s="15">
        <v>4</v>
      </c>
      <c r="DM602" s="15">
        <v>3.6666666666666665</v>
      </c>
      <c r="DN602" s="15">
        <v>3.75</v>
      </c>
      <c r="DO602" s="15">
        <v>3.25</v>
      </c>
      <c r="DP602" s="15">
        <v>2.6666666666666665</v>
      </c>
      <c r="DQ602" s="15">
        <v>3.25</v>
      </c>
      <c r="DR602" s="27">
        <f t="shared" si="306"/>
        <v>3.4305555555555554</v>
      </c>
      <c r="DS602" s="15">
        <f t="shared" si="332"/>
        <v>0.57222222222222241</v>
      </c>
    </row>
    <row r="603" spans="1:123" x14ac:dyDescent="0.2">
      <c r="A603" s="15">
        <v>301</v>
      </c>
      <c r="B603" s="15">
        <v>921</v>
      </c>
      <c r="C603" s="15">
        <v>0</v>
      </c>
      <c r="D603" s="15">
        <v>3</v>
      </c>
      <c r="E603" s="15">
        <f t="shared" si="307"/>
        <v>0</v>
      </c>
      <c r="F603" s="15">
        <f t="shared" si="308"/>
        <v>1</v>
      </c>
      <c r="G603" s="15">
        <f t="shared" si="309"/>
        <v>0</v>
      </c>
      <c r="H603" s="15">
        <f t="shared" si="310"/>
        <v>0</v>
      </c>
      <c r="I603" s="15">
        <v>1</v>
      </c>
      <c r="J603" s="15">
        <v>54</v>
      </c>
      <c r="K603" s="15">
        <v>5</v>
      </c>
      <c r="L603" s="15">
        <f t="shared" si="311"/>
        <v>0</v>
      </c>
      <c r="M603" s="15">
        <f t="shared" si="312"/>
        <v>0</v>
      </c>
      <c r="N603" s="15">
        <f t="shared" si="313"/>
        <v>0</v>
      </c>
      <c r="O603" s="15">
        <f t="shared" si="314"/>
        <v>1</v>
      </c>
      <c r="P603" s="15">
        <f t="shared" si="315"/>
        <v>0</v>
      </c>
      <c r="Q603" s="15">
        <v>2</v>
      </c>
      <c r="R603" s="15">
        <v>4</v>
      </c>
      <c r="S603" s="15">
        <v>21</v>
      </c>
      <c r="T603" s="15">
        <v>0</v>
      </c>
      <c r="U603" s="15">
        <v>0</v>
      </c>
      <c r="V603" s="15">
        <v>1</v>
      </c>
      <c r="W603" s="15">
        <v>1400000</v>
      </c>
      <c r="X603" s="15">
        <v>0</v>
      </c>
      <c r="Y603" s="15">
        <v>0</v>
      </c>
      <c r="Z603" s="15">
        <v>1</v>
      </c>
      <c r="AA603" s="15">
        <f t="shared" si="304"/>
        <v>80</v>
      </c>
      <c r="AB603" s="193">
        <f t="shared" si="330"/>
        <v>725</v>
      </c>
      <c r="AC603" s="159">
        <v>1</v>
      </c>
      <c r="AD603" s="159">
        <v>1</v>
      </c>
      <c r="AE603" s="159">
        <v>80</v>
      </c>
      <c r="AF603" s="159">
        <v>58000</v>
      </c>
      <c r="AG603" s="159">
        <f t="shared" si="316"/>
        <v>58000</v>
      </c>
      <c r="AH603" s="159">
        <v>14.5</v>
      </c>
      <c r="AI603" s="171">
        <f t="shared" si="317"/>
        <v>725</v>
      </c>
      <c r="AM603" s="15">
        <f t="shared" si="318"/>
        <v>0</v>
      </c>
      <c r="AP603" s="15">
        <f t="shared" si="319"/>
        <v>58000</v>
      </c>
      <c r="AQ603" s="172">
        <f t="shared" si="305"/>
        <v>725</v>
      </c>
      <c r="AR603" s="27">
        <f t="shared" si="320"/>
        <v>1</v>
      </c>
      <c r="AS603" s="172">
        <f t="shared" si="321"/>
        <v>725</v>
      </c>
      <c r="AX603" s="15">
        <f t="shared" si="331"/>
        <v>0</v>
      </c>
      <c r="BI603" s="27">
        <f t="shared" si="322"/>
        <v>0</v>
      </c>
      <c r="BJ603" s="27">
        <f t="shared" si="323"/>
        <v>0</v>
      </c>
      <c r="BR603" s="27">
        <f t="shared" si="324"/>
        <v>0</v>
      </c>
      <c r="BS603" s="27">
        <f t="shared" si="325"/>
        <v>0</v>
      </c>
      <c r="BT603" s="15">
        <v>1.25</v>
      </c>
      <c r="BU603" s="15">
        <v>1.3333333333333333</v>
      </c>
      <c r="BV603" s="15">
        <v>2</v>
      </c>
      <c r="BW603" s="15">
        <v>1</v>
      </c>
      <c r="BX603" s="15">
        <v>2</v>
      </c>
      <c r="BY603" s="15">
        <f t="shared" si="326"/>
        <v>1.5166666666666666</v>
      </c>
      <c r="BZ603" s="15">
        <v>1</v>
      </c>
      <c r="CA603" s="15">
        <f t="shared" si="327"/>
        <v>0</v>
      </c>
      <c r="CB603" s="15">
        <v>5</v>
      </c>
      <c r="CC603" s="15" t="s">
        <v>1008</v>
      </c>
      <c r="CD603" s="15" t="s">
        <v>1008</v>
      </c>
      <c r="CE603" s="15" t="s">
        <v>1007</v>
      </c>
      <c r="CH603" s="15" t="s">
        <v>1007</v>
      </c>
      <c r="CK603" s="15" t="s">
        <v>1007</v>
      </c>
      <c r="CL603" s="15" t="s">
        <v>1007</v>
      </c>
      <c r="CN603" s="15" t="s">
        <v>1007</v>
      </c>
      <c r="CP603" s="15" t="s">
        <v>1007</v>
      </c>
      <c r="CR603" s="15" t="s">
        <v>1007</v>
      </c>
      <c r="CZ603" s="15">
        <v>3</v>
      </c>
      <c r="DA603" s="15">
        <v>2</v>
      </c>
      <c r="DB603" s="15">
        <v>1</v>
      </c>
      <c r="DC603" s="15">
        <v>4</v>
      </c>
      <c r="DF603" s="15">
        <v>2</v>
      </c>
      <c r="DG603" s="15">
        <v>4</v>
      </c>
      <c r="DL603" s="27">
        <v>2.8</v>
      </c>
      <c r="DM603" s="27">
        <v>3</v>
      </c>
      <c r="DN603" s="27">
        <v>3.5</v>
      </c>
      <c r="DO603" s="27">
        <v>2.6</v>
      </c>
      <c r="DP603" s="27">
        <v>2</v>
      </c>
      <c r="DQ603" s="27">
        <v>3.25</v>
      </c>
      <c r="DR603" s="27">
        <f t="shared" si="306"/>
        <v>2.8583333333333329</v>
      </c>
      <c r="DS603" s="15">
        <f t="shared" si="332"/>
        <v>-0.78611111111111098</v>
      </c>
    </row>
    <row r="604" spans="1:123" x14ac:dyDescent="0.2">
      <c r="A604" s="15">
        <v>302</v>
      </c>
      <c r="B604" s="15">
        <v>922</v>
      </c>
      <c r="C604" s="15">
        <v>0</v>
      </c>
      <c r="D604" s="15">
        <v>3</v>
      </c>
      <c r="E604" s="15">
        <f t="shared" si="307"/>
        <v>0</v>
      </c>
      <c r="F604" s="15">
        <f t="shared" si="308"/>
        <v>1</v>
      </c>
      <c r="G604" s="15">
        <f t="shared" si="309"/>
        <v>0</v>
      </c>
      <c r="H604" s="15">
        <f t="shared" si="310"/>
        <v>0</v>
      </c>
      <c r="I604" s="15">
        <v>0</v>
      </c>
      <c r="J604" s="15">
        <v>46</v>
      </c>
      <c r="K604" s="15">
        <v>5</v>
      </c>
      <c r="L604" s="15">
        <f t="shared" si="311"/>
        <v>0</v>
      </c>
      <c r="M604" s="15">
        <f t="shared" si="312"/>
        <v>0</v>
      </c>
      <c r="N604" s="15">
        <f t="shared" si="313"/>
        <v>0</v>
      </c>
      <c r="O604" s="15">
        <f t="shared" si="314"/>
        <v>1</v>
      </c>
      <c r="P604" s="15">
        <f t="shared" si="315"/>
        <v>0</v>
      </c>
      <c r="Q604" s="15">
        <v>2</v>
      </c>
      <c r="R604" s="15">
        <v>5</v>
      </c>
      <c r="S604" s="15">
        <v>17</v>
      </c>
      <c r="T604" s="15">
        <v>0</v>
      </c>
      <c r="U604" s="15">
        <v>1</v>
      </c>
      <c r="V604" s="15">
        <v>0</v>
      </c>
      <c r="W604" s="15">
        <v>0</v>
      </c>
      <c r="X604" s="15">
        <v>0</v>
      </c>
      <c r="Y604" s="15">
        <v>1</v>
      </c>
      <c r="Z604" s="15">
        <v>0</v>
      </c>
      <c r="AA604" s="15">
        <f t="shared" si="304"/>
        <v>40</v>
      </c>
      <c r="AB604" s="193">
        <f t="shared" si="330"/>
        <v>6712.5</v>
      </c>
      <c r="AC604" s="15">
        <v>3</v>
      </c>
      <c r="AD604" s="15">
        <v>1</v>
      </c>
      <c r="AE604" s="15">
        <v>26</v>
      </c>
      <c r="AF604" s="15">
        <v>260000</v>
      </c>
      <c r="AG604" s="15">
        <f t="shared" si="316"/>
        <v>260000</v>
      </c>
      <c r="AH604" s="15">
        <v>1.45</v>
      </c>
      <c r="AI604" s="27">
        <f t="shared" si="317"/>
        <v>10000</v>
      </c>
      <c r="AM604" s="15">
        <f t="shared" si="318"/>
        <v>0</v>
      </c>
      <c r="AP604" s="15">
        <f t="shared" si="319"/>
        <v>260000</v>
      </c>
      <c r="AQ604" s="172">
        <f t="shared" si="305"/>
        <v>10000</v>
      </c>
      <c r="AR604" s="27">
        <f t="shared" si="320"/>
        <v>0.65</v>
      </c>
      <c r="AS604" s="172">
        <f t="shared" si="321"/>
        <v>6500</v>
      </c>
      <c r="AT604" s="150">
        <v>1</v>
      </c>
      <c r="AU604" s="150">
        <v>1</v>
      </c>
      <c r="AV604" s="150">
        <v>14</v>
      </c>
      <c r="AW604" s="150">
        <v>8500</v>
      </c>
      <c r="AX604" s="150">
        <f t="shared" si="331"/>
        <v>8500</v>
      </c>
      <c r="AY604" s="15" t="s">
        <v>1008</v>
      </c>
      <c r="AZ604" s="15">
        <f>AW604/AV604</f>
        <v>607.14285714285711</v>
      </c>
      <c r="BG604" s="15">
        <f t="shared" si="333"/>
        <v>8500</v>
      </c>
      <c r="BH604" s="15">
        <f t="shared" si="334"/>
        <v>607.14285714285711</v>
      </c>
      <c r="BI604" s="27">
        <f t="shared" si="322"/>
        <v>0.35</v>
      </c>
      <c r="BJ604" s="27">
        <f t="shared" si="323"/>
        <v>212.49999999999997</v>
      </c>
      <c r="BR604" s="27">
        <f t="shared" si="324"/>
        <v>0</v>
      </c>
      <c r="BS604" s="27">
        <f t="shared" si="325"/>
        <v>0</v>
      </c>
      <c r="BT604" s="15">
        <v>2.25</v>
      </c>
      <c r="BU604" s="15">
        <v>1.6666666666666667</v>
      </c>
      <c r="BV604" s="15">
        <v>1.6666666666666667</v>
      </c>
      <c r="BW604" s="15">
        <v>1</v>
      </c>
      <c r="BX604" s="15">
        <v>2</v>
      </c>
      <c r="BY604" s="15">
        <f t="shared" si="326"/>
        <v>1.7166666666666668</v>
      </c>
      <c r="BZ604" s="15">
        <v>1</v>
      </c>
      <c r="CA604" s="15">
        <f t="shared" si="327"/>
        <v>1</v>
      </c>
      <c r="CB604" s="15">
        <v>4</v>
      </c>
      <c r="CC604" s="15">
        <f t="shared" si="328"/>
        <v>0</v>
      </c>
      <c r="CD604" s="15">
        <f t="shared" si="329"/>
        <v>1</v>
      </c>
      <c r="CE604" s="15">
        <v>1</v>
      </c>
      <c r="CF604" s="15">
        <v>1</v>
      </c>
      <c r="CG604" s="15">
        <v>2</v>
      </c>
      <c r="CH604" s="15">
        <v>3</v>
      </c>
      <c r="CI604" s="15">
        <v>0</v>
      </c>
      <c r="CK604" s="15">
        <v>1</v>
      </c>
      <c r="CL604" s="15">
        <v>1</v>
      </c>
      <c r="CN604" s="15">
        <v>1</v>
      </c>
      <c r="CP604" s="15">
        <v>0</v>
      </c>
      <c r="CQ604" s="15">
        <v>1</v>
      </c>
      <c r="CR604" s="15">
        <v>0</v>
      </c>
      <c r="CZ604" s="15">
        <v>2</v>
      </c>
      <c r="DA604" s="15">
        <v>2</v>
      </c>
      <c r="DB604" s="15">
        <v>1</v>
      </c>
      <c r="DC604" s="15">
        <v>1</v>
      </c>
      <c r="DF604" s="15">
        <v>3</v>
      </c>
      <c r="DG604" s="15">
        <v>2</v>
      </c>
      <c r="DL604" s="15">
        <v>4</v>
      </c>
      <c r="DM604" s="15">
        <v>4.333333333333333</v>
      </c>
      <c r="DN604" s="15">
        <v>4</v>
      </c>
      <c r="DO604" s="15">
        <v>3.2</v>
      </c>
      <c r="DP604" s="15">
        <v>2.3333333333333335</v>
      </c>
      <c r="DQ604" s="15">
        <v>4</v>
      </c>
      <c r="DR604" s="27">
        <f t="shared" si="306"/>
        <v>3.6444444444444439</v>
      </c>
      <c r="DS604" s="15">
        <f t="shared" si="332"/>
        <v>1.2361111111111103</v>
      </c>
    </row>
    <row r="605" spans="1:123" x14ac:dyDescent="0.2">
      <c r="A605" s="15">
        <v>302</v>
      </c>
      <c r="B605" s="15">
        <v>922</v>
      </c>
      <c r="C605" s="15">
        <v>0</v>
      </c>
      <c r="D605" s="15">
        <v>3</v>
      </c>
      <c r="E605" s="15">
        <f t="shared" si="307"/>
        <v>0</v>
      </c>
      <c r="F605" s="15">
        <f t="shared" si="308"/>
        <v>1</v>
      </c>
      <c r="G605" s="15">
        <f t="shared" si="309"/>
        <v>0</v>
      </c>
      <c r="H605" s="15">
        <f t="shared" si="310"/>
        <v>0</v>
      </c>
      <c r="I605" s="15">
        <v>0</v>
      </c>
      <c r="J605" s="15">
        <v>46</v>
      </c>
      <c r="K605" s="15">
        <v>5</v>
      </c>
      <c r="L605" s="15">
        <f t="shared" si="311"/>
        <v>0</v>
      </c>
      <c r="M605" s="15">
        <f t="shared" si="312"/>
        <v>0</v>
      </c>
      <c r="N605" s="15">
        <f t="shared" si="313"/>
        <v>0</v>
      </c>
      <c r="O605" s="15">
        <f t="shared" si="314"/>
        <v>1</v>
      </c>
      <c r="P605" s="15">
        <f t="shared" si="315"/>
        <v>0</v>
      </c>
      <c r="Q605" s="15">
        <v>2</v>
      </c>
      <c r="R605" s="15">
        <v>5</v>
      </c>
      <c r="S605" s="15">
        <v>17</v>
      </c>
      <c r="T605" s="15">
        <v>0</v>
      </c>
      <c r="U605" s="15">
        <v>1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f t="shared" si="304"/>
        <v>40</v>
      </c>
      <c r="AB605" s="193">
        <f t="shared" si="330"/>
        <v>6250</v>
      </c>
      <c r="AC605" s="159">
        <v>3</v>
      </c>
      <c r="AD605" s="159">
        <v>1</v>
      </c>
      <c r="AE605" s="159">
        <v>26</v>
      </c>
      <c r="AF605" s="159">
        <v>240000</v>
      </c>
      <c r="AG605" s="159">
        <f t="shared" si="316"/>
        <v>240000</v>
      </c>
      <c r="AH605" s="159">
        <v>1.5</v>
      </c>
      <c r="AI605" s="171">
        <f t="shared" si="317"/>
        <v>9230.7692307692305</v>
      </c>
      <c r="AM605" s="15">
        <f t="shared" si="318"/>
        <v>0</v>
      </c>
      <c r="AP605" s="15">
        <f t="shared" si="319"/>
        <v>240000</v>
      </c>
      <c r="AQ605" s="172">
        <f t="shared" si="305"/>
        <v>9230.7692307692305</v>
      </c>
      <c r="AR605" s="27">
        <f t="shared" si="320"/>
        <v>0.65</v>
      </c>
      <c r="AS605" s="172">
        <f t="shared" si="321"/>
        <v>6000</v>
      </c>
      <c r="AT605" s="150">
        <v>1</v>
      </c>
      <c r="AU605" s="150">
        <v>1</v>
      </c>
      <c r="AV605" s="150">
        <v>14</v>
      </c>
      <c r="AW605" s="150">
        <v>10000</v>
      </c>
      <c r="AX605" s="150">
        <f t="shared" si="331"/>
        <v>10000</v>
      </c>
      <c r="AY605" s="150" t="s">
        <v>1008</v>
      </c>
      <c r="BG605" s="15">
        <f t="shared" si="333"/>
        <v>10000</v>
      </c>
      <c r="BH605" s="15">
        <f t="shared" si="334"/>
        <v>714.28571428571433</v>
      </c>
      <c r="BI605" s="27">
        <f t="shared" si="322"/>
        <v>0.35</v>
      </c>
      <c r="BJ605" s="27">
        <f t="shared" si="323"/>
        <v>250</v>
      </c>
      <c r="BR605" s="27">
        <f t="shared" si="324"/>
        <v>0</v>
      </c>
      <c r="BS605" s="27">
        <f t="shared" si="325"/>
        <v>0</v>
      </c>
      <c r="BT605" s="15">
        <v>2.25</v>
      </c>
      <c r="BU605" s="15">
        <v>1.6666666666666667</v>
      </c>
      <c r="BV605" s="15">
        <v>1.6666666666666667</v>
      </c>
      <c r="BW605" s="15">
        <v>1</v>
      </c>
      <c r="BX605" s="15">
        <v>2</v>
      </c>
      <c r="BY605" s="15">
        <f t="shared" si="326"/>
        <v>1.7166666666666668</v>
      </c>
      <c r="BZ605" s="15">
        <v>1</v>
      </c>
      <c r="CA605" s="15">
        <f t="shared" si="327"/>
        <v>1</v>
      </c>
      <c r="CB605" s="15">
        <v>4</v>
      </c>
      <c r="CC605" s="15">
        <f t="shared" si="328"/>
        <v>0</v>
      </c>
      <c r="CD605" s="15">
        <f t="shared" si="329"/>
        <v>1</v>
      </c>
      <c r="CE605" s="15">
        <v>1</v>
      </c>
      <c r="CF605" s="15">
        <v>1</v>
      </c>
      <c r="CG605" s="15">
        <v>2</v>
      </c>
      <c r="CH605" s="15">
        <v>3</v>
      </c>
      <c r="CI605" s="15">
        <v>0</v>
      </c>
      <c r="CK605" s="15">
        <v>1</v>
      </c>
      <c r="CL605" s="15">
        <v>1</v>
      </c>
      <c r="CN605" s="15">
        <v>1</v>
      </c>
      <c r="CP605" s="15">
        <v>0</v>
      </c>
      <c r="CQ605" s="15">
        <v>1</v>
      </c>
      <c r="CR605" s="15">
        <v>0</v>
      </c>
      <c r="CZ605" s="15">
        <v>2</v>
      </c>
      <c r="DA605" s="15">
        <v>2</v>
      </c>
      <c r="DB605" s="15">
        <v>1</v>
      </c>
      <c r="DC605" s="15">
        <v>1</v>
      </c>
      <c r="DF605" s="15">
        <v>3</v>
      </c>
      <c r="DG605" s="15">
        <v>2</v>
      </c>
      <c r="DL605" s="27">
        <v>3.2</v>
      </c>
      <c r="DM605" s="27">
        <v>2.6666666666666665</v>
      </c>
      <c r="DN605" s="27">
        <v>3</v>
      </c>
      <c r="DO605" s="27">
        <v>2</v>
      </c>
      <c r="DP605" s="27">
        <v>1.3333333333333333</v>
      </c>
      <c r="DQ605" s="27">
        <v>2.25</v>
      </c>
      <c r="DR605" s="27">
        <f t="shared" si="306"/>
        <v>2.4083333333333337</v>
      </c>
      <c r="DS605" s="15">
        <f t="shared" si="332"/>
        <v>-0.87499999999999956</v>
      </c>
    </row>
    <row r="606" spans="1:123" x14ac:dyDescent="0.2">
      <c r="A606" s="15">
        <v>303</v>
      </c>
      <c r="B606" s="15">
        <v>3923</v>
      </c>
      <c r="C606" s="15">
        <v>0</v>
      </c>
      <c r="D606" s="15">
        <v>3</v>
      </c>
      <c r="E606" s="15">
        <f t="shared" si="307"/>
        <v>0</v>
      </c>
      <c r="F606" s="15">
        <f t="shared" si="308"/>
        <v>1</v>
      </c>
      <c r="G606" s="15">
        <f t="shared" si="309"/>
        <v>0</v>
      </c>
      <c r="H606" s="15">
        <f t="shared" si="310"/>
        <v>0</v>
      </c>
      <c r="I606" s="15">
        <v>1</v>
      </c>
      <c r="J606" s="15">
        <v>46</v>
      </c>
      <c r="K606" s="15">
        <v>3</v>
      </c>
      <c r="L606" s="15">
        <f t="shared" si="311"/>
        <v>0</v>
      </c>
      <c r="M606" s="15">
        <f t="shared" si="312"/>
        <v>1</v>
      </c>
      <c r="N606" s="15">
        <f t="shared" si="313"/>
        <v>0</v>
      </c>
      <c r="O606" s="15">
        <f t="shared" si="314"/>
        <v>0</v>
      </c>
      <c r="P606" s="15">
        <f t="shared" si="315"/>
        <v>0</v>
      </c>
      <c r="Q606" s="15">
        <v>2</v>
      </c>
      <c r="R606" s="15">
        <v>4</v>
      </c>
      <c r="S606" s="15">
        <v>21</v>
      </c>
      <c r="T606" s="15">
        <v>0</v>
      </c>
      <c r="U606" s="15">
        <v>0</v>
      </c>
      <c r="V606" s="15">
        <v>1</v>
      </c>
      <c r="W606" s="15">
        <v>150000</v>
      </c>
      <c r="X606" s="15">
        <v>0</v>
      </c>
      <c r="Y606" s="15">
        <v>1</v>
      </c>
      <c r="Z606" s="15">
        <v>0</v>
      </c>
      <c r="AA606" s="15">
        <f t="shared" si="304"/>
        <v>30</v>
      </c>
      <c r="AB606" s="193">
        <f t="shared" si="330"/>
        <v>6266.666666666667</v>
      </c>
      <c r="AC606" s="15">
        <v>3</v>
      </c>
      <c r="AD606" s="15">
        <v>1</v>
      </c>
      <c r="AE606" s="15">
        <v>18</v>
      </c>
      <c r="AF606" s="15">
        <v>180000</v>
      </c>
      <c r="AG606" s="15">
        <f t="shared" si="316"/>
        <v>180000</v>
      </c>
      <c r="AH606" s="15">
        <v>1.45</v>
      </c>
      <c r="AI606" s="27">
        <f t="shared" si="317"/>
        <v>10000</v>
      </c>
      <c r="AM606" s="15">
        <f t="shared" si="318"/>
        <v>0</v>
      </c>
      <c r="AP606" s="15">
        <f t="shared" si="319"/>
        <v>180000</v>
      </c>
      <c r="AQ606" s="172">
        <f t="shared" si="305"/>
        <v>10000</v>
      </c>
      <c r="AR606" s="27">
        <f t="shared" si="320"/>
        <v>0.6</v>
      </c>
      <c r="AS606" s="172">
        <f t="shared" si="321"/>
        <v>6000</v>
      </c>
      <c r="AT606" s="15">
        <v>1</v>
      </c>
      <c r="AU606" s="15">
        <v>1</v>
      </c>
      <c r="AV606" s="15">
        <v>12</v>
      </c>
      <c r="AW606" s="15">
        <v>8000</v>
      </c>
      <c r="AX606" s="15">
        <f t="shared" si="331"/>
        <v>8000</v>
      </c>
      <c r="AY606" s="15">
        <v>12</v>
      </c>
      <c r="AZ606" s="15">
        <v>666.66666666666663</v>
      </c>
      <c r="BG606" s="15">
        <f t="shared" si="333"/>
        <v>8000</v>
      </c>
      <c r="BH606" s="15">
        <f t="shared" si="334"/>
        <v>666.66666666666663</v>
      </c>
      <c r="BI606" s="27">
        <f t="shared" si="322"/>
        <v>0.4</v>
      </c>
      <c r="BJ606" s="27">
        <f t="shared" si="323"/>
        <v>266.66666666666669</v>
      </c>
      <c r="BR606" s="27">
        <f t="shared" si="324"/>
        <v>0</v>
      </c>
      <c r="BS606" s="27">
        <f t="shared" si="325"/>
        <v>0</v>
      </c>
      <c r="BT606" s="15">
        <v>2.25</v>
      </c>
      <c r="BU606" s="15">
        <v>2</v>
      </c>
      <c r="BV606" s="15">
        <v>1.6666666666666667</v>
      </c>
      <c r="BW606" s="15">
        <v>1</v>
      </c>
      <c r="BX606" s="15">
        <v>2</v>
      </c>
      <c r="BY606" s="15">
        <f t="shared" si="326"/>
        <v>1.7833333333333337</v>
      </c>
      <c r="BZ606" s="15">
        <v>1</v>
      </c>
      <c r="CA606" s="15">
        <f t="shared" si="327"/>
        <v>1</v>
      </c>
      <c r="CB606" s="15">
        <v>3</v>
      </c>
      <c r="CC606" s="15">
        <f t="shared" si="328"/>
        <v>1</v>
      </c>
      <c r="CD606" s="15">
        <f t="shared" si="329"/>
        <v>0</v>
      </c>
      <c r="CE606" s="15">
        <v>2</v>
      </c>
      <c r="CF606" s="15">
        <v>3</v>
      </c>
      <c r="CG606" s="15">
        <v>4</v>
      </c>
      <c r="CH606" s="15">
        <v>3</v>
      </c>
      <c r="CI606" s="15">
        <v>0</v>
      </c>
      <c r="CK606" s="15">
        <v>1</v>
      </c>
      <c r="CL606" s="15">
        <v>1</v>
      </c>
      <c r="CN606" s="15">
        <v>1</v>
      </c>
      <c r="CP606" s="15">
        <v>0</v>
      </c>
      <c r="CQ606" s="15">
        <v>1</v>
      </c>
      <c r="CR606" s="15">
        <v>1</v>
      </c>
      <c r="CZ606" s="15">
        <v>1</v>
      </c>
      <c r="DA606" s="15">
        <v>3</v>
      </c>
      <c r="DB606" s="15">
        <v>2</v>
      </c>
      <c r="DC606" s="15">
        <v>2</v>
      </c>
      <c r="DF606" s="15">
        <v>3</v>
      </c>
      <c r="DG606" s="15">
        <v>3</v>
      </c>
      <c r="DL606" s="15">
        <v>3.8</v>
      </c>
      <c r="DM606" s="15">
        <v>3.6666666666666665</v>
      </c>
      <c r="DN606" s="15">
        <v>3.5</v>
      </c>
      <c r="DO606" s="15">
        <v>3.4</v>
      </c>
      <c r="DP606" s="15">
        <v>2.3333333333333335</v>
      </c>
      <c r="DQ606" s="15">
        <v>3</v>
      </c>
      <c r="DR606" s="27">
        <f t="shared" si="306"/>
        <v>3.2833333333333332</v>
      </c>
      <c r="DS606" s="15">
        <f t="shared" si="332"/>
        <v>0.83611111111111081</v>
      </c>
    </row>
    <row r="607" spans="1:123" x14ac:dyDescent="0.2">
      <c r="A607" s="15">
        <v>303</v>
      </c>
      <c r="B607" s="15">
        <v>3923</v>
      </c>
      <c r="C607" s="15">
        <v>0</v>
      </c>
      <c r="D607" s="15">
        <v>3</v>
      </c>
      <c r="E607" s="15">
        <f t="shared" si="307"/>
        <v>0</v>
      </c>
      <c r="F607" s="15">
        <f t="shared" si="308"/>
        <v>1</v>
      </c>
      <c r="G607" s="15">
        <f t="shared" si="309"/>
        <v>0</v>
      </c>
      <c r="H607" s="15">
        <f t="shared" si="310"/>
        <v>0</v>
      </c>
      <c r="I607" s="15">
        <v>1</v>
      </c>
      <c r="J607" s="15">
        <v>46</v>
      </c>
      <c r="K607" s="15">
        <v>3</v>
      </c>
      <c r="L607" s="15">
        <f t="shared" si="311"/>
        <v>0</v>
      </c>
      <c r="M607" s="15">
        <f t="shared" si="312"/>
        <v>1</v>
      </c>
      <c r="N607" s="15">
        <f t="shared" si="313"/>
        <v>0</v>
      </c>
      <c r="O607" s="15">
        <f t="shared" si="314"/>
        <v>0</v>
      </c>
      <c r="P607" s="15">
        <f t="shared" si="315"/>
        <v>0</v>
      </c>
      <c r="Q607" s="15">
        <v>2</v>
      </c>
      <c r="R607" s="15">
        <v>4</v>
      </c>
      <c r="S607" s="15">
        <v>21</v>
      </c>
      <c r="T607" s="15">
        <v>0</v>
      </c>
      <c r="U607" s="15">
        <v>0</v>
      </c>
      <c r="V607" s="15">
        <v>1</v>
      </c>
      <c r="W607" s="15">
        <v>150000</v>
      </c>
      <c r="X607" s="15">
        <v>0</v>
      </c>
      <c r="Y607" s="15">
        <v>0</v>
      </c>
      <c r="Z607" s="15">
        <v>0</v>
      </c>
      <c r="AA607" s="15">
        <f t="shared" si="304"/>
        <v>30</v>
      </c>
      <c r="AB607" s="193">
        <f t="shared" si="330"/>
        <v>5120</v>
      </c>
      <c r="AC607" s="159">
        <v>3</v>
      </c>
      <c r="AD607" s="159">
        <v>1</v>
      </c>
      <c r="AE607" s="159">
        <v>14</v>
      </c>
      <c r="AF607" s="159">
        <v>140000</v>
      </c>
      <c r="AG607" s="159">
        <f t="shared" si="316"/>
        <v>140000</v>
      </c>
      <c r="AH607" s="159">
        <v>1.5</v>
      </c>
      <c r="AI607" s="171">
        <f t="shared" si="317"/>
        <v>10000</v>
      </c>
      <c r="AM607" s="15">
        <f t="shared" si="318"/>
        <v>0</v>
      </c>
      <c r="AP607" s="15">
        <f t="shared" si="319"/>
        <v>140000</v>
      </c>
      <c r="AQ607" s="172">
        <f t="shared" si="305"/>
        <v>10000</v>
      </c>
      <c r="AR607" s="27">
        <f t="shared" si="320"/>
        <v>0.46666666666666667</v>
      </c>
      <c r="AS607" s="172">
        <f t="shared" si="321"/>
        <v>4666.666666666667</v>
      </c>
      <c r="AT607" s="15">
        <v>1</v>
      </c>
      <c r="AU607" s="15">
        <v>1</v>
      </c>
      <c r="AV607" s="15">
        <v>16</v>
      </c>
      <c r="AW607" s="15">
        <v>13600</v>
      </c>
      <c r="AX607" s="15">
        <f t="shared" si="331"/>
        <v>13600</v>
      </c>
      <c r="AY607" s="15">
        <v>10.5</v>
      </c>
      <c r="BG607" s="15">
        <f t="shared" si="333"/>
        <v>13600</v>
      </c>
      <c r="BH607" s="15">
        <f t="shared" si="334"/>
        <v>850</v>
      </c>
      <c r="BI607" s="27">
        <f t="shared" si="322"/>
        <v>0.53333333333333333</v>
      </c>
      <c r="BJ607" s="27">
        <f t="shared" si="323"/>
        <v>453.33333333333331</v>
      </c>
      <c r="BR607" s="27">
        <f t="shared" si="324"/>
        <v>0</v>
      </c>
      <c r="BS607" s="27">
        <f t="shared" si="325"/>
        <v>0</v>
      </c>
      <c r="BT607" s="15">
        <v>2.25</v>
      </c>
      <c r="BU607" s="15">
        <v>2</v>
      </c>
      <c r="BV607" s="15">
        <v>1.6666666666666667</v>
      </c>
      <c r="BW607" s="15">
        <v>1</v>
      </c>
      <c r="BX607" s="15">
        <v>2</v>
      </c>
      <c r="BY607" s="15">
        <f t="shared" si="326"/>
        <v>1.7833333333333337</v>
      </c>
      <c r="BZ607" s="15">
        <v>1</v>
      </c>
      <c r="CA607" s="15">
        <f t="shared" si="327"/>
        <v>1</v>
      </c>
      <c r="CB607" s="15">
        <v>3</v>
      </c>
      <c r="CC607" s="15">
        <f t="shared" si="328"/>
        <v>1</v>
      </c>
      <c r="CD607" s="15">
        <f t="shared" si="329"/>
        <v>0</v>
      </c>
      <c r="CE607" s="15">
        <v>2</v>
      </c>
      <c r="CF607" s="15">
        <v>3</v>
      </c>
      <c r="CG607" s="15">
        <v>4</v>
      </c>
      <c r="CH607" s="15">
        <v>3</v>
      </c>
      <c r="CI607" s="15">
        <v>0</v>
      </c>
      <c r="CK607" s="15">
        <v>1</v>
      </c>
      <c r="CL607" s="15">
        <v>1</v>
      </c>
      <c r="CN607" s="15">
        <v>1</v>
      </c>
      <c r="CP607" s="15">
        <v>0</v>
      </c>
      <c r="CQ607" s="15">
        <v>1</v>
      </c>
      <c r="CR607" s="15">
        <v>1</v>
      </c>
      <c r="CZ607" s="15">
        <v>1</v>
      </c>
      <c r="DA607" s="15">
        <v>3</v>
      </c>
      <c r="DB607" s="15">
        <v>2</v>
      </c>
      <c r="DC607" s="15">
        <v>2</v>
      </c>
      <c r="DF607" s="15">
        <v>3</v>
      </c>
      <c r="DG607" s="15">
        <v>3</v>
      </c>
      <c r="DL607" s="27">
        <v>2.4</v>
      </c>
      <c r="DM607" s="27">
        <v>3.3333333333333335</v>
      </c>
      <c r="DN607" s="27">
        <v>3.25</v>
      </c>
      <c r="DO607" s="27">
        <v>2.2000000000000002</v>
      </c>
      <c r="DP607" s="27">
        <v>1</v>
      </c>
      <c r="DQ607" s="27">
        <v>2.5</v>
      </c>
      <c r="DR607" s="27">
        <f t="shared" si="306"/>
        <v>2.4472222222222224</v>
      </c>
      <c r="DS607" s="15">
        <f t="shared" si="332"/>
        <v>-0.97499999999999964</v>
      </c>
    </row>
    <row r="608" spans="1:123" x14ac:dyDescent="0.2">
      <c r="A608" s="15">
        <v>304</v>
      </c>
      <c r="B608" s="15">
        <v>923</v>
      </c>
      <c r="C608" s="15">
        <v>0</v>
      </c>
      <c r="D608" s="15">
        <v>3</v>
      </c>
      <c r="E608" s="15">
        <f t="shared" si="307"/>
        <v>0</v>
      </c>
      <c r="F608" s="15">
        <f t="shared" si="308"/>
        <v>1</v>
      </c>
      <c r="G608" s="15">
        <f t="shared" si="309"/>
        <v>0</v>
      </c>
      <c r="H608" s="15">
        <f t="shared" si="310"/>
        <v>0</v>
      </c>
      <c r="I608" s="15">
        <v>1</v>
      </c>
      <c r="J608" s="15">
        <v>50</v>
      </c>
      <c r="K608" s="15">
        <v>3</v>
      </c>
      <c r="L608" s="15">
        <f t="shared" si="311"/>
        <v>0</v>
      </c>
      <c r="M608" s="15">
        <f t="shared" si="312"/>
        <v>1</v>
      </c>
      <c r="N608" s="15">
        <f t="shared" si="313"/>
        <v>0</v>
      </c>
      <c r="O608" s="15">
        <f t="shared" si="314"/>
        <v>0</v>
      </c>
      <c r="P608" s="15">
        <f t="shared" si="315"/>
        <v>0</v>
      </c>
      <c r="Q608" s="15">
        <v>2</v>
      </c>
      <c r="R608" s="15">
        <v>4</v>
      </c>
      <c r="S608" s="15">
        <v>29</v>
      </c>
      <c r="T608" s="15">
        <v>0</v>
      </c>
      <c r="U608" s="15">
        <v>1</v>
      </c>
      <c r="V608" s="15">
        <v>0</v>
      </c>
      <c r="W608" s="15">
        <v>0</v>
      </c>
      <c r="X608" s="15">
        <v>0</v>
      </c>
      <c r="Y608" s="15">
        <v>1</v>
      </c>
      <c r="Z608" s="15">
        <v>1</v>
      </c>
      <c r="AA608" s="15">
        <f t="shared" si="304"/>
        <v>120</v>
      </c>
      <c r="AB608" s="193">
        <f t="shared" si="330"/>
        <v>950</v>
      </c>
      <c r="AC608" s="15">
        <v>1</v>
      </c>
      <c r="AD608" s="15">
        <v>1</v>
      </c>
      <c r="AE608" s="15">
        <v>120</v>
      </c>
      <c r="AF608" s="150">
        <v>114000</v>
      </c>
      <c r="AG608" s="150">
        <f t="shared" si="316"/>
        <v>114000</v>
      </c>
      <c r="AH608" s="15">
        <v>14.5</v>
      </c>
      <c r="AI608" s="27">
        <f t="shared" si="317"/>
        <v>950</v>
      </c>
      <c r="AM608" s="15">
        <f t="shared" si="318"/>
        <v>0</v>
      </c>
      <c r="AP608" s="15">
        <f t="shared" si="319"/>
        <v>114000</v>
      </c>
      <c r="AQ608" s="172">
        <f t="shared" si="305"/>
        <v>950</v>
      </c>
      <c r="AR608" s="27">
        <f t="shared" si="320"/>
        <v>1</v>
      </c>
      <c r="AS608" s="172">
        <f t="shared" si="321"/>
        <v>950</v>
      </c>
      <c r="AX608" s="15">
        <f t="shared" si="331"/>
        <v>0</v>
      </c>
      <c r="BI608" s="27">
        <f t="shared" si="322"/>
        <v>0</v>
      </c>
      <c r="BJ608" s="27">
        <f t="shared" si="323"/>
        <v>0</v>
      </c>
      <c r="BR608" s="27">
        <f t="shared" si="324"/>
        <v>0</v>
      </c>
      <c r="BS608" s="27">
        <f t="shared" si="325"/>
        <v>0</v>
      </c>
      <c r="BT608" s="15">
        <v>1.75</v>
      </c>
      <c r="BU608" s="15">
        <v>1.3333333333333333</v>
      </c>
      <c r="BV608" s="15">
        <v>1</v>
      </c>
      <c r="BW608" s="15">
        <v>2.5</v>
      </c>
      <c r="BX608" s="15">
        <v>2.5</v>
      </c>
      <c r="BY608" s="15">
        <f t="shared" si="326"/>
        <v>1.8166666666666664</v>
      </c>
      <c r="BZ608" s="15">
        <v>1</v>
      </c>
      <c r="CA608" s="15">
        <f t="shared" si="327"/>
        <v>0</v>
      </c>
      <c r="CB608" s="15">
        <v>5</v>
      </c>
      <c r="CC608" s="15" t="s">
        <v>1008</v>
      </c>
      <c r="CD608" s="15" t="s">
        <v>1008</v>
      </c>
      <c r="CE608" s="15" t="s">
        <v>1007</v>
      </c>
      <c r="CH608" s="15" t="s">
        <v>1007</v>
      </c>
      <c r="CK608" s="15" t="s">
        <v>1007</v>
      </c>
      <c r="CL608" s="15" t="s">
        <v>1007</v>
      </c>
      <c r="CN608" s="15" t="s">
        <v>1007</v>
      </c>
      <c r="CP608" s="15" t="s">
        <v>1007</v>
      </c>
      <c r="CR608" s="15" t="s">
        <v>1007</v>
      </c>
      <c r="CZ608" s="15">
        <v>3</v>
      </c>
      <c r="DA608" s="15">
        <v>1</v>
      </c>
      <c r="DB608" s="15">
        <v>2</v>
      </c>
      <c r="DC608" s="15">
        <v>3</v>
      </c>
      <c r="DF608" s="15">
        <v>1</v>
      </c>
      <c r="DG608" s="15">
        <v>1</v>
      </c>
      <c r="DL608" s="15">
        <v>4.2</v>
      </c>
      <c r="DM608" s="15">
        <v>4.333333333333333</v>
      </c>
      <c r="DN608" s="15">
        <v>3.5</v>
      </c>
      <c r="DO608" s="15">
        <v>3</v>
      </c>
      <c r="DP608" s="15">
        <v>2</v>
      </c>
      <c r="DQ608" s="15">
        <v>3.5</v>
      </c>
      <c r="DR608" s="27">
        <f t="shared" si="306"/>
        <v>3.4222222222222221</v>
      </c>
      <c r="DS608" s="15">
        <f t="shared" si="332"/>
        <v>0.45000000000000018</v>
      </c>
    </row>
    <row r="609" spans="1:123" x14ac:dyDescent="0.2">
      <c r="A609" s="15">
        <v>304</v>
      </c>
      <c r="B609" s="15">
        <v>923</v>
      </c>
      <c r="C609" s="15">
        <v>0</v>
      </c>
      <c r="D609" s="15">
        <v>3</v>
      </c>
      <c r="E609" s="15">
        <f t="shared" si="307"/>
        <v>0</v>
      </c>
      <c r="F609" s="15">
        <f t="shared" si="308"/>
        <v>1</v>
      </c>
      <c r="G609" s="15">
        <f t="shared" si="309"/>
        <v>0</v>
      </c>
      <c r="H609" s="15">
        <f t="shared" si="310"/>
        <v>0</v>
      </c>
      <c r="I609" s="15">
        <v>1</v>
      </c>
      <c r="J609" s="15">
        <v>50</v>
      </c>
      <c r="K609" s="15">
        <v>3</v>
      </c>
      <c r="L609" s="15">
        <f t="shared" si="311"/>
        <v>0</v>
      </c>
      <c r="M609" s="15">
        <f t="shared" si="312"/>
        <v>1</v>
      </c>
      <c r="N609" s="15">
        <f t="shared" si="313"/>
        <v>0</v>
      </c>
      <c r="O609" s="15">
        <f t="shared" si="314"/>
        <v>0</v>
      </c>
      <c r="P609" s="15">
        <f t="shared" si="315"/>
        <v>0</v>
      </c>
      <c r="Q609" s="15">
        <v>2</v>
      </c>
      <c r="R609" s="15">
        <v>4</v>
      </c>
      <c r="S609" s="15">
        <v>29</v>
      </c>
      <c r="T609" s="15">
        <v>0</v>
      </c>
      <c r="U609" s="15">
        <v>1</v>
      </c>
      <c r="V609" s="15">
        <v>0</v>
      </c>
      <c r="W609" s="15">
        <v>0</v>
      </c>
      <c r="X609" s="15">
        <v>0</v>
      </c>
      <c r="Y609" s="15">
        <v>0</v>
      </c>
      <c r="Z609" s="15">
        <v>1</v>
      </c>
      <c r="AA609" s="15">
        <f t="shared" si="304"/>
        <v>120</v>
      </c>
      <c r="AB609" s="193">
        <f t="shared" si="330"/>
        <v>850</v>
      </c>
      <c r="AC609" s="159">
        <v>1</v>
      </c>
      <c r="AD609" s="159">
        <v>1</v>
      </c>
      <c r="AE609" s="159">
        <v>120</v>
      </c>
      <c r="AF609" s="159">
        <v>102000</v>
      </c>
      <c r="AG609" s="159">
        <f t="shared" si="316"/>
        <v>102000</v>
      </c>
      <c r="AH609" s="159">
        <v>14</v>
      </c>
      <c r="AI609" s="171">
        <f t="shared" si="317"/>
        <v>850</v>
      </c>
      <c r="AM609" s="15">
        <f t="shared" si="318"/>
        <v>0</v>
      </c>
      <c r="AP609" s="15">
        <f t="shared" si="319"/>
        <v>102000</v>
      </c>
      <c r="AQ609" s="172">
        <f t="shared" si="305"/>
        <v>850</v>
      </c>
      <c r="AR609" s="27">
        <f t="shared" si="320"/>
        <v>1</v>
      </c>
      <c r="AS609" s="172">
        <f t="shared" si="321"/>
        <v>850</v>
      </c>
      <c r="AX609" s="15">
        <f t="shared" si="331"/>
        <v>0</v>
      </c>
      <c r="BI609" s="27">
        <f t="shared" si="322"/>
        <v>0</v>
      </c>
      <c r="BJ609" s="27">
        <f t="shared" si="323"/>
        <v>0</v>
      </c>
      <c r="BR609" s="27">
        <f t="shared" si="324"/>
        <v>0</v>
      </c>
      <c r="BS609" s="27">
        <f t="shared" si="325"/>
        <v>0</v>
      </c>
      <c r="BT609" s="15">
        <v>1.75</v>
      </c>
      <c r="BU609" s="15">
        <v>1.3333333333333333</v>
      </c>
      <c r="BV609" s="15">
        <v>1</v>
      </c>
      <c r="BW609" s="15">
        <v>2.5</v>
      </c>
      <c r="BX609" s="15">
        <v>2.5</v>
      </c>
      <c r="BY609" s="15">
        <f t="shared" si="326"/>
        <v>1.8166666666666664</v>
      </c>
      <c r="BZ609" s="15">
        <v>1</v>
      </c>
      <c r="CA609" s="15">
        <f t="shared" si="327"/>
        <v>0</v>
      </c>
      <c r="CB609" s="15">
        <v>5</v>
      </c>
      <c r="CC609" s="15" t="s">
        <v>1008</v>
      </c>
      <c r="CD609" s="15" t="s">
        <v>1008</v>
      </c>
      <c r="CE609" s="15" t="s">
        <v>1007</v>
      </c>
      <c r="CH609" s="15" t="s">
        <v>1007</v>
      </c>
      <c r="CK609" s="15" t="s">
        <v>1007</v>
      </c>
      <c r="CL609" s="15" t="s">
        <v>1007</v>
      </c>
      <c r="CN609" s="15" t="s">
        <v>1007</v>
      </c>
      <c r="CP609" s="15" t="s">
        <v>1007</v>
      </c>
      <c r="CR609" s="15" t="s">
        <v>1007</v>
      </c>
      <c r="CZ609" s="15">
        <v>3</v>
      </c>
      <c r="DA609" s="15">
        <v>1</v>
      </c>
      <c r="DB609" s="15">
        <v>2</v>
      </c>
      <c r="DC609" s="15">
        <v>3</v>
      </c>
      <c r="DF609" s="15">
        <v>1</v>
      </c>
      <c r="DG609" s="15">
        <v>1</v>
      </c>
      <c r="DL609" s="27">
        <v>3.4</v>
      </c>
      <c r="DM609" s="27">
        <v>3.6666666666666665</v>
      </c>
      <c r="DN609" s="27">
        <v>3</v>
      </c>
      <c r="DO609" s="27">
        <v>2.6</v>
      </c>
      <c r="DP609" s="27">
        <v>1.6666666666666667</v>
      </c>
      <c r="DQ609" s="27">
        <v>3.5</v>
      </c>
      <c r="DR609" s="27">
        <f t="shared" si="306"/>
        <v>2.9722222222222219</v>
      </c>
      <c r="DS609" s="15">
        <f t="shared" si="332"/>
        <v>-0.59444444444444455</v>
      </c>
    </row>
    <row r="610" spans="1:123" x14ac:dyDescent="0.2">
      <c r="A610" s="15">
        <v>305</v>
      </c>
      <c r="B610" s="15">
        <v>925</v>
      </c>
      <c r="C610" s="15">
        <v>0</v>
      </c>
      <c r="D610" s="15">
        <v>3</v>
      </c>
      <c r="E610" s="15">
        <f t="shared" si="307"/>
        <v>0</v>
      </c>
      <c r="F610" s="15">
        <f t="shared" si="308"/>
        <v>1</v>
      </c>
      <c r="G610" s="15">
        <f t="shared" si="309"/>
        <v>0</v>
      </c>
      <c r="H610" s="15">
        <f t="shared" si="310"/>
        <v>0</v>
      </c>
      <c r="I610" s="15">
        <v>0</v>
      </c>
      <c r="J610" s="15">
        <v>54</v>
      </c>
      <c r="K610" s="15">
        <v>3</v>
      </c>
      <c r="L610" s="15">
        <f t="shared" si="311"/>
        <v>0</v>
      </c>
      <c r="M610" s="15">
        <f t="shared" si="312"/>
        <v>1</v>
      </c>
      <c r="N610" s="15">
        <f t="shared" si="313"/>
        <v>0</v>
      </c>
      <c r="O610" s="15">
        <f t="shared" si="314"/>
        <v>0</v>
      </c>
      <c r="P610" s="15">
        <f t="shared" si="315"/>
        <v>0</v>
      </c>
      <c r="Q610" s="15">
        <v>2</v>
      </c>
      <c r="R610" s="15">
        <v>3</v>
      </c>
      <c r="S610" s="15">
        <v>28</v>
      </c>
      <c r="T610" s="15">
        <v>1</v>
      </c>
      <c r="U610" s="15">
        <v>1</v>
      </c>
      <c r="V610" s="15">
        <v>0</v>
      </c>
      <c r="W610" s="15">
        <v>0</v>
      </c>
      <c r="X610" s="15">
        <v>0</v>
      </c>
      <c r="Y610" s="15">
        <v>1</v>
      </c>
      <c r="Z610" s="15">
        <v>0</v>
      </c>
      <c r="AA610" s="15">
        <f t="shared" si="304"/>
        <v>22</v>
      </c>
      <c r="AB610" s="193">
        <f t="shared" si="330"/>
        <v>7104.545454545454</v>
      </c>
      <c r="AC610" s="15">
        <v>3</v>
      </c>
      <c r="AD610" s="15">
        <v>1</v>
      </c>
      <c r="AE610" s="15">
        <v>12</v>
      </c>
      <c r="AF610" s="15">
        <v>150000</v>
      </c>
      <c r="AG610" s="15">
        <f t="shared" si="316"/>
        <v>150000</v>
      </c>
      <c r="AH610" s="15">
        <v>1.5</v>
      </c>
      <c r="AI610" s="27">
        <f t="shared" si="317"/>
        <v>12500</v>
      </c>
      <c r="AM610" s="15">
        <f t="shared" si="318"/>
        <v>0</v>
      </c>
      <c r="AP610" s="15">
        <f t="shared" si="319"/>
        <v>150000</v>
      </c>
      <c r="AQ610" s="172">
        <f t="shared" si="305"/>
        <v>12500</v>
      </c>
      <c r="AR610" s="27">
        <f t="shared" si="320"/>
        <v>0.54545454545454541</v>
      </c>
      <c r="AS610" s="172">
        <f t="shared" si="321"/>
        <v>6818.181818181818</v>
      </c>
      <c r="AT610" s="15">
        <v>1</v>
      </c>
      <c r="AU610" s="15">
        <v>1</v>
      </c>
      <c r="AV610" s="15">
        <v>10</v>
      </c>
      <c r="AW610" s="15">
        <v>6300</v>
      </c>
      <c r="AX610" s="15">
        <f t="shared" si="331"/>
        <v>6300</v>
      </c>
      <c r="AY610" s="15">
        <v>14</v>
      </c>
      <c r="AZ610" s="15">
        <v>630</v>
      </c>
      <c r="BG610" s="15">
        <f t="shared" si="333"/>
        <v>6300</v>
      </c>
      <c r="BH610" s="15">
        <f t="shared" si="334"/>
        <v>630</v>
      </c>
      <c r="BI610" s="27">
        <f t="shared" si="322"/>
        <v>0.45454545454545453</v>
      </c>
      <c r="BJ610" s="27">
        <f t="shared" si="323"/>
        <v>286.36363636363637</v>
      </c>
      <c r="BR610" s="27">
        <f t="shared" si="324"/>
        <v>0</v>
      </c>
      <c r="BS610" s="27">
        <f t="shared" si="325"/>
        <v>0</v>
      </c>
      <c r="BT610" s="15">
        <v>2</v>
      </c>
      <c r="BU610" s="15">
        <v>2</v>
      </c>
      <c r="BV610" s="15">
        <v>1.6666666666666667</v>
      </c>
      <c r="BW610" s="15">
        <v>1</v>
      </c>
      <c r="BX610" s="15">
        <v>2</v>
      </c>
      <c r="BY610" s="15">
        <f t="shared" si="326"/>
        <v>1.7333333333333336</v>
      </c>
      <c r="BZ610" s="15">
        <v>1</v>
      </c>
      <c r="CA610" s="15">
        <f t="shared" si="327"/>
        <v>0</v>
      </c>
      <c r="CB610" s="15">
        <v>5</v>
      </c>
      <c r="CC610" s="15" t="s">
        <v>1008</v>
      </c>
      <c r="CD610" s="15" t="s">
        <v>1008</v>
      </c>
      <c r="CE610" s="15" t="s">
        <v>1007</v>
      </c>
      <c r="CH610" s="15" t="s">
        <v>1007</v>
      </c>
      <c r="CK610" s="15" t="s">
        <v>1007</v>
      </c>
      <c r="CL610" s="15" t="s">
        <v>1007</v>
      </c>
      <c r="CN610" s="15" t="s">
        <v>1007</v>
      </c>
      <c r="CP610" s="15" t="s">
        <v>1007</v>
      </c>
      <c r="CR610" s="15" t="s">
        <v>1007</v>
      </c>
      <c r="CZ610" s="15">
        <v>2</v>
      </c>
      <c r="DA610" s="15">
        <v>2</v>
      </c>
      <c r="DB610" s="15">
        <v>3</v>
      </c>
      <c r="DC610" s="15">
        <v>2</v>
      </c>
      <c r="DF610" s="15">
        <v>1</v>
      </c>
      <c r="DG610" s="15">
        <v>2</v>
      </c>
      <c r="DL610" s="15">
        <v>3.8</v>
      </c>
      <c r="DM610" s="15">
        <v>3.6666666666666665</v>
      </c>
      <c r="DN610" s="15">
        <v>3.25</v>
      </c>
      <c r="DO610" s="15">
        <v>3.6</v>
      </c>
      <c r="DP610" s="15">
        <v>3.3333333333333335</v>
      </c>
      <c r="DQ610" s="15">
        <v>3.75</v>
      </c>
      <c r="DR610" s="27">
        <f t="shared" si="306"/>
        <v>3.5666666666666664</v>
      </c>
      <c r="DS610" s="15">
        <f t="shared" si="332"/>
        <v>0.25277777777777777</v>
      </c>
    </row>
    <row r="611" spans="1:123" x14ac:dyDescent="0.2">
      <c r="A611" s="15">
        <v>305</v>
      </c>
      <c r="B611" s="15">
        <v>925</v>
      </c>
      <c r="C611" s="15">
        <v>0</v>
      </c>
      <c r="D611" s="15">
        <v>3</v>
      </c>
      <c r="E611" s="15">
        <f t="shared" si="307"/>
        <v>0</v>
      </c>
      <c r="F611" s="15">
        <f t="shared" si="308"/>
        <v>1</v>
      </c>
      <c r="G611" s="15">
        <f t="shared" si="309"/>
        <v>0</v>
      </c>
      <c r="H611" s="15">
        <f t="shared" si="310"/>
        <v>0</v>
      </c>
      <c r="I611" s="15">
        <v>0</v>
      </c>
      <c r="J611" s="15">
        <v>54</v>
      </c>
      <c r="K611" s="15">
        <v>3</v>
      </c>
      <c r="L611" s="15">
        <f t="shared" si="311"/>
        <v>0</v>
      </c>
      <c r="M611" s="15">
        <f t="shared" si="312"/>
        <v>1</v>
      </c>
      <c r="N611" s="15">
        <f t="shared" si="313"/>
        <v>0</v>
      </c>
      <c r="O611" s="15">
        <f t="shared" si="314"/>
        <v>0</v>
      </c>
      <c r="P611" s="15">
        <f t="shared" si="315"/>
        <v>0</v>
      </c>
      <c r="Q611" s="15">
        <v>2</v>
      </c>
      <c r="R611" s="15">
        <v>3</v>
      </c>
      <c r="S611" s="15">
        <v>28</v>
      </c>
      <c r="T611" s="15">
        <v>1</v>
      </c>
      <c r="U611" s="15">
        <v>1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f t="shared" si="304"/>
        <v>22</v>
      </c>
      <c r="AB611" s="193">
        <f t="shared" si="330"/>
        <v>6181.818181818182</v>
      </c>
      <c r="AC611" s="159">
        <v>3</v>
      </c>
      <c r="AD611" s="159">
        <v>1</v>
      </c>
      <c r="AE611" s="159">
        <v>12</v>
      </c>
      <c r="AF611" s="159">
        <v>130000</v>
      </c>
      <c r="AG611" s="159">
        <f t="shared" si="316"/>
        <v>130000</v>
      </c>
      <c r="AH611" s="159">
        <v>1.45</v>
      </c>
      <c r="AI611" s="171">
        <f t="shared" si="317"/>
        <v>10833.333333333334</v>
      </c>
      <c r="AM611" s="15">
        <f t="shared" si="318"/>
        <v>0</v>
      </c>
      <c r="AP611" s="15">
        <f t="shared" si="319"/>
        <v>130000</v>
      </c>
      <c r="AQ611" s="172">
        <f t="shared" si="305"/>
        <v>10833.333333333334</v>
      </c>
      <c r="AR611" s="27">
        <f t="shared" si="320"/>
        <v>0.54545454545454541</v>
      </c>
      <c r="AS611" s="172">
        <f t="shared" si="321"/>
        <v>5909.090909090909</v>
      </c>
      <c r="AT611" s="15">
        <v>1</v>
      </c>
      <c r="AU611" s="15">
        <v>1</v>
      </c>
      <c r="AV611" s="15">
        <v>10</v>
      </c>
      <c r="AW611" s="15">
        <v>6000</v>
      </c>
      <c r="AX611" s="15">
        <f t="shared" si="331"/>
        <v>6000</v>
      </c>
      <c r="AY611" s="15">
        <v>12.5</v>
      </c>
      <c r="BG611" s="15">
        <f t="shared" si="333"/>
        <v>6000</v>
      </c>
      <c r="BH611" s="15">
        <f t="shared" si="334"/>
        <v>600</v>
      </c>
      <c r="BI611" s="27">
        <f t="shared" si="322"/>
        <v>0.45454545454545453</v>
      </c>
      <c r="BJ611" s="27">
        <f t="shared" si="323"/>
        <v>272.72727272727269</v>
      </c>
      <c r="BR611" s="27">
        <f t="shared" si="324"/>
        <v>0</v>
      </c>
      <c r="BS611" s="27">
        <f t="shared" si="325"/>
        <v>0</v>
      </c>
      <c r="BT611" s="15">
        <v>2</v>
      </c>
      <c r="BU611" s="15">
        <v>2</v>
      </c>
      <c r="BV611" s="15">
        <v>1.6666666666666667</v>
      </c>
      <c r="BW611" s="15">
        <v>1</v>
      </c>
      <c r="BX611" s="15">
        <v>2</v>
      </c>
      <c r="BY611" s="15">
        <f t="shared" si="326"/>
        <v>1.7333333333333336</v>
      </c>
      <c r="BZ611" s="15">
        <v>1</v>
      </c>
      <c r="CA611" s="15">
        <f t="shared" si="327"/>
        <v>0</v>
      </c>
      <c r="CB611" s="15">
        <v>5</v>
      </c>
      <c r="CC611" s="15" t="s">
        <v>1008</v>
      </c>
      <c r="CD611" s="15" t="s">
        <v>1008</v>
      </c>
      <c r="CE611" s="15" t="s">
        <v>1007</v>
      </c>
      <c r="CH611" s="15" t="s">
        <v>1007</v>
      </c>
      <c r="CK611" s="15" t="s">
        <v>1007</v>
      </c>
      <c r="CL611" s="15" t="s">
        <v>1007</v>
      </c>
      <c r="CN611" s="15" t="s">
        <v>1007</v>
      </c>
      <c r="CP611" s="15" t="s">
        <v>1007</v>
      </c>
      <c r="CR611" s="15" t="s">
        <v>1007</v>
      </c>
      <c r="CZ611" s="15">
        <v>2</v>
      </c>
      <c r="DA611" s="15">
        <v>2</v>
      </c>
      <c r="DB611" s="15">
        <v>3</v>
      </c>
      <c r="DC611" s="15">
        <v>2</v>
      </c>
      <c r="DF611" s="15">
        <v>1</v>
      </c>
      <c r="DG611" s="15">
        <v>2</v>
      </c>
      <c r="DL611" s="27">
        <v>3.2</v>
      </c>
      <c r="DM611" s="27">
        <v>3.3333333333333335</v>
      </c>
      <c r="DN611" s="27">
        <v>3.25</v>
      </c>
      <c r="DO611" s="27">
        <v>3.6</v>
      </c>
      <c r="DP611" s="27">
        <v>3</v>
      </c>
      <c r="DQ611" s="27">
        <v>3.5</v>
      </c>
      <c r="DR611" s="27">
        <f t="shared" si="306"/>
        <v>3.3138888888888887</v>
      </c>
      <c r="DS611" s="15">
        <f t="shared" si="332"/>
        <v>-0.45000000000000018</v>
      </c>
    </row>
    <row r="612" spans="1:123" x14ac:dyDescent="0.2">
      <c r="A612" s="15">
        <v>306</v>
      </c>
      <c r="B612" s="15">
        <v>926</v>
      </c>
      <c r="C612" s="15">
        <v>0</v>
      </c>
      <c r="D612" s="15">
        <v>3</v>
      </c>
      <c r="E612" s="15">
        <f t="shared" si="307"/>
        <v>0</v>
      </c>
      <c r="F612" s="15">
        <f t="shared" si="308"/>
        <v>1</v>
      </c>
      <c r="G612" s="15">
        <f t="shared" si="309"/>
        <v>0</v>
      </c>
      <c r="H612" s="15">
        <f t="shared" si="310"/>
        <v>0</v>
      </c>
      <c r="I612" s="15">
        <v>1</v>
      </c>
      <c r="J612" s="15">
        <v>36</v>
      </c>
      <c r="K612" s="15">
        <v>5</v>
      </c>
      <c r="L612" s="15">
        <f t="shared" si="311"/>
        <v>0</v>
      </c>
      <c r="M612" s="15">
        <f t="shared" si="312"/>
        <v>0</v>
      </c>
      <c r="N612" s="15">
        <f t="shared" si="313"/>
        <v>0</v>
      </c>
      <c r="O612" s="15">
        <f t="shared" si="314"/>
        <v>1</v>
      </c>
      <c r="P612" s="15">
        <f t="shared" si="315"/>
        <v>0</v>
      </c>
      <c r="Q612" s="15">
        <v>1</v>
      </c>
      <c r="R612" s="15">
        <v>5</v>
      </c>
      <c r="S612" s="15">
        <v>6</v>
      </c>
      <c r="T612" s="15">
        <v>0</v>
      </c>
      <c r="U612" s="15">
        <v>1</v>
      </c>
      <c r="V612" s="15">
        <v>1</v>
      </c>
      <c r="W612" s="15">
        <v>500000</v>
      </c>
      <c r="X612" s="15">
        <v>0</v>
      </c>
      <c r="Y612" s="15">
        <v>1</v>
      </c>
      <c r="Z612" s="15">
        <v>1</v>
      </c>
      <c r="AA612" s="15">
        <f t="shared" si="304"/>
        <v>35</v>
      </c>
      <c r="AB612" s="193">
        <f t="shared" si="330"/>
        <v>850</v>
      </c>
      <c r="AC612" s="15">
        <v>1</v>
      </c>
      <c r="AD612" s="15">
        <v>1</v>
      </c>
      <c r="AE612" s="15">
        <v>35</v>
      </c>
      <c r="AF612" s="15">
        <v>29750</v>
      </c>
      <c r="AG612" s="15">
        <f t="shared" si="316"/>
        <v>29750</v>
      </c>
      <c r="AH612" s="15">
        <v>11.8</v>
      </c>
      <c r="AI612" s="27">
        <f t="shared" si="317"/>
        <v>850</v>
      </c>
      <c r="AM612" s="15">
        <f t="shared" si="318"/>
        <v>0</v>
      </c>
      <c r="AP612" s="15">
        <f t="shared" si="319"/>
        <v>29750</v>
      </c>
      <c r="AQ612" s="172">
        <f t="shared" si="305"/>
        <v>850</v>
      </c>
      <c r="AR612" s="27">
        <f t="shared" si="320"/>
        <v>1</v>
      </c>
      <c r="AS612" s="172">
        <f t="shared" si="321"/>
        <v>850</v>
      </c>
      <c r="AX612" s="15">
        <f t="shared" si="331"/>
        <v>0</v>
      </c>
      <c r="BI612" s="27">
        <f t="shared" si="322"/>
        <v>0</v>
      </c>
      <c r="BJ612" s="27">
        <f t="shared" si="323"/>
        <v>0</v>
      </c>
      <c r="BR612" s="27">
        <f t="shared" si="324"/>
        <v>0</v>
      </c>
      <c r="BS612" s="27">
        <f t="shared" si="325"/>
        <v>0</v>
      </c>
      <c r="BT612" s="15">
        <v>2.75</v>
      </c>
      <c r="BU612" s="15">
        <v>2</v>
      </c>
      <c r="BV612" s="15">
        <v>2.3333333333333335</v>
      </c>
      <c r="BW612" s="15">
        <v>1</v>
      </c>
      <c r="BX612" s="15">
        <v>2.5</v>
      </c>
      <c r="BY612" s="15">
        <f t="shared" si="326"/>
        <v>2.1166666666666667</v>
      </c>
      <c r="BZ612" s="15">
        <v>1</v>
      </c>
      <c r="CA612" s="15">
        <f t="shared" si="327"/>
        <v>1</v>
      </c>
      <c r="CB612" s="15">
        <v>3</v>
      </c>
      <c r="CC612" s="15">
        <f t="shared" si="328"/>
        <v>1</v>
      </c>
      <c r="CD612" s="15">
        <f t="shared" si="329"/>
        <v>0</v>
      </c>
      <c r="CE612" s="15">
        <v>1</v>
      </c>
      <c r="CF612" s="15">
        <v>3</v>
      </c>
      <c r="CG612" s="15">
        <v>4</v>
      </c>
      <c r="CH612" s="15">
        <v>3</v>
      </c>
      <c r="CI612" s="15">
        <v>0</v>
      </c>
      <c r="CK612" s="15">
        <v>1</v>
      </c>
      <c r="CL612" s="15">
        <v>1</v>
      </c>
      <c r="CN612" s="15">
        <v>1</v>
      </c>
      <c r="CP612" s="15">
        <v>0</v>
      </c>
      <c r="CQ612" s="15">
        <v>1</v>
      </c>
      <c r="CR612" s="15">
        <v>1</v>
      </c>
      <c r="CZ612" s="15">
        <v>2</v>
      </c>
      <c r="DA612" s="15">
        <v>3</v>
      </c>
      <c r="DB612" s="15">
        <v>3</v>
      </c>
      <c r="DC612" s="15">
        <v>1</v>
      </c>
      <c r="DF612" s="15">
        <v>1</v>
      </c>
      <c r="DG612" s="15">
        <v>1</v>
      </c>
      <c r="DL612" s="15">
        <v>4</v>
      </c>
      <c r="DM612" s="15">
        <v>4.333333333333333</v>
      </c>
      <c r="DN612" s="15">
        <v>3.5</v>
      </c>
      <c r="DO612" s="15">
        <v>4</v>
      </c>
      <c r="DP612" s="15">
        <v>3</v>
      </c>
      <c r="DQ612" s="15">
        <v>3.75</v>
      </c>
      <c r="DR612" s="27">
        <f t="shared" si="306"/>
        <v>3.7638888888888888</v>
      </c>
      <c r="DS612" s="15">
        <f t="shared" si="332"/>
        <v>0.93611111111111089</v>
      </c>
    </row>
    <row r="613" spans="1:123" x14ac:dyDescent="0.2">
      <c r="A613" s="15">
        <v>306</v>
      </c>
      <c r="B613" s="15">
        <v>926</v>
      </c>
      <c r="C613" s="15">
        <v>0</v>
      </c>
      <c r="D613" s="15">
        <v>3</v>
      </c>
      <c r="E613" s="15">
        <f t="shared" si="307"/>
        <v>0</v>
      </c>
      <c r="F613" s="15">
        <f t="shared" si="308"/>
        <v>1</v>
      </c>
      <c r="G613" s="15">
        <f t="shared" si="309"/>
        <v>0</v>
      </c>
      <c r="H613" s="15">
        <f t="shared" si="310"/>
        <v>0</v>
      </c>
      <c r="I613" s="15">
        <v>1</v>
      </c>
      <c r="J613" s="15">
        <v>36</v>
      </c>
      <c r="K613" s="15">
        <v>5</v>
      </c>
      <c r="L613" s="15">
        <f t="shared" si="311"/>
        <v>0</v>
      </c>
      <c r="M613" s="15">
        <f t="shared" si="312"/>
        <v>0</v>
      </c>
      <c r="N613" s="15">
        <f t="shared" si="313"/>
        <v>0</v>
      </c>
      <c r="O613" s="15">
        <f t="shared" si="314"/>
        <v>1</v>
      </c>
      <c r="P613" s="15">
        <f t="shared" si="315"/>
        <v>0</v>
      </c>
      <c r="Q613" s="15">
        <v>1</v>
      </c>
      <c r="R613" s="15">
        <v>5</v>
      </c>
      <c r="S613" s="15">
        <v>6</v>
      </c>
      <c r="T613" s="15">
        <v>0</v>
      </c>
      <c r="U613" s="15">
        <v>1</v>
      </c>
      <c r="V613" s="15">
        <v>1</v>
      </c>
      <c r="W613" s="15">
        <v>500000</v>
      </c>
      <c r="X613" s="15">
        <v>0</v>
      </c>
      <c r="Y613" s="15">
        <v>0</v>
      </c>
      <c r="Z613" s="15">
        <v>1</v>
      </c>
      <c r="AA613" s="15">
        <f t="shared" si="304"/>
        <v>35</v>
      </c>
      <c r="AB613" s="193">
        <f t="shared" si="330"/>
        <v>800</v>
      </c>
      <c r="AC613" s="159">
        <v>1</v>
      </c>
      <c r="AD613" s="159">
        <v>1</v>
      </c>
      <c r="AE613" s="159">
        <v>35</v>
      </c>
      <c r="AF613" s="159">
        <v>28000</v>
      </c>
      <c r="AG613" s="159">
        <f t="shared" si="316"/>
        <v>28000</v>
      </c>
      <c r="AH613" s="159">
        <v>12</v>
      </c>
      <c r="AI613" s="171">
        <f t="shared" si="317"/>
        <v>800</v>
      </c>
      <c r="AM613" s="15">
        <f t="shared" si="318"/>
        <v>0</v>
      </c>
      <c r="AP613" s="15">
        <f t="shared" si="319"/>
        <v>28000</v>
      </c>
      <c r="AQ613" s="172">
        <f t="shared" si="305"/>
        <v>800</v>
      </c>
      <c r="AR613" s="27">
        <f t="shared" si="320"/>
        <v>1</v>
      </c>
      <c r="AS613" s="172">
        <f t="shared" si="321"/>
        <v>800</v>
      </c>
      <c r="AX613" s="15">
        <f t="shared" si="331"/>
        <v>0</v>
      </c>
      <c r="BI613" s="27">
        <f t="shared" si="322"/>
        <v>0</v>
      </c>
      <c r="BJ613" s="27">
        <f t="shared" si="323"/>
        <v>0</v>
      </c>
      <c r="BR613" s="27">
        <f t="shared" si="324"/>
        <v>0</v>
      </c>
      <c r="BS613" s="27">
        <f t="shared" si="325"/>
        <v>0</v>
      </c>
      <c r="BT613" s="15">
        <v>2.75</v>
      </c>
      <c r="BU613" s="15">
        <v>2</v>
      </c>
      <c r="BV613" s="15">
        <v>2.3333333333333335</v>
      </c>
      <c r="BW613" s="15">
        <v>1</v>
      </c>
      <c r="BX613" s="15">
        <v>2.5</v>
      </c>
      <c r="BY613" s="15">
        <f t="shared" si="326"/>
        <v>2.1166666666666667</v>
      </c>
      <c r="BZ613" s="15">
        <v>1</v>
      </c>
      <c r="CA613" s="15">
        <f t="shared" si="327"/>
        <v>1</v>
      </c>
      <c r="CB613" s="15">
        <v>3</v>
      </c>
      <c r="CC613" s="15">
        <f t="shared" si="328"/>
        <v>1</v>
      </c>
      <c r="CD613" s="15">
        <f t="shared" si="329"/>
        <v>0</v>
      </c>
      <c r="CE613" s="15">
        <v>1</v>
      </c>
      <c r="CF613" s="15">
        <v>3</v>
      </c>
      <c r="CG613" s="15">
        <v>4</v>
      </c>
      <c r="CH613" s="15">
        <v>3</v>
      </c>
      <c r="CI613" s="15">
        <v>0</v>
      </c>
      <c r="CK613" s="15">
        <v>1</v>
      </c>
      <c r="CL613" s="15">
        <v>1</v>
      </c>
      <c r="CN613" s="15">
        <v>1</v>
      </c>
      <c r="CP613" s="15">
        <v>0</v>
      </c>
      <c r="CQ613" s="15">
        <v>1</v>
      </c>
      <c r="CR613" s="15">
        <v>1</v>
      </c>
      <c r="CZ613" s="15">
        <v>2</v>
      </c>
      <c r="DA613" s="15">
        <v>3</v>
      </c>
      <c r="DB613" s="15">
        <v>3</v>
      </c>
      <c r="DC613" s="15">
        <v>1</v>
      </c>
      <c r="DF613" s="15">
        <v>1</v>
      </c>
      <c r="DG613" s="15">
        <v>1</v>
      </c>
      <c r="DL613" s="27">
        <v>2.8</v>
      </c>
      <c r="DM613" s="27">
        <v>3</v>
      </c>
      <c r="DN613" s="27">
        <v>3.25</v>
      </c>
      <c r="DO613" s="27">
        <v>3</v>
      </c>
      <c r="DP613" s="27">
        <v>1.6666666666666667</v>
      </c>
      <c r="DQ613" s="27">
        <v>3.25</v>
      </c>
      <c r="DR613" s="27">
        <f t="shared" si="306"/>
        <v>2.8277777777777779</v>
      </c>
      <c r="DS613" s="15">
        <f t="shared" si="332"/>
        <v>-0.53888888888888875</v>
      </c>
    </row>
    <row r="614" spans="1:123" x14ac:dyDescent="0.2">
      <c r="A614" s="15">
        <v>307</v>
      </c>
      <c r="B614" s="15">
        <v>927</v>
      </c>
      <c r="C614" s="15">
        <v>0</v>
      </c>
      <c r="D614" s="15">
        <v>3</v>
      </c>
      <c r="E614" s="15">
        <f t="shared" si="307"/>
        <v>0</v>
      </c>
      <c r="F614" s="15">
        <f t="shared" si="308"/>
        <v>1</v>
      </c>
      <c r="G614" s="15">
        <f t="shared" si="309"/>
        <v>0</v>
      </c>
      <c r="H614" s="15">
        <f t="shared" si="310"/>
        <v>0</v>
      </c>
      <c r="I614" s="15">
        <v>1</v>
      </c>
      <c r="J614" s="15">
        <v>62</v>
      </c>
      <c r="K614" s="15">
        <v>3</v>
      </c>
      <c r="L614" s="15">
        <f t="shared" si="311"/>
        <v>0</v>
      </c>
      <c r="M614" s="15">
        <f t="shared" si="312"/>
        <v>1</v>
      </c>
      <c r="N614" s="15">
        <f t="shared" si="313"/>
        <v>0</v>
      </c>
      <c r="O614" s="15">
        <f t="shared" si="314"/>
        <v>0</v>
      </c>
      <c r="P614" s="15">
        <f t="shared" si="315"/>
        <v>0</v>
      </c>
      <c r="Q614" s="15">
        <v>2</v>
      </c>
      <c r="R614" s="15">
        <v>5</v>
      </c>
      <c r="S614" s="15">
        <v>41</v>
      </c>
      <c r="T614" s="15">
        <v>0</v>
      </c>
      <c r="U614" s="15">
        <v>0</v>
      </c>
      <c r="V614" s="15">
        <v>1</v>
      </c>
      <c r="W614" s="15">
        <v>120000</v>
      </c>
      <c r="X614" s="15">
        <v>0</v>
      </c>
      <c r="Y614" s="15">
        <v>1</v>
      </c>
      <c r="Z614" s="15">
        <v>1</v>
      </c>
      <c r="AA614" s="15">
        <f t="shared" si="304"/>
        <v>10</v>
      </c>
      <c r="AB614" s="193">
        <f t="shared" si="330"/>
        <v>900</v>
      </c>
      <c r="AC614" s="15">
        <v>1</v>
      </c>
      <c r="AD614" s="15">
        <v>1</v>
      </c>
      <c r="AE614" s="15">
        <v>10</v>
      </c>
      <c r="AF614" s="15">
        <v>9000</v>
      </c>
      <c r="AG614" s="15">
        <f t="shared" si="316"/>
        <v>9000</v>
      </c>
      <c r="AH614" s="15">
        <v>12</v>
      </c>
      <c r="AI614" s="27">
        <f t="shared" si="317"/>
        <v>900</v>
      </c>
      <c r="AM614" s="15">
        <f t="shared" si="318"/>
        <v>0</v>
      </c>
      <c r="AP614" s="15">
        <f t="shared" si="319"/>
        <v>9000</v>
      </c>
      <c r="AQ614" s="172">
        <f t="shared" si="305"/>
        <v>900</v>
      </c>
      <c r="AR614" s="27">
        <f t="shared" si="320"/>
        <v>1</v>
      </c>
      <c r="AS614" s="172">
        <f t="shared" si="321"/>
        <v>900</v>
      </c>
      <c r="AX614" s="15">
        <f t="shared" si="331"/>
        <v>0</v>
      </c>
      <c r="BI614" s="27">
        <f t="shared" si="322"/>
        <v>0</v>
      </c>
      <c r="BJ614" s="27">
        <f t="shared" si="323"/>
        <v>0</v>
      </c>
      <c r="BR614" s="27">
        <f t="shared" si="324"/>
        <v>0</v>
      </c>
      <c r="BS614" s="27">
        <f t="shared" si="325"/>
        <v>0</v>
      </c>
      <c r="BT614" s="15">
        <v>1.75</v>
      </c>
      <c r="BU614" s="15">
        <v>1.6666666666666667</v>
      </c>
      <c r="BV614" s="15">
        <v>1.6666666666666667</v>
      </c>
      <c r="BW614" s="15">
        <v>3</v>
      </c>
      <c r="BX614" s="15">
        <v>3</v>
      </c>
      <c r="BY614" s="15">
        <f t="shared" si="326"/>
        <v>2.2166666666666668</v>
      </c>
      <c r="BZ614" s="15">
        <v>2</v>
      </c>
      <c r="CA614" s="15">
        <f t="shared" si="327"/>
        <v>1</v>
      </c>
      <c r="CB614" s="15">
        <v>4</v>
      </c>
      <c r="CC614" s="15">
        <f t="shared" si="328"/>
        <v>0</v>
      </c>
      <c r="CD614" s="15">
        <f t="shared" si="329"/>
        <v>1</v>
      </c>
      <c r="CE614" s="15">
        <v>1</v>
      </c>
      <c r="CF614" s="15">
        <v>2</v>
      </c>
      <c r="CG614" s="15">
        <v>5</v>
      </c>
      <c r="CH614" s="15">
        <v>3</v>
      </c>
      <c r="CK614" s="15">
        <v>1</v>
      </c>
      <c r="CL614" s="15">
        <v>1</v>
      </c>
      <c r="CN614" s="15">
        <v>1</v>
      </c>
      <c r="CP614" s="15">
        <v>0</v>
      </c>
      <c r="CQ614" s="15">
        <v>1</v>
      </c>
      <c r="CR614" s="15">
        <v>0</v>
      </c>
      <c r="CZ614" s="15">
        <v>2</v>
      </c>
      <c r="DA614" s="15">
        <v>3</v>
      </c>
      <c r="DB614" s="15">
        <v>3</v>
      </c>
      <c r="DC614" s="15">
        <v>2</v>
      </c>
      <c r="DF614" s="15">
        <v>1</v>
      </c>
      <c r="DG614" s="15">
        <v>3</v>
      </c>
      <c r="DL614" s="15">
        <v>4</v>
      </c>
      <c r="DM614" s="15">
        <v>4.333333333333333</v>
      </c>
      <c r="DN614" s="15">
        <v>3.25</v>
      </c>
      <c r="DO614" s="15">
        <v>3.2</v>
      </c>
      <c r="DP614" s="15">
        <v>2.6666666666666665</v>
      </c>
      <c r="DQ614" s="15">
        <v>2.75</v>
      </c>
      <c r="DR614" s="27">
        <f t="shared" si="306"/>
        <v>3.3666666666666667</v>
      </c>
      <c r="DS614" s="15">
        <f t="shared" si="332"/>
        <v>0.93055555555555536</v>
      </c>
    </row>
    <row r="615" spans="1:123" x14ac:dyDescent="0.2">
      <c r="A615" s="15">
        <v>307</v>
      </c>
      <c r="B615" s="15">
        <v>927</v>
      </c>
      <c r="C615" s="15">
        <v>0</v>
      </c>
      <c r="D615" s="15">
        <v>3</v>
      </c>
      <c r="E615" s="15">
        <f t="shared" si="307"/>
        <v>0</v>
      </c>
      <c r="F615" s="15">
        <f t="shared" si="308"/>
        <v>1</v>
      </c>
      <c r="G615" s="15">
        <f t="shared" si="309"/>
        <v>0</v>
      </c>
      <c r="H615" s="15">
        <f t="shared" si="310"/>
        <v>0</v>
      </c>
      <c r="I615" s="15">
        <v>1</v>
      </c>
      <c r="J615" s="15">
        <v>62</v>
      </c>
      <c r="K615" s="15">
        <v>3</v>
      </c>
      <c r="L615" s="15">
        <f t="shared" si="311"/>
        <v>0</v>
      </c>
      <c r="M615" s="15">
        <f t="shared" si="312"/>
        <v>1</v>
      </c>
      <c r="N615" s="15">
        <f t="shared" si="313"/>
        <v>0</v>
      </c>
      <c r="O615" s="15">
        <f t="shared" si="314"/>
        <v>0</v>
      </c>
      <c r="P615" s="15">
        <f t="shared" si="315"/>
        <v>0</v>
      </c>
      <c r="Q615" s="15">
        <v>2</v>
      </c>
      <c r="R615" s="15">
        <v>5</v>
      </c>
      <c r="S615" s="15">
        <v>41</v>
      </c>
      <c r="T615" s="15">
        <v>0</v>
      </c>
      <c r="U615" s="15">
        <v>0</v>
      </c>
      <c r="V615" s="15">
        <v>1</v>
      </c>
      <c r="W615" s="15">
        <v>120000</v>
      </c>
      <c r="X615" s="15">
        <v>0</v>
      </c>
      <c r="Y615" s="15">
        <v>0</v>
      </c>
      <c r="Z615" s="15">
        <v>1</v>
      </c>
      <c r="AA615" s="15">
        <f t="shared" si="304"/>
        <v>10</v>
      </c>
      <c r="AB615" s="193">
        <f t="shared" si="330"/>
        <v>850</v>
      </c>
      <c r="AC615" s="159">
        <v>1</v>
      </c>
      <c r="AD615" s="159">
        <v>1</v>
      </c>
      <c r="AE615" s="159">
        <v>10</v>
      </c>
      <c r="AF615" s="159">
        <v>8500</v>
      </c>
      <c r="AG615" s="159">
        <f t="shared" si="316"/>
        <v>8500</v>
      </c>
      <c r="AH615" s="159">
        <v>12</v>
      </c>
      <c r="AI615" s="171">
        <f t="shared" si="317"/>
        <v>850</v>
      </c>
      <c r="AM615" s="15">
        <f t="shared" si="318"/>
        <v>0</v>
      </c>
      <c r="AP615" s="15">
        <f t="shared" si="319"/>
        <v>8500</v>
      </c>
      <c r="AQ615" s="172">
        <f t="shared" si="305"/>
        <v>850</v>
      </c>
      <c r="AR615" s="27">
        <f t="shared" si="320"/>
        <v>1</v>
      </c>
      <c r="AS615" s="172">
        <f t="shared" si="321"/>
        <v>850</v>
      </c>
      <c r="AX615" s="15">
        <f t="shared" si="331"/>
        <v>0</v>
      </c>
      <c r="BI615" s="27">
        <f t="shared" si="322"/>
        <v>0</v>
      </c>
      <c r="BJ615" s="27">
        <f t="shared" si="323"/>
        <v>0</v>
      </c>
      <c r="BR615" s="27">
        <f t="shared" si="324"/>
        <v>0</v>
      </c>
      <c r="BS615" s="27">
        <f t="shared" si="325"/>
        <v>0</v>
      </c>
      <c r="BT615" s="15">
        <v>1.75</v>
      </c>
      <c r="BU615" s="15">
        <v>1.6666666666666667</v>
      </c>
      <c r="BV615" s="15">
        <v>1.6666666666666667</v>
      </c>
      <c r="BW615" s="15">
        <v>3</v>
      </c>
      <c r="BX615" s="15">
        <v>3</v>
      </c>
      <c r="BY615" s="15">
        <f t="shared" si="326"/>
        <v>2.2166666666666668</v>
      </c>
      <c r="BZ615" s="15">
        <v>2</v>
      </c>
      <c r="CA615" s="15">
        <f t="shared" si="327"/>
        <v>1</v>
      </c>
      <c r="CB615" s="15">
        <v>4</v>
      </c>
      <c r="CC615" s="15">
        <f t="shared" si="328"/>
        <v>0</v>
      </c>
      <c r="CD615" s="15">
        <f t="shared" si="329"/>
        <v>1</v>
      </c>
      <c r="CE615" s="15">
        <v>1</v>
      </c>
      <c r="CF615" s="15">
        <v>2</v>
      </c>
      <c r="CG615" s="15">
        <v>5</v>
      </c>
      <c r="CH615" s="15">
        <v>3</v>
      </c>
      <c r="CK615" s="15">
        <v>1</v>
      </c>
      <c r="CL615" s="15">
        <v>1</v>
      </c>
      <c r="CN615" s="15">
        <v>1</v>
      </c>
      <c r="CP615" s="15">
        <v>0</v>
      </c>
      <c r="CQ615" s="15">
        <v>1</v>
      </c>
      <c r="CR615" s="15">
        <v>0</v>
      </c>
      <c r="CZ615" s="15">
        <v>2</v>
      </c>
      <c r="DA615" s="15">
        <v>3</v>
      </c>
      <c r="DB615" s="15">
        <v>3</v>
      </c>
      <c r="DC615" s="15">
        <v>2</v>
      </c>
      <c r="DF615" s="15">
        <v>1</v>
      </c>
      <c r="DG615" s="15">
        <v>3</v>
      </c>
      <c r="DL615" s="27">
        <v>3.2</v>
      </c>
      <c r="DM615" s="27">
        <v>3.3333333333333335</v>
      </c>
      <c r="DN615" s="27">
        <v>2.5</v>
      </c>
      <c r="DO615" s="27">
        <v>2</v>
      </c>
      <c r="DP615" s="27">
        <v>1.3333333333333333</v>
      </c>
      <c r="DQ615" s="27">
        <v>2.25</v>
      </c>
      <c r="DR615" s="27">
        <f t="shared" si="306"/>
        <v>2.4361111111111113</v>
      </c>
      <c r="DS615" s="15">
        <f t="shared" si="332"/>
        <v>-1.072222222222222</v>
      </c>
    </row>
    <row r="616" spans="1:123" x14ac:dyDescent="0.2">
      <c r="A616" s="15">
        <v>308</v>
      </c>
      <c r="B616" s="15">
        <v>928</v>
      </c>
      <c r="C616" s="15">
        <v>0</v>
      </c>
      <c r="D616" s="15">
        <v>3</v>
      </c>
      <c r="E616" s="15">
        <f t="shared" si="307"/>
        <v>0</v>
      </c>
      <c r="F616" s="15">
        <f t="shared" si="308"/>
        <v>1</v>
      </c>
      <c r="G616" s="15">
        <f t="shared" si="309"/>
        <v>0</v>
      </c>
      <c r="H616" s="15">
        <f t="shared" si="310"/>
        <v>0</v>
      </c>
      <c r="I616" s="15">
        <v>0</v>
      </c>
      <c r="J616" s="15">
        <v>52</v>
      </c>
      <c r="K616" s="15">
        <v>5</v>
      </c>
      <c r="L616" s="15">
        <f t="shared" si="311"/>
        <v>0</v>
      </c>
      <c r="M616" s="15">
        <f t="shared" si="312"/>
        <v>0</v>
      </c>
      <c r="N616" s="15">
        <f t="shared" si="313"/>
        <v>0</v>
      </c>
      <c r="O616" s="15">
        <f t="shared" si="314"/>
        <v>1</v>
      </c>
      <c r="P616" s="15">
        <f t="shared" si="315"/>
        <v>0</v>
      </c>
      <c r="Q616" s="15">
        <v>2</v>
      </c>
      <c r="R616" s="15">
        <v>5</v>
      </c>
      <c r="S616" s="15">
        <v>32</v>
      </c>
      <c r="T616" s="15">
        <v>0</v>
      </c>
      <c r="U616" s="15">
        <v>1</v>
      </c>
      <c r="V616" s="15">
        <v>1</v>
      </c>
      <c r="W616" s="15">
        <v>120000</v>
      </c>
      <c r="X616" s="15">
        <v>0</v>
      </c>
      <c r="Y616" s="15">
        <v>1</v>
      </c>
      <c r="Z616" s="15">
        <v>0</v>
      </c>
      <c r="AA616" s="15">
        <f t="shared" si="304"/>
        <v>87</v>
      </c>
      <c r="AB616" s="193">
        <f t="shared" si="330"/>
        <v>8810.3448275862065</v>
      </c>
      <c r="AC616" s="15">
        <v>3</v>
      </c>
      <c r="AD616" s="15">
        <v>1</v>
      </c>
      <c r="AE616" s="15">
        <v>57</v>
      </c>
      <c r="AF616" s="15">
        <v>741000</v>
      </c>
      <c r="AG616" s="15">
        <f t="shared" si="316"/>
        <v>741000</v>
      </c>
      <c r="AH616" s="15">
        <v>1.45</v>
      </c>
      <c r="AI616" s="27">
        <f t="shared" si="317"/>
        <v>13000</v>
      </c>
      <c r="AM616" s="15">
        <f t="shared" si="318"/>
        <v>0</v>
      </c>
      <c r="AP616" s="15">
        <f t="shared" si="319"/>
        <v>741000</v>
      </c>
      <c r="AQ616" s="172">
        <f t="shared" si="305"/>
        <v>13000</v>
      </c>
      <c r="AR616" s="27">
        <f t="shared" si="320"/>
        <v>0.65517241379310343</v>
      </c>
      <c r="AS616" s="172">
        <f t="shared" si="321"/>
        <v>8517.2413793103442</v>
      </c>
      <c r="AT616" s="15">
        <v>1</v>
      </c>
      <c r="AU616" s="15">
        <v>1</v>
      </c>
      <c r="AV616" s="15">
        <v>30</v>
      </c>
      <c r="AW616" s="15">
        <v>25500</v>
      </c>
      <c r="AX616" s="15">
        <f t="shared" si="331"/>
        <v>25500</v>
      </c>
      <c r="AY616" s="15">
        <v>14</v>
      </c>
      <c r="AZ616" s="15">
        <v>850</v>
      </c>
      <c r="BG616" s="15">
        <f t="shared" si="333"/>
        <v>25500</v>
      </c>
      <c r="BH616" s="15">
        <f t="shared" si="334"/>
        <v>850</v>
      </c>
      <c r="BI616" s="27">
        <f t="shared" si="322"/>
        <v>0.34482758620689657</v>
      </c>
      <c r="BJ616" s="27">
        <f t="shared" si="323"/>
        <v>293.10344827586209</v>
      </c>
      <c r="BR616" s="27">
        <f t="shared" si="324"/>
        <v>0</v>
      </c>
      <c r="BS616" s="27">
        <f t="shared" si="325"/>
        <v>0</v>
      </c>
      <c r="BT616" s="15">
        <v>2.75</v>
      </c>
      <c r="BU616" s="15">
        <v>1.6666666666666667</v>
      </c>
      <c r="BV616" s="15">
        <v>1.6666666666666667</v>
      </c>
      <c r="BW616" s="15">
        <v>2</v>
      </c>
      <c r="BX616" s="15">
        <v>2</v>
      </c>
      <c r="BY616" s="15">
        <f t="shared" si="326"/>
        <v>2.0166666666666666</v>
      </c>
      <c r="BZ616" s="15">
        <v>1</v>
      </c>
      <c r="CA616" s="15">
        <f t="shared" si="327"/>
        <v>1</v>
      </c>
      <c r="CB616" s="15">
        <v>3</v>
      </c>
      <c r="CC616" s="15">
        <f t="shared" si="328"/>
        <v>1</v>
      </c>
      <c r="CD616" s="15">
        <f t="shared" si="329"/>
        <v>0</v>
      </c>
      <c r="CE616" s="15">
        <v>2</v>
      </c>
      <c r="CF616" s="15">
        <v>3</v>
      </c>
      <c r="CG616" s="15">
        <v>4</v>
      </c>
      <c r="CH616" s="15">
        <v>3</v>
      </c>
      <c r="CI616" s="15">
        <v>0</v>
      </c>
      <c r="CK616" s="15">
        <v>1</v>
      </c>
      <c r="CL616" s="15">
        <v>1</v>
      </c>
      <c r="CN616" s="15">
        <v>1</v>
      </c>
      <c r="CP616" s="15">
        <v>0</v>
      </c>
      <c r="CQ616" s="15">
        <v>1</v>
      </c>
      <c r="CR616" s="15">
        <v>1</v>
      </c>
      <c r="CZ616" s="15">
        <v>2</v>
      </c>
      <c r="DA616" s="15">
        <v>3</v>
      </c>
      <c r="DB616" s="15">
        <v>1</v>
      </c>
      <c r="DC616" s="15">
        <v>1</v>
      </c>
      <c r="DF616" s="15">
        <v>3</v>
      </c>
      <c r="DG616" s="15">
        <v>3</v>
      </c>
      <c r="DL616" s="15">
        <v>3.8</v>
      </c>
      <c r="DM616" s="15">
        <v>4.333333333333333</v>
      </c>
      <c r="DN616" s="15">
        <v>3.5</v>
      </c>
      <c r="DO616" s="15">
        <v>3</v>
      </c>
      <c r="DP616" s="15">
        <v>2.6666666666666665</v>
      </c>
      <c r="DQ616" s="15">
        <v>3.75</v>
      </c>
      <c r="DR616" s="27">
        <f t="shared" si="306"/>
        <v>3.5083333333333333</v>
      </c>
      <c r="DS616" s="15">
        <f t="shared" si="332"/>
        <v>0.21944444444444411</v>
      </c>
    </row>
    <row r="617" spans="1:123" x14ac:dyDescent="0.2">
      <c r="A617" s="15">
        <v>308</v>
      </c>
      <c r="B617" s="15">
        <v>928</v>
      </c>
      <c r="C617" s="15">
        <v>0</v>
      </c>
      <c r="D617" s="15">
        <v>3</v>
      </c>
      <c r="E617" s="15">
        <f t="shared" si="307"/>
        <v>0</v>
      </c>
      <c r="F617" s="15">
        <f t="shared" si="308"/>
        <v>1</v>
      </c>
      <c r="G617" s="15">
        <f t="shared" si="309"/>
        <v>0</v>
      </c>
      <c r="H617" s="15">
        <f t="shared" si="310"/>
        <v>0</v>
      </c>
      <c r="I617" s="15">
        <v>0</v>
      </c>
      <c r="J617" s="15">
        <v>52</v>
      </c>
      <c r="K617" s="15">
        <v>5</v>
      </c>
      <c r="L617" s="15">
        <f t="shared" si="311"/>
        <v>0</v>
      </c>
      <c r="M617" s="15">
        <f t="shared" si="312"/>
        <v>0</v>
      </c>
      <c r="N617" s="15">
        <f t="shared" si="313"/>
        <v>0</v>
      </c>
      <c r="O617" s="15">
        <f t="shared" si="314"/>
        <v>1</v>
      </c>
      <c r="P617" s="15">
        <f t="shared" si="315"/>
        <v>0</v>
      </c>
      <c r="Q617" s="15">
        <v>2</v>
      </c>
      <c r="R617" s="15">
        <v>5</v>
      </c>
      <c r="S617" s="15">
        <v>32</v>
      </c>
      <c r="T617" s="15">
        <v>0</v>
      </c>
      <c r="U617" s="15">
        <v>1</v>
      </c>
      <c r="V617" s="15">
        <v>1</v>
      </c>
      <c r="W617" s="15">
        <v>120000</v>
      </c>
      <c r="X617" s="15">
        <v>0</v>
      </c>
      <c r="Y617" s="15">
        <v>0</v>
      </c>
      <c r="Z617" s="15">
        <v>0</v>
      </c>
      <c r="AA617" s="15">
        <f t="shared" si="304"/>
        <v>87</v>
      </c>
      <c r="AB617" s="193">
        <f t="shared" si="330"/>
        <v>7119.5402298850577</v>
      </c>
      <c r="AC617" s="159">
        <v>3</v>
      </c>
      <c r="AD617" s="159">
        <v>1</v>
      </c>
      <c r="AE617" s="159">
        <v>45</v>
      </c>
      <c r="AF617" s="159">
        <v>585000</v>
      </c>
      <c r="AG617" s="159">
        <f t="shared" si="316"/>
        <v>585000</v>
      </c>
      <c r="AH617" s="159">
        <v>1.5</v>
      </c>
      <c r="AI617" s="171">
        <f t="shared" si="317"/>
        <v>13000</v>
      </c>
      <c r="AM617" s="15">
        <f t="shared" si="318"/>
        <v>0</v>
      </c>
      <c r="AP617" s="15">
        <f t="shared" si="319"/>
        <v>585000</v>
      </c>
      <c r="AQ617" s="172">
        <f t="shared" si="305"/>
        <v>13000</v>
      </c>
      <c r="AR617" s="27">
        <f t="shared" si="320"/>
        <v>0.51724137931034486</v>
      </c>
      <c r="AS617" s="172">
        <f t="shared" si="321"/>
        <v>6724.1379310344828</v>
      </c>
      <c r="AT617" s="15">
        <v>1</v>
      </c>
      <c r="AU617" s="15">
        <v>1</v>
      </c>
      <c r="AV617" s="15">
        <v>42</v>
      </c>
      <c r="AW617" s="15">
        <v>34400</v>
      </c>
      <c r="AX617" s="15">
        <f t="shared" si="331"/>
        <v>34400</v>
      </c>
      <c r="AY617" s="15">
        <v>11</v>
      </c>
      <c r="BG617" s="15">
        <f t="shared" si="333"/>
        <v>34400</v>
      </c>
      <c r="BH617" s="15">
        <f t="shared" si="334"/>
        <v>819.04761904761904</v>
      </c>
      <c r="BI617" s="27">
        <f t="shared" si="322"/>
        <v>0.48275862068965519</v>
      </c>
      <c r="BJ617" s="27">
        <f t="shared" si="323"/>
        <v>395.40229885057471</v>
      </c>
      <c r="BR617" s="27">
        <f t="shared" si="324"/>
        <v>0</v>
      </c>
      <c r="BS617" s="27">
        <f t="shared" si="325"/>
        <v>0</v>
      </c>
      <c r="BT617" s="15">
        <v>2.75</v>
      </c>
      <c r="BU617" s="15">
        <v>1.6666666666666667</v>
      </c>
      <c r="BV617" s="15">
        <v>1.6666666666666667</v>
      </c>
      <c r="BW617" s="15">
        <v>2</v>
      </c>
      <c r="BX617" s="15">
        <v>2</v>
      </c>
      <c r="BY617" s="15">
        <f t="shared" si="326"/>
        <v>2.0166666666666666</v>
      </c>
      <c r="BZ617" s="15">
        <v>1</v>
      </c>
      <c r="CA617" s="15">
        <f t="shared" si="327"/>
        <v>1</v>
      </c>
      <c r="CB617" s="15">
        <v>3</v>
      </c>
      <c r="CC617" s="15">
        <f t="shared" si="328"/>
        <v>1</v>
      </c>
      <c r="CD617" s="15">
        <f t="shared" si="329"/>
        <v>0</v>
      </c>
      <c r="CE617" s="15">
        <v>2</v>
      </c>
      <c r="CF617" s="15">
        <v>3</v>
      </c>
      <c r="CG617" s="15">
        <v>4</v>
      </c>
      <c r="CH617" s="15">
        <v>3</v>
      </c>
      <c r="CI617" s="15">
        <v>0</v>
      </c>
      <c r="CK617" s="15">
        <v>1</v>
      </c>
      <c r="CL617" s="15">
        <v>1</v>
      </c>
      <c r="CN617" s="15">
        <v>1</v>
      </c>
      <c r="CP617" s="15">
        <v>0</v>
      </c>
      <c r="CQ617" s="15">
        <v>1</v>
      </c>
      <c r="CR617" s="15">
        <v>1</v>
      </c>
      <c r="CZ617" s="15">
        <v>2</v>
      </c>
      <c r="DA617" s="15">
        <v>3</v>
      </c>
      <c r="DB617" s="15">
        <v>1</v>
      </c>
      <c r="DC617" s="15">
        <v>1</v>
      </c>
      <c r="DF617" s="15">
        <v>3</v>
      </c>
      <c r="DG617" s="15">
        <v>3</v>
      </c>
      <c r="DL617" s="27">
        <v>3</v>
      </c>
      <c r="DM617" s="27">
        <v>4</v>
      </c>
      <c r="DN617" s="27">
        <v>3.5</v>
      </c>
      <c r="DO617" s="27">
        <v>3.4</v>
      </c>
      <c r="DP617" s="27">
        <v>2.3333333333333335</v>
      </c>
      <c r="DQ617" s="27">
        <v>3.5</v>
      </c>
      <c r="DR617" s="27">
        <f t="shared" si="306"/>
        <v>3.2888888888888892</v>
      </c>
      <c r="DS617" s="15">
        <f t="shared" si="332"/>
        <v>9.7222222222222765E-2</v>
      </c>
    </row>
    <row r="618" spans="1:123" x14ac:dyDescent="0.2">
      <c r="A618" s="15">
        <v>309</v>
      </c>
      <c r="B618" s="15">
        <v>929</v>
      </c>
      <c r="C618" s="15">
        <v>0</v>
      </c>
      <c r="D618" s="15">
        <v>3</v>
      </c>
      <c r="E618" s="15">
        <f t="shared" si="307"/>
        <v>0</v>
      </c>
      <c r="F618" s="15">
        <f t="shared" si="308"/>
        <v>1</v>
      </c>
      <c r="G618" s="15">
        <f t="shared" si="309"/>
        <v>0</v>
      </c>
      <c r="H618" s="15">
        <f t="shared" si="310"/>
        <v>0</v>
      </c>
      <c r="I618" s="15">
        <v>1</v>
      </c>
      <c r="J618" s="15">
        <v>45</v>
      </c>
      <c r="K618" s="15">
        <v>4</v>
      </c>
      <c r="L618" s="15">
        <f t="shared" si="311"/>
        <v>0</v>
      </c>
      <c r="M618" s="15">
        <f t="shared" si="312"/>
        <v>0</v>
      </c>
      <c r="N618" s="15">
        <f t="shared" si="313"/>
        <v>1</v>
      </c>
      <c r="O618" s="15">
        <f t="shared" si="314"/>
        <v>0</v>
      </c>
      <c r="P618" s="15">
        <f t="shared" si="315"/>
        <v>0</v>
      </c>
      <c r="Q618" s="15">
        <v>2</v>
      </c>
      <c r="R618" s="15">
        <v>4</v>
      </c>
      <c r="S618" s="15">
        <v>17</v>
      </c>
      <c r="T618" s="15">
        <v>1</v>
      </c>
      <c r="U618" s="15">
        <v>1</v>
      </c>
      <c r="V618" s="15">
        <v>1</v>
      </c>
      <c r="W618" s="15">
        <v>230000</v>
      </c>
      <c r="X618" s="15">
        <v>0</v>
      </c>
      <c r="Y618" s="15">
        <v>1</v>
      </c>
      <c r="Z618" s="15">
        <v>0</v>
      </c>
      <c r="AA618" s="15">
        <f t="shared" si="304"/>
        <v>180</v>
      </c>
      <c r="AB618" s="193">
        <f t="shared" si="330"/>
        <v>6844.4444444444443</v>
      </c>
      <c r="AC618" s="15">
        <v>3</v>
      </c>
      <c r="AD618" s="15">
        <v>1</v>
      </c>
      <c r="AE618" s="15">
        <v>90</v>
      </c>
      <c r="AF618" s="150">
        <v>1170000</v>
      </c>
      <c r="AG618" s="150">
        <f t="shared" si="316"/>
        <v>1170000</v>
      </c>
      <c r="AH618" s="15">
        <v>1.7</v>
      </c>
      <c r="AI618" s="27">
        <f t="shared" si="317"/>
        <v>13000</v>
      </c>
      <c r="AM618" s="15">
        <f t="shared" si="318"/>
        <v>0</v>
      </c>
      <c r="AP618" s="15">
        <f t="shared" si="319"/>
        <v>1170000</v>
      </c>
      <c r="AQ618" s="172">
        <f t="shared" si="305"/>
        <v>13000</v>
      </c>
      <c r="AR618" s="27">
        <f t="shared" si="320"/>
        <v>0.5</v>
      </c>
      <c r="AS618" s="172">
        <f t="shared" si="321"/>
        <v>6500</v>
      </c>
      <c r="AT618" s="15">
        <v>1</v>
      </c>
      <c r="AU618" s="15">
        <v>1</v>
      </c>
      <c r="AV618" s="15">
        <v>90</v>
      </c>
      <c r="AW618" s="15">
        <v>62000</v>
      </c>
      <c r="AX618" s="15">
        <f t="shared" si="331"/>
        <v>62000</v>
      </c>
      <c r="AY618" s="15">
        <v>11.5</v>
      </c>
      <c r="AZ618" s="15">
        <v>688.88888888888891</v>
      </c>
      <c r="BG618" s="15">
        <f t="shared" si="333"/>
        <v>62000</v>
      </c>
      <c r="BH618" s="15">
        <f t="shared" si="334"/>
        <v>688.88888888888891</v>
      </c>
      <c r="BI618" s="27">
        <f t="shared" si="322"/>
        <v>0.5</v>
      </c>
      <c r="BJ618" s="27">
        <f t="shared" si="323"/>
        <v>344.44444444444446</v>
      </c>
      <c r="BR618" s="27">
        <f t="shared" si="324"/>
        <v>0</v>
      </c>
      <c r="BS618" s="27">
        <f t="shared" si="325"/>
        <v>0</v>
      </c>
      <c r="BT618" s="15">
        <v>2.25</v>
      </c>
      <c r="BU618" s="15">
        <v>1.3333333333333333</v>
      </c>
      <c r="BV618" s="15">
        <v>1.6666666666666667</v>
      </c>
      <c r="BW618" s="15">
        <v>1</v>
      </c>
      <c r="BX618" s="15">
        <v>1.5</v>
      </c>
      <c r="BY618" s="15">
        <f t="shared" si="326"/>
        <v>1.55</v>
      </c>
      <c r="BZ618" s="15">
        <v>1</v>
      </c>
      <c r="CA618" s="15">
        <f t="shared" si="327"/>
        <v>0</v>
      </c>
      <c r="CB618" s="15">
        <v>5</v>
      </c>
      <c r="CC618" s="15" t="s">
        <v>1008</v>
      </c>
      <c r="CD618" s="15" t="s">
        <v>1008</v>
      </c>
      <c r="CE618" s="15" t="s">
        <v>1007</v>
      </c>
      <c r="CH618" s="15" t="s">
        <v>1007</v>
      </c>
      <c r="CK618" s="15" t="s">
        <v>1007</v>
      </c>
      <c r="CL618" s="15" t="s">
        <v>1007</v>
      </c>
      <c r="CN618" s="15" t="s">
        <v>1007</v>
      </c>
      <c r="CP618" s="15" t="s">
        <v>1007</v>
      </c>
      <c r="CR618" s="15" t="s">
        <v>1007</v>
      </c>
      <c r="CZ618" s="15">
        <v>2</v>
      </c>
      <c r="DA618" s="15">
        <v>3</v>
      </c>
      <c r="DB618" s="15">
        <v>1</v>
      </c>
      <c r="DC618" s="15">
        <v>4</v>
      </c>
      <c r="DD618" s="15">
        <v>3</v>
      </c>
      <c r="DE618" s="15">
        <v>3</v>
      </c>
      <c r="DL618" s="15">
        <v>3.2</v>
      </c>
      <c r="DM618" s="15">
        <v>3.6666666666666665</v>
      </c>
      <c r="DN618" s="15">
        <v>3.25</v>
      </c>
      <c r="DO618" s="15">
        <v>3.2</v>
      </c>
      <c r="DP618" s="15">
        <v>2.3333333333333335</v>
      </c>
      <c r="DQ618" s="15">
        <v>3.5</v>
      </c>
      <c r="DR618" s="27">
        <f t="shared" si="306"/>
        <v>3.1916666666666664</v>
      </c>
      <c r="DS618" s="15">
        <f t="shared" si="332"/>
        <v>0.26944444444444438</v>
      </c>
    </row>
    <row r="619" spans="1:123" x14ac:dyDescent="0.2">
      <c r="A619" s="15">
        <v>309</v>
      </c>
      <c r="B619" s="15">
        <v>929</v>
      </c>
      <c r="C619" s="15">
        <v>0</v>
      </c>
      <c r="D619" s="15">
        <v>3</v>
      </c>
      <c r="E619" s="15">
        <f t="shared" si="307"/>
        <v>0</v>
      </c>
      <c r="F619" s="15">
        <f t="shared" si="308"/>
        <v>1</v>
      </c>
      <c r="G619" s="15">
        <f t="shared" si="309"/>
        <v>0</v>
      </c>
      <c r="H619" s="15">
        <f t="shared" si="310"/>
        <v>0</v>
      </c>
      <c r="I619" s="15">
        <v>1</v>
      </c>
      <c r="J619" s="15">
        <v>45</v>
      </c>
      <c r="K619" s="15">
        <v>4</v>
      </c>
      <c r="L619" s="15">
        <f t="shared" si="311"/>
        <v>0</v>
      </c>
      <c r="M619" s="15">
        <f t="shared" si="312"/>
        <v>0</v>
      </c>
      <c r="N619" s="15">
        <f t="shared" si="313"/>
        <v>1</v>
      </c>
      <c r="O619" s="15">
        <f t="shared" si="314"/>
        <v>0</v>
      </c>
      <c r="P619" s="15">
        <f t="shared" si="315"/>
        <v>0</v>
      </c>
      <c r="Q619" s="15">
        <v>2</v>
      </c>
      <c r="R619" s="15">
        <v>4</v>
      </c>
      <c r="S619" s="15">
        <v>17</v>
      </c>
      <c r="T619" s="15">
        <v>1</v>
      </c>
      <c r="U619" s="15">
        <v>1</v>
      </c>
      <c r="V619" s="15">
        <v>1</v>
      </c>
      <c r="W619" s="15">
        <v>230000</v>
      </c>
      <c r="X619" s="15">
        <v>0</v>
      </c>
      <c r="Y619" s="15">
        <v>0</v>
      </c>
      <c r="Z619" s="15">
        <v>0</v>
      </c>
      <c r="AA619" s="15">
        <f t="shared" si="304"/>
        <v>180</v>
      </c>
      <c r="AB619" s="193">
        <f t="shared" si="330"/>
        <v>6722.2222222222217</v>
      </c>
      <c r="AC619" s="159">
        <v>3</v>
      </c>
      <c r="AD619" s="159">
        <v>1</v>
      </c>
      <c r="AE619" s="159">
        <v>90</v>
      </c>
      <c r="AF619" s="160">
        <v>1150000</v>
      </c>
      <c r="AG619" s="160">
        <f t="shared" si="316"/>
        <v>1150000</v>
      </c>
      <c r="AH619" s="159">
        <v>1.5</v>
      </c>
      <c r="AI619" s="171">
        <f t="shared" si="317"/>
        <v>12777.777777777777</v>
      </c>
      <c r="AM619" s="15">
        <f t="shared" si="318"/>
        <v>0</v>
      </c>
      <c r="AP619" s="15">
        <f t="shared" si="319"/>
        <v>1150000</v>
      </c>
      <c r="AQ619" s="172">
        <f t="shared" si="305"/>
        <v>12777.777777777777</v>
      </c>
      <c r="AR619" s="27">
        <f t="shared" si="320"/>
        <v>0.5</v>
      </c>
      <c r="AS619" s="172">
        <f t="shared" si="321"/>
        <v>6388.8888888888887</v>
      </c>
      <c r="AT619" s="15">
        <v>1</v>
      </c>
      <c r="AU619" s="15">
        <v>1</v>
      </c>
      <c r="AV619" s="15">
        <v>90</v>
      </c>
      <c r="AW619" s="15">
        <v>60000</v>
      </c>
      <c r="AX619" s="15">
        <f t="shared" si="331"/>
        <v>60000</v>
      </c>
      <c r="AY619" s="15">
        <v>10.5</v>
      </c>
      <c r="BG619" s="15">
        <f t="shared" si="333"/>
        <v>60000</v>
      </c>
      <c r="BH619" s="15">
        <f t="shared" si="334"/>
        <v>666.66666666666663</v>
      </c>
      <c r="BI619" s="27">
        <f t="shared" si="322"/>
        <v>0.5</v>
      </c>
      <c r="BJ619" s="27">
        <f t="shared" si="323"/>
        <v>333.33333333333331</v>
      </c>
      <c r="BR619" s="27">
        <f t="shared" si="324"/>
        <v>0</v>
      </c>
      <c r="BS619" s="27">
        <f t="shared" si="325"/>
        <v>0</v>
      </c>
      <c r="BT619" s="15">
        <v>2.25</v>
      </c>
      <c r="BU619" s="15">
        <v>1.3333333333333333</v>
      </c>
      <c r="BV619" s="15">
        <v>1.6666666666666667</v>
      </c>
      <c r="BW619" s="15">
        <v>1</v>
      </c>
      <c r="BX619" s="15">
        <v>1.5</v>
      </c>
      <c r="BY619" s="15">
        <f t="shared" si="326"/>
        <v>1.55</v>
      </c>
      <c r="BZ619" s="15">
        <v>1</v>
      </c>
      <c r="CA619" s="15">
        <f t="shared" si="327"/>
        <v>0</v>
      </c>
      <c r="CB619" s="15">
        <v>5</v>
      </c>
      <c r="CC619" s="15" t="s">
        <v>1008</v>
      </c>
      <c r="CD619" s="15" t="s">
        <v>1008</v>
      </c>
      <c r="CE619" s="15" t="s">
        <v>1007</v>
      </c>
      <c r="CH619" s="15" t="s">
        <v>1007</v>
      </c>
      <c r="CK619" s="15" t="s">
        <v>1007</v>
      </c>
      <c r="CL619" s="15" t="s">
        <v>1007</v>
      </c>
      <c r="CN619" s="15" t="s">
        <v>1007</v>
      </c>
      <c r="CP619" s="15" t="s">
        <v>1007</v>
      </c>
      <c r="CR619" s="15" t="s">
        <v>1007</v>
      </c>
      <c r="CZ619" s="15">
        <v>2</v>
      </c>
      <c r="DA619" s="15">
        <v>3</v>
      </c>
      <c r="DB619" s="15">
        <v>1</v>
      </c>
      <c r="DC619" s="15">
        <v>4</v>
      </c>
      <c r="DD619" s="15">
        <v>3</v>
      </c>
      <c r="DE619" s="15">
        <v>3</v>
      </c>
      <c r="DL619" s="27">
        <v>3</v>
      </c>
      <c r="DM619" s="27">
        <v>3.6666666666666665</v>
      </c>
      <c r="DN619" s="27">
        <v>3.25</v>
      </c>
      <c r="DO619" s="27">
        <v>2.2000000000000002</v>
      </c>
      <c r="DP619" s="27">
        <v>1.6666666666666667</v>
      </c>
      <c r="DQ619" s="27">
        <v>3.75</v>
      </c>
      <c r="DR619" s="27">
        <f t="shared" si="306"/>
        <v>2.9222222222222221</v>
      </c>
      <c r="DS619" s="15">
        <f t="shared" si="332"/>
        <v>-1.0166666666666666</v>
      </c>
    </row>
    <row r="620" spans="1:123" x14ac:dyDescent="0.2">
      <c r="A620" s="15">
        <v>310</v>
      </c>
      <c r="B620" s="15">
        <v>930</v>
      </c>
      <c r="C620" s="15">
        <v>0</v>
      </c>
      <c r="D620" s="15">
        <v>3</v>
      </c>
      <c r="E620" s="15">
        <f t="shared" si="307"/>
        <v>0</v>
      </c>
      <c r="F620" s="15">
        <f t="shared" si="308"/>
        <v>1</v>
      </c>
      <c r="G620" s="15">
        <f t="shared" si="309"/>
        <v>0</v>
      </c>
      <c r="H620" s="15">
        <f t="shared" si="310"/>
        <v>0</v>
      </c>
      <c r="I620" s="15">
        <v>1</v>
      </c>
      <c r="J620" s="15">
        <v>34</v>
      </c>
      <c r="K620" s="15">
        <v>4</v>
      </c>
      <c r="L620" s="15">
        <f t="shared" si="311"/>
        <v>0</v>
      </c>
      <c r="M620" s="15">
        <f t="shared" si="312"/>
        <v>0</v>
      </c>
      <c r="N620" s="15">
        <f t="shared" si="313"/>
        <v>1</v>
      </c>
      <c r="O620" s="15">
        <f t="shared" si="314"/>
        <v>0</v>
      </c>
      <c r="P620" s="15">
        <f t="shared" si="315"/>
        <v>0</v>
      </c>
      <c r="Q620" s="15">
        <v>2</v>
      </c>
      <c r="R620" s="15">
        <v>5</v>
      </c>
      <c r="S620" s="15">
        <v>4</v>
      </c>
      <c r="T620" s="15">
        <v>1</v>
      </c>
      <c r="U620" s="15">
        <v>0</v>
      </c>
      <c r="V620" s="15">
        <v>1</v>
      </c>
      <c r="W620" s="15">
        <v>350000</v>
      </c>
      <c r="X620" s="15">
        <v>0</v>
      </c>
      <c r="Y620" s="15">
        <v>1</v>
      </c>
      <c r="Z620" s="15">
        <v>1</v>
      </c>
      <c r="AA620" s="15">
        <f t="shared" si="304"/>
        <v>32</v>
      </c>
      <c r="AB620" s="193">
        <f t="shared" si="330"/>
        <v>900</v>
      </c>
      <c r="AC620" s="15">
        <v>1</v>
      </c>
      <c r="AD620" s="15">
        <v>1</v>
      </c>
      <c r="AE620" s="15">
        <v>32</v>
      </c>
      <c r="AF620" s="15">
        <v>28800</v>
      </c>
      <c r="AG620" s="15">
        <f t="shared" si="316"/>
        <v>28800</v>
      </c>
      <c r="AH620" s="15">
        <v>14</v>
      </c>
      <c r="AI620" s="27">
        <f t="shared" si="317"/>
        <v>900</v>
      </c>
      <c r="AM620" s="15">
        <f t="shared" si="318"/>
        <v>0</v>
      </c>
      <c r="AP620" s="15">
        <f t="shared" si="319"/>
        <v>28800</v>
      </c>
      <c r="AQ620" s="172">
        <f t="shared" si="305"/>
        <v>900</v>
      </c>
      <c r="AR620" s="27">
        <f t="shared" si="320"/>
        <v>1</v>
      </c>
      <c r="AS620" s="172">
        <f t="shared" si="321"/>
        <v>900</v>
      </c>
      <c r="AX620" s="15">
        <f t="shared" si="331"/>
        <v>0</v>
      </c>
      <c r="BI620" s="27">
        <f t="shared" si="322"/>
        <v>0</v>
      </c>
      <c r="BJ620" s="27">
        <f t="shared" si="323"/>
        <v>0</v>
      </c>
      <c r="BR620" s="27">
        <f t="shared" si="324"/>
        <v>0</v>
      </c>
      <c r="BS620" s="27">
        <f t="shared" si="325"/>
        <v>0</v>
      </c>
      <c r="BT620" s="15">
        <v>2.25</v>
      </c>
      <c r="BU620" s="15">
        <v>1.5</v>
      </c>
      <c r="BV620" s="15">
        <v>1.6666666666666667</v>
      </c>
      <c r="BW620" s="15">
        <v>1</v>
      </c>
      <c r="BX620" s="15">
        <v>2</v>
      </c>
      <c r="BY620" s="15">
        <f t="shared" si="326"/>
        <v>1.6833333333333336</v>
      </c>
      <c r="BZ620" s="15">
        <v>1</v>
      </c>
      <c r="CA620" s="15">
        <f t="shared" si="327"/>
        <v>1</v>
      </c>
      <c r="CB620" s="15">
        <v>3</v>
      </c>
      <c r="CC620" s="15">
        <f t="shared" si="328"/>
        <v>1</v>
      </c>
      <c r="CD620" s="15">
        <f t="shared" si="329"/>
        <v>0</v>
      </c>
      <c r="CE620" s="15">
        <v>1</v>
      </c>
      <c r="CF620" s="15">
        <v>4</v>
      </c>
      <c r="CG620" s="15">
        <v>4</v>
      </c>
      <c r="CH620" s="15">
        <v>3</v>
      </c>
      <c r="CI620" s="15">
        <v>1</v>
      </c>
      <c r="CJ620" s="15">
        <v>4</v>
      </c>
      <c r="CK620" s="15">
        <v>1</v>
      </c>
      <c r="CL620" s="15">
        <v>1</v>
      </c>
      <c r="CN620" s="15">
        <v>1</v>
      </c>
      <c r="CP620" s="15">
        <v>0</v>
      </c>
      <c r="CQ620" s="15">
        <v>4</v>
      </c>
      <c r="CR620" s="15">
        <v>1</v>
      </c>
      <c r="CZ620" s="15">
        <v>3</v>
      </c>
      <c r="DA620" s="15">
        <v>3</v>
      </c>
      <c r="DD620" s="15">
        <v>1</v>
      </c>
      <c r="DE620" s="15">
        <v>2</v>
      </c>
      <c r="DF620" s="15">
        <v>2</v>
      </c>
      <c r="DG620" s="15">
        <v>2</v>
      </c>
      <c r="DL620" s="15">
        <v>3.8</v>
      </c>
      <c r="DM620" s="15">
        <v>4.333333333333333</v>
      </c>
      <c r="DN620" s="15">
        <v>4.25</v>
      </c>
      <c r="DO620" s="15">
        <v>4</v>
      </c>
      <c r="DP620" s="15">
        <v>3</v>
      </c>
      <c r="DQ620" s="15">
        <v>4.25</v>
      </c>
      <c r="DR620" s="27">
        <f t="shared" si="306"/>
        <v>3.9388888888888887</v>
      </c>
      <c r="DS620" s="15">
        <f t="shared" si="332"/>
        <v>0.79999999999999938</v>
      </c>
    </row>
    <row r="621" spans="1:123" x14ac:dyDescent="0.2">
      <c r="A621" s="15">
        <v>310</v>
      </c>
      <c r="B621" s="15">
        <v>930</v>
      </c>
      <c r="C621" s="15">
        <v>0</v>
      </c>
      <c r="D621" s="15">
        <v>3</v>
      </c>
      <c r="E621" s="15">
        <f t="shared" si="307"/>
        <v>0</v>
      </c>
      <c r="F621" s="15">
        <f t="shared" si="308"/>
        <v>1</v>
      </c>
      <c r="G621" s="15">
        <f t="shared" si="309"/>
        <v>0</v>
      </c>
      <c r="H621" s="15">
        <f t="shared" si="310"/>
        <v>0</v>
      </c>
      <c r="I621" s="15">
        <v>1</v>
      </c>
      <c r="J621" s="15">
        <v>34</v>
      </c>
      <c r="K621" s="15">
        <v>4</v>
      </c>
      <c r="L621" s="15">
        <f t="shared" si="311"/>
        <v>0</v>
      </c>
      <c r="M621" s="15">
        <f t="shared" si="312"/>
        <v>0</v>
      </c>
      <c r="N621" s="15">
        <f t="shared" si="313"/>
        <v>1</v>
      </c>
      <c r="O621" s="15">
        <f t="shared" si="314"/>
        <v>0</v>
      </c>
      <c r="P621" s="15">
        <f t="shared" si="315"/>
        <v>0</v>
      </c>
      <c r="Q621" s="15">
        <v>2</v>
      </c>
      <c r="R621" s="15">
        <v>5</v>
      </c>
      <c r="S621" s="15">
        <v>4</v>
      </c>
      <c r="T621" s="15">
        <v>1</v>
      </c>
      <c r="U621" s="15">
        <v>0</v>
      </c>
      <c r="V621" s="15">
        <v>1</v>
      </c>
      <c r="W621" s="15">
        <v>350000</v>
      </c>
      <c r="X621" s="15">
        <v>0</v>
      </c>
      <c r="Y621" s="15">
        <v>0</v>
      </c>
      <c r="Z621" s="15">
        <v>1</v>
      </c>
      <c r="AA621" s="15">
        <f t="shared" si="304"/>
        <v>32</v>
      </c>
      <c r="AB621" s="193">
        <f t="shared" si="330"/>
        <v>850</v>
      </c>
      <c r="AC621" s="159">
        <v>1</v>
      </c>
      <c r="AD621" s="159">
        <v>1</v>
      </c>
      <c r="AE621" s="159">
        <v>32</v>
      </c>
      <c r="AF621" s="159">
        <v>27200</v>
      </c>
      <c r="AG621" s="159">
        <f t="shared" si="316"/>
        <v>27200</v>
      </c>
      <c r="AH621" s="159">
        <v>12</v>
      </c>
      <c r="AI621" s="171">
        <f t="shared" si="317"/>
        <v>850</v>
      </c>
      <c r="AM621" s="15">
        <f t="shared" si="318"/>
        <v>0</v>
      </c>
      <c r="AP621" s="15">
        <f t="shared" si="319"/>
        <v>27200</v>
      </c>
      <c r="AQ621" s="172">
        <f t="shared" si="305"/>
        <v>850</v>
      </c>
      <c r="AR621" s="27">
        <f t="shared" si="320"/>
        <v>1</v>
      </c>
      <c r="AS621" s="172">
        <f t="shared" si="321"/>
        <v>850</v>
      </c>
      <c r="AX621" s="15">
        <f t="shared" si="331"/>
        <v>0</v>
      </c>
      <c r="BI621" s="27">
        <f t="shared" si="322"/>
        <v>0</v>
      </c>
      <c r="BJ621" s="27">
        <f t="shared" si="323"/>
        <v>0</v>
      </c>
      <c r="BR621" s="27">
        <f t="shared" si="324"/>
        <v>0</v>
      </c>
      <c r="BS621" s="27">
        <f t="shared" si="325"/>
        <v>0</v>
      </c>
      <c r="BT621" s="15">
        <v>2.25</v>
      </c>
      <c r="BU621" s="15">
        <v>1.5</v>
      </c>
      <c r="BV621" s="15">
        <v>1.6666666666666667</v>
      </c>
      <c r="BW621" s="15">
        <v>1</v>
      </c>
      <c r="BX621" s="15">
        <v>2</v>
      </c>
      <c r="BY621" s="15">
        <f t="shared" si="326"/>
        <v>1.6833333333333336</v>
      </c>
      <c r="BZ621" s="15">
        <v>1</v>
      </c>
      <c r="CA621" s="15">
        <f t="shared" si="327"/>
        <v>1</v>
      </c>
      <c r="CB621" s="15">
        <v>3</v>
      </c>
      <c r="CC621" s="15">
        <f t="shared" si="328"/>
        <v>1</v>
      </c>
      <c r="CD621" s="15">
        <f t="shared" si="329"/>
        <v>0</v>
      </c>
      <c r="CE621" s="15">
        <v>1</v>
      </c>
      <c r="CF621" s="15">
        <v>4</v>
      </c>
      <c r="CG621" s="15">
        <v>4</v>
      </c>
      <c r="CH621" s="15">
        <v>3</v>
      </c>
      <c r="CI621" s="15">
        <v>1</v>
      </c>
      <c r="CJ621" s="15">
        <v>4</v>
      </c>
      <c r="CK621" s="15">
        <v>1</v>
      </c>
      <c r="CL621" s="15">
        <v>1</v>
      </c>
      <c r="CN621" s="15">
        <v>1</v>
      </c>
      <c r="CP621" s="15">
        <v>0</v>
      </c>
      <c r="CQ621" s="15">
        <v>4</v>
      </c>
      <c r="CR621" s="15">
        <v>1</v>
      </c>
      <c r="CZ621" s="15">
        <v>3</v>
      </c>
      <c r="DA621" s="15">
        <v>3</v>
      </c>
      <c r="DD621" s="15">
        <v>1</v>
      </c>
      <c r="DE621" s="15">
        <v>2</v>
      </c>
      <c r="DF621" s="15">
        <v>2</v>
      </c>
      <c r="DG621" s="15">
        <v>2</v>
      </c>
      <c r="DL621" s="27">
        <v>3.4</v>
      </c>
      <c r="DM621" s="27">
        <v>3.3333333333333335</v>
      </c>
      <c r="DN621" s="27">
        <v>3.75</v>
      </c>
      <c r="DO621" s="27">
        <v>2.6</v>
      </c>
      <c r="DP621" s="27">
        <v>2</v>
      </c>
      <c r="DQ621" s="27">
        <v>3.75</v>
      </c>
      <c r="DR621" s="27">
        <f t="shared" si="306"/>
        <v>3.1388888888888893</v>
      </c>
      <c r="DS621" s="15">
        <f t="shared" si="332"/>
        <v>0.21666666666666723</v>
      </c>
    </row>
    <row r="622" spans="1:123" x14ac:dyDescent="0.2">
      <c r="A622" s="15">
        <v>311</v>
      </c>
      <c r="B622" s="15">
        <v>931</v>
      </c>
      <c r="C622" s="15">
        <v>0</v>
      </c>
      <c r="D622" s="15">
        <v>3</v>
      </c>
      <c r="E622" s="15">
        <f t="shared" si="307"/>
        <v>0</v>
      </c>
      <c r="F622" s="15">
        <f t="shared" si="308"/>
        <v>1</v>
      </c>
      <c r="G622" s="15">
        <f t="shared" si="309"/>
        <v>0</v>
      </c>
      <c r="H622" s="15">
        <f t="shared" si="310"/>
        <v>0</v>
      </c>
      <c r="I622" s="15">
        <v>0</v>
      </c>
      <c r="J622" s="15">
        <v>54</v>
      </c>
      <c r="K622" s="15">
        <v>2</v>
      </c>
      <c r="L622" s="15">
        <f t="shared" si="311"/>
        <v>1</v>
      </c>
      <c r="M622" s="15">
        <f t="shared" si="312"/>
        <v>0</v>
      </c>
      <c r="N622" s="15">
        <f t="shared" si="313"/>
        <v>0</v>
      </c>
      <c r="O622" s="15">
        <f t="shared" si="314"/>
        <v>0</v>
      </c>
      <c r="P622" s="15">
        <f t="shared" si="315"/>
        <v>0</v>
      </c>
      <c r="Q622" s="15">
        <v>2</v>
      </c>
      <c r="R622" s="15">
        <v>6</v>
      </c>
      <c r="S622" s="15">
        <v>34</v>
      </c>
      <c r="T622" s="15">
        <v>0</v>
      </c>
      <c r="U622" s="15">
        <v>1</v>
      </c>
      <c r="V622" s="15">
        <v>0</v>
      </c>
      <c r="W622" s="15">
        <v>0</v>
      </c>
      <c r="X622" s="15">
        <v>0</v>
      </c>
      <c r="Y622" s="15">
        <v>1</v>
      </c>
      <c r="Z622" s="15">
        <v>1</v>
      </c>
      <c r="AA622" s="15">
        <f t="shared" si="304"/>
        <v>24</v>
      </c>
      <c r="AB622" s="193">
        <f t="shared" si="330"/>
        <v>750</v>
      </c>
      <c r="AC622" s="15">
        <v>1</v>
      </c>
      <c r="AD622" s="15">
        <v>1</v>
      </c>
      <c r="AE622" s="15">
        <v>24</v>
      </c>
      <c r="AF622" s="15">
        <v>18000</v>
      </c>
      <c r="AG622" s="15">
        <f t="shared" si="316"/>
        <v>18000</v>
      </c>
      <c r="AH622" s="15">
        <v>11.5</v>
      </c>
      <c r="AI622" s="27">
        <f t="shared" si="317"/>
        <v>750</v>
      </c>
      <c r="AM622" s="15">
        <f t="shared" si="318"/>
        <v>0</v>
      </c>
      <c r="AP622" s="15">
        <f t="shared" si="319"/>
        <v>18000</v>
      </c>
      <c r="AQ622" s="172">
        <f t="shared" si="305"/>
        <v>750</v>
      </c>
      <c r="AR622" s="27">
        <f t="shared" si="320"/>
        <v>1</v>
      </c>
      <c r="AS622" s="172">
        <f t="shared" si="321"/>
        <v>750</v>
      </c>
      <c r="AX622" s="15">
        <f t="shared" si="331"/>
        <v>0</v>
      </c>
      <c r="BI622" s="27">
        <f t="shared" si="322"/>
        <v>0</v>
      </c>
      <c r="BJ622" s="27">
        <f t="shared" si="323"/>
        <v>0</v>
      </c>
      <c r="BR622" s="27">
        <f t="shared" si="324"/>
        <v>0</v>
      </c>
      <c r="BS622" s="27">
        <f t="shared" si="325"/>
        <v>0</v>
      </c>
      <c r="BT622" s="15">
        <v>2</v>
      </c>
      <c r="BU622" s="15">
        <v>1.6666666666666667</v>
      </c>
      <c r="BV622" s="15">
        <v>2</v>
      </c>
      <c r="BW622" s="15">
        <v>3.5</v>
      </c>
      <c r="BX622" s="15">
        <v>1.5</v>
      </c>
      <c r="BY622" s="15">
        <f t="shared" si="326"/>
        <v>2.1333333333333337</v>
      </c>
      <c r="BZ622" s="15">
        <v>1</v>
      </c>
      <c r="CA622" s="15">
        <f t="shared" si="327"/>
        <v>0</v>
      </c>
      <c r="CB622" s="15">
        <v>5</v>
      </c>
      <c r="CC622" s="15" t="s">
        <v>1008</v>
      </c>
      <c r="CD622" s="15" t="s">
        <v>1008</v>
      </c>
      <c r="CE622" s="15" t="s">
        <v>1007</v>
      </c>
      <c r="CH622" s="15" t="s">
        <v>1007</v>
      </c>
      <c r="CK622" s="15" t="s">
        <v>1007</v>
      </c>
      <c r="CL622" s="15" t="s">
        <v>1007</v>
      </c>
      <c r="CN622" s="15" t="s">
        <v>1007</v>
      </c>
      <c r="CP622" s="15" t="s">
        <v>1007</v>
      </c>
      <c r="CR622" s="15" t="s">
        <v>1007</v>
      </c>
      <c r="DB622" s="15">
        <v>1</v>
      </c>
      <c r="DC622" s="15">
        <v>1</v>
      </c>
      <c r="DD622" s="15">
        <v>2</v>
      </c>
      <c r="DE622" s="15">
        <v>3</v>
      </c>
      <c r="DF622" s="15">
        <v>3</v>
      </c>
      <c r="DG622" s="15">
        <v>1</v>
      </c>
      <c r="DL622" s="15">
        <v>3.6</v>
      </c>
      <c r="DM622" s="15">
        <v>3.3333333333333335</v>
      </c>
      <c r="DN622" s="15">
        <v>3</v>
      </c>
      <c r="DO622" s="15">
        <v>2.6</v>
      </c>
      <c r="DP622" s="15">
        <v>2</v>
      </c>
      <c r="DQ622" s="15">
        <v>3</v>
      </c>
      <c r="DR622" s="27">
        <f t="shared" si="306"/>
        <v>2.9222222222222221</v>
      </c>
      <c r="DS622" s="15">
        <f t="shared" si="332"/>
        <v>0.38055555555555509</v>
      </c>
    </row>
    <row r="623" spans="1:123" x14ac:dyDescent="0.2">
      <c r="A623" s="15">
        <v>311</v>
      </c>
      <c r="B623" s="15">
        <v>931</v>
      </c>
      <c r="C623" s="15">
        <v>0</v>
      </c>
      <c r="D623" s="15">
        <v>3</v>
      </c>
      <c r="E623" s="15">
        <f t="shared" si="307"/>
        <v>0</v>
      </c>
      <c r="F623" s="15">
        <f t="shared" si="308"/>
        <v>1</v>
      </c>
      <c r="G623" s="15">
        <f t="shared" si="309"/>
        <v>0</v>
      </c>
      <c r="H623" s="15">
        <f t="shared" si="310"/>
        <v>0</v>
      </c>
      <c r="I623" s="15">
        <v>0</v>
      </c>
      <c r="J623" s="15">
        <v>54</v>
      </c>
      <c r="K623" s="15">
        <v>2</v>
      </c>
      <c r="L623" s="15">
        <f t="shared" si="311"/>
        <v>1</v>
      </c>
      <c r="M623" s="15">
        <f t="shared" si="312"/>
        <v>0</v>
      </c>
      <c r="N623" s="15">
        <f t="shared" si="313"/>
        <v>0</v>
      </c>
      <c r="O623" s="15">
        <f t="shared" si="314"/>
        <v>0</v>
      </c>
      <c r="P623" s="15">
        <f t="shared" si="315"/>
        <v>0</v>
      </c>
      <c r="Q623" s="15">
        <v>2</v>
      </c>
      <c r="R623" s="15">
        <v>6</v>
      </c>
      <c r="S623" s="15">
        <v>34</v>
      </c>
      <c r="T623" s="15">
        <v>0</v>
      </c>
      <c r="U623" s="15">
        <v>1</v>
      </c>
      <c r="V623" s="15">
        <v>0</v>
      </c>
      <c r="W623" s="15">
        <v>0</v>
      </c>
      <c r="X623" s="15">
        <v>0</v>
      </c>
      <c r="Y623" s="15">
        <v>0</v>
      </c>
      <c r="Z623" s="15">
        <v>1</v>
      </c>
      <c r="AA623" s="15">
        <f t="shared" si="304"/>
        <v>24</v>
      </c>
      <c r="AB623" s="193">
        <f t="shared" si="330"/>
        <v>708.33333333333337</v>
      </c>
      <c r="AC623" s="159">
        <v>1</v>
      </c>
      <c r="AD623" s="159">
        <v>1</v>
      </c>
      <c r="AE623" s="159">
        <v>24</v>
      </c>
      <c r="AF623" s="159">
        <v>17000</v>
      </c>
      <c r="AG623" s="159">
        <f t="shared" si="316"/>
        <v>17000</v>
      </c>
      <c r="AH623" s="159">
        <v>11</v>
      </c>
      <c r="AI623" s="171">
        <f t="shared" si="317"/>
        <v>708.33333333333337</v>
      </c>
      <c r="AM623" s="15">
        <f t="shared" si="318"/>
        <v>0</v>
      </c>
      <c r="AP623" s="15">
        <f t="shared" si="319"/>
        <v>17000</v>
      </c>
      <c r="AQ623" s="172">
        <f t="shared" si="305"/>
        <v>708.33333333333337</v>
      </c>
      <c r="AR623" s="27">
        <f t="shared" si="320"/>
        <v>1</v>
      </c>
      <c r="AS623" s="172">
        <f t="shared" si="321"/>
        <v>708.33333333333337</v>
      </c>
      <c r="AX623" s="15">
        <f t="shared" si="331"/>
        <v>0</v>
      </c>
      <c r="BI623" s="27">
        <f t="shared" si="322"/>
        <v>0</v>
      </c>
      <c r="BJ623" s="27">
        <f t="shared" si="323"/>
        <v>0</v>
      </c>
      <c r="BR623" s="27">
        <f t="shared" si="324"/>
        <v>0</v>
      </c>
      <c r="BS623" s="27">
        <f t="shared" si="325"/>
        <v>0</v>
      </c>
      <c r="BT623" s="15">
        <v>2</v>
      </c>
      <c r="BU623" s="15">
        <v>1.6666666666666667</v>
      </c>
      <c r="BV623" s="15">
        <v>2</v>
      </c>
      <c r="BW623" s="15">
        <v>3.5</v>
      </c>
      <c r="BX623" s="15">
        <v>1.5</v>
      </c>
      <c r="BY623" s="15">
        <f t="shared" si="326"/>
        <v>2.1333333333333337</v>
      </c>
      <c r="BZ623" s="15">
        <v>1</v>
      </c>
      <c r="CA623" s="15">
        <f t="shared" si="327"/>
        <v>0</v>
      </c>
      <c r="CB623" s="15">
        <v>5</v>
      </c>
      <c r="CC623" s="15" t="s">
        <v>1008</v>
      </c>
      <c r="CD623" s="15" t="s">
        <v>1008</v>
      </c>
      <c r="CE623" s="15" t="s">
        <v>1007</v>
      </c>
      <c r="CH623" s="15" t="s">
        <v>1007</v>
      </c>
      <c r="CK623" s="15" t="s">
        <v>1007</v>
      </c>
      <c r="CL623" s="15" t="s">
        <v>1007</v>
      </c>
      <c r="CN623" s="15" t="s">
        <v>1007</v>
      </c>
      <c r="CP623" s="15" t="s">
        <v>1007</v>
      </c>
      <c r="CR623" s="15" t="s">
        <v>1007</v>
      </c>
      <c r="DB623" s="15">
        <v>1</v>
      </c>
      <c r="DC623" s="15">
        <v>1</v>
      </c>
      <c r="DD623" s="15">
        <v>2</v>
      </c>
      <c r="DE623" s="15">
        <v>3</v>
      </c>
      <c r="DF623" s="15">
        <v>3</v>
      </c>
      <c r="DG623" s="15">
        <v>1</v>
      </c>
      <c r="DL623" s="27">
        <v>3.2</v>
      </c>
      <c r="DM623" s="27">
        <v>2.6666666666666665</v>
      </c>
      <c r="DN623" s="27">
        <v>2.75</v>
      </c>
      <c r="DO623" s="27">
        <v>2.8</v>
      </c>
      <c r="DP623" s="27">
        <v>1.3333333333333333</v>
      </c>
      <c r="DQ623" s="27">
        <v>2.5</v>
      </c>
      <c r="DR623" s="27">
        <f t="shared" si="306"/>
        <v>2.541666666666667</v>
      </c>
      <c r="DS623" s="15">
        <f t="shared" si="332"/>
        <v>-0.36944444444444446</v>
      </c>
    </row>
    <row r="624" spans="1:123" x14ac:dyDescent="0.2">
      <c r="A624" s="15">
        <v>312</v>
      </c>
      <c r="B624" s="15">
        <v>932</v>
      </c>
      <c r="C624" s="15">
        <v>0</v>
      </c>
      <c r="D624" s="15">
        <v>3</v>
      </c>
      <c r="E624" s="15">
        <f t="shared" si="307"/>
        <v>0</v>
      </c>
      <c r="F624" s="15">
        <f t="shared" si="308"/>
        <v>1</v>
      </c>
      <c r="G624" s="15">
        <f t="shared" si="309"/>
        <v>0</v>
      </c>
      <c r="H624" s="15">
        <f t="shared" si="310"/>
        <v>0</v>
      </c>
      <c r="I624" s="15">
        <v>1</v>
      </c>
      <c r="J624" s="15">
        <v>32</v>
      </c>
      <c r="K624" s="15">
        <v>5</v>
      </c>
      <c r="L624" s="15">
        <f t="shared" si="311"/>
        <v>0</v>
      </c>
      <c r="M624" s="15">
        <f t="shared" si="312"/>
        <v>0</v>
      </c>
      <c r="N624" s="15">
        <f t="shared" si="313"/>
        <v>0</v>
      </c>
      <c r="O624" s="15">
        <f t="shared" si="314"/>
        <v>1</v>
      </c>
      <c r="P624" s="15">
        <f t="shared" si="315"/>
        <v>0</v>
      </c>
      <c r="Q624" s="15">
        <v>2</v>
      </c>
      <c r="R624" s="15">
        <v>3</v>
      </c>
      <c r="S624" s="15">
        <v>6</v>
      </c>
      <c r="T624" s="15">
        <v>0</v>
      </c>
      <c r="U624" s="15">
        <v>0</v>
      </c>
      <c r="V624" s="15">
        <v>1</v>
      </c>
      <c r="W624" s="15">
        <v>200000</v>
      </c>
      <c r="X624" s="15">
        <v>0</v>
      </c>
      <c r="Y624" s="15">
        <v>1</v>
      </c>
      <c r="Z624" s="15">
        <v>1</v>
      </c>
      <c r="AA624" s="15">
        <f t="shared" si="304"/>
        <v>45</v>
      </c>
      <c r="AB624" s="193">
        <f t="shared" si="330"/>
        <v>12000</v>
      </c>
      <c r="AC624" s="15">
        <v>3</v>
      </c>
      <c r="AD624" s="15">
        <v>1</v>
      </c>
      <c r="AE624" s="15">
        <v>45</v>
      </c>
      <c r="AF624" s="15">
        <v>540000</v>
      </c>
      <c r="AG624" s="15">
        <f t="shared" si="316"/>
        <v>540000</v>
      </c>
      <c r="AH624" s="15">
        <v>1.45</v>
      </c>
      <c r="AI624" s="27">
        <f t="shared" si="317"/>
        <v>12000</v>
      </c>
      <c r="AM624" s="15">
        <f t="shared" si="318"/>
        <v>0</v>
      </c>
      <c r="AP624" s="15">
        <f t="shared" si="319"/>
        <v>540000</v>
      </c>
      <c r="AQ624" s="172">
        <f t="shared" si="305"/>
        <v>12000</v>
      </c>
      <c r="AR624" s="27">
        <f t="shared" si="320"/>
        <v>1</v>
      </c>
      <c r="AS624" s="172">
        <f t="shared" si="321"/>
        <v>12000</v>
      </c>
      <c r="AX624" s="15">
        <f t="shared" si="331"/>
        <v>0</v>
      </c>
      <c r="BI624" s="27">
        <f t="shared" si="322"/>
        <v>0</v>
      </c>
      <c r="BJ624" s="27">
        <f t="shared" si="323"/>
        <v>0</v>
      </c>
      <c r="BR624" s="27">
        <f t="shared" si="324"/>
        <v>0</v>
      </c>
      <c r="BS624" s="27">
        <f t="shared" si="325"/>
        <v>0</v>
      </c>
      <c r="BT624" s="15">
        <v>1.5</v>
      </c>
      <c r="BU624" s="15">
        <v>1.6666666666666667</v>
      </c>
      <c r="BV624" s="15">
        <v>1.6666666666666667</v>
      </c>
      <c r="BW624" s="15">
        <v>1</v>
      </c>
      <c r="BX624" s="15">
        <v>2</v>
      </c>
      <c r="BY624" s="15">
        <f t="shared" si="326"/>
        <v>1.5666666666666669</v>
      </c>
      <c r="BZ624" s="15">
        <v>1</v>
      </c>
      <c r="CA624" s="15">
        <f t="shared" si="327"/>
        <v>1</v>
      </c>
      <c r="CB624" s="15">
        <v>4</v>
      </c>
      <c r="CC624" s="15">
        <f t="shared" si="328"/>
        <v>0</v>
      </c>
      <c r="CD624" s="15">
        <f t="shared" si="329"/>
        <v>1</v>
      </c>
      <c r="CE624" s="15">
        <v>1</v>
      </c>
      <c r="CF624" s="15">
        <v>2</v>
      </c>
      <c r="CG624" s="15">
        <v>4</v>
      </c>
      <c r="CH624" s="15">
        <v>1</v>
      </c>
      <c r="CI624" s="15">
        <v>2</v>
      </c>
      <c r="CJ624" s="15">
        <v>4</v>
      </c>
      <c r="CK624" s="15">
        <v>0</v>
      </c>
      <c r="CL624" s="15" t="s">
        <v>1007</v>
      </c>
      <c r="CN624" s="15" t="s">
        <v>1007</v>
      </c>
      <c r="CP624" s="15" t="s">
        <v>1007</v>
      </c>
      <c r="CR624" s="15" t="s">
        <v>1007</v>
      </c>
      <c r="CT624" s="15">
        <v>0</v>
      </c>
      <c r="CU624" s="15">
        <v>0</v>
      </c>
      <c r="CV624" s="15">
        <v>0</v>
      </c>
      <c r="CW624" s="15">
        <v>1</v>
      </c>
      <c r="CX624" s="15">
        <v>0</v>
      </c>
      <c r="CY624" s="15">
        <v>0</v>
      </c>
      <c r="CZ624" s="15">
        <v>3</v>
      </c>
      <c r="DA624" s="15">
        <v>3</v>
      </c>
      <c r="DB624" s="15">
        <v>1</v>
      </c>
      <c r="DC624" s="15">
        <v>1</v>
      </c>
      <c r="DD624" s="15">
        <v>2</v>
      </c>
      <c r="DE624" s="15">
        <v>1</v>
      </c>
      <c r="DL624" s="15">
        <v>3.2</v>
      </c>
      <c r="DM624" s="15">
        <v>3.6666666666666665</v>
      </c>
      <c r="DN624" s="15">
        <v>3.25</v>
      </c>
      <c r="DO624" s="15">
        <v>2.6</v>
      </c>
      <c r="DP624" s="15">
        <v>2</v>
      </c>
      <c r="DQ624" s="15">
        <v>2.75</v>
      </c>
      <c r="DR624" s="27">
        <f t="shared" si="306"/>
        <v>2.9111111111111114</v>
      </c>
      <c r="DS624" s="15">
        <f t="shared" si="332"/>
        <v>0.12500000000000044</v>
      </c>
    </row>
    <row r="625" spans="1:123" x14ac:dyDescent="0.2">
      <c r="A625" s="15">
        <v>312</v>
      </c>
      <c r="B625" s="15">
        <v>932</v>
      </c>
      <c r="C625" s="15">
        <v>0</v>
      </c>
      <c r="D625" s="15">
        <v>3</v>
      </c>
      <c r="E625" s="15">
        <f t="shared" si="307"/>
        <v>0</v>
      </c>
      <c r="F625" s="15">
        <f t="shared" si="308"/>
        <v>1</v>
      </c>
      <c r="G625" s="15">
        <f t="shared" si="309"/>
        <v>0</v>
      </c>
      <c r="H625" s="15">
        <f t="shared" si="310"/>
        <v>0</v>
      </c>
      <c r="I625" s="15">
        <v>1</v>
      </c>
      <c r="J625" s="15">
        <v>32</v>
      </c>
      <c r="K625" s="15">
        <v>5</v>
      </c>
      <c r="L625" s="15">
        <f t="shared" si="311"/>
        <v>0</v>
      </c>
      <c r="M625" s="15">
        <f t="shared" si="312"/>
        <v>0</v>
      </c>
      <c r="N625" s="15">
        <f t="shared" si="313"/>
        <v>0</v>
      </c>
      <c r="O625" s="15">
        <f t="shared" si="314"/>
        <v>1</v>
      </c>
      <c r="P625" s="15">
        <f t="shared" si="315"/>
        <v>0</v>
      </c>
      <c r="Q625" s="15">
        <v>2</v>
      </c>
      <c r="R625" s="15">
        <v>3</v>
      </c>
      <c r="S625" s="15">
        <v>6</v>
      </c>
      <c r="T625" s="15">
        <v>0</v>
      </c>
      <c r="U625" s="15">
        <v>0</v>
      </c>
      <c r="V625" s="15">
        <v>1</v>
      </c>
      <c r="W625" s="15">
        <v>200000</v>
      </c>
      <c r="X625" s="15">
        <v>0</v>
      </c>
      <c r="Y625" s="15">
        <v>0</v>
      </c>
      <c r="Z625" s="15">
        <v>1</v>
      </c>
      <c r="AA625" s="15">
        <f t="shared" si="304"/>
        <v>45</v>
      </c>
      <c r="AB625" s="193">
        <f t="shared" si="330"/>
        <v>12000</v>
      </c>
      <c r="AC625" s="159">
        <v>3</v>
      </c>
      <c r="AD625" s="159">
        <v>1</v>
      </c>
      <c r="AE625" s="159">
        <v>45</v>
      </c>
      <c r="AF625" s="159">
        <v>540000</v>
      </c>
      <c r="AG625" s="159">
        <f t="shared" si="316"/>
        <v>540000</v>
      </c>
      <c r="AH625" s="159">
        <v>1.5</v>
      </c>
      <c r="AI625" s="171">
        <f t="shared" si="317"/>
        <v>12000</v>
      </c>
      <c r="AM625" s="15">
        <f t="shared" si="318"/>
        <v>0</v>
      </c>
      <c r="AP625" s="15">
        <f t="shared" si="319"/>
        <v>540000</v>
      </c>
      <c r="AQ625" s="172">
        <f t="shared" si="305"/>
        <v>12000</v>
      </c>
      <c r="AR625" s="27">
        <f t="shared" si="320"/>
        <v>1</v>
      </c>
      <c r="AS625" s="172">
        <f t="shared" si="321"/>
        <v>12000</v>
      </c>
      <c r="AX625" s="15">
        <f t="shared" si="331"/>
        <v>0</v>
      </c>
      <c r="BI625" s="27">
        <f t="shared" si="322"/>
        <v>0</v>
      </c>
      <c r="BJ625" s="27">
        <f t="shared" si="323"/>
        <v>0</v>
      </c>
      <c r="BR625" s="27">
        <f t="shared" si="324"/>
        <v>0</v>
      </c>
      <c r="BS625" s="27">
        <f t="shared" si="325"/>
        <v>0</v>
      </c>
      <c r="BT625" s="15">
        <v>1.5</v>
      </c>
      <c r="BU625" s="15">
        <v>1.6666666666666667</v>
      </c>
      <c r="BV625" s="15">
        <v>1.6666666666666667</v>
      </c>
      <c r="BW625" s="15">
        <v>1</v>
      </c>
      <c r="BX625" s="15">
        <v>2</v>
      </c>
      <c r="BY625" s="15">
        <f t="shared" si="326"/>
        <v>1.5666666666666669</v>
      </c>
      <c r="BZ625" s="15">
        <v>1</v>
      </c>
      <c r="CA625" s="15">
        <f t="shared" si="327"/>
        <v>1</v>
      </c>
      <c r="CB625" s="15">
        <v>4</v>
      </c>
      <c r="CC625" s="15">
        <f t="shared" si="328"/>
        <v>0</v>
      </c>
      <c r="CD625" s="15">
        <f t="shared" si="329"/>
        <v>1</v>
      </c>
      <c r="CE625" s="15">
        <v>1</v>
      </c>
      <c r="CF625" s="15">
        <v>2</v>
      </c>
      <c r="CG625" s="15">
        <v>4</v>
      </c>
      <c r="CH625" s="15">
        <v>1</v>
      </c>
      <c r="CI625" s="15">
        <v>2</v>
      </c>
      <c r="CJ625" s="15">
        <v>4</v>
      </c>
      <c r="CK625" s="15">
        <v>0</v>
      </c>
      <c r="CL625" s="15" t="s">
        <v>1007</v>
      </c>
      <c r="CN625" s="15" t="s">
        <v>1007</v>
      </c>
      <c r="CP625" s="15" t="s">
        <v>1007</v>
      </c>
      <c r="CR625" s="15" t="s">
        <v>1007</v>
      </c>
      <c r="CT625" s="15">
        <v>0</v>
      </c>
      <c r="CU625" s="15">
        <v>0</v>
      </c>
      <c r="CV625" s="15">
        <v>0</v>
      </c>
      <c r="CW625" s="15">
        <v>1</v>
      </c>
      <c r="CX625" s="15">
        <v>0</v>
      </c>
      <c r="CY625" s="15">
        <v>0</v>
      </c>
      <c r="CZ625" s="15">
        <v>3</v>
      </c>
      <c r="DA625" s="15">
        <v>3</v>
      </c>
      <c r="DB625" s="15">
        <v>1</v>
      </c>
      <c r="DC625" s="15">
        <v>1</v>
      </c>
      <c r="DD625" s="15">
        <v>2</v>
      </c>
      <c r="DE625" s="15">
        <v>1</v>
      </c>
      <c r="DL625" s="27">
        <v>3.2</v>
      </c>
      <c r="DM625" s="27">
        <v>3</v>
      </c>
      <c r="DN625" s="27">
        <v>3.5</v>
      </c>
      <c r="DO625" s="27">
        <v>2.6</v>
      </c>
      <c r="DP625" s="27">
        <v>1.6666666666666667</v>
      </c>
      <c r="DQ625" s="27">
        <v>2.75</v>
      </c>
      <c r="DR625" s="27">
        <f t="shared" si="306"/>
        <v>2.786111111111111</v>
      </c>
      <c r="DS625" s="15">
        <f t="shared" si="332"/>
        <v>-0.6333333333333333</v>
      </c>
    </row>
    <row r="626" spans="1:123" x14ac:dyDescent="0.2">
      <c r="A626" s="15">
        <v>313</v>
      </c>
      <c r="B626" s="15">
        <v>933</v>
      </c>
      <c r="C626" s="15">
        <v>0</v>
      </c>
      <c r="D626" s="15">
        <v>3</v>
      </c>
      <c r="E626" s="15">
        <f t="shared" si="307"/>
        <v>0</v>
      </c>
      <c r="F626" s="15">
        <f t="shared" si="308"/>
        <v>1</v>
      </c>
      <c r="G626" s="15">
        <f t="shared" si="309"/>
        <v>0</v>
      </c>
      <c r="H626" s="15">
        <f t="shared" si="310"/>
        <v>0</v>
      </c>
      <c r="I626" s="15">
        <v>0</v>
      </c>
      <c r="J626" s="15">
        <v>32</v>
      </c>
      <c r="K626" s="15">
        <v>3</v>
      </c>
      <c r="L626" s="15">
        <f t="shared" si="311"/>
        <v>0</v>
      </c>
      <c r="M626" s="15">
        <f t="shared" si="312"/>
        <v>1</v>
      </c>
      <c r="N626" s="15">
        <f t="shared" si="313"/>
        <v>0</v>
      </c>
      <c r="O626" s="15">
        <f t="shared" si="314"/>
        <v>0</v>
      </c>
      <c r="P626" s="15">
        <f t="shared" si="315"/>
        <v>0</v>
      </c>
      <c r="Q626" s="15">
        <v>2</v>
      </c>
      <c r="R626" s="15">
        <v>5</v>
      </c>
      <c r="S626" s="15">
        <v>3</v>
      </c>
      <c r="T626" s="15">
        <v>0</v>
      </c>
      <c r="U626" s="15">
        <v>1</v>
      </c>
      <c r="V626" s="15">
        <v>1</v>
      </c>
      <c r="W626" s="15">
        <v>200000</v>
      </c>
      <c r="X626" s="15">
        <v>0</v>
      </c>
      <c r="Y626" s="15">
        <v>1</v>
      </c>
      <c r="Z626" s="15">
        <v>1</v>
      </c>
      <c r="AA626" s="15">
        <f t="shared" si="304"/>
        <v>100</v>
      </c>
      <c r="AB626" s="193">
        <f t="shared" si="330"/>
        <v>1220</v>
      </c>
      <c r="AC626" s="15">
        <v>1</v>
      </c>
      <c r="AD626" s="15">
        <v>1</v>
      </c>
      <c r="AE626" s="15">
        <v>100</v>
      </c>
      <c r="AF626" s="15">
        <v>82000</v>
      </c>
      <c r="AG626" s="15">
        <f t="shared" si="316"/>
        <v>82000</v>
      </c>
      <c r="AH626" s="15">
        <v>13.5</v>
      </c>
      <c r="AI626" s="27">
        <f t="shared" si="317"/>
        <v>820</v>
      </c>
      <c r="AJ626" s="15">
        <v>1</v>
      </c>
      <c r="AK626" s="15">
        <v>50</v>
      </c>
      <c r="AL626" s="15">
        <v>40000</v>
      </c>
      <c r="AM626" s="15">
        <f t="shared" si="318"/>
        <v>40000</v>
      </c>
      <c r="AN626" s="15">
        <v>15</v>
      </c>
      <c r="AP626" s="15">
        <f t="shared" si="319"/>
        <v>122000</v>
      </c>
      <c r="AQ626" s="172">
        <f t="shared" si="305"/>
        <v>1220</v>
      </c>
      <c r="AR626" s="27">
        <f t="shared" si="320"/>
        <v>1</v>
      </c>
      <c r="AS626" s="172">
        <f t="shared" si="321"/>
        <v>1220</v>
      </c>
      <c r="AX626" s="15">
        <f t="shared" si="331"/>
        <v>0</v>
      </c>
      <c r="BI626" s="27">
        <f t="shared" si="322"/>
        <v>0</v>
      </c>
      <c r="BJ626" s="27">
        <f t="shared" si="323"/>
        <v>0</v>
      </c>
      <c r="BR626" s="27">
        <f t="shared" si="324"/>
        <v>0</v>
      </c>
      <c r="BS626" s="27">
        <f t="shared" si="325"/>
        <v>0</v>
      </c>
      <c r="BT626" s="38">
        <v>1.5</v>
      </c>
      <c r="BU626" s="38">
        <v>2</v>
      </c>
      <c r="BV626" s="38">
        <v>2.67</v>
      </c>
      <c r="BW626" s="38">
        <v>2</v>
      </c>
      <c r="BX626" s="38">
        <v>2</v>
      </c>
      <c r="BY626" s="15">
        <f t="shared" si="326"/>
        <v>2.0339999999999998</v>
      </c>
      <c r="BZ626" s="15">
        <v>1</v>
      </c>
      <c r="CA626" s="15">
        <f t="shared" si="327"/>
        <v>1</v>
      </c>
      <c r="CB626" s="15">
        <v>3</v>
      </c>
      <c r="CC626" s="15">
        <f t="shared" si="328"/>
        <v>1</v>
      </c>
      <c r="CD626" s="15">
        <f t="shared" si="329"/>
        <v>0</v>
      </c>
      <c r="CE626" s="15">
        <v>2</v>
      </c>
      <c r="CF626" s="15">
        <v>3</v>
      </c>
      <c r="CG626" s="15">
        <v>4</v>
      </c>
      <c r="CH626" s="15">
        <v>3</v>
      </c>
      <c r="CI626" s="15">
        <v>1</v>
      </c>
      <c r="CJ626" s="15">
        <v>4</v>
      </c>
      <c r="CK626" s="15">
        <v>1</v>
      </c>
      <c r="CL626" s="15">
        <v>1</v>
      </c>
      <c r="CN626" s="15">
        <v>1</v>
      </c>
      <c r="CP626" s="15">
        <v>0</v>
      </c>
      <c r="CQ626" s="15">
        <v>1</v>
      </c>
      <c r="CR626" s="15">
        <v>1</v>
      </c>
      <c r="CZ626" s="15">
        <v>3</v>
      </c>
      <c r="DA626" s="15">
        <v>3</v>
      </c>
      <c r="DB626" s="15">
        <v>2</v>
      </c>
      <c r="DC626" s="15">
        <v>1</v>
      </c>
      <c r="DF626" s="15">
        <v>1</v>
      </c>
      <c r="DG626" s="15">
        <v>3</v>
      </c>
      <c r="DL626" s="15">
        <v>3.6</v>
      </c>
      <c r="DM626" s="15">
        <v>3.6666666666666665</v>
      </c>
      <c r="DN626" s="15">
        <v>3.75</v>
      </c>
      <c r="DO626" s="15">
        <v>3</v>
      </c>
      <c r="DP626" s="15">
        <v>3</v>
      </c>
      <c r="DQ626" s="15">
        <v>3.5</v>
      </c>
      <c r="DR626" s="27">
        <f t="shared" si="306"/>
        <v>3.4194444444444443</v>
      </c>
      <c r="DS626" s="15">
        <f t="shared" si="332"/>
        <v>0.75277777777777777</v>
      </c>
    </row>
    <row r="627" spans="1:123" x14ac:dyDescent="0.2">
      <c r="A627" s="15">
        <v>313</v>
      </c>
      <c r="B627" s="15">
        <v>933</v>
      </c>
      <c r="C627" s="15">
        <v>0</v>
      </c>
      <c r="D627" s="15">
        <v>3</v>
      </c>
      <c r="E627" s="15">
        <f t="shared" si="307"/>
        <v>0</v>
      </c>
      <c r="F627" s="15">
        <f t="shared" si="308"/>
        <v>1</v>
      </c>
      <c r="G627" s="15">
        <f t="shared" si="309"/>
        <v>0</v>
      </c>
      <c r="H627" s="15">
        <f t="shared" si="310"/>
        <v>0</v>
      </c>
      <c r="I627" s="15">
        <v>0</v>
      </c>
      <c r="J627" s="15">
        <v>32</v>
      </c>
      <c r="K627" s="15">
        <v>3</v>
      </c>
      <c r="L627" s="15">
        <f t="shared" si="311"/>
        <v>0</v>
      </c>
      <c r="M627" s="15">
        <f t="shared" si="312"/>
        <v>1</v>
      </c>
      <c r="N627" s="15">
        <f t="shared" si="313"/>
        <v>0</v>
      </c>
      <c r="O627" s="15">
        <f t="shared" si="314"/>
        <v>0</v>
      </c>
      <c r="P627" s="15">
        <f t="shared" si="315"/>
        <v>0</v>
      </c>
      <c r="Q627" s="15">
        <v>2</v>
      </c>
      <c r="R627" s="15">
        <v>5</v>
      </c>
      <c r="S627" s="15">
        <v>3</v>
      </c>
      <c r="T627" s="15">
        <v>0</v>
      </c>
      <c r="U627" s="15">
        <v>1</v>
      </c>
      <c r="V627" s="15">
        <v>1</v>
      </c>
      <c r="W627" s="15">
        <v>200000</v>
      </c>
      <c r="X627" s="15">
        <v>0</v>
      </c>
      <c r="Y627" s="15">
        <v>0</v>
      </c>
      <c r="Z627" s="15">
        <v>1</v>
      </c>
      <c r="AA627" s="15">
        <f t="shared" si="304"/>
        <v>100</v>
      </c>
      <c r="AB627" s="193">
        <f t="shared" si="330"/>
        <v>600</v>
      </c>
      <c r="AC627" s="159">
        <v>1</v>
      </c>
      <c r="AD627" s="159">
        <v>1</v>
      </c>
      <c r="AE627" s="159">
        <v>100</v>
      </c>
      <c r="AF627" s="159">
        <v>60000</v>
      </c>
      <c r="AG627" s="159">
        <f t="shared" si="316"/>
        <v>60000</v>
      </c>
      <c r="AH627" s="159">
        <v>12</v>
      </c>
      <c r="AI627" s="171">
        <f t="shared" si="317"/>
        <v>600</v>
      </c>
      <c r="AJ627" s="15">
        <v>0</v>
      </c>
      <c r="AK627" s="15">
        <v>0</v>
      </c>
      <c r="AL627" s="15">
        <v>0</v>
      </c>
      <c r="AM627" s="15">
        <f t="shared" si="318"/>
        <v>0</v>
      </c>
      <c r="AN627" s="15">
        <v>0</v>
      </c>
      <c r="AP627" s="15">
        <f t="shared" si="319"/>
        <v>60000</v>
      </c>
      <c r="AQ627" s="172">
        <f t="shared" si="305"/>
        <v>600</v>
      </c>
      <c r="AR627" s="27">
        <f t="shared" si="320"/>
        <v>1</v>
      </c>
      <c r="AS627" s="172">
        <f t="shared" si="321"/>
        <v>600</v>
      </c>
      <c r="AX627" s="15">
        <f t="shared" si="331"/>
        <v>0</v>
      </c>
      <c r="BI627" s="27">
        <f t="shared" si="322"/>
        <v>0</v>
      </c>
      <c r="BJ627" s="27">
        <f t="shared" si="323"/>
        <v>0</v>
      </c>
      <c r="BR627" s="27">
        <f t="shared" si="324"/>
        <v>0</v>
      </c>
      <c r="BS627" s="27">
        <f t="shared" si="325"/>
        <v>0</v>
      </c>
      <c r="BT627" s="38">
        <v>1.5</v>
      </c>
      <c r="BU627" s="38">
        <v>2</v>
      </c>
      <c r="BV627" s="38">
        <v>2.67</v>
      </c>
      <c r="BW627" s="38">
        <v>2</v>
      </c>
      <c r="BX627" s="38">
        <v>2</v>
      </c>
      <c r="BY627" s="15">
        <f t="shared" si="326"/>
        <v>2.0339999999999998</v>
      </c>
      <c r="BZ627" s="15">
        <v>1</v>
      </c>
      <c r="CA627" s="15">
        <f t="shared" si="327"/>
        <v>1</v>
      </c>
      <c r="CB627" s="15">
        <v>3</v>
      </c>
      <c r="CC627" s="15">
        <f t="shared" si="328"/>
        <v>1</v>
      </c>
      <c r="CD627" s="15">
        <f t="shared" si="329"/>
        <v>0</v>
      </c>
      <c r="CE627" s="15">
        <v>2</v>
      </c>
      <c r="CF627" s="15">
        <v>3</v>
      </c>
      <c r="CG627" s="15">
        <v>4</v>
      </c>
      <c r="CH627" s="15">
        <v>3</v>
      </c>
      <c r="CI627" s="15">
        <v>1</v>
      </c>
      <c r="CJ627" s="15">
        <v>4</v>
      </c>
      <c r="CK627" s="15">
        <v>1</v>
      </c>
      <c r="CL627" s="15">
        <v>1</v>
      </c>
      <c r="CN627" s="15">
        <v>1</v>
      </c>
      <c r="CP627" s="15">
        <v>0</v>
      </c>
      <c r="CQ627" s="15">
        <v>1</v>
      </c>
      <c r="CR627" s="15">
        <v>1</v>
      </c>
      <c r="CZ627" s="15">
        <v>3</v>
      </c>
      <c r="DA627" s="15">
        <v>3</v>
      </c>
      <c r="DB627" s="15">
        <v>2</v>
      </c>
      <c r="DC627" s="15">
        <v>1</v>
      </c>
      <c r="DF627" s="15">
        <v>1</v>
      </c>
      <c r="DG627" s="15">
        <v>3</v>
      </c>
      <c r="DL627" s="27">
        <v>2.6</v>
      </c>
      <c r="DM627" s="27">
        <v>3</v>
      </c>
      <c r="DN627" s="27">
        <v>3.5</v>
      </c>
      <c r="DO627" s="27">
        <v>2.4</v>
      </c>
      <c r="DP627" s="27">
        <v>2</v>
      </c>
      <c r="DQ627" s="27">
        <v>2.5</v>
      </c>
      <c r="DR627" s="27">
        <f t="shared" si="306"/>
        <v>2.6666666666666665</v>
      </c>
      <c r="DS627" s="15">
        <f t="shared" si="332"/>
        <v>-0.87777777777777821</v>
      </c>
    </row>
    <row r="628" spans="1:123" x14ac:dyDescent="0.2">
      <c r="A628" s="15">
        <v>314</v>
      </c>
      <c r="B628" s="15">
        <v>934</v>
      </c>
      <c r="C628" s="15">
        <v>0</v>
      </c>
      <c r="D628" s="15">
        <v>3</v>
      </c>
      <c r="E628" s="15">
        <f t="shared" si="307"/>
        <v>0</v>
      </c>
      <c r="F628" s="15">
        <f t="shared" si="308"/>
        <v>1</v>
      </c>
      <c r="G628" s="15">
        <f t="shared" si="309"/>
        <v>0</v>
      </c>
      <c r="H628" s="15">
        <f t="shared" si="310"/>
        <v>0</v>
      </c>
      <c r="I628" s="15">
        <v>1</v>
      </c>
      <c r="J628" s="15">
        <v>47</v>
      </c>
      <c r="K628" s="15">
        <v>4</v>
      </c>
      <c r="L628" s="15">
        <f t="shared" si="311"/>
        <v>0</v>
      </c>
      <c r="M628" s="15">
        <f t="shared" si="312"/>
        <v>0</v>
      </c>
      <c r="N628" s="15">
        <f t="shared" si="313"/>
        <v>1</v>
      </c>
      <c r="O628" s="15">
        <f t="shared" si="314"/>
        <v>0</v>
      </c>
      <c r="P628" s="15">
        <f t="shared" si="315"/>
        <v>0</v>
      </c>
      <c r="Q628" s="15">
        <v>2</v>
      </c>
      <c r="R628" s="15">
        <v>6</v>
      </c>
      <c r="S628" s="15">
        <v>7</v>
      </c>
      <c r="T628" s="15">
        <v>1</v>
      </c>
      <c r="U628" s="15">
        <v>1</v>
      </c>
      <c r="V628" s="15">
        <v>1</v>
      </c>
      <c r="W628" s="15">
        <v>350000</v>
      </c>
      <c r="X628" s="15">
        <v>0</v>
      </c>
      <c r="Y628" s="15">
        <v>1</v>
      </c>
      <c r="Z628" s="15">
        <v>0</v>
      </c>
      <c r="AA628" s="15">
        <f t="shared" si="304"/>
        <v>60</v>
      </c>
      <c r="AB628" s="193">
        <f t="shared" si="330"/>
        <v>9205</v>
      </c>
      <c r="AC628" s="15">
        <v>3</v>
      </c>
      <c r="AD628" s="15">
        <v>1</v>
      </c>
      <c r="AE628" s="15">
        <v>45</v>
      </c>
      <c r="AF628" s="15">
        <v>540000</v>
      </c>
      <c r="AG628" s="15">
        <f t="shared" si="316"/>
        <v>540000</v>
      </c>
      <c r="AH628" s="15">
        <v>1.45</v>
      </c>
      <c r="AI628" s="27">
        <f t="shared" si="317"/>
        <v>12000</v>
      </c>
      <c r="AM628" s="15">
        <f t="shared" si="318"/>
        <v>0</v>
      </c>
      <c r="AP628" s="15">
        <f t="shared" si="319"/>
        <v>540000</v>
      </c>
      <c r="AQ628" s="172">
        <f t="shared" si="305"/>
        <v>12000</v>
      </c>
      <c r="AR628" s="27">
        <f t="shared" si="320"/>
        <v>0.75</v>
      </c>
      <c r="AS628" s="172">
        <f t="shared" si="321"/>
        <v>9000</v>
      </c>
      <c r="AT628" s="15">
        <v>1</v>
      </c>
      <c r="AU628" s="15">
        <v>1</v>
      </c>
      <c r="AV628" s="15">
        <v>15</v>
      </c>
      <c r="AW628" s="15">
        <v>12300</v>
      </c>
      <c r="AX628" s="15">
        <f t="shared" si="331"/>
        <v>12300</v>
      </c>
      <c r="AY628" s="15">
        <v>12</v>
      </c>
      <c r="AZ628" s="15">
        <v>820</v>
      </c>
      <c r="BG628" s="15">
        <f t="shared" si="333"/>
        <v>12300</v>
      </c>
      <c r="BH628" s="15">
        <f t="shared" si="334"/>
        <v>820</v>
      </c>
      <c r="BI628" s="27">
        <f t="shared" si="322"/>
        <v>0.25</v>
      </c>
      <c r="BJ628" s="27">
        <f t="shared" si="323"/>
        <v>205</v>
      </c>
      <c r="BR628" s="27">
        <f t="shared" si="324"/>
        <v>0</v>
      </c>
      <c r="BS628" s="27">
        <f t="shared" si="325"/>
        <v>0</v>
      </c>
      <c r="BT628" s="15">
        <v>2</v>
      </c>
      <c r="BU628" s="15">
        <v>1.3333333333333333</v>
      </c>
      <c r="BV628" s="15">
        <v>2</v>
      </c>
      <c r="BW628" s="15">
        <v>1</v>
      </c>
      <c r="BX628" s="15">
        <v>1.5</v>
      </c>
      <c r="BY628" s="15">
        <f t="shared" si="326"/>
        <v>1.5666666666666667</v>
      </c>
      <c r="BZ628" s="15">
        <v>2</v>
      </c>
      <c r="CA628" s="15">
        <f t="shared" si="327"/>
        <v>0</v>
      </c>
      <c r="CB628" s="15">
        <v>5</v>
      </c>
      <c r="CC628" s="15" t="s">
        <v>1008</v>
      </c>
      <c r="CD628" s="15" t="s">
        <v>1008</v>
      </c>
      <c r="CE628" s="15" t="s">
        <v>1007</v>
      </c>
      <c r="CH628" s="15" t="s">
        <v>1007</v>
      </c>
      <c r="CK628" s="15" t="s">
        <v>1007</v>
      </c>
      <c r="CL628" s="15" t="s">
        <v>1007</v>
      </c>
      <c r="CN628" s="15" t="s">
        <v>1007</v>
      </c>
      <c r="CP628" s="15" t="s">
        <v>1007</v>
      </c>
      <c r="CR628" s="15" t="s">
        <v>1007</v>
      </c>
      <c r="CZ628" s="15">
        <v>3</v>
      </c>
      <c r="DA628" s="15">
        <v>3</v>
      </c>
      <c r="DB628" s="15">
        <v>1</v>
      </c>
      <c r="DC628" s="15">
        <v>1</v>
      </c>
      <c r="DF628" s="15">
        <v>2</v>
      </c>
      <c r="DG628" s="15">
        <v>1</v>
      </c>
      <c r="DL628" s="15">
        <v>3.8</v>
      </c>
      <c r="DM628" s="15">
        <v>4</v>
      </c>
      <c r="DN628" s="15">
        <v>3.75</v>
      </c>
      <c r="DO628" s="15">
        <v>3.8</v>
      </c>
      <c r="DP628" s="15">
        <v>2.6666666666666665</v>
      </c>
      <c r="DQ628" s="15">
        <v>3.25</v>
      </c>
      <c r="DR628" s="27">
        <f t="shared" si="306"/>
        <v>3.5444444444444447</v>
      </c>
      <c r="DS628" s="15">
        <f t="shared" si="332"/>
        <v>0.88611111111111152</v>
      </c>
    </row>
    <row r="629" spans="1:123" x14ac:dyDescent="0.2">
      <c r="A629" s="15">
        <v>314</v>
      </c>
      <c r="B629" s="15">
        <v>934</v>
      </c>
      <c r="C629" s="15">
        <v>0</v>
      </c>
      <c r="D629" s="15">
        <v>3</v>
      </c>
      <c r="E629" s="15">
        <f t="shared" si="307"/>
        <v>0</v>
      </c>
      <c r="F629" s="15">
        <f t="shared" si="308"/>
        <v>1</v>
      </c>
      <c r="G629" s="15">
        <f t="shared" si="309"/>
        <v>0</v>
      </c>
      <c r="H629" s="15">
        <f t="shared" si="310"/>
        <v>0</v>
      </c>
      <c r="I629" s="15">
        <v>1</v>
      </c>
      <c r="J629" s="15">
        <v>47</v>
      </c>
      <c r="K629" s="15">
        <v>4</v>
      </c>
      <c r="L629" s="15">
        <f t="shared" si="311"/>
        <v>0</v>
      </c>
      <c r="M629" s="15">
        <f t="shared" si="312"/>
        <v>0</v>
      </c>
      <c r="N629" s="15">
        <f t="shared" si="313"/>
        <v>1</v>
      </c>
      <c r="O629" s="15">
        <f t="shared" si="314"/>
        <v>0</v>
      </c>
      <c r="P629" s="15">
        <f t="shared" si="315"/>
        <v>0</v>
      </c>
      <c r="Q629" s="15">
        <v>2</v>
      </c>
      <c r="R629" s="15">
        <v>6</v>
      </c>
      <c r="S629" s="15">
        <v>7</v>
      </c>
      <c r="T629" s="15">
        <v>1</v>
      </c>
      <c r="U629" s="15">
        <v>1</v>
      </c>
      <c r="V629" s="15">
        <v>1</v>
      </c>
      <c r="W629" s="15">
        <v>350000</v>
      </c>
      <c r="X629" s="15">
        <v>0</v>
      </c>
      <c r="Y629" s="15">
        <v>0</v>
      </c>
      <c r="Z629" s="15">
        <v>1</v>
      </c>
      <c r="AA629" s="15">
        <f t="shared" si="304"/>
        <v>45</v>
      </c>
      <c r="AB629" s="193">
        <f t="shared" si="330"/>
        <v>11000</v>
      </c>
      <c r="AC629" s="159">
        <v>3</v>
      </c>
      <c r="AD629" s="159">
        <v>1</v>
      </c>
      <c r="AE629" s="159">
        <v>45</v>
      </c>
      <c r="AF629" s="159">
        <v>495000</v>
      </c>
      <c r="AG629" s="159">
        <f t="shared" si="316"/>
        <v>495000</v>
      </c>
      <c r="AH629" s="159">
        <v>1.5</v>
      </c>
      <c r="AI629" s="171">
        <f t="shared" si="317"/>
        <v>11000</v>
      </c>
      <c r="AM629" s="15">
        <f t="shared" si="318"/>
        <v>0</v>
      </c>
      <c r="AP629" s="15">
        <f t="shared" si="319"/>
        <v>495000</v>
      </c>
      <c r="AQ629" s="172">
        <f t="shared" si="305"/>
        <v>11000</v>
      </c>
      <c r="AR629" s="27">
        <f t="shared" si="320"/>
        <v>1</v>
      </c>
      <c r="AS629" s="172">
        <f t="shared" si="321"/>
        <v>11000</v>
      </c>
      <c r="AX629" s="15">
        <f t="shared" si="331"/>
        <v>0</v>
      </c>
      <c r="BI629" s="27">
        <f t="shared" si="322"/>
        <v>0</v>
      </c>
      <c r="BJ629" s="27">
        <f t="shared" si="323"/>
        <v>0</v>
      </c>
      <c r="BR629" s="27">
        <f t="shared" si="324"/>
        <v>0</v>
      </c>
      <c r="BS629" s="27">
        <f t="shared" si="325"/>
        <v>0</v>
      </c>
      <c r="BT629" s="15">
        <v>2</v>
      </c>
      <c r="BU629" s="15">
        <v>1.3333333333333333</v>
      </c>
      <c r="BV629" s="15">
        <v>2</v>
      </c>
      <c r="BW629" s="15">
        <v>1</v>
      </c>
      <c r="BX629" s="15">
        <v>1.5</v>
      </c>
      <c r="BY629" s="15">
        <f t="shared" si="326"/>
        <v>1.5666666666666667</v>
      </c>
      <c r="BZ629" s="15">
        <v>2</v>
      </c>
      <c r="CA629" s="15">
        <f t="shared" si="327"/>
        <v>0</v>
      </c>
      <c r="CB629" s="15">
        <v>5</v>
      </c>
      <c r="CC629" s="15" t="s">
        <v>1008</v>
      </c>
      <c r="CD629" s="15" t="s">
        <v>1008</v>
      </c>
      <c r="CE629" s="15" t="s">
        <v>1007</v>
      </c>
      <c r="CH629" s="15" t="s">
        <v>1007</v>
      </c>
      <c r="CK629" s="15" t="s">
        <v>1007</v>
      </c>
      <c r="CL629" s="15" t="s">
        <v>1007</v>
      </c>
      <c r="CN629" s="15" t="s">
        <v>1007</v>
      </c>
      <c r="CP629" s="15" t="s">
        <v>1007</v>
      </c>
      <c r="CR629" s="15" t="s">
        <v>1007</v>
      </c>
      <c r="CZ629" s="15">
        <v>3</v>
      </c>
      <c r="DA629" s="15">
        <v>3</v>
      </c>
      <c r="DB629" s="15">
        <v>1</v>
      </c>
      <c r="DC629" s="15">
        <v>1</v>
      </c>
      <c r="DF629" s="15">
        <v>2</v>
      </c>
      <c r="DG629" s="15">
        <v>1</v>
      </c>
      <c r="DL629" s="27">
        <v>3</v>
      </c>
      <c r="DM629" s="27">
        <v>3</v>
      </c>
      <c r="DN629" s="27">
        <v>2.75</v>
      </c>
      <c r="DO629" s="27">
        <v>2.2000000000000002</v>
      </c>
      <c r="DP629" s="27">
        <v>2</v>
      </c>
      <c r="DQ629" s="27">
        <v>3</v>
      </c>
      <c r="DR629" s="27">
        <f t="shared" si="306"/>
        <v>2.6583333333333332</v>
      </c>
      <c r="DS629" s="15">
        <f t="shared" si="332"/>
        <v>-0.41111111111111098</v>
      </c>
    </row>
    <row r="630" spans="1:123" x14ac:dyDescent="0.2">
      <c r="A630" s="15">
        <v>315</v>
      </c>
      <c r="B630" s="15">
        <v>936</v>
      </c>
      <c r="C630" s="15">
        <v>0</v>
      </c>
      <c r="D630" s="15">
        <v>3</v>
      </c>
      <c r="E630" s="15">
        <f t="shared" si="307"/>
        <v>0</v>
      </c>
      <c r="F630" s="15">
        <f t="shared" si="308"/>
        <v>1</v>
      </c>
      <c r="G630" s="15">
        <f t="shared" si="309"/>
        <v>0</v>
      </c>
      <c r="H630" s="15">
        <f t="shared" si="310"/>
        <v>0</v>
      </c>
      <c r="I630" s="15">
        <v>0</v>
      </c>
      <c r="J630" s="15">
        <v>54</v>
      </c>
      <c r="K630" s="15">
        <v>3</v>
      </c>
      <c r="L630" s="15">
        <f t="shared" si="311"/>
        <v>0</v>
      </c>
      <c r="M630" s="15">
        <f t="shared" si="312"/>
        <v>1</v>
      </c>
      <c r="N630" s="15">
        <f t="shared" si="313"/>
        <v>0</v>
      </c>
      <c r="O630" s="15">
        <f t="shared" si="314"/>
        <v>0</v>
      </c>
      <c r="P630" s="15">
        <f t="shared" si="315"/>
        <v>0</v>
      </c>
      <c r="Q630" s="15">
        <v>2</v>
      </c>
      <c r="R630" s="15">
        <v>5</v>
      </c>
      <c r="S630" s="15">
        <v>33</v>
      </c>
      <c r="T630" s="15">
        <v>1</v>
      </c>
      <c r="U630" s="15">
        <v>1</v>
      </c>
      <c r="V630" s="15">
        <v>1</v>
      </c>
      <c r="W630" s="15">
        <v>150000</v>
      </c>
      <c r="X630" s="15">
        <v>0</v>
      </c>
      <c r="Y630" s="15">
        <v>1</v>
      </c>
      <c r="Z630" s="15">
        <v>1</v>
      </c>
      <c r="AA630" s="15">
        <f t="shared" si="304"/>
        <v>60</v>
      </c>
      <c r="AB630" s="193">
        <f t="shared" si="330"/>
        <v>800</v>
      </c>
      <c r="AC630" s="15">
        <v>1</v>
      </c>
      <c r="AD630" s="15">
        <v>1</v>
      </c>
      <c r="AE630" s="15">
        <v>60</v>
      </c>
      <c r="AF630" s="15">
        <v>48000</v>
      </c>
      <c r="AG630" s="15">
        <f t="shared" si="316"/>
        <v>48000</v>
      </c>
      <c r="AH630" s="15">
        <v>12.4</v>
      </c>
      <c r="AI630" s="27">
        <f t="shared" si="317"/>
        <v>800</v>
      </c>
      <c r="AM630" s="15">
        <f t="shared" si="318"/>
        <v>0</v>
      </c>
      <c r="AP630" s="15">
        <f t="shared" si="319"/>
        <v>48000</v>
      </c>
      <c r="AQ630" s="172">
        <f t="shared" si="305"/>
        <v>800</v>
      </c>
      <c r="AR630" s="27">
        <f t="shared" si="320"/>
        <v>1</v>
      </c>
      <c r="AS630" s="172">
        <f t="shared" si="321"/>
        <v>800</v>
      </c>
      <c r="AX630" s="15">
        <f t="shared" si="331"/>
        <v>0</v>
      </c>
      <c r="BI630" s="27">
        <f t="shared" si="322"/>
        <v>0</v>
      </c>
      <c r="BJ630" s="27">
        <f t="shared" si="323"/>
        <v>0</v>
      </c>
      <c r="BR630" s="27">
        <f t="shared" si="324"/>
        <v>0</v>
      </c>
      <c r="BS630" s="27">
        <f t="shared" si="325"/>
        <v>0</v>
      </c>
      <c r="BT630" s="15">
        <v>2.5</v>
      </c>
      <c r="BU630" s="15">
        <v>1.6666666666666667</v>
      </c>
      <c r="BV630" s="15">
        <v>2.3333333333333335</v>
      </c>
      <c r="BW630" s="15">
        <v>1</v>
      </c>
      <c r="BX630" s="15">
        <v>1</v>
      </c>
      <c r="BY630" s="15">
        <f t="shared" si="326"/>
        <v>1.7</v>
      </c>
      <c r="BZ630" s="15">
        <v>1</v>
      </c>
      <c r="CA630" s="15">
        <f t="shared" si="327"/>
        <v>0</v>
      </c>
      <c r="CB630" s="15">
        <v>5</v>
      </c>
      <c r="CC630" s="15" t="s">
        <v>1008</v>
      </c>
      <c r="CD630" s="15" t="s">
        <v>1008</v>
      </c>
      <c r="CE630" s="15" t="s">
        <v>1007</v>
      </c>
      <c r="CH630" s="15" t="s">
        <v>1007</v>
      </c>
      <c r="CK630" s="15" t="s">
        <v>1007</v>
      </c>
      <c r="CL630" s="15" t="s">
        <v>1007</v>
      </c>
      <c r="CN630" s="15" t="s">
        <v>1007</v>
      </c>
      <c r="CP630" s="15" t="s">
        <v>1007</v>
      </c>
      <c r="CR630" s="15" t="s">
        <v>1007</v>
      </c>
      <c r="CZ630" s="15">
        <v>2</v>
      </c>
      <c r="DA630" s="15">
        <v>3</v>
      </c>
      <c r="DB630" s="15">
        <v>1</v>
      </c>
      <c r="DC630" s="15">
        <v>1</v>
      </c>
      <c r="DF630" s="15">
        <v>3</v>
      </c>
      <c r="DG630" s="15">
        <v>1</v>
      </c>
      <c r="DL630" s="15">
        <v>3.2</v>
      </c>
      <c r="DM630" s="15">
        <v>3.3333333333333335</v>
      </c>
      <c r="DN630" s="15">
        <v>3.5</v>
      </c>
      <c r="DO630" s="15">
        <v>2.8</v>
      </c>
      <c r="DP630" s="15">
        <v>2.3333333333333335</v>
      </c>
      <c r="DQ630" s="15">
        <v>3.25</v>
      </c>
      <c r="DR630" s="27">
        <f t="shared" si="306"/>
        <v>3.0694444444444442</v>
      </c>
      <c r="DS630" s="15">
        <f t="shared" si="332"/>
        <v>0.34722222222222143</v>
      </c>
    </row>
    <row r="631" spans="1:123" x14ac:dyDescent="0.2">
      <c r="A631" s="15">
        <v>315</v>
      </c>
      <c r="B631" s="15">
        <v>936</v>
      </c>
      <c r="C631" s="15">
        <v>0</v>
      </c>
      <c r="D631" s="15">
        <v>3</v>
      </c>
      <c r="E631" s="15">
        <f t="shared" si="307"/>
        <v>0</v>
      </c>
      <c r="F631" s="15">
        <f t="shared" si="308"/>
        <v>1</v>
      </c>
      <c r="G631" s="15">
        <f t="shared" si="309"/>
        <v>0</v>
      </c>
      <c r="H631" s="15">
        <f t="shared" si="310"/>
        <v>0</v>
      </c>
      <c r="I631" s="15">
        <v>0</v>
      </c>
      <c r="J631" s="15">
        <v>54</v>
      </c>
      <c r="K631" s="15">
        <v>3</v>
      </c>
      <c r="L631" s="15">
        <f t="shared" si="311"/>
        <v>0</v>
      </c>
      <c r="M631" s="15">
        <f t="shared" si="312"/>
        <v>1</v>
      </c>
      <c r="N631" s="15">
        <f t="shared" si="313"/>
        <v>0</v>
      </c>
      <c r="O631" s="15">
        <f t="shared" si="314"/>
        <v>0</v>
      </c>
      <c r="P631" s="15">
        <f t="shared" si="315"/>
        <v>0</v>
      </c>
      <c r="Q631" s="15">
        <v>2</v>
      </c>
      <c r="R631" s="15">
        <v>5</v>
      </c>
      <c r="S631" s="15">
        <v>33</v>
      </c>
      <c r="T631" s="15">
        <v>1</v>
      </c>
      <c r="U631" s="15">
        <v>1</v>
      </c>
      <c r="V631" s="15">
        <v>1</v>
      </c>
      <c r="W631" s="15">
        <v>150000</v>
      </c>
      <c r="X631" s="15">
        <v>0</v>
      </c>
      <c r="Y631" s="15">
        <v>0</v>
      </c>
      <c r="Z631" s="15">
        <v>1</v>
      </c>
      <c r="AA631" s="15">
        <f t="shared" si="304"/>
        <v>60</v>
      </c>
      <c r="AB631" s="193">
        <f t="shared" si="330"/>
        <v>750</v>
      </c>
      <c r="AC631" s="159">
        <v>1</v>
      </c>
      <c r="AD631" s="159">
        <v>1</v>
      </c>
      <c r="AE631" s="159">
        <v>60</v>
      </c>
      <c r="AF631" s="159">
        <v>45000</v>
      </c>
      <c r="AG631" s="159">
        <f t="shared" si="316"/>
        <v>45000</v>
      </c>
      <c r="AH631" s="159">
        <v>12</v>
      </c>
      <c r="AI631" s="171">
        <f t="shared" si="317"/>
        <v>750</v>
      </c>
      <c r="AM631" s="15">
        <f t="shared" si="318"/>
        <v>0</v>
      </c>
      <c r="AP631" s="15">
        <f t="shared" si="319"/>
        <v>45000</v>
      </c>
      <c r="AQ631" s="172">
        <f t="shared" si="305"/>
        <v>750</v>
      </c>
      <c r="AR631" s="27">
        <f t="shared" si="320"/>
        <v>1</v>
      </c>
      <c r="AS631" s="172">
        <f t="shared" si="321"/>
        <v>750</v>
      </c>
      <c r="AX631" s="15">
        <f t="shared" si="331"/>
        <v>0</v>
      </c>
      <c r="BI631" s="27">
        <f t="shared" si="322"/>
        <v>0</v>
      </c>
      <c r="BJ631" s="27">
        <f t="shared" si="323"/>
        <v>0</v>
      </c>
      <c r="BR631" s="27">
        <f t="shared" si="324"/>
        <v>0</v>
      </c>
      <c r="BS631" s="27">
        <f t="shared" si="325"/>
        <v>0</v>
      </c>
      <c r="BT631" s="15">
        <v>2.5</v>
      </c>
      <c r="BU631" s="15">
        <v>1.6666666666666667</v>
      </c>
      <c r="BV631" s="15">
        <v>2.3333333333333335</v>
      </c>
      <c r="BW631" s="15">
        <v>1</v>
      </c>
      <c r="BX631" s="15">
        <v>1</v>
      </c>
      <c r="BY631" s="15">
        <f t="shared" si="326"/>
        <v>1.7</v>
      </c>
      <c r="BZ631" s="15">
        <v>1</v>
      </c>
      <c r="CA631" s="15">
        <f t="shared" si="327"/>
        <v>0</v>
      </c>
      <c r="CB631" s="15">
        <v>5</v>
      </c>
      <c r="CC631" s="15" t="s">
        <v>1008</v>
      </c>
      <c r="CD631" s="15" t="s">
        <v>1008</v>
      </c>
      <c r="CE631" s="15" t="s">
        <v>1007</v>
      </c>
      <c r="CH631" s="15" t="s">
        <v>1007</v>
      </c>
      <c r="CK631" s="15" t="s">
        <v>1007</v>
      </c>
      <c r="CL631" s="15" t="s">
        <v>1007</v>
      </c>
      <c r="CN631" s="15" t="s">
        <v>1007</v>
      </c>
      <c r="CP631" s="15" t="s">
        <v>1007</v>
      </c>
      <c r="CR631" s="15" t="s">
        <v>1007</v>
      </c>
      <c r="CZ631" s="15">
        <v>2</v>
      </c>
      <c r="DA631" s="15">
        <v>3</v>
      </c>
      <c r="DB631" s="15">
        <v>1</v>
      </c>
      <c r="DC631" s="15">
        <v>1</v>
      </c>
      <c r="DF631" s="15">
        <v>3</v>
      </c>
      <c r="DG631" s="15">
        <v>1</v>
      </c>
      <c r="DL631" s="27">
        <v>3</v>
      </c>
      <c r="DM631" s="27">
        <v>3.3333333333333335</v>
      </c>
      <c r="DN631" s="27">
        <v>3</v>
      </c>
      <c r="DO631" s="27">
        <v>2</v>
      </c>
      <c r="DP631" s="27">
        <v>2</v>
      </c>
      <c r="DQ631" s="27">
        <v>3</v>
      </c>
      <c r="DR631" s="27">
        <f t="shared" si="306"/>
        <v>2.7222222222222228</v>
      </c>
      <c r="DS631" s="15">
        <f t="shared" si="332"/>
        <v>-0.49722222222222179</v>
      </c>
    </row>
    <row r="632" spans="1:123" x14ac:dyDescent="0.2">
      <c r="A632" s="15">
        <v>316</v>
      </c>
      <c r="B632" s="15">
        <v>937</v>
      </c>
      <c r="C632" s="15">
        <v>0</v>
      </c>
      <c r="D632" s="15">
        <v>3</v>
      </c>
      <c r="E632" s="15">
        <f t="shared" si="307"/>
        <v>0</v>
      </c>
      <c r="F632" s="15">
        <f t="shared" si="308"/>
        <v>1</v>
      </c>
      <c r="G632" s="15">
        <f t="shared" si="309"/>
        <v>0</v>
      </c>
      <c r="H632" s="15">
        <f t="shared" si="310"/>
        <v>0</v>
      </c>
      <c r="I632" s="15">
        <v>0</v>
      </c>
      <c r="J632" s="15">
        <v>47</v>
      </c>
      <c r="K632" s="15">
        <v>5</v>
      </c>
      <c r="L632" s="15">
        <f t="shared" si="311"/>
        <v>0</v>
      </c>
      <c r="M632" s="15">
        <f t="shared" si="312"/>
        <v>0</v>
      </c>
      <c r="N632" s="15">
        <f t="shared" si="313"/>
        <v>0</v>
      </c>
      <c r="O632" s="15">
        <f t="shared" si="314"/>
        <v>1</v>
      </c>
      <c r="P632" s="15">
        <f t="shared" si="315"/>
        <v>0</v>
      </c>
      <c r="Q632" s="15">
        <v>2</v>
      </c>
      <c r="R632" s="15">
        <v>5</v>
      </c>
      <c r="S632" s="15">
        <v>27</v>
      </c>
      <c r="T632" s="15">
        <v>1</v>
      </c>
      <c r="U632" s="15">
        <v>1</v>
      </c>
      <c r="V632" s="15">
        <v>1</v>
      </c>
      <c r="W632" s="15">
        <v>200000</v>
      </c>
      <c r="X632" s="15">
        <v>0</v>
      </c>
      <c r="Y632" s="15">
        <v>1</v>
      </c>
      <c r="Z632" s="15">
        <v>1</v>
      </c>
      <c r="AA632" s="15">
        <f t="shared" si="304"/>
        <v>28</v>
      </c>
      <c r="AB632" s="193">
        <f t="shared" si="330"/>
        <v>800</v>
      </c>
      <c r="AC632" s="15">
        <v>1</v>
      </c>
      <c r="AD632" s="15">
        <v>1</v>
      </c>
      <c r="AE632" s="15">
        <v>28</v>
      </c>
      <c r="AF632" s="15">
        <v>22400</v>
      </c>
      <c r="AG632" s="15">
        <f t="shared" si="316"/>
        <v>22400</v>
      </c>
      <c r="AH632" s="15">
        <v>12</v>
      </c>
      <c r="AI632" s="27">
        <f t="shared" si="317"/>
        <v>800</v>
      </c>
      <c r="AJ632" s="15">
        <v>0</v>
      </c>
      <c r="AK632" s="15">
        <v>0</v>
      </c>
      <c r="AL632" s="15">
        <v>0</v>
      </c>
      <c r="AM632" s="15">
        <f t="shared" si="318"/>
        <v>0</v>
      </c>
      <c r="AN632" s="15">
        <v>0</v>
      </c>
      <c r="AP632" s="15">
        <f t="shared" si="319"/>
        <v>22400</v>
      </c>
      <c r="AQ632" s="172">
        <f t="shared" si="305"/>
        <v>800</v>
      </c>
      <c r="AR632" s="27">
        <f t="shared" si="320"/>
        <v>1</v>
      </c>
      <c r="AS632" s="172">
        <f t="shared" si="321"/>
        <v>800</v>
      </c>
      <c r="AX632" s="15">
        <f t="shared" si="331"/>
        <v>0</v>
      </c>
      <c r="BI632" s="27">
        <f t="shared" si="322"/>
        <v>0</v>
      </c>
      <c r="BJ632" s="27">
        <f t="shared" si="323"/>
        <v>0</v>
      </c>
      <c r="BR632" s="27">
        <f t="shared" si="324"/>
        <v>0</v>
      </c>
      <c r="BS632" s="27">
        <f t="shared" si="325"/>
        <v>0</v>
      </c>
      <c r="BT632" s="15">
        <v>2</v>
      </c>
      <c r="BU632" s="15">
        <v>1.3333333333333333</v>
      </c>
      <c r="BV632" s="15">
        <v>1.6666666666666667</v>
      </c>
      <c r="BW632" s="15">
        <v>2.5</v>
      </c>
      <c r="BX632" s="15">
        <v>2</v>
      </c>
      <c r="BY632" s="15">
        <f t="shared" si="326"/>
        <v>1.9</v>
      </c>
      <c r="BZ632" s="15">
        <v>1</v>
      </c>
      <c r="CA632" s="15">
        <f t="shared" si="327"/>
        <v>0</v>
      </c>
      <c r="CB632" s="15">
        <v>5</v>
      </c>
      <c r="CC632" s="15" t="s">
        <v>1008</v>
      </c>
      <c r="CD632" s="15" t="s">
        <v>1008</v>
      </c>
      <c r="CE632" s="15" t="s">
        <v>1007</v>
      </c>
      <c r="CH632" s="15" t="s">
        <v>1007</v>
      </c>
      <c r="CK632" s="15" t="s">
        <v>1007</v>
      </c>
      <c r="CL632" s="15" t="s">
        <v>1007</v>
      </c>
      <c r="CN632" s="15" t="s">
        <v>1007</v>
      </c>
      <c r="CP632" s="15" t="s">
        <v>1007</v>
      </c>
      <c r="CR632" s="15" t="s">
        <v>1007</v>
      </c>
      <c r="CZ632" s="15">
        <v>2</v>
      </c>
      <c r="DA632" s="15">
        <v>3</v>
      </c>
      <c r="DB632" s="15">
        <v>1</v>
      </c>
      <c r="DC632" s="15">
        <v>2</v>
      </c>
      <c r="DF632" s="15">
        <v>3</v>
      </c>
      <c r="DG632" s="15">
        <v>3</v>
      </c>
      <c r="DL632" s="15">
        <v>3.4</v>
      </c>
      <c r="DM632" s="15">
        <v>3.3333333333333335</v>
      </c>
      <c r="DN632" s="15">
        <v>3</v>
      </c>
      <c r="DO632" s="15">
        <v>3</v>
      </c>
      <c r="DP632" s="15">
        <v>3.3333333333333335</v>
      </c>
      <c r="DQ632" s="15">
        <v>3.25</v>
      </c>
      <c r="DR632" s="27">
        <f t="shared" si="306"/>
        <v>3.2194444444444446</v>
      </c>
      <c r="DS632" s="15">
        <f t="shared" si="332"/>
        <v>0.3666666666666667</v>
      </c>
    </row>
    <row r="633" spans="1:123" x14ac:dyDescent="0.2">
      <c r="A633" s="15">
        <v>316</v>
      </c>
      <c r="B633" s="15">
        <v>937</v>
      </c>
      <c r="C633" s="15">
        <v>0</v>
      </c>
      <c r="D633" s="15">
        <v>3</v>
      </c>
      <c r="E633" s="15">
        <f t="shared" si="307"/>
        <v>0</v>
      </c>
      <c r="F633" s="15">
        <f t="shared" si="308"/>
        <v>1</v>
      </c>
      <c r="G633" s="15">
        <f t="shared" si="309"/>
        <v>0</v>
      </c>
      <c r="H633" s="15">
        <f t="shared" si="310"/>
        <v>0</v>
      </c>
      <c r="I633" s="15">
        <v>0</v>
      </c>
      <c r="J633" s="15">
        <v>47</v>
      </c>
      <c r="K633" s="15">
        <v>5</v>
      </c>
      <c r="L633" s="15">
        <f t="shared" si="311"/>
        <v>0</v>
      </c>
      <c r="M633" s="15">
        <f t="shared" si="312"/>
        <v>0</v>
      </c>
      <c r="N633" s="15">
        <f t="shared" si="313"/>
        <v>0</v>
      </c>
      <c r="O633" s="15">
        <f t="shared" si="314"/>
        <v>1</v>
      </c>
      <c r="P633" s="15">
        <f t="shared" si="315"/>
        <v>0</v>
      </c>
      <c r="Q633" s="15">
        <v>2</v>
      </c>
      <c r="R633" s="15">
        <v>5</v>
      </c>
      <c r="S633" s="15">
        <v>27</v>
      </c>
      <c r="T633" s="15">
        <v>1</v>
      </c>
      <c r="U633" s="15">
        <v>1</v>
      </c>
      <c r="V633" s="15">
        <v>1</v>
      </c>
      <c r="W633" s="15">
        <v>200000</v>
      </c>
      <c r="X633" s="15">
        <v>0</v>
      </c>
      <c r="Y633" s="15">
        <v>0</v>
      </c>
      <c r="Z633" s="15">
        <v>1</v>
      </c>
      <c r="AA633" s="15">
        <f t="shared" si="304"/>
        <v>28</v>
      </c>
      <c r="AB633" s="193">
        <f t="shared" si="330"/>
        <v>1127.1428571428571</v>
      </c>
      <c r="AC633" s="159">
        <v>1</v>
      </c>
      <c r="AD633" s="159">
        <v>1</v>
      </c>
      <c r="AE633" s="159">
        <v>28</v>
      </c>
      <c r="AF633" s="159">
        <v>19600</v>
      </c>
      <c r="AG633" s="159">
        <f t="shared" si="316"/>
        <v>19600</v>
      </c>
      <c r="AH633" s="159">
        <v>12</v>
      </c>
      <c r="AI633" s="171">
        <f t="shared" si="317"/>
        <v>700</v>
      </c>
      <c r="AJ633" s="15">
        <v>1</v>
      </c>
      <c r="AK633" s="15">
        <v>28</v>
      </c>
      <c r="AL633" s="15">
        <v>11960</v>
      </c>
      <c r="AM633" s="15">
        <f t="shared" si="318"/>
        <v>11960</v>
      </c>
      <c r="AN633" s="15">
        <v>12</v>
      </c>
      <c r="AP633" s="15">
        <f t="shared" si="319"/>
        <v>31560</v>
      </c>
      <c r="AQ633" s="172">
        <f t="shared" si="305"/>
        <v>1127.1428571428571</v>
      </c>
      <c r="AR633" s="27">
        <f t="shared" si="320"/>
        <v>1</v>
      </c>
      <c r="AS633" s="172">
        <f t="shared" si="321"/>
        <v>1127.1428571428571</v>
      </c>
      <c r="AX633" s="15">
        <f t="shared" si="331"/>
        <v>0</v>
      </c>
      <c r="BI633" s="27">
        <f t="shared" si="322"/>
        <v>0</v>
      </c>
      <c r="BJ633" s="27">
        <f t="shared" si="323"/>
        <v>0</v>
      </c>
      <c r="BR633" s="27">
        <f t="shared" si="324"/>
        <v>0</v>
      </c>
      <c r="BS633" s="27">
        <f t="shared" si="325"/>
        <v>0</v>
      </c>
      <c r="BT633" s="15">
        <v>2</v>
      </c>
      <c r="BU633" s="15">
        <v>1.3333333333333333</v>
      </c>
      <c r="BV633" s="15">
        <v>1.6666666666666667</v>
      </c>
      <c r="BW633" s="15">
        <v>2.5</v>
      </c>
      <c r="BX633" s="15">
        <v>2</v>
      </c>
      <c r="BY633" s="15">
        <f t="shared" si="326"/>
        <v>1.9</v>
      </c>
      <c r="BZ633" s="15">
        <v>1</v>
      </c>
      <c r="CA633" s="15">
        <f t="shared" si="327"/>
        <v>0</v>
      </c>
      <c r="CB633" s="15">
        <v>5</v>
      </c>
      <c r="CC633" s="15" t="s">
        <v>1008</v>
      </c>
      <c r="CD633" s="15" t="s">
        <v>1008</v>
      </c>
      <c r="CE633" s="15" t="s">
        <v>1007</v>
      </c>
      <c r="CH633" s="15" t="s">
        <v>1007</v>
      </c>
      <c r="CK633" s="15" t="s">
        <v>1007</v>
      </c>
      <c r="CL633" s="15" t="s">
        <v>1007</v>
      </c>
      <c r="CN633" s="15" t="s">
        <v>1007</v>
      </c>
      <c r="CP633" s="15" t="s">
        <v>1007</v>
      </c>
      <c r="CR633" s="15" t="s">
        <v>1007</v>
      </c>
      <c r="CZ633" s="15">
        <v>2</v>
      </c>
      <c r="DA633" s="15">
        <v>3</v>
      </c>
      <c r="DB633" s="15">
        <v>1</v>
      </c>
      <c r="DC633" s="15">
        <v>2</v>
      </c>
      <c r="DF633" s="15">
        <v>3</v>
      </c>
      <c r="DG633" s="15">
        <v>3</v>
      </c>
      <c r="DL633" s="27">
        <v>2.8</v>
      </c>
      <c r="DM633" s="27">
        <v>4</v>
      </c>
      <c r="DN633" s="27">
        <v>3.25</v>
      </c>
      <c r="DO633" s="27">
        <v>2.4</v>
      </c>
      <c r="DP633" s="27">
        <v>1.6666666666666667</v>
      </c>
      <c r="DQ633" s="27">
        <v>3</v>
      </c>
      <c r="DR633" s="27">
        <f t="shared" si="306"/>
        <v>2.8527777777777779</v>
      </c>
      <c r="DS633" s="15">
        <f t="shared" si="332"/>
        <v>-0.46944444444444455</v>
      </c>
    </row>
    <row r="634" spans="1:123" x14ac:dyDescent="0.2">
      <c r="A634" s="15">
        <v>317</v>
      </c>
      <c r="B634" s="15">
        <v>938</v>
      </c>
      <c r="C634" s="15">
        <v>0</v>
      </c>
      <c r="D634" s="15">
        <v>3</v>
      </c>
      <c r="E634" s="15">
        <f t="shared" si="307"/>
        <v>0</v>
      </c>
      <c r="F634" s="15">
        <f t="shared" si="308"/>
        <v>1</v>
      </c>
      <c r="G634" s="15">
        <f t="shared" si="309"/>
        <v>0</v>
      </c>
      <c r="H634" s="15">
        <f t="shared" si="310"/>
        <v>0</v>
      </c>
      <c r="I634" s="15">
        <v>0</v>
      </c>
      <c r="J634" s="15">
        <v>56</v>
      </c>
      <c r="K634" s="15">
        <v>2</v>
      </c>
      <c r="L634" s="15">
        <f t="shared" si="311"/>
        <v>1</v>
      </c>
      <c r="M634" s="15">
        <f t="shared" si="312"/>
        <v>0</v>
      </c>
      <c r="N634" s="15">
        <f t="shared" si="313"/>
        <v>0</v>
      </c>
      <c r="O634" s="15">
        <f t="shared" si="314"/>
        <v>0</v>
      </c>
      <c r="P634" s="15">
        <f t="shared" si="315"/>
        <v>0</v>
      </c>
      <c r="Q634" s="15">
        <v>4</v>
      </c>
      <c r="R634" s="15">
        <v>6</v>
      </c>
      <c r="S634" s="15">
        <v>45</v>
      </c>
      <c r="T634" s="15">
        <v>1</v>
      </c>
      <c r="U634" s="15">
        <v>0</v>
      </c>
      <c r="V634" s="15">
        <v>1</v>
      </c>
      <c r="W634" s="15">
        <v>350000</v>
      </c>
      <c r="X634" s="15">
        <v>0</v>
      </c>
      <c r="Y634" s="15">
        <v>1</v>
      </c>
      <c r="Z634" s="15">
        <v>1</v>
      </c>
      <c r="AA634" s="15">
        <f t="shared" si="304"/>
        <v>105</v>
      </c>
      <c r="AB634" s="193">
        <f t="shared" si="330"/>
        <v>750</v>
      </c>
      <c r="AC634" s="15">
        <v>1</v>
      </c>
      <c r="AD634" s="15">
        <v>1</v>
      </c>
      <c r="AE634" s="15">
        <v>105</v>
      </c>
      <c r="AF634" s="15">
        <v>78750</v>
      </c>
      <c r="AG634" s="15">
        <f t="shared" si="316"/>
        <v>78750</v>
      </c>
      <c r="AH634" s="15">
        <v>14</v>
      </c>
      <c r="AI634" s="27">
        <f t="shared" si="317"/>
        <v>750</v>
      </c>
      <c r="AM634" s="15">
        <f t="shared" si="318"/>
        <v>0</v>
      </c>
      <c r="AP634" s="15">
        <f t="shared" si="319"/>
        <v>78750</v>
      </c>
      <c r="AQ634" s="172">
        <f t="shared" si="305"/>
        <v>750</v>
      </c>
      <c r="AR634" s="27">
        <f t="shared" si="320"/>
        <v>1</v>
      </c>
      <c r="AS634" s="172">
        <f t="shared" si="321"/>
        <v>750</v>
      </c>
      <c r="AX634" s="15">
        <f t="shared" si="331"/>
        <v>0</v>
      </c>
      <c r="BI634" s="27">
        <f t="shared" si="322"/>
        <v>0</v>
      </c>
      <c r="BJ634" s="27">
        <f t="shared" si="323"/>
        <v>0</v>
      </c>
      <c r="BR634" s="27">
        <f t="shared" si="324"/>
        <v>0</v>
      </c>
      <c r="BS634" s="27">
        <f t="shared" si="325"/>
        <v>0</v>
      </c>
      <c r="BT634" s="15">
        <v>2.25</v>
      </c>
      <c r="BU634" s="15">
        <v>1</v>
      </c>
      <c r="BV634" s="15">
        <v>1.6666666666666667</v>
      </c>
      <c r="BW634" s="15">
        <v>2</v>
      </c>
      <c r="BX634" s="15">
        <v>2</v>
      </c>
      <c r="BY634" s="15">
        <f t="shared" si="326"/>
        <v>1.7833333333333337</v>
      </c>
      <c r="BZ634" s="15">
        <v>1</v>
      </c>
      <c r="CA634" s="15">
        <f t="shared" si="327"/>
        <v>0</v>
      </c>
      <c r="CB634" s="15">
        <v>5</v>
      </c>
      <c r="CC634" s="15" t="s">
        <v>1008</v>
      </c>
      <c r="CD634" s="15" t="s">
        <v>1008</v>
      </c>
      <c r="CE634" s="15" t="s">
        <v>1007</v>
      </c>
      <c r="CH634" s="15" t="s">
        <v>1007</v>
      </c>
      <c r="CK634" s="15" t="s">
        <v>1007</v>
      </c>
      <c r="CL634" s="15" t="s">
        <v>1007</v>
      </c>
      <c r="CN634" s="15" t="s">
        <v>1007</v>
      </c>
      <c r="CP634" s="15" t="s">
        <v>1007</v>
      </c>
      <c r="CR634" s="15" t="s">
        <v>1007</v>
      </c>
      <c r="DB634" s="15">
        <v>2</v>
      </c>
      <c r="DC634" s="15">
        <v>1</v>
      </c>
      <c r="DD634" s="15">
        <v>3</v>
      </c>
      <c r="DE634" s="15">
        <v>3</v>
      </c>
      <c r="DF634" s="15">
        <v>1</v>
      </c>
      <c r="DG634" s="15">
        <v>2</v>
      </c>
      <c r="DL634" s="15">
        <v>3.4</v>
      </c>
      <c r="DM634" s="15">
        <v>3.6666666666666665</v>
      </c>
      <c r="DN634" s="15">
        <v>4</v>
      </c>
      <c r="DO634" s="15">
        <v>3.2</v>
      </c>
      <c r="DP634" s="15">
        <v>2.6666666666666665</v>
      </c>
      <c r="DQ634" s="15">
        <v>3</v>
      </c>
      <c r="DR634" s="27">
        <f t="shared" si="306"/>
        <v>3.3222222222222224</v>
      </c>
      <c r="DS634" s="15">
        <f t="shared" si="332"/>
        <v>0.45000000000000018</v>
      </c>
    </row>
    <row r="635" spans="1:123" x14ac:dyDescent="0.2">
      <c r="A635" s="15">
        <v>317</v>
      </c>
      <c r="B635" s="15">
        <v>938</v>
      </c>
      <c r="C635" s="15">
        <v>0</v>
      </c>
      <c r="D635" s="15">
        <v>3</v>
      </c>
      <c r="E635" s="15">
        <f t="shared" si="307"/>
        <v>0</v>
      </c>
      <c r="F635" s="15">
        <f t="shared" si="308"/>
        <v>1</v>
      </c>
      <c r="G635" s="15">
        <f t="shared" si="309"/>
        <v>0</v>
      </c>
      <c r="H635" s="15">
        <f t="shared" si="310"/>
        <v>0</v>
      </c>
      <c r="I635" s="15">
        <v>0</v>
      </c>
      <c r="J635" s="15">
        <v>56</v>
      </c>
      <c r="K635" s="15">
        <v>2</v>
      </c>
      <c r="L635" s="15">
        <f t="shared" si="311"/>
        <v>1</v>
      </c>
      <c r="M635" s="15">
        <f t="shared" si="312"/>
        <v>0</v>
      </c>
      <c r="N635" s="15">
        <f t="shared" si="313"/>
        <v>0</v>
      </c>
      <c r="O635" s="15">
        <f t="shared" si="314"/>
        <v>0</v>
      </c>
      <c r="P635" s="15">
        <f t="shared" si="315"/>
        <v>0</v>
      </c>
      <c r="Q635" s="15">
        <v>4</v>
      </c>
      <c r="R635" s="15">
        <v>6</v>
      </c>
      <c r="S635" s="15">
        <v>45</v>
      </c>
      <c r="T635" s="15">
        <v>1</v>
      </c>
      <c r="U635" s="15">
        <v>0</v>
      </c>
      <c r="V635" s="15">
        <v>1</v>
      </c>
      <c r="W635" s="15">
        <v>350000</v>
      </c>
      <c r="X635" s="15">
        <v>0</v>
      </c>
      <c r="Y635" s="15">
        <v>0</v>
      </c>
      <c r="Z635" s="15">
        <v>1</v>
      </c>
      <c r="AA635" s="15">
        <f t="shared" si="304"/>
        <v>105</v>
      </c>
      <c r="AB635" s="193">
        <f t="shared" si="330"/>
        <v>700</v>
      </c>
      <c r="AC635" s="159">
        <v>1</v>
      </c>
      <c r="AD635" s="159">
        <v>1</v>
      </c>
      <c r="AE635" s="159">
        <v>105</v>
      </c>
      <c r="AF635" s="159">
        <v>73500</v>
      </c>
      <c r="AG635" s="159">
        <f t="shared" si="316"/>
        <v>73500</v>
      </c>
      <c r="AH635" s="159">
        <v>14</v>
      </c>
      <c r="AI635" s="171">
        <f t="shared" si="317"/>
        <v>700</v>
      </c>
      <c r="AM635" s="15">
        <f t="shared" si="318"/>
        <v>0</v>
      </c>
      <c r="AP635" s="15">
        <f t="shared" si="319"/>
        <v>73500</v>
      </c>
      <c r="AQ635" s="172">
        <f t="shared" si="305"/>
        <v>700</v>
      </c>
      <c r="AR635" s="27">
        <f t="shared" si="320"/>
        <v>1</v>
      </c>
      <c r="AS635" s="172">
        <f t="shared" si="321"/>
        <v>700</v>
      </c>
      <c r="AX635" s="15">
        <f t="shared" si="331"/>
        <v>0</v>
      </c>
      <c r="BI635" s="27">
        <f t="shared" si="322"/>
        <v>0</v>
      </c>
      <c r="BJ635" s="27">
        <f t="shared" si="323"/>
        <v>0</v>
      </c>
      <c r="BR635" s="27">
        <f t="shared" si="324"/>
        <v>0</v>
      </c>
      <c r="BS635" s="27">
        <f t="shared" si="325"/>
        <v>0</v>
      </c>
      <c r="BT635" s="15">
        <v>2.25</v>
      </c>
      <c r="BU635" s="15">
        <v>1</v>
      </c>
      <c r="BV635" s="15">
        <v>1.6666666666666667</v>
      </c>
      <c r="BW635" s="15">
        <v>2</v>
      </c>
      <c r="BX635" s="15">
        <v>2</v>
      </c>
      <c r="BY635" s="15">
        <f t="shared" si="326"/>
        <v>1.7833333333333337</v>
      </c>
      <c r="BZ635" s="15">
        <v>1</v>
      </c>
      <c r="CA635" s="15">
        <f t="shared" si="327"/>
        <v>0</v>
      </c>
      <c r="CB635" s="15">
        <v>5</v>
      </c>
      <c r="CC635" s="15" t="s">
        <v>1008</v>
      </c>
      <c r="CD635" s="15" t="s">
        <v>1008</v>
      </c>
      <c r="CE635" s="15" t="s">
        <v>1007</v>
      </c>
      <c r="CH635" s="15" t="s">
        <v>1007</v>
      </c>
      <c r="CK635" s="15" t="s">
        <v>1007</v>
      </c>
      <c r="CL635" s="15" t="s">
        <v>1007</v>
      </c>
      <c r="CN635" s="15" t="s">
        <v>1007</v>
      </c>
      <c r="CP635" s="15" t="s">
        <v>1007</v>
      </c>
      <c r="CR635" s="15" t="s">
        <v>1007</v>
      </c>
      <c r="DB635" s="15">
        <v>2</v>
      </c>
      <c r="DC635" s="15">
        <v>1</v>
      </c>
      <c r="DD635" s="15">
        <v>3</v>
      </c>
      <c r="DE635" s="15">
        <v>3</v>
      </c>
      <c r="DF635" s="15">
        <v>1</v>
      </c>
      <c r="DG635" s="15">
        <v>2</v>
      </c>
      <c r="DL635" s="27">
        <v>3.2</v>
      </c>
      <c r="DM635" s="27">
        <v>4</v>
      </c>
      <c r="DN635" s="27">
        <v>2.5</v>
      </c>
      <c r="DO635" s="27">
        <v>2.2000000000000002</v>
      </c>
      <c r="DP635" s="27">
        <v>2.3333333333333335</v>
      </c>
      <c r="DQ635" s="27">
        <v>3</v>
      </c>
      <c r="DR635" s="27">
        <f t="shared" si="306"/>
        <v>2.8722222222222222</v>
      </c>
      <c r="DS635" s="15">
        <f t="shared" si="332"/>
        <v>-0.57500000000000018</v>
      </c>
    </row>
    <row r="636" spans="1:123" x14ac:dyDescent="0.2">
      <c r="A636" s="15">
        <v>318</v>
      </c>
      <c r="B636" s="15">
        <v>939</v>
      </c>
      <c r="C636" s="15">
        <v>0</v>
      </c>
      <c r="D636" s="15">
        <v>3</v>
      </c>
      <c r="E636" s="15">
        <f t="shared" si="307"/>
        <v>0</v>
      </c>
      <c r="F636" s="15">
        <f t="shared" si="308"/>
        <v>1</v>
      </c>
      <c r="G636" s="15">
        <f t="shared" si="309"/>
        <v>0</v>
      </c>
      <c r="H636" s="15">
        <f t="shared" si="310"/>
        <v>0</v>
      </c>
      <c r="I636" s="15">
        <v>1</v>
      </c>
      <c r="J636" s="15">
        <v>60</v>
      </c>
      <c r="K636" s="15">
        <v>3</v>
      </c>
      <c r="L636" s="15">
        <f t="shared" si="311"/>
        <v>0</v>
      </c>
      <c r="M636" s="15">
        <f t="shared" si="312"/>
        <v>1</v>
      </c>
      <c r="N636" s="15">
        <f t="shared" si="313"/>
        <v>0</v>
      </c>
      <c r="O636" s="15">
        <f t="shared" si="314"/>
        <v>0</v>
      </c>
      <c r="P636" s="15">
        <f t="shared" si="315"/>
        <v>0</v>
      </c>
      <c r="Q636" s="15">
        <v>2</v>
      </c>
      <c r="R636" s="15">
        <v>5</v>
      </c>
      <c r="S636" s="15">
        <v>42</v>
      </c>
      <c r="T636" s="15">
        <v>0</v>
      </c>
      <c r="U636" s="15">
        <v>0</v>
      </c>
      <c r="V636" s="15">
        <v>1</v>
      </c>
      <c r="W636" s="15">
        <v>200000</v>
      </c>
      <c r="X636" s="15">
        <v>0</v>
      </c>
      <c r="Y636" s="15">
        <v>1</v>
      </c>
      <c r="Z636" s="15">
        <v>0</v>
      </c>
      <c r="AA636" s="15">
        <f t="shared" si="304"/>
        <v>94</v>
      </c>
      <c r="AB636" s="193">
        <f t="shared" si="330"/>
        <v>1106.3829787234042</v>
      </c>
      <c r="AC636" s="15">
        <v>1</v>
      </c>
      <c r="AD636" s="15">
        <v>1</v>
      </c>
      <c r="AE636" s="15">
        <v>90</v>
      </c>
      <c r="AF636" s="15">
        <v>72000</v>
      </c>
      <c r="AG636" s="15">
        <f t="shared" si="316"/>
        <v>72000</v>
      </c>
      <c r="AH636" s="15">
        <v>14</v>
      </c>
      <c r="AI636" s="27">
        <f t="shared" si="317"/>
        <v>800</v>
      </c>
      <c r="AM636" s="15">
        <f t="shared" si="318"/>
        <v>0</v>
      </c>
      <c r="AP636" s="15">
        <f t="shared" si="319"/>
        <v>72000</v>
      </c>
      <c r="AQ636" s="172">
        <f t="shared" si="305"/>
        <v>800</v>
      </c>
      <c r="AR636" s="27">
        <f t="shared" si="320"/>
        <v>0.95744680851063835</v>
      </c>
      <c r="AS636" s="172">
        <f t="shared" si="321"/>
        <v>765.95744680851067</v>
      </c>
      <c r="AT636" s="15">
        <v>8</v>
      </c>
      <c r="AU636" s="15">
        <v>1</v>
      </c>
      <c r="AV636" s="15">
        <v>4</v>
      </c>
      <c r="AW636" s="15">
        <v>32000</v>
      </c>
      <c r="AX636" s="15">
        <f t="shared" si="331"/>
        <v>32000</v>
      </c>
      <c r="AY636" s="15">
        <v>8</v>
      </c>
      <c r="AZ636" s="15">
        <v>8000</v>
      </c>
      <c r="BG636" s="15">
        <f t="shared" si="333"/>
        <v>32000</v>
      </c>
      <c r="BH636" s="15">
        <f t="shared" si="334"/>
        <v>8000</v>
      </c>
      <c r="BI636" s="27">
        <f t="shared" si="322"/>
        <v>4.2553191489361701E-2</v>
      </c>
      <c r="BJ636" s="27">
        <f t="shared" si="323"/>
        <v>340.42553191489361</v>
      </c>
      <c r="BR636" s="27">
        <f t="shared" si="324"/>
        <v>0</v>
      </c>
      <c r="BS636" s="27">
        <f t="shared" si="325"/>
        <v>0</v>
      </c>
      <c r="BT636" s="15">
        <v>1.75</v>
      </c>
      <c r="BU636" s="15">
        <v>1.6666666666666667</v>
      </c>
      <c r="BV636" s="15">
        <v>1.3333333333333333</v>
      </c>
      <c r="BW636" s="15">
        <v>1.5</v>
      </c>
      <c r="BX636" s="15">
        <v>2</v>
      </c>
      <c r="BY636" s="15">
        <f t="shared" si="326"/>
        <v>1.65</v>
      </c>
      <c r="BZ636" s="15">
        <v>1</v>
      </c>
      <c r="CA636" s="15">
        <f t="shared" si="327"/>
        <v>1</v>
      </c>
      <c r="CB636" s="15">
        <v>4</v>
      </c>
      <c r="CC636" s="15">
        <f t="shared" si="328"/>
        <v>0</v>
      </c>
      <c r="CD636" s="15">
        <f t="shared" si="329"/>
        <v>1</v>
      </c>
      <c r="CE636" s="15">
        <v>2</v>
      </c>
      <c r="CF636" s="15">
        <v>2</v>
      </c>
      <c r="CG636" s="15">
        <v>5</v>
      </c>
      <c r="CH636" s="15">
        <v>1</v>
      </c>
      <c r="CI636" s="15">
        <v>0</v>
      </c>
      <c r="CK636" s="15">
        <v>1</v>
      </c>
      <c r="CL636" s="15">
        <v>1</v>
      </c>
      <c r="CN636" s="15">
        <v>1</v>
      </c>
      <c r="CP636" s="15">
        <v>1</v>
      </c>
      <c r="CR636" s="15">
        <v>1</v>
      </c>
      <c r="CZ636" s="15">
        <v>3</v>
      </c>
      <c r="DA636" s="15">
        <v>2</v>
      </c>
      <c r="DB636" s="15">
        <v>1</v>
      </c>
      <c r="DC636" s="15">
        <v>1</v>
      </c>
      <c r="DF636" s="15">
        <v>2</v>
      </c>
      <c r="DG636" s="15">
        <v>1</v>
      </c>
      <c r="DL636" s="15">
        <v>3.4</v>
      </c>
      <c r="DM636" s="15">
        <v>4</v>
      </c>
      <c r="DN636" s="15">
        <v>4</v>
      </c>
      <c r="DO636" s="15">
        <v>3.2</v>
      </c>
      <c r="DP636" s="15">
        <v>2.3333333333333335</v>
      </c>
      <c r="DQ636" s="15">
        <v>3.75</v>
      </c>
      <c r="DR636" s="27">
        <f t="shared" si="306"/>
        <v>3.4472222222222224</v>
      </c>
      <c r="DS636" s="15">
        <f t="shared" si="332"/>
        <v>0.5</v>
      </c>
    </row>
    <row r="637" spans="1:123" x14ac:dyDescent="0.2">
      <c r="A637" s="15">
        <v>318</v>
      </c>
      <c r="B637" s="15">
        <v>939</v>
      </c>
      <c r="C637" s="15">
        <v>0</v>
      </c>
      <c r="D637" s="15">
        <v>3</v>
      </c>
      <c r="E637" s="15">
        <f t="shared" si="307"/>
        <v>0</v>
      </c>
      <c r="F637" s="15">
        <f t="shared" si="308"/>
        <v>1</v>
      </c>
      <c r="G637" s="15">
        <f t="shared" si="309"/>
        <v>0</v>
      </c>
      <c r="H637" s="15">
        <f t="shared" si="310"/>
        <v>0</v>
      </c>
      <c r="I637" s="15">
        <v>1</v>
      </c>
      <c r="J637" s="15">
        <v>60</v>
      </c>
      <c r="K637" s="15">
        <v>3</v>
      </c>
      <c r="L637" s="15">
        <f t="shared" si="311"/>
        <v>0</v>
      </c>
      <c r="M637" s="15">
        <f t="shared" si="312"/>
        <v>1</v>
      </c>
      <c r="N637" s="15">
        <f t="shared" si="313"/>
        <v>0</v>
      </c>
      <c r="O637" s="15">
        <f t="shared" si="314"/>
        <v>0</v>
      </c>
      <c r="P637" s="15">
        <f t="shared" si="315"/>
        <v>0</v>
      </c>
      <c r="Q637" s="15">
        <v>2</v>
      </c>
      <c r="R637" s="15">
        <v>5</v>
      </c>
      <c r="S637" s="15">
        <v>42</v>
      </c>
      <c r="T637" s="15">
        <v>0</v>
      </c>
      <c r="U637" s="15">
        <v>0</v>
      </c>
      <c r="V637" s="15">
        <v>1</v>
      </c>
      <c r="W637" s="15">
        <v>200000</v>
      </c>
      <c r="X637" s="15">
        <v>0</v>
      </c>
      <c r="Y637" s="15">
        <v>0</v>
      </c>
      <c r="Z637" s="15">
        <v>0</v>
      </c>
      <c r="AA637" s="15">
        <f t="shared" si="304"/>
        <v>109</v>
      </c>
      <c r="AB637" s="193">
        <f t="shared" si="330"/>
        <v>997.24770642201838</v>
      </c>
      <c r="AC637" s="159">
        <v>1</v>
      </c>
      <c r="AD637" s="159">
        <v>1</v>
      </c>
      <c r="AE637" s="159">
        <v>105</v>
      </c>
      <c r="AF637" s="160">
        <v>78700</v>
      </c>
      <c r="AG637" s="160">
        <f t="shared" si="316"/>
        <v>78700</v>
      </c>
      <c r="AH637" s="159">
        <v>13</v>
      </c>
      <c r="AI637" s="171">
        <f t="shared" si="317"/>
        <v>749.52380952380952</v>
      </c>
      <c r="AM637" s="15">
        <f t="shared" si="318"/>
        <v>0</v>
      </c>
      <c r="AP637" s="15">
        <f t="shared" si="319"/>
        <v>78700</v>
      </c>
      <c r="AQ637" s="172">
        <f t="shared" si="305"/>
        <v>749.52380952380952</v>
      </c>
      <c r="AR637" s="27">
        <f t="shared" si="320"/>
        <v>0.96330275229357798</v>
      </c>
      <c r="AS637" s="172">
        <f t="shared" si="321"/>
        <v>722.01834862385317</v>
      </c>
      <c r="AT637" s="15">
        <v>8</v>
      </c>
      <c r="AU637" s="15">
        <v>1</v>
      </c>
      <c r="AV637" s="15">
        <v>4</v>
      </c>
      <c r="AW637" s="15">
        <v>30000</v>
      </c>
      <c r="AX637" s="15">
        <f t="shared" si="331"/>
        <v>30000</v>
      </c>
      <c r="AY637" s="15">
        <v>7</v>
      </c>
      <c r="BG637" s="15">
        <f t="shared" si="333"/>
        <v>30000</v>
      </c>
      <c r="BH637" s="15">
        <f t="shared" si="334"/>
        <v>7500</v>
      </c>
      <c r="BI637" s="27">
        <f t="shared" si="322"/>
        <v>3.669724770642202E-2</v>
      </c>
      <c r="BJ637" s="27">
        <f t="shared" si="323"/>
        <v>275.22935779816515</v>
      </c>
      <c r="BR637" s="27">
        <f t="shared" si="324"/>
        <v>0</v>
      </c>
      <c r="BS637" s="27">
        <f t="shared" si="325"/>
        <v>0</v>
      </c>
      <c r="BT637" s="15">
        <v>1.75</v>
      </c>
      <c r="BU637" s="15">
        <v>1.6666666666666667</v>
      </c>
      <c r="BV637" s="15">
        <v>1.3333333333333333</v>
      </c>
      <c r="BW637" s="15">
        <v>1.5</v>
      </c>
      <c r="BX637" s="15">
        <v>2</v>
      </c>
      <c r="BY637" s="15">
        <f t="shared" si="326"/>
        <v>1.65</v>
      </c>
      <c r="BZ637" s="15">
        <v>1</v>
      </c>
      <c r="CA637" s="15">
        <f t="shared" si="327"/>
        <v>1</v>
      </c>
      <c r="CB637" s="15">
        <v>4</v>
      </c>
      <c r="CC637" s="15">
        <f t="shared" si="328"/>
        <v>0</v>
      </c>
      <c r="CD637" s="15">
        <f t="shared" si="329"/>
        <v>1</v>
      </c>
      <c r="CE637" s="15">
        <v>2</v>
      </c>
      <c r="CF637" s="15">
        <v>2</v>
      </c>
      <c r="CG637" s="15">
        <v>5</v>
      </c>
      <c r="CH637" s="15">
        <v>1</v>
      </c>
      <c r="CI637" s="15">
        <v>0</v>
      </c>
      <c r="CK637" s="15">
        <v>1</v>
      </c>
      <c r="CL637" s="15">
        <v>1</v>
      </c>
      <c r="CN637" s="15">
        <v>1</v>
      </c>
      <c r="CP637" s="15">
        <v>1</v>
      </c>
      <c r="CR637" s="15">
        <v>1</v>
      </c>
      <c r="CZ637" s="15">
        <v>3</v>
      </c>
      <c r="DA637" s="15">
        <v>2</v>
      </c>
      <c r="DB637" s="15">
        <v>1</v>
      </c>
      <c r="DC637" s="15">
        <v>1</v>
      </c>
      <c r="DF637" s="15">
        <v>2</v>
      </c>
      <c r="DG637" s="15">
        <v>1</v>
      </c>
      <c r="DL637" s="27">
        <v>3.2</v>
      </c>
      <c r="DM637" s="27">
        <v>3</v>
      </c>
      <c r="DN637" s="27">
        <v>3.25</v>
      </c>
      <c r="DO637" s="27">
        <v>2.4</v>
      </c>
      <c r="DP637" s="27">
        <v>2.3333333333333335</v>
      </c>
      <c r="DQ637" s="27">
        <v>3.5</v>
      </c>
      <c r="DR637" s="27">
        <f t="shared" si="306"/>
        <v>2.9472222222222224</v>
      </c>
      <c r="DS637" s="15">
        <f t="shared" si="332"/>
        <v>-0.24166666666666625</v>
      </c>
    </row>
    <row r="638" spans="1:123" x14ac:dyDescent="0.2">
      <c r="A638" s="15">
        <v>319</v>
      </c>
      <c r="B638" s="15">
        <v>940</v>
      </c>
      <c r="C638" s="15">
        <v>0</v>
      </c>
      <c r="D638" s="15">
        <v>3</v>
      </c>
      <c r="E638" s="15">
        <f t="shared" si="307"/>
        <v>0</v>
      </c>
      <c r="F638" s="15">
        <f t="shared" si="308"/>
        <v>1</v>
      </c>
      <c r="G638" s="15">
        <f t="shared" si="309"/>
        <v>0</v>
      </c>
      <c r="H638" s="15">
        <f t="shared" si="310"/>
        <v>0</v>
      </c>
      <c r="I638" s="15">
        <v>0</v>
      </c>
      <c r="J638" s="15">
        <v>35</v>
      </c>
      <c r="K638" s="15">
        <v>5</v>
      </c>
      <c r="L638" s="15">
        <f t="shared" si="311"/>
        <v>0</v>
      </c>
      <c r="M638" s="15">
        <f t="shared" si="312"/>
        <v>0</v>
      </c>
      <c r="N638" s="15">
        <f t="shared" si="313"/>
        <v>0</v>
      </c>
      <c r="O638" s="15">
        <f t="shared" si="314"/>
        <v>1</v>
      </c>
      <c r="P638" s="15">
        <f t="shared" si="315"/>
        <v>0</v>
      </c>
      <c r="Q638" s="15">
        <v>2</v>
      </c>
      <c r="R638" s="15">
        <v>3</v>
      </c>
      <c r="S638" s="15">
        <v>3</v>
      </c>
      <c r="T638" s="15">
        <v>0</v>
      </c>
      <c r="U638" s="15">
        <v>0</v>
      </c>
      <c r="V638" s="15">
        <v>1</v>
      </c>
      <c r="W638" s="15">
        <v>360000</v>
      </c>
      <c r="X638" s="15">
        <v>0</v>
      </c>
      <c r="Y638" s="15">
        <v>1</v>
      </c>
      <c r="Z638" s="15">
        <v>1</v>
      </c>
      <c r="AA638" s="15">
        <f t="shared" si="304"/>
        <v>12</v>
      </c>
      <c r="AB638" s="193">
        <f t="shared" si="330"/>
        <v>525</v>
      </c>
      <c r="AC638" s="15">
        <v>1</v>
      </c>
      <c r="AD638" s="15">
        <v>1</v>
      </c>
      <c r="AE638" s="15">
        <v>12</v>
      </c>
      <c r="AF638" s="15">
        <v>6300</v>
      </c>
      <c r="AG638" s="15">
        <f t="shared" si="316"/>
        <v>6300</v>
      </c>
      <c r="AH638" s="15">
        <v>15</v>
      </c>
      <c r="AI638" s="27">
        <f t="shared" si="317"/>
        <v>525</v>
      </c>
      <c r="AM638" s="15">
        <f t="shared" si="318"/>
        <v>0</v>
      </c>
      <c r="AP638" s="15">
        <f t="shared" si="319"/>
        <v>6300</v>
      </c>
      <c r="AQ638" s="172">
        <f t="shared" si="305"/>
        <v>525</v>
      </c>
      <c r="AR638" s="27">
        <f t="shared" si="320"/>
        <v>1</v>
      </c>
      <c r="AS638" s="172">
        <f t="shared" si="321"/>
        <v>525</v>
      </c>
      <c r="AX638" s="15">
        <f t="shared" si="331"/>
        <v>0</v>
      </c>
      <c r="BI638" s="27">
        <f t="shared" si="322"/>
        <v>0</v>
      </c>
      <c r="BJ638" s="27">
        <f t="shared" si="323"/>
        <v>0</v>
      </c>
      <c r="BR638" s="27">
        <f t="shared" si="324"/>
        <v>0</v>
      </c>
      <c r="BS638" s="27">
        <f t="shared" si="325"/>
        <v>0</v>
      </c>
      <c r="BT638" s="15">
        <v>1.75</v>
      </c>
      <c r="BU638" s="15">
        <v>2.3333333333333335</v>
      </c>
      <c r="BV638" s="15">
        <v>2.6666666666666665</v>
      </c>
      <c r="BW638" s="15">
        <v>2</v>
      </c>
      <c r="BX638" s="15">
        <v>1.5</v>
      </c>
      <c r="BY638" s="15">
        <f t="shared" si="326"/>
        <v>2.0499999999999998</v>
      </c>
      <c r="BZ638" s="15">
        <v>1</v>
      </c>
      <c r="CA638" s="15">
        <f t="shared" si="327"/>
        <v>1</v>
      </c>
      <c r="CB638" s="15">
        <v>3</v>
      </c>
      <c r="CC638" s="15">
        <f t="shared" si="328"/>
        <v>1</v>
      </c>
      <c r="CD638" s="15">
        <f t="shared" si="329"/>
        <v>0</v>
      </c>
      <c r="CE638" s="15">
        <v>4</v>
      </c>
      <c r="CF638" s="15">
        <v>3</v>
      </c>
      <c r="CG638" s="15">
        <v>4</v>
      </c>
      <c r="CH638" s="15">
        <v>3</v>
      </c>
      <c r="CI638" s="15">
        <v>0</v>
      </c>
      <c r="CK638" s="15">
        <v>1</v>
      </c>
      <c r="CL638" s="15">
        <v>1</v>
      </c>
      <c r="CN638" s="15">
        <v>1</v>
      </c>
      <c r="CP638" s="15">
        <v>0</v>
      </c>
      <c r="CQ638" s="15">
        <v>4</v>
      </c>
      <c r="CR638" s="15">
        <v>1</v>
      </c>
      <c r="CZ638" s="15">
        <v>3</v>
      </c>
      <c r="DA638" s="15">
        <v>2</v>
      </c>
      <c r="DD638" s="15">
        <v>2</v>
      </c>
      <c r="DE638" s="15">
        <v>2</v>
      </c>
      <c r="DF638" s="15">
        <v>1</v>
      </c>
      <c r="DG638" s="15">
        <v>2</v>
      </c>
      <c r="DL638" s="15">
        <v>2.8</v>
      </c>
      <c r="DM638" s="15">
        <v>4</v>
      </c>
      <c r="DN638" s="15">
        <v>3.75</v>
      </c>
      <c r="DO638" s="15">
        <v>3</v>
      </c>
      <c r="DP638" s="15">
        <v>2.3333333333333335</v>
      </c>
      <c r="DQ638" s="15">
        <v>3.25</v>
      </c>
      <c r="DR638" s="27">
        <f t="shared" si="306"/>
        <v>3.1888888888888887</v>
      </c>
      <c r="DS638" s="15">
        <f t="shared" si="332"/>
        <v>0.62222222222222223</v>
      </c>
    </row>
    <row r="639" spans="1:123" x14ac:dyDescent="0.2">
      <c r="A639" s="15">
        <v>319</v>
      </c>
      <c r="B639" s="15">
        <v>940</v>
      </c>
      <c r="C639" s="15">
        <v>0</v>
      </c>
      <c r="D639" s="15">
        <v>3</v>
      </c>
      <c r="E639" s="15">
        <f t="shared" si="307"/>
        <v>0</v>
      </c>
      <c r="F639" s="15">
        <f t="shared" si="308"/>
        <v>1</v>
      </c>
      <c r="G639" s="15">
        <f t="shared" si="309"/>
        <v>0</v>
      </c>
      <c r="H639" s="15">
        <f t="shared" si="310"/>
        <v>0</v>
      </c>
      <c r="I639" s="15">
        <v>0</v>
      </c>
      <c r="J639" s="15">
        <v>35</v>
      </c>
      <c r="K639" s="15">
        <v>5</v>
      </c>
      <c r="L639" s="15">
        <f t="shared" si="311"/>
        <v>0</v>
      </c>
      <c r="M639" s="15">
        <f t="shared" si="312"/>
        <v>0</v>
      </c>
      <c r="N639" s="15">
        <f t="shared" si="313"/>
        <v>0</v>
      </c>
      <c r="O639" s="15">
        <f t="shared" si="314"/>
        <v>1</v>
      </c>
      <c r="P639" s="15">
        <f t="shared" si="315"/>
        <v>0</v>
      </c>
      <c r="Q639" s="15">
        <v>2</v>
      </c>
      <c r="R639" s="15">
        <v>3</v>
      </c>
      <c r="S639" s="15">
        <v>3</v>
      </c>
      <c r="T639" s="15">
        <v>0</v>
      </c>
      <c r="U639" s="15">
        <v>0</v>
      </c>
      <c r="V639" s="15">
        <v>1</v>
      </c>
      <c r="W639" s="15">
        <v>360000</v>
      </c>
      <c r="X639" s="15">
        <v>0</v>
      </c>
      <c r="Y639" s="15">
        <v>0</v>
      </c>
      <c r="Z639" s="15">
        <v>1</v>
      </c>
      <c r="AA639" s="15">
        <f t="shared" si="304"/>
        <v>12</v>
      </c>
      <c r="AB639" s="193">
        <f t="shared" si="330"/>
        <v>500</v>
      </c>
      <c r="AC639" s="159">
        <v>1</v>
      </c>
      <c r="AD639" s="159">
        <v>1</v>
      </c>
      <c r="AE639" s="159">
        <v>12</v>
      </c>
      <c r="AF639" s="159">
        <v>6000</v>
      </c>
      <c r="AG639" s="159">
        <f t="shared" si="316"/>
        <v>6000</v>
      </c>
      <c r="AH639" s="159">
        <v>15</v>
      </c>
      <c r="AI639" s="171">
        <f t="shared" si="317"/>
        <v>500</v>
      </c>
      <c r="AM639" s="15">
        <f t="shared" si="318"/>
        <v>0</v>
      </c>
      <c r="AP639" s="15">
        <f t="shared" si="319"/>
        <v>6000</v>
      </c>
      <c r="AQ639" s="172">
        <f t="shared" si="305"/>
        <v>500</v>
      </c>
      <c r="AR639" s="27">
        <f t="shared" si="320"/>
        <v>1</v>
      </c>
      <c r="AS639" s="172">
        <f t="shared" si="321"/>
        <v>500</v>
      </c>
      <c r="AX639" s="15">
        <f t="shared" si="331"/>
        <v>0</v>
      </c>
      <c r="BI639" s="27">
        <f t="shared" si="322"/>
        <v>0</v>
      </c>
      <c r="BJ639" s="27">
        <f t="shared" si="323"/>
        <v>0</v>
      </c>
      <c r="BR639" s="27">
        <f t="shared" si="324"/>
        <v>0</v>
      </c>
      <c r="BS639" s="27">
        <f t="shared" si="325"/>
        <v>0</v>
      </c>
      <c r="BT639" s="15">
        <v>1.75</v>
      </c>
      <c r="BU639" s="15">
        <v>2.3333333333333335</v>
      </c>
      <c r="BV639" s="15">
        <v>2.6666666666666665</v>
      </c>
      <c r="BW639" s="15">
        <v>2</v>
      </c>
      <c r="BX639" s="15">
        <v>1.5</v>
      </c>
      <c r="BY639" s="15">
        <f t="shared" si="326"/>
        <v>2.0499999999999998</v>
      </c>
      <c r="BZ639" s="15">
        <v>1</v>
      </c>
      <c r="CA639" s="15">
        <f t="shared" si="327"/>
        <v>1</v>
      </c>
      <c r="CB639" s="15">
        <v>3</v>
      </c>
      <c r="CC639" s="15">
        <f t="shared" si="328"/>
        <v>1</v>
      </c>
      <c r="CD639" s="15">
        <f t="shared" si="329"/>
        <v>0</v>
      </c>
      <c r="CE639" s="15">
        <v>4</v>
      </c>
      <c r="CF639" s="15">
        <v>3</v>
      </c>
      <c r="CG639" s="15">
        <v>4</v>
      </c>
      <c r="CH639" s="15">
        <v>3</v>
      </c>
      <c r="CI639" s="15">
        <v>0</v>
      </c>
      <c r="CK639" s="15">
        <v>1</v>
      </c>
      <c r="CL639" s="15">
        <v>1</v>
      </c>
      <c r="CN639" s="15">
        <v>1</v>
      </c>
      <c r="CP639" s="15">
        <v>0</v>
      </c>
      <c r="CQ639" s="15">
        <v>4</v>
      </c>
      <c r="CR639" s="15">
        <v>1</v>
      </c>
      <c r="CZ639" s="15">
        <v>3</v>
      </c>
      <c r="DA639" s="15">
        <v>2</v>
      </c>
      <c r="DD639" s="15">
        <v>2</v>
      </c>
      <c r="DE639" s="15">
        <v>2</v>
      </c>
      <c r="DF639" s="15">
        <v>1</v>
      </c>
      <c r="DG639" s="15">
        <v>2</v>
      </c>
      <c r="DL639" s="27">
        <v>2.8</v>
      </c>
      <c r="DM639" s="27">
        <v>2.3333333333333335</v>
      </c>
      <c r="DN639" s="27">
        <v>3</v>
      </c>
      <c r="DO639" s="27">
        <v>2.6</v>
      </c>
      <c r="DP639" s="27">
        <v>1.6666666666666667</v>
      </c>
      <c r="DQ639" s="27">
        <v>3</v>
      </c>
      <c r="DR639" s="27">
        <f t="shared" si="306"/>
        <v>2.5666666666666664</v>
      </c>
      <c r="DS639" s="15">
        <f t="shared" si="332"/>
        <v>-0.68888888888888866</v>
      </c>
    </row>
    <row r="640" spans="1:123" x14ac:dyDescent="0.2">
      <c r="A640" s="15">
        <v>320</v>
      </c>
      <c r="B640" s="15">
        <v>941</v>
      </c>
      <c r="C640" s="15">
        <v>0</v>
      </c>
      <c r="D640" s="15">
        <v>3</v>
      </c>
      <c r="E640" s="15">
        <f t="shared" si="307"/>
        <v>0</v>
      </c>
      <c r="F640" s="15">
        <f t="shared" si="308"/>
        <v>1</v>
      </c>
      <c r="G640" s="15">
        <f t="shared" si="309"/>
        <v>0</v>
      </c>
      <c r="H640" s="15">
        <f t="shared" si="310"/>
        <v>0</v>
      </c>
      <c r="I640" s="15">
        <v>0</v>
      </c>
      <c r="J640" s="15">
        <v>42</v>
      </c>
      <c r="K640" s="15">
        <v>4</v>
      </c>
      <c r="L640" s="15">
        <f t="shared" si="311"/>
        <v>0</v>
      </c>
      <c r="M640" s="15">
        <f t="shared" si="312"/>
        <v>0</v>
      </c>
      <c r="N640" s="15">
        <f t="shared" si="313"/>
        <v>1</v>
      </c>
      <c r="O640" s="15">
        <f t="shared" si="314"/>
        <v>0</v>
      </c>
      <c r="P640" s="15">
        <f t="shared" si="315"/>
        <v>0</v>
      </c>
      <c r="Q640" s="15">
        <v>2</v>
      </c>
      <c r="R640" s="15">
        <v>5</v>
      </c>
      <c r="S640" s="15">
        <v>9</v>
      </c>
      <c r="T640" s="15">
        <v>0</v>
      </c>
      <c r="U640" s="15">
        <v>0</v>
      </c>
      <c r="V640" s="15">
        <v>1</v>
      </c>
      <c r="W640" s="15">
        <v>100000</v>
      </c>
      <c r="X640" s="15">
        <v>0</v>
      </c>
      <c r="Y640" s="15">
        <v>1</v>
      </c>
      <c r="Z640" s="15">
        <v>0</v>
      </c>
      <c r="AA640" s="15">
        <f t="shared" si="304"/>
        <v>270</v>
      </c>
      <c r="AB640" s="193">
        <f t="shared" si="330"/>
        <v>15351.851851851852</v>
      </c>
      <c r="AC640" s="15">
        <v>3</v>
      </c>
      <c r="AD640" s="15">
        <v>1</v>
      </c>
      <c r="AE640" s="15">
        <v>240</v>
      </c>
      <c r="AF640" s="150">
        <v>4120000</v>
      </c>
      <c r="AG640" s="150">
        <f t="shared" si="316"/>
        <v>4120000</v>
      </c>
      <c r="AH640" s="15">
        <v>1.45</v>
      </c>
      <c r="AI640" s="27">
        <f t="shared" si="317"/>
        <v>17166.666666666668</v>
      </c>
      <c r="AM640" s="15">
        <f t="shared" si="318"/>
        <v>0</v>
      </c>
      <c r="AP640" s="15">
        <f t="shared" si="319"/>
        <v>4120000</v>
      </c>
      <c r="AQ640" s="172">
        <f t="shared" si="305"/>
        <v>17166.666666666668</v>
      </c>
      <c r="AR640" s="27">
        <f t="shared" si="320"/>
        <v>0.88888888888888884</v>
      </c>
      <c r="AS640" s="172">
        <f t="shared" si="321"/>
        <v>15259.259259259259</v>
      </c>
      <c r="AT640" s="15">
        <v>1</v>
      </c>
      <c r="AU640" s="15">
        <v>1</v>
      </c>
      <c r="AV640" s="15">
        <v>30</v>
      </c>
      <c r="AW640" s="15">
        <v>25000</v>
      </c>
      <c r="AX640" s="15">
        <f t="shared" si="331"/>
        <v>25000</v>
      </c>
      <c r="AY640" s="15">
        <v>13.5</v>
      </c>
      <c r="AZ640" s="15">
        <v>833.33333333333337</v>
      </c>
      <c r="BG640" s="15">
        <f t="shared" si="333"/>
        <v>25000</v>
      </c>
      <c r="BH640" s="15">
        <f t="shared" si="334"/>
        <v>833.33333333333337</v>
      </c>
      <c r="BI640" s="27">
        <f t="shared" si="322"/>
        <v>0.1111111111111111</v>
      </c>
      <c r="BJ640" s="27">
        <f t="shared" si="323"/>
        <v>92.592592592592595</v>
      </c>
      <c r="BR640" s="27">
        <f t="shared" si="324"/>
        <v>0</v>
      </c>
      <c r="BS640" s="27">
        <f t="shared" si="325"/>
        <v>0</v>
      </c>
      <c r="BT640" s="15">
        <v>2.25</v>
      </c>
      <c r="BU640" s="15">
        <v>2</v>
      </c>
      <c r="BV640" s="15">
        <v>2</v>
      </c>
      <c r="BW640" s="15">
        <v>1</v>
      </c>
      <c r="BX640" s="15">
        <v>2.5</v>
      </c>
      <c r="BY640" s="15">
        <f t="shared" si="326"/>
        <v>1.95</v>
      </c>
      <c r="BZ640" s="15">
        <v>1</v>
      </c>
      <c r="CA640" s="15">
        <f t="shared" si="327"/>
        <v>1</v>
      </c>
      <c r="CB640" s="15">
        <v>3</v>
      </c>
      <c r="CC640" s="15">
        <f t="shared" si="328"/>
        <v>1</v>
      </c>
      <c r="CD640" s="15">
        <f t="shared" si="329"/>
        <v>0</v>
      </c>
      <c r="CE640" s="15">
        <v>2</v>
      </c>
      <c r="CF640" s="15">
        <v>2</v>
      </c>
      <c r="CG640" s="15">
        <v>4</v>
      </c>
      <c r="CH640" s="15">
        <v>3</v>
      </c>
      <c r="CI640" s="15">
        <v>0</v>
      </c>
      <c r="CK640" s="15">
        <v>1</v>
      </c>
      <c r="CL640" s="15">
        <v>1</v>
      </c>
      <c r="CN640" s="15">
        <v>1</v>
      </c>
      <c r="CP640" s="15">
        <v>0</v>
      </c>
      <c r="CQ640" s="15">
        <v>3</v>
      </c>
      <c r="CR640" s="15">
        <v>1</v>
      </c>
      <c r="CZ640" s="15">
        <v>3</v>
      </c>
      <c r="DA640" s="15">
        <v>3</v>
      </c>
      <c r="DB640" s="15">
        <v>2</v>
      </c>
      <c r="DC640" s="15">
        <v>1</v>
      </c>
      <c r="DF640" s="15">
        <v>1</v>
      </c>
      <c r="DG640" s="15">
        <v>2</v>
      </c>
      <c r="DL640" s="15">
        <v>3.4</v>
      </c>
      <c r="DM640" s="15">
        <v>4</v>
      </c>
      <c r="DN640" s="15">
        <v>3.25</v>
      </c>
      <c r="DO640" s="15">
        <v>2.8</v>
      </c>
      <c r="DP640" s="15">
        <v>2.3333333333333335</v>
      </c>
      <c r="DQ640" s="15">
        <v>3.75</v>
      </c>
      <c r="DR640" s="27">
        <f t="shared" si="306"/>
        <v>3.2555555555555551</v>
      </c>
      <c r="DS640" s="15">
        <f t="shared" si="332"/>
        <v>0.33888888888888857</v>
      </c>
    </row>
    <row r="641" spans="1:123" x14ac:dyDescent="0.2">
      <c r="A641" s="15">
        <v>320</v>
      </c>
      <c r="B641" s="15">
        <v>941</v>
      </c>
      <c r="C641" s="15">
        <v>0</v>
      </c>
      <c r="D641" s="15">
        <v>3</v>
      </c>
      <c r="E641" s="15">
        <f t="shared" si="307"/>
        <v>0</v>
      </c>
      <c r="F641" s="15">
        <f t="shared" si="308"/>
        <v>1</v>
      </c>
      <c r="G641" s="15">
        <f t="shared" si="309"/>
        <v>0</v>
      </c>
      <c r="H641" s="15">
        <f t="shared" si="310"/>
        <v>0</v>
      </c>
      <c r="I641" s="15">
        <v>0</v>
      </c>
      <c r="J641" s="15">
        <v>42</v>
      </c>
      <c r="K641" s="15">
        <v>4</v>
      </c>
      <c r="L641" s="15">
        <f t="shared" si="311"/>
        <v>0</v>
      </c>
      <c r="M641" s="15">
        <f t="shared" si="312"/>
        <v>0</v>
      </c>
      <c r="N641" s="15">
        <f t="shared" si="313"/>
        <v>1</v>
      </c>
      <c r="O641" s="15">
        <f t="shared" si="314"/>
        <v>0</v>
      </c>
      <c r="P641" s="15">
        <f t="shared" si="315"/>
        <v>0</v>
      </c>
      <c r="Q641" s="15">
        <v>2</v>
      </c>
      <c r="R641" s="15">
        <v>5</v>
      </c>
      <c r="S641" s="15">
        <v>9</v>
      </c>
      <c r="T641" s="15">
        <v>0</v>
      </c>
      <c r="U641" s="15">
        <v>0</v>
      </c>
      <c r="V641" s="15">
        <v>1</v>
      </c>
      <c r="W641" s="15">
        <v>100000</v>
      </c>
      <c r="X641" s="15">
        <v>0</v>
      </c>
      <c r="Y641" s="15">
        <v>0</v>
      </c>
      <c r="Z641" s="15">
        <v>0</v>
      </c>
      <c r="AA641" s="15">
        <f t="shared" si="304"/>
        <v>270</v>
      </c>
      <c r="AB641" s="193">
        <f t="shared" si="330"/>
        <v>14888.888888888891</v>
      </c>
      <c r="AC641" s="159">
        <v>3</v>
      </c>
      <c r="AD641" s="159">
        <v>1</v>
      </c>
      <c r="AE641" s="159">
        <v>240</v>
      </c>
      <c r="AF641" s="160">
        <v>4000000</v>
      </c>
      <c r="AG641" s="160">
        <f t="shared" si="316"/>
        <v>4000000</v>
      </c>
      <c r="AH641" s="159">
        <v>1.5</v>
      </c>
      <c r="AI641" s="171">
        <f t="shared" si="317"/>
        <v>16666.666666666668</v>
      </c>
      <c r="AM641" s="15">
        <f t="shared" si="318"/>
        <v>0</v>
      </c>
      <c r="AP641" s="15">
        <f t="shared" si="319"/>
        <v>4000000</v>
      </c>
      <c r="AQ641" s="172">
        <f t="shared" si="305"/>
        <v>16666.666666666668</v>
      </c>
      <c r="AR641" s="27">
        <f t="shared" si="320"/>
        <v>0.88888888888888884</v>
      </c>
      <c r="AS641" s="172">
        <f t="shared" si="321"/>
        <v>14814.814814814816</v>
      </c>
      <c r="AT641" s="15">
        <v>1</v>
      </c>
      <c r="AU641" s="15">
        <v>1</v>
      </c>
      <c r="AV641" s="15">
        <v>30</v>
      </c>
      <c r="AW641" s="15">
        <v>20000</v>
      </c>
      <c r="AX641" s="15">
        <f t="shared" si="331"/>
        <v>20000</v>
      </c>
      <c r="AY641" s="15">
        <v>11</v>
      </c>
      <c r="BG641" s="15">
        <f t="shared" si="333"/>
        <v>20000</v>
      </c>
      <c r="BH641" s="15">
        <f t="shared" si="334"/>
        <v>666.66666666666663</v>
      </c>
      <c r="BI641" s="27">
        <f t="shared" si="322"/>
        <v>0.1111111111111111</v>
      </c>
      <c r="BJ641" s="27">
        <f t="shared" si="323"/>
        <v>74.074074074074062</v>
      </c>
      <c r="BR641" s="27">
        <f t="shared" si="324"/>
        <v>0</v>
      </c>
      <c r="BS641" s="27">
        <f t="shared" si="325"/>
        <v>0</v>
      </c>
      <c r="BT641" s="15">
        <v>2.25</v>
      </c>
      <c r="BU641" s="15">
        <v>2</v>
      </c>
      <c r="BV641" s="15">
        <v>2</v>
      </c>
      <c r="BW641" s="15">
        <v>1</v>
      </c>
      <c r="BX641" s="15">
        <v>2.5</v>
      </c>
      <c r="BY641" s="15">
        <f t="shared" si="326"/>
        <v>1.95</v>
      </c>
      <c r="BZ641" s="15">
        <v>1</v>
      </c>
      <c r="CA641" s="15">
        <f t="shared" si="327"/>
        <v>1</v>
      </c>
      <c r="CB641" s="15">
        <v>3</v>
      </c>
      <c r="CC641" s="15">
        <f t="shared" si="328"/>
        <v>1</v>
      </c>
      <c r="CD641" s="15">
        <f t="shared" si="329"/>
        <v>0</v>
      </c>
      <c r="CE641" s="15">
        <v>2</v>
      </c>
      <c r="CF641" s="15">
        <v>2</v>
      </c>
      <c r="CG641" s="15">
        <v>4</v>
      </c>
      <c r="CH641" s="15">
        <v>3</v>
      </c>
      <c r="CI641" s="15">
        <v>0</v>
      </c>
      <c r="CK641" s="15">
        <v>1</v>
      </c>
      <c r="CL641" s="15">
        <v>1</v>
      </c>
      <c r="CN641" s="15">
        <v>1</v>
      </c>
      <c r="CP641" s="15">
        <v>0</v>
      </c>
      <c r="CQ641" s="15">
        <v>3</v>
      </c>
      <c r="CR641" s="15">
        <v>1</v>
      </c>
      <c r="CZ641" s="15">
        <v>3</v>
      </c>
      <c r="DA641" s="15">
        <v>3</v>
      </c>
      <c r="DB641" s="15">
        <v>2</v>
      </c>
      <c r="DC641" s="15">
        <v>1</v>
      </c>
      <c r="DF641" s="15">
        <v>1</v>
      </c>
      <c r="DG641" s="15">
        <v>2</v>
      </c>
      <c r="DL641" s="27">
        <v>3.4</v>
      </c>
      <c r="DM641" s="27">
        <v>3</v>
      </c>
      <c r="DN641" s="27">
        <v>3.75</v>
      </c>
      <c r="DO641" s="27">
        <v>2.6</v>
      </c>
      <c r="DP641" s="27">
        <v>2</v>
      </c>
      <c r="DQ641" s="27">
        <v>2.75</v>
      </c>
      <c r="DR641" s="27">
        <f t="shared" si="306"/>
        <v>2.9166666666666665</v>
      </c>
      <c r="DS641" s="15">
        <f t="shared" si="332"/>
        <v>-0.64444444444444482</v>
      </c>
    </row>
    <row r="642" spans="1:123" x14ac:dyDescent="0.2">
      <c r="A642" s="15">
        <v>321</v>
      </c>
      <c r="B642" s="15">
        <v>942</v>
      </c>
      <c r="C642" s="15">
        <v>0</v>
      </c>
      <c r="D642" s="15">
        <v>3</v>
      </c>
      <c r="E642" s="15">
        <f t="shared" si="307"/>
        <v>0</v>
      </c>
      <c r="F642" s="15">
        <f t="shared" si="308"/>
        <v>1</v>
      </c>
      <c r="G642" s="15">
        <f t="shared" si="309"/>
        <v>0</v>
      </c>
      <c r="H642" s="15">
        <f t="shared" si="310"/>
        <v>0</v>
      </c>
      <c r="I642" s="15">
        <v>0</v>
      </c>
      <c r="J642" s="15">
        <v>42</v>
      </c>
      <c r="K642" s="15">
        <v>4</v>
      </c>
      <c r="L642" s="15">
        <f t="shared" si="311"/>
        <v>0</v>
      </c>
      <c r="M642" s="15">
        <f t="shared" si="312"/>
        <v>0</v>
      </c>
      <c r="N642" s="15">
        <f t="shared" si="313"/>
        <v>1</v>
      </c>
      <c r="O642" s="15">
        <f t="shared" si="314"/>
        <v>0</v>
      </c>
      <c r="P642" s="15">
        <f t="shared" si="315"/>
        <v>0</v>
      </c>
      <c r="Q642" s="15">
        <v>2</v>
      </c>
      <c r="R642" s="15">
        <v>3</v>
      </c>
      <c r="S642" s="15">
        <v>17</v>
      </c>
      <c r="T642" s="15">
        <v>0</v>
      </c>
      <c r="U642" s="15">
        <v>1</v>
      </c>
      <c r="V642" s="15">
        <v>1</v>
      </c>
      <c r="W642" s="15">
        <v>350000</v>
      </c>
      <c r="X642" s="15">
        <v>1</v>
      </c>
      <c r="Y642" s="15">
        <v>1</v>
      </c>
      <c r="Z642" s="15">
        <v>0</v>
      </c>
      <c r="AA642" s="15">
        <f t="shared" ref="AA642:AA705" si="335">SUM($AE642+$AV642+$BM642)</f>
        <v>90</v>
      </c>
      <c r="AB642" s="193">
        <f t="shared" si="330"/>
        <v>8933.3333333333321</v>
      </c>
      <c r="AC642" s="15">
        <v>3</v>
      </c>
      <c r="AD642" s="15">
        <v>1</v>
      </c>
      <c r="AE642" s="15">
        <v>60</v>
      </c>
      <c r="AF642" s="15">
        <v>780000</v>
      </c>
      <c r="AG642" s="15">
        <f t="shared" si="316"/>
        <v>780000</v>
      </c>
      <c r="AH642" s="15">
        <v>1.45</v>
      </c>
      <c r="AI642" s="27">
        <f t="shared" si="317"/>
        <v>13000</v>
      </c>
      <c r="AM642" s="15">
        <f t="shared" si="318"/>
        <v>0</v>
      </c>
      <c r="AP642" s="15">
        <f t="shared" si="319"/>
        <v>780000</v>
      </c>
      <c r="AQ642" s="172">
        <f t="shared" ref="AQ642:AQ705" si="336">$AP642/$AE642</f>
        <v>13000</v>
      </c>
      <c r="AR642" s="27">
        <f t="shared" si="320"/>
        <v>0.66666666666666663</v>
      </c>
      <c r="AS642" s="172">
        <f t="shared" si="321"/>
        <v>8666.6666666666661</v>
      </c>
      <c r="AT642" s="15">
        <v>1</v>
      </c>
      <c r="AU642" s="15">
        <v>1</v>
      </c>
      <c r="AV642" s="15">
        <v>30</v>
      </c>
      <c r="AW642" s="15">
        <v>24000</v>
      </c>
      <c r="AX642" s="15">
        <f t="shared" si="331"/>
        <v>24000</v>
      </c>
      <c r="AY642" s="15">
        <v>12</v>
      </c>
      <c r="AZ642" s="15">
        <v>800</v>
      </c>
      <c r="BG642" s="15">
        <f t="shared" si="333"/>
        <v>24000</v>
      </c>
      <c r="BH642" s="15">
        <f t="shared" si="334"/>
        <v>800</v>
      </c>
      <c r="BI642" s="27">
        <f t="shared" si="322"/>
        <v>0.33333333333333331</v>
      </c>
      <c r="BJ642" s="27">
        <f t="shared" si="323"/>
        <v>266.66666666666663</v>
      </c>
      <c r="BR642" s="27">
        <f t="shared" si="324"/>
        <v>0</v>
      </c>
      <c r="BS642" s="27">
        <f t="shared" si="325"/>
        <v>0</v>
      </c>
      <c r="BT642" s="15">
        <v>2.5</v>
      </c>
      <c r="BU642" s="15">
        <v>1.3333333333333333</v>
      </c>
      <c r="BV642" s="15">
        <v>2.3333333333333335</v>
      </c>
      <c r="BW642" s="15">
        <v>1.5</v>
      </c>
      <c r="BX642" s="15">
        <v>2.5</v>
      </c>
      <c r="BY642" s="15">
        <f t="shared" si="326"/>
        <v>2.0333333333333332</v>
      </c>
      <c r="BZ642" s="15">
        <v>1</v>
      </c>
      <c r="CA642" s="15">
        <f t="shared" si="327"/>
        <v>1</v>
      </c>
      <c r="CB642" s="15">
        <v>3</v>
      </c>
      <c r="CC642" s="15">
        <f t="shared" si="328"/>
        <v>1</v>
      </c>
      <c r="CD642" s="15">
        <f t="shared" si="329"/>
        <v>0</v>
      </c>
      <c r="CE642" s="15">
        <v>1</v>
      </c>
      <c r="CF642" s="15">
        <v>4</v>
      </c>
      <c r="CG642" s="15">
        <v>2</v>
      </c>
      <c r="CH642" s="15">
        <v>3</v>
      </c>
      <c r="CI642" s="15">
        <v>0</v>
      </c>
      <c r="CK642" s="15">
        <v>1</v>
      </c>
      <c r="CL642" s="15">
        <v>1</v>
      </c>
      <c r="CN642" s="15">
        <v>1</v>
      </c>
      <c r="CP642" s="15">
        <v>0</v>
      </c>
      <c r="CQ642" s="15">
        <v>4</v>
      </c>
      <c r="CR642" s="15">
        <v>1</v>
      </c>
      <c r="CZ642" s="15">
        <v>2</v>
      </c>
      <c r="DA642" s="15">
        <v>3</v>
      </c>
      <c r="DB642" s="15">
        <v>1</v>
      </c>
      <c r="DC642" s="15">
        <v>2</v>
      </c>
      <c r="DF642" s="15">
        <v>3</v>
      </c>
      <c r="DG642" s="15">
        <v>2</v>
      </c>
      <c r="DL642" s="15">
        <v>3.6</v>
      </c>
      <c r="DM642" s="15">
        <v>3.3333333333333335</v>
      </c>
      <c r="DN642" s="15">
        <v>4.5</v>
      </c>
      <c r="DO642" s="15">
        <v>2.6</v>
      </c>
      <c r="DP642" s="15">
        <v>3.3333333333333335</v>
      </c>
      <c r="DQ642" s="15">
        <v>4</v>
      </c>
      <c r="DR642" s="27">
        <f t="shared" ref="DR642:DR705" si="337">AVERAGE($DL642:$DQ642)</f>
        <v>3.5611111111111113</v>
      </c>
      <c r="DS642" s="15">
        <f t="shared" si="332"/>
        <v>0.28333333333333321</v>
      </c>
    </row>
    <row r="643" spans="1:123" x14ac:dyDescent="0.2">
      <c r="A643" s="15">
        <v>321</v>
      </c>
      <c r="B643" s="15">
        <v>942</v>
      </c>
      <c r="C643" s="15">
        <v>0</v>
      </c>
      <c r="D643" s="15">
        <v>3</v>
      </c>
      <c r="E643" s="15">
        <f t="shared" ref="E643:E706" si="338">IF($D643=2,1,0)</f>
        <v>0</v>
      </c>
      <c r="F643" s="15">
        <f t="shared" ref="F643:F706" si="339">IF($D643=3,1,0)</f>
        <v>1</v>
      </c>
      <c r="G643" s="15">
        <f t="shared" ref="G643:G706" si="340">IF($D643=5,1,0)</f>
        <v>0</v>
      </c>
      <c r="H643" s="15">
        <f t="shared" ref="H643:H706" si="341">IF($D643=6,1,0)</f>
        <v>0</v>
      </c>
      <c r="I643" s="15">
        <v>0</v>
      </c>
      <c r="J643" s="15">
        <v>42</v>
      </c>
      <c r="K643" s="15">
        <v>4</v>
      </c>
      <c r="L643" s="15">
        <f t="shared" ref="L643:L706" si="342">IF($K643=2,1,0)</f>
        <v>0</v>
      </c>
      <c r="M643" s="15">
        <f t="shared" ref="M643:M706" si="343">IF($K643=3,1,0)</f>
        <v>0</v>
      </c>
      <c r="N643" s="15">
        <f t="shared" ref="N643:N706" si="344">IF($K643=4,1,0)</f>
        <v>1</v>
      </c>
      <c r="O643" s="15">
        <f t="shared" ref="O643:O706" si="345">IF($K643=5,1,0)</f>
        <v>0</v>
      </c>
      <c r="P643" s="15">
        <f t="shared" ref="P643:P706" si="346">IF($K643=6,1,0)</f>
        <v>0</v>
      </c>
      <c r="Q643" s="15">
        <v>2</v>
      </c>
      <c r="R643" s="15">
        <v>3</v>
      </c>
      <c r="S643" s="15">
        <v>17</v>
      </c>
      <c r="T643" s="15">
        <v>0</v>
      </c>
      <c r="U643" s="15">
        <v>1</v>
      </c>
      <c r="V643" s="15">
        <v>1</v>
      </c>
      <c r="W643" s="15">
        <v>350000</v>
      </c>
      <c r="X643" s="15">
        <v>1</v>
      </c>
      <c r="Y643" s="15">
        <v>0</v>
      </c>
      <c r="Z643" s="15">
        <v>0</v>
      </c>
      <c r="AA643" s="15">
        <f t="shared" si="335"/>
        <v>90</v>
      </c>
      <c r="AB643" s="193">
        <f t="shared" si="330"/>
        <v>8573.3333333333321</v>
      </c>
      <c r="AC643" s="159">
        <v>3</v>
      </c>
      <c r="AD643" s="159">
        <v>1</v>
      </c>
      <c r="AE643" s="159">
        <v>60</v>
      </c>
      <c r="AF643" s="159">
        <v>750000</v>
      </c>
      <c r="AG643" s="159">
        <f t="shared" ref="AG643:AG706" si="347">($AD643*$AF643)</f>
        <v>750000</v>
      </c>
      <c r="AH643" s="159">
        <v>1.5</v>
      </c>
      <c r="AI643" s="171">
        <f t="shared" ref="AI643:AI706" si="348">$AG643/$AE643</f>
        <v>12500</v>
      </c>
      <c r="AM643" s="15">
        <f t="shared" ref="AM643:AM706" si="349">$AL643*$AJ643</f>
        <v>0</v>
      </c>
      <c r="AP643" s="15">
        <f t="shared" ref="AP643:AP706" si="350">$AG643+$AM643</f>
        <v>750000</v>
      </c>
      <c r="AQ643" s="172">
        <f t="shared" si="336"/>
        <v>12500</v>
      </c>
      <c r="AR643" s="27">
        <f t="shared" ref="AR643:AR706" si="351">$AE643/($AE643+$AV643+$BL643)</f>
        <v>0.66666666666666663</v>
      </c>
      <c r="AS643" s="172">
        <f t="shared" ref="AS643:AS706" si="352">$AQ643*$AR643</f>
        <v>8333.3333333333321</v>
      </c>
      <c r="AT643" s="15">
        <v>1</v>
      </c>
      <c r="AU643" s="15">
        <v>1</v>
      </c>
      <c r="AV643" s="15">
        <v>30</v>
      </c>
      <c r="AW643" s="15">
        <v>21600</v>
      </c>
      <c r="AX643" s="15">
        <f t="shared" si="331"/>
        <v>21600</v>
      </c>
      <c r="AY643" s="15">
        <v>10.5</v>
      </c>
      <c r="BG643" s="15">
        <f t="shared" si="333"/>
        <v>21600</v>
      </c>
      <c r="BH643" s="15">
        <f t="shared" si="334"/>
        <v>720</v>
      </c>
      <c r="BI643" s="27">
        <f t="shared" ref="BI643:BI706" si="353">$AV643/($AE643+$AV643+$BL643)</f>
        <v>0.33333333333333331</v>
      </c>
      <c r="BJ643" s="27">
        <f t="shared" ref="BJ643:BJ706" si="354">$BH643*$BI643</f>
        <v>240</v>
      </c>
      <c r="BR643" s="27">
        <f t="shared" ref="BR643:BR706" si="355">$BL643/($AE643+$AV643+$BL643)</f>
        <v>0</v>
      </c>
      <c r="BS643" s="27">
        <f t="shared" ref="BS643:BS706" si="356">$BQ643*$BR643</f>
        <v>0</v>
      </c>
      <c r="BT643" s="15">
        <v>2.5</v>
      </c>
      <c r="BU643" s="15">
        <v>1.3333333333333333</v>
      </c>
      <c r="BV643" s="15">
        <v>2.3333333333333335</v>
      </c>
      <c r="BW643" s="15">
        <v>1.5</v>
      </c>
      <c r="BX643" s="15">
        <v>2.5</v>
      </c>
      <c r="BY643" s="15">
        <f t="shared" ref="BY643:BY706" si="357">AVERAGE($BT643:$BX643)</f>
        <v>2.0333333333333332</v>
      </c>
      <c r="BZ643" s="15">
        <v>1</v>
      </c>
      <c r="CA643" s="15">
        <f t="shared" ref="CA643:CA706" si="358">IF($CB643=5,0,1)</f>
        <v>1</v>
      </c>
      <c r="CB643" s="15">
        <v>3</v>
      </c>
      <c r="CC643" s="15">
        <f t="shared" ref="CC643:CC706" si="359">IF($CB643=3,1,0)</f>
        <v>1</v>
      </c>
      <c r="CD643" s="15">
        <f>IF($CB643=4,1,0)</f>
        <v>0</v>
      </c>
      <c r="CE643" s="15">
        <v>1</v>
      </c>
      <c r="CF643" s="15">
        <v>4</v>
      </c>
      <c r="CG643" s="15">
        <v>2</v>
      </c>
      <c r="CH643" s="15">
        <v>3</v>
      </c>
      <c r="CI643" s="15">
        <v>0</v>
      </c>
      <c r="CK643" s="15">
        <v>1</v>
      </c>
      <c r="CL643" s="15">
        <v>1</v>
      </c>
      <c r="CN643" s="15">
        <v>1</v>
      </c>
      <c r="CP643" s="15">
        <v>0</v>
      </c>
      <c r="CQ643" s="15">
        <v>4</v>
      </c>
      <c r="CR643" s="15">
        <v>1</v>
      </c>
      <c r="CZ643" s="15">
        <v>2</v>
      </c>
      <c r="DA643" s="15">
        <v>3</v>
      </c>
      <c r="DB643" s="15">
        <v>1</v>
      </c>
      <c r="DC643" s="15">
        <v>2</v>
      </c>
      <c r="DF643" s="15">
        <v>3</v>
      </c>
      <c r="DG643" s="15">
        <v>2</v>
      </c>
      <c r="DL643" s="27">
        <v>3.6</v>
      </c>
      <c r="DM643" s="27">
        <v>3.3333333333333335</v>
      </c>
      <c r="DN643" s="27">
        <v>4</v>
      </c>
      <c r="DO643" s="27">
        <v>2.4</v>
      </c>
      <c r="DP643" s="27">
        <v>2.3333333333333335</v>
      </c>
      <c r="DQ643" s="27">
        <v>4</v>
      </c>
      <c r="DR643" s="27">
        <f t="shared" si="337"/>
        <v>3.2777777777777781</v>
      </c>
      <c r="DS643" s="15">
        <f t="shared" si="332"/>
        <v>-0.23888888888888893</v>
      </c>
    </row>
    <row r="644" spans="1:123" x14ac:dyDescent="0.2">
      <c r="A644" s="15">
        <v>322</v>
      </c>
      <c r="B644" s="15">
        <v>943</v>
      </c>
      <c r="C644" s="15">
        <v>0</v>
      </c>
      <c r="D644" s="15">
        <v>3</v>
      </c>
      <c r="E644" s="15">
        <f t="shared" si="338"/>
        <v>0</v>
      </c>
      <c r="F644" s="15">
        <f t="shared" si="339"/>
        <v>1</v>
      </c>
      <c r="G644" s="15">
        <f t="shared" si="340"/>
        <v>0</v>
      </c>
      <c r="H644" s="15">
        <f t="shared" si="341"/>
        <v>0</v>
      </c>
      <c r="I644" s="15">
        <v>0</v>
      </c>
      <c r="J644" s="15">
        <v>52</v>
      </c>
      <c r="K644" s="15">
        <v>3</v>
      </c>
      <c r="L644" s="15">
        <f t="shared" si="342"/>
        <v>0</v>
      </c>
      <c r="M644" s="15">
        <f t="shared" si="343"/>
        <v>1</v>
      </c>
      <c r="N644" s="15">
        <f t="shared" si="344"/>
        <v>0</v>
      </c>
      <c r="O644" s="15">
        <f t="shared" si="345"/>
        <v>0</v>
      </c>
      <c r="P644" s="15">
        <f t="shared" si="346"/>
        <v>0</v>
      </c>
      <c r="Q644" s="15">
        <v>2</v>
      </c>
      <c r="R644" s="15">
        <v>5</v>
      </c>
      <c r="S644" s="15">
        <v>17</v>
      </c>
      <c r="T644" s="15">
        <v>0</v>
      </c>
      <c r="U644" s="15">
        <v>1</v>
      </c>
      <c r="V644" s="15">
        <v>1</v>
      </c>
      <c r="W644" s="15">
        <v>500000</v>
      </c>
      <c r="X644" s="15">
        <v>0</v>
      </c>
      <c r="Y644" s="15">
        <v>1</v>
      </c>
      <c r="Z644" s="15">
        <v>0</v>
      </c>
      <c r="AA644" s="15">
        <f t="shared" si="335"/>
        <v>265</v>
      </c>
      <c r="AB644" s="193">
        <f t="shared" si="330"/>
        <v>11415.094339622643</v>
      </c>
      <c r="AC644" s="15">
        <v>3</v>
      </c>
      <c r="AD644" s="15">
        <v>1</v>
      </c>
      <c r="AE644" s="15">
        <v>240</v>
      </c>
      <c r="AF644" s="15">
        <v>3000000</v>
      </c>
      <c r="AG644" s="15">
        <f t="shared" si="347"/>
        <v>3000000</v>
      </c>
      <c r="AH644" s="15">
        <v>1.45</v>
      </c>
      <c r="AI644" s="27">
        <f t="shared" si="348"/>
        <v>12500</v>
      </c>
      <c r="AM644" s="15">
        <f t="shared" si="349"/>
        <v>0</v>
      </c>
      <c r="AP644" s="15">
        <f t="shared" si="350"/>
        <v>3000000</v>
      </c>
      <c r="AQ644" s="172">
        <f t="shared" si="336"/>
        <v>12500</v>
      </c>
      <c r="AR644" s="27">
        <f t="shared" si="351"/>
        <v>0.90566037735849059</v>
      </c>
      <c r="AS644" s="172">
        <f t="shared" si="352"/>
        <v>11320.754716981133</v>
      </c>
      <c r="AT644" s="15">
        <v>1</v>
      </c>
      <c r="AU644" s="15">
        <v>1</v>
      </c>
      <c r="AV644" s="15">
        <v>25</v>
      </c>
      <c r="AW644" s="15">
        <v>25000</v>
      </c>
      <c r="AX644" s="15">
        <f t="shared" si="331"/>
        <v>25000</v>
      </c>
      <c r="AY644" s="15">
        <v>14</v>
      </c>
      <c r="AZ644" s="15">
        <v>1000</v>
      </c>
      <c r="BG644" s="15">
        <f t="shared" si="333"/>
        <v>25000</v>
      </c>
      <c r="BH644" s="15">
        <f t="shared" si="334"/>
        <v>1000</v>
      </c>
      <c r="BI644" s="27">
        <f t="shared" si="353"/>
        <v>9.4339622641509441E-2</v>
      </c>
      <c r="BJ644" s="27">
        <f t="shared" si="354"/>
        <v>94.339622641509436</v>
      </c>
      <c r="BR644" s="27">
        <f t="shared" si="355"/>
        <v>0</v>
      </c>
      <c r="BS644" s="27">
        <f t="shared" si="356"/>
        <v>0</v>
      </c>
      <c r="BT644" s="15">
        <v>3</v>
      </c>
      <c r="BU644" s="15">
        <v>2.6666666666666665</v>
      </c>
      <c r="BV644" s="15">
        <v>2</v>
      </c>
      <c r="BW644" s="15">
        <v>1.5</v>
      </c>
      <c r="BX644" s="15">
        <v>2.5</v>
      </c>
      <c r="BY644" s="15">
        <f t="shared" si="357"/>
        <v>2.333333333333333</v>
      </c>
      <c r="BZ644" s="15">
        <v>1</v>
      </c>
      <c r="CA644" s="15">
        <f t="shared" si="358"/>
        <v>0</v>
      </c>
      <c r="CB644" s="15">
        <v>5</v>
      </c>
      <c r="CC644" s="15" t="s">
        <v>1008</v>
      </c>
      <c r="CD644" s="15" t="s">
        <v>1008</v>
      </c>
      <c r="CE644" s="15" t="s">
        <v>1007</v>
      </c>
      <c r="CH644" s="15" t="s">
        <v>1007</v>
      </c>
      <c r="CK644" s="15" t="s">
        <v>1007</v>
      </c>
      <c r="CL644" s="15" t="s">
        <v>1007</v>
      </c>
      <c r="CN644" s="15" t="s">
        <v>1007</v>
      </c>
      <c r="CP644" s="15" t="s">
        <v>1007</v>
      </c>
      <c r="CR644" s="15" t="s">
        <v>1007</v>
      </c>
      <c r="CZ644" s="15">
        <v>2</v>
      </c>
      <c r="DA644" s="15">
        <v>3</v>
      </c>
      <c r="DB644" s="15">
        <v>1</v>
      </c>
      <c r="DC644" s="15">
        <v>1</v>
      </c>
      <c r="DF644" s="15">
        <v>3</v>
      </c>
      <c r="DG644" s="15">
        <v>3</v>
      </c>
      <c r="DL644" s="15">
        <v>3.2</v>
      </c>
      <c r="DM644" s="15">
        <v>4</v>
      </c>
      <c r="DN644" s="15">
        <v>3.75</v>
      </c>
      <c r="DO644" s="15">
        <v>3.4</v>
      </c>
      <c r="DP644" s="15">
        <v>3</v>
      </c>
      <c r="DQ644" s="15">
        <v>3.75</v>
      </c>
      <c r="DR644" s="27">
        <f t="shared" si="337"/>
        <v>3.5166666666666671</v>
      </c>
      <c r="DS644" s="15">
        <f t="shared" si="332"/>
        <v>0.54722222222222205</v>
      </c>
    </row>
    <row r="645" spans="1:123" x14ac:dyDescent="0.2">
      <c r="A645" s="15">
        <v>322</v>
      </c>
      <c r="B645" s="15">
        <v>943</v>
      </c>
      <c r="C645" s="15">
        <v>0</v>
      </c>
      <c r="D645" s="15">
        <v>3</v>
      </c>
      <c r="E645" s="15">
        <f t="shared" si="338"/>
        <v>0</v>
      </c>
      <c r="F645" s="15">
        <f t="shared" si="339"/>
        <v>1</v>
      </c>
      <c r="G645" s="15">
        <f t="shared" si="340"/>
        <v>0</v>
      </c>
      <c r="H645" s="15">
        <f t="shared" si="341"/>
        <v>0</v>
      </c>
      <c r="I645" s="15">
        <v>0</v>
      </c>
      <c r="J645" s="15">
        <v>52</v>
      </c>
      <c r="K645" s="15">
        <v>3</v>
      </c>
      <c r="L645" s="15">
        <f t="shared" si="342"/>
        <v>0</v>
      </c>
      <c r="M645" s="15">
        <f t="shared" si="343"/>
        <v>1</v>
      </c>
      <c r="N645" s="15">
        <f t="shared" si="344"/>
        <v>0</v>
      </c>
      <c r="O645" s="15">
        <f t="shared" si="345"/>
        <v>0</v>
      </c>
      <c r="P645" s="15">
        <f t="shared" si="346"/>
        <v>0</v>
      </c>
      <c r="Q645" s="15">
        <v>2</v>
      </c>
      <c r="R645" s="15">
        <v>5</v>
      </c>
      <c r="S645" s="15">
        <v>17</v>
      </c>
      <c r="T645" s="15">
        <v>0</v>
      </c>
      <c r="U645" s="15">
        <v>1</v>
      </c>
      <c r="V645" s="15">
        <v>1</v>
      </c>
      <c r="W645" s="15">
        <v>500000</v>
      </c>
      <c r="X645" s="15">
        <v>0</v>
      </c>
      <c r="Y645" s="15">
        <v>0</v>
      </c>
      <c r="Z645" s="15">
        <v>0</v>
      </c>
      <c r="AA645" s="15">
        <f t="shared" si="335"/>
        <v>265</v>
      </c>
      <c r="AB645" s="193">
        <f t="shared" ref="AB645:AB708" si="360">$AS645+$BJ645+$BS645</f>
        <v>11403.773584905661</v>
      </c>
      <c r="AC645" s="159">
        <v>3</v>
      </c>
      <c r="AD645" s="159">
        <v>1</v>
      </c>
      <c r="AE645" s="159">
        <v>240</v>
      </c>
      <c r="AF645" s="159">
        <v>3000000</v>
      </c>
      <c r="AG645" s="159">
        <f t="shared" si="347"/>
        <v>3000000</v>
      </c>
      <c r="AH645" s="159">
        <v>1.45</v>
      </c>
      <c r="AI645" s="171">
        <f t="shared" si="348"/>
        <v>12500</v>
      </c>
      <c r="AM645" s="15">
        <f t="shared" si="349"/>
        <v>0</v>
      </c>
      <c r="AP645" s="15">
        <f t="shared" si="350"/>
        <v>3000000</v>
      </c>
      <c r="AQ645" s="172">
        <f t="shared" si="336"/>
        <v>12500</v>
      </c>
      <c r="AR645" s="27">
        <f t="shared" si="351"/>
        <v>0.90566037735849059</v>
      </c>
      <c r="AS645" s="172">
        <f t="shared" si="352"/>
        <v>11320.754716981133</v>
      </c>
      <c r="AT645" s="15">
        <v>1</v>
      </c>
      <c r="AU645" s="15">
        <v>1</v>
      </c>
      <c r="AV645" s="15">
        <v>25</v>
      </c>
      <c r="AW645" s="15">
        <v>22000</v>
      </c>
      <c r="AX645" s="15">
        <f t="shared" ref="AX645:AX708" si="361">$AW645*$AU645</f>
        <v>22000</v>
      </c>
      <c r="AY645" s="15">
        <v>16</v>
      </c>
      <c r="BG645" s="15">
        <f t="shared" si="333"/>
        <v>22000</v>
      </c>
      <c r="BH645" s="15">
        <f t="shared" si="334"/>
        <v>880</v>
      </c>
      <c r="BI645" s="27">
        <f t="shared" si="353"/>
        <v>9.4339622641509441E-2</v>
      </c>
      <c r="BJ645" s="27">
        <f t="shared" si="354"/>
        <v>83.018867924528308</v>
      </c>
      <c r="BR645" s="27">
        <f t="shared" si="355"/>
        <v>0</v>
      </c>
      <c r="BS645" s="27">
        <f t="shared" si="356"/>
        <v>0</v>
      </c>
      <c r="BT645" s="15">
        <v>3</v>
      </c>
      <c r="BU645" s="15">
        <v>2.6666666666666665</v>
      </c>
      <c r="BV645" s="15">
        <v>2</v>
      </c>
      <c r="BW645" s="15">
        <v>1.5</v>
      </c>
      <c r="BX645" s="15">
        <v>2.5</v>
      </c>
      <c r="BY645" s="15">
        <f t="shared" si="357"/>
        <v>2.333333333333333</v>
      </c>
      <c r="BZ645" s="15">
        <v>1</v>
      </c>
      <c r="CA645" s="15">
        <f t="shared" si="358"/>
        <v>0</v>
      </c>
      <c r="CB645" s="15">
        <v>5</v>
      </c>
      <c r="CC645" s="15" t="s">
        <v>1008</v>
      </c>
      <c r="CD645" s="15" t="s">
        <v>1008</v>
      </c>
      <c r="CE645" s="15" t="s">
        <v>1007</v>
      </c>
      <c r="CH645" s="15" t="s">
        <v>1007</v>
      </c>
      <c r="CK645" s="15" t="s">
        <v>1007</v>
      </c>
      <c r="CL645" s="15" t="s">
        <v>1007</v>
      </c>
      <c r="CN645" s="15" t="s">
        <v>1007</v>
      </c>
      <c r="CP645" s="15" t="s">
        <v>1007</v>
      </c>
      <c r="CR645" s="15" t="s">
        <v>1007</v>
      </c>
      <c r="CZ645" s="15">
        <v>2</v>
      </c>
      <c r="DA645" s="15">
        <v>3</v>
      </c>
      <c r="DB645" s="15">
        <v>1</v>
      </c>
      <c r="DC645" s="15">
        <v>1</v>
      </c>
      <c r="DF645" s="15">
        <v>3</v>
      </c>
      <c r="DG645" s="15">
        <v>3</v>
      </c>
      <c r="DL645" s="27">
        <v>3.2</v>
      </c>
      <c r="DM645" s="27">
        <v>2.3333333333333335</v>
      </c>
      <c r="DN645" s="27">
        <v>3.5</v>
      </c>
      <c r="DO645" s="27">
        <v>3.2</v>
      </c>
      <c r="DP645" s="27">
        <v>2.3333333333333335</v>
      </c>
      <c r="DQ645" s="27">
        <v>3.25</v>
      </c>
      <c r="DR645" s="27">
        <f t="shared" si="337"/>
        <v>2.969444444444445</v>
      </c>
      <c r="DS645" s="15">
        <f t="shared" si="332"/>
        <v>-0.33333333333333259</v>
      </c>
    </row>
    <row r="646" spans="1:123" x14ac:dyDescent="0.2">
      <c r="A646" s="15">
        <v>323</v>
      </c>
      <c r="B646" s="15">
        <v>944</v>
      </c>
      <c r="C646" s="15">
        <v>0</v>
      </c>
      <c r="D646" s="15">
        <v>3</v>
      </c>
      <c r="E646" s="15">
        <f t="shared" si="338"/>
        <v>0</v>
      </c>
      <c r="F646" s="15">
        <f t="shared" si="339"/>
        <v>1</v>
      </c>
      <c r="G646" s="15">
        <f t="shared" si="340"/>
        <v>0</v>
      </c>
      <c r="H646" s="15">
        <f t="shared" si="341"/>
        <v>0</v>
      </c>
      <c r="I646" s="15">
        <v>0</v>
      </c>
      <c r="J646" s="15">
        <v>50</v>
      </c>
      <c r="K646" s="15">
        <v>4</v>
      </c>
      <c r="L646" s="15">
        <f t="shared" si="342"/>
        <v>0</v>
      </c>
      <c r="M646" s="15">
        <f t="shared" si="343"/>
        <v>0</v>
      </c>
      <c r="N646" s="15">
        <f t="shared" si="344"/>
        <v>1</v>
      </c>
      <c r="O646" s="15">
        <f t="shared" si="345"/>
        <v>0</v>
      </c>
      <c r="P646" s="15">
        <f t="shared" si="346"/>
        <v>0</v>
      </c>
      <c r="Q646" s="15">
        <v>2</v>
      </c>
      <c r="R646" s="15">
        <v>5</v>
      </c>
      <c r="S646" s="15">
        <v>20</v>
      </c>
      <c r="T646" s="15">
        <v>0</v>
      </c>
      <c r="U646" s="15">
        <v>1</v>
      </c>
      <c r="V646" s="15">
        <v>1</v>
      </c>
      <c r="W646" s="15">
        <v>250000</v>
      </c>
      <c r="X646" s="15">
        <v>0</v>
      </c>
      <c r="Y646" s="15">
        <v>1</v>
      </c>
      <c r="Z646" s="15">
        <v>0</v>
      </c>
      <c r="AA646" s="15">
        <f t="shared" si="335"/>
        <v>194</v>
      </c>
      <c r="AB646" s="193">
        <f t="shared" si="360"/>
        <v>10653.608247422681</v>
      </c>
      <c r="AC646" s="15">
        <v>3</v>
      </c>
      <c r="AD646" s="15">
        <v>1</v>
      </c>
      <c r="AE646" s="15">
        <v>150</v>
      </c>
      <c r="AF646" s="15">
        <v>2025000</v>
      </c>
      <c r="AG646" s="15">
        <f t="shared" si="347"/>
        <v>2025000</v>
      </c>
      <c r="AH646" s="15">
        <v>1.4</v>
      </c>
      <c r="AI646" s="27">
        <f t="shared" si="348"/>
        <v>13500</v>
      </c>
      <c r="AM646" s="15">
        <f t="shared" si="349"/>
        <v>0</v>
      </c>
      <c r="AP646" s="15">
        <f t="shared" si="350"/>
        <v>2025000</v>
      </c>
      <c r="AQ646" s="172">
        <f t="shared" si="336"/>
        <v>13500</v>
      </c>
      <c r="AR646" s="27">
        <f t="shared" si="351"/>
        <v>0.77319587628865982</v>
      </c>
      <c r="AS646" s="172">
        <f t="shared" si="352"/>
        <v>10438.144329896908</v>
      </c>
      <c r="AT646" s="15">
        <v>1</v>
      </c>
      <c r="AU646" s="15">
        <v>1</v>
      </c>
      <c r="AV646" s="15">
        <v>44</v>
      </c>
      <c r="AW646" s="15">
        <v>41800</v>
      </c>
      <c r="AX646" s="15">
        <f t="shared" si="361"/>
        <v>41800</v>
      </c>
      <c r="AY646" s="15">
        <v>12</v>
      </c>
      <c r="AZ646" s="15">
        <v>950</v>
      </c>
      <c r="BG646" s="15">
        <f t="shared" si="333"/>
        <v>41800</v>
      </c>
      <c r="BH646" s="15">
        <f t="shared" si="334"/>
        <v>950</v>
      </c>
      <c r="BI646" s="27">
        <f t="shared" si="353"/>
        <v>0.22680412371134021</v>
      </c>
      <c r="BJ646" s="27">
        <f t="shared" si="354"/>
        <v>215.46391752577318</v>
      </c>
      <c r="BR646" s="27">
        <f t="shared" si="355"/>
        <v>0</v>
      </c>
      <c r="BS646" s="27">
        <f t="shared" si="356"/>
        <v>0</v>
      </c>
      <c r="BT646" s="15">
        <v>2.5</v>
      </c>
      <c r="BU646" s="15">
        <v>3.3333333333333335</v>
      </c>
      <c r="BV646" s="15">
        <v>1.6666666666666667</v>
      </c>
      <c r="BW646" s="15">
        <v>1</v>
      </c>
      <c r="BX646" s="15">
        <v>2.5</v>
      </c>
      <c r="BY646" s="15">
        <f t="shared" si="357"/>
        <v>2.2000000000000002</v>
      </c>
      <c r="BZ646" s="15">
        <v>1</v>
      </c>
      <c r="CA646" s="15">
        <f t="shared" si="358"/>
        <v>1</v>
      </c>
      <c r="CB646" s="15">
        <v>4</v>
      </c>
      <c r="CC646" s="15">
        <f t="shared" si="359"/>
        <v>0</v>
      </c>
      <c r="CD646" s="15">
        <f>IF($CB646=4,1,0)</f>
        <v>1</v>
      </c>
      <c r="CE646" s="15">
        <v>2</v>
      </c>
      <c r="CF646" s="15">
        <v>2</v>
      </c>
      <c r="CG646" s="15">
        <v>5</v>
      </c>
      <c r="CH646" s="15">
        <v>3</v>
      </c>
      <c r="CI646" s="15">
        <v>0</v>
      </c>
      <c r="CK646" s="15">
        <v>1</v>
      </c>
      <c r="CL646" s="15">
        <v>1</v>
      </c>
      <c r="CN646" s="15">
        <v>1</v>
      </c>
      <c r="CP646" s="15">
        <v>0</v>
      </c>
      <c r="CQ646" s="15">
        <v>3</v>
      </c>
      <c r="CR646" s="15">
        <v>1</v>
      </c>
      <c r="CZ646" s="15">
        <v>3</v>
      </c>
      <c r="DA646" s="15">
        <v>3</v>
      </c>
      <c r="DB646" s="15">
        <v>1</v>
      </c>
      <c r="DC646" s="15">
        <v>1</v>
      </c>
      <c r="DF646" s="15">
        <v>2</v>
      </c>
      <c r="DG646" s="15">
        <v>1</v>
      </c>
      <c r="DL646" s="15">
        <v>3.6</v>
      </c>
      <c r="DM646" s="15">
        <v>3.3333333333333335</v>
      </c>
      <c r="DN646" s="15">
        <v>4</v>
      </c>
      <c r="DO646" s="15">
        <v>2.8</v>
      </c>
      <c r="DP646" s="15">
        <v>2.3333333333333335</v>
      </c>
      <c r="DQ646" s="15">
        <v>3.75</v>
      </c>
      <c r="DR646" s="27">
        <f t="shared" si="337"/>
        <v>3.3027777777777776</v>
      </c>
      <c r="DS646" s="15">
        <f t="shared" ref="DS646:DS709" si="362">$DR646-$DR647</f>
        <v>0.29999999999999982</v>
      </c>
    </row>
    <row r="647" spans="1:123" x14ac:dyDescent="0.2">
      <c r="A647" s="15">
        <v>323</v>
      </c>
      <c r="B647" s="15">
        <v>944</v>
      </c>
      <c r="C647" s="15">
        <v>0</v>
      </c>
      <c r="D647" s="15">
        <v>3</v>
      </c>
      <c r="E647" s="15">
        <f t="shared" si="338"/>
        <v>0</v>
      </c>
      <c r="F647" s="15">
        <f t="shared" si="339"/>
        <v>1</v>
      </c>
      <c r="G647" s="15">
        <f t="shared" si="340"/>
        <v>0</v>
      </c>
      <c r="H647" s="15">
        <f t="shared" si="341"/>
        <v>0</v>
      </c>
      <c r="I647" s="15">
        <v>0</v>
      </c>
      <c r="J647" s="15">
        <v>50</v>
      </c>
      <c r="K647" s="15">
        <v>4</v>
      </c>
      <c r="L647" s="15">
        <f t="shared" si="342"/>
        <v>0</v>
      </c>
      <c r="M647" s="15">
        <f t="shared" si="343"/>
        <v>0</v>
      </c>
      <c r="N647" s="15">
        <f t="shared" si="344"/>
        <v>1</v>
      </c>
      <c r="O647" s="15">
        <f t="shared" si="345"/>
        <v>0</v>
      </c>
      <c r="P647" s="15">
        <f t="shared" si="346"/>
        <v>0</v>
      </c>
      <c r="Q647" s="15">
        <v>2</v>
      </c>
      <c r="R647" s="15">
        <v>5</v>
      </c>
      <c r="S647" s="15">
        <v>20</v>
      </c>
      <c r="T647" s="15">
        <v>0</v>
      </c>
      <c r="U647" s="15">
        <v>1</v>
      </c>
      <c r="V647" s="15">
        <v>1</v>
      </c>
      <c r="W647" s="15">
        <v>250000</v>
      </c>
      <c r="X647" s="15">
        <v>0</v>
      </c>
      <c r="Y647" s="15">
        <v>0</v>
      </c>
      <c r="Z647" s="15">
        <v>0</v>
      </c>
      <c r="AA647" s="15">
        <f t="shared" si="335"/>
        <v>194</v>
      </c>
      <c r="AB647" s="193">
        <f t="shared" si="360"/>
        <v>10505.154639175258</v>
      </c>
      <c r="AC647" s="159">
        <v>3</v>
      </c>
      <c r="AD647" s="159">
        <v>1</v>
      </c>
      <c r="AE647" s="159">
        <v>150</v>
      </c>
      <c r="AF647" s="159">
        <v>2000000</v>
      </c>
      <c r="AG647" s="159">
        <f t="shared" si="347"/>
        <v>2000000</v>
      </c>
      <c r="AH647" s="159">
        <v>1.5</v>
      </c>
      <c r="AI647" s="171">
        <f t="shared" si="348"/>
        <v>13333.333333333334</v>
      </c>
      <c r="AM647" s="15">
        <f t="shared" si="349"/>
        <v>0</v>
      </c>
      <c r="AP647" s="15">
        <f t="shared" si="350"/>
        <v>2000000</v>
      </c>
      <c r="AQ647" s="172">
        <f t="shared" si="336"/>
        <v>13333.333333333334</v>
      </c>
      <c r="AR647" s="27">
        <f t="shared" si="351"/>
        <v>0.77319587628865982</v>
      </c>
      <c r="AS647" s="172">
        <f t="shared" si="352"/>
        <v>10309.278350515464</v>
      </c>
      <c r="AT647" s="15">
        <v>1</v>
      </c>
      <c r="AU647" s="15">
        <v>1</v>
      </c>
      <c r="AV647" s="15">
        <v>44</v>
      </c>
      <c r="AW647" s="15">
        <v>38000</v>
      </c>
      <c r="AX647" s="15">
        <f t="shared" si="361"/>
        <v>38000</v>
      </c>
      <c r="AY647" s="15">
        <v>10.5</v>
      </c>
      <c r="BG647" s="15">
        <f t="shared" si="333"/>
        <v>38000</v>
      </c>
      <c r="BH647" s="15">
        <f t="shared" si="334"/>
        <v>863.63636363636363</v>
      </c>
      <c r="BI647" s="27">
        <f t="shared" si="353"/>
        <v>0.22680412371134021</v>
      </c>
      <c r="BJ647" s="27">
        <f t="shared" si="354"/>
        <v>195.8762886597938</v>
      </c>
      <c r="BR647" s="27">
        <f t="shared" si="355"/>
        <v>0</v>
      </c>
      <c r="BS647" s="27">
        <f t="shared" si="356"/>
        <v>0</v>
      </c>
      <c r="BT647" s="15">
        <v>2.5</v>
      </c>
      <c r="BU647" s="15">
        <v>3.3333333333333335</v>
      </c>
      <c r="BV647" s="15">
        <v>1.6666666666666667</v>
      </c>
      <c r="BW647" s="15">
        <v>1</v>
      </c>
      <c r="BX647" s="15">
        <v>2.5</v>
      </c>
      <c r="BY647" s="15">
        <f t="shared" si="357"/>
        <v>2.2000000000000002</v>
      </c>
      <c r="BZ647" s="15">
        <v>1</v>
      </c>
      <c r="CA647" s="15">
        <f t="shared" si="358"/>
        <v>1</v>
      </c>
      <c r="CB647" s="15">
        <v>4</v>
      </c>
      <c r="CC647" s="15">
        <f t="shared" si="359"/>
        <v>0</v>
      </c>
      <c r="CD647" s="15">
        <f>IF($CB647=4,1,0)</f>
        <v>1</v>
      </c>
      <c r="CE647" s="15">
        <v>2</v>
      </c>
      <c r="CF647" s="15">
        <v>2</v>
      </c>
      <c r="CG647" s="15">
        <v>5</v>
      </c>
      <c r="CH647" s="15">
        <v>3</v>
      </c>
      <c r="CI647" s="15">
        <v>0</v>
      </c>
      <c r="CK647" s="15">
        <v>1</v>
      </c>
      <c r="CL647" s="15">
        <v>1</v>
      </c>
      <c r="CN647" s="15">
        <v>1</v>
      </c>
      <c r="CP647" s="15">
        <v>0</v>
      </c>
      <c r="CQ647" s="15">
        <v>3</v>
      </c>
      <c r="CR647" s="15">
        <v>1</v>
      </c>
      <c r="CZ647" s="15">
        <v>3</v>
      </c>
      <c r="DA647" s="15">
        <v>3</v>
      </c>
      <c r="DB647" s="15">
        <v>1</v>
      </c>
      <c r="DC647" s="15">
        <v>1</v>
      </c>
      <c r="DF647" s="15">
        <v>2</v>
      </c>
      <c r="DG647" s="15">
        <v>1</v>
      </c>
      <c r="DL647" s="27">
        <v>3.2</v>
      </c>
      <c r="DM647" s="27">
        <v>2.6666666666666665</v>
      </c>
      <c r="DN647" s="27">
        <v>3.25</v>
      </c>
      <c r="DO647" s="27">
        <v>3.4</v>
      </c>
      <c r="DP647" s="27">
        <v>2</v>
      </c>
      <c r="DQ647" s="27">
        <v>3.5</v>
      </c>
      <c r="DR647" s="27">
        <f t="shared" si="337"/>
        <v>3.0027777777777778</v>
      </c>
      <c r="DS647" s="15">
        <f t="shared" si="362"/>
        <v>-0.36666666666666714</v>
      </c>
    </row>
    <row r="648" spans="1:123" x14ac:dyDescent="0.2">
      <c r="A648" s="15">
        <v>324</v>
      </c>
      <c r="B648" s="15">
        <v>945</v>
      </c>
      <c r="C648" s="15">
        <v>0</v>
      </c>
      <c r="D648" s="15">
        <v>3</v>
      </c>
      <c r="E648" s="15">
        <f t="shared" si="338"/>
        <v>0</v>
      </c>
      <c r="F648" s="15">
        <f t="shared" si="339"/>
        <v>1</v>
      </c>
      <c r="G648" s="15">
        <f t="shared" si="340"/>
        <v>0</v>
      </c>
      <c r="H648" s="15">
        <f t="shared" si="341"/>
        <v>0</v>
      </c>
      <c r="I648" s="15">
        <v>0</v>
      </c>
      <c r="J648" s="15">
        <v>54</v>
      </c>
      <c r="K648" s="15">
        <v>3</v>
      </c>
      <c r="L648" s="15">
        <f t="shared" si="342"/>
        <v>0</v>
      </c>
      <c r="M648" s="15">
        <f t="shared" si="343"/>
        <v>1</v>
      </c>
      <c r="N648" s="15">
        <f t="shared" si="344"/>
        <v>0</v>
      </c>
      <c r="O648" s="15">
        <f t="shared" si="345"/>
        <v>0</v>
      </c>
      <c r="P648" s="15">
        <f t="shared" si="346"/>
        <v>0</v>
      </c>
      <c r="Q648" s="15">
        <v>2</v>
      </c>
      <c r="R648" s="15">
        <v>4</v>
      </c>
      <c r="S648" s="15">
        <v>32</v>
      </c>
      <c r="T648" s="15">
        <v>0</v>
      </c>
      <c r="U648" s="15">
        <v>1</v>
      </c>
      <c r="V648" s="15">
        <v>1</v>
      </c>
      <c r="W648" s="15">
        <v>200000</v>
      </c>
      <c r="X648" s="15">
        <v>0</v>
      </c>
      <c r="Y648" s="15">
        <v>1</v>
      </c>
      <c r="Z648" s="15">
        <v>1</v>
      </c>
      <c r="AA648" s="15">
        <f t="shared" si="335"/>
        <v>120</v>
      </c>
      <c r="AB648" s="193">
        <f t="shared" si="360"/>
        <v>13000</v>
      </c>
      <c r="AC648" s="15">
        <v>3</v>
      </c>
      <c r="AD648" s="15">
        <v>1</v>
      </c>
      <c r="AE648" s="15">
        <v>120</v>
      </c>
      <c r="AF648" s="15">
        <v>1560000</v>
      </c>
      <c r="AG648" s="15">
        <f t="shared" si="347"/>
        <v>1560000</v>
      </c>
      <c r="AH648" s="15">
        <v>1.45</v>
      </c>
      <c r="AI648" s="27">
        <f t="shared" si="348"/>
        <v>13000</v>
      </c>
      <c r="AM648" s="15">
        <f t="shared" si="349"/>
        <v>0</v>
      </c>
      <c r="AP648" s="15">
        <f t="shared" si="350"/>
        <v>1560000</v>
      </c>
      <c r="AQ648" s="172">
        <f t="shared" si="336"/>
        <v>13000</v>
      </c>
      <c r="AR648" s="27">
        <f t="shared" si="351"/>
        <v>1</v>
      </c>
      <c r="AS648" s="172">
        <f t="shared" si="352"/>
        <v>13000</v>
      </c>
      <c r="AX648" s="15">
        <f t="shared" si="361"/>
        <v>0</v>
      </c>
      <c r="BI648" s="27">
        <f t="shared" si="353"/>
        <v>0</v>
      </c>
      <c r="BJ648" s="27">
        <f t="shared" si="354"/>
        <v>0</v>
      </c>
      <c r="BR648" s="27">
        <f t="shared" si="355"/>
        <v>0</v>
      </c>
      <c r="BS648" s="27">
        <f t="shared" si="356"/>
        <v>0</v>
      </c>
      <c r="BT648" s="15">
        <v>2.25</v>
      </c>
      <c r="BU648" s="15">
        <v>2.6666666666666665</v>
      </c>
      <c r="BV648" s="15">
        <v>2</v>
      </c>
      <c r="BW648" s="15">
        <v>1.5</v>
      </c>
      <c r="BX648" s="15">
        <v>3</v>
      </c>
      <c r="BY648" s="15">
        <f t="shared" si="357"/>
        <v>2.2833333333333332</v>
      </c>
      <c r="BZ648" s="15">
        <v>1</v>
      </c>
      <c r="CA648" s="15">
        <f t="shared" si="358"/>
        <v>0</v>
      </c>
      <c r="CB648" s="15">
        <v>5</v>
      </c>
      <c r="CC648" s="15" t="s">
        <v>1008</v>
      </c>
      <c r="CD648" s="15" t="s">
        <v>1008</v>
      </c>
      <c r="CE648" s="15" t="s">
        <v>1007</v>
      </c>
      <c r="CH648" s="15" t="s">
        <v>1007</v>
      </c>
      <c r="CK648" s="15" t="s">
        <v>1007</v>
      </c>
      <c r="CL648" s="15" t="s">
        <v>1007</v>
      </c>
      <c r="CN648" s="15" t="s">
        <v>1007</v>
      </c>
      <c r="CP648" s="15" t="s">
        <v>1007</v>
      </c>
      <c r="CR648" s="15" t="s">
        <v>1007</v>
      </c>
      <c r="CZ648" s="15">
        <v>2</v>
      </c>
      <c r="DA648" s="15">
        <v>3</v>
      </c>
      <c r="DB648" s="15">
        <v>3</v>
      </c>
      <c r="DC648" s="15">
        <v>2</v>
      </c>
      <c r="DF648" s="15">
        <v>1</v>
      </c>
      <c r="DG648" s="15">
        <v>3</v>
      </c>
      <c r="DL648" s="15">
        <v>3.8</v>
      </c>
      <c r="DM648" s="15">
        <v>3.6666666666666665</v>
      </c>
      <c r="DN648" s="15">
        <v>4.5</v>
      </c>
      <c r="DO648" s="15">
        <v>3</v>
      </c>
      <c r="DP648" s="15">
        <v>2</v>
      </c>
      <c r="DQ648" s="15">
        <v>3.25</v>
      </c>
      <c r="DR648" s="27">
        <f t="shared" si="337"/>
        <v>3.3694444444444449</v>
      </c>
      <c r="DS648" s="15">
        <f t="shared" si="362"/>
        <v>0.45277777777777839</v>
      </c>
    </row>
    <row r="649" spans="1:123" x14ac:dyDescent="0.2">
      <c r="A649" s="15">
        <v>324</v>
      </c>
      <c r="B649" s="15">
        <v>945</v>
      </c>
      <c r="C649" s="15">
        <v>0</v>
      </c>
      <c r="D649" s="15">
        <v>3</v>
      </c>
      <c r="E649" s="15">
        <f t="shared" si="338"/>
        <v>0</v>
      </c>
      <c r="F649" s="15">
        <f t="shared" si="339"/>
        <v>1</v>
      </c>
      <c r="G649" s="15">
        <f t="shared" si="340"/>
        <v>0</v>
      </c>
      <c r="H649" s="15">
        <f t="shared" si="341"/>
        <v>0</v>
      </c>
      <c r="I649" s="15">
        <v>0</v>
      </c>
      <c r="J649" s="15">
        <v>54</v>
      </c>
      <c r="K649" s="15">
        <v>3</v>
      </c>
      <c r="L649" s="15">
        <f t="shared" si="342"/>
        <v>0</v>
      </c>
      <c r="M649" s="15">
        <f t="shared" si="343"/>
        <v>1</v>
      </c>
      <c r="N649" s="15">
        <f t="shared" si="344"/>
        <v>0</v>
      </c>
      <c r="O649" s="15">
        <f t="shared" si="345"/>
        <v>0</v>
      </c>
      <c r="P649" s="15">
        <f t="shared" si="346"/>
        <v>0</v>
      </c>
      <c r="Q649" s="15">
        <v>2</v>
      </c>
      <c r="R649" s="15">
        <v>4</v>
      </c>
      <c r="S649" s="15">
        <v>32</v>
      </c>
      <c r="T649" s="15">
        <v>0</v>
      </c>
      <c r="U649" s="15">
        <v>1</v>
      </c>
      <c r="V649" s="15">
        <v>1</v>
      </c>
      <c r="W649" s="15">
        <v>200000</v>
      </c>
      <c r="X649" s="15">
        <v>0</v>
      </c>
      <c r="Y649" s="15">
        <v>0</v>
      </c>
      <c r="Z649" s="15">
        <v>1</v>
      </c>
      <c r="AA649" s="15">
        <f t="shared" si="335"/>
        <v>120</v>
      </c>
      <c r="AB649" s="193">
        <f t="shared" si="360"/>
        <v>12500</v>
      </c>
      <c r="AC649" s="159">
        <v>3</v>
      </c>
      <c r="AD649" s="159">
        <v>1</v>
      </c>
      <c r="AE649" s="159">
        <v>120</v>
      </c>
      <c r="AF649" s="159">
        <v>1500000</v>
      </c>
      <c r="AG649" s="159">
        <f t="shared" si="347"/>
        <v>1500000</v>
      </c>
      <c r="AH649" s="159">
        <v>1.5</v>
      </c>
      <c r="AI649" s="171">
        <f t="shared" si="348"/>
        <v>12500</v>
      </c>
      <c r="AM649" s="15">
        <f t="shared" si="349"/>
        <v>0</v>
      </c>
      <c r="AP649" s="15">
        <f t="shared" si="350"/>
        <v>1500000</v>
      </c>
      <c r="AQ649" s="172">
        <f t="shared" si="336"/>
        <v>12500</v>
      </c>
      <c r="AR649" s="27">
        <f t="shared" si="351"/>
        <v>1</v>
      </c>
      <c r="AS649" s="172">
        <f t="shared" si="352"/>
        <v>12500</v>
      </c>
      <c r="AX649" s="15">
        <f t="shared" si="361"/>
        <v>0</v>
      </c>
      <c r="BI649" s="27">
        <f t="shared" si="353"/>
        <v>0</v>
      </c>
      <c r="BJ649" s="27">
        <f t="shared" si="354"/>
        <v>0</v>
      </c>
      <c r="BR649" s="27">
        <f t="shared" si="355"/>
        <v>0</v>
      </c>
      <c r="BS649" s="27">
        <f t="shared" si="356"/>
        <v>0</v>
      </c>
      <c r="BT649" s="15">
        <v>2.25</v>
      </c>
      <c r="BU649" s="15">
        <v>2.6666666666666665</v>
      </c>
      <c r="BV649" s="15">
        <v>2</v>
      </c>
      <c r="BW649" s="15">
        <v>1.5</v>
      </c>
      <c r="BX649" s="15">
        <v>3</v>
      </c>
      <c r="BY649" s="15">
        <f t="shared" si="357"/>
        <v>2.2833333333333332</v>
      </c>
      <c r="BZ649" s="15">
        <v>1</v>
      </c>
      <c r="CA649" s="15">
        <f t="shared" si="358"/>
        <v>0</v>
      </c>
      <c r="CB649" s="15">
        <v>5</v>
      </c>
      <c r="CC649" s="15" t="s">
        <v>1008</v>
      </c>
      <c r="CD649" s="15" t="s">
        <v>1008</v>
      </c>
      <c r="CE649" s="15" t="s">
        <v>1007</v>
      </c>
      <c r="CH649" s="15" t="s">
        <v>1007</v>
      </c>
      <c r="CK649" s="15" t="s">
        <v>1007</v>
      </c>
      <c r="CL649" s="15" t="s">
        <v>1007</v>
      </c>
      <c r="CN649" s="15" t="s">
        <v>1007</v>
      </c>
      <c r="CP649" s="15" t="s">
        <v>1007</v>
      </c>
      <c r="CR649" s="15" t="s">
        <v>1007</v>
      </c>
      <c r="CZ649" s="15">
        <v>2</v>
      </c>
      <c r="DA649" s="15">
        <v>3</v>
      </c>
      <c r="DB649" s="15">
        <v>3</v>
      </c>
      <c r="DC649" s="15">
        <v>2</v>
      </c>
      <c r="DF649" s="15">
        <v>1</v>
      </c>
      <c r="DG649" s="15">
        <v>3</v>
      </c>
      <c r="DL649" s="27">
        <v>3.6</v>
      </c>
      <c r="DM649" s="27">
        <v>3.6666666666666665</v>
      </c>
      <c r="DN649" s="27">
        <v>3.25</v>
      </c>
      <c r="DO649" s="27">
        <v>2.4</v>
      </c>
      <c r="DP649" s="27">
        <v>1.3333333333333333</v>
      </c>
      <c r="DQ649" s="27">
        <v>3.25</v>
      </c>
      <c r="DR649" s="27">
        <f t="shared" si="337"/>
        <v>2.9166666666666665</v>
      </c>
      <c r="DS649" s="15">
        <f t="shared" si="362"/>
        <v>-0.22222222222222276</v>
      </c>
    </row>
    <row r="650" spans="1:123" x14ac:dyDescent="0.2">
      <c r="A650" s="15">
        <v>325</v>
      </c>
      <c r="B650" s="15">
        <v>946</v>
      </c>
      <c r="C650" s="15">
        <v>0</v>
      </c>
      <c r="D650" s="15">
        <v>3</v>
      </c>
      <c r="E650" s="15">
        <f t="shared" si="338"/>
        <v>0</v>
      </c>
      <c r="F650" s="15">
        <f t="shared" si="339"/>
        <v>1</v>
      </c>
      <c r="G650" s="15">
        <f t="shared" si="340"/>
        <v>0</v>
      </c>
      <c r="H650" s="15">
        <f t="shared" si="341"/>
        <v>0</v>
      </c>
      <c r="I650" s="15">
        <v>0</v>
      </c>
      <c r="J650" s="15">
        <v>53</v>
      </c>
      <c r="K650" s="15">
        <v>2</v>
      </c>
      <c r="L650" s="15">
        <f t="shared" si="342"/>
        <v>1</v>
      </c>
      <c r="M650" s="15">
        <f t="shared" si="343"/>
        <v>0</v>
      </c>
      <c r="N650" s="15">
        <f t="shared" si="344"/>
        <v>0</v>
      </c>
      <c r="O650" s="15">
        <f t="shared" si="345"/>
        <v>0</v>
      </c>
      <c r="P650" s="15">
        <f t="shared" si="346"/>
        <v>0</v>
      </c>
      <c r="Q650" s="15">
        <v>2</v>
      </c>
      <c r="R650" s="15">
        <v>5</v>
      </c>
      <c r="S650" s="15">
        <v>15</v>
      </c>
      <c r="T650" s="15">
        <v>0</v>
      </c>
      <c r="U650" s="15">
        <v>1</v>
      </c>
      <c r="V650" s="15">
        <v>1</v>
      </c>
      <c r="W650" s="15">
        <v>150000</v>
      </c>
      <c r="X650" s="15">
        <v>1</v>
      </c>
      <c r="Y650" s="15">
        <v>1</v>
      </c>
      <c r="Z650" s="15">
        <v>0</v>
      </c>
      <c r="AA650" s="15">
        <f t="shared" si="335"/>
        <v>23</v>
      </c>
      <c r="AB650" s="193">
        <f t="shared" si="360"/>
        <v>7934.7826086956511</v>
      </c>
      <c r="AC650" s="15">
        <v>3</v>
      </c>
      <c r="AD650" s="15">
        <v>1</v>
      </c>
      <c r="AE650" s="15">
        <v>13</v>
      </c>
      <c r="AF650" s="15">
        <v>169000</v>
      </c>
      <c r="AG650" s="15">
        <f t="shared" si="347"/>
        <v>169000</v>
      </c>
      <c r="AH650" s="15">
        <v>1.6</v>
      </c>
      <c r="AI650" s="27">
        <f t="shared" si="348"/>
        <v>13000</v>
      </c>
      <c r="AM650" s="15">
        <f t="shared" si="349"/>
        <v>0</v>
      </c>
      <c r="AP650" s="15">
        <f t="shared" si="350"/>
        <v>169000</v>
      </c>
      <c r="AQ650" s="172">
        <f t="shared" si="336"/>
        <v>13000</v>
      </c>
      <c r="AR650" s="27">
        <f t="shared" si="351"/>
        <v>0.56521739130434778</v>
      </c>
      <c r="AS650" s="172">
        <f t="shared" si="352"/>
        <v>7347.8260869565211</v>
      </c>
      <c r="AT650" s="15">
        <v>1</v>
      </c>
      <c r="AU650" s="15">
        <v>1</v>
      </c>
      <c r="AV650" s="15">
        <v>10</v>
      </c>
      <c r="AW650" s="15">
        <v>7500</v>
      </c>
      <c r="AX650" s="15">
        <f t="shared" si="361"/>
        <v>7500</v>
      </c>
      <c r="AY650" s="15">
        <v>14</v>
      </c>
      <c r="AZ650" s="15">
        <v>750</v>
      </c>
      <c r="BA650" s="15">
        <v>1</v>
      </c>
      <c r="BB650" s="15">
        <v>10</v>
      </c>
      <c r="BC650" s="15">
        <v>6000</v>
      </c>
      <c r="BD650" s="15">
        <f>$BC650*$BA650</f>
        <v>6000</v>
      </c>
      <c r="BE650" s="15">
        <v>13.5</v>
      </c>
      <c r="BG650" s="15">
        <f t="shared" ref="BG650:BG707" si="363">$AX650+$BD650</f>
        <v>13500</v>
      </c>
      <c r="BH650" s="15">
        <f t="shared" ref="BH650:BH707" si="364">$BG650/$AV650</f>
        <v>1350</v>
      </c>
      <c r="BI650" s="27">
        <f t="shared" si="353"/>
        <v>0.43478260869565216</v>
      </c>
      <c r="BJ650" s="27">
        <f t="shared" si="354"/>
        <v>586.95652173913038</v>
      </c>
      <c r="BR650" s="27">
        <f t="shared" si="355"/>
        <v>0</v>
      </c>
      <c r="BS650" s="27">
        <f t="shared" si="356"/>
        <v>0</v>
      </c>
      <c r="BT650" s="15">
        <v>1.5</v>
      </c>
      <c r="BU650" s="15">
        <v>1.6666666666666667</v>
      </c>
      <c r="BV650" s="15">
        <v>1.6666666666666667</v>
      </c>
      <c r="BW650" s="15">
        <v>1.5</v>
      </c>
      <c r="BX650" s="15">
        <v>2.5</v>
      </c>
      <c r="BY650" s="15">
        <f t="shared" si="357"/>
        <v>1.7666666666666668</v>
      </c>
      <c r="BZ650" s="15">
        <v>1</v>
      </c>
      <c r="CA650" s="15">
        <f t="shared" si="358"/>
        <v>1</v>
      </c>
      <c r="CB650" s="15">
        <v>4</v>
      </c>
      <c r="CC650" s="15">
        <f t="shared" si="359"/>
        <v>0</v>
      </c>
      <c r="CD650" s="15">
        <f>IF($CB650=4,1,0)</f>
        <v>1</v>
      </c>
      <c r="CE650" s="15">
        <v>2</v>
      </c>
      <c r="CF650" s="15">
        <v>2</v>
      </c>
      <c r="CG650" s="15">
        <v>2</v>
      </c>
      <c r="CH650" s="15">
        <v>3</v>
      </c>
      <c r="CI650" s="15">
        <v>0</v>
      </c>
      <c r="CK650" s="15">
        <v>0</v>
      </c>
      <c r="CL650" s="15" t="s">
        <v>1007</v>
      </c>
      <c r="CN650" s="15" t="s">
        <v>1007</v>
      </c>
      <c r="CP650" s="15" t="s">
        <v>1007</v>
      </c>
      <c r="CR650" s="15" t="s">
        <v>1007</v>
      </c>
      <c r="CT650" s="15">
        <v>0</v>
      </c>
      <c r="CU650" s="15">
        <v>0</v>
      </c>
      <c r="CV650" s="15">
        <v>1</v>
      </c>
      <c r="CW650" s="15">
        <v>0</v>
      </c>
      <c r="CX650" s="15">
        <v>0</v>
      </c>
      <c r="CY650" s="15">
        <v>0</v>
      </c>
      <c r="CZ650" s="15">
        <v>3</v>
      </c>
      <c r="DA650" s="15">
        <v>3</v>
      </c>
      <c r="DB650" s="15">
        <v>1</v>
      </c>
      <c r="DC650" s="15">
        <v>1</v>
      </c>
      <c r="DF650" s="15">
        <v>2</v>
      </c>
      <c r="DG650" s="15">
        <v>1</v>
      </c>
      <c r="DL650" s="15">
        <v>4</v>
      </c>
      <c r="DM650" s="15">
        <v>3</v>
      </c>
      <c r="DN650" s="15">
        <v>2.75</v>
      </c>
      <c r="DO650" s="15">
        <v>3</v>
      </c>
      <c r="DP650" s="15">
        <v>2.3333333333333335</v>
      </c>
      <c r="DQ650" s="15">
        <v>3.75</v>
      </c>
      <c r="DR650" s="27">
        <f t="shared" si="337"/>
        <v>3.1388888888888893</v>
      </c>
      <c r="DS650" s="15">
        <f t="shared" si="362"/>
        <v>0.58055555555555616</v>
      </c>
    </row>
    <row r="651" spans="1:123" x14ac:dyDescent="0.2">
      <c r="A651" s="15">
        <v>325</v>
      </c>
      <c r="B651" s="15">
        <v>946</v>
      </c>
      <c r="C651" s="15">
        <v>0</v>
      </c>
      <c r="D651" s="15">
        <v>3</v>
      </c>
      <c r="E651" s="15">
        <f t="shared" si="338"/>
        <v>0</v>
      </c>
      <c r="F651" s="15">
        <f t="shared" si="339"/>
        <v>1</v>
      </c>
      <c r="G651" s="15">
        <f t="shared" si="340"/>
        <v>0</v>
      </c>
      <c r="H651" s="15">
        <f t="shared" si="341"/>
        <v>0</v>
      </c>
      <c r="I651" s="15">
        <v>0</v>
      </c>
      <c r="J651" s="15">
        <v>53</v>
      </c>
      <c r="K651" s="15">
        <v>2</v>
      </c>
      <c r="L651" s="15">
        <f t="shared" si="342"/>
        <v>1</v>
      </c>
      <c r="M651" s="15">
        <f t="shared" si="343"/>
        <v>0</v>
      </c>
      <c r="N651" s="15">
        <f t="shared" si="344"/>
        <v>0</v>
      </c>
      <c r="O651" s="15">
        <f t="shared" si="345"/>
        <v>0</v>
      </c>
      <c r="P651" s="15">
        <f t="shared" si="346"/>
        <v>0</v>
      </c>
      <c r="Q651" s="15">
        <v>2</v>
      </c>
      <c r="R651" s="15">
        <v>5</v>
      </c>
      <c r="S651" s="15">
        <v>15</v>
      </c>
      <c r="T651" s="15">
        <v>0</v>
      </c>
      <c r="U651" s="15">
        <v>1</v>
      </c>
      <c r="V651" s="15">
        <v>1</v>
      </c>
      <c r="W651" s="15">
        <v>150000</v>
      </c>
      <c r="X651" s="15">
        <v>1</v>
      </c>
      <c r="Y651" s="15">
        <v>0</v>
      </c>
      <c r="Z651" s="15">
        <v>1</v>
      </c>
      <c r="AA651" s="15">
        <f t="shared" si="335"/>
        <v>13</v>
      </c>
      <c r="AB651" s="193">
        <f t="shared" si="360"/>
        <v>11538.461538461539</v>
      </c>
      <c r="AC651" s="159">
        <v>3</v>
      </c>
      <c r="AD651" s="159">
        <v>1</v>
      </c>
      <c r="AE651" s="159">
        <v>13</v>
      </c>
      <c r="AF651" s="159">
        <v>150000</v>
      </c>
      <c r="AG651" s="159">
        <f t="shared" si="347"/>
        <v>150000</v>
      </c>
      <c r="AH651" s="159">
        <v>1.5</v>
      </c>
      <c r="AI651" s="171">
        <f t="shared" si="348"/>
        <v>11538.461538461539</v>
      </c>
      <c r="AM651" s="15">
        <f t="shared" si="349"/>
        <v>0</v>
      </c>
      <c r="AP651" s="15">
        <f t="shared" si="350"/>
        <v>150000</v>
      </c>
      <c r="AQ651" s="172">
        <f t="shared" si="336"/>
        <v>11538.461538461539</v>
      </c>
      <c r="AR651" s="27">
        <f t="shared" si="351"/>
        <v>1</v>
      </c>
      <c r="AS651" s="172">
        <f t="shared" si="352"/>
        <v>11538.461538461539</v>
      </c>
      <c r="AX651" s="15">
        <f t="shared" si="361"/>
        <v>0</v>
      </c>
      <c r="BI651" s="27">
        <f t="shared" si="353"/>
        <v>0</v>
      </c>
      <c r="BJ651" s="27">
        <f t="shared" si="354"/>
        <v>0</v>
      </c>
      <c r="BR651" s="27">
        <f t="shared" si="355"/>
        <v>0</v>
      </c>
      <c r="BS651" s="27">
        <f t="shared" si="356"/>
        <v>0</v>
      </c>
      <c r="BT651" s="15">
        <v>1.5</v>
      </c>
      <c r="BU651" s="15">
        <v>1.6666666666666667</v>
      </c>
      <c r="BV651" s="15">
        <v>1.6666666666666667</v>
      </c>
      <c r="BW651" s="15">
        <v>1.5</v>
      </c>
      <c r="BX651" s="15">
        <v>2.5</v>
      </c>
      <c r="BY651" s="15">
        <f t="shared" si="357"/>
        <v>1.7666666666666668</v>
      </c>
      <c r="BZ651" s="15">
        <v>1</v>
      </c>
      <c r="CA651" s="15">
        <f t="shared" si="358"/>
        <v>1</v>
      </c>
      <c r="CB651" s="15">
        <v>4</v>
      </c>
      <c r="CC651" s="15">
        <f t="shared" si="359"/>
        <v>0</v>
      </c>
      <c r="CD651" s="15">
        <f>IF($CB651=4,1,0)</f>
        <v>1</v>
      </c>
      <c r="CE651" s="15">
        <v>2</v>
      </c>
      <c r="CF651" s="15">
        <v>2</v>
      </c>
      <c r="CG651" s="15">
        <v>2</v>
      </c>
      <c r="CH651" s="15">
        <v>3</v>
      </c>
      <c r="CI651" s="15">
        <v>0</v>
      </c>
      <c r="CK651" s="15">
        <v>0</v>
      </c>
      <c r="CL651" s="15" t="s">
        <v>1007</v>
      </c>
      <c r="CN651" s="15" t="s">
        <v>1007</v>
      </c>
      <c r="CP651" s="15" t="s">
        <v>1007</v>
      </c>
      <c r="CR651" s="15" t="s">
        <v>1007</v>
      </c>
      <c r="CT651" s="15">
        <v>0</v>
      </c>
      <c r="CU651" s="15">
        <v>0</v>
      </c>
      <c r="CV651" s="15">
        <v>1</v>
      </c>
      <c r="CW651" s="15">
        <v>0</v>
      </c>
      <c r="CX651" s="15">
        <v>0</v>
      </c>
      <c r="CY651" s="15">
        <v>0</v>
      </c>
      <c r="CZ651" s="15">
        <v>3</v>
      </c>
      <c r="DA651" s="15">
        <v>3</v>
      </c>
      <c r="DB651" s="15">
        <v>1</v>
      </c>
      <c r="DC651" s="15">
        <v>1</v>
      </c>
      <c r="DF651" s="15">
        <v>2</v>
      </c>
      <c r="DG651" s="15">
        <v>1</v>
      </c>
      <c r="DL651" s="27">
        <v>2.6</v>
      </c>
      <c r="DM651" s="27">
        <v>3.3333333333333335</v>
      </c>
      <c r="DN651" s="27">
        <v>2</v>
      </c>
      <c r="DO651" s="27">
        <v>2</v>
      </c>
      <c r="DP651" s="27">
        <v>1.6666666666666667</v>
      </c>
      <c r="DQ651" s="27">
        <v>3.75</v>
      </c>
      <c r="DR651" s="27">
        <f t="shared" si="337"/>
        <v>2.5583333333333331</v>
      </c>
      <c r="DS651" s="15">
        <f t="shared" si="362"/>
        <v>-1.4000000000000004</v>
      </c>
    </row>
    <row r="652" spans="1:123" x14ac:dyDescent="0.2">
      <c r="A652" s="15">
        <v>326</v>
      </c>
      <c r="B652" s="15">
        <v>947</v>
      </c>
      <c r="C652" s="15">
        <v>0</v>
      </c>
      <c r="D652" s="15">
        <v>3</v>
      </c>
      <c r="E652" s="15">
        <f t="shared" si="338"/>
        <v>0</v>
      </c>
      <c r="F652" s="15">
        <f t="shared" si="339"/>
        <v>1</v>
      </c>
      <c r="G652" s="15">
        <f t="shared" si="340"/>
        <v>0</v>
      </c>
      <c r="H652" s="15">
        <f t="shared" si="341"/>
        <v>0</v>
      </c>
      <c r="I652" s="15">
        <v>0</v>
      </c>
      <c r="J652" s="15">
        <v>49</v>
      </c>
      <c r="K652" s="15">
        <v>5</v>
      </c>
      <c r="L652" s="15">
        <f t="shared" si="342"/>
        <v>0</v>
      </c>
      <c r="M652" s="15">
        <f t="shared" si="343"/>
        <v>0</v>
      </c>
      <c r="N652" s="15">
        <f t="shared" si="344"/>
        <v>0</v>
      </c>
      <c r="O652" s="15">
        <f t="shared" si="345"/>
        <v>1</v>
      </c>
      <c r="P652" s="15">
        <f t="shared" si="346"/>
        <v>0</v>
      </c>
      <c r="Q652" s="15">
        <v>2</v>
      </c>
      <c r="R652" s="15">
        <v>4</v>
      </c>
      <c r="S652" s="15">
        <v>15</v>
      </c>
      <c r="T652" s="15">
        <v>0</v>
      </c>
      <c r="U652" s="15">
        <v>1</v>
      </c>
      <c r="V652" s="15">
        <v>1</v>
      </c>
      <c r="W652" s="15">
        <v>300000</v>
      </c>
      <c r="X652" s="15">
        <v>0</v>
      </c>
      <c r="Y652" s="15">
        <v>1</v>
      </c>
      <c r="Z652" s="15">
        <v>0</v>
      </c>
      <c r="AA652" s="15">
        <f t="shared" si="335"/>
        <v>260</v>
      </c>
      <c r="AB652" s="193">
        <f t="shared" si="360"/>
        <v>10192.307692307691</v>
      </c>
      <c r="AC652" s="15">
        <v>3</v>
      </c>
      <c r="AD652" s="15">
        <v>1</v>
      </c>
      <c r="AE652" s="15">
        <v>200</v>
      </c>
      <c r="AF652" s="15">
        <v>2600000</v>
      </c>
      <c r="AG652" s="15">
        <f t="shared" si="347"/>
        <v>2600000</v>
      </c>
      <c r="AH652" s="15">
        <v>1.45</v>
      </c>
      <c r="AI652" s="27">
        <f t="shared" si="348"/>
        <v>13000</v>
      </c>
      <c r="AM652" s="15">
        <f t="shared" si="349"/>
        <v>0</v>
      </c>
      <c r="AP652" s="15">
        <f t="shared" si="350"/>
        <v>2600000</v>
      </c>
      <c r="AQ652" s="172">
        <f t="shared" si="336"/>
        <v>13000</v>
      </c>
      <c r="AR652" s="27">
        <f t="shared" si="351"/>
        <v>0.76923076923076927</v>
      </c>
      <c r="AS652" s="172">
        <f t="shared" si="352"/>
        <v>10000</v>
      </c>
      <c r="AT652" s="15">
        <v>1</v>
      </c>
      <c r="AU652" s="15">
        <v>1</v>
      </c>
      <c r="AV652" s="15">
        <v>60</v>
      </c>
      <c r="AW652" s="15">
        <v>50000</v>
      </c>
      <c r="AX652" s="15">
        <f t="shared" si="361"/>
        <v>50000</v>
      </c>
      <c r="AY652" s="15">
        <v>15</v>
      </c>
      <c r="AZ652" s="15">
        <v>833.33333333333337</v>
      </c>
      <c r="BG652" s="15">
        <f t="shared" si="363"/>
        <v>50000</v>
      </c>
      <c r="BH652" s="15">
        <f t="shared" si="364"/>
        <v>833.33333333333337</v>
      </c>
      <c r="BI652" s="27">
        <f t="shared" si="353"/>
        <v>0.23076923076923078</v>
      </c>
      <c r="BJ652" s="27">
        <f t="shared" si="354"/>
        <v>192.30769230769232</v>
      </c>
      <c r="BR652" s="27">
        <f t="shared" si="355"/>
        <v>0</v>
      </c>
      <c r="BS652" s="27">
        <f t="shared" si="356"/>
        <v>0</v>
      </c>
      <c r="BT652" s="15">
        <v>2</v>
      </c>
      <c r="BU652" s="15">
        <v>2</v>
      </c>
      <c r="BV652" s="15">
        <v>2.3333333333333335</v>
      </c>
      <c r="BW652" s="15">
        <v>1</v>
      </c>
      <c r="BX652" s="15">
        <v>3</v>
      </c>
      <c r="BY652" s="15">
        <f t="shared" si="357"/>
        <v>2.0666666666666669</v>
      </c>
      <c r="BZ652" s="15">
        <v>1</v>
      </c>
      <c r="CA652" s="15">
        <f t="shared" si="358"/>
        <v>1</v>
      </c>
      <c r="CB652" s="15">
        <v>3</v>
      </c>
      <c r="CC652" s="15">
        <f t="shared" si="359"/>
        <v>1</v>
      </c>
      <c r="CD652" s="15">
        <f>IF($CB652=4,1,0)</f>
        <v>0</v>
      </c>
      <c r="CE652" s="15">
        <v>1</v>
      </c>
      <c r="CF652" s="15">
        <v>4</v>
      </c>
      <c r="CG652" s="15">
        <v>5</v>
      </c>
      <c r="CH652" s="15">
        <v>2</v>
      </c>
      <c r="CI652" s="15">
        <v>1</v>
      </c>
      <c r="CJ652" s="15">
        <v>1</v>
      </c>
      <c r="CK652" s="15">
        <v>1</v>
      </c>
      <c r="CL652" s="15">
        <v>1</v>
      </c>
      <c r="CN652" s="15">
        <v>1</v>
      </c>
      <c r="CP652" s="15">
        <v>1</v>
      </c>
      <c r="CR652" s="15">
        <v>1</v>
      </c>
      <c r="CZ652" s="15">
        <v>3</v>
      </c>
      <c r="DA652" s="15">
        <v>3</v>
      </c>
      <c r="DB652" s="15">
        <v>1</v>
      </c>
      <c r="DC652" s="15">
        <v>1</v>
      </c>
      <c r="DF652" s="15">
        <v>2</v>
      </c>
      <c r="DG652" s="15">
        <v>2</v>
      </c>
      <c r="DL652" s="15">
        <v>3.4</v>
      </c>
      <c r="DM652" s="15">
        <v>4.666666666666667</v>
      </c>
      <c r="DN652" s="15">
        <v>4.5</v>
      </c>
      <c r="DO652" s="15">
        <v>3.6</v>
      </c>
      <c r="DP652" s="15">
        <v>3.3333333333333335</v>
      </c>
      <c r="DQ652" s="15">
        <v>4.25</v>
      </c>
      <c r="DR652" s="27">
        <f t="shared" si="337"/>
        <v>3.9583333333333335</v>
      </c>
      <c r="DS652" s="15">
        <f t="shared" si="362"/>
        <v>0.41111111111111098</v>
      </c>
    </row>
    <row r="653" spans="1:123" x14ac:dyDescent="0.2">
      <c r="A653" s="15">
        <v>326</v>
      </c>
      <c r="B653" s="15">
        <v>947</v>
      </c>
      <c r="C653" s="15">
        <v>0</v>
      </c>
      <c r="D653" s="15">
        <v>3</v>
      </c>
      <c r="E653" s="15">
        <f t="shared" si="338"/>
        <v>0</v>
      </c>
      <c r="F653" s="15">
        <f t="shared" si="339"/>
        <v>1</v>
      </c>
      <c r="G653" s="15">
        <f t="shared" si="340"/>
        <v>0</v>
      </c>
      <c r="H653" s="15">
        <f t="shared" si="341"/>
        <v>0</v>
      </c>
      <c r="I653" s="15">
        <v>0</v>
      </c>
      <c r="J653" s="15">
        <v>49</v>
      </c>
      <c r="K653" s="15">
        <v>5</v>
      </c>
      <c r="L653" s="15">
        <f t="shared" si="342"/>
        <v>0</v>
      </c>
      <c r="M653" s="15">
        <f t="shared" si="343"/>
        <v>0</v>
      </c>
      <c r="N653" s="15">
        <f t="shared" si="344"/>
        <v>0</v>
      </c>
      <c r="O653" s="15">
        <f t="shared" si="345"/>
        <v>1</v>
      </c>
      <c r="P653" s="15">
        <f t="shared" si="346"/>
        <v>0</v>
      </c>
      <c r="Q653" s="15">
        <v>2</v>
      </c>
      <c r="R653" s="15">
        <v>4</v>
      </c>
      <c r="S653" s="15">
        <v>15</v>
      </c>
      <c r="T653" s="15">
        <v>0</v>
      </c>
      <c r="U653" s="15">
        <v>1</v>
      </c>
      <c r="V653" s="15">
        <v>1</v>
      </c>
      <c r="W653" s="15">
        <v>300000</v>
      </c>
      <c r="X653" s="15">
        <v>0</v>
      </c>
      <c r="Y653" s="15">
        <v>0</v>
      </c>
      <c r="Z653" s="15">
        <v>0</v>
      </c>
      <c r="AA653" s="15">
        <f t="shared" si="335"/>
        <v>210</v>
      </c>
      <c r="AB653" s="193">
        <f t="shared" si="360"/>
        <v>1393071.4285714286</v>
      </c>
      <c r="AC653" s="159">
        <v>3</v>
      </c>
      <c r="AD653" s="159">
        <v>150</v>
      </c>
      <c r="AE653" s="159">
        <v>150</v>
      </c>
      <c r="AF653" s="159">
        <v>1950000</v>
      </c>
      <c r="AG653" s="159">
        <f t="shared" si="347"/>
        <v>292500000</v>
      </c>
      <c r="AH653" s="159">
        <v>1.5</v>
      </c>
      <c r="AI653" s="171">
        <f t="shared" si="348"/>
        <v>1950000</v>
      </c>
      <c r="AM653" s="15">
        <f t="shared" si="349"/>
        <v>0</v>
      </c>
      <c r="AP653" s="15">
        <f t="shared" si="350"/>
        <v>292500000</v>
      </c>
      <c r="AQ653" s="172">
        <f t="shared" si="336"/>
        <v>1950000</v>
      </c>
      <c r="AR653" s="27">
        <f t="shared" si="351"/>
        <v>0.7142857142857143</v>
      </c>
      <c r="AS653" s="172">
        <f t="shared" si="352"/>
        <v>1392857.142857143</v>
      </c>
      <c r="AT653" s="15">
        <v>1</v>
      </c>
      <c r="AU653" s="15">
        <v>1</v>
      </c>
      <c r="AV653" s="15">
        <v>60</v>
      </c>
      <c r="AW653" s="15">
        <v>45000</v>
      </c>
      <c r="AX653" s="15">
        <f t="shared" si="361"/>
        <v>45000</v>
      </c>
      <c r="AY653" s="15">
        <v>13.5</v>
      </c>
      <c r="BG653" s="15">
        <f t="shared" si="363"/>
        <v>45000</v>
      </c>
      <c r="BH653" s="15">
        <f t="shared" si="364"/>
        <v>750</v>
      </c>
      <c r="BI653" s="27">
        <f t="shared" si="353"/>
        <v>0.2857142857142857</v>
      </c>
      <c r="BJ653" s="27">
        <f t="shared" si="354"/>
        <v>214.28571428571428</v>
      </c>
      <c r="BR653" s="27">
        <f t="shared" si="355"/>
        <v>0</v>
      </c>
      <c r="BS653" s="27">
        <f t="shared" si="356"/>
        <v>0</v>
      </c>
      <c r="BT653" s="15">
        <v>2</v>
      </c>
      <c r="BU653" s="15">
        <v>2</v>
      </c>
      <c r="BV653" s="15">
        <v>2.3333333333333335</v>
      </c>
      <c r="BW653" s="15">
        <v>1</v>
      </c>
      <c r="BX653" s="15">
        <v>3</v>
      </c>
      <c r="BY653" s="15">
        <f t="shared" si="357"/>
        <v>2.0666666666666669</v>
      </c>
      <c r="BZ653" s="15">
        <v>1</v>
      </c>
      <c r="CA653" s="15">
        <f t="shared" si="358"/>
        <v>1</v>
      </c>
      <c r="CB653" s="15">
        <v>3</v>
      </c>
      <c r="CC653" s="15">
        <f t="shared" si="359"/>
        <v>1</v>
      </c>
      <c r="CD653" s="15">
        <f>IF($CB653=4,1,0)</f>
        <v>0</v>
      </c>
      <c r="CE653" s="15">
        <v>1</v>
      </c>
      <c r="CF653" s="15">
        <v>4</v>
      </c>
      <c r="CG653" s="15">
        <v>5</v>
      </c>
      <c r="CH653" s="15">
        <v>2</v>
      </c>
      <c r="CI653" s="15">
        <v>1</v>
      </c>
      <c r="CJ653" s="15">
        <v>1</v>
      </c>
      <c r="CK653" s="15">
        <v>1</v>
      </c>
      <c r="CL653" s="15">
        <v>1</v>
      </c>
      <c r="CN653" s="15">
        <v>1</v>
      </c>
      <c r="CP653" s="15">
        <v>1</v>
      </c>
      <c r="CR653" s="15">
        <v>1</v>
      </c>
      <c r="CZ653" s="15">
        <v>3</v>
      </c>
      <c r="DA653" s="15">
        <v>3</v>
      </c>
      <c r="DB653" s="15">
        <v>1</v>
      </c>
      <c r="DC653" s="15">
        <v>1</v>
      </c>
      <c r="DF653" s="15">
        <v>2</v>
      </c>
      <c r="DG653" s="15">
        <v>2</v>
      </c>
      <c r="DL653" s="27">
        <v>3.2</v>
      </c>
      <c r="DM653" s="27">
        <v>3.6666666666666665</v>
      </c>
      <c r="DN653" s="27">
        <v>4.25</v>
      </c>
      <c r="DO653" s="27">
        <v>3</v>
      </c>
      <c r="DP653" s="27">
        <v>3.6666666666666665</v>
      </c>
      <c r="DQ653" s="27">
        <v>3.5</v>
      </c>
      <c r="DR653" s="27">
        <f t="shared" si="337"/>
        <v>3.5472222222222225</v>
      </c>
      <c r="DS653" s="15">
        <f t="shared" si="362"/>
        <v>0.87777777777777821</v>
      </c>
    </row>
    <row r="654" spans="1:123" x14ac:dyDescent="0.2">
      <c r="A654" s="15">
        <v>327</v>
      </c>
      <c r="B654" s="15">
        <v>949</v>
      </c>
      <c r="C654" s="15">
        <v>0</v>
      </c>
      <c r="D654" s="15">
        <v>3</v>
      </c>
      <c r="E654" s="15">
        <f t="shared" si="338"/>
        <v>0</v>
      </c>
      <c r="F654" s="15">
        <f t="shared" si="339"/>
        <v>1</v>
      </c>
      <c r="G654" s="15">
        <f t="shared" si="340"/>
        <v>0</v>
      </c>
      <c r="H654" s="15">
        <f t="shared" si="341"/>
        <v>0</v>
      </c>
      <c r="I654" s="15">
        <v>0</v>
      </c>
      <c r="J654" s="15">
        <v>56</v>
      </c>
      <c r="K654" s="15">
        <v>3</v>
      </c>
      <c r="L654" s="15">
        <f t="shared" si="342"/>
        <v>0</v>
      </c>
      <c r="M654" s="15">
        <f t="shared" si="343"/>
        <v>1</v>
      </c>
      <c r="N654" s="15">
        <f t="shared" si="344"/>
        <v>0</v>
      </c>
      <c r="O654" s="15">
        <f t="shared" si="345"/>
        <v>0</v>
      </c>
      <c r="P654" s="15">
        <f t="shared" si="346"/>
        <v>0</v>
      </c>
      <c r="Q654" s="15">
        <v>2</v>
      </c>
      <c r="R654" s="15">
        <v>4</v>
      </c>
      <c r="S654" s="15">
        <v>21</v>
      </c>
      <c r="T654" s="15">
        <v>0</v>
      </c>
      <c r="U654" s="15">
        <v>1</v>
      </c>
      <c r="V654" s="15">
        <v>1</v>
      </c>
      <c r="W654" s="15">
        <v>200000</v>
      </c>
      <c r="X654" s="15">
        <v>1</v>
      </c>
      <c r="Y654" s="15">
        <v>1</v>
      </c>
      <c r="Z654" s="15">
        <v>1</v>
      </c>
      <c r="AA654" s="15">
        <f t="shared" si="335"/>
        <v>60</v>
      </c>
      <c r="AB654" s="193">
        <f t="shared" si="360"/>
        <v>23000</v>
      </c>
      <c r="AC654" s="15">
        <v>3</v>
      </c>
      <c r="AD654" s="15">
        <v>1</v>
      </c>
      <c r="AE654" s="15">
        <v>60</v>
      </c>
      <c r="AF654" s="15">
        <v>1380000</v>
      </c>
      <c r="AG654" s="15">
        <f t="shared" si="347"/>
        <v>1380000</v>
      </c>
      <c r="AH654" s="15">
        <v>1.45</v>
      </c>
      <c r="AI654" s="27">
        <f t="shared" si="348"/>
        <v>23000</v>
      </c>
      <c r="AM654" s="15">
        <f t="shared" si="349"/>
        <v>0</v>
      </c>
      <c r="AP654" s="15">
        <f t="shared" si="350"/>
        <v>1380000</v>
      </c>
      <c r="AQ654" s="172">
        <f t="shared" si="336"/>
        <v>23000</v>
      </c>
      <c r="AR654" s="27">
        <f t="shared" si="351"/>
        <v>1</v>
      </c>
      <c r="AS654" s="172">
        <f t="shared" si="352"/>
        <v>23000</v>
      </c>
      <c r="AX654" s="15">
        <f t="shared" si="361"/>
        <v>0</v>
      </c>
      <c r="BI654" s="27">
        <f t="shared" si="353"/>
        <v>0</v>
      </c>
      <c r="BJ654" s="27">
        <f t="shared" si="354"/>
        <v>0</v>
      </c>
      <c r="BR654" s="27">
        <f t="shared" si="355"/>
        <v>0</v>
      </c>
      <c r="BS654" s="27">
        <f t="shared" si="356"/>
        <v>0</v>
      </c>
      <c r="BT654" s="15">
        <v>1.5</v>
      </c>
      <c r="BU654" s="15">
        <v>2</v>
      </c>
      <c r="BV654" s="15">
        <v>1.6666666666666667</v>
      </c>
      <c r="BW654" s="15">
        <v>1.5</v>
      </c>
      <c r="BX654" s="15">
        <v>2.5</v>
      </c>
      <c r="BY654" s="15">
        <f t="shared" si="357"/>
        <v>1.8333333333333335</v>
      </c>
      <c r="BZ654" s="15">
        <v>1</v>
      </c>
      <c r="CA654" s="15">
        <f t="shared" si="358"/>
        <v>0</v>
      </c>
      <c r="CB654" s="15">
        <v>5</v>
      </c>
      <c r="CC654" s="15" t="s">
        <v>1008</v>
      </c>
      <c r="CD654" s="15" t="s">
        <v>1008</v>
      </c>
      <c r="CE654" s="15" t="s">
        <v>1007</v>
      </c>
      <c r="CH654" s="15" t="s">
        <v>1007</v>
      </c>
      <c r="CK654" s="15" t="s">
        <v>1007</v>
      </c>
      <c r="CL654" s="15" t="s">
        <v>1007</v>
      </c>
      <c r="CN654" s="15" t="s">
        <v>1007</v>
      </c>
      <c r="CP654" s="15" t="s">
        <v>1007</v>
      </c>
      <c r="CR654" s="15" t="s">
        <v>1007</v>
      </c>
      <c r="CZ654" s="15">
        <v>3</v>
      </c>
      <c r="DA654" s="15">
        <v>3</v>
      </c>
      <c r="DB654" s="15">
        <v>1</v>
      </c>
      <c r="DC654" s="15">
        <v>2</v>
      </c>
      <c r="DF654" s="15">
        <v>2</v>
      </c>
      <c r="DG654" s="15">
        <v>2</v>
      </c>
      <c r="DL654" s="15">
        <v>3.8</v>
      </c>
      <c r="DM654" s="15">
        <v>3</v>
      </c>
      <c r="DN654" s="15">
        <v>3.25</v>
      </c>
      <c r="DO654" s="15">
        <v>1.8</v>
      </c>
      <c r="DP654" s="15">
        <v>1.6666666666666667</v>
      </c>
      <c r="DQ654" s="15">
        <v>2.5</v>
      </c>
      <c r="DR654" s="27">
        <f t="shared" si="337"/>
        <v>2.6694444444444443</v>
      </c>
      <c r="DS654" s="15">
        <f t="shared" si="362"/>
        <v>-3.0555555555556335E-2</v>
      </c>
    </row>
    <row r="655" spans="1:123" x14ac:dyDescent="0.2">
      <c r="A655" s="15">
        <v>327</v>
      </c>
      <c r="B655" s="15">
        <v>949</v>
      </c>
      <c r="C655" s="15">
        <v>0</v>
      </c>
      <c r="D655" s="15">
        <v>3</v>
      </c>
      <c r="E655" s="15">
        <f t="shared" si="338"/>
        <v>0</v>
      </c>
      <c r="F655" s="15">
        <f t="shared" si="339"/>
        <v>1</v>
      </c>
      <c r="G655" s="15">
        <f t="shared" si="340"/>
        <v>0</v>
      </c>
      <c r="H655" s="15">
        <f t="shared" si="341"/>
        <v>0</v>
      </c>
      <c r="I655" s="15">
        <v>0</v>
      </c>
      <c r="J655" s="15">
        <v>56</v>
      </c>
      <c r="K655" s="15">
        <v>3</v>
      </c>
      <c r="L655" s="15">
        <f t="shared" si="342"/>
        <v>0</v>
      </c>
      <c r="M655" s="15">
        <f t="shared" si="343"/>
        <v>1</v>
      </c>
      <c r="N655" s="15">
        <f t="shared" si="344"/>
        <v>0</v>
      </c>
      <c r="O655" s="15">
        <f t="shared" si="345"/>
        <v>0</v>
      </c>
      <c r="P655" s="15">
        <f t="shared" si="346"/>
        <v>0</v>
      </c>
      <c r="Q655" s="15">
        <v>2</v>
      </c>
      <c r="R655" s="15">
        <v>4</v>
      </c>
      <c r="S655" s="15">
        <v>21</v>
      </c>
      <c r="T655" s="15">
        <v>0</v>
      </c>
      <c r="U655" s="15">
        <v>1</v>
      </c>
      <c r="V655" s="15">
        <v>1</v>
      </c>
      <c r="W655" s="15">
        <v>200000</v>
      </c>
      <c r="X655" s="15">
        <v>1</v>
      </c>
      <c r="Y655" s="15">
        <v>0</v>
      </c>
      <c r="Z655" s="15">
        <v>1</v>
      </c>
      <c r="AA655" s="15">
        <f t="shared" si="335"/>
        <v>60</v>
      </c>
      <c r="AB655" s="193">
        <f t="shared" si="360"/>
        <v>20000</v>
      </c>
      <c r="AC655" s="159">
        <v>3</v>
      </c>
      <c r="AD655" s="159">
        <v>1</v>
      </c>
      <c r="AE655" s="159">
        <v>60</v>
      </c>
      <c r="AF655" s="159">
        <v>1200000</v>
      </c>
      <c r="AG655" s="159">
        <f t="shared" si="347"/>
        <v>1200000</v>
      </c>
      <c r="AH655" s="159">
        <v>1.5</v>
      </c>
      <c r="AI655" s="171">
        <f t="shared" si="348"/>
        <v>20000</v>
      </c>
      <c r="AM655" s="15">
        <f t="shared" si="349"/>
        <v>0</v>
      </c>
      <c r="AP655" s="15">
        <f t="shared" si="350"/>
        <v>1200000</v>
      </c>
      <c r="AQ655" s="172">
        <f t="shared" si="336"/>
        <v>20000</v>
      </c>
      <c r="AR655" s="27">
        <f t="shared" si="351"/>
        <v>1</v>
      </c>
      <c r="AS655" s="172">
        <f t="shared" si="352"/>
        <v>20000</v>
      </c>
      <c r="AX655" s="15">
        <f t="shared" si="361"/>
        <v>0</v>
      </c>
      <c r="BI655" s="27">
        <f t="shared" si="353"/>
        <v>0</v>
      </c>
      <c r="BJ655" s="27">
        <f t="shared" si="354"/>
        <v>0</v>
      </c>
      <c r="BR655" s="27">
        <f t="shared" si="355"/>
        <v>0</v>
      </c>
      <c r="BS655" s="27">
        <f t="shared" si="356"/>
        <v>0</v>
      </c>
      <c r="BT655" s="15">
        <v>1.5</v>
      </c>
      <c r="BU655" s="15">
        <v>2</v>
      </c>
      <c r="BV655" s="15">
        <v>1.6666666666666667</v>
      </c>
      <c r="BW655" s="15">
        <v>1.5</v>
      </c>
      <c r="BX655" s="15">
        <v>2.5</v>
      </c>
      <c r="BY655" s="15">
        <f t="shared" si="357"/>
        <v>1.8333333333333335</v>
      </c>
      <c r="BZ655" s="15">
        <v>1</v>
      </c>
      <c r="CA655" s="15">
        <f t="shared" si="358"/>
        <v>0</v>
      </c>
      <c r="CB655" s="15">
        <v>5</v>
      </c>
      <c r="CC655" s="15" t="s">
        <v>1008</v>
      </c>
      <c r="CD655" s="15" t="s">
        <v>1008</v>
      </c>
      <c r="CE655" s="15" t="s">
        <v>1007</v>
      </c>
      <c r="CH655" s="15" t="s">
        <v>1007</v>
      </c>
      <c r="CK655" s="15" t="s">
        <v>1007</v>
      </c>
      <c r="CL655" s="15" t="s">
        <v>1007</v>
      </c>
      <c r="CN655" s="15" t="s">
        <v>1007</v>
      </c>
      <c r="CP655" s="15" t="s">
        <v>1007</v>
      </c>
      <c r="CR655" s="15" t="s">
        <v>1007</v>
      </c>
      <c r="CZ655" s="15">
        <v>3</v>
      </c>
      <c r="DA655" s="15">
        <v>3</v>
      </c>
      <c r="DB655" s="15">
        <v>1</v>
      </c>
      <c r="DC655" s="15">
        <v>2</v>
      </c>
      <c r="DF655" s="15">
        <v>2</v>
      </c>
      <c r="DG655" s="15">
        <v>2</v>
      </c>
      <c r="DL655" s="27">
        <v>3.4</v>
      </c>
      <c r="DM655" s="27">
        <v>3.6666666666666665</v>
      </c>
      <c r="DN655" s="27">
        <v>3.5</v>
      </c>
      <c r="DO655" s="27">
        <v>1.8</v>
      </c>
      <c r="DP655" s="27">
        <v>1.3333333333333333</v>
      </c>
      <c r="DQ655" s="27">
        <v>2.5</v>
      </c>
      <c r="DR655" s="27">
        <f t="shared" si="337"/>
        <v>2.7000000000000006</v>
      </c>
      <c r="DS655" s="15">
        <f t="shared" si="362"/>
        <v>-0.41666666666666607</v>
      </c>
    </row>
    <row r="656" spans="1:123" x14ac:dyDescent="0.2">
      <c r="A656" s="15">
        <v>328</v>
      </c>
      <c r="B656" s="15">
        <v>950</v>
      </c>
      <c r="C656" s="15">
        <v>0</v>
      </c>
      <c r="D656" s="15">
        <v>3</v>
      </c>
      <c r="E656" s="15">
        <f t="shared" si="338"/>
        <v>0</v>
      </c>
      <c r="F656" s="15">
        <f t="shared" si="339"/>
        <v>1</v>
      </c>
      <c r="G656" s="15">
        <f t="shared" si="340"/>
        <v>0</v>
      </c>
      <c r="H656" s="15">
        <f t="shared" si="341"/>
        <v>0</v>
      </c>
      <c r="I656" s="15">
        <v>0</v>
      </c>
      <c r="J656" s="15">
        <v>42</v>
      </c>
      <c r="K656" s="15">
        <v>5</v>
      </c>
      <c r="L656" s="15">
        <f t="shared" si="342"/>
        <v>0</v>
      </c>
      <c r="M656" s="15">
        <f t="shared" si="343"/>
        <v>0</v>
      </c>
      <c r="N656" s="15">
        <f t="shared" si="344"/>
        <v>0</v>
      </c>
      <c r="O656" s="15">
        <f t="shared" si="345"/>
        <v>1</v>
      </c>
      <c r="P656" s="15">
        <f t="shared" si="346"/>
        <v>0</v>
      </c>
      <c r="Q656" s="15">
        <v>2</v>
      </c>
      <c r="R656" s="15">
        <v>5</v>
      </c>
      <c r="S656" s="15">
        <v>17</v>
      </c>
      <c r="T656" s="15">
        <v>0</v>
      </c>
      <c r="U656" s="15">
        <v>1</v>
      </c>
      <c r="V656" s="15">
        <v>1</v>
      </c>
      <c r="W656" s="15">
        <v>250000</v>
      </c>
      <c r="X656" s="15">
        <v>0</v>
      </c>
      <c r="Y656" s="15">
        <v>1</v>
      </c>
      <c r="Z656" s="15">
        <v>1</v>
      </c>
      <c r="AA656" s="15">
        <f t="shared" si="335"/>
        <v>10</v>
      </c>
      <c r="AB656" s="193">
        <f t="shared" si="360"/>
        <v>13000</v>
      </c>
      <c r="AC656" s="15">
        <v>3</v>
      </c>
      <c r="AD656" s="15">
        <v>1</v>
      </c>
      <c r="AE656" s="15">
        <v>10</v>
      </c>
      <c r="AF656" s="15">
        <v>130000</v>
      </c>
      <c r="AG656" s="15">
        <f t="shared" si="347"/>
        <v>130000</v>
      </c>
      <c r="AH656" s="15">
        <v>1.45</v>
      </c>
      <c r="AI656" s="27">
        <f t="shared" si="348"/>
        <v>13000</v>
      </c>
      <c r="AM656" s="15">
        <f t="shared" si="349"/>
        <v>0</v>
      </c>
      <c r="AP656" s="15">
        <f t="shared" si="350"/>
        <v>130000</v>
      </c>
      <c r="AQ656" s="172">
        <f t="shared" si="336"/>
        <v>13000</v>
      </c>
      <c r="AR656" s="27">
        <f t="shared" si="351"/>
        <v>1</v>
      </c>
      <c r="AS656" s="172">
        <f t="shared" si="352"/>
        <v>13000</v>
      </c>
      <c r="AX656" s="15">
        <f t="shared" si="361"/>
        <v>0</v>
      </c>
      <c r="BI656" s="27">
        <f t="shared" si="353"/>
        <v>0</v>
      </c>
      <c r="BJ656" s="27">
        <f t="shared" si="354"/>
        <v>0</v>
      </c>
      <c r="BR656" s="27">
        <f t="shared" si="355"/>
        <v>0</v>
      </c>
      <c r="BS656" s="27">
        <f t="shared" si="356"/>
        <v>0</v>
      </c>
      <c r="BT656" s="15">
        <v>2.25</v>
      </c>
      <c r="BU656" s="15">
        <v>2.6666666666666665</v>
      </c>
      <c r="BV656" s="15">
        <v>2</v>
      </c>
      <c r="BW656" s="15">
        <v>2</v>
      </c>
      <c r="BX656" s="15">
        <v>3</v>
      </c>
      <c r="BY656" s="15">
        <f t="shared" si="357"/>
        <v>2.3833333333333333</v>
      </c>
      <c r="BZ656" s="15">
        <v>1</v>
      </c>
      <c r="CA656" s="15">
        <f t="shared" si="358"/>
        <v>0</v>
      </c>
      <c r="CB656" s="15">
        <v>5</v>
      </c>
      <c r="CC656" s="15" t="s">
        <v>1008</v>
      </c>
      <c r="CD656" s="15" t="s">
        <v>1008</v>
      </c>
      <c r="CE656" s="15" t="s">
        <v>1007</v>
      </c>
      <c r="CH656" s="15" t="s">
        <v>1007</v>
      </c>
      <c r="CK656" s="15" t="s">
        <v>1007</v>
      </c>
      <c r="CL656" s="15" t="s">
        <v>1007</v>
      </c>
      <c r="CN656" s="15" t="s">
        <v>1007</v>
      </c>
      <c r="CP656" s="15" t="s">
        <v>1007</v>
      </c>
      <c r="CR656" s="15" t="s">
        <v>1007</v>
      </c>
      <c r="CZ656" s="15">
        <v>2</v>
      </c>
      <c r="DA656" s="15">
        <v>3</v>
      </c>
      <c r="DB656" s="15">
        <v>3</v>
      </c>
      <c r="DC656" s="15">
        <v>2</v>
      </c>
      <c r="DF656" s="15">
        <v>1</v>
      </c>
      <c r="DG656" s="15">
        <v>3</v>
      </c>
      <c r="DL656" s="15">
        <v>3.6</v>
      </c>
      <c r="DM656" s="15">
        <v>3.3333333333333335</v>
      </c>
      <c r="DN656" s="15">
        <v>2.75</v>
      </c>
      <c r="DO656" s="15">
        <v>2.6</v>
      </c>
      <c r="DP656" s="15">
        <v>2.6666666666666665</v>
      </c>
      <c r="DQ656" s="15">
        <v>3.75</v>
      </c>
      <c r="DR656" s="27">
        <f t="shared" si="337"/>
        <v>3.1166666666666667</v>
      </c>
      <c r="DS656" s="15">
        <f t="shared" si="362"/>
        <v>0.2361111111111116</v>
      </c>
    </row>
    <row r="657" spans="1:123" x14ac:dyDescent="0.2">
      <c r="A657" s="15">
        <v>328</v>
      </c>
      <c r="B657" s="15">
        <v>950</v>
      </c>
      <c r="C657" s="15">
        <v>0</v>
      </c>
      <c r="D657" s="15">
        <v>3</v>
      </c>
      <c r="E657" s="15">
        <f t="shared" si="338"/>
        <v>0</v>
      </c>
      <c r="F657" s="15">
        <f t="shared" si="339"/>
        <v>1</v>
      </c>
      <c r="G657" s="15">
        <f t="shared" si="340"/>
        <v>0</v>
      </c>
      <c r="H657" s="15">
        <f t="shared" si="341"/>
        <v>0</v>
      </c>
      <c r="I657" s="15">
        <v>0</v>
      </c>
      <c r="J657" s="15">
        <v>42</v>
      </c>
      <c r="K657" s="15">
        <v>5</v>
      </c>
      <c r="L657" s="15">
        <f t="shared" si="342"/>
        <v>0</v>
      </c>
      <c r="M657" s="15">
        <f t="shared" si="343"/>
        <v>0</v>
      </c>
      <c r="N657" s="15">
        <f t="shared" si="344"/>
        <v>0</v>
      </c>
      <c r="O657" s="15">
        <f t="shared" si="345"/>
        <v>1</v>
      </c>
      <c r="P657" s="15">
        <f t="shared" si="346"/>
        <v>0</v>
      </c>
      <c r="Q657" s="15">
        <v>2</v>
      </c>
      <c r="R657" s="15">
        <v>5</v>
      </c>
      <c r="S657" s="15">
        <v>17</v>
      </c>
      <c r="T657" s="15">
        <v>0</v>
      </c>
      <c r="U657" s="15">
        <v>1</v>
      </c>
      <c r="V657" s="15">
        <v>1</v>
      </c>
      <c r="W657" s="15">
        <v>250000</v>
      </c>
      <c r="X657" s="15">
        <v>0</v>
      </c>
      <c r="Y657" s="15">
        <v>0</v>
      </c>
      <c r="Z657" s="15">
        <v>1</v>
      </c>
      <c r="AA657" s="15">
        <f t="shared" si="335"/>
        <v>10</v>
      </c>
      <c r="AB657" s="193">
        <f t="shared" si="360"/>
        <v>12000</v>
      </c>
      <c r="AC657" s="159">
        <v>3</v>
      </c>
      <c r="AD657" s="159">
        <v>1</v>
      </c>
      <c r="AE657" s="159">
        <v>10</v>
      </c>
      <c r="AF657" s="159">
        <v>120000</v>
      </c>
      <c r="AG657" s="159">
        <f t="shared" si="347"/>
        <v>120000</v>
      </c>
      <c r="AH657" s="159">
        <v>1.5</v>
      </c>
      <c r="AI657" s="171">
        <f t="shared" si="348"/>
        <v>12000</v>
      </c>
      <c r="AM657" s="15">
        <f t="shared" si="349"/>
        <v>0</v>
      </c>
      <c r="AP657" s="15">
        <f t="shared" si="350"/>
        <v>120000</v>
      </c>
      <c r="AQ657" s="172">
        <f t="shared" si="336"/>
        <v>12000</v>
      </c>
      <c r="AR657" s="27">
        <f t="shared" si="351"/>
        <v>1</v>
      </c>
      <c r="AS657" s="172">
        <f t="shared" si="352"/>
        <v>12000</v>
      </c>
      <c r="AX657" s="15">
        <f t="shared" si="361"/>
        <v>0</v>
      </c>
      <c r="BI657" s="27">
        <f t="shared" si="353"/>
        <v>0</v>
      </c>
      <c r="BJ657" s="27">
        <f t="shared" si="354"/>
        <v>0</v>
      </c>
      <c r="BR657" s="27">
        <f t="shared" si="355"/>
        <v>0</v>
      </c>
      <c r="BS657" s="27">
        <f t="shared" si="356"/>
        <v>0</v>
      </c>
      <c r="BT657" s="15">
        <v>2.25</v>
      </c>
      <c r="BU657" s="15">
        <v>2.6666666666666665</v>
      </c>
      <c r="BV657" s="15">
        <v>2</v>
      </c>
      <c r="BW657" s="15">
        <v>2</v>
      </c>
      <c r="BX657" s="15">
        <v>3</v>
      </c>
      <c r="BY657" s="15">
        <f t="shared" si="357"/>
        <v>2.3833333333333333</v>
      </c>
      <c r="BZ657" s="15">
        <v>1</v>
      </c>
      <c r="CA657" s="15">
        <f t="shared" si="358"/>
        <v>0</v>
      </c>
      <c r="CB657" s="15">
        <v>5</v>
      </c>
      <c r="CC657" s="15" t="s">
        <v>1008</v>
      </c>
      <c r="CD657" s="15" t="s">
        <v>1008</v>
      </c>
      <c r="CE657" s="15" t="s">
        <v>1007</v>
      </c>
      <c r="CH657" s="15" t="s">
        <v>1007</v>
      </c>
      <c r="CK657" s="15" t="s">
        <v>1007</v>
      </c>
      <c r="CL657" s="15" t="s">
        <v>1007</v>
      </c>
      <c r="CN657" s="15" t="s">
        <v>1007</v>
      </c>
      <c r="CP657" s="15" t="s">
        <v>1007</v>
      </c>
      <c r="CR657" s="15" t="s">
        <v>1007</v>
      </c>
      <c r="CZ657" s="15">
        <v>2</v>
      </c>
      <c r="DA657" s="15">
        <v>3</v>
      </c>
      <c r="DB657" s="15">
        <v>3</v>
      </c>
      <c r="DC657" s="15">
        <v>2</v>
      </c>
      <c r="DF657" s="15">
        <v>1</v>
      </c>
      <c r="DG657" s="15">
        <v>3</v>
      </c>
      <c r="DL657" s="27">
        <v>4</v>
      </c>
      <c r="DM657" s="27">
        <v>3</v>
      </c>
      <c r="DN657" s="27">
        <v>2.5</v>
      </c>
      <c r="DO657" s="27">
        <v>2.2000000000000002</v>
      </c>
      <c r="DP657" s="27">
        <v>2.3333333333333335</v>
      </c>
      <c r="DQ657" s="27">
        <v>3.25</v>
      </c>
      <c r="DR657" s="27">
        <f t="shared" si="337"/>
        <v>2.8805555555555551</v>
      </c>
      <c r="DS657" s="15">
        <f t="shared" si="362"/>
        <v>-0.47222222222222276</v>
      </c>
    </row>
    <row r="658" spans="1:123" x14ac:dyDescent="0.2">
      <c r="A658" s="15">
        <v>329</v>
      </c>
      <c r="B658" s="15">
        <v>951</v>
      </c>
      <c r="C658" s="15">
        <v>0</v>
      </c>
      <c r="D658" s="15">
        <v>3</v>
      </c>
      <c r="E658" s="15">
        <f t="shared" si="338"/>
        <v>0</v>
      </c>
      <c r="F658" s="15">
        <f t="shared" si="339"/>
        <v>1</v>
      </c>
      <c r="G658" s="15">
        <f t="shared" si="340"/>
        <v>0</v>
      </c>
      <c r="H658" s="15">
        <f t="shared" si="341"/>
        <v>0</v>
      </c>
      <c r="I658" s="15">
        <v>1</v>
      </c>
      <c r="J658" s="15">
        <v>52</v>
      </c>
      <c r="K658" s="15">
        <v>4</v>
      </c>
      <c r="L658" s="15">
        <f t="shared" si="342"/>
        <v>0</v>
      </c>
      <c r="M658" s="15">
        <f t="shared" si="343"/>
        <v>0</v>
      </c>
      <c r="N658" s="15">
        <f t="shared" si="344"/>
        <v>1</v>
      </c>
      <c r="O658" s="15">
        <f t="shared" si="345"/>
        <v>0</v>
      </c>
      <c r="P658" s="15">
        <f t="shared" si="346"/>
        <v>0</v>
      </c>
      <c r="Q658" s="15">
        <v>2</v>
      </c>
      <c r="R658" s="15">
        <v>7</v>
      </c>
      <c r="S658" s="15">
        <v>25</v>
      </c>
      <c r="T658" s="15">
        <v>0</v>
      </c>
      <c r="U658" s="15">
        <v>1</v>
      </c>
      <c r="V658" s="15">
        <v>1</v>
      </c>
      <c r="W658" s="15">
        <v>120000</v>
      </c>
      <c r="X658" s="15">
        <v>1</v>
      </c>
      <c r="Y658" s="15">
        <v>1</v>
      </c>
      <c r="Z658" s="15">
        <v>0</v>
      </c>
      <c r="AA658" s="15">
        <f t="shared" si="335"/>
        <v>137</v>
      </c>
      <c r="AB658" s="193">
        <f t="shared" si="360"/>
        <v>6047.445255474453</v>
      </c>
      <c r="AC658" s="15">
        <v>1</v>
      </c>
      <c r="AD658" s="15">
        <v>1</v>
      </c>
      <c r="AE658" s="15">
        <v>90</v>
      </c>
      <c r="AF658" s="15">
        <v>76500</v>
      </c>
      <c r="AG658" s="15">
        <f t="shared" si="347"/>
        <v>76500</v>
      </c>
      <c r="AH658" s="15">
        <v>12</v>
      </c>
      <c r="AI658" s="27">
        <f t="shared" si="348"/>
        <v>850</v>
      </c>
      <c r="AM658" s="15">
        <f t="shared" si="349"/>
        <v>0</v>
      </c>
      <c r="AP658" s="15">
        <f t="shared" si="350"/>
        <v>76500</v>
      </c>
      <c r="AQ658" s="172">
        <f t="shared" si="336"/>
        <v>850</v>
      </c>
      <c r="AR658" s="27">
        <f t="shared" si="351"/>
        <v>0.65693430656934304</v>
      </c>
      <c r="AS658" s="172">
        <f t="shared" si="352"/>
        <v>558.39416058394158</v>
      </c>
      <c r="AT658" s="15">
        <v>3</v>
      </c>
      <c r="AU658" s="15">
        <v>1</v>
      </c>
      <c r="AV658" s="15">
        <v>47</v>
      </c>
      <c r="AW658" s="15">
        <v>752000</v>
      </c>
      <c r="AX658" s="15">
        <f t="shared" si="361"/>
        <v>752000</v>
      </c>
      <c r="AY658" s="15">
        <v>1.3</v>
      </c>
      <c r="AZ658" s="15">
        <v>16000</v>
      </c>
      <c r="BG658" s="15">
        <f t="shared" si="363"/>
        <v>752000</v>
      </c>
      <c r="BH658" s="15">
        <f t="shared" si="364"/>
        <v>16000</v>
      </c>
      <c r="BI658" s="27">
        <f t="shared" si="353"/>
        <v>0.34306569343065696</v>
      </c>
      <c r="BJ658" s="27">
        <f t="shared" si="354"/>
        <v>5489.0510948905112</v>
      </c>
      <c r="BR658" s="27">
        <f t="shared" si="355"/>
        <v>0</v>
      </c>
      <c r="BS658" s="27">
        <f t="shared" si="356"/>
        <v>0</v>
      </c>
      <c r="BT658" s="15">
        <v>2</v>
      </c>
      <c r="BU658" s="15">
        <v>2</v>
      </c>
      <c r="BV658" s="15">
        <v>2</v>
      </c>
      <c r="BW658" s="15">
        <v>1</v>
      </c>
      <c r="BX658" s="15">
        <v>2</v>
      </c>
      <c r="BY658" s="15">
        <f t="shared" si="357"/>
        <v>1.8</v>
      </c>
      <c r="BZ658" s="15">
        <v>1</v>
      </c>
      <c r="CA658" s="15">
        <f t="shared" si="358"/>
        <v>0</v>
      </c>
      <c r="CB658" s="15">
        <v>5</v>
      </c>
      <c r="CC658" s="15" t="s">
        <v>1008</v>
      </c>
      <c r="CD658" s="15" t="s">
        <v>1008</v>
      </c>
      <c r="CE658" s="15" t="s">
        <v>1007</v>
      </c>
      <c r="CH658" s="15" t="s">
        <v>1007</v>
      </c>
      <c r="CK658" s="15" t="s">
        <v>1007</v>
      </c>
      <c r="CL658" s="15" t="s">
        <v>1007</v>
      </c>
      <c r="CN658" s="15" t="s">
        <v>1007</v>
      </c>
      <c r="CP658" s="15" t="s">
        <v>1007</v>
      </c>
      <c r="CR658" s="15" t="s">
        <v>1007</v>
      </c>
      <c r="CZ658" s="15">
        <v>3</v>
      </c>
      <c r="DA658" s="15">
        <v>3</v>
      </c>
      <c r="DB658" s="15">
        <v>2</v>
      </c>
      <c r="DC658" s="15">
        <v>3</v>
      </c>
      <c r="DF658" s="15">
        <v>1</v>
      </c>
      <c r="DG658" s="15">
        <v>2</v>
      </c>
      <c r="DL658" s="15">
        <v>3.4</v>
      </c>
      <c r="DM658" s="15">
        <v>4</v>
      </c>
      <c r="DN658" s="15">
        <v>3.25</v>
      </c>
      <c r="DO658" s="15">
        <v>2.8</v>
      </c>
      <c r="DP658" s="15">
        <v>2.6666666666666665</v>
      </c>
      <c r="DQ658" s="15">
        <v>4</v>
      </c>
      <c r="DR658" s="27">
        <f t="shared" si="337"/>
        <v>3.3527777777777779</v>
      </c>
      <c r="DS658" s="15">
        <f t="shared" si="362"/>
        <v>0.52499999999999991</v>
      </c>
    </row>
    <row r="659" spans="1:123" x14ac:dyDescent="0.2">
      <c r="A659" s="15">
        <v>329</v>
      </c>
      <c r="B659" s="15">
        <v>951</v>
      </c>
      <c r="C659" s="15">
        <v>0</v>
      </c>
      <c r="D659" s="15">
        <v>3</v>
      </c>
      <c r="E659" s="15">
        <f t="shared" si="338"/>
        <v>0</v>
      </c>
      <c r="F659" s="15">
        <f t="shared" si="339"/>
        <v>1</v>
      </c>
      <c r="G659" s="15">
        <f t="shared" si="340"/>
        <v>0</v>
      </c>
      <c r="H659" s="15">
        <f t="shared" si="341"/>
        <v>0</v>
      </c>
      <c r="I659" s="15">
        <v>1</v>
      </c>
      <c r="J659" s="15">
        <v>52</v>
      </c>
      <c r="K659" s="15">
        <v>4</v>
      </c>
      <c r="L659" s="15">
        <f t="shared" si="342"/>
        <v>0</v>
      </c>
      <c r="M659" s="15">
        <f t="shared" si="343"/>
        <v>0</v>
      </c>
      <c r="N659" s="15">
        <f t="shared" si="344"/>
        <v>1</v>
      </c>
      <c r="O659" s="15">
        <f t="shared" si="345"/>
        <v>0</v>
      </c>
      <c r="P659" s="15">
        <f t="shared" si="346"/>
        <v>0</v>
      </c>
      <c r="Q659" s="15">
        <v>2</v>
      </c>
      <c r="R659" s="15">
        <v>7</v>
      </c>
      <c r="S659" s="15">
        <v>25</v>
      </c>
      <c r="T659" s="15">
        <v>0</v>
      </c>
      <c r="U659" s="15">
        <v>1</v>
      </c>
      <c r="V659" s="15">
        <v>1</v>
      </c>
      <c r="W659" s="15">
        <v>120000</v>
      </c>
      <c r="X659" s="15">
        <v>1</v>
      </c>
      <c r="Y659" s="15">
        <v>0</v>
      </c>
      <c r="Z659" s="15">
        <v>0</v>
      </c>
      <c r="AA659" s="15">
        <f t="shared" si="335"/>
        <v>120</v>
      </c>
      <c r="AB659" s="193">
        <f t="shared" si="360"/>
        <v>4600</v>
      </c>
      <c r="AC659" s="159">
        <v>1</v>
      </c>
      <c r="AD659" s="159">
        <v>1</v>
      </c>
      <c r="AE659" s="159">
        <v>90</v>
      </c>
      <c r="AF659" s="159">
        <v>72000</v>
      </c>
      <c r="AG659" s="159">
        <f t="shared" si="347"/>
        <v>72000</v>
      </c>
      <c r="AH659" s="159">
        <v>11.5</v>
      </c>
      <c r="AI659" s="171">
        <f t="shared" si="348"/>
        <v>800</v>
      </c>
      <c r="AM659" s="15">
        <f t="shared" si="349"/>
        <v>0</v>
      </c>
      <c r="AP659" s="15">
        <f t="shared" si="350"/>
        <v>72000</v>
      </c>
      <c r="AQ659" s="172">
        <f t="shared" si="336"/>
        <v>800</v>
      </c>
      <c r="AR659" s="27">
        <f t="shared" si="351"/>
        <v>0.75</v>
      </c>
      <c r="AS659" s="172">
        <f t="shared" si="352"/>
        <v>600</v>
      </c>
      <c r="AT659" s="15">
        <v>3</v>
      </c>
      <c r="AU659" s="15">
        <v>1</v>
      </c>
      <c r="AV659" s="15">
        <v>30</v>
      </c>
      <c r="AW659" s="15">
        <v>480000</v>
      </c>
      <c r="AX659" s="15">
        <f t="shared" si="361"/>
        <v>480000</v>
      </c>
      <c r="AY659" s="15">
        <v>1.4</v>
      </c>
      <c r="BG659" s="15">
        <f t="shared" si="363"/>
        <v>480000</v>
      </c>
      <c r="BH659" s="15">
        <f t="shared" si="364"/>
        <v>16000</v>
      </c>
      <c r="BI659" s="27">
        <f t="shared" si="353"/>
        <v>0.25</v>
      </c>
      <c r="BJ659" s="27">
        <f t="shared" si="354"/>
        <v>4000</v>
      </c>
      <c r="BR659" s="27">
        <f t="shared" si="355"/>
        <v>0</v>
      </c>
      <c r="BS659" s="27">
        <f t="shared" si="356"/>
        <v>0</v>
      </c>
      <c r="BT659" s="15">
        <v>2</v>
      </c>
      <c r="BU659" s="15">
        <v>2</v>
      </c>
      <c r="BV659" s="15">
        <v>2</v>
      </c>
      <c r="BW659" s="15">
        <v>1</v>
      </c>
      <c r="BX659" s="15">
        <v>2</v>
      </c>
      <c r="BY659" s="15">
        <f t="shared" si="357"/>
        <v>1.8</v>
      </c>
      <c r="BZ659" s="15">
        <v>1</v>
      </c>
      <c r="CA659" s="15">
        <f t="shared" si="358"/>
        <v>0</v>
      </c>
      <c r="CB659" s="15">
        <v>5</v>
      </c>
      <c r="CC659" s="15" t="s">
        <v>1008</v>
      </c>
      <c r="CD659" s="15" t="s">
        <v>1008</v>
      </c>
      <c r="CE659" s="15" t="s">
        <v>1007</v>
      </c>
      <c r="CH659" s="15" t="s">
        <v>1007</v>
      </c>
      <c r="CK659" s="15" t="s">
        <v>1007</v>
      </c>
      <c r="CL659" s="15" t="s">
        <v>1007</v>
      </c>
      <c r="CN659" s="15" t="s">
        <v>1007</v>
      </c>
      <c r="CP659" s="15" t="s">
        <v>1007</v>
      </c>
      <c r="CR659" s="15" t="s">
        <v>1007</v>
      </c>
      <c r="CZ659" s="15">
        <v>3</v>
      </c>
      <c r="DA659" s="15">
        <v>3</v>
      </c>
      <c r="DB659" s="15">
        <v>2</v>
      </c>
      <c r="DC659" s="15">
        <v>3</v>
      </c>
      <c r="DF659" s="15">
        <v>1</v>
      </c>
      <c r="DG659" s="15">
        <v>2</v>
      </c>
      <c r="DL659" s="27">
        <v>3.2</v>
      </c>
      <c r="DM659" s="27">
        <v>3.3333333333333335</v>
      </c>
      <c r="DN659" s="27">
        <v>2.5</v>
      </c>
      <c r="DO659" s="27">
        <v>2.6</v>
      </c>
      <c r="DP659" s="27">
        <v>2.3333333333333335</v>
      </c>
      <c r="DQ659" s="27">
        <v>3</v>
      </c>
      <c r="DR659" s="27">
        <f t="shared" si="337"/>
        <v>2.8277777777777779</v>
      </c>
      <c r="DS659" s="15">
        <f t="shared" si="362"/>
        <v>-0.69166666666666643</v>
      </c>
    </row>
    <row r="660" spans="1:123" x14ac:dyDescent="0.2">
      <c r="A660" s="15">
        <v>330</v>
      </c>
      <c r="B660" s="15">
        <v>952</v>
      </c>
      <c r="C660" s="15">
        <v>0</v>
      </c>
      <c r="D660" s="15">
        <v>3</v>
      </c>
      <c r="E660" s="15">
        <f t="shared" si="338"/>
        <v>0</v>
      </c>
      <c r="F660" s="15">
        <f t="shared" si="339"/>
        <v>1</v>
      </c>
      <c r="G660" s="15">
        <f t="shared" si="340"/>
        <v>0</v>
      </c>
      <c r="H660" s="15">
        <f t="shared" si="341"/>
        <v>0</v>
      </c>
      <c r="I660" s="15">
        <v>1</v>
      </c>
      <c r="J660" s="15">
        <v>48</v>
      </c>
      <c r="K660" s="15">
        <v>4</v>
      </c>
      <c r="L660" s="15">
        <f t="shared" si="342"/>
        <v>0</v>
      </c>
      <c r="M660" s="15">
        <f t="shared" si="343"/>
        <v>0</v>
      </c>
      <c r="N660" s="15">
        <f t="shared" si="344"/>
        <v>1</v>
      </c>
      <c r="O660" s="15">
        <f t="shared" si="345"/>
        <v>0</v>
      </c>
      <c r="P660" s="15">
        <f t="shared" si="346"/>
        <v>0</v>
      </c>
      <c r="Q660" s="15">
        <v>2</v>
      </c>
      <c r="R660" s="15">
        <v>5</v>
      </c>
      <c r="S660" s="15">
        <v>18</v>
      </c>
      <c r="T660" s="15">
        <v>0</v>
      </c>
      <c r="U660" s="15">
        <v>1</v>
      </c>
      <c r="V660" s="15">
        <v>1</v>
      </c>
      <c r="W660" s="15">
        <v>200000</v>
      </c>
      <c r="X660" s="15">
        <v>0</v>
      </c>
      <c r="Y660" s="15">
        <v>1</v>
      </c>
      <c r="Z660" s="15">
        <v>0</v>
      </c>
      <c r="AA660" s="15">
        <f t="shared" si="335"/>
        <v>35</v>
      </c>
      <c r="AB660" s="193">
        <f t="shared" si="360"/>
        <v>8800.0000000000018</v>
      </c>
      <c r="AC660" s="15">
        <v>3</v>
      </c>
      <c r="AD660" s="15">
        <v>1</v>
      </c>
      <c r="AE660" s="15">
        <v>25</v>
      </c>
      <c r="AF660" s="15">
        <v>300000</v>
      </c>
      <c r="AG660" s="15">
        <f t="shared" si="347"/>
        <v>300000</v>
      </c>
      <c r="AH660" s="15">
        <v>1.4</v>
      </c>
      <c r="AI660" s="27">
        <f t="shared" si="348"/>
        <v>12000</v>
      </c>
      <c r="AM660" s="15">
        <f t="shared" si="349"/>
        <v>0</v>
      </c>
      <c r="AP660" s="15">
        <f t="shared" si="350"/>
        <v>300000</v>
      </c>
      <c r="AQ660" s="172">
        <f t="shared" si="336"/>
        <v>12000</v>
      </c>
      <c r="AR660" s="27">
        <f t="shared" si="351"/>
        <v>0.7142857142857143</v>
      </c>
      <c r="AS660" s="172">
        <f t="shared" si="352"/>
        <v>8571.4285714285725</v>
      </c>
      <c r="AT660" s="15">
        <v>1</v>
      </c>
      <c r="AU660" s="15">
        <v>1</v>
      </c>
      <c r="AV660" s="15">
        <v>10</v>
      </c>
      <c r="AW660" s="15">
        <v>8000</v>
      </c>
      <c r="AX660" s="15">
        <f t="shared" si="361"/>
        <v>8000</v>
      </c>
      <c r="AY660" s="15">
        <v>12</v>
      </c>
      <c r="AZ660" s="15">
        <v>800</v>
      </c>
      <c r="BG660" s="15">
        <f t="shared" si="363"/>
        <v>8000</v>
      </c>
      <c r="BH660" s="15">
        <f t="shared" si="364"/>
        <v>800</v>
      </c>
      <c r="BI660" s="27">
        <f t="shared" si="353"/>
        <v>0.2857142857142857</v>
      </c>
      <c r="BJ660" s="27">
        <f t="shared" si="354"/>
        <v>228.57142857142856</v>
      </c>
      <c r="BR660" s="27">
        <f t="shared" si="355"/>
        <v>0</v>
      </c>
      <c r="BS660" s="27">
        <f t="shared" si="356"/>
        <v>0</v>
      </c>
      <c r="BT660" s="15">
        <v>2.5</v>
      </c>
      <c r="BU660" s="15">
        <v>1.6666666666666667</v>
      </c>
      <c r="BV660" s="15">
        <v>2.3333333333333335</v>
      </c>
      <c r="BW660" s="15">
        <v>1.5</v>
      </c>
      <c r="BX660" s="15">
        <v>2</v>
      </c>
      <c r="BY660" s="15">
        <f t="shared" si="357"/>
        <v>2</v>
      </c>
      <c r="BZ660" s="15">
        <v>1</v>
      </c>
      <c r="CA660" s="15">
        <f t="shared" si="358"/>
        <v>0</v>
      </c>
      <c r="CB660" s="15">
        <v>5</v>
      </c>
      <c r="CC660" s="15" t="s">
        <v>1008</v>
      </c>
      <c r="CD660" s="15" t="s">
        <v>1008</v>
      </c>
      <c r="CE660" s="15" t="s">
        <v>1007</v>
      </c>
      <c r="CH660" s="15" t="s">
        <v>1007</v>
      </c>
      <c r="CK660" s="15" t="s">
        <v>1007</v>
      </c>
      <c r="CL660" s="15" t="s">
        <v>1007</v>
      </c>
      <c r="CN660" s="15" t="s">
        <v>1007</v>
      </c>
      <c r="CP660" s="15" t="s">
        <v>1007</v>
      </c>
      <c r="CR660" s="15" t="s">
        <v>1007</v>
      </c>
      <c r="CZ660" s="15">
        <v>2</v>
      </c>
      <c r="DA660" s="15">
        <v>1</v>
      </c>
      <c r="DB660" s="15">
        <v>3</v>
      </c>
      <c r="DC660" s="15">
        <v>1</v>
      </c>
      <c r="DF660" s="15">
        <v>1</v>
      </c>
      <c r="DG660" s="15">
        <v>1</v>
      </c>
      <c r="DL660" s="15">
        <v>3.4</v>
      </c>
      <c r="DM660" s="15">
        <v>4</v>
      </c>
      <c r="DN660" s="15">
        <v>3.75</v>
      </c>
      <c r="DO660" s="15">
        <v>3.8</v>
      </c>
      <c r="DP660" s="15">
        <v>2.6666666666666665</v>
      </c>
      <c r="DQ660" s="15">
        <v>3.5</v>
      </c>
      <c r="DR660" s="27">
        <f t="shared" si="337"/>
        <v>3.5194444444444444</v>
      </c>
      <c r="DS660" s="15">
        <f t="shared" si="362"/>
        <v>0.42777777777777759</v>
      </c>
    </row>
    <row r="661" spans="1:123" x14ac:dyDescent="0.2">
      <c r="A661" s="15">
        <v>330</v>
      </c>
      <c r="B661" s="15">
        <v>952</v>
      </c>
      <c r="C661" s="15">
        <v>0</v>
      </c>
      <c r="D661" s="15">
        <v>3</v>
      </c>
      <c r="E661" s="15">
        <f t="shared" si="338"/>
        <v>0</v>
      </c>
      <c r="F661" s="15">
        <f t="shared" si="339"/>
        <v>1</v>
      </c>
      <c r="G661" s="15">
        <f t="shared" si="340"/>
        <v>0</v>
      </c>
      <c r="H661" s="15">
        <f t="shared" si="341"/>
        <v>0</v>
      </c>
      <c r="I661" s="15">
        <v>1</v>
      </c>
      <c r="J661" s="15">
        <v>48</v>
      </c>
      <c r="K661" s="15">
        <v>4</v>
      </c>
      <c r="L661" s="15">
        <f t="shared" si="342"/>
        <v>0</v>
      </c>
      <c r="M661" s="15">
        <f t="shared" si="343"/>
        <v>0</v>
      </c>
      <c r="N661" s="15">
        <f t="shared" si="344"/>
        <v>1</v>
      </c>
      <c r="O661" s="15">
        <f t="shared" si="345"/>
        <v>0</v>
      </c>
      <c r="P661" s="15">
        <f t="shared" si="346"/>
        <v>0</v>
      </c>
      <c r="Q661" s="15">
        <v>2</v>
      </c>
      <c r="R661" s="15">
        <v>5</v>
      </c>
      <c r="S661" s="15">
        <v>18</v>
      </c>
      <c r="T661" s="15">
        <v>0</v>
      </c>
      <c r="U661" s="15">
        <v>1</v>
      </c>
      <c r="V661" s="15">
        <v>1</v>
      </c>
      <c r="W661" s="15">
        <v>200000</v>
      </c>
      <c r="X661" s="15">
        <v>0</v>
      </c>
      <c r="Y661" s="15">
        <v>0</v>
      </c>
      <c r="Z661" s="15">
        <v>0</v>
      </c>
      <c r="AA661" s="15">
        <f t="shared" si="335"/>
        <v>35</v>
      </c>
      <c r="AB661" s="193">
        <f t="shared" si="360"/>
        <v>8442.8571428571431</v>
      </c>
      <c r="AC661" s="159">
        <v>3</v>
      </c>
      <c r="AD661" s="159">
        <v>1</v>
      </c>
      <c r="AE661" s="159">
        <v>25</v>
      </c>
      <c r="AF661" s="159">
        <v>287500</v>
      </c>
      <c r="AG661" s="159">
        <f t="shared" si="347"/>
        <v>287500</v>
      </c>
      <c r="AH661" s="159">
        <v>1.5</v>
      </c>
      <c r="AI661" s="171">
        <f t="shared" si="348"/>
        <v>11500</v>
      </c>
      <c r="AM661" s="15">
        <f t="shared" si="349"/>
        <v>0</v>
      </c>
      <c r="AP661" s="15">
        <f t="shared" si="350"/>
        <v>287500</v>
      </c>
      <c r="AQ661" s="172">
        <f t="shared" si="336"/>
        <v>11500</v>
      </c>
      <c r="AR661" s="27">
        <f t="shared" si="351"/>
        <v>0.7142857142857143</v>
      </c>
      <c r="AS661" s="172">
        <f t="shared" si="352"/>
        <v>8214.2857142857138</v>
      </c>
      <c r="AT661" s="15">
        <v>1</v>
      </c>
      <c r="AU661" s="15">
        <v>1</v>
      </c>
      <c r="AV661" s="15">
        <v>10</v>
      </c>
      <c r="AW661" s="15">
        <v>8000</v>
      </c>
      <c r="AX661" s="15">
        <f t="shared" si="361"/>
        <v>8000</v>
      </c>
      <c r="AY661" s="15">
        <v>10.5</v>
      </c>
      <c r="BG661" s="15">
        <f t="shared" si="363"/>
        <v>8000</v>
      </c>
      <c r="BH661" s="15">
        <f t="shared" si="364"/>
        <v>800</v>
      </c>
      <c r="BI661" s="27">
        <f t="shared" si="353"/>
        <v>0.2857142857142857</v>
      </c>
      <c r="BJ661" s="27">
        <f t="shared" si="354"/>
        <v>228.57142857142856</v>
      </c>
      <c r="BR661" s="27">
        <f t="shared" si="355"/>
        <v>0</v>
      </c>
      <c r="BS661" s="27">
        <f t="shared" si="356"/>
        <v>0</v>
      </c>
      <c r="BT661" s="15">
        <v>2.5</v>
      </c>
      <c r="BU661" s="15">
        <v>1.6666666666666667</v>
      </c>
      <c r="BV661" s="15">
        <v>2.3333333333333335</v>
      </c>
      <c r="BW661" s="15">
        <v>1.5</v>
      </c>
      <c r="BX661" s="15">
        <v>2</v>
      </c>
      <c r="BY661" s="15">
        <f t="shared" si="357"/>
        <v>2</v>
      </c>
      <c r="BZ661" s="15">
        <v>1</v>
      </c>
      <c r="CA661" s="15">
        <f t="shared" si="358"/>
        <v>0</v>
      </c>
      <c r="CB661" s="15">
        <v>5</v>
      </c>
      <c r="CC661" s="15" t="s">
        <v>1008</v>
      </c>
      <c r="CD661" s="15" t="s">
        <v>1008</v>
      </c>
      <c r="CE661" s="15" t="s">
        <v>1007</v>
      </c>
      <c r="CH661" s="15" t="s">
        <v>1007</v>
      </c>
      <c r="CK661" s="15" t="s">
        <v>1007</v>
      </c>
      <c r="CL661" s="15" t="s">
        <v>1007</v>
      </c>
      <c r="CN661" s="15" t="s">
        <v>1007</v>
      </c>
      <c r="CP661" s="15" t="s">
        <v>1007</v>
      </c>
      <c r="CR661" s="15" t="s">
        <v>1007</v>
      </c>
      <c r="CZ661" s="15">
        <v>2</v>
      </c>
      <c r="DA661" s="15">
        <v>1</v>
      </c>
      <c r="DB661" s="15">
        <v>3</v>
      </c>
      <c r="DC661" s="15">
        <v>1</v>
      </c>
      <c r="DF661" s="15">
        <v>1</v>
      </c>
      <c r="DG661" s="15">
        <v>1</v>
      </c>
      <c r="DL661" s="27">
        <v>2.8</v>
      </c>
      <c r="DM661" s="27">
        <v>3.6666666666666665</v>
      </c>
      <c r="DN661" s="27">
        <v>3.25</v>
      </c>
      <c r="DO661" s="27">
        <v>3</v>
      </c>
      <c r="DP661" s="27">
        <v>2.3333333333333335</v>
      </c>
      <c r="DQ661" s="27">
        <v>3.5</v>
      </c>
      <c r="DR661" s="27">
        <f t="shared" si="337"/>
        <v>3.0916666666666668</v>
      </c>
      <c r="DS661" s="15">
        <f t="shared" si="362"/>
        <v>-0.55000000000000027</v>
      </c>
    </row>
    <row r="662" spans="1:123" x14ac:dyDescent="0.2">
      <c r="A662" s="15">
        <v>331</v>
      </c>
      <c r="B662" s="15">
        <v>953</v>
      </c>
      <c r="C662" s="15">
        <v>0</v>
      </c>
      <c r="D662" s="15">
        <v>3</v>
      </c>
      <c r="E662" s="15">
        <f t="shared" si="338"/>
        <v>0</v>
      </c>
      <c r="F662" s="15">
        <f t="shared" si="339"/>
        <v>1</v>
      </c>
      <c r="G662" s="15">
        <f t="shared" si="340"/>
        <v>0</v>
      </c>
      <c r="H662" s="15">
        <f t="shared" si="341"/>
        <v>0</v>
      </c>
      <c r="I662" s="15">
        <v>1</v>
      </c>
      <c r="J662" s="15">
        <v>44</v>
      </c>
      <c r="K662" s="15">
        <v>4</v>
      </c>
      <c r="L662" s="15">
        <f t="shared" si="342"/>
        <v>0</v>
      </c>
      <c r="M662" s="15">
        <f t="shared" si="343"/>
        <v>0</v>
      </c>
      <c r="N662" s="15">
        <f t="shared" si="344"/>
        <v>1</v>
      </c>
      <c r="O662" s="15">
        <f t="shared" si="345"/>
        <v>0</v>
      </c>
      <c r="P662" s="15">
        <f t="shared" si="346"/>
        <v>0</v>
      </c>
      <c r="Q662" s="15">
        <v>2</v>
      </c>
      <c r="R662" s="15">
        <v>4</v>
      </c>
      <c r="S662" s="15">
        <v>15</v>
      </c>
      <c r="T662" s="15">
        <v>0</v>
      </c>
      <c r="U662" s="15">
        <v>1</v>
      </c>
      <c r="V662" s="15">
        <v>1</v>
      </c>
      <c r="W662" s="15">
        <v>200000</v>
      </c>
      <c r="X662" s="15">
        <v>1</v>
      </c>
      <c r="Y662" s="15">
        <v>1</v>
      </c>
      <c r="Z662" s="15">
        <v>1</v>
      </c>
      <c r="AA662" s="15">
        <f t="shared" si="335"/>
        <v>60</v>
      </c>
      <c r="AB662" s="193">
        <f t="shared" si="360"/>
        <v>11666.666666666666</v>
      </c>
      <c r="AC662" s="15">
        <v>3</v>
      </c>
      <c r="AD662" s="15">
        <v>1</v>
      </c>
      <c r="AE662" s="15">
        <v>60</v>
      </c>
      <c r="AF662" s="15">
        <v>700000</v>
      </c>
      <c r="AG662" s="15">
        <f t="shared" si="347"/>
        <v>700000</v>
      </c>
      <c r="AH662" s="15">
        <v>1.45</v>
      </c>
      <c r="AI662" s="27">
        <f t="shared" si="348"/>
        <v>11666.666666666666</v>
      </c>
      <c r="AM662" s="15">
        <f t="shared" si="349"/>
        <v>0</v>
      </c>
      <c r="AP662" s="15">
        <f t="shared" si="350"/>
        <v>700000</v>
      </c>
      <c r="AQ662" s="172">
        <f t="shared" si="336"/>
        <v>11666.666666666666</v>
      </c>
      <c r="AR662" s="27">
        <f t="shared" si="351"/>
        <v>1</v>
      </c>
      <c r="AS662" s="172">
        <f t="shared" si="352"/>
        <v>11666.666666666666</v>
      </c>
      <c r="AX662" s="15">
        <f t="shared" si="361"/>
        <v>0</v>
      </c>
      <c r="BI662" s="27">
        <f t="shared" si="353"/>
        <v>0</v>
      </c>
      <c r="BJ662" s="27">
        <f t="shared" si="354"/>
        <v>0</v>
      </c>
      <c r="BR662" s="27">
        <f t="shared" si="355"/>
        <v>0</v>
      </c>
      <c r="BS662" s="27">
        <f t="shared" si="356"/>
        <v>0</v>
      </c>
      <c r="BT662" s="15">
        <v>1.5</v>
      </c>
      <c r="BU662" s="15">
        <v>2.3333333333333335</v>
      </c>
      <c r="BV662" s="15">
        <v>2</v>
      </c>
      <c r="BW662" s="15">
        <v>2</v>
      </c>
      <c r="BX662" s="15">
        <v>2.5</v>
      </c>
      <c r="BY662" s="15">
        <f t="shared" si="357"/>
        <v>2.0666666666666669</v>
      </c>
      <c r="BZ662" s="15">
        <v>3</v>
      </c>
      <c r="CA662" s="15">
        <f t="shared" si="358"/>
        <v>0</v>
      </c>
      <c r="CB662" s="15">
        <v>5</v>
      </c>
      <c r="CC662" s="15" t="s">
        <v>1008</v>
      </c>
      <c r="CD662" s="15" t="s">
        <v>1008</v>
      </c>
      <c r="CE662" s="15" t="s">
        <v>1007</v>
      </c>
      <c r="CH662" s="15" t="s">
        <v>1007</v>
      </c>
      <c r="CK662" s="15" t="s">
        <v>1007</v>
      </c>
      <c r="CL662" s="15" t="s">
        <v>1007</v>
      </c>
      <c r="CN662" s="15" t="s">
        <v>1007</v>
      </c>
      <c r="CP662" s="15" t="s">
        <v>1007</v>
      </c>
      <c r="CR662" s="15" t="s">
        <v>1007</v>
      </c>
      <c r="CZ662" s="15">
        <v>3</v>
      </c>
      <c r="DA662" s="15">
        <v>3</v>
      </c>
      <c r="DD662" s="15">
        <v>2</v>
      </c>
      <c r="DE662" s="15">
        <v>3</v>
      </c>
      <c r="DF662" s="15">
        <v>1</v>
      </c>
      <c r="DG662" s="15">
        <v>1</v>
      </c>
      <c r="DL662" s="15">
        <v>3.8</v>
      </c>
      <c r="DM662" s="15">
        <v>4.333333333333333</v>
      </c>
      <c r="DN662" s="15">
        <v>3.75</v>
      </c>
      <c r="DO662" s="15">
        <v>3.8</v>
      </c>
      <c r="DP662" s="15">
        <v>2.6666666666666665</v>
      </c>
      <c r="DQ662" s="15">
        <v>3.5</v>
      </c>
      <c r="DR662" s="27">
        <f t="shared" si="337"/>
        <v>3.6416666666666671</v>
      </c>
      <c r="DS662" s="15">
        <f t="shared" si="362"/>
        <v>0.17777777777777848</v>
      </c>
    </row>
    <row r="663" spans="1:123" x14ac:dyDescent="0.2">
      <c r="A663" s="15">
        <v>331</v>
      </c>
      <c r="B663" s="15">
        <v>953</v>
      </c>
      <c r="C663" s="15">
        <v>0</v>
      </c>
      <c r="D663" s="15">
        <v>3</v>
      </c>
      <c r="E663" s="15">
        <f t="shared" si="338"/>
        <v>0</v>
      </c>
      <c r="F663" s="15">
        <f t="shared" si="339"/>
        <v>1</v>
      </c>
      <c r="G663" s="15">
        <f t="shared" si="340"/>
        <v>0</v>
      </c>
      <c r="H663" s="15">
        <f t="shared" si="341"/>
        <v>0</v>
      </c>
      <c r="I663" s="15">
        <v>1</v>
      </c>
      <c r="J663" s="15">
        <v>44</v>
      </c>
      <c r="K663" s="15">
        <v>4</v>
      </c>
      <c r="L663" s="15">
        <f t="shared" si="342"/>
        <v>0</v>
      </c>
      <c r="M663" s="15">
        <f t="shared" si="343"/>
        <v>0</v>
      </c>
      <c r="N663" s="15">
        <f t="shared" si="344"/>
        <v>1</v>
      </c>
      <c r="O663" s="15">
        <f t="shared" si="345"/>
        <v>0</v>
      </c>
      <c r="P663" s="15">
        <f t="shared" si="346"/>
        <v>0</v>
      </c>
      <c r="Q663" s="15">
        <v>2</v>
      </c>
      <c r="R663" s="15">
        <v>4</v>
      </c>
      <c r="S663" s="15">
        <v>15</v>
      </c>
      <c r="T663" s="15">
        <v>0</v>
      </c>
      <c r="U663" s="15">
        <v>1</v>
      </c>
      <c r="V663" s="15">
        <v>1</v>
      </c>
      <c r="W663" s="15">
        <v>200000</v>
      </c>
      <c r="X663" s="15">
        <v>1</v>
      </c>
      <c r="Y663" s="15">
        <v>0</v>
      </c>
      <c r="Z663" s="15">
        <v>1</v>
      </c>
      <c r="AA663" s="15">
        <f t="shared" si="335"/>
        <v>60</v>
      </c>
      <c r="AB663" s="193">
        <f t="shared" si="360"/>
        <v>10833.333333333334</v>
      </c>
      <c r="AC663" s="159">
        <v>3</v>
      </c>
      <c r="AD663" s="159">
        <v>1</v>
      </c>
      <c r="AE663" s="159">
        <v>60</v>
      </c>
      <c r="AF663" s="159">
        <v>650000</v>
      </c>
      <c r="AG663" s="159">
        <f t="shared" si="347"/>
        <v>650000</v>
      </c>
      <c r="AH663" s="159">
        <v>1.5</v>
      </c>
      <c r="AI663" s="171">
        <f t="shared" si="348"/>
        <v>10833.333333333334</v>
      </c>
      <c r="AM663" s="15">
        <f t="shared" si="349"/>
        <v>0</v>
      </c>
      <c r="AP663" s="15">
        <f t="shared" si="350"/>
        <v>650000</v>
      </c>
      <c r="AQ663" s="172">
        <f t="shared" si="336"/>
        <v>10833.333333333334</v>
      </c>
      <c r="AR663" s="27">
        <f t="shared" si="351"/>
        <v>1</v>
      </c>
      <c r="AS663" s="172">
        <f t="shared" si="352"/>
        <v>10833.333333333334</v>
      </c>
      <c r="AX663" s="15">
        <f t="shared" si="361"/>
        <v>0</v>
      </c>
      <c r="BI663" s="27">
        <f t="shared" si="353"/>
        <v>0</v>
      </c>
      <c r="BJ663" s="27">
        <f t="shared" si="354"/>
        <v>0</v>
      </c>
      <c r="BR663" s="27">
        <f t="shared" si="355"/>
        <v>0</v>
      </c>
      <c r="BS663" s="27">
        <f t="shared" si="356"/>
        <v>0</v>
      </c>
      <c r="BT663" s="15">
        <v>1.5</v>
      </c>
      <c r="BU663" s="15">
        <v>2.3333333333333335</v>
      </c>
      <c r="BV663" s="15">
        <v>2</v>
      </c>
      <c r="BW663" s="15">
        <v>2</v>
      </c>
      <c r="BX663" s="15">
        <v>2.5</v>
      </c>
      <c r="BY663" s="15">
        <f t="shared" si="357"/>
        <v>2.0666666666666669</v>
      </c>
      <c r="BZ663" s="15">
        <v>3</v>
      </c>
      <c r="CA663" s="15">
        <f t="shared" si="358"/>
        <v>0</v>
      </c>
      <c r="CB663" s="15">
        <v>5</v>
      </c>
      <c r="CC663" s="15" t="s">
        <v>1008</v>
      </c>
      <c r="CD663" s="15" t="s">
        <v>1008</v>
      </c>
      <c r="CE663" s="15" t="s">
        <v>1007</v>
      </c>
      <c r="CH663" s="15" t="s">
        <v>1007</v>
      </c>
      <c r="CK663" s="15" t="s">
        <v>1007</v>
      </c>
      <c r="CL663" s="15" t="s">
        <v>1007</v>
      </c>
      <c r="CN663" s="15" t="s">
        <v>1007</v>
      </c>
      <c r="CP663" s="15" t="s">
        <v>1007</v>
      </c>
      <c r="CR663" s="15" t="s">
        <v>1007</v>
      </c>
      <c r="CZ663" s="15">
        <v>3</v>
      </c>
      <c r="DA663" s="15">
        <v>3</v>
      </c>
      <c r="DD663" s="15">
        <v>2</v>
      </c>
      <c r="DE663" s="15">
        <v>3</v>
      </c>
      <c r="DF663" s="15">
        <v>1</v>
      </c>
      <c r="DG663" s="15">
        <v>1</v>
      </c>
      <c r="DL663" s="27">
        <v>3.4</v>
      </c>
      <c r="DM663" s="27">
        <v>4</v>
      </c>
      <c r="DN663" s="27">
        <v>4</v>
      </c>
      <c r="DO663" s="27">
        <v>2.8</v>
      </c>
      <c r="DP663" s="27">
        <v>3.3333333333333335</v>
      </c>
      <c r="DQ663" s="27">
        <v>3.25</v>
      </c>
      <c r="DR663" s="27">
        <f t="shared" si="337"/>
        <v>3.4638888888888886</v>
      </c>
      <c r="DS663" s="15">
        <f t="shared" si="362"/>
        <v>0.42499999999999938</v>
      </c>
    </row>
    <row r="664" spans="1:123" x14ac:dyDescent="0.2">
      <c r="A664" s="15">
        <v>332</v>
      </c>
      <c r="B664" s="15">
        <v>954</v>
      </c>
      <c r="C664" s="15">
        <v>0</v>
      </c>
      <c r="D664" s="15">
        <v>3</v>
      </c>
      <c r="E664" s="15">
        <f t="shared" si="338"/>
        <v>0</v>
      </c>
      <c r="F664" s="15">
        <f t="shared" si="339"/>
        <v>1</v>
      </c>
      <c r="G664" s="15">
        <f t="shared" si="340"/>
        <v>0</v>
      </c>
      <c r="H664" s="15">
        <f t="shared" si="341"/>
        <v>0</v>
      </c>
      <c r="I664" s="15">
        <v>0</v>
      </c>
      <c r="J664" s="15">
        <v>43</v>
      </c>
      <c r="K664" s="15">
        <v>4</v>
      </c>
      <c r="L664" s="15">
        <f t="shared" si="342"/>
        <v>0</v>
      </c>
      <c r="M664" s="15">
        <f t="shared" si="343"/>
        <v>0</v>
      </c>
      <c r="N664" s="15">
        <f t="shared" si="344"/>
        <v>1</v>
      </c>
      <c r="O664" s="15">
        <f t="shared" si="345"/>
        <v>0</v>
      </c>
      <c r="P664" s="15">
        <f t="shared" si="346"/>
        <v>0</v>
      </c>
      <c r="Q664" s="15">
        <v>2</v>
      </c>
      <c r="R664" s="15">
        <v>5</v>
      </c>
      <c r="S664" s="15">
        <v>12</v>
      </c>
      <c r="T664" s="15">
        <v>0</v>
      </c>
      <c r="U664" s="15">
        <v>1</v>
      </c>
      <c r="V664" s="15">
        <v>0</v>
      </c>
      <c r="W664" s="15">
        <v>0</v>
      </c>
      <c r="X664" s="15">
        <v>0</v>
      </c>
      <c r="Y664" s="15">
        <v>1</v>
      </c>
      <c r="Z664" s="15">
        <v>1</v>
      </c>
      <c r="AA664" s="15">
        <f t="shared" si="335"/>
        <v>55</v>
      </c>
      <c r="AB664" s="193">
        <f t="shared" si="360"/>
        <v>11090.90909090909</v>
      </c>
      <c r="AC664" s="15">
        <v>3</v>
      </c>
      <c r="AD664" s="15">
        <v>1</v>
      </c>
      <c r="AE664" s="15">
        <v>55</v>
      </c>
      <c r="AF664" s="15">
        <v>610000</v>
      </c>
      <c r="AG664" s="15">
        <f t="shared" si="347"/>
        <v>610000</v>
      </c>
      <c r="AH664" s="15">
        <v>1.45</v>
      </c>
      <c r="AI664" s="27">
        <f t="shared" si="348"/>
        <v>11090.90909090909</v>
      </c>
      <c r="AM664" s="15">
        <f t="shared" si="349"/>
        <v>0</v>
      </c>
      <c r="AP664" s="15">
        <f t="shared" si="350"/>
        <v>610000</v>
      </c>
      <c r="AQ664" s="172">
        <f t="shared" si="336"/>
        <v>11090.90909090909</v>
      </c>
      <c r="AR664" s="27">
        <f t="shared" si="351"/>
        <v>1</v>
      </c>
      <c r="AS664" s="172">
        <f t="shared" si="352"/>
        <v>11090.90909090909</v>
      </c>
      <c r="AX664" s="15">
        <f t="shared" si="361"/>
        <v>0</v>
      </c>
      <c r="BI664" s="27">
        <f t="shared" si="353"/>
        <v>0</v>
      </c>
      <c r="BJ664" s="27">
        <f t="shared" si="354"/>
        <v>0</v>
      </c>
      <c r="BR664" s="27">
        <f t="shared" si="355"/>
        <v>0</v>
      </c>
      <c r="BS664" s="27">
        <f t="shared" si="356"/>
        <v>0</v>
      </c>
      <c r="BT664" s="15">
        <v>2</v>
      </c>
      <c r="BU664" s="15">
        <v>2.3333333333333335</v>
      </c>
      <c r="BV664" s="15">
        <v>1.6666666666666667</v>
      </c>
      <c r="BW664" s="15">
        <v>1.5</v>
      </c>
      <c r="BX664" s="15">
        <v>2.5</v>
      </c>
      <c r="BY664" s="15">
        <f t="shared" si="357"/>
        <v>2</v>
      </c>
      <c r="BZ664" s="15">
        <v>1</v>
      </c>
      <c r="CA664" s="15">
        <f t="shared" si="358"/>
        <v>1</v>
      </c>
      <c r="CB664" s="15">
        <v>4</v>
      </c>
      <c r="CC664" s="15">
        <f t="shared" si="359"/>
        <v>0</v>
      </c>
      <c r="CD664" s="15">
        <f>IF($CB664=4,1,0)</f>
        <v>1</v>
      </c>
      <c r="CE664" s="15">
        <v>1</v>
      </c>
      <c r="CF664" s="15">
        <v>3</v>
      </c>
      <c r="CG664" s="15">
        <v>5</v>
      </c>
      <c r="CH664" s="15">
        <v>3</v>
      </c>
      <c r="CI664" s="15">
        <v>0</v>
      </c>
      <c r="CK664" s="15">
        <v>1</v>
      </c>
      <c r="CL664" s="15">
        <v>1</v>
      </c>
      <c r="CN664" s="15">
        <v>1</v>
      </c>
      <c r="CP664" s="15">
        <v>0</v>
      </c>
      <c r="CQ664" s="15">
        <v>3</v>
      </c>
      <c r="CR664" s="15">
        <v>1</v>
      </c>
      <c r="CZ664" s="15">
        <v>2</v>
      </c>
      <c r="DA664" s="15">
        <v>3</v>
      </c>
      <c r="DB664" s="15">
        <v>3</v>
      </c>
      <c r="DC664" s="15">
        <v>2</v>
      </c>
      <c r="DF664" s="15">
        <v>1</v>
      </c>
      <c r="DG664" s="15">
        <v>2</v>
      </c>
      <c r="DL664" s="15">
        <v>3.6</v>
      </c>
      <c r="DM664" s="15">
        <v>3</v>
      </c>
      <c r="DN664" s="15">
        <v>3.75</v>
      </c>
      <c r="DO664" s="15">
        <v>2.8</v>
      </c>
      <c r="DP664" s="15">
        <v>2.3333333333333335</v>
      </c>
      <c r="DQ664" s="15">
        <v>2.75</v>
      </c>
      <c r="DR664" s="27">
        <f t="shared" si="337"/>
        <v>3.0388888888888892</v>
      </c>
      <c r="DS664" s="15">
        <f t="shared" si="362"/>
        <v>-7.7777777777777946E-2</v>
      </c>
    </row>
    <row r="665" spans="1:123" x14ac:dyDescent="0.2">
      <c r="A665" s="15">
        <v>332</v>
      </c>
      <c r="B665" s="15">
        <v>954</v>
      </c>
      <c r="C665" s="15">
        <v>0</v>
      </c>
      <c r="D665" s="15">
        <v>3</v>
      </c>
      <c r="E665" s="15">
        <f t="shared" si="338"/>
        <v>0</v>
      </c>
      <c r="F665" s="15">
        <f t="shared" si="339"/>
        <v>1</v>
      </c>
      <c r="G665" s="15">
        <f t="shared" si="340"/>
        <v>0</v>
      </c>
      <c r="H665" s="15">
        <f t="shared" si="341"/>
        <v>0</v>
      </c>
      <c r="I665" s="15">
        <v>0</v>
      </c>
      <c r="J665" s="15">
        <v>43</v>
      </c>
      <c r="K665" s="15">
        <v>4</v>
      </c>
      <c r="L665" s="15">
        <f t="shared" si="342"/>
        <v>0</v>
      </c>
      <c r="M665" s="15">
        <f t="shared" si="343"/>
        <v>0</v>
      </c>
      <c r="N665" s="15">
        <f t="shared" si="344"/>
        <v>1</v>
      </c>
      <c r="O665" s="15">
        <f t="shared" si="345"/>
        <v>0</v>
      </c>
      <c r="P665" s="15">
        <f t="shared" si="346"/>
        <v>0</v>
      </c>
      <c r="Q665" s="15">
        <v>2</v>
      </c>
      <c r="R665" s="15">
        <v>5</v>
      </c>
      <c r="S665" s="15">
        <v>12</v>
      </c>
      <c r="T665" s="15">
        <v>0</v>
      </c>
      <c r="U665" s="15">
        <v>1</v>
      </c>
      <c r="V665" s="15">
        <v>0</v>
      </c>
      <c r="W665" s="15">
        <v>0</v>
      </c>
      <c r="X665" s="15">
        <v>0</v>
      </c>
      <c r="Y665" s="15">
        <v>0</v>
      </c>
      <c r="Z665" s="15">
        <v>1</v>
      </c>
      <c r="AA665" s="15">
        <f t="shared" si="335"/>
        <v>55</v>
      </c>
      <c r="AB665" s="193">
        <f t="shared" si="360"/>
        <v>11000</v>
      </c>
      <c r="AC665" s="159">
        <v>3</v>
      </c>
      <c r="AD665" s="159">
        <v>1</v>
      </c>
      <c r="AE665" s="159">
        <v>55</v>
      </c>
      <c r="AF665" s="159">
        <v>605000</v>
      </c>
      <c r="AG665" s="159">
        <f t="shared" si="347"/>
        <v>605000</v>
      </c>
      <c r="AH665" s="159">
        <v>1.45</v>
      </c>
      <c r="AI665" s="171">
        <f t="shared" si="348"/>
        <v>11000</v>
      </c>
      <c r="AM665" s="15">
        <f t="shared" si="349"/>
        <v>0</v>
      </c>
      <c r="AP665" s="15">
        <f t="shared" si="350"/>
        <v>605000</v>
      </c>
      <c r="AQ665" s="172">
        <f t="shared" si="336"/>
        <v>11000</v>
      </c>
      <c r="AR665" s="27">
        <f t="shared" si="351"/>
        <v>1</v>
      </c>
      <c r="AS665" s="172">
        <f t="shared" si="352"/>
        <v>11000</v>
      </c>
      <c r="AX665" s="15">
        <f t="shared" si="361"/>
        <v>0</v>
      </c>
      <c r="BI665" s="27">
        <f t="shared" si="353"/>
        <v>0</v>
      </c>
      <c r="BJ665" s="27">
        <f t="shared" si="354"/>
        <v>0</v>
      </c>
      <c r="BR665" s="27">
        <f t="shared" si="355"/>
        <v>0</v>
      </c>
      <c r="BS665" s="27">
        <f t="shared" si="356"/>
        <v>0</v>
      </c>
      <c r="BT665" s="15">
        <v>2</v>
      </c>
      <c r="BU665" s="15">
        <v>2.3333333333333335</v>
      </c>
      <c r="BV665" s="15">
        <v>1.6666666666666667</v>
      </c>
      <c r="BW665" s="15">
        <v>1.5</v>
      </c>
      <c r="BX665" s="15">
        <v>2.5</v>
      </c>
      <c r="BY665" s="15">
        <f t="shared" si="357"/>
        <v>2</v>
      </c>
      <c r="BZ665" s="15">
        <v>1</v>
      </c>
      <c r="CA665" s="15">
        <f t="shared" si="358"/>
        <v>1</v>
      </c>
      <c r="CB665" s="15">
        <v>4</v>
      </c>
      <c r="CC665" s="15">
        <f t="shared" si="359"/>
        <v>0</v>
      </c>
      <c r="CD665" s="15">
        <f>IF($CB665=4,1,0)</f>
        <v>1</v>
      </c>
      <c r="CE665" s="15">
        <v>1</v>
      </c>
      <c r="CF665" s="15">
        <v>3</v>
      </c>
      <c r="CG665" s="15">
        <v>5</v>
      </c>
      <c r="CH665" s="15">
        <v>3</v>
      </c>
      <c r="CI665" s="15">
        <v>0</v>
      </c>
      <c r="CK665" s="15">
        <v>1</v>
      </c>
      <c r="CL665" s="15">
        <v>1</v>
      </c>
      <c r="CN665" s="15">
        <v>1</v>
      </c>
      <c r="CP665" s="15">
        <v>0</v>
      </c>
      <c r="CQ665" s="15">
        <v>3</v>
      </c>
      <c r="CR665" s="15">
        <v>1</v>
      </c>
      <c r="CZ665" s="15">
        <v>2</v>
      </c>
      <c r="DA665" s="15">
        <v>3</v>
      </c>
      <c r="DB665" s="15">
        <v>3</v>
      </c>
      <c r="DC665" s="15">
        <v>2</v>
      </c>
      <c r="DF665" s="15">
        <v>1</v>
      </c>
      <c r="DG665" s="15">
        <v>2</v>
      </c>
      <c r="DL665" s="27">
        <v>3.4</v>
      </c>
      <c r="DM665" s="27">
        <v>3.6666666666666665</v>
      </c>
      <c r="DN665" s="27">
        <v>3.75</v>
      </c>
      <c r="DO665" s="27">
        <v>2.8</v>
      </c>
      <c r="DP665" s="27">
        <v>2.3333333333333335</v>
      </c>
      <c r="DQ665" s="27">
        <v>2.75</v>
      </c>
      <c r="DR665" s="27">
        <f t="shared" si="337"/>
        <v>3.1166666666666671</v>
      </c>
      <c r="DS665" s="15">
        <f t="shared" si="362"/>
        <v>-0.36388888888888848</v>
      </c>
    </row>
    <row r="666" spans="1:123" x14ac:dyDescent="0.2">
      <c r="A666" s="15">
        <v>333</v>
      </c>
      <c r="B666" s="15">
        <v>955</v>
      </c>
      <c r="C666" s="15">
        <v>0</v>
      </c>
      <c r="D666" s="15">
        <v>3</v>
      </c>
      <c r="E666" s="15">
        <f t="shared" si="338"/>
        <v>0</v>
      </c>
      <c r="F666" s="15">
        <f t="shared" si="339"/>
        <v>1</v>
      </c>
      <c r="G666" s="15">
        <f t="shared" si="340"/>
        <v>0</v>
      </c>
      <c r="H666" s="15">
        <f t="shared" si="341"/>
        <v>0</v>
      </c>
      <c r="I666" s="15">
        <v>0</v>
      </c>
      <c r="J666" s="15">
        <v>52</v>
      </c>
      <c r="K666" s="15">
        <v>3</v>
      </c>
      <c r="L666" s="15">
        <f t="shared" si="342"/>
        <v>0</v>
      </c>
      <c r="M666" s="15">
        <f t="shared" si="343"/>
        <v>1</v>
      </c>
      <c r="N666" s="15">
        <f t="shared" si="344"/>
        <v>0</v>
      </c>
      <c r="O666" s="15">
        <f t="shared" si="345"/>
        <v>0</v>
      </c>
      <c r="P666" s="15">
        <f t="shared" si="346"/>
        <v>0</v>
      </c>
      <c r="Q666" s="15">
        <v>2</v>
      </c>
      <c r="R666" s="15">
        <v>5</v>
      </c>
      <c r="S666" s="15">
        <v>12</v>
      </c>
      <c r="T666" s="15">
        <v>0</v>
      </c>
      <c r="U666" s="15">
        <v>1</v>
      </c>
      <c r="V666" s="15">
        <v>1</v>
      </c>
      <c r="W666" s="15">
        <v>100000</v>
      </c>
      <c r="X666" s="15">
        <v>1</v>
      </c>
      <c r="Y666" s="15">
        <v>1</v>
      </c>
      <c r="Z666" s="15">
        <v>0</v>
      </c>
      <c r="AA666" s="15">
        <f t="shared" si="335"/>
        <v>37</v>
      </c>
      <c r="AB666" s="193">
        <f t="shared" si="360"/>
        <v>7651.3513513513517</v>
      </c>
      <c r="AC666" s="15">
        <v>3</v>
      </c>
      <c r="AD666" s="15">
        <v>1</v>
      </c>
      <c r="AE666" s="15">
        <v>25</v>
      </c>
      <c r="AF666" s="15">
        <v>275000</v>
      </c>
      <c r="AG666" s="15">
        <f t="shared" si="347"/>
        <v>275000</v>
      </c>
      <c r="AH666" s="15">
        <v>1.45</v>
      </c>
      <c r="AI666" s="27">
        <f t="shared" si="348"/>
        <v>11000</v>
      </c>
      <c r="AM666" s="15">
        <f t="shared" si="349"/>
        <v>0</v>
      </c>
      <c r="AP666" s="15">
        <f t="shared" si="350"/>
        <v>275000</v>
      </c>
      <c r="AQ666" s="172">
        <f t="shared" si="336"/>
        <v>11000</v>
      </c>
      <c r="AR666" s="27">
        <f t="shared" si="351"/>
        <v>0.67567567567567566</v>
      </c>
      <c r="AS666" s="172">
        <f t="shared" si="352"/>
        <v>7432.4324324324325</v>
      </c>
      <c r="AT666" s="15">
        <v>1</v>
      </c>
      <c r="AU666" s="15">
        <v>1</v>
      </c>
      <c r="AV666" s="15">
        <v>12</v>
      </c>
      <c r="AW666" s="15">
        <v>8100</v>
      </c>
      <c r="AX666" s="15">
        <f t="shared" si="361"/>
        <v>8100</v>
      </c>
      <c r="AY666" s="15">
        <v>12</v>
      </c>
      <c r="AZ666" s="15">
        <v>675</v>
      </c>
      <c r="BG666" s="15">
        <f t="shared" si="363"/>
        <v>8100</v>
      </c>
      <c r="BH666" s="15">
        <f t="shared" si="364"/>
        <v>675</v>
      </c>
      <c r="BI666" s="27">
        <f t="shared" si="353"/>
        <v>0.32432432432432434</v>
      </c>
      <c r="BJ666" s="27">
        <f t="shared" si="354"/>
        <v>218.91891891891893</v>
      </c>
      <c r="BR666" s="27">
        <f t="shared" si="355"/>
        <v>0</v>
      </c>
      <c r="BS666" s="27">
        <f t="shared" si="356"/>
        <v>0</v>
      </c>
      <c r="BT666" s="15">
        <v>2</v>
      </c>
      <c r="BU666" s="15">
        <v>2</v>
      </c>
      <c r="BV666" s="15">
        <v>2</v>
      </c>
      <c r="BW666" s="15">
        <v>1.5</v>
      </c>
      <c r="BX666" s="15">
        <v>1.5</v>
      </c>
      <c r="BY666" s="15">
        <f t="shared" si="357"/>
        <v>1.8</v>
      </c>
      <c r="BZ666" s="15">
        <v>1</v>
      </c>
      <c r="CA666" s="15">
        <f t="shared" si="358"/>
        <v>0</v>
      </c>
      <c r="CB666" s="15">
        <v>5</v>
      </c>
      <c r="CC666" s="15" t="s">
        <v>1008</v>
      </c>
      <c r="CD666" s="15" t="s">
        <v>1008</v>
      </c>
      <c r="CE666" s="15" t="s">
        <v>1007</v>
      </c>
      <c r="CH666" s="15" t="s">
        <v>1007</v>
      </c>
      <c r="CK666" s="15" t="s">
        <v>1007</v>
      </c>
      <c r="CL666" s="15" t="s">
        <v>1007</v>
      </c>
      <c r="CN666" s="15" t="s">
        <v>1007</v>
      </c>
      <c r="CP666" s="15" t="s">
        <v>1007</v>
      </c>
      <c r="CR666" s="15" t="s">
        <v>1007</v>
      </c>
      <c r="CZ666" s="15">
        <v>2</v>
      </c>
      <c r="DA666" s="15">
        <v>3</v>
      </c>
      <c r="DD666" s="15">
        <v>3</v>
      </c>
      <c r="DE666" s="15">
        <v>3</v>
      </c>
      <c r="DF666" s="15">
        <v>1</v>
      </c>
      <c r="DG666" s="15">
        <v>1</v>
      </c>
      <c r="DL666" s="15">
        <v>3.2</v>
      </c>
      <c r="DM666" s="15">
        <v>3.3333333333333335</v>
      </c>
      <c r="DN666" s="15">
        <v>4.5</v>
      </c>
      <c r="DO666" s="15">
        <v>3.6</v>
      </c>
      <c r="DP666" s="15">
        <v>3</v>
      </c>
      <c r="DQ666" s="15">
        <v>3.25</v>
      </c>
      <c r="DR666" s="27">
        <f t="shared" si="337"/>
        <v>3.4805555555555556</v>
      </c>
      <c r="DS666" s="15">
        <f t="shared" si="362"/>
        <v>0.14722222222222214</v>
      </c>
    </row>
    <row r="667" spans="1:123" x14ac:dyDescent="0.2">
      <c r="A667" s="15">
        <v>333</v>
      </c>
      <c r="B667" s="15">
        <v>955</v>
      </c>
      <c r="C667" s="15">
        <v>0</v>
      </c>
      <c r="D667" s="15">
        <v>3</v>
      </c>
      <c r="E667" s="15">
        <f t="shared" si="338"/>
        <v>0</v>
      </c>
      <c r="F667" s="15">
        <f t="shared" si="339"/>
        <v>1</v>
      </c>
      <c r="G667" s="15">
        <f t="shared" si="340"/>
        <v>0</v>
      </c>
      <c r="H667" s="15">
        <f t="shared" si="341"/>
        <v>0</v>
      </c>
      <c r="I667" s="15">
        <v>0</v>
      </c>
      <c r="J667" s="15">
        <v>52</v>
      </c>
      <c r="K667" s="15">
        <v>3</v>
      </c>
      <c r="L667" s="15">
        <f t="shared" si="342"/>
        <v>0</v>
      </c>
      <c r="M667" s="15">
        <f t="shared" si="343"/>
        <v>1</v>
      </c>
      <c r="N667" s="15">
        <f t="shared" si="344"/>
        <v>0</v>
      </c>
      <c r="O667" s="15">
        <f t="shared" si="345"/>
        <v>0</v>
      </c>
      <c r="P667" s="15">
        <f t="shared" si="346"/>
        <v>0</v>
      </c>
      <c r="Q667" s="15">
        <v>2</v>
      </c>
      <c r="R667" s="15">
        <v>5</v>
      </c>
      <c r="S667" s="15">
        <v>12</v>
      </c>
      <c r="T667" s="15">
        <v>0</v>
      </c>
      <c r="U667" s="15">
        <v>1</v>
      </c>
      <c r="V667" s="15">
        <v>1</v>
      </c>
      <c r="W667" s="15">
        <v>100000</v>
      </c>
      <c r="X667" s="15">
        <v>1</v>
      </c>
      <c r="Y667" s="15">
        <v>0</v>
      </c>
      <c r="Z667" s="15">
        <v>0</v>
      </c>
      <c r="AA667" s="15">
        <f t="shared" si="335"/>
        <v>37</v>
      </c>
      <c r="AB667" s="193">
        <f t="shared" si="360"/>
        <v>6972.9729729729725</v>
      </c>
      <c r="AC667" s="159">
        <v>3</v>
      </c>
      <c r="AD667" s="159">
        <v>1</v>
      </c>
      <c r="AE667" s="159">
        <v>25</v>
      </c>
      <c r="AF667" s="159">
        <v>250000</v>
      </c>
      <c r="AG667" s="159">
        <f t="shared" si="347"/>
        <v>250000</v>
      </c>
      <c r="AH667" s="159">
        <v>1.5</v>
      </c>
      <c r="AI667" s="171">
        <f t="shared" si="348"/>
        <v>10000</v>
      </c>
      <c r="AM667" s="15">
        <f t="shared" si="349"/>
        <v>0</v>
      </c>
      <c r="AP667" s="15">
        <f t="shared" si="350"/>
        <v>250000</v>
      </c>
      <c r="AQ667" s="172">
        <f t="shared" si="336"/>
        <v>10000</v>
      </c>
      <c r="AR667" s="27">
        <f t="shared" si="351"/>
        <v>0.67567567567567566</v>
      </c>
      <c r="AS667" s="172">
        <f t="shared" si="352"/>
        <v>6756.7567567567567</v>
      </c>
      <c r="AT667" s="15">
        <v>1</v>
      </c>
      <c r="AU667" s="15">
        <v>1</v>
      </c>
      <c r="AV667" s="15">
        <v>12</v>
      </c>
      <c r="AW667" s="15">
        <v>8000</v>
      </c>
      <c r="AX667" s="15">
        <f t="shared" si="361"/>
        <v>8000</v>
      </c>
      <c r="AY667" s="15">
        <v>11</v>
      </c>
      <c r="BG667" s="15">
        <f t="shared" si="363"/>
        <v>8000</v>
      </c>
      <c r="BH667" s="15">
        <f t="shared" si="364"/>
        <v>666.66666666666663</v>
      </c>
      <c r="BI667" s="27">
        <f t="shared" si="353"/>
        <v>0.32432432432432434</v>
      </c>
      <c r="BJ667" s="27">
        <f t="shared" si="354"/>
        <v>216.21621621621622</v>
      </c>
      <c r="BR667" s="27">
        <f t="shared" si="355"/>
        <v>0</v>
      </c>
      <c r="BS667" s="27">
        <f t="shared" si="356"/>
        <v>0</v>
      </c>
      <c r="BT667" s="15">
        <v>2</v>
      </c>
      <c r="BU667" s="15">
        <v>2</v>
      </c>
      <c r="BV667" s="15">
        <v>2</v>
      </c>
      <c r="BW667" s="15">
        <v>1.5</v>
      </c>
      <c r="BX667" s="15">
        <v>1.5</v>
      </c>
      <c r="BY667" s="15">
        <f t="shared" si="357"/>
        <v>1.8</v>
      </c>
      <c r="BZ667" s="15">
        <v>1</v>
      </c>
      <c r="CA667" s="15">
        <f t="shared" si="358"/>
        <v>0</v>
      </c>
      <c r="CB667" s="15">
        <v>5</v>
      </c>
      <c r="CC667" s="15" t="s">
        <v>1008</v>
      </c>
      <c r="CD667" s="15" t="s">
        <v>1008</v>
      </c>
      <c r="CE667" s="15" t="s">
        <v>1007</v>
      </c>
      <c r="CH667" s="15" t="s">
        <v>1007</v>
      </c>
      <c r="CK667" s="15" t="s">
        <v>1007</v>
      </c>
      <c r="CL667" s="15" t="s">
        <v>1007</v>
      </c>
      <c r="CN667" s="15" t="s">
        <v>1007</v>
      </c>
      <c r="CP667" s="15" t="s">
        <v>1007</v>
      </c>
      <c r="CR667" s="15" t="s">
        <v>1007</v>
      </c>
      <c r="CZ667" s="15">
        <v>2</v>
      </c>
      <c r="DA667" s="15">
        <v>3</v>
      </c>
      <c r="DD667" s="15">
        <v>3</v>
      </c>
      <c r="DE667" s="15">
        <v>3</v>
      </c>
      <c r="DF667" s="15">
        <v>1</v>
      </c>
      <c r="DG667" s="15">
        <v>1</v>
      </c>
      <c r="DL667" s="27">
        <v>3.6</v>
      </c>
      <c r="DM667" s="27">
        <v>3.3333333333333335</v>
      </c>
      <c r="DN667" s="27">
        <v>4.25</v>
      </c>
      <c r="DO667" s="27">
        <v>3.4</v>
      </c>
      <c r="DP667" s="27">
        <v>2.6666666666666665</v>
      </c>
      <c r="DQ667" s="27">
        <v>2.75</v>
      </c>
      <c r="DR667" s="27">
        <f t="shared" si="337"/>
        <v>3.3333333333333335</v>
      </c>
      <c r="DS667" s="15">
        <f t="shared" si="362"/>
        <v>0.2361111111111116</v>
      </c>
    </row>
    <row r="668" spans="1:123" x14ac:dyDescent="0.2">
      <c r="A668" s="15">
        <v>334</v>
      </c>
      <c r="B668" s="15">
        <v>956</v>
      </c>
      <c r="C668" s="15">
        <v>0</v>
      </c>
      <c r="D668" s="15">
        <v>3</v>
      </c>
      <c r="E668" s="15">
        <f t="shared" si="338"/>
        <v>0</v>
      </c>
      <c r="F668" s="15">
        <f t="shared" si="339"/>
        <v>1</v>
      </c>
      <c r="G668" s="15">
        <f t="shared" si="340"/>
        <v>0</v>
      </c>
      <c r="H668" s="15">
        <f t="shared" si="341"/>
        <v>0</v>
      </c>
      <c r="I668" s="15">
        <v>1</v>
      </c>
      <c r="J668" s="15">
        <v>48</v>
      </c>
      <c r="K668" s="15">
        <v>4</v>
      </c>
      <c r="L668" s="15">
        <f t="shared" si="342"/>
        <v>0</v>
      </c>
      <c r="M668" s="15">
        <f t="shared" si="343"/>
        <v>0</v>
      </c>
      <c r="N668" s="15">
        <f t="shared" si="344"/>
        <v>1</v>
      </c>
      <c r="O668" s="15">
        <f t="shared" si="345"/>
        <v>0</v>
      </c>
      <c r="P668" s="15">
        <f t="shared" si="346"/>
        <v>0</v>
      </c>
      <c r="Q668" s="15">
        <v>2</v>
      </c>
      <c r="R668" s="15">
        <v>6</v>
      </c>
      <c r="S668" s="15">
        <v>23</v>
      </c>
      <c r="T668" s="15">
        <v>0</v>
      </c>
      <c r="U668" s="15">
        <v>1</v>
      </c>
      <c r="V668" s="15">
        <v>1</v>
      </c>
      <c r="W668" s="15">
        <v>150000</v>
      </c>
      <c r="X668" s="15">
        <v>1</v>
      </c>
      <c r="Y668" s="15">
        <v>1</v>
      </c>
      <c r="Z668" s="15">
        <v>1</v>
      </c>
      <c r="AA668" s="15">
        <f t="shared" si="335"/>
        <v>45</v>
      </c>
      <c r="AB668" s="193">
        <f t="shared" si="360"/>
        <v>12000</v>
      </c>
      <c r="AC668" s="15">
        <v>3</v>
      </c>
      <c r="AD668" s="15">
        <v>1</v>
      </c>
      <c r="AE668" s="15">
        <v>45</v>
      </c>
      <c r="AF668" s="15">
        <v>540000</v>
      </c>
      <c r="AG668" s="15">
        <f t="shared" si="347"/>
        <v>540000</v>
      </c>
      <c r="AH668" s="15">
        <v>1.35</v>
      </c>
      <c r="AI668" s="27">
        <f t="shared" si="348"/>
        <v>12000</v>
      </c>
      <c r="AM668" s="15">
        <f t="shared" si="349"/>
        <v>0</v>
      </c>
      <c r="AP668" s="15">
        <f t="shared" si="350"/>
        <v>540000</v>
      </c>
      <c r="AQ668" s="172">
        <f t="shared" si="336"/>
        <v>12000</v>
      </c>
      <c r="AR668" s="27">
        <f t="shared" si="351"/>
        <v>1</v>
      </c>
      <c r="AS668" s="172">
        <f t="shared" si="352"/>
        <v>12000</v>
      </c>
      <c r="AX668" s="15">
        <f t="shared" si="361"/>
        <v>0</v>
      </c>
      <c r="BI668" s="27">
        <f t="shared" si="353"/>
        <v>0</v>
      </c>
      <c r="BJ668" s="27">
        <f t="shared" si="354"/>
        <v>0</v>
      </c>
      <c r="BR668" s="27">
        <f t="shared" si="355"/>
        <v>0</v>
      </c>
      <c r="BS668" s="27">
        <f t="shared" si="356"/>
        <v>0</v>
      </c>
      <c r="BT668" s="15">
        <v>1.75</v>
      </c>
      <c r="BU668" s="15">
        <v>2.3333333333333335</v>
      </c>
      <c r="BV668" s="15">
        <v>1.6666666666666667</v>
      </c>
      <c r="BW668" s="15">
        <v>1.5</v>
      </c>
      <c r="BX668" s="15">
        <v>2.5</v>
      </c>
      <c r="BY668" s="15">
        <f t="shared" si="357"/>
        <v>1.95</v>
      </c>
      <c r="BZ668" s="15">
        <v>1</v>
      </c>
      <c r="CA668" s="15">
        <f t="shared" si="358"/>
        <v>0</v>
      </c>
      <c r="CB668" s="15">
        <v>5</v>
      </c>
      <c r="CC668" s="15" t="s">
        <v>1008</v>
      </c>
      <c r="CD668" s="15" t="s">
        <v>1008</v>
      </c>
      <c r="CE668" s="15" t="s">
        <v>1007</v>
      </c>
      <c r="CH668" s="15" t="s">
        <v>1007</v>
      </c>
      <c r="CK668" s="15" t="s">
        <v>1007</v>
      </c>
      <c r="CL668" s="15" t="s">
        <v>1007</v>
      </c>
      <c r="CN668" s="15" t="s">
        <v>1007</v>
      </c>
      <c r="CP668" s="15" t="s">
        <v>1007</v>
      </c>
      <c r="CR668" s="15" t="s">
        <v>1007</v>
      </c>
      <c r="CZ668" s="15">
        <v>3</v>
      </c>
      <c r="DA668" s="15">
        <v>3</v>
      </c>
      <c r="DB668" s="15">
        <v>2</v>
      </c>
      <c r="DC668" s="15">
        <v>1</v>
      </c>
      <c r="DF668" s="15">
        <v>1</v>
      </c>
      <c r="DG668" s="15">
        <v>1</v>
      </c>
      <c r="DL668" s="15">
        <v>4.2</v>
      </c>
      <c r="DM668" s="15">
        <v>3.3333333333333335</v>
      </c>
      <c r="DN668" s="15">
        <v>3.25</v>
      </c>
      <c r="DO668" s="15">
        <v>2.8</v>
      </c>
      <c r="DP668" s="15">
        <v>2</v>
      </c>
      <c r="DQ668" s="15">
        <v>3</v>
      </c>
      <c r="DR668" s="27">
        <f t="shared" si="337"/>
        <v>3.0972222222222219</v>
      </c>
      <c r="DS668" s="15">
        <f t="shared" si="362"/>
        <v>0.32499999999999973</v>
      </c>
    </row>
    <row r="669" spans="1:123" x14ac:dyDescent="0.2">
      <c r="A669" s="15">
        <v>334</v>
      </c>
      <c r="B669" s="15">
        <v>956</v>
      </c>
      <c r="C669" s="15">
        <v>0</v>
      </c>
      <c r="D669" s="15">
        <v>3</v>
      </c>
      <c r="E669" s="15">
        <f t="shared" si="338"/>
        <v>0</v>
      </c>
      <c r="F669" s="15">
        <f t="shared" si="339"/>
        <v>1</v>
      </c>
      <c r="G669" s="15">
        <f t="shared" si="340"/>
        <v>0</v>
      </c>
      <c r="H669" s="15">
        <f t="shared" si="341"/>
        <v>0</v>
      </c>
      <c r="I669" s="15">
        <v>1</v>
      </c>
      <c r="J669" s="15">
        <v>48</v>
      </c>
      <c r="K669" s="15">
        <v>4</v>
      </c>
      <c r="L669" s="15">
        <f t="shared" si="342"/>
        <v>0</v>
      </c>
      <c r="M669" s="15">
        <f t="shared" si="343"/>
        <v>0</v>
      </c>
      <c r="N669" s="15">
        <f t="shared" si="344"/>
        <v>1</v>
      </c>
      <c r="O669" s="15">
        <f t="shared" si="345"/>
        <v>0</v>
      </c>
      <c r="P669" s="15">
        <f t="shared" si="346"/>
        <v>0</v>
      </c>
      <c r="Q669" s="15">
        <v>2</v>
      </c>
      <c r="R669" s="15">
        <v>6</v>
      </c>
      <c r="S669" s="15">
        <v>23</v>
      </c>
      <c r="T669" s="15">
        <v>0</v>
      </c>
      <c r="U669" s="15">
        <v>1</v>
      </c>
      <c r="V669" s="15">
        <v>1</v>
      </c>
      <c r="W669" s="15">
        <v>150000</v>
      </c>
      <c r="X669" s="15">
        <v>1</v>
      </c>
      <c r="Y669" s="15">
        <v>0</v>
      </c>
      <c r="Z669" s="15">
        <v>1</v>
      </c>
      <c r="AA669" s="15">
        <f t="shared" si="335"/>
        <v>45</v>
      </c>
      <c r="AB669" s="193">
        <f t="shared" si="360"/>
        <v>12222.222222222223</v>
      </c>
      <c r="AC669" s="159">
        <v>3</v>
      </c>
      <c r="AD669" s="159">
        <v>1</v>
      </c>
      <c r="AE669" s="159">
        <v>45</v>
      </c>
      <c r="AF669" s="159">
        <v>550000</v>
      </c>
      <c r="AG669" s="159">
        <f t="shared" si="347"/>
        <v>550000</v>
      </c>
      <c r="AH669" s="159">
        <v>1.4</v>
      </c>
      <c r="AI669" s="171">
        <f t="shared" si="348"/>
        <v>12222.222222222223</v>
      </c>
      <c r="AM669" s="15">
        <f t="shared" si="349"/>
        <v>0</v>
      </c>
      <c r="AP669" s="15">
        <f t="shared" si="350"/>
        <v>550000</v>
      </c>
      <c r="AQ669" s="172">
        <f t="shared" si="336"/>
        <v>12222.222222222223</v>
      </c>
      <c r="AR669" s="27">
        <f t="shared" si="351"/>
        <v>1</v>
      </c>
      <c r="AS669" s="172">
        <f t="shared" si="352"/>
        <v>12222.222222222223</v>
      </c>
      <c r="AX669" s="15">
        <f t="shared" si="361"/>
        <v>0</v>
      </c>
      <c r="BI669" s="27">
        <f t="shared" si="353"/>
        <v>0</v>
      </c>
      <c r="BJ669" s="27">
        <f t="shared" si="354"/>
        <v>0</v>
      </c>
      <c r="BR669" s="27">
        <f t="shared" si="355"/>
        <v>0</v>
      </c>
      <c r="BS669" s="27">
        <f t="shared" si="356"/>
        <v>0</v>
      </c>
      <c r="BT669" s="15">
        <v>1.75</v>
      </c>
      <c r="BU669" s="15">
        <v>2.3333333333333335</v>
      </c>
      <c r="BV669" s="15">
        <v>1.6666666666666667</v>
      </c>
      <c r="BW669" s="15">
        <v>1.5</v>
      </c>
      <c r="BX669" s="15">
        <v>2.5</v>
      </c>
      <c r="BY669" s="15">
        <f t="shared" si="357"/>
        <v>1.95</v>
      </c>
      <c r="BZ669" s="15">
        <v>1</v>
      </c>
      <c r="CA669" s="15">
        <f t="shared" si="358"/>
        <v>0</v>
      </c>
      <c r="CB669" s="15">
        <v>5</v>
      </c>
      <c r="CC669" s="15" t="s">
        <v>1008</v>
      </c>
      <c r="CD669" s="15" t="s">
        <v>1008</v>
      </c>
      <c r="CE669" s="15" t="s">
        <v>1007</v>
      </c>
      <c r="CH669" s="15" t="s">
        <v>1007</v>
      </c>
      <c r="CK669" s="15" t="s">
        <v>1007</v>
      </c>
      <c r="CL669" s="15" t="s">
        <v>1007</v>
      </c>
      <c r="CN669" s="15" t="s">
        <v>1007</v>
      </c>
      <c r="CP669" s="15" t="s">
        <v>1007</v>
      </c>
      <c r="CR669" s="15" t="s">
        <v>1007</v>
      </c>
      <c r="CZ669" s="15">
        <v>3</v>
      </c>
      <c r="DA669" s="15">
        <v>3</v>
      </c>
      <c r="DB669" s="15">
        <v>2</v>
      </c>
      <c r="DC669" s="15">
        <v>1</v>
      </c>
      <c r="DF669" s="15">
        <v>1</v>
      </c>
      <c r="DG669" s="15">
        <v>1</v>
      </c>
      <c r="DL669" s="27">
        <v>4</v>
      </c>
      <c r="DM669" s="27">
        <v>2.6666666666666665</v>
      </c>
      <c r="DN669" s="27">
        <v>3</v>
      </c>
      <c r="DO669" s="27">
        <v>2.8</v>
      </c>
      <c r="DP669" s="27">
        <v>1.6666666666666667</v>
      </c>
      <c r="DQ669" s="27">
        <v>2.5</v>
      </c>
      <c r="DR669" s="27">
        <f t="shared" si="337"/>
        <v>2.7722222222222221</v>
      </c>
      <c r="DS669" s="15">
        <f t="shared" si="362"/>
        <v>-0.36944444444444402</v>
      </c>
    </row>
    <row r="670" spans="1:123" x14ac:dyDescent="0.2">
      <c r="A670" s="15">
        <v>335</v>
      </c>
      <c r="B670" s="15">
        <v>957</v>
      </c>
      <c r="C670" s="15">
        <v>0</v>
      </c>
      <c r="D670" s="15">
        <v>3</v>
      </c>
      <c r="E670" s="15">
        <f t="shared" si="338"/>
        <v>0</v>
      </c>
      <c r="F670" s="15">
        <f t="shared" si="339"/>
        <v>1</v>
      </c>
      <c r="G670" s="15">
        <f t="shared" si="340"/>
        <v>0</v>
      </c>
      <c r="H670" s="15">
        <f t="shared" si="341"/>
        <v>0</v>
      </c>
      <c r="I670" s="15">
        <v>1</v>
      </c>
      <c r="J670" s="15">
        <v>52</v>
      </c>
      <c r="K670" s="15">
        <v>4</v>
      </c>
      <c r="L670" s="15">
        <f t="shared" si="342"/>
        <v>0</v>
      </c>
      <c r="M670" s="15">
        <f t="shared" si="343"/>
        <v>0</v>
      </c>
      <c r="N670" s="15">
        <f t="shared" si="344"/>
        <v>1</v>
      </c>
      <c r="O670" s="15">
        <f t="shared" si="345"/>
        <v>0</v>
      </c>
      <c r="P670" s="15">
        <f t="shared" si="346"/>
        <v>0</v>
      </c>
      <c r="Q670" s="15">
        <v>2</v>
      </c>
      <c r="R670" s="15">
        <v>5</v>
      </c>
      <c r="S670" s="15">
        <v>34</v>
      </c>
      <c r="T670" s="15">
        <v>0</v>
      </c>
      <c r="U670" s="15">
        <v>1</v>
      </c>
      <c r="V670" s="15">
        <v>1</v>
      </c>
      <c r="W670" s="15">
        <v>120000</v>
      </c>
      <c r="X670" s="15">
        <v>0</v>
      </c>
      <c r="Y670" s="15">
        <v>1</v>
      </c>
      <c r="Z670" s="15">
        <v>1</v>
      </c>
      <c r="AA670" s="15">
        <f t="shared" si="335"/>
        <v>55</v>
      </c>
      <c r="AB670" s="193">
        <f t="shared" si="360"/>
        <v>12000</v>
      </c>
      <c r="AC670" s="15">
        <v>3</v>
      </c>
      <c r="AD670" s="15">
        <v>1</v>
      </c>
      <c r="AE670" s="15">
        <v>55</v>
      </c>
      <c r="AF670" s="15">
        <v>660000</v>
      </c>
      <c r="AG670" s="15">
        <f t="shared" si="347"/>
        <v>660000</v>
      </c>
      <c r="AH670" s="15">
        <v>650000</v>
      </c>
      <c r="AI670" s="27">
        <f t="shared" si="348"/>
        <v>12000</v>
      </c>
      <c r="AM670" s="15">
        <f t="shared" si="349"/>
        <v>0</v>
      </c>
      <c r="AP670" s="15">
        <f t="shared" si="350"/>
        <v>660000</v>
      </c>
      <c r="AQ670" s="172">
        <f t="shared" si="336"/>
        <v>12000</v>
      </c>
      <c r="AR670" s="27">
        <f t="shared" si="351"/>
        <v>1</v>
      </c>
      <c r="AS670" s="172">
        <f t="shared" si="352"/>
        <v>12000</v>
      </c>
      <c r="AX670" s="15">
        <f t="shared" si="361"/>
        <v>0</v>
      </c>
      <c r="BI670" s="27">
        <f t="shared" si="353"/>
        <v>0</v>
      </c>
      <c r="BJ670" s="27">
        <f t="shared" si="354"/>
        <v>0</v>
      </c>
      <c r="BR670" s="27">
        <f t="shared" si="355"/>
        <v>0</v>
      </c>
      <c r="BS670" s="27">
        <f t="shared" si="356"/>
        <v>0</v>
      </c>
      <c r="BT670" s="15">
        <v>1.25</v>
      </c>
      <c r="BU670" s="15">
        <v>2</v>
      </c>
      <c r="BV670" s="15">
        <v>1.3333333333333333</v>
      </c>
      <c r="BW670" s="15">
        <v>2</v>
      </c>
      <c r="BX670" s="15">
        <v>1</v>
      </c>
      <c r="BY670" s="15">
        <f t="shared" si="357"/>
        <v>1.5166666666666666</v>
      </c>
      <c r="BZ670" s="15">
        <v>2</v>
      </c>
      <c r="CA670" s="15">
        <f t="shared" si="358"/>
        <v>0</v>
      </c>
      <c r="CB670" s="15">
        <v>5</v>
      </c>
      <c r="CC670" s="15" t="s">
        <v>1008</v>
      </c>
      <c r="CD670" s="15" t="s">
        <v>1008</v>
      </c>
      <c r="CE670" s="15" t="s">
        <v>1007</v>
      </c>
      <c r="CH670" s="15" t="s">
        <v>1007</v>
      </c>
      <c r="CK670" s="15" t="s">
        <v>1007</v>
      </c>
      <c r="CL670" s="15" t="s">
        <v>1007</v>
      </c>
      <c r="CN670" s="15" t="s">
        <v>1007</v>
      </c>
      <c r="CP670" s="15" t="s">
        <v>1007</v>
      </c>
      <c r="CR670" s="15" t="s">
        <v>1007</v>
      </c>
      <c r="CZ670" s="15">
        <v>2</v>
      </c>
      <c r="DA670" s="15">
        <v>3</v>
      </c>
      <c r="DB670" s="15">
        <v>3</v>
      </c>
      <c r="DC670" s="15">
        <v>3</v>
      </c>
      <c r="DF670" s="15">
        <v>1</v>
      </c>
      <c r="DG670" s="15">
        <v>3</v>
      </c>
      <c r="DL670" s="15">
        <v>3.8</v>
      </c>
      <c r="DM670" s="15">
        <v>3.6666666666666665</v>
      </c>
      <c r="DN670" s="15">
        <v>3.5</v>
      </c>
      <c r="DO670" s="15">
        <v>2.8</v>
      </c>
      <c r="DP670" s="15">
        <v>2.3333333333333335</v>
      </c>
      <c r="DQ670" s="15">
        <v>2.75</v>
      </c>
      <c r="DR670" s="27">
        <f t="shared" si="337"/>
        <v>3.1416666666666662</v>
      </c>
      <c r="DS670" s="15">
        <f t="shared" si="362"/>
        <v>0.16111111111111054</v>
      </c>
    </row>
    <row r="671" spans="1:123" x14ac:dyDescent="0.2">
      <c r="A671" s="15">
        <v>335</v>
      </c>
      <c r="B671" s="15">
        <v>957</v>
      </c>
      <c r="C671" s="15">
        <v>0</v>
      </c>
      <c r="D671" s="15">
        <v>3</v>
      </c>
      <c r="E671" s="15">
        <f t="shared" si="338"/>
        <v>0</v>
      </c>
      <c r="F671" s="15">
        <f t="shared" si="339"/>
        <v>1</v>
      </c>
      <c r="G671" s="15">
        <f t="shared" si="340"/>
        <v>0</v>
      </c>
      <c r="H671" s="15">
        <f t="shared" si="341"/>
        <v>0</v>
      </c>
      <c r="I671" s="15">
        <v>1</v>
      </c>
      <c r="J671" s="15">
        <v>52</v>
      </c>
      <c r="K671" s="15">
        <v>4</v>
      </c>
      <c r="L671" s="15">
        <f t="shared" si="342"/>
        <v>0</v>
      </c>
      <c r="M671" s="15">
        <f t="shared" si="343"/>
        <v>0</v>
      </c>
      <c r="N671" s="15">
        <f t="shared" si="344"/>
        <v>1</v>
      </c>
      <c r="O671" s="15">
        <f t="shared" si="345"/>
        <v>0</v>
      </c>
      <c r="P671" s="15">
        <f t="shared" si="346"/>
        <v>0</v>
      </c>
      <c r="Q671" s="15">
        <v>2</v>
      </c>
      <c r="R671" s="15">
        <v>5</v>
      </c>
      <c r="S671" s="15">
        <v>34</v>
      </c>
      <c r="T671" s="15">
        <v>0</v>
      </c>
      <c r="U671" s="15">
        <v>1</v>
      </c>
      <c r="V671" s="15">
        <v>1</v>
      </c>
      <c r="W671" s="15">
        <v>120000</v>
      </c>
      <c r="X671" s="15">
        <v>0</v>
      </c>
      <c r="Y671" s="15">
        <v>0</v>
      </c>
      <c r="Z671" s="15">
        <v>1</v>
      </c>
      <c r="AA671" s="15">
        <f t="shared" si="335"/>
        <v>55</v>
      </c>
      <c r="AB671" s="193">
        <f t="shared" si="360"/>
        <v>11818.181818181818</v>
      </c>
      <c r="AC671" s="159">
        <v>3</v>
      </c>
      <c r="AD671" s="159">
        <v>1</v>
      </c>
      <c r="AE671" s="159">
        <v>55</v>
      </c>
      <c r="AF671" s="159">
        <v>650000</v>
      </c>
      <c r="AG671" s="159">
        <f t="shared" si="347"/>
        <v>650000</v>
      </c>
      <c r="AH671" s="159">
        <v>1.5</v>
      </c>
      <c r="AI671" s="171">
        <f t="shared" si="348"/>
        <v>11818.181818181818</v>
      </c>
      <c r="AM671" s="15">
        <f t="shared" si="349"/>
        <v>0</v>
      </c>
      <c r="AP671" s="15">
        <f t="shared" si="350"/>
        <v>650000</v>
      </c>
      <c r="AQ671" s="172">
        <f t="shared" si="336"/>
        <v>11818.181818181818</v>
      </c>
      <c r="AR671" s="27">
        <f t="shared" si="351"/>
        <v>1</v>
      </c>
      <c r="AS671" s="172">
        <f t="shared" si="352"/>
        <v>11818.181818181818</v>
      </c>
      <c r="AX671" s="15">
        <f t="shared" si="361"/>
        <v>0</v>
      </c>
      <c r="BI671" s="27">
        <f t="shared" si="353"/>
        <v>0</v>
      </c>
      <c r="BJ671" s="27">
        <f t="shared" si="354"/>
        <v>0</v>
      </c>
      <c r="BR671" s="27">
        <f t="shared" si="355"/>
        <v>0</v>
      </c>
      <c r="BS671" s="27">
        <f t="shared" si="356"/>
        <v>0</v>
      </c>
      <c r="BT671" s="15">
        <v>1.25</v>
      </c>
      <c r="BU671" s="15">
        <v>2</v>
      </c>
      <c r="BV671" s="15">
        <v>1.3333333333333333</v>
      </c>
      <c r="BW671" s="15">
        <v>2</v>
      </c>
      <c r="BX671" s="15">
        <v>1</v>
      </c>
      <c r="BY671" s="15">
        <f t="shared" si="357"/>
        <v>1.5166666666666666</v>
      </c>
      <c r="BZ671" s="15">
        <v>2</v>
      </c>
      <c r="CA671" s="15">
        <f t="shared" si="358"/>
        <v>0</v>
      </c>
      <c r="CB671" s="15">
        <v>5</v>
      </c>
      <c r="CC671" s="15" t="s">
        <v>1008</v>
      </c>
      <c r="CD671" s="15" t="s">
        <v>1008</v>
      </c>
      <c r="CE671" s="15" t="s">
        <v>1007</v>
      </c>
      <c r="CH671" s="15" t="s">
        <v>1007</v>
      </c>
      <c r="CK671" s="15" t="s">
        <v>1007</v>
      </c>
      <c r="CL671" s="15" t="s">
        <v>1007</v>
      </c>
      <c r="CN671" s="15" t="s">
        <v>1007</v>
      </c>
      <c r="CP671" s="15" t="s">
        <v>1007</v>
      </c>
      <c r="CR671" s="15" t="s">
        <v>1007</v>
      </c>
      <c r="CZ671" s="15">
        <v>2</v>
      </c>
      <c r="DA671" s="15">
        <v>3</v>
      </c>
      <c r="DB671" s="15">
        <v>3</v>
      </c>
      <c r="DC671" s="15">
        <v>3</v>
      </c>
      <c r="DF671" s="15">
        <v>1</v>
      </c>
      <c r="DG671" s="15">
        <v>3</v>
      </c>
      <c r="DL671" s="27">
        <v>3.6</v>
      </c>
      <c r="DM671" s="27">
        <v>2.6666666666666665</v>
      </c>
      <c r="DN671" s="27">
        <v>3.5</v>
      </c>
      <c r="DO671" s="27">
        <v>3.2</v>
      </c>
      <c r="DP671" s="27">
        <v>2.6666666666666665</v>
      </c>
      <c r="DQ671" s="27">
        <v>2.25</v>
      </c>
      <c r="DR671" s="27">
        <f t="shared" si="337"/>
        <v>2.9805555555555556</v>
      </c>
      <c r="DS671" s="15">
        <f t="shared" si="362"/>
        <v>-0.29999999999999982</v>
      </c>
    </row>
    <row r="672" spans="1:123" x14ac:dyDescent="0.2">
      <c r="A672" s="15">
        <v>336</v>
      </c>
      <c r="B672" s="15">
        <v>958</v>
      </c>
      <c r="C672" s="15">
        <v>0</v>
      </c>
      <c r="D672" s="15">
        <v>3</v>
      </c>
      <c r="E672" s="15">
        <f t="shared" si="338"/>
        <v>0</v>
      </c>
      <c r="F672" s="15">
        <f t="shared" si="339"/>
        <v>1</v>
      </c>
      <c r="G672" s="15">
        <f t="shared" si="340"/>
        <v>0</v>
      </c>
      <c r="H672" s="15">
        <f t="shared" si="341"/>
        <v>0</v>
      </c>
      <c r="I672" s="15">
        <v>1</v>
      </c>
      <c r="J672" s="15">
        <v>57</v>
      </c>
      <c r="K672" s="15">
        <v>5</v>
      </c>
      <c r="L672" s="15">
        <f t="shared" si="342"/>
        <v>0</v>
      </c>
      <c r="M672" s="15">
        <f t="shared" si="343"/>
        <v>0</v>
      </c>
      <c r="N672" s="15">
        <f t="shared" si="344"/>
        <v>0</v>
      </c>
      <c r="O672" s="15">
        <f t="shared" si="345"/>
        <v>1</v>
      </c>
      <c r="P672" s="15">
        <f t="shared" si="346"/>
        <v>0</v>
      </c>
      <c r="Q672" s="15">
        <v>2</v>
      </c>
      <c r="R672" s="15">
        <v>4</v>
      </c>
      <c r="S672" s="15">
        <v>22</v>
      </c>
      <c r="T672" s="15">
        <v>1</v>
      </c>
      <c r="U672" s="15">
        <v>1</v>
      </c>
      <c r="V672" s="15">
        <v>0</v>
      </c>
      <c r="W672" s="15">
        <v>0</v>
      </c>
      <c r="X672" s="15">
        <v>0</v>
      </c>
      <c r="Y672" s="15">
        <v>1</v>
      </c>
      <c r="Z672" s="15">
        <v>0</v>
      </c>
      <c r="AA672" s="15">
        <f t="shared" si="335"/>
        <v>90</v>
      </c>
      <c r="AB672" s="193">
        <f t="shared" si="360"/>
        <v>10127.777777777777</v>
      </c>
      <c r="AC672" s="15">
        <v>3</v>
      </c>
      <c r="AD672" s="15">
        <v>1</v>
      </c>
      <c r="AE672" s="15">
        <v>75</v>
      </c>
      <c r="AF672" s="15">
        <v>900000</v>
      </c>
      <c r="AG672" s="15">
        <f t="shared" si="347"/>
        <v>900000</v>
      </c>
      <c r="AH672" s="15">
        <v>1.4</v>
      </c>
      <c r="AI672" s="27">
        <f t="shared" si="348"/>
        <v>12000</v>
      </c>
      <c r="AM672" s="15">
        <f t="shared" si="349"/>
        <v>0</v>
      </c>
      <c r="AP672" s="15">
        <f t="shared" si="350"/>
        <v>900000</v>
      </c>
      <c r="AQ672" s="172">
        <f t="shared" si="336"/>
        <v>12000</v>
      </c>
      <c r="AR672" s="27">
        <f t="shared" si="351"/>
        <v>0.83333333333333337</v>
      </c>
      <c r="AS672" s="172">
        <f t="shared" si="352"/>
        <v>10000</v>
      </c>
      <c r="AT672" s="15">
        <v>1</v>
      </c>
      <c r="AU672" s="15">
        <v>1</v>
      </c>
      <c r="AV672" s="15">
        <v>15</v>
      </c>
      <c r="AW672" s="15">
        <v>11500</v>
      </c>
      <c r="AX672" s="15">
        <f t="shared" si="361"/>
        <v>11500</v>
      </c>
      <c r="AY672" s="15">
        <v>13</v>
      </c>
      <c r="AZ672" s="15">
        <v>766.66666666666663</v>
      </c>
      <c r="BG672" s="15">
        <f t="shared" si="363"/>
        <v>11500</v>
      </c>
      <c r="BH672" s="15">
        <f t="shared" si="364"/>
        <v>766.66666666666663</v>
      </c>
      <c r="BI672" s="27">
        <f t="shared" si="353"/>
        <v>0.16666666666666666</v>
      </c>
      <c r="BJ672" s="27">
        <f t="shared" si="354"/>
        <v>127.77777777777777</v>
      </c>
      <c r="BR672" s="27">
        <f t="shared" si="355"/>
        <v>0</v>
      </c>
      <c r="BS672" s="27">
        <f t="shared" si="356"/>
        <v>0</v>
      </c>
      <c r="BT672" s="15">
        <v>2</v>
      </c>
      <c r="BU672" s="15">
        <v>1.6666666666666667</v>
      </c>
      <c r="BV672" s="15">
        <v>1.6666666666666667</v>
      </c>
      <c r="BW672" s="15">
        <v>1.5</v>
      </c>
      <c r="BX672" s="15">
        <v>2</v>
      </c>
      <c r="BY672" s="15">
        <f t="shared" si="357"/>
        <v>1.7666666666666668</v>
      </c>
      <c r="BZ672" s="15">
        <v>1</v>
      </c>
      <c r="CA672" s="15">
        <f t="shared" si="358"/>
        <v>0</v>
      </c>
      <c r="CB672" s="15">
        <v>5</v>
      </c>
      <c r="CC672" s="15" t="s">
        <v>1008</v>
      </c>
      <c r="CD672" s="15" t="s">
        <v>1008</v>
      </c>
      <c r="CE672" s="15" t="s">
        <v>1007</v>
      </c>
      <c r="CH672" s="15" t="s">
        <v>1007</v>
      </c>
      <c r="CK672" s="15" t="s">
        <v>1007</v>
      </c>
      <c r="CL672" s="15" t="s">
        <v>1007</v>
      </c>
      <c r="CN672" s="15" t="s">
        <v>1007</v>
      </c>
      <c r="CP672" s="15" t="s">
        <v>1007</v>
      </c>
      <c r="CR672" s="15" t="s">
        <v>1007</v>
      </c>
      <c r="CZ672" s="15">
        <v>3</v>
      </c>
      <c r="DA672" s="15">
        <v>3</v>
      </c>
      <c r="DB672" s="15">
        <v>2</v>
      </c>
      <c r="DC672" s="15">
        <v>2</v>
      </c>
      <c r="DF672" s="15">
        <v>1</v>
      </c>
      <c r="DG672" s="15">
        <v>2</v>
      </c>
      <c r="DL672" s="15">
        <v>3.6</v>
      </c>
      <c r="DM672" s="15">
        <v>3.3333333333333335</v>
      </c>
      <c r="DN672" s="15">
        <v>4.25</v>
      </c>
      <c r="DO672" s="15">
        <v>3</v>
      </c>
      <c r="DP672" s="15">
        <v>2</v>
      </c>
      <c r="DQ672" s="15">
        <v>3.5</v>
      </c>
      <c r="DR672" s="27">
        <f t="shared" si="337"/>
        <v>3.2805555555555554</v>
      </c>
      <c r="DS672" s="15">
        <f t="shared" si="362"/>
        <v>0.26944444444444438</v>
      </c>
    </row>
    <row r="673" spans="1:123" x14ac:dyDescent="0.2">
      <c r="A673" s="15">
        <v>336</v>
      </c>
      <c r="B673" s="15">
        <v>958</v>
      </c>
      <c r="C673" s="15">
        <v>0</v>
      </c>
      <c r="D673" s="15">
        <v>3</v>
      </c>
      <c r="E673" s="15">
        <f t="shared" si="338"/>
        <v>0</v>
      </c>
      <c r="F673" s="15">
        <f t="shared" si="339"/>
        <v>1</v>
      </c>
      <c r="G673" s="15">
        <f t="shared" si="340"/>
        <v>0</v>
      </c>
      <c r="H673" s="15">
        <f t="shared" si="341"/>
        <v>0</v>
      </c>
      <c r="I673" s="15">
        <v>1</v>
      </c>
      <c r="J673" s="15">
        <v>57</v>
      </c>
      <c r="K673" s="15">
        <v>5</v>
      </c>
      <c r="L673" s="15">
        <f t="shared" si="342"/>
        <v>0</v>
      </c>
      <c r="M673" s="15">
        <f t="shared" si="343"/>
        <v>0</v>
      </c>
      <c r="N673" s="15">
        <f t="shared" si="344"/>
        <v>0</v>
      </c>
      <c r="O673" s="15">
        <f t="shared" si="345"/>
        <v>1</v>
      </c>
      <c r="P673" s="15">
        <f t="shared" si="346"/>
        <v>0</v>
      </c>
      <c r="Q673" s="15">
        <v>2</v>
      </c>
      <c r="R673" s="15">
        <v>4</v>
      </c>
      <c r="S673" s="15">
        <v>22</v>
      </c>
      <c r="T673" s="15">
        <v>1</v>
      </c>
      <c r="U673" s="15">
        <v>1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  <c r="AA673" s="15">
        <f t="shared" si="335"/>
        <v>90</v>
      </c>
      <c r="AB673" s="193">
        <f t="shared" si="360"/>
        <v>9788.8888888888905</v>
      </c>
      <c r="AC673" s="159">
        <v>3</v>
      </c>
      <c r="AD673" s="159">
        <v>1</v>
      </c>
      <c r="AE673" s="159">
        <v>75</v>
      </c>
      <c r="AF673" s="159">
        <v>870000</v>
      </c>
      <c r="AG673" s="159">
        <f t="shared" si="347"/>
        <v>870000</v>
      </c>
      <c r="AH673" s="159">
        <v>1.5</v>
      </c>
      <c r="AI673" s="171">
        <f t="shared" si="348"/>
        <v>11600</v>
      </c>
      <c r="AM673" s="15">
        <f t="shared" si="349"/>
        <v>0</v>
      </c>
      <c r="AP673" s="15">
        <f t="shared" si="350"/>
        <v>870000</v>
      </c>
      <c r="AQ673" s="172">
        <f t="shared" si="336"/>
        <v>11600</v>
      </c>
      <c r="AR673" s="27">
        <f t="shared" si="351"/>
        <v>0.83333333333333337</v>
      </c>
      <c r="AS673" s="172">
        <f t="shared" si="352"/>
        <v>9666.6666666666679</v>
      </c>
      <c r="AT673" s="15">
        <v>1</v>
      </c>
      <c r="AU673" s="15">
        <v>1</v>
      </c>
      <c r="AV673" s="15">
        <v>15</v>
      </c>
      <c r="AW673" s="15">
        <v>11000</v>
      </c>
      <c r="AX673" s="15">
        <f t="shared" si="361"/>
        <v>11000</v>
      </c>
      <c r="AY673" s="15">
        <v>12</v>
      </c>
      <c r="BG673" s="15">
        <f t="shared" si="363"/>
        <v>11000</v>
      </c>
      <c r="BH673" s="15">
        <f t="shared" si="364"/>
        <v>733.33333333333337</v>
      </c>
      <c r="BI673" s="27">
        <f t="shared" si="353"/>
        <v>0.16666666666666666</v>
      </c>
      <c r="BJ673" s="27">
        <f t="shared" si="354"/>
        <v>122.22222222222223</v>
      </c>
      <c r="BR673" s="27">
        <f t="shared" si="355"/>
        <v>0</v>
      </c>
      <c r="BS673" s="27">
        <f t="shared" si="356"/>
        <v>0</v>
      </c>
      <c r="BT673" s="15">
        <v>2</v>
      </c>
      <c r="BU673" s="15">
        <v>1.6666666666666667</v>
      </c>
      <c r="BV673" s="15">
        <v>1.6666666666666667</v>
      </c>
      <c r="BW673" s="15">
        <v>1.5</v>
      </c>
      <c r="BX673" s="15">
        <v>2</v>
      </c>
      <c r="BY673" s="15">
        <f t="shared" si="357"/>
        <v>1.7666666666666668</v>
      </c>
      <c r="BZ673" s="15">
        <v>1</v>
      </c>
      <c r="CA673" s="15">
        <f t="shared" si="358"/>
        <v>0</v>
      </c>
      <c r="CB673" s="15">
        <v>5</v>
      </c>
      <c r="CC673" s="15" t="s">
        <v>1008</v>
      </c>
      <c r="CD673" s="15" t="s">
        <v>1008</v>
      </c>
      <c r="CE673" s="15" t="s">
        <v>1007</v>
      </c>
      <c r="CH673" s="15" t="s">
        <v>1007</v>
      </c>
      <c r="CK673" s="15" t="s">
        <v>1007</v>
      </c>
      <c r="CL673" s="15" t="s">
        <v>1007</v>
      </c>
      <c r="CN673" s="15" t="s">
        <v>1007</v>
      </c>
      <c r="CP673" s="15" t="s">
        <v>1007</v>
      </c>
      <c r="CR673" s="15" t="s">
        <v>1007</v>
      </c>
      <c r="CZ673" s="15">
        <v>3</v>
      </c>
      <c r="DA673" s="15">
        <v>3</v>
      </c>
      <c r="DB673" s="15">
        <v>2</v>
      </c>
      <c r="DC673" s="15">
        <v>2</v>
      </c>
      <c r="DF673" s="15">
        <v>1</v>
      </c>
      <c r="DG673" s="15">
        <v>2</v>
      </c>
      <c r="DL673" s="27">
        <v>3.4</v>
      </c>
      <c r="DM673" s="27">
        <v>3</v>
      </c>
      <c r="DN673" s="27">
        <v>4.25</v>
      </c>
      <c r="DO673" s="27">
        <v>3</v>
      </c>
      <c r="DP673" s="27">
        <v>1.6666666666666667</v>
      </c>
      <c r="DQ673" s="27">
        <v>2.75</v>
      </c>
      <c r="DR673" s="27">
        <f t="shared" si="337"/>
        <v>3.0111111111111111</v>
      </c>
      <c r="DS673" s="15">
        <f t="shared" si="362"/>
        <v>-1.6666666666666163E-2</v>
      </c>
    </row>
    <row r="674" spans="1:123" x14ac:dyDescent="0.2">
      <c r="A674" s="15">
        <v>337</v>
      </c>
      <c r="B674" s="15">
        <v>959</v>
      </c>
      <c r="C674" s="15">
        <v>0</v>
      </c>
      <c r="D674" s="15">
        <v>3</v>
      </c>
      <c r="E674" s="15">
        <f t="shared" si="338"/>
        <v>0</v>
      </c>
      <c r="F674" s="15">
        <f t="shared" si="339"/>
        <v>1</v>
      </c>
      <c r="G674" s="15">
        <f t="shared" si="340"/>
        <v>0</v>
      </c>
      <c r="H674" s="15">
        <f t="shared" si="341"/>
        <v>0</v>
      </c>
      <c r="I674" s="15">
        <v>0</v>
      </c>
      <c r="J674" s="15">
        <v>49</v>
      </c>
      <c r="K674" s="15">
        <v>4</v>
      </c>
      <c r="L674" s="15">
        <f t="shared" si="342"/>
        <v>0</v>
      </c>
      <c r="M674" s="15">
        <f t="shared" si="343"/>
        <v>0</v>
      </c>
      <c r="N674" s="15">
        <f t="shared" si="344"/>
        <v>1</v>
      </c>
      <c r="O674" s="15">
        <f t="shared" si="345"/>
        <v>0</v>
      </c>
      <c r="P674" s="15">
        <f t="shared" si="346"/>
        <v>0</v>
      </c>
      <c r="Q674" s="15">
        <v>2</v>
      </c>
      <c r="R674" s="15">
        <v>4</v>
      </c>
      <c r="S674" s="15">
        <v>12</v>
      </c>
      <c r="T674" s="15">
        <v>0</v>
      </c>
      <c r="U674" s="15">
        <v>1</v>
      </c>
      <c r="V674" s="15">
        <v>0</v>
      </c>
      <c r="W674" s="15">
        <v>0</v>
      </c>
      <c r="X674" s="15">
        <v>0</v>
      </c>
      <c r="Y674" s="15">
        <v>1</v>
      </c>
      <c r="Z674" s="15">
        <v>0</v>
      </c>
      <c r="AA674" s="15">
        <f t="shared" si="335"/>
        <v>65</v>
      </c>
      <c r="AB674" s="193">
        <f t="shared" si="360"/>
        <v>7115.3846153846152</v>
      </c>
      <c r="AC674" s="15">
        <v>3</v>
      </c>
      <c r="AD674" s="15">
        <v>1</v>
      </c>
      <c r="AE674" s="15">
        <v>35</v>
      </c>
      <c r="AF674" s="15">
        <v>437500</v>
      </c>
      <c r="AG674" s="15">
        <f t="shared" si="347"/>
        <v>437500</v>
      </c>
      <c r="AH674" s="15">
        <v>1.45</v>
      </c>
      <c r="AI674" s="27">
        <f t="shared" si="348"/>
        <v>12500</v>
      </c>
      <c r="AM674" s="15">
        <f t="shared" si="349"/>
        <v>0</v>
      </c>
      <c r="AP674" s="15">
        <f t="shared" si="350"/>
        <v>437500</v>
      </c>
      <c r="AQ674" s="172">
        <f t="shared" si="336"/>
        <v>12500</v>
      </c>
      <c r="AR674" s="27">
        <f t="shared" si="351"/>
        <v>0.53846153846153844</v>
      </c>
      <c r="AS674" s="172">
        <f t="shared" si="352"/>
        <v>6730.7692307692305</v>
      </c>
      <c r="AT674" s="15">
        <v>1</v>
      </c>
      <c r="AU674" s="15">
        <v>1</v>
      </c>
      <c r="AV674" s="15">
        <v>30</v>
      </c>
      <c r="AW674" s="15">
        <v>25000</v>
      </c>
      <c r="AX674" s="15">
        <f t="shared" si="361"/>
        <v>25000</v>
      </c>
      <c r="AY674" s="15">
        <v>13</v>
      </c>
      <c r="AZ674" s="15">
        <v>833.33333333333337</v>
      </c>
      <c r="BG674" s="15">
        <f t="shared" si="363"/>
        <v>25000</v>
      </c>
      <c r="BH674" s="15">
        <f t="shared" si="364"/>
        <v>833.33333333333337</v>
      </c>
      <c r="BI674" s="27">
        <f t="shared" si="353"/>
        <v>0.46153846153846156</v>
      </c>
      <c r="BJ674" s="27">
        <f t="shared" si="354"/>
        <v>384.61538461538464</v>
      </c>
      <c r="BR674" s="27">
        <f t="shared" si="355"/>
        <v>0</v>
      </c>
      <c r="BS674" s="27">
        <f t="shared" si="356"/>
        <v>0</v>
      </c>
      <c r="BT674" s="15">
        <v>1.75</v>
      </c>
      <c r="BU674" s="15">
        <v>1.6666666666666667</v>
      </c>
      <c r="BV674" s="15">
        <v>2.3333333333333335</v>
      </c>
      <c r="BW674" s="15">
        <v>1.5</v>
      </c>
      <c r="BX674" s="15">
        <v>2.5</v>
      </c>
      <c r="BY674" s="15">
        <f t="shared" si="357"/>
        <v>1.95</v>
      </c>
      <c r="BZ674" s="15">
        <v>1</v>
      </c>
      <c r="CA674" s="15">
        <f t="shared" si="358"/>
        <v>0</v>
      </c>
      <c r="CB674" s="15">
        <v>5</v>
      </c>
      <c r="CC674" s="15" t="s">
        <v>1008</v>
      </c>
      <c r="CD674" s="15" t="s">
        <v>1008</v>
      </c>
      <c r="CE674" s="15" t="s">
        <v>1007</v>
      </c>
      <c r="CH674" s="15" t="s">
        <v>1007</v>
      </c>
      <c r="CK674" s="15" t="s">
        <v>1007</v>
      </c>
      <c r="CL674" s="15" t="s">
        <v>1007</v>
      </c>
      <c r="CN674" s="15" t="s">
        <v>1007</v>
      </c>
      <c r="CP674" s="15" t="s">
        <v>1007</v>
      </c>
      <c r="CR674" s="15" t="s">
        <v>1007</v>
      </c>
      <c r="CZ674" s="15">
        <v>2</v>
      </c>
      <c r="DA674" s="15">
        <v>3</v>
      </c>
      <c r="DB674" s="15">
        <v>3</v>
      </c>
      <c r="DC674" s="15">
        <v>2</v>
      </c>
      <c r="DF674" s="15">
        <v>1</v>
      </c>
      <c r="DG674" s="15">
        <v>2</v>
      </c>
      <c r="DL674" s="15">
        <v>4</v>
      </c>
      <c r="DM674" s="15">
        <v>3</v>
      </c>
      <c r="DN674" s="15">
        <v>3.25</v>
      </c>
      <c r="DO674" s="15">
        <v>3</v>
      </c>
      <c r="DP674" s="15">
        <v>1.6666666666666667</v>
      </c>
      <c r="DQ674" s="15">
        <v>3.25</v>
      </c>
      <c r="DR674" s="27">
        <f t="shared" si="337"/>
        <v>3.0277777777777772</v>
      </c>
      <c r="DS674" s="15">
        <f t="shared" si="362"/>
        <v>-2.2222222222222143E-2</v>
      </c>
    </row>
    <row r="675" spans="1:123" x14ac:dyDescent="0.2">
      <c r="A675" s="15">
        <v>337</v>
      </c>
      <c r="B675" s="15">
        <v>959</v>
      </c>
      <c r="C675" s="15">
        <v>0</v>
      </c>
      <c r="D675" s="15">
        <v>3</v>
      </c>
      <c r="E675" s="15">
        <f t="shared" si="338"/>
        <v>0</v>
      </c>
      <c r="F675" s="15">
        <f t="shared" si="339"/>
        <v>1</v>
      </c>
      <c r="G675" s="15">
        <f t="shared" si="340"/>
        <v>0</v>
      </c>
      <c r="H675" s="15">
        <f t="shared" si="341"/>
        <v>0</v>
      </c>
      <c r="I675" s="15">
        <v>0</v>
      </c>
      <c r="J675" s="15">
        <v>49</v>
      </c>
      <c r="K675" s="15">
        <v>4</v>
      </c>
      <c r="L675" s="15">
        <f t="shared" si="342"/>
        <v>0</v>
      </c>
      <c r="M675" s="15">
        <f t="shared" si="343"/>
        <v>0</v>
      </c>
      <c r="N675" s="15">
        <f t="shared" si="344"/>
        <v>1</v>
      </c>
      <c r="O675" s="15">
        <f t="shared" si="345"/>
        <v>0</v>
      </c>
      <c r="P675" s="15">
        <f t="shared" si="346"/>
        <v>0</v>
      </c>
      <c r="Q675" s="15">
        <v>2</v>
      </c>
      <c r="R675" s="15">
        <v>4</v>
      </c>
      <c r="S675" s="15">
        <v>12</v>
      </c>
      <c r="T675" s="15">
        <v>0</v>
      </c>
      <c r="U675" s="15">
        <v>1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f t="shared" si="335"/>
        <v>65</v>
      </c>
      <c r="AB675" s="193">
        <f t="shared" si="360"/>
        <v>7046.1538461538457</v>
      </c>
      <c r="AC675" s="159">
        <v>3</v>
      </c>
      <c r="AD675" s="159">
        <v>1</v>
      </c>
      <c r="AE675" s="159">
        <v>35</v>
      </c>
      <c r="AF675" s="159">
        <v>438000</v>
      </c>
      <c r="AG675" s="159">
        <f t="shared" si="347"/>
        <v>438000</v>
      </c>
      <c r="AH675" s="159">
        <v>1.5</v>
      </c>
      <c r="AI675" s="171">
        <f t="shared" si="348"/>
        <v>12514.285714285714</v>
      </c>
      <c r="AM675" s="15">
        <f t="shared" si="349"/>
        <v>0</v>
      </c>
      <c r="AP675" s="15">
        <f t="shared" si="350"/>
        <v>438000</v>
      </c>
      <c r="AQ675" s="172">
        <f t="shared" si="336"/>
        <v>12514.285714285714</v>
      </c>
      <c r="AR675" s="27">
        <f t="shared" si="351"/>
        <v>0.53846153846153844</v>
      </c>
      <c r="AS675" s="172">
        <f t="shared" si="352"/>
        <v>6738.4615384615381</v>
      </c>
      <c r="AT675" s="15">
        <v>1</v>
      </c>
      <c r="AU675" s="15">
        <v>1</v>
      </c>
      <c r="AV675" s="15">
        <v>30</v>
      </c>
      <c r="AW675" s="15">
        <v>20000</v>
      </c>
      <c r="AX675" s="15">
        <f t="shared" si="361"/>
        <v>20000</v>
      </c>
      <c r="AY675" s="15">
        <v>11</v>
      </c>
      <c r="BG675" s="15">
        <f t="shared" si="363"/>
        <v>20000</v>
      </c>
      <c r="BH675" s="15">
        <f t="shared" si="364"/>
        <v>666.66666666666663</v>
      </c>
      <c r="BI675" s="27">
        <f t="shared" si="353"/>
        <v>0.46153846153846156</v>
      </c>
      <c r="BJ675" s="27">
        <f t="shared" si="354"/>
        <v>307.69230769230768</v>
      </c>
      <c r="BR675" s="27">
        <f t="shared" si="355"/>
        <v>0</v>
      </c>
      <c r="BS675" s="27">
        <f t="shared" si="356"/>
        <v>0</v>
      </c>
      <c r="BT675" s="15">
        <v>1.75</v>
      </c>
      <c r="BU675" s="15">
        <v>1.6666666666666667</v>
      </c>
      <c r="BV675" s="15">
        <v>2.3333333333333335</v>
      </c>
      <c r="BW675" s="15">
        <v>1.5</v>
      </c>
      <c r="BX675" s="15">
        <v>2.5</v>
      </c>
      <c r="BY675" s="15">
        <f t="shared" si="357"/>
        <v>1.95</v>
      </c>
      <c r="BZ675" s="15">
        <v>1</v>
      </c>
      <c r="CA675" s="15">
        <f t="shared" si="358"/>
        <v>0</v>
      </c>
      <c r="CB675" s="15">
        <v>5</v>
      </c>
      <c r="CC675" s="15" t="s">
        <v>1008</v>
      </c>
      <c r="CD675" s="15" t="s">
        <v>1008</v>
      </c>
      <c r="CE675" s="15" t="s">
        <v>1007</v>
      </c>
      <c r="CH675" s="15" t="s">
        <v>1007</v>
      </c>
      <c r="CK675" s="15" t="s">
        <v>1007</v>
      </c>
      <c r="CL675" s="15" t="s">
        <v>1007</v>
      </c>
      <c r="CN675" s="15" t="s">
        <v>1007</v>
      </c>
      <c r="CP675" s="15" t="s">
        <v>1007</v>
      </c>
      <c r="CR675" s="15" t="s">
        <v>1007</v>
      </c>
      <c r="CZ675" s="15">
        <v>2</v>
      </c>
      <c r="DA675" s="15">
        <v>3</v>
      </c>
      <c r="DB675" s="15">
        <v>3</v>
      </c>
      <c r="DC675" s="15">
        <v>2</v>
      </c>
      <c r="DF675" s="15">
        <v>1</v>
      </c>
      <c r="DG675" s="15">
        <v>2</v>
      </c>
      <c r="DL675" s="27">
        <v>4</v>
      </c>
      <c r="DM675" s="27">
        <v>3.3333333333333335</v>
      </c>
      <c r="DN675" s="27">
        <v>3.5</v>
      </c>
      <c r="DO675" s="27">
        <v>2.8</v>
      </c>
      <c r="DP675" s="27">
        <v>1.6666666666666667</v>
      </c>
      <c r="DQ675" s="27">
        <v>3</v>
      </c>
      <c r="DR675" s="27">
        <f t="shared" si="337"/>
        <v>3.0499999999999994</v>
      </c>
      <c r="DS675" s="15">
        <f t="shared" si="362"/>
        <v>-0.14166666666666705</v>
      </c>
    </row>
    <row r="676" spans="1:123" x14ac:dyDescent="0.2">
      <c r="A676" s="15">
        <v>338</v>
      </c>
      <c r="B676" s="15">
        <v>961</v>
      </c>
      <c r="C676" s="15">
        <v>0</v>
      </c>
      <c r="D676" s="15">
        <v>3</v>
      </c>
      <c r="E676" s="15">
        <f t="shared" si="338"/>
        <v>0</v>
      </c>
      <c r="F676" s="15">
        <f t="shared" si="339"/>
        <v>1</v>
      </c>
      <c r="G676" s="15">
        <f t="shared" si="340"/>
        <v>0</v>
      </c>
      <c r="H676" s="15">
        <f t="shared" si="341"/>
        <v>0</v>
      </c>
      <c r="I676" s="15">
        <v>1</v>
      </c>
      <c r="J676" s="15">
        <v>64</v>
      </c>
      <c r="K676" s="15">
        <v>3</v>
      </c>
      <c r="L676" s="15">
        <f t="shared" si="342"/>
        <v>0</v>
      </c>
      <c r="M676" s="15">
        <f t="shared" si="343"/>
        <v>1</v>
      </c>
      <c r="N676" s="15">
        <f t="shared" si="344"/>
        <v>0</v>
      </c>
      <c r="O676" s="15">
        <f t="shared" si="345"/>
        <v>0</v>
      </c>
      <c r="P676" s="15">
        <f t="shared" si="346"/>
        <v>0</v>
      </c>
      <c r="Q676" s="15">
        <v>2</v>
      </c>
      <c r="R676" s="15">
        <v>6</v>
      </c>
      <c r="S676" s="15">
        <v>42</v>
      </c>
      <c r="T676" s="15">
        <v>0</v>
      </c>
      <c r="U676" s="15">
        <v>1</v>
      </c>
      <c r="V676" s="15">
        <v>1</v>
      </c>
      <c r="W676" s="15">
        <v>200000</v>
      </c>
      <c r="X676" s="15">
        <v>1</v>
      </c>
      <c r="Y676" s="15">
        <v>1</v>
      </c>
      <c r="Z676" s="15">
        <v>1</v>
      </c>
      <c r="AA676" s="15">
        <f t="shared" si="335"/>
        <v>40</v>
      </c>
      <c r="AB676" s="193">
        <f t="shared" si="360"/>
        <v>11750</v>
      </c>
      <c r="AC676" s="15">
        <v>3</v>
      </c>
      <c r="AD676" s="15">
        <v>1</v>
      </c>
      <c r="AE676" s="15">
        <v>40</v>
      </c>
      <c r="AF676" s="15">
        <v>470000</v>
      </c>
      <c r="AG676" s="15">
        <f t="shared" si="347"/>
        <v>470000</v>
      </c>
      <c r="AH676" s="15">
        <v>1.4</v>
      </c>
      <c r="AI676" s="27">
        <f t="shared" si="348"/>
        <v>11750</v>
      </c>
      <c r="AM676" s="15">
        <f t="shared" si="349"/>
        <v>0</v>
      </c>
      <c r="AP676" s="15">
        <f t="shared" si="350"/>
        <v>470000</v>
      </c>
      <c r="AQ676" s="172">
        <f t="shared" si="336"/>
        <v>11750</v>
      </c>
      <c r="AR676" s="27">
        <f t="shared" si="351"/>
        <v>1</v>
      </c>
      <c r="AS676" s="172">
        <f t="shared" si="352"/>
        <v>11750</v>
      </c>
      <c r="AX676" s="15">
        <f t="shared" si="361"/>
        <v>0</v>
      </c>
      <c r="BI676" s="27">
        <f t="shared" si="353"/>
        <v>0</v>
      </c>
      <c r="BJ676" s="27">
        <f t="shared" si="354"/>
        <v>0</v>
      </c>
      <c r="BR676" s="27">
        <f t="shared" si="355"/>
        <v>0</v>
      </c>
      <c r="BS676" s="27">
        <f t="shared" si="356"/>
        <v>0</v>
      </c>
      <c r="BT676" s="15">
        <v>1.75</v>
      </c>
      <c r="BU676" s="15">
        <v>1</v>
      </c>
      <c r="BV676" s="15">
        <v>1.6666666666666667</v>
      </c>
      <c r="BW676" s="15">
        <v>2</v>
      </c>
      <c r="BX676" s="15">
        <v>2</v>
      </c>
      <c r="BY676" s="15">
        <f t="shared" si="357"/>
        <v>1.6833333333333336</v>
      </c>
      <c r="BZ676" s="15">
        <v>2</v>
      </c>
      <c r="CA676" s="15">
        <f t="shared" si="358"/>
        <v>1</v>
      </c>
      <c r="CB676" s="15">
        <v>4</v>
      </c>
      <c r="CC676" s="15">
        <f t="shared" si="359"/>
        <v>0</v>
      </c>
      <c r="CD676" s="15">
        <f>IF($CB676=4,1,0)</f>
        <v>1</v>
      </c>
      <c r="CE676" s="15">
        <v>4</v>
      </c>
      <c r="CF676" s="15">
        <v>3</v>
      </c>
      <c r="CG676" s="15">
        <v>5</v>
      </c>
      <c r="CH676" s="15">
        <v>3</v>
      </c>
      <c r="CI676" s="15">
        <v>0</v>
      </c>
      <c r="CK676" s="15">
        <v>1</v>
      </c>
      <c r="CL676" s="15">
        <v>1</v>
      </c>
      <c r="CN676" s="15">
        <v>1</v>
      </c>
      <c r="CP676" s="15">
        <v>0</v>
      </c>
      <c r="CQ676" s="15">
        <v>3</v>
      </c>
      <c r="CR676" s="15">
        <v>1</v>
      </c>
      <c r="CZ676" s="15">
        <v>2</v>
      </c>
      <c r="DA676" s="15">
        <v>3</v>
      </c>
      <c r="DB676" s="15">
        <v>3</v>
      </c>
      <c r="DC676" s="15">
        <v>2</v>
      </c>
      <c r="DF676" s="15">
        <v>1</v>
      </c>
      <c r="DG676" s="15">
        <v>2</v>
      </c>
      <c r="DL676" s="15">
        <v>3.6</v>
      </c>
      <c r="DM676" s="15">
        <v>4</v>
      </c>
      <c r="DN676" s="15">
        <v>3.75</v>
      </c>
      <c r="DO676" s="15">
        <v>2.8</v>
      </c>
      <c r="DP676" s="15">
        <v>2</v>
      </c>
      <c r="DQ676" s="15">
        <v>3</v>
      </c>
      <c r="DR676" s="27">
        <f t="shared" si="337"/>
        <v>3.1916666666666664</v>
      </c>
      <c r="DS676" s="15">
        <f t="shared" si="362"/>
        <v>0.13055555555555509</v>
      </c>
    </row>
    <row r="677" spans="1:123" x14ac:dyDescent="0.2">
      <c r="A677" s="15">
        <v>338</v>
      </c>
      <c r="B677" s="15">
        <v>961</v>
      </c>
      <c r="C677" s="15">
        <v>0</v>
      </c>
      <c r="D677" s="15">
        <v>3</v>
      </c>
      <c r="E677" s="15">
        <f t="shared" si="338"/>
        <v>0</v>
      </c>
      <c r="F677" s="15">
        <f t="shared" si="339"/>
        <v>1</v>
      </c>
      <c r="G677" s="15">
        <f t="shared" si="340"/>
        <v>0</v>
      </c>
      <c r="H677" s="15">
        <f t="shared" si="341"/>
        <v>0</v>
      </c>
      <c r="I677" s="15">
        <v>1</v>
      </c>
      <c r="J677" s="15">
        <v>64</v>
      </c>
      <c r="K677" s="15">
        <v>3</v>
      </c>
      <c r="L677" s="15">
        <f t="shared" si="342"/>
        <v>0</v>
      </c>
      <c r="M677" s="15">
        <f t="shared" si="343"/>
        <v>1</v>
      </c>
      <c r="N677" s="15">
        <f t="shared" si="344"/>
        <v>0</v>
      </c>
      <c r="O677" s="15">
        <f t="shared" si="345"/>
        <v>0</v>
      </c>
      <c r="P677" s="15">
        <f t="shared" si="346"/>
        <v>0</v>
      </c>
      <c r="Q677" s="15">
        <v>2</v>
      </c>
      <c r="R677" s="15">
        <v>6</v>
      </c>
      <c r="S677" s="15">
        <v>42</v>
      </c>
      <c r="T677" s="15">
        <v>0</v>
      </c>
      <c r="U677" s="15">
        <v>1</v>
      </c>
      <c r="V677" s="15">
        <v>1</v>
      </c>
      <c r="W677" s="15">
        <v>200000</v>
      </c>
      <c r="X677" s="15">
        <v>1</v>
      </c>
      <c r="Y677" s="15">
        <v>0</v>
      </c>
      <c r="Z677" s="15">
        <v>1</v>
      </c>
      <c r="AA677" s="15">
        <f t="shared" si="335"/>
        <v>40</v>
      </c>
      <c r="AB677" s="193">
        <f t="shared" si="360"/>
        <v>12000</v>
      </c>
      <c r="AC677" s="159">
        <v>3</v>
      </c>
      <c r="AD677" s="159">
        <v>1</v>
      </c>
      <c r="AE677" s="159">
        <v>40</v>
      </c>
      <c r="AF677" s="159">
        <v>480000</v>
      </c>
      <c r="AG677" s="159">
        <f t="shared" si="347"/>
        <v>480000</v>
      </c>
      <c r="AH677" s="159">
        <v>1.4</v>
      </c>
      <c r="AI677" s="171">
        <f t="shared" si="348"/>
        <v>12000</v>
      </c>
      <c r="AM677" s="15">
        <f t="shared" si="349"/>
        <v>0</v>
      </c>
      <c r="AP677" s="15">
        <f t="shared" si="350"/>
        <v>480000</v>
      </c>
      <c r="AQ677" s="172">
        <f t="shared" si="336"/>
        <v>12000</v>
      </c>
      <c r="AR677" s="27">
        <f t="shared" si="351"/>
        <v>1</v>
      </c>
      <c r="AS677" s="172">
        <f t="shared" si="352"/>
        <v>12000</v>
      </c>
      <c r="AX677" s="15">
        <f t="shared" si="361"/>
        <v>0</v>
      </c>
      <c r="BI677" s="27">
        <f t="shared" si="353"/>
        <v>0</v>
      </c>
      <c r="BJ677" s="27">
        <f t="shared" si="354"/>
        <v>0</v>
      </c>
      <c r="BR677" s="27">
        <f t="shared" si="355"/>
        <v>0</v>
      </c>
      <c r="BS677" s="27">
        <f t="shared" si="356"/>
        <v>0</v>
      </c>
      <c r="BT677" s="15">
        <v>1.75</v>
      </c>
      <c r="BU677" s="15">
        <v>1</v>
      </c>
      <c r="BV677" s="15">
        <v>1.6666666666666667</v>
      </c>
      <c r="BW677" s="15">
        <v>2</v>
      </c>
      <c r="BX677" s="15">
        <v>2</v>
      </c>
      <c r="BY677" s="15">
        <f t="shared" si="357"/>
        <v>1.6833333333333336</v>
      </c>
      <c r="BZ677" s="15">
        <v>2</v>
      </c>
      <c r="CA677" s="15">
        <f t="shared" si="358"/>
        <v>1</v>
      </c>
      <c r="CB677" s="15">
        <v>4</v>
      </c>
      <c r="CC677" s="15">
        <f t="shared" si="359"/>
        <v>0</v>
      </c>
      <c r="CD677" s="15">
        <f>IF($CB677=4,1,0)</f>
        <v>1</v>
      </c>
      <c r="CE677" s="15">
        <v>4</v>
      </c>
      <c r="CF677" s="15">
        <v>3</v>
      </c>
      <c r="CG677" s="15">
        <v>5</v>
      </c>
      <c r="CH677" s="15">
        <v>3</v>
      </c>
      <c r="CI677" s="15">
        <v>0</v>
      </c>
      <c r="CK677" s="15">
        <v>1</v>
      </c>
      <c r="CL677" s="15">
        <v>1</v>
      </c>
      <c r="CN677" s="15">
        <v>1</v>
      </c>
      <c r="CP677" s="15">
        <v>0</v>
      </c>
      <c r="CQ677" s="15">
        <v>3</v>
      </c>
      <c r="CR677" s="15">
        <v>1</v>
      </c>
      <c r="CZ677" s="15">
        <v>2</v>
      </c>
      <c r="DA677" s="15">
        <v>3</v>
      </c>
      <c r="DB677" s="15">
        <v>3</v>
      </c>
      <c r="DC677" s="15">
        <v>2</v>
      </c>
      <c r="DF677" s="15">
        <v>1</v>
      </c>
      <c r="DG677" s="15">
        <v>2</v>
      </c>
      <c r="DL677" s="27">
        <v>4</v>
      </c>
      <c r="DM677" s="27">
        <v>3</v>
      </c>
      <c r="DN677" s="27">
        <v>3.25</v>
      </c>
      <c r="DO677" s="27">
        <v>3.2</v>
      </c>
      <c r="DP677" s="27">
        <v>1.6666666666666667</v>
      </c>
      <c r="DQ677" s="27">
        <v>3.25</v>
      </c>
      <c r="DR677" s="27">
        <f t="shared" si="337"/>
        <v>3.0611111111111113</v>
      </c>
      <c r="DS677" s="15">
        <f t="shared" si="362"/>
        <v>-0.31944444444444375</v>
      </c>
    </row>
    <row r="678" spans="1:123" x14ac:dyDescent="0.2">
      <c r="A678" s="15">
        <v>339</v>
      </c>
      <c r="B678" s="15">
        <v>962</v>
      </c>
      <c r="C678" s="15">
        <v>0</v>
      </c>
      <c r="D678" s="15">
        <v>3</v>
      </c>
      <c r="E678" s="15">
        <f t="shared" si="338"/>
        <v>0</v>
      </c>
      <c r="F678" s="15">
        <f t="shared" si="339"/>
        <v>1</v>
      </c>
      <c r="G678" s="15">
        <f t="shared" si="340"/>
        <v>0</v>
      </c>
      <c r="H678" s="15">
        <f t="shared" si="341"/>
        <v>0</v>
      </c>
      <c r="I678" s="15">
        <v>1</v>
      </c>
      <c r="J678" s="15">
        <v>76</v>
      </c>
      <c r="K678" s="15">
        <v>1</v>
      </c>
      <c r="L678" s="15">
        <f t="shared" si="342"/>
        <v>0</v>
      </c>
      <c r="M678" s="15">
        <f t="shared" si="343"/>
        <v>0</v>
      </c>
      <c r="N678" s="15">
        <f t="shared" si="344"/>
        <v>0</v>
      </c>
      <c r="O678" s="15">
        <f t="shared" si="345"/>
        <v>0</v>
      </c>
      <c r="P678" s="15">
        <f t="shared" si="346"/>
        <v>0</v>
      </c>
      <c r="Q678" s="15">
        <v>2</v>
      </c>
      <c r="R678" s="15">
        <v>6</v>
      </c>
      <c r="S678" s="15">
        <v>50</v>
      </c>
      <c r="T678" s="15">
        <v>0</v>
      </c>
      <c r="U678" s="15">
        <v>1</v>
      </c>
      <c r="V678" s="15">
        <v>1</v>
      </c>
      <c r="W678" s="15">
        <v>120000</v>
      </c>
      <c r="X678" s="15">
        <v>0</v>
      </c>
      <c r="Y678" s="15">
        <v>1</v>
      </c>
      <c r="Z678" s="15">
        <v>0</v>
      </c>
      <c r="AA678" s="15">
        <f t="shared" si="335"/>
        <v>37</v>
      </c>
      <c r="AB678" s="193">
        <f t="shared" si="360"/>
        <v>9675.6756756756768</v>
      </c>
      <c r="AC678" s="15">
        <v>3</v>
      </c>
      <c r="AD678" s="15">
        <v>1</v>
      </c>
      <c r="AE678" s="15">
        <v>27</v>
      </c>
      <c r="AF678" s="15">
        <v>351000</v>
      </c>
      <c r="AG678" s="15">
        <f t="shared" si="347"/>
        <v>351000</v>
      </c>
      <c r="AH678" s="15">
        <v>1.4</v>
      </c>
      <c r="AI678" s="27">
        <f t="shared" si="348"/>
        <v>13000</v>
      </c>
      <c r="AM678" s="15">
        <f t="shared" si="349"/>
        <v>0</v>
      </c>
      <c r="AP678" s="15">
        <f t="shared" si="350"/>
        <v>351000</v>
      </c>
      <c r="AQ678" s="172">
        <f t="shared" si="336"/>
        <v>13000</v>
      </c>
      <c r="AR678" s="27">
        <f t="shared" si="351"/>
        <v>0.72972972972972971</v>
      </c>
      <c r="AS678" s="172">
        <f t="shared" si="352"/>
        <v>9486.4864864864867</v>
      </c>
      <c r="AT678" s="15">
        <v>1</v>
      </c>
      <c r="AU678" s="15">
        <v>1</v>
      </c>
      <c r="AV678" s="15">
        <v>10</v>
      </c>
      <c r="AW678" s="15">
        <v>7000</v>
      </c>
      <c r="AX678" s="15">
        <f t="shared" si="361"/>
        <v>7000</v>
      </c>
      <c r="AY678" s="15">
        <v>12</v>
      </c>
      <c r="AZ678" s="15">
        <v>700</v>
      </c>
      <c r="BG678" s="15">
        <f t="shared" si="363"/>
        <v>7000</v>
      </c>
      <c r="BH678" s="15">
        <f t="shared" si="364"/>
        <v>700</v>
      </c>
      <c r="BI678" s="27">
        <f t="shared" si="353"/>
        <v>0.27027027027027029</v>
      </c>
      <c r="BJ678" s="27">
        <f t="shared" si="354"/>
        <v>189.18918918918919</v>
      </c>
      <c r="BR678" s="27">
        <f t="shared" si="355"/>
        <v>0</v>
      </c>
      <c r="BS678" s="27">
        <f t="shared" si="356"/>
        <v>0</v>
      </c>
      <c r="BT678" s="15">
        <v>1.5</v>
      </c>
      <c r="BU678" s="15">
        <v>2.3333333333333335</v>
      </c>
      <c r="BV678" s="15">
        <v>1.3333333333333333</v>
      </c>
      <c r="BW678" s="15">
        <v>2</v>
      </c>
      <c r="BX678" s="15">
        <v>2</v>
      </c>
      <c r="BY678" s="15">
        <f t="shared" si="357"/>
        <v>1.8333333333333335</v>
      </c>
      <c r="BZ678" s="15">
        <v>1</v>
      </c>
      <c r="CA678" s="15">
        <f t="shared" si="358"/>
        <v>0</v>
      </c>
      <c r="CB678" s="15">
        <v>5</v>
      </c>
      <c r="CC678" s="15" t="s">
        <v>1008</v>
      </c>
      <c r="CD678" s="15" t="s">
        <v>1008</v>
      </c>
      <c r="CE678" s="15" t="s">
        <v>1007</v>
      </c>
      <c r="CH678" s="15" t="s">
        <v>1007</v>
      </c>
      <c r="CK678" s="15" t="s">
        <v>1007</v>
      </c>
      <c r="CL678" s="15" t="s">
        <v>1007</v>
      </c>
      <c r="CN678" s="15" t="s">
        <v>1007</v>
      </c>
      <c r="CP678" s="15" t="s">
        <v>1007</v>
      </c>
      <c r="CR678" s="15" t="s">
        <v>1007</v>
      </c>
      <c r="CZ678" s="15">
        <v>2</v>
      </c>
      <c r="DA678" s="15">
        <v>3</v>
      </c>
      <c r="DB678" s="15">
        <v>3</v>
      </c>
      <c r="DC678" s="15">
        <v>2</v>
      </c>
      <c r="DF678" s="15">
        <v>1</v>
      </c>
      <c r="DG678" s="15">
        <v>1</v>
      </c>
      <c r="DL678" s="15">
        <v>4.2</v>
      </c>
      <c r="DM678" s="15">
        <v>3.3333333333333335</v>
      </c>
      <c r="DN678" s="15">
        <v>4.25</v>
      </c>
      <c r="DO678" s="15">
        <v>3</v>
      </c>
      <c r="DP678" s="15">
        <v>3</v>
      </c>
      <c r="DQ678" s="15">
        <v>2.5</v>
      </c>
      <c r="DR678" s="27">
        <f t="shared" si="337"/>
        <v>3.3805555555555551</v>
      </c>
      <c r="DS678" s="15">
        <f t="shared" si="362"/>
        <v>0.61666666666666625</v>
      </c>
    </row>
    <row r="679" spans="1:123" x14ac:dyDescent="0.2">
      <c r="A679" s="15">
        <v>339</v>
      </c>
      <c r="B679" s="15">
        <v>962</v>
      </c>
      <c r="C679" s="15">
        <v>0</v>
      </c>
      <c r="D679" s="15">
        <v>3</v>
      </c>
      <c r="E679" s="15">
        <f t="shared" si="338"/>
        <v>0</v>
      </c>
      <c r="F679" s="15">
        <f t="shared" si="339"/>
        <v>1</v>
      </c>
      <c r="G679" s="15">
        <f t="shared" si="340"/>
        <v>0</v>
      </c>
      <c r="H679" s="15">
        <f t="shared" si="341"/>
        <v>0</v>
      </c>
      <c r="I679" s="15">
        <v>1</v>
      </c>
      <c r="J679" s="15">
        <v>76</v>
      </c>
      <c r="K679" s="15">
        <v>1</v>
      </c>
      <c r="L679" s="15">
        <f t="shared" si="342"/>
        <v>0</v>
      </c>
      <c r="M679" s="15">
        <f t="shared" si="343"/>
        <v>0</v>
      </c>
      <c r="N679" s="15">
        <f t="shared" si="344"/>
        <v>0</v>
      </c>
      <c r="O679" s="15">
        <f t="shared" si="345"/>
        <v>0</v>
      </c>
      <c r="P679" s="15">
        <f t="shared" si="346"/>
        <v>0</v>
      </c>
      <c r="Q679" s="15">
        <v>2</v>
      </c>
      <c r="R679" s="15">
        <v>6</v>
      </c>
      <c r="S679" s="15">
        <v>50</v>
      </c>
      <c r="T679" s="15">
        <v>0</v>
      </c>
      <c r="U679" s="15">
        <v>1</v>
      </c>
      <c r="V679" s="15">
        <v>1</v>
      </c>
      <c r="W679" s="15">
        <v>120000</v>
      </c>
      <c r="X679" s="15">
        <v>0</v>
      </c>
      <c r="Y679" s="15">
        <v>0</v>
      </c>
      <c r="Z679" s="15">
        <v>0</v>
      </c>
      <c r="AA679" s="15">
        <f t="shared" si="335"/>
        <v>55</v>
      </c>
      <c r="AB679" s="193">
        <f t="shared" si="360"/>
        <v>4090.9090909090905</v>
      </c>
      <c r="AC679" s="159">
        <v>3</v>
      </c>
      <c r="AD679" s="159">
        <v>1</v>
      </c>
      <c r="AE679" s="159">
        <v>15</v>
      </c>
      <c r="AF679" s="159">
        <v>195000</v>
      </c>
      <c r="AG679" s="159">
        <f t="shared" si="347"/>
        <v>195000</v>
      </c>
      <c r="AH679" s="159">
        <v>1.45</v>
      </c>
      <c r="AI679" s="171">
        <f t="shared" si="348"/>
        <v>13000</v>
      </c>
      <c r="AM679" s="15">
        <f t="shared" si="349"/>
        <v>0</v>
      </c>
      <c r="AP679" s="15">
        <f t="shared" si="350"/>
        <v>195000</v>
      </c>
      <c r="AQ679" s="172">
        <f t="shared" si="336"/>
        <v>13000</v>
      </c>
      <c r="AR679" s="27">
        <f t="shared" si="351"/>
        <v>0.27272727272727271</v>
      </c>
      <c r="AS679" s="172">
        <f t="shared" si="352"/>
        <v>3545.454545454545</v>
      </c>
      <c r="AT679" s="15">
        <v>1</v>
      </c>
      <c r="AU679" s="15">
        <v>1</v>
      </c>
      <c r="AV679" s="15">
        <v>40</v>
      </c>
      <c r="AW679" s="15">
        <v>30000</v>
      </c>
      <c r="AX679" s="15">
        <f t="shared" si="361"/>
        <v>30000</v>
      </c>
      <c r="AY679" s="15">
        <v>11.7</v>
      </c>
      <c r="BG679" s="15">
        <f t="shared" si="363"/>
        <v>30000</v>
      </c>
      <c r="BH679" s="15">
        <f t="shared" si="364"/>
        <v>750</v>
      </c>
      <c r="BI679" s="27">
        <f t="shared" si="353"/>
        <v>0.72727272727272729</v>
      </c>
      <c r="BJ679" s="27">
        <f t="shared" si="354"/>
        <v>545.4545454545455</v>
      </c>
      <c r="BR679" s="27">
        <f t="shared" si="355"/>
        <v>0</v>
      </c>
      <c r="BS679" s="27">
        <f t="shared" si="356"/>
        <v>0</v>
      </c>
      <c r="BT679" s="15">
        <v>1.5</v>
      </c>
      <c r="BU679" s="15">
        <v>2.3333333333333335</v>
      </c>
      <c r="BV679" s="15">
        <v>1.3333333333333333</v>
      </c>
      <c r="BW679" s="15">
        <v>2</v>
      </c>
      <c r="BX679" s="15">
        <v>2</v>
      </c>
      <c r="BY679" s="15">
        <f t="shared" si="357"/>
        <v>1.8333333333333335</v>
      </c>
      <c r="BZ679" s="15">
        <v>1</v>
      </c>
      <c r="CA679" s="15">
        <f t="shared" si="358"/>
        <v>0</v>
      </c>
      <c r="CB679" s="15">
        <v>5</v>
      </c>
      <c r="CC679" s="15" t="s">
        <v>1008</v>
      </c>
      <c r="CD679" s="15" t="s">
        <v>1008</v>
      </c>
      <c r="CE679" s="15" t="s">
        <v>1007</v>
      </c>
      <c r="CH679" s="15" t="s">
        <v>1007</v>
      </c>
      <c r="CK679" s="15" t="s">
        <v>1007</v>
      </c>
      <c r="CL679" s="15" t="s">
        <v>1007</v>
      </c>
      <c r="CN679" s="15" t="s">
        <v>1007</v>
      </c>
      <c r="CP679" s="15" t="s">
        <v>1007</v>
      </c>
      <c r="CR679" s="15" t="s">
        <v>1007</v>
      </c>
      <c r="CZ679" s="15">
        <v>2</v>
      </c>
      <c r="DA679" s="15">
        <v>3</v>
      </c>
      <c r="DB679" s="15">
        <v>3</v>
      </c>
      <c r="DC679" s="15">
        <v>2</v>
      </c>
      <c r="DF679" s="15">
        <v>1</v>
      </c>
      <c r="DG679" s="15">
        <v>1</v>
      </c>
      <c r="DL679" s="27">
        <v>3.4</v>
      </c>
      <c r="DM679" s="27">
        <v>2.6666666666666665</v>
      </c>
      <c r="DN679" s="27">
        <v>2.75</v>
      </c>
      <c r="DO679" s="27">
        <v>2.6</v>
      </c>
      <c r="DP679" s="27">
        <v>2.6666666666666665</v>
      </c>
      <c r="DQ679" s="27">
        <v>2.5</v>
      </c>
      <c r="DR679" s="27">
        <f t="shared" si="337"/>
        <v>2.7638888888888888</v>
      </c>
      <c r="DS679" s="15">
        <f t="shared" si="362"/>
        <v>-0.50555555555555554</v>
      </c>
    </row>
    <row r="680" spans="1:123" x14ac:dyDescent="0.2">
      <c r="A680" s="15">
        <v>340</v>
      </c>
      <c r="B680" s="15">
        <v>1101</v>
      </c>
      <c r="C680" s="15">
        <v>0</v>
      </c>
      <c r="D680" s="15">
        <v>2</v>
      </c>
      <c r="E680" s="15">
        <f t="shared" si="338"/>
        <v>1</v>
      </c>
      <c r="F680" s="15">
        <f t="shared" si="339"/>
        <v>0</v>
      </c>
      <c r="G680" s="15">
        <f t="shared" si="340"/>
        <v>0</v>
      </c>
      <c r="H680" s="15">
        <f t="shared" si="341"/>
        <v>0</v>
      </c>
      <c r="I680" s="15">
        <v>0</v>
      </c>
      <c r="J680" s="15">
        <v>55</v>
      </c>
      <c r="K680" s="15">
        <v>3</v>
      </c>
      <c r="L680" s="15">
        <f t="shared" si="342"/>
        <v>0</v>
      </c>
      <c r="M680" s="15">
        <f t="shared" si="343"/>
        <v>1</v>
      </c>
      <c r="N680" s="15">
        <f t="shared" si="344"/>
        <v>0</v>
      </c>
      <c r="O680" s="15">
        <f t="shared" si="345"/>
        <v>0</v>
      </c>
      <c r="P680" s="15">
        <f t="shared" si="346"/>
        <v>0</v>
      </c>
      <c r="Q680" s="15">
        <v>3</v>
      </c>
      <c r="R680" s="15">
        <v>5</v>
      </c>
      <c r="S680" s="15">
        <v>20</v>
      </c>
      <c r="T680" s="15">
        <v>0</v>
      </c>
      <c r="U680" s="15">
        <v>0</v>
      </c>
      <c r="V680" s="15">
        <v>1</v>
      </c>
      <c r="W680" s="15">
        <v>18000</v>
      </c>
      <c r="X680" s="15">
        <v>0</v>
      </c>
      <c r="Y680" s="15">
        <v>1</v>
      </c>
      <c r="Z680" s="15">
        <v>0</v>
      </c>
      <c r="AA680" s="15">
        <f t="shared" si="335"/>
        <v>2.2000000000000002</v>
      </c>
      <c r="AB680" s="193">
        <f t="shared" si="360"/>
        <v>377.27272727272725</v>
      </c>
      <c r="AC680" s="15">
        <v>7</v>
      </c>
      <c r="AD680" s="15">
        <v>1</v>
      </c>
      <c r="AE680" s="15">
        <v>2</v>
      </c>
      <c r="AF680" s="15">
        <v>30</v>
      </c>
      <c r="AG680" s="15">
        <f t="shared" si="347"/>
        <v>30</v>
      </c>
      <c r="AH680" s="15">
        <v>15</v>
      </c>
      <c r="AI680" s="27">
        <f t="shared" si="348"/>
        <v>15</v>
      </c>
      <c r="AM680" s="15">
        <f t="shared" si="349"/>
        <v>0</v>
      </c>
      <c r="AP680" s="15">
        <f t="shared" si="350"/>
        <v>30</v>
      </c>
      <c r="AQ680" s="172">
        <f t="shared" si="336"/>
        <v>15</v>
      </c>
      <c r="AR680" s="27">
        <f t="shared" si="351"/>
        <v>0.90909090909090906</v>
      </c>
      <c r="AS680" s="172">
        <f t="shared" si="352"/>
        <v>13.636363636363637</v>
      </c>
      <c r="AT680" s="15">
        <v>8</v>
      </c>
      <c r="AU680" s="15">
        <v>2</v>
      </c>
      <c r="AV680" s="15">
        <v>0.2</v>
      </c>
      <c r="AW680" s="15">
        <v>400</v>
      </c>
      <c r="AX680" s="15">
        <f t="shared" si="361"/>
        <v>800</v>
      </c>
      <c r="AY680" s="15">
        <v>33</v>
      </c>
      <c r="AZ680" s="15">
        <v>2000</v>
      </c>
      <c r="BG680" s="15">
        <f t="shared" si="363"/>
        <v>800</v>
      </c>
      <c r="BH680" s="15">
        <f t="shared" si="364"/>
        <v>4000</v>
      </c>
      <c r="BI680" s="27">
        <f t="shared" si="353"/>
        <v>9.0909090909090912E-2</v>
      </c>
      <c r="BJ680" s="27">
        <f t="shared" si="354"/>
        <v>363.63636363636363</v>
      </c>
      <c r="BR680" s="27">
        <f t="shared" si="355"/>
        <v>0</v>
      </c>
      <c r="BS680" s="27">
        <f t="shared" si="356"/>
        <v>0</v>
      </c>
      <c r="BT680" s="15">
        <v>4.25</v>
      </c>
      <c r="BU680" s="15">
        <v>5</v>
      </c>
      <c r="BV680" s="15">
        <v>1</v>
      </c>
      <c r="BW680" s="15">
        <v>2</v>
      </c>
      <c r="BX680" s="15">
        <v>5</v>
      </c>
      <c r="BY680" s="15">
        <f t="shared" si="357"/>
        <v>3.45</v>
      </c>
      <c r="BZ680" s="15">
        <v>2</v>
      </c>
      <c r="CA680" s="15">
        <f t="shared" si="358"/>
        <v>1</v>
      </c>
      <c r="CB680" s="15">
        <v>3</v>
      </c>
      <c r="CC680" s="15">
        <f t="shared" si="359"/>
        <v>1</v>
      </c>
      <c r="CD680" s="15">
        <f t="shared" ref="CD680:CD691" si="365">IF($CB680=4,1,0)</f>
        <v>0</v>
      </c>
      <c r="CE680" s="15">
        <v>4</v>
      </c>
      <c r="CF680" s="15">
        <v>360</v>
      </c>
      <c r="CG680" s="15">
        <v>4</v>
      </c>
      <c r="CH680" s="15">
        <v>3</v>
      </c>
      <c r="CI680" s="15">
        <v>0</v>
      </c>
      <c r="CJ680" s="15">
        <v>5</v>
      </c>
      <c r="CK680" s="15">
        <v>1</v>
      </c>
      <c r="CL680" s="15">
        <v>1</v>
      </c>
      <c r="CN680" s="15">
        <v>1</v>
      </c>
      <c r="CP680" s="15">
        <v>1</v>
      </c>
      <c r="CR680" s="15">
        <v>1</v>
      </c>
      <c r="CZ680" s="15">
        <v>2</v>
      </c>
      <c r="DA680" s="15">
        <v>2</v>
      </c>
      <c r="DB680" s="15">
        <v>3</v>
      </c>
      <c r="DC680" s="15">
        <v>2</v>
      </c>
      <c r="DF680" s="15">
        <v>1</v>
      </c>
      <c r="DG680" s="15">
        <v>2</v>
      </c>
      <c r="DL680" s="15">
        <v>3.8</v>
      </c>
      <c r="DM680" s="15">
        <v>2.3333333333333335</v>
      </c>
      <c r="DN680" s="15">
        <v>2.75</v>
      </c>
      <c r="DO680" s="15">
        <v>3.4</v>
      </c>
      <c r="DP680" s="15">
        <v>4.333333333333333</v>
      </c>
      <c r="DQ680" s="15">
        <v>3</v>
      </c>
      <c r="DR680" s="27">
        <f t="shared" si="337"/>
        <v>3.2694444444444444</v>
      </c>
      <c r="DS680" s="15">
        <f t="shared" si="362"/>
        <v>0</v>
      </c>
    </row>
    <row r="681" spans="1:123" x14ac:dyDescent="0.2">
      <c r="A681" s="15">
        <v>340</v>
      </c>
      <c r="B681" s="15">
        <v>1101</v>
      </c>
      <c r="C681" s="15">
        <v>0</v>
      </c>
      <c r="D681" s="15">
        <v>2</v>
      </c>
      <c r="E681" s="15">
        <f t="shared" si="338"/>
        <v>1</v>
      </c>
      <c r="F681" s="15">
        <f t="shared" si="339"/>
        <v>0</v>
      </c>
      <c r="G681" s="15">
        <f t="shared" si="340"/>
        <v>0</v>
      </c>
      <c r="H681" s="15">
        <f t="shared" si="341"/>
        <v>0</v>
      </c>
      <c r="I681" s="15">
        <v>0</v>
      </c>
      <c r="J681" s="15">
        <v>55</v>
      </c>
      <c r="K681" s="15">
        <v>3</v>
      </c>
      <c r="L681" s="15">
        <f t="shared" si="342"/>
        <v>0</v>
      </c>
      <c r="M681" s="15">
        <f t="shared" si="343"/>
        <v>1</v>
      </c>
      <c r="N681" s="15">
        <f t="shared" si="344"/>
        <v>0</v>
      </c>
      <c r="O681" s="15">
        <f t="shared" si="345"/>
        <v>0</v>
      </c>
      <c r="P681" s="15">
        <f t="shared" si="346"/>
        <v>0</v>
      </c>
      <c r="Q681" s="15">
        <v>3</v>
      </c>
      <c r="R681" s="15">
        <v>5</v>
      </c>
      <c r="S681" s="15">
        <v>20</v>
      </c>
      <c r="T681" s="15">
        <v>0</v>
      </c>
      <c r="U681" s="15">
        <v>0</v>
      </c>
      <c r="V681" s="15">
        <v>1</v>
      </c>
      <c r="W681" s="15">
        <v>18000</v>
      </c>
      <c r="X681" s="15">
        <v>0</v>
      </c>
      <c r="Y681" s="15">
        <v>0</v>
      </c>
      <c r="Z681" s="15">
        <v>1</v>
      </c>
      <c r="AA681" s="15">
        <f t="shared" si="335"/>
        <v>2</v>
      </c>
      <c r="AB681" s="193">
        <f t="shared" si="360"/>
        <v>15</v>
      </c>
      <c r="AC681" s="159">
        <v>2</v>
      </c>
      <c r="AD681" s="159">
        <v>1</v>
      </c>
      <c r="AE681" s="159">
        <v>2</v>
      </c>
      <c r="AF681" s="159">
        <v>30</v>
      </c>
      <c r="AG681" s="159">
        <f t="shared" si="347"/>
        <v>30</v>
      </c>
      <c r="AH681" s="159">
        <v>15</v>
      </c>
      <c r="AI681" s="171">
        <f t="shared" si="348"/>
        <v>15</v>
      </c>
      <c r="AM681" s="15">
        <f t="shared" si="349"/>
        <v>0</v>
      </c>
      <c r="AP681" s="15">
        <f t="shared" si="350"/>
        <v>30</v>
      </c>
      <c r="AQ681" s="172">
        <f t="shared" si="336"/>
        <v>15</v>
      </c>
      <c r="AR681" s="27">
        <f t="shared" si="351"/>
        <v>1</v>
      </c>
      <c r="AS681" s="172">
        <f t="shared" si="352"/>
        <v>15</v>
      </c>
      <c r="AX681" s="15">
        <f t="shared" si="361"/>
        <v>0</v>
      </c>
      <c r="BI681" s="27">
        <f t="shared" si="353"/>
        <v>0</v>
      </c>
      <c r="BJ681" s="27">
        <f t="shared" si="354"/>
        <v>0</v>
      </c>
      <c r="BR681" s="27">
        <f t="shared" si="355"/>
        <v>0</v>
      </c>
      <c r="BS681" s="27">
        <f t="shared" si="356"/>
        <v>0</v>
      </c>
      <c r="BT681" s="15">
        <v>4.25</v>
      </c>
      <c r="BU681" s="15">
        <v>5</v>
      </c>
      <c r="BV681" s="15">
        <v>1</v>
      </c>
      <c r="BW681" s="15">
        <v>2</v>
      </c>
      <c r="BX681" s="15">
        <v>5</v>
      </c>
      <c r="BY681" s="15">
        <f t="shared" si="357"/>
        <v>3.45</v>
      </c>
      <c r="BZ681" s="15">
        <v>2</v>
      </c>
      <c r="CA681" s="15">
        <f t="shared" si="358"/>
        <v>1</v>
      </c>
      <c r="CB681" s="15">
        <v>3</v>
      </c>
      <c r="CC681" s="15">
        <f t="shared" si="359"/>
        <v>1</v>
      </c>
      <c r="CD681" s="15">
        <f t="shared" si="365"/>
        <v>0</v>
      </c>
      <c r="CE681" s="15">
        <v>4</v>
      </c>
      <c r="CF681" s="15">
        <v>360</v>
      </c>
      <c r="CG681" s="15">
        <v>4</v>
      </c>
      <c r="CH681" s="15">
        <v>3</v>
      </c>
      <c r="CI681" s="15">
        <v>0</v>
      </c>
      <c r="CJ681" s="15">
        <v>5</v>
      </c>
      <c r="CK681" s="15">
        <v>1</v>
      </c>
      <c r="CL681" s="15">
        <v>1</v>
      </c>
      <c r="CN681" s="15">
        <v>1</v>
      </c>
      <c r="CP681" s="15">
        <v>1</v>
      </c>
      <c r="CR681" s="15">
        <v>1</v>
      </c>
      <c r="CZ681" s="15">
        <v>2</v>
      </c>
      <c r="DA681" s="15">
        <v>2</v>
      </c>
      <c r="DB681" s="15">
        <v>3</v>
      </c>
      <c r="DC681" s="15">
        <v>2</v>
      </c>
      <c r="DF681" s="15">
        <v>1</v>
      </c>
      <c r="DG681" s="15">
        <v>2</v>
      </c>
      <c r="DL681" s="27">
        <v>3.8</v>
      </c>
      <c r="DM681" s="27">
        <v>2.3333333333333335</v>
      </c>
      <c r="DN681" s="27">
        <v>2.75</v>
      </c>
      <c r="DO681" s="27">
        <v>3.4</v>
      </c>
      <c r="DP681" s="27">
        <v>4.333333333333333</v>
      </c>
      <c r="DQ681" s="27">
        <v>3</v>
      </c>
      <c r="DR681" s="27">
        <f t="shared" si="337"/>
        <v>3.2694444444444444</v>
      </c>
      <c r="DS681" s="15">
        <f t="shared" si="362"/>
        <v>-0.80000000000000027</v>
      </c>
    </row>
    <row r="682" spans="1:123" x14ac:dyDescent="0.2">
      <c r="A682" s="15">
        <v>341</v>
      </c>
      <c r="B682" s="15">
        <v>1102</v>
      </c>
      <c r="C682" s="15">
        <v>0</v>
      </c>
      <c r="D682" s="15">
        <v>2</v>
      </c>
      <c r="E682" s="15">
        <f t="shared" si="338"/>
        <v>1</v>
      </c>
      <c r="F682" s="15">
        <f t="shared" si="339"/>
        <v>0</v>
      </c>
      <c r="G682" s="15">
        <f t="shared" si="340"/>
        <v>0</v>
      </c>
      <c r="H682" s="15">
        <f t="shared" si="341"/>
        <v>0</v>
      </c>
      <c r="I682" s="15">
        <v>0</v>
      </c>
      <c r="J682" s="15">
        <v>32</v>
      </c>
      <c r="K682" s="15">
        <v>5</v>
      </c>
      <c r="L682" s="15">
        <f t="shared" si="342"/>
        <v>0</v>
      </c>
      <c r="M682" s="15">
        <f t="shared" si="343"/>
        <v>0</v>
      </c>
      <c r="N682" s="15">
        <f t="shared" si="344"/>
        <v>0</v>
      </c>
      <c r="O682" s="15">
        <f t="shared" si="345"/>
        <v>1</v>
      </c>
      <c r="P682" s="15">
        <f t="shared" si="346"/>
        <v>0</v>
      </c>
      <c r="Q682" s="15">
        <v>1</v>
      </c>
      <c r="R682" s="15">
        <v>4</v>
      </c>
      <c r="S682" s="15">
        <v>8</v>
      </c>
      <c r="T682" s="15">
        <v>0</v>
      </c>
      <c r="U682" s="15">
        <v>1</v>
      </c>
      <c r="V682" s="15">
        <v>1</v>
      </c>
      <c r="W682" s="15">
        <v>30000</v>
      </c>
      <c r="X682" s="15">
        <v>1</v>
      </c>
      <c r="Y682" s="15">
        <v>1</v>
      </c>
      <c r="Z682" s="15">
        <v>0</v>
      </c>
      <c r="AA682" s="15">
        <f t="shared" si="335"/>
        <v>12</v>
      </c>
      <c r="AB682" s="193">
        <f t="shared" si="360"/>
        <v>75</v>
      </c>
      <c r="AC682" s="15">
        <v>5</v>
      </c>
      <c r="AD682" s="15">
        <v>1</v>
      </c>
      <c r="AE682" s="15">
        <v>5</v>
      </c>
      <c r="AF682" s="15">
        <v>450</v>
      </c>
      <c r="AG682" s="15">
        <f t="shared" si="347"/>
        <v>450</v>
      </c>
      <c r="AH682" s="15">
        <v>12.5</v>
      </c>
      <c r="AI682" s="27">
        <f t="shared" si="348"/>
        <v>90</v>
      </c>
      <c r="AM682" s="15">
        <f t="shared" si="349"/>
        <v>0</v>
      </c>
      <c r="AP682" s="15">
        <f t="shared" si="350"/>
        <v>450</v>
      </c>
      <c r="AQ682" s="172">
        <f t="shared" si="336"/>
        <v>90</v>
      </c>
      <c r="AR682" s="27">
        <f t="shared" si="351"/>
        <v>0.41666666666666669</v>
      </c>
      <c r="AS682" s="172">
        <f t="shared" si="352"/>
        <v>37.5</v>
      </c>
      <c r="AT682" s="15">
        <v>1</v>
      </c>
      <c r="AU682" s="15">
        <v>1</v>
      </c>
      <c r="AV682" s="15">
        <v>7</v>
      </c>
      <c r="AW682" s="15">
        <v>450</v>
      </c>
      <c r="AX682" s="15">
        <f t="shared" si="361"/>
        <v>450</v>
      </c>
      <c r="AY682" s="15">
        <v>0</v>
      </c>
      <c r="AZ682" s="15">
        <v>64.285714285714292</v>
      </c>
      <c r="BG682" s="15">
        <f t="shared" si="363"/>
        <v>450</v>
      </c>
      <c r="BH682" s="15">
        <f t="shared" si="364"/>
        <v>64.285714285714292</v>
      </c>
      <c r="BI682" s="27">
        <f t="shared" si="353"/>
        <v>0.58333333333333337</v>
      </c>
      <c r="BJ682" s="27">
        <f t="shared" si="354"/>
        <v>37.500000000000007</v>
      </c>
      <c r="BR682" s="27">
        <f t="shared" si="355"/>
        <v>0</v>
      </c>
      <c r="BS682" s="27">
        <f t="shared" si="356"/>
        <v>0</v>
      </c>
      <c r="BT682" s="15">
        <v>1.25</v>
      </c>
      <c r="BU682" s="15">
        <v>1</v>
      </c>
      <c r="BV682" s="15">
        <v>1.3333333333333333</v>
      </c>
      <c r="BW682" s="15">
        <v>1</v>
      </c>
      <c r="BX682" s="15">
        <v>2</v>
      </c>
      <c r="BY682" s="15">
        <f t="shared" si="357"/>
        <v>1.3166666666666667</v>
      </c>
      <c r="BZ682" s="15">
        <v>1</v>
      </c>
      <c r="CA682" s="15">
        <f t="shared" si="358"/>
        <v>1</v>
      </c>
      <c r="CB682" s="15">
        <v>2</v>
      </c>
      <c r="CC682" s="15">
        <f t="shared" si="359"/>
        <v>0</v>
      </c>
      <c r="CD682" s="15">
        <f t="shared" si="365"/>
        <v>0</v>
      </c>
      <c r="CE682" s="15">
        <v>2</v>
      </c>
      <c r="CF682" s="15">
        <v>2</v>
      </c>
      <c r="CG682" s="15">
        <v>1</v>
      </c>
      <c r="CH682" s="15">
        <v>4</v>
      </c>
      <c r="CI682" s="15">
        <v>1</v>
      </c>
      <c r="CJ682" s="15">
        <v>1</v>
      </c>
      <c r="CK682" s="15">
        <v>1</v>
      </c>
      <c r="CL682" s="15">
        <v>1</v>
      </c>
      <c r="CN682" s="15">
        <v>1</v>
      </c>
      <c r="CP682" s="15">
        <v>1</v>
      </c>
      <c r="CR682" s="15">
        <v>1</v>
      </c>
      <c r="CZ682" s="15">
        <v>1</v>
      </c>
      <c r="DA682" s="15">
        <v>3</v>
      </c>
      <c r="DB682" s="15">
        <v>2</v>
      </c>
      <c r="DC682" s="15">
        <v>3</v>
      </c>
      <c r="DF682" s="15">
        <v>3</v>
      </c>
      <c r="DG682" s="15">
        <v>3</v>
      </c>
      <c r="DL682" s="15">
        <v>3.8</v>
      </c>
      <c r="DM682" s="15">
        <v>4.666666666666667</v>
      </c>
      <c r="DN682" s="15">
        <v>3.75</v>
      </c>
      <c r="DO682" s="15">
        <v>3.2</v>
      </c>
      <c r="DP682" s="15">
        <v>4</v>
      </c>
      <c r="DQ682" s="15">
        <v>5</v>
      </c>
      <c r="DR682" s="27">
        <f t="shared" si="337"/>
        <v>4.0694444444444446</v>
      </c>
      <c r="DS682" s="15">
        <f t="shared" si="362"/>
        <v>0</v>
      </c>
    </row>
    <row r="683" spans="1:123" x14ac:dyDescent="0.2">
      <c r="A683" s="15">
        <v>341</v>
      </c>
      <c r="B683" s="15">
        <v>1102</v>
      </c>
      <c r="C683" s="15">
        <v>0</v>
      </c>
      <c r="D683" s="15">
        <v>2</v>
      </c>
      <c r="E683" s="15">
        <f t="shared" si="338"/>
        <v>1</v>
      </c>
      <c r="F683" s="15">
        <f t="shared" si="339"/>
        <v>0</v>
      </c>
      <c r="G683" s="15">
        <f t="shared" si="340"/>
        <v>0</v>
      </c>
      <c r="H683" s="15">
        <f t="shared" si="341"/>
        <v>0</v>
      </c>
      <c r="I683" s="15">
        <v>0</v>
      </c>
      <c r="J683" s="15">
        <v>32</v>
      </c>
      <c r="K683" s="15">
        <v>5</v>
      </c>
      <c r="L683" s="15">
        <f t="shared" si="342"/>
        <v>0</v>
      </c>
      <c r="M683" s="15">
        <f t="shared" si="343"/>
        <v>0</v>
      </c>
      <c r="N683" s="15">
        <f t="shared" si="344"/>
        <v>0</v>
      </c>
      <c r="O683" s="15">
        <f t="shared" si="345"/>
        <v>1</v>
      </c>
      <c r="P683" s="15">
        <f t="shared" si="346"/>
        <v>0</v>
      </c>
      <c r="Q683" s="15">
        <v>1</v>
      </c>
      <c r="R683" s="15">
        <v>4</v>
      </c>
      <c r="S683" s="15">
        <v>8</v>
      </c>
      <c r="T683" s="15">
        <v>0</v>
      </c>
      <c r="U683" s="15">
        <v>1</v>
      </c>
      <c r="V683" s="15">
        <v>1</v>
      </c>
      <c r="W683" s="15">
        <v>30000</v>
      </c>
      <c r="X683" s="15">
        <v>1</v>
      </c>
      <c r="Y683" s="15">
        <v>0</v>
      </c>
      <c r="Z683" s="15">
        <v>0</v>
      </c>
      <c r="AA683" s="15">
        <f t="shared" si="335"/>
        <v>12</v>
      </c>
      <c r="AB683" s="193">
        <f t="shared" si="360"/>
        <v>75</v>
      </c>
      <c r="AC683" s="159">
        <v>5</v>
      </c>
      <c r="AD683" s="159">
        <v>1</v>
      </c>
      <c r="AE683" s="159">
        <v>5</v>
      </c>
      <c r="AF683" s="159">
        <v>450</v>
      </c>
      <c r="AG683" s="159">
        <f t="shared" si="347"/>
        <v>450</v>
      </c>
      <c r="AH683" s="159">
        <v>12.5</v>
      </c>
      <c r="AI683" s="171">
        <f t="shared" si="348"/>
        <v>90</v>
      </c>
      <c r="AM683" s="15">
        <f t="shared" si="349"/>
        <v>0</v>
      </c>
      <c r="AP683" s="15">
        <f t="shared" si="350"/>
        <v>450</v>
      </c>
      <c r="AQ683" s="172">
        <f t="shared" si="336"/>
        <v>90</v>
      </c>
      <c r="AR683" s="27">
        <f t="shared" si="351"/>
        <v>0.41666666666666669</v>
      </c>
      <c r="AS683" s="172">
        <f t="shared" si="352"/>
        <v>37.5</v>
      </c>
      <c r="AT683" s="15">
        <v>1</v>
      </c>
      <c r="AU683" s="15">
        <v>1</v>
      </c>
      <c r="AV683" s="15">
        <v>7</v>
      </c>
      <c r="AW683" s="15">
        <v>450</v>
      </c>
      <c r="AX683" s="15">
        <f t="shared" si="361"/>
        <v>450</v>
      </c>
      <c r="AY683" s="15">
        <v>0</v>
      </c>
      <c r="BG683" s="15">
        <f t="shared" si="363"/>
        <v>450</v>
      </c>
      <c r="BH683" s="15">
        <f t="shared" si="364"/>
        <v>64.285714285714292</v>
      </c>
      <c r="BI683" s="27">
        <f t="shared" si="353"/>
        <v>0.58333333333333337</v>
      </c>
      <c r="BJ683" s="27">
        <f t="shared" si="354"/>
        <v>37.500000000000007</v>
      </c>
      <c r="BR683" s="27">
        <f t="shared" si="355"/>
        <v>0</v>
      </c>
      <c r="BS683" s="27">
        <f t="shared" si="356"/>
        <v>0</v>
      </c>
      <c r="BT683" s="15">
        <v>1.25</v>
      </c>
      <c r="BU683" s="15">
        <v>1</v>
      </c>
      <c r="BV683" s="15">
        <v>1.3333333333333333</v>
      </c>
      <c r="BW683" s="15">
        <v>1</v>
      </c>
      <c r="BX683" s="15">
        <v>2</v>
      </c>
      <c r="BY683" s="15">
        <f t="shared" si="357"/>
        <v>1.3166666666666667</v>
      </c>
      <c r="BZ683" s="15">
        <v>1</v>
      </c>
      <c r="CA683" s="15">
        <f t="shared" si="358"/>
        <v>1</v>
      </c>
      <c r="CB683" s="15">
        <v>2</v>
      </c>
      <c r="CC683" s="15">
        <f t="shared" si="359"/>
        <v>0</v>
      </c>
      <c r="CD683" s="15">
        <f t="shared" si="365"/>
        <v>0</v>
      </c>
      <c r="CE683" s="15">
        <v>2</v>
      </c>
      <c r="CF683" s="15">
        <v>2</v>
      </c>
      <c r="CG683" s="15">
        <v>1</v>
      </c>
      <c r="CH683" s="15">
        <v>4</v>
      </c>
      <c r="CI683" s="15">
        <v>1</v>
      </c>
      <c r="CJ683" s="15">
        <v>1</v>
      </c>
      <c r="CK683" s="15">
        <v>1</v>
      </c>
      <c r="CL683" s="15">
        <v>1</v>
      </c>
      <c r="CN683" s="15">
        <v>1</v>
      </c>
      <c r="CP683" s="15">
        <v>1</v>
      </c>
      <c r="CR683" s="15">
        <v>1</v>
      </c>
      <c r="CZ683" s="15">
        <v>1</v>
      </c>
      <c r="DA683" s="15">
        <v>3</v>
      </c>
      <c r="DB683" s="15">
        <v>2</v>
      </c>
      <c r="DC683" s="15">
        <v>3</v>
      </c>
      <c r="DF683" s="15">
        <v>3</v>
      </c>
      <c r="DG683" s="15">
        <v>3</v>
      </c>
      <c r="DL683" s="27">
        <v>3.8</v>
      </c>
      <c r="DM683" s="27">
        <v>4.666666666666667</v>
      </c>
      <c r="DN683" s="27">
        <v>3.75</v>
      </c>
      <c r="DO683" s="27">
        <v>3.2</v>
      </c>
      <c r="DP683" s="27">
        <v>4</v>
      </c>
      <c r="DQ683" s="27">
        <v>5</v>
      </c>
      <c r="DR683" s="27">
        <f t="shared" si="337"/>
        <v>4.0694444444444446</v>
      </c>
      <c r="DS683" s="15">
        <f t="shared" si="362"/>
        <v>0.46111111111111169</v>
      </c>
    </row>
    <row r="684" spans="1:123" x14ac:dyDescent="0.2">
      <c r="A684" s="15">
        <v>342</v>
      </c>
      <c r="B684" s="15">
        <v>1103</v>
      </c>
      <c r="C684" s="15">
        <v>0</v>
      </c>
      <c r="D684" s="15">
        <v>2</v>
      </c>
      <c r="E684" s="15">
        <f t="shared" si="338"/>
        <v>1</v>
      </c>
      <c r="F684" s="15">
        <f t="shared" si="339"/>
        <v>0</v>
      </c>
      <c r="G684" s="15">
        <f t="shared" si="340"/>
        <v>0</v>
      </c>
      <c r="H684" s="15">
        <f t="shared" si="341"/>
        <v>0</v>
      </c>
      <c r="I684" s="15">
        <v>0</v>
      </c>
      <c r="J684" s="15">
        <v>65</v>
      </c>
      <c r="K684" s="15">
        <v>3</v>
      </c>
      <c r="L684" s="15">
        <f t="shared" si="342"/>
        <v>0</v>
      </c>
      <c r="M684" s="15">
        <f t="shared" si="343"/>
        <v>1</v>
      </c>
      <c r="N684" s="15">
        <f t="shared" si="344"/>
        <v>0</v>
      </c>
      <c r="O684" s="15">
        <f t="shared" si="345"/>
        <v>0</v>
      </c>
      <c r="P684" s="15">
        <f t="shared" si="346"/>
        <v>0</v>
      </c>
      <c r="Q684" s="15">
        <v>2</v>
      </c>
      <c r="R684" s="15">
        <v>3</v>
      </c>
      <c r="S684" s="15">
        <v>35</v>
      </c>
      <c r="T684" s="15">
        <v>0</v>
      </c>
      <c r="U684" s="15">
        <v>1</v>
      </c>
      <c r="V684" s="15">
        <v>0</v>
      </c>
      <c r="W684" s="15">
        <v>0</v>
      </c>
      <c r="X684" s="15">
        <v>1</v>
      </c>
      <c r="Y684" s="15">
        <v>1</v>
      </c>
      <c r="Z684" s="15">
        <v>0</v>
      </c>
      <c r="AA684" s="15">
        <f t="shared" si="335"/>
        <v>17.5</v>
      </c>
      <c r="AB684" s="193">
        <f t="shared" si="360"/>
        <v>348.57142857142856</v>
      </c>
      <c r="AC684" s="15">
        <v>7</v>
      </c>
      <c r="AD684" s="15">
        <v>1</v>
      </c>
      <c r="AE684" s="15">
        <v>17</v>
      </c>
      <c r="AF684" s="15">
        <v>2500</v>
      </c>
      <c r="AG684" s="15">
        <f t="shared" si="347"/>
        <v>2500</v>
      </c>
      <c r="AH684" s="15">
        <v>20</v>
      </c>
      <c r="AI684" s="27">
        <f t="shared" si="348"/>
        <v>147.05882352941177</v>
      </c>
      <c r="AM684" s="15">
        <f t="shared" si="349"/>
        <v>0</v>
      </c>
      <c r="AP684" s="15">
        <f t="shared" si="350"/>
        <v>2500</v>
      </c>
      <c r="AQ684" s="172">
        <f t="shared" si="336"/>
        <v>147.05882352941177</v>
      </c>
      <c r="AR684" s="27">
        <f t="shared" si="351"/>
        <v>0.97142857142857142</v>
      </c>
      <c r="AS684" s="172">
        <f t="shared" si="352"/>
        <v>142.85714285714286</v>
      </c>
      <c r="AT684" s="15">
        <v>8</v>
      </c>
      <c r="AU684" s="15">
        <v>24</v>
      </c>
      <c r="AV684" s="15">
        <v>0.5</v>
      </c>
      <c r="AW684" s="15">
        <v>150</v>
      </c>
      <c r="AX684" s="15">
        <f t="shared" si="361"/>
        <v>3600</v>
      </c>
      <c r="AY684" s="15">
        <v>35</v>
      </c>
      <c r="AZ684" s="15">
        <v>300</v>
      </c>
      <c r="BG684" s="15">
        <f t="shared" si="363"/>
        <v>3600</v>
      </c>
      <c r="BH684" s="15">
        <f t="shared" si="364"/>
        <v>7200</v>
      </c>
      <c r="BI684" s="27">
        <f t="shared" si="353"/>
        <v>2.8571428571428571E-2</v>
      </c>
      <c r="BJ684" s="27">
        <f t="shared" si="354"/>
        <v>205.71428571428569</v>
      </c>
      <c r="BR684" s="27">
        <f t="shared" si="355"/>
        <v>0</v>
      </c>
      <c r="BS684" s="27">
        <f t="shared" si="356"/>
        <v>0</v>
      </c>
      <c r="BT684" s="15">
        <v>2.25</v>
      </c>
      <c r="BU684" s="15">
        <v>1.3333333333333333</v>
      </c>
      <c r="BV684" s="15">
        <v>1.3333333333333333</v>
      </c>
      <c r="BW684" s="15">
        <v>1</v>
      </c>
      <c r="BX684" s="15">
        <v>4</v>
      </c>
      <c r="BY684" s="15">
        <f t="shared" si="357"/>
        <v>1.9833333333333332</v>
      </c>
      <c r="BZ684" s="15">
        <v>1</v>
      </c>
      <c r="CA684" s="15">
        <f t="shared" si="358"/>
        <v>1</v>
      </c>
      <c r="CB684" s="15">
        <v>2</v>
      </c>
      <c r="CC684" s="15">
        <f t="shared" si="359"/>
        <v>0</v>
      </c>
      <c r="CD684" s="15">
        <f t="shared" si="365"/>
        <v>0</v>
      </c>
      <c r="CE684" s="15">
        <v>1</v>
      </c>
      <c r="CF684" s="15">
        <v>3</v>
      </c>
      <c r="CG684" s="15">
        <v>1</v>
      </c>
      <c r="CH684" s="15">
        <v>3</v>
      </c>
      <c r="CI684" s="15">
        <v>1</v>
      </c>
      <c r="CJ684" s="15">
        <v>1</v>
      </c>
      <c r="CK684" s="15">
        <v>1</v>
      </c>
      <c r="CL684" s="15">
        <v>1</v>
      </c>
      <c r="CN684" s="15">
        <v>1</v>
      </c>
      <c r="CP684" s="15">
        <v>1</v>
      </c>
      <c r="CR684" s="15">
        <v>1</v>
      </c>
      <c r="CZ684" s="15">
        <v>1</v>
      </c>
      <c r="DA684" s="15">
        <v>2</v>
      </c>
      <c r="DB684" s="15">
        <v>3</v>
      </c>
      <c r="DC684" s="15">
        <v>2</v>
      </c>
      <c r="DF684" s="15">
        <v>2</v>
      </c>
      <c r="DG684" s="15">
        <v>2</v>
      </c>
      <c r="DL684" s="15">
        <v>3.8</v>
      </c>
      <c r="DM684" s="15">
        <v>4.666666666666667</v>
      </c>
      <c r="DN684" s="15">
        <v>1</v>
      </c>
      <c r="DO684" s="15">
        <v>4.5999999999999996</v>
      </c>
      <c r="DP684" s="15">
        <v>4.333333333333333</v>
      </c>
      <c r="DQ684" s="15">
        <v>3.25</v>
      </c>
      <c r="DR684" s="27">
        <f t="shared" si="337"/>
        <v>3.6083333333333329</v>
      </c>
      <c r="DS684" s="15">
        <f t="shared" si="362"/>
        <v>0</v>
      </c>
    </row>
    <row r="685" spans="1:123" x14ac:dyDescent="0.2">
      <c r="A685" s="15">
        <v>342</v>
      </c>
      <c r="B685" s="15">
        <v>1103</v>
      </c>
      <c r="C685" s="15">
        <v>0</v>
      </c>
      <c r="D685" s="15">
        <v>2</v>
      </c>
      <c r="E685" s="15">
        <f t="shared" si="338"/>
        <v>1</v>
      </c>
      <c r="F685" s="15">
        <f t="shared" si="339"/>
        <v>0</v>
      </c>
      <c r="G685" s="15">
        <f t="shared" si="340"/>
        <v>0</v>
      </c>
      <c r="H685" s="15">
        <f t="shared" si="341"/>
        <v>0</v>
      </c>
      <c r="I685" s="15">
        <v>0</v>
      </c>
      <c r="J685" s="15">
        <v>65</v>
      </c>
      <c r="K685" s="15">
        <v>3</v>
      </c>
      <c r="L685" s="15">
        <f t="shared" si="342"/>
        <v>0</v>
      </c>
      <c r="M685" s="15">
        <f t="shared" si="343"/>
        <v>1</v>
      </c>
      <c r="N685" s="15">
        <f t="shared" si="344"/>
        <v>0</v>
      </c>
      <c r="O685" s="15">
        <f t="shared" si="345"/>
        <v>0</v>
      </c>
      <c r="P685" s="15">
        <f t="shared" si="346"/>
        <v>0</v>
      </c>
      <c r="Q685" s="15">
        <v>2</v>
      </c>
      <c r="R685" s="15">
        <v>3</v>
      </c>
      <c r="S685" s="15">
        <v>35</v>
      </c>
      <c r="T685" s="15">
        <v>0</v>
      </c>
      <c r="U685" s="15">
        <v>1</v>
      </c>
      <c r="V685" s="15">
        <v>0</v>
      </c>
      <c r="W685" s="15">
        <v>0</v>
      </c>
      <c r="X685" s="15">
        <v>1</v>
      </c>
      <c r="Y685" s="15">
        <v>0</v>
      </c>
      <c r="Z685" s="15">
        <v>0</v>
      </c>
      <c r="AA685" s="15">
        <f t="shared" si="335"/>
        <v>7.5</v>
      </c>
      <c r="AB685" s="193">
        <f t="shared" si="360"/>
        <v>680</v>
      </c>
      <c r="AC685" s="159">
        <v>7</v>
      </c>
      <c r="AD685" s="159">
        <v>1</v>
      </c>
      <c r="AE685" s="159">
        <v>7</v>
      </c>
      <c r="AF685" s="159">
        <v>1500</v>
      </c>
      <c r="AG685" s="159">
        <f t="shared" si="347"/>
        <v>1500</v>
      </c>
      <c r="AH685" s="159">
        <v>15</v>
      </c>
      <c r="AI685" s="171">
        <f t="shared" si="348"/>
        <v>214.28571428571428</v>
      </c>
      <c r="AM685" s="15">
        <f t="shared" si="349"/>
        <v>0</v>
      </c>
      <c r="AP685" s="15">
        <f t="shared" si="350"/>
        <v>1500</v>
      </c>
      <c r="AQ685" s="172">
        <f t="shared" si="336"/>
        <v>214.28571428571428</v>
      </c>
      <c r="AR685" s="27">
        <f t="shared" si="351"/>
        <v>0.93333333333333335</v>
      </c>
      <c r="AS685" s="172">
        <f t="shared" si="352"/>
        <v>200</v>
      </c>
      <c r="AT685" s="15">
        <v>8</v>
      </c>
      <c r="AU685" s="15">
        <v>24</v>
      </c>
      <c r="AV685" s="15">
        <v>0.5</v>
      </c>
      <c r="AW685" s="15">
        <v>150</v>
      </c>
      <c r="AX685" s="15">
        <f t="shared" si="361"/>
        <v>3600</v>
      </c>
      <c r="AY685" s="15">
        <v>35</v>
      </c>
      <c r="BG685" s="15">
        <f t="shared" si="363"/>
        <v>3600</v>
      </c>
      <c r="BH685" s="15">
        <f t="shared" si="364"/>
        <v>7200</v>
      </c>
      <c r="BI685" s="27">
        <f t="shared" si="353"/>
        <v>6.6666666666666666E-2</v>
      </c>
      <c r="BJ685" s="27">
        <f t="shared" si="354"/>
        <v>480</v>
      </c>
      <c r="BR685" s="27">
        <f t="shared" si="355"/>
        <v>0</v>
      </c>
      <c r="BS685" s="27">
        <f t="shared" si="356"/>
        <v>0</v>
      </c>
      <c r="BT685" s="15">
        <v>2.25</v>
      </c>
      <c r="BU685" s="15">
        <v>1.3333333333333333</v>
      </c>
      <c r="BV685" s="15">
        <v>1.3333333333333333</v>
      </c>
      <c r="BW685" s="15">
        <v>1</v>
      </c>
      <c r="BX685" s="15">
        <v>4</v>
      </c>
      <c r="BY685" s="15">
        <f t="shared" si="357"/>
        <v>1.9833333333333332</v>
      </c>
      <c r="BZ685" s="15">
        <v>1</v>
      </c>
      <c r="CA685" s="15">
        <f t="shared" si="358"/>
        <v>1</v>
      </c>
      <c r="CB685" s="15">
        <v>2</v>
      </c>
      <c r="CC685" s="15">
        <f t="shared" si="359"/>
        <v>0</v>
      </c>
      <c r="CD685" s="15">
        <f t="shared" si="365"/>
        <v>0</v>
      </c>
      <c r="CE685" s="15">
        <v>1</v>
      </c>
      <c r="CF685" s="15">
        <v>3</v>
      </c>
      <c r="CG685" s="15">
        <v>1</v>
      </c>
      <c r="CH685" s="15">
        <v>3</v>
      </c>
      <c r="CI685" s="15">
        <v>1</v>
      </c>
      <c r="CJ685" s="15">
        <v>1</v>
      </c>
      <c r="CK685" s="15">
        <v>1</v>
      </c>
      <c r="CL685" s="15">
        <v>1</v>
      </c>
      <c r="CN685" s="15">
        <v>1</v>
      </c>
      <c r="CP685" s="15">
        <v>1</v>
      </c>
      <c r="CR685" s="15">
        <v>1</v>
      </c>
      <c r="CZ685" s="15">
        <v>1</v>
      </c>
      <c r="DA685" s="15">
        <v>2</v>
      </c>
      <c r="DB685" s="15">
        <v>3</v>
      </c>
      <c r="DC685" s="15">
        <v>2</v>
      </c>
      <c r="DF685" s="15">
        <v>2</v>
      </c>
      <c r="DG685" s="15">
        <v>2</v>
      </c>
      <c r="DL685" s="27">
        <v>3.8</v>
      </c>
      <c r="DM685" s="27">
        <v>4.666666666666667</v>
      </c>
      <c r="DN685" s="27">
        <v>1</v>
      </c>
      <c r="DO685" s="27">
        <v>4.5999999999999996</v>
      </c>
      <c r="DP685" s="27">
        <v>4.333333333333333</v>
      </c>
      <c r="DQ685" s="166">
        <v>3.25</v>
      </c>
      <c r="DR685" s="27">
        <f t="shared" si="337"/>
        <v>3.6083333333333329</v>
      </c>
      <c r="DS685" s="15">
        <f t="shared" si="362"/>
        <v>8.8888888888888573E-2</v>
      </c>
    </row>
    <row r="686" spans="1:123" x14ac:dyDescent="0.2">
      <c r="A686" s="15">
        <v>343</v>
      </c>
      <c r="B686" s="15">
        <v>1104</v>
      </c>
      <c r="C686" s="15">
        <v>0</v>
      </c>
      <c r="D686" s="15">
        <v>2</v>
      </c>
      <c r="E686" s="15">
        <f t="shared" si="338"/>
        <v>1</v>
      </c>
      <c r="F686" s="15">
        <f t="shared" si="339"/>
        <v>0</v>
      </c>
      <c r="G686" s="15">
        <f t="shared" si="340"/>
        <v>0</v>
      </c>
      <c r="H686" s="15">
        <f t="shared" si="341"/>
        <v>0</v>
      </c>
      <c r="I686" s="15">
        <v>0</v>
      </c>
      <c r="J686" s="15">
        <v>52</v>
      </c>
      <c r="K686" s="15">
        <v>1</v>
      </c>
      <c r="L686" s="15">
        <f t="shared" si="342"/>
        <v>0</v>
      </c>
      <c r="M686" s="15">
        <f t="shared" si="343"/>
        <v>0</v>
      </c>
      <c r="N686" s="15">
        <f t="shared" si="344"/>
        <v>0</v>
      </c>
      <c r="O686" s="15">
        <f t="shared" si="345"/>
        <v>0</v>
      </c>
      <c r="P686" s="15">
        <f t="shared" si="346"/>
        <v>0</v>
      </c>
      <c r="Q686" s="15">
        <v>2</v>
      </c>
      <c r="R686" s="15">
        <v>4</v>
      </c>
      <c r="S686" s="15">
        <v>20</v>
      </c>
      <c r="T686" s="15">
        <v>0</v>
      </c>
      <c r="U686" s="15">
        <v>1</v>
      </c>
      <c r="V686" s="15">
        <v>0</v>
      </c>
      <c r="W686" s="15">
        <v>0</v>
      </c>
      <c r="X686" s="15">
        <v>0</v>
      </c>
      <c r="Y686" s="15">
        <v>1</v>
      </c>
      <c r="Z686" s="15">
        <v>1</v>
      </c>
      <c r="AA686" s="15">
        <f t="shared" si="335"/>
        <v>14</v>
      </c>
      <c r="AB686" s="193">
        <f t="shared" si="360"/>
        <v>71.428571428571431</v>
      </c>
      <c r="AC686" s="15">
        <v>5</v>
      </c>
      <c r="AD686" s="15">
        <v>1</v>
      </c>
      <c r="AE686" s="15">
        <v>14</v>
      </c>
      <c r="AF686" s="15">
        <v>1000</v>
      </c>
      <c r="AG686" s="15">
        <f t="shared" si="347"/>
        <v>1000</v>
      </c>
      <c r="AH686" s="15">
        <v>6.5</v>
      </c>
      <c r="AI686" s="27">
        <f t="shared" si="348"/>
        <v>71.428571428571431</v>
      </c>
      <c r="AM686" s="15">
        <f t="shared" si="349"/>
        <v>0</v>
      </c>
      <c r="AP686" s="15">
        <f t="shared" si="350"/>
        <v>1000</v>
      </c>
      <c r="AQ686" s="172">
        <f t="shared" si="336"/>
        <v>71.428571428571431</v>
      </c>
      <c r="AR686" s="27">
        <f t="shared" si="351"/>
        <v>1</v>
      </c>
      <c r="AS686" s="172">
        <f t="shared" si="352"/>
        <v>71.428571428571431</v>
      </c>
      <c r="AX686" s="15">
        <f t="shared" si="361"/>
        <v>0</v>
      </c>
      <c r="BI686" s="27">
        <f t="shared" si="353"/>
        <v>0</v>
      </c>
      <c r="BJ686" s="27">
        <f t="shared" si="354"/>
        <v>0</v>
      </c>
      <c r="BR686" s="27">
        <f t="shared" si="355"/>
        <v>0</v>
      </c>
      <c r="BS686" s="27">
        <f t="shared" si="356"/>
        <v>0</v>
      </c>
      <c r="BT686" s="15">
        <v>1.75</v>
      </c>
      <c r="BU686" s="15">
        <v>4.666666666666667</v>
      </c>
      <c r="BV686" s="15">
        <v>2</v>
      </c>
      <c r="BW686" s="15">
        <v>1</v>
      </c>
      <c r="BX686" s="15">
        <v>4</v>
      </c>
      <c r="BY686" s="15">
        <f t="shared" si="357"/>
        <v>2.6833333333333336</v>
      </c>
      <c r="BZ686" s="15">
        <v>4</v>
      </c>
      <c r="CA686" s="15">
        <f t="shared" si="358"/>
        <v>1</v>
      </c>
      <c r="CB686" s="15">
        <v>4</v>
      </c>
      <c r="CC686" s="15">
        <f t="shared" si="359"/>
        <v>0</v>
      </c>
      <c r="CD686" s="15">
        <f t="shared" si="365"/>
        <v>1</v>
      </c>
      <c r="CE686" s="15">
        <v>4</v>
      </c>
      <c r="CF686" s="15">
        <v>2</v>
      </c>
      <c r="CG686" s="15">
        <v>1</v>
      </c>
      <c r="CH686" s="15">
        <v>1</v>
      </c>
      <c r="CI686" s="15">
        <v>0</v>
      </c>
      <c r="CJ686" s="15">
        <v>5</v>
      </c>
      <c r="CK686" s="15">
        <v>1</v>
      </c>
      <c r="CL686" s="15">
        <v>1</v>
      </c>
      <c r="CN686" s="15">
        <v>1</v>
      </c>
      <c r="CP686" s="15">
        <v>1</v>
      </c>
      <c r="CR686" s="15">
        <v>1</v>
      </c>
      <c r="CZ686" s="15">
        <v>1</v>
      </c>
      <c r="DA686" s="15">
        <v>2</v>
      </c>
      <c r="DB686" s="15">
        <v>2</v>
      </c>
      <c r="DC686" s="15">
        <v>2</v>
      </c>
      <c r="DF686" s="15">
        <v>3</v>
      </c>
      <c r="DG686" s="15">
        <v>2</v>
      </c>
      <c r="DL686" s="15">
        <v>4.2</v>
      </c>
      <c r="DM686" s="15">
        <v>4</v>
      </c>
      <c r="DN686" s="15">
        <v>3.5</v>
      </c>
      <c r="DO686" s="15">
        <v>4</v>
      </c>
      <c r="DP686" s="15">
        <v>1.6666666666666667</v>
      </c>
      <c r="DQ686" s="15">
        <v>3.75</v>
      </c>
      <c r="DR686" s="27">
        <f t="shared" si="337"/>
        <v>3.5194444444444444</v>
      </c>
      <c r="DS686" s="15">
        <f t="shared" si="362"/>
        <v>0.18888888888888866</v>
      </c>
    </row>
    <row r="687" spans="1:123" x14ac:dyDescent="0.2">
      <c r="A687" s="15">
        <v>343</v>
      </c>
      <c r="B687" s="15">
        <v>1104</v>
      </c>
      <c r="C687" s="15">
        <v>0</v>
      </c>
      <c r="D687" s="15">
        <v>2</v>
      </c>
      <c r="E687" s="15">
        <f t="shared" si="338"/>
        <v>1</v>
      </c>
      <c r="F687" s="15">
        <f t="shared" si="339"/>
        <v>0</v>
      </c>
      <c r="G687" s="15">
        <f t="shared" si="340"/>
        <v>0</v>
      </c>
      <c r="H687" s="15">
        <f t="shared" si="341"/>
        <v>0</v>
      </c>
      <c r="I687" s="15">
        <v>0</v>
      </c>
      <c r="J687" s="15">
        <v>52</v>
      </c>
      <c r="K687" s="15">
        <v>1</v>
      </c>
      <c r="L687" s="15">
        <f t="shared" si="342"/>
        <v>0</v>
      </c>
      <c r="M687" s="15">
        <f t="shared" si="343"/>
        <v>0</v>
      </c>
      <c r="N687" s="15">
        <f t="shared" si="344"/>
        <v>0</v>
      </c>
      <c r="O687" s="15">
        <f t="shared" si="345"/>
        <v>0</v>
      </c>
      <c r="P687" s="15">
        <f t="shared" si="346"/>
        <v>0</v>
      </c>
      <c r="Q687" s="15">
        <v>2</v>
      </c>
      <c r="R687" s="15">
        <v>4</v>
      </c>
      <c r="S687" s="15">
        <v>20</v>
      </c>
      <c r="T687" s="15">
        <v>0</v>
      </c>
      <c r="U687" s="15">
        <v>1</v>
      </c>
      <c r="V687" s="15">
        <v>0</v>
      </c>
      <c r="W687" s="15">
        <v>0</v>
      </c>
      <c r="X687" s="15">
        <v>0</v>
      </c>
      <c r="Y687" s="15">
        <v>0</v>
      </c>
      <c r="Z687" s="15">
        <v>1</v>
      </c>
      <c r="AA687" s="15">
        <f t="shared" si="335"/>
        <v>14</v>
      </c>
      <c r="AB687" s="193">
        <f t="shared" si="360"/>
        <v>178.57142857142858</v>
      </c>
      <c r="AC687" s="159">
        <v>5</v>
      </c>
      <c r="AD687" s="159">
        <v>1</v>
      </c>
      <c r="AE687" s="159">
        <v>14</v>
      </c>
      <c r="AF687" s="159">
        <v>2500</v>
      </c>
      <c r="AG687" s="159">
        <f t="shared" si="347"/>
        <v>2500</v>
      </c>
      <c r="AH687" s="159">
        <v>6.5</v>
      </c>
      <c r="AI687" s="171">
        <f t="shared" si="348"/>
        <v>178.57142857142858</v>
      </c>
      <c r="AM687" s="15">
        <f t="shared" si="349"/>
        <v>0</v>
      </c>
      <c r="AP687" s="15">
        <f t="shared" si="350"/>
        <v>2500</v>
      </c>
      <c r="AQ687" s="172">
        <f t="shared" si="336"/>
        <v>178.57142857142858</v>
      </c>
      <c r="AR687" s="27">
        <f t="shared" si="351"/>
        <v>1</v>
      </c>
      <c r="AS687" s="172">
        <f t="shared" si="352"/>
        <v>178.57142857142858</v>
      </c>
      <c r="AX687" s="15">
        <f t="shared" si="361"/>
        <v>0</v>
      </c>
      <c r="BI687" s="27">
        <f t="shared" si="353"/>
        <v>0</v>
      </c>
      <c r="BJ687" s="27">
        <f t="shared" si="354"/>
        <v>0</v>
      </c>
      <c r="BR687" s="27">
        <f t="shared" si="355"/>
        <v>0</v>
      </c>
      <c r="BS687" s="27">
        <f t="shared" si="356"/>
        <v>0</v>
      </c>
      <c r="BT687" s="15">
        <v>1.75</v>
      </c>
      <c r="BU687" s="15">
        <v>4.666666666666667</v>
      </c>
      <c r="BV687" s="15">
        <v>2</v>
      </c>
      <c r="BW687" s="15">
        <v>1</v>
      </c>
      <c r="BX687" s="15">
        <v>4</v>
      </c>
      <c r="BY687" s="15">
        <f t="shared" si="357"/>
        <v>2.6833333333333336</v>
      </c>
      <c r="BZ687" s="15">
        <v>4</v>
      </c>
      <c r="CA687" s="15">
        <f t="shared" si="358"/>
        <v>1</v>
      </c>
      <c r="CB687" s="15">
        <v>4</v>
      </c>
      <c r="CC687" s="15">
        <f t="shared" si="359"/>
        <v>0</v>
      </c>
      <c r="CD687" s="15">
        <f t="shared" si="365"/>
        <v>1</v>
      </c>
      <c r="CE687" s="15">
        <v>4</v>
      </c>
      <c r="CF687" s="15">
        <v>2</v>
      </c>
      <c r="CG687" s="15">
        <v>1</v>
      </c>
      <c r="CH687" s="15">
        <v>1</v>
      </c>
      <c r="CI687" s="15">
        <v>0</v>
      </c>
      <c r="CJ687" s="15">
        <v>5</v>
      </c>
      <c r="CK687" s="15">
        <v>1</v>
      </c>
      <c r="CL687" s="15">
        <v>1</v>
      </c>
      <c r="CN687" s="15">
        <v>1</v>
      </c>
      <c r="CP687" s="15">
        <v>1</v>
      </c>
      <c r="CR687" s="15">
        <v>1</v>
      </c>
      <c r="CZ687" s="15">
        <v>1</v>
      </c>
      <c r="DA687" s="15">
        <v>2</v>
      </c>
      <c r="DB687" s="15">
        <v>2</v>
      </c>
      <c r="DC687" s="15">
        <v>2</v>
      </c>
      <c r="DF687" s="15">
        <v>3</v>
      </c>
      <c r="DG687" s="15">
        <v>2</v>
      </c>
      <c r="DL687" s="27">
        <v>4.4000000000000004</v>
      </c>
      <c r="DM687" s="27">
        <v>4.666666666666667</v>
      </c>
      <c r="DN687" s="27">
        <v>2</v>
      </c>
      <c r="DO687" s="27">
        <v>4</v>
      </c>
      <c r="DP687" s="27">
        <v>1.6666666666666667</v>
      </c>
      <c r="DQ687" s="27">
        <v>3.25</v>
      </c>
      <c r="DR687" s="27">
        <f t="shared" si="337"/>
        <v>3.3305555555555557</v>
      </c>
      <c r="DS687" s="15">
        <f t="shared" si="362"/>
        <v>-5.277777777777759E-2</v>
      </c>
    </row>
    <row r="688" spans="1:123" x14ac:dyDescent="0.2">
      <c r="A688" s="15">
        <v>344</v>
      </c>
      <c r="B688" s="15">
        <v>1106</v>
      </c>
      <c r="C688" s="15">
        <v>0</v>
      </c>
      <c r="D688" s="15">
        <v>2</v>
      </c>
      <c r="E688" s="15">
        <f t="shared" si="338"/>
        <v>1</v>
      </c>
      <c r="F688" s="15">
        <f t="shared" si="339"/>
        <v>0</v>
      </c>
      <c r="G688" s="15">
        <f t="shared" si="340"/>
        <v>0</v>
      </c>
      <c r="H688" s="15">
        <f t="shared" si="341"/>
        <v>0</v>
      </c>
      <c r="I688" s="15">
        <v>0</v>
      </c>
      <c r="J688" s="15">
        <v>56</v>
      </c>
      <c r="K688" s="15">
        <v>1</v>
      </c>
      <c r="L688" s="15">
        <f t="shared" si="342"/>
        <v>0</v>
      </c>
      <c r="M688" s="15">
        <f t="shared" si="343"/>
        <v>0</v>
      </c>
      <c r="N688" s="15">
        <f t="shared" si="344"/>
        <v>0</v>
      </c>
      <c r="O688" s="15">
        <f t="shared" si="345"/>
        <v>0</v>
      </c>
      <c r="P688" s="15">
        <f t="shared" si="346"/>
        <v>0</v>
      </c>
      <c r="Q688" s="15">
        <v>2</v>
      </c>
      <c r="R688" s="15">
        <v>6</v>
      </c>
      <c r="S688" s="15">
        <v>30</v>
      </c>
      <c r="T688" s="15">
        <v>0</v>
      </c>
      <c r="U688" s="15">
        <v>1</v>
      </c>
      <c r="V688" s="15">
        <v>0</v>
      </c>
      <c r="W688" s="15">
        <v>0</v>
      </c>
      <c r="X688" s="15">
        <v>1</v>
      </c>
      <c r="Y688" s="15">
        <v>1</v>
      </c>
      <c r="Z688" s="15">
        <v>0</v>
      </c>
      <c r="AA688" s="15">
        <f t="shared" si="335"/>
        <v>8</v>
      </c>
      <c r="AB688" s="193">
        <f t="shared" si="360"/>
        <v>56.25</v>
      </c>
      <c r="AC688" s="15">
        <v>7</v>
      </c>
      <c r="AD688" s="15">
        <v>1</v>
      </c>
      <c r="AE688" s="15">
        <v>4</v>
      </c>
      <c r="AF688" s="15">
        <v>150</v>
      </c>
      <c r="AG688" s="15">
        <f t="shared" si="347"/>
        <v>150</v>
      </c>
      <c r="AH688" s="15">
        <v>17.5</v>
      </c>
      <c r="AI688" s="27">
        <f t="shared" si="348"/>
        <v>37.5</v>
      </c>
      <c r="AM688" s="15">
        <f t="shared" si="349"/>
        <v>0</v>
      </c>
      <c r="AP688" s="15">
        <f t="shared" si="350"/>
        <v>150</v>
      </c>
      <c r="AQ688" s="172">
        <f t="shared" si="336"/>
        <v>37.5</v>
      </c>
      <c r="AR688" s="27">
        <f t="shared" si="351"/>
        <v>0.5</v>
      </c>
      <c r="AS688" s="172">
        <f t="shared" si="352"/>
        <v>18.75</v>
      </c>
      <c r="AT688" s="15">
        <v>7</v>
      </c>
      <c r="AU688" s="15">
        <v>1</v>
      </c>
      <c r="AV688" s="15">
        <v>4</v>
      </c>
      <c r="AW688" s="15">
        <v>300</v>
      </c>
      <c r="AX688" s="15">
        <f t="shared" si="361"/>
        <v>300</v>
      </c>
      <c r="AY688" s="15">
        <v>33</v>
      </c>
      <c r="AZ688" s="15">
        <v>75</v>
      </c>
      <c r="BG688" s="15">
        <f t="shared" si="363"/>
        <v>300</v>
      </c>
      <c r="BH688" s="15">
        <f t="shared" si="364"/>
        <v>75</v>
      </c>
      <c r="BI688" s="27">
        <f t="shared" si="353"/>
        <v>0.5</v>
      </c>
      <c r="BJ688" s="27">
        <f t="shared" si="354"/>
        <v>37.5</v>
      </c>
      <c r="BR688" s="27">
        <f t="shared" si="355"/>
        <v>0</v>
      </c>
      <c r="BS688" s="27">
        <f t="shared" si="356"/>
        <v>0</v>
      </c>
      <c r="BT688" s="15">
        <v>3.75</v>
      </c>
      <c r="BU688" s="15">
        <v>2.3333333333333335</v>
      </c>
      <c r="BV688" s="15">
        <v>1</v>
      </c>
      <c r="BW688" s="15">
        <v>1</v>
      </c>
      <c r="BX688" s="15">
        <v>5</v>
      </c>
      <c r="BY688" s="15">
        <f t="shared" si="357"/>
        <v>2.6166666666666667</v>
      </c>
      <c r="BZ688" s="15">
        <v>4</v>
      </c>
      <c r="CA688" s="15">
        <f t="shared" si="358"/>
        <v>1</v>
      </c>
      <c r="CB688" s="15">
        <v>2</v>
      </c>
      <c r="CC688" s="15">
        <f t="shared" si="359"/>
        <v>0</v>
      </c>
      <c r="CD688" s="15">
        <f t="shared" si="365"/>
        <v>0</v>
      </c>
      <c r="CE688" s="15">
        <v>4</v>
      </c>
      <c r="CF688" s="15">
        <v>4</v>
      </c>
      <c r="CG688" s="15">
        <v>2</v>
      </c>
      <c r="CH688" s="15">
        <v>1</v>
      </c>
      <c r="CI688" s="15">
        <v>3</v>
      </c>
      <c r="CJ688" s="15">
        <v>2</v>
      </c>
      <c r="CK688" s="15">
        <v>1</v>
      </c>
      <c r="CL688" s="15">
        <v>1</v>
      </c>
      <c r="CN688" s="15">
        <v>1</v>
      </c>
      <c r="CP688" s="15">
        <v>1</v>
      </c>
      <c r="CR688" s="15">
        <v>1</v>
      </c>
      <c r="CZ688" s="15">
        <v>1</v>
      </c>
      <c r="DA688" s="15">
        <v>4</v>
      </c>
      <c r="DB688" s="15">
        <v>3</v>
      </c>
      <c r="DC688" s="15">
        <v>4</v>
      </c>
      <c r="DF688" s="15">
        <v>2</v>
      </c>
      <c r="DG688" s="15">
        <v>4</v>
      </c>
      <c r="DL688" s="15">
        <v>3.8</v>
      </c>
      <c r="DM688" s="15">
        <v>4.333333333333333</v>
      </c>
      <c r="DN688" s="15">
        <v>2.75</v>
      </c>
      <c r="DO688" s="15">
        <v>3</v>
      </c>
      <c r="DP688" s="15">
        <v>3.6666666666666665</v>
      </c>
      <c r="DQ688" s="15">
        <v>2.75</v>
      </c>
      <c r="DR688" s="27">
        <f t="shared" si="337"/>
        <v>3.3833333333333333</v>
      </c>
      <c r="DS688" s="15">
        <f t="shared" si="362"/>
        <v>0</v>
      </c>
    </row>
    <row r="689" spans="1:123" x14ac:dyDescent="0.2">
      <c r="A689" s="15">
        <v>344</v>
      </c>
      <c r="B689" s="15">
        <v>1106</v>
      </c>
      <c r="C689" s="15">
        <v>0</v>
      </c>
      <c r="D689" s="15">
        <v>2</v>
      </c>
      <c r="E689" s="15">
        <f t="shared" si="338"/>
        <v>1</v>
      </c>
      <c r="F689" s="15">
        <f t="shared" si="339"/>
        <v>0</v>
      </c>
      <c r="G689" s="15">
        <f t="shared" si="340"/>
        <v>0</v>
      </c>
      <c r="H689" s="15">
        <f t="shared" si="341"/>
        <v>0</v>
      </c>
      <c r="I689" s="15">
        <v>0</v>
      </c>
      <c r="J689" s="15">
        <v>56</v>
      </c>
      <c r="K689" s="15">
        <v>1</v>
      </c>
      <c r="L689" s="15">
        <f t="shared" si="342"/>
        <v>0</v>
      </c>
      <c r="M689" s="15">
        <f t="shared" si="343"/>
        <v>0</v>
      </c>
      <c r="N689" s="15">
        <f t="shared" si="344"/>
        <v>0</v>
      </c>
      <c r="O689" s="15">
        <f t="shared" si="345"/>
        <v>0</v>
      </c>
      <c r="P689" s="15">
        <f t="shared" si="346"/>
        <v>0</v>
      </c>
      <c r="Q689" s="15">
        <v>2</v>
      </c>
      <c r="R689" s="15">
        <v>6</v>
      </c>
      <c r="S689" s="15">
        <v>30</v>
      </c>
      <c r="T689" s="15">
        <v>0</v>
      </c>
      <c r="U689" s="15">
        <v>1</v>
      </c>
      <c r="V689" s="15">
        <v>0</v>
      </c>
      <c r="W689" s="15">
        <v>0</v>
      </c>
      <c r="X689" s="15">
        <v>1</v>
      </c>
      <c r="Y689" s="15">
        <v>0</v>
      </c>
      <c r="Z689" s="15">
        <v>0</v>
      </c>
      <c r="AA689" s="15">
        <f t="shared" si="335"/>
        <v>8</v>
      </c>
      <c r="AB689" s="193">
        <f t="shared" si="360"/>
        <v>205.16624999999999</v>
      </c>
      <c r="AC689" s="159">
        <v>7</v>
      </c>
      <c r="AD689" s="159">
        <v>1</v>
      </c>
      <c r="AE689" s="159">
        <v>4</v>
      </c>
      <c r="AF689" s="159">
        <v>311.33</v>
      </c>
      <c r="AG689" s="159">
        <f t="shared" si="347"/>
        <v>311.33</v>
      </c>
      <c r="AH689" s="159">
        <v>15</v>
      </c>
      <c r="AI689" s="171">
        <f t="shared" si="348"/>
        <v>77.832499999999996</v>
      </c>
      <c r="AM689" s="15">
        <f t="shared" si="349"/>
        <v>0</v>
      </c>
      <c r="AP689" s="15">
        <f t="shared" si="350"/>
        <v>311.33</v>
      </c>
      <c r="AQ689" s="172">
        <f t="shared" si="336"/>
        <v>77.832499999999996</v>
      </c>
      <c r="AR689" s="27">
        <f t="shared" si="351"/>
        <v>0.5</v>
      </c>
      <c r="AS689" s="172">
        <f t="shared" si="352"/>
        <v>38.916249999999998</v>
      </c>
      <c r="AT689" s="15">
        <v>7</v>
      </c>
      <c r="AU689" s="15">
        <v>1</v>
      </c>
      <c r="AV689" s="15">
        <v>4</v>
      </c>
      <c r="AW689" s="15">
        <v>1330</v>
      </c>
      <c r="AX689" s="15">
        <f t="shared" si="361"/>
        <v>1330</v>
      </c>
      <c r="AY689" s="15">
        <v>15</v>
      </c>
      <c r="BG689" s="15">
        <f t="shared" si="363"/>
        <v>1330</v>
      </c>
      <c r="BH689" s="15">
        <f t="shared" si="364"/>
        <v>332.5</v>
      </c>
      <c r="BI689" s="27">
        <f t="shared" si="353"/>
        <v>0.5</v>
      </c>
      <c r="BJ689" s="27">
        <f t="shared" si="354"/>
        <v>166.25</v>
      </c>
      <c r="BR689" s="27">
        <f t="shared" si="355"/>
        <v>0</v>
      </c>
      <c r="BS689" s="27">
        <f t="shared" si="356"/>
        <v>0</v>
      </c>
      <c r="BT689" s="15">
        <v>3.75</v>
      </c>
      <c r="BU689" s="15">
        <v>2.3333333333333335</v>
      </c>
      <c r="BV689" s="15">
        <v>1</v>
      </c>
      <c r="BW689" s="15">
        <v>1</v>
      </c>
      <c r="BX689" s="15">
        <v>5</v>
      </c>
      <c r="BY689" s="15">
        <f t="shared" si="357"/>
        <v>2.6166666666666667</v>
      </c>
      <c r="BZ689" s="15">
        <v>4</v>
      </c>
      <c r="CA689" s="15">
        <f t="shared" si="358"/>
        <v>1</v>
      </c>
      <c r="CB689" s="15">
        <v>2</v>
      </c>
      <c r="CC689" s="15">
        <f t="shared" si="359"/>
        <v>0</v>
      </c>
      <c r="CD689" s="15">
        <f t="shared" si="365"/>
        <v>0</v>
      </c>
      <c r="CE689" s="15">
        <v>4</v>
      </c>
      <c r="CF689" s="15">
        <v>4</v>
      </c>
      <c r="CG689" s="15">
        <v>2</v>
      </c>
      <c r="CH689" s="15">
        <v>1</v>
      </c>
      <c r="CI689" s="15">
        <v>3</v>
      </c>
      <c r="CJ689" s="15">
        <v>2</v>
      </c>
      <c r="CK689" s="15">
        <v>1</v>
      </c>
      <c r="CL689" s="15">
        <v>1</v>
      </c>
      <c r="CN689" s="15">
        <v>1</v>
      </c>
      <c r="CP689" s="15">
        <v>1</v>
      </c>
      <c r="CR689" s="15">
        <v>1</v>
      </c>
      <c r="CZ689" s="15">
        <v>1</v>
      </c>
      <c r="DA689" s="15">
        <v>4</v>
      </c>
      <c r="DB689" s="15">
        <v>3</v>
      </c>
      <c r="DC689" s="15">
        <v>4</v>
      </c>
      <c r="DF689" s="15">
        <v>2</v>
      </c>
      <c r="DG689" s="15">
        <v>4</v>
      </c>
      <c r="DL689" s="27">
        <v>3.8</v>
      </c>
      <c r="DM689" s="27">
        <v>4.333333333333333</v>
      </c>
      <c r="DN689" s="27">
        <v>2.75</v>
      </c>
      <c r="DO689" s="27">
        <v>3</v>
      </c>
      <c r="DP689" s="27">
        <v>3.6666666666666665</v>
      </c>
      <c r="DQ689" s="27">
        <v>2.75</v>
      </c>
      <c r="DR689" s="27">
        <f t="shared" si="337"/>
        <v>3.3833333333333333</v>
      </c>
      <c r="DS689" s="15">
        <f t="shared" si="362"/>
        <v>0.6388888888888884</v>
      </c>
    </row>
    <row r="690" spans="1:123" x14ac:dyDescent="0.2">
      <c r="A690" s="15">
        <v>345</v>
      </c>
      <c r="B690" s="15">
        <v>1108</v>
      </c>
      <c r="C690" s="15">
        <v>0</v>
      </c>
      <c r="D690" s="15">
        <v>2</v>
      </c>
      <c r="E690" s="15">
        <f t="shared" si="338"/>
        <v>1</v>
      </c>
      <c r="F690" s="15">
        <f t="shared" si="339"/>
        <v>0</v>
      </c>
      <c r="G690" s="15">
        <f t="shared" si="340"/>
        <v>0</v>
      </c>
      <c r="H690" s="15">
        <f t="shared" si="341"/>
        <v>0</v>
      </c>
      <c r="I690" s="15">
        <v>0</v>
      </c>
      <c r="J690" s="15">
        <v>50</v>
      </c>
      <c r="K690" s="15">
        <v>1</v>
      </c>
      <c r="L690" s="15">
        <f t="shared" si="342"/>
        <v>0</v>
      </c>
      <c r="M690" s="15">
        <f t="shared" si="343"/>
        <v>0</v>
      </c>
      <c r="N690" s="15">
        <f t="shared" si="344"/>
        <v>0</v>
      </c>
      <c r="O690" s="15">
        <f t="shared" si="345"/>
        <v>0</v>
      </c>
      <c r="P690" s="15">
        <f t="shared" si="346"/>
        <v>0</v>
      </c>
      <c r="Q690" s="15">
        <v>2</v>
      </c>
      <c r="R690" s="15">
        <v>3</v>
      </c>
      <c r="S690" s="15">
        <v>30</v>
      </c>
      <c r="T690" s="15">
        <v>0</v>
      </c>
      <c r="U690" s="15">
        <v>1</v>
      </c>
      <c r="V690" s="15">
        <v>0</v>
      </c>
      <c r="W690" s="15">
        <v>0</v>
      </c>
      <c r="X690" s="15">
        <v>1</v>
      </c>
      <c r="Y690" s="15">
        <v>1</v>
      </c>
      <c r="Z690" s="15">
        <v>1</v>
      </c>
      <c r="AA690" s="15">
        <f t="shared" si="335"/>
        <v>10</v>
      </c>
      <c r="AB690" s="193">
        <f t="shared" si="360"/>
        <v>20</v>
      </c>
      <c r="AC690" s="15">
        <v>7</v>
      </c>
      <c r="AD690" s="15">
        <v>1</v>
      </c>
      <c r="AE690" s="15">
        <v>10</v>
      </c>
      <c r="AF690" s="15">
        <v>200</v>
      </c>
      <c r="AG690" s="15">
        <f t="shared" si="347"/>
        <v>200</v>
      </c>
      <c r="AH690" s="15">
        <v>18</v>
      </c>
      <c r="AI690" s="27">
        <f t="shared" si="348"/>
        <v>20</v>
      </c>
      <c r="AM690" s="15">
        <f t="shared" si="349"/>
        <v>0</v>
      </c>
      <c r="AP690" s="15">
        <f t="shared" si="350"/>
        <v>200</v>
      </c>
      <c r="AQ690" s="172">
        <f t="shared" si="336"/>
        <v>20</v>
      </c>
      <c r="AR690" s="27">
        <f t="shared" si="351"/>
        <v>1</v>
      </c>
      <c r="AS690" s="172">
        <f t="shared" si="352"/>
        <v>20</v>
      </c>
      <c r="AX690" s="15">
        <f t="shared" si="361"/>
        <v>0</v>
      </c>
      <c r="BI690" s="27">
        <f t="shared" si="353"/>
        <v>0</v>
      </c>
      <c r="BJ690" s="27">
        <f t="shared" si="354"/>
        <v>0</v>
      </c>
      <c r="BR690" s="27">
        <f t="shared" si="355"/>
        <v>0</v>
      </c>
      <c r="BS690" s="27">
        <f t="shared" si="356"/>
        <v>0</v>
      </c>
      <c r="BT690" s="15">
        <v>2.75</v>
      </c>
      <c r="BU690" s="15">
        <v>2.6666666666666665</v>
      </c>
      <c r="BV690" s="15">
        <v>1.6666666666666667</v>
      </c>
      <c r="BW690" s="15">
        <v>4</v>
      </c>
      <c r="BX690" s="15">
        <v>4</v>
      </c>
      <c r="BY690" s="15">
        <f t="shared" si="357"/>
        <v>3.0166666666666666</v>
      </c>
      <c r="BZ690" s="15">
        <v>2</v>
      </c>
      <c r="CA690" s="15">
        <f t="shared" si="358"/>
        <v>1</v>
      </c>
      <c r="CB690" s="15">
        <v>2</v>
      </c>
      <c r="CC690" s="15">
        <f t="shared" si="359"/>
        <v>0</v>
      </c>
      <c r="CD690" s="15">
        <f t="shared" si="365"/>
        <v>0</v>
      </c>
      <c r="CE690" s="15">
        <v>4</v>
      </c>
      <c r="CF690" s="15">
        <v>1</v>
      </c>
      <c r="CG690" s="15">
        <v>1</v>
      </c>
      <c r="CH690" s="15">
        <v>1</v>
      </c>
      <c r="CI690" s="15">
        <v>0</v>
      </c>
      <c r="CJ690" s="15">
        <v>5</v>
      </c>
      <c r="CK690" s="15">
        <v>1</v>
      </c>
      <c r="CL690" s="15">
        <v>1</v>
      </c>
      <c r="CN690" s="15">
        <v>1</v>
      </c>
      <c r="CP690" s="15">
        <v>1</v>
      </c>
      <c r="CR690" s="15">
        <v>1</v>
      </c>
      <c r="CZ690" s="15">
        <v>2</v>
      </c>
      <c r="DA690" s="15">
        <v>2</v>
      </c>
      <c r="DD690" s="15">
        <v>3</v>
      </c>
      <c r="DE690" s="15">
        <v>2</v>
      </c>
      <c r="DF690" s="15">
        <v>1</v>
      </c>
      <c r="DG690" s="15">
        <v>2</v>
      </c>
      <c r="DL690" s="15">
        <v>3.8</v>
      </c>
      <c r="DM690" s="15">
        <v>2.6666666666666665</v>
      </c>
      <c r="DN690" s="15">
        <v>2.25</v>
      </c>
      <c r="DO690" s="15">
        <v>3</v>
      </c>
      <c r="DP690" s="15">
        <v>2</v>
      </c>
      <c r="DQ690" s="15">
        <v>2.75</v>
      </c>
      <c r="DR690" s="27">
        <f t="shared" si="337"/>
        <v>2.7444444444444449</v>
      </c>
      <c r="DS690" s="15">
        <f t="shared" si="362"/>
        <v>0.13888888888888928</v>
      </c>
    </row>
    <row r="691" spans="1:123" x14ac:dyDescent="0.2">
      <c r="A691" s="15">
        <v>345</v>
      </c>
      <c r="B691" s="15">
        <v>1108</v>
      </c>
      <c r="C691" s="15">
        <v>0</v>
      </c>
      <c r="D691" s="15">
        <v>2</v>
      </c>
      <c r="E691" s="15">
        <f t="shared" si="338"/>
        <v>1</v>
      </c>
      <c r="F691" s="15">
        <f t="shared" si="339"/>
        <v>0</v>
      </c>
      <c r="G691" s="15">
        <f t="shared" si="340"/>
        <v>0</v>
      </c>
      <c r="H691" s="15">
        <f t="shared" si="341"/>
        <v>0</v>
      </c>
      <c r="I691" s="15">
        <v>0</v>
      </c>
      <c r="J691" s="15">
        <v>50</v>
      </c>
      <c r="K691" s="15">
        <v>1</v>
      </c>
      <c r="L691" s="15">
        <f t="shared" si="342"/>
        <v>0</v>
      </c>
      <c r="M691" s="15">
        <f t="shared" si="343"/>
        <v>0</v>
      </c>
      <c r="N691" s="15">
        <f t="shared" si="344"/>
        <v>0</v>
      </c>
      <c r="O691" s="15">
        <f t="shared" si="345"/>
        <v>0</v>
      </c>
      <c r="P691" s="15">
        <f t="shared" si="346"/>
        <v>0</v>
      </c>
      <c r="Q691" s="15">
        <v>2</v>
      </c>
      <c r="R691" s="15">
        <v>3</v>
      </c>
      <c r="S691" s="15">
        <v>30</v>
      </c>
      <c r="T691" s="15">
        <v>0</v>
      </c>
      <c r="U691" s="15">
        <v>1</v>
      </c>
      <c r="V691" s="15">
        <v>0</v>
      </c>
      <c r="W691" s="15">
        <v>0</v>
      </c>
      <c r="X691" s="15">
        <v>1</v>
      </c>
      <c r="Y691" s="15">
        <v>0</v>
      </c>
      <c r="Z691" s="15">
        <v>1</v>
      </c>
      <c r="AA691" s="15">
        <f t="shared" si="335"/>
        <v>10</v>
      </c>
      <c r="AB691" s="193">
        <f t="shared" si="360"/>
        <v>250</v>
      </c>
      <c r="AC691" s="159">
        <v>7</v>
      </c>
      <c r="AD691" s="159">
        <v>1</v>
      </c>
      <c r="AE691" s="159">
        <v>10</v>
      </c>
      <c r="AF691" s="159">
        <v>2500</v>
      </c>
      <c r="AG691" s="159">
        <f t="shared" si="347"/>
        <v>2500</v>
      </c>
      <c r="AH691" s="159">
        <v>10</v>
      </c>
      <c r="AI691" s="171">
        <f t="shared" si="348"/>
        <v>250</v>
      </c>
      <c r="AM691" s="15">
        <f t="shared" si="349"/>
        <v>0</v>
      </c>
      <c r="AP691" s="15">
        <f t="shared" si="350"/>
        <v>2500</v>
      </c>
      <c r="AQ691" s="172">
        <f t="shared" si="336"/>
        <v>250</v>
      </c>
      <c r="AR691" s="27">
        <f t="shared" si="351"/>
        <v>1</v>
      </c>
      <c r="AS691" s="172">
        <f t="shared" si="352"/>
        <v>250</v>
      </c>
      <c r="AX691" s="15">
        <f t="shared" si="361"/>
        <v>0</v>
      </c>
      <c r="BI691" s="27">
        <f t="shared" si="353"/>
        <v>0</v>
      </c>
      <c r="BJ691" s="27">
        <f t="shared" si="354"/>
        <v>0</v>
      </c>
      <c r="BR691" s="27">
        <f t="shared" si="355"/>
        <v>0</v>
      </c>
      <c r="BS691" s="27">
        <f t="shared" si="356"/>
        <v>0</v>
      </c>
      <c r="BT691" s="15">
        <v>2.75</v>
      </c>
      <c r="BU691" s="15">
        <v>2.6666666666666665</v>
      </c>
      <c r="BV691" s="15">
        <v>1.6666666666666667</v>
      </c>
      <c r="BW691" s="15">
        <v>4</v>
      </c>
      <c r="BX691" s="15">
        <v>4</v>
      </c>
      <c r="BY691" s="15">
        <f t="shared" si="357"/>
        <v>3.0166666666666666</v>
      </c>
      <c r="BZ691" s="15">
        <v>2</v>
      </c>
      <c r="CA691" s="15">
        <f t="shared" si="358"/>
        <v>1</v>
      </c>
      <c r="CB691" s="15">
        <v>2</v>
      </c>
      <c r="CC691" s="15">
        <f t="shared" si="359"/>
        <v>0</v>
      </c>
      <c r="CD691" s="15">
        <f t="shared" si="365"/>
        <v>0</v>
      </c>
      <c r="CE691" s="15">
        <v>4</v>
      </c>
      <c r="CF691" s="15">
        <v>1</v>
      </c>
      <c r="CG691" s="15">
        <v>1</v>
      </c>
      <c r="CH691" s="15">
        <v>1</v>
      </c>
      <c r="CI691" s="15">
        <v>0</v>
      </c>
      <c r="CJ691" s="15">
        <v>5</v>
      </c>
      <c r="CK691" s="15">
        <v>1</v>
      </c>
      <c r="CL691" s="15">
        <v>1</v>
      </c>
      <c r="CN691" s="15">
        <v>1</v>
      </c>
      <c r="CP691" s="15">
        <v>1</v>
      </c>
      <c r="CR691" s="15">
        <v>1</v>
      </c>
      <c r="CZ691" s="15">
        <v>2</v>
      </c>
      <c r="DA691" s="15">
        <v>2</v>
      </c>
      <c r="DD691" s="15">
        <v>3</v>
      </c>
      <c r="DE691" s="15">
        <v>2</v>
      </c>
      <c r="DF691" s="15">
        <v>1</v>
      </c>
      <c r="DG691" s="15">
        <v>2</v>
      </c>
      <c r="DL691" s="27">
        <v>3.8</v>
      </c>
      <c r="DM691" s="27">
        <v>2.6666666666666665</v>
      </c>
      <c r="DN691" s="27">
        <v>2.25</v>
      </c>
      <c r="DO691" s="27">
        <v>3</v>
      </c>
      <c r="DP691" s="27">
        <v>1.6666666666666667</v>
      </c>
      <c r="DQ691" s="27">
        <v>2.25</v>
      </c>
      <c r="DR691" s="27">
        <f t="shared" si="337"/>
        <v>2.6055555555555556</v>
      </c>
      <c r="DS691" s="15">
        <f t="shared" si="362"/>
        <v>6.1111111111110894E-2</v>
      </c>
    </row>
    <row r="692" spans="1:123" x14ac:dyDescent="0.2">
      <c r="A692" s="15">
        <v>346</v>
      </c>
      <c r="B692" s="15">
        <v>1109</v>
      </c>
      <c r="C692" s="15">
        <v>0</v>
      </c>
      <c r="D692" s="15">
        <v>2</v>
      </c>
      <c r="E692" s="15">
        <f t="shared" si="338"/>
        <v>1</v>
      </c>
      <c r="F692" s="15">
        <f t="shared" si="339"/>
        <v>0</v>
      </c>
      <c r="G692" s="15">
        <f t="shared" si="340"/>
        <v>0</v>
      </c>
      <c r="H692" s="15">
        <f t="shared" si="341"/>
        <v>0</v>
      </c>
      <c r="I692" s="15">
        <v>0</v>
      </c>
      <c r="J692" s="15">
        <v>45</v>
      </c>
      <c r="K692" s="15">
        <v>2</v>
      </c>
      <c r="L692" s="15">
        <f t="shared" si="342"/>
        <v>1</v>
      </c>
      <c r="M692" s="15">
        <f t="shared" si="343"/>
        <v>0</v>
      </c>
      <c r="N692" s="15">
        <f t="shared" si="344"/>
        <v>0</v>
      </c>
      <c r="O692" s="15">
        <f t="shared" si="345"/>
        <v>0</v>
      </c>
      <c r="P692" s="15">
        <f t="shared" si="346"/>
        <v>0</v>
      </c>
      <c r="Q692" s="15">
        <v>2</v>
      </c>
      <c r="R692" s="15">
        <v>5</v>
      </c>
      <c r="S692" s="15">
        <v>25</v>
      </c>
      <c r="T692" s="15">
        <v>0</v>
      </c>
      <c r="U692" s="15">
        <v>1</v>
      </c>
      <c r="V692" s="15">
        <v>0</v>
      </c>
      <c r="W692" s="15">
        <v>0</v>
      </c>
      <c r="X692" s="15">
        <v>1</v>
      </c>
      <c r="Y692" s="15">
        <v>1</v>
      </c>
      <c r="Z692" s="15">
        <v>0</v>
      </c>
      <c r="AA692" s="15">
        <f t="shared" si="335"/>
        <v>18</v>
      </c>
      <c r="AB692" s="193">
        <f t="shared" si="360"/>
        <v>172.5</v>
      </c>
      <c r="AC692" s="15">
        <v>7</v>
      </c>
      <c r="AD692" s="15">
        <v>1</v>
      </c>
      <c r="AE692" s="15">
        <v>14</v>
      </c>
      <c r="AF692" s="15">
        <v>2855</v>
      </c>
      <c r="AG692" s="15">
        <f t="shared" si="347"/>
        <v>2855</v>
      </c>
      <c r="AH692" s="15">
        <v>17.5</v>
      </c>
      <c r="AI692" s="27">
        <f t="shared" si="348"/>
        <v>203.92857142857142</v>
      </c>
      <c r="AM692" s="15">
        <f t="shared" si="349"/>
        <v>0</v>
      </c>
      <c r="AP692" s="15">
        <f t="shared" si="350"/>
        <v>2855</v>
      </c>
      <c r="AQ692" s="172">
        <f t="shared" si="336"/>
        <v>203.92857142857142</v>
      </c>
      <c r="AR692" s="27">
        <f t="shared" si="351"/>
        <v>0.77777777777777779</v>
      </c>
      <c r="AS692" s="172">
        <f t="shared" si="352"/>
        <v>158.61111111111111</v>
      </c>
      <c r="AT692" s="15">
        <v>5</v>
      </c>
      <c r="AU692" s="15">
        <v>1</v>
      </c>
      <c r="AV692" s="15">
        <v>4</v>
      </c>
      <c r="AW692" s="15">
        <v>250</v>
      </c>
      <c r="AX692" s="15">
        <f t="shared" si="361"/>
        <v>250</v>
      </c>
      <c r="AY692" s="15">
        <v>8</v>
      </c>
      <c r="AZ692" s="15">
        <v>62.5</v>
      </c>
      <c r="BG692" s="15">
        <f t="shared" si="363"/>
        <v>250</v>
      </c>
      <c r="BH692" s="15">
        <f t="shared" si="364"/>
        <v>62.5</v>
      </c>
      <c r="BI692" s="27">
        <f t="shared" si="353"/>
        <v>0.22222222222222221</v>
      </c>
      <c r="BJ692" s="27">
        <f t="shared" si="354"/>
        <v>13.888888888888888</v>
      </c>
      <c r="BR692" s="27">
        <f t="shared" si="355"/>
        <v>0</v>
      </c>
      <c r="BS692" s="27">
        <f t="shared" si="356"/>
        <v>0</v>
      </c>
      <c r="BT692" s="15">
        <v>3.75</v>
      </c>
      <c r="BU692" s="15">
        <v>2.3333333333333335</v>
      </c>
      <c r="BV692" s="15">
        <v>4.333333333333333</v>
      </c>
      <c r="BW692" s="15">
        <v>3</v>
      </c>
      <c r="BX692" s="15">
        <v>5</v>
      </c>
      <c r="BY692" s="15">
        <f t="shared" si="357"/>
        <v>3.6833333333333336</v>
      </c>
      <c r="BZ692" s="15">
        <v>5</v>
      </c>
      <c r="CA692" s="15">
        <f t="shared" si="358"/>
        <v>0</v>
      </c>
      <c r="CB692" s="15">
        <v>5</v>
      </c>
      <c r="CC692" s="15" t="s">
        <v>1008</v>
      </c>
      <c r="CD692" s="15" t="s">
        <v>1008</v>
      </c>
      <c r="CE692" s="15" t="s">
        <v>1007</v>
      </c>
      <c r="CH692" s="15" t="s">
        <v>1007</v>
      </c>
      <c r="CK692" s="15" t="s">
        <v>1007</v>
      </c>
      <c r="CL692" s="15" t="s">
        <v>1007</v>
      </c>
      <c r="CN692" s="15" t="s">
        <v>1007</v>
      </c>
      <c r="CP692" s="15" t="s">
        <v>1007</v>
      </c>
      <c r="CR692" s="15" t="s">
        <v>1007</v>
      </c>
      <c r="DB692" s="15">
        <v>3</v>
      </c>
      <c r="DC692" s="15">
        <v>2</v>
      </c>
      <c r="DD692" s="15">
        <v>2</v>
      </c>
      <c r="DE692" s="15">
        <v>2</v>
      </c>
      <c r="DF692" s="15">
        <v>1</v>
      </c>
      <c r="DG692" s="15">
        <v>2</v>
      </c>
      <c r="DL692" s="15">
        <v>3.2</v>
      </c>
      <c r="DM692" s="15">
        <v>2.3333333333333335</v>
      </c>
      <c r="DN692" s="15">
        <v>2.75</v>
      </c>
      <c r="DO692" s="15">
        <v>1.4</v>
      </c>
      <c r="DP692" s="15">
        <v>2.3333333333333335</v>
      </c>
      <c r="DQ692" s="15">
        <v>3.25</v>
      </c>
      <c r="DR692" s="27">
        <f t="shared" si="337"/>
        <v>2.5444444444444447</v>
      </c>
      <c r="DS692" s="15">
        <f t="shared" si="362"/>
        <v>0</v>
      </c>
    </row>
    <row r="693" spans="1:123" x14ac:dyDescent="0.2">
      <c r="A693" s="15">
        <v>346</v>
      </c>
      <c r="B693" s="15">
        <v>1109</v>
      </c>
      <c r="C693" s="15">
        <v>0</v>
      </c>
      <c r="D693" s="15">
        <v>2</v>
      </c>
      <c r="E693" s="15">
        <f t="shared" si="338"/>
        <v>1</v>
      </c>
      <c r="F693" s="15">
        <f t="shared" si="339"/>
        <v>0</v>
      </c>
      <c r="G693" s="15">
        <f t="shared" si="340"/>
        <v>0</v>
      </c>
      <c r="H693" s="15">
        <f t="shared" si="341"/>
        <v>0</v>
      </c>
      <c r="I693" s="15">
        <v>0</v>
      </c>
      <c r="J693" s="15">
        <v>45</v>
      </c>
      <c r="K693" s="15">
        <v>2</v>
      </c>
      <c r="L693" s="15">
        <f t="shared" si="342"/>
        <v>1</v>
      </c>
      <c r="M693" s="15">
        <f t="shared" si="343"/>
        <v>0</v>
      </c>
      <c r="N693" s="15">
        <f t="shared" si="344"/>
        <v>0</v>
      </c>
      <c r="O693" s="15">
        <f t="shared" si="345"/>
        <v>0</v>
      </c>
      <c r="P693" s="15">
        <f t="shared" si="346"/>
        <v>0</v>
      </c>
      <c r="Q693" s="15">
        <v>2</v>
      </c>
      <c r="R693" s="15">
        <v>5</v>
      </c>
      <c r="S693" s="15">
        <v>25</v>
      </c>
      <c r="T693" s="15">
        <v>0</v>
      </c>
      <c r="U693" s="15">
        <v>1</v>
      </c>
      <c r="V693" s="15">
        <v>0</v>
      </c>
      <c r="W693" s="15">
        <v>0</v>
      </c>
      <c r="X693" s="15">
        <v>1</v>
      </c>
      <c r="Y693" s="15">
        <v>0</v>
      </c>
      <c r="Z693" s="15">
        <v>0</v>
      </c>
      <c r="AA693" s="15">
        <f t="shared" si="335"/>
        <v>18</v>
      </c>
      <c r="AB693" s="193">
        <f t="shared" si="360"/>
        <v>288.88888888888891</v>
      </c>
      <c r="AC693" s="159">
        <v>7</v>
      </c>
      <c r="AD693" s="159">
        <v>1</v>
      </c>
      <c r="AE693" s="159">
        <v>14</v>
      </c>
      <c r="AF693" s="159">
        <v>4000</v>
      </c>
      <c r="AG693" s="159">
        <f t="shared" si="347"/>
        <v>4000</v>
      </c>
      <c r="AH693" s="159">
        <v>7.5</v>
      </c>
      <c r="AI693" s="171">
        <f t="shared" si="348"/>
        <v>285.71428571428572</v>
      </c>
      <c r="AM693" s="15">
        <f t="shared" si="349"/>
        <v>0</v>
      </c>
      <c r="AP693" s="15">
        <f t="shared" si="350"/>
        <v>4000</v>
      </c>
      <c r="AQ693" s="172">
        <f t="shared" si="336"/>
        <v>285.71428571428572</v>
      </c>
      <c r="AR693" s="27">
        <f t="shared" si="351"/>
        <v>0.77777777777777779</v>
      </c>
      <c r="AS693" s="172">
        <f t="shared" si="352"/>
        <v>222.22222222222223</v>
      </c>
      <c r="AT693" s="15">
        <v>5</v>
      </c>
      <c r="AU693" s="15">
        <v>1</v>
      </c>
      <c r="AV693" s="15">
        <v>4</v>
      </c>
      <c r="AW693" s="15">
        <v>1200</v>
      </c>
      <c r="AX693" s="15">
        <f t="shared" si="361"/>
        <v>1200</v>
      </c>
      <c r="AY693" s="15">
        <v>7.5</v>
      </c>
      <c r="BG693" s="15">
        <f t="shared" si="363"/>
        <v>1200</v>
      </c>
      <c r="BH693" s="15">
        <f t="shared" si="364"/>
        <v>300</v>
      </c>
      <c r="BI693" s="27">
        <f t="shared" si="353"/>
        <v>0.22222222222222221</v>
      </c>
      <c r="BJ693" s="27">
        <f t="shared" si="354"/>
        <v>66.666666666666657</v>
      </c>
      <c r="BR693" s="27">
        <f t="shared" si="355"/>
        <v>0</v>
      </c>
      <c r="BS693" s="27">
        <f t="shared" si="356"/>
        <v>0</v>
      </c>
      <c r="BT693" s="15">
        <v>3.75</v>
      </c>
      <c r="BU693" s="15">
        <v>2.3333333333333335</v>
      </c>
      <c r="BV693" s="15">
        <v>4.333333333333333</v>
      </c>
      <c r="BW693" s="15">
        <v>3</v>
      </c>
      <c r="BX693" s="15">
        <v>5</v>
      </c>
      <c r="BY693" s="15">
        <f t="shared" si="357"/>
        <v>3.6833333333333336</v>
      </c>
      <c r="BZ693" s="15">
        <v>5</v>
      </c>
      <c r="CA693" s="15">
        <f t="shared" si="358"/>
        <v>0</v>
      </c>
      <c r="CB693" s="15">
        <v>5</v>
      </c>
      <c r="CC693" s="15" t="s">
        <v>1008</v>
      </c>
      <c r="CD693" s="15" t="s">
        <v>1008</v>
      </c>
      <c r="CE693" s="15" t="s">
        <v>1007</v>
      </c>
      <c r="CH693" s="15" t="s">
        <v>1007</v>
      </c>
      <c r="CK693" s="15" t="s">
        <v>1007</v>
      </c>
      <c r="CL693" s="15" t="s">
        <v>1007</v>
      </c>
      <c r="CN693" s="15" t="s">
        <v>1007</v>
      </c>
      <c r="CP693" s="15" t="s">
        <v>1007</v>
      </c>
      <c r="CR693" s="15" t="s">
        <v>1007</v>
      </c>
      <c r="DB693" s="15">
        <v>3</v>
      </c>
      <c r="DC693" s="15">
        <v>2</v>
      </c>
      <c r="DD693" s="15">
        <v>2</v>
      </c>
      <c r="DE693" s="15">
        <v>2</v>
      </c>
      <c r="DF693" s="15">
        <v>1</v>
      </c>
      <c r="DG693" s="15">
        <v>2</v>
      </c>
      <c r="DL693" s="27">
        <v>3.2</v>
      </c>
      <c r="DM693" s="27">
        <v>2.3333333333333335</v>
      </c>
      <c r="DN693" s="27">
        <v>2.75</v>
      </c>
      <c r="DO693" s="27">
        <v>1.4</v>
      </c>
      <c r="DP693" s="27">
        <v>2.3333333333333335</v>
      </c>
      <c r="DQ693" s="27">
        <v>3.25</v>
      </c>
      <c r="DR693" s="27">
        <f t="shared" si="337"/>
        <v>2.5444444444444447</v>
      </c>
      <c r="DS693" s="15">
        <f t="shared" si="362"/>
        <v>-0.98611111111111072</v>
      </c>
    </row>
    <row r="694" spans="1:123" x14ac:dyDescent="0.2">
      <c r="A694" s="15">
        <v>347</v>
      </c>
      <c r="B694" s="15">
        <v>1110</v>
      </c>
      <c r="C694" s="15">
        <v>0</v>
      </c>
      <c r="D694" s="15">
        <v>2</v>
      </c>
      <c r="E694" s="15">
        <f t="shared" si="338"/>
        <v>1</v>
      </c>
      <c r="F694" s="15">
        <f t="shared" si="339"/>
        <v>0</v>
      </c>
      <c r="G694" s="15">
        <f t="shared" si="340"/>
        <v>0</v>
      </c>
      <c r="H694" s="15">
        <f t="shared" si="341"/>
        <v>0</v>
      </c>
      <c r="I694" s="15">
        <v>1</v>
      </c>
      <c r="J694" s="15">
        <v>60</v>
      </c>
      <c r="K694" s="15">
        <v>1</v>
      </c>
      <c r="L694" s="15">
        <f t="shared" si="342"/>
        <v>0</v>
      </c>
      <c r="M694" s="15">
        <f t="shared" si="343"/>
        <v>0</v>
      </c>
      <c r="N694" s="15">
        <f t="shared" si="344"/>
        <v>0</v>
      </c>
      <c r="O694" s="15">
        <f t="shared" si="345"/>
        <v>0</v>
      </c>
      <c r="P694" s="15">
        <f t="shared" si="346"/>
        <v>0</v>
      </c>
      <c r="Q694" s="15">
        <v>2</v>
      </c>
      <c r="R694" s="15">
        <v>3</v>
      </c>
      <c r="S694" s="15">
        <v>30</v>
      </c>
      <c r="T694" s="15">
        <v>0</v>
      </c>
      <c r="U694" s="15">
        <v>0</v>
      </c>
      <c r="V694" s="15">
        <v>0</v>
      </c>
      <c r="W694" s="15">
        <v>0</v>
      </c>
      <c r="X694" s="15">
        <v>1</v>
      </c>
      <c r="Y694" s="15">
        <v>1</v>
      </c>
      <c r="Z694" s="15">
        <v>1</v>
      </c>
      <c r="AA694" s="15">
        <f t="shared" si="335"/>
        <v>2</v>
      </c>
      <c r="AB694" s="193">
        <f t="shared" si="360"/>
        <v>25</v>
      </c>
      <c r="AC694" s="15">
        <v>7</v>
      </c>
      <c r="AD694" s="15">
        <v>1</v>
      </c>
      <c r="AE694" s="15">
        <v>2</v>
      </c>
      <c r="AF694" s="15">
        <v>50</v>
      </c>
      <c r="AG694" s="15">
        <f t="shared" si="347"/>
        <v>50</v>
      </c>
      <c r="AH694" s="15">
        <v>95</v>
      </c>
      <c r="AI694" s="27">
        <f t="shared" si="348"/>
        <v>25</v>
      </c>
      <c r="AM694" s="15">
        <f t="shared" si="349"/>
        <v>0</v>
      </c>
      <c r="AP694" s="15">
        <f t="shared" si="350"/>
        <v>50</v>
      </c>
      <c r="AQ694" s="172">
        <f t="shared" si="336"/>
        <v>25</v>
      </c>
      <c r="AR694" s="27">
        <f t="shared" si="351"/>
        <v>1</v>
      </c>
      <c r="AS694" s="172">
        <f t="shared" si="352"/>
        <v>25</v>
      </c>
      <c r="AX694" s="15">
        <f t="shared" si="361"/>
        <v>0</v>
      </c>
      <c r="BI694" s="27">
        <f t="shared" si="353"/>
        <v>0</v>
      </c>
      <c r="BJ694" s="27">
        <f t="shared" si="354"/>
        <v>0</v>
      </c>
      <c r="BR694" s="27">
        <f t="shared" si="355"/>
        <v>0</v>
      </c>
      <c r="BS694" s="27">
        <f t="shared" si="356"/>
        <v>0</v>
      </c>
      <c r="BT694" s="15">
        <v>1.25</v>
      </c>
      <c r="BU694" s="15">
        <v>1.6666666666666667</v>
      </c>
      <c r="BV694" s="15">
        <v>1</v>
      </c>
      <c r="BW694" s="15">
        <v>2</v>
      </c>
      <c r="BX694" s="15">
        <v>1</v>
      </c>
      <c r="BY694" s="15">
        <f t="shared" si="357"/>
        <v>1.3833333333333333</v>
      </c>
      <c r="BZ694" s="15">
        <v>2</v>
      </c>
      <c r="CA694" s="15">
        <f t="shared" si="358"/>
        <v>1</v>
      </c>
      <c r="CB694" s="15">
        <v>2</v>
      </c>
      <c r="CC694" s="15">
        <f t="shared" si="359"/>
        <v>0</v>
      </c>
      <c r="CD694" s="15">
        <f t="shared" ref="CD694:CD715" si="366">IF($CB694=4,1,0)</f>
        <v>0</v>
      </c>
      <c r="CE694" s="15">
        <v>2</v>
      </c>
      <c r="CF694" s="15">
        <v>3</v>
      </c>
      <c r="CG694" s="15">
        <v>2</v>
      </c>
      <c r="CH694" s="15">
        <v>1</v>
      </c>
      <c r="CI694" s="15">
        <v>0</v>
      </c>
      <c r="CJ694" s="15">
        <v>5</v>
      </c>
      <c r="CK694" s="15">
        <v>1</v>
      </c>
      <c r="CL694" s="15">
        <v>1</v>
      </c>
      <c r="CN694" s="15">
        <v>1</v>
      </c>
      <c r="CP694" s="15">
        <v>1</v>
      </c>
      <c r="CR694" s="15">
        <v>1</v>
      </c>
      <c r="CZ694" s="15">
        <v>2</v>
      </c>
      <c r="DA694" s="15">
        <v>2</v>
      </c>
      <c r="DD694" s="15">
        <v>3</v>
      </c>
      <c r="DE694" s="15">
        <v>2</v>
      </c>
      <c r="DF694" s="15">
        <v>1</v>
      </c>
      <c r="DG694" s="15">
        <v>2</v>
      </c>
      <c r="DL694" s="15">
        <v>4.5999999999999996</v>
      </c>
      <c r="DM694" s="15">
        <v>4.666666666666667</v>
      </c>
      <c r="DN694" s="15">
        <v>2.75</v>
      </c>
      <c r="DO694" s="15">
        <v>4</v>
      </c>
      <c r="DP694" s="15">
        <v>2.6666666666666665</v>
      </c>
      <c r="DQ694" s="15">
        <v>2.5</v>
      </c>
      <c r="DR694" s="27">
        <f t="shared" si="337"/>
        <v>3.5305555555555554</v>
      </c>
      <c r="DS694" s="15">
        <f t="shared" si="362"/>
        <v>0</v>
      </c>
    </row>
    <row r="695" spans="1:123" x14ac:dyDescent="0.2">
      <c r="A695" s="15">
        <v>347</v>
      </c>
      <c r="B695" s="15">
        <v>1110</v>
      </c>
      <c r="C695" s="15">
        <v>0</v>
      </c>
      <c r="D695" s="15">
        <v>2</v>
      </c>
      <c r="E695" s="15">
        <f t="shared" si="338"/>
        <v>1</v>
      </c>
      <c r="F695" s="15">
        <f t="shared" si="339"/>
        <v>0</v>
      </c>
      <c r="G695" s="15">
        <f t="shared" si="340"/>
        <v>0</v>
      </c>
      <c r="H695" s="15">
        <f t="shared" si="341"/>
        <v>0</v>
      </c>
      <c r="I695" s="15">
        <v>1</v>
      </c>
      <c r="J695" s="15">
        <v>60</v>
      </c>
      <c r="K695" s="15">
        <v>1</v>
      </c>
      <c r="L695" s="15">
        <f t="shared" si="342"/>
        <v>0</v>
      </c>
      <c r="M695" s="15">
        <f t="shared" si="343"/>
        <v>0</v>
      </c>
      <c r="N695" s="15">
        <f t="shared" si="344"/>
        <v>0</v>
      </c>
      <c r="O695" s="15">
        <f t="shared" si="345"/>
        <v>0</v>
      </c>
      <c r="P695" s="15">
        <f t="shared" si="346"/>
        <v>0</v>
      </c>
      <c r="Q695" s="15">
        <v>2</v>
      </c>
      <c r="R695" s="15">
        <v>3</v>
      </c>
      <c r="S695" s="15">
        <v>30</v>
      </c>
      <c r="T695" s="15">
        <v>0</v>
      </c>
      <c r="U695" s="15">
        <v>0</v>
      </c>
      <c r="V695" s="15">
        <v>0</v>
      </c>
      <c r="W695" s="15">
        <v>0</v>
      </c>
      <c r="X695" s="15">
        <v>1</v>
      </c>
      <c r="Y695" s="15">
        <v>0</v>
      </c>
      <c r="Z695" s="15">
        <v>1</v>
      </c>
      <c r="AA695" s="15">
        <f t="shared" si="335"/>
        <v>2</v>
      </c>
      <c r="AB695" s="193">
        <f t="shared" si="360"/>
        <v>25</v>
      </c>
      <c r="AC695" s="159">
        <v>7</v>
      </c>
      <c r="AD695" s="159">
        <v>1</v>
      </c>
      <c r="AE695" s="159">
        <v>2</v>
      </c>
      <c r="AF695" s="159">
        <v>50</v>
      </c>
      <c r="AG695" s="159">
        <f t="shared" si="347"/>
        <v>50</v>
      </c>
      <c r="AH695" s="159">
        <v>95</v>
      </c>
      <c r="AI695" s="171">
        <f t="shared" si="348"/>
        <v>25</v>
      </c>
      <c r="AM695" s="15">
        <f t="shared" si="349"/>
        <v>0</v>
      </c>
      <c r="AP695" s="15">
        <f t="shared" si="350"/>
        <v>50</v>
      </c>
      <c r="AQ695" s="172">
        <f t="shared" si="336"/>
        <v>25</v>
      </c>
      <c r="AR695" s="27">
        <f t="shared" si="351"/>
        <v>1</v>
      </c>
      <c r="AS695" s="172">
        <f t="shared" si="352"/>
        <v>25</v>
      </c>
      <c r="AX695" s="15">
        <f t="shared" si="361"/>
        <v>0</v>
      </c>
      <c r="BI695" s="27">
        <f t="shared" si="353"/>
        <v>0</v>
      </c>
      <c r="BJ695" s="27">
        <f t="shared" si="354"/>
        <v>0</v>
      </c>
      <c r="BR695" s="27">
        <f t="shared" si="355"/>
        <v>0</v>
      </c>
      <c r="BS695" s="27">
        <f t="shared" si="356"/>
        <v>0</v>
      </c>
      <c r="BT695" s="15">
        <v>1.25</v>
      </c>
      <c r="BU695" s="15">
        <v>1.6666666666666667</v>
      </c>
      <c r="BV695" s="15">
        <v>1</v>
      </c>
      <c r="BW695" s="15">
        <v>2</v>
      </c>
      <c r="BX695" s="15">
        <v>1</v>
      </c>
      <c r="BY695" s="15">
        <f t="shared" si="357"/>
        <v>1.3833333333333333</v>
      </c>
      <c r="BZ695" s="15">
        <v>2</v>
      </c>
      <c r="CA695" s="15">
        <f t="shared" si="358"/>
        <v>1</v>
      </c>
      <c r="CB695" s="15">
        <v>2</v>
      </c>
      <c r="CC695" s="15">
        <f t="shared" si="359"/>
        <v>0</v>
      </c>
      <c r="CD695" s="15">
        <f t="shared" si="366"/>
        <v>0</v>
      </c>
      <c r="CE695" s="15">
        <v>2</v>
      </c>
      <c r="CF695" s="15">
        <v>3</v>
      </c>
      <c r="CG695" s="15">
        <v>2</v>
      </c>
      <c r="CH695" s="15">
        <v>1</v>
      </c>
      <c r="CI695" s="15">
        <v>0</v>
      </c>
      <c r="CJ695" s="15">
        <v>5</v>
      </c>
      <c r="CK695" s="15">
        <v>1</v>
      </c>
      <c r="CL695" s="15">
        <v>1</v>
      </c>
      <c r="CN695" s="15">
        <v>1</v>
      </c>
      <c r="CP695" s="15">
        <v>1</v>
      </c>
      <c r="CR695" s="15">
        <v>1</v>
      </c>
      <c r="CZ695" s="15">
        <v>2</v>
      </c>
      <c r="DA695" s="15">
        <v>2</v>
      </c>
      <c r="DD695" s="15">
        <v>3</v>
      </c>
      <c r="DE695" s="15">
        <v>2</v>
      </c>
      <c r="DF695" s="15">
        <v>1</v>
      </c>
      <c r="DG695" s="15">
        <v>2</v>
      </c>
      <c r="DL695" s="27">
        <v>4.5999999999999996</v>
      </c>
      <c r="DM695" s="27">
        <v>4.666666666666667</v>
      </c>
      <c r="DN695" s="27">
        <v>2.75</v>
      </c>
      <c r="DO695" s="27">
        <v>4</v>
      </c>
      <c r="DP695" s="27">
        <v>2.6666666666666665</v>
      </c>
      <c r="DQ695" s="27">
        <v>2.5</v>
      </c>
      <c r="DR695" s="27">
        <f t="shared" si="337"/>
        <v>3.5305555555555554</v>
      </c>
      <c r="DS695" s="15">
        <f t="shared" si="362"/>
        <v>0.28555555555555578</v>
      </c>
    </row>
    <row r="696" spans="1:123" x14ac:dyDescent="0.2">
      <c r="A696" s="15">
        <v>348</v>
      </c>
      <c r="B696" s="15">
        <v>1111</v>
      </c>
      <c r="C696" s="15">
        <v>0</v>
      </c>
      <c r="D696" s="15">
        <v>2</v>
      </c>
      <c r="E696" s="15">
        <f t="shared" si="338"/>
        <v>1</v>
      </c>
      <c r="F696" s="15">
        <f t="shared" si="339"/>
        <v>0</v>
      </c>
      <c r="G696" s="15">
        <f t="shared" si="340"/>
        <v>0</v>
      </c>
      <c r="H696" s="15">
        <f t="shared" si="341"/>
        <v>0</v>
      </c>
      <c r="I696" s="15">
        <v>1</v>
      </c>
      <c r="J696" s="15">
        <v>32</v>
      </c>
      <c r="K696" s="15">
        <v>1</v>
      </c>
      <c r="L696" s="15">
        <f t="shared" si="342"/>
        <v>0</v>
      </c>
      <c r="M696" s="15">
        <f t="shared" si="343"/>
        <v>0</v>
      </c>
      <c r="N696" s="15">
        <f t="shared" si="344"/>
        <v>0</v>
      </c>
      <c r="O696" s="15">
        <f t="shared" si="345"/>
        <v>0</v>
      </c>
      <c r="P696" s="15">
        <f t="shared" si="346"/>
        <v>0</v>
      </c>
      <c r="Q696" s="15">
        <v>2</v>
      </c>
      <c r="R696" s="15">
        <v>9</v>
      </c>
      <c r="S696" s="15">
        <v>10</v>
      </c>
      <c r="T696" s="15">
        <v>0</v>
      </c>
      <c r="U696" s="15">
        <v>1</v>
      </c>
      <c r="V696" s="15">
        <v>0</v>
      </c>
      <c r="W696" s="15">
        <v>0</v>
      </c>
      <c r="X696" s="15">
        <v>1</v>
      </c>
      <c r="Y696" s="15">
        <v>1</v>
      </c>
      <c r="Z696" s="15">
        <v>0</v>
      </c>
      <c r="AA696" s="15">
        <f t="shared" si="335"/>
        <v>1</v>
      </c>
      <c r="AB696" s="193">
        <f t="shared" si="360"/>
        <v>1500</v>
      </c>
      <c r="AC696" s="15">
        <v>7</v>
      </c>
      <c r="AD696" s="15">
        <v>1</v>
      </c>
      <c r="AE696" s="15">
        <v>0.5</v>
      </c>
      <c r="AF696" s="15">
        <v>500</v>
      </c>
      <c r="AG696" s="15">
        <f t="shared" si="347"/>
        <v>500</v>
      </c>
      <c r="AH696" s="15">
        <v>210</v>
      </c>
      <c r="AI696" s="27">
        <f t="shared" si="348"/>
        <v>1000</v>
      </c>
      <c r="AM696" s="15">
        <f t="shared" si="349"/>
        <v>0</v>
      </c>
      <c r="AP696" s="15">
        <f t="shared" si="350"/>
        <v>500</v>
      </c>
      <c r="AQ696" s="172">
        <f t="shared" si="336"/>
        <v>1000</v>
      </c>
      <c r="AR696" s="27">
        <f t="shared" si="351"/>
        <v>0.5</v>
      </c>
      <c r="AS696" s="172">
        <f t="shared" si="352"/>
        <v>500</v>
      </c>
      <c r="AT696" s="15">
        <v>8</v>
      </c>
      <c r="AU696" s="15">
        <v>1</v>
      </c>
      <c r="AV696" s="15">
        <v>0.5</v>
      </c>
      <c r="AW696" s="15">
        <v>1000</v>
      </c>
      <c r="AX696" s="15">
        <f t="shared" si="361"/>
        <v>1000</v>
      </c>
      <c r="AY696" s="15">
        <v>5</v>
      </c>
      <c r="AZ696" s="15">
        <v>2000</v>
      </c>
      <c r="BG696" s="15">
        <f t="shared" si="363"/>
        <v>1000</v>
      </c>
      <c r="BH696" s="15">
        <f t="shared" si="364"/>
        <v>2000</v>
      </c>
      <c r="BI696" s="27">
        <f t="shared" si="353"/>
        <v>0.5</v>
      </c>
      <c r="BJ696" s="27">
        <f t="shared" si="354"/>
        <v>1000</v>
      </c>
      <c r="BR696" s="27">
        <f t="shared" si="355"/>
        <v>0</v>
      </c>
      <c r="BS696" s="27">
        <f t="shared" si="356"/>
        <v>0</v>
      </c>
      <c r="BT696" s="15">
        <v>1.75</v>
      </c>
      <c r="BU696" s="15">
        <v>1</v>
      </c>
      <c r="BV696" s="15">
        <v>1</v>
      </c>
      <c r="BW696" s="15">
        <v>1</v>
      </c>
      <c r="BX696" s="15">
        <v>4.5</v>
      </c>
      <c r="BY696" s="15">
        <f t="shared" si="357"/>
        <v>1.85</v>
      </c>
      <c r="BZ696" s="15">
        <v>2</v>
      </c>
      <c r="CA696" s="15">
        <f t="shared" si="358"/>
        <v>1</v>
      </c>
      <c r="CB696" s="15">
        <v>2</v>
      </c>
      <c r="CC696" s="15">
        <f t="shared" si="359"/>
        <v>0</v>
      </c>
      <c r="CD696" s="15">
        <f t="shared" si="366"/>
        <v>0</v>
      </c>
      <c r="CE696" s="15">
        <v>1</v>
      </c>
      <c r="CF696" s="15">
        <v>1</v>
      </c>
      <c r="CG696" s="15">
        <v>1</v>
      </c>
      <c r="CH696" s="15">
        <v>3</v>
      </c>
      <c r="CI696" s="15">
        <v>0</v>
      </c>
      <c r="CJ696" s="15">
        <v>5</v>
      </c>
      <c r="CK696" s="15">
        <v>1</v>
      </c>
      <c r="CL696" s="15">
        <v>1</v>
      </c>
      <c r="CN696" s="15">
        <v>1</v>
      </c>
      <c r="CP696" s="15">
        <v>1</v>
      </c>
      <c r="CR696" s="15">
        <v>1</v>
      </c>
      <c r="CZ696" s="15">
        <v>2</v>
      </c>
      <c r="DA696" s="15">
        <v>4</v>
      </c>
      <c r="DB696" s="15">
        <v>1</v>
      </c>
      <c r="DC696" s="15">
        <v>4</v>
      </c>
      <c r="DF696" s="15">
        <v>3</v>
      </c>
      <c r="DG696" s="15">
        <v>4</v>
      </c>
      <c r="DL696" s="15">
        <v>5</v>
      </c>
      <c r="DM696" s="15">
        <v>3.67</v>
      </c>
      <c r="DN696" s="15">
        <v>3</v>
      </c>
      <c r="DO696" s="15">
        <v>3.8</v>
      </c>
      <c r="DP696" s="15">
        <v>2</v>
      </c>
      <c r="DQ696" s="15">
        <v>2</v>
      </c>
      <c r="DR696" s="27">
        <f t="shared" si="337"/>
        <v>3.2449999999999997</v>
      </c>
      <c r="DS696" s="15">
        <f t="shared" si="362"/>
        <v>5.555555555556424E-4</v>
      </c>
    </row>
    <row r="697" spans="1:123" x14ac:dyDescent="0.2">
      <c r="A697" s="15">
        <v>348</v>
      </c>
      <c r="B697" s="15">
        <v>1111</v>
      </c>
      <c r="C697" s="15">
        <v>0</v>
      </c>
      <c r="D697" s="15">
        <v>2</v>
      </c>
      <c r="E697" s="15">
        <f t="shared" si="338"/>
        <v>1</v>
      </c>
      <c r="F697" s="15">
        <f t="shared" si="339"/>
        <v>0</v>
      </c>
      <c r="G697" s="15">
        <f t="shared" si="340"/>
        <v>0</v>
      </c>
      <c r="H697" s="15">
        <f t="shared" si="341"/>
        <v>0</v>
      </c>
      <c r="I697" s="15">
        <v>1</v>
      </c>
      <c r="J697" s="15">
        <v>32</v>
      </c>
      <c r="K697" s="15">
        <v>1</v>
      </c>
      <c r="L697" s="15">
        <f t="shared" si="342"/>
        <v>0</v>
      </c>
      <c r="M697" s="15">
        <f t="shared" si="343"/>
        <v>0</v>
      </c>
      <c r="N697" s="15">
        <f t="shared" si="344"/>
        <v>0</v>
      </c>
      <c r="O697" s="15">
        <f t="shared" si="345"/>
        <v>0</v>
      </c>
      <c r="P697" s="15">
        <f t="shared" si="346"/>
        <v>0</v>
      </c>
      <c r="Q697" s="15">
        <v>2</v>
      </c>
      <c r="R697" s="15">
        <v>9</v>
      </c>
      <c r="S697" s="15">
        <v>10</v>
      </c>
      <c r="T697" s="15">
        <v>0</v>
      </c>
      <c r="U697" s="15">
        <v>1</v>
      </c>
      <c r="V697" s="15">
        <v>0</v>
      </c>
      <c r="W697" s="15">
        <v>0</v>
      </c>
      <c r="X697" s="15">
        <v>1</v>
      </c>
      <c r="Y697" s="15">
        <v>0</v>
      </c>
      <c r="Z697" s="15">
        <v>0</v>
      </c>
      <c r="AA697" s="15">
        <f t="shared" si="335"/>
        <v>1</v>
      </c>
      <c r="AB697" s="193">
        <f t="shared" si="360"/>
        <v>1500</v>
      </c>
      <c r="AC697" s="159">
        <v>7</v>
      </c>
      <c r="AD697" s="159">
        <v>1</v>
      </c>
      <c r="AE697" s="159">
        <v>0.5</v>
      </c>
      <c r="AF697" s="159">
        <v>500</v>
      </c>
      <c r="AG697" s="159">
        <f t="shared" si="347"/>
        <v>500</v>
      </c>
      <c r="AH697" s="159">
        <v>210</v>
      </c>
      <c r="AI697" s="171">
        <f t="shared" si="348"/>
        <v>1000</v>
      </c>
      <c r="AM697" s="15">
        <f t="shared" si="349"/>
        <v>0</v>
      </c>
      <c r="AP697" s="15">
        <f t="shared" si="350"/>
        <v>500</v>
      </c>
      <c r="AQ697" s="172">
        <f t="shared" si="336"/>
        <v>1000</v>
      </c>
      <c r="AR697" s="27">
        <f t="shared" si="351"/>
        <v>0.5</v>
      </c>
      <c r="AS697" s="172">
        <f t="shared" si="352"/>
        <v>500</v>
      </c>
      <c r="AT697" s="15">
        <v>8</v>
      </c>
      <c r="AU697" s="15">
        <v>1</v>
      </c>
      <c r="AV697" s="15">
        <v>0.5</v>
      </c>
      <c r="AW697" s="15">
        <v>1000</v>
      </c>
      <c r="AX697" s="15">
        <f t="shared" si="361"/>
        <v>1000</v>
      </c>
      <c r="AY697" s="15">
        <v>5</v>
      </c>
      <c r="BG697" s="15">
        <f t="shared" si="363"/>
        <v>1000</v>
      </c>
      <c r="BH697" s="15">
        <f t="shared" si="364"/>
        <v>2000</v>
      </c>
      <c r="BI697" s="27">
        <f t="shared" si="353"/>
        <v>0.5</v>
      </c>
      <c r="BJ697" s="27">
        <f t="shared" si="354"/>
        <v>1000</v>
      </c>
      <c r="BR697" s="27">
        <f t="shared" si="355"/>
        <v>0</v>
      </c>
      <c r="BS697" s="27">
        <f t="shared" si="356"/>
        <v>0</v>
      </c>
      <c r="BT697" s="15">
        <v>1.75</v>
      </c>
      <c r="BU697" s="15">
        <v>1</v>
      </c>
      <c r="BV697" s="15">
        <v>1</v>
      </c>
      <c r="BW697" s="15">
        <v>1</v>
      </c>
      <c r="BX697" s="15">
        <v>4.5</v>
      </c>
      <c r="BY697" s="15">
        <f t="shared" si="357"/>
        <v>1.85</v>
      </c>
      <c r="BZ697" s="15">
        <v>2</v>
      </c>
      <c r="CA697" s="15">
        <f t="shared" si="358"/>
        <v>1</v>
      </c>
      <c r="CB697" s="15">
        <v>2</v>
      </c>
      <c r="CC697" s="15">
        <f t="shared" si="359"/>
        <v>0</v>
      </c>
      <c r="CD697" s="15">
        <f t="shared" si="366"/>
        <v>0</v>
      </c>
      <c r="CE697" s="15">
        <v>1</v>
      </c>
      <c r="CF697" s="15">
        <v>1</v>
      </c>
      <c r="CG697" s="15">
        <v>1</v>
      </c>
      <c r="CH697" s="15">
        <v>3</v>
      </c>
      <c r="CI697" s="15">
        <v>0</v>
      </c>
      <c r="CJ697" s="15">
        <v>5</v>
      </c>
      <c r="CK697" s="15">
        <v>1</v>
      </c>
      <c r="CL697" s="15">
        <v>1</v>
      </c>
      <c r="CN697" s="15">
        <v>1</v>
      </c>
      <c r="CP697" s="15">
        <v>1</v>
      </c>
      <c r="CR697" s="15">
        <v>1</v>
      </c>
      <c r="CZ697" s="15">
        <v>2</v>
      </c>
      <c r="DA697" s="15">
        <v>4</v>
      </c>
      <c r="DB697" s="15">
        <v>1</v>
      </c>
      <c r="DC697" s="15">
        <v>4</v>
      </c>
      <c r="DF697" s="15">
        <v>3</v>
      </c>
      <c r="DG697" s="15">
        <v>4</v>
      </c>
      <c r="DL697" s="27">
        <v>5</v>
      </c>
      <c r="DM697" s="27">
        <v>3.6666666666666665</v>
      </c>
      <c r="DN697" s="27">
        <v>3</v>
      </c>
      <c r="DO697" s="27">
        <v>3.8</v>
      </c>
      <c r="DP697" s="27">
        <v>2</v>
      </c>
      <c r="DQ697" s="27">
        <v>2</v>
      </c>
      <c r="DR697" s="27">
        <f t="shared" si="337"/>
        <v>3.244444444444444</v>
      </c>
      <c r="DS697" s="15">
        <f t="shared" si="362"/>
        <v>0.79444444444444429</v>
      </c>
    </row>
    <row r="698" spans="1:123" x14ac:dyDescent="0.2">
      <c r="A698" s="15">
        <v>349</v>
      </c>
      <c r="B698" s="15">
        <v>1112</v>
      </c>
      <c r="C698" s="15">
        <v>0</v>
      </c>
      <c r="D698" s="15">
        <v>2</v>
      </c>
      <c r="E698" s="15">
        <f t="shared" si="338"/>
        <v>1</v>
      </c>
      <c r="F698" s="15">
        <f t="shared" si="339"/>
        <v>0</v>
      </c>
      <c r="G698" s="15">
        <f t="shared" si="340"/>
        <v>0</v>
      </c>
      <c r="H698" s="15">
        <f t="shared" si="341"/>
        <v>0</v>
      </c>
      <c r="I698" s="15">
        <v>0</v>
      </c>
      <c r="J698" s="15">
        <v>37</v>
      </c>
      <c r="K698" s="15">
        <v>1</v>
      </c>
      <c r="L698" s="15">
        <f t="shared" si="342"/>
        <v>0</v>
      </c>
      <c r="M698" s="15">
        <f t="shared" si="343"/>
        <v>0</v>
      </c>
      <c r="N698" s="15">
        <f t="shared" si="344"/>
        <v>0</v>
      </c>
      <c r="O698" s="15">
        <f t="shared" si="345"/>
        <v>0</v>
      </c>
      <c r="P698" s="15">
        <f t="shared" si="346"/>
        <v>0</v>
      </c>
      <c r="Q698" s="15">
        <v>3</v>
      </c>
      <c r="R698" s="15">
        <v>5</v>
      </c>
      <c r="S698" s="15">
        <v>9</v>
      </c>
      <c r="T698" s="15">
        <v>0</v>
      </c>
      <c r="U698" s="15">
        <v>1</v>
      </c>
      <c r="V698" s="15">
        <v>0</v>
      </c>
      <c r="W698" s="15">
        <v>0</v>
      </c>
      <c r="X698" s="15">
        <v>1</v>
      </c>
      <c r="Y698" s="15">
        <v>1</v>
      </c>
      <c r="Z698" s="15">
        <v>1</v>
      </c>
      <c r="AA698" s="15">
        <f t="shared" si="335"/>
        <v>2</v>
      </c>
      <c r="AB698" s="193">
        <f t="shared" si="360"/>
        <v>5000</v>
      </c>
      <c r="AC698" s="15">
        <v>7</v>
      </c>
      <c r="AD698" s="15">
        <v>1</v>
      </c>
      <c r="AE698" s="15">
        <v>2</v>
      </c>
      <c r="AF698" s="15">
        <v>10000</v>
      </c>
      <c r="AG698" s="15">
        <f t="shared" si="347"/>
        <v>10000</v>
      </c>
      <c r="AH698" s="15">
        <v>5</v>
      </c>
      <c r="AI698" s="27">
        <f t="shared" si="348"/>
        <v>5000</v>
      </c>
      <c r="AM698" s="15">
        <f t="shared" si="349"/>
        <v>0</v>
      </c>
      <c r="AP698" s="15">
        <f t="shared" si="350"/>
        <v>10000</v>
      </c>
      <c r="AQ698" s="172">
        <f t="shared" si="336"/>
        <v>5000</v>
      </c>
      <c r="AR698" s="27">
        <f t="shared" si="351"/>
        <v>1</v>
      </c>
      <c r="AS698" s="172">
        <f t="shared" si="352"/>
        <v>5000</v>
      </c>
      <c r="AX698" s="15">
        <f t="shared" si="361"/>
        <v>0</v>
      </c>
      <c r="BI698" s="27">
        <f t="shared" si="353"/>
        <v>0</v>
      </c>
      <c r="BJ698" s="27">
        <f t="shared" si="354"/>
        <v>0</v>
      </c>
      <c r="BR698" s="27">
        <f t="shared" si="355"/>
        <v>0</v>
      </c>
      <c r="BS698" s="27">
        <f t="shared" si="356"/>
        <v>0</v>
      </c>
      <c r="BT698" s="15">
        <v>3.25</v>
      </c>
      <c r="BU698" s="15">
        <v>4</v>
      </c>
      <c r="BV698" s="15">
        <v>2.3333333333333335</v>
      </c>
      <c r="BW698" s="15">
        <v>1</v>
      </c>
      <c r="BX698" s="15">
        <v>5</v>
      </c>
      <c r="BY698" s="15">
        <f t="shared" si="357"/>
        <v>3.1166666666666667</v>
      </c>
      <c r="BZ698" s="15">
        <v>1</v>
      </c>
      <c r="CA698" s="15">
        <f t="shared" si="358"/>
        <v>1</v>
      </c>
      <c r="CB698" s="15">
        <v>3</v>
      </c>
      <c r="CC698" s="15">
        <f t="shared" si="359"/>
        <v>1</v>
      </c>
      <c r="CD698" s="15">
        <f t="shared" si="366"/>
        <v>0</v>
      </c>
      <c r="CE698" s="15">
        <v>3</v>
      </c>
      <c r="CF698" s="15">
        <v>4</v>
      </c>
      <c r="CG698" s="15">
        <v>2</v>
      </c>
      <c r="CH698" s="15">
        <v>4</v>
      </c>
      <c r="CI698" s="15">
        <v>1</v>
      </c>
      <c r="CJ698" s="15">
        <v>2</v>
      </c>
      <c r="CK698" s="15">
        <v>1</v>
      </c>
      <c r="CL698" s="15">
        <v>1</v>
      </c>
      <c r="CN698" s="15">
        <v>1</v>
      </c>
      <c r="CP698" s="15">
        <v>1</v>
      </c>
      <c r="CR698" s="15">
        <v>1</v>
      </c>
      <c r="CZ698" s="15">
        <v>2</v>
      </c>
      <c r="DA698" s="15">
        <v>2</v>
      </c>
      <c r="DB698" s="15">
        <v>1</v>
      </c>
      <c r="DC698" s="15">
        <v>2</v>
      </c>
      <c r="DF698" s="15">
        <v>3</v>
      </c>
      <c r="DG698" s="15">
        <v>2</v>
      </c>
      <c r="DL698" s="15">
        <v>2.8</v>
      </c>
      <c r="DM698" s="15">
        <v>3.3333333333333335</v>
      </c>
      <c r="DN698" s="15">
        <v>2</v>
      </c>
      <c r="DO698" s="15">
        <v>1.4</v>
      </c>
      <c r="DP698" s="15">
        <v>3.6666666666666665</v>
      </c>
      <c r="DQ698" s="15">
        <v>1.5</v>
      </c>
      <c r="DR698" s="27">
        <f t="shared" si="337"/>
        <v>2.4499999999999997</v>
      </c>
      <c r="DS698" s="15">
        <f t="shared" si="362"/>
        <v>1.3888888888888395E-2</v>
      </c>
    </row>
    <row r="699" spans="1:123" x14ac:dyDescent="0.2">
      <c r="A699" s="15">
        <v>349</v>
      </c>
      <c r="B699" s="15">
        <v>1112</v>
      </c>
      <c r="C699" s="15">
        <v>0</v>
      </c>
      <c r="D699" s="15">
        <v>2</v>
      </c>
      <c r="E699" s="15">
        <f t="shared" si="338"/>
        <v>1</v>
      </c>
      <c r="F699" s="15">
        <f t="shared" si="339"/>
        <v>0</v>
      </c>
      <c r="G699" s="15">
        <f t="shared" si="340"/>
        <v>0</v>
      </c>
      <c r="H699" s="15">
        <f t="shared" si="341"/>
        <v>0</v>
      </c>
      <c r="I699" s="15">
        <v>0</v>
      </c>
      <c r="J699" s="15">
        <v>37</v>
      </c>
      <c r="K699" s="15">
        <v>1</v>
      </c>
      <c r="L699" s="15">
        <f t="shared" si="342"/>
        <v>0</v>
      </c>
      <c r="M699" s="15">
        <f t="shared" si="343"/>
        <v>0</v>
      </c>
      <c r="N699" s="15">
        <f t="shared" si="344"/>
        <v>0</v>
      </c>
      <c r="O699" s="15">
        <f t="shared" si="345"/>
        <v>0</v>
      </c>
      <c r="P699" s="15">
        <f t="shared" si="346"/>
        <v>0</v>
      </c>
      <c r="Q699" s="15">
        <v>3</v>
      </c>
      <c r="R699" s="15">
        <v>5</v>
      </c>
      <c r="S699" s="15">
        <v>9</v>
      </c>
      <c r="T699" s="15">
        <v>0</v>
      </c>
      <c r="U699" s="15">
        <v>1</v>
      </c>
      <c r="V699" s="15">
        <v>0</v>
      </c>
      <c r="W699" s="15">
        <v>0</v>
      </c>
      <c r="X699" s="15">
        <v>1</v>
      </c>
      <c r="Y699" s="15">
        <v>0</v>
      </c>
      <c r="Z699" s="15">
        <v>1</v>
      </c>
      <c r="AA699" s="15">
        <f t="shared" si="335"/>
        <v>1</v>
      </c>
      <c r="AB699" s="193">
        <f t="shared" si="360"/>
        <v>2000</v>
      </c>
      <c r="AC699" s="159">
        <v>7</v>
      </c>
      <c r="AD699" s="159">
        <v>1</v>
      </c>
      <c r="AE699" s="159">
        <v>1</v>
      </c>
      <c r="AF699" s="159">
        <v>2000</v>
      </c>
      <c r="AG699" s="159">
        <f t="shared" si="347"/>
        <v>2000</v>
      </c>
      <c r="AH699" s="159">
        <v>5</v>
      </c>
      <c r="AI699" s="171">
        <f t="shared" si="348"/>
        <v>2000</v>
      </c>
      <c r="AM699" s="15">
        <f t="shared" si="349"/>
        <v>0</v>
      </c>
      <c r="AP699" s="15">
        <f t="shared" si="350"/>
        <v>2000</v>
      </c>
      <c r="AQ699" s="172">
        <f t="shared" si="336"/>
        <v>2000</v>
      </c>
      <c r="AR699" s="27">
        <f t="shared" si="351"/>
        <v>1</v>
      </c>
      <c r="AS699" s="172">
        <f t="shared" si="352"/>
        <v>2000</v>
      </c>
      <c r="AX699" s="15">
        <f t="shared" si="361"/>
        <v>0</v>
      </c>
      <c r="BI699" s="27">
        <f t="shared" si="353"/>
        <v>0</v>
      </c>
      <c r="BJ699" s="27">
        <f t="shared" si="354"/>
        <v>0</v>
      </c>
      <c r="BR699" s="27">
        <f t="shared" si="355"/>
        <v>0</v>
      </c>
      <c r="BS699" s="27">
        <f t="shared" si="356"/>
        <v>0</v>
      </c>
      <c r="BT699" s="15">
        <v>3.25</v>
      </c>
      <c r="BU699" s="15">
        <v>4</v>
      </c>
      <c r="BV699" s="15">
        <v>2.3333333333333335</v>
      </c>
      <c r="BW699" s="15">
        <v>1</v>
      </c>
      <c r="BX699" s="15">
        <v>5</v>
      </c>
      <c r="BY699" s="15">
        <f t="shared" si="357"/>
        <v>3.1166666666666667</v>
      </c>
      <c r="BZ699" s="15">
        <v>1</v>
      </c>
      <c r="CA699" s="15">
        <f t="shared" si="358"/>
        <v>1</v>
      </c>
      <c r="CB699" s="15">
        <v>3</v>
      </c>
      <c r="CC699" s="15">
        <f t="shared" si="359"/>
        <v>1</v>
      </c>
      <c r="CD699" s="15">
        <f t="shared" si="366"/>
        <v>0</v>
      </c>
      <c r="CE699" s="15">
        <v>3</v>
      </c>
      <c r="CF699" s="15">
        <v>4</v>
      </c>
      <c r="CG699" s="15">
        <v>2</v>
      </c>
      <c r="CH699" s="15">
        <v>4</v>
      </c>
      <c r="CI699" s="15">
        <v>1</v>
      </c>
      <c r="CJ699" s="15">
        <v>2</v>
      </c>
      <c r="CK699" s="15">
        <v>1</v>
      </c>
      <c r="CL699" s="15">
        <v>1</v>
      </c>
      <c r="CN699" s="15">
        <v>1</v>
      </c>
      <c r="CP699" s="15">
        <v>1</v>
      </c>
      <c r="CR699" s="15">
        <v>1</v>
      </c>
      <c r="CZ699" s="15">
        <v>2</v>
      </c>
      <c r="DA699" s="15">
        <v>2</v>
      </c>
      <c r="DB699" s="15">
        <v>1</v>
      </c>
      <c r="DC699" s="15">
        <v>2</v>
      </c>
      <c r="DF699" s="15">
        <v>3</v>
      </c>
      <c r="DG699" s="15">
        <v>2</v>
      </c>
      <c r="DL699" s="27">
        <v>2.8</v>
      </c>
      <c r="DM699" s="27">
        <v>3.3333333333333335</v>
      </c>
      <c r="DN699" s="27">
        <v>2.25</v>
      </c>
      <c r="DO699" s="27">
        <v>1.4</v>
      </c>
      <c r="DP699" s="27">
        <v>3.3333333333333335</v>
      </c>
      <c r="DQ699" s="27">
        <v>1.5</v>
      </c>
      <c r="DR699" s="27">
        <f t="shared" si="337"/>
        <v>2.4361111111111113</v>
      </c>
      <c r="DS699" s="15">
        <f t="shared" si="362"/>
        <v>-2.191666666666666</v>
      </c>
    </row>
    <row r="700" spans="1:123" x14ac:dyDescent="0.2">
      <c r="A700" s="15">
        <v>350</v>
      </c>
      <c r="B700" s="15">
        <v>1113</v>
      </c>
      <c r="C700" s="15">
        <v>0</v>
      </c>
      <c r="D700" s="15">
        <v>2</v>
      </c>
      <c r="E700" s="15">
        <f t="shared" si="338"/>
        <v>1</v>
      </c>
      <c r="F700" s="15">
        <f t="shared" si="339"/>
        <v>0</v>
      </c>
      <c r="G700" s="15">
        <f t="shared" si="340"/>
        <v>0</v>
      </c>
      <c r="H700" s="15">
        <f t="shared" si="341"/>
        <v>0</v>
      </c>
      <c r="I700" s="15">
        <v>0</v>
      </c>
      <c r="J700" s="15">
        <v>80</v>
      </c>
      <c r="K700" s="15">
        <v>0</v>
      </c>
      <c r="L700" s="15">
        <f t="shared" si="342"/>
        <v>0</v>
      </c>
      <c r="M700" s="15">
        <f t="shared" si="343"/>
        <v>0</v>
      </c>
      <c r="N700" s="15">
        <f t="shared" si="344"/>
        <v>0</v>
      </c>
      <c r="O700" s="15">
        <f t="shared" si="345"/>
        <v>0</v>
      </c>
      <c r="P700" s="15">
        <f t="shared" si="346"/>
        <v>0</v>
      </c>
      <c r="Q700" s="15">
        <v>2</v>
      </c>
      <c r="R700" s="15">
        <v>3</v>
      </c>
      <c r="S700" s="15">
        <v>50</v>
      </c>
      <c r="T700" s="15">
        <v>0</v>
      </c>
      <c r="U700" s="15">
        <v>0</v>
      </c>
      <c r="V700" s="15">
        <v>0</v>
      </c>
      <c r="W700" s="15">
        <v>0</v>
      </c>
      <c r="X700" s="15">
        <v>1</v>
      </c>
      <c r="Y700" s="15">
        <v>1</v>
      </c>
      <c r="Z700" s="15">
        <v>0</v>
      </c>
      <c r="AA700" s="15">
        <f t="shared" si="335"/>
        <v>1.5</v>
      </c>
      <c r="AB700" s="193">
        <f t="shared" si="360"/>
        <v>1633.3333333333333</v>
      </c>
      <c r="AC700" s="15">
        <v>8</v>
      </c>
      <c r="AD700" s="15">
        <v>3</v>
      </c>
      <c r="AE700" s="15">
        <v>1</v>
      </c>
      <c r="AF700" s="15">
        <v>550</v>
      </c>
      <c r="AG700" s="15">
        <f t="shared" si="347"/>
        <v>1650</v>
      </c>
      <c r="AH700" s="15">
        <v>25</v>
      </c>
      <c r="AI700" s="27">
        <f t="shared" si="348"/>
        <v>1650</v>
      </c>
      <c r="AM700" s="15">
        <f t="shared" si="349"/>
        <v>0</v>
      </c>
      <c r="AP700" s="15">
        <f t="shared" si="350"/>
        <v>1650</v>
      </c>
      <c r="AQ700" s="172">
        <f t="shared" si="336"/>
        <v>1650</v>
      </c>
      <c r="AR700" s="27">
        <f t="shared" si="351"/>
        <v>0.66666666666666663</v>
      </c>
      <c r="AS700" s="172">
        <f t="shared" si="352"/>
        <v>1100</v>
      </c>
      <c r="AT700" s="15">
        <v>8</v>
      </c>
      <c r="AU700" s="15">
        <v>2</v>
      </c>
      <c r="AV700" s="15">
        <v>0.5</v>
      </c>
      <c r="AW700" s="15">
        <v>400</v>
      </c>
      <c r="AX700" s="15">
        <f t="shared" si="361"/>
        <v>800</v>
      </c>
      <c r="AY700" s="15">
        <v>10</v>
      </c>
      <c r="AZ700" s="15">
        <v>800</v>
      </c>
      <c r="BG700" s="15">
        <f t="shared" si="363"/>
        <v>800</v>
      </c>
      <c r="BH700" s="15">
        <f t="shared" si="364"/>
        <v>1600</v>
      </c>
      <c r="BI700" s="27">
        <f t="shared" si="353"/>
        <v>0.33333333333333331</v>
      </c>
      <c r="BJ700" s="27">
        <f t="shared" si="354"/>
        <v>533.33333333333326</v>
      </c>
      <c r="BR700" s="27">
        <f t="shared" si="355"/>
        <v>0</v>
      </c>
      <c r="BS700" s="27">
        <f t="shared" si="356"/>
        <v>0</v>
      </c>
      <c r="BT700" s="15">
        <v>2</v>
      </c>
      <c r="BU700" s="15">
        <v>1.6666666666666667</v>
      </c>
      <c r="BV700" s="15">
        <v>1</v>
      </c>
      <c r="BW700" s="15">
        <v>1</v>
      </c>
      <c r="BX700" s="15">
        <v>3.5</v>
      </c>
      <c r="BY700" s="15">
        <f t="shared" si="357"/>
        <v>1.8333333333333335</v>
      </c>
      <c r="BZ700" s="15">
        <v>1</v>
      </c>
      <c r="CA700" s="15">
        <f t="shared" si="358"/>
        <v>1</v>
      </c>
      <c r="CB700" s="15">
        <v>2</v>
      </c>
      <c r="CC700" s="15">
        <f t="shared" si="359"/>
        <v>0</v>
      </c>
      <c r="CD700" s="15">
        <f t="shared" si="366"/>
        <v>0</v>
      </c>
      <c r="CE700" s="15">
        <v>3</v>
      </c>
      <c r="CF700" s="15">
        <v>2</v>
      </c>
      <c r="CG700" s="15">
        <v>1</v>
      </c>
      <c r="CH700" s="15">
        <v>4</v>
      </c>
      <c r="CI700" s="15">
        <v>0</v>
      </c>
      <c r="CJ700" s="15">
        <v>5</v>
      </c>
      <c r="CK700" s="15">
        <v>1</v>
      </c>
      <c r="CL700" s="15">
        <v>1</v>
      </c>
      <c r="CN700" s="15">
        <v>1</v>
      </c>
      <c r="CP700" s="15">
        <v>1</v>
      </c>
      <c r="CR700" s="15">
        <v>1</v>
      </c>
      <c r="CZ700" s="15">
        <v>3</v>
      </c>
      <c r="DA700" s="15">
        <v>2</v>
      </c>
      <c r="DB700" s="15">
        <v>2</v>
      </c>
      <c r="DC700" s="15">
        <v>2</v>
      </c>
      <c r="DF700" s="15">
        <v>1</v>
      </c>
      <c r="DG700" s="15">
        <v>2</v>
      </c>
      <c r="DL700" s="15">
        <v>4.8</v>
      </c>
      <c r="DM700" s="15">
        <v>4.666666666666667</v>
      </c>
      <c r="DN700" s="15">
        <v>5</v>
      </c>
      <c r="DO700" s="15">
        <v>4.8</v>
      </c>
      <c r="DP700" s="15">
        <v>5</v>
      </c>
      <c r="DQ700" s="15">
        <v>3.5</v>
      </c>
      <c r="DR700" s="27">
        <f t="shared" si="337"/>
        <v>4.6277777777777773</v>
      </c>
      <c r="DS700" s="15">
        <f t="shared" si="362"/>
        <v>9.9999999999999645E-2</v>
      </c>
    </row>
    <row r="701" spans="1:123" x14ac:dyDescent="0.2">
      <c r="A701" s="15">
        <v>350</v>
      </c>
      <c r="B701" s="15">
        <v>1113</v>
      </c>
      <c r="C701" s="15">
        <v>0</v>
      </c>
      <c r="D701" s="15">
        <v>2</v>
      </c>
      <c r="E701" s="15">
        <f t="shared" si="338"/>
        <v>1</v>
      </c>
      <c r="F701" s="15">
        <f t="shared" si="339"/>
        <v>0</v>
      </c>
      <c r="G701" s="15">
        <f t="shared" si="340"/>
        <v>0</v>
      </c>
      <c r="H701" s="15">
        <f t="shared" si="341"/>
        <v>0</v>
      </c>
      <c r="I701" s="15">
        <v>0</v>
      </c>
      <c r="J701" s="15">
        <v>80</v>
      </c>
      <c r="K701" s="15">
        <v>0</v>
      </c>
      <c r="L701" s="15">
        <f t="shared" si="342"/>
        <v>0</v>
      </c>
      <c r="M701" s="15">
        <f t="shared" si="343"/>
        <v>0</v>
      </c>
      <c r="N701" s="15">
        <f t="shared" si="344"/>
        <v>0</v>
      </c>
      <c r="O701" s="15">
        <f t="shared" si="345"/>
        <v>0</v>
      </c>
      <c r="P701" s="15">
        <f t="shared" si="346"/>
        <v>0</v>
      </c>
      <c r="Q701" s="15">
        <v>2</v>
      </c>
      <c r="R701" s="15">
        <v>3</v>
      </c>
      <c r="S701" s="15">
        <v>50</v>
      </c>
      <c r="T701" s="15">
        <v>0</v>
      </c>
      <c r="U701" s="15">
        <v>0</v>
      </c>
      <c r="V701" s="15">
        <v>0</v>
      </c>
      <c r="W701" s="15">
        <v>0</v>
      </c>
      <c r="X701" s="15">
        <v>1</v>
      </c>
      <c r="Y701" s="15">
        <v>0</v>
      </c>
      <c r="Z701" s="15">
        <v>0</v>
      </c>
      <c r="AA701" s="15">
        <f t="shared" si="335"/>
        <v>1.5</v>
      </c>
      <c r="AB701" s="193">
        <f t="shared" si="360"/>
        <v>1566.6666666666665</v>
      </c>
      <c r="AC701" s="159">
        <v>8</v>
      </c>
      <c r="AD701" s="159">
        <v>3</v>
      </c>
      <c r="AE701" s="159">
        <v>1</v>
      </c>
      <c r="AF701" s="159">
        <v>350</v>
      </c>
      <c r="AG701" s="159">
        <f t="shared" si="347"/>
        <v>1050</v>
      </c>
      <c r="AH701" s="159">
        <v>25</v>
      </c>
      <c r="AI701" s="171">
        <f t="shared" si="348"/>
        <v>1050</v>
      </c>
      <c r="AM701" s="15">
        <f t="shared" si="349"/>
        <v>0</v>
      </c>
      <c r="AP701" s="15">
        <f t="shared" si="350"/>
        <v>1050</v>
      </c>
      <c r="AQ701" s="172">
        <f t="shared" si="336"/>
        <v>1050</v>
      </c>
      <c r="AR701" s="27">
        <f t="shared" si="351"/>
        <v>0.66666666666666663</v>
      </c>
      <c r="AS701" s="172">
        <f t="shared" si="352"/>
        <v>700</v>
      </c>
      <c r="AT701" s="15">
        <v>8</v>
      </c>
      <c r="AU701" s="15">
        <v>2</v>
      </c>
      <c r="AV701" s="15">
        <v>0.5</v>
      </c>
      <c r="AW701" s="15">
        <v>650</v>
      </c>
      <c r="AX701" s="15">
        <f t="shared" si="361"/>
        <v>1300</v>
      </c>
      <c r="AY701" s="15">
        <v>10</v>
      </c>
      <c r="BG701" s="15">
        <f t="shared" si="363"/>
        <v>1300</v>
      </c>
      <c r="BH701" s="15">
        <f t="shared" si="364"/>
        <v>2600</v>
      </c>
      <c r="BI701" s="27">
        <f t="shared" si="353"/>
        <v>0.33333333333333331</v>
      </c>
      <c r="BJ701" s="27">
        <f t="shared" si="354"/>
        <v>866.66666666666663</v>
      </c>
      <c r="BR701" s="27">
        <f t="shared" si="355"/>
        <v>0</v>
      </c>
      <c r="BS701" s="27">
        <f t="shared" si="356"/>
        <v>0</v>
      </c>
      <c r="BT701" s="15">
        <v>2</v>
      </c>
      <c r="BU701" s="15">
        <v>1.6666666666666667</v>
      </c>
      <c r="BV701" s="15">
        <v>1</v>
      </c>
      <c r="BW701" s="15">
        <v>1</v>
      </c>
      <c r="BX701" s="15">
        <v>3.5</v>
      </c>
      <c r="BY701" s="15">
        <f t="shared" si="357"/>
        <v>1.8333333333333335</v>
      </c>
      <c r="BZ701" s="15">
        <v>1</v>
      </c>
      <c r="CA701" s="15">
        <f t="shared" si="358"/>
        <v>1</v>
      </c>
      <c r="CB701" s="15">
        <v>2</v>
      </c>
      <c r="CC701" s="15">
        <f t="shared" si="359"/>
        <v>0</v>
      </c>
      <c r="CD701" s="15">
        <f t="shared" si="366"/>
        <v>0</v>
      </c>
      <c r="CE701" s="15">
        <v>3</v>
      </c>
      <c r="CF701" s="15">
        <v>2</v>
      </c>
      <c r="CG701" s="15">
        <v>1</v>
      </c>
      <c r="CH701" s="15">
        <v>4</v>
      </c>
      <c r="CI701" s="15">
        <v>0</v>
      </c>
      <c r="CJ701" s="15">
        <v>5</v>
      </c>
      <c r="CK701" s="15">
        <v>1</v>
      </c>
      <c r="CL701" s="15">
        <v>1</v>
      </c>
      <c r="CN701" s="15">
        <v>1</v>
      </c>
      <c r="CP701" s="15">
        <v>1</v>
      </c>
      <c r="CR701" s="15">
        <v>1</v>
      </c>
      <c r="CZ701" s="15">
        <v>3</v>
      </c>
      <c r="DA701" s="15">
        <v>2</v>
      </c>
      <c r="DB701" s="15">
        <v>2</v>
      </c>
      <c r="DC701" s="15">
        <v>2</v>
      </c>
      <c r="DF701" s="15">
        <v>1</v>
      </c>
      <c r="DG701" s="15">
        <v>2</v>
      </c>
      <c r="DL701" s="27">
        <v>4.4000000000000004</v>
      </c>
      <c r="DM701" s="27">
        <v>4.666666666666667</v>
      </c>
      <c r="DN701" s="27">
        <v>5</v>
      </c>
      <c r="DO701" s="27">
        <v>4.5999999999999996</v>
      </c>
      <c r="DP701" s="27">
        <v>5</v>
      </c>
      <c r="DQ701" s="27">
        <v>3.5</v>
      </c>
      <c r="DR701" s="27">
        <f t="shared" si="337"/>
        <v>4.5277777777777777</v>
      </c>
      <c r="DS701" s="15">
        <f t="shared" si="362"/>
        <v>0.37222222222222179</v>
      </c>
    </row>
    <row r="702" spans="1:123" x14ac:dyDescent="0.2">
      <c r="A702" s="15">
        <v>351</v>
      </c>
      <c r="B702" s="15">
        <v>1114</v>
      </c>
      <c r="C702" s="15">
        <v>0</v>
      </c>
      <c r="D702" s="15">
        <v>2</v>
      </c>
      <c r="E702" s="15">
        <f t="shared" si="338"/>
        <v>1</v>
      </c>
      <c r="F702" s="15">
        <f t="shared" si="339"/>
        <v>0</v>
      </c>
      <c r="G702" s="15">
        <f t="shared" si="340"/>
        <v>0</v>
      </c>
      <c r="H702" s="15">
        <f t="shared" si="341"/>
        <v>0</v>
      </c>
      <c r="I702" s="15">
        <v>1</v>
      </c>
      <c r="J702" s="15">
        <v>30</v>
      </c>
      <c r="K702" s="15">
        <v>1</v>
      </c>
      <c r="L702" s="15">
        <f t="shared" si="342"/>
        <v>0</v>
      </c>
      <c r="M702" s="15">
        <f t="shared" si="343"/>
        <v>0</v>
      </c>
      <c r="N702" s="15">
        <f t="shared" si="344"/>
        <v>0</v>
      </c>
      <c r="O702" s="15">
        <f t="shared" si="345"/>
        <v>0</v>
      </c>
      <c r="P702" s="15">
        <f t="shared" si="346"/>
        <v>0</v>
      </c>
      <c r="Q702" s="15">
        <v>2</v>
      </c>
      <c r="R702" s="15">
        <v>6</v>
      </c>
      <c r="S702" s="15">
        <v>10</v>
      </c>
      <c r="T702" s="15">
        <v>0</v>
      </c>
      <c r="U702" s="15">
        <v>1</v>
      </c>
      <c r="V702" s="15">
        <v>0</v>
      </c>
      <c r="W702" s="15">
        <v>0</v>
      </c>
      <c r="X702" s="15">
        <v>1</v>
      </c>
      <c r="Y702" s="15">
        <v>1</v>
      </c>
      <c r="Z702" s="15">
        <v>0</v>
      </c>
      <c r="AA702" s="15">
        <f t="shared" si="335"/>
        <v>1</v>
      </c>
      <c r="AB702" s="193">
        <f t="shared" si="360"/>
        <v>1100</v>
      </c>
      <c r="AC702" s="15">
        <v>7</v>
      </c>
      <c r="AD702" s="15">
        <v>1</v>
      </c>
      <c r="AE702" s="15">
        <v>0.5</v>
      </c>
      <c r="AF702" s="15">
        <v>350</v>
      </c>
      <c r="AG702" s="15">
        <f t="shared" si="347"/>
        <v>350</v>
      </c>
      <c r="AH702" s="15">
        <v>150</v>
      </c>
      <c r="AI702" s="27">
        <f t="shared" si="348"/>
        <v>700</v>
      </c>
      <c r="AM702" s="15">
        <f t="shared" si="349"/>
        <v>0</v>
      </c>
      <c r="AP702" s="15">
        <f t="shared" si="350"/>
        <v>350</v>
      </c>
      <c r="AQ702" s="172">
        <f t="shared" si="336"/>
        <v>700</v>
      </c>
      <c r="AR702" s="27">
        <f t="shared" si="351"/>
        <v>0.5</v>
      </c>
      <c r="AS702" s="172">
        <f t="shared" si="352"/>
        <v>350</v>
      </c>
      <c r="AT702" s="15">
        <v>8</v>
      </c>
      <c r="AU702" s="15">
        <v>1</v>
      </c>
      <c r="AV702" s="15">
        <v>0.5</v>
      </c>
      <c r="AW702" s="15">
        <v>750</v>
      </c>
      <c r="AX702" s="15">
        <f t="shared" si="361"/>
        <v>750</v>
      </c>
      <c r="AY702" s="15">
        <v>7.5</v>
      </c>
      <c r="AZ702" s="15">
        <v>1500</v>
      </c>
      <c r="BG702" s="15">
        <f t="shared" si="363"/>
        <v>750</v>
      </c>
      <c r="BH702" s="15">
        <f t="shared" si="364"/>
        <v>1500</v>
      </c>
      <c r="BI702" s="27">
        <f t="shared" si="353"/>
        <v>0.5</v>
      </c>
      <c r="BJ702" s="27">
        <f t="shared" si="354"/>
        <v>750</v>
      </c>
      <c r="BR702" s="27">
        <f t="shared" si="355"/>
        <v>0</v>
      </c>
      <c r="BS702" s="27">
        <f t="shared" si="356"/>
        <v>0</v>
      </c>
      <c r="BT702" s="15">
        <v>3</v>
      </c>
      <c r="BU702" s="15">
        <v>3</v>
      </c>
      <c r="BV702" s="15">
        <v>1</v>
      </c>
      <c r="BW702" s="15">
        <v>2</v>
      </c>
      <c r="BX702" s="15">
        <v>4.5</v>
      </c>
      <c r="BY702" s="15">
        <f t="shared" si="357"/>
        <v>2.7</v>
      </c>
      <c r="BZ702" s="15">
        <v>4</v>
      </c>
      <c r="CA702" s="15">
        <f t="shared" si="358"/>
        <v>1</v>
      </c>
      <c r="CB702" s="15">
        <v>2</v>
      </c>
      <c r="CC702" s="15">
        <f t="shared" si="359"/>
        <v>0</v>
      </c>
      <c r="CD702" s="15">
        <f t="shared" si="366"/>
        <v>0</v>
      </c>
      <c r="CE702" s="15">
        <v>4</v>
      </c>
      <c r="CF702" s="15">
        <v>2</v>
      </c>
      <c r="CG702" s="15">
        <v>2</v>
      </c>
      <c r="CH702" s="15">
        <v>3</v>
      </c>
      <c r="CI702" s="15">
        <v>0</v>
      </c>
      <c r="CJ702" s="15">
        <v>5</v>
      </c>
      <c r="CK702" s="15">
        <v>0</v>
      </c>
      <c r="CL702" s="15" t="s">
        <v>1007</v>
      </c>
      <c r="CN702" s="15" t="s">
        <v>1007</v>
      </c>
      <c r="CP702" s="15" t="s">
        <v>1007</v>
      </c>
      <c r="CR702" s="15" t="s">
        <v>1007</v>
      </c>
      <c r="CT702" s="15">
        <v>1</v>
      </c>
      <c r="CU702" s="15">
        <v>0</v>
      </c>
      <c r="CV702" s="15">
        <v>1</v>
      </c>
      <c r="CW702" s="15">
        <v>0</v>
      </c>
      <c r="CX702" s="15">
        <v>0</v>
      </c>
      <c r="CY702" s="15">
        <v>0</v>
      </c>
      <c r="CZ702" s="15">
        <v>1</v>
      </c>
      <c r="DA702" s="15">
        <v>2</v>
      </c>
      <c r="DB702" s="15">
        <v>2</v>
      </c>
      <c r="DC702" s="15">
        <v>2</v>
      </c>
      <c r="DF702" s="15">
        <v>3</v>
      </c>
      <c r="DG702" s="15">
        <v>2</v>
      </c>
      <c r="DL702" s="15">
        <v>4.4000000000000004</v>
      </c>
      <c r="DM702" s="15">
        <v>4.333333333333333</v>
      </c>
      <c r="DN702" s="15">
        <v>4</v>
      </c>
      <c r="DO702" s="15">
        <v>4.2</v>
      </c>
      <c r="DP702" s="15">
        <v>4</v>
      </c>
      <c r="DQ702" s="15">
        <v>4</v>
      </c>
      <c r="DR702" s="27">
        <f t="shared" si="337"/>
        <v>4.1555555555555559</v>
      </c>
      <c r="DS702" s="164">
        <f t="shared" si="362"/>
        <v>-0.11111111111111072</v>
      </c>
    </row>
    <row r="703" spans="1:123" x14ac:dyDescent="0.2">
      <c r="A703" s="15">
        <v>351</v>
      </c>
      <c r="B703" s="15">
        <v>1114</v>
      </c>
      <c r="C703" s="15">
        <v>0</v>
      </c>
      <c r="D703" s="15">
        <v>2</v>
      </c>
      <c r="E703" s="15">
        <f t="shared" si="338"/>
        <v>1</v>
      </c>
      <c r="F703" s="15">
        <f t="shared" si="339"/>
        <v>0</v>
      </c>
      <c r="G703" s="15">
        <f t="shared" si="340"/>
        <v>0</v>
      </c>
      <c r="H703" s="15">
        <f t="shared" si="341"/>
        <v>0</v>
      </c>
      <c r="I703" s="15">
        <v>1</v>
      </c>
      <c r="J703" s="15">
        <v>30</v>
      </c>
      <c r="K703" s="15">
        <v>1</v>
      </c>
      <c r="L703" s="15">
        <f t="shared" si="342"/>
        <v>0</v>
      </c>
      <c r="M703" s="15">
        <f t="shared" si="343"/>
        <v>0</v>
      </c>
      <c r="N703" s="15">
        <f t="shared" si="344"/>
        <v>0</v>
      </c>
      <c r="O703" s="15">
        <f t="shared" si="345"/>
        <v>0</v>
      </c>
      <c r="P703" s="15">
        <f t="shared" si="346"/>
        <v>0</v>
      </c>
      <c r="Q703" s="15">
        <v>2</v>
      </c>
      <c r="R703" s="15">
        <v>6</v>
      </c>
      <c r="S703" s="15">
        <v>10</v>
      </c>
      <c r="T703" s="15">
        <v>0</v>
      </c>
      <c r="U703" s="15">
        <v>1</v>
      </c>
      <c r="V703" s="15">
        <v>0</v>
      </c>
      <c r="W703" s="15">
        <v>0</v>
      </c>
      <c r="X703" s="15">
        <v>1</v>
      </c>
      <c r="Y703" s="15">
        <v>0</v>
      </c>
      <c r="Z703" s="15">
        <v>0</v>
      </c>
      <c r="AA703" s="15">
        <f t="shared" si="335"/>
        <v>1</v>
      </c>
      <c r="AB703" s="193">
        <f t="shared" si="360"/>
        <v>1150</v>
      </c>
      <c r="AC703" s="159">
        <v>7</v>
      </c>
      <c r="AD703" s="159">
        <v>1</v>
      </c>
      <c r="AE703" s="159">
        <v>0.5</v>
      </c>
      <c r="AF703" s="159">
        <v>550</v>
      </c>
      <c r="AG703" s="159">
        <f t="shared" si="347"/>
        <v>550</v>
      </c>
      <c r="AH703" s="159">
        <v>200</v>
      </c>
      <c r="AI703" s="171">
        <f t="shared" si="348"/>
        <v>1100</v>
      </c>
      <c r="AM703" s="15">
        <f t="shared" si="349"/>
        <v>0</v>
      </c>
      <c r="AP703" s="15">
        <f t="shared" si="350"/>
        <v>550</v>
      </c>
      <c r="AQ703" s="172">
        <f t="shared" si="336"/>
        <v>1100</v>
      </c>
      <c r="AR703" s="27">
        <f t="shared" si="351"/>
        <v>0.5</v>
      </c>
      <c r="AS703" s="172">
        <f t="shared" si="352"/>
        <v>550</v>
      </c>
      <c r="AT703" s="15">
        <v>8</v>
      </c>
      <c r="AU703" s="15">
        <v>1</v>
      </c>
      <c r="AV703" s="15">
        <v>0.5</v>
      </c>
      <c r="AW703" s="15">
        <v>600</v>
      </c>
      <c r="AX703" s="15">
        <f t="shared" si="361"/>
        <v>600</v>
      </c>
      <c r="AY703" s="15">
        <v>13</v>
      </c>
      <c r="BG703" s="15">
        <f t="shared" si="363"/>
        <v>600</v>
      </c>
      <c r="BH703" s="15">
        <f t="shared" si="364"/>
        <v>1200</v>
      </c>
      <c r="BI703" s="27">
        <f t="shared" si="353"/>
        <v>0.5</v>
      </c>
      <c r="BJ703" s="27">
        <f t="shared" si="354"/>
        <v>600</v>
      </c>
      <c r="BR703" s="27">
        <f t="shared" si="355"/>
        <v>0</v>
      </c>
      <c r="BS703" s="27">
        <f t="shared" si="356"/>
        <v>0</v>
      </c>
      <c r="BT703" s="15">
        <v>3</v>
      </c>
      <c r="BU703" s="15">
        <v>3</v>
      </c>
      <c r="BV703" s="15">
        <v>1</v>
      </c>
      <c r="BW703" s="15">
        <v>2</v>
      </c>
      <c r="BX703" s="15">
        <v>4.5</v>
      </c>
      <c r="BY703" s="15">
        <f t="shared" si="357"/>
        <v>2.7</v>
      </c>
      <c r="BZ703" s="15">
        <v>4</v>
      </c>
      <c r="CA703" s="15">
        <f t="shared" si="358"/>
        <v>1</v>
      </c>
      <c r="CB703" s="15">
        <v>2</v>
      </c>
      <c r="CC703" s="15">
        <f t="shared" si="359"/>
        <v>0</v>
      </c>
      <c r="CD703" s="15">
        <f t="shared" si="366"/>
        <v>0</v>
      </c>
      <c r="CE703" s="15">
        <v>4</v>
      </c>
      <c r="CF703" s="15">
        <v>2</v>
      </c>
      <c r="CG703" s="15">
        <v>2</v>
      </c>
      <c r="CH703" s="15">
        <v>3</v>
      </c>
      <c r="CI703" s="15">
        <v>0</v>
      </c>
      <c r="CJ703" s="15">
        <v>5</v>
      </c>
      <c r="CK703" s="15">
        <v>0</v>
      </c>
      <c r="CL703" s="15" t="s">
        <v>1007</v>
      </c>
      <c r="CN703" s="15" t="s">
        <v>1007</v>
      </c>
      <c r="CP703" s="15" t="s">
        <v>1007</v>
      </c>
      <c r="CR703" s="15" t="s">
        <v>1007</v>
      </c>
      <c r="CT703" s="15">
        <v>1</v>
      </c>
      <c r="CU703" s="15">
        <v>0</v>
      </c>
      <c r="CV703" s="15">
        <v>1</v>
      </c>
      <c r="CW703" s="15">
        <v>0</v>
      </c>
      <c r="CX703" s="15">
        <v>0</v>
      </c>
      <c r="CY703" s="15">
        <v>0</v>
      </c>
      <c r="CZ703" s="15">
        <v>1</v>
      </c>
      <c r="DA703" s="15">
        <v>2</v>
      </c>
      <c r="DB703" s="15">
        <v>2</v>
      </c>
      <c r="DC703" s="15">
        <v>2</v>
      </c>
      <c r="DF703" s="15">
        <v>3</v>
      </c>
      <c r="DG703" s="15">
        <v>2</v>
      </c>
      <c r="DL703" s="27">
        <v>4.4000000000000004</v>
      </c>
      <c r="DM703" s="27">
        <v>4</v>
      </c>
      <c r="DN703" s="27">
        <v>5</v>
      </c>
      <c r="DO703" s="27">
        <v>4.2</v>
      </c>
      <c r="DP703" s="27">
        <v>4</v>
      </c>
      <c r="DQ703" s="27">
        <v>4</v>
      </c>
      <c r="DR703" s="27">
        <f t="shared" si="337"/>
        <v>4.2666666666666666</v>
      </c>
      <c r="DS703" s="15">
        <f t="shared" si="362"/>
        <v>0.75777777777777766</v>
      </c>
    </row>
    <row r="704" spans="1:123" x14ac:dyDescent="0.2">
      <c r="A704" s="15">
        <v>352</v>
      </c>
      <c r="B704" s="15">
        <v>1115</v>
      </c>
      <c r="C704" s="15">
        <v>0</v>
      </c>
      <c r="D704" s="15">
        <v>2</v>
      </c>
      <c r="E704" s="15">
        <f t="shared" si="338"/>
        <v>1</v>
      </c>
      <c r="F704" s="15">
        <f t="shared" si="339"/>
        <v>0</v>
      </c>
      <c r="G704" s="15">
        <f t="shared" si="340"/>
        <v>0</v>
      </c>
      <c r="H704" s="15">
        <f t="shared" si="341"/>
        <v>0</v>
      </c>
      <c r="I704" s="15">
        <v>1</v>
      </c>
      <c r="J704" s="15">
        <v>27</v>
      </c>
      <c r="K704" s="15">
        <v>2</v>
      </c>
      <c r="L704" s="15">
        <f t="shared" si="342"/>
        <v>1</v>
      </c>
      <c r="M704" s="15">
        <f t="shared" si="343"/>
        <v>0</v>
      </c>
      <c r="N704" s="15">
        <f t="shared" si="344"/>
        <v>0</v>
      </c>
      <c r="O704" s="15">
        <f t="shared" si="345"/>
        <v>0</v>
      </c>
      <c r="P704" s="15">
        <f t="shared" si="346"/>
        <v>0</v>
      </c>
      <c r="Q704" s="15">
        <v>2</v>
      </c>
      <c r="R704" s="15">
        <v>3</v>
      </c>
      <c r="S704" s="15">
        <v>5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1</v>
      </c>
      <c r="Z704" s="15">
        <v>1</v>
      </c>
      <c r="AA704" s="15">
        <f t="shared" si="335"/>
        <v>5</v>
      </c>
      <c r="AB704" s="193">
        <f t="shared" si="360"/>
        <v>1200</v>
      </c>
      <c r="AC704" s="15">
        <v>7</v>
      </c>
      <c r="AD704" s="15">
        <v>1</v>
      </c>
      <c r="AE704" s="15">
        <v>5</v>
      </c>
      <c r="AF704" s="15">
        <v>6000</v>
      </c>
      <c r="AG704" s="15">
        <f t="shared" si="347"/>
        <v>6000</v>
      </c>
      <c r="AH704" s="15">
        <v>5.5</v>
      </c>
      <c r="AI704" s="27">
        <f t="shared" si="348"/>
        <v>1200</v>
      </c>
      <c r="AM704" s="15">
        <f t="shared" si="349"/>
        <v>0</v>
      </c>
      <c r="AP704" s="15">
        <f t="shared" si="350"/>
        <v>6000</v>
      </c>
      <c r="AQ704" s="172">
        <f t="shared" si="336"/>
        <v>1200</v>
      </c>
      <c r="AR704" s="27">
        <f t="shared" si="351"/>
        <v>1</v>
      </c>
      <c r="AS704" s="172">
        <f t="shared" si="352"/>
        <v>1200</v>
      </c>
      <c r="AX704" s="15">
        <f t="shared" si="361"/>
        <v>0</v>
      </c>
      <c r="BI704" s="27">
        <f t="shared" si="353"/>
        <v>0</v>
      </c>
      <c r="BJ704" s="27">
        <f t="shared" si="354"/>
        <v>0</v>
      </c>
      <c r="BR704" s="27">
        <f t="shared" si="355"/>
        <v>0</v>
      </c>
      <c r="BS704" s="27">
        <f t="shared" si="356"/>
        <v>0</v>
      </c>
      <c r="BT704" s="15">
        <v>2.25</v>
      </c>
      <c r="BU704" s="15">
        <v>2.6666666666666665</v>
      </c>
      <c r="BV704" s="15">
        <v>1</v>
      </c>
      <c r="BW704" s="15">
        <v>1</v>
      </c>
      <c r="BX704" s="15">
        <v>4</v>
      </c>
      <c r="BY704" s="15">
        <f t="shared" si="357"/>
        <v>2.1833333333333331</v>
      </c>
      <c r="BZ704" s="15">
        <v>1</v>
      </c>
      <c r="CA704" s="15">
        <f t="shared" si="358"/>
        <v>1</v>
      </c>
      <c r="CB704" s="15">
        <v>4</v>
      </c>
      <c r="CC704" s="15">
        <f t="shared" si="359"/>
        <v>0</v>
      </c>
      <c r="CD704" s="15">
        <f t="shared" si="366"/>
        <v>1</v>
      </c>
      <c r="CE704" s="15">
        <v>4</v>
      </c>
      <c r="CF704" s="15">
        <v>3</v>
      </c>
      <c r="CG704" s="15">
        <v>2</v>
      </c>
      <c r="CH704" s="15">
        <v>3</v>
      </c>
      <c r="CI704" s="15">
        <v>1</v>
      </c>
      <c r="CJ704" s="15">
        <v>2</v>
      </c>
      <c r="CK704" s="15">
        <v>1</v>
      </c>
      <c r="CL704" s="15">
        <v>1</v>
      </c>
      <c r="CN704" s="15">
        <v>1</v>
      </c>
      <c r="CP704" s="15">
        <v>1</v>
      </c>
      <c r="CR704" s="15">
        <v>1</v>
      </c>
      <c r="CZ704" s="15">
        <v>3</v>
      </c>
      <c r="DA704" s="15">
        <v>2</v>
      </c>
      <c r="DD704" s="15">
        <v>2</v>
      </c>
      <c r="DE704" s="15">
        <v>2</v>
      </c>
      <c r="DF704" s="15">
        <v>1</v>
      </c>
      <c r="DG704" s="15">
        <v>2</v>
      </c>
      <c r="DL704" s="15">
        <v>4.4000000000000004</v>
      </c>
      <c r="DM704" s="15">
        <v>3.3333333333333335</v>
      </c>
      <c r="DN704" s="15">
        <v>2.5</v>
      </c>
      <c r="DO704" s="15">
        <v>3.4</v>
      </c>
      <c r="DP704" s="15">
        <v>3.67</v>
      </c>
      <c r="DQ704" s="15">
        <v>3.75</v>
      </c>
      <c r="DR704" s="27">
        <f t="shared" si="337"/>
        <v>3.5088888888888889</v>
      </c>
      <c r="DS704" s="164">
        <f t="shared" si="362"/>
        <v>-0.44666666666666677</v>
      </c>
    </row>
    <row r="705" spans="1:123" x14ac:dyDescent="0.2">
      <c r="A705" s="15">
        <v>352</v>
      </c>
      <c r="B705" s="15">
        <v>1115</v>
      </c>
      <c r="C705" s="15">
        <v>0</v>
      </c>
      <c r="D705" s="15">
        <v>2</v>
      </c>
      <c r="E705" s="15">
        <f t="shared" si="338"/>
        <v>1</v>
      </c>
      <c r="F705" s="15">
        <f t="shared" si="339"/>
        <v>0</v>
      </c>
      <c r="G705" s="15">
        <f t="shared" si="340"/>
        <v>0</v>
      </c>
      <c r="H705" s="15">
        <f t="shared" si="341"/>
        <v>0</v>
      </c>
      <c r="I705" s="15">
        <v>1</v>
      </c>
      <c r="J705" s="15">
        <v>27</v>
      </c>
      <c r="K705" s="15">
        <v>2</v>
      </c>
      <c r="L705" s="15">
        <f t="shared" si="342"/>
        <v>1</v>
      </c>
      <c r="M705" s="15">
        <f t="shared" si="343"/>
        <v>0</v>
      </c>
      <c r="N705" s="15">
        <f t="shared" si="344"/>
        <v>0</v>
      </c>
      <c r="O705" s="15">
        <f t="shared" si="345"/>
        <v>0</v>
      </c>
      <c r="P705" s="15">
        <f t="shared" si="346"/>
        <v>0</v>
      </c>
      <c r="Q705" s="15">
        <v>2</v>
      </c>
      <c r="R705" s="15">
        <v>3</v>
      </c>
      <c r="S705" s="15">
        <v>5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1</v>
      </c>
      <c r="AA705" s="15">
        <f t="shared" si="335"/>
        <v>7</v>
      </c>
      <c r="AB705" s="193">
        <f t="shared" si="360"/>
        <v>1428.5714285714287</v>
      </c>
      <c r="AC705" s="159">
        <v>7</v>
      </c>
      <c r="AD705" s="159">
        <v>1</v>
      </c>
      <c r="AE705" s="159">
        <v>7</v>
      </c>
      <c r="AF705" s="159">
        <v>10000</v>
      </c>
      <c r="AG705" s="159">
        <f t="shared" si="347"/>
        <v>10000</v>
      </c>
      <c r="AH705" s="159">
        <v>13.5</v>
      </c>
      <c r="AI705" s="171">
        <f t="shared" si="348"/>
        <v>1428.5714285714287</v>
      </c>
      <c r="AM705" s="15">
        <f t="shared" si="349"/>
        <v>0</v>
      </c>
      <c r="AP705" s="15">
        <f t="shared" si="350"/>
        <v>10000</v>
      </c>
      <c r="AQ705" s="172">
        <f t="shared" si="336"/>
        <v>1428.5714285714287</v>
      </c>
      <c r="AR705" s="27">
        <f t="shared" si="351"/>
        <v>1</v>
      </c>
      <c r="AS705" s="172">
        <f t="shared" si="352"/>
        <v>1428.5714285714287</v>
      </c>
      <c r="AX705" s="15">
        <f t="shared" si="361"/>
        <v>0</v>
      </c>
      <c r="BI705" s="27">
        <f t="shared" si="353"/>
        <v>0</v>
      </c>
      <c r="BJ705" s="27">
        <f t="shared" si="354"/>
        <v>0</v>
      </c>
      <c r="BR705" s="27">
        <f t="shared" si="355"/>
        <v>0</v>
      </c>
      <c r="BS705" s="27">
        <f t="shared" si="356"/>
        <v>0</v>
      </c>
      <c r="BT705" s="15">
        <v>2.25</v>
      </c>
      <c r="BU705" s="15">
        <v>2.6666666666666665</v>
      </c>
      <c r="BV705" s="15">
        <v>1</v>
      </c>
      <c r="BW705" s="15">
        <v>1</v>
      </c>
      <c r="BX705" s="15">
        <v>4</v>
      </c>
      <c r="BY705" s="15">
        <f t="shared" si="357"/>
        <v>2.1833333333333331</v>
      </c>
      <c r="BZ705" s="15">
        <v>1</v>
      </c>
      <c r="CA705" s="15">
        <f t="shared" si="358"/>
        <v>1</v>
      </c>
      <c r="CB705" s="15">
        <v>4</v>
      </c>
      <c r="CC705" s="15">
        <f t="shared" si="359"/>
        <v>0</v>
      </c>
      <c r="CD705" s="15">
        <f t="shared" si="366"/>
        <v>1</v>
      </c>
      <c r="CE705" s="15">
        <v>4</v>
      </c>
      <c r="CF705" s="15">
        <v>3</v>
      </c>
      <c r="CG705" s="15">
        <v>2</v>
      </c>
      <c r="CH705" s="15">
        <v>3</v>
      </c>
      <c r="CI705" s="15">
        <v>1</v>
      </c>
      <c r="CJ705" s="15">
        <v>2</v>
      </c>
      <c r="CK705" s="15">
        <v>1</v>
      </c>
      <c r="CL705" s="15">
        <v>1</v>
      </c>
      <c r="CN705" s="15">
        <v>1</v>
      </c>
      <c r="CP705" s="15">
        <v>1</v>
      </c>
      <c r="CR705" s="15">
        <v>1</v>
      </c>
      <c r="CZ705" s="15">
        <v>3</v>
      </c>
      <c r="DA705" s="15">
        <v>2</v>
      </c>
      <c r="DD705" s="15">
        <v>2</v>
      </c>
      <c r="DE705" s="15">
        <v>2</v>
      </c>
      <c r="DF705" s="15">
        <v>1</v>
      </c>
      <c r="DG705" s="15">
        <v>2</v>
      </c>
      <c r="DL705" s="27">
        <v>4.8</v>
      </c>
      <c r="DM705" s="27">
        <v>3.6666666666666665</v>
      </c>
      <c r="DN705" s="27">
        <v>2.5</v>
      </c>
      <c r="DO705" s="27">
        <v>4.5999999999999996</v>
      </c>
      <c r="DP705" s="27">
        <v>3.6666666666666665</v>
      </c>
      <c r="DQ705" s="27">
        <v>4.5</v>
      </c>
      <c r="DR705" s="27">
        <f t="shared" si="337"/>
        <v>3.9555555555555557</v>
      </c>
      <c r="DS705" s="15">
        <f t="shared" si="362"/>
        <v>-0.42499999999999982</v>
      </c>
    </row>
    <row r="706" spans="1:123" x14ac:dyDescent="0.2">
      <c r="A706" s="15">
        <v>353</v>
      </c>
      <c r="B706" s="15">
        <v>1116</v>
      </c>
      <c r="C706" s="15">
        <v>0</v>
      </c>
      <c r="D706" s="15">
        <v>2</v>
      </c>
      <c r="E706" s="15">
        <f t="shared" si="338"/>
        <v>1</v>
      </c>
      <c r="F706" s="15">
        <f t="shared" si="339"/>
        <v>0</v>
      </c>
      <c r="G706" s="15">
        <f t="shared" si="340"/>
        <v>0</v>
      </c>
      <c r="H706" s="15">
        <f t="shared" si="341"/>
        <v>0</v>
      </c>
      <c r="I706" s="15">
        <v>1</v>
      </c>
      <c r="J706" s="15">
        <v>27</v>
      </c>
      <c r="K706" s="15">
        <v>2</v>
      </c>
      <c r="L706" s="15">
        <f t="shared" si="342"/>
        <v>1</v>
      </c>
      <c r="M706" s="15">
        <f t="shared" si="343"/>
        <v>0</v>
      </c>
      <c r="N706" s="15">
        <f t="shared" si="344"/>
        <v>0</v>
      </c>
      <c r="O706" s="15">
        <f t="shared" si="345"/>
        <v>0</v>
      </c>
      <c r="P706" s="15">
        <f t="shared" si="346"/>
        <v>0</v>
      </c>
      <c r="Q706" s="15">
        <v>1</v>
      </c>
      <c r="R706" s="15">
        <v>6</v>
      </c>
      <c r="S706" s="15">
        <v>15</v>
      </c>
      <c r="T706" s="15">
        <v>0</v>
      </c>
      <c r="U706" s="15">
        <v>1</v>
      </c>
      <c r="V706" s="15">
        <v>1</v>
      </c>
      <c r="W706" s="15">
        <v>4000</v>
      </c>
      <c r="X706" s="15">
        <v>1</v>
      </c>
      <c r="Y706" s="15">
        <v>1</v>
      </c>
      <c r="Z706" s="15">
        <v>0</v>
      </c>
      <c r="AA706" s="15">
        <f t="shared" ref="AA706:AA769" si="367">SUM($AE706+$AV706+$BM706)</f>
        <v>0.4</v>
      </c>
      <c r="AB706" s="193">
        <f t="shared" si="360"/>
        <v>3000</v>
      </c>
      <c r="AC706" s="15">
        <v>8</v>
      </c>
      <c r="AD706" s="15">
        <v>3</v>
      </c>
      <c r="AE706" s="15">
        <v>0.2</v>
      </c>
      <c r="AF706" s="15">
        <v>250</v>
      </c>
      <c r="AG706" s="15">
        <f t="shared" si="347"/>
        <v>750</v>
      </c>
      <c r="AH706" s="15">
        <v>15</v>
      </c>
      <c r="AI706" s="27">
        <f t="shared" si="348"/>
        <v>3750</v>
      </c>
      <c r="AM706" s="15">
        <f t="shared" si="349"/>
        <v>0</v>
      </c>
      <c r="AP706" s="15">
        <f t="shared" si="350"/>
        <v>750</v>
      </c>
      <c r="AQ706" s="172">
        <f t="shared" ref="AQ706:AQ769" si="368">$AP706/$AE706</f>
        <v>3750</v>
      </c>
      <c r="AR706" s="27">
        <f t="shared" si="351"/>
        <v>0.5</v>
      </c>
      <c r="AS706" s="172">
        <f t="shared" si="352"/>
        <v>1875</v>
      </c>
      <c r="AT706" s="15">
        <v>8</v>
      </c>
      <c r="AU706" s="15">
        <v>3</v>
      </c>
      <c r="AV706" s="15">
        <v>0.2</v>
      </c>
      <c r="AW706" s="15">
        <v>150</v>
      </c>
      <c r="AX706" s="15">
        <f t="shared" si="361"/>
        <v>450</v>
      </c>
      <c r="AY706" s="15">
        <v>20</v>
      </c>
      <c r="AZ706" s="15">
        <v>750</v>
      </c>
      <c r="BG706" s="15">
        <f t="shared" si="363"/>
        <v>450</v>
      </c>
      <c r="BH706" s="15">
        <f t="shared" si="364"/>
        <v>2250</v>
      </c>
      <c r="BI706" s="27">
        <f t="shared" si="353"/>
        <v>0.5</v>
      </c>
      <c r="BJ706" s="27">
        <f t="shared" si="354"/>
        <v>1125</v>
      </c>
      <c r="BR706" s="27">
        <f t="shared" si="355"/>
        <v>0</v>
      </c>
      <c r="BS706" s="27">
        <f t="shared" si="356"/>
        <v>0</v>
      </c>
      <c r="BT706" s="15">
        <v>3.5</v>
      </c>
      <c r="BU706" s="15">
        <v>1.6666666666666667</v>
      </c>
      <c r="BV706" s="15">
        <v>1</v>
      </c>
      <c r="BW706" s="15">
        <v>1</v>
      </c>
      <c r="BX706" s="15">
        <v>3.5</v>
      </c>
      <c r="BY706" s="15">
        <f t="shared" si="357"/>
        <v>2.1333333333333337</v>
      </c>
      <c r="BZ706" s="15">
        <v>1</v>
      </c>
      <c r="CA706" s="15">
        <f t="shared" si="358"/>
        <v>1</v>
      </c>
      <c r="CB706" s="15">
        <v>2</v>
      </c>
      <c r="CC706" s="15">
        <f t="shared" si="359"/>
        <v>0</v>
      </c>
      <c r="CD706" s="15">
        <f t="shared" si="366"/>
        <v>0</v>
      </c>
      <c r="CE706" s="15">
        <v>1</v>
      </c>
      <c r="CF706" s="15">
        <v>2</v>
      </c>
      <c r="CG706" s="15">
        <v>1</v>
      </c>
      <c r="CH706" s="15">
        <v>3</v>
      </c>
      <c r="CI706" s="15">
        <v>1</v>
      </c>
      <c r="CJ706" s="15">
        <v>1</v>
      </c>
      <c r="CK706" s="15">
        <v>1</v>
      </c>
      <c r="CL706" s="15">
        <v>0</v>
      </c>
      <c r="CM706" s="15">
        <v>2</v>
      </c>
      <c r="CN706" s="15">
        <v>1</v>
      </c>
      <c r="CP706" s="15">
        <v>1</v>
      </c>
      <c r="CR706" s="15">
        <v>1</v>
      </c>
      <c r="CZ706" s="15">
        <v>3</v>
      </c>
      <c r="DA706" s="15">
        <v>2</v>
      </c>
      <c r="DB706" s="15">
        <v>2</v>
      </c>
      <c r="DC706" s="15">
        <v>2</v>
      </c>
      <c r="DF706" s="15">
        <v>1</v>
      </c>
      <c r="DG706" s="15">
        <v>2</v>
      </c>
      <c r="DL706" s="15">
        <v>5</v>
      </c>
      <c r="DM706" s="15">
        <v>4.666666666666667</v>
      </c>
      <c r="DN706" s="15">
        <v>4.75</v>
      </c>
      <c r="DO706" s="15">
        <v>4.2</v>
      </c>
      <c r="DP706" s="15">
        <v>2.6666666666666665</v>
      </c>
      <c r="DQ706" s="15">
        <v>5</v>
      </c>
      <c r="DR706" s="27">
        <f t="shared" ref="DR706:DR769" si="369">AVERAGE($DL706:$DQ706)</f>
        <v>4.3805555555555555</v>
      </c>
      <c r="DS706" s="15">
        <f t="shared" si="362"/>
        <v>0.10277777777777786</v>
      </c>
    </row>
    <row r="707" spans="1:123" x14ac:dyDescent="0.2">
      <c r="A707" s="15">
        <v>353</v>
      </c>
      <c r="B707" s="15">
        <v>1116</v>
      </c>
      <c r="C707" s="15">
        <v>0</v>
      </c>
      <c r="D707" s="15">
        <v>2</v>
      </c>
      <c r="E707" s="15">
        <f t="shared" ref="E707:E770" si="370">IF($D707=2,1,0)</f>
        <v>1</v>
      </c>
      <c r="F707" s="15">
        <f t="shared" ref="F707:F770" si="371">IF($D707=3,1,0)</f>
        <v>0</v>
      </c>
      <c r="G707" s="15">
        <f t="shared" ref="G707:G770" si="372">IF($D707=5,1,0)</f>
        <v>0</v>
      </c>
      <c r="H707" s="15">
        <f t="shared" ref="H707:H770" si="373">IF($D707=6,1,0)</f>
        <v>0</v>
      </c>
      <c r="I707" s="15">
        <v>1</v>
      </c>
      <c r="J707" s="15">
        <v>27</v>
      </c>
      <c r="K707" s="15">
        <v>2</v>
      </c>
      <c r="L707" s="15">
        <f t="shared" ref="L707:L770" si="374">IF($K707=2,1,0)</f>
        <v>1</v>
      </c>
      <c r="M707" s="15">
        <f t="shared" ref="M707:M770" si="375">IF($K707=3,1,0)</f>
        <v>0</v>
      </c>
      <c r="N707" s="15">
        <f t="shared" ref="N707:N770" si="376">IF($K707=4,1,0)</f>
        <v>0</v>
      </c>
      <c r="O707" s="15">
        <f t="shared" ref="O707:O770" si="377">IF($K707=5,1,0)</f>
        <v>0</v>
      </c>
      <c r="P707" s="15">
        <f t="shared" ref="P707:P770" si="378">IF($K707=6,1,0)</f>
        <v>0</v>
      </c>
      <c r="Q707" s="15">
        <v>1</v>
      </c>
      <c r="R707" s="15">
        <v>6</v>
      </c>
      <c r="S707" s="15">
        <v>15</v>
      </c>
      <c r="T707" s="15">
        <v>0</v>
      </c>
      <c r="U707" s="15">
        <v>1</v>
      </c>
      <c r="V707" s="15">
        <v>1</v>
      </c>
      <c r="W707" s="15">
        <v>4000</v>
      </c>
      <c r="X707" s="15">
        <v>1</v>
      </c>
      <c r="Y707" s="15">
        <v>0</v>
      </c>
      <c r="Z707" s="15">
        <v>0</v>
      </c>
      <c r="AA707" s="15">
        <f t="shared" si="367"/>
        <v>0.4</v>
      </c>
      <c r="AB707" s="193">
        <f t="shared" si="360"/>
        <v>3375</v>
      </c>
      <c r="AC707" s="159">
        <v>8</v>
      </c>
      <c r="AD707" s="159">
        <v>3</v>
      </c>
      <c r="AE707" s="159">
        <v>0.2</v>
      </c>
      <c r="AF707" s="159">
        <v>350</v>
      </c>
      <c r="AG707" s="159">
        <f t="shared" ref="AG707:AG770" si="379">($AD707*$AF707)</f>
        <v>1050</v>
      </c>
      <c r="AH707" s="159">
        <v>10</v>
      </c>
      <c r="AI707" s="171">
        <f t="shared" ref="AI707:AI770" si="380">$AG707/$AE707</f>
        <v>5250</v>
      </c>
      <c r="AM707" s="15">
        <f t="shared" ref="AM707:AM770" si="381">$AL707*$AJ707</f>
        <v>0</v>
      </c>
      <c r="AP707" s="15">
        <f t="shared" ref="AP707:AP770" si="382">$AG707+$AM707</f>
        <v>1050</v>
      </c>
      <c r="AQ707" s="172">
        <f t="shared" si="368"/>
        <v>5250</v>
      </c>
      <c r="AR707" s="27">
        <f t="shared" ref="AR707:AR770" si="383">$AE707/($AE707+$AV707+$BL707)</f>
        <v>0.5</v>
      </c>
      <c r="AS707" s="172">
        <f t="shared" ref="AS707:AS770" si="384">$AQ707*$AR707</f>
        <v>2625</v>
      </c>
      <c r="AT707" s="15">
        <v>8</v>
      </c>
      <c r="AU707" s="15">
        <v>3</v>
      </c>
      <c r="AV707" s="15">
        <v>0.2</v>
      </c>
      <c r="AW707" s="15">
        <v>100</v>
      </c>
      <c r="AX707" s="15">
        <f t="shared" si="361"/>
        <v>300</v>
      </c>
      <c r="AY707" s="15">
        <v>25.5</v>
      </c>
      <c r="BG707" s="15">
        <f t="shared" si="363"/>
        <v>300</v>
      </c>
      <c r="BH707" s="15">
        <f t="shared" si="364"/>
        <v>1500</v>
      </c>
      <c r="BI707" s="27">
        <f t="shared" ref="BI707:BI770" si="385">$AV707/($AE707+$AV707+$BL707)</f>
        <v>0.5</v>
      </c>
      <c r="BJ707" s="27">
        <f t="shared" ref="BJ707:BJ770" si="386">$BH707*$BI707</f>
        <v>750</v>
      </c>
      <c r="BR707" s="27">
        <f t="shared" ref="BR707:BR770" si="387">$BL707/($AE707+$AV707+$BL707)</f>
        <v>0</v>
      </c>
      <c r="BS707" s="27">
        <f t="shared" ref="BS707:BS770" si="388">$BQ707*$BR707</f>
        <v>0</v>
      </c>
      <c r="BT707" s="15">
        <v>3.5</v>
      </c>
      <c r="BU707" s="15">
        <v>1.6666666666666667</v>
      </c>
      <c r="BV707" s="15">
        <v>1</v>
      </c>
      <c r="BW707" s="15">
        <v>1</v>
      </c>
      <c r="BX707" s="15">
        <v>3.5</v>
      </c>
      <c r="BY707" s="15">
        <f t="shared" ref="BY707:BY770" si="389">AVERAGE($BT707:$BX707)</f>
        <v>2.1333333333333337</v>
      </c>
      <c r="BZ707" s="15">
        <v>1</v>
      </c>
      <c r="CA707" s="15">
        <f t="shared" ref="CA707:CA770" si="390">IF($CB707=5,0,1)</f>
        <v>1</v>
      </c>
      <c r="CB707" s="15">
        <v>2</v>
      </c>
      <c r="CC707" s="15">
        <f t="shared" ref="CC707:CC769" si="391">IF($CB707=3,1,0)</f>
        <v>0</v>
      </c>
      <c r="CD707" s="15">
        <f t="shared" si="366"/>
        <v>0</v>
      </c>
      <c r="CE707" s="15">
        <v>1</v>
      </c>
      <c r="CF707" s="15">
        <v>2</v>
      </c>
      <c r="CG707" s="15">
        <v>1</v>
      </c>
      <c r="CH707" s="15">
        <v>3</v>
      </c>
      <c r="CI707" s="15">
        <v>1</v>
      </c>
      <c r="CJ707" s="15">
        <v>1</v>
      </c>
      <c r="CK707" s="15">
        <v>1</v>
      </c>
      <c r="CL707" s="15">
        <v>0</v>
      </c>
      <c r="CM707" s="15">
        <v>2</v>
      </c>
      <c r="CN707" s="15">
        <v>1</v>
      </c>
      <c r="CP707" s="15">
        <v>1</v>
      </c>
      <c r="CR707" s="15">
        <v>1</v>
      </c>
      <c r="CZ707" s="15">
        <v>3</v>
      </c>
      <c r="DA707" s="15">
        <v>2</v>
      </c>
      <c r="DB707" s="15">
        <v>2</v>
      </c>
      <c r="DC707" s="15">
        <v>2</v>
      </c>
      <c r="DF707" s="15">
        <v>1</v>
      </c>
      <c r="DG707" s="15">
        <v>2</v>
      </c>
      <c r="DL707" s="27">
        <v>5</v>
      </c>
      <c r="DM707" s="27">
        <v>4.666666666666667</v>
      </c>
      <c r="DN707" s="27">
        <v>4.75</v>
      </c>
      <c r="DO707" s="27">
        <v>4</v>
      </c>
      <c r="DP707" s="27">
        <v>3</v>
      </c>
      <c r="DQ707" s="27">
        <v>4.25</v>
      </c>
      <c r="DR707" s="27">
        <f t="shared" si="369"/>
        <v>4.2777777777777777</v>
      </c>
      <c r="DS707" s="15">
        <f t="shared" si="362"/>
        <v>0.32500000000000018</v>
      </c>
    </row>
    <row r="708" spans="1:123" x14ac:dyDescent="0.2">
      <c r="A708" s="15">
        <v>354</v>
      </c>
      <c r="B708" s="15">
        <v>1117</v>
      </c>
      <c r="C708" s="15">
        <v>0</v>
      </c>
      <c r="D708" s="15">
        <v>2</v>
      </c>
      <c r="E708" s="15">
        <f t="shared" si="370"/>
        <v>1</v>
      </c>
      <c r="F708" s="15">
        <f t="shared" si="371"/>
        <v>0</v>
      </c>
      <c r="G708" s="15">
        <f t="shared" si="372"/>
        <v>0</v>
      </c>
      <c r="H708" s="15">
        <f t="shared" si="373"/>
        <v>0</v>
      </c>
      <c r="I708" s="15">
        <v>0</v>
      </c>
      <c r="J708" s="15">
        <v>36</v>
      </c>
      <c r="K708" s="15">
        <v>2</v>
      </c>
      <c r="L708" s="15">
        <f t="shared" si="374"/>
        <v>1</v>
      </c>
      <c r="M708" s="15">
        <f t="shared" si="375"/>
        <v>0</v>
      </c>
      <c r="N708" s="15">
        <f t="shared" si="376"/>
        <v>0</v>
      </c>
      <c r="O708" s="15">
        <f t="shared" si="377"/>
        <v>0</v>
      </c>
      <c r="P708" s="15">
        <f t="shared" si="378"/>
        <v>0</v>
      </c>
      <c r="Q708" s="15">
        <v>2</v>
      </c>
      <c r="R708" s="15">
        <v>4</v>
      </c>
      <c r="S708" s="15">
        <v>16</v>
      </c>
      <c r="T708" s="15">
        <v>1</v>
      </c>
      <c r="U708" s="15">
        <v>1</v>
      </c>
      <c r="V708" s="15">
        <v>0</v>
      </c>
      <c r="W708" s="15">
        <v>0</v>
      </c>
      <c r="X708" s="15">
        <v>1</v>
      </c>
      <c r="Y708" s="15">
        <v>1</v>
      </c>
      <c r="Z708" s="15">
        <v>1</v>
      </c>
      <c r="AA708" s="15">
        <f t="shared" si="367"/>
        <v>0.5</v>
      </c>
      <c r="AB708" s="193">
        <f t="shared" si="360"/>
        <v>324</v>
      </c>
      <c r="AC708" s="15">
        <v>8</v>
      </c>
      <c r="AD708" s="15">
        <v>1</v>
      </c>
      <c r="AE708" s="15">
        <v>0.5</v>
      </c>
      <c r="AF708" s="15">
        <v>162</v>
      </c>
      <c r="AG708" s="15">
        <f t="shared" si="379"/>
        <v>162</v>
      </c>
      <c r="AH708" s="15">
        <v>40</v>
      </c>
      <c r="AI708" s="27">
        <f t="shared" si="380"/>
        <v>324</v>
      </c>
      <c r="AM708" s="15">
        <f t="shared" si="381"/>
        <v>0</v>
      </c>
      <c r="AP708" s="15">
        <f t="shared" si="382"/>
        <v>162</v>
      </c>
      <c r="AQ708" s="172">
        <f t="shared" si="368"/>
        <v>324</v>
      </c>
      <c r="AR708" s="27">
        <f t="shared" si="383"/>
        <v>1</v>
      </c>
      <c r="AS708" s="172">
        <f t="shared" si="384"/>
        <v>324</v>
      </c>
      <c r="AX708" s="15">
        <f t="shared" si="361"/>
        <v>0</v>
      </c>
      <c r="BI708" s="27">
        <f t="shared" si="385"/>
        <v>0</v>
      </c>
      <c r="BJ708" s="27">
        <f t="shared" si="386"/>
        <v>0</v>
      </c>
      <c r="BR708" s="27">
        <f t="shared" si="387"/>
        <v>0</v>
      </c>
      <c r="BS708" s="27">
        <f t="shared" si="388"/>
        <v>0</v>
      </c>
      <c r="BT708" s="15">
        <v>1.25</v>
      </c>
      <c r="BU708" s="15">
        <v>1.6666666666666667</v>
      </c>
      <c r="BV708" s="15">
        <v>1.6666666666666667</v>
      </c>
      <c r="BW708" s="15">
        <v>1</v>
      </c>
      <c r="BX708" s="15">
        <v>3</v>
      </c>
      <c r="BY708" s="15">
        <f t="shared" si="389"/>
        <v>1.7166666666666668</v>
      </c>
      <c r="BZ708" s="15">
        <v>3</v>
      </c>
      <c r="CA708" s="15">
        <f t="shared" si="390"/>
        <v>1</v>
      </c>
      <c r="CB708" s="15">
        <v>2</v>
      </c>
      <c r="CC708" s="15">
        <f t="shared" si="391"/>
        <v>0</v>
      </c>
      <c r="CD708" s="15">
        <f t="shared" si="366"/>
        <v>0</v>
      </c>
      <c r="CE708" s="15">
        <v>1</v>
      </c>
      <c r="CF708" s="15">
        <v>2</v>
      </c>
      <c r="CG708" s="15">
        <v>1</v>
      </c>
      <c r="CH708" s="15">
        <v>4</v>
      </c>
      <c r="CI708" s="15">
        <v>1</v>
      </c>
      <c r="CJ708" s="15">
        <v>1</v>
      </c>
      <c r="CK708" s="15">
        <v>1</v>
      </c>
      <c r="CL708" s="15">
        <v>1</v>
      </c>
      <c r="CN708" s="15">
        <v>1</v>
      </c>
      <c r="CP708" s="15">
        <v>1</v>
      </c>
      <c r="CR708" s="15">
        <v>1</v>
      </c>
      <c r="DB708" s="15">
        <v>3</v>
      </c>
      <c r="DC708" s="15">
        <v>3</v>
      </c>
      <c r="DD708" s="15">
        <v>2</v>
      </c>
      <c r="DE708" s="15">
        <v>3</v>
      </c>
      <c r="DF708" s="15">
        <v>1</v>
      </c>
      <c r="DG708" s="15">
        <v>3</v>
      </c>
      <c r="DL708" s="15">
        <v>3.8</v>
      </c>
      <c r="DM708" s="15">
        <v>4.333333333333333</v>
      </c>
      <c r="DN708" s="15">
        <v>4.75</v>
      </c>
      <c r="DO708" s="15">
        <v>4</v>
      </c>
      <c r="DP708" s="15">
        <v>4.333333333333333</v>
      </c>
      <c r="DQ708" s="15">
        <v>2.5</v>
      </c>
      <c r="DR708" s="27">
        <f t="shared" si="369"/>
        <v>3.9527777777777775</v>
      </c>
      <c r="DS708" s="15">
        <f t="shared" si="362"/>
        <v>0</v>
      </c>
    </row>
    <row r="709" spans="1:123" x14ac:dyDescent="0.2">
      <c r="A709" s="15">
        <v>354</v>
      </c>
      <c r="B709" s="15">
        <v>1117</v>
      </c>
      <c r="C709" s="15">
        <v>0</v>
      </c>
      <c r="D709" s="15">
        <v>2</v>
      </c>
      <c r="E709" s="15">
        <f t="shared" si="370"/>
        <v>1</v>
      </c>
      <c r="F709" s="15">
        <f t="shared" si="371"/>
        <v>0</v>
      </c>
      <c r="G709" s="15">
        <f t="shared" si="372"/>
        <v>0</v>
      </c>
      <c r="H709" s="15">
        <f t="shared" si="373"/>
        <v>0</v>
      </c>
      <c r="I709" s="15">
        <v>0</v>
      </c>
      <c r="J709" s="15">
        <v>36</v>
      </c>
      <c r="K709" s="15">
        <v>2</v>
      </c>
      <c r="L709" s="15">
        <f t="shared" si="374"/>
        <v>1</v>
      </c>
      <c r="M709" s="15">
        <f t="shared" si="375"/>
        <v>0</v>
      </c>
      <c r="N709" s="15">
        <f t="shared" si="376"/>
        <v>0</v>
      </c>
      <c r="O709" s="15">
        <f t="shared" si="377"/>
        <v>0</v>
      </c>
      <c r="P709" s="15">
        <f t="shared" si="378"/>
        <v>0</v>
      </c>
      <c r="Q709" s="15">
        <v>2</v>
      </c>
      <c r="R709" s="15">
        <v>4</v>
      </c>
      <c r="S709" s="15">
        <v>16</v>
      </c>
      <c r="T709" s="15">
        <v>1</v>
      </c>
      <c r="U709" s="15">
        <v>1</v>
      </c>
      <c r="V709" s="15">
        <v>0</v>
      </c>
      <c r="W709" s="15">
        <v>0</v>
      </c>
      <c r="X709" s="15">
        <v>1</v>
      </c>
      <c r="Y709" s="15">
        <v>0</v>
      </c>
      <c r="Z709" s="15">
        <v>1</v>
      </c>
      <c r="AA709" s="15">
        <f t="shared" si="367"/>
        <v>0.25</v>
      </c>
      <c r="AB709" s="193">
        <f t="shared" ref="AB709:AB772" si="392">$AS709+$BJ709+$BS709</f>
        <v>648</v>
      </c>
      <c r="AC709" s="159">
        <v>8</v>
      </c>
      <c r="AD709" s="159">
        <v>1</v>
      </c>
      <c r="AE709" s="159">
        <v>0.25</v>
      </c>
      <c r="AF709" s="159">
        <v>162</v>
      </c>
      <c r="AG709" s="159">
        <f t="shared" si="379"/>
        <v>162</v>
      </c>
      <c r="AH709" s="159">
        <v>40</v>
      </c>
      <c r="AI709" s="171">
        <f t="shared" si="380"/>
        <v>648</v>
      </c>
      <c r="AM709" s="15">
        <f t="shared" si="381"/>
        <v>0</v>
      </c>
      <c r="AP709" s="15">
        <f t="shared" si="382"/>
        <v>162</v>
      </c>
      <c r="AQ709" s="172">
        <f t="shared" si="368"/>
        <v>648</v>
      </c>
      <c r="AR709" s="27">
        <f t="shared" si="383"/>
        <v>1</v>
      </c>
      <c r="AS709" s="172">
        <f t="shared" si="384"/>
        <v>648</v>
      </c>
      <c r="AX709" s="15">
        <f t="shared" ref="AX709:AX772" si="393">$AW709*$AU709</f>
        <v>0</v>
      </c>
      <c r="BI709" s="27">
        <f t="shared" si="385"/>
        <v>0</v>
      </c>
      <c r="BJ709" s="27">
        <f t="shared" si="386"/>
        <v>0</v>
      </c>
      <c r="BR709" s="27">
        <f t="shared" si="387"/>
        <v>0</v>
      </c>
      <c r="BS709" s="27">
        <f t="shared" si="388"/>
        <v>0</v>
      </c>
      <c r="BT709" s="15">
        <v>1.25</v>
      </c>
      <c r="BU709" s="15">
        <v>1.6666666666666667</v>
      </c>
      <c r="BV709" s="15">
        <v>1.6666666666666667</v>
      </c>
      <c r="BW709" s="15">
        <v>1</v>
      </c>
      <c r="BX709" s="15">
        <v>3</v>
      </c>
      <c r="BY709" s="15">
        <f t="shared" si="389"/>
        <v>1.7166666666666668</v>
      </c>
      <c r="BZ709" s="15">
        <v>3</v>
      </c>
      <c r="CA709" s="15">
        <f t="shared" si="390"/>
        <v>1</v>
      </c>
      <c r="CB709" s="15">
        <v>2</v>
      </c>
      <c r="CC709" s="15">
        <f t="shared" si="391"/>
        <v>0</v>
      </c>
      <c r="CD709" s="15">
        <f t="shared" si="366"/>
        <v>0</v>
      </c>
      <c r="CE709" s="15">
        <v>1</v>
      </c>
      <c r="CF709" s="15">
        <v>2</v>
      </c>
      <c r="CG709" s="15">
        <v>1</v>
      </c>
      <c r="CH709" s="15">
        <v>4</v>
      </c>
      <c r="CI709" s="15">
        <v>1</v>
      </c>
      <c r="CJ709" s="15">
        <v>1</v>
      </c>
      <c r="CK709" s="15">
        <v>1</v>
      </c>
      <c r="CL709" s="15">
        <v>1</v>
      </c>
      <c r="CN709" s="15">
        <v>1</v>
      </c>
      <c r="CP709" s="15">
        <v>1</v>
      </c>
      <c r="CR709" s="15">
        <v>1</v>
      </c>
      <c r="DB709" s="15">
        <v>3</v>
      </c>
      <c r="DC709" s="15">
        <v>3</v>
      </c>
      <c r="DD709" s="15">
        <v>2</v>
      </c>
      <c r="DE709" s="15">
        <v>3</v>
      </c>
      <c r="DF709" s="15">
        <v>1</v>
      </c>
      <c r="DG709" s="15">
        <v>3</v>
      </c>
      <c r="DL709" s="27">
        <v>3.8</v>
      </c>
      <c r="DM709" s="27">
        <v>4.333333333333333</v>
      </c>
      <c r="DN709" s="27">
        <v>4.75</v>
      </c>
      <c r="DO709" s="27">
        <v>4</v>
      </c>
      <c r="DP709" s="27">
        <v>4.333333333333333</v>
      </c>
      <c r="DQ709" s="27">
        <v>2.5</v>
      </c>
      <c r="DR709" s="27">
        <f t="shared" si="369"/>
        <v>3.9527777777777775</v>
      </c>
      <c r="DS709" s="15">
        <f t="shared" si="362"/>
        <v>-0.44722222222222197</v>
      </c>
    </row>
    <row r="710" spans="1:123" x14ac:dyDescent="0.2">
      <c r="A710" s="15">
        <v>355</v>
      </c>
      <c r="B710" s="15">
        <v>1118</v>
      </c>
      <c r="C710" s="15">
        <v>0</v>
      </c>
      <c r="D710" s="15">
        <v>2</v>
      </c>
      <c r="E710" s="15">
        <f t="shared" si="370"/>
        <v>1</v>
      </c>
      <c r="F710" s="15">
        <f t="shared" si="371"/>
        <v>0</v>
      </c>
      <c r="G710" s="15">
        <f t="shared" si="372"/>
        <v>0</v>
      </c>
      <c r="H710" s="15">
        <f t="shared" si="373"/>
        <v>0</v>
      </c>
      <c r="I710" s="15">
        <v>0</v>
      </c>
      <c r="J710" s="15">
        <v>25</v>
      </c>
      <c r="K710" s="15">
        <v>3</v>
      </c>
      <c r="L710" s="15">
        <f t="shared" si="374"/>
        <v>0</v>
      </c>
      <c r="M710" s="15">
        <f t="shared" si="375"/>
        <v>1</v>
      </c>
      <c r="N710" s="15">
        <f t="shared" si="376"/>
        <v>0</v>
      </c>
      <c r="O710" s="15">
        <f t="shared" si="377"/>
        <v>0</v>
      </c>
      <c r="P710" s="15">
        <f t="shared" si="378"/>
        <v>0</v>
      </c>
      <c r="Q710" s="15">
        <v>2</v>
      </c>
      <c r="R710" s="15">
        <v>5</v>
      </c>
      <c r="S710" s="15">
        <v>6</v>
      </c>
      <c r="T710" s="15">
        <v>0</v>
      </c>
      <c r="U710" s="15">
        <v>0</v>
      </c>
      <c r="V710" s="15">
        <v>0</v>
      </c>
      <c r="W710" s="15">
        <v>0</v>
      </c>
      <c r="X710" s="15">
        <v>1</v>
      </c>
      <c r="Y710" s="15">
        <v>1</v>
      </c>
      <c r="Z710" s="15">
        <v>1</v>
      </c>
      <c r="AA710" s="15">
        <f t="shared" si="367"/>
        <v>1</v>
      </c>
      <c r="AB710" s="193">
        <f t="shared" si="392"/>
        <v>4000</v>
      </c>
      <c r="AC710" s="15">
        <v>8</v>
      </c>
      <c r="AD710" s="15">
        <v>4</v>
      </c>
      <c r="AE710" s="15">
        <v>1</v>
      </c>
      <c r="AF710" s="15">
        <v>1000</v>
      </c>
      <c r="AG710" s="15">
        <f t="shared" si="379"/>
        <v>4000</v>
      </c>
      <c r="AH710" s="15">
        <v>16</v>
      </c>
      <c r="AI710" s="27">
        <f t="shared" si="380"/>
        <v>4000</v>
      </c>
      <c r="AM710" s="15">
        <f t="shared" si="381"/>
        <v>0</v>
      </c>
      <c r="AP710" s="15">
        <f t="shared" si="382"/>
        <v>4000</v>
      </c>
      <c r="AQ710" s="172">
        <f t="shared" si="368"/>
        <v>4000</v>
      </c>
      <c r="AR710" s="27">
        <f t="shared" si="383"/>
        <v>1</v>
      </c>
      <c r="AS710" s="172">
        <f t="shared" si="384"/>
        <v>4000</v>
      </c>
      <c r="AX710" s="15">
        <f t="shared" si="393"/>
        <v>0</v>
      </c>
      <c r="BI710" s="27">
        <f t="shared" si="385"/>
        <v>0</v>
      </c>
      <c r="BJ710" s="27">
        <f t="shared" si="386"/>
        <v>0</v>
      </c>
      <c r="BR710" s="27">
        <f t="shared" si="387"/>
        <v>0</v>
      </c>
      <c r="BS710" s="27">
        <f t="shared" si="388"/>
        <v>0</v>
      </c>
      <c r="BT710" s="15">
        <v>2.25</v>
      </c>
      <c r="BU710" s="15">
        <v>1.6666666666666667</v>
      </c>
      <c r="BV710" s="15">
        <v>1</v>
      </c>
      <c r="BW710" s="15">
        <v>1</v>
      </c>
      <c r="BX710" s="15">
        <v>3</v>
      </c>
      <c r="BY710" s="15">
        <f t="shared" si="389"/>
        <v>1.7833333333333337</v>
      </c>
      <c r="BZ710" s="15">
        <v>1</v>
      </c>
      <c r="CA710" s="15">
        <f t="shared" si="390"/>
        <v>1</v>
      </c>
      <c r="CB710" s="15">
        <v>2</v>
      </c>
      <c r="CC710" s="15">
        <f t="shared" si="391"/>
        <v>0</v>
      </c>
      <c r="CD710" s="15">
        <f t="shared" si="366"/>
        <v>0</v>
      </c>
      <c r="CE710" s="15">
        <v>1</v>
      </c>
      <c r="CF710" s="15">
        <v>3</v>
      </c>
      <c r="CG710" s="15">
        <v>1</v>
      </c>
      <c r="CH710" s="15">
        <v>3</v>
      </c>
      <c r="CI710" s="15">
        <v>1</v>
      </c>
      <c r="CJ710" s="15">
        <v>1</v>
      </c>
      <c r="CK710" s="15">
        <v>1</v>
      </c>
      <c r="CL710" s="15">
        <v>1</v>
      </c>
      <c r="CN710" s="15">
        <v>1</v>
      </c>
      <c r="CP710" s="15">
        <v>1</v>
      </c>
      <c r="CR710" s="15">
        <v>1</v>
      </c>
      <c r="CZ710" s="15">
        <v>1</v>
      </c>
      <c r="DA710" s="15">
        <v>2</v>
      </c>
      <c r="DB710" s="15">
        <v>3</v>
      </c>
      <c r="DC710" s="15">
        <v>2</v>
      </c>
      <c r="DF710" s="15">
        <v>2</v>
      </c>
      <c r="DG710" s="15">
        <v>2</v>
      </c>
      <c r="DL710" s="15">
        <v>4.8</v>
      </c>
      <c r="DM710" s="15">
        <v>5</v>
      </c>
      <c r="DN710" s="15">
        <v>4.75</v>
      </c>
      <c r="DO710" s="15">
        <v>4.5999999999999996</v>
      </c>
      <c r="DP710" s="15">
        <v>5</v>
      </c>
      <c r="DQ710" s="15">
        <v>2.25</v>
      </c>
      <c r="DR710" s="27">
        <f t="shared" si="369"/>
        <v>4.3999999999999995</v>
      </c>
      <c r="DS710" s="15">
        <f t="shared" ref="DS710:DS773" si="394">$DR710-$DR711</f>
        <v>3.3333333333333215E-2</v>
      </c>
    </row>
    <row r="711" spans="1:123" x14ac:dyDescent="0.2">
      <c r="A711" s="15">
        <v>355</v>
      </c>
      <c r="B711" s="15">
        <v>1118</v>
      </c>
      <c r="C711" s="15">
        <v>0</v>
      </c>
      <c r="D711" s="15">
        <v>2</v>
      </c>
      <c r="E711" s="15">
        <f t="shared" si="370"/>
        <v>1</v>
      </c>
      <c r="F711" s="15">
        <f t="shared" si="371"/>
        <v>0</v>
      </c>
      <c r="G711" s="15">
        <f t="shared" si="372"/>
        <v>0</v>
      </c>
      <c r="H711" s="15">
        <f t="shared" si="373"/>
        <v>0</v>
      </c>
      <c r="I711" s="15">
        <v>0</v>
      </c>
      <c r="J711" s="15">
        <v>25</v>
      </c>
      <c r="K711" s="15">
        <v>3</v>
      </c>
      <c r="L711" s="15">
        <f t="shared" si="374"/>
        <v>0</v>
      </c>
      <c r="M711" s="15">
        <f t="shared" si="375"/>
        <v>1</v>
      </c>
      <c r="N711" s="15">
        <f t="shared" si="376"/>
        <v>0</v>
      </c>
      <c r="O711" s="15">
        <f t="shared" si="377"/>
        <v>0</v>
      </c>
      <c r="P711" s="15">
        <f t="shared" si="378"/>
        <v>0</v>
      </c>
      <c r="Q711" s="15">
        <v>2</v>
      </c>
      <c r="R711" s="15">
        <v>5</v>
      </c>
      <c r="S711" s="15">
        <v>6</v>
      </c>
      <c r="T711" s="15">
        <v>0</v>
      </c>
      <c r="U711" s="15">
        <v>0</v>
      </c>
      <c r="V711" s="15">
        <v>0</v>
      </c>
      <c r="W711" s="15">
        <v>0</v>
      </c>
      <c r="X711" s="15">
        <v>1</v>
      </c>
      <c r="Y711" s="15">
        <v>0</v>
      </c>
      <c r="Z711" s="15">
        <v>1</v>
      </c>
      <c r="AA711" s="15">
        <f t="shared" si="367"/>
        <v>1</v>
      </c>
      <c r="AB711" s="193">
        <f t="shared" si="392"/>
        <v>4000</v>
      </c>
      <c r="AC711" s="159">
        <v>8</v>
      </c>
      <c r="AD711" s="159">
        <v>4</v>
      </c>
      <c r="AE711" s="159">
        <v>1</v>
      </c>
      <c r="AF711" s="159">
        <v>1000</v>
      </c>
      <c r="AG711" s="159">
        <f t="shared" si="379"/>
        <v>4000</v>
      </c>
      <c r="AH711" s="159">
        <v>15</v>
      </c>
      <c r="AI711" s="171">
        <f t="shared" si="380"/>
        <v>4000</v>
      </c>
      <c r="AM711" s="15">
        <f t="shared" si="381"/>
        <v>0</v>
      </c>
      <c r="AP711" s="15">
        <f t="shared" si="382"/>
        <v>4000</v>
      </c>
      <c r="AQ711" s="172">
        <f t="shared" si="368"/>
        <v>4000</v>
      </c>
      <c r="AR711" s="27">
        <f t="shared" si="383"/>
        <v>1</v>
      </c>
      <c r="AS711" s="172">
        <f t="shared" si="384"/>
        <v>4000</v>
      </c>
      <c r="AX711" s="15">
        <f t="shared" si="393"/>
        <v>0</v>
      </c>
      <c r="BI711" s="27">
        <f t="shared" si="385"/>
        <v>0</v>
      </c>
      <c r="BJ711" s="27">
        <f t="shared" si="386"/>
        <v>0</v>
      </c>
      <c r="BR711" s="27">
        <f t="shared" si="387"/>
        <v>0</v>
      </c>
      <c r="BS711" s="27">
        <f t="shared" si="388"/>
        <v>0</v>
      </c>
      <c r="BT711" s="15">
        <v>2.25</v>
      </c>
      <c r="BU711" s="15">
        <v>1.6666666666666667</v>
      </c>
      <c r="BV711" s="15">
        <v>1</v>
      </c>
      <c r="BW711" s="15">
        <v>1</v>
      </c>
      <c r="BX711" s="15">
        <v>3</v>
      </c>
      <c r="BY711" s="15">
        <f t="shared" si="389"/>
        <v>1.7833333333333337</v>
      </c>
      <c r="BZ711" s="15">
        <v>1</v>
      </c>
      <c r="CA711" s="15">
        <f t="shared" si="390"/>
        <v>1</v>
      </c>
      <c r="CB711" s="15">
        <v>2</v>
      </c>
      <c r="CC711" s="15">
        <f t="shared" si="391"/>
        <v>0</v>
      </c>
      <c r="CD711" s="15">
        <f t="shared" si="366"/>
        <v>0</v>
      </c>
      <c r="CE711" s="15">
        <v>1</v>
      </c>
      <c r="CF711" s="15">
        <v>3</v>
      </c>
      <c r="CG711" s="15">
        <v>1</v>
      </c>
      <c r="CH711" s="15">
        <v>3</v>
      </c>
      <c r="CI711" s="15">
        <v>1</v>
      </c>
      <c r="CJ711" s="15">
        <v>1</v>
      </c>
      <c r="CK711" s="15">
        <v>1</v>
      </c>
      <c r="CL711" s="15">
        <v>1</v>
      </c>
      <c r="CN711" s="15">
        <v>1</v>
      </c>
      <c r="CP711" s="15">
        <v>1</v>
      </c>
      <c r="CR711" s="15">
        <v>1</v>
      </c>
      <c r="CZ711" s="15">
        <v>1</v>
      </c>
      <c r="DA711" s="15">
        <v>2</v>
      </c>
      <c r="DB711" s="15">
        <v>3</v>
      </c>
      <c r="DC711" s="15">
        <v>2</v>
      </c>
      <c r="DF711" s="15">
        <v>2</v>
      </c>
      <c r="DG711" s="15">
        <v>2</v>
      </c>
      <c r="DL711" s="27">
        <v>4.5999999999999996</v>
      </c>
      <c r="DM711" s="27">
        <v>5</v>
      </c>
      <c r="DN711" s="27">
        <v>4.75</v>
      </c>
      <c r="DO711" s="27">
        <v>4.5999999999999996</v>
      </c>
      <c r="DP711" s="27">
        <v>5</v>
      </c>
      <c r="DQ711" s="27">
        <v>2.25</v>
      </c>
      <c r="DR711" s="27">
        <f t="shared" si="369"/>
        <v>4.3666666666666663</v>
      </c>
      <c r="DS711" s="15">
        <f t="shared" si="394"/>
        <v>0.66944444444444384</v>
      </c>
    </row>
    <row r="712" spans="1:123" x14ac:dyDescent="0.2">
      <c r="A712" s="15">
        <v>356</v>
      </c>
      <c r="B712" s="15">
        <v>1119</v>
      </c>
      <c r="C712" s="15">
        <v>0</v>
      </c>
      <c r="D712" s="15">
        <v>2</v>
      </c>
      <c r="E712" s="15">
        <f t="shared" si="370"/>
        <v>1</v>
      </c>
      <c r="F712" s="15">
        <f t="shared" si="371"/>
        <v>0</v>
      </c>
      <c r="G712" s="15">
        <f t="shared" si="372"/>
        <v>0</v>
      </c>
      <c r="H712" s="15">
        <f t="shared" si="373"/>
        <v>0</v>
      </c>
      <c r="I712" s="15">
        <v>1</v>
      </c>
      <c r="J712" s="15">
        <v>42</v>
      </c>
      <c r="K712" s="15">
        <v>3</v>
      </c>
      <c r="L712" s="15">
        <f t="shared" si="374"/>
        <v>0</v>
      </c>
      <c r="M712" s="15">
        <f t="shared" si="375"/>
        <v>1</v>
      </c>
      <c r="N712" s="15">
        <f t="shared" si="376"/>
        <v>0</v>
      </c>
      <c r="O712" s="15">
        <f t="shared" si="377"/>
        <v>0</v>
      </c>
      <c r="P712" s="15">
        <f t="shared" si="378"/>
        <v>0</v>
      </c>
      <c r="Q712" s="15">
        <v>2</v>
      </c>
      <c r="R712" s="15">
        <v>4</v>
      </c>
      <c r="S712" s="15">
        <v>16</v>
      </c>
      <c r="T712" s="15">
        <v>0</v>
      </c>
      <c r="U712" s="15">
        <v>0</v>
      </c>
      <c r="V712" s="15">
        <v>0</v>
      </c>
      <c r="W712" s="15">
        <v>0</v>
      </c>
      <c r="X712" s="15">
        <v>1</v>
      </c>
      <c r="Y712" s="15">
        <v>1</v>
      </c>
      <c r="Z712" s="15">
        <v>0</v>
      </c>
      <c r="AA712" s="15">
        <f t="shared" si="367"/>
        <v>1</v>
      </c>
      <c r="AB712" s="193">
        <f t="shared" si="392"/>
        <v>8000</v>
      </c>
      <c r="AC712" s="15">
        <v>8</v>
      </c>
      <c r="AD712" s="15">
        <v>4</v>
      </c>
      <c r="AE712" s="15">
        <v>0.5</v>
      </c>
      <c r="AF712" s="15">
        <v>1000</v>
      </c>
      <c r="AG712" s="15">
        <f t="shared" si="379"/>
        <v>4000</v>
      </c>
      <c r="AH712" s="15">
        <v>14</v>
      </c>
      <c r="AI712" s="27">
        <f t="shared" si="380"/>
        <v>8000</v>
      </c>
      <c r="AM712" s="15">
        <f t="shared" si="381"/>
        <v>0</v>
      </c>
      <c r="AP712" s="15">
        <f t="shared" si="382"/>
        <v>4000</v>
      </c>
      <c r="AQ712" s="172">
        <f t="shared" si="368"/>
        <v>8000</v>
      </c>
      <c r="AR712" s="27">
        <f t="shared" si="383"/>
        <v>0.5</v>
      </c>
      <c r="AS712" s="172">
        <f t="shared" si="384"/>
        <v>4000</v>
      </c>
      <c r="AT712" s="15">
        <v>8</v>
      </c>
      <c r="AU712" s="15">
        <v>4</v>
      </c>
      <c r="AV712" s="15">
        <v>0.5</v>
      </c>
      <c r="AW712" s="15">
        <v>1000</v>
      </c>
      <c r="AX712" s="15">
        <f t="shared" si="393"/>
        <v>4000</v>
      </c>
      <c r="AY712" s="15">
        <v>8</v>
      </c>
      <c r="AZ712" s="15">
        <v>2000</v>
      </c>
      <c r="BG712" s="15">
        <f t="shared" ref="BG712:BG759" si="395">$AX712+$BD712</f>
        <v>4000</v>
      </c>
      <c r="BH712" s="15">
        <f t="shared" ref="BH712:BH759" si="396">$BG712/$AV712</f>
        <v>8000</v>
      </c>
      <c r="BI712" s="27">
        <f t="shared" si="385"/>
        <v>0.5</v>
      </c>
      <c r="BJ712" s="27">
        <f t="shared" si="386"/>
        <v>4000</v>
      </c>
      <c r="BR712" s="27">
        <f t="shared" si="387"/>
        <v>0</v>
      </c>
      <c r="BS712" s="27">
        <f t="shared" si="388"/>
        <v>0</v>
      </c>
      <c r="BT712" s="15">
        <v>1.5</v>
      </c>
      <c r="BU712" s="15">
        <v>2.3333333333333335</v>
      </c>
      <c r="BV712" s="15">
        <v>1.3333333333333333</v>
      </c>
      <c r="BW712" s="15">
        <v>2</v>
      </c>
      <c r="BX712" s="15">
        <v>4</v>
      </c>
      <c r="BY712" s="15">
        <f t="shared" si="389"/>
        <v>2.2333333333333334</v>
      </c>
      <c r="BZ712" s="15">
        <v>5</v>
      </c>
      <c r="CA712" s="15">
        <f t="shared" si="390"/>
        <v>1</v>
      </c>
      <c r="CB712" s="15">
        <v>2</v>
      </c>
      <c r="CC712" s="15">
        <f t="shared" si="391"/>
        <v>0</v>
      </c>
      <c r="CD712" s="15">
        <f t="shared" si="366"/>
        <v>0</v>
      </c>
      <c r="CE712" s="15">
        <v>1</v>
      </c>
      <c r="CF712" s="15">
        <v>4</v>
      </c>
      <c r="CG712" s="15">
        <v>1</v>
      </c>
      <c r="CH712" s="15">
        <v>4</v>
      </c>
      <c r="CI712" s="15">
        <v>1</v>
      </c>
      <c r="CJ712" s="15">
        <v>1</v>
      </c>
      <c r="CK712" s="15">
        <v>1</v>
      </c>
      <c r="CL712" s="15">
        <v>1</v>
      </c>
      <c r="CN712" s="15">
        <v>1</v>
      </c>
      <c r="CP712" s="15">
        <v>1</v>
      </c>
      <c r="CR712" s="15">
        <v>1</v>
      </c>
      <c r="CZ712" s="15">
        <v>3</v>
      </c>
      <c r="DA712" s="15">
        <v>2</v>
      </c>
      <c r="DD712" s="15">
        <v>2</v>
      </c>
      <c r="DE712" s="15">
        <v>2</v>
      </c>
      <c r="DF712" s="15">
        <v>1</v>
      </c>
      <c r="DG712" s="15">
        <v>2</v>
      </c>
      <c r="DL712" s="15">
        <v>4.5999999999999996</v>
      </c>
      <c r="DM712" s="15">
        <v>4.333333333333333</v>
      </c>
      <c r="DN712" s="15">
        <v>4.5</v>
      </c>
      <c r="DO712" s="15">
        <v>3</v>
      </c>
      <c r="DP712" s="15">
        <v>2</v>
      </c>
      <c r="DQ712" s="15">
        <v>3.75</v>
      </c>
      <c r="DR712" s="27">
        <f t="shared" si="369"/>
        <v>3.6972222222222224</v>
      </c>
      <c r="DS712" s="15">
        <f t="shared" si="394"/>
        <v>0</v>
      </c>
    </row>
    <row r="713" spans="1:123" x14ac:dyDescent="0.2">
      <c r="A713" s="15">
        <v>356</v>
      </c>
      <c r="B713" s="15">
        <v>1119</v>
      </c>
      <c r="C713" s="15">
        <v>0</v>
      </c>
      <c r="D713" s="15">
        <v>2</v>
      </c>
      <c r="E713" s="15">
        <f t="shared" si="370"/>
        <v>1</v>
      </c>
      <c r="F713" s="15">
        <f t="shared" si="371"/>
        <v>0</v>
      </c>
      <c r="G713" s="15">
        <f t="shared" si="372"/>
        <v>0</v>
      </c>
      <c r="H713" s="15">
        <f t="shared" si="373"/>
        <v>0</v>
      </c>
      <c r="I713" s="15">
        <v>1</v>
      </c>
      <c r="J713" s="15">
        <v>42</v>
      </c>
      <c r="K713" s="15">
        <v>3</v>
      </c>
      <c r="L713" s="15">
        <f t="shared" si="374"/>
        <v>0</v>
      </c>
      <c r="M713" s="15">
        <f t="shared" si="375"/>
        <v>1</v>
      </c>
      <c r="N713" s="15">
        <f t="shared" si="376"/>
        <v>0</v>
      </c>
      <c r="O713" s="15">
        <f t="shared" si="377"/>
        <v>0</v>
      </c>
      <c r="P713" s="15">
        <f t="shared" si="378"/>
        <v>0</v>
      </c>
      <c r="Q713" s="15">
        <v>2</v>
      </c>
      <c r="R713" s="15">
        <v>4</v>
      </c>
      <c r="S713" s="15">
        <v>16</v>
      </c>
      <c r="T713" s="15">
        <v>0</v>
      </c>
      <c r="U713" s="15">
        <v>0</v>
      </c>
      <c r="V713" s="15">
        <v>0</v>
      </c>
      <c r="W713" s="15">
        <v>0</v>
      </c>
      <c r="X713" s="15">
        <v>1</v>
      </c>
      <c r="Y713" s="15">
        <v>0</v>
      </c>
      <c r="Z713" s="15">
        <v>0</v>
      </c>
      <c r="AA713" s="15">
        <f t="shared" si="367"/>
        <v>1</v>
      </c>
      <c r="AB713" s="193">
        <f t="shared" si="392"/>
        <v>8000</v>
      </c>
      <c r="AC713" s="159">
        <v>8</v>
      </c>
      <c r="AD713" s="159">
        <v>4</v>
      </c>
      <c r="AE713" s="159">
        <v>0.5</v>
      </c>
      <c r="AF713" s="159">
        <v>1000</v>
      </c>
      <c r="AG713" s="159">
        <f t="shared" si="379"/>
        <v>4000</v>
      </c>
      <c r="AH713" s="159">
        <v>10</v>
      </c>
      <c r="AI713" s="171">
        <f t="shared" si="380"/>
        <v>8000</v>
      </c>
      <c r="AM713" s="15">
        <f t="shared" si="381"/>
        <v>0</v>
      </c>
      <c r="AP713" s="15">
        <f t="shared" si="382"/>
        <v>4000</v>
      </c>
      <c r="AQ713" s="172">
        <f t="shared" si="368"/>
        <v>8000</v>
      </c>
      <c r="AR713" s="27">
        <f t="shared" si="383"/>
        <v>0.5</v>
      </c>
      <c r="AS713" s="172">
        <f t="shared" si="384"/>
        <v>4000</v>
      </c>
      <c r="AT713" s="15">
        <v>8</v>
      </c>
      <c r="AU713" s="15">
        <v>4</v>
      </c>
      <c r="AV713" s="15">
        <v>0.5</v>
      </c>
      <c r="AW713" s="15">
        <v>1000</v>
      </c>
      <c r="AX713" s="15">
        <f t="shared" si="393"/>
        <v>4000</v>
      </c>
      <c r="AY713" s="15">
        <v>8</v>
      </c>
      <c r="BG713" s="15">
        <f t="shared" si="395"/>
        <v>4000</v>
      </c>
      <c r="BH713" s="15">
        <f t="shared" si="396"/>
        <v>8000</v>
      </c>
      <c r="BI713" s="27">
        <f t="shared" si="385"/>
        <v>0.5</v>
      </c>
      <c r="BJ713" s="27">
        <f t="shared" si="386"/>
        <v>4000</v>
      </c>
      <c r="BR713" s="27">
        <f t="shared" si="387"/>
        <v>0</v>
      </c>
      <c r="BS713" s="27">
        <f t="shared" si="388"/>
        <v>0</v>
      </c>
      <c r="BT713" s="15">
        <v>1.5</v>
      </c>
      <c r="BU713" s="15">
        <v>2.3333333333333335</v>
      </c>
      <c r="BV713" s="15">
        <v>1.3333333333333333</v>
      </c>
      <c r="BW713" s="15">
        <v>2</v>
      </c>
      <c r="BX713" s="15">
        <v>4</v>
      </c>
      <c r="BY713" s="15">
        <f t="shared" si="389"/>
        <v>2.2333333333333334</v>
      </c>
      <c r="BZ713" s="15">
        <v>5</v>
      </c>
      <c r="CA713" s="15">
        <f t="shared" si="390"/>
        <v>1</v>
      </c>
      <c r="CB713" s="15">
        <v>2</v>
      </c>
      <c r="CC713" s="15">
        <f t="shared" si="391"/>
        <v>0</v>
      </c>
      <c r="CD713" s="15">
        <f t="shared" si="366"/>
        <v>0</v>
      </c>
      <c r="CE713" s="15">
        <v>1</v>
      </c>
      <c r="CF713" s="15">
        <v>4</v>
      </c>
      <c r="CG713" s="15">
        <v>1</v>
      </c>
      <c r="CH713" s="15">
        <v>4</v>
      </c>
      <c r="CI713" s="15">
        <v>1</v>
      </c>
      <c r="CJ713" s="15">
        <v>1</v>
      </c>
      <c r="CK713" s="15">
        <v>1</v>
      </c>
      <c r="CL713" s="15">
        <v>1</v>
      </c>
      <c r="CN713" s="15">
        <v>1</v>
      </c>
      <c r="CP713" s="15">
        <v>1</v>
      </c>
      <c r="CR713" s="15">
        <v>1</v>
      </c>
      <c r="CZ713" s="15">
        <v>3</v>
      </c>
      <c r="DA713" s="15">
        <v>2</v>
      </c>
      <c r="DD713" s="15">
        <v>2</v>
      </c>
      <c r="DE713" s="15">
        <v>2</v>
      </c>
      <c r="DF713" s="15">
        <v>1</v>
      </c>
      <c r="DG713" s="15">
        <v>2</v>
      </c>
      <c r="DL713" s="27">
        <v>4.5999999999999996</v>
      </c>
      <c r="DM713" s="27">
        <v>4.333333333333333</v>
      </c>
      <c r="DN713" s="27">
        <v>4.5</v>
      </c>
      <c r="DO713" s="27">
        <v>3</v>
      </c>
      <c r="DP713" s="27">
        <v>2</v>
      </c>
      <c r="DQ713" s="27">
        <v>3.75</v>
      </c>
      <c r="DR713" s="27">
        <f t="shared" si="369"/>
        <v>3.6972222222222224</v>
      </c>
      <c r="DS713" s="15">
        <f t="shared" si="394"/>
        <v>-0.53333333333333277</v>
      </c>
    </row>
    <row r="714" spans="1:123" x14ac:dyDescent="0.2">
      <c r="A714" s="15">
        <v>357</v>
      </c>
      <c r="B714" s="15">
        <v>1120</v>
      </c>
      <c r="C714" s="15">
        <v>0</v>
      </c>
      <c r="D714" s="15">
        <v>2</v>
      </c>
      <c r="E714" s="15">
        <f t="shared" si="370"/>
        <v>1</v>
      </c>
      <c r="F714" s="15">
        <f t="shared" si="371"/>
        <v>0</v>
      </c>
      <c r="G714" s="15">
        <f t="shared" si="372"/>
        <v>0</v>
      </c>
      <c r="H714" s="15">
        <f t="shared" si="373"/>
        <v>0</v>
      </c>
      <c r="I714" s="15">
        <v>0</v>
      </c>
      <c r="J714" s="15">
        <v>38</v>
      </c>
      <c r="K714" s="15">
        <v>5</v>
      </c>
      <c r="L714" s="15">
        <f t="shared" si="374"/>
        <v>0</v>
      </c>
      <c r="M714" s="15">
        <f t="shared" si="375"/>
        <v>0</v>
      </c>
      <c r="N714" s="15">
        <f t="shared" si="376"/>
        <v>0</v>
      </c>
      <c r="O714" s="15">
        <f t="shared" si="377"/>
        <v>1</v>
      </c>
      <c r="P714" s="15">
        <f t="shared" si="378"/>
        <v>0</v>
      </c>
      <c r="Q714" s="15">
        <v>2</v>
      </c>
      <c r="R714" s="15">
        <v>4</v>
      </c>
      <c r="S714" s="15">
        <v>5</v>
      </c>
      <c r="T714" s="15">
        <v>0</v>
      </c>
      <c r="U714" s="15">
        <v>1</v>
      </c>
      <c r="V714" s="15">
        <v>0</v>
      </c>
      <c r="W714" s="15">
        <v>0</v>
      </c>
      <c r="X714" s="15">
        <v>1</v>
      </c>
      <c r="Y714" s="15">
        <v>1</v>
      </c>
      <c r="Z714" s="15">
        <v>0</v>
      </c>
      <c r="AA714" s="15">
        <f t="shared" si="367"/>
        <v>0.7</v>
      </c>
      <c r="AB714" s="193">
        <f t="shared" si="392"/>
        <v>7142.8571428571431</v>
      </c>
      <c r="AC714" s="15">
        <v>8</v>
      </c>
      <c r="AD714" s="15">
        <v>4</v>
      </c>
      <c r="AE714" s="15">
        <v>0.5</v>
      </c>
      <c r="AF714" s="15">
        <v>1000</v>
      </c>
      <c r="AG714" s="15">
        <f t="shared" si="379"/>
        <v>4000</v>
      </c>
      <c r="AH714" s="15">
        <v>16</v>
      </c>
      <c r="AI714" s="27">
        <f t="shared" si="380"/>
        <v>8000</v>
      </c>
      <c r="AM714" s="15">
        <f t="shared" si="381"/>
        <v>0</v>
      </c>
      <c r="AP714" s="15">
        <f t="shared" si="382"/>
        <v>4000</v>
      </c>
      <c r="AQ714" s="172">
        <f t="shared" si="368"/>
        <v>8000</v>
      </c>
      <c r="AR714" s="27">
        <f t="shared" si="383"/>
        <v>0.7142857142857143</v>
      </c>
      <c r="AS714" s="172">
        <f t="shared" si="384"/>
        <v>5714.2857142857147</v>
      </c>
      <c r="AT714" s="15">
        <v>7</v>
      </c>
      <c r="AU714" s="15">
        <v>1</v>
      </c>
      <c r="AV714" s="15">
        <v>0.2</v>
      </c>
      <c r="AW714" s="15">
        <v>1000</v>
      </c>
      <c r="AX714" s="15">
        <f t="shared" si="393"/>
        <v>1000</v>
      </c>
      <c r="AY714" s="15">
        <v>75</v>
      </c>
      <c r="AZ714" s="15">
        <v>5000</v>
      </c>
      <c r="BG714" s="15">
        <f t="shared" si="395"/>
        <v>1000</v>
      </c>
      <c r="BH714" s="15">
        <f t="shared" si="396"/>
        <v>5000</v>
      </c>
      <c r="BI714" s="27">
        <f t="shared" si="385"/>
        <v>0.28571428571428575</v>
      </c>
      <c r="BJ714" s="27">
        <f t="shared" si="386"/>
        <v>1428.5714285714287</v>
      </c>
      <c r="BR714" s="27">
        <f t="shared" si="387"/>
        <v>0</v>
      </c>
      <c r="BS714" s="27">
        <f t="shared" si="388"/>
        <v>0</v>
      </c>
      <c r="BT714" s="15">
        <v>1.5</v>
      </c>
      <c r="BU714" s="15">
        <v>1.6666666666666667</v>
      </c>
      <c r="BV714" s="15">
        <v>1</v>
      </c>
      <c r="BW714" s="15">
        <v>1</v>
      </c>
      <c r="BX714" s="15">
        <v>3</v>
      </c>
      <c r="BY714" s="15">
        <f t="shared" si="389"/>
        <v>1.6333333333333335</v>
      </c>
      <c r="BZ714" s="15">
        <v>1</v>
      </c>
      <c r="CA714" s="15">
        <f t="shared" si="390"/>
        <v>1</v>
      </c>
      <c r="CB714" s="15">
        <v>2</v>
      </c>
      <c r="CC714" s="15">
        <f t="shared" si="391"/>
        <v>0</v>
      </c>
      <c r="CD714" s="15">
        <f t="shared" si="366"/>
        <v>0</v>
      </c>
      <c r="CE714" s="15">
        <v>1</v>
      </c>
      <c r="CF714" s="15">
        <v>4</v>
      </c>
      <c r="CG714" s="15">
        <v>1</v>
      </c>
      <c r="CH714" s="15">
        <v>4</v>
      </c>
      <c r="CI714" s="15">
        <v>1</v>
      </c>
      <c r="CJ714" s="15">
        <v>1</v>
      </c>
      <c r="CK714" s="15">
        <v>1</v>
      </c>
      <c r="CL714" s="15">
        <v>1</v>
      </c>
      <c r="CN714" s="15">
        <v>1</v>
      </c>
      <c r="CP714" s="15">
        <v>1</v>
      </c>
      <c r="CR714" s="15">
        <v>1</v>
      </c>
      <c r="DB714" s="15">
        <v>2</v>
      </c>
      <c r="DC714" s="15">
        <v>2</v>
      </c>
      <c r="DD714" s="15">
        <v>3</v>
      </c>
      <c r="DE714" s="15">
        <v>2</v>
      </c>
      <c r="DF714" s="15">
        <v>1</v>
      </c>
      <c r="DG714" s="15">
        <v>2</v>
      </c>
      <c r="DL714" s="15">
        <v>4.8</v>
      </c>
      <c r="DM714" s="15">
        <v>4</v>
      </c>
      <c r="DN714" s="15">
        <v>5</v>
      </c>
      <c r="DO714" s="15">
        <v>4</v>
      </c>
      <c r="DP714" s="15">
        <v>4.333333333333333</v>
      </c>
      <c r="DQ714" s="15">
        <v>3.25</v>
      </c>
      <c r="DR714" s="27">
        <f t="shared" si="369"/>
        <v>4.2305555555555552</v>
      </c>
      <c r="DS714" s="15">
        <f t="shared" si="394"/>
        <v>0</v>
      </c>
    </row>
    <row r="715" spans="1:123" x14ac:dyDescent="0.2">
      <c r="A715" s="15">
        <v>357</v>
      </c>
      <c r="B715" s="15">
        <v>1120</v>
      </c>
      <c r="C715" s="15">
        <v>0</v>
      </c>
      <c r="D715" s="15">
        <v>2</v>
      </c>
      <c r="E715" s="15">
        <f t="shared" si="370"/>
        <v>1</v>
      </c>
      <c r="F715" s="15">
        <f t="shared" si="371"/>
        <v>0</v>
      </c>
      <c r="G715" s="15">
        <f t="shared" si="372"/>
        <v>0</v>
      </c>
      <c r="H715" s="15">
        <f t="shared" si="373"/>
        <v>0</v>
      </c>
      <c r="I715" s="15">
        <v>0</v>
      </c>
      <c r="J715" s="15">
        <v>38</v>
      </c>
      <c r="K715" s="15">
        <v>5</v>
      </c>
      <c r="L715" s="15">
        <f t="shared" si="374"/>
        <v>0</v>
      </c>
      <c r="M715" s="15">
        <f t="shared" si="375"/>
        <v>0</v>
      </c>
      <c r="N715" s="15">
        <f t="shared" si="376"/>
        <v>0</v>
      </c>
      <c r="O715" s="15">
        <f t="shared" si="377"/>
        <v>1</v>
      </c>
      <c r="P715" s="15">
        <f t="shared" si="378"/>
        <v>0</v>
      </c>
      <c r="Q715" s="15">
        <v>2</v>
      </c>
      <c r="R715" s="15">
        <v>4</v>
      </c>
      <c r="S715" s="15">
        <v>5</v>
      </c>
      <c r="T715" s="15">
        <v>0</v>
      </c>
      <c r="U715" s="15">
        <v>1</v>
      </c>
      <c r="V715" s="15">
        <v>0</v>
      </c>
      <c r="W715" s="15">
        <v>0</v>
      </c>
      <c r="X715" s="15">
        <v>1</v>
      </c>
      <c r="Y715" s="15">
        <v>0</v>
      </c>
      <c r="Z715" s="15">
        <v>1</v>
      </c>
      <c r="AA715" s="15">
        <f t="shared" si="367"/>
        <v>0.5</v>
      </c>
      <c r="AB715" s="193">
        <f t="shared" si="392"/>
        <v>8000</v>
      </c>
      <c r="AC715" s="159">
        <v>8</v>
      </c>
      <c r="AD715" s="159">
        <v>4</v>
      </c>
      <c r="AE715" s="159">
        <v>0.5</v>
      </c>
      <c r="AF715" s="159">
        <v>1000</v>
      </c>
      <c r="AG715" s="159">
        <f t="shared" si="379"/>
        <v>4000</v>
      </c>
      <c r="AH715" s="159">
        <v>15</v>
      </c>
      <c r="AI715" s="171">
        <f t="shared" si="380"/>
        <v>8000</v>
      </c>
      <c r="AM715" s="15">
        <f t="shared" si="381"/>
        <v>0</v>
      </c>
      <c r="AP715" s="15">
        <f t="shared" si="382"/>
        <v>4000</v>
      </c>
      <c r="AQ715" s="172">
        <f t="shared" si="368"/>
        <v>8000</v>
      </c>
      <c r="AR715" s="27">
        <f t="shared" si="383"/>
        <v>1</v>
      </c>
      <c r="AS715" s="172">
        <f t="shared" si="384"/>
        <v>8000</v>
      </c>
      <c r="AX715" s="15">
        <f t="shared" si="393"/>
        <v>0</v>
      </c>
      <c r="BI715" s="27">
        <f t="shared" si="385"/>
        <v>0</v>
      </c>
      <c r="BJ715" s="27">
        <f t="shared" si="386"/>
        <v>0</v>
      </c>
      <c r="BR715" s="27">
        <f t="shared" si="387"/>
        <v>0</v>
      </c>
      <c r="BS715" s="27">
        <f t="shared" si="388"/>
        <v>0</v>
      </c>
      <c r="BT715" s="15">
        <v>1.5</v>
      </c>
      <c r="BU715" s="15">
        <v>1.6666666666666667</v>
      </c>
      <c r="BV715" s="15">
        <v>1</v>
      </c>
      <c r="BW715" s="15">
        <v>1</v>
      </c>
      <c r="BX715" s="15">
        <v>3</v>
      </c>
      <c r="BY715" s="15">
        <f t="shared" si="389"/>
        <v>1.6333333333333335</v>
      </c>
      <c r="BZ715" s="15">
        <v>1</v>
      </c>
      <c r="CA715" s="15">
        <f t="shared" si="390"/>
        <v>1</v>
      </c>
      <c r="CB715" s="15">
        <v>2</v>
      </c>
      <c r="CC715" s="15">
        <f t="shared" si="391"/>
        <v>0</v>
      </c>
      <c r="CD715" s="15">
        <f t="shared" si="366"/>
        <v>0</v>
      </c>
      <c r="CE715" s="15">
        <v>1</v>
      </c>
      <c r="CF715" s="15">
        <v>4</v>
      </c>
      <c r="CG715" s="15">
        <v>1</v>
      </c>
      <c r="CH715" s="15">
        <v>4</v>
      </c>
      <c r="CI715" s="15">
        <v>1</v>
      </c>
      <c r="CJ715" s="15">
        <v>1</v>
      </c>
      <c r="CK715" s="15">
        <v>1</v>
      </c>
      <c r="CL715" s="15">
        <v>1</v>
      </c>
      <c r="CN715" s="15">
        <v>1</v>
      </c>
      <c r="CP715" s="15">
        <v>1</v>
      </c>
      <c r="CR715" s="15">
        <v>1</v>
      </c>
      <c r="DB715" s="15">
        <v>2</v>
      </c>
      <c r="DC715" s="15">
        <v>2</v>
      </c>
      <c r="DD715" s="15">
        <v>3</v>
      </c>
      <c r="DE715" s="15">
        <v>2</v>
      </c>
      <c r="DF715" s="15">
        <v>1</v>
      </c>
      <c r="DG715" s="15">
        <v>2</v>
      </c>
      <c r="DL715" s="27">
        <v>4.8</v>
      </c>
      <c r="DM715" s="27">
        <v>4</v>
      </c>
      <c r="DN715" s="27">
        <v>5</v>
      </c>
      <c r="DO715" s="27">
        <v>4</v>
      </c>
      <c r="DP715" s="27">
        <v>4.333333333333333</v>
      </c>
      <c r="DQ715" s="27">
        <v>3.25</v>
      </c>
      <c r="DR715" s="27">
        <f t="shared" si="369"/>
        <v>4.2305555555555552</v>
      </c>
      <c r="DS715" s="15">
        <f t="shared" si="394"/>
        <v>1.1444444444444444</v>
      </c>
    </row>
    <row r="716" spans="1:123" x14ac:dyDescent="0.2">
      <c r="A716" s="15">
        <v>358</v>
      </c>
      <c r="B716" s="15">
        <v>1201</v>
      </c>
      <c r="C716" s="15">
        <v>0</v>
      </c>
      <c r="D716" s="15">
        <v>3</v>
      </c>
      <c r="E716" s="15">
        <f t="shared" si="370"/>
        <v>0</v>
      </c>
      <c r="F716" s="15">
        <f t="shared" si="371"/>
        <v>1</v>
      </c>
      <c r="G716" s="15">
        <f t="shared" si="372"/>
        <v>0</v>
      </c>
      <c r="H716" s="15">
        <f t="shared" si="373"/>
        <v>0</v>
      </c>
      <c r="I716" s="15">
        <v>1</v>
      </c>
      <c r="J716" s="15">
        <v>57</v>
      </c>
      <c r="K716" s="15">
        <v>1</v>
      </c>
      <c r="L716" s="15">
        <f t="shared" si="374"/>
        <v>0</v>
      </c>
      <c r="M716" s="15">
        <f t="shared" si="375"/>
        <v>0</v>
      </c>
      <c r="N716" s="15">
        <f t="shared" si="376"/>
        <v>0</v>
      </c>
      <c r="O716" s="15">
        <f t="shared" si="377"/>
        <v>0</v>
      </c>
      <c r="P716" s="15">
        <f t="shared" si="378"/>
        <v>0</v>
      </c>
      <c r="Q716" s="15">
        <v>2</v>
      </c>
      <c r="S716" s="15">
        <v>15</v>
      </c>
      <c r="T716" s="15">
        <v>0</v>
      </c>
      <c r="U716" s="15">
        <v>1</v>
      </c>
      <c r="V716" s="15">
        <v>0</v>
      </c>
      <c r="W716" s="15">
        <v>0</v>
      </c>
      <c r="X716" s="15">
        <v>0</v>
      </c>
      <c r="Y716" s="15">
        <v>1</v>
      </c>
      <c r="Z716" s="15">
        <v>1</v>
      </c>
      <c r="AA716" s="15">
        <f t="shared" si="367"/>
        <v>12</v>
      </c>
      <c r="AB716" s="193">
        <f t="shared" si="392"/>
        <v>166.66666666666666</v>
      </c>
      <c r="AC716" s="15">
        <v>1</v>
      </c>
      <c r="AD716" s="15">
        <v>1</v>
      </c>
      <c r="AE716" s="15">
        <v>12</v>
      </c>
      <c r="AF716" s="15">
        <v>2000</v>
      </c>
      <c r="AG716" s="15">
        <f t="shared" si="379"/>
        <v>2000</v>
      </c>
      <c r="AH716" s="15">
        <v>12</v>
      </c>
      <c r="AI716" s="27">
        <f t="shared" si="380"/>
        <v>166.66666666666666</v>
      </c>
      <c r="AM716" s="15">
        <f t="shared" si="381"/>
        <v>0</v>
      </c>
      <c r="AP716" s="15">
        <f t="shared" si="382"/>
        <v>2000</v>
      </c>
      <c r="AQ716" s="172">
        <f t="shared" si="368"/>
        <v>166.66666666666666</v>
      </c>
      <c r="AR716" s="27">
        <f t="shared" si="383"/>
        <v>1</v>
      </c>
      <c r="AS716" s="172">
        <f t="shared" si="384"/>
        <v>166.66666666666666</v>
      </c>
      <c r="AX716" s="15">
        <f t="shared" si="393"/>
        <v>0</v>
      </c>
      <c r="BI716" s="27">
        <f t="shared" si="385"/>
        <v>0</v>
      </c>
      <c r="BJ716" s="27">
        <f t="shared" si="386"/>
        <v>0</v>
      </c>
      <c r="BR716" s="27">
        <f t="shared" si="387"/>
        <v>0</v>
      </c>
      <c r="BS716" s="27">
        <f t="shared" si="388"/>
        <v>0</v>
      </c>
      <c r="BT716" s="15">
        <v>3</v>
      </c>
      <c r="BU716" s="15">
        <v>2</v>
      </c>
      <c r="BV716" s="15">
        <v>2.6666666666666665</v>
      </c>
      <c r="BW716" s="15">
        <v>2</v>
      </c>
      <c r="BX716" s="15">
        <v>4</v>
      </c>
      <c r="BY716" s="15">
        <f t="shared" si="389"/>
        <v>2.7333333333333334</v>
      </c>
      <c r="BZ716" s="15">
        <v>3</v>
      </c>
      <c r="CA716" s="15">
        <f t="shared" si="390"/>
        <v>0</v>
      </c>
      <c r="CB716" s="15">
        <v>5</v>
      </c>
      <c r="CC716" s="15" t="s">
        <v>1008</v>
      </c>
      <c r="CD716" s="15" t="s">
        <v>1008</v>
      </c>
      <c r="CE716" s="15" t="s">
        <v>1007</v>
      </c>
      <c r="CH716" s="15" t="s">
        <v>1007</v>
      </c>
      <c r="CK716" s="15" t="s">
        <v>1007</v>
      </c>
      <c r="CL716" s="15" t="s">
        <v>1007</v>
      </c>
      <c r="CN716" s="15" t="s">
        <v>1007</v>
      </c>
      <c r="CP716" s="15" t="s">
        <v>1007</v>
      </c>
      <c r="CR716" s="15" t="s">
        <v>1007</v>
      </c>
      <c r="CZ716" s="15">
        <v>1</v>
      </c>
      <c r="DA716" s="15">
        <v>1</v>
      </c>
      <c r="DB716" s="15">
        <v>1</v>
      </c>
      <c r="DC716" s="15">
        <v>1</v>
      </c>
      <c r="DD716" s="15">
        <v>3</v>
      </c>
      <c r="DE716" s="15">
        <v>1</v>
      </c>
      <c r="DF716" s="15">
        <v>3</v>
      </c>
      <c r="DG716" s="15">
        <v>1</v>
      </c>
      <c r="DL716" s="15">
        <v>3.2</v>
      </c>
      <c r="DM716" s="15">
        <v>3</v>
      </c>
      <c r="DN716" s="15">
        <v>4</v>
      </c>
      <c r="DO716" s="15">
        <v>3.4</v>
      </c>
      <c r="DP716" s="15">
        <v>2.6666666666666665</v>
      </c>
      <c r="DQ716" s="15">
        <v>2.25</v>
      </c>
      <c r="DR716" s="27">
        <f t="shared" si="369"/>
        <v>3.0861111111111108</v>
      </c>
      <c r="DS716" s="15">
        <f t="shared" si="394"/>
        <v>0.44166666666666643</v>
      </c>
    </row>
    <row r="717" spans="1:123" x14ac:dyDescent="0.2">
      <c r="A717" s="15">
        <v>358</v>
      </c>
      <c r="B717" s="15">
        <v>1201</v>
      </c>
      <c r="C717" s="15">
        <v>0</v>
      </c>
      <c r="D717" s="15">
        <v>3</v>
      </c>
      <c r="E717" s="15">
        <f t="shared" si="370"/>
        <v>0</v>
      </c>
      <c r="F717" s="15">
        <f t="shared" si="371"/>
        <v>1</v>
      </c>
      <c r="G717" s="15">
        <f t="shared" si="372"/>
        <v>0</v>
      </c>
      <c r="H717" s="15">
        <f t="shared" si="373"/>
        <v>0</v>
      </c>
      <c r="I717" s="15">
        <v>1</v>
      </c>
      <c r="J717" s="15">
        <v>57</v>
      </c>
      <c r="K717" s="15">
        <v>1</v>
      </c>
      <c r="L717" s="15">
        <f t="shared" si="374"/>
        <v>0</v>
      </c>
      <c r="M717" s="15">
        <f t="shared" si="375"/>
        <v>0</v>
      </c>
      <c r="N717" s="15">
        <f t="shared" si="376"/>
        <v>0</v>
      </c>
      <c r="O717" s="15">
        <f t="shared" si="377"/>
        <v>0</v>
      </c>
      <c r="P717" s="15">
        <f t="shared" si="378"/>
        <v>0</v>
      </c>
      <c r="Q717" s="15">
        <v>2</v>
      </c>
      <c r="S717" s="15">
        <v>15</v>
      </c>
      <c r="T717" s="15">
        <v>0</v>
      </c>
      <c r="U717" s="15">
        <v>1</v>
      </c>
      <c r="V717" s="15">
        <v>0</v>
      </c>
      <c r="W717" s="15">
        <v>0</v>
      </c>
      <c r="X717" s="15">
        <v>0</v>
      </c>
      <c r="Y717" s="15">
        <v>0</v>
      </c>
      <c r="Z717" s="15">
        <v>1</v>
      </c>
      <c r="AA717" s="15">
        <f t="shared" si="367"/>
        <v>12</v>
      </c>
      <c r="AB717" s="193">
        <f t="shared" si="392"/>
        <v>66.666666666666671</v>
      </c>
      <c r="AC717" s="159">
        <v>1</v>
      </c>
      <c r="AD717" s="159">
        <v>1</v>
      </c>
      <c r="AE717" s="159">
        <v>12</v>
      </c>
      <c r="AF717" s="159">
        <v>800</v>
      </c>
      <c r="AG717" s="159">
        <f t="shared" si="379"/>
        <v>800</v>
      </c>
      <c r="AH717" s="159">
        <v>12</v>
      </c>
      <c r="AI717" s="171">
        <f t="shared" si="380"/>
        <v>66.666666666666671</v>
      </c>
      <c r="AM717" s="15">
        <f t="shared" si="381"/>
        <v>0</v>
      </c>
      <c r="AP717" s="15">
        <f t="shared" si="382"/>
        <v>800</v>
      </c>
      <c r="AQ717" s="172">
        <f t="shared" si="368"/>
        <v>66.666666666666671</v>
      </c>
      <c r="AR717" s="27">
        <f t="shared" si="383"/>
        <v>1</v>
      </c>
      <c r="AS717" s="172">
        <f t="shared" si="384"/>
        <v>66.666666666666671</v>
      </c>
      <c r="AX717" s="15">
        <f t="shared" si="393"/>
        <v>0</v>
      </c>
      <c r="BI717" s="27">
        <f t="shared" si="385"/>
        <v>0</v>
      </c>
      <c r="BJ717" s="27">
        <f t="shared" si="386"/>
        <v>0</v>
      </c>
      <c r="BR717" s="27">
        <f t="shared" si="387"/>
        <v>0</v>
      </c>
      <c r="BS717" s="27">
        <f t="shared" si="388"/>
        <v>0</v>
      </c>
      <c r="BT717" s="15">
        <v>3</v>
      </c>
      <c r="BU717" s="15">
        <v>2</v>
      </c>
      <c r="BV717" s="15">
        <v>2.6666666666666665</v>
      </c>
      <c r="BW717" s="15">
        <v>2</v>
      </c>
      <c r="BX717" s="15">
        <v>4</v>
      </c>
      <c r="BY717" s="15">
        <f t="shared" si="389"/>
        <v>2.7333333333333334</v>
      </c>
      <c r="BZ717" s="15">
        <v>3</v>
      </c>
      <c r="CA717" s="15">
        <f t="shared" si="390"/>
        <v>0</v>
      </c>
      <c r="CB717" s="15">
        <v>5</v>
      </c>
      <c r="CC717" s="15" t="s">
        <v>1008</v>
      </c>
      <c r="CD717" s="15" t="s">
        <v>1008</v>
      </c>
      <c r="CE717" s="15" t="s">
        <v>1007</v>
      </c>
      <c r="CH717" s="15" t="s">
        <v>1007</v>
      </c>
      <c r="CK717" s="15" t="s">
        <v>1007</v>
      </c>
      <c r="CL717" s="15" t="s">
        <v>1007</v>
      </c>
      <c r="CN717" s="15" t="s">
        <v>1007</v>
      </c>
      <c r="CP717" s="15" t="s">
        <v>1007</v>
      </c>
      <c r="CR717" s="15" t="s">
        <v>1007</v>
      </c>
      <c r="CZ717" s="15">
        <v>1</v>
      </c>
      <c r="DA717" s="15">
        <v>1</v>
      </c>
      <c r="DB717" s="15">
        <v>1</v>
      </c>
      <c r="DC717" s="15">
        <v>1</v>
      </c>
      <c r="DD717" s="15">
        <v>3</v>
      </c>
      <c r="DE717" s="15">
        <v>1</v>
      </c>
      <c r="DF717" s="15">
        <v>3</v>
      </c>
      <c r="DG717" s="15">
        <v>1</v>
      </c>
      <c r="DL717" s="27">
        <v>3.2</v>
      </c>
      <c r="DM717" s="27">
        <v>2.6666666666666665</v>
      </c>
      <c r="DN717" s="27">
        <v>3</v>
      </c>
      <c r="DO717" s="27">
        <v>3</v>
      </c>
      <c r="DP717" s="27">
        <v>2</v>
      </c>
      <c r="DQ717" s="27">
        <v>2</v>
      </c>
      <c r="DR717" s="27">
        <f t="shared" si="369"/>
        <v>2.6444444444444444</v>
      </c>
      <c r="DS717" s="15">
        <f t="shared" si="394"/>
        <v>-0.56111111111111134</v>
      </c>
    </row>
    <row r="718" spans="1:123" x14ac:dyDescent="0.2">
      <c r="A718" s="15">
        <v>359</v>
      </c>
      <c r="B718" s="15">
        <v>1202</v>
      </c>
      <c r="C718" s="15">
        <v>1</v>
      </c>
      <c r="D718" s="15">
        <v>3</v>
      </c>
      <c r="E718" s="15">
        <f t="shared" si="370"/>
        <v>0</v>
      </c>
      <c r="F718" s="15">
        <f t="shared" si="371"/>
        <v>1</v>
      </c>
      <c r="G718" s="15">
        <f t="shared" si="372"/>
        <v>0</v>
      </c>
      <c r="H718" s="15">
        <f t="shared" si="373"/>
        <v>0</v>
      </c>
      <c r="I718" s="15">
        <v>0</v>
      </c>
      <c r="J718" s="15">
        <v>58</v>
      </c>
      <c r="K718" s="15">
        <v>2</v>
      </c>
      <c r="L718" s="15">
        <f t="shared" si="374"/>
        <v>1</v>
      </c>
      <c r="M718" s="15">
        <f t="shared" si="375"/>
        <v>0</v>
      </c>
      <c r="N718" s="15">
        <f t="shared" si="376"/>
        <v>0</v>
      </c>
      <c r="O718" s="15">
        <f t="shared" si="377"/>
        <v>0</v>
      </c>
      <c r="P718" s="15">
        <f t="shared" si="378"/>
        <v>0</v>
      </c>
      <c r="Q718" s="15">
        <v>2</v>
      </c>
      <c r="R718" s="15">
        <v>4</v>
      </c>
      <c r="S718" s="15">
        <v>35</v>
      </c>
      <c r="T718" s="15">
        <v>1</v>
      </c>
      <c r="U718" s="15">
        <v>1</v>
      </c>
      <c r="V718" s="15">
        <v>0</v>
      </c>
      <c r="W718" s="15">
        <v>0</v>
      </c>
      <c r="X718" s="15">
        <v>1</v>
      </c>
      <c r="Y718" s="15">
        <v>1</v>
      </c>
      <c r="Z718" s="15">
        <v>0</v>
      </c>
      <c r="AA718" s="15">
        <f t="shared" si="367"/>
        <v>60</v>
      </c>
      <c r="AB718" s="193">
        <f t="shared" si="392"/>
        <v>10133.333333333334</v>
      </c>
      <c r="AC718" s="15">
        <v>1</v>
      </c>
      <c r="AD718" s="15">
        <v>1</v>
      </c>
      <c r="AE718" s="15">
        <v>10</v>
      </c>
      <c r="AF718" s="15">
        <v>3000</v>
      </c>
      <c r="AG718" s="15">
        <f t="shared" si="379"/>
        <v>3000</v>
      </c>
      <c r="AH718" s="15">
        <v>14</v>
      </c>
      <c r="AI718" s="27">
        <f t="shared" si="380"/>
        <v>300</v>
      </c>
      <c r="AM718" s="15">
        <f t="shared" si="381"/>
        <v>0</v>
      </c>
      <c r="AP718" s="15">
        <f t="shared" si="382"/>
        <v>3000</v>
      </c>
      <c r="AQ718" s="172">
        <f t="shared" si="368"/>
        <v>300</v>
      </c>
      <c r="AR718" s="27">
        <f t="shared" si="383"/>
        <v>0.16666666666666666</v>
      </c>
      <c r="AS718" s="172">
        <f t="shared" si="384"/>
        <v>50</v>
      </c>
      <c r="AT718" s="15">
        <v>3</v>
      </c>
      <c r="AU718" s="15">
        <v>1</v>
      </c>
      <c r="AV718" s="15">
        <v>50</v>
      </c>
      <c r="AW718" s="15">
        <v>605000</v>
      </c>
      <c r="AX718" s="15">
        <f t="shared" si="393"/>
        <v>605000</v>
      </c>
      <c r="AY718" s="15">
        <v>1300</v>
      </c>
      <c r="AZ718" s="15">
        <v>12100</v>
      </c>
      <c r="BG718" s="15">
        <f t="shared" si="395"/>
        <v>605000</v>
      </c>
      <c r="BH718" s="15">
        <f t="shared" si="396"/>
        <v>12100</v>
      </c>
      <c r="BI718" s="27">
        <f t="shared" si="385"/>
        <v>0.83333333333333337</v>
      </c>
      <c r="BJ718" s="27">
        <f t="shared" si="386"/>
        <v>10083.333333333334</v>
      </c>
      <c r="BR718" s="27">
        <f t="shared" si="387"/>
        <v>0</v>
      </c>
      <c r="BS718" s="27">
        <f t="shared" si="388"/>
        <v>0</v>
      </c>
      <c r="BT718" s="15">
        <v>2.5</v>
      </c>
      <c r="BU718" s="15">
        <v>3</v>
      </c>
      <c r="BV718" s="15">
        <v>2.3333333333333335</v>
      </c>
      <c r="BW718" s="15">
        <v>2</v>
      </c>
      <c r="BX718" s="15">
        <v>2</v>
      </c>
      <c r="BY718" s="15">
        <f t="shared" si="389"/>
        <v>2.3666666666666667</v>
      </c>
      <c r="BZ718" s="15">
        <v>2</v>
      </c>
      <c r="CA718" s="15">
        <f t="shared" si="390"/>
        <v>1</v>
      </c>
      <c r="CB718" s="15">
        <v>4</v>
      </c>
      <c r="CC718" s="15">
        <f t="shared" si="391"/>
        <v>0</v>
      </c>
      <c r="CD718" s="15">
        <f>IF($CB718=4,1,0)</f>
        <v>1</v>
      </c>
      <c r="CE718" s="15">
        <v>2</v>
      </c>
      <c r="CF718" s="15">
        <v>3</v>
      </c>
      <c r="CG718" s="15">
        <v>1</v>
      </c>
      <c r="CH718" s="15">
        <v>3</v>
      </c>
      <c r="CI718" s="15">
        <v>1</v>
      </c>
      <c r="CJ718" s="15">
        <v>1</v>
      </c>
      <c r="CK718" s="15">
        <v>1</v>
      </c>
      <c r="CL718" s="15">
        <v>1</v>
      </c>
      <c r="CN718" s="15">
        <v>1</v>
      </c>
      <c r="CP718" s="15">
        <v>1</v>
      </c>
      <c r="CR718" s="15">
        <v>1</v>
      </c>
      <c r="CZ718" s="15">
        <v>1</v>
      </c>
      <c r="DA718" s="15">
        <v>1</v>
      </c>
      <c r="DB718" s="15">
        <v>2</v>
      </c>
      <c r="DC718" s="15">
        <v>1</v>
      </c>
      <c r="DD718" s="15">
        <v>3</v>
      </c>
      <c r="DE718" s="15">
        <v>1</v>
      </c>
      <c r="DF718" s="15">
        <v>2</v>
      </c>
      <c r="DG718" s="15">
        <v>1</v>
      </c>
      <c r="DL718" s="15">
        <v>4</v>
      </c>
      <c r="DM718" s="15">
        <v>3.3333333333333335</v>
      </c>
      <c r="DN718" s="15">
        <v>3</v>
      </c>
      <c r="DO718" s="15">
        <v>3.4</v>
      </c>
      <c r="DP718" s="15">
        <v>3</v>
      </c>
      <c r="DQ718" s="15">
        <v>2.5</v>
      </c>
      <c r="DR718" s="27">
        <f t="shared" si="369"/>
        <v>3.2055555555555557</v>
      </c>
      <c r="DS718" s="15">
        <f t="shared" si="394"/>
        <v>0.28611111111111143</v>
      </c>
    </row>
    <row r="719" spans="1:123" x14ac:dyDescent="0.2">
      <c r="A719" s="15">
        <v>359</v>
      </c>
      <c r="B719" s="15">
        <v>1202</v>
      </c>
      <c r="C719" s="15">
        <v>1</v>
      </c>
      <c r="D719" s="15">
        <v>3</v>
      </c>
      <c r="E719" s="15">
        <f t="shared" si="370"/>
        <v>0</v>
      </c>
      <c r="F719" s="15">
        <f t="shared" si="371"/>
        <v>1</v>
      </c>
      <c r="G719" s="15">
        <f t="shared" si="372"/>
        <v>0</v>
      </c>
      <c r="H719" s="15">
        <f t="shared" si="373"/>
        <v>0</v>
      </c>
      <c r="I719" s="15">
        <v>0</v>
      </c>
      <c r="J719" s="15">
        <v>58</v>
      </c>
      <c r="K719" s="15">
        <v>2</v>
      </c>
      <c r="L719" s="15">
        <f t="shared" si="374"/>
        <v>1</v>
      </c>
      <c r="M719" s="15">
        <f t="shared" si="375"/>
        <v>0</v>
      </c>
      <c r="N719" s="15">
        <f t="shared" si="376"/>
        <v>0</v>
      </c>
      <c r="O719" s="15">
        <f t="shared" si="377"/>
        <v>0</v>
      </c>
      <c r="P719" s="15">
        <f t="shared" si="378"/>
        <v>0</v>
      </c>
      <c r="Q719" s="15">
        <v>2</v>
      </c>
      <c r="R719" s="15">
        <v>4</v>
      </c>
      <c r="S719" s="15">
        <v>35</v>
      </c>
      <c r="T719" s="15">
        <v>1</v>
      </c>
      <c r="U719" s="15">
        <v>1</v>
      </c>
      <c r="V719" s="15">
        <v>0</v>
      </c>
      <c r="W719" s="15">
        <v>0</v>
      </c>
      <c r="X719" s="15">
        <v>1</v>
      </c>
      <c r="Y719" s="15">
        <v>0</v>
      </c>
      <c r="Z719" s="15">
        <v>1</v>
      </c>
      <c r="AA719" s="15">
        <f t="shared" si="367"/>
        <v>10</v>
      </c>
      <c r="AB719" s="193">
        <f t="shared" si="392"/>
        <v>500</v>
      </c>
      <c r="AC719" s="159">
        <v>1</v>
      </c>
      <c r="AD719" s="159">
        <v>1</v>
      </c>
      <c r="AE719" s="159">
        <v>10</v>
      </c>
      <c r="AF719" s="159">
        <v>5000</v>
      </c>
      <c r="AG719" s="159">
        <f t="shared" si="379"/>
        <v>5000</v>
      </c>
      <c r="AH719" s="159">
        <v>14</v>
      </c>
      <c r="AI719" s="171">
        <f t="shared" si="380"/>
        <v>500</v>
      </c>
      <c r="AM719" s="15">
        <f t="shared" si="381"/>
        <v>0</v>
      </c>
      <c r="AP719" s="15">
        <f t="shared" si="382"/>
        <v>5000</v>
      </c>
      <c r="AQ719" s="172">
        <f t="shared" si="368"/>
        <v>500</v>
      </c>
      <c r="AR719" s="27">
        <f t="shared" si="383"/>
        <v>1</v>
      </c>
      <c r="AS719" s="172">
        <f t="shared" si="384"/>
        <v>500</v>
      </c>
      <c r="AX719" s="15">
        <f t="shared" si="393"/>
        <v>0</v>
      </c>
      <c r="BI719" s="27">
        <f t="shared" si="385"/>
        <v>0</v>
      </c>
      <c r="BJ719" s="27">
        <f t="shared" si="386"/>
        <v>0</v>
      </c>
      <c r="BR719" s="27">
        <f t="shared" si="387"/>
        <v>0</v>
      </c>
      <c r="BS719" s="27">
        <f t="shared" si="388"/>
        <v>0</v>
      </c>
      <c r="BT719" s="15">
        <v>2.5</v>
      </c>
      <c r="BU719" s="15">
        <v>3</v>
      </c>
      <c r="BV719" s="15">
        <v>2.3333333333333335</v>
      </c>
      <c r="BW719" s="15">
        <v>2</v>
      </c>
      <c r="BX719" s="15">
        <v>2</v>
      </c>
      <c r="BY719" s="15">
        <f t="shared" si="389"/>
        <v>2.3666666666666667</v>
      </c>
      <c r="BZ719" s="15">
        <v>2</v>
      </c>
      <c r="CA719" s="15">
        <f t="shared" si="390"/>
        <v>1</v>
      </c>
      <c r="CB719" s="15">
        <v>4</v>
      </c>
      <c r="CC719" s="15">
        <f t="shared" si="391"/>
        <v>0</v>
      </c>
      <c r="CD719" s="15">
        <f>IF($CB719=4,1,0)</f>
        <v>1</v>
      </c>
      <c r="CE719" s="15">
        <v>2</v>
      </c>
      <c r="CF719" s="15">
        <v>3</v>
      </c>
      <c r="CG719" s="15">
        <v>1</v>
      </c>
      <c r="CH719" s="15">
        <v>3</v>
      </c>
      <c r="CI719" s="15">
        <v>1</v>
      </c>
      <c r="CJ719" s="15">
        <v>1</v>
      </c>
      <c r="CK719" s="15">
        <v>1</v>
      </c>
      <c r="CL719" s="15">
        <v>1</v>
      </c>
      <c r="CN719" s="15">
        <v>1</v>
      </c>
      <c r="CP719" s="15">
        <v>1</v>
      </c>
      <c r="CR719" s="15">
        <v>1</v>
      </c>
      <c r="CZ719" s="15">
        <v>1</v>
      </c>
      <c r="DA719" s="15">
        <v>1</v>
      </c>
      <c r="DB719" s="15">
        <v>2</v>
      </c>
      <c r="DC719" s="15">
        <v>1</v>
      </c>
      <c r="DD719" s="15">
        <v>3</v>
      </c>
      <c r="DE719" s="15">
        <v>1</v>
      </c>
      <c r="DF719" s="15">
        <v>2</v>
      </c>
      <c r="DG719" s="15">
        <v>1</v>
      </c>
      <c r="DL719" s="27">
        <v>3.8</v>
      </c>
      <c r="DM719" s="27">
        <v>2.6666666666666665</v>
      </c>
      <c r="DN719" s="27">
        <v>2.75</v>
      </c>
      <c r="DO719" s="27">
        <v>2.8</v>
      </c>
      <c r="DP719" s="27">
        <v>3</v>
      </c>
      <c r="DQ719" s="27">
        <v>2.5</v>
      </c>
      <c r="DR719" s="27">
        <f t="shared" si="369"/>
        <v>2.9194444444444443</v>
      </c>
      <c r="DS719" s="15">
        <f t="shared" si="394"/>
        <v>0.49166666666666625</v>
      </c>
    </row>
    <row r="720" spans="1:123" x14ac:dyDescent="0.2">
      <c r="A720" s="15">
        <v>360</v>
      </c>
      <c r="B720" s="15">
        <v>1203</v>
      </c>
      <c r="C720" s="15">
        <v>0</v>
      </c>
      <c r="D720" s="15">
        <v>3</v>
      </c>
      <c r="E720" s="15">
        <f t="shared" si="370"/>
        <v>0</v>
      </c>
      <c r="F720" s="15">
        <f t="shared" si="371"/>
        <v>1</v>
      </c>
      <c r="G720" s="15">
        <f t="shared" si="372"/>
        <v>0</v>
      </c>
      <c r="H720" s="15">
        <f t="shared" si="373"/>
        <v>0</v>
      </c>
      <c r="I720" s="15">
        <v>1</v>
      </c>
      <c r="J720" s="15">
        <v>60</v>
      </c>
      <c r="K720" s="15">
        <v>1</v>
      </c>
      <c r="L720" s="15">
        <f t="shared" si="374"/>
        <v>0</v>
      </c>
      <c r="M720" s="15">
        <f t="shared" si="375"/>
        <v>0</v>
      </c>
      <c r="N720" s="15">
        <f t="shared" si="376"/>
        <v>0</v>
      </c>
      <c r="O720" s="15">
        <f t="shared" si="377"/>
        <v>0</v>
      </c>
      <c r="P720" s="15">
        <f t="shared" si="378"/>
        <v>0</v>
      </c>
      <c r="Q720" s="15">
        <v>2</v>
      </c>
      <c r="R720" s="15">
        <v>4</v>
      </c>
      <c r="S720" s="15">
        <v>35</v>
      </c>
      <c r="T720" s="15">
        <v>0</v>
      </c>
      <c r="U720" s="15">
        <v>1</v>
      </c>
      <c r="V720" s="15">
        <v>1</v>
      </c>
      <c r="W720" s="15">
        <v>150000</v>
      </c>
      <c r="X720" s="15">
        <v>1</v>
      </c>
      <c r="Y720" s="15">
        <v>1</v>
      </c>
      <c r="Z720" s="15">
        <v>1</v>
      </c>
      <c r="AA720" s="15">
        <f t="shared" si="367"/>
        <v>80</v>
      </c>
      <c r="AB720" s="193">
        <f t="shared" si="392"/>
        <v>37.5</v>
      </c>
      <c r="AC720" s="15">
        <v>1</v>
      </c>
      <c r="AD720" s="15">
        <v>1</v>
      </c>
      <c r="AE720" s="15">
        <v>80</v>
      </c>
      <c r="AF720" s="15">
        <v>3000</v>
      </c>
      <c r="AG720" s="15">
        <f t="shared" si="379"/>
        <v>3000</v>
      </c>
      <c r="AH720" s="15">
        <v>2</v>
      </c>
      <c r="AI720" s="27">
        <f t="shared" si="380"/>
        <v>37.5</v>
      </c>
      <c r="AM720" s="15">
        <f t="shared" si="381"/>
        <v>0</v>
      </c>
      <c r="AP720" s="15">
        <f t="shared" si="382"/>
        <v>3000</v>
      </c>
      <c r="AQ720" s="172">
        <f t="shared" si="368"/>
        <v>37.5</v>
      </c>
      <c r="AR720" s="27">
        <f t="shared" si="383"/>
        <v>1</v>
      </c>
      <c r="AS720" s="172">
        <f t="shared" si="384"/>
        <v>37.5</v>
      </c>
      <c r="AX720" s="15">
        <f t="shared" si="393"/>
        <v>0</v>
      </c>
      <c r="BI720" s="27">
        <f t="shared" si="385"/>
        <v>0</v>
      </c>
      <c r="BJ720" s="27">
        <f t="shared" si="386"/>
        <v>0</v>
      </c>
      <c r="BR720" s="27">
        <f t="shared" si="387"/>
        <v>0</v>
      </c>
      <c r="BS720" s="27">
        <f t="shared" si="388"/>
        <v>0</v>
      </c>
      <c r="BT720" s="15">
        <v>3.5</v>
      </c>
      <c r="BU720" s="15">
        <v>2</v>
      </c>
      <c r="BV720" s="15">
        <v>2</v>
      </c>
      <c r="BW720" s="15">
        <v>3.5</v>
      </c>
      <c r="BX720" s="15">
        <v>2</v>
      </c>
      <c r="BY720" s="15">
        <f t="shared" si="389"/>
        <v>2.6</v>
      </c>
      <c r="BZ720" s="15">
        <v>5</v>
      </c>
      <c r="CA720" s="15">
        <f t="shared" si="390"/>
        <v>0</v>
      </c>
      <c r="CB720" s="15">
        <v>5</v>
      </c>
      <c r="CC720" s="15" t="s">
        <v>1008</v>
      </c>
      <c r="CD720" s="15" t="s">
        <v>1008</v>
      </c>
      <c r="CE720" s="15" t="s">
        <v>1007</v>
      </c>
      <c r="CH720" s="15" t="s">
        <v>1007</v>
      </c>
      <c r="CK720" s="15" t="s">
        <v>1007</v>
      </c>
      <c r="CL720" s="15" t="s">
        <v>1007</v>
      </c>
      <c r="CN720" s="15" t="s">
        <v>1007</v>
      </c>
      <c r="CP720" s="15" t="s">
        <v>1007</v>
      </c>
      <c r="CR720" s="15" t="s">
        <v>1007</v>
      </c>
      <c r="CZ720" s="15">
        <v>2</v>
      </c>
      <c r="DA720" s="15">
        <v>1</v>
      </c>
      <c r="DB720" s="15">
        <v>1</v>
      </c>
      <c r="DC720" s="15">
        <v>1</v>
      </c>
      <c r="DD720" s="15">
        <v>2</v>
      </c>
      <c r="DE720" s="15">
        <v>1</v>
      </c>
      <c r="DF720" s="15">
        <v>2</v>
      </c>
      <c r="DG720" s="15">
        <v>1</v>
      </c>
      <c r="DL720" s="15">
        <v>3.6</v>
      </c>
      <c r="DM720" s="15">
        <v>2.3333333333333335</v>
      </c>
      <c r="DN720" s="15">
        <v>1.75</v>
      </c>
      <c r="DO720" s="15">
        <v>2.8</v>
      </c>
      <c r="DP720" s="15">
        <v>2.3333333333333335</v>
      </c>
      <c r="DQ720" s="15">
        <v>1.75</v>
      </c>
      <c r="DR720" s="27">
        <f t="shared" si="369"/>
        <v>2.427777777777778</v>
      </c>
      <c r="DS720" s="15">
        <f t="shared" si="394"/>
        <v>0.12222222222222223</v>
      </c>
    </row>
    <row r="721" spans="1:123" x14ac:dyDescent="0.2">
      <c r="A721" s="15">
        <v>360</v>
      </c>
      <c r="B721" s="15">
        <v>1203</v>
      </c>
      <c r="C721" s="15">
        <v>0</v>
      </c>
      <c r="D721" s="15">
        <v>3</v>
      </c>
      <c r="E721" s="15">
        <f t="shared" si="370"/>
        <v>0</v>
      </c>
      <c r="F721" s="15">
        <f t="shared" si="371"/>
        <v>1</v>
      </c>
      <c r="G721" s="15">
        <f t="shared" si="372"/>
        <v>0</v>
      </c>
      <c r="H721" s="15">
        <f t="shared" si="373"/>
        <v>0</v>
      </c>
      <c r="I721" s="15">
        <v>1</v>
      </c>
      <c r="J721" s="15">
        <v>60</v>
      </c>
      <c r="K721" s="15">
        <v>1</v>
      </c>
      <c r="L721" s="15">
        <f t="shared" si="374"/>
        <v>0</v>
      </c>
      <c r="M721" s="15">
        <f t="shared" si="375"/>
        <v>0</v>
      </c>
      <c r="N721" s="15">
        <f t="shared" si="376"/>
        <v>0</v>
      </c>
      <c r="O721" s="15">
        <f t="shared" si="377"/>
        <v>0</v>
      </c>
      <c r="P721" s="15">
        <f t="shared" si="378"/>
        <v>0</v>
      </c>
      <c r="Q721" s="15">
        <v>2</v>
      </c>
      <c r="R721" s="15">
        <v>4</v>
      </c>
      <c r="S721" s="15">
        <v>35</v>
      </c>
      <c r="T721" s="15">
        <v>0</v>
      </c>
      <c r="U721" s="15">
        <v>1</v>
      </c>
      <c r="V721" s="15">
        <v>1</v>
      </c>
      <c r="W721" s="15">
        <v>150000</v>
      </c>
      <c r="X721" s="15">
        <v>1</v>
      </c>
      <c r="Y721" s="15">
        <v>0</v>
      </c>
      <c r="Z721" s="15">
        <v>1</v>
      </c>
      <c r="AA721" s="15">
        <f t="shared" si="367"/>
        <v>80</v>
      </c>
      <c r="AB721" s="193">
        <f t="shared" si="392"/>
        <v>12.5</v>
      </c>
      <c r="AC721" s="159">
        <v>1</v>
      </c>
      <c r="AD721" s="159">
        <v>1</v>
      </c>
      <c r="AE721" s="159">
        <v>80</v>
      </c>
      <c r="AF721" s="159">
        <v>1000</v>
      </c>
      <c r="AG721" s="159">
        <f t="shared" si="379"/>
        <v>1000</v>
      </c>
      <c r="AH721" s="159">
        <v>2</v>
      </c>
      <c r="AI721" s="171">
        <f t="shared" si="380"/>
        <v>12.5</v>
      </c>
      <c r="AM721" s="15">
        <f t="shared" si="381"/>
        <v>0</v>
      </c>
      <c r="AP721" s="15">
        <f t="shared" si="382"/>
        <v>1000</v>
      </c>
      <c r="AQ721" s="172">
        <f t="shared" si="368"/>
        <v>12.5</v>
      </c>
      <c r="AR721" s="27">
        <f t="shared" si="383"/>
        <v>1</v>
      </c>
      <c r="AS721" s="172">
        <f t="shared" si="384"/>
        <v>12.5</v>
      </c>
      <c r="AX721" s="15">
        <f t="shared" si="393"/>
        <v>0</v>
      </c>
      <c r="BI721" s="27">
        <f t="shared" si="385"/>
        <v>0</v>
      </c>
      <c r="BJ721" s="27">
        <f t="shared" si="386"/>
        <v>0</v>
      </c>
      <c r="BR721" s="27">
        <f t="shared" si="387"/>
        <v>0</v>
      </c>
      <c r="BS721" s="27">
        <f t="shared" si="388"/>
        <v>0</v>
      </c>
      <c r="BT721" s="15">
        <v>3.5</v>
      </c>
      <c r="BU721" s="15">
        <v>2</v>
      </c>
      <c r="BV721" s="15">
        <v>2</v>
      </c>
      <c r="BW721" s="15">
        <v>3.5</v>
      </c>
      <c r="BX721" s="15">
        <v>2</v>
      </c>
      <c r="BY721" s="15">
        <f t="shared" si="389"/>
        <v>2.6</v>
      </c>
      <c r="BZ721" s="15">
        <v>5</v>
      </c>
      <c r="CA721" s="15">
        <f t="shared" si="390"/>
        <v>0</v>
      </c>
      <c r="CB721" s="15">
        <v>5</v>
      </c>
      <c r="CC721" s="15" t="s">
        <v>1008</v>
      </c>
      <c r="CD721" s="15" t="s">
        <v>1008</v>
      </c>
      <c r="CE721" s="15" t="s">
        <v>1007</v>
      </c>
      <c r="CH721" s="15" t="s">
        <v>1007</v>
      </c>
      <c r="CK721" s="15" t="s">
        <v>1007</v>
      </c>
      <c r="CL721" s="15" t="s">
        <v>1007</v>
      </c>
      <c r="CN721" s="15" t="s">
        <v>1007</v>
      </c>
      <c r="CP721" s="15" t="s">
        <v>1007</v>
      </c>
      <c r="CR721" s="15" t="s">
        <v>1007</v>
      </c>
      <c r="CZ721" s="15">
        <v>2</v>
      </c>
      <c r="DA721" s="15">
        <v>1</v>
      </c>
      <c r="DB721" s="15">
        <v>1</v>
      </c>
      <c r="DC721" s="15">
        <v>1</v>
      </c>
      <c r="DD721" s="15">
        <v>2</v>
      </c>
      <c r="DE721" s="15">
        <v>1</v>
      </c>
      <c r="DF721" s="15">
        <v>2</v>
      </c>
      <c r="DG721" s="15">
        <v>1</v>
      </c>
      <c r="DL721" s="27">
        <v>3.4</v>
      </c>
      <c r="DM721" s="27">
        <v>2.3333333333333335</v>
      </c>
      <c r="DN721" s="27">
        <v>1.75</v>
      </c>
      <c r="DO721" s="27">
        <v>2.6</v>
      </c>
      <c r="DP721" s="27">
        <v>2</v>
      </c>
      <c r="DQ721" s="27">
        <v>1.75</v>
      </c>
      <c r="DR721" s="27">
        <f t="shared" si="369"/>
        <v>2.3055555555555558</v>
      </c>
      <c r="DS721" s="15">
        <f t="shared" si="394"/>
        <v>-1.4138888888888888</v>
      </c>
    </row>
    <row r="722" spans="1:123" x14ac:dyDescent="0.2">
      <c r="A722" s="15">
        <v>361</v>
      </c>
      <c r="B722" s="15">
        <v>1204</v>
      </c>
      <c r="C722" s="15">
        <v>0</v>
      </c>
      <c r="D722" s="15">
        <v>3</v>
      </c>
      <c r="E722" s="15">
        <f t="shared" si="370"/>
        <v>0</v>
      </c>
      <c r="F722" s="15">
        <f t="shared" si="371"/>
        <v>1</v>
      </c>
      <c r="G722" s="15">
        <f t="shared" si="372"/>
        <v>0</v>
      </c>
      <c r="H722" s="15">
        <f t="shared" si="373"/>
        <v>0</v>
      </c>
      <c r="I722" s="15">
        <v>0</v>
      </c>
      <c r="J722" s="15">
        <v>49</v>
      </c>
      <c r="K722" s="15">
        <v>3</v>
      </c>
      <c r="L722" s="15">
        <f t="shared" si="374"/>
        <v>0</v>
      </c>
      <c r="M722" s="15">
        <f t="shared" si="375"/>
        <v>1</v>
      </c>
      <c r="N722" s="15">
        <f t="shared" si="376"/>
        <v>0</v>
      </c>
      <c r="O722" s="15">
        <f t="shared" si="377"/>
        <v>0</v>
      </c>
      <c r="P722" s="15">
        <f t="shared" si="378"/>
        <v>0</v>
      </c>
      <c r="Q722" s="15">
        <v>2</v>
      </c>
      <c r="R722" s="15">
        <v>4</v>
      </c>
      <c r="S722" s="15">
        <v>15</v>
      </c>
      <c r="T722" s="15">
        <v>0</v>
      </c>
      <c r="U722" s="15">
        <v>0</v>
      </c>
      <c r="V722" s="15">
        <v>1</v>
      </c>
      <c r="W722" s="15">
        <v>250000</v>
      </c>
      <c r="X722" s="15">
        <v>0</v>
      </c>
      <c r="Y722" s="15">
        <v>1</v>
      </c>
      <c r="Z722" s="15">
        <v>0</v>
      </c>
      <c r="AA722" s="15">
        <f t="shared" si="367"/>
        <v>100</v>
      </c>
      <c r="AB722" s="193">
        <f t="shared" si="392"/>
        <v>8210</v>
      </c>
      <c r="AC722" s="15">
        <v>3</v>
      </c>
      <c r="AD722" s="15">
        <v>1</v>
      </c>
      <c r="AE722" s="15">
        <v>80</v>
      </c>
      <c r="AF722" s="15">
        <v>817000</v>
      </c>
      <c r="AG722" s="15">
        <f t="shared" si="379"/>
        <v>817000</v>
      </c>
      <c r="AH722" s="15">
        <v>1420</v>
      </c>
      <c r="AI722" s="27">
        <f t="shared" si="380"/>
        <v>10212.5</v>
      </c>
      <c r="AM722" s="15">
        <f t="shared" si="381"/>
        <v>0</v>
      </c>
      <c r="AP722" s="15">
        <f t="shared" si="382"/>
        <v>817000</v>
      </c>
      <c r="AQ722" s="172">
        <f t="shared" si="368"/>
        <v>10212.5</v>
      </c>
      <c r="AR722" s="27">
        <f t="shared" si="383"/>
        <v>0.8</v>
      </c>
      <c r="AS722" s="172">
        <f t="shared" si="384"/>
        <v>8170</v>
      </c>
      <c r="AT722" s="15">
        <v>1</v>
      </c>
      <c r="AU722" s="15">
        <v>1</v>
      </c>
      <c r="AV722" s="15">
        <v>20</v>
      </c>
      <c r="AW722" s="15">
        <v>4000</v>
      </c>
      <c r="AX722" s="15">
        <f t="shared" si="393"/>
        <v>4000</v>
      </c>
      <c r="AY722" s="15">
        <v>9</v>
      </c>
      <c r="AZ722" s="15">
        <v>200</v>
      </c>
      <c r="BG722" s="15">
        <f t="shared" si="395"/>
        <v>4000</v>
      </c>
      <c r="BH722" s="15">
        <f t="shared" si="396"/>
        <v>200</v>
      </c>
      <c r="BI722" s="27">
        <f t="shared" si="385"/>
        <v>0.2</v>
      </c>
      <c r="BJ722" s="27">
        <f t="shared" si="386"/>
        <v>40</v>
      </c>
      <c r="BR722" s="27">
        <f t="shared" si="387"/>
        <v>0</v>
      </c>
      <c r="BS722" s="27">
        <f t="shared" si="388"/>
        <v>0</v>
      </c>
      <c r="BT722" s="15">
        <v>2</v>
      </c>
      <c r="BU722" s="15">
        <v>1.3333333333333333</v>
      </c>
      <c r="BV722" s="15">
        <v>1.6666666666666667</v>
      </c>
      <c r="BW722" s="15">
        <v>1</v>
      </c>
      <c r="BX722" s="15">
        <v>1.5</v>
      </c>
      <c r="BY722" s="15">
        <f t="shared" si="389"/>
        <v>1.5</v>
      </c>
      <c r="BZ722" s="15">
        <v>3</v>
      </c>
      <c r="CA722" s="15">
        <f t="shared" si="390"/>
        <v>1</v>
      </c>
      <c r="CB722" s="15">
        <v>4</v>
      </c>
      <c r="CC722" s="15">
        <f t="shared" si="391"/>
        <v>0</v>
      </c>
      <c r="CD722" s="15">
        <f>IF($CB722=4,1,0)</f>
        <v>1</v>
      </c>
      <c r="CE722" s="15">
        <v>4</v>
      </c>
      <c r="CF722" s="15">
        <v>2</v>
      </c>
      <c r="CG722" s="15">
        <v>1</v>
      </c>
      <c r="CH722" s="15">
        <v>3</v>
      </c>
      <c r="CI722" s="15">
        <v>1</v>
      </c>
      <c r="CJ722" s="15">
        <v>1</v>
      </c>
      <c r="CK722" s="15">
        <v>1</v>
      </c>
      <c r="CL722" s="15">
        <v>1</v>
      </c>
      <c r="CN722" s="15">
        <v>1</v>
      </c>
      <c r="CP722" s="15">
        <v>1</v>
      </c>
      <c r="CR722" s="15">
        <v>1</v>
      </c>
      <c r="CZ722" s="15">
        <v>3</v>
      </c>
      <c r="DA722" s="15">
        <v>1</v>
      </c>
      <c r="DB722" s="15">
        <v>3</v>
      </c>
      <c r="DC722" s="15">
        <v>1</v>
      </c>
      <c r="DD722" s="15">
        <v>2</v>
      </c>
      <c r="DE722" s="15">
        <v>1</v>
      </c>
      <c r="DF722" s="15">
        <v>1</v>
      </c>
      <c r="DG722" s="15">
        <v>1</v>
      </c>
      <c r="DL722" s="15">
        <v>4.2</v>
      </c>
      <c r="DM722" s="15">
        <v>3</v>
      </c>
      <c r="DN722" s="15">
        <v>4.75</v>
      </c>
      <c r="DO722" s="15">
        <v>4.2</v>
      </c>
      <c r="DP722" s="15">
        <v>3.6666666666666665</v>
      </c>
      <c r="DQ722" s="15">
        <v>2.5</v>
      </c>
      <c r="DR722" s="27">
        <f t="shared" si="369"/>
        <v>3.7194444444444446</v>
      </c>
      <c r="DS722" s="15">
        <f t="shared" si="394"/>
        <v>7.5000000000000178E-2</v>
      </c>
    </row>
    <row r="723" spans="1:123" x14ac:dyDescent="0.2">
      <c r="A723" s="15">
        <v>361</v>
      </c>
      <c r="B723" s="15">
        <v>1204</v>
      </c>
      <c r="C723" s="15">
        <v>0</v>
      </c>
      <c r="D723" s="15">
        <v>3</v>
      </c>
      <c r="E723" s="15">
        <f t="shared" si="370"/>
        <v>0</v>
      </c>
      <c r="F723" s="15">
        <f t="shared" si="371"/>
        <v>1</v>
      </c>
      <c r="G723" s="15">
        <f t="shared" si="372"/>
        <v>0</v>
      </c>
      <c r="H723" s="15">
        <f t="shared" si="373"/>
        <v>0</v>
      </c>
      <c r="I723" s="15">
        <v>0</v>
      </c>
      <c r="J723" s="15">
        <v>49</v>
      </c>
      <c r="K723" s="15">
        <v>3</v>
      </c>
      <c r="L723" s="15">
        <f t="shared" si="374"/>
        <v>0</v>
      </c>
      <c r="M723" s="15">
        <f t="shared" si="375"/>
        <v>1</v>
      </c>
      <c r="N723" s="15">
        <f t="shared" si="376"/>
        <v>0</v>
      </c>
      <c r="O723" s="15">
        <f t="shared" si="377"/>
        <v>0</v>
      </c>
      <c r="P723" s="15">
        <f t="shared" si="378"/>
        <v>0</v>
      </c>
      <c r="Q723" s="15">
        <v>2</v>
      </c>
      <c r="R723" s="15">
        <v>4</v>
      </c>
      <c r="S723" s="15">
        <v>15</v>
      </c>
      <c r="T723" s="15">
        <v>0</v>
      </c>
      <c r="U723" s="15">
        <v>0</v>
      </c>
      <c r="V723" s="15">
        <v>1</v>
      </c>
      <c r="W723" s="15">
        <v>250000</v>
      </c>
      <c r="X723" s="15">
        <v>0</v>
      </c>
      <c r="Y723" s="15">
        <v>0</v>
      </c>
      <c r="Z723" s="15">
        <v>0</v>
      </c>
      <c r="AA723" s="15">
        <f t="shared" si="367"/>
        <v>70</v>
      </c>
      <c r="AB723" s="193">
        <f t="shared" si="392"/>
        <v>5757.1428571428578</v>
      </c>
      <c r="AC723" s="159">
        <v>3</v>
      </c>
      <c r="AD723" s="159">
        <v>1</v>
      </c>
      <c r="AE723" s="159">
        <v>50</v>
      </c>
      <c r="AF723" s="159">
        <v>400000</v>
      </c>
      <c r="AG723" s="159">
        <f t="shared" si="379"/>
        <v>400000</v>
      </c>
      <c r="AH723" s="159">
        <v>1180</v>
      </c>
      <c r="AI723" s="171">
        <f t="shared" si="380"/>
        <v>8000</v>
      </c>
      <c r="AM723" s="15">
        <f t="shared" si="381"/>
        <v>0</v>
      </c>
      <c r="AP723" s="15">
        <f t="shared" si="382"/>
        <v>400000</v>
      </c>
      <c r="AQ723" s="172">
        <f t="shared" si="368"/>
        <v>8000</v>
      </c>
      <c r="AR723" s="27">
        <f t="shared" si="383"/>
        <v>0.7142857142857143</v>
      </c>
      <c r="AS723" s="172">
        <f t="shared" si="384"/>
        <v>5714.2857142857147</v>
      </c>
      <c r="AT723" s="15">
        <v>1</v>
      </c>
      <c r="AU723" s="15">
        <v>1</v>
      </c>
      <c r="AV723" s="15">
        <v>20</v>
      </c>
      <c r="AW723" s="15">
        <v>3000</v>
      </c>
      <c r="AX723" s="15">
        <f t="shared" si="393"/>
        <v>3000</v>
      </c>
      <c r="AY723" s="15">
        <v>7</v>
      </c>
      <c r="BG723" s="15">
        <f t="shared" si="395"/>
        <v>3000</v>
      </c>
      <c r="BH723" s="15">
        <f t="shared" si="396"/>
        <v>150</v>
      </c>
      <c r="BI723" s="27">
        <f t="shared" si="385"/>
        <v>0.2857142857142857</v>
      </c>
      <c r="BJ723" s="27">
        <f t="shared" si="386"/>
        <v>42.857142857142854</v>
      </c>
      <c r="BR723" s="27">
        <f t="shared" si="387"/>
        <v>0</v>
      </c>
      <c r="BS723" s="27">
        <f t="shared" si="388"/>
        <v>0</v>
      </c>
      <c r="BT723" s="15">
        <v>2</v>
      </c>
      <c r="BU723" s="15">
        <v>1.3333333333333333</v>
      </c>
      <c r="BV723" s="15">
        <v>1.6666666666666667</v>
      </c>
      <c r="BW723" s="15">
        <v>1</v>
      </c>
      <c r="BX723" s="15">
        <v>1.5</v>
      </c>
      <c r="BY723" s="15">
        <f t="shared" si="389"/>
        <v>1.5</v>
      </c>
      <c r="BZ723" s="15">
        <v>3</v>
      </c>
      <c r="CA723" s="15">
        <f t="shared" si="390"/>
        <v>1</v>
      </c>
      <c r="CB723" s="15">
        <v>4</v>
      </c>
      <c r="CC723" s="15">
        <f t="shared" si="391"/>
        <v>0</v>
      </c>
      <c r="CD723" s="15">
        <f>IF($CB723=4,1,0)</f>
        <v>1</v>
      </c>
      <c r="CE723" s="15">
        <v>4</v>
      </c>
      <c r="CF723" s="15">
        <v>2</v>
      </c>
      <c r="CG723" s="15">
        <v>1</v>
      </c>
      <c r="CH723" s="15">
        <v>3</v>
      </c>
      <c r="CI723" s="15">
        <v>1</v>
      </c>
      <c r="CJ723" s="15">
        <v>1</v>
      </c>
      <c r="CK723" s="15">
        <v>1</v>
      </c>
      <c r="CL723" s="15">
        <v>1</v>
      </c>
      <c r="CN723" s="15">
        <v>1</v>
      </c>
      <c r="CP723" s="15">
        <v>1</v>
      </c>
      <c r="CR723" s="15">
        <v>1</v>
      </c>
      <c r="CZ723" s="15">
        <v>3</v>
      </c>
      <c r="DA723" s="15">
        <v>1</v>
      </c>
      <c r="DB723" s="15">
        <v>3</v>
      </c>
      <c r="DC723" s="15">
        <v>1</v>
      </c>
      <c r="DD723" s="15">
        <v>2</v>
      </c>
      <c r="DE723" s="15">
        <v>1</v>
      </c>
      <c r="DF723" s="15">
        <v>1</v>
      </c>
      <c r="DG723" s="15">
        <v>1</v>
      </c>
      <c r="DL723" s="27">
        <v>4.2</v>
      </c>
      <c r="DM723" s="27">
        <v>3.6666666666666665</v>
      </c>
      <c r="DN723" s="27">
        <v>4.5</v>
      </c>
      <c r="DO723" s="27">
        <v>4</v>
      </c>
      <c r="DP723" s="27">
        <v>3</v>
      </c>
      <c r="DQ723" s="27">
        <v>2.5</v>
      </c>
      <c r="DR723" s="27">
        <f t="shared" si="369"/>
        <v>3.6444444444444444</v>
      </c>
      <c r="DS723" s="15">
        <f t="shared" si="394"/>
        <v>0.22499999999999964</v>
      </c>
    </row>
    <row r="724" spans="1:123" x14ac:dyDescent="0.2">
      <c r="A724" s="15">
        <v>362</v>
      </c>
      <c r="B724" s="15">
        <v>1205</v>
      </c>
      <c r="C724" s="15">
        <v>0</v>
      </c>
      <c r="D724" s="15">
        <v>3</v>
      </c>
      <c r="E724" s="15">
        <f t="shared" si="370"/>
        <v>0</v>
      </c>
      <c r="F724" s="15">
        <f t="shared" si="371"/>
        <v>1</v>
      </c>
      <c r="G724" s="15">
        <f t="shared" si="372"/>
        <v>0</v>
      </c>
      <c r="H724" s="15">
        <f t="shared" si="373"/>
        <v>0</v>
      </c>
      <c r="I724" s="15">
        <v>0</v>
      </c>
      <c r="J724" s="15">
        <v>56</v>
      </c>
      <c r="K724" s="15">
        <v>3</v>
      </c>
      <c r="L724" s="15">
        <f t="shared" si="374"/>
        <v>0</v>
      </c>
      <c r="M724" s="15">
        <f t="shared" si="375"/>
        <v>1</v>
      </c>
      <c r="N724" s="15">
        <f t="shared" si="376"/>
        <v>0</v>
      </c>
      <c r="O724" s="15">
        <f t="shared" si="377"/>
        <v>0</v>
      </c>
      <c r="P724" s="15">
        <f t="shared" si="378"/>
        <v>0</v>
      </c>
      <c r="Q724" s="15">
        <v>2</v>
      </c>
      <c r="R724" s="15">
        <v>4</v>
      </c>
      <c r="S724" s="15">
        <v>7</v>
      </c>
      <c r="T724" s="15">
        <v>0</v>
      </c>
      <c r="U724" s="15">
        <v>1</v>
      </c>
      <c r="V724" s="15">
        <v>1</v>
      </c>
      <c r="W724" s="15">
        <v>150000</v>
      </c>
      <c r="X724" s="15">
        <v>1</v>
      </c>
      <c r="Y724" s="15">
        <v>1</v>
      </c>
      <c r="Z724" s="15">
        <v>0</v>
      </c>
      <c r="AA724" s="15">
        <f t="shared" si="367"/>
        <v>4</v>
      </c>
      <c r="AB724" s="193">
        <f t="shared" si="392"/>
        <v>30</v>
      </c>
      <c r="AC724" s="15">
        <v>7</v>
      </c>
      <c r="AD724" s="15">
        <v>2</v>
      </c>
      <c r="AE724" s="15">
        <v>2</v>
      </c>
      <c r="AF724" s="15">
        <v>45</v>
      </c>
      <c r="AG724" s="15">
        <f t="shared" si="379"/>
        <v>90</v>
      </c>
      <c r="AH724" s="15">
        <v>25</v>
      </c>
      <c r="AI724" s="27">
        <f t="shared" si="380"/>
        <v>45</v>
      </c>
      <c r="AM724" s="15">
        <f t="shared" si="381"/>
        <v>0</v>
      </c>
      <c r="AP724" s="15">
        <f t="shared" si="382"/>
        <v>90</v>
      </c>
      <c r="AQ724" s="172">
        <f t="shared" si="368"/>
        <v>45</v>
      </c>
      <c r="AR724" s="27">
        <f t="shared" si="383"/>
        <v>0.5</v>
      </c>
      <c r="AS724" s="172">
        <f t="shared" si="384"/>
        <v>22.5</v>
      </c>
      <c r="AT724" s="15">
        <v>8</v>
      </c>
      <c r="AU724" s="15">
        <v>3</v>
      </c>
      <c r="AV724" s="15">
        <v>2</v>
      </c>
      <c r="AW724" s="15">
        <v>10</v>
      </c>
      <c r="AX724" s="15">
        <f t="shared" si="393"/>
        <v>30</v>
      </c>
      <c r="AY724" s="15">
        <v>5</v>
      </c>
      <c r="AZ724" s="15">
        <v>5</v>
      </c>
      <c r="BG724" s="15">
        <f t="shared" si="395"/>
        <v>30</v>
      </c>
      <c r="BH724" s="15">
        <f t="shared" si="396"/>
        <v>15</v>
      </c>
      <c r="BI724" s="27">
        <f t="shared" si="385"/>
        <v>0.5</v>
      </c>
      <c r="BJ724" s="27">
        <f t="shared" si="386"/>
        <v>7.5</v>
      </c>
      <c r="BR724" s="27">
        <f t="shared" si="387"/>
        <v>0</v>
      </c>
      <c r="BS724" s="27">
        <f t="shared" si="388"/>
        <v>0</v>
      </c>
      <c r="BT724" s="15">
        <v>2</v>
      </c>
      <c r="BU724" s="15">
        <v>1.3333333333333333</v>
      </c>
      <c r="BV724" s="15">
        <v>2</v>
      </c>
      <c r="BW724" s="15">
        <v>1</v>
      </c>
      <c r="BX724" s="15">
        <v>1.5</v>
      </c>
      <c r="BY724" s="15">
        <f t="shared" si="389"/>
        <v>1.5666666666666667</v>
      </c>
      <c r="BZ724" s="15">
        <v>1</v>
      </c>
      <c r="CA724" s="15">
        <f t="shared" si="390"/>
        <v>1</v>
      </c>
      <c r="CB724" s="15">
        <v>3</v>
      </c>
      <c r="CC724" s="15">
        <f t="shared" si="391"/>
        <v>1</v>
      </c>
      <c r="CD724" s="15">
        <f>IF($CB724=4,1,0)</f>
        <v>0</v>
      </c>
      <c r="CE724" s="15">
        <v>1</v>
      </c>
      <c r="CF724" s="15">
        <v>4</v>
      </c>
      <c r="CG724" s="15">
        <v>4</v>
      </c>
      <c r="CH724" s="15">
        <v>4</v>
      </c>
      <c r="CI724" s="15">
        <v>1</v>
      </c>
      <c r="CJ724" s="15">
        <v>4</v>
      </c>
      <c r="CK724" s="15">
        <v>1</v>
      </c>
      <c r="CL724" s="15">
        <v>1</v>
      </c>
      <c r="CN724" s="15">
        <v>1</v>
      </c>
      <c r="CP724" s="15">
        <v>1</v>
      </c>
      <c r="CR724" s="15">
        <v>1</v>
      </c>
      <c r="CZ724" s="15">
        <v>1</v>
      </c>
      <c r="DA724" s="15">
        <v>4</v>
      </c>
      <c r="DB724" s="15">
        <v>1</v>
      </c>
      <c r="DC724" s="15">
        <v>4</v>
      </c>
      <c r="DD724" s="15">
        <v>1</v>
      </c>
      <c r="DE724" s="15">
        <v>4</v>
      </c>
      <c r="DF724" s="15">
        <v>2</v>
      </c>
      <c r="DG724" s="15">
        <v>4</v>
      </c>
      <c r="DL724" s="15">
        <v>3.4</v>
      </c>
      <c r="DM724" s="15">
        <v>4</v>
      </c>
      <c r="DN724" s="15">
        <v>3.5</v>
      </c>
      <c r="DO724" s="15">
        <v>3.2</v>
      </c>
      <c r="DP724" s="15">
        <v>3.6666666666666665</v>
      </c>
      <c r="DQ724" s="15">
        <v>2.75</v>
      </c>
      <c r="DR724" s="27">
        <f t="shared" si="369"/>
        <v>3.4194444444444447</v>
      </c>
      <c r="DS724" s="15">
        <f t="shared" si="394"/>
        <v>0.19444444444444464</v>
      </c>
    </row>
    <row r="725" spans="1:123" x14ac:dyDescent="0.2">
      <c r="A725" s="15">
        <v>362</v>
      </c>
      <c r="B725" s="15">
        <v>1205</v>
      </c>
      <c r="C725" s="15">
        <v>0</v>
      </c>
      <c r="D725" s="15">
        <v>3</v>
      </c>
      <c r="E725" s="15">
        <f t="shared" si="370"/>
        <v>0</v>
      </c>
      <c r="F725" s="15">
        <f t="shared" si="371"/>
        <v>1</v>
      </c>
      <c r="G725" s="15">
        <f t="shared" si="372"/>
        <v>0</v>
      </c>
      <c r="H725" s="15">
        <f t="shared" si="373"/>
        <v>0</v>
      </c>
      <c r="I725" s="15">
        <v>0</v>
      </c>
      <c r="J725" s="15">
        <v>56</v>
      </c>
      <c r="K725" s="15">
        <v>3</v>
      </c>
      <c r="L725" s="15">
        <f t="shared" si="374"/>
        <v>0</v>
      </c>
      <c r="M725" s="15">
        <f t="shared" si="375"/>
        <v>1</v>
      </c>
      <c r="N725" s="15">
        <f t="shared" si="376"/>
        <v>0</v>
      </c>
      <c r="O725" s="15">
        <f t="shared" si="377"/>
        <v>0</v>
      </c>
      <c r="P725" s="15">
        <f t="shared" si="378"/>
        <v>0</v>
      </c>
      <c r="Q725" s="15">
        <v>2</v>
      </c>
      <c r="R725" s="15">
        <v>4</v>
      </c>
      <c r="S725" s="15">
        <v>7</v>
      </c>
      <c r="T725" s="15">
        <v>0</v>
      </c>
      <c r="U725" s="15">
        <v>1</v>
      </c>
      <c r="V725" s="15">
        <v>1</v>
      </c>
      <c r="W725" s="15">
        <v>150000</v>
      </c>
      <c r="X725" s="15">
        <v>1</v>
      </c>
      <c r="Y725" s="15">
        <v>0</v>
      </c>
      <c r="Z725" s="15">
        <v>1</v>
      </c>
      <c r="AA725" s="15">
        <f t="shared" si="367"/>
        <v>2</v>
      </c>
      <c r="AB725" s="193">
        <f t="shared" si="392"/>
        <v>40</v>
      </c>
      <c r="AC725" s="159">
        <v>7</v>
      </c>
      <c r="AD725" s="159">
        <v>2</v>
      </c>
      <c r="AE725" s="159">
        <v>2</v>
      </c>
      <c r="AF725" s="159">
        <v>40</v>
      </c>
      <c r="AG725" s="159">
        <f t="shared" si="379"/>
        <v>80</v>
      </c>
      <c r="AH725" s="159">
        <v>23</v>
      </c>
      <c r="AI725" s="171">
        <f t="shared" si="380"/>
        <v>40</v>
      </c>
      <c r="AM725" s="15">
        <f t="shared" si="381"/>
        <v>0</v>
      </c>
      <c r="AP725" s="15">
        <f t="shared" si="382"/>
        <v>80</v>
      </c>
      <c r="AQ725" s="172">
        <f t="shared" si="368"/>
        <v>40</v>
      </c>
      <c r="AR725" s="27">
        <f t="shared" si="383"/>
        <v>1</v>
      </c>
      <c r="AS725" s="172">
        <f t="shared" si="384"/>
        <v>40</v>
      </c>
      <c r="AX725" s="15">
        <f t="shared" si="393"/>
        <v>0</v>
      </c>
      <c r="BI725" s="27">
        <f t="shared" si="385"/>
        <v>0</v>
      </c>
      <c r="BJ725" s="27">
        <f t="shared" si="386"/>
        <v>0</v>
      </c>
      <c r="BR725" s="27">
        <f t="shared" si="387"/>
        <v>0</v>
      </c>
      <c r="BS725" s="27">
        <f t="shared" si="388"/>
        <v>0</v>
      </c>
      <c r="BT725" s="15">
        <v>2</v>
      </c>
      <c r="BU725" s="15">
        <v>1.3333333333333333</v>
      </c>
      <c r="BV725" s="15">
        <v>2</v>
      </c>
      <c r="BW725" s="15">
        <v>1</v>
      </c>
      <c r="BX725" s="15">
        <v>1.5</v>
      </c>
      <c r="BY725" s="15">
        <f t="shared" si="389"/>
        <v>1.5666666666666667</v>
      </c>
      <c r="BZ725" s="15">
        <v>1</v>
      </c>
      <c r="CA725" s="15">
        <f t="shared" si="390"/>
        <v>1</v>
      </c>
      <c r="CB725" s="15">
        <v>3</v>
      </c>
      <c r="CC725" s="15">
        <f t="shared" si="391"/>
        <v>1</v>
      </c>
      <c r="CD725" s="15">
        <f>IF($CB725=4,1,0)</f>
        <v>0</v>
      </c>
      <c r="CE725" s="15">
        <v>1</v>
      </c>
      <c r="CF725" s="15">
        <v>4</v>
      </c>
      <c r="CG725" s="15">
        <v>4</v>
      </c>
      <c r="CH725" s="15">
        <v>4</v>
      </c>
      <c r="CI725" s="15">
        <v>1</v>
      </c>
      <c r="CJ725" s="15">
        <v>4</v>
      </c>
      <c r="CK725" s="15">
        <v>1</v>
      </c>
      <c r="CL725" s="15">
        <v>1</v>
      </c>
      <c r="CN725" s="15">
        <v>1</v>
      </c>
      <c r="CP725" s="15">
        <v>1</v>
      </c>
      <c r="CR725" s="15">
        <v>1</v>
      </c>
      <c r="CZ725" s="15">
        <v>1</v>
      </c>
      <c r="DA725" s="15">
        <v>4</v>
      </c>
      <c r="DB725" s="15">
        <v>1</v>
      </c>
      <c r="DC725" s="15">
        <v>4</v>
      </c>
      <c r="DD725" s="15">
        <v>1</v>
      </c>
      <c r="DE725" s="15">
        <v>4</v>
      </c>
      <c r="DF725" s="15">
        <v>2</v>
      </c>
      <c r="DG725" s="15">
        <v>4</v>
      </c>
      <c r="DL725" s="27">
        <v>3.4</v>
      </c>
      <c r="DM725" s="27">
        <v>4</v>
      </c>
      <c r="DN725" s="27">
        <v>3.25</v>
      </c>
      <c r="DO725" s="27">
        <v>3.2</v>
      </c>
      <c r="DP725" s="27">
        <v>3</v>
      </c>
      <c r="DQ725" s="27">
        <v>2.5</v>
      </c>
      <c r="DR725" s="27">
        <f t="shared" si="369"/>
        <v>3.2250000000000001</v>
      </c>
      <c r="DS725" s="15">
        <f t="shared" si="394"/>
        <v>-0.36666666666666625</v>
      </c>
    </row>
    <row r="726" spans="1:123" x14ac:dyDescent="0.2">
      <c r="A726" s="15">
        <v>363</v>
      </c>
      <c r="B726" s="15">
        <v>1206</v>
      </c>
      <c r="C726" s="15">
        <v>0</v>
      </c>
      <c r="D726" s="15">
        <v>3</v>
      </c>
      <c r="E726" s="15">
        <f t="shared" si="370"/>
        <v>0</v>
      </c>
      <c r="F726" s="15">
        <f t="shared" si="371"/>
        <v>1</v>
      </c>
      <c r="G726" s="15">
        <f t="shared" si="372"/>
        <v>0</v>
      </c>
      <c r="H726" s="15">
        <f t="shared" si="373"/>
        <v>0</v>
      </c>
      <c r="I726" s="15">
        <v>1</v>
      </c>
      <c r="J726" s="15">
        <v>61</v>
      </c>
      <c r="K726" s="15">
        <v>2</v>
      </c>
      <c r="L726" s="15">
        <f t="shared" si="374"/>
        <v>1</v>
      </c>
      <c r="M726" s="15">
        <f t="shared" si="375"/>
        <v>0</v>
      </c>
      <c r="N726" s="15">
        <f t="shared" si="376"/>
        <v>0</v>
      </c>
      <c r="O726" s="15">
        <f t="shared" si="377"/>
        <v>0</v>
      </c>
      <c r="P726" s="15">
        <f t="shared" si="378"/>
        <v>0</v>
      </c>
      <c r="Q726" s="15">
        <v>2</v>
      </c>
      <c r="R726" s="15">
        <v>5</v>
      </c>
      <c r="S726" s="15">
        <v>23</v>
      </c>
      <c r="T726" s="15">
        <v>1</v>
      </c>
      <c r="U726" s="15">
        <v>1</v>
      </c>
      <c r="V726" s="15">
        <v>1</v>
      </c>
      <c r="W726" s="15">
        <v>200000</v>
      </c>
      <c r="X726" s="15">
        <v>0</v>
      </c>
      <c r="Y726" s="15">
        <v>1</v>
      </c>
      <c r="Z726" s="15">
        <v>0</v>
      </c>
      <c r="AA726" s="15">
        <f t="shared" si="367"/>
        <v>20</v>
      </c>
      <c r="AB726" s="193">
        <f t="shared" si="392"/>
        <v>8723.5</v>
      </c>
      <c r="AC726" s="15">
        <v>1</v>
      </c>
      <c r="AD726" s="15">
        <v>1</v>
      </c>
      <c r="AE726" s="15">
        <v>10</v>
      </c>
      <c r="AF726" s="15">
        <v>4000</v>
      </c>
      <c r="AG726" s="15">
        <f t="shared" si="379"/>
        <v>4000</v>
      </c>
      <c r="AH726" s="15">
        <v>13</v>
      </c>
      <c r="AI726" s="27">
        <f t="shared" si="380"/>
        <v>400</v>
      </c>
      <c r="AJ726" s="15">
        <v>1</v>
      </c>
      <c r="AK726" s="15">
        <v>10</v>
      </c>
      <c r="AL726" s="15">
        <v>470</v>
      </c>
      <c r="AM726" s="15">
        <f t="shared" si="381"/>
        <v>470</v>
      </c>
      <c r="AN726" s="15">
        <v>9</v>
      </c>
      <c r="AP726" s="15">
        <f t="shared" si="382"/>
        <v>4470</v>
      </c>
      <c r="AQ726" s="172">
        <f t="shared" si="368"/>
        <v>447</v>
      </c>
      <c r="AR726" s="27">
        <f t="shared" si="383"/>
        <v>0.5</v>
      </c>
      <c r="AS726" s="172">
        <f t="shared" si="384"/>
        <v>223.5</v>
      </c>
      <c r="AT726" s="15">
        <v>3</v>
      </c>
      <c r="AU726" s="15">
        <v>1</v>
      </c>
      <c r="AV726" s="15">
        <v>10</v>
      </c>
      <c r="AW726" s="15">
        <v>170000</v>
      </c>
      <c r="AX726" s="15">
        <f t="shared" si="393"/>
        <v>170000</v>
      </c>
      <c r="AY726" s="15">
        <v>1420</v>
      </c>
      <c r="AZ726" s="15">
        <v>17000</v>
      </c>
      <c r="BG726" s="15">
        <f t="shared" si="395"/>
        <v>170000</v>
      </c>
      <c r="BH726" s="15">
        <f t="shared" si="396"/>
        <v>17000</v>
      </c>
      <c r="BI726" s="27">
        <f t="shared" si="385"/>
        <v>0.5</v>
      </c>
      <c r="BJ726" s="27">
        <f t="shared" si="386"/>
        <v>8500</v>
      </c>
      <c r="BR726" s="27">
        <f t="shared" si="387"/>
        <v>0</v>
      </c>
      <c r="BS726" s="27">
        <f t="shared" si="388"/>
        <v>0</v>
      </c>
      <c r="BT726" s="15">
        <v>2.5</v>
      </c>
      <c r="BU726" s="15">
        <v>2.6666666666666665</v>
      </c>
      <c r="BV726" s="15">
        <v>1.6666666666666667</v>
      </c>
      <c r="BW726" s="15">
        <v>1</v>
      </c>
      <c r="BX726" s="15">
        <v>1.5</v>
      </c>
      <c r="BY726" s="15">
        <f t="shared" si="389"/>
        <v>1.8666666666666665</v>
      </c>
      <c r="BZ726" s="15">
        <v>1</v>
      </c>
      <c r="CA726" s="15">
        <f t="shared" si="390"/>
        <v>0</v>
      </c>
      <c r="CB726" s="15">
        <v>5</v>
      </c>
      <c r="CC726" s="15" t="s">
        <v>1008</v>
      </c>
      <c r="CD726" s="15" t="s">
        <v>1008</v>
      </c>
      <c r="CE726" s="15" t="s">
        <v>1007</v>
      </c>
      <c r="CH726" s="15" t="s">
        <v>1007</v>
      </c>
      <c r="CK726" s="15" t="s">
        <v>1007</v>
      </c>
      <c r="CL726" s="15" t="s">
        <v>1007</v>
      </c>
      <c r="CN726" s="15" t="s">
        <v>1007</v>
      </c>
      <c r="CP726" s="15" t="s">
        <v>1007</v>
      </c>
      <c r="CR726" s="15" t="s">
        <v>1007</v>
      </c>
      <c r="CZ726" s="15">
        <v>3</v>
      </c>
      <c r="DA726" s="15">
        <v>1</v>
      </c>
      <c r="DB726" s="15">
        <v>3</v>
      </c>
      <c r="DC726" s="15">
        <v>1</v>
      </c>
      <c r="DD726" s="15">
        <v>3</v>
      </c>
      <c r="DE726" s="15">
        <v>1</v>
      </c>
      <c r="DF726" s="15">
        <v>1</v>
      </c>
      <c r="DG726" s="15">
        <v>1</v>
      </c>
      <c r="DL726" s="15">
        <v>4.2</v>
      </c>
      <c r="DM726" s="15">
        <v>4</v>
      </c>
      <c r="DN726" s="15">
        <v>3.75</v>
      </c>
      <c r="DO726" s="15">
        <v>3.6</v>
      </c>
      <c r="DP726" s="15">
        <v>3</v>
      </c>
      <c r="DQ726" s="15">
        <v>3</v>
      </c>
      <c r="DR726" s="27">
        <f t="shared" si="369"/>
        <v>3.5916666666666663</v>
      </c>
      <c r="DS726" s="15">
        <f t="shared" si="394"/>
        <v>0.24722222222222179</v>
      </c>
    </row>
    <row r="727" spans="1:123" x14ac:dyDescent="0.2">
      <c r="A727" s="15">
        <v>363</v>
      </c>
      <c r="B727" s="15">
        <v>1206</v>
      </c>
      <c r="C727" s="15">
        <v>0</v>
      </c>
      <c r="D727" s="15">
        <v>3</v>
      </c>
      <c r="E727" s="15">
        <f t="shared" si="370"/>
        <v>0</v>
      </c>
      <c r="F727" s="15">
        <f t="shared" si="371"/>
        <v>1</v>
      </c>
      <c r="G727" s="15">
        <f t="shared" si="372"/>
        <v>0</v>
      </c>
      <c r="H727" s="15">
        <f t="shared" si="373"/>
        <v>0</v>
      </c>
      <c r="I727" s="15">
        <v>1</v>
      </c>
      <c r="J727" s="15">
        <v>61</v>
      </c>
      <c r="K727" s="15">
        <v>2</v>
      </c>
      <c r="L727" s="15">
        <f t="shared" si="374"/>
        <v>1</v>
      </c>
      <c r="M727" s="15">
        <f t="shared" si="375"/>
        <v>0</v>
      </c>
      <c r="N727" s="15">
        <f t="shared" si="376"/>
        <v>0</v>
      </c>
      <c r="O727" s="15">
        <f t="shared" si="377"/>
        <v>0</v>
      </c>
      <c r="P727" s="15">
        <f t="shared" si="378"/>
        <v>0</v>
      </c>
      <c r="Q727" s="15">
        <v>2</v>
      </c>
      <c r="R727" s="15">
        <v>5</v>
      </c>
      <c r="S727" s="15">
        <v>23</v>
      </c>
      <c r="T727" s="15">
        <v>1</v>
      </c>
      <c r="U727" s="15">
        <v>1</v>
      </c>
      <c r="V727" s="15">
        <v>1</v>
      </c>
      <c r="W727" s="15">
        <v>200000</v>
      </c>
      <c r="X727" s="15">
        <v>0</v>
      </c>
      <c r="Y727" s="15">
        <v>0</v>
      </c>
      <c r="Z727" s="15">
        <v>0</v>
      </c>
      <c r="AA727" s="15">
        <f t="shared" si="367"/>
        <v>20</v>
      </c>
      <c r="AB727" s="193">
        <f t="shared" si="392"/>
        <v>7722.5</v>
      </c>
      <c r="AC727" s="159">
        <v>1</v>
      </c>
      <c r="AD727" s="159">
        <v>1</v>
      </c>
      <c r="AE727" s="159">
        <v>10</v>
      </c>
      <c r="AF727" s="159">
        <v>4000</v>
      </c>
      <c r="AG727" s="159">
        <f t="shared" si="379"/>
        <v>4000</v>
      </c>
      <c r="AH727" s="159">
        <v>12</v>
      </c>
      <c r="AI727" s="171">
        <f t="shared" si="380"/>
        <v>400</v>
      </c>
      <c r="AJ727" s="15">
        <v>1</v>
      </c>
      <c r="AK727" s="15">
        <v>10</v>
      </c>
      <c r="AL727" s="15">
        <v>450</v>
      </c>
      <c r="AM727" s="15">
        <f t="shared" si="381"/>
        <v>450</v>
      </c>
      <c r="AN727" s="15">
        <v>9</v>
      </c>
      <c r="AP727" s="15">
        <f t="shared" si="382"/>
        <v>4450</v>
      </c>
      <c r="AQ727" s="172">
        <f t="shared" si="368"/>
        <v>445</v>
      </c>
      <c r="AR727" s="27">
        <f t="shared" si="383"/>
        <v>0.5</v>
      </c>
      <c r="AS727" s="172">
        <f t="shared" si="384"/>
        <v>222.5</v>
      </c>
      <c r="AT727" s="15">
        <v>3</v>
      </c>
      <c r="AU727" s="15">
        <v>1</v>
      </c>
      <c r="AV727" s="15">
        <v>10</v>
      </c>
      <c r="AW727" s="15">
        <v>150000</v>
      </c>
      <c r="AX727" s="15">
        <f t="shared" si="393"/>
        <v>150000</v>
      </c>
      <c r="AY727" s="15">
        <v>1100</v>
      </c>
      <c r="BG727" s="15">
        <f t="shared" si="395"/>
        <v>150000</v>
      </c>
      <c r="BH727" s="15">
        <f t="shared" si="396"/>
        <v>15000</v>
      </c>
      <c r="BI727" s="27">
        <f t="shared" si="385"/>
        <v>0.5</v>
      </c>
      <c r="BJ727" s="27">
        <f t="shared" si="386"/>
        <v>7500</v>
      </c>
      <c r="BR727" s="27">
        <f t="shared" si="387"/>
        <v>0</v>
      </c>
      <c r="BS727" s="27">
        <f t="shared" si="388"/>
        <v>0</v>
      </c>
      <c r="BT727" s="15">
        <v>2.5</v>
      </c>
      <c r="BU727" s="15">
        <v>2.6666666666666665</v>
      </c>
      <c r="BV727" s="15">
        <v>1.6666666666666667</v>
      </c>
      <c r="BW727" s="15">
        <v>1</v>
      </c>
      <c r="BX727" s="15">
        <v>1.5</v>
      </c>
      <c r="BY727" s="15">
        <f t="shared" si="389"/>
        <v>1.8666666666666665</v>
      </c>
      <c r="BZ727" s="15">
        <v>1</v>
      </c>
      <c r="CA727" s="15">
        <f t="shared" si="390"/>
        <v>0</v>
      </c>
      <c r="CB727" s="15">
        <v>5</v>
      </c>
      <c r="CC727" s="15" t="s">
        <v>1008</v>
      </c>
      <c r="CD727" s="15" t="s">
        <v>1008</v>
      </c>
      <c r="CE727" s="15" t="s">
        <v>1007</v>
      </c>
      <c r="CH727" s="15" t="s">
        <v>1007</v>
      </c>
      <c r="CK727" s="15" t="s">
        <v>1007</v>
      </c>
      <c r="CL727" s="15" t="s">
        <v>1007</v>
      </c>
      <c r="CN727" s="15" t="s">
        <v>1007</v>
      </c>
      <c r="CP727" s="15" t="s">
        <v>1007</v>
      </c>
      <c r="CR727" s="15" t="s">
        <v>1007</v>
      </c>
      <c r="CZ727" s="15">
        <v>3</v>
      </c>
      <c r="DA727" s="15">
        <v>1</v>
      </c>
      <c r="DB727" s="15">
        <v>3</v>
      </c>
      <c r="DC727" s="15">
        <v>1</v>
      </c>
      <c r="DD727" s="15">
        <v>3</v>
      </c>
      <c r="DE727" s="15">
        <v>1</v>
      </c>
      <c r="DF727" s="15">
        <v>1</v>
      </c>
      <c r="DG727" s="15">
        <v>1</v>
      </c>
      <c r="DL727" s="27">
        <v>3.8</v>
      </c>
      <c r="DM727" s="27">
        <v>4</v>
      </c>
      <c r="DN727" s="27">
        <v>3.25</v>
      </c>
      <c r="DO727" s="27">
        <v>3.6</v>
      </c>
      <c r="DP727" s="27">
        <v>2.6666666666666665</v>
      </c>
      <c r="DQ727" s="27">
        <v>2.75</v>
      </c>
      <c r="DR727" s="27">
        <f t="shared" si="369"/>
        <v>3.3444444444444446</v>
      </c>
      <c r="DS727" s="15">
        <f t="shared" si="394"/>
        <v>0.30000000000000027</v>
      </c>
    </row>
    <row r="728" spans="1:123" x14ac:dyDescent="0.2">
      <c r="A728" s="15">
        <v>364</v>
      </c>
      <c r="B728" s="15">
        <v>1207</v>
      </c>
      <c r="C728" s="15">
        <v>0</v>
      </c>
      <c r="D728" s="15">
        <v>3</v>
      </c>
      <c r="E728" s="15">
        <f t="shared" si="370"/>
        <v>0</v>
      </c>
      <c r="F728" s="15">
        <f t="shared" si="371"/>
        <v>1</v>
      </c>
      <c r="G728" s="15">
        <f t="shared" si="372"/>
        <v>0</v>
      </c>
      <c r="H728" s="15">
        <f t="shared" si="373"/>
        <v>0</v>
      </c>
      <c r="I728" s="15">
        <v>1</v>
      </c>
      <c r="J728" s="15">
        <v>68</v>
      </c>
      <c r="K728" s="15">
        <v>5</v>
      </c>
      <c r="L728" s="15">
        <f t="shared" si="374"/>
        <v>0</v>
      </c>
      <c r="M728" s="15">
        <f t="shared" si="375"/>
        <v>0</v>
      </c>
      <c r="N728" s="15">
        <f t="shared" si="376"/>
        <v>0</v>
      </c>
      <c r="O728" s="15">
        <f t="shared" si="377"/>
        <v>1</v>
      </c>
      <c r="P728" s="15">
        <f t="shared" si="378"/>
        <v>0</v>
      </c>
      <c r="Q728" s="15">
        <v>2</v>
      </c>
      <c r="R728" s="15">
        <v>5</v>
      </c>
      <c r="S728" s="15">
        <v>30</v>
      </c>
      <c r="T728" s="15">
        <v>0</v>
      </c>
      <c r="U728" s="15">
        <v>0</v>
      </c>
      <c r="V728" s="15">
        <v>1</v>
      </c>
      <c r="W728" s="15">
        <v>300000</v>
      </c>
      <c r="X728" s="15">
        <v>0</v>
      </c>
      <c r="Y728" s="15">
        <v>1</v>
      </c>
      <c r="Z728" s="15">
        <v>1</v>
      </c>
      <c r="AA728" s="15">
        <f t="shared" si="367"/>
        <v>5</v>
      </c>
      <c r="AB728" s="193">
        <f t="shared" si="392"/>
        <v>400</v>
      </c>
      <c r="AC728" s="15">
        <v>1</v>
      </c>
      <c r="AD728" s="15">
        <v>1</v>
      </c>
      <c r="AE728" s="15">
        <v>5</v>
      </c>
      <c r="AF728" s="15">
        <v>2000</v>
      </c>
      <c r="AG728" s="15">
        <f t="shared" si="379"/>
        <v>2000</v>
      </c>
      <c r="AH728" s="15">
        <v>12</v>
      </c>
      <c r="AI728" s="27">
        <f t="shared" si="380"/>
        <v>400</v>
      </c>
      <c r="AM728" s="15">
        <f t="shared" si="381"/>
        <v>0</v>
      </c>
      <c r="AP728" s="15">
        <f t="shared" si="382"/>
        <v>2000</v>
      </c>
      <c r="AQ728" s="172">
        <f t="shared" si="368"/>
        <v>400</v>
      </c>
      <c r="AR728" s="27">
        <f t="shared" si="383"/>
        <v>1</v>
      </c>
      <c r="AS728" s="172">
        <f t="shared" si="384"/>
        <v>400</v>
      </c>
      <c r="AX728" s="15">
        <f t="shared" si="393"/>
        <v>0</v>
      </c>
      <c r="BI728" s="27">
        <f t="shared" si="385"/>
        <v>0</v>
      </c>
      <c r="BJ728" s="27">
        <f t="shared" si="386"/>
        <v>0</v>
      </c>
      <c r="BR728" s="27">
        <f t="shared" si="387"/>
        <v>0</v>
      </c>
      <c r="BS728" s="27">
        <f t="shared" si="388"/>
        <v>0</v>
      </c>
      <c r="BT728" s="15">
        <v>2.75</v>
      </c>
      <c r="BU728" s="15">
        <v>1</v>
      </c>
      <c r="BV728" s="15">
        <v>1.3333333333333333</v>
      </c>
      <c r="BW728" s="15">
        <v>1</v>
      </c>
      <c r="BX728" s="15">
        <v>1</v>
      </c>
      <c r="BY728" s="15">
        <f t="shared" si="389"/>
        <v>1.4166666666666665</v>
      </c>
      <c r="BZ728" s="15">
        <v>1</v>
      </c>
      <c r="CA728" s="15">
        <f t="shared" si="390"/>
        <v>1</v>
      </c>
      <c r="CB728" s="15">
        <v>4</v>
      </c>
      <c r="CC728" s="15">
        <f t="shared" si="391"/>
        <v>0</v>
      </c>
      <c r="CD728" s="15">
        <f>IF($CB728=4,1,0)</f>
        <v>1</v>
      </c>
      <c r="CE728" s="15">
        <v>4</v>
      </c>
      <c r="CF728" s="15">
        <v>4</v>
      </c>
      <c r="CG728" s="15">
        <v>2</v>
      </c>
      <c r="CH728" s="15">
        <v>3</v>
      </c>
      <c r="CI728" s="15">
        <v>1</v>
      </c>
      <c r="CJ728" s="15">
        <v>4</v>
      </c>
      <c r="CK728" s="15">
        <v>1</v>
      </c>
      <c r="CL728" s="15">
        <v>1</v>
      </c>
      <c r="CN728" s="15">
        <v>1</v>
      </c>
      <c r="CP728" s="15">
        <v>1</v>
      </c>
      <c r="CR728" s="15">
        <v>1</v>
      </c>
      <c r="CZ728" s="15">
        <v>1</v>
      </c>
      <c r="DA728" s="15">
        <v>1</v>
      </c>
      <c r="DB728" s="15">
        <v>3</v>
      </c>
      <c r="DC728" s="15">
        <v>1</v>
      </c>
      <c r="DD728" s="15">
        <v>2</v>
      </c>
      <c r="DE728" s="15">
        <v>1</v>
      </c>
      <c r="DF728" s="15">
        <v>3</v>
      </c>
      <c r="DG728" s="15">
        <v>1</v>
      </c>
      <c r="DL728" s="15">
        <v>4.2</v>
      </c>
      <c r="DM728" s="15">
        <v>4.333333333333333</v>
      </c>
      <c r="DN728" s="15">
        <v>2.75</v>
      </c>
      <c r="DO728" s="15">
        <v>2.4</v>
      </c>
      <c r="DP728" s="15">
        <v>2.3333333333333335</v>
      </c>
      <c r="DQ728" s="15">
        <v>2.25</v>
      </c>
      <c r="DR728" s="27">
        <f t="shared" si="369"/>
        <v>3.0444444444444443</v>
      </c>
      <c r="DS728" s="15">
        <f t="shared" si="394"/>
        <v>4.9999999999999378E-2</v>
      </c>
    </row>
    <row r="729" spans="1:123" x14ac:dyDescent="0.2">
      <c r="A729" s="15">
        <v>364</v>
      </c>
      <c r="B729" s="15">
        <v>1207</v>
      </c>
      <c r="C729" s="15">
        <v>0</v>
      </c>
      <c r="D729" s="15">
        <v>3</v>
      </c>
      <c r="E729" s="15">
        <f t="shared" si="370"/>
        <v>0</v>
      </c>
      <c r="F729" s="15">
        <f t="shared" si="371"/>
        <v>1</v>
      </c>
      <c r="G729" s="15">
        <f t="shared" si="372"/>
        <v>0</v>
      </c>
      <c r="H729" s="15">
        <f t="shared" si="373"/>
        <v>0</v>
      </c>
      <c r="I729" s="15">
        <v>1</v>
      </c>
      <c r="J729" s="15">
        <v>68</v>
      </c>
      <c r="K729" s="15">
        <v>5</v>
      </c>
      <c r="L729" s="15">
        <f t="shared" si="374"/>
        <v>0</v>
      </c>
      <c r="M729" s="15">
        <f t="shared" si="375"/>
        <v>0</v>
      </c>
      <c r="N729" s="15">
        <f t="shared" si="376"/>
        <v>0</v>
      </c>
      <c r="O729" s="15">
        <f t="shared" si="377"/>
        <v>1</v>
      </c>
      <c r="P729" s="15">
        <f t="shared" si="378"/>
        <v>0</v>
      </c>
      <c r="Q729" s="15">
        <v>2</v>
      </c>
      <c r="R729" s="15">
        <v>5</v>
      </c>
      <c r="S729" s="15">
        <v>30</v>
      </c>
      <c r="T729" s="15">
        <v>0</v>
      </c>
      <c r="U729" s="15">
        <v>0</v>
      </c>
      <c r="V729" s="15">
        <v>1</v>
      </c>
      <c r="W729" s="15">
        <v>300000</v>
      </c>
      <c r="X729" s="15">
        <v>0</v>
      </c>
      <c r="Y729" s="15">
        <v>0</v>
      </c>
      <c r="Z729" s="15">
        <v>1</v>
      </c>
      <c r="AA729" s="15">
        <f t="shared" si="367"/>
        <v>5</v>
      </c>
      <c r="AB729" s="193">
        <f t="shared" si="392"/>
        <v>400</v>
      </c>
      <c r="AC729" s="159">
        <v>1</v>
      </c>
      <c r="AD729" s="159">
        <v>1</v>
      </c>
      <c r="AE729" s="159">
        <v>5</v>
      </c>
      <c r="AF729" s="159">
        <v>2000</v>
      </c>
      <c r="AG729" s="159">
        <f t="shared" si="379"/>
        <v>2000</v>
      </c>
      <c r="AH729" s="159">
        <v>12</v>
      </c>
      <c r="AI729" s="171">
        <f t="shared" si="380"/>
        <v>400</v>
      </c>
      <c r="AM729" s="15">
        <f t="shared" si="381"/>
        <v>0</v>
      </c>
      <c r="AP729" s="15">
        <f t="shared" si="382"/>
        <v>2000</v>
      </c>
      <c r="AQ729" s="172">
        <f t="shared" si="368"/>
        <v>400</v>
      </c>
      <c r="AR729" s="27">
        <f t="shared" si="383"/>
        <v>1</v>
      </c>
      <c r="AS729" s="172">
        <f t="shared" si="384"/>
        <v>400</v>
      </c>
      <c r="AX729" s="15">
        <f t="shared" si="393"/>
        <v>0</v>
      </c>
      <c r="BI729" s="27">
        <f t="shared" si="385"/>
        <v>0</v>
      </c>
      <c r="BJ729" s="27">
        <f t="shared" si="386"/>
        <v>0</v>
      </c>
      <c r="BR729" s="27">
        <f t="shared" si="387"/>
        <v>0</v>
      </c>
      <c r="BS729" s="27">
        <f t="shared" si="388"/>
        <v>0</v>
      </c>
      <c r="BT729" s="15">
        <v>2.75</v>
      </c>
      <c r="BU729" s="15">
        <v>1</v>
      </c>
      <c r="BV729" s="15">
        <v>1.3333333333333333</v>
      </c>
      <c r="BW729" s="15">
        <v>1</v>
      </c>
      <c r="BX729" s="15">
        <v>1</v>
      </c>
      <c r="BY729" s="15">
        <f t="shared" si="389"/>
        <v>1.4166666666666665</v>
      </c>
      <c r="BZ729" s="15">
        <v>1</v>
      </c>
      <c r="CA729" s="15">
        <f t="shared" si="390"/>
        <v>1</v>
      </c>
      <c r="CB729" s="15">
        <v>4</v>
      </c>
      <c r="CC729" s="15">
        <f t="shared" si="391"/>
        <v>0</v>
      </c>
      <c r="CD729" s="15">
        <f>IF($CB729=4,1,0)</f>
        <v>1</v>
      </c>
      <c r="CE729" s="15">
        <v>4</v>
      </c>
      <c r="CF729" s="15">
        <v>4</v>
      </c>
      <c r="CG729" s="15">
        <v>2</v>
      </c>
      <c r="CH729" s="15">
        <v>3</v>
      </c>
      <c r="CI729" s="15">
        <v>1</v>
      </c>
      <c r="CJ729" s="15">
        <v>4</v>
      </c>
      <c r="CK729" s="15">
        <v>1</v>
      </c>
      <c r="CL729" s="15">
        <v>1</v>
      </c>
      <c r="CN729" s="15">
        <v>1</v>
      </c>
      <c r="CP729" s="15">
        <v>1</v>
      </c>
      <c r="CR729" s="15">
        <v>1</v>
      </c>
      <c r="CZ729" s="15">
        <v>1</v>
      </c>
      <c r="DA729" s="15">
        <v>1</v>
      </c>
      <c r="DB729" s="15">
        <v>3</v>
      </c>
      <c r="DC729" s="15">
        <v>1</v>
      </c>
      <c r="DD729" s="15">
        <v>2</v>
      </c>
      <c r="DE729" s="15">
        <v>1</v>
      </c>
      <c r="DF729" s="15">
        <v>3</v>
      </c>
      <c r="DG729" s="15">
        <v>1</v>
      </c>
      <c r="DL729" s="27">
        <v>4.2</v>
      </c>
      <c r="DM729" s="27">
        <v>4.333333333333333</v>
      </c>
      <c r="DN729" s="27">
        <v>2.25</v>
      </c>
      <c r="DO729" s="27">
        <v>2.6</v>
      </c>
      <c r="DP729" s="27">
        <v>2.3333333333333335</v>
      </c>
      <c r="DQ729" s="27">
        <v>2.25</v>
      </c>
      <c r="DR729" s="27">
        <f t="shared" si="369"/>
        <v>2.9944444444444449</v>
      </c>
      <c r="DS729" s="15">
        <f t="shared" si="394"/>
        <v>-0.36944444444444402</v>
      </c>
    </row>
    <row r="730" spans="1:123" x14ac:dyDescent="0.2">
      <c r="A730" s="15">
        <v>365</v>
      </c>
      <c r="B730" s="15">
        <v>1208</v>
      </c>
      <c r="C730" s="15">
        <v>0</v>
      </c>
      <c r="D730" s="15">
        <v>3</v>
      </c>
      <c r="E730" s="15">
        <f t="shared" si="370"/>
        <v>0</v>
      </c>
      <c r="F730" s="15">
        <f t="shared" si="371"/>
        <v>1</v>
      </c>
      <c r="G730" s="15">
        <f t="shared" si="372"/>
        <v>0</v>
      </c>
      <c r="H730" s="15">
        <f t="shared" si="373"/>
        <v>0</v>
      </c>
      <c r="I730" s="15">
        <v>0</v>
      </c>
      <c r="J730" s="15">
        <v>50</v>
      </c>
      <c r="K730" s="15">
        <v>3</v>
      </c>
      <c r="L730" s="15">
        <f t="shared" si="374"/>
        <v>0</v>
      </c>
      <c r="M730" s="15">
        <f t="shared" si="375"/>
        <v>1</v>
      </c>
      <c r="N730" s="15">
        <f t="shared" si="376"/>
        <v>0</v>
      </c>
      <c r="O730" s="15">
        <f t="shared" si="377"/>
        <v>0</v>
      </c>
      <c r="P730" s="15">
        <f t="shared" si="378"/>
        <v>0</v>
      </c>
      <c r="Q730" s="15">
        <v>1</v>
      </c>
      <c r="S730" s="15">
        <v>10</v>
      </c>
      <c r="T730" s="15">
        <v>0</v>
      </c>
      <c r="U730" s="15">
        <v>1</v>
      </c>
      <c r="V730" s="15">
        <v>1</v>
      </c>
      <c r="W730" s="15">
        <v>200000</v>
      </c>
      <c r="X730" s="15">
        <v>0</v>
      </c>
      <c r="Y730" s="15">
        <v>1</v>
      </c>
      <c r="Z730" s="15">
        <v>1</v>
      </c>
      <c r="AA730" s="15">
        <f t="shared" si="367"/>
        <v>6</v>
      </c>
      <c r="AB730" s="193">
        <f t="shared" si="392"/>
        <v>333.33333333333331</v>
      </c>
      <c r="AC730" s="15">
        <v>7</v>
      </c>
      <c r="AD730" s="15">
        <v>1</v>
      </c>
      <c r="AE730" s="15">
        <v>6</v>
      </c>
      <c r="AF730" s="15">
        <v>2000</v>
      </c>
      <c r="AG730" s="15">
        <f t="shared" si="379"/>
        <v>2000</v>
      </c>
      <c r="AH730" s="15">
        <v>800</v>
      </c>
      <c r="AI730" s="27">
        <f t="shared" si="380"/>
        <v>333.33333333333331</v>
      </c>
      <c r="AM730" s="15">
        <f t="shared" si="381"/>
        <v>0</v>
      </c>
      <c r="AP730" s="15">
        <f t="shared" si="382"/>
        <v>2000</v>
      </c>
      <c r="AQ730" s="172">
        <f t="shared" si="368"/>
        <v>333.33333333333331</v>
      </c>
      <c r="AR730" s="27">
        <f t="shared" si="383"/>
        <v>1</v>
      </c>
      <c r="AS730" s="172">
        <f t="shared" si="384"/>
        <v>333.33333333333331</v>
      </c>
      <c r="AX730" s="15">
        <f t="shared" si="393"/>
        <v>0</v>
      </c>
      <c r="BI730" s="27">
        <f t="shared" si="385"/>
        <v>0</v>
      </c>
      <c r="BJ730" s="27">
        <f t="shared" si="386"/>
        <v>0</v>
      </c>
      <c r="BR730" s="27">
        <f t="shared" si="387"/>
        <v>0</v>
      </c>
      <c r="BS730" s="27">
        <f t="shared" si="388"/>
        <v>0</v>
      </c>
      <c r="BT730" s="15">
        <v>1.75</v>
      </c>
      <c r="BU730" s="15">
        <v>1</v>
      </c>
      <c r="BV730" s="15">
        <v>2</v>
      </c>
      <c r="BW730" s="15">
        <v>1</v>
      </c>
      <c r="BX730" s="15">
        <v>1.5</v>
      </c>
      <c r="BY730" s="15">
        <f t="shared" si="389"/>
        <v>1.45</v>
      </c>
      <c r="BZ730" s="15">
        <v>1</v>
      </c>
      <c r="CA730" s="15">
        <f t="shared" si="390"/>
        <v>0</v>
      </c>
      <c r="CB730" s="15">
        <v>5</v>
      </c>
      <c r="CC730" s="15" t="s">
        <v>1008</v>
      </c>
      <c r="CD730" s="15" t="s">
        <v>1008</v>
      </c>
      <c r="CE730" s="15" t="s">
        <v>1007</v>
      </c>
      <c r="CH730" s="15" t="s">
        <v>1007</v>
      </c>
      <c r="CK730" s="15" t="s">
        <v>1007</v>
      </c>
      <c r="CL730" s="15" t="s">
        <v>1007</v>
      </c>
      <c r="CN730" s="15" t="s">
        <v>1007</v>
      </c>
      <c r="CP730" s="15" t="s">
        <v>1007</v>
      </c>
      <c r="CR730" s="15" t="s">
        <v>1007</v>
      </c>
      <c r="CZ730" s="15">
        <v>1</v>
      </c>
      <c r="DA730" s="15">
        <v>1</v>
      </c>
      <c r="DB730" s="15">
        <v>1</v>
      </c>
      <c r="DC730" s="15">
        <v>1</v>
      </c>
      <c r="DD730" s="15">
        <v>3</v>
      </c>
      <c r="DE730" s="15">
        <v>1</v>
      </c>
      <c r="DF730" s="15">
        <v>2</v>
      </c>
      <c r="DG730" s="15">
        <v>1</v>
      </c>
      <c r="DL730" s="15">
        <v>3.6</v>
      </c>
      <c r="DM730" s="15">
        <v>3.6666666666666665</v>
      </c>
      <c r="DN730" s="15">
        <v>3.5</v>
      </c>
      <c r="DO730" s="15">
        <v>3</v>
      </c>
      <c r="DP730" s="15">
        <v>3.6666666666666665</v>
      </c>
      <c r="DQ730" s="15">
        <v>2.75</v>
      </c>
      <c r="DR730" s="27">
        <f t="shared" si="369"/>
        <v>3.3638888888888889</v>
      </c>
      <c r="DS730" s="15">
        <f t="shared" si="394"/>
        <v>0.24444444444444402</v>
      </c>
    </row>
    <row r="731" spans="1:123" x14ac:dyDescent="0.2">
      <c r="A731" s="15">
        <v>365</v>
      </c>
      <c r="B731" s="15">
        <v>1208</v>
      </c>
      <c r="C731" s="15">
        <v>0</v>
      </c>
      <c r="D731" s="15">
        <v>3</v>
      </c>
      <c r="E731" s="15">
        <f t="shared" si="370"/>
        <v>0</v>
      </c>
      <c r="F731" s="15">
        <f t="shared" si="371"/>
        <v>1</v>
      </c>
      <c r="G731" s="15">
        <f t="shared" si="372"/>
        <v>0</v>
      </c>
      <c r="H731" s="15">
        <f t="shared" si="373"/>
        <v>0</v>
      </c>
      <c r="I731" s="15">
        <v>0</v>
      </c>
      <c r="J731" s="15">
        <v>50</v>
      </c>
      <c r="K731" s="15">
        <v>3</v>
      </c>
      <c r="L731" s="15">
        <f t="shared" si="374"/>
        <v>0</v>
      </c>
      <c r="M731" s="15">
        <f t="shared" si="375"/>
        <v>1</v>
      </c>
      <c r="N731" s="15">
        <f t="shared" si="376"/>
        <v>0</v>
      </c>
      <c r="O731" s="15">
        <f t="shared" si="377"/>
        <v>0</v>
      </c>
      <c r="P731" s="15">
        <f t="shared" si="378"/>
        <v>0</v>
      </c>
      <c r="Q731" s="15">
        <v>1</v>
      </c>
      <c r="S731" s="15">
        <v>10</v>
      </c>
      <c r="T731" s="15">
        <v>0</v>
      </c>
      <c r="U731" s="15">
        <v>1</v>
      </c>
      <c r="V731" s="15">
        <v>1</v>
      </c>
      <c r="W731" s="15">
        <v>200000</v>
      </c>
      <c r="X731" s="15">
        <v>0</v>
      </c>
      <c r="Y731" s="15">
        <v>0</v>
      </c>
      <c r="Z731" s="15">
        <v>1</v>
      </c>
      <c r="AA731" s="15">
        <f t="shared" si="367"/>
        <v>6</v>
      </c>
      <c r="AB731" s="193">
        <f t="shared" si="392"/>
        <v>250</v>
      </c>
      <c r="AC731" s="159">
        <v>7</v>
      </c>
      <c r="AD731" s="159">
        <v>1</v>
      </c>
      <c r="AE731" s="159">
        <v>6</v>
      </c>
      <c r="AF731" s="159">
        <v>1500</v>
      </c>
      <c r="AG731" s="159">
        <f t="shared" si="379"/>
        <v>1500</v>
      </c>
      <c r="AH731" s="159">
        <v>800</v>
      </c>
      <c r="AI731" s="171">
        <f t="shared" si="380"/>
        <v>250</v>
      </c>
      <c r="AM731" s="15">
        <f t="shared" si="381"/>
        <v>0</v>
      </c>
      <c r="AP731" s="15">
        <f t="shared" si="382"/>
        <v>1500</v>
      </c>
      <c r="AQ731" s="172">
        <f t="shared" si="368"/>
        <v>250</v>
      </c>
      <c r="AR731" s="27">
        <f t="shared" si="383"/>
        <v>1</v>
      </c>
      <c r="AS731" s="172">
        <f t="shared" si="384"/>
        <v>250</v>
      </c>
      <c r="AX731" s="15">
        <f t="shared" si="393"/>
        <v>0</v>
      </c>
      <c r="BI731" s="27">
        <f t="shared" si="385"/>
        <v>0</v>
      </c>
      <c r="BJ731" s="27">
        <f t="shared" si="386"/>
        <v>0</v>
      </c>
      <c r="BR731" s="27">
        <f t="shared" si="387"/>
        <v>0</v>
      </c>
      <c r="BS731" s="27">
        <f t="shared" si="388"/>
        <v>0</v>
      </c>
      <c r="BT731" s="15">
        <v>1.75</v>
      </c>
      <c r="BU731" s="15">
        <v>1</v>
      </c>
      <c r="BV731" s="15">
        <v>2</v>
      </c>
      <c r="BW731" s="15">
        <v>1</v>
      </c>
      <c r="BX731" s="15">
        <v>1.5</v>
      </c>
      <c r="BY731" s="15">
        <f t="shared" si="389"/>
        <v>1.45</v>
      </c>
      <c r="BZ731" s="15">
        <v>1</v>
      </c>
      <c r="CA731" s="15">
        <f t="shared" si="390"/>
        <v>0</v>
      </c>
      <c r="CB731" s="15">
        <v>5</v>
      </c>
      <c r="CC731" s="15" t="s">
        <v>1008</v>
      </c>
      <c r="CD731" s="15" t="s">
        <v>1008</v>
      </c>
      <c r="CE731" s="15" t="s">
        <v>1007</v>
      </c>
      <c r="CH731" s="15" t="s">
        <v>1007</v>
      </c>
      <c r="CK731" s="15" t="s">
        <v>1007</v>
      </c>
      <c r="CL731" s="15" t="s">
        <v>1007</v>
      </c>
      <c r="CN731" s="15" t="s">
        <v>1007</v>
      </c>
      <c r="CP731" s="15" t="s">
        <v>1007</v>
      </c>
      <c r="CR731" s="15" t="s">
        <v>1007</v>
      </c>
      <c r="CZ731" s="15">
        <v>1</v>
      </c>
      <c r="DA731" s="15">
        <v>1</v>
      </c>
      <c r="DB731" s="15">
        <v>1</v>
      </c>
      <c r="DC731" s="15">
        <v>1</v>
      </c>
      <c r="DD731" s="15">
        <v>3</v>
      </c>
      <c r="DE731" s="15">
        <v>1</v>
      </c>
      <c r="DF731" s="15">
        <v>2</v>
      </c>
      <c r="DG731" s="15">
        <v>1</v>
      </c>
      <c r="DL731" s="27">
        <v>4</v>
      </c>
      <c r="DM731" s="27">
        <v>4</v>
      </c>
      <c r="DN731" s="27">
        <v>3</v>
      </c>
      <c r="DO731" s="27">
        <v>2.8</v>
      </c>
      <c r="DP731" s="27">
        <v>2.6666666666666665</v>
      </c>
      <c r="DQ731" s="27">
        <v>2.25</v>
      </c>
      <c r="DR731" s="27">
        <f t="shared" si="369"/>
        <v>3.1194444444444449</v>
      </c>
      <c r="DS731" s="15">
        <f t="shared" si="394"/>
        <v>0.58611111111111169</v>
      </c>
    </row>
    <row r="732" spans="1:123" x14ac:dyDescent="0.2">
      <c r="A732" s="15">
        <v>366</v>
      </c>
      <c r="B732" s="15">
        <v>1209</v>
      </c>
      <c r="C732" s="15">
        <v>0</v>
      </c>
      <c r="D732" s="15">
        <v>3</v>
      </c>
      <c r="E732" s="15">
        <f t="shared" si="370"/>
        <v>0</v>
      </c>
      <c r="F732" s="15">
        <f t="shared" si="371"/>
        <v>1</v>
      </c>
      <c r="G732" s="15">
        <f t="shared" si="372"/>
        <v>0</v>
      </c>
      <c r="H732" s="15">
        <f t="shared" si="373"/>
        <v>0</v>
      </c>
      <c r="I732" s="15">
        <v>1</v>
      </c>
      <c r="J732" s="15">
        <v>50</v>
      </c>
      <c r="K732" s="15">
        <v>3</v>
      </c>
      <c r="L732" s="15">
        <f t="shared" si="374"/>
        <v>0</v>
      </c>
      <c r="M732" s="15">
        <f t="shared" si="375"/>
        <v>1</v>
      </c>
      <c r="N732" s="15">
        <f t="shared" si="376"/>
        <v>0</v>
      </c>
      <c r="O732" s="15">
        <f t="shared" si="377"/>
        <v>0</v>
      </c>
      <c r="P732" s="15">
        <f t="shared" si="378"/>
        <v>0</v>
      </c>
      <c r="Q732" s="15">
        <v>2</v>
      </c>
      <c r="R732" s="15">
        <v>5</v>
      </c>
      <c r="S732" s="15">
        <v>15</v>
      </c>
      <c r="T732" s="15">
        <v>1</v>
      </c>
      <c r="U732" s="15">
        <v>1</v>
      </c>
      <c r="V732" s="15">
        <v>1</v>
      </c>
      <c r="W732" s="15">
        <v>200000</v>
      </c>
      <c r="X732" s="15">
        <v>1</v>
      </c>
      <c r="Y732" s="15">
        <v>1</v>
      </c>
      <c r="Z732" s="15">
        <v>0</v>
      </c>
      <c r="AA732" s="15">
        <f t="shared" si="367"/>
        <v>20</v>
      </c>
      <c r="AB732" s="193">
        <f t="shared" si="392"/>
        <v>625</v>
      </c>
      <c r="AC732" s="15">
        <v>1</v>
      </c>
      <c r="AD732" s="15">
        <v>1</v>
      </c>
      <c r="AE732" s="15">
        <v>10</v>
      </c>
      <c r="AF732" s="15">
        <v>5500</v>
      </c>
      <c r="AG732" s="15">
        <f t="shared" si="379"/>
        <v>5500</v>
      </c>
      <c r="AH732" s="15">
        <v>10.5</v>
      </c>
      <c r="AI732" s="27">
        <f t="shared" si="380"/>
        <v>550</v>
      </c>
      <c r="AM732" s="15">
        <f t="shared" si="381"/>
        <v>0</v>
      </c>
      <c r="AP732" s="15">
        <f t="shared" si="382"/>
        <v>5500</v>
      </c>
      <c r="AQ732" s="172">
        <f t="shared" si="368"/>
        <v>550</v>
      </c>
      <c r="AR732" s="27">
        <f t="shared" si="383"/>
        <v>0.5</v>
      </c>
      <c r="AS732" s="172">
        <f t="shared" si="384"/>
        <v>275</v>
      </c>
      <c r="AT732" s="15">
        <v>5</v>
      </c>
      <c r="AU732" s="15">
        <v>1</v>
      </c>
      <c r="AV732" s="15">
        <v>10</v>
      </c>
      <c r="AW732" s="15">
        <v>7000</v>
      </c>
      <c r="AX732" s="15">
        <f t="shared" si="393"/>
        <v>7000</v>
      </c>
      <c r="AY732" s="15">
        <v>8</v>
      </c>
      <c r="AZ732" s="15">
        <v>700</v>
      </c>
      <c r="BG732" s="15">
        <f t="shared" si="395"/>
        <v>7000</v>
      </c>
      <c r="BH732" s="15">
        <f t="shared" si="396"/>
        <v>700</v>
      </c>
      <c r="BI732" s="27">
        <f t="shared" si="385"/>
        <v>0.5</v>
      </c>
      <c r="BJ732" s="27">
        <f t="shared" si="386"/>
        <v>350</v>
      </c>
      <c r="BR732" s="27">
        <f t="shared" si="387"/>
        <v>0</v>
      </c>
      <c r="BS732" s="27">
        <f t="shared" si="388"/>
        <v>0</v>
      </c>
      <c r="BT732" s="15">
        <v>2.5</v>
      </c>
      <c r="BU732" s="15">
        <v>1.3333333333333333</v>
      </c>
      <c r="BV732" s="15">
        <v>2.3333333333333335</v>
      </c>
      <c r="BW732" s="15">
        <v>2</v>
      </c>
      <c r="BX732" s="15">
        <v>3</v>
      </c>
      <c r="BY732" s="15">
        <f t="shared" si="389"/>
        <v>2.2333333333333334</v>
      </c>
      <c r="BZ732" s="15">
        <v>1</v>
      </c>
      <c r="CA732" s="15">
        <f t="shared" si="390"/>
        <v>0</v>
      </c>
      <c r="CB732" s="15">
        <v>5</v>
      </c>
      <c r="CC732" s="15" t="s">
        <v>1008</v>
      </c>
      <c r="CD732" s="15" t="s">
        <v>1008</v>
      </c>
      <c r="CE732" s="15" t="s">
        <v>1007</v>
      </c>
      <c r="CH732" s="15" t="s">
        <v>1007</v>
      </c>
      <c r="CK732" s="15" t="s">
        <v>1007</v>
      </c>
      <c r="CL732" s="15" t="s">
        <v>1007</v>
      </c>
      <c r="CN732" s="15" t="s">
        <v>1007</v>
      </c>
      <c r="CP732" s="15" t="s">
        <v>1007</v>
      </c>
      <c r="CR732" s="15" t="s">
        <v>1007</v>
      </c>
      <c r="CZ732" s="15">
        <v>1</v>
      </c>
      <c r="DA732" s="15">
        <v>1</v>
      </c>
      <c r="DB732" s="15">
        <v>3</v>
      </c>
      <c r="DC732" s="15">
        <v>1</v>
      </c>
      <c r="DD732" s="15">
        <v>3</v>
      </c>
      <c r="DE732" s="15">
        <v>1</v>
      </c>
      <c r="DF732" s="15">
        <v>1</v>
      </c>
      <c r="DG732" s="15">
        <v>1</v>
      </c>
      <c r="DL732" s="15">
        <v>3.6</v>
      </c>
      <c r="DM732" s="15">
        <v>3</v>
      </c>
      <c r="DN732" s="15">
        <v>1.5</v>
      </c>
      <c r="DO732" s="15">
        <v>2.6</v>
      </c>
      <c r="DP732" s="15">
        <v>2</v>
      </c>
      <c r="DQ732" s="15">
        <v>2.5</v>
      </c>
      <c r="DR732" s="27">
        <f t="shared" si="369"/>
        <v>2.5333333333333332</v>
      </c>
      <c r="DS732" s="15">
        <f t="shared" si="394"/>
        <v>0.14444444444444438</v>
      </c>
    </row>
    <row r="733" spans="1:123" x14ac:dyDescent="0.2">
      <c r="A733" s="15">
        <v>366</v>
      </c>
      <c r="B733" s="15">
        <v>1209</v>
      </c>
      <c r="C733" s="15">
        <v>0</v>
      </c>
      <c r="D733" s="15">
        <v>3</v>
      </c>
      <c r="E733" s="15">
        <f t="shared" si="370"/>
        <v>0</v>
      </c>
      <c r="F733" s="15">
        <f t="shared" si="371"/>
        <v>1</v>
      </c>
      <c r="G733" s="15">
        <f t="shared" si="372"/>
        <v>0</v>
      </c>
      <c r="H733" s="15">
        <f t="shared" si="373"/>
        <v>0</v>
      </c>
      <c r="I733" s="15">
        <v>1</v>
      </c>
      <c r="J733" s="15">
        <v>50</v>
      </c>
      <c r="K733" s="15">
        <v>3</v>
      </c>
      <c r="L733" s="15">
        <f t="shared" si="374"/>
        <v>0</v>
      </c>
      <c r="M733" s="15">
        <f t="shared" si="375"/>
        <v>1</v>
      </c>
      <c r="N733" s="15">
        <f t="shared" si="376"/>
        <v>0</v>
      </c>
      <c r="O733" s="15">
        <f t="shared" si="377"/>
        <v>0</v>
      </c>
      <c r="P733" s="15">
        <f t="shared" si="378"/>
        <v>0</v>
      </c>
      <c r="Q733" s="15">
        <v>2</v>
      </c>
      <c r="R733" s="15">
        <v>5</v>
      </c>
      <c r="S733" s="15">
        <v>15</v>
      </c>
      <c r="T733" s="15">
        <v>1</v>
      </c>
      <c r="U733" s="15">
        <v>1</v>
      </c>
      <c r="V733" s="15">
        <v>1</v>
      </c>
      <c r="W733" s="15">
        <v>200000</v>
      </c>
      <c r="X733" s="15">
        <v>1</v>
      </c>
      <c r="Y733" s="15">
        <v>0</v>
      </c>
      <c r="Z733" s="15">
        <v>0</v>
      </c>
      <c r="AA733" s="15">
        <f t="shared" si="367"/>
        <v>20</v>
      </c>
      <c r="AB733" s="193">
        <f t="shared" si="392"/>
        <v>650</v>
      </c>
      <c r="AC733" s="159">
        <v>1</v>
      </c>
      <c r="AD733" s="159">
        <v>1</v>
      </c>
      <c r="AE733" s="159">
        <v>10</v>
      </c>
      <c r="AF733" s="159">
        <v>5000</v>
      </c>
      <c r="AG733" s="159">
        <f t="shared" si="379"/>
        <v>5000</v>
      </c>
      <c r="AH733" s="159">
        <v>8.6</v>
      </c>
      <c r="AI733" s="171">
        <f t="shared" si="380"/>
        <v>500</v>
      </c>
      <c r="AM733" s="15">
        <f t="shared" si="381"/>
        <v>0</v>
      </c>
      <c r="AP733" s="15">
        <f t="shared" si="382"/>
        <v>5000</v>
      </c>
      <c r="AQ733" s="172">
        <f t="shared" si="368"/>
        <v>500</v>
      </c>
      <c r="AR733" s="27">
        <f t="shared" si="383"/>
        <v>0.5</v>
      </c>
      <c r="AS733" s="172">
        <f t="shared" si="384"/>
        <v>250</v>
      </c>
      <c r="AT733" s="15">
        <v>5</v>
      </c>
      <c r="AU733" s="15">
        <v>1</v>
      </c>
      <c r="AV733" s="15">
        <v>10</v>
      </c>
      <c r="AW733" s="15">
        <v>8000</v>
      </c>
      <c r="AX733" s="15">
        <f t="shared" si="393"/>
        <v>8000</v>
      </c>
      <c r="AY733" s="15">
        <v>10</v>
      </c>
      <c r="BG733" s="15">
        <f t="shared" si="395"/>
        <v>8000</v>
      </c>
      <c r="BH733" s="15">
        <f t="shared" si="396"/>
        <v>800</v>
      </c>
      <c r="BI733" s="27">
        <f t="shared" si="385"/>
        <v>0.5</v>
      </c>
      <c r="BJ733" s="27">
        <f t="shared" si="386"/>
        <v>400</v>
      </c>
      <c r="BR733" s="27">
        <f t="shared" si="387"/>
        <v>0</v>
      </c>
      <c r="BS733" s="27">
        <f t="shared" si="388"/>
        <v>0</v>
      </c>
      <c r="BT733" s="15">
        <v>2.5</v>
      </c>
      <c r="BU733" s="15">
        <v>1.3333333333333333</v>
      </c>
      <c r="BV733" s="15">
        <v>2.3333333333333335</v>
      </c>
      <c r="BW733" s="15">
        <v>2</v>
      </c>
      <c r="BX733" s="15">
        <v>3</v>
      </c>
      <c r="BY733" s="15">
        <f t="shared" si="389"/>
        <v>2.2333333333333334</v>
      </c>
      <c r="BZ733" s="15">
        <v>1</v>
      </c>
      <c r="CA733" s="15">
        <f t="shared" si="390"/>
        <v>0</v>
      </c>
      <c r="CB733" s="15">
        <v>5</v>
      </c>
      <c r="CC733" s="15" t="s">
        <v>1008</v>
      </c>
      <c r="CD733" s="15" t="s">
        <v>1008</v>
      </c>
      <c r="CE733" s="15" t="s">
        <v>1007</v>
      </c>
      <c r="CH733" s="15" t="s">
        <v>1007</v>
      </c>
      <c r="CK733" s="15" t="s">
        <v>1007</v>
      </c>
      <c r="CL733" s="15" t="s">
        <v>1007</v>
      </c>
      <c r="CN733" s="15" t="s">
        <v>1007</v>
      </c>
      <c r="CP733" s="15" t="s">
        <v>1007</v>
      </c>
      <c r="CR733" s="15" t="s">
        <v>1007</v>
      </c>
      <c r="CZ733" s="15">
        <v>1</v>
      </c>
      <c r="DA733" s="15">
        <v>1</v>
      </c>
      <c r="DB733" s="15">
        <v>3</v>
      </c>
      <c r="DC733" s="15">
        <v>1</v>
      </c>
      <c r="DD733" s="15">
        <v>3</v>
      </c>
      <c r="DE733" s="15">
        <v>1</v>
      </c>
      <c r="DF733" s="15">
        <v>1</v>
      </c>
      <c r="DG733" s="15">
        <v>1</v>
      </c>
      <c r="DL733" s="27">
        <v>3.6</v>
      </c>
      <c r="DM733" s="27">
        <v>2.3333333333333335</v>
      </c>
      <c r="DN733" s="27">
        <v>1.5</v>
      </c>
      <c r="DO733" s="27">
        <v>2.4</v>
      </c>
      <c r="DP733" s="27">
        <v>2</v>
      </c>
      <c r="DQ733" s="27">
        <v>2.5</v>
      </c>
      <c r="DR733" s="27">
        <f t="shared" si="369"/>
        <v>2.3888888888888888</v>
      </c>
      <c r="DS733" s="15">
        <f t="shared" si="394"/>
        <v>-0.76388888888888928</v>
      </c>
    </row>
    <row r="734" spans="1:123" x14ac:dyDescent="0.2">
      <c r="A734" s="15">
        <v>367</v>
      </c>
      <c r="B734" s="15">
        <v>1211</v>
      </c>
      <c r="C734" s="15">
        <v>0</v>
      </c>
      <c r="D734" s="15">
        <v>3</v>
      </c>
      <c r="E734" s="15">
        <f t="shared" si="370"/>
        <v>0</v>
      </c>
      <c r="F734" s="15">
        <f t="shared" si="371"/>
        <v>1</v>
      </c>
      <c r="G734" s="15">
        <f t="shared" si="372"/>
        <v>0</v>
      </c>
      <c r="H734" s="15">
        <f t="shared" si="373"/>
        <v>0</v>
      </c>
      <c r="I734" s="15">
        <v>0</v>
      </c>
      <c r="J734" s="15">
        <v>50</v>
      </c>
      <c r="K734" s="15">
        <v>3</v>
      </c>
      <c r="L734" s="15">
        <f t="shared" si="374"/>
        <v>0</v>
      </c>
      <c r="M734" s="15">
        <f t="shared" si="375"/>
        <v>1</v>
      </c>
      <c r="N734" s="15">
        <f t="shared" si="376"/>
        <v>0</v>
      </c>
      <c r="O734" s="15">
        <f t="shared" si="377"/>
        <v>0</v>
      </c>
      <c r="P734" s="15">
        <f t="shared" si="378"/>
        <v>0</v>
      </c>
      <c r="Q734" s="15">
        <v>2</v>
      </c>
      <c r="R734" s="15">
        <v>4</v>
      </c>
      <c r="S734" s="15">
        <v>14</v>
      </c>
      <c r="T734" s="15">
        <v>0</v>
      </c>
      <c r="U734" s="15">
        <v>1</v>
      </c>
      <c r="V734" s="15">
        <v>1</v>
      </c>
      <c r="W734" s="15">
        <v>2500000</v>
      </c>
      <c r="X734" s="15">
        <v>1</v>
      </c>
      <c r="Y734" s="15">
        <v>1</v>
      </c>
      <c r="Z734" s="15">
        <v>1</v>
      </c>
      <c r="AA734" s="15">
        <f t="shared" si="367"/>
        <v>12</v>
      </c>
      <c r="AB734" s="193">
        <f t="shared" si="392"/>
        <v>166.66666666666666</v>
      </c>
      <c r="AC734" s="15">
        <v>1</v>
      </c>
      <c r="AD734" s="15">
        <v>1</v>
      </c>
      <c r="AE734" s="15">
        <v>12</v>
      </c>
      <c r="AF734" s="15">
        <v>2000</v>
      </c>
      <c r="AG734" s="15">
        <f t="shared" si="379"/>
        <v>2000</v>
      </c>
      <c r="AH734" s="15">
        <v>13</v>
      </c>
      <c r="AI734" s="27">
        <f t="shared" si="380"/>
        <v>166.66666666666666</v>
      </c>
      <c r="AM734" s="15">
        <f t="shared" si="381"/>
        <v>0</v>
      </c>
      <c r="AP734" s="15">
        <f t="shared" si="382"/>
        <v>2000</v>
      </c>
      <c r="AQ734" s="172">
        <f t="shared" si="368"/>
        <v>166.66666666666666</v>
      </c>
      <c r="AR734" s="27">
        <f t="shared" si="383"/>
        <v>1</v>
      </c>
      <c r="AS734" s="172">
        <f t="shared" si="384"/>
        <v>166.66666666666666</v>
      </c>
      <c r="AX734" s="15">
        <f t="shared" si="393"/>
        <v>0</v>
      </c>
      <c r="BI734" s="27">
        <f t="shared" si="385"/>
        <v>0</v>
      </c>
      <c r="BJ734" s="27">
        <f t="shared" si="386"/>
        <v>0</v>
      </c>
      <c r="BR734" s="27">
        <f t="shared" si="387"/>
        <v>0</v>
      </c>
      <c r="BS734" s="27">
        <f t="shared" si="388"/>
        <v>0</v>
      </c>
      <c r="BT734" s="15">
        <v>2.25</v>
      </c>
      <c r="BU734" s="15">
        <v>1.3333333333333333</v>
      </c>
      <c r="BV734" s="15">
        <v>2.6666666666666665</v>
      </c>
      <c r="BW734" s="15">
        <v>2</v>
      </c>
      <c r="BX734" s="15">
        <v>2</v>
      </c>
      <c r="BY734" s="15">
        <f t="shared" si="389"/>
        <v>2.0499999999999998</v>
      </c>
      <c r="BZ734" s="15">
        <v>1</v>
      </c>
      <c r="CA734" s="15">
        <f t="shared" si="390"/>
        <v>1</v>
      </c>
      <c r="CB734" s="15">
        <v>4</v>
      </c>
      <c r="CC734" s="15">
        <f t="shared" si="391"/>
        <v>0</v>
      </c>
      <c r="CD734" s="15">
        <f t="shared" ref="CD734:CD739" si="397">IF($CB734=4,1,0)</f>
        <v>1</v>
      </c>
      <c r="CE734" s="15">
        <v>2</v>
      </c>
      <c r="CF734" s="15">
        <v>5</v>
      </c>
      <c r="CG734" s="15">
        <v>1</v>
      </c>
      <c r="CH734" s="15">
        <v>3</v>
      </c>
      <c r="CI734" s="15">
        <v>1</v>
      </c>
      <c r="CJ734" s="15">
        <v>1</v>
      </c>
      <c r="CK734" s="15">
        <v>1</v>
      </c>
      <c r="CL734" s="15">
        <v>1</v>
      </c>
      <c r="CN734" s="15">
        <v>1</v>
      </c>
      <c r="CP734" s="15">
        <v>1</v>
      </c>
      <c r="CR734" s="15">
        <v>1</v>
      </c>
      <c r="CZ734" s="15">
        <v>2</v>
      </c>
      <c r="DA734" s="15">
        <v>1</v>
      </c>
      <c r="DB734" s="15">
        <v>3</v>
      </c>
      <c r="DC734" s="15">
        <v>1</v>
      </c>
      <c r="DD734" s="15">
        <v>3</v>
      </c>
      <c r="DE734" s="15">
        <v>1</v>
      </c>
      <c r="DF734" s="15">
        <v>3</v>
      </c>
      <c r="DG734" s="15">
        <v>1</v>
      </c>
      <c r="DL734" s="15">
        <v>3</v>
      </c>
      <c r="DM734" s="15">
        <v>3.3333333333333335</v>
      </c>
      <c r="DN734" s="15">
        <v>3.5</v>
      </c>
      <c r="DO734" s="15">
        <v>3</v>
      </c>
      <c r="DP734" s="15">
        <v>3.3333333333333335</v>
      </c>
      <c r="DQ734" s="15">
        <v>2.75</v>
      </c>
      <c r="DR734" s="27">
        <f t="shared" si="369"/>
        <v>3.1527777777777781</v>
      </c>
      <c r="DS734" s="15">
        <f t="shared" si="394"/>
        <v>0.25277777777777821</v>
      </c>
    </row>
    <row r="735" spans="1:123" x14ac:dyDescent="0.2">
      <c r="A735" s="15">
        <v>367</v>
      </c>
      <c r="B735" s="15">
        <v>1211</v>
      </c>
      <c r="C735" s="15">
        <v>0</v>
      </c>
      <c r="D735" s="15">
        <v>3</v>
      </c>
      <c r="E735" s="15">
        <f t="shared" si="370"/>
        <v>0</v>
      </c>
      <c r="F735" s="15">
        <f t="shared" si="371"/>
        <v>1</v>
      </c>
      <c r="G735" s="15">
        <f t="shared" si="372"/>
        <v>0</v>
      </c>
      <c r="H735" s="15">
        <f t="shared" si="373"/>
        <v>0</v>
      </c>
      <c r="I735" s="15">
        <v>0</v>
      </c>
      <c r="J735" s="15">
        <v>50</v>
      </c>
      <c r="K735" s="15">
        <v>3</v>
      </c>
      <c r="L735" s="15">
        <f t="shared" si="374"/>
        <v>0</v>
      </c>
      <c r="M735" s="15">
        <f t="shared" si="375"/>
        <v>1</v>
      </c>
      <c r="N735" s="15">
        <f t="shared" si="376"/>
        <v>0</v>
      </c>
      <c r="O735" s="15">
        <f t="shared" si="377"/>
        <v>0</v>
      </c>
      <c r="P735" s="15">
        <f t="shared" si="378"/>
        <v>0</v>
      </c>
      <c r="Q735" s="15">
        <v>2</v>
      </c>
      <c r="R735" s="15">
        <v>4</v>
      </c>
      <c r="S735" s="15">
        <v>14</v>
      </c>
      <c r="T735" s="15">
        <v>0</v>
      </c>
      <c r="U735" s="15">
        <v>1</v>
      </c>
      <c r="V735" s="15">
        <v>1</v>
      </c>
      <c r="W735" s="15">
        <v>2500000</v>
      </c>
      <c r="X735" s="15">
        <v>1</v>
      </c>
      <c r="Y735" s="15">
        <v>0</v>
      </c>
      <c r="Z735" s="15">
        <v>1</v>
      </c>
      <c r="AA735" s="15">
        <f t="shared" si="367"/>
        <v>12</v>
      </c>
      <c r="AB735" s="193">
        <f t="shared" si="392"/>
        <v>166.66666666666666</v>
      </c>
      <c r="AC735" s="159">
        <v>1</v>
      </c>
      <c r="AD735" s="159">
        <v>1</v>
      </c>
      <c r="AE735" s="159">
        <v>12</v>
      </c>
      <c r="AF735" s="159">
        <v>2000</v>
      </c>
      <c r="AG735" s="159">
        <f t="shared" si="379"/>
        <v>2000</v>
      </c>
      <c r="AH735" s="159">
        <v>12</v>
      </c>
      <c r="AI735" s="171">
        <f t="shared" si="380"/>
        <v>166.66666666666666</v>
      </c>
      <c r="AM735" s="15">
        <f t="shared" si="381"/>
        <v>0</v>
      </c>
      <c r="AP735" s="15">
        <f t="shared" si="382"/>
        <v>2000</v>
      </c>
      <c r="AQ735" s="172">
        <f t="shared" si="368"/>
        <v>166.66666666666666</v>
      </c>
      <c r="AR735" s="27">
        <f t="shared" si="383"/>
        <v>1</v>
      </c>
      <c r="AS735" s="172">
        <f t="shared" si="384"/>
        <v>166.66666666666666</v>
      </c>
      <c r="AX735" s="15">
        <f t="shared" si="393"/>
        <v>0</v>
      </c>
      <c r="BI735" s="27">
        <f t="shared" si="385"/>
        <v>0</v>
      </c>
      <c r="BJ735" s="27">
        <f t="shared" si="386"/>
        <v>0</v>
      </c>
      <c r="BR735" s="27">
        <f t="shared" si="387"/>
        <v>0</v>
      </c>
      <c r="BS735" s="27">
        <f t="shared" si="388"/>
        <v>0</v>
      </c>
      <c r="BT735" s="15">
        <v>2.25</v>
      </c>
      <c r="BU735" s="15">
        <v>1.3333333333333333</v>
      </c>
      <c r="BV735" s="15">
        <v>2.6666666666666665</v>
      </c>
      <c r="BW735" s="15">
        <v>2</v>
      </c>
      <c r="BX735" s="15">
        <v>2</v>
      </c>
      <c r="BY735" s="15">
        <f t="shared" si="389"/>
        <v>2.0499999999999998</v>
      </c>
      <c r="BZ735" s="15">
        <v>1</v>
      </c>
      <c r="CA735" s="15">
        <f t="shared" si="390"/>
        <v>1</v>
      </c>
      <c r="CB735" s="15">
        <v>4</v>
      </c>
      <c r="CC735" s="15">
        <f t="shared" si="391"/>
        <v>0</v>
      </c>
      <c r="CD735" s="15">
        <f t="shared" si="397"/>
        <v>1</v>
      </c>
      <c r="CE735" s="15">
        <v>2</v>
      </c>
      <c r="CF735" s="15">
        <v>5</v>
      </c>
      <c r="CG735" s="15">
        <v>1</v>
      </c>
      <c r="CH735" s="15">
        <v>3</v>
      </c>
      <c r="CI735" s="15">
        <v>1</v>
      </c>
      <c r="CJ735" s="15">
        <v>1</v>
      </c>
      <c r="CK735" s="15">
        <v>1</v>
      </c>
      <c r="CL735" s="15">
        <v>1</v>
      </c>
      <c r="CN735" s="15">
        <v>1</v>
      </c>
      <c r="CP735" s="15">
        <v>1</v>
      </c>
      <c r="CR735" s="15">
        <v>1</v>
      </c>
      <c r="CZ735" s="15">
        <v>2</v>
      </c>
      <c r="DA735" s="15">
        <v>1</v>
      </c>
      <c r="DB735" s="15">
        <v>3</v>
      </c>
      <c r="DC735" s="15">
        <v>1</v>
      </c>
      <c r="DD735" s="15">
        <v>3</v>
      </c>
      <c r="DE735" s="15">
        <v>1</v>
      </c>
      <c r="DF735" s="15">
        <v>3</v>
      </c>
      <c r="DG735" s="15">
        <v>1</v>
      </c>
      <c r="DL735" s="27">
        <v>2.6</v>
      </c>
      <c r="DM735" s="27">
        <v>3.3333333333333335</v>
      </c>
      <c r="DN735" s="27">
        <v>3.5</v>
      </c>
      <c r="DO735" s="27">
        <v>2.8</v>
      </c>
      <c r="DP735" s="27">
        <v>2.6666666666666665</v>
      </c>
      <c r="DQ735" s="27">
        <v>2.5</v>
      </c>
      <c r="DR735" s="27">
        <f t="shared" si="369"/>
        <v>2.9</v>
      </c>
      <c r="DS735" s="15">
        <f t="shared" si="394"/>
        <v>-1.1083333333333338</v>
      </c>
    </row>
    <row r="736" spans="1:123" x14ac:dyDescent="0.2">
      <c r="A736" s="15">
        <v>368</v>
      </c>
      <c r="B736" s="15">
        <v>1212</v>
      </c>
      <c r="C736" s="15">
        <v>0</v>
      </c>
      <c r="D736" s="15">
        <v>3</v>
      </c>
      <c r="E736" s="15">
        <f t="shared" si="370"/>
        <v>0</v>
      </c>
      <c r="F736" s="15">
        <f t="shared" si="371"/>
        <v>1</v>
      </c>
      <c r="G736" s="15">
        <f t="shared" si="372"/>
        <v>0</v>
      </c>
      <c r="H736" s="15">
        <f t="shared" si="373"/>
        <v>0</v>
      </c>
      <c r="I736" s="15">
        <v>1</v>
      </c>
      <c r="J736" s="15">
        <v>62</v>
      </c>
      <c r="K736" s="15">
        <v>2</v>
      </c>
      <c r="L736" s="15">
        <f t="shared" si="374"/>
        <v>1</v>
      </c>
      <c r="M736" s="15">
        <f t="shared" si="375"/>
        <v>0</v>
      </c>
      <c r="N736" s="15">
        <f t="shared" si="376"/>
        <v>0</v>
      </c>
      <c r="O736" s="15">
        <f t="shared" si="377"/>
        <v>0</v>
      </c>
      <c r="P736" s="15">
        <f t="shared" si="378"/>
        <v>0</v>
      </c>
      <c r="Q736" s="15">
        <v>2</v>
      </c>
      <c r="R736" s="15">
        <v>4</v>
      </c>
      <c r="S736" s="15">
        <v>13</v>
      </c>
      <c r="T736" s="15">
        <v>0</v>
      </c>
      <c r="U736" s="15">
        <v>1</v>
      </c>
      <c r="V736" s="15">
        <v>1</v>
      </c>
      <c r="W736" s="15">
        <v>200000</v>
      </c>
      <c r="X736" s="15">
        <v>0</v>
      </c>
      <c r="Y736" s="15">
        <v>1</v>
      </c>
      <c r="Z736" s="15">
        <v>1</v>
      </c>
      <c r="AA736" s="15">
        <f t="shared" si="367"/>
        <v>1</v>
      </c>
      <c r="AB736" s="193">
        <f t="shared" si="392"/>
        <v>1000</v>
      </c>
      <c r="AC736" s="15">
        <v>7</v>
      </c>
      <c r="AD736" s="15">
        <v>1</v>
      </c>
      <c r="AE736" s="15">
        <v>1</v>
      </c>
      <c r="AF736" s="15">
        <v>1000</v>
      </c>
      <c r="AG736" s="15">
        <f t="shared" si="379"/>
        <v>1000</v>
      </c>
      <c r="AH736" s="15">
        <v>30</v>
      </c>
      <c r="AI736" s="27">
        <f t="shared" si="380"/>
        <v>1000</v>
      </c>
      <c r="AM736" s="15">
        <f t="shared" si="381"/>
        <v>0</v>
      </c>
      <c r="AP736" s="15">
        <f t="shared" si="382"/>
        <v>1000</v>
      </c>
      <c r="AQ736" s="172">
        <f t="shared" si="368"/>
        <v>1000</v>
      </c>
      <c r="AR736" s="27">
        <f t="shared" si="383"/>
        <v>1</v>
      </c>
      <c r="AS736" s="172">
        <f t="shared" si="384"/>
        <v>1000</v>
      </c>
      <c r="AX736" s="15">
        <f t="shared" si="393"/>
        <v>0</v>
      </c>
      <c r="BI736" s="27">
        <f t="shared" si="385"/>
        <v>0</v>
      </c>
      <c r="BJ736" s="27">
        <f t="shared" si="386"/>
        <v>0</v>
      </c>
      <c r="BR736" s="27">
        <f t="shared" si="387"/>
        <v>0</v>
      </c>
      <c r="BS736" s="27">
        <f t="shared" si="388"/>
        <v>0</v>
      </c>
      <c r="BT736" s="15">
        <v>3</v>
      </c>
      <c r="BU736" s="15">
        <v>3</v>
      </c>
      <c r="BV736" s="15">
        <v>2</v>
      </c>
      <c r="BW736" s="15">
        <v>2</v>
      </c>
      <c r="BX736" s="15">
        <v>4</v>
      </c>
      <c r="BY736" s="15">
        <f t="shared" si="389"/>
        <v>2.8</v>
      </c>
      <c r="BZ736" s="15">
        <v>3</v>
      </c>
      <c r="CA736" s="15">
        <f t="shared" si="390"/>
        <v>1</v>
      </c>
      <c r="CB736" s="15">
        <v>3</v>
      </c>
      <c r="CC736" s="15">
        <f t="shared" si="391"/>
        <v>1</v>
      </c>
      <c r="CD736" s="15">
        <f t="shared" si="397"/>
        <v>0</v>
      </c>
      <c r="CE736" s="15">
        <v>1</v>
      </c>
      <c r="CF736" s="15">
        <v>8</v>
      </c>
      <c r="CG736" s="15">
        <v>4</v>
      </c>
      <c r="CH736" s="15">
        <v>3</v>
      </c>
      <c r="CI736" s="15">
        <v>2</v>
      </c>
      <c r="CJ736" s="15">
        <v>4</v>
      </c>
      <c r="CK736" s="15">
        <v>1</v>
      </c>
      <c r="CL736" s="15">
        <v>1</v>
      </c>
      <c r="CN736" s="15">
        <v>1</v>
      </c>
      <c r="CP736" s="15">
        <v>1</v>
      </c>
      <c r="CR736" s="15">
        <v>1</v>
      </c>
      <c r="CZ736" s="15">
        <v>1</v>
      </c>
      <c r="DA736" s="15">
        <v>4</v>
      </c>
      <c r="DB736" s="15">
        <v>3</v>
      </c>
      <c r="DC736" s="15">
        <v>4</v>
      </c>
      <c r="DD736" s="15">
        <v>3</v>
      </c>
      <c r="DE736" s="15">
        <v>4</v>
      </c>
      <c r="DF736" s="15">
        <v>2</v>
      </c>
      <c r="DG736" s="15">
        <v>4</v>
      </c>
      <c r="DL736" s="15">
        <v>4.4000000000000004</v>
      </c>
      <c r="DM736" s="15">
        <v>3.3333333333333335</v>
      </c>
      <c r="DN736" s="15">
        <v>3.5</v>
      </c>
      <c r="DO736" s="15">
        <v>4.4000000000000004</v>
      </c>
      <c r="DP736" s="15">
        <v>3.6666666666666665</v>
      </c>
      <c r="DQ736" s="15">
        <v>4.75</v>
      </c>
      <c r="DR736" s="27">
        <f t="shared" si="369"/>
        <v>4.0083333333333337</v>
      </c>
      <c r="DS736" s="15">
        <f t="shared" si="394"/>
        <v>0.12222222222222268</v>
      </c>
    </row>
    <row r="737" spans="1:123" x14ac:dyDescent="0.2">
      <c r="A737" s="15">
        <v>368</v>
      </c>
      <c r="B737" s="15">
        <v>1212</v>
      </c>
      <c r="C737" s="15">
        <v>0</v>
      </c>
      <c r="D737" s="15">
        <v>3</v>
      </c>
      <c r="E737" s="15">
        <f t="shared" si="370"/>
        <v>0</v>
      </c>
      <c r="F737" s="15">
        <f t="shared" si="371"/>
        <v>1</v>
      </c>
      <c r="G737" s="15">
        <f t="shared" si="372"/>
        <v>0</v>
      </c>
      <c r="H737" s="15">
        <f t="shared" si="373"/>
        <v>0</v>
      </c>
      <c r="I737" s="15">
        <v>1</v>
      </c>
      <c r="J737" s="15">
        <v>62</v>
      </c>
      <c r="K737" s="15">
        <v>2</v>
      </c>
      <c r="L737" s="15">
        <f t="shared" si="374"/>
        <v>1</v>
      </c>
      <c r="M737" s="15">
        <f t="shared" si="375"/>
        <v>0</v>
      </c>
      <c r="N737" s="15">
        <f t="shared" si="376"/>
        <v>0</v>
      </c>
      <c r="O737" s="15">
        <f t="shared" si="377"/>
        <v>0</v>
      </c>
      <c r="P737" s="15">
        <f t="shared" si="378"/>
        <v>0</v>
      </c>
      <c r="Q737" s="15">
        <v>2</v>
      </c>
      <c r="R737" s="15">
        <v>4</v>
      </c>
      <c r="S737" s="15">
        <v>13</v>
      </c>
      <c r="T737" s="15">
        <v>0</v>
      </c>
      <c r="U737" s="15">
        <v>1</v>
      </c>
      <c r="V737" s="15">
        <v>1</v>
      </c>
      <c r="W737" s="15">
        <v>200000</v>
      </c>
      <c r="X737" s="15">
        <v>0</v>
      </c>
      <c r="Y737" s="15">
        <v>0</v>
      </c>
      <c r="Z737" s="15">
        <v>1</v>
      </c>
      <c r="AA737" s="15">
        <f t="shared" si="367"/>
        <v>1</v>
      </c>
      <c r="AB737" s="193">
        <f t="shared" si="392"/>
        <v>1000</v>
      </c>
      <c r="AC737" s="159">
        <v>7</v>
      </c>
      <c r="AD737" s="159">
        <v>1</v>
      </c>
      <c r="AE737" s="159">
        <v>1</v>
      </c>
      <c r="AF737" s="159">
        <v>1000</v>
      </c>
      <c r="AG737" s="159">
        <f t="shared" si="379"/>
        <v>1000</v>
      </c>
      <c r="AH737" s="159">
        <v>30</v>
      </c>
      <c r="AI737" s="171">
        <f t="shared" si="380"/>
        <v>1000</v>
      </c>
      <c r="AM737" s="15">
        <f t="shared" si="381"/>
        <v>0</v>
      </c>
      <c r="AP737" s="15">
        <f t="shared" si="382"/>
        <v>1000</v>
      </c>
      <c r="AQ737" s="172">
        <f t="shared" si="368"/>
        <v>1000</v>
      </c>
      <c r="AR737" s="27">
        <f t="shared" si="383"/>
        <v>1</v>
      </c>
      <c r="AS737" s="172">
        <f t="shared" si="384"/>
        <v>1000</v>
      </c>
      <c r="AX737" s="15">
        <f t="shared" si="393"/>
        <v>0</v>
      </c>
      <c r="BI737" s="27">
        <f t="shared" si="385"/>
        <v>0</v>
      </c>
      <c r="BJ737" s="27">
        <f t="shared" si="386"/>
        <v>0</v>
      </c>
      <c r="BR737" s="27">
        <f t="shared" si="387"/>
        <v>0</v>
      </c>
      <c r="BS737" s="27">
        <f t="shared" si="388"/>
        <v>0</v>
      </c>
      <c r="BT737" s="15">
        <v>3</v>
      </c>
      <c r="BU737" s="15">
        <v>3</v>
      </c>
      <c r="BV737" s="15">
        <v>2</v>
      </c>
      <c r="BW737" s="15">
        <v>2</v>
      </c>
      <c r="BX737" s="15">
        <v>4</v>
      </c>
      <c r="BY737" s="15">
        <f t="shared" si="389"/>
        <v>2.8</v>
      </c>
      <c r="BZ737" s="15">
        <v>3</v>
      </c>
      <c r="CA737" s="15">
        <f t="shared" si="390"/>
        <v>1</v>
      </c>
      <c r="CB737" s="15">
        <v>3</v>
      </c>
      <c r="CC737" s="15">
        <f t="shared" si="391"/>
        <v>1</v>
      </c>
      <c r="CD737" s="15">
        <f t="shared" si="397"/>
        <v>0</v>
      </c>
      <c r="CE737" s="15">
        <v>1</v>
      </c>
      <c r="CF737" s="15">
        <v>8</v>
      </c>
      <c r="CG737" s="15">
        <v>4</v>
      </c>
      <c r="CH737" s="15">
        <v>3</v>
      </c>
      <c r="CI737" s="15">
        <v>2</v>
      </c>
      <c r="CJ737" s="15">
        <v>4</v>
      </c>
      <c r="CK737" s="15">
        <v>1</v>
      </c>
      <c r="CL737" s="15">
        <v>1</v>
      </c>
      <c r="CN737" s="15">
        <v>1</v>
      </c>
      <c r="CP737" s="15">
        <v>1</v>
      </c>
      <c r="CR737" s="15">
        <v>1</v>
      </c>
      <c r="CZ737" s="15">
        <v>1</v>
      </c>
      <c r="DA737" s="15">
        <v>4</v>
      </c>
      <c r="DB737" s="15">
        <v>3</v>
      </c>
      <c r="DC737" s="15">
        <v>4</v>
      </c>
      <c r="DD737" s="15">
        <v>3</v>
      </c>
      <c r="DE737" s="15">
        <v>4</v>
      </c>
      <c r="DF737" s="15">
        <v>2</v>
      </c>
      <c r="DG737" s="15">
        <v>4</v>
      </c>
      <c r="DL737" s="27">
        <v>4.2</v>
      </c>
      <c r="DM737" s="27">
        <v>3</v>
      </c>
      <c r="DN737" s="27">
        <v>3.5</v>
      </c>
      <c r="DO737" s="27">
        <v>4.2</v>
      </c>
      <c r="DP737" s="27">
        <v>3.6666666666666665</v>
      </c>
      <c r="DQ737" s="27">
        <v>4.75</v>
      </c>
      <c r="DR737" s="27">
        <f t="shared" si="369"/>
        <v>3.8861111111111111</v>
      </c>
      <c r="DS737" s="15">
        <f t="shared" si="394"/>
        <v>0.16944444444444473</v>
      </c>
    </row>
    <row r="738" spans="1:123" x14ac:dyDescent="0.2">
      <c r="A738" s="15">
        <v>369</v>
      </c>
      <c r="B738" s="15">
        <v>1213</v>
      </c>
      <c r="C738" s="15">
        <v>1</v>
      </c>
      <c r="D738" s="15">
        <v>3</v>
      </c>
      <c r="E738" s="15">
        <f t="shared" si="370"/>
        <v>0</v>
      </c>
      <c r="F738" s="15">
        <f t="shared" si="371"/>
        <v>1</v>
      </c>
      <c r="G738" s="15">
        <f t="shared" si="372"/>
        <v>0</v>
      </c>
      <c r="H738" s="15">
        <f t="shared" si="373"/>
        <v>0</v>
      </c>
      <c r="I738" s="15">
        <v>1</v>
      </c>
      <c r="J738" s="15">
        <v>50</v>
      </c>
      <c r="K738" s="15">
        <v>3</v>
      </c>
      <c r="L738" s="15">
        <f t="shared" si="374"/>
        <v>0</v>
      </c>
      <c r="M738" s="15">
        <f t="shared" si="375"/>
        <v>1</v>
      </c>
      <c r="N738" s="15">
        <f t="shared" si="376"/>
        <v>0</v>
      </c>
      <c r="O738" s="15">
        <f t="shared" si="377"/>
        <v>0</v>
      </c>
      <c r="P738" s="15">
        <f t="shared" si="378"/>
        <v>0</v>
      </c>
      <c r="Q738" s="15">
        <v>2</v>
      </c>
      <c r="R738" s="15">
        <v>4</v>
      </c>
      <c r="S738" s="15">
        <v>30</v>
      </c>
      <c r="T738" s="15">
        <v>1</v>
      </c>
      <c r="U738" s="15">
        <v>1</v>
      </c>
      <c r="V738" s="15">
        <v>1</v>
      </c>
      <c r="W738" s="15">
        <v>130000</v>
      </c>
      <c r="X738" s="15">
        <v>1</v>
      </c>
      <c r="Y738" s="15">
        <v>1</v>
      </c>
      <c r="Z738" s="15">
        <v>0</v>
      </c>
      <c r="AA738" s="15">
        <f t="shared" si="367"/>
        <v>17</v>
      </c>
      <c r="AB738" s="193">
        <f t="shared" si="392"/>
        <v>235.29411764705881</v>
      </c>
      <c r="AC738" s="15">
        <v>1</v>
      </c>
      <c r="AD738" s="15">
        <v>1</v>
      </c>
      <c r="AE738" s="15">
        <v>7</v>
      </c>
      <c r="AF738" s="15">
        <v>3500</v>
      </c>
      <c r="AG738" s="15">
        <f t="shared" si="379"/>
        <v>3500</v>
      </c>
      <c r="AH738" s="15">
        <v>14</v>
      </c>
      <c r="AI738" s="27">
        <f t="shared" si="380"/>
        <v>500</v>
      </c>
      <c r="AM738" s="15">
        <f t="shared" si="381"/>
        <v>0</v>
      </c>
      <c r="AP738" s="15">
        <f t="shared" si="382"/>
        <v>3500</v>
      </c>
      <c r="AQ738" s="172">
        <f t="shared" si="368"/>
        <v>500</v>
      </c>
      <c r="AR738" s="27">
        <f t="shared" si="383"/>
        <v>0.41176470588235292</v>
      </c>
      <c r="AS738" s="172">
        <f t="shared" si="384"/>
        <v>205.88235294117646</v>
      </c>
      <c r="AT738" s="15">
        <v>5</v>
      </c>
      <c r="AU738" s="15">
        <v>1</v>
      </c>
      <c r="AV738" s="15">
        <v>10</v>
      </c>
      <c r="AW738" s="15">
        <v>500</v>
      </c>
      <c r="AX738" s="15">
        <f t="shared" si="393"/>
        <v>500</v>
      </c>
      <c r="AY738" s="15">
        <v>9</v>
      </c>
      <c r="AZ738" s="15">
        <v>50</v>
      </c>
      <c r="BG738" s="15">
        <f t="shared" si="395"/>
        <v>500</v>
      </c>
      <c r="BH738" s="15">
        <f t="shared" si="396"/>
        <v>50</v>
      </c>
      <c r="BI738" s="27">
        <f t="shared" si="385"/>
        <v>0.58823529411764708</v>
      </c>
      <c r="BJ738" s="27">
        <f t="shared" si="386"/>
        <v>29.411764705882355</v>
      </c>
      <c r="BR738" s="27">
        <f t="shared" si="387"/>
        <v>0</v>
      </c>
      <c r="BS738" s="27">
        <f t="shared" si="388"/>
        <v>0</v>
      </c>
      <c r="BT738" s="15">
        <v>1.75</v>
      </c>
      <c r="BU738" s="15">
        <v>3</v>
      </c>
      <c r="BV738" s="15">
        <v>2</v>
      </c>
      <c r="BW738" s="15">
        <v>1</v>
      </c>
      <c r="BX738" s="15">
        <v>4.5</v>
      </c>
      <c r="BY738" s="15">
        <f t="shared" si="389"/>
        <v>2.4500000000000002</v>
      </c>
      <c r="BZ738" s="15">
        <v>4</v>
      </c>
      <c r="CA738" s="15">
        <f t="shared" si="390"/>
        <v>1</v>
      </c>
      <c r="CB738" s="15">
        <v>3</v>
      </c>
      <c r="CC738" s="15">
        <f t="shared" si="391"/>
        <v>1</v>
      </c>
      <c r="CD738" s="15">
        <f t="shared" si="397"/>
        <v>0</v>
      </c>
      <c r="CE738" s="15">
        <v>1</v>
      </c>
      <c r="CF738" s="15">
        <v>5</v>
      </c>
      <c r="CG738" s="15">
        <v>4</v>
      </c>
      <c r="CH738" s="15">
        <v>4</v>
      </c>
      <c r="CI738" s="15">
        <v>2</v>
      </c>
      <c r="CJ738" s="15">
        <v>4</v>
      </c>
      <c r="CK738" s="15">
        <v>1</v>
      </c>
      <c r="CL738" s="15">
        <v>1</v>
      </c>
      <c r="CN738" s="15">
        <v>1</v>
      </c>
      <c r="CP738" s="15">
        <v>1</v>
      </c>
      <c r="CR738" s="15">
        <v>1</v>
      </c>
      <c r="CZ738" s="15">
        <v>1</v>
      </c>
      <c r="DA738" s="15">
        <v>4</v>
      </c>
      <c r="DB738" s="15">
        <v>2</v>
      </c>
      <c r="DC738" s="15">
        <v>4</v>
      </c>
      <c r="DD738" s="15">
        <v>3</v>
      </c>
      <c r="DE738" s="15">
        <v>4</v>
      </c>
      <c r="DF738" s="15">
        <v>3</v>
      </c>
      <c r="DG738" s="15">
        <v>4</v>
      </c>
      <c r="DL738" s="15">
        <v>4.75</v>
      </c>
      <c r="DM738" s="15">
        <v>3.6666666666666665</v>
      </c>
      <c r="DN738" s="15">
        <v>3</v>
      </c>
      <c r="DO738" s="15">
        <v>3.8</v>
      </c>
      <c r="DP738" s="15">
        <v>3.3333333333333335</v>
      </c>
      <c r="DQ738" s="15">
        <v>3.75</v>
      </c>
      <c r="DR738" s="27">
        <f t="shared" si="369"/>
        <v>3.7166666666666663</v>
      </c>
      <c r="DS738" s="15">
        <f t="shared" si="394"/>
        <v>3.3333333333333215E-2</v>
      </c>
    </row>
    <row r="739" spans="1:123" x14ac:dyDescent="0.2">
      <c r="A739" s="15">
        <v>369</v>
      </c>
      <c r="B739" s="15">
        <v>1213</v>
      </c>
      <c r="C739" s="15">
        <v>1</v>
      </c>
      <c r="D739" s="15">
        <v>3</v>
      </c>
      <c r="E739" s="15">
        <f t="shared" si="370"/>
        <v>0</v>
      </c>
      <c r="F739" s="15">
        <f t="shared" si="371"/>
        <v>1</v>
      </c>
      <c r="G739" s="15">
        <f t="shared" si="372"/>
        <v>0</v>
      </c>
      <c r="H739" s="15">
        <f t="shared" si="373"/>
        <v>0</v>
      </c>
      <c r="I739" s="15">
        <v>1</v>
      </c>
      <c r="J739" s="15">
        <v>50</v>
      </c>
      <c r="K739" s="15">
        <v>3</v>
      </c>
      <c r="L739" s="15">
        <f t="shared" si="374"/>
        <v>0</v>
      </c>
      <c r="M739" s="15">
        <f t="shared" si="375"/>
        <v>1</v>
      </c>
      <c r="N739" s="15">
        <f t="shared" si="376"/>
        <v>0</v>
      </c>
      <c r="O739" s="15">
        <f t="shared" si="377"/>
        <v>0</v>
      </c>
      <c r="P739" s="15">
        <f t="shared" si="378"/>
        <v>0</v>
      </c>
      <c r="Q739" s="15">
        <v>2</v>
      </c>
      <c r="R739" s="15">
        <v>4</v>
      </c>
      <c r="S739" s="15">
        <v>30</v>
      </c>
      <c r="T739" s="15">
        <v>1</v>
      </c>
      <c r="U739" s="15">
        <v>1</v>
      </c>
      <c r="V739" s="15">
        <v>1</v>
      </c>
      <c r="W739" s="15">
        <v>130000</v>
      </c>
      <c r="X739" s="15">
        <v>1</v>
      </c>
      <c r="Y739" s="15">
        <v>0</v>
      </c>
      <c r="Z739" s="15">
        <v>0</v>
      </c>
      <c r="AA739" s="15">
        <f t="shared" si="367"/>
        <v>17</v>
      </c>
      <c r="AB739" s="193">
        <f t="shared" si="392"/>
        <v>247.05882352941177</v>
      </c>
      <c r="AC739" s="159">
        <v>1</v>
      </c>
      <c r="AD739" s="159">
        <v>1</v>
      </c>
      <c r="AE739" s="159">
        <v>7</v>
      </c>
      <c r="AF739" s="159">
        <v>3500</v>
      </c>
      <c r="AG739" s="159">
        <f t="shared" si="379"/>
        <v>3500</v>
      </c>
      <c r="AH739" s="159">
        <v>13</v>
      </c>
      <c r="AI739" s="171">
        <f t="shared" si="380"/>
        <v>500</v>
      </c>
      <c r="AM739" s="15">
        <f t="shared" si="381"/>
        <v>0</v>
      </c>
      <c r="AP739" s="15">
        <f t="shared" si="382"/>
        <v>3500</v>
      </c>
      <c r="AQ739" s="172">
        <f t="shared" si="368"/>
        <v>500</v>
      </c>
      <c r="AR739" s="27">
        <f t="shared" si="383"/>
        <v>0.41176470588235292</v>
      </c>
      <c r="AS739" s="172">
        <f t="shared" si="384"/>
        <v>205.88235294117646</v>
      </c>
      <c r="AT739" s="15">
        <v>5</v>
      </c>
      <c r="AU739" s="15">
        <v>1</v>
      </c>
      <c r="AV739" s="15">
        <v>10</v>
      </c>
      <c r="AW739" s="15">
        <v>700</v>
      </c>
      <c r="AX739" s="15">
        <f t="shared" si="393"/>
        <v>700</v>
      </c>
      <c r="AY739" s="15">
        <v>7</v>
      </c>
      <c r="BG739" s="15">
        <f t="shared" si="395"/>
        <v>700</v>
      </c>
      <c r="BH739" s="15">
        <f t="shared" si="396"/>
        <v>70</v>
      </c>
      <c r="BI739" s="27">
        <f t="shared" si="385"/>
        <v>0.58823529411764708</v>
      </c>
      <c r="BJ739" s="27">
        <f t="shared" si="386"/>
        <v>41.176470588235297</v>
      </c>
      <c r="BR739" s="27">
        <f t="shared" si="387"/>
        <v>0</v>
      </c>
      <c r="BS739" s="27">
        <f t="shared" si="388"/>
        <v>0</v>
      </c>
      <c r="BT739" s="15">
        <v>1.75</v>
      </c>
      <c r="BU739" s="15">
        <v>3</v>
      </c>
      <c r="BV739" s="15">
        <v>2</v>
      </c>
      <c r="BW739" s="15">
        <v>1</v>
      </c>
      <c r="BX739" s="15">
        <v>4.5</v>
      </c>
      <c r="BY739" s="15">
        <f t="shared" si="389"/>
        <v>2.4500000000000002</v>
      </c>
      <c r="BZ739" s="15">
        <v>4</v>
      </c>
      <c r="CA739" s="15">
        <f t="shared" si="390"/>
        <v>1</v>
      </c>
      <c r="CB739" s="15">
        <v>3</v>
      </c>
      <c r="CC739" s="15">
        <f t="shared" si="391"/>
        <v>1</v>
      </c>
      <c r="CD739" s="15">
        <f t="shared" si="397"/>
        <v>0</v>
      </c>
      <c r="CE739" s="15">
        <v>1</v>
      </c>
      <c r="CF739" s="15">
        <v>5</v>
      </c>
      <c r="CG739" s="15">
        <v>4</v>
      </c>
      <c r="CH739" s="15">
        <v>4</v>
      </c>
      <c r="CI739" s="15">
        <v>2</v>
      </c>
      <c r="CJ739" s="15">
        <v>4</v>
      </c>
      <c r="CK739" s="15">
        <v>1</v>
      </c>
      <c r="CL739" s="15">
        <v>1</v>
      </c>
      <c r="CN739" s="15">
        <v>1</v>
      </c>
      <c r="CP739" s="15">
        <v>1</v>
      </c>
      <c r="CR739" s="15">
        <v>1</v>
      </c>
      <c r="CZ739" s="15">
        <v>1</v>
      </c>
      <c r="DA739" s="15">
        <v>4</v>
      </c>
      <c r="DB739" s="15">
        <v>2</v>
      </c>
      <c r="DC739" s="15">
        <v>4</v>
      </c>
      <c r="DD739" s="15">
        <v>3</v>
      </c>
      <c r="DE739" s="15">
        <v>4</v>
      </c>
      <c r="DF739" s="15">
        <v>3</v>
      </c>
      <c r="DG739" s="15">
        <v>4</v>
      </c>
      <c r="DL739" s="27">
        <v>4.8</v>
      </c>
      <c r="DM739" s="27">
        <v>3.6666666666666665</v>
      </c>
      <c r="DN739" s="27">
        <v>3</v>
      </c>
      <c r="DO739" s="27">
        <v>3.8</v>
      </c>
      <c r="DP739" s="27">
        <v>3.3333333333333335</v>
      </c>
      <c r="DQ739" s="27">
        <v>3.5</v>
      </c>
      <c r="DR739" s="27">
        <f t="shared" si="369"/>
        <v>3.6833333333333331</v>
      </c>
      <c r="DS739" s="15">
        <f t="shared" si="394"/>
        <v>1.6666666666666607E-2</v>
      </c>
    </row>
    <row r="740" spans="1:123" x14ac:dyDescent="0.2">
      <c r="A740" s="15">
        <v>370</v>
      </c>
      <c r="B740" s="15">
        <v>1214</v>
      </c>
      <c r="C740" s="15">
        <v>1</v>
      </c>
      <c r="D740" s="15">
        <v>3</v>
      </c>
      <c r="E740" s="15">
        <f t="shared" si="370"/>
        <v>0</v>
      </c>
      <c r="F740" s="15">
        <f t="shared" si="371"/>
        <v>1</v>
      </c>
      <c r="G740" s="15">
        <f t="shared" si="372"/>
        <v>0</v>
      </c>
      <c r="H740" s="15">
        <f t="shared" si="373"/>
        <v>0</v>
      </c>
      <c r="I740" s="15">
        <v>1</v>
      </c>
      <c r="J740" s="15">
        <v>71</v>
      </c>
      <c r="K740" s="15">
        <v>2</v>
      </c>
      <c r="L740" s="15">
        <f t="shared" si="374"/>
        <v>1</v>
      </c>
      <c r="M740" s="15">
        <f t="shared" si="375"/>
        <v>0</v>
      </c>
      <c r="N740" s="15">
        <f t="shared" si="376"/>
        <v>0</v>
      </c>
      <c r="O740" s="15">
        <f t="shared" si="377"/>
        <v>0</v>
      </c>
      <c r="P740" s="15">
        <f t="shared" si="378"/>
        <v>0</v>
      </c>
      <c r="Q740" s="15">
        <v>2</v>
      </c>
      <c r="R740" s="15">
        <v>5</v>
      </c>
      <c r="S740" s="15">
        <v>36</v>
      </c>
      <c r="T740" s="15">
        <v>0</v>
      </c>
      <c r="U740" s="15">
        <v>1</v>
      </c>
      <c r="V740" s="15">
        <v>1</v>
      </c>
      <c r="W740" s="15">
        <v>80000</v>
      </c>
      <c r="X740" s="15">
        <v>1</v>
      </c>
      <c r="Y740" s="15">
        <v>1</v>
      </c>
      <c r="Z740" s="15">
        <v>1</v>
      </c>
      <c r="AA740" s="15">
        <f t="shared" si="367"/>
        <v>7</v>
      </c>
      <c r="AB740" s="193">
        <f t="shared" si="392"/>
        <v>857.14285714285711</v>
      </c>
      <c r="AC740" s="15">
        <v>5</v>
      </c>
      <c r="AD740" s="15">
        <v>1</v>
      </c>
      <c r="AE740" s="15">
        <v>7</v>
      </c>
      <c r="AF740" s="15">
        <v>6000</v>
      </c>
      <c r="AG740" s="15">
        <f t="shared" si="379"/>
        <v>6000</v>
      </c>
      <c r="AH740" s="15">
        <v>12</v>
      </c>
      <c r="AI740" s="27">
        <f t="shared" si="380"/>
        <v>857.14285714285711</v>
      </c>
      <c r="AM740" s="15">
        <f t="shared" si="381"/>
        <v>0</v>
      </c>
      <c r="AP740" s="15">
        <f t="shared" si="382"/>
        <v>6000</v>
      </c>
      <c r="AQ740" s="172">
        <f t="shared" si="368"/>
        <v>857.14285714285711</v>
      </c>
      <c r="AR740" s="27">
        <f t="shared" si="383"/>
        <v>1</v>
      </c>
      <c r="AS740" s="172">
        <f t="shared" si="384"/>
        <v>857.14285714285711</v>
      </c>
      <c r="AX740" s="15">
        <f t="shared" si="393"/>
        <v>0</v>
      </c>
      <c r="BI740" s="27">
        <f t="shared" si="385"/>
        <v>0</v>
      </c>
      <c r="BJ740" s="27">
        <f t="shared" si="386"/>
        <v>0</v>
      </c>
      <c r="BR740" s="27">
        <f t="shared" si="387"/>
        <v>0</v>
      </c>
      <c r="BS740" s="27">
        <f t="shared" si="388"/>
        <v>0</v>
      </c>
      <c r="BT740" s="15">
        <v>2.25</v>
      </c>
      <c r="BU740" s="15">
        <v>3</v>
      </c>
      <c r="BV740" s="15">
        <v>2</v>
      </c>
      <c r="BW740" s="15">
        <v>2.5</v>
      </c>
      <c r="BX740" s="15">
        <v>3</v>
      </c>
      <c r="BY740" s="15">
        <f t="shared" si="389"/>
        <v>2.5499999999999998</v>
      </c>
      <c r="BZ740" s="15">
        <v>2</v>
      </c>
      <c r="CA740" s="15">
        <f t="shared" si="390"/>
        <v>0</v>
      </c>
      <c r="CB740" s="15">
        <v>5</v>
      </c>
      <c r="CC740" s="15" t="s">
        <v>1008</v>
      </c>
      <c r="CD740" s="15" t="s">
        <v>1008</v>
      </c>
      <c r="CE740" s="15" t="s">
        <v>1007</v>
      </c>
      <c r="CH740" s="15" t="s">
        <v>1007</v>
      </c>
      <c r="CK740" s="15" t="s">
        <v>1007</v>
      </c>
      <c r="CL740" s="15" t="s">
        <v>1007</v>
      </c>
      <c r="CN740" s="15" t="s">
        <v>1007</v>
      </c>
      <c r="CP740" s="15" t="s">
        <v>1007</v>
      </c>
      <c r="CR740" s="15" t="s">
        <v>1007</v>
      </c>
      <c r="CZ740" s="15">
        <v>1</v>
      </c>
      <c r="DA740" s="15">
        <v>1</v>
      </c>
      <c r="DB740" s="15">
        <v>3</v>
      </c>
      <c r="DC740" s="15">
        <v>1</v>
      </c>
      <c r="DD740" s="15">
        <v>1</v>
      </c>
      <c r="DE740" s="15">
        <v>1</v>
      </c>
      <c r="DF740" s="15">
        <v>1</v>
      </c>
      <c r="DG740" s="15">
        <v>1</v>
      </c>
      <c r="DL740" s="15">
        <v>4.2</v>
      </c>
      <c r="DM740" s="15">
        <v>4</v>
      </c>
      <c r="DN740" s="15">
        <v>3.5</v>
      </c>
      <c r="DO740" s="15">
        <v>3.8</v>
      </c>
      <c r="DP740" s="15">
        <v>3</v>
      </c>
      <c r="DQ740" s="15">
        <v>3.5</v>
      </c>
      <c r="DR740" s="27">
        <f t="shared" si="369"/>
        <v>3.6666666666666665</v>
      </c>
      <c r="DS740" s="15">
        <f t="shared" si="394"/>
        <v>0.1388888888888884</v>
      </c>
    </row>
    <row r="741" spans="1:123" x14ac:dyDescent="0.2">
      <c r="A741" s="15">
        <v>370</v>
      </c>
      <c r="B741" s="15">
        <v>1214</v>
      </c>
      <c r="C741" s="15">
        <v>1</v>
      </c>
      <c r="D741" s="15">
        <v>3</v>
      </c>
      <c r="E741" s="15">
        <f t="shared" si="370"/>
        <v>0</v>
      </c>
      <c r="F741" s="15">
        <f t="shared" si="371"/>
        <v>1</v>
      </c>
      <c r="G741" s="15">
        <f t="shared" si="372"/>
        <v>0</v>
      </c>
      <c r="H741" s="15">
        <f t="shared" si="373"/>
        <v>0</v>
      </c>
      <c r="I741" s="15">
        <v>1</v>
      </c>
      <c r="J741" s="15">
        <v>71</v>
      </c>
      <c r="K741" s="15">
        <v>2</v>
      </c>
      <c r="L741" s="15">
        <f t="shared" si="374"/>
        <v>1</v>
      </c>
      <c r="M741" s="15">
        <f t="shared" si="375"/>
        <v>0</v>
      </c>
      <c r="N741" s="15">
        <f t="shared" si="376"/>
        <v>0</v>
      </c>
      <c r="O741" s="15">
        <f t="shared" si="377"/>
        <v>0</v>
      </c>
      <c r="P741" s="15">
        <f t="shared" si="378"/>
        <v>0</v>
      </c>
      <c r="Q741" s="15">
        <v>2</v>
      </c>
      <c r="R741" s="15">
        <v>5</v>
      </c>
      <c r="S741" s="15">
        <v>36</v>
      </c>
      <c r="T741" s="15">
        <v>0</v>
      </c>
      <c r="U741" s="15">
        <v>1</v>
      </c>
      <c r="V741" s="15">
        <v>1</v>
      </c>
      <c r="W741" s="15">
        <v>80000</v>
      </c>
      <c r="X741" s="15">
        <v>1</v>
      </c>
      <c r="Y741" s="15">
        <v>0</v>
      </c>
      <c r="Z741" s="15">
        <v>1</v>
      </c>
      <c r="AA741" s="15">
        <f t="shared" si="367"/>
        <v>7</v>
      </c>
      <c r="AB741" s="193">
        <f t="shared" si="392"/>
        <v>857.14285714285711</v>
      </c>
      <c r="AC741" s="159">
        <v>5</v>
      </c>
      <c r="AD741" s="159">
        <v>1</v>
      </c>
      <c r="AE741" s="159">
        <v>7</v>
      </c>
      <c r="AF741" s="159">
        <v>6000</v>
      </c>
      <c r="AG741" s="159">
        <f t="shared" si="379"/>
        <v>6000</v>
      </c>
      <c r="AH741" s="159">
        <v>12</v>
      </c>
      <c r="AI741" s="171">
        <f t="shared" si="380"/>
        <v>857.14285714285711</v>
      </c>
      <c r="AM741" s="15">
        <f t="shared" si="381"/>
        <v>0</v>
      </c>
      <c r="AP741" s="15">
        <f t="shared" si="382"/>
        <v>6000</v>
      </c>
      <c r="AQ741" s="172">
        <f t="shared" si="368"/>
        <v>857.14285714285711</v>
      </c>
      <c r="AR741" s="27">
        <f t="shared" si="383"/>
        <v>1</v>
      </c>
      <c r="AS741" s="172">
        <f t="shared" si="384"/>
        <v>857.14285714285711</v>
      </c>
      <c r="AX741" s="15">
        <f t="shared" si="393"/>
        <v>0</v>
      </c>
      <c r="BI741" s="27">
        <f t="shared" si="385"/>
        <v>0</v>
      </c>
      <c r="BJ741" s="27">
        <f t="shared" si="386"/>
        <v>0</v>
      </c>
      <c r="BR741" s="27">
        <f t="shared" si="387"/>
        <v>0</v>
      </c>
      <c r="BS741" s="27">
        <f t="shared" si="388"/>
        <v>0</v>
      </c>
      <c r="BT741" s="15">
        <v>2.25</v>
      </c>
      <c r="BU741" s="15">
        <v>3</v>
      </c>
      <c r="BV741" s="15">
        <v>2</v>
      </c>
      <c r="BW741" s="15">
        <v>2.5</v>
      </c>
      <c r="BX741" s="15">
        <v>3</v>
      </c>
      <c r="BY741" s="15">
        <f t="shared" si="389"/>
        <v>2.5499999999999998</v>
      </c>
      <c r="BZ741" s="15">
        <v>2</v>
      </c>
      <c r="CA741" s="15">
        <f t="shared" si="390"/>
        <v>0</v>
      </c>
      <c r="CB741" s="15">
        <v>5</v>
      </c>
      <c r="CC741" s="15" t="s">
        <v>1008</v>
      </c>
      <c r="CD741" s="15" t="s">
        <v>1008</v>
      </c>
      <c r="CE741" s="15" t="s">
        <v>1007</v>
      </c>
      <c r="CH741" s="15" t="s">
        <v>1007</v>
      </c>
      <c r="CK741" s="15" t="s">
        <v>1007</v>
      </c>
      <c r="CL741" s="15" t="s">
        <v>1007</v>
      </c>
      <c r="CN741" s="15" t="s">
        <v>1007</v>
      </c>
      <c r="CP741" s="15" t="s">
        <v>1007</v>
      </c>
      <c r="CR741" s="15" t="s">
        <v>1007</v>
      </c>
      <c r="CZ741" s="15">
        <v>1</v>
      </c>
      <c r="DA741" s="15">
        <v>1</v>
      </c>
      <c r="DB741" s="15">
        <v>3</v>
      </c>
      <c r="DC741" s="15">
        <v>1</v>
      </c>
      <c r="DD741" s="15">
        <v>1</v>
      </c>
      <c r="DE741" s="15">
        <v>1</v>
      </c>
      <c r="DF741" s="15">
        <v>1</v>
      </c>
      <c r="DG741" s="15">
        <v>1</v>
      </c>
      <c r="DL741" s="27">
        <v>4.2</v>
      </c>
      <c r="DM741" s="27">
        <v>3.6666666666666665</v>
      </c>
      <c r="DN741" s="27">
        <v>3</v>
      </c>
      <c r="DO741" s="27">
        <v>3.8</v>
      </c>
      <c r="DP741" s="27">
        <v>3</v>
      </c>
      <c r="DQ741" s="27">
        <v>3.5</v>
      </c>
      <c r="DR741" s="27">
        <f t="shared" si="369"/>
        <v>3.5277777777777781</v>
      </c>
      <c r="DS741" s="15">
        <f t="shared" si="394"/>
        <v>-0.56111111111111134</v>
      </c>
    </row>
    <row r="742" spans="1:123" x14ac:dyDescent="0.2">
      <c r="A742" s="15">
        <v>371</v>
      </c>
      <c r="B742" s="15">
        <v>1215</v>
      </c>
      <c r="C742" s="15">
        <v>1</v>
      </c>
      <c r="D742" s="15">
        <v>3</v>
      </c>
      <c r="E742" s="15">
        <f t="shared" si="370"/>
        <v>0</v>
      </c>
      <c r="F742" s="15">
        <f t="shared" si="371"/>
        <v>1</v>
      </c>
      <c r="G742" s="15">
        <f t="shared" si="372"/>
        <v>0</v>
      </c>
      <c r="H742" s="15">
        <f t="shared" si="373"/>
        <v>0</v>
      </c>
      <c r="I742" s="15">
        <v>1</v>
      </c>
      <c r="J742" s="15">
        <v>53</v>
      </c>
      <c r="K742" s="15">
        <v>3</v>
      </c>
      <c r="L742" s="15">
        <f t="shared" si="374"/>
        <v>0</v>
      </c>
      <c r="M742" s="15">
        <f t="shared" si="375"/>
        <v>1</v>
      </c>
      <c r="N742" s="15">
        <f t="shared" si="376"/>
        <v>0</v>
      </c>
      <c r="O742" s="15">
        <f t="shared" si="377"/>
        <v>0</v>
      </c>
      <c r="P742" s="15">
        <f t="shared" si="378"/>
        <v>0</v>
      </c>
      <c r="Q742" s="15">
        <v>2</v>
      </c>
      <c r="R742" s="15">
        <v>4</v>
      </c>
      <c r="S742" s="15">
        <v>12</v>
      </c>
      <c r="T742" s="15">
        <v>0</v>
      </c>
      <c r="U742" s="15">
        <v>1</v>
      </c>
      <c r="V742" s="15">
        <v>1</v>
      </c>
      <c r="W742" s="15">
        <v>100000</v>
      </c>
      <c r="X742" s="15">
        <v>1</v>
      </c>
      <c r="Y742" s="15">
        <v>1</v>
      </c>
      <c r="Z742" s="15">
        <v>1</v>
      </c>
      <c r="AA742" s="15">
        <f t="shared" si="367"/>
        <v>8</v>
      </c>
      <c r="AB742" s="193">
        <f t="shared" si="392"/>
        <v>350</v>
      </c>
      <c r="AC742" s="15">
        <v>1</v>
      </c>
      <c r="AD742" s="15">
        <v>1</v>
      </c>
      <c r="AE742" s="15">
        <v>8</v>
      </c>
      <c r="AF742" s="15">
        <v>2800</v>
      </c>
      <c r="AG742" s="15">
        <f t="shared" si="379"/>
        <v>2800</v>
      </c>
      <c r="AH742" s="15">
        <v>14</v>
      </c>
      <c r="AI742" s="27">
        <f t="shared" si="380"/>
        <v>350</v>
      </c>
      <c r="AM742" s="15">
        <f t="shared" si="381"/>
        <v>0</v>
      </c>
      <c r="AP742" s="15">
        <f t="shared" si="382"/>
        <v>2800</v>
      </c>
      <c r="AQ742" s="172">
        <f t="shared" si="368"/>
        <v>350</v>
      </c>
      <c r="AR742" s="27">
        <f t="shared" si="383"/>
        <v>1</v>
      </c>
      <c r="AS742" s="172">
        <f t="shared" si="384"/>
        <v>350</v>
      </c>
      <c r="AX742" s="15">
        <f t="shared" si="393"/>
        <v>0</v>
      </c>
      <c r="BI742" s="27">
        <f t="shared" si="385"/>
        <v>0</v>
      </c>
      <c r="BJ742" s="27">
        <f t="shared" si="386"/>
        <v>0</v>
      </c>
      <c r="BR742" s="27">
        <f t="shared" si="387"/>
        <v>0</v>
      </c>
      <c r="BS742" s="27">
        <f t="shared" si="388"/>
        <v>0</v>
      </c>
      <c r="BT742" s="15">
        <v>2</v>
      </c>
      <c r="BU742" s="15">
        <v>1</v>
      </c>
      <c r="BV742" s="15">
        <v>1</v>
      </c>
      <c r="BW742" s="15">
        <v>1</v>
      </c>
      <c r="BX742" s="15">
        <v>1</v>
      </c>
      <c r="BY742" s="15">
        <f t="shared" si="389"/>
        <v>1.2</v>
      </c>
      <c r="BZ742" s="15">
        <v>1</v>
      </c>
      <c r="CA742" s="15">
        <f t="shared" si="390"/>
        <v>1</v>
      </c>
      <c r="CB742" s="15">
        <v>2</v>
      </c>
      <c r="CC742" s="15">
        <f t="shared" si="391"/>
        <v>0</v>
      </c>
      <c r="CD742" s="15">
        <f t="shared" ref="CD742:CD747" si="398">IF($CB742=4,1,0)</f>
        <v>0</v>
      </c>
      <c r="CE742" s="15">
        <v>1</v>
      </c>
      <c r="CF742" s="15">
        <v>3</v>
      </c>
      <c r="CG742" s="15">
        <v>1</v>
      </c>
      <c r="CH742" s="15">
        <v>2</v>
      </c>
      <c r="CI742" s="15">
        <v>1</v>
      </c>
      <c r="CJ742" s="15">
        <v>1</v>
      </c>
      <c r="CK742" s="15">
        <v>1</v>
      </c>
      <c r="CL742" s="15">
        <v>1</v>
      </c>
      <c r="CN742" s="15">
        <v>1</v>
      </c>
      <c r="CP742" s="15">
        <v>1</v>
      </c>
      <c r="CR742" s="15">
        <v>1</v>
      </c>
      <c r="CZ742" s="15">
        <v>1</v>
      </c>
      <c r="DA742" s="15">
        <v>1</v>
      </c>
      <c r="DB742" s="15">
        <v>3</v>
      </c>
      <c r="DC742" s="15">
        <v>1</v>
      </c>
      <c r="DD742" s="15">
        <v>3</v>
      </c>
      <c r="DE742" s="15">
        <v>1</v>
      </c>
      <c r="DF742" s="15">
        <v>3</v>
      </c>
      <c r="DG742" s="15">
        <v>1</v>
      </c>
      <c r="DL742" s="15">
        <v>4.2</v>
      </c>
      <c r="DM742" s="15">
        <v>4.666666666666667</v>
      </c>
      <c r="DN742" s="15">
        <v>4.5</v>
      </c>
      <c r="DO742" s="15">
        <v>4</v>
      </c>
      <c r="DP742" s="15">
        <v>3.6666666666666665</v>
      </c>
      <c r="DQ742" s="15">
        <v>3.5</v>
      </c>
      <c r="DR742" s="27">
        <f t="shared" si="369"/>
        <v>4.0888888888888895</v>
      </c>
      <c r="DS742" s="15">
        <f t="shared" si="394"/>
        <v>-3.3333333333333215E-2</v>
      </c>
    </row>
    <row r="743" spans="1:123" x14ac:dyDescent="0.2">
      <c r="A743" s="15">
        <v>371</v>
      </c>
      <c r="B743" s="15">
        <v>1215</v>
      </c>
      <c r="C743" s="15">
        <v>1</v>
      </c>
      <c r="D743" s="15">
        <v>3</v>
      </c>
      <c r="E743" s="15">
        <f t="shared" si="370"/>
        <v>0</v>
      </c>
      <c r="F743" s="15">
        <f t="shared" si="371"/>
        <v>1</v>
      </c>
      <c r="G743" s="15">
        <f t="shared" si="372"/>
        <v>0</v>
      </c>
      <c r="H743" s="15">
        <f t="shared" si="373"/>
        <v>0</v>
      </c>
      <c r="I743" s="15">
        <v>1</v>
      </c>
      <c r="J743" s="15">
        <v>53</v>
      </c>
      <c r="K743" s="15">
        <v>3</v>
      </c>
      <c r="L743" s="15">
        <f t="shared" si="374"/>
        <v>0</v>
      </c>
      <c r="M743" s="15">
        <f t="shared" si="375"/>
        <v>1</v>
      </c>
      <c r="N743" s="15">
        <f t="shared" si="376"/>
        <v>0</v>
      </c>
      <c r="O743" s="15">
        <f t="shared" si="377"/>
        <v>0</v>
      </c>
      <c r="P743" s="15">
        <f t="shared" si="378"/>
        <v>0</v>
      </c>
      <c r="Q743" s="15">
        <v>2</v>
      </c>
      <c r="R743" s="15">
        <v>4</v>
      </c>
      <c r="S743" s="15">
        <v>12</v>
      </c>
      <c r="T743" s="15">
        <v>0</v>
      </c>
      <c r="U743" s="15">
        <v>1</v>
      </c>
      <c r="V743" s="15">
        <v>1</v>
      </c>
      <c r="W743" s="15">
        <v>100000</v>
      </c>
      <c r="X743" s="15">
        <v>1</v>
      </c>
      <c r="Y743" s="15">
        <v>0</v>
      </c>
      <c r="Z743" s="15">
        <v>1</v>
      </c>
      <c r="AA743" s="15">
        <f t="shared" si="367"/>
        <v>8</v>
      </c>
      <c r="AB743" s="193">
        <f t="shared" si="392"/>
        <v>375</v>
      </c>
      <c r="AC743" s="159">
        <v>1</v>
      </c>
      <c r="AD743" s="159">
        <v>1</v>
      </c>
      <c r="AE743" s="159">
        <v>8</v>
      </c>
      <c r="AF743" s="159">
        <v>3000</v>
      </c>
      <c r="AG743" s="159">
        <f t="shared" si="379"/>
        <v>3000</v>
      </c>
      <c r="AH743" s="159">
        <v>12</v>
      </c>
      <c r="AI743" s="171">
        <f t="shared" si="380"/>
        <v>375</v>
      </c>
      <c r="AM743" s="15">
        <f t="shared" si="381"/>
        <v>0</v>
      </c>
      <c r="AP743" s="15">
        <f t="shared" si="382"/>
        <v>3000</v>
      </c>
      <c r="AQ743" s="172">
        <f t="shared" si="368"/>
        <v>375</v>
      </c>
      <c r="AR743" s="27">
        <f t="shared" si="383"/>
        <v>1</v>
      </c>
      <c r="AS743" s="172">
        <f t="shared" si="384"/>
        <v>375</v>
      </c>
      <c r="AX743" s="15">
        <f t="shared" si="393"/>
        <v>0</v>
      </c>
      <c r="BI743" s="27">
        <f t="shared" si="385"/>
        <v>0</v>
      </c>
      <c r="BJ743" s="27">
        <f t="shared" si="386"/>
        <v>0</v>
      </c>
      <c r="BR743" s="27">
        <f t="shared" si="387"/>
        <v>0</v>
      </c>
      <c r="BS743" s="27">
        <f t="shared" si="388"/>
        <v>0</v>
      </c>
      <c r="BT743" s="15">
        <v>2</v>
      </c>
      <c r="BU743" s="15">
        <v>1</v>
      </c>
      <c r="BV743" s="15">
        <v>1</v>
      </c>
      <c r="BW743" s="15">
        <v>1</v>
      </c>
      <c r="BX743" s="15">
        <v>1</v>
      </c>
      <c r="BY743" s="15">
        <f t="shared" si="389"/>
        <v>1.2</v>
      </c>
      <c r="BZ743" s="15">
        <v>1</v>
      </c>
      <c r="CA743" s="15">
        <f t="shared" si="390"/>
        <v>1</v>
      </c>
      <c r="CB743" s="15">
        <v>2</v>
      </c>
      <c r="CC743" s="15">
        <f t="shared" si="391"/>
        <v>0</v>
      </c>
      <c r="CD743" s="15">
        <f t="shared" si="398"/>
        <v>0</v>
      </c>
      <c r="CE743" s="15">
        <v>1</v>
      </c>
      <c r="CF743" s="15">
        <v>3</v>
      </c>
      <c r="CG743" s="15">
        <v>1</v>
      </c>
      <c r="CH743" s="15">
        <v>2</v>
      </c>
      <c r="CI743" s="15">
        <v>1</v>
      </c>
      <c r="CJ743" s="15">
        <v>1</v>
      </c>
      <c r="CK743" s="15">
        <v>1</v>
      </c>
      <c r="CL743" s="15">
        <v>1</v>
      </c>
      <c r="CN743" s="15">
        <v>1</v>
      </c>
      <c r="CP743" s="15">
        <v>1</v>
      </c>
      <c r="CR743" s="15">
        <v>1</v>
      </c>
      <c r="CZ743" s="15">
        <v>1</v>
      </c>
      <c r="DA743" s="15">
        <v>1</v>
      </c>
      <c r="DB743" s="15">
        <v>3</v>
      </c>
      <c r="DC743" s="15">
        <v>1</v>
      </c>
      <c r="DD743" s="15">
        <v>3</v>
      </c>
      <c r="DE743" s="15">
        <v>1</v>
      </c>
      <c r="DF743" s="15">
        <v>3</v>
      </c>
      <c r="DG743" s="15">
        <v>1</v>
      </c>
      <c r="DL743" s="27">
        <v>4.4000000000000004</v>
      </c>
      <c r="DM743" s="27">
        <v>4.666666666666667</v>
      </c>
      <c r="DN743" s="27">
        <v>4.5</v>
      </c>
      <c r="DO743" s="27">
        <v>4</v>
      </c>
      <c r="DP743" s="27">
        <v>3.6666666666666665</v>
      </c>
      <c r="DQ743" s="27">
        <v>3.5</v>
      </c>
      <c r="DR743" s="27">
        <f t="shared" si="369"/>
        <v>4.1222222222222227</v>
      </c>
      <c r="DS743" s="15">
        <f t="shared" si="394"/>
        <v>-0.26666666666666572</v>
      </c>
    </row>
    <row r="744" spans="1:123" x14ac:dyDescent="0.2">
      <c r="A744" s="15">
        <v>372</v>
      </c>
      <c r="B744" s="15">
        <v>1216</v>
      </c>
      <c r="C744" s="15">
        <v>1</v>
      </c>
      <c r="D744" s="15">
        <v>3</v>
      </c>
      <c r="E744" s="15">
        <f t="shared" si="370"/>
        <v>0</v>
      </c>
      <c r="F744" s="15">
        <f t="shared" si="371"/>
        <v>1</v>
      </c>
      <c r="G744" s="15">
        <f t="shared" si="372"/>
        <v>0</v>
      </c>
      <c r="H744" s="15">
        <f t="shared" si="373"/>
        <v>0</v>
      </c>
      <c r="I744" s="15">
        <v>1</v>
      </c>
      <c r="J744" s="15">
        <v>74</v>
      </c>
      <c r="K744" s="15">
        <v>2</v>
      </c>
      <c r="L744" s="15">
        <f t="shared" si="374"/>
        <v>1</v>
      </c>
      <c r="M744" s="15">
        <f t="shared" si="375"/>
        <v>0</v>
      </c>
      <c r="N744" s="15">
        <f t="shared" si="376"/>
        <v>0</v>
      </c>
      <c r="O744" s="15">
        <f t="shared" si="377"/>
        <v>0</v>
      </c>
      <c r="P744" s="15">
        <f t="shared" si="378"/>
        <v>0</v>
      </c>
      <c r="Q744" s="15">
        <v>2</v>
      </c>
      <c r="R744" s="15">
        <v>6</v>
      </c>
      <c r="S744" s="15">
        <v>20</v>
      </c>
      <c r="T744" s="15">
        <v>0</v>
      </c>
      <c r="U744" s="15">
        <v>1</v>
      </c>
      <c r="V744" s="15">
        <v>1</v>
      </c>
      <c r="W744" s="15">
        <v>90000</v>
      </c>
      <c r="X744" s="15">
        <v>1</v>
      </c>
      <c r="Y744" s="15">
        <v>1</v>
      </c>
      <c r="Z744" s="15">
        <v>1</v>
      </c>
      <c r="AA744" s="15">
        <f t="shared" si="367"/>
        <v>100</v>
      </c>
      <c r="AB744" s="193">
        <f t="shared" si="392"/>
        <v>400</v>
      </c>
      <c r="AC744" s="15">
        <v>1</v>
      </c>
      <c r="AD744" s="15">
        <v>1</v>
      </c>
      <c r="AE744" s="15">
        <v>100</v>
      </c>
      <c r="AF744" s="15">
        <v>40000</v>
      </c>
      <c r="AG744" s="15">
        <f t="shared" si="379"/>
        <v>40000</v>
      </c>
      <c r="AH744" s="15">
        <v>12</v>
      </c>
      <c r="AI744" s="27">
        <f t="shared" si="380"/>
        <v>400</v>
      </c>
      <c r="AM744" s="15">
        <f t="shared" si="381"/>
        <v>0</v>
      </c>
      <c r="AP744" s="15">
        <f t="shared" si="382"/>
        <v>40000</v>
      </c>
      <c r="AQ744" s="172">
        <f t="shared" si="368"/>
        <v>400</v>
      </c>
      <c r="AR744" s="27">
        <f t="shared" si="383"/>
        <v>1</v>
      </c>
      <c r="AS744" s="172">
        <f t="shared" si="384"/>
        <v>400</v>
      </c>
      <c r="AX744" s="15">
        <f t="shared" si="393"/>
        <v>0</v>
      </c>
      <c r="BI744" s="27">
        <f t="shared" si="385"/>
        <v>0</v>
      </c>
      <c r="BJ744" s="27">
        <f t="shared" si="386"/>
        <v>0</v>
      </c>
      <c r="BR744" s="27">
        <f t="shared" si="387"/>
        <v>0</v>
      </c>
      <c r="BS744" s="27">
        <f t="shared" si="388"/>
        <v>0</v>
      </c>
      <c r="BT744" s="15">
        <v>2</v>
      </c>
      <c r="BU744" s="15">
        <v>1</v>
      </c>
      <c r="BV744" s="15">
        <v>1</v>
      </c>
      <c r="BW744" s="15">
        <v>1</v>
      </c>
      <c r="BX744" s="15">
        <v>1</v>
      </c>
      <c r="BY744" s="15">
        <f t="shared" si="389"/>
        <v>1.2</v>
      </c>
      <c r="BZ744" s="15">
        <v>1</v>
      </c>
      <c r="CA744" s="15">
        <f t="shared" si="390"/>
        <v>1</v>
      </c>
      <c r="CB744" s="15">
        <v>2</v>
      </c>
      <c r="CC744" s="15">
        <f t="shared" si="391"/>
        <v>0</v>
      </c>
      <c r="CD744" s="15">
        <f t="shared" si="398"/>
        <v>0</v>
      </c>
      <c r="CE744" s="15">
        <v>1</v>
      </c>
      <c r="CF744" s="15">
        <v>4</v>
      </c>
      <c r="CG744" s="15">
        <v>1</v>
      </c>
      <c r="CH744" s="15">
        <v>4</v>
      </c>
      <c r="CI744" s="15">
        <v>1</v>
      </c>
      <c r="CJ744" s="15">
        <v>1</v>
      </c>
      <c r="CK744" s="15">
        <v>1</v>
      </c>
      <c r="CL744" s="15">
        <v>1</v>
      </c>
      <c r="CN744" s="15">
        <v>1</v>
      </c>
      <c r="CP744" s="15">
        <v>1</v>
      </c>
      <c r="CR744" s="15">
        <v>1</v>
      </c>
      <c r="CZ744" s="15">
        <v>1</v>
      </c>
      <c r="DA744" s="15">
        <v>1</v>
      </c>
      <c r="DB744" s="15">
        <v>3</v>
      </c>
      <c r="DC744" s="15">
        <v>1</v>
      </c>
      <c r="DD744" s="15">
        <v>3</v>
      </c>
      <c r="DE744" s="15">
        <v>1</v>
      </c>
      <c r="DF744" s="15">
        <v>2</v>
      </c>
      <c r="DG744" s="15">
        <v>1</v>
      </c>
      <c r="DL744" s="15">
        <v>5</v>
      </c>
      <c r="DM744" s="15">
        <v>5</v>
      </c>
      <c r="DN744" s="15">
        <v>5</v>
      </c>
      <c r="DO744" s="15">
        <v>4</v>
      </c>
      <c r="DP744" s="15">
        <v>3.3333333333333335</v>
      </c>
      <c r="DQ744" s="15">
        <v>4</v>
      </c>
      <c r="DR744" s="27">
        <f t="shared" si="369"/>
        <v>4.3888888888888884</v>
      </c>
      <c r="DS744" s="15">
        <f t="shared" si="394"/>
        <v>0</v>
      </c>
    </row>
    <row r="745" spans="1:123" x14ac:dyDescent="0.2">
      <c r="A745" s="15">
        <v>372</v>
      </c>
      <c r="B745" s="15">
        <v>1216</v>
      </c>
      <c r="C745" s="15">
        <v>1</v>
      </c>
      <c r="D745" s="15">
        <v>3</v>
      </c>
      <c r="E745" s="15">
        <f t="shared" si="370"/>
        <v>0</v>
      </c>
      <c r="F745" s="15">
        <f t="shared" si="371"/>
        <v>1</v>
      </c>
      <c r="G745" s="15">
        <f t="shared" si="372"/>
        <v>0</v>
      </c>
      <c r="H745" s="15">
        <f t="shared" si="373"/>
        <v>0</v>
      </c>
      <c r="I745" s="15">
        <v>1</v>
      </c>
      <c r="J745" s="15">
        <v>74</v>
      </c>
      <c r="K745" s="15">
        <v>2</v>
      </c>
      <c r="L745" s="15">
        <f t="shared" si="374"/>
        <v>1</v>
      </c>
      <c r="M745" s="15">
        <f t="shared" si="375"/>
        <v>0</v>
      </c>
      <c r="N745" s="15">
        <f t="shared" si="376"/>
        <v>0</v>
      </c>
      <c r="O745" s="15">
        <f t="shared" si="377"/>
        <v>0</v>
      </c>
      <c r="P745" s="15">
        <f t="shared" si="378"/>
        <v>0</v>
      </c>
      <c r="Q745" s="15">
        <v>2</v>
      </c>
      <c r="R745" s="15">
        <v>6</v>
      </c>
      <c r="S745" s="15">
        <v>20</v>
      </c>
      <c r="T745" s="15">
        <v>0</v>
      </c>
      <c r="U745" s="15">
        <v>1</v>
      </c>
      <c r="V745" s="15">
        <v>1</v>
      </c>
      <c r="W745" s="15">
        <v>90000</v>
      </c>
      <c r="X745" s="15">
        <v>1</v>
      </c>
      <c r="Y745" s="15">
        <v>0</v>
      </c>
      <c r="Z745" s="15">
        <v>1</v>
      </c>
      <c r="AA745" s="15">
        <f t="shared" si="367"/>
        <v>100</v>
      </c>
      <c r="AB745" s="193">
        <f t="shared" si="392"/>
        <v>300</v>
      </c>
      <c r="AC745" s="159">
        <v>1</v>
      </c>
      <c r="AD745" s="159">
        <v>1</v>
      </c>
      <c r="AE745" s="159">
        <v>100</v>
      </c>
      <c r="AF745" s="159">
        <v>30000</v>
      </c>
      <c r="AG745" s="159">
        <f t="shared" si="379"/>
        <v>30000</v>
      </c>
      <c r="AH745" s="159">
        <v>15</v>
      </c>
      <c r="AI745" s="171">
        <f t="shared" si="380"/>
        <v>300</v>
      </c>
      <c r="AM745" s="15">
        <f t="shared" si="381"/>
        <v>0</v>
      </c>
      <c r="AP745" s="15">
        <f t="shared" si="382"/>
        <v>30000</v>
      </c>
      <c r="AQ745" s="172">
        <f t="shared" si="368"/>
        <v>300</v>
      </c>
      <c r="AR745" s="27">
        <f t="shared" si="383"/>
        <v>1</v>
      </c>
      <c r="AS745" s="172">
        <f t="shared" si="384"/>
        <v>300</v>
      </c>
      <c r="AX745" s="15">
        <f t="shared" si="393"/>
        <v>0</v>
      </c>
      <c r="BI745" s="27">
        <f t="shared" si="385"/>
        <v>0</v>
      </c>
      <c r="BJ745" s="27">
        <f t="shared" si="386"/>
        <v>0</v>
      </c>
      <c r="BR745" s="27">
        <f t="shared" si="387"/>
        <v>0</v>
      </c>
      <c r="BS745" s="27">
        <f t="shared" si="388"/>
        <v>0</v>
      </c>
      <c r="BT745" s="15">
        <v>2</v>
      </c>
      <c r="BU745" s="15">
        <v>1</v>
      </c>
      <c r="BV745" s="15">
        <v>1</v>
      </c>
      <c r="BW745" s="15">
        <v>1</v>
      </c>
      <c r="BX745" s="15">
        <v>1</v>
      </c>
      <c r="BY745" s="15">
        <f t="shared" si="389"/>
        <v>1.2</v>
      </c>
      <c r="BZ745" s="15">
        <v>1</v>
      </c>
      <c r="CA745" s="15">
        <f t="shared" si="390"/>
        <v>1</v>
      </c>
      <c r="CB745" s="15">
        <v>2</v>
      </c>
      <c r="CC745" s="15">
        <f t="shared" si="391"/>
        <v>0</v>
      </c>
      <c r="CD745" s="15">
        <f t="shared" si="398"/>
        <v>0</v>
      </c>
      <c r="CE745" s="15">
        <v>1</v>
      </c>
      <c r="CF745" s="15">
        <v>4</v>
      </c>
      <c r="CG745" s="15">
        <v>1</v>
      </c>
      <c r="CH745" s="15">
        <v>4</v>
      </c>
      <c r="CI745" s="15">
        <v>1</v>
      </c>
      <c r="CJ745" s="15">
        <v>1</v>
      </c>
      <c r="CK745" s="15">
        <v>1</v>
      </c>
      <c r="CL745" s="15">
        <v>1</v>
      </c>
      <c r="CN745" s="15">
        <v>1</v>
      </c>
      <c r="CP745" s="15">
        <v>1</v>
      </c>
      <c r="CR745" s="15">
        <v>1</v>
      </c>
      <c r="CZ745" s="15">
        <v>1</v>
      </c>
      <c r="DA745" s="15">
        <v>1</v>
      </c>
      <c r="DB745" s="15">
        <v>3</v>
      </c>
      <c r="DC745" s="15">
        <v>1</v>
      </c>
      <c r="DD745" s="15">
        <v>3</v>
      </c>
      <c r="DE745" s="15">
        <v>1</v>
      </c>
      <c r="DF745" s="15">
        <v>2</v>
      </c>
      <c r="DG745" s="15">
        <v>1</v>
      </c>
      <c r="DL745" s="27">
        <v>5</v>
      </c>
      <c r="DM745" s="27">
        <v>5</v>
      </c>
      <c r="DN745" s="27">
        <v>5</v>
      </c>
      <c r="DO745" s="27">
        <v>4</v>
      </c>
      <c r="DP745" s="27">
        <v>3.3333333333333335</v>
      </c>
      <c r="DQ745" s="27">
        <v>4</v>
      </c>
      <c r="DR745" s="27">
        <f t="shared" si="369"/>
        <v>4.3888888888888884</v>
      </c>
      <c r="DS745" s="15">
        <f t="shared" si="394"/>
        <v>-1.3888888888889284E-2</v>
      </c>
    </row>
    <row r="746" spans="1:123" x14ac:dyDescent="0.2">
      <c r="A746" s="15">
        <v>373</v>
      </c>
      <c r="B746" s="15">
        <v>1217</v>
      </c>
      <c r="C746" s="15">
        <v>1</v>
      </c>
      <c r="D746" s="15">
        <v>3</v>
      </c>
      <c r="E746" s="15">
        <f t="shared" si="370"/>
        <v>0</v>
      </c>
      <c r="F746" s="15">
        <f t="shared" si="371"/>
        <v>1</v>
      </c>
      <c r="G746" s="15">
        <f t="shared" si="372"/>
        <v>0</v>
      </c>
      <c r="H746" s="15">
        <f t="shared" si="373"/>
        <v>0</v>
      </c>
      <c r="I746" s="15">
        <v>1</v>
      </c>
      <c r="J746" s="15">
        <v>60</v>
      </c>
      <c r="K746" s="15">
        <v>3</v>
      </c>
      <c r="L746" s="15">
        <f t="shared" si="374"/>
        <v>0</v>
      </c>
      <c r="M746" s="15">
        <f t="shared" si="375"/>
        <v>1</v>
      </c>
      <c r="N746" s="15">
        <f t="shared" si="376"/>
        <v>0</v>
      </c>
      <c r="O746" s="15">
        <f t="shared" si="377"/>
        <v>0</v>
      </c>
      <c r="P746" s="15">
        <f t="shared" si="378"/>
        <v>0</v>
      </c>
      <c r="Q746" s="15">
        <v>2</v>
      </c>
      <c r="R746" s="15">
        <v>4</v>
      </c>
      <c r="S746" s="15">
        <v>20</v>
      </c>
      <c r="T746" s="15">
        <v>0</v>
      </c>
      <c r="U746" s="15">
        <v>1</v>
      </c>
      <c r="V746" s="15">
        <v>1</v>
      </c>
      <c r="W746" s="15">
        <v>100000</v>
      </c>
      <c r="X746" s="15">
        <v>1</v>
      </c>
      <c r="Y746" s="15">
        <v>1</v>
      </c>
      <c r="Z746" s="15">
        <v>1</v>
      </c>
      <c r="AA746" s="15">
        <f t="shared" si="367"/>
        <v>11</v>
      </c>
      <c r="AB746" s="193">
        <f t="shared" si="392"/>
        <v>450</v>
      </c>
      <c r="AC746" s="15">
        <v>1</v>
      </c>
      <c r="AD746" s="15">
        <v>1</v>
      </c>
      <c r="AE746" s="15">
        <v>11</v>
      </c>
      <c r="AF746" s="15">
        <v>4950</v>
      </c>
      <c r="AG746" s="15">
        <f t="shared" si="379"/>
        <v>4950</v>
      </c>
      <c r="AH746" s="15">
        <v>40</v>
      </c>
      <c r="AI746" s="27">
        <f t="shared" si="380"/>
        <v>450</v>
      </c>
      <c r="AM746" s="15">
        <f t="shared" si="381"/>
        <v>0</v>
      </c>
      <c r="AP746" s="15">
        <f t="shared" si="382"/>
        <v>4950</v>
      </c>
      <c r="AQ746" s="172">
        <f t="shared" si="368"/>
        <v>450</v>
      </c>
      <c r="AR746" s="27">
        <f t="shared" si="383"/>
        <v>1</v>
      </c>
      <c r="AS746" s="172">
        <f t="shared" si="384"/>
        <v>450</v>
      </c>
      <c r="AX746" s="15">
        <f t="shared" si="393"/>
        <v>0</v>
      </c>
      <c r="BI746" s="27">
        <f t="shared" si="385"/>
        <v>0</v>
      </c>
      <c r="BJ746" s="27">
        <f t="shared" si="386"/>
        <v>0</v>
      </c>
      <c r="BR746" s="27">
        <f t="shared" si="387"/>
        <v>0</v>
      </c>
      <c r="BS746" s="27">
        <f t="shared" si="388"/>
        <v>0</v>
      </c>
      <c r="BT746" s="15">
        <v>2</v>
      </c>
      <c r="BU746" s="15">
        <v>2</v>
      </c>
      <c r="BV746" s="15">
        <v>2</v>
      </c>
      <c r="BW746" s="15">
        <v>1</v>
      </c>
      <c r="BX746" s="15">
        <v>1</v>
      </c>
      <c r="BY746" s="15">
        <f t="shared" si="389"/>
        <v>1.6</v>
      </c>
      <c r="BZ746" s="15">
        <v>1</v>
      </c>
      <c r="CA746" s="15">
        <f t="shared" si="390"/>
        <v>1</v>
      </c>
      <c r="CB746" s="15">
        <v>4</v>
      </c>
      <c r="CC746" s="15">
        <f t="shared" si="391"/>
        <v>0</v>
      </c>
      <c r="CD746" s="15">
        <f t="shared" si="398"/>
        <v>1</v>
      </c>
      <c r="CE746" s="15">
        <v>1</v>
      </c>
      <c r="CF746" s="15">
        <v>5</v>
      </c>
      <c r="CG746" s="15">
        <v>1</v>
      </c>
      <c r="CH746" s="15">
        <v>2</v>
      </c>
      <c r="CI746" s="15">
        <v>1</v>
      </c>
      <c r="CJ746" s="15">
        <v>1</v>
      </c>
      <c r="CK746" s="15">
        <v>1</v>
      </c>
      <c r="CL746" s="15">
        <v>1</v>
      </c>
      <c r="CN746" s="15">
        <v>1</v>
      </c>
      <c r="CP746" s="15">
        <v>1</v>
      </c>
      <c r="CR746" s="15">
        <v>1</v>
      </c>
      <c r="CZ746" s="15">
        <v>1</v>
      </c>
      <c r="DA746" s="15">
        <v>1</v>
      </c>
      <c r="DB746" s="15">
        <v>1</v>
      </c>
      <c r="DC746" s="15">
        <v>1</v>
      </c>
      <c r="DD746" s="15">
        <v>2</v>
      </c>
      <c r="DE746" s="15">
        <v>1</v>
      </c>
      <c r="DF746" s="15">
        <v>1</v>
      </c>
      <c r="DG746" s="15">
        <v>1</v>
      </c>
      <c r="DL746" s="15">
        <v>4.5999999999999996</v>
      </c>
      <c r="DM746" s="15">
        <v>5</v>
      </c>
      <c r="DN746" s="15">
        <v>3.5</v>
      </c>
      <c r="DO746" s="15">
        <v>4.4000000000000004</v>
      </c>
      <c r="DP746" s="15">
        <v>4.666666666666667</v>
      </c>
      <c r="DQ746" s="15">
        <v>4.25</v>
      </c>
      <c r="DR746" s="27">
        <f t="shared" si="369"/>
        <v>4.4027777777777777</v>
      </c>
      <c r="DS746" s="15">
        <f t="shared" si="394"/>
        <v>8.8888888888888573E-2</v>
      </c>
    </row>
    <row r="747" spans="1:123" x14ac:dyDescent="0.2">
      <c r="A747" s="15">
        <v>373</v>
      </c>
      <c r="B747" s="15">
        <v>1217</v>
      </c>
      <c r="C747" s="15">
        <v>1</v>
      </c>
      <c r="D747" s="15">
        <v>3</v>
      </c>
      <c r="E747" s="15">
        <f t="shared" si="370"/>
        <v>0</v>
      </c>
      <c r="F747" s="15">
        <f t="shared" si="371"/>
        <v>1</v>
      </c>
      <c r="G747" s="15">
        <f t="shared" si="372"/>
        <v>0</v>
      </c>
      <c r="H747" s="15">
        <f t="shared" si="373"/>
        <v>0</v>
      </c>
      <c r="I747" s="15">
        <v>1</v>
      </c>
      <c r="J747" s="15">
        <v>60</v>
      </c>
      <c r="K747" s="15">
        <v>3</v>
      </c>
      <c r="L747" s="15">
        <f t="shared" si="374"/>
        <v>0</v>
      </c>
      <c r="M747" s="15">
        <f t="shared" si="375"/>
        <v>1</v>
      </c>
      <c r="N747" s="15">
        <f t="shared" si="376"/>
        <v>0</v>
      </c>
      <c r="O747" s="15">
        <f t="shared" si="377"/>
        <v>0</v>
      </c>
      <c r="P747" s="15">
        <f t="shared" si="378"/>
        <v>0</v>
      </c>
      <c r="Q747" s="15">
        <v>2</v>
      </c>
      <c r="R747" s="15">
        <v>4</v>
      </c>
      <c r="S747" s="15">
        <v>20</v>
      </c>
      <c r="T747" s="15">
        <v>0</v>
      </c>
      <c r="U747" s="15">
        <v>1</v>
      </c>
      <c r="V747" s="15">
        <v>1</v>
      </c>
      <c r="W747" s="15">
        <v>100000</v>
      </c>
      <c r="X747" s="15">
        <v>1</v>
      </c>
      <c r="Y747" s="15">
        <v>0</v>
      </c>
      <c r="Z747" s="15">
        <v>1</v>
      </c>
      <c r="AA747" s="15">
        <f t="shared" si="367"/>
        <v>11</v>
      </c>
      <c r="AB747" s="193">
        <f t="shared" si="392"/>
        <v>375</v>
      </c>
      <c r="AC747" s="159">
        <v>1</v>
      </c>
      <c r="AD747" s="159">
        <v>1</v>
      </c>
      <c r="AE747" s="159">
        <v>11</v>
      </c>
      <c r="AF747" s="159">
        <v>4125</v>
      </c>
      <c r="AG747" s="159">
        <f t="shared" si="379"/>
        <v>4125</v>
      </c>
      <c r="AH747" s="159">
        <v>40</v>
      </c>
      <c r="AI747" s="171">
        <f t="shared" si="380"/>
        <v>375</v>
      </c>
      <c r="AM747" s="15">
        <f t="shared" si="381"/>
        <v>0</v>
      </c>
      <c r="AP747" s="15">
        <f t="shared" si="382"/>
        <v>4125</v>
      </c>
      <c r="AQ747" s="172">
        <f t="shared" si="368"/>
        <v>375</v>
      </c>
      <c r="AR747" s="27">
        <f t="shared" si="383"/>
        <v>1</v>
      </c>
      <c r="AS747" s="172">
        <f t="shared" si="384"/>
        <v>375</v>
      </c>
      <c r="AX747" s="15">
        <f t="shared" si="393"/>
        <v>0</v>
      </c>
      <c r="BI747" s="27">
        <f t="shared" si="385"/>
        <v>0</v>
      </c>
      <c r="BJ747" s="27">
        <f t="shared" si="386"/>
        <v>0</v>
      </c>
      <c r="BR747" s="27">
        <f t="shared" si="387"/>
        <v>0</v>
      </c>
      <c r="BS747" s="27">
        <f t="shared" si="388"/>
        <v>0</v>
      </c>
      <c r="BT747" s="15">
        <v>2</v>
      </c>
      <c r="BU747" s="15">
        <v>2</v>
      </c>
      <c r="BV747" s="15">
        <v>2</v>
      </c>
      <c r="BW747" s="15">
        <v>1</v>
      </c>
      <c r="BX747" s="15">
        <v>1</v>
      </c>
      <c r="BY747" s="15">
        <f t="shared" si="389"/>
        <v>1.6</v>
      </c>
      <c r="BZ747" s="15">
        <v>1</v>
      </c>
      <c r="CA747" s="15">
        <f t="shared" si="390"/>
        <v>1</v>
      </c>
      <c r="CB747" s="15">
        <v>4</v>
      </c>
      <c r="CC747" s="15">
        <f t="shared" si="391"/>
        <v>0</v>
      </c>
      <c r="CD747" s="15">
        <f t="shared" si="398"/>
        <v>1</v>
      </c>
      <c r="CE747" s="15">
        <v>1</v>
      </c>
      <c r="CF747" s="15">
        <v>5</v>
      </c>
      <c r="CG747" s="15">
        <v>1</v>
      </c>
      <c r="CH747" s="15">
        <v>2</v>
      </c>
      <c r="CI747" s="15">
        <v>1</v>
      </c>
      <c r="CJ747" s="15">
        <v>1</v>
      </c>
      <c r="CK747" s="15">
        <v>1</v>
      </c>
      <c r="CL747" s="15">
        <v>1</v>
      </c>
      <c r="CN747" s="15">
        <v>1</v>
      </c>
      <c r="CP747" s="15">
        <v>1</v>
      </c>
      <c r="CR747" s="15">
        <v>1</v>
      </c>
      <c r="CZ747" s="15">
        <v>1</v>
      </c>
      <c r="DA747" s="15">
        <v>1</v>
      </c>
      <c r="DB747" s="15">
        <v>1</v>
      </c>
      <c r="DC747" s="15">
        <v>1</v>
      </c>
      <c r="DD747" s="15">
        <v>2</v>
      </c>
      <c r="DE747" s="15">
        <v>1</v>
      </c>
      <c r="DF747" s="15">
        <v>1</v>
      </c>
      <c r="DG747" s="15">
        <v>1</v>
      </c>
      <c r="DL747" s="27">
        <v>4.5999999999999996</v>
      </c>
      <c r="DM747" s="27">
        <v>5</v>
      </c>
      <c r="DN747" s="27">
        <v>3.5</v>
      </c>
      <c r="DO747" s="27">
        <v>4.2</v>
      </c>
      <c r="DP747" s="27">
        <v>4.333333333333333</v>
      </c>
      <c r="DQ747" s="27">
        <v>4.25</v>
      </c>
      <c r="DR747" s="27">
        <f t="shared" si="369"/>
        <v>4.3138888888888891</v>
      </c>
      <c r="DS747" s="15">
        <f t="shared" si="394"/>
        <v>-0.27222222222222214</v>
      </c>
    </row>
    <row r="748" spans="1:123" x14ac:dyDescent="0.2">
      <c r="A748" s="15">
        <v>374</v>
      </c>
      <c r="B748" s="15">
        <v>1218</v>
      </c>
      <c r="C748" s="15">
        <v>1</v>
      </c>
      <c r="D748" s="15">
        <v>3</v>
      </c>
      <c r="E748" s="15">
        <f t="shared" si="370"/>
        <v>0</v>
      </c>
      <c r="F748" s="15">
        <f t="shared" si="371"/>
        <v>1</v>
      </c>
      <c r="G748" s="15">
        <f t="shared" si="372"/>
        <v>0</v>
      </c>
      <c r="H748" s="15">
        <f t="shared" si="373"/>
        <v>0</v>
      </c>
      <c r="I748" s="15">
        <v>1</v>
      </c>
      <c r="J748" s="15">
        <v>61</v>
      </c>
      <c r="K748" s="15">
        <v>4</v>
      </c>
      <c r="L748" s="15">
        <f t="shared" si="374"/>
        <v>0</v>
      </c>
      <c r="M748" s="15">
        <f t="shared" si="375"/>
        <v>0</v>
      </c>
      <c r="N748" s="15">
        <f t="shared" si="376"/>
        <v>1</v>
      </c>
      <c r="O748" s="15">
        <f t="shared" si="377"/>
        <v>0</v>
      </c>
      <c r="P748" s="15">
        <f t="shared" si="378"/>
        <v>0</v>
      </c>
      <c r="Q748" s="15">
        <v>2</v>
      </c>
      <c r="R748" s="15">
        <v>5</v>
      </c>
      <c r="S748" s="15">
        <v>25</v>
      </c>
      <c r="T748" s="15">
        <v>1</v>
      </c>
      <c r="U748" s="15">
        <v>1</v>
      </c>
      <c r="V748" s="15">
        <v>1</v>
      </c>
      <c r="W748" s="15">
        <v>50000</v>
      </c>
      <c r="X748" s="15">
        <v>1</v>
      </c>
      <c r="Y748" s="15">
        <v>1</v>
      </c>
      <c r="Z748" s="15">
        <v>1</v>
      </c>
      <c r="AA748" s="15">
        <f t="shared" si="367"/>
        <v>10</v>
      </c>
      <c r="AB748" s="193">
        <f t="shared" si="392"/>
        <v>820</v>
      </c>
      <c r="AC748" s="15">
        <v>1</v>
      </c>
      <c r="AD748" s="15">
        <v>1</v>
      </c>
      <c r="AE748" s="15">
        <v>10</v>
      </c>
      <c r="AF748" s="15">
        <v>8200</v>
      </c>
      <c r="AG748" s="15">
        <f t="shared" si="379"/>
        <v>8200</v>
      </c>
      <c r="AH748" s="15">
        <v>25</v>
      </c>
      <c r="AI748" s="27">
        <f t="shared" si="380"/>
        <v>820</v>
      </c>
      <c r="AM748" s="15">
        <f t="shared" si="381"/>
        <v>0</v>
      </c>
      <c r="AP748" s="15">
        <f t="shared" si="382"/>
        <v>8200</v>
      </c>
      <c r="AQ748" s="172">
        <f t="shared" si="368"/>
        <v>820</v>
      </c>
      <c r="AR748" s="27">
        <f t="shared" si="383"/>
        <v>1</v>
      </c>
      <c r="AS748" s="172">
        <f t="shared" si="384"/>
        <v>820</v>
      </c>
      <c r="AX748" s="15">
        <f t="shared" si="393"/>
        <v>0</v>
      </c>
      <c r="BI748" s="27">
        <f t="shared" si="385"/>
        <v>0</v>
      </c>
      <c r="BJ748" s="27">
        <f t="shared" si="386"/>
        <v>0</v>
      </c>
      <c r="BR748" s="27">
        <f t="shared" si="387"/>
        <v>0</v>
      </c>
      <c r="BS748" s="27">
        <f t="shared" si="388"/>
        <v>0</v>
      </c>
      <c r="BT748" s="15">
        <v>1</v>
      </c>
      <c r="BU748" s="15">
        <v>1</v>
      </c>
      <c r="BV748" s="15">
        <v>2.3333333333333335</v>
      </c>
      <c r="BW748" s="15">
        <v>1</v>
      </c>
      <c r="BX748" s="15">
        <v>1</v>
      </c>
      <c r="BY748" s="15">
        <f t="shared" si="389"/>
        <v>1.2666666666666668</v>
      </c>
      <c r="BZ748" s="15">
        <v>1</v>
      </c>
      <c r="CA748" s="15">
        <f t="shared" si="390"/>
        <v>0</v>
      </c>
      <c r="CB748" s="15">
        <v>5</v>
      </c>
      <c r="CC748" s="15" t="s">
        <v>1008</v>
      </c>
      <c r="CD748" s="15" t="s">
        <v>1008</v>
      </c>
      <c r="CE748" s="15" t="s">
        <v>1007</v>
      </c>
      <c r="CH748" s="15" t="s">
        <v>1007</v>
      </c>
      <c r="CK748" s="15" t="s">
        <v>1007</v>
      </c>
      <c r="CL748" s="15" t="s">
        <v>1007</v>
      </c>
      <c r="CN748" s="15" t="s">
        <v>1007</v>
      </c>
      <c r="CP748" s="15" t="s">
        <v>1007</v>
      </c>
      <c r="CR748" s="15" t="s">
        <v>1007</v>
      </c>
      <c r="CZ748" s="15">
        <v>1</v>
      </c>
      <c r="DA748" s="15">
        <v>1</v>
      </c>
      <c r="DB748" s="15">
        <v>1</v>
      </c>
      <c r="DC748" s="15">
        <v>1</v>
      </c>
      <c r="DD748" s="15">
        <v>1</v>
      </c>
      <c r="DE748" s="15">
        <v>1</v>
      </c>
      <c r="DF748" s="15">
        <v>1</v>
      </c>
      <c r="DG748" s="15">
        <v>1</v>
      </c>
      <c r="DL748" s="15">
        <v>4.5999999999999996</v>
      </c>
      <c r="DM748" s="15">
        <v>5</v>
      </c>
      <c r="DN748" s="15">
        <v>5</v>
      </c>
      <c r="DO748" s="15">
        <v>5</v>
      </c>
      <c r="DP748" s="15">
        <v>3.6666666666666665</v>
      </c>
      <c r="DQ748" s="15">
        <v>4.25</v>
      </c>
      <c r="DR748" s="27">
        <f t="shared" si="369"/>
        <v>4.5861111111111112</v>
      </c>
      <c r="DS748" s="15">
        <f t="shared" si="394"/>
        <v>0.44444444444444464</v>
      </c>
    </row>
    <row r="749" spans="1:123" x14ac:dyDescent="0.2">
      <c r="A749" s="15">
        <v>374</v>
      </c>
      <c r="B749" s="15">
        <v>1218</v>
      </c>
      <c r="C749" s="15">
        <v>1</v>
      </c>
      <c r="D749" s="15">
        <v>3</v>
      </c>
      <c r="E749" s="15">
        <f t="shared" si="370"/>
        <v>0</v>
      </c>
      <c r="F749" s="15">
        <f t="shared" si="371"/>
        <v>1</v>
      </c>
      <c r="G749" s="15">
        <f t="shared" si="372"/>
        <v>0</v>
      </c>
      <c r="H749" s="15">
        <f t="shared" si="373"/>
        <v>0</v>
      </c>
      <c r="I749" s="15">
        <v>1</v>
      </c>
      <c r="J749" s="15">
        <v>61</v>
      </c>
      <c r="K749" s="15">
        <v>4</v>
      </c>
      <c r="L749" s="15">
        <f t="shared" si="374"/>
        <v>0</v>
      </c>
      <c r="M749" s="15">
        <f t="shared" si="375"/>
        <v>0</v>
      </c>
      <c r="N749" s="15">
        <f t="shared" si="376"/>
        <v>1</v>
      </c>
      <c r="O749" s="15">
        <f t="shared" si="377"/>
        <v>0</v>
      </c>
      <c r="P749" s="15">
        <f t="shared" si="378"/>
        <v>0</v>
      </c>
      <c r="Q749" s="15">
        <v>2</v>
      </c>
      <c r="R749" s="15">
        <v>5</v>
      </c>
      <c r="S749" s="15">
        <v>25</v>
      </c>
      <c r="T749" s="15">
        <v>1</v>
      </c>
      <c r="U749" s="15">
        <v>1</v>
      </c>
      <c r="V749" s="15">
        <v>1</v>
      </c>
      <c r="W749" s="15">
        <v>50000</v>
      </c>
      <c r="X749" s="15">
        <v>1</v>
      </c>
      <c r="Y749" s="15">
        <v>0</v>
      </c>
      <c r="Z749" s="15">
        <v>1</v>
      </c>
      <c r="AA749" s="15">
        <f t="shared" si="367"/>
        <v>11</v>
      </c>
      <c r="AB749" s="193">
        <f t="shared" si="392"/>
        <v>709.09090909090912</v>
      </c>
      <c r="AC749" s="159">
        <v>1</v>
      </c>
      <c r="AD749" s="159">
        <v>1</v>
      </c>
      <c r="AE749" s="159">
        <v>11</v>
      </c>
      <c r="AF749" s="159">
        <v>7800</v>
      </c>
      <c r="AG749" s="159">
        <f t="shared" si="379"/>
        <v>7800</v>
      </c>
      <c r="AH749" s="159">
        <v>40</v>
      </c>
      <c r="AI749" s="171">
        <f t="shared" si="380"/>
        <v>709.09090909090912</v>
      </c>
      <c r="AM749" s="15">
        <f t="shared" si="381"/>
        <v>0</v>
      </c>
      <c r="AP749" s="15">
        <f t="shared" si="382"/>
        <v>7800</v>
      </c>
      <c r="AQ749" s="172">
        <f t="shared" si="368"/>
        <v>709.09090909090912</v>
      </c>
      <c r="AR749" s="27">
        <f t="shared" si="383"/>
        <v>1</v>
      </c>
      <c r="AS749" s="172">
        <f t="shared" si="384"/>
        <v>709.09090909090912</v>
      </c>
      <c r="AX749" s="15">
        <f t="shared" si="393"/>
        <v>0</v>
      </c>
      <c r="BI749" s="27">
        <f t="shared" si="385"/>
        <v>0</v>
      </c>
      <c r="BJ749" s="27">
        <f t="shared" si="386"/>
        <v>0</v>
      </c>
      <c r="BR749" s="27">
        <f t="shared" si="387"/>
        <v>0</v>
      </c>
      <c r="BS749" s="27">
        <f t="shared" si="388"/>
        <v>0</v>
      </c>
      <c r="BT749" s="15">
        <v>1</v>
      </c>
      <c r="BU749" s="15">
        <v>1</v>
      </c>
      <c r="BV749" s="15">
        <v>2.3333333333333335</v>
      </c>
      <c r="BW749" s="15">
        <v>1</v>
      </c>
      <c r="BX749" s="15">
        <v>1</v>
      </c>
      <c r="BY749" s="15">
        <f t="shared" si="389"/>
        <v>1.2666666666666668</v>
      </c>
      <c r="BZ749" s="15">
        <v>1</v>
      </c>
      <c r="CA749" s="15">
        <f t="shared" si="390"/>
        <v>0</v>
      </c>
      <c r="CB749" s="15">
        <v>5</v>
      </c>
      <c r="CC749" s="15" t="s">
        <v>1008</v>
      </c>
      <c r="CD749" s="15" t="s">
        <v>1008</v>
      </c>
      <c r="CE749" s="15" t="s">
        <v>1007</v>
      </c>
      <c r="CH749" s="15" t="s">
        <v>1007</v>
      </c>
      <c r="CK749" s="15" t="s">
        <v>1007</v>
      </c>
      <c r="CL749" s="15" t="s">
        <v>1007</v>
      </c>
      <c r="CN749" s="15" t="s">
        <v>1007</v>
      </c>
      <c r="CP749" s="15" t="s">
        <v>1007</v>
      </c>
      <c r="CR749" s="15" t="s">
        <v>1007</v>
      </c>
      <c r="CZ749" s="15">
        <v>1</v>
      </c>
      <c r="DA749" s="15">
        <v>1</v>
      </c>
      <c r="DB749" s="15">
        <v>1</v>
      </c>
      <c r="DC749" s="15">
        <v>1</v>
      </c>
      <c r="DD749" s="15">
        <v>1</v>
      </c>
      <c r="DE749" s="15">
        <v>1</v>
      </c>
      <c r="DF749" s="15">
        <v>1</v>
      </c>
      <c r="DG749" s="15">
        <v>1</v>
      </c>
      <c r="DL749" s="27">
        <v>3.6</v>
      </c>
      <c r="DM749" s="27">
        <v>4</v>
      </c>
      <c r="DN749" s="27">
        <v>5</v>
      </c>
      <c r="DO749" s="27">
        <v>4</v>
      </c>
      <c r="DP749" s="27">
        <v>4</v>
      </c>
      <c r="DQ749" s="27">
        <v>4.25</v>
      </c>
      <c r="DR749" s="27">
        <f t="shared" si="369"/>
        <v>4.1416666666666666</v>
      </c>
      <c r="DS749" s="15">
        <f t="shared" si="394"/>
        <v>0.14166666666666661</v>
      </c>
    </row>
    <row r="750" spans="1:123" x14ac:dyDescent="0.2">
      <c r="A750" s="15">
        <v>375</v>
      </c>
      <c r="B750" s="15">
        <v>1219</v>
      </c>
      <c r="C750" s="15">
        <v>1</v>
      </c>
      <c r="D750" s="15">
        <v>3</v>
      </c>
      <c r="E750" s="15">
        <f t="shared" si="370"/>
        <v>0</v>
      </c>
      <c r="F750" s="15">
        <f t="shared" si="371"/>
        <v>1</v>
      </c>
      <c r="G750" s="15">
        <f t="shared" si="372"/>
        <v>0</v>
      </c>
      <c r="H750" s="15">
        <f t="shared" si="373"/>
        <v>0</v>
      </c>
      <c r="I750" s="15">
        <v>1</v>
      </c>
      <c r="J750" s="15">
        <v>52</v>
      </c>
      <c r="K750" s="15">
        <v>5</v>
      </c>
      <c r="L750" s="15">
        <f t="shared" si="374"/>
        <v>0</v>
      </c>
      <c r="M750" s="15">
        <f t="shared" si="375"/>
        <v>0</v>
      </c>
      <c r="N750" s="15">
        <f t="shared" si="376"/>
        <v>0</v>
      </c>
      <c r="O750" s="15">
        <f t="shared" si="377"/>
        <v>1</v>
      </c>
      <c r="P750" s="15">
        <f t="shared" si="378"/>
        <v>0</v>
      </c>
      <c r="Q750" s="15">
        <v>2</v>
      </c>
      <c r="R750" s="15">
        <v>5</v>
      </c>
      <c r="S750" s="15">
        <v>20</v>
      </c>
      <c r="T750" s="15">
        <v>1</v>
      </c>
      <c r="U750" s="15">
        <v>1</v>
      </c>
      <c r="V750" s="15">
        <v>0</v>
      </c>
      <c r="W750" s="15">
        <v>0</v>
      </c>
      <c r="X750" s="15">
        <v>1</v>
      </c>
      <c r="Y750" s="15">
        <v>1</v>
      </c>
      <c r="Z750" s="15">
        <v>0</v>
      </c>
      <c r="AA750" s="15">
        <f t="shared" si="367"/>
        <v>8</v>
      </c>
      <c r="AB750" s="193">
        <f t="shared" si="392"/>
        <v>694.44444444444434</v>
      </c>
      <c r="AC750" s="15">
        <v>7</v>
      </c>
      <c r="AD750" s="15">
        <v>1</v>
      </c>
      <c r="AE750" s="15">
        <v>3</v>
      </c>
      <c r="AF750" s="15">
        <v>1000</v>
      </c>
      <c r="AG750" s="15">
        <f t="shared" si="379"/>
        <v>1000</v>
      </c>
      <c r="AH750" s="15">
        <v>33</v>
      </c>
      <c r="AI750" s="27">
        <f t="shared" si="380"/>
        <v>333.33333333333331</v>
      </c>
      <c r="AM750" s="15">
        <f t="shared" si="381"/>
        <v>0</v>
      </c>
      <c r="AP750" s="15">
        <f t="shared" si="382"/>
        <v>1000</v>
      </c>
      <c r="AQ750" s="172">
        <f t="shared" si="368"/>
        <v>333.33333333333331</v>
      </c>
      <c r="AR750" s="27">
        <f t="shared" si="383"/>
        <v>0.5</v>
      </c>
      <c r="AS750" s="172">
        <f t="shared" si="384"/>
        <v>166.66666666666666</v>
      </c>
      <c r="AT750" s="15">
        <v>7</v>
      </c>
      <c r="AU750" s="15">
        <v>1</v>
      </c>
      <c r="AV750" s="15">
        <v>2</v>
      </c>
      <c r="AW750" s="15">
        <v>1500</v>
      </c>
      <c r="AX750" s="15">
        <f t="shared" si="393"/>
        <v>1500</v>
      </c>
      <c r="AY750" s="15">
        <v>100</v>
      </c>
      <c r="AZ750" s="15">
        <v>750</v>
      </c>
      <c r="BG750" s="15">
        <f t="shared" si="395"/>
        <v>1500</v>
      </c>
      <c r="BH750" s="15">
        <f t="shared" si="396"/>
        <v>750</v>
      </c>
      <c r="BI750" s="27">
        <f t="shared" si="385"/>
        <v>0.33333333333333331</v>
      </c>
      <c r="BJ750" s="27">
        <f t="shared" si="386"/>
        <v>250</v>
      </c>
      <c r="BK750" s="15">
        <v>7</v>
      </c>
      <c r="BL750" s="15">
        <v>1</v>
      </c>
      <c r="BM750" s="15">
        <v>3</v>
      </c>
      <c r="BN750" s="15">
        <v>5000</v>
      </c>
      <c r="BO750" s="15">
        <f t="shared" ref="BO750:BO751" si="399">$BN750*$BL750</f>
        <v>5000</v>
      </c>
      <c r="BP750" s="15">
        <v>35</v>
      </c>
      <c r="BQ750" s="15">
        <f t="shared" ref="BQ750:BQ751" si="400">$BO750/$BM750</f>
        <v>1666.6666666666667</v>
      </c>
      <c r="BR750" s="27">
        <f t="shared" si="387"/>
        <v>0.16666666666666666</v>
      </c>
      <c r="BS750" s="27">
        <f t="shared" si="388"/>
        <v>277.77777777777777</v>
      </c>
      <c r="BT750" s="15">
        <v>2.25</v>
      </c>
      <c r="BU750" s="15">
        <v>1.3333333333333333</v>
      </c>
      <c r="BV750" s="15">
        <v>1</v>
      </c>
      <c r="BW750" s="15">
        <v>1</v>
      </c>
      <c r="BX750" s="15">
        <v>1</v>
      </c>
      <c r="BY750" s="15">
        <f t="shared" si="389"/>
        <v>1.3166666666666667</v>
      </c>
      <c r="BZ750" s="15">
        <v>1</v>
      </c>
      <c r="CA750" s="15">
        <f t="shared" si="390"/>
        <v>0</v>
      </c>
      <c r="CB750" s="15">
        <v>5</v>
      </c>
      <c r="CC750" s="15" t="s">
        <v>1008</v>
      </c>
      <c r="CD750" s="15" t="s">
        <v>1008</v>
      </c>
      <c r="CE750" s="15" t="s">
        <v>1007</v>
      </c>
      <c r="CH750" s="15" t="s">
        <v>1007</v>
      </c>
      <c r="CK750" s="15" t="s">
        <v>1007</v>
      </c>
      <c r="CL750" s="15" t="s">
        <v>1007</v>
      </c>
      <c r="CN750" s="15" t="s">
        <v>1007</v>
      </c>
      <c r="CP750" s="15" t="s">
        <v>1007</v>
      </c>
      <c r="CR750" s="15" t="s">
        <v>1007</v>
      </c>
      <c r="CZ750" s="15">
        <v>1</v>
      </c>
      <c r="DA750" s="15">
        <v>1</v>
      </c>
      <c r="DB750" s="15">
        <v>1</v>
      </c>
      <c r="DC750" s="15">
        <v>1</v>
      </c>
      <c r="DD750" s="15">
        <v>1</v>
      </c>
      <c r="DE750" s="15">
        <v>1</v>
      </c>
      <c r="DF750" s="15">
        <v>1</v>
      </c>
      <c r="DG750" s="15">
        <v>1</v>
      </c>
      <c r="DL750" s="15">
        <v>4.2</v>
      </c>
      <c r="DM750" s="15">
        <v>5</v>
      </c>
      <c r="DN750" s="15">
        <v>4.25</v>
      </c>
      <c r="DO750" s="15">
        <v>3.8</v>
      </c>
      <c r="DP750" s="15">
        <v>3</v>
      </c>
      <c r="DQ750" s="15">
        <v>3.75</v>
      </c>
      <c r="DR750" s="27">
        <f t="shared" si="369"/>
        <v>4</v>
      </c>
      <c r="DS750" s="15">
        <f t="shared" si="394"/>
        <v>4.1666666666666519E-2</v>
      </c>
    </row>
    <row r="751" spans="1:123" x14ac:dyDescent="0.2">
      <c r="A751" s="15">
        <v>375</v>
      </c>
      <c r="B751" s="15">
        <v>1219</v>
      </c>
      <c r="C751" s="15">
        <v>1</v>
      </c>
      <c r="D751" s="15">
        <v>3</v>
      </c>
      <c r="E751" s="15">
        <f t="shared" si="370"/>
        <v>0</v>
      </c>
      <c r="F751" s="15">
        <f t="shared" si="371"/>
        <v>1</v>
      </c>
      <c r="G751" s="15">
        <f t="shared" si="372"/>
        <v>0</v>
      </c>
      <c r="H751" s="15">
        <f t="shared" si="373"/>
        <v>0</v>
      </c>
      <c r="I751" s="15">
        <v>1</v>
      </c>
      <c r="J751" s="15">
        <v>52</v>
      </c>
      <c r="K751" s="15">
        <v>5</v>
      </c>
      <c r="L751" s="15">
        <f t="shared" si="374"/>
        <v>0</v>
      </c>
      <c r="M751" s="15">
        <f t="shared" si="375"/>
        <v>0</v>
      </c>
      <c r="N751" s="15">
        <f t="shared" si="376"/>
        <v>0</v>
      </c>
      <c r="O751" s="15">
        <f t="shared" si="377"/>
        <v>1</v>
      </c>
      <c r="P751" s="15">
        <f t="shared" si="378"/>
        <v>0</v>
      </c>
      <c r="Q751" s="15">
        <v>2</v>
      </c>
      <c r="R751" s="15">
        <v>5</v>
      </c>
      <c r="S751" s="15">
        <v>20</v>
      </c>
      <c r="T751" s="15">
        <v>1</v>
      </c>
      <c r="U751" s="15">
        <v>1</v>
      </c>
      <c r="V751" s="15">
        <v>0</v>
      </c>
      <c r="W751" s="15">
        <v>0</v>
      </c>
      <c r="X751" s="15">
        <v>1</v>
      </c>
      <c r="Y751" s="15">
        <v>0</v>
      </c>
      <c r="Z751" s="15">
        <v>0</v>
      </c>
      <c r="AA751" s="15">
        <f t="shared" si="367"/>
        <v>8</v>
      </c>
      <c r="AB751" s="193">
        <f t="shared" si="392"/>
        <v>316.66666666666663</v>
      </c>
      <c r="AC751" s="159">
        <v>7</v>
      </c>
      <c r="AD751" s="159">
        <v>1</v>
      </c>
      <c r="AE751" s="159">
        <v>3</v>
      </c>
      <c r="AF751" s="159">
        <v>1000</v>
      </c>
      <c r="AG751" s="159">
        <f t="shared" si="379"/>
        <v>1000</v>
      </c>
      <c r="AH751" s="159">
        <v>33</v>
      </c>
      <c r="AI751" s="171">
        <f t="shared" si="380"/>
        <v>333.33333333333331</v>
      </c>
      <c r="AM751" s="15">
        <f t="shared" si="381"/>
        <v>0</v>
      </c>
      <c r="AP751" s="15">
        <f t="shared" si="382"/>
        <v>1000</v>
      </c>
      <c r="AQ751" s="172">
        <f t="shared" si="368"/>
        <v>333.33333333333331</v>
      </c>
      <c r="AR751" s="27">
        <f t="shared" si="383"/>
        <v>0.5</v>
      </c>
      <c r="AS751" s="172">
        <f t="shared" si="384"/>
        <v>166.66666666666666</v>
      </c>
      <c r="AT751" s="15">
        <v>7</v>
      </c>
      <c r="AU751" s="15">
        <v>1</v>
      </c>
      <c r="AV751" s="15">
        <v>2</v>
      </c>
      <c r="AW751" s="15">
        <v>400</v>
      </c>
      <c r="AX751" s="15">
        <f t="shared" si="393"/>
        <v>400</v>
      </c>
      <c r="AY751" s="15">
        <v>100</v>
      </c>
      <c r="BG751" s="15">
        <f t="shared" si="395"/>
        <v>400</v>
      </c>
      <c r="BH751" s="15">
        <f t="shared" si="396"/>
        <v>200</v>
      </c>
      <c r="BI751" s="27">
        <f t="shared" si="385"/>
        <v>0.33333333333333331</v>
      </c>
      <c r="BJ751" s="27">
        <f t="shared" si="386"/>
        <v>66.666666666666657</v>
      </c>
      <c r="BK751" s="15">
        <v>7</v>
      </c>
      <c r="BL751" s="15">
        <v>1</v>
      </c>
      <c r="BM751" s="15">
        <v>3</v>
      </c>
      <c r="BN751" s="15">
        <v>1500</v>
      </c>
      <c r="BO751" s="15">
        <f t="shared" si="399"/>
        <v>1500</v>
      </c>
      <c r="BP751" s="15">
        <v>30</v>
      </c>
      <c r="BQ751" s="15">
        <f t="shared" si="400"/>
        <v>500</v>
      </c>
      <c r="BR751" s="27">
        <f t="shared" si="387"/>
        <v>0.16666666666666666</v>
      </c>
      <c r="BS751" s="27">
        <f t="shared" si="388"/>
        <v>83.333333333333329</v>
      </c>
      <c r="BT751" s="15">
        <v>2.25</v>
      </c>
      <c r="BU751" s="15">
        <v>1.3333333333333333</v>
      </c>
      <c r="BV751" s="15">
        <v>1</v>
      </c>
      <c r="BW751" s="15">
        <v>1</v>
      </c>
      <c r="BX751" s="15">
        <v>1</v>
      </c>
      <c r="BY751" s="15">
        <f t="shared" si="389"/>
        <v>1.3166666666666667</v>
      </c>
      <c r="BZ751" s="15">
        <v>1</v>
      </c>
      <c r="CA751" s="15">
        <f t="shared" si="390"/>
        <v>0</v>
      </c>
      <c r="CB751" s="15">
        <v>5</v>
      </c>
      <c r="CC751" s="15" t="s">
        <v>1008</v>
      </c>
      <c r="CD751" s="15" t="s">
        <v>1008</v>
      </c>
      <c r="CE751" s="15" t="s">
        <v>1007</v>
      </c>
      <c r="CH751" s="15" t="s">
        <v>1007</v>
      </c>
      <c r="CK751" s="15" t="s">
        <v>1007</v>
      </c>
      <c r="CL751" s="15" t="s">
        <v>1007</v>
      </c>
      <c r="CN751" s="15" t="s">
        <v>1007</v>
      </c>
      <c r="CP751" s="15" t="s">
        <v>1007</v>
      </c>
      <c r="CR751" s="15" t="s">
        <v>1007</v>
      </c>
      <c r="CZ751" s="15">
        <v>1</v>
      </c>
      <c r="DA751" s="15">
        <v>1</v>
      </c>
      <c r="DB751" s="15">
        <v>1</v>
      </c>
      <c r="DC751" s="15">
        <v>1</v>
      </c>
      <c r="DD751" s="15">
        <v>1</v>
      </c>
      <c r="DE751" s="15">
        <v>1</v>
      </c>
      <c r="DF751" s="15">
        <v>1</v>
      </c>
      <c r="DG751" s="15">
        <v>1</v>
      </c>
      <c r="DL751" s="27">
        <v>4.2</v>
      </c>
      <c r="DM751" s="27">
        <v>5</v>
      </c>
      <c r="DN751" s="27">
        <v>4.25</v>
      </c>
      <c r="DO751" s="27">
        <v>3.8</v>
      </c>
      <c r="DP751" s="27">
        <v>3</v>
      </c>
      <c r="DQ751" s="27">
        <v>3.5</v>
      </c>
      <c r="DR751" s="27">
        <f t="shared" si="369"/>
        <v>3.9583333333333335</v>
      </c>
      <c r="DS751" s="15">
        <f t="shared" si="394"/>
        <v>-0.28333333333333277</v>
      </c>
    </row>
    <row r="752" spans="1:123" x14ac:dyDescent="0.2">
      <c r="A752" s="15">
        <v>376</v>
      </c>
      <c r="B752" s="15">
        <v>1220</v>
      </c>
      <c r="C752" s="15">
        <v>1</v>
      </c>
      <c r="D752" s="15">
        <v>3</v>
      </c>
      <c r="E752" s="15">
        <f t="shared" si="370"/>
        <v>0</v>
      </c>
      <c r="F752" s="15">
        <f t="shared" si="371"/>
        <v>1</v>
      </c>
      <c r="G752" s="15">
        <f t="shared" si="372"/>
        <v>0</v>
      </c>
      <c r="H752" s="15">
        <f t="shared" si="373"/>
        <v>0</v>
      </c>
      <c r="I752" s="15">
        <v>1</v>
      </c>
      <c r="J752" s="15">
        <v>80</v>
      </c>
      <c r="K752" s="15">
        <v>2</v>
      </c>
      <c r="L752" s="15">
        <f t="shared" si="374"/>
        <v>1</v>
      </c>
      <c r="M752" s="15">
        <f t="shared" si="375"/>
        <v>0</v>
      </c>
      <c r="N752" s="15">
        <f t="shared" si="376"/>
        <v>0</v>
      </c>
      <c r="O752" s="15">
        <f t="shared" si="377"/>
        <v>0</v>
      </c>
      <c r="P752" s="15">
        <f t="shared" si="378"/>
        <v>0</v>
      </c>
      <c r="Q752" s="15">
        <v>2</v>
      </c>
      <c r="R752" s="15">
        <v>5</v>
      </c>
      <c r="S752" s="15">
        <v>40</v>
      </c>
      <c r="T752" s="15">
        <v>1</v>
      </c>
      <c r="U752" s="15">
        <v>1</v>
      </c>
      <c r="V752" s="15">
        <v>1</v>
      </c>
      <c r="W752" s="15">
        <v>240000</v>
      </c>
      <c r="X752" s="15">
        <v>1</v>
      </c>
      <c r="Y752" s="15">
        <v>1</v>
      </c>
      <c r="Z752" s="15">
        <v>1</v>
      </c>
      <c r="AA752" s="15">
        <f t="shared" si="367"/>
        <v>3</v>
      </c>
      <c r="AB752" s="193">
        <f t="shared" si="392"/>
        <v>400</v>
      </c>
      <c r="AC752" s="15">
        <v>1</v>
      </c>
      <c r="AD752" s="15">
        <v>1</v>
      </c>
      <c r="AE752" s="15">
        <v>3</v>
      </c>
      <c r="AF752" s="15">
        <v>1200</v>
      </c>
      <c r="AG752" s="15">
        <f t="shared" si="379"/>
        <v>1200</v>
      </c>
      <c r="AH752" s="15">
        <v>11</v>
      </c>
      <c r="AI752" s="27">
        <f t="shared" si="380"/>
        <v>400</v>
      </c>
      <c r="AM752" s="15">
        <f t="shared" si="381"/>
        <v>0</v>
      </c>
      <c r="AP752" s="15">
        <f t="shared" si="382"/>
        <v>1200</v>
      </c>
      <c r="AQ752" s="172">
        <f t="shared" si="368"/>
        <v>400</v>
      </c>
      <c r="AR752" s="27">
        <f t="shared" si="383"/>
        <v>1</v>
      </c>
      <c r="AS752" s="172">
        <f t="shared" si="384"/>
        <v>400</v>
      </c>
      <c r="AX752" s="15">
        <f t="shared" si="393"/>
        <v>0</v>
      </c>
      <c r="BI752" s="27">
        <f t="shared" si="385"/>
        <v>0</v>
      </c>
      <c r="BJ752" s="27">
        <f t="shared" si="386"/>
        <v>0</v>
      </c>
      <c r="BR752" s="27">
        <f t="shared" si="387"/>
        <v>0</v>
      </c>
      <c r="BS752" s="27">
        <f t="shared" si="388"/>
        <v>0</v>
      </c>
      <c r="BT752" s="15">
        <v>1</v>
      </c>
      <c r="BU752" s="15">
        <v>1</v>
      </c>
      <c r="BV752" s="15">
        <v>1</v>
      </c>
      <c r="BW752" s="15">
        <v>1.5</v>
      </c>
      <c r="BX752" s="15">
        <v>1</v>
      </c>
      <c r="BY752" s="15">
        <f t="shared" si="389"/>
        <v>1.1000000000000001</v>
      </c>
      <c r="BZ752" s="15">
        <v>1</v>
      </c>
      <c r="CA752" s="15">
        <f t="shared" si="390"/>
        <v>0</v>
      </c>
      <c r="CB752" s="15">
        <v>5</v>
      </c>
      <c r="CC752" s="15" t="s">
        <v>1008</v>
      </c>
      <c r="CD752" s="15" t="s">
        <v>1008</v>
      </c>
      <c r="CE752" s="15" t="s">
        <v>1007</v>
      </c>
      <c r="CH752" s="15" t="s">
        <v>1007</v>
      </c>
      <c r="CK752" s="15" t="s">
        <v>1007</v>
      </c>
      <c r="CL752" s="15" t="s">
        <v>1007</v>
      </c>
      <c r="CN752" s="15" t="s">
        <v>1007</v>
      </c>
      <c r="CP752" s="15" t="s">
        <v>1007</v>
      </c>
      <c r="CR752" s="15" t="s">
        <v>1007</v>
      </c>
      <c r="CZ752" s="15">
        <v>1</v>
      </c>
      <c r="DA752" s="15">
        <v>1</v>
      </c>
      <c r="DB752" s="15">
        <v>2</v>
      </c>
      <c r="DC752" s="15">
        <v>1</v>
      </c>
      <c r="DD752" s="15">
        <v>1</v>
      </c>
      <c r="DE752" s="15">
        <v>1</v>
      </c>
      <c r="DF752" s="15">
        <v>2</v>
      </c>
      <c r="DG752" s="15">
        <v>1</v>
      </c>
      <c r="DL752" s="15">
        <v>4.4000000000000004</v>
      </c>
      <c r="DM752" s="15">
        <v>5</v>
      </c>
      <c r="DN752" s="15">
        <v>3.25</v>
      </c>
      <c r="DO752" s="15">
        <v>4.8</v>
      </c>
      <c r="DP752" s="15">
        <v>4</v>
      </c>
      <c r="DQ752" s="15">
        <v>4</v>
      </c>
      <c r="DR752" s="27">
        <f t="shared" si="369"/>
        <v>4.2416666666666663</v>
      </c>
      <c r="DS752" s="15">
        <f t="shared" si="394"/>
        <v>0</v>
      </c>
    </row>
    <row r="753" spans="1:123" x14ac:dyDescent="0.2">
      <c r="A753" s="15">
        <v>376</v>
      </c>
      <c r="B753" s="15">
        <v>1220</v>
      </c>
      <c r="C753" s="15">
        <v>1</v>
      </c>
      <c r="D753" s="15">
        <v>3</v>
      </c>
      <c r="E753" s="15">
        <f t="shared" si="370"/>
        <v>0</v>
      </c>
      <c r="F753" s="15">
        <f t="shared" si="371"/>
        <v>1</v>
      </c>
      <c r="G753" s="15">
        <f t="shared" si="372"/>
        <v>0</v>
      </c>
      <c r="H753" s="15">
        <f t="shared" si="373"/>
        <v>0</v>
      </c>
      <c r="I753" s="15">
        <v>1</v>
      </c>
      <c r="J753" s="15">
        <v>80</v>
      </c>
      <c r="K753" s="15">
        <v>2</v>
      </c>
      <c r="L753" s="15">
        <f t="shared" si="374"/>
        <v>1</v>
      </c>
      <c r="M753" s="15">
        <f t="shared" si="375"/>
        <v>0</v>
      </c>
      <c r="N753" s="15">
        <f t="shared" si="376"/>
        <v>0</v>
      </c>
      <c r="O753" s="15">
        <f t="shared" si="377"/>
        <v>0</v>
      </c>
      <c r="P753" s="15">
        <f t="shared" si="378"/>
        <v>0</v>
      </c>
      <c r="Q753" s="15">
        <v>2</v>
      </c>
      <c r="R753" s="15">
        <v>5</v>
      </c>
      <c r="S753" s="15">
        <v>40</v>
      </c>
      <c r="T753" s="15">
        <v>1</v>
      </c>
      <c r="U753" s="15">
        <v>1</v>
      </c>
      <c r="V753" s="15">
        <v>1</v>
      </c>
      <c r="W753" s="15">
        <v>240000</v>
      </c>
      <c r="X753" s="15">
        <v>1</v>
      </c>
      <c r="Y753" s="15">
        <v>0</v>
      </c>
      <c r="Z753" s="15">
        <v>1</v>
      </c>
      <c r="AA753" s="15">
        <f t="shared" si="367"/>
        <v>3</v>
      </c>
      <c r="AB753" s="193">
        <f t="shared" si="392"/>
        <v>400</v>
      </c>
      <c r="AC753" s="159">
        <v>1</v>
      </c>
      <c r="AD753" s="159">
        <v>1</v>
      </c>
      <c r="AE753" s="159">
        <v>3</v>
      </c>
      <c r="AF753" s="159">
        <v>1200</v>
      </c>
      <c r="AG753" s="159">
        <f t="shared" si="379"/>
        <v>1200</v>
      </c>
      <c r="AH753" s="159">
        <v>11</v>
      </c>
      <c r="AI753" s="171">
        <f t="shared" si="380"/>
        <v>400</v>
      </c>
      <c r="AM753" s="15">
        <f t="shared" si="381"/>
        <v>0</v>
      </c>
      <c r="AP753" s="15">
        <f t="shared" si="382"/>
        <v>1200</v>
      </c>
      <c r="AQ753" s="172">
        <f t="shared" si="368"/>
        <v>400</v>
      </c>
      <c r="AR753" s="27">
        <f t="shared" si="383"/>
        <v>1</v>
      </c>
      <c r="AS753" s="172">
        <f t="shared" si="384"/>
        <v>400</v>
      </c>
      <c r="AX753" s="15">
        <f t="shared" si="393"/>
        <v>0</v>
      </c>
      <c r="BI753" s="27">
        <f t="shared" si="385"/>
        <v>0</v>
      </c>
      <c r="BJ753" s="27">
        <f t="shared" si="386"/>
        <v>0</v>
      </c>
      <c r="BR753" s="27">
        <f t="shared" si="387"/>
        <v>0</v>
      </c>
      <c r="BS753" s="27">
        <f t="shared" si="388"/>
        <v>0</v>
      </c>
      <c r="BT753" s="15">
        <v>1</v>
      </c>
      <c r="BU753" s="15">
        <v>1</v>
      </c>
      <c r="BV753" s="15">
        <v>1</v>
      </c>
      <c r="BW753" s="15">
        <v>1.5</v>
      </c>
      <c r="BX753" s="15">
        <v>1</v>
      </c>
      <c r="BY753" s="15">
        <f t="shared" si="389"/>
        <v>1.1000000000000001</v>
      </c>
      <c r="BZ753" s="15">
        <v>1</v>
      </c>
      <c r="CA753" s="15">
        <f t="shared" si="390"/>
        <v>0</v>
      </c>
      <c r="CB753" s="15">
        <v>5</v>
      </c>
      <c r="CC753" s="15" t="s">
        <v>1008</v>
      </c>
      <c r="CD753" s="15" t="s">
        <v>1008</v>
      </c>
      <c r="CE753" s="15" t="s">
        <v>1007</v>
      </c>
      <c r="CH753" s="15" t="s">
        <v>1007</v>
      </c>
      <c r="CK753" s="15" t="s">
        <v>1007</v>
      </c>
      <c r="CL753" s="15" t="s">
        <v>1007</v>
      </c>
      <c r="CN753" s="15" t="s">
        <v>1007</v>
      </c>
      <c r="CP753" s="15" t="s">
        <v>1007</v>
      </c>
      <c r="CR753" s="15" t="s">
        <v>1007</v>
      </c>
      <c r="CZ753" s="15">
        <v>1</v>
      </c>
      <c r="DA753" s="15">
        <v>1</v>
      </c>
      <c r="DB753" s="15">
        <v>2</v>
      </c>
      <c r="DC753" s="15">
        <v>1</v>
      </c>
      <c r="DD753" s="15">
        <v>1</v>
      </c>
      <c r="DE753" s="15">
        <v>1</v>
      </c>
      <c r="DF753" s="15">
        <v>2</v>
      </c>
      <c r="DG753" s="15">
        <v>1</v>
      </c>
      <c r="DL753" s="27">
        <v>4.4000000000000004</v>
      </c>
      <c r="DM753" s="27">
        <v>5</v>
      </c>
      <c r="DN753" s="27">
        <v>3.25</v>
      </c>
      <c r="DO753" s="27">
        <v>4.8</v>
      </c>
      <c r="DP753" s="27">
        <v>4</v>
      </c>
      <c r="DQ753" s="27">
        <v>4</v>
      </c>
      <c r="DR753" s="27">
        <f t="shared" si="369"/>
        <v>4.2416666666666663</v>
      </c>
      <c r="DS753" s="15">
        <f t="shared" si="394"/>
        <v>-0.56388888888888911</v>
      </c>
    </row>
    <row r="754" spans="1:123" x14ac:dyDescent="0.2">
      <c r="A754" s="15">
        <v>377</v>
      </c>
      <c r="B754" s="15">
        <v>1221</v>
      </c>
      <c r="C754" s="15">
        <v>1</v>
      </c>
      <c r="D754" s="15">
        <v>3</v>
      </c>
      <c r="E754" s="15">
        <f t="shared" si="370"/>
        <v>0</v>
      </c>
      <c r="F754" s="15">
        <f t="shared" si="371"/>
        <v>1</v>
      </c>
      <c r="G754" s="15">
        <f t="shared" si="372"/>
        <v>0</v>
      </c>
      <c r="H754" s="15">
        <f t="shared" si="373"/>
        <v>0</v>
      </c>
      <c r="I754" s="15">
        <v>1</v>
      </c>
      <c r="J754" s="15">
        <v>58</v>
      </c>
      <c r="K754" s="15">
        <v>4</v>
      </c>
      <c r="L754" s="15">
        <f t="shared" si="374"/>
        <v>0</v>
      </c>
      <c r="M754" s="15">
        <f t="shared" si="375"/>
        <v>0</v>
      </c>
      <c r="N754" s="15">
        <f t="shared" si="376"/>
        <v>1</v>
      </c>
      <c r="O754" s="15">
        <f t="shared" si="377"/>
        <v>0</v>
      </c>
      <c r="P754" s="15">
        <f t="shared" si="378"/>
        <v>0</v>
      </c>
      <c r="Q754" s="15">
        <v>2</v>
      </c>
      <c r="R754" s="15">
        <v>4</v>
      </c>
      <c r="S754" s="15">
        <v>35</v>
      </c>
      <c r="T754" s="15">
        <v>0</v>
      </c>
      <c r="U754" s="15">
        <v>1</v>
      </c>
      <c r="V754" s="15">
        <v>1</v>
      </c>
      <c r="W754" s="15">
        <v>35000</v>
      </c>
      <c r="X754" s="15">
        <v>1</v>
      </c>
      <c r="Y754" s="15">
        <v>1</v>
      </c>
      <c r="Z754" s="15">
        <v>1</v>
      </c>
      <c r="AA754" s="15">
        <f t="shared" si="367"/>
        <v>15</v>
      </c>
      <c r="AB754" s="193">
        <f t="shared" si="392"/>
        <v>346.66666666666669</v>
      </c>
      <c r="AC754" s="15">
        <v>1</v>
      </c>
      <c r="AD754" s="15">
        <v>1</v>
      </c>
      <c r="AE754" s="15">
        <v>15</v>
      </c>
      <c r="AF754" s="15">
        <v>5200</v>
      </c>
      <c r="AG754" s="15">
        <f t="shared" si="379"/>
        <v>5200</v>
      </c>
      <c r="AH754" s="15">
        <v>13</v>
      </c>
      <c r="AI754" s="27">
        <f t="shared" si="380"/>
        <v>346.66666666666669</v>
      </c>
      <c r="AM754" s="15">
        <f t="shared" si="381"/>
        <v>0</v>
      </c>
      <c r="AP754" s="15">
        <f t="shared" si="382"/>
        <v>5200</v>
      </c>
      <c r="AQ754" s="172">
        <f t="shared" si="368"/>
        <v>346.66666666666669</v>
      </c>
      <c r="AR754" s="27">
        <f t="shared" si="383"/>
        <v>1</v>
      </c>
      <c r="AS754" s="172">
        <f t="shared" si="384"/>
        <v>346.66666666666669</v>
      </c>
      <c r="AX754" s="15">
        <f t="shared" si="393"/>
        <v>0</v>
      </c>
      <c r="BI754" s="27">
        <f t="shared" si="385"/>
        <v>0</v>
      </c>
      <c r="BJ754" s="27">
        <f t="shared" si="386"/>
        <v>0</v>
      </c>
      <c r="BR754" s="27">
        <f t="shared" si="387"/>
        <v>0</v>
      </c>
      <c r="BS754" s="27">
        <f t="shared" si="388"/>
        <v>0</v>
      </c>
      <c r="BT754" s="15">
        <v>1</v>
      </c>
      <c r="BU754" s="15">
        <v>1.6666666666666667</v>
      </c>
      <c r="BV754" s="15">
        <v>1</v>
      </c>
      <c r="BW754" s="15">
        <v>1</v>
      </c>
      <c r="BX754" s="15">
        <v>1</v>
      </c>
      <c r="BY754" s="15">
        <f t="shared" si="389"/>
        <v>1.1333333333333333</v>
      </c>
      <c r="BZ754" s="15">
        <v>1</v>
      </c>
      <c r="CA754" s="15">
        <f t="shared" si="390"/>
        <v>1</v>
      </c>
      <c r="CB754" s="15">
        <v>4</v>
      </c>
      <c r="CC754" s="15">
        <f t="shared" si="391"/>
        <v>0</v>
      </c>
      <c r="CD754" s="15">
        <f t="shared" ref="CD754:CD759" si="401">IF($CB754=4,1,0)</f>
        <v>1</v>
      </c>
      <c r="CE754" s="15">
        <v>2</v>
      </c>
      <c r="CF754" s="15">
        <v>4</v>
      </c>
      <c r="CG754" s="15">
        <v>1</v>
      </c>
      <c r="CH754" s="15">
        <v>1</v>
      </c>
      <c r="CI754" s="15">
        <v>1</v>
      </c>
      <c r="CJ754" s="15">
        <v>1</v>
      </c>
      <c r="CK754" s="15">
        <v>1</v>
      </c>
      <c r="CL754" s="15">
        <v>1</v>
      </c>
      <c r="CN754" s="15">
        <v>1</v>
      </c>
      <c r="CP754" s="15">
        <v>1</v>
      </c>
      <c r="CR754" s="15">
        <v>1</v>
      </c>
      <c r="CZ754" s="15">
        <v>1</v>
      </c>
      <c r="DA754" s="15">
        <v>4</v>
      </c>
      <c r="DB754" s="15">
        <v>2</v>
      </c>
      <c r="DC754" s="15">
        <v>4</v>
      </c>
      <c r="DD754" s="15">
        <v>2</v>
      </c>
      <c r="DE754" s="15">
        <v>4</v>
      </c>
      <c r="DF754" s="15">
        <v>2</v>
      </c>
      <c r="DG754" s="15">
        <v>4</v>
      </c>
      <c r="DL754" s="15">
        <v>5</v>
      </c>
      <c r="DM754" s="15">
        <v>4.333333333333333</v>
      </c>
      <c r="DN754" s="15">
        <v>4.75</v>
      </c>
      <c r="DO754" s="15">
        <v>5</v>
      </c>
      <c r="DP754" s="15">
        <v>5</v>
      </c>
      <c r="DQ754" s="15">
        <v>4.75</v>
      </c>
      <c r="DR754" s="27">
        <f t="shared" si="369"/>
        <v>4.8055555555555554</v>
      </c>
      <c r="DS754" s="15">
        <f t="shared" si="394"/>
        <v>0</v>
      </c>
    </row>
    <row r="755" spans="1:123" x14ac:dyDescent="0.2">
      <c r="A755" s="15">
        <v>377</v>
      </c>
      <c r="B755" s="15">
        <v>1221</v>
      </c>
      <c r="C755" s="15">
        <v>1</v>
      </c>
      <c r="D755" s="15">
        <v>3</v>
      </c>
      <c r="E755" s="15">
        <f t="shared" si="370"/>
        <v>0</v>
      </c>
      <c r="F755" s="15">
        <f t="shared" si="371"/>
        <v>1</v>
      </c>
      <c r="G755" s="15">
        <f t="shared" si="372"/>
        <v>0</v>
      </c>
      <c r="H755" s="15">
        <f t="shared" si="373"/>
        <v>0</v>
      </c>
      <c r="I755" s="15">
        <v>1</v>
      </c>
      <c r="J755" s="15">
        <v>58</v>
      </c>
      <c r="K755" s="15">
        <v>4</v>
      </c>
      <c r="L755" s="15">
        <f t="shared" si="374"/>
        <v>0</v>
      </c>
      <c r="M755" s="15">
        <f t="shared" si="375"/>
        <v>0</v>
      </c>
      <c r="N755" s="15">
        <f t="shared" si="376"/>
        <v>1</v>
      </c>
      <c r="O755" s="15">
        <f t="shared" si="377"/>
        <v>0</v>
      </c>
      <c r="P755" s="15">
        <f t="shared" si="378"/>
        <v>0</v>
      </c>
      <c r="Q755" s="15">
        <v>2</v>
      </c>
      <c r="R755" s="15">
        <v>4</v>
      </c>
      <c r="S755" s="15">
        <v>35</v>
      </c>
      <c r="T755" s="15">
        <v>0</v>
      </c>
      <c r="U755" s="15">
        <v>1</v>
      </c>
      <c r="V755" s="15">
        <v>1</v>
      </c>
      <c r="W755" s="15">
        <v>35000</v>
      </c>
      <c r="X755" s="15">
        <v>1</v>
      </c>
      <c r="Y755" s="15">
        <v>0</v>
      </c>
      <c r="Z755" s="15">
        <v>1</v>
      </c>
      <c r="AA755" s="15">
        <f t="shared" si="367"/>
        <v>15</v>
      </c>
      <c r="AB755" s="193">
        <f t="shared" si="392"/>
        <v>346.66666666666669</v>
      </c>
      <c r="AC755" s="159">
        <v>1</v>
      </c>
      <c r="AD755" s="159">
        <v>1</v>
      </c>
      <c r="AE755" s="159">
        <v>15</v>
      </c>
      <c r="AF755" s="159">
        <v>5200</v>
      </c>
      <c r="AG755" s="159">
        <f t="shared" si="379"/>
        <v>5200</v>
      </c>
      <c r="AH755" s="159">
        <v>13</v>
      </c>
      <c r="AI755" s="171">
        <f t="shared" si="380"/>
        <v>346.66666666666669</v>
      </c>
      <c r="AM755" s="15">
        <f t="shared" si="381"/>
        <v>0</v>
      </c>
      <c r="AP755" s="15">
        <f t="shared" si="382"/>
        <v>5200</v>
      </c>
      <c r="AQ755" s="172">
        <f t="shared" si="368"/>
        <v>346.66666666666669</v>
      </c>
      <c r="AR755" s="27">
        <f t="shared" si="383"/>
        <v>1</v>
      </c>
      <c r="AS755" s="172">
        <f t="shared" si="384"/>
        <v>346.66666666666669</v>
      </c>
      <c r="AX755" s="15">
        <f t="shared" si="393"/>
        <v>0</v>
      </c>
      <c r="BI755" s="27">
        <f t="shared" si="385"/>
        <v>0</v>
      </c>
      <c r="BJ755" s="27">
        <f t="shared" si="386"/>
        <v>0</v>
      </c>
      <c r="BR755" s="27">
        <f t="shared" si="387"/>
        <v>0</v>
      </c>
      <c r="BS755" s="27">
        <f t="shared" si="388"/>
        <v>0</v>
      </c>
      <c r="BT755" s="15">
        <v>1</v>
      </c>
      <c r="BU755" s="15">
        <v>1.6666666666666667</v>
      </c>
      <c r="BV755" s="15">
        <v>1</v>
      </c>
      <c r="BW755" s="15">
        <v>1</v>
      </c>
      <c r="BX755" s="15">
        <v>1</v>
      </c>
      <c r="BY755" s="15">
        <f t="shared" si="389"/>
        <v>1.1333333333333333</v>
      </c>
      <c r="BZ755" s="15">
        <v>1</v>
      </c>
      <c r="CA755" s="15">
        <f t="shared" si="390"/>
        <v>1</v>
      </c>
      <c r="CB755" s="15">
        <v>4</v>
      </c>
      <c r="CC755" s="15">
        <f t="shared" si="391"/>
        <v>0</v>
      </c>
      <c r="CD755" s="15">
        <f t="shared" si="401"/>
        <v>1</v>
      </c>
      <c r="CE755" s="15">
        <v>2</v>
      </c>
      <c r="CF755" s="15">
        <v>4</v>
      </c>
      <c r="CG755" s="15">
        <v>1</v>
      </c>
      <c r="CH755" s="15">
        <v>1</v>
      </c>
      <c r="CI755" s="15">
        <v>1</v>
      </c>
      <c r="CJ755" s="15">
        <v>1</v>
      </c>
      <c r="CK755" s="15">
        <v>1</v>
      </c>
      <c r="CL755" s="15">
        <v>1</v>
      </c>
      <c r="CN755" s="15">
        <v>1</v>
      </c>
      <c r="CP755" s="15">
        <v>1</v>
      </c>
      <c r="CR755" s="15">
        <v>1</v>
      </c>
      <c r="CZ755" s="15">
        <v>1</v>
      </c>
      <c r="DA755" s="15">
        <v>4</v>
      </c>
      <c r="DB755" s="15">
        <v>2</v>
      </c>
      <c r="DC755" s="15">
        <v>4</v>
      </c>
      <c r="DD755" s="15">
        <v>2</v>
      </c>
      <c r="DE755" s="15">
        <v>4</v>
      </c>
      <c r="DF755" s="15">
        <v>2</v>
      </c>
      <c r="DG755" s="15">
        <v>4</v>
      </c>
      <c r="DL755" s="27">
        <v>5</v>
      </c>
      <c r="DM755" s="27">
        <v>4.333333333333333</v>
      </c>
      <c r="DN755" s="27">
        <v>4.75</v>
      </c>
      <c r="DO755" s="27">
        <v>5</v>
      </c>
      <c r="DP755" s="27">
        <v>5</v>
      </c>
      <c r="DQ755" s="27">
        <v>4.75</v>
      </c>
      <c r="DR755" s="27">
        <f t="shared" si="369"/>
        <v>4.8055555555555554</v>
      </c>
      <c r="DS755" s="15">
        <f t="shared" si="394"/>
        <v>0.63333333333333286</v>
      </c>
    </row>
    <row r="756" spans="1:123" x14ac:dyDescent="0.2">
      <c r="A756" s="15">
        <v>378</v>
      </c>
      <c r="B756" s="15">
        <v>1222</v>
      </c>
      <c r="C756" s="15">
        <v>1</v>
      </c>
      <c r="D756" s="15">
        <v>3</v>
      </c>
      <c r="E756" s="15">
        <f t="shared" si="370"/>
        <v>0</v>
      </c>
      <c r="F756" s="15">
        <f t="shared" si="371"/>
        <v>1</v>
      </c>
      <c r="G756" s="15">
        <f t="shared" si="372"/>
        <v>0</v>
      </c>
      <c r="H756" s="15">
        <f t="shared" si="373"/>
        <v>0</v>
      </c>
      <c r="I756" s="15">
        <v>1</v>
      </c>
      <c r="J756" s="15">
        <v>61</v>
      </c>
      <c r="K756" s="15">
        <v>3</v>
      </c>
      <c r="L756" s="15">
        <f t="shared" si="374"/>
        <v>0</v>
      </c>
      <c r="M756" s="15">
        <f t="shared" si="375"/>
        <v>1</v>
      </c>
      <c r="N756" s="15">
        <f t="shared" si="376"/>
        <v>0</v>
      </c>
      <c r="O756" s="15">
        <f t="shared" si="377"/>
        <v>0</v>
      </c>
      <c r="P756" s="15">
        <f t="shared" si="378"/>
        <v>0</v>
      </c>
      <c r="Q756" s="15">
        <v>2</v>
      </c>
      <c r="R756" s="15">
        <v>4</v>
      </c>
      <c r="S756" s="15">
        <v>35</v>
      </c>
      <c r="T756" s="15">
        <v>0</v>
      </c>
      <c r="U756" s="15">
        <v>1</v>
      </c>
      <c r="V756" s="15">
        <v>1</v>
      </c>
      <c r="W756" s="15">
        <v>100000</v>
      </c>
      <c r="X756" s="15">
        <v>1</v>
      </c>
      <c r="Y756" s="15">
        <v>1</v>
      </c>
      <c r="Z756" s="15">
        <v>1</v>
      </c>
      <c r="AA756" s="15">
        <f t="shared" si="367"/>
        <v>15</v>
      </c>
      <c r="AB756" s="193">
        <f t="shared" si="392"/>
        <v>3333.3333333333335</v>
      </c>
      <c r="AC756" s="15">
        <v>4</v>
      </c>
      <c r="AD756" s="15">
        <v>1</v>
      </c>
      <c r="AE756" s="15">
        <v>15</v>
      </c>
      <c r="AF756" s="15">
        <v>50000</v>
      </c>
      <c r="AG756" s="15">
        <f t="shared" si="379"/>
        <v>50000</v>
      </c>
      <c r="AH756" s="15">
        <v>2.7</v>
      </c>
      <c r="AI756" s="27">
        <f t="shared" si="380"/>
        <v>3333.3333333333335</v>
      </c>
      <c r="AM756" s="15">
        <f t="shared" si="381"/>
        <v>0</v>
      </c>
      <c r="AP756" s="15">
        <f t="shared" si="382"/>
        <v>50000</v>
      </c>
      <c r="AQ756" s="172">
        <f t="shared" si="368"/>
        <v>3333.3333333333335</v>
      </c>
      <c r="AR756" s="27">
        <f t="shared" si="383"/>
        <v>1</v>
      </c>
      <c r="AS756" s="172">
        <f t="shared" si="384"/>
        <v>3333.3333333333335</v>
      </c>
      <c r="AX756" s="15">
        <f t="shared" si="393"/>
        <v>0</v>
      </c>
      <c r="BI756" s="27">
        <f t="shared" si="385"/>
        <v>0</v>
      </c>
      <c r="BJ756" s="27">
        <f t="shared" si="386"/>
        <v>0</v>
      </c>
      <c r="BR756" s="27">
        <f t="shared" si="387"/>
        <v>0</v>
      </c>
      <c r="BS756" s="27">
        <f t="shared" si="388"/>
        <v>0</v>
      </c>
      <c r="BT756" s="15">
        <v>2.5</v>
      </c>
      <c r="BU756" s="15">
        <v>2.3333333333333335</v>
      </c>
      <c r="BV756" s="15">
        <v>1</v>
      </c>
      <c r="BW756" s="15">
        <v>1</v>
      </c>
      <c r="BX756" s="15">
        <v>1</v>
      </c>
      <c r="BY756" s="15">
        <f t="shared" si="389"/>
        <v>1.5666666666666669</v>
      </c>
      <c r="BZ756" s="15">
        <v>1</v>
      </c>
      <c r="CA756" s="15">
        <f t="shared" si="390"/>
        <v>1</v>
      </c>
      <c r="CB756" s="15">
        <v>2</v>
      </c>
      <c r="CC756" s="15">
        <f t="shared" si="391"/>
        <v>0</v>
      </c>
      <c r="CD756" s="15">
        <f t="shared" si="401"/>
        <v>0</v>
      </c>
      <c r="CE756" s="15">
        <v>3</v>
      </c>
      <c r="CF756" s="15">
        <v>4</v>
      </c>
      <c r="CG756" s="15">
        <v>1</v>
      </c>
      <c r="CH756" s="15">
        <v>4</v>
      </c>
      <c r="CI756" s="15">
        <v>1</v>
      </c>
      <c r="CJ756" s="15">
        <v>1</v>
      </c>
      <c r="CK756" s="15">
        <v>1</v>
      </c>
      <c r="CL756" s="15">
        <v>1</v>
      </c>
      <c r="CN756" s="15">
        <v>1</v>
      </c>
      <c r="CP756" s="15">
        <v>1</v>
      </c>
      <c r="CR756" s="15">
        <v>1</v>
      </c>
      <c r="CZ756" s="15">
        <v>2</v>
      </c>
      <c r="DA756" s="15">
        <v>1</v>
      </c>
      <c r="DB756" s="15">
        <v>1</v>
      </c>
      <c r="DC756" s="15">
        <v>1</v>
      </c>
      <c r="DD756" s="15">
        <v>2</v>
      </c>
      <c r="DE756" s="15">
        <v>1</v>
      </c>
      <c r="DF756" s="15">
        <v>1</v>
      </c>
      <c r="DG756" s="15">
        <v>1</v>
      </c>
      <c r="DL756" s="15">
        <v>4.8</v>
      </c>
      <c r="DM756" s="15">
        <v>3.6666666666666665</v>
      </c>
      <c r="DN756" s="15">
        <v>4</v>
      </c>
      <c r="DO756" s="15">
        <v>4.4000000000000004</v>
      </c>
      <c r="DP756" s="15">
        <v>3.6666666666666665</v>
      </c>
      <c r="DQ756" s="15">
        <v>4.5</v>
      </c>
      <c r="DR756" s="27">
        <f t="shared" si="369"/>
        <v>4.1722222222222225</v>
      </c>
      <c r="DS756" s="15">
        <f t="shared" si="394"/>
        <v>7.5000000000000178E-2</v>
      </c>
    </row>
    <row r="757" spans="1:123" x14ac:dyDescent="0.2">
      <c r="A757" s="15">
        <v>378</v>
      </c>
      <c r="B757" s="15">
        <v>1222</v>
      </c>
      <c r="C757" s="15">
        <v>1</v>
      </c>
      <c r="D757" s="15">
        <v>3</v>
      </c>
      <c r="E757" s="15">
        <f t="shared" si="370"/>
        <v>0</v>
      </c>
      <c r="F757" s="15">
        <f t="shared" si="371"/>
        <v>1</v>
      </c>
      <c r="G757" s="15">
        <f t="shared" si="372"/>
        <v>0</v>
      </c>
      <c r="H757" s="15">
        <f t="shared" si="373"/>
        <v>0</v>
      </c>
      <c r="I757" s="15">
        <v>1</v>
      </c>
      <c r="J757" s="15">
        <v>61</v>
      </c>
      <c r="K757" s="15">
        <v>3</v>
      </c>
      <c r="L757" s="15">
        <f t="shared" si="374"/>
        <v>0</v>
      </c>
      <c r="M757" s="15">
        <f t="shared" si="375"/>
        <v>1</v>
      </c>
      <c r="N757" s="15">
        <f t="shared" si="376"/>
        <v>0</v>
      </c>
      <c r="O757" s="15">
        <f t="shared" si="377"/>
        <v>0</v>
      </c>
      <c r="P757" s="15">
        <f t="shared" si="378"/>
        <v>0</v>
      </c>
      <c r="Q757" s="15">
        <v>2</v>
      </c>
      <c r="R757" s="15">
        <v>4</v>
      </c>
      <c r="S757" s="15">
        <v>35</v>
      </c>
      <c r="T757" s="15">
        <v>0</v>
      </c>
      <c r="U757" s="15">
        <v>1</v>
      </c>
      <c r="V757" s="15">
        <v>1</v>
      </c>
      <c r="W757" s="15">
        <v>100000</v>
      </c>
      <c r="X757" s="15">
        <v>1</v>
      </c>
      <c r="Y757" s="15">
        <v>0</v>
      </c>
      <c r="Z757" s="15">
        <v>1</v>
      </c>
      <c r="AA757" s="15">
        <f t="shared" si="367"/>
        <v>15</v>
      </c>
      <c r="AB757" s="193">
        <f t="shared" si="392"/>
        <v>3666.6666666666665</v>
      </c>
      <c r="AC757" s="159">
        <v>4</v>
      </c>
      <c r="AD757" s="159">
        <v>1</v>
      </c>
      <c r="AE757" s="159">
        <v>15</v>
      </c>
      <c r="AF757" s="159">
        <v>55000</v>
      </c>
      <c r="AG757" s="159">
        <f t="shared" si="379"/>
        <v>55000</v>
      </c>
      <c r="AH757" s="159">
        <v>2.5</v>
      </c>
      <c r="AI757" s="171">
        <f t="shared" si="380"/>
        <v>3666.6666666666665</v>
      </c>
      <c r="AM757" s="15">
        <f t="shared" si="381"/>
        <v>0</v>
      </c>
      <c r="AP757" s="15">
        <f t="shared" si="382"/>
        <v>55000</v>
      </c>
      <c r="AQ757" s="172">
        <f t="shared" si="368"/>
        <v>3666.6666666666665</v>
      </c>
      <c r="AR757" s="27">
        <f t="shared" si="383"/>
        <v>1</v>
      </c>
      <c r="AS757" s="172">
        <f t="shared" si="384"/>
        <v>3666.6666666666665</v>
      </c>
      <c r="AX757" s="15">
        <f t="shared" si="393"/>
        <v>0</v>
      </c>
      <c r="BI757" s="27">
        <f t="shared" si="385"/>
        <v>0</v>
      </c>
      <c r="BJ757" s="27">
        <f t="shared" si="386"/>
        <v>0</v>
      </c>
      <c r="BR757" s="27">
        <f t="shared" si="387"/>
        <v>0</v>
      </c>
      <c r="BS757" s="27">
        <f t="shared" si="388"/>
        <v>0</v>
      </c>
      <c r="BT757" s="15">
        <v>2.5</v>
      </c>
      <c r="BU757" s="15">
        <v>2.3333333333333335</v>
      </c>
      <c r="BV757" s="15">
        <v>1</v>
      </c>
      <c r="BW757" s="15">
        <v>1</v>
      </c>
      <c r="BX757" s="15">
        <v>1</v>
      </c>
      <c r="BY757" s="15">
        <f t="shared" si="389"/>
        <v>1.5666666666666669</v>
      </c>
      <c r="BZ757" s="15">
        <v>1</v>
      </c>
      <c r="CA757" s="15">
        <f t="shared" si="390"/>
        <v>1</v>
      </c>
      <c r="CB757" s="15">
        <v>2</v>
      </c>
      <c r="CC757" s="15">
        <f t="shared" si="391"/>
        <v>0</v>
      </c>
      <c r="CD757" s="15">
        <f t="shared" si="401"/>
        <v>0</v>
      </c>
      <c r="CE757" s="15">
        <v>3</v>
      </c>
      <c r="CF757" s="15">
        <v>4</v>
      </c>
      <c r="CG757" s="15">
        <v>1</v>
      </c>
      <c r="CH757" s="15">
        <v>4</v>
      </c>
      <c r="CI757" s="15">
        <v>1</v>
      </c>
      <c r="CJ757" s="15">
        <v>1</v>
      </c>
      <c r="CK757" s="15">
        <v>1</v>
      </c>
      <c r="CL757" s="15">
        <v>1</v>
      </c>
      <c r="CN757" s="15">
        <v>1</v>
      </c>
      <c r="CP757" s="15">
        <v>1</v>
      </c>
      <c r="CR757" s="15">
        <v>1</v>
      </c>
      <c r="CZ757" s="15">
        <v>2</v>
      </c>
      <c r="DA757" s="15">
        <v>1</v>
      </c>
      <c r="DB757" s="15">
        <v>1</v>
      </c>
      <c r="DC757" s="15">
        <v>1</v>
      </c>
      <c r="DD757" s="15">
        <v>2</v>
      </c>
      <c r="DE757" s="15">
        <v>1</v>
      </c>
      <c r="DF757" s="15">
        <v>1</v>
      </c>
      <c r="DG757" s="15">
        <v>1</v>
      </c>
      <c r="DL757" s="27">
        <v>4.8</v>
      </c>
      <c r="DM757" s="27">
        <v>3.6666666666666665</v>
      </c>
      <c r="DN757" s="27">
        <v>3.75</v>
      </c>
      <c r="DO757" s="27">
        <v>4.2</v>
      </c>
      <c r="DP757" s="27">
        <v>3.6666666666666665</v>
      </c>
      <c r="DQ757" s="27">
        <v>4.5</v>
      </c>
      <c r="DR757" s="27">
        <f t="shared" si="369"/>
        <v>4.0972222222222223</v>
      </c>
      <c r="DS757" s="15">
        <f t="shared" si="394"/>
        <v>-0.66111111111111143</v>
      </c>
    </row>
    <row r="758" spans="1:123" x14ac:dyDescent="0.2">
      <c r="A758" s="15">
        <v>379</v>
      </c>
      <c r="B758" s="15">
        <v>1223</v>
      </c>
      <c r="C758" s="15">
        <v>1</v>
      </c>
      <c r="D758" s="15">
        <v>3</v>
      </c>
      <c r="E758" s="15">
        <f t="shared" si="370"/>
        <v>0</v>
      </c>
      <c r="F758" s="15">
        <f t="shared" si="371"/>
        <v>1</v>
      </c>
      <c r="G758" s="15">
        <f t="shared" si="372"/>
        <v>0</v>
      </c>
      <c r="H758" s="15">
        <f t="shared" si="373"/>
        <v>0</v>
      </c>
      <c r="I758" s="15">
        <v>1</v>
      </c>
      <c r="J758" s="15">
        <v>67</v>
      </c>
      <c r="K758" s="15">
        <v>4</v>
      </c>
      <c r="L758" s="15">
        <f t="shared" si="374"/>
        <v>0</v>
      </c>
      <c r="M758" s="15">
        <f t="shared" si="375"/>
        <v>0</v>
      </c>
      <c r="N758" s="15">
        <f t="shared" si="376"/>
        <v>1</v>
      </c>
      <c r="O758" s="15">
        <f t="shared" si="377"/>
        <v>0</v>
      </c>
      <c r="P758" s="15">
        <f t="shared" si="378"/>
        <v>0</v>
      </c>
      <c r="Q758" s="15">
        <v>2</v>
      </c>
      <c r="R758" s="15">
        <v>4</v>
      </c>
      <c r="S758" s="15">
        <v>32</v>
      </c>
      <c r="T758" s="15">
        <v>1</v>
      </c>
      <c r="U758" s="15">
        <v>0</v>
      </c>
      <c r="V758" s="15">
        <v>1</v>
      </c>
      <c r="W758" s="15">
        <v>100000</v>
      </c>
      <c r="X758" s="15">
        <v>1</v>
      </c>
      <c r="Y758" s="15">
        <v>1</v>
      </c>
      <c r="Z758" s="15">
        <v>0</v>
      </c>
      <c r="AA758" s="15">
        <f t="shared" si="367"/>
        <v>61</v>
      </c>
      <c r="AB758" s="193">
        <f t="shared" si="392"/>
        <v>1877.5</v>
      </c>
      <c r="AC758" s="15">
        <v>7</v>
      </c>
      <c r="AD758" s="15">
        <v>1</v>
      </c>
      <c r="AE758" s="15">
        <v>25</v>
      </c>
      <c r="AF758" s="15">
        <v>62500</v>
      </c>
      <c r="AG758" s="15">
        <f t="shared" si="379"/>
        <v>62500</v>
      </c>
      <c r="AH758" s="15">
        <v>15</v>
      </c>
      <c r="AI758" s="27">
        <f t="shared" si="380"/>
        <v>2500</v>
      </c>
      <c r="AM758" s="15">
        <f t="shared" si="381"/>
        <v>0</v>
      </c>
      <c r="AP758" s="15">
        <f t="shared" si="382"/>
        <v>62500</v>
      </c>
      <c r="AQ758" s="172">
        <f t="shared" si="368"/>
        <v>2500</v>
      </c>
      <c r="AR758" s="27">
        <f t="shared" si="383"/>
        <v>0.69444444444444442</v>
      </c>
      <c r="AS758" s="172">
        <f t="shared" si="384"/>
        <v>1736.1111111111111</v>
      </c>
      <c r="AT758" s="15">
        <v>1</v>
      </c>
      <c r="AU758" s="15">
        <v>1</v>
      </c>
      <c r="AV758" s="15">
        <v>10</v>
      </c>
      <c r="AW758" s="15">
        <v>5040</v>
      </c>
      <c r="AX758" s="15">
        <f t="shared" si="393"/>
        <v>5040</v>
      </c>
      <c r="AY758" s="15">
        <v>30</v>
      </c>
      <c r="AZ758" s="15">
        <v>504</v>
      </c>
      <c r="BG758" s="15">
        <f t="shared" si="395"/>
        <v>5040</v>
      </c>
      <c r="BH758" s="15">
        <f t="shared" si="396"/>
        <v>504</v>
      </c>
      <c r="BI758" s="27">
        <f t="shared" si="385"/>
        <v>0.27777777777777779</v>
      </c>
      <c r="BJ758" s="27">
        <f t="shared" si="386"/>
        <v>140</v>
      </c>
      <c r="BK758" s="15">
        <v>2</v>
      </c>
      <c r="BL758" s="15">
        <v>1</v>
      </c>
      <c r="BM758" s="15">
        <v>26</v>
      </c>
      <c r="BN758" s="15">
        <v>1300</v>
      </c>
      <c r="BO758" s="15">
        <f t="shared" ref="BO758:BO759" si="402">$BN758*$BL758</f>
        <v>1300</v>
      </c>
      <c r="BP758" s="15">
        <v>20</v>
      </c>
      <c r="BQ758" s="15">
        <f t="shared" ref="BQ758:BQ759" si="403">$BO758/$BM758</f>
        <v>50</v>
      </c>
      <c r="BR758" s="27">
        <f t="shared" si="387"/>
        <v>2.7777777777777776E-2</v>
      </c>
      <c r="BS758" s="27">
        <f t="shared" si="388"/>
        <v>1.3888888888888888</v>
      </c>
      <c r="BT758" s="15">
        <v>2</v>
      </c>
      <c r="BU758" s="15">
        <v>1.6666666666666667</v>
      </c>
      <c r="BV758" s="15">
        <v>1.6666666666666667</v>
      </c>
      <c r="BW758" s="15">
        <v>1</v>
      </c>
      <c r="BX758" s="15">
        <v>1</v>
      </c>
      <c r="BY758" s="15">
        <f t="shared" si="389"/>
        <v>1.4666666666666668</v>
      </c>
      <c r="BZ758" s="15">
        <v>4</v>
      </c>
      <c r="CA758" s="15">
        <f t="shared" si="390"/>
        <v>1</v>
      </c>
      <c r="CB758" s="15">
        <v>2</v>
      </c>
      <c r="CC758" s="15">
        <f t="shared" si="391"/>
        <v>0</v>
      </c>
      <c r="CD758" s="15">
        <f t="shared" si="401"/>
        <v>0</v>
      </c>
      <c r="CE758" s="15">
        <v>1</v>
      </c>
      <c r="CF758" s="15">
        <v>3</v>
      </c>
      <c r="CG758" s="15">
        <v>1</v>
      </c>
      <c r="CH758" s="15">
        <v>3</v>
      </c>
      <c r="CI758" s="15">
        <v>1</v>
      </c>
      <c r="CJ758" s="15">
        <v>1</v>
      </c>
      <c r="CK758" s="15">
        <v>1</v>
      </c>
      <c r="CL758" s="15">
        <v>1</v>
      </c>
      <c r="CN758" s="15">
        <v>1</v>
      </c>
      <c r="CP758" s="15">
        <v>1</v>
      </c>
      <c r="CR758" s="15">
        <v>1</v>
      </c>
      <c r="CZ758" s="15">
        <v>1</v>
      </c>
      <c r="DA758" s="15">
        <v>1</v>
      </c>
      <c r="DB758" s="15">
        <v>1</v>
      </c>
      <c r="DC758" s="15">
        <v>1</v>
      </c>
      <c r="DD758" s="15">
        <v>1</v>
      </c>
      <c r="DE758" s="15">
        <v>1</v>
      </c>
      <c r="DF758" s="15">
        <v>1</v>
      </c>
      <c r="DG758" s="15">
        <v>1</v>
      </c>
      <c r="DL758" s="15">
        <v>5</v>
      </c>
      <c r="DM758" s="15">
        <v>4.333333333333333</v>
      </c>
      <c r="DN758" s="15">
        <v>5</v>
      </c>
      <c r="DO758" s="15">
        <v>4.8</v>
      </c>
      <c r="DP758" s="15">
        <v>4.666666666666667</v>
      </c>
      <c r="DQ758" s="15">
        <v>4.75</v>
      </c>
      <c r="DR758" s="27">
        <f t="shared" si="369"/>
        <v>4.7583333333333337</v>
      </c>
      <c r="DS758" s="15">
        <f t="shared" si="394"/>
        <v>0</v>
      </c>
    </row>
    <row r="759" spans="1:123" x14ac:dyDescent="0.2">
      <c r="A759" s="15">
        <v>379</v>
      </c>
      <c r="B759" s="15">
        <v>1223</v>
      </c>
      <c r="C759" s="15">
        <v>1</v>
      </c>
      <c r="D759" s="15">
        <v>3</v>
      </c>
      <c r="E759" s="15">
        <f t="shared" si="370"/>
        <v>0</v>
      </c>
      <c r="F759" s="15">
        <f t="shared" si="371"/>
        <v>1</v>
      </c>
      <c r="G759" s="15">
        <f t="shared" si="372"/>
        <v>0</v>
      </c>
      <c r="H759" s="15">
        <f t="shared" si="373"/>
        <v>0</v>
      </c>
      <c r="I759" s="15">
        <v>1</v>
      </c>
      <c r="J759" s="15">
        <v>67</v>
      </c>
      <c r="K759" s="15">
        <v>4</v>
      </c>
      <c r="L759" s="15">
        <f t="shared" si="374"/>
        <v>0</v>
      </c>
      <c r="M759" s="15">
        <f t="shared" si="375"/>
        <v>0</v>
      </c>
      <c r="N759" s="15">
        <f t="shared" si="376"/>
        <v>1</v>
      </c>
      <c r="O759" s="15">
        <f t="shared" si="377"/>
        <v>0</v>
      </c>
      <c r="P759" s="15">
        <f t="shared" si="378"/>
        <v>0</v>
      </c>
      <c r="Q759" s="15">
        <v>2</v>
      </c>
      <c r="R759" s="15">
        <v>4</v>
      </c>
      <c r="S759" s="15">
        <v>32</v>
      </c>
      <c r="T759" s="15">
        <v>1</v>
      </c>
      <c r="U759" s="15">
        <v>0</v>
      </c>
      <c r="V759" s="15">
        <v>1</v>
      </c>
      <c r="W759" s="15">
        <v>100000</v>
      </c>
      <c r="X759" s="15">
        <v>1</v>
      </c>
      <c r="Y759" s="15">
        <v>0</v>
      </c>
      <c r="Z759" s="15">
        <v>0</v>
      </c>
      <c r="AA759" s="15">
        <f t="shared" si="367"/>
        <v>61</v>
      </c>
      <c r="AB759" s="193">
        <f t="shared" si="392"/>
        <v>2224.7222222222222</v>
      </c>
      <c r="AC759" s="159">
        <v>7</v>
      </c>
      <c r="AD759" s="159">
        <v>1</v>
      </c>
      <c r="AE759" s="159">
        <v>25</v>
      </c>
      <c r="AF759" s="159">
        <v>75000</v>
      </c>
      <c r="AG759" s="159">
        <f t="shared" si="379"/>
        <v>75000</v>
      </c>
      <c r="AH759" s="159">
        <v>13</v>
      </c>
      <c r="AI759" s="171">
        <f t="shared" si="380"/>
        <v>3000</v>
      </c>
      <c r="AM759" s="15">
        <f t="shared" si="381"/>
        <v>0</v>
      </c>
      <c r="AP759" s="15">
        <f t="shared" si="382"/>
        <v>75000</v>
      </c>
      <c r="AQ759" s="172">
        <f t="shared" si="368"/>
        <v>3000</v>
      </c>
      <c r="AR759" s="27">
        <f t="shared" si="383"/>
        <v>0.69444444444444442</v>
      </c>
      <c r="AS759" s="172">
        <f t="shared" si="384"/>
        <v>2083.3333333333335</v>
      </c>
      <c r="AT759" s="15">
        <v>1</v>
      </c>
      <c r="AU759" s="15">
        <v>1</v>
      </c>
      <c r="AV759" s="15">
        <v>10</v>
      </c>
      <c r="AW759" s="15">
        <v>5040</v>
      </c>
      <c r="AX759" s="15">
        <f t="shared" si="393"/>
        <v>5040</v>
      </c>
      <c r="AY759" s="15">
        <v>30</v>
      </c>
      <c r="BG759" s="15">
        <f t="shared" si="395"/>
        <v>5040</v>
      </c>
      <c r="BH759" s="15">
        <f t="shared" si="396"/>
        <v>504</v>
      </c>
      <c r="BI759" s="27">
        <f t="shared" si="385"/>
        <v>0.27777777777777779</v>
      </c>
      <c r="BJ759" s="27">
        <f t="shared" si="386"/>
        <v>140</v>
      </c>
      <c r="BK759" s="15">
        <v>2</v>
      </c>
      <c r="BL759" s="15">
        <v>1</v>
      </c>
      <c r="BM759" s="15">
        <v>26</v>
      </c>
      <c r="BN759" s="15">
        <v>1300</v>
      </c>
      <c r="BO759" s="15">
        <f t="shared" si="402"/>
        <v>1300</v>
      </c>
      <c r="BP759" s="15">
        <v>20</v>
      </c>
      <c r="BQ759" s="15">
        <f t="shared" si="403"/>
        <v>50</v>
      </c>
      <c r="BR759" s="27">
        <f t="shared" si="387"/>
        <v>2.7777777777777776E-2</v>
      </c>
      <c r="BS759" s="27">
        <f t="shared" si="388"/>
        <v>1.3888888888888888</v>
      </c>
      <c r="BT759" s="15">
        <v>2</v>
      </c>
      <c r="BU759" s="15">
        <v>1.6666666666666667</v>
      </c>
      <c r="BV759" s="15">
        <v>1.6666666666666667</v>
      </c>
      <c r="BW759" s="15">
        <v>1</v>
      </c>
      <c r="BX759" s="15">
        <v>1</v>
      </c>
      <c r="BY759" s="15">
        <f t="shared" si="389"/>
        <v>1.4666666666666668</v>
      </c>
      <c r="BZ759" s="15">
        <v>4</v>
      </c>
      <c r="CA759" s="15">
        <f t="shared" si="390"/>
        <v>1</v>
      </c>
      <c r="CB759" s="15">
        <v>2</v>
      </c>
      <c r="CC759" s="15">
        <f t="shared" si="391"/>
        <v>0</v>
      </c>
      <c r="CD759" s="15">
        <f t="shared" si="401"/>
        <v>0</v>
      </c>
      <c r="CE759" s="15">
        <v>1</v>
      </c>
      <c r="CF759" s="15">
        <v>3</v>
      </c>
      <c r="CG759" s="15">
        <v>1</v>
      </c>
      <c r="CH759" s="15">
        <v>3</v>
      </c>
      <c r="CI759" s="15">
        <v>1</v>
      </c>
      <c r="CJ759" s="15">
        <v>1</v>
      </c>
      <c r="CK759" s="15">
        <v>1</v>
      </c>
      <c r="CL759" s="15">
        <v>1</v>
      </c>
      <c r="CN759" s="15">
        <v>1</v>
      </c>
      <c r="CP759" s="15">
        <v>1</v>
      </c>
      <c r="CR759" s="15">
        <v>1</v>
      </c>
      <c r="CZ759" s="15">
        <v>1</v>
      </c>
      <c r="DA759" s="15">
        <v>1</v>
      </c>
      <c r="DB759" s="15">
        <v>1</v>
      </c>
      <c r="DC759" s="15">
        <v>1</v>
      </c>
      <c r="DD759" s="15">
        <v>1</v>
      </c>
      <c r="DE759" s="15">
        <v>1</v>
      </c>
      <c r="DF759" s="15">
        <v>1</v>
      </c>
      <c r="DG759" s="15">
        <v>1</v>
      </c>
      <c r="DL759" s="27">
        <v>5</v>
      </c>
      <c r="DM759" s="27">
        <v>4.333333333333333</v>
      </c>
      <c r="DN759" s="27">
        <v>5</v>
      </c>
      <c r="DO759" s="27">
        <v>4.8</v>
      </c>
      <c r="DP759" s="27">
        <v>4.666666666666667</v>
      </c>
      <c r="DQ759" s="27">
        <v>4.75</v>
      </c>
      <c r="DR759" s="27">
        <f t="shared" si="369"/>
        <v>4.7583333333333337</v>
      </c>
      <c r="DS759" s="15">
        <f t="shared" si="394"/>
        <v>1.4583333333333335</v>
      </c>
    </row>
    <row r="760" spans="1:123" x14ac:dyDescent="0.2">
      <c r="A760" s="15">
        <v>380</v>
      </c>
      <c r="B760" s="15">
        <v>1224</v>
      </c>
      <c r="C760" s="15">
        <v>1</v>
      </c>
      <c r="D760" s="15">
        <v>3</v>
      </c>
      <c r="E760" s="15">
        <f t="shared" si="370"/>
        <v>0</v>
      </c>
      <c r="F760" s="15">
        <f t="shared" si="371"/>
        <v>1</v>
      </c>
      <c r="G760" s="15">
        <f t="shared" si="372"/>
        <v>0</v>
      </c>
      <c r="H760" s="15">
        <f t="shared" si="373"/>
        <v>0</v>
      </c>
      <c r="I760" s="15">
        <v>0</v>
      </c>
      <c r="J760" s="15">
        <v>36</v>
      </c>
      <c r="K760" s="15">
        <v>5</v>
      </c>
      <c r="L760" s="15">
        <f t="shared" si="374"/>
        <v>0</v>
      </c>
      <c r="M760" s="15">
        <f t="shared" si="375"/>
        <v>0</v>
      </c>
      <c r="N760" s="15">
        <f t="shared" si="376"/>
        <v>0</v>
      </c>
      <c r="O760" s="15">
        <f t="shared" si="377"/>
        <v>1</v>
      </c>
      <c r="P760" s="15">
        <f t="shared" si="378"/>
        <v>0</v>
      </c>
      <c r="Q760" s="15">
        <v>2</v>
      </c>
      <c r="R760" s="15">
        <v>2</v>
      </c>
      <c r="S760" s="15">
        <v>13</v>
      </c>
      <c r="T760" s="15">
        <v>0</v>
      </c>
      <c r="U760" s="15">
        <v>1</v>
      </c>
      <c r="V760" s="15">
        <v>1</v>
      </c>
      <c r="W760" s="15">
        <v>300000</v>
      </c>
      <c r="X760" s="15">
        <v>1</v>
      </c>
      <c r="Y760" s="15">
        <v>1</v>
      </c>
      <c r="Z760" s="15">
        <v>1</v>
      </c>
      <c r="AA760" s="15">
        <f t="shared" si="367"/>
        <v>10</v>
      </c>
      <c r="AB760" s="193">
        <f t="shared" si="392"/>
        <v>800</v>
      </c>
      <c r="AC760" s="15">
        <v>2</v>
      </c>
      <c r="AD760" s="15">
        <v>1</v>
      </c>
      <c r="AE760" s="15">
        <v>10</v>
      </c>
      <c r="AF760" s="15">
        <v>8000</v>
      </c>
      <c r="AG760" s="15">
        <f t="shared" si="379"/>
        <v>8000</v>
      </c>
      <c r="AH760" s="15">
        <v>22</v>
      </c>
      <c r="AI760" s="27">
        <f t="shared" si="380"/>
        <v>800</v>
      </c>
      <c r="AM760" s="15">
        <f t="shared" si="381"/>
        <v>0</v>
      </c>
      <c r="AP760" s="15">
        <f t="shared" si="382"/>
        <v>8000</v>
      </c>
      <c r="AQ760" s="172">
        <f t="shared" si="368"/>
        <v>800</v>
      </c>
      <c r="AR760" s="27">
        <f t="shared" si="383"/>
        <v>1</v>
      </c>
      <c r="AS760" s="172">
        <f t="shared" si="384"/>
        <v>800</v>
      </c>
      <c r="AX760" s="15">
        <f t="shared" si="393"/>
        <v>0</v>
      </c>
      <c r="BI760" s="27">
        <f t="shared" si="385"/>
        <v>0</v>
      </c>
      <c r="BJ760" s="27">
        <f t="shared" si="386"/>
        <v>0</v>
      </c>
      <c r="BR760" s="27">
        <f t="shared" si="387"/>
        <v>0</v>
      </c>
      <c r="BS760" s="27">
        <f t="shared" si="388"/>
        <v>0</v>
      </c>
      <c r="BT760" s="15">
        <v>2</v>
      </c>
      <c r="BU760" s="15">
        <v>1</v>
      </c>
      <c r="BV760" s="15">
        <v>1</v>
      </c>
      <c r="BW760" s="15">
        <v>1</v>
      </c>
      <c r="BX760" s="15">
        <v>1</v>
      </c>
      <c r="BY760" s="15">
        <f t="shared" si="389"/>
        <v>1.2</v>
      </c>
      <c r="BZ760" s="15">
        <v>1</v>
      </c>
      <c r="CA760" s="15">
        <f t="shared" si="390"/>
        <v>0</v>
      </c>
      <c r="CB760" s="15">
        <v>5</v>
      </c>
      <c r="CC760" s="15" t="s">
        <v>1008</v>
      </c>
      <c r="CD760" s="15" t="s">
        <v>1008</v>
      </c>
      <c r="CE760" s="15" t="s">
        <v>1007</v>
      </c>
      <c r="CH760" s="15" t="s">
        <v>1007</v>
      </c>
      <c r="CK760" s="15" t="s">
        <v>1007</v>
      </c>
      <c r="CL760" s="15" t="s">
        <v>1007</v>
      </c>
      <c r="CN760" s="15" t="s">
        <v>1007</v>
      </c>
      <c r="CP760" s="15" t="s">
        <v>1007</v>
      </c>
      <c r="CR760" s="15" t="s">
        <v>1007</v>
      </c>
      <c r="CZ760" s="15">
        <v>1</v>
      </c>
      <c r="DA760" s="15">
        <v>4</v>
      </c>
      <c r="DB760" s="15">
        <v>2</v>
      </c>
      <c r="DC760" s="15">
        <v>4</v>
      </c>
      <c r="DD760" s="15">
        <v>2</v>
      </c>
      <c r="DE760" s="15">
        <v>4</v>
      </c>
      <c r="DF760" s="15">
        <v>3</v>
      </c>
      <c r="DG760" s="15">
        <v>4</v>
      </c>
      <c r="DL760" s="15">
        <v>4</v>
      </c>
      <c r="DM760" s="15">
        <v>4</v>
      </c>
      <c r="DN760" s="15">
        <v>3</v>
      </c>
      <c r="DO760" s="15">
        <v>3.8</v>
      </c>
      <c r="DP760" s="15">
        <v>3</v>
      </c>
      <c r="DQ760" s="15">
        <v>2</v>
      </c>
      <c r="DR760" s="27">
        <f t="shared" si="369"/>
        <v>3.3000000000000003</v>
      </c>
      <c r="DS760" s="15">
        <f t="shared" si="394"/>
        <v>5.2777777777778034E-2</v>
      </c>
    </row>
    <row r="761" spans="1:123" x14ac:dyDescent="0.2">
      <c r="A761" s="15">
        <v>380</v>
      </c>
      <c r="B761" s="15">
        <v>1224</v>
      </c>
      <c r="C761" s="15">
        <v>1</v>
      </c>
      <c r="D761" s="15">
        <v>3</v>
      </c>
      <c r="E761" s="15">
        <f t="shared" si="370"/>
        <v>0</v>
      </c>
      <c r="F761" s="15">
        <f t="shared" si="371"/>
        <v>1</v>
      </c>
      <c r="G761" s="15">
        <f t="shared" si="372"/>
        <v>0</v>
      </c>
      <c r="H761" s="15">
        <f t="shared" si="373"/>
        <v>0</v>
      </c>
      <c r="I761" s="15">
        <v>0</v>
      </c>
      <c r="J761" s="15">
        <v>36</v>
      </c>
      <c r="K761" s="15">
        <v>5</v>
      </c>
      <c r="L761" s="15">
        <f t="shared" si="374"/>
        <v>0</v>
      </c>
      <c r="M761" s="15">
        <f t="shared" si="375"/>
        <v>0</v>
      </c>
      <c r="N761" s="15">
        <f t="shared" si="376"/>
        <v>0</v>
      </c>
      <c r="O761" s="15">
        <f t="shared" si="377"/>
        <v>1</v>
      </c>
      <c r="P761" s="15">
        <f t="shared" si="378"/>
        <v>0</v>
      </c>
      <c r="Q761" s="15">
        <v>2</v>
      </c>
      <c r="R761" s="15">
        <v>2</v>
      </c>
      <c r="S761" s="15">
        <v>13</v>
      </c>
      <c r="T761" s="15">
        <v>0</v>
      </c>
      <c r="U761" s="15">
        <v>1</v>
      </c>
      <c r="V761" s="15">
        <v>1</v>
      </c>
      <c r="W761" s="15">
        <v>300000</v>
      </c>
      <c r="X761" s="15">
        <v>1</v>
      </c>
      <c r="Y761" s="15">
        <v>0</v>
      </c>
      <c r="Z761" s="15">
        <v>1</v>
      </c>
      <c r="AA761" s="15">
        <f t="shared" si="367"/>
        <v>10</v>
      </c>
      <c r="AB761" s="193">
        <f t="shared" si="392"/>
        <v>900</v>
      </c>
      <c r="AC761" s="159">
        <v>2</v>
      </c>
      <c r="AD761" s="159">
        <v>1</v>
      </c>
      <c r="AE761" s="159">
        <v>10</v>
      </c>
      <c r="AF761" s="159">
        <v>9000</v>
      </c>
      <c r="AG761" s="159">
        <f t="shared" si="379"/>
        <v>9000</v>
      </c>
      <c r="AH761" s="159">
        <v>23</v>
      </c>
      <c r="AI761" s="171">
        <f t="shared" si="380"/>
        <v>900</v>
      </c>
      <c r="AM761" s="15">
        <f t="shared" si="381"/>
        <v>0</v>
      </c>
      <c r="AP761" s="15">
        <f t="shared" si="382"/>
        <v>9000</v>
      </c>
      <c r="AQ761" s="172">
        <f t="shared" si="368"/>
        <v>900</v>
      </c>
      <c r="AR761" s="27">
        <f t="shared" si="383"/>
        <v>1</v>
      </c>
      <c r="AS761" s="172">
        <f t="shared" si="384"/>
        <v>900</v>
      </c>
      <c r="AX761" s="15">
        <f t="shared" si="393"/>
        <v>0</v>
      </c>
      <c r="BI761" s="27">
        <f t="shared" si="385"/>
        <v>0</v>
      </c>
      <c r="BJ761" s="27">
        <f t="shared" si="386"/>
        <v>0</v>
      </c>
      <c r="BR761" s="27">
        <f t="shared" si="387"/>
        <v>0</v>
      </c>
      <c r="BS761" s="27">
        <f t="shared" si="388"/>
        <v>0</v>
      </c>
      <c r="BT761" s="15">
        <v>2</v>
      </c>
      <c r="BU761" s="15">
        <v>1</v>
      </c>
      <c r="BV761" s="15">
        <v>1</v>
      </c>
      <c r="BW761" s="15">
        <v>1</v>
      </c>
      <c r="BX761" s="15">
        <v>1</v>
      </c>
      <c r="BY761" s="15">
        <f t="shared" si="389"/>
        <v>1.2</v>
      </c>
      <c r="BZ761" s="15">
        <v>1</v>
      </c>
      <c r="CA761" s="15">
        <f t="shared" si="390"/>
        <v>0</v>
      </c>
      <c r="CB761" s="15">
        <v>5</v>
      </c>
      <c r="CC761" s="15" t="s">
        <v>1008</v>
      </c>
      <c r="CD761" s="15" t="s">
        <v>1008</v>
      </c>
      <c r="CE761" s="15" t="s">
        <v>1007</v>
      </c>
      <c r="CH761" s="15" t="s">
        <v>1007</v>
      </c>
      <c r="CK761" s="15" t="s">
        <v>1007</v>
      </c>
      <c r="CL761" s="15" t="s">
        <v>1007</v>
      </c>
      <c r="CN761" s="15" t="s">
        <v>1007</v>
      </c>
      <c r="CP761" s="15" t="s">
        <v>1007</v>
      </c>
      <c r="CR761" s="15" t="s">
        <v>1007</v>
      </c>
      <c r="CZ761" s="15">
        <v>1</v>
      </c>
      <c r="DA761" s="15">
        <v>4</v>
      </c>
      <c r="DB761" s="15">
        <v>2</v>
      </c>
      <c r="DC761" s="15">
        <v>4</v>
      </c>
      <c r="DD761" s="15">
        <v>2</v>
      </c>
      <c r="DE761" s="15">
        <v>4</v>
      </c>
      <c r="DF761" s="15">
        <v>3</v>
      </c>
      <c r="DG761" s="15">
        <v>4</v>
      </c>
      <c r="DL761" s="27">
        <v>3.8</v>
      </c>
      <c r="DM761" s="27">
        <v>4</v>
      </c>
      <c r="DN761" s="27">
        <v>3</v>
      </c>
      <c r="DO761" s="27">
        <v>3.6</v>
      </c>
      <c r="DP761" s="27">
        <v>3.3333333333333335</v>
      </c>
      <c r="DQ761" s="27">
        <v>1.75</v>
      </c>
      <c r="DR761" s="27">
        <f t="shared" si="369"/>
        <v>3.2472222222222222</v>
      </c>
      <c r="DS761" s="15">
        <f t="shared" si="394"/>
        <v>-0.42499999999999982</v>
      </c>
    </row>
    <row r="762" spans="1:123" x14ac:dyDescent="0.2">
      <c r="A762" s="15">
        <v>381</v>
      </c>
      <c r="B762" s="15">
        <v>1225</v>
      </c>
      <c r="C762" s="15">
        <v>1</v>
      </c>
      <c r="D762" s="15">
        <v>3</v>
      </c>
      <c r="E762" s="15">
        <f t="shared" si="370"/>
        <v>0</v>
      </c>
      <c r="F762" s="15">
        <f t="shared" si="371"/>
        <v>1</v>
      </c>
      <c r="G762" s="15">
        <f t="shared" si="372"/>
        <v>0</v>
      </c>
      <c r="H762" s="15">
        <f t="shared" si="373"/>
        <v>0</v>
      </c>
      <c r="I762" s="15">
        <v>1</v>
      </c>
      <c r="J762" s="15">
        <v>61</v>
      </c>
      <c r="K762" s="15">
        <v>2</v>
      </c>
      <c r="L762" s="15">
        <f t="shared" si="374"/>
        <v>1</v>
      </c>
      <c r="M762" s="15">
        <f t="shared" si="375"/>
        <v>0</v>
      </c>
      <c r="N762" s="15">
        <f t="shared" si="376"/>
        <v>0</v>
      </c>
      <c r="O762" s="15">
        <f t="shared" si="377"/>
        <v>0</v>
      </c>
      <c r="P762" s="15">
        <f t="shared" si="378"/>
        <v>0</v>
      </c>
      <c r="Q762" s="15">
        <v>2</v>
      </c>
      <c r="R762" s="15">
        <v>4</v>
      </c>
      <c r="S762" s="15">
        <v>15</v>
      </c>
      <c r="T762" s="15">
        <v>0</v>
      </c>
      <c r="U762" s="15">
        <v>1</v>
      </c>
      <c r="V762" s="15">
        <v>1</v>
      </c>
      <c r="W762" s="15">
        <v>100000</v>
      </c>
      <c r="X762" s="15">
        <v>1</v>
      </c>
      <c r="Y762" s="15">
        <v>1</v>
      </c>
      <c r="Z762" s="15">
        <v>1</v>
      </c>
      <c r="AA762" s="15">
        <f t="shared" si="367"/>
        <v>40</v>
      </c>
      <c r="AB762" s="193">
        <f t="shared" si="392"/>
        <v>400</v>
      </c>
      <c r="AC762" s="15">
        <v>1</v>
      </c>
      <c r="AD762" s="15">
        <v>1</v>
      </c>
      <c r="AE762" s="15">
        <v>40</v>
      </c>
      <c r="AF762" s="15">
        <v>16000</v>
      </c>
      <c r="AG762" s="15">
        <f t="shared" si="379"/>
        <v>16000</v>
      </c>
      <c r="AH762" s="15">
        <v>18.899999999999999</v>
      </c>
      <c r="AI762" s="27">
        <f t="shared" si="380"/>
        <v>400</v>
      </c>
      <c r="AM762" s="15">
        <f t="shared" si="381"/>
        <v>0</v>
      </c>
      <c r="AP762" s="15">
        <f t="shared" si="382"/>
        <v>16000</v>
      </c>
      <c r="AQ762" s="172">
        <f t="shared" si="368"/>
        <v>400</v>
      </c>
      <c r="AR762" s="27">
        <f t="shared" si="383"/>
        <v>1</v>
      </c>
      <c r="AS762" s="172">
        <f t="shared" si="384"/>
        <v>400</v>
      </c>
      <c r="AX762" s="15">
        <f t="shared" si="393"/>
        <v>0</v>
      </c>
      <c r="BI762" s="27">
        <f t="shared" si="385"/>
        <v>0</v>
      </c>
      <c r="BJ762" s="27">
        <f t="shared" si="386"/>
        <v>0</v>
      </c>
      <c r="BR762" s="27">
        <f t="shared" si="387"/>
        <v>0</v>
      </c>
      <c r="BS762" s="27">
        <f t="shared" si="388"/>
        <v>0</v>
      </c>
      <c r="BT762" s="15">
        <v>2.75</v>
      </c>
      <c r="BU762" s="15">
        <v>2.3333333333333335</v>
      </c>
      <c r="BV762" s="15">
        <v>1.3333333333333333</v>
      </c>
      <c r="BW762" s="15">
        <v>1</v>
      </c>
      <c r="BX762" s="15">
        <v>3.5</v>
      </c>
      <c r="BY762" s="15">
        <f t="shared" si="389"/>
        <v>2.1833333333333336</v>
      </c>
      <c r="BZ762" s="15">
        <v>1</v>
      </c>
      <c r="CA762" s="15">
        <f t="shared" si="390"/>
        <v>1</v>
      </c>
      <c r="CB762" s="15">
        <v>1</v>
      </c>
      <c r="CC762" s="15">
        <f t="shared" si="391"/>
        <v>0</v>
      </c>
      <c r="CD762" s="15">
        <f t="shared" ref="CD762:CD769" si="404">IF($CB762=4,1,0)</f>
        <v>0</v>
      </c>
      <c r="CE762" s="15">
        <v>4</v>
      </c>
      <c r="CF762" s="15">
        <v>3</v>
      </c>
      <c r="CG762" s="15">
        <v>1</v>
      </c>
      <c r="CH762" s="15">
        <v>2</v>
      </c>
      <c r="CI762" s="15">
        <v>1</v>
      </c>
      <c r="CJ762" s="15">
        <v>1</v>
      </c>
      <c r="CK762" s="15">
        <v>1</v>
      </c>
      <c r="CL762" s="15">
        <v>1</v>
      </c>
      <c r="CN762" s="15">
        <v>1</v>
      </c>
      <c r="CP762" s="15">
        <v>1</v>
      </c>
      <c r="CR762" s="15">
        <v>1</v>
      </c>
      <c r="CZ762" s="15">
        <v>2</v>
      </c>
      <c r="DA762" s="15">
        <v>1</v>
      </c>
      <c r="DB762" s="15">
        <v>2</v>
      </c>
      <c r="DC762" s="15">
        <v>1</v>
      </c>
      <c r="DD762" s="15">
        <v>2</v>
      </c>
      <c r="DE762" s="15">
        <v>1</v>
      </c>
      <c r="DF762" s="15">
        <v>2</v>
      </c>
      <c r="DG762" s="15">
        <v>1</v>
      </c>
      <c r="DL762" s="15">
        <v>4.2</v>
      </c>
      <c r="DM762" s="15">
        <v>4</v>
      </c>
      <c r="DN762" s="15">
        <v>3.25</v>
      </c>
      <c r="DO762" s="15">
        <v>4</v>
      </c>
      <c r="DP762" s="15">
        <v>3.3333333333333335</v>
      </c>
      <c r="DQ762" s="15">
        <v>3.25</v>
      </c>
      <c r="DR762" s="27">
        <f t="shared" si="369"/>
        <v>3.6722222222222221</v>
      </c>
      <c r="DS762" s="15">
        <f t="shared" si="394"/>
        <v>8.8888888888888573E-2</v>
      </c>
    </row>
    <row r="763" spans="1:123" x14ac:dyDescent="0.2">
      <c r="A763" s="15">
        <v>381</v>
      </c>
      <c r="B763" s="15">
        <v>1225</v>
      </c>
      <c r="C763" s="15">
        <v>1</v>
      </c>
      <c r="D763" s="15">
        <v>3</v>
      </c>
      <c r="E763" s="15">
        <f t="shared" si="370"/>
        <v>0</v>
      </c>
      <c r="F763" s="15">
        <f t="shared" si="371"/>
        <v>1</v>
      </c>
      <c r="G763" s="15">
        <f t="shared" si="372"/>
        <v>0</v>
      </c>
      <c r="H763" s="15">
        <f t="shared" si="373"/>
        <v>0</v>
      </c>
      <c r="I763" s="15">
        <v>1</v>
      </c>
      <c r="J763" s="15">
        <v>61</v>
      </c>
      <c r="K763" s="15">
        <v>2</v>
      </c>
      <c r="L763" s="15">
        <f t="shared" si="374"/>
        <v>1</v>
      </c>
      <c r="M763" s="15">
        <f t="shared" si="375"/>
        <v>0</v>
      </c>
      <c r="N763" s="15">
        <f t="shared" si="376"/>
        <v>0</v>
      </c>
      <c r="O763" s="15">
        <f t="shared" si="377"/>
        <v>0</v>
      </c>
      <c r="P763" s="15">
        <f t="shared" si="378"/>
        <v>0</v>
      </c>
      <c r="Q763" s="15">
        <v>2</v>
      </c>
      <c r="R763" s="15">
        <v>4</v>
      </c>
      <c r="S763" s="15">
        <v>15</v>
      </c>
      <c r="T763" s="15">
        <v>0</v>
      </c>
      <c r="U763" s="15">
        <v>1</v>
      </c>
      <c r="V763" s="15">
        <v>1</v>
      </c>
      <c r="W763" s="15">
        <v>100000</v>
      </c>
      <c r="X763" s="15">
        <v>1</v>
      </c>
      <c r="Y763" s="15">
        <v>0</v>
      </c>
      <c r="Z763" s="15">
        <v>1</v>
      </c>
      <c r="AA763" s="15">
        <f t="shared" si="367"/>
        <v>40</v>
      </c>
      <c r="AB763" s="193">
        <f t="shared" si="392"/>
        <v>400</v>
      </c>
      <c r="AC763" s="159">
        <v>1</v>
      </c>
      <c r="AD763" s="159">
        <v>1</v>
      </c>
      <c r="AE763" s="159">
        <v>40</v>
      </c>
      <c r="AF763" s="159">
        <v>16000</v>
      </c>
      <c r="AG763" s="159">
        <f t="shared" si="379"/>
        <v>16000</v>
      </c>
      <c r="AH763" s="159">
        <v>21</v>
      </c>
      <c r="AI763" s="171">
        <f t="shared" si="380"/>
        <v>400</v>
      </c>
      <c r="AM763" s="15">
        <f t="shared" si="381"/>
        <v>0</v>
      </c>
      <c r="AP763" s="15">
        <f t="shared" si="382"/>
        <v>16000</v>
      </c>
      <c r="AQ763" s="172">
        <f t="shared" si="368"/>
        <v>400</v>
      </c>
      <c r="AR763" s="27">
        <f t="shared" si="383"/>
        <v>1</v>
      </c>
      <c r="AS763" s="172">
        <f t="shared" si="384"/>
        <v>400</v>
      </c>
      <c r="AX763" s="15">
        <f t="shared" si="393"/>
        <v>0</v>
      </c>
      <c r="BI763" s="27">
        <f t="shared" si="385"/>
        <v>0</v>
      </c>
      <c r="BJ763" s="27">
        <f t="shared" si="386"/>
        <v>0</v>
      </c>
      <c r="BR763" s="27">
        <f t="shared" si="387"/>
        <v>0</v>
      </c>
      <c r="BS763" s="27">
        <f t="shared" si="388"/>
        <v>0</v>
      </c>
      <c r="BT763" s="15">
        <v>2.75</v>
      </c>
      <c r="BU763" s="15">
        <v>2.3333333333333335</v>
      </c>
      <c r="BV763" s="15">
        <v>1.3333333333333333</v>
      </c>
      <c r="BW763" s="15">
        <v>1</v>
      </c>
      <c r="BX763" s="15">
        <v>3.5</v>
      </c>
      <c r="BY763" s="15">
        <f t="shared" si="389"/>
        <v>2.1833333333333336</v>
      </c>
      <c r="BZ763" s="15">
        <v>1</v>
      </c>
      <c r="CA763" s="15">
        <f t="shared" si="390"/>
        <v>1</v>
      </c>
      <c r="CB763" s="15">
        <v>1</v>
      </c>
      <c r="CC763" s="15">
        <f t="shared" si="391"/>
        <v>0</v>
      </c>
      <c r="CD763" s="15">
        <f t="shared" si="404"/>
        <v>0</v>
      </c>
      <c r="CE763" s="15">
        <v>4</v>
      </c>
      <c r="CF763" s="15">
        <v>3</v>
      </c>
      <c r="CG763" s="15">
        <v>1</v>
      </c>
      <c r="CH763" s="15">
        <v>2</v>
      </c>
      <c r="CI763" s="15">
        <v>1</v>
      </c>
      <c r="CJ763" s="15">
        <v>1</v>
      </c>
      <c r="CK763" s="15">
        <v>1</v>
      </c>
      <c r="CL763" s="15">
        <v>1</v>
      </c>
      <c r="CN763" s="15">
        <v>1</v>
      </c>
      <c r="CP763" s="15">
        <v>1</v>
      </c>
      <c r="CR763" s="15">
        <v>1</v>
      </c>
      <c r="CZ763" s="15">
        <v>2</v>
      </c>
      <c r="DA763" s="15">
        <v>1</v>
      </c>
      <c r="DB763" s="15">
        <v>2</v>
      </c>
      <c r="DC763" s="15">
        <v>1</v>
      </c>
      <c r="DD763" s="15">
        <v>2</v>
      </c>
      <c r="DE763" s="15">
        <v>1</v>
      </c>
      <c r="DF763" s="15">
        <v>2</v>
      </c>
      <c r="DG763" s="15">
        <v>1</v>
      </c>
      <c r="DL763" s="27">
        <v>4.2</v>
      </c>
      <c r="DM763" s="27">
        <v>3.6666666666666665</v>
      </c>
      <c r="DN763" s="27">
        <v>3</v>
      </c>
      <c r="DO763" s="27">
        <v>3.8</v>
      </c>
      <c r="DP763" s="27">
        <v>3.3333333333333335</v>
      </c>
      <c r="DQ763" s="27">
        <v>3.5</v>
      </c>
      <c r="DR763" s="27">
        <f t="shared" si="369"/>
        <v>3.5833333333333335</v>
      </c>
      <c r="DS763" s="15">
        <f t="shared" si="394"/>
        <v>-0.15833333333333321</v>
      </c>
    </row>
    <row r="764" spans="1:123" x14ac:dyDescent="0.2">
      <c r="A764" s="15">
        <v>382</v>
      </c>
      <c r="B764" s="15">
        <v>1227</v>
      </c>
      <c r="C764" s="15">
        <v>1</v>
      </c>
      <c r="D764" s="15">
        <v>3</v>
      </c>
      <c r="E764" s="15">
        <f t="shared" si="370"/>
        <v>0</v>
      </c>
      <c r="F764" s="15">
        <f t="shared" si="371"/>
        <v>1</v>
      </c>
      <c r="G764" s="15">
        <f t="shared" si="372"/>
        <v>0</v>
      </c>
      <c r="H764" s="15">
        <f t="shared" si="373"/>
        <v>0</v>
      </c>
      <c r="I764" s="15">
        <v>1</v>
      </c>
      <c r="J764" s="15">
        <v>50</v>
      </c>
      <c r="K764" s="15">
        <v>4</v>
      </c>
      <c r="L764" s="15">
        <f t="shared" si="374"/>
        <v>0</v>
      </c>
      <c r="M764" s="15">
        <f t="shared" si="375"/>
        <v>0</v>
      </c>
      <c r="N764" s="15">
        <f t="shared" si="376"/>
        <v>1</v>
      </c>
      <c r="O764" s="15">
        <f t="shared" si="377"/>
        <v>0</v>
      </c>
      <c r="P764" s="15">
        <f t="shared" si="378"/>
        <v>0</v>
      </c>
      <c r="Q764" s="15">
        <v>2</v>
      </c>
      <c r="R764" s="15">
        <v>2</v>
      </c>
      <c r="S764" s="15">
        <v>20</v>
      </c>
      <c r="T764" s="15">
        <v>0</v>
      </c>
      <c r="U764" s="15">
        <v>0</v>
      </c>
      <c r="V764" s="15">
        <v>1</v>
      </c>
      <c r="W764" s="15">
        <v>55000</v>
      </c>
      <c r="X764" s="15">
        <v>1</v>
      </c>
      <c r="Y764" s="15">
        <v>1</v>
      </c>
      <c r="Z764" s="15">
        <v>1</v>
      </c>
      <c r="AA764" s="15">
        <f t="shared" si="367"/>
        <v>32</v>
      </c>
      <c r="AB764" s="193">
        <f t="shared" si="392"/>
        <v>420</v>
      </c>
      <c r="AC764" s="15">
        <v>1</v>
      </c>
      <c r="AD764" s="15">
        <v>1</v>
      </c>
      <c r="AE764" s="15">
        <v>32</v>
      </c>
      <c r="AF764" s="15">
        <v>13440</v>
      </c>
      <c r="AG764" s="15">
        <f t="shared" si="379"/>
        <v>13440</v>
      </c>
      <c r="AH764" s="15">
        <v>11</v>
      </c>
      <c r="AI764" s="27">
        <f t="shared" si="380"/>
        <v>420</v>
      </c>
      <c r="AM764" s="15">
        <f t="shared" si="381"/>
        <v>0</v>
      </c>
      <c r="AP764" s="15">
        <f t="shared" si="382"/>
        <v>13440</v>
      </c>
      <c r="AQ764" s="172">
        <f t="shared" si="368"/>
        <v>420</v>
      </c>
      <c r="AR764" s="27">
        <f t="shared" si="383"/>
        <v>1</v>
      </c>
      <c r="AS764" s="172">
        <f t="shared" si="384"/>
        <v>420</v>
      </c>
      <c r="AX764" s="15">
        <f t="shared" si="393"/>
        <v>0</v>
      </c>
      <c r="BI764" s="27">
        <f t="shared" si="385"/>
        <v>0</v>
      </c>
      <c r="BJ764" s="27">
        <f t="shared" si="386"/>
        <v>0</v>
      </c>
      <c r="BR764" s="27">
        <f t="shared" si="387"/>
        <v>0</v>
      </c>
      <c r="BS764" s="27">
        <f t="shared" si="388"/>
        <v>0</v>
      </c>
      <c r="BT764" s="15">
        <v>2</v>
      </c>
      <c r="BU764" s="15">
        <v>1.6666666666666667</v>
      </c>
      <c r="BV764" s="15">
        <v>1.3333333333333333</v>
      </c>
      <c r="BW764" s="15">
        <v>1</v>
      </c>
      <c r="BX764" s="15">
        <v>1</v>
      </c>
      <c r="BY764" s="15">
        <f t="shared" si="389"/>
        <v>1.4</v>
      </c>
      <c r="BZ764" s="15">
        <v>1</v>
      </c>
      <c r="CA764" s="15">
        <f t="shared" si="390"/>
        <v>1</v>
      </c>
      <c r="CB764" s="15">
        <v>2</v>
      </c>
      <c r="CC764" s="15">
        <f t="shared" si="391"/>
        <v>0</v>
      </c>
      <c r="CD764" s="15">
        <f t="shared" si="404"/>
        <v>0</v>
      </c>
      <c r="CE764" s="15">
        <v>2</v>
      </c>
      <c r="CF764" s="15">
        <v>2</v>
      </c>
      <c r="CG764" s="15">
        <v>1</v>
      </c>
      <c r="CH764" s="15">
        <v>1</v>
      </c>
      <c r="CI764" s="15">
        <v>1</v>
      </c>
      <c r="CJ764" s="15">
        <v>1</v>
      </c>
      <c r="CK764" s="15">
        <v>1</v>
      </c>
      <c r="CL764" s="15">
        <v>1</v>
      </c>
      <c r="CN764" s="15">
        <v>1</v>
      </c>
      <c r="CP764" s="15">
        <v>1</v>
      </c>
      <c r="CR764" s="15">
        <v>1</v>
      </c>
      <c r="CZ764" s="15">
        <v>3</v>
      </c>
      <c r="DA764" s="15">
        <v>1</v>
      </c>
      <c r="DB764" s="15">
        <v>1</v>
      </c>
      <c r="DC764" s="15">
        <v>1</v>
      </c>
      <c r="DD764" s="15">
        <v>3</v>
      </c>
      <c r="DE764" s="15">
        <v>1</v>
      </c>
      <c r="DF764" s="15">
        <v>1</v>
      </c>
      <c r="DG764" s="15">
        <v>1</v>
      </c>
      <c r="DL764" s="15">
        <v>4.2</v>
      </c>
      <c r="DM764" s="15">
        <v>4</v>
      </c>
      <c r="DN764" s="15">
        <v>4</v>
      </c>
      <c r="DO764" s="15">
        <v>4</v>
      </c>
      <c r="DP764" s="15">
        <v>3</v>
      </c>
      <c r="DQ764" s="15">
        <v>3.25</v>
      </c>
      <c r="DR764" s="27">
        <f t="shared" si="369"/>
        <v>3.7416666666666667</v>
      </c>
      <c r="DS764" s="15">
        <f t="shared" si="394"/>
        <v>0</v>
      </c>
    </row>
    <row r="765" spans="1:123" x14ac:dyDescent="0.2">
      <c r="A765" s="15">
        <v>382</v>
      </c>
      <c r="B765" s="15">
        <v>1227</v>
      </c>
      <c r="C765" s="15">
        <v>1</v>
      </c>
      <c r="D765" s="15">
        <v>3</v>
      </c>
      <c r="E765" s="15">
        <f t="shared" si="370"/>
        <v>0</v>
      </c>
      <c r="F765" s="15">
        <f t="shared" si="371"/>
        <v>1</v>
      </c>
      <c r="G765" s="15">
        <f t="shared" si="372"/>
        <v>0</v>
      </c>
      <c r="H765" s="15">
        <f t="shared" si="373"/>
        <v>0</v>
      </c>
      <c r="I765" s="15">
        <v>1</v>
      </c>
      <c r="J765" s="15">
        <v>50</v>
      </c>
      <c r="K765" s="15">
        <v>4</v>
      </c>
      <c r="L765" s="15">
        <f t="shared" si="374"/>
        <v>0</v>
      </c>
      <c r="M765" s="15">
        <f t="shared" si="375"/>
        <v>0</v>
      </c>
      <c r="N765" s="15">
        <f t="shared" si="376"/>
        <v>1</v>
      </c>
      <c r="O765" s="15">
        <f t="shared" si="377"/>
        <v>0</v>
      </c>
      <c r="P765" s="15">
        <f t="shared" si="378"/>
        <v>0</v>
      </c>
      <c r="Q765" s="15">
        <v>2</v>
      </c>
      <c r="R765" s="15">
        <v>2</v>
      </c>
      <c r="S765" s="15">
        <v>20</v>
      </c>
      <c r="T765" s="15">
        <v>0</v>
      </c>
      <c r="U765" s="15">
        <v>0</v>
      </c>
      <c r="V765" s="15">
        <v>1</v>
      </c>
      <c r="W765" s="15">
        <v>55000</v>
      </c>
      <c r="X765" s="15">
        <v>1</v>
      </c>
      <c r="Y765" s="15">
        <v>0</v>
      </c>
      <c r="Z765" s="15">
        <v>1</v>
      </c>
      <c r="AA765" s="15">
        <f t="shared" si="367"/>
        <v>32</v>
      </c>
      <c r="AB765" s="193">
        <f t="shared" si="392"/>
        <v>420</v>
      </c>
      <c r="AC765" s="159">
        <v>1</v>
      </c>
      <c r="AD765" s="159">
        <v>1</v>
      </c>
      <c r="AE765" s="159">
        <v>32</v>
      </c>
      <c r="AF765" s="159">
        <v>13440</v>
      </c>
      <c r="AG765" s="159">
        <f t="shared" si="379"/>
        <v>13440</v>
      </c>
      <c r="AH765" s="159">
        <v>11</v>
      </c>
      <c r="AI765" s="171">
        <f t="shared" si="380"/>
        <v>420</v>
      </c>
      <c r="AM765" s="15">
        <f t="shared" si="381"/>
        <v>0</v>
      </c>
      <c r="AP765" s="15">
        <f t="shared" si="382"/>
        <v>13440</v>
      </c>
      <c r="AQ765" s="172">
        <f t="shared" si="368"/>
        <v>420</v>
      </c>
      <c r="AR765" s="27">
        <f t="shared" si="383"/>
        <v>1</v>
      </c>
      <c r="AS765" s="172">
        <f t="shared" si="384"/>
        <v>420</v>
      </c>
      <c r="AX765" s="15">
        <f t="shared" si="393"/>
        <v>0</v>
      </c>
      <c r="BI765" s="27">
        <f t="shared" si="385"/>
        <v>0</v>
      </c>
      <c r="BJ765" s="27">
        <f t="shared" si="386"/>
        <v>0</v>
      </c>
      <c r="BR765" s="27">
        <f t="shared" si="387"/>
        <v>0</v>
      </c>
      <c r="BS765" s="27">
        <f t="shared" si="388"/>
        <v>0</v>
      </c>
      <c r="BT765" s="15">
        <v>2</v>
      </c>
      <c r="BU765" s="15">
        <v>1.6666666666666667</v>
      </c>
      <c r="BV765" s="15">
        <v>1.3333333333333333</v>
      </c>
      <c r="BW765" s="15">
        <v>1</v>
      </c>
      <c r="BX765" s="15">
        <v>1</v>
      </c>
      <c r="BY765" s="15">
        <f t="shared" si="389"/>
        <v>1.4</v>
      </c>
      <c r="BZ765" s="15">
        <v>1</v>
      </c>
      <c r="CA765" s="15">
        <f t="shared" si="390"/>
        <v>1</v>
      </c>
      <c r="CB765" s="15">
        <v>2</v>
      </c>
      <c r="CC765" s="15">
        <f t="shared" si="391"/>
        <v>0</v>
      </c>
      <c r="CD765" s="15">
        <f t="shared" si="404"/>
        <v>0</v>
      </c>
      <c r="CE765" s="15">
        <v>2</v>
      </c>
      <c r="CF765" s="15">
        <v>2</v>
      </c>
      <c r="CG765" s="15">
        <v>1</v>
      </c>
      <c r="CH765" s="15">
        <v>1</v>
      </c>
      <c r="CI765" s="15">
        <v>1</v>
      </c>
      <c r="CJ765" s="15">
        <v>1</v>
      </c>
      <c r="CK765" s="15">
        <v>1</v>
      </c>
      <c r="CL765" s="15">
        <v>1</v>
      </c>
      <c r="CN765" s="15">
        <v>1</v>
      </c>
      <c r="CP765" s="15">
        <v>1</v>
      </c>
      <c r="CR765" s="15">
        <v>1</v>
      </c>
      <c r="CZ765" s="15">
        <v>3</v>
      </c>
      <c r="DA765" s="15">
        <v>1</v>
      </c>
      <c r="DB765" s="15">
        <v>1</v>
      </c>
      <c r="DC765" s="15">
        <v>1</v>
      </c>
      <c r="DD765" s="15">
        <v>3</v>
      </c>
      <c r="DE765" s="15">
        <v>1</v>
      </c>
      <c r="DF765" s="15">
        <v>1</v>
      </c>
      <c r="DG765" s="15">
        <v>1</v>
      </c>
      <c r="DL765" s="27">
        <v>4.2</v>
      </c>
      <c r="DM765" s="27">
        <v>4</v>
      </c>
      <c r="DN765" s="27">
        <v>4</v>
      </c>
      <c r="DO765" s="27">
        <v>4</v>
      </c>
      <c r="DP765" s="27">
        <v>3</v>
      </c>
      <c r="DQ765" s="27">
        <v>3.25</v>
      </c>
      <c r="DR765" s="27">
        <f t="shared" si="369"/>
        <v>3.7416666666666667</v>
      </c>
      <c r="DS765" s="27">
        <f>$DR765-$DR766</f>
        <v>-8.3333333333333037E-3</v>
      </c>
    </row>
    <row r="766" spans="1:123" x14ac:dyDescent="0.2">
      <c r="A766" s="15">
        <v>383</v>
      </c>
      <c r="B766" s="15">
        <v>1228</v>
      </c>
      <c r="C766" s="15">
        <v>1</v>
      </c>
      <c r="D766" s="15">
        <v>2</v>
      </c>
      <c r="E766" s="15">
        <f t="shared" si="370"/>
        <v>1</v>
      </c>
      <c r="F766" s="15">
        <f t="shared" si="371"/>
        <v>0</v>
      </c>
      <c r="G766" s="15">
        <f t="shared" si="372"/>
        <v>0</v>
      </c>
      <c r="H766" s="15">
        <f t="shared" si="373"/>
        <v>0</v>
      </c>
      <c r="I766" s="15">
        <v>1</v>
      </c>
      <c r="J766" s="15">
        <v>60</v>
      </c>
      <c r="K766" s="15">
        <v>3</v>
      </c>
      <c r="L766" s="15">
        <f t="shared" si="374"/>
        <v>0</v>
      </c>
      <c r="M766" s="15">
        <f t="shared" si="375"/>
        <v>1</v>
      </c>
      <c r="N766" s="15">
        <f t="shared" si="376"/>
        <v>0</v>
      </c>
      <c r="O766" s="15">
        <f t="shared" si="377"/>
        <v>0</v>
      </c>
      <c r="P766" s="15">
        <f t="shared" si="378"/>
        <v>0</v>
      </c>
      <c r="Q766" s="15">
        <v>2</v>
      </c>
      <c r="R766" s="15">
        <v>4</v>
      </c>
      <c r="S766" s="15">
        <v>40</v>
      </c>
      <c r="T766" s="15">
        <v>1</v>
      </c>
      <c r="U766" s="15">
        <v>1</v>
      </c>
      <c r="V766" s="15">
        <v>1</v>
      </c>
      <c r="W766" s="15">
        <v>90000</v>
      </c>
      <c r="X766" s="15">
        <v>1</v>
      </c>
      <c r="Y766" s="15">
        <v>1</v>
      </c>
      <c r="Z766" s="15">
        <v>1</v>
      </c>
      <c r="AA766" s="15">
        <f t="shared" si="367"/>
        <v>7</v>
      </c>
      <c r="AB766" s="193">
        <f t="shared" si="392"/>
        <v>1000</v>
      </c>
      <c r="AC766" s="15">
        <v>1</v>
      </c>
      <c r="AD766" s="15">
        <v>1</v>
      </c>
      <c r="AE766" s="15">
        <v>7</v>
      </c>
      <c r="AF766" s="15">
        <v>7000</v>
      </c>
      <c r="AG766" s="15">
        <f t="shared" si="379"/>
        <v>7000</v>
      </c>
      <c r="AH766" s="15">
        <v>26</v>
      </c>
      <c r="AI766" s="27">
        <f t="shared" si="380"/>
        <v>1000</v>
      </c>
      <c r="AM766" s="15">
        <f t="shared" si="381"/>
        <v>0</v>
      </c>
      <c r="AP766" s="15">
        <f t="shared" si="382"/>
        <v>7000</v>
      </c>
      <c r="AQ766" s="172">
        <f t="shared" si="368"/>
        <v>1000</v>
      </c>
      <c r="AR766" s="27">
        <f t="shared" si="383"/>
        <v>1</v>
      </c>
      <c r="AS766" s="172">
        <f t="shared" si="384"/>
        <v>1000</v>
      </c>
      <c r="AX766" s="15">
        <f t="shared" si="393"/>
        <v>0</v>
      </c>
      <c r="BI766" s="27">
        <f t="shared" si="385"/>
        <v>0</v>
      </c>
      <c r="BJ766" s="27">
        <f t="shared" si="386"/>
        <v>0</v>
      </c>
      <c r="BR766" s="27">
        <f t="shared" si="387"/>
        <v>0</v>
      </c>
      <c r="BS766" s="27">
        <f t="shared" si="388"/>
        <v>0</v>
      </c>
      <c r="BT766" s="15">
        <v>1.25</v>
      </c>
      <c r="BU766" s="15">
        <v>2.3333333333333335</v>
      </c>
      <c r="BV766" s="15">
        <v>1.6666666666666667</v>
      </c>
      <c r="BW766" s="15">
        <v>2</v>
      </c>
      <c r="BX766" s="15">
        <v>4</v>
      </c>
      <c r="BY766" s="15">
        <f t="shared" si="389"/>
        <v>2.25</v>
      </c>
      <c r="BZ766" s="15">
        <v>2</v>
      </c>
      <c r="CA766" s="15">
        <f t="shared" si="390"/>
        <v>1</v>
      </c>
      <c r="CB766" s="15">
        <v>2</v>
      </c>
      <c r="CC766" s="15">
        <f t="shared" si="391"/>
        <v>0</v>
      </c>
      <c r="CD766" s="15">
        <f t="shared" si="404"/>
        <v>0</v>
      </c>
      <c r="CE766" s="15">
        <v>1</v>
      </c>
      <c r="CF766" s="15">
        <v>3</v>
      </c>
      <c r="CG766" s="15">
        <v>1</v>
      </c>
      <c r="CH766" s="15">
        <v>4</v>
      </c>
      <c r="CI766" s="15">
        <v>1</v>
      </c>
      <c r="CJ766" s="15">
        <v>1</v>
      </c>
      <c r="CK766" s="15">
        <v>1</v>
      </c>
      <c r="CL766" s="15">
        <v>1</v>
      </c>
      <c r="CN766" s="15">
        <v>1</v>
      </c>
      <c r="CP766" s="15">
        <v>1</v>
      </c>
      <c r="CR766" s="15">
        <v>1</v>
      </c>
      <c r="CZ766" s="15">
        <v>1</v>
      </c>
      <c r="DA766" s="15">
        <v>1</v>
      </c>
      <c r="DB766" s="15">
        <v>3</v>
      </c>
      <c r="DC766" s="15">
        <v>1</v>
      </c>
      <c r="DD766" s="15">
        <v>3</v>
      </c>
      <c r="DE766" s="15">
        <v>1</v>
      </c>
      <c r="DF766" s="15">
        <v>1</v>
      </c>
      <c r="DG766" s="15">
        <v>1</v>
      </c>
      <c r="DL766" s="15">
        <v>5</v>
      </c>
      <c r="DM766" s="15">
        <v>3.6666666666666665</v>
      </c>
      <c r="DN766" s="15">
        <v>2.75</v>
      </c>
      <c r="DO766" s="15">
        <v>4</v>
      </c>
      <c r="DP766" s="15">
        <v>3.3333333333333335</v>
      </c>
      <c r="DQ766" s="15">
        <v>3.75</v>
      </c>
      <c r="DR766" s="27">
        <f t="shared" si="369"/>
        <v>3.75</v>
      </c>
      <c r="DS766" s="27">
        <f>$DR766-$DR767</f>
        <v>0.15277777777777724</v>
      </c>
    </row>
    <row r="767" spans="1:123" x14ac:dyDescent="0.2">
      <c r="A767" s="15">
        <v>383</v>
      </c>
      <c r="B767" s="15">
        <v>1228</v>
      </c>
      <c r="C767" s="15">
        <v>1</v>
      </c>
      <c r="D767" s="15">
        <v>2</v>
      </c>
      <c r="E767" s="15">
        <f t="shared" si="370"/>
        <v>1</v>
      </c>
      <c r="F767" s="15">
        <f t="shared" si="371"/>
        <v>0</v>
      </c>
      <c r="G767" s="15">
        <f t="shared" si="372"/>
        <v>0</v>
      </c>
      <c r="H767" s="15">
        <f t="shared" si="373"/>
        <v>0</v>
      </c>
      <c r="I767" s="15">
        <v>1</v>
      </c>
      <c r="J767" s="15">
        <v>60</v>
      </c>
      <c r="K767" s="15">
        <v>3</v>
      </c>
      <c r="L767" s="15">
        <f t="shared" si="374"/>
        <v>0</v>
      </c>
      <c r="M767" s="15">
        <f t="shared" si="375"/>
        <v>1</v>
      </c>
      <c r="N767" s="15">
        <f t="shared" si="376"/>
        <v>0</v>
      </c>
      <c r="O767" s="15">
        <f t="shared" si="377"/>
        <v>0</v>
      </c>
      <c r="P767" s="15">
        <f t="shared" si="378"/>
        <v>0</v>
      </c>
      <c r="Q767" s="15">
        <v>2</v>
      </c>
      <c r="R767" s="15">
        <v>4</v>
      </c>
      <c r="S767" s="15">
        <v>40</v>
      </c>
      <c r="T767" s="15">
        <v>1</v>
      </c>
      <c r="U767" s="15">
        <v>1</v>
      </c>
      <c r="V767" s="15">
        <v>1</v>
      </c>
      <c r="W767" s="15">
        <v>90000</v>
      </c>
      <c r="X767" s="15">
        <v>1</v>
      </c>
      <c r="Y767" s="15">
        <v>0</v>
      </c>
      <c r="Z767" s="15">
        <v>1</v>
      </c>
      <c r="AA767" s="15">
        <f t="shared" si="367"/>
        <v>7</v>
      </c>
      <c r="AB767" s="193">
        <f t="shared" si="392"/>
        <v>928.57142857142856</v>
      </c>
      <c r="AC767" s="159">
        <v>1</v>
      </c>
      <c r="AD767" s="159">
        <v>1</v>
      </c>
      <c r="AE767" s="159">
        <v>7</v>
      </c>
      <c r="AF767" s="159">
        <v>6500</v>
      </c>
      <c r="AG767" s="159">
        <f t="shared" si="379"/>
        <v>6500</v>
      </c>
      <c r="AH767" s="159">
        <v>26</v>
      </c>
      <c r="AI767" s="171">
        <f t="shared" si="380"/>
        <v>928.57142857142856</v>
      </c>
      <c r="AM767" s="15">
        <f t="shared" si="381"/>
        <v>0</v>
      </c>
      <c r="AP767" s="15">
        <f t="shared" si="382"/>
        <v>6500</v>
      </c>
      <c r="AQ767" s="172">
        <f t="shared" si="368"/>
        <v>928.57142857142856</v>
      </c>
      <c r="AR767" s="27">
        <f t="shared" si="383"/>
        <v>1</v>
      </c>
      <c r="AS767" s="172">
        <f t="shared" si="384"/>
        <v>928.57142857142856</v>
      </c>
      <c r="AX767" s="15">
        <f t="shared" si="393"/>
        <v>0</v>
      </c>
      <c r="BI767" s="27">
        <f t="shared" si="385"/>
        <v>0</v>
      </c>
      <c r="BJ767" s="27">
        <f t="shared" si="386"/>
        <v>0</v>
      </c>
      <c r="BR767" s="27">
        <f t="shared" si="387"/>
        <v>0</v>
      </c>
      <c r="BS767" s="27">
        <f t="shared" si="388"/>
        <v>0</v>
      </c>
      <c r="BT767" s="15">
        <v>1.25</v>
      </c>
      <c r="BU767" s="15">
        <v>2.3333333333333335</v>
      </c>
      <c r="BV767" s="15">
        <v>1.6666666666666667</v>
      </c>
      <c r="BW767" s="15">
        <v>2</v>
      </c>
      <c r="BX767" s="15">
        <v>4</v>
      </c>
      <c r="BY767" s="15">
        <f t="shared" si="389"/>
        <v>2.25</v>
      </c>
      <c r="BZ767" s="15">
        <v>2</v>
      </c>
      <c r="CA767" s="15">
        <f t="shared" si="390"/>
        <v>1</v>
      </c>
      <c r="CB767" s="15">
        <v>2</v>
      </c>
      <c r="CC767" s="15">
        <f t="shared" si="391"/>
        <v>0</v>
      </c>
      <c r="CD767" s="15">
        <f t="shared" si="404"/>
        <v>0</v>
      </c>
      <c r="CE767" s="15">
        <v>1</v>
      </c>
      <c r="CF767" s="15">
        <v>3</v>
      </c>
      <c r="CG767" s="15">
        <v>1</v>
      </c>
      <c r="CH767" s="15">
        <v>4</v>
      </c>
      <c r="CI767" s="15">
        <v>1</v>
      </c>
      <c r="CJ767" s="15">
        <v>1</v>
      </c>
      <c r="CK767" s="15">
        <v>1</v>
      </c>
      <c r="CL767" s="15">
        <v>1</v>
      </c>
      <c r="CN767" s="15">
        <v>1</v>
      </c>
      <c r="CP767" s="15">
        <v>1</v>
      </c>
      <c r="CR767" s="15">
        <v>1</v>
      </c>
      <c r="CZ767" s="15">
        <v>1</v>
      </c>
      <c r="DA767" s="15">
        <v>1</v>
      </c>
      <c r="DB767" s="15">
        <v>3</v>
      </c>
      <c r="DC767" s="15">
        <v>1</v>
      </c>
      <c r="DD767" s="15">
        <v>3</v>
      </c>
      <c r="DE767" s="15">
        <v>1</v>
      </c>
      <c r="DF767" s="15">
        <v>1</v>
      </c>
      <c r="DG767" s="15">
        <v>1</v>
      </c>
      <c r="DL767" s="27">
        <v>5</v>
      </c>
      <c r="DM767" s="27">
        <v>3.3333333333333335</v>
      </c>
      <c r="DN767" s="27">
        <v>2.5</v>
      </c>
      <c r="DO767" s="27">
        <v>4</v>
      </c>
      <c r="DP767" s="27">
        <v>3</v>
      </c>
      <c r="DQ767" s="27">
        <v>3.75</v>
      </c>
      <c r="DR767" s="27">
        <f t="shared" si="369"/>
        <v>3.5972222222222228</v>
      </c>
      <c r="DS767" s="15">
        <f t="shared" si="394"/>
        <v>0.31666666666666732</v>
      </c>
    </row>
    <row r="768" spans="1:123" x14ac:dyDescent="0.2">
      <c r="A768" s="15">
        <v>384</v>
      </c>
      <c r="B768" s="15">
        <v>1229</v>
      </c>
      <c r="C768" s="15">
        <v>1</v>
      </c>
      <c r="D768" s="15">
        <v>2</v>
      </c>
      <c r="E768" s="15">
        <f t="shared" si="370"/>
        <v>1</v>
      </c>
      <c r="F768" s="15">
        <f t="shared" si="371"/>
        <v>0</v>
      </c>
      <c r="G768" s="15">
        <f t="shared" si="372"/>
        <v>0</v>
      </c>
      <c r="H768" s="15">
        <f t="shared" si="373"/>
        <v>0</v>
      </c>
      <c r="I768" s="15">
        <v>1</v>
      </c>
      <c r="J768" s="15">
        <v>61</v>
      </c>
      <c r="K768" s="15">
        <v>3</v>
      </c>
      <c r="L768" s="15">
        <f t="shared" si="374"/>
        <v>0</v>
      </c>
      <c r="M768" s="15">
        <f t="shared" si="375"/>
        <v>1</v>
      </c>
      <c r="N768" s="15">
        <f t="shared" si="376"/>
        <v>0</v>
      </c>
      <c r="O768" s="15">
        <f t="shared" si="377"/>
        <v>0</v>
      </c>
      <c r="P768" s="15">
        <f t="shared" si="378"/>
        <v>0</v>
      </c>
      <c r="Q768" s="15">
        <v>2</v>
      </c>
      <c r="R768" s="15">
        <v>4</v>
      </c>
      <c r="S768" s="15">
        <v>18</v>
      </c>
      <c r="T768" s="15">
        <v>0</v>
      </c>
      <c r="U768" s="15">
        <v>1</v>
      </c>
      <c r="V768" s="15">
        <v>1</v>
      </c>
      <c r="W768" s="15">
        <v>100000</v>
      </c>
      <c r="X768" s="15">
        <v>1</v>
      </c>
      <c r="Y768" s="15">
        <v>1</v>
      </c>
      <c r="Z768" s="15">
        <v>1</v>
      </c>
      <c r="AA768" s="15">
        <f t="shared" si="367"/>
        <v>1</v>
      </c>
      <c r="AB768" s="193">
        <f t="shared" si="392"/>
        <v>1610</v>
      </c>
      <c r="AC768" s="15">
        <v>1</v>
      </c>
      <c r="AD768" s="15">
        <v>1</v>
      </c>
      <c r="AE768" s="15">
        <v>1</v>
      </c>
      <c r="AF768" s="15">
        <v>1610</v>
      </c>
      <c r="AG768" s="15">
        <f t="shared" si="379"/>
        <v>1610</v>
      </c>
      <c r="AH768" s="15">
        <v>12</v>
      </c>
      <c r="AI768" s="27">
        <f t="shared" si="380"/>
        <v>1610</v>
      </c>
      <c r="AM768" s="15">
        <f t="shared" si="381"/>
        <v>0</v>
      </c>
      <c r="AP768" s="15">
        <f t="shared" si="382"/>
        <v>1610</v>
      </c>
      <c r="AQ768" s="172">
        <f t="shared" si="368"/>
        <v>1610</v>
      </c>
      <c r="AR768" s="27">
        <f t="shared" si="383"/>
        <v>1</v>
      </c>
      <c r="AS768" s="172">
        <f t="shared" si="384"/>
        <v>1610</v>
      </c>
      <c r="AX768" s="15">
        <f t="shared" si="393"/>
        <v>0</v>
      </c>
      <c r="BI768" s="27">
        <f t="shared" si="385"/>
        <v>0</v>
      </c>
      <c r="BJ768" s="27">
        <f t="shared" si="386"/>
        <v>0</v>
      </c>
      <c r="BR768" s="27">
        <f t="shared" si="387"/>
        <v>0</v>
      </c>
      <c r="BS768" s="27">
        <f t="shared" si="388"/>
        <v>0</v>
      </c>
      <c r="BT768" s="15">
        <v>1.75</v>
      </c>
      <c r="BU768" s="15">
        <v>1</v>
      </c>
      <c r="BV768" s="15">
        <v>1</v>
      </c>
      <c r="BW768" s="15">
        <v>2</v>
      </c>
      <c r="BX768" s="15">
        <v>2</v>
      </c>
      <c r="BY768" s="15">
        <f t="shared" si="389"/>
        <v>1.55</v>
      </c>
      <c r="BZ768" s="15">
        <v>1</v>
      </c>
      <c r="CA768" s="15">
        <f t="shared" si="390"/>
        <v>1</v>
      </c>
      <c r="CB768" s="15">
        <v>2</v>
      </c>
      <c r="CC768" s="15">
        <f t="shared" si="391"/>
        <v>0</v>
      </c>
      <c r="CD768" s="15">
        <f t="shared" si="404"/>
        <v>0</v>
      </c>
      <c r="CE768" s="15">
        <v>2</v>
      </c>
      <c r="CF768" s="15">
        <v>5</v>
      </c>
      <c r="CG768" s="15">
        <v>1</v>
      </c>
      <c r="CH768" s="15">
        <v>1</v>
      </c>
      <c r="CI768" s="15">
        <v>1</v>
      </c>
      <c r="CJ768" s="15">
        <v>1</v>
      </c>
      <c r="CK768" s="15">
        <v>1</v>
      </c>
      <c r="CL768" s="15">
        <v>1</v>
      </c>
      <c r="CN768" s="15">
        <v>1</v>
      </c>
      <c r="CP768" s="15">
        <v>1</v>
      </c>
      <c r="CR768" s="15">
        <v>1</v>
      </c>
      <c r="CZ768" s="15">
        <v>1</v>
      </c>
      <c r="DA768" s="15">
        <v>1</v>
      </c>
      <c r="DB768" s="15">
        <v>1</v>
      </c>
      <c r="DC768" s="15">
        <v>1</v>
      </c>
      <c r="DD768" s="15">
        <v>3</v>
      </c>
      <c r="DE768" s="15">
        <v>1</v>
      </c>
      <c r="DF768" s="15">
        <v>3</v>
      </c>
      <c r="DG768" s="15">
        <v>1</v>
      </c>
      <c r="DL768" s="15">
        <v>4.2</v>
      </c>
      <c r="DM768" s="15">
        <v>4</v>
      </c>
      <c r="DN768" s="15">
        <v>2</v>
      </c>
      <c r="DO768" s="15">
        <v>3.4</v>
      </c>
      <c r="DP768" s="15">
        <v>2.3333333333333335</v>
      </c>
      <c r="DQ768" s="15">
        <v>3.75</v>
      </c>
      <c r="DR768" s="27">
        <f t="shared" si="369"/>
        <v>3.2805555555555554</v>
      </c>
      <c r="DS768" s="15">
        <f t="shared" si="394"/>
        <v>0</v>
      </c>
    </row>
    <row r="769" spans="1:123" x14ac:dyDescent="0.2">
      <c r="A769" s="15">
        <v>384</v>
      </c>
      <c r="B769" s="15">
        <v>1229</v>
      </c>
      <c r="C769" s="15">
        <v>1</v>
      </c>
      <c r="D769" s="15">
        <v>2</v>
      </c>
      <c r="E769" s="15">
        <f t="shared" si="370"/>
        <v>1</v>
      </c>
      <c r="F769" s="15">
        <f t="shared" si="371"/>
        <v>0</v>
      </c>
      <c r="G769" s="15">
        <f t="shared" si="372"/>
        <v>0</v>
      </c>
      <c r="H769" s="15">
        <f t="shared" si="373"/>
        <v>0</v>
      </c>
      <c r="I769" s="15">
        <v>1</v>
      </c>
      <c r="J769" s="15">
        <v>61</v>
      </c>
      <c r="K769" s="15">
        <v>3</v>
      </c>
      <c r="L769" s="15">
        <f t="shared" si="374"/>
        <v>0</v>
      </c>
      <c r="M769" s="15">
        <f t="shared" si="375"/>
        <v>1</v>
      </c>
      <c r="N769" s="15">
        <f t="shared" si="376"/>
        <v>0</v>
      </c>
      <c r="O769" s="15">
        <f t="shared" si="377"/>
        <v>0</v>
      </c>
      <c r="P769" s="15">
        <f t="shared" si="378"/>
        <v>0</v>
      </c>
      <c r="Q769" s="15">
        <v>2</v>
      </c>
      <c r="R769" s="15">
        <v>4</v>
      </c>
      <c r="S769" s="15">
        <v>18</v>
      </c>
      <c r="T769" s="15">
        <v>0</v>
      </c>
      <c r="U769" s="15">
        <v>1</v>
      </c>
      <c r="V769" s="15">
        <v>1</v>
      </c>
      <c r="W769" s="15">
        <v>100000</v>
      </c>
      <c r="X769" s="15">
        <v>1</v>
      </c>
      <c r="Y769" s="15">
        <v>0</v>
      </c>
      <c r="Z769" s="15">
        <v>1</v>
      </c>
      <c r="AA769" s="15">
        <f t="shared" si="367"/>
        <v>1</v>
      </c>
      <c r="AB769" s="193">
        <f t="shared" si="392"/>
        <v>1540</v>
      </c>
      <c r="AC769" s="159">
        <v>1</v>
      </c>
      <c r="AD769" s="159">
        <v>1</v>
      </c>
      <c r="AE769" s="159">
        <v>1</v>
      </c>
      <c r="AF769" s="159">
        <v>1540</v>
      </c>
      <c r="AG769" s="159">
        <f t="shared" si="379"/>
        <v>1540</v>
      </c>
      <c r="AH769" s="159">
        <v>11</v>
      </c>
      <c r="AI769" s="171">
        <f t="shared" si="380"/>
        <v>1540</v>
      </c>
      <c r="AM769" s="15">
        <f t="shared" si="381"/>
        <v>0</v>
      </c>
      <c r="AP769" s="15">
        <f t="shared" si="382"/>
        <v>1540</v>
      </c>
      <c r="AQ769" s="172">
        <f t="shared" si="368"/>
        <v>1540</v>
      </c>
      <c r="AR769" s="27">
        <f t="shared" si="383"/>
        <v>1</v>
      </c>
      <c r="AS769" s="172">
        <f t="shared" si="384"/>
        <v>1540</v>
      </c>
      <c r="AX769" s="15">
        <f t="shared" si="393"/>
        <v>0</v>
      </c>
      <c r="BI769" s="27">
        <f t="shared" si="385"/>
        <v>0</v>
      </c>
      <c r="BJ769" s="27">
        <f t="shared" si="386"/>
        <v>0</v>
      </c>
      <c r="BR769" s="27">
        <f t="shared" si="387"/>
        <v>0</v>
      </c>
      <c r="BS769" s="27">
        <f t="shared" si="388"/>
        <v>0</v>
      </c>
      <c r="BT769" s="15">
        <v>1.75</v>
      </c>
      <c r="BU769" s="15">
        <v>1</v>
      </c>
      <c r="BV769" s="15">
        <v>1</v>
      </c>
      <c r="BW769" s="15">
        <v>2</v>
      </c>
      <c r="BX769" s="15">
        <v>2</v>
      </c>
      <c r="BY769" s="15">
        <f t="shared" si="389"/>
        <v>1.55</v>
      </c>
      <c r="BZ769" s="15">
        <v>1</v>
      </c>
      <c r="CA769" s="15">
        <f t="shared" si="390"/>
        <v>1</v>
      </c>
      <c r="CB769" s="15">
        <v>2</v>
      </c>
      <c r="CC769" s="15">
        <f t="shared" si="391"/>
        <v>0</v>
      </c>
      <c r="CD769" s="15">
        <f t="shared" si="404"/>
        <v>0</v>
      </c>
      <c r="CE769" s="15">
        <v>2</v>
      </c>
      <c r="CF769" s="15">
        <v>5</v>
      </c>
      <c r="CG769" s="15">
        <v>1</v>
      </c>
      <c r="CH769" s="15">
        <v>1</v>
      </c>
      <c r="CI769" s="15">
        <v>1</v>
      </c>
      <c r="CJ769" s="15">
        <v>1</v>
      </c>
      <c r="CK769" s="15">
        <v>1</v>
      </c>
      <c r="CL769" s="15">
        <v>1</v>
      </c>
      <c r="CN769" s="15">
        <v>1</v>
      </c>
      <c r="CP769" s="15">
        <v>1</v>
      </c>
      <c r="CR769" s="15">
        <v>1</v>
      </c>
      <c r="CZ769" s="15">
        <v>1</v>
      </c>
      <c r="DA769" s="15">
        <v>1</v>
      </c>
      <c r="DB769" s="15">
        <v>1</v>
      </c>
      <c r="DC769" s="15">
        <v>1</v>
      </c>
      <c r="DD769" s="15">
        <v>3</v>
      </c>
      <c r="DE769" s="15">
        <v>1</v>
      </c>
      <c r="DF769" s="15">
        <v>3</v>
      </c>
      <c r="DG769" s="15">
        <v>1</v>
      </c>
      <c r="DL769" s="27">
        <v>4.2</v>
      </c>
      <c r="DM769" s="27">
        <v>4</v>
      </c>
      <c r="DN769" s="27">
        <v>2</v>
      </c>
      <c r="DO769" s="27">
        <v>3.4</v>
      </c>
      <c r="DP769" s="27">
        <v>2.3333333333333335</v>
      </c>
      <c r="DQ769" s="27">
        <v>3.75</v>
      </c>
      <c r="DR769" s="27">
        <f t="shared" si="369"/>
        <v>3.2805555555555554</v>
      </c>
      <c r="DS769" s="15">
        <f t="shared" si="394"/>
        <v>-3.0555555555555891E-2</v>
      </c>
    </row>
    <row r="770" spans="1:123" x14ac:dyDescent="0.2">
      <c r="A770" s="15">
        <v>385</v>
      </c>
      <c r="B770" s="15">
        <v>1230</v>
      </c>
      <c r="C770" s="15">
        <v>1</v>
      </c>
      <c r="D770" s="15">
        <v>2</v>
      </c>
      <c r="E770" s="15">
        <f t="shared" si="370"/>
        <v>1</v>
      </c>
      <c r="F770" s="15">
        <f t="shared" si="371"/>
        <v>0</v>
      </c>
      <c r="G770" s="15">
        <f t="shared" si="372"/>
        <v>0</v>
      </c>
      <c r="H770" s="15">
        <f t="shared" si="373"/>
        <v>0</v>
      </c>
      <c r="I770" s="15">
        <v>0</v>
      </c>
      <c r="J770" s="15">
        <v>50</v>
      </c>
      <c r="K770" s="15">
        <v>5</v>
      </c>
      <c r="L770" s="15">
        <f t="shared" si="374"/>
        <v>0</v>
      </c>
      <c r="M770" s="15">
        <f t="shared" si="375"/>
        <v>0</v>
      </c>
      <c r="N770" s="15">
        <f t="shared" si="376"/>
        <v>0</v>
      </c>
      <c r="O770" s="15">
        <f t="shared" si="377"/>
        <v>1</v>
      </c>
      <c r="P770" s="15">
        <f t="shared" si="378"/>
        <v>0</v>
      </c>
      <c r="Q770" s="15">
        <v>2</v>
      </c>
      <c r="R770" s="15">
        <v>4</v>
      </c>
      <c r="S770" s="15">
        <v>27</v>
      </c>
      <c r="T770" s="15">
        <v>1</v>
      </c>
      <c r="U770" s="15">
        <v>1</v>
      </c>
      <c r="V770" s="15">
        <v>1</v>
      </c>
      <c r="W770" s="15">
        <v>100000</v>
      </c>
      <c r="X770" s="15">
        <v>1</v>
      </c>
      <c r="Y770" s="15">
        <v>1</v>
      </c>
      <c r="Z770" s="15">
        <v>1</v>
      </c>
      <c r="AA770" s="15">
        <f t="shared" ref="AA770:AA835" si="405">SUM($AE770+$AV770+$BM770)</f>
        <v>60</v>
      </c>
      <c r="AB770" s="193">
        <f t="shared" si="392"/>
        <v>950</v>
      </c>
      <c r="AC770" s="15">
        <v>5</v>
      </c>
      <c r="AD770" s="15">
        <v>1</v>
      </c>
      <c r="AE770" s="15">
        <v>60</v>
      </c>
      <c r="AF770" s="15">
        <v>57000</v>
      </c>
      <c r="AG770" s="15">
        <f t="shared" si="379"/>
        <v>57000</v>
      </c>
      <c r="AH770" s="15">
        <v>7</v>
      </c>
      <c r="AI770" s="27">
        <f t="shared" si="380"/>
        <v>950</v>
      </c>
      <c r="AM770" s="15">
        <f t="shared" si="381"/>
        <v>0</v>
      </c>
      <c r="AP770" s="15">
        <f t="shared" si="382"/>
        <v>57000</v>
      </c>
      <c r="AQ770" s="172">
        <f t="shared" ref="AQ770:AQ833" si="406">$AP770/$AE770</f>
        <v>950</v>
      </c>
      <c r="AR770" s="27">
        <f t="shared" si="383"/>
        <v>1</v>
      </c>
      <c r="AS770" s="172">
        <f t="shared" si="384"/>
        <v>950</v>
      </c>
      <c r="AX770" s="15">
        <f t="shared" si="393"/>
        <v>0</v>
      </c>
      <c r="BI770" s="27">
        <f t="shared" si="385"/>
        <v>0</v>
      </c>
      <c r="BJ770" s="27">
        <f t="shared" si="386"/>
        <v>0</v>
      </c>
      <c r="BR770" s="27">
        <f t="shared" si="387"/>
        <v>0</v>
      </c>
      <c r="BS770" s="27">
        <f t="shared" si="388"/>
        <v>0</v>
      </c>
      <c r="BT770" s="15">
        <v>3.5</v>
      </c>
      <c r="BU770" s="15">
        <v>2.3333333333333335</v>
      </c>
      <c r="BV770" s="15">
        <v>2.6666666666666665</v>
      </c>
      <c r="BW770" s="15">
        <v>1</v>
      </c>
      <c r="BX770" s="15">
        <v>1</v>
      </c>
      <c r="BY770" s="15">
        <f t="shared" si="389"/>
        <v>2.1</v>
      </c>
      <c r="BZ770" s="15">
        <v>2</v>
      </c>
      <c r="CA770" s="15">
        <f t="shared" si="390"/>
        <v>0</v>
      </c>
      <c r="CB770" s="15">
        <v>5</v>
      </c>
      <c r="CC770" s="15" t="s">
        <v>1008</v>
      </c>
      <c r="CD770" s="15" t="s">
        <v>1008</v>
      </c>
      <c r="CE770" s="15" t="s">
        <v>1007</v>
      </c>
      <c r="CH770" s="15" t="s">
        <v>1007</v>
      </c>
      <c r="CK770" s="15" t="s">
        <v>1007</v>
      </c>
      <c r="CL770" s="15" t="s">
        <v>1007</v>
      </c>
      <c r="CN770" s="15" t="s">
        <v>1007</v>
      </c>
      <c r="CP770" s="15" t="s">
        <v>1007</v>
      </c>
      <c r="CR770" s="15" t="s">
        <v>1007</v>
      </c>
      <c r="CZ770" s="15">
        <v>3</v>
      </c>
      <c r="DA770" s="15">
        <v>1</v>
      </c>
      <c r="DB770" s="15">
        <v>1</v>
      </c>
      <c r="DC770" s="15">
        <v>1</v>
      </c>
      <c r="DD770" s="15">
        <v>3</v>
      </c>
      <c r="DE770" s="15">
        <v>1</v>
      </c>
      <c r="DF770" s="15">
        <v>3</v>
      </c>
      <c r="DG770" s="15">
        <v>1</v>
      </c>
      <c r="DL770" s="15">
        <v>3.8</v>
      </c>
      <c r="DM770" s="15">
        <v>3.6666666666666665</v>
      </c>
      <c r="DN770" s="15">
        <v>3</v>
      </c>
      <c r="DO770" s="15">
        <v>3.4</v>
      </c>
      <c r="DP770" s="15">
        <v>3</v>
      </c>
      <c r="DQ770" s="15">
        <v>3</v>
      </c>
      <c r="DR770" s="27">
        <f t="shared" ref="DR770:DR833" si="407">AVERAGE($DL770:$DQ770)</f>
        <v>3.3111111111111113</v>
      </c>
      <c r="DS770" s="15">
        <f t="shared" si="394"/>
        <v>0.18055555555555625</v>
      </c>
    </row>
    <row r="771" spans="1:123" x14ac:dyDescent="0.2">
      <c r="A771" s="15">
        <v>385</v>
      </c>
      <c r="B771" s="15">
        <v>1230</v>
      </c>
      <c r="C771" s="15">
        <v>1</v>
      </c>
      <c r="D771" s="15">
        <v>2</v>
      </c>
      <c r="E771" s="15">
        <f t="shared" ref="E771:E834" si="408">IF($D771=2,1,0)</f>
        <v>1</v>
      </c>
      <c r="F771" s="15">
        <f t="shared" ref="F771:F834" si="409">IF($D771=3,1,0)</f>
        <v>0</v>
      </c>
      <c r="G771" s="15">
        <f t="shared" ref="G771:G834" si="410">IF($D771=5,1,0)</f>
        <v>0</v>
      </c>
      <c r="H771" s="15">
        <f t="shared" ref="H771:H834" si="411">IF($D771=6,1,0)</f>
        <v>0</v>
      </c>
      <c r="I771" s="15">
        <v>0</v>
      </c>
      <c r="J771" s="15">
        <v>50</v>
      </c>
      <c r="K771" s="15">
        <v>5</v>
      </c>
      <c r="L771" s="15">
        <f t="shared" ref="L771:L834" si="412">IF($K771=2,1,0)</f>
        <v>0</v>
      </c>
      <c r="M771" s="15">
        <f t="shared" ref="M771:M834" si="413">IF($K771=3,1,0)</f>
        <v>0</v>
      </c>
      <c r="N771" s="15">
        <f t="shared" ref="N771:N834" si="414">IF($K771=4,1,0)</f>
        <v>0</v>
      </c>
      <c r="O771" s="15">
        <f t="shared" ref="O771:O834" si="415">IF($K771=5,1,0)</f>
        <v>1</v>
      </c>
      <c r="P771" s="15">
        <f t="shared" ref="P771:P834" si="416">IF($K771=6,1,0)</f>
        <v>0</v>
      </c>
      <c r="Q771" s="15">
        <v>2</v>
      </c>
      <c r="R771" s="15">
        <v>4</v>
      </c>
      <c r="S771" s="15">
        <v>27</v>
      </c>
      <c r="T771" s="15">
        <v>1</v>
      </c>
      <c r="U771" s="15">
        <v>1</v>
      </c>
      <c r="V771" s="15">
        <v>1</v>
      </c>
      <c r="W771" s="15">
        <v>100000</v>
      </c>
      <c r="X771" s="15">
        <v>1</v>
      </c>
      <c r="Y771" s="15">
        <v>0</v>
      </c>
      <c r="Z771" s="15">
        <v>1</v>
      </c>
      <c r="AA771" s="15">
        <f t="shared" si="405"/>
        <v>60</v>
      </c>
      <c r="AB771" s="193">
        <f t="shared" si="392"/>
        <v>833.33333333333337</v>
      </c>
      <c r="AC771" s="159">
        <v>5</v>
      </c>
      <c r="AD771" s="159">
        <v>1</v>
      </c>
      <c r="AE771" s="159">
        <v>60</v>
      </c>
      <c r="AF771" s="159">
        <v>50000</v>
      </c>
      <c r="AG771" s="159">
        <f t="shared" ref="AG771:AG834" si="417">($AD771*$AF771)</f>
        <v>50000</v>
      </c>
      <c r="AH771" s="159">
        <v>12</v>
      </c>
      <c r="AI771" s="171">
        <f t="shared" ref="AI771:AI834" si="418">$AG771/$AE771</f>
        <v>833.33333333333337</v>
      </c>
      <c r="AM771" s="15">
        <f t="shared" ref="AM771:AM834" si="419">$AL771*$AJ771</f>
        <v>0</v>
      </c>
      <c r="AP771" s="15">
        <f t="shared" ref="AP771:AP834" si="420">$AG771+$AM771</f>
        <v>50000</v>
      </c>
      <c r="AQ771" s="172">
        <f t="shared" si="406"/>
        <v>833.33333333333337</v>
      </c>
      <c r="AR771" s="27">
        <f t="shared" ref="AR771:AR834" si="421">$AE771/($AE771+$AV771+$BL771)</f>
        <v>1</v>
      </c>
      <c r="AS771" s="172">
        <f t="shared" ref="AS771:AS834" si="422">$AQ771*$AR771</f>
        <v>833.33333333333337</v>
      </c>
      <c r="AX771" s="15">
        <f t="shared" si="393"/>
        <v>0</v>
      </c>
      <c r="BI771" s="27">
        <f t="shared" ref="BI771:BI834" si="423">$AV771/($AE771+$AV771+$BL771)</f>
        <v>0</v>
      </c>
      <c r="BJ771" s="27">
        <f t="shared" ref="BJ771:BJ834" si="424">$BH771*$BI771</f>
        <v>0</v>
      </c>
      <c r="BR771" s="27">
        <f t="shared" ref="BR771:BR834" si="425">$BL771/($AE771+$AV771+$BL771)</f>
        <v>0</v>
      </c>
      <c r="BS771" s="27">
        <f t="shared" ref="BS771:BS834" si="426">$BQ771*$BR771</f>
        <v>0</v>
      </c>
      <c r="BT771" s="15">
        <v>3.5</v>
      </c>
      <c r="BU771" s="15">
        <v>2.3333333333333335</v>
      </c>
      <c r="BV771" s="15">
        <v>2.6666666666666665</v>
      </c>
      <c r="BW771" s="15">
        <v>1</v>
      </c>
      <c r="BX771" s="15">
        <v>1</v>
      </c>
      <c r="BY771" s="15">
        <f t="shared" ref="BY771:BY834" si="427">AVERAGE($BT771:$BX771)</f>
        <v>2.1</v>
      </c>
      <c r="BZ771" s="15">
        <v>2</v>
      </c>
      <c r="CA771" s="15">
        <f t="shared" ref="CA771:CA834" si="428">IF($CB771=5,0,1)</f>
        <v>0</v>
      </c>
      <c r="CB771" s="15">
        <v>5</v>
      </c>
      <c r="CC771" s="15" t="s">
        <v>1008</v>
      </c>
      <c r="CD771" s="15" t="s">
        <v>1008</v>
      </c>
      <c r="CE771" s="15" t="s">
        <v>1007</v>
      </c>
      <c r="CH771" s="15" t="s">
        <v>1007</v>
      </c>
      <c r="CK771" s="15" t="s">
        <v>1007</v>
      </c>
      <c r="CL771" s="15" t="s">
        <v>1007</v>
      </c>
      <c r="CN771" s="15" t="s">
        <v>1007</v>
      </c>
      <c r="CP771" s="15" t="s">
        <v>1007</v>
      </c>
      <c r="CR771" s="15" t="s">
        <v>1007</v>
      </c>
      <c r="CZ771" s="15">
        <v>3</v>
      </c>
      <c r="DA771" s="15">
        <v>1</v>
      </c>
      <c r="DB771" s="15">
        <v>1</v>
      </c>
      <c r="DC771" s="15">
        <v>1</v>
      </c>
      <c r="DD771" s="15">
        <v>3</v>
      </c>
      <c r="DE771" s="15">
        <v>1</v>
      </c>
      <c r="DF771" s="15">
        <v>3</v>
      </c>
      <c r="DG771" s="15">
        <v>1</v>
      </c>
      <c r="DL771" s="27">
        <v>3.6</v>
      </c>
      <c r="DM771" s="27">
        <v>3.6666666666666665</v>
      </c>
      <c r="DN771" s="27">
        <v>3</v>
      </c>
      <c r="DO771" s="27">
        <v>2.6</v>
      </c>
      <c r="DP771" s="27">
        <v>2.6666666666666665</v>
      </c>
      <c r="DQ771" s="27">
        <v>3.25</v>
      </c>
      <c r="DR771" s="27">
        <f t="shared" si="407"/>
        <v>3.1305555555555551</v>
      </c>
      <c r="DS771" s="15">
        <f t="shared" si="394"/>
        <v>-0.23888888888888982</v>
      </c>
    </row>
    <row r="772" spans="1:123" x14ac:dyDescent="0.2">
      <c r="A772" s="15">
        <v>386</v>
      </c>
      <c r="B772" s="15">
        <v>1231</v>
      </c>
      <c r="C772" s="15">
        <v>1</v>
      </c>
      <c r="D772" s="15">
        <v>2</v>
      </c>
      <c r="E772" s="15">
        <f t="shared" si="408"/>
        <v>1</v>
      </c>
      <c r="F772" s="15">
        <f t="shared" si="409"/>
        <v>0</v>
      </c>
      <c r="G772" s="15">
        <f t="shared" si="410"/>
        <v>0</v>
      </c>
      <c r="H772" s="15">
        <f t="shared" si="411"/>
        <v>0</v>
      </c>
      <c r="I772" s="15">
        <v>0</v>
      </c>
      <c r="J772" s="15">
        <v>50</v>
      </c>
      <c r="K772" s="15">
        <v>5</v>
      </c>
      <c r="L772" s="15">
        <f t="shared" si="412"/>
        <v>0</v>
      </c>
      <c r="M772" s="15">
        <f t="shared" si="413"/>
        <v>0</v>
      </c>
      <c r="N772" s="15">
        <f t="shared" si="414"/>
        <v>0</v>
      </c>
      <c r="O772" s="15">
        <f t="shared" si="415"/>
        <v>1</v>
      </c>
      <c r="P772" s="15">
        <f t="shared" si="416"/>
        <v>0</v>
      </c>
      <c r="Q772" s="15">
        <v>2</v>
      </c>
      <c r="R772" s="15">
        <v>4</v>
      </c>
      <c r="S772" s="15">
        <v>10</v>
      </c>
      <c r="T772" s="15">
        <v>1</v>
      </c>
      <c r="U772" s="15">
        <v>1</v>
      </c>
      <c r="V772" s="15">
        <v>1</v>
      </c>
      <c r="W772" s="15">
        <v>120000</v>
      </c>
      <c r="X772" s="15">
        <v>1</v>
      </c>
      <c r="Y772" s="15">
        <v>1</v>
      </c>
      <c r="Z772" s="15">
        <v>1</v>
      </c>
      <c r="AA772" s="15">
        <f t="shared" si="405"/>
        <v>7</v>
      </c>
      <c r="AB772" s="193">
        <f t="shared" si="392"/>
        <v>800</v>
      </c>
      <c r="AC772" s="15">
        <v>1</v>
      </c>
      <c r="AD772" s="15">
        <v>1</v>
      </c>
      <c r="AE772" s="15">
        <v>7</v>
      </c>
      <c r="AF772" s="15">
        <v>5600</v>
      </c>
      <c r="AG772" s="15">
        <f t="shared" si="417"/>
        <v>5600</v>
      </c>
      <c r="AH772" s="15">
        <v>10</v>
      </c>
      <c r="AI772" s="27">
        <f t="shared" si="418"/>
        <v>800</v>
      </c>
      <c r="AM772" s="15">
        <f t="shared" si="419"/>
        <v>0</v>
      </c>
      <c r="AP772" s="15">
        <f t="shared" si="420"/>
        <v>5600</v>
      </c>
      <c r="AQ772" s="172">
        <f t="shared" si="406"/>
        <v>800</v>
      </c>
      <c r="AR772" s="27">
        <f t="shared" si="421"/>
        <v>1</v>
      </c>
      <c r="AS772" s="172">
        <f t="shared" si="422"/>
        <v>800</v>
      </c>
      <c r="AX772" s="15">
        <f t="shared" si="393"/>
        <v>0</v>
      </c>
      <c r="BI772" s="27">
        <f t="shared" si="423"/>
        <v>0</v>
      </c>
      <c r="BJ772" s="27">
        <f t="shared" si="424"/>
        <v>0</v>
      </c>
      <c r="BR772" s="27">
        <f t="shared" si="425"/>
        <v>0</v>
      </c>
      <c r="BS772" s="27">
        <f t="shared" si="426"/>
        <v>0</v>
      </c>
      <c r="BT772" s="15">
        <v>1.25</v>
      </c>
      <c r="BU772" s="15">
        <v>1</v>
      </c>
      <c r="BV772" s="15">
        <v>1.3333333333333333</v>
      </c>
      <c r="BW772" s="15">
        <v>1</v>
      </c>
      <c r="BX772" s="15">
        <v>1</v>
      </c>
      <c r="BY772" s="15">
        <f t="shared" si="427"/>
        <v>1.1166666666666667</v>
      </c>
      <c r="BZ772" s="15">
        <v>1</v>
      </c>
      <c r="CA772" s="15">
        <f t="shared" si="428"/>
        <v>1</v>
      </c>
      <c r="CB772" s="15">
        <v>2</v>
      </c>
      <c r="CC772" s="15">
        <f t="shared" ref="CC772:CC833" si="429">IF($CB772=3,1,0)</f>
        <v>0</v>
      </c>
      <c r="CD772" s="15">
        <f>IF($CB772=4,1,0)</f>
        <v>0</v>
      </c>
      <c r="CE772" s="15">
        <v>4</v>
      </c>
      <c r="CF772" s="15">
        <v>2</v>
      </c>
      <c r="CG772" s="15">
        <v>1</v>
      </c>
      <c r="CH772" s="15">
        <v>2</v>
      </c>
      <c r="CI772" s="15">
        <v>1</v>
      </c>
      <c r="CJ772" s="15">
        <v>1</v>
      </c>
      <c r="CK772" s="15">
        <v>1</v>
      </c>
      <c r="CL772" s="15">
        <v>1</v>
      </c>
      <c r="CN772" s="15">
        <v>1</v>
      </c>
      <c r="CP772" s="15">
        <v>1</v>
      </c>
      <c r="CR772" s="15">
        <v>1</v>
      </c>
      <c r="CZ772" s="15">
        <v>1</v>
      </c>
      <c r="DA772" s="15">
        <v>1</v>
      </c>
      <c r="DB772" s="15">
        <v>3</v>
      </c>
      <c r="DC772" s="15">
        <v>1</v>
      </c>
      <c r="DD772" s="15">
        <v>3</v>
      </c>
      <c r="DE772" s="15">
        <v>1</v>
      </c>
      <c r="DF772" s="15">
        <v>1</v>
      </c>
      <c r="DG772" s="15">
        <v>1</v>
      </c>
      <c r="DL772" s="15">
        <v>4.2</v>
      </c>
      <c r="DM772" s="15">
        <v>3.6666666666666665</v>
      </c>
      <c r="DN772" s="15">
        <v>2.5</v>
      </c>
      <c r="DO772" s="15">
        <v>3.6</v>
      </c>
      <c r="DP772" s="15">
        <v>3</v>
      </c>
      <c r="DQ772" s="15">
        <v>3.25</v>
      </c>
      <c r="DR772" s="27">
        <f t="shared" si="407"/>
        <v>3.3694444444444449</v>
      </c>
      <c r="DS772" s="15">
        <f t="shared" si="394"/>
        <v>4.1666666666666963E-2</v>
      </c>
    </row>
    <row r="773" spans="1:123" x14ac:dyDescent="0.2">
      <c r="A773" s="15">
        <v>386</v>
      </c>
      <c r="B773" s="15">
        <v>1231</v>
      </c>
      <c r="C773" s="15">
        <v>1</v>
      </c>
      <c r="D773" s="15">
        <v>2</v>
      </c>
      <c r="E773" s="15">
        <f t="shared" si="408"/>
        <v>1</v>
      </c>
      <c r="F773" s="15">
        <f t="shared" si="409"/>
        <v>0</v>
      </c>
      <c r="G773" s="15">
        <f t="shared" si="410"/>
        <v>0</v>
      </c>
      <c r="H773" s="15">
        <f t="shared" si="411"/>
        <v>0</v>
      </c>
      <c r="I773" s="15">
        <v>0</v>
      </c>
      <c r="J773" s="15">
        <v>50</v>
      </c>
      <c r="K773" s="15">
        <v>5</v>
      </c>
      <c r="L773" s="15">
        <f t="shared" si="412"/>
        <v>0</v>
      </c>
      <c r="M773" s="15">
        <f t="shared" si="413"/>
        <v>0</v>
      </c>
      <c r="N773" s="15">
        <f t="shared" si="414"/>
        <v>0</v>
      </c>
      <c r="O773" s="15">
        <f t="shared" si="415"/>
        <v>1</v>
      </c>
      <c r="P773" s="15">
        <f t="shared" si="416"/>
        <v>0</v>
      </c>
      <c r="Q773" s="15">
        <v>2</v>
      </c>
      <c r="R773" s="15">
        <v>4</v>
      </c>
      <c r="S773" s="15">
        <v>10</v>
      </c>
      <c r="T773" s="15">
        <v>1</v>
      </c>
      <c r="U773" s="15">
        <v>1</v>
      </c>
      <c r="V773" s="15">
        <v>1</v>
      </c>
      <c r="W773" s="15">
        <v>120000</v>
      </c>
      <c r="X773" s="15">
        <v>1</v>
      </c>
      <c r="Y773" s="15">
        <v>0</v>
      </c>
      <c r="Z773" s="15">
        <v>1</v>
      </c>
      <c r="AA773" s="15">
        <f t="shared" si="405"/>
        <v>7</v>
      </c>
      <c r="AB773" s="193">
        <f t="shared" ref="AB773:AB799" si="430">$AS773+$BJ773+$BS773</f>
        <v>800</v>
      </c>
      <c r="AC773" s="159">
        <v>1</v>
      </c>
      <c r="AD773" s="159">
        <v>1</v>
      </c>
      <c r="AE773" s="159">
        <v>7</v>
      </c>
      <c r="AF773" s="159">
        <v>5600</v>
      </c>
      <c r="AG773" s="159">
        <f t="shared" si="417"/>
        <v>5600</v>
      </c>
      <c r="AH773" s="159">
        <v>9</v>
      </c>
      <c r="AI773" s="171">
        <f t="shared" si="418"/>
        <v>800</v>
      </c>
      <c r="AM773" s="15">
        <f t="shared" si="419"/>
        <v>0</v>
      </c>
      <c r="AP773" s="15">
        <f t="shared" si="420"/>
        <v>5600</v>
      </c>
      <c r="AQ773" s="172">
        <f t="shared" si="406"/>
        <v>800</v>
      </c>
      <c r="AR773" s="27">
        <f t="shared" si="421"/>
        <v>1</v>
      </c>
      <c r="AS773" s="172">
        <f t="shared" si="422"/>
        <v>800</v>
      </c>
      <c r="AX773" s="15">
        <f t="shared" ref="AX773:AX799" si="431">$AW773*$AU773</f>
        <v>0</v>
      </c>
      <c r="BI773" s="27">
        <f t="shared" si="423"/>
        <v>0</v>
      </c>
      <c r="BJ773" s="27">
        <f t="shared" si="424"/>
        <v>0</v>
      </c>
      <c r="BR773" s="27">
        <f t="shared" si="425"/>
        <v>0</v>
      </c>
      <c r="BS773" s="27">
        <f t="shared" si="426"/>
        <v>0</v>
      </c>
      <c r="BT773" s="15">
        <v>1.25</v>
      </c>
      <c r="BU773" s="15">
        <v>1</v>
      </c>
      <c r="BV773" s="15">
        <v>1.3333333333333333</v>
      </c>
      <c r="BW773" s="15">
        <v>1</v>
      </c>
      <c r="BX773" s="15">
        <v>1</v>
      </c>
      <c r="BY773" s="15">
        <f t="shared" si="427"/>
        <v>1.1166666666666667</v>
      </c>
      <c r="BZ773" s="15">
        <v>1</v>
      </c>
      <c r="CA773" s="15">
        <f t="shared" si="428"/>
        <v>1</v>
      </c>
      <c r="CB773" s="15">
        <v>2</v>
      </c>
      <c r="CC773" s="15">
        <f t="shared" si="429"/>
        <v>0</v>
      </c>
      <c r="CD773" s="15">
        <f>IF($CB773=4,1,0)</f>
        <v>0</v>
      </c>
      <c r="CE773" s="15">
        <v>4</v>
      </c>
      <c r="CF773" s="15">
        <v>2</v>
      </c>
      <c r="CG773" s="15">
        <v>1</v>
      </c>
      <c r="CH773" s="15">
        <v>2</v>
      </c>
      <c r="CI773" s="15">
        <v>1</v>
      </c>
      <c r="CJ773" s="15">
        <v>1</v>
      </c>
      <c r="CK773" s="15">
        <v>1</v>
      </c>
      <c r="CL773" s="15">
        <v>1</v>
      </c>
      <c r="CN773" s="15">
        <v>1</v>
      </c>
      <c r="CP773" s="15">
        <v>1</v>
      </c>
      <c r="CR773" s="15">
        <v>1</v>
      </c>
      <c r="CZ773" s="15">
        <v>1</v>
      </c>
      <c r="DA773" s="15">
        <v>1</v>
      </c>
      <c r="DB773" s="15">
        <v>3</v>
      </c>
      <c r="DC773" s="15">
        <v>1</v>
      </c>
      <c r="DD773" s="15">
        <v>3</v>
      </c>
      <c r="DE773" s="15">
        <v>1</v>
      </c>
      <c r="DF773" s="15">
        <v>1</v>
      </c>
      <c r="DG773" s="15">
        <v>1</v>
      </c>
      <c r="DL773" s="27">
        <v>4.2</v>
      </c>
      <c r="DM773" s="27">
        <v>3.6666666666666665</v>
      </c>
      <c r="DN773" s="27">
        <v>2.5</v>
      </c>
      <c r="DO773" s="27">
        <v>3.6</v>
      </c>
      <c r="DP773" s="27">
        <v>3</v>
      </c>
      <c r="DQ773" s="27">
        <v>3</v>
      </c>
      <c r="DR773" s="27">
        <f t="shared" si="407"/>
        <v>3.3277777777777779</v>
      </c>
      <c r="DS773" s="15">
        <f t="shared" si="394"/>
        <v>-0.15277777777777768</v>
      </c>
    </row>
    <row r="774" spans="1:123" x14ac:dyDescent="0.2">
      <c r="A774" s="15">
        <v>387</v>
      </c>
      <c r="B774" s="15">
        <v>1232</v>
      </c>
      <c r="C774" s="15">
        <v>1</v>
      </c>
      <c r="D774" s="15">
        <v>2</v>
      </c>
      <c r="E774" s="15">
        <f t="shared" si="408"/>
        <v>1</v>
      </c>
      <c r="F774" s="15">
        <f t="shared" si="409"/>
        <v>0</v>
      </c>
      <c r="G774" s="15">
        <f t="shared" si="410"/>
        <v>0</v>
      </c>
      <c r="H774" s="15">
        <f t="shared" si="411"/>
        <v>0</v>
      </c>
      <c r="I774" s="15">
        <v>1</v>
      </c>
      <c r="J774" s="15">
        <v>60</v>
      </c>
      <c r="K774" s="15">
        <v>3</v>
      </c>
      <c r="L774" s="15">
        <f t="shared" si="412"/>
        <v>0</v>
      </c>
      <c r="M774" s="15">
        <f t="shared" si="413"/>
        <v>1</v>
      </c>
      <c r="N774" s="15">
        <f t="shared" si="414"/>
        <v>0</v>
      </c>
      <c r="O774" s="15">
        <f t="shared" si="415"/>
        <v>0</v>
      </c>
      <c r="P774" s="15">
        <f t="shared" si="416"/>
        <v>0</v>
      </c>
      <c r="Q774" s="15">
        <v>2</v>
      </c>
      <c r="R774" s="15">
        <v>5</v>
      </c>
      <c r="S774" s="15">
        <v>20</v>
      </c>
      <c r="T774" s="15">
        <v>0</v>
      </c>
      <c r="U774" s="15">
        <v>1</v>
      </c>
      <c r="V774" s="15">
        <v>0</v>
      </c>
      <c r="W774" s="15">
        <v>0</v>
      </c>
      <c r="X774" s="15">
        <v>1</v>
      </c>
      <c r="Y774" s="15">
        <v>1</v>
      </c>
      <c r="Z774" s="15">
        <v>1</v>
      </c>
      <c r="AA774" s="15">
        <f t="shared" si="405"/>
        <v>9</v>
      </c>
      <c r="AB774" s="193">
        <f t="shared" si="430"/>
        <v>555.55555555555554</v>
      </c>
      <c r="AC774" s="15">
        <v>1</v>
      </c>
      <c r="AD774" s="15">
        <v>1</v>
      </c>
      <c r="AE774" s="15">
        <v>9</v>
      </c>
      <c r="AF774" s="15">
        <v>5000</v>
      </c>
      <c r="AG774" s="15">
        <f t="shared" si="417"/>
        <v>5000</v>
      </c>
      <c r="AH774" s="15">
        <v>12</v>
      </c>
      <c r="AI774" s="27">
        <f t="shared" si="418"/>
        <v>555.55555555555554</v>
      </c>
      <c r="AM774" s="15">
        <f t="shared" si="419"/>
        <v>0</v>
      </c>
      <c r="AP774" s="15">
        <f t="shared" si="420"/>
        <v>5000</v>
      </c>
      <c r="AQ774" s="172">
        <f t="shared" si="406"/>
        <v>555.55555555555554</v>
      </c>
      <c r="AR774" s="27">
        <f t="shared" si="421"/>
        <v>1</v>
      </c>
      <c r="AS774" s="172">
        <f t="shared" si="422"/>
        <v>555.55555555555554</v>
      </c>
      <c r="AX774" s="15">
        <f t="shared" si="431"/>
        <v>0</v>
      </c>
      <c r="BI774" s="27">
        <f t="shared" si="423"/>
        <v>0</v>
      </c>
      <c r="BJ774" s="27">
        <f t="shared" si="424"/>
        <v>0</v>
      </c>
      <c r="BR774" s="27">
        <f t="shared" si="425"/>
        <v>0</v>
      </c>
      <c r="BS774" s="27">
        <f t="shared" si="426"/>
        <v>0</v>
      </c>
      <c r="BT774" s="15">
        <v>1.5</v>
      </c>
      <c r="BU774" s="15">
        <v>1</v>
      </c>
      <c r="BV774" s="15">
        <v>2.3333333333333335</v>
      </c>
      <c r="BW774" s="15">
        <v>1</v>
      </c>
      <c r="BX774" s="15">
        <v>1</v>
      </c>
      <c r="BY774" s="15">
        <f t="shared" si="427"/>
        <v>1.3666666666666667</v>
      </c>
      <c r="BZ774" s="15">
        <v>4</v>
      </c>
      <c r="CA774" s="15">
        <f t="shared" si="428"/>
        <v>0</v>
      </c>
      <c r="CB774" s="15">
        <v>5</v>
      </c>
      <c r="CC774" s="15" t="s">
        <v>1008</v>
      </c>
      <c r="CD774" s="15" t="s">
        <v>1008</v>
      </c>
      <c r="CE774" s="15" t="s">
        <v>1007</v>
      </c>
      <c r="CH774" s="15" t="s">
        <v>1007</v>
      </c>
      <c r="CK774" s="15" t="s">
        <v>1007</v>
      </c>
      <c r="CL774" s="15" t="s">
        <v>1007</v>
      </c>
      <c r="CN774" s="15" t="s">
        <v>1007</v>
      </c>
      <c r="CP774" s="15" t="s">
        <v>1007</v>
      </c>
      <c r="CR774" s="15" t="s">
        <v>1007</v>
      </c>
      <c r="CZ774" s="15">
        <v>1</v>
      </c>
      <c r="DA774" s="15">
        <v>1</v>
      </c>
      <c r="DB774" s="15">
        <v>3</v>
      </c>
      <c r="DC774" s="15">
        <v>1</v>
      </c>
      <c r="DD774" s="15">
        <v>3</v>
      </c>
      <c r="DE774" s="15">
        <v>1</v>
      </c>
      <c r="DF774" s="15">
        <v>1</v>
      </c>
      <c r="DG774" s="15">
        <v>1</v>
      </c>
      <c r="DL774" s="15">
        <v>3.6</v>
      </c>
      <c r="DM774" s="15">
        <v>4.333333333333333</v>
      </c>
      <c r="DN774" s="15">
        <v>3.5</v>
      </c>
      <c r="DO774" s="15">
        <v>3.2</v>
      </c>
      <c r="DP774" s="15">
        <v>3</v>
      </c>
      <c r="DQ774" s="15">
        <v>3.25</v>
      </c>
      <c r="DR774" s="27">
        <f t="shared" si="407"/>
        <v>3.4805555555555556</v>
      </c>
      <c r="DS774" s="15">
        <f t="shared" ref="DS774:DS834" si="432">$DR774-$DR775</f>
        <v>0</v>
      </c>
    </row>
    <row r="775" spans="1:123" x14ac:dyDescent="0.2">
      <c r="A775" s="15">
        <v>387</v>
      </c>
      <c r="B775" s="15">
        <v>1232</v>
      </c>
      <c r="C775" s="15">
        <v>1</v>
      </c>
      <c r="D775" s="15">
        <v>2</v>
      </c>
      <c r="E775" s="15">
        <f t="shared" si="408"/>
        <v>1</v>
      </c>
      <c r="F775" s="15">
        <f t="shared" si="409"/>
        <v>0</v>
      </c>
      <c r="G775" s="15">
        <f t="shared" si="410"/>
        <v>0</v>
      </c>
      <c r="H775" s="15">
        <f t="shared" si="411"/>
        <v>0</v>
      </c>
      <c r="I775" s="15">
        <v>1</v>
      </c>
      <c r="J775" s="15">
        <v>60</v>
      </c>
      <c r="K775" s="15">
        <v>3</v>
      </c>
      <c r="L775" s="15">
        <f t="shared" si="412"/>
        <v>0</v>
      </c>
      <c r="M775" s="15">
        <f t="shared" si="413"/>
        <v>1</v>
      </c>
      <c r="N775" s="15">
        <f t="shared" si="414"/>
        <v>0</v>
      </c>
      <c r="O775" s="15">
        <f t="shared" si="415"/>
        <v>0</v>
      </c>
      <c r="P775" s="15">
        <f t="shared" si="416"/>
        <v>0</v>
      </c>
      <c r="Q775" s="15">
        <v>2</v>
      </c>
      <c r="R775" s="15">
        <v>5</v>
      </c>
      <c r="S775" s="15">
        <v>20</v>
      </c>
      <c r="T775" s="15">
        <v>0</v>
      </c>
      <c r="U775" s="15">
        <v>1</v>
      </c>
      <c r="V775" s="15">
        <v>0</v>
      </c>
      <c r="W775" s="15">
        <v>0</v>
      </c>
      <c r="X775" s="15">
        <v>1</v>
      </c>
      <c r="Y775" s="15">
        <v>0</v>
      </c>
      <c r="Z775" s="15">
        <v>1</v>
      </c>
      <c r="AA775" s="15">
        <f t="shared" si="405"/>
        <v>4</v>
      </c>
      <c r="AB775" s="193">
        <f t="shared" si="430"/>
        <v>1000</v>
      </c>
      <c r="AC775" s="159">
        <v>1</v>
      </c>
      <c r="AD775" s="159">
        <v>1</v>
      </c>
      <c r="AE775" s="159">
        <v>4</v>
      </c>
      <c r="AF775" s="159">
        <v>4000</v>
      </c>
      <c r="AG775" s="159">
        <f t="shared" si="417"/>
        <v>4000</v>
      </c>
      <c r="AH775" s="159">
        <v>10</v>
      </c>
      <c r="AI775" s="171">
        <f t="shared" si="418"/>
        <v>1000</v>
      </c>
      <c r="AM775" s="15">
        <f t="shared" si="419"/>
        <v>0</v>
      </c>
      <c r="AP775" s="15">
        <f t="shared" si="420"/>
        <v>4000</v>
      </c>
      <c r="AQ775" s="172">
        <f t="shared" si="406"/>
        <v>1000</v>
      </c>
      <c r="AR775" s="27">
        <f t="shared" si="421"/>
        <v>1</v>
      </c>
      <c r="AS775" s="172">
        <f t="shared" si="422"/>
        <v>1000</v>
      </c>
      <c r="AX775" s="15">
        <f t="shared" si="431"/>
        <v>0</v>
      </c>
      <c r="BI775" s="27">
        <f t="shared" si="423"/>
        <v>0</v>
      </c>
      <c r="BJ775" s="27">
        <f t="shared" si="424"/>
        <v>0</v>
      </c>
      <c r="BR775" s="27">
        <f t="shared" si="425"/>
        <v>0</v>
      </c>
      <c r="BS775" s="27">
        <f t="shared" si="426"/>
        <v>0</v>
      </c>
      <c r="BT775" s="15">
        <v>1.5</v>
      </c>
      <c r="BU775" s="15">
        <v>1</v>
      </c>
      <c r="BV775" s="15">
        <v>2.3333333333333335</v>
      </c>
      <c r="BW775" s="15">
        <v>1</v>
      </c>
      <c r="BX775" s="15">
        <v>1</v>
      </c>
      <c r="BY775" s="15">
        <f t="shared" si="427"/>
        <v>1.3666666666666667</v>
      </c>
      <c r="BZ775" s="15">
        <v>4</v>
      </c>
      <c r="CA775" s="15">
        <f t="shared" si="428"/>
        <v>0</v>
      </c>
      <c r="CB775" s="15">
        <v>5</v>
      </c>
      <c r="CC775" s="15" t="s">
        <v>1008</v>
      </c>
      <c r="CD775" s="15" t="s">
        <v>1008</v>
      </c>
      <c r="CE775" s="15" t="s">
        <v>1007</v>
      </c>
      <c r="CH775" s="15" t="s">
        <v>1007</v>
      </c>
      <c r="CK775" s="15" t="s">
        <v>1007</v>
      </c>
      <c r="CL775" s="15" t="s">
        <v>1007</v>
      </c>
      <c r="CN775" s="15" t="s">
        <v>1007</v>
      </c>
      <c r="CP775" s="15" t="s">
        <v>1007</v>
      </c>
      <c r="CR775" s="15" t="s">
        <v>1007</v>
      </c>
      <c r="CZ775" s="15">
        <v>1</v>
      </c>
      <c r="DA775" s="15">
        <v>1</v>
      </c>
      <c r="DB775" s="15">
        <v>3</v>
      </c>
      <c r="DC775" s="15">
        <v>1</v>
      </c>
      <c r="DD775" s="15">
        <v>3</v>
      </c>
      <c r="DE775" s="15">
        <v>1</v>
      </c>
      <c r="DF775" s="15">
        <v>1</v>
      </c>
      <c r="DG775" s="15">
        <v>1</v>
      </c>
      <c r="DL775" s="27">
        <v>3.6</v>
      </c>
      <c r="DM775" s="27">
        <v>4.333333333333333</v>
      </c>
      <c r="DN775" s="27">
        <v>3.5</v>
      </c>
      <c r="DO775" s="27">
        <v>3.2</v>
      </c>
      <c r="DP775" s="27">
        <v>3</v>
      </c>
      <c r="DQ775" s="27">
        <v>3.25</v>
      </c>
      <c r="DR775" s="27">
        <f t="shared" si="407"/>
        <v>3.4805555555555556</v>
      </c>
      <c r="DS775" s="15">
        <f t="shared" si="432"/>
        <v>-0.68333333333333313</v>
      </c>
    </row>
    <row r="776" spans="1:123" x14ac:dyDescent="0.2">
      <c r="A776" s="15">
        <v>388</v>
      </c>
      <c r="B776" s="15">
        <v>1233</v>
      </c>
      <c r="C776" s="15">
        <v>1</v>
      </c>
      <c r="D776" s="15">
        <v>2</v>
      </c>
      <c r="E776" s="15">
        <f t="shared" si="408"/>
        <v>1</v>
      </c>
      <c r="F776" s="15">
        <f t="shared" si="409"/>
        <v>0</v>
      </c>
      <c r="G776" s="15">
        <f t="shared" si="410"/>
        <v>0</v>
      </c>
      <c r="H776" s="15">
        <f t="shared" si="411"/>
        <v>0</v>
      </c>
      <c r="I776" s="15">
        <v>0</v>
      </c>
      <c r="J776" s="15">
        <v>60</v>
      </c>
      <c r="K776" s="15">
        <v>3</v>
      </c>
      <c r="L776" s="15">
        <f t="shared" si="412"/>
        <v>0</v>
      </c>
      <c r="M776" s="15">
        <f t="shared" si="413"/>
        <v>1</v>
      </c>
      <c r="N776" s="15">
        <f t="shared" si="414"/>
        <v>0</v>
      </c>
      <c r="O776" s="15">
        <f t="shared" si="415"/>
        <v>0</v>
      </c>
      <c r="P776" s="15">
        <f t="shared" si="416"/>
        <v>0</v>
      </c>
      <c r="Q776" s="15">
        <v>2</v>
      </c>
      <c r="R776" s="15">
        <v>4</v>
      </c>
      <c r="S776" s="15">
        <v>20</v>
      </c>
      <c r="T776" s="15">
        <v>0</v>
      </c>
      <c r="U776" s="15">
        <v>1</v>
      </c>
      <c r="V776" s="15">
        <v>1</v>
      </c>
      <c r="W776" s="15">
        <v>95000</v>
      </c>
      <c r="X776" s="15">
        <v>1</v>
      </c>
      <c r="Y776" s="15">
        <v>1</v>
      </c>
      <c r="Z776" s="15">
        <v>0</v>
      </c>
      <c r="AA776" s="15">
        <f t="shared" si="405"/>
        <v>20</v>
      </c>
      <c r="AB776" s="193">
        <f t="shared" si="430"/>
        <v>200</v>
      </c>
      <c r="AC776" s="15">
        <v>1</v>
      </c>
      <c r="AD776" s="15">
        <v>1</v>
      </c>
      <c r="AE776" s="15">
        <v>10</v>
      </c>
      <c r="AF776" s="15">
        <v>3000</v>
      </c>
      <c r="AG776" s="15">
        <f t="shared" si="417"/>
        <v>3000</v>
      </c>
      <c r="AH776" s="15">
        <v>10</v>
      </c>
      <c r="AI776" s="27">
        <f t="shared" si="418"/>
        <v>300</v>
      </c>
      <c r="AM776" s="15">
        <f t="shared" si="419"/>
        <v>0</v>
      </c>
      <c r="AP776" s="15">
        <f t="shared" si="420"/>
        <v>3000</v>
      </c>
      <c r="AQ776" s="172">
        <f t="shared" si="406"/>
        <v>300</v>
      </c>
      <c r="AR776" s="27">
        <f t="shared" si="421"/>
        <v>0.5</v>
      </c>
      <c r="AS776" s="172">
        <f t="shared" si="422"/>
        <v>150</v>
      </c>
      <c r="AT776" s="15">
        <v>6</v>
      </c>
      <c r="AU776" s="15">
        <v>1</v>
      </c>
      <c r="AV776" s="15">
        <v>10</v>
      </c>
      <c r="AW776" s="15">
        <v>1000</v>
      </c>
      <c r="AX776" s="15">
        <f t="shared" si="431"/>
        <v>1000</v>
      </c>
      <c r="AY776" s="15">
        <v>22</v>
      </c>
      <c r="AZ776" s="15">
        <v>100</v>
      </c>
      <c r="BG776" s="15">
        <f t="shared" ref="BG776:BG799" si="433">$AX776+$BD776</f>
        <v>1000</v>
      </c>
      <c r="BH776" s="15">
        <f t="shared" ref="BH776:BH798" si="434">$BG776/$AV776</f>
        <v>100</v>
      </c>
      <c r="BI776" s="27">
        <f t="shared" si="423"/>
        <v>0.5</v>
      </c>
      <c r="BJ776" s="27">
        <f t="shared" si="424"/>
        <v>50</v>
      </c>
      <c r="BR776" s="27">
        <f t="shared" si="425"/>
        <v>0</v>
      </c>
      <c r="BS776" s="27">
        <f t="shared" si="426"/>
        <v>0</v>
      </c>
      <c r="BT776" s="15">
        <v>2</v>
      </c>
      <c r="BU776" s="15">
        <v>1</v>
      </c>
      <c r="BV776" s="15">
        <v>1.6666666666666667</v>
      </c>
      <c r="BW776" s="15">
        <v>1</v>
      </c>
      <c r="BX776" s="15">
        <v>1</v>
      </c>
      <c r="BY776" s="15">
        <f t="shared" si="427"/>
        <v>1.3333333333333335</v>
      </c>
      <c r="BZ776" s="15">
        <v>1</v>
      </c>
      <c r="CA776" s="15">
        <f t="shared" si="428"/>
        <v>0</v>
      </c>
      <c r="CB776" s="15">
        <v>5</v>
      </c>
      <c r="CC776" s="15" t="s">
        <v>1008</v>
      </c>
      <c r="CD776" s="15" t="s">
        <v>1008</v>
      </c>
      <c r="CE776" s="15" t="s">
        <v>1007</v>
      </c>
      <c r="CH776" s="15" t="s">
        <v>1007</v>
      </c>
      <c r="CK776" s="15" t="s">
        <v>1007</v>
      </c>
      <c r="CL776" s="15" t="s">
        <v>1007</v>
      </c>
      <c r="CN776" s="15" t="s">
        <v>1007</v>
      </c>
      <c r="CP776" s="15" t="s">
        <v>1007</v>
      </c>
      <c r="CR776" s="15" t="s">
        <v>1007</v>
      </c>
      <c r="CZ776" s="15">
        <v>1</v>
      </c>
      <c r="DA776" s="15">
        <v>1</v>
      </c>
      <c r="DB776" s="15">
        <v>3</v>
      </c>
      <c r="DC776" s="15">
        <v>1</v>
      </c>
      <c r="DD776" s="15">
        <v>3</v>
      </c>
      <c r="DE776" s="15">
        <v>1</v>
      </c>
      <c r="DF776" s="15">
        <v>1</v>
      </c>
      <c r="DG776" s="15">
        <v>1</v>
      </c>
      <c r="DL776" s="15">
        <v>4.4000000000000004</v>
      </c>
      <c r="DM776" s="15">
        <v>4.333333333333333</v>
      </c>
      <c r="DN776" s="15">
        <v>4</v>
      </c>
      <c r="DO776" s="15">
        <v>4</v>
      </c>
      <c r="DP776" s="15">
        <v>4</v>
      </c>
      <c r="DQ776" s="15">
        <v>4.25</v>
      </c>
      <c r="DR776" s="27">
        <f t="shared" si="407"/>
        <v>4.1638888888888888</v>
      </c>
      <c r="DS776" s="15">
        <f t="shared" si="432"/>
        <v>0</v>
      </c>
    </row>
    <row r="777" spans="1:123" x14ac:dyDescent="0.2">
      <c r="A777" s="15">
        <v>388</v>
      </c>
      <c r="B777" s="15">
        <v>1233</v>
      </c>
      <c r="C777" s="15">
        <v>1</v>
      </c>
      <c r="D777" s="15">
        <v>2</v>
      </c>
      <c r="E777" s="15">
        <f t="shared" si="408"/>
        <v>1</v>
      </c>
      <c r="F777" s="15">
        <f t="shared" si="409"/>
        <v>0</v>
      </c>
      <c r="G777" s="15">
        <f t="shared" si="410"/>
        <v>0</v>
      </c>
      <c r="H777" s="15">
        <f t="shared" si="411"/>
        <v>0</v>
      </c>
      <c r="I777" s="15">
        <v>0</v>
      </c>
      <c r="J777" s="15">
        <v>60</v>
      </c>
      <c r="K777" s="15">
        <v>3</v>
      </c>
      <c r="L777" s="15">
        <f t="shared" si="412"/>
        <v>0</v>
      </c>
      <c r="M777" s="15">
        <f t="shared" si="413"/>
        <v>1</v>
      </c>
      <c r="N777" s="15">
        <f t="shared" si="414"/>
        <v>0</v>
      </c>
      <c r="O777" s="15">
        <f t="shared" si="415"/>
        <v>0</v>
      </c>
      <c r="P777" s="15">
        <f t="shared" si="416"/>
        <v>0</v>
      </c>
      <c r="Q777" s="15">
        <v>2</v>
      </c>
      <c r="R777" s="15">
        <v>4</v>
      </c>
      <c r="S777" s="15">
        <v>20</v>
      </c>
      <c r="T777" s="15">
        <v>0</v>
      </c>
      <c r="U777" s="15">
        <v>1</v>
      </c>
      <c r="V777" s="15">
        <v>1</v>
      </c>
      <c r="W777" s="15">
        <v>95000</v>
      </c>
      <c r="X777" s="15">
        <v>1</v>
      </c>
      <c r="Y777" s="15">
        <v>0</v>
      </c>
      <c r="Z777" s="15">
        <v>0</v>
      </c>
      <c r="AA777" s="15">
        <f t="shared" si="405"/>
        <v>20</v>
      </c>
      <c r="AB777" s="193">
        <f t="shared" si="430"/>
        <v>200</v>
      </c>
      <c r="AC777" s="159">
        <v>1</v>
      </c>
      <c r="AD777" s="159">
        <v>1</v>
      </c>
      <c r="AE777" s="159">
        <v>10</v>
      </c>
      <c r="AF777" s="159">
        <v>3000</v>
      </c>
      <c r="AG777" s="159">
        <f t="shared" si="417"/>
        <v>3000</v>
      </c>
      <c r="AH777" s="159">
        <v>8</v>
      </c>
      <c r="AI777" s="171">
        <f t="shared" si="418"/>
        <v>300</v>
      </c>
      <c r="AM777" s="15">
        <f t="shared" si="419"/>
        <v>0</v>
      </c>
      <c r="AP777" s="15">
        <f t="shared" si="420"/>
        <v>3000</v>
      </c>
      <c r="AQ777" s="172">
        <f t="shared" si="406"/>
        <v>300</v>
      </c>
      <c r="AR777" s="27">
        <f t="shared" si="421"/>
        <v>0.5</v>
      </c>
      <c r="AS777" s="172">
        <f t="shared" si="422"/>
        <v>150</v>
      </c>
      <c r="AT777" s="15">
        <v>6</v>
      </c>
      <c r="AU777" s="15">
        <v>1</v>
      </c>
      <c r="AV777" s="15">
        <v>10</v>
      </c>
      <c r="AW777" s="15">
        <v>1000</v>
      </c>
      <c r="AX777" s="15">
        <f t="shared" si="431"/>
        <v>1000</v>
      </c>
      <c r="AY777" s="15">
        <v>17</v>
      </c>
      <c r="BG777" s="15">
        <f t="shared" si="433"/>
        <v>1000</v>
      </c>
      <c r="BH777" s="15">
        <f t="shared" si="434"/>
        <v>100</v>
      </c>
      <c r="BI777" s="27">
        <f t="shared" si="423"/>
        <v>0.5</v>
      </c>
      <c r="BJ777" s="27">
        <f t="shared" si="424"/>
        <v>50</v>
      </c>
      <c r="BR777" s="27">
        <f t="shared" si="425"/>
        <v>0</v>
      </c>
      <c r="BS777" s="27">
        <f t="shared" si="426"/>
        <v>0</v>
      </c>
      <c r="BT777" s="15">
        <v>2</v>
      </c>
      <c r="BU777" s="15">
        <v>1</v>
      </c>
      <c r="BV777" s="15">
        <v>1.6666666666666667</v>
      </c>
      <c r="BW777" s="15">
        <v>1</v>
      </c>
      <c r="BX777" s="15">
        <v>1</v>
      </c>
      <c r="BY777" s="15">
        <f t="shared" si="427"/>
        <v>1.3333333333333335</v>
      </c>
      <c r="BZ777" s="15">
        <v>1</v>
      </c>
      <c r="CA777" s="15">
        <f t="shared" si="428"/>
        <v>0</v>
      </c>
      <c r="CB777" s="15">
        <v>5</v>
      </c>
      <c r="CC777" s="15" t="s">
        <v>1008</v>
      </c>
      <c r="CD777" s="15" t="s">
        <v>1008</v>
      </c>
      <c r="CE777" s="15" t="s">
        <v>1007</v>
      </c>
      <c r="CH777" s="15" t="s">
        <v>1007</v>
      </c>
      <c r="CK777" s="15" t="s">
        <v>1007</v>
      </c>
      <c r="CL777" s="15" t="s">
        <v>1007</v>
      </c>
      <c r="CN777" s="15" t="s">
        <v>1007</v>
      </c>
      <c r="CP777" s="15" t="s">
        <v>1007</v>
      </c>
      <c r="CR777" s="15" t="s">
        <v>1007</v>
      </c>
      <c r="CZ777" s="15">
        <v>1</v>
      </c>
      <c r="DA777" s="15">
        <v>1</v>
      </c>
      <c r="DB777" s="15">
        <v>3</v>
      </c>
      <c r="DC777" s="15">
        <v>1</v>
      </c>
      <c r="DD777" s="15">
        <v>3</v>
      </c>
      <c r="DE777" s="15">
        <v>1</v>
      </c>
      <c r="DF777" s="15">
        <v>1</v>
      </c>
      <c r="DG777" s="15">
        <v>1</v>
      </c>
      <c r="DL777" s="27">
        <v>4.4000000000000004</v>
      </c>
      <c r="DM777" s="27">
        <v>4.333333333333333</v>
      </c>
      <c r="DN777" s="27">
        <v>4</v>
      </c>
      <c r="DO777" s="27">
        <v>4</v>
      </c>
      <c r="DP777" s="27">
        <v>4</v>
      </c>
      <c r="DQ777" s="27">
        <v>4.25</v>
      </c>
      <c r="DR777" s="27">
        <f t="shared" si="407"/>
        <v>4.1638888888888888</v>
      </c>
      <c r="DS777" s="15">
        <f t="shared" si="432"/>
        <v>-0.65555555555555589</v>
      </c>
    </row>
    <row r="778" spans="1:123" x14ac:dyDescent="0.2">
      <c r="A778" s="15">
        <v>389</v>
      </c>
      <c r="B778" s="15">
        <v>1234</v>
      </c>
      <c r="C778" s="15">
        <v>1</v>
      </c>
      <c r="D778" s="15">
        <v>3</v>
      </c>
      <c r="E778" s="15">
        <f t="shared" si="408"/>
        <v>0</v>
      </c>
      <c r="F778" s="15">
        <f t="shared" si="409"/>
        <v>1</v>
      </c>
      <c r="G778" s="15">
        <f t="shared" si="410"/>
        <v>0</v>
      </c>
      <c r="H778" s="15">
        <f t="shared" si="411"/>
        <v>0</v>
      </c>
      <c r="I778" s="15">
        <v>1</v>
      </c>
      <c r="J778" s="15">
        <v>49</v>
      </c>
      <c r="K778" s="15">
        <v>3</v>
      </c>
      <c r="L778" s="15">
        <f t="shared" si="412"/>
        <v>0</v>
      </c>
      <c r="M778" s="15">
        <f t="shared" si="413"/>
        <v>1</v>
      </c>
      <c r="N778" s="15">
        <f t="shared" si="414"/>
        <v>0</v>
      </c>
      <c r="O778" s="15">
        <f t="shared" si="415"/>
        <v>0</v>
      </c>
      <c r="P778" s="15">
        <f t="shared" si="416"/>
        <v>0</v>
      </c>
      <c r="Q778" s="15">
        <v>2</v>
      </c>
      <c r="R778" s="15">
        <v>4</v>
      </c>
      <c r="S778" s="15">
        <v>27</v>
      </c>
      <c r="T778" s="15">
        <v>1</v>
      </c>
      <c r="U778" s="15">
        <v>1</v>
      </c>
      <c r="V778" s="15">
        <v>0</v>
      </c>
      <c r="W778" s="15">
        <v>0</v>
      </c>
      <c r="X778" s="15">
        <v>1</v>
      </c>
      <c r="Y778" s="15">
        <v>1</v>
      </c>
      <c r="Z778" s="15">
        <v>1</v>
      </c>
      <c r="AA778" s="15">
        <f t="shared" si="405"/>
        <v>4</v>
      </c>
      <c r="AB778" s="193">
        <f t="shared" si="430"/>
        <v>2700</v>
      </c>
      <c r="AC778" s="15">
        <v>8</v>
      </c>
      <c r="AD778" s="15">
        <v>2</v>
      </c>
      <c r="AE778" s="15">
        <v>4</v>
      </c>
      <c r="AF778" s="15">
        <v>5400</v>
      </c>
      <c r="AG778" s="15">
        <f t="shared" si="417"/>
        <v>10800</v>
      </c>
      <c r="AH778" s="15">
        <v>70</v>
      </c>
      <c r="AI778" s="27">
        <f t="shared" si="418"/>
        <v>2700</v>
      </c>
      <c r="AM778" s="15">
        <f t="shared" si="419"/>
        <v>0</v>
      </c>
      <c r="AP778" s="15">
        <f t="shared" si="420"/>
        <v>10800</v>
      </c>
      <c r="AQ778" s="172">
        <f t="shared" si="406"/>
        <v>2700</v>
      </c>
      <c r="AR778" s="27">
        <f t="shared" si="421"/>
        <v>1</v>
      </c>
      <c r="AS778" s="172">
        <f t="shared" si="422"/>
        <v>2700</v>
      </c>
      <c r="AX778" s="15">
        <f t="shared" si="431"/>
        <v>0</v>
      </c>
      <c r="BI778" s="27">
        <f t="shared" si="423"/>
        <v>0</v>
      </c>
      <c r="BJ778" s="27">
        <f t="shared" si="424"/>
        <v>0</v>
      </c>
      <c r="BR778" s="27">
        <f t="shared" si="425"/>
        <v>0</v>
      </c>
      <c r="BS778" s="27">
        <f t="shared" si="426"/>
        <v>0</v>
      </c>
      <c r="BT778" s="15">
        <v>1</v>
      </c>
      <c r="BU778" s="15">
        <v>1</v>
      </c>
      <c r="BV778" s="15">
        <v>2</v>
      </c>
      <c r="BW778" s="15">
        <v>1</v>
      </c>
      <c r="BX778" s="15">
        <v>1</v>
      </c>
      <c r="BY778" s="15">
        <f t="shared" si="427"/>
        <v>1.2</v>
      </c>
      <c r="BZ778" s="15">
        <v>1</v>
      </c>
      <c r="CA778" s="15">
        <f t="shared" si="428"/>
        <v>1</v>
      </c>
      <c r="CB778" s="15">
        <v>2</v>
      </c>
      <c r="CC778" s="15">
        <f t="shared" si="429"/>
        <v>0</v>
      </c>
      <c r="CD778" s="15">
        <f>IF($CB778=4,1,0)</f>
        <v>0</v>
      </c>
      <c r="CE778" s="15">
        <v>4</v>
      </c>
      <c r="CF778" s="15">
        <v>3</v>
      </c>
      <c r="CG778" s="15">
        <v>1</v>
      </c>
      <c r="CH778" s="15">
        <v>1</v>
      </c>
      <c r="CI778" s="15">
        <v>1</v>
      </c>
      <c r="CJ778" s="15">
        <v>1</v>
      </c>
      <c r="CK778" s="15">
        <v>1</v>
      </c>
      <c r="CL778" s="15">
        <v>1</v>
      </c>
      <c r="CN778" s="15">
        <v>1</v>
      </c>
      <c r="CP778" s="15">
        <v>1</v>
      </c>
      <c r="CR778" s="15">
        <v>1</v>
      </c>
      <c r="CZ778" s="15">
        <v>2</v>
      </c>
      <c r="DA778" s="15">
        <v>1</v>
      </c>
      <c r="DB778" s="15">
        <v>1</v>
      </c>
      <c r="DC778" s="15">
        <v>1</v>
      </c>
      <c r="DD778" s="15">
        <v>3</v>
      </c>
      <c r="DE778" s="15">
        <v>1</v>
      </c>
      <c r="DF778" s="15">
        <v>1</v>
      </c>
      <c r="DG778" s="15">
        <v>1</v>
      </c>
      <c r="DL778" s="15">
        <v>5</v>
      </c>
      <c r="DM778" s="15">
        <v>4.666666666666667</v>
      </c>
      <c r="DN778" s="15">
        <v>4.25</v>
      </c>
      <c r="DO778" s="15">
        <v>5</v>
      </c>
      <c r="DP778" s="15">
        <v>5</v>
      </c>
      <c r="DQ778" s="15">
        <v>5</v>
      </c>
      <c r="DR778" s="27">
        <f t="shared" si="407"/>
        <v>4.8194444444444446</v>
      </c>
      <c r="DS778" s="15">
        <f t="shared" si="432"/>
        <v>4.1666666666666963E-2</v>
      </c>
    </row>
    <row r="779" spans="1:123" x14ac:dyDescent="0.2">
      <c r="A779" s="15">
        <v>389</v>
      </c>
      <c r="B779" s="15">
        <v>1234</v>
      </c>
      <c r="C779" s="15">
        <v>1</v>
      </c>
      <c r="D779" s="15">
        <v>3</v>
      </c>
      <c r="E779" s="15">
        <f t="shared" si="408"/>
        <v>0</v>
      </c>
      <c r="F779" s="15">
        <f t="shared" si="409"/>
        <v>1</v>
      </c>
      <c r="G779" s="15">
        <f t="shared" si="410"/>
        <v>0</v>
      </c>
      <c r="H779" s="15">
        <f t="shared" si="411"/>
        <v>0</v>
      </c>
      <c r="I779" s="15">
        <v>1</v>
      </c>
      <c r="J779" s="15">
        <v>49</v>
      </c>
      <c r="K779" s="15">
        <v>3</v>
      </c>
      <c r="L779" s="15">
        <f t="shared" si="412"/>
        <v>0</v>
      </c>
      <c r="M779" s="15">
        <f t="shared" si="413"/>
        <v>1</v>
      </c>
      <c r="N779" s="15">
        <f t="shared" si="414"/>
        <v>0</v>
      </c>
      <c r="O779" s="15">
        <f t="shared" si="415"/>
        <v>0</v>
      </c>
      <c r="P779" s="15">
        <f t="shared" si="416"/>
        <v>0</v>
      </c>
      <c r="Q779" s="15">
        <v>2</v>
      </c>
      <c r="R779" s="15">
        <v>4</v>
      </c>
      <c r="S779" s="15">
        <v>27</v>
      </c>
      <c r="T779" s="15">
        <v>1</v>
      </c>
      <c r="U779" s="15">
        <v>1</v>
      </c>
      <c r="V779" s="15">
        <v>0</v>
      </c>
      <c r="W779" s="15">
        <v>0</v>
      </c>
      <c r="X779" s="15">
        <v>1</v>
      </c>
      <c r="Y779" s="15">
        <v>0</v>
      </c>
      <c r="Z779" s="15">
        <v>1</v>
      </c>
      <c r="AA779" s="15">
        <f t="shared" si="405"/>
        <v>4</v>
      </c>
      <c r="AB779" s="193">
        <f t="shared" si="430"/>
        <v>2700</v>
      </c>
      <c r="AC779" s="159">
        <v>8</v>
      </c>
      <c r="AD779" s="159">
        <v>2</v>
      </c>
      <c r="AE779" s="159">
        <v>4</v>
      </c>
      <c r="AF779" s="159">
        <v>5400</v>
      </c>
      <c r="AG779" s="159">
        <f t="shared" si="417"/>
        <v>10800</v>
      </c>
      <c r="AH779" s="159">
        <v>70</v>
      </c>
      <c r="AI779" s="171">
        <f t="shared" si="418"/>
        <v>2700</v>
      </c>
      <c r="AM779" s="15">
        <f t="shared" si="419"/>
        <v>0</v>
      </c>
      <c r="AP779" s="15">
        <f t="shared" si="420"/>
        <v>10800</v>
      </c>
      <c r="AQ779" s="172">
        <f t="shared" si="406"/>
        <v>2700</v>
      </c>
      <c r="AR779" s="27">
        <f t="shared" si="421"/>
        <v>1</v>
      </c>
      <c r="AS779" s="172">
        <f t="shared" si="422"/>
        <v>2700</v>
      </c>
      <c r="AX779" s="15">
        <f t="shared" si="431"/>
        <v>0</v>
      </c>
      <c r="BI779" s="27">
        <f t="shared" si="423"/>
        <v>0</v>
      </c>
      <c r="BJ779" s="27">
        <f t="shared" si="424"/>
        <v>0</v>
      </c>
      <c r="BR779" s="27">
        <f t="shared" si="425"/>
        <v>0</v>
      </c>
      <c r="BS779" s="27">
        <f t="shared" si="426"/>
        <v>0</v>
      </c>
      <c r="BT779" s="15">
        <v>1</v>
      </c>
      <c r="BU779" s="15">
        <v>1</v>
      </c>
      <c r="BV779" s="15">
        <v>2</v>
      </c>
      <c r="BW779" s="15">
        <v>1</v>
      </c>
      <c r="BX779" s="15">
        <v>1</v>
      </c>
      <c r="BY779" s="15">
        <f t="shared" si="427"/>
        <v>1.2</v>
      </c>
      <c r="BZ779" s="15">
        <v>1</v>
      </c>
      <c r="CA779" s="15">
        <f t="shared" si="428"/>
        <v>1</v>
      </c>
      <c r="CB779" s="15">
        <v>2</v>
      </c>
      <c r="CC779" s="15">
        <f t="shared" si="429"/>
        <v>0</v>
      </c>
      <c r="CD779" s="15">
        <f>IF($CB779=4,1,0)</f>
        <v>0</v>
      </c>
      <c r="CE779" s="15">
        <v>4</v>
      </c>
      <c r="CF779" s="15">
        <v>3</v>
      </c>
      <c r="CG779" s="15">
        <v>1</v>
      </c>
      <c r="CH779" s="15">
        <v>1</v>
      </c>
      <c r="CI779" s="15">
        <v>1</v>
      </c>
      <c r="CJ779" s="15">
        <v>1</v>
      </c>
      <c r="CK779" s="15">
        <v>1</v>
      </c>
      <c r="CL779" s="15">
        <v>1</v>
      </c>
      <c r="CN779" s="15">
        <v>1</v>
      </c>
      <c r="CP779" s="15">
        <v>1</v>
      </c>
      <c r="CR779" s="15">
        <v>1</v>
      </c>
      <c r="CZ779" s="15">
        <v>2</v>
      </c>
      <c r="DA779" s="15">
        <v>1</v>
      </c>
      <c r="DB779" s="15">
        <v>1</v>
      </c>
      <c r="DC779" s="15">
        <v>1</v>
      </c>
      <c r="DD779" s="15">
        <v>3</v>
      </c>
      <c r="DE779" s="15">
        <v>1</v>
      </c>
      <c r="DF779" s="15">
        <v>1</v>
      </c>
      <c r="DG779" s="15">
        <v>1</v>
      </c>
      <c r="DL779" s="27">
        <v>5</v>
      </c>
      <c r="DM779" s="27">
        <v>4.666666666666667</v>
      </c>
      <c r="DN779" s="27">
        <v>4</v>
      </c>
      <c r="DO779" s="27">
        <v>5</v>
      </c>
      <c r="DP779" s="27">
        <v>5</v>
      </c>
      <c r="DQ779" s="27">
        <v>5</v>
      </c>
      <c r="DR779" s="27">
        <f t="shared" si="407"/>
        <v>4.7777777777777777</v>
      </c>
      <c r="DS779" s="15">
        <f t="shared" si="432"/>
        <v>0.42499999999999982</v>
      </c>
    </row>
    <row r="780" spans="1:123" x14ac:dyDescent="0.2">
      <c r="A780" s="15">
        <v>390</v>
      </c>
      <c r="B780" s="15">
        <v>1235</v>
      </c>
      <c r="C780" s="15">
        <v>1</v>
      </c>
      <c r="D780" s="15">
        <v>3</v>
      </c>
      <c r="E780" s="15">
        <f t="shared" si="408"/>
        <v>0</v>
      </c>
      <c r="F780" s="15">
        <f t="shared" si="409"/>
        <v>1</v>
      </c>
      <c r="G780" s="15">
        <f t="shared" si="410"/>
        <v>0</v>
      </c>
      <c r="H780" s="15">
        <f t="shared" si="411"/>
        <v>0</v>
      </c>
      <c r="I780" s="15">
        <v>1</v>
      </c>
      <c r="J780" s="15">
        <v>50</v>
      </c>
      <c r="K780" s="15">
        <v>3</v>
      </c>
      <c r="L780" s="15">
        <f t="shared" si="412"/>
        <v>0</v>
      </c>
      <c r="M780" s="15">
        <f t="shared" si="413"/>
        <v>1</v>
      </c>
      <c r="N780" s="15">
        <f t="shared" si="414"/>
        <v>0</v>
      </c>
      <c r="O780" s="15">
        <f t="shared" si="415"/>
        <v>0</v>
      </c>
      <c r="P780" s="15">
        <f t="shared" si="416"/>
        <v>0</v>
      </c>
      <c r="Q780" s="15">
        <v>2</v>
      </c>
      <c r="R780" s="15">
        <v>4</v>
      </c>
      <c r="S780" s="15">
        <v>27</v>
      </c>
      <c r="T780" s="15">
        <v>0</v>
      </c>
      <c r="U780" s="15">
        <v>0</v>
      </c>
      <c r="V780" s="15">
        <v>1</v>
      </c>
      <c r="W780" s="15">
        <v>150000</v>
      </c>
      <c r="X780" s="15">
        <v>1</v>
      </c>
      <c r="Y780" s="15">
        <v>1</v>
      </c>
      <c r="Z780" s="15">
        <v>1</v>
      </c>
      <c r="AA780" s="15">
        <f t="shared" si="405"/>
        <v>10</v>
      </c>
      <c r="AB780" s="193">
        <f t="shared" si="430"/>
        <v>227.5</v>
      </c>
      <c r="AC780" s="15">
        <v>1</v>
      </c>
      <c r="AD780" s="15">
        <v>1</v>
      </c>
      <c r="AE780" s="15">
        <v>10</v>
      </c>
      <c r="AF780" s="15">
        <v>2275</v>
      </c>
      <c r="AG780" s="15">
        <f t="shared" si="417"/>
        <v>2275</v>
      </c>
      <c r="AH780" s="15">
        <v>22</v>
      </c>
      <c r="AI780" s="27">
        <f t="shared" si="418"/>
        <v>227.5</v>
      </c>
      <c r="AM780" s="15">
        <f t="shared" si="419"/>
        <v>0</v>
      </c>
      <c r="AP780" s="15">
        <f t="shared" si="420"/>
        <v>2275</v>
      </c>
      <c r="AQ780" s="172">
        <f t="shared" si="406"/>
        <v>227.5</v>
      </c>
      <c r="AR780" s="27">
        <f t="shared" si="421"/>
        <v>1</v>
      </c>
      <c r="AS780" s="172">
        <f t="shared" si="422"/>
        <v>227.5</v>
      </c>
      <c r="AX780" s="15">
        <f t="shared" si="431"/>
        <v>0</v>
      </c>
      <c r="BI780" s="27">
        <f t="shared" si="423"/>
        <v>0</v>
      </c>
      <c r="BJ780" s="27">
        <f t="shared" si="424"/>
        <v>0</v>
      </c>
      <c r="BR780" s="27">
        <f t="shared" si="425"/>
        <v>0</v>
      </c>
      <c r="BS780" s="27">
        <f t="shared" si="426"/>
        <v>0</v>
      </c>
      <c r="BT780" s="15">
        <v>2</v>
      </c>
      <c r="BU780" s="15">
        <v>1</v>
      </c>
      <c r="BV780" s="15">
        <v>1</v>
      </c>
      <c r="BW780" s="15">
        <v>1</v>
      </c>
      <c r="BX780" s="15">
        <v>1</v>
      </c>
      <c r="BY780" s="15">
        <f t="shared" si="427"/>
        <v>1.2</v>
      </c>
      <c r="BZ780" s="15">
        <v>1</v>
      </c>
      <c r="CA780" s="15">
        <f t="shared" si="428"/>
        <v>0</v>
      </c>
      <c r="CB780" s="15">
        <v>5</v>
      </c>
      <c r="CC780" s="15" t="s">
        <v>1008</v>
      </c>
      <c r="CD780" s="15" t="s">
        <v>1008</v>
      </c>
      <c r="CE780" s="15" t="s">
        <v>1007</v>
      </c>
      <c r="CH780" s="15" t="s">
        <v>1007</v>
      </c>
      <c r="CK780" s="15" t="s">
        <v>1007</v>
      </c>
      <c r="CL780" s="15" t="s">
        <v>1007</v>
      </c>
      <c r="CN780" s="15" t="s">
        <v>1007</v>
      </c>
      <c r="CP780" s="15" t="s">
        <v>1007</v>
      </c>
      <c r="CR780" s="15" t="s">
        <v>1007</v>
      </c>
      <c r="CZ780" s="15">
        <v>1</v>
      </c>
      <c r="DA780" s="15">
        <v>1</v>
      </c>
      <c r="DB780" s="15">
        <v>2</v>
      </c>
      <c r="DC780" s="15">
        <v>1</v>
      </c>
      <c r="DD780" s="15">
        <v>2</v>
      </c>
      <c r="DE780" s="15">
        <v>1</v>
      </c>
      <c r="DF780" s="15">
        <v>3</v>
      </c>
      <c r="DG780" s="15">
        <v>1</v>
      </c>
      <c r="DL780" s="15">
        <v>5</v>
      </c>
      <c r="DM780" s="15">
        <v>4.666666666666667</v>
      </c>
      <c r="DN780" s="15">
        <v>4</v>
      </c>
      <c r="DO780" s="15">
        <v>4.2</v>
      </c>
      <c r="DP780" s="15">
        <v>4</v>
      </c>
      <c r="DQ780" s="15">
        <v>4.25</v>
      </c>
      <c r="DR780" s="27">
        <f t="shared" si="407"/>
        <v>4.3527777777777779</v>
      </c>
      <c r="DS780" s="15">
        <f t="shared" si="432"/>
        <v>0</v>
      </c>
    </row>
    <row r="781" spans="1:123" x14ac:dyDescent="0.2">
      <c r="A781" s="15">
        <v>390</v>
      </c>
      <c r="B781" s="15">
        <v>1235</v>
      </c>
      <c r="C781" s="15">
        <v>1</v>
      </c>
      <c r="D781" s="15">
        <v>3</v>
      </c>
      <c r="E781" s="15">
        <f t="shared" si="408"/>
        <v>0</v>
      </c>
      <c r="F781" s="15">
        <f t="shared" si="409"/>
        <v>1</v>
      </c>
      <c r="G781" s="15">
        <f t="shared" si="410"/>
        <v>0</v>
      </c>
      <c r="H781" s="15">
        <f t="shared" si="411"/>
        <v>0</v>
      </c>
      <c r="I781" s="15">
        <v>1</v>
      </c>
      <c r="J781" s="15">
        <v>50</v>
      </c>
      <c r="K781" s="15">
        <v>3</v>
      </c>
      <c r="L781" s="15">
        <f t="shared" si="412"/>
        <v>0</v>
      </c>
      <c r="M781" s="15">
        <f t="shared" si="413"/>
        <v>1</v>
      </c>
      <c r="N781" s="15">
        <f t="shared" si="414"/>
        <v>0</v>
      </c>
      <c r="O781" s="15">
        <f t="shared" si="415"/>
        <v>0</v>
      </c>
      <c r="P781" s="15">
        <f t="shared" si="416"/>
        <v>0</v>
      </c>
      <c r="Q781" s="15">
        <v>2</v>
      </c>
      <c r="R781" s="15">
        <v>4</v>
      </c>
      <c r="S781" s="15">
        <v>27</v>
      </c>
      <c r="T781" s="15">
        <v>0</v>
      </c>
      <c r="U781" s="15">
        <v>0</v>
      </c>
      <c r="V781" s="15">
        <v>1</v>
      </c>
      <c r="W781" s="15">
        <v>150000</v>
      </c>
      <c r="X781" s="15">
        <v>1</v>
      </c>
      <c r="Y781" s="15">
        <v>0</v>
      </c>
      <c r="Z781" s="15">
        <v>1</v>
      </c>
      <c r="AA781" s="15">
        <f t="shared" si="405"/>
        <v>10</v>
      </c>
      <c r="AB781" s="193">
        <f t="shared" si="430"/>
        <v>227.5</v>
      </c>
      <c r="AC781" s="159">
        <v>1</v>
      </c>
      <c r="AD781" s="159">
        <v>1</v>
      </c>
      <c r="AE781" s="159">
        <v>10</v>
      </c>
      <c r="AF781" s="159">
        <v>2275</v>
      </c>
      <c r="AG781" s="159">
        <f t="shared" si="417"/>
        <v>2275</v>
      </c>
      <c r="AH781" s="159">
        <v>22</v>
      </c>
      <c r="AI781" s="171">
        <f t="shared" si="418"/>
        <v>227.5</v>
      </c>
      <c r="AM781" s="15">
        <f t="shared" si="419"/>
        <v>0</v>
      </c>
      <c r="AP781" s="15">
        <f t="shared" si="420"/>
        <v>2275</v>
      </c>
      <c r="AQ781" s="172">
        <f t="shared" si="406"/>
        <v>227.5</v>
      </c>
      <c r="AR781" s="27">
        <f t="shared" si="421"/>
        <v>1</v>
      </c>
      <c r="AS781" s="172">
        <f t="shared" si="422"/>
        <v>227.5</v>
      </c>
      <c r="AX781" s="15">
        <f t="shared" si="431"/>
        <v>0</v>
      </c>
      <c r="BI781" s="27">
        <f t="shared" si="423"/>
        <v>0</v>
      </c>
      <c r="BJ781" s="27">
        <f t="shared" si="424"/>
        <v>0</v>
      </c>
      <c r="BR781" s="27">
        <f t="shared" si="425"/>
        <v>0</v>
      </c>
      <c r="BS781" s="27">
        <f t="shared" si="426"/>
        <v>0</v>
      </c>
      <c r="BT781" s="15">
        <v>2</v>
      </c>
      <c r="BU781" s="15">
        <v>1</v>
      </c>
      <c r="BV781" s="15">
        <v>1</v>
      </c>
      <c r="BW781" s="15">
        <v>1</v>
      </c>
      <c r="BX781" s="15">
        <v>1</v>
      </c>
      <c r="BY781" s="15">
        <f t="shared" si="427"/>
        <v>1.2</v>
      </c>
      <c r="BZ781" s="15">
        <v>1</v>
      </c>
      <c r="CA781" s="15">
        <f t="shared" si="428"/>
        <v>0</v>
      </c>
      <c r="CB781" s="15">
        <v>5</v>
      </c>
      <c r="CC781" s="15" t="s">
        <v>1008</v>
      </c>
      <c r="CD781" s="15" t="s">
        <v>1008</v>
      </c>
      <c r="CE781" s="15" t="s">
        <v>1007</v>
      </c>
      <c r="CH781" s="15" t="s">
        <v>1007</v>
      </c>
      <c r="CK781" s="15" t="s">
        <v>1007</v>
      </c>
      <c r="CL781" s="15" t="s">
        <v>1007</v>
      </c>
      <c r="CN781" s="15" t="s">
        <v>1007</v>
      </c>
      <c r="CP781" s="15" t="s">
        <v>1007</v>
      </c>
      <c r="CR781" s="15" t="s">
        <v>1007</v>
      </c>
      <c r="CZ781" s="15">
        <v>1</v>
      </c>
      <c r="DA781" s="15">
        <v>1</v>
      </c>
      <c r="DB781" s="15">
        <v>2</v>
      </c>
      <c r="DC781" s="15">
        <v>1</v>
      </c>
      <c r="DD781" s="15">
        <v>2</v>
      </c>
      <c r="DE781" s="15">
        <v>1</v>
      </c>
      <c r="DF781" s="15">
        <v>3</v>
      </c>
      <c r="DG781" s="15">
        <v>1</v>
      </c>
      <c r="DL781" s="27">
        <v>5</v>
      </c>
      <c r="DM781" s="27">
        <v>4.666666666666667</v>
      </c>
      <c r="DN781" s="27">
        <v>4</v>
      </c>
      <c r="DO781" s="27">
        <v>4.2</v>
      </c>
      <c r="DP781" s="27">
        <v>4</v>
      </c>
      <c r="DQ781" s="27">
        <v>4.25</v>
      </c>
      <c r="DR781" s="27">
        <f t="shared" si="407"/>
        <v>4.3527777777777779</v>
      </c>
      <c r="DS781" s="15">
        <f t="shared" si="432"/>
        <v>0.29166666666666696</v>
      </c>
    </row>
    <row r="782" spans="1:123" x14ac:dyDescent="0.2">
      <c r="A782" s="15">
        <v>391</v>
      </c>
      <c r="B782" s="15">
        <v>1236</v>
      </c>
      <c r="C782" s="15">
        <v>1</v>
      </c>
      <c r="D782" s="15">
        <v>3</v>
      </c>
      <c r="E782" s="15">
        <f t="shared" si="408"/>
        <v>0</v>
      </c>
      <c r="F782" s="15">
        <f t="shared" si="409"/>
        <v>1</v>
      </c>
      <c r="G782" s="15">
        <f t="shared" si="410"/>
        <v>0</v>
      </c>
      <c r="H782" s="15">
        <f t="shared" si="411"/>
        <v>0</v>
      </c>
      <c r="I782" s="15">
        <v>1</v>
      </c>
      <c r="J782" s="15">
        <v>47</v>
      </c>
      <c r="K782" s="15">
        <v>5</v>
      </c>
      <c r="L782" s="15">
        <f t="shared" si="412"/>
        <v>0</v>
      </c>
      <c r="M782" s="15">
        <f t="shared" si="413"/>
        <v>0</v>
      </c>
      <c r="N782" s="15">
        <f t="shared" si="414"/>
        <v>0</v>
      </c>
      <c r="O782" s="15">
        <f t="shared" si="415"/>
        <v>1</v>
      </c>
      <c r="P782" s="15">
        <f t="shared" si="416"/>
        <v>0</v>
      </c>
      <c r="Q782" s="15">
        <v>2</v>
      </c>
      <c r="R782" s="15">
        <v>6</v>
      </c>
      <c r="S782" s="15">
        <v>9</v>
      </c>
      <c r="T782" s="15">
        <v>0</v>
      </c>
      <c r="U782" s="15">
        <v>0</v>
      </c>
      <c r="V782" s="15">
        <v>1</v>
      </c>
      <c r="W782" s="15">
        <v>110000</v>
      </c>
      <c r="X782" s="15">
        <v>1</v>
      </c>
      <c r="Y782" s="15">
        <v>1</v>
      </c>
      <c r="Z782" s="15">
        <v>1</v>
      </c>
      <c r="AA782" s="15">
        <f t="shared" si="405"/>
        <v>58</v>
      </c>
      <c r="AB782" s="193">
        <f t="shared" si="430"/>
        <v>206.89655172413794</v>
      </c>
      <c r="AC782" s="15">
        <v>1</v>
      </c>
      <c r="AD782" s="15">
        <v>1</v>
      </c>
      <c r="AE782" s="15">
        <v>58</v>
      </c>
      <c r="AF782" s="15">
        <v>12000</v>
      </c>
      <c r="AG782" s="15">
        <f t="shared" si="417"/>
        <v>12000</v>
      </c>
      <c r="AH782" s="15">
        <v>11</v>
      </c>
      <c r="AI782" s="27">
        <f t="shared" si="418"/>
        <v>206.89655172413794</v>
      </c>
      <c r="AM782" s="15">
        <f t="shared" si="419"/>
        <v>0</v>
      </c>
      <c r="AP782" s="15">
        <f t="shared" si="420"/>
        <v>12000</v>
      </c>
      <c r="AQ782" s="172">
        <f t="shared" si="406"/>
        <v>206.89655172413794</v>
      </c>
      <c r="AR782" s="27">
        <f t="shared" si="421"/>
        <v>1</v>
      </c>
      <c r="AS782" s="172">
        <f t="shared" si="422"/>
        <v>206.89655172413794</v>
      </c>
      <c r="AX782" s="15">
        <f t="shared" si="431"/>
        <v>0</v>
      </c>
      <c r="BI782" s="27">
        <f t="shared" si="423"/>
        <v>0</v>
      </c>
      <c r="BJ782" s="27">
        <f t="shared" si="424"/>
        <v>0</v>
      </c>
      <c r="BR782" s="27">
        <f t="shared" si="425"/>
        <v>0</v>
      </c>
      <c r="BS782" s="27">
        <f t="shared" si="426"/>
        <v>0</v>
      </c>
      <c r="BT782" s="15">
        <v>2</v>
      </c>
      <c r="BU782" s="15">
        <v>1</v>
      </c>
      <c r="BV782" s="15">
        <v>1.6666666666666667</v>
      </c>
      <c r="BW782" s="15">
        <v>1</v>
      </c>
      <c r="BX782" s="15">
        <v>1</v>
      </c>
      <c r="BY782" s="15">
        <f t="shared" si="427"/>
        <v>1.3333333333333335</v>
      </c>
      <c r="BZ782" s="15">
        <v>1</v>
      </c>
      <c r="CA782" s="15">
        <f t="shared" si="428"/>
        <v>1</v>
      </c>
      <c r="CB782" s="15">
        <v>2</v>
      </c>
      <c r="CC782" s="15">
        <f t="shared" si="429"/>
        <v>0</v>
      </c>
      <c r="CD782" s="15">
        <f>IF($CB782=4,1,0)</f>
        <v>0</v>
      </c>
      <c r="CE782" s="15">
        <v>2</v>
      </c>
      <c r="CF782" s="15">
        <v>3</v>
      </c>
      <c r="CG782" s="15">
        <v>1</v>
      </c>
      <c r="CH782" s="15">
        <v>4</v>
      </c>
      <c r="CI782" s="15">
        <v>2</v>
      </c>
      <c r="CJ782" s="15">
        <v>1</v>
      </c>
      <c r="CK782" s="15">
        <v>1</v>
      </c>
      <c r="CL782" s="15">
        <v>1</v>
      </c>
      <c r="CN782" s="15">
        <v>1</v>
      </c>
      <c r="CP782" s="15">
        <v>1</v>
      </c>
      <c r="CR782" s="15">
        <v>1</v>
      </c>
      <c r="CZ782" s="15">
        <v>1</v>
      </c>
      <c r="DA782" s="15">
        <v>1</v>
      </c>
      <c r="DB782" s="15">
        <v>3</v>
      </c>
      <c r="DC782" s="15">
        <v>1</v>
      </c>
      <c r="DD782" s="15">
        <v>3</v>
      </c>
      <c r="DE782" s="15">
        <v>1</v>
      </c>
      <c r="DF782" s="15">
        <v>3</v>
      </c>
      <c r="DG782" s="15">
        <v>1</v>
      </c>
      <c r="DL782" s="15">
        <v>4.2</v>
      </c>
      <c r="DM782" s="15">
        <v>4</v>
      </c>
      <c r="DN782" s="15">
        <v>5</v>
      </c>
      <c r="DO782" s="15">
        <v>4</v>
      </c>
      <c r="DP782" s="15">
        <v>3.6666666666666665</v>
      </c>
      <c r="DQ782" s="15">
        <v>3.5</v>
      </c>
      <c r="DR782" s="27">
        <f t="shared" si="407"/>
        <v>4.0611111111111109</v>
      </c>
      <c r="DS782" s="15">
        <f t="shared" si="432"/>
        <v>0</v>
      </c>
    </row>
    <row r="783" spans="1:123" x14ac:dyDescent="0.2">
      <c r="A783" s="15">
        <v>391</v>
      </c>
      <c r="B783" s="15">
        <v>1236</v>
      </c>
      <c r="C783" s="15">
        <v>1</v>
      </c>
      <c r="D783" s="15">
        <v>3</v>
      </c>
      <c r="E783" s="15">
        <f t="shared" si="408"/>
        <v>0</v>
      </c>
      <c r="F783" s="15">
        <f t="shared" si="409"/>
        <v>1</v>
      </c>
      <c r="G783" s="15">
        <f t="shared" si="410"/>
        <v>0</v>
      </c>
      <c r="H783" s="15">
        <f t="shared" si="411"/>
        <v>0</v>
      </c>
      <c r="I783" s="15">
        <v>1</v>
      </c>
      <c r="J783" s="15">
        <v>47</v>
      </c>
      <c r="K783" s="15">
        <v>5</v>
      </c>
      <c r="L783" s="15">
        <f t="shared" si="412"/>
        <v>0</v>
      </c>
      <c r="M783" s="15">
        <f t="shared" si="413"/>
        <v>0</v>
      </c>
      <c r="N783" s="15">
        <f t="shared" si="414"/>
        <v>0</v>
      </c>
      <c r="O783" s="15">
        <f t="shared" si="415"/>
        <v>1</v>
      </c>
      <c r="P783" s="15">
        <f t="shared" si="416"/>
        <v>0</v>
      </c>
      <c r="Q783" s="15">
        <v>2</v>
      </c>
      <c r="R783" s="15">
        <v>6</v>
      </c>
      <c r="S783" s="15">
        <v>9</v>
      </c>
      <c r="T783" s="15">
        <v>0</v>
      </c>
      <c r="U783" s="15">
        <v>0</v>
      </c>
      <c r="V783" s="15">
        <v>1</v>
      </c>
      <c r="W783" s="15">
        <v>110000</v>
      </c>
      <c r="X783" s="15">
        <v>1</v>
      </c>
      <c r="Y783" s="15">
        <v>0</v>
      </c>
      <c r="Z783" s="15">
        <v>1</v>
      </c>
      <c r="AA783" s="15">
        <f t="shared" si="405"/>
        <v>58</v>
      </c>
      <c r="AB783" s="193">
        <f t="shared" si="430"/>
        <v>431.0344827586207</v>
      </c>
      <c r="AC783" s="159">
        <v>1</v>
      </c>
      <c r="AD783" s="159">
        <v>1</v>
      </c>
      <c r="AE783" s="159">
        <v>58</v>
      </c>
      <c r="AF783" s="159">
        <v>25000</v>
      </c>
      <c r="AG783" s="159">
        <f t="shared" si="417"/>
        <v>25000</v>
      </c>
      <c r="AH783" s="159">
        <v>11</v>
      </c>
      <c r="AI783" s="171">
        <f t="shared" si="418"/>
        <v>431.0344827586207</v>
      </c>
      <c r="AM783" s="15">
        <f t="shared" si="419"/>
        <v>0</v>
      </c>
      <c r="AP783" s="15">
        <f t="shared" si="420"/>
        <v>25000</v>
      </c>
      <c r="AQ783" s="172">
        <f t="shared" si="406"/>
        <v>431.0344827586207</v>
      </c>
      <c r="AR783" s="27">
        <f t="shared" si="421"/>
        <v>1</v>
      </c>
      <c r="AS783" s="172">
        <f t="shared" si="422"/>
        <v>431.0344827586207</v>
      </c>
      <c r="AX783" s="15">
        <f t="shared" si="431"/>
        <v>0</v>
      </c>
      <c r="BI783" s="27">
        <f t="shared" si="423"/>
        <v>0</v>
      </c>
      <c r="BJ783" s="27">
        <f t="shared" si="424"/>
        <v>0</v>
      </c>
      <c r="BR783" s="27">
        <f t="shared" si="425"/>
        <v>0</v>
      </c>
      <c r="BS783" s="27">
        <f t="shared" si="426"/>
        <v>0</v>
      </c>
      <c r="BT783" s="15">
        <v>2</v>
      </c>
      <c r="BU783" s="15">
        <v>1</v>
      </c>
      <c r="BV783" s="15">
        <v>1.6666666666666667</v>
      </c>
      <c r="BW783" s="15">
        <v>1</v>
      </c>
      <c r="BX783" s="15">
        <v>1</v>
      </c>
      <c r="BY783" s="15">
        <f t="shared" si="427"/>
        <v>1.3333333333333335</v>
      </c>
      <c r="BZ783" s="15">
        <v>1</v>
      </c>
      <c r="CA783" s="15">
        <f t="shared" si="428"/>
        <v>1</v>
      </c>
      <c r="CB783" s="15">
        <v>2</v>
      </c>
      <c r="CC783" s="15">
        <f t="shared" si="429"/>
        <v>0</v>
      </c>
      <c r="CD783" s="15">
        <f>IF($CB783=4,1,0)</f>
        <v>0</v>
      </c>
      <c r="CE783" s="15">
        <v>2</v>
      </c>
      <c r="CF783" s="15">
        <v>3</v>
      </c>
      <c r="CG783" s="15">
        <v>1</v>
      </c>
      <c r="CH783" s="15">
        <v>4</v>
      </c>
      <c r="CI783" s="15">
        <v>2</v>
      </c>
      <c r="CJ783" s="15">
        <v>1</v>
      </c>
      <c r="CK783" s="15">
        <v>1</v>
      </c>
      <c r="CL783" s="15">
        <v>1</v>
      </c>
      <c r="CN783" s="15">
        <v>1</v>
      </c>
      <c r="CP783" s="15">
        <v>1</v>
      </c>
      <c r="CR783" s="15">
        <v>1</v>
      </c>
      <c r="CZ783" s="15">
        <v>1</v>
      </c>
      <c r="DA783" s="15">
        <v>1</v>
      </c>
      <c r="DB783" s="15">
        <v>3</v>
      </c>
      <c r="DC783" s="15">
        <v>1</v>
      </c>
      <c r="DD783" s="15">
        <v>3</v>
      </c>
      <c r="DE783" s="15">
        <v>1</v>
      </c>
      <c r="DF783" s="15">
        <v>3</v>
      </c>
      <c r="DG783" s="15">
        <v>1</v>
      </c>
      <c r="DL783" s="27">
        <v>4.2</v>
      </c>
      <c r="DM783" s="27">
        <v>4</v>
      </c>
      <c r="DN783" s="27">
        <v>5</v>
      </c>
      <c r="DO783" s="27">
        <v>4</v>
      </c>
      <c r="DP783" s="27">
        <v>3.6666666666666665</v>
      </c>
      <c r="DQ783" s="27">
        <v>3.5</v>
      </c>
      <c r="DR783" s="27">
        <f t="shared" si="407"/>
        <v>4.0611111111111109</v>
      </c>
      <c r="DS783" s="15">
        <f t="shared" si="432"/>
        <v>-2.5000000000000355E-2</v>
      </c>
    </row>
    <row r="784" spans="1:123" x14ac:dyDescent="0.2">
      <c r="A784" s="15">
        <v>392</v>
      </c>
      <c r="B784" s="15">
        <v>1237</v>
      </c>
      <c r="C784" s="15">
        <v>1</v>
      </c>
      <c r="D784" s="15">
        <v>3</v>
      </c>
      <c r="E784" s="15">
        <f t="shared" si="408"/>
        <v>0</v>
      </c>
      <c r="F784" s="15">
        <f t="shared" si="409"/>
        <v>1</v>
      </c>
      <c r="G784" s="15">
        <f t="shared" si="410"/>
        <v>0</v>
      </c>
      <c r="H784" s="15">
        <f t="shared" si="411"/>
        <v>0</v>
      </c>
      <c r="I784" s="15">
        <v>1</v>
      </c>
      <c r="J784" s="15">
        <v>61</v>
      </c>
      <c r="K784" s="15">
        <v>2</v>
      </c>
      <c r="L784" s="15">
        <f t="shared" si="412"/>
        <v>1</v>
      </c>
      <c r="M784" s="15">
        <f t="shared" si="413"/>
        <v>0</v>
      </c>
      <c r="N784" s="15">
        <f t="shared" si="414"/>
        <v>0</v>
      </c>
      <c r="O784" s="15">
        <f t="shared" si="415"/>
        <v>0</v>
      </c>
      <c r="P784" s="15">
        <f t="shared" si="416"/>
        <v>0</v>
      </c>
      <c r="Q784" s="15">
        <v>2</v>
      </c>
      <c r="R784" s="15">
        <v>6</v>
      </c>
      <c r="S784" s="15">
        <v>20</v>
      </c>
      <c r="T784" s="15">
        <v>0</v>
      </c>
      <c r="U784" s="15">
        <v>1</v>
      </c>
      <c r="V784" s="15">
        <v>0</v>
      </c>
      <c r="W784" s="15">
        <v>0</v>
      </c>
      <c r="X784" s="15">
        <v>1</v>
      </c>
      <c r="Y784" s="15">
        <v>1</v>
      </c>
      <c r="Z784" s="15">
        <v>0</v>
      </c>
      <c r="AA784" s="15">
        <f t="shared" si="405"/>
        <v>50</v>
      </c>
      <c r="AB784" s="193">
        <f t="shared" si="430"/>
        <v>8140</v>
      </c>
      <c r="AC784" s="15">
        <v>1</v>
      </c>
      <c r="AD784" s="15">
        <v>1</v>
      </c>
      <c r="AE784" s="15">
        <v>20</v>
      </c>
      <c r="AF784" s="15">
        <v>7000</v>
      </c>
      <c r="AG784" s="15">
        <f t="shared" si="417"/>
        <v>7000</v>
      </c>
      <c r="AH784" s="15">
        <v>18.2</v>
      </c>
      <c r="AI784" s="27">
        <f t="shared" si="418"/>
        <v>350</v>
      </c>
      <c r="AM784" s="15">
        <f t="shared" si="419"/>
        <v>0</v>
      </c>
      <c r="AP784" s="15">
        <f t="shared" si="420"/>
        <v>7000</v>
      </c>
      <c r="AQ784" s="172">
        <f t="shared" si="406"/>
        <v>350</v>
      </c>
      <c r="AR784" s="27">
        <f t="shared" si="421"/>
        <v>0.4</v>
      </c>
      <c r="AS784" s="172">
        <f t="shared" si="422"/>
        <v>140</v>
      </c>
      <c r="AT784" s="15">
        <v>3</v>
      </c>
      <c r="AU784" s="15">
        <v>1</v>
      </c>
      <c r="AV784" s="15">
        <v>30</v>
      </c>
      <c r="AW784" s="15">
        <v>400000</v>
      </c>
      <c r="AX784" s="15">
        <f t="shared" si="431"/>
        <v>400000</v>
      </c>
      <c r="AY784" s="15">
        <v>1200</v>
      </c>
      <c r="AZ784" s="15">
        <v>13333.333333333334</v>
      </c>
      <c r="BG784" s="15">
        <f t="shared" si="433"/>
        <v>400000</v>
      </c>
      <c r="BH784" s="15">
        <f t="shared" si="434"/>
        <v>13333.333333333334</v>
      </c>
      <c r="BI784" s="27">
        <f t="shared" si="423"/>
        <v>0.6</v>
      </c>
      <c r="BJ784" s="27">
        <f t="shared" si="424"/>
        <v>8000</v>
      </c>
      <c r="BR784" s="27">
        <f t="shared" si="425"/>
        <v>0</v>
      </c>
      <c r="BS784" s="27">
        <f t="shared" si="426"/>
        <v>0</v>
      </c>
      <c r="BT784" s="15">
        <v>1.25</v>
      </c>
      <c r="BU784" s="15">
        <v>2</v>
      </c>
      <c r="BV784" s="15">
        <v>1.6666666666666667</v>
      </c>
      <c r="BW784" s="15">
        <v>1</v>
      </c>
      <c r="BX784" s="15">
        <v>1</v>
      </c>
      <c r="BY784" s="15">
        <f t="shared" si="427"/>
        <v>1.3833333333333333</v>
      </c>
      <c r="BZ784" s="15">
        <v>1</v>
      </c>
      <c r="CA784" s="15">
        <f t="shared" si="428"/>
        <v>1</v>
      </c>
      <c r="CB784" s="15">
        <v>2</v>
      </c>
      <c r="CC784" s="15">
        <f t="shared" si="429"/>
        <v>0</v>
      </c>
      <c r="CD784" s="15">
        <f>IF($CB784=4,1,0)</f>
        <v>0</v>
      </c>
      <c r="CE784" s="15">
        <v>1</v>
      </c>
      <c r="CF784" s="15">
        <v>3</v>
      </c>
      <c r="CG784" s="15">
        <v>1</v>
      </c>
      <c r="CH784" s="15">
        <v>2</v>
      </c>
      <c r="CI784" s="15">
        <v>1</v>
      </c>
      <c r="CJ784" s="15">
        <v>1</v>
      </c>
      <c r="CK784" s="15">
        <v>1</v>
      </c>
      <c r="CL784" s="15">
        <v>1</v>
      </c>
      <c r="CN784" s="15">
        <v>1</v>
      </c>
      <c r="CP784" s="15">
        <v>1</v>
      </c>
      <c r="CR784" s="15">
        <v>1</v>
      </c>
      <c r="CZ784" s="15">
        <v>1</v>
      </c>
      <c r="DA784" s="15">
        <v>1</v>
      </c>
      <c r="DB784" s="15">
        <v>2</v>
      </c>
      <c r="DC784" s="15">
        <v>1</v>
      </c>
      <c r="DD784" s="15">
        <v>2</v>
      </c>
      <c r="DE784" s="15">
        <v>1</v>
      </c>
      <c r="DF784" s="15">
        <v>3</v>
      </c>
      <c r="DG784" s="15">
        <v>1</v>
      </c>
      <c r="DL784" s="15">
        <v>4.5999999999999996</v>
      </c>
      <c r="DM784" s="15">
        <v>3.6666666666666665</v>
      </c>
      <c r="DN784" s="15">
        <v>4.5</v>
      </c>
      <c r="DO784" s="15">
        <v>4</v>
      </c>
      <c r="DP784" s="15">
        <v>4</v>
      </c>
      <c r="DQ784" s="15">
        <v>3.75</v>
      </c>
      <c r="DR784" s="27">
        <f t="shared" si="407"/>
        <v>4.0861111111111112</v>
      </c>
      <c r="DS784" s="15">
        <f t="shared" si="432"/>
        <v>0</v>
      </c>
    </row>
    <row r="785" spans="1:123" x14ac:dyDescent="0.2">
      <c r="A785" s="15">
        <v>392</v>
      </c>
      <c r="B785" s="15">
        <v>1237</v>
      </c>
      <c r="C785" s="15">
        <v>1</v>
      </c>
      <c r="D785" s="15">
        <v>3</v>
      </c>
      <c r="E785" s="15">
        <f t="shared" si="408"/>
        <v>0</v>
      </c>
      <c r="F785" s="15">
        <f t="shared" si="409"/>
        <v>1</v>
      </c>
      <c r="G785" s="15">
        <f t="shared" si="410"/>
        <v>0</v>
      </c>
      <c r="H785" s="15">
        <f t="shared" si="411"/>
        <v>0</v>
      </c>
      <c r="I785" s="15">
        <v>1</v>
      </c>
      <c r="J785" s="15">
        <v>61</v>
      </c>
      <c r="K785" s="15">
        <v>2</v>
      </c>
      <c r="L785" s="15">
        <f t="shared" si="412"/>
        <v>1</v>
      </c>
      <c r="M785" s="15">
        <f t="shared" si="413"/>
        <v>0</v>
      </c>
      <c r="N785" s="15">
        <f t="shared" si="414"/>
        <v>0</v>
      </c>
      <c r="O785" s="15">
        <f t="shared" si="415"/>
        <v>0</v>
      </c>
      <c r="P785" s="15">
        <f t="shared" si="416"/>
        <v>0</v>
      </c>
      <c r="Q785" s="15">
        <v>2</v>
      </c>
      <c r="R785" s="15">
        <v>6</v>
      </c>
      <c r="S785" s="15">
        <v>20</v>
      </c>
      <c r="T785" s="15">
        <v>0</v>
      </c>
      <c r="U785" s="15">
        <v>1</v>
      </c>
      <c r="V785" s="15">
        <v>0</v>
      </c>
      <c r="W785" s="15">
        <v>0</v>
      </c>
      <c r="X785" s="15">
        <v>1</v>
      </c>
      <c r="Y785" s="15">
        <v>0</v>
      </c>
      <c r="Z785" s="15">
        <v>0</v>
      </c>
      <c r="AA785" s="15">
        <f t="shared" si="405"/>
        <v>50</v>
      </c>
      <c r="AB785" s="193">
        <f t="shared" si="430"/>
        <v>8140</v>
      </c>
      <c r="AC785" s="159">
        <v>1</v>
      </c>
      <c r="AD785" s="159">
        <v>1</v>
      </c>
      <c r="AE785" s="159">
        <v>20</v>
      </c>
      <c r="AF785" s="159">
        <v>7000</v>
      </c>
      <c r="AG785" s="159">
        <f t="shared" si="417"/>
        <v>7000</v>
      </c>
      <c r="AH785" s="159">
        <v>15</v>
      </c>
      <c r="AI785" s="171">
        <f t="shared" si="418"/>
        <v>350</v>
      </c>
      <c r="AM785" s="15">
        <f t="shared" si="419"/>
        <v>0</v>
      </c>
      <c r="AP785" s="15">
        <f t="shared" si="420"/>
        <v>7000</v>
      </c>
      <c r="AQ785" s="172">
        <f t="shared" si="406"/>
        <v>350</v>
      </c>
      <c r="AR785" s="27">
        <f t="shared" si="421"/>
        <v>0.4</v>
      </c>
      <c r="AS785" s="172">
        <f t="shared" si="422"/>
        <v>140</v>
      </c>
      <c r="AT785" s="15">
        <v>3</v>
      </c>
      <c r="AU785" s="15">
        <v>1</v>
      </c>
      <c r="AV785" s="15">
        <v>30</v>
      </c>
      <c r="AW785" s="15">
        <v>400000</v>
      </c>
      <c r="AX785" s="15">
        <f t="shared" si="431"/>
        <v>400000</v>
      </c>
      <c r="AY785" s="15">
        <v>1100</v>
      </c>
      <c r="BG785" s="15">
        <f t="shared" si="433"/>
        <v>400000</v>
      </c>
      <c r="BH785" s="15">
        <f>$BG785/$AV785</f>
        <v>13333.333333333334</v>
      </c>
      <c r="BI785" s="27">
        <f t="shared" si="423"/>
        <v>0.6</v>
      </c>
      <c r="BJ785" s="27">
        <f t="shared" si="424"/>
        <v>8000</v>
      </c>
      <c r="BR785" s="27">
        <f t="shared" si="425"/>
        <v>0</v>
      </c>
      <c r="BS785" s="27">
        <f t="shared" si="426"/>
        <v>0</v>
      </c>
      <c r="BT785" s="15">
        <v>1.25</v>
      </c>
      <c r="BU785" s="15">
        <v>2</v>
      </c>
      <c r="BV785" s="15">
        <v>1.6666666666666667</v>
      </c>
      <c r="BW785" s="15">
        <v>1</v>
      </c>
      <c r="BX785" s="15">
        <v>1</v>
      </c>
      <c r="BY785" s="15">
        <f t="shared" si="427"/>
        <v>1.3833333333333333</v>
      </c>
      <c r="BZ785" s="15">
        <v>1</v>
      </c>
      <c r="CA785" s="15">
        <f t="shared" si="428"/>
        <v>1</v>
      </c>
      <c r="CB785" s="15">
        <v>2</v>
      </c>
      <c r="CC785" s="15">
        <f t="shared" si="429"/>
        <v>0</v>
      </c>
      <c r="CD785" s="15">
        <f>IF($CB785=4,1,0)</f>
        <v>0</v>
      </c>
      <c r="CE785" s="15">
        <v>1</v>
      </c>
      <c r="CF785" s="15">
        <v>3</v>
      </c>
      <c r="CG785" s="15">
        <v>1</v>
      </c>
      <c r="CH785" s="15">
        <v>2</v>
      </c>
      <c r="CI785" s="15">
        <v>1</v>
      </c>
      <c r="CJ785" s="15">
        <v>1</v>
      </c>
      <c r="CK785" s="15">
        <v>1</v>
      </c>
      <c r="CL785" s="15">
        <v>1</v>
      </c>
      <c r="CN785" s="15">
        <v>1</v>
      </c>
      <c r="CP785" s="15">
        <v>1</v>
      </c>
      <c r="CR785" s="15">
        <v>1</v>
      </c>
      <c r="CZ785" s="15">
        <v>1</v>
      </c>
      <c r="DA785" s="15">
        <v>1</v>
      </c>
      <c r="DB785" s="15">
        <v>2</v>
      </c>
      <c r="DC785" s="15">
        <v>1</v>
      </c>
      <c r="DD785" s="15">
        <v>2</v>
      </c>
      <c r="DE785" s="15">
        <v>1</v>
      </c>
      <c r="DF785" s="15">
        <v>3</v>
      </c>
      <c r="DG785" s="15">
        <v>1</v>
      </c>
      <c r="DL785" s="27">
        <v>4.5999999999999996</v>
      </c>
      <c r="DM785" s="27">
        <v>3.6666666666666665</v>
      </c>
      <c r="DN785" s="27">
        <v>4.5</v>
      </c>
      <c r="DO785" s="27">
        <v>4</v>
      </c>
      <c r="DP785" s="27">
        <v>4</v>
      </c>
      <c r="DQ785" s="27">
        <v>3.75</v>
      </c>
      <c r="DR785" s="27">
        <f t="shared" si="407"/>
        <v>4.0861111111111112</v>
      </c>
      <c r="DS785" s="15">
        <f t="shared" si="432"/>
        <v>0.80833333333333313</v>
      </c>
    </row>
    <row r="786" spans="1:123" x14ac:dyDescent="0.2">
      <c r="A786" s="15">
        <v>393</v>
      </c>
      <c r="B786" s="15">
        <v>1238</v>
      </c>
      <c r="C786" s="15">
        <v>1</v>
      </c>
      <c r="D786" s="15">
        <v>3</v>
      </c>
      <c r="E786" s="15">
        <f t="shared" si="408"/>
        <v>0</v>
      </c>
      <c r="F786" s="15">
        <f t="shared" si="409"/>
        <v>1</v>
      </c>
      <c r="G786" s="15">
        <f t="shared" si="410"/>
        <v>0</v>
      </c>
      <c r="H786" s="15">
        <f t="shared" si="411"/>
        <v>0</v>
      </c>
      <c r="I786" s="15">
        <v>1</v>
      </c>
      <c r="J786" s="15">
        <v>70</v>
      </c>
      <c r="K786" s="15">
        <v>3</v>
      </c>
      <c r="L786" s="15">
        <f t="shared" si="412"/>
        <v>0</v>
      </c>
      <c r="M786" s="15">
        <f t="shared" si="413"/>
        <v>1</v>
      </c>
      <c r="N786" s="15">
        <f t="shared" si="414"/>
        <v>0</v>
      </c>
      <c r="O786" s="15">
        <f t="shared" si="415"/>
        <v>0</v>
      </c>
      <c r="P786" s="15">
        <f t="shared" si="416"/>
        <v>0</v>
      </c>
      <c r="Q786" s="15">
        <v>2</v>
      </c>
      <c r="R786" s="15">
        <v>5</v>
      </c>
      <c r="S786" s="15">
        <v>50</v>
      </c>
      <c r="T786" s="15">
        <v>0</v>
      </c>
      <c r="U786" s="15">
        <v>0</v>
      </c>
      <c r="V786" s="15">
        <v>1</v>
      </c>
      <c r="W786" s="15">
        <v>8400</v>
      </c>
      <c r="X786" s="15">
        <v>1</v>
      </c>
      <c r="Y786" s="15">
        <v>1</v>
      </c>
      <c r="Z786" s="15">
        <v>1</v>
      </c>
      <c r="AA786" s="15">
        <f t="shared" si="405"/>
        <v>10</v>
      </c>
      <c r="AB786" s="193">
        <f t="shared" si="430"/>
        <v>400</v>
      </c>
      <c r="AC786" s="15">
        <v>1</v>
      </c>
      <c r="AD786" s="15">
        <v>1</v>
      </c>
      <c r="AE786" s="15">
        <v>10</v>
      </c>
      <c r="AF786" s="15">
        <v>4000</v>
      </c>
      <c r="AG786" s="15">
        <f t="shared" si="417"/>
        <v>4000</v>
      </c>
      <c r="AH786" s="15">
        <v>14</v>
      </c>
      <c r="AI786" s="27">
        <f t="shared" si="418"/>
        <v>400</v>
      </c>
      <c r="AM786" s="15">
        <f t="shared" si="419"/>
        <v>0</v>
      </c>
      <c r="AP786" s="15">
        <f t="shared" si="420"/>
        <v>4000</v>
      </c>
      <c r="AQ786" s="172">
        <f t="shared" si="406"/>
        <v>400</v>
      </c>
      <c r="AR786" s="27">
        <f t="shared" si="421"/>
        <v>1</v>
      </c>
      <c r="AS786" s="172">
        <f t="shared" si="422"/>
        <v>400</v>
      </c>
      <c r="AX786" s="15">
        <f t="shared" si="431"/>
        <v>0</v>
      </c>
      <c r="BI786" s="27">
        <f t="shared" si="423"/>
        <v>0</v>
      </c>
      <c r="BJ786" s="27">
        <f t="shared" si="424"/>
        <v>0</v>
      </c>
      <c r="BR786" s="27">
        <f t="shared" si="425"/>
        <v>0</v>
      </c>
      <c r="BS786" s="27">
        <f t="shared" si="426"/>
        <v>0</v>
      </c>
      <c r="BT786" s="15">
        <v>2</v>
      </c>
      <c r="BU786" s="15">
        <v>1</v>
      </c>
      <c r="BV786" s="15">
        <v>1.6666666666666667</v>
      </c>
      <c r="BW786" s="15">
        <v>1</v>
      </c>
      <c r="BX786" s="15">
        <v>1.5</v>
      </c>
      <c r="BY786" s="15">
        <f t="shared" si="427"/>
        <v>1.4333333333333333</v>
      </c>
      <c r="BZ786" s="15">
        <v>1</v>
      </c>
      <c r="CA786" s="15">
        <f t="shared" si="428"/>
        <v>0</v>
      </c>
      <c r="CB786" s="15">
        <v>5</v>
      </c>
      <c r="CC786" s="15" t="s">
        <v>1008</v>
      </c>
      <c r="CD786" s="15" t="s">
        <v>1008</v>
      </c>
      <c r="CE786" s="15" t="s">
        <v>1007</v>
      </c>
      <c r="CH786" s="15" t="s">
        <v>1007</v>
      </c>
      <c r="CK786" s="15" t="s">
        <v>1007</v>
      </c>
      <c r="CL786" s="15" t="s">
        <v>1007</v>
      </c>
      <c r="CN786" s="15" t="s">
        <v>1007</v>
      </c>
      <c r="CP786" s="15" t="s">
        <v>1007</v>
      </c>
      <c r="CR786" s="15" t="s">
        <v>1007</v>
      </c>
      <c r="CZ786" s="15">
        <v>3</v>
      </c>
      <c r="DA786" s="15">
        <v>1</v>
      </c>
      <c r="DB786" s="15">
        <v>3</v>
      </c>
      <c r="DC786" s="15">
        <v>1</v>
      </c>
      <c r="DD786" s="15">
        <v>3</v>
      </c>
      <c r="DE786" s="15">
        <v>1</v>
      </c>
      <c r="DF786" s="15">
        <v>3</v>
      </c>
      <c r="DG786" s="15">
        <v>1</v>
      </c>
      <c r="DL786" s="15">
        <v>4.2</v>
      </c>
      <c r="DM786" s="15">
        <v>4</v>
      </c>
      <c r="DN786" s="15">
        <v>2.75</v>
      </c>
      <c r="DO786" s="15">
        <v>2.8</v>
      </c>
      <c r="DP786" s="15">
        <v>2.6666666666666665</v>
      </c>
      <c r="DQ786" s="15">
        <v>3.25</v>
      </c>
      <c r="DR786" s="27">
        <f t="shared" si="407"/>
        <v>3.2777777777777781</v>
      </c>
      <c r="DS786" s="15">
        <f t="shared" si="432"/>
        <v>0</v>
      </c>
    </row>
    <row r="787" spans="1:123" x14ac:dyDescent="0.2">
      <c r="A787" s="15">
        <v>393</v>
      </c>
      <c r="B787" s="15">
        <v>1238</v>
      </c>
      <c r="C787" s="15">
        <v>1</v>
      </c>
      <c r="D787" s="15">
        <v>3</v>
      </c>
      <c r="E787" s="15">
        <f t="shared" si="408"/>
        <v>0</v>
      </c>
      <c r="F787" s="15">
        <f t="shared" si="409"/>
        <v>1</v>
      </c>
      <c r="G787" s="15">
        <f t="shared" si="410"/>
        <v>0</v>
      </c>
      <c r="H787" s="15">
        <f t="shared" si="411"/>
        <v>0</v>
      </c>
      <c r="I787" s="15">
        <v>1</v>
      </c>
      <c r="J787" s="15">
        <v>70</v>
      </c>
      <c r="K787" s="15">
        <v>3</v>
      </c>
      <c r="L787" s="15">
        <f t="shared" si="412"/>
        <v>0</v>
      </c>
      <c r="M787" s="15">
        <f t="shared" si="413"/>
        <v>1</v>
      </c>
      <c r="N787" s="15">
        <f t="shared" si="414"/>
        <v>0</v>
      </c>
      <c r="O787" s="15">
        <f t="shared" si="415"/>
        <v>0</v>
      </c>
      <c r="P787" s="15">
        <f t="shared" si="416"/>
        <v>0</v>
      </c>
      <c r="Q787" s="15">
        <v>2</v>
      </c>
      <c r="R787" s="15">
        <v>5</v>
      </c>
      <c r="S787" s="15">
        <v>50</v>
      </c>
      <c r="T787" s="15">
        <v>0</v>
      </c>
      <c r="U787" s="15">
        <v>0</v>
      </c>
      <c r="V787" s="15">
        <v>1</v>
      </c>
      <c r="W787" s="15">
        <v>8400</v>
      </c>
      <c r="X787" s="15">
        <v>1</v>
      </c>
      <c r="Y787" s="15">
        <v>0</v>
      </c>
      <c r="Z787" s="15">
        <v>1</v>
      </c>
      <c r="AA787" s="15">
        <f t="shared" si="405"/>
        <v>10</v>
      </c>
      <c r="AB787" s="193">
        <f t="shared" si="430"/>
        <v>400</v>
      </c>
      <c r="AC787" s="159">
        <v>1</v>
      </c>
      <c r="AD787" s="159">
        <v>1</v>
      </c>
      <c r="AE787" s="159">
        <v>10</v>
      </c>
      <c r="AF787" s="159">
        <v>4000</v>
      </c>
      <c r="AG787" s="159">
        <f t="shared" si="417"/>
        <v>4000</v>
      </c>
      <c r="AH787" s="159">
        <v>14</v>
      </c>
      <c r="AI787" s="171">
        <f t="shared" si="418"/>
        <v>400</v>
      </c>
      <c r="AM787" s="15">
        <f t="shared" si="419"/>
        <v>0</v>
      </c>
      <c r="AP787" s="15">
        <f t="shared" si="420"/>
        <v>4000</v>
      </c>
      <c r="AQ787" s="172">
        <f t="shared" si="406"/>
        <v>400</v>
      </c>
      <c r="AR787" s="27">
        <f t="shared" si="421"/>
        <v>1</v>
      </c>
      <c r="AS787" s="172">
        <f t="shared" si="422"/>
        <v>400</v>
      </c>
      <c r="AX787" s="15">
        <f t="shared" si="431"/>
        <v>0</v>
      </c>
      <c r="BI787" s="27">
        <f t="shared" si="423"/>
        <v>0</v>
      </c>
      <c r="BJ787" s="27">
        <f t="shared" si="424"/>
        <v>0</v>
      </c>
      <c r="BR787" s="27">
        <f t="shared" si="425"/>
        <v>0</v>
      </c>
      <c r="BS787" s="27">
        <f t="shared" si="426"/>
        <v>0</v>
      </c>
      <c r="BT787" s="15">
        <v>2</v>
      </c>
      <c r="BU787" s="15">
        <v>1</v>
      </c>
      <c r="BV787" s="15">
        <v>1.6666666666666667</v>
      </c>
      <c r="BW787" s="15">
        <v>1</v>
      </c>
      <c r="BX787" s="15">
        <v>1.5</v>
      </c>
      <c r="BY787" s="15">
        <f t="shared" si="427"/>
        <v>1.4333333333333333</v>
      </c>
      <c r="BZ787" s="15">
        <v>1</v>
      </c>
      <c r="CA787" s="15">
        <f t="shared" si="428"/>
        <v>0</v>
      </c>
      <c r="CB787" s="15">
        <v>5</v>
      </c>
      <c r="CC787" s="15" t="s">
        <v>1008</v>
      </c>
      <c r="CD787" s="15" t="s">
        <v>1008</v>
      </c>
      <c r="CE787" s="15" t="s">
        <v>1007</v>
      </c>
      <c r="CH787" s="15" t="s">
        <v>1007</v>
      </c>
      <c r="CK787" s="15" t="s">
        <v>1007</v>
      </c>
      <c r="CL787" s="15" t="s">
        <v>1007</v>
      </c>
      <c r="CN787" s="15" t="s">
        <v>1007</v>
      </c>
      <c r="CP787" s="15" t="s">
        <v>1007</v>
      </c>
      <c r="CR787" s="15" t="s">
        <v>1007</v>
      </c>
      <c r="CZ787" s="15">
        <v>3</v>
      </c>
      <c r="DA787" s="15">
        <v>1</v>
      </c>
      <c r="DB787" s="15">
        <v>3</v>
      </c>
      <c r="DC787" s="15">
        <v>1</v>
      </c>
      <c r="DD787" s="15">
        <v>3</v>
      </c>
      <c r="DE787" s="15">
        <v>1</v>
      </c>
      <c r="DF787" s="15">
        <v>3</v>
      </c>
      <c r="DG787" s="15">
        <v>1</v>
      </c>
      <c r="DL787" s="27">
        <v>4.2</v>
      </c>
      <c r="DM787" s="27">
        <v>4</v>
      </c>
      <c r="DN787" s="27">
        <v>2.75</v>
      </c>
      <c r="DO787" s="27">
        <v>2.8</v>
      </c>
      <c r="DP787" s="27">
        <v>2.6666666666666665</v>
      </c>
      <c r="DQ787" s="27">
        <v>3.25</v>
      </c>
      <c r="DR787" s="27">
        <f t="shared" si="407"/>
        <v>3.2777777777777781</v>
      </c>
      <c r="DS787" s="15">
        <f t="shared" si="432"/>
        <v>-0.24722222222222179</v>
      </c>
    </row>
    <row r="788" spans="1:123" x14ac:dyDescent="0.2">
      <c r="A788" s="15">
        <v>394</v>
      </c>
      <c r="B788" s="15">
        <v>1239</v>
      </c>
      <c r="C788" s="15">
        <v>1</v>
      </c>
      <c r="D788" s="15">
        <v>3</v>
      </c>
      <c r="E788" s="15">
        <f t="shared" si="408"/>
        <v>0</v>
      </c>
      <c r="F788" s="15">
        <f t="shared" si="409"/>
        <v>1</v>
      </c>
      <c r="G788" s="15">
        <f t="shared" si="410"/>
        <v>0</v>
      </c>
      <c r="H788" s="15">
        <f t="shared" si="411"/>
        <v>0</v>
      </c>
      <c r="I788" s="15">
        <v>1</v>
      </c>
      <c r="J788" s="15">
        <v>51</v>
      </c>
      <c r="K788" s="15">
        <v>3</v>
      </c>
      <c r="L788" s="15">
        <f t="shared" si="412"/>
        <v>0</v>
      </c>
      <c r="M788" s="15">
        <f t="shared" si="413"/>
        <v>1</v>
      </c>
      <c r="N788" s="15">
        <f t="shared" si="414"/>
        <v>0</v>
      </c>
      <c r="O788" s="15">
        <f t="shared" si="415"/>
        <v>0</v>
      </c>
      <c r="P788" s="15">
        <f t="shared" si="416"/>
        <v>0</v>
      </c>
      <c r="Q788" s="15">
        <v>2</v>
      </c>
      <c r="R788" s="15">
        <v>4</v>
      </c>
      <c r="S788" s="15">
        <v>30</v>
      </c>
      <c r="T788" s="15">
        <v>0</v>
      </c>
      <c r="U788" s="15">
        <v>0</v>
      </c>
      <c r="V788" s="15">
        <v>1</v>
      </c>
      <c r="W788" s="15">
        <v>70000</v>
      </c>
      <c r="X788" s="15">
        <v>0</v>
      </c>
      <c r="Y788" s="15">
        <v>1</v>
      </c>
      <c r="Z788" s="15">
        <v>1</v>
      </c>
      <c r="AA788" s="15">
        <f t="shared" si="405"/>
        <v>10</v>
      </c>
      <c r="AB788" s="193">
        <f t="shared" si="430"/>
        <v>750</v>
      </c>
      <c r="AC788" s="15">
        <v>1</v>
      </c>
      <c r="AD788" s="15">
        <v>1</v>
      </c>
      <c r="AE788" s="15">
        <v>10</v>
      </c>
      <c r="AF788" s="15">
        <v>4500</v>
      </c>
      <c r="AG788" s="15">
        <f t="shared" si="417"/>
        <v>4500</v>
      </c>
      <c r="AH788" s="15">
        <v>9</v>
      </c>
      <c r="AI788" s="27">
        <f t="shared" si="418"/>
        <v>450</v>
      </c>
      <c r="AJ788" s="15">
        <v>2</v>
      </c>
      <c r="AK788" s="15">
        <v>3</v>
      </c>
      <c r="AL788" s="15">
        <v>1500</v>
      </c>
      <c r="AM788" s="15">
        <f t="shared" si="419"/>
        <v>3000</v>
      </c>
      <c r="AN788" s="15">
        <v>11</v>
      </c>
      <c r="AP788" s="15">
        <f t="shared" si="420"/>
        <v>7500</v>
      </c>
      <c r="AQ788" s="172">
        <f t="shared" si="406"/>
        <v>750</v>
      </c>
      <c r="AR788" s="27">
        <f t="shared" si="421"/>
        <v>1</v>
      </c>
      <c r="AS788" s="172">
        <f t="shared" si="422"/>
        <v>750</v>
      </c>
      <c r="AX788" s="15">
        <f t="shared" si="431"/>
        <v>0</v>
      </c>
      <c r="BI788" s="27">
        <f t="shared" si="423"/>
        <v>0</v>
      </c>
      <c r="BJ788" s="27">
        <f t="shared" si="424"/>
        <v>0</v>
      </c>
      <c r="BR788" s="27">
        <f t="shared" si="425"/>
        <v>0</v>
      </c>
      <c r="BS788" s="27">
        <f t="shared" si="426"/>
        <v>0</v>
      </c>
      <c r="BT788" s="15">
        <v>2</v>
      </c>
      <c r="BU788" s="15">
        <v>1</v>
      </c>
      <c r="BV788" s="15">
        <v>1.6666666666666667</v>
      </c>
      <c r="BW788" s="15">
        <v>1</v>
      </c>
      <c r="BX788" s="15">
        <v>1</v>
      </c>
      <c r="BY788" s="15">
        <f t="shared" si="427"/>
        <v>1.3333333333333335</v>
      </c>
      <c r="BZ788" s="15">
        <v>1</v>
      </c>
      <c r="CA788" s="15">
        <f t="shared" si="428"/>
        <v>0</v>
      </c>
      <c r="CB788" s="15">
        <v>5</v>
      </c>
      <c r="CC788" s="15" t="s">
        <v>1008</v>
      </c>
      <c r="CD788" s="15" t="s">
        <v>1008</v>
      </c>
      <c r="CE788" s="15" t="s">
        <v>1007</v>
      </c>
      <c r="CH788" s="15" t="s">
        <v>1007</v>
      </c>
      <c r="CK788" s="15" t="s">
        <v>1007</v>
      </c>
      <c r="CL788" s="15" t="s">
        <v>1007</v>
      </c>
      <c r="CN788" s="15" t="s">
        <v>1007</v>
      </c>
      <c r="CP788" s="15" t="s">
        <v>1007</v>
      </c>
      <c r="CR788" s="15" t="s">
        <v>1007</v>
      </c>
      <c r="CZ788" s="15">
        <v>1</v>
      </c>
      <c r="DA788" s="15">
        <v>1</v>
      </c>
      <c r="DB788" s="15">
        <v>2</v>
      </c>
      <c r="DC788" s="15">
        <v>1</v>
      </c>
      <c r="DD788" s="15">
        <v>2</v>
      </c>
      <c r="DE788" s="15">
        <v>2</v>
      </c>
      <c r="DF788" s="15">
        <v>1</v>
      </c>
      <c r="DG788" s="15">
        <v>1</v>
      </c>
      <c r="DL788" s="15">
        <v>4.2</v>
      </c>
      <c r="DM788" s="15">
        <v>4</v>
      </c>
      <c r="DN788" s="15">
        <v>4</v>
      </c>
      <c r="DO788" s="15">
        <v>3.2</v>
      </c>
      <c r="DP788" s="15">
        <v>3</v>
      </c>
      <c r="DQ788" s="15">
        <v>2.75</v>
      </c>
      <c r="DR788" s="27">
        <f t="shared" si="407"/>
        <v>3.5249999999999999</v>
      </c>
      <c r="DS788" s="15">
        <f t="shared" si="432"/>
        <v>0</v>
      </c>
    </row>
    <row r="789" spans="1:123" x14ac:dyDescent="0.2">
      <c r="A789" s="15">
        <v>394</v>
      </c>
      <c r="B789" s="15">
        <v>1239</v>
      </c>
      <c r="C789" s="15">
        <v>1</v>
      </c>
      <c r="D789" s="15">
        <v>3</v>
      </c>
      <c r="E789" s="15">
        <f t="shared" si="408"/>
        <v>0</v>
      </c>
      <c r="F789" s="15">
        <f t="shared" si="409"/>
        <v>1</v>
      </c>
      <c r="G789" s="15">
        <f t="shared" si="410"/>
        <v>0</v>
      </c>
      <c r="H789" s="15">
        <f t="shared" si="411"/>
        <v>0</v>
      </c>
      <c r="I789" s="15">
        <v>1</v>
      </c>
      <c r="J789" s="15">
        <v>51</v>
      </c>
      <c r="K789" s="15">
        <v>3</v>
      </c>
      <c r="L789" s="15">
        <f t="shared" si="412"/>
        <v>0</v>
      </c>
      <c r="M789" s="15">
        <f t="shared" si="413"/>
        <v>1</v>
      </c>
      <c r="N789" s="15">
        <f t="shared" si="414"/>
        <v>0</v>
      </c>
      <c r="O789" s="15">
        <f t="shared" si="415"/>
        <v>0</v>
      </c>
      <c r="P789" s="15">
        <f t="shared" si="416"/>
        <v>0</v>
      </c>
      <c r="Q789" s="15">
        <v>2</v>
      </c>
      <c r="R789" s="15">
        <v>4</v>
      </c>
      <c r="S789" s="15">
        <v>30</v>
      </c>
      <c r="T789" s="15">
        <v>0</v>
      </c>
      <c r="U789" s="15">
        <v>0</v>
      </c>
      <c r="V789" s="15">
        <v>1</v>
      </c>
      <c r="W789" s="15">
        <v>70000</v>
      </c>
      <c r="X789" s="15">
        <v>0</v>
      </c>
      <c r="Y789" s="15">
        <v>0</v>
      </c>
      <c r="Z789" s="15">
        <v>1</v>
      </c>
      <c r="AA789" s="15">
        <f t="shared" si="405"/>
        <v>10</v>
      </c>
      <c r="AB789" s="193">
        <f t="shared" si="430"/>
        <v>750</v>
      </c>
      <c r="AC789" s="159">
        <v>1</v>
      </c>
      <c r="AD789" s="159">
        <v>1</v>
      </c>
      <c r="AE789" s="159">
        <v>10</v>
      </c>
      <c r="AF789" s="159">
        <v>4500</v>
      </c>
      <c r="AG789" s="159">
        <f t="shared" si="417"/>
        <v>4500</v>
      </c>
      <c r="AH789" s="159">
        <v>9</v>
      </c>
      <c r="AI789" s="171">
        <f t="shared" si="418"/>
        <v>450</v>
      </c>
      <c r="AJ789" s="15">
        <v>2</v>
      </c>
      <c r="AK789" s="15">
        <v>3</v>
      </c>
      <c r="AL789" s="15">
        <v>1500</v>
      </c>
      <c r="AM789" s="15">
        <f t="shared" si="419"/>
        <v>3000</v>
      </c>
      <c r="AN789" s="15">
        <v>11</v>
      </c>
      <c r="AP789" s="15">
        <f t="shared" si="420"/>
        <v>7500</v>
      </c>
      <c r="AQ789" s="172">
        <f t="shared" si="406"/>
        <v>750</v>
      </c>
      <c r="AR789" s="27">
        <f t="shared" si="421"/>
        <v>1</v>
      </c>
      <c r="AS789" s="172">
        <f t="shared" si="422"/>
        <v>750</v>
      </c>
      <c r="AX789" s="15">
        <f t="shared" si="431"/>
        <v>0</v>
      </c>
      <c r="BI789" s="27">
        <f t="shared" si="423"/>
        <v>0</v>
      </c>
      <c r="BJ789" s="27">
        <f t="shared" si="424"/>
        <v>0</v>
      </c>
      <c r="BR789" s="27">
        <f t="shared" si="425"/>
        <v>0</v>
      </c>
      <c r="BS789" s="27">
        <f t="shared" si="426"/>
        <v>0</v>
      </c>
      <c r="BT789" s="15">
        <v>2</v>
      </c>
      <c r="BU789" s="15">
        <v>1</v>
      </c>
      <c r="BV789" s="15">
        <v>1.6666666666666667</v>
      </c>
      <c r="BW789" s="15">
        <v>1</v>
      </c>
      <c r="BX789" s="15">
        <v>1</v>
      </c>
      <c r="BY789" s="15">
        <f t="shared" si="427"/>
        <v>1.3333333333333335</v>
      </c>
      <c r="BZ789" s="15">
        <v>1</v>
      </c>
      <c r="CA789" s="15">
        <f t="shared" si="428"/>
        <v>0</v>
      </c>
      <c r="CB789" s="15">
        <v>5</v>
      </c>
      <c r="CC789" s="15" t="s">
        <v>1008</v>
      </c>
      <c r="CD789" s="15" t="s">
        <v>1008</v>
      </c>
      <c r="CE789" s="15" t="s">
        <v>1007</v>
      </c>
      <c r="CH789" s="15" t="s">
        <v>1007</v>
      </c>
      <c r="CK789" s="15" t="s">
        <v>1007</v>
      </c>
      <c r="CL789" s="15" t="s">
        <v>1007</v>
      </c>
      <c r="CN789" s="15" t="s">
        <v>1007</v>
      </c>
      <c r="CP789" s="15" t="s">
        <v>1007</v>
      </c>
      <c r="CR789" s="15" t="s">
        <v>1007</v>
      </c>
      <c r="CZ789" s="15">
        <v>1</v>
      </c>
      <c r="DA789" s="15">
        <v>1</v>
      </c>
      <c r="DB789" s="15">
        <v>2</v>
      </c>
      <c r="DC789" s="15">
        <v>1</v>
      </c>
      <c r="DD789" s="15">
        <v>2</v>
      </c>
      <c r="DE789" s="15">
        <v>2</v>
      </c>
      <c r="DF789" s="15">
        <v>1</v>
      </c>
      <c r="DG789" s="15">
        <v>1</v>
      </c>
      <c r="DL789" s="27">
        <v>4.2</v>
      </c>
      <c r="DM789" s="27">
        <v>4</v>
      </c>
      <c r="DN789" s="27">
        <v>4</v>
      </c>
      <c r="DO789" s="27">
        <v>3.2</v>
      </c>
      <c r="DP789" s="27">
        <v>3</v>
      </c>
      <c r="DQ789" s="27">
        <v>2.75</v>
      </c>
      <c r="DR789" s="27">
        <f t="shared" si="407"/>
        <v>3.5249999999999999</v>
      </c>
      <c r="DS789" s="15">
        <f t="shared" si="432"/>
        <v>-0.17777777777777759</v>
      </c>
    </row>
    <row r="790" spans="1:123" x14ac:dyDescent="0.2">
      <c r="A790" s="15">
        <v>395</v>
      </c>
      <c r="B790" s="15">
        <v>1240</v>
      </c>
      <c r="C790" s="15">
        <v>1</v>
      </c>
      <c r="D790" s="15">
        <v>3</v>
      </c>
      <c r="E790" s="15">
        <f t="shared" si="408"/>
        <v>0</v>
      </c>
      <c r="F790" s="15">
        <f t="shared" si="409"/>
        <v>1</v>
      </c>
      <c r="G790" s="15">
        <f t="shared" si="410"/>
        <v>0</v>
      </c>
      <c r="H790" s="15">
        <f t="shared" si="411"/>
        <v>0</v>
      </c>
      <c r="I790" s="15">
        <v>1</v>
      </c>
      <c r="J790" s="15">
        <v>70</v>
      </c>
      <c r="K790" s="15">
        <v>3</v>
      </c>
      <c r="L790" s="15">
        <f t="shared" si="412"/>
        <v>0</v>
      </c>
      <c r="M790" s="15">
        <f t="shared" si="413"/>
        <v>1</v>
      </c>
      <c r="N790" s="15">
        <f t="shared" si="414"/>
        <v>0</v>
      </c>
      <c r="O790" s="15">
        <f t="shared" si="415"/>
        <v>0</v>
      </c>
      <c r="P790" s="15">
        <f t="shared" si="416"/>
        <v>0</v>
      </c>
      <c r="Q790" s="15">
        <v>2</v>
      </c>
      <c r="R790" s="15">
        <v>2</v>
      </c>
      <c r="S790" s="15">
        <v>40</v>
      </c>
      <c r="T790" s="15">
        <v>0</v>
      </c>
      <c r="U790" s="15">
        <v>1</v>
      </c>
      <c r="V790" s="15">
        <v>1</v>
      </c>
      <c r="W790" s="15">
        <v>54000</v>
      </c>
      <c r="X790" s="15">
        <v>1</v>
      </c>
      <c r="Y790" s="15">
        <v>1</v>
      </c>
      <c r="Z790" s="15">
        <v>1</v>
      </c>
      <c r="AA790" s="15">
        <f t="shared" si="405"/>
        <v>55</v>
      </c>
      <c r="AB790" s="193">
        <f t="shared" si="430"/>
        <v>540</v>
      </c>
      <c r="AC790" s="15">
        <v>1</v>
      </c>
      <c r="AD790" s="15">
        <v>1</v>
      </c>
      <c r="AE790" s="15">
        <v>55</v>
      </c>
      <c r="AF790" s="15">
        <v>29700</v>
      </c>
      <c r="AG790" s="15">
        <f t="shared" si="417"/>
        <v>29700</v>
      </c>
      <c r="AH790" s="15">
        <v>18.399999999999999</v>
      </c>
      <c r="AI790" s="27">
        <f t="shared" si="418"/>
        <v>540</v>
      </c>
      <c r="AM790" s="15">
        <f t="shared" si="419"/>
        <v>0</v>
      </c>
      <c r="AP790" s="15">
        <f t="shared" si="420"/>
        <v>29700</v>
      </c>
      <c r="AQ790" s="172">
        <f t="shared" si="406"/>
        <v>540</v>
      </c>
      <c r="AR790" s="27">
        <f t="shared" si="421"/>
        <v>1</v>
      </c>
      <c r="AS790" s="172">
        <f t="shared" si="422"/>
        <v>540</v>
      </c>
      <c r="AX790" s="15">
        <f t="shared" si="431"/>
        <v>0</v>
      </c>
      <c r="BI790" s="27">
        <f t="shared" si="423"/>
        <v>0</v>
      </c>
      <c r="BJ790" s="27">
        <f t="shared" si="424"/>
        <v>0</v>
      </c>
      <c r="BR790" s="27">
        <f t="shared" si="425"/>
        <v>0</v>
      </c>
      <c r="BS790" s="27">
        <f t="shared" si="426"/>
        <v>0</v>
      </c>
      <c r="BT790" s="15">
        <v>1</v>
      </c>
      <c r="BU790" s="15">
        <v>2.3333333333333335</v>
      </c>
      <c r="BV790" s="15">
        <v>1</v>
      </c>
      <c r="BW790" s="15">
        <v>1</v>
      </c>
      <c r="BX790" s="15">
        <v>1</v>
      </c>
      <c r="BY790" s="15">
        <f t="shared" si="427"/>
        <v>1.2666666666666668</v>
      </c>
      <c r="BZ790" s="15">
        <v>2</v>
      </c>
      <c r="CA790" s="15">
        <f t="shared" si="428"/>
        <v>0</v>
      </c>
      <c r="CB790" s="15">
        <v>5</v>
      </c>
      <c r="CC790" s="15" t="s">
        <v>1008</v>
      </c>
      <c r="CD790" s="15" t="s">
        <v>1008</v>
      </c>
      <c r="CE790" s="15" t="s">
        <v>1007</v>
      </c>
      <c r="CH790" s="15" t="s">
        <v>1007</v>
      </c>
      <c r="CK790" s="15" t="s">
        <v>1007</v>
      </c>
      <c r="CL790" s="15" t="s">
        <v>1007</v>
      </c>
      <c r="CN790" s="15" t="s">
        <v>1007</v>
      </c>
      <c r="CP790" s="15" t="s">
        <v>1007</v>
      </c>
      <c r="CR790" s="15" t="s">
        <v>1007</v>
      </c>
      <c r="CZ790" s="15">
        <v>3</v>
      </c>
      <c r="DA790" s="15">
        <v>1</v>
      </c>
      <c r="DB790" s="15">
        <v>3</v>
      </c>
      <c r="DC790" s="15">
        <v>1</v>
      </c>
      <c r="DD790" s="15">
        <v>1</v>
      </c>
      <c r="DE790" s="15">
        <v>1</v>
      </c>
      <c r="DF790" s="15">
        <v>3</v>
      </c>
      <c r="DG790" s="15">
        <v>1</v>
      </c>
      <c r="DL790" s="15">
        <v>5</v>
      </c>
      <c r="DM790" s="15">
        <v>3.6666666666666665</v>
      </c>
      <c r="DN790" s="15">
        <v>3</v>
      </c>
      <c r="DO790" s="15">
        <v>3.8</v>
      </c>
      <c r="DP790" s="15">
        <v>3</v>
      </c>
      <c r="DQ790" s="15">
        <v>3.75</v>
      </c>
      <c r="DR790" s="27">
        <f t="shared" si="407"/>
        <v>3.7027777777777775</v>
      </c>
      <c r="DS790" s="15">
        <f t="shared" si="432"/>
        <v>0</v>
      </c>
    </row>
    <row r="791" spans="1:123" x14ac:dyDescent="0.2">
      <c r="A791" s="15">
        <v>395</v>
      </c>
      <c r="B791" s="15">
        <v>1240</v>
      </c>
      <c r="C791" s="15">
        <v>1</v>
      </c>
      <c r="D791" s="15">
        <v>3</v>
      </c>
      <c r="E791" s="15">
        <f t="shared" si="408"/>
        <v>0</v>
      </c>
      <c r="F791" s="15">
        <f t="shared" si="409"/>
        <v>1</v>
      </c>
      <c r="G791" s="15">
        <f t="shared" si="410"/>
        <v>0</v>
      </c>
      <c r="H791" s="15">
        <f t="shared" si="411"/>
        <v>0</v>
      </c>
      <c r="I791" s="15">
        <v>1</v>
      </c>
      <c r="J791" s="15">
        <v>70</v>
      </c>
      <c r="K791" s="15">
        <v>3</v>
      </c>
      <c r="L791" s="15">
        <f t="shared" si="412"/>
        <v>0</v>
      </c>
      <c r="M791" s="15">
        <f t="shared" si="413"/>
        <v>1</v>
      </c>
      <c r="N791" s="15">
        <f t="shared" si="414"/>
        <v>0</v>
      </c>
      <c r="O791" s="15">
        <f t="shared" si="415"/>
        <v>0</v>
      </c>
      <c r="P791" s="15">
        <f t="shared" si="416"/>
        <v>0</v>
      </c>
      <c r="Q791" s="15">
        <v>2</v>
      </c>
      <c r="R791" s="15">
        <v>2</v>
      </c>
      <c r="S791" s="15">
        <v>40</v>
      </c>
      <c r="T791" s="15">
        <v>0</v>
      </c>
      <c r="U791" s="15">
        <v>1</v>
      </c>
      <c r="V791" s="15">
        <v>1</v>
      </c>
      <c r="W791" s="15">
        <v>54000</v>
      </c>
      <c r="X791" s="15">
        <v>1</v>
      </c>
      <c r="Y791" s="15">
        <v>0</v>
      </c>
      <c r="Z791" s="15">
        <v>1</v>
      </c>
      <c r="AA791" s="15">
        <f t="shared" si="405"/>
        <v>55</v>
      </c>
      <c r="AB791" s="193">
        <f t="shared" si="430"/>
        <v>530</v>
      </c>
      <c r="AC791" s="159">
        <v>1</v>
      </c>
      <c r="AD791" s="159">
        <v>1</v>
      </c>
      <c r="AE791" s="159">
        <v>55</v>
      </c>
      <c r="AF791" s="159">
        <v>29150</v>
      </c>
      <c r="AG791" s="159">
        <f t="shared" si="417"/>
        <v>29150</v>
      </c>
      <c r="AH791" s="159">
        <v>17.8</v>
      </c>
      <c r="AI791" s="171">
        <f t="shared" si="418"/>
        <v>530</v>
      </c>
      <c r="AM791" s="15">
        <f t="shared" si="419"/>
        <v>0</v>
      </c>
      <c r="AP791" s="15">
        <f t="shared" si="420"/>
        <v>29150</v>
      </c>
      <c r="AQ791" s="172">
        <f t="shared" si="406"/>
        <v>530</v>
      </c>
      <c r="AR791" s="27">
        <f t="shared" si="421"/>
        <v>1</v>
      </c>
      <c r="AS791" s="172">
        <f t="shared" si="422"/>
        <v>530</v>
      </c>
      <c r="AX791" s="15">
        <f t="shared" si="431"/>
        <v>0</v>
      </c>
      <c r="BI791" s="27">
        <f t="shared" si="423"/>
        <v>0</v>
      </c>
      <c r="BJ791" s="27">
        <f t="shared" si="424"/>
        <v>0</v>
      </c>
      <c r="BR791" s="27">
        <f t="shared" si="425"/>
        <v>0</v>
      </c>
      <c r="BS791" s="27">
        <f t="shared" si="426"/>
        <v>0</v>
      </c>
      <c r="BT791" s="15">
        <v>1</v>
      </c>
      <c r="BU791" s="15">
        <v>2.3333333333333335</v>
      </c>
      <c r="BV791" s="15">
        <v>1</v>
      </c>
      <c r="BW791" s="15">
        <v>1</v>
      </c>
      <c r="BX791" s="15">
        <v>1</v>
      </c>
      <c r="BY791" s="15">
        <f t="shared" si="427"/>
        <v>1.2666666666666668</v>
      </c>
      <c r="BZ791" s="15">
        <v>2</v>
      </c>
      <c r="CA791" s="15">
        <f t="shared" si="428"/>
        <v>0</v>
      </c>
      <c r="CB791" s="15">
        <v>5</v>
      </c>
      <c r="CC791" s="15" t="s">
        <v>1008</v>
      </c>
      <c r="CD791" s="15" t="s">
        <v>1008</v>
      </c>
      <c r="CE791" s="15" t="s">
        <v>1007</v>
      </c>
      <c r="CH791" s="15" t="s">
        <v>1007</v>
      </c>
      <c r="CK791" s="15" t="s">
        <v>1007</v>
      </c>
      <c r="CL791" s="15" t="s">
        <v>1007</v>
      </c>
      <c r="CN791" s="15" t="s">
        <v>1007</v>
      </c>
      <c r="CP791" s="15" t="s">
        <v>1007</v>
      </c>
      <c r="CR791" s="15" t="s">
        <v>1007</v>
      </c>
      <c r="CZ791" s="15">
        <v>3</v>
      </c>
      <c r="DA791" s="15">
        <v>1</v>
      </c>
      <c r="DB791" s="15">
        <v>3</v>
      </c>
      <c r="DC791" s="15">
        <v>1</v>
      </c>
      <c r="DD791" s="15">
        <v>1</v>
      </c>
      <c r="DE791" s="15">
        <v>1</v>
      </c>
      <c r="DF791" s="15">
        <v>3</v>
      </c>
      <c r="DG791" s="15">
        <v>1</v>
      </c>
      <c r="DL791" s="27">
        <v>5</v>
      </c>
      <c r="DM791" s="27">
        <v>3.6666666666666665</v>
      </c>
      <c r="DN791" s="27">
        <v>3</v>
      </c>
      <c r="DO791" s="27">
        <v>3.8</v>
      </c>
      <c r="DP791" s="27">
        <v>3</v>
      </c>
      <c r="DQ791" s="27">
        <v>3.75</v>
      </c>
      <c r="DR791" s="27">
        <f t="shared" si="407"/>
        <v>3.7027777777777775</v>
      </c>
      <c r="DS791" s="15">
        <f t="shared" si="432"/>
        <v>-0.91388888888888964</v>
      </c>
    </row>
    <row r="792" spans="1:123" x14ac:dyDescent="0.2">
      <c r="A792" s="15">
        <v>396</v>
      </c>
      <c r="B792" s="15">
        <v>1241</v>
      </c>
      <c r="C792" s="15">
        <v>1</v>
      </c>
      <c r="D792" s="15">
        <v>3</v>
      </c>
      <c r="E792" s="15">
        <f t="shared" si="408"/>
        <v>0</v>
      </c>
      <c r="F792" s="15">
        <f t="shared" si="409"/>
        <v>1</v>
      </c>
      <c r="G792" s="15">
        <f t="shared" si="410"/>
        <v>0</v>
      </c>
      <c r="H792" s="15">
        <f t="shared" si="411"/>
        <v>0</v>
      </c>
      <c r="I792" s="15">
        <v>0</v>
      </c>
      <c r="J792" s="15">
        <v>50</v>
      </c>
      <c r="K792" s="15">
        <v>3</v>
      </c>
      <c r="L792" s="15">
        <f t="shared" si="412"/>
        <v>0</v>
      </c>
      <c r="M792" s="15">
        <f t="shared" si="413"/>
        <v>1</v>
      </c>
      <c r="N792" s="15">
        <f t="shared" si="414"/>
        <v>0</v>
      </c>
      <c r="O792" s="15">
        <f t="shared" si="415"/>
        <v>0</v>
      </c>
      <c r="P792" s="15">
        <f t="shared" si="416"/>
        <v>0</v>
      </c>
      <c r="Q792" s="15">
        <v>2</v>
      </c>
      <c r="R792" s="15">
        <v>4</v>
      </c>
      <c r="S792" s="15">
        <v>27</v>
      </c>
      <c r="T792" s="15">
        <v>0</v>
      </c>
      <c r="U792" s="15">
        <v>1</v>
      </c>
      <c r="V792" s="15">
        <v>1</v>
      </c>
      <c r="W792" s="15">
        <v>170000</v>
      </c>
      <c r="X792" s="15">
        <v>1</v>
      </c>
      <c r="Y792" s="15">
        <v>1</v>
      </c>
      <c r="Z792" s="15">
        <v>1</v>
      </c>
      <c r="AA792" s="15">
        <f t="shared" si="405"/>
        <v>50</v>
      </c>
      <c r="AB792" s="193">
        <f t="shared" si="430"/>
        <v>280</v>
      </c>
      <c r="AC792" s="15">
        <v>1</v>
      </c>
      <c r="AD792" s="15">
        <v>1</v>
      </c>
      <c r="AE792" s="15">
        <v>50</v>
      </c>
      <c r="AF792" s="15">
        <v>14000</v>
      </c>
      <c r="AG792" s="15">
        <f t="shared" si="417"/>
        <v>14000</v>
      </c>
      <c r="AH792" s="15">
        <v>15</v>
      </c>
      <c r="AI792" s="27">
        <f t="shared" si="418"/>
        <v>280</v>
      </c>
      <c r="AM792" s="15">
        <f t="shared" si="419"/>
        <v>0</v>
      </c>
      <c r="AP792" s="15">
        <f t="shared" si="420"/>
        <v>14000</v>
      </c>
      <c r="AQ792" s="172">
        <f t="shared" si="406"/>
        <v>280</v>
      </c>
      <c r="AR792" s="27">
        <f t="shared" si="421"/>
        <v>1</v>
      </c>
      <c r="AS792" s="172">
        <f t="shared" si="422"/>
        <v>280</v>
      </c>
      <c r="AX792" s="15">
        <f t="shared" si="431"/>
        <v>0</v>
      </c>
      <c r="BI792" s="27">
        <f t="shared" si="423"/>
        <v>0</v>
      </c>
      <c r="BJ792" s="27">
        <f t="shared" si="424"/>
        <v>0</v>
      </c>
      <c r="BR792" s="27">
        <f t="shared" si="425"/>
        <v>0</v>
      </c>
      <c r="BS792" s="27">
        <f t="shared" si="426"/>
        <v>0</v>
      </c>
      <c r="BT792" s="15">
        <v>2</v>
      </c>
      <c r="BU792" s="15">
        <v>1.3333333333333333</v>
      </c>
      <c r="BV792" s="15">
        <v>1</v>
      </c>
      <c r="BW792" s="15">
        <v>1</v>
      </c>
      <c r="BX792" s="15">
        <v>2</v>
      </c>
      <c r="BY792" s="15">
        <f t="shared" si="427"/>
        <v>1.4666666666666666</v>
      </c>
      <c r="BZ792" s="15">
        <v>3</v>
      </c>
      <c r="CA792" s="15">
        <f t="shared" si="428"/>
        <v>1</v>
      </c>
      <c r="CB792" s="15">
        <v>3</v>
      </c>
      <c r="CC792" s="15">
        <f t="shared" si="429"/>
        <v>1</v>
      </c>
      <c r="CD792" s="15">
        <f>IF($CB792=4,1,0)</f>
        <v>0</v>
      </c>
      <c r="CE792" s="15">
        <v>1</v>
      </c>
      <c r="CF792" s="15">
        <v>6</v>
      </c>
      <c r="CG792" s="15">
        <v>4</v>
      </c>
      <c r="CH792" s="15">
        <v>2</v>
      </c>
      <c r="CI792" s="15">
        <v>2</v>
      </c>
      <c r="CJ792" s="15">
        <v>4</v>
      </c>
      <c r="CK792" s="15">
        <v>1</v>
      </c>
      <c r="CL792" s="15">
        <v>1</v>
      </c>
      <c r="CN792" s="15">
        <v>1</v>
      </c>
      <c r="CP792" s="15">
        <v>1</v>
      </c>
      <c r="CR792" s="15">
        <v>1</v>
      </c>
      <c r="CZ792" s="15">
        <v>1</v>
      </c>
      <c r="DA792" s="15">
        <v>4</v>
      </c>
      <c r="DB792" s="15">
        <v>1</v>
      </c>
      <c r="DC792" s="15">
        <v>4</v>
      </c>
      <c r="DD792" s="15">
        <v>3</v>
      </c>
      <c r="DE792" s="15">
        <v>4</v>
      </c>
      <c r="DF792" s="15">
        <v>3</v>
      </c>
      <c r="DG792" s="15">
        <v>4</v>
      </c>
      <c r="DL792" s="15">
        <v>4.8</v>
      </c>
      <c r="DM792" s="15">
        <v>5</v>
      </c>
      <c r="DN792" s="15">
        <v>5</v>
      </c>
      <c r="DO792" s="15">
        <v>4.4000000000000004</v>
      </c>
      <c r="DP792" s="15">
        <v>5</v>
      </c>
      <c r="DQ792" s="15">
        <v>3.5</v>
      </c>
      <c r="DR792" s="27">
        <f t="shared" si="407"/>
        <v>4.6166666666666671</v>
      </c>
      <c r="DS792" s="15">
        <f t="shared" si="432"/>
        <v>0.10833333333333339</v>
      </c>
    </row>
    <row r="793" spans="1:123" x14ac:dyDescent="0.2">
      <c r="A793" s="15">
        <v>396</v>
      </c>
      <c r="B793" s="15">
        <v>1241</v>
      </c>
      <c r="C793" s="15">
        <v>1</v>
      </c>
      <c r="D793" s="15">
        <v>3</v>
      </c>
      <c r="E793" s="15">
        <f t="shared" si="408"/>
        <v>0</v>
      </c>
      <c r="F793" s="15">
        <f t="shared" si="409"/>
        <v>1</v>
      </c>
      <c r="G793" s="15">
        <f t="shared" si="410"/>
        <v>0</v>
      </c>
      <c r="H793" s="15">
        <f t="shared" si="411"/>
        <v>0</v>
      </c>
      <c r="I793" s="15">
        <v>0</v>
      </c>
      <c r="J793" s="15">
        <v>50</v>
      </c>
      <c r="K793" s="15">
        <v>3</v>
      </c>
      <c r="L793" s="15">
        <f t="shared" si="412"/>
        <v>0</v>
      </c>
      <c r="M793" s="15">
        <f t="shared" si="413"/>
        <v>1</v>
      </c>
      <c r="N793" s="15">
        <f t="shared" si="414"/>
        <v>0</v>
      </c>
      <c r="O793" s="15">
        <f t="shared" si="415"/>
        <v>0</v>
      </c>
      <c r="P793" s="15">
        <f t="shared" si="416"/>
        <v>0</v>
      </c>
      <c r="Q793" s="15">
        <v>2</v>
      </c>
      <c r="R793" s="15">
        <v>4</v>
      </c>
      <c r="S793" s="15">
        <v>27</v>
      </c>
      <c r="T793" s="15">
        <v>0</v>
      </c>
      <c r="U793" s="15">
        <v>1</v>
      </c>
      <c r="V793" s="15">
        <v>1</v>
      </c>
      <c r="W793" s="15">
        <v>170000</v>
      </c>
      <c r="X793" s="15">
        <v>1</v>
      </c>
      <c r="Y793" s="15">
        <v>0</v>
      </c>
      <c r="Z793" s="15">
        <v>1</v>
      </c>
      <c r="AA793" s="15">
        <f t="shared" si="405"/>
        <v>50</v>
      </c>
      <c r="AB793" s="193">
        <f t="shared" si="430"/>
        <v>240</v>
      </c>
      <c r="AC793" s="159">
        <v>1</v>
      </c>
      <c r="AD793" s="159">
        <v>1</v>
      </c>
      <c r="AE793" s="159">
        <v>50</v>
      </c>
      <c r="AF793" s="159">
        <v>12000</v>
      </c>
      <c r="AG793" s="159">
        <f t="shared" si="417"/>
        <v>12000</v>
      </c>
      <c r="AH793" s="159">
        <v>13</v>
      </c>
      <c r="AI793" s="171">
        <f t="shared" si="418"/>
        <v>240</v>
      </c>
      <c r="AM793" s="15">
        <f t="shared" si="419"/>
        <v>0</v>
      </c>
      <c r="AP793" s="15">
        <f t="shared" si="420"/>
        <v>12000</v>
      </c>
      <c r="AQ793" s="172">
        <f t="shared" si="406"/>
        <v>240</v>
      </c>
      <c r="AR793" s="27">
        <f t="shared" si="421"/>
        <v>1</v>
      </c>
      <c r="AS793" s="172">
        <f t="shared" si="422"/>
        <v>240</v>
      </c>
      <c r="AX793" s="15">
        <f t="shared" si="431"/>
        <v>0</v>
      </c>
      <c r="BI793" s="27">
        <f t="shared" si="423"/>
        <v>0</v>
      </c>
      <c r="BJ793" s="27">
        <f t="shared" si="424"/>
        <v>0</v>
      </c>
      <c r="BR793" s="27">
        <f t="shared" si="425"/>
        <v>0</v>
      </c>
      <c r="BS793" s="27">
        <f t="shared" si="426"/>
        <v>0</v>
      </c>
      <c r="BT793" s="15">
        <v>2</v>
      </c>
      <c r="BU793" s="15">
        <v>1.3333333333333333</v>
      </c>
      <c r="BV793" s="15">
        <v>1</v>
      </c>
      <c r="BW793" s="15">
        <v>1</v>
      </c>
      <c r="BX793" s="15">
        <v>2</v>
      </c>
      <c r="BY793" s="15">
        <f t="shared" si="427"/>
        <v>1.4666666666666666</v>
      </c>
      <c r="BZ793" s="15">
        <v>3</v>
      </c>
      <c r="CA793" s="15">
        <f t="shared" si="428"/>
        <v>1</v>
      </c>
      <c r="CB793" s="15">
        <v>3</v>
      </c>
      <c r="CC793" s="15">
        <f t="shared" si="429"/>
        <v>1</v>
      </c>
      <c r="CD793" s="15">
        <f>IF($CB793=4,1,0)</f>
        <v>0</v>
      </c>
      <c r="CE793" s="15">
        <v>1</v>
      </c>
      <c r="CF793" s="15">
        <v>6</v>
      </c>
      <c r="CG793" s="15">
        <v>4</v>
      </c>
      <c r="CH793" s="15">
        <v>2</v>
      </c>
      <c r="CI793" s="15">
        <v>2</v>
      </c>
      <c r="CJ793" s="15">
        <v>4</v>
      </c>
      <c r="CK793" s="15">
        <v>1</v>
      </c>
      <c r="CL793" s="15">
        <v>1</v>
      </c>
      <c r="CN793" s="15">
        <v>1</v>
      </c>
      <c r="CP793" s="15">
        <v>1</v>
      </c>
      <c r="CR793" s="15">
        <v>1</v>
      </c>
      <c r="CZ793" s="15">
        <v>1</v>
      </c>
      <c r="DA793" s="15">
        <v>4</v>
      </c>
      <c r="DB793" s="15">
        <v>1</v>
      </c>
      <c r="DC793" s="15">
        <v>4</v>
      </c>
      <c r="DD793" s="15">
        <v>3</v>
      </c>
      <c r="DE793" s="15">
        <v>4</v>
      </c>
      <c r="DF793" s="15">
        <v>3</v>
      </c>
      <c r="DG793" s="15">
        <v>4</v>
      </c>
      <c r="DL793" s="27">
        <v>4.5999999999999996</v>
      </c>
      <c r="DM793" s="27">
        <v>5</v>
      </c>
      <c r="DN793" s="27">
        <v>5</v>
      </c>
      <c r="DO793" s="27">
        <v>4.2</v>
      </c>
      <c r="DP793" s="27">
        <v>5</v>
      </c>
      <c r="DQ793" s="27">
        <v>3.25</v>
      </c>
      <c r="DR793" s="27">
        <f t="shared" si="407"/>
        <v>4.5083333333333337</v>
      </c>
      <c r="DS793" s="15">
        <f t="shared" si="432"/>
        <v>4.4444444444445175E-2</v>
      </c>
    </row>
    <row r="794" spans="1:123" x14ac:dyDescent="0.2">
      <c r="A794" s="15">
        <v>397</v>
      </c>
      <c r="B794" s="15">
        <v>1242</v>
      </c>
      <c r="C794" s="15">
        <v>1</v>
      </c>
      <c r="D794" s="15">
        <v>3</v>
      </c>
      <c r="E794" s="15">
        <f t="shared" si="408"/>
        <v>0</v>
      </c>
      <c r="F794" s="15">
        <f t="shared" si="409"/>
        <v>1</v>
      </c>
      <c r="G794" s="15">
        <f t="shared" si="410"/>
        <v>0</v>
      </c>
      <c r="H794" s="15">
        <f t="shared" si="411"/>
        <v>0</v>
      </c>
      <c r="I794" s="15">
        <v>1</v>
      </c>
      <c r="J794" s="15">
        <v>53</v>
      </c>
      <c r="K794" s="15">
        <v>4</v>
      </c>
      <c r="L794" s="15">
        <f t="shared" si="412"/>
        <v>0</v>
      </c>
      <c r="M794" s="15">
        <f t="shared" si="413"/>
        <v>0</v>
      </c>
      <c r="N794" s="15">
        <f t="shared" si="414"/>
        <v>1</v>
      </c>
      <c r="O794" s="15">
        <f t="shared" si="415"/>
        <v>0</v>
      </c>
      <c r="P794" s="15">
        <f t="shared" si="416"/>
        <v>0</v>
      </c>
      <c r="Q794" s="15">
        <v>2</v>
      </c>
      <c r="R794" s="15">
        <v>5</v>
      </c>
      <c r="S794" s="15">
        <v>26</v>
      </c>
      <c r="T794" s="15">
        <v>0</v>
      </c>
      <c r="U794" s="15">
        <v>1</v>
      </c>
      <c r="V794" s="15">
        <v>1</v>
      </c>
      <c r="W794" s="15">
        <v>100000</v>
      </c>
      <c r="X794" s="15">
        <v>1</v>
      </c>
      <c r="Y794" s="15">
        <v>1</v>
      </c>
      <c r="Z794" s="15">
        <v>1</v>
      </c>
      <c r="AA794" s="15">
        <f t="shared" si="405"/>
        <v>46</v>
      </c>
      <c r="AB794" s="193">
        <f t="shared" si="430"/>
        <v>420</v>
      </c>
      <c r="AC794" s="15">
        <v>1</v>
      </c>
      <c r="AD794" s="15">
        <v>1</v>
      </c>
      <c r="AE794" s="15">
        <v>46</v>
      </c>
      <c r="AF794" s="15">
        <v>19320</v>
      </c>
      <c r="AG794" s="15">
        <f t="shared" si="417"/>
        <v>19320</v>
      </c>
      <c r="AH794" s="15">
        <v>19.5</v>
      </c>
      <c r="AI794" s="27">
        <f t="shared" si="418"/>
        <v>420</v>
      </c>
      <c r="AM794" s="15">
        <f t="shared" si="419"/>
        <v>0</v>
      </c>
      <c r="AP794" s="15">
        <f t="shared" si="420"/>
        <v>19320</v>
      </c>
      <c r="AQ794" s="172">
        <f t="shared" si="406"/>
        <v>420</v>
      </c>
      <c r="AR794" s="27">
        <f t="shared" si="421"/>
        <v>1</v>
      </c>
      <c r="AS794" s="172">
        <f t="shared" si="422"/>
        <v>420</v>
      </c>
      <c r="AX794" s="15">
        <f t="shared" si="431"/>
        <v>0</v>
      </c>
      <c r="BI794" s="27">
        <f t="shared" si="423"/>
        <v>0</v>
      </c>
      <c r="BJ794" s="27">
        <f t="shared" si="424"/>
        <v>0</v>
      </c>
      <c r="BR794" s="27">
        <f t="shared" si="425"/>
        <v>0</v>
      </c>
      <c r="BS794" s="27">
        <f t="shared" si="426"/>
        <v>0</v>
      </c>
      <c r="BT794" s="15">
        <v>2.25</v>
      </c>
      <c r="BU794" s="15">
        <v>2.3333333333333335</v>
      </c>
      <c r="BV794" s="15">
        <v>1.3333333333333333</v>
      </c>
      <c r="BW794" s="15">
        <v>1</v>
      </c>
      <c r="BX794" s="15">
        <v>2.5</v>
      </c>
      <c r="BY794" s="15">
        <f t="shared" si="427"/>
        <v>1.8833333333333335</v>
      </c>
      <c r="BZ794" s="15">
        <v>2</v>
      </c>
      <c r="CA794" s="15">
        <f t="shared" si="428"/>
        <v>1</v>
      </c>
      <c r="CB794" s="15">
        <v>2</v>
      </c>
      <c r="CC794" s="15">
        <f t="shared" si="429"/>
        <v>0</v>
      </c>
      <c r="CD794" s="15">
        <f>IF($CB794=4,1,0)</f>
        <v>0</v>
      </c>
      <c r="CE794" s="15">
        <v>1</v>
      </c>
      <c r="CF794" s="15">
        <v>2</v>
      </c>
      <c r="CG794" s="15">
        <v>1</v>
      </c>
      <c r="CH794" s="15">
        <v>4</v>
      </c>
      <c r="CI794" s="15">
        <v>1</v>
      </c>
      <c r="CJ794" s="15">
        <v>1</v>
      </c>
      <c r="CK794" s="15">
        <v>1</v>
      </c>
      <c r="CL794" s="15">
        <v>1</v>
      </c>
      <c r="CN794" s="15">
        <v>1</v>
      </c>
      <c r="CP794" s="15">
        <v>1</v>
      </c>
      <c r="CR794" s="15">
        <v>1</v>
      </c>
      <c r="CZ794" s="15">
        <v>2</v>
      </c>
      <c r="DA794" s="15">
        <v>1</v>
      </c>
      <c r="DB794" s="15">
        <v>2</v>
      </c>
      <c r="DC794" s="15">
        <v>1</v>
      </c>
      <c r="DD794" s="15">
        <v>2</v>
      </c>
      <c r="DE794" s="15">
        <v>1</v>
      </c>
      <c r="DF794" s="15">
        <v>2</v>
      </c>
      <c r="DG794" s="15">
        <v>1</v>
      </c>
      <c r="DL794" s="15">
        <v>4.5999999999999996</v>
      </c>
      <c r="DM794" s="15">
        <v>4.333333333333333</v>
      </c>
      <c r="DN794" s="15">
        <v>5</v>
      </c>
      <c r="DO794" s="15">
        <v>4.5999999999999996</v>
      </c>
      <c r="DP794" s="15">
        <v>4</v>
      </c>
      <c r="DQ794" s="15">
        <v>4.25</v>
      </c>
      <c r="DR794" s="27">
        <f t="shared" si="407"/>
        <v>4.4638888888888886</v>
      </c>
      <c r="DS794" s="15">
        <f t="shared" si="432"/>
        <v>0</v>
      </c>
    </row>
    <row r="795" spans="1:123" x14ac:dyDescent="0.2">
      <c r="A795" s="15">
        <v>397</v>
      </c>
      <c r="B795" s="15">
        <v>1242</v>
      </c>
      <c r="C795" s="15">
        <v>1</v>
      </c>
      <c r="D795" s="15">
        <v>3</v>
      </c>
      <c r="E795" s="15">
        <f t="shared" si="408"/>
        <v>0</v>
      </c>
      <c r="F795" s="15">
        <f t="shared" si="409"/>
        <v>1</v>
      </c>
      <c r="G795" s="15">
        <f t="shared" si="410"/>
        <v>0</v>
      </c>
      <c r="H795" s="15">
        <f t="shared" si="411"/>
        <v>0</v>
      </c>
      <c r="I795" s="15">
        <v>1</v>
      </c>
      <c r="J795" s="15">
        <v>53</v>
      </c>
      <c r="K795" s="15">
        <v>4</v>
      </c>
      <c r="L795" s="15">
        <f t="shared" si="412"/>
        <v>0</v>
      </c>
      <c r="M795" s="15">
        <f t="shared" si="413"/>
        <v>0</v>
      </c>
      <c r="N795" s="15">
        <f t="shared" si="414"/>
        <v>1</v>
      </c>
      <c r="O795" s="15">
        <f t="shared" si="415"/>
        <v>0</v>
      </c>
      <c r="P795" s="15">
        <f t="shared" si="416"/>
        <v>0</v>
      </c>
      <c r="Q795" s="15">
        <v>2</v>
      </c>
      <c r="R795" s="15">
        <v>5</v>
      </c>
      <c r="S795" s="15">
        <v>26</v>
      </c>
      <c r="T795" s="15">
        <v>0</v>
      </c>
      <c r="U795" s="15">
        <v>1</v>
      </c>
      <c r="V795" s="15">
        <v>1</v>
      </c>
      <c r="W795" s="15">
        <v>100000</v>
      </c>
      <c r="X795" s="15">
        <v>1</v>
      </c>
      <c r="Y795" s="15">
        <v>0</v>
      </c>
      <c r="Z795" s="15">
        <v>1</v>
      </c>
      <c r="AA795" s="15">
        <f t="shared" si="405"/>
        <v>46</v>
      </c>
      <c r="AB795" s="193">
        <f t="shared" si="430"/>
        <v>380</v>
      </c>
      <c r="AC795" s="159">
        <v>1</v>
      </c>
      <c r="AD795" s="159">
        <v>1</v>
      </c>
      <c r="AE795" s="159">
        <v>46</v>
      </c>
      <c r="AF795" s="159">
        <v>17480</v>
      </c>
      <c r="AG795" s="159">
        <f t="shared" si="417"/>
        <v>17480</v>
      </c>
      <c r="AH795" s="159">
        <v>20</v>
      </c>
      <c r="AI795" s="171">
        <f t="shared" si="418"/>
        <v>380</v>
      </c>
      <c r="AM795" s="15">
        <f t="shared" si="419"/>
        <v>0</v>
      </c>
      <c r="AP795" s="15">
        <f t="shared" si="420"/>
        <v>17480</v>
      </c>
      <c r="AQ795" s="172">
        <f t="shared" si="406"/>
        <v>380</v>
      </c>
      <c r="AR795" s="27">
        <f t="shared" si="421"/>
        <v>1</v>
      </c>
      <c r="AS795" s="172">
        <f t="shared" si="422"/>
        <v>380</v>
      </c>
      <c r="AX795" s="15">
        <f t="shared" si="431"/>
        <v>0</v>
      </c>
      <c r="BI795" s="27">
        <f t="shared" si="423"/>
        <v>0</v>
      </c>
      <c r="BJ795" s="27">
        <f t="shared" si="424"/>
        <v>0</v>
      </c>
      <c r="BR795" s="27">
        <f t="shared" si="425"/>
        <v>0</v>
      </c>
      <c r="BS795" s="27">
        <f t="shared" si="426"/>
        <v>0</v>
      </c>
      <c r="BT795" s="15">
        <v>2.25</v>
      </c>
      <c r="BU795" s="15">
        <v>2.3333333333333335</v>
      </c>
      <c r="BV795" s="15">
        <v>1.3333333333333333</v>
      </c>
      <c r="BW795" s="15">
        <v>1</v>
      </c>
      <c r="BX795" s="15">
        <v>2.5</v>
      </c>
      <c r="BY795" s="15">
        <f t="shared" si="427"/>
        <v>1.8833333333333335</v>
      </c>
      <c r="BZ795" s="15">
        <v>2</v>
      </c>
      <c r="CA795" s="15">
        <f t="shared" si="428"/>
        <v>1</v>
      </c>
      <c r="CB795" s="15">
        <v>2</v>
      </c>
      <c r="CC795" s="15">
        <f t="shared" si="429"/>
        <v>0</v>
      </c>
      <c r="CD795" s="15">
        <f>IF($CB795=4,1,0)</f>
        <v>0</v>
      </c>
      <c r="CE795" s="15">
        <v>1</v>
      </c>
      <c r="CF795" s="15">
        <v>2</v>
      </c>
      <c r="CG795" s="15">
        <v>1</v>
      </c>
      <c r="CH795" s="15">
        <v>4</v>
      </c>
      <c r="CI795" s="15">
        <v>1</v>
      </c>
      <c r="CJ795" s="15">
        <v>1</v>
      </c>
      <c r="CK795" s="15">
        <v>1</v>
      </c>
      <c r="CL795" s="15">
        <v>1</v>
      </c>
      <c r="CN795" s="15">
        <v>1</v>
      </c>
      <c r="CP795" s="15">
        <v>1</v>
      </c>
      <c r="CR795" s="15">
        <v>1</v>
      </c>
      <c r="CZ795" s="15">
        <v>2</v>
      </c>
      <c r="DA795" s="15">
        <v>1</v>
      </c>
      <c r="DB795" s="15">
        <v>2</v>
      </c>
      <c r="DC795" s="15">
        <v>1</v>
      </c>
      <c r="DD795" s="15">
        <v>2</v>
      </c>
      <c r="DE795" s="15">
        <v>1</v>
      </c>
      <c r="DF795" s="15">
        <v>2</v>
      </c>
      <c r="DG795" s="15">
        <v>1</v>
      </c>
      <c r="DL795" s="27">
        <v>4.5999999999999996</v>
      </c>
      <c r="DM795" s="27">
        <v>4.333333333333333</v>
      </c>
      <c r="DN795" s="27">
        <v>5</v>
      </c>
      <c r="DO795" s="27">
        <v>4.5999999999999996</v>
      </c>
      <c r="DP795" s="27">
        <v>4</v>
      </c>
      <c r="DQ795" s="27">
        <v>4.25</v>
      </c>
      <c r="DR795" s="27">
        <f t="shared" si="407"/>
        <v>4.4638888888888886</v>
      </c>
      <c r="DS795" s="15">
        <f t="shared" si="432"/>
        <v>-0.17777777777777803</v>
      </c>
    </row>
    <row r="796" spans="1:123" x14ac:dyDescent="0.2">
      <c r="A796" s="15">
        <v>398</v>
      </c>
      <c r="B796" s="15">
        <v>1243</v>
      </c>
      <c r="C796" s="15">
        <v>1</v>
      </c>
      <c r="D796" s="15">
        <v>3</v>
      </c>
      <c r="E796" s="15">
        <f t="shared" si="408"/>
        <v>0</v>
      </c>
      <c r="F796" s="15">
        <f t="shared" si="409"/>
        <v>1</v>
      </c>
      <c r="G796" s="15">
        <f t="shared" si="410"/>
        <v>0</v>
      </c>
      <c r="H796" s="15">
        <f t="shared" si="411"/>
        <v>0</v>
      </c>
      <c r="I796" s="15">
        <v>0</v>
      </c>
      <c r="J796" s="15">
        <v>52</v>
      </c>
      <c r="K796" s="15">
        <v>5</v>
      </c>
      <c r="L796" s="15">
        <f t="shared" si="412"/>
        <v>0</v>
      </c>
      <c r="M796" s="15">
        <f t="shared" si="413"/>
        <v>0</v>
      </c>
      <c r="N796" s="15">
        <f t="shared" si="414"/>
        <v>0</v>
      </c>
      <c r="O796" s="15">
        <f t="shared" si="415"/>
        <v>1</v>
      </c>
      <c r="P796" s="15">
        <f t="shared" si="416"/>
        <v>0</v>
      </c>
      <c r="Q796" s="15">
        <v>3</v>
      </c>
      <c r="R796" s="15">
        <v>3</v>
      </c>
      <c r="S796" s="15">
        <v>19</v>
      </c>
      <c r="T796" s="15">
        <v>0</v>
      </c>
      <c r="U796" s="15">
        <v>1</v>
      </c>
      <c r="V796" s="15">
        <v>1</v>
      </c>
      <c r="W796" s="15">
        <v>250000</v>
      </c>
      <c r="X796" s="15">
        <v>1</v>
      </c>
      <c r="Y796" s="15">
        <v>1</v>
      </c>
      <c r="Z796" s="15">
        <v>1</v>
      </c>
      <c r="AA796" s="15">
        <f t="shared" si="405"/>
        <v>10</v>
      </c>
      <c r="AB796" s="193">
        <f t="shared" si="430"/>
        <v>500</v>
      </c>
      <c r="AC796" s="15">
        <v>1</v>
      </c>
      <c r="AD796" s="15">
        <v>1</v>
      </c>
      <c r="AE796" s="15">
        <v>10</v>
      </c>
      <c r="AF796" s="15">
        <v>5000</v>
      </c>
      <c r="AG796" s="15">
        <f t="shared" si="417"/>
        <v>5000</v>
      </c>
      <c r="AH796" s="15">
        <v>11</v>
      </c>
      <c r="AI796" s="27">
        <f t="shared" si="418"/>
        <v>500</v>
      </c>
      <c r="AM796" s="15">
        <f t="shared" si="419"/>
        <v>0</v>
      </c>
      <c r="AP796" s="15">
        <f t="shared" si="420"/>
        <v>5000</v>
      </c>
      <c r="AQ796" s="172">
        <f t="shared" si="406"/>
        <v>500</v>
      </c>
      <c r="AR796" s="27">
        <f t="shared" si="421"/>
        <v>1</v>
      </c>
      <c r="AS796" s="172">
        <f t="shared" si="422"/>
        <v>500</v>
      </c>
      <c r="AX796" s="15">
        <f t="shared" si="431"/>
        <v>0</v>
      </c>
      <c r="BI796" s="27">
        <f t="shared" si="423"/>
        <v>0</v>
      </c>
      <c r="BJ796" s="27">
        <f t="shared" si="424"/>
        <v>0</v>
      </c>
      <c r="BR796" s="27">
        <f t="shared" si="425"/>
        <v>0</v>
      </c>
      <c r="BS796" s="27">
        <f t="shared" si="426"/>
        <v>0</v>
      </c>
      <c r="BT796" s="15">
        <v>1.25</v>
      </c>
      <c r="BU796" s="15">
        <v>1</v>
      </c>
      <c r="BV796" s="15">
        <v>1</v>
      </c>
      <c r="BW796" s="15">
        <v>1</v>
      </c>
      <c r="BX796" s="15">
        <v>1</v>
      </c>
      <c r="BY796" s="15">
        <f t="shared" si="427"/>
        <v>1.05</v>
      </c>
      <c r="BZ796" s="15">
        <v>1</v>
      </c>
      <c r="CA796" s="15">
        <f t="shared" si="428"/>
        <v>0</v>
      </c>
      <c r="CB796" s="15">
        <v>5</v>
      </c>
      <c r="CC796" s="15" t="s">
        <v>1008</v>
      </c>
      <c r="CD796" s="15" t="s">
        <v>1008</v>
      </c>
      <c r="CE796" s="15" t="s">
        <v>1007</v>
      </c>
      <c r="CH796" s="15" t="s">
        <v>1007</v>
      </c>
      <c r="CK796" s="15" t="s">
        <v>1007</v>
      </c>
      <c r="CL796" s="15" t="s">
        <v>1007</v>
      </c>
      <c r="CN796" s="15" t="s">
        <v>1007</v>
      </c>
      <c r="CP796" s="15" t="s">
        <v>1007</v>
      </c>
      <c r="CR796" s="15" t="s">
        <v>1007</v>
      </c>
      <c r="CZ796" s="15">
        <v>2</v>
      </c>
      <c r="DA796" s="15">
        <v>1</v>
      </c>
      <c r="DB796" s="15">
        <v>1</v>
      </c>
      <c r="DC796" s="15">
        <v>1</v>
      </c>
      <c r="DD796" s="15">
        <v>1</v>
      </c>
      <c r="DE796" s="15">
        <v>1</v>
      </c>
      <c r="DF796" s="15">
        <v>1</v>
      </c>
      <c r="DG796" s="15">
        <v>1</v>
      </c>
      <c r="DL796" s="15">
        <v>5</v>
      </c>
      <c r="DM796" s="15">
        <v>5</v>
      </c>
      <c r="DN796" s="15">
        <v>5</v>
      </c>
      <c r="DO796" s="15">
        <v>4.5999999999999996</v>
      </c>
      <c r="DP796" s="15">
        <v>4</v>
      </c>
      <c r="DQ796" s="15">
        <v>4.25</v>
      </c>
      <c r="DR796" s="27">
        <f t="shared" si="407"/>
        <v>4.6416666666666666</v>
      </c>
      <c r="DS796" s="15">
        <f t="shared" si="432"/>
        <v>0</v>
      </c>
    </row>
    <row r="797" spans="1:123" x14ac:dyDescent="0.2">
      <c r="A797" s="15">
        <v>398</v>
      </c>
      <c r="B797" s="15">
        <v>1243</v>
      </c>
      <c r="C797" s="15">
        <v>1</v>
      </c>
      <c r="D797" s="15">
        <v>3</v>
      </c>
      <c r="E797" s="15">
        <f t="shared" si="408"/>
        <v>0</v>
      </c>
      <c r="F797" s="15">
        <f t="shared" si="409"/>
        <v>1</v>
      </c>
      <c r="G797" s="15">
        <f t="shared" si="410"/>
        <v>0</v>
      </c>
      <c r="H797" s="15">
        <f t="shared" si="411"/>
        <v>0</v>
      </c>
      <c r="I797" s="15">
        <v>0</v>
      </c>
      <c r="J797" s="15">
        <v>52</v>
      </c>
      <c r="K797" s="15">
        <v>5</v>
      </c>
      <c r="L797" s="15">
        <f t="shared" si="412"/>
        <v>0</v>
      </c>
      <c r="M797" s="15">
        <f t="shared" si="413"/>
        <v>0</v>
      </c>
      <c r="N797" s="15">
        <f t="shared" si="414"/>
        <v>0</v>
      </c>
      <c r="O797" s="15">
        <f t="shared" si="415"/>
        <v>1</v>
      </c>
      <c r="P797" s="15">
        <f t="shared" si="416"/>
        <v>0</v>
      </c>
      <c r="Q797" s="15">
        <v>3</v>
      </c>
      <c r="R797" s="15">
        <v>3</v>
      </c>
      <c r="S797" s="15">
        <v>19</v>
      </c>
      <c r="T797" s="15">
        <v>0</v>
      </c>
      <c r="U797" s="15">
        <v>1</v>
      </c>
      <c r="V797" s="15">
        <v>1</v>
      </c>
      <c r="W797" s="15">
        <v>250000</v>
      </c>
      <c r="X797" s="15">
        <v>1</v>
      </c>
      <c r="Y797" s="15">
        <v>0</v>
      </c>
      <c r="Z797" s="15">
        <v>1</v>
      </c>
      <c r="AA797" s="15">
        <f t="shared" si="405"/>
        <v>10</v>
      </c>
      <c r="AB797" s="193">
        <f t="shared" si="430"/>
        <v>400</v>
      </c>
      <c r="AC797" s="159">
        <v>1</v>
      </c>
      <c r="AD797" s="159">
        <v>1</v>
      </c>
      <c r="AE797" s="159">
        <v>10</v>
      </c>
      <c r="AF797" s="159">
        <v>4000</v>
      </c>
      <c r="AG797" s="159">
        <f t="shared" si="417"/>
        <v>4000</v>
      </c>
      <c r="AH797" s="159">
        <v>13</v>
      </c>
      <c r="AI797" s="171">
        <f t="shared" si="418"/>
        <v>400</v>
      </c>
      <c r="AM797" s="15">
        <f t="shared" si="419"/>
        <v>0</v>
      </c>
      <c r="AP797" s="15">
        <f t="shared" si="420"/>
        <v>4000</v>
      </c>
      <c r="AQ797" s="172">
        <f t="shared" si="406"/>
        <v>400</v>
      </c>
      <c r="AR797" s="27">
        <f t="shared" si="421"/>
        <v>1</v>
      </c>
      <c r="AS797" s="172">
        <f t="shared" si="422"/>
        <v>400</v>
      </c>
      <c r="AX797" s="15">
        <f t="shared" si="431"/>
        <v>0</v>
      </c>
      <c r="BI797" s="27">
        <f t="shared" si="423"/>
        <v>0</v>
      </c>
      <c r="BJ797" s="27">
        <f t="shared" si="424"/>
        <v>0</v>
      </c>
      <c r="BR797" s="27">
        <f t="shared" si="425"/>
        <v>0</v>
      </c>
      <c r="BS797" s="27">
        <f t="shared" si="426"/>
        <v>0</v>
      </c>
      <c r="BT797" s="15">
        <v>1.25</v>
      </c>
      <c r="BU797" s="15">
        <v>1</v>
      </c>
      <c r="BV797" s="15">
        <v>1</v>
      </c>
      <c r="BW797" s="15">
        <v>1</v>
      </c>
      <c r="BX797" s="15">
        <v>1</v>
      </c>
      <c r="BY797" s="15">
        <f t="shared" si="427"/>
        <v>1.05</v>
      </c>
      <c r="BZ797" s="15">
        <v>1</v>
      </c>
      <c r="CA797" s="15">
        <f t="shared" si="428"/>
        <v>0</v>
      </c>
      <c r="CB797" s="15">
        <v>5</v>
      </c>
      <c r="CC797" s="15" t="s">
        <v>1008</v>
      </c>
      <c r="CD797" s="15" t="s">
        <v>1008</v>
      </c>
      <c r="CE797" s="15" t="s">
        <v>1007</v>
      </c>
      <c r="CH797" s="15" t="s">
        <v>1007</v>
      </c>
      <c r="CK797" s="15" t="s">
        <v>1007</v>
      </c>
      <c r="CL797" s="15" t="s">
        <v>1007</v>
      </c>
      <c r="CN797" s="15" t="s">
        <v>1007</v>
      </c>
      <c r="CP797" s="15" t="s">
        <v>1007</v>
      </c>
      <c r="CR797" s="15" t="s">
        <v>1007</v>
      </c>
      <c r="CZ797" s="15">
        <v>2</v>
      </c>
      <c r="DA797" s="15">
        <v>1</v>
      </c>
      <c r="DB797" s="15">
        <v>1</v>
      </c>
      <c r="DC797" s="15">
        <v>1</v>
      </c>
      <c r="DD797" s="15">
        <v>1</v>
      </c>
      <c r="DE797" s="15">
        <v>1</v>
      </c>
      <c r="DF797" s="15">
        <v>1</v>
      </c>
      <c r="DG797" s="15">
        <v>1</v>
      </c>
      <c r="DL797" s="27">
        <v>5</v>
      </c>
      <c r="DM797" s="27">
        <v>5</v>
      </c>
      <c r="DN797" s="27">
        <v>5</v>
      </c>
      <c r="DO797" s="27">
        <v>4.5999999999999996</v>
      </c>
      <c r="DP797" s="27">
        <v>4</v>
      </c>
      <c r="DQ797" s="27">
        <v>4.25</v>
      </c>
      <c r="DR797" s="27">
        <f t="shared" si="407"/>
        <v>4.6416666666666666</v>
      </c>
      <c r="DS797" s="15">
        <f t="shared" si="432"/>
        <v>1.3194444444444442</v>
      </c>
    </row>
    <row r="798" spans="1:123" x14ac:dyDescent="0.2">
      <c r="A798" s="15">
        <v>399</v>
      </c>
      <c r="B798" s="15">
        <v>1244</v>
      </c>
      <c r="C798" s="15">
        <v>1</v>
      </c>
      <c r="D798" s="15">
        <v>3</v>
      </c>
      <c r="E798" s="15">
        <f t="shared" si="408"/>
        <v>0</v>
      </c>
      <c r="F798" s="15">
        <f t="shared" si="409"/>
        <v>1</v>
      </c>
      <c r="G798" s="15">
        <f t="shared" si="410"/>
        <v>0</v>
      </c>
      <c r="H798" s="15">
        <f t="shared" si="411"/>
        <v>0</v>
      </c>
      <c r="I798" s="15">
        <v>0</v>
      </c>
      <c r="J798" s="15">
        <v>70</v>
      </c>
      <c r="K798" s="15">
        <v>2</v>
      </c>
      <c r="L798" s="15">
        <f t="shared" si="412"/>
        <v>1</v>
      </c>
      <c r="M798" s="15">
        <f t="shared" si="413"/>
        <v>0</v>
      </c>
      <c r="N798" s="15">
        <f t="shared" si="414"/>
        <v>0</v>
      </c>
      <c r="O798" s="15">
        <f t="shared" si="415"/>
        <v>0</v>
      </c>
      <c r="P798" s="15">
        <f t="shared" si="416"/>
        <v>0</v>
      </c>
      <c r="Q798" s="15">
        <v>2</v>
      </c>
      <c r="R798" s="15">
        <v>2</v>
      </c>
      <c r="S798" s="15">
        <v>40</v>
      </c>
      <c r="T798" s="15">
        <v>0</v>
      </c>
      <c r="U798" s="15">
        <v>1</v>
      </c>
      <c r="V798" s="15">
        <v>0</v>
      </c>
      <c r="W798" s="15">
        <v>0</v>
      </c>
      <c r="X798" s="15">
        <v>1</v>
      </c>
      <c r="Y798" s="15">
        <v>1</v>
      </c>
      <c r="Z798" s="15">
        <v>0</v>
      </c>
      <c r="AA798" s="15">
        <f t="shared" si="405"/>
        <v>14</v>
      </c>
      <c r="AB798" s="193">
        <f t="shared" si="430"/>
        <v>442.85714285714289</v>
      </c>
      <c r="AC798" s="15">
        <v>1</v>
      </c>
      <c r="AD798" s="15">
        <v>1</v>
      </c>
      <c r="AE798" s="15">
        <v>12</v>
      </c>
      <c r="AF798" s="15">
        <v>4200</v>
      </c>
      <c r="AG798" s="15">
        <f t="shared" si="417"/>
        <v>4200</v>
      </c>
      <c r="AH798" s="15">
        <v>18.8</v>
      </c>
      <c r="AI798" s="27">
        <f t="shared" si="418"/>
        <v>350</v>
      </c>
      <c r="AM798" s="15">
        <f t="shared" si="419"/>
        <v>0</v>
      </c>
      <c r="AP798" s="15">
        <f t="shared" si="420"/>
        <v>4200</v>
      </c>
      <c r="AQ798" s="172">
        <f t="shared" si="406"/>
        <v>350</v>
      </c>
      <c r="AR798" s="27">
        <f t="shared" si="421"/>
        <v>0.8571428571428571</v>
      </c>
      <c r="AS798" s="172">
        <f t="shared" si="422"/>
        <v>300</v>
      </c>
      <c r="AT798" s="15">
        <v>5</v>
      </c>
      <c r="AU798" s="15">
        <v>1</v>
      </c>
      <c r="AV798" s="15">
        <v>2</v>
      </c>
      <c r="AW798" s="15">
        <v>2000</v>
      </c>
      <c r="AX798" s="15">
        <f t="shared" si="431"/>
        <v>2000</v>
      </c>
      <c r="AY798" s="15">
        <v>10.9</v>
      </c>
      <c r="AZ798" s="15">
        <v>1000</v>
      </c>
      <c r="BG798" s="15">
        <f t="shared" si="433"/>
        <v>2000</v>
      </c>
      <c r="BH798" s="15">
        <f t="shared" si="434"/>
        <v>1000</v>
      </c>
      <c r="BI798" s="27">
        <f t="shared" si="423"/>
        <v>0.14285714285714285</v>
      </c>
      <c r="BJ798" s="27">
        <f t="shared" si="424"/>
        <v>142.85714285714286</v>
      </c>
      <c r="BR798" s="27">
        <f t="shared" si="425"/>
        <v>0</v>
      </c>
      <c r="BS798" s="27">
        <f t="shared" si="426"/>
        <v>0</v>
      </c>
      <c r="BT798" s="15">
        <v>2.25</v>
      </c>
      <c r="BU798" s="15">
        <v>1</v>
      </c>
      <c r="BV798" s="15">
        <v>1.6666666666666667</v>
      </c>
      <c r="BW798" s="15">
        <v>1</v>
      </c>
      <c r="BX798" s="15">
        <v>1</v>
      </c>
      <c r="BY798" s="15">
        <f t="shared" si="427"/>
        <v>1.3833333333333333</v>
      </c>
      <c r="BZ798" s="15">
        <v>1</v>
      </c>
      <c r="CA798" s="15">
        <f t="shared" si="428"/>
        <v>1</v>
      </c>
      <c r="CB798" s="15">
        <v>4</v>
      </c>
      <c r="CC798" s="15">
        <f t="shared" si="429"/>
        <v>0</v>
      </c>
      <c r="CD798" s="15">
        <f t="shared" ref="CD798:CD811" si="435">IF($CB798=4,1,0)</f>
        <v>1</v>
      </c>
      <c r="CE798" s="15">
        <v>1</v>
      </c>
      <c r="CF798" s="15">
        <v>2</v>
      </c>
      <c r="CG798" s="15">
        <v>1</v>
      </c>
      <c r="CH798" s="15">
        <v>4</v>
      </c>
      <c r="CI798" s="15">
        <v>1</v>
      </c>
      <c r="CJ798" s="15">
        <v>1</v>
      </c>
      <c r="CK798" s="15">
        <v>1</v>
      </c>
      <c r="CL798" s="15">
        <v>1</v>
      </c>
      <c r="CN798" s="15">
        <v>1</v>
      </c>
      <c r="CP798" s="15">
        <v>1</v>
      </c>
      <c r="CR798" s="15">
        <v>1</v>
      </c>
      <c r="CZ798" s="15">
        <v>1</v>
      </c>
      <c r="DA798" s="15">
        <v>1</v>
      </c>
      <c r="DB798" s="15">
        <v>3</v>
      </c>
      <c r="DC798" s="15">
        <v>1</v>
      </c>
      <c r="DD798" s="15">
        <v>3</v>
      </c>
      <c r="DE798" s="15">
        <v>1</v>
      </c>
      <c r="DF798" s="15">
        <v>1</v>
      </c>
      <c r="DG798" s="15">
        <v>1</v>
      </c>
      <c r="DL798" s="15">
        <v>4.2</v>
      </c>
      <c r="DM798" s="15">
        <v>3.3333333333333335</v>
      </c>
      <c r="DN798" s="15">
        <v>3</v>
      </c>
      <c r="DO798" s="15">
        <v>3.4</v>
      </c>
      <c r="DP798" s="15">
        <v>3</v>
      </c>
      <c r="DQ798" s="15">
        <v>3</v>
      </c>
      <c r="DR798" s="27">
        <f t="shared" si="407"/>
        <v>3.3222222222222224</v>
      </c>
      <c r="DS798" s="15">
        <f t="shared" si="432"/>
        <v>0</v>
      </c>
    </row>
    <row r="799" spans="1:123" x14ac:dyDescent="0.2">
      <c r="A799" s="15">
        <v>399</v>
      </c>
      <c r="B799" s="15">
        <v>1244</v>
      </c>
      <c r="C799" s="15">
        <v>1</v>
      </c>
      <c r="D799" s="15">
        <v>3</v>
      </c>
      <c r="E799" s="15">
        <f t="shared" si="408"/>
        <v>0</v>
      </c>
      <c r="F799" s="15">
        <f t="shared" si="409"/>
        <v>1</v>
      </c>
      <c r="G799" s="15">
        <f t="shared" si="410"/>
        <v>0</v>
      </c>
      <c r="H799" s="15">
        <f t="shared" si="411"/>
        <v>0</v>
      </c>
      <c r="I799" s="15">
        <v>0</v>
      </c>
      <c r="J799" s="15">
        <v>70</v>
      </c>
      <c r="K799" s="15">
        <v>2</v>
      </c>
      <c r="L799" s="15">
        <f t="shared" si="412"/>
        <v>1</v>
      </c>
      <c r="M799" s="15">
        <f t="shared" si="413"/>
        <v>0</v>
      </c>
      <c r="N799" s="15">
        <f t="shared" si="414"/>
        <v>0</v>
      </c>
      <c r="O799" s="15">
        <f t="shared" si="415"/>
        <v>0</v>
      </c>
      <c r="P799" s="15">
        <f t="shared" si="416"/>
        <v>0</v>
      </c>
      <c r="Q799" s="15">
        <v>2</v>
      </c>
      <c r="R799" s="15">
        <v>2</v>
      </c>
      <c r="S799" s="15">
        <v>40</v>
      </c>
      <c r="T799" s="15">
        <v>0</v>
      </c>
      <c r="U799" s="15">
        <v>1</v>
      </c>
      <c r="V799" s="15">
        <v>0</v>
      </c>
      <c r="W799" s="15">
        <v>0</v>
      </c>
      <c r="X799" s="15">
        <v>1</v>
      </c>
      <c r="Y799" s="15">
        <v>0</v>
      </c>
      <c r="Z799" s="15">
        <v>0</v>
      </c>
      <c r="AA799" s="15">
        <f t="shared" si="405"/>
        <v>14</v>
      </c>
      <c r="AB799" s="193">
        <f t="shared" si="430"/>
        <v>728.57142857142856</v>
      </c>
      <c r="AC799" s="159">
        <v>1</v>
      </c>
      <c r="AD799" s="159">
        <v>2</v>
      </c>
      <c r="AE799" s="159">
        <v>12</v>
      </c>
      <c r="AF799" s="159">
        <v>4100</v>
      </c>
      <c r="AG799" s="159">
        <f t="shared" si="417"/>
        <v>8200</v>
      </c>
      <c r="AH799" s="159">
        <v>25</v>
      </c>
      <c r="AI799" s="171">
        <f t="shared" si="418"/>
        <v>683.33333333333337</v>
      </c>
      <c r="AM799" s="15">
        <f t="shared" si="419"/>
        <v>0</v>
      </c>
      <c r="AP799" s="15">
        <f t="shared" si="420"/>
        <v>8200</v>
      </c>
      <c r="AQ799" s="172">
        <f t="shared" si="406"/>
        <v>683.33333333333337</v>
      </c>
      <c r="AR799" s="27">
        <f t="shared" si="421"/>
        <v>0.8571428571428571</v>
      </c>
      <c r="AS799" s="172">
        <f t="shared" si="422"/>
        <v>585.71428571428567</v>
      </c>
      <c r="AT799" s="15">
        <v>5</v>
      </c>
      <c r="AU799" s="15">
        <v>1</v>
      </c>
      <c r="AV799" s="15">
        <v>2</v>
      </c>
      <c r="AW799" s="15">
        <v>2000</v>
      </c>
      <c r="AX799" s="15">
        <f t="shared" si="431"/>
        <v>2000</v>
      </c>
      <c r="AY799" s="15">
        <v>12</v>
      </c>
      <c r="BG799" s="15">
        <f t="shared" si="433"/>
        <v>2000</v>
      </c>
      <c r="BH799" s="15">
        <f>$BG799/$AV799</f>
        <v>1000</v>
      </c>
      <c r="BI799" s="27">
        <f t="shared" si="423"/>
        <v>0.14285714285714285</v>
      </c>
      <c r="BJ799" s="27">
        <f t="shared" si="424"/>
        <v>142.85714285714286</v>
      </c>
      <c r="BR799" s="27">
        <f t="shared" si="425"/>
        <v>0</v>
      </c>
      <c r="BS799" s="27">
        <f t="shared" si="426"/>
        <v>0</v>
      </c>
      <c r="BT799" s="15">
        <v>2.25</v>
      </c>
      <c r="BU799" s="15">
        <v>1</v>
      </c>
      <c r="BV799" s="15">
        <v>1.6666666666666667</v>
      </c>
      <c r="BW799" s="15">
        <v>1</v>
      </c>
      <c r="BX799" s="15">
        <v>1</v>
      </c>
      <c r="BY799" s="15">
        <f t="shared" si="427"/>
        <v>1.3833333333333333</v>
      </c>
      <c r="BZ799" s="15">
        <v>1</v>
      </c>
      <c r="CA799" s="15">
        <f t="shared" si="428"/>
        <v>1</v>
      </c>
      <c r="CB799" s="15">
        <v>4</v>
      </c>
      <c r="CC799" s="15">
        <f t="shared" si="429"/>
        <v>0</v>
      </c>
      <c r="CD799" s="15">
        <f t="shared" si="435"/>
        <v>1</v>
      </c>
      <c r="CE799" s="15">
        <v>1</v>
      </c>
      <c r="CF799" s="15">
        <v>2</v>
      </c>
      <c r="CG799" s="15">
        <v>1</v>
      </c>
      <c r="CH799" s="15">
        <v>4</v>
      </c>
      <c r="CI799" s="15">
        <v>1</v>
      </c>
      <c r="CJ799" s="15">
        <v>1</v>
      </c>
      <c r="CK799" s="15">
        <v>1</v>
      </c>
      <c r="CL799" s="15">
        <v>1</v>
      </c>
      <c r="CN799" s="15">
        <v>1</v>
      </c>
      <c r="CP799" s="15">
        <v>1</v>
      </c>
      <c r="CR799" s="15">
        <v>1</v>
      </c>
      <c r="CZ799" s="15">
        <v>1</v>
      </c>
      <c r="DA799" s="15">
        <v>1</v>
      </c>
      <c r="DB799" s="15">
        <v>3</v>
      </c>
      <c r="DC799" s="15">
        <v>1</v>
      </c>
      <c r="DD799" s="15">
        <v>3</v>
      </c>
      <c r="DE799" s="15">
        <v>1</v>
      </c>
      <c r="DF799" s="15">
        <v>1</v>
      </c>
      <c r="DG799" s="15">
        <v>1</v>
      </c>
      <c r="DL799" s="27">
        <v>4.2</v>
      </c>
      <c r="DM799" s="27">
        <v>3.3333333333333335</v>
      </c>
      <c r="DN799" s="27">
        <v>3</v>
      </c>
      <c r="DO799" s="27">
        <v>3.4</v>
      </c>
      <c r="DP799" s="27">
        <v>3</v>
      </c>
      <c r="DQ799" s="27">
        <v>3</v>
      </c>
      <c r="DR799" s="27">
        <f t="shared" si="407"/>
        <v>3.3222222222222224</v>
      </c>
      <c r="DS799" s="15">
        <f t="shared" si="432"/>
        <v>-1.036111111111111</v>
      </c>
    </row>
    <row r="800" spans="1:123" x14ac:dyDescent="0.2">
      <c r="A800" s="15">
        <v>400</v>
      </c>
      <c r="B800" s="15">
        <v>1245</v>
      </c>
      <c r="C800" s="15">
        <v>1</v>
      </c>
      <c r="D800" s="15">
        <v>3</v>
      </c>
      <c r="E800" s="15">
        <f t="shared" si="408"/>
        <v>0</v>
      </c>
      <c r="F800" s="15">
        <f t="shared" si="409"/>
        <v>1</v>
      </c>
      <c r="G800" s="15">
        <f t="shared" si="410"/>
        <v>0</v>
      </c>
      <c r="H800" s="15">
        <f t="shared" si="411"/>
        <v>0</v>
      </c>
      <c r="I800" s="15">
        <v>0</v>
      </c>
      <c r="J800" s="15">
        <v>45</v>
      </c>
      <c r="K800" s="15">
        <v>4</v>
      </c>
      <c r="L800" s="15">
        <f t="shared" si="412"/>
        <v>0</v>
      </c>
      <c r="M800" s="15">
        <f t="shared" si="413"/>
        <v>0</v>
      </c>
      <c r="N800" s="15">
        <f t="shared" si="414"/>
        <v>1</v>
      </c>
      <c r="O800" s="15">
        <f t="shared" si="415"/>
        <v>0</v>
      </c>
      <c r="P800" s="15">
        <f t="shared" si="416"/>
        <v>0</v>
      </c>
      <c r="Q800" s="15">
        <v>2</v>
      </c>
      <c r="R800" s="15">
        <v>5</v>
      </c>
      <c r="S800" s="15">
        <v>22</v>
      </c>
      <c r="T800" s="15">
        <v>0</v>
      </c>
      <c r="U800" s="15">
        <v>1</v>
      </c>
      <c r="V800" s="15">
        <v>1</v>
      </c>
      <c r="W800" s="15">
        <v>300000</v>
      </c>
      <c r="X800" s="15">
        <v>1</v>
      </c>
      <c r="Y800" s="15">
        <v>1</v>
      </c>
      <c r="Z800" s="15">
        <v>1</v>
      </c>
      <c r="AA800" s="15">
        <f t="shared" si="405"/>
        <v>50</v>
      </c>
      <c r="AB800" s="193">
        <f t="shared" ref="AB800:AB834" si="436">$AS800</f>
        <v>500</v>
      </c>
      <c r="AC800" s="15">
        <v>1</v>
      </c>
      <c r="AD800" s="15">
        <v>1</v>
      </c>
      <c r="AE800" s="15">
        <v>50</v>
      </c>
      <c r="AF800" s="15">
        <v>25000</v>
      </c>
      <c r="AG800" s="15">
        <f t="shared" si="417"/>
        <v>25000</v>
      </c>
      <c r="AH800" s="15">
        <v>25</v>
      </c>
      <c r="AI800" s="27">
        <f t="shared" si="418"/>
        <v>500</v>
      </c>
      <c r="AM800" s="15">
        <f t="shared" si="419"/>
        <v>0</v>
      </c>
      <c r="AP800" s="15">
        <f t="shared" si="420"/>
        <v>25000</v>
      </c>
      <c r="AQ800" s="172">
        <f t="shared" si="406"/>
        <v>500</v>
      </c>
      <c r="AR800" s="27">
        <f t="shared" si="421"/>
        <v>1</v>
      </c>
      <c r="AS800" s="172">
        <f t="shared" si="422"/>
        <v>500</v>
      </c>
      <c r="BI800" s="27">
        <f t="shared" si="423"/>
        <v>0</v>
      </c>
      <c r="BJ800" s="27">
        <f t="shared" si="424"/>
        <v>0</v>
      </c>
      <c r="BR800" s="27">
        <f t="shared" si="425"/>
        <v>0</v>
      </c>
      <c r="BS800" s="27">
        <f t="shared" si="426"/>
        <v>0</v>
      </c>
      <c r="BT800" s="15">
        <v>2</v>
      </c>
      <c r="BU800" s="15">
        <v>2.3333333333333335</v>
      </c>
      <c r="BV800" s="15">
        <v>1</v>
      </c>
      <c r="BW800" s="15">
        <v>1</v>
      </c>
      <c r="BX800" s="15">
        <v>3</v>
      </c>
      <c r="BY800" s="15">
        <f t="shared" si="427"/>
        <v>1.8666666666666667</v>
      </c>
      <c r="BZ800" s="15">
        <v>4</v>
      </c>
      <c r="CA800" s="15">
        <f t="shared" si="428"/>
        <v>1</v>
      </c>
      <c r="CB800" s="15">
        <v>2</v>
      </c>
      <c r="CC800" s="15">
        <f t="shared" si="429"/>
        <v>0</v>
      </c>
      <c r="CD800" s="15">
        <f t="shared" si="435"/>
        <v>0</v>
      </c>
      <c r="CE800" s="15">
        <v>4</v>
      </c>
      <c r="CF800" s="15">
        <v>2</v>
      </c>
      <c r="CG800" s="15">
        <v>1</v>
      </c>
      <c r="CH800" s="15">
        <v>3</v>
      </c>
      <c r="CI800" s="15">
        <v>1</v>
      </c>
      <c r="CJ800" s="15">
        <v>1</v>
      </c>
      <c r="CK800" s="15">
        <v>1</v>
      </c>
      <c r="CL800" s="15">
        <v>1</v>
      </c>
      <c r="CN800" s="15">
        <v>1</v>
      </c>
      <c r="CP800" s="15">
        <v>1</v>
      </c>
      <c r="CR800" s="15">
        <v>1</v>
      </c>
      <c r="CZ800" s="15">
        <v>1</v>
      </c>
      <c r="DA800" s="15">
        <v>1</v>
      </c>
      <c r="DB800" s="15">
        <v>3</v>
      </c>
      <c r="DC800" s="15">
        <v>1</v>
      </c>
      <c r="DD800" s="15">
        <v>3</v>
      </c>
      <c r="DE800" s="15">
        <v>1</v>
      </c>
      <c r="DF800" s="15">
        <v>1</v>
      </c>
      <c r="DG800" s="15">
        <v>1</v>
      </c>
      <c r="DL800" s="15">
        <v>5</v>
      </c>
      <c r="DM800" s="15">
        <v>4</v>
      </c>
      <c r="DN800" s="15">
        <v>4.5</v>
      </c>
      <c r="DO800" s="15">
        <v>4.4000000000000004</v>
      </c>
      <c r="DP800" s="15">
        <v>4</v>
      </c>
      <c r="DQ800" s="15">
        <v>4.25</v>
      </c>
      <c r="DR800" s="27">
        <f t="shared" si="407"/>
        <v>4.3583333333333334</v>
      </c>
      <c r="DS800" s="15">
        <f t="shared" si="432"/>
        <v>0</v>
      </c>
    </row>
    <row r="801" spans="1:123" x14ac:dyDescent="0.2">
      <c r="A801" s="15">
        <v>400</v>
      </c>
      <c r="B801" s="15">
        <v>1245</v>
      </c>
      <c r="C801" s="15">
        <v>1</v>
      </c>
      <c r="D801" s="15">
        <v>3</v>
      </c>
      <c r="E801" s="15">
        <f t="shared" si="408"/>
        <v>0</v>
      </c>
      <c r="F801" s="15">
        <f t="shared" si="409"/>
        <v>1</v>
      </c>
      <c r="G801" s="15">
        <f t="shared" si="410"/>
        <v>0</v>
      </c>
      <c r="H801" s="15">
        <f t="shared" si="411"/>
        <v>0</v>
      </c>
      <c r="I801" s="15">
        <v>0</v>
      </c>
      <c r="J801" s="15">
        <v>45</v>
      </c>
      <c r="K801" s="15">
        <v>4</v>
      </c>
      <c r="L801" s="15">
        <f t="shared" si="412"/>
        <v>0</v>
      </c>
      <c r="M801" s="15">
        <f t="shared" si="413"/>
        <v>0</v>
      </c>
      <c r="N801" s="15">
        <f t="shared" si="414"/>
        <v>1</v>
      </c>
      <c r="O801" s="15">
        <f t="shared" si="415"/>
        <v>0</v>
      </c>
      <c r="P801" s="15">
        <f t="shared" si="416"/>
        <v>0</v>
      </c>
      <c r="Q801" s="15">
        <v>2</v>
      </c>
      <c r="R801" s="15">
        <v>5</v>
      </c>
      <c r="S801" s="15">
        <v>22</v>
      </c>
      <c r="T801" s="15">
        <v>0</v>
      </c>
      <c r="U801" s="15">
        <v>1</v>
      </c>
      <c r="V801" s="15">
        <v>1</v>
      </c>
      <c r="W801" s="15">
        <v>300000</v>
      </c>
      <c r="X801" s="15">
        <v>1</v>
      </c>
      <c r="Y801" s="15">
        <v>0</v>
      </c>
      <c r="Z801" s="15">
        <v>1</v>
      </c>
      <c r="AA801" s="15">
        <f t="shared" si="405"/>
        <v>50</v>
      </c>
      <c r="AB801" s="193">
        <f t="shared" si="436"/>
        <v>500</v>
      </c>
      <c r="AC801" s="159">
        <v>1</v>
      </c>
      <c r="AD801" s="159">
        <v>1</v>
      </c>
      <c r="AE801" s="159">
        <v>50</v>
      </c>
      <c r="AF801" s="159">
        <v>25000</v>
      </c>
      <c r="AG801" s="159">
        <f t="shared" si="417"/>
        <v>25000</v>
      </c>
      <c r="AH801" s="159">
        <v>25</v>
      </c>
      <c r="AI801" s="171">
        <f t="shared" si="418"/>
        <v>500</v>
      </c>
      <c r="AM801" s="15">
        <f t="shared" si="419"/>
        <v>0</v>
      </c>
      <c r="AP801" s="15">
        <f t="shared" si="420"/>
        <v>25000</v>
      </c>
      <c r="AQ801" s="172">
        <f t="shared" si="406"/>
        <v>500</v>
      </c>
      <c r="AR801" s="27">
        <f t="shared" si="421"/>
        <v>1</v>
      </c>
      <c r="AS801" s="172">
        <f t="shared" si="422"/>
        <v>500</v>
      </c>
      <c r="BI801" s="27">
        <f t="shared" si="423"/>
        <v>0</v>
      </c>
      <c r="BJ801" s="27">
        <f t="shared" si="424"/>
        <v>0</v>
      </c>
      <c r="BR801" s="27">
        <f t="shared" si="425"/>
        <v>0</v>
      </c>
      <c r="BS801" s="27">
        <f t="shared" si="426"/>
        <v>0</v>
      </c>
      <c r="BT801" s="15">
        <v>2</v>
      </c>
      <c r="BU801" s="15">
        <v>2.3333333333333335</v>
      </c>
      <c r="BV801" s="15">
        <v>1</v>
      </c>
      <c r="BW801" s="15">
        <v>1</v>
      </c>
      <c r="BX801" s="15">
        <v>3</v>
      </c>
      <c r="BY801" s="15">
        <f t="shared" si="427"/>
        <v>1.8666666666666667</v>
      </c>
      <c r="BZ801" s="15">
        <v>4</v>
      </c>
      <c r="CA801" s="15">
        <f t="shared" si="428"/>
        <v>1</v>
      </c>
      <c r="CB801" s="15">
        <v>2</v>
      </c>
      <c r="CC801" s="15">
        <f t="shared" si="429"/>
        <v>0</v>
      </c>
      <c r="CD801" s="15">
        <f t="shared" si="435"/>
        <v>0</v>
      </c>
      <c r="CE801" s="15">
        <v>4</v>
      </c>
      <c r="CF801" s="15">
        <v>2</v>
      </c>
      <c r="CG801" s="15">
        <v>1</v>
      </c>
      <c r="CH801" s="15">
        <v>3</v>
      </c>
      <c r="CI801" s="15">
        <v>1</v>
      </c>
      <c r="CJ801" s="15">
        <v>1</v>
      </c>
      <c r="CK801" s="15">
        <v>1</v>
      </c>
      <c r="CL801" s="15">
        <v>1</v>
      </c>
      <c r="CN801" s="15">
        <v>1</v>
      </c>
      <c r="CP801" s="15">
        <v>1</v>
      </c>
      <c r="CR801" s="15">
        <v>1</v>
      </c>
      <c r="CZ801" s="15">
        <v>1</v>
      </c>
      <c r="DA801" s="15">
        <v>1</v>
      </c>
      <c r="DB801" s="15">
        <v>3</v>
      </c>
      <c r="DC801" s="15">
        <v>1</v>
      </c>
      <c r="DD801" s="15">
        <v>3</v>
      </c>
      <c r="DE801" s="15">
        <v>1</v>
      </c>
      <c r="DF801" s="15">
        <v>1</v>
      </c>
      <c r="DG801" s="15">
        <v>1</v>
      </c>
      <c r="DL801" s="27">
        <v>5</v>
      </c>
      <c r="DM801" s="27">
        <v>4</v>
      </c>
      <c r="DN801" s="27">
        <v>4.5</v>
      </c>
      <c r="DO801" s="27">
        <v>4.4000000000000004</v>
      </c>
      <c r="DP801" s="27">
        <v>4</v>
      </c>
      <c r="DQ801" s="27">
        <v>4.25</v>
      </c>
      <c r="DR801" s="27">
        <f t="shared" si="407"/>
        <v>4.3583333333333334</v>
      </c>
      <c r="DS801" s="15">
        <f t="shared" si="432"/>
        <v>0.51666666666666661</v>
      </c>
    </row>
    <row r="802" spans="1:123" x14ac:dyDescent="0.2">
      <c r="A802" s="15">
        <v>401</v>
      </c>
      <c r="B802" s="15">
        <v>1246</v>
      </c>
      <c r="C802" s="15">
        <v>1</v>
      </c>
      <c r="D802" s="15">
        <v>3</v>
      </c>
      <c r="E802" s="15">
        <f t="shared" si="408"/>
        <v>0</v>
      </c>
      <c r="F802" s="15">
        <f t="shared" si="409"/>
        <v>1</v>
      </c>
      <c r="G802" s="15">
        <f t="shared" si="410"/>
        <v>0</v>
      </c>
      <c r="H802" s="15">
        <f t="shared" si="411"/>
        <v>0</v>
      </c>
      <c r="I802" s="15">
        <v>0</v>
      </c>
      <c r="J802" s="15">
        <v>51</v>
      </c>
      <c r="K802" s="15">
        <v>3</v>
      </c>
      <c r="L802" s="15">
        <f t="shared" si="412"/>
        <v>0</v>
      </c>
      <c r="M802" s="15">
        <f t="shared" si="413"/>
        <v>1</v>
      </c>
      <c r="N802" s="15">
        <f t="shared" si="414"/>
        <v>0</v>
      </c>
      <c r="O802" s="15">
        <f t="shared" si="415"/>
        <v>0</v>
      </c>
      <c r="P802" s="15">
        <f t="shared" si="416"/>
        <v>0</v>
      </c>
      <c r="Q802" s="15">
        <v>2</v>
      </c>
      <c r="R802" s="15">
        <v>4</v>
      </c>
      <c r="S802" s="15">
        <v>30</v>
      </c>
      <c r="T802" s="15">
        <v>0</v>
      </c>
      <c r="U802" s="15">
        <v>1</v>
      </c>
      <c r="V802" s="15">
        <v>1</v>
      </c>
      <c r="W802" s="15">
        <v>60000</v>
      </c>
      <c r="X802" s="15">
        <v>1</v>
      </c>
      <c r="Y802" s="15">
        <v>1</v>
      </c>
      <c r="Z802" s="15">
        <v>1</v>
      </c>
      <c r="AA802" s="15">
        <f t="shared" si="405"/>
        <v>5</v>
      </c>
      <c r="AB802" s="193">
        <f t="shared" si="436"/>
        <v>3000</v>
      </c>
      <c r="AC802" s="15">
        <v>4</v>
      </c>
      <c r="AD802" s="15">
        <v>1</v>
      </c>
      <c r="AE802" s="15">
        <v>5</v>
      </c>
      <c r="AF802" s="15">
        <v>15000</v>
      </c>
      <c r="AG802" s="15">
        <f t="shared" si="417"/>
        <v>15000</v>
      </c>
      <c r="AH802" s="15">
        <v>3</v>
      </c>
      <c r="AI802" s="27">
        <f t="shared" si="418"/>
        <v>3000</v>
      </c>
      <c r="AM802" s="15">
        <f t="shared" si="419"/>
        <v>0</v>
      </c>
      <c r="AP802" s="15">
        <f t="shared" si="420"/>
        <v>15000</v>
      </c>
      <c r="AQ802" s="172">
        <f t="shared" si="406"/>
        <v>3000</v>
      </c>
      <c r="AR802" s="27">
        <f t="shared" si="421"/>
        <v>1</v>
      </c>
      <c r="AS802" s="172">
        <f t="shared" si="422"/>
        <v>3000</v>
      </c>
      <c r="BI802" s="27">
        <f t="shared" si="423"/>
        <v>0</v>
      </c>
      <c r="BJ802" s="27">
        <f t="shared" si="424"/>
        <v>0</v>
      </c>
      <c r="BR802" s="27">
        <f t="shared" si="425"/>
        <v>0</v>
      </c>
      <c r="BS802" s="27">
        <f t="shared" si="426"/>
        <v>0</v>
      </c>
      <c r="BT802" s="15">
        <v>2</v>
      </c>
      <c r="BU802" s="15">
        <v>2.3333333333333335</v>
      </c>
      <c r="BV802" s="15">
        <v>1.6666666666666667</v>
      </c>
      <c r="BW802" s="15">
        <v>1</v>
      </c>
      <c r="BX802" s="15">
        <v>1</v>
      </c>
      <c r="BY802" s="15">
        <f t="shared" si="427"/>
        <v>1.6</v>
      </c>
      <c r="BZ802" s="15">
        <v>1</v>
      </c>
      <c r="CA802" s="15">
        <f t="shared" si="428"/>
        <v>1</v>
      </c>
      <c r="CB802" s="15">
        <v>4</v>
      </c>
      <c r="CC802" s="15">
        <f t="shared" si="429"/>
        <v>0</v>
      </c>
      <c r="CD802" s="15">
        <f t="shared" si="435"/>
        <v>1</v>
      </c>
      <c r="CE802" s="15">
        <v>1</v>
      </c>
      <c r="CF802" s="15">
        <v>2</v>
      </c>
      <c r="CG802" s="15">
        <v>1</v>
      </c>
      <c r="CH802" s="15">
        <v>4</v>
      </c>
      <c r="CI802" s="15">
        <v>1</v>
      </c>
      <c r="CJ802" s="15">
        <v>1</v>
      </c>
      <c r="CK802" s="15">
        <v>1</v>
      </c>
      <c r="CL802" s="15">
        <v>1</v>
      </c>
      <c r="CN802" s="15">
        <v>1</v>
      </c>
      <c r="CP802" s="15">
        <v>1</v>
      </c>
      <c r="CR802" s="15">
        <v>1</v>
      </c>
      <c r="CZ802" s="15">
        <v>1</v>
      </c>
      <c r="DA802" s="15">
        <v>1</v>
      </c>
      <c r="DB802" s="15">
        <v>2</v>
      </c>
      <c r="DC802" s="15">
        <v>1</v>
      </c>
      <c r="DD802" s="15">
        <v>2</v>
      </c>
      <c r="DE802" s="15">
        <v>1</v>
      </c>
      <c r="DF802" s="15">
        <v>3</v>
      </c>
      <c r="DG802" s="15">
        <v>1</v>
      </c>
      <c r="DL802" s="15">
        <v>4.2</v>
      </c>
      <c r="DM802" s="15">
        <v>4</v>
      </c>
      <c r="DN802" s="15">
        <v>4.5</v>
      </c>
      <c r="DO802" s="15">
        <v>3.6</v>
      </c>
      <c r="DP802" s="15">
        <v>3</v>
      </c>
      <c r="DQ802" s="15">
        <v>3.75</v>
      </c>
      <c r="DR802" s="27">
        <f t="shared" si="407"/>
        <v>3.8416666666666668</v>
      </c>
      <c r="DS802" s="15">
        <f t="shared" si="432"/>
        <v>-7.4999999999999734E-2</v>
      </c>
    </row>
    <row r="803" spans="1:123" x14ac:dyDescent="0.2">
      <c r="A803" s="15">
        <v>401</v>
      </c>
      <c r="B803" s="15">
        <v>1246</v>
      </c>
      <c r="C803" s="15">
        <v>1</v>
      </c>
      <c r="D803" s="15">
        <v>3</v>
      </c>
      <c r="E803" s="15">
        <f t="shared" si="408"/>
        <v>0</v>
      </c>
      <c r="F803" s="15">
        <f t="shared" si="409"/>
        <v>1</v>
      </c>
      <c r="G803" s="15">
        <f t="shared" si="410"/>
        <v>0</v>
      </c>
      <c r="H803" s="15">
        <f t="shared" si="411"/>
        <v>0</v>
      </c>
      <c r="I803" s="15">
        <v>0</v>
      </c>
      <c r="J803" s="15">
        <v>51</v>
      </c>
      <c r="K803" s="15">
        <v>3</v>
      </c>
      <c r="L803" s="15">
        <f t="shared" si="412"/>
        <v>0</v>
      </c>
      <c r="M803" s="15">
        <f t="shared" si="413"/>
        <v>1</v>
      </c>
      <c r="N803" s="15">
        <f t="shared" si="414"/>
        <v>0</v>
      </c>
      <c r="O803" s="15">
        <f t="shared" si="415"/>
        <v>0</v>
      </c>
      <c r="P803" s="15">
        <f t="shared" si="416"/>
        <v>0</v>
      </c>
      <c r="Q803" s="15">
        <v>2</v>
      </c>
      <c r="R803" s="15">
        <v>4</v>
      </c>
      <c r="S803" s="15">
        <v>30</v>
      </c>
      <c r="T803" s="15">
        <v>0</v>
      </c>
      <c r="U803" s="15">
        <v>1</v>
      </c>
      <c r="V803" s="15">
        <v>1</v>
      </c>
      <c r="W803" s="15">
        <v>60000</v>
      </c>
      <c r="X803" s="15">
        <v>1</v>
      </c>
      <c r="Y803" s="15">
        <v>0</v>
      </c>
      <c r="Z803" s="15">
        <v>1</v>
      </c>
      <c r="AA803" s="15">
        <f t="shared" si="405"/>
        <v>5</v>
      </c>
      <c r="AB803" s="193">
        <f t="shared" si="436"/>
        <v>3000</v>
      </c>
      <c r="AC803" s="159">
        <v>4</v>
      </c>
      <c r="AD803" s="159">
        <v>1</v>
      </c>
      <c r="AE803" s="159">
        <v>5</v>
      </c>
      <c r="AF803" s="159">
        <v>15000</v>
      </c>
      <c r="AG803" s="159">
        <f t="shared" si="417"/>
        <v>15000</v>
      </c>
      <c r="AH803" s="159">
        <v>2.8</v>
      </c>
      <c r="AI803" s="171">
        <f t="shared" si="418"/>
        <v>3000</v>
      </c>
      <c r="AM803" s="15">
        <f t="shared" si="419"/>
        <v>0</v>
      </c>
      <c r="AP803" s="15">
        <f t="shared" si="420"/>
        <v>15000</v>
      </c>
      <c r="AQ803" s="172">
        <f t="shared" si="406"/>
        <v>3000</v>
      </c>
      <c r="AR803" s="27">
        <f t="shared" si="421"/>
        <v>1</v>
      </c>
      <c r="AS803" s="172">
        <f t="shared" si="422"/>
        <v>3000</v>
      </c>
      <c r="BI803" s="27">
        <f t="shared" si="423"/>
        <v>0</v>
      </c>
      <c r="BJ803" s="27">
        <f t="shared" si="424"/>
        <v>0</v>
      </c>
      <c r="BR803" s="27">
        <f t="shared" si="425"/>
        <v>0</v>
      </c>
      <c r="BS803" s="27">
        <f t="shared" si="426"/>
        <v>0</v>
      </c>
      <c r="BT803" s="15">
        <v>2</v>
      </c>
      <c r="BU803" s="15">
        <v>2.3333333333333335</v>
      </c>
      <c r="BV803" s="15">
        <v>1.6666666666666667</v>
      </c>
      <c r="BW803" s="15">
        <v>1</v>
      </c>
      <c r="BX803" s="15">
        <v>1</v>
      </c>
      <c r="BY803" s="15">
        <f t="shared" si="427"/>
        <v>1.6</v>
      </c>
      <c r="BZ803" s="15">
        <v>1</v>
      </c>
      <c r="CA803" s="15">
        <f t="shared" si="428"/>
        <v>1</v>
      </c>
      <c r="CB803" s="15">
        <v>4</v>
      </c>
      <c r="CC803" s="15">
        <f t="shared" si="429"/>
        <v>0</v>
      </c>
      <c r="CD803" s="15">
        <f t="shared" si="435"/>
        <v>1</v>
      </c>
      <c r="CE803" s="15">
        <v>1</v>
      </c>
      <c r="CF803" s="15">
        <v>2</v>
      </c>
      <c r="CG803" s="15">
        <v>1</v>
      </c>
      <c r="CH803" s="15">
        <v>4</v>
      </c>
      <c r="CI803" s="15">
        <v>1</v>
      </c>
      <c r="CJ803" s="15">
        <v>1</v>
      </c>
      <c r="CK803" s="15">
        <v>1</v>
      </c>
      <c r="CL803" s="15">
        <v>1</v>
      </c>
      <c r="CN803" s="15">
        <v>1</v>
      </c>
      <c r="CP803" s="15">
        <v>1</v>
      </c>
      <c r="CR803" s="15">
        <v>1</v>
      </c>
      <c r="CZ803" s="15">
        <v>1</v>
      </c>
      <c r="DA803" s="15">
        <v>1</v>
      </c>
      <c r="DB803" s="15">
        <v>2</v>
      </c>
      <c r="DC803" s="15">
        <v>1</v>
      </c>
      <c r="DD803" s="15">
        <v>2</v>
      </c>
      <c r="DE803" s="15">
        <v>1</v>
      </c>
      <c r="DF803" s="15">
        <v>3</v>
      </c>
      <c r="DG803" s="15">
        <v>1</v>
      </c>
      <c r="DL803" s="27">
        <v>4.2</v>
      </c>
      <c r="DM803" s="27">
        <v>4</v>
      </c>
      <c r="DN803" s="27">
        <v>4.5</v>
      </c>
      <c r="DO803" s="27">
        <v>3.8</v>
      </c>
      <c r="DP803" s="27">
        <v>3</v>
      </c>
      <c r="DQ803" s="27">
        <v>4</v>
      </c>
      <c r="DR803" s="27">
        <f t="shared" si="407"/>
        <v>3.9166666666666665</v>
      </c>
      <c r="DS803" s="15">
        <f t="shared" si="432"/>
        <v>-0.3666666666666667</v>
      </c>
    </row>
    <row r="804" spans="1:123" x14ac:dyDescent="0.2">
      <c r="A804" s="15">
        <v>402</v>
      </c>
      <c r="B804" s="15">
        <v>1247</v>
      </c>
      <c r="C804" s="15">
        <v>1</v>
      </c>
      <c r="D804" s="15">
        <v>3</v>
      </c>
      <c r="E804" s="15">
        <f t="shared" si="408"/>
        <v>0</v>
      </c>
      <c r="F804" s="15">
        <f t="shared" si="409"/>
        <v>1</v>
      </c>
      <c r="G804" s="15">
        <f t="shared" si="410"/>
        <v>0</v>
      </c>
      <c r="H804" s="15">
        <f t="shared" si="411"/>
        <v>0</v>
      </c>
      <c r="I804" s="15">
        <v>1</v>
      </c>
      <c r="J804" s="15">
        <v>57</v>
      </c>
      <c r="K804" s="15">
        <v>3</v>
      </c>
      <c r="L804" s="15">
        <f t="shared" si="412"/>
        <v>0</v>
      </c>
      <c r="M804" s="15">
        <f t="shared" si="413"/>
        <v>1</v>
      </c>
      <c r="N804" s="15">
        <f t="shared" si="414"/>
        <v>0</v>
      </c>
      <c r="O804" s="15">
        <f t="shared" si="415"/>
        <v>0</v>
      </c>
      <c r="P804" s="15">
        <f t="shared" si="416"/>
        <v>0</v>
      </c>
      <c r="Q804" s="15">
        <v>2</v>
      </c>
      <c r="R804" s="15">
        <v>5</v>
      </c>
      <c r="S804" s="15">
        <v>27</v>
      </c>
      <c r="T804" s="15">
        <v>1</v>
      </c>
      <c r="U804" s="15">
        <v>1</v>
      </c>
      <c r="V804" s="15">
        <v>1</v>
      </c>
      <c r="W804" s="15">
        <v>120000</v>
      </c>
      <c r="X804" s="15">
        <v>1</v>
      </c>
      <c r="Y804" s="15">
        <v>1</v>
      </c>
      <c r="Z804" s="15">
        <v>1</v>
      </c>
      <c r="AA804" s="15">
        <f t="shared" si="405"/>
        <v>17</v>
      </c>
      <c r="AB804" s="193">
        <f t="shared" si="436"/>
        <v>700</v>
      </c>
      <c r="AC804" s="15">
        <v>1</v>
      </c>
      <c r="AD804" s="15">
        <v>1</v>
      </c>
      <c r="AE804" s="15">
        <v>17</v>
      </c>
      <c r="AF804" s="15">
        <v>5950</v>
      </c>
      <c r="AG804" s="15">
        <f t="shared" si="417"/>
        <v>5950</v>
      </c>
      <c r="AH804" s="15">
        <v>20</v>
      </c>
      <c r="AI804" s="27">
        <f t="shared" si="418"/>
        <v>350</v>
      </c>
      <c r="AJ804" s="15">
        <v>1</v>
      </c>
      <c r="AK804" s="15">
        <v>17</v>
      </c>
      <c r="AL804" s="15">
        <v>5950</v>
      </c>
      <c r="AM804" s="15">
        <f t="shared" si="419"/>
        <v>5950</v>
      </c>
      <c r="AN804" s="15">
        <v>20</v>
      </c>
      <c r="AP804" s="15">
        <f t="shared" si="420"/>
        <v>11900</v>
      </c>
      <c r="AQ804" s="172">
        <f t="shared" si="406"/>
        <v>700</v>
      </c>
      <c r="AR804" s="27">
        <f t="shared" si="421"/>
        <v>1</v>
      </c>
      <c r="AS804" s="172">
        <f t="shared" si="422"/>
        <v>700</v>
      </c>
      <c r="BI804" s="27">
        <f t="shared" si="423"/>
        <v>0</v>
      </c>
      <c r="BJ804" s="27">
        <f t="shared" si="424"/>
        <v>0</v>
      </c>
      <c r="BR804" s="27">
        <f t="shared" si="425"/>
        <v>0</v>
      </c>
      <c r="BS804" s="27">
        <f t="shared" si="426"/>
        <v>0</v>
      </c>
      <c r="BT804" s="15">
        <v>2</v>
      </c>
      <c r="BU804" s="15">
        <v>2.3333333333333335</v>
      </c>
      <c r="BV804" s="15">
        <v>1</v>
      </c>
      <c r="BW804" s="15">
        <v>1</v>
      </c>
      <c r="BX804" s="15">
        <v>3</v>
      </c>
      <c r="BY804" s="15">
        <f t="shared" si="427"/>
        <v>1.8666666666666667</v>
      </c>
      <c r="BZ804" s="15">
        <v>1</v>
      </c>
      <c r="CA804" s="15">
        <f t="shared" si="428"/>
        <v>1</v>
      </c>
      <c r="CB804" s="15">
        <v>1</v>
      </c>
      <c r="CC804" s="15">
        <f t="shared" si="429"/>
        <v>0</v>
      </c>
      <c r="CD804" s="15">
        <f t="shared" si="435"/>
        <v>0</v>
      </c>
      <c r="CE804" s="15">
        <v>1</v>
      </c>
      <c r="CF804" s="15">
        <v>3</v>
      </c>
      <c r="CG804" s="15">
        <v>1</v>
      </c>
      <c r="CH804" s="15">
        <v>3</v>
      </c>
      <c r="CI804" s="15">
        <v>1</v>
      </c>
      <c r="CJ804" s="15">
        <v>1</v>
      </c>
      <c r="CK804" s="15">
        <v>1</v>
      </c>
      <c r="CL804" s="15">
        <v>1</v>
      </c>
      <c r="CN804" s="15">
        <v>1</v>
      </c>
      <c r="CP804" s="15">
        <v>1</v>
      </c>
      <c r="CR804" s="15">
        <v>1</v>
      </c>
      <c r="CZ804" s="15">
        <v>1</v>
      </c>
      <c r="DA804" s="15">
        <v>1</v>
      </c>
      <c r="DB804" s="15">
        <v>3</v>
      </c>
      <c r="DC804" s="15">
        <v>1</v>
      </c>
      <c r="DD804" s="15">
        <v>1</v>
      </c>
      <c r="DE804" s="15">
        <v>1</v>
      </c>
      <c r="DF804" s="15">
        <v>3</v>
      </c>
      <c r="DG804" s="15">
        <v>1</v>
      </c>
      <c r="DL804" s="15">
        <v>5</v>
      </c>
      <c r="DM804" s="15">
        <v>4</v>
      </c>
      <c r="DN804" s="15">
        <v>5</v>
      </c>
      <c r="DO804" s="15">
        <v>4.2</v>
      </c>
      <c r="DP804" s="15">
        <v>4</v>
      </c>
      <c r="DQ804" s="15">
        <v>3.5</v>
      </c>
      <c r="DR804" s="27">
        <f t="shared" si="407"/>
        <v>4.2833333333333332</v>
      </c>
      <c r="DS804" s="15">
        <f t="shared" si="432"/>
        <v>0</v>
      </c>
    </row>
    <row r="805" spans="1:123" x14ac:dyDescent="0.2">
      <c r="A805" s="15">
        <v>402</v>
      </c>
      <c r="B805" s="15">
        <v>1247</v>
      </c>
      <c r="C805" s="15">
        <v>1</v>
      </c>
      <c r="D805" s="15">
        <v>3</v>
      </c>
      <c r="E805" s="15">
        <f t="shared" si="408"/>
        <v>0</v>
      </c>
      <c r="F805" s="15">
        <f t="shared" si="409"/>
        <v>1</v>
      </c>
      <c r="G805" s="15">
        <f t="shared" si="410"/>
        <v>0</v>
      </c>
      <c r="H805" s="15">
        <f t="shared" si="411"/>
        <v>0</v>
      </c>
      <c r="I805" s="15">
        <v>1</v>
      </c>
      <c r="J805" s="15">
        <v>57</v>
      </c>
      <c r="K805" s="15">
        <v>3</v>
      </c>
      <c r="L805" s="15">
        <f t="shared" si="412"/>
        <v>0</v>
      </c>
      <c r="M805" s="15">
        <f t="shared" si="413"/>
        <v>1</v>
      </c>
      <c r="N805" s="15">
        <f t="shared" si="414"/>
        <v>0</v>
      </c>
      <c r="O805" s="15">
        <f t="shared" si="415"/>
        <v>0</v>
      </c>
      <c r="P805" s="15">
        <f t="shared" si="416"/>
        <v>0</v>
      </c>
      <c r="Q805" s="15">
        <v>2</v>
      </c>
      <c r="R805" s="15">
        <v>5</v>
      </c>
      <c r="S805" s="15">
        <v>27</v>
      </c>
      <c r="T805" s="15">
        <v>1</v>
      </c>
      <c r="U805" s="15">
        <v>1</v>
      </c>
      <c r="V805" s="15">
        <v>1</v>
      </c>
      <c r="W805" s="15">
        <v>120000</v>
      </c>
      <c r="X805" s="15">
        <v>1</v>
      </c>
      <c r="Y805" s="15">
        <v>0</v>
      </c>
      <c r="Z805" s="15">
        <v>1</v>
      </c>
      <c r="AA805" s="15">
        <f t="shared" si="405"/>
        <v>17</v>
      </c>
      <c r="AB805" s="193">
        <f t="shared" si="436"/>
        <v>700</v>
      </c>
      <c r="AC805" s="159">
        <v>1</v>
      </c>
      <c r="AD805" s="159">
        <v>1</v>
      </c>
      <c r="AE805" s="159">
        <v>17</v>
      </c>
      <c r="AF805" s="159">
        <v>5950</v>
      </c>
      <c r="AG805" s="159">
        <f t="shared" si="417"/>
        <v>5950</v>
      </c>
      <c r="AH805" s="159">
        <v>20</v>
      </c>
      <c r="AI805" s="171">
        <f t="shared" si="418"/>
        <v>350</v>
      </c>
      <c r="AJ805" s="15">
        <v>1</v>
      </c>
      <c r="AK805" s="15">
        <v>17</v>
      </c>
      <c r="AL805" s="15">
        <v>5950</v>
      </c>
      <c r="AM805" s="15">
        <f t="shared" si="419"/>
        <v>5950</v>
      </c>
      <c r="AN805" s="15">
        <v>19</v>
      </c>
      <c r="AP805" s="15">
        <f t="shared" si="420"/>
        <v>11900</v>
      </c>
      <c r="AQ805" s="172">
        <f t="shared" si="406"/>
        <v>700</v>
      </c>
      <c r="AR805" s="27">
        <f t="shared" si="421"/>
        <v>1</v>
      </c>
      <c r="AS805" s="172">
        <f t="shared" si="422"/>
        <v>700</v>
      </c>
      <c r="BI805" s="27">
        <f t="shared" si="423"/>
        <v>0</v>
      </c>
      <c r="BJ805" s="27">
        <f t="shared" si="424"/>
        <v>0</v>
      </c>
      <c r="BR805" s="27">
        <f t="shared" si="425"/>
        <v>0</v>
      </c>
      <c r="BS805" s="27">
        <f t="shared" si="426"/>
        <v>0</v>
      </c>
      <c r="BT805" s="15">
        <v>2</v>
      </c>
      <c r="BU805" s="15">
        <v>2.3333333333333335</v>
      </c>
      <c r="BV805" s="15">
        <v>1</v>
      </c>
      <c r="BW805" s="15">
        <v>1</v>
      </c>
      <c r="BX805" s="15">
        <v>3</v>
      </c>
      <c r="BY805" s="15">
        <f t="shared" si="427"/>
        <v>1.8666666666666667</v>
      </c>
      <c r="BZ805" s="15">
        <v>1</v>
      </c>
      <c r="CA805" s="15">
        <f t="shared" si="428"/>
        <v>1</v>
      </c>
      <c r="CB805" s="15">
        <v>1</v>
      </c>
      <c r="CC805" s="15">
        <f t="shared" si="429"/>
        <v>0</v>
      </c>
      <c r="CD805" s="15">
        <f t="shared" si="435"/>
        <v>0</v>
      </c>
      <c r="CE805" s="15">
        <v>1</v>
      </c>
      <c r="CF805" s="15">
        <v>3</v>
      </c>
      <c r="CG805" s="15">
        <v>1</v>
      </c>
      <c r="CH805" s="15">
        <v>3</v>
      </c>
      <c r="CI805" s="15">
        <v>1</v>
      </c>
      <c r="CJ805" s="15">
        <v>1</v>
      </c>
      <c r="CK805" s="15">
        <v>1</v>
      </c>
      <c r="CL805" s="15">
        <v>1</v>
      </c>
      <c r="CN805" s="15">
        <v>1</v>
      </c>
      <c r="CP805" s="15">
        <v>1</v>
      </c>
      <c r="CR805" s="15">
        <v>1</v>
      </c>
      <c r="CZ805" s="15">
        <v>1</v>
      </c>
      <c r="DA805" s="15">
        <v>1</v>
      </c>
      <c r="DB805" s="15">
        <v>3</v>
      </c>
      <c r="DC805" s="15">
        <v>1</v>
      </c>
      <c r="DD805" s="15">
        <v>1</v>
      </c>
      <c r="DE805" s="15">
        <v>1</v>
      </c>
      <c r="DF805" s="15">
        <v>3</v>
      </c>
      <c r="DG805" s="15">
        <v>1</v>
      </c>
      <c r="DL805" s="27">
        <v>5</v>
      </c>
      <c r="DM805" s="27">
        <v>4</v>
      </c>
      <c r="DN805" s="27">
        <v>5</v>
      </c>
      <c r="DO805" s="27">
        <v>4.2</v>
      </c>
      <c r="DP805" s="27">
        <v>4</v>
      </c>
      <c r="DQ805" s="27">
        <v>3.5</v>
      </c>
      <c r="DR805" s="27">
        <f t="shared" si="407"/>
        <v>4.2833333333333332</v>
      </c>
      <c r="DS805" s="15">
        <f t="shared" si="432"/>
        <v>0.37777777777777777</v>
      </c>
    </row>
    <row r="806" spans="1:123" x14ac:dyDescent="0.2">
      <c r="A806" s="15">
        <v>403</v>
      </c>
      <c r="B806" s="15">
        <v>1248</v>
      </c>
      <c r="C806" s="15">
        <v>1</v>
      </c>
      <c r="D806" s="15">
        <v>3</v>
      </c>
      <c r="E806" s="15">
        <f t="shared" si="408"/>
        <v>0</v>
      </c>
      <c r="F806" s="15">
        <f t="shared" si="409"/>
        <v>1</v>
      </c>
      <c r="G806" s="15">
        <f t="shared" si="410"/>
        <v>0</v>
      </c>
      <c r="H806" s="15">
        <f t="shared" si="411"/>
        <v>0</v>
      </c>
      <c r="I806" s="15">
        <v>1</v>
      </c>
      <c r="J806" s="15">
        <v>64</v>
      </c>
      <c r="K806" s="15">
        <v>3</v>
      </c>
      <c r="L806" s="15">
        <f t="shared" si="412"/>
        <v>0</v>
      </c>
      <c r="M806" s="15">
        <f t="shared" si="413"/>
        <v>1</v>
      </c>
      <c r="N806" s="15">
        <f t="shared" si="414"/>
        <v>0</v>
      </c>
      <c r="O806" s="15">
        <f t="shared" si="415"/>
        <v>0</v>
      </c>
      <c r="P806" s="15">
        <f t="shared" si="416"/>
        <v>0</v>
      </c>
      <c r="Q806" s="15">
        <v>2</v>
      </c>
      <c r="R806" s="15">
        <v>2</v>
      </c>
      <c r="S806" s="15">
        <v>23</v>
      </c>
      <c r="T806" s="15">
        <v>0</v>
      </c>
      <c r="U806" s="15">
        <v>1</v>
      </c>
      <c r="V806" s="15">
        <v>1</v>
      </c>
      <c r="W806" s="15">
        <v>100000</v>
      </c>
      <c r="X806" s="15">
        <v>1</v>
      </c>
      <c r="Y806" s="15">
        <v>1</v>
      </c>
      <c r="Z806" s="15">
        <v>1</v>
      </c>
      <c r="AA806" s="15">
        <f t="shared" si="405"/>
        <v>20</v>
      </c>
      <c r="AB806" s="193">
        <f t="shared" si="436"/>
        <v>350</v>
      </c>
      <c r="AC806" s="15">
        <v>1</v>
      </c>
      <c r="AD806" s="15">
        <v>1</v>
      </c>
      <c r="AE806" s="15">
        <v>20</v>
      </c>
      <c r="AF806" s="15">
        <v>7000</v>
      </c>
      <c r="AG806" s="15">
        <f t="shared" si="417"/>
        <v>7000</v>
      </c>
      <c r="AH806" s="15">
        <v>18</v>
      </c>
      <c r="AI806" s="27">
        <f t="shared" si="418"/>
        <v>350</v>
      </c>
      <c r="AM806" s="15">
        <f t="shared" si="419"/>
        <v>0</v>
      </c>
      <c r="AP806" s="15">
        <f t="shared" si="420"/>
        <v>7000</v>
      </c>
      <c r="AQ806" s="172">
        <f t="shared" si="406"/>
        <v>350</v>
      </c>
      <c r="AR806" s="27">
        <f t="shared" si="421"/>
        <v>1</v>
      </c>
      <c r="AS806" s="172">
        <f t="shared" si="422"/>
        <v>350</v>
      </c>
      <c r="BI806" s="27">
        <f t="shared" si="423"/>
        <v>0</v>
      </c>
      <c r="BJ806" s="27">
        <f t="shared" si="424"/>
        <v>0</v>
      </c>
      <c r="BR806" s="27">
        <f t="shared" si="425"/>
        <v>0</v>
      </c>
      <c r="BS806" s="27">
        <f t="shared" si="426"/>
        <v>0</v>
      </c>
      <c r="BT806" s="15">
        <v>2</v>
      </c>
      <c r="BU806" s="15">
        <v>2.3333333333333335</v>
      </c>
      <c r="BV806" s="15">
        <v>1.6666666666666667</v>
      </c>
      <c r="BW806" s="15">
        <v>1</v>
      </c>
      <c r="BX806" s="15">
        <v>1</v>
      </c>
      <c r="BY806" s="15">
        <f t="shared" si="427"/>
        <v>1.6</v>
      </c>
      <c r="BZ806" s="15">
        <v>1</v>
      </c>
      <c r="CA806" s="15">
        <f t="shared" si="428"/>
        <v>1</v>
      </c>
      <c r="CB806" s="15">
        <v>4</v>
      </c>
      <c r="CC806" s="15">
        <f t="shared" si="429"/>
        <v>0</v>
      </c>
      <c r="CD806" s="15">
        <f t="shared" si="435"/>
        <v>1</v>
      </c>
      <c r="CE806" s="15">
        <v>2</v>
      </c>
      <c r="CF806" s="15">
        <v>3</v>
      </c>
      <c r="CG806" s="15">
        <v>1</v>
      </c>
      <c r="CH806" s="15">
        <v>3</v>
      </c>
      <c r="CI806" s="15">
        <v>1</v>
      </c>
      <c r="CJ806" s="15">
        <v>1</v>
      </c>
      <c r="CK806" s="15">
        <v>1</v>
      </c>
      <c r="CL806" s="15">
        <v>1</v>
      </c>
      <c r="CN806" s="15">
        <v>1</v>
      </c>
      <c r="CP806" s="15">
        <v>1</v>
      </c>
      <c r="CR806" s="15">
        <v>1</v>
      </c>
      <c r="DB806" s="15">
        <v>1</v>
      </c>
      <c r="DC806" s="15">
        <v>1</v>
      </c>
      <c r="DD806" s="15">
        <v>2</v>
      </c>
      <c r="DE806" s="15">
        <v>1</v>
      </c>
      <c r="DF806" s="15">
        <v>2</v>
      </c>
      <c r="DG806" s="15">
        <v>1</v>
      </c>
      <c r="DL806" s="15">
        <v>4.5999999999999996</v>
      </c>
      <c r="DM806" s="15">
        <v>3.6666666666666665</v>
      </c>
      <c r="DN806" s="15">
        <v>4</v>
      </c>
      <c r="DO806" s="15">
        <v>4</v>
      </c>
      <c r="DP806" s="15">
        <v>3.6666666666666665</v>
      </c>
      <c r="DQ806" s="15">
        <v>3.5</v>
      </c>
      <c r="DR806" s="27">
        <f t="shared" si="407"/>
        <v>3.9055555555555554</v>
      </c>
      <c r="DS806" s="15">
        <f t="shared" si="432"/>
        <v>0</v>
      </c>
    </row>
    <row r="807" spans="1:123" x14ac:dyDescent="0.2">
      <c r="A807" s="15">
        <v>403</v>
      </c>
      <c r="B807" s="15">
        <v>1248</v>
      </c>
      <c r="C807" s="15">
        <v>1</v>
      </c>
      <c r="D807" s="15">
        <v>3</v>
      </c>
      <c r="E807" s="15">
        <f t="shared" si="408"/>
        <v>0</v>
      </c>
      <c r="F807" s="15">
        <f t="shared" si="409"/>
        <v>1</v>
      </c>
      <c r="G807" s="15">
        <f t="shared" si="410"/>
        <v>0</v>
      </c>
      <c r="H807" s="15">
        <f t="shared" si="411"/>
        <v>0</v>
      </c>
      <c r="I807" s="15">
        <v>1</v>
      </c>
      <c r="J807" s="15">
        <v>64</v>
      </c>
      <c r="K807" s="15">
        <v>3</v>
      </c>
      <c r="L807" s="15">
        <f t="shared" si="412"/>
        <v>0</v>
      </c>
      <c r="M807" s="15">
        <f t="shared" si="413"/>
        <v>1</v>
      </c>
      <c r="N807" s="15">
        <f t="shared" si="414"/>
        <v>0</v>
      </c>
      <c r="O807" s="15">
        <f t="shared" si="415"/>
        <v>0</v>
      </c>
      <c r="P807" s="15">
        <f t="shared" si="416"/>
        <v>0</v>
      </c>
      <c r="Q807" s="15">
        <v>2</v>
      </c>
      <c r="R807" s="15">
        <v>2</v>
      </c>
      <c r="S807" s="15">
        <v>23</v>
      </c>
      <c r="T807" s="15">
        <v>0</v>
      </c>
      <c r="U807" s="15">
        <v>1</v>
      </c>
      <c r="V807" s="15">
        <v>1</v>
      </c>
      <c r="W807" s="15">
        <v>100000</v>
      </c>
      <c r="X807" s="15">
        <v>1</v>
      </c>
      <c r="Y807" s="15">
        <v>0</v>
      </c>
      <c r="Z807" s="15">
        <v>1</v>
      </c>
      <c r="AA807" s="15">
        <f t="shared" si="405"/>
        <v>20</v>
      </c>
      <c r="AB807" s="193">
        <f t="shared" si="436"/>
        <v>300</v>
      </c>
      <c r="AC807" s="159">
        <v>1</v>
      </c>
      <c r="AD807" s="159">
        <v>1</v>
      </c>
      <c r="AE807" s="159">
        <v>20</v>
      </c>
      <c r="AF807" s="159">
        <v>6000</v>
      </c>
      <c r="AG807" s="159">
        <f t="shared" si="417"/>
        <v>6000</v>
      </c>
      <c r="AH807" s="159">
        <v>18</v>
      </c>
      <c r="AI807" s="171">
        <f t="shared" si="418"/>
        <v>300</v>
      </c>
      <c r="AM807" s="15">
        <f t="shared" si="419"/>
        <v>0</v>
      </c>
      <c r="AP807" s="15">
        <f t="shared" si="420"/>
        <v>6000</v>
      </c>
      <c r="AQ807" s="172">
        <f t="shared" si="406"/>
        <v>300</v>
      </c>
      <c r="AR807" s="27">
        <f t="shared" si="421"/>
        <v>1</v>
      </c>
      <c r="AS807" s="172">
        <f t="shared" si="422"/>
        <v>300</v>
      </c>
      <c r="BI807" s="27">
        <f t="shared" si="423"/>
        <v>0</v>
      </c>
      <c r="BJ807" s="27">
        <f t="shared" si="424"/>
        <v>0</v>
      </c>
      <c r="BR807" s="27">
        <f t="shared" si="425"/>
        <v>0</v>
      </c>
      <c r="BS807" s="27">
        <f t="shared" si="426"/>
        <v>0</v>
      </c>
      <c r="BT807" s="15">
        <v>2</v>
      </c>
      <c r="BU807" s="15">
        <v>2.3333333333333335</v>
      </c>
      <c r="BV807" s="15">
        <v>1.6666666666666667</v>
      </c>
      <c r="BW807" s="15">
        <v>1</v>
      </c>
      <c r="BX807" s="15">
        <v>1</v>
      </c>
      <c r="BY807" s="15">
        <f t="shared" si="427"/>
        <v>1.6</v>
      </c>
      <c r="BZ807" s="15">
        <v>1</v>
      </c>
      <c r="CA807" s="15">
        <f t="shared" si="428"/>
        <v>1</v>
      </c>
      <c r="CB807" s="15">
        <v>4</v>
      </c>
      <c r="CC807" s="15">
        <f t="shared" si="429"/>
        <v>0</v>
      </c>
      <c r="CD807" s="15">
        <f t="shared" si="435"/>
        <v>1</v>
      </c>
      <c r="CE807" s="15">
        <v>2</v>
      </c>
      <c r="CF807" s="15">
        <v>3</v>
      </c>
      <c r="CG807" s="15">
        <v>1</v>
      </c>
      <c r="CH807" s="15">
        <v>3</v>
      </c>
      <c r="CI807" s="15">
        <v>1</v>
      </c>
      <c r="CJ807" s="15">
        <v>1</v>
      </c>
      <c r="CK807" s="15">
        <v>1</v>
      </c>
      <c r="CL807" s="15">
        <v>1</v>
      </c>
      <c r="CN807" s="15">
        <v>1</v>
      </c>
      <c r="CP807" s="15">
        <v>1</v>
      </c>
      <c r="CR807" s="15">
        <v>1</v>
      </c>
      <c r="DB807" s="15">
        <v>1</v>
      </c>
      <c r="DC807" s="15">
        <v>1</v>
      </c>
      <c r="DD807" s="15">
        <v>2</v>
      </c>
      <c r="DE807" s="15">
        <v>1</v>
      </c>
      <c r="DF807" s="15">
        <v>2</v>
      </c>
      <c r="DG807" s="15">
        <v>1</v>
      </c>
      <c r="DL807" s="27">
        <v>4.5999999999999996</v>
      </c>
      <c r="DM807" s="27">
        <v>3.6666666666666665</v>
      </c>
      <c r="DN807" s="27">
        <v>4</v>
      </c>
      <c r="DO807" s="27">
        <v>4</v>
      </c>
      <c r="DP807" s="27">
        <v>3.6666666666666665</v>
      </c>
      <c r="DQ807" s="27">
        <v>3.5</v>
      </c>
      <c r="DR807" s="27">
        <f t="shared" si="407"/>
        <v>3.9055555555555554</v>
      </c>
      <c r="DS807" s="15">
        <f t="shared" si="432"/>
        <v>-1.0944444444444446</v>
      </c>
    </row>
    <row r="808" spans="1:123" x14ac:dyDescent="0.2">
      <c r="A808" s="15">
        <v>404</v>
      </c>
      <c r="B808" s="15">
        <v>2100</v>
      </c>
      <c r="C808" s="15">
        <v>1</v>
      </c>
      <c r="D808" s="15">
        <v>1</v>
      </c>
      <c r="E808" s="15">
        <f t="shared" si="408"/>
        <v>0</v>
      </c>
      <c r="F808" s="15">
        <f t="shared" si="409"/>
        <v>0</v>
      </c>
      <c r="G808" s="15">
        <f t="shared" si="410"/>
        <v>0</v>
      </c>
      <c r="H808" s="15">
        <f t="shared" si="411"/>
        <v>0</v>
      </c>
      <c r="I808" s="15">
        <v>1</v>
      </c>
      <c r="J808" s="15">
        <v>57</v>
      </c>
      <c r="K808" s="15">
        <v>3</v>
      </c>
      <c r="L808" s="15">
        <f t="shared" si="412"/>
        <v>0</v>
      </c>
      <c r="M808" s="15">
        <f t="shared" si="413"/>
        <v>1</v>
      </c>
      <c r="N808" s="15">
        <f t="shared" si="414"/>
        <v>0</v>
      </c>
      <c r="O808" s="15">
        <f t="shared" si="415"/>
        <v>0</v>
      </c>
      <c r="P808" s="15">
        <f t="shared" si="416"/>
        <v>0</v>
      </c>
      <c r="Q808" s="15">
        <v>2</v>
      </c>
      <c r="R808" s="15">
        <v>4</v>
      </c>
      <c r="S808" s="15">
        <v>25</v>
      </c>
      <c r="T808" s="15">
        <v>0</v>
      </c>
      <c r="U808" s="15">
        <v>0</v>
      </c>
      <c r="V808" s="15">
        <v>0</v>
      </c>
      <c r="W808" s="15">
        <v>0</v>
      </c>
      <c r="X808" s="15">
        <v>1</v>
      </c>
      <c r="Y808" s="15">
        <v>1</v>
      </c>
      <c r="Z808" s="15">
        <v>1</v>
      </c>
      <c r="AA808" s="15">
        <f t="shared" si="405"/>
        <v>0.75</v>
      </c>
      <c r="AB808" s="193">
        <f t="shared" si="436"/>
        <v>1.3333333333333333</v>
      </c>
      <c r="AC808" s="15">
        <v>9</v>
      </c>
      <c r="AD808" s="15">
        <v>1</v>
      </c>
      <c r="AE808" s="15">
        <v>0.75</v>
      </c>
      <c r="AF808" s="15">
        <v>1</v>
      </c>
      <c r="AG808" s="15">
        <f t="shared" si="417"/>
        <v>1</v>
      </c>
      <c r="AH808" s="15">
        <v>80</v>
      </c>
      <c r="AI808" s="27">
        <f t="shared" si="418"/>
        <v>1.3333333333333333</v>
      </c>
      <c r="AM808" s="15">
        <f t="shared" si="419"/>
        <v>0</v>
      </c>
      <c r="AP808" s="15">
        <f t="shared" si="420"/>
        <v>1</v>
      </c>
      <c r="AQ808" s="172">
        <f t="shared" si="406"/>
        <v>1.3333333333333333</v>
      </c>
      <c r="AR808" s="27">
        <f t="shared" si="421"/>
        <v>1</v>
      </c>
      <c r="AS808" s="172">
        <f t="shared" si="422"/>
        <v>1.3333333333333333</v>
      </c>
      <c r="BI808" s="27">
        <f t="shared" si="423"/>
        <v>0</v>
      </c>
      <c r="BJ808" s="27">
        <f t="shared" si="424"/>
        <v>0</v>
      </c>
      <c r="BR808" s="27">
        <f t="shared" si="425"/>
        <v>0</v>
      </c>
      <c r="BS808" s="27">
        <f t="shared" si="426"/>
        <v>0</v>
      </c>
      <c r="BT808" s="15">
        <v>1</v>
      </c>
      <c r="BU808" s="15">
        <v>1</v>
      </c>
      <c r="BV808" s="15">
        <v>1</v>
      </c>
      <c r="BW808" s="15">
        <v>1</v>
      </c>
      <c r="BX808" s="15">
        <v>1</v>
      </c>
      <c r="BY808" s="15">
        <f t="shared" si="427"/>
        <v>1</v>
      </c>
      <c r="BZ808" s="15">
        <v>1</v>
      </c>
      <c r="CA808" s="15">
        <f t="shared" si="428"/>
        <v>1</v>
      </c>
      <c r="CB808" s="15">
        <v>2</v>
      </c>
      <c r="CC808" s="15">
        <f t="shared" si="429"/>
        <v>0</v>
      </c>
      <c r="CD808" s="15">
        <f t="shared" si="435"/>
        <v>0</v>
      </c>
      <c r="CE808" s="15">
        <v>2</v>
      </c>
      <c r="CF808" s="15">
        <v>15</v>
      </c>
      <c r="CG808" s="15">
        <v>1</v>
      </c>
      <c r="CH808" s="15">
        <v>4</v>
      </c>
      <c r="CI808" s="15">
        <v>3</v>
      </c>
      <c r="CJ808" s="15">
        <v>1</v>
      </c>
      <c r="CK808" s="15">
        <v>1</v>
      </c>
      <c r="CL808" s="15">
        <v>1</v>
      </c>
      <c r="CN808" s="15">
        <v>1</v>
      </c>
      <c r="CP808" s="15">
        <v>1</v>
      </c>
      <c r="CR808" s="15">
        <v>0</v>
      </c>
      <c r="CS808" s="15">
        <v>1</v>
      </c>
      <c r="CZ808" s="15">
        <v>3</v>
      </c>
      <c r="DA808" s="15">
        <v>3</v>
      </c>
      <c r="DB808" s="15">
        <v>1</v>
      </c>
      <c r="DC808" s="15">
        <v>3</v>
      </c>
      <c r="DD808" s="15">
        <v>2</v>
      </c>
      <c r="DE808" s="15">
        <v>3</v>
      </c>
      <c r="DL808" s="15">
        <v>5</v>
      </c>
      <c r="DM808" s="15">
        <v>5</v>
      </c>
      <c r="DN808" s="15">
        <v>5</v>
      </c>
      <c r="DO808" s="15">
        <v>5</v>
      </c>
      <c r="DP808" s="15">
        <v>5</v>
      </c>
      <c r="DQ808" s="15">
        <v>5</v>
      </c>
      <c r="DR808" s="27">
        <f t="shared" si="407"/>
        <v>5</v>
      </c>
      <c r="DS808" s="15">
        <f t="shared" si="432"/>
        <v>0</v>
      </c>
    </row>
    <row r="809" spans="1:123" x14ac:dyDescent="0.2">
      <c r="A809" s="15">
        <v>404</v>
      </c>
      <c r="B809" s="15">
        <v>2100</v>
      </c>
      <c r="C809" s="15">
        <v>1</v>
      </c>
      <c r="D809" s="15">
        <v>1</v>
      </c>
      <c r="E809" s="15">
        <f t="shared" si="408"/>
        <v>0</v>
      </c>
      <c r="F809" s="15">
        <f t="shared" si="409"/>
        <v>0</v>
      </c>
      <c r="G809" s="15">
        <f t="shared" si="410"/>
        <v>0</v>
      </c>
      <c r="H809" s="15">
        <f t="shared" si="411"/>
        <v>0</v>
      </c>
      <c r="I809" s="15">
        <v>1</v>
      </c>
      <c r="J809" s="15">
        <v>57</v>
      </c>
      <c r="K809" s="15">
        <v>3</v>
      </c>
      <c r="L809" s="15">
        <f t="shared" si="412"/>
        <v>0</v>
      </c>
      <c r="M809" s="15">
        <f t="shared" si="413"/>
        <v>1</v>
      </c>
      <c r="N809" s="15">
        <f t="shared" si="414"/>
        <v>0</v>
      </c>
      <c r="O809" s="15">
        <f t="shared" si="415"/>
        <v>0</v>
      </c>
      <c r="P809" s="15">
        <f t="shared" si="416"/>
        <v>0</v>
      </c>
      <c r="Q809" s="15">
        <v>2</v>
      </c>
      <c r="R809" s="15">
        <v>4</v>
      </c>
      <c r="S809" s="15">
        <v>25</v>
      </c>
      <c r="T809" s="15">
        <v>0</v>
      </c>
      <c r="U809" s="15">
        <v>0</v>
      </c>
      <c r="V809" s="15">
        <v>0</v>
      </c>
      <c r="W809" s="15">
        <v>0</v>
      </c>
      <c r="X809" s="15">
        <v>1</v>
      </c>
      <c r="Y809" s="15">
        <v>0</v>
      </c>
      <c r="Z809" s="15">
        <v>1</v>
      </c>
      <c r="AA809" s="15">
        <f t="shared" si="405"/>
        <v>0.75</v>
      </c>
      <c r="AB809" s="193">
        <f t="shared" si="436"/>
        <v>1.3333333333333333</v>
      </c>
      <c r="AC809" s="159">
        <v>9</v>
      </c>
      <c r="AD809" s="159">
        <v>1</v>
      </c>
      <c r="AE809" s="159">
        <v>0.75</v>
      </c>
      <c r="AF809" s="159">
        <v>1</v>
      </c>
      <c r="AG809" s="159">
        <f t="shared" si="417"/>
        <v>1</v>
      </c>
      <c r="AH809" s="159">
        <v>80</v>
      </c>
      <c r="AI809" s="171">
        <f t="shared" si="418"/>
        <v>1.3333333333333333</v>
      </c>
      <c r="AM809" s="15">
        <f t="shared" si="419"/>
        <v>0</v>
      </c>
      <c r="AP809" s="15">
        <f t="shared" si="420"/>
        <v>1</v>
      </c>
      <c r="AQ809" s="172">
        <f t="shared" si="406"/>
        <v>1.3333333333333333</v>
      </c>
      <c r="AR809" s="27">
        <f t="shared" si="421"/>
        <v>1</v>
      </c>
      <c r="AS809" s="172">
        <f t="shared" si="422"/>
        <v>1.3333333333333333</v>
      </c>
      <c r="BI809" s="27">
        <f t="shared" si="423"/>
        <v>0</v>
      </c>
      <c r="BJ809" s="27">
        <f t="shared" si="424"/>
        <v>0</v>
      </c>
      <c r="BR809" s="27">
        <f t="shared" si="425"/>
        <v>0</v>
      </c>
      <c r="BS809" s="27">
        <f t="shared" si="426"/>
        <v>0</v>
      </c>
      <c r="BT809" s="15">
        <v>1</v>
      </c>
      <c r="BU809" s="15">
        <v>1</v>
      </c>
      <c r="BV809" s="15">
        <v>1</v>
      </c>
      <c r="BW809" s="15">
        <v>1</v>
      </c>
      <c r="BX809" s="15">
        <v>1</v>
      </c>
      <c r="BY809" s="15">
        <f t="shared" si="427"/>
        <v>1</v>
      </c>
      <c r="BZ809" s="15">
        <v>1</v>
      </c>
      <c r="CA809" s="15">
        <f t="shared" si="428"/>
        <v>1</v>
      </c>
      <c r="CB809" s="15">
        <v>2</v>
      </c>
      <c r="CC809" s="15">
        <f t="shared" si="429"/>
        <v>0</v>
      </c>
      <c r="CD809" s="15">
        <f t="shared" si="435"/>
        <v>0</v>
      </c>
      <c r="CE809" s="15">
        <v>2</v>
      </c>
      <c r="CF809" s="15">
        <v>15</v>
      </c>
      <c r="CG809" s="15">
        <v>1</v>
      </c>
      <c r="CH809" s="15">
        <v>4</v>
      </c>
      <c r="CI809" s="15">
        <v>3</v>
      </c>
      <c r="CJ809" s="15">
        <v>1</v>
      </c>
      <c r="CK809" s="15">
        <v>1</v>
      </c>
      <c r="CL809" s="15">
        <v>1</v>
      </c>
      <c r="CN809" s="15">
        <v>1</v>
      </c>
      <c r="CP809" s="15">
        <v>1</v>
      </c>
      <c r="CR809" s="15">
        <v>0</v>
      </c>
      <c r="CS809" s="15">
        <v>1</v>
      </c>
      <c r="CZ809" s="15">
        <v>3</v>
      </c>
      <c r="DA809" s="15">
        <v>3</v>
      </c>
      <c r="DB809" s="15">
        <v>1</v>
      </c>
      <c r="DC809" s="15">
        <v>3</v>
      </c>
      <c r="DD809" s="15">
        <v>2</v>
      </c>
      <c r="DE809" s="15">
        <v>3</v>
      </c>
      <c r="DL809" s="27">
        <v>5</v>
      </c>
      <c r="DM809" s="27">
        <v>5</v>
      </c>
      <c r="DN809" s="27">
        <v>5</v>
      </c>
      <c r="DO809" s="27">
        <v>5</v>
      </c>
      <c r="DP809" s="27">
        <v>5</v>
      </c>
      <c r="DQ809" s="27">
        <v>5</v>
      </c>
      <c r="DR809" s="27">
        <f t="shared" si="407"/>
        <v>5</v>
      </c>
      <c r="DS809" s="15">
        <f t="shared" si="432"/>
        <v>0</v>
      </c>
    </row>
    <row r="810" spans="1:123" x14ac:dyDescent="0.2">
      <c r="A810" s="15">
        <v>405</v>
      </c>
      <c r="B810" s="15">
        <v>2101</v>
      </c>
      <c r="C810" s="15">
        <v>1</v>
      </c>
      <c r="D810" s="15">
        <v>1</v>
      </c>
      <c r="E810" s="15">
        <f t="shared" si="408"/>
        <v>0</v>
      </c>
      <c r="F810" s="15">
        <f t="shared" si="409"/>
        <v>0</v>
      </c>
      <c r="G810" s="15">
        <f t="shared" si="410"/>
        <v>0</v>
      </c>
      <c r="H810" s="15">
        <f t="shared" si="411"/>
        <v>0</v>
      </c>
      <c r="I810" s="15">
        <v>1</v>
      </c>
      <c r="J810" s="15">
        <v>54</v>
      </c>
      <c r="K810" s="15">
        <v>5</v>
      </c>
      <c r="L810" s="15">
        <f t="shared" si="412"/>
        <v>0</v>
      </c>
      <c r="M810" s="15">
        <f t="shared" si="413"/>
        <v>0</v>
      </c>
      <c r="N810" s="15">
        <f t="shared" si="414"/>
        <v>0</v>
      </c>
      <c r="O810" s="15">
        <f t="shared" si="415"/>
        <v>1</v>
      </c>
      <c r="P810" s="15">
        <f t="shared" si="416"/>
        <v>0</v>
      </c>
      <c r="Q810" s="15">
        <v>2</v>
      </c>
      <c r="R810" s="15">
        <v>5</v>
      </c>
      <c r="S810" s="15">
        <v>40</v>
      </c>
      <c r="T810" s="15">
        <v>0</v>
      </c>
      <c r="U810" s="15">
        <v>0</v>
      </c>
      <c r="V810" s="15">
        <v>0</v>
      </c>
      <c r="W810" s="15">
        <v>0</v>
      </c>
      <c r="X810" s="15">
        <v>1</v>
      </c>
      <c r="Y810" s="15">
        <v>1</v>
      </c>
      <c r="Z810" s="15">
        <v>1</v>
      </c>
      <c r="AA810" s="15">
        <f t="shared" si="405"/>
        <v>53</v>
      </c>
      <c r="AB810" s="193">
        <f t="shared" si="436"/>
        <v>1962.2641509433963</v>
      </c>
      <c r="AC810" s="15">
        <v>1</v>
      </c>
      <c r="AD810" s="15">
        <v>1</v>
      </c>
      <c r="AE810" s="15">
        <v>53</v>
      </c>
      <c r="AF810" s="15">
        <v>52000</v>
      </c>
      <c r="AG810" s="15">
        <f t="shared" si="417"/>
        <v>52000</v>
      </c>
      <c r="AH810" s="15">
        <v>22</v>
      </c>
      <c r="AI810" s="27">
        <f t="shared" si="418"/>
        <v>981.13207547169816</v>
      </c>
      <c r="AJ810" s="15">
        <v>1</v>
      </c>
      <c r="AK810" s="15">
        <v>53</v>
      </c>
      <c r="AL810" s="15">
        <v>52000</v>
      </c>
      <c r="AM810" s="15">
        <f t="shared" si="419"/>
        <v>52000</v>
      </c>
      <c r="AN810" s="15">
        <v>22000</v>
      </c>
      <c r="AP810" s="15">
        <f t="shared" si="420"/>
        <v>104000</v>
      </c>
      <c r="AQ810" s="172">
        <f t="shared" si="406"/>
        <v>1962.2641509433963</v>
      </c>
      <c r="AR810" s="27">
        <f t="shared" si="421"/>
        <v>1</v>
      </c>
      <c r="AS810" s="172">
        <f t="shared" si="422"/>
        <v>1962.2641509433963</v>
      </c>
      <c r="BI810" s="27">
        <f t="shared" si="423"/>
        <v>0</v>
      </c>
      <c r="BJ810" s="27">
        <f t="shared" si="424"/>
        <v>0</v>
      </c>
      <c r="BR810" s="27">
        <f t="shared" si="425"/>
        <v>0</v>
      </c>
      <c r="BS810" s="27">
        <f t="shared" si="426"/>
        <v>0</v>
      </c>
      <c r="BT810" s="15">
        <v>1</v>
      </c>
      <c r="BU810" s="15">
        <v>1</v>
      </c>
      <c r="BV810" s="15">
        <v>1</v>
      </c>
      <c r="BW810" s="15">
        <v>1</v>
      </c>
      <c r="BX810" s="15">
        <v>1</v>
      </c>
      <c r="BY810" s="15">
        <f t="shared" si="427"/>
        <v>1</v>
      </c>
      <c r="BZ810" s="15">
        <v>1</v>
      </c>
      <c r="CA810" s="15">
        <f t="shared" si="428"/>
        <v>1</v>
      </c>
      <c r="CB810" s="15">
        <v>2</v>
      </c>
      <c r="CC810" s="15">
        <f t="shared" si="429"/>
        <v>0</v>
      </c>
      <c r="CD810" s="15">
        <f t="shared" si="435"/>
        <v>0</v>
      </c>
      <c r="CE810" s="15">
        <v>1</v>
      </c>
      <c r="CF810" s="15">
        <v>15</v>
      </c>
      <c r="CG810" s="15">
        <v>1</v>
      </c>
      <c r="CH810" s="15">
        <v>4</v>
      </c>
      <c r="CI810" s="15">
        <v>2</v>
      </c>
      <c r="CJ810" s="15">
        <v>1</v>
      </c>
      <c r="CK810" s="15">
        <v>1</v>
      </c>
      <c r="CL810" s="15">
        <v>1</v>
      </c>
      <c r="CN810" s="15">
        <v>1</v>
      </c>
      <c r="CP810" s="15">
        <v>1</v>
      </c>
      <c r="CR810" s="15">
        <v>0</v>
      </c>
      <c r="CS810" s="15">
        <v>6</v>
      </c>
      <c r="CZ810" s="15">
        <v>2</v>
      </c>
      <c r="DA810" s="15">
        <v>3</v>
      </c>
      <c r="DB810" s="15">
        <v>1</v>
      </c>
      <c r="DC810" s="15">
        <v>3</v>
      </c>
      <c r="DD810" s="15">
        <v>3</v>
      </c>
      <c r="DE810" s="15">
        <v>3</v>
      </c>
      <c r="DL810" s="15">
        <v>5</v>
      </c>
      <c r="DM810" s="15">
        <v>5</v>
      </c>
      <c r="DN810" s="15">
        <v>5</v>
      </c>
      <c r="DO810" s="15">
        <v>5</v>
      </c>
      <c r="DP810" s="15">
        <v>5</v>
      </c>
      <c r="DQ810" s="15">
        <v>5</v>
      </c>
      <c r="DR810" s="27">
        <f t="shared" si="407"/>
        <v>5</v>
      </c>
      <c r="DS810" s="15">
        <f t="shared" si="432"/>
        <v>0.77499999999999947</v>
      </c>
    </row>
    <row r="811" spans="1:123" x14ac:dyDescent="0.2">
      <c r="A811" s="15">
        <v>405</v>
      </c>
      <c r="B811" s="15">
        <v>2101</v>
      </c>
      <c r="C811" s="15">
        <v>1</v>
      </c>
      <c r="D811" s="15">
        <v>1</v>
      </c>
      <c r="E811" s="15">
        <f t="shared" si="408"/>
        <v>0</v>
      </c>
      <c r="F811" s="15">
        <f t="shared" si="409"/>
        <v>0</v>
      </c>
      <c r="G811" s="15">
        <f t="shared" si="410"/>
        <v>0</v>
      </c>
      <c r="H811" s="15">
        <f t="shared" si="411"/>
        <v>0</v>
      </c>
      <c r="I811" s="15">
        <v>1</v>
      </c>
      <c r="J811" s="15">
        <v>54</v>
      </c>
      <c r="K811" s="15">
        <v>5</v>
      </c>
      <c r="L811" s="15">
        <f t="shared" si="412"/>
        <v>0</v>
      </c>
      <c r="M811" s="15">
        <f t="shared" si="413"/>
        <v>0</v>
      </c>
      <c r="N811" s="15">
        <f t="shared" si="414"/>
        <v>0</v>
      </c>
      <c r="O811" s="15">
        <f t="shared" si="415"/>
        <v>1</v>
      </c>
      <c r="P811" s="15">
        <f t="shared" si="416"/>
        <v>0</v>
      </c>
      <c r="Q811" s="15">
        <v>2</v>
      </c>
      <c r="R811" s="15">
        <v>5</v>
      </c>
      <c r="S811" s="15">
        <v>40</v>
      </c>
      <c r="T811" s="15">
        <v>0</v>
      </c>
      <c r="U811" s="15">
        <v>0</v>
      </c>
      <c r="V811" s="15">
        <v>0</v>
      </c>
      <c r="W811" s="15">
        <v>0</v>
      </c>
      <c r="X811" s="15">
        <v>1</v>
      </c>
      <c r="Y811" s="15">
        <v>0</v>
      </c>
      <c r="Z811" s="15">
        <v>1</v>
      </c>
      <c r="AA811" s="15">
        <f t="shared" si="405"/>
        <v>53</v>
      </c>
      <c r="AB811" s="193">
        <f t="shared" si="436"/>
        <v>2075.4716981132074</v>
      </c>
      <c r="AC811" s="159">
        <v>1</v>
      </c>
      <c r="AD811" s="159">
        <v>1</v>
      </c>
      <c r="AE811" s="159">
        <v>53</v>
      </c>
      <c r="AF811" s="159">
        <v>55000</v>
      </c>
      <c r="AG811" s="159">
        <f t="shared" si="417"/>
        <v>55000</v>
      </c>
      <c r="AH811" s="159">
        <v>18</v>
      </c>
      <c r="AI811" s="171">
        <f t="shared" si="418"/>
        <v>1037.7358490566037</v>
      </c>
      <c r="AJ811" s="15">
        <v>1</v>
      </c>
      <c r="AK811" s="15">
        <v>53</v>
      </c>
      <c r="AL811" s="15">
        <v>55000</v>
      </c>
      <c r="AM811" s="15">
        <f t="shared" si="419"/>
        <v>55000</v>
      </c>
      <c r="AN811" s="15">
        <v>18000</v>
      </c>
      <c r="AP811" s="15">
        <f t="shared" si="420"/>
        <v>110000</v>
      </c>
      <c r="AQ811" s="172">
        <f t="shared" si="406"/>
        <v>2075.4716981132074</v>
      </c>
      <c r="AR811" s="27">
        <f t="shared" si="421"/>
        <v>1</v>
      </c>
      <c r="AS811" s="172">
        <f t="shared" si="422"/>
        <v>2075.4716981132074</v>
      </c>
      <c r="BI811" s="27">
        <f t="shared" si="423"/>
        <v>0</v>
      </c>
      <c r="BJ811" s="27">
        <f t="shared" si="424"/>
        <v>0</v>
      </c>
      <c r="BR811" s="27">
        <f t="shared" si="425"/>
        <v>0</v>
      </c>
      <c r="BS811" s="27">
        <f t="shared" si="426"/>
        <v>0</v>
      </c>
      <c r="BT811" s="15">
        <v>1</v>
      </c>
      <c r="BU811" s="15">
        <v>1</v>
      </c>
      <c r="BV811" s="15">
        <v>1</v>
      </c>
      <c r="BW811" s="15">
        <v>1</v>
      </c>
      <c r="BX811" s="15">
        <v>1</v>
      </c>
      <c r="BY811" s="15">
        <f t="shared" si="427"/>
        <v>1</v>
      </c>
      <c r="BZ811" s="15">
        <v>1</v>
      </c>
      <c r="CA811" s="15">
        <f t="shared" si="428"/>
        <v>1</v>
      </c>
      <c r="CB811" s="15">
        <v>2</v>
      </c>
      <c r="CC811" s="15">
        <f t="shared" si="429"/>
        <v>0</v>
      </c>
      <c r="CD811" s="15">
        <f t="shared" si="435"/>
        <v>0</v>
      </c>
      <c r="CE811" s="15">
        <v>1</v>
      </c>
      <c r="CF811" s="15">
        <v>15</v>
      </c>
      <c r="CG811" s="15">
        <v>1</v>
      </c>
      <c r="CH811" s="15">
        <v>4</v>
      </c>
      <c r="CI811" s="15">
        <v>2</v>
      </c>
      <c r="CJ811" s="15">
        <v>1</v>
      </c>
      <c r="CK811" s="15">
        <v>1</v>
      </c>
      <c r="CL811" s="15">
        <v>1</v>
      </c>
      <c r="CN811" s="15">
        <v>1</v>
      </c>
      <c r="CP811" s="15">
        <v>1</v>
      </c>
      <c r="CR811" s="15">
        <v>0</v>
      </c>
      <c r="CS811" s="15">
        <v>6</v>
      </c>
      <c r="CZ811" s="15">
        <v>2</v>
      </c>
      <c r="DA811" s="15">
        <v>3</v>
      </c>
      <c r="DB811" s="15">
        <v>1</v>
      </c>
      <c r="DC811" s="15">
        <v>3</v>
      </c>
      <c r="DD811" s="15">
        <v>3</v>
      </c>
      <c r="DE811" s="15">
        <v>3</v>
      </c>
      <c r="DL811" s="27">
        <v>4</v>
      </c>
      <c r="DM811" s="27">
        <v>3</v>
      </c>
      <c r="DN811" s="27">
        <v>3.75</v>
      </c>
      <c r="DO811" s="27">
        <v>4.5999999999999996</v>
      </c>
      <c r="DP811" s="27">
        <v>5</v>
      </c>
      <c r="DQ811" s="27">
        <v>5</v>
      </c>
      <c r="DR811" s="27">
        <f t="shared" si="407"/>
        <v>4.2250000000000005</v>
      </c>
      <c r="DS811" s="15">
        <f t="shared" si="432"/>
        <v>1.8166666666666669</v>
      </c>
    </row>
    <row r="812" spans="1:123" x14ac:dyDescent="0.2">
      <c r="A812" s="15">
        <v>406</v>
      </c>
      <c r="B812" s="15">
        <v>2120</v>
      </c>
      <c r="C812" s="15">
        <v>1</v>
      </c>
      <c r="D812" s="15">
        <v>5</v>
      </c>
      <c r="E812" s="15">
        <f t="shared" si="408"/>
        <v>0</v>
      </c>
      <c r="F812" s="15">
        <f t="shared" si="409"/>
        <v>0</v>
      </c>
      <c r="G812" s="15">
        <f t="shared" si="410"/>
        <v>1</v>
      </c>
      <c r="H812" s="15">
        <f t="shared" si="411"/>
        <v>0</v>
      </c>
      <c r="I812" s="15">
        <v>1</v>
      </c>
      <c r="J812" s="15">
        <v>60</v>
      </c>
      <c r="K812" s="15">
        <v>1</v>
      </c>
      <c r="L812" s="15">
        <f t="shared" si="412"/>
        <v>0</v>
      </c>
      <c r="M812" s="15">
        <f t="shared" si="413"/>
        <v>0</v>
      </c>
      <c r="N812" s="15">
        <f t="shared" si="414"/>
        <v>0</v>
      </c>
      <c r="O812" s="15">
        <f t="shared" si="415"/>
        <v>0</v>
      </c>
      <c r="P812" s="15">
        <f t="shared" si="416"/>
        <v>0</v>
      </c>
      <c r="Q812" s="15">
        <v>3</v>
      </c>
      <c r="R812" s="15">
        <v>3</v>
      </c>
      <c r="S812" s="15">
        <v>40</v>
      </c>
      <c r="T812" s="15">
        <v>0</v>
      </c>
      <c r="U812" s="15">
        <v>1</v>
      </c>
      <c r="V812" s="15">
        <v>0</v>
      </c>
      <c r="W812" s="15">
        <v>0</v>
      </c>
      <c r="X812" s="15">
        <v>1</v>
      </c>
      <c r="Y812" s="15">
        <v>1</v>
      </c>
      <c r="Z812" s="15">
        <v>1</v>
      </c>
      <c r="AA812" s="15">
        <f t="shared" si="405"/>
        <v>10</v>
      </c>
      <c r="AB812" s="193">
        <f t="shared" si="436"/>
        <v>1600</v>
      </c>
      <c r="AC812" s="15">
        <v>1</v>
      </c>
      <c r="AD812" s="15">
        <v>1</v>
      </c>
      <c r="AE812" s="15">
        <v>10</v>
      </c>
      <c r="AF812" s="15">
        <v>16000</v>
      </c>
      <c r="AG812" s="15">
        <f t="shared" si="417"/>
        <v>16000</v>
      </c>
      <c r="AH812" s="15">
        <v>8</v>
      </c>
      <c r="AI812" s="27">
        <f t="shared" si="418"/>
        <v>1600</v>
      </c>
      <c r="AM812" s="15">
        <f t="shared" si="419"/>
        <v>0</v>
      </c>
      <c r="AP812" s="15">
        <f t="shared" si="420"/>
        <v>16000</v>
      </c>
      <c r="AQ812" s="172">
        <f t="shared" si="406"/>
        <v>1600</v>
      </c>
      <c r="AR812" s="27">
        <f t="shared" si="421"/>
        <v>1</v>
      </c>
      <c r="AS812" s="172">
        <f t="shared" si="422"/>
        <v>1600</v>
      </c>
      <c r="BI812" s="27">
        <f t="shared" si="423"/>
        <v>0</v>
      </c>
      <c r="BJ812" s="27">
        <f t="shared" si="424"/>
        <v>0</v>
      </c>
      <c r="BR812" s="27">
        <f t="shared" si="425"/>
        <v>0</v>
      </c>
      <c r="BS812" s="27">
        <f t="shared" si="426"/>
        <v>0</v>
      </c>
      <c r="BT812" s="15">
        <v>2</v>
      </c>
      <c r="BU812" s="15">
        <v>2.3333333333333335</v>
      </c>
      <c r="BV812" s="15">
        <v>2</v>
      </c>
      <c r="BW812" s="15">
        <v>2</v>
      </c>
      <c r="BX812" s="15">
        <v>3.5</v>
      </c>
      <c r="BY812" s="15">
        <f t="shared" si="427"/>
        <v>2.3666666666666667</v>
      </c>
      <c r="BZ812" s="15">
        <v>4</v>
      </c>
      <c r="CA812" s="15">
        <f t="shared" si="428"/>
        <v>0</v>
      </c>
      <c r="CB812" s="15">
        <v>5</v>
      </c>
      <c r="CC812" s="15" t="s">
        <v>1008</v>
      </c>
      <c r="CD812" s="15" t="s">
        <v>1008</v>
      </c>
      <c r="CE812" s="15" t="s">
        <v>1007</v>
      </c>
      <c r="CH812" s="15" t="s">
        <v>1007</v>
      </c>
      <c r="CK812" s="15" t="s">
        <v>1007</v>
      </c>
      <c r="CL812" s="15" t="s">
        <v>1007</v>
      </c>
      <c r="CN812" s="15" t="s">
        <v>1007</v>
      </c>
      <c r="CP812" s="15" t="s">
        <v>1007</v>
      </c>
      <c r="CR812" s="15" t="s">
        <v>1007</v>
      </c>
      <c r="CZ812" s="15">
        <v>2</v>
      </c>
      <c r="DA812" s="15">
        <v>1</v>
      </c>
      <c r="DB812" s="15">
        <v>1</v>
      </c>
      <c r="DC812" s="15">
        <v>1</v>
      </c>
      <c r="DD812" s="15">
        <v>3</v>
      </c>
      <c r="DE812" s="15">
        <v>1</v>
      </c>
      <c r="DL812" s="15">
        <v>3</v>
      </c>
      <c r="DM812" s="15">
        <v>2.6666666666666665</v>
      </c>
      <c r="DN812" s="15">
        <v>2.25</v>
      </c>
      <c r="DO812" s="15">
        <v>2.2000000000000002</v>
      </c>
      <c r="DP812" s="15">
        <v>2.3333333333333335</v>
      </c>
      <c r="DQ812" s="15">
        <v>2</v>
      </c>
      <c r="DR812" s="27">
        <f t="shared" si="407"/>
        <v>2.4083333333333337</v>
      </c>
      <c r="DS812" s="15">
        <f t="shared" si="432"/>
        <v>0</v>
      </c>
    </row>
    <row r="813" spans="1:123" x14ac:dyDescent="0.2">
      <c r="A813" s="15">
        <v>406</v>
      </c>
      <c r="B813" s="15">
        <v>2120</v>
      </c>
      <c r="C813" s="15">
        <v>1</v>
      </c>
      <c r="D813" s="15">
        <v>5</v>
      </c>
      <c r="E813" s="15">
        <f t="shared" si="408"/>
        <v>0</v>
      </c>
      <c r="F813" s="15">
        <f t="shared" si="409"/>
        <v>0</v>
      </c>
      <c r="G813" s="15">
        <f t="shared" si="410"/>
        <v>1</v>
      </c>
      <c r="H813" s="15">
        <f t="shared" si="411"/>
        <v>0</v>
      </c>
      <c r="I813" s="15">
        <v>1</v>
      </c>
      <c r="J813" s="15">
        <v>60</v>
      </c>
      <c r="K813" s="15">
        <v>1</v>
      </c>
      <c r="L813" s="15">
        <f t="shared" si="412"/>
        <v>0</v>
      </c>
      <c r="M813" s="15">
        <f t="shared" si="413"/>
        <v>0</v>
      </c>
      <c r="N813" s="15">
        <f t="shared" si="414"/>
        <v>0</v>
      </c>
      <c r="O813" s="15">
        <f t="shared" si="415"/>
        <v>0</v>
      </c>
      <c r="P813" s="15">
        <f t="shared" si="416"/>
        <v>0</v>
      </c>
      <c r="Q813" s="15">
        <v>3</v>
      </c>
      <c r="R813" s="15">
        <v>3</v>
      </c>
      <c r="S813" s="15">
        <v>40</v>
      </c>
      <c r="T813" s="15">
        <v>0</v>
      </c>
      <c r="U813" s="15">
        <v>1</v>
      </c>
      <c r="V813" s="15">
        <v>0</v>
      </c>
      <c r="W813" s="15">
        <v>0</v>
      </c>
      <c r="X813" s="15">
        <v>1</v>
      </c>
      <c r="Y813" s="15">
        <v>0</v>
      </c>
      <c r="Z813" s="15">
        <v>1</v>
      </c>
      <c r="AA813" s="15">
        <f t="shared" si="405"/>
        <v>10</v>
      </c>
      <c r="AB813" s="193">
        <f t="shared" si="436"/>
        <v>1300</v>
      </c>
      <c r="AC813" s="159">
        <v>1</v>
      </c>
      <c r="AD813" s="159">
        <v>1</v>
      </c>
      <c r="AE813" s="159">
        <v>10</v>
      </c>
      <c r="AF813" s="159">
        <v>13000</v>
      </c>
      <c r="AG813" s="159">
        <f t="shared" si="417"/>
        <v>13000</v>
      </c>
      <c r="AH813" s="159">
        <v>7</v>
      </c>
      <c r="AI813" s="171">
        <f t="shared" si="418"/>
        <v>1300</v>
      </c>
      <c r="AM813" s="15">
        <f t="shared" si="419"/>
        <v>0</v>
      </c>
      <c r="AP813" s="15">
        <f t="shared" si="420"/>
        <v>13000</v>
      </c>
      <c r="AQ813" s="172">
        <f t="shared" si="406"/>
        <v>1300</v>
      </c>
      <c r="AR813" s="27">
        <f t="shared" si="421"/>
        <v>1</v>
      </c>
      <c r="AS813" s="172">
        <f t="shared" si="422"/>
        <v>1300</v>
      </c>
      <c r="BI813" s="27">
        <f t="shared" si="423"/>
        <v>0</v>
      </c>
      <c r="BJ813" s="27">
        <f t="shared" si="424"/>
        <v>0</v>
      </c>
      <c r="BR813" s="27">
        <f t="shared" si="425"/>
        <v>0</v>
      </c>
      <c r="BS813" s="27">
        <f t="shared" si="426"/>
        <v>0</v>
      </c>
      <c r="BT813" s="15">
        <v>2</v>
      </c>
      <c r="BU813" s="15">
        <v>2.3333333333333335</v>
      </c>
      <c r="BV813" s="15">
        <v>2</v>
      </c>
      <c r="BW813" s="15">
        <v>2</v>
      </c>
      <c r="BX813" s="15">
        <v>3.5</v>
      </c>
      <c r="BY813" s="15">
        <f t="shared" si="427"/>
        <v>2.3666666666666667</v>
      </c>
      <c r="BZ813" s="15">
        <v>4</v>
      </c>
      <c r="CA813" s="15">
        <f t="shared" si="428"/>
        <v>0</v>
      </c>
      <c r="CB813" s="15">
        <v>5</v>
      </c>
      <c r="CC813" s="15" t="s">
        <v>1008</v>
      </c>
      <c r="CD813" s="15" t="s">
        <v>1008</v>
      </c>
      <c r="CE813" s="15" t="s">
        <v>1007</v>
      </c>
      <c r="CH813" s="15" t="s">
        <v>1007</v>
      </c>
      <c r="CK813" s="15" t="s">
        <v>1007</v>
      </c>
      <c r="CL813" s="15" t="s">
        <v>1007</v>
      </c>
      <c r="CN813" s="15" t="s">
        <v>1007</v>
      </c>
      <c r="CP813" s="15" t="s">
        <v>1007</v>
      </c>
      <c r="CR813" s="15" t="s">
        <v>1007</v>
      </c>
      <c r="CZ813" s="15">
        <v>2</v>
      </c>
      <c r="DA813" s="15">
        <v>1</v>
      </c>
      <c r="DB813" s="15">
        <v>1</v>
      </c>
      <c r="DC813" s="15">
        <v>1</v>
      </c>
      <c r="DD813" s="15">
        <v>3</v>
      </c>
      <c r="DE813" s="15">
        <v>1</v>
      </c>
      <c r="DL813" s="27">
        <v>3</v>
      </c>
      <c r="DM813" s="27">
        <v>2.6666666666666665</v>
      </c>
      <c r="DN813" s="27">
        <v>2.25</v>
      </c>
      <c r="DO813" s="27">
        <v>2.2000000000000002</v>
      </c>
      <c r="DP813" s="27">
        <v>2.3333333333333335</v>
      </c>
      <c r="DQ813" s="27">
        <v>2</v>
      </c>
      <c r="DR813" s="27">
        <f t="shared" si="407"/>
        <v>2.4083333333333337</v>
      </c>
      <c r="DS813" s="15">
        <f t="shared" si="432"/>
        <v>-1.8333333333333326</v>
      </c>
    </row>
    <row r="814" spans="1:123" x14ac:dyDescent="0.2">
      <c r="A814" s="15">
        <v>407</v>
      </c>
      <c r="B814" s="15">
        <v>2121</v>
      </c>
      <c r="C814" s="15">
        <v>1</v>
      </c>
      <c r="D814" s="15">
        <v>5</v>
      </c>
      <c r="E814" s="15">
        <f t="shared" si="408"/>
        <v>0</v>
      </c>
      <c r="F814" s="15">
        <f t="shared" si="409"/>
        <v>0</v>
      </c>
      <c r="G814" s="15">
        <f t="shared" si="410"/>
        <v>1</v>
      </c>
      <c r="H814" s="15">
        <f t="shared" si="411"/>
        <v>0</v>
      </c>
      <c r="I814" s="15">
        <v>1</v>
      </c>
      <c r="J814" s="15">
        <v>65</v>
      </c>
      <c r="K814" s="15">
        <v>4</v>
      </c>
      <c r="L814" s="15">
        <f t="shared" si="412"/>
        <v>0</v>
      </c>
      <c r="M814" s="15">
        <f t="shared" si="413"/>
        <v>0</v>
      </c>
      <c r="N814" s="15">
        <f t="shared" si="414"/>
        <v>1</v>
      </c>
      <c r="O814" s="15">
        <f t="shared" si="415"/>
        <v>0</v>
      </c>
      <c r="P814" s="15">
        <f t="shared" si="416"/>
        <v>0</v>
      </c>
      <c r="Q814" s="15">
        <v>2</v>
      </c>
      <c r="R814" s="15">
        <v>4</v>
      </c>
      <c r="S814" s="15">
        <v>30</v>
      </c>
      <c r="T814" s="15">
        <v>0</v>
      </c>
      <c r="U814" s="15">
        <v>0</v>
      </c>
      <c r="V814" s="15">
        <v>1</v>
      </c>
      <c r="W814" s="15">
        <v>480000</v>
      </c>
      <c r="X814" s="15">
        <v>1</v>
      </c>
      <c r="Y814" s="15">
        <v>1</v>
      </c>
      <c r="Z814" s="15">
        <v>1</v>
      </c>
      <c r="AA814" s="15">
        <f t="shared" si="405"/>
        <v>1</v>
      </c>
      <c r="AB814" s="193">
        <f t="shared" si="436"/>
        <v>3000</v>
      </c>
      <c r="AC814" s="15">
        <v>4</v>
      </c>
      <c r="AD814" s="15">
        <v>1</v>
      </c>
      <c r="AE814" s="15">
        <v>1</v>
      </c>
      <c r="AF814" s="15">
        <v>3000</v>
      </c>
      <c r="AG814" s="15">
        <f t="shared" si="417"/>
        <v>3000</v>
      </c>
      <c r="AH814" s="15">
        <v>2</v>
      </c>
      <c r="AI814" s="27">
        <f t="shared" si="418"/>
        <v>3000</v>
      </c>
      <c r="AM814" s="15">
        <f t="shared" si="419"/>
        <v>0</v>
      </c>
      <c r="AP814" s="15">
        <f t="shared" si="420"/>
        <v>3000</v>
      </c>
      <c r="AQ814" s="172">
        <f t="shared" si="406"/>
        <v>3000</v>
      </c>
      <c r="AR814" s="27">
        <f t="shared" si="421"/>
        <v>1</v>
      </c>
      <c r="AS814" s="172">
        <f t="shared" si="422"/>
        <v>3000</v>
      </c>
      <c r="BI814" s="27">
        <f t="shared" si="423"/>
        <v>0</v>
      </c>
      <c r="BJ814" s="27">
        <f t="shared" si="424"/>
        <v>0</v>
      </c>
      <c r="BR814" s="27">
        <f t="shared" si="425"/>
        <v>0</v>
      </c>
      <c r="BS814" s="27">
        <f t="shared" si="426"/>
        <v>0</v>
      </c>
      <c r="BT814" s="15">
        <v>1.75</v>
      </c>
      <c r="BU814" s="15">
        <v>1</v>
      </c>
      <c r="BV814" s="15">
        <v>1</v>
      </c>
      <c r="BW814" s="15">
        <v>1</v>
      </c>
      <c r="BX814" s="15">
        <v>1</v>
      </c>
      <c r="BY814" s="15">
        <f t="shared" si="427"/>
        <v>1.1499999999999999</v>
      </c>
      <c r="BZ814" s="15">
        <v>1</v>
      </c>
      <c r="CA814" s="15">
        <f t="shared" si="428"/>
        <v>0</v>
      </c>
      <c r="CB814" s="15">
        <v>5</v>
      </c>
      <c r="CC814" s="15" t="s">
        <v>1008</v>
      </c>
      <c r="CD814" s="15" t="s">
        <v>1008</v>
      </c>
      <c r="CE814" s="15" t="s">
        <v>1007</v>
      </c>
      <c r="CH814" s="15" t="s">
        <v>1007</v>
      </c>
      <c r="CK814" s="15" t="s">
        <v>1007</v>
      </c>
      <c r="CL814" s="15" t="s">
        <v>1007</v>
      </c>
      <c r="CN814" s="15" t="s">
        <v>1007</v>
      </c>
      <c r="CP814" s="15" t="s">
        <v>1007</v>
      </c>
      <c r="CR814" s="15" t="s">
        <v>1007</v>
      </c>
      <c r="CZ814" s="15">
        <v>3</v>
      </c>
      <c r="DA814" s="15">
        <v>3</v>
      </c>
      <c r="DB814" s="15">
        <v>2</v>
      </c>
      <c r="DC814" s="15">
        <v>3</v>
      </c>
      <c r="DD814" s="15">
        <v>1</v>
      </c>
      <c r="DE814" s="15">
        <v>3</v>
      </c>
      <c r="DL814" s="15">
        <v>4.2</v>
      </c>
      <c r="DM814" s="15">
        <v>4</v>
      </c>
      <c r="DN814" s="15">
        <v>4.25</v>
      </c>
      <c r="DO814" s="15">
        <v>4</v>
      </c>
      <c r="DP814" s="15">
        <v>4</v>
      </c>
      <c r="DQ814" s="15">
        <v>5</v>
      </c>
      <c r="DR814" s="27">
        <f t="shared" si="407"/>
        <v>4.2416666666666663</v>
      </c>
      <c r="DS814" s="15">
        <f t="shared" si="432"/>
        <v>0</v>
      </c>
    </row>
    <row r="815" spans="1:123" x14ac:dyDescent="0.2">
      <c r="A815" s="15">
        <v>407</v>
      </c>
      <c r="B815" s="15">
        <v>2121</v>
      </c>
      <c r="C815" s="15">
        <v>1</v>
      </c>
      <c r="D815" s="15">
        <v>5</v>
      </c>
      <c r="E815" s="15">
        <f t="shared" si="408"/>
        <v>0</v>
      </c>
      <c r="F815" s="15">
        <f t="shared" si="409"/>
        <v>0</v>
      </c>
      <c r="G815" s="15">
        <f t="shared" si="410"/>
        <v>1</v>
      </c>
      <c r="H815" s="15">
        <f t="shared" si="411"/>
        <v>0</v>
      </c>
      <c r="I815" s="15">
        <v>1</v>
      </c>
      <c r="J815" s="15">
        <v>65</v>
      </c>
      <c r="K815" s="15">
        <v>4</v>
      </c>
      <c r="L815" s="15">
        <f t="shared" si="412"/>
        <v>0</v>
      </c>
      <c r="M815" s="15">
        <f t="shared" si="413"/>
        <v>0</v>
      </c>
      <c r="N815" s="15">
        <f t="shared" si="414"/>
        <v>1</v>
      </c>
      <c r="O815" s="15">
        <f t="shared" si="415"/>
        <v>0</v>
      </c>
      <c r="P815" s="15">
        <f t="shared" si="416"/>
        <v>0</v>
      </c>
      <c r="Q815" s="15">
        <v>2</v>
      </c>
      <c r="R815" s="15">
        <v>4</v>
      </c>
      <c r="S815" s="15">
        <v>30</v>
      </c>
      <c r="T815" s="15">
        <v>0</v>
      </c>
      <c r="U815" s="15">
        <v>0</v>
      </c>
      <c r="V815" s="15">
        <v>1</v>
      </c>
      <c r="W815" s="15">
        <v>480000</v>
      </c>
      <c r="X815" s="15">
        <v>1</v>
      </c>
      <c r="Y815" s="15">
        <v>0</v>
      </c>
      <c r="Z815" s="15">
        <v>1</v>
      </c>
      <c r="AA815" s="15">
        <f t="shared" si="405"/>
        <v>1</v>
      </c>
      <c r="AB815" s="193">
        <f t="shared" si="436"/>
        <v>2600</v>
      </c>
      <c r="AC815" s="159">
        <v>4</v>
      </c>
      <c r="AD815" s="159">
        <v>1</v>
      </c>
      <c r="AE815" s="159">
        <v>1</v>
      </c>
      <c r="AF815" s="159">
        <v>2600</v>
      </c>
      <c r="AG815" s="159">
        <f t="shared" si="417"/>
        <v>2600</v>
      </c>
      <c r="AH815" s="159">
        <v>2</v>
      </c>
      <c r="AI815" s="171">
        <f t="shared" si="418"/>
        <v>2600</v>
      </c>
      <c r="AM815" s="15">
        <f t="shared" si="419"/>
        <v>0</v>
      </c>
      <c r="AP815" s="15">
        <f t="shared" si="420"/>
        <v>2600</v>
      </c>
      <c r="AQ815" s="172">
        <f t="shared" si="406"/>
        <v>2600</v>
      </c>
      <c r="AR815" s="27">
        <f t="shared" si="421"/>
        <v>1</v>
      </c>
      <c r="AS815" s="172">
        <f t="shared" si="422"/>
        <v>2600</v>
      </c>
      <c r="BI815" s="27">
        <f t="shared" si="423"/>
        <v>0</v>
      </c>
      <c r="BJ815" s="27">
        <f t="shared" si="424"/>
        <v>0</v>
      </c>
      <c r="BR815" s="27">
        <f t="shared" si="425"/>
        <v>0</v>
      </c>
      <c r="BS815" s="27">
        <f t="shared" si="426"/>
        <v>0</v>
      </c>
      <c r="BT815" s="15">
        <v>1.75</v>
      </c>
      <c r="BU815" s="15">
        <v>1</v>
      </c>
      <c r="BV815" s="15">
        <v>1</v>
      </c>
      <c r="BW815" s="15">
        <v>1</v>
      </c>
      <c r="BX815" s="15">
        <v>1</v>
      </c>
      <c r="BY815" s="15">
        <f t="shared" si="427"/>
        <v>1.1499999999999999</v>
      </c>
      <c r="BZ815" s="15">
        <v>1</v>
      </c>
      <c r="CA815" s="15">
        <f t="shared" si="428"/>
        <v>0</v>
      </c>
      <c r="CB815" s="15">
        <v>5</v>
      </c>
      <c r="CC815" s="15" t="s">
        <v>1008</v>
      </c>
      <c r="CD815" s="15" t="s">
        <v>1008</v>
      </c>
      <c r="CE815" s="15" t="s">
        <v>1007</v>
      </c>
      <c r="CH815" s="15" t="s">
        <v>1007</v>
      </c>
      <c r="CK815" s="15" t="s">
        <v>1007</v>
      </c>
      <c r="CL815" s="15" t="s">
        <v>1007</v>
      </c>
      <c r="CN815" s="15" t="s">
        <v>1007</v>
      </c>
      <c r="CP815" s="15" t="s">
        <v>1007</v>
      </c>
      <c r="CR815" s="15" t="s">
        <v>1007</v>
      </c>
      <c r="CZ815" s="15">
        <v>3</v>
      </c>
      <c r="DA815" s="15">
        <v>3</v>
      </c>
      <c r="DB815" s="15">
        <v>2</v>
      </c>
      <c r="DC815" s="15">
        <v>3</v>
      </c>
      <c r="DD815" s="15">
        <v>1</v>
      </c>
      <c r="DE815" s="15">
        <v>3</v>
      </c>
      <c r="DL815" s="27">
        <v>4.2</v>
      </c>
      <c r="DM815" s="27">
        <v>4</v>
      </c>
      <c r="DN815" s="27">
        <v>4.25</v>
      </c>
      <c r="DO815" s="27">
        <v>4</v>
      </c>
      <c r="DP815" s="27">
        <v>4</v>
      </c>
      <c r="DQ815" s="27">
        <v>5</v>
      </c>
      <c r="DR815" s="27">
        <f t="shared" si="407"/>
        <v>4.2416666666666663</v>
      </c>
      <c r="DS815" s="15">
        <f t="shared" si="432"/>
        <v>0.44722222222222197</v>
      </c>
    </row>
    <row r="816" spans="1:123" x14ac:dyDescent="0.2">
      <c r="A816" s="15">
        <v>408</v>
      </c>
      <c r="B816" s="15">
        <v>2122</v>
      </c>
      <c r="C816" s="15">
        <v>1</v>
      </c>
      <c r="D816" s="15">
        <v>5</v>
      </c>
      <c r="E816" s="15">
        <f t="shared" si="408"/>
        <v>0</v>
      </c>
      <c r="F816" s="15">
        <f t="shared" si="409"/>
        <v>0</v>
      </c>
      <c r="G816" s="15">
        <f t="shared" si="410"/>
        <v>1</v>
      </c>
      <c r="H816" s="15">
        <f t="shared" si="411"/>
        <v>0</v>
      </c>
      <c r="I816" s="15">
        <v>0</v>
      </c>
      <c r="J816" s="15">
        <v>56</v>
      </c>
      <c r="K816" s="15">
        <v>1</v>
      </c>
      <c r="L816" s="15">
        <f t="shared" si="412"/>
        <v>0</v>
      </c>
      <c r="M816" s="15">
        <f t="shared" si="413"/>
        <v>0</v>
      </c>
      <c r="N816" s="15">
        <f t="shared" si="414"/>
        <v>0</v>
      </c>
      <c r="O816" s="15">
        <f t="shared" si="415"/>
        <v>0</v>
      </c>
      <c r="P816" s="15">
        <f t="shared" si="416"/>
        <v>0</v>
      </c>
      <c r="Q816" s="15">
        <v>2</v>
      </c>
      <c r="R816" s="15">
        <v>5</v>
      </c>
      <c r="S816" s="15">
        <v>20</v>
      </c>
      <c r="T816" s="15">
        <v>0</v>
      </c>
      <c r="U816" s="15">
        <v>1</v>
      </c>
      <c r="V816" s="15">
        <v>1</v>
      </c>
      <c r="W816" s="15">
        <v>480000</v>
      </c>
      <c r="X816" s="15">
        <v>1</v>
      </c>
      <c r="Y816" s="15">
        <v>1</v>
      </c>
      <c r="Z816" s="15">
        <v>1</v>
      </c>
      <c r="AA816" s="15">
        <f t="shared" si="405"/>
        <v>30</v>
      </c>
      <c r="AB816" s="193">
        <f t="shared" si="436"/>
        <v>166.66666666666666</v>
      </c>
      <c r="AC816" s="15">
        <v>2</v>
      </c>
      <c r="AD816" s="15">
        <v>1</v>
      </c>
      <c r="AE816" s="15">
        <v>30</v>
      </c>
      <c r="AF816" s="15">
        <v>5000</v>
      </c>
      <c r="AG816" s="15">
        <f t="shared" si="417"/>
        <v>5000</v>
      </c>
      <c r="AH816" s="15">
        <v>6</v>
      </c>
      <c r="AI816" s="27">
        <f t="shared" si="418"/>
        <v>166.66666666666666</v>
      </c>
      <c r="AM816" s="15">
        <f t="shared" si="419"/>
        <v>0</v>
      </c>
      <c r="AP816" s="15">
        <f t="shared" si="420"/>
        <v>5000</v>
      </c>
      <c r="AQ816" s="172">
        <f t="shared" si="406"/>
        <v>166.66666666666666</v>
      </c>
      <c r="AR816" s="27">
        <f t="shared" si="421"/>
        <v>1</v>
      </c>
      <c r="AS816" s="172">
        <f t="shared" si="422"/>
        <v>166.66666666666666</v>
      </c>
      <c r="BI816" s="27">
        <f t="shared" si="423"/>
        <v>0</v>
      </c>
      <c r="BJ816" s="27">
        <f t="shared" si="424"/>
        <v>0</v>
      </c>
      <c r="BR816" s="27">
        <f t="shared" si="425"/>
        <v>0</v>
      </c>
      <c r="BS816" s="27">
        <f t="shared" si="426"/>
        <v>0</v>
      </c>
      <c r="BT816" s="15">
        <v>3.75</v>
      </c>
      <c r="BU816" s="15">
        <v>3</v>
      </c>
      <c r="BV816" s="15">
        <v>2.6666666666666665</v>
      </c>
      <c r="BW816" s="15">
        <v>3</v>
      </c>
      <c r="BX816" s="15">
        <v>3</v>
      </c>
      <c r="BY816" s="15">
        <f t="shared" si="427"/>
        <v>3.083333333333333</v>
      </c>
      <c r="BZ816" s="15">
        <v>3</v>
      </c>
      <c r="CA816" s="15">
        <f t="shared" si="428"/>
        <v>0</v>
      </c>
      <c r="CB816" s="15">
        <v>5</v>
      </c>
      <c r="CC816" s="15" t="s">
        <v>1008</v>
      </c>
      <c r="CD816" s="15" t="s">
        <v>1008</v>
      </c>
      <c r="CE816" s="15" t="s">
        <v>1007</v>
      </c>
      <c r="CH816" s="15" t="s">
        <v>1007</v>
      </c>
      <c r="CK816" s="15" t="s">
        <v>1007</v>
      </c>
      <c r="CL816" s="15" t="s">
        <v>1007</v>
      </c>
      <c r="CN816" s="15" t="s">
        <v>1007</v>
      </c>
      <c r="CP816" s="15" t="s">
        <v>1007</v>
      </c>
      <c r="CR816" s="15" t="s">
        <v>1007</v>
      </c>
      <c r="CZ816" s="15">
        <v>2</v>
      </c>
      <c r="DA816" s="15">
        <v>3</v>
      </c>
      <c r="DD816" s="15">
        <v>3</v>
      </c>
      <c r="DE816" s="15">
        <v>4</v>
      </c>
      <c r="DF816" s="15">
        <v>1</v>
      </c>
      <c r="DG816" s="15">
        <v>1</v>
      </c>
      <c r="DL816" s="15">
        <v>4.2</v>
      </c>
      <c r="DM816" s="15">
        <v>4.333333333333333</v>
      </c>
      <c r="DN816" s="15">
        <v>4.5</v>
      </c>
      <c r="DO816" s="15">
        <v>4.4000000000000004</v>
      </c>
      <c r="DP816" s="15">
        <v>2.3333333333333335</v>
      </c>
      <c r="DQ816" s="15">
        <v>3</v>
      </c>
      <c r="DR816" s="27">
        <f t="shared" si="407"/>
        <v>3.7944444444444443</v>
      </c>
      <c r="DS816" s="15">
        <f t="shared" si="432"/>
        <v>0.58888888888888857</v>
      </c>
    </row>
    <row r="817" spans="1:123" x14ac:dyDescent="0.2">
      <c r="A817" s="15">
        <v>408</v>
      </c>
      <c r="B817" s="15">
        <v>2122</v>
      </c>
      <c r="C817" s="15">
        <v>1</v>
      </c>
      <c r="D817" s="15">
        <v>5</v>
      </c>
      <c r="E817" s="15">
        <f t="shared" si="408"/>
        <v>0</v>
      </c>
      <c r="F817" s="15">
        <f t="shared" si="409"/>
        <v>0</v>
      </c>
      <c r="G817" s="15">
        <f t="shared" si="410"/>
        <v>1</v>
      </c>
      <c r="H817" s="15">
        <f t="shared" si="411"/>
        <v>0</v>
      </c>
      <c r="I817" s="15">
        <v>0</v>
      </c>
      <c r="J817" s="15">
        <v>56</v>
      </c>
      <c r="K817" s="15">
        <v>1</v>
      </c>
      <c r="L817" s="15">
        <f t="shared" si="412"/>
        <v>0</v>
      </c>
      <c r="M817" s="15">
        <f t="shared" si="413"/>
        <v>0</v>
      </c>
      <c r="N817" s="15">
        <f t="shared" si="414"/>
        <v>0</v>
      </c>
      <c r="O817" s="15">
        <f t="shared" si="415"/>
        <v>0</v>
      </c>
      <c r="P817" s="15">
        <f t="shared" si="416"/>
        <v>0</v>
      </c>
      <c r="Q817" s="15">
        <v>2</v>
      </c>
      <c r="R817" s="15">
        <v>5</v>
      </c>
      <c r="S817" s="15">
        <v>20</v>
      </c>
      <c r="T817" s="15">
        <v>0</v>
      </c>
      <c r="U817" s="15">
        <v>1</v>
      </c>
      <c r="V817" s="15">
        <v>1</v>
      </c>
      <c r="W817" s="15">
        <v>480000</v>
      </c>
      <c r="X817" s="15">
        <v>1</v>
      </c>
      <c r="Y817" s="15">
        <v>0</v>
      </c>
      <c r="Z817" s="15">
        <v>1</v>
      </c>
      <c r="AA817" s="15">
        <f t="shared" si="405"/>
        <v>30</v>
      </c>
      <c r="AB817" s="193">
        <f t="shared" si="436"/>
        <v>166.66666666666666</v>
      </c>
      <c r="AC817" s="159">
        <v>2</v>
      </c>
      <c r="AD817" s="159">
        <v>1</v>
      </c>
      <c r="AE817" s="159">
        <v>30</v>
      </c>
      <c r="AF817" s="159">
        <v>5000</v>
      </c>
      <c r="AG817" s="159">
        <f t="shared" si="417"/>
        <v>5000</v>
      </c>
      <c r="AH817" s="159">
        <v>6</v>
      </c>
      <c r="AI817" s="171">
        <f t="shared" si="418"/>
        <v>166.66666666666666</v>
      </c>
      <c r="AM817" s="15">
        <f t="shared" si="419"/>
        <v>0</v>
      </c>
      <c r="AP817" s="15">
        <f t="shared" si="420"/>
        <v>5000</v>
      </c>
      <c r="AQ817" s="172">
        <f t="shared" si="406"/>
        <v>166.66666666666666</v>
      </c>
      <c r="AR817" s="27">
        <f t="shared" si="421"/>
        <v>1</v>
      </c>
      <c r="AS817" s="172">
        <f t="shared" si="422"/>
        <v>166.66666666666666</v>
      </c>
      <c r="BI817" s="27">
        <f t="shared" si="423"/>
        <v>0</v>
      </c>
      <c r="BJ817" s="27">
        <f t="shared" si="424"/>
        <v>0</v>
      </c>
      <c r="BR817" s="27">
        <f t="shared" si="425"/>
        <v>0</v>
      </c>
      <c r="BS817" s="27">
        <f t="shared" si="426"/>
        <v>0</v>
      </c>
      <c r="BT817" s="15">
        <v>3.75</v>
      </c>
      <c r="BU817" s="15">
        <v>3</v>
      </c>
      <c r="BV817" s="15">
        <v>2.6666666666666665</v>
      </c>
      <c r="BW817" s="15">
        <v>3</v>
      </c>
      <c r="BX817" s="15">
        <v>3</v>
      </c>
      <c r="BY817" s="15">
        <f t="shared" si="427"/>
        <v>3.083333333333333</v>
      </c>
      <c r="BZ817" s="15">
        <v>3</v>
      </c>
      <c r="CA817" s="15">
        <f t="shared" si="428"/>
        <v>0</v>
      </c>
      <c r="CB817" s="15">
        <v>5</v>
      </c>
      <c r="CC817" s="15" t="s">
        <v>1008</v>
      </c>
      <c r="CD817" s="15" t="s">
        <v>1008</v>
      </c>
      <c r="CE817" s="15" t="s">
        <v>1007</v>
      </c>
      <c r="CH817" s="15" t="s">
        <v>1007</v>
      </c>
      <c r="CK817" s="15" t="s">
        <v>1007</v>
      </c>
      <c r="CL817" s="15" t="s">
        <v>1007</v>
      </c>
      <c r="CN817" s="15" t="s">
        <v>1007</v>
      </c>
      <c r="CP817" s="15" t="s">
        <v>1007</v>
      </c>
      <c r="CR817" s="15" t="s">
        <v>1007</v>
      </c>
      <c r="CZ817" s="15">
        <v>2</v>
      </c>
      <c r="DA817" s="15">
        <v>3</v>
      </c>
      <c r="DD817" s="15">
        <v>3</v>
      </c>
      <c r="DE817" s="15">
        <v>4</v>
      </c>
      <c r="DF817" s="15">
        <v>1</v>
      </c>
      <c r="DG817" s="15">
        <v>1</v>
      </c>
      <c r="DL817" s="27">
        <v>4</v>
      </c>
      <c r="DM817" s="27">
        <v>3.3333333333333335</v>
      </c>
      <c r="DN817" s="27">
        <v>3.5</v>
      </c>
      <c r="DO817" s="27">
        <v>3.4</v>
      </c>
      <c r="DP817" s="27">
        <v>2</v>
      </c>
      <c r="DQ817" s="27">
        <v>3</v>
      </c>
      <c r="DR817" s="27">
        <f t="shared" si="407"/>
        <v>3.2055555555555557</v>
      </c>
      <c r="DS817" s="15">
        <f t="shared" si="432"/>
        <v>-0.32222222222222241</v>
      </c>
    </row>
    <row r="818" spans="1:123" x14ac:dyDescent="0.2">
      <c r="A818" s="15">
        <v>409</v>
      </c>
      <c r="B818" s="15">
        <v>2123</v>
      </c>
      <c r="C818" s="15">
        <v>1</v>
      </c>
      <c r="D818" s="15">
        <v>5</v>
      </c>
      <c r="E818" s="15">
        <f t="shared" si="408"/>
        <v>0</v>
      </c>
      <c r="F818" s="15">
        <f t="shared" si="409"/>
        <v>0</v>
      </c>
      <c r="G818" s="15">
        <f t="shared" si="410"/>
        <v>1</v>
      </c>
      <c r="H818" s="15">
        <f t="shared" si="411"/>
        <v>0</v>
      </c>
      <c r="I818" s="15">
        <v>1</v>
      </c>
      <c r="J818" s="15">
        <v>65</v>
      </c>
      <c r="K818" s="15">
        <v>4</v>
      </c>
      <c r="L818" s="15">
        <f t="shared" si="412"/>
        <v>0</v>
      </c>
      <c r="M818" s="15">
        <f t="shared" si="413"/>
        <v>0</v>
      </c>
      <c r="N818" s="15">
        <f t="shared" si="414"/>
        <v>1</v>
      </c>
      <c r="O818" s="15">
        <f t="shared" si="415"/>
        <v>0</v>
      </c>
      <c r="P818" s="15">
        <f t="shared" si="416"/>
        <v>0</v>
      </c>
      <c r="Q818" s="15">
        <v>2</v>
      </c>
      <c r="R818" s="15">
        <v>4</v>
      </c>
      <c r="S818" s="15">
        <v>30</v>
      </c>
      <c r="T818" s="15">
        <v>0</v>
      </c>
      <c r="U818" s="15">
        <v>0</v>
      </c>
      <c r="V818" s="15">
        <v>0</v>
      </c>
      <c r="W818" s="15">
        <v>0</v>
      </c>
      <c r="X818" s="15">
        <v>1</v>
      </c>
      <c r="Y818" s="15">
        <v>1</v>
      </c>
      <c r="Z818" s="15">
        <v>1</v>
      </c>
      <c r="AA818" s="15">
        <f t="shared" si="405"/>
        <v>16</v>
      </c>
      <c r="AB818" s="193">
        <f t="shared" si="436"/>
        <v>125</v>
      </c>
      <c r="AC818" s="15">
        <v>1</v>
      </c>
      <c r="AD818" s="15">
        <v>1</v>
      </c>
      <c r="AE818" s="15">
        <v>16</v>
      </c>
      <c r="AF818" s="15">
        <v>2000</v>
      </c>
      <c r="AG818" s="15">
        <f t="shared" si="417"/>
        <v>2000</v>
      </c>
      <c r="AH818" s="15">
        <v>9</v>
      </c>
      <c r="AI818" s="27">
        <f t="shared" si="418"/>
        <v>125</v>
      </c>
      <c r="AM818" s="15">
        <f t="shared" si="419"/>
        <v>0</v>
      </c>
      <c r="AP818" s="15">
        <f t="shared" si="420"/>
        <v>2000</v>
      </c>
      <c r="AQ818" s="172">
        <f t="shared" si="406"/>
        <v>125</v>
      </c>
      <c r="AR818" s="27">
        <f t="shared" si="421"/>
        <v>1</v>
      </c>
      <c r="AS818" s="172">
        <f t="shared" si="422"/>
        <v>125</v>
      </c>
      <c r="BI818" s="27">
        <f t="shared" si="423"/>
        <v>0</v>
      </c>
      <c r="BJ818" s="27">
        <f t="shared" si="424"/>
        <v>0</v>
      </c>
      <c r="BR818" s="27">
        <f t="shared" si="425"/>
        <v>0</v>
      </c>
      <c r="BS818" s="27">
        <f t="shared" si="426"/>
        <v>0</v>
      </c>
      <c r="BT818" s="15">
        <v>1</v>
      </c>
      <c r="BU818" s="15">
        <v>1</v>
      </c>
      <c r="BV818" s="15">
        <v>1</v>
      </c>
      <c r="BW818" s="15">
        <v>1</v>
      </c>
      <c r="BX818" s="15">
        <v>5</v>
      </c>
      <c r="BY818" s="15">
        <f t="shared" si="427"/>
        <v>1.8</v>
      </c>
      <c r="BZ818" s="15">
        <v>4</v>
      </c>
      <c r="CA818" s="15">
        <f t="shared" si="428"/>
        <v>0</v>
      </c>
      <c r="CB818" s="15">
        <v>5</v>
      </c>
      <c r="CC818" s="15" t="s">
        <v>1008</v>
      </c>
      <c r="CD818" s="15" t="s">
        <v>1008</v>
      </c>
      <c r="CE818" s="15" t="s">
        <v>1007</v>
      </c>
      <c r="CH818" s="15" t="s">
        <v>1007</v>
      </c>
      <c r="CK818" s="15" t="s">
        <v>1007</v>
      </c>
      <c r="CL818" s="15" t="s">
        <v>1007</v>
      </c>
      <c r="CN818" s="15" t="s">
        <v>1007</v>
      </c>
      <c r="CP818" s="15" t="s">
        <v>1007</v>
      </c>
      <c r="CR818" s="15" t="s">
        <v>1007</v>
      </c>
      <c r="CZ818" s="15">
        <v>1</v>
      </c>
      <c r="DA818" s="15">
        <v>2</v>
      </c>
      <c r="DB818" s="15">
        <v>3</v>
      </c>
      <c r="DC818" s="15">
        <v>2</v>
      </c>
      <c r="DD818" s="15">
        <v>2</v>
      </c>
      <c r="DE818" s="15">
        <v>2</v>
      </c>
      <c r="DL818" s="15">
        <v>4</v>
      </c>
      <c r="DM818" s="15">
        <v>3</v>
      </c>
      <c r="DN818" s="15">
        <v>3.5</v>
      </c>
      <c r="DO818" s="15">
        <v>3</v>
      </c>
      <c r="DP818" s="15">
        <v>3.6666666666666665</v>
      </c>
      <c r="DQ818" s="15">
        <v>4</v>
      </c>
      <c r="DR818" s="27">
        <f t="shared" si="407"/>
        <v>3.5277777777777781</v>
      </c>
      <c r="DS818" s="15">
        <f t="shared" si="432"/>
        <v>0</v>
      </c>
    </row>
    <row r="819" spans="1:123" x14ac:dyDescent="0.2">
      <c r="A819" s="15">
        <v>409</v>
      </c>
      <c r="B819" s="15">
        <v>2123</v>
      </c>
      <c r="C819" s="15">
        <v>1</v>
      </c>
      <c r="D819" s="15">
        <v>5</v>
      </c>
      <c r="E819" s="15">
        <f t="shared" si="408"/>
        <v>0</v>
      </c>
      <c r="F819" s="15">
        <f t="shared" si="409"/>
        <v>0</v>
      </c>
      <c r="G819" s="15">
        <f t="shared" si="410"/>
        <v>1</v>
      </c>
      <c r="H819" s="15">
        <f t="shared" si="411"/>
        <v>0</v>
      </c>
      <c r="I819" s="15">
        <v>1</v>
      </c>
      <c r="J819" s="15">
        <v>65</v>
      </c>
      <c r="K819" s="15">
        <v>4</v>
      </c>
      <c r="L819" s="15">
        <f t="shared" si="412"/>
        <v>0</v>
      </c>
      <c r="M819" s="15">
        <f t="shared" si="413"/>
        <v>0</v>
      </c>
      <c r="N819" s="15">
        <f t="shared" si="414"/>
        <v>1</v>
      </c>
      <c r="O819" s="15">
        <f t="shared" si="415"/>
        <v>0</v>
      </c>
      <c r="P819" s="15">
        <f t="shared" si="416"/>
        <v>0</v>
      </c>
      <c r="Q819" s="15">
        <v>2</v>
      </c>
      <c r="R819" s="15">
        <v>4</v>
      </c>
      <c r="S819" s="15">
        <v>30</v>
      </c>
      <c r="T819" s="15">
        <v>0</v>
      </c>
      <c r="U819" s="15">
        <v>0</v>
      </c>
      <c r="V819" s="15">
        <v>0</v>
      </c>
      <c r="W819" s="15">
        <v>0</v>
      </c>
      <c r="X819" s="15">
        <v>1</v>
      </c>
      <c r="Y819" s="15">
        <v>0</v>
      </c>
      <c r="Z819" s="15">
        <v>1</v>
      </c>
      <c r="AA819" s="15">
        <f t="shared" si="405"/>
        <v>16</v>
      </c>
      <c r="AB819" s="193">
        <f t="shared" si="436"/>
        <v>125</v>
      </c>
      <c r="AC819" s="159">
        <v>1</v>
      </c>
      <c r="AD819" s="159">
        <v>1</v>
      </c>
      <c r="AE819" s="159">
        <v>16</v>
      </c>
      <c r="AF819" s="159">
        <v>2000</v>
      </c>
      <c r="AG819" s="159">
        <f t="shared" si="417"/>
        <v>2000</v>
      </c>
      <c r="AH819" s="159">
        <v>9</v>
      </c>
      <c r="AI819" s="171">
        <f t="shared" si="418"/>
        <v>125</v>
      </c>
      <c r="AM819" s="15">
        <f t="shared" si="419"/>
        <v>0</v>
      </c>
      <c r="AP819" s="15">
        <f t="shared" si="420"/>
        <v>2000</v>
      </c>
      <c r="AQ819" s="172">
        <f t="shared" si="406"/>
        <v>125</v>
      </c>
      <c r="AR819" s="27">
        <f t="shared" si="421"/>
        <v>1</v>
      </c>
      <c r="AS819" s="172">
        <f t="shared" si="422"/>
        <v>125</v>
      </c>
      <c r="BI819" s="27">
        <f t="shared" si="423"/>
        <v>0</v>
      </c>
      <c r="BJ819" s="27">
        <f t="shared" si="424"/>
        <v>0</v>
      </c>
      <c r="BR819" s="27">
        <f t="shared" si="425"/>
        <v>0</v>
      </c>
      <c r="BS819" s="27">
        <f t="shared" si="426"/>
        <v>0</v>
      </c>
      <c r="BT819" s="15">
        <v>1</v>
      </c>
      <c r="BU819" s="15">
        <v>1</v>
      </c>
      <c r="BV819" s="15">
        <v>1</v>
      </c>
      <c r="BW819" s="15">
        <v>1</v>
      </c>
      <c r="BX819" s="15">
        <v>5</v>
      </c>
      <c r="BY819" s="15">
        <f t="shared" si="427"/>
        <v>1.8</v>
      </c>
      <c r="BZ819" s="15">
        <v>4</v>
      </c>
      <c r="CA819" s="15">
        <f t="shared" si="428"/>
        <v>0</v>
      </c>
      <c r="CB819" s="15">
        <v>5</v>
      </c>
      <c r="CC819" s="15" t="s">
        <v>1008</v>
      </c>
      <c r="CD819" s="15" t="s">
        <v>1008</v>
      </c>
      <c r="CE819" s="15" t="s">
        <v>1007</v>
      </c>
      <c r="CH819" s="15" t="s">
        <v>1007</v>
      </c>
      <c r="CK819" s="15" t="s">
        <v>1007</v>
      </c>
      <c r="CL819" s="15" t="s">
        <v>1007</v>
      </c>
      <c r="CN819" s="15" t="s">
        <v>1007</v>
      </c>
      <c r="CP819" s="15" t="s">
        <v>1007</v>
      </c>
      <c r="CR819" s="15" t="s">
        <v>1007</v>
      </c>
      <c r="CZ819" s="15">
        <v>1</v>
      </c>
      <c r="DA819" s="15">
        <v>2</v>
      </c>
      <c r="DB819" s="15">
        <v>3</v>
      </c>
      <c r="DC819" s="15">
        <v>2</v>
      </c>
      <c r="DD819" s="15">
        <v>2</v>
      </c>
      <c r="DE819" s="15">
        <v>2</v>
      </c>
      <c r="DL819" s="27">
        <v>4</v>
      </c>
      <c r="DM819" s="27">
        <v>3</v>
      </c>
      <c r="DN819" s="27">
        <v>3.5</v>
      </c>
      <c r="DO819" s="27">
        <v>3</v>
      </c>
      <c r="DP819" s="27">
        <v>3.6666666666666665</v>
      </c>
      <c r="DQ819" s="27">
        <v>4</v>
      </c>
      <c r="DR819" s="27">
        <f t="shared" si="407"/>
        <v>3.5277777777777781</v>
      </c>
      <c r="DS819" s="15">
        <f t="shared" si="432"/>
        <v>-0.21944444444444411</v>
      </c>
    </row>
    <row r="820" spans="1:123" x14ac:dyDescent="0.2">
      <c r="A820" s="15">
        <v>410</v>
      </c>
      <c r="B820" s="15">
        <v>2124</v>
      </c>
      <c r="C820" s="15">
        <v>1</v>
      </c>
      <c r="D820" s="15">
        <v>5</v>
      </c>
      <c r="E820" s="15">
        <f t="shared" si="408"/>
        <v>0</v>
      </c>
      <c r="F820" s="15">
        <f t="shared" si="409"/>
        <v>0</v>
      </c>
      <c r="G820" s="15">
        <f t="shared" si="410"/>
        <v>1</v>
      </c>
      <c r="H820" s="15">
        <f t="shared" si="411"/>
        <v>0</v>
      </c>
      <c r="I820" s="15">
        <v>1</v>
      </c>
      <c r="J820" s="15">
        <v>65</v>
      </c>
      <c r="K820" s="15">
        <v>4</v>
      </c>
      <c r="L820" s="15">
        <f t="shared" si="412"/>
        <v>0</v>
      </c>
      <c r="M820" s="15">
        <f t="shared" si="413"/>
        <v>0</v>
      </c>
      <c r="N820" s="15">
        <f t="shared" si="414"/>
        <v>1</v>
      </c>
      <c r="O820" s="15">
        <f t="shared" si="415"/>
        <v>0</v>
      </c>
      <c r="P820" s="15">
        <f t="shared" si="416"/>
        <v>0</v>
      </c>
      <c r="Q820" s="15">
        <v>3</v>
      </c>
      <c r="R820" s="15">
        <v>2</v>
      </c>
      <c r="S820" s="15">
        <v>20</v>
      </c>
      <c r="T820" s="15">
        <v>0</v>
      </c>
      <c r="U820" s="15">
        <v>0</v>
      </c>
      <c r="V820" s="15">
        <v>0</v>
      </c>
      <c r="W820" s="15">
        <v>0</v>
      </c>
      <c r="X820" s="15">
        <v>1</v>
      </c>
      <c r="Y820" s="15">
        <v>1</v>
      </c>
      <c r="Z820" s="15">
        <v>1</v>
      </c>
      <c r="AA820" s="15">
        <f t="shared" si="405"/>
        <v>15</v>
      </c>
      <c r="AB820" s="193">
        <f t="shared" si="436"/>
        <v>1200</v>
      </c>
      <c r="AC820" s="15">
        <v>1</v>
      </c>
      <c r="AD820" s="15">
        <v>1</v>
      </c>
      <c r="AE820" s="15">
        <v>15</v>
      </c>
      <c r="AF820" s="15">
        <v>18000</v>
      </c>
      <c r="AG820" s="15">
        <f t="shared" si="417"/>
        <v>18000</v>
      </c>
      <c r="AH820" s="15">
        <v>10</v>
      </c>
      <c r="AI820" s="27">
        <f t="shared" si="418"/>
        <v>1200</v>
      </c>
      <c r="AM820" s="15">
        <f t="shared" si="419"/>
        <v>0</v>
      </c>
      <c r="AP820" s="15">
        <f t="shared" si="420"/>
        <v>18000</v>
      </c>
      <c r="AQ820" s="172">
        <f t="shared" si="406"/>
        <v>1200</v>
      </c>
      <c r="AR820" s="27">
        <f t="shared" si="421"/>
        <v>1</v>
      </c>
      <c r="AS820" s="172">
        <f t="shared" si="422"/>
        <v>1200</v>
      </c>
      <c r="BI820" s="27">
        <f t="shared" si="423"/>
        <v>0</v>
      </c>
      <c r="BJ820" s="27">
        <f t="shared" si="424"/>
        <v>0</v>
      </c>
      <c r="BR820" s="27">
        <f t="shared" si="425"/>
        <v>0</v>
      </c>
      <c r="BS820" s="27">
        <f t="shared" si="426"/>
        <v>0</v>
      </c>
      <c r="BT820" s="15">
        <v>1</v>
      </c>
      <c r="BU820" s="15">
        <v>1</v>
      </c>
      <c r="BV820" s="15">
        <v>1</v>
      </c>
      <c r="BW820" s="15">
        <v>1</v>
      </c>
      <c r="BX820" s="15">
        <v>1</v>
      </c>
      <c r="BY820" s="15">
        <f t="shared" si="427"/>
        <v>1</v>
      </c>
      <c r="BZ820" s="15">
        <v>1</v>
      </c>
      <c r="CA820" s="15">
        <f t="shared" si="428"/>
        <v>0</v>
      </c>
      <c r="CB820" s="15">
        <v>5</v>
      </c>
      <c r="CC820" s="15" t="s">
        <v>1008</v>
      </c>
      <c r="CD820" s="15" t="s">
        <v>1008</v>
      </c>
      <c r="CE820" s="15" t="s">
        <v>1007</v>
      </c>
      <c r="CH820" s="15" t="s">
        <v>1007</v>
      </c>
      <c r="CK820" s="15" t="s">
        <v>1007</v>
      </c>
      <c r="CL820" s="15" t="s">
        <v>1007</v>
      </c>
      <c r="CN820" s="15" t="s">
        <v>1007</v>
      </c>
      <c r="CP820" s="15" t="s">
        <v>1007</v>
      </c>
      <c r="CR820" s="15" t="s">
        <v>1007</v>
      </c>
      <c r="DB820" s="15">
        <v>2</v>
      </c>
      <c r="DC820" s="15">
        <v>3</v>
      </c>
      <c r="DD820" s="15">
        <v>1</v>
      </c>
      <c r="DE820" s="15">
        <v>3</v>
      </c>
      <c r="DF820" s="15">
        <v>3</v>
      </c>
      <c r="DG820" s="15">
        <v>3</v>
      </c>
      <c r="DL820" s="15">
        <v>3.4</v>
      </c>
      <c r="DM820" s="15">
        <v>3.6666666666666665</v>
      </c>
      <c r="DN820" s="15">
        <v>3.75</v>
      </c>
      <c r="DO820" s="15">
        <v>4</v>
      </c>
      <c r="DP820" s="15">
        <v>3.6666666666666665</v>
      </c>
      <c r="DQ820" s="15">
        <v>4</v>
      </c>
      <c r="DR820" s="27">
        <f t="shared" si="407"/>
        <v>3.7472222222222222</v>
      </c>
      <c r="DS820" s="15">
        <f t="shared" si="432"/>
        <v>0</v>
      </c>
    </row>
    <row r="821" spans="1:123" x14ac:dyDescent="0.2">
      <c r="A821" s="15">
        <v>410</v>
      </c>
      <c r="B821" s="15">
        <v>2124</v>
      </c>
      <c r="C821" s="15">
        <v>1</v>
      </c>
      <c r="D821" s="15">
        <v>5</v>
      </c>
      <c r="E821" s="15">
        <f t="shared" si="408"/>
        <v>0</v>
      </c>
      <c r="F821" s="15">
        <f t="shared" si="409"/>
        <v>0</v>
      </c>
      <c r="G821" s="15">
        <f t="shared" si="410"/>
        <v>1</v>
      </c>
      <c r="H821" s="15">
        <f t="shared" si="411"/>
        <v>0</v>
      </c>
      <c r="I821" s="15">
        <v>1</v>
      </c>
      <c r="J821" s="15">
        <v>65</v>
      </c>
      <c r="K821" s="15">
        <v>4</v>
      </c>
      <c r="L821" s="15">
        <f t="shared" si="412"/>
        <v>0</v>
      </c>
      <c r="M821" s="15">
        <f t="shared" si="413"/>
        <v>0</v>
      </c>
      <c r="N821" s="15">
        <f t="shared" si="414"/>
        <v>1</v>
      </c>
      <c r="O821" s="15">
        <f t="shared" si="415"/>
        <v>0</v>
      </c>
      <c r="P821" s="15">
        <f t="shared" si="416"/>
        <v>0</v>
      </c>
      <c r="Q821" s="15">
        <v>3</v>
      </c>
      <c r="R821" s="15">
        <v>2</v>
      </c>
      <c r="S821" s="15">
        <v>20</v>
      </c>
      <c r="T821" s="15">
        <v>0</v>
      </c>
      <c r="U821" s="15">
        <v>0</v>
      </c>
      <c r="V821" s="15">
        <v>0</v>
      </c>
      <c r="W821" s="15">
        <v>0</v>
      </c>
      <c r="X821" s="15">
        <v>1</v>
      </c>
      <c r="Y821" s="15">
        <v>0</v>
      </c>
      <c r="Z821" s="15">
        <v>1</v>
      </c>
      <c r="AA821" s="15">
        <f t="shared" si="405"/>
        <v>15</v>
      </c>
      <c r="AB821" s="193">
        <f t="shared" si="436"/>
        <v>1200</v>
      </c>
      <c r="AC821" s="159">
        <v>1</v>
      </c>
      <c r="AD821" s="159">
        <v>1</v>
      </c>
      <c r="AE821" s="159">
        <v>15</v>
      </c>
      <c r="AF821" s="159">
        <v>18000</v>
      </c>
      <c r="AG821" s="159">
        <f t="shared" si="417"/>
        <v>18000</v>
      </c>
      <c r="AH821" s="159">
        <v>10</v>
      </c>
      <c r="AI821" s="171">
        <f t="shared" si="418"/>
        <v>1200</v>
      </c>
      <c r="AM821" s="15">
        <f t="shared" si="419"/>
        <v>0</v>
      </c>
      <c r="AP821" s="15">
        <f t="shared" si="420"/>
        <v>18000</v>
      </c>
      <c r="AQ821" s="172">
        <f t="shared" si="406"/>
        <v>1200</v>
      </c>
      <c r="AR821" s="27">
        <f t="shared" si="421"/>
        <v>1</v>
      </c>
      <c r="AS821" s="172">
        <f t="shared" si="422"/>
        <v>1200</v>
      </c>
      <c r="BI821" s="27">
        <f t="shared" si="423"/>
        <v>0</v>
      </c>
      <c r="BJ821" s="27">
        <f t="shared" si="424"/>
        <v>0</v>
      </c>
      <c r="BR821" s="27">
        <f t="shared" si="425"/>
        <v>0</v>
      </c>
      <c r="BS821" s="27">
        <f t="shared" si="426"/>
        <v>0</v>
      </c>
      <c r="BT821" s="15">
        <v>1</v>
      </c>
      <c r="BU821" s="15">
        <v>1</v>
      </c>
      <c r="BV821" s="15">
        <v>1</v>
      </c>
      <c r="BW821" s="15">
        <v>1</v>
      </c>
      <c r="BX821" s="15">
        <v>1</v>
      </c>
      <c r="BY821" s="15">
        <f t="shared" si="427"/>
        <v>1</v>
      </c>
      <c r="BZ821" s="15">
        <v>1</v>
      </c>
      <c r="CA821" s="15">
        <f t="shared" si="428"/>
        <v>0</v>
      </c>
      <c r="CB821" s="15">
        <v>5</v>
      </c>
      <c r="CC821" s="15" t="s">
        <v>1008</v>
      </c>
      <c r="CD821" s="15" t="s">
        <v>1008</v>
      </c>
      <c r="CE821" s="15" t="s">
        <v>1007</v>
      </c>
      <c r="CH821" s="15" t="s">
        <v>1007</v>
      </c>
      <c r="CK821" s="15" t="s">
        <v>1007</v>
      </c>
      <c r="CL821" s="15" t="s">
        <v>1007</v>
      </c>
      <c r="CN821" s="15" t="s">
        <v>1007</v>
      </c>
      <c r="CP821" s="15" t="s">
        <v>1007</v>
      </c>
      <c r="CR821" s="15" t="s">
        <v>1007</v>
      </c>
      <c r="DB821" s="15">
        <v>2</v>
      </c>
      <c r="DC821" s="15">
        <v>3</v>
      </c>
      <c r="DD821" s="15">
        <v>1</v>
      </c>
      <c r="DE821" s="15">
        <v>3</v>
      </c>
      <c r="DF821" s="15">
        <v>3</v>
      </c>
      <c r="DG821" s="15">
        <v>3</v>
      </c>
      <c r="DL821" s="27">
        <v>3.4</v>
      </c>
      <c r="DM821" s="27">
        <v>3.6666666666666665</v>
      </c>
      <c r="DN821" s="27">
        <v>3.75</v>
      </c>
      <c r="DO821" s="27">
        <v>4</v>
      </c>
      <c r="DP821" s="27">
        <v>3.6666666666666665</v>
      </c>
      <c r="DQ821" s="27">
        <v>4</v>
      </c>
      <c r="DR821" s="27">
        <f t="shared" si="407"/>
        <v>3.7472222222222222</v>
      </c>
      <c r="DS821" s="15">
        <f t="shared" si="432"/>
        <v>-0.61999999999999966</v>
      </c>
    </row>
    <row r="822" spans="1:123" x14ac:dyDescent="0.2">
      <c r="A822" s="15">
        <v>411</v>
      </c>
      <c r="B822" s="15">
        <v>2125</v>
      </c>
      <c r="C822" s="15">
        <v>1</v>
      </c>
      <c r="D822" s="15">
        <v>5</v>
      </c>
      <c r="E822" s="15">
        <f t="shared" si="408"/>
        <v>0</v>
      </c>
      <c r="F822" s="15">
        <f t="shared" si="409"/>
        <v>0</v>
      </c>
      <c r="G822" s="15">
        <f t="shared" si="410"/>
        <v>1</v>
      </c>
      <c r="H822" s="15">
        <f t="shared" si="411"/>
        <v>0</v>
      </c>
      <c r="I822" s="15">
        <v>1</v>
      </c>
      <c r="J822" s="15">
        <v>50</v>
      </c>
      <c r="K822" s="15">
        <v>4</v>
      </c>
      <c r="L822" s="15">
        <f t="shared" si="412"/>
        <v>0</v>
      </c>
      <c r="M822" s="15">
        <f t="shared" si="413"/>
        <v>0</v>
      </c>
      <c r="N822" s="15">
        <f t="shared" si="414"/>
        <v>1</v>
      </c>
      <c r="O822" s="15">
        <f t="shared" si="415"/>
        <v>0</v>
      </c>
      <c r="P822" s="15">
        <f t="shared" si="416"/>
        <v>0</v>
      </c>
      <c r="Q822" s="15">
        <v>2</v>
      </c>
      <c r="R822" s="15">
        <v>4</v>
      </c>
      <c r="S822" s="15">
        <v>30</v>
      </c>
      <c r="T822" s="15">
        <v>0</v>
      </c>
      <c r="U822" s="15">
        <v>0</v>
      </c>
      <c r="V822" s="15">
        <v>0</v>
      </c>
      <c r="W822" s="15">
        <v>0</v>
      </c>
      <c r="X822" s="15">
        <v>1</v>
      </c>
      <c r="Y822" s="15">
        <v>1</v>
      </c>
      <c r="Z822" s="15">
        <v>1</v>
      </c>
      <c r="AA822" s="15">
        <f t="shared" si="405"/>
        <v>70</v>
      </c>
      <c r="AB822" s="193">
        <f t="shared" si="436"/>
        <v>194.28571428571428</v>
      </c>
      <c r="AC822" s="15">
        <v>2</v>
      </c>
      <c r="AD822" s="15">
        <v>1</v>
      </c>
      <c r="AE822" s="15">
        <v>70</v>
      </c>
      <c r="AF822" s="15">
        <v>13600</v>
      </c>
      <c r="AG822" s="15">
        <f t="shared" si="417"/>
        <v>13600</v>
      </c>
      <c r="AH822" s="15">
        <v>6.5</v>
      </c>
      <c r="AI822" s="27">
        <f t="shared" si="418"/>
        <v>194.28571428571428</v>
      </c>
      <c r="AM822" s="15">
        <f t="shared" si="419"/>
        <v>0</v>
      </c>
      <c r="AP822" s="15">
        <f t="shared" si="420"/>
        <v>13600</v>
      </c>
      <c r="AQ822" s="172">
        <f t="shared" si="406"/>
        <v>194.28571428571428</v>
      </c>
      <c r="AR822" s="27">
        <f t="shared" si="421"/>
        <v>1</v>
      </c>
      <c r="AS822" s="172">
        <f t="shared" si="422"/>
        <v>194.28571428571428</v>
      </c>
      <c r="BI822" s="27">
        <f t="shared" si="423"/>
        <v>0</v>
      </c>
      <c r="BJ822" s="27">
        <f t="shared" si="424"/>
        <v>0</v>
      </c>
      <c r="BR822" s="27">
        <f t="shared" si="425"/>
        <v>0</v>
      </c>
      <c r="BS822" s="27">
        <f t="shared" si="426"/>
        <v>0</v>
      </c>
      <c r="BT822" s="15">
        <v>2.5</v>
      </c>
      <c r="BU822" s="15">
        <v>2</v>
      </c>
      <c r="BV822" s="15">
        <v>2</v>
      </c>
      <c r="BW822" s="15">
        <v>2</v>
      </c>
      <c r="BX822" s="15">
        <v>2</v>
      </c>
      <c r="BY822" s="15">
        <f t="shared" si="427"/>
        <v>2.1</v>
      </c>
      <c r="BZ822" s="15">
        <v>2</v>
      </c>
      <c r="CA822" s="15">
        <f t="shared" si="428"/>
        <v>0</v>
      </c>
      <c r="CB822" s="15">
        <v>5</v>
      </c>
      <c r="CC822" s="15" t="s">
        <v>1008</v>
      </c>
      <c r="CD822" s="15" t="s">
        <v>1008</v>
      </c>
      <c r="CE822" s="15" t="s">
        <v>1007</v>
      </c>
      <c r="CH822" s="15" t="s">
        <v>1007</v>
      </c>
      <c r="CK822" s="15" t="s">
        <v>1007</v>
      </c>
      <c r="CL822" s="15" t="s">
        <v>1007</v>
      </c>
      <c r="CN822" s="15" t="s">
        <v>1007</v>
      </c>
      <c r="CP822" s="15" t="s">
        <v>1007</v>
      </c>
      <c r="CR822" s="15" t="s">
        <v>1007</v>
      </c>
      <c r="CZ822" s="15">
        <v>1</v>
      </c>
      <c r="DA822" s="15">
        <v>3</v>
      </c>
      <c r="DD822" s="15">
        <v>2</v>
      </c>
      <c r="DE822" s="15">
        <v>3</v>
      </c>
      <c r="DF822" s="15">
        <v>3</v>
      </c>
      <c r="DG822" s="15">
        <v>3</v>
      </c>
      <c r="DL822" s="15">
        <v>4.5999999999999996</v>
      </c>
      <c r="DM822" s="15">
        <v>4.333333333333333</v>
      </c>
      <c r="DN822" s="15">
        <v>5</v>
      </c>
      <c r="DO822" s="15">
        <v>4.5999999999999996</v>
      </c>
      <c r="DP822" s="150">
        <v>4.67</v>
      </c>
      <c r="DQ822" s="15">
        <v>3</v>
      </c>
      <c r="DR822" s="27">
        <f t="shared" si="407"/>
        <v>4.3672222222222219</v>
      </c>
      <c r="DS822" s="15">
        <f t="shared" si="432"/>
        <v>5.555555555556424E-4</v>
      </c>
    </row>
    <row r="823" spans="1:123" x14ac:dyDescent="0.2">
      <c r="A823" s="15">
        <v>411</v>
      </c>
      <c r="B823" s="15">
        <v>2125</v>
      </c>
      <c r="C823" s="15">
        <v>1</v>
      </c>
      <c r="D823" s="15">
        <v>5</v>
      </c>
      <c r="E823" s="15">
        <f t="shared" si="408"/>
        <v>0</v>
      </c>
      <c r="F823" s="15">
        <f t="shared" si="409"/>
        <v>0</v>
      </c>
      <c r="G823" s="15">
        <f t="shared" si="410"/>
        <v>1</v>
      </c>
      <c r="H823" s="15">
        <f t="shared" si="411"/>
        <v>0</v>
      </c>
      <c r="I823" s="15">
        <v>1</v>
      </c>
      <c r="J823" s="15">
        <v>50</v>
      </c>
      <c r="K823" s="15">
        <v>4</v>
      </c>
      <c r="L823" s="15">
        <f t="shared" si="412"/>
        <v>0</v>
      </c>
      <c r="M823" s="15">
        <f t="shared" si="413"/>
        <v>0</v>
      </c>
      <c r="N823" s="15">
        <f t="shared" si="414"/>
        <v>1</v>
      </c>
      <c r="O823" s="15">
        <f t="shared" si="415"/>
        <v>0</v>
      </c>
      <c r="P823" s="15">
        <f t="shared" si="416"/>
        <v>0</v>
      </c>
      <c r="Q823" s="15">
        <v>2</v>
      </c>
      <c r="R823" s="15">
        <v>4</v>
      </c>
      <c r="S823" s="15">
        <v>30</v>
      </c>
      <c r="T823" s="15">
        <v>0</v>
      </c>
      <c r="U823" s="15">
        <v>0</v>
      </c>
      <c r="V823" s="15">
        <v>0</v>
      </c>
      <c r="W823" s="15">
        <v>0</v>
      </c>
      <c r="X823" s="15">
        <v>1</v>
      </c>
      <c r="Y823" s="15">
        <v>0</v>
      </c>
      <c r="Z823" s="15">
        <v>1</v>
      </c>
      <c r="AA823" s="15">
        <f t="shared" si="405"/>
        <v>70</v>
      </c>
      <c r="AB823" s="193">
        <f t="shared" si="436"/>
        <v>157.14285714285714</v>
      </c>
      <c r="AC823" s="159">
        <v>2</v>
      </c>
      <c r="AD823" s="159">
        <v>1</v>
      </c>
      <c r="AE823" s="159">
        <v>70</v>
      </c>
      <c r="AF823" s="159">
        <v>11000</v>
      </c>
      <c r="AG823" s="159">
        <f t="shared" si="417"/>
        <v>11000</v>
      </c>
      <c r="AH823" s="159">
        <v>6.5</v>
      </c>
      <c r="AI823" s="171">
        <f t="shared" si="418"/>
        <v>157.14285714285714</v>
      </c>
      <c r="AM823" s="15">
        <f t="shared" si="419"/>
        <v>0</v>
      </c>
      <c r="AP823" s="15">
        <f t="shared" si="420"/>
        <v>11000</v>
      </c>
      <c r="AQ823" s="172">
        <f t="shared" si="406"/>
        <v>157.14285714285714</v>
      </c>
      <c r="AR823" s="27">
        <f t="shared" si="421"/>
        <v>1</v>
      </c>
      <c r="AS823" s="172">
        <f t="shared" si="422"/>
        <v>157.14285714285714</v>
      </c>
      <c r="BI823" s="27">
        <f t="shared" si="423"/>
        <v>0</v>
      </c>
      <c r="BJ823" s="27">
        <f t="shared" si="424"/>
        <v>0</v>
      </c>
      <c r="BR823" s="27">
        <f t="shared" si="425"/>
        <v>0</v>
      </c>
      <c r="BS823" s="27">
        <f t="shared" si="426"/>
        <v>0</v>
      </c>
      <c r="BT823" s="15">
        <v>2.5</v>
      </c>
      <c r="BU823" s="15">
        <v>2</v>
      </c>
      <c r="BV823" s="15">
        <v>2</v>
      </c>
      <c r="BW823" s="15">
        <v>2</v>
      </c>
      <c r="BX823" s="15">
        <v>2</v>
      </c>
      <c r="BY823" s="15">
        <f t="shared" si="427"/>
        <v>2.1</v>
      </c>
      <c r="BZ823" s="15">
        <v>2</v>
      </c>
      <c r="CA823" s="15">
        <f t="shared" si="428"/>
        <v>0</v>
      </c>
      <c r="CB823" s="15">
        <v>5</v>
      </c>
      <c r="CC823" s="15" t="s">
        <v>1008</v>
      </c>
      <c r="CD823" s="15" t="s">
        <v>1008</v>
      </c>
      <c r="CE823" s="15" t="s">
        <v>1007</v>
      </c>
      <c r="CH823" s="15" t="s">
        <v>1007</v>
      </c>
      <c r="CK823" s="15" t="s">
        <v>1007</v>
      </c>
      <c r="CL823" s="15" t="s">
        <v>1007</v>
      </c>
      <c r="CN823" s="15" t="s">
        <v>1007</v>
      </c>
      <c r="CP823" s="15" t="s">
        <v>1007</v>
      </c>
      <c r="CR823" s="15" t="s">
        <v>1007</v>
      </c>
      <c r="CZ823" s="15">
        <v>1</v>
      </c>
      <c r="DA823" s="15">
        <v>3</v>
      </c>
      <c r="DD823" s="15">
        <v>2</v>
      </c>
      <c r="DE823" s="15">
        <v>3</v>
      </c>
      <c r="DF823" s="15">
        <v>3</v>
      </c>
      <c r="DG823" s="15">
        <v>3</v>
      </c>
      <c r="DL823" s="27">
        <v>4.5999999999999996</v>
      </c>
      <c r="DM823" s="27">
        <v>4.333333333333333</v>
      </c>
      <c r="DN823" s="27">
        <v>5</v>
      </c>
      <c r="DO823" s="27">
        <v>4.5999999999999996</v>
      </c>
      <c r="DP823" s="27">
        <v>4.666666666666667</v>
      </c>
      <c r="DQ823" s="27">
        <v>3</v>
      </c>
      <c r="DR823" s="27">
        <f t="shared" si="407"/>
        <v>4.3666666666666663</v>
      </c>
      <c r="DS823" s="15">
        <f t="shared" si="432"/>
        <v>1.7277777777777774</v>
      </c>
    </row>
    <row r="824" spans="1:123" x14ac:dyDescent="0.2">
      <c r="A824" s="15">
        <v>412</v>
      </c>
      <c r="B824" s="15">
        <v>2126</v>
      </c>
      <c r="C824" s="15">
        <v>1</v>
      </c>
      <c r="D824" s="15">
        <v>1</v>
      </c>
      <c r="E824" s="15">
        <f t="shared" si="408"/>
        <v>0</v>
      </c>
      <c r="F824" s="15">
        <f t="shared" si="409"/>
        <v>0</v>
      </c>
      <c r="G824" s="15">
        <f t="shared" si="410"/>
        <v>0</v>
      </c>
      <c r="H824" s="15">
        <f t="shared" si="411"/>
        <v>0</v>
      </c>
      <c r="I824" s="15">
        <v>1</v>
      </c>
      <c r="J824" s="15">
        <v>60</v>
      </c>
      <c r="K824" s="15">
        <v>4</v>
      </c>
      <c r="L824" s="15">
        <f t="shared" si="412"/>
        <v>0</v>
      </c>
      <c r="M824" s="15">
        <f t="shared" si="413"/>
        <v>0</v>
      </c>
      <c r="N824" s="15">
        <f t="shared" si="414"/>
        <v>1</v>
      </c>
      <c r="O824" s="15">
        <f t="shared" si="415"/>
        <v>0</v>
      </c>
      <c r="P824" s="15">
        <f t="shared" si="416"/>
        <v>0</v>
      </c>
      <c r="Q824" s="15">
        <v>2</v>
      </c>
      <c r="R824" s="15">
        <v>4</v>
      </c>
      <c r="S824" s="15">
        <v>30</v>
      </c>
      <c r="T824" s="15">
        <v>0</v>
      </c>
      <c r="U824" s="15">
        <v>1</v>
      </c>
      <c r="V824" s="15">
        <v>0</v>
      </c>
      <c r="W824" s="15">
        <v>0</v>
      </c>
      <c r="X824" s="15">
        <v>1</v>
      </c>
      <c r="Y824" s="15">
        <v>1</v>
      </c>
      <c r="Z824" s="15">
        <v>1</v>
      </c>
      <c r="AA824" s="15">
        <f t="shared" si="405"/>
        <v>10</v>
      </c>
      <c r="AB824" s="193">
        <f t="shared" si="436"/>
        <v>35</v>
      </c>
      <c r="AC824" s="15">
        <v>7</v>
      </c>
      <c r="AD824" s="15">
        <v>1</v>
      </c>
      <c r="AE824" s="15">
        <v>10</v>
      </c>
      <c r="AF824" s="15">
        <v>350</v>
      </c>
      <c r="AG824" s="15">
        <f t="shared" si="417"/>
        <v>350</v>
      </c>
      <c r="AH824" s="15">
        <v>20</v>
      </c>
      <c r="AI824" s="27">
        <f t="shared" si="418"/>
        <v>35</v>
      </c>
      <c r="AM824" s="15">
        <f t="shared" si="419"/>
        <v>0</v>
      </c>
      <c r="AP824" s="15">
        <f t="shared" si="420"/>
        <v>350</v>
      </c>
      <c r="AQ824" s="172">
        <f t="shared" si="406"/>
        <v>35</v>
      </c>
      <c r="AR824" s="27">
        <f t="shared" si="421"/>
        <v>1</v>
      </c>
      <c r="AS824" s="172">
        <f t="shared" si="422"/>
        <v>35</v>
      </c>
      <c r="BI824" s="27">
        <f t="shared" si="423"/>
        <v>0</v>
      </c>
      <c r="BJ824" s="27">
        <f t="shared" si="424"/>
        <v>0</v>
      </c>
      <c r="BR824" s="27">
        <f t="shared" si="425"/>
        <v>0</v>
      </c>
      <c r="BS824" s="27">
        <f t="shared" si="426"/>
        <v>0</v>
      </c>
      <c r="BT824" s="15">
        <v>1.5</v>
      </c>
      <c r="BU824" s="15">
        <v>3.3333333333333335</v>
      </c>
      <c r="BV824" s="15">
        <v>2</v>
      </c>
      <c r="BW824" s="15">
        <v>2</v>
      </c>
      <c r="BX824" s="15">
        <v>4.5</v>
      </c>
      <c r="BY824" s="15">
        <f t="shared" si="427"/>
        <v>2.666666666666667</v>
      </c>
      <c r="BZ824" s="15">
        <v>4</v>
      </c>
      <c r="CA824" s="15">
        <f t="shared" si="428"/>
        <v>0</v>
      </c>
      <c r="CB824" s="15">
        <v>5</v>
      </c>
      <c r="CC824" s="15" t="s">
        <v>1008</v>
      </c>
      <c r="CD824" s="15" t="s">
        <v>1008</v>
      </c>
      <c r="CE824" s="15" t="s">
        <v>1007</v>
      </c>
      <c r="CH824" s="15" t="s">
        <v>1007</v>
      </c>
      <c r="CK824" s="15" t="s">
        <v>1007</v>
      </c>
      <c r="CL824" s="15" t="s">
        <v>1007</v>
      </c>
      <c r="CN824" s="15" t="s">
        <v>1007</v>
      </c>
      <c r="CP824" s="15" t="s">
        <v>1007</v>
      </c>
      <c r="CR824" s="15" t="s">
        <v>1007</v>
      </c>
      <c r="CZ824" s="15">
        <v>3</v>
      </c>
      <c r="DA824" s="15">
        <v>3</v>
      </c>
      <c r="DB824" s="15">
        <v>2</v>
      </c>
      <c r="DC824" s="15">
        <v>3</v>
      </c>
      <c r="DD824" s="15">
        <v>1</v>
      </c>
      <c r="DE824" s="15">
        <v>3</v>
      </c>
      <c r="DL824" s="15">
        <v>2.8</v>
      </c>
      <c r="DM824" s="15">
        <v>2.6666666666666665</v>
      </c>
      <c r="DN824" s="15">
        <v>2.75</v>
      </c>
      <c r="DO824" s="15">
        <v>2.2000000000000002</v>
      </c>
      <c r="DP824" s="15">
        <v>2.6666666666666665</v>
      </c>
      <c r="DQ824" s="15">
        <v>2.75</v>
      </c>
      <c r="DR824" s="27">
        <f t="shared" si="407"/>
        <v>2.6388888888888888</v>
      </c>
      <c r="DS824" s="15">
        <f t="shared" si="432"/>
        <v>0</v>
      </c>
    </row>
    <row r="825" spans="1:123" x14ac:dyDescent="0.2">
      <c r="A825" s="15">
        <v>412</v>
      </c>
      <c r="B825" s="15">
        <v>2126</v>
      </c>
      <c r="C825" s="15">
        <v>1</v>
      </c>
      <c r="D825" s="15">
        <v>1</v>
      </c>
      <c r="E825" s="15">
        <f t="shared" si="408"/>
        <v>0</v>
      </c>
      <c r="F825" s="15">
        <f t="shared" si="409"/>
        <v>0</v>
      </c>
      <c r="G825" s="15">
        <f t="shared" si="410"/>
        <v>0</v>
      </c>
      <c r="H825" s="15">
        <f t="shared" si="411"/>
        <v>0</v>
      </c>
      <c r="I825" s="15">
        <v>1</v>
      </c>
      <c r="J825" s="15">
        <v>60</v>
      </c>
      <c r="K825" s="15">
        <v>4</v>
      </c>
      <c r="L825" s="15">
        <f t="shared" si="412"/>
        <v>0</v>
      </c>
      <c r="M825" s="15">
        <f t="shared" si="413"/>
        <v>0</v>
      </c>
      <c r="N825" s="15">
        <f t="shared" si="414"/>
        <v>1</v>
      </c>
      <c r="O825" s="15">
        <f t="shared" si="415"/>
        <v>0</v>
      </c>
      <c r="P825" s="15">
        <f t="shared" si="416"/>
        <v>0</v>
      </c>
      <c r="Q825" s="15">
        <v>2</v>
      </c>
      <c r="R825" s="15">
        <v>4</v>
      </c>
      <c r="S825" s="15">
        <v>30</v>
      </c>
      <c r="T825" s="15">
        <v>0</v>
      </c>
      <c r="U825" s="15">
        <v>1</v>
      </c>
      <c r="V825" s="15">
        <v>0</v>
      </c>
      <c r="W825" s="15">
        <v>0</v>
      </c>
      <c r="X825" s="15">
        <v>1</v>
      </c>
      <c r="Y825" s="15">
        <v>0</v>
      </c>
      <c r="Z825" s="15">
        <v>1</v>
      </c>
      <c r="AA825" s="15">
        <f t="shared" si="405"/>
        <v>10</v>
      </c>
      <c r="AB825" s="193">
        <f t="shared" si="436"/>
        <v>35</v>
      </c>
      <c r="AC825" s="159">
        <v>7</v>
      </c>
      <c r="AD825" s="159">
        <v>1</v>
      </c>
      <c r="AE825" s="159">
        <v>10</v>
      </c>
      <c r="AF825" s="159">
        <v>350</v>
      </c>
      <c r="AG825" s="159">
        <f t="shared" si="417"/>
        <v>350</v>
      </c>
      <c r="AH825" s="159">
        <v>15</v>
      </c>
      <c r="AI825" s="171">
        <f t="shared" si="418"/>
        <v>35</v>
      </c>
      <c r="AM825" s="15">
        <f t="shared" si="419"/>
        <v>0</v>
      </c>
      <c r="AP825" s="15">
        <f t="shared" si="420"/>
        <v>350</v>
      </c>
      <c r="AQ825" s="172">
        <f t="shared" si="406"/>
        <v>35</v>
      </c>
      <c r="AR825" s="27">
        <f t="shared" si="421"/>
        <v>1</v>
      </c>
      <c r="AS825" s="172">
        <f t="shared" si="422"/>
        <v>35</v>
      </c>
      <c r="BI825" s="27">
        <f t="shared" si="423"/>
        <v>0</v>
      </c>
      <c r="BJ825" s="27">
        <f t="shared" si="424"/>
        <v>0</v>
      </c>
      <c r="BR825" s="27">
        <f t="shared" si="425"/>
        <v>0</v>
      </c>
      <c r="BS825" s="27">
        <f t="shared" si="426"/>
        <v>0</v>
      </c>
      <c r="BT825" s="15">
        <v>1.5</v>
      </c>
      <c r="BU825" s="15">
        <v>3.3333333333333335</v>
      </c>
      <c r="BV825" s="15">
        <v>2</v>
      </c>
      <c r="BW825" s="15">
        <v>2</v>
      </c>
      <c r="BX825" s="15">
        <v>4.5</v>
      </c>
      <c r="BY825" s="15">
        <f t="shared" si="427"/>
        <v>2.666666666666667</v>
      </c>
      <c r="BZ825" s="15">
        <v>4</v>
      </c>
      <c r="CA825" s="15">
        <f t="shared" si="428"/>
        <v>0</v>
      </c>
      <c r="CB825" s="15">
        <v>5</v>
      </c>
      <c r="CC825" s="15" t="s">
        <v>1008</v>
      </c>
      <c r="CD825" s="15" t="s">
        <v>1008</v>
      </c>
      <c r="CE825" s="15" t="s">
        <v>1007</v>
      </c>
      <c r="CH825" s="15" t="s">
        <v>1007</v>
      </c>
      <c r="CK825" s="15" t="s">
        <v>1007</v>
      </c>
      <c r="CL825" s="15" t="s">
        <v>1007</v>
      </c>
      <c r="CN825" s="15" t="s">
        <v>1007</v>
      </c>
      <c r="CP825" s="15" t="s">
        <v>1007</v>
      </c>
      <c r="CR825" s="15" t="s">
        <v>1007</v>
      </c>
      <c r="CZ825" s="15">
        <v>3</v>
      </c>
      <c r="DA825" s="15">
        <v>3</v>
      </c>
      <c r="DB825" s="15">
        <v>2</v>
      </c>
      <c r="DC825" s="15">
        <v>3</v>
      </c>
      <c r="DD825" s="15">
        <v>1</v>
      </c>
      <c r="DE825" s="15">
        <v>3</v>
      </c>
      <c r="DL825" s="27">
        <v>2.8</v>
      </c>
      <c r="DM825" s="27">
        <v>2.6666666666666665</v>
      </c>
      <c r="DN825" s="27">
        <v>2.75</v>
      </c>
      <c r="DO825" s="27">
        <v>2.2000000000000002</v>
      </c>
      <c r="DP825" s="27">
        <v>2.6666666666666665</v>
      </c>
      <c r="DQ825" s="27">
        <v>2.75</v>
      </c>
      <c r="DR825" s="27">
        <f t="shared" si="407"/>
        <v>2.6388888888888888</v>
      </c>
      <c r="DS825" s="15">
        <f t="shared" si="432"/>
        <v>-1.0972222222222223</v>
      </c>
    </row>
    <row r="826" spans="1:123" x14ac:dyDescent="0.2">
      <c r="A826" s="15">
        <v>413</v>
      </c>
      <c r="B826" s="15">
        <v>2127</v>
      </c>
      <c r="C826" s="15">
        <v>1</v>
      </c>
      <c r="D826" s="15">
        <v>5</v>
      </c>
      <c r="E826" s="15">
        <f t="shared" si="408"/>
        <v>0</v>
      </c>
      <c r="F826" s="15">
        <f t="shared" si="409"/>
        <v>0</v>
      </c>
      <c r="G826" s="15">
        <f t="shared" si="410"/>
        <v>1</v>
      </c>
      <c r="H826" s="15">
        <f t="shared" si="411"/>
        <v>0</v>
      </c>
      <c r="I826" s="15">
        <v>1</v>
      </c>
      <c r="J826" s="15">
        <v>54</v>
      </c>
      <c r="K826" s="15">
        <v>1</v>
      </c>
      <c r="L826" s="15">
        <f t="shared" si="412"/>
        <v>0</v>
      </c>
      <c r="M826" s="15">
        <f t="shared" si="413"/>
        <v>0</v>
      </c>
      <c r="N826" s="15">
        <f t="shared" si="414"/>
        <v>0</v>
      </c>
      <c r="O826" s="15">
        <f t="shared" si="415"/>
        <v>0</v>
      </c>
      <c r="P826" s="15">
        <f t="shared" si="416"/>
        <v>0</v>
      </c>
      <c r="Q826" s="15">
        <v>2</v>
      </c>
      <c r="R826" s="15">
        <v>4</v>
      </c>
      <c r="S826" s="15">
        <v>20</v>
      </c>
      <c r="T826" s="15">
        <v>0</v>
      </c>
      <c r="U826" s="15">
        <v>1</v>
      </c>
      <c r="V826" s="15">
        <v>1</v>
      </c>
      <c r="W826" s="15">
        <v>360000</v>
      </c>
      <c r="X826" s="15">
        <v>1</v>
      </c>
      <c r="Y826" s="15">
        <v>1</v>
      </c>
      <c r="Z826" s="15">
        <v>1</v>
      </c>
      <c r="AA826" s="15">
        <f t="shared" si="405"/>
        <v>73</v>
      </c>
      <c r="AB826" s="193">
        <f t="shared" si="436"/>
        <v>191.0958904109589</v>
      </c>
      <c r="AC826" s="15">
        <v>2</v>
      </c>
      <c r="AD826" s="15">
        <v>1</v>
      </c>
      <c r="AE826" s="15">
        <v>73</v>
      </c>
      <c r="AF826" s="15">
        <v>13950</v>
      </c>
      <c r="AG826" s="15">
        <f t="shared" si="417"/>
        <v>13950</v>
      </c>
      <c r="AH826" s="15">
        <v>6.5</v>
      </c>
      <c r="AI826" s="27">
        <f t="shared" si="418"/>
        <v>191.0958904109589</v>
      </c>
      <c r="AM826" s="15">
        <f t="shared" si="419"/>
        <v>0</v>
      </c>
      <c r="AP826" s="15">
        <f t="shared" si="420"/>
        <v>13950</v>
      </c>
      <c r="AQ826" s="172">
        <f t="shared" si="406"/>
        <v>191.0958904109589</v>
      </c>
      <c r="AR826" s="27">
        <f t="shared" si="421"/>
        <v>1</v>
      </c>
      <c r="AS826" s="172">
        <f t="shared" si="422"/>
        <v>191.0958904109589</v>
      </c>
      <c r="BI826" s="27">
        <f t="shared" si="423"/>
        <v>0</v>
      </c>
      <c r="BJ826" s="27">
        <f t="shared" si="424"/>
        <v>0</v>
      </c>
      <c r="BR826" s="27">
        <f t="shared" si="425"/>
        <v>0</v>
      </c>
      <c r="BS826" s="27">
        <f t="shared" si="426"/>
        <v>0</v>
      </c>
      <c r="BT826" s="15">
        <v>1</v>
      </c>
      <c r="BU826" s="15">
        <v>1</v>
      </c>
      <c r="BV826" s="15">
        <v>1</v>
      </c>
      <c r="BW826" s="15">
        <v>1</v>
      </c>
      <c r="BX826" s="15">
        <v>3</v>
      </c>
      <c r="BY826" s="15">
        <f t="shared" si="427"/>
        <v>1.4</v>
      </c>
      <c r="BZ826" s="15">
        <v>3</v>
      </c>
      <c r="CA826" s="15">
        <f t="shared" si="428"/>
        <v>0</v>
      </c>
      <c r="CB826" s="15">
        <v>5</v>
      </c>
      <c r="CC826" s="15" t="s">
        <v>1008</v>
      </c>
      <c r="CD826" s="15" t="s">
        <v>1008</v>
      </c>
      <c r="CE826" s="15" t="s">
        <v>1007</v>
      </c>
      <c r="CH826" s="15" t="s">
        <v>1007</v>
      </c>
      <c r="CK826" s="15" t="s">
        <v>1007</v>
      </c>
      <c r="CL826" s="15" t="s">
        <v>1007</v>
      </c>
      <c r="CN826" s="15" t="s">
        <v>1007</v>
      </c>
      <c r="CP826" s="15" t="s">
        <v>1007</v>
      </c>
      <c r="CR826" s="15" t="s">
        <v>1007</v>
      </c>
      <c r="CZ826" s="15">
        <v>2</v>
      </c>
      <c r="DA826" s="15">
        <v>1</v>
      </c>
      <c r="DB826" s="15">
        <v>1</v>
      </c>
      <c r="DC826" s="15">
        <v>1</v>
      </c>
      <c r="DD826" s="15">
        <v>3</v>
      </c>
      <c r="DE826" s="15">
        <v>1</v>
      </c>
      <c r="DL826" s="15">
        <v>3.6</v>
      </c>
      <c r="DM826" s="15">
        <v>4</v>
      </c>
      <c r="DN826" s="15">
        <v>3.75</v>
      </c>
      <c r="DO826" s="15">
        <v>3.4</v>
      </c>
      <c r="DP826" s="15">
        <v>3.6666666666666665</v>
      </c>
      <c r="DQ826" s="15">
        <v>4</v>
      </c>
      <c r="DR826" s="27">
        <f t="shared" si="407"/>
        <v>3.7361111111111112</v>
      </c>
      <c r="DS826" s="15">
        <f t="shared" si="432"/>
        <v>0</v>
      </c>
    </row>
    <row r="827" spans="1:123" x14ac:dyDescent="0.2">
      <c r="A827" s="15">
        <v>413</v>
      </c>
      <c r="B827" s="15">
        <v>2127</v>
      </c>
      <c r="C827" s="15">
        <v>1</v>
      </c>
      <c r="D827" s="15">
        <v>5</v>
      </c>
      <c r="E827" s="15">
        <f t="shared" si="408"/>
        <v>0</v>
      </c>
      <c r="F827" s="15">
        <f t="shared" si="409"/>
        <v>0</v>
      </c>
      <c r="G827" s="15">
        <f t="shared" si="410"/>
        <v>1</v>
      </c>
      <c r="H827" s="15">
        <f t="shared" si="411"/>
        <v>0</v>
      </c>
      <c r="I827" s="15">
        <v>1</v>
      </c>
      <c r="J827" s="15">
        <v>54</v>
      </c>
      <c r="K827" s="15">
        <v>1</v>
      </c>
      <c r="L827" s="15">
        <f t="shared" si="412"/>
        <v>0</v>
      </c>
      <c r="M827" s="15">
        <f t="shared" si="413"/>
        <v>0</v>
      </c>
      <c r="N827" s="15">
        <f t="shared" si="414"/>
        <v>0</v>
      </c>
      <c r="O827" s="15">
        <f t="shared" si="415"/>
        <v>0</v>
      </c>
      <c r="P827" s="15">
        <f t="shared" si="416"/>
        <v>0</v>
      </c>
      <c r="Q827" s="15">
        <v>2</v>
      </c>
      <c r="R827" s="15">
        <v>4</v>
      </c>
      <c r="S827" s="15">
        <v>20</v>
      </c>
      <c r="T827" s="15">
        <v>0</v>
      </c>
      <c r="U827" s="15">
        <v>1</v>
      </c>
      <c r="V827" s="15">
        <v>1</v>
      </c>
      <c r="W827" s="15">
        <v>360000</v>
      </c>
      <c r="X827" s="15">
        <v>1</v>
      </c>
      <c r="Y827" s="15">
        <v>0</v>
      </c>
      <c r="Z827" s="15">
        <v>1</v>
      </c>
      <c r="AA827" s="15">
        <f t="shared" si="405"/>
        <v>73</v>
      </c>
      <c r="AB827" s="193">
        <f t="shared" si="436"/>
        <v>164.38356164383561</v>
      </c>
      <c r="AC827" s="159">
        <v>2</v>
      </c>
      <c r="AD827" s="159">
        <v>1</v>
      </c>
      <c r="AE827" s="159">
        <v>73</v>
      </c>
      <c r="AF827" s="159">
        <v>12000</v>
      </c>
      <c r="AG827" s="159">
        <f t="shared" si="417"/>
        <v>12000</v>
      </c>
      <c r="AH827" s="159">
        <v>6.5</v>
      </c>
      <c r="AI827" s="171">
        <f t="shared" si="418"/>
        <v>164.38356164383561</v>
      </c>
      <c r="AM827" s="15">
        <f t="shared" si="419"/>
        <v>0</v>
      </c>
      <c r="AP827" s="15">
        <f t="shared" si="420"/>
        <v>12000</v>
      </c>
      <c r="AQ827" s="172">
        <f t="shared" si="406"/>
        <v>164.38356164383561</v>
      </c>
      <c r="AR827" s="27">
        <f t="shared" si="421"/>
        <v>1</v>
      </c>
      <c r="AS827" s="172">
        <f t="shared" si="422"/>
        <v>164.38356164383561</v>
      </c>
      <c r="BI827" s="27">
        <f t="shared" si="423"/>
        <v>0</v>
      </c>
      <c r="BJ827" s="27">
        <f t="shared" si="424"/>
        <v>0</v>
      </c>
      <c r="BR827" s="27">
        <f t="shared" si="425"/>
        <v>0</v>
      </c>
      <c r="BS827" s="27">
        <f t="shared" si="426"/>
        <v>0</v>
      </c>
      <c r="BT827" s="15">
        <v>1</v>
      </c>
      <c r="BU827" s="15">
        <v>1</v>
      </c>
      <c r="BV827" s="15">
        <v>1</v>
      </c>
      <c r="BW827" s="15">
        <v>1</v>
      </c>
      <c r="BX827" s="15">
        <v>3</v>
      </c>
      <c r="BY827" s="15">
        <f t="shared" si="427"/>
        <v>1.4</v>
      </c>
      <c r="BZ827" s="15">
        <v>3</v>
      </c>
      <c r="CA827" s="15">
        <f t="shared" si="428"/>
        <v>0</v>
      </c>
      <c r="CB827" s="15">
        <v>5</v>
      </c>
      <c r="CC827" s="15" t="s">
        <v>1008</v>
      </c>
      <c r="CD827" s="15" t="s">
        <v>1008</v>
      </c>
      <c r="CE827" s="15" t="s">
        <v>1007</v>
      </c>
      <c r="CH827" s="15" t="s">
        <v>1007</v>
      </c>
      <c r="CK827" s="15" t="s">
        <v>1007</v>
      </c>
      <c r="CL827" s="15" t="s">
        <v>1007</v>
      </c>
      <c r="CN827" s="15" t="s">
        <v>1007</v>
      </c>
      <c r="CP827" s="15" t="s">
        <v>1007</v>
      </c>
      <c r="CR827" s="15" t="s">
        <v>1007</v>
      </c>
      <c r="CZ827" s="15">
        <v>2</v>
      </c>
      <c r="DA827" s="15">
        <v>1</v>
      </c>
      <c r="DB827" s="15">
        <v>1</v>
      </c>
      <c r="DC827" s="15">
        <v>1</v>
      </c>
      <c r="DD827" s="15">
        <v>3</v>
      </c>
      <c r="DE827" s="15">
        <v>1</v>
      </c>
      <c r="DL827" s="27">
        <v>3.6</v>
      </c>
      <c r="DM827" s="27">
        <v>4</v>
      </c>
      <c r="DN827" s="27">
        <v>3.75</v>
      </c>
      <c r="DO827" s="27">
        <v>3.4</v>
      </c>
      <c r="DP827" s="27">
        <v>3.6666666666666665</v>
      </c>
      <c r="DQ827" s="27">
        <v>4</v>
      </c>
      <c r="DR827" s="27">
        <f t="shared" si="407"/>
        <v>3.7361111111111112</v>
      </c>
      <c r="DS827" s="15">
        <f t="shared" si="432"/>
        <v>0.96111111111111125</v>
      </c>
    </row>
    <row r="828" spans="1:123" x14ac:dyDescent="0.2">
      <c r="A828" s="15">
        <v>414</v>
      </c>
      <c r="B828" s="15">
        <v>2128</v>
      </c>
      <c r="C828" s="15">
        <v>1</v>
      </c>
      <c r="D828" s="15">
        <v>1</v>
      </c>
      <c r="E828" s="15">
        <f t="shared" si="408"/>
        <v>0</v>
      </c>
      <c r="F828" s="15">
        <f t="shared" si="409"/>
        <v>0</v>
      </c>
      <c r="G828" s="15">
        <f t="shared" si="410"/>
        <v>0</v>
      </c>
      <c r="H828" s="15">
        <f t="shared" si="411"/>
        <v>0</v>
      </c>
      <c r="I828" s="15">
        <v>1</v>
      </c>
      <c r="J828" s="15">
        <v>65</v>
      </c>
      <c r="K828" s="15">
        <v>1</v>
      </c>
      <c r="L828" s="15">
        <f t="shared" si="412"/>
        <v>0</v>
      </c>
      <c r="M828" s="15">
        <f t="shared" si="413"/>
        <v>0</v>
      </c>
      <c r="N828" s="15">
        <f t="shared" si="414"/>
        <v>0</v>
      </c>
      <c r="O828" s="15">
        <f t="shared" si="415"/>
        <v>0</v>
      </c>
      <c r="P828" s="15">
        <f t="shared" si="416"/>
        <v>0</v>
      </c>
      <c r="Q828" s="15">
        <v>2</v>
      </c>
      <c r="R828" s="15">
        <v>4</v>
      </c>
      <c r="S828" s="15">
        <v>20</v>
      </c>
      <c r="T828" s="15">
        <v>0</v>
      </c>
      <c r="U828" s="15">
        <v>0</v>
      </c>
      <c r="V828" s="15">
        <v>1</v>
      </c>
      <c r="W828" s="15">
        <v>400000</v>
      </c>
      <c r="X828" s="15">
        <v>1</v>
      </c>
      <c r="Y828" s="15">
        <v>1</v>
      </c>
      <c r="Z828" s="15">
        <v>1</v>
      </c>
      <c r="AA828" s="15">
        <f t="shared" si="405"/>
        <v>15</v>
      </c>
      <c r="AB828" s="193">
        <f t="shared" si="436"/>
        <v>600</v>
      </c>
      <c r="AC828" s="15">
        <v>2</v>
      </c>
      <c r="AD828" s="15">
        <v>1</v>
      </c>
      <c r="AE828" s="15">
        <v>15</v>
      </c>
      <c r="AF828" s="15">
        <v>9000</v>
      </c>
      <c r="AG828" s="15">
        <f t="shared" si="417"/>
        <v>9000</v>
      </c>
      <c r="AH828" s="15">
        <v>53</v>
      </c>
      <c r="AI828" s="27">
        <f t="shared" si="418"/>
        <v>600</v>
      </c>
      <c r="AM828" s="15">
        <f t="shared" si="419"/>
        <v>0</v>
      </c>
      <c r="AP828" s="15">
        <f t="shared" si="420"/>
        <v>9000</v>
      </c>
      <c r="AQ828" s="172">
        <f t="shared" si="406"/>
        <v>600</v>
      </c>
      <c r="AR828" s="27">
        <f t="shared" si="421"/>
        <v>1</v>
      </c>
      <c r="AS828" s="172">
        <f t="shared" si="422"/>
        <v>600</v>
      </c>
      <c r="BI828" s="27">
        <f t="shared" si="423"/>
        <v>0</v>
      </c>
      <c r="BJ828" s="27">
        <f t="shared" si="424"/>
        <v>0</v>
      </c>
      <c r="BR828" s="27">
        <f t="shared" si="425"/>
        <v>0</v>
      </c>
      <c r="BS828" s="27">
        <f t="shared" si="426"/>
        <v>0</v>
      </c>
      <c r="BT828" s="15">
        <v>2</v>
      </c>
      <c r="BU828" s="15">
        <v>2</v>
      </c>
      <c r="BV828" s="15">
        <v>2</v>
      </c>
      <c r="BW828" s="15">
        <v>2</v>
      </c>
      <c r="BX828" s="15">
        <v>2</v>
      </c>
      <c r="BY828" s="15">
        <f t="shared" si="427"/>
        <v>2</v>
      </c>
      <c r="BZ828" s="15">
        <v>2</v>
      </c>
      <c r="CA828" s="15">
        <f t="shared" si="428"/>
        <v>0</v>
      </c>
      <c r="CB828" s="15">
        <v>5</v>
      </c>
      <c r="CC828" s="15" t="s">
        <v>1008</v>
      </c>
      <c r="CD828" s="15" t="s">
        <v>1008</v>
      </c>
      <c r="CE828" s="15" t="s">
        <v>1007</v>
      </c>
      <c r="CH828" s="15" t="s">
        <v>1007</v>
      </c>
      <c r="CK828" s="15" t="s">
        <v>1007</v>
      </c>
      <c r="CL828" s="15" t="s">
        <v>1007</v>
      </c>
      <c r="CN828" s="15" t="s">
        <v>1007</v>
      </c>
      <c r="CP828" s="15" t="s">
        <v>1007</v>
      </c>
      <c r="CR828" s="15" t="s">
        <v>1007</v>
      </c>
      <c r="CZ828" s="15">
        <v>3</v>
      </c>
      <c r="DA828" s="15">
        <v>4</v>
      </c>
      <c r="DB828" s="15">
        <v>1</v>
      </c>
      <c r="DC828" s="15">
        <v>4</v>
      </c>
      <c r="DD828" s="15">
        <v>2</v>
      </c>
      <c r="DE828" s="15">
        <v>4</v>
      </c>
      <c r="DL828" s="15">
        <v>3.8</v>
      </c>
      <c r="DM828" s="15">
        <v>3</v>
      </c>
      <c r="DN828" s="15">
        <v>1.25</v>
      </c>
      <c r="DO828" s="15">
        <v>2.6</v>
      </c>
      <c r="DP828" s="15">
        <v>3</v>
      </c>
      <c r="DQ828" s="15">
        <v>3</v>
      </c>
      <c r="DR828" s="27">
        <f t="shared" si="407"/>
        <v>2.7749999999999999</v>
      </c>
      <c r="DS828" s="15">
        <f t="shared" si="432"/>
        <v>0</v>
      </c>
    </row>
    <row r="829" spans="1:123" x14ac:dyDescent="0.2">
      <c r="A829" s="15">
        <v>414</v>
      </c>
      <c r="B829" s="15">
        <v>2128</v>
      </c>
      <c r="C829" s="15">
        <v>1</v>
      </c>
      <c r="D829" s="15">
        <v>1</v>
      </c>
      <c r="E829" s="15">
        <f t="shared" si="408"/>
        <v>0</v>
      </c>
      <c r="F829" s="15">
        <f t="shared" si="409"/>
        <v>0</v>
      </c>
      <c r="G829" s="15">
        <f t="shared" si="410"/>
        <v>0</v>
      </c>
      <c r="H829" s="15">
        <f t="shared" si="411"/>
        <v>0</v>
      </c>
      <c r="I829" s="15">
        <v>1</v>
      </c>
      <c r="J829" s="15">
        <v>65</v>
      </c>
      <c r="K829" s="15">
        <v>1</v>
      </c>
      <c r="L829" s="15">
        <f t="shared" si="412"/>
        <v>0</v>
      </c>
      <c r="M829" s="15">
        <f t="shared" si="413"/>
        <v>0</v>
      </c>
      <c r="N829" s="15">
        <f t="shared" si="414"/>
        <v>0</v>
      </c>
      <c r="O829" s="15">
        <f t="shared" si="415"/>
        <v>0</v>
      </c>
      <c r="P829" s="15">
        <f t="shared" si="416"/>
        <v>0</v>
      </c>
      <c r="Q829" s="15">
        <v>2</v>
      </c>
      <c r="R829" s="15">
        <v>4</v>
      </c>
      <c r="S829" s="15">
        <v>20</v>
      </c>
      <c r="T829" s="15">
        <v>0</v>
      </c>
      <c r="U829" s="15">
        <v>0</v>
      </c>
      <c r="V829" s="15">
        <v>1</v>
      </c>
      <c r="W829" s="15">
        <v>400000</v>
      </c>
      <c r="X829" s="15">
        <v>1</v>
      </c>
      <c r="Y829" s="15">
        <v>0</v>
      </c>
      <c r="Z829" s="15">
        <v>1</v>
      </c>
      <c r="AA829" s="15">
        <f t="shared" si="405"/>
        <v>15</v>
      </c>
      <c r="AB829" s="193">
        <f t="shared" si="436"/>
        <v>600</v>
      </c>
      <c r="AC829" s="159">
        <v>2</v>
      </c>
      <c r="AD829" s="159">
        <v>1</v>
      </c>
      <c r="AE829" s="159">
        <v>15</v>
      </c>
      <c r="AF829" s="159">
        <v>9000</v>
      </c>
      <c r="AG829" s="159">
        <f t="shared" si="417"/>
        <v>9000</v>
      </c>
      <c r="AH829" s="159">
        <v>60</v>
      </c>
      <c r="AI829" s="171">
        <f t="shared" si="418"/>
        <v>600</v>
      </c>
      <c r="AM829" s="15">
        <f t="shared" si="419"/>
        <v>0</v>
      </c>
      <c r="AP829" s="15">
        <f t="shared" si="420"/>
        <v>9000</v>
      </c>
      <c r="AQ829" s="172">
        <f t="shared" si="406"/>
        <v>600</v>
      </c>
      <c r="AR829" s="27">
        <f t="shared" si="421"/>
        <v>1</v>
      </c>
      <c r="AS829" s="172">
        <f t="shared" si="422"/>
        <v>600</v>
      </c>
      <c r="BI829" s="27">
        <f t="shared" si="423"/>
        <v>0</v>
      </c>
      <c r="BJ829" s="27">
        <f t="shared" si="424"/>
        <v>0</v>
      </c>
      <c r="BR829" s="27">
        <f t="shared" si="425"/>
        <v>0</v>
      </c>
      <c r="BS829" s="27">
        <f t="shared" si="426"/>
        <v>0</v>
      </c>
      <c r="BT829" s="15">
        <v>2</v>
      </c>
      <c r="BU829" s="15">
        <v>2</v>
      </c>
      <c r="BV829" s="15">
        <v>2</v>
      </c>
      <c r="BW829" s="15">
        <v>2</v>
      </c>
      <c r="BX829" s="15">
        <v>2</v>
      </c>
      <c r="BY829" s="15">
        <f t="shared" si="427"/>
        <v>2</v>
      </c>
      <c r="BZ829" s="15">
        <v>2</v>
      </c>
      <c r="CA829" s="15">
        <f t="shared" si="428"/>
        <v>0</v>
      </c>
      <c r="CB829" s="15">
        <v>5</v>
      </c>
      <c r="CC829" s="15" t="s">
        <v>1008</v>
      </c>
      <c r="CD829" s="15" t="s">
        <v>1008</v>
      </c>
      <c r="CE829" s="15" t="s">
        <v>1007</v>
      </c>
      <c r="CH829" s="15" t="s">
        <v>1007</v>
      </c>
      <c r="CK829" s="15" t="s">
        <v>1007</v>
      </c>
      <c r="CL829" s="15" t="s">
        <v>1007</v>
      </c>
      <c r="CN829" s="15" t="s">
        <v>1007</v>
      </c>
      <c r="CP829" s="15" t="s">
        <v>1007</v>
      </c>
      <c r="CR829" s="15" t="s">
        <v>1007</v>
      </c>
      <c r="CZ829" s="15">
        <v>3</v>
      </c>
      <c r="DA829" s="15">
        <v>4</v>
      </c>
      <c r="DB829" s="15">
        <v>1</v>
      </c>
      <c r="DC829" s="15">
        <v>4</v>
      </c>
      <c r="DD829" s="15">
        <v>2</v>
      </c>
      <c r="DE829" s="15">
        <v>4</v>
      </c>
      <c r="DL829" s="27">
        <v>3.8</v>
      </c>
      <c r="DM829" s="27">
        <v>3</v>
      </c>
      <c r="DN829" s="166">
        <v>1.25</v>
      </c>
      <c r="DO829" s="27">
        <v>2.6</v>
      </c>
      <c r="DP829" s="27">
        <v>3</v>
      </c>
      <c r="DQ829" s="27">
        <v>3</v>
      </c>
      <c r="DR829" s="27">
        <f t="shared" si="407"/>
        <v>2.7749999999999999</v>
      </c>
      <c r="DS829" s="15">
        <f t="shared" si="432"/>
        <v>0.36666666666666625</v>
      </c>
    </row>
    <row r="830" spans="1:123" x14ac:dyDescent="0.2">
      <c r="A830" s="15">
        <v>415</v>
      </c>
      <c r="B830" s="15">
        <v>2129</v>
      </c>
      <c r="C830" s="15">
        <v>1</v>
      </c>
      <c r="D830" s="15">
        <v>5</v>
      </c>
      <c r="E830" s="15">
        <f t="shared" si="408"/>
        <v>0</v>
      </c>
      <c r="F830" s="15">
        <f t="shared" si="409"/>
        <v>0</v>
      </c>
      <c r="G830" s="15">
        <f t="shared" si="410"/>
        <v>1</v>
      </c>
      <c r="H830" s="15">
        <f t="shared" si="411"/>
        <v>0</v>
      </c>
      <c r="I830" s="15">
        <v>1</v>
      </c>
      <c r="J830" s="15">
        <v>60</v>
      </c>
      <c r="K830" s="15">
        <v>1</v>
      </c>
      <c r="L830" s="15">
        <f t="shared" si="412"/>
        <v>0</v>
      </c>
      <c r="M830" s="15">
        <f t="shared" si="413"/>
        <v>0</v>
      </c>
      <c r="N830" s="15">
        <f t="shared" si="414"/>
        <v>0</v>
      </c>
      <c r="O830" s="15">
        <f t="shared" si="415"/>
        <v>0</v>
      </c>
      <c r="P830" s="15">
        <f t="shared" si="416"/>
        <v>0</v>
      </c>
      <c r="Q830" s="15">
        <v>3</v>
      </c>
      <c r="R830" s="15">
        <v>3</v>
      </c>
      <c r="S830" s="15">
        <v>40</v>
      </c>
      <c r="T830" s="15">
        <v>0</v>
      </c>
      <c r="U830" s="15">
        <v>1</v>
      </c>
      <c r="V830" s="15">
        <v>0</v>
      </c>
      <c r="W830" s="15">
        <v>0</v>
      </c>
      <c r="X830" s="15">
        <v>1</v>
      </c>
      <c r="Y830" s="15">
        <v>1</v>
      </c>
      <c r="Z830" s="15">
        <v>1</v>
      </c>
      <c r="AA830" s="15">
        <f t="shared" si="405"/>
        <v>10</v>
      </c>
      <c r="AB830" s="193">
        <f t="shared" si="436"/>
        <v>1600</v>
      </c>
      <c r="AC830" s="15">
        <v>1</v>
      </c>
      <c r="AD830" s="15">
        <v>1</v>
      </c>
      <c r="AE830" s="15">
        <v>10</v>
      </c>
      <c r="AF830" s="15">
        <v>16000</v>
      </c>
      <c r="AG830" s="15">
        <f t="shared" si="417"/>
        <v>16000</v>
      </c>
      <c r="AH830" s="15">
        <v>8</v>
      </c>
      <c r="AI830" s="27">
        <f t="shared" si="418"/>
        <v>1600</v>
      </c>
      <c r="AM830" s="15">
        <f t="shared" si="419"/>
        <v>0</v>
      </c>
      <c r="AP830" s="15">
        <f t="shared" si="420"/>
        <v>16000</v>
      </c>
      <c r="AQ830" s="172">
        <f t="shared" si="406"/>
        <v>1600</v>
      </c>
      <c r="AR830" s="27">
        <f t="shared" si="421"/>
        <v>1</v>
      </c>
      <c r="AS830" s="172">
        <f t="shared" si="422"/>
        <v>1600</v>
      </c>
      <c r="BI830" s="27">
        <f t="shared" si="423"/>
        <v>0</v>
      </c>
      <c r="BJ830" s="27">
        <f t="shared" si="424"/>
        <v>0</v>
      </c>
      <c r="BR830" s="27">
        <f t="shared" si="425"/>
        <v>0</v>
      </c>
      <c r="BS830" s="27">
        <f t="shared" si="426"/>
        <v>0</v>
      </c>
      <c r="BT830" s="15">
        <v>2</v>
      </c>
      <c r="BU830" s="15">
        <v>2.3333333333333335</v>
      </c>
      <c r="BV830" s="15">
        <v>2</v>
      </c>
      <c r="BW830" s="15">
        <v>2</v>
      </c>
      <c r="BX830" s="15">
        <v>3.5</v>
      </c>
      <c r="BY830" s="15">
        <f t="shared" si="427"/>
        <v>2.3666666666666667</v>
      </c>
      <c r="BZ830" s="15">
        <v>4</v>
      </c>
      <c r="CA830" s="15">
        <f t="shared" si="428"/>
        <v>0</v>
      </c>
      <c r="CB830" s="15">
        <v>5</v>
      </c>
      <c r="CC830" s="15" t="s">
        <v>1008</v>
      </c>
      <c r="CD830" s="15" t="s">
        <v>1008</v>
      </c>
      <c r="CE830" s="15" t="s">
        <v>1007</v>
      </c>
      <c r="CH830" s="15" t="s">
        <v>1007</v>
      </c>
      <c r="CK830" s="15" t="s">
        <v>1007</v>
      </c>
      <c r="CL830" s="15" t="s">
        <v>1007</v>
      </c>
      <c r="CN830" s="15" t="s">
        <v>1007</v>
      </c>
      <c r="CP830" s="15" t="s">
        <v>1007</v>
      </c>
      <c r="CR830" s="15" t="s">
        <v>1007</v>
      </c>
      <c r="CZ830" s="15">
        <v>2</v>
      </c>
      <c r="DA830" s="15">
        <v>1</v>
      </c>
      <c r="DB830" s="15">
        <v>1</v>
      </c>
      <c r="DC830" s="15">
        <v>1</v>
      </c>
      <c r="DD830" s="15">
        <v>3</v>
      </c>
      <c r="DE830" s="15">
        <v>1</v>
      </c>
      <c r="DL830" s="15">
        <v>3</v>
      </c>
      <c r="DM830" s="15">
        <v>2.6666666666666665</v>
      </c>
      <c r="DN830" s="15">
        <v>2.25</v>
      </c>
      <c r="DO830" s="15">
        <v>2.2000000000000002</v>
      </c>
      <c r="DP830" s="15">
        <v>2.3333333333333335</v>
      </c>
      <c r="DQ830" s="15">
        <v>2</v>
      </c>
      <c r="DR830" s="27">
        <f t="shared" si="407"/>
        <v>2.4083333333333337</v>
      </c>
      <c r="DS830" s="15">
        <f t="shared" si="432"/>
        <v>0</v>
      </c>
    </row>
    <row r="831" spans="1:123" x14ac:dyDescent="0.2">
      <c r="A831" s="15">
        <v>415</v>
      </c>
      <c r="B831" s="15">
        <v>2129</v>
      </c>
      <c r="C831" s="15">
        <v>1</v>
      </c>
      <c r="D831" s="15">
        <v>5</v>
      </c>
      <c r="E831" s="15">
        <f t="shared" si="408"/>
        <v>0</v>
      </c>
      <c r="F831" s="15">
        <f t="shared" si="409"/>
        <v>0</v>
      </c>
      <c r="G831" s="15">
        <f t="shared" si="410"/>
        <v>1</v>
      </c>
      <c r="H831" s="15">
        <f t="shared" si="411"/>
        <v>0</v>
      </c>
      <c r="I831" s="15">
        <v>1</v>
      </c>
      <c r="J831" s="15">
        <v>60</v>
      </c>
      <c r="K831" s="15">
        <v>1</v>
      </c>
      <c r="L831" s="15">
        <f t="shared" si="412"/>
        <v>0</v>
      </c>
      <c r="M831" s="15">
        <f t="shared" si="413"/>
        <v>0</v>
      </c>
      <c r="N831" s="15">
        <f t="shared" si="414"/>
        <v>0</v>
      </c>
      <c r="O831" s="15">
        <f t="shared" si="415"/>
        <v>0</v>
      </c>
      <c r="P831" s="15">
        <f t="shared" si="416"/>
        <v>0</v>
      </c>
      <c r="Q831" s="15">
        <v>3</v>
      </c>
      <c r="R831" s="15">
        <v>3</v>
      </c>
      <c r="S831" s="15">
        <v>40</v>
      </c>
      <c r="T831" s="15">
        <v>0</v>
      </c>
      <c r="U831" s="15">
        <v>1</v>
      </c>
      <c r="V831" s="15">
        <v>0</v>
      </c>
      <c r="W831" s="15">
        <v>0</v>
      </c>
      <c r="X831" s="15">
        <v>1</v>
      </c>
      <c r="Y831" s="15">
        <v>0</v>
      </c>
      <c r="Z831" s="15">
        <v>1</v>
      </c>
      <c r="AA831" s="15">
        <f t="shared" si="405"/>
        <v>10</v>
      </c>
      <c r="AB831" s="193">
        <f t="shared" si="436"/>
        <v>1300</v>
      </c>
      <c r="AC831" s="159">
        <v>1</v>
      </c>
      <c r="AD831" s="159">
        <v>1</v>
      </c>
      <c r="AE831" s="159">
        <v>10</v>
      </c>
      <c r="AF831" s="159">
        <v>13000</v>
      </c>
      <c r="AG831" s="159">
        <f t="shared" si="417"/>
        <v>13000</v>
      </c>
      <c r="AH831" s="159">
        <v>7</v>
      </c>
      <c r="AI831" s="171">
        <f t="shared" si="418"/>
        <v>1300</v>
      </c>
      <c r="AM831" s="15">
        <f t="shared" si="419"/>
        <v>0</v>
      </c>
      <c r="AP831" s="15">
        <f t="shared" si="420"/>
        <v>13000</v>
      </c>
      <c r="AQ831" s="172">
        <f t="shared" si="406"/>
        <v>1300</v>
      </c>
      <c r="AR831" s="27">
        <f t="shared" si="421"/>
        <v>1</v>
      </c>
      <c r="AS831" s="172">
        <f t="shared" si="422"/>
        <v>1300</v>
      </c>
      <c r="BI831" s="27">
        <f t="shared" si="423"/>
        <v>0</v>
      </c>
      <c r="BJ831" s="27">
        <f t="shared" si="424"/>
        <v>0</v>
      </c>
      <c r="BR831" s="27">
        <f t="shared" si="425"/>
        <v>0</v>
      </c>
      <c r="BS831" s="27">
        <f t="shared" si="426"/>
        <v>0</v>
      </c>
      <c r="BT831" s="15">
        <v>2</v>
      </c>
      <c r="BU831" s="15">
        <v>2.3333333333333335</v>
      </c>
      <c r="BV831" s="15">
        <v>2</v>
      </c>
      <c r="BW831" s="15">
        <v>2</v>
      </c>
      <c r="BX831" s="15">
        <v>3.5</v>
      </c>
      <c r="BY831" s="15">
        <f t="shared" si="427"/>
        <v>2.3666666666666667</v>
      </c>
      <c r="BZ831" s="15">
        <v>4</v>
      </c>
      <c r="CA831" s="15">
        <f t="shared" si="428"/>
        <v>0</v>
      </c>
      <c r="CB831" s="15">
        <v>5</v>
      </c>
      <c r="CC831" s="15" t="s">
        <v>1008</v>
      </c>
      <c r="CD831" s="15" t="s">
        <v>1008</v>
      </c>
      <c r="CE831" s="15" t="s">
        <v>1007</v>
      </c>
      <c r="CH831" s="15" t="s">
        <v>1007</v>
      </c>
      <c r="CK831" s="15" t="s">
        <v>1007</v>
      </c>
      <c r="CL831" s="15" t="s">
        <v>1007</v>
      </c>
      <c r="CN831" s="15" t="s">
        <v>1007</v>
      </c>
      <c r="CP831" s="15" t="s">
        <v>1007</v>
      </c>
      <c r="CR831" s="15" t="s">
        <v>1007</v>
      </c>
      <c r="CZ831" s="15">
        <v>2</v>
      </c>
      <c r="DA831" s="15">
        <v>1</v>
      </c>
      <c r="DB831" s="15">
        <v>1</v>
      </c>
      <c r="DC831" s="15">
        <v>1</v>
      </c>
      <c r="DD831" s="15">
        <v>3</v>
      </c>
      <c r="DE831" s="15">
        <v>1</v>
      </c>
      <c r="DL831" s="27">
        <v>3</v>
      </c>
      <c r="DM831" s="27">
        <v>2.6666666666666665</v>
      </c>
      <c r="DN831" s="27">
        <v>2.25</v>
      </c>
      <c r="DO831" s="27">
        <v>2.2000000000000002</v>
      </c>
      <c r="DP831" s="27">
        <v>2.3333333333333335</v>
      </c>
      <c r="DQ831" s="27">
        <v>2</v>
      </c>
      <c r="DR831" s="27">
        <f t="shared" si="407"/>
        <v>2.4083333333333337</v>
      </c>
      <c r="DS831" s="15">
        <f t="shared" si="432"/>
        <v>-0.48055555555555518</v>
      </c>
    </row>
    <row r="832" spans="1:123" x14ac:dyDescent="0.2">
      <c r="A832" s="15">
        <v>416</v>
      </c>
      <c r="B832" s="15">
        <v>2130</v>
      </c>
      <c r="C832" s="15">
        <v>0</v>
      </c>
      <c r="D832" s="15">
        <v>3</v>
      </c>
      <c r="E832" s="15">
        <f t="shared" si="408"/>
        <v>0</v>
      </c>
      <c r="F832" s="15">
        <f t="shared" si="409"/>
        <v>1</v>
      </c>
      <c r="G832" s="15">
        <f t="shared" si="410"/>
        <v>0</v>
      </c>
      <c r="H832" s="15">
        <f t="shared" si="411"/>
        <v>0</v>
      </c>
      <c r="I832" s="15">
        <v>1</v>
      </c>
      <c r="J832" s="15">
        <v>63</v>
      </c>
      <c r="K832" s="15">
        <v>3</v>
      </c>
      <c r="L832" s="15">
        <f t="shared" si="412"/>
        <v>0</v>
      </c>
      <c r="M832" s="15">
        <f t="shared" si="413"/>
        <v>1</v>
      </c>
      <c r="N832" s="15">
        <f t="shared" si="414"/>
        <v>0</v>
      </c>
      <c r="O832" s="15">
        <f t="shared" si="415"/>
        <v>0</v>
      </c>
      <c r="P832" s="15">
        <f t="shared" si="416"/>
        <v>0</v>
      </c>
      <c r="Q832" s="15">
        <v>2</v>
      </c>
      <c r="R832" s="15">
        <v>6</v>
      </c>
      <c r="S832" s="15">
        <v>14</v>
      </c>
      <c r="T832" s="15">
        <v>0</v>
      </c>
      <c r="U832" s="15">
        <v>0</v>
      </c>
      <c r="V832" s="15">
        <v>1</v>
      </c>
      <c r="W832" s="15">
        <v>780000</v>
      </c>
      <c r="X832" s="15">
        <v>0</v>
      </c>
      <c r="Y832" s="15">
        <v>1</v>
      </c>
      <c r="Z832" s="15">
        <v>1</v>
      </c>
      <c r="AA832" s="15">
        <f t="shared" si="405"/>
        <v>15</v>
      </c>
      <c r="AB832" s="193">
        <f t="shared" si="436"/>
        <v>900</v>
      </c>
      <c r="AC832" s="15">
        <v>1</v>
      </c>
      <c r="AD832" s="15">
        <v>1</v>
      </c>
      <c r="AE832" s="15">
        <v>15</v>
      </c>
      <c r="AF832" s="15">
        <v>13500</v>
      </c>
      <c r="AG832" s="15">
        <f t="shared" si="417"/>
        <v>13500</v>
      </c>
      <c r="AH832" s="15">
        <v>14</v>
      </c>
      <c r="AI832" s="27">
        <f t="shared" si="418"/>
        <v>900</v>
      </c>
      <c r="AM832" s="15">
        <f t="shared" si="419"/>
        <v>0</v>
      </c>
      <c r="AP832" s="15">
        <f t="shared" si="420"/>
        <v>13500</v>
      </c>
      <c r="AQ832" s="172">
        <f t="shared" si="406"/>
        <v>900</v>
      </c>
      <c r="AR832" s="27">
        <f t="shared" si="421"/>
        <v>1</v>
      </c>
      <c r="AS832" s="172">
        <f t="shared" si="422"/>
        <v>900</v>
      </c>
      <c r="BI832" s="27">
        <f t="shared" si="423"/>
        <v>0</v>
      </c>
      <c r="BJ832" s="27">
        <f t="shared" si="424"/>
        <v>0</v>
      </c>
      <c r="BR832" s="27">
        <f t="shared" si="425"/>
        <v>0</v>
      </c>
      <c r="BS832" s="27">
        <f t="shared" si="426"/>
        <v>0</v>
      </c>
      <c r="BT832" s="15">
        <v>1.5</v>
      </c>
      <c r="BU832" s="15">
        <v>1.3333333333333333</v>
      </c>
      <c r="BV832" s="15">
        <v>1</v>
      </c>
      <c r="BW832" s="15">
        <v>1</v>
      </c>
      <c r="BX832" s="15">
        <v>2</v>
      </c>
      <c r="BY832" s="15">
        <f t="shared" si="427"/>
        <v>1.3666666666666667</v>
      </c>
      <c r="BZ832" s="15">
        <v>1</v>
      </c>
      <c r="CA832" s="15">
        <f t="shared" si="428"/>
        <v>1</v>
      </c>
      <c r="CB832" s="15">
        <v>4</v>
      </c>
      <c r="CC832" s="15">
        <f t="shared" si="429"/>
        <v>0</v>
      </c>
      <c r="CD832" s="15">
        <f>IF($CB832=4,1,0)</f>
        <v>1</v>
      </c>
      <c r="CE832" s="15">
        <v>4</v>
      </c>
      <c r="CF832" s="15">
        <v>3</v>
      </c>
      <c r="CG832" s="15">
        <v>5</v>
      </c>
      <c r="CH832" s="15">
        <v>1</v>
      </c>
      <c r="CI832" s="15">
        <v>1</v>
      </c>
      <c r="CJ832" s="15">
        <v>4</v>
      </c>
      <c r="CK832" s="15">
        <v>1</v>
      </c>
      <c r="CL832" s="15">
        <v>1</v>
      </c>
      <c r="CN832" s="15">
        <v>1</v>
      </c>
      <c r="CP832" s="15">
        <v>1</v>
      </c>
      <c r="CR832" s="15">
        <v>1</v>
      </c>
      <c r="DB832" s="15">
        <v>1</v>
      </c>
      <c r="DC832" s="15">
        <v>2</v>
      </c>
      <c r="DD832" s="15">
        <v>3</v>
      </c>
      <c r="DE832" s="15">
        <v>2</v>
      </c>
      <c r="DF832" s="15">
        <v>2</v>
      </c>
      <c r="DG832" s="15">
        <v>2</v>
      </c>
      <c r="DL832" s="15">
        <v>3.4</v>
      </c>
      <c r="DM832" s="15">
        <v>2.6666666666666665</v>
      </c>
      <c r="DN832" s="15">
        <v>2.5</v>
      </c>
      <c r="DO832" s="15">
        <v>3.6</v>
      </c>
      <c r="DP832" s="15">
        <v>2.6666666666666665</v>
      </c>
      <c r="DQ832" s="15">
        <v>2.5</v>
      </c>
      <c r="DR832" s="27">
        <f t="shared" si="407"/>
        <v>2.8888888888888888</v>
      </c>
      <c r="DS832" s="15">
        <f t="shared" si="432"/>
        <v>0.43611111111111089</v>
      </c>
    </row>
    <row r="833" spans="1:123" x14ac:dyDescent="0.2">
      <c r="A833" s="15">
        <v>416</v>
      </c>
      <c r="B833" s="15">
        <v>2130</v>
      </c>
      <c r="C833" s="15">
        <v>0</v>
      </c>
      <c r="D833" s="15">
        <v>3</v>
      </c>
      <c r="E833" s="15">
        <f t="shared" si="408"/>
        <v>0</v>
      </c>
      <c r="F833" s="15">
        <f t="shared" si="409"/>
        <v>1</v>
      </c>
      <c r="G833" s="15">
        <f t="shared" si="410"/>
        <v>0</v>
      </c>
      <c r="H833" s="15">
        <f t="shared" si="411"/>
        <v>0</v>
      </c>
      <c r="I833" s="15">
        <v>1</v>
      </c>
      <c r="J833" s="15">
        <v>63</v>
      </c>
      <c r="K833" s="15">
        <v>3</v>
      </c>
      <c r="L833" s="15">
        <f t="shared" si="412"/>
        <v>0</v>
      </c>
      <c r="M833" s="15">
        <f t="shared" si="413"/>
        <v>1</v>
      </c>
      <c r="N833" s="15">
        <f t="shared" si="414"/>
        <v>0</v>
      </c>
      <c r="O833" s="15">
        <f t="shared" si="415"/>
        <v>0</v>
      </c>
      <c r="P833" s="15">
        <f t="shared" si="416"/>
        <v>0</v>
      </c>
      <c r="Q833" s="15">
        <v>2</v>
      </c>
      <c r="R833" s="15">
        <v>6</v>
      </c>
      <c r="S833" s="15">
        <v>14</v>
      </c>
      <c r="T833" s="15">
        <v>0</v>
      </c>
      <c r="U833" s="15">
        <v>0</v>
      </c>
      <c r="V833" s="15">
        <v>1</v>
      </c>
      <c r="W833" s="15">
        <v>780000</v>
      </c>
      <c r="X833" s="15">
        <v>0</v>
      </c>
      <c r="Y833" s="15">
        <v>0</v>
      </c>
      <c r="Z833" s="15">
        <v>1</v>
      </c>
      <c r="AA833" s="15">
        <f t="shared" si="405"/>
        <v>15</v>
      </c>
      <c r="AB833" s="193">
        <f t="shared" si="436"/>
        <v>866.66666666666663</v>
      </c>
      <c r="AC833" s="159">
        <v>1</v>
      </c>
      <c r="AD833" s="159">
        <v>1</v>
      </c>
      <c r="AE833" s="159">
        <v>15</v>
      </c>
      <c r="AF833" s="159">
        <v>13000</v>
      </c>
      <c r="AG833" s="159">
        <f t="shared" si="417"/>
        <v>13000</v>
      </c>
      <c r="AH833" s="159">
        <v>13.5</v>
      </c>
      <c r="AI833" s="171">
        <f t="shared" si="418"/>
        <v>866.66666666666663</v>
      </c>
      <c r="AM833" s="15">
        <f t="shared" si="419"/>
        <v>0</v>
      </c>
      <c r="AP833" s="15">
        <f t="shared" si="420"/>
        <v>13000</v>
      </c>
      <c r="AQ833" s="172">
        <f t="shared" si="406"/>
        <v>866.66666666666663</v>
      </c>
      <c r="AR833" s="27">
        <f t="shared" si="421"/>
        <v>1</v>
      </c>
      <c r="AS833" s="172">
        <f t="shared" si="422"/>
        <v>866.66666666666663</v>
      </c>
      <c r="BI833" s="27">
        <f t="shared" si="423"/>
        <v>0</v>
      </c>
      <c r="BJ833" s="27">
        <f t="shared" si="424"/>
        <v>0</v>
      </c>
      <c r="BR833" s="27">
        <f t="shared" si="425"/>
        <v>0</v>
      </c>
      <c r="BS833" s="27">
        <f t="shared" si="426"/>
        <v>0</v>
      </c>
      <c r="BT833" s="15">
        <v>1.5</v>
      </c>
      <c r="BU833" s="15">
        <v>1.3333333333333333</v>
      </c>
      <c r="BV833" s="15">
        <v>1</v>
      </c>
      <c r="BW833" s="15">
        <v>1</v>
      </c>
      <c r="BX833" s="15">
        <v>2</v>
      </c>
      <c r="BY833" s="15">
        <f t="shared" si="427"/>
        <v>1.3666666666666667</v>
      </c>
      <c r="BZ833" s="15">
        <v>1</v>
      </c>
      <c r="CA833" s="15">
        <f t="shared" si="428"/>
        <v>1</v>
      </c>
      <c r="CB833" s="15">
        <v>4</v>
      </c>
      <c r="CC833" s="15">
        <f t="shared" si="429"/>
        <v>0</v>
      </c>
      <c r="CD833" s="15">
        <f>IF($CB833=4,1,0)</f>
        <v>1</v>
      </c>
      <c r="CE833" s="15">
        <v>4</v>
      </c>
      <c r="CF833" s="15">
        <v>3</v>
      </c>
      <c r="CG833" s="15">
        <v>5</v>
      </c>
      <c r="CH833" s="15">
        <v>1</v>
      </c>
      <c r="CI833" s="15">
        <v>1</v>
      </c>
      <c r="CJ833" s="15">
        <v>4</v>
      </c>
      <c r="CK833" s="15">
        <v>1</v>
      </c>
      <c r="CL833" s="15">
        <v>1</v>
      </c>
      <c r="CN833" s="15">
        <v>1</v>
      </c>
      <c r="CP833" s="15">
        <v>1</v>
      </c>
      <c r="CR833" s="15">
        <v>1</v>
      </c>
      <c r="DB833" s="15">
        <v>1</v>
      </c>
      <c r="DC833" s="15">
        <v>2</v>
      </c>
      <c r="DD833" s="15">
        <v>3</v>
      </c>
      <c r="DE833" s="15">
        <v>2</v>
      </c>
      <c r="DF833" s="15">
        <v>2</v>
      </c>
      <c r="DG833" s="15">
        <v>2</v>
      </c>
      <c r="DL833" s="27">
        <v>2.6</v>
      </c>
      <c r="DM833" s="27">
        <v>3</v>
      </c>
      <c r="DN833" s="27">
        <v>2.5</v>
      </c>
      <c r="DO833" s="27">
        <v>3.2</v>
      </c>
      <c r="DP833" s="27">
        <v>1.6666666666666667</v>
      </c>
      <c r="DQ833" s="27">
        <v>1.75</v>
      </c>
      <c r="DR833" s="27">
        <f t="shared" si="407"/>
        <v>2.4527777777777779</v>
      </c>
      <c r="DS833" s="15">
        <f t="shared" si="432"/>
        <v>-1.3083333333333331</v>
      </c>
    </row>
    <row r="834" spans="1:123" x14ac:dyDescent="0.2">
      <c r="A834" s="15">
        <v>417</v>
      </c>
      <c r="B834" s="15">
        <v>701</v>
      </c>
      <c r="C834" s="15">
        <v>0</v>
      </c>
      <c r="D834" s="15">
        <v>1</v>
      </c>
      <c r="E834" s="15">
        <f t="shared" si="408"/>
        <v>0</v>
      </c>
      <c r="F834" s="15">
        <f t="shared" si="409"/>
        <v>0</v>
      </c>
      <c r="G834" s="15">
        <f t="shared" si="410"/>
        <v>0</v>
      </c>
      <c r="H834" s="15">
        <f t="shared" si="411"/>
        <v>0</v>
      </c>
      <c r="I834" s="15">
        <v>1</v>
      </c>
      <c r="J834" s="15">
        <v>31</v>
      </c>
      <c r="K834" s="15">
        <v>2</v>
      </c>
      <c r="L834" s="15">
        <f t="shared" si="412"/>
        <v>1</v>
      </c>
      <c r="M834" s="15">
        <f t="shared" si="413"/>
        <v>0</v>
      </c>
      <c r="N834" s="15">
        <f t="shared" si="414"/>
        <v>0</v>
      </c>
      <c r="O834" s="15">
        <f t="shared" si="415"/>
        <v>0</v>
      </c>
      <c r="P834" s="15">
        <f t="shared" si="416"/>
        <v>0</v>
      </c>
      <c r="Q834" s="15">
        <v>1</v>
      </c>
      <c r="R834" s="15">
        <v>2</v>
      </c>
      <c r="S834" s="15">
        <v>10</v>
      </c>
      <c r="T834" s="15">
        <v>1</v>
      </c>
      <c r="U834" s="15">
        <v>1</v>
      </c>
      <c r="V834" s="15">
        <v>0</v>
      </c>
      <c r="W834" s="15">
        <v>0</v>
      </c>
      <c r="X834" s="15">
        <v>0</v>
      </c>
      <c r="Y834" s="15">
        <v>1</v>
      </c>
      <c r="Z834" s="15">
        <v>1</v>
      </c>
      <c r="AA834" s="15">
        <f t="shared" si="405"/>
        <v>50</v>
      </c>
      <c r="AB834" s="193">
        <f t="shared" si="436"/>
        <v>2000</v>
      </c>
      <c r="AC834" s="15">
        <v>1</v>
      </c>
      <c r="AD834" s="15">
        <v>2</v>
      </c>
      <c r="AE834" s="15">
        <v>50</v>
      </c>
      <c r="AF834" s="15">
        <v>50000</v>
      </c>
      <c r="AG834" s="15">
        <f t="shared" si="417"/>
        <v>100000</v>
      </c>
      <c r="AH834" s="15">
        <v>10</v>
      </c>
      <c r="AI834" s="27">
        <f t="shared" si="418"/>
        <v>2000</v>
      </c>
      <c r="AM834" s="15">
        <f t="shared" si="419"/>
        <v>0</v>
      </c>
      <c r="AP834" s="15">
        <f t="shared" si="420"/>
        <v>100000</v>
      </c>
      <c r="AQ834" s="172">
        <f t="shared" ref="AQ834" si="437">$AP834/$AE834</f>
        <v>2000</v>
      </c>
      <c r="AR834" s="27">
        <f t="shared" si="421"/>
        <v>1</v>
      </c>
      <c r="AS834" s="172">
        <f t="shared" si="422"/>
        <v>2000</v>
      </c>
      <c r="BI834" s="27">
        <f t="shared" si="423"/>
        <v>0</v>
      </c>
      <c r="BJ834" s="27">
        <f t="shared" si="424"/>
        <v>0</v>
      </c>
      <c r="BR834" s="27">
        <f t="shared" si="425"/>
        <v>0</v>
      </c>
      <c r="BS834" s="27">
        <f t="shared" si="426"/>
        <v>0</v>
      </c>
      <c r="BT834" s="15">
        <v>1.5</v>
      </c>
      <c r="BU834" s="15">
        <v>2.3333333333333335</v>
      </c>
      <c r="BV834" s="15">
        <v>1.6666666666666667</v>
      </c>
      <c r="BW834" s="15">
        <v>1.5</v>
      </c>
      <c r="BX834" s="15">
        <v>3</v>
      </c>
      <c r="BY834" s="15">
        <f t="shared" si="427"/>
        <v>2</v>
      </c>
      <c r="BZ834" s="15">
        <v>3</v>
      </c>
      <c r="CA834" s="15">
        <f t="shared" si="428"/>
        <v>0</v>
      </c>
      <c r="CB834" s="15">
        <v>5</v>
      </c>
      <c r="CC834" s="15" t="s">
        <v>1008</v>
      </c>
      <c r="CD834" s="15" t="s">
        <v>1008</v>
      </c>
      <c r="DL834" s="15">
        <v>4.4000000000000004</v>
      </c>
      <c r="DM834" s="15">
        <v>4.666666666666667</v>
      </c>
      <c r="DN834" s="15">
        <v>4</v>
      </c>
      <c r="DO834" s="15">
        <v>4</v>
      </c>
      <c r="DP834" s="15">
        <v>4</v>
      </c>
      <c r="DQ834" s="15">
        <v>1.5</v>
      </c>
      <c r="DR834" s="27">
        <f>AVERAGE($DL834:$DQ834)</f>
        <v>3.7611111111111111</v>
      </c>
      <c r="DS834" s="15">
        <f t="shared" si="432"/>
        <v>3.3333333333333215E-2</v>
      </c>
    </row>
    <row r="835" spans="1:123" x14ac:dyDescent="0.2">
      <c r="A835" s="15">
        <v>417</v>
      </c>
      <c r="B835" s="15">
        <v>701</v>
      </c>
      <c r="C835" s="15">
        <v>0</v>
      </c>
      <c r="D835" s="15">
        <v>1</v>
      </c>
      <c r="E835" s="15">
        <f t="shared" ref="E835" si="438">IF($D835=2,1,0)</f>
        <v>0</v>
      </c>
      <c r="F835" s="15">
        <f t="shared" ref="F835" si="439">IF($D835=3,1,0)</f>
        <v>0</v>
      </c>
      <c r="G835" s="15">
        <f t="shared" ref="G835" si="440">IF($D835=5,1,0)</f>
        <v>0</v>
      </c>
      <c r="H835" s="15">
        <f t="shared" ref="H835" si="441">IF($D835=6,1,0)</f>
        <v>0</v>
      </c>
      <c r="I835" s="15">
        <v>1</v>
      </c>
      <c r="J835" s="15">
        <v>31</v>
      </c>
      <c r="K835" s="15">
        <v>2</v>
      </c>
      <c r="L835" s="15">
        <f t="shared" ref="L835" si="442">IF($K835=2,1,0)</f>
        <v>1</v>
      </c>
      <c r="M835" s="15">
        <f t="shared" ref="M835" si="443">IF($K835=3,1,0)</f>
        <v>0</v>
      </c>
      <c r="N835" s="15">
        <f t="shared" ref="N835" si="444">IF($K835=4,1,0)</f>
        <v>0</v>
      </c>
      <c r="O835" s="15">
        <f t="shared" ref="O835" si="445">IF($K835=5,1,0)</f>
        <v>0</v>
      </c>
      <c r="P835" s="15">
        <f t="shared" ref="P835" si="446">IF($K835=6,1,0)</f>
        <v>0</v>
      </c>
      <c r="Q835" s="15">
        <v>1</v>
      </c>
      <c r="R835" s="15">
        <v>2</v>
      </c>
      <c r="S835" s="15">
        <v>10</v>
      </c>
      <c r="T835" s="15">
        <v>1</v>
      </c>
      <c r="U835" s="15">
        <v>1</v>
      </c>
      <c r="V835" s="15">
        <v>0</v>
      </c>
      <c r="W835" s="15">
        <v>0</v>
      </c>
      <c r="X835" s="15">
        <v>0</v>
      </c>
      <c r="Y835" s="15">
        <v>0</v>
      </c>
      <c r="Z835" s="15">
        <v>1</v>
      </c>
      <c r="AA835" s="15">
        <f t="shared" si="405"/>
        <v>50</v>
      </c>
      <c r="AB835" s="193">
        <f t="shared" ref="AB835" si="447">$AS835</f>
        <v>2000</v>
      </c>
      <c r="AC835" s="159">
        <v>1</v>
      </c>
      <c r="AD835" s="159">
        <v>2</v>
      </c>
      <c r="AE835" s="159">
        <v>50</v>
      </c>
      <c r="AF835" s="159">
        <v>50000</v>
      </c>
      <c r="AG835" s="159">
        <f t="shared" ref="AG835" si="448">($AD835*$AF835)</f>
        <v>100000</v>
      </c>
      <c r="AH835" s="159">
        <v>10</v>
      </c>
      <c r="AI835" s="171">
        <f t="shared" ref="AI835" si="449">$AG835/$AE835</f>
        <v>2000</v>
      </c>
      <c r="AM835" s="15">
        <f t="shared" ref="AM835" si="450">$AL835*$AJ835</f>
        <v>0</v>
      </c>
      <c r="AP835" s="15">
        <f t="shared" ref="AP835" si="451">$AG835+$AM835</f>
        <v>100000</v>
      </c>
      <c r="AQ835" s="27">
        <f>$AP835/$AE835</f>
        <v>2000</v>
      </c>
      <c r="AR835" s="27">
        <f t="shared" ref="AR835" si="452">$AE835/($AE835+$AV835+$BL835)</f>
        <v>1</v>
      </c>
      <c r="AS835" s="27">
        <f t="shared" ref="AS835" si="453">$AQ835*$AR835</f>
        <v>2000</v>
      </c>
      <c r="BI835" s="27">
        <f t="shared" ref="BI835" si="454">$AV835/($AE835+$AV835+$BL835)</f>
        <v>0</v>
      </c>
      <c r="BJ835" s="27">
        <f t="shared" ref="BJ835" si="455">$BH835*$BI835</f>
        <v>0</v>
      </c>
      <c r="BR835" s="27">
        <f t="shared" ref="BR835" si="456">$BL835/($AE835+$AV835+$BL835)</f>
        <v>0</v>
      </c>
      <c r="BS835" s="27">
        <f t="shared" ref="BS835" si="457">$BQ835*$BR835</f>
        <v>0</v>
      </c>
      <c r="BT835" s="15">
        <v>1.5</v>
      </c>
      <c r="BU835" s="15">
        <v>2.3333333333333335</v>
      </c>
      <c r="BV835" s="15">
        <v>1.6666666666666667</v>
      </c>
      <c r="BW835" s="15">
        <v>1.5</v>
      </c>
      <c r="BX835" s="15">
        <v>3</v>
      </c>
      <c r="BY835" s="15">
        <f t="shared" ref="BY835" si="458">AVERAGE($BT835:$BX835)</f>
        <v>2</v>
      </c>
      <c r="BZ835" s="15">
        <v>3</v>
      </c>
      <c r="CA835" s="15">
        <f t="shared" ref="CA835" si="459">IF($CB835=5,0,1)</f>
        <v>0</v>
      </c>
      <c r="CB835" s="15">
        <v>5</v>
      </c>
      <c r="CC835" s="15" t="s">
        <v>1008</v>
      </c>
      <c r="CD835" s="15" t="s">
        <v>1008</v>
      </c>
      <c r="DL835" s="27">
        <v>4.4000000000000004</v>
      </c>
      <c r="DM835" s="27">
        <v>4.666666666666667</v>
      </c>
      <c r="DN835" s="27">
        <v>4</v>
      </c>
      <c r="DO835" s="27">
        <v>3.8</v>
      </c>
      <c r="DP835" s="27">
        <v>4</v>
      </c>
      <c r="DQ835" s="27">
        <v>1.5</v>
      </c>
      <c r="DR835" s="27">
        <f>AVERAGE($DL835:$DQ835)</f>
        <v>3.7277777777777779</v>
      </c>
      <c r="DS835" s="15">
        <f>$DR835-$DR836</f>
        <v>3.7277777777777779</v>
      </c>
    </row>
  </sheetData>
  <autoFilter ref="A1:EA835" xr:uid="{8866C7C1-06B8-432B-B8BB-978A84E0EDFC}"/>
  <conditionalFormatting sqref="DL3:DQ4">
    <cfRule type="expression" dxfId="29" priority="7">
      <formula>ISTEXT($B$2:$CE$374)</formula>
    </cfRule>
    <cfRule type="cellIs" dxfId="28" priority="8" operator="equal">
      <formula>" -   "</formula>
    </cfRule>
    <cfRule type="cellIs" dxfId="27" priority="9" operator="equal">
      <formula>" -"</formula>
    </cfRule>
    <cfRule type="cellIs" dxfId="26" priority="10" operator="equal">
      <formula>"-"</formula>
    </cfRule>
    <cfRule type="cellIs" dxfId="25" priority="11" operator="equal">
      <formula>" "</formula>
    </cfRule>
    <cfRule type="cellIs" dxfId="24" priority="12" operator="equal">
      <formula>"."</formula>
    </cfRule>
  </conditionalFormatting>
  <conditionalFormatting sqref="DL7:DQ8">
    <cfRule type="expression" dxfId="23" priority="1">
      <formula>ISTEXT($B$2:$CE$374)</formula>
    </cfRule>
    <cfRule type="cellIs" dxfId="22" priority="2" operator="equal">
      <formula>" -   "</formula>
    </cfRule>
    <cfRule type="cellIs" dxfId="21" priority="3" operator="equal">
      <formula>" -"</formula>
    </cfRule>
    <cfRule type="cellIs" dxfId="20" priority="4" operator="equal">
      <formula>"-"</formula>
    </cfRule>
    <cfRule type="cellIs" dxfId="19" priority="5" operator="equal">
      <formula>" "</formula>
    </cfRule>
    <cfRule type="cellIs" dxfId="18" priority="6" operator="equal">
      <formula>"."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1627-FBD6-4931-92EA-9C0670CAFA4A}">
  <sheetPr>
    <tabColor rgb="FF92D050"/>
  </sheetPr>
  <dimension ref="A1:AZ835"/>
  <sheetViews>
    <sheetView zoomScale="230" zoomScaleNormal="90" workbookViewId="0">
      <pane ySplit="1" topLeftCell="A2" activePane="bottomLeft" state="frozen"/>
      <selection pane="bottomLeft" activeCell="BD806" sqref="BD806"/>
    </sheetView>
  </sheetViews>
  <sheetFormatPr baseColWidth="10" defaultColWidth="8.6640625" defaultRowHeight="14" x14ac:dyDescent="0.2"/>
  <cols>
    <col min="1" max="2" width="8.6640625" style="15"/>
    <col min="3" max="21" width="8.6640625" style="15" hidden="1" customWidth="1"/>
    <col min="22" max="22" width="8.6640625" style="15"/>
    <col min="23" max="24" width="0" style="15" hidden="1" customWidth="1"/>
    <col min="25" max="25" width="15.33203125" style="15" hidden="1" customWidth="1"/>
    <col min="26" max="30" width="8.6640625" style="15" hidden="1" customWidth="1"/>
    <col min="31" max="31" width="8.6640625" style="22" hidden="1" customWidth="1"/>
    <col min="32" max="33" width="10.83203125" style="15" hidden="1" customWidth="1"/>
    <col min="34" max="37" width="8.6640625" style="15" hidden="1" customWidth="1"/>
    <col min="38" max="43" width="9.83203125" style="15" bestFit="1" customWidth="1"/>
    <col min="44" max="44" width="8.6640625" style="15" bestFit="1" customWidth="1"/>
    <col min="45" max="16384" width="8.6640625" style="15"/>
  </cols>
  <sheetData>
    <row r="1" spans="1:52" s="156" customFormat="1" ht="36" customHeight="1" x14ac:dyDescent="0.2">
      <c r="A1" s="156" t="s">
        <v>934</v>
      </c>
      <c r="B1" s="187" t="s">
        <v>5</v>
      </c>
      <c r="C1" s="2" t="s">
        <v>9</v>
      </c>
      <c r="D1" s="188" t="s">
        <v>1009</v>
      </c>
      <c r="E1" s="188" t="s">
        <v>1010</v>
      </c>
      <c r="F1" s="188" t="s">
        <v>1011</v>
      </c>
      <c r="G1" s="188" t="s">
        <v>1012</v>
      </c>
      <c r="H1" s="187" t="s">
        <v>23</v>
      </c>
      <c r="I1" s="187" t="s">
        <v>27</v>
      </c>
      <c r="J1" s="187" t="s">
        <v>1013</v>
      </c>
      <c r="K1" s="187" t="s">
        <v>1014</v>
      </c>
      <c r="L1" s="187" t="s">
        <v>1015</v>
      </c>
      <c r="M1" s="187" t="s">
        <v>1016</v>
      </c>
      <c r="N1" s="187" t="s">
        <v>1017</v>
      </c>
      <c r="O1" s="187" t="s">
        <v>46</v>
      </c>
      <c r="P1" s="190" t="s">
        <v>48</v>
      </c>
      <c r="Q1" s="187" t="s">
        <v>50</v>
      </c>
      <c r="R1" s="187" t="s">
        <v>54</v>
      </c>
      <c r="S1" s="187" t="s">
        <v>488</v>
      </c>
      <c r="T1" s="191" t="s">
        <v>58</v>
      </c>
      <c r="U1" s="187" t="s">
        <v>489</v>
      </c>
      <c r="V1" s="187" t="s">
        <v>1018</v>
      </c>
      <c r="W1" s="187" t="s">
        <v>1019</v>
      </c>
      <c r="X1" s="187" t="s">
        <v>1020</v>
      </c>
      <c r="Y1" s="187" t="s">
        <v>1021</v>
      </c>
      <c r="Z1" s="187" t="s">
        <v>503</v>
      </c>
      <c r="AA1" s="187" t="s">
        <v>504</v>
      </c>
      <c r="AB1" s="187" t="s">
        <v>505</v>
      </c>
      <c r="AC1" s="187" t="s">
        <v>506</v>
      </c>
      <c r="AD1" s="187" t="s">
        <v>507</v>
      </c>
      <c r="AE1" s="192" t="s">
        <v>961</v>
      </c>
      <c r="AF1" s="187" t="s">
        <v>250</v>
      </c>
      <c r="AG1" s="187" t="s">
        <v>1030</v>
      </c>
      <c r="AH1" s="12" t="s">
        <v>986</v>
      </c>
      <c r="AI1" s="187" t="s">
        <v>1031</v>
      </c>
      <c r="AJ1" s="187" t="s">
        <v>1032</v>
      </c>
      <c r="AK1" s="187" t="s">
        <v>512</v>
      </c>
      <c r="AL1" s="187" t="s">
        <v>999</v>
      </c>
      <c r="AM1" s="187" t="s">
        <v>1000</v>
      </c>
      <c r="AN1" s="187" t="s">
        <v>1001</v>
      </c>
      <c r="AO1" s="187" t="s">
        <v>1002</v>
      </c>
      <c r="AP1" s="187" t="s">
        <v>1003</v>
      </c>
      <c r="AQ1" s="187" t="s">
        <v>1004</v>
      </c>
      <c r="AR1" s="187" t="s">
        <v>1005</v>
      </c>
      <c r="AS1" s="156" t="s">
        <v>1041</v>
      </c>
      <c r="AT1" s="156" t="s">
        <v>1042</v>
      </c>
      <c r="AU1" s="156" t="s">
        <v>1043</v>
      </c>
      <c r="AV1" s="156" t="s">
        <v>1044</v>
      </c>
      <c r="AW1" s="156" t="s">
        <v>1045</v>
      </c>
      <c r="AX1" s="156" t="s">
        <v>1046</v>
      </c>
      <c r="AY1" s="156" t="s">
        <v>1047</v>
      </c>
    </row>
    <row r="2" spans="1:52" x14ac:dyDescent="0.2">
      <c r="A2" s="15">
        <v>1</v>
      </c>
      <c r="B2" s="15">
        <v>22</v>
      </c>
      <c r="C2" s="15">
        <v>0</v>
      </c>
      <c r="D2" s="15">
        <v>0</v>
      </c>
      <c r="E2" s="15">
        <v>0</v>
      </c>
      <c r="F2" s="15">
        <v>1</v>
      </c>
      <c r="G2" s="15">
        <v>0</v>
      </c>
      <c r="H2" s="15">
        <v>1</v>
      </c>
      <c r="I2" s="15">
        <v>30</v>
      </c>
      <c r="J2" s="15">
        <v>0</v>
      </c>
      <c r="K2" s="15">
        <v>0</v>
      </c>
      <c r="L2" s="15">
        <v>0</v>
      </c>
      <c r="M2" s="15">
        <v>1</v>
      </c>
      <c r="N2" s="15">
        <v>0</v>
      </c>
      <c r="O2" s="15">
        <v>5</v>
      </c>
      <c r="P2" s="15">
        <v>12</v>
      </c>
      <c r="Q2" s="15">
        <v>0</v>
      </c>
      <c r="R2" s="15">
        <v>1</v>
      </c>
      <c r="S2" s="15">
        <v>1</v>
      </c>
      <c r="T2" s="15">
        <v>400000</v>
      </c>
      <c r="U2" s="15">
        <v>0</v>
      </c>
      <c r="V2" s="15">
        <v>1</v>
      </c>
      <c r="W2" s="15">
        <v>1</v>
      </c>
      <c r="X2" s="15">
        <v>2</v>
      </c>
      <c r="Y2" s="193">
        <v>900</v>
      </c>
      <c r="Z2" s="15">
        <v>4</v>
      </c>
      <c r="AA2" s="15">
        <v>4.333333333333333</v>
      </c>
      <c r="AB2" s="15">
        <v>4</v>
      </c>
      <c r="AC2" s="15">
        <v>4.5</v>
      </c>
      <c r="AD2" s="15">
        <v>4</v>
      </c>
      <c r="AE2" s="15">
        <v>4.1666666666666661</v>
      </c>
      <c r="AF2" s="15">
        <v>4</v>
      </c>
      <c r="AG2" s="15">
        <v>1</v>
      </c>
      <c r="AH2" s="15">
        <v>3</v>
      </c>
      <c r="AI2" s="15">
        <v>1</v>
      </c>
      <c r="AJ2" s="15">
        <v>0</v>
      </c>
      <c r="AK2" s="15">
        <v>1</v>
      </c>
      <c r="AL2" s="27">
        <v>3</v>
      </c>
      <c r="AM2" s="27">
        <v>3.3333333333333335</v>
      </c>
      <c r="AN2" s="27">
        <v>3.5</v>
      </c>
      <c r="AO2" s="27">
        <v>3</v>
      </c>
      <c r="AP2" s="27">
        <v>2.3333333333333335</v>
      </c>
      <c r="AQ2" s="27">
        <v>3</v>
      </c>
      <c r="AR2" s="27">
        <v>3.0277777777777781</v>
      </c>
      <c r="AS2" s="27">
        <f>$AL2-$AL3</f>
        <v>0.20000000000000018</v>
      </c>
      <c r="AT2" s="27">
        <f>$AM2-$AM3</f>
        <v>0</v>
      </c>
      <c r="AU2" s="27">
        <f>$AN2-$AN3</f>
        <v>0.25</v>
      </c>
      <c r="AV2" s="27">
        <f>$AO2-$AO3</f>
        <v>0.20000000000000018</v>
      </c>
      <c r="AW2" s="27">
        <f>$AP2-$AP3</f>
        <v>0.66666666666666674</v>
      </c>
      <c r="AX2" s="27">
        <f>$AQ2-$AQ3</f>
        <v>0</v>
      </c>
      <c r="AY2" s="27">
        <f>$AR2-$AR3</f>
        <v>0.21944444444444455</v>
      </c>
    </row>
    <row r="3" spans="1:52" ht="15" x14ac:dyDescent="0.2">
      <c r="A3" s="15">
        <v>1</v>
      </c>
      <c r="B3" s="15">
        <v>22</v>
      </c>
      <c r="C3" s="15">
        <v>0</v>
      </c>
      <c r="D3" s="15">
        <v>0</v>
      </c>
      <c r="E3" s="15">
        <v>0</v>
      </c>
      <c r="F3" s="15">
        <v>1</v>
      </c>
      <c r="G3" s="15">
        <v>0</v>
      </c>
      <c r="H3" s="15">
        <v>1</v>
      </c>
      <c r="I3" s="15">
        <v>30</v>
      </c>
      <c r="J3" s="15">
        <v>0</v>
      </c>
      <c r="K3" s="15">
        <v>0</v>
      </c>
      <c r="L3" s="15">
        <v>0</v>
      </c>
      <c r="M3" s="15">
        <v>1</v>
      </c>
      <c r="N3" s="15">
        <v>0</v>
      </c>
      <c r="O3" s="15">
        <v>5</v>
      </c>
      <c r="P3" s="15">
        <v>12</v>
      </c>
      <c r="Q3" s="15">
        <v>0</v>
      </c>
      <c r="R3" s="15">
        <v>1</v>
      </c>
      <c r="S3" s="15">
        <v>1</v>
      </c>
      <c r="T3" s="15">
        <v>0</v>
      </c>
      <c r="U3" s="15">
        <v>0</v>
      </c>
      <c r="V3" s="15">
        <v>0</v>
      </c>
      <c r="W3" s="15">
        <v>1</v>
      </c>
      <c r="X3" s="15">
        <v>2</v>
      </c>
      <c r="Y3" s="193">
        <v>650</v>
      </c>
      <c r="Z3" s="15">
        <v>4</v>
      </c>
      <c r="AA3" s="15">
        <v>4.333333333333333</v>
      </c>
      <c r="AB3" s="15">
        <v>4</v>
      </c>
      <c r="AC3" s="15">
        <v>4.5</v>
      </c>
      <c r="AD3" s="15">
        <v>4</v>
      </c>
      <c r="AE3" s="15">
        <v>4.1666666666666661</v>
      </c>
      <c r="AF3" s="15">
        <v>4</v>
      </c>
      <c r="AG3" s="15">
        <v>1</v>
      </c>
      <c r="AH3" s="15">
        <v>3</v>
      </c>
      <c r="AI3" s="15">
        <v>1</v>
      </c>
      <c r="AJ3" s="15">
        <v>0</v>
      </c>
      <c r="AK3" s="15">
        <v>1</v>
      </c>
      <c r="AL3" s="25">
        <v>2.8</v>
      </c>
      <c r="AM3" s="25">
        <v>3.3333333333333335</v>
      </c>
      <c r="AN3" s="25">
        <v>3.25</v>
      </c>
      <c r="AO3" s="25">
        <v>2.8</v>
      </c>
      <c r="AP3" s="25">
        <v>1.6666666666666667</v>
      </c>
      <c r="AQ3" s="25">
        <v>3</v>
      </c>
      <c r="AR3" s="27">
        <v>2.8083333333333336</v>
      </c>
      <c r="AS3" s="15">
        <f t="shared" ref="AS3:AS66" si="0">$AL3-$AL4</f>
        <v>-1.7999999999999998</v>
      </c>
      <c r="AT3" s="15">
        <f t="shared" ref="AT3:AT66" si="1">$AM3-$AM4</f>
        <v>-0.33333333333333304</v>
      </c>
      <c r="AU3" s="15">
        <f t="shared" ref="AU3:AU66" si="2">$AN3-$AN4</f>
        <v>-1.25</v>
      </c>
      <c r="AV3" s="15">
        <f t="shared" ref="AV3:AV66" si="3">$AO3-$AO4</f>
        <v>-1.4000000000000004</v>
      </c>
      <c r="AW3" s="15">
        <f t="shared" ref="AW3:AW66" si="4">$AP3-$AP4</f>
        <v>-2.6666666666666661</v>
      </c>
      <c r="AX3" s="15">
        <f t="shared" ref="AX3:AX66" si="5">$AQ3-$AQ4</f>
        <v>-1.75</v>
      </c>
      <c r="AY3" s="15">
        <f t="shared" ref="AY3:AY66" si="6">$AR3-$AR4</f>
        <v>-1.5333333333333323</v>
      </c>
    </row>
    <row r="4" spans="1:52" ht="15" x14ac:dyDescent="0.2">
      <c r="A4" s="15">
        <v>2</v>
      </c>
      <c r="B4" s="15">
        <v>24</v>
      </c>
      <c r="C4" s="15">
        <v>1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47</v>
      </c>
      <c r="J4" s="15">
        <v>0</v>
      </c>
      <c r="K4" s="15">
        <v>0</v>
      </c>
      <c r="L4" s="15">
        <v>0</v>
      </c>
      <c r="M4" s="15">
        <v>1</v>
      </c>
      <c r="N4" s="15">
        <v>0</v>
      </c>
      <c r="O4" s="15">
        <v>6</v>
      </c>
      <c r="P4" s="15">
        <v>20</v>
      </c>
      <c r="Q4" s="15">
        <v>1</v>
      </c>
      <c r="R4" s="15">
        <v>1</v>
      </c>
      <c r="S4" s="15">
        <v>1</v>
      </c>
      <c r="T4" s="15">
        <v>100000</v>
      </c>
      <c r="U4" s="15">
        <v>1</v>
      </c>
      <c r="V4" s="15">
        <v>1</v>
      </c>
      <c r="W4" s="15">
        <v>0</v>
      </c>
      <c r="X4" s="15">
        <v>19</v>
      </c>
      <c r="Y4" s="193">
        <v>2472.5490196078431</v>
      </c>
      <c r="Z4" s="15">
        <v>2.5</v>
      </c>
      <c r="AA4" s="15">
        <v>2.3333333333333335</v>
      </c>
      <c r="AB4" s="15">
        <v>1.6666666666666667</v>
      </c>
      <c r="AC4" s="15">
        <v>1.5</v>
      </c>
      <c r="AD4" s="15">
        <v>3.5</v>
      </c>
      <c r="AE4" s="15">
        <v>2.2999999999999998</v>
      </c>
      <c r="AF4" s="15">
        <v>2</v>
      </c>
      <c r="AG4" s="15">
        <v>0</v>
      </c>
      <c r="AH4" s="15">
        <v>5</v>
      </c>
      <c r="AI4" s="15" t="s">
        <v>1008</v>
      </c>
      <c r="AJ4" s="15" t="s">
        <v>1008</v>
      </c>
      <c r="AK4" s="15" t="s">
        <v>1007</v>
      </c>
      <c r="AL4" s="152">
        <v>4.5999999999999996</v>
      </c>
      <c r="AM4" s="152">
        <v>3.6666666666666665</v>
      </c>
      <c r="AN4" s="152">
        <v>4.5</v>
      </c>
      <c r="AO4" s="152">
        <v>4.2</v>
      </c>
      <c r="AP4" s="152">
        <v>4.333333333333333</v>
      </c>
      <c r="AQ4" s="152">
        <v>4.75</v>
      </c>
      <c r="AR4" s="27">
        <v>4.3416666666666659</v>
      </c>
      <c r="AS4" s="15">
        <f t="shared" si="0"/>
        <v>-0.40000000000000036</v>
      </c>
      <c r="AT4" s="15">
        <f t="shared" si="1"/>
        <v>-0.66666666666666652</v>
      </c>
      <c r="AU4" s="15">
        <f t="shared" si="2"/>
        <v>0.5</v>
      </c>
      <c r="AV4" s="15">
        <f t="shared" si="3"/>
        <v>0</v>
      </c>
      <c r="AW4" s="15">
        <f t="shared" si="4"/>
        <v>1.6666666666666665</v>
      </c>
      <c r="AX4" s="15">
        <f t="shared" si="5"/>
        <v>0.5</v>
      </c>
      <c r="AY4" s="15">
        <f t="shared" si="6"/>
        <v>0.26666666666666572</v>
      </c>
      <c r="AZ4" s="27"/>
    </row>
    <row r="5" spans="1:52" x14ac:dyDescent="0.2">
      <c r="A5" s="15">
        <v>2</v>
      </c>
      <c r="B5" s="15">
        <v>24</v>
      </c>
      <c r="C5" s="15">
        <v>1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47</v>
      </c>
      <c r="J5" s="15">
        <v>0</v>
      </c>
      <c r="K5" s="15">
        <v>0</v>
      </c>
      <c r="L5" s="15">
        <v>0</v>
      </c>
      <c r="M5" s="15">
        <v>1</v>
      </c>
      <c r="N5" s="15">
        <v>0</v>
      </c>
      <c r="O5" s="15">
        <v>6</v>
      </c>
      <c r="P5" s="15">
        <v>20</v>
      </c>
      <c r="Q5" s="15">
        <v>1</v>
      </c>
      <c r="R5" s="15">
        <v>1</v>
      </c>
      <c r="S5" s="15">
        <v>1</v>
      </c>
      <c r="T5" s="15" t="s">
        <v>1008</v>
      </c>
      <c r="U5" s="15">
        <v>1</v>
      </c>
      <c r="V5" s="15">
        <v>0</v>
      </c>
      <c r="W5" s="15">
        <v>0</v>
      </c>
      <c r="X5" s="15">
        <v>19</v>
      </c>
      <c r="Y5" s="193">
        <v>2472.5490196078431</v>
      </c>
      <c r="Z5" s="15">
        <v>2.5</v>
      </c>
      <c r="AA5" s="15">
        <v>2.3333333333333335</v>
      </c>
      <c r="AB5" s="15">
        <v>1.6666666666666667</v>
      </c>
      <c r="AC5" s="15">
        <v>1.5</v>
      </c>
      <c r="AD5" s="15">
        <v>3.5</v>
      </c>
      <c r="AE5" s="15">
        <v>2.2999999999999998</v>
      </c>
      <c r="AF5" s="15">
        <v>2</v>
      </c>
      <c r="AG5" s="15">
        <v>0</v>
      </c>
      <c r="AH5" s="15">
        <v>5</v>
      </c>
      <c r="AI5" s="15" t="s">
        <v>1008</v>
      </c>
      <c r="AJ5" s="15" t="s">
        <v>1008</v>
      </c>
      <c r="AK5" s="15" t="s">
        <v>1007</v>
      </c>
      <c r="AL5" s="150">
        <v>5</v>
      </c>
      <c r="AM5" s="150">
        <v>4.333333333333333</v>
      </c>
      <c r="AN5" s="150">
        <v>4</v>
      </c>
      <c r="AO5" s="150">
        <v>4.2</v>
      </c>
      <c r="AP5" s="150">
        <v>2.6666666666666665</v>
      </c>
      <c r="AQ5" s="150">
        <v>4.25</v>
      </c>
      <c r="AR5" s="27">
        <v>4.0750000000000002</v>
      </c>
      <c r="AS5" s="15">
        <f t="shared" si="0"/>
        <v>1.6</v>
      </c>
      <c r="AT5" s="15">
        <f t="shared" si="1"/>
        <v>0</v>
      </c>
      <c r="AU5" s="15">
        <f t="shared" si="2"/>
        <v>0.5</v>
      </c>
      <c r="AV5" s="15">
        <f t="shared" si="3"/>
        <v>2</v>
      </c>
      <c r="AW5" s="15">
        <f t="shared" si="4"/>
        <v>-1.3333333333333335</v>
      </c>
      <c r="AX5" s="15">
        <f t="shared" si="5"/>
        <v>0.25</v>
      </c>
      <c r="AY5" s="15">
        <f t="shared" si="6"/>
        <v>0.50277777777777777</v>
      </c>
    </row>
    <row r="6" spans="1:52" x14ac:dyDescent="0.2">
      <c r="A6" s="15">
        <v>3</v>
      </c>
      <c r="B6" s="15">
        <v>25</v>
      </c>
      <c r="C6" s="15">
        <v>1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75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5</v>
      </c>
      <c r="P6" s="15">
        <v>39</v>
      </c>
      <c r="Q6" s="15">
        <v>1</v>
      </c>
      <c r="R6" s="15">
        <v>0</v>
      </c>
      <c r="S6" s="15">
        <v>0</v>
      </c>
      <c r="T6" s="15">
        <v>0</v>
      </c>
      <c r="U6" s="15">
        <v>0</v>
      </c>
      <c r="V6" s="15">
        <v>1</v>
      </c>
      <c r="W6" s="15">
        <v>0</v>
      </c>
      <c r="X6" s="15">
        <v>33.25</v>
      </c>
      <c r="Y6" s="193">
        <v>1927.0676691729323</v>
      </c>
      <c r="Z6" s="15">
        <v>1.5</v>
      </c>
      <c r="AA6" s="15">
        <v>3</v>
      </c>
      <c r="AB6" s="15">
        <v>5</v>
      </c>
      <c r="AC6" s="15">
        <v>4.5</v>
      </c>
      <c r="AD6" s="15">
        <v>3.5</v>
      </c>
      <c r="AE6" s="15">
        <v>3.5</v>
      </c>
      <c r="AF6" s="15">
        <v>5</v>
      </c>
      <c r="AG6" s="15">
        <v>0</v>
      </c>
      <c r="AH6" s="15">
        <v>5</v>
      </c>
      <c r="AI6" s="15" t="s">
        <v>1008</v>
      </c>
      <c r="AJ6" s="15" t="s">
        <v>1008</v>
      </c>
      <c r="AK6" s="15" t="s">
        <v>1007</v>
      </c>
      <c r="AL6" s="15">
        <v>3.4</v>
      </c>
      <c r="AM6" s="15">
        <v>4.333333333333333</v>
      </c>
      <c r="AN6" s="15">
        <v>3.5</v>
      </c>
      <c r="AO6" s="15">
        <v>2.2000000000000002</v>
      </c>
      <c r="AP6" s="15">
        <v>4</v>
      </c>
      <c r="AQ6" s="15">
        <v>4</v>
      </c>
      <c r="AR6" s="27">
        <v>3.5722222222222224</v>
      </c>
      <c r="AS6" s="15">
        <f t="shared" si="0"/>
        <v>0.60000000000000009</v>
      </c>
      <c r="AT6" s="15">
        <f t="shared" si="1"/>
        <v>-0.33333333333333393</v>
      </c>
      <c r="AU6" s="15">
        <f t="shared" si="2"/>
        <v>2</v>
      </c>
      <c r="AV6" s="15">
        <f t="shared" si="3"/>
        <v>-0.39999999999999991</v>
      </c>
      <c r="AW6" s="15">
        <f t="shared" si="4"/>
        <v>2</v>
      </c>
      <c r="AX6" s="15">
        <f t="shared" si="5"/>
        <v>2.5</v>
      </c>
      <c r="AY6" s="15">
        <f t="shared" si="6"/>
        <v>1.0611111111111113</v>
      </c>
    </row>
    <row r="7" spans="1:52" ht="15" x14ac:dyDescent="0.2">
      <c r="A7" s="15">
        <v>3</v>
      </c>
      <c r="B7" s="15">
        <v>25</v>
      </c>
      <c r="C7" s="15">
        <v>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75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5</v>
      </c>
      <c r="P7" s="15">
        <v>39</v>
      </c>
      <c r="Q7" s="15">
        <v>1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33.25</v>
      </c>
      <c r="Y7" s="193">
        <v>1927.0676691729323</v>
      </c>
      <c r="Z7" s="15">
        <v>1.5</v>
      </c>
      <c r="AA7" s="15">
        <v>3</v>
      </c>
      <c r="AB7" s="15">
        <v>5</v>
      </c>
      <c r="AC7" s="15">
        <v>4.5</v>
      </c>
      <c r="AD7" s="15">
        <v>3.5</v>
      </c>
      <c r="AE7" s="15">
        <v>3.5</v>
      </c>
      <c r="AF7" s="15">
        <v>5</v>
      </c>
      <c r="AG7" s="15">
        <v>0</v>
      </c>
      <c r="AH7" s="15">
        <v>5</v>
      </c>
      <c r="AI7" s="15" t="s">
        <v>1008</v>
      </c>
      <c r="AJ7" s="15" t="s">
        <v>1008</v>
      </c>
      <c r="AK7" s="15" t="s">
        <v>1007</v>
      </c>
      <c r="AL7" s="25">
        <v>2.8</v>
      </c>
      <c r="AM7" s="34">
        <v>4.666666666666667</v>
      </c>
      <c r="AN7" s="34">
        <v>1.5</v>
      </c>
      <c r="AO7" s="34">
        <v>2.6</v>
      </c>
      <c r="AP7" s="34">
        <v>2</v>
      </c>
      <c r="AQ7" s="34">
        <v>1.5</v>
      </c>
      <c r="AR7" s="27">
        <v>2.5111111111111111</v>
      </c>
      <c r="AS7" s="15">
        <f t="shared" si="0"/>
        <v>-2</v>
      </c>
      <c r="AT7" s="15">
        <f t="shared" si="1"/>
        <v>1.0000000000000004</v>
      </c>
      <c r="AU7" s="15">
        <f t="shared" si="2"/>
        <v>-2.75</v>
      </c>
      <c r="AV7" s="15">
        <f t="shared" si="3"/>
        <v>-1.6</v>
      </c>
      <c r="AW7" s="15">
        <f t="shared" si="4"/>
        <v>-2</v>
      </c>
      <c r="AX7" s="15">
        <f t="shared" si="5"/>
        <v>-3</v>
      </c>
      <c r="AY7" s="15">
        <f t="shared" si="6"/>
        <v>-1.7250000000000005</v>
      </c>
    </row>
    <row r="8" spans="1:52" ht="15" x14ac:dyDescent="0.2">
      <c r="A8" s="15">
        <v>4</v>
      </c>
      <c r="B8" s="15">
        <v>27</v>
      </c>
      <c r="C8" s="15">
        <v>1</v>
      </c>
      <c r="D8" s="15">
        <v>0</v>
      </c>
      <c r="E8" s="15">
        <v>0</v>
      </c>
      <c r="F8" s="15">
        <v>1</v>
      </c>
      <c r="G8" s="15">
        <v>0</v>
      </c>
      <c r="H8" s="15">
        <v>1</v>
      </c>
      <c r="I8" s="15">
        <v>56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3</v>
      </c>
      <c r="P8" s="15">
        <v>40</v>
      </c>
      <c r="Q8" s="15">
        <v>1</v>
      </c>
      <c r="R8" s="15">
        <v>0</v>
      </c>
      <c r="S8" s="15">
        <v>1</v>
      </c>
      <c r="T8" s="15">
        <v>100000</v>
      </c>
      <c r="U8" s="15">
        <v>1</v>
      </c>
      <c r="V8" s="15">
        <v>1</v>
      </c>
      <c r="W8" s="15">
        <v>1</v>
      </c>
      <c r="X8" s="15">
        <v>10</v>
      </c>
      <c r="Y8" s="193">
        <v>300</v>
      </c>
      <c r="Z8" s="15">
        <v>1.5</v>
      </c>
      <c r="AA8" s="15">
        <v>1</v>
      </c>
      <c r="AB8" s="15">
        <v>1.3333333333333333</v>
      </c>
      <c r="AC8" s="15">
        <v>4</v>
      </c>
      <c r="AD8" s="15">
        <v>3.5</v>
      </c>
      <c r="AE8" s="15">
        <v>2.2666666666666666</v>
      </c>
      <c r="AF8" s="15">
        <v>1</v>
      </c>
      <c r="AG8" s="15">
        <v>0</v>
      </c>
      <c r="AH8" s="15">
        <v>5</v>
      </c>
      <c r="AI8" s="15" t="s">
        <v>1008</v>
      </c>
      <c r="AJ8" s="15" t="s">
        <v>1008</v>
      </c>
      <c r="AK8" s="15" t="s">
        <v>1007</v>
      </c>
      <c r="AL8" s="152">
        <v>4.8</v>
      </c>
      <c r="AM8" s="152">
        <v>3.6666666666666665</v>
      </c>
      <c r="AN8" s="152">
        <v>4.25</v>
      </c>
      <c r="AO8" s="152">
        <v>4.2</v>
      </c>
      <c r="AP8" s="152">
        <v>4</v>
      </c>
      <c r="AQ8" s="152">
        <v>4.5</v>
      </c>
      <c r="AR8" s="27">
        <v>4.2361111111111116</v>
      </c>
      <c r="AS8" s="15">
        <f t="shared" si="0"/>
        <v>1.5999999999999996</v>
      </c>
      <c r="AT8" s="15">
        <f t="shared" si="1"/>
        <v>0</v>
      </c>
      <c r="AU8" s="15">
        <f t="shared" si="2"/>
        <v>0.75</v>
      </c>
      <c r="AV8" s="15">
        <f t="shared" si="3"/>
        <v>0.80000000000000027</v>
      </c>
      <c r="AW8" s="15">
        <f t="shared" si="4"/>
        <v>0.33333333333333348</v>
      </c>
      <c r="AX8" s="15">
        <f t="shared" si="5"/>
        <v>1.25</v>
      </c>
      <c r="AY8" s="15">
        <f t="shared" si="6"/>
        <v>0.78888888888888919</v>
      </c>
    </row>
    <row r="9" spans="1:52" x14ac:dyDescent="0.2">
      <c r="A9" s="15">
        <v>4</v>
      </c>
      <c r="B9" s="15">
        <v>27</v>
      </c>
      <c r="C9" s="15">
        <v>1</v>
      </c>
      <c r="D9" s="15">
        <v>0</v>
      </c>
      <c r="E9" s="15">
        <v>0</v>
      </c>
      <c r="F9" s="15">
        <v>1</v>
      </c>
      <c r="G9" s="15">
        <v>0</v>
      </c>
      <c r="H9" s="15">
        <v>1</v>
      </c>
      <c r="I9" s="15">
        <v>56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3</v>
      </c>
      <c r="P9" s="15">
        <v>40</v>
      </c>
      <c r="Q9" s="15">
        <v>1</v>
      </c>
      <c r="R9" s="15">
        <v>0</v>
      </c>
      <c r="S9" s="15">
        <v>1</v>
      </c>
      <c r="T9" s="15">
        <v>100000</v>
      </c>
      <c r="U9" s="15">
        <v>1</v>
      </c>
      <c r="V9" s="15">
        <v>0</v>
      </c>
      <c r="W9" s="15">
        <v>1</v>
      </c>
      <c r="X9" s="15">
        <v>10</v>
      </c>
      <c r="Y9" s="193">
        <v>300</v>
      </c>
      <c r="Z9" s="15">
        <v>1.5</v>
      </c>
      <c r="AA9" s="15">
        <v>1</v>
      </c>
      <c r="AB9" s="15">
        <v>1.3333333333333333</v>
      </c>
      <c r="AC9" s="15">
        <v>4</v>
      </c>
      <c r="AD9" s="15">
        <v>3.5</v>
      </c>
      <c r="AE9" s="15">
        <v>2.2666666666666666</v>
      </c>
      <c r="AF9" s="15">
        <v>1</v>
      </c>
      <c r="AG9" s="15">
        <v>0</v>
      </c>
      <c r="AH9" s="15">
        <v>5</v>
      </c>
      <c r="AI9" s="15" t="s">
        <v>1008</v>
      </c>
      <c r="AJ9" s="15" t="s">
        <v>1008</v>
      </c>
      <c r="AK9" s="15" t="s">
        <v>1007</v>
      </c>
      <c r="AL9" s="150">
        <v>3.2</v>
      </c>
      <c r="AM9" s="150">
        <v>3.6666666666666665</v>
      </c>
      <c r="AN9" s="150">
        <v>3.5</v>
      </c>
      <c r="AO9" s="150">
        <v>3.4</v>
      </c>
      <c r="AP9" s="150">
        <v>3.6666666666666665</v>
      </c>
      <c r="AQ9" s="150">
        <v>3.25</v>
      </c>
      <c r="AR9" s="27">
        <v>3.4472222222222224</v>
      </c>
      <c r="AS9" s="15">
        <f t="shared" si="0"/>
        <v>-1.3999999999999995</v>
      </c>
      <c r="AT9" s="15">
        <f t="shared" si="1"/>
        <v>-1.0000000000000004</v>
      </c>
      <c r="AU9" s="15">
        <f t="shared" si="2"/>
        <v>-0.75</v>
      </c>
      <c r="AV9" s="15">
        <f t="shared" si="3"/>
        <v>-1.0000000000000004</v>
      </c>
      <c r="AW9" s="15">
        <f t="shared" si="4"/>
        <v>0</v>
      </c>
      <c r="AX9" s="15">
        <f t="shared" si="5"/>
        <v>-1.5</v>
      </c>
      <c r="AY9" s="15">
        <f t="shared" si="6"/>
        <v>-0.94166666666666599</v>
      </c>
    </row>
    <row r="10" spans="1:52" x14ac:dyDescent="0.2">
      <c r="A10" s="15">
        <v>5</v>
      </c>
      <c r="B10" s="15">
        <v>28</v>
      </c>
      <c r="C10" s="15">
        <v>1</v>
      </c>
      <c r="D10" s="15">
        <v>0</v>
      </c>
      <c r="E10" s="15">
        <v>0</v>
      </c>
      <c r="F10" s="15">
        <v>0</v>
      </c>
      <c r="G10" s="15">
        <v>0</v>
      </c>
      <c r="H10" s="15">
        <v>1</v>
      </c>
      <c r="I10" s="15">
        <v>38</v>
      </c>
      <c r="J10" s="15">
        <v>0</v>
      </c>
      <c r="K10" s="15">
        <v>0</v>
      </c>
      <c r="L10" s="15">
        <v>0</v>
      </c>
      <c r="M10" s="15">
        <v>1</v>
      </c>
      <c r="N10" s="15">
        <v>0</v>
      </c>
      <c r="O10" s="15">
        <v>3</v>
      </c>
      <c r="P10" s="15">
        <v>15</v>
      </c>
      <c r="Q10" s="15">
        <v>1</v>
      </c>
      <c r="R10" s="15">
        <v>0</v>
      </c>
      <c r="S10" s="15">
        <v>1</v>
      </c>
      <c r="T10" s="15">
        <v>150000</v>
      </c>
      <c r="U10" s="15">
        <v>1</v>
      </c>
      <c r="V10" s="15">
        <v>1</v>
      </c>
      <c r="W10" s="15">
        <v>1</v>
      </c>
      <c r="X10" s="15">
        <v>10</v>
      </c>
      <c r="Y10" s="193">
        <v>1600</v>
      </c>
      <c r="Z10" s="15">
        <v>1.5</v>
      </c>
      <c r="AA10" s="15">
        <v>1.3333333333333333</v>
      </c>
      <c r="AB10" s="15">
        <v>1.3333333333333333</v>
      </c>
      <c r="AC10" s="15">
        <v>1.5</v>
      </c>
      <c r="AD10" s="15">
        <v>2.5</v>
      </c>
      <c r="AE10" s="15">
        <v>1.6333333333333333</v>
      </c>
      <c r="AF10" s="15">
        <v>1</v>
      </c>
      <c r="AG10" s="15">
        <v>0</v>
      </c>
      <c r="AH10" s="15">
        <v>5</v>
      </c>
      <c r="AI10" s="15" t="s">
        <v>1008</v>
      </c>
      <c r="AJ10" s="15" t="s">
        <v>1008</v>
      </c>
      <c r="AK10" s="15" t="s">
        <v>1007</v>
      </c>
      <c r="AL10" s="166">
        <v>4.5999999999999996</v>
      </c>
      <c r="AM10" s="166">
        <v>4.666666666666667</v>
      </c>
      <c r="AN10" s="166">
        <v>4.25</v>
      </c>
      <c r="AO10" s="166">
        <v>4.4000000000000004</v>
      </c>
      <c r="AP10" s="166">
        <v>3.6666666666666665</v>
      </c>
      <c r="AQ10" s="166">
        <v>4.75</v>
      </c>
      <c r="AR10" s="27">
        <v>4.3888888888888884</v>
      </c>
      <c r="AS10" s="15">
        <f t="shared" si="0"/>
        <v>-0.40000000000000036</v>
      </c>
      <c r="AT10" s="15">
        <f t="shared" si="1"/>
        <v>0.33333333333333393</v>
      </c>
      <c r="AU10" s="15">
        <f t="shared" si="2"/>
        <v>-0.5</v>
      </c>
      <c r="AV10" s="15">
        <f t="shared" si="3"/>
        <v>-0.59999999999999964</v>
      </c>
      <c r="AW10" s="15">
        <f t="shared" si="4"/>
        <v>1.333333333333333</v>
      </c>
      <c r="AX10" s="15">
        <f t="shared" si="5"/>
        <v>0</v>
      </c>
      <c r="AY10" s="15">
        <f t="shared" si="6"/>
        <v>2.7777777777777679E-2</v>
      </c>
    </row>
    <row r="11" spans="1:52" x14ac:dyDescent="0.2">
      <c r="A11" s="15">
        <v>5</v>
      </c>
      <c r="B11" s="15">
        <v>28</v>
      </c>
      <c r="C11" s="15">
        <v>1</v>
      </c>
      <c r="D11" s="15">
        <v>0</v>
      </c>
      <c r="E11" s="15">
        <v>0</v>
      </c>
      <c r="F11" s="15">
        <v>0</v>
      </c>
      <c r="G11" s="15">
        <v>0</v>
      </c>
      <c r="H11" s="15">
        <v>1</v>
      </c>
      <c r="I11" s="15">
        <v>38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3</v>
      </c>
      <c r="P11" s="15">
        <v>15</v>
      </c>
      <c r="Q11" s="15">
        <v>1</v>
      </c>
      <c r="R11" s="15">
        <v>0</v>
      </c>
      <c r="S11" s="15">
        <v>1</v>
      </c>
      <c r="T11" s="15">
        <v>150000</v>
      </c>
      <c r="U11" s="15">
        <v>1</v>
      </c>
      <c r="V11" s="15">
        <v>0</v>
      </c>
      <c r="W11" s="15">
        <v>1</v>
      </c>
      <c r="X11" s="15">
        <v>10</v>
      </c>
      <c r="Y11" s="193">
        <v>1600</v>
      </c>
      <c r="Z11" s="15">
        <v>1.5</v>
      </c>
      <c r="AA11" s="15">
        <v>1.3333333333333333</v>
      </c>
      <c r="AB11" s="15">
        <v>1.3333333333333333</v>
      </c>
      <c r="AC11" s="15">
        <v>1.5</v>
      </c>
      <c r="AD11" s="15">
        <v>2.5</v>
      </c>
      <c r="AE11" s="15">
        <v>1.6333333333333333</v>
      </c>
      <c r="AF11" s="15">
        <v>1</v>
      </c>
      <c r="AG11" s="15">
        <v>0</v>
      </c>
      <c r="AH11" s="15">
        <v>5</v>
      </c>
      <c r="AI11" s="15" t="s">
        <v>1008</v>
      </c>
      <c r="AJ11" s="15" t="s">
        <v>1008</v>
      </c>
      <c r="AK11" s="15" t="s">
        <v>1007</v>
      </c>
      <c r="AL11" s="150">
        <v>5</v>
      </c>
      <c r="AM11" s="150">
        <v>4.333333333333333</v>
      </c>
      <c r="AN11" s="150">
        <v>4.75</v>
      </c>
      <c r="AO11" s="150">
        <v>5</v>
      </c>
      <c r="AP11" s="150">
        <v>2.3333333333333335</v>
      </c>
      <c r="AQ11" s="150">
        <v>4.75</v>
      </c>
      <c r="AR11" s="27">
        <v>4.3611111111111107</v>
      </c>
      <c r="AS11" s="15">
        <f t="shared" si="0"/>
        <v>1</v>
      </c>
      <c r="AT11" s="15">
        <f t="shared" si="1"/>
        <v>0.33333333333333304</v>
      </c>
      <c r="AU11" s="15">
        <f t="shared" si="2"/>
        <v>1</v>
      </c>
      <c r="AV11" s="15">
        <f t="shared" si="3"/>
        <v>1</v>
      </c>
      <c r="AW11" s="15">
        <f t="shared" si="4"/>
        <v>-1.6666666666666665</v>
      </c>
      <c r="AX11" s="15">
        <f t="shared" si="5"/>
        <v>0.75</v>
      </c>
      <c r="AY11" s="15">
        <f t="shared" si="6"/>
        <v>0.40277777777777724</v>
      </c>
    </row>
    <row r="12" spans="1:52" x14ac:dyDescent="0.2">
      <c r="A12" s="15">
        <v>6</v>
      </c>
      <c r="B12" s="15">
        <v>30</v>
      </c>
      <c r="C12" s="15">
        <v>1</v>
      </c>
      <c r="D12" s="15">
        <v>0</v>
      </c>
      <c r="E12" s="15">
        <v>1</v>
      </c>
      <c r="F12" s="15">
        <v>0</v>
      </c>
      <c r="G12" s="15">
        <v>0</v>
      </c>
      <c r="H12" s="15">
        <v>1</v>
      </c>
      <c r="I12" s="15">
        <v>35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6</v>
      </c>
      <c r="P12" s="15">
        <v>10</v>
      </c>
      <c r="Q12" s="15">
        <v>0</v>
      </c>
      <c r="R12" s="15">
        <v>1</v>
      </c>
      <c r="S12" s="15">
        <v>1</v>
      </c>
      <c r="T12" s="15">
        <v>100000</v>
      </c>
      <c r="U12" s="15">
        <v>1</v>
      </c>
      <c r="V12" s="15">
        <v>1</v>
      </c>
      <c r="W12" s="15">
        <v>0</v>
      </c>
      <c r="X12" s="15">
        <v>6</v>
      </c>
      <c r="Y12" s="193">
        <v>500</v>
      </c>
      <c r="Z12" s="15">
        <v>4.5</v>
      </c>
      <c r="AA12" s="15">
        <v>3.6666666666666665</v>
      </c>
      <c r="AB12" s="15">
        <v>3.3333333333333335</v>
      </c>
      <c r="AC12" s="15">
        <v>3</v>
      </c>
      <c r="AD12" s="15">
        <v>3.5</v>
      </c>
      <c r="AE12" s="15">
        <v>3.6</v>
      </c>
      <c r="AF12" s="15">
        <v>4</v>
      </c>
      <c r="AG12" s="15">
        <v>1</v>
      </c>
      <c r="AH12" s="15">
        <v>2</v>
      </c>
      <c r="AI12" s="15">
        <v>0</v>
      </c>
      <c r="AJ12" s="15">
        <v>0</v>
      </c>
      <c r="AK12" s="15">
        <v>1</v>
      </c>
      <c r="AL12" s="166">
        <v>4</v>
      </c>
      <c r="AM12" s="166">
        <v>4</v>
      </c>
      <c r="AN12" s="166">
        <v>3.75</v>
      </c>
      <c r="AO12" s="166">
        <v>4</v>
      </c>
      <c r="AP12" s="166">
        <v>4</v>
      </c>
      <c r="AQ12" s="166">
        <v>4</v>
      </c>
      <c r="AR12" s="166">
        <v>3.9583333333333335</v>
      </c>
      <c r="AS12" s="15">
        <f t="shared" si="0"/>
        <v>0</v>
      </c>
      <c r="AT12" s="15">
        <f t="shared" si="1"/>
        <v>0.66666666666666652</v>
      </c>
      <c r="AU12" s="15">
        <f t="shared" si="2"/>
        <v>-0.5</v>
      </c>
      <c r="AV12" s="15">
        <f t="shared" si="3"/>
        <v>0.60000000000000009</v>
      </c>
      <c r="AW12" s="15">
        <f t="shared" si="4"/>
        <v>1</v>
      </c>
      <c r="AX12" s="15">
        <f t="shared" si="5"/>
        <v>1.25</v>
      </c>
      <c r="AY12" s="15">
        <f t="shared" si="6"/>
        <v>0.50277777777777777</v>
      </c>
      <c r="AZ12" s="27"/>
    </row>
    <row r="13" spans="1:52" x14ac:dyDescent="0.2">
      <c r="A13" s="15">
        <v>6</v>
      </c>
      <c r="B13" s="15">
        <v>30</v>
      </c>
      <c r="C13" s="15">
        <v>1</v>
      </c>
      <c r="D13" s="15">
        <v>0</v>
      </c>
      <c r="E13" s="15">
        <v>1</v>
      </c>
      <c r="F13" s="15">
        <v>0</v>
      </c>
      <c r="G13" s="15">
        <v>0</v>
      </c>
      <c r="H13" s="15">
        <v>1</v>
      </c>
      <c r="I13" s="15">
        <v>35</v>
      </c>
      <c r="J13" s="15">
        <v>0</v>
      </c>
      <c r="K13" s="15">
        <v>0</v>
      </c>
      <c r="L13" s="15">
        <v>0</v>
      </c>
      <c r="M13" s="15">
        <v>1</v>
      </c>
      <c r="N13" s="15">
        <v>0</v>
      </c>
      <c r="O13" s="15">
        <v>6</v>
      </c>
      <c r="P13" s="15">
        <v>10</v>
      </c>
      <c r="Q13" s="15">
        <v>0</v>
      </c>
      <c r="R13" s="15">
        <v>1</v>
      </c>
      <c r="S13" s="15">
        <v>1</v>
      </c>
      <c r="T13" s="15">
        <v>100000</v>
      </c>
      <c r="U13" s="15">
        <v>1</v>
      </c>
      <c r="V13" s="15">
        <v>0</v>
      </c>
      <c r="W13" s="15">
        <v>0</v>
      </c>
      <c r="X13" s="15">
        <v>6</v>
      </c>
      <c r="Y13" s="193">
        <v>500</v>
      </c>
      <c r="Z13" s="15">
        <v>4.5</v>
      </c>
      <c r="AA13" s="15">
        <v>3.6666666666666665</v>
      </c>
      <c r="AB13" s="15">
        <v>3.3333333333333335</v>
      </c>
      <c r="AC13" s="15">
        <v>3</v>
      </c>
      <c r="AD13" s="15">
        <v>3.5</v>
      </c>
      <c r="AE13" s="15">
        <v>3.6</v>
      </c>
      <c r="AF13" s="15">
        <v>4</v>
      </c>
      <c r="AG13" s="15">
        <v>1</v>
      </c>
      <c r="AH13" s="15">
        <v>2</v>
      </c>
      <c r="AI13" s="15">
        <v>0</v>
      </c>
      <c r="AJ13" s="15">
        <v>0</v>
      </c>
      <c r="AK13" s="15">
        <v>1</v>
      </c>
      <c r="AL13" s="150">
        <v>4</v>
      </c>
      <c r="AM13" s="150">
        <v>3.3333333333333335</v>
      </c>
      <c r="AN13" s="150">
        <v>4.25</v>
      </c>
      <c r="AO13" s="150">
        <v>3.4</v>
      </c>
      <c r="AP13" s="150">
        <v>3</v>
      </c>
      <c r="AQ13" s="150">
        <v>2.75</v>
      </c>
      <c r="AR13" s="166">
        <v>3.4555555555555557</v>
      </c>
      <c r="AS13" s="15">
        <f t="shared" si="0"/>
        <v>-0.79999999999999982</v>
      </c>
      <c r="AT13" s="15">
        <f t="shared" si="1"/>
        <v>-0.66666666666666652</v>
      </c>
      <c r="AU13" s="15">
        <f t="shared" si="2"/>
        <v>0.75</v>
      </c>
      <c r="AV13" s="15">
        <f t="shared" si="3"/>
        <v>-0.80000000000000027</v>
      </c>
      <c r="AW13" s="15">
        <f t="shared" si="4"/>
        <v>-0.66666666666666652</v>
      </c>
      <c r="AX13" s="15">
        <f t="shared" si="5"/>
        <v>-1</v>
      </c>
      <c r="AY13" s="15">
        <f t="shared" si="6"/>
        <v>-0.53055555555555545</v>
      </c>
    </row>
    <row r="14" spans="1:52" x14ac:dyDescent="0.2">
      <c r="A14" s="15">
        <v>7</v>
      </c>
      <c r="B14" s="15">
        <v>31</v>
      </c>
      <c r="C14" s="15">
        <v>1</v>
      </c>
      <c r="D14" s="15">
        <v>0</v>
      </c>
      <c r="E14" s="15">
        <v>0</v>
      </c>
      <c r="F14" s="15">
        <v>0</v>
      </c>
      <c r="G14" s="15">
        <v>0</v>
      </c>
      <c r="H14" s="15">
        <v>1</v>
      </c>
      <c r="I14" s="15">
        <v>59</v>
      </c>
      <c r="J14" s="15">
        <v>0</v>
      </c>
      <c r="K14" s="15">
        <v>0</v>
      </c>
      <c r="L14" s="15">
        <v>0</v>
      </c>
      <c r="M14" s="15">
        <v>0</v>
      </c>
      <c r="N14" s="15">
        <v>1</v>
      </c>
      <c r="O14" s="15">
        <v>4</v>
      </c>
      <c r="P14" s="15">
        <v>18</v>
      </c>
      <c r="Q14" s="15">
        <v>1</v>
      </c>
      <c r="R14" s="15">
        <v>0</v>
      </c>
      <c r="S14" s="15">
        <v>0</v>
      </c>
      <c r="T14" s="15">
        <v>0</v>
      </c>
      <c r="U14" s="15">
        <v>1</v>
      </c>
      <c r="V14" s="15">
        <v>1</v>
      </c>
      <c r="W14" s="15">
        <v>0</v>
      </c>
      <c r="X14" s="15">
        <v>11</v>
      </c>
      <c r="Y14" s="193">
        <v>12363.636363636364</v>
      </c>
      <c r="Z14" s="15">
        <v>1.75</v>
      </c>
      <c r="AA14" s="15">
        <v>2.6666666666666665</v>
      </c>
      <c r="AB14" s="15">
        <v>2.3333333333333335</v>
      </c>
      <c r="AC14" s="15">
        <v>3.5</v>
      </c>
      <c r="AD14" s="15">
        <v>2</v>
      </c>
      <c r="AE14" s="15">
        <v>2.4500000000000002</v>
      </c>
      <c r="AF14" s="15">
        <v>4</v>
      </c>
      <c r="AG14" s="15">
        <v>0</v>
      </c>
      <c r="AH14" s="15">
        <v>5</v>
      </c>
      <c r="AI14" s="15" t="s">
        <v>1008</v>
      </c>
      <c r="AJ14" s="15" t="s">
        <v>1008</v>
      </c>
      <c r="AK14" s="15" t="s">
        <v>1007</v>
      </c>
      <c r="AL14" s="27">
        <v>4.8</v>
      </c>
      <c r="AM14" s="27">
        <v>4</v>
      </c>
      <c r="AN14" s="27">
        <v>3.5</v>
      </c>
      <c r="AO14" s="27">
        <v>4.2</v>
      </c>
      <c r="AP14" s="27">
        <v>3.6666666666666665</v>
      </c>
      <c r="AQ14" s="27">
        <v>3.75</v>
      </c>
      <c r="AR14" s="27">
        <v>3.9861111111111112</v>
      </c>
      <c r="AS14" s="15">
        <f t="shared" si="0"/>
        <v>0.20000000000000018</v>
      </c>
      <c r="AT14" s="15">
        <f t="shared" si="1"/>
        <v>0.66666666666666652</v>
      </c>
      <c r="AU14" s="15">
        <f t="shared" si="2"/>
        <v>0.5</v>
      </c>
      <c r="AV14" s="15">
        <f t="shared" si="3"/>
        <v>0.80000000000000027</v>
      </c>
      <c r="AW14" s="15">
        <f t="shared" si="4"/>
        <v>0.66666666666666652</v>
      </c>
      <c r="AX14" s="15">
        <f t="shared" si="5"/>
        <v>-0.25</v>
      </c>
      <c r="AY14" s="15">
        <f t="shared" si="6"/>
        <v>0.43055555555555536</v>
      </c>
    </row>
    <row r="15" spans="1:52" x14ac:dyDescent="0.2">
      <c r="A15" s="15">
        <v>7</v>
      </c>
      <c r="B15" s="15">
        <v>31</v>
      </c>
      <c r="C15" s="15">
        <v>1</v>
      </c>
      <c r="D15" s="15">
        <v>0</v>
      </c>
      <c r="E15" s="15">
        <v>0</v>
      </c>
      <c r="F15" s="15">
        <v>0</v>
      </c>
      <c r="G15" s="15">
        <v>0</v>
      </c>
      <c r="H15" s="15">
        <v>1</v>
      </c>
      <c r="I15" s="15">
        <v>59</v>
      </c>
      <c r="J15" s="15">
        <v>0</v>
      </c>
      <c r="K15" s="15">
        <v>0</v>
      </c>
      <c r="L15" s="15">
        <v>0</v>
      </c>
      <c r="M15" s="15">
        <v>0</v>
      </c>
      <c r="N15" s="15">
        <v>1</v>
      </c>
      <c r="O15" s="15">
        <v>4</v>
      </c>
      <c r="P15" s="15">
        <v>18</v>
      </c>
      <c r="Q15" s="15">
        <v>1</v>
      </c>
      <c r="R15" s="15">
        <v>0</v>
      </c>
      <c r="S15" s="15">
        <v>0</v>
      </c>
      <c r="T15" s="15">
        <v>0</v>
      </c>
      <c r="U15" s="15">
        <v>1</v>
      </c>
      <c r="V15" s="15">
        <v>0</v>
      </c>
      <c r="W15" s="15">
        <v>0</v>
      </c>
      <c r="X15" s="15">
        <v>11</v>
      </c>
      <c r="Y15" s="193">
        <v>12363.636363636364</v>
      </c>
      <c r="Z15" s="15">
        <v>1.75</v>
      </c>
      <c r="AA15" s="15">
        <v>2.6666666666666665</v>
      </c>
      <c r="AB15" s="15">
        <v>2.3333333333333335</v>
      </c>
      <c r="AC15" s="15">
        <v>3.5</v>
      </c>
      <c r="AD15" s="15">
        <v>2</v>
      </c>
      <c r="AE15" s="15">
        <v>2.4500000000000002</v>
      </c>
      <c r="AF15" s="15">
        <v>4</v>
      </c>
      <c r="AG15" s="15">
        <v>0</v>
      </c>
      <c r="AH15" s="15">
        <v>5</v>
      </c>
      <c r="AI15" s="15" t="s">
        <v>1008</v>
      </c>
      <c r="AJ15" s="15" t="s">
        <v>1008</v>
      </c>
      <c r="AK15" s="15" t="s">
        <v>1007</v>
      </c>
      <c r="AL15" s="15">
        <v>4.5999999999999996</v>
      </c>
      <c r="AM15" s="15">
        <v>3.3333333333333335</v>
      </c>
      <c r="AN15" s="15">
        <v>3</v>
      </c>
      <c r="AO15" s="15">
        <v>3.4</v>
      </c>
      <c r="AP15" s="15">
        <v>3</v>
      </c>
      <c r="AQ15" s="15">
        <v>4</v>
      </c>
      <c r="AR15" s="27">
        <v>3.5555555555555558</v>
      </c>
      <c r="AS15" s="15">
        <f t="shared" si="0"/>
        <v>0</v>
      </c>
      <c r="AT15" s="15">
        <f t="shared" si="1"/>
        <v>-1.6666666666666665</v>
      </c>
      <c r="AU15" s="15">
        <f t="shared" si="2"/>
        <v>-2</v>
      </c>
      <c r="AV15" s="15">
        <f t="shared" si="3"/>
        <v>-0.80000000000000027</v>
      </c>
      <c r="AW15" s="15">
        <f t="shared" si="4"/>
        <v>-1</v>
      </c>
      <c r="AX15" s="15">
        <f t="shared" si="5"/>
        <v>0</v>
      </c>
      <c r="AY15" s="15">
        <f t="shared" si="6"/>
        <v>-0.91111111111111098</v>
      </c>
    </row>
    <row r="16" spans="1:52" x14ac:dyDescent="0.2">
      <c r="A16" s="15">
        <v>8</v>
      </c>
      <c r="B16" s="15">
        <v>33</v>
      </c>
      <c r="C16" s="15">
        <v>1</v>
      </c>
      <c r="D16" s="15">
        <v>0</v>
      </c>
      <c r="E16" s="15">
        <v>0</v>
      </c>
      <c r="F16" s="15">
        <v>0</v>
      </c>
      <c r="G16" s="15">
        <v>0</v>
      </c>
      <c r="H16" s="15">
        <v>1</v>
      </c>
      <c r="I16" s="15">
        <v>60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4</v>
      </c>
      <c r="P16" s="15">
        <v>30</v>
      </c>
      <c r="Q16" s="15">
        <v>0</v>
      </c>
      <c r="R16" s="15">
        <v>0</v>
      </c>
      <c r="S16" s="15">
        <v>1</v>
      </c>
      <c r="T16" s="15">
        <v>500000</v>
      </c>
      <c r="U16" s="15">
        <v>1</v>
      </c>
      <c r="V16" s="15">
        <v>1</v>
      </c>
      <c r="W16" s="15">
        <v>0</v>
      </c>
      <c r="X16" s="15">
        <v>110</v>
      </c>
      <c r="Y16" s="193">
        <v>755.04225352112667</v>
      </c>
      <c r="Z16" s="15">
        <v>3.5</v>
      </c>
      <c r="AA16" s="15">
        <v>3.6666666666666665</v>
      </c>
      <c r="AB16" s="15">
        <v>3.3333333333333335</v>
      </c>
      <c r="AC16" s="15">
        <v>3</v>
      </c>
      <c r="AD16" s="15">
        <v>3.5</v>
      </c>
      <c r="AE16" s="15">
        <v>3.4</v>
      </c>
      <c r="AF16" s="15">
        <v>3</v>
      </c>
      <c r="AG16" s="15">
        <v>0</v>
      </c>
      <c r="AH16" s="15">
        <v>5</v>
      </c>
      <c r="AI16" s="15" t="s">
        <v>1008</v>
      </c>
      <c r="AJ16" s="15" t="s">
        <v>1008</v>
      </c>
      <c r="AK16" s="15" t="s">
        <v>1007</v>
      </c>
      <c r="AL16" s="166">
        <v>4.5999999999999996</v>
      </c>
      <c r="AM16" s="166">
        <v>5</v>
      </c>
      <c r="AN16" s="166">
        <v>5</v>
      </c>
      <c r="AO16" s="166">
        <v>4.2</v>
      </c>
      <c r="AP16" s="166">
        <v>4</v>
      </c>
      <c r="AQ16" s="166">
        <v>4</v>
      </c>
      <c r="AR16" s="166">
        <v>4.4666666666666668</v>
      </c>
      <c r="AS16" s="15">
        <f t="shared" si="0"/>
        <v>0</v>
      </c>
      <c r="AT16" s="15">
        <f t="shared" si="1"/>
        <v>0.66666666666666696</v>
      </c>
      <c r="AU16" s="15">
        <f t="shared" si="2"/>
        <v>0</v>
      </c>
      <c r="AV16" s="15">
        <f t="shared" si="3"/>
        <v>0.60000000000000009</v>
      </c>
      <c r="AW16" s="15">
        <f t="shared" si="4"/>
        <v>1.3333333333333335</v>
      </c>
      <c r="AX16" s="15">
        <f t="shared" si="5"/>
        <v>1.25</v>
      </c>
      <c r="AY16" s="15">
        <f t="shared" si="6"/>
        <v>0.64166666666666616</v>
      </c>
    </row>
    <row r="17" spans="1:51" x14ac:dyDescent="0.2">
      <c r="A17" s="15">
        <v>8</v>
      </c>
      <c r="B17" s="15">
        <v>33</v>
      </c>
      <c r="C17" s="15">
        <v>1</v>
      </c>
      <c r="D17" s="15">
        <v>0</v>
      </c>
      <c r="E17" s="15">
        <v>0</v>
      </c>
      <c r="F17" s="15">
        <v>0</v>
      </c>
      <c r="G17" s="15">
        <v>0</v>
      </c>
      <c r="H17" s="15">
        <v>1</v>
      </c>
      <c r="I17" s="15">
        <v>60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4</v>
      </c>
      <c r="P17" s="15">
        <v>30</v>
      </c>
      <c r="Q17" s="15">
        <v>0</v>
      </c>
      <c r="R17" s="15">
        <v>0</v>
      </c>
      <c r="S17" s="15">
        <v>1</v>
      </c>
      <c r="T17" s="15">
        <v>500000</v>
      </c>
      <c r="U17" s="15">
        <v>1</v>
      </c>
      <c r="V17" s="15">
        <v>0</v>
      </c>
      <c r="W17" s="15">
        <v>0</v>
      </c>
      <c r="X17" s="15">
        <v>110</v>
      </c>
      <c r="Y17" s="193">
        <v>755.04225352112667</v>
      </c>
      <c r="Z17" s="15">
        <v>3.5</v>
      </c>
      <c r="AA17" s="15">
        <v>3.6666666666666665</v>
      </c>
      <c r="AB17" s="15">
        <v>3.3333333333333335</v>
      </c>
      <c r="AC17" s="15">
        <v>3</v>
      </c>
      <c r="AD17" s="15">
        <v>3.5</v>
      </c>
      <c r="AE17" s="15">
        <v>3.4</v>
      </c>
      <c r="AF17" s="15">
        <v>3</v>
      </c>
      <c r="AG17" s="15">
        <v>0</v>
      </c>
      <c r="AH17" s="15">
        <v>5</v>
      </c>
      <c r="AI17" s="15" t="s">
        <v>1008</v>
      </c>
      <c r="AJ17" s="15" t="s">
        <v>1008</v>
      </c>
      <c r="AK17" s="15" t="s">
        <v>1007</v>
      </c>
      <c r="AL17" s="150">
        <v>4.5999999999999996</v>
      </c>
      <c r="AM17" s="150">
        <v>4.333333333333333</v>
      </c>
      <c r="AN17" s="150">
        <v>5</v>
      </c>
      <c r="AO17" s="150">
        <v>3.6</v>
      </c>
      <c r="AP17" s="150">
        <v>2.6666666666666665</v>
      </c>
      <c r="AQ17" s="150">
        <v>2.75</v>
      </c>
      <c r="AR17" s="166">
        <v>3.8250000000000006</v>
      </c>
      <c r="AS17" s="15">
        <f t="shared" si="0"/>
        <v>0.39999999999999947</v>
      </c>
      <c r="AT17" s="15">
        <f t="shared" si="1"/>
        <v>0</v>
      </c>
      <c r="AU17" s="15">
        <f t="shared" si="2"/>
        <v>0</v>
      </c>
      <c r="AV17" s="15">
        <f t="shared" si="3"/>
        <v>-1.1999999999999997</v>
      </c>
      <c r="AW17" s="15">
        <f t="shared" si="4"/>
        <v>-0.66666666666666696</v>
      </c>
      <c r="AX17" s="15">
        <f t="shared" si="5"/>
        <v>-1.25</v>
      </c>
      <c r="AY17" s="15">
        <f t="shared" si="6"/>
        <v>-0.45277777777777706</v>
      </c>
    </row>
    <row r="18" spans="1:51" x14ac:dyDescent="0.2">
      <c r="A18" s="15">
        <v>9</v>
      </c>
      <c r="B18" s="15">
        <v>35</v>
      </c>
      <c r="C18" s="15">
        <v>1</v>
      </c>
      <c r="D18" s="15">
        <v>0</v>
      </c>
      <c r="E18" s="15">
        <v>0</v>
      </c>
      <c r="F18" s="15">
        <v>0</v>
      </c>
      <c r="G18" s="15">
        <v>0</v>
      </c>
      <c r="H18" s="15">
        <v>1</v>
      </c>
      <c r="I18" s="15">
        <v>50</v>
      </c>
      <c r="J18" s="15">
        <v>0</v>
      </c>
      <c r="K18" s="15">
        <v>0</v>
      </c>
      <c r="L18" s="15">
        <v>0</v>
      </c>
      <c r="M18" s="15">
        <v>1</v>
      </c>
      <c r="N18" s="15">
        <v>0</v>
      </c>
      <c r="O18" s="15">
        <v>4</v>
      </c>
      <c r="P18" s="15">
        <v>20</v>
      </c>
      <c r="Q18" s="15">
        <v>1</v>
      </c>
      <c r="R18" s="15">
        <v>0</v>
      </c>
      <c r="S18" s="15">
        <v>1</v>
      </c>
      <c r="T18" s="15">
        <v>10000</v>
      </c>
      <c r="U18" s="15">
        <v>1</v>
      </c>
      <c r="V18" s="15">
        <v>1</v>
      </c>
      <c r="W18" s="15">
        <v>1</v>
      </c>
      <c r="X18" s="15">
        <v>6</v>
      </c>
      <c r="Y18" s="193">
        <v>66.666666666666671</v>
      </c>
      <c r="Z18" s="15">
        <v>1.5</v>
      </c>
      <c r="AA18" s="15">
        <v>2</v>
      </c>
      <c r="AB18" s="15">
        <v>1</v>
      </c>
      <c r="AC18" s="15">
        <v>3</v>
      </c>
      <c r="AD18" s="15">
        <v>2.5</v>
      </c>
      <c r="AE18" s="15">
        <v>2</v>
      </c>
      <c r="AF18" s="15">
        <v>2</v>
      </c>
      <c r="AG18" s="15">
        <v>1</v>
      </c>
      <c r="AH18" s="15">
        <v>2</v>
      </c>
      <c r="AI18" s="15">
        <v>0</v>
      </c>
      <c r="AJ18" s="15">
        <v>0</v>
      </c>
      <c r="AK18" s="15">
        <v>1</v>
      </c>
      <c r="AL18" s="15">
        <v>4.2</v>
      </c>
      <c r="AM18" s="15">
        <v>4.333333333333333</v>
      </c>
      <c r="AN18" s="15">
        <v>5</v>
      </c>
      <c r="AO18" s="15">
        <v>4.8</v>
      </c>
      <c r="AP18" s="15">
        <v>3.3333333333333335</v>
      </c>
      <c r="AQ18" s="15">
        <v>4</v>
      </c>
      <c r="AR18" s="27">
        <v>4.2777777777777777</v>
      </c>
      <c r="AS18" s="15">
        <f t="shared" si="0"/>
        <v>0.20000000000000018</v>
      </c>
      <c r="AT18" s="15">
        <f t="shared" si="1"/>
        <v>0.33333333333333304</v>
      </c>
      <c r="AU18" s="15">
        <f t="shared" si="2"/>
        <v>0.25</v>
      </c>
      <c r="AV18" s="15">
        <f t="shared" si="3"/>
        <v>0.20000000000000018</v>
      </c>
      <c r="AW18" s="15">
        <f t="shared" si="4"/>
        <v>-0.33333333333333304</v>
      </c>
      <c r="AX18" s="15">
        <f t="shared" si="5"/>
        <v>0</v>
      </c>
      <c r="AY18" s="15">
        <f t="shared" si="6"/>
        <v>0.1083333333333325</v>
      </c>
    </row>
    <row r="19" spans="1:51" x14ac:dyDescent="0.2">
      <c r="A19" s="15">
        <v>9</v>
      </c>
      <c r="B19" s="15">
        <v>35</v>
      </c>
      <c r="C19" s="15">
        <v>1</v>
      </c>
      <c r="D19" s="15">
        <v>0</v>
      </c>
      <c r="E19" s="15">
        <v>0</v>
      </c>
      <c r="F19" s="15">
        <v>0</v>
      </c>
      <c r="G19" s="15">
        <v>0</v>
      </c>
      <c r="H19" s="15">
        <v>1</v>
      </c>
      <c r="I19" s="15">
        <v>50</v>
      </c>
      <c r="J19" s="15">
        <v>0</v>
      </c>
      <c r="K19" s="15">
        <v>0</v>
      </c>
      <c r="L19" s="15">
        <v>0</v>
      </c>
      <c r="M19" s="15">
        <v>1</v>
      </c>
      <c r="N19" s="15">
        <v>0</v>
      </c>
      <c r="O19" s="15">
        <v>4</v>
      </c>
      <c r="P19" s="15">
        <v>20</v>
      </c>
      <c r="Q19" s="15">
        <v>1</v>
      </c>
      <c r="R19" s="15">
        <v>0</v>
      </c>
      <c r="S19" s="15">
        <v>1</v>
      </c>
      <c r="T19" s="15">
        <v>10000</v>
      </c>
      <c r="U19" s="15">
        <v>1</v>
      </c>
      <c r="V19" s="15">
        <v>0</v>
      </c>
      <c r="W19" s="15">
        <v>1</v>
      </c>
      <c r="X19" s="15">
        <v>6</v>
      </c>
      <c r="Y19" s="193">
        <v>50</v>
      </c>
      <c r="Z19" s="15">
        <v>1.5</v>
      </c>
      <c r="AA19" s="15">
        <v>2</v>
      </c>
      <c r="AB19" s="15">
        <v>1</v>
      </c>
      <c r="AC19" s="15">
        <v>3</v>
      </c>
      <c r="AD19" s="15">
        <v>2.5</v>
      </c>
      <c r="AE19" s="15">
        <v>2</v>
      </c>
      <c r="AF19" s="15">
        <v>2</v>
      </c>
      <c r="AG19" s="15">
        <v>1</v>
      </c>
      <c r="AH19" s="15">
        <v>2</v>
      </c>
      <c r="AI19" s="15">
        <v>0</v>
      </c>
      <c r="AJ19" s="15">
        <v>0</v>
      </c>
      <c r="AK19" s="15">
        <v>1</v>
      </c>
      <c r="AL19" s="27">
        <v>4</v>
      </c>
      <c r="AM19" s="27">
        <v>4</v>
      </c>
      <c r="AN19" s="27">
        <v>4.75</v>
      </c>
      <c r="AO19" s="27">
        <v>4.5999999999999996</v>
      </c>
      <c r="AP19" s="27">
        <v>3.6666666666666665</v>
      </c>
      <c r="AQ19" s="27">
        <v>4</v>
      </c>
      <c r="AR19" s="27">
        <v>4.1694444444444452</v>
      </c>
      <c r="AS19" s="15">
        <f t="shared" si="0"/>
        <v>0</v>
      </c>
      <c r="AT19" s="15">
        <f t="shared" si="1"/>
        <v>0</v>
      </c>
      <c r="AU19" s="15">
        <f t="shared" si="2"/>
        <v>1.75</v>
      </c>
      <c r="AV19" s="15">
        <f t="shared" si="3"/>
        <v>1.1999999999999997</v>
      </c>
      <c r="AW19" s="15">
        <f t="shared" si="4"/>
        <v>1.6666666666666665</v>
      </c>
      <c r="AX19" s="15">
        <f t="shared" si="5"/>
        <v>1.75</v>
      </c>
      <c r="AY19" s="15">
        <f t="shared" si="6"/>
        <v>1.0611111111111122</v>
      </c>
    </row>
    <row r="20" spans="1:51" x14ac:dyDescent="0.2">
      <c r="A20" s="15">
        <v>10</v>
      </c>
      <c r="B20" s="15">
        <v>37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47</v>
      </c>
      <c r="J20" s="15">
        <v>0</v>
      </c>
      <c r="K20" s="15">
        <v>0</v>
      </c>
      <c r="L20" s="15">
        <v>1</v>
      </c>
      <c r="M20" s="15">
        <v>0</v>
      </c>
      <c r="N20" s="15">
        <v>0</v>
      </c>
      <c r="O20" s="15">
        <v>4</v>
      </c>
      <c r="P20" s="15">
        <v>30</v>
      </c>
      <c r="Q20" s="15">
        <v>1</v>
      </c>
      <c r="R20" s="15">
        <v>0</v>
      </c>
      <c r="S20" s="15">
        <v>1</v>
      </c>
      <c r="T20" s="15">
        <v>80000</v>
      </c>
      <c r="U20" s="15">
        <v>0</v>
      </c>
      <c r="V20" s="15">
        <v>1</v>
      </c>
      <c r="W20" s="15">
        <v>1</v>
      </c>
      <c r="X20" s="15">
        <v>13</v>
      </c>
      <c r="Y20" s="193">
        <v>923.07692307692309</v>
      </c>
      <c r="Z20" s="15">
        <v>2</v>
      </c>
      <c r="AA20" s="15">
        <v>2</v>
      </c>
      <c r="AB20" s="15">
        <v>2</v>
      </c>
      <c r="AC20" s="15">
        <v>4</v>
      </c>
      <c r="AD20" s="15">
        <v>3</v>
      </c>
      <c r="AE20" s="15">
        <v>2.6</v>
      </c>
      <c r="AF20" s="15">
        <v>4</v>
      </c>
      <c r="AG20" s="15">
        <v>0</v>
      </c>
      <c r="AH20" s="15">
        <v>5</v>
      </c>
      <c r="AI20" s="15" t="s">
        <v>1008</v>
      </c>
      <c r="AJ20" s="15" t="s">
        <v>1008</v>
      </c>
      <c r="AK20" s="15" t="s">
        <v>1007</v>
      </c>
      <c r="AL20" s="15">
        <v>4</v>
      </c>
      <c r="AM20" s="15">
        <v>4</v>
      </c>
      <c r="AN20" s="15">
        <v>3</v>
      </c>
      <c r="AO20" s="15">
        <v>3.4</v>
      </c>
      <c r="AP20" s="15">
        <v>2</v>
      </c>
      <c r="AQ20" s="15">
        <v>2.25</v>
      </c>
      <c r="AR20" s="27">
        <v>3.1083333333333329</v>
      </c>
      <c r="AS20" s="15">
        <f t="shared" si="0"/>
        <v>0</v>
      </c>
      <c r="AT20" s="15">
        <f t="shared" si="1"/>
        <v>0.33333333333333348</v>
      </c>
      <c r="AU20" s="15">
        <f t="shared" si="2"/>
        <v>0.25</v>
      </c>
      <c r="AV20" s="15">
        <f t="shared" si="3"/>
        <v>0</v>
      </c>
      <c r="AW20" s="15">
        <f t="shared" si="4"/>
        <v>-0.66666666666666652</v>
      </c>
      <c r="AX20" s="15">
        <f t="shared" si="5"/>
        <v>0.25</v>
      </c>
      <c r="AY20" s="15">
        <f t="shared" si="6"/>
        <v>2.7777777777777235E-2</v>
      </c>
    </row>
    <row r="21" spans="1:51" x14ac:dyDescent="0.2">
      <c r="A21" s="15">
        <v>10</v>
      </c>
      <c r="B21" s="15">
        <v>37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47</v>
      </c>
      <c r="J21" s="15">
        <v>0</v>
      </c>
      <c r="K21" s="15">
        <v>0</v>
      </c>
      <c r="L21" s="15">
        <v>1</v>
      </c>
      <c r="M21" s="15">
        <v>0</v>
      </c>
      <c r="N21" s="15">
        <v>0</v>
      </c>
      <c r="O21" s="15">
        <v>4</v>
      </c>
      <c r="P21" s="15">
        <v>30</v>
      </c>
      <c r="Q21" s="15">
        <v>1</v>
      </c>
      <c r="R21" s="15">
        <v>0</v>
      </c>
      <c r="S21" s="15">
        <v>1</v>
      </c>
      <c r="T21" s="15">
        <v>80000</v>
      </c>
      <c r="U21" s="15">
        <v>0</v>
      </c>
      <c r="V21" s="15">
        <v>0</v>
      </c>
      <c r="W21" s="15">
        <v>1</v>
      </c>
      <c r="X21" s="15">
        <v>13</v>
      </c>
      <c r="Y21" s="193">
        <v>923.07692307692309</v>
      </c>
      <c r="Z21" s="15">
        <v>2</v>
      </c>
      <c r="AA21" s="15">
        <v>2</v>
      </c>
      <c r="AB21" s="15">
        <v>2</v>
      </c>
      <c r="AC21" s="15">
        <v>4</v>
      </c>
      <c r="AD21" s="15">
        <v>3</v>
      </c>
      <c r="AE21" s="15">
        <v>2.6</v>
      </c>
      <c r="AF21" s="15">
        <v>4</v>
      </c>
      <c r="AG21" s="15">
        <v>0</v>
      </c>
      <c r="AH21" s="15">
        <v>5</v>
      </c>
      <c r="AI21" s="15" t="s">
        <v>1008</v>
      </c>
      <c r="AJ21" s="15" t="s">
        <v>1008</v>
      </c>
      <c r="AK21" s="15" t="s">
        <v>1007</v>
      </c>
      <c r="AL21" s="27">
        <v>4</v>
      </c>
      <c r="AM21" s="27">
        <v>3.6666666666666665</v>
      </c>
      <c r="AN21" s="27">
        <v>2.75</v>
      </c>
      <c r="AO21" s="27">
        <v>3.4</v>
      </c>
      <c r="AP21" s="27">
        <v>2.6666666666666665</v>
      </c>
      <c r="AQ21" s="27">
        <v>2</v>
      </c>
      <c r="AR21" s="27">
        <v>3.0805555555555557</v>
      </c>
      <c r="AS21" s="15">
        <f t="shared" si="0"/>
        <v>-0.59999999999999964</v>
      </c>
      <c r="AT21" s="15">
        <f t="shared" si="1"/>
        <v>-1.0000000000000004</v>
      </c>
      <c r="AU21" s="15">
        <f t="shared" si="2"/>
        <v>-1.75</v>
      </c>
      <c r="AV21" s="15">
        <f t="shared" si="3"/>
        <v>-0.60000000000000009</v>
      </c>
      <c r="AW21" s="15">
        <f t="shared" si="4"/>
        <v>-1.6666666666666665</v>
      </c>
      <c r="AX21" s="15">
        <f t="shared" si="5"/>
        <v>-2.75</v>
      </c>
      <c r="AY21" s="15">
        <f t="shared" si="6"/>
        <v>-1.3944444444444439</v>
      </c>
    </row>
    <row r="22" spans="1:51" x14ac:dyDescent="0.2">
      <c r="A22" s="15">
        <v>11</v>
      </c>
      <c r="B22" s="15">
        <v>38</v>
      </c>
      <c r="C22" s="15">
        <v>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46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  <c r="O22" s="15">
        <v>4</v>
      </c>
      <c r="P22" s="15">
        <v>12</v>
      </c>
      <c r="Q22" s="15">
        <v>1</v>
      </c>
      <c r="R22" s="15">
        <v>0</v>
      </c>
      <c r="S22" s="15">
        <v>1</v>
      </c>
      <c r="T22" s="15">
        <v>20000</v>
      </c>
      <c r="U22" s="15">
        <v>1</v>
      </c>
      <c r="V22" s="15">
        <v>1</v>
      </c>
      <c r="W22" s="15">
        <v>1</v>
      </c>
      <c r="X22" s="15">
        <v>160</v>
      </c>
      <c r="Y22" s="193">
        <v>1125</v>
      </c>
      <c r="Z22" s="15">
        <v>1.25</v>
      </c>
      <c r="AA22" s="15">
        <v>2.6666666666666665</v>
      </c>
      <c r="AB22" s="15">
        <v>1.3333333333333333</v>
      </c>
      <c r="AC22" s="15">
        <v>2</v>
      </c>
      <c r="AD22" s="15">
        <v>2.5</v>
      </c>
      <c r="AE22" s="15">
        <v>1.95</v>
      </c>
      <c r="AF22" s="15">
        <v>4</v>
      </c>
      <c r="AG22" s="15">
        <v>1</v>
      </c>
      <c r="AH22" s="15">
        <v>2</v>
      </c>
      <c r="AI22" s="15">
        <v>0</v>
      </c>
      <c r="AJ22" s="15">
        <v>0</v>
      </c>
      <c r="AK22" s="15">
        <v>1</v>
      </c>
      <c r="AL22" s="150">
        <v>4.5999999999999996</v>
      </c>
      <c r="AM22" s="150">
        <v>4.666666666666667</v>
      </c>
      <c r="AN22" s="150">
        <v>4.5</v>
      </c>
      <c r="AO22" s="150">
        <v>4</v>
      </c>
      <c r="AP22" s="150">
        <v>4.333333333333333</v>
      </c>
      <c r="AQ22" s="150">
        <v>4.75</v>
      </c>
      <c r="AR22" s="166">
        <v>4.4749999999999996</v>
      </c>
      <c r="AS22" s="27">
        <f t="shared" si="0"/>
        <v>0.39999999999999947</v>
      </c>
      <c r="AT22" s="27">
        <f t="shared" si="1"/>
        <v>-0.33333333333333304</v>
      </c>
      <c r="AU22" s="27">
        <f t="shared" si="2"/>
        <v>-0.5</v>
      </c>
      <c r="AV22" s="27">
        <f t="shared" si="3"/>
        <v>0</v>
      </c>
      <c r="AW22" s="27">
        <f t="shared" si="4"/>
        <v>1.333333333333333</v>
      </c>
      <c r="AX22" s="27">
        <f t="shared" si="5"/>
        <v>0.75</v>
      </c>
      <c r="AY22" s="15">
        <f t="shared" si="6"/>
        <v>0.27499999999999947</v>
      </c>
    </row>
    <row r="23" spans="1:51" x14ac:dyDescent="0.2">
      <c r="A23" s="15">
        <v>11</v>
      </c>
      <c r="B23" s="15">
        <v>38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46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4</v>
      </c>
      <c r="P23" s="15">
        <v>12</v>
      </c>
      <c r="Q23" s="15">
        <v>1</v>
      </c>
      <c r="R23" s="15">
        <v>0</v>
      </c>
      <c r="S23" s="15">
        <v>1</v>
      </c>
      <c r="T23" s="15">
        <v>20000</v>
      </c>
      <c r="U23" s="15">
        <v>1</v>
      </c>
      <c r="V23" s="15">
        <v>0</v>
      </c>
      <c r="W23" s="15">
        <v>1</v>
      </c>
      <c r="X23" s="15">
        <v>160</v>
      </c>
      <c r="Y23" s="193">
        <v>1125</v>
      </c>
      <c r="Z23" s="15">
        <v>1.25</v>
      </c>
      <c r="AA23" s="15">
        <v>2.6666666666666665</v>
      </c>
      <c r="AB23" s="15">
        <v>1.3333333333333333</v>
      </c>
      <c r="AC23" s="15">
        <v>2</v>
      </c>
      <c r="AD23" s="15">
        <v>2.5</v>
      </c>
      <c r="AE23" s="15">
        <v>1.95</v>
      </c>
      <c r="AF23" s="15">
        <v>4</v>
      </c>
      <c r="AG23" s="15">
        <v>1</v>
      </c>
      <c r="AH23" s="15">
        <v>2</v>
      </c>
      <c r="AI23" s="15">
        <v>0</v>
      </c>
      <c r="AJ23" s="15">
        <v>0</v>
      </c>
      <c r="AK23" s="15">
        <v>1</v>
      </c>
      <c r="AL23" s="150">
        <v>4.2</v>
      </c>
      <c r="AM23" s="150">
        <v>5</v>
      </c>
      <c r="AN23" s="150">
        <v>5</v>
      </c>
      <c r="AO23" s="150">
        <v>4</v>
      </c>
      <c r="AP23" s="150">
        <v>3</v>
      </c>
      <c r="AQ23" s="150">
        <v>4</v>
      </c>
      <c r="AR23" s="166">
        <v>4.2</v>
      </c>
      <c r="AS23" s="15">
        <f t="shared" si="0"/>
        <v>-0.59999999999999964</v>
      </c>
      <c r="AT23" s="15">
        <f t="shared" si="1"/>
        <v>1</v>
      </c>
      <c r="AU23" s="15">
        <f t="shared" si="2"/>
        <v>1</v>
      </c>
      <c r="AV23" s="15">
        <f t="shared" si="3"/>
        <v>0.20000000000000018</v>
      </c>
      <c r="AW23" s="15">
        <f t="shared" si="4"/>
        <v>-0.33333333333333348</v>
      </c>
      <c r="AX23" s="15">
        <f t="shared" si="5"/>
        <v>1.5</v>
      </c>
      <c r="AY23" s="15">
        <f t="shared" si="6"/>
        <v>0.46111111111111125</v>
      </c>
    </row>
    <row r="24" spans="1:51" x14ac:dyDescent="0.2">
      <c r="A24" s="15">
        <v>12</v>
      </c>
      <c r="B24" s="15">
        <v>47</v>
      </c>
      <c r="C24" s="15">
        <v>1</v>
      </c>
      <c r="D24" s="15">
        <v>0</v>
      </c>
      <c r="E24" s="15">
        <v>0</v>
      </c>
      <c r="F24" s="15">
        <v>0</v>
      </c>
      <c r="G24" s="15">
        <v>1</v>
      </c>
      <c r="H24" s="15">
        <v>1</v>
      </c>
      <c r="I24" s="15">
        <v>71</v>
      </c>
      <c r="J24" s="15">
        <v>0</v>
      </c>
      <c r="K24" s="15">
        <v>0</v>
      </c>
      <c r="L24" s="15">
        <v>1</v>
      </c>
      <c r="M24" s="15">
        <v>0</v>
      </c>
      <c r="N24" s="15">
        <v>0</v>
      </c>
      <c r="O24" s="15">
        <v>5</v>
      </c>
      <c r="P24" s="15">
        <v>8</v>
      </c>
      <c r="Q24" s="15">
        <v>1</v>
      </c>
      <c r="R24" s="15">
        <v>0</v>
      </c>
      <c r="S24" s="15">
        <v>1</v>
      </c>
      <c r="T24" s="15">
        <v>10000</v>
      </c>
      <c r="U24" s="15">
        <v>0</v>
      </c>
      <c r="V24" s="15">
        <v>1</v>
      </c>
      <c r="W24" s="15">
        <v>0</v>
      </c>
      <c r="X24" s="15">
        <v>34</v>
      </c>
      <c r="Y24" s="193">
        <v>424.8</v>
      </c>
      <c r="Z24" s="15">
        <v>1.25</v>
      </c>
      <c r="AA24" s="15">
        <v>1.3333333333333333</v>
      </c>
      <c r="AB24" s="15">
        <v>1.6666666666666667</v>
      </c>
      <c r="AC24" s="15">
        <v>3</v>
      </c>
      <c r="AD24" s="15">
        <v>2</v>
      </c>
      <c r="AE24" s="15">
        <v>1.85</v>
      </c>
      <c r="AF24" s="15">
        <v>3</v>
      </c>
      <c r="AG24" s="15">
        <v>0</v>
      </c>
      <c r="AH24" s="15">
        <v>5</v>
      </c>
      <c r="AI24" s="15" t="s">
        <v>1008</v>
      </c>
      <c r="AJ24" s="15" t="s">
        <v>1008</v>
      </c>
      <c r="AK24" s="15" t="s">
        <v>1007</v>
      </c>
      <c r="AL24" s="150">
        <v>4.8</v>
      </c>
      <c r="AM24" s="150">
        <v>4</v>
      </c>
      <c r="AN24" s="150">
        <v>4</v>
      </c>
      <c r="AO24" s="150">
        <v>3.8</v>
      </c>
      <c r="AP24" s="150">
        <v>3.3333333333333335</v>
      </c>
      <c r="AQ24" s="150">
        <v>2.5</v>
      </c>
      <c r="AR24" s="166">
        <v>3.7388888888888889</v>
      </c>
      <c r="AS24" s="15">
        <f t="shared" si="0"/>
        <v>1.5999999999999996</v>
      </c>
      <c r="AT24" s="27">
        <f t="shared" si="1"/>
        <v>0.33333333333333348</v>
      </c>
      <c r="AU24" s="27">
        <f t="shared" si="2"/>
        <v>-0.5</v>
      </c>
      <c r="AV24" s="27">
        <f t="shared" si="3"/>
        <v>0.59999999999999964</v>
      </c>
      <c r="AW24" s="27">
        <f t="shared" si="4"/>
        <v>0.66666666666666696</v>
      </c>
      <c r="AX24" s="27">
        <f t="shared" si="5"/>
        <v>-2.5</v>
      </c>
      <c r="AY24" s="27">
        <f t="shared" si="6"/>
        <v>3.3333333333333215E-2</v>
      </c>
    </row>
    <row r="25" spans="1:51" x14ac:dyDescent="0.2">
      <c r="A25" s="15">
        <v>12</v>
      </c>
      <c r="B25" s="15">
        <v>47</v>
      </c>
      <c r="C25" s="15">
        <v>1</v>
      </c>
      <c r="D25" s="15">
        <v>0</v>
      </c>
      <c r="E25" s="15">
        <v>0</v>
      </c>
      <c r="F25" s="15">
        <v>0</v>
      </c>
      <c r="G25" s="15">
        <v>1</v>
      </c>
      <c r="H25" s="15">
        <v>1</v>
      </c>
      <c r="I25" s="15">
        <v>71</v>
      </c>
      <c r="J25" s="15">
        <v>0</v>
      </c>
      <c r="K25" s="15">
        <v>0</v>
      </c>
      <c r="L25" s="15">
        <v>1</v>
      </c>
      <c r="M25" s="15">
        <v>0</v>
      </c>
      <c r="N25" s="15">
        <v>0</v>
      </c>
      <c r="O25" s="15">
        <v>5</v>
      </c>
      <c r="P25" s="15">
        <v>8</v>
      </c>
      <c r="Q25" s="15">
        <v>1</v>
      </c>
      <c r="R25" s="15">
        <v>0</v>
      </c>
      <c r="S25" s="15">
        <v>1</v>
      </c>
      <c r="T25" s="15">
        <v>10000</v>
      </c>
      <c r="U25" s="15">
        <v>0</v>
      </c>
      <c r="V25" s="15">
        <v>0</v>
      </c>
      <c r="W25" s="15">
        <v>0</v>
      </c>
      <c r="X25" s="15">
        <v>26</v>
      </c>
      <c r="Y25" s="193">
        <v>594.70588235294122</v>
      </c>
      <c r="Z25" s="15">
        <v>1.25</v>
      </c>
      <c r="AA25" s="15">
        <v>1.3333333333333333</v>
      </c>
      <c r="AB25" s="15">
        <v>1.6666666666666667</v>
      </c>
      <c r="AC25" s="15">
        <v>3</v>
      </c>
      <c r="AD25" s="15">
        <v>2</v>
      </c>
      <c r="AE25" s="15">
        <v>1.85</v>
      </c>
      <c r="AF25" s="15">
        <v>3</v>
      </c>
      <c r="AG25" s="15">
        <v>0</v>
      </c>
      <c r="AH25" s="15">
        <v>5</v>
      </c>
      <c r="AI25" s="15" t="s">
        <v>1008</v>
      </c>
      <c r="AJ25" s="15" t="s">
        <v>1008</v>
      </c>
      <c r="AK25" s="15" t="s">
        <v>1007</v>
      </c>
      <c r="AL25" s="166">
        <v>3.2</v>
      </c>
      <c r="AM25" s="166">
        <v>3.6666666666666665</v>
      </c>
      <c r="AN25" s="166">
        <v>4.5</v>
      </c>
      <c r="AO25" s="166">
        <v>3.2</v>
      </c>
      <c r="AP25" s="166">
        <v>2.6666666666666665</v>
      </c>
      <c r="AQ25" s="166">
        <v>5</v>
      </c>
      <c r="AR25" s="166">
        <v>3.7055555555555557</v>
      </c>
      <c r="AS25" s="15">
        <f t="shared" si="0"/>
        <v>-1</v>
      </c>
      <c r="AT25" s="15">
        <f t="shared" si="1"/>
        <v>-0.33333333333333348</v>
      </c>
      <c r="AU25" s="15">
        <f t="shared" si="2"/>
        <v>0</v>
      </c>
      <c r="AV25" s="15">
        <f t="shared" si="3"/>
        <v>-1.5999999999999996</v>
      </c>
      <c r="AW25" s="15">
        <f t="shared" si="4"/>
        <v>-1</v>
      </c>
      <c r="AX25" s="15">
        <f t="shared" si="5"/>
        <v>0.25</v>
      </c>
      <c r="AY25" s="15">
        <f t="shared" si="6"/>
        <v>-0.61388888888888893</v>
      </c>
    </row>
    <row r="26" spans="1:51" x14ac:dyDescent="0.2">
      <c r="A26" s="15">
        <v>13</v>
      </c>
      <c r="B26" s="15">
        <v>53</v>
      </c>
      <c r="C26" s="15">
        <v>1</v>
      </c>
      <c r="D26" s="15">
        <v>0</v>
      </c>
      <c r="E26" s="15">
        <v>0</v>
      </c>
      <c r="F26" s="15">
        <v>0</v>
      </c>
      <c r="G26" s="15">
        <v>1</v>
      </c>
      <c r="H26" s="15">
        <v>1</v>
      </c>
      <c r="I26" s="15">
        <v>62</v>
      </c>
      <c r="J26" s="15">
        <v>0</v>
      </c>
      <c r="K26" s="15">
        <v>0</v>
      </c>
      <c r="L26" s="15">
        <v>1</v>
      </c>
      <c r="M26" s="15">
        <v>0</v>
      </c>
      <c r="N26" s="15">
        <v>0</v>
      </c>
      <c r="O26" s="15">
        <v>4</v>
      </c>
      <c r="P26" s="15">
        <v>7</v>
      </c>
      <c r="Q26" s="15">
        <v>1</v>
      </c>
      <c r="R26" s="15">
        <v>0</v>
      </c>
      <c r="S26" s="15">
        <v>1</v>
      </c>
      <c r="T26" s="15">
        <v>4000</v>
      </c>
      <c r="U26" s="15">
        <v>1</v>
      </c>
      <c r="V26" s="15">
        <v>1</v>
      </c>
      <c r="W26" s="15">
        <v>0</v>
      </c>
      <c r="X26" s="15">
        <v>7.0039999999999996</v>
      </c>
      <c r="Y26" s="193">
        <v>69.674471730439748</v>
      </c>
      <c r="Z26" s="15">
        <v>1.5</v>
      </c>
      <c r="AA26" s="15">
        <v>2.3333333333333335</v>
      </c>
      <c r="AB26" s="15">
        <v>1.3333333333333333</v>
      </c>
      <c r="AC26" s="15">
        <v>3</v>
      </c>
      <c r="AD26" s="15">
        <v>3.5</v>
      </c>
      <c r="AE26" s="15">
        <v>2.3333333333333335</v>
      </c>
      <c r="AF26" s="15">
        <v>3</v>
      </c>
      <c r="AG26" s="15">
        <v>0</v>
      </c>
      <c r="AH26" s="15">
        <v>5</v>
      </c>
      <c r="AI26" s="15" t="s">
        <v>1008</v>
      </c>
      <c r="AJ26" s="15" t="s">
        <v>1008</v>
      </c>
      <c r="AK26" s="15" t="s">
        <v>1007</v>
      </c>
      <c r="AL26" s="15">
        <v>4.2</v>
      </c>
      <c r="AM26" s="15">
        <v>4</v>
      </c>
      <c r="AN26" s="15">
        <v>4.5</v>
      </c>
      <c r="AO26" s="15">
        <v>4.8</v>
      </c>
      <c r="AP26" s="15">
        <v>3.6666666666666665</v>
      </c>
      <c r="AQ26" s="15">
        <v>4.75</v>
      </c>
      <c r="AR26" s="27">
        <v>4.3194444444444446</v>
      </c>
      <c r="AS26" s="15">
        <f t="shared" si="0"/>
        <v>-0.79999999999999982</v>
      </c>
      <c r="AT26" s="15">
        <f t="shared" si="1"/>
        <v>0.66666666666666652</v>
      </c>
      <c r="AU26" s="15">
        <f t="shared" si="2"/>
        <v>0.75</v>
      </c>
      <c r="AV26" s="15">
        <f t="shared" si="3"/>
        <v>0.79999999999999982</v>
      </c>
      <c r="AW26" s="15">
        <f t="shared" si="4"/>
        <v>-0.33333333333333348</v>
      </c>
      <c r="AX26" s="15">
        <f t="shared" si="5"/>
        <v>0.5</v>
      </c>
      <c r="AY26" s="15">
        <f t="shared" si="6"/>
        <v>0.2638888888888884</v>
      </c>
    </row>
    <row r="27" spans="1:51" x14ac:dyDescent="0.2">
      <c r="A27" s="15">
        <v>13</v>
      </c>
      <c r="B27" s="15">
        <v>53</v>
      </c>
      <c r="C27" s="15">
        <v>1</v>
      </c>
      <c r="D27" s="15">
        <v>0</v>
      </c>
      <c r="E27" s="15">
        <v>0</v>
      </c>
      <c r="F27" s="15">
        <v>0</v>
      </c>
      <c r="G27" s="15">
        <v>1</v>
      </c>
      <c r="H27" s="15">
        <v>1</v>
      </c>
      <c r="I27" s="15">
        <v>62</v>
      </c>
      <c r="J27" s="15">
        <v>0</v>
      </c>
      <c r="K27" s="15">
        <v>0</v>
      </c>
      <c r="L27" s="15">
        <v>1</v>
      </c>
      <c r="M27" s="15">
        <v>0</v>
      </c>
      <c r="N27" s="15">
        <v>0</v>
      </c>
      <c r="O27" s="15">
        <v>4</v>
      </c>
      <c r="P27" s="15">
        <v>7</v>
      </c>
      <c r="Q27" s="15">
        <v>1</v>
      </c>
      <c r="R27" s="15">
        <v>0</v>
      </c>
      <c r="S27" s="15">
        <v>1</v>
      </c>
      <c r="T27" s="15">
        <v>4000</v>
      </c>
      <c r="U27" s="15">
        <v>1</v>
      </c>
      <c r="V27" s="15">
        <v>0</v>
      </c>
      <c r="W27" s="15">
        <v>0</v>
      </c>
      <c r="X27" s="15">
        <v>7.0039999999999996</v>
      </c>
      <c r="Y27" s="193">
        <v>35.408338092518562</v>
      </c>
      <c r="Z27" s="15">
        <v>1.5</v>
      </c>
      <c r="AA27" s="15">
        <v>2.3333333333333335</v>
      </c>
      <c r="AB27" s="15">
        <v>1.3333333333333333</v>
      </c>
      <c r="AC27" s="15">
        <v>3</v>
      </c>
      <c r="AD27" s="15">
        <v>3.5</v>
      </c>
      <c r="AE27" s="15">
        <v>2.3333333333333335</v>
      </c>
      <c r="AF27" s="15">
        <v>3</v>
      </c>
      <c r="AG27" s="15">
        <v>0</v>
      </c>
      <c r="AH27" s="15">
        <v>5</v>
      </c>
      <c r="AI27" s="15" t="s">
        <v>1008</v>
      </c>
      <c r="AJ27" s="15" t="s">
        <v>1008</v>
      </c>
      <c r="AK27" s="15" t="s">
        <v>1007</v>
      </c>
      <c r="AL27" s="27">
        <v>5</v>
      </c>
      <c r="AM27" s="27">
        <v>3.3333333333333335</v>
      </c>
      <c r="AN27" s="27">
        <v>3.75</v>
      </c>
      <c r="AO27" s="27">
        <v>4</v>
      </c>
      <c r="AP27" s="27">
        <v>4</v>
      </c>
      <c r="AQ27" s="27">
        <v>4.25</v>
      </c>
      <c r="AR27" s="27">
        <v>4.0555555555555562</v>
      </c>
      <c r="AS27" s="15">
        <f t="shared" si="0"/>
        <v>0.20000000000000018</v>
      </c>
      <c r="AT27" s="15">
        <f t="shared" si="1"/>
        <v>-0.66666666666666652</v>
      </c>
      <c r="AU27" s="15">
        <f t="shared" si="2"/>
        <v>-0.5</v>
      </c>
      <c r="AV27" s="15">
        <f t="shared" si="3"/>
        <v>0.39999999999999991</v>
      </c>
      <c r="AW27" s="15">
        <f t="shared" si="4"/>
        <v>0.33333333333333348</v>
      </c>
      <c r="AX27" s="15">
        <f t="shared" si="5"/>
        <v>0.75</v>
      </c>
      <c r="AY27" s="15">
        <f t="shared" si="6"/>
        <v>8.6111111111111249E-2</v>
      </c>
    </row>
    <row r="28" spans="1:51" x14ac:dyDescent="0.2">
      <c r="A28" s="15">
        <v>14</v>
      </c>
      <c r="B28" s="15">
        <v>57</v>
      </c>
      <c r="C28" s="15">
        <v>1</v>
      </c>
      <c r="D28" s="15">
        <v>1</v>
      </c>
      <c r="E28" s="15">
        <v>0</v>
      </c>
      <c r="F28" s="15">
        <v>0</v>
      </c>
      <c r="G28" s="15">
        <v>0</v>
      </c>
      <c r="H28" s="15">
        <v>1</v>
      </c>
      <c r="I28" s="15">
        <v>55</v>
      </c>
      <c r="J28" s="15">
        <v>0</v>
      </c>
      <c r="K28" s="15">
        <v>1</v>
      </c>
      <c r="L28" s="15">
        <v>0</v>
      </c>
      <c r="M28" s="15">
        <v>0</v>
      </c>
      <c r="N28" s="15">
        <v>0</v>
      </c>
      <c r="O28" s="15">
        <v>5</v>
      </c>
      <c r="P28" s="15">
        <v>6</v>
      </c>
      <c r="Q28" s="15">
        <v>1</v>
      </c>
      <c r="R28" s="15">
        <v>0</v>
      </c>
      <c r="S28" s="15">
        <v>0</v>
      </c>
      <c r="T28" s="15">
        <v>0</v>
      </c>
      <c r="U28" s="15">
        <v>1</v>
      </c>
      <c r="V28" s="15">
        <v>1</v>
      </c>
      <c r="W28" s="15">
        <v>1</v>
      </c>
      <c r="X28" s="15">
        <v>0.5</v>
      </c>
      <c r="Y28" s="193">
        <v>16000</v>
      </c>
      <c r="Z28" s="15">
        <v>1.25</v>
      </c>
      <c r="AA28" s="15">
        <v>2</v>
      </c>
      <c r="AB28" s="15">
        <v>1.3333333333333333</v>
      </c>
      <c r="AC28" s="15">
        <v>1.5</v>
      </c>
      <c r="AD28" s="15">
        <v>2</v>
      </c>
      <c r="AE28" s="15">
        <v>1.6166666666666665</v>
      </c>
      <c r="AF28" s="15">
        <v>3</v>
      </c>
      <c r="AG28" s="15">
        <v>0</v>
      </c>
      <c r="AH28" s="15">
        <v>5</v>
      </c>
      <c r="AI28" s="15" t="s">
        <v>1008</v>
      </c>
      <c r="AJ28" s="15" t="s">
        <v>1008</v>
      </c>
      <c r="AK28" s="15" t="s">
        <v>1007</v>
      </c>
      <c r="AL28" s="150">
        <v>4.8</v>
      </c>
      <c r="AM28" s="150">
        <v>4</v>
      </c>
      <c r="AN28" s="150">
        <v>4.25</v>
      </c>
      <c r="AO28" s="150">
        <v>3.6</v>
      </c>
      <c r="AP28" s="150">
        <v>3.6666666666666665</v>
      </c>
      <c r="AQ28" s="150">
        <v>3.5</v>
      </c>
      <c r="AR28" s="166">
        <v>3.969444444444445</v>
      </c>
      <c r="AS28" s="15">
        <f t="shared" si="0"/>
        <v>2</v>
      </c>
      <c r="AT28" s="27">
        <f t="shared" si="1"/>
        <v>1.3333333333333335</v>
      </c>
      <c r="AU28" s="27">
        <f t="shared" si="2"/>
        <v>0.5</v>
      </c>
      <c r="AV28" s="27">
        <f t="shared" si="3"/>
        <v>0.20000000000000018</v>
      </c>
      <c r="AW28" s="27">
        <f t="shared" si="4"/>
        <v>1.9999999999999998</v>
      </c>
      <c r="AX28" s="27">
        <f t="shared" si="5"/>
        <v>1.25</v>
      </c>
      <c r="AY28" s="27">
        <f t="shared" si="6"/>
        <v>1.2138888888888899</v>
      </c>
    </row>
    <row r="29" spans="1:51" x14ac:dyDescent="0.2">
      <c r="A29" s="15">
        <v>14</v>
      </c>
      <c r="B29" s="15">
        <v>57</v>
      </c>
      <c r="C29" s="15">
        <v>1</v>
      </c>
      <c r="D29" s="15">
        <v>1</v>
      </c>
      <c r="E29" s="15">
        <v>0</v>
      </c>
      <c r="F29" s="15">
        <v>0</v>
      </c>
      <c r="G29" s="15">
        <v>0</v>
      </c>
      <c r="H29" s="15">
        <v>1</v>
      </c>
      <c r="I29" s="15">
        <v>55</v>
      </c>
      <c r="J29" s="15">
        <v>0</v>
      </c>
      <c r="K29" s="15">
        <v>1</v>
      </c>
      <c r="L29" s="15">
        <v>0</v>
      </c>
      <c r="M29" s="15">
        <v>0</v>
      </c>
      <c r="N29" s="15">
        <v>0</v>
      </c>
      <c r="O29" s="15">
        <v>5</v>
      </c>
      <c r="P29" s="15">
        <v>6</v>
      </c>
      <c r="Q29" s="15">
        <v>1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1</v>
      </c>
      <c r="X29" s="15">
        <v>0.5</v>
      </c>
      <c r="Y29" s="193">
        <v>16000</v>
      </c>
      <c r="Z29" s="15">
        <v>1.25</v>
      </c>
      <c r="AA29" s="15">
        <v>2</v>
      </c>
      <c r="AB29" s="15">
        <v>1.3333333333333333</v>
      </c>
      <c r="AC29" s="15">
        <v>1.5</v>
      </c>
      <c r="AD29" s="15">
        <v>2</v>
      </c>
      <c r="AE29" s="15">
        <v>1.6166666666666665</v>
      </c>
      <c r="AF29" s="15">
        <v>3</v>
      </c>
      <c r="AG29" s="15">
        <v>0</v>
      </c>
      <c r="AH29" s="15">
        <v>5</v>
      </c>
      <c r="AI29" s="15" t="s">
        <v>1008</v>
      </c>
      <c r="AJ29" s="15" t="s">
        <v>1008</v>
      </c>
      <c r="AK29" s="15" t="s">
        <v>1007</v>
      </c>
      <c r="AL29" s="166">
        <v>2.8</v>
      </c>
      <c r="AM29" s="166">
        <v>2.6666666666666665</v>
      </c>
      <c r="AN29" s="166">
        <v>3.75</v>
      </c>
      <c r="AO29" s="166">
        <v>3.4</v>
      </c>
      <c r="AP29" s="166">
        <v>1.6666666666666667</v>
      </c>
      <c r="AQ29" s="166">
        <v>2.25</v>
      </c>
      <c r="AR29" s="166">
        <v>2.7555555555555551</v>
      </c>
      <c r="AS29" s="15">
        <f t="shared" si="0"/>
        <v>-1.6000000000000005</v>
      </c>
      <c r="AT29" s="15">
        <f t="shared" si="1"/>
        <v>-1.6666666666666665</v>
      </c>
      <c r="AU29" s="15">
        <f t="shared" si="2"/>
        <v>-0.5</v>
      </c>
      <c r="AV29" s="15">
        <f t="shared" si="3"/>
        <v>-0.80000000000000027</v>
      </c>
      <c r="AW29" s="15">
        <f t="shared" si="4"/>
        <v>-2.333333333333333</v>
      </c>
      <c r="AX29" s="15">
        <f t="shared" si="5"/>
        <v>-1.75</v>
      </c>
      <c r="AY29" s="15">
        <f t="shared" si="6"/>
        <v>-1.4416666666666669</v>
      </c>
    </row>
    <row r="30" spans="1:51" x14ac:dyDescent="0.2">
      <c r="A30" s="15">
        <v>15</v>
      </c>
      <c r="B30" s="15">
        <v>60</v>
      </c>
      <c r="C30" s="15">
        <v>1</v>
      </c>
      <c r="D30" s="15">
        <v>1</v>
      </c>
      <c r="E30" s="15">
        <v>0</v>
      </c>
      <c r="F30" s="15">
        <v>0</v>
      </c>
      <c r="G30" s="15">
        <v>0</v>
      </c>
      <c r="H30" s="15">
        <v>1</v>
      </c>
      <c r="I30" s="15">
        <v>66</v>
      </c>
      <c r="J30" s="15">
        <v>0</v>
      </c>
      <c r="K30" s="15">
        <v>0</v>
      </c>
      <c r="L30" s="15">
        <v>0</v>
      </c>
      <c r="M30" s="15">
        <v>1</v>
      </c>
      <c r="N30" s="15">
        <v>0</v>
      </c>
      <c r="O30" s="15">
        <v>6</v>
      </c>
      <c r="P30" s="15">
        <v>5</v>
      </c>
      <c r="Q30" s="15">
        <v>0</v>
      </c>
      <c r="R30" s="15">
        <v>0</v>
      </c>
      <c r="S30" s="15">
        <v>0</v>
      </c>
      <c r="T30" s="15">
        <v>0</v>
      </c>
      <c r="U30" s="15">
        <v>1</v>
      </c>
      <c r="V30" s="15">
        <v>1</v>
      </c>
      <c r="W30" s="15">
        <v>0</v>
      </c>
      <c r="X30" s="15">
        <v>5601</v>
      </c>
      <c r="Y30" s="193">
        <v>1358.4434130667619</v>
      </c>
      <c r="Z30" s="15">
        <v>1.5</v>
      </c>
      <c r="AA30" s="15">
        <v>2</v>
      </c>
      <c r="AB30" s="15">
        <v>1</v>
      </c>
      <c r="AC30" s="15">
        <v>1.5</v>
      </c>
      <c r="AD30" s="15">
        <v>2.5</v>
      </c>
      <c r="AE30" s="15">
        <v>1.7</v>
      </c>
      <c r="AF30" s="15">
        <v>3</v>
      </c>
      <c r="AG30" s="15">
        <v>0</v>
      </c>
      <c r="AH30" s="15">
        <v>5</v>
      </c>
      <c r="AI30" s="15" t="s">
        <v>1008</v>
      </c>
      <c r="AJ30" s="15" t="s">
        <v>1008</v>
      </c>
      <c r="AK30" s="15" t="s">
        <v>1007</v>
      </c>
      <c r="AL30" s="150">
        <v>4.4000000000000004</v>
      </c>
      <c r="AM30" s="150">
        <v>4.333333333333333</v>
      </c>
      <c r="AN30" s="150">
        <v>4.25</v>
      </c>
      <c r="AO30" s="150">
        <v>4.2</v>
      </c>
      <c r="AP30" s="150">
        <v>4</v>
      </c>
      <c r="AQ30" s="150">
        <v>4</v>
      </c>
      <c r="AR30" s="166">
        <v>4.197222222222222</v>
      </c>
      <c r="AS30" s="15">
        <f t="shared" si="0"/>
        <v>0</v>
      </c>
      <c r="AT30" s="27">
        <f t="shared" si="1"/>
        <v>1.333333333333333</v>
      </c>
      <c r="AU30" s="27">
        <f t="shared" si="2"/>
        <v>0.25</v>
      </c>
      <c r="AV30" s="27">
        <f t="shared" si="3"/>
        <v>0.40000000000000036</v>
      </c>
      <c r="AW30" s="27">
        <f t="shared" si="4"/>
        <v>1</v>
      </c>
      <c r="AX30" s="27">
        <f t="shared" si="5"/>
        <v>0</v>
      </c>
      <c r="AY30" s="27">
        <f t="shared" si="6"/>
        <v>0.49722222222222223</v>
      </c>
    </row>
    <row r="31" spans="1:51" x14ac:dyDescent="0.2">
      <c r="A31" s="15">
        <v>15</v>
      </c>
      <c r="B31" s="15">
        <v>60</v>
      </c>
      <c r="C31" s="15">
        <v>1</v>
      </c>
      <c r="D31" s="15">
        <v>1</v>
      </c>
      <c r="E31" s="15">
        <v>0</v>
      </c>
      <c r="F31" s="15">
        <v>0</v>
      </c>
      <c r="G31" s="15">
        <v>0</v>
      </c>
      <c r="H31" s="15">
        <v>1</v>
      </c>
      <c r="I31" s="15">
        <v>66</v>
      </c>
      <c r="J31" s="15">
        <v>0</v>
      </c>
      <c r="K31" s="15">
        <v>0</v>
      </c>
      <c r="L31" s="15">
        <v>0</v>
      </c>
      <c r="M31" s="15">
        <v>1</v>
      </c>
      <c r="N31" s="15">
        <v>0</v>
      </c>
      <c r="O31" s="15">
        <v>6</v>
      </c>
      <c r="P31" s="15">
        <v>5</v>
      </c>
      <c r="Q31" s="15">
        <v>0</v>
      </c>
      <c r="R31" s="15">
        <v>0</v>
      </c>
      <c r="S31" s="15">
        <v>0</v>
      </c>
      <c r="T31" s="15">
        <v>0</v>
      </c>
      <c r="U31" s="15">
        <v>1</v>
      </c>
      <c r="V31" s="15">
        <v>0</v>
      </c>
      <c r="W31" s="15">
        <v>0</v>
      </c>
      <c r="X31" s="15">
        <v>5600</v>
      </c>
      <c r="Y31" s="193">
        <v>1500</v>
      </c>
      <c r="Z31" s="15">
        <v>1.5</v>
      </c>
      <c r="AA31" s="15">
        <v>2</v>
      </c>
      <c r="AB31" s="15">
        <v>1</v>
      </c>
      <c r="AC31" s="15">
        <v>1.5</v>
      </c>
      <c r="AD31" s="15">
        <v>2.5</v>
      </c>
      <c r="AE31" s="15">
        <v>1.7</v>
      </c>
      <c r="AF31" s="15">
        <v>3</v>
      </c>
      <c r="AG31" s="15">
        <v>0</v>
      </c>
      <c r="AH31" s="15">
        <v>5</v>
      </c>
      <c r="AI31" s="15" t="s">
        <v>1008</v>
      </c>
      <c r="AJ31" s="15" t="s">
        <v>1008</v>
      </c>
      <c r="AK31" s="15" t="s">
        <v>1007</v>
      </c>
      <c r="AL31" s="166">
        <v>4.4000000000000004</v>
      </c>
      <c r="AM31" s="166">
        <v>3</v>
      </c>
      <c r="AN31" s="166">
        <v>4</v>
      </c>
      <c r="AO31" s="166">
        <v>3.8</v>
      </c>
      <c r="AP31" s="166">
        <v>3</v>
      </c>
      <c r="AQ31" s="166">
        <v>4</v>
      </c>
      <c r="AR31" s="166">
        <v>3.6999999999999997</v>
      </c>
      <c r="AS31" s="15">
        <f t="shared" si="0"/>
        <v>-0.59999999999999964</v>
      </c>
      <c r="AT31" s="15">
        <f t="shared" si="1"/>
        <v>-0.66666666666666652</v>
      </c>
      <c r="AU31" s="15">
        <f t="shared" si="2"/>
        <v>-1</v>
      </c>
      <c r="AV31" s="15">
        <f t="shared" si="3"/>
        <v>-1</v>
      </c>
      <c r="AW31" s="15">
        <f t="shared" si="4"/>
        <v>-1.333333333333333</v>
      </c>
      <c r="AX31" s="15">
        <f t="shared" si="5"/>
        <v>-1</v>
      </c>
      <c r="AY31" s="15">
        <f t="shared" si="6"/>
        <v>-0.93333333333333313</v>
      </c>
    </row>
    <row r="32" spans="1:51" x14ac:dyDescent="0.2">
      <c r="A32" s="15">
        <v>16</v>
      </c>
      <c r="B32" s="15">
        <v>62</v>
      </c>
      <c r="C32" s="15">
        <v>1</v>
      </c>
      <c r="D32" s="15">
        <v>1</v>
      </c>
      <c r="E32" s="15">
        <v>0</v>
      </c>
      <c r="F32" s="15">
        <v>0</v>
      </c>
      <c r="G32" s="15">
        <v>0</v>
      </c>
      <c r="H32" s="15">
        <v>1</v>
      </c>
      <c r="I32" s="15">
        <v>57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4</v>
      </c>
      <c r="P32" s="15">
        <v>8</v>
      </c>
      <c r="Q32" s="15">
        <v>1</v>
      </c>
      <c r="R32" s="15">
        <v>0</v>
      </c>
      <c r="S32" s="15">
        <v>1</v>
      </c>
      <c r="T32" s="15">
        <v>7500</v>
      </c>
      <c r="U32" s="15">
        <v>1</v>
      </c>
      <c r="V32" s="15">
        <v>1</v>
      </c>
      <c r="W32" s="15">
        <v>0</v>
      </c>
      <c r="X32" s="15">
        <v>28</v>
      </c>
      <c r="Y32" s="193">
        <v>1315.7894736842104</v>
      </c>
      <c r="Z32" s="15">
        <v>2</v>
      </c>
      <c r="AA32" s="15">
        <v>2</v>
      </c>
      <c r="AB32" s="15">
        <v>1.3333333333333333</v>
      </c>
      <c r="AC32" s="15">
        <v>1.5</v>
      </c>
      <c r="AD32" s="15">
        <v>2.5</v>
      </c>
      <c r="AE32" s="15">
        <v>1.8666666666666665</v>
      </c>
      <c r="AF32" s="15">
        <v>3</v>
      </c>
      <c r="AG32" s="15">
        <v>1</v>
      </c>
      <c r="AH32" s="15">
        <v>2</v>
      </c>
      <c r="AI32" s="15">
        <v>0</v>
      </c>
      <c r="AJ32" s="15">
        <v>0</v>
      </c>
      <c r="AK32" s="15">
        <v>1</v>
      </c>
      <c r="AL32" s="15">
        <v>5</v>
      </c>
      <c r="AM32" s="15">
        <v>3.6666666666666665</v>
      </c>
      <c r="AN32" s="15">
        <v>5</v>
      </c>
      <c r="AO32" s="15">
        <v>4.8</v>
      </c>
      <c r="AP32" s="15">
        <v>4.333333333333333</v>
      </c>
      <c r="AQ32" s="15">
        <v>5</v>
      </c>
      <c r="AR32" s="27">
        <v>4.6333333333333329</v>
      </c>
      <c r="AS32" s="15">
        <f t="shared" si="0"/>
        <v>0.40000000000000036</v>
      </c>
      <c r="AT32" s="15">
        <f t="shared" si="1"/>
        <v>-0.66666666666666652</v>
      </c>
      <c r="AU32" s="15">
        <f t="shared" si="2"/>
        <v>1</v>
      </c>
      <c r="AV32" s="15">
        <f t="shared" si="3"/>
        <v>0.59999999999999964</v>
      </c>
      <c r="AW32" s="15">
        <f t="shared" si="4"/>
        <v>0.66666666666666652</v>
      </c>
      <c r="AX32" s="15">
        <f t="shared" si="5"/>
        <v>0.75</v>
      </c>
      <c r="AY32" s="15">
        <f t="shared" si="6"/>
        <v>0.45833333333333304</v>
      </c>
    </row>
    <row r="33" spans="1:51" x14ac:dyDescent="0.2">
      <c r="A33" s="15">
        <v>16</v>
      </c>
      <c r="B33" s="15">
        <v>62</v>
      </c>
      <c r="C33" s="15">
        <v>1</v>
      </c>
      <c r="D33" s="15">
        <v>1</v>
      </c>
      <c r="E33" s="15">
        <v>0</v>
      </c>
      <c r="F33" s="15">
        <v>0</v>
      </c>
      <c r="G33" s="15">
        <v>0</v>
      </c>
      <c r="H33" s="15">
        <v>1</v>
      </c>
      <c r="I33" s="15">
        <v>57</v>
      </c>
      <c r="J33" s="15">
        <v>0</v>
      </c>
      <c r="K33" s="15">
        <v>1</v>
      </c>
      <c r="L33" s="15">
        <v>0</v>
      </c>
      <c r="M33" s="15">
        <v>0</v>
      </c>
      <c r="N33" s="15">
        <v>0</v>
      </c>
      <c r="O33" s="15">
        <v>4</v>
      </c>
      <c r="P33" s="15">
        <v>8</v>
      </c>
      <c r="Q33" s="15">
        <v>1</v>
      </c>
      <c r="R33" s="15">
        <v>0</v>
      </c>
      <c r="S33" s="15">
        <v>1</v>
      </c>
      <c r="T33" s="15">
        <v>7500</v>
      </c>
      <c r="U33" s="15">
        <v>1</v>
      </c>
      <c r="V33" s="15">
        <v>0</v>
      </c>
      <c r="W33" s="15">
        <v>0</v>
      </c>
      <c r="X33" s="15">
        <v>28</v>
      </c>
      <c r="Y33" s="193">
        <v>1842.1052631578946</v>
      </c>
      <c r="Z33" s="15">
        <v>2</v>
      </c>
      <c r="AA33" s="15">
        <v>2</v>
      </c>
      <c r="AB33" s="15">
        <v>1.3333333333333333</v>
      </c>
      <c r="AC33" s="15">
        <v>1.5</v>
      </c>
      <c r="AD33" s="15">
        <v>2.5</v>
      </c>
      <c r="AE33" s="15">
        <v>1.8666666666666665</v>
      </c>
      <c r="AF33" s="15">
        <v>3</v>
      </c>
      <c r="AG33" s="15">
        <v>1</v>
      </c>
      <c r="AH33" s="15">
        <v>2</v>
      </c>
      <c r="AI33" s="15">
        <v>0</v>
      </c>
      <c r="AJ33" s="15">
        <v>0</v>
      </c>
      <c r="AK33" s="15">
        <v>1</v>
      </c>
      <c r="AL33" s="27">
        <v>4.5999999999999996</v>
      </c>
      <c r="AM33" s="27">
        <v>4.333333333333333</v>
      </c>
      <c r="AN33" s="27">
        <v>4</v>
      </c>
      <c r="AO33" s="27">
        <v>4.2</v>
      </c>
      <c r="AP33" s="27">
        <v>3.6666666666666665</v>
      </c>
      <c r="AQ33" s="27">
        <v>4.25</v>
      </c>
      <c r="AR33" s="27">
        <v>4.1749999999999998</v>
      </c>
      <c r="AS33" s="15">
        <f t="shared" si="0"/>
        <v>0.79999999999999982</v>
      </c>
      <c r="AT33" s="15">
        <f t="shared" si="1"/>
        <v>0</v>
      </c>
      <c r="AU33" s="15">
        <f t="shared" si="2"/>
        <v>0.25</v>
      </c>
      <c r="AV33" s="15">
        <f t="shared" si="3"/>
        <v>0.40000000000000036</v>
      </c>
      <c r="AW33" s="15">
        <f t="shared" si="4"/>
        <v>0</v>
      </c>
      <c r="AX33" s="15">
        <f t="shared" si="5"/>
        <v>0</v>
      </c>
      <c r="AY33" s="15">
        <f t="shared" si="6"/>
        <v>0.24166666666666625</v>
      </c>
    </row>
    <row r="34" spans="1:51" x14ac:dyDescent="0.2">
      <c r="A34" s="15">
        <v>17</v>
      </c>
      <c r="B34" s="15">
        <v>63</v>
      </c>
      <c r="C34" s="15">
        <v>1</v>
      </c>
      <c r="D34" s="15">
        <v>0</v>
      </c>
      <c r="E34" s="15">
        <v>0</v>
      </c>
      <c r="F34" s="15">
        <v>0</v>
      </c>
      <c r="G34" s="15">
        <v>1</v>
      </c>
      <c r="H34" s="15">
        <v>1</v>
      </c>
      <c r="I34" s="15">
        <v>48</v>
      </c>
      <c r="J34" s="15">
        <v>0</v>
      </c>
      <c r="K34" s="15">
        <v>0</v>
      </c>
      <c r="L34" s="15">
        <v>0</v>
      </c>
      <c r="M34" s="15">
        <v>1</v>
      </c>
      <c r="N34" s="15">
        <v>0</v>
      </c>
      <c r="O34" s="15">
        <v>2</v>
      </c>
      <c r="P34" s="15">
        <v>16</v>
      </c>
      <c r="Q34" s="15">
        <v>0</v>
      </c>
      <c r="R34" s="15">
        <v>0</v>
      </c>
      <c r="S34" s="15">
        <v>1</v>
      </c>
      <c r="T34" s="15">
        <v>150000</v>
      </c>
      <c r="U34" s="15">
        <v>0</v>
      </c>
      <c r="V34" s="15">
        <v>1</v>
      </c>
      <c r="W34" s="15">
        <v>0</v>
      </c>
      <c r="X34" s="15">
        <v>1.5</v>
      </c>
      <c r="Y34" s="193">
        <v>533.33333333333326</v>
      </c>
      <c r="Z34" s="15">
        <v>2.25</v>
      </c>
      <c r="AA34" s="15">
        <v>1.3333333333333333</v>
      </c>
      <c r="AB34" s="15">
        <v>1.3333333333333333</v>
      </c>
      <c r="AC34" s="15">
        <v>1.5</v>
      </c>
      <c r="AD34" s="15">
        <v>2</v>
      </c>
      <c r="AE34" s="15">
        <v>1.6833333333333331</v>
      </c>
      <c r="AF34" s="15">
        <v>1</v>
      </c>
      <c r="AG34" s="15">
        <v>0</v>
      </c>
      <c r="AH34" s="15">
        <v>5</v>
      </c>
      <c r="AI34" s="15" t="s">
        <v>1008</v>
      </c>
      <c r="AJ34" s="15" t="s">
        <v>1008</v>
      </c>
      <c r="AK34" s="15" t="s">
        <v>1007</v>
      </c>
      <c r="AL34" s="150">
        <v>3.8</v>
      </c>
      <c r="AM34" s="150">
        <v>4.333333333333333</v>
      </c>
      <c r="AN34" s="150">
        <v>3.75</v>
      </c>
      <c r="AO34" s="150">
        <v>3.8</v>
      </c>
      <c r="AP34" s="150">
        <v>3.6666666666666665</v>
      </c>
      <c r="AQ34" s="150">
        <v>4.25</v>
      </c>
      <c r="AR34" s="166">
        <v>3.9333333333333336</v>
      </c>
      <c r="AS34" s="15">
        <f t="shared" si="0"/>
        <v>-0.20000000000000018</v>
      </c>
      <c r="AT34" s="15">
        <f t="shared" si="1"/>
        <v>0</v>
      </c>
      <c r="AU34" s="15">
        <f t="shared" si="2"/>
        <v>1.75</v>
      </c>
      <c r="AV34" s="15">
        <f t="shared" si="3"/>
        <v>1.7999999999999998</v>
      </c>
      <c r="AW34" s="15">
        <f t="shared" si="4"/>
        <v>1</v>
      </c>
      <c r="AX34" s="15">
        <f t="shared" si="5"/>
        <v>1.75</v>
      </c>
      <c r="AY34" s="15">
        <f t="shared" si="6"/>
        <v>1.0166666666666671</v>
      </c>
    </row>
    <row r="35" spans="1:51" x14ac:dyDescent="0.2">
      <c r="A35" s="15">
        <v>17</v>
      </c>
      <c r="B35" s="15">
        <v>63</v>
      </c>
      <c r="C35" s="15">
        <v>1</v>
      </c>
      <c r="D35" s="15">
        <v>0</v>
      </c>
      <c r="E35" s="15">
        <v>0</v>
      </c>
      <c r="F35" s="15">
        <v>0</v>
      </c>
      <c r="G35" s="15">
        <v>1</v>
      </c>
      <c r="H35" s="15">
        <v>1</v>
      </c>
      <c r="I35" s="15">
        <v>48</v>
      </c>
      <c r="J35" s="15">
        <v>0</v>
      </c>
      <c r="K35" s="15">
        <v>0</v>
      </c>
      <c r="L35" s="15">
        <v>0</v>
      </c>
      <c r="M35" s="15">
        <v>1</v>
      </c>
      <c r="N35" s="15">
        <v>0</v>
      </c>
      <c r="O35" s="15">
        <v>2</v>
      </c>
      <c r="P35" s="15">
        <v>16</v>
      </c>
      <c r="Q35" s="15">
        <v>0</v>
      </c>
      <c r="R35" s="15">
        <v>0</v>
      </c>
      <c r="S35" s="15">
        <v>1</v>
      </c>
      <c r="T35" s="15">
        <v>150000</v>
      </c>
      <c r="U35" s="15">
        <v>0</v>
      </c>
      <c r="V35" s="15">
        <v>0</v>
      </c>
      <c r="W35" s="15">
        <v>0</v>
      </c>
      <c r="X35" s="15">
        <v>1.5</v>
      </c>
      <c r="Y35" s="193">
        <v>533.33333333333326</v>
      </c>
      <c r="Z35" s="15">
        <v>2.25</v>
      </c>
      <c r="AA35" s="15">
        <v>1.3333333333333333</v>
      </c>
      <c r="AB35" s="15">
        <v>1.3333333333333333</v>
      </c>
      <c r="AC35" s="15">
        <v>1.5</v>
      </c>
      <c r="AD35" s="15">
        <v>2</v>
      </c>
      <c r="AE35" s="15">
        <v>1.6833333333333331</v>
      </c>
      <c r="AF35" s="15">
        <v>1</v>
      </c>
      <c r="AG35" s="15">
        <v>0</v>
      </c>
      <c r="AH35" s="15">
        <v>5</v>
      </c>
      <c r="AI35" s="15" t="s">
        <v>1008</v>
      </c>
      <c r="AJ35" s="15" t="s">
        <v>1008</v>
      </c>
      <c r="AK35" s="15" t="s">
        <v>1007</v>
      </c>
      <c r="AL35" s="166">
        <v>4</v>
      </c>
      <c r="AM35" s="166">
        <v>4.333333333333333</v>
      </c>
      <c r="AN35" s="166">
        <v>2</v>
      </c>
      <c r="AO35" s="166">
        <v>2</v>
      </c>
      <c r="AP35" s="166">
        <v>2.6666666666666665</v>
      </c>
      <c r="AQ35" s="166">
        <v>2.5</v>
      </c>
      <c r="AR35" s="166">
        <v>2.9166666666666665</v>
      </c>
      <c r="AS35" s="15">
        <f t="shared" si="0"/>
        <v>-0.79999999999999982</v>
      </c>
      <c r="AT35" s="15">
        <f t="shared" si="1"/>
        <v>0</v>
      </c>
      <c r="AU35" s="15">
        <f t="shared" si="2"/>
        <v>-2.75</v>
      </c>
      <c r="AV35" s="15">
        <f t="shared" si="3"/>
        <v>-2.4000000000000004</v>
      </c>
      <c r="AW35" s="15">
        <f t="shared" si="4"/>
        <v>-1</v>
      </c>
      <c r="AX35" s="15">
        <f t="shared" si="5"/>
        <v>-2</v>
      </c>
      <c r="AY35" s="15">
        <f t="shared" si="6"/>
        <v>-1.4916666666666667</v>
      </c>
    </row>
    <row r="36" spans="1:51" x14ac:dyDescent="0.2">
      <c r="A36" s="15">
        <v>18</v>
      </c>
      <c r="B36" s="15">
        <v>64</v>
      </c>
      <c r="C36" s="15">
        <v>1</v>
      </c>
      <c r="D36" s="15">
        <v>1</v>
      </c>
      <c r="E36" s="15">
        <v>0</v>
      </c>
      <c r="F36" s="15">
        <v>0</v>
      </c>
      <c r="G36" s="15">
        <v>0</v>
      </c>
      <c r="H36" s="15">
        <v>1</v>
      </c>
      <c r="I36" s="15">
        <v>49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5</v>
      </c>
      <c r="P36" s="15">
        <v>7</v>
      </c>
      <c r="Q36" s="15">
        <v>0</v>
      </c>
      <c r="R36" s="15">
        <v>0</v>
      </c>
      <c r="S36" s="15">
        <v>0</v>
      </c>
      <c r="T36" s="15">
        <v>0</v>
      </c>
      <c r="U36" s="15">
        <v>1</v>
      </c>
      <c r="V36" s="15">
        <v>1</v>
      </c>
      <c r="W36" s="15">
        <v>0</v>
      </c>
      <c r="X36" s="15">
        <v>34</v>
      </c>
      <c r="Y36" s="193">
        <v>98.058823529411768</v>
      </c>
      <c r="Z36" s="15">
        <v>1.5</v>
      </c>
      <c r="AA36" s="15">
        <v>1.6666666666666667</v>
      </c>
      <c r="AB36" s="15">
        <v>1.3333333333333333</v>
      </c>
      <c r="AC36" s="15">
        <v>1.5</v>
      </c>
      <c r="AD36" s="15">
        <v>1.5</v>
      </c>
      <c r="AE36" s="15">
        <v>1.5</v>
      </c>
      <c r="AF36" s="15">
        <v>3</v>
      </c>
      <c r="AG36" s="15">
        <v>1</v>
      </c>
      <c r="AH36" s="15">
        <v>4</v>
      </c>
      <c r="AI36" s="15">
        <v>0</v>
      </c>
      <c r="AJ36" s="15">
        <v>1</v>
      </c>
      <c r="AK36" s="15">
        <v>1</v>
      </c>
      <c r="AL36" s="150">
        <v>4.8</v>
      </c>
      <c r="AM36" s="150">
        <v>4.333333333333333</v>
      </c>
      <c r="AN36" s="150">
        <v>4.75</v>
      </c>
      <c r="AO36" s="150">
        <v>4.4000000000000004</v>
      </c>
      <c r="AP36" s="150">
        <v>3.6666666666666665</v>
      </c>
      <c r="AQ36" s="150">
        <v>4.5</v>
      </c>
      <c r="AR36" s="166">
        <v>4.4083333333333332</v>
      </c>
      <c r="AS36" s="15">
        <f t="shared" si="0"/>
        <v>1.4</v>
      </c>
      <c r="AT36" s="27">
        <f t="shared" si="1"/>
        <v>1.9999999999999996</v>
      </c>
      <c r="AU36" s="27">
        <f t="shared" si="2"/>
        <v>1.25</v>
      </c>
      <c r="AV36" s="27">
        <f t="shared" si="3"/>
        <v>0.40000000000000036</v>
      </c>
      <c r="AW36" s="27">
        <f t="shared" si="4"/>
        <v>-0.66666666666666652</v>
      </c>
      <c r="AX36" s="27">
        <f t="shared" si="5"/>
        <v>0.5</v>
      </c>
      <c r="AY36" s="27">
        <f t="shared" si="6"/>
        <v>0.81388888888888866</v>
      </c>
    </row>
    <row r="37" spans="1:51" x14ac:dyDescent="0.2">
      <c r="A37" s="15">
        <v>18</v>
      </c>
      <c r="B37" s="15">
        <v>64</v>
      </c>
      <c r="C37" s="15">
        <v>1</v>
      </c>
      <c r="D37" s="15">
        <v>1</v>
      </c>
      <c r="E37" s="15">
        <v>0</v>
      </c>
      <c r="F37" s="15">
        <v>0</v>
      </c>
      <c r="G37" s="15">
        <v>0</v>
      </c>
      <c r="H37" s="15">
        <v>1</v>
      </c>
      <c r="I37" s="15">
        <v>49</v>
      </c>
      <c r="J37" s="15">
        <v>0</v>
      </c>
      <c r="K37" s="15">
        <v>1</v>
      </c>
      <c r="L37" s="15">
        <v>0</v>
      </c>
      <c r="M37" s="15">
        <v>0</v>
      </c>
      <c r="N37" s="15">
        <v>0</v>
      </c>
      <c r="O37" s="15">
        <v>5</v>
      </c>
      <c r="P37" s="15">
        <v>7</v>
      </c>
      <c r="Q37" s="15">
        <v>0</v>
      </c>
      <c r="R37" s="15">
        <v>0</v>
      </c>
      <c r="S37" s="15">
        <v>0</v>
      </c>
      <c r="T37" s="15">
        <v>0</v>
      </c>
      <c r="U37" s="15">
        <v>1</v>
      </c>
      <c r="V37" s="15">
        <v>0</v>
      </c>
      <c r="W37" s="15">
        <v>0</v>
      </c>
      <c r="X37" s="15">
        <v>34</v>
      </c>
      <c r="Y37" s="193">
        <v>83.35294117647058</v>
      </c>
      <c r="Z37" s="15">
        <v>1.5</v>
      </c>
      <c r="AA37" s="15">
        <v>1.6666666666666667</v>
      </c>
      <c r="AB37" s="15">
        <v>1.3333333333333333</v>
      </c>
      <c r="AC37" s="15">
        <v>1.5</v>
      </c>
      <c r="AD37" s="15">
        <v>1.5</v>
      </c>
      <c r="AE37" s="15">
        <v>1.5</v>
      </c>
      <c r="AF37" s="15">
        <v>3</v>
      </c>
      <c r="AG37" s="15">
        <v>1</v>
      </c>
      <c r="AH37" s="15">
        <v>4</v>
      </c>
      <c r="AI37" s="15">
        <v>0</v>
      </c>
      <c r="AJ37" s="15">
        <v>1</v>
      </c>
      <c r="AK37" s="15">
        <v>1</v>
      </c>
      <c r="AL37" s="166">
        <v>3.4</v>
      </c>
      <c r="AM37" s="166">
        <v>2.3333333333333335</v>
      </c>
      <c r="AN37" s="166">
        <v>3.5</v>
      </c>
      <c r="AO37" s="166">
        <v>4</v>
      </c>
      <c r="AP37" s="166">
        <v>4.333333333333333</v>
      </c>
      <c r="AQ37" s="166">
        <v>4</v>
      </c>
      <c r="AR37" s="166">
        <v>3.5944444444444446</v>
      </c>
      <c r="AS37" s="15">
        <f t="shared" si="0"/>
        <v>-0.39999999999999991</v>
      </c>
      <c r="AT37" s="15">
        <f t="shared" si="1"/>
        <v>-1.333333333333333</v>
      </c>
      <c r="AU37" s="15">
        <f t="shared" si="2"/>
        <v>-1.25</v>
      </c>
      <c r="AV37" s="15">
        <f t="shared" si="3"/>
        <v>-0.20000000000000018</v>
      </c>
      <c r="AW37" s="15">
        <f t="shared" si="4"/>
        <v>-0.33333333333333393</v>
      </c>
      <c r="AX37" s="15">
        <f t="shared" si="5"/>
        <v>-0.5</v>
      </c>
      <c r="AY37" s="15">
        <f t="shared" si="6"/>
        <v>-0.66944444444444473</v>
      </c>
    </row>
    <row r="38" spans="1:51" x14ac:dyDescent="0.2">
      <c r="A38" s="15">
        <v>19</v>
      </c>
      <c r="B38" s="15">
        <v>66</v>
      </c>
      <c r="C38" s="15">
        <v>1</v>
      </c>
      <c r="D38" s="15">
        <v>0</v>
      </c>
      <c r="E38" s="15">
        <v>0</v>
      </c>
      <c r="F38" s="15">
        <v>0</v>
      </c>
      <c r="G38" s="15">
        <v>0</v>
      </c>
      <c r="H38" s="15">
        <v>1</v>
      </c>
      <c r="I38" s="15">
        <v>64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5</v>
      </c>
      <c r="P38" s="15">
        <v>25</v>
      </c>
      <c r="Q38" s="15">
        <v>0</v>
      </c>
      <c r="R38" s="15">
        <v>1</v>
      </c>
      <c r="S38" s="15">
        <v>1</v>
      </c>
      <c r="T38" s="15">
        <v>150000</v>
      </c>
      <c r="U38" s="15">
        <v>1</v>
      </c>
      <c r="V38" s="15">
        <v>1</v>
      </c>
      <c r="W38" s="15">
        <v>1</v>
      </c>
      <c r="X38" s="15">
        <v>9</v>
      </c>
      <c r="Y38" s="193">
        <v>3333.3333333333335</v>
      </c>
      <c r="Z38" s="15">
        <v>1.5</v>
      </c>
      <c r="AA38" s="15">
        <v>3</v>
      </c>
      <c r="AB38" s="15">
        <v>1.6666666666666667</v>
      </c>
      <c r="AC38" s="15">
        <v>3.5</v>
      </c>
      <c r="AD38" s="15">
        <v>3</v>
      </c>
      <c r="AE38" s="15">
        <v>2.5333333333333337</v>
      </c>
      <c r="AF38" s="15">
        <v>2</v>
      </c>
      <c r="AG38" s="15">
        <v>1</v>
      </c>
      <c r="AH38" s="15">
        <v>2</v>
      </c>
      <c r="AI38" s="15">
        <v>0</v>
      </c>
      <c r="AJ38" s="15">
        <v>0</v>
      </c>
      <c r="AK38" s="15">
        <v>1</v>
      </c>
      <c r="AL38" s="150">
        <v>3.8</v>
      </c>
      <c r="AM38" s="150">
        <v>3.6666666666666665</v>
      </c>
      <c r="AN38" s="150">
        <v>4.75</v>
      </c>
      <c r="AO38" s="150">
        <v>4.2</v>
      </c>
      <c r="AP38" s="150">
        <v>4.666666666666667</v>
      </c>
      <c r="AQ38" s="150">
        <v>4.5</v>
      </c>
      <c r="AR38" s="27">
        <v>4.2638888888888893</v>
      </c>
      <c r="AS38" s="15">
        <f t="shared" si="0"/>
        <v>-1.2000000000000002</v>
      </c>
      <c r="AT38" s="27">
        <f t="shared" si="1"/>
        <v>-0.33333333333333348</v>
      </c>
      <c r="AU38" s="27">
        <f t="shared" si="2"/>
        <v>0</v>
      </c>
      <c r="AV38" s="27">
        <f t="shared" si="3"/>
        <v>0.60000000000000009</v>
      </c>
      <c r="AW38" s="27">
        <f t="shared" si="4"/>
        <v>2.3333333333333335</v>
      </c>
      <c r="AX38" s="27">
        <f t="shared" si="5"/>
        <v>0.75</v>
      </c>
      <c r="AY38" s="27">
        <f t="shared" si="6"/>
        <v>0.35833333333333384</v>
      </c>
    </row>
    <row r="39" spans="1:51" x14ac:dyDescent="0.2">
      <c r="A39" s="15">
        <v>19</v>
      </c>
      <c r="B39" s="15">
        <v>66</v>
      </c>
      <c r="C39" s="15">
        <v>1</v>
      </c>
      <c r="D39" s="15">
        <v>0</v>
      </c>
      <c r="E39" s="15">
        <v>0</v>
      </c>
      <c r="F39" s="15">
        <v>0</v>
      </c>
      <c r="G39" s="15">
        <v>0</v>
      </c>
      <c r="H39" s="15">
        <v>1</v>
      </c>
      <c r="I39" s="15">
        <v>64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5</v>
      </c>
      <c r="P39" s="15">
        <v>25</v>
      </c>
      <c r="Q39" s="15">
        <v>0</v>
      </c>
      <c r="R39" s="15">
        <v>1</v>
      </c>
      <c r="S39" s="15">
        <v>1</v>
      </c>
      <c r="T39" s="15">
        <v>150000</v>
      </c>
      <c r="U39" s="15">
        <v>1</v>
      </c>
      <c r="V39" s="15">
        <v>0</v>
      </c>
      <c r="W39" s="15">
        <v>1</v>
      </c>
      <c r="X39" s="15">
        <v>9</v>
      </c>
      <c r="Y39" s="193">
        <v>2666.6666666666665</v>
      </c>
      <c r="Z39" s="15">
        <v>1.5</v>
      </c>
      <c r="AA39" s="15">
        <v>3</v>
      </c>
      <c r="AB39" s="15">
        <v>1.6666666666666667</v>
      </c>
      <c r="AC39" s="15">
        <v>3.5</v>
      </c>
      <c r="AD39" s="15">
        <v>3</v>
      </c>
      <c r="AE39" s="15">
        <v>2.5333333333333337</v>
      </c>
      <c r="AF39" s="15">
        <v>2</v>
      </c>
      <c r="AG39" s="15">
        <v>1</v>
      </c>
      <c r="AH39" s="15">
        <v>2</v>
      </c>
      <c r="AI39" s="15">
        <v>0</v>
      </c>
      <c r="AJ39" s="15">
        <v>0</v>
      </c>
      <c r="AK39" s="15">
        <v>1</v>
      </c>
      <c r="AL39" s="166">
        <v>5</v>
      </c>
      <c r="AM39" s="166">
        <v>4</v>
      </c>
      <c r="AN39" s="166">
        <v>4.75</v>
      </c>
      <c r="AO39" s="166">
        <v>3.6</v>
      </c>
      <c r="AP39" s="166">
        <v>2.3333333333333335</v>
      </c>
      <c r="AQ39" s="166">
        <v>3.75</v>
      </c>
      <c r="AR39" s="27">
        <v>3.9055555555555554</v>
      </c>
      <c r="AS39" s="15">
        <f t="shared" si="0"/>
        <v>0.40000000000000036</v>
      </c>
      <c r="AT39" s="15">
        <f t="shared" si="1"/>
        <v>0</v>
      </c>
      <c r="AU39" s="15">
        <f t="shared" si="2"/>
        <v>0.5</v>
      </c>
      <c r="AV39" s="15">
        <f t="shared" si="3"/>
        <v>-0.39999999999999991</v>
      </c>
      <c r="AW39" s="15">
        <f t="shared" si="4"/>
        <v>-1.6666666666666665</v>
      </c>
      <c r="AX39" s="15">
        <f t="shared" si="5"/>
        <v>-0.25</v>
      </c>
      <c r="AY39" s="15">
        <f t="shared" si="6"/>
        <v>-0.23611111111111116</v>
      </c>
    </row>
    <row r="40" spans="1:51" x14ac:dyDescent="0.2">
      <c r="A40" s="15">
        <v>20</v>
      </c>
      <c r="B40" s="15">
        <v>68</v>
      </c>
      <c r="C40" s="15">
        <v>1</v>
      </c>
      <c r="D40" s="15">
        <v>1</v>
      </c>
      <c r="E40" s="15">
        <v>0</v>
      </c>
      <c r="F40" s="15">
        <v>0</v>
      </c>
      <c r="G40" s="15">
        <v>0</v>
      </c>
      <c r="H40" s="15">
        <v>1</v>
      </c>
      <c r="I40" s="15">
        <v>58</v>
      </c>
      <c r="J40" s="15">
        <v>0</v>
      </c>
      <c r="K40" s="15">
        <v>0</v>
      </c>
      <c r="L40" s="15">
        <v>0</v>
      </c>
      <c r="M40" s="15">
        <v>1</v>
      </c>
      <c r="N40" s="15">
        <v>0</v>
      </c>
      <c r="O40" s="15">
        <v>4</v>
      </c>
      <c r="P40" s="15">
        <v>7</v>
      </c>
      <c r="Q40" s="15">
        <v>1</v>
      </c>
      <c r="R40" s="15">
        <v>0</v>
      </c>
      <c r="S40" s="15">
        <v>1</v>
      </c>
      <c r="T40" s="15">
        <v>25000</v>
      </c>
      <c r="U40" s="15">
        <v>1</v>
      </c>
      <c r="V40" s="15">
        <v>1</v>
      </c>
      <c r="W40" s="15">
        <v>1</v>
      </c>
      <c r="X40" s="15">
        <v>1</v>
      </c>
      <c r="Y40" s="193">
        <v>1300</v>
      </c>
      <c r="Z40" s="15">
        <v>1.5</v>
      </c>
      <c r="AA40" s="15">
        <v>2</v>
      </c>
      <c r="AB40" s="15">
        <v>1.3333333333333333</v>
      </c>
      <c r="AC40" s="15">
        <v>1.5</v>
      </c>
      <c r="AD40" s="15">
        <v>2.5</v>
      </c>
      <c r="AE40" s="15">
        <v>1.7666666666666664</v>
      </c>
      <c r="AF40" s="15">
        <v>3</v>
      </c>
      <c r="AG40" s="15">
        <v>0</v>
      </c>
      <c r="AH40" s="15">
        <v>5</v>
      </c>
      <c r="AI40" s="15" t="s">
        <v>1008</v>
      </c>
      <c r="AJ40" s="15" t="s">
        <v>1008</v>
      </c>
      <c r="AK40" s="15" t="s">
        <v>1007</v>
      </c>
      <c r="AL40" s="150">
        <v>4.5999999999999996</v>
      </c>
      <c r="AM40" s="150">
        <v>4</v>
      </c>
      <c r="AN40" s="150">
        <v>4.25</v>
      </c>
      <c r="AO40" s="150">
        <v>4</v>
      </c>
      <c r="AP40" s="150">
        <v>4</v>
      </c>
      <c r="AQ40" s="150">
        <v>4</v>
      </c>
      <c r="AR40" s="27">
        <v>4.1416666666666666</v>
      </c>
      <c r="AS40" s="15">
        <f t="shared" si="0"/>
        <v>0.99999999999999956</v>
      </c>
      <c r="AT40" s="27">
        <f t="shared" si="1"/>
        <v>-0.33333333333333304</v>
      </c>
      <c r="AU40" s="27">
        <f t="shared" si="2"/>
        <v>0.75</v>
      </c>
      <c r="AV40" s="27">
        <f t="shared" si="3"/>
        <v>-0.59999999999999964</v>
      </c>
      <c r="AW40" s="27">
        <f t="shared" si="4"/>
        <v>1.6666666666666665</v>
      </c>
      <c r="AX40" s="27">
        <f t="shared" si="5"/>
        <v>0.75</v>
      </c>
      <c r="AY40" s="27">
        <f t="shared" si="6"/>
        <v>0.53888888888888919</v>
      </c>
    </row>
    <row r="41" spans="1:51" x14ac:dyDescent="0.2">
      <c r="A41" s="15">
        <v>20</v>
      </c>
      <c r="B41" s="15">
        <v>68</v>
      </c>
      <c r="C41" s="15">
        <v>1</v>
      </c>
      <c r="D41" s="15">
        <v>1</v>
      </c>
      <c r="E41" s="15">
        <v>0</v>
      </c>
      <c r="F41" s="15">
        <v>0</v>
      </c>
      <c r="G41" s="15">
        <v>0</v>
      </c>
      <c r="H41" s="15">
        <v>1</v>
      </c>
      <c r="I41" s="15">
        <v>58</v>
      </c>
      <c r="J41" s="15">
        <v>0</v>
      </c>
      <c r="K41" s="15">
        <v>0</v>
      </c>
      <c r="L41" s="15">
        <v>0</v>
      </c>
      <c r="M41" s="15">
        <v>1</v>
      </c>
      <c r="N41" s="15">
        <v>0</v>
      </c>
      <c r="O41" s="15">
        <v>4</v>
      </c>
      <c r="P41" s="15">
        <v>7</v>
      </c>
      <c r="Q41" s="15">
        <v>1</v>
      </c>
      <c r="R41" s="15">
        <v>0</v>
      </c>
      <c r="S41" s="15">
        <v>1</v>
      </c>
      <c r="T41" s="15">
        <v>25000</v>
      </c>
      <c r="U41" s="15">
        <v>1</v>
      </c>
      <c r="V41" s="15">
        <v>0</v>
      </c>
      <c r="W41" s="15">
        <v>1</v>
      </c>
      <c r="X41" s="15">
        <v>1</v>
      </c>
      <c r="Y41" s="193">
        <v>1300</v>
      </c>
      <c r="Z41" s="15">
        <v>1.5</v>
      </c>
      <c r="AA41" s="15">
        <v>2</v>
      </c>
      <c r="AB41" s="15">
        <v>1.3333333333333333</v>
      </c>
      <c r="AC41" s="15">
        <v>1.5</v>
      </c>
      <c r="AD41" s="15">
        <v>2.5</v>
      </c>
      <c r="AE41" s="15">
        <v>1.7666666666666664</v>
      </c>
      <c r="AF41" s="15">
        <v>3</v>
      </c>
      <c r="AG41" s="15">
        <v>0</v>
      </c>
      <c r="AH41" s="15">
        <v>5</v>
      </c>
      <c r="AI41" s="15" t="s">
        <v>1008</v>
      </c>
      <c r="AJ41" s="15" t="s">
        <v>1008</v>
      </c>
      <c r="AK41" s="15" t="s">
        <v>1007</v>
      </c>
      <c r="AL41" s="166">
        <v>3.6</v>
      </c>
      <c r="AM41" s="166">
        <v>4.333333333333333</v>
      </c>
      <c r="AN41" s="166">
        <v>3.5</v>
      </c>
      <c r="AO41" s="166">
        <v>4.5999999999999996</v>
      </c>
      <c r="AP41" s="166">
        <v>2.3333333333333335</v>
      </c>
      <c r="AQ41" s="166">
        <v>3.25</v>
      </c>
      <c r="AR41" s="27">
        <v>3.6027777777777774</v>
      </c>
      <c r="AS41" s="15">
        <f t="shared" si="0"/>
        <v>-1.4</v>
      </c>
      <c r="AT41" s="15">
        <f t="shared" si="1"/>
        <v>0</v>
      </c>
      <c r="AU41" s="15">
        <f t="shared" si="2"/>
        <v>-1</v>
      </c>
      <c r="AV41" s="15">
        <f t="shared" si="3"/>
        <v>0.59999999999999964</v>
      </c>
      <c r="AW41" s="15">
        <f t="shared" si="4"/>
        <v>-0.66666666666666652</v>
      </c>
      <c r="AX41" s="15">
        <f t="shared" si="5"/>
        <v>-1</v>
      </c>
      <c r="AY41" s="15">
        <f t="shared" si="6"/>
        <v>-0.57777777777777795</v>
      </c>
    </row>
    <row r="42" spans="1:51" x14ac:dyDescent="0.2">
      <c r="A42" s="15">
        <v>21</v>
      </c>
      <c r="B42" s="15">
        <v>69</v>
      </c>
      <c r="C42" s="15">
        <v>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46</v>
      </c>
      <c r="J42" s="15">
        <v>0</v>
      </c>
      <c r="K42" s="15">
        <v>1</v>
      </c>
      <c r="L42" s="15">
        <v>0</v>
      </c>
      <c r="M42" s="15">
        <v>0</v>
      </c>
      <c r="N42" s="15">
        <v>0</v>
      </c>
      <c r="O42" s="15">
        <v>4</v>
      </c>
      <c r="P42" s="15">
        <v>7</v>
      </c>
      <c r="Q42" s="15">
        <v>0</v>
      </c>
      <c r="R42" s="15">
        <v>0</v>
      </c>
      <c r="S42" s="15">
        <v>1</v>
      </c>
      <c r="T42" s="15">
        <v>160000</v>
      </c>
      <c r="U42" s="15">
        <v>0</v>
      </c>
      <c r="V42" s="15">
        <v>1</v>
      </c>
      <c r="W42" s="15">
        <v>1</v>
      </c>
      <c r="X42" s="15">
        <v>3</v>
      </c>
      <c r="Y42" s="193">
        <v>3200</v>
      </c>
      <c r="Z42" s="15">
        <v>4</v>
      </c>
      <c r="AA42" s="15">
        <v>4.333333333333333</v>
      </c>
      <c r="AB42" s="15">
        <v>4.333333333333333</v>
      </c>
      <c r="AC42" s="15">
        <v>3.5</v>
      </c>
      <c r="AD42" s="15">
        <v>3.5</v>
      </c>
      <c r="AE42" s="15">
        <v>3.9333333333333327</v>
      </c>
      <c r="AF42" s="15">
        <v>5</v>
      </c>
      <c r="AG42" s="15">
        <v>1</v>
      </c>
      <c r="AH42" s="15">
        <v>2</v>
      </c>
      <c r="AI42" s="15">
        <v>0</v>
      </c>
      <c r="AJ42" s="15">
        <v>0</v>
      </c>
      <c r="AK42" s="15">
        <v>1</v>
      </c>
      <c r="AL42" s="15">
        <v>5</v>
      </c>
      <c r="AM42" s="15">
        <v>4.333333333333333</v>
      </c>
      <c r="AN42" s="15">
        <v>4.5</v>
      </c>
      <c r="AO42" s="15">
        <v>4</v>
      </c>
      <c r="AP42" s="15">
        <v>3</v>
      </c>
      <c r="AQ42" s="15">
        <v>4.25</v>
      </c>
      <c r="AR42" s="27">
        <v>4.1805555555555554</v>
      </c>
      <c r="AS42" s="15">
        <f t="shared" si="0"/>
        <v>0.59999999999999964</v>
      </c>
      <c r="AT42" s="15">
        <f t="shared" si="1"/>
        <v>0.33333333333333304</v>
      </c>
      <c r="AU42" s="15">
        <f t="shared" si="2"/>
        <v>0.75</v>
      </c>
      <c r="AV42" s="15">
        <f t="shared" si="3"/>
        <v>0.20000000000000018</v>
      </c>
      <c r="AW42" s="15">
        <f t="shared" si="4"/>
        <v>-1</v>
      </c>
      <c r="AX42" s="15">
        <f t="shared" si="5"/>
        <v>-0.25</v>
      </c>
      <c r="AY42" s="15">
        <f t="shared" si="6"/>
        <v>0.10555555555555518</v>
      </c>
    </row>
    <row r="43" spans="1:51" x14ac:dyDescent="0.2">
      <c r="A43" s="15">
        <v>21</v>
      </c>
      <c r="B43" s="15">
        <v>69</v>
      </c>
      <c r="C43" s="15">
        <v>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46</v>
      </c>
      <c r="J43" s="15">
        <v>0</v>
      </c>
      <c r="K43" s="15">
        <v>1</v>
      </c>
      <c r="L43" s="15">
        <v>0</v>
      </c>
      <c r="M43" s="15">
        <v>0</v>
      </c>
      <c r="N43" s="15">
        <v>0</v>
      </c>
      <c r="O43" s="15">
        <v>4</v>
      </c>
      <c r="P43" s="15">
        <v>7</v>
      </c>
      <c r="Q43" s="15">
        <v>0</v>
      </c>
      <c r="R43" s="15">
        <v>0</v>
      </c>
      <c r="S43" s="15">
        <v>1</v>
      </c>
      <c r="T43" s="15">
        <v>160000</v>
      </c>
      <c r="U43" s="15">
        <v>0</v>
      </c>
      <c r="V43" s="15">
        <v>0</v>
      </c>
      <c r="W43" s="15">
        <v>1</v>
      </c>
      <c r="X43" s="15">
        <v>3</v>
      </c>
      <c r="Y43" s="193">
        <v>3200</v>
      </c>
      <c r="Z43" s="15">
        <v>4</v>
      </c>
      <c r="AA43" s="15">
        <v>4.333333333333333</v>
      </c>
      <c r="AB43" s="15">
        <v>4.333333333333333</v>
      </c>
      <c r="AC43" s="15">
        <v>3.5</v>
      </c>
      <c r="AD43" s="15">
        <v>3.5</v>
      </c>
      <c r="AE43" s="15">
        <v>3.9333333333333327</v>
      </c>
      <c r="AF43" s="15">
        <v>5</v>
      </c>
      <c r="AG43" s="15">
        <v>1</v>
      </c>
      <c r="AH43" s="15">
        <v>2</v>
      </c>
      <c r="AI43" s="15">
        <v>0</v>
      </c>
      <c r="AJ43" s="15">
        <v>0</v>
      </c>
      <c r="AK43" s="15">
        <v>1</v>
      </c>
      <c r="AL43" s="27">
        <v>4.4000000000000004</v>
      </c>
      <c r="AM43" s="27">
        <v>4</v>
      </c>
      <c r="AN43" s="27">
        <v>3.75</v>
      </c>
      <c r="AO43" s="27">
        <v>3.8</v>
      </c>
      <c r="AP43" s="27">
        <v>4</v>
      </c>
      <c r="AQ43" s="27">
        <v>4.5</v>
      </c>
      <c r="AR43" s="27">
        <v>4.0750000000000002</v>
      </c>
      <c r="AS43" s="15">
        <f t="shared" si="0"/>
        <v>1.0000000000000004</v>
      </c>
      <c r="AT43" s="15">
        <f t="shared" si="1"/>
        <v>1</v>
      </c>
      <c r="AU43" s="15">
        <f t="shared" si="2"/>
        <v>0.5</v>
      </c>
      <c r="AV43" s="15">
        <f t="shared" si="3"/>
        <v>0.39999999999999991</v>
      </c>
      <c r="AW43" s="15">
        <f t="shared" si="4"/>
        <v>1.6666666666666665</v>
      </c>
      <c r="AX43" s="15">
        <f t="shared" si="5"/>
        <v>2.75</v>
      </c>
      <c r="AY43" s="15">
        <f t="shared" si="6"/>
        <v>1.2194444444444446</v>
      </c>
    </row>
    <row r="44" spans="1:51" x14ac:dyDescent="0.2">
      <c r="A44" s="15">
        <v>22</v>
      </c>
      <c r="B44" s="15">
        <v>72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1</v>
      </c>
      <c r="I44" s="15">
        <v>68</v>
      </c>
      <c r="J44" s="15">
        <v>0</v>
      </c>
      <c r="K44" s="15">
        <v>0</v>
      </c>
      <c r="L44" s="15">
        <v>1</v>
      </c>
      <c r="M44" s="15">
        <v>0</v>
      </c>
      <c r="N44" s="15">
        <v>0</v>
      </c>
      <c r="O44" s="15">
        <v>2</v>
      </c>
      <c r="P44" s="15">
        <v>10</v>
      </c>
      <c r="Q44" s="15">
        <v>0</v>
      </c>
      <c r="R44" s="15">
        <v>1</v>
      </c>
      <c r="S44" s="15">
        <v>1</v>
      </c>
      <c r="T44" s="15">
        <v>65000</v>
      </c>
      <c r="U44" s="15">
        <v>1</v>
      </c>
      <c r="V44" s="15">
        <v>1</v>
      </c>
      <c r="W44" s="15">
        <v>1</v>
      </c>
      <c r="X44" s="15">
        <v>15</v>
      </c>
      <c r="Y44" s="193">
        <v>720</v>
      </c>
      <c r="Z44" s="15">
        <v>3.25</v>
      </c>
      <c r="AA44" s="15">
        <v>4</v>
      </c>
      <c r="AB44" s="15">
        <v>3.6666666666666665</v>
      </c>
      <c r="AC44" s="15">
        <v>4.5</v>
      </c>
      <c r="AD44" s="15">
        <v>3.5</v>
      </c>
      <c r="AE44" s="15">
        <v>3.7833333333333328</v>
      </c>
      <c r="AF44" s="15">
        <v>2</v>
      </c>
      <c r="AG44" s="15">
        <v>0</v>
      </c>
      <c r="AH44" s="15">
        <v>5</v>
      </c>
      <c r="AI44" s="15" t="s">
        <v>1008</v>
      </c>
      <c r="AJ44" s="15" t="s">
        <v>1008</v>
      </c>
      <c r="AK44" s="15" t="s">
        <v>1007</v>
      </c>
      <c r="AL44" s="15">
        <v>3.4</v>
      </c>
      <c r="AM44" s="15">
        <v>3</v>
      </c>
      <c r="AN44" s="15">
        <v>3.25</v>
      </c>
      <c r="AO44" s="15">
        <v>3.4</v>
      </c>
      <c r="AP44" s="15">
        <v>2.3333333333333335</v>
      </c>
      <c r="AQ44" s="15">
        <v>1.75</v>
      </c>
      <c r="AR44" s="27">
        <v>2.8555555555555556</v>
      </c>
      <c r="AS44" s="15">
        <f t="shared" si="0"/>
        <v>0.19999999999999973</v>
      </c>
      <c r="AT44" s="15">
        <f t="shared" si="1"/>
        <v>-0.33333333333333348</v>
      </c>
      <c r="AU44" s="15">
        <f t="shared" si="2"/>
        <v>0.25</v>
      </c>
      <c r="AV44" s="15">
        <f t="shared" si="3"/>
        <v>0</v>
      </c>
      <c r="AW44" s="15">
        <f t="shared" si="4"/>
        <v>0.33333333333333348</v>
      </c>
      <c r="AX44" s="15">
        <f t="shared" si="5"/>
        <v>0.25</v>
      </c>
      <c r="AY44" s="15">
        <f t="shared" si="6"/>
        <v>0.1166666666666667</v>
      </c>
    </row>
    <row r="45" spans="1:51" x14ac:dyDescent="0.2">
      <c r="A45" s="15">
        <v>22</v>
      </c>
      <c r="B45" s="15">
        <v>72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1</v>
      </c>
      <c r="I45" s="15">
        <v>68</v>
      </c>
      <c r="J45" s="15">
        <v>0</v>
      </c>
      <c r="K45" s="15">
        <v>0</v>
      </c>
      <c r="L45" s="15">
        <v>1</v>
      </c>
      <c r="M45" s="15">
        <v>0</v>
      </c>
      <c r="N45" s="15">
        <v>0</v>
      </c>
      <c r="O45" s="15">
        <v>2</v>
      </c>
      <c r="P45" s="15">
        <v>10</v>
      </c>
      <c r="Q45" s="15">
        <v>0</v>
      </c>
      <c r="R45" s="15">
        <v>1</v>
      </c>
      <c r="S45" s="15">
        <v>1</v>
      </c>
      <c r="T45" s="15">
        <v>65000</v>
      </c>
      <c r="U45" s="15">
        <v>1</v>
      </c>
      <c r="V45" s="15">
        <v>0</v>
      </c>
      <c r="W45" s="15">
        <v>1</v>
      </c>
      <c r="X45" s="15">
        <v>15</v>
      </c>
      <c r="Y45" s="193">
        <v>444.44466666666665</v>
      </c>
      <c r="Z45" s="15">
        <v>3.25</v>
      </c>
      <c r="AA45" s="15">
        <v>4</v>
      </c>
      <c r="AB45" s="15">
        <v>3.6666666666666665</v>
      </c>
      <c r="AC45" s="15">
        <v>4.5</v>
      </c>
      <c r="AD45" s="15">
        <v>3.5</v>
      </c>
      <c r="AE45" s="15">
        <v>3.7833333333333328</v>
      </c>
      <c r="AF45" s="15">
        <v>2</v>
      </c>
      <c r="AG45" s="15">
        <v>0</v>
      </c>
      <c r="AH45" s="15">
        <v>5</v>
      </c>
      <c r="AI45" s="15" t="s">
        <v>1008</v>
      </c>
      <c r="AJ45" s="15" t="s">
        <v>1008</v>
      </c>
      <c r="AK45" s="15" t="s">
        <v>1007</v>
      </c>
      <c r="AL45" s="27">
        <v>3.2</v>
      </c>
      <c r="AM45" s="27">
        <v>3.3333333333333335</v>
      </c>
      <c r="AN45" s="27">
        <v>3</v>
      </c>
      <c r="AO45" s="27">
        <v>3.4</v>
      </c>
      <c r="AP45" s="27">
        <v>2</v>
      </c>
      <c r="AQ45" s="27">
        <v>1.5</v>
      </c>
      <c r="AR45" s="27">
        <v>2.7388888888888889</v>
      </c>
      <c r="AS45" s="15">
        <f t="shared" si="0"/>
        <v>-1.7999999999999998</v>
      </c>
      <c r="AT45" s="15">
        <f t="shared" si="1"/>
        <v>-0.66666666666666652</v>
      </c>
      <c r="AU45" s="15">
        <f t="shared" si="2"/>
        <v>0.5</v>
      </c>
      <c r="AV45" s="15">
        <f t="shared" si="3"/>
        <v>0</v>
      </c>
      <c r="AW45" s="15">
        <f t="shared" si="4"/>
        <v>-2.333333333333333</v>
      </c>
      <c r="AX45" s="15">
        <f t="shared" si="5"/>
        <v>-3.5</v>
      </c>
      <c r="AY45" s="15">
        <f t="shared" si="6"/>
        <v>-1.2999999999999998</v>
      </c>
    </row>
    <row r="46" spans="1:51" x14ac:dyDescent="0.2">
      <c r="A46" s="15">
        <v>23</v>
      </c>
      <c r="B46" s="15">
        <v>73</v>
      </c>
      <c r="C46" s="15">
        <v>1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79</v>
      </c>
      <c r="J46" s="15">
        <v>0</v>
      </c>
      <c r="K46" s="15">
        <v>1</v>
      </c>
      <c r="L46" s="15">
        <v>0</v>
      </c>
      <c r="M46" s="15">
        <v>0</v>
      </c>
      <c r="N46" s="15">
        <v>0</v>
      </c>
      <c r="O46" s="15">
        <v>7</v>
      </c>
      <c r="P46" s="15">
        <v>20</v>
      </c>
      <c r="Q46" s="15">
        <v>1</v>
      </c>
      <c r="R46" s="15">
        <v>0</v>
      </c>
      <c r="S46" s="15">
        <v>0</v>
      </c>
      <c r="T46" s="15">
        <v>0</v>
      </c>
      <c r="U46" s="15">
        <v>1</v>
      </c>
      <c r="V46" s="15">
        <v>1</v>
      </c>
      <c r="W46" s="15">
        <v>1</v>
      </c>
      <c r="X46" s="15">
        <v>1.5</v>
      </c>
      <c r="Y46" s="193">
        <v>960</v>
      </c>
      <c r="Z46" s="15">
        <v>2</v>
      </c>
      <c r="AA46" s="15">
        <v>2.3333333333333335</v>
      </c>
      <c r="AB46" s="15">
        <v>1.3333333333333333</v>
      </c>
      <c r="AC46" s="15">
        <v>2.5</v>
      </c>
      <c r="AD46" s="15">
        <v>1</v>
      </c>
      <c r="AE46" s="15">
        <v>1.8333333333333335</v>
      </c>
      <c r="AF46" s="15">
        <v>3</v>
      </c>
      <c r="AG46" s="15">
        <v>0</v>
      </c>
      <c r="AH46" s="15">
        <v>5</v>
      </c>
      <c r="AI46" s="15" t="s">
        <v>1008</v>
      </c>
      <c r="AJ46" s="15" t="s">
        <v>1008</v>
      </c>
      <c r="AK46" s="15" t="s">
        <v>1007</v>
      </c>
      <c r="AL46" s="15">
        <v>5</v>
      </c>
      <c r="AM46" s="15">
        <v>4</v>
      </c>
      <c r="AN46" s="15">
        <v>2.5</v>
      </c>
      <c r="AO46" s="15">
        <v>3.4</v>
      </c>
      <c r="AP46" s="15">
        <v>4.333333333333333</v>
      </c>
      <c r="AQ46" s="15">
        <v>5</v>
      </c>
      <c r="AR46" s="27">
        <v>4.0388888888888888</v>
      </c>
      <c r="AS46" s="15">
        <f t="shared" si="0"/>
        <v>0.20000000000000018</v>
      </c>
      <c r="AT46" s="15">
        <f t="shared" si="1"/>
        <v>0</v>
      </c>
      <c r="AU46" s="15">
        <f t="shared" si="2"/>
        <v>-1.25</v>
      </c>
      <c r="AV46" s="15">
        <f t="shared" si="3"/>
        <v>-0.39999999999999991</v>
      </c>
      <c r="AW46" s="15">
        <f t="shared" si="4"/>
        <v>1.333333333333333</v>
      </c>
      <c r="AX46" s="15">
        <f t="shared" si="5"/>
        <v>1.25</v>
      </c>
      <c r="AY46" s="15">
        <f t="shared" si="6"/>
        <v>0.18888888888888866</v>
      </c>
    </row>
    <row r="47" spans="1:51" x14ac:dyDescent="0.2">
      <c r="A47" s="15">
        <v>23</v>
      </c>
      <c r="B47" s="15">
        <v>73</v>
      </c>
      <c r="C47" s="15">
        <v>1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79</v>
      </c>
      <c r="J47" s="15">
        <v>0</v>
      </c>
      <c r="K47" s="15">
        <v>1</v>
      </c>
      <c r="L47" s="15">
        <v>0</v>
      </c>
      <c r="M47" s="15">
        <v>0</v>
      </c>
      <c r="N47" s="15">
        <v>0</v>
      </c>
      <c r="O47" s="15">
        <v>7</v>
      </c>
      <c r="P47" s="15">
        <v>20</v>
      </c>
      <c r="Q47" s="15">
        <v>1</v>
      </c>
      <c r="R47" s="15">
        <v>0</v>
      </c>
      <c r="S47" s="15">
        <v>0</v>
      </c>
      <c r="T47" s="15">
        <v>0</v>
      </c>
      <c r="U47" s="15">
        <v>1</v>
      </c>
      <c r="V47" s="15">
        <v>0</v>
      </c>
      <c r="W47" s="15">
        <v>1</v>
      </c>
      <c r="X47" s="15">
        <v>1.5</v>
      </c>
      <c r="Y47" s="193">
        <v>960</v>
      </c>
      <c r="Z47" s="15">
        <v>2</v>
      </c>
      <c r="AA47" s="15">
        <v>2.3333333333333335</v>
      </c>
      <c r="AB47" s="15">
        <v>1.3333333333333333</v>
      </c>
      <c r="AC47" s="15">
        <v>2.5</v>
      </c>
      <c r="AD47" s="15">
        <v>1</v>
      </c>
      <c r="AE47" s="15">
        <v>1.8333333333333335</v>
      </c>
      <c r="AF47" s="15">
        <v>3</v>
      </c>
      <c r="AG47" s="15">
        <v>0</v>
      </c>
      <c r="AH47" s="15">
        <v>5</v>
      </c>
      <c r="AI47" s="15" t="s">
        <v>1008</v>
      </c>
      <c r="AJ47" s="15" t="s">
        <v>1008</v>
      </c>
      <c r="AK47" s="15" t="s">
        <v>1007</v>
      </c>
      <c r="AL47" s="27">
        <v>4.8</v>
      </c>
      <c r="AM47" s="27">
        <v>4</v>
      </c>
      <c r="AN47" s="27">
        <v>3.75</v>
      </c>
      <c r="AO47" s="27">
        <v>3.8</v>
      </c>
      <c r="AP47" s="27">
        <v>3</v>
      </c>
      <c r="AQ47" s="27">
        <v>3.75</v>
      </c>
      <c r="AR47" s="27">
        <v>3.85</v>
      </c>
      <c r="AS47" s="15">
        <f t="shared" si="0"/>
        <v>0.39999999999999947</v>
      </c>
      <c r="AT47" s="15">
        <f t="shared" si="1"/>
        <v>-0.33333333333333304</v>
      </c>
      <c r="AU47" s="15">
        <f t="shared" si="2"/>
        <v>-0.25</v>
      </c>
      <c r="AV47" s="15">
        <f t="shared" si="3"/>
        <v>-0.20000000000000018</v>
      </c>
      <c r="AW47" s="15">
        <f t="shared" si="4"/>
        <v>-0.33333333333333348</v>
      </c>
      <c r="AX47" s="15">
        <f t="shared" si="5"/>
        <v>-0.5</v>
      </c>
      <c r="AY47" s="15">
        <f t="shared" si="6"/>
        <v>-0.20277777777777795</v>
      </c>
    </row>
    <row r="48" spans="1:51" x14ac:dyDescent="0.2">
      <c r="A48" s="15">
        <v>24</v>
      </c>
      <c r="B48" s="15">
        <v>75</v>
      </c>
      <c r="C48" s="15">
        <v>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64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6</v>
      </c>
      <c r="P48" s="15">
        <v>8</v>
      </c>
      <c r="Q48" s="15">
        <v>1</v>
      </c>
      <c r="R48" s="15">
        <v>0</v>
      </c>
      <c r="S48" s="15">
        <v>1</v>
      </c>
      <c r="T48" s="15">
        <v>8000</v>
      </c>
      <c r="U48" s="15">
        <v>1</v>
      </c>
      <c r="V48" s="15">
        <v>1</v>
      </c>
      <c r="W48" s="15">
        <v>1</v>
      </c>
      <c r="X48" s="15">
        <v>1</v>
      </c>
      <c r="Y48" s="193">
        <v>1800</v>
      </c>
      <c r="Z48" s="15">
        <v>1.5</v>
      </c>
      <c r="AA48" s="15">
        <v>2.3333333333333335</v>
      </c>
      <c r="AB48" s="15">
        <v>1.6666666666666667</v>
      </c>
      <c r="AC48" s="15">
        <v>1.5</v>
      </c>
      <c r="AD48" s="15">
        <v>3.5</v>
      </c>
      <c r="AE48" s="15">
        <v>2.1</v>
      </c>
      <c r="AF48" s="15">
        <v>3</v>
      </c>
      <c r="AG48" s="15">
        <v>0</v>
      </c>
      <c r="AH48" s="15">
        <v>5</v>
      </c>
      <c r="AI48" s="15" t="s">
        <v>1008</v>
      </c>
      <c r="AJ48" s="15" t="s">
        <v>1008</v>
      </c>
      <c r="AK48" s="15" t="s">
        <v>1007</v>
      </c>
      <c r="AL48" s="150">
        <v>4.4000000000000004</v>
      </c>
      <c r="AM48" s="150">
        <v>4.333333333333333</v>
      </c>
      <c r="AN48" s="150">
        <v>4</v>
      </c>
      <c r="AO48" s="150">
        <v>4</v>
      </c>
      <c r="AP48" s="150">
        <v>3.3333333333333335</v>
      </c>
      <c r="AQ48" s="150">
        <v>4.25</v>
      </c>
      <c r="AR48" s="27">
        <v>4.052777777777778</v>
      </c>
      <c r="AS48" s="15">
        <f t="shared" si="0"/>
        <v>2.2000000000000002</v>
      </c>
      <c r="AT48" s="27">
        <f t="shared" si="1"/>
        <v>0</v>
      </c>
      <c r="AU48" s="27">
        <f t="shared" si="2"/>
        <v>0.5</v>
      </c>
      <c r="AV48" s="27">
        <f t="shared" si="3"/>
        <v>0.79999999999999982</v>
      </c>
      <c r="AW48" s="27">
        <f t="shared" si="4"/>
        <v>0.33333333333333348</v>
      </c>
      <c r="AX48" s="27">
        <f t="shared" si="5"/>
        <v>0</v>
      </c>
      <c r="AY48" s="27">
        <f t="shared" si="6"/>
        <v>0.63888888888888884</v>
      </c>
    </row>
    <row r="49" spans="1:51" x14ac:dyDescent="0.2">
      <c r="A49" s="15">
        <v>24</v>
      </c>
      <c r="B49" s="15">
        <v>75</v>
      </c>
      <c r="C49" s="15">
        <v>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64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6</v>
      </c>
      <c r="P49" s="15">
        <v>8</v>
      </c>
      <c r="Q49" s="15">
        <v>1</v>
      </c>
      <c r="R49" s="15">
        <v>0</v>
      </c>
      <c r="S49" s="15">
        <v>1</v>
      </c>
      <c r="T49" s="15">
        <v>8000</v>
      </c>
      <c r="U49" s="15">
        <v>1</v>
      </c>
      <c r="V49" s="15">
        <v>0</v>
      </c>
      <c r="W49" s="15">
        <v>1</v>
      </c>
      <c r="X49" s="15">
        <v>1</v>
      </c>
      <c r="Y49" s="193">
        <v>1800</v>
      </c>
      <c r="Z49" s="15">
        <v>1.5</v>
      </c>
      <c r="AA49" s="15">
        <v>2.3333333333333335</v>
      </c>
      <c r="AB49" s="15">
        <v>1.6666666666666667</v>
      </c>
      <c r="AC49" s="15">
        <v>1.5</v>
      </c>
      <c r="AD49" s="15">
        <v>3.5</v>
      </c>
      <c r="AE49" s="15">
        <v>2.1</v>
      </c>
      <c r="AF49" s="15">
        <v>3</v>
      </c>
      <c r="AG49" s="15">
        <v>0</v>
      </c>
      <c r="AH49" s="15">
        <v>5</v>
      </c>
      <c r="AI49" s="15" t="s">
        <v>1008</v>
      </c>
      <c r="AJ49" s="15" t="s">
        <v>1008</v>
      </c>
      <c r="AK49" s="15" t="s">
        <v>1007</v>
      </c>
      <c r="AL49" s="166">
        <v>2.2000000000000002</v>
      </c>
      <c r="AM49" s="166">
        <v>4.333333333333333</v>
      </c>
      <c r="AN49" s="166">
        <v>3.5</v>
      </c>
      <c r="AO49" s="166">
        <v>3.2</v>
      </c>
      <c r="AP49" s="166">
        <v>3</v>
      </c>
      <c r="AQ49" s="166">
        <v>4.25</v>
      </c>
      <c r="AR49" s="27">
        <v>3.4138888888888892</v>
      </c>
      <c r="AS49" s="15">
        <f t="shared" si="0"/>
        <v>-2.8</v>
      </c>
      <c r="AT49" s="15">
        <f t="shared" si="1"/>
        <v>0.66666666666666652</v>
      </c>
      <c r="AU49" s="15">
        <f t="shared" si="2"/>
        <v>-1</v>
      </c>
      <c r="AV49" s="15">
        <f t="shared" si="3"/>
        <v>-1.3999999999999995</v>
      </c>
      <c r="AW49" s="15">
        <f t="shared" si="4"/>
        <v>-0.33333333333333348</v>
      </c>
      <c r="AX49" s="15">
        <f t="shared" si="5"/>
        <v>-0.5</v>
      </c>
      <c r="AY49" s="15">
        <f t="shared" si="6"/>
        <v>-0.89444444444444349</v>
      </c>
    </row>
    <row r="50" spans="1:51" x14ac:dyDescent="0.2">
      <c r="A50" s="15">
        <v>25</v>
      </c>
      <c r="B50" s="15">
        <v>77</v>
      </c>
      <c r="C50" s="15">
        <v>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61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5</v>
      </c>
      <c r="P50" s="15">
        <v>10</v>
      </c>
      <c r="Q50" s="15">
        <v>1</v>
      </c>
      <c r="R50" s="15">
        <v>0</v>
      </c>
      <c r="S50" s="15">
        <v>1</v>
      </c>
      <c r="T50" s="15">
        <v>8500</v>
      </c>
      <c r="U50" s="15">
        <v>1</v>
      </c>
      <c r="V50" s="15">
        <v>1</v>
      </c>
      <c r="W50" s="15">
        <v>0</v>
      </c>
      <c r="X50" s="15">
        <v>10</v>
      </c>
      <c r="Y50" s="193">
        <v>1500</v>
      </c>
      <c r="Z50" s="15">
        <v>2</v>
      </c>
      <c r="AA50" s="15">
        <v>2.3333333333333335</v>
      </c>
      <c r="AB50" s="15">
        <v>1.6666666666666667</v>
      </c>
      <c r="AC50" s="15">
        <v>1.5</v>
      </c>
      <c r="AD50" s="15">
        <v>3</v>
      </c>
      <c r="AE50" s="15">
        <v>2.1</v>
      </c>
      <c r="AF50" s="15">
        <v>3</v>
      </c>
      <c r="AG50" s="15">
        <v>0</v>
      </c>
      <c r="AH50" s="15">
        <v>5</v>
      </c>
      <c r="AI50" s="15" t="s">
        <v>1008</v>
      </c>
      <c r="AJ50" s="15" t="s">
        <v>1008</v>
      </c>
      <c r="AK50" s="15" t="s">
        <v>1007</v>
      </c>
      <c r="AL50" s="15">
        <v>5</v>
      </c>
      <c r="AM50" s="15">
        <v>3.6666666666666665</v>
      </c>
      <c r="AN50" s="15">
        <v>4.5</v>
      </c>
      <c r="AO50" s="15">
        <v>4.5999999999999996</v>
      </c>
      <c r="AP50" s="15">
        <v>3.3333333333333335</v>
      </c>
      <c r="AQ50" s="15">
        <v>4.75</v>
      </c>
      <c r="AR50" s="27">
        <v>4.3083333333333327</v>
      </c>
      <c r="AS50" s="15">
        <f t="shared" si="0"/>
        <v>0.40000000000000036</v>
      </c>
      <c r="AT50" s="15">
        <f t="shared" si="1"/>
        <v>-0.66666666666666652</v>
      </c>
      <c r="AU50" s="15">
        <f t="shared" si="2"/>
        <v>0.25</v>
      </c>
      <c r="AV50" s="15">
        <f t="shared" si="3"/>
        <v>0.59999999999999964</v>
      </c>
      <c r="AW50" s="15">
        <f t="shared" si="4"/>
        <v>-0.66666666666666652</v>
      </c>
      <c r="AX50" s="15">
        <f t="shared" si="5"/>
        <v>0.25</v>
      </c>
      <c r="AY50" s="15">
        <f t="shared" si="6"/>
        <v>2.7777777777776791E-2</v>
      </c>
    </row>
    <row r="51" spans="1:51" x14ac:dyDescent="0.2">
      <c r="A51" s="15">
        <v>25</v>
      </c>
      <c r="B51" s="15">
        <v>77</v>
      </c>
      <c r="C51" s="15">
        <v>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61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5</v>
      </c>
      <c r="P51" s="15">
        <v>10</v>
      </c>
      <c r="Q51" s="15">
        <v>1</v>
      </c>
      <c r="R51" s="15">
        <v>0</v>
      </c>
      <c r="S51" s="15">
        <v>1</v>
      </c>
      <c r="T51" s="15">
        <v>8500</v>
      </c>
      <c r="U51" s="15">
        <v>1</v>
      </c>
      <c r="V51" s="15">
        <v>0</v>
      </c>
      <c r="W51" s="15">
        <v>0</v>
      </c>
      <c r="X51" s="15">
        <v>10</v>
      </c>
      <c r="Y51" s="193">
        <v>1500</v>
      </c>
      <c r="Z51" s="15">
        <v>2</v>
      </c>
      <c r="AA51" s="15">
        <v>2.3333333333333335</v>
      </c>
      <c r="AB51" s="15">
        <v>1.6666666666666667</v>
      </c>
      <c r="AC51" s="15">
        <v>1.5</v>
      </c>
      <c r="AD51" s="15">
        <v>3</v>
      </c>
      <c r="AE51" s="15">
        <v>2.1</v>
      </c>
      <c r="AF51" s="15">
        <v>3</v>
      </c>
      <c r="AG51" s="15">
        <v>0</v>
      </c>
      <c r="AH51" s="15">
        <v>5</v>
      </c>
      <c r="AI51" s="15" t="s">
        <v>1008</v>
      </c>
      <c r="AJ51" s="15" t="s">
        <v>1008</v>
      </c>
      <c r="AK51" s="15" t="s">
        <v>1007</v>
      </c>
      <c r="AL51" s="27">
        <v>4.5999999999999996</v>
      </c>
      <c r="AM51" s="27">
        <v>4.333333333333333</v>
      </c>
      <c r="AN51" s="27">
        <v>4.25</v>
      </c>
      <c r="AO51" s="27">
        <v>4</v>
      </c>
      <c r="AP51" s="27">
        <v>4</v>
      </c>
      <c r="AQ51" s="27">
        <v>4.5</v>
      </c>
      <c r="AR51" s="27">
        <v>4.2805555555555559</v>
      </c>
      <c r="AS51" s="15">
        <f t="shared" si="0"/>
        <v>0.19999999999999929</v>
      </c>
      <c r="AT51" s="15">
        <f t="shared" si="1"/>
        <v>0.33333333333333304</v>
      </c>
      <c r="AU51" s="15">
        <f t="shared" si="2"/>
        <v>-0.25</v>
      </c>
      <c r="AV51" s="15">
        <f t="shared" si="3"/>
        <v>0</v>
      </c>
      <c r="AW51" s="15">
        <f t="shared" si="4"/>
        <v>0.33333333333333348</v>
      </c>
      <c r="AX51" s="15">
        <f t="shared" si="5"/>
        <v>1</v>
      </c>
      <c r="AY51" s="15">
        <f t="shared" si="6"/>
        <v>0.26944444444444482</v>
      </c>
    </row>
    <row r="52" spans="1:51" x14ac:dyDescent="0.2">
      <c r="A52" s="15">
        <v>26</v>
      </c>
      <c r="B52" s="15">
        <v>79</v>
      </c>
      <c r="C52" s="15">
        <v>1</v>
      </c>
      <c r="D52" s="15">
        <v>1</v>
      </c>
      <c r="E52" s="15">
        <v>0</v>
      </c>
      <c r="F52" s="15">
        <v>0</v>
      </c>
      <c r="G52" s="15">
        <v>0</v>
      </c>
      <c r="H52" s="15">
        <v>1</v>
      </c>
      <c r="I52" s="15">
        <v>52</v>
      </c>
      <c r="J52" s="15">
        <v>1</v>
      </c>
      <c r="K52" s="15">
        <v>0</v>
      </c>
      <c r="L52" s="15">
        <v>0</v>
      </c>
      <c r="M52" s="15">
        <v>0</v>
      </c>
      <c r="N52" s="15">
        <v>0</v>
      </c>
      <c r="O52" s="15">
        <v>4</v>
      </c>
      <c r="P52" s="15">
        <v>7</v>
      </c>
      <c r="Q52" s="15">
        <v>1</v>
      </c>
      <c r="R52" s="15">
        <v>0</v>
      </c>
      <c r="S52" s="15">
        <v>0</v>
      </c>
      <c r="T52" s="15">
        <v>0</v>
      </c>
      <c r="U52" s="15">
        <v>1</v>
      </c>
      <c r="V52" s="15">
        <v>1</v>
      </c>
      <c r="W52" s="15">
        <v>1</v>
      </c>
      <c r="X52" s="15">
        <v>20</v>
      </c>
      <c r="Y52" s="193">
        <v>7000</v>
      </c>
      <c r="Z52" s="15">
        <v>1.5</v>
      </c>
      <c r="AA52" s="15">
        <v>2</v>
      </c>
      <c r="AB52" s="15">
        <v>1.3333333333333333</v>
      </c>
      <c r="AC52" s="15">
        <v>2</v>
      </c>
      <c r="AD52" s="15">
        <v>3.5</v>
      </c>
      <c r="AE52" s="15">
        <v>2.0666666666666664</v>
      </c>
      <c r="AF52" s="15">
        <v>3</v>
      </c>
      <c r="AG52" s="15">
        <v>0</v>
      </c>
      <c r="AH52" s="15">
        <v>5</v>
      </c>
      <c r="AI52" s="15" t="s">
        <v>1008</v>
      </c>
      <c r="AJ52" s="15" t="s">
        <v>1008</v>
      </c>
      <c r="AK52" s="15" t="s">
        <v>1007</v>
      </c>
      <c r="AL52" s="150">
        <v>4.4000000000000004</v>
      </c>
      <c r="AM52" s="150">
        <v>4</v>
      </c>
      <c r="AN52" s="150">
        <v>4.5</v>
      </c>
      <c r="AO52" s="150">
        <v>4</v>
      </c>
      <c r="AP52" s="150">
        <v>3.6666666666666665</v>
      </c>
      <c r="AQ52" s="150">
        <v>3.5</v>
      </c>
      <c r="AR52" s="27">
        <v>4.0111111111111111</v>
      </c>
      <c r="AS52" s="15">
        <f t="shared" si="0"/>
        <v>0.60000000000000053</v>
      </c>
      <c r="AT52" s="27">
        <f t="shared" si="1"/>
        <v>1</v>
      </c>
      <c r="AU52" s="27">
        <f t="shared" si="2"/>
        <v>3</v>
      </c>
      <c r="AV52" s="27">
        <f t="shared" si="3"/>
        <v>1.6</v>
      </c>
      <c r="AW52" s="27">
        <f t="shared" si="4"/>
        <v>1.6666666666666665</v>
      </c>
      <c r="AX52" s="27">
        <f t="shared" si="5"/>
        <v>2</v>
      </c>
      <c r="AY52" s="27">
        <f t="shared" si="6"/>
        <v>1.6444444444444444</v>
      </c>
    </row>
    <row r="53" spans="1:51" x14ac:dyDescent="0.2">
      <c r="A53" s="15">
        <v>26</v>
      </c>
      <c r="B53" s="15">
        <v>79</v>
      </c>
      <c r="C53" s="15">
        <v>1</v>
      </c>
      <c r="D53" s="15">
        <v>1</v>
      </c>
      <c r="E53" s="15">
        <v>0</v>
      </c>
      <c r="F53" s="15">
        <v>0</v>
      </c>
      <c r="G53" s="15">
        <v>0</v>
      </c>
      <c r="H53" s="15">
        <v>1</v>
      </c>
      <c r="I53" s="15">
        <v>52</v>
      </c>
      <c r="J53" s="15">
        <v>1</v>
      </c>
      <c r="K53" s="15">
        <v>0</v>
      </c>
      <c r="L53" s="15">
        <v>0</v>
      </c>
      <c r="M53" s="15">
        <v>0</v>
      </c>
      <c r="N53" s="15">
        <v>0</v>
      </c>
      <c r="O53" s="15">
        <v>4</v>
      </c>
      <c r="P53" s="15">
        <v>7</v>
      </c>
      <c r="Q53" s="15">
        <v>1</v>
      </c>
      <c r="R53" s="15">
        <v>0</v>
      </c>
      <c r="S53" s="15">
        <v>0</v>
      </c>
      <c r="T53" s="15">
        <v>0</v>
      </c>
      <c r="U53" s="15">
        <v>1</v>
      </c>
      <c r="V53" s="15">
        <v>0</v>
      </c>
      <c r="W53" s="15">
        <v>1</v>
      </c>
      <c r="X53" s="15">
        <v>20</v>
      </c>
      <c r="Y53" s="193">
        <v>8000</v>
      </c>
      <c r="Z53" s="15">
        <v>1.5</v>
      </c>
      <c r="AA53" s="15">
        <v>2</v>
      </c>
      <c r="AB53" s="15">
        <v>1.3333333333333333</v>
      </c>
      <c r="AC53" s="15">
        <v>2</v>
      </c>
      <c r="AD53" s="15">
        <v>3.5</v>
      </c>
      <c r="AE53" s="15">
        <v>2.0666666666666664</v>
      </c>
      <c r="AF53" s="15">
        <v>3</v>
      </c>
      <c r="AG53" s="15">
        <v>0</v>
      </c>
      <c r="AH53" s="15">
        <v>5</v>
      </c>
      <c r="AI53" s="15" t="s">
        <v>1008</v>
      </c>
      <c r="AJ53" s="15" t="s">
        <v>1008</v>
      </c>
      <c r="AK53" s="15" t="s">
        <v>1007</v>
      </c>
      <c r="AL53" s="166">
        <v>3.8</v>
      </c>
      <c r="AM53" s="166">
        <v>3</v>
      </c>
      <c r="AN53" s="166">
        <v>1.5</v>
      </c>
      <c r="AO53" s="166">
        <v>2.4</v>
      </c>
      <c r="AP53" s="166">
        <v>2</v>
      </c>
      <c r="AQ53" s="166">
        <v>1.5</v>
      </c>
      <c r="AR53" s="27">
        <v>2.3666666666666667</v>
      </c>
      <c r="AS53" s="15">
        <f t="shared" si="0"/>
        <v>-0.79999999999999982</v>
      </c>
      <c r="AT53" s="15">
        <f t="shared" si="1"/>
        <v>-0.33333333333333348</v>
      </c>
      <c r="AU53" s="15">
        <f t="shared" si="2"/>
        <v>-2.75</v>
      </c>
      <c r="AV53" s="15">
        <f t="shared" si="3"/>
        <v>-1.8000000000000003</v>
      </c>
      <c r="AW53" s="15">
        <f t="shared" si="4"/>
        <v>-2.333333333333333</v>
      </c>
      <c r="AX53" s="15">
        <f t="shared" si="5"/>
        <v>-2.75</v>
      </c>
      <c r="AY53" s="15">
        <f t="shared" si="6"/>
        <v>-1.7944444444444438</v>
      </c>
    </row>
    <row r="54" spans="1:51" x14ac:dyDescent="0.2">
      <c r="A54" s="15">
        <v>27</v>
      </c>
      <c r="B54" s="15">
        <v>83</v>
      </c>
      <c r="C54" s="15">
        <v>1</v>
      </c>
      <c r="D54" s="15">
        <v>0</v>
      </c>
      <c r="E54" s="15">
        <v>1</v>
      </c>
      <c r="F54" s="15">
        <v>0</v>
      </c>
      <c r="G54" s="15">
        <v>0</v>
      </c>
      <c r="H54" s="15">
        <v>0</v>
      </c>
      <c r="I54" s="15">
        <v>43</v>
      </c>
      <c r="J54" s="15">
        <v>0</v>
      </c>
      <c r="K54" s="15">
        <v>0</v>
      </c>
      <c r="L54" s="15">
        <v>1</v>
      </c>
      <c r="M54" s="15">
        <v>0</v>
      </c>
      <c r="N54" s="15">
        <v>0</v>
      </c>
      <c r="O54" s="15">
        <v>5</v>
      </c>
      <c r="P54" s="15">
        <v>6</v>
      </c>
      <c r="Q54" s="15">
        <v>0</v>
      </c>
      <c r="R54" s="15">
        <v>0</v>
      </c>
      <c r="S54" s="15">
        <v>1</v>
      </c>
      <c r="T54" s="15">
        <v>10000</v>
      </c>
      <c r="U54" s="15">
        <v>1</v>
      </c>
      <c r="V54" s="15">
        <v>1</v>
      </c>
      <c r="W54" s="15">
        <v>1</v>
      </c>
      <c r="X54" s="15">
        <v>40</v>
      </c>
      <c r="Y54" s="193">
        <v>500</v>
      </c>
      <c r="Z54" s="15">
        <v>1.25</v>
      </c>
      <c r="AA54" s="15">
        <v>2</v>
      </c>
      <c r="AB54" s="15">
        <v>1</v>
      </c>
      <c r="AC54" s="15">
        <v>3</v>
      </c>
      <c r="AD54" s="15">
        <v>3.5</v>
      </c>
      <c r="AE54" s="15">
        <v>2.15</v>
      </c>
      <c r="AF54" s="15">
        <v>3</v>
      </c>
      <c r="AG54" s="15">
        <v>1</v>
      </c>
      <c r="AH54" s="15">
        <v>2</v>
      </c>
      <c r="AI54" s="15">
        <v>0</v>
      </c>
      <c r="AJ54" s="15">
        <v>0</v>
      </c>
      <c r="AK54" s="15">
        <v>1</v>
      </c>
      <c r="AL54" s="150">
        <v>4.5999999999999996</v>
      </c>
      <c r="AM54" s="150">
        <v>3.3333333333333335</v>
      </c>
      <c r="AN54" s="150">
        <v>4.25</v>
      </c>
      <c r="AO54" s="150">
        <v>4.2</v>
      </c>
      <c r="AP54" s="150">
        <v>4.333333333333333</v>
      </c>
      <c r="AQ54" s="150">
        <v>4.25</v>
      </c>
      <c r="AR54" s="166">
        <v>4.1611111111111105</v>
      </c>
      <c r="AS54" s="15">
        <f t="shared" si="0"/>
        <v>0.99999999999999956</v>
      </c>
      <c r="AT54" s="27">
        <f t="shared" si="1"/>
        <v>1</v>
      </c>
      <c r="AU54" s="27">
        <f t="shared" si="2"/>
        <v>0.5</v>
      </c>
      <c r="AV54" s="27">
        <f t="shared" si="3"/>
        <v>0</v>
      </c>
      <c r="AW54" s="27">
        <f t="shared" si="4"/>
        <v>0.66666666666666652</v>
      </c>
      <c r="AX54" s="27">
        <f t="shared" si="5"/>
        <v>-0.75</v>
      </c>
      <c r="AY54" s="27">
        <f t="shared" si="6"/>
        <v>0.40277777777777724</v>
      </c>
    </row>
    <row r="55" spans="1:51" x14ac:dyDescent="0.2">
      <c r="A55" s="15">
        <v>27</v>
      </c>
      <c r="B55" s="15">
        <v>83</v>
      </c>
      <c r="C55" s="15">
        <v>1</v>
      </c>
      <c r="D55" s="15">
        <v>0</v>
      </c>
      <c r="E55" s="15">
        <v>1</v>
      </c>
      <c r="F55" s="15">
        <v>0</v>
      </c>
      <c r="G55" s="15">
        <v>0</v>
      </c>
      <c r="H55" s="15">
        <v>0</v>
      </c>
      <c r="I55" s="15">
        <v>43</v>
      </c>
      <c r="J55" s="15">
        <v>0</v>
      </c>
      <c r="K55" s="15">
        <v>0</v>
      </c>
      <c r="L55" s="15">
        <v>1</v>
      </c>
      <c r="M55" s="15">
        <v>0</v>
      </c>
      <c r="N55" s="15">
        <v>0</v>
      </c>
      <c r="O55" s="15">
        <v>5</v>
      </c>
      <c r="P55" s="15">
        <v>6</v>
      </c>
      <c r="Q55" s="15">
        <v>0</v>
      </c>
      <c r="R55" s="15">
        <v>0</v>
      </c>
      <c r="S55" s="15">
        <v>1</v>
      </c>
      <c r="T55" s="15">
        <v>10000</v>
      </c>
      <c r="U55" s="15">
        <v>1</v>
      </c>
      <c r="V55" s="15">
        <v>0</v>
      </c>
      <c r="W55" s="15">
        <v>1</v>
      </c>
      <c r="X55" s="15">
        <v>40</v>
      </c>
      <c r="Y55" s="193">
        <v>500</v>
      </c>
      <c r="Z55" s="15">
        <v>1.25</v>
      </c>
      <c r="AA55" s="15">
        <v>2</v>
      </c>
      <c r="AB55" s="15">
        <v>1</v>
      </c>
      <c r="AC55" s="15">
        <v>3</v>
      </c>
      <c r="AD55" s="15">
        <v>3.5</v>
      </c>
      <c r="AE55" s="15">
        <v>2.15</v>
      </c>
      <c r="AF55" s="15">
        <v>3</v>
      </c>
      <c r="AG55" s="15">
        <v>1</v>
      </c>
      <c r="AH55" s="15">
        <v>2</v>
      </c>
      <c r="AI55" s="15">
        <v>0</v>
      </c>
      <c r="AJ55" s="15">
        <v>0</v>
      </c>
      <c r="AK55" s="15">
        <v>1</v>
      </c>
      <c r="AL55" s="166">
        <v>3.6</v>
      </c>
      <c r="AM55" s="166">
        <v>2.3333333333333335</v>
      </c>
      <c r="AN55" s="166">
        <v>3.75</v>
      </c>
      <c r="AO55" s="166">
        <v>4.2</v>
      </c>
      <c r="AP55" s="166">
        <v>3.6666666666666665</v>
      </c>
      <c r="AQ55" s="166">
        <v>5</v>
      </c>
      <c r="AR55" s="166">
        <v>3.7583333333333333</v>
      </c>
      <c r="AS55" s="15">
        <f t="shared" si="0"/>
        <v>-1.4</v>
      </c>
      <c r="AT55" s="15">
        <f t="shared" si="1"/>
        <v>-1.6666666666666665</v>
      </c>
      <c r="AU55" s="15">
        <f t="shared" si="2"/>
        <v>-0.25</v>
      </c>
      <c r="AV55" s="15">
        <f t="shared" si="3"/>
        <v>0.40000000000000036</v>
      </c>
      <c r="AW55" s="15">
        <f t="shared" si="4"/>
        <v>-0.66666666666666652</v>
      </c>
      <c r="AX55" s="15">
        <f t="shared" si="5"/>
        <v>0</v>
      </c>
      <c r="AY55" s="15">
        <f t="shared" si="6"/>
        <v>-0.59722222222222188</v>
      </c>
    </row>
    <row r="56" spans="1:51" x14ac:dyDescent="0.2">
      <c r="A56" s="15">
        <v>28</v>
      </c>
      <c r="B56" s="15">
        <v>84</v>
      </c>
      <c r="C56" s="15">
        <v>1</v>
      </c>
      <c r="D56" s="15">
        <v>0</v>
      </c>
      <c r="E56" s="15">
        <v>1</v>
      </c>
      <c r="F56" s="15">
        <v>0</v>
      </c>
      <c r="G56" s="15">
        <v>0</v>
      </c>
      <c r="H56" s="15">
        <v>0</v>
      </c>
      <c r="I56" s="15">
        <v>55</v>
      </c>
      <c r="J56" s="15">
        <v>0</v>
      </c>
      <c r="K56" s="15">
        <v>0</v>
      </c>
      <c r="L56" s="15">
        <v>0</v>
      </c>
      <c r="M56" s="15">
        <v>1</v>
      </c>
      <c r="N56" s="15">
        <v>0</v>
      </c>
      <c r="O56" s="15">
        <v>4</v>
      </c>
      <c r="P56" s="15">
        <v>24</v>
      </c>
      <c r="Q56" s="15">
        <v>0</v>
      </c>
      <c r="R56" s="15">
        <v>1</v>
      </c>
      <c r="S56" s="15">
        <v>1</v>
      </c>
      <c r="T56" s="15">
        <v>60000</v>
      </c>
      <c r="U56" s="15">
        <v>1</v>
      </c>
      <c r="V56" s="15">
        <v>1</v>
      </c>
      <c r="W56" s="15">
        <v>0</v>
      </c>
      <c r="X56" s="15">
        <v>5.56</v>
      </c>
      <c r="Y56" s="193">
        <v>492.80575539568349</v>
      </c>
      <c r="Z56" s="15">
        <v>1.5</v>
      </c>
      <c r="AA56" s="15">
        <v>1.3333333333333333</v>
      </c>
      <c r="AB56" s="15">
        <v>1.6666666666666667</v>
      </c>
      <c r="AC56" s="15">
        <v>1.5</v>
      </c>
      <c r="AD56" s="15">
        <v>2</v>
      </c>
      <c r="AE56" s="15">
        <v>1.6</v>
      </c>
      <c r="AF56" s="15">
        <v>2</v>
      </c>
      <c r="AG56" s="15">
        <v>0</v>
      </c>
      <c r="AH56" s="15">
        <v>5</v>
      </c>
      <c r="AI56" s="15" t="s">
        <v>1008</v>
      </c>
      <c r="AJ56" s="15" t="s">
        <v>1008</v>
      </c>
      <c r="AK56" s="15" t="s">
        <v>1007</v>
      </c>
      <c r="AL56" s="15">
        <v>5</v>
      </c>
      <c r="AM56" s="15">
        <v>4</v>
      </c>
      <c r="AN56" s="15">
        <v>4</v>
      </c>
      <c r="AO56" s="15">
        <v>3.8</v>
      </c>
      <c r="AP56" s="15">
        <v>4.333333333333333</v>
      </c>
      <c r="AQ56" s="15">
        <v>5</v>
      </c>
      <c r="AR56" s="27">
        <v>4.3555555555555552</v>
      </c>
      <c r="AS56" s="15">
        <f t="shared" si="0"/>
        <v>0.59999999999999964</v>
      </c>
      <c r="AT56" s="15">
        <f t="shared" si="1"/>
        <v>-0.33333333333333304</v>
      </c>
      <c r="AU56" s="15">
        <f t="shared" si="2"/>
        <v>-0.25</v>
      </c>
      <c r="AV56" s="15">
        <f t="shared" si="3"/>
        <v>-0.79999999999999982</v>
      </c>
      <c r="AW56" s="15">
        <f t="shared" si="4"/>
        <v>0.33333333333333304</v>
      </c>
      <c r="AX56" s="15">
        <f t="shared" si="5"/>
        <v>0.75</v>
      </c>
      <c r="AY56" s="15">
        <f t="shared" si="6"/>
        <v>4.9999999999998934E-2</v>
      </c>
    </row>
    <row r="57" spans="1:51" x14ac:dyDescent="0.2">
      <c r="A57" s="15">
        <v>28</v>
      </c>
      <c r="B57" s="15">
        <v>84</v>
      </c>
      <c r="C57" s="15">
        <v>1</v>
      </c>
      <c r="D57" s="15">
        <v>0</v>
      </c>
      <c r="E57" s="15">
        <v>1</v>
      </c>
      <c r="F57" s="15">
        <v>0</v>
      </c>
      <c r="G57" s="15">
        <v>0</v>
      </c>
      <c r="H57" s="15">
        <v>0</v>
      </c>
      <c r="I57" s="15">
        <v>55</v>
      </c>
      <c r="J57" s="15">
        <v>0</v>
      </c>
      <c r="K57" s="15">
        <v>0</v>
      </c>
      <c r="L57" s="15">
        <v>0</v>
      </c>
      <c r="M57" s="15">
        <v>1</v>
      </c>
      <c r="N57" s="15">
        <v>0</v>
      </c>
      <c r="O57" s="15">
        <v>4</v>
      </c>
      <c r="P57" s="15">
        <v>24</v>
      </c>
      <c r="Q57" s="15">
        <v>0</v>
      </c>
      <c r="R57" s="15">
        <v>1</v>
      </c>
      <c r="S57" s="15">
        <v>1</v>
      </c>
      <c r="T57" s="15">
        <v>60000</v>
      </c>
      <c r="U57" s="15">
        <v>1</v>
      </c>
      <c r="V57" s="15">
        <v>0</v>
      </c>
      <c r="W57" s="15">
        <v>0</v>
      </c>
      <c r="X57" s="15">
        <v>5.56</v>
      </c>
      <c r="Y57" s="193">
        <v>492.80575539568349</v>
      </c>
      <c r="Z57" s="15">
        <v>1.5</v>
      </c>
      <c r="AA57" s="15">
        <v>1.3333333333333333</v>
      </c>
      <c r="AB57" s="15">
        <v>1.6666666666666667</v>
      </c>
      <c r="AC57" s="15">
        <v>1.5</v>
      </c>
      <c r="AD57" s="15">
        <v>2</v>
      </c>
      <c r="AE57" s="15">
        <v>1.6</v>
      </c>
      <c r="AF57" s="15">
        <v>2</v>
      </c>
      <c r="AG57" s="15">
        <v>0</v>
      </c>
      <c r="AH57" s="15">
        <v>5</v>
      </c>
      <c r="AI57" s="15" t="s">
        <v>1008</v>
      </c>
      <c r="AJ57" s="15" t="s">
        <v>1008</v>
      </c>
      <c r="AK57" s="15" t="s">
        <v>1007</v>
      </c>
      <c r="AL57" s="27">
        <v>4.4000000000000004</v>
      </c>
      <c r="AM57" s="27">
        <v>4.333333333333333</v>
      </c>
      <c r="AN57" s="27">
        <v>4.25</v>
      </c>
      <c r="AO57" s="27">
        <v>4.5999999999999996</v>
      </c>
      <c r="AP57" s="27">
        <v>4</v>
      </c>
      <c r="AQ57" s="27">
        <v>4.25</v>
      </c>
      <c r="AR57" s="27">
        <v>4.3055555555555562</v>
      </c>
      <c r="AS57" s="15">
        <f t="shared" si="0"/>
        <v>0.40000000000000036</v>
      </c>
      <c r="AT57" s="15">
        <f t="shared" si="1"/>
        <v>0.33333333333333304</v>
      </c>
      <c r="AU57" s="15">
        <f t="shared" si="2"/>
        <v>0.25</v>
      </c>
      <c r="AV57" s="15">
        <f t="shared" si="3"/>
        <v>0.19999999999999929</v>
      </c>
      <c r="AW57" s="15">
        <f t="shared" si="4"/>
        <v>0</v>
      </c>
      <c r="AX57" s="15">
        <f t="shared" si="5"/>
        <v>-0.75</v>
      </c>
      <c r="AY57" s="15">
        <f t="shared" si="6"/>
        <v>7.2222222222222854E-2</v>
      </c>
    </row>
    <row r="58" spans="1:51" x14ac:dyDescent="0.2">
      <c r="A58" s="15">
        <v>29</v>
      </c>
      <c r="B58" s="15">
        <v>88</v>
      </c>
      <c r="C58" s="15">
        <v>1</v>
      </c>
      <c r="D58" s="15">
        <v>0</v>
      </c>
      <c r="E58" s="15">
        <v>0</v>
      </c>
      <c r="F58" s="15">
        <v>1</v>
      </c>
      <c r="G58" s="15">
        <v>0</v>
      </c>
      <c r="H58" s="15">
        <v>1</v>
      </c>
      <c r="I58" s="15">
        <v>59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  <c r="O58" s="15">
        <v>5</v>
      </c>
      <c r="P58" s="15">
        <v>27</v>
      </c>
      <c r="Q58" s="15">
        <v>0</v>
      </c>
      <c r="R58" s="15">
        <v>1</v>
      </c>
      <c r="S58" s="15">
        <v>1</v>
      </c>
      <c r="T58" s="15">
        <v>160000</v>
      </c>
      <c r="U58" s="15">
        <v>0</v>
      </c>
      <c r="V58" s="15">
        <v>1</v>
      </c>
      <c r="W58" s="15">
        <v>1</v>
      </c>
      <c r="X58" s="15">
        <v>40</v>
      </c>
      <c r="Y58" s="193">
        <v>92.5</v>
      </c>
      <c r="Z58" s="15">
        <v>1.5</v>
      </c>
      <c r="AA58" s="15">
        <v>2.3333333333333335</v>
      </c>
      <c r="AB58" s="15">
        <v>2</v>
      </c>
      <c r="AC58" s="15">
        <v>1</v>
      </c>
      <c r="AD58" s="15">
        <v>2</v>
      </c>
      <c r="AE58" s="15">
        <v>1.7666666666666668</v>
      </c>
      <c r="AF58" s="15">
        <v>2</v>
      </c>
      <c r="AG58" s="15">
        <v>1</v>
      </c>
      <c r="AH58" s="15">
        <v>2</v>
      </c>
      <c r="AI58" s="15">
        <v>0</v>
      </c>
      <c r="AJ58" s="15">
        <v>0</v>
      </c>
      <c r="AK58" s="15">
        <v>1</v>
      </c>
      <c r="AL58" s="15">
        <v>4</v>
      </c>
      <c r="AM58" s="15">
        <v>4</v>
      </c>
      <c r="AN58" s="15">
        <v>4</v>
      </c>
      <c r="AO58" s="15">
        <v>4.4000000000000004</v>
      </c>
      <c r="AP58" s="15">
        <v>4</v>
      </c>
      <c r="AQ58" s="15">
        <v>5</v>
      </c>
      <c r="AR58" s="27">
        <v>4.2333333333333334</v>
      </c>
      <c r="AS58" s="15">
        <f t="shared" si="0"/>
        <v>-0.20000000000000018</v>
      </c>
      <c r="AT58" s="15">
        <f t="shared" si="1"/>
        <v>-0.33333333333333304</v>
      </c>
      <c r="AU58" s="15">
        <f t="shared" si="2"/>
        <v>-0.75</v>
      </c>
      <c r="AV58" s="15">
        <f t="shared" si="3"/>
        <v>0.60000000000000053</v>
      </c>
      <c r="AW58" s="15">
        <f t="shared" si="4"/>
        <v>0.33333333333333348</v>
      </c>
      <c r="AX58" s="15">
        <f t="shared" si="5"/>
        <v>1</v>
      </c>
      <c r="AY58" s="15">
        <f t="shared" si="6"/>
        <v>0.10833333333333339</v>
      </c>
    </row>
    <row r="59" spans="1:51" x14ac:dyDescent="0.2">
      <c r="A59" s="15">
        <v>29</v>
      </c>
      <c r="B59" s="15">
        <v>88</v>
      </c>
      <c r="C59" s="15">
        <v>1</v>
      </c>
      <c r="D59" s="15">
        <v>0</v>
      </c>
      <c r="E59" s="15">
        <v>0</v>
      </c>
      <c r="F59" s="15">
        <v>1</v>
      </c>
      <c r="G59" s="15">
        <v>0</v>
      </c>
      <c r="H59" s="15">
        <v>1</v>
      </c>
      <c r="I59" s="15">
        <v>59</v>
      </c>
      <c r="J59" s="15">
        <v>0</v>
      </c>
      <c r="K59" s="15">
        <v>0</v>
      </c>
      <c r="L59" s="15">
        <v>0</v>
      </c>
      <c r="M59" s="15">
        <v>1</v>
      </c>
      <c r="N59" s="15">
        <v>0</v>
      </c>
      <c r="O59" s="15">
        <v>5</v>
      </c>
      <c r="P59" s="15">
        <v>27</v>
      </c>
      <c r="Q59" s="15">
        <v>0</v>
      </c>
      <c r="R59" s="15">
        <v>1</v>
      </c>
      <c r="S59" s="15">
        <v>1</v>
      </c>
      <c r="T59" s="15">
        <v>160000</v>
      </c>
      <c r="U59" s="15">
        <v>0</v>
      </c>
      <c r="V59" s="15">
        <v>0</v>
      </c>
      <c r="W59" s="15">
        <v>1</v>
      </c>
      <c r="X59" s="15">
        <v>40</v>
      </c>
      <c r="Y59" s="193">
        <v>3700</v>
      </c>
      <c r="Z59" s="15">
        <v>1.5</v>
      </c>
      <c r="AA59" s="15">
        <v>2.3333333333333335</v>
      </c>
      <c r="AB59" s="15">
        <v>2</v>
      </c>
      <c r="AC59" s="15">
        <v>1</v>
      </c>
      <c r="AD59" s="15">
        <v>2</v>
      </c>
      <c r="AE59" s="15">
        <v>1.7666666666666668</v>
      </c>
      <c r="AF59" s="15">
        <v>2</v>
      </c>
      <c r="AG59" s="15">
        <v>1</v>
      </c>
      <c r="AH59" s="15">
        <v>2</v>
      </c>
      <c r="AI59" s="15">
        <v>0</v>
      </c>
      <c r="AJ59" s="15">
        <v>0</v>
      </c>
      <c r="AK59" s="15">
        <v>1</v>
      </c>
      <c r="AL59" s="27">
        <v>4.2</v>
      </c>
      <c r="AM59" s="27">
        <v>4.333333333333333</v>
      </c>
      <c r="AN59" s="27">
        <v>4.75</v>
      </c>
      <c r="AO59" s="27">
        <v>3.8</v>
      </c>
      <c r="AP59" s="27">
        <v>3.6666666666666665</v>
      </c>
      <c r="AQ59" s="27">
        <v>4</v>
      </c>
      <c r="AR59" s="27">
        <v>4.125</v>
      </c>
      <c r="AS59" s="15">
        <f t="shared" si="0"/>
        <v>-0.79999999999999982</v>
      </c>
      <c r="AT59" s="15">
        <f t="shared" si="1"/>
        <v>-0.66666666666666696</v>
      </c>
      <c r="AU59" s="15">
        <f t="shared" si="2"/>
        <v>-0.25</v>
      </c>
      <c r="AV59" s="15">
        <f t="shared" si="3"/>
        <v>-0.40000000000000036</v>
      </c>
      <c r="AW59" s="15">
        <f t="shared" si="4"/>
        <v>-0.66666666666666652</v>
      </c>
      <c r="AX59" s="15">
        <f t="shared" si="5"/>
        <v>-1</v>
      </c>
      <c r="AY59" s="15">
        <f t="shared" si="6"/>
        <v>-0.63055555555555554</v>
      </c>
    </row>
    <row r="60" spans="1:51" x14ac:dyDescent="0.2">
      <c r="A60" s="15">
        <v>30</v>
      </c>
      <c r="B60" s="15">
        <v>89</v>
      </c>
      <c r="C60" s="15">
        <v>1</v>
      </c>
      <c r="D60" s="15">
        <v>0</v>
      </c>
      <c r="E60" s="15">
        <v>0</v>
      </c>
      <c r="F60" s="15">
        <v>1</v>
      </c>
      <c r="G60" s="15">
        <v>0</v>
      </c>
      <c r="H60" s="15">
        <v>1</v>
      </c>
      <c r="I60" s="15">
        <v>57</v>
      </c>
      <c r="J60" s="15">
        <v>0</v>
      </c>
      <c r="K60" s="15">
        <v>0</v>
      </c>
      <c r="L60" s="15">
        <v>1</v>
      </c>
      <c r="M60" s="15">
        <v>0</v>
      </c>
      <c r="N60" s="15">
        <v>0</v>
      </c>
      <c r="O60" s="15">
        <v>4</v>
      </c>
      <c r="P60" s="15">
        <v>16</v>
      </c>
      <c r="Q60" s="15">
        <v>0</v>
      </c>
      <c r="R60" s="15">
        <v>0</v>
      </c>
      <c r="S60" s="15">
        <v>1</v>
      </c>
      <c r="T60" s="15">
        <v>135000</v>
      </c>
      <c r="U60" s="15">
        <v>0</v>
      </c>
      <c r="V60" s="15">
        <v>1</v>
      </c>
      <c r="W60" s="15">
        <v>0</v>
      </c>
      <c r="X60" s="15">
        <v>465</v>
      </c>
      <c r="Y60" s="193">
        <v>2967.7419354838707</v>
      </c>
      <c r="Z60" s="15">
        <v>2</v>
      </c>
      <c r="AA60" s="15">
        <v>2.6666666666666665</v>
      </c>
      <c r="AB60" s="15">
        <v>2.3333333333333335</v>
      </c>
      <c r="AC60" s="15">
        <v>1.5</v>
      </c>
      <c r="AD60" s="15">
        <v>2</v>
      </c>
      <c r="AE60" s="15">
        <v>2.1</v>
      </c>
      <c r="AF60" s="15">
        <v>1</v>
      </c>
      <c r="AG60" s="15">
        <v>0</v>
      </c>
      <c r="AH60" s="15">
        <v>5</v>
      </c>
      <c r="AI60" s="15" t="s">
        <v>1008</v>
      </c>
      <c r="AJ60" s="15" t="s">
        <v>1008</v>
      </c>
      <c r="AK60" s="15" t="s">
        <v>1007</v>
      </c>
      <c r="AL60" s="15">
        <v>5</v>
      </c>
      <c r="AM60" s="15">
        <v>5</v>
      </c>
      <c r="AN60" s="15">
        <v>5</v>
      </c>
      <c r="AO60" s="15">
        <v>4.2</v>
      </c>
      <c r="AP60" s="15">
        <v>4.333333333333333</v>
      </c>
      <c r="AQ60" s="15">
        <v>5</v>
      </c>
      <c r="AR60" s="27">
        <v>4.7555555555555555</v>
      </c>
      <c r="AS60" s="15">
        <f t="shared" si="0"/>
        <v>1.2000000000000002</v>
      </c>
      <c r="AT60" s="15">
        <f t="shared" si="1"/>
        <v>0.33333333333333304</v>
      </c>
      <c r="AU60" s="15">
        <f t="shared" si="2"/>
        <v>0.75</v>
      </c>
      <c r="AV60" s="15">
        <f t="shared" si="3"/>
        <v>-0.20000000000000018</v>
      </c>
      <c r="AW60" s="15">
        <f t="shared" si="4"/>
        <v>0.99999999999999956</v>
      </c>
      <c r="AX60" s="15">
        <f t="shared" si="5"/>
        <v>1</v>
      </c>
      <c r="AY60" s="15">
        <f t="shared" si="6"/>
        <v>0.68055555555555536</v>
      </c>
    </row>
    <row r="61" spans="1:51" x14ac:dyDescent="0.2">
      <c r="A61" s="15">
        <v>30</v>
      </c>
      <c r="B61" s="15">
        <v>89</v>
      </c>
      <c r="C61" s="15">
        <v>1</v>
      </c>
      <c r="D61" s="15">
        <v>0</v>
      </c>
      <c r="E61" s="15">
        <v>0</v>
      </c>
      <c r="F61" s="15">
        <v>1</v>
      </c>
      <c r="G61" s="15">
        <v>0</v>
      </c>
      <c r="H61" s="15">
        <v>1</v>
      </c>
      <c r="I61" s="15">
        <v>57</v>
      </c>
      <c r="J61" s="15">
        <v>0</v>
      </c>
      <c r="K61" s="15">
        <v>0</v>
      </c>
      <c r="L61" s="15">
        <v>1</v>
      </c>
      <c r="M61" s="15">
        <v>0</v>
      </c>
      <c r="N61" s="15">
        <v>0</v>
      </c>
      <c r="O61" s="15">
        <v>4</v>
      </c>
      <c r="P61" s="15">
        <v>16</v>
      </c>
      <c r="Q61" s="15">
        <v>0</v>
      </c>
      <c r="R61" s="15">
        <v>0</v>
      </c>
      <c r="S61" s="15">
        <v>1</v>
      </c>
      <c r="T61" s="15">
        <v>135000</v>
      </c>
      <c r="U61" s="15">
        <v>0</v>
      </c>
      <c r="V61" s="15">
        <v>0</v>
      </c>
      <c r="W61" s="15">
        <v>0</v>
      </c>
      <c r="X61" s="15">
        <v>465</v>
      </c>
      <c r="Y61" s="193">
        <v>2967.7419354838707</v>
      </c>
      <c r="Z61" s="15">
        <v>2</v>
      </c>
      <c r="AA61" s="15">
        <v>2.6666666666666665</v>
      </c>
      <c r="AB61" s="15">
        <v>2.3333333333333335</v>
      </c>
      <c r="AC61" s="15">
        <v>1.5</v>
      </c>
      <c r="AD61" s="15">
        <v>2</v>
      </c>
      <c r="AE61" s="15">
        <v>2.1</v>
      </c>
      <c r="AF61" s="15">
        <v>1</v>
      </c>
      <c r="AG61" s="15">
        <v>0</v>
      </c>
      <c r="AH61" s="15">
        <v>5</v>
      </c>
      <c r="AI61" s="15" t="s">
        <v>1008</v>
      </c>
      <c r="AJ61" s="15" t="s">
        <v>1008</v>
      </c>
      <c r="AK61" s="15" t="s">
        <v>1007</v>
      </c>
      <c r="AL61" s="27">
        <v>3.8</v>
      </c>
      <c r="AM61" s="27">
        <v>4.666666666666667</v>
      </c>
      <c r="AN61" s="27">
        <v>4.25</v>
      </c>
      <c r="AO61" s="27">
        <v>4.4000000000000004</v>
      </c>
      <c r="AP61" s="27">
        <v>3.3333333333333335</v>
      </c>
      <c r="AQ61" s="27">
        <v>4</v>
      </c>
      <c r="AR61" s="27">
        <v>4.0750000000000002</v>
      </c>
      <c r="AS61" s="15">
        <f t="shared" si="0"/>
        <v>-1</v>
      </c>
      <c r="AT61" s="15">
        <f t="shared" si="1"/>
        <v>0.33333333333333393</v>
      </c>
      <c r="AU61" s="15">
        <f t="shared" si="2"/>
        <v>-0.25</v>
      </c>
      <c r="AV61" s="15">
        <f t="shared" si="3"/>
        <v>0.60000000000000053</v>
      </c>
      <c r="AW61" s="15">
        <f t="shared" si="4"/>
        <v>-0.33333333333333304</v>
      </c>
      <c r="AX61" s="15">
        <f t="shared" si="5"/>
        <v>-0.75</v>
      </c>
      <c r="AY61" s="15">
        <f t="shared" si="6"/>
        <v>-0.23333333333333339</v>
      </c>
    </row>
    <row r="62" spans="1:51" x14ac:dyDescent="0.2">
      <c r="A62" s="15">
        <v>31</v>
      </c>
      <c r="B62" s="15">
        <v>90</v>
      </c>
      <c r="C62" s="15">
        <v>0</v>
      </c>
      <c r="D62" s="15">
        <v>0</v>
      </c>
      <c r="E62" s="15">
        <v>1</v>
      </c>
      <c r="F62" s="15">
        <v>0</v>
      </c>
      <c r="G62" s="15">
        <v>0</v>
      </c>
      <c r="H62" s="15">
        <v>1</v>
      </c>
      <c r="I62" s="15">
        <v>51</v>
      </c>
      <c r="J62" s="15">
        <v>0</v>
      </c>
      <c r="K62" s="15">
        <v>1</v>
      </c>
      <c r="L62" s="15">
        <v>0</v>
      </c>
      <c r="M62" s="15">
        <v>0</v>
      </c>
      <c r="N62" s="15">
        <v>0</v>
      </c>
      <c r="O62" s="15">
        <v>3</v>
      </c>
      <c r="P62" s="15">
        <v>21</v>
      </c>
      <c r="Q62" s="15">
        <v>0</v>
      </c>
      <c r="R62" s="15">
        <v>0</v>
      </c>
      <c r="S62" s="15">
        <v>1</v>
      </c>
      <c r="T62" s="15">
        <v>200000</v>
      </c>
      <c r="U62" s="15">
        <v>1</v>
      </c>
      <c r="V62" s="15">
        <v>1</v>
      </c>
      <c r="W62" s="15">
        <v>1</v>
      </c>
      <c r="X62" s="15">
        <v>0.25</v>
      </c>
      <c r="Y62" s="193">
        <v>240</v>
      </c>
      <c r="Z62" s="15">
        <v>1.5</v>
      </c>
      <c r="AA62" s="15">
        <v>2</v>
      </c>
      <c r="AB62" s="15">
        <v>1.6666666666666667</v>
      </c>
      <c r="AC62" s="15">
        <v>1.5</v>
      </c>
      <c r="AD62" s="15">
        <v>2.5</v>
      </c>
      <c r="AE62" s="15">
        <v>1.8333333333333335</v>
      </c>
      <c r="AF62" s="15">
        <v>2</v>
      </c>
      <c r="AG62" s="15">
        <v>0</v>
      </c>
      <c r="AH62" s="15">
        <v>5</v>
      </c>
      <c r="AI62" s="15" t="s">
        <v>1008</v>
      </c>
      <c r="AJ62" s="15" t="s">
        <v>1008</v>
      </c>
      <c r="AK62" s="15" t="s">
        <v>1007</v>
      </c>
      <c r="AL62" s="150">
        <v>4.8</v>
      </c>
      <c r="AM62" s="150">
        <v>4.333333333333333</v>
      </c>
      <c r="AN62" s="150">
        <v>4.5</v>
      </c>
      <c r="AO62" s="150">
        <v>3.8</v>
      </c>
      <c r="AP62" s="150">
        <v>3.6666666666666665</v>
      </c>
      <c r="AQ62" s="150">
        <v>4.75</v>
      </c>
      <c r="AR62" s="27">
        <v>4.3083333333333336</v>
      </c>
      <c r="AS62" s="15">
        <f t="shared" si="0"/>
        <v>-0.20000000000000018</v>
      </c>
      <c r="AT62" s="27">
        <f t="shared" si="1"/>
        <v>0.33333333333333304</v>
      </c>
      <c r="AU62" s="27">
        <f t="shared" si="2"/>
        <v>0.5</v>
      </c>
      <c r="AV62" s="27">
        <f t="shared" si="3"/>
        <v>1.1999999999999997</v>
      </c>
      <c r="AW62" s="27">
        <f t="shared" si="4"/>
        <v>1.333333333333333</v>
      </c>
      <c r="AX62" s="27">
        <f t="shared" si="5"/>
        <v>3</v>
      </c>
      <c r="AY62" s="27">
        <f t="shared" si="6"/>
        <v>1.0277777777777781</v>
      </c>
    </row>
    <row r="63" spans="1:51" x14ac:dyDescent="0.2">
      <c r="A63" s="15">
        <v>31</v>
      </c>
      <c r="B63" s="15">
        <v>90</v>
      </c>
      <c r="C63" s="15">
        <v>0</v>
      </c>
      <c r="D63" s="15">
        <v>0</v>
      </c>
      <c r="E63" s="15">
        <v>1</v>
      </c>
      <c r="F63" s="15">
        <v>0</v>
      </c>
      <c r="G63" s="15">
        <v>0</v>
      </c>
      <c r="H63" s="15">
        <v>1</v>
      </c>
      <c r="I63" s="15">
        <v>51</v>
      </c>
      <c r="J63" s="15">
        <v>0</v>
      </c>
      <c r="K63" s="15">
        <v>1</v>
      </c>
      <c r="L63" s="15">
        <v>0</v>
      </c>
      <c r="M63" s="15">
        <v>0</v>
      </c>
      <c r="N63" s="15">
        <v>0</v>
      </c>
      <c r="O63" s="15">
        <v>3</v>
      </c>
      <c r="P63" s="15">
        <v>21</v>
      </c>
      <c r="Q63" s="15">
        <v>0</v>
      </c>
      <c r="R63" s="15">
        <v>0</v>
      </c>
      <c r="S63" s="15">
        <v>1</v>
      </c>
      <c r="T63" s="15">
        <v>200000</v>
      </c>
      <c r="U63" s="15">
        <v>1</v>
      </c>
      <c r="V63" s="15">
        <v>0</v>
      </c>
      <c r="W63" s="15">
        <v>1</v>
      </c>
      <c r="X63" s="15">
        <v>0.25</v>
      </c>
      <c r="Y63" s="193">
        <v>240</v>
      </c>
      <c r="Z63" s="15">
        <v>1.5</v>
      </c>
      <c r="AA63" s="15">
        <v>2</v>
      </c>
      <c r="AB63" s="15">
        <v>1.6666666666666667</v>
      </c>
      <c r="AC63" s="15">
        <v>1.5</v>
      </c>
      <c r="AD63" s="15">
        <v>2.5</v>
      </c>
      <c r="AE63" s="15">
        <v>1.8333333333333335</v>
      </c>
      <c r="AF63" s="15">
        <v>2</v>
      </c>
      <c r="AG63" s="15">
        <v>0</v>
      </c>
      <c r="AH63" s="15">
        <v>5</v>
      </c>
      <c r="AI63" s="15" t="s">
        <v>1008</v>
      </c>
      <c r="AJ63" s="15" t="s">
        <v>1008</v>
      </c>
      <c r="AK63" s="15" t="s">
        <v>1007</v>
      </c>
      <c r="AL63" s="166">
        <v>5</v>
      </c>
      <c r="AM63" s="166">
        <v>4</v>
      </c>
      <c r="AN63" s="166">
        <v>4</v>
      </c>
      <c r="AO63" s="166">
        <v>2.6</v>
      </c>
      <c r="AP63" s="166">
        <v>2.3333333333333335</v>
      </c>
      <c r="AQ63" s="166">
        <v>1.75</v>
      </c>
      <c r="AR63" s="27">
        <v>3.2805555555555554</v>
      </c>
      <c r="AS63" s="15">
        <f t="shared" si="0"/>
        <v>0</v>
      </c>
      <c r="AT63" s="15">
        <f t="shared" si="1"/>
        <v>-0.33333333333333304</v>
      </c>
      <c r="AU63" s="15">
        <f t="shared" si="2"/>
        <v>-1</v>
      </c>
      <c r="AV63" s="15">
        <f t="shared" si="3"/>
        <v>-2.1999999999999997</v>
      </c>
      <c r="AW63" s="15">
        <f t="shared" si="4"/>
        <v>-1.9999999999999996</v>
      </c>
      <c r="AX63" s="15">
        <f t="shared" si="5"/>
        <v>-3.25</v>
      </c>
      <c r="AY63" s="15">
        <f t="shared" si="6"/>
        <v>-1.463888888888889</v>
      </c>
    </row>
    <row r="64" spans="1:51" x14ac:dyDescent="0.2">
      <c r="A64" s="15">
        <v>32</v>
      </c>
      <c r="B64" s="15">
        <v>92</v>
      </c>
      <c r="C64" s="15">
        <v>1</v>
      </c>
      <c r="D64" s="15">
        <v>0</v>
      </c>
      <c r="E64" s="15">
        <v>1</v>
      </c>
      <c r="F64" s="15">
        <v>0</v>
      </c>
      <c r="G64" s="15">
        <v>0</v>
      </c>
      <c r="H64" s="15">
        <v>1</v>
      </c>
      <c r="I64" s="15">
        <v>48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6</v>
      </c>
      <c r="P64" s="15">
        <v>7</v>
      </c>
      <c r="Q64" s="15">
        <v>0</v>
      </c>
      <c r="R64" s="15">
        <v>1</v>
      </c>
      <c r="S64" s="15">
        <v>1</v>
      </c>
      <c r="T64" s="15">
        <v>120000</v>
      </c>
      <c r="U64" s="15">
        <v>0</v>
      </c>
      <c r="V64" s="15">
        <v>1</v>
      </c>
      <c r="W64" s="15">
        <v>1</v>
      </c>
      <c r="X64" s="15">
        <v>26</v>
      </c>
      <c r="Y64" s="193">
        <v>384.61538461538464</v>
      </c>
      <c r="Z64" s="15">
        <v>1.5</v>
      </c>
      <c r="AA64" s="15">
        <v>2</v>
      </c>
      <c r="AB64" s="15">
        <v>3</v>
      </c>
      <c r="AC64" s="15">
        <v>3.5</v>
      </c>
      <c r="AD64" s="15">
        <v>3.5</v>
      </c>
      <c r="AE64" s="15">
        <v>2.7</v>
      </c>
      <c r="AF64" s="15">
        <v>2</v>
      </c>
      <c r="AG64" s="15">
        <v>1</v>
      </c>
      <c r="AH64" s="15">
        <v>2</v>
      </c>
      <c r="AI64" s="15">
        <v>0</v>
      </c>
      <c r="AJ64" s="15">
        <v>0</v>
      </c>
      <c r="AK64" s="15">
        <v>1</v>
      </c>
      <c r="AL64" s="15">
        <v>5</v>
      </c>
      <c r="AM64" s="15">
        <v>4.333333333333333</v>
      </c>
      <c r="AN64" s="15">
        <v>5</v>
      </c>
      <c r="AO64" s="15">
        <v>4.8</v>
      </c>
      <c r="AP64" s="15">
        <v>4.333333333333333</v>
      </c>
      <c r="AQ64" s="15">
        <v>5</v>
      </c>
      <c r="AR64" s="27">
        <v>4.7444444444444445</v>
      </c>
      <c r="AS64" s="15">
        <f t="shared" si="0"/>
        <v>1.7999999999999998</v>
      </c>
      <c r="AT64" s="15">
        <f t="shared" si="1"/>
        <v>1.9999999999999996</v>
      </c>
      <c r="AU64" s="15">
        <f t="shared" si="2"/>
        <v>1.25</v>
      </c>
      <c r="AV64" s="15">
        <f t="shared" si="3"/>
        <v>1.1999999999999997</v>
      </c>
      <c r="AW64" s="15">
        <f t="shared" si="4"/>
        <v>0.66666666666666652</v>
      </c>
      <c r="AX64" s="15">
        <f t="shared" si="5"/>
        <v>1.5</v>
      </c>
      <c r="AY64" s="15">
        <f t="shared" si="6"/>
        <v>1.4027777777777777</v>
      </c>
    </row>
    <row r="65" spans="1:51" x14ac:dyDescent="0.2">
      <c r="A65" s="15">
        <v>32</v>
      </c>
      <c r="B65" s="15">
        <v>92</v>
      </c>
      <c r="C65" s="15">
        <v>1</v>
      </c>
      <c r="D65" s="15">
        <v>0</v>
      </c>
      <c r="E65" s="15">
        <v>1</v>
      </c>
      <c r="F65" s="15">
        <v>0</v>
      </c>
      <c r="G65" s="15">
        <v>0</v>
      </c>
      <c r="H65" s="15">
        <v>1</v>
      </c>
      <c r="I65" s="15">
        <v>48</v>
      </c>
      <c r="J65" s="15">
        <v>0</v>
      </c>
      <c r="K65" s="15">
        <v>0</v>
      </c>
      <c r="L65" s="15">
        <v>0</v>
      </c>
      <c r="M65" s="15">
        <v>1</v>
      </c>
      <c r="N65" s="15">
        <v>0</v>
      </c>
      <c r="O65" s="15">
        <v>6</v>
      </c>
      <c r="P65" s="15">
        <v>7</v>
      </c>
      <c r="Q65" s="15">
        <v>0</v>
      </c>
      <c r="R65" s="15">
        <v>1</v>
      </c>
      <c r="S65" s="15">
        <v>1</v>
      </c>
      <c r="T65" s="15">
        <v>120000</v>
      </c>
      <c r="U65" s="15">
        <v>0</v>
      </c>
      <c r="V65" s="15">
        <v>0</v>
      </c>
      <c r="W65" s="15">
        <v>1</v>
      </c>
      <c r="X65" s="15">
        <v>26</v>
      </c>
      <c r="Y65" s="193">
        <v>384.61538461538464</v>
      </c>
      <c r="Z65" s="15">
        <v>1.5</v>
      </c>
      <c r="AA65" s="15">
        <v>2</v>
      </c>
      <c r="AB65" s="15">
        <v>3</v>
      </c>
      <c r="AC65" s="15">
        <v>3.5</v>
      </c>
      <c r="AD65" s="15">
        <v>3.5</v>
      </c>
      <c r="AE65" s="15">
        <v>2.7</v>
      </c>
      <c r="AF65" s="15">
        <v>2</v>
      </c>
      <c r="AG65" s="15">
        <v>1</v>
      </c>
      <c r="AH65" s="15">
        <v>2</v>
      </c>
      <c r="AI65" s="15">
        <v>0</v>
      </c>
      <c r="AJ65" s="15">
        <v>0</v>
      </c>
      <c r="AK65" s="15">
        <v>1</v>
      </c>
      <c r="AL65" s="27">
        <v>3.2</v>
      </c>
      <c r="AM65" s="27">
        <v>2.3333333333333335</v>
      </c>
      <c r="AN65" s="27">
        <v>3.75</v>
      </c>
      <c r="AO65" s="27">
        <v>3.6</v>
      </c>
      <c r="AP65" s="27">
        <v>3.6666666666666665</v>
      </c>
      <c r="AQ65" s="27">
        <v>3.5</v>
      </c>
      <c r="AR65" s="27">
        <v>3.3416666666666668</v>
      </c>
      <c r="AS65" s="15">
        <f t="shared" si="0"/>
        <v>-1.3999999999999995</v>
      </c>
      <c r="AT65" s="15">
        <f t="shared" si="1"/>
        <v>-1.333333333333333</v>
      </c>
      <c r="AU65" s="15">
        <f t="shared" si="2"/>
        <v>0.25</v>
      </c>
      <c r="AV65" s="15">
        <f t="shared" si="3"/>
        <v>-0.60000000000000009</v>
      </c>
      <c r="AW65" s="15">
        <f t="shared" si="4"/>
        <v>-0.33333333333333348</v>
      </c>
      <c r="AX65" s="15">
        <f t="shared" si="5"/>
        <v>-0.25</v>
      </c>
      <c r="AY65" s="15">
        <f t="shared" si="6"/>
        <v>-0.61111111111111072</v>
      </c>
    </row>
    <row r="66" spans="1:51" x14ac:dyDescent="0.2">
      <c r="A66" s="15">
        <v>33</v>
      </c>
      <c r="B66" s="15">
        <v>94</v>
      </c>
      <c r="C66" s="15">
        <v>0</v>
      </c>
      <c r="D66" s="15">
        <v>0</v>
      </c>
      <c r="E66" s="15">
        <v>1</v>
      </c>
      <c r="F66" s="15">
        <v>0</v>
      </c>
      <c r="G66" s="15">
        <v>0</v>
      </c>
      <c r="H66" s="15">
        <v>1</v>
      </c>
      <c r="I66" s="15">
        <v>61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6</v>
      </c>
      <c r="P66" s="15">
        <v>13</v>
      </c>
      <c r="Q66" s="15">
        <v>1</v>
      </c>
      <c r="R66" s="15">
        <v>0</v>
      </c>
      <c r="S66" s="15">
        <v>1</v>
      </c>
      <c r="T66" s="15">
        <v>130000</v>
      </c>
      <c r="U66" s="15">
        <v>1</v>
      </c>
      <c r="V66" s="15">
        <v>1</v>
      </c>
      <c r="W66" s="15">
        <v>1</v>
      </c>
      <c r="X66" s="15">
        <v>2</v>
      </c>
      <c r="Y66" s="193">
        <v>100</v>
      </c>
      <c r="Z66" s="15">
        <v>2</v>
      </c>
      <c r="AA66" s="15">
        <v>1.6666666666666667</v>
      </c>
      <c r="AB66" s="15">
        <v>2.6666666666666665</v>
      </c>
      <c r="AC66" s="15">
        <v>1.5</v>
      </c>
      <c r="AD66" s="15">
        <v>1.5</v>
      </c>
      <c r="AE66" s="15">
        <v>1.8666666666666667</v>
      </c>
      <c r="AF66" s="15">
        <v>2</v>
      </c>
      <c r="AG66" s="15">
        <v>0</v>
      </c>
      <c r="AH66" s="15">
        <v>5</v>
      </c>
      <c r="AI66" s="15" t="s">
        <v>1008</v>
      </c>
      <c r="AJ66" s="15" t="s">
        <v>1008</v>
      </c>
      <c r="AK66" s="15" t="s">
        <v>1007</v>
      </c>
      <c r="AL66" s="150">
        <v>4.5999999999999996</v>
      </c>
      <c r="AM66" s="150">
        <v>3.6666666666666665</v>
      </c>
      <c r="AN66" s="150">
        <v>3.5</v>
      </c>
      <c r="AO66" s="150">
        <v>4.2</v>
      </c>
      <c r="AP66" s="150">
        <v>4</v>
      </c>
      <c r="AQ66" s="150">
        <v>3.75</v>
      </c>
      <c r="AR66" s="27">
        <v>3.9527777777777775</v>
      </c>
      <c r="AS66" s="15">
        <f t="shared" si="0"/>
        <v>0.99999999999999956</v>
      </c>
      <c r="AT66" s="27">
        <f t="shared" si="1"/>
        <v>1</v>
      </c>
      <c r="AU66" s="27">
        <f t="shared" si="2"/>
        <v>-0.5</v>
      </c>
      <c r="AV66" s="27">
        <f t="shared" si="3"/>
        <v>0.80000000000000027</v>
      </c>
      <c r="AW66" s="27">
        <f t="shared" si="4"/>
        <v>1.6666666666666665</v>
      </c>
      <c r="AX66" s="27">
        <f t="shared" si="5"/>
        <v>1</v>
      </c>
      <c r="AY66" s="27">
        <f t="shared" si="6"/>
        <v>0.8277777777777775</v>
      </c>
    </row>
    <row r="67" spans="1:51" x14ac:dyDescent="0.2">
      <c r="A67" s="15">
        <v>33</v>
      </c>
      <c r="B67" s="15">
        <v>94</v>
      </c>
      <c r="C67" s="15">
        <v>0</v>
      </c>
      <c r="D67" s="15">
        <v>0</v>
      </c>
      <c r="E67" s="15">
        <v>1</v>
      </c>
      <c r="F67" s="15">
        <v>0</v>
      </c>
      <c r="G67" s="15">
        <v>0</v>
      </c>
      <c r="H67" s="15">
        <v>1</v>
      </c>
      <c r="I67" s="15">
        <v>61</v>
      </c>
      <c r="J67" s="15">
        <v>0</v>
      </c>
      <c r="K67" s="15">
        <v>1</v>
      </c>
      <c r="L67" s="15">
        <v>0</v>
      </c>
      <c r="M67" s="15">
        <v>0</v>
      </c>
      <c r="N67" s="15">
        <v>0</v>
      </c>
      <c r="O67" s="15">
        <v>6</v>
      </c>
      <c r="P67" s="15">
        <v>13</v>
      </c>
      <c r="Q67" s="15">
        <v>1</v>
      </c>
      <c r="R67" s="15">
        <v>0</v>
      </c>
      <c r="S67" s="15">
        <v>1</v>
      </c>
      <c r="T67" s="15">
        <v>130000</v>
      </c>
      <c r="U67" s="15">
        <v>1</v>
      </c>
      <c r="V67" s="15">
        <v>0</v>
      </c>
      <c r="W67" s="15">
        <v>1</v>
      </c>
      <c r="X67" s="15">
        <v>2</v>
      </c>
      <c r="Y67" s="193">
        <v>100</v>
      </c>
      <c r="Z67" s="15">
        <v>2</v>
      </c>
      <c r="AA67" s="15">
        <v>1.6666666666666667</v>
      </c>
      <c r="AB67" s="15">
        <v>2.6666666666666665</v>
      </c>
      <c r="AC67" s="15">
        <v>1.5</v>
      </c>
      <c r="AD67" s="15">
        <v>1.5</v>
      </c>
      <c r="AE67" s="15">
        <v>1.8666666666666667</v>
      </c>
      <c r="AF67" s="15">
        <v>2</v>
      </c>
      <c r="AG67" s="15">
        <v>0</v>
      </c>
      <c r="AH67" s="15">
        <v>5</v>
      </c>
      <c r="AI67" s="15" t="s">
        <v>1008</v>
      </c>
      <c r="AJ67" s="15" t="s">
        <v>1008</v>
      </c>
      <c r="AK67" s="15" t="s">
        <v>1007</v>
      </c>
      <c r="AL67" s="166">
        <v>3.6</v>
      </c>
      <c r="AM67" s="166">
        <v>2.6666666666666665</v>
      </c>
      <c r="AN67" s="166">
        <v>4</v>
      </c>
      <c r="AO67" s="166">
        <v>3.4</v>
      </c>
      <c r="AP67" s="166">
        <v>2.3333333333333335</v>
      </c>
      <c r="AQ67" s="166">
        <v>2.75</v>
      </c>
      <c r="AR67" s="27">
        <v>3.125</v>
      </c>
      <c r="AS67" s="15">
        <f t="shared" ref="AS67:AS130" si="7">$AL67-$AL68</f>
        <v>-1.4</v>
      </c>
      <c r="AT67" s="15">
        <f t="shared" ref="AT67:AT130" si="8">$AM67-$AM68</f>
        <v>-1.6666666666666665</v>
      </c>
      <c r="AU67" s="15">
        <f t="shared" ref="AU67:AU130" si="9">$AN67-$AN68</f>
        <v>-0.75</v>
      </c>
      <c r="AV67" s="15">
        <f t="shared" ref="AV67:AV130" si="10">$AO67-$AO68</f>
        <v>-0.60000000000000009</v>
      </c>
      <c r="AW67" s="15">
        <f t="shared" ref="AW67:AW130" si="11">$AP67-$AP68</f>
        <v>-1.9999999999999996</v>
      </c>
      <c r="AX67" s="15">
        <f t="shared" ref="AX67:AX130" si="12">$AQ67-$AQ68</f>
        <v>-2.25</v>
      </c>
      <c r="AY67" s="15">
        <f t="shared" ref="AY67:AY130" si="13">$AR67-$AR68</f>
        <v>-1.4444444444444438</v>
      </c>
    </row>
    <row r="68" spans="1:51" x14ac:dyDescent="0.2">
      <c r="A68" s="15">
        <v>34</v>
      </c>
      <c r="B68" s="15">
        <v>97</v>
      </c>
      <c r="C68" s="15">
        <v>1</v>
      </c>
      <c r="D68" s="15">
        <v>0</v>
      </c>
      <c r="E68" s="15">
        <v>1</v>
      </c>
      <c r="F68" s="15">
        <v>0</v>
      </c>
      <c r="G68" s="15">
        <v>0</v>
      </c>
      <c r="H68" s="15">
        <v>1</v>
      </c>
      <c r="I68" s="15">
        <v>54</v>
      </c>
      <c r="J68" s="15">
        <v>0</v>
      </c>
      <c r="K68" s="15">
        <v>1</v>
      </c>
      <c r="L68" s="15">
        <v>0</v>
      </c>
      <c r="M68" s="15">
        <v>0</v>
      </c>
      <c r="N68" s="15">
        <v>0</v>
      </c>
      <c r="O68" s="15">
        <v>6</v>
      </c>
      <c r="P68" s="15">
        <v>12</v>
      </c>
      <c r="Q68" s="15">
        <v>0</v>
      </c>
      <c r="R68" s="15">
        <v>0</v>
      </c>
      <c r="S68" s="15">
        <v>1</v>
      </c>
      <c r="T68" s="15">
        <v>140000</v>
      </c>
      <c r="U68" s="15">
        <v>0</v>
      </c>
      <c r="V68" s="15">
        <v>1</v>
      </c>
      <c r="W68" s="15">
        <v>0</v>
      </c>
      <c r="X68" s="15">
        <v>28</v>
      </c>
      <c r="Y68" s="193">
        <v>881.11111111111109</v>
      </c>
      <c r="Z68" s="15">
        <v>2</v>
      </c>
      <c r="AA68" s="15">
        <v>2.3333333333333335</v>
      </c>
      <c r="AB68" s="15">
        <v>1.6666666666666667</v>
      </c>
      <c r="AC68" s="15">
        <v>3</v>
      </c>
      <c r="AD68" s="15">
        <v>2.5</v>
      </c>
      <c r="AE68" s="15">
        <v>2.2999999999999998</v>
      </c>
      <c r="AF68" s="15">
        <v>2</v>
      </c>
      <c r="AG68" s="15">
        <v>0</v>
      </c>
      <c r="AH68" s="15">
        <v>5</v>
      </c>
      <c r="AI68" s="15" t="s">
        <v>1008</v>
      </c>
      <c r="AJ68" s="15" t="s">
        <v>1008</v>
      </c>
      <c r="AK68" s="15" t="s">
        <v>1007</v>
      </c>
      <c r="AL68" s="15">
        <v>5</v>
      </c>
      <c r="AM68" s="15">
        <v>4.333333333333333</v>
      </c>
      <c r="AN68" s="15">
        <v>4.75</v>
      </c>
      <c r="AO68" s="15">
        <v>4</v>
      </c>
      <c r="AP68" s="15">
        <v>4.333333333333333</v>
      </c>
      <c r="AQ68" s="15">
        <v>5</v>
      </c>
      <c r="AR68" s="27">
        <v>4.5694444444444438</v>
      </c>
      <c r="AS68" s="15">
        <f t="shared" si="7"/>
        <v>0.59999999999999964</v>
      </c>
      <c r="AT68" s="15">
        <f t="shared" si="8"/>
        <v>0.99999999999999956</v>
      </c>
      <c r="AU68" s="15">
        <f t="shared" si="9"/>
        <v>1.25</v>
      </c>
      <c r="AV68" s="15">
        <f t="shared" si="10"/>
        <v>0.60000000000000009</v>
      </c>
      <c r="AW68" s="15">
        <f t="shared" si="11"/>
        <v>0.33333333333333304</v>
      </c>
      <c r="AX68" s="15">
        <f t="shared" si="12"/>
        <v>1.25</v>
      </c>
      <c r="AY68" s="15">
        <f t="shared" si="13"/>
        <v>0.83888888888888813</v>
      </c>
    </row>
    <row r="69" spans="1:51" x14ac:dyDescent="0.2">
      <c r="A69" s="15">
        <v>34</v>
      </c>
      <c r="B69" s="15">
        <v>97</v>
      </c>
      <c r="C69" s="15">
        <v>1</v>
      </c>
      <c r="D69" s="15">
        <v>0</v>
      </c>
      <c r="E69" s="15">
        <v>1</v>
      </c>
      <c r="F69" s="15">
        <v>0</v>
      </c>
      <c r="G69" s="15">
        <v>0</v>
      </c>
      <c r="H69" s="15">
        <v>1</v>
      </c>
      <c r="I69" s="15">
        <v>54</v>
      </c>
      <c r="J69" s="15">
        <v>0</v>
      </c>
      <c r="K69" s="15">
        <v>1</v>
      </c>
      <c r="L69" s="15">
        <v>0</v>
      </c>
      <c r="M69" s="15">
        <v>0</v>
      </c>
      <c r="N69" s="15">
        <v>0</v>
      </c>
      <c r="O69" s="15">
        <v>6</v>
      </c>
      <c r="P69" s="15">
        <v>12</v>
      </c>
      <c r="Q69" s="15">
        <v>0</v>
      </c>
      <c r="R69" s="15">
        <v>0</v>
      </c>
      <c r="S69" s="15">
        <v>1</v>
      </c>
      <c r="T69" s="15">
        <v>140000</v>
      </c>
      <c r="U69" s="15">
        <v>0</v>
      </c>
      <c r="V69" s="15">
        <v>0</v>
      </c>
      <c r="W69" s="15">
        <v>0</v>
      </c>
      <c r="X69" s="15">
        <v>28</v>
      </c>
      <c r="Y69" s="193">
        <v>881.11111111111109</v>
      </c>
      <c r="Z69" s="15">
        <v>2</v>
      </c>
      <c r="AA69" s="15">
        <v>2.3333333333333335</v>
      </c>
      <c r="AB69" s="15">
        <v>1.6666666666666667</v>
      </c>
      <c r="AC69" s="15">
        <v>3</v>
      </c>
      <c r="AD69" s="15">
        <v>2.5</v>
      </c>
      <c r="AE69" s="15">
        <v>2.2999999999999998</v>
      </c>
      <c r="AF69" s="15">
        <v>2</v>
      </c>
      <c r="AG69" s="15">
        <v>0</v>
      </c>
      <c r="AH69" s="15">
        <v>5</v>
      </c>
      <c r="AI69" s="15" t="s">
        <v>1008</v>
      </c>
      <c r="AJ69" s="15" t="s">
        <v>1008</v>
      </c>
      <c r="AK69" s="15" t="s">
        <v>1007</v>
      </c>
      <c r="AL69" s="27">
        <v>4.4000000000000004</v>
      </c>
      <c r="AM69" s="27">
        <v>3.3333333333333335</v>
      </c>
      <c r="AN69" s="27">
        <v>3.5</v>
      </c>
      <c r="AO69" s="27">
        <v>3.4</v>
      </c>
      <c r="AP69" s="27">
        <v>4</v>
      </c>
      <c r="AQ69" s="27">
        <v>3.75</v>
      </c>
      <c r="AR69" s="27">
        <v>3.7305555555555556</v>
      </c>
      <c r="AS69" s="15">
        <f t="shared" si="7"/>
        <v>-0.59999999999999964</v>
      </c>
      <c r="AT69" s="15">
        <f t="shared" si="8"/>
        <v>-0.99999999999999956</v>
      </c>
      <c r="AU69" s="15">
        <f t="shared" si="9"/>
        <v>-1.5</v>
      </c>
      <c r="AV69" s="15">
        <f t="shared" si="10"/>
        <v>-0.20000000000000018</v>
      </c>
      <c r="AW69" s="15">
        <f t="shared" si="11"/>
        <v>0</v>
      </c>
      <c r="AX69" s="15">
        <f t="shared" si="12"/>
        <v>-1.25</v>
      </c>
      <c r="AY69" s="15">
        <f t="shared" si="13"/>
        <v>-0.7583333333333333</v>
      </c>
    </row>
    <row r="70" spans="1:51" x14ac:dyDescent="0.2">
      <c r="A70" s="15">
        <v>35</v>
      </c>
      <c r="B70" s="15">
        <v>98</v>
      </c>
      <c r="C70" s="15">
        <v>1</v>
      </c>
      <c r="D70" s="15">
        <v>0</v>
      </c>
      <c r="E70" s="15">
        <v>0</v>
      </c>
      <c r="F70" s="15">
        <v>0</v>
      </c>
      <c r="G70" s="15">
        <v>0</v>
      </c>
      <c r="H70" s="15">
        <v>1</v>
      </c>
      <c r="I70" s="15">
        <v>61</v>
      </c>
      <c r="J70" s="15">
        <v>0</v>
      </c>
      <c r="K70" s="15">
        <v>0</v>
      </c>
      <c r="L70" s="15">
        <v>0</v>
      </c>
      <c r="M70" s="15">
        <v>0</v>
      </c>
      <c r="N70" s="15">
        <v>1</v>
      </c>
      <c r="O70" s="15">
        <v>5</v>
      </c>
      <c r="P70" s="15">
        <v>6</v>
      </c>
      <c r="Q70" s="15">
        <v>1</v>
      </c>
      <c r="R70" s="15">
        <v>0</v>
      </c>
      <c r="S70" s="15">
        <v>1</v>
      </c>
      <c r="T70" s="15">
        <v>25000</v>
      </c>
      <c r="U70" s="15">
        <v>1</v>
      </c>
      <c r="V70" s="15">
        <v>1</v>
      </c>
      <c r="W70" s="15">
        <v>0</v>
      </c>
      <c r="X70" s="15">
        <v>15.003</v>
      </c>
      <c r="Y70" s="193">
        <v>74.985002999400123</v>
      </c>
      <c r="Z70" s="15">
        <v>1.5</v>
      </c>
      <c r="AA70" s="15">
        <v>2</v>
      </c>
      <c r="AB70" s="15">
        <v>1.6666666666666667</v>
      </c>
      <c r="AC70" s="15">
        <v>2</v>
      </c>
      <c r="AD70" s="15">
        <v>2.5</v>
      </c>
      <c r="AE70" s="15">
        <v>1.9333333333333336</v>
      </c>
      <c r="AF70" s="15">
        <v>3</v>
      </c>
      <c r="AG70" s="15">
        <v>0</v>
      </c>
      <c r="AH70" s="15">
        <v>5</v>
      </c>
      <c r="AI70" s="15" t="s">
        <v>1008</v>
      </c>
      <c r="AJ70" s="15" t="s">
        <v>1008</v>
      </c>
      <c r="AK70" s="15" t="s">
        <v>1007</v>
      </c>
      <c r="AL70" s="15">
        <v>5</v>
      </c>
      <c r="AM70" s="15">
        <v>4.333333333333333</v>
      </c>
      <c r="AN70" s="15">
        <v>5</v>
      </c>
      <c r="AO70" s="15">
        <v>3.6</v>
      </c>
      <c r="AP70" s="15">
        <v>4</v>
      </c>
      <c r="AQ70" s="15">
        <v>5</v>
      </c>
      <c r="AR70" s="27">
        <v>4.4888888888888889</v>
      </c>
      <c r="AS70" s="15">
        <f t="shared" si="7"/>
        <v>0.79999999999999982</v>
      </c>
      <c r="AT70" s="15">
        <f t="shared" si="8"/>
        <v>0</v>
      </c>
      <c r="AU70" s="15">
        <f t="shared" si="9"/>
        <v>0.25</v>
      </c>
      <c r="AV70" s="15">
        <f t="shared" si="10"/>
        <v>-0.60000000000000009</v>
      </c>
      <c r="AW70" s="15">
        <f t="shared" si="11"/>
        <v>0</v>
      </c>
      <c r="AX70" s="15">
        <f t="shared" si="12"/>
        <v>1</v>
      </c>
      <c r="AY70" s="15">
        <f t="shared" si="13"/>
        <v>0.24166666666666625</v>
      </c>
    </row>
    <row r="71" spans="1:51" x14ac:dyDescent="0.2">
      <c r="A71" s="15">
        <v>35</v>
      </c>
      <c r="B71" s="15">
        <v>98</v>
      </c>
      <c r="C71" s="15">
        <v>1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61</v>
      </c>
      <c r="J71" s="15">
        <v>0</v>
      </c>
      <c r="K71" s="15">
        <v>0</v>
      </c>
      <c r="L71" s="15">
        <v>0</v>
      </c>
      <c r="M71" s="15">
        <v>0</v>
      </c>
      <c r="N71" s="15">
        <v>1</v>
      </c>
      <c r="O71" s="15">
        <v>5</v>
      </c>
      <c r="P71" s="15">
        <v>6</v>
      </c>
      <c r="Q71" s="15">
        <v>1</v>
      </c>
      <c r="R71" s="15">
        <v>0</v>
      </c>
      <c r="S71" s="15">
        <v>1</v>
      </c>
      <c r="T71" s="15">
        <v>25000</v>
      </c>
      <c r="U71" s="15">
        <v>1</v>
      </c>
      <c r="V71" s="15">
        <v>0</v>
      </c>
      <c r="W71" s="15">
        <v>0</v>
      </c>
      <c r="X71" s="15">
        <v>15.003</v>
      </c>
      <c r="Y71" s="193">
        <v>74.985002999400123</v>
      </c>
      <c r="Z71" s="15">
        <v>1.5</v>
      </c>
      <c r="AA71" s="15">
        <v>2</v>
      </c>
      <c r="AB71" s="15">
        <v>1.6666666666666667</v>
      </c>
      <c r="AC71" s="15">
        <v>2</v>
      </c>
      <c r="AD71" s="15">
        <v>2.5</v>
      </c>
      <c r="AE71" s="15">
        <v>1.9333333333333336</v>
      </c>
      <c r="AF71" s="15">
        <v>3</v>
      </c>
      <c r="AG71" s="15">
        <v>0</v>
      </c>
      <c r="AH71" s="15">
        <v>5</v>
      </c>
      <c r="AI71" s="15" t="s">
        <v>1008</v>
      </c>
      <c r="AJ71" s="15" t="s">
        <v>1008</v>
      </c>
      <c r="AK71" s="15" t="s">
        <v>1007</v>
      </c>
      <c r="AL71" s="27">
        <v>4.2</v>
      </c>
      <c r="AM71" s="27">
        <v>4.333333333333333</v>
      </c>
      <c r="AN71" s="27">
        <v>4.75</v>
      </c>
      <c r="AO71" s="27">
        <v>4.2</v>
      </c>
      <c r="AP71" s="27">
        <v>4</v>
      </c>
      <c r="AQ71" s="27">
        <v>4</v>
      </c>
      <c r="AR71" s="27">
        <v>4.2472222222222227</v>
      </c>
      <c r="AS71" s="15">
        <f t="shared" si="7"/>
        <v>-0.79999999999999982</v>
      </c>
      <c r="AT71" s="15">
        <f t="shared" si="8"/>
        <v>0.33333333333333304</v>
      </c>
      <c r="AU71" s="15">
        <f t="shared" si="9"/>
        <v>1</v>
      </c>
      <c r="AV71" s="15">
        <f t="shared" si="10"/>
        <v>-0.39999999999999947</v>
      </c>
      <c r="AW71" s="15">
        <f t="shared" si="11"/>
        <v>0.66666666666666652</v>
      </c>
      <c r="AX71" s="15">
        <f t="shared" si="12"/>
        <v>-1</v>
      </c>
      <c r="AY71" s="15">
        <f t="shared" si="13"/>
        <v>-3.3333333333333215E-2</v>
      </c>
    </row>
    <row r="72" spans="1:51" x14ac:dyDescent="0.2">
      <c r="A72" s="15">
        <v>36</v>
      </c>
      <c r="B72" s="15">
        <v>99</v>
      </c>
      <c r="C72" s="15">
        <v>1</v>
      </c>
      <c r="D72" s="15">
        <v>0</v>
      </c>
      <c r="E72" s="15">
        <v>1</v>
      </c>
      <c r="F72" s="15">
        <v>0</v>
      </c>
      <c r="G72" s="15">
        <v>0</v>
      </c>
      <c r="H72" s="15">
        <v>1</v>
      </c>
      <c r="I72" s="15">
        <v>65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2</v>
      </c>
      <c r="P72" s="15">
        <v>15</v>
      </c>
      <c r="Q72" s="15">
        <v>0</v>
      </c>
      <c r="R72" s="15">
        <v>1</v>
      </c>
      <c r="S72" s="15">
        <v>1</v>
      </c>
      <c r="T72" s="15">
        <v>130000</v>
      </c>
      <c r="U72" s="15">
        <v>1</v>
      </c>
      <c r="V72" s="15">
        <v>1</v>
      </c>
      <c r="W72" s="15">
        <v>0</v>
      </c>
      <c r="X72" s="15">
        <v>51</v>
      </c>
      <c r="Y72" s="193">
        <v>901.96078431372553</v>
      </c>
      <c r="Z72" s="15">
        <v>2.5</v>
      </c>
      <c r="AA72" s="15">
        <v>2.3333333333333335</v>
      </c>
      <c r="AB72" s="15">
        <v>2.6666666666666665</v>
      </c>
      <c r="AC72" s="15">
        <v>2.5</v>
      </c>
      <c r="AD72" s="15">
        <v>2.5</v>
      </c>
      <c r="AE72" s="15">
        <v>2.5</v>
      </c>
      <c r="AF72" s="15">
        <v>2</v>
      </c>
      <c r="AG72" s="15">
        <v>0</v>
      </c>
      <c r="AH72" s="15">
        <v>5</v>
      </c>
      <c r="AI72" s="15" t="s">
        <v>1008</v>
      </c>
      <c r="AJ72" s="15" t="s">
        <v>1008</v>
      </c>
      <c r="AK72" s="15" t="s">
        <v>1007</v>
      </c>
      <c r="AL72" s="15">
        <v>5</v>
      </c>
      <c r="AM72" s="15">
        <v>4</v>
      </c>
      <c r="AN72" s="15">
        <v>3.75</v>
      </c>
      <c r="AO72" s="15">
        <v>4.5999999999999996</v>
      </c>
      <c r="AP72" s="15">
        <v>3.3333333333333335</v>
      </c>
      <c r="AQ72" s="15">
        <v>5</v>
      </c>
      <c r="AR72" s="27">
        <v>4.2805555555555559</v>
      </c>
      <c r="AS72" s="15">
        <f t="shared" si="7"/>
        <v>0.79999999999999982</v>
      </c>
      <c r="AT72" s="15">
        <f t="shared" si="8"/>
        <v>-0.33333333333333304</v>
      </c>
      <c r="AU72" s="15">
        <f t="shared" si="9"/>
        <v>-0.5</v>
      </c>
      <c r="AV72" s="15">
        <f t="shared" si="10"/>
        <v>0.59999999999999964</v>
      </c>
      <c r="AW72" s="15">
        <f t="shared" si="11"/>
        <v>0</v>
      </c>
      <c r="AX72" s="15">
        <f t="shared" si="12"/>
        <v>1.25</v>
      </c>
      <c r="AY72" s="15">
        <f t="shared" si="13"/>
        <v>0.30277777777777848</v>
      </c>
    </row>
    <row r="73" spans="1:51" x14ac:dyDescent="0.2">
      <c r="A73" s="15">
        <v>36</v>
      </c>
      <c r="B73" s="15">
        <v>99</v>
      </c>
      <c r="C73" s="15">
        <v>1</v>
      </c>
      <c r="D73" s="15">
        <v>0</v>
      </c>
      <c r="E73" s="15">
        <v>1</v>
      </c>
      <c r="F73" s="15">
        <v>0</v>
      </c>
      <c r="G73" s="15">
        <v>0</v>
      </c>
      <c r="H73" s="15">
        <v>1</v>
      </c>
      <c r="I73" s="15">
        <v>65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2</v>
      </c>
      <c r="P73" s="15">
        <v>15</v>
      </c>
      <c r="Q73" s="15">
        <v>0</v>
      </c>
      <c r="R73" s="15">
        <v>1</v>
      </c>
      <c r="S73" s="15">
        <v>1</v>
      </c>
      <c r="T73" s="15">
        <v>130000</v>
      </c>
      <c r="U73" s="15">
        <v>1</v>
      </c>
      <c r="V73" s="15">
        <v>0</v>
      </c>
      <c r="W73" s="15">
        <v>0</v>
      </c>
      <c r="X73" s="15">
        <v>51</v>
      </c>
      <c r="Y73" s="193">
        <v>980.39215686274497</v>
      </c>
      <c r="Z73" s="15">
        <v>2.5</v>
      </c>
      <c r="AA73" s="15">
        <v>2.3333333333333335</v>
      </c>
      <c r="AB73" s="15">
        <v>2.6666666666666665</v>
      </c>
      <c r="AC73" s="15">
        <v>2.5</v>
      </c>
      <c r="AD73" s="15">
        <v>2.5</v>
      </c>
      <c r="AE73" s="15">
        <v>2.5</v>
      </c>
      <c r="AF73" s="15">
        <v>2</v>
      </c>
      <c r="AG73" s="15">
        <v>0</v>
      </c>
      <c r="AH73" s="15">
        <v>5</v>
      </c>
      <c r="AI73" s="15" t="s">
        <v>1008</v>
      </c>
      <c r="AJ73" s="15" t="s">
        <v>1008</v>
      </c>
      <c r="AK73" s="15" t="s">
        <v>1007</v>
      </c>
      <c r="AL73" s="27">
        <v>4.2</v>
      </c>
      <c r="AM73" s="27">
        <v>4.333333333333333</v>
      </c>
      <c r="AN73" s="27">
        <v>4.25</v>
      </c>
      <c r="AO73" s="27">
        <v>4</v>
      </c>
      <c r="AP73" s="27">
        <v>3.3333333333333335</v>
      </c>
      <c r="AQ73" s="27">
        <v>3.75</v>
      </c>
      <c r="AR73" s="27">
        <v>3.9777777777777774</v>
      </c>
      <c r="AS73" s="15">
        <f t="shared" si="7"/>
        <v>-0.79999999999999982</v>
      </c>
      <c r="AT73" s="15">
        <f t="shared" si="8"/>
        <v>0</v>
      </c>
      <c r="AU73" s="15">
        <f t="shared" si="9"/>
        <v>0.25</v>
      </c>
      <c r="AV73" s="15">
        <f t="shared" si="10"/>
        <v>-0.59999999999999964</v>
      </c>
      <c r="AW73" s="15">
        <f t="shared" si="11"/>
        <v>-0.99999999999999956</v>
      </c>
      <c r="AX73" s="15">
        <f t="shared" si="12"/>
        <v>-0.75</v>
      </c>
      <c r="AY73" s="15">
        <f t="shared" si="13"/>
        <v>-0.48333333333333295</v>
      </c>
    </row>
    <row r="74" spans="1:51" x14ac:dyDescent="0.2">
      <c r="A74" s="15">
        <v>37</v>
      </c>
      <c r="B74" s="15">
        <v>101</v>
      </c>
      <c r="C74" s="15">
        <v>1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15">
        <v>57</v>
      </c>
      <c r="J74" s="15">
        <v>0</v>
      </c>
      <c r="K74" s="15">
        <v>0</v>
      </c>
      <c r="L74" s="15">
        <v>0</v>
      </c>
      <c r="M74" s="15">
        <v>1</v>
      </c>
      <c r="N74" s="15">
        <v>0</v>
      </c>
      <c r="O74" s="15">
        <v>3</v>
      </c>
      <c r="P74" s="15">
        <v>24</v>
      </c>
      <c r="Q74" s="15">
        <v>0</v>
      </c>
      <c r="R74" s="15">
        <v>0</v>
      </c>
      <c r="S74" s="15">
        <v>1</v>
      </c>
      <c r="T74" s="15">
        <v>140000</v>
      </c>
      <c r="U74" s="15">
        <v>0</v>
      </c>
      <c r="V74" s="15">
        <v>1</v>
      </c>
      <c r="W74" s="15">
        <v>1</v>
      </c>
      <c r="X74" s="15">
        <v>45</v>
      </c>
      <c r="Y74" s="193">
        <v>2000</v>
      </c>
      <c r="Z74" s="15">
        <v>2</v>
      </c>
      <c r="AA74" s="15">
        <v>1.6666666666666667</v>
      </c>
      <c r="AB74" s="15">
        <v>2</v>
      </c>
      <c r="AC74" s="15">
        <v>2</v>
      </c>
      <c r="AD74" s="15">
        <v>2.5</v>
      </c>
      <c r="AE74" s="15">
        <v>2.0333333333333337</v>
      </c>
      <c r="AF74" s="15">
        <v>1</v>
      </c>
      <c r="AG74" s="15">
        <v>1</v>
      </c>
      <c r="AH74" s="15">
        <v>2</v>
      </c>
      <c r="AI74" s="15">
        <v>0</v>
      </c>
      <c r="AJ74" s="15">
        <v>0</v>
      </c>
      <c r="AK74" s="15">
        <v>1</v>
      </c>
      <c r="AL74" s="15">
        <v>5</v>
      </c>
      <c r="AM74" s="15">
        <v>4.333333333333333</v>
      </c>
      <c r="AN74" s="15">
        <v>4</v>
      </c>
      <c r="AO74" s="15">
        <v>4.5999999999999996</v>
      </c>
      <c r="AP74" s="15">
        <v>4.333333333333333</v>
      </c>
      <c r="AQ74" s="15">
        <v>4.5</v>
      </c>
      <c r="AR74" s="27">
        <v>4.4611111111111104</v>
      </c>
      <c r="AS74" s="15">
        <f t="shared" si="7"/>
        <v>0.40000000000000036</v>
      </c>
      <c r="AT74" s="15">
        <f t="shared" si="8"/>
        <v>-0.66666666666666696</v>
      </c>
      <c r="AU74" s="15">
        <f t="shared" si="9"/>
        <v>-1</v>
      </c>
      <c r="AV74" s="15">
        <f t="shared" si="10"/>
        <v>0.99999999999999956</v>
      </c>
      <c r="AW74" s="15">
        <f t="shared" si="11"/>
        <v>0.99999999999999956</v>
      </c>
      <c r="AX74" s="15">
        <f t="shared" si="12"/>
        <v>0</v>
      </c>
      <c r="AY74" s="15">
        <f t="shared" si="13"/>
        <v>0.12222222222222179</v>
      </c>
    </row>
    <row r="75" spans="1:51" x14ac:dyDescent="0.2">
      <c r="A75" s="15">
        <v>37</v>
      </c>
      <c r="B75" s="15">
        <v>101</v>
      </c>
      <c r="C75" s="15">
        <v>1</v>
      </c>
      <c r="D75" s="15">
        <v>0</v>
      </c>
      <c r="E75" s="15">
        <v>1</v>
      </c>
      <c r="F75" s="15">
        <v>0</v>
      </c>
      <c r="G75" s="15">
        <v>0</v>
      </c>
      <c r="H75" s="15">
        <v>0</v>
      </c>
      <c r="I75" s="15">
        <v>57</v>
      </c>
      <c r="J75" s="15">
        <v>0</v>
      </c>
      <c r="K75" s="15">
        <v>0</v>
      </c>
      <c r="L75" s="15">
        <v>0</v>
      </c>
      <c r="M75" s="15">
        <v>1</v>
      </c>
      <c r="N75" s="15">
        <v>0</v>
      </c>
      <c r="O75" s="15">
        <v>3</v>
      </c>
      <c r="P75" s="15">
        <v>24</v>
      </c>
      <c r="Q75" s="15">
        <v>0</v>
      </c>
      <c r="R75" s="15">
        <v>0</v>
      </c>
      <c r="S75" s="15">
        <v>1</v>
      </c>
      <c r="T75" s="15">
        <v>140000</v>
      </c>
      <c r="U75" s="15">
        <v>0</v>
      </c>
      <c r="V75" s="15">
        <v>0</v>
      </c>
      <c r="W75" s="15">
        <v>1</v>
      </c>
      <c r="X75" s="15">
        <v>45</v>
      </c>
      <c r="Y75" s="193">
        <v>2000</v>
      </c>
      <c r="Z75" s="15">
        <v>2</v>
      </c>
      <c r="AA75" s="15">
        <v>1.6666666666666667</v>
      </c>
      <c r="AB75" s="15">
        <v>2</v>
      </c>
      <c r="AC75" s="15">
        <v>2</v>
      </c>
      <c r="AD75" s="15">
        <v>2.5</v>
      </c>
      <c r="AE75" s="15">
        <v>2.0333333333333337</v>
      </c>
      <c r="AF75" s="15">
        <v>1</v>
      </c>
      <c r="AG75" s="15">
        <v>1</v>
      </c>
      <c r="AH75" s="15">
        <v>2</v>
      </c>
      <c r="AI75" s="15">
        <v>0</v>
      </c>
      <c r="AJ75" s="15">
        <v>0</v>
      </c>
      <c r="AK75" s="15">
        <v>1</v>
      </c>
      <c r="AL75" s="27">
        <v>4.5999999999999996</v>
      </c>
      <c r="AM75" s="27">
        <v>5</v>
      </c>
      <c r="AN75" s="27">
        <v>5</v>
      </c>
      <c r="AO75" s="27">
        <v>3.6</v>
      </c>
      <c r="AP75" s="27">
        <v>3.3333333333333335</v>
      </c>
      <c r="AQ75" s="27">
        <v>4.5</v>
      </c>
      <c r="AR75" s="27">
        <v>4.3388888888888886</v>
      </c>
      <c r="AS75" s="15">
        <f t="shared" si="7"/>
        <v>0</v>
      </c>
      <c r="AT75" s="15">
        <f t="shared" si="8"/>
        <v>0.66666666666666696</v>
      </c>
      <c r="AU75" s="15">
        <f t="shared" si="9"/>
        <v>1.25</v>
      </c>
      <c r="AV75" s="15">
        <f t="shared" si="10"/>
        <v>-0.80000000000000027</v>
      </c>
      <c r="AW75" s="15">
        <f t="shared" si="11"/>
        <v>-1.3333333333333335</v>
      </c>
      <c r="AX75" s="15">
        <f t="shared" si="12"/>
        <v>0.25</v>
      </c>
      <c r="AY75" s="15">
        <f t="shared" si="13"/>
        <v>5.5555555555546476E-3</v>
      </c>
    </row>
    <row r="76" spans="1:51" x14ac:dyDescent="0.2">
      <c r="A76" s="15">
        <v>38</v>
      </c>
      <c r="B76" s="15">
        <v>102</v>
      </c>
      <c r="C76" s="15">
        <v>1</v>
      </c>
      <c r="D76" s="15">
        <v>0</v>
      </c>
      <c r="E76" s="15">
        <v>0</v>
      </c>
      <c r="F76" s="15">
        <v>0</v>
      </c>
      <c r="G76" s="15">
        <v>0</v>
      </c>
      <c r="H76" s="15">
        <v>1</v>
      </c>
      <c r="I76" s="15">
        <v>65</v>
      </c>
      <c r="J76" s="15">
        <v>0</v>
      </c>
      <c r="K76" s="15">
        <v>1</v>
      </c>
      <c r="L76" s="15">
        <v>0</v>
      </c>
      <c r="M76" s="15">
        <v>0</v>
      </c>
      <c r="N76" s="15">
        <v>0</v>
      </c>
      <c r="O76" s="15">
        <v>4</v>
      </c>
      <c r="P76" s="15">
        <v>19</v>
      </c>
      <c r="Q76" s="15">
        <v>0</v>
      </c>
      <c r="R76" s="15">
        <v>0</v>
      </c>
      <c r="S76" s="15">
        <v>1</v>
      </c>
      <c r="T76" s="15">
        <v>150000</v>
      </c>
      <c r="U76" s="15">
        <v>0</v>
      </c>
      <c r="V76" s="15">
        <v>1</v>
      </c>
      <c r="W76" s="15">
        <v>0</v>
      </c>
      <c r="X76" s="15">
        <v>14.5</v>
      </c>
      <c r="Y76" s="193">
        <v>6475.8620689655181</v>
      </c>
      <c r="Z76" s="15">
        <v>2</v>
      </c>
      <c r="AA76" s="15">
        <v>2</v>
      </c>
      <c r="AB76" s="15">
        <v>2</v>
      </c>
      <c r="AC76" s="15">
        <v>2.5</v>
      </c>
      <c r="AD76" s="15">
        <v>2.5</v>
      </c>
      <c r="AE76" s="15">
        <v>2.2000000000000002</v>
      </c>
      <c r="AF76" s="15">
        <v>2</v>
      </c>
      <c r="AG76" s="15">
        <v>0</v>
      </c>
      <c r="AH76" s="15">
        <v>5</v>
      </c>
      <c r="AI76" s="15" t="s">
        <v>1008</v>
      </c>
      <c r="AJ76" s="15" t="s">
        <v>1008</v>
      </c>
      <c r="AK76" s="15" t="s">
        <v>1007</v>
      </c>
      <c r="AL76" s="150">
        <v>4.5999999999999996</v>
      </c>
      <c r="AM76" s="150">
        <v>4.333333333333333</v>
      </c>
      <c r="AN76" s="150">
        <v>3.75</v>
      </c>
      <c r="AO76" s="150">
        <v>4.4000000000000004</v>
      </c>
      <c r="AP76" s="150">
        <v>4.666666666666667</v>
      </c>
      <c r="AQ76" s="150">
        <v>4.25</v>
      </c>
      <c r="AR76" s="27">
        <v>4.3333333333333339</v>
      </c>
      <c r="AS76" s="15">
        <f t="shared" si="7"/>
        <v>0.59999999999999964</v>
      </c>
      <c r="AT76" s="27">
        <f t="shared" si="8"/>
        <v>0.99999999999999956</v>
      </c>
      <c r="AU76" s="27">
        <f t="shared" si="9"/>
        <v>0.75</v>
      </c>
      <c r="AV76" s="27">
        <f t="shared" si="10"/>
        <v>0.80000000000000027</v>
      </c>
      <c r="AW76" s="27">
        <f t="shared" si="11"/>
        <v>0.66666666666666696</v>
      </c>
      <c r="AX76" s="27">
        <f t="shared" si="12"/>
        <v>-0.25</v>
      </c>
      <c r="AY76" s="27">
        <f t="shared" si="13"/>
        <v>0.594444444444445</v>
      </c>
    </row>
    <row r="77" spans="1:51" x14ac:dyDescent="0.2">
      <c r="A77" s="15">
        <v>38</v>
      </c>
      <c r="B77" s="15">
        <v>102</v>
      </c>
      <c r="C77" s="15">
        <v>1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65</v>
      </c>
      <c r="J77" s="15">
        <v>0</v>
      </c>
      <c r="K77" s="15">
        <v>1</v>
      </c>
      <c r="L77" s="15">
        <v>0</v>
      </c>
      <c r="M77" s="15">
        <v>0</v>
      </c>
      <c r="N77" s="15">
        <v>0</v>
      </c>
      <c r="O77" s="15">
        <v>4</v>
      </c>
      <c r="P77" s="15">
        <v>19</v>
      </c>
      <c r="Q77" s="15">
        <v>0</v>
      </c>
      <c r="R77" s="15">
        <v>0</v>
      </c>
      <c r="S77" s="15">
        <v>1</v>
      </c>
      <c r="T77" s="15">
        <v>150000</v>
      </c>
      <c r="U77" s="15">
        <v>0</v>
      </c>
      <c r="V77" s="15">
        <v>0</v>
      </c>
      <c r="W77" s="15">
        <v>0</v>
      </c>
      <c r="X77" s="15">
        <v>14.5</v>
      </c>
      <c r="Y77" s="193">
        <v>6475.8620689655181</v>
      </c>
      <c r="Z77" s="15">
        <v>2</v>
      </c>
      <c r="AA77" s="15">
        <v>2</v>
      </c>
      <c r="AB77" s="15">
        <v>2</v>
      </c>
      <c r="AC77" s="15">
        <v>2.5</v>
      </c>
      <c r="AD77" s="15">
        <v>2.5</v>
      </c>
      <c r="AE77" s="15">
        <v>2.2000000000000002</v>
      </c>
      <c r="AF77" s="15">
        <v>2</v>
      </c>
      <c r="AG77" s="15">
        <v>0</v>
      </c>
      <c r="AH77" s="15">
        <v>5</v>
      </c>
      <c r="AI77" s="15" t="s">
        <v>1008</v>
      </c>
      <c r="AJ77" s="15" t="s">
        <v>1008</v>
      </c>
      <c r="AK77" s="15" t="s">
        <v>1007</v>
      </c>
      <c r="AL77" s="166">
        <v>4</v>
      </c>
      <c r="AM77" s="166">
        <v>3.3333333333333335</v>
      </c>
      <c r="AN77" s="166">
        <v>3</v>
      </c>
      <c r="AO77" s="166">
        <v>3.6</v>
      </c>
      <c r="AP77" s="166">
        <v>4</v>
      </c>
      <c r="AQ77" s="166">
        <v>4.5</v>
      </c>
      <c r="AR77" s="27">
        <v>3.7388888888888889</v>
      </c>
      <c r="AS77" s="15">
        <f t="shared" si="7"/>
        <v>-1</v>
      </c>
      <c r="AT77" s="15">
        <f t="shared" si="8"/>
        <v>-0.99999999999999956</v>
      </c>
      <c r="AU77" s="15">
        <f t="shared" si="9"/>
        <v>-1.5</v>
      </c>
      <c r="AV77" s="15">
        <f t="shared" si="10"/>
        <v>-0.60000000000000009</v>
      </c>
      <c r="AW77" s="15">
        <f t="shared" si="11"/>
        <v>0.66666666666666652</v>
      </c>
      <c r="AX77" s="15">
        <f t="shared" si="12"/>
        <v>-0.25</v>
      </c>
      <c r="AY77" s="15">
        <f t="shared" si="13"/>
        <v>-0.61388888888888804</v>
      </c>
    </row>
    <row r="78" spans="1:51" x14ac:dyDescent="0.2">
      <c r="A78" s="15">
        <v>39</v>
      </c>
      <c r="B78" s="15">
        <v>103</v>
      </c>
      <c r="C78" s="15">
        <v>1</v>
      </c>
      <c r="D78" s="15">
        <v>0</v>
      </c>
      <c r="E78" s="15">
        <v>0</v>
      </c>
      <c r="F78" s="15">
        <v>0</v>
      </c>
      <c r="G78" s="15">
        <v>0</v>
      </c>
      <c r="H78" s="15">
        <v>1</v>
      </c>
      <c r="I78" s="15">
        <v>38</v>
      </c>
      <c r="J78" s="15">
        <v>0</v>
      </c>
      <c r="K78" s="15">
        <v>0</v>
      </c>
      <c r="L78" s="15">
        <v>0</v>
      </c>
      <c r="M78" s="15">
        <v>1</v>
      </c>
      <c r="N78" s="15">
        <v>0</v>
      </c>
      <c r="O78" s="15">
        <v>3</v>
      </c>
      <c r="P78" s="15">
        <v>16</v>
      </c>
      <c r="Q78" s="15">
        <v>1</v>
      </c>
      <c r="R78" s="15">
        <v>1</v>
      </c>
      <c r="S78" s="15">
        <v>1</v>
      </c>
      <c r="T78" s="15">
        <v>150000</v>
      </c>
      <c r="U78" s="15">
        <v>1</v>
      </c>
      <c r="V78" s="15">
        <v>1</v>
      </c>
      <c r="W78" s="15">
        <v>0</v>
      </c>
      <c r="X78" s="15">
        <v>56</v>
      </c>
      <c r="Y78" s="193">
        <v>1577.1428571428571</v>
      </c>
      <c r="Z78" s="15">
        <v>2</v>
      </c>
      <c r="AA78" s="15">
        <v>1.6666666666666667</v>
      </c>
      <c r="AB78" s="15">
        <v>1.6666666666666667</v>
      </c>
      <c r="AC78" s="15">
        <v>3.5</v>
      </c>
      <c r="AD78" s="15">
        <v>4.5</v>
      </c>
      <c r="AE78" s="15">
        <v>2.666666666666667</v>
      </c>
      <c r="AF78" s="15">
        <v>1</v>
      </c>
      <c r="AG78" s="15">
        <v>0</v>
      </c>
      <c r="AH78" s="15">
        <v>5</v>
      </c>
      <c r="AI78" s="15" t="s">
        <v>1008</v>
      </c>
      <c r="AJ78" s="15" t="s">
        <v>1008</v>
      </c>
      <c r="AK78" s="15" t="s">
        <v>1007</v>
      </c>
      <c r="AL78" s="15">
        <v>5</v>
      </c>
      <c r="AM78" s="15">
        <v>4.333333333333333</v>
      </c>
      <c r="AN78" s="15">
        <v>4.5</v>
      </c>
      <c r="AO78" s="15">
        <v>4.2</v>
      </c>
      <c r="AP78" s="15">
        <v>3.3333333333333335</v>
      </c>
      <c r="AQ78" s="15">
        <v>4.75</v>
      </c>
      <c r="AR78" s="27">
        <v>4.352777777777777</v>
      </c>
      <c r="AS78" s="15">
        <f t="shared" si="7"/>
        <v>0.59999999999999964</v>
      </c>
      <c r="AT78" s="15">
        <f t="shared" si="8"/>
        <v>0.33333333333333304</v>
      </c>
      <c r="AU78" s="15">
        <f t="shared" si="9"/>
        <v>0</v>
      </c>
      <c r="AV78" s="15">
        <f t="shared" si="10"/>
        <v>-0.39999999999999947</v>
      </c>
      <c r="AW78" s="15">
        <f t="shared" si="11"/>
        <v>-0.33333333333333304</v>
      </c>
      <c r="AX78" s="15">
        <f t="shared" si="12"/>
        <v>0.5</v>
      </c>
      <c r="AY78" s="15">
        <f t="shared" si="13"/>
        <v>0.11666666666666536</v>
      </c>
    </row>
    <row r="79" spans="1:51" x14ac:dyDescent="0.2">
      <c r="A79" s="15">
        <v>39</v>
      </c>
      <c r="B79" s="15">
        <v>103</v>
      </c>
      <c r="C79" s="15">
        <v>1</v>
      </c>
      <c r="D79" s="15">
        <v>0</v>
      </c>
      <c r="E79" s="15">
        <v>0</v>
      </c>
      <c r="F79" s="15">
        <v>0</v>
      </c>
      <c r="G79" s="15">
        <v>0</v>
      </c>
      <c r="H79" s="15">
        <v>1</v>
      </c>
      <c r="I79" s="15">
        <v>38</v>
      </c>
      <c r="J79" s="15">
        <v>0</v>
      </c>
      <c r="K79" s="15">
        <v>0</v>
      </c>
      <c r="L79" s="15">
        <v>0</v>
      </c>
      <c r="M79" s="15">
        <v>1</v>
      </c>
      <c r="N79" s="15">
        <v>0</v>
      </c>
      <c r="O79" s="15">
        <v>3</v>
      </c>
      <c r="P79" s="15">
        <v>16</v>
      </c>
      <c r="Q79" s="15">
        <v>1</v>
      </c>
      <c r="R79" s="15">
        <v>1</v>
      </c>
      <c r="S79" s="15">
        <v>1</v>
      </c>
      <c r="T79" s="15">
        <v>150000</v>
      </c>
      <c r="U79" s="15">
        <v>1</v>
      </c>
      <c r="V79" s="15">
        <v>0</v>
      </c>
      <c r="W79" s="15">
        <v>0</v>
      </c>
      <c r="X79" s="15">
        <v>56</v>
      </c>
      <c r="Y79" s="193">
        <v>1577.1428571428571</v>
      </c>
      <c r="Z79" s="15">
        <v>2</v>
      </c>
      <c r="AA79" s="15">
        <v>1.6666666666666667</v>
      </c>
      <c r="AB79" s="15">
        <v>1.6666666666666667</v>
      </c>
      <c r="AC79" s="15">
        <v>3.5</v>
      </c>
      <c r="AD79" s="15">
        <v>4.5</v>
      </c>
      <c r="AE79" s="15">
        <v>2.666666666666667</v>
      </c>
      <c r="AF79" s="15">
        <v>1</v>
      </c>
      <c r="AG79" s="15">
        <v>0</v>
      </c>
      <c r="AH79" s="15">
        <v>5</v>
      </c>
      <c r="AI79" s="15" t="s">
        <v>1008</v>
      </c>
      <c r="AJ79" s="15" t="s">
        <v>1008</v>
      </c>
      <c r="AK79" s="15" t="s">
        <v>1007</v>
      </c>
      <c r="AL79" s="27">
        <v>4.4000000000000004</v>
      </c>
      <c r="AM79" s="27">
        <v>4</v>
      </c>
      <c r="AN79" s="27">
        <v>4.5</v>
      </c>
      <c r="AO79" s="27">
        <v>4.5999999999999996</v>
      </c>
      <c r="AP79" s="27">
        <v>3.6666666666666665</v>
      </c>
      <c r="AQ79" s="27">
        <v>4.25</v>
      </c>
      <c r="AR79" s="27">
        <v>4.2361111111111116</v>
      </c>
      <c r="AS79" s="15">
        <f t="shared" si="7"/>
        <v>-0.39999999999999947</v>
      </c>
      <c r="AT79" s="15">
        <f t="shared" si="8"/>
        <v>-0.33333333333333304</v>
      </c>
      <c r="AU79" s="15">
        <f t="shared" si="9"/>
        <v>-0.25</v>
      </c>
      <c r="AV79" s="15">
        <f t="shared" si="10"/>
        <v>0</v>
      </c>
      <c r="AW79" s="15">
        <f t="shared" si="11"/>
        <v>-1.0000000000000004</v>
      </c>
      <c r="AX79" s="15">
        <f t="shared" si="12"/>
        <v>0.5</v>
      </c>
      <c r="AY79" s="15">
        <f t="shared" si="13"/>
        <v>-0.24722222222222179</v>
      </c>
    </row>
    <row r="80" spans="1:51" x14ac:dyDescent="0.2">
      <c r="A80" s="15">
        <v>40</v>
      </c>
      <c r="B80" s="15">
        <v>104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33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2</v>
      </c>
      <c r="P80" s="15">
        <v>4</v>
      </c>
      <c r="Q80" s="15">
        <v>0</v>
      </c>
      <c r="R80" s="15">
        <v>0</v>
      </c>
      <c r="S80" s="15">
        <v>1</v>
      </c>
      <c r="T80" s="15">
        <v>150000</v>
      </c>
      <c r="U80" s="15">
        <v>0</v>
      </c>
      <c r="V80" s="15">
        <v>1</v>
      </c>
      <c r="W80" s="15">
        <v>1</v>
      </c>
      <c r="X80" s="15">
        <v>15</v>
      </c>
      <c r="Y80" s="193">
        <v>1733.3333333333333</v>
      </c>
      <c r="Z80" s="15">
        <v>1</v>
      </c>
      <c r="AA80" s="15">
        <v>3</v>
      </c>
      <c r="AB80" s="15">
        <v>3</v>
      </c>
      <c r="AC80" s="15">
        <v>3</v>
      </c>
      <c r="AD80" s="15">
        <v>2</v>
      </c>
      <c r="AE80" s="15">
        <v>2.4</v>
      </c>
      <c r="AF80" s="15">
        <v>1</v>
      </c>
      <c r="AG80" s="15">
        <v>1</v>
      </c>
      <c r="AH80" s="15">
        <v>4</v>
      </c>
      <c r="AI80" s="15">
        <v>0</v>
      </c>
      <c r="AJ80" s="15">
        <v>1</v>
      </c>
      <c r="AK80" s="15">
        <v>1</v>
      </c>
      <c r="AL80" s="150">
        <v>4.8</v>
      </c>
      <c r="AM80" s="150">
        <v>4.333333333333333</v>
      </c>
      <c r="AN80" s="150">
        <v>4.75</v>
      </c>
      <c r="AO80" s="150">
        <v>4.5999999999999996</v>
      </c>
      <c r="AP80" s="150">
        <v>4.666666666666667</v>
      </c>
      <c r="AQ80" s="150">
        <v>3.75</v>
      </c>
      <c r="AR80" s="27">
        <v>4.4833333333333334</v>
      </c>
      <c r="AS80" s="15">
        <f t="shared" si="7"/>
        <v>-0.20000000000000018</v>
      </c>
      <c r="AT80" s="27">
        <f t="shared" si="8"/>
        <v>1.333333333333333</v>
      </c>
      <c r="AU80" s="27">
        <f t="shared" si="9"/>
        <v>0.75</v>
      </c>
      <c r="AV80" s="27">
        <f t="shared" si="10"/>
        <v>0.59999999999999964</v>
      </c>
      <c r="AW80" s="27">
        <f t="shared" si="11"/>
        <v>0.66666666666666696</v>
      </c>
      <c r="AX80" s="27">
        <f t="shared" si="12"/>
        <v>-0.25</v>
      </c>
      <c r="AY80" s="27">
        <f t="shared" si="13"/>
        <v>0.48333333333333339</v>
      </c>
    </row>
    <row r="81" spans="1:51" x14ac:dyDescent="0.2">
      <c r="A81" s="15">
        <v>40</v>
      </c>
      <c r="B81" s="15">
        <v>104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33</v>
      </c>
      <c r="J81" s="15">
        <v>1</v>
      </c>
      <c r="K81" s="15">
        <v>0</v>
      </c>
      <c r="L81" s="15">
        <v>0</v>
      </c>
      <c r="M81" s="15">
        <v>0</v>
      </c>
      <c r="N81" s="15">
        <v>0</v>
      </c>
      <c r="O81" s="15">
        <v>2</v>
      </c>
      <c r="P81" s="15">
        <v>4</v>
      </c>
      <c r="Q81" s="15">
        <v>0</v>
      </c>
      <c r="R81" s="15">
        <v>0</v>
      </c>
      <c r="S81" s="15">
        <v>1</v>
      </c>
      <c r="T81" s="15">
        <v>150000</v>
      </c>
      <c r="U81" s="15">
        <v>0</v>
      </c>
      <c r="V81" s="15">
        <v>0</v>
      </c>
      <c r="W81" s="15">
        <v>1</v>
      </c>
      <c r="X81" s="15">
        <v>15</v>
      </c>
      <c r="Y81" s="193">
        <v>1733.3333333333333</v>
      </c>
      <c r="Z81" s="15">
        <v>1</v>
      </c>
      <c r="AA81" s="15">
        <v>3</v>
      </c>
      <c r="AB81" s="15">
        <v>3</v>
      </c>
      <c r="AC81" s="15">
        <v>3</v>
      </c>
      <c r="AD81" s="15">
        <v>2</v>
      </c>
      <c r="AE81" s="15">
        <v>2.4</v>
      </c>
      <c r="AF81" s="15">
        <v>1</v>
      </c>
      <c r="AG81" s="15">
        <v>1</v>
      </c>
      <c r="AH81" s="15">
        <v>4</v>
      </c>
      <c r="AI81" s="15">
        <v>0</v>
      </c>
      <c r="AJ81" s="15">
        <v>1</v>
      </c>
      <c r="AK81" s="15">
        <v>1</v>
      </c>
      <c r="AL81" s="166">
        <v>5</v>
      </c>
      <c r="AM81" s="166">
        <v>3</v>
      </c>
      <c r="AN81" s="166">
        <v>4</v>
      </c>
      <c r="AO81" s="166">
        <v>4</v>
      </c>
      <c r="AP81" s="166">
        <v>4</v>
      </c>
      <c r="AQ81" s="166">
        <v>4</v>
      </c>
      <c r="AR81" s="27">
        <v>4</v>
      </c>
      <c r="AS81" s="15">
        <f t="shared" si="7"/>
        <v>0</v>
      </c>
      <c r="AT81" s="15">
        <f t="shared" si="8"/>
        <v>-1.666666666666667</v>
      </c>
      <c r="AU81" s="15">
        <f t="shared" si="9"/>
        <v>-1</v>
      </c>
      <c r="AV81" s="15">
        <f t="shared" si="10"/>
        <v>0</v>
      </c>
      <c r="AW81" s="15">
        <f t="shared" si="11"/>
        <v>-1</v>
      </c>
      <c r="AX81" s="15">
        <f t="shared" si="12"/>
        <v>-1</v>
      </c>
      <c r="AY81" s="15">
        <f t="shared" si="13"/>
        <v>-0.77777777777777768</v>
      </c>
    </row>
    <row r="82" spans="1:51" x14ac:dyDescent="0.2">
      <c r="A82" s="15">
        <v>41</v>
      </c>
      <c r="B82" s="15">
        <v>105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1</v>
      </c>
      <c r="I82" s="15">
        <v>46</v>
      </c>
      <c r="J82" s="15">
        <v>0</v>
      </c>
      <c r="K82" s="15">
        <v>0</v>
      </c>
      <c r="L82" s="15">
        <v>1</v>
      </c>
      <c r="M82" s="15">
        <v>0</v>
      </c>
      <c r="N82" s="15">
        <v>0</v>
      </c>
      <c r="O82" s="15">
        <v>2</v>
      </c>
      <c r="P82" s="15">
        <v>3</v>
      </c>
      <c r="Q82" s="15">
        <v>0</v>
      </c>
      <c r="R82" s="15">
        <v>1</v>
      </c>
      <c r="S82" s="15">
        <v>0</v>
      </c>
      <c r="T82" s="15">
        <v>0</v>
      </c>
      <c r="U82" s="15">
        <v>0</v>
      </c>
      <c r="V82" s="15">
        <v>1</v>
      </c>
      <c r="W82" s="15">
        <v>1</v>
      </c>
      <c r="X82" s="15">
        <v>60</v>
      </c>
      <c r="Y82" s="193">
        <v>11666.666666666666</v>
      </c>
      <c r="Z82" s="15">
        <v>1.25</v>
      </c>
      <c r="AA82" s="15">
        <v>2</v>
      </c>
      <c r="AB82" s="15">
        <v>1.3333333333333333</v>
      </c>
      <c r="AC82" s="15">
        <v>2</v>
      </c>
      <c r="AD82" s="15">
        <v>1.5</v>
      </c>
      <c r="AE82" s="15">
        <v>1.6166666666666665</v>
      </c>
      <c r="AF82" s="15">
        <v>1</v>
      </c>
      <c r="AG82" s="15">
        <v>1</v>
      </c>
      <c r="AH82" s="15">
        <v>4</v>
      </c>
      <c r="AI82" s="15">
        <v>0</v>
      </c>
      <c r="AJ82" s="15">
        <v>1</v>
      </c>
      <c r="AK82" s="15">
        <v>1</v>
      </c>
      <c r="AL82" s="15">
        <v>5</v>
      </c>
      <c r="AM82" s="15">
        <v>4.666666666666667</v>
      </c>
      <c r="AN82" s="15">
        <v>5</v>
      </c>
      <c r="AO82" s="15">
        <v>4</v>
      </c>
      <c r="AP82" s="15">
        <v>5</v>
      </c>
      <c r="AQ82" s="15">
        <v>5</v>
      </c>
      <c r="AR82" s="27">
        <v>4.7777777777777777</v>
      </c>
      <c r="AS82" s="15">
        <f t="shared" si="7"/>
        <v>0</v>
      </c>
      <c r="AT82" s="15">
        <f t="shared" si="8"/>
        <v>0.66666666666666696</v>
      </c>
      <c r="AU82" s="15">
        <f t="shared" si="9"/>
        <v>0.5</v>
      </c>
      <c r="AV82" s="15">
        <f t="shared" si="10"/>
        <v>0</v>
      </c>
      <c r="AW82" s="15">
        <f t="shared" si="11"/>
        <v>1.3333333333333335</v>
      </c>
      <c r="AX82" s="15">
        <f t="shared" si="12"/>
        <v>0.75</v>
      </c>
      <c r="AY82" s="15">
        <f t="shared" si="13"/>
        <v>0.54166666666666607</v>
      </c>
    </row>
    <row r="83" spans="1:51" x14ac:dyDescent="0.2">
      <c r="A83" s="15">
        <v>41</v>
      </c>
      <c r="B83" s="15">
        <v>105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1</v>
      </c>
      <c r="I83" s="15">
        <v>46</v>
      </c>
      <c r="J83" s="15">
        <v>0</v>
      </c>
      <c r="K83" s="15">
        <v>0</v>
      </c>
      <c r="L83" s="15">
        <v>1</v>
      </c>
      <c r="M83" s="15">
        <v>0</v>
      </c>
      <c r="N83" s="15">
        <v>0</v>
      </c>
      <c r="O83" s="15">
        <v>2</v>
      </c>
      <c r="P83" s="15">
        <v>3</v>
      </c>
      <c r="Q83" s="15">
        <v>0</v>
      </c>
      <c r="R83" s="15">
        <v>1</v>
      </c>
      <c r="S83" s="15">
        <v>0</v>
      </c>
      <c r="T83" s="15">
        <v>0</v>
      </c>
      <c r="U83" s="15">
        <v>0</v>
      </c>
      <c r="V83" s="15">
        <v>0</v>
      </c>
      <c r="W83" s="15">
        <v>1</v>
      </c>
      <c r="X83" s="15">
        <v>130</v>
      </c>
      <c r="Y83" s="193">
        <v>6153.8461538461543</v>
      </c>
      <c r="Z83" s="15">
        <v>1.25</v>
      </c>
      <c r="AA83" s="15">
        <v>2</v>
      </c>
      <c r="AB83" s="15">
        <v>1.3333333333333333</v>
      </c>
      <c r="AC83" s="15">
        <v>2</v>
      </c>
      <c r="AD83" s="15">
        <v>1.5</v>
      </c>
      <c r="AE83" s="15">
        <v>1.6166666666666665</v>
      </c>
      <c r="AF83" s="15">
        <v>1</v>
      </c>
      <c r="AG83" s="15">
        <v>1</v>
      </c>
      <c r="AH83" s="15">
        <v>4</v>
      </c>
      <c r="AI83" s="15">
        <v>0</v>
      </c>
      <c r="AJ83" s="15">
        <v>1</v>
      </c>
      <c r="AK83" s="15">
        <v>1</v>
      </c>
      <c r="AL83" s="27">
        <v>5</v>
      </c>
      <c r="AM83" s="27">
        <v>4</v>
      </c>
      <c r="AN83" s="27">
        <v>4.5</v>
      </c>
      <c r="AO83" s="27">
        <v>4</v>
      </c>
      <c r="AP83" s="27">
        <v>3.6666666666666665</v>
      </c>
      <c r="AQ83" s="27">
        <v>4.25</v>
      </c>
      <c r="AR83" s="27">
        <v>4.2361111111111116</v>
      </c>
      <c r="AS83" s="15">
        <f t="shared" si="7"/>
        <v>0.40000000000000036</v>
      </c>
      <c r="AT83" s="15">
        <f t="shared" si="8"/>
        <v>-1</v>
      </c>
      <c r="AU83" s="15">
        <f t="shared" si="9"/>
        <v>-0.25</v>
      </c>
      <c r="AV83" s="15">
        <f t="shared" si="10"/>
        <v>-0.20000000000000018</v>
      </c>
      <c r="AW83" s="15">
        <f t="shared" si="11"/>
        <v>-0.33333333333333348</v>
      </c>
      <c r="AX83" s="15">
        <f t="shared" si="12"/>
        <v>-0.5</v>
      </c>
      <c r="AY83" s="15">
        <f t="shared" si="13"/>
        <v>-0.31388888888888822</v>
      </c>
    </row>
    <row r="84" spans="1:51" x14ac:dyDescent="0.2">
      <c r="A84" s="15">
        <v>42</v>
      </c>
      <c r="B84" s="15">
        <v>107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1</v>
      </c>
      <c r="I84" s="15">
        <v>65</v>
      </c>
      <c r="J84" s="15">
        <v>0</v>
      </c>
      <c r="K84" s="15">
        <v>0</v>
      </c>
      <c r="L84" s="15">
        <v>0</v>
      </c>
      <c r="M84" s="15">
        <v>1</v>
      </c>
      <c r="N84" s="15">
        <v>0</v>
      </c>
      <c r="O84" s="15">
        <v>6</v>
      </c>
      <c r="P84" s="15">
        <v>27</v>
      </c>
      <c r="Q84" s="15">
        <v>0</v>
      </c>
      <c r="R84" s="15">
        <v>0</v>
      </c>
      <c r="S84" s="15">
        <v>1</v>
      </c>
      <c r="T84" s="15">
        <v>180000</v>
      </c>
      <c r="U84" s="15">
        <v>0</v>
      </c>
      <c r="V84" s="15">
        <v>1</v>
      </c>
      <c r="W84" s="15">
        <v>1</v>
      </c>
      <c r="X84" s="15">
        <v>8</v>
      </c>
      <c r="Y84" s="193">
        <v>1875</v>
      </c>
      <c r="Z84" s="15">
        <v>2</v>
      </c>
      <c r="AA84" s="15">
        <v>2.3333333333333335</v>
      </c>
      <c r="AB84" s="15">
        <v>1.3333333333333333</v>
      </c>
      <c r="AC84" s="15">
        <v>2.5</v>
      </c>
      <c r="AD84" s="15">
        <v>1.5</v>
      </c>
      <c r="AE84" s="15">
        <v>1.9333333333333336</v>
      </c>
      <c r="AF84" s="15">
        <v>1</v>
      </c>
      <c r="AG84" s="15">
        <v>0</v>
      </c>
      <c r="AH84" s="15">
        <v>5</v>
      </c>
      <c r="AI84" s="15" t="s">
        <v>1008</v>
      </c>
      <c r="AJ84" s="15" t="s">
        <v>1008</v>
      </c>
      <c r="AK84" s="15" t="s">
        <v>1007</v>
      </c>
      <c r="AL84" s="150">
        <v>4.5999999999999996</v>
      </c>
      <c r="AM84" s="150">
        <v>5</v>
      </c>
      <c r="AN84" s="150">
        <v>4.75</v>
      </c>
      <c r="AO84" s="150">
        <v>4.2</v>
      </c>
      <c r="AP84" s="150">
        <v>4</v>
      </c>
      <c r="AQ84" s="150">
        <v>4.75</v>
      </c>
      <c r="AR84" s="27">
        <v>4.55</v>
      </c>
      <c r="AS84" s="15">
        <f t="shared" si="7"/>
        <v>0.59999999999999964</v>
      </c>
      <c r="AT84" s="27">
        <f t="shared" si="8"/>
        <v>1</v>
      </c>
      <c r="AU84" s="27">
        <f t="shared" si="9"/>
        <v>0.75</v>
      </c>
      <c r="AV84" s="27">
        <f t="shared" si="10"/>
        <v>0.20000000000000018</v>
      </c>
      <c r="AW84" s="27">
        <f t="shared" si="11"/>
        <v>1</v>
      </c>
      <c r="AX84" s="27">
        <f t="shared" si="12"/>
        <v>1.75</v>
      </c>
      <c r="AY84" s="27">
        <f t="shared" si="13"/>
        <v>0.8833333333333333</v>
      </c>
    </row>
    <row r="85" spans="1:51" x14ac:dyDescent="0.2">
      <c r="A85" s="15">
        <v>42</v>
      </c>
      <c r="B85" s="15">
        <v>107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1</v>
      </c>
      <c r="I85" s="15">
        <v>65</v>
      </c>
      <c r="J85" s="15">
        <v>0</v>
      </c>
      <c r="K85" s="15">
        <v>0</v>
      </c>
      <c r="L85" s="15">
        <v>0</v>
      </c>
      <c r="M85" s="15">
        <v>1</v>
      </c>
      <c r="N85" s="15">
        <v>0</v>
      </c>
      <c r="O85" s="15">
        <v>6</v>
      </c>
      <c r="P85" s="15">
        <v>27</v>
      </c>
      <c r="Q85" s="15">
        <v>0</v>
      </c>
      <c r="R85" s="15">
        <v>0</v>
      </c>
      <c r="S85" s="15">
        <v>1</v>
      </c>
      <c r="T85" s="15">
        <v>180000</v>
      </c>
      <c r="U85" s="15">
        <v>0</v>
      </c>
      <c r="V85" s="15">
        <v>0</v>
      </c>
      <c r="W85" s="15">
        <v>1</v>
      </c>
      <c r="X85" s="15">
        <v>8</v>
      </c>
      <c r="Y85" s="193">
        <v>1625</v>
      </c>
      <c r="Z85" s="15">
        <v>2</v>
      </c>
      <c r="AA85" s="15">
        <v>2.3333333333333335</v>
      </c>
      <c r="AB85" s="15">
        <v>1.3333333333333333</v>
      </c>
      <c r="AC85" s="15">
        <v>2.5</v>
      </c>
      <c r="AD85" s="15">
        <v>1.5</v>
      </c>
      <c r="AE85" s="15">
        <v>1.9333333333333336</v>
      </c>
      <c r="AF85" s="15">
        <v>1</v>
      </c>
      <c r="AG85" s="15">
        <v>0</v>
      </c>
      <c r="AH85" s="15">
        <v>5</v>
      </c>
      <c r="AI85" s="15" t="s">
        <v>1008</v>
      </c>
      <c r="AJ85" s="15" t="s">
        <v>1008</v>
      </c>
      <c r="AK85" s="15" t="s">
        <v>1007</v>
      </c>
      <c r="AL85" s="166">
        <v>4</v>
      </c>
      <c r="AM85" s="166">
        <v>4</v>
      </c>
      <c r="AN85" s="166">
        <v>4</v>
      </c>
      <c r="AO85" s="166">
        <v>4</v>
      </c>
      <c r="AP85" s="166">
        <v>3</v>
      </c>
      <c r="AQ85" s="166">
        <v>3</v>
      </c>
      <c r="AR85" s="27">
        <v>3.6666666666666665</v>
      </c>
      <c r="AS85" s="15">
        <f t="shared" si="7"/>
        <v>-1</v>
      </c>
      <c r="AT85" s="15">
        <f t="shared" si="8"/>
        <v>-0.33333333333333304</v>
      </c>
      <c r="AU85" s="15">
        <f t="shared" si="9"/>
        <v>-1</v>
      </c>
      <c r="AV85" s="15">
        <f t="shared" si="10"/>
        <v>-0.40000000000000036</v>
      </c>
      <c r="AW85" s="15">
        <f t="shared" si="11"/>
        <v>-1.333333333333333</v>
      </c>
      <c r="AX85" s="15">
        <f t="shared" si="12"/>
        <v>-2</v>
      </c>
      <c r="AY85" s="15">
        <f t="shared" si="13"/>
        <v>-1.0111111111111115</v>
      </c>
    </row>
    <row r="86" spans="1:51" x14ac:dyDescent="0.2">
      <c r="A86" s="15">
        <v>43</v>
      </c>
      <c r="B86" s="15">
        <v>108</v>
      </c>
      <c r="C86" s="15">
        <v>0</v>
      </c>
      <c r="D86" s="15">
        <v>0</v>
      </c>
      <c r="E86" s="15">
        <v>0</v>
      </c>
      <c r="F86" s="15">
        <v>1</v>
      </c>
      <c r="G86" s="15">
        <v>0</v>
      </c>
      <c r="H86" s="15">
        <v>1</v>
      </c>
      <c r="I86" s="15">
        <v>50</v>
      </c>
      <c r="J86" s="15">
        <v>0</v>
      </c>
      <c r="K86" s="15">
        <v>1</v>
      </c>
      <c r="L86" s="15">
        <v>0</v>
      </c>
      <c r="M86" s="15">
        <v>0</v>
      </c>
      <c r="N86" s="15">
        <v>0</v>
      </c>
      <c r="O86" s="15">
        <v>6</v>
      </c>
      <c r="P86" s="15">
        <v>12</v>
      </c>
      <c r="Q86" s="15">
        <v>0</v>
      </c>
      <c r="R86" s="15">
        <v>0</v>
      </c>
      <c r="S86" s="15">
        <v>0</v>
      </c>
      <c r="T86" s="15">
        <v>0</v>
      </c>
      <c r="U86" s="15">
        <v>1</v>
      </c>
      <c r="V86" s="15">
        <v>1</v>
      </c>
      <c r="W86" s="15">
        <v>1</v>
      </c>
      <c r="X86" s="15">
        <v>5</v>
      </c>
      <c r="Y86" s="193">
        <v>1600</v>
      </c>
      <c r="Z86" s="15">
        <v>1.75</v>
      </c>
      <c r="AA86" s="15">
        <v>2</v>
      </c>
      <c r="AB86" s="15">
        <v>1.6666666666666667</v>
      </c>
      <c r="AC86" s="15">
        <v>2.5</v>
      </c>
      <c r="AD86" s="15">
        <v>2</v>
      </c>
      <c r="AE86" s="15">
        <v>1.9833333333333336</v>
      </c>
      <c r="AF86" s="15">
        <v>3</v>
      </c>
      <c r="AG86" s="15">
        <v>1</v>
      </c>
      <c r="AH86" s="15">
        <v>4</v>
      </c>
      <c r="AI86" s="15">
        <v>0</v>
      </c>
      <c r="AJ86" s="15">
        <v>1</v>
      </c>
      <c r="AK86" s="15">
        <v>1</v>
      </c>
      <c r="AL86" s="15">
        <v>5</v>
      </c>
      <c r="AM86" s="15">
        <v>4.333333333333333</v>
      </c>
      <c r="AN86" s="15">
        <v>5</v>
      </c>
      <c r="AO86" s="15">
        <v>4.4000000000000004</v>
      </c>
      <c r="AP86" s="15">
        <v>4.333333333333333</v>
      </c>
      <c r="AQ86" s="15">
        <v>5</v>
      </c>
      <c r="AR86" s="27">
        <v>4.677777777777778</v>
      </c>
      <c r="AS86" s="15">
        <f t="shared" si="7"/>
        <v>0.59999999999999964</v>
      </c>
      <c r="AT86" s="15">
        <f t="shared" si="8"/>
        <v>0</v>
      </c>
      <c r="AU86" s="15">
        <f t="shared" si="9"/>
        <v>0.75</v>
      </c>
      <c r="AV86" s="15">
        <f t="shared" si="10"/>
        <v>-0.19999999999999929</v>
      </c>
      <c r="AW86" s="15">
        <f t="shared" si="11"/>
        <v>0.33333333333333304</v>
      </c>
      <c r="AX86" s="15">
        <f t="shared" si="12"/>
        <v>0.75</v>
      </c>
      <c r="AY86" s="15">
        <f t="shared" si="13"/>
        <v>0.37222222222222179</v>
      </c>
    </row>
    <row r="87" spans="1:51" x14ac:dyDescent="0.2">
      <c r="A87" s="15">
        <v>43</v>
      </c>
      <c r="B87" s="15">
        <v>108</v>
      </c>
      <c r="C87" s="15">
        <v>0</v>
      </c>
      <c r="D87" s="15">
        <v>0</v>
      </c>
      <c r="E87" s="15">
        <v>0</v>
      </c>
      <c r="F87" s="15">
        <v>1</v>
      </c>
      <c r="G87" s="15">
        <v>0</v>
      </c>
      <c r="H87" s="15">
        <v>1</v>
      </c>
      <c r="I87" s="15">
        <v>50</v>
      </c>
      <c r="J87" s="15">
        <v>0</v>
      </c>
      <c r="K87" s="15">
        <v>1</v>
      </c>
      <c r="L87" s="15">
        <v>0</v>
      </c>
      <c r="M87" s="15">
        <v>0</v>
      </c>
      <c r="N87" s="15">
        <v>0</v>
      </c>
      <c r="O87" s="15">
        <v>6</v>
      </c>
      <c r="P87" s="15">
        <v>12</v>
      </c>
      <c r="Q87" s="15">
        <v>0</v>
      </c>
      <c r="R87" s="15">
        <v>0</v>
      </c>
      <c r="S87" s="15">
        <v>0</v>
      </c>
      <c r="T87" s="15">
        <v>0</v>
      </c>
      <c r="U87" s="15">
        <v>1</v>
      </c>
      <c r="V87" s="15">
        <v>0</v>
      </c>
      <c r="W87" s="15">
        <v>1</v>
      </c>
      <c r="X87" s="15">
        <v>5</v>
      </c>
      <c r="Y87" s="193">
        <v>1600</v>
      </c>
      <c r="Z87" s="15">
        <v>1.75</v>
      </c>
      <c r="AA87" s="15">
        <v>2</v>
      </c>
      <c r="AB87" s="15">
        <v>1.6666666666666667</v>
      </c>
      <c r="AC87" s="15">
        <v>2.5</v>
      </c>
      <c r="AD87" s="15">
        <v>2</v>
      </c>
      <c r="AE87" s="15">
        <v>1.9833333333333336</v>
      </c>
      <c r="AF87" s="15">
        <v>3</v>
      </c>
      <c r="AG87" s="15">
        <v>1</v>
      </c>
      <c r="AH87" s="15">
        <v>4</v>
      </c>
      <c r="AI87" s="15">
        <v>0</v>
      </c>
      <c r="AJ87" s="15">
        <v>1</v>
      </c>
      <c r="AK87" s="15">
        <v>1</v>
      </c>
      <c r="AL87" s="27">
        <v>4.4000000000000004</v>
      </c>
      <c r="AM87" s="27">
        <v>4.333333333333333</v>
      </c>
      <c r="AN87" s="27">
        <v>4.25</v>
      </c>
      <c r="AO87" s="27">
        <v>4.5999999999999996</v>
      </c>
      <c r="AP87" s="27">
        <v>4</v>
      </c>
      <c r="AQ87" s="27">
        <v>4.25</v>
      </c>
      <c r="AR87" s="27">
        <v>4.3055555555555562</v>
      </c>
      <c r="AS87" s="15">
        <f t="shared" si="7"/>
        <v>0.60000000000000053</v>
      </c>
      <c r="AT87" s="15">
        <f t="shared" si="8"/>
        <v>-0.33333333333333393</v>
      </c>
      <c r="AU87" s="15">
        <f t="shared" si="9"/>
        <v>0.5</v>
      </c>
      <c r="AV87" s="15">
        <f t="shared" si="10"/>
        <v>0</v>
      </c>
      <c r="AW87" s="15">
        <f t="shared" si="11"/>
        <v>0</v>
      </c>
      <c r="AX87" s="15">
        <f t="shared" si="12"/>
        <v>0.25</v>
      </c>
      <c r="AY87" s="15">
        <f t="shared" si="13"/>
        <v>0.16944444444444517</v>
      </c>
    </row>
    <row r="88" spans="1:51" x14ac:dyDescent="0.2">
      <c r="A88" s="15">
        <v>44</v>
      </c>
      <c r="B88" s="15">
        <v>109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1</v>
      </c>
      <c r="I88" s="15">
        <v>57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3</v>
      </c>
      <c r="P88" s="15">
        <v>8</v>
      </c>
      <c r="Q88" s="15">
        <v>0</v>
      </c>
      <c r="R88" s="15">
        <v>0</v>
      </c>
      <c r="S88" s="15">
        <v>1</v>
      </c>
      <c r="T88" s="15">
        <v>160000</v>
      </c>
      <c r="U88" s="15">
        <v>0</v>
      </c>
      <c r="V88" s="15">
        <v>1</v>
      </c>
      <c r="W88" s="15">
        <v>0</v>
      </c>
      <c r="X88" s="15">
        <v>2</v>
      </c>
      <c r="Y88" s="193">
        <v>50</v>
      </c>
      <c r="Z88" s="15">
        <v>2</v>
      </c>
      <c r="AA88" s="15">
        <v>2</v>
      </c>
      <c r="AB88" s="15">
        <v>2</v>
      </c>
      <c r="AC88" s="15">
        <v>2</v>
      </c>
      <c r="AD88" s="15">
        <v>2.5</v>
      </c>
      <c r="AE88" s="15">
        <v>2.1</v>
      </c>
      <c r="AF88" s="15">
        <v>2</v>
      </c>
      <c r="AG88" s="15">
        <v>0</v>
      </c>
      <c r="AH88" s="15">
        <v>5</v>
      </c>
      <c r="AI88" s="15" t="s">
        <v>1008</v>
      </c>
      <c r="AJ88" s="15" t="s">
        <v>1008</v>
      </c>
      <c r="AK88" s="15" t="s">
        <v>1007</v>
      </c>
      <c r="AL88" s="150">
        <v>3.8</v>
      </c>
      <c r="AM88" s="150">
        <v>4.666666666666667</v>
      </c>
      <c r="AN88" s="150">
        <v>3.75</v>
      </c>
      <c r="AO88" s="150">
        <v>4.5999999999999996</v>
      </c>
      <c r="AP88" s="150">
        <v>4</v>
      </c>
      <c r="AQ88" s="150">
        <v>4</v>
      </c>
      <c r="AR88" s="27">
        <v>4.1361111111111111</v>
      </c>
      <c r="AS88" s="15">
        <f t="shared" si="7"/>
        <v>0.79999999999999982</v>
      </c>
      <c r="AT88" s="27">
        <f t="shared" si="8"/>
        <v>1.666666666666667</v>
      </c>
      <c r="AU88" s="27">
        <f t="shared" si="9"/>
        <v>0.75</v>
      </c>
      <c r="AV88" s="27">
        <f t="shared" si="10"/>
        <v>2.3999999999999995</v>
      </c>
      <c r="AW88" s="27">
        <f t="shared" si="11"/>
        <v>2</v>
      </c>
      <c r="AX88" s="27">
        <f t="shared" si="12"/>
        <v>2</v>
      </c>
      <c r="AY88" s="27">
        <f t="shared" si="13"/>
        <v>1.6027777777777779</v>
      </c>
    </row>
    <row r="89" spans="1:51" x14ac:dyDescent="0.2">
      <c r="A89" s="15">
        <v>44</v>
      </c>
      <c r="B89" s="15">
        <v>109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1</v>
      </c>
      <c r="I89" s="15">
        <v>57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3</v>
      </c>
      <c r="P89" s="15">
        <v>8</v>
      </c>
      <c r="Q89" s="15">
        <v>0</v>
      </c>
      <c r="R89" s="15">
        <v>0</v>
      </c>
      <c r="S89" s="15">
        <v>1</v>
      </c>
      <c r="T89" s="15">
        <v>160000</v>
      </c>
      <c r="U89" s="15">
        <v>0</v>
      </c>
      <c r="V89" s="15">
        <v>0</v>
      </c>
      <c r="W89" s="15">
        <v>1</v>
      </c>
      <c r="X89" s="15">
        <v>1</v>
      </c>
      <c r="Y89" s="193">
        <v>50</v>
      </c>
      <c r="Z89" s="15">
        <v>2</v>
      </c>
      <c r="AA89" s="15">
        <v>2</v>
      </c>
      <c r="AB89" s="15">
        <v>2</v>
      </c>
      <c r="AC89" s="15">
        <v>2</v>
      </c>
      <c r="AD89" s="15">
        <v>2.5</v>
      </c>
      <c r="AE89" s="15">
        <v>2.1</v>
      </c>
      <c r="AF89" s="15">
        <v>2</v>
      </c>
      <c r="AG89" s="15">
        <v>0</v>
      </c>
      <c r="AH89" s="15">
        <v>5</v>
      </c>
      <c r="AI89" s="15" t="s">
        <v>1008</v>
      </c>
      <c r="AJ89" s="15" t="s">
        <v>1008</v>
      </c>
      <c r="AK89" s="15" t="s">
        <v>1007</v>
      </c>
      <c r="AL89" s="150">
        <v>3</v>
      </c>
      <c r="AM89" s="150">
        <v>3</v>
      </c>
      <c r="AN89" s="150">
        <v>3</v>
      </c>
      <c r="AO89" s="150">
        <v>2.2000000000000002</v>
      </c>
      <c r="AP89" s="150">
        <v>2</v>
      </c>
      <c r="AQ89" s="150">
        <v>2</v>
      </c>
      <c r="AR89" s="27">
        <v>2.5333333333333332</v>
      </c>
      <c r="AS89" s="15">
        <f t="shared" si="7"/>
        <v>-2</v>
      </c>
      <c r="AT89" s="15">
        <f t="shared" si="8"/>
        <v>-2</v>
      </c>
      <c r="AU89" s="15">
        <f t="shared" si="9"/>
        <v>-2</v>
      </c>
      <c r="AV89" s="15">
        <f t="shared" si="10"/>
        <v>-2.8</v>
      </c>
      <c r="AW89" s="15">
        <f t="shared" si="11"/>
        <v>-2.666666666666667</v>
      </c>
      <c r="AX89" s="15">
        <f t="shared" si="12"/>
        <v>-3</v>
      </c>
      <c r="AY89" s="15">
        <f t="shared" si="13"/>
        <v>-2.4111111111111114</v>
      </c>
    </row>
    <row r="90" spans="1:51" x14ac:dyDescent="0.2">
      <c r="A90" s="15">
        <v>45</v>
      </c>
      <c r="B90" s="15">
        <v>110</v>
      </c>
      <c r="C90" s="15">
        <v>0</v>
      </c>
      <c r="D90" s="15">
        <v>0</v>
      </c>
      <c r="E90" s="15">
        <v>0</v>
      </c>
      <c r="F90" s="15">
        <v>0</v>
      </c>
      <c r="G90" s="15">
        <v>1</v>
      </c>
      <c r="H90" s="15">
        <v>1</v>
      </c>
      <c r="I90" s="15">
        <v>62</v>
      </c>
      <c r="J90" s="15">
        <v>0</v>
      </c>
      <c r="K90" s="15">
        <v>0</v>
      </c>
      <c r="L90" s="15">
        <v>0</v>
      </c>
      <c r="M90" s="15">
        <v>1</v>
      </c>
      <c r="N90" s="15">
        <v>0</v>
      </c>
      <c r="O90" s="15">
        <v>2</v>
      </c>
      <c r="P90" s="15">
        <v>9</v>
      </c>
      <c r="Q90" s="15">
        <v>0</v>
      </c>
      <c r="R90" s="15">
        <v>0</v>
      </c>
      <c r="S90" s="15">
        <v>1</v>
      </c>
      <c r="T90" s="15">
        <v>130000</v>
      </c>
      <c r="U90" s="15">
        <v>0</v>
      </c>
      <c r="V90" s="15">
        <v>1</v>
      </c>
      <c r="W90" s="15">
        <v>0</v>
      </c>
      <c r="X90" s="15">
        <v>30.5</v>
      </c>
      <c r="Y90" s="193">
        <v>181.25</v>
      </c>
      <c r="Z90" s="15">
        <v>2</v>
      </c>
      <c r="AA90" s="15">
        <v>1.3333333333333333</v>
      </c>
      <c r="AB90" s="15">
        <v>2.6666666666666665</v>
      </c>
      <c r="AC90" s="15">
        <v>1.5</v>
      </c>
      <c r="AD90" s="15">
        <v>3</v>
      </c>
      <c r="AE90" s="15">
        <v>2.1</v>
      </c>
      <c r="AF90" s="15">
        <v>2</v>
      </c>
      <c r="AG90" s="15">
        <v>1</v>
      </c>
      <c r="AH90" s="15">
        <v>4</v>
      </c>
      <c r="AI90" s="15">
        <v>0</v>
      </c>
      <c r="AJ90" s="15">
        <v>1</v>
      </c>
      <c r="AK90" s="15">
        <v>1</v>
      </c>
      <c r="AL90" s="15">
        <v>5</v>
      </c>
      <c r="AM90" s="15">
        <v>5</v>
      </c>
      <c r="AN90" s="15">
        <v>5</v>
      </c>
      <c r="AO90" s="15">
        <v>5</v>
      </c>
      <c r="AP90" s="15">
        <v>4.666666666666667</v>
      </c>
      <c r="AQ90" s="15">
        <v>5</v>
      </c>
      <c r="AR90" s="27">
        <v>4.9444444444444446</v>
      </c>
      <c r="AS90" s="15">
        <f t="shared" si="7"/>
        <v>0.59999999999999964</v>
      </c>
      <c r="AT90" s="15">
        <f t="shared" si="8"/>
        <v>0.33333333333333304</v>
      </c>
      <c r="AU90" s="15">
        <f t="shared" si="9"/>
        <v>1.5</v>
      </c>
      <c r="AV90" s="15">
        <f t="shared" si="10"/>
        <v>2</v>
      </c>
      <c r="AW90" s="15">
        <f t="shared" si="11"/>
        <v>0.66666666666666696</v>
      </c>
      <c r="AX90" s="15">
        <f t="shared" si="12"/>
        <v>0.75</v>
      </c>
      <c r="AY90" s="15">
        <f t="shared" si="13"/>
        <v>0.97500000000000009</v>
      </c>
    </row>
    <row r="91" spans="1:51" x14ac:dyDescent="0.2">
      <c r="A91" s="15">
        <v>45</v>
      </c>
      <c r="B91" s="15">
        <v>110</v>
      </c>
      <c r="C91" s="15">
        <v>0</v>
      </c>
      <c r="D91" s="15">
        <v>0</v>
      </c>
      <c r="E91" s="15">
        <v>0</v>
      </c>
      <c r="F91" s="15">
        <v>0</v>
      </c>
      <c r="G91" s="15">
        <v>1</v>
      </c>
      <c r="H91" s="15">
        <v>1</v>
      </c>
      <c r="I91" s="15">
        <v>62</v>
      </c>
      <c r="J91" s="15">
        <v>0</v>
      </c>
      <c r="K91" s="15">
        <v>0</v>
      </c>
      <c r="L91" s="15">
        <v>0</v>
      </c>
      <c r="M91" s="15">
        <v>1</v>
      </c>
      <c r="N91" s="15">
        <v>0</v>
      </c>
      <c r="O91" s="15">
        <v>2</v>
      </c>
      <c r="P91" s="15">
        <v>9</v>
      </c>
      <c r="Q91" s="15">
        <v>0</v>
      </c>
      <c r="R91" s="15">
        <v>0</v>
      </c>
      <c r="S91" s="15">
        <v>1</v>
      </c>
      <c r="T91" s="15">
        <v>130000</v>
      </c>
      <c r="U91" s="15">
        <v>0</v>
      </c>
      <c r="V91" s="15">
        <v>0</v>
      </c>
      <c r="W91" s="15">
        <v>0</v>
      </c>
      <c r="X91" s="15">
        <v>30.5</v>
      </c>
      <c r="Y91" s="193">
        <v>168.75</v>
      </c>
      <c r="Z91" s="15">
        <v>2</v>
      </c>
      <c r="AA91" s="15">
        <v>1.3333333333333333</v>
      </c>
      <c r="AB91" s="15">
        <v>2.6666666666666665</v>
      </c>
      <c r="AC91" s="15">
        <v>1.5</v>
      </c>
      <c r="AD91" s="15">
        <v>3</v>
      </c>
      <c r="AE91" s="15">
        <v>2.1</v>
      </c>
      <c r="AF91" s="15">
        <v>2</v>
      </c>
      <c r="AG91" s="15">
        <v>1</v>
      </c>
      <c r="AH91" s="15">
        <v>4</v>
      </c>
      <c r="AI91" s="15">
        <v>0</v>
      </c>
      <c r="AJ91" s="15">
        <v>1</v>
      </c>
      <c r="AK91" s="15">
        <v>1</v>
      </c>
      <c r="AL91" s="27">
        <v>4.4000000000000004</v>
      </c>
      <c r="AM91" s="27">
        <v>4.666666666666667</v>
      </c>
      <c r="AN91" s="27">
        <v>3.5</v>
      </c>
      <c r="AO91" s="27">
        <v>3</v>
      </c>
      <c r="AP91" s="27">
        <v>4</v>
      </c>
      <c r="AQ91" s="27">
        <v>4.25</v>
      </c>
      <c r="AR91" s="27">
        <v>3.9694444444444446</v>
      </c>
      <c r="AS91" s="15">
        <f t="shared" si="7"/>
        <v>0.20000000000000018</v>
      </c>
      <c r="AT91" s="15">
        <f t="shared" si="8"/>
        <v>0.66666666666666696</v>
      </c>
      <c r="AU91" s="15">
        <f t="shared" si="9"/>
        <v>-1.25</v>
      </c>
      <c r="AV91" s="15">
        <f t="shared" si="10"/>
        <v>-1.2000000000000002</v>
      </c>
      <c r="AW91" s="15">
        <f t="shared" si="11"/>
        <v>0.33333333333333348</v>
      </c>
      <c r="AX91" s="15">
        <f t="shared" si="12"/>
        <v>-0.25</v>
      </c>
      <c r="AY91" s="15">
        <f t="shared" si="13"/>
        <v>-0.24999999999999956</v>
      </c>
    </row>
    <row r="92" spans="1:51" x14ac:dyDescent="0.2">
      <c r="A92" s="15">
        <v>46</v>
      </c>
      <c r="B92" s="15">
        <v>112</v>
      </c>
      <c r="C92" s="15">
        <v>0</v>
      </c>
      <c r="D92" s="15">
        <v>0</v>
      </c>
      <c r="E92" s="15">
        <v>0</v>
      </c>
      <c r="F92" s="15">
        <v>1</v>
      </c>
      <c r="G92" s="15">
        <v>0</v>
      </c>
      <c r="H92" s="15">
        <v>1</v>
      </c>
      <c r="I92" s="15">
        <v>61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6</v>
      </c>
      <c r="P92" s="15">
        <v>12</v>
      </c>
      <c r="Q92" s="15">
        <v>1</v>
      </c>
      <c r="R92" s="15">
        <v>1</v>
      </c>
      <c r="S92" s="15">
        <v>1</v>
      </c>
      <c r="T92" s="15">
        <v>8500</v>
      </c>
      <c r="U92" s="15">
        <v>1</v>
      </c>
      <c r="V92" s="15">
        <v>1</v>
      </c>
      <c r="W92" s="15">
        <v>0</v>
      </c>
      <c r="X92" s="15">
        <v>130</v>
      </c>
      <c r="Y92" s="193">
        <v>292.30769230769232</v>
      </c>
      <c r="Z92" s="15">
        <v>1.5</v>
      </c>
      <c r="AA92" s="15">
        <v>2</v>
      </c>
      <c r="AB92" s="15">
        <v>1.3333333333333333</v>
      </c>
      <c r="AC92" s="15">
        <v>2</v>
      </c>
      <c r="AD92" s="15">
        <v>3.5</v>
      </c>
      <c r="AE92" s="15">
        <v>2.0666666666666664</v>
      </c>
      <c r="AF92" s="15">
        <v>3</v>
      </c>
      <c r="AG92" s="15">
        <v>1</v>
      </c>
      <c r="AH92" s="15">
        <v>4</v>
      </c>
      <c r="AI92" s="15">
        <v>0</v>
      </c>
      <c r="AJ92" s="15">
        <v>1</v>
      </c>
      <c r="AK92" s="15">
        <v>1</v>
      </c>
      <c r="AL92" s="150">
        <v>4.2</v>
      </c>
      <c r="AM92" s="150">
        <v>4</v>
      </c>
      <c r="AN92" s="150">
        <v>4.75</v>
      </c>
      <c r="AO92" s="150">
        <v>4.2</v>
      </c>
      <c r="AP92" s="150">
        <v>3.6666666666666665</v>
      </c>
      <c r="AQ92" s="150">
        <v>4.5</v>
      </c>
      <c r="AR92" s="27">
        <v>4.2194444444444441</v>
      </c>
      <c r="AS92" s="15">
        <f t="shared" si="7"/>
        <v>0</v>
      </c>
      <c r="AT92" s="27">
        <f t="shared" si="8"/>
        <v>0</v>
      </c>
      <c r="AU92" s="27">
        <f t="shared" si="9"/>
        <v>0.75</v>
      </c>
      <c r="AV92" s="27">
        <f t="shared" si="10"/>
        <v>0.20000000000000018</v>
      </c>
      <c r="AW92" s="27">
        <f t="shared" si="11"/>
        <v>-0.33333333333333348</v>
      </c>
      <c r="AX92" s="27">
        <f t="shared" si="12"/>
        <v>1</v>
      </c>
      <c r="AY92" s="27">
        <f t="shared" si="13"/>
        <v>0.26944444444444438</v>
      </c>
    </row>
    <row r="93" spans="1:51" x14ac:dyDescent="0.2">
      <c r="A93" s="15">
        <v>46</v>
      </c>
      <c r="B93" s="15">
        <v>112</v>
      </c>
      <c r="C93" s="15">
        <v>0</v>
      </c>
      <c r="D93" s="15">
        <v>0</v>
      </c>
      <c r="E93" s="15">
        <v>0</v>
      </c>
      <c r="F93" s="15">
        <v>1</v>
      </c>
      <c r="G93" s="15">
        <v>0</v>
      </c>
      <c r="H93" s="15">
        <v>1</v>
      </c>
      <c r="I93" s="15">
        <v>61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6</v>
      </c>
      <c r="P93" s="15">
        <v>12</v>
      </c>
      <c r="Q93" s="15">
        <v>1</v>
      </c>
      <c r="R93" s="15">
        <v>1</v>
      </c>
      <c r="S93" s="15">
        <v>1</v>
      </c>
      <c r="T93" s="15">
        <v>8500</v>
      </c>
      <c r="U93" s="15">
        <v>1</v>
      </c>
      <c r="V93" s="15">
        <v>0</v>
      </c>
      <c r="W93" s="15">
        <v>0</v>
      </c>
      <c r="X93" s="15">
        <v>130</v>
      </c>
      <c r="Y93" s="193">
        <v>353.84615384615392</v>
      </c>
      <c r="Z93" s="15">
        <v>1.5</v>
      </c>
      <c r="AA93" s="15">
        <v>2</v>
      </c>
      <c r="AB93" s="15">
        <v>1.3333333333333333</v>
      </c>
      <c r="AC93" s="15">
        <v>2</v>
      </c>
      <c r="AD93" s="15">
        <v>3.5</v>
      </c>
      <c r="AE93" s="15">
        <v>2.0666666666666664</v>
      </c>
      <c r="AF93" s="15">
        <v>3</v>
      </c>
      <c r="AG93" s="15">
        <v>1</v>
      </c>
      <c r="AH93" s="15">
        <v>4</v>
      </c>
      <c r="AI93" s="15">
        <v>0</v>
      </c>
      <c r="AJ93" s="15">
        <v>1</v>
      </c>
      <c r="AK93" s="15">
        <v>1</v>
      </c>
      <c r="AL93" s="166">
        <v>4.2</v>
      </c>
      <c r="AM93" s="166">
        <v>4</v>
      </c>
      <c r="AN93" s="166">
        <v>4</v>
      </c>
      <c r="AO93" s="166">
        <v>4</v>
      </c>
      <c r="AP93" s="166">
        <v>4</v>
      </c>
      <c r="AQ93" s="166">
        <v>3.5</v>
      </c>
      <c r="AR93" s="27">
        <v>3.9499999999999997</v>
      </c>
      <c r="AS93" s="15">
        <f t="shared" si="7"/>
        <v>-0.20000000000000018</v>
      </c>
      <c r="AT93" s="15">
        <f t="shared" si="8"/>
        <v>-0.66666666666666696</v>
      </c>
      <c r="AU93" s="15">
        <f t="shared" si="9"/>
        <v>-0.25</v>
      </c>
      <c r="AV93" s="15">
        <f t="shared" si="10"/>
        <v>-0.40000000000000036</v>
      </c>
      <c r="AW93" s="15">
        <f t="shared" si="11"/>
        <v>0.33333333333333348</v>
      </c>
      <c r="AX93" s="15">
        <f t="shared" si="12"/>
        <v>-0.75</v>
      </c>
      <c r="AY93" s="15">
        <f t="shared" si="13"/>
        <v>-0.3222222222222233</v>
      </c>
    </row>
    <row r="94" spans="1:51" x14ac:dyDescent="0.2">
      <c r="A94" s="15">
        <v>47</v>
      </c>
      <c r="B94" s="15">
        <v>113</v>
      </c>
      <c r="C94" s="15">
        <v>0</v>
      </c>
      <c r="D94" s="15">
        <v>0</v>
      </c>
      <c r="E94" s="15">
        <v>0</v>
      </c>
      <c r="F94" s="15">
        <v>1</v>
      </c>
      <c r="G94" s="15">
        <v>0</v>
      </c>
      <c r="H94" s="15">
        <v>1</v>
      </c>
      <c r="I94" s="15">
        <v>59</v>
      </c>
      <c r="J94" s="15">
        <v>1</v>
      </c>
      <c r="K94" s="15">
        <v>0</v>
      </c>
      <c r="L94" s="15">
        <v>0</v>
      </c>
      <c r="M94" s="15">
        <v>0</v>
      </c>
      <c r="N94" s="15">
        <v>0</v>
      </c>
      <c r="O94" s="15">
        <v>4</v>
      </c>
      <c r="P94" s="15">
        <v>5</v>
      </c>
      <c r="Q94" s="15">
        <v>1</v>
      </c>
      <c r="R94" s="15">
        <v>0</v>
      </c>
      <c r="S94" s="15">
        <v>0</v>
      </c>
      <c r="T94" s="15">
        <v>0</v>
      </c>
      <c r="U94" s="15">
        <v>1</v>
      </c>
      <c r="V94" s="15">
        <v>1</v>
      </c>
      <c r="W94" s="15">
        <v>0</v>
      </c>
      <c r="X94" s="15">
        <v>120</v>
      </c>
      <c r="Y94" s="193">
        <v>1775</v>
      </c>
      <c r="Z94" s="15">
        <v>1.5</v>
      </c>
      <c r="AA94" s="15">
        <v>1.6666666666666667</v>
      </c>
      <c r="AB94" s="15">
        <v>1.6666666666666667</v>
      </c>
      <c r="AC94" s="15">
        <v>2</v>
      </c>
      <c r="AD94" s="15">
        <v>3.5</v>
      </c>
      <c r="AE94" s="15">
        <v>2.0666666666666669</v>
      </c>
      <c r="AF94" s="15">
        <v>3</v>
      </c>
      <c r="AG94" s="15">
        <v>1</v>
      </c>
      <c r="AH94" s="15">
        <v>4</v>
      </c>
      <c r="AI94" s="15">
        <v>0</v>
      </c>
      <c r="AJ94" s="15">
        <v>1</v>
      </c>
      <c r="AK94" s="15">
        <v>1</v>
      </c>
      <c r="AL94" s="150">
        <v>4.4000000000000004</v>
      </c>
      <c r="AM94" s="150">
        <v>4.666666666666667</v>
      </c>
      <c r="AN94" s="150">
        <v>4.25</v>
      </c>
      <c r="AO94" s="150">
        <v>4.4000000000000004</v>
      </c>
      <c r="AP94" s="150">
        <v>3.6666666666666665</v>
      </c>
      <c r="AQ94" s="150">
        <v>4.25</v>
      </c>
      <c r="AR94" s="27">
        <v>4.272222222222223</v>
      </c>
      <c r="AS94" s="15">
        <f t="shared" si="7"/>
        <v>-0.59999999999999964</v>
      </c>
      <c r="AT94" s="27">
        <f t="shared" si="8"/>
        <v>0.66666666666666696</v>
      </c>
      <c r="AU94" s="27">
        <f t="shared" si="9"/>
        <v>0.25</v>
      </c>
      <c r="AV94" s="27">
        <f t="shared" si="10"/>
        <v>0.40000000000000036</v>
      </c>
      <c r="AW94" s="27">
        <f t="shared" si="11"/>
        <v>-0.33333333333333348</v>
      </c>
      <c r="AX94" s="27">
        <f t="shared" si="12"/>
        <v>0</v>
      </c>
      <c r="AY94" s="27">
        <f t="shared" si="13"/>
        <v>6.3888888888889994E-2</v>
      </c>
    </row>
    <row r="95" spans="1:51" x14ac:dyDescent="0.2">
      <c r="A95" s="15">
        <v>47</v>
      </c>
      <c r="B95" s="15">
        <v>113</v>
      </c>
      <c r="C95" s="15">
        <v>0</v>
      </c>
      <c r="D95" s="15">
        <v>0</v>
      </c>
      <c r="E95" s="15">
        <v>0</v>
      </c>
      <c r="F95" s="15">
        <v>1</v>
      </c>
      <c r="G95" s="15">
        <v>0</v>
      </c>
      <c r="H95" s="15">
        <v>1</v>
      </c>
      <c r="I95" s="15">
        <v>59</v>
      </c>
      <c r="J95" s="15">
        <v>1</v>
      </c>
      <c r="K95" s="15">
        <v>0</v>
      </c>
      <c r="L95" s="15">
        <v>0</v>
      </c>
      <c r="M95" s="15">
        <v>0</v>
      </c>
      <c r="N95" s="15">
        <v>0</v>
      </c>
      <c r="O95" s="15">
        <v>4</v>
      </c>
      <c r="P95" s="15">
        <v>5</v>
      </c>
      <c r="Q95" s="15">
        <v>1</v>
      </c>
      <c r="R95" s="15">
        <v>0</v>
      </c>
      <c r="S95" s="15">
        <v>0</v>
      </c>
      <c r="T95" s="15">
        <v>0</v>
      </c>
      <c r="U95" s="15">
        <v>1</v>
      </c>
      <c r="V95" s="15">
        <v>0</v>
      </c>
      <c r="W95" s="15">
        <v>0</v>
      </c>
      <c r="X95" s="15">
        <v>150</v>
      </c>
      <c r="Y95" s="193">
        <v>2153.3333333333335</v>
      </c>
      <c r="Z95" s="15">
        <v>1.5</v>
      </c>
      <c r="AA95" s="15">
        <v>1.6666666666666667</v>
      </c>
      <c r="AB95" s="15">
        <v>1.6666666666666667</v>
      </c>
      <c r="AC95" s="15">
        <v>2</v>
      </c>
      <c r="AD95" s="15">
        <v>3.5</v>
      </c>
      <c r="AE95" s="15">
        <v>2.0666666666666669</v>
      </c>
      <c r="AF95" s="15">
        <v>3</v>
      </c>
      <c r="AG95" s="15">
        <v>1</v>
      </c>
      <c r="AH95" s="15">
        <v>4</v>
      </c>
      <c r="AI95" s="15">
        <v>0</v>
      </c>
      <c r="AJ95" s="15">
        <v>1</v>
      </c>
      <c r="AK95" s="15">
        <v>1</v>
      </c>
      <c r="AL95" s="150">
        <v>5</v>
      </c>
      <c r="AM95" s="150">
        <v>4</v>
      </c>
      <c r="AN95" s="150">
        <v>4</v>
      </c>
      <c r="AO95" s="150">
        <v>4</v>
      </c>
      <c r="AP95" s="150">
        <v>4</v>
      </c>
      <c r="AQ95" s="150">
        <v>4.25</v>
      </c>
      <c r="AR95" s="27">
        <v>4.208333333333333</v>
      </c>
      <c r="AS95" s="15">
        <f t="shared" si="7"/>
        <v>0</v>
      </c>
      <c r="AT95" s="15">
        <f t="shared" si="8"/>
        <v>0</v>
      </c>
      <c r="AU95" s="15">
        <f t="shared" si="9"/>
        <v>-0.75</v>
      </c>
      <c r="AV95" s="15">
        <f t="shared" si="10"/>
        <v>0</v>
      </c>
      <c r="AW95" s="15">
        <f t="shared" si="11"/>
        <v>0</v>
      </c>
      <c r="AX95" s="15">
        <f t="shared" si="12"/>
        <v>0.25</v>
      </c>
      <c r="AY95" s="15">
        <f t="shared" si="13"/>
        <v>-8.3333333333333925E-2</v>
      </c>
    </row>
    <row r="96" spans="1:51" x14ac:dyDescent="0.2">
      <c r="A96" s="15">
        <v>48</v>
      </c>
      <c r="B96" s="15">
        <v>114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43</v>
      </c>
      <c r="J96" s="15">
        <v>0</v>
      </c>
      <c r="K96" s="15">
        <v>1</v>
      </c>
      <c r="L96" s="15">
        <v>0</v>
      </c>
      <c r="M96" s="15">
        <v>0</v>
      </c>
      <c r="N96" s="15">
        <v>0</v>
      </c>
      <c r="O96" s="15">
        <v>7</v>
      </c>
      <c r="P96" s="15">
        <v>15</v>
      </c>
      <c r="Q96" s="15">
        <v>1</v>
      </c>
      <c r="R96" s="15">
        <v>0</v>
      </c>
      <c r="S96" s="15">
        <v>1</v>
      </c>
      <c r="T96" s="15">
        <v>5000</v>
      </c>
      <c r="U96" s="15">
        <v>1</v>
      </c>
      <c r="V96" s="15">
        <v>1</v>
      </c>
      <c r="W96" s="15">
        <v>1</v>
      </c>
      <c r="X96" s="15">
        <v>70</v>
      </c>
      <c r="Y96" s="193">
        <v>1142.8571428571429</v>
      </c>
      <c r="Z96" s="15">
        <v>1.5</v>
      </c>
      <c r="AA96" s="15">
        <v>2</v>
      </c>
      <c r="AB96" s="15">
        <v>1.6666666666666667</v>
      </c>
      <c r="AC96" s="15">
        <v>2</v>
      </c>
      <c r="AD96" s="15">
        <v>2.5</v>
      </c>
      <c r="AE96" s="15">
        <v>1.9333333333333336</v>
      </c>
      <c r="AF96" s="15">
        <v>3</v>
      </c>
      <c r="AG96" s="15">
        <v>1</v>
      </c>
      <c r="AH96" s="15">
        <v>1</v>
      </c>
      <c r="AI96" s="15">
        <v>0</v>
      </c>
      <c r="AJ96" s="15">
        <v>0</v>
      </c>
      <c r="AK96" s="15">
        <v>1</v>
      </c>
      <c r="AL96" s="15">
        <v>5</v>
      </c>
      <c r="AM96" s="15">
        <v>4</v>
      </c>
      <c r="AN96" s="15">
        <v>4.75</v>
      </c>
      <c r="AO96" s="15">
        <v>4</v>
      </c>
      <c r="AP96" s="15">
        <v>4</v>
      </c>
      <c r="AQ96" s="15">
        <v>4</v>
      </c>
      <c r="AR96" s="27">
        <v>4.291666666666667</v>
      </c>
      <c r="AS96" s="15">
        <f t="shared" si="7"/>
        <v>0.79999999999999982</v>
      </c>
      <c r="AT96" s="15">
        <f t="shared" si="8"/>
        <v>-0.33333333333333304</v>
      </c>
      <c r="AU96" s="15">
        <f t="shared" si="9"/>
        <v>0</v>
      </c>
      <c r="AV96" s="15">
        <f t="shared" si="10"/>
        <v>0.20000000000000018</v>
      </c>
      <c r="AW96" s="15">
        <f t="shared" si="11"/>
        <v>0.33333333333333348</v>
      </c>
      <c r="AX96" s="15">
        <f t="shared" si="12"/>
        <v>-0.25</v>
      </c>
      <c r="AY96" s="15">
        <f t="shared" si="13"/>
        <v>0.125</v>
      </c>
    </row>
    <row r="97" spans="1:51" x14ac:dyDescent="0.2">
      <c r="A97" s="15">
        <v>48</v>
      </c>
      <c r="B97" s="15">
        <v>114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43</v>
      </c>
      <c r="J97" s="15">
        <v>0</v>
      </c>
      <c r="K97" s="15">
        <v>1</v>
      </c>
      <c r="L97" s="15">
        <v>0</v>
      </c>
      <c r="M97" s="15">
        <v>0</v>
      </c>
      <c r="N97" s="15">
        <v>0</v>
      </c>
      <c r="O97" s="15">
        <v>7</v>
      </c>
      <c r="P97" s="15">
        <v>15</v>
      </c>
      <c r="Q97" s="15">
        <v>1</v>
      </c>
      <c r="R97" s="15">
        <v>0</v>
      </c>
      <c r="S97" s="15">
        <v>1</v>
      </c>
      <c r="T97" s="15">
        <v>5000</v>
      </c>
      <c r="U97" s="15">
        <v>1</v>
      </c>
      <c r="V97" s="15">
        <v>0</v>
      </c>
      <c r="W97" s="15">
        <v>1</v>
      </c>
      <c r="X97" s="15">
        <v>70</v>
      </c>
      <c r="Y97" s="193">
        <v>900</v>
      </c>
      <c r="Z97" s="15">
        <v>1.5</v>
      </c>
      <c r="AA97" s="15">
        <v>2</v>
      </c>
      <c r="AB97" s="15">
        <v>1.6666666666666667</v>
      </c>
      <c r="AC97" s="15">
        <v>2</v>
      </c>
      <c r="AD97" s="15">
        <v>2.5</v>
      </c>
      <c r="AE97" s="15">
        <v>1.9333333333333336</v>
      </c>
      <c r="AF97" s="15">
        <v>3</v>
      </c>
      <c r="AG97" s="15">
        <v>1</v>
      </c>
      <c r="AH97" s="15">
        <v>1</v>
      </c>
      <c r="AI97" s="15">
        <v>0</v>
      </c>
      <c r="AJ97" s="15">
        <v>0</v>
      </c>
      <c r="AK97" s="15">
        <v>1</v>
      </c>
      <c r="AL97" s="27">
        <v>4.2</v>
      </c>
      <c r="AM97" s="27">
        <v>4.333333333333333</v>
      </c>
      <c r="AN97" s="27">
        <v>4.75</v>
      </c>
      <c r="AO97" s="27">
        <v>3.8</v>
      </c>
      <c r="AP97" s="27">
        <v>3.6666666666666665</v>
      </c>
      <c r="AQ97" s="27">
        <v>4.25</v>
      </c>
      <c r="AR97" s="27">
        <v>4.166666666666667</v>
      </c>
      <c r="AS97" s="15">
        <f t="shared" si="7"/>
        <v>-0.79999999999999982</v>
      </c>
      <c r="AT97" s="15">
        <f t="shared" si="8"/>
        <v>-0.33333333333333393</v>
      </c>
      <c r="AU97" s="15">
        <f t="shared" si="9"/>
        <v>-0.25</v>
      </c>
      <c r="AV97" s="15">
        <f t="shared" si="10"/>
        <v>-0.79999999999999982</v>
      </c>
      <c r="AW97" s="15">
        <f t="shared" si="11"/>
        <v>-0.33333333333333348</v>
      </c>
      <c r="AX97" s="15">
        <f t="shared" si="12"/>
        <v>-0.75</v>
      </c>
      <c r="AY97" s="15">
        <f t="shared" si="13"/>
        <v>-0.54444444444444429</v>
      </c>
    </row>
    <row r="98" spans="1:51" x14ac:dyDescent="0.2">
      <c r="A98" s="15">
        <v>49</v>
      </c>
      <c r="B98" s="15">
        <v>115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51</v>
      </c>
      <c r="J98" s="15">
        <v>0</v>
      </c>
      <c r="K98" s="15">
        <v>0</v>
      </c>
      <c r="L98" s="15">
        <v>0</v>
      </c>
      <c r="M98" s="15">
        <v>1</v>
      </c>
      <c r="N98" s="15">
        <v>0</v>
      </c>
      <c r="O98" s="15">
        <v>2</v>
      </c>
      <c r="P98" s="15">
        <v>25</v>
      </c>
      <c r="Q98" s="15">
        <v>0</v>
      </c>
      <c r="R98" s="15">
        <v>0</v>
      </c>
      <c r="S98" s="15">
        <v>1</v>
      </c>
      <c r="T98" s="15">
        <v>150000</v>
      </c>
      <c r="U98" s="15">
        <v>1</v>
      </c>
      <c r="V98" s="15">
        <v>1</v>
      </c>
      <c r="W98" s="15">
        <v>1</v>
      </c>
      <c r="X98" s="15">
        <v>15</v>
      </c>
      <c r="Y98" s="193">
        <v>800</v>
      </c>
      <c r="Z98" s="15">
        <v>3.5</v>
      </c>
      <c r="AA98" s="15">
        <v>3.6666666666666665</v>
      </c>
      <c r="AB98" s="15">
        <v>4.333333333333333</v>
      </c>
      <c r="AC98" s="15">
        <v>4.5</v>
      </c>
      <c r="AD98" s="15">
        <v>4.5</v>
      </c>
      <c r="AE98" s="15">
        <v>4.0999999999999996</v>
      </c>
      <c r="AF98" s="15">
        <v>3</v>
      </c>
      <c r="AG98" s="15">
        <v>1</v>
      </c>
      <c r="AH98" s="15">
        <v>1</v>
      </c>
      <c r="AI98" s="15">
        <v>0</v>
      </c>
      <c r="AJ98" s="15">
        <v>0</v>
      </c>
      <c r="AK98" s="15">
        <v>1</v>
      </c>
      <c r="AL98" s="15">
        <v>5</v>
      </c>
      <c r="AM98" s="15">
        <v>4.666666666666667</v>
      </c>
      <c r="AN98" s="15">
        <v>5</v>
      </c>
      <c r="AO98" s="15">
        <v>4.5999999999999996</v>
      </c>
      <c r="AP98" s="15">
        <v>4</v>
      </c>
      <c r="AQ98" s="15">
        <v>5</v>
      </c>
      <c r="AR98" s="27">
        <v>4.7111111111111112</v>
      </c>
      <c r="AS98" s="15">
        <f t="shared" si="7"/>
        <v>1</v>
      </c>
      <c r="AT98" s="15">
        <f t="shared" si="8"/>
        <v>0.33333333333333393</v>
      </c>
      <c r="AU98" s="15">
        <f t="shared" si="9"/>
        <v>0.75</v>
      </c>
      <c r="AV98" s="15">
        <f t="shared" si="10"/>
        <v>0.59999999999999964</v>
      </c>
      <c r="AW98" s="15">
        <f t="shared" si="11"/>
        <v>0.33333333333333348</v>
      </c>
      <c r="AX98" s="15">
        <f t="shared" si="12"/>
        <v>1</v>
      </c>
      <c r="AY98" s="15">
        <f t="shared" si="13"/>
        <v>0.66944444444444429</v>
      </c>
    </row>
    <row r="99" spans="1:51" x14ac:dyDescent="0.2">
      <c r="A99" s="15">
        <v>49</v>
      </c>
      <c r="B99" s="15">
        <v>115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51</v>
      </c>
      <c r="J99" s="15">
        <v>0</v>
      </c>
      <c r="K99" s="15">
        <v>0</v>
      </c>
      <c r="L99" s="15">
        <v>0</v>
      </c>
      <c r="M99" s="15">
        <v>1</v>
      </c>
      <c r="N99" s="15">
        <v>0</v>
      </c>
      <c r="O99" s="15">
        <v>2</v>
      </c>
      <c r="P99" s="15">
        <v>25</v>
      </c>
      <c r="Q99" s="15">
        <v>0</v>
      </c>
      <c r="R99" s="15">
        <v>0</v>
      </c>
      <c r="S99" s="15">
        <v>1</v>
      </c>
      <c r="T99" s="15">
        <v>150000</v>
      </c>
      <c r="U99" s="15">
        <v>1</v>
      </c>
      <c r="V99" s="15">
        <v>0</v>
      </c>
      <c r="W99" s="15">
        <v>1</v>
      </c>
      <c r="X99" s="15">
        <v>15</v>
      </c>
      <c r="Y99" s="193">
        <v>700</v>
      </c>
      <c r="Z99" s="15">
        <v>3.5</v>
      </c>
      <c r="AA99" s="15">
        <v>3.6666666666666665</v>
      </c>
      <c r="AB99" s="15">
        <v>4.333333333333333</v>
      </c>
      <c r="AC99" s="15">
        <v>4.5</v>
      </c>
      <c r="AD99" s="15">
        <v>4.5</v>
      </c>
      <c r="AE99" s="15">
        <v>4.0999999999999996</v>
      </c>
      <c r="AF99" s="15">
        <v>3</v>
      </c>
      <c r="AG99" s="15">
        <v>1</v>
      </c>
      <c r="AH99" s="15">
        <v>1</v>
      </c>
      <c r="AI99" s="15">
        <v>0</v>
      </c>
      <c r="AJ99" s="15">
        <v>0</v>
      </c>
      <c r="AK99" s="15">
        <v>1</v>
      </c>
      <c r="AL99" s="27">
        <v>4</v>
      </c>
      <c r="AM99" s="27">
        <v>4.333333333333333</v>
      </c>
      <c r="AN99" s="27">
        <v>4.25</v>
      </c>
      <c r="AO99" s="27">
        <v>4</v>
      </c>
      <c r="AP99" s="27">
        <v>3.6666666666666665</v>
      </c>
      <c r="AQ99" s="27">
        <v>4</v>
      </c>
      <c r="AR99" s="27">
        <v>4.041666666666667</v>
      </c>
      <c r="AS99" s="15">
        <f t="shared" si="7"/>
        <v>0.20000000000000018</v>
      </c>
      <c r="AT99" s="15">
        <f t="shared" si="8"/>
        <v>0.33333333333333304</v>
      </c>
      <c r="AU99" s="15">
        <f t="shared" si="9"/>
        <v>1</v>
      </c>
      <c r="AV99" s="15">
        <f t="shared" si="10"/>
        <v>0.20000000000000018</v>
      </c>
      <c r="AW99" s="15">
        <f t="shared" si="11"/>
        <v>-0.33333333333333348</v>
      </c>
      <c r="AX99" s="15">
        <f t="shared" si="12"/>
        <v>0.25</v>
      </c>
      <c r="AY99" s="15">
        <f t="shared" si="13"/>
        <v>0.27499999999999991</v>
      </c>
    </row>
    <row r="100" spans="1:51" x14ac:dyDescent="0.2">
      <c r="A100" s="15">
        <v>50</v>
      </c>
      <c r="B100" s="15">
        <v>116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57</v>
      </c>
      <c r="J100" s="15">
        <v>0</v>
      </c>
      <c r="K100" s="15">
        <v>1</v>
      </c>
      <c r="L100" s="15">
        <v>0</v>
      </c>
      <c r="M100" s="15">
        <v>0</v>
      </c>
      <c r="N100" s="15">
        <v>0</v>
      </c>
      <c r="O100" s="15">
        <v>4</v>
      </c>
      <c r="P100" s="15">
        <v>9</v>
      </c>
      <c r="Q100" s="15">
        <v>1</v>
      </c>
      <c r="R100" s="15">
        <v>0</v>
      </c>
      <c r="S100" s="15">
        <v>1</v>
      </c>
      <c r="T100" s="15">
        <v>120000</v>
      </c>
      <c r="U100" s="15">
        <v>1</v>
      </c>
      <c r="V100" s="15">
        <v>1</v>
      </c>
      <c r="W100" s="15">
        <v>1</v>
      </c>
      <c r="X100" s="15">
        <v>9</v>
      </c>
      <c r="Y100" s="193">
        <v>444.44444444444446</v>
      </c>
      <c r="Z100" s="15">
        <v>3.25</v>
      </c>
      <c r="AA100" s="15">
        <v>4.333333333333333</v>
      </c>
      <c r="AB100" s="15">
        <v>3.3333333333333335</v>
      </c>
      <c r="AC100" s="15">
        <v>4</v>
      </c>
      <c r="AD100" s="15">
        <v>4</v>
      </c>
      <c r="AE100" s="15">
        <v>3.7833333333333328</v>
      </c>
      <c r="AF100" s="15">
        <v>3</v>
      </c>
      <c r="AG100" s="15">
        <v>0</v>
      </c>
      <c r="AH100" s="15">
        <v>5</v>
      </c>
      <c r="AI100" s="15" t="s">
        <v>1008</v>
      </c>
      <c r="AJ100" s="15" t="s">
        <v>1008</v>
      </c>
      <c r="AK100" s="15" t="s">
        <v>1007</v>
      </c>
      <c r="AL100" s="150">
        <v>3.8</v>
      </c>
      <c r="AM100" s="150">
        <v>4</v>
      </c>
      <c r="AN100" s="150">
        <v>3.25</v>
      </c>
      <c r="AO100" s="150">
        <v>3.8</v>
      </c>
      <c r="AP100" s="150">
        <v>4</v>
      </c>
      <c r="AQ100" s="150">
        <v>3.75</v>
      </c>
      <c r="AR100" s="27">
        <v>3.7666666666666671</v>
      </c>
      <c r="AS100" s="15">
        <f t="shared" si="7"/>
        <v>-0.20000000000000018</v>
      </c>
      <c r="AT100" s="15">
        <f t="shared" si="8"/>
        <v>0</v>
      </c>
      <c r="AU100" s="15">
        <f t="shared" si="9"/>
        <v>-0.75</v>
      </c>
      <c r="AV100" s="15">
        <f t="shared" si="10"/>
        <v>0.79999999999999982</v>
      </c>
      <c r="AW100" s="15">
        <f t="shared" si="11"/>
        <v>2</v>
      </c>
      <c r="AX100" s="15">
        <f t="shared" si="12"/>
        <v>1.75</v>
      </c>
      <c r="AY100" s="15">
        <f t="shared" si="13"/>
        <v>0.60000000000000053</v>
      </c>
    </row>
    <row r="101" spans="1:51" x14ac:dyDescent="0.2">
      <c r="A101" s="15">
        <v>50</v>
      </c>
      <c r="B101" s="15">
        <v>116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57</v>
      </c>
      <c r="J101" s="15">
        <v>0</v>
      </c>
      <c r="K101" s="15">
        <v>1</v>
      </c>
      <c r="L101" s="15">
        <v>0</v>
      </c>
      <c r="M101" s="15">
        <v>0</v>
      </c>
      <c r="N101" s="15">
        <v>0</v>
      </c>
      <c r="O101" s="15">
        <v>4</v>
      </c>
      <c r="P101" s="15">
        <v>9</v>
      </c>
      <c r="Q101" s="15">
        <v>1</v>
      </c>
      <c r="R101" s="15">
        <v>0</v>
      </c>
      <c r="S101" s="15">
        <v>1</v>
      </c>
      <c r="T101" s="15">
        <v>120000</v>
      </c>
      <c r="U101" s="15">
        <v>1</v>
      </c>
      <c r="V101" s="15">
        <v>0</v>
      </c>
      <c r="W101" s="15">
        <v>1</v>
      </c>
      <c r="X101" s="15">
        <v>9</v>
      </c>
      <c r="Y101" s="193">
        <v>444.44444444444446</v>
      </c>
      <c r="Z101" s="15">
        <v>3.25</v>
      </c>
      <c r="AA101" s="15">
        <v>4.333333333333333</v>
      </c>
      <c r="AB101" s="15">
        <v>3.3333333333333335</v>
      </c>
      <c r="AC101" s="15">
        <v>4</v>
      </c>
      <c r="AD101" s="15">
        <v>4</v>
      </c>
      <c r="AE101" s="15">
        <v>3.7833333333333328</v>
      </c>
      <c r="AF101" s="15">
        <v>3</v>
      </c>
      <c r="AG101" s="15">
        <v>0</v>
      </c>
      <c r="AH101" s="15">
        <v>5</v>
      </c>
      <c r="AI101" s="15" t="s">
        <v>1008</v>
      </c>
      <c r="AJ101" s="15" t="s">
        <v>1008</v>
      </c>
      <c r="AK101" s="15" t="s">
        <v>1007</v>
      </c>
      <c r="AL101" s="166">
        <v>4</v>
      </c>
      <c r="AM101" s="166">
        <v>4</v>
      </c>
      <c r="AN101" s="166">
        <v>4</v>
      </c>
      <c r="AO101" s="166">
        <v>3</v>
      </c>
      <c r="AP101" s="166">
        <v>2</v>
      </c>
      <c r="AQ101" s="166">
        <v>2</v>
      </c>
      <c r="AR101" s="27">
        <v>3.1666666666666665</v>
      </c>
      <c r="AS101" s="15">
        <f t="shared" si="7"/>
        <v>-1</v>
      </c>
      <c r="AT101" s="15">
        <f t="shared" si="8"/>
        <v>-0.33333333333333304</v>
      </c>
      <c r="AU101" s="15">
        <f t="shared" si="9"/>
        <v>-1</v>
      </c>
      <c r="AV101" s="15">
        <f t="shared" si="10"/>
        <v>-2</v>
      </c>
      <c r="AW101" s="15">
        <f t="shared" si="11"/>
        <v>-3</v>
      </c>
      <c r="AX101" s="15">
        <f t="shared" si="12"/>
        <v>-3</v>
      </c>
      <c r="AY101" s="15">
        <f t="shared" si="13"/>
        <v>-1.7222222222222219</v>
      </c>
    </row>
    <row r="102" spans="1:51" x14ac:dyDescent="0.2">
      <c r="A102" s="15">
        <v>51</v>
      </c>
      <c r="B102" s="15">
        <v>118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1</v>
      </c>
      <c r="I102" s="15">
        <v>41</v>
      </c>
      <c r="J102" s="15">
        <v>0</v>
      </c>
      <c r="K102" s="15">
        <v>1</v>
      </c>
      <c r="L102" s="15">
        <v>0</v>
      </c>
      <c r="M102" s="15">
        <v>0</v>
      </c>
      <c r="N102" s="15">
        <v>0</v>
      </c>
      <c r="O102" s="15">
        <v>3</v>
      </c>
      <c r="P102" s="15">
        <v>9</v>
      </c>
      <c r="Q102" s="15">
        <v>0</v>
      </c>
      <c r="R102" s="15">
        <v>0</v>
      </c>
      <c r="S102" s="15">
        <v>1</v>
      </c>
      <c r="T102" s="15">
        <v>150000</v>
      </c>
      <c r="U102" s="15">
        <v>1</v>
      </c>
      <c r="V102" s="15">
        <v>1</v>
      </c>
      <c r="W102" s="15">
        <v>1</v>
      </c>
      <c r="X102" s="15">
        <v>1</v>
      </c>
      <c r="Y102" s="193">
        <v>2000</v>
      </c>
      <c r="Z102" s="15">
        <v>1.75</v>
      </c>
      <c r="AA102" s="15">
        <v>1.6666666666666667</v>
      </c>
      <c r="AB102" s="15">
        <v>2</v>
      </c>
      <c r="AC102" s="15">
        <v>1.5</v>
      </c>
      <c r="AD102" s="15">
        <v>1.5</v>
      </c>
      <c r="AE102" s="15">
        <v>1.6833333333333336</v>
      </c>
      <c r="AF102" s="15">
        <v>2</v>
      </c>
      <c r="AG102" s="15">
        <v>0</v>
      </c>
      <c r="AH102" s="15">
        <v>5</v>
      </c>
      <c r="AI102" s="15" t="s">
        <v>1008</v>
      </c>
      <c r="AJ102" s="15" t="s">
        <v>1008</v>
      </c>
      <c r="AK102" s="15" t="s">
        <v>1007</v>
      </c>
      <c r="AL102" s="15">
        <v>5</v>
      </c>
      <c r="AM102" s="15">
        <v>4.333333333333333</v>
      </c>
      <c r="AN102" s="15">
        <v>5</v>
      </c>
      <c r="AO102" s="15">
        <v>5</v>
      </c>
      <c r="AP102" s="15">
        <v>5</v>
      </c>
      <c r="AQ102" s="15">
        <v>5</v>
      </c>
      <c r="AR102" s="27">
        <v>4.8888888888888884</v>
      </c>
      <c r="AS102" s="15">
        <f t="shared" si="7"/>
        <v>0.40000000000000036</v>
      </c>
      <c r="AT102" s="15">
        <f t="shared" si="8"/>
        <v>-0.33333333333333393</v>
      </c>
      <c r="AU102" s="15">
        <f t="shared" si="9"/>
        <v>0.5</v>
      </c>
      <c r="AV102" s="15">
        <f t="shared" si="10"/>
        <v>0.59999999999999964</v>
      </c>
      <c r="AW102" s="15">
        <f t="shared" si="11"/>
        <v>1</v>
      </c>
      <c r="AX102" s="15">
        <f t="shared" si="12"/>
        <v>0.5</v>
      </c>
      <c r="AY102" s="15">
        <f t="shared" si="13"/>
        <v>0.44444444444444464</v>
      </c>
    </row>
    <row r="103" spans="1:51" x14ac:dyDescent="0.2">
      <c r="A103" s="15">
        <v>51</v>
      </c>
      <c r="B103" s="15">
        <v>118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1</v>
      </c>
      <c r="I103" s="15">
        <v>41</v>
      </c>
      <c r="J103" s="15">
        <v>0</v>
      </c>
      <c r="K103" s="15">
        <v>1</v>
      </c>
      <c r="L103" s="15">
        <v>0</v>
      </c>
      <c r="M103" s="15">
        <v>0</v>
      </c>
      <c r="N103" s="15">
        <v>0</v>
      </c>
      <c r="O103" s="15">
        <v>3</v>
      </c>
      <c r="P103" s="15">
        <v>9</v>
      </c>
      <c r="Q103" s="15">
        <v>0</v>
      </c>
      <c r="R103" s="15">
        <v>0</v>
      </c>
      <c r="S103" s="15">
        <v>1</v>
      </c>
      <c r="T103" s="15">
        <v>150000</v>
      </c>
      <c r="U103" s="15">
        <v>1</v>
      </c>
      <c r="V103" s="15">
        <v>0</v>
      </c>
      <c r="W103" s="15">
        <v>1</v>
      </c>
      <c r="X103" s="15">
        <v>1</v>
      </c>
      <c r="Y103" s="193">
        <v>2000</v>
      </c>
      <c r="Z103" s="15">
        <v>1.75</v>
      </c>
      <c r="AA103" s="15">
        <v>1.6666666666666667</v>
      </c>
      <c r="AB103" s="15">
        <v>2</v>
      </c>
      <c r="AC103" s="15">
        <v>1.5</v>
      </c>
      <c r="AD103" s="15">
        <v>1.5</v>
      </c>
      <c r="AE103" s="15">
        <v>1.6833333333333336</v>
      </c>
      <c r="AF103" s="15">
        <v>2</v>
      </c>
      <c r="AG103" s="15">
        <v>0</v>
      </c>
      <c r="AH103" s="15">
        <v>5</v>
      </c>
      <c r="AI103" s="15" t="s">
        <v>1008</v>
      </c>
      <c r="AJ103" s="15" t="s">
        <v>1008</v>
      </c>
      <c r="AK103" s="15" t="s">
        <v>1007</v>
      </c>
      <c r="AL103" s="27">
        <v>4.5999999999999996</v>
      </c>
      <c r="AM103" s="27">
        <v>4.666666666666667</v>
      </c>
      <c r="AN103" s="27">
        <v>4.5</v>
      </c>
      <c r="AO103" s="27">
        <v>4.4000000000000004</v>
      </c>
      <c r="AP103" s="27">
        <v>4</v>
      </c>
      <c r="AQ103" s="27">
        <v>4.5</v>
      </c>
      <c r="AR103" s="27">
        <v>4.4444444444444438</v>
      </c>
      <c r="AS103" s="15">
        <f t="shared" si="7"/>
        <v>-0.40000000000000036</v>
      </c>
      <c r="AT103" s="15">
        <f t="shared" si="8"/>
        <v>-0.33333333333333304</v>
      </c>
      <c r="AU103" s="15">
        <f t="shared" si="9"/>
        <v>-0.5</v>
      </c>
      <c r="AV103" s="15">
        <f t="shared" si="10"/>
        <v>-0.59999999999999964</v>
      </c>
      <c r="AW103" s="15">
        <f t="shared" si="11"/>
        <v>-1</v>
      </c>
      <c r="AX103" s="15">
        <f t="shared" si="12"/>
        <v>0.25</v>
      </c>
      <c r="AY103" s="15">
        <f t="shared" si="13"/>
        <v>-0.43055555555555625</v>
      </c>
    </row>
    <row r="104" spans="1:51" x14ac:dyDescent="0.2">
      <c r="A104" s="15">
        <v>52</v>
      </c>
      <c r="B104" s="15">
        <v>119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44</v>
      </c>
      <c r="J104" s="15">
        <v>0</v>
      </c>
      <c r="K104" s="15">
        <v>1</v>
      </c>
      <c r="L104" s="15">
        <v>0</v>
      </c>
      <c r="M104" s="15">
        <v>0</v>
      </c>
      <c r="N104" s="15">
        <v>0</v>
      </c>
      <c r="O104" s="15">
        <v>3</v>
      </c>
      <c r="P104" s="15">
        <v>7</v>
      </c>
      <c r="Q104" s="15">
        <v>0</v>
      </c>
      <c r="R104" s="15">
        <v>1</v>
      </c>
      <c r="S104" s="15">
        <v>1</v>
      </c>
      <c r="T104" s="15">
        <v>140000</v>
      </c>
      <c r="U104" s="15">
        <v>0</v>
      </c>
      <c r="V104" s="15">
        <v>1</v>
      </c>
      <c r="W104" s="15">
        <v>1</v>
      </c>
      <c r="X104" s="15">
        <v>2</v>
      </c>
      <c r="Y104" s="193">
        <v>1250</v>
      </c>
      <c r="Z104" s="15">
        <v>1.75</v>
      </c>
      <c r="AA104" s="15">
        <v>1.6666666666666667</v>
      </c>
      <c r="AB104" s="15">
        <v>1.3333333333333333</v>
      </c>
      <c r="AC104" s="15">
        <v>2</v>
      </c>
      <c r="AD104" s="15">
        <v>2.5</v>
      </c>
      <c r="AE104" s="15">
        <v>1.85</v>
      </c>
      <c r="AF104" s="15">
        <v>2</v>
      </c>
      <c r="AG104" s="15">
        <v>1</v>
      </c>
      <c r="AH104" s="15">
        <v>2</v>
      </c>
      <c r="AI104" s="15">
        <v>0</v>
      </c>
      <c r="AJ104" s="15">
        <v>0</v>
      </c>
      <c r="AK104" s="15">
        <v>1</v>
      </c>
      <c r="AL104" s="15">
        <v>5</v>
      </c>
      <c r="AM104" s="15">
        <v>5</v>
      </c>
      <c r="AN104" s="15">
        <v>5</v>
      </c>
      <c r="AO104" s="15">
        <v>5</v>
      </c>
      <c r="AP104" s="15">
        <v>5</v>
      </c>
      <c r="AQ104" s="15">
        <v>4.25</v>
      </c>
      <c r="AR104" s="27">
        <v>4.875</v>
      </c>
      <c r="AS104" s="15">
        <f t="shared" si="7"/>
        <v>1</v>
      </c>
      <c r="AT104" s="15">
        <f t="shared" si="8"/>
        <v>1</v>
      </c>
      <c r="AU104" s="15">
        <f t="shared" si="9"/>
        <v>0.25</v>
      </c>
      <c r="AV104" s="15">
        <f t="shared" si="10"/>
        <v>1.2000000000000002</v>
      </c>
      <c r="AW104" s="15">
        <f t="shared" si="11"/>
        <v>1.6666666666666665</v>
      </c>
      <c r="AX104" s="15">
        <f t="shared" si="12"/>
        <v>0.25</v>
      </c>
      <c r="AY104" s="15">
        <f t="shared" si="13"/>
        <v>0.89444444444444438</v>
      </c>
    </row>
    <row r="105" spans="1:51" x14ac:dyDescent="0.2">
      <c r="A105" s="15">
        <v>52</v>
      </c>
      <c r="B105" s="15">
        <v>119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44</v>
      </c>
      <c r="J105" s="15">
        <v>0</v>
      </c>
      <c r="K105" s="15">
        <v>1</v>
      </c>
      <c r="L105" s="15">
        <v>0</v>
      </c>
      <c r="M105" s="15">
        <v>0</v>
      </c>
      <c r="N105" s="15">
        <v>0</v>
      </c>
      <c r="O105" s="15">
        <v>3</v>
      </c>
      <c r="P105" s="15">
        <v>7</v>
      </c>
      <c r="Q105" s="15">
        <v>0</v>
      </c>
      <c r="R105" s="15">
        <v>1</v>
      </c>
      <c r="S105" s="15">
        <v>1</v>
      </c>
      <c r="T105" s="15">
        <v>140000</v>
      </c>
      <c r="U105" s="15">
        <v>0</v>
      </c>
      <c r="V105" s="15">
        <v>0</v>
      </c>
      <c r="W105" s="15">
        <v>1</v>
      </c>
      <c r="X105" s="15">
        <v>2</v>
      </c>
      <c r="Y105" s="193">
        <v>1250</v>
      </c>
      <c r="Z105" s="15">
        <v>1.75</v>
      </c>
      <c r="AA105" s="15">
        <v>1.6666666666666667</v>
      </c>
      <c r="AB105" s="15">
        <v>1.3333333333333333</v>
      </c>
      <c r="AC105" s="15">
        <v>2</v>
      </c>
      <c r="AD105" s="15">
        <v>2.5</v>
      </c>
      <c r="AE105" s="15">
        <v>1.85</v>
      </c>
      <c r="AF105" s="15">
        <v>2</v>
      </c>
      <c r="AG105" s="15">
        <v>1</v>
      </c>
      <c r="AH105" s="15">
        <v>2</v>
      </c>
      <c r="AI105" s="15">
        <v>0</v>
      </c>
      <c r="AJ105" s="15">
        <v>0</v>
      </c>
      <c r="AK105" s="15">
        <v>1</v>
      </c>
      <c r="AL105" s="27">
        <v>4</v>
      </c>
      <c r="AM105" s="27">
        <v>4</v>
      </c>
      <c r="AN105" s="27">
        <v>4.75</v>
      </c>
      <c r="AO105" s="27">
        <v>3.8</v>
      </c>
      <c r="AP105" s="27">
        <v>3.3333333333333335</v>
      </c>
      <c r="AQ105" s="27">
        <v>4</v>
      </c>
      <c r="AR105" s="27">
        <v>3.9805555555555556</v>
      </c>
      <c r="AS105" s="15">
        <f t="shared" si="7"/>
        <v>-1</v>
      </c>
      <c r="AT105" s="15">
        <f t="shared" si="8"/>
        <v>-1</v>
      </c>
      <c r="AU105" s="15">
        <f t="shared" si="9"/>
        <v>-0.25</v>
      </c>
      <c r="AV105" s="15">
        <f t="shared" si="10"/>
        <v>-1.2000000000000002</v>
      </c>
      <c r="AW105" s="15">
        <f t="shared" si="11"/>
        <v>-1.6666666666666665</v>
      </c>
      <c r="AX105" s="15">
        <f t="shared" si="12"/>
        <v>-1</v>
      </c>
      <c r="AY105" s="15">
        <f t="shared" si="13"/>
        <v>-1.0194444444444444</v>
      </c>
    </row>
    <row r="106" spans="1:51" x14ac:dyDescent="0.2">
      <c r="A106" s="15">
        <v>53</v>
      </c>
      <c r="B106" s="15">
        <v>120</v>
      </c>
      <c r="C106" s="15">
        <v>1</v>
      </c>
      <c r="D106" s="15">
        <v>0</v>
      </c>
      <c r="E106" s="15">
        <v>0</v>
      </c>
      <c r="F106" s="15">
        <v>0</v>
      </c>
      <c r="G106" s="15">
        <v>0</v>
      </c>
      <c r="H106" s="15">
        <v>1</v>
      </c>
      <c r="I106" s="15">
        <v>49</v>
      </c>
      <c r="J106" s="15">
        <v>0</v>
      </c>
      <c r="K106" s="15">
        <v>1</v>
      </c>
      <c r="L106" s="15">
        <v>0</v>
      </c>
      <c r="M106" s="15">
        <v>0</v>
      </c>
      <c r="N106" s="15">
        <v>0</v>
      </c>
      <c r="O106" s="15">
        <v>1</v>
      </c>
      <c r="P106" s="15">
        <v>16</v>
      </c>
      <c r="Q106" s="15">
        <v>0</v>
      </c>
      <c r="R106" s="15">
        <v>0</v>
      </c>
      <c r="S106" s="15">
        <v>1</v>
      </c>
      <c r="T106" s="15">
        <v>70000</v>
      </c>
      <c r="U106" s="15">
        <v>0</v>
      </c>
      <c r="V106" s="15">
        <v>1</v>
      </c>
      <c r="W106" s="15">
        <v>1</v>
      </c>
      <c r="X106" s="15">
        <v>10</v>
      </c>
      <c r="Y106" s="193">
        <v>1500</v>
      </c>
      <c r="Z106" s="15">
        <v>2.75</v>
      </c>
      <c r="AA106" s="15">
        <v>3.6666666666666665</v>
      </c>
      <c r="AB106" s="15">
        <v>3</v>
      </c>
      <c r="AC106" s="15">
        <v>2.5</v>
      </c>
      <c r="AD106" s="15">
        <v>3.5</v>
      </c>
      <c r="AE106" s="15">
        <v>3.083333333333333</v>
      </c>
      <c r="AF106" s="15">
        <v>2</v>
      </c>
      <c r="AG106" s="15">
        <v>1</v>
      </c>
      <c r="AH106" s="15">
        <v>2</v>
      </c>
      <c r="AI106" s="15">
        <v>0</v>
      </c>
      <c r="AJ106" s="15">
        <v>0</v>
      </c>
      <c r="AK106" s="15">
        <v>1</v>
      </c>
      <c r="AL106" s="15">
        <v>5</v>
      </c>
      <c r="AM106" s="15">
        <v>5</v>
      </c>
      <c r="AN106" s="15">
        <v>5</v>
      </c>
      <c r="AO106" s="15">
        <v>5</v>
      </c>
      <c r="AP106" s="15">
        <v>5</v>
      </c>
      <c r="AQ106" s="15">
        <v>5</v>
      </c>
      <c r="AR106" s="27">
        <v>5</v>
      </c>
      <c r="AS106" s="15">
        <f t="shared" si="7"/>
        <v>1</v>
      </c>
      <c r="AT106" s="15">
        <f t="shared" si="8"/>
        <v>1</v>
      </c>
      <c r="AU106" s="15">
        <f t="shared" si="9"/>
        <v>0.75</v>
      </c>
      <c r="AV106" s="15">
        <f t="shared" si="10"/>
        <v>1.6</v>
      </c>
      <c r="AW106" s="15">
        <f t="shared" si="11"/>
        <v>2</v>
      </c>
      <c r="AX106" s="15">
        <f t="shared" si="12"/>
        <v>1</v>
      </c>
      <c r="AY106" s="15">
        <f t="shared" si="13"/>
        <v>1.2250000000000001</v>
      </c>
    </row>
    <row r="107" spans="1:51" x14ac:dyDescent="0.2">
      <c r="A107" s="15">
        <v>53</v>
      </c>
      <c r="B107" s="15">
        <v>120</v>
      </c>
      <c r="C107" s="15">
        <v>1</v>
      </c>
      <c r="D107" s="15">
        <v>0</v>
      </c>
      <c r="E107" s="15">
        <v>0</v>
      </c>
      <c r="F107" s="15">
        <v>0</v>
      </c>
      <c r="G107" s="15">
        <v>0</v>
      </c>
      <c r="H107" s="15">
        <v>1</v>
      </c>
      <c r="I107" s="15">
        <v>49</v>
      </c>
      <c r="J107" s="15">
        <v>0</v>
      </c>
      <c r="K107" s="15">
        <v>1</v>
      </c>
      <c r="L107" s="15">
        <v>0</v>
      </c>
      <c r="M107" s="15">
        <v>0</v>
      </c>
      <c r="N107" s="15">
        <v>0</v>
      </c>
      <c r="O107" s="15">
        <v>1</v>
      </c>
      <c r="P107" s="15">
        <v>16</v>
      </c>
      <c r="Q107" s="15">
        <v>0</v>
      </c>
      <c r="R107" s="15">
        <v>0</v>
      </c>
      <c r="S107" s="15">
        <v>1</v>
      </c>
      <c r="T107" s="15">
        <v>70000</v>
      </c>
      <c r="U107" s="15">
        <v>0</v>
      </c>
      <c r="V107" s="15">
        <v>0</v>
      </c>
      <c r="W107" s="15">
        <v>1</v>
      </c>
      <c r="X107" s="15">
        <v>10</v>
      </c>
      <c r="Y107" s="193">
        <v>1500</v>
      </c>
      <c r="Z107" s="15">
        <v>2.75</v>
      </c>
      <c r="AA107" s="15">
        <v>3.6666666666666665</v>
      </c>
      <c r="AB107" s="15">
        <v>3</v>
      </c>
      <c r="AC107" s="15">
        <v>2.5</v>
      </c>
      <c r="AD107" s="15">
        <v>3.5</v>
      </c>
      <c r="AE107" s="15">
        <v>3.083333333333333</v>
      </c>
      <c r="AF107" s="15">
        <v>2</v>
      </c>
      <c r="AG107" s="15">
        <v>1</v>
      </c>
      <c r="AH107" s="15">
        <v>2</v>
      </c>
      <c r="AI107" s="15">
        <v>0</v>
      </c>
      <c r="AJ107" s="15">
        <v>0</v>
      </c>
      <c r="AK107" s="15">
        <v>1</v>
      </c>
      <c r="AL107" s="27">
        <v>4</v>
      </c>
      <c r="AM107" s="27">
        <v>4</v>
      </c>
      <c r="AN107" s="27">
        <v>4.25</v>
      </c>
      <c r="AO107" s="27">
        <v>3.4</v>
      </c>
      <c r="AP107" s="27">
        <v>3</v>
      </c>
      <c r="AQ107" s="27">
        <v>4</v>
      </c>
      <c r="AR107" s="27">
        <v>3.7749999999999999</v>
      </c>
      <c r="AS107" s="15">
        <f t="shared" si="7"/>
        <v>-0.59999999999999964</v>
      </c>
      <c r="AT107" s="15">
        <f t="shared" si="8"/>
        <v>-0.66666666666666696</v>
      </c>
      <c r="AU107" s="15">
        <f t="shared" si="9"/>
        <v>-0.75</v>
      </c>
      <c r="AV107" s="15">
        <f t="shared" si="10"/>
        <v>-1.6</v>
      </c>
      <c r="AW107" s="15">
        <f t="shared" si="11"/>
        <v>-2</v>
      </c>
      <c r="AX107" s="15">
        <f t="shared" si="12"/>
        <v>-0.25</v>
      </c>
      <c r="AY107" s="15">
        <f t="shared" si="13"/>
        <v>-0.97777777777777741</v>
      </c>
    </row>
    <row r="108" spans="1:51" x14ac:dyDescent="0.2">
      <c r="A108" s="15">
        <v>54</v>
      </c>
      <c r="B108" s="15">
        <v>121</v>
      </c>
      <c r="C108" s="15">
        <v>1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64</v>
      </c>
      <c r="J108" s="15">
        <v>0</v>
      </c>
      <c r="K108" s="15">
        <v>0</v>
      </c>
      <c r="L108" s="15">
        <v>1</v>
      </c>
      <c r="M108" s="15">
        <v>0</v>
      </c>
      <c r="N108" s="15">
        <v>0</v>
      </c>
      <c r="O108" s="15">
        <v>3</v>
      </c>
      <c r="P108" s="15">
        <v>27</v>
      </c>
      <c r="Q108" s="15">
        <v>1</v>
      </c>
      <c r="R108" s="15">
        <v>1</v>
      </c>
      <c r="S108" s="15">
        <v>1</v>
      </c>
      <c r="T108" s="15">
        <v>120000</v>
      </c>
      <c r="U108" s="15">
        <v>1</v>
      </c>
      <c r="V108" s="15">
        <v>1</v>
      </c>
      <c r="W108" s="15">
        <v>1</v>
      </c>
      <c r="X108" s="15">
        <v>5</v>
      </c>
      <c r="Y108" s="193">
        <v>1900</v>
      </c>
      <c r="Z108" s="15">
        <v>2.5</v>
      </c>
      <c r="AA108" s="15">
        <v>4</v>
      </c>
      <c r="AB108" s="15">
        <v>3.3333333333333335</v>
      </c>
      <c r="AC108" s="15">
        <v>5</v>
      </c>
      <c r="AD108" s="15">
        <v>4.5</v>
      </c>
      <c r="AE108" s="15">
        <v>3.8666666666666671</v>
      </c>
      <c r="AF108" s="15">
        <v>1</v>
      </c>
      <c r="AG108" s="15">
        <v>0</v>
      </c>
      <c r="AH108" s="15">
        <v>5</v>
      </c>
      <c r="AI108" s="15" t="s">
        <v>1008</v>
      </c>
      <c r="AJ108" s="15" t="s">
        <v>1008</v>
      </c>
      <c r="AK108" s="15" t="s">
        <v>1007</v>
      </c>
      <c r="AL108" s="15">
        <v>4.5999999999999996</v>
      </c>
      <c r="AM108" s="15">
        <v>4.666666666666667</v>
      </c>
      <c r="AN108" s="15">
        <v>5</v>
      </c>
      <c r="AO108" s="15">
        <v>5</v>
      </c>
      <c r="AP108" s="15">
        <v>5</v>
      </c>
      <c r="AQ108" s="15">
        <v>4.25</v>
      </c>
      <c r="AR108" s="27">
        <v>4.7527777777777773</v>
      </c>
      <c r="AS108" s="15">
        <f t="shared" si="7"/>
        <v>1.7999999999999998</v>
      </c>
      <c r="AT108" s="15">
        <f t="shared" si="8"/>
        <v>1.666666666666667</v>
      </c>
      <c r="AU108" s="15">
        <f t="shared" si="9"/>
        <v>3.25</v>
      </c>
      <c r="AV108" s="15">
        <f t="shared" si="10"/>
        <v>2.2000000000000002</v>
      </c>
      <c r="AW108" s="15">
        <f t="shared" si="11"/>
        <v>3</v>
      </c>
      <c r="AX108" s="15">
        <f t="shared" si="12"/>
        <v>2</v>
      </c>
      <c r="AY108" s="15">
        <f t="shared" si="13"/>
        <v>2.3194444444444442</v>
      </c>
    </row>
    <row r="109" spans="1:51" x14ac:dyDescent="0.2">
      <c r="A109" s="15">
        <v>54</v>
      </c>
      <c r="B109" s="15">
        <v>121</v>
      </c>
      <c r="C109" s="15">
        <v>1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64</v>
      </c>
      <c r="J109" s="15">
        <v>0</v>
      </c>
      <c r="K109" s="15">
        <v>0</v>
      </c>
      <c r="L109" s="15">
        <v>1</v>
      </c>
      <c r="M109" s="15">
        <v>0</v>
      </c>
      <c r="N109" s="15">
        <v>0</v>
      </c>
      <c r="O109" s="15">
        <v>3</v>
      </c>
      <c r="P109" s="15">
        <v>27</v>
      </c>
      <c r="Q109" s="15">
        <v>1</v>
      </c>
      <c r="R109" s="15">
        <v>1</v>
      </c>
      <c r="S109" s="15">
        <v>1</v>
      </c>
      <c r="T109" s="15">
        <v>120000</v>
      </c>
      <c r="U109" s="15">
        <v>1</v>
      </c>
      <c r="V109" s="15">
        <v>0</v>
      </c>
      <c r="W109" s="15">
        <v>1</v>
      </c>
      <c r="X109" s="15">
        <v>5</v>
      </c>
      <c r="Y109" s="193">
        <v>1900</v>
      </c>
      <c r="Z109" s="15">
        <v>2.5</v>
      </c>
      <c r="AA109" s="15">
        <v>4</v>
      </c>
      <c r="AB109" s="15">
        <v>3.3333333333333335</v>
      </c>
      <c r="AC109" s="15">
        <v>5</v>
      </c>
      <c r="AD109" s="15">
        <v>4.5</v>
      </c>
      <c r="AE109" s="15">
        <v>3.8666666666666671</v>
      </c>
      <c r="AF109" s="15">
        <v>1</v>
      </c>
      <c r="AG109" s="15">
        <v>0</v>
      </c>
      <c r="AH109" s="15">
        <v>5</v>
      </c>
      <c r="AI109" s="15" t="s">
        <v>1008</v>
      </c>
      <c r="AJ109" s="15" t="s">
        <v>1008</v>
      </c>
      <c r="AK109" s="15" t="s">
        <v>1007</v>
      </c>
      <c r="AL109" s="27">
        <v>2.8</v>
      </c>
      <c r="AM109" s="27">
        <v>3</v>
      </c>
      <c r="AN109" s="27">
        <v>1.75</v>
      </c>
      <c r="AO109" s="27">
        <v>2.8</v>
      </c>
      <c r="AP109" s="27">
        <v>2</v>
      </c>
      <c r="AQ109" s="27">
        <v>2.25</v>
      </c>
      <c r="AR109" s="27">
        <v>2.4333333333333331</v>
      </c>
      <c r="AS109" s="15">
        <f t="shared" si="7"/>
        <v>-1.7999999999999998</v>
      </c>
      <c r="AT109" s="15">
        <f t="shared" si="8"/>
        <v>-0.66666666666666652</v>
      </c>
      <c r="AU109" s="15">
        <f t="shared" si="9"/>
        <v>-2.5</v>
      </c>
      <c r="AV109" s="15">
        <f t="shared" si="10"/>
        <v>-2</v>
      </c>
      <c r="AW109" s="15">
        <f t="shared" si="11"/>
        <v>-2.333333333333333</v>
      </c>
      <c r="AX109" s="15">
        <f t="shared" si="12"/>
        <v>-2.5</v>
      </c>
      <c r="AY109" s="15">
        <f t="shared" si="13"/>
        <v>-1.9666666666666663</v>
      </c>
    </row>
    <row r="110" spans="1:51" x14ac:dyDescent="0.2">
      <c r="A110" s="15">
        <v>55</v>
      </c>
      <c r="B110" s="15">
        <v>122</v>
      </c>
      <c r="C110" s="15">
        <v>1</v>
      </c>
      <c r="D110" s="15">
        <v>0</v>
      </c>
      <c r="E110" s="15">
        <v>0</v>
      </c>
      <c r="F110" s="15">
        <v>0</v>
      </c>
      <c r="G110" s="15">
        <v>0</v>
      </c>
      <c r="H110" s="15">
        <v>1</v>
      </c>
      <c r="I110" s="15">
        <v>54</v>
      </c>
      <c r="J110" s="15">
        <v>0</v>
      </c>
      <c r="K110" s="15">
        <v>0</v>
      </c>
      <c r="L110" s="15">
        <v>0</v>
      </c>
      <c r="M110" s="15">
        <v>1</v>
      </c>
      <c r="N110" s="15">
        <v>0</v>
      </c>
      <c r="O110" s="15">
        <v>3</v>
      </c>
      <c r="P110" s="15">
        <v>2</v>
      </c>
      <c r="Q110" s="15">
        <v>0</v>
      </c>
      <c r="R110" s="15">
        <v>0</v>
      </c>
      <c r="S110" s="15">
        <v>1</v>
      </c>
      <c r="T110" s="15">
        <v>400000</v>
      </c>
      <c r="U110" s="15">
        <v>0</v>
      </c>
      <c r="V110" s="15">
        <v>1</v>
      </c>
      <c r="W110" s="15">
        <v>1</v>
      </c>
      <c r="X110" s="15">
        <v>5</v>
      </c>
      <c r="Y110" s="193">
        <v>1600</v>
      </c>
      <c r="Z110" s="15">
        <v>1.25</v>
      </c>
      <c r="AA110" s="15">
        <v>1.6666666666666667</v>
      </c>
      <c r="AB110" s="15">
        <v>2</v>
      </c>
      <c r="AC110" s="15">
        <v>1</v>
      </c>
      <c r="AD110" s="15">
        <v>2.5</v>
      </c>
      <c r="AE110" s="15">
        <v>1.6833333333333336</v>
      </c>
      <c r="AF110" s="15">
        <v>1</v>
      </c>
      <c r="AG110" s="15">
        <v>0</v>
      </c>
      <c r="AH110" s="15">
        <v>5</v>
      </c>
      <c r="AI110" s="15" t="s">
        <v>1008</v>
      </c>
      <c r="AJ110" s="15" t="s">
        <v>1008</v>
      </c>
      <c r="AK110" s="15" t="s">
        <v>1007</v>
      </c>
      <c r="AL110" s="150">
        <v>4.5999999999999996</v>
      </c>
      <c r="AM110" s="150">
        <v>3.6666666666666665</v>
      </c>
      <c r="AN110" s="150">
        <v>4.25</v>
      </c>
      <c r="AO110" s="150">
        <v>4.8</v>
      </c>
      <c r="AP110" s="150">
        <v>4.333333333333333</v>
      </c>
      <c r="AQ110" s="150">
        <v>4.75</v>
      </c>
      <c r="AR110" s="27">
        <v>4.3999999999999995</v>
      </c>
      <c r="AS110" s="15">
        <f t="shared" si="7"/>
        <v>0.99999999999999956</v>
      </c>
      <c r="AT110" s="15">
        <f t="shared" si="8"/>
        <v>0</v>
      </c>
      <c r="AU110" s="15">
        <f t="shared" si="9"/>
        <v>0.75</v>
      </c>
      <c r="AV110" s="15">
        <f t="shared" si="10"/>
        <v>1.1999999999999997</v>
      </c>
      <c r="AW110" s="15">
        <f t="shared" si="11"/>
        <v>1.333333333333333</v>
      </c>
      <c r="AX110" s="15">
        <f t="shared" si="12"/>
        <v>1.5</v>
      </c>
      <c r="AY110" s="15">
        <f t="shared" si="13"/>
        <v>0.96388888888888813</v>
      </c>
    </row>
    <row r="111" spans="1:51" x14ac:dyDescent="0.2">
      <c r="A111" s="15">
        <v>55</v>
      </c>
      <c r="B111" s="15">
        <v>122</v>
      </c>
      <c r="C111" s="15">
        <v>1</v>
      </c>
      <c r="D111" s="15">
        <v>0</v>
      </c>
      <c r="E111" s="15">
        <v>0</v>
      </c>
      <c r="F111" s="15">
        <v>0</v>
      </c>
      <c r="G111" s="15">
        <v>0</v>
      </c>
      <c r="H111" s="15">
        <v>1</v>
      </c>
      <c r="I111" s="15">
        <v>54</v>
      </c>
      <c r="J111" s="15">
        <v>0</v>
      </c>
      <c r="K111" s="15">
        <v>0</v>
      </c>
      <c r="L111" s="15">
        <v>0</v>
      </c>
      <c r="M111" s="15">
        <v>1</v>
      </c>
      <c r="N111" s="15">
        <v>0</v>
      </c>
      <c r="O111" s="15">
        <v>3</v>
      </c>
      <c r="P111" s="15">
        <v>2</v>
      </c>
      <c r="Q111" s="15">
        <v>0</v>
      </c>
      <c r="R111" s="15">
        <v>0</v>
      </c>
      <c r="S111" s="15">
        <v>1</v>
      </c>
      <c r="T111" s="15">
        <v>400000</v>
      </c>
      <c r="U111" s="15">
        <v>0</v>
      </c>
      <c r="V111" s="15">
        <v>0</v>
      </c>
      <c r="W111" s="15">
        <v>1</v>
      </c>
      <c r="X111" s="15">
        <v>5</v>
      </c>
      <c r="Y111" s="193">
        <v>1600</v>
      </c>
      <c r="Z111" s="15">
        <v>1.25</v>
      </c>
      <c r="AA111" s="15">
        <v>1.6666666666666667</v>
      </c>
      <c r="AB111" s="15">
        <v>2</v>
      </c>
      <c r="AC111" s="15">
        <v>1</v>
      </c>
      <c r="AD111" s="15">
        <v>2.5</v>
      </c>
      <c r="AE111" s="15">
        <v>1.6833333333333336</v>
      </c>
      <c r="AF111" s="15">
        <v>1</v>
      </c>
      <c r="AG111" s="15">
        <v>0</v>
      </c>
      <c r="AH111" s="15">
        <v>5</v>
      </c>
      <c r="AI111" s="15" t="s">
        <v>1008</v>
      </c>
      <c r="AJ111" s="15" t="s">
        <v>1008</v>
      </c>
      <c r="AK111" s="15" t="s">
        <v>1007</v>
      </c>
      <c r="AL111" s="166">
        <v>3.6</v>
      </c>
      <c r="AM111" s="166">
        <v>3.6666666666666665</v>
      </c>
      <c r="AN111" s="166">
        <v>3.5</v>
      </c>
      <c r="AO111" s="166">
        <v>3.6</v>
      </c>
      <c r="AP111" s="166">
        <v>3</v>
      </c>
      <c r="AQ111" s="166">
        <v>3.25</v>
      </c>
      <c r="AR111" s="27">
        <v>3.4361111111111113</v>
      </c>
      <c r="AS111" s="15">
        <f t="shared" si="7"/>
        <v>-1.4</v>
      </c>
      <c r="AT111" s="15">
        <f t="shared" si="8"/>
        <v>-1.3333333333333335</v>
      </c>
      <c r="AU111" s="15">
        <f t="shared" si="9"/>
        <v>-1.5</v>
      </c>
      <c r="AV111" s="15">
        <f t="shared" si="10"/>
        <v>-1.4</v>
      </c>
      <c r="AW111" s="15">
        <f t="shared" si="11"/>
        <v>-2</v>
      </c>
      <c r="AX111" s="15">
        <f t="shared" si="12"/>
        <v>-0.75</v>
      </c>
      <c r="AY111" s="15">
        <f t="shared" si="13"/>
        <v>-1.3972222222222217</v>
      </c>
    </row>
    <row r="112" spans="1:51" x14ac:dyDescent="0.2">
      <c r="A112" s="15">
        <v>56</v>
      </c>
      <c r="B112" s="15">
        <v>123</v>
      </c>
      <c r="C112" s="15">
        <v>1</v>
      </c>
      <c r="D112" s="15">
        <v>0</v>
      </c>
      <c r="E112" s="15">
        <v>0</v>
      </c>
      <c r="F112" s="15">
        <v>1</v>
      </c>
      <c r="G112" s="15">
        <v>0</v>
      </c>
      <c r="H112" s="15">
        <v>1</v>
      </c>
      <c r="I112" s="15">
        <v>65</v>
      </c>
      <c r="J112" s="15">
        <v>0</v>
      </c>
      <c r="K112" s="15">
        <v>0</v>
      </c>
      <c r="L112" s="15">
        <v>0</v>
      </c>
      <c r="M112" s="15">
        <v>1</v>
      </c>
      <c r="N112" s="15">
        <v>0</v>
      </c>
      <c r="O112" s="15">
        <v>4</v>
      </c>
      <c r="P112" s="15">
        <v>6</v>
      </c>
      <c r="Q112" s="15">
        <v>1</v>
      </c>
      <c r="R112" s="15">
        <v>0</v>
      </c>
      <c r="S112" s="15">
        <v>1</v>
      </c>
      <c r="T112" s="15">
        <v>300000</v>
      </c>
      <c r="U112" s="15">
        <v>0</v>
      </c>
      <c r="V112" s="15">
        <v>1</v>
      </c>
      <c r="W112" s="15">
        <v>1</v>
      </c>
      <c r="X112" s="15">
        <v>2</v>
      </c>
      <c r="Y112" s="193">
        <v>1000</v>
      </c>
      <c r="Z112" s="15">
        <v>1.25</v>
      </c>
      <c r="AA112" s="15">
        <v>1.6666666666666667</v>
      </c>
      <c r="AB112" s="15">
        <v>1.3333333333333333</v>
      </c>
      <c r="AC112" s="15">
        <v>1</v>
      </c>
      <c r="AD112" s="15">
        <v>1.5</v>
      </c>
      <c r="AE112" s="15">
        <v>1.35</v>
      </c>
      <c r="AF112" s="15">
        <v>1</v>
      </c>
      <c r="AG112" s="15">
        <v>1</v>
      </c>
      <c r="AH112" s="15">
        <v>3</v>
      </c>
      <c r="AI112" s="15">
        <v>1</v>
      </c>
      <c r="AJ112" s="15">
        <v>0</v>
      </c>
      <c r="AK112" s="15">
        <v>1</v>
      </c>
      <c r="AL112" s="15">
        <v>5</v>
      </c>
      <c r="AM112" s="15">
        <v>5</v>
      </c>
      <c r="AN112" s="15">
        <v>5</v>
      </c>
      <c r="AO112" s="15">
        <v>5</v>
      </c>
      <c r="AP112" s="15">
        <v>5</v>
      </c>
      <c r="AQ112" s="15">
        <v>4</v>
      </c>
      <c r="AR112" s="27">
        <v>4.833333333333333</v>
      </c>
      <c r="AS112" s="15">
        <f t="shared" si="7"/>
        <v>1</v>
      </c>
      <c r="AT112" s="15">
        <f t="shared" si="8"/>
        <v>0.66666666666666696</v>
      </c>
      <c r="AU112" s="15">
        <f t="shared" si="9"/>
        <v>0.75</v>
      </c>
      <c r="AV112" s="15">
        <f t="shared" si="10"/>
        <v>0.40000000000000036</v>
      </c>
      <c r="AW112" s="15">
        <f t="shared" si="11"/>
        <v>1.6666666666666665</v>
      </c>
      <c r="AX112" s="15">
        <f t="shared" si="12"/>
        <v>0</v>
      </c>
      <c r="AY112" s="15">
        <f t="shared" si="13"/>
        <v>0.74722222222222268</v>
      </c>
    </row>
    <row r="113" spans="1:51" x14ac:dyDescent="0.2">
      <c r="A113" s="15">
        <v>56</v>
      </c>
      <c r="B113" s="15">
        <v>123</v>
      </c>
      <c r="C113" s="15">
        <v>1</v>
      </c>
      <c r="D113" s="15">
        <v>0</v>
      </c>
      <c r="E113" s="15">
        <v>0</v>
      </c>
      <c r="F113" s="15">
        <v>1</v>
      </c>
      <c r="G113" s="15">
        <v>0</v>
      </c>
      <c r="H113" s="15">
        <v>1</v>
      </c>
      <c r="I113" s="15">
        <v>65</v>
      </c>
      <c r="J113" s="15">
        <v>0</v>
      </c>
      <c r="K113" s="15">
        <v>0</v>
      </c>
      <c r="L113" s="15">
        <v>0</v>
      </c>
      <c r="M113" s="15">
        <v>1</v>
      </c>
      <c r="N113" s="15">
        <v>0</v>
      </c>
      <c r="O113" s="15">
        <v>4</v>
      </c>
      <c r="P113" s="15">
        <v>6</v>
      </c>
      <c r="Q113" s="15">
        <v>1</v>
      </c>
      <c r="R113" s="15">
        <v>0</v>
      </c>
      <c r="S113" s="15">
        <v>1</v>
      </c>
      <c r="T113" s="15">
        <v>300000</v>
      </c>
      <c r="U113" s="15">
        <v>0</v>
      </c>
      <c r="V113" s="15">
        <v>0</v>
      </c>
      <c r="W113" s="15">
        <v>1</v>
      </c>
      <c r="X113" s="15">
        <v>2</v>
      </c>
      <c r="Y113" s="193">
        <v>1000</v>
      </c>
      <c r="Z113" s="15">
        <v>1.25</v>
      </c>
      <c r="AA113" s="15">
        <v>1.6666666666666667</v>
      </c>
      <c r="AB113" s="15">
        <v>1.3333333333333333</v>
      </c>
      <c r="AC113" s="15">
        <v>1</v>
      </c>
      <c r="AD113" s="15">
        <v>1.5</v>
      </c>
      <c r="AE113" s="15">
        <v>1.35</v>
      </c>
      <c r="AF113" s="15">
        <v>1</v>
      </c>
      <c r="AG113" s="15">
        <v>1</v>
      </c>
      <c r="AH113" s="15">
        <v>3</v>
      </c>
      <c r="AI113" s="15">
        <v>1</v>
      </c>
      <c r="AJ113" s="15">
        <v>0</v>
      </c>
      <c r="AK113" s="15">
        <v>1</v>
      </c>
      <c r="AL113" s="27">
        <v>4</v>
      </c>
      <c r="AM113" s="27">
        <v>4.333333333333333</v>
      </c>
      <c r="AN113" s="27">
        <v>4.25</v>
      </c>
      <c r="AO113" s="27">
        <v>4.5999999999999996</v>
      </c>
      <c r="AP113" s="27">
        <v>3.3333333333333335</v>
      </c>
      <c r="AQ113" s="27">
        <v>4</v>
      </c>
      <c r="AR113" s="27">
        <v>4.0861111111111104</v>
      </c>
      <c r="AS113" s="15">
        <f t="shared" si="7"/>
        <v>-0.40000000000000036</v>
      </c>
      <c r="AT113" s="15">
        <f t="shared" si="8"/>
        <v>0</v>
      </c>
      <c r="AU113" s="15">
        <f t="shared" si="9"/>
        <v>-0.5</v>
      </c>
      <c r="AV113" s="15">
        <f t="shared" si="10"/>
        <v>0.19999999999999929</v>
      </c>
      <c r="AW113" s="15">
        <f t="shared" si="11"/>
        <v>-0.33333333333333304</v>
      </c>
      <c r="AX113" s="15">
        <f t="shared" si="12"/>
        <v>-0.25</v>
      </c>
      <c r="AY113" s="15">
        <f t="shared" si="13"/>
        <v>-0.21388888888888946</v>
      </c>
    </row>
    <row r="114" spans="1:51" x14ac:dyDescent="0.2">
      <c r="A114" s="15">
        <v>57</v>
      </c>
      <c r="B114" s="15">
        <v>124</v>
      </c>
      <c r="C114" s="15">
        <v>1</v>
      </c>
      <c r="D114" s="15">
        <v>0</v>
      </c>
      <c r="E114" s="15">
        <v>0</v>
      </c>
      <c r="F114" s="15">
        <v>0</v>
      </c>
      <c r="G114" s="15">
        <v>0</v>
      </c>
      <c r="H114" s="15">
        <v>1</v>
      </c>
      <c r="I114" s="15">
        <v>61</v>
      </c>
      <c r="J114" s="15">
        <v>0</v>
      </c>
      <c r="K114" s="15">
        <v>1</v>
      </c>
      <c r="L114" s="15">
        <v>0</v>
      </c>
      <c r="M114" s="15">
        <v>0</v>
      </c>
      <c r="N114" s="15">
        <v>0</v>
      </c>
      <c r="O114" s="15">
        <v>4</v>
      </c>
      <c r="P114" s="15">
        <v>12</v>
      </c>
      <c r="Q114" s="15">
        <v>0</v>
      </c>
      <c r="R114" s="15">
        <v>0</v>
      </c>
      <c r="S114" s="15">
        <v>1</v>
      </c>
      <c r="T114" s="15">
        <v>400000</v>
      </c>
      <c r="U114" s="15">
        <v>0</v>
      </c>
      <c r="V114" s="15">
        <v>1</v>
      </c>
      <c r="W114" s="15">
        <v>0</v>
      </c>
      <c r="X114" s="15">
        <v>2</v>
      </c>
      <c r="Y114" s="193">
        <v>475</v>
      </c>
      <c r="Z114" s="15">
        <v>1.5</v>
      </c>
      <c r="AA114" s="15">
        <v>1.3333333333333333</v>
      </c>
      <c r="AB114" s="15">
        <v>1.6666666666666667</v>
      </c>
      <c r="AC114" s="15">
        <v>2</v>
      </c>
      <c r="AD114" s="15">
        <v>2</v>
      </c>
      <c r="AE114" s="15">
        <v>1.7</v>
      </c>
      <c r="AF114" s="15">
        <v>1</v>
      </c>
      <c r="AG114" s="15">
        <v>0</v>
      </c>
      <c r="AH114" s="15">
        <v>5</v>
      </c>
      <c r="AI114" s="15" t="s">
        <v>1008</v>
      </c>
      <c r="AJ114" s="15" t="s">
        <v>1008</v>
      </c>
      <c r="AK114" s="15" t="s">
        <v>1007</v>
      </c>
      <c r="AL114" s="150">
        <v>4.4000000000000004</v>
      </c>
      <c r="AM114" s="150">
        <v>4.333333333333333</v>
      </c>
      <c r="AN114" s="150">
        <v>4.75</v>
      </c>
      <c r="AO114" s="150">
        <v>4.4000000000000004</v>
      </c>
      <c r="AP114" s="150">
        <v>3.6666666666666665</v>
      </c>
      <c r="AQ114" s="150">
        <v>4.25</v>
      </c>
      <c r="AR114" s="27">
        <v>4.3</v>
      </c>
      <c r="AS114" s="15">
        <f t="shared" si="7"/>
        <v>1.2000000000000002</v>
      </c>
      <c r="AT114" s="15">
        <f t="shared" si="8"/>
        <v>1.333333333333333</v>
      </c>
      <c r="AU114" s="15">
        <f t="shared" si="9"/>
        <v>1.75</v>
      </c>
      <c r="AV114" s="15">
        <f t="shared" si="10"/>
        <v>0.80000000000000027</v>
      </c>
      <c r="AW114" s="15">
        <f t="shared" si="11"/>
        <v>1.6666666666666665</v>
      </c>
      <c r="AX114" s="15">
        <f t="shared" si="12"/>
        <v>3</v>
      </c>
      <c r="AY114" s="15">
        <f t="shared" si="13"/>
        <v>1.6250000000000004</v>
      </c>
    </row>
    <row r="115" spans="1:51" x14ac:dyDescent="0.2">
      <c r="A115" s="15">
        <v>57</v>
      </c>
      <c r="B115" s="15">
        <v>124</v>
      </c>
      <c r="C115" s="15">
        <v>1</v>
      </c>
      <c r="D115" s="15">
        <v>0</v>
      </c>
      <c r="E115" s="15">
        <v>0</v>
      </c>
      <c r="F115" s="15">
        <v>0</v>
      </c>
      <c r="G115" s="15">
        <v>0</v>
      </c>
      <c r="H115" s="15">
        <v>1</v>
      </c>
      <c r="I115" s="15">
        <v>61</v>
      </c>
      <c r="J115" s="15">
        <v>0</v>
      </c>
      <c r="K115" s="15">
        <v>1</v>
      </c>
      <c r="L115" s="15">
        <v>0</v>
      </c>
      <c r="M115" s="15">
        <v>0</v>
      </c>
      <c r="N115" s="15">
        <v>0</v>
      </c>
      <c r="O115" s="15">
        <v>4</v>
      </c>
      <c r="P115" s="15">
        <v>12</v>
      </c>
      <c r="Q115" s="15">
        <v>0</v>
      </c>
      <c r="R115" s="15">
        <v>0</v>
      </c>
      <c r="S115" s="15">
        <v>1</v>
      </c>
      <c r="T115" s="15">
        <v>400000</v>
      </c>
      <c r="U115" s="15">
        <v>0</v>
      </c>
      <c r="V115" s="15">
        <v>0</v>
      </c>
      <c r="W115" s="15">
        <v>0</v>
      </c>
      <c r="X115" s="15">
        <v>2</v>
      </c>
      <c r="Y115" s="193">
        <v>475</v>
      </c>
      <c r="Z115" s="15">
        <v>1.5</v>
      </c>
      <c r="AA115" s="15">
        <v>1.3333333333333333</v>
      </c>
      <c r="AB115" s="15">
        <v>1.6666666666666667</v>
      </c>
      <c r="AC115" s="15">
        <v>2</v>
      </c>
      <c r="AD115" s="15">
        <v>2</v>
      </c>
      <c r="AE115" s="15">
        <v>1.7</v>
      </c>
      <c r="AF115" s="15">
        <v>1</v>
      </c>
      <c r="AG115" s="15">
        <v>0</v>
      </c>
      <c r="AH115" s="15">
        <v>5</v>
      </c>
      <c r="AI115" s="15" t="s">
        <v>1008</v>
      </c>
      <c r="AJ115" s="15" t="s">
        <v>1008</v>
      </c>
      <c r="AK115" s="15" t="s">
        <v>1007</v>
      </c>
      <c r="AL115" s="166">
        <v>3.2</v>
      </c>
      <c r="AM115" s="166">
        <v>3</v>
      </c>
      <c r="AN115" s="166">
        <v>3</v>
      </c>
      <c r="AO115" s="166">
        <v>3.6</v>
      </c>
      <c r="AP115" s="166">
        <v>2</v>
      </c>
      <c r="AQ115" s="166">
        <v>1.25</v>
      </c>
      <c r="AR115" s="27">
        <v>2.6749999999999994</v>
      </c>
      <c r="AS115" s="15">
        <f t="shared" si="7"/>
        <v>-1.5999999999999996</v>
      </c>
      <c r="AT115" s="15">
        <f t="shared" si="8"/>
        <v>-1</v>
      </c>
      <c r="AU115" s="15">
        <f t="shared" si="9"/>
        <v>-1.5</v>
      </c>
      <c r="AV115" s="15">
        <f t="shared" si="10"/>
        <v>-0.80000000000000027</v>
      </c>
      <c r="AW115" s="15">
        <f t="shared" si="11"/>
        <v>-2.333333333333333</v>
      </c>
      <c r="AX115" s="15">
        <f t="shared" si="12"/>
        <v>-3.25</v>
      </c>
      <c r="AY115" s="15">
        <f t="shared" si="13"/>
        <v>-1.7472222222222231</v>
      </c>
    </row>
    <row r="116" spans="1:51" x14ac:dyDescent="0.2">
      <c r="A116" s="15">
        <v>58</v>
      </c>
      <c r="B116" s="15">
        <v>127</v>
      </c>
      <c r="C116" s="15">
        <v>1</v>
      </c>
      <c r="D116" s="15">
        <v>0</v>
      </c>
      <c r="E116" s="15">
        <v>1</v>
      </c>
      <c r="F116" s="15">
        <v>0</v>
      </c>
      <c r="G116" s="15">
        <v>0</v>
      </c>
      <c r="H116" s="15">
        <v>1</v>
      </c>
      <c r="I116" s="15">
        <v>55</v>
      </c>
      <c r="J116" s="15">
        <v>0</v>
      </c>
      <c r="K116" s="15">
        <v>0</v>
      </c>
      <c r="L116" s="15">
        <v>1</v>
      </c>
      <c r="M116" s="15">
        <v>0</v>
      </c>
      <c r="N116" s="15">
        <v>0</v>
      </c>
      <c r="O116" s="15">
        <v>5</v>
      </c>
      <c r="P116" s="15">
        <v>10</v>
      </c>
      <c r="Q116" s="15">
        <v>1</v>
      </c>
      <c r="R116" s="15">
        <v>0</v>
      </c>
      <c r="S116" s="15">
        <v>1</v>
      </c>
      <c r="T116" s="15">
        <v>10000</v>
      </c>
      <c r="U116" s="15">
        <v>1</v>
      </c>
      <c r="V116" s="15">
        <v>1</v>
      </c>
      <c r="W116" s="15">
        <v>1</v>
      </c>
      <c r="X116" s="15">
        <v>17</v>
      </c>
      <c r="Y116" s="193">
        <v>411.76470588235293</v>
      </c>
      <c r="Z116" s="15">
        <v>1.5</v>
      </c>
      <c r="AA116" s="15">
        <v>2.6666666666666665</v>
      </c>
      <c r="AB116" s="15">
        <v>2</v>
      </c>
      <c r="AC116" s="15">
        <v>1.5</v>
      </c>
      <c r="AD116" s="15">
        <v>2.5</v>
      </c>
      <c r="AE116" s="15">
        <v>2.0333333333333332</v>
      </c>
      <c r="AF116" s="15">
        <v>4</v>
      </c>
      <c r="AG116" s="15">
        <v>0</v>
      </c>
      <c r="AH116" s="15">
        <v>5</v>
      </c>
      <c r="AI116" s="15" t="s">
        <v>1008</v>
      </c>
      <c r="AJ116" s="15" t="s">
        <v>1008</v>
      </c>
      <c r="AK116" s="15" t="s">
        <v>1007</v>
      </c>
      <c r="AL116" s="150">
        <v>4.8</v>
      </c>
      <c r="AM116" s="150">
        <v>4</v>
      </c>
      <c r="AN116" s="150">
        <v>4.5</v>
      </c>
      <c r="AO116" s="150">
        <v>4.4000000000000004</v>
      </c>
      <c r="AP116" s="150">
        <v>4.333333333333333</v>
      </c>
      <c r="AQ116" s="150">
        <v>4.5</v>
      </c>
      <c r="AR116" s="27">
        <v>4.4222222222222225</v>
      </c>
      <c r="AS116" s="15">
        <f t="shared" si="7"/>
        <v>0</v>
      </c>
      <c r="AT116" s="15">
        <f t="shared" si="8"/>
        <v>0.33333333333333348</v>
      </c>
      <c r="AU116" s="15">
        <f t="shared" si="9"/>
        <v>0.5</v>
      </c>
      <c r="AV116" s="15">
        <f t="shared" si="10"/>
        <v>0.20000000000000018</v>
      </c>
      <c r="AW116" s="15">
        <f t="shared" si="11"/>
        <v>0.99999999999999956</v>
      </c>
      <c r="AX116" s="15">
        <f t="shared" si="12"/>
        <v>0</v>
      </c>
      <c r="AY116" s="15">
        <f t="shared" si="13"/>
        <v>0.33888888888888946</v>
      </c>
    </row>
    <row r="117" spans="1:51" ht="17.75" customHeight="1" x14ac:dyDescent="0.2">
      <c r="A117" s="15">
        <v>58</v>
      </c>
      <c r="B117" s="15">
        <v>127</v>
      </c>
      <c r="C117" s="15">
        <v>1</v>
      </c>
      <c r="D117" s="15">
        <v>0</v>
      </c>
      <c r="E117" s="15">
        <v>1</v>
      </c>
      <c r="F117" s="15">
        <v>0</v>
      </c>
      <c r="G117" s="15">
        <v>0</v>
      </c>
      <c r="H117" s="15">
        <v>1</v>
      </c>
      <c r="I117" s="15">
        <v>55</v>
      </c>
      <c r="J117" s="15">
        <v>0</v>
      </c>
      <c r="K117" s="15">
        <v>0</v>
      </c>
      <c r="L117" s="15">
        <v>1</v>
      </c>
      <c r="M117" s="15">
        <v>0</v>
      </c>
      <c r="N117" s="15">
        <v>0</v>
      </c>
      <c r="O117" s="15">
        <v>5</v>
      </c>
      <c r="P117" s="15">
        <v>10</v>
      </c>
      <c r="Q117" s="15">
        <v>1</v>
      </c>
      <c r="R117" s="15">
        <v>0</v>
      </c>
      <c r="S117" s="15">
        <v>1</v>
      </c>
      <c r="T117" s="15">
        <v>10000</v>
      </c>
      <c r="U117" s="15">
        <v>1</v>
      </c>
      <c r="V117" s="15">
        <v>0</v>
      </c>
      <c r="W117" s="15">
        <v>1</v>
      </c>
      <c r="X117" s="15">
        <v>17</v>
      </c>
      <c r="Y117" s="193">
        <v>411.76470588235293</v>
      </c>
      <c r="Z117" s="15">
        <v>1.5</v>
      </c>
      <c r="AA117" s="15">
        <v>2.6666666666666665</v>
      </c>
      <c r="AB117" s="15">
        <v>2</v>
      </c>
      <c r="AC117" s="15">
        <v>1.5</v>
      </c>
      <c r="AD117" s="15">
        <v>2.5</v>
      </c>
      <c r="AE117" s="15">
        <v>2.0333333333333332</v>
      </c>
      <c r="AF117" s="15">
        <v>4</v>
      </c>
      <c r="AG117" s="15">
        <v>0</v>
      </c>
      <c r="AH117" s="15">
        <v>5</v>
      </c>
      <c r="AI117" s="15" t="s">
        <v>1008</v>
      </c>
      <c r="AJ117" s="15" t="s">
        <v>1008</v>
      </c>
      <c r="AK117" s="15" t="s">
        <v>1007</v>
      </c>
      <c r="AL117" s="166">
        <v>4.8</v>
      </c>
      <c r="AM117" s="166">
        <v>3.6666666666666665</v>
      </c>
      <c r="AN117" s="166">
        <v>4</v>
      </c>
      <c r="AO117" s="166">
        <v>4.2</v>
      </c>
      <c r="AP117" s="166">
        <v>3.3333333333333335</v>
      </c>
      <c r="AQ117" s="166">
        <v>4.5</v>
      </c>
      <c r="AR117" s="27">
        <v>4.083333333333333</v>
      </c>
      <c r="AS117" s="15">
        <f t="shared" si="7"/>
        <v>0.39999999999999947</v>
      </c>
      <c r="AT117" s="15">
        <f t="shared" si="8"/>
        <v>-0.33333333333333348</v>
      </c>
      <c r="AU117" s="15">
        <f t="shared" si="9"/>
        <v>0</v>
      </c>
      <c r="AV117" s="15">
        <f t="shared" si="10"/>
        <v>0</v>
      </c>
      <c r="AW117" s="15">
        <f t="shared" si="11"/>
        <v>0</v>
      </c>
      <c r="AX117" s="15">
        <f t="shared" si="12"/>
        <v>0.25</v>
      </c>
      <c r="AY117" s="15">
        <f t="shared" si="13"/>
        <v>5.2777777777777146E-2</v>
      </c>
    </row>
    <row r="118" spans="1:51" x14ac:dyDescent="0.2">
      <c r="A118" s="15">
        <v>59</v>
      </c>
      <c r="B118" s="15">
        <v>130</v>
      </c>
      <c r="C118" s="15">
        <v>1</v>
      </c>
      <c r="D118" s="15">
        <v>0</v>
      </c>
      <c r="E118" s="15">
        <v>0</v>
      </c>
      <c r="F118" s="15">
        <v>1</v>
      </c>
      <c r="G118" s="15">
        <v>0</v>
      </c>
      <c r="H118" s="15">
        <v>1</v>
      </c>
      <c r="I118" s="15">
        <v>46</v>
      </c>
      <c r="J118" s="15">
        <v>0</v>
      </c>
      <c r="K118" s="15">
        <v>0</v>
      </c>
      <c r="L118" s="15">
        <v>1</v>
      </c>
      <c r="M118" s="15">
        <v>0</v>
      </c>
      <c r="N118" s="15">
        <v>0</v>
      </c>
      <c r="O118" s="15">
        <v>5</v>
      </c>
      <c r="P118" s="15">
        <v>6</v>
      </c>
      <c r="Q118" s="15">
        <v>0</v>
      </c>
      <c r="R118" s="15">
        <v>0</v>
      </c>
      <c r="S118" s="15">
        <v>1</v>
      </c>
      <c r="T118" s="15">
        <v>200000</v>
      </c>
      <c r="U118" s="15">
        <v>0</v>
      </c>
      <c r="V118" s="15">
        <v>1</v>
      </c>
      <c r="W118" s="15">
        <v>0</v>
      </c>
      <c r="X118" s="15">
        <v>8</v>
      </c>
      <c r="Y118" s="193">
        <v>4499.9999999999991</v>
      </c>
      <c r="Z118" s="15">
        <v>1.5</v>
      </c>
      <c r="AA118" s="15">
        <v>1.6666666666666667</v>
      </c>
      <c r="AB118" s="15">
        <v>1.6666666666666667</v>
      </c>
      <c r="AC118" s="15">
        <v>1</v>
      </c>
      <c r="AD118" s="15">
        <v>1.5</v>
      </c>
      <c r="AE118" s="15">
        <v>1.4666666666666668</v>
      </c>
      <c r="AF118" s="15">
        <v>1</v>
      </c>
      <c r="AG118" s="15">
        <v>1</v>
      </c>
      <c r="AH118" s="15">
        <v>2</v>
      </c>
      <c r="AI118" s="15">
        <v>0</v>
      </c>
      <c r="AJ118" s="15">
        <v>0</v>
      </c>
      <c r="AK118" s="15">
        <v>1</v>
      </c>
      <c r="AL118" s="150">
        <v>4.4000000000000004</v>
      </c>
      <c r="AM118" s="150">
        <v>4</v>
      </c>
      <c r="AN118" s="150">
        <v>4</v>
      </c>
      <c r="AO118" s="150">
        <v>4.2</v>
      </c>
      <c r="AP118" s="150">
        <v>3.3333333333333335</v>
      </c>
      <c r="AQ118" s="150">
        <v>4.25</v>
      </c>
      <c r="AR118" s="27">
        <v>4.0305555555555559</v>
      </c>
      <c r="AS118" s="15">
        <f t="shared" si="7"/>
        <v>-0.19999999999999929</v>
      </c>
      <c r="AT118" s="27">
        <f t="shared" si="8"/>
        <v>0</v>
      </c>
      <c r="AU118" s="27">
        <f t="shared" si="9"/>
        <v>0</v>
      </c>
      <c r="AV118" s="27">
        <f t="shared" si="10"/>
        <v>0.20000000000000018</v>
      </c>
      <c r="AW118" s="27">
        <f t="shared" si="11"/>
        <v>0.33333333333333348</v>
      </c>
      <c r="AX118" s="27">
        <f t="shared" si="12"/>
        <v>-0.25</v>
      </c>
      <c r="AY118" s="27">
        <f t="shared" si="13"/>
        <v>1.3888888888889284E-2</v>
      </c>
    </row>
    <row r="119" spans="1:51" x14ac:dyDescent="0.2">
      <c r="A119" s="15">
        <v>59</v>
      </c>
      <c r="B119" s="15">
        <v>130</v>
      </c>
      <c r="C119" s="15">
        <v>1</v>
      </c>
      <c r="D119" s="15">
        <v>0</v>
      </c>
      <c r="E119" s="15">
        <v>0</v>
      </c>
      <c r="F119" s="15">
        <v>1</v>
      </c>
      <c r="G119" s="15">
        <v>0</v>
      </c>
      <c r="H119" s="15">
        <v>1</v>
      </c>
      <c r="I119" s="15">
        <v>46</v>
      </c>
      <c r="J119" s="15">
        <v>0</v>
      </c>
      <c r="K119" s="15">
        <v>0</v>
      </c>
      <c r="L119" s="15">
        <v>1</v>
      </c>
      <c r="M119" s="15">
        <v>0</v>
      </c>
      <c r="N119" s="15">
        <v>0</v>
      </c>
      <c r="O119" s="15">
        <v>5</v>
      </c>
      <c r="P119" s="15">
        <v>6</v>
      </c>
      <c r="Q119" s="15">
        <v>0</v>
      </c>
      <c r="R119" s="15">
        <v>0</v>
      </c>
      <c r="S119" s="15">
        <v>1</v>
      </c>
      <c r="T119" s="15">
        <v>200000</v>
      </c>
      <c r="U119" s="15">
        <v>0</v>
      </c>
      <c r="V119" s="15">
        <v>0</v>
      </c>
      <c r="W119" s="15">
        <v>0</v>
      </c>
      <c r="X119" s="15">
        <v>8</v>
      </c>
      <c r="Y119" s="193">
        <v>4383.3333333333321</v>
      </c>
      <c r="Z119" s="15">
        <v>1.5</v>
      </c>
      <c r="AA119" s="15">
        <v>1.6666666666666667</v>
      </c>
      <c r="AB119" s="15">
        <v>1.6666666666666667</v>
      </c>
      <c r="AC119" s="15">
        <v>1</v>
      </c>
      <c r="AD119" s="15">
        <v>1.5</v>
      </c>
      <c r="AE119" s="15">
        <v>1.4666666666666668</v>
      </c>
      <c r="AF119" s="15">
        <v>1</v>
      </c>
      <c r="AG119" s="15">
        <v>1</v>
      </c>
      <c r="AH119" s="15">
        <v>2</v>
      </c>
      <c r="AI119" s="15">
        <v>0</v>
      </c>
      <c r="AJ119" s="15">
        <v>0</v>
      </c>
      <c r="AK119" s="15">
        <v>1</v>
      </c>
      <c r="AL119" s="166">
        <v>4.5999999999999996</v>
      </c>
      <c r="AM119" s="166">
        <v>4</v>
      </c>
      <c r="AN119" s="166">
        <v>4</v>
      </c>
      <c r="AO119" s="166">
        <v>4</v>
      </c>
      <c r="AP119" s="166">
        <v>3</v>
      </c>
      <c r="AQ119" s="166">
        <v>4.5</v>
      </c>
      <c r="AR119" s="27">
        <v>4.0166666666666666</v>
      </c>
      <c r="AS119" s="15">
        <f t="shared" si="7"/>
        <v>-0.40000000000000036</v>
      </c>
      <c r="AT119" s="15">
        <f t="shared" si="8"/>
        <v>-1</v>
      </c>
      <c r="AU119" s="15">
        <f t="shared" si="9"/>
        <v>-0.75</v>
      </c>
      <c r="AV119" s="15">
        <f t="shared" si="10"/>
        <v>-0.79999999999999982</v>
      </c>
      <c r="AW119" s="15">
        <f t="shared" si="11"/>
        <v>-0.66666666666666652</v>
      </c>
      <c r="AX119" s="15">
        <f t="shared" si="12"/>
        <v>-0.5</v>
      </c>
      <c r="AY119" s="15">
        <f t="shared" si="13"/>
        <v>-0.68611111111111178</v>
      </c>
    </row>
    <row r="120" spans="1:51" x14ac:dyDescent="0.2">
      <c r="A120" s="15">
        <v>60</v>
      </c>
      <c r="B120" s="15">
        <v>132</v>
      </c>
      <c r="C120" s="15">
        <v>1</v>
      </c>
      <c r="D120" s="15">
        <v>0</v>
      </c>
      <c r="E120" s="15">
        <v>1</v>
      </c>
      <c r="F120" s="15">
        <v>0</v>
      </c>
      <c r="G120" s="15">
        <v>0</v>
      </c>
      <c r="H120" s="15">
        <v>1</v>
      </c>
      <c r="I120" s="15">
        <v>49</v>
      </c>
      <c r="J120" s="15">
        <v>0</v>
      </c>
      <c r="K120" s="15">
        <v>0</v>
      </c>
      <c r="L120" s="15">
        <v>0</v>
      </c>
      <c r="M120" s="15">
        <v>1</v>
      </c>
      <c r="N120" s="15">
        <v>0</v>
      </c>
      <c r="O120" s="15">
        <v>3</v>
      </c>
      <c r="P120" s="15">
        <v>7</v>
      </c>
      <c r="Q120" s="15">
        <v>1</v>
      </c>
      <c r="R120" s="15">
        <v>1</v>
      </c>
      <c r="S120" s="15">
        <v>1</v>
      </c>
      <c r="T120" s="15">
        <v>150000</v>
      </c>
      <c r="U120" s="15">
        <v>1</v>
      </c>
      <c r="V120" s="15">
        <v>1</v>
      </c>
      <c r="W120" s="15">
        <v>0</v>
      </c>
      <c r="X120" s="15">
        <v>110</v>
      </c>
      <c r="Y120" s="193">
        <v>4454.545454545454</v>
      </c>
      <c r="Z120" s="15">
        <v>1.25</v>
      </c>
      <c r="AA120" s="15">
        <v>1.6666666666666667</v>
      </c>
      <c r="AB120" s="15">
        <v>1.3333333333333333</v>
      </c>
      <c r="AC120" s="15">
        <v>1.5</v>
      </c>
      <c r="AD120" s="15">
        <v>1</v>
      </c>
      <c r="AE120" s="15">
        <v>1.35</v>
      </c>
      <c r="AF120" s="15">
        <v>1</v>
      </c>
      <c r="AG120" s="15">
        <v>0</v>
      </c>
      <c r="AH120" s="15">
        <v>5</v>
      </c>
      <c r="AI120" s="15" t="s">
        <v>1008</v>
      </c>
      <c r="AJ120" s="15" t="s">
        <v>1008</v>
      </c>
      <c r="AK120" s="15" t="s">
        <v>1007</v>
      </c>
      <c r="AL120" s="150">
        <v>5</v>
      </c>
      <c r="AM120" s="150">
        <v>5</v>
      </c>
      <c r="AN120" s="150">
        <v>4.75</v>
      </c>
      <c r="AO120" s="150">
        <v>4.8</v>
      </c>
      <c r="AP120" s="150">
        <v>3.6666666666666665</v>
      </c>
      <c r="AQ120" s="150">
        <v>5</v>
      </c>
      <c r="AR120" s="27">
        <v>4.7027777777777784</v>
      </c>
      <c r="AS120" s="15">
        <f t="shared" si="7"/>
        <v>1.2000000000000002</v>
      </c>
      <c r="AT120" s="27">
        <f t="shared" si="8"/>
        <v>0.66666666666666696</v>
      </c>
      <c r="AU120" s="27">
        <f t="shared" si="9"/>
        <v>0</v>
      </c>
      <c r="AV120" s="27">
        <f t="shared" si="10"/>
        <v>1</v>
      </c>
      <c r="AW120" s="27">
        <f t="shared" si="11"/>
        <v>1.333333333333333</v>
      </c>
      <c r="AX120" s="27">
        <f t="shared" si="12"/>
        <v>1</v>
      </c>
      <c r="AY120" s="27">
        <f t="shared" si="13"/>
        <v>0.86666666666666758</v>
      </c>
    </row>
    <row r="121" spans="1:51" x14ac:dyDescent="0.2">
      <c r="A121" s="15">
        <v>60</v>
      </c>
      <c r="B121" s="15">
        <v>132</v>
      </c>
      <c r="C121" s="15">
        <v>1</v>
      </c>
      <c r="D121" s="15">
        <v>0</v>
      </c>
      <c r="E121" s="15">
        <v>1</v>
      </c>
      <c r="F121" s="15">
        <v>0</v>
      </c>
      <c r="G121" s="15">
        <v>0</v>
      </c>
      <c r="H121" s="15">
        <v>1</v>
      </c>
      <c r="I121" s="15">
        <v>49</v>
      </c>
      <c r="J121" s="15">
        <v>0</v>
      </c>
      <c r="K121" s="15">
        <v>0</v>
      </c>
      <c r="L121" s="15">
        <v>0</v>
      </c>
      <c r="M121" s="15">
        <v>1</v>
      </c>
      <c r="N121" s="15">
        <v>0</v>
      </c>
      <c r="O121" s="15">
        <v>3</v>
      </c>
      <c r="P121" s="15">
        <v>7</v>
      </c>
      <c r="Q121" s="15">
        <v>1</v>
      </c>
      <c r="R121" s="15">
        <v>1</v>
      </c>
      <c r="S121" s="15">
        <v>1</v>
      </c>
      <c r="T121" s="15">
        <v>150000</v>
      </c>
      <c r="U121" s="15">
        <v>1</v>
      </c>
      <c r="V121" s="15">
        <v>0</v>
      </c>
      <c r="W121" s="15">
        <v>0</v>
      </c>
      <c r="X121" s="15">
        <v>92100</v>
      </c>
      <c r="Y121" s="193">
        <v>4.3431921824104238</v>
      </c>
      <c r="Z121" s="15">
        <v>1.25</v>
      </c>
      <c r="AA121" s="15">
        <v>1.6666666666666667</v>
      </c>
      <c r="AB121" s="15">
        <v>1.3333333333333333</v>
      </c>
      <c r="AC121" s="15">
        <v>1.5</v>
      </c>
      <c r="AD121" s="15">
        <v>1</v>
      </c>
      <c r="AE121" s="15">
        <v>1.35</v>
      </c>
      <c r="AF121" s="15">
        <v>1</v>
      </c>
      <c r="AG121" s="15">
        <v>0</v>
      </c>
      <c r="AH121" s="15">
        <v>5</v>
      </c>
      <c r="AI121" s="15" t="s">
        <v>1008</v>
      </c>
      <c r="AJ121" s="15" t="s">
        <v>1008</v>
      </c>
      <c r="AK121" s="15" t="s">
        <v>1007</v>
      </c>
      <c r="AL121" s="166">
        <v>3.8</v>
      </c>
      <c r="AM121" s="166">
        <v>4.333333333333333</v>
      </c>
      <c r="AN121" s="166">
        <v>4.75</v>
      </c>
      <c r="AO121" s="166">
        <v>3.8</v>
      </c>
      <c r="AP121" s="166">
        <v>2.3333333333333335</v>
      </c>
      <c r="AQ121" s="166">
        <v>4</v>
      </c>
      <c r="AR121" s="27">
        <v>3.8361111111111108</v>
      </c>
      <c r="AS121" s="15">
        <f t="shared" si="7"/>
        <v>-1</v>
      </c>
      <c r="AT121" s="15">
        <f t="shared" si="8"/>
        <v>0</v>
      </c>
      <c r="AU121" s="15">
        <f t="shared" si="9"/>
        <v>0</v>
      </c>
      <c r="AV121" s="15">
        <f t="shared" si="10"/>
        <v>-0.20000000000000018</v>
      </c>
      <c r="AW121" s="15">
        <f t="shared" si="11"/>
        <v>-1.9999999999999996</v>
      </c>
      <c r="AX121" s="15">
        <f t="shared" si="12"/>
        <v>-0.25</v>
      </c>
      <c r="AY121" s="15">
        <f t="shared" si="13"/>
        <v>-0.57499999999999973</v>
      </c>
    </row>
    <row r="122" spans="1:51" x14ac:dyDescent="0.2">
      <c r="A122" s="15">
        <v>61</v>
      </c>
      <c r="B122" s="15">
        <v>134</v>
      </c>
      <c r="C122" s="15">
        <v>1</v>
      </c>
      <c r="D122" s="15">
        <v>0</v>
      </c>
      <c r="E122" s="15">
        <v>1</v>
      </c>
      <c r="F122" s="15">
        <v>0</v>
      </c>
      <c r="G122" s="15">
        <v>0</v>
      </c>
      <c r="H122" s="15">
        <v>1</v>
      </c>
      <c r="I122" s="15">
        <v>65</v>
      </c>
      <c r="J122" s="15">
        <v>0</v>
      </c>
      <c r="K122" s="15">
        <v>0</v>
      </c>
      <c r="L122" s="15">
        <v>0</v>
      </c>
      <c r="M122" s="15">
        <v>1</v>
      </c>
      <c r="N122" s="15">
        <v>0</v>
      </c>
      <c r="O122" s="15">
        <v>3</v>
      </c>
      <c r="P122" s="15">
        <v>7</v>
      </c>
      <c r="Q122" s="15">
        <v>0</v>
      </c>
      <c r="R122" s="15">
        <v>0</v>
      </c>
      <c r="S122" s="15">
        <v>1</v>
      </c>
      <c r="T122" s="15">
        <v>200000</v>
      </c>
      <c r="U122" s="15">
        <v>0</v>
      </c>
      <c r="V122" s="15">
        <v>1</v>
      </c>
      <c r="W122" s="15">
        <v>1</v>
      </c>
      <c r="X122" s="15">
        <v>6</v>
      </c>
      <c r="Y122" s="193">
        <v>420</v>
      </c>
      <c r="Z122" s="15">
        <v>1.25</v>
      </c>
      <c r="AA122" s="15">
        <v>1.6666666666666667</v>
      </c>
      <c r="AB122" s="15">
        <v>1.6666666666666667</v>
      </c>
      <c r="AC122" s="15">
        <v>1.5</v>
      </c>
      <c r="AD122" s="15">
        <v>1</v>
      </c>
      <c r="AE122" s="15">
        <v>1.4166666666666667</v>
      </c>
      <c r="AF122" s="15">
        <v>1</v>
      </c>
      <c r="AG122" s="15">
        <v>0</v>
      </c>
      <c r="AH122" s="15">
        <v>5</v>
      </c>
      <c r="AI122" s="15" t="s">
        <v>1008</v>
      </c>
      <c r="AJ122" s="15" t="s">
        <v>1008</v>
      </c>
      <c r="AK122" s="15" t="s">
        <v>1007</v>
      </c>
      <c r="AL122" s="150">
        <v>4.8</v>
      </c>
      <c r="AM122" s="150">
        <v>4.333333333333333</v>
      </c>
      <c r="AN122" s="150">
        <v>4.75</v>
      </c>
      <c r="AO122" s="150">
        <v>4</v>
      </c>
      <c r="AP122" s="150">
        <v>4.333333333333333</v>
      </c>
      <c r="AQ122" s="150">
        <v>4.25</v>
      </c>
      <c r="AR122" s="27">
        <v>4.4111111111111105</v>
      </c>
      <c r="AS122" s="15">
        <f t="shared" si="7"/>
        <v>1.7999999999999998</v>
      </c>
      <c r="AT122" s="27">
        <f t="shared" si="8"/>
        <v>0</v>
      </c>
      <c r="AU122" s="27">
        <f t="shared" si="9"/>
        <v>0.25</v>
      </c>
      <c r="AV122" s="27">
        <f t="shared" si="10"/>
        <v>1.4</v>
      </c>
      <c r="AW122" s="27">
        <f t="shared" si="11"/>
        <v>1.9999999999999996</v>
      </c>
      <c r="AX122" s="27">
        <f t="shared" si="12"/>
        <v>-0.5</v>
      </c>
      <c r="AY122" s="27">
        <f t="shared" si="13"/>
        <v>0.82499999999999973</v>
      </c>
    </row>
    <row r="123" spans="1:51" x14ac:dyDescent="0.2">
      <c r="A123" s="15">
        <v>61</v>
      </c>
      <c r="B123" s="15">
        <v>134</v>
      </c>
      <c r="C123" s="15">
        <v>1</v>
      </c>
      <c r="D123" s="15">
        <v>0</v>
      </c>
      <c r="E123" s="15">
        <v>1</v>
      </c>
      <c r="F123" s="15">
        <v>0</v>
      </c>
      <c r="G123" s="15">
        <v>0</v>
      </c>
      <c r="H123" s="15">
        <v>1</v>
      </c>
      <c r="I123" s="15">
        <v>65</v>
      </c>
      <c r="J123" s="15">
        <v>0</v>
      </c>
      <c r="K123" s="15">
        <v>0</v>
      </c>
      <c r="L123" s="15">
        <v>0</v>
      </c>
      <c r="M123" s="15">
        <v>1</v>
      </c>
      <c r="N123" s="15">
        <v>0</v>
      </c>
      <c r="O123" s="15">
        <v>3</v>
      </c>
      <c r="P123" s="15">
        <v>7</v>
      </c>
      <c r="Q123" s="15">
        <v>0</v>
      </c>
      <c r="R123" s="15">
        <v>0</v>
      </c>
      <c r="S123" s="15">
        <v>1</v>
      </c>
      <c r="T123" s="15">
        <v>200000</v>
      </c>
      <c r="U123" s="15">
        <v>0</v>
      </c>
      <c r="V123" s="15">
        <v>0</v>
      </c>
      <c r="W123" s="15">
        <v>1</v>
      </c>
      <c r="X123" s="15">
        <v>6</v>
      </c>
      <c r="Y123" s="193">
        <v>420</v>
      </c>
      <c r="Z123" s="15">
        <v>1.25</v>
      </c>
      <c r="AA123" s="15">
        <v>1.6666666666666667</v>
      </c>
      <c r="AB123" s="15">
        <v>1.6666666666666667</v>
      </c>
      <c r="AC123" s="15">
        <v>1.5</v>
      </c>
      <c r="AD123" s="15">
        <v>1</v>
      </c>
      <c r="AE123" s="15">
        <v>1.4166666666666667</v>
      </c>
      <c r="AF123" s="15">
        <v>1</v>
      </c>
      <c r="AG123" s="15">
        <v>0</v>
      </c>
      <c r="AH123" s="15">
        <v>5</v>
      </c>
      <c r="AI123" s="15" t="s">
        <v>1008</v>
      </c>
      <c r="AJ123" s="15" t="s">
        <v>1008</v>
      </c>
      <c r="AK123" s="15" t="s">
        <v>1007</v>
      </c>
      <c r="AL123" s="166">
        <v>3</v>
      </c>
      <c r="AM123" s="166">
        <v>4.333333333333333</v>
      </c>
      <c r="AN123" s="166">
        <v>4.5</v>
      </c>
      <c r="AO123" s="166">
        <v>2.6</v>
      </c>
      <c r="AP123" s="166">
        <v>2.3333333333333335</v>
      </c>
      <c r="AQ123" s="166">
        <v>4.75</v>
      </c>
      <c r="AR123" s="27">
        <v>3.5861111111111108</v>
      </c>
      <c r="AS123" s="15">
        <f t="shared" si="7"/>
        <v>-1.7999999999999998</v>
      </c>
      <c r="AT123" s="15">
        <f t="shared" si="8"/>
        <v>-0.33333333333333393</v>
      </c>
      <c r="AU123" s="15">
        <f t="shared" si="9"/>
        <v>0</v>
      </c>
      <c r="AV123" s="15">
        <f t="shared" si="10"/>
        <v>-1.6</v>
      </c>
      <c r="AW123" s="15">
        <f t="shared" si="11"/>
        <v>-1.6666666666666665</v>
      </c>
      <c r="AX123" s="15">
        <f t="shared" si="12"/>
        <v>1</v>
      </c>
      <c r="AY123" s="15">
        <f t="shared" si="13"/>
        <v>-0.73333333333333384</v>
      </c>
    </row>
    <row r="124" spans="1:51" x14ac:dyDescent="0.2">
      <c r="A124" s="15">
        <v>62</v>
      </c>
      <c r="B124" s="15">
        <v>136</v>
      </c>
      <c r="C124" s="15">
        <v>1</v>
      </c>
      <c r="D124" s="15">
        <v>0</v>
      </c>
      <c r="E124" s="15">
        <v>0</v>
      </c>
      <c r="F124" s="15">
        <v>0</v>
      </c>
      <c r="G124" s="15">
        <v>1</v>
      </c>
      <c r="H124" s="15">
        <v>1</v>
      </c>
      <c r="I124" s="15">
        <v>48</v>
      </c>
      <c r="J124" s="15">
        <v>0</v>
      </c>
      <c r="K124" s="15">
        <v>0</v>
      </c>
      <c r="L124" s="15">
        <v>1</v>
      </c>
      <c r="M124" s="15">
        <v>0</v>
      </c>
      <c r="N124" s="15">
        <v>0</v>
      </c>
      <c r="O124" s="15">
        <v>3</v>
      </c>
      <c r="P124" s="15">
        <v>10</v>
      </c>
      <c r="Q124" s="15">
        <v>0</v>
      </c>
      <c r="R124" s="15">
        <v>0</v>
      </c>
      <c r="S124" s="15">
        <v>1</v>
      </c>
      <c r="T124" s="15">
        <v>200000</v>
      </c>
      <c r="U124" s="15">
        <v>1</v>
      </c>
      <c r="V124" s="15">
        <v>1</v>
      </c>
      <c r="W124" s="15">
        <v>1</v>
      </c>
      <c r="X124" s="15">
        <v>0.5</v>
      </c>
      <c r="Y124" s="193">
        <v>720</v>
      </c>
      <c r="Z124" s="15">
        <v>1.25</v>
      </c>
      <c r="AA124" s="15">
        <v>1</v>
      </c>
      <c r="AB124" s="15">
        <v>1.6666666666666667</v>
      </c>
      <c r="AC124" s="15">
        <v>1.5</v>
      </c>
      <c r="AD124" s="15">
        <v>2</v>
      </c>
      <c r="AE124" s="15">
        <v>1.4833333333333334</v>
      </c>
      <c r="AF124" s="15">
        <v>1</v>
      </c>
      <c r="AG124" s="15">
        <v>1</v>
      </c>
      <c r="AH124" s="15">
        <v>2</v>
      </c>
      <c r="AI124" s="15">
        <v>0</v>
      </c>
      <c r="AJ124" s="15">
        <v>0</v>
      </c>
      <c r="AK124" s="15">
        <v>1</v>
      </c>
      <c r="AL124" s="150">
        <v>4.8</v>
      </c>
      <c r="AM124" s="150">
        <v>4.666666666666667</v>
      </c>
      <c r="AN124" s="150">
        <v>4.5</v>
      </c>
      <c r="AO124" s="150">
        <v>4.2</v>
      </c>
      <c r="AP124" s="150">
        <v>4</v>
      </c>
      <c r="AQ124" s="150">
        <v>3.75</v>
      </c>
      <c r="AR124" s="27">
        <v>4.3194444444444446</v>
      </c>
      <c r="AS124" s="27">
        <f t="shared" si="7"/>
        <v>1.1999999999999997</v>
      </c>
      <c r="AT124" s="27">
        <f t="shared" si="8"/>
        <v>0.33333333333333393</v>
      </c>
      <c r="AU124" s="27">
        <f t="shared" si="9"/>
        <v>0</v>
      </c>
      <c r="AV124" s="27">
        <f t="shared" si="10"/>
        <v>-0.39999999999999947</v>
      </c>
      <c r="AW124" s="27">
        <f t="shared" si="11"/>
        <v>0.33333333333333348</v>
      </c>
      <c r="AX124" s="27">
        <f t="shared" si="12"/>
        <v>-1</v>
      </c>
      <c r="AY124" s="15">
        <f t="shared" si="13"/>
        <v>7.777777777777839E-2</v>
      </c>
    </row>
    <row r="125" spans="1:51" x14ac:dyDescent="0.2">
      <c r="A125" s="15">
        <v>62</v>
      </c>
      <c r="B125" s="15">
        <v>136</v>
      </c>
      <c r="C125" s="15">
        <v>1</v>
      </c>
      <c r="D125" s="15">
        <v>0</v>
      </c>
      <c r="E125" s="15">
        <v>0</v>
      </c>
      <c r="F125" s="15">
        <v>0</v>
      </c>
      <c r="G125" s="15">
        <v>1</v>
      </c>
      <c r="H125" s="15">
        <v>1</v>
      </c>
      <c r="I125" s="15">
        <v>48</v>
      </c>
      <c r="J125" s="15">
        <v>0</v>
      </c>
      <c r="K125" s="15">
        <v>0</v>
      </c>
      <c r="L125" s="15">
        <v>1</v>
      </c>
      <c r="M125" s="15">
        <v>0</v>
      </c>
      <c r="N125" s="15">
        <v>0</v>
      </c>
      <c r="O125" s="15">
        <v>3</v>
      </c>
      <c r="P125" s="15">
        <v>10</v>
      </c>
      <c r="Q125" s="15">
        <v>0</v>
      </c>
      <c r="R125" s="15">
        <v>0</v>
      </c>
      <c r="S125" s="15">
        <v>1</v>
      </c>
      <c r="T125" s="15">
        <v>200000</v>
      </c>
      <c r="U125" s="15">
        <v>1</v>
      </c>
      <c r="V125" s="15">
        <v>0</v>
      </c>
      <c r="W125" s="15">
        <v>1</v>
      </c>
      <c r="X125" s="15">
        <v>0.5</v>
      </c>
      <c r="Y125" s="193">
        <v>720</v>
      </c>
      <c r="Z125" s="15">
        <v>1.25</v>
      </c>
      <c r="AA125" s="15">
        <v>1</v>
      </c>
      <c r="AB125" s="15">
        <v>1.6666666666666667</v>
      </c>
      <c r="AC125" s="15">
        <v>1.5</v>
      </c>
      <c r="AD125" s="15">
        <v>2</v>
      </c>
      <c r="AE125" s="15">
        <v>1.4833333333333334</v>
      </c>
      <c r="AF125" s="15">
        <v>1</v>
      </c>
      <c r="AG125" s="15">
        <v>1</v>
      </c>
      <c r="AH125" s="15">
        <v>2</v>
      </c>
      <c r="AI125" s="15">
        <v>0</v>
      </c>
      <c r="AJ125" s="15">
        <v>0</v>
      </c>
      <c r="AK125" s="15">
        <v>1</v>
      </c>
      <c r="AL125" s="166">
        <v>3.6</v>
      </c>
      <c r="AM125" s="166">
        <v>4.333333333333333</v>
      </c>
      <c r="AN125" s="166">
        <v>4.5</v>
      </c>
      <c r="AO125" s="166">
        <v>4.5999999999999996</v>
      </c>
      <c r="AP125" s="166">
        <v>3.6666666666666665</v>
      </c>
      <c r="AQ125" s="166">
        <v>4.75</v>
      </c>
      <c r="AR125" s="27">
        <v>4.2416666666666663</v>
      </c>
      <c r="AS125" s="15">
        <f t="shared" si="7"/>
        <v>-0.99999999999999956</v>
      </c>
      <c r="AT125" s="15">
        <f t="shared" si="8"/>
        <v>0.33333333333333304</v>
      </c>
      <c r="AU125" s="15">
        <f t="shared" si="9"/>
        <v>0</v>
      </c>
      <c r="AV125" s="15">
        <f t="shared" si="10"/>
        <v>0.19999999999999929</v>
      </c>
      <c r="AW125" s="15">
        <f t="shared" si="11"/>
        <v>0.66666666666666652</v>
      </c>
      <c r="AX125" s="15">
        <f t="shared" si="12"/>
        <v>0.5</v>
      </c>
      <c r="AY125" s="15">
        <f t="shared" si="13"/>
        <v>0.11666666666666625</v>
      </c>
    </row>
    <row r="126" spans="1:51" x14ac:dyDescent="0.2">
      <c r="A126" s="15">
        <v>63</v>
      </c>
      <c r="B126" s="15">
        <v>137</v>
      </c>
      <c r="C126" s="15">
        <v>1</v>
      </c>
      <c r="D126" s="15">
        <v>0</v>
      </c>
      <c r="E126" s="15">
        <v>0</v>
      </c>
      <c r="F126" s="15">
        <v>0</v>
      </c>
      <c r="G126" s="15">
        <v>1</v>
      </c>
      <c r="H126" s="15">
        <v>1</v>
      </c>
      <c r="I126" s="15">
        <v>54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6</v>
      </c>
      <c r="P126" s="15">
        <v>4</v>
      </c>
      <c r="Q126" s="15">
        <v>0</v>
      </c>
      <c r="R126" s="15">
        <v>0</v>
      </c>
      <c r="S126" s="15">
        <v>1</v>
      </c>
      <c r="T126" s="15">
        <v>150000</v>
      </c>
      <c r="U126" s="15">
        <v>0</v>
      </c>
      <c r="V126" s="15">
        <v>1</v>
      </c>
      <c r="W126" s="15">
        <v>1</v>
      </c>
      <c r="X126" s="15">
        <v>0.5</v>
      </c>
      <c r="Y126" s="193">
        <v>560</v>
      </c>
      <c r="Z126" s="15">
        <v>1.25</v>
      </c>
      <c r="AA126" s="15">
        <v>1.6666666666666667</v>
      </c>
      <c r="AB126" s="15">
        <v>1.6666666666666667</v>
      </c>
      <c r="AC126" s="15">
        <v>1</v>
      </c>
      <c r="AD126" s="15">
        <v>2</v>
      </c>
      <c r="AE126" s="15">
        <v>1.5166666666666668</v>
      </c>
      <c r="AF126" s="15">
        <v>2</v>
      </c>
      <c r="AG126" s="15">
        <v>0</v>
      </c>
      <c r="AH126" s="15">
        <v>5</v>
      </c>
      <c r="AI126" s="15" t="s">
        <v>1008</v>
      </c>
      <c r="AJ126" s="15" t="s">
        <v>1008</v>
      </c>
      <c r="AK126" s="15" t="s">
        <v>1007</v>
      </c>
      <c r="AL126" s="150">
        <v>4.5999999999999996</v>
      </c>
      <c r="AM126" s="150">
        <v>4</v>
      </c>
      <c r="AN126" s="150">
        <v>4.5</v>
      </c>
      <c r="AO126" s="150">
        <v>4.4000000000000004</v>
      </c>
      <c r="AP126" s="150">
        <v>3</v>
      </c>
      <c r="AQ126" s="150">
        <v>4.25</v>
      </c>
      <c r="AR126" s="27">
        <v>4.125</v>
      </c>
      <c r="AS126" s="15">
        <f t="shared" si="7"/>
        <v>0.99999999999999956</v>
      </c>
      <c r="AT126" s="27">
        <f t="shared" si="8"/>
        <v>0.33333333333333348</v>
      </c>
      <c r="AU126" s="27">
        <f t="shared" si="9"/>
        <v>0.75</v>
      </c>
      <c r="AV126" s="27">
        <f t="shared" si="10"/>
        <v>0.60000000000000053</v>
      </c>
      <c r="AW126" s="27">
        <f t="shared" si="11"/>
        <v>-0.66666666666666652</v>
      </c>
      <c r="AX126" s="27">
        <f t="shared" si="12"/>
        <v>-0.25</v>
      </c>
      <c r="AY126" s="27">
        <f t="shared" si="13"/>
        <v>0.29444444444444429</v>
      </c>
    </row>
    <row r="127" spans="1:51" x14ac:dyDescent="0.2">
      <c r="A127" s="15">
        <v>63</v>
      </c>
      <c r="B127" s="15">
        <v>137</v>
      </c>
      <c r="C127" s="15">
        <v>1</v>
      </c>
      <c r="D127" s="15">
        <v>0</v>
      </c>
      <c r="E127" s="15">
        <v>0</v>
      </c>
      <c r="F127" s="15">
        <v>0</v>
      </c>
      <c r="G127" s="15">
        <v>1</v>
      </c>
      <c r="H127" s="15">
        <v>1</v>
      </c>
      <c r="I127" s="15">
        <v>54</v>
      </c>
      <c r="J127" s="15">
        <v>1</v>
      </c>
      <c r="K127" s="15">
        <v>0</v>
      </c>
      <c r="L127" s="15">
        <v>0</v>
      </c>
      <c r="M127" s="15">
        <v>0</v>
      </c>
      <c r="N127" s="15">
        <v>0</v>
      </c>
      <c r="O127" s="15">
        <v>6</v>
      </c>
      <c r="P127" s="15">
        <v>4</v>
      </c>
      <c r="Q127" s="15">
        <v>0</v>
      </c>
      <c r="R127" s="15">
        <v>0</v>
      </c>
      <c r="S127" s="15">
        <v>1</v>
      </c>
      <c r="T127" s="15">
        <v>150000</v>
      </c>
      <c r="U127" s="15">
        <v>0</v>
      </c>
      <c r="V127" s="15">
        <v>0</v>
      </c>
      <c r="W127" s="15">
        <v>1</v>
      </c>
      <c r="X127" s="15">
        <v>0.5</v>
      </c>
      <c r="Y127" s="193">
        <v>420</v>
      </c>
      <c r="Z127" s="15">
        <v>1.25</v>
      </c>
      <c r="AA127" s="15">
        <v>1.6666666666666667</v>
      </c>
      <c r="AB127" s="15">
        <v>1.6666666666666667</v>
      </c>
      <c r="AC127" s="15">
        <v>1</v>
      </c>
      <c r="AD127" s="15">
        <v>2</v>
      </c>
      <c r="AE127" s="15">
        <v>1.5166666666666668</v>
      </c>
      <c r="AF127" s="15">
        <v>2</v>
      </c>
      <c r="AG127" s="15">
        <v>0</v>
      </c>
      <c r="AH127" s="15">
        <v>5</v>
      </c>
      <c r="AI127" s="15" t="s">
        <v>1008</v>
      </c>
      <c r="AJ127" s="15" t="s">
        <v>1008</v>
      </c>
      <c r="AK127" s="15" t="s">
        <v>1007</v>
      </c>
      <c r="AL127" s="166">
        <v>3.6</v>
      </c>
      <c r="AM127" s="166">
        <v>3.6666666666666665</v>
      </c>
      <c r="AN127" s="166">
        <v>3.75</v>
      </c>
      <c r="AO127" s="166">
        <v>3.8</v>
      </c>
      <c r="AP127" s="166">
        <v>3.6666666666666665</v>
      </c>
      <c r="AQ127" s="166">
        <v>4.5</v>
      </c>
      <c r="AR127" s="27">
        <v>3.8305555555555557</v>
      </c>
      <c r="AS127" s="15">
        <f t="shared" si="7"/>
        <v>-1.1999999999999997</v>
      </c>
      <c r="AT127" s="15">
        <f t="shared" si="8"/>
        <v>-1.0000000000000004</v>
      </c>
      <c r="AU127" s="15">
        <f t="shared" si="9"/>
        <v>-0.75</v>
      </c>
      <c r="AV127" s="15">
        <f t="shared" si="10"/>
        <v>-0.40000000000000036</v>
      </c>
      <c r="AW127" s="15">
        <f t="shared" si="11"/>
        <v>-0.33333333333333348</v>
      </c>
      <c r="AX127" s="15">
        <f t="shared" si="12"/>
        <v>0.25</v>
      </c>
      <c r="AY127" s="15">
        <f t="shared" si="13"/>
        <v>-0.57222222222222197</v>
      </c>
    </row>
    <row r="128" spans="1:51" x14ac:dyDescent="0.2">
      <c r="A128" s="15">
        <v>64</v>
      </c>
      <c r="B128" s="15">
        <v>139</v>
      </c>
      <c r="C128" s="15">
        <v>1</v>
      </c>
      <c r="D128" s="15">
        <v>0</v>
      </c>
      <c r="E128" s="15">
        <v>0</v>
      </c>
      <c r="F128" s="15">
        <v>0</v>
      </c>
      <c r="G128" s="15">
        <v>1</v>
      </c>
      <c r="H128" s="15">
        <v>1</v>
      </c>
      <c r="I128" s="15">
        <v>48</v>
      </c>
      <c r="J128" s="15">
        <v>0</v>
      </c>
      <c r="K128" s="15">
        <v>0</v>
      </c>
      <c r="L128" s="15">
        <v>1</v>
      </c>
      <c r="M128" s="15">
        <v>0</v>
      </c>
      <c r="N128" s="15">
        <v>0</v>
      </c>
      <c r="O128" s="15">
        <v>3</v>
      </c>
      <c r="P128" s="15">
        <v>27</v>
      </c>
      <c r="Q128" s="15">
        <v>1</v>
      </c>
      <c r="R128" s="15">
        <v>0</v>
      </c>
      <c r="S128" s="15">
        <v>1</v>
      </c>
      <c r="T128" s="15">
        <v>150000</v>
      </c>
      <c r="U128" s="15">
        <v>1</v>
      </c>
      <c r="V128" s="15">
        <v>1</v>
      </c>
      <c r="W128" s="15">
        <v>1</v>
      </c>
      <c r="X128" s="15">
        <v>5</v>
      </c>
      <c r="Y128" s="193">
        <v>700</v>
      </c>
      <c r="Z128" s="15">
        <v>1</v>
      </c>
      <c r="AA128" s="15">
        <v>1.6666666666666667</v>
      </c>
      <c r="AB128" s="15">
        <v>2</v>
      </c>
      <c r="AC128" s="15">
        <v>1</v>
      </c>
      <c r="AD128" s="15">
        <v>2.5</v>
      </c>
      <c r="AE128" s="15">
        <v>1.6333333333333335</v>
      </c>
      <c r="AF128" s="15">
        <v>1</v>
      </c>
      <c r="AG128" s="15">
        <v>0</v>
      </c>
      <c r="AH128" s="15">
        <v>5</v>
      </c>
      <c r="AI128" s="15" t="s">
        <v>1008</v>
      </c>
      <c r="AJ128" s="15" t="s">
        <v>1008</v>
      </c>
      <c r="AK128" s="15" t="s">
        <v>1007</v>
      </c>
      <c r="AL128" s="150">
        <v>4.8</v>
      </c>
      <c r="AM128" s="150">
        <v>4.666666666666667</v>
      </c>
      <c r="AN128" s="150">
        <v>4.5</v>
      </c>
      <c r="AO128" s="150">
        <v>4.2</v>
      </c>
      <c r="AP128" s="150">
        <v>4</v>
      </c>
      <c r="AQ128" s="150">
        <v>4.25</v>
      </c>
      <c r="AR128" s="27">
        <v>4.4027777777777777</v>
      </c>
      <c r="AS128" s="27">
        <f t="shared" si="7"/>
        <v>1.1999999999999997</v>
      </c>
      <c r="AT128" s="27">
        <f t="shared" si="8"/>
        <v>2.0000000000000004</v>
      </c>
      <c r="AU128" s="27">
        <f t="shared" si="9"/>
        <v>1.5</v>
      </c>
      <c r="AV128" s="27">
        <f t="shared" si="10"/>
        <v>1.4000000000000004</v>
      </c>
      <c r="AW128" s="27">
        <f t="shared" si="11"/>
        <v>0.66666666666666652</v>
      </c>
      <c r="AX128" s="27">
        <f t="shared" si="12"/>
        <v>0.5</v>
      </c>
      <c r="AY128" s="15">
        <f t="shared" si="13"/>
        <v>1.2111111111111112</v>
      </c>
    </row>
    <row r="129" spans="1:51" x14ac:dyDescent="0.2">
      <c r="A129" s="15">
        <v>64</v>
      </c>
      <c r="B129" s="15">
        <v>139</v>
      </c>
      <c r="C129" s="15">
        <v>1</v>
      </c>
      <c r="D129" s="15">
        <v>0</v>
      </c>
      <c r="E129" s="15">
        <v>0</v>
      </c>
      <c r="F129" s="15">
        <v>0</v>
      </c>
      <c r="G129" s="15">
        <v>1</v>
      </c>
      <c r="H129" s="15">
        <v>1</v>
      </c>
      <c r="I129" s="15">
        <v>48</v>
      </c>
      <c r="J129" s="15">
        <v>0</v>
      </c>
      <c r="K129" s="15">
        <v>0</v>
      </c>
      <c r="L129" s="15">
        <v>1</v>
      </c>
      <c r="M129" s="15">
        <v>0</v>
      </c>
      <c r="N129" s="15">
        <v>0</v>
      </c>
      <c r="O129" s="15">
        <v>3</v>
      </c>
      <c r="P129" s="15">
        <v>27</v>
      </c>
      <c r="Q129" s="15">
        <v>1</v>
      </c>
      <c r="R129" s="15">
        <v>0</v>
      </c>
      <c r="S129" s="15">
        <v>1</v>
      </c>
      <c r="T129" s="15">
        <v>150000</v>
      </c>
      <c r="U129" s="15">
        <v>1</v>
      </c>
      <c r="V129" s="15">
        <v>0</v>
      </c>
      <c r="W129" s="15">
        <v>1</v>
      </c>
      <c r="X129" s="15">
        <v>5</v>
      </c>
      <c r="Y129" s="193">
        <v>800</v>
      </c>
      <c r="Z129" s="15">
        <v>1</v>
      </c>
      <c r="AA129" s="15">
        <v>1.6666666666666667</v>
      </c>
      <c r="AB129" s="15">
        <v>2</v>
      </c>
      <c r="AC129" s="15">
        <v>1</v>
      </c>
      <c r="AD129" s="15">
        <v>2.5</v>
      </c>
      <c r="AE129" s="15">
        <v>1.6333333333333335</v>
      </c>
      <c r="AF129" s="15">
        <v>1</v>
      </c>
      <c r="AG129" s="15">
        <v>0</v>
      </c>
      <c r="AH129" s="15">
        <v>5</v>
      </c>
      <c r="AI129" s="15" t="s">
        <v>1008</v>
      </c>
      <c r="AJ129" s="15" t="s">
        <v>1008</v>
      </c>
      <c r="AK129" s="15" t="s">
        <v>1007</v>
      </c>
      <c r="AL129" s="166">
        <v>3.6</v>
      </c>
      <c r="AM129" s="166">
        <v>2.6666666666666665</v>
      </c>
      <c r="AN129" s="166">
        <v>3</v>
      </c>
      <c r="AO129" s="166">
        <v>2.8</v>
      </c>
      <c r="AP129" s="166">
        <v>3.3333333333333335</v>
      </c>
      <c r="AQ129" s="166">
        <v>3.75</v>
      </c>
      <c r="AR129" s="27">
        <v>3.1916666666666664</v>
      </c>
      <c r="AS129" s="15">
        <f t="shared" si="7"/>
        <v>-0.80000000000000027</v>
      </c>
      <c r="AT129" s="15">
        <f t="shared" si="8"/>
        <v>-2.0000000000000004</v>
      </c>
      <c r="AU129" s="15">
        <f t="shared" si="9"/>
        <v>-1.5</v>
      </c>
      <c r="AV129" s="15">
        <f t="shared" si="10"/>
        <v>-1.2000000000000002</v>
      </c>
      <c r="AW129" s="15">
        <f t="shared" si="11"/>
        <v>0</v>
      </c>
      <c r="AX129" s="15">
        <f t="shared" si="12"/>
        <v>0</v>
      </c>
      <c r="AY129" s="15">
        <f t="shared" si="13"/>
        <v>-0.91666666666666696</v>
      </c>
    </row>
    <row r="130" spans="1:51" x14ac:dyDescent="0.2">
      <c r="A130" s="15">
        <v>65</v>
      </c>
      <c r="B130" s="15">
        <v>140</v>
      </c>
      <c r="C130" s="15">
        <v>1</v>
      </c>
      <c r="D130" s="15">
        <v>0</v>
      </c>
      <c r="E130" s="15">
        <v>0</v>
      </c>
      <c r="F130" s="15">
        <v>0</v>
      </c>
      <c r="G130" s="15">
        <v>1</v>
      </c>
      <c r="H130" s="15">
        <v>1</v>
      </c>
      <c r="I130" s="15">
        <v>49</v>
      </c>
      <c r="J130" s="15">
        <v>0</v>
      </c>
      <c r="K130" s="15">
        <v>0</v>
      </c>
      <c r="L130" s="15">
        <v>0</v>
      </c>
      <c r="M130" s="15">
        <v>1</v>
      </c>
      <c r="N130" s="15">
        <v>0</v>
      </c>
      <c r="O130" s="15">
        <v>8</v>
      </c>
      <c r="P130" s="15">
        <v>14</v>
      </c>
      <c r="Q130" s="15">
        <v>1</v>
      </c>
      <c r="R130" s="15">
        <v>0</v>
      </c>
      <c r="S130" s="15">
        <v>1</v>
      </c>
      <c r="T130" s="15">
        <v>150000</v>
      </c>
      <c r="U130" s="15">
        <v>0</v>
      </c>
      <c r="V130" s="15">
        <v>1</v>
      </c>
      <c r="W130" s="15">
        <v>0</v>
      </c>
      <c r="X130" s="15">
        <v>3.5</v>
      </c>
      <c r="Y130" s="193">
        <v>371.42857142857139</v>
      </c>
      <c r="Z130" s="15">
        <v>1.25</v>
      </c>
      <c r="AA130" s="15">
        <v>1.6666666666666667</v>
      </c>
      <c r="AB130" s="15">
        <v>1</v>
      </c>
      <c r="AC130" s="15">
        <v>1</v>
      </c>
      <c r="AD130" s="15">
        <v>1.5</v>
      </c>
      <c r="AE130" s="15">
        <v>1.2833333333333334</v>
      </c>
      <c r="AF130" s="15">
        <v>1</v>
      </c>
      <c r="AG130" s="15">
        <v>1</v>
      </c>
      <c r="AH130" s="15">
        <v>1</v>
      </c>
      <c r="AI130" s="15">
        <v>0</v>
      </c>
      <c r="AJ130" s="15">
        <v>0</v>
      </c>
      <c r="AK130" s="15">
        <v>1</v>
      </c>
      <c r="AL130" s="150">
        <v>4.4000000000000004</v>
      </c>
      <c r="AM130" s="150">
        <v>4.666666666666667</v>
      </c>
      <c r="AN130" s="150">
        <v>4.5</v>
      </c>
      <c r="AO130" s="150">
        <v>4</v>
      </c>
      <c r="AP130" s="150">
        <v>3.3333333333333335</v>
      </c>
      <c r="AQ130" s="150">
        <v>3.75</v>
      </c>
      <c r="AR130" s="27">
        <v>4.1083333333333334</v>
      </c>
      <c r="AS130" s="15">
        <f t="shared" si="7"/>
        <v>-0.39999999999999947</v>
      </c>
      <c r="AT130" s="27">
        <f t="shared" si="8"/>
        <v>1.666666666666667</v>
      </c>
      <c r="AU130" s="27">
        <f t="shared" si="9"/>
        <v>0.5</v>
      </c>
      <c r="AV130" s="27">
        <f t="shared" si="10"/>
        <v>0.39999999999999991</v>
      </c>
      <c r="AW130" s="27">
        <f t="shared" si="11"/>
        <v>-0.33333333333333304</v>
      </c>
      <c r="AX130" s="27">
        <f t="shared" si="12"/>
        <v>-1</v>
      </c>
      <c r="AY130" s="27">
        <f t="shared" si="13"/>
        <v>0.13888888888888884</v>
      </c>
    </row>
    <row r="131" spans="1:51" x14ac:dyDescent="0.2">
      <c r="A131" s="15">
        <v>65</v>
      </c>
      <c r="B131" s="15">
        <v>140</v>
      </c>
      <c r="C131" s="15">
        <v>1</v>
      </c>
      <c r="D131" s="15">
        <v>0</v>
      </c>
      <c r="E131" s="15">
        <v>0</v>
      </c>
      <c r="F131" s="15">
        <v>0</v>
      </c>
      <c r="G131" s="15">
        <v>1</v>
      </c>
      <c r="H131" s="15">
        <v>1</v>
      </c>
      <c r="I131" s="15">
        <v>49</v>
      </c>
      <c r="J131" s="15">
        <v>0</v>
      </c>
      <c r="K131" s="15">
        <v>0</v>
      </c>
      <c r="L131" s="15">
        <v>0</v>
      </c>
      <c r="M131" s="15">
        <v>1</v>
      </c>
      <c r="N131" s="15">
        <v>0</v>
      </c>
      <c r="O131" s="15">
        <v>8</v>
      </c>
      <c r="P131" s="15">
        <v>14</v>
      </c>
      <c r="Q131" s="15">
        <v>1</v>
      </c>
      <c r="R131" s="15">
        <v>0</v>
      </c>
      <c r="S131" s="15">
        <v>1</v>
      </c>
      <c r="T131" s="15">
        <v>150000</v>
      </c>
      <c r="U131" s="15">
        <v>0</v>
      </c>
      <c r="V131" s="15">
        <v>0</v>
      </c>
      <c r="W131" s="15">
        <v>0</v>
      </c>
      <c r="X131" s="15">
        <v>3.5</v>
      </c>
      <c r="Y131" s="193">
        <v>442.85714285714283</v>
      </c>
      <c r="Z131" s="15">
        <v>1.25</v>
      </c>
      <c r="AA131" s="15">
        <v>1.6666666666666667</v>
      </c>
      <c r="AB131" s="15">
        <v>1</v>
      </c>
      <c r="AC131" s="15">
        <v>1</v>
      </c>
      <c r="AD131" s="15">
        <v>1.5</v>
      </c>
      <c r="AE131" s="15">
        <v>1.2833333333333334</v>
      </c>
      <c r="AF131" s="15">
        <v>1</v>
      </c>
      <c r="AG131" s="15">
        <v>1</v>
      </c>
      <c r="AH131" s="15">
        <v>1</v>
      </c>
      <c r="AI131" s="15">
        <v>0</v>
      </c>
      <c r="AJ131" s="15">
        <v>0</v>
      </c>
      <c r="AK131" s="15">
        <v>1</v>
      </c>
      <c r="AL131" s="166">
        <v>4.8</v>
      </c>
      <c r="AM131" s="166">
        <v>3</v>
      </c>
      <c r="AN131" s="166">
        <v>4</v>
      </c>
      <c r="AO131" s="166">
        <v>3.6</v>
      </c>
      <c r="AP131" s="166">
        <v>3.6666666666666665</v>
      </c>
      <c r="AQ131" s="166">
        <v>4.75</v>
      </c>
      <c r="AR131" s="27">
        <v>3.9694444444444446</v>
      </c>
      <c r="AS131" s="15">
        <f t="shared" ref="AS131:AS194" si="14">$AL131-$AL132</f>
        <v>0.59999999999999964</v>
      </c>
      <c r="AT131" s="15">
        <f t="shared" ref="AT131:AT194" si="15">$AM131-$AM132</f>
        <v>-1.666666666666667</v>
      </c>
      <c r="AU131" s="15">
        <f t="shared" ref="AU131:AU194" si="16">$AN131-$AN132</f>
        <v>-0.25</v>
      </c>
      <c r="AV131" s="15">
        <f t="shared" ref="AV131:AV194" si="17">$AO131-$AO132</f>
        <v>-0.99999999999999956</v>
      </c>
      <c r="AW131" s="15">
        <f t="shared" ref="AW131:AW194" si="18">$AP131-$AP132</f>
        <v>0</v>
      </c>
      <c r="AX131" s="15">
        <f t="shared" ref="AX131:AX194" si="19">$AQ131-$AQ132</f>
        <v>0.5</v>
      </c>
      <c r="AY131" s="15">
        <f t="shared" ref="AY131:AY194" si="20">$AR131-$AR132</f>
        <v>-0.30277777777777848</v>
      </c>
    </row>
    <row r="132" spans="1:51" x14ac:dyDescent="0.2">
      <c r="A132" s="15">
        <v>66</v>
      </c>
      <c r="B132" s="15">
        <v>142</v>
      </c>
      <c r="C132" s="15">
        <v>1</v>
      </c>
      <c r="D132" s="15">
        <v>0</v>
      </c>
      <c r="E132" s="15">
        <v>0</v>
      </c>
      <c r="F132" s="15">
        <v>0</v>
      </c>
      <c r="G132" s="15">
        <v>1</v>
      </c>
      <c r="H132" s="15">
        <v>1</v>
      </c>
      <c r="I132" s="15">
        <v>58</v>
      </c>
      <c r="J132" s="15">
        <v>1</v>
      </c>
      <c r="K132" s="15">
        <v>0</v>
      </c>
      <c r="L132" s="15">
        <v>0</v>
      </c>
      <c r="M132" s="15">
        <v>0</v>
      </c>
      <c r="N132" s="15">
        <v>0</v>
      </c>
      <c r="O132" s="15">
        <v>6</v>
      </c>
      <c r="P132" s="15">
        <v>8</v>
      </c>
      <c r="Q132" s="15">
        <v>0</v>
      </c>
      <c r="R132" s="15">
        <v>1</v>
      </c>
      <c r="S132" s="15">
        <v>1</v>
      </c>
      <c r="T132" s="15">
        <v>140000</v>
      </c>
      <c r="U132" s="15">
        <v>1</v>
      </c>
      <c r="V132" s="15">
        <v>1</v>
      </c>
      <c r="W132" s="15">
        <v>1</v>
      </c>
      <c r="X132" s="15">
        <v>2</v>
      </c>
      <c r="Y132" s="193">
        <v>900</v>
      </c>
      <c r="Z132" s="15">
        <v>1.25</v>
      </c>
      <c r="AA132" s="15">
        <v>2</v>
      </c>
      <c r="AB132" s="15">
        <v>2.3333333333333335</v>
      </c>
      <c r="AC132" s="15">
        <v>1.5</v>
      </c>
      <c r="AD132" s="15">
        <v>2</v>
      </c>
      <c r="AE132" s="15">
        <v>1.8166666666666669</v>
      </c>
      <c r="AF132" s="15">
        <v>2</v>
      </c>
      <c r="AG132" s="15">
        <v>0</v>
      </c>
      <c r="AH132" s="15">
        <v>5</v>
      </c>
      <c r="AI132" s="15" t="s">
        <v>1008</v>
      </c>
      <c r="AJ132" s="15" t="s">
        <v>1008</v>
      </c>
      <c r="AK132" s="15" t="s">
        <v>1007</v>
      </c>
      <c r="AL132" s="150">
        <v>4.2</v>
      </c>
      <c r="AM132" s="150">
        <v>4.666666666666667</v>
      </c>
      <c r="AN132" s="150">
        <v>4.25</v>
      </c>
      <c r="AO132" s="150">
        <v>4.5999999999999996</v>
      </c>
      <c r="AP132" s="150">
        <v>3.6666666666666665</v>
      </c>
      <c r="AQ132" s="150">
        <v>4.25</v>
      </c>
      <c r="AR132" s="27">
        <v>4.272222222222223</v>
      </c>
      <c r="AS132" s="27">
        <f t="shared" si="14"/>
        <v>0.20000000000000018</v>
      </c>
      <c r="AT132" s="27">
        <f t="shared" si="15"/>
        <v>1.0000000000000004</v>
      </c>
      <c r="AU132" s="27">
        <f t="shared" si="16"/>
        <v>0.75</v>
      </c>
      <c r="AV132" s="27">
        <f t="shared" si="17"/>
        <v>0.79999999999999982</v>
      </c>
      <c r="AW132" s="27">
        <f t="shared" si="18"/>
        <v>-0.33333333333333348</v>
      </c>
      <c r="AX132" s="27">
        <f t="shared" si="19"/>
        <v>-0.25</v>
      </c>
      <c r="AY132" s="15">
        <f t="shared" si="20"/>
        <v>0.36111111111111205</v>
      </c>
    </row>
    <row r="133" spans="1:51" x14ac:dyDescent="0.2">
      <c r="A133" s="15">
        <v>66</v>
      </c>
      <c r="B133" s="15">
        <v>142</v>
      </c>
      <c r="C133" s="15">
        <v>1</v>
      </c>
      <c r="D133" s="15">
        <v>0</v>
      </c>
      <c r="E133" s="15">
        <v>0</v>
      </c>
      <c r="F133" s="15">
        <v>0</v>
      </c>
      <c r="G133" s="15">
        <v>1</v>
      </c>
      <c r="H133" s="15">
        <v>1</v>
      </c>
      <c r="I133" s="15">
        <v>58</v>
      </c>
      <c r="J133" s="15">
        <v>1</v>
      </c>
      <c r="K133" s="15">
        <v>0</v>
      </c>
      <c r="L133" s="15">
        <v>0</v>
      </c>
      <c r="M133" s="15">
        <v>0</v>
      </c>
      <c r="N133" s="15">
        <v>0</v>
      </c>
      <c r="O133" s="15">
        <v>6</v>
      </c>
      <c r="P133" s="15">
        <v>8</v>
      </c>
      <c r="Q133" s="15">
        <v>0</v>
      </c>
      <c r="R133" s="15">
        <v>1</v>
      </c>
      <c r="S133" s="15">
        <v>1</v>
      </c>
      <c r="T133" s="15">
        <v>140000</v>
      </c>
      <c r="U133" s="15">
        <v>1</v>
      </c>
      <c r="V133" s="15">
        <v>0</v>
      </c>
      <c r="W133" s="15">
        <v>1</v>
      </c>
      <c r="X133" s="15">
        <v>2</v>
      </c>
      <c r="Y133" s="193">
        <v>960</v>
      </c>
      <c r="Z133" s="15">
        <v>1.25</v>
      </c>
      <c r="AA133" s="15">
        <v>2</v>
      </c>
      <c r="AB133" s="15">
        <v>2.3333333333333335</v>
      </c>
      <c r="AC133" s="15">
        <v>1.5</v>
      </c>
      <c r="AD133" s="15">
        <v>2</v>
      </c>
      <c r="AE133" s="15">
        <v>1.8166666666666669</v>
      </c>
      <c r="AF133" s="15">
        <v>2</v>
      </c>
      <c r="AG133" s="15">
        <v>0</v>
      </c>
      <c r="AH133" s="15">
        <v>5</v>
      </c>
      <c r="AI133" s="15" t="s">
        <v>1008</v>
      </c>
      <c r="AJ133" s="15" t="s">
        <v>1008</v>
      </c>
      <c r="AK133" s="15" t="s">
        <v>1007</v>
      </c>
      <c r="AL133" s="166">
        <v>4</v>
      </c>
      <c r="AM133" s="166">
        <v>3.6666666666666665</v>
      </c>
      <c r="AN133" s="166">
        <v>3.5</v>
      </c>
      <c r="AO133" s="166">
        <v>3.8</v>
      </c>
      <c r="AP133" s="166">
        <v>4</v>
      </c>
      <c r="AQ133" s="166">
        <v>4.5</v>
      </c>
      <c r="AR133" s="27">
        <v>3.911111111111111</v>
      </c>
      <c r="AS133" s="15">
        <f t="shared" si="14"/>
        <v>-0.79999999999999982</v>
      </c>
      <c r="AT133" s="15">
        <f t="shared" si="15"/>
        <v>-0.66666666666666652</v>
      </c>
      <c r="AU133" s="15">
        <f t="shared" si="16"/>
        <v>-1.25</v>
      </c>
      <c r="AV133" s="15">
        <f t="shared" si="17"/>
        <v>0</v>
      </c>
      <c r="AW133" s="15">
        <f t="shared" si="18"/>
        <v>1</v>
      </c>
      <c r="AX133" s="15">
        <f t="shared" si="19"/>
        <v>0.5</v>
      </c>
      <c r="AY133" s="15">
        <f t="shared" si="20"/>
        <v>-0.20277777777777795</v>
      </c>
    </row>
    <row r="134" spans="1:51" x14ac:dyDescent="0.2">
      <c r="A134" s="15">
        <v>67</v>
      </c>
      <c r="B134" s="15">
        <v>149</v>
      </c>
      <c r="C134" s="15">
        <v>1</v>
      </c>
      <c r="D134" s="15">
        <v>1</v>
      </c>
      <c r="E134" s="15">
        <v>0</v>
      </c>
      <c r="F134" s="15">
        <v>0</v>
      </c>
      <c r="G134" s="15">
        <v>0</v>
      </c>
      <c r="H134" s="15">
        <v>1</v>
      </c>
      <c r="I134" s="15">
        <v>75</v>
      </c>
      <c r="J134" s="15">
        <v>0</v>
      </c>
      <c r="K134" s="15">
        <v>0</v>
      </c>
      <c r="L134" s="15">
        <v>0</v>
      </c>
      <c r="M134" s="15">
        <v>1</v>
      </c>
      <c r="N134" s="15">
        <v>0</v>
      </c>
      <c r="O134" s="15">
        <v>5</v>
      </c>
      <c r="P134" s="15">
        <v>30</v>
      </c>
      <c r="Q134" s="15">
        <v>1</v>
      </c>
      <c r="R134" s="15">
        <v>0</v>
      </c>
      <c r="S134" s="15">
        <v>1</v>
      </c>
      <c r="T134" s="15">
        <v>15000</v>
      </c>
      <c r="U134" s="15">
        <v>1</v>
      </c>
      <c r="V134" s="15">
        <v>1</v>
      </c>
      <c r="W134" s="15">
        <v>1</v>
      </c>
      <c r="X134" s="15">
        <v>26</v>
      </c>
      <c r="Y134" s="193">
        <v>420</v>
      </c>
      <c r="Z134" s="15">
        <v>1.25</v>
      </c>
      <c r="AA134" s="15">
        <v>2.3333333333333335</v>
      </c>
      <c r="AB134" s="15">
        <v>2</v>
      </c>
      <c r="AC134" s="15">
        <v>3</v>
      </c>
      <c r="AD134" s="15">
        <v>3.5</v>
      </c>
      <c r="AE134" s="15">
        <v>2.416666666666667</v>
      </c>
      <c r="AF134" s="15">
        <v>2</v>
      </c>
      <c r="AG134" s="15">
        <v>0</v>
      </c>
      <c r="AH134" s="15">
        <v>5</v>
      </c>
      <c r="AI134" s="15" t="s">
        <v>1008</v>
      </c>
      <c r="AJ134" s="15" t="s">
        <v>1008</v>
      </c>
      <c r="AK134" s="15" t="s">
        <v>1007</v>
      </c>
      <c r="AL134" s="150">
        <v>4.8</v>
      </c>
      <c r="AM134" s="150">
        <v>4.333333333333333</v>
      </c>
      <c r="AN134" s="150">
        <v>4.75</v>
      </c>
      <c r="AO134" s="150">
        <v>3.8</v>
      </c>
      <c r="AP134" s="150">
        <v>3</v>
      </c>
      <c r="AQ134" s="150">
        <v>4</v>
      </c>
      <c r="AR134" s="27">
        <v>4.1138888888888889</v>
      </c>
      <c r="AS134" s="15">
        <f t="shared" si="14"/>
        <v>1.5999999999999996</v>
      </c>
      <c r="AT134" s="27">
        <f t="shared" si="15"/>
        <v>0.66666666666666652</v>
      </c>
      <c r="AU134" s="27">
        <f t="shared" si="16"/>
        <v>1</v>
      </c>
      <c r="AV134" s="27">
        <f t="shared" si="17"/>
        <v>-0.60000000000000053</v>
      </c>
      <c r="AW134" s="27">
        <f t="shared" si="18"/>
        <v>-0.66666666666666652</v>
      </c>
      <c r="AX134" s="27">
        <f t="shared" si="19"/>
        <v>-0.25</v>
      </c>
      <c r="AY134" s="27">
        <f t="shared" si="20"/>
        <v>0.29166666666666652</v>
      </c>
    </row>
    <row r="135" spans="1:51" x14ac:dyDescent="0.2">
      <c r="A135" s="15">
        <v>67</v>
      </c>
      <c r="B135" s="15">
        <v>149</v>
      </c>
      <c r="C135" s="15">
        <v>1</v>
      </c>
      <c r="D135" s="15">
        <v>1</v>
      </c>
      <c r="E135" s="15">
        <v>0</v>
      </c>
      <c r="F135" s="15">
        <v>0</v>
      </c>
      <c r="G135" s="15">
        <v>0</v>
      </c>
      <c r="H135" s="15">
        <v>1</v>
      </c>
      <c r="I135" s="15">
        <v>75</v>
      </c>
      <c r="J135" s="15">
        <v>0</v>
      </c>
      <c r="K135" s="15">
        <v>0</v>
      </c>
      <c r="L135" s="15">
        <v>0</v>
      </c>
      <c r="M135" s="15">
        <v>1</v>
      </c>
      <c r="N135" s="15">
        <v>0</v>
      </c>
      <c r="O135" s="15">
        <v>5</v>
      </c>
      <c r="P135" s="15">
        <v>30</v>
      </c>
      <c r="Q135" s="15">
        <v>1</v>
      </c>
      <c r="R135" s="15">
        <v>0</v>
      </c>
      <c r="S135" s="15">
        <v>1</v>
      </c>
      <c r="T135" s="15">
        <v>15000</v>
      </c>
      <c r="U135" s="15">
        <v>1</v>
      </c>
      <c r="V135" s="15">
        <v>0</v>
      </c>
      <c r="W135" s="15">
        <v>1</v>
      </c>
      <c r="X135" s="15">
        <v>26</v>
      </c>
      <c r="Y135" s="193">
        <v>375</v>
      </c>
      <c r="Z135" s="15">
        <v>1.25</v>
      </c>
      <c r="AA135" s="15">
        <v>2.3333333333333335</v>
      </c>
      <c r="AB135" s="15">
        <v>2</v>
      </c>
      <c r="AC135" s="15">
        <v>3</v>
      </c>
      <c r="AD135" s="15">
        <v>3.5</v>
      </c>
      <c r="AE135" s="15">
        <v>2.416666666666667</v>
      </c>
      <c r="AF135" s="15">
        <v>2</v>
      </c>
      <c r="AG135" s="15">
        <v>0</v>
      </c>
      <c r="AH135" s="15">
        <v>5</v>
      </c>
      <c r="AI135" s="15" t="s">
        <v>1008</v>
      </c>
      <c r="AJ135" s="15" t="s">
        <v>1008</v>
      </c>
      <c r="AK135" s="15" t="s">
        <v>1007</v>
      </c>
      <c r="AL135" s="166">
        <v>3.2</v>
      </c>
      <c r="AM135" s="166">
        <v>3.6666666666666665</v>
      </c>
      <c r="AN135" s="166">
        <v>3.75</v>
      </c>
      <c r="AO135" s="166">
        <v>4.4000000000000004</v>
      </c>
      <c r="AP135" s="166">
        <v>3.6666666666666665</v>
      </c>
      <c r="AQ135" s="166">
        <v>4.25</v>
      </c>
      <c r="AR135" s="27">
        <v>3.8222222222222224</v>
      </c>
      <c r="AS135" s="15">
        <f t="shared" si="14"/>
        <v>-1</v>
      </c>
      <c r="AT135" s="15">
        <f t="shared" si="15"/>
        <v>-1.0000000000000004</v>
      </c>
      <c r="AU135" s="15">
        <f t="shared" si="16"/>
        <v>-0.75</v>
      </c>
      <c r="AV135" s="15">
        <f t="shared" si="17"/>
        <v>-0.19999999999999929</v>
      </c>
      <c r="AW135" s="15">
        <f t="shared" si="18"/>
        <v>0.66666666666666652</v>
      </c>
      <c r="AX135" s="15">
        <f t="shared" si="19"/>
        <v>-0.25</v>
      </c>
      <c r="AY135" s="15">
        <f t="shared" si="20"/>
        <v>-0.42222222222222205</v>
      </c>
    </row>
    <row r="136" spans="1:51" x14ac:dyDescent="0.2">
      <c r="A136" s="15">
        <v>68</v>
      </c>
      <c r="B136" s="15">
        <v>151</v>
      </c>
      <c r="C136" s="15">
        <v>1</v>
      </c>
      <c r="D136" s="15">
        <v>0</v>
      </c>
      <c r="E136" s="15">
        <v>1</v>
      </c>
      <c r="F136" s="15">
        <v>0</v>
      </c>
      <c r="G136" s="15">
        <v>0</v>
      </c>
      <c r="H136" s="15">
        <v>0</v>
      </c>
      <c r="I136" s="15">
        <v>52</v>
      </c>
      <c r="J136" s="15">
        <v>0</v>
      </c>
      <c r="K136" s="15">
        <v>0</v>
      </c>
      <c r="L136" s="15">
        <v>0</v>
      </c>
      <c r="M136" s="15">
        <v>1</v>
      </c>
      <c r="N136" s="15">
        <v>0</v>
      </c>
      <c r="O136" s="15">
        <v>4</v>
      </c>
      <c r="P136" s="15">
        <v>8</v>
      </c>
      <c r="Q136" s="15">
        <v>1</v>
      </c>
      <c r="R136" s="15">
        <v>0</v>
      </c>
      <c r="S136" s="15">
        <v>0</v>
      </c>
      <c r="T136" s="15">
        <v>0</v>
      </c>
      <c r="U136" s="15">
        <v>1</v>
      </c>
      <c r="V136" s="15">
        <v>1</v>
      </c>
      <c r="W136" s="15">
        <v>1</v>
      </c>
      <c r="X136" s="15">
        <v>20</v>
      </c>
      <c r="Y136" s="193">
        <v>450</v>
      </c>
      <c r="Z136" s="15">
        <v>1.75</v>
      </c>
      <c r="AA136" s="15">
        <v>2.3333333333333335</v>
      </c>
      <c r="AB136" s="15">
        <v>1.6666666666666667</v>
      </c>
      <c r="AC136" s="15">
        <v>2.5</v>
      </c>
      <c r="AD136" s="15">
        <v>3.5</v>
      </c>
      <c r="AE136" s="15">
        <v>2.35</v>
      </c>
      <c r="AF136" s="15">
        <v>2</v>
      </c>
      <c r="AG136" s="15">
        <v>1</v>
      </c>
      <c r="AH136" s="15">
        <v>4</v>
      </c>
      <c r="AI136" s="15">
        <v>0</v>
      </c>
      <c r="AJ136" s="15">
        <v>1</v>
      </c>
      <c r="AK136" s="15">
        <v>1</v>
      </c>
      <c r="AL136" s="150">
        <v>4.2</v>
      </c>
      <c r="AM136" s="150">
        <v>4.666666666666667</v>
      </c>
      <c r="AN136" s="150">
        <v>4.5</v>
      </c>
      <c r="AO136" s="150">
        <v>4.5999999999999996</v>
      </c>
      <c r="AP136" s="150">
        <v>3</v>
      </c>
      <c r="AQ136" s="150">
        <v>4.5</v>
      </c>
      <c r="AR136" s="27">
        <v>4.2444444444444445</v>
      </c>
      <c r="AS136" s="27">
        <f t="shared" si="14"/>
        <v>0</v>
      </c>
      <c r="AT136" s="27">
        <f t="shared" si="15"/>
        <v>1.0000000000000004</v>
      </c>
      <c r="AU136" s="27">
        <f t="shared" si="16"/>
        <v>0.75</v>
      </c>
      <c r="AV136" s="27">
        <f t="shared" si="17"/>
        <v>0.99999999999999956</v>
      </c>
      <c r="AW136" s="27">
        <f t="shared" si="18"/>
        <v>-0.66666666666666652</v>
      </c>
      <c r="AX136" s="27">
        <f t="shared" si="19"/>
        <v>0</v>
      </c>
      <c r="AY136" s="15">
        <f t="shared" si="20"/>
        <v>0.34722222222222232</v>
      </c>
    </row>
    <row r="137" spans="1:51" x14ac:dyDescent="0.2">
      <c r="A137" s="15">
        <v>68</v>
      </c>
      <c r="B137" s="15">
        <v>151</v>
      </c>
      <c r="C137" s="15">
        <v>1</v>
      </c>
      <c r="D137" s="15">
        <v>0</v>
      </c>
      <c r="E137" s="15">
        <v>1</v>
      </c>
      <c r="F137" s="15">
        <v>0</v>
      </c>
      <c r="G137" s="15">
        <v>0</v>
      </c>
      <c r="H137" s="15">
        <v>0</v>
      </c>
      <c r="I137" s="15">
        <v>52</v>
      </c>
      <c r="J137" s="15">
        <v>0</v>
      </c>
      <c r="K137" s="15">
        <v>0</v>
      </c>
      <c r="L137" s="15">
        <v>0</v>
      </c>
      <c r="M137" s="15">
        <v>1</v>
      </c>
      <c r="N137" s="15">
        <v>0</v>
      </c>
      <c r="O137" s="15">
        <v>4</v>
      </c>
      <c r="P137" s="15">
        <v>8</v>
      </c>
      <c r="Q137" s="15">
        <v>1</v>
      </c>
      <c r="R137" s="15">
        <v>0</v>
      </c>
      <c r="S137" s="15">
        <v>0</v>
      </c>
      <c r="T137" s="15">
        <v>0</v>
      </c>
      <c r="U137" s="15">
        <v>1</v>
      </c>
      <c r="V137" s="15">
        <v>0</v>
      </c>
      <c r="W137" s="15">
        <v>1</v>
      </c>
      <c r="X137" s="15">
        <v>20</v>
      </c>
      <c r="Y137" s="193">
        <v>435</v>
      </c>
      <c r="Z137" s="15">
        <v>1.75</v>
      </c>
      <c r="AA137" s="15">
        <v>2.3333333333333335</v>
      </c>
      <c r="AB137" s="15">
        <v>1.6666666666666667</v>
      </c>
      <c r="AC137" s="15">
        <v>2.5</v>
      </c>
      <c r="AD137" s="15">
        <v>3.5</v>
      </c>
      <c r="AE137" s="15">
        <v>2.35</v>
      </c>
      <c r="AF137" s="15">
        <v>2</v>
      </c>
      <c r="AG137" s="15">
        <v>1</v>
      </c>
      <c r="AH137" s="15">
        <v>4</v>
      </c>
      <c r="AI137" s="15">
        <v>0</v>
      </c>
      <c r="AJ137" s="15">
        <v>1</v>
      </c>
      <c r="AK137" s="15">
        <v>1</v>
      </c>
      <c r="AL137" s="166">
        <v>4.2</v>
      </c>
      <c r="AM137" s="166">
        <v>3.6666666666666665</v>
      </c>
      <c r="AN137" s="166">
        <v>3.75</v>
      </c>
      <c r="AO137" s="166">
        <v>3.6</v>
      </c>
      <c r="AP137" s="166">
        <v>3.6666666666666665</v>
      </c>
      <c r="AQ137" s="166">
        <v>4.5</v>
      </c>
      <c r="AR137" s="27">
        <v>3.8972222222222221</v>
      </c>
      <c r="AS137" s="15">
        <f t="shared" si="14"/>
        <v>-0.39999999999999947</v>
      </c>
      <c r="AT137" s="15">
        <f t="shared" si="15"/>
        <v>-0.66666666666666652</v>
      </c>
      <c r="AU137" s="15">
        <f t="shared" si="16"/>
        <v>-0.5</v>
      </c>
      <c r="AV137" s="15">
        <f t="shared" si="17"/>
        <v>-1.1999999999999997</v>
      </c>
      <c r="AW137" s="15">
        <f t="shared" si="18"/>
        <v>-0.66666666666666652</v>
      </c>
      <c r="AX137" s="15">
        <f t="shared" si="19"/>
        <v>-0.5</v>
      </c>
      <c r="AY137" s="15">
        <f t="shared" si="20"/>
        <v>-0.65555555555555589</v>
      </c>
    </row>
    <row r="138" spans="1:51" x14ac:dyDescent="0.2">
      <c r="A138" s="15">
        <v>69</v>
      </c>
      <c r="B138" s="15">
        <v>156</v>
      </c>
      <c r="C138" s="15">
        <v>1</v>
      </c>
      <c r="D138" s="15">
        <v>0</v>
      </c>
      <c r="E138" s="15">
        <v>1</v>
      </c>
      <c r="F138" s="15">
        <v>0</v>
      </c>
      <c r="G138" s="15">
        <v>0</v>
      </c>
      <c r="H138" s="15">
        <v>1</v>
      </c>
      <c r="I138" s="15">
        <v>63</v>
      </c>
      <c r="J138" s="15">
        <v>0</v>
      </c>
      <c r="K138" s="15">
        <v>0</v>
      </c>
      <c r="L138" s="15">
        <v>0</v>
      </c>
      <c r="M138" s="15">
        <v>1</v>
      </c>
      <c r="N138" s="15">
        <v>0</v>
      </c>
      <c r="O138" s="15">
        <v>4</v>
      </c>
      <c r="P138" s="15">
        <v>8</v>
      </c>
      <c r="Q138" s="15">
        <v>0</v>
      </c>
      <c r="R138" s="15">
        <v>0</v>
      </c>
      <c r="S138" s="15">
        <v>1</v>
      </c>
      <c r="T138" s="15">
        <v>160000</v>
      </c>
      <c r="U138" s="15">
        <v>0</v>
      </c>
      <c r="V138" s="15">
        <v>1</v>
      </c>
      <c r="W138" s="15">
        <v>1</v>
      </c>
      <c r="X138" s="15">
        <v>44</v>
      </c>
      <c r="Y138" s="193">
        <v>45.454545454545453</v>
      </c>
      <c r="Z138" s="15">
        <v>1.25</v>
      </c>
      <c r="AA138" s="15">
        <v>2</v>
      </c>
      <c r="AB138" s="15">
        <v>1.6666666666666667</v>
      </c>
      <c r="AC138" s="15">
        <v>2</v>
      </c>
      <c r="AD138" s="15">
        <v>1</v>
      </c>
      <c r="AE138" s="15">
        <v>1.5833333333333335</v>
      </c>
      <c r="AF138" s="15">
        <v>2</v>
      </c>
      <c r="AG138" s="15">
        <v>0</v>
      </c>
      <c r="AH138" s="15">
        <v>5</v>
      </c>
      <c r="AI138" s="15" t="s">
        <v>1008</v>
      </c>
      <c r="AJ138" s="15" t="s">
        <v>1008</v>
      </c>
      <c r="AK138" s="15" t="s">
        <v>1007</v>
      </c>
      <c r="AL138" s="15">
        <v>4.5999999999999996</v>
      </c>
      <c r="AM138" s="15">
        <v>4.333333333333333</v>
      </c>
      <c r="AN138" s="15">
        <v>4.25</v>
      </c>
      <c r="AO138" s="15">
        <v>4.8</v>
      </c>
      <c r="AP138" s="15">
        <v>4.333333333333333</v>
      </c>
      <c r="AQ138" s="15">
        <v>5</v>
      </c>
      <c r="AR138" s="27">
        <v>4.552777777777778</v>
      </c>
      <c r="AS138" s="15">
        <f t="shared" si="14"/>
        <v>-0.20000000000000018</v>
      </c>
      <c r="AT138" s="15">
        <f t="shared" si="15"/>
        <v>-0.33333333333333393</v>
      </c>
      <c r="AU138" s="15">
        <f t="shared" si="16"/>
        <v>-0.5</v>
      </c>
      <c r="AV138" s="15">
        <f t="shared" si="17"/>
        <v>1</v>
      </c>
      <c r="AW138" s="15">
        <f t="shared" si="18"/>
        <v>0.99999999999999956</v>
      </c>
      <c r="AX138" s="15">
        <f t="shared" si="19"/>
        <v>1</v>
      </c>
      <c r="AY138" s="15">
        <f t="shared" si="20"/>
        <v>0.32777777777777839</v>
      </c>
    </row>
    <row r="139" spans="1:51" x14ac:dyDescent="0.2">
      <c r="A139" s="15">
        <v>69</v>
      </c>
      <c r="B139" s="15">
        <v>156</v>
      </c>
      <c r="C139" s="15">
        <v>1</v>
      </c>
      <c r="D139" s="15">
        <v>0</v>
      </c>
      <c r="E139" s="15">
        <v>1</v>
      </c>
      <c r="F139" s="15">
        <v>0</v>
      </c>
      <c r="G139" s="15">
        <v>0</v>
      </c>
      <c r="H139" s="15">
        <v>1</v>
      </c>
      <c r="I139" s="15">
        <v>63</v>
      </c>
      <c r="J139" s="15">
        <v>0</v>
      </c>
      <c r="K139" s="15">
        <v>0</v>
      </c>
      <c r="L139" s="15">
        <v>0</v>
      </c>
      <c r="M139" s="15">
        <v>1</v>
      </c>
      <c r="N139" s="15">
        <v>0</v>
      </c>
      <c r="O139" s="15">
        <v>4</v>
      </c>
      <c r="P139" s="15">
        <v>8</v>
      </c>
      <c r="Q139" s="15">
        <v>0</v>
      </c>
      <c r="R139" s="15">
        <v>0</v>
      </c>
      <c r="S139" s="15">
        <v>1</v>
      </c>
      <c r="T139" s="15">
        <v>160000</v>
      </c>
      <c r="U139" s="15">
        <v>0</v>
      </c>
      <c r="V139" s="15">
        <v>0</v>
      </c>
      <c r="W139" s="15">
        <v>1</v>
      </c>
      <c r="X139" s="15">
        <v>44</v>
      </c>
      <c r="Y139" s="193">
        <v>68.181818181818187</v>
      </c>
      <c r="Z139" s="15">
        <v>1.25</v>
      </c>
      <c r="AA139" s="15">
        <v>2</v>
      </c>
      <c r="AB139" s="15">
        <v>1.6666666666666667</v>
      </c>
      <c r="AC139" s="15">
        <v>2</v>
      </c>
      <c r="AD139" s="15">
        <v>1</v>
      </c>
      <c r="AE139" s="15">
        <v>1.5833333333333335</v>
      </c>
      <c r="AF139" s="15">
        <v>2</v>
      </c>
      <c r="AG139" s="15">
        <v>0</v>
      </c>
      <c r="AH139" s="15">
        <v>5</v>
      </c>
      <c r="AI139" s="15" t="s">
        <v>1008</v>
      </c>
      <c r="AJ139" s="15" t="s">
        <v>1008</v>
      </c>
      <c r="AK139" s="15" t="s">
        <v>1007</v>
      </c>
      <c r="AL139" s="27">
        <v>4.8</v>
      </c>
      <c r="AM139" s="27">
        <v>4.666666666666667</v>
      </c>
      <c r="AN139" s="27">
        <v>4.75</v>
      </c>
      <c r="AO139" s="27">
        <v>3.8</v>
      </c>
      <c r="AP139" s="27">
        <v>3.3333333333333335</v>
      </c>
      <c r="AQ139" s="27">
        <v>4</v>
      </c>
      <c r="AR139" s="27">
        <v>4.2249999999999996</v>
      </c>
      <c r="AS139" s="15">
        <f t="shared" si="14"/>
        <v>0.59999999999999964</v>
      </c>
      <c r="AT139" s="15">
        <f t="shared" si="15"/>
        <v>0</v>
      </c>
      <c r="AU139" s="15">
        <f t="shared" si="16"/>
        <v>0</v>
      </c>
      <c r="AV139" s="15">
        <f t="shared" si="17"/>
        <v>-0.79999999999999982</v>
      </c>
      <c r="AW139" s="15">
        <f t="shared" si="18"/>
        <v>-0.99999999999999956</v>
      </c>
      <c r="AX139" s="15">
        <f t="shared" si="19"/>
        <v>-1</v>
      </c>
      <c r="AY139" s="15">
        <f t="shared" si="20"/>
        <v>-0.36666666666666714</v>
      </c>
    </row>
    <row r="140" spans="1:51" x14ac:dyDescent="0.2">
      <c r="A140" s="15">
        <v>70</v>
      </c>
      <c r="B140" s="15">
        <v>158</v>
      </c>
      <c r="C140" s="15">
        <v>1</v>
      </c>
      <c r="D140" s="15">
        <v>0</v>
      </c>
      <c r="E140" s="15">
        <v>1</v>
      </c>
      <c r="F140" s="15">
        <v>0</v>
      </c>
      <c r="G140" s="15">
        <v>0</v>
      </c>
      <c r="H140" s="15">
        <v>1</v>
      </c>
      <c r="I140" s="15">
        <v>58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3</v>
      </c>
      <c r="P140" s="15">
        <v>9</v>
      </c>
      <c r="Q140" s="15">
        <v>0</v>
      </c>
      <c r="R140" s="15">
        <v>1</v>
      </c>
      <c r="S140" s="15">
        <v>1</v>
      </c>
      <c r="T140" s="15">
        <v>150000</v>
      </c>
      <c r="U140" s="15">
        <v>0</v>
      </c>
      <c r="V140" s="15">
        <v>1</v>
      </c>
      <c r="W140" s="15">
        <v>0</v>
      </c>
      <c r="X140" s="15">
        <v>5</v>
      </c>
      <c r="Y140" s="193">
        <v>882.4</v>
      </c>
      <c r="Z140" s="15">
        <v>2.75</v>
      </c>
      <c r="AA140" s="15">
        <v>3</v>
      </c>
      <c r="AB140" s="15">
        <v>2</v>
      </c>
      <c r="AC140" s="15">
        <v>2.5</v>
      </c>
      <c r="AD140" s="15">
        <v>2</v>
      </c>
      <c r="AE140" s="15">
        <v>2.4500000000000002</v>
      </c>
      <c r="AF140" s="15">
        <v>1</v>
      </c>
      <c r="AG140" s="15">
        <v>1</v>
      </c>
      <c r="AH140" s="15">
        <v>2</v>
      </c>
      <c r="AI140" s="15">
        <v>0</v>
      </c>
      <c r="AJ140" s="15">
        <v>0</v>
      </c>
      <c r="AK140" s="15">
        <v>1</v>
      </c>
      <c r="AL140" s="15">
        <v>4.2</v>
      </c>
      <c r="AM140" s="15">
        <v>4.666666666666667</v>
      </c>
      <c r="AN140" s="15">
        <v>4.75</v>
      </c>
      <c r="AO140" s="15">
        <v>4.5999999999999996</v>
      </c>
      <c r="AP140" s="15">
        <v>4.333333333333333</v>
      </c>
      <c r="AQ140" s="15">
        <v>5</v>
      </c>
      <c r="AR140" s="27">
        <v>4.5916666666666668</v>
      </c>
      <c r="AS140" s="15">
        <f t="shared" si="14"/>
        <v>-0.20000000000000018</v>
      </c>
      <c r="AT140" s="15">
        <f t="shared" si="15"/>
        <v>1.0000000000000004</v>
      </c>
      <c r="AU140" s="15">
        <f t="shared" si="16"/>
        <v>1.75</v>
      </c>
      <c r="AV140" s="15">
        <f t="shared" si="17"/>
        <v>0.59999999999999964</v>
      </c>
      <c r="AW140" s="15">
        <f t="shared" si="18"/>
        <v>0.66666666666666652</v>
      </c>
      <c r="AX140" s="15">
        <f t="shared" si="19"/>
        <v>1.25</v>
      </c>
      <c r="AY140" s="15">
        <f t="shared" si="20"/>
        <v>0.84444444444444455</v>
      </c>
    </row>
    <row r="141" spans="1:51" x14ac:dyDescent="0.2">
      <c r="A141" s="15">
        <v>70</v>
      </c>
      <c r="B141" s="15">
        <v>158</v>
      </c>
      <c r="C141" s="15">
        <v>1</v>
      </c>
      <c r="D141" s="15">
        <v>0</v>
      </c>
      <c r="E141" s="15">
        <v>1</v>
      </c>
      <c r="F141" s="15">
        <v>0</v>
      </c>
      <c r="G141" s="15">
        <v>0</v>
      </c>
      <c r="H141" s="15">
        <v>1</v>
      </c>
      <c r="I141" s="15">
        <v>58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3</v>
      </c>
      <c r="P141" s="15">
        <v>9</v>
      </c>
      <c r="Q141" s="15">
        <v>0</v>
      </c>
      <c r="R141" s="15">
        <v>1</v>
      </c>
      <c r="S141" s="15">
        <v>1</v>
      </c>
      <c r="T141" s="15">
        <v>150000</v>
      </c>
      <c r="U141" s="15">
        <v>0</v>
      </c>
      <c r="V141" s="15">
        <v>0</v>
      </c>
      <c r="W141" s="15">
        <v>0</v>
      </c>
      <c r="X141" s="15">
        <v>5</v>
      </c>
      <c r="Y141" s="193">
        <v>1200</v>
      </c>
      <c r="Z141" s="15">
        <v>2.75</v>
      </c>
      <c r="AA141" s="15">
        <v>3</v>
      </c>
      <c r="AB141" s="15">
        <v>2</v>
      </c>
      <c r="AC141" s="15">
        <v>2.5</v>
      </c>
      <c r="AD141" s="15">
        <v>2</v>
      </c>
      <c r="AE141" s="15">
        <v>2.4500000000000002</v>
      </c>
      <c r="AF141" s="15">
        <v>1</v>
      </c>
      <c r="AG141" s="15">
        <v>1</v>
      </c>
      <c r="AH141" s="15">
        <v>2</v>
      </c>
      <c r="AI141" s="15">
        <v>0</v>
      </c>
      <c r="AJ141" s="15">
        <v>0</v>
      </c>
      <c r="AK141" s="15">
        <v>1</v>
      </c>
      <c r="AL141" s="27">
        <v>4.4000000000000004</v>
      </c>
      <c r="AM141" s="27">
        <v>3.6666666666666665</v>
      </c>
      <c r="AN141" s="27">
        <v>3</v>
      </c>
      <c r="AO141" s="27">
        <v>4</v>
      </c>
      <c r="AP141" s="27">
        <v>3.6666666666666665</v>
      </c>
      <c r="AQ141" s="27">
        <v>3.75</v>
      </c>
      <c r="AR141" s="27">
        <v>3.7472222222222222</v>
      </c>
      <c r="AS141" s="15">
        <f t="shared" si="14"/>
        <v>0.40000000000000036</v>
      </c>
      <c r="AT141" s="15">
        <f t="shared" si="15"/>
        <v>-1.0000000000000004</v>
      </c>
      <c r="AU141" s="15">
        <f t="shared" si="16"/>
        <v>-1.25</v>
      </c>
      <c r="AV141" s="15">
        <f t="shared" si="17"/>
        <v>-0.40000000000000036</v>
      </c>
      <c r="AW141" s="15">
        <f t="shared" si="18"/>
        <v>-0.33333333333333348</v>
      </c>
      <c r="AX141" s="15">
        <f t="shared" si="19"/>
        <v>-1.25</v>
      </c>
      <c r="AY141" s="15">
        <f t="shared" si="20"/>
        <v>-0.63888888888888973</v>
      </c>
    </row>
    <row r="142" spans="1:51" x14ac:dyDescent="0.2">
      <c r="A142" s="15">
        <v>71</v>
      </c>
      <c r="B142" s="15">
        <v>162</v>
      </c>
      <c r="C142" s="15">
        <v>1</v>
      </c>
      <c r="D142" s="15">
        <v>0</v>
      </c>
      <c r="E142" s="15">
        <v>1</v>
      </c>
      <c r="F142" s="15">
        <v>0</v>
      </c>
      <c r="G142" s="15">
        <v>0</v>
      </c>
      <c r="H142" s="15">
        <v>0</v>
      </c>
      <c r="I142" s="15">
        <v>55</v>
      </c>
      <c r="J142" s="15">
        <v>0</v>
      </c>
      <c r="K142" s="15">
        <v>0</v>
      </c>
      <c r="L142" s="15">
        <v>0</v>
      </c>
      <c r="M142" s="15">
        <v>1</v>
      </c>
      <c r="N142" s="15">
        <v>0</v>
      </c>
      <c r="O142" s="15">
        <v>4</v>
      </c>
      <c r="P142" s="15">
        <v>8</v>
      </c>
      <c r="Q142" s="15">
        <v>1</v>
      </c>
      <c r="R142" s="15">
        <v>1</v>
      </c>
      <c r="S142" s="15">
        <v>1</v>
      </c>
      <c r="T142" s="15">
        <v>200000</v>
      </c>
      <c r="U142" s="15">
        <v>1</v>
      </c>
      <c r="V142" s="15">
        <v>1</v>
      </c>
      <c r="W142" s="15">
        <v>1</v>
      </c>
      <c r="X142" s="15">
        <v>17</v>
      </c>
      <c r="Y142" s="193">
        <v>417.64705882352939</v>
      </c>
      <c r="Z142" s="15">
        <v>1.25</v>
      </c>
      <c r="AA142" s="15">
        <v>2</v>
      </c>
      <c r="AB142" s="15">
        <v>1.6666666666666667</v>
      </c>
      <c r="AC142" s="15">
        <v>1</v>
      </c>
      <c r="AD142" s="15">
        <v>1.5</v>
      </c>
      <c r="AE142" s="15">
        <v>1.4833333333333334</v>
      </c>
      <c r="AF142" s="15">
        <v>3</v>
      </c>
      <c r="AG142" s="15">
        <v>1</v>
      </c>
      <c r="AH142" s="15">
        <v>1</v>
      </c>
      <c r="AI142" s="15">
        <v>0</v>
      </c>
      <c r="AJ142" s="15">
        <v>0</v>
      </c>
      <c r="AK142" s="15">
        <v>1</v>
      </c>
      <c r="AL142" s="15">
        <v>4</v>
      </c>
      <c r="AM142" s="15">
        <v>4.666666666666667</v>
      </c>
      <c r="AN142" s="15">
        <v>4.25</v>
      </c>
      <c r="AO142" s="15">
        <v>4.4000000000000004</v>
      </c>
      <c r="AP142" s="15">
        <v>4</v>
      </c>
      <c r="AQ142" s="15">
        <v>5</v>
      </c>
      <c r="AR142" s="27">
        <v>4.386111111111112</v>
      </c>
      <c r="AS142" s="15">
        <f t="shared" si="14"/>
        <v>-0.40000000000000036</v>
      </c>
      <c r="AT142" s="15">
        <f t="shared" si="15"/>
        <v>0.66666666666666696</v>
      </c>
      <c r="AU142" s="15">
        <f t="shared" si="16"/>
        <v>0</v>
      </c>
      <c r="AV142" s="15">
        <f t="shared" si="17"/>
        <v>0.80000000000000027</v>
      </c>
      <c r="AW142" s="15">
        <f t="shared" si="18"/>
        <v>0.33333333333333348</v>
      </c>
      <c r="AX142" s="15">
        <f t="shared" si="19"/>
        <v>1</v>
      </c>
      <c r="AY142" s="15">
        <f t="shared" si="20"/>
        <v>0.4000000000000008</v>
      </c>
    </row>
    <row r="143" spans="1:51" x14ac:dyDescent="0.2">
      <c r="A143" s="15">
        <v>71</v>
      </c>
      <c r="B143" s="15">
        <v>162</v>
      </c>
      <c r="C143" s="15">
        <v>1</v>
      </c>
      <c r="D143" s="15">
        <v>0</v>
      </c>
      <c r="E143" s="15">
        <v>1</v>
      </c>
      <c r="F143" s="15">
        <v>0</v>
      </c>
      <c r="G143" s="15">
        <v>0</v>
      </c>
      <c r="H143" s="15">
        <v>0</v>
      </c>
      <c r="I143" s="15">
        <v>55</v>
      </c>
      <c r="J143" s="15">
        <v>0</v>
      </c>
      <c r="K143" s="15">
        <v>0</v>
      </c>
      <c r="L143" s="15">
        <v>0</v>
      </c>
      <c r="M143" s="15">
        <v>1</v>
      </c>
      <c r="N143" s="15">
        <v>0</v>
      </c>
      <c r="O143" s="15">
        <v>4</v>
      </c>
      <c r="P143" s="15">
        <v>8</v>
      </c>
      <c r="Q143" s="15">
        <v>1</v>
      </c>
      <c r="R143" s="15">
        <v>1</v>
      </c>
      <c r="S143" s="15">
        <v>1</v>
      </c>
      <c r="T143" s="15">
        <v>200000</v>
      </c>
      <c r="U143" s="15">
        <v>1</v>
      </c>
      <c r="V143" s="15">
        <v>0</v>
      </c>
      <c r="W143" s="15">
        <v>1</v>
      </c>
      <c r="X143" s="15">
        <v>17</v>
      </c>
      <c r="Y143" s="193">
        <v>411.76470588235293</v>
      </c>
      <c r="Z143" s="15">
        <v>1.25</v>
      </c>
      <c r="AA143" s="15">
        <v>2</v>
      </c>
      <c r="AB143" s="15">
        <v>1.6666666666666667</v>
      </c>
      <c r="AC143" s="15">
        <v>1</v>
      </c>
      <c r="AD143" s="15">
        <v>1.5</v>
      </c>
      <c r="AE143" s="15">
        <v>1.4833333333333334</v>
      </c>
      <c r="AF143" s="15">
        <v>3</v>
      </c>
      <c r="AG143" s="15">
        <v>1</v>
      </c>
      <c r="AH143" s="15">
        <v>1</v>
      </c>
      <c r="AI143" s="15">
        <v>0</v>
      </c>
      <c r="AJ143" s="15">
        <v>0</v>
      </c>
      <c r="AK143" s="15">
        <v>1</v>
      </c>
      <c r="AL143" s="27">
        <v>4.4000000000000004</v>
      </c>
      <c r="AM143" s="27">
        <v>4</v>
      </c>
      <c r="AN143" s="27">
        <v>4.25</v>
      </c>
      <c r="AO143" s="27">
        <v>3.6</v>
      </c>
      <c r="AP143" s="27">
        <v>3.6666666666666665</v>
      </c>
      <c r="AQ143" s="27">
        <v>4</v>
      </c>
      <c r="AR143" s="27">
        <v>3.9861111111111112</v>
      </c>
      <c r="AS143" s="15">
        <f t="shared" si="14"/>
        <v>-0.19999999999999929</v>
      </c>
      <c r="AT143" s="15">
        <f t="shared" si="15"/>
        <v>0</v>
      </c>
      <c r="AU143" s="15">
        <f t="shared" si="16"/>
        <v>0</v>
      </c>
      <c r="AV143" s="15">
        <f t="shared" si="17"/>
        <v>-0.80000000000000027</v>
      </c>
      <c r="AW143" s="15">
        <f t="shared" si="18"/>
        <v>0.33333333333333304</v>
      </c>
      <c r="AX143" s="15">
        <f t="shared" si="19"/>
        <v>0</v>
      </c>
      <c r="AY143" s="15">
        <f t="shared" si="20"/>
        <v>-0.11111111111111116</v>
      </c>
    </row>
    <row r="144" spans="1:51" x14ac:dyDescent="0.2">
      <c r="A144" s="15">
        <v>72</v>
      </c>
      <c r="B144" s="15">
        <v>167</v>
      </c>
      <c r="C144" s="15">
        <v>1</v>
      </c>
      <c r="D144" s="15">
        <v>0</v>
      </c>
      <c r="E144" s="15">
        <v>0</v>
      </c>
      <c r="F144" s="15">
        <v>0</v>
      </c>
      <c r="G144" s="15">
        <v>0</v>
      </c>
      <c r="H144" s="15">
        <v>1</v>
      </c>
      <c r="I144" s="15">
        <v>34</v>
      </c>
      <c r="J144" s="15">
        <v>0</v>
      </c>
      <c r="K144" s="15">
        <v>1</v>
      </c>
      <c r="L144" s="15">
        <v>0</v>
      </c>
      <c r="M144" s="15">
        <v>0</v>
      </c>
      <c r="N144" s="15">
        <v>0</v>
      </c>
      <c r="O144" s="15">
        <v>3</v>
      </c>
      <c r="P144" s="15">
        <v>7</v>
      </c>
      <c r="Q144" s="15">
        <v>0</v>
      </c>
      <c r="R144" s="15">
        <v>1</v>
      </c>
      <c r="S144" s="15">
        <v>1</v>
      </c>
      <c r="T144" s="15">
        <v>150000</v>
      </c>
      <c r="U144" s="15">
        <v>0</v>
      </c>
      <c r="V144" s="15">
        <v>1</v>
      </c>
      <c r="W144" s="15">
        <v>0</v>
      </c>
      <c r="X144" s="15">
        <v>50</v>
      </c>
      <c r="Y144" s="193">
        <v>280</v>
      </c>
      <c r="Z144" s="15">
        <v>1.5</v>
      </c>
      <c r="AA144" s="15">
        <v>1.3333333333333333</v>
      </c>
      <c r="AB144" s="15">
        <v>2</v>
      </c>
      <c r="AC144" s="15">
        <v>2</v>
      </c>
      <c r="AD144" s="15">
        <v>2</v>
      </c>
      <c r="AE144" s="15">
        <v>1.7666666666666664</v>
      </c>
      <c r="AF144" s="15">
        <v>2</v>
      </c>
      <c r="AG144" s="15">
        <v>0</v>
      </c>
      <c r="AH144" s="15">
        <v>5</v>
      </c>
      <c r="AI144" s="15" t="s">
        <v>1008</v>
      </c>
      <c r="AJ144" s="15" t="s">
        <v>1008</v>
      </c>
      <c r="AK144" s="15" t="s">
        <v>1007</v>
      </c>
      <c r="AL144" s="150">
        <v>4.5999999999999996</v>
      </c>
      <c r="AM144" s="150">
        <v>4</v>
      </c>
      <c r="AN144" s="150">
        <v>4.25</v>
      </c>
      <c r="AO144" s="150">
        <v>4.4000000000000004</v>
      </c>
      <c r="AP144" s="150">
        <v>3.3333333333333335</v>
      </c>
      <c r="AQ144" s="150">
        <v>4</v>
      </c>
      <c r="AR144" s="27">
        <v>4.0972222222222223</v>
      </c>
      <c r="AS144" s="27">
        <f t="shared" si="14"/>
        <v>0.19999999999999929</v>
      </c>
      <c r="AT144" s="27">
        <f t="shared" si="15"/>
        <v>0.66666666666666652</v>
      </c>
      <c r="AU144" s="27">
        <f t="shared" si="16"/>
        <v>1.5</v>
      </c>
      <c r="AV144" s="27">
        <f t="shared" si="17"/>
        <v>-0.59999999999999964</v>
      </c>
      <c r="AW144" s="27">
        <f t="shared" si="18"/>
        <v>-0.66666666666666652</v>
      </c>
      <c r="AX144" s="27">
        <f t="shared" si="19"/>
        <v>-0.25</v>
      </c>
      <c r="AY144" s="15">
        <f t="shared" si="20"/>
        <v>0.14166666666666661</v>
      </c>
    </row>
    <row r="145" spans="1:51" x14ac:dyDescent="0.2">
      <c r="A145" s="15">
        <v>72</v>
      </c>
      <c r="B145" s="15">
        <v>167</v>
      </c>
      <c r="C145" s="15">
        <v>1</v>
      </c>
      <c r="D145" s="15">
        <v>0</v>
      </c>
      <c r="E145" s="15">
        <v>0</v>
      </c>
      <c r="F145" s="15">
        <v>0</v>
      </c>
      <c r="G145" s="15">
        <v>0</v>
      </c>
      <c r="H145" s="15">
        <v>1</v>
      </c>
      <c r="I145" s="15">
        <v>34</v>
      </c>
      <c r="J145" s="15">
        <v>0</v>
      </c>
      <c r="K145" s="15">
        <v>1</v>
      </c>
      <c r="L145" s="15">
        <v>0</v>
      </c>
      <c r="M145" s="15">
        <v>0</v>
      </c>
      <c r="N145" s="15">
        <v>0</v>
      </c>
      <c r="O145" s="15">
        <v>3</v>
      </c>
      <c r="P145" s="15">
        <v>7</v>
      </c>
      <c r="Q145" s="15">
        <v>0</v>
      </c>
      <c r="R145" s="15">
        <v>1</v>
      </c>
      <c r="S145" s="15">
        <v>1</v>
      </c>
      <c r="T145" s="15">
        <v>150000</v>
      </c>
      <c r="U145" s="15">
        <v>0</v>
      </c>
      <c r="V145" s="15">
        <v>0</v>
      </c>
      <c r="W145" s="15">
        <v>0</v>
      </c>
      <c r="X145" s="15">
        <v>50</v>
      </c>
      <c r="Y145" s="193">
        <v>100</v>
      </c>
      <c r="Z145" s="15">
        <v>1.5</v>
      </c>
      <c r="AA145" s="15">
        <v>1.3333333333333333</v>
      </c>
      <c r="AB145" s="15">
        <v>2</v>
      </c>
      <c r="AC145" s="15">
        <v>2</v>
      </c>
      <c r="AD145" s="15">
        <v>2</v>
      </c>
      <c r="AE145" s="15">
        <v>1.7666666666666664</v>
      </c>
      <c r="AF145" s="15">
        <v>2</v>
      </c>
      <c r="AG145" s="15">
        <v>0</v>
      </c>
      <c r="AH145" s="15">
        <v>5</v>
      </c>
      <c r="AI145" s="15" t="s">
        <v>1008</v>
      </c>
      <c r="AJ145" s="15" t="s">
        <v>1008</v>
      </c>
      <c r="AK145" s="15" t="s">
        <v>1007</v>
      </c>
      <c r="AL145" s="166">
        <v>4.4000000000000004</v>
      </c>
      <c r="AM145" s="166">
        <v>3.3333333333333335</v>
      </c>
      <c r="AN145" s="166">
        <v>2.75</v>
      </c>
      <c r="AO145" s="166">
        <v>5</v>
      </c>
      <c r="AP145" s="166">
        <v>4</v>
      </c>
      <c r="AQ145" s="166">
        <v>4.25</v>
      </c>
      <c r="AR145" s="27">
        <v>3.9555555555555557</v>
      </c>
      <c r="AS145" s="15">
        <f t="shared" si="14"/>
        <v>0.80000000000000027</v>
      </c>
      <c r="AT145" s="15">
        <f t="shared" si="15"/>
        <v>-1.3333333333333335</v>
      </c>
      <c r="AU145" s="15">
        <f t="shared" si="16"/>
        <v>-1.75</v>
      </c>
      <c r="AV145" s="15">
        <f t="shared" si="17"/>
        <v>0.59999999999999964</v>
      </c>
      <c r="AW145" s="15">
        <f t="shared" si="18"/>
        <v>-0.66666666666666696</v>
      </c>
      <c r="AX145" s="15">
        <f t="shared" si="19"/>
        <v>-0.25</v>
      </c>
      <c r="AY145" s="15">
        <f t="shared" si="20"/>
        <v>-0.43333333333333357</v>
      </c>
    </row>
    <row r="146" spans="1:51" x14ac:dyDescent="0.2">
      <c r="A146" s="15">
        <v>73</v>
      </c>
      <c r="B146" s="15">
        <v>168</v>
      </c>
      <c r="C146" s="15">
        <v>1</v>
      </c>
      <c r="D146" s="15">
        <v>0</v>
      </c>
      <c r="E146" s="15">
        <v>0</v>
      </c>
      <c r="F146" s="15">
        <v>0</v>
      </c>
      <c r="G146" s="15">
        <v>0</v>
      </c>
      <c r="H146" s="15">
        <v>1</v>
      </c>
      <c r="I146" s="15">
        <v>59</v>
      </c>
      <c r="J146" s="15">
        <v>0</v>
      </c>
      <c r="K146" s="15">
        <v>1</v>
      </c>
      <c r="L146" s="15">
        <v>0</v>
      </c>
      <c r="M146" s="15">
        <v>0</v>
      </c>
      <c r="N146" s="15">
        <v>0</v>
      </c>
      <c r="O146" s="15">
        <v>7</v>
      </c>
      <c r="P146" s="15">
        <v>17</v>
      </c>
      <c r="Q146" s="15">
        <v>0</v>
      </c>
      <c r="R146" s="15">
        <v>0</v>
      </c>
      <c r="S146" s="15">
        <v>1</v>
      </c>
      <c r="T146" s="15">
        <v>180000</v>
      </c>
      <c r="U146" s="15">
        <v>0</v>
      </c>
      <c r="V146" s="15">
        <v>1</v>
      </c>
      <c r="W146" s="15">
        <v>1</v>
      </c>
      <c r="X146" s="15">
        <v>5</v>
      </c>
      <c r="Y146" s="193">
        <v>80</v>
      </c>
      <c r="Z146" s="15">
        <v>1.5</v>
      </c>
      <c r="AA146" s="15">
        <v>1.3333333333333333</v>
      </c>
      <c r="AB146" s="15">
        <v>2.3333333333333335</v>
      </c>
      <c r="AC146" s="15">
        <v>1.5</v>
      </c>
      <c r="AD146" s="15">
        <v>1.5</v>
      </c>
      <c r="AE146" s="15">
        <v>1.6333333333333333</v>
      </c>
      <c r="AF146" s="15">
        <v>2</v>
      </c>
      <c r="AG146" s="15">
        <v>0</v>
      </c>
      <c r="AH146" s="15">
        <v>5</v>
      </c>
      <c r="AI146" s="15" t="s">
        <v>1008</v>
      </c>
      <c r="AJ146" s="15" t="s">
        <v>1008</v>
      </c>
      <c r="AK146" s="15" t="s">
        <v>1007</v>
      </c>
      <c r="AL146" s="15">
        <v>3.6</v>
      </c>
      <c r="AM146" s="15">
        <v>4.666666666666667</v>
      </c>
      <c r="AN146" s="15">
        <v>4.5</v>
      </c>
      <c r="AO146" s="15">
        <v>4.4000000000000004</v>
      </c>
      <c r="AP146" s="15">
        <v>4.666666666666667</v>
      </c>
      <c r="AQ146" s="15">
        <v>4.5</v>
      </c>
      <c r="AR146" s="27">
        <v>4.3888888888888893</v>
      </c>
      <c r="AS146" s="15">
        <f t="shared" si="14"/>
        <v>-0.99999999999999956</v>
      </c>
      <c r="AT146" s="15">
        <f t="shared" si="15"/>
        <v>1.0000000000000004</v>
      </c>
      <c r="AU146" s="15">
        <f t="shared" si="16"/>
        <v>0</v>
      </c>
      <c r="AV146" s="15">
        <f t="shared" si="17"/>
        <v>0</v>
      </c>
      <c r="AW146" s="15">
        <f t="shared" si="18"/>
        <v>1.0000000000000004</v>
      </c>
      <c r="AX146" s="15">
        <f t="shared" si="19"/>
        <v>-0.25</v>
      </c>
      <c r="AY146" s="15">
        <f t="shared" si="20"/>
        <v>0.12500000000000089</v>
      </c>
    </row>
    <row r="147" spans="1:51" x14ac:dyDescent="0.2">
      <c r="A147" s="15">
        <v>73</v>
      </c>
      <c r="B147" s="15">
        <v>168</v>
      </c>
      <c r="C147" s="15">
        <v>1</v>
      </c>
      <c r="D147" s="15">
        <v>0</v>
      </c>
      <c r="E147" s="15">
        <v>0</v>
      </c>
      <c r="F147" s="15">
        <v>0</v>
      </c>
      <c r="G147" s="15">
        <v>0</v>
      </c>
      <c r="H147" s="15">
        <v>1</v>
      </c>
      <c r="I147" s="15">
        <v>59</v>
      </c>
      <c r="J147" s="15">
        <v>0</v>
      </c>
      <c r="K147" s="15">
        <v>1</v>
      </c>
      <c r="L147" s="15">
        <v>0</v>
      </c>
      <c r="M147" s="15">
        <v>0</v>
      </c>
      <c r="N147" s="15">
        <v>0</v>
      </c>
      <c r="O147" s="15">
        <v>7</v>
      </c>
      <c r="P147" s="15">
        <v>17</v>
      </c>
      <c r="Q147" s="15">
        <v>0</v>
      </c>
      <c r="R147" s="15">
        <v>0</v>
      </c>
      <c r="S147" s="15">
        <v>1</v>
      </c>
      <c r="T147" s="15">
        <v>180000</v>
      </c>
      <c r="U147" s="15">
        <v>0</v>
      </c>
      <c r="V147" s="15">
        <v>0</v>
      </c>
      <c r="W147" s="15">
        <v>1</v>
      </c>
      <c r="X147" s="15">
        <v>5</v>
      </c>
      <c r="Y147" s="193">
        <v>80</v>
      </c>
      <c r="Z147" s="15">
        <v>1.5</v>
      </c>
      <c r="AA147" s="15">
        <v>1.3333333333333333</v>
      </c>
      <c r="AB147" s="15">
        <v>2.3333333333333335</v>
      </c>
      <c r="AC147" s="15">
        <v>1.5</v>
      </c>
      <c r="AD147" s="15">
        <v>1.5</v>
      </c>
      <c r="AE147" s="15">
        <v>1.6333333333333333</v>
      </c>
      <c r="AF147" s="15">
        <v>2</v>
      </c>
      <c r="AG147" s="15">
        <v>0</v>
      </c>
      <c r="AH147" s="15">
        <v>5</v>
      </c>
      <c r="AI147" s="15" t="s">
        <v>1008</v>
      </c>
      <c r="AJ147" s="15" t="s">
        <v>1008</v>
      </c>
      <c r="AK147" s="15" t="s">
        <v>1007</v>
      </c>
      <c r="AL147" s="27">
        <v>4.5999999999999996</v>
      </c>
      <c r="AM147" s="27">
        <v>3.6666666666666665</v>
      </c>
      <c r="AN147" s="27">
        <v>4.5</v>
      </c>
      <c r="AO147" s="27">
        <v>4.4000000000000004</v>
      </c>
      <c r="AP147" s="27">
        <v>3.6666666666666665</v>
      </c>
      <c r="AQ147" s="27">
        <v>4.75</v>
      </c>
      <c r="AR147" s="27">
        <v>4.2638888888888884</v>
      </c>
      <c r="AS147" s="15">
        <f t="shared" si="14"/>
        <v>0.39999999999999947</v>
      </c>
      <c r="AT147" s="15">
        <f t="shared" si="15"/>
        <v>-1.0000000000000004</v>
      </c>
      <c r="AU147" s="15">
        <f t="shared" si="16"/>
        <v>0</v>
      </c>
      <c r="AV147" s="15">
        <f t="shared" si="17"/>
        <v>0.20000000000000018</v>
      </c>
      <c r="AW147" s="15">
        <f t="shared" si="18"/>
        <v>-0.33333333333333348</v>
      </c>
      <c r="AX147" s="15">
        <f t="shared" si="19"/>
        <v>0.25</v>
      </c>
      <c r="AY147" s="15">
        <f t="shared" si="20"/>
        <v>-8.0555555555555713E-2</v>
      </c>
    </row>
    <row r="148" spans="1:51" x14ac:dyDescent="0.2">
      <c r="A148" s="15">
        <v>74</v>
      </c>
      <c r="B148" s="15">
        <v>172</v>
      </c>
      <c r="C148" s="15">
        <v>1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42</v>
      </c>
      <c r="J148" s="15">
        <v>0</v>
      </c>
      <c r="K148" s="15">
        <v>0</v>
      </c>
      <c r="L148" s="15">
        <v>0</v>
      </c>
      <c r="M148" s="15">
        <v>1</v>
      </c>
      <c r="N148" s="15">
        <v>0</v>
      </c>
      <c r="O148" s="15">
        <v>3</v>
      </c>
      <c r="P148" s="15">
        <v>7</v>
      </c>
      <c r="Q148" s="15">
        <v>0</v>
      </c>
      <c r="R148" s="15">
        <v>0</v>
      </c>
      <c r="S148" s="15">
        <v>1</v>
      </c>
      <c r="T148" s="15">
        <v>200000</v>
      </c>
      <c r="U148" s="15">
        <v>0</v>
      </c>
      <c r="V148" s="15">
        <v>1</v>
      </c>
      <c r="W148" s="15">
        <v>1</v>
      </c>
      <c r="X148" s="15">
        <v>10</v>
      </c>
      <c r="Y148" s="193">
        <v>50</v>
      </c>
      <c r="Z148" s="15">
        <v>4.5</v>
      </c>
      <c r="AA148" s="15">
        <v>4.333333333333333</v>
      </c>
      <c r="AB148" s="15">
        <v>4.666666666666667</v>
      </c>
      <c r="AC148" s="15">
        <v>4.5</v>
      </c>
      <c r="AD148" s="15">
        <v>4.5</v>
      </c>
      <c r="AE148" s="15">
        <v>4.5</v>
      </c>
      <c r="AF148" s="15">
        <v>3</v>
      </c>
      <c r="AG148" s="15">
        <v>1</v>
      </c>
      <c r="AH148" s="15">
        <v>2</v>
      </c>
      <c r="AI148" s="15">
        <v>0</v>
      </c>
      <c r="AJ148" s="15">
        <v>0</v>
      </c>
      <c r="AK148" s="15">
        <v>1</v>
      </c>
      <c r="AL148" s="150">
        <v>4.2</v>
      </c>
      <c r="AM148" s="150">
        <v>4.666666666666667</v>
      </c>
      <c r="AN148" s="150">
        <v>4.5</v>
      </c>
      <c r="AO148" s="150">
        <v>4.2</v>
      </c>
      <c r="AP148" s="150">
        <v>4</v>
      </c>
      <c r="AQ148" s="150">
        <v>4.5</v>
      </c>
      <c r="AR148" s="27">
        <v>4.3444444444444441</v>
      </c>
      <c r="AS148" s="27">
        <f t="shared" si="14"/>
        <v>0.40000000000000036</v>
      </c>
      <c r="AT148" s="27">
        <f t="shared" si="15"/>
        <v>0.66666666666666696</v>
      </c>
      <c r="AU148" s="27">
        <f t="shared" si="16"/>
        <v>0.5</v>
      </c>
      <c r="AV148" s="27">
        <f t="shared" si="17"/>
        <v>0.40000000000000036</v>
      </c>
      <c r="AW148" s="27">
        <f t="shared" si="18"/>
        <v>1</v>
      </c>
      <c r="AX148" s="27">
        <f t="shared" si="19"/>
        <v>0.5</v>
      </c>
      <c r="AY148" s="15">
        <f t="shared" si="20"/>
        <v>0.57777777777777706</v>
      </c>
    </row>
    <row r="149" spans="1:51" x14ac:dyDescent="0.2">
      <c r="A149" s="15">
        <v>74</v>
      </c>
      <c r="B149" s="15">
        <v>172</v>
      </c>
      <c r="C149" s="15">
        <v>1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42</v>
      </c>
      <c r="J149" s="15">
        <v>0</v>
      </c>
      <c r="K149" s="15">
        <v>0</v>
      </c>
      <c r="L149" s="15">
        <v>0</v>
      </c>
      <c r="M149" s="15">
        <v>1</v>
      </c>
      <c r="N149" s="15">
        <v>0</v>
      </c>
      <c r="O149" s="15">
        <v>3</v>
      </c>
      <c r="P149" s="15">
        <v>7</v>
      </c>
      <c r="Q149" s="15">
        <v>0</v>
      </c>
      <c r="R149" s="15">
        <v>0</v>
      </c>
      <c r="S149" s="15">
        <v>1</v>
      </c>
      <c r="T149" s="15">
        <v>200000</v>
      </c>
      <c r="U149" s="15">
        <v>0</v>
      </c>
      <c r="V149" s="15">
        <v>0</v>
      </c>
      <c r="W149" s="15">
        <v>1</v>
      </c>
      <c r="X149" s="15">
        <v>10</v>
      </c>
      <c r="Y149" s="193">
        <v>50</v>
      </c>
      <c r="Z149" s="15">
        <v>4.5</v>
      </c>
      <c r="AA149" s="15">
        <v>4.333333333333333</v>
      </c>
      <c r="AB149" s="15">
        <v>4.666666666666667</v>
      </c>
      <c r="AC149" s="15">
        <v>4.5</v>
      </c>
      <c r="AD149" s="15">
        <v>4.5</v>
      </c>
      <c r="AE149" s="15">
        <v>4.5</v>
      </c>
      <c r="AF149" s="15">
        <v>3</v>
      </c>
      <c r="AG149" s="15">
        <v>1</v>
      </c>
      <c r="AH149" s="15">
        <v>2</v>
      </c>
      <c r="AI149" s="15">
        <v>0</v>
      </c>
      <c r="AJ149" s="15">
        <v>0</v>
      </c>
      <c r="AK149" s="15">
        <v>1</v>
      </c>
      <c r="AL149" s="166">
        <v>3.8</v>
      </c>
      <c r="AM149" s="166">
        <v>4</v>
      </c>
      <c r="AN149" s="166">
        <v>4</v>
      </c>
      <c r="AO149" s="166">
        <v>3.8</v>
      </c>
      <c r="AP149" s="166">
        <v>3</v>
      </c>
      <c r="AQ149" s="166">
        <v>4</v>
      </c>
      <c r="AR149" s="27">
        <v>3.7666666666666671</v>
      </c>
      <c r="AS149" s="15">
        <f t="shared" si="14"/>
        <v>-0.79999999999999982</v>
      </c>
      <c r="AT149" s="15">
        <f t="shared" si="15"/>
        <v>0.33333333333333348</v>
      </c>
      <c r="AU149" s="15">
        <f t="shared" si="16"/>
        <v>-0.75</v>
      </c>
      <c r="AV149" s="15">
        <f t="shared" si="17"/>
        <v>-0.60000000000000053</v>
      </c>
      <c r="AW149" s="15">
        <f t="shared" si="18"/>
        <v>-1.666666666666667</v>
      </c>
      <c r="AX149" s="15">
        <f t="shared" si="19"/>
        <v>-0.75</v>
      </c>
      <c r="AY149" s="15">
        <f t="shared" si="20"/>
        <v>-0.70555555555555527</v>
      </c>
    </row>
    <row r="150" spans="1:51" x14ac:dyDescent="0.2">
      <c r="A150" s="15">
        <v>75</v>
      </c>
      <c r="B150" s="15">
        <v>176</v>
      </c>
      <c r="C150" s="15">
        <v>1</v>
      </c>
      <c r="D150" s="15">
        <v>0</v>
      </c>
      <c r="E150" s="15">
        <v>0</v>
      </c>
      <c r="F150" s="15">
        <v>0</v>
      </c>
      <c r="G150" s="15">
        <v>0</v>
      </c>
      <c r="H150" s="15">
        <v>1</v>
      </c>
      <c r="I150" s="15">
        <v>45</v>
      </c>
      <c r="J150" s="15">
        <v>0</v>
      </c>
      <c r="K150" s="15">
        <v>0</v>
      </c>
      <c r="L150" s="15">
        <v>0</v>
      </c>
      <c r="M150" s="15">
        <v>0</v>
      </c>
      <c r="N150" s="15">
        <v>1</v>
      </c>
      <c r="O150" s="15">
        <v>4</v>
      </c>
      <c r="P150" s="15">
        <v>9</v>
      </c>
      <c r="Q150" s="15">
        <v>0</v>
      </c>
      <c r="R150" s="15">
        <v>0</v>
      </c>
      <c r="S150" s="15">
        <v>1</v>
      </c>
      <c r="T150" s="15">
        <v>400000</v>
      </c>
      <c r="U150" s="15">
        <v>1</v>
      </c>
      <c r="V150" s="15">
        <v>1</v>
      </c>
      <c r="W150" s="15">
        <v>0</v>
      </c>
      <c r="X150" s="15">
        <v>12</v>
      </c>
      <c r="Y150" s="193">
        <v>625</v>
      </c>
      <c r="Z150" s="15">
        <v>1.25</v>
      </c>
      <c r="AA150" s="15">
        <v>1.6666666666666667</v>
      </c>
      <c r="AB150" s="15">
        <v>1.6666666666666667</v>
      </c>
      <c r="AC150" s="15">
        <v>1.5</v>
      </c>
      <c r="AD150" s="15">
        <v>1</v>
      </c>
      <c r="AE150" s="15">
        <v>1.4166666666666667</v>
      </c>
      <c r="AF150" s="15">
        <v>2</v>
      </c>
      <c r="AG150" s="15">
        <v>1</v>
      </c>
      <c r="AH150" s="15">
        <v>1</v>
      </c>
      <c r="AI150" s="15">
        <v>0</v>
      </c>
      <c r="AJ150" s="15">
        <v>0</v>
      </c>
      <c r="AK150" s="15">
        <v>1</v>
      </c>
      <c r="AL150" s="15">
        <v>4.5999999999999996</v>
      </c>
      <c r="AM150" s="15">
        <v>3.6666666666666665</v>
      </c>
      <c r="AN150" s="15">
        <v>4.75</v>
      </c>
      <c r="AO150" s="15">
        <v>4.4000000000000004</v>
      </c>
      <c r="AP150" s="15">
        <v>4.666666666666667</v>
      </c>
      <c r="AQ150" s="15">
        <v>4.75</v>
      </c>
      <c r="AR150" s="27">
        <v>4.4722222222222223</v>
      </c>
      <c r="AS150" s="15">
        <f t="shared" si="14"/>
        <v>0.19999999999999929</v>
      </c>
      <c r="AT150" s="15">
        <f t="shared" si="15"/>
        <v>-1.0000000000000004</v>
      </c>
      <c r="AU150" s="15">
        <f t="shared" si="16"/>
        <v>0.25</v>
      </c>
      <c r="AV150" s="15">
        <f t="shared" si="17"/>
        <v>-0.39999999999999947</v>
      </c>
      <c r="AW150" s="15">
        <f t="shared" si="18"/>
        <v>1.666666666666667</v>
      </c>
      <c r="AX150" s="15">
        <f t="shared" si="19"/>
        <v>-0.25</v>
      </c>
      <c r="AY150" s="15">
        <f t="shared" si="20"/>
        <v>7.7777777777777501E-2</v>
      </c>
    </row>
    <row r="151" spans="1:51" x14ac:dyDescent="0.2">
      <c r="A151" s="15">
        <v>75</v>
      </c>
      <c r="B151" s="15">
        <v>176</v>
      </c>
      <c r="C151" s="15">
        <v>1</v>
      </c>
      <c r="D151" s="15">
        <v>0</v>
      </c>
      <c r="E151" s="15">
        <v>0</v>
      </c>
      <c r="F151" s="15">
        <v>0</v>
      </c>
      <c r="G151" s="15">
        <v>0</v>
      </c>
      <c r="H151" s="15">
        <v>1</v>
      </c>
      <c r="I151" s="15">
        <v>45</v>
      </c>
      <c r="J151" s="15">
        <v>0</v>
      </c>
      <c r="K151" s="15">
        <v>0</v>
      </c>
      <c r="L151" s="15">
        <v>0</v>
      </c>
      <c r="M151" s="15">
        <v>0</v>
      </c>
      <c r="N151" s="15">
        <v>1</v>
      </c>
      <c r="O151" s="15">
        <v>4</v>
      </c>
      <c r="P151" s="15">
        <v>9</v>
      </c>
      <c r="Q151" s="15">
        <v>0</v>
      </c>
      <c r="R151" s="15">
        <v>0</v>
      </c>
      <c r="S151" s="15">
        <v>1</v>
      </c>
      <c r="T151" s="15">
        <v>400000</v>
      </c>
      <c r="U151" s="15">
        <v>1</v>
      </c>
      <c r="V151" s="15">
        <v>0</v>
      </c>
      <c r="W151" s="15">
        <v>0</v>
      </c>
      <c r="X151" s="15">
        <v>12</v>
      </c>
      <c r="Y151" s="193">
        <v>458.33333333333337</v>
      </c>
      <c r="Z151" s="15">
        <v>1.25</v>
      </c>
      <c r="AA151" s="15">
        <v>1.6666666666666667</v>
      </c>
      <c r="AB151" s="15">
        <v>1.6666666666666667</v>
      </c>
      <c r="AC151" s="15">
        <v>1.5</v>
      </c>
      <c r="AD151" s="15">
        <v>1</v>
      </c>
      <c r="AE151" s="15">
        <v>1.4166666666666667</v>
      </c>
      <c r="AF151" s="15">
        <v>2</v>
      </c>
      <c r="AG151" s="15">
        <v>1</v>
      </c>
      <c r="AH151" s="15">
        <v>1</v>
      </c>
      <c r="AI151" s="15">
        <v>0</v>
      </c>
      <c r="AJ151" s="15">
        <v>0</v>
      </c>
      <c r="AK151" s="15">
        <v>1</v>
      </c>
      <c r="AL151" s="27">
        <v>4.4000000000000004</v>
      </c>
      <c r="AM151" s="27">
        <v>4.666666666666667</v>
      </c>
      <c r="AN151" s="27">
        <v>4.5</v>
      </c>
      <c r="AO151" s="27">
        <v>4.8</v>
      </c>
      <c r="AP151" s="27">
        <v>3</v>
      </c>
      <c r="AQ151" s="27">
        <v>5</v>
      </c>
      <c r="AR151" s="27">
        <v>4.3944444444444448</v>
      </c>
      <c r="AS151" s="15">
        <f t="shared" si="14"/>
        <v>-0.39999999999999947</v>
      </c>
      <c r="AT151" s="15">
        <f t="shared" si="15"/>
        <v>0</v>
      </c>
      <c r="AU151" s="15">
        <f t="shared" si="16"/>
        <v>0.75</v>
      </c>
      <c r="AV151" s="15">
        <f t="shared" si="17"/>
        <v>0.20000000000000018</v>
      </c>
      <c r="AW151" s="15">
        <f t="shared" si="18"/>
        <v>-1</v>
      </c>
      <c r="AX151" s="15">
        <f t="shared" si="19"/>
        <v>0</v>
      </c>
      <c r="AY151" s="15">
        <f t="shared" si="20"/>
        <v>-7.4999999999999289E-2</v>
      </c>
    </row>
    <row r="152" spans="1:51" x14ac:dyDescent="0.2">
      <c r="A152" s="15">
        <v>76</v>
      </c>
      <c r="B152" s="15">
        <v>177</v>
      </c>
      <c r="C152" s="15">
        <v>1</v>
      </c>
      <c r="D152" s="15">
        <v>1</v>
      </c>
      <c r="E152" s="15">
        <v>0</v>
      </c>
      <c r="F152" s="15">
        <v>0</v>
      </c>
      <c r="G152" s="15">
        <v>0</v>
      </c>
      <c r="H152" s="15">
        <v>1</v>
      </c>
      <c r="I152" s="15">
        <v>58</v>
      </c>
      <c r="J152" s="15">
        <v>0</v>
      </c>
      <c r="K152" s="15">
        <v>1</v>
      </c>
      <c r="L152" s="15">
        <v>0</v>
      </c>
      <c r="M152" s="15">
        <v>0</v>
      </c>
      <c r="N152" s="15">
        <v>0</v>
      </c>
      <c r="O152" s="15">
        <v>6</v>
      </c>
      <c r="P152" s="15">
        <v>17</v>
      </c>
      <c r="Q152" s="15">
        <v>0</v>
      </c>
      <c r="R152" s="15">
        <v>1</v>
      </c>
      <c r="S152" s="15">
        <v>1</v>
      </c>
      <c r="T152" s="15">
        <v>200000</v>
      </c>
      <c r="U152" s="15">
        <v>1</v>
      </c>
      <c r="V152" s="15">
        <v>1</v>
      </c>
      <c r="W152" s="15">
        <v>1</v>
      </c>
      <c r="X152" s="15">
        <v>1</v>
      </c>
      <c r="Y152" s="193">
        <v>2500</v>
      </c>
      <c r="Z152" s="15">
        <v>1.5</v>
      </c>
      <c r="AA152" s="15">
        <v>1.6666666666666667</v>
      </c>
      <c r="AB152" s="15">
        <v>1.3333333333333333</v>
      </c>
      <c r="AC152" s="15">
        <v>1.5</v>
      </c>
      <c r="AD152" s="15">
        <v>1.5</v>
      </c>
      <c r="AE152" s="15">
        <v>1.5</v>
      </c>
      <c r="AF152" s="15">
        <v>1</v>
      </c>
      <c r="AG152" s="15">
        <v>0</v>
      </c>
      <c r="AH152" s="15">
        <v>5</v>
      </c>
      <c r="AI152" s="15" t="s">
        <v>1008</v>
      </c>
      <c r="AJ152" s="15" t="s">
        <v>1008</v>
      </c>
      <c r="AK152" s="15" t="s">
        <v>1007</v>
      </c>
      <c r="AL152" s="15">
        <v>4.8</v>
      </c>
      <c r="AM152" s="15">
        <v>4.666666666666667</v>
      </c>
      <c r="AN152" s="15">
        <v>3.75</v>
      </c>
      <c r="AO152" s="15">
        <v>4.5999999999999996</v>
      </c>
      <c r="AP152" s="15">
        <v>4</v>
      </c>
      <c r="AQ152" s="15">
        <v>5</v>
      </c>
      <c r="AR152" s="27">
        <v>4.4694444444444441</v>
      </c>
      <c r="AS152" s="15">
        <f t="shared" si="14"/>
        <v>0.79999999999999982</v>
      </c>
      <c r="AT152" s="15">
        <f t="shared" si="15"/>
        <v>0.66666666666666696</v>
      </c>
      <c r="AU152" s="15">
        <f t="shared" si="16"/>
        <v>-1</v>
      </c>
      <c r="AV152" s="15">
        <f t="shared" si="17"/>
        <v>0.59999999999999964</v>
      </c>
      <c r="AW152" s="15">
        <f t="shared" si="18"/>
        <v>0</v>
      </c>
      <c r="AX152" s="15">
        <f t="shared" si="19"/>
        <v>0.5</v>
      </c>
      <c r="AY152" s="15">
        <f t="shared" si="20"/>
        <v>0.26111111111111107</v>
      </c>
    </row>
    <row r="153" spans="1:51" x14ac:dyDescent="0.2">
      <c r="A153" s="15">
        <v>76</v>
      </c>
      <c r="B153" s="15">
        <v>177</v>
      </c>
      <c r="C153" s="15">
        <v>1</v>
      </c>
      <c r="D153" s="15">
        <v>1</v>
      </c>
      <c r="E153" s="15">
        <v>0</v>
      </c>
      <c r="F153" s="15">
        <v>0</v>
      </c>
      <c r="G153" s="15">
        <v>0</v>
      </c>
      <c r="H153" s="15">
        <v>1</v>
      </c>
      <c r="I153" s="15">
        <v>58</v>
      </c>
      <c r="J153" s="15">
        <v>0</v>
      </c>
      <c r="K153" s="15">
        <v>1</v>
      </c>
      <c r="L153" s="15">
        <v>0</v>
      </c>
      <c r="M153" s="15">
        <v>0</v>
      </c>
      <c r="N153" s="15">
        <v>0</v>
      </c>
      <c r="O153" s="15">
        <v>6</v>
      </c>
      <c r="P153" s="15">
        <v>17</v>
      </c>
      <c r="Q153" s="15">
        <v>0</v>
      </c>
      <c r="R153" s="15">
        <v>1</v>
      </c>
      <c r="S153" s="15">
        <v>1</v>
      </c>
      <c r="T153" s="15">
        <v>200000</v>
      </c>
      <c r="U153" s="15">
        <v>1</v>
      </c>
      <c r="V153" s="15">
        <v>0</v>
      </c>
      <c r="W153" s="15">
        <v>1</v>
      </c>
      <c r="X153" s="15">
        <v>1</v>
      </c>
      <c r="Y153" s="193">
        <v>3000</v>
      </c>
      <c r="Z153" s="15">
        <v>1.5</v>
      </c>
      <c r="AA153" s="15">
        <v>1.6666666666666667</v>
      </c>
      <c r="AB153" s="15">
        <v>1.3333333333333333</v>
      </c>
      <c r="AC153" s="15">
        <v>1.5</v>
      </c>
      <c r="AD153" s="15">
        <v>1.5</v>
      </c>
      <c r="AE153" s="15">
        <v>1.5</v>
      </c>
      <c r="AF153" s="15">
        <v>1</v>
      </c>
      <c r="AG153" s="15">
        <v>0</v>
      </c>
      <c r="AH153" s="15">
        <v>5</v>
      </c>
      <c r="AI153" s="15" t="s">
        <v>1008</v>
      </c>
      <c r="AJ153" s="15" t="s">
        <v>1008</v>
      </c>
      <c r="AK153" s="15" t="s">
        <v>1007</v>
      </c>
      <c r="AL153" s="27">
        <v>4</v>
      </c>
      <c r="AM153" s="27">
        <v>4</v>
      </c>
      <c r="AN153" s="27">
        <v>4.75</v>
      </c>
      <c r="AO153" s="27">
        <v>4</v>
      </c>
      <c r="AP153" s="27">
        <v>4</v>
      </c>
      <c r="AQ153" s="27">
        <v>4.5</v>
      </c>
      <c r="AR153" s="27">
        <v>4.208333333333333</v>
      </c>
      <c r="AS153" s="15">
        <f t="shared" si="14"/>
        <v>-0.40000000000000036</v>
      </c>
      <c r="AT153" s="15">
        <f t="shared" si="15"/>
        <v>0</v>
      </c>
      <c r="AU153" s="15">
        <f t="shared" si="16"/>
        <v>0.25</v>
      </c>
      <c r="AV153" s="15">
        <f t="shared" si="17"/>
        <v>-0.20000000000000018</v>
      </c>
      <c r="AW153" s="15">
        <f t="shared" si="18"/>
        <v>-0.33333333333333304</v>
      </c>
      <c r="AX153" s="15">
        <f t="shared" si="19"/>
        <v>0.25</v>
      </c>
      <c r="AY153" s="15">
        <f t="shared" si="20"/>
        <v>-7.2222222222222854E-2</v>
      </c>
    </row>
    <row r="154" spans="1:51" x14ac:dyDescent="0.2">
      <c r="A154" s="15">
        <v>77</v>
      </c>
      <c r="B154" s="15">
        <v>178</v>
      </c>
      <c r="C154" s="15">
        <v>1</v>
      </c>
      <c r="D154" s="15">
        <v>1</v>
      </c>
      <c r="E154" s="15">
        <v>0</v>
      </c>
      <c r="F154" s="15">
        <v>0</v>
      </c>
      <c r="G154" s="15">
        <v>0</v>
      </c>
      <c r="H154" s="15">
        <v>1</v>
      </c>
      <c r="I154" s="15">
        <v>50</v>
      </c>
      <c r="J154" s="15">
        <v>0</v>
      </c>
      <c r="K154" s="15">
        <v>0</v>
      </c>
      <c r="L154" s="15">
        <v>0</v>
      </c>
      <c r="M154" s="15">
        <v>1</v>
      </c>
      <c r="N154" s="15">
        <v>0</v>
      </c>
      <c r="O154" s="15">
        <v>4</v>
      </c>
      <c r="P154" s="15">
        <v>20</v>
      </c>
      <c r="Q154" s="15">
        <v>1</v>
      </c>
      <c r="R154" s="15">
        <v>0</v>
      </c>
      <c r="S154" s="15">
        <v>1</v>
      </c>
      <c r="T154" s="15">
        <v>160000</v>
      </c>
      <c r="U154" s="15">
        <v>0</v>
      </c>
      <c r="V154" s="15">
        <v>1</v>
      </c>
      <c r="W154" s="15">
        <v>1</v>
      </c>
      <c r="X154" s="15">
        <v>15</v>
      </c>
      <c r="Y154" s="193">
        <v>533.33333333333337</v>
      </c>
      <c r="Z154" s="15">
        <v>1.75</v>
      </c>
      <c r="AA154" s="15">
        <v>1.3333333333333333</v>
      </c>
      <c r="AB154" s="15">
        <v>1.6666666666666667</v>
      </c>
      <c r="AC154" s="15">
        <v>1.5</v>
      </c>
      <c r="AD154" s="15">
        <v>1.5</v>
      </c>
      <c r="AE154" s="15">
        <v>1.55</v>
      </c>
      <c r="AF154" s="15">
        <v>2</v>
      </c>
      <c r="AG154" s="15">
        <v>0</v>
      </c>
      <c r="AH154" s="15">
        <v>5</v>
      </c>
      <c r="AI154" s="15" t="s">
        <v>1008</v>
      </c>
      <c r="AJ154" s="15" t="s">
        <v>1008</v>
      </c>
      <c r="AK154" s="15" t="s">
        <v>1007</v>
      </c>
      <c r="AL154" s="150">
        <v>4.4000000000000004</v>
      </c>
      <c r="AM154" s="150">
        <v>4</v>
      </c>
      <c r="AN154" s="150">
        <v>4.5</v>
      </c>
      <c r="AO154" s="150">
        <v>4.2</v>
      </c>
      <c r="AP154" s="150">
        <v>4.333333333333333</v>
      </c>
      <c r="AQ154" s="150">
        <v>4.25</v>
      </c>
      <c r="AR154" s="27">
        <v>4.2805555555555559</v>
      </c>
      <c r="AS154" s="27">
        <f t="shared" si="14"/>
        <v>0.40000000000000036</v>
      </c>
      <c r="AT154" s="27">
        <f t="shared" si="15"/>
        <v>0.33333333333333348</v>
      </c>
      <c r="AU154" s="27">
        <f t="shared" si="16"/>
        <v>1</v>
      </c>
      <c r="AV154" s="27">
        <f t="shared" si="17"/>
        <v>0.80000000000000027</v>
      </c>
      <c r="AW154" s="27">
        <f t="shared" si="18"/>
        <v>0.99999999999999956</v>
      </c>
      <c r="AX154" s="27">
        <f t="shared" si="19"/>
        <v>0.5</v>
      </c>
      <c r="AY154" s="15">
        <f t="shared" si="20"/>
        <v>0.67222222222222294</v>
      </c>
    </row>
    <row r="155" spans="1:51" x14ac:dyDescent="0.2">
      <c r="A155" s="15">
        <v>77</v>
      </c>
      <c r="B155" s="15">
        <v>178</v>
      </c>
      <c r="C155" s="15">
        <v>1</v>
      </c>
      <c r="D155" s="15">
        <v>1</v>
      </c>
      <c r="E155" s="15">
        <v>0</v>
      </c>
      <c r="F155" s="15">
        <v>0</v>
      </c>
      <c r="G155" s="15">
        <v>0</v>
      </c>
      <c r="H155" s="15">
        <v>1</v>
      </c>
      <c r="I155" s="15">
        <v>50</v>
      </c>
      <c r="J155" s="15">
        <v>0</v>
      </c>
      <c r="K155" s="15">
        <v>0</v>
      </c>
      <c r="L155" s="15">
        <v>0</v>
      </c>
      <c r="M155" s="15">
        <v>1</v>
      </c>
      <c r="N155" s="15">
        <v>0</v>
      </c>
      <c r="O155" s="15">
        <v>4</v>
      </c>
      <c r="P155" s="15">
        <v>20</v>
      </c>
      <c r="Q155" s="15">
        <v>1</v>
      </c>
      <c r="R155" s="15">
        <v>0</v>
      </c>
      <c r="S155" s="15">
        <v>1</v>
      </c>
      <c r="T155" s="15">
        <v>160000</v>
      </c>
      <c r="U155" s="15">
        <v>0</v>
      </c>
      <c r="V155" s="15">
        <v>0</v>
      </c>
      <c r="W155" s="15">
        <v>1</v>
      </c>
      <c r="X155" s="15">
        <v>15</v>
      </c>
      <c r="Y155" s="193">
        <v>480</v>
      </c>
      <c r="Z155" s="15">
        <v>1.75</v>
      </c>
      <c r="AA155" s="15">
        <v>1.3333333333333333</v>
      </c>
      <c r="AB155" s="15">
        <v>1.6666666666666667</v>
      </c>
      <c r="AC155" s="15">
        <v>1.5</v>
      </c>
      <c r="AD155" s="15">
        <v>1.5</v>
      </c>
      <c r="AE155" s="15">
        <v>1.55</v>
      </c>
      <c r="AF155" s="15">
        <v>2</v>
      </c>
      <c r="AG155" s="15">
        <v>0</v>
      </c>
      <c r="AH155" s="15">
        <v>5</v>
      </c>
      <c r="AI155" s="15" t="s">
        <v>1008</v>
      </c>
      <c r="AJ155" s="15" t="s">
        <v>1008</v>
      </c>
      <c r="AK155" s="15" t="s">
        <v>1007</v>
      </c>
      <c r="AL155" s="166">
        <v>4</v>
      </c>
      <c r="AM155" s="166">
        <v>3.6666666666666665</v>
      </c>
      <c r="AN155" s="166">
        <v>3.5</v>
      </c>
      <c r="AO155" s="166">
        <v>3.4</v>
      </c>
      <c r="AP155" s="166">
        <v>3.3333333333333335</v>
      </c>
      <c r="AQ155" s="166">
        <v>3.75</v>
      </c>
      <c r="AR155" s="27">
        <v>3.6083333333333329</v>
      </c>
      <c r="AS155" s="15">
        <f t="shared" si="14"/>
        <v>1.2000000000000002</v>
      </c>
      <c r="AT155" s="15">
        <f t="shared" si="15"/>
        <v>0</v>
      </c>
      <c r="AU155" s="15">
        <f t="shared" si="16"/>
        <v>1</v>
      </c>
      <c r="AV155" s="15">
        <f t="shared" si="17"/>
        <v>0</v>
      </c>
      <c r="AW155" s="15">
        <f t="shared" si="18"/>
        <v>0</v>
      </c>
      <c r="AX155" s="15">
        <f t="shared" si="19"/>
        <v>0.25</v>
      </c>
      <c r="AY155" s="15">
        <f t="shared" si="20"/>
        <v>0.40833333333333233</v>
      </c>
    </row>
    <row r="156" spans="1:51" x14ac:dyDescent="0.2">
      <c r="A156" s="15">
        <v>78</v>
      </c>
      <c r="B156" s="15">
        <v>181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1</v>
      </c>
      <c r="I156" s="15">
        <v>51</v>
      </c>
      <c r="J156" s="15">
        <v>0</v>
      </c>
      <c r="K156" s="15">
        <v>1</v>
      </c>
      <c r="L156" s="15">
        <v>0</v>
      </c>
      <c r="M156" s="15">
        <v>0</v>
      </c>
      <c r="N156" s="15">
        <v>0</v>
      </c>
      <c r="O156" s="15">
        <v>4</v>
      </c>
      <c r="P156" s="15">
        <v>6</v>
      </c>
      <c r="Q156" s="15">
        <v>0</v>
      </c>
      <c r="R156" s="15">
        <v>0</v>
      </c>
      <c r="S156" s="15">
        <v>1</v>
      </c>
      <c r="T156" s="15">
        <v>400000</v>
      </c>
      <c r="U156" s="15">
        <v>0</v>
      </c>
      <c r="V156" s="15">
        <v>1</v>
      </c>
      <c r="W156" s="15">
        <v>1</v>
      </c>
      <c r="X156" s="15">
        <v>6</v>
      </c>
      <c r="Y156" s="193">
        <v>200</v>
      </c>
      <c r="Z156" s="15">
        <v>2.75</v>
      </c>
      <c r="AA156" s="15">
        <v>2</v>
      </c>
      <c r="AB156" s="15">
        <v>3</v>
      </c>
      <c r="AC156" s="15">
        <v>2.5</v>
      </c>
      <c r="AD156" s="15">
        <v>2.5</v>
      </c>
      <c r="AE156" s="15">
        <v>2.5499999999999998</v>
      </c>
      <c r="AF156" s="15">
        <v>4</v>
      </c>
      <c r="AG156" s="15">
        <v>1</v>
      </c>
      <c r="AH156" s="15">
        <v>3</v>
      </c>
      <c r="AI156" s="15">
        <v>1</v>
      </c>
      <c r="AJ156" s="15">
        <v>0</v>
      </c>
      <c r="AK156" s="15">
        <v>1</v>
      </c>
      <c r="AL156" s="150">
        <v>2.8</v>
      </c>
      <c r="AM156" s="150">
        <v>3.6666666666666665</v>
      </c>
      <c r="AN156" s="150">
        <v>2.5</v>
      </c>
      <c r="AO156" s="150">
        <v>3.4</v>
      </c>
      <c r="AP156" s="150">
        <v>3.3333333333333335</v>
      </c>
      <c r="AQ156" s="150">
        <v>3.5</v>
      </c>
      <c r="AR156" s="27">
        <v>3.2000000000000006</v>
      </c>
      <c r="AS156" s="27">
        <f t="shared" si="14"/>
        <v>-0.20000000000000018</v>
      </c>
      <c r="AT156" s="27">
        <f t="shared" si="15"/>
        <v>0</v>
      </c>
      <c r="AU156" s="27">
        <f t="shared" si="16"/>
        <v>0</v>
      </c>
      <c r="AV156" s="27">
        <f t="shared" si="17"/>
        <v>0.19999999999999973</v>
      </c>
      <c r="AW156" s="27">
        <f t="shared" si="18"/>
        <v>0</v>
      </c>
      <c r="AX156" s="27">
        <f t="shared" si="19"/>
        <v>0.25</v>
      </c>
      <c r="AY156" s="15">
        <f t="shared" si="20"/>
        <v>4.1666666666666963E-2</v>
      </c>
    </row>
    <row r="157" spans="1:51" x14ac:dyDescent="0.2">
      <c r="A157" s="15">
        <v>78</v>
      </c>
      <c r="B157" s="15">
        <v>181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1</v>
      </c>
      <c r="I157" s="15">
        <v>51</v>
      </c>
      <c r="J157" s="15">
        <v>0</v>
      </c>
      <c r="K157" s="15">
        <v>1</v>
      </c>
      <c r="L157" s="15">
        <v>0</v>
      </c>
      <c r="M157" s="15">
        <v>0</v>
      </c>
      <c r="N157" s="15">
        <v>0</v>
      </c>
      <c r="O157" s="15">
        <v>4</v>
      </c>
      <c r="P157" s="15">
        <v>6</v>
      </c>
      <c r="Q157" s="15">
        <v>0</v>
      </c>
      <c r="R157" s="15">
        <v>0</v>
      </c>
      <c r="S157" s="15">
        <v>1</v>
      </c>
      <c r="T157" s="15">
        <v>400000</v>
      </c>
      <c r="U157" s="15">
        <v>0</v>
      </c>
      <c r="V157" s="15">
        <v>0</v>
      </c>
      <c r="W157" s="15">
        <v>1</v>
      </c>
      <c r="X157" s="15">
        <v>6</v>
      </c>
      <c r="Y157" s="193">
        <v>259.2592592592593</v>
      </c>
      <c r="Z157" s="15">
        <v>2.75</v>
      </c>
      <c r="AA157" s="15">
        <v>2</v>
      </c>
      <c r="AB157" s="15">
        <v>3</v>
      </c>
      <c r="AC157" s="15">
        <v>2.5</v>
      </c>
      <c r="AD157" s="15">
        <v>2.5</v>
      </c>
      <c r="AE157" s="15">
        <v>2.5499999999999998</v>
      </c>
      <c r="AF157" s="15">
        <v>4</v>
      </c>
      <c r="AG157" s="15">
        <v>1</v>
      </c>
      <c r="AH157" s="15">
        <v>3</v>
      </c>
      <c r="AI157" s="15">
        <v>1</v>
      </c>
      <c r="AJ157" s="15">
        <v>0</v>
      </c>
      <c r="AK157" s="15">
        <v>1</v>
      </c>
      <c r="AL157" s="166">
        <v>3</v>
      </c>
      <c r="AM157" s="166">
        <v>3.6666666666666665</v>
      </c>
      <c r="AN157" s="166">
        <v>2.5</v>
      </c>
      <c r="AO157" s="166">
        <v>3.2</v>
      </c>
      <c r="AP157" s="166">
        <v>3.3333333333333335</v>
      </c>
      <c r="AQ157" s="166">
        <v>3.25</v>
      </c>
      <c r="AR157" s="27">
        <v>3.1583333333333337</v>
      </c>
      <c r="AS157" s="15">
        <f t="shared" si="14"/>
        <v>-1.2000000000000002</v>
      </c>
      <c r="AT157" s="15">
        <f t="shared" si="15"/>
        <v>0.33333333333333304</v>
      </c>
      <c r="AU157" s="15">
        <f t="shared" si="16"/>
        <v>-1.25</v>
      </c>
      <c r="AV157" s="15">
        <f t="shared" si="17"/>
        <v>-0.39999999999999991</v>
      </c>
      <c r="AW157" s="15">
        <f t="shared" si="18"/>
        <v>0.66666666666666696</v>
      </c>
      <c r="AX157" s="15">
        <f t="shared" si="19"/>
        <v>-0.5</v>
      </c>
      <c r="AY157" s="15">
        <f t="shared" si="20"/>
        <v>-0.39166666666666661</v>
      </c>
    </row>
    <row r="158" spans="1:51" x14ac:dyDescent="0.2">
      <c r="A158" s="15">
        <v>79</v>
      </c>
      <c r="B158" s="15">
        <v>185</v>
      </c>
      <c r="C158" s="15">
        <v>1</v>
      </c>
      <c r="D158" s="15">
        <v>0</v>
      </c>
      <c r="E158" s="15">
        <v>0</v>
      </c>
      <c r="F158" s="15">
        <v>0</v>
      </c>
      <c r="G158" s="15">
        <v>0</v>
      </c>
      <c r="H158" s="15">
        <v>1</v>
      </c>
      <c r="I158" s="15">
        <v>37</v>
      </c>
      <c r="J158" s="15">
        <v>0</v>
      </c>
      <c r="K158" s="15">
        <v>0</v>
      </c>
      <c r="L158" s="15">
        <v>0</v>
      </c>
      <c r="M158" s="15">
        <v>1</v>
      </c>
      <c r="N158" s="15">
        <v>0</v>
      </c>
      <c r="O158" s="15">
        <v>3</v>
      </c>
      <c r="P158" s="15">
        <v>10</v>
      </c>
      <c r="Q158" s="15">
        <v>0</v>
      </c>
      <c r="R158" s="15">
        <v>0</v>
      </c>
      <c r="S158" s="15">
        <v>1</v>
      </c>
      <c r="T158" s="15">
        <v>200000</v>
      </c>
      <c r="U158" s="15">
        <v>0</v>
      </c>
      <c r="V158" s="15">
        <v>1</v>
      </c>
      <c r="W158" s="15">
        <v>1</v>
      </c>
      <c r="X158" s="15">
        <v>150</v>
      </c>
      <c r="Y158" s="193">
        <v>900</v>
      </c>
      <c r="Z158" s="15">
        <v>2.5</v>
      </c>
      <c r="AA158" s="15">
        <v>3</v>
      </c>
      <c r="AB158" s="15">
        <v>2.6666666666666665</v>
      </c>
      <c r="AC158" s="15">
        <v>3.5</v>
      </c>
      <c r="AD158" s="15">
        <v>3.5</v>
      </c>
      <c r="AE158" s="15">
        <v>3.0333333333333332</v>
      </c>
      <c r="AF158" s="15">
        <v>2</v>
      </c>
      <c r="AG158" s="15">
        <v>0</v>
      </c>
      <c r="AH158" s="15">
        <v>5</v>
      </c>
      <c r="AI158" s="15" t="s">
        <v>1008</v>
      </c>
      <c r="AJ158" s="15" t="s">
        <v>1008</v>
      </c>
      <c r="AK158" s="15" t="s">
        <v>1007</v>
      </c>
      <c r="AL158" s="15">
        <v>4.2</v>
      </c>
      <c r="AM158" s="15">
        <v>3.3333333333333335</v>
      </c>
      <c r="AN158" s="15">
        <v>3.75</v>
      </c>
      <c r="AO158" s="15">
        <v>3.6</v>
      </c>
      <c r="AP158" s="15">
        <v>2.6666666666666665</v>
      </c>
      <c r="AQ158" s="15">
        <v>3.75</v>
      </c>
      <c r="AR158" s="27">
        <v>3.5500000000000003</v>
      </c>
      <c r="AS158" s="15">
        <f t="shared" si="14"/>
        <v>0.60000000000000009</v>
      </c>
      <c r="AT158" s="15">
        <f t="shared" si="15"/>
        <v>0.33333333333333348</v>
      </c>
      <c r="AU158" s="15">
        <f t="shared" si="16"/>
        <v>0.25</v>
      </c>
      <c r="AV158" s="15">
        <f t="shared" si="17"/>
        <v>0.39999999999999991</v>
      </c>
      <c r="AW158" s="15">
        <f t="shared" si="18"/>
        <v>0</v>
      </c>
      <c r="AX158" s="15">
        <f t="shared" si="19"/>
        <v>0</v>
      </c>
      <c r="AY158" s="15">
        <f t="shared" si="20"/>
        <v>0.26388888888888884</v>
      </c>
    </row>
    <row r="159" spans="1:51" x14ac:dyDescent="0.2">
      <c r="A159" s="15">
        <v>79</v>
      </c>
      <c r="B159" s="15">
        <v>185</v>
      </c>
      <c r="C159" s="15">
        <v>1</v>
      </c>
      <c r="D159" s="15">
        <v>0</v>
      </c>
      <c r="E159" s="15">
        <v>0</v>
      </c>
      <c r="F159" s="15">
        <v>0</v>
      </c>
      <c r="G159" s="15">
        <v>0</v>
      </c>
      <c r="H159" s="15">
        <v>1</v>
      </c>
      <c r="I159" s="15">
        <v>37</v>
      </c>
      <c r="J159" s="15">
        <v>0</v>
      </c>
      <c r="K159" s="15">
        <v>0</v>
      </c>
      <c r="L159" s="15">
        <v>0</v>
      </c>
      <c r="M159" s="15">
        <v>1</v>
      </c>
      <c r="N159" s="15">
        <v>0</v>
      </c>
      <c r="O159" s="15">
        <v>3</v>
      </c>
      <c r="P159" s="15">
        <v>10</v>
      </c>
      <c r="Q159" s="15">
        <v>0</v>
      </c>
      <c r="R159" s="15">
        <v>0</v>
      </c>
      <c r="S159" s="15">
        <v>1</v>
      </c>
      <c r="T159" s="15">
        <v>200000</v>
      </c>
      <c r="U159" s="15">
        <v>0</v>
      </c>
      <c r="V159" s="15">
        <v>0</v>
      </c>
      <c r="W159" s="15">
        <v>1</v>
      </c>
      <c r="X159" s="15">
        <v>150</v>
      </c>
      <c r="Y159" s="193">
        <v>800</v>
      </c>
      <c r="Z159" s="15">
        <v>2.5</v>
      </c>
      <c r="AA159" s="15">
        <v>3</v>
      </c>
      <c r="AB159" s="15">
        <v>2.6666666666666665</v>
      </c>
      <c r="AC159" s="15">
        <v>3.5</v>
      </c>
      <c r="AD159" s="15">
        <v>3.5</v>
      </c>
      <c r="AE159" s="15">
        <v>3.0333333333333332</v>
      </c>
      <c r="AF159" s="15">
        <v>2</v>
      </c>
      <c r="AG159" s="15">
        <v>0</v>
      </c>
      <c r="AH159" s="15">
        <v>5</v>
      </c>
      <c r="AI159" s="15" t="s">
        <v>1008</v>
      </c>
      <c r="AJ159" s="15" t="s">
        <v>1008</v>
      </c>
      <c r="AK159" s="15" t="s">
        <v>1007</v>
      </c>
      <c r="AL159" s="27">
        <v>3.6</v>
      </c>
      <c r="AM159" s="27">
        <v>3</v>
      </c>
      <c r="AN159" s="27">
        <v>3.5</v>
      </c>
      <c r="AO159" s="27">
        <v>3.2</v>
      </c>
      <c r="AP159" s="27">
        <v>2.6666666666666665</v>
      </c>
      <c r="AQ159" s="27">
        <v>3.75</v>
      </c>
      <c r="AR159" s="27">
        <v>3.2861111111111114</v>
      </c>
      <c r="AS159" s="15">
        <f t="shared" si="14"/>
        <v>-1.1999999999999997</v>
      </c>
      <c r="AT159" s="15">
        <f t="shared" si="15"/>
        <v>-2</v>
      </c>
      <c r="AU159" s="15">
        <f t="shared" si="16"/>
        <v>-0.75</v>
      </c>
      <c r="AV159" s="15">
        <f t="shared" si="17"/>
        <v>-1.2000000000000002</v>
      </c>
      <c r="AW159" s="15">
        <f t="shared" si="18"/>
        <v>-2.0000000000000004</v>
      </c>
      <c r="AX159" s="15">
        <f t="shared" si="19"/>
        <v>-1</v>
      </c>
      <c r="AY159" s="15">
        <f t="shared" si="20"/>
        <v>-1.3583333333333334</v>
      </c>
    </row>
    <row r="160" spans="1:51" x14ac:dyDescent="0.2">
      <c r="A160" s="15">
        <v>80</v>
      </c>
      <c r="B160" s="15">
        <v>206</v>
      </c>
      <c r="C160" s="15">
        <v>1</v>
      </c>
      <c r="D160" s="15">
        <v>1</v>
      </c>
      <c r="E160" s="15">
        <v>0</v>
      </c>
      <c r="F160" s="15">
        <v>0</v>
      </c>
      <c r="G160" s="15">
        <v>0</v>
      </c>
      <c r="H160" s="15">
        <v>1</v>
      </c>
      <c r="I160" s="15">
        <v>53</v>
      </c>
      <c r="J160" s="15">
        <v>0</v>
      </c>
      <c r="K160" s="15">
        <v>0</v>
      </c>
      <c r="L160" s="15">
        <v>0</v>
      </c>
      <c r="M160" s="15">
        <v>1</v>
      </c>
      <c r="N160" s="15">
        <v>0</v>
      </c>
      <c r="O160" s="15">
        <v>3</v>
      </c>
      <c r="P160" s="15">
        <v>32</v>
      </c>
      <c r="Q160" s="15">
        <v>0</v>
      </c>
      <c r="R160" s="15">
        <v>1</v>
      </c>
      <c r="S160" s="15">
        <v>1</v>
      </c>
      <c r="T160" s="15">
        <v>60000</v>
      </c>
      <c r="U160" s="15">
        <v>1</v>
      </c>
      <c r="V160" s="15">
        <v>1</v>
      </c>
      <c r="W160" s="15">
        <v>0</v>
      </c>
      <c r="X160" s="15">
        <v>5</v>
      </c>
      <c r="Y160" s="193">
        <v>1160</v>
      </c>
      <c r="Z160" s="15">
        <v>4</v>
      </c>
      <c r="AA160" s="15">
        <v>3.3333333333333335</v>
      </c>
      <c r="AB160" s="15">
        <v>3.3333333333333335</v>
      </c>
      <c r="AC160" s="15">
        <v>3.5</v>
      </c>
      <c r="AD160" s="15">
        <v>4</v>
      </c>
      <c r="AE160" s="15">
        <v>3.6333333333333337</v>
      </c>
      <c r="AF160" s="15">
        <v>3</v>
      </c>
      <c r="AG160" s="15">
        <v>1</v>
      </c>
      <c r="AH160" s="15">
        <v>1</v>
      </c>
      <c r="AI160" s="15">
        <v>0</v>
      </c>
      <c r="AJ160" s="15">
        <v>0</v>
      </c>
      <c r="AK160" s="15">
        <v>1</v>
      </c>
      <c r="AL160" s="150">
        <v>4.8</v>
      </c>
      <c r="AM160" s="150">
        <v>5</v>
      </c>
      <c r="AN160" s="150">
        <v>4.25</v>
      </c>
      <c r="AO160" s="150">
        <v>4.4000000000000004</v>
      </c>
      <c r="AP160" s="150">
        <v>4.666666666666667</v>
      </c>
      <c r="AQ160" s="150">
        <v>4.75</v>
      </c>
      <c r="AR160" s="27">
        <v>4.6444444444444448</v>
      </c>
      <c r="AS160" s="27">
        <f t="shared" si="14"/>
        <v>0.39999999999999947</v>
      </c>
      <c r="AT160" s="27">
        <f t="shared" si="15"/>
        <v>0.33333333333333304</v>
      </c>
      <c r="AU160" s="27">
        <f t="shared" si="16"/>
        <v>-0.25</v>
      </c>
      <c r="AV160" s="27">
        <f t="shared" si="17"/>
        <v>0</v>
      </c>
      <c r="AW160" s="27">
        <f t="shared" si="18"/>
        <v>0.33333333333333393</v>
      </c>
      <c r="AX160" s="27">
        <f t="shared" si="19"/>
        <v>-0.25</v>
      </c>
      <c r="AY160" s="15">
        <f t="shared" si="20"/>
        <v>9.4444444444444997E-2</v>
      </c>
    </row>
    <row r="161" spans="1:51" x14ac:dyDescent="0.2">
      <c r="A161" s="15">
        <v>80</v>
      </c>
      <c r="B161" s="15">
        <v>206</v>
      </c>
      <c r="C161" s="15">
        <v>1</v>
      </c>
      <c r="D161" s="15">
        <v>1</v>
      </c>
      <c r="E161" s="15">
        <v>0</v>
      </c>
      <c r="F161" s="15">
        <v>0</v>
      </c>
      <c r="G161" s="15">
        <v>0</v>
      </c>
      <c r="H161" s="15">
        <v>1</v>
      </c>
      <c r="I161" s="15">
        <v>53</v>
      </c>
      <c r="J161" s="15">
        <v>0</v>
      </c>
      <c r="K161" s="15">
        <v>0</v>
      </c>
      <c r="L161" s="15">
        <v>0</v>
      </c>
      <c r="M161" s="15">
        <v>1</v>
      </c>
      <c r="N161" s="15">
        <v>0</v>
      </c>
      <c r="O161" s="15">
        <v>3</v>
      </c>
      <c r="P161" s="15">
        <v>32</v>
      </c>
      <c r="Q161" s="15">
        <v>0</v>
      </c>
      <c r="R161" s="15">
        <v>1</v>
      </c>
      <c r="S161" s="15">
        <v>1</v>
      </c>
      <c r="T161" s="15">
        <v>60000</v>
      </c>
      <c r="U161" s="15">
        <v>1</v>
      </c>
      <c r="V161" s="15">
        <v>0</v>
      </c>
      <c r="W161" s="15">
        <v>0</v>
      </c>
      <c r="X161" s="15">
        <v>5</v>
      </c>
      <c r="Y161" s="193">
        <v>800</v>
      </c>
      <c r="Z161" s="15">
        <v>4</v>
      </c>
      <c r="AA161" s="15">
        <v>3.3333333333333335</v>
      </c>
      <c r="AB161" s="15">
        <v>3.3333333333333335</v>
      </c>
      <c r="AC161" s="15">
        <v>3.5</v>
      </c>
      <c r="AD161" s="15">
        <v>4</v>
      </c>
      <c r="AE161" s="15">
        <v>3.6333333333333337</v>
      </c>
      <c r="AF161" s="15">
        <v>3</v>
      </c>
      <c r="AG161" s="15">
        <v>1</v>
      </c>
      <c r="AH161" s="15">
        <v>1</v>
      </c>
      <c r="AI161" s="15">
        <v>0</v>
      </c>
      <c r="AJ161" s="15">
        <v>0</v>
      </c>
      <c r="AK161" s="15">
        <v>1</v>
      </c>
      <c r="AL161" s="166">
        <v>4.4000000000000004</v>
      </c>
      <c r="AM161" s="166">
        <v>4.666666666666667</v>
      </c>
      <c r="AN161" s="166">
        <v>4.5</v>
      </c>
      <c r="AO161" s="166">
        <v>4.4000000000000004</v>
      </c>
      <c r="AP161" s="166">
        <v>4.333333333333333</v>
      </c>
      <c r="AQ161" s="166">
        <v>5</v>
      </c>
      <c r="AR161" s="27">
        <v>4.55</v>
      </c>
      <c r="AS161" s="15">
        <f t="shared" si="14"/>
        <v>0.20000000000000018</v>
      </c>
      <c r="AT161" s="15">
        <f t="shared" si="15"/>
        <v>1.3333333333333335</v>
      </c>
      <c r="AU161" s="15">
        <f t="shared" si="16"/>
        <v>0.75</v>
      </c>
      <c r="AV161" s="15">
        <f t="shared" si="17"/>
        <v>0.20000000000000018</v>
      </c>
      <c r="AW161" s="15">
        <f t="shared" si="18"/>
        <v>0.66666666666666652</v>
      </c>
      <c r="AX161" s="15">
        <f t="shared" si="19"/>
        <v>1.25</v>
      </c>
      <c r="AY161" s="15">
        <f t="shared" si="20"/>
        <v>0.73333333333333295</v>
      </c>
    </row>
    <row r="162" spans="1:51" x14ac:dyDescent="0.2">
      <c r="A162" s="15">
        <v>81</v>
      </c>
      <c r="B162" s="15">
        <v>208</v>
      </c>
      <c r="C162" s="15">
        <v>0</v>
      </c>
      <c r="D162" s="15">
        <v>0</v>
      </c>
      <c r="E162" s="15">
        <v>0</v>
      </c>
      <c r="F162" s="15">
        <v>0</v>
      </c>
      <c r="G162" s="15">
        <v>1</v>
      </c>
      <c r="H162" s="15">
        <v>0</v>
      </c>
      <c r="I162" s="15">
        <v>62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4</v>
      </c>
      <c r="P162" s="15">
        <v>10</v>
      </c>
      <c r="Q162" s="15">
        <v>0</v>
      </c>
      <c r="R162" s="15">
        <v>0</v>
      </c>
      <c r="S162" s="15">
        <v>1</v>
      </c>
      <c r="T162" s="15">
        <v>250000</v>
      </c>
      <c r="U162" s="15">
        <v>1</v>
      </c>
      <c r="V162" s="15">
        <v>1</v>
      </c>
      <c r="W162" s="15">
        <v>1</v>
      </c>
      <c r="X162" s="15">
        <v>17</v>
      </c>
      <c r="Y162" s="193">
        <v>800</v>
      </c>
      <c r="Z162" s="15">
        <v>3.25</v>
      </c>
      <c r="AA162" s="15">
        <v>3.3333333333333335</v>
      </c>
      <c r="AB162" s="15">
        <v>3</v>
      </c>
      <c r="AC162" s="15">
        <v>2.5</v>
      </c>
      <c r="AD162" s="15">
        <v>3.5</v>
      </c>
      <c r="AE162" s="15">
        <v>3.1166666666666667</v>
      </c>
      <c r="AF162" s="15">
        <v>3</v>
      </c>
      <c r="AG162" s="15">
        <v>1</v>
      </c>
      <c r="AH162" s="15">
        <v>2</v>
      </c>
      <c r="AI162" s="15">
        <v>0</v>
      </c>
      <c r="AJ162" s="15">
        <v>0</v>
      </c>
      <c r="AK162" s="15">
        <v>1</v>
      </c>
      <c r="AL162" s="15">
        <v>4.2</v>
      </c>
      <c r="AM162" s="15">
        <v>3.3333333333333335</v>
      </c>
      <c r="AN162" s="15">
        <v>3.75</v>
      </c>
      <c r="AO162" s="15">
        <v>4.2</v>
      </c>
      <c r="AP162" s="15">
        <v>3.6666666666666665</v>
      </c>
      <c r="AQ162" s="15">
        <v>3.75</v>
      </c>
      <c r="AR162" s="27">
        <v>3.8166666666666669</v>
      </c>
      <c r="AS162" s="15">
        <f t="shared" si="14"/>
        <v>0.20000000000000018</v>
      </c>
      <c r="AT162" s="15">
        <f t="shared" si="15"/>
        <v>0.33333333333333348</v>
      </c>
      <c r="AU162" s="15">
        <f t="shared" si="16"/>
        <v>1</v>
      </c>
      <c r="AV162" s="15">
        <f t="shared" si="17"/>
        <v>0</v>
      </c>
      <c r="AW162" s="15">
        <f t="shared" si="18"/>
        <v>0</v>
      </c>
      <c r="AX162" s="15">
        <f t="shared" si="19"/>
        <v>0</v>
      </c>
      <c r="AY162" s="15">
        <f t="shared" si="20"/>
        <v>0.25555555555555554</v>
      </c>
    </row>
    <row r="163" spans="1:51" x14ac:dyDescent="0.2">
      <c r="A163" s="15">
        <v>81</v>
      </c>
      <c r="B163" s="15">
        <v>208</v>
      </c>
      <c r="C163" s="15">
        <v>0</v>
      </c>
      <c r="D163" s="15">
        <v>0</v>
      </c>
      <c r="E163" s="15">
        <v>0</v>
      </c>
      <c r="F163" s="15">
        <v>0</v>
      </c>
      <c r="G163" s="15">
        <v>1</v>
      </c>
      <c r="H163" s="15">
        <v>0</v>
      </c>
      <c r="I163" s="15">
        <v>62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4</v>
      </c>
      <c r="P163" s="15">
        <v>10</v>
      </c>
      <c r="Q163" s="15">
        <v>0</v>
      </c>
      <c r="R163" s="15">
        <v>0</v>
      </c>
      <c r="S163" s="15">
        <v>1</v>
      </c>
      <c r="T163" s="15">
        <v>250000</v>
      </c>
      <c r="U163" s="15">
        <v>1</v>
      </c>
      <c r="V163" s="15">
        <v>0</v>
      </c>
      <c r="W163" s="15">
        <v>1</v>
      </c>
      <c r="X163" s="15">
        <v>17</v>
      </c>
      <c r="Y163" s="193">
        <v>700</v>
      </c>
      <c r="Z163" s="15">
        <v>3.25</v>
      </c>
      <c r="AA163" s="15">
        <v>3.3333333333333335</v>
      </c>
      <c r="AB163" s="15">
        <v>3</v>
      </c>
      <c r="AC163" s="15">
        <v>2.5</v>
      </c>
      <c r="AD163" s="15">
        <v>3.5</v>
      </c>
      <c r="AE163" s="15">
        <v>3.1166666666666667</v>
      </c>
      <c r="AF163" s="15">
        <v>3</v>
      </c>
      <c r="AG163" s="15">
        <v>1</v>
      </c>
      <c r="AH163" s="15">
        <v>2</v>
      </c>
      <c r="AI163" s="15">
        <v>0</v>
      </c>
      <c r="AJ163" s="15">
        <v>0</v>
      </c>
      <c r="AK163" s="15">
        <v>1</v>
      </c>
      <c r="AL163" s="27">
        <v>4</v>
      </c>
      <c r="AM163" s="27">
        <v>3</v>
      </c>
      <c r="AN163" s="27">
        <v>2.75</v>
      </c>
      <c r="AO163" s="27">
        <v>4.2</v>
      </c>
      <c r="AP163" s="27">
        <v>3.6666666666666665</v>
      </c>
      <c r="AQ163" s="27">
        <v>3.75</v>
      </c>
      <c r="AR163" s="27">
        <v>3.5611111111111113</v>
      </c>
      <c r="AS163" s="15">
        <f t="shared" si="14"/>
        <v>-0.40000000000000036</v>
      </c>
      <c r="AT163" s="15">
        <f t="shared" si="15"/>
        <v>-1.666666666666667</v>
      </c>
      <c r="AU163" s="15">
        <f t="shared" si="16"/>
        <v>-2</v>
      </c>
      <c r="AV163" s="15">
        <f t="shared" si="17"/>
        <v>0</v>
      </c>
      <c r="AW163" s="15">
        <f t="shared" si="18"/>
        <v>0</v>
      </c>
      <c r="AX163" s="15">
        <f t="shared" si="19"/>
        <v>0</v>
      </c>
      <c r="AY163" s="15">
        <f t="shared" si="20"/>
        <v>-0.67777777777777759</v>
      </c>
    </row>
    <row r="164" spans="1:51" x14ac:dyDescent="0.2">
      <c r="A164" s="15">
        <v>82</v>
      </c>
      <c r="B164" s="15">
        <v>308</v>
      </c>
      <c r="C164" s="15">
        <v>1</v>
      </c>
      <c r="D164" s="15">
        <v>0</v>
      </c>
      <c r="E164" s="15">
        <v>0</v>
      </c>
      <c r="F164" s="15">
        <v>1</v>
      </c>
      <c r="G164" s="15">
        <v>0</v>
      </c>
      <c r="H164" s="15">
        <v>1</v>
      </c>
      <c r="I164" s="15">
        <v>55</v>
      </c>
      <c r="J164" s="15">
        <v>0</v>
      </c>
      <c r="K164" s="15">
        <v>0</v>
      </c>
      <c r="L164" s="15">
        <v>1</v>
      </c>
      <c r="M164" s="15">
        <v>0</v>
      </c>
      <c r="N164" s="15">
        <v>0</v>
      </c>
      <c r="O164" s="15">
        <v>4</v>
      </c>
      <c r="P164" s="15">
        <v>8</v>
      </c>
      <c r="Q164" s="15">
        <v>0</v>
      </c>
      <c r="R164" s="15">
        <v>0</v>
      </c>
      <c r="S164" s="15">
        <v>1</v>
      </c>
      <c r="T164" s="15">
        <v>60000</v>
      </c>
      <c r="U164" s="15">
        <v>0</v>
      </c>
      <c r="V164" s="15">
        <v>1</v>
      </c>
      <c r="W164" s="15">
        <v>1</v>
      </c>
      <c r="X164" s="15">
        <v>10</v>
      </c>
      <c r="Y164" s="193">
        <v>400</v>
      </c>
      <c r="Z164" s="15">
        <v>4</v>
      </c>
      <c r="AA164" s="15">
        <v>4</v>
      </c>
      <c r="AB164" s="15">
        <v>4.333333333333333</v>
      </c>
      <c r="AC164" s="15">
        <v>3.5</v>
      </c>
      <c r="AD164" s="15">
        <v>4.5</v>
      </c>
      <c r="AE164" s="15">
        <v>4.0666666666666664</v>
      </c>
      <c r="AF164" s="15">
        <v>4</v>
      </c>
      <c r="AG164" s="15">
        <v>0</v>
      </c>
      <c r="AH164" s="15">
        <v>5</v>
      </c>
      <c r="AI164" s="15" t="s">
        <v>1008</v>
      </c>
      <c r="AJ164" s="15" t="s">
        <v>1008</v>
      </c>
      <c r="AK164" s="15" t="s">
        <v>1007</v>
      </c>
      <c r="AL164" s="15">
        <v>4.4000000000000004</v>
      </c>
      <c r="AM164" s="15">
        <v>4.666666666666667</v>
      </c>
      <c r="AN164" s="15">
        <v>4.75</v>
      </c>
      <c r="AO164" s="15">
        <v>4.2</v>
      </c>
      <c r="AP164" s="15">
        <v>3.6666666666666665</v>
      </c>
      <c r="AQ164" s="15">
        <v>3.75</v>
      </c>
      <c r="AR164" s="27">
        <v>4.2388888888888889</v>
      </c>
      <c r="AS164" s="15">
        <f t="shared" si="14"/>
        <v>0.40000000000000036</v>
      </c>
      <c r="AT164" s="15">
        <f t="shared" si="15"/>
        <v>0.66666666666666696</v>
      </c>
      <c r="AU164" s="15">
        <f t="shared" si="16"/>
        <v>0.75</v>
      </c>
      <c r="AV164" s="15">
        <f t="shared" si="17"/>
        <v>0</v>
      </c>
      <c r="AW164" s="15">
        <f t="shared" si="18"/>
        <v>-0.66666666666666652</v>
      </c>
      <c r="AX164" s="15">
        <f t="shared" si="19"/>
        <v>0.25</v>
      </c>
      <c r="AY164" s="15">
        <f t="shared" si="20"/>
        <v>0.23333333333333339</v>
      </c>
    </row>
    <row r="165" spans="1:51" x14ac:dyDescent="0.2">
      <c r="A165" s="15">
        <v>82</v>
      </c>
      <c r="B165" s="15">
        <v>308</v>
      </c>
      <c r="C165" s="15">
        <v>1</v>
      </c>
      <c r="D165" s="15">
        <v>0</v>
      </c>
      <c r="E165" s="15">
        <v>0</v>
      </c>
      <c r="F165" s="15">
        <v>1</v>
      </c>
      <c r="G165" s="15">
        <v>0</v>
      </c>
      <c r="H165" s="15">
        <v>1</v>
      </c>
      <c r="I165" s="15">
        <v>55</v>
      </c>
      <c r="J165" s="15">
        <v>0</v>
      </c>
      <c r="K165" s="15">
        <v>0</v>
      </c>
      <c r="L165" s="15">
        <v>1</v>
      </c>
      <c r="M165" s="15">
        <v>0</v>
      </c>
      <c r="N165" s="15">
        <v>0</v>
      </c>
      <c r="O165" s="15">
        <v>4</v>
      </c>
      <c r="P165" s="15">
        <v>8</v>
      </c>
      <c r="Q165" s="15">
        <v>0</v>
      </c>
      <c r="R165" s="15">
        <v>0</v>
      </c>
      <c r="S165" s="15">
        <v>1</v>
      </c>
      <c r="T165" s="15">
        <v>60000</v>
      </c>
      <c r="U165" s="15">
        <v>0</v>
      </c>
      <c r="V165" s="15">
        <v>0</v>
      </c>
      <c r="W165" s="15">
        <v>1</v>
      </c>
      <c r="X165" s="15">
        <v>10</v>
      </c>
      <c r="Y165" s="193">
        <v>450</v>
      </c>
      <c r="Z165" s="15">
        <v>4</v>
      </c>
      <c r="AA165" s="15">
        <v>4</v>
      </c>
      <c r="AB165" s="15">
        <v>4.333333333333333</v>
      </c>
      <c r="AC165" s="15">
        <v>3.5</v>
      </c>
      <c r="AD165" s="15">
        <v>4.5</v>
      </c>
      <c r="AE165" s="15">
        <v>4.0666666666666664</v>
      </c>
      <c r="AF165" s="15">
        <v>4</v>
      </c>
      <c r="AG165" s="15">
        <v>0</v>
      </c>
      <c r="AH165" s="15">
        <v>5</v>
      </c>
      <c r="AI165" s="15" t="s">
        <v>1008</v>
      </c>
      <c r="AJ165" s="15" t="s">
        <v>1008</v>
      </c>
      <c r="AK165" s="15" t="s">
        <v>1007</v>
      </c>
      <c r="AL165" s="27">
        <v>4</v>
      </c>
      <c r="AM165" s="27">
        <v>4</v>
      </c>
      <c r="AN165" s="27">
        <v>4</v>
      </c>
      <c r="AO165" s="27">
        <v>4.2</v>
      </c>
      <c r="AP165" s="27">
        <v>4.333333333333333</v>
      </c>
      <c r="AQ165" s="27">
        <v>3.5</v>
      </c>
      <c r="AR165" s="27">
        <v>4.0055555555555555</v>
      </c>
      <c r="AS165" s="15">
        <f t="shared" si="14"/>
        <v>-0.59999999999999964</v>
      </c>
      <c r="AT165" s="15">
        <f t="shared" si="15"/>
        <v>-0.33333333333333304</v>
      </c>
      <c r="AU165" s="15">
        <f t="shared" si="16"/>
        <v>-0.75</v>
      </c>
      <c r="AV165" s="15">
        <f t="shared" si="17"/>
        <v>-0.59999999999999964</v>
      </c>
      <c r="AW165" s="15">
        <f t="shared" si="18"/>
        <v>0.33333333333333304</v>
      </c>
      <c r="AX165" s="15">
        <f t="shared" si="19"/>
        <v>-1.5</v>
      </c>
      <c r="AY165" s="15">
        <f t="shared" si="20"/>
        <v>-0.57500000000000018</v>
      </c>
    </row>
    <row r="166" spans="1:51" x14ac:dyDescent="0.2">
      <c r="A166" s="15">
        <v>83</v>
      </c>
      <c r="B166" s="15">
        <v>316</v>
      </c>
      <c r="C166" s="15">
        <v>1</v>
      </c>
      <c r="D166" s="15">
        <v>0</v>
      </c>
      <c r="E166" s="15">
        <v>0</v>
      </c>
      <c r="F166" s="15">
        <v>1</v>
      </c>
      <c r="G166" s="15">
        <v>0</v>
      </c>
      <c r="H166" s="15">
        <v>1</v>
      </c>
      <c r="I166" s="15">
        <v>47</v>
      </c>
      <c r="J166" s="15">
        <v>0</v>
      </c>
      <c r="K166" s="15">
        <v>0</v>
      </c>
      <c r="L166" s="15">
        <v>0</v>
      </c>
      <c r="M166" s="15">
        <v>1</v>
      </c>
      <c r="N166" s="15">
        <v>0</v>
      </c>
      <c r="O166" s="15">
        <v>3</v>
      </c>
      <c r="P166" s="15">
        <v>6</v>
      </c>
      <c r="Q166" s="15">
        <v>1</v>
      </c>
      <c r="R166" s="15">
        <v>0</v>
      </c>
      <c r="S166" s="15">
        <v>1</v>
      </c>
      <c r="T166" s="15">
        <v>70000</v>
      </c>
      <c r="U166" s="15">
        <v>0</v>
      </c>
      <c r="V166" s="15">
        <v>1</v>
      </c>
      <c r="W166" s="15">
        <v>1</v>
      </c>
      <c r="X166" s="15">
        <v>6</v>
      </c>
      <c r="Y166" s="193">
        <v>666.66666666666663</v>
      </c>
      <c r="Z166" s="15">
        <v>4</v>
      </c>
      <c r="AA166" s="15">
        <v>4</v>
      </c>
      <c r="AB166" s="15">
        <v>4</v>
      </c>
      <c r="AC166" s="15">
        <v>4.5</v>
      </c>
      <c r="AD166" s="15">
        <v>3.5</v>
      </c>
      <c r="AE166" s="15">
        <v>4</v>
      </c>
      <c r="AF166" s="15">
        <v>4</v>
      </c>
      <c r="AG166" s="15">
        <v>1</v>
      </c>
      <c r="AH166" s="15">
        <v>1</v>
      </c>
      <c r="AI166" s="15">
        <v>0</v>
      </c>
      <c r="AJ166" s="15">
        <v>0</v>
      </c>
      <c r="AK166" s="15">
        <v>1</v>
      </c>
      <c r="AL166" s="15">
        <v>4.5999999999999996</v>
      </c>
      <c r="AM166" s="15">
        <v>4.333333333333333</v>
      </c>
      <c r="AN166" s="15">
        <v>4.75</v>
      </c>
      <c r="AO166" s="15">
        <v>4.8</v>
      </c>
      <c r="AP166" s="15">
        <v>4</v>
      </c>
      <c r="AQ166" s="15">
        <v>5</v>
      </c>
      <c r="AR166" s="27">
        <v>4.5805555555555557</v>
      </c>
      <c r="AS166" s="15">
        <f t="shared" si="14"/>
        <v>0.39999999999999947</v>
      </c>
      <c r="AT166" s="15">
        <f t="shared" si="15"/>
        <v>0.33333333333333304</v>
      </c>
      <c r="AU166" s="15">
        <f t="shared" si="16"/>
        <v>1</v>
      </c>
      <c r="AV166" s="15">
        <f t="shared" si="17"/>
        <v>1.1999999999999997</v>
      </c>
      <c r="AW166" s="15">
        <f t="shared" si="18"/>
        <v>-0.33333333333333304</v>
      </c>
      <c r="AX166" s="15">
        <f t="shared" si="19"/>
        <v>1.5</v>
      </c>
      <c r="AY166" s="15">
        <f t="shared" si="20"/>
        <v>0.68333333333333357</v>
      </c>
    </row>
    <row r="167" spans="1:51" x14ac:dyDescent="0.2">
      <c r="A167" s="15">
        <v>83</v>
      </c>
      <c r="B167" s="15">
        <v>316</v>
      </c>
      <c r="C167" s="15">
        <v>1</v>
      </c>
      <c r="D167" s="15">
        <v>0</v>
      </c>
      <c r="E167" s="15">
        <v>0</v>
      </c>
      <c r="F167" s="15">
        <v>1</v>
      </c>
      <c r="G167" s="15">
        <v>0</v>
      </c>
      <c r="H167" s="15">
        <v>1</v>
      </c>
      <c r="I167" s="15">
        <v>47</v>
      </c>
      <c r="J167" s="15">
        <v>0</v>
      </c>
      <c r="K167" s="15">
        <v>0</v>
      </c>
      <c r="L167" s="15">
        <v>0</v>
      </c>
      <c r="M167" s="15">
        <v>1</v>
      </c>
      <c r="N167" s="15">
        <v>0</v>
      </c>
      <c r="O167" s="15">
        <v>3</v>
      </c>
      <c r="P167" s="15">
        <v>6</v>
      </c>
      <c r="Q167" s="15">
        <v>1</v>
      </c>
      <c r="R167" s="15">
        <v>0</v>
      </c>
      <c r="S167" s="15">
        <v>1</v>
      </c>
      <c r="T167" s="15">
        <v>70000</v>
      </c>
      <c r="U167" s="15">
        <v>0</v>
      </c>
      <c r="V167" s="15">
        <v>0</v>
      </c>
      <c r="W167" s="15">
        <v>1</v>
      </c>
      <c r="X167" s="15">
        <v>6</v>
      </c>
      <c r="Y167" s="193">
        <v>750</v>
      </c>
      <c r="Z167" s="15">
        <v>4</v>
      </c>
      <c r="AA167" s="15">
        <v>4</v>
      </c>
      <c r="AB167" s="15">
        <v>4</v>
      </c>
      <c r="AC167" s="15">
        <v>4.5</v>
      </c>
      <c r="AD167" s="15">
        <v>3.5</v>
      </c>
      <c r="AE167" s="15">
        <v>4</v>
      </c>
      <c r="AF167" s="15">
        <v>4</v>
      </c>
      <c r="AG167" s="15">
        <v>1</v>
      </c>
      <c r="AH167" s="15">
        <v>1</v>
      </c>
      <c r="AI167" s="15">
        <v>0</v>
      </c>
      <c r="AJ167" s="15">
        <v>0</v>
      </c>
      <c r="AK167" s="15">
        <v>1</v>
      </c>
      <c r="AL167" s="27">
        <v>4.2</v>
      </c>
      <c r="AM167" s="27">
        <v>4</v>
      </c>
      <c r="AN167" s="27">
        <v>3.75</v>
      </c>
      <c r="AO167" s="27">
        <v>3.6</v>
      </c>
      <c r="AP167" s="27">
        <v>4.333333333333333</v>
      </c>
      <c r="AQ167" s="27">
        <v>3.5</v>
      </c>
      <c r="AR167" s="27">
        <v>3.8972222222222221</v>
      </c>
      <c r="AS167" s="15">
        <f t="shared" si="14"/>
        <v>0</v>
      </c>
      <c r="AT167" s="15">
        <f t="shared" si="15"/>
        <v>-0.33333333333333304</v>
      </c>
      <c r="AU167" s="15">
        <f t="shared" si="16"/>
        <v>-0.25</v>
      </c>
      <c r="AV167" s="15">
        <f t="shared" si="17"/>
        <v>0.20000000000000018</v>
      </c>
      <c r="AW167" s="15">
        <f t="shared" si="18"/>
        <v>0.66666666666666652</v>
      </c>
      <c r="AX167" s="15">
        <f t="shared" si="19"/>
        <v>-0.75</v>
      </c>
      <c r="AY167" s="15">
        <f t="shared" si="20"/>
        <v>-7.7777777777777946E-2</v>
      </c>
    </row>
    <row r="168" spans="1:51" x14ac:dyDescent="0.2">
      <c r="A168" s="15">
        <v>84</v>
      </c>
      <c r="B168" s="15">
        <v>317</v>
      </c>
      <c r="C168" s="15">
        <v>1</v>
      </c>
      <c r="D168" s="15">
        <v>0</v>
      </c>
      <c r="E168" s="15">
        <v>0</v>
      </c>
      <c r="F168" s="15">
        <v>0</v>
      </c>
      <c r="G168" s="15">
        <v>0</v>
      </c>
      <c r="H168" s="15">
        <v>1</v>
      </c>
      <c r="I168" s="15">
        <v>56</v>
      </c>
      <c r="J168" s="15">
        <v>0</v>
      </c>
      <c r="K168" s="15">
        <v>0</v>
      </c>
      <c r="L168" s="15">
        <v>0</v>
      </c>
      <c r="M168" s="15">
        <v>1</v>
      </c>
      <c r="N168" s="15">
        <v>0</v>
      </c>
      <c r="O168" s="15">
        <v>3</v>
      </c>
      <c r="P168" s="15">
        <v>8</v>
      </c>
      <c r="Q168" s="15">
        <v>1</v>
      </c>
      <c r="R168" s="15">
        <v>0</v>
      </c>
      <c r="S168" s="15">
        <v>1</v>
      </c>
      <c r="T168" s="15">
        <v>80000</v>
      </c>
      <c r="U168" s="15">
        <v>0</v>
      </c>
      <c r="V168" s="15">
        <v>1</v>
      </c>
      <c r="W168" s="15">
        <v>1</v>
      </c>
      <c r="X168" s="15">
        <v>18</v>
      </c>
      <c r="Y168" s="193">
        <v>416.66666666666669</v>
      </c>
      <c r="Z168" s="15">
        <v>4</v>
      </c>
      <c r="AA168" s="15">
        <v>4</v>
      </c>
      <c r="AB168" s="15">
        <v>4.333333333333333</v>
      </c>
      <c r="AC168" s="15">
        <v>4.5</v>
      </c>
      <c r="AD168" s="15">
        <v>3.5</v>
      </c>
      <c r="AE168" s="15">
        <v>4.0666666666666664</v>
      </c>
      <c r="AF168" s="15">
        <v>3</v>
      </c>
      <c r="AG168" s="15">
        <v>0</v>
      </c>
      <c r="AH168" s="15">
        <v>5</v>
      </c>
      <c r="AI168" s="15" t="s">
        <v>1008</v>
      </c>
      <c r="AJ168" s="15" t="s">
        <v>1008</v>
      </c>
      <c r="AK168" s="15" t="s">
        <v>1007</v>
      </c>
      <c r="AL168" s="15">
        <v>4.2</v>
      </c>
      <c r="AM168" s="15">
        <v>4.333333333333333</v>
      </c>
      <c r="AN168" s="15">
        <v>4</v>
      </c>
      <c r="AO168" s="15">
        <v>3.4</v>
      </c>
      <c r="AP168" s="15">
        <v>3.6666666666666665</v>
      </c>
      <c r="AQ168" s="15">
        <v>4.25</v>
      </c>
      <c r="AR168" s="27">
        <v>3.9750000000000001</v>
      </c>
      <c r="AS168" s="27">
        <f t="shared" si="14"/>
        <v>-0.39999999999999947</v>
      </c>
      <c r="AT168" s="27">
        <f t="shared" si="15"/>
        <v>0.33333333333333304</v>
      </c>
      <c r="AU168" s="27">
        <f t="shared" si="16"/>
        <v>0.5</v>
      </c>
      <c r="AV168" s="27">
        <f t="shared" si="17"/>
        <v>0</v>
      </c>
      <c r="AW168" s="27">
        <f t="shared" si="18"/>
        <v>0</v>
      </c>
      <c r="AX168" s="27">
        <f t="shared" si="19"/>
        <v>0.75</v>
      </c>
      <c r="AY168" s="15">
        <f t="shared" si="20"/>
        <v>0.19722222222222197</v>
      </c>
    </row>
    <row r="169" spans="1:51" x14ac:dyDescent="0.2">
      <c r="A169" s="15">
        <v>84</v>
      </c>
      <c r="B169" s="15">
        <v>317</v>
      </c>
      <c r="C169" s="15">
        <v>1</v>
      </c>
      <c r="D169" s="15">
        <v>0</v>
      </c>
      <c r="E169" s="15">
        <v>0</v>
      </c>
      <c r="F169" s="15">
        <v>0</v>
      </c>
      <c r="G169" s="15">
        <v>0</v>
      </c>
      <c r="H169" s="15">
        <v>1</v>
      </c>
      <c r="I169" s="15">
        <v>56</v>
      </c>
      <c r="J169" s="15">
        <v>0</v>
      </c>
      <c r="K169" s="15">
        <v>0</v>
      </c>
      <c r="L169" s="15">
        <v>0</v>
      </c>
      <c r="M169" s="15">
        <v>1</v>
      </c>
      <c r="N169" s="15">
        <v>0</v>
      </c>
      <c r="O169" s="15">
        <v>3</v>
      </c>
      <c r="P169" s="15">
        <v>8</v>
      </c>
      <c r="Q169" s="15">
        <v>1</v>
      </c>
      <c r="R169" s="15">
        <v>0</v>
      </c>
      <c r="S169" s="15">
        <v>1</v>
      </c>
      <c r="T169" s="15">
        <v>80000</v>
      </c>
      <c r="U169" s="15">
        <v>0</v>
      </c>
      <c r="V169" s="15">
        <v>0</v>
      </c>
      <c r="W169" s="15">
        <v>1</v>
      </c>
      <c r="X169" s="15">
        <v>18</v>
      </c>
      <c r="Y169" s="193">
        <v>388.88888888888891</v>
      </c>
      <c r="Z169" s="15">
        <v>4</v>
      </c>
      <c r="AA169" s="15">
        <v>4</v>
      </c>
      <c r="AB169" s="15">
        <v>4.333333333333333</v>
      </c>
      <c r="AC169" s="15">
        <v>4.5</v>
      </c>
      <c r="AD169" s="15">
        <v>3.5</v>
      </c>
      <c r="AE169" s="15">
        <v>4.0666666666666664</v>
      </c>
      <c r="AF169" s="15">
        <v>3</v>
      </c>
      <c r="AG169" s="15">
        <v>0</v>
      </c>
      <c r="AH169" s="15">
        <v>5</v>
      </c>
      <c r="AI169" s="15" t="s">
        <v>1008</v>
      </c>
      <c r="AJ169" s="15" t="s">
        <v>1008</v>
      </c>
      <c r="AK169" s="15" t="s">
        <v>1007</v>
      </c>
      <c r="AL169" s="27">
        <v>4.5999999999999996</v>
      </c>
      <c r="AM169" s="27">
        <v>4</v>
      </c>
      <c r="AN169" s="27">
        <v>3.5</v>
      </c>
      <c r="AO169" s="27">
        <v>3.4</v>
      </c>
      <c r="AP169" s="27">
        <v>3.6666666666666665</v>
      </c>
      <c r="AQ169" s="27">
        <v>3.5</v>
      </c>
      <c r="AR169" s="27">
        <v>3.7777777777777781</v>
      </c>
      <c r="AS169" s="15">
        <f t="shared" si="14"/>
        <v>0.59999999999999964</v>
      </c>
      <c r="AT169" s="15">
        <f t="shared" si="15"/>
        <v>-0.33333333333333304</v>
      </c>
      <c r="AU169" s="15">
        <f t="shared" si="16"/>
        <v>-0.25</v>
      </c>
      <c r="AV169" s="15">
        <f t="shared" si="17"/>
        <v>-0.20000000000000018</v>
      </c>
      <c r="AW169" s="15">
        <f t="shared" si="18"/>
        <v>-0.66666666666666652</v>
      </c>
      <c r="AX169" s="15">
        <f t="shared" si="19"/>
        <v>-1.5</v>
      </c>
      <c r="AY169" s="15">
        <f t="shared" si="20"/>
        <v>-0.39166666666666616</v>
      </c>
    </row>
    <row r="170" spans="1:51" x14ac:dyDescent="0.2">
      <c r="A170" s="15">
        <v>85</v>
      </c>
      <c r="B170" s="15">
        <v>321</v>
      </c>
      <c r="C170" s="15">
        <v>1</v>
      </c>
      <c r="D170" s="15">
        <v>0</v>
      </c>
      <c r="E170" s="15">
        <v>0</v>
      </c>
      <c r="F170" s="15">
        <v>0</v>
      </c>
      <c r="G170" s="15">
        <v>1</v>
      </c>
      <c r="H170" s="15">
        <v>1</v>
      </c>
      <c r="I170" s="15">
        <v>41</v>
      </c>
      <c r="J170" s="15">
        <v>0</v>
      </c>
      <c r="K170" s="15">
        <v>1</v>
      </c>
      <c r="L170" s="15">
        <v>0</v>
      </c>
      <c r="M170" s="15">
        <v>0</v>
      </c>
      <c r="N170" s="15">
        <v>0</v>
      </c>
      <c r="O170" s="15">
        <v>5</v>
      </c>
      <c r="P170" s="15">
        <v>15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1</v>
      </c>
      <c r="W170" s="15">
        <v>1</v>
      </c>
      <c r="X170" s="15">
        <v>16</v>
      </c>
      <c r="Y170" s="193">
        <v>625</v>
      </c>
      <c r="Z170" s="15">
        <v>2</v>
      </c>
      <c r="AA170" s="15">
        <v>3.3333333333333335</v>
      </c>
      <c r="AB170" s="15">
        <v>1.6666666666666667</v>
      </c>
      <c r="AC170" s="15">
        <v>2.5</v>
      </c>
      <c r="AD170" s="15">
        <v>3.5</v>
      </c>
      <c r="AE170" s="15">
        <v>2.6</v>
      </c>
      <c r="AF170" s="15">
        <v>2</v>
      </c>
      <c r="AG170" s="15">
        <v>0</v>
      </c>
      <c r="AH170" s="15">
        <v>5</v>
      </c>
      <c r="AI170" s="15" t="s">
        <v>1008</v>
      </c>
      <c r="AJ170" s="15" t="s">
        <v>1008</v>
      </c>
      <c r="AK170" s="15" t="s">
        <v>1007</v>
      </c>
      <c r="AL170" s="15">
        <v>4</v>
      </c>
      <c r="AM170" s="15">
        <v>4.333333333333333</v>
      </c>
      <c r="AN170" s="15">
        <v>3.75</v>
      </c>
      <c r="AO170" s="15">
        <v>3.6</v>
      </c>
      <c r="AP170" s="15">
        <v>4.333333333333333</v>
      </c>
      <c r="AQ170" s="15">
        <v>5</v>
      </c>
      <c r="AR170" s="27">
        <v>4.1694444444444443</v>
      </c>
      <c r="AS170" s="15">
        <f t="shared" si="14"/>
        <v>0.60000000000000009</v>
      </c>
      <c r="AT170" s="15">
        <f t="shared" si="15"/>
        <v>0.99999999999999956</v>
      </c>
      <c r="AU170" s="15">
        <f t="shared" si="16"/>
        <v>0.75</v>
      </c>
      <c r="AV170" s="15">
        <f t="shared" si="17"/>
        <v>0.60000000000000009</v>
      </c>
      <c r="AW170" s="15">
        <f t="shared" si="18"/>
        <v>1.6666666666666665</v>
      </c>
      <c r="AX170" s="15">
        <f t="shared" si="19"/>
        <v>3</v>
      </c>
      <c r="AY170" s="15">
        <f t="shared" si="20"/>
        <v>1.2694444444444444</v>
      </c>
    </row>
    <row r="171" spans="1:51" x14ac:dyDescent="0.2">
      <c r="A171" s="15">
        <v>85</v>
      </c>
      <c r="B171" s="15">
        <v>321</v>
      </c>
      <c r="C171" s="15">
        <v>1</v>
      </c>
      <c r="D171" s="15">
        <v>0</v>
      </c>
      <c r="E171" s="15">
        <v>0</v>
      </c>
      <c r="F171" s="15">
        <v>0</v>
      </c>
      <c r="G171" s="15">
        <v>1</v>
      </c>
      <c r="H171" s="15">
        <v>1</v>
      </c>
      <c r="I171" s="15">
        <v>41</v>
      </c>
      <c r="J171" s="15">
        <v>0</v>
      </c>
      <c r="K171" s="15">
        <v>1</v>
      </c>
      <c r="L171" s="15">
        <v>0</v>
      </c>
      <c r="M171" s="15">
        <v>0</v>
      </c>
      <c r="N171" s="15">
        <v>0</v>
      </c>
      <c r="O171" s="15">
        <v>5</v>
      </c>
      <c r="P171" s="15">
        <v>15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1</v>
      </c>
      <c r="X171" s="15">
        <v>16</v>
      </c>
      <c r="Y171" s="193">
        <v>750</v>
      </c>
      <c r="Z171" s="15">
        <v>2</v>
      </c>
      <c r="AA171" s="15">
        <v>3.3333333333333335</v>
      </c>
      <c r="AB171" s="15">
        <v>1.6666666666666667</v>
      </c>
      <c r="AC171" s="15">
        <v>2.5</v>
      </c>
      <c r="AD171" s="15">
        <v>3.5</v>
      </c>
      <c r="AE171" s="15">
        <v>2.6</v>
      </c>
      <c r="AF171" s="15">
        <v>2</v>
      </c>
      <c r="AG171" s="15">
        <v>0</v>
      </c>
      <c r="AH171" s="15">
        <v>5</v>
      </c>
      <c r="AI171" s="15" t="s">
        <v>1008</v>
      </c>
      <c r="AJ171" s="15" t="s">
        <v>1008</v>
      </c>
      <c r="AK171" s="15" t="s">
        <v>1007</v>
      </c>
      <c r="AL171" s="27">
        <v>3.4</v>
      </c>
      <c r="AM171" s="27">
        <v>3.3333333333333335</v>
      </c>
      <c r="AN171" s="27">
        <v>3</v>
      </c>
      <c r="AO171" s="27">
        <v>3</v>
      </c>
      <c r="AP171" s="27">
        <v>2.6666666666666665</v>
      </c>
      <c r="AQ171" s="27">
        <v>2</v>
      </c>
      <c r="AR171" s="27">
        <v>2.9</v>
      </c>
      <c r="AS171" s="15">
        <f t="shared" si="14"/>
        <v>3.4</v>
      </c>
      <c r="AT171" s="15">
        <f t="shared" si="15"/>
        <v>-0.46666666666666634</v>
      </c>
      <c r="AU171" s="15">
        <f t="shared" si="16"/>
        <v>-0.33333333333333348</v>
      </c>
      <c r="AV171" s="15">
        <f t="shared" si="17"/>
        <v>-0.25</v>
      </c>
      <c r="AW171" s="15">
        <f t="shared" si="18"/>
        <v>-1.1333333333333333</v>
      </c>
      <c r="AX171" s="15">
        <f t="shared" si="19"/>
        <v>-1.3333333333333335</v>
      </c>
      <c r="AY171" s="15">
        <f t="shared" si="20"/>
        <v>-0.60333333333333306</v>
      </c>
    </row>
    <row r="172" spans="1:51" x14ac:dyDescent="0.2">
      <c r="A172" s="15">
        <v>86</v>
      </c>
      <c r="B172" s="15">
        <v>325</v>
      </c>
      <c r="C172" s="15">
        <v>1</v>
      </c>
      <c r="D172" s="15">
        <v>0</v>
      </c>
      <c r="E172" s="15">
        <v>0</v>
      </c>
      <c r="F172" s="15">
        <v>0</v>
      </c>
      <c r="G172" s="15">
        <v>1</v>
      </c>
      <c r="H172" s="15">
        <v>1</v>
      </c>
      <c r="I172" s="15">
        <v>51</v>
      </c>
      <c r="J172" s="15">
        <v>0</v>
      </c>
      <c r="K172" s="15">
        <v>0</v>
      </c>
      <c r="L172" s="15">
        <v>1</v>
      </c>
      <c r="M172" s="15">
        <v>0</v>
      </c>
      <c r="N172" s="15">
        <v>0</v>
      </c>
      <c r="O172" s="15">
        <v>4</v>
      </c>
      <c r="P172" s="15">
        <v>20</v>
      </c>
      <c r="Q172" s="15">
        <v>0</v>
      </c>
      <c r="R172" s="15">
        <v>0</v>
      </c>
      <c r="S172" s="15">
        <v>0</v>
      </c>
      <c r="T172" s="15">
        <v>0</v>
      </c>
      <c r="U172" s="15">
        <v>1</v>
      </c>
      <c r="V172" s="15">
        <v>1</v>
      </c>
      <c r="W172" s="15">
        <v>1</v>
      </c>
      <c r="X172" s="15">
        <v>30</v>
      </c>
      <c r="Y172" s="193">
        <v>356</v>
      </c>
      <c r="Z172" s="15">
        <v>1.25</v>
      </c>
      <c r="AA172" s="15">
        <v>2.3333333333333335</v>
      </c>
      <c r="AB172" s="15">
        <v>2</v>
      </c>
      <c r="AC172" s="15">
        <v>1.5</v>
      </c>
      <c r="AD172" s="15">
        <v>3.5</v>
      </c>
      <c r="AE172" s="15">
        <v>2.1166666666666667</v>
      </c>
      <c r="AF172" s="15">
        <v>1</v>
      </c>
      <c r="AG172" s="15">
        <v>0</v>
      </c>
      <c r="AH172" s="15">
        <v>5</v>
      </c>
      <c r="AI172" s="15" t="s">
        <v>1008</v>
      </c>
      <c r="AJ172" s="15" t="s">
        <v>1008</v>
      </c>
      <c r="AK172" s="15" t="s">
        <v>1007</v>
      </c>
      <c r="AL172" s="27"/>
      <c r="AM172" s="15">
        <v>3.8</v>
      </c>
      <c r="AN172" s="15">
        <v>3.3333333333333335</v>
      </c>
      <c r="AO172" s="15">
        <v>3.25</v>
      </c>
      <c r="AP172" s="15">
        <v>3.8</v>
      </c>
      <c r="AQ172" s="15">
        <v>3.3333333333333335</v>
      </c>
      <c r="AR172" s="15">
        <v>3.503333333333333</v>
      </c>
      <c r="AS172" s="15">
        <f t="shared" si="14"/>
        <v>-3.8</v>
      </c>
      <c r="AT172" s="15">
        <f t="shared" si="15"/>
        <v>0.46666666666666634</v>
      </c>
      <c r="AU172" s="15">
        <f t="shared" si="16"/>
        <v>-0.16666666666666652</v>
      </c>
      <c r="AV172" s="15">
        <f t="shared" si="17"/>
        <v>0.64999999999999991</v>
      </c>
      <c r="AW172" s="15">
        <f t="shared" si="18"/>
        <v>0.79999999999999982</v>
      </c>
      <c r="AX172" s="15">
        <f t="shared" si="19"/>
        <v>8.3333333333333481E-2</v>
      </c>
      <c r="AY172" s="15">
        <f t="shared" si="20"/>
        <v>0.25611111111111073</v>
      </c>
    </row>
    <row r="173" spans="1:51" x14ac:dyDescent="0.2">
      <c r="A173" s="15">
        <v>86</v>
      </c>
      <c r="B173" s="15">
        <v>325</v>
      </c>
      <c r="C173" s="15">
        <v>1</v>
      </c>
      <c r="D173" s="15">
        <v>0</v>
      </c>
      <c r="E173" s="15">
        <v>0</v>
      </c>
      <c r="F173" s="15">
        <v>0</v>
      </c>
      <c r="G173" s="15">
        <v>1</v>
      </c>
      <c r="H173" s="15">
        <v>1</v>
      </c>
      <c r="I173" s="15">
        <v>51</v>
      </c>
      <c r="J173" s="15">
        <v>0</v>
      </c>
      <c r="K173" s="15">
        <v>0</v>
      </c>
      <c r="L173" s="15">
        <v>1</v>
      </c>
      <c r="M173" s="15">
        <v>0</v>
      </c>
      <c r="N173" s="15">
        <v>0</v>
      </c>
      <c r="O173" s="15">
        <v>4</v>
      </c>
      <c r="P173" s="15">
        <v>20</v>
      </c>
      <c r="Q173" s="15">
        <v>0</v>
      </c>
      <c r="R173" s="15">
        <v>0</v>
      </c>
      <c r="S173" s="15">
        <v>0</v>
      </c>
      <c r="T173" s="15">
        <v>0</v>
      </c>
      <c r="U173" s="15">
        <v>1</v>
      </c>
      <c r="V173" s="15">
        <v>0</v>
      </c>
      <c r="W173" s="15">
        <v>1</v>
      </c>
      <c r="X173" s="15">
        <v>30</v>
      </c>
      <c r="Y173" s="193">
        <v>366.66666666666669</v>
      </c>
      <c r="Z173" s="15">
        <v>1.25</v>
      </c>
      <c r="AA173" s="15">
        <v>2.3333333333333335</v>
      </c>
      <c r="AB173" s="15">
        <v>2</v>
      </c>
      <c r="AC173" s="15">
        <v>1.5</v>
      </c>
      <c r="AD173" s="15">
        <v>3.5</v>
      </c>
      <c r="AE173" s="15">
        <v>2.1166666666666667</v>
      </c>
      <c r="AF173" s="15">
        <v>1</v>
      </c>
      <c r="AG173" s="15">
        <v>0</v>
      </c>
      <c r="AH173" s="15">
        <v>5</v>
      </c>
      <c r="AI173" s="15" t="s">
        <v>1008</v>
      </c>
      <c r="AJ173" s="15" t="s">
        <v>1008</v>
      </c>
      <c r="AK173" s="15" t="s">
        <v>1007</v>
      </c>
      <c r="AL173" s="27">
        <v>3.8</v>
      </c>
      <c r="AM173" s="27">
        <v>3.3333333333333335</v>
      </c>
      <c r="AN173" s="27">
        <v>3.5</v>
      </c>
      <c r="AO173" s="27">
        <v>2.6</v>
      </c>
      <c r="AP173" s="27">
        <v>3</v>
      </c>
      <c r="AQ173" s="27">
        <v>3.25</v>
      </c>
      <c r="AR173" s="27">
        <v>3.2472222222222222</v>
      </c>
      <c r="AS173" s="15">
        <f t="shared" si="14"/>
        <v>-0.79999999999999982</v>
      </c>
      <c r="AT173" s="15">
        <f t="shared" si="15"/>
        <v>-0.33333333333333304</v>
      </c>
      <c r="AU173" s="15">
        <f t="shared" si="16"/>
        <v>-0.5</v>
      </c>
      <c r="AV173" s="15">
        <f t="shared" si="17"/>
        <v>-0.79999999999999982</v>
      </c>
      <c r="AW173" s="15">
        <f t="shared" si="18"/>
        <v>-0.66666666666666652</v>
      </c>
      <c r="AX173" s="15">
        <f t="shared" si="19"/>
        <v>-0.5</v>
      </c>
      <c r="AY173" s="15">
        <f t="shared" si="20"/>
        <v>-0.59999999999999964</v>
      </c>
    </row>
    <row r="174" spans="1:51" x14ac:dyDescent="0.2">
      <c r="A174" s="15">
        <v>87</v>
      </c>
      <c r="B174" s="15">
        <v>329</v>
      </c>
      <c r="C174" s="15">
        <v>1</v>
      </c>
      <c r="D174" s="15">
        <v>0</v>
      </c>
      <c r="E174" s="15">
        <v>0</v>
      </c>
      <c r="F174" s="15">
        <v>0</v>
      </c>
      <c r="G174" s="15">
        <v>0</v>
      </c>
      <c r="H174" s="15">
        <v>1</v>
      </c>
      <c r="I174" s="15">
        <v>46</v>
      </c>
      <c r="J174" s="15">
        <v>0</v>
      </c>
      <c r="K174" s="15">
        <v>0</v>
      </c>
      <c r="L174" s="15">
        <v>1</v>
      </c>
      <c r="M174" s="15">
        <v>0</v>
      </c>
      <c r="N174" s="15">
        <v>0</v>
      </c>
      <c r="O174" s="15">
        <v>5</v>
      </c>
      <c r="P174" s="15">
        <v>15</v>
      </c>
      <c r="Q174" s="15">
        <v>1</v>
      </c>
      <c r="R174" s="15">
        <v>0</v>
      </c>
      <c r="S174" s="15">
        <v>0</v>
      </c>
      <c r="T174" s="15">
        <v>0</v>
      </c>
      <c r="U174" s="15">
        <v>1</v>
      </c>
      <c r="V174" s="15">
        <v>1</v>
      </c>
      <c r="W174" s="15">
        <v>1</v>
      </c>
      <c r="X174" s="15">
        <v>26</v>
      </c>
      <c r="Y174" s="193">
        <v>576.92307692307691</v>
      </c>
      <c r="Z174" s="15">
        <v>1.25</v>
      </c>
      <c r="AA174" s="15">
        <v>2</v>
      </c>
      <c r="AB174" s="15">
        <v>1.3333333333333333</v>
      </c>
      <c r="AC174" s="15">
        <v>1.5</v>
      </c>
      <c r="AD174" s="15">
        <v>3.5</v>
      </c>
      <c r="AE174" s="15">
        <v>1.9166666666666665</v>
      </c>
      <c r="AF174" s="15">
        <v>1</v>
      </c>
      <c r="AG174" s="15">
        <v>1</v>
      </c>
      <c r="AH174" s="15">
        <v>1</v>
      </c>
      <c r="AI174" s="15">
        <v>0</v>
      </c>
      <c r="AJ174" s="15">
        <v>0</v>
      </c>
      <c r="AK174" s="15">
        <v>1</v>
      </c>
      <c r="AL174" s="150">
        <v>4.5999999999999996</v>
      </c>
      <c r="AM174" s="150">
        <v>3.6666666666666665</v>
      </c>
      <c r="AN174" s="150">
        <v>4</v>
      </c>
      <c r="AO174" s="150">
        <v>3.4</v>
      </c>
      <c r="AP174" s="150">
        <v>3.6666666666666665</v>
      </c>
      <c r="AQ174" s="150">
        <v>3.75</v>
      </c>
      <c r="AR174" s="27">
        <v>3.8472222222222219</v>
      </c>
      <c r="AS174" s="15">
        <f t="shared" si="14"/>
        <v>0.59999999999999964</v>
      </c>
      <c r="AT174" s="27">
        <f t="shared" si="15"/>
        <v>-0.33333333333333348</v>
      </c>
      <c r="AU174" s="27">
        <f t="shared" si="16"/>
        <v>0.5</v>
      </c>
      <c r="AV174" s="27">
        <f t="shared" si="17"/>
        <v>-0.39999999999999991</v>
      </c>
      <c r="AW174" s="27">
        <f t="shared" si="18"/>
        <v>-0.33333333333333348</v>
      </c>
      <c r="AX174" s="27">
        <f t="shared" si="19"/>
        <v>0</v>
      </c>
      <c r="AY174" s="27">
        <f t="shared" si="20"/>
        <v>5.5555555555550917E-3</v>
      </c>
    </row>
    <row r="175" spans="1:51" x14ac:dyDescent="0.2">
      <c r="A175" s="15">
        <v>87</v>
      </c>
      <c r="B175" s="15">
        <v>329</v>
      </c>
      <c r="C175" s="15">
        <v>1</v>
      </c>
      <c r="D175" s="15">
        <v>0</v>
      </c>
      <c r="E175" s="15">
        <v>0</v>
      </c>
      <c r="F175" s="15">
        <v>0</v>
      </c>
      <c r="G175" s="15">
        <v>0</v>
      </c>
      <c r="H175" s="15">
        <v>1</v>
      </c>
      <c r="I175" s="15">
        <v>46</v>
      </c>
      <c r="J175" s="15">
        <v>0</v>
      </c>
      <c r="K175" s="15">
        <v>0</v>
      </c>
      <c r="L175" s="15">
        <v>1</v>
      </c>
      <c r="M175" s="15">
        <v>0</v>
      </c>
      <c r="N175" s="15">
        <v>0</v>
      </c>
      <c r="O175" s="15">
        <v>5</v>
      </c>
      <c r="P175" s="15">
        <v>15</v>
      </c>
      <c r="Q175" s="15">
        <v>1</v>
      </c>
      <c r="R175" s="15">
        <v>0</v>
      </c>
      <c r="S175" s="15">
        <v>0</v>
      </c>
      <c r="T175" s="15">
        <v>0</v>
      </c>
      <c r="U175" s="15">
        <v>1</v>
      </c>
      <c r="V175" s="15">
        <v>0</v>
      </c>
      <c r="W175" s="15">
        <v>1</v>
      </c>
      <c r="X175" s="15">
        <v>26</v>
      </c>
      <c r="Y175" s="193">
        <v>600</v>
      </c>
      <c r="Z175" s="15">
        <v>1.25</v>
      </c>
      <c r="AA175" s="15">
        <v>2</v>
      </c>
      <c r="AB175" s="15">
        <v>1.3333333333333333</v>
      </c>
      <c r="AC175" s="15">
        <v>1.5</v>
      </c>
      <c r="AD175" s="15">
        <v>3.5</v>
      </c>
      <c r="AE175" s="15">
        <v>1.9166666666666665</v>
      </c>
      <c r="AF175" s="15">
        <v>1</v>
      </c>
      <c r="AG175" s="15">
        <v>1</v>
      </c>
      <c r="AH175" s="15">
        <v>1</v>
      </c>
      <c r="AI175" s="15">
        <v>0</v>
      </c>
      <c r="AJ175" s="15">
        <v>0</v>
      </c>
      <c r="AK175" s="15">
        <v>1</v>
      </c>
      <c r="AL175" s="150">
        <v>4</v>
      </c>
      <c r="AM175" s="150">
        <v>4</v>
      </c>
      <c r="AN175" s="150">
        <v>3.5</v>
      </c>
      <c r="AO175" s="150">
        <v>3.8</v>
      </c>
      <c r="AP175" s="150">
        <v>4</v>
      </c>
      <c r="AQ175" s="150">
        <v>3.75</v>
      </c>
      <c r="AR175" s="27">
        <v>3.8416666666666668</v>
      </c>
      <c r="AS175" s="15">
        <f t="shared" si="14"/>
        <v>-0.20000000000000018</v>
      </c>
      <c r="AT175" s="15">
        <f t="shared" si="15"/>
        <v>0</v>
      </c>
      <c r="AU175" s="15">
        <f t="shared" si="16"/>
        <v>0.25</v>
      </c>
      <c r="AV175" s="15">
        <f t="shared" si="17"/>
        <v>-0.40000000000000036</v>
      </c>
      <c r="AW175" s="15">
        <f t="shared" si="18"/>
        <v>-0.33333333333333304</v>
      </c>
      <c r="AX175" s="15">
        <f t="shared" si="19"/>
        <v>-0.25</v>
      </c>
      <c r="AY175" s="15">
        <f t="shared" si="20"/>
        <v>-0.155555555555555</v>
      </c>
    </row>
    <row r="176" spans="1:51" x14ac:dyDescent="0.2">
      <c r="A176" s="15">
        <v>88</v>
      </c>
      <c r="B176" s="15">
        <v>330</v>
      </c>
      <c r="C176" s="15">
        <v>1</v>
      </c>
      <c r="D176" s="15">
        <v>0</v>
      </c>
      <c r="E176" s="15">
        <v>0</v>
      </c>
      <c r="F176" s="15">
        <v>0</v>
      </c>
      <c r="G176" s="15">
        <v>0</v>
      </c>
      <c r="H176" s="15">
        <v>1</v>
      </c>
      <c r="I176" s="15">
        <v>53</v>
      </c>
      <c r="J176" s="15">
        <v>0</v>
      </c>
      <c r="K176" s="15">
        <v>0</v>
      </c>
      <c r="L176" s="15">
        <v>0</v>
      </c>
      <c r="M176" s="15">
        <v>1</v>
      </c>
      <c r="N176" s="15">
        <v>0</v>
      </c>
      <c r="O176" s="15">
        <v>3</v>
      </c>
      <c r="P176" s="15">
        <v>5</v>
      </c>
      <c r="Q176" s="15">
        <v>1</v>
      </c>
      <c r="R176" s="15">
        <v>0</v>
      </c>
      <c r="S176" s="15">
        <v>1</v>
      </c>
      <c r="T176" s="15">
        <v>50000</v>
      </c>
      <c r="U176" s="15">
        <v>0</v>
      </c>
      <c r="V176" s="15">
        <v>1</v>
      </c>
      <c r="W176" s="15">
        <v>1</v>
      </c>
      <c r="X176" s="15">
        <v>4</v>
      </c>
      <c r="Y176" s="193">
        <v>750</v>
      </c>
      <c r="Z176" s="15">
        <v>3.75</v>
      </c>
      <c r="AA176" s="15">
        <v>3.6666666666666665</v>
      </c>
      <c r="AB176" s="15">
        <v>4</v>
      </c>
      <c r="AC176" s="15">
        <v>4.5</v>
      </c>
      <c r="AD176" s="15">
        <v>4</v>
      </c>
      <c r="AE176" s="15">
        <v>3.9833333333333329</v>
      </c>
      <c r="AF176" s="15">
        <v>3</v>
      </c>
      <c r="AG176" s="15">
        <v>0</v>
      </c>
      <c r="AH176" s="15">
        <v>5</v>
      </c>
      <c r="AI176" s="15" t="s">
        <v>1008</v>
      </c>
      <c r="AJ176" s="15" t="s">
        <v>1008</v>
      </c>
      <c r="AK176" s="15" t="s">
        <v>1007</v>
      </c>
      <c r="AL176" s="150">
        <v>4.2</v>
      </c>
      <c r="AM176" s="150">
        <v>4</v>
      </c>
      <c r="AN176" s="150">
        <v>3.25</v>
      </c>
      <c r="AO176" s="150">
        <v>4.2</v>
      </c>
      <c r="AP176" s="150">
        <v>4.333333333333333</v>
      </c>
      <c r="AQ176" s="150">
        <v>4</v>
      </c>
      <c r="AR176" s="27">
        <v>3.9972222222222218</v>
      </c>
      <c r="AS176" s="27">
        <f t="shared" si="14"/>
        <v>0.60000000000000009</v>
      </c>
      <c r="AT176" s="27">
        <f t="shared" si="15"/>
        <v>0.66666666666666652</v>
      </c>
      <c r="AU176" s="27">
        <f t="shared" si="16"/>
        <v>-0.25</v>
      </c>
      <c r="AV176" s="27">
        <f t="shared" si="17"/>
        <v>0.80000000000000027</v>
      </c>
      <c r="AW176" s="27">
        <f t="shared" si="18"/>
        <v>0.66666666666666652</v>
      </c>
      <c r="AX176" s="27">
        <f t="shared" si="19"/>
        <v>-0.25</v>
      </c>
      <c r="AY176" s="15">
        <f t="shared" si="20"/>
        <v>0.37222222222222179</v>
      </c>
    </row>
    <row r="177" spans="1:51" x14ac:dyDescent="0.2">
      <c r="A177" s="15">
        <v>88</v>
      </c>
      <c r="B177" s="15">
        <v>330</v>
      </c>
      <c r="C177" s="15">
        <v>1</v>
      </c>
      <c r="D177" s="15">
        <v>0</v>
      </c>
      <c r="E177" s="15">
        <v>0</v>
      </c>
      <c r="F177" s="15">
        <v>0</v>
      </c>
      <c r="G177" s="15">
        <v>0</v>
      </c>
      <c r="H177" s="15">
        <v>1</v>
      </c>
      <c r="I177" s="15">
        <v>53</v>
      </c>
      <c r="J177" s="15">
        <v>0</v>
      </c>
      <c r="K177" s="15">
        <v>0</v>
      </c>
      <c r="L177" s="15">
        <v>0</v>
      </c>
      <c r="M177" s="15">
        <v>1</v>
      </c>
      <c r="N177" s="15">
        <v>0</v>
      </c>
      <c r="O177" s="15">
        <v>3</v>
      </c>
      <c r="P177" s="15">
        <v>5</v>
      </c>
      <c r="Q177" s="15">
        <v>1</v>
      </c>
      <c r="R177" s="15">
        <v>0</v>
      </c>
      <c r="S177" s="15">
        <v>1</v>
      </c>
      <c r="T177" s="15">
        <v>50000</v>
      </c>
      <c r="U177" s="15">
        <v>0</v>
      </c>
      <c r="V177" s="15">
        <v>0</v>
      </c>
      <c r="W177" s="15">
        <v>1</v>
      </c>
      <c r="X177" s="15">
        <v>4</v>
      </c>
      <c r="Y177" s="193">
        <v>675</v>
      </c>
      <c r="Z177" s="15">
        <v>3.75</v>
      </c>
      <c r="AA177" s="15">
        <v>3.6666666666666665</v>
      </c>
      <c r="AB177" s="15">
        <v>4</v>
      </c>
      <c r="AC177" s="15">
        <v>4.5</v>
      </c>
      <c r="AD177" s="15">
        <v>4</v>
      </c>
      <c r="AE177" s="15">
        <v>3.9833333333333329</v>
      </c>
      <c r="AF177" s="15">
        <v>3</v>
      </c>
      <c r="AG177" s="15">
        <v>0</v>
      </c>
      <c r="AH177" s="15">
        <v>5</v>
      </c>
      <c r="AI177" s="15" t="s">
        <v>1008</v>
      </c>
      <c r="AJ177" s="15" t="s">
        <v>1008</v>
      </c>
      <c r="AK177" s="15" t="s">
        <v>1007</v>
      </c>
      <c r="AL177" s="166">
        <v>3.6</v>
      </c>
      <c r="AM177" s="166">
        <v>3.3333333333333335</v>
      </c>
      <c r="AN177" s="166">
        <v>3.5</v>
      </c>
      <c r="AO177" s="166">
        <v>3.4</v>
      </c>
      <c r="AP177" s="166">
        <v>3.6666666666666665</v>
      </c>
      <c r="AQ177" s="166">
        <v>4.25</v>
      </c>
      <c r="AR177" s="27">
        <v>3.625</v>
      </c>
      <c r="AS177" s="15">
        <f t="shared" si="14"/>
        <v>-0.80000000000000027</v>
      </c>
      <c r="AT177" s="15">
        <f t="shared" si="15"/>
        <v>-0.33333333333333304</v>
      </c>
      <c r="AU177" s="15">
        <f t="shared" si="16"/>
        <v>-0.75</v>
      </c>
      <c r="AV177" s="15">
        <f t="shared" si="17"/>
        <v>-0.39999999999999991</v>
      </c>
      <c r="AW177" s="15">
        <f t="shared" si="18"/>
        <v>-0.33333333333333348</v>
      </c>
      <c r="AX177" s="15">
        <f t="shared" si="19"/>
        <v>0</v>
      </c>
      <c r="AY177" s="15">
        <f t="shared" si="20"/>
        <v>-0.43611111111111089</v>
      </c>
    </row>
    <row r="178" spans="1:51" x14ac:dyDescent="0.2">
      <c r="A178" s="15">
        <v>89</v>
      </c>
      <c r="B178" s="15">
        <v>343</v>
      </c>
      <c r="C178" s="15">
        <v>0</v>
      </c>
      <c r="D178" s="15">
        <v>0</v>
      </c>
      <c r="E178" s="15">
        <v>0</v>
      </c>
      <c r="F178" s="15">
        <v>1</v>
      </c>
      <c r="G178" s="15">
        <v>0</v>
      </c>
      <c r="H178" s="15">
        <v>1</v>
      </c>
      <c r="I178" s="15">
        <v>53</v>
      </c>
      <c r="J178" s="15">
        <v>0</v>
      </c>
      <c r="K178" s="15">
        <v>0</v>
      </c>
      <c r="L178" s="15">
        <v>0</v>
      </c>
      <c r="M178" s="15">
        <v>1</v>
      </c>
      <c r="N178" s="15">
        <v>0</v>
      </c>
      <c r="O178" s="15">
        <v>4</v>
      </c>
      <c r="P178" s="15">
        <v>22</v>
      </c>
      <c r="Q178" s="15">
        <v>0</v>
      </c>
      <c r="R178" s="15">
        <v>0</v>
      </c>
      <c r="S178" s="15">
        <v>0</v>
      </c>
      <c r="U178" s="15">
        <v>1</v>
      </c>
      <c r="V178" s="15">
        <v>1</v>
      </c>
      <c r="W178" s="15">
        <v>1</v>
      </c>
      <c r="X178" s="15">
        <v>10</v>
      </c>
      <c r="Y178" s="193">
        <v>2</v>
      </c>
      <c r="Z178" s="15">
        <v>1.5</v>
      </c>
      <c r="AA178" s="15">
        <v>2.3333333333333335</v>
      </c>
      <c r="AB178" s="15">
        <v>1.6666666666666667</v>
      </c>
      <c r="AC178" s="15">
        <v>1.5</v>
      </c>
      <c r="AD178" s="15">
        <v>3</v>
      </c>
      <c r="AE178" s="15">
        <v>2</v>
      </c>
      <c r="AF178" s="15">
        <v>1</v>
      </c>
      <c r="AG178" s="15">
        <v>0</v>
      </c>
      <c r="AH178" s="15">
        <v>5</v>
      </c>
      <c r="AI178" s="15" t="s">
        <v>1008</v>
      </c>
      <c r="AJ178" s="15" t="s">
        <v>1008</v>
      </c>
      <c r="AK178" s="15" t="s">
        <v>1007</v>
      </c>
      <c r="AL178" s="150">
        <v>4.4000000000000004</v>
      </c>
      <c r="AM178" s="150">
        <v>3.6666666666666665</v>
      </c>
      <c r="AN178" s="150">
        <v>4.25</v>
      </c>
      <c r="AO178" s="150">
        <v>3.8</v>
      </c>
      <c r="AP178" s="150">
        <v>4</v>
      </c>
      <c r="AQ178" s="150">
        <v>4.25</v>
      </c>
      <c r="AR178" s="27">
        <v>4.0611111111111109</v>
      </c>
      <c r="AS178" s="27">
        <f t="shared" si="14"/>
        <v>1.4000000000000004</v>
      </c>
      <c r="AT178" s="27">
        <f t="shared" si="15"/>
        <v>0.66666666666666652</v>
      </c>
      <c r="AU178" s="27">
        <f t="shared" si="16"/>
        <v>1.25</v>
      </c>
      <c r="AV178" s="27">
        <f t="shared" si="17"/>
        <v>0.79999999999999982</v>
      </c>
      <c r="AW178" s="27">
        <f t="shared" si="18"/>
        <v>0</v>
      </c>
      <c r="AX178" s="27">
        <f t="shared" si="19"/>
        <v>1.25</v>
      </c>
      <c r="AY178" s="15">
        <f t="shared" si="20"/>
        <v>0.89444444444444438</v>
      </c>
    </row>
    <row r="179" spans="1:51" x14ac:dyDescent="0.2">
      <c r="A179" s="15">
        <v>89</v>
      </c>
      <c r="B179" s="15">
        <v>343</v>
      </c>
      <c r="C179" s="15">
        <v>0</v>
      </c>
      <c r="D179" s="15">
        <v>0</v>
      </c>
      <c r="E179" s="15">
        <v>0</v>
      </c>
      <c r="F179" s="15">
        <v>1</v>
      </c>
      <c r="G179" s="15">
        <v>0</v>
      </c>
      <c r="H179" s="15">
        <v>1</v>
      </c>
      <c r="I179" s="15">
        <v>53</v>
      </c>
      <c r="J179" s="15">
        <v>0</v>
      </c>
      <c r="K179" s="15">
        <v>0</v>
      </c>
      <c r="L179" s="15">
        <v>0</v>
      </c>
      <c r="M179" s="15">
        <v>1</v>
      </c>
      <c r="N179" s="15">
        <v>0</v>
      </c>
      <c r="O179" s="15">
        <v>4</v>
      </c>
      <c r="P179" s="15">
        <v>22</v>
      </c>
      <c r="Q179" s="15">
        <v>0</v>
      </c>
      <c r="R179" s="15">
        <v>0</v>
      </c>
      <c r="S179" s="15">
        <v>0</v>
      </c>
      <c r="U179" s="15">
        <v>1</v>
      </c>
      <c r="V179" s="15">
        <v>0</v>
      </c>
      <c r="W179" s="15">
        <v>1</v>
      </c>
      <c r="X179" s="15">
        <v>10</v>
      </c>
      <c r="Y179" s="193">
        <v>1.8</v>
      </c>
      <c r="Z179" s="15">
        <v>1.5</v>
      </c>
      <c r="AA179" s="15">
        <v>2.3333333333333335</v>
      </c>
      <c r="AB179" s="15">
        <v>1.6666666666666667</v>
      </c>
      <c r="AC179" s="15">
        <v>1.5</v>
      </c>
      <c r="AD179" s="15">
        <v>3</v>
      </c>
      <c r="AE179" s="15">
        <v>2</v>
      </c>
      <c r="AF179" s="15">
        <v>1</v>
      </c>
      <c r="AG179" s="15">
        <v>0</v>
      </c>
      <c r="AH179" s="15">
        <v>5</v>
      </c>
      <c r="AI179" s="15" t="s">
        <v>1008</v>
      </c>
      <c r="AJ179" s="15" t="s">
        <v>1008</v>
      </c>
      <c r="AK179" s="15" t="s">
        <v>1007</v>
      </c>
      <c r="AL179" s="166">
        <v>3</v>
      </c>
      <c r="AM179" s="166">
        <v>3</v>
      </c>
      <c r="AN179" s="166">
        <v>3</v>
      </c>
      <c r="AO179" s="166">
        <v>3</v>
      </c>
      <c r="AP179" s="166">
        <v>4</v>
      </c>
      <c r="AQ179" s="166">
        <v>3</v>
      </c>
      <c r="AR179" s="27">
        <v>3.1666666666666665</v>
      </c>
      <c r="AS179" s="15">
        <f t="shared" si="14"/>
        <v>0.39999999999999991</v>
      </c>
      <c r="AT179" s="15">
        <f t="shared" si="15"/>
        <v>-0.66666666666666652</v>
      </c>
      <c r="AU179" s="15">
        <f t="shared" si="16"/>
        <v>-1.5</v>
      </c>
      <c r="AV179" s="15">
        <f t="shared" si="17"/>
        <v>0</v>
      </c>
      <c r="AW179" s="15">
        <f t="shared" si="18"/>
        <v>3</v>
      </c>
      <c r="AX179" s="15">
        <f t="shared" si="19"/>
        <v>2</v>
      </c>
      <c r="AY179" s="15">
        <f t="shared" si="20"/>
        <v>0.53888888888888875</v>
      </c>
    </row>
    <row r="180" spans="1:51" x14ac:dyDescent="0.2">
      <c r="A180" s="15">
        <v>90</v>
      </c>
      <c r="B180" s="15">
        <v>401</v>
      </c>
      <c r="C180" s="15">
        <v>0</v>
      </c>
      <c r="D180" s="15">
        <v>0</v>
      </c>
      <c r="E180" s="15">
        <v>0</v>
      </c>
      <c r="F180" s="15">
        <v>0</v>
      </c>
      <c r="G180" s="15">
        <v>1</v>
      </c>
      <c r="H180" s="15">
        <v>1</v>
      </c>
      <c r="I180" s="15">
        <v>76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6</v>
      </c>
      <c r="P180" s="15">
        <v>40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1</v>
      </c>
      <c r="W180" s="15">
        <v>1</v>
      </c>
      <c r="X180" s="15">
        <v>10</v>
      </c>
      <c r="Y180" s="193">
        <v>137.5</v>
      </c>
      <c r="Z180" s="15">
        <v>1</v>
      </c>
      <c r="AA180" s="15">
        <v>2.3333333333333335</v>
      </c>
      <c r="AB180" s="15">
        <v>1</v>
      </c>
      <c r="AC180" s="15">
        <v>3.5</v>
      </c>
      <c r="AD180" s="15">
        <v>1</v>
      </c>
      <c r="AE180" s="15">
        <v>1.7666666666666668</v>
      </c>
      <c r="AF180" s="15">
        <v>5</v>
      </c>
      <c r="AG180" s="15">
        <v>1</v>
      </c>
      <c r="AH180" s="15">
        <v>2</v>
      </c>
      <c r="AI180" s="15">
        <v>0</v>
      </c>
      <c r="AJ180" s="15">
        <v>0</v>
      </c>
      <c r="AK180" s="15">
        <v>1</v>
      </c>
      <c r="AL180" s="15">
        <v>2.6</v>
      </c>
      <c r="AM180" s="15">
        <v>3.6666666666666665</v>
      </c>
      <c r="AN180" s="15">
        <v>4.5</v>
      </c>
      <c r="AO180" s="15">
        <v>3</v>
      </c>
      <c r="AP180" s="15">
        <v>1</v>
      </c>
      <c r="AQ180" s="15">
        <v>1</v>
      </c>
      <c r="AR180" s="27">
        <v>2.6277777777777778</v>
      </c>
      <c r="AS180" s="15">
        <f t="shared" si="14"/>
        <v>0</v>
      </c>
      <c r="AT180" s="15">
        <f t="shared" si="15"/>
        <v>1.333333333333333</v>
      </c>
      <c r="AU180" s="15">
        <f t="shared" si="16"/>
        <v>0</v>
      </c>
      <c r="AV180" s="15">
        <f t="shared" si="17"/>
        <v>0</v>
      </c>
      <c r="AW180" s="15">
        <f t="shared" si="18"/>
        <v>0</v>
      </c>
      <c r="AX180" s="15">
        <f t="shared" si="19"/>
        <v>-1</v>
      </c>
      <c r="AY180" s="15">
        <f t="shared" si="20"/>
        <v>5.5555555555555358E-2</v>
      </c>
    </row>
    <row r="181" spans="1:51" x14ac:dyDescent="0.2">
      <c r="A181" s="15">
        <v>90</v>
      </c>
      <c r="B181" s="15">
        <v>401</v>
      </c>
      <c r="C181" s="15">
        <v>0</v>
      </c>
      <c r="D181" s="15">
        <v>0</v>
      </c>
      <c r="E181" s="15">
        <v>0</v>
      </c>
      <c r="F181" s="15">
        <v>0</v>
      </c>
      <c r="G181" s="15">
        <v>1</v>
      </c>
      <c r="H181" s="15">
        <v>1</v>
      </c>
      <c r="I181" s="15">
        <v>76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6</v>
      </c>
      <c r="P181" s="15">
        <v>40</v>
      </c>
      <c r="Q181" s="15">
        <v>1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1</v>
      </c>
      <c r="X181" s="15">
        <v>10</v>
      </c>
      <c r="Y181" s="193">
        <v>137.5</v>
      </c>
      <c r="Z181" s="15">
        <v>1</v>
      </c>
      <c r="AA181" s="15">
        <v>2.3333333333333335</v>
      </c>
      <c r="AB181" s="15">
        <v>1</v>
      </c>
      <c r="AC181" s="15">
        <v>3.5</v>
      </c>
      <c r="AD181" s="15">
        <v>1</v>
      </c>
      <c r="AE181" s="15">
        <v>1.7666666666666668</v>
      </c>
      <c r="AF181" s="15">
        <v>5</v>
      </c>
      <c r="AG181" s="15">
        <v>1</v>
      </c>
      <c r="AH181" s="15">
        <v>2</v>
      </c>
      <c r="AI181" s="15">
        <v>0</v>
      </c>
      <c r="AJ181" s="15">
        <v>0</v>
      </c>
      <c r="AK181" s="15">
        <v>1</v>
      </c>
      <c r="AL181" s="27">
        <v>2.6</v>
      </c>
      <c r="AM181" s="27">
        <v>2.3333333333333335</v>
      </c>
      <c r="AN181" s="27">
        <v>4.5</v>
      </c>
      <c r="AO181" s="27">
        <v>3</v>
      </c>
      <c r="AP181" s="27">
        <v>1</v>
      </c>
      <c r="AQ181" s="27">
        <v>2</v>
      </c>
      <c r="AR181" s="27">
        <v>2.5722222222222224</v>
      </c>
      <c r="AS181" s="15">
        <f t="shared" si="14"/>
        <v>-0.19999999999999973</v>
      </c>
      <c r="AT181" s="15">
        <f t="shared" si="15"/>
        <v>-1.333333333333333</v>
      </c>
      <c r="AU181" s="15">
        <f t="shared" si="16"/>
        <v>0</v>
      </c>
      <c r="AV181" s="15">
        <f t="shared" si="17"/>
        <v>1.2</v>
      </c>
      <c r="AW181" s="15">
        <f t="shared" si="18"/>
        <v>0</v>
      </c>
      <c r="AX181" s="15">
        <f t="shared" si="19"/>
        <v>0.25</v>
      </c>
      <c r="AY181" s="15">
        <f t="shared" si="20"/>
        <v>-1.388888888888884E-2</v>
      </c>
    </row>
    <row r="182" spans="1:51" x14ac:dyDescent="0.2">
      <c r="A182" s="15">
        <v>91</v>
      </c>
      <c r="B182" s="15">
        <v>402</v>
      </c>
      <c r="C182" s="15">
        <v>0</v>
      </c>
      <c r="D182" s="15">
        <v>0</v>
      </c>
      <c r="E182" s="15">
        <v>0</v>
      </c>
      <c r="F182" s="15">
        <v>0</v>
      </c>
      <c r="G182" s="15">
        <v>1</v>
      </c>
      <c r="H182" s="15">
        <v>1</v>
      </c>
      <c r="I182" s="15">
        <v>58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2</v>
      </c>
      <c r="P182" s="15">
        <v>20</v>
      </c>
      <c r="Q182" s="15">
        <v>0</v>
      </c>
      <c r="R182" s="15">
        <v>1</v>
      </c>
      <c r="S182" s="15">
        <v>0</v>
      </c>
      <c r="T182" s="15">
        <v>0</v>
      </c>
      <c r="U182" s="15">
        <v>1</v>
      </c>
      <c r="V182" s="15">
        <v>1</v>
      </c>
      <c r="W182" s="15">
        <v>1</v>
      </c>
      <c r="X182" s="15">
        <v>20</v>
      </c>
      <c r="Y182" s="193">
        <v>500</v>
      </c>
      <c r="Z182" s="15">
        <v>2</v>
      </c>
      <c r="AA182" s="15">
        <v>1.3333333333333333</v>
      </c>
      <c r="AB182" s="15">
        <v>2.3333333333333335</v>
      </c>
      <c r="AC182" s="15">
        <v>2.5</v>
      </c>
      <c r="AD182" s="15">
        <v>3</v>
      </c>
      <c r="AE182" s="15">
        <v>2.2333333333333334</v>
      </c>
      <c r="AF182" s="15">
        <v>3</v>
      </c>
      <c r="AG182" s="15">
        <v>0</v>
      </c>
      <c r="AH182" s="15">
        <v>5</v>
      </c>
      <c r="AI182" s="15" t="s">
        <v>1008</v>
      </c>
      <c r="AJ182" s="15" t="s">
        <v>1008</v>
      </c>
      <c r="AK182" s="15" t="s">
        <v>1007</v>
      </c>
      <c r="AL182" s="15">
        <v>2.8</v>
      </c>
      <c r="AM182" s="15">
        <v>3.6666666666666665</v>
      </c>
      <c r="AN182" s="15">
        <v>4.5</v>
      </c>
      <c r="AO182" s="15">
        <v>1.8</v>
      </c>
      <c r="AP182" s="15">
        <v>1</v>
      </c>
      <c r="AQ182" s="15">
        <v>1.75</v>
      </c>
      <c r="AR182" s="27">
        <v>2.5861111111111112</v>
      </c>
      <c r="AS182" s="15">
        <f t="shared" si="14"/>
        <v>0</v>
      </c>
      <c r="AT182" s="15">
        <f t="shared" si="15"/>
        <v>0</v>
      </c>
      <c r="AU182" s="15">
        <f t="shared" si="16"/>
        <v>0</v>
      </c>
      <c r="AV182" s="15">
        <f t="shared" si="17"/>
        <v>0</v>
      </c>
      <c r="AW182" s="15">
        <f t="shared" si="18"/>
        <v>0</v>
      </c>
      <c r="AX182" s="15">
        <f t="shared" si="19"/>
        <v>0</v>
      </c>
      <c r="AY182" s="15">
        <f t="shared" si="20"/>
        <v>0</v>
      </c>
    </row>
    <row r="183" spans="1:51" x14ac:dyDescent="0.2">
      <c r="A183" s="15">
        <v>91</v>
      </c>
      <c r="B183" s="15">
        <v>402</v>
      </c>
      <c r="C183" s="15">
        <v>0</v>
      </c>
      <c r="D183" s="15">
        <v>0</v>
      </c>
      <c r="E183" s="15">
        <v>0</v>
      </c>
      <c r="F183" s="15">
        <v>0</v>
      </c>
      <c r="G183" s="15">
        <v>1</v>
      </c>
      <c r="H183" s="15">
        <v>1</v>
      </c>
      <c r="I183" s="15">
        <v>58</v>
      </c>
      <c r="J183" s="15">
        <v>1</v>
      </c>
      <c r="K183" s="15">
        <v>0</v>
      </c>
      <c r="L183" s="15">
        <v>0</v>
      </c>
      <c r="M183" s="15">
        <v>0</v>
      </c>
      <c r="N183" s="15">
        <v>0</v>
      </c>
      <c r="O183" s="15">
        <v>2</v>
      </c>
      <c r="P183" s="15">
        <v>20</v>
      </c>
      <c r="Q183" s="15">
        <v>0</v>
      </c>
      <c r="R183" s="15">
        <v>1</v>
      </c>
      <c r="S183" s="15">
        <v>0</v>
      </c>
      <c r="T183" s="15">
        <v>0</v>
      </c>
      <c r="U183" s="15">
        <v>1</v>
      </c>
      <c r="V183" s="15">
        <v>0</v>
      </c>
      <c r="W183" s="15">
        <v>1</v>
      </c>
      <c r="X183" s="15">
        <v>20</v>
      </c>
      <c r="Y183" s="193">
        <v>250</v>
      </c>
      <c r="Z183" s="15">
        <v>2</v>
      </c>
      <c r="AA183" s="15">
        <v>1.3333333333333333</v>
      </c>
      <c r="AB183" s="15">
        <v>2.3333333333333335</v>
      </c>
      <c r="AC183" s="15">
        <v>2.5</v>
      </c>
      <c r="AD183" s="15">
        <v>3</v>
      </c>
      <c r="AE183" s="15">
        <v>2.2333333333333334</v>
      </c>
      <c r="AF183" s="15">
        <v>3</v>
      </c>
      <c r="AG183" s="15">
        <v>0</v>
      </c>
      <c r="AH183" s="15">
        <v>5</v>
      </c>
      <c r="AI183" s="15" t="s">
        <v>1008</v>
      </c>
      <c r="AJ183" s="15" t="s">
        <v>1008</v>
      </c>
      <c r="AK183" s="15" t="s">
        <v>1007</v>
      </c>
      <c r="AL183" s="27">
        <v>2.8</v>
      </c>
      <c r="AM183" s="27">
        <v>3.6666666666666665</v>
      </c>
      <c r="AN183" s="27">
        <v>4.5</v>
      </c>
      <c r="AO183" s="27">
        <v>1.8</v>
      </c>
      <c r="AP183" s="27">
        <v>1</v>
      </c>
      <c r="AQ183" s="27">
        <v>1.75</v>
      </c>
      <c r="AR183" s="27">
        <v>2.5861111111111112</v>
      </c>
      <c r="AS183" s="15">
        <f t="shared" si="14"/>
        <v>-2.2000000000000002</v>
      </c>
      <c r="AT183" s="15">
        <f t="shared" si="15"/>
        <v>-0.33333333333333348</v>
      </c>
      <c r="AU183" s="15">
        <f t="shared" si="16"/>
        <v>-0.5</v>
      </c>
      <c r="AV183" s="15">
        <f t="shared" si="17"/>
        <v>-1.2</v>
      </c>
      <c r="AW183" s="15">
        <f t="shared" si="18"/>
        <v>-3</v>
      </c>
      <c r="AX183" s="15">
        <f t="shared" si="19"/>
        <v>-3.25</v>
      </c>
      <c r="AY183" s="15">
        <f t="shared" si="20"/>
        <v>-1.7472222222222218</v>
      </c>
    </row>
    <row r="184" spans="1:51" x14ac:dyDescent="0.2">
      <c r="A184" s="15">
        <v>92</v>
      </c>
      <c r="B184" s="15">
        <v>405</v>
      </c>
      <c r="C184" s="15">
        <v>0</v>
      </c>
      <c r="D184" s="15">
        <v>0</v>
      </c>
      <c r="E184" s="15">
        <v>0</v>
      </c>
      <c r="F184" s="15">
        <v>0</v>
      </c>
      <c r="G184" s="15">
        <v>1</v>
      </c>
      <c r="H184" s="15">
        <v>1</v>
      </c>
      <c r="I184" s="15">
        <v>65</v>
      </c>
      <c r="J184" s="15">
        <v>0</v>
      </c>
      <c r="K184" s="15">
        <v>1</v>
      </c>
      <c r="L184" s="15">
        <v>0</v>
      </c>
      <c r="M184" s="15">
        <v>0</v>
      </c>
      <c r="N184" s="15">
        <v>0</v>
      </c>
      <c r="O184" s="15">
        <v>4</v>
      </c>
      <c r="P184" s="15">
        <v>30</v>
      </c>
      <c r="Q184" s="15">
        <v>1</v>
      </c>
      <c r="R184" s="15">
        <v>1</v>
      </c>
      <c r="S184" s="15">
        <v>1</v>
      </c>
      <c r="T184" s="15" t="s">
        <v>1008</v>
      </c>
      <c r="U184" s="15">
        <v>1</v>
      </c>
      <c r="V184" s="15">
        <v>1</v>
      </c>
      <c r="W184" s="15">
        <v>0</v>
      </c>
      <c r="X184" s="15">
        <v>18</v>
      </c>
      <c r="Y184" s="193">
        <v>5666.666666666667</v>
      </c>
      <c r="Z184" s="15">
        <v>2.25</v>
      </c>
      <c r="AA184" s="15">
        <v>2.3333333333333335</v>
      </c>
      <c r="AB184" s="15">
        <v>1</v>
      </c>
      <c r="AC184" s="15">
        <v>4</v>
      </c>
      <c r="AD184" s="15">
        <v>2.5</v>
      </c>
      <c r="AE184" s="15">
        <v>2.416666666666667</v>
      </c>
      <c r="AF184" s="15">
        <v>3</v>
      </c>
      <c r="AG184" s="15">
        <v>0</v>
      </c>
      <c r="AH184" s="15">
        <v>5</v>
      </c>
      <c r="AI184" s="15" t="s">
        <v>1008</v>
      </c>
      <c r="AJ184" s="15" t="s">
        <v>1008</v>
      </c>
      <c r="AK184" s="15" t="s">
        <v>1007</v>
      </c>
      <c r="AL184" s="15">
        <v>5</v>
      </c>
      <c r="AM184" s="15">
        <v>4</v>
      </c>
      <c r="AN184" s="15">
        <v>5</v>
      </c>
      <c r="AO184" s="15">
        <v>3</v>
      </c>
      <c r="AP184" s="15">
        <v>4</v>
      </c>
      <c r="AQ184" s="15">
        <v>5</v>
      </c>
      <c r="AR184" s="27">
        <v>4.333333333333333</v>
      </c>
      <c r="AS184" s="15">
        <f t="shared" si="14"/>
        <v>0</v>
      </c>
      <c r="AT184" s="15">
        <f t="shared" si="15"/>
        <v>0</v>
      </c>
      <c r="AU184" s="15">
        <f t="shared" si="16"/>
        <v>0</v>
      </c>
      <c r="AV184" s="15">
        <f t="shared" si="17"/>
        <v>0</v>
      </c>
      <c r="AW184" s="15">
        <f t="shared" si="18"/>
        <v>1</v>
      </c>
      <c r="AX184" s="15">
        <f t="shared" si="19"/>
        <v>0</v>
      </c>
      <c r="AY184" s="15">
        <f t="shared" si="20"/>
        <v>0.16666666666666607</v>
      </c>
    </row>
    <row r="185" spans="1:51" x14ac:dyDescent="0.2">
      <c r="A185" s="15">
        <v>92</v>
      </c>
      <c r="B185" s="15">
        <v>405</v>
      </c>
      <c r="C185" s="15">
        <v>0</v>
      </c>
      <c r="D185" s="15">
        <v>0</v>
      </c>
      <c r="E185" s="15">
        <v>0</v>
      </c>
      <c r="F185" s="15">
        <v>0</v>
      </c>
      <c r="G185" s="15">
        <v>1</v>
      </c>
      <c r="H185" s="15">
        <v>1</v>
      </c>
      <c r="I185" s="15">
        <v>65</v>
      </c>
      <c r="J185" s="15">
        <v>0</v>
      </c>
      <c r="K185" s="15">
        <v>1</v>
      </c>
      <c r="L185" s="15">
        <v>0</v>
      </c>
      <c r="M185" s="15">
        <v>0</v>
      </c>
      <c r="N185" s="15">
        <v>0</v>
      </c>
      <c r="O185" s="15">
        <v>4</v>
      </c>
      <c r="P185" s="15">
        <v>30</v>
      </c>
      <c r="Q185" s="15">
        <v>1</v>
      </c>
      <c r="R185" s="15">
        <v>1</v>
      </c>
      <c r="S185" s="15">
        <v>1</v>
      </c>
      <c r="T185" s="15" t="s">
        <v>1008</v>
      </c>
      <c r="U185" s="15">
        <v>1</v>
      </c>
      <c r="V185" s="15">
        <v>0</v>
      </c>
      <c r="W185" s="15">
        <v>0</v>
      </c>
      <c r="X185" s="15">
        <v>18</v>
      </c>
      <c r="Y185" s="193">
        <v>5666.666666666667</v>
      </c>
      <c r="Z185" s="15">
        <v>2.25</v>
      </c>
      <c r="AA185" s="15">
        <v>2.3333333333333335</v>
      </c>
      <c r="AB185" s="15">
        <v>1</v>
      </c>
      <c r="AC185" s="15">
        <v>4</v>
      </c>
      <c r="AD185" s="15">
        <v>2.5</v>
      </c>
      <c r="AE185" s="15">
        <v>2.416666666666667</v>
      </c>
      <c r="AF185" s="15">
        <v>3</v>
      </c>
      <c r="AG185" s="15">
        <v>0</v>
      </c>
      <c r="AH185" s="15">
        <v>5</v>
      </c>
      <c r="AI185" s="15" t="s">
        <v>1008</v>
      </c>
      <c r="AJ185" s="15" t="s">
        <v>1008</v>
      </c>
      <c r="AK185" s="15" t="s">
        <v>1007</v>
      </c>
      <c r="AL185" s="27">
        <v>5</v>
      </c>
      <c r="AM185" s="27">
        <v>4</v>
      </c>
      <c r="AN185" s="27">
        <v>5</v>
      </c>
      <c r="AO185" s="27">
        <v>3</v>
      </c>
      <c r="AP185" s="27">
        <v>3</v>
      </c>
      <c r="AQ185" s="27">
        <v>5</v>
      </c>
      <c r="AR185" s="27">
        <v>4.166666666666667</v>
      </c>
      <c r="AS185" s="15">
        <f t="shared" si="14"/>
        <v>0</v>
      </c>
      <c r="AT185" s="15">
        <f t="shared" si="15"/>
        <v>1</v>
      </c>
      <c r="AU185" s="15">
        <f t="shared" si="16"/>
        <v>1.25</v>
      </c>
      <c r="AV185" s="15">
        <f t="shared" si="17"/>
        <v>0</v>
      </c>
      <c r="AW185" s="15">
        <f t="shared" si="18"/>
        <v>0</v>
      </c>
      <c r="AX185" s="15">
        <f t="shared" si="19"/>
        <v>3</v>
      </c>
      <c r="AY185" s="15">
        <f t="shared" si="20"/>
        <v>0.87500000000000044</v>
      </c>
    </row>
    <row r="186" spans="1:51" x14ac:dyDescent="0.2">
      <c r="A186" s="15">
        <v>93</v>
      </c>
      <c r="B186" s="15">
        <v>406</v>
      </c>
      <c r="C186" s="15">
        <v>0</v>
      </c>
      <c r="D186" s="15">
        <v>0</v>
      </c>
      <c r="E186" s="15">
        <v>0</v>
      </c>
      <c r="F186" s="15">
        <v>0</v>
      </c>
      <c r="G186" s="15">
        <v>1</v>
      </c>
      <c r="H186" s="15">
        <v>1</v>
      </c>
      <c r="I186" s="15">
        <v>66</v>
      </c>
      <c r="J186" s="15">
        <v>0</v>
      </c>
      <c r="K186" s="15">
        <v>0</v>
      </c>
      <c r="L186" s="15">
        <v>0</v>
      </c>
      <c r="M186" s="15">
        <v>1</v>
      </c>
      <c r="N186" s="15">
        <v>0</v>
      </c>
      <c r="O186" s="15">
        <v>4</v>
      </c>
      <c r="P186" s="15">
        <v>35</v>
      </c>
      <c r="Q186" s="15">
        <v>1</v>
      </c>
      <c r="R186" s="15">
        <v>1</v>
      </c>
      <c r="S186" s="15">
        <v>1</v>
      </c>
      <c r="T186" s="15" t="s">
        <v>1008</v>
      </c>
      <c r="U186" s="15">
        <v>1</v>
      </c>
      <c r="V186" s="15">
        <v>1</v>
      </c>
      <c r="W186" s="15">
        <v>0</v>
      </c>
      <c r="X186" s="15">
        <v>40</v>
      </c>
      <c r="Y186" s="193">
        <v>900</v>
      </c>
      <c r="Z186" s="15">
        <v>2</v>
      </c>
      <c r="AA186" s="15">
        <v>1.6666666666666667</v>
      </c>
      <c r="AB186" s="15">
        <v>1</v>
      </c>
      <c r="AC186" s="15">
        <v>1.5</v>
      </c>
      <c r="AD186" s="15">
        <v>4</v>
      </c>
      <c r="AE186" s="15">
        <v>2.0333333333333337</v>
      </c>
      <c r="AF186" s="15">
        <v>5</v>
      </c>
      <c r="AG186" s="15">
        <v>0</v>
      </c>
      <c r="AH186" s="15">
        <v>5</v>
      </c>
      <c r="AI186" s="15" t="s">
        <v>1008</v>
      </c>
      <c r="AJ186" s="15" t="s">
        <v>1008</v>
      </c>
      <c r="AK186" s="15" t="s">
        <v>1007</v>
      </c>
      <c r="AL186" s="15">
        <v>5</v>
      </c>
      <c r="AM186" s="15">
        <v>3</v>
      </c>
      <c r="AN186" s="15">
        <v>3.75</v>
      </c>
      <c r="AO186" s="15">
        <v>3</v>
      </c>
      <c r="AP186" s="15">
        <v>3</v>
      </c>
      <c r="AQ186" s="15">
        <v>2</v>
      </c>
      <c r="AR186" s="27">
        <v>3.2916666666666665</v>
      </c>
      <c r="AS186" s="15">
        <f t="shared" si="14"/>
        <v>0</v>
      </c>
      <c r="AT186" s="15">
        <f t="shared" si="15"/>
        <v>0</v>
      </c>
      <c r="AU186" s="15">
        <f t="shared" si="16"/>
        <v>0</v>
      </c>
      <c r="AV186" s="15">
        <f t="shared" si="17"/>
        <v>0</v>
      </c>
      <c r="AW186" s="15">
        <f t="shared" si="18"/>
        <v>0</v>
      </c>
      <c r="AX186" s="15">
        <f t="shared" si="19"/>
        <v>0</v>
      </c>
      <c r="AY186" s="15">
        <f t="shared" si="20"/>
        <v>0</v>
      </c>
    </row>
    <row r="187" spans="1:51" x14ac:dyDescent="0.2">
      <c r="A187" s="15">
        <v>93</v>
      </c>
      <c r="B187" s="15">
        <v>406</v>
      </c>
      <c r="C187" s="15">
        <v>0</v>
      </c>
      <c r="D187" s="15">
        <v>0</v>
      </c>
      <c r="E187" s="15">
        <v>0</v>
      </c>
      <c r="F187" s="15">
        <v>0</v>
      </c>
      <c r="G187" s="15">
        <v>1</v>
      </c>
      <c r="H187" s="15">
        <v>1</v>
      </c>
      <c r="I187" s="15">
        <v>66</v>
      </c>
      <c r="J187" s="15">
        <v>0</v>
      </c>
      <c r="K187" s="15">
        <v>0</v>
      </c>
      <c r="L187" s="15">
        <v>0</v>
      </c>
      <c r="M187" s="15">
        <v>1</v>
      </c>
      <c r="N187" s="15">
        <v>0</v>
      </c>
      <c r="O187" s="15">
        <v>4</v>
      </c>
      <c r="P187" s="15">
        <v>35</v>
      </c>
      <c r="Q187" s="15">
        <v>1</v>
      </c>
      <c r="R187" s="15">
        <v>1</v>
      </c>
      <c r="S187" s="15">
        <v>1</v>
      </c>
      <c r="T187" s="15" t="s">
        <v>1008</v>
      </c>
      <c r="U187" s="15">
        <v>1</v>
      </c>
      <c r="V187" s="15">
        <v>0</v>
      </c>
      <c r="W187" s="15">
        <v>0</v>
      </c>
      <c r="X187" s="15">
        <v>40</v>
      </c>
      <c r="Y187" s="193">
        <v>900</v>
      </c>
      <c r="Z187" s="15">
        <v>2</v>
      </c>
      <c r="AA187" s="15">
        <v>1.6666666666666667</v>
      </c>
      <c r="AB187" s="15">
        <v>1</v>
      </c>
      <c r="AC187" s="15">
        <v>1.5</v>
      </c>
      <c r="AD187" s="15">
        <v>4</v>
      </c>
      <c r="AE187" s="15">
        <v>2.0333333333333337</v>
      </c>
      <c r="AF187" s="15">
        <v>5</v>
      </c>
      <c r="AG187" s="15">
        <v>0</v>
      </c>
      <c r="AH187" s="15">
        <v>5</v>
      </c>
      <c r="AI187" s="15" t="s">
        <v>1008</v>
      </c>
      <c r="AJ187" s="15" t="s">
        <v>1008</v>
      </c>
      <c r="AK187" s="15" t="s">
        <v>1007</v>
      </c>
      <c r="AL187" s="27">
        <v>5</v>
      </c>
      <c r="AM187" s="27">
        <v>3</v>
      </c>
      <c r="AN187" s="27">
        <v>3.75</v>
      </c>
      <c r="AO187" s="27">
        <v>3</v>
      </c>
      <c r="AP187" s="27">
        <v>3</v>
      </c>
      <c r="AQ187" s="27">
        <v>2</v>
      </c>
      <c r="AR187" s="27">
        <v>3.2916666666666665</v>
      </c>
      <c r="AS187" s="15">
        <f t="shared" si="14"/>
        <v>0</v>
      </c>
      <c r="AT187" s="15">
        <f t="shared" si="15"/>
        <v>-1</v>
      </c>
      <c r="AU187" s="15">
        <f t="shared" si="16"/>
        <v>0.25</v>
      </c>
      <c r="AV187" s="15">
        <f t="shared" si="17"/>
        <v>-0.39999999999999991</v>
      </c>
      <c r="AW187" s="15">
        <f t="shared" si="18"/>
        <v>-0.66666666666666652</v>
      </c>
      <c r="AX187" s="15">
        <f t="shared" si="19"/>
        <v>-3</v>
      </c>
      <c r="AY187" s="15">
        <f t="shared" si="20"/>
        <v>-0.80277777777777759</v>
      </c>
    </row>
    <row r="188" spans="1:51" x14ac:dyDescent="0.2">
      <c r="A188" s="15">
        <v>94</v>
      </c>
      <c r="B188" s="15">
        <v>407</v>
      </c>
      <c r="C188" s="15">
        <v>0</v>
      </c>
      <c r="D188" s="15">
        <v>0</v>
      </c>
      <c r="E188" s="15">
        <v>0</v>
      </c>
      <c r="F188" s="15">
        <v>0</v>
      </c>
      <c r="G188" s="15">
        <v>1</v>
      </c>
      <c r="H188" s="15">
        <v>1</v>
      </c>
      <c r="I188" s="15">
        <v>64</v>
      </c>
      <c r="J188" s="15">
        <v>0</v>
      </c>
      <c r="K188" s="15">
        <v>0</v>
      </c>
      <c r="L188" s="15">
        <v>0</v>
      </c>
      <c r="M188" s="15">
        <v>1</v>
      </c>
      <c r="N188" s="15">
        <v>0</v>
      </c>
      <c r="O188" s="15">
        <v>3</v>
      </c>
      <c r="P188" s="15">
        <v>13</v>
      </c>
      <c r="Q188" s="15">
        <v>0</v>
      </c>
      <c r="R188" s="15">
        <v>0</v>
      </c>
      <c r="S188" s="15">
        <v>0</v>
      </c>
      <c r="T188" s="15">
        <v>0</v>
      </c>
      <c r="U188" s="15">
        <v>1</v>
      </c>
      <c r="V188" s="15">
        <v>1</v>
      </c>
      <c r="W188" s="15">
        <v>1</v>
      </c>
      <c r="X188" s="15">
        <v>10</v>
      </c>
      <c r="Y188" s="193">
        <v>960</v>
      </c>
      <c r="Z188" s="15">
        <v>1.75</v>
      </c>
      <c r="AA188" s="15">
        <v>2.6666666666666665</v>
      </c>
      <c r="AB188" s="15">
        <v>2</v>
      </c>
      <c r="AC188" s="15">
        <v>1.5</v>
      </c>
      <c r="AD188" s="15">
        <v>2.5</v>
      </c>
      <c r="AE188" s="15">
        <v>2.083333333333333</v>
      </c>
      <c r="AF188" s="15">
        <v>4</v>
      </c>
      <c r="AG188" s="15">
        <v>1</v>
      </c>
      <c r="AH188" s="15">
        <v>2</v>
      </c>
      <c r="AI188" s="15">
        <v>0</v>
      </c>
      <c r="AJ188" s="15">
        <v>0</v>
      </c>
      <c r="AK188" s="15">
        <v>1</v>
      </c>
      <c r="AL188" s="15">
        <v>5</v>
      </c>
      <c r="AM188" s="15">
        <v>4</v>
      </c>
      <c r="AN188" s="15">
        <v>3.5</v>
      </c>
      <c r="AO188" s="15">
        <v>3.4</v>
      </c>
      <c r="AP188" s="15">
        <v>3.6666666666666665</v>
      </c>
      <c r="AQ188" s="15">
        <v>5</v>
      </c>
      <c r="AR188" s="27">
        <v>4.0944444444444441</v>
      </c>
      <c r="AS188" s="15">
        <f t="shared" si="14"/>
        <v>0</v>
      </c>
      <c r="AT188" s="15">
        <f t="shared" si="15"/>
        <v>1.3333333333333335</v>
      </c>
      <c r="AU188" s="15">
        <f t="shared" si="16"/>
        <v>0.5</v>
      </c>
      <c r="AV188" s="15">
        <f t="shared" si="17"/>
        <v>0</v>
      </c>
      <c r="AW188" s="15">
        <f t="shared" si="18"/>
        <v>0</v>
      </c>
      <c r="AX188" s="15">
        <f t="shared" si="19"/>
        <v>0</v>
      </c>
      <c r="AY188" s="15">
        <f t="shared" si="20"/>
        <v>0.30555555555555491</v>
      </c>
    </row>
    <row r="189" spans="1:51" x14ac:dyDescent="0.2">
      <c r="A189" s="15">
        <v>94</v>
      </c>
      <c r="B189" s="15">
        <v>407</v>
      </c>
      <c r="C189" s="15">
        <v>0</v>
      </c>
      <c r="D189" s="15">
        <v>0</v>
      </c>
      <c r="E189" s="15">
        <v>0</v>
      </c>
      <c r="F189" s="15">
        <v>0</v>
      </c>
      <c r="G189" s="15">
        <v>1</v>
      </c>
      <c r="H189" s="15">
        <v>1</v>
      </c>
      <c r="I189" s="15">
        <v>64</v>
      </c>
      <c r="J189" s="15">
        <v>0</v>
      </c>
      <c r="K189" s="15">
        <v>0</v>
      </c>
      <c r="L189" s="15">
        <v>0</v>
      </c>
      <c r="M189" s="15">
        <v>1</v>
      </c>
      <c r="N189" s="15">
        <v>0</v>
      </c>
      <c r="O189" s="15">
        <v>3</v>
      </c>
      <c r="P189" s="15">
        <v>13</v>
      </c>
      <c r="Q189" s="15">
        <v>0</v>
      </c>
      <c r="R189" s="15">
        <v>0</v>
      </c>
      <c r="S189" s="15">
        <v>0</v>
      </c>
      <c r="T189" s="15">
        <v>0</v>
      </c>
      <c r="U189" s="15">
        <v>1</v>
      </c>
      <c r="V189" s="15">
        <v>0</v>
      </c>
      <c r="W189" s="15">
        <v>1</v>
      </c>
      <c r="X189" s="15">
        <v>10</v>
      </c>
      <c r="Y189" s="193">
        <v>960</v>
      </c>
      <c r="Z189" s="15">
        <v>1.75</v>
      </c>
      <c r="AA189" s="15">
        <v>2.6666666666666665</v>
      </c>
      <c r="AB189" s="15">
        <v>2</v>
      </c>
      <c r="AC189" s="15">
        <v>1.5</v>
      </c>
      <c r="AD189" s="15">
        <v>2.5</v>
      </c>
      <c r="AE189" s="15">
        <v>2.083333333333333</v>
      </c>
      <c r="AF189" s="15">
        <v>4</v>
      </c>
      <c r="AG189" s="15">
        <v>1</v>
      </c>
      <c r="AH189" s="15">
        <v>2</v>
      </c>
      <c r="AI189" s="15">
        <v>0</v>
      </c>
      <c r="AJ189" s="15">
        <v>0</v>
      </c>
      <c r="AK189" s="15">
        <v>1</v>
      </c>
      <c r="AL189" s="27">
        <v>5</v>
      </c>
      <c r="AM189" s="27">
        <v>2.6666666666666665</v>
      </c>
      <c r="AN189" s="27">
        <v>3</v>
      </c>
      <c r="AO189" s="27">
        <v>3.4</v>
      </c>
      <c r="AP189" s="27">
        <v>3.6666666666666665</v>
      </c>
      <c r="AQ189" s="27">
        <v>5</v>
      </c>
      <c r="AR189" s="27">
        <v>3.7888888888888892</v>
      </c>
      <c r="AS189" s="15">
        <f t="shared" si="14"/>
        <v>0</v>
      </c>
      <c r="AT189" s="15">
        <f t="shared" si="15"/>
        <v>-0.33333333333333348</v>
      </c>
      <c r="AU189" s="15">
        <f t="shared" si="16"/>
        <v>0</v>
      </c>
      <c r="AV189" s="15">
        <f t="shared" si="17"/>
        <v>1.1999999999999997</v>
      </c>
      <c r="AW189" s="15">
        <f t="shared" si="18"/>
        <v>2.6666666666666665</v>
      </c>
      <c r="AX189" s="15">
        <f t="shared" si="19"/>
        <v>4</v>
      </c>
      <c r="AY189" s="15">
        <f t="shared" si="20"/>
        <v>1.255555555555556</v>
      </c>
    </row>
    <row r="190" spans="1:51" x14ac:dyDescent="0.2">
      <c r="A190" s="15">
        <v>95</v>
      </c>
      <c r="B190" s="15">
        <v>408</v>
      </c>
      <c r="C190" s="15">
        <v>1</v>
      </c>
      <c r="D190" s="15">
        <v>0</v>
      </c>
      <c r="E190" s="15">
        <v>0</v>
      </c>
      <c r="F190" s="15">
        <v>0</v>
      </c>
      <c r="G190" s="15">
        <v>1</v>
      </c>
      <c r="H190" s="15">
        <v>0</v>
      </c>
      <c r="I190" s="15">
        <v>34</v>
      </c>
      <c r="J190" s="15">
        <v>0</v>
      </c>
      <c r="K190" s="15">
        <v>1</v>
      </c>
      <c r="L190" s="15">
        <v>0</v>
      </c>
      <c r="M190" s="15">
        <v>0</v>
      </c>
      <c r="N190" s="15">
        <v>0</v>
      </c>
      <c r="O190" s="15">
        <v>5</v>
      </c>
      <c r="P190" s="15">
        <v>18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1</v>
      </c>
      <c r="W190" s="15">
        <v>1</v>
      </c>
      <c r="X190" s="15">
        <v>10</v>
      </c>
      <c r="Y190" s="193">
        <v>1800</v>
      </c>
      <c r="Z190" s="15">
        <v>1.5</v>
      </c>
      <c r="AA190" s="15">
        <v>1.6666666666666667</v>
      </c>
      <c r="AB190" s="15">
        <v>1</v>
      </c>
      <c r="AC190" s="15">
        <v>3</v>
      </c>
      <c r="AD190" s="15">
        <v>4</v>
      </c>
      <c r="AE190" s="15">
        <v>2.2333333333333334</v>
      </c>
      <c r="AF190" s="15">
        <v>1</v>
      </c>
      <c r="AG190" s="15">
        <v>1</v>
      </c>
      <c r="AH190" s="15">
        <v>2</v>
      </c>
      <c r="AI190" s="15">
        <v>0</v>
      </c>
      <c r="AJ190" s="15">
        <v>0</v>
      </c>
      <c r="AK190" s="15">
        <v>1</v>
      </c>
      <c r="AL190" s="15">
        <v>5</v>
      </c>
      <c r="AM190" s="15">
        <v>3</v>
      </c>
      <c r="AN190" s="15">
        <v>3</v>
      </c>
      <c r="AO190" s="15">
        <v>2.2000000000000002</v>
      </c>
      <c r="AP190" s="15">
        <v>1</v>
      </c>
      <c r="AQ190" s="15">
        <v>1</v>
      </c>
      <c r="AR190" s="27">
        <v>2.5333333333333332</v>
      </c>
      <c r="AS190" s="15">
        <f t="shared" si="14"/>
        <v>1</v>
      </c>
      <c r="AT190" s="15">
        <f t="shared" si="15"/>
        <v>0</v>
      </c>
      <c r="AU190" s="15">
        <f t="shared" si="16"/>
        <v>0</v>
      </c>
      <c r="AV190" s="15">
        <f t="shared" si="17"/>
        <v>0.20000000000000018</v>
      </c>
      <c r="AW190" s="15">
        <f t="shared" si="18"/>
        <v>0</v>
      </c>
      <c r="AX190" s="15">
        <f t="shared" si="19"/>
        <v>0</v>
      </c>
      <c r="AY190" s="15">
        <f t="shared" si="20"/>
        <v>0.19999999999999973</v>
      </c>
    </row>
    <row r="191" spans="1:51" x14ac:dyDescent="0.2">
      <c r="A191" s="15">
        <v>95</v>
      </c>
      <c r="B191" s="15">
        <v>408</v>
      </c>
      <c r="C191" s="15">
        <v>1</v>
      </c>
      <c r="D191" s="15">
        <v>0</v>
      </c>
      <c r="E191" s="15">
        <v>0</v>
      </c>
      <c r="F191" s="15">
        <v>0</v>
      </c>
      <c r="G191" s="15">
        <v>1</v>
      </c>
      <c r="H191" s="15">
        <v>0</v>
      </c>
      <c r="I191" s="15">
        <v>34</v>
      </c>
      <c r="J191" s="15">
        <v>0</v>
      </c>
      <c r="K191" s="15">
        <v>1</v>
      </c>
      <c r="L191" s="15">
        <v>0</v>
      </c>
      <c r="M191" s="15">
        <v>0</v>
      </c>
      <c r="N191" s="15">
        <v>0</v>
      </c>
      <c r="O191" s="15">
        <v>5</v>
      </c>
      <c r="P191" s="15">
        <v>18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1</v>
      </c>
      <c r="X191" s="15">
        <v>10</v>
      </c>
      <c r="Y191" s="193">
        <v>1800</v>
      </c>
      <c r="Z191" s="15">
        <v>1.5</v>
      </c>
      <c r="AA191" s="15">
        <v>1.6666666666666667</v>
      </c>
      <c r="AB191" s="15">
        <v>1</v>
      </c>
      <c r="AC191" s="15">
        <v>3</v>
      </c>
      <c r="AD191" s="15">
        <v>4</v>
      </c>
      <c r="AE191" s="15">
        <v>2.2333333333333334</v>
      </c>
      <c r="AF191" s="15">
        <v>1</v>
      </c>
      <c r="AG191" s="15">
        <v>1</v>
      </c>
      <c r="AH191" s="15">
        <v>2</v>
      </c>
      <c r="AI191" s="15">
        <v>0</v>
      </c>
      <c r="AJ191" s="15">
        <v>0</v>
      </c>
      <c r="AK191" s="15">
        <v>1</v>
      </c>
      <c r="AL191" s="27">
        <v>4</v>
      </c>
      <c r="AM191" s="27">
        <v>3</v>
      </c>
      <c r="AN191" s="27">
        <v>3</v>
      </c>
      <c r="AO191" s="27">
        <v>2</v>
      </c>
      <c r="AP191" s="27">
        <v>1</v>
      </c>
      <c r="AQ191" s="27">
        <v>1</v>
      </c>
      <c r="AR191" s="27">
        <v>2.3333333333333335</v>
      </c>
      <c r="AS191" s="15">
        <f t="shared" si="14"/>
        <v>-1</v>
      </c>
      <c r="AT191" s="15">
        <f t="shared" si="15"/>
        <v>0</v>
      </c>
      <c r="AU191" s="15">
        <f t="shared" si="16"/>
        <v>0.5</v>
      </c>
      <c r="AV191" s="15">
        <f t="shared" si="17"/>
        <v>-0.20000000000000018</v>
      </c>
      <c r="AW191" s="15">
        <f t="shared" si="18"/>
        <v>-2</v>
      </c>
      <c r="AX191" s="15">
        <f t="shared" si="19"/>
        <v>-2</v>
      </c>
      <c r="AY191" s="15">
        <f t="shared" si="20"/>
        <v>-0.78333333333333321</v>
      </c>
    </row>
    <row r="192" spans="1:51" x14ac:dyDescent="0.2">
      <c r="A192" s="15">
        <v>96</v>
      </c>
      <c r="B192" s="15">
        <v>410</v>
      </c>
      <c r="C192" s="15">
        <v>0</v>
      </c>
      <c r="D192" s="15">
        <v>0</v>
      </c>
      <c r="E192" s="15">
        <v>0</v>
      </c>
      <c r="F192" s="15">
        <v>0</v>
      </c>
      <c r="G192" s="15">
        <v>1</v>
      </c>
      <c r="H192" s="15">
        <v>1</v>
      </c>
      <c r="I192" s="15">
        <v>53</v>
      </c>
      <c r="J192" s="15">
        <v>1</v>
      </c>
      <c r="K192" s="15">
        <v>0</v>
      </c>
      <c r="L192" s="15">
        <v>0</v>
      </c>
      <c r="M192" s="15">
        <v>0</v>
      </c>
      <c r="N192" s="15">
        <v>0</v>
      </c>
      <c r="O192" s="15">
        <v>4</v>
      </c>
      <c r="P192" s="15">
        <v>46</v>
      </c>
      <c r="Q192" s="15">
        <v>1</v>
      </c>
      <c r="R192" s="15">
        <v>1</v>
      </c>
      <c r="S192" s="15">
        <v>1</v>
      </c>
      <c r="T192" s="15">
        <v>50000</v>
      </c>
      <c r="U192" s="15">
        <v>1</v>
      </c>
      <c r="V192" s="15">
        <v>1</v>
      </c>
      <c r="W192" s="15">
        <v>0</v>
      </c>
      <c r="X192" s="15">
        <v>27.8</v>
      </c>
      <c r="Y192" s="193">
        <v>1774.7727272727273</v>
      </c>
      <c r="Z192" s="15">
        <v>1</v>
      </c>
      <c r="AA192" s="15">
        <v>1</v>
      </c>
      <c r="AB192" s="15">
        <v>1</v>
      </c>
      <c r="AC192" s="15">
        <v>3</v>
      </c>
      <c r="AD192" s="15">
        <v>2.5</v>
      </c>
      <c r="AE192" s="15">
        <v>1.7</v>
      </c>
      <c r="AF192" s="15">
        <v>3</v>
      </c>
      <c r="AG192" s="15">
        <v>0</v>
      </c>
      <c r="AH192" s="15">
        <v>5</v>
      </c>
      <c r="AI192" s="15" t="s">
        <v>1008</v>
      </c>
      <c r="AJ192" s="15" t="s">
        <v>1008</v>
      </c>
      <c r="AK192" s="15" t="s">
        <v>1007</v>
      </c>
      <c r="AL192" s="15">
        <v>5</v>
      </c>
      <c r="AM192" s="15">
        <v>3</v>
      </c>
      <c r="AN192" s="15">
        <v>2.5</v>
      </c>
      <c r="AO192" s="15">
        <v>2.2000000000000002</v>
      </c>
      <c r="AP192" s="15">
        <v>3</v>
      </c>
      <c r="AQ192" s="15">
        <v>3</v>
      </c>
      <c r="AR192" s="27">
        <v>3.1166666666666667</v>
      </c>
      <c r="AS192" s="15">
        <f t="shared" si="14"/>
        <v>0</v>
      </c>
      <c r="AT192" s="15">
        <f t="shared" si="15"/>
        <v>0</v>
      </c>
      <c r="AU192" s="15">
        <f t="shared" si="16"/>
        <v>0</v>
      </c>
      <c r="AV192" s="15">
        <f t="shared" si="17"/>
        <v>0</v>
      </c>
      <c r="AW192" s="15">
        <f t="shared" si="18"/>
        <v>0</v>
      </c>
      <c r="AX192" s="15">
        <f t="shared" si="19"/>
        <v>0</v>
      </c>
      <c r="AY192" s="15">
        <f t="shared" si="20"/>
        <v>0</v>
      </c>
    </row>
    <row r="193" spans="1:51" x14ac:dyDescent="0.2">
      <c r="A193" s="15">
        <v>96</v>
      </c>
      <c r="B193" s="15">
        <v>410</v>
      </c>
      <c r="C193" s="15">
        <v>0</v>
      </c>
      <c r="D193" s="15">
        <v>0</v>
      </c>
      <c r="E193" s="15">
        <v>0</v>
      </c>
      <c r="F193" s="15">
        <v>0</v>
      </c>
      <c r="G193" s="15">
        <v>1</v>
      </c>
      <c r="H193" s="15">
        <v>1</v>
      </c>
      <c r="I193" s="15">
        <v>53</v>
      </c>
      <c r="J193" s="15">
        <v>1</v>
      </c>
      <c r="K193" s="15">
        <v>0</v>
      </c>
      <c r="L193" s="15">
        <v>0</v>
      </c>
      <c r="M193" s="15">
        <v>0</v>
      </c>
      <c r="N193" s="15">
        <v>0</v>
      </c>
      <c r="O193" s="15">
        <v>4</v>
      </c>
      <c r="P193" s="15">
        <v>46</v>
      </c>
      <c r="Q193" s="15">
        <v>1</v>
      </c>
      <c r="R193" s="15">
        <v>1</v>
      </c>
      <c r="S193" s="15">
        <v>1</v>
      </c>
      <c r="T193" s="15">
        <v>50000</v>
      </c>
      <c r="U193" s="15">
        <v>1</v>
      </c>
      <c r="V193" s="15">
        <v>0</v>
      </c>
      <c r="W193" s="15">
        <v>0</v>
      </c>
      <c r="X193" s="15">
        <v>27.8</v>
      </c>
      <c r="Y193" s="193">
        <v>1752.0454545454545</v>
      </c>
      <c r="Z193" s="15">
        <v>1</v>
      </c>
      <c r="AA193" s="15">
        <v>1</v>
      </c>
      <c r="AB193" s="15">
        <v>1</v>
      </c>
      <c r="AC193" s="15">
        <v>3</v>
      </c>
      <c r="AD193" s="15">
        <v>2.5</v>
      </c>
      <c r="AE193" s="15">
        <v>1.7</v>
      </c>
      <c r="AF193" s="15">
        <v>3</v>
      </c>
      <c r="AG193" s="15">
        <v>0</v>
      </c>
      <c r="AH193" s="15">
        <v>5</v>
      </c>
      <c r="AI193" s="15" t="s">
        <v>1008</v>
      </c>
      <c r="AJ193" s="15" t="s">
        <v>1008</v>
      </c>
      <c r="AK193" s="15" t="s">
        <v>1007</v>
      </c>
      <c r="AL193" s="27">
        <v>5</v>
      </c>
      <c r="AM193" s="27">
        <v>3</v>
      </c>
      <c r="AN193" s="27">
        <v>2.5</v>
      </c>
      <c r="AO193" s="27">
        <v>2.2000000000000002</v>
      </c>
      <c r="AP193" s="27">
        <v>3</v>
      </c>
      <c r="AQ193" s="27">
        <v>3</v>
      </c>
      <c r="AR193" s="27">
        <v>3.1166666666666667</v>
      </c>
      <c r="AS193" s="15">
        <f t="shared" si="14"/>
        <v>0</v>
      </c>
      <c r="AT193" s="15">
        <f t="shared" si="15"/>
        <v>-2</v>
      </c>
      <c r="AU193" s="15">
        <f t="shared" si="16"/>
        <v>-1.75</v>
      </c>
      <c r="AV193" s="15">
        <f t="shared" si="17"/>
        <v>-0.79999999999999982</v>
      </c>
      <c r="AW193" s="15">
        <f t="shared" si="18"/>
        <v>-0.33333333333333348</v>
      </c>
      <c r="AX193" s="15">
        <f t="shared" si="19"/>
        <v>-1</v>
      </c>
      <c r="AY193" s="15">
        <f t="shared" si="20"/>
        <v>-0.98055555555555562</v>
      </c>
    </row>
    <row r="194" spans="1:51" x14ac:dyDescent="0.2">
      <c r="A194" s="15">
        <v>97</v>
      </c>
      <c r="B194" s="15">
        <v>411</v>
      </c>
      <c r="C194" s="15">
        <v>0</v>
      </c>
      <c r="D194" s="15">
        <v>0</v>
      </c>
      <c r="E194" s="15">
        <v>0</v>
      </c>
      <c r="F194" s="15">
        <v>0</v>
      </c>
      <c r="G194" s="15">
        <v>1</v>
      </c>
      <c r="H194" s="15">
        <v>1</v>
      </c>
      <c r="I194" s="15">
        <v>59</v>
      </c>
      <c r="J194" s="15">
        <v>0</v>
      </c>
      <c r="K194" s="15">
        <v>1</v>
      </c>
      <c r="L194" s="15">
        <v>0</v>
      </c>
      <c r="M194" s="15">
        <v>0</v>
      </c>
      <c r="N194" s="15">
        <v>0</v>
      </c>
      <c r="O194" s="15">
        <v>6</v>
      </c>
      <c r="P194" s="15">
        <v>30</v>
      </c>
      <c r="Q194" s="15">
        <v>0</v>
      </c>
      <c r="R194" s="15">
        <v>1</v>
      </c>
      <c r="S194" s="15">
        <v>1</v>
      </c>
      <c r="T194" s="15">
        <v>144000</v>
      </c>
      <c r="U194" s="15">
        <v>1</v>
      </c>
      <c r="V194" s="15">
        <v>1</v>
      </c>
      <c r="W194" s="15">
        <v>0</v>
      </c>
      <c r="X194" s="15">
        <v>95</v>
      </c>
      <c r="Y194" s="193">
        <v>812.08791208791217</v>
      </c>
      <c r="Z194" s="15">
        <v>1.5</v>
      </c>
      <c r="AA194" s="15">
        <v>1</v>
      </c>
      <c r="AB194" s="15">
        <v>1</v>
      </c>
      <c r="AC194" s="15">
        <v>1</v>
      </c>
      <c r="AD194" s="15">
        <v>2.5</v>
      </c>
      <c r="AE194" s="15">
        <v>1.4</v>
      </c>
      <c r="AF194" s="15">
        <v>1</v>
      </c>
      <c r="AG194" s="15">
        <v>1</v>
      </c>
      <c r="AH194" s="15">
        <v>2</v>
      </c>
      <c r="AI194" s="15">
        <v>0</v>
      </c>
      <c r="AJ194" s="15">
        <v>0</v>
      </c>
      <c r="AK194" s="15">
        <v>1</v>
      </c>
      <c r="AL194" s="15">
        <v>5</v>
      </c>
      <c r="AM194" s="15">
        <v>5</v>
      </c>
      <c r="AN194" s="15">
        <v>4.25</v>
      </c>
      <c r="AO194" s="15">
        <v>3</v>
      </c>
      <c r="AP194" s="15">
        <v>3.3333333333333335</v>
      </c>
      <c r="AQ194" s="15">
        <v>4</v>
      </c>
      <c r="AR194" s="27">
        <v>4.0972222222222223</v>
      </c>
      <c r="AS194" s="15">
        <f t="shared" si="14"/>
        <v>0</v>
      </c>
      <c r="AT194" s="15">
        <f t="shared" si="15"/>
        <v>0</v>
      </c>
      <c r="AU194" s="15">
        <f t="shared" si="16"/>
        <v>0</v>
      </c>
      <c r="AV194" s="15">
        <f t="shared" si="17"/>
        <v>0</v>
      </c>
      <c r="AW194" s="15">
        <f t="shared" si="18"/>
        <v>0</v>
      </c>
      <c r="AX194" s="15">
        <f t="shared" si="19"/>
        <v>0</v>
      </c>
      <c r="AY194" s="15">
        <f t="shared" si="20"/>
        <v>0</v>
      </c>
    </row>
    <row r="195" spans="1:51" x14ac:dyDescent="0.2">
      <c r="A195" s="15">
        <v>97</v>
      </c>
      <c r="B195" s="15">
        <v>411</v>
      </c>
      <c r="C195" s="15">
        <v>0</v>
      </c>
      <c r="D195" s="15">
        <v>0</v>
      </c>
      <c r="E195" s="15">
        <v>0</v>
      </c>
      <c r="F195" s="15">
        <v>0</v>
      </c>
      <c r="G195" s="15">
        <v>1</v>
      </c>
      <c r="H195" s="15">
        <v>1</v>
      </c>
      <c r="I195" s="15">
        <v>59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6</v>
      </c>
      <c r="P195" s="15">
        <v>30</v>
      </c>
      <c r="Q195" s="15">
        <v>0</v>
      </c>
      <c r="R195" s="15">
        <v>1</v>
      </c>
      <c r="S195" s="15">
        <v>1</v>
      </c>
      <c r="T195" s="15">
        <v>144000</v>
      </c>
      <c r="U195" s="15">
        <v>1</v>
      </c>
      <c r="V195" s="15">
        <v>0</v>
      </c>
      <c r="W195" s="15">
        <v>0</v>
      </c>
      <c r="X195" s="15">
        <v>95</v>
      </c>
      <c r="Y195" s="193">
        <v>865.93406593406598</v>
      </c>
      <c r="Z195" s="15">
        <v>1.5</v>
      </c>
      <c r="AA195" s="15">
        <v>1</v>
      </c>
      <c r="AB195" s="15">
        <v>1</v>
      </c>
      <c r="AC195" s="15">
        <v>1</v>
      </c>
      <c r="AD195" s="15">
        <v>2.5</v>
      </c>
      <c r="AE195" s="15">
        <v>1.4</v>
      </c>
      <c r="AF195" s="15">
        <v>1</v>
      </c>
      <c r="AG195" s="15">
        <v>1</v>
      </c>
      <c r="AH195" s="15">
        <v>2</v>
      </c>
      <c r="AI195" s="15">
        <v>0</v>
      </c>
      <c r="AJ195" s="15">
        <v>0</v>
      </c>
      <c r="AK195" s="15">
        <v>1</v>
      </c>
      <c r="AL195" s="27">
        <v>5</v>
      </c>
      <c r="AM195" s="27">
        <v>5</v>
      </c>
      <c r="AN195" s="27">
        <v>4.25</v>
      </c>
      <c r="AO195" s="27">
        <v>3</v>
      </c>
      <c r="AP195" s="27">
        <v>3.3333333333333335</v>
      </c>
      <c r="AQ195" s="27">
        <v>4</v>
      </c>
      <c r="AR195" s="27">
        <v>4.0972222222222223</v>
      </c>
      <c r="AS195" s="15">
        <f t="shared" ref="AS195:AS258" si="21">$AL195-$AL196</f>
        <v>0</v>
      </c>
      <c r="AT195" s="15">
        <f t="shared" ref="AT195:AT258" si="22">$AM195-$AM196</f>
        <v>0.33333333333333304</v>
      </c>
      <c r="AU195" s="15">
        <f t="shared" ref="AU195:AU258" si="23">$AN195-$AN196</f>
        <v>0</v>
      </c>
      <c r="AV195" s="15">
        <f t="shared" ref="AV195:AV258" si="24">$AO195-$AO196</f>
        <v>-1.5999999999999996</v>
      </c>
      <c r="AW195" s="15">
        <f t="shared" ref="AW195:AW258" si="25">$AP195-$AP196</f>
        <v>0</v>
      </c>
      <c r="AX195" s="15">
        <f t="shared" ref="AX195:AX258" si="26">$AQ195-$AQ196</f>
        <v>-1</v>
      </c>
      <c r="AY195" s="15">
        <f t="shared" ref="AY195:AY258" si="27">$AR195-$AR196</f>
        <v>-0.37777777777777732</v>
      </c>
    </row>
    <row r="196" spans="1:51" x14ac:dyDescent="0.2">
      <c r="A196" s="15">
        <v>98</v>
      </c>
      <c r="B196" s="15">
        <v>412</v>
      </c>
      <c r="C196" s="15">
        <v>1</v>
      </c>
      <c r="D196" s="15">
        <v>0</v>
      </c>
      <c r="E196" s="15">
        <v>0</v>
      </c>
      <c r="F196" s="15">
        <v>0</v>
      </c>
      <c r="G196" s="15">
        <v>1</v>
      </c>
      <c r="H196" s="15">
        <v>1</v>
      </c>
      <c r="I196" s="15">
        <v>61</v>
      </c>
      <c r="J196" s="15">
        <v>0</v>
      </c>
      <c r="K196" s="15">
        <v>0</v>
      </c>
      <c r="L196" s="15">
        <v>0</v>
      </c>
      <c r="M196" s="15">
        <v>1</v>
      </c>
      <c r="N196" s="15">
        <v>0</v>
      </c>
      <c r="O196" s="15">
        <v>4</v>
      </c>
      <c r="P196" s="15">
        <v>12</v>
      </c>
      <c r="Q196" s="15">
        <v>0</v>
      </c>
      <c r="R196" s="15">
        <v>0</v>
      </c>
      <c r="S196" s="15">
        <v>1</v>
      </c>
      <c r="T196" s="15">
        <v>360000</v>
      </c>
      <c r="U196" s="15">
        <v>1</v>
      </c>
      <c r="V196" s="15">
        <v>1</v>
      </c>
      <c r="W196" s="15">
        <v>0</v>
      </c>
      <c r="X196" s="15">
        <v>100</v>
      </c>
      <c r="Y196" s="193">
        <v>4960</v>
      </c>
      <c r="Z196" s="15">
        <v>2</v>
      </c>
      <c r="AA196" s="15">
        <v>1</v>
      </c>
      <c r="AB196" s="15">
        <v>1.6666666666666667</v>
      </c>
      <c r="AC196" s="15">
        <v>1</v>
      </c>
      <c r="AD196" s="15">
        <v>2</v>
      </c>
      <c r="AE196" s="15">
        <v>1.5333333333333334</v>
      </c>
      <c r="AF196" s="15">
        <v>1</v>
      </c>
      <c r="AG196" s="15">
        <v>0</v>
      </c>
      <c r="AH196" s="15">
        <v>5</v>
      </c>
      <c r="AI196" s="15" t="s">
        <v>1008</v>
      </c>
      <c r="AJ196" s="15" t="s">
        <v>1008</v>
      </c>
      <c r="AK196" s="15" t="s">
        <v>1007</v>
      </c>
      <c r="AL196" s="15">
        <v>5</v>
      </c>
      <c r="AM196" s="15">
        <v>4.666666666666667</v>
      </c>
      <c r="AN196" s="15">
        <v>4.25</v>
      </c>
      <c r="AO196" s="15">
        <v>4.5999999999999996</v>
      </c>
      <c r="AP196" s="15">
        <v>3.3333333333333335</v>
      </c>
      <c r="AQ196" s="15">
        <v>5</v>
      </c>
      <c r="AR196" s="27">
        <v>4.4749999999999996</v>
      </c>
      <c r="AS196" s="15">
        <f t="shared" si="21"/>
        <v>0</v>
      </c>
      <c r="AT196" s="15">
        <f t="shared" si="22"/>
        <v>0</v>
      </c>
      <c r="AU196" s="15">
        <f t="shared" si="23"/>
        <v>0</v>
      </c>
      <c r="AV196" s="15">
        <f t="shared" si="24"/>
        <v>0</v>
      </c>
      <c r="AW196" s="15">
        <f t="shared" si="25"/>
        <v>0</v>
      </c>
      <c r="AX196" s="15">
        <f t="shared" si="26"/>
        <v>0</v>
      </c>
      <c r="AY196" s="15">
        <f t="shared" si="27"/>
        <v>0</v>
      </c>
    </row>
    <row r="197" spans="1:51" x14ac:dyDescent="0.2">
      <c r="A197" s="15">
        <v>98</v>
      </c>
      <c r="B197" s="15">
        <v>412</v>
      </c>
      <c r="C197" s="15">
        <v>1</v>
      </c>
      <c r="D197" s="15">
        <v>0</v>
      </c>
      <c r="E197" s="15">
        <v>0</v>
      </c>
      <c r="F197" s="15">
        <v>0</v>
      </c>
      <c r="G197" s="15">
        <v>1</v>
      </c>
      <c r="H197" s="15">
        <v>1</v>
      </c>
      <c r="I197" s="15">
        <v>61</v>
      </c>
      <c r="J197" s="15">
        <v>0</v>
      </c>
      <c r="K197" s="15">
        <v>0</v>
      </c>
      <c r="L197" s="15">
        <v>0</v>
      </c>
      <c r="M197" s="15">
        <v>1</v>
      </c>
      <c r="N197" s="15">
        <v>0</v>
      </c>
      <c r="O197" s="15">
        <v>4</v>
      </c>
      <c r="P197" s="15">
        <v>12</v>
      </c>
      <c r="Q197" s="15">
        <v>0</v>
      </c>
      <c r="R197" s="15">
        <v>0</v>
      </c>
      <c r="S197" s="15">
        <v>1</v>
      </c>
      <c r="T197" s="15">
        <v>360000</v>
      </c>
      <c r="U197" s="15">
        <v>1</v>
      </c>
      <c r="V197" s="15">
        <v>0</v>
      </c>
      <c r="W197" s="15">
        <v>0</v>
      </c>
      <c r="X197" s="15">
        <v>100</v>
      </c>
      <c r="Y197" s="193">
        <v>4960</v>
      </c>
      <c r="Z197" s="15">
        <v>2</v>
      </c>
      <c r="AA197" s="15">
        <v>1</v>
      </c>
      <c r="AB197" s="15">
        <v>1.6666666666666667</v>
      </c>
      <c r="AC197" s="15">
        <v>1</v>
      </c>
      <c r="AD197" s="15">
        <v>2</v>
      </c>
      <c r="AE197" s="15">
        <v>1.5333333333333334</v>
      </c>
      <c r="AF197" s="15">
        <v>1</v>
      </c>
      <c r="AG197" s="15">
        <v>0</v>
      </c>
      <c r="AH197" s="15">
        <v>5</v>
      </c>
      <c r="AI197" s="15" t="s">
        <v>1008</v>
      </c>
      <c r="AJ197" s="15" t="s">
        <v>1008</v>
      </c>
      <c r="AK197" s="15" t="s">
        <v>1007</v>
      </c>
      <c r="AL197" s="27">
        <v>5</v>
      </c>
      <c r="AM197" s="27">
        <v>4.666666666666667</v>
      </c>
      <c r="AN197" s="27">
        <v>4.25</v>
      </c>
      <c r="AO197" s="27">
        <v>4.5999999999999996</v>
      </c>
      <c r="AP197" s="27">
        <v>3.3333333333333335</v>
      </c>
      <c r="AQ197" s="27">
        <v>5</v>
      </c>
      <c r="AR197" s="27">
        <v>4.4749999999999996</v>
      </c>
      <c r="AS197" s="15">
        <f t="shared" si="21"/>
        <v>0</v>
      </c>
      <c r="AT197" s="15">
        <f t="shared" si="22"/>
        <v>0.66666666666666696</v>
      </c>
      <c r="AU197" s="15">
        <f t="shared" si="23"/>
        <v>0.75</v>
      </c>
      <c r="AV197" s="15">
        <f t="shared" si="24"/>
        <v>1.9999999999999996</v>
      </c>
      <c r="AW197" s="15">
        <f t="shared" si="25"/>
        <v>1.3333333333333335</v>
      </c>
      <c r="AX197" s="15">
        <f t="shared" si="26"/>
        <v>3</v>
      </c>
      <c r="AY197" s="15">
        <f t="shared" si="27"/>
        <v>1.2916666666666661</v>
      </c>
    </row>
    <row r="198" spans="1:51" x14ac:dyDescent="0.2">
      <c r="A198" s="15">
        <v>99</v>
      </c>
      <c r="B198" s="15">
        <v>413</v>
      </c>
      <c r="C198" s="15">
        <v>0</v>
      </c>
      <c r="D198" s="15">
        <v>0</v>
      </c>
      <c r="E198" s="15">
        <v>0</v>
      </c>
      <c r="F198" s="15">
        <v>0</v>
      </c>
      <c r="G198" s="15">
        <v>1</v>
      </c>
      <c r="H198" s="15">
        <v>0</v>
      </c>
      <c r="I198" s="15">
        <v>55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2</v>
      </c>
      <c r="P198" s="15">
        <v>32</v>
      </c>
      <c r="Q198" s="15">
        <v>0</v>
      </c>
      <c r="R198" s="15">
        <v>0</v>
      </c>
      <c r="S198" s="15">
        <v>0</v>
      </c>
      <c r="T198" s="15">
        <v>0</v>
      </c>
      <c r="U198" s="15">
        <v>1</v>
      </c>
      <c r="V198" s="15">
        <v>1</v>
      </c>
      <c r="W198" s="15">
        <v>1</v>
      </c>
      <c r="X198" s="15">
        <v>6</v>
      </c>
      <c r="Y198" s="193">
        <v>200</v>
      </c>
      <c r="Z198" s="15">
        <v>3.5</v>
      </c>
      <c r="AA198" s="15">
        <v>2.3333333333333335</v>
      </c>
      <c r="AB198" s="15">
        <v>1.6666666666666667</v>
      </c>
      <c r="AC198" s="15">
        <v>2</v>
      </c>
      <c r="AD198" s="15">
        <v>2</v>
      </c>
      <c r="AE198" s="15">
        <v>2.2999999999999998</v>
      </c>
      <c r="AF198" s="15">
        <v>3</v>
      </c>
      <c r="AG198" s="15">
        <v>0</v>
      </c>
      <c r="AH198" s="15">
        <v>5</v>
      </c>
      <c r="AI198" s="15" t="s">
        <v>1008</v>
      </c>
      <c r="AJ198" s="15" t="s">
        <v>1008</v>
      </c>
      <c r="AK198" s="15" t="s">
        <v>1007</v>
      </c>
      <c r="AL198" s="15">
        <v>5</v>
      </c>
      <c r="AM198" s="15">
        <v>4</v>
      </c>
      <c r="AN198" s="15">
        <v>3.5</v>
      </c>
      <c r="AO198" s="15">
        <v>2.6</v>
      </c>
      <c r="AP198" s="15">
        <v>2</v>
      </c>
      <c r="AQ198" s="15">
        <v>2</v>
      </c>
      <c r="AR198" s="27">
        <v>3.1833333333333336</v>
      </c>
      <c r="AS198" s="15">
        <f t="shared" si="21"/>
        <v>0</v>
      </c>
      <c r="AT198" s="15">
        <f t="shared" si="22"/>
        <v>0</v>
      </c>
      <c r="AU198" s="15">
        <f t="shared" si="23"/>
        <v>0</v>
      </c>
      <c r="AV198" s="15">
        <f t="shared" si="24"/>
        <v>0</v>
      </c>
      <c r="AW198" s="15">
        <f t="shared" si="25"/>
        <v>0</v>
      </c>
      <c r="AX198" s="15">
        <f t="shared" si="26"/>
        <v>0</v>
      </c>
      <c r="AY198" s="15">
        <f t="shared" si="27"/>
        <v>0</v>
      </c>
    </row>
    <row r="199" spans="1:51" x14ac:dyDescent="0.2">
      <c r="A199" s="15">
        <v>99</v>
      </c>
      <c r="B199" s="15">
        <v>413</v>
      </c>
      <c r="C199" s="15">
        <v>0</v>
      </c>
      <c r="D199" s="15">
        <v>0</v>
      </c>
      <c r="E199" s="15">
        <v>0</v>
      </c>
      <c r="F199" s="15">
        <v>0</v>
      </c>
      <c r="G199" s="15">
        <v>1</v>
      </c>
      <c r="H199" s="15">
        <v>0</v>
      </c>
      <c r="I199" s="15">
        <v>55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2</v>
      </c>
      <c r="P199" s="15">
        <v>32</v>
      </c>
      <c r="Q199" s="15">
        <v>0</v>
      </c>
      <c r="R199" s="15">
        <v>0</v>
      </c>
      <c r="S199" s="15">
        <v>0</v>
      </c>
      <c r="T199" s="15">
        <v>0</v>
      </c>
      <c r="U199" s="15">
        <v>1</v>
      </c>
      <c r="V199" s="15">
        <v>0</v>
      </c>
      <c r="W199" s="15">
        <v>1</v>
      </c>
      <c r="X199" s="15">
        <v>6</v>
      </c>
      <c r="Y199" s="193">
        <v>233.33333333333334</v>
      </c>
      <c r="Z199" s="15">
        <v>3.5</v>
      </c>
      <c r="AA199" s="15">
        <v>2.3333333333333335</v>
      </c>
      <c r="AB199" s="15">
        <v>1.6666666666666667</v>
      </c>
      <c r="AC199" s="15">
        <v>2</v>
      </c>
      <c r="AD199" s="15">
        <v>2</v>
      </c>
      <c r="AE199" s="15">
        <v>2.2999999999999998</v>
      </c>
      <c r="AF199" s="15">
        <v>3</v>
      </c>
      <c r="AG199" s="15">
        <v>0</v>
      </c>
      <c r="AH199" s="15">
        <v>5</v>
      </c>
      <c r="AI199" s="15" t="s">
        <v>1008</v>
      </c>
      <c r="AJ199" s="15" t="s">
        <v>1008</v>
      </c>
      <c r="AK199" s="15" t="s">
        <v>1007</v>
      </c>
      <c r="AL199" s="27">
        <v>5</v>
      </c>
      <c r="AM199" s="27">
        <v>4</v>
      </c>
      <c r="AN199" s="27">
        <v>3.5</v>
      </c>
      <c r="AO199" s="27">
        <v>2.6</v>
      </c>
      <c r="AP199" s="27">
        <v>2</v>
      </c>
      <c r="AQ199" s="27">
        <v>2</v>
      </c>
      <c r="AR199" s="27">
        <v>3.1833333333333336</v>
      </c>
      <c r="AS199" s="15">
        <f t="shared" si="21"/>
        <v>0</v>
      </c>
      <c r="AT199" s="15">
        <f t="shared" si="22"/>
        <v>-1</v>
      </c>
      <c r="AU199" s="15">
        <f t="shared" si="23"/>
        <v>-1.5</v>
      </c>
      <c r="AV199" s="15">
        <f t="shared" si="24"/>
        <v>-2.4</v>
      </c>
      <c r="AW199" s="15">
        <f t="shared" si="25"/>
        <v>-3</v>
      </c>
      <c r="AX199" s="15">
        <f t="shared" si="26"/>
        <v>-3</v>
      </c>
      <c r="AY199" s="15">
        <f t="shared" si="27"/>
        <v>-1.8166666666666664</v>
      </c>
    </row>
    <row r="200" spans="1:51" x14ac:dyDescent="0.2">
      <c r="A200" s="15">
        <v>100</v>
      </c>
      <c r="B200" s="15">
        <v>414</v>
      </c>
      <c r="C200" s="15">
        <v>1</v>
      </c>
      <c r="D200" s="15">
        <v>0</v>
      </c>
      <c r="E200" s="15">
        <v>0</v>
      </c>
      <c r="F200" s="15">
        <v>0</v>
      </c>
      <c r="G200" s="15">
        <v>1</v>
      </c>
      <c r="H200" s="15">
        <v>0</v>
      </c>
      <c r="I200" s="15">
        <v>38</v>
      </c>
      <c r="J200" s="15">
        <v>0</v>
      </c>
      <c r="K200" s="15">
        <v>0</v>
      </c>
      <c r="L200" s="15">
        <v>0</v>
      </c>
      <c r="M200" s="15">
        <v>0</v>
      </c>
      <c r="N200" s="15">
        <v>1</v>
      </c>
      <c r="O200" s="15">
        <v>4</v>
      </c>
      <c r="P200" s="15">
        <v>9</v>
      </c>
      <c r="Q200" s="15">
        <v>0</v>
      </c>
      <c r="R200" s="15">
        <v>1</v>
      </c>
      <c r="S200" s="15">
        <v>1</v>
      </c>
      <c r="T200" s="15">
        <v>480000</v>
      </c>
      <c r="U200" s="15">
        <v>1</v>
      </c>
      <c r="V200" s="15">
        <v>1</v>
      </c>
      <c r="W200" s="15">
        <v>0</v>
      </c>
      <c r="X200" s="15">
        <v>3.5</v>
      </c>
      <c r="Y200" s="193">
        <v>1365.7142857142858</v>
      </c>
      <c r="Z200" s="15">
        <v>1</v>
      </c>
      <c r="AA200" s="15">
        <v>1.6666666666666667</v>
      </c>
      <c r="AB200" s="15">
        <v>1.6666666666666667</v>
      </c>
      <c r="AC200" s="15">
        <v>1</v>
      </c>
      <c r="AD200" s="15">
        <v>3</v>
      </c>
      <c r="AE200" s="15">
        <v>1.6666666666666667</v>
      </c>
      <c r="AF200" s="15">
        <v>2</v>
      </c>
      <c r="AG200" s="15">
        <v>1</v>
      </c>
      <c r="AH200" s="15">
        <v>2</v>
      </c>
      <c r="AI200" s="15">
        <v>0</v>
      </c>
      <c r="AJ200" s="15">
        <v>0</v>
      </c>
      <c r="AK200" s="15">
        <v>1</v>
      </c>
      <c r="AL200" s="15">
        <v>5</v>
      </c>
      <c r="AM200" s="15">
        <v>5</v>
      </c>
      <c r="AN200" s="15">
        <v>5</v>
      </c>
      <c r="AO200" s="15">
        <v>5</v>
      </c>
      <c r="AP200" s="15">
        <v>5</v>
      </c>
      <c r="AQ200" s="15">
        <v>5</v>
      </c>
      <c r="AR200" s="27">
        <v>5</v>
      </c>
      <c r="AS200" s="15">
        <f t="shared" si="21"/>
        <v>0</v>
      </c>
      <c r="AT200" s="15">
        <f t="shared" si="22"/>
        <v>0</v>
      </c>
      <c r="AU200" s="15">
        <f t="shared" si="23"/>
        <v>0</v>
      </c>
      <c r="AV200" s="15">
        <f t="shared" si="24"/>
        <v>0</v>
      </c>
      <c r="AW200" s="15">
        <f t="shared" si="25"/>
        <v>0</v>
      </c>
      <c r="AX200" s="15">
        <f t="shared" si="26"/>
        <v>0</v>
      </c>
      <c r="AY200" s="15">
        <f t="shared" si="27"/>
        <v>0</v>
      </c>
    </row>
    <row r="201" spans="1:51" x14ac:dyDescent="0.2">
      <c r="A201" s="15">
        <v>100</v>
      </c>
      <c r="B201" s="15">
        <v>414</v>
      </c>
      <c r="C201" s="15">
        <v>1</v>
      </c>
      <c r="D201" s="15">
        <v>0</v>
      </c>
      <c r="E201" s="15">
        <v>0</v>
      </c>
      <c r="F201" s="15">
        <v>0</v>
      </c>
      <c r="G201" s="15">
        <v>1</v>
      </c>
      <c r="H201" s="15">
        <v>0</v>
      </c>
      <c r="I201" s="15">
        <v>38</v>
      </c>
      <c r="J201" s="15">
        <v>0</v>
      </c>
      <c r="K201" s="15">
        <v>0</v>
      </c>
      <c r="L201" s="15">
        <v>0</v>
      </c>
      <c r="M201" s="15">
        <v>0</v>
      </c>
      <c r="N201" s="15">
        <v>1</v>
      </c>
      <c r="O201" s="15">
        <v>4</v>
      </c>
      <c r="P201" s="15">
        <v>9</v>
      </c>
      <c r="Q201" s="15">
        <v>0</v>
      </c>
      <c r="R201" s="15">
        <v>1</v>
      </c>
      <c r="S201" s="15">
        <v>1</v>
      </c>
      <c r="T201" s="15">
        <v>480000</v>
      </c>
      <c r="U201" s="15">
        <v>1</v>
      </c>
      <c r="V201" s="15">
        <v>0</v>
      </c>
      <c r="W201" s="15">
        <v>0</v>
      </c>
      <c r="X201" s="15">
        <v>3.5</v>
      </c>
      <c r="Y201" s="193">
        <v>1365.7142857142858</v>
      </c>
      <c r="Z201" s="15">
        <v>1</v>
      </c>
      <c r="AA201" s="15">
        <v>1.6666666666666667</v>
      </c>
      <c r="AB201" s="15">
        <v>1.6666666666666667</v>
      </c>
      <c r="AC201" s="15">
        <v>1</v>
      </c>
      <c r="AD201" s="15">
        <v>3</v>
      </c>
      <c r="AE201" s="15">
        <v>1.6666666666666667</v>
      </c>
      <c r="AF201" s="15">
        <v>2</v>
      </c>
      <c r="AG201" s="15">
        <v>1</v>
      </c>
      <c r="AH201" s="15">
        <v>2</v>
      </c>
      <c r="AI201" s="15">
        <v>0</v>
      </c>
      <c r="AJ201" s="15">
        <v>0</v>
      </c>
      <c r="AK201" s="15">
        <v>1</v>
      </c>
      <c r="AL201" s="27">
        <v>5</v>
      </c>
      <c r="AM201" s="27">
        <v>5</v>
      </c>
      <c r="AN201" s="27">
        <v>5</v>
      </c>
      <c r="AO201" s="27">
        <v>5</v>
      </c>
      <c r="AP201" s="27">
        <v>5</v>
      </c>
      <c r="AQ201" s="27">
        <v>5</v>
      </c>
      <c r="AR201" s="27">
        <v>5</v>
      </c>
      <c r="AS201" s="15">
        <f t="shared" si="21"/>
        <v>0</v>
      </c>
      <c r="AT201" s="15">
        <f t="shared" si="22"/>
        <v>0.66666666666666696</v>
      </c>
      <c r="AU201" s="15">
        <f t="shared" si="23"/>
        <v>0</v>
      </c>
      <c r="AV201" s="15">
        <f t="shared" si="24"/>
        <v>0</v>
      </c>
      <c r="AW201" s="15">
        <f t="shared" si="25"/>
        <v>0</v>
      </c>
      <c r="AX201" s="15">
        <f t="shared" si="26"/>
        <v>0</v>
      </c>
      <c r="AY201" s="15">
        <f t="shared" si="27"/>
        <v>0.1111111111111116</v>
      </c>
    </row>
    <row r="202" spans="1:51" x14ac:dyDescent="0.2">
      <c r="A202" s="15">
        <v>101</v>
      </c>
      <c r="B202" s="15">
        <v>415</v>
      </c>
      <c r="C202" s="15">
        <v>1</v>
      </c>
      <c r="D202" s="15">
        <v>0</v>
      </c>
      <c r="E202" s="15">
        <v>0</v>
      </c>
      <c r="F202" s="15">
        <v>0</v>
      </c>
      <c r="G202" s="15">
        <v>1</v>
      </c>
      <c r="H202" s="15">
        <v>1</v>
      </c>
      <c r="I202" s="15">
        <v>43</v>
      </c>
      <c r="J202" s="15">
        <v>0</v>
      </c>
      <c r="K202" s="15">
        <v>0</v>
      </c>
      <c r="L202" s="15">
        <v>0</v>
      </c>
      <c r="M202" s="15">
        <v>0</v>
      </c>
      <c r="N202" s="15">
        <v>1</v>
      </c>
      <c r="O202" s="15">
        <v>4</v>
      </c>
      <c r="P202" s="15">
        <v>3</v>
      </c>
      <c r="Q202" s="15">
        <v>0</v>
      </c>
      <c r="R202" s="15">
        <v>0</v>
      </c>
      <c r="S202" s="15">
        <v>1</v>
      </c>
      <c r="T202" s="15">
        <v>2000000</v>
      </c>
      <c r="U202" s="15">
        <v>1</v>
      </c>
      <c r="V202" s="15">
        <v>1</v>
      </c>
      <c r="W202" s="15">
        <v>1</v>
      </c>
      <c r="X202" s="15">
        <v>10</v>
      </c>
      <c r="Y202" s="193">
        <v>100</v>
      </c>
      <c r="Z202" s="15">
        <v>1</v>
      </c>
      <c r="AA202" s="15">
        <v>1.6666666666666667</v>
      </c>
      <c r="AB202" s="15">
        <v>1</v>
      </c>
      <c r="AC202" s="15">
        <v>1</v>
      </c>
      <c r="AD202" s="15">
        <v>2</v>
      </c>
      <c r="AE202" s="15">
        <v>1.3333333333333335</v>
      </c>
      <c r="AF202" s="15">
        <v>1</v>
      </c>
      <c r="AG202" s="15">
        <v>1</v>
      </c>
      <c r="AH202" s="15">
        <v>1</v>
      </c>
      <c r="AI202" s="15">
        <v>0</v>
      </c>
      <c r="AJ202" s="15">
        <v>0</v>
      </c>
      <c r="AK202" s="15">
        <v>1</v>
      </c>
      <c r="AL202" s="15">
        <v>5</v>
      </c>
      <c r="AM202" s="15">
        <v>4.333333333333333</v>
      </c>
      <c r="AN202" s="15">
        <v>5</v>
      </c>
      <c r="AO202" s="15">
        <v>5</v>
      </c>
      <c r="AP202" s="15">
        <v>5</v>
      </c>
      <c r="AQ202" s="15">
        <v>5</v>
      </c>
      <c r="AR202" s="27">
        <v>4.8888888888888884</v>
      </c>
      <c r="AS202" s="15">
        <f t="shared" si="21"/>
        <v>0</v>
      </c>
      <c r="AT202" s="15">
        <f t="shared" si="22"/>
        <v>0</v>
      </c>
      <c r="AU202" s="15">
        <f t="shared" si="23"/>
        <v>0</v>
      </c>
      <c r="AV202" s="15">
        <f t="shared" si="24"/>
        <v>0</v>
      </c>
      <c r="AW202" s="15">
        <f t="shared" si="25"/>
        <v>0</v>
      </c>
      <c r="AX202" s="15">
        <f t="shared" si="26"/>
        <v>0</v>
      </c>
      <c r="AY202" s="15">
        <f t="shared" si="27"/>
        <v>0</v>
      </c>
    </row>
    <row r="203" spans="1:51" x14ac:dyDescent="0.2">
      <c r="A203" s="15">
        <v>101</v>
      </c>
      <c r="B203" s="15">
        <v>415</v>
      </c>
      <c r="C203" s="15">
        <v>1</v>
      </c>
      <c r="D203" s="15">
        <v>0</v>
      </c>
      <c r="E203" s="15">
        <v>0</v>
      </c>
      <c r="F203" s="15">
        <v>0</v>
      </c>
      <c r="G203" s="15">
        <v>1</v>
      </c>
      <c r="H203" s="15">
        <v>1</v>
      </c>
      <c r="I203" s="15">
        <v>43</v>
      </c>
      <c r="J203" s="15">
        <v>0</v>
      </c>
      <c r="K203" s="15">
        <v>0</v>
      </c>
      <c r="L203" s="15">
        <v>0</v>
      </c>
      <c r="M203" s="15">
        <v>0</v>
      </c>
      <c r="N203" s="15">
        <v>1</v>
      </c>
      <c r="O203" s="15">
        <v>4</v>
      </c>
      <c r="P203" s="15">
        <v>3</v>
      </c>
      <c r="Q203" s="15">
        <v>0</v>
      </c>
      <c r="R203" s="15">
        <v>0</v>
      </c>
      <c r="S203" s="15">
        <v>1</v>
      </c>
      <c r="T203" s="15">
        <v>2000000</v>
      </c>
      <c r="U203" s="15">
        <v>1</v>
      </c>
      <c r="V203" s="15">
        <v>0</v>
      </c>
      <c r="W203" s="15">
        <v>1</v>
      </c>
      <c r="X203" s="15">
        <v>10</v>
      </c>
      <c r="Y203" s="193">
        <v>100</v>
      </c>
      <c r="Z203" s="15">
        <v>1</v>
      </c>
      <c r="AA203" s="15">
        <v>1.6666666666666667</v>
      </c>
      <c r="AB203" s="15">
        <v>1</v>
      </c>
      <c r="AC203" s="15">
        <v>1</v>
      </c>
      <c r="AD203" s="15">
        <v>2</v>
      </c>
      <c r="AE203" s="15">
        <v>1.3333333333333335</v>
      </c>
      <c r="AF203" s="15">
        <v>1</v>
      </c>
      <c r="AG203" s="15">
        <v>1</v>
      </c>
      <c r="AH203" s="15">
        <v>1</v>
      </c>
      <c r="AI203" s="15">
        <v>0</v>
      </c>
      <c r="AJ203" s="15">
        <v>0</v>
      </c>
      <c r="AK203" s="15">
        <v>1</v>
      </c>
      <c r="AL203" s="27">
        <v>5</v>
      </c>
      <c r="AM203" s="27">
        <v>4.333333333333333</v>
      </c>
      <c r="AN203" s="27">
        <v>5</v>
      </c>
      <c r="AO203" s="27">
        <v>5</v>
      </c>
      <c r="AP203" s="27">
        <v>5</v>
      </c>
      <c r="AQ203" s="27">
        <v>5</v>
      </c>
      <c r="AR203" s="27">
        <v>4.8888888888888884</v>
      </c>
      <c r="AS203" s="15">
        <f t="shared" si="21"/>
        <v>0.40000000000000036</v>
      </c>
      <c r="AT203" s="15">
        <f t="shared" si="22"/>
        <v>-0.66666666666666696</v>
      </c>
      <c r="AU203" s="15">
        <f t="shared" si="23"/>
        <v>0.75</v>
      </c>
      <c r="AV203" s="15">
        <f t="shared" si="24"/>
        <v>3.2</v>
      </c>
      <c r="AW203" s="15">
        <f t="shared" si="25"/>
        <v>4</v>
      </c>
      <c r="AX203" s="15">
        <f t="shared" si="26"/>
        <v>4</v>
      </c>
      <c r="AY203" s="15">
        <f t="shared" si="27"/>
        <v>1.947222222222222</v>
      </c>
    </row>
    <row r="204" spans="1:51" x14ac:dyDescent="0.2">
      <c r="A204" s="15">
        <v>102</v>
      </c>
      <c r="B204" s="15">
        <v>417</v>
      </c>
      <c r="C204" s="15">
        <v>1</v>
      </c>
      <c r="D204" s="15">
        <v>0</v>
      </c>
      <c r="E204" s="15">
        <v>0</v>
      </c>
      <c r="F204" s="15">
        <v>0</v>
      </c>
      <c r="G204" s="15">
        <v>1</v>
      </c>
      <c r="H204" s="15">
        <v>0</v>
      </c>
      <c r="I204" s="15">
        <v>45</v>
      </c>
      <c r="J204" s="15">
        <v>0</v>
      </c>
      <c r="K204" s="15">
        <v>0</v>
      </c>
      <c r="L204" s="15">
        <v>1</v>
      </c>
      <c r="M204" s="15">
        <v>0</v>
      </c>
      <c r="N204" s="15">
        <v>0</v>
      </c>
      <c r="O204" s="15">
        <v>2</v>
      </c>
      <c r="P204" s="15">
        <v>5</v>
      </c>
      <c r="Q204" s="15">
        <v>0</v>
      </c>
      <c r="R204" s="15">
        <v>0</v>
      </c>
      <c r="S204" s="15">
        <v>1</v>
      </c>
      <c r="T204" s="15" t="s">
        <v>1008</v>
      </c>
      <c r="U204" s="15">
        <v>1</v>
      </c>
      <c r="V204" s="15">
        <v>1</v>
      </c>
      <c r="W204" s="15">
        <v>1</v>
      </c>
      <c r="X204" s="15">
        <v>2.5</v>
      </c>
      <c r="Y204" s="193">
        <v>400</v>
      </c>
      <c r="Z204" s="15">
        <v>1</v>
      </c>
      <c r="AA204" s="15">
        <v>1</v>
      </c>
      <c r="AB204" s="15">
        <v>1</v>
      </c>
      <c r="AC204" s="15">
        <v>2</v>
      </c>
      <c r="AD204" s="15">
        <v>1</v>
      </c>
      <c r="AE204" s="15">
        <v>1.2</v>
      </c>
      <c r="AF204" s="15">
        <v>1</v>
      </c>
      <c r="AG204" s="15">
        <v>1</v>
      </c>
      <c r="AH204" s="15">
        <v>4</v>
      </c>
      <c r="AI204" s="15">
        <v>0</v>
      </c>
      <c r="AJ204" s="15">
        <v>1</v>
      </c>
      <c r="AK204" s="15">
        <v>1</v>
      </c>
      <c r="AL204" s="15">
        <v>4.5999999999999996</v>
      </c>
      <c r="AM204" s="15">
        <v>5</v>
      </c>
      <c r="AN204" s="15">
        <v>4.25</v>
      </c>
      <c r="AO204" s="15">
        <v>1.8</v>
      </c>
      <c r="AP204" s="15">
        <v>1</v>
      </c>
      <c r="AQ204" s="15">
        <v>1</v>
      </c>
      <c r="AR204" s="27">
        <v>2.9416666666666664</v>
      </c>
      <c r="AS204" s="15">
        <f t="shared" si="21"/>
        <v>0</v>
      </c>
      <c r="AT204" s="15">
        <f t="shared" si="22"/>
        <v>0</v>
      </c>
      <c r="AU204" s="15">
        <f t="shared" si="23"/>
        <v>0.25</v>
      </c>
      <c r="AV204" s="15">
        <f t="shared" si="24"/>
        <v>0</v>
      </c>
      <c r="AW204" s="15">
        <f t="shared" si="25"/>
        <v>0</v>
      </c>
      <c r="AX204" s="15">
        <f t="shared" si="26"/>
        <v>0</v>
      </c>
      <c r="AY204" s="15">
        <f t="shared" si="27"/>
        <v>4.1666666666666519E-2</v>
      </c>
    </row>
    <row r="205" spans="1:51" x14ac:dyDescent="0.2">
      <c r="A205" s="15">
        <v>102</v>
      </c>
      <c r="B205" s="15">
        <v>417</v>
      </c>
      <c r="C205" s="15">
        <v>1</v>
      </c>
      <c r="D205" s="15">
        <v>0</v>
      </c>
      <c r="E205" s="15">
        <v>0</v>
      </c>
      <c r="F205" s="15">
        <v>0</v>
      </c>
      <c r="G205" s="15">
        <v>1</v>
      </c>
      <c r="H205" s="15">
        <v>0</v>
      </c>
      <c r="I205" s="15">
        <v>45</v>
      </c>
      <c r="J205" s="15">
        <v>0</v>
      </c>
      <c r="K205" s="15">
        <v>0</v>
      </c>
      <c r="L205" s="15">
        <v>1</v>
      </c>
      <c r="M205" s="15">
        <v>0</v>
      </c>
      <c r="N205" s="15">
        <v>0</v>
      </c>
      <c r="O205" s="15">
        <v>2</v>
      </c>
      <c r="P205" s="15">
        <v>5</v>
      </c>
      <c r="Q205" s="15">
        <v>0</v>
      </c>
      <c r="R205" s="15">
        <v>0</v>
      </c>
      <c r="S205" s="15">
        <v>1</v>
      </c>
      <c r="T205" s="15" t="s">
        <v>1008</v>
      </c>
      <c r="U205" s="15">
        <v>1</v>
      </c>
      <c r="V205" s="15">
        <v>0</v>
      </c>
      <c r="W205" s="15">
        <v>1</v>
      </c>
      <c r="X205" s="15">
        <v>2.5</v>
      </c>
      <c r="Y205" s="193">
        <v>400</v>
      </c>
      <c r="Z205" s="15">
        <v>1</v>
      </c>
      <c r="AA205" s="15">
        <v>1</v>
      </c>
      <c r="AB205" s="15">
        <v>1</v>
      </c>
      <c r="AC205" s="15">
        <v>2</v>
      </c>
      <c r="AD205" s="15">
        <v>1</v>
      </c>
      <c r="AE205" s="15">
        <v>1.2</v>
      </c>
      <c r="AF205" s="15">
        <v>1</v>
      </c>
      <c r="AG205" s="15">
        <v>1</v>
      </c>
      <c r="AH205" s="15">
        <v>4</v>
      </c>
      <c r="AI205" s="15">
        <v>0</v>
      </c>
      <c r="AJ205" s="15">
        <v>1</v>
      </c>
      <c r="AK205" s="15">
        <v>1</v>
      </c>
      <c r="AL205" s="27">
        <v>4.5999999999999996</v>
      </c>
      <c r="AM205" s="27">
        <v>5</v>
      </c>
      <c r="AN205" s="27">
        <v>4</v>
      </c>
      <c r="AO205" s="27">
        <v>1.8</v>
      </c>
      <c r="AP205" s="27">
        <v>1</v>
      </c>
      <c r="AQ205" s="27">
        <v>1</v>
      </c>
      <c r="AR205" s="27">
        <v>2.9</v>
      </c>
      <c r="AS205" s="15">
        <f t="shared" si="21"/>
        <v>1.5999999999999996</v>
      </c>
      <c r="AT205" s="15">
        <f t="shared" si="22"/>
        <v>1</v>
      </c>
      <c r="AU205" s="15">
        <f t="shared" si="23"/>
        <v>-1</v>
      </c>
      <c r="AV205" s="15">
        <f t="shared" si="24"/>
        <v>-3.2</v>
      </c>
      <c r="AW205" s="15">
        <f t="shared" si="25"/>
        <v>-3.333333333333333</v>
      </c>
      <c r="AX205" s="15">
        <f t="shared" si="26"/>
        <v>-3.5</v>
      </c>
      <c r="AY205" s="15">
        <f t="shared" si="27"/>
        <v>-1.4055555555555554</v>
      </c>
    </row>
    <row r="206" spans="1:51" x14ac:dyDescent="0.2">
      <c r="A206" s="15">
        <v>103</v>
      </c>
      <c r="B206" s="15">
        <v>418</v>
      </c>
      <c r="C206" s="15">
        <v>1</v>
      </c>
      <c r="D206" s="15">
        <v>0</v>
      </c>
      <c r="E206" s="15">
        <v>0</v>
      </c>
      <c r="F206" s="15">
        <v>0</v>
      </c>
      <c r="G206" s="15">
        <v>1</v>
      </c>
      <c r="H206" s="15">
        <v>0</v>
      </c>
      <c r="I206" s="15">
        <v>25</v>
      </c>
      <c r="J206" s="15">
        <v>0</v>
      </c>
      <c r="K206" s="15">
        <v>0</v>
      </c>
      <c r="L206" s="15">
        <v>0</v>
      </c>
      <c r="M206" s="15">
        <v>1</v>
      </c>
      <c r="N206" s="15">
        <v>0</v>
      </c>
      <c r="O206" s="15">
        <v>5</v>
      </c>
      <c r="P206" s="15">
        <v>3</v>
      </c>
      <c r="Q206" s="15">
        <v>0</v>
      </c>
      <c r="R206" s="15">
        <v>0</v>
      </c>
      <c r="S206" s="15">
        <v>1</v>
      </c>
      <c r="T206" s="15">
        <v>180000</v>
      </c>
      <c r="U206" s="15">
        <v>1</v>
      </c>
      <c r="V206" s="15">
        <v>1</v>
      </c>
      <c r="W206" s="15">
        <v>1</v>
      </c>
      <c r="X206" s="15">
        <v>10</v>
      </c>
      <c r="Y206" s="193">
        <v>1000</v>
      </c>
      <c r="Z206" s="15">
        <v>2</v>
      </c>
      <c r="AA206" s="15">
        <v>1</v>
      </c>
      <c r="AB206" s="15">
        <v>1.6666666666666667</v>
      </c>
      <c r="AC206" s="15">
        <v>1</v>
      </c>
      <c r="AD206" s="15">
        <v>2</v>
      </c>
      <c r="AE206" s="15">
        <v>1.5333333333333334</v>
      </c>
      <c r="AF206" s="15">
        <v>1</v>
      </c>
      <c r="AG206" s="15">
        <v>1</v>
      </c>
      <c r="AH206" s="15">
        <v>1</v>
      </c>
      <c r="AI206" s="15">
        <v>0</v>
      </c>
      <c r="AJ206" s="15">
        <v>0</v>
      </c>
      <c r="AK206" s="15">
        <v>1</v>
      </c>
      <c r="AL206" s="15">
        <v>3</v>
      </c>
      <c r="AM206" s="15">
        <v>4</v>
      </c>
      <c r="AN206" s="15">
        <v>5</v>
      </c>
      <c r="AO206" s="15">
        <v>5</v>
      </c>
      <c r="AP206" s="15">
        <v>4.333333333333333</v>
      </c>
      <c r="AQ206" s="15">
        <v>4.5</v>
      </c>
      <c r="AR206" s="27">
        <v>4.3055555555555554</v>
      </c>
      <c r="AS206" s="15">
        <f t="shared" si="21"/>
        <v>1</v>
      </c>
      <c r="AT206" s="15">
        <f t="shared" si="22"/>
        <v>1</v>
      </c>
      <c r="AU206" s="15">
        <f t="shared" si="23"/>
        <v>0</v>
      </c>
      <c r="AV206" s="15">
        <f t="shared" si="24"/>
        <v>0</v>
      </c>
      <c r="AW206" s="15">
        <f t="shared" si="25"/>
        <v>0</v>
      </c>
      <c r="AX206" s="15">
        <f t="shared" si="26"/>
        <v>-0.5</v>
      </c>
      <c r="AY206" s="15">
        <f t="shared" si="27"/>
        <v>0.25</v>
      </c>
    </row>
    <row r="207" spans="1:51" x14ac:dyDescent="0.2">
      <c r="A207" s="15">
        <v>103</v>
      </c>
      <c r="B207" s="15">
        <v>418</v>
      </c>
      <c r="C207" s="15">
        <v>1</v>
      </c>
      <c r="D207" s="15">
        <v>0</v>
      </c>
      <c r="E207" s="15">
        <v>0</v>
      </c>
      <c r="F207" s="15">
        <v>0</v>
      </c>
      <c r="G207" s="15">
        <v>1</v>
      </c>
      <c r="H207" s="15">
        <v>0</v>
      </c>
      <c r="I207" s="15">
        <v>25</v>
      </c>
      <c r="J207" s="15">
        <v>0</v>
      </c>
      <c r="K207" s="15">
        <v>0</v>
      </c>
      <c r="L207" s="15">
        <v>0</v>
      </c>
      <c r="M207" s="15">
        <v>1</v>
      </c>
      <c r="N207" s="15">
        <v>0</v>
      </c>
      <c r="O207" s="15">
        <v>5</v>
      </c>
      <c r="P207" s="15">
        <v>3</v>
      </c>
      <c r="Q207" s="15">
        <v>0</v>
      </c>
      <c r="R207" s="15">
        <v>0</v>
      </c>
      <c r="S207" s="15">
        <v>1</v>
      </c>
      <c r="T207" s="15">
        <v>180000</v>
      </c>
      <c r="U207" s="15">
        <v>1</v>
      </c>
      <c r="V207" s="15">
        <v>0</v>
      </c>
      <c r="W207" s="15">
        <v>1</v>
      </c>
      <c r="X207" s="15">
        <v>10</v>
      </c>
      <c r="Y207" s="193">
        <v>1000</v>
      </c>
      <c r="Z207" s="15">
        <v>2</v>
      </c>
      <c r="AA207" s="15">
        <v>1</v>
      </c>
      <c r="AB207" s="15">
        <v>1.6666666666666667</v>
      </c>
      <c r="AC207" s="15">
        <v>1</v>
      </c>
      <c r="AD207" s="15">
        <v>2</v>
      </c>
      <c r="AE207" s="15">
        <v>1.5333333333333334</v>
      </c>
      <c r="AF207" s="15">
        <v>1</v>
      </c>
      <c r="AG207" s="15">
        <v>1</v>
      </c>
      <c r="AH207" s="15">
        <v>1</v>
      </c>
      <c r="AI207" s="15">
        <v>0</v>
      </c>
      <c r="AJ207" s="15">
        <v>0</v>
      </c>
      <c r="AK207" s="15">
        <v>1</v>
      </c>
      <c r="AL207" s="27">
        <v>2</v>
      </c>
      <c r="AM207" s="27">
        <v>3</v>
      </c>
      <c r="AN207" s="27">
        <v>5</v>
      </c>
      <c r="AO207" s="27">
        <v>5</v>
      </c>
      <c r="AP207" s="27">
        <v>4.333333333333333</v>
      </c>
      <c r="AQ207" s="27">
        <v>5</v>
      </c>
      <c r="AR207" s="27">
        <v>4.0555555555555554</v>
      </c>
      <c r="AS207" s="15">
        <f t="shared" si="21"/>
        <v>-2</v>
      </c>
      <c r="AT207" s="15">
        <f t="shared" si="22"/>
        <v>-2</v>
      </c>
      <c r="AU207" s="15">
        <f t="shared" si="23"/>
        <v>0.75</v>
      </c>
      <c r="AV207" s="15">
        <f t="shared" si="24"/>
        <v>0.20000000000000018</v>
      </c>
      <c r="AW207" s="15">
        <f t="shared" si="25"/>
        <v>-0.66666666666666696</v>
      </c>
      <c r="AX207" s="15">
        <f t="shared" si="26"/>
        <v>0</v>
      </c>
      <c r="AY207" s="15">
        <f t="shared" si="27"/>
        <v>-0.61944444444444446</v>
      </c>
    </row>
    <row r="208" spans="1:51" x14ac:dyDescent="0.2">
      <c r="A208" s="15">
        <v>104</v>
      </c>
      <c r="B208" s="15">
        <v>419</v>
      </c>
      <c r="C208" s="15">
        <v>1</v>
      </c>
      <c r="D208" s="15">
        <v>0</v>
      </c>
      <c r="E208" s="15">
        <v>0</v>
      </c>
      <c r="F208" s="15">
        <v>0</v>
      </c>
      <c r="G208" s="15">
        <v>1</v>
      </c>
      <c r="H208" s="15">
        <v>0</v>
      </c>
      <c r="I208" s="15">
        <v>36</v>
      </c>
      <c r="J208" s="15">
        <v>0</v>
      </c>
      <c r="K208" s="15">
        <v>0</v>
      </c>
      <c r="L208" s="15">
        <v>0</v>
      </c>
      <c r="M208" s="15">
        <v>1</v>
      </c>
      <c r="N208" s="15">
        <v>0</v>
      </c>
      <c r="O208" s="15">
        <v>7</v>
      </c>
      <c r="P208" s="15">
        <v>10</v>
      </c>
      <c r="Q208" s="15">
        <v>1</v>
      </c>
      <c r="R208" s="15">
        <v>0</v>
      </c>
      <c r="S208" s="15">
        <v>1</v>
      </c>
      <c r="T208" s="15">
        <v>240000</v>
      </c>
      <c r="U208" s="15">
        <v>1</v>
      </c>
      <c r="V208" s="15">
        <v>1</v>
      </c>
      <c r="W208" s="15">
        <v>0</v>
      </c>
      <c r="X208" s="15">
        <v>10.045</v>
      </c>
      <c r="Y208" s="193">
        <v>487.80487804878049</v>
      </c>
      <c r="Z208" s="15">
        <v>1</v>
      </c>
      <c r="AA208" s="15">
        <v>1</v>
      </c>
      <c r="AB208" s="15">
        <v>1</v>
      </c>
      <c r="AC208" s="15">
        <v>1</v>
      </c>
      <c r="AD208" s="15">
        <v>5</v>
      </c>
      <c r="AE208" s="15">
        <v>1.8</v>
      </c>
      <c r="AF208" s="15">
        <v>1</v>
      </c>
      <c r="AG208" s="15">
        <v>1</v>
      </c>
      <c r="AH208" s="15">
        <v>1</v>
      </c>
      <c r="AI208" s="15">
        <v>0</v>
      </c>
      <c r="AJ208" s="15">
        <v>0</v>
      </c>
      <c r="AK208" s="15">
        <v>1</v>
      </c>
      <c r="AL208" s="15">
        <v>4</v>
      </c>
      <c r="AM208" s="15">
        <v>5</v>
      </c>
      <c r="AN208" s="15">
        <v>4.25</v>
      </c>
      <c r="AO208" s="15">
        <v>4.8</v>
      </c>
      <c r="AP208" s="15">
        <v>5</v>
      </c>
      <c r="AQ208" s="15">
        <v>5</v>
      </c>
      <c r="AR208" s="27">
        <v>4.6749999999999998</v>
      </c>
      <c r="AS208" s="15">
        <f t="shared" si="21"/>
        <v>0</v>
      </c>
      <c r="AT208" s="15">
        <f t="shared" si="22"/>
        <v>0</v>
      </c>
      <c r="AU208" s="15">
        <f t="shared" si="23"/>
        <v>0</v>
      </c>
      <c r="AV208" s="15">
        <f t="shared" si="24"/>
        <v>0</v>
      </c>
      <c r="AW208" s="15">
        <f t="shared" si="25"/>
        <v>0</v>
      </c>
      <c r="AX208" s="15">
        <f t="shared" si="26"/>
        <v>0</v>
      </c>
      <c r="AY208" s="15">
        <f t="shared" si="27"/>
        <v>0</v>
      </c>
    </row>
    <row r="209" spans="1:51" x14ac:dyDescent="0.2">
      <c r="A209" s="15">
        <v>104</v>
      </c>
      <c r="B209" s="15">
        <v>419</v>
      </c>
      <c r="C209" s="15">
        <v>1</v>
      </c>
      <c r="D209" s="15">
        <v>0</v>
      </c>
      <c r="E209" s="15">
        <v>0</v>
      </c>
      <c r="F209" s="15">
        <v>0</v>
      </c>
      <c r="G209" s="15">
        <v>1</v>
      </c>
      <c r="H209" s="15">
        <v>0</v>
      </c>
      <c r="I209" s="15">
        <v>36</v>
      </c>
      <c r="J209" s="15">
        <v>0</v>
      </c>
      <c r="K209" s="15">
        <v>0</v>
      </c>
      <c r="L209" s="15">
        <v>0</v>
      </c>
      <c r="M209" s="15">
        <v>1</v>
      </c>
      <c r="N209" s="15">
        <v>0</v>
      </c>
      <c r="O209" s="15">
        <v>7</v>
      </c>
      <c r="P209" s="15">
        <v>10</v>
      </c>
      <c r="Q209" s="15">
        <v>1</v>
      </c>
      <c r="R209" s="15">
        <v>0</v>
      </c>
      <c r="S209" s="15">
        <v>1</v>
      </c>
      <c r="T209" s="15">
        <v>240000</v>
      </c>
      <c r="U209" s="15">
        <v>1</v>
      </c>
      <c r="V209" s="15">
        <v>0</v>
      </c>
      <c r="W209" s="15">
        <v>0</v>
      </c>
      <c r="X209" s="15">
        <v>10.045</v>
      </c>
      <c r="Y209" s="193">
        <v>487.80487804878049</v>
      </c>
      <c r="Z209" s="15">
        <v>1</v>
      </c>
      <c r="AA209" s="15">
        <v>1</v>
      </c>
      <c r="AB209" s="15">
        <v>1</v>
      </c>
      <c r="AC209" s="15">
        <v>1</v>
      </c>
      <c r="AD209" s="15">
        <v>5</v>
      </c>
      <c r="AE209" s="15">
        <v>1.8</v>
      </c>
      <c r="AF209" s="15">
        <v>1</v>
      </c>
      <c r="AG209" s="15">
        <v>1</v>
      </c>
      <c r="AH209" s="15">
        <v>1</v>
      </c>
      <c r="AI209" s="15">
        <v>0</v>
      </c>
      <c r="AJ209" s="15">
        <v>0</v>
      </c>
      <c r="AK209" s="15">
        <v>1</v>
      </c>
      <c r="AL209" s="27">
        <v>4</v>
      </c>
      <c r="AM209" s="27">
        <v>5</v>
      </c>
      <c r="AN209" s="27">
        <v>4.25</v>
      </c>
      <c r="AO209" s="27">
        <v>4.8</v>
      </c>
      <c r="AP209" s="27">
        <v>5</v>
      </c>
      <c r="AQ209" s="27">
        <v>5</v>
      </c>
      <c r="AR209" s="27">
        <v>4.6749999999999998</v>
      </c>
      <c r="AS209" s="15">
        <f t="shared" si="21"/>
        <v>-1</v>
      </c>
      <c r="AT209" s="15">
        <f t="shared" si="22"/>
        <v>0</v>
      </c>
      <c r="AU209" s="15">
        <f t="shared" si="23"/>
        <v>-0.75</v>
      </c>
      <c r="AV209" s="15">
        <f t="shared" si="24"/>
        <v>-0.20000000000000018</v>
      </c>
      <c r="AW209" s="15">
        <f t="shared" si="25"/>
        <v>1.6666666666666665</v>
      </c>
      <c r="AX209" s="15">
        <f t="shared" si="26"/>
        <v>0.25</v>
      </c>
      <c r="AY209" s="15">
        <f t="shared" si="27"/>
        <v>-5.5555555555555358E-3</v>
      </c>
    </row>
    <row r="210" spans="1:51" x14ac:dyDescent="0.2">
      <c r="A210" s="15">
        <v>105</v>
      </c>
      <c r="B210" s="15">
        <v>420</v>
      </c>
      <c r="C210" s="15">
        <v>1</v>
      </c>
      <c r="D210" s="15">
        <v>0</v>
      </c>
      <c r="E210" s="15">
        <v>0</v>
      </c>
      <c r="F210" s="15">
        <v>0</v>
      </c>
      <c r="G210" s="15">
        <v>1</v>
      </c>
      <c r="H210" s="15">
        <v>0</v>
      </c>
      <c r="I210" s="15">
        <v>62</v>
      </c>
      <c r="J210" s="15">
        <v>0</v>
      </c>
      <c r="K210" s="15">
        <v>0</v>
      </c>
      <c r="L210" s="15">
        <v>0</v>
      </c>
      <c r="M210" s="15">
        <v>1</v>
      </c>
      <c r="N210" s="15">
        <v>0</v>
      </c>
      <c r="O210" s="15">
        <v>3</v>
      </c>
      <c r="P210" s="15">
        <v>31</v>
      </c>
      <c r="Q210" s="15">
        <v>1</v>
      </c>
      <c r="R210" s="15">
        <v>1</v>
      </c>
      <c r="S210" s="15">
        <v>0</v>
      </c>
      <c r="T210" s="15">
        <v>0</v>
      </c>
      <c r="U210" s="15">
        <v>1</v>
      </c>
      <c r="V210" s="15">
        <v>1</v>
      </c>
      <c r="W210" s="15">
        <v>1</v>
      </c>
      <c r="X210" s="15">
        <v>12</v>
      </c>
      <c r="Y210" s="193">
        <v>250</v>
      </c>
      <c r="Z210" s="15">
        <v>1.5</v>
      </c>
      <c r="AA210" s="15">
        <v>1</v>
      </c>
      <c r="AB210" s="15">
        <v>1</v>
      </c>
      <c r="AC210" s="15">
        <v>2</v>
      </c>
      <c r="AD210" s="15">
        <v>1</v>
      </c>
      <c r="AE210" s="15">
        <v>1.3</v>
      </c>
      <c r="AF210" s="15">
        <v>1</v>
      </c>
      <c r="AG210" s="15">
        <v>1</v>
      </c>
      <c r="AH210" s="15">
        <v>2</v>
      </c>
      <c r="AI210" s="15">
        <v>0</v>
      </c>
      <c r="AJ210" s="15">
        <v>0</v>
      </c>
      <c r="AK210" s="15">
        <v>1</v>
      </c>
      <c r="AL210" s="15">
        <v>5</v>
      </c>
      <c r="AM210" s="15">
        <v>5</v>
      </c>
      <c r="AN210" s="15">
        <v>5</v>
      </c>
      <c r="AO210" s="15">
        <v>5</v>
      </c>
      <c r="AP210" s="15">
        <v>3.3333333333333335</v>
      </c>
      <c r="AQ210" s="15">
        <v>4.75</v>
      </c>
      <c r="AR210" s="27">
        <v>4.6805555555555554</v>
      </c>
      <c r="AS210" s="15">
        <f t="shared" si="21"/>
        <v>0</v>
      </c>
      <c r="AT210" s="15">
        <f t="shared" si="22"/>
        <v>0</v>
      </c>
      <c r="AU210" s="15">
        <f t="shared" si="23"/>
        <v>0.25</v>
      </c>
      <c r="AV210" s="15">
        <f t="shared" si="24"/>
        <v>0</v>
      </c>
      <c r="AW210" s="15">
        <f t="shared" si="25"/>
        <v>0.33333333333333348</v>
      </c>
      <c r="AX210" s="15">
        <f t="shared" si="26"/>
        <v>0.25</v>
      </c>
      <c r="AY210" s="15">
        <f t="shared" si="27"/>
        <v>0.1388888888888884</v>
      </c>
    </row>
    <row r="211" spans="1:51" x14ac:dyDescent="0.2">
      <c r="A211" s="15">
        <v>105</v>
      </c>
      <c r="B211" s="15">
        <v>420</v>
      </c>
      <c r="C211" s="15">
        <v>1</v>
      </c>
      <c r="D211" s="15">
        <v>0</v>
      </c>
      <c r="E211" s="15">
        <v>0</v>
      </c>
      <c r="F211" s="15">
        <v>0</v>
      </c>
      <c r="G211" s="15">
        <v>1</v>
      </c>
      <c r="H211" s="15">
        <v>0</v>
      </c>
      <c r="I211" s="15">
        <v>62</v>
      </c>
      <c r="J211" s="15">
        <v>0</v>
      </c>
      <c r="K211" s="15">
        <v>0</v>
      </c>
      <c r="L211" s="15">
        <v>0</v>
      </c>
      <c r="M211" s="15">
        <v>1</v>
      </c>
      <c r="N211" s="15">
        <v>0</v>
      </c>
      <c r="O211" s="15">
        <v>3</v>
      </c>
      <c r="P211" s="15">
        <v>31</v>
      </c>
      <c r="Q211" s="15">
        <v>1</v>
      </c>
      <c r="R211" s="15">
        <v>1</v>
      </c>
      <c r="S211" s="15">
        <v>0</v>
      </c>
      <c r="T211" s="15">
        <v>0</v>
      </c>
      <c r="U211" s="15">
        <v>1</v>
      </c>
      <c r="V211" s="15">
        <v>0</v>
      </c>
      <c r="W211" s="15">
        <v>1</v>
      </c>
      <c r="X211" s="15">
        <v>12</v>
      </c>
      <c r="Y211" s="193">
        <v>208.33333333333334</v>
      </c>
      <c r="Z211" s="15">
        <v>1.5</v>
      </c>
      <c r="AA211" s="15">
        <v>1</v>
      </c>
      <c r="AB211" s="15">
        <v>1</v>
      </c>
      <c r="AC211" s="15">
        <v>2</v>
      </c>
      <c r="AD211" s="15">
        <v>1</v>
      </c>
      <c r="AE211" s="15">
        <v>1.3</v>
      </c>
      <c r="AF211" s="15">
        <v>1</v>
      </c>
      <c r="AG211" s="15">
        <v>1</v>
      </c>
      <c r="AH211" s="15">
        <v>2</v>
      </c>
      <c r="AI211" s="15">
        <v>0</v>
      </c>
      <c r="AJ211" s="15">
        <v>0</v>
      </c>
      <c r="AK211" s="15">
        <v>1</v>
      </c>
      <c r="AL211" s="27">
        <v>5</v>
      </c>
      <c r="AM211" s="27">
        <v>5</v>
      </c>
      <c r="AN211" s="27">
        <v>4.75</v>
      </c>
      <c r="AO211" s="27">
        <v>5</v>
      </c>
      <c r="AP211" s="27">
        <v>3</v>
      </c>
      <c r="AQ211" s="27">
        <v>4.5</v>
      </c>
      <c r="AR211" s="27">
        <v>4.541666666666667</v>
      </c>
      <c r="AS211" s="15">
        <f t="shared" si="21"/>
        <v>1</v>
      </c>
      <c r="AT211" s="15">
        <f t="shared" si="22"/>
        <v>0.66666666666666696</v>
      </c>
      <c r="AU211" s="15">
        <f t="shared" si="23"/>
        <v>0.5</v>
      </c>
      <c r="AV211" s="15">
        <f t="shared" si="24"/>
        <v>0.40000000000000036</v>
      </c>
      <c r="AW211" s="15">
        <f t="shared" si="25"/>
        <v>0</v>
      </c>
      <c r="AX211" s="15">
        <f t="shared" si="26"/>
        <v>-0.5</v>
      </c>
      <c r="AY211" s="15">
        <f t="shared" si="27"/>
        <v>0.344444444444445</v>
      </c>
    </row>
    <row r="212" spans="1:51" x14ac:dyDescent="0.2">
      <c r="A212" s="15">
        <v>106</v>
      </c>
      <c r="B212" s="15">
        <v>421</v>
      </c>
      <c r="C212" s="15">
        <v>1</v>
      </c>
      <c r="D212" s="15">
        <v>0</v>
      </c>
      <c r="E212" s="15">
        <v>0</v>
      </c>
      <c r="F212" s="15">
        <v>0</v>
      </c>
      <c r="G212" s="15">
        <v>1</v>
      </c>
      <c r="H212" s="15">
        <v>0</v>
      </c>
      <c r="I212" s="15">
        <v>47</v>
      </c>
      <c r="J212" s="15">
        <v>0</v>
      </c>
      <c r="K212" s="15">
        <v>0</v>
      </c>
      <c r="L212" s="15">
        <v>0</v>
      </c>
      <c r="M212" s="15">
        <v>1</v>
      </c>
      <c r="N212" s="15">
        <v>0</v>
      </c>
      <c r="O212" s="15">
        <v>6</v>
      </c>
      <c r="P212" s="15">
        <v>15</v>
      </c>
      <c r="Q212" s="15">
        <v>0</v>
      </c>
      <c r="R212" s="15">
        <v>1</v>
      </c>
      <c r="S212" s="15">
        <v>0</v>
      </c>
      <c r="T212" s="15">
        <v>0</v>
      </c>
      <c r="U212" s="15">
        <v>1</v>
      </c>
      <c r="V212" s="15">
        <v>1</v>
      </c>
      <c r="W212" s="15">
        <v>1</v>
      </c>
      <c r="X212" s="15">
        <v>1</v>
      </c>
      <c r="Y212" s="193">
        <v>1250</v>
      </c>
      <c r="Z212" s="15">
        <v>1</v>
      </c>
      <c r="AA212" s="15">
        <v>1</v>
      </c>
      <c r="AB212" s="15">
        <v>1</v>
      </c>
      <c r="AC212" s="15">
        <v>1</v>
      </c>
      <c r="AD212" s="15">
        <v>1</v>
      </c>
      <c r="AE212" s="15">
        <v>1</v>
      </c>
      <c r="AF212" s="15">
        <v>1</v>
      </c>
      <c r="AG212" s="15">
        <v>1</v>
      </c>
      <c r="AH212" s="15">
        <v>1</v>
      </c>
      <c r="AI212" s="15">
        <v>0</v>
      </c>
      <c r="AJ212" s="15">
        <v>0</v>
      </c>
      <c r="AK212" s="15">
        <v>1</v>
      </c>
      <c r="AL212" s="15">
        <v>4</v>
      </c>
      <c r="AM212" s="15">
        <v>4.333333333333333</v>
      </c>
      <c r="AN212" s="15">
        <v>4.25</v>
      </c>
      <c r="AO212" s="15">
        <v>4.5999999999999996</v>
      </c>
      <c r="AP212" s="15">
        <v>3</v>
      </c>
      <c r="AQ212" s="15">
        <v>5</v>
      </c>
      <c r="AR212" s="27">
        <v>4.197222222222222</v>
      </c>
      <c r="AS212" s="15">
        <f t="shared" si="21"/>
        <v>0</v>
      </c>
      <c r="AT212" s="15">
        <f t="shared" si="22"/>
        <v>0</v>
      </c>
      <c r="AU212" s="15">
        <f t="shared" si="23"/>
        <v>0</v>
      </c>
      <c r="AV212" s="15">
        <f t="shared" si="24"/>
        <v>0.19999999999999929</v>
      </c>
      <c r="AW212" s="15">
        <f t="shared" si="25"/>
        <v>0</v>
      </c>
      <c r="AX212" s="15">
        <f t="shared" si="26"/>
        <v>0</v>
      </c>
      <c r="AY212" s="15">
        <f t="shared" si="27"/>
        <v>3.3333333333333215E-2</v>
      </c>
    </row>
    <row r="213" spans="1:51" x14ac:dyDescent="0.2">
      <c r="A213" s="15">
        <v>106</v>
      </c>
      <c r="B213" s="15">
        <v>421</v>
      </c>
      <c r="C213" s="15">
        <v>1</v>
      </c>
      <c r="D213" s="15">
        <v>0</v>
      </c>
      <c r="E213" s="15">
        <v>0</v>
      </c>
      <c r="F213" s="15">
        <v>0</v>
      </c>
      <c r="G213" s="15">
        <v>1</v>
      </c>
      <c r="H213" s="15">
        <v>0</v>
      </c>
      <c r="I213" s="15">
        <v>47</v>
      </c>
      <c r="J213" s="15">
        <v>0</v>
      </c>
      <c r="K213" s="15">
        <v>0</v>
      </c>
      <c r="L213" s="15">
        <v>0</v>
      </c>
      <c r="M213" s="15">
        <v>1</v>
      </c>
      <c r="N213" s="15">
        <v>0</v>
      </c>
      <c r="O213" s="15">
        <v>6</v>
      </c>
      <c r="P213" s="15">
        <v>15</v>
      </c>
      <c r="Q213" s="15">
        <v>0</v>
      </c>
      <c r="R213" s="15">
        <v>1</v>
      </c>
      <c r="S213" s="15">
        <v>0</v>
      </c>
      <c r="T213" s="15">
        <v>0</v>
      </c>
      <c r="U213" s="15">
        <v>1</v>
      </c>
      <c r="V213" s="15">
        <v>0</v>
      </c>
      <c r="W213" s="15">
        <v>1</v>
      </c>
      <c r="X213" s="15">
        <v>1</v>
      </c>
      <c r="Y213" s="193">
        <v>1250</v>
      </c>
      <c r="Z213" s="15">
        <v>1</v>
      </c>
      <c r="AA213" s="15">
        <v>1</v>
      </c>
      <c r="AB213" s="15">
        <v>1</v>
      </c>
      <c r="AC213" s="15">
        <v>1</v>
      </c>
      <c r="AD213" s="15">
        <v>1</v>
      </c>
      <c r="AE213" s="15">
        <v>1</v>
      </c>
      <c r="AF213" s="15">
        <v>1</v>
      </c>
      <c r="AG213" s="15">
        <v>1</v>
      </c>
      <c r="AH213" s="15">
        <v>1</v>
      </c>
      <c r="AI213" s="15">
        <v>0</v>
      </c>
      <c r="AJ213" s="15">
        <v>0</v>
      </c>
      <c r="AK213" s="15">
        <v>1</v>
      </c>
      <c r="AL213" s="27">
        <v>4</v>
      </c>
      <c r="AM213" s="27">
        <v>4.333333333333333</v>
      </c>
      <c r="AN213" s="27">
        <v>4.25</v>
      </c>
      <c r="AO213" s="27">
        <v>4.4000000000000004</v>
      </c>
      <c r="AP213" s="27">
        <v>3</v>
      </c>
      <c r="AQ213" s="27">
        <v>5</v>
      </c>
      <c r="AR213" s="27">
        <v>4.1638888888888888</v>
      </c>
      <c r="AS213" s="15">
        <f t="shared" si="21"/>
        <v>1</v>
      </c>
      <c r="AT213" s="15">
        <f t="shared" si="22"/>
        <v>1.6666666666666665</v>
      </c>
      <c r="AU213" s="15">
        <f t="shared" si="23"/>
        <v>-0.25</v>
      </c>
      <c r="AV213" s="15">
        <f t="shared" si="24"/>
        <v>1.2000000000000002</v>
      </c>
      <c r="AW213" s="15">
        <f t="shared" si="25"/>
        <v>0.33333333333333348</v>
      </c>
      <c r="AX213" s="15">
        <f t="shared" si="26"/>
        <v>0</v>
      </c>
      <c r="AY213" s="15">
        <f t="shared" si="27"/>
        <v>0.65833333333333277</v>
      </c>
    </row>
    <row r="214" spans="1:51" x14ac:dyDescent="0.2">
      <c r="A214" s="15">
        <v>107</v>
      </c>
      <c r="B214" s="15">
        <v>422</v>
      </c>
      <c r="C214" s="15">
        <v>1</v>
      </c>
      <c r="D214" s="15">
        <v>0</v>
      </c>
      <c r="E214" s="15">
        <v>0</v>
      </c>
      <c r="F214" s="15">
        <v>0</v>
      </c>
      <c r="G214" s="15">
        <v>1</v>
      </c>
      <c r="H214" s="15">
        <v>1</v>
      </c>
      <c r="I214" s="15">
        <v>36</v>
      </c>
      <c r="J214" s="15">
        <v>0</v>
      </c>
      <c r="K214" s="15">
        <v>0</v>
      </c>
      <c r="L214" s="15">
        <v>0</v>
      </c>
      <c r="M214" s="15">
        <v>1</v>
      </c>
      <c r="N214" s="15">
        <v>0</v>
      </c>
      <c r="O214" s="15">
        <v>3</v>
      </c>
      <c r="P214" s="15">
        <v>7</v>
      </c>
      <c r="Q214" s="15">
        <v>0</v>
      </c>
      <c r="R214" s="15">
        <v>1</v>
      </c>
      <c r="S214" s="15">
        <v>1</v>
      </c>
      <c r="T214" s="15">
        <v>300000</v>
      </c>
      <c r="U214" s="15">
        <v>1</v>
      </c>
      <c r="V214" s="15">
        <v>1</v>
      </c>
      <c r="W214" s="15">
        <v>1</v>
      </c>
      <c r="X214" s="15">
        <v>10</v>
      </c>
      <c r="Y214" s="193">
        <v>2400</v>
      </c>
      <c r="Z214" s="15">
        <v>2.25</v>
      </c>
      <c r="AA214" s="15">
        <v>1.6666666666666667</v>
      </c>
      <c r="AB214" s="15">
        <v>1</v>
      </c>
      <c r="AC214" s="15">
        <v>1</v>
      </c>
      <c r="AD214" s="15">
        <v>3</v>
      </c>
      <c r="AE214" s="15">
        <v>1.7833333333333337</v>
      </c>
      <c r="AF214" s="15">
        <v>3</v>
      </c>
      <c r="AG214" s="15">
        <v>0</v>
      </c>
      <c r="AH214" s="15">
        <v>5</v>
      </c>
      <c r="AI214" s="15" t="s">
        <v>1008</v>
      </c>
      <c r="AJ214" s="15" t="s">
        <v>1008</v>
      </c>
      <c r="AK214" s="15" t="s">
        <v>1007</v>
      </c>
      <c r="AL214" s="15">
        <v>3</v>
      </c>
      <c r="AM214" s="15">
        <v>2.6666666666666665</v>
      </c>
      <c r="AN214" s="15">
        <v>4.5</v>
      </c>
      <c r="AO214" s="15">
        <v>3.2</v>
      </c>
      <c r="AP214" s="15">
        <v>2.6666666666666665</v>
      </c>
      <c r="AQ214" s="15">
        <v>5</v>
      </c>
      <c r="AR214" s="27">
        <v>3.505555555555556</v>
      </c>
      <c r="AS214" s="15">
        <f t="shared" si="21"/>
        <v>0</v>
      </c>
      <c r="AT214" s="15">
        <f t="shared" si="22"/>
        <v>0</v>
      </c>
      <c r="AU214" s="15">
        <f t="shared" si="23"/>
        <v>0</v>
      </c>
      <c r="AV214" s="15">
        <f t="shared" si="24"/>
        <v>0</v>
      </c>
      <c r="AW214" s="15">
        <f t="shared" si="25"/>
        <v>0</v>
      </c>
      <c r="AX214" s="15">
        <f t="shared" si="26"/>
        <v>0</v>
      </c>
      <c r="AY214" s="15">
        <f t="shared" si="27"/>
        <v>0</v>
      </c>
    </row>
    <row r="215" spans="1:51" x14ac:dyDescent="0.2">
      <c r="A215" s="15">
        <v>107</v>
      </c>
      <c r="B215" s="15">
        <v>422</v>
      </c>
      <c r="C215" s="15">
        <v>1</v>
      </c>
      <c r="D215" s="15">
        <v>0</v>
      </c>
      <c r="E215" s="15">
        <v>0</v>
      </c>
      <c r="F215" s="15">
        <v>0</v>
      </c>
      <c r="G215" s="15">
        <v>1</v>
      </c>
      <c r="H215" s="15">
        <v>1</v>
      </c>
      <c r="I215" s="15">
        <v>36</v>
      </c>
      <c r="J215" s="15">
        <v>0</v>
      </c>
      <c r="K215" s="15">
        <v>0</v>
      </c>
      <c r="L215" s="15">
        <v>0</v>
      </c>
      <c r="M215" s="15">
        <v>1</v>
      </c>
      <c r="N215" s="15">
        <v>0</v>
      </c>
      <c r="O215" s="15">
        <v>3</v>
      </c>
      <c r="P215" s="15">
        <v>7</v>
      </c>
      <c r="Q215" s="15">
        <v>0</v>
      </c>
      <c r="R215" s="15">
        <v>1</v>
      </c>
      <c r="S215" s="15">
        <v>1</v>
      </c>
      <c r="T215" s="15">
        <v>300000</v>
      </c>
      <c r="U215" s="15">
        <v>1</v>
      </c>
      <c r="V215" s="15">
        <v>0</v>
      </c>
      <c r="W215" s="15">
        <v>1</v>
      </c>
      <c r="X215" s="15">
        <v>10</v>
      </c>
      <c r="Y215" s="193">
        <v>2400</v>
      </c>
      <c r="Z215" s="15">
        <v>2.25</v>
      </c>
      <c r="AA215" s="15">
        <v>1.6666666666666667</v>
      </c>
      <c r="AB215" s="15">
        <v>1</v>
      </c>
      <c r="AC215" s="15">
        <v>1</v>
      </c>
      <c r="AD215" s="15">
        <v>3</v>
      </c>
      <c r="AE215" s="15">
        <v>1.7833333333333337</v>
      </c>
      <c r="AF215" s="15">
        <v>3</v>
      </c>
      <c r="AG215" s="15">
        <v>0</v>
      </c>
      <c r="AH215" s="15">
        <v>5</v>
      </c>
      <c r="AI215" s="15" t="s">
        <v>1008</v>
      </c>
      <c r="AJ215" s="15" t="s">
        <v>1008</v>
      </c>
      <c r="AK215" s="15" t="s">
        <v>1007</v>
      </c>
      <c r="AL215" s="27">
        <v>3</v>
      </c>
      <c r="AM215" s="27">
        <v>2.6666666666666665</v>
      </c>
      <c r="AN215" s="27">
        <v>4.5</v>
      </c>
      <c r="AO215" s="27">
        <v>3.2</v>
      </c>
      <c r="AP215" s="27">
        <v>2.6666666666666665</v>
      </c>
      <c r="AQ215" s="27">
        <v>5</v>
      </c>
      <c r="AR215" s="27">
        <v>3.505555555555556</v>
      </c>
      <c r="AS215" s="15">
        <f t="shared" si="21"/>
        <v>-1</v>
      </c>
      <c r="AT215" s="15">
        <f t="shared" si="22"/>
        <v>-1.6666666666666665</v>
      </c>
      <c r="AU215" s="15">
        <f t="shared" si="23"/>
        <v>-0.5</v>
      </c>
      <c r="AV215" s="15">
        <f t="shared" si="24"/>
        <v>-1</v>
      </c>
      <c r="AW215" s="15">
        <f t="shared" si="25"/>
        <v>-2.0000000000000004</v>
      </c>
      <c r="AX215" s="15">
        <f t="shared" si="26"/>
        <v>0.25</v>
      </c>
      <c r="AY215" s="15">
        <f t="shared" si="27"/>
        <v>-0.98611111111111027</v>
      </c>
    </row>
    <row r="216" spans="1:51" x14ac:dyDescent="0.2">
      <c r="A216" s="15">
        <v>108</v>
      </c>
      <c r="B216" s="15">
        <v>423</v>
      </c>
      <c r="C216" s="15">
        <v>1</v>
      </c>
      <c r="D216" s="15">
        <v>0</v>
      </c>
      <c r="E216" s="15">
        <v>0</v>
      </c>
      <c r="F216" s="15">
        <v>0</v>
      </c>
      <c r="G216" s="15">
        <v>1</v>
      </c>
      <c r="H216" s="15">
        <v>1</v>
      </c>
      <c r="I216" s="15">
        <v>39</v>
      </c>
      <c r="J216" s="15">
        <v>0</v>
      </c>
      <c r="K216" s="15">
        <v>1</v>
      </c>
      <c r="L216" s="15">
        <v>0</v>
      </c>
      <c r="M216" s="15">
        <v>0</v>
      </c>
      <c r="N216" s="15">
        <v>0</v>
      </c>
      <c r="O216" s="15">
        <v>2</v>
      </c>
      <c r="P216" s="15">
        <v>10</v>
      </c>
      <c r="Q216" s="15">
        <v>0</v>
      </c>
      <c r="R216" s="15">
        <v>1</v>
      </c>
      <c r="S216" s="15">
        <v>1</v>
      </c>
      <c r="T216" s="15">
        <v>480000</v>
      </c>
      <c r="U216" s="15">
        <v>1</v>
      </c>
      <c r="V216" s="15">
        <v>1</v>
      </c>
      <c r="W216" s="15">
        <v>1</v>
      </c>
      <c r="X216" s="15">
        <v>21</v>
      </c>
      <c r="Y216" s="193">
        <v>0</v>
      </c>
      <c r="Z216" s="15">
        <v>1.5</v>
      </c>
      <c r="AA216" s="15">
        <v>1.6666666666666667</v>
      </c>
      <c r="AB216" s="15">
        <v>2.3333333333333335</v>
      </c>
      <c r="AC216" s="15">
        <v>1</v>
      </c>
      <c r="AD216" s="15">
        <v>3.5</v>
      </c>
      <c r="AE216" s="15">
        <v>2</v>
      </c>
      <c r="AF216" s="15">
        <v>1</v>
      </c>
      <c r="AG216" s="15">
        <v>0</v>
      </c>
      <c r="AH216" s="15">
        <v>5</v>
      </c>
      <c r="AI216" s="15" t="s">
        <v>1008</v>
      </c>
      <c r="AJ216" s="15" t="s">
        <v>1008</v>
      </c>
      <c r="AK216" s="15" t="s">
        <v>1007</v>
      </c>
      <c r="AL216" s="15">
        <v>4</v>
      </c>
      <c r="AM216" s="15">
        <v>4.333333333333333</v>
      </c>
      <c r="AN216" s="15">
        <v>5</v>
      </c>
      <c r="AO216" s="15">
        <v>4.2</v>
      </c>
      <c r="AP216" s="15">
        <v>4.666666666666667</v>
      </c>
      <c r="AQ216" s="15">
        <v>4.75</v>
      </c>
      <c r="AR216" s="27">
        <v>4.4916666666666663</v>
      </c>
      <c r="AS216" s="15">
        <f t="shared" si="21"/>
        <v>0</v>
      </c>
      <c r="AT216" s="15">
        <f t="shared" si="22"/>
        <v>0</v>
      </c>
      <c r="AU216" s="15">
        <f t="shared" si="23"/>
        <v>0</v>
      </c>
      <c r="AV216" s="15">
        <f t="shared" si="24"/>
        <v>0</v>
      </c>
      <c r="AW216" s="15">
        <f t="shared" si="25"/>
        <v>0</v>
      </c>
      <c r="AX216" s="15">
        <f t="shared" si="26"/>
        <v>0</v>
      </c>
      <c r="AY216" s="15">
        <f t="shared" si="27"/>
        <v>0</v>
      </c>
    </row>
    <row r="217" spans="1:51" x14ac:dyDescent="0.2">
      <c r="A217" s="15">
        <v>108</v>
      </c>
      <c r="B217" s="15">
        <v>423</v>
      </c>
      <c r="C217" s="15">
        <v>1</v>
      </c>
      <c r="D217" s="15">
        <v>0</v>
      </c>
      <c r="E217" s="15">
        <v>0</v>
      </c>
      <c r="F217" s="15">
        <v>0</v>
      </c>
      <c r="G217" s="15">
        <v>1</v>
      </c>
      <c r="H217" s="15">
        <v>1</v>
      </c>
      <c r="I217" s="15">
        <v>39</v>
      </c>
      <c r="J217" s="15">
        <v>0</v>
      </c>
      <c r="K217" s="15">
        <v>1</v>
      </c>
      <c r="L217" s="15">
        <v>0</v>
      </c>
      <c r="M217" s="15">
        <v>0</v>
      </c>
      <c r="N217" s="15">
        <v>0</v>
      </c>
      <c r="O217" s="15">
        <v>2</v>
      </c>
      <c r="P217" s="15">
        <v>10</v>
      </c>
      <c r="Q217" s="15">
        <v>0</v>
      </c>
      <c r="R217" s="15">
        <v>1</v>
      </c>
      <c r="S217" s="15">
        <v>1</v>
      </c>
      <c r="T217" s="15">
        <v>480000</v>
      </c>
      <c r="U217" s="15">
        <v>1</v>
      </c>
      <c r="V217" s="15">
        <v>0</v>
      </c>
      <c r="W217" s="15">
        <v>1</v>
      </c>
      <c r="X217" s="15">
        <v>21</v>
      </c>
      <c r="Y217" s="193">
        <v>0</v>
      </c>
      <c r="Z217" s="15">
        <v>1.5</v>
      </c>
      <c r="AA217" s="15">
        <v>1.6666666666666667</v>
      </c>
      <c r="AB217" s="15">
        <v>2.3333333333333335</v>
      </c>
      <c r="AC217" s="15">
        <v>1</v>
      </c>
      <c r="AD217" s="15">
        <v>3.5</v>
      </c>
      <c r="AE217" s="15">
        <v>2</v>
      </c>
      <c r="AF217" s="15">
        <v>1</v>
      </c>
      <c r="AG217" s="15">
        <v>0</v>
      </c>
      <c r="AH217" s="15">
        <v>5</v>
      </c>
      <c r="AI217" s="15" t="s">
        <v>1008</v>
      </c>
      <c r="AJ217" s="15" t="s">
        <v>1008</v>
      </c>
      <c r="AK217" s="15" t="s">
        <v>1007</v>
      </c>
      <c r="AL217" s="27">
        <v>4</v>
      </c>
      <c r="AM217" s="27">
        <v>4.333333333333333</v>
      </c>
      <c r="AN217" s="27">
        <v>5</v>
      </c>
      <c r="AO217" s="27">
        <v>4.2</v>
      </c>
      <c r="AP217" s="27">
        <v>4.666666666666667</v>
      </c>
      <c r="AQ217" s="27">
        <v>4.75</v>
      </c>
      <c r="AR217" s="27">
        <v>4.4916666666666663</v>
      </c>
      <c r="AS217" s="15">
        <f t="shared" si="21"/>
        <v>0</v>
      </c>
      <c r="AT217" s="15">
        <f t="shared" si="22"/>
        <v>0.33333333333333304</v>
      </c>
      <c r="AU217" s="15">
        <f t="shared" si="23"/>
        <v>0.5</v>
      </c>
      <c r="AV217" s="15">
        <f t="shared" si="24"/>
        <v>0.80000000000000027</v>
      </c>
      <c r="AW217" s="15">
        <f t="shared" si="25"/>
        <v>2.0000000000000004</v>
      </c>
      <c r="AX217" s="15">
        <f t="shared" si="26"/>
        <v>1.25</v>
      </c>
      <c r="AY217" s="15">
        <f t="shared" si="27"/>
        <v>0.81388888888888866</v>
      </c>
    </row>
    <row r="218" spans="1:51" x14ac:dyDescent="0.2">
      <c r="A218" s="15">
        <v>109</v>
      </c>
      <c r="B218" s="15">
        <v>424</v>
      </c>
      <c r="C218" s="15">
        <v>1</v>
      </c>
      <c r="D218" s="15">
        <v>0</v>
      </c>
      <c r="E218" s="15">
        <v>0</v>
      </c>
      <c r="F218" s="15">
        <v>0</v>
      </c>
      <c r="G218" s="15">
        <v>1</v>
      </c>
      <c r="H218" s="15">
        <v>1</v>
      </c>
      <c r="I218" s="15">
        <v>29</v>
      </c>
      <c r="J218" s="15">
        <v>0</v>
      </c>
      <c r="K218" s="15">
        <v>0</v>
      </c>
      <c r="L218" s="15">
        <v>1</v>
      </c>
      <c r="M218" s="15">
        <v>0</v>
      </c>
      <c r="N218" s="15">
        <v>0</v>
      </c>
      <c r="O218" s="15">
        <v>2</v>
      </c>
      <c r="P218" s="15">
        <v>11</v>
      </c>
      <c r="Q218" s="15">
        <v>1</v>
      </c>
      <c r="R218" s="15">
        <v>0</v>
      </c>
      <c r="S218" s="15">
        <v>1</v>
      </c>
      <c r="T218" s="15">
        <v>150000</v>
      </c>
      <c r="U218" s="15">
        <v>1</v>
      </c>
      <c r="V218" s="15">
        <v>1</v>
      </c>
      <c r="W218" s="15">
        <v>1</v>
      </c>
      <c r="X218" s="15">
        <v>5</v>
      </c>
      <c r="Y218" s="193">
        <v>600</v>
      </c>
      <c r="Z218" s="15">
        <v>1.75</v>
      </c>
      <c r="AA218" s="15">
        <v>1.6666666666666667</v>
      </c>
      <c r="AB218" s="15">
        <v>1.3333333333333333</v>
      </c>
      <c r="AC218" s="15">
        <v>1</v>
      </c>
      <c r="AD218" s="15">
        <v>2</v>
      </c>
      <c r="AE218" s="15">
        <v>1.55</v>
      </c>
      <c r="AF218" s="15">
        <v>4</v>
      </c>
      <c r="AG218" s="15">
        <v>1</v>
      </c>
      <c r="AH218" s="15">
        <v>2</v>
      </c>
      <c r="AI218" s="15">
        <v>0</v>
      </c>
      <c r="AJ218" s="15">
        <v>0</v>
      </c>
      <c r="AK218" s="15">
        <v>1</v>
      </c>
      <c r="AL218" s="15">
        <v>4</v>
      </c>
      <c r="AM218" s="15">
        <v>4</v>
      </c>
      <c r="AN218" s="15">
        <v>4.5</v>
      </c>
      <c r="AO218" s="15">
        <v>3.4</v>
      </c>
      <c r="AP218" s="15">
        <v>2.6666666666666665</v>
      </c>
      <c r="AQ218" s="15">
        <v>3.5</v>
      </c>
      <c r="AR218" s="27">
        <v>3.6777777777777776</v>
      </c>
      <c r="AS218" s="15">
        <f t="shared" si="21"/>
        <v>1</v>
      </c>
      <c r="AT218" s="15">
        <f t="shared" si="22"/>
        <v>0.66666666666666652</v>
      </c>
      <c r="AU218" s="15">
        <f t="shared" si="23"/>
        <v>0.5</v>
      </c>
      <c r="AV218" s="15">
        <f t="shared" si="24"/>
        <v>0.39999999999999991</v>
      </c>
      <c r="AW218" s="15">
        <f t="shared" si="25"/>
        <v>0</v>
      </c>
      <c r="AX218" s="15">
        <f t="shared" si="26"/>
        <v>0.25</v>
      </c>
      <c r="AY218" s="15">
        <f t="shared" si="27"/>
        <v>0.46944444444444411</v>
      </c>
    </row>
    <row r="219" spans="1:51" x14ac:dyDescent="0.2">
      <c r="A219" s="15">
        <v>109</v>
      </c>
      <c r="B219" s="15">
        <v>424</v>
      </c>
      <c r="C219" s="15">
        <v>1</v>
      </c>
      <c r="D219" s="15">
        <v>0</v>
      </c>
      <c r="E219" s="15">
        <v>0</v>
      </c>
      <c r="F219" s="15">
        <v>0</v>
      </c>
      <c r="G219" s="15">
        <v>1</v>
      </c>
      <c r="H219" s="15">
        <v>1</v>
      </c>
      <c r="I219" s="15">
        <v>29</v>
      </c>
      <c r="J219" s="15">
        <v>0</v>
      </c>
      <c r="K219" s="15">
        <v>0</v>
      </c>
      <c r="L219" s="15">
        <v>1</v>
      </c>
      <c r="M219" s="15">
        <v>0</v>
      </c>
      <c r="N219" s="15">
        <v>0</v>
      </c>
      <c r="O219" s="15">
        <v>2</v>
      </c>
      <c r="P219" s="15">
        <v>11</v>
      </c>
      <c r="Q219" s="15">
        <v>1</v>
      </c>
      <c r="R219" s="15">
        <v>0</v>
      </c>
      <c r="S219" s="15">
        <v>1</v>
      </c>
      <c r="T219" s="15">
        <v>150000</v>
      </c>
      <c r="U219" s="15">
        <v>1</v>
      </c>
      <c r="V219" s="15">
        <v>0</v>
      </c>
      <c r="W219" s="15">
        <v>1</v>
      </c>
      <c r="X219" s="15">
        <v>5</v>
      </c>
      <c r="Y219" s="193">
        <v>600</v>
      </c>
      <c r="Z219" s="15">
        <v>1.75</v>
      </c>
      <c r="AA219" s="15">
        <v>1.6666666666666667</v>
      </c>
      <c r="AB219" s="15">
        <v>1.3333333333333333</v>
      </c>
      <c r="AC219" s="15">
        <v>1</v>
      </c>
      <c r="AD219" s="15">
        <v>2</v>
      </c>
      <c r="AE219" s="15">
        <v>1.55</v>
      </c>
      <c r="AF219" s="15">
        <v>4</v>
      </c>
      <c r="AG219" s="15">
        <v>1</v>
      </c>
      <c r="AH219" s="15">
        <v>2</v>
      </c>
      <c r="AI219" s="15">
        <v>0</v>
      </c>
      <c r="AJ219" s="15">
        <v>0</v>
      </c>
      <c r="AK219" s="15">
        <v>1</v>
      </c>
      <c r="AL219" s="27">
        <v>3</v>
      </c>
      <c r="AM219" s="27">
        <v>3.3333333333333335</v>
      </c>
      <c r="AN219" s="27">
        <v>4</v>
      </c>
      <c r="AO219" s="27">
        <v>3</v>
      </c>
      <c r="AP219" s="27">
        <v>2.6666666666666665</v>
      </c>
      <c r="AQ219" s="27">
        <v>3.25</v>
      </c>
      <c r="AR219" s="27">
        <v>3.2083333333333335</v>
      </c>
      <c r="AS219" s="15">
        <f t="shared" si="21"/>
        <v>-1</v>
      </c>
      <c r="AT219" s="15">
        <f t="shared" si="22"/>
        <v>-0.66666666666666652</v>
      </c>
      <c r="AU219" s="15">
        <f t="shared" si="23"/>
        <v>-0.5</v>
      </c>
      <c r="AV219" s="15">
        <f t="shared" si="24"/>
        <v>-2</v>
      </c>
      <c r="AW219" s="15">
        <f t="shared" si="25"/>
        <v>-1.6666666666666665</v>
      </c>
      <c r="AX219" s="15">
        <f t="shared" si="26"/>
        <v>-1.75</v>
      </c>
      <c r="AY219" s="15">
        <f t="shared" si="27"/>
        <v>-1.2638888888888888</v>
      </c>
    </row>
    <row r="220" spans="1:51" x14ac:dyDescent="0.2">
      <c r="A220" s="15">
        <v>110</v>
      </c>
      <c r="B220" s="15">
        <v>425</v>
      </c>
      <c r="C220" s="15">
        <v>1</v>
      </c>
      <c r="D220" s="15">
        <v>0</v>
      </c>
      <c r="E220" s="15">
        <v>0</v>
      </c>
      <c r="F220" s="15">
        <v>0</v>
      </c>
      <c r="G220" s="15">
        <v>1</v>
      </c>
      <c r="H220" s="15">
        <v>0</v>
      </c>
      <c r="I220" s="15">
        <v>42</v>
      </c>
      <c r="J220" s="15">
        <v>0</v>
      </c>
      <c r="K220" s="15">
        <v>0</v>
      </c>
      <c r="L220" s="15">
        <v>0</v>
      </c>
      <c r="M220" s="15">
        <v>1</v>
      </c>
      <c r="N220" s="15">
        <v>0</v>
      </c>
      <c r="O220" s="15">
        <v>5</v>
      </c>
      <c r="P220" s="15">
        <v>12</v>
      </c>
      <c r="Q220" s="15">
        <v>0</v>
      </c>
      <c r="R220" s="15">
        <v>1</v>
      </c>
      <c r="S220" s="15">
        <v>0</v>
      </c>
      <c r="T220" s="15">
        <v>0</v>
      </c>
      <c r="U220" s="15">
        <v>1</v>
      </c>
      <c r="V220" s="15">
        <v>1</v>
      </c>
      <c r="W220" s="15">
        <v>1</v>
      </c>
      <c r="X220" s="15">
        <v>70</v>
      </c>
      <c r="Y220" s="193">
        <v>428.57142857142856</v>
      </c>
      <c r="Z220" s="15">
        <v>1</v>
      </c>
      <c r="AA220" s="15">
        <v>2.3333333333333335</v>
      </c>
      <c r="AB220" s="15">
        <v>1</v>
      </c>
      <c r="AC220" s="15">
        <v>1</v>
      </c>
      <c r="AD220" s="15">
        <v>1</v>
      </c>
      <c r="AE220" s="15">
        <v>1.2666666666666668</v>
      </c>
      <c r="AF220" s="15">
        <v>1</v>
      </c>
      <c r="AG220" s="15">
        <v>1</v>
      </c>
      <c r="AH220" s="15">
        <v>2</v>
      </c>
      <c r="AI220" s="15">
        <v>0</v>
      </c>
      <c r="AJ220" s="15">
        <v>0</v>
      </c>
      <c r="AK220" s="15">
        <v>1</v>
      </c>
      <c r="AL220" s="15">
        <v>4</v>
      </c>
      <c r="AM220" s="15">
        <v>4</v>
      </c>
      <c r="AN220" s="15">
        <v>4.5</v>
      </c>
      <c r="AO220" s="15">
        <v>5</v>
      </c>
      <c r="AP220" s="15">
        <v>4.333333333333333</v>
      </c>
      <c r="AQ220" s="15">
        <v>5</v>
      </c>
      <c r="AR220" s="27">
        <v>4.4722222222222223</v>
      </c>
      <c r="AS220" s="15">
        <f t="shared" si="21"/>
        <v>0</v>
      </c>
      <c r="AT220" s="15">
        <f t="shared" si="22"/>
        <v>0</v>
      </c>
      <c r="AU220" s="15">
        <f t="shared" si="23"/>
        <v>0</v>
      </c>
      <c r="AV220" s="15">
        <f t="shared" si="24"/>
        <v>0</v>
      </c>
      <c r="AW220" s="15">
        <f t="shared" si="25"/>
        <v>0</v>
      </c>
      <c r="AX220" s="15">
        <f t="shared" si="26"/>
        <v>0</v>
      </c>
      <c r="AY220" s="15">
        <f t="shared" si="27"/>
        <v>0</v>
      </c>
    </row>
    <row r="221" spans="1:51" x14ac:dyDescent="0.2">
      <c r="A221" s="15">
        <v>110</v>
      </c>
      <c r="B221" s="15">
        <v>425</v>
      </c>
      <c r="C221" s="15">
        <v>1</v>
      </c>
      <c r="D221" s="15">
        <v>0</v>
      </c>
      <c r="E221" s="15">
        <v>0</v>
      </c>
      <c r="F221" s="15">
        <v>0</v>
      </c>
      <c r="G221" s="15">
        <v>1</v>
      </c>
      <c r="H221" s="15">
        <v>0</v>
      </c>
      <c r="I221" s="15">
        <v>42</v>
      </c>
      <c r="J221" s="15">
        <v>0</v>
      </c>
      <c r="K221" s="15">
        <v>0</v>
      </c>
      <c r="L221" s="15">
        <v>0</v>
      </c>
      <c r="M221" s="15">
        <v>1</v>
      </c>
      <c r="N221" s="15">
        <v>0</v>
      </c>
      <c r="O221" s="15">
        <v>5</v>
      </c>
      <c r="P221" s="15">
        <v>12</v>
      </c>
      <c r="Q221" s="15">
        <v>0</v>
      </c>
      <c r="R221" s="15">
        <v>1</v>
      </c>
      <c r="S221" s="15">
        <v>0</v>
      </c>
      <c r="T221" s="15">
        <v>0</v>
      </c>
      <c r="U221" s="15">
        <v>1</v>
      </c>
      <c r="V221" s="15">
        <v>0</v>
      </c>
      <c r="W221" s="15">
        <v>1</v>
      </c>
      <c r="X221" s="15">
        <v>70</v>
      </c>
      <c r="Y221" s="193">
        <v>428.57142857142856</v>
      </c>
      <c r="Z221" s="15">
        <v>1</v>
      </c>
      <c r="AA221" s="15">
        <v>2.3333333333333335</v>
      </c>
      <c r="AB221" s="15">
        <v>1</v>
      </c>
      <c r="AC221" s="15">
        <v>1</v>
      </c>
      <c r="AD221" s="15">
        <v>1</v>
      </c>
      <c r="AE221" s="15">
        <v>1.2666666666666668</v>
      </c>
      <c r="AF221" s="15">
        <v>1</v>
      </c>
      <c r="AG221" s="15">
        <v>1</v>
      </c>
      <c r="AH221" s="15">
        <v>2</v>
      </c>
      <c r="AI221" s="15">
        <v>0</v>
      </c>
      <c r="AJ221" s="15">
        <v>0</v>
      </c>
      <c r="AK221" s="15">
        <v>1</v>
      </c>
      <c r="AL221" s="27">
        <v>4</v>
      </c>
      <c r="AM221" s="27">
        <v>4</v>
      </c>
      <c r="AN221" s="27">
        <v>4.5</v>
      </c>
      <c r="AO221" s="27">
        <v>5</v>
      </c>
      <c r="AP221" s="27">
        <v>4.333333333333333</v>
      </c>
      <c r="AQ221" s="27">
        <v>5</v>
      </c>
      <c r="AR221" s="27">
        <v>4.4722222222222223</v>
      </c>
      <c r="AS221" s="15">
        <f t="shared" si="21"/>
        <v>-0.79999999999999982</v>
      </c>
      <c r="AT221" s="15">
        <f t="shared" si="22"/>
        <v>-0.33333333333333304</v>
      </c>
      <c r="AU221" s="15">
        <f t="shared" si="23"/>
        <v>-0.5</v>
      </c>
      <c r="AV221" s="15">
        <f t="shared" si="24"/>
        <v>0.40000000000000036</v>
      </c>
      <c r="AW221" s="15">
        <f t="shared" si="25"/>
        <v>-0.33333333333333393</v>
      </c>
      <c r="AX221" s="15">
        <f t="shared" si="26"/>
        <v>2</v>
      </c>
      <c r="AY221" s="15">
        <f t="shared" si="27"/>
        <v>7.2222222222221966E-2</v>
      </c>
    </row>
    <row r="222" spans="1:51" x14ac:dyDescent="0.2">
      <c r="A222" s="15">
        <v>111</v>
      </c>
      <c r="B222" s="15">
        <v>500</v>
      </c>
      <c r="C222" s="15">
        <v>0</v>
      </c>
      <c r="D222" s="15">
        <v>0</v>
      </c>
      <c r="E222" s="15">
        <v>0</v>
      </c>
      <c r="F222" s="15">
        <v>0</v>
      </c>
      <c r="G222" s="15">
        <v>1</v>
      </c>
      <c r="H222" s="15">
        <v>0</v>
      </c>
      <c r="I222" s="15">
        <v>51</v>
      </c>
      <c r="J222" s="15">
        <v>0</v>
      </c>
      <c r="K222" s="15">
        <v>0</v>
      </c>
      <c r="L222" s="15">
        <v>1</v>
      </c>
      <c r="M222" s="15">
        <v>0</v>
      </c>
      <c r="N222" s="15">
        <v>0</v>
      </c>
      <c r="O222" s="15">
        <v>4</v>
      </c>
      <c r="P222" s="15">
        <v>20</v>
      </c>
      <c r="Q222" s="15">
        <v>0</v>
      </c>
      <c r="R222" s="15">
        <v>0</v>
      </c>
      <c r="S222" s="15">
        <v>1</v>
      </c>
      <c r="T222" s="15">
        <v>480000</v>
      </c>
      <c r="U222" s="15">
        <v>1</v>
      </c>
      <c r="V222" s="15">
        <v>1</v>
      </c>
      <c r="W222" s="15">
        <v>1</v>
      </c>
      <c r="X222" s="15">
        <v>73</v>
      </c>
      <c r="Y222" s="193">
        <v>191.0958904109589</v>
      </c>
      <c r="Z222" s="15">
        <v>1</v>
      </c>
      <c r="AA222" s="15">
        <v>1</v>
      </c>
      <c r="AB222" s="15">
        <v>1</v>
      </c>
      <c r="AC222" s="15">
        <v>1</v>
      </c>
      <c r="AD222" s="15">
        <v>1</v>
      </c>
      <c r="AE222" s="15">
        <v>1</v>
      </c>
      <c r="AF222" s="15">
        <v>1</v>
      </c>
      <c r="AG222" s="15">
        <v>0</v>
      </c>
      <c r="AH222" s="15">
        <v>5</v>
      </c>
      <c r="AI222" s="15" t="s">
        <v>1008</v>
      </c>
      <c r="AJ222" s="15" t="s">
        <v>1008</v>
      </c>
      <c r="AK222" s="15" t="s">
        <v>1007</v>
      </c>
      <c r="AL222" s="15">
        <v>4.8</v>
      </c>
      <c r="AM222" s="15">
        <v>4.333333333333333</v>
      </c>
      <c r="AN222" s="15">
        <v>5</v>
      </c>
      <c r="AO222" s="15">
        <v>4.5999999999999996</v>
      </c>
      <c r="AP222" s="15">
        <v>4.666666666666667</v>
      </c>
      <c r="AQ222" s="15">
        <v>3</v>
      </c>
      <c r="AR222" s="27">
        <v>4.4000000000000004</v>
      </c>
      <c r="AS222" s="15">
        <f t="shared" si="21"/>
        <v>0.20000000000000018</v>
      </c>
      <c r="AT222" s="15">
        <f t="shared" si="22"/>
        <v>0</v>
      </c>
      <c r="AU222" s="15">
        <f t="shared" si="23"/>
        <v>0</v>
      </c>
      <c r="AV222" s="15">
        <f t="shared" si="24"/>
        <v>0</v>
      </c>
      <c r="AW222" s="15">
        <f t="shared" si="25"/>
        <v>0</v>
      </c>
      <c r="AX222" s="15">
        <f t="shared" si="26"/>
        <v>0</v>
      </c>
      <c r="AY222" s="15">
        <f t="shared" si="27"/>
        <v>3.3333333333334103E-2</v>
      </c>
    </row>
    <row r="223" spans="1:51" x14ac:dyDescent="0.2">
      <c r="A223" s="15">
        <v>111</v>
      </c>
      <c r="B223" s="15">
        <v>500</v>
      </c>
      <c r="C223" s="15">
        <v>0</v>
      </c>
      <c r="D223" s="15">
        <v>0</v>
      </c>
      <c r="E223" s="15">
        <v>0</v>
      </c>
      <c r="F223" s="15">
        <v>0</v>
      </c>
      <c r="G223" s="15">
        <v>1</v>
      </c>
      <c r="H223" s="15">
        <v>0</v>
      </c>
      <c r="I223" s="15">
        <v>51</v>
      </c>
      <c r="J223" s="15">
        <v>0</v>
      </c>
      <c r="K223" s="15">
        <v>0</v>
      </c>
      <c r="L223" s="15">
        <v>1</v>
      </c>
      <c r="M223" s="15">
        <v>0</v>
      </c>
      <c r="N223" s="15">
        <v>0</v>
      </c>
      <c r="O223" s="15">
        <v>4</v>
      </c>
      <c r="P223" s="15">
        <v>20</v>
      </c>
      <c r="Q223" s="15">
        <v>0</v>
      </c>
      <c r="R223" s="15">
        <v>0</v>
      </c>
      <c r="S223" s="15">
        <v>1</v>
      </c>
      <c r="T223" s="15">
        <v>480000</v>
      </c>
      <c r="U223" s="15">
        <v>1</v>
      </c>
      <c r="V223" s="15">
        <v>0</v>
      </c>
      <c r="W223" s="15">
        <v>1</v>
      </c>
      <c r="X223" s="15">
        <v>73</v>
      </c>
      <c r="Y223" s="193">
        <v>171.23287671232876</v>
      </c>
      <c r="Z223" s="15">
        <v>1</v>
      </c>
      <c r="AA223" s="15">
        <v>1</v>
      </c>
      <c r="AB223" s="15">
        <v>1</v>
      </c>
      <c r="AC223" s="15">
        <v>1</v>
      </c>
      <c r="AD223" s="15">
        <v>1</v>
      </c>
      <c r="AE223" s="15">
        <v>1</v>
      </c>
      <c r="AF223" s="15">
        <v>1</v>
      </c>
      <c r="AG223" s="15">
        <v>0</v>
      </c>
      <c r="AH223" s="15">
        <v>5</v>
      </c>
      <c r="AI223" s="15" t="s">
        <v>1008</v>
      </c>
      <c r="AJ223" s="15" t="s">
        <v>1008</v>
      </c>
      <c r="AK223" s="15" t="s">
        <v>1007</v>
      </c>
      <c r="AL223" s="27">
        <v>4.5999999999999996</v>
      </c>
      <c r="AM223" s="27">
        <v>4.333333333333333</v>
      </c>
      <c r="AN223" s="27">
        <v>5</v>
      </c>
      <c r="AO223" s="27">
        <v>4.5999999999999996</v>
      </c>
      <c r="AP223" s="27">
        <v>4.666666666666667</v>
      </c>
      <c r="AQ223" s="27">
        <v>3</v>
      </c>
      <c r="AR223" s="27">
        <v>4.3666666666666663</v>
      </c>
      <c r="AS223" s="15">
        <f t="shared" si="21"/>
        <v>0.59999999999999964</v>
      </c>
      <c r="AT223" s="15">
        <f t="shared" si="22"/>
        <v>0.33333333333333304</v>
      </c>
      <c r="AU223" s="15">
        <f t="shared" si="23"/>
        <v>0</v>
      </c>
      <c r="AV223" s="15">
        <f t="shared" si="24"/>
        <v>0.59999999999999964</v>
      </c>
      <c r="AW223" s="15">
        <f t="shared" si="25"/>
        <v>1.3333333333333335</v>
      </c>
      <c r="AX223" s="15">
        <f t="shared" si="26"/>
        <v>-1</v>
      </c>
      <c r="AY223" s="15">
        <f t="shared" si="27"/>
        <v>0.31111111111111089</v>
      </c>
    </row>
    <row r="224" spans="1:51" x14ac:dyDescent="0.2">
      <c r="A224" s="15">
        <v>112</v>
      </c>
      <c r="B224" s="15">
        <v>501</v>
      </c>
      <c r="C224" s="15">
        <v>1</v>
      </c>
      <c r="D224" s="15">
        <v>0</v>
      </c>
      <c r="E224" s="15">
        <v>1</v>
      </c>
      <c r="F224" s="15">
        <v>0</v>
      </c>
      <c r="G224" s="15">
        <v>0</v>
      </c>
      <c r="H224" s="15">
        <v>0</v>
      </c>
      <c r="I224" s="15">
        <v>42</v>
      </c>
      <c r="J224" s="15">
        <v>0</v>
      </c>
      <c r="K224" s="15">
        <v>0</v>
      </c>
      <c r="L224" s="15">
        <v>1</v>
      </c>
      <c r="M224" s="15">
        <v>0</v>
      </c>
      <c r="N224" s="15">
        <v>0</v>
      </c>
      <c r="O224" s="15">
        <v>3</v>
      </c>
      <c r="P224" s="15">
        <v>3</v>
      </c>
      <c r="Q224" s="15">
        <v>0</v>
      </c>
      <c r="R224" s="15">
        <v>0</v>
      </c>
      <c r="S224" s="15">
        <v>1</v>
      </c>
      <c r="T224" s="15">
        <v>120000</v>
      </c>
      <c r="U224" s="15">
        <v>1</v>
      </c>
      <c r="V224" s="15">
        <v>1</v>
      </c>
      <c r="W224" s="15">
        <v>1</v>
      </c>
      <c r="X224" s="15">
        <v>4</v>
      </c>
      <c r="Y224" s="193">
        <v>150</v>
      </c>
      <c r="Z224" s="15">
        <v>2.5</v>
      </c>
      <c r="AA224" s="15">
        <v>3.6666666666666665</v>
      </c>
      <c r="AB224" s="15">
        <v>1.3333333333333333</v>
      </c>
      <c r="AC224" s="15">
        <v>2</v>
      </c>
      <c r="AD224" s="15">
        <v>3</v>
      </c>
      <c r="AE224" s="15">
        <v>2.5</v>
      </c>
      <c r="AF224" s="15">
        <v>1</v>
      </c>
      <c r="AG224" s="15">
        <v>0</v>
      </c>
      <c r="AH224" s="15">
        <v>5</v>
      </c>
      <c r="AI224" s="15" t="s">
        <v>1008</v>
      </c>
      <c r="AJ224" s="15" t="s">
        <v>1008</v>
      </c>
      <c r="AK224" s="15" t="s">
        <v>1007</v>
      </c>
      <c r="AL224" s="15">
        <v>4</v>
      </c>
      <c r="AM224" s="15">
        <v>4</v>
      </c>
      <c r="AN224" s="15">
        <v>5</v>
      </c>
      <c r="AO224" s="15">
        <v>4</v>
      </c>
      <c r="AP224" s="15">
        <v>3.3333333333333335</v>
      </c>
      <c r="AQ224" s="15">
        <v>4</v>
      </c>
      <c r="AR224" s="27">
        <v>4.0555555555555554</v>
      </c>
      <c r="AS224" s="15">
        <f t="shared" si="21"/>
        <v>0.60000000000000009</v>
      </c>
      <c r="AT224" s="15">
        <f t="shared" si="22"/>
        <v>0.66666666666666652</v>
      </c>
      <c r="AU224" s="15">
        <f t="shared" si="23"/>
        <v>0</v>
      </c>
      <c r="AV224" s="15">
        <f t="shared" si="24"/>
        <v>0.79999999999999982</v>
      </c>
      <c r="AW224" s="15">
        <f t="shared" si="25"/>
        <v>0</v>
      </c>
      <c r="AX224" s="15">
        <f t="shared" si="26"/>
        <v>0</v>
      </c>
      <c r="AY224" s="15">
        <f t="shared" si="27"/>
        <v>0.34444444444444455</v>
      </c>
    </row>
    <row r="225" spans="1:51" x14ac:dyDescent="0.2">
      <c r="A225" s="15">
        <v>112</v>
      </c>
      <c r="B225" s="15">
        <v>501</v>
      </c>
      <c r="C225" s="15">
        <v>1</v>
      </c>
      <c r="D225" s="15">
        <v>0</v>
      </c>
      <c r="E225" s="15">
        <v>1</v>
      </c>
      <c r="F225" s="15">
        <v>0</v>
      </c>
      <c r="G225" s="15">
        <v>0</v>
      </c>
      <c r="H225" s="15">
        <v>0</v>
      </c>
      <c r="I225" s="15">
        <v>42</v>
      </c>
      <c r="J225" s="15">
        <v>0</v>
      </c>
      <c r="K225" s="15">
        <v>0</v>
      </c>
      <c r="L225" s="15">
        <v>1</v>
      </c>
      <c r="M225" s="15">
        <v>0</v>
      </c>
      <c r="N225" s="15">
        <v>0</v>
      </c>
      <c r="O225" s="15">
        <v>3</v>
      </c>
      <c r="P225" s="15">
        <v>3</v>
      </c>
      <c r="Q225" s="15">
        <v>0</v>
      </c>
      <c r="R225" s="15">
        <v>0</v>
      </c>
      <c r="S225" s="15">
        <v>1</v>
      </c>
      <c r="T225" s="15">
        <v>120000</v>
      </c>
      <c r="U225" s="15">
        <v>1</v>
      </c>
      <c r="V225" s="15">
        <v>0</v>
      </c>
      <c r="W225" s="15">
        <v>1</v>
      </c>
      <c r="X225" s="15">
        <v>4</v>
      </c>
      <c r="Y225" s="193">
        <v>125</v>
      </c>
      <c r="Z225" s="15">
        <v>2.5</v>
      </c>
      <c r="AA225" s="15">
        <v>3.6666666666666665</v>
      </c>
      <c r="AB225" s="15">
        <v>1.3333333333333333</v>
      </c>
      <c r="AC225" s="15">
        <v>2</v>
      </c>
      <c r="AD225" s="15">
        <v>3</v>
      </c>
      <c r="AE225" s="15">
        <v>2.5</v>
      </c>
      <c r="AF225" s="15">
        <v>1</v>
      </c>
      <c r="AG225" s="15">
        <v>0</v>
      </c>
      <c r="AH225" s="15">
        <v>5</v>
      </c>
      <c r="AI225" s="15" t="s">
        <v>1008</v>
      </c>
      <c r="AJ225" s="15" t="s">
        <v>1008</v>
      </c>
      <c r="AK225" s="15" t="s">
        <v>1007</v>
      </c>
      <c r="AL225" s="27">
        <v>3.4</v>
      </c>
      <c r="AM225" s="27">
        <v>3.3333333333333335</v>
      </c>
      <c r="AN225" s="27">
        <v>5</v>
      </c>
      <c r="AO225" s="27">
        <v>3.2</v>
      </c>
      <c r="AP225" s="27">
        <v>3.3333333333333335</v>
      </c>
      <c r="AQ225" s="27">
        <v>4</v>
      </c>
      <c r="AR225" s="27">
        <v>3.7111111111111108</v>
      </c>
      <c r="AS225" s="15">
        <f t="shared" si="21"/>
        <v>-1.4</v>
      </c>
      <c r="AT225" s="15">
        <f t="shared" si="22"/>
        <v>-0.99999999999999956</v>
      </c>
      <c r="AU225" s="15">
        <f t="shared" si="23"/>
        <v>0</v>
      </c>
      <c r="AV225" s="15">
        <f t="shared" si="24"/>
        <v>-1.3999999999999995</v>
      </c>
      <c r="AW225" s="15">
        <f t="shared" si="25"/>
        <v>-1.3333333333333335</v>
      </c>
      <c r="AX225" s="15">
        <f t="shared" si="26"/>
        <v>1</v>
      </c>
      <c r="AY225" s="15">
        <f t="shared" si="27"/>
        <v>-0.68888888888888955</v>
      </c>
    </row>
    <row r="226" spans="1:51" x14ac:dyDescent="0.2">
      <c r="A226" s="15">
        <v>113</v>
      </c>
      <c r="B226" s="15">
        <v>502</v>
      </c>
      <c r="C226" s="15">
        <v>0</v>
      </c>
      <c r="D226" s="15">
        <v>0</v>
      </c>
      <c r="E226" s="15">
        <v>0</v>
      </c>
      <c r="F226" s="15">
        <v>0</v>
      </c>
      <c r="G226" s="15">
        <v>1</v>
      </c>
      <c r="H226" s="15">
        <v>1</v>
      </c>
      <c r="I226" s="15">
        <v>54</v>
      </c>
      <c r="J226" s="15">
        <v>0</v>
      </c>
      <c r="K226" s="15">
        <v>0</v>
      </c>
      <c r="L226" s="15">
        <v>1</v>
      </c>
      <c r="M226" s="15">
        <v>0</v>
      </c>
      <c r="N226" s="15">
        <v>0</v>
      </c>
      <c r="O226" s="15">
        <v>4</v>
      </c>
      <c r="P226" s="15">
        <v>20</v>
      </c>
      <c r="Q226" s="15">
        <v>0</v>
      </c>
      <c r="R226" s="15">
        <v>0</v>
      </c>
      <c r="S226" s="15">
        <v>1</v>
      </c>
      <c r="T226" s="15">
        <v>480000</v>
      </c>
      <c r="U226" s="15">
        <v>1</v>
      </c>
      <c r="V226" s="15">
        <v>1</v>
      </c>
      <c r="W226" s="15">
        <v>1</v>
      </c>
      <c r="X226" s="15">
        <v>73</v>
      </c>
      <c r="Y226" s="193">
        <v>191.0958904109589</v>
      </c>
      <c r="Z226" s="15">
        <v>1</v>
      </c>
      <c r="AA226" s="15">
        <v>1</v>
      </c>
      <c r="AB226" s="15">
        <v>1</v>
      </c>
      <c r="AC226" s="15">
        <v>1</v>
      </c>
      <c r="AD226" s="15">
        <v>1</v>
      </c>
      <c r="AE226" s="15">
        <v>1</v>
      </c>
      <c r="AF226" s="15">
        <v>1</v>
      </c>
      <c r="AG226" s="15">
        <v>0</v>
      </c>
      <c r="AH226" s="15">
        <v>5</v>
      </c>
      <c r="AI226" s="15" t="s">
        <v>1008</v>
      </c>
      <c r="AJ226" s="15" t="s">
        <v>1008</v>
      </c>
      <c r="AK226" s="15" t="s">
        <v>1007</v>
      </c>
      <c r="AL226" s="15">
        <v>4.8</v>
      </c>
      <c r="AM226" s="15">
        <v>4.333333333333333</v>
      </c>
      <c r="AN226" s="15">
        <v>5</v>
      </c>
      <c r="AO226" s="15">
        <v>4.5999999999999996</v>
      </c>
      <c r="AP226" s="15">
        <v>4.666666666666667</v>
      </c>
      <c r="AQ226" s="15">
        <v>3</v>
      </c>
      <c r="AR226" s="27">
        <v>4.4000000000000004</v>
      </c>
      <c r="AS226" s="15">
        <f t="shared" si="21"/>
        <v>0.20000000000000018</v>
      </c>
      <c r="AT226" s="15">
        <f t="shared" si="22"/>
        <v>0</v>
      </c>
      <c r="AU226" s="15">
        <f t="shared" si="23"/>
        <v>0</v>
      </c>
      <c r="AV226" s="15">
        <f t="shared" si="24"/>
        <v>0</v>
      </c>
      <c r="AW226" s="15">
        <f t="shared" si="25"/>
        <v>0</v>
      </c>
      <c r="AX226" s="15">
        <f t="shared" si="26"/>
        <v>0</v>
      </c>
      <c r="AY226" s="15">
        <f t="shared" si="27"/>
        <v>3.3333333333334103E-2</v>
      </c>
    </row>
    <row r="227" spans="1:51" x14ac:dyDescent="0.2">
      <c r="A227" s="15">
        <v>113</v>
      </c>
      <c r="B227" s="15">
        <v>502</v>
      </c>
      <c r="C227" s="15">
        <v>0</v>
      </c>
      <c r="D227" s="15">
        <v>0</v>
      </c>
      <c r="E227" s="15">
        <v>0</v>
      </c>
      <c r="F227" s="15">
        <v>0</v>
      </c>
      <c r="G227" s="15">
        <v>1</v>
      </c>
      <c r="H227" s="15">
        <v>1</v>
      </c>
      <c r="I227" s="15">
        <v>54</v>
      </c>
      <c r="J227" s="15">
        <v>0</v>
      </c>
      <c r="K227" s="15">
        <v>0</v>
      </c>
      <c r="L227" s="15">
        <v>1</v>
      </c>
      <c r="M227" s="15">
        <v>0</v>
      </c>
      <c r="N227" s="15">
        <v>0</v>
      </c>
      <c r="O227" s="15">
        <v>4</v>
      </c>
      <c r="P227" s="15">
        <v>20</v>
      </c>
      <c r="Q227" s="15">
        <v>0</v>
      </c>
      <c r="R227" s="15">
        <v>0</v>
      </c>
      <c r="S227" s="15">
        <v>1</v>
      </c>
      <c r="T227" s="15">
        <v>480000</v>
      </c>
      <c r="U227" s="15">
        <v>1</v>
      </c>
      <c r="V227" s="15">
        <v>0</v>
      </c>
      <c r="W227" s="15">
        <v>1</v>
      </c>
      <c r="X227" s="15">
        <v>73</v>
      </c>
      <c r="Y227" s="193">
        <v>171.23287671232876</v>
      </c>
      <c r="Z227" s="15">
        <v>1</v>
      </c>
      <c r="AA227" s="15">
        <v>1</v>
      </c>
      <c r="AB227" s="15">
        <v>1</v>
      </c>
      <c r="AC227" s="15">
        <v>1</v>
      </c>
      <c r="AD227" s="15">
        <v>1</v>
      </c>
      <c r="AE227" s="15">
        <v>1</v>
      </c>
      <c r="AF227" s="15">
        <v>1</v>
      </c>
      <c r="AG227" s="15">
        <v>0</v>
      </c>
      <c r="AH227" s="15">
        <v>5</v>
      </c>
      <c r="AI227" s="15" t="s">
        <v>1008</v>
      </c>
      <c r="AJ227" s="15" t="s">
        <v>1008</v>
      </c>
      <c r="AK227" s="15" t="s">
        <v>1007</v>
      </c>
      <c r="AL227" s="27">
        <v>4.5999999999999996</v>
      </c>
      <c r="AM227" s="27">
        <v>4.333333333333333</v>
      </c>
      <c r="AN227" s="27">
        <v>5</v>
      </c>
      <c r="AO227" s="27">
        <v>4.5999999999999996</v>
      </c>
      <c r="AP227" s="27">
        <v>4.666666666666667</v>
      </c>
      <c r="AQ227" s="27">
        <v>3</v>
      </c>
      <c r="AR227" s="27">
        <v>4.3666666666666663</v>
      </c>
      <c r="AS227" s="15">
        <f t="shared" si="21"/>
        <v>1.3999999999999995</v>
      </c>
      <c r="AT227" s="15">
        <f t="shared" si="22"/>
        <v>1.333333333333333</v>
      </c>
      <c r="AU227" s="15">
        <f t="shared" si="23"/>
        <v>4</v>
      </c>
      <c r="AV227" s="15">
        <f t="shared" si="24"/>
        <v>2.5999999999999996</v>
      </c>
      <c r="AW227" s="15">
        <f t="shared" si="25"/>
        <v>2.3333333333333335</v>
      </c>
      <c r="AX227" s="15">
        <f t="shared" si="26"/>
        <v>2</v>
      </c>
      <c r="AY227" s="15">
        <f t="shared" si="27"/>
        <v>2.2777777777777772</v>
      </c>
    </row>
    <row r="228" spans="1:51" x14ac:dyDescent="0.2">
      <c r="A228" s="15">
        <v>114</v>
      </c>
      <c r="B228" s="15">
        <v>503</v>
      </c>
      <c r="C228" s="15">
        <v>0</v>
      </c>
      <c r="D228" s="15">
        <v>0</v>
      </c>
      <c r="E228" s="15">
        <v>0</v>
      </c>
      <c r="F228" s="15">
        <v>0</v>
      </c>
      <c r="G228" s="15">
        <v>1</v>
      </c>
      <c r="H228" s="15">
        <v>0</v>
      </c>
      <c r="I228" s="15">
        <v>74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2</v>
      </c>
      <c r="P228" s="15">
        <v>30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1</v>
      </c>
      <c r="W228" s="15">
        <v>1</v>
      </c>
      <c r="X228" s="15">
        <v>10</v>
      </c>
      <c r="Y228" s="193">
        <v>35</v>
      </c>
      <c r="Z228" s="15">
        <v>1.75</v>
      </c>
      <c r="AA228" s="15">
        <v>1.3333333333333333</v>
      </c>
      <c r="AB228" s="15">
        <v>1.5</v>
      </c>
      <c r="AC228" s="15">
        <v>2.5</v>
      </c>
      <c r="AD228" s="15">
        <v>2</v>
      </c>
      <c r="AE228" s="15">
        <v>1.8166666666666664</v>
      </c>
      <c r="AF228" s="15">
        <v>1</v>
      </c>
      <c r="AG228" s="15">
        <v>0</v>
      </c>
      <c r="AH228" s="15">
        <v>5</v>
      </c>
      <c r="AI228" s="15" t="s">
        <v>1008</v>
      </c>
      <c r="AJ228" s="15" t="s">
        <v>1008</v>
      </c>
      <c r="AK228" s="15" t="s">
        <v>1007</v>
      </c>
      <c r="AL228" s="15">
        <v>3.2</v>
      </c>
      <c r="AM228" s="15">
        <v>3</v>
      </c>
      <c r="AN228" s="15">
        <v>1</v>
      </c>
      <c r="AO228" s="15">
        <v>2</v>
      </c>
      <c r="AP228" s="15">
        <v>2.3333333333333335</v>
      </c>
      <c r="AQ228" s="15">
        <v>1</v>
      </c>
      <c r="AR228" s="27">
        <v>2.088888888888889</v>
      </c>
      <c r="AS228" s="15">
        <f t="shared" si="21"/>
        <v>0</v>
      </c>
      <c r="AT228" s="15">
        <f t="shared" si="22"/>
        <v>0</v>
      </c>
      <c r="AU228" s="15">
        <f t="shared" si="23"/>
        <v>0</v>
      </c>
      <c r="AV228" s="15">
        <f t="shared" si="24"/>
        <v>0</v>
      </c>
      <c r="AW228" s="15">
        <f t="shared" si="25"/>
        <v>0</v>
      </c>
      <c r="AX228" s="15">
        <f t="shared" si="26"/>
        <v>0</v>
      </c>
      <c r="AY228" s="15">
        <f t="shared" si="27"/>
        <v>0</v>
      </c>
    </row>
    <row r="229" spans="1:51" x14ac:dyDescent="0.2">
      <c r="A229" s="15">
        <v>114</v>
      </c>
      <c r="B229" s="15">
        <v>503</v>
      </c>
      <c r="C229" s="15">
        <v>0</v>
      </c>
      <c r="D229" s="15">
        <v>0</v>
      </c>
      <c r="E229" s="15">
        <v>0</v>
      </c>
      <c r="F229" s="15">
        <v>0</v>
      </c>
      <c r="G229" s="15">
        <v>1</v>
      </c>
      <c r="H229" s="15">
        <v>0</v>
      </c>
      <c r="I229" s="15">
        <v>74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2</v>
      </c>
      <c r="P229" s="15">
        <v>30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1</v>
      </c>
      <c r="X229" s="15">
        <v>10</v>
      </c>
      <c r="Y229" s="193">
        <v>40</v>
      </c>
      <c r="Z229" s="15">
        <v>1.75</v>
      </c>
      <c r="AA229" s="15">
        <v>1.3333333333333333</v>
      </c>
      <c r="AB229" s="15">
        <v>1.5</v>
      </c>
      <c r="AC229" s="15">
        <v>2.5</v>
      </c>
      <c r="AD229" s="15">
        <v>2</v>
      </c>
      <c r="AE229" s="15">
        <v>1.8166666666666664</v>
      </c>
      <c r="AF229" s="15">
        <v>1</v>
      </c>
      <c r="AG229" s="15">
        <v>0</v>
      </c>
      <c r="AH229" s="15">
        <v>5</v>
      </c>
      <c r="AI229" s="15" t="s">
        <v>1008</v>
      </c>
      <c r="AJ229" s="15" t="s">
        <v>1008</v>
      </c>
      <c r="AK229" s="15" t="s">
        <v>1007</v>
      </c>
      <c r="AL229" s="27">
        <v>3.2</v>
      </c>
      <c r="AM229" s="27">
        <v>3</v>
      </c>
      <c r="AN229" s="27">
        <v>1</v>
      </c>
      <c r="AO229" s="27">
        <v>2</v>
      </c>
      <c r="AP229" s="27">
        <v>2.3333333333333335</v>
      </c>
      <c r="AQ229" s="27">
        <v>1</v>
      </c>
      <c r="AR229" s="27">
        <v>2.088888888888889</v>
      </c>
      <c r="AS229" s="15">
        <f t="shared" si="21"/>
        <v>-0.59999999999999964</v>
      </c>
      <c r="AT229" s="15">
        <f t="shared" si="22"/>
        <v>-0.33333333333333348</v>
      </c>
      <c r="AU229" s="15">
        <f t="shared" si="23"/>
        <v>-0.5</v>
      </c>
      <c r="AV229" s="15">
        <f t="shared" si="24"/>
        <v>-0.39999999999999991</v>
      </c>
      <c r="AW229" s="15">
        <f t="shared" si="25"/>
        <v>0.66666666666666674</v>
      </c>
      <c r="AX229" s="15">
        <f t="shared" si="26"/>
        <v>0</v>
      </c>
      <c r="AY229" s="15">
        <f t="shared" si="27"/>
        <v>-0.1944444444444442</v>
      </c>
    </row>
    <row r="230" spans="1:51" x14ac:dyDescent="0.2">
      <c r="A230" s="15">
        <v>115</v>
      </c>
      <c r="B230" s="15">
        <v>504</v>
      </c>
      <c r="C230" s="15">
        <v>0</v>
      </c>
      <c r="D230" s="15">
        <v>0</v>
      </c>
      <c r="E230" s="15">
        <v>0</v>
      </c>
      <c r="F230" s="15">
        <v>0</v>
      </c>
      <c r="G230" s="15">
        <v>1</v>
      </c>
      <c r="H230" s="15">
        <v>0</v>
      </c>
      <c r="I230" s="15">
        <v>61</v>
      </c>
      <c r="J230" s="15">
        <v>0</v>
      </c>
      <c r="K230" s="15">
        <v>0</v>
      </c>
      <c r="L230" s="15">
        <v>1</v>
      </c>
      <c r="M230" s="15">
        <v>0</v>
      </c>
      <c r="N230" s="15">
        <v>0</v>
      </c>
      <c r="O230" s="15">
        <v>5</v>
      </c>
      <c r="P230" s="15">
        <v>30</v>
      </c>
      <c r="Q230" s="15">
        <v>0</v>
      </c>
      <c r="R230" s="15">
        <v>0</v>
      </c>
      <c r="S230" s="15">
        <v>1</v>
      </c>
      <c r="T230" s="15">
        <v>600000</v>
      </c>
      <c r="U230" s="15">
        <v>0</v>
      </c>
      <c r="V230" s="15">
        <v>1</v>
      </c>
      <c r="W230" s="15">
        <v>0</v>
      </c>
      <c r="X230" s="15">
        <v>28</v>
      </c>
      <c r="Y230" s="193">
        <v>392.85714285714283</v>
      </c>
      <c r="Z230" s="15">
        <v>1.75</v>
      </c>
      <c r="AA230" s="15">
        <v>2.3333333333333335</v>
      </c>
      <c r="AB230" s="15">
        <v>3</v>
      </c>
      <c r="AC230" s="15">
        <v>2</v>
      </c>
      <c r="AD230" s="15">
        <v>1</v>
      </c>
      <c r="AE230" s="15">
        <v>2.0166666666666666</v>
      </c>
      <c r="AF230" s="15">
        <v>1</v>
      </c>
      <c r="AG230" s="15">
        <v>0</v>
      </c>
      <c r="AH230" s="15">
        <v>5</v>
      </c>
      <c r="AI230" s="15" t="s">
        <v>1008</v>
      </c>
      <c r="AJ230" s="15" t="s">
        <v>1008</v>
      </c>
      <c r="AK230" s="15" t="s">
        <v>1007</v>
      </c>
      <c r="AL230" s="15">
        <v>3.8</v>
      </c>
      <c r="AM230" s="15">
        <v>3.3333333333333335</v>
      </c>
      <c r="AN230" s="15">
        <v>1.5</v>
      </c>
      <c r="AO230" s="15">
        <v>2.4</v>
      </c>
      <c r="AP230" s="15">
        <v>1.6666666666666667</v>
      </c>
      <c r="AQ230" s="15">
        <v>1</v>
      </c>
      <c r="AR230" s="27">
        <v>2.2833333333333332</v>
      </c>
      <c r="AS230" s="15">
        <f t="shared" si="21"/>
        <v>0</v>
      </c>
      <c r="AT230" s="15">
        <f t="shared" si="22"/>
        <v>0</v>
      </c>
      <c r="AU230" s="15">
        <f t="shared" si="23"/>
        <v>0</v>
      </c>
      <c r="AV230" s="15">
        <f t="shared" si="24"/>
        <v>0</v>
      </c>
      <c r="AW230" s="15">
        <f t="shared" si="25"/>
        <v>0</v>
      </c>
      <c r="AX230" s="15">
        <f t="shared" si="26"/>
        <v>0</v>
      </c>
      <c r="AY230" s="15">
        <f t="shared" si="27"/>
        <v>0</v>
      </c>
    </row>
    <row r="231" spans="1:51" x14ac:dyDescent="0.2">
      <c r="A231" s="15">
        <v>115</v>
      </c>
      <c r="B231" s="15">
        <v>504</v>
      </c>
      <c r="C231" s="15">
        <v>0</v>
      </c>
      <c r="D231" s="15">
        <v>0</v>
      </c>
      <c r="E231" s="15">
        <v>0</v>
      </c>
      <c r="F231" s="15">
        <v>0</v>
      </c>
      <c r="G231" s="15">
        <v>1</v>
      </c>
      <c r="H231" s="15">
        <v>0</v>
      </c>
      <c r="I231" s="15">
        <v>61</v>
      </c>
      <c r="J231" s="15">
        <v>0</v>
      </c>
      <c r="K231" s="15">
        <v>0</v>
      </c>
      <c r="L231" s="15">
        <v>1</v>
      </c>
      <c r="M231" s="15">
        <v>0</v>
      </c>
      <c r="N231" s="15">
        <v>0</v>
      </c>
      <c r="O231" s="15">
        <v>5</v>
      </c>
      <c r="P231" s="15">
        <v>30</v>
      </c>
      <c r="Q231" s="15">
        <v>0</v>
      </c>
      <c r="R231" s="15">
        <v>0</v>
      </c>
      <c r="S231" s="15">
        <v>1</v>
      </c>
      <c r="T231" s="15">
        <v>600000</v>
      </c>
      <c r="U231" s="15">
        <v>0</v>
      </c>
      <c r="V231" s="15">
        <v>0</v>
      </c>
      <c r="W231" s="15">
        <v>0</v>
      </c>
      <c r="X231" s="15">
        <v>28</v>
      </c>
      <c r="Y231" s="193">
        <v>417.85714285714289</v>
      </c>
      <c r="Z231" s="15">
        <v>1.75</v>
      </c>
      <c r="AA231" s="15">
        <v>2.3333333333333335</v>
      </c>
      <c r="AB231" s="15">
        <v>3</v>
      </c>
      <c r="AC231" s="15">
        <v>2</v>
      </c>
      <c r="AD231" s="15">
        <v>1</v>
      </c>
      <c r="AE231" s="15">
        <v>2.0166666666666666</v>
      </c>
      <c r="AF231" s="15">
        <v>1</v>
      </c>
      <c r="AG231" s="15">
        <v>0</v>
      </c>
      <c r="AH231" s="15">
        <v>5</v>
      </c>
      <c r="AI231" s="15" t="s">
        <v>1008</v>
      </c>
      <c r="AJ231" s="15" t="s">
        <v>1008</v>
      </c>
      <c r="AK231" s="15" t="s">
        <v>1007</v>
      </c>
      <c r="AL231" s="27">
        <v>3.8</v>
      </c>
      <c r="AM231" s="27">
        <v>3.3333333333333335</v>
      </c>
      <c r="AN231" s="27">
        <v>1.5</v>
      </c>
      <c r="AO231" s="27">
        <v>2.4</v>
      </c>
      <c r="AP231" s="27">
        <v>1.6666666666666667</v>
      </c>
      <c r="AQ231" s="27">
        <v>1</v>
      </c>
      <c r="AR231" s="27">
        <v>2.2833333333333332</v>
      </c>
      <c r="AS231" s="15">
        <f t="shared" si="21"/>
        <v>-1.2000000000000002</v>
      </c>
      <c r="AT231" s="15">
        <f t="shared" si="22"/>
        <v>-0.66666666666666652</v>
      </c>
      <c r="AU231" s="15">
        <f t="shared" si="23"/>
        <v>-3.5</v>
      </c>
      <c r="AV231" s="15">
        <f t="shared" si="24"/>
        <v>-2.6</v>
      </c>
      <c r="AW231" s="15">
        <f t="shared" si="25"/>
        <v>-3.333333333333333</v>
      </c>
      <c r="AX231" s="15">
        <f t="shared" si="26"/>
        <v>-4</v>
      </c>
      <c r="AY231" s="15">
        <f t="shared" si="27"/>
        <v>-2.5499999999999998</v>
      </c>
    </row>
    <row r="232" spans="1:51" x14ac:dyDescent="0.2">
      <c r="A232" s="15">
        <v>116</v>
      </c>
      <c r="B232" s="15">
        <v>505</v>
      </c>
      <c r="C232" s="15">
        <v>1</v>
      </c>
      <c r="D232" s="15">
        <v>0</v>
      </c>
      <c r="E232" s="15">
        <v>1</v>
      </c>
      <c r="F232" s="15">
        <v>0</v>
      </c>
      <c r="G232" s="15">
        <v>0</v>
      </c>
      <c r="H232" s="15">
        <v>1</v>
      </c>
      <c r="I232" s="15">
        <v>44</v>
      </c>
      <c r="J232" s="15">
        <v>0</v>
      </c>
      <c r="K232" s="15">
        <v>0</v>
      </c>
      <c r="L232" s="15">
        <v>0</v>
      </c>
      <c r="M232" s="15">
        <v>1</v>
      </c>
      <c r="N232" s="15">
        <v>0</v>
      </c>
      <c r="O232" s="15">
        <v>3</v>
      </c>
      <c r="P232" s="15">
        <v>6</v>
      </c>
      <c r="Q232" s="15">
        <v>0</v>
      </c>
      <c r="R232" s="15">
        <v>0</v>
      </c>
      <c r="S232" s="15">
        <v>1</v>
      </c>
      <c r="T232" s="15">
        <v>480000</v>
      </c>
      <c r="U232" s="15">
        <v>1</v>
      </c>
      <c r="V232" s="15">
        <v>1</v>
      </c>
      <c r="W232" s="15">
        <v>1</v>
      </c>
      <c r="X232" s="15">
        <v>40</v>
      </c>
      <c r="Y232" s="193">
        <v>1500</v>
      </c>
      <c r="Z232" s="15">
        <v>1</v>
      </c>
      <c r="AA232" s="15">
        <v>1</v>
      </c>
      <c r="AB232" s="15">
        <v>1</v>
      </c>
      <c r="AC232" s="15">
        <v>1</v>
      </c>
      <c r="AD232" s="15">
        <v>1</v>
      </c>
      <c r="AE232" s="15">
        <v>1</v>
      </c>
      <c r="AF232" s="15">
        <v>1</v>
      </c>
      <c r="AG232" s="15">
        <v>1</v>
      </c>
      <c r="AH232" s="15">
        <v>1</v>
      </c>
      <c r="AI232" s="15">
        <v>0</v>
      </c>
      <c r="AJ232" s="15">
        <v>0</v>
      </c>
      <c r="AK232" s="15">
        <v>1</v>
      </c>
      <c r="AL232" s="15">
        <v>5</v>
      </c>
      <c r="AM232" s="15">
        <v>4</v>
      </c>
      <c r="AN232" s="15">
        <v>5</v>
      </c>
      <c r="AO232" s="15">
        <v>5</v>
      </c>
      <c r="AP232" s="15">
        <v>5</v>
      </c>
      <c r="AQ232" s="15">
        <v>5</v>
      </c>
      <c r="AR232" s="27">
        <v>4.833333333333333</v>
      </c>
      <c r="AS232" s="15">
        <f t="shared" si="21"/>
        <v>0</v>
      </c>
      <c r="AT232" s="15">
        <f t="shared" si="22"/>
        <v>0</v>
      </c>
      <c r="AU232" s="15">
        <f t="shared" si="23"/>
        <v>0</v>
      </c>
      <c r="AV232" s="15">
        <f t="shared" si="24"/>
        <v>0</v>
      </c>
      <c r="AW232" s="15">
        <f t="shared" si="25"/>
        <v>0</v>
      </c>
      <c r="AX232" s="15">
        <f t="shared" si="26"/>
        <v>0</v>
      </c>
      <c r="AY232" s="15">
        <f t="shared" si="27"/>
        <v>0</v>
      </c>
    </row>
    <row r="233" spans="1:51" x14ac:dyDescent="0.2">
      <c r="A233" s="15">
        <v>116</v>
      </c>
      <c r="B233" s="15">
        <v>505</v>
      </c>
      <c r="C233" s="15">
        <v>1</v>
      </c>
      <c r="D233" s="15">
        <v>0</v>
      </c>
      <c r="E233" s="15">
        <v>1</v>
      </c>
      <c r="F233" s="15">
        <v>0</v>
      </c>
      <c r="G233" s="15">
        <v>0</v>
      </c>
      <c r="H233" s="15">
        <v>1</v>
      </c>
      <c r="I233" s="15">
        <v>44</v>
      </c>
      <c r="J233" s="15">
        <v>0</v>
      </c>
      <c r="K233" s="15">
        <v>0</v>
      </c>
      <c r="L233" s="15">
        <v>0</v>
      </c>
      <c r="M233" s="15">
        <v>1</v>
      </c>
      <c r="N233" s="15">
        <v>0</v>
      </c>
      <c r="O233" s="15">
        <v>3</v>
      </c>
      <c r="P233" s="15">
        <v>6</v>
      </c>
      <c r="Q233" s="15">
        <v>0</v>
      </c>
      <c r="R233" s="15">
        <v>0</v>
      </c>
      <c r="S233" s="15">
        <v>1</v>
      </c>
      <c r="T233" s="15">
        <v>480000</v>
      </c>
      <c r="U233" s="15">
        <v>1</v>
      </c>
      <c r="V233" s="15">
        <v>0</v>
      </c>
      <c r="W233" s="15">
        <v>1</v>
      </c>
      <c r="X233" s="15">
        <v>40</v>
      </c>
      <c r="Y233" s="193">
        <v>1250</v>
      </c>
      <c r="Z233" s="15">
        <v>1</v>
      </c>
      <c r="AA233" s="15">
        <v>1</v>
      </c>
      <c r="AB233" s="15">
        <v>1</v>
      </c>
      <c r="AC233" s="15">
        <v>1</v>
      </c>
      <c r="AD233" s="15">
        <v>1</v>
      </c>
      <c r="AE233" s="15">
        <v>1</v>
      </c>
      <c r="AF233" s="15">
        <v>1</v>
      </c>
      <c r="AG233" s="15">
        <v>1</v>
      </c>
      <c r="AH233" s="15">
        <v>1</v>
      </c>
      <c r="AI233" s="15">
        <v>0</v>
      </c>
      <c r="AJ233" s="15">
        <v>0</v>
      </c>
      <c r="AK233" s="15">
        <v>1</v>
      </c>
      <c r="AL233" s="27">
        <v>5</v>
      </c>
      <c r="AM233" s="27">
        <v>4</v>
      </c>
      <c r="AN233" s="27">
        <v>5</v>
      </c>
      <c r="AO233" s="27">
        <v>5</v>
      </c>
      <c r="AP233" s="27">
        <v>5</v>
      </c>
      <c r="AQ233" s="27">
        <v>5</v>
      </c>
      <c r="AR233" s="27">
        <v>4.833333333333333</v>
      </c>
      <c r="AS233" s="15">
        <f t="shared" si="21"/>
        <v>0</v>
      </c>
      <c r="AT233" s="15">
        <f t="shared" si="22"/>
        <v>-1</v>
      </c>
      <c r="AU233" s="15">
        <f t="shared" si="23"/>
        <v>1</v>
      </c>
      <c r="AV233" s="15">
        <f t="shared" si="24"/>
        <v>0.79999999999999982</v>
      </c>
      <c r="AW233" s="15">
        <f t="shared" si="25"/>
        <v>0</v>
      </c>
      <c r="AX233" s="15">
        <f t="shared" si="26"/>
        <v>0</v>
      </c>
      <c r="AY233" s="15">
        <f t="shared" si="27"/>
        <v>0.13333333333333286</v>
      </c>
    </row>
    <row r="234" spans="1:51" x14ac:dyDescent="0.2">
      <c r="A234" s="15">
        <v>117</v>
      </c>
      <c r="B234" s="15">
        <v>506</v>
      </c>
      <c r="C234" s="15">
        <v>1</v>
      </c>
      <c r="D234" s="15">
        <v>0</v>
      </c>
      <c r="E234" s="15">
        <v>1</v>
      </c>
      <c r="F234" s="15">
        <v>0</v>
      </c>
      <c r="G234" s="15">
        <v>0</v>
      </c>
      <c r="H234" s="15">
        <v>1</v>
      </c>
      <c r="I234" s="15">
        <v>65</v>
      </c>
      <c r="J234" s="15">
        <v>0</v>
      </c>
      <c r="K234" s="15">
        <v>1</v>
      </c>
      <c r="L234" s="15">
        <v>0</v>
      </c>
      <c r="M234" s="15">
        <v>0</v>
      </c>
      <c r="N234" s="15">
        <v>0</v>
      </c>
      <c r="O234" s="15">
        <v>4</v>
      </c>
      <c r="P234" s="15">
        <v>40</v>
      </c>
      <c r="Q234" s="15">
        <v>0</v>
      </c>
      <c r="R234" s="15">
        <v>1</v>
      </c>
      <c r="S234" s="15">
        <v>0</v>
      </c>
      <c r="T234" s="15">
        <v>0</v>
      </c>
      <c r="U234" s="15">
        <v>1</v>
      </c>
      <c r="V234" s="15">
        <v>1</v>
      </c>
      <c r="W234" s="15">
        <v>0</v>
      </c>
      <c r="X234" s="15">
        <v>25</v>
      </c>
      <c r="Y234" s="193">
        <v>1320</v>
      </c>
      <c r="Z234" s="15">
        <v>1.5</v>
      </c>
      <c r="AA234" s="15">
        <v>2.6666666666666665</v>
      </c>
      <c r="AB234" s="15">
        <v>1</v>
      </c>
      <c r="AC234" s="15">
        <v>1</v>
      </c>
      <c r="AD234" s="15">
        <v>1</v>
      </c>
      <c r="AE234" s="15">
        <v>1.4333333333333331</v>
      </c>
      <c r="AF234" s="15">
        <v>1</v>
      </c>
      <c r="AG234" s="15">
        <v>1</v>
      </c>
      <c r="AH234" s="15">
        <v>1</v>
      </c>
      <c r="AI234" s="15">
        <v>0</v>
      </c>
      <c r="AJ234" s="15">
        <v>0</v>
      </c>
      <c r="AK234" s="15">
        <v>1</v>
      </c>
      <c r="AL234" s="15">
        <v>5</v>
      </c>
      <c r="AM234" s="15">
        <v>5</v>
      </c>
      <c r="AN234" s="15">
        <v>4</v>
      </c>
      <c r="AO234" s="15">
        <v>4.2</v>
      </c>
      <c r="AP234" s="15">
        <v>5</v>
      </c>
      <c r="AQ234" s="15">
        <v>5</v>
      </c>
      <c r="AR234" s="27">
        <v>4.7</v>
      </c>
      <c r="AS234" s="15">
        <f t="shared" si="21"/>
        <v>1</v>
      </c>
      <c r="AT234" s="15">
        <f t="shared" si="22"/>
        <v>1</v>
      </c>
      <c r="AU234" s="15">
        <f t="shared" si="23"/>
        <v>0.5</v>
      </c>
      <c r="AV234" s="15">
        <f t="shared" si="24"/>
        <v>0.40000000000000036</v>
      </c>
      <c r="AW234" s="15">
        <f t="shared" si="25"/>
        <v>0</v>
      </c>
      <c r="AX234" s="15">
        <f t="shared" si="26"/>
        <v>0</v>
      </c>
      <c r="AY234" s="15">
        <f t="shared" si="27"/>
        <v>0.48333333333333339</v>
      </c>
    </row>
    <row r="235" spans="1:51" x14ac:dyDescent="0.2">
      <c r="A235" s="15">
        <v>117</v>
      </c>
      <c r="B235" s="15">
        <v>506</v>
      </c>
      <c r="C235" s="15">
        <v>1</v>
      </c>
      <c r="D235" s="15">
        <v>0</v>
      </c>
      <c r="E235" s="15">
        <v>1</v>
      </c>
      <c r="F235" s="15">
        <v>0</v>
      </c>
      <c r="G235" s="15">
        <v>0</v>
      </c>
      <c r="H235" s="15">
        <v>1</v>
      </c>
      <c r="I235" s="15">
        <v>65</v>
      </c>
      <c r="J235" s="15">
        <v>0</v>
      </c>
      <c r="K235" s="15">
        <v>1</v>
      </c>
      <c r="L235" s="15">
        <v>0</v>
      </c>
      <c r="M235" s="15">
        <v>0</v>
      </c>
      <c r="N235" s="15">
        <v>0</v>
      </c>
      <c r="O235" s="15">
        <v>4</v>
      </c>
      <c r="P235" s="15">
        <v>40</v>
      </c>
      <c r="Q235" s="15">
        <v>0</v>
      </c>
      <c r="R235" s="15">
        <v>1</v>
      </c>
      <c r="S235" s="15">
        <v>0</v>
      </c>
      <c r="T235" s="15">
        <v>0</v>
      </c>
      <c r="U235" s="15">
        <v>1</v>
      </c>
      <c r="V235" s="15">
        <v>0</v>
      </c>
      <c r="W235" s="15">
        <v>0</v>
      </c>
      <c r="X235" s="15">
        <v>25</v>
      </c>
      <c r="Y235" s="193">
        <v>1320</v>
      </c>
      <c r="Z235" s="15">
        <v>1.5</v>
      </c>
      <c r="AA235" s="15">
        <v>2.6666666666666665</v>
      </c>
      <c r="AB235" s="15">
        <v>1</v>
      </c>
      <c r="AC235" s="15">
        <v>1</v>
      </c>
      <c r="AD235" s="15">
        <v>1</v>
      </c>
      <c r="AE235" s="15">
        <v>1.4333333333333331</v>
      </c>
      <c r="AF235" s="15">
        <v>1</v>
      </c>
      <c r="AG235" s="15">
        <v>1</v>
      </c>
      <c r="AH235" s="15">
        <v>1</v>
      </c>
      <c r="AI235" s="15">
        <v>0</v>
      </c>
      <c r="AJ235" s="15">
        <v>0</v>
      </c>
      <c r="AK235" s="15">
        <v>1</v>
      </c>
      <c r="AL235" s="27">
        <v>4</v>
      </c>
      <c r="AM235" s="27">
        <v>4</v>
      </c>
      <c r="AN235" s="27">
        <v>3.5</v>
      </c>
      <c r="AO235" s="27">
        <v>3.8</v>
      </c>
      <c r="AP235" s="27">
        <v>5</v>
      </c>
      <c r="AQ235" s="27">
        <v>5</v>
      </c>
      <c r="AR235" s="27">
        <v>4.2166666666666668</v>
      </c>
      <c r="AS235" s="15">
        <f t="shared" si="21"/>
        <v>-1</v>
      </c>
      <c r="AT235" s="15">
        <f t="shared" si="22"/>
        <v>0</v>
      </c>
      <c r="AU235" s="15">
        <f t="shared" si="23"/>
        <v>-1.5</v>
      </c>
      <c r="AV235" s="15">
        <f t="shared" si="24"/>
        <v>-1.2000000000000002</v>
      </c>
      <c r="AW235" s="15">
        <f t="shared" si="25"/>
        <v>0</v>
      </c>
      <c r="AX235" s="15">
        <f t="shared" si="26"/>
        <v>0</v>
      </c>
      <c r="AY235" s="15">
        <f t="shared" si="27"/>
        <v>-0.61666666666666625</v>
      </c>
    </row>
    <row r="236" spans="1:51" x14ac:dyDescent="0.2">
      <c r="A236" s="15">
        <v>118</v>
      </c>
      <c r="B236" s="15">
        <v>507</v>
      </c>
      <c r="C236" s="15">
        <v>1</v>
      </c>
      <c r="D236" s="15">
        <v>0</v>
      </c>
      <c r="E236" s="15">
        <v>1</v>
      </c>
      <c r="F236" s="15">
        <v>0</v>
      </c>
      <c r="G236" s="15">
        <v>0</v>
      </c>
      <c r="H236" s="15">
        <v>0</v>
      </c>
      <c r="I236" s="15">
        <v>42</v>
      </c>
      <c r="J236" s="15">
        <v>0</v>
      </c>
      <c r="K236" s="15">
        <v>0</v>
      </c>
      <c r="L236" s="15">
        <v>1</v>
      </c>
      <c r="M236" s="15">
        <v>0</v>
      </c>
      <c r="N236" s="15">
        <v>0</v>
      </c>
      <c r="O236" s="15">
        <v>5</v>
      </c>
      <c r="P236" s="15">
        <v>35</v>
      </c>
      <c r="Q236" s="15">
        <v>0</v>
      </c>
      <c r="R236" s="15">
        <v>1</v>
      </c>
      <c r="S236" s="15">
        <v>1</v>
      </c>
      <c r="T236" s="15">
        <v>360000</v>
      </c>
      <c r="U236" s="15">
        <v>1</v>
      </c>
      <c r="V236" s="15">
        <v>1</v>
      </c>
      <c r="W236" s="15">
        <v>0</v>
      </c>
      <c r="X236" s="15">
        <v>23</v>
      </c>
      <c r="Y236" s="193">
        <v>139.13043478260869</v>
      </c>
      <c r="Z236" s="15">
        <v>2</v>
      </c>
      <c r="AA236" s="15">
        <v>1</v>
      </c>
      <c r="AB236" s="15">
        <v>1</v>
      </c>
      <c r="AC236" s="15">
        <v>1</v>
      </c>
      <c r="AD236" s="15">
        <v>1</v>
      </c>
      <c r="AE236" s="15">
        <v>1.2</v>
      </c>
      <c r="AF236" s="15">
        <v>4</v>
      </c>
      <c r="AG236" s="15">
        <v>1</v>
      </c>
      <c r="AH236" s="15">
        <v>1</v>
      </c>
      <c r="AI236" s="15">
        <v>0</v>
      </c>
      <c r="AJ236" s="15">
        <v>0</v>
      </c>
      <c r="AK236" s="15">
        <v>1</v>
      </c>
      <c r="AL236" s="15">
        <v>5</v>
      </c>
      <c r="AM236" s="15">
        <v>4</v>
      </c>
      <c r="AN236" s="15">
        <v>5</v>
      </c>
      <c r="AO236" s="15">
        <v>5</v>
      </c>
      <c r="AP236" s="15">
        <v>5</v>
      </c>
      <c r="AQ236" s="15">
        <v>5</v>
      </c>
      <c r="AR236" s="27">
        <v>4.833333333333333</v>
      </c>
      <c r="AS236" s="15">
        <f t="shared" si="21"/>
        <v>1</v>
      </c>
      <c r="AT236" s="15">
        <f t="shared" si="22"/>
        <v>0</v>
      </c>
      <c r="AU236" s="15">
        <f t="shared" si="23"/>
        <v>0</v>
      </c>
      <c r="AV236" s="15">
        <f t="shared" si="24"/>
        <v>0.40000000000000036</v>
      </c>
      <c r="AW236" s="15">
        <f t="shared" si="25"/>
        <v>0.33333333333333304</v>
      </c>
      <c r="AX236" s="15">
        <f t="shared" si="26"/>
        <v>0</v>
      </c>
      <c r="AY236" s="15">
        <f t="shared" si="27"/>
        <v>0.28888888888888786</v>
      </c>
    </row>
    <row r="237" spans="1:51" x14ac:dyDescent="0.2">
      <c r="A237" s="15">
        <v>118</v>
      </c>
      <c r="B237" s="15">
        <v>507</v>
      </c>
      <c r="C237" s="15">
        <v>1</v>
      </c>
      <c r="D237" s="15">
        <v>0</v>
      </c>
      <c r="E237" s="15">
        <v>1</v>
      </c>
      <c r="F237" s="15">
        <v>0</v>
      </c>
      <c r="G237" s="15">
        <v>0</v>
      </c>
      <c r="H237" s="15">
        <v>0</v>
      </c>
      <c r="I237" s="15">
        <v>42</v>
      </c>
      <c r="J237" s="15">
        <v>0</v>
      </c>
      <c r="K237" s="15">
        <v>0</v>
      </c>
      <c r="L237" s="15">
        <v>1</v>
      </c>
      <c r="M237" s="15">
        <v>0</v>
      </c>
      <c r="N237" s="15">
        <v>0</v>
      </c>
      <c r="O237" s="15">
        <v>5</v>
      </c>
      <c r="P237" s="15">
        <v>35</v>
      </c>
      <c r="Q237" s="15">
        <v>0</v>
      </c>
      <c r="R237" s="15">
        <v>1</v>
      </c>
      <c r="S237" s="15">
        <v>1</v>
      </c>
      <c r="T237" s="15">
        <v>360000</v>
      </c>
      <c r="U237" s="15">
        <v>1</v>
      </c>
      <c r="V237" s="15">
        <v>0</v>
      </c>
      <c r="W237" s="15">
        <v>0</v>
      </c>
      <c r="X237" s="15">
        <v>23</v>
      </c>
      <c r="Y237" s="193">
        <v>139.13043478260869</v>
      </c>
      <c r="Z237" s="15">
        <v>2</v>
      </c>
      <c r="AA237" s="15">
        <v>1</v>
      </c>
      <c r="AB237" s="15">
        <v>1</v>
      </c>
      <c r="AC237" s="15">
        <v>1</v>
      </c>
      <c r="AD237" s="15">
        <v>1</v>
      </c>
      <c r="AE237" s="15">
        <v>1.2</v>
      </c>
      <c r="AF237" s="15">
        <v>4</v>
      </c>
      <c r="AG237" s="15">
        <v>1</v>
      </c>
      <c r="AH237" s="15">
        <v>1</v>
      </c>
      <c r="AI237" s="15">
        <v>0</v>
      </c>
      <c r="AJ237" s="15">
        <v>0</v>
      </c>
      <c r="AK237" s="15">
        <v>1</v>
      </c>
      <c r="AL237" s="27">
        <v>4</v>
      </c>
      <c r="AM237" s="27">
        <v>4</v>
      </c>
      <c r="AN237" s="27">
        <v>5</v>
      </c>
      <c r="AO237" s="27">
        <v>4.5999999999999996</v>
      </c>
      <c r="AP237" s="27">
        <v>4.666666666666667</v>
      </c>
      <c r="AQ237" s="27">
        <v>5</v>
      </c>
      <c r="AR237" s="27">
        <v>4.5444444444444452</v>
      </c>
      <c r="AS237" s="15">
        <f t="shared" si="21"/>
        <v>0</v>
      </c>
      <c r="AT237" s="15">
        <f t="shared" si="22"/>
        <v>0</v>
      </c>
      <c r="AU237" s="15">
        <f t="shared" si="23"/>
        <v>0</v>
      </c>
      <c r="AV237" s="15">
        <f t="shared" si="24"/>
        <v>-0.40000000000000036</v>
      </c>
      <c r="AW237" s="15">
        <f t="shared" si="25"/>
        <v>-0.33333333333333304</v>
      </c>
      <c r="AX237" s="15">
        <f t="shared" si="26"/>
        <v>0</v>
      </c>
      <c r="AY237" s="15">
        <f t="shared" si="27"/>
        <v>-0.12222222222222179</v>
      </c>
    </row>
    <row r="238" spans="1:51" x14ac:dyDescent="0.2">
      <c r="A238" s="15">
        <v>119</v>
      </c>
      <c r="B238" s="15">
        <v>508</v>
      </c>
      <c r="C238" s="15">
        <v>1</v>
      </c>
      <c r="D238" s="15">
        <v>0</v>
      </c>
      <c r="E238" s="15">
        <v>1</v>
      </c>
      <c r="F238" s="15">
        <v>0</v>
      </c>
      <c r="G238" s="15">
        <v>0</v>
      </c>
      <c r="H238" s="15">
        <v>0</v>
      </c>
      <c r="I238" s="15">
        <v>40</v>
      </c>
      <c r="J238" s="15">
        <v>0</v>
      </c>
      <c r="K238" s="15">
        <v>0</v>
      </c>
      <c r="L238" s="15">
        <v>0</v>
      </c>
      <c r="M238" s="15">
        <v>1</v>
      </c>
      <c r="N238" s="15">
        <v>0</v>
      </c>
      <c r="O238" s="15">
        <v>3</v>
      </c>
      <c r="P238" s="15">
        <v>20</v>
      </c>
      <c r="Q238" s="15">
        <v>0</v>
      </c>
      <c r="R238" s="15">
        <v>1</v>
      </c>
      <c r="S238" s="15">
        <v>0</v>
      </c>
      <c r="T238" s="15">
        <v>0</v>
      </c>
      <c r="U238" s="15">
        <v>1</v>
      </c>
      <c r="V238" s="15">
        <v>1</v>
      </c>
      <c r="W238" s="15">
        <v>0</v>
      </c>
      <c r="X238" s="15">
        <v>6</v>
      </c>
      <c r="Y238" s="193">
        <v>1191.6666666666667</v>
      </c>
      <c r="Z238" s="15">
        <v>2</v>
      </c>
      <c r="AA238" s="15">
        <v>1.6666666666666667</v>
      </c>
      <c r="AB238" s="15">
        <v>1</v>
      </c>
      <c r="AC238" s="15">
        <v>1</v>
      </c>
      <c r="AD238" s="15">
        <v>1</v>
      </c>
      <c r="AE238" s="15">
        <v>1.3333333333333335</v>
      </c>
      <c r="AF238" s="15">
        <v>1</v>
      </c>
      <c r="AG238" s="15">
        <v>1</v>
      </c>
      <c r="AH238" s="15">
        <v>1</v>
      </c>
      <c r="AI238" s="15">
        <v>0</v>
      </c>
      <c r="AJ238" s="15">
        <v>0</v>
      </c>
      <c r="AK238" s="15">
        <v>1</v>
      </c>
      <c r="AL238" s="15">
        <v>4</v>
      </c>
      <c r="AM238" s="15">
        <v>4</v>
      </c>
      <c r="AN238" s="15">
        <v>5</v>
      </c>
      <c r="AO238" s="15">
        <v>5</v>
      </c>
      <c r="AP238" s="15">
        <v>5</v>
      </c>
      <c r="AQ238" s="15">
        <v>5</v>
      </c>
      <c r="AR238" s="27">
        <v>4.666666666666667</v>
      </c>
      <c r="AS238" s="15">
        <f t="shared" si="21"/>
        <v>0</v>
      </c>
      <c r="AT238" s="15">
        <f t="shared" si="22"/>
        <v>0</v>
      </c>
      <c r="AU238" s="15">
        <f t="shared" si="23"/>
        <v>0</v>
      </c>
      <c r="AV238" s="15">
        <f t="shared" si="24"/>
        <v>0</v>
      </c>
      <c r="AW238" s="15">
        <f t="shared" si="25"/>
        <v>1</v>
      </c>
      <c r="AX238" s="15">
        <f t="shared" si="26"/>
        <v>0</v>
      </c>
      <c r="AY238" s="15">
        <f t="shared" si="27"/>
        <v>0.16666666666666696</v>
      </c>
    </row>
    <row r="239" spans="1:51" x14ac:dyDescent="0.2">
      <c r="A239" s="15">
        <v>119</v>
      </c>
      <c r="B239" s="15">
        <v>508</v>
      </c>
      <c r="C239" s="15">
        <v>1</v>
      </c>
      <c r="D239" s="15">
        <v>0</v>
      </c>
      <c r="E239" s="15">
        <v>1</v>
      </c>
      <c r="F239" s="15">
        <v>0</v>
      </c>
      <c r="G239" s="15">
        <v>0</v>
      </c>
      <c r="H239" s="15">
        <v>0</v>
      </c>
      <c r="I239" s="15">
        <v>40</v>
      </c>
      <c r="J239" s="15">
        <v>0</v>
      </c>
      <c r="K239" s="15">
        <v>0</v>
      </c>
      <c r="L239" s="15">
        <v>0</v>
      </c>
      <c r="M239" s="15">
        <v>1</v>
      </c>
      <c r="N239" s="15">
        <v>0</v>
      </c>
      <c r="O239" s="15">
        <v>3</v>
      </c>
      <c r="P239" s="15">
        <v>20</v>
      </c>
      <c r="Q239" s="15">
        <v>0</v>
      </c>
      <c r="R239" s="15">
        <v>1</v>
      </c>
      <c r="S239" s="15">
        <v>0</v>
      </c>
      <c r="T239" s="15">
        <v>0</v>
      </c>
      <c r="U239" s="15">
        <v>1</v>
      </c>
      <c r="V239" s="15">
        <v>0</v>
      </c>
      <c r="W239" s="15">
        <v>0</v>
      </c>
      <c r="X239" s="15">
        <v>6</v>
      </c>
      <c r="Y239" s="193">
        <v>1193.3333333333335</v>
      </c>
      <c r="Z239" s="15">
        <v>2</v>
      </c>
      <c r="AA239" s="15">
        <v>1.6666666666666667</v>
      </c>
      <c r="AB239" s="15">
        <v>1</v>
      </c>
      <c r="AC239" s="15">
        <v>1</v>
      </c>
      <c r="AD239" s="15">
        <v>1</v>
      </c>
      <c r="AE239" s="15">
        <v>1.3333333333333335</v>
      </c>
      <c r="AF239" s="15">
        <v>1</v>
      </c>
      <c r="AG239" s="15">
        <v>1</v>
      </c>
      <c r="AH239" s="15">
        <v>1</v>
      </c>
      <c r="AI239" s="15">
        <v>0</v>
      </c>
      <c r="AJ239" s="15">
        <v>0</v>
      </c>
      <c r="AK239" s="15">
        <v>1</v>
      </c>
      <c r="AL239" s="27">
        <v>4</v>
      </c>
      <c r="AM239" s="27">
        <v>4</v>
      </c>
      <c r="AN239" s="27">
        <v>5</v>
      </c>
      <c r="AO239" s="27">
        <v>5</v>
      </c>
      <c r="AP239" s="27">
        <v>4</v>
      </c>
      <c r="AQ239" s="27">
        <v>5</v>
      </c>
      <c r="AR239" s="27">
        <v>4.5</v>
      </c>
      <c r="AS239" s="15">
        <f t="shared" si="21"/>
        <v>0</v>
      </c>
      <c r="AT239" s="15">
        <f t="shared" si="22"/>
        <v>-0.66666666666666696</v>
      </c>
      <c r="AU239" s="15">
        <f t="shared" si="23"/>
        <v>0.75</v>
      </c>
      <c r="AV239" s="15">
        <f t="shared" si="24"/>
        <v>0</v>
      </c>
      <c r="AW239" s="15">
        <f t="shared" si="25"/>
        <v>0.66666666666666652</v>
      </c>
      <c r="AX239" s="15">
        <f t="shared" si="26"/>
        <v>2</v>
      </c>
      <c r="AY239" s="15">
        <f t="shared" si="27"/>
        <v>0.45833333333333304</v>
      </c>
    </row>
    <row r="240" spans="1:51" x14ac:dyDescent="0.2">
      <c r="A240" s="15">
        <v>120</v>
      </c>
      <c r="B240" s="15">
        <v>509</v>
      </c>
      <c r="C240" s="15">
        <v>1</v>
      </c>
      <c r="D240" s="15">
        <v>0</v>
      </c>
      <c r="E240" s="15">
        <v>0</v>
      </c>
      <c r="F240" s="15">
        <v>0</v>
      </c>
      <c r="G240" s="15">
        <v>1</v>
      </c>
      <c r="H240" s="15">
        <v>1</v>
      </c>
      <c r="I240" s="15">
        <v>57</v>
      </c>
      <c r="J240" s="15">
        <v>0</v>
      </c>
      <c r="K240" s="15">
        <v>0</v>
      </c>
      <c r="L240" s="15">
        <v>0</v>
      </c>
      <c r="M240" s="15">
        <v>1</v>
      </c>
      <c r="N240" s="15">
        <v>0</v>
      </c>
      <c r="O240" s="15">
        <v>4</v>
      </c>
      <c r="P240" s="15">
        <v>20</v>
      </c>
      <c r="Q240" s="15">
        <v>1</v>
      </c>
      <c r="R240" s="15">
        <v>0</v>
      </c>
      <c r="S240" s="15">
        <v>1</v>
      </c>
      <c r="T240" s="15">
        <v>400000</v>
      </c>
      <c r="U240" s="15">
        <v>1</v>
      </c>
      <c r="V240" s="15">
        <v>1</v>
      </c>
      <c r="W240" s="15">
        <v>0</v>
      </c>
      <c r="X240" s="15">
        <v>52</v>
      </c>
      <c r="Y240" s="193">
        <v>1151.9230769230769</v>
      </c>
      <c r="Z240" s="15">
        <v>1</v>
      </c>
      <c r="AA240" s="15">
        <v>1</v>
      </c>
      <c r="AB240" s="15">
        <v>1</v>
      </c>
      <c r="AC240" s="15">
        <v>1</v>
      </c>
      <c r="AD240" s="15">
        <v>1</v>
      </c>
      <c r="AE240" s="15">
        <v>1</v>
      </c>
      <c r="AF240" s="15">
        <v>1</v>
      </c>
      <c r="AG240" s="15">
        <v>0</v>
      </c>
      <c r="AH240" s="15">
        <v>5</v>
      </c>
      <c r="AI240" s="15" t="s">
        <v>1008</v>
      </c>
      <c r="AJ240" s="15" t="s">
        <v>1008</v>
      </c>
      <c r="AK240" s="15" t="s">
        <v>1007</v>
      </c>
      <c r="AL240" s="15">
        <v>4</v>
      </c>
      <c r="AM240" s="15">
        <v>4.666666666666667</v>
      </c>
      <c r="AN240" s="15">
        <v>4.25</v>
      </c>
      <c r="AO240" s="15">
        <v>5</v>
      </c>
      <c r="AP240" s="15">
        <v>3.3333333333333335</v>
      </c>
      <c r="AQ240" s="15">
        <v>3</v>
      </c>
      <c r="AR240" s="27">
        <v>4.041666666666667</v>
      </c>
      <c r="AS240" s="15">
        <f t="shared" si="21"/>
        <v>0</v>
      </c>
      <c r="AT240" s="15">
        <f t="shared" si="22"/>
        <v>0</v>
      </c>
      <c r="AU240" s="15">
        <f t="shared" si="23"/>
        <v>0</v>
      </c>
      <c r="AV240" s="15">
        <f t="shared" si="24"/>
        <v>0</v>
      </c>
      <c r="AW240" s="15">
        <f t="shared" si="25"/>
        <v>0</v>
      </c>
      <c r="AX240" s="15">
        <f t="shared" si="26"/>
        <v>0</v>
      </c>
      <c r="AY240" s="15">
        <f t="shared" si="27"/>
        <v>0</v>
      </c>
    </row>
    <row r="241" spans="1:51" x14ac:dyDescent="0.2">
      <c r="A241" s="15">
        <v>120</v>
      </c>
      <c r="B241" s="15">
        <v>509</v>
      </c>
      <c r="C241" s="15">
        <v>1</v>
      </c>
      <c r="D241" s="15">
        <v>0</v>
      </c>
      <c r="E241" s="15">
        <v>0</v>
      </c>
      <c r="F241" s="15">
        <v>0</v>
      </c>
      <c r="G241" s="15">
        <v>1</v>
      </c>
      <c r="H241" s="15">
        <v>1</v>
      </c>
      <c r="I241" s="15">
        <v>57</v>
      </c>
      <c r="J241" s="15">
        <v>0</v>
      </c>
      <c r="K241" s="15">
        <v>0</v>
      </c>
      <c r="L241" s="15">
        <v>0</v>
      </c>
      <c r="M241" s="15">
        <v>1</v>
      </c>
      <c r="N241" s="15">
        <v>0</v>
      </c>
      <c r="O241" s="15">
        <v>4</v>
      </c>
      <c r="P241" s="15">
        <v>20</v>
      </c>
      <c r="Q241" s="15">
        <v>1</v>
      </c>
      <c r="R241" s="15">
        <v>0</v>
      </c>
      <c r="S241" s="15">
        <v>1</v>
      </c>
      <c r="T241" s="15">
        <v>400000</v>
      </c>
      <c r="U241" s="15">
        <v>1</v>
      </c>
      <c r="V241" s="15">
        <v>0</v>
      </c>
      <c r="W241" s="15">
        <v>0</v>
      </c>
      <c r="X241" s="15">
        <v>52</v>
      </c>
      <c r="Y241" s="193">
        <v>1173.0769230769231</v>
      </c>
      <c r="Z241" s="15">
        <v>1</v>
      </c>
      <c r="AA241" s="15">
        <v>1</v>
      </c>
      <c r="AB241" s="15">
        <v>1</v>
      </c>
      <c r="AC241" s="15">
        <v>1</v>
      </c>
      <c r="AD241" s="15">
        <v>1</v>
      </c>
      <c r="AE241" s="15">
        <v>1</v>
      </c>
      <c r="AF241" s="15">
        <v>1</v>
      </c>
      <c r="AG241" s="15">
        <v>0</v>
      </c>
      <c r="AH241" s="15">
        <v>5</v>
      </c>
      <c r="AI241" s="15" t="s">
        <v>1008</v>
      </c>
      <c r="AJ241" s="15" t="s">
        <v>1008</v>
      </c>
      <c r="AK241" s="15" t="s">
        <v>1007</v>
      </c>
      <c r="AL241" s="27">
        <v>4</v>
      </c>
      <c r="AM241" s="27">
        <v>4.666666666666667</v>
      </c>
      <c r="AN241" s="27">
        <v>4.25</v>
      </c>
      <c r="AO241" s="27">
        <v>5</v>
      </c>
      <c r="AP241" s="27">
        <v>3.3333333333333335</v>
      </c>
      <c r="AQ241" s="27">
        <v>3</v>
      </c>
      <c r="AR241" s="27">
        <v>4.041666666666667</v>
      </c>
      <c r="AS241" s="15">
        <f t="shared" si="21"/>
        <v>-0.59999999999999964</v>
      </c>
      <c r="AT241" s="15">
        <f t="shared" si="22"/>
        <v>-0.33333333333333304</v>
      </c>
      <c r="AU241" s="15">
        <f t="shared" si="23"/>
        <v>-0.5</v>
      </c>
      <c r="AV241" s="15">
        <f t="shared" si="24"/>
        <v>0.59999999999999964</v>
      </c>
      <c r="AW241" s="15">
        <f t="shared" si="25"/>
        <v>-0.66666666666666652</v>
      </c>
      <c r="AX241" s="15">
        <f t="shared" si="26"/>
        <v>-1</v>
      </c>
      <c r="AY241" s="15">
        <f t="shared" si="27"/>
        <v>-0.41666666666666607</v>
      </c>
    </row>
    <row r="242" spans="1:51" x14ac:dyDescent="0.2">
      <c r="A242" s="15">
        <v>121</v>
      </c>
      <c r="B242" s="15">
        <v>510</v>
      </c>
      <c r="C242" s="15">
        <v>0</v>
      </c>
      <c r="D242" s="15">
        <v>0</v>
      </c>
      <c r="E242" s="15">
        <v>0</v>
      </c>
      <c r="F242" s="15">
        <v>0</v>
      </c>
      <c r="G242" s="15">
        <v>1</v>
      </c>
      <c r="H242" s="15">
        <v>1</v>
      </c>
      <c r="I242" s="15">
        <v>56</v>
      </c>
      <c r="J242" s="15">
        <v>0</v>
      </c>
      <c r="K242" s="15">
        <v>0</v>
      </c>
      <c r="L242" s="15">
        <v>0</v>
      </c>
      <c r="M242" s="15">
        <v>1</v>
      </c>
      <c r="N242" s="15">
        <v>0</v>
      </c>
      <c r="O242" s="15">
        <v>4</v>
      </c>
      <c r="P242" s="15">
        <v>10</v>
      </c>
      <c r="Q242" s="15">
        <v>1</v>
      </c>
      <c r="R242" s="15">
        <v>0</v>
      </c>
      <c r="S242" s="15">
        <v>1</v>
      </c>
      <c r="T242" s="15">
        <v>300000</v>
      </c>
      <c r="U242" s="15">
        <v>1</v>
      </c>
      <c r="V242" s="15">
        <v>1</v>
      </c>
      <c r="W242" s="15">
        <v>1</v>
      </c>
      <c r="X242" s="15">
        <v>45</v>
      </c>
      <c r="Y242" s="193">
        <v>66.666666666666671</v>
      </c>
      <c r="Z242" s="15">
        <v>1</v>
      </c>
      <c r="AA242" s="15">
        <v>1</v>
      </c>
      <c r="AB242" s="15">
        <v>1.6666666666666667</v>
      </c>
      <c r="AC242" s="15">
        <v>1</v>
      </c>
      <c r="AD242" s="15">
        <v>1</v>
      </c>
      <c r="AE242" s="15">
        <v>1.1333333333333333</v>
      </c>
      <c r="AF242" s="15">
        <v>1</v>
      </c>
      <c r="AG242" s="15">
        <v>0</v>
      </c>
      <c r="AH242" s="15">
        <v>5</v>
      </c>
      <c r="AI242" s="15" t="s">
        <v>1008</v>
      </c>
      <c r="AJ242" s="15" t="s">
        <v>1008</v>
      </c>
      <c r="AK242" s="15" t="s">
        <v>1007</v>
      </c>
      <c r="AL242" s="15">
        <v>4.5999999999999996</v>
      </c>
      <c r="AM242" s="15">
        <v>5</v>
      </c>
      <c r="AN242" s="15">
        <v>4.75</v>
      </c>
      <c r="AO242" s="15">
        <v>4.4000000000000004</v>
      </c>
      <c r="AP242" s="15">
        <v>4</v>
      </c>
      <c r="AQ242" s="15">
        <v>4</v>
      </c>
      <c r="AR242" s="27">
        <v>4.458333333333333</v>
      </c>
      <c r="AS242" s="15">
        <f t="shared" si="21"/>
        <v>0</v>
      </c>
      <c r="AT242" s="15">
        <f t="shared" si="22"/>
        <v>0</v>
      </c>
      <c r="AU242" s="15">
        <f t="shared" si="23"/>
        <v>0</v>
      </c>
      <c r="AV242" s="15">
        <f t="shared" si="24"/>
        <v>0</v>
      </c>
      <c r="AW242" s="15">
        <f t="shared" si="25"/>
        <v>0</v>
      </c>
      <c r="AX242" s="15">
        <f t="shared" si="26"/>
        <v>0</v>
      </c>
      <c r="AY242" s="15">
        <f t="shared" si="27"/>
        <v>0</v>
      </c>
    </row>
    <row r="243" spans="1:51" x14ac:dyDescent="0.2">
      <c r="A243" s="15">
        <v>121</v>
      </c>
      <c r="B243" s="15">
        <v>510</v>
      </c>
      <c r="C243" s="15">
        <v>0</v>
      </c>
      <c r="D243" s="15">
        <v>0</v>
      </c>
      <c r="E243" s="15">
        <v>0</v>
      </c>
      <c r="F243" s="15">
        <v>0</v>
      </c>
      <c r="G243" s="15">
        <v>1</v>
      </c>
      <c r="H243" s="15">
        <v>1</v>
      </c>
      <c r="I243" s="15">
        <v>56</v>
      </c>
      <c r="J243" s="15">
        <v>0</v>
      </c>
      <c r="K243" s="15">
        <v>0</v>
      </c>
      <c r="L243" s="15">
        <v>0</v>
      </c>
      <c r="M243" s="15">
        <v>1</v>
      </c>
      <c r="N243" s="15">
        <v>0</v>
      </c>
      <c r="O243" s="15">
        <v>4</v>
      </c>
      <c r="P243" s="15">
        <v>10</v>
      </c>
      <c r="Q243" s="15">
        <v>1</v>
      </c>
      <c r="R243" s="15">
        <v>0</v>
      </c>
      <c r="S243" s="15">
        <v>1</v>
      </c>
      <c r="T243" s="15">
        <v>300000</v>
      </c>
      <c r="U243" s="15">
        <v>1</v>
      </c>
      <c r="V243" s="15">
        <v>0</v>
      </c>
      <c r="W243" s="15">
        <v>1</v>
      </c>
      <c r="X243" s="15">
        <v>45</v>
      </c>
      <c r="Y243" s="193">
        <v>55.555555555555557</v>
      </c>
      <c r="Z243" s="15">
        <v>1</v>
      </c>
      <c r="AA243" s="15">
        <v>1</v>
      </c>
      <c r="AB243" s="15">
        <v>1.6666666666666667</v>
      </c>
      <c r="AC243" s="15">
        <v>1</v>
      </c>
      <c r="AD243" s="15">
        <v>1</v>
      </c>
      <c r="AE243" s="15">
        <v>1.1333333333333333</v>
      </c>
      <c r="AF243" s="15">
        <v>1</v>
      </c>
      <c r="AG243" s="15">
        <v>0</v>
      </c>
      <c r="AH243" s="15">
        <v>5</v>
      </c>
      <c r="AI243" s="15" t="s">
        <v>1008</v>
      </c>
      <c r="AJ243" s="15" t="s">
        <v>1008</v>
      </c>
      <c r="AK243" s="15" t="s">
        <v>1007</v>
      </c>
      <c r="AL243" s="27">
        <v>4.5999999999999996</v>
      </c>
      <c r="AM243" s="27">
        <v>5</v>
      </c>
      <c r="AN243" s="27">
        <v>4.75</v>
      </c>
      <c r="AO243" s="27">
        <v>4.4000000000000004</v>
      </c>
      <c r="AP243" s="27">
        <v>4</v>
      </c>
      <c r="AQ243" s="27">
        <v>4</v>
      </c>
      <c r="AR243" s="27">
        <v>4.458333333333333</v>
      </c>
      <c r="AS243" s="15">
        <f t="shared" si="21"/>
        <v>1.1999999999999997</v>
      </c>
      <c r="AT243" s="15">
        <f t="shared" si="22"/>
        <v>1</v>
      </c>
      <c r="AU243" s="15">
        <f t="shared" si="23"/>
        <v>0.5</v>
      </c>
      <c r="AV243" s="15">
        <f t="shared" si="24"/>
        <v>0.40000000000000036</v>
      </c>
      <c r="AW243" s="15">
        <f t="shared" si="25"/>
        <v>0</v>
      </c>
      <c r="AX243" s="15">
        <f t="shared" si="26"/>
        <v>-0.25</v>
      </c>
      <c r="AY243" s="15">
        <f t="shared" si="27"/>
        <v>0.47500000000000009</v>
      </c>
    </row>
    <row r="244" spans="1:51" x14ac:dyDescent="0.2">
      <c r="A244" s="15">
        <v>122</v>
      </c>
      <c r="B244" s="15">
        <v>512</v>
      </c>
      <c r="C244" s="15">
        <v>0</v>
      </c>
      <c r="D244" s="15">
        <v>0</v>
      </c>
      <c r="E244" s="15">
        <v>1</v>
      </c>
      <c r="F244" s="15">
        <v>0</v>
      </c>
      <c r="G244" s="15">
        <v>0</v>
      </c>
      <c r="H244" s="15">
        <v>1</v>
      </c>
      <c r="I244" s="15">
        <v>50</v>
      </c>
      <c r="J244" s="15">
        <v>0</v>
      </c>
      <c r="K244" s="15">
        <v>0</v>
      </c>
      <c r="L244" s="15">
        <v>1</v>
      </c>
      <c r="M244" s="15">
        <v>0</v>
      </c>
      <c r="N244" s="15">
        <v>0</v>
      </c>
      <c r="O244" s="15">
        <v>4</v>
      </c>
      <c r="P244" s="15">
        <v>40</v>
      </c>
      <c r="Q244" s="15">
        <v>0</v>
      </c>
      <c r="R244" s="15">
        <v>0</v>
      </c>
      <c r="S244" s="15">
        <v>1</v>
      </c>
      <c r="T244" s="15">
        <v>480000</v>
      </c>
      <c r="U244" s="15">
        <v>1</v>
      </c>
      <c r="V244" s="15">
        <v>1</v>
      </c>
      <c r="W244" s="15">
        <v>1</v>
      </c>
      <c r="X244" s="15">
        <v>5</v>
      </c>
      <c r="Y244" s="193">
        <v>600</v>
      </c>
      <c r="Z244" s="15">
        <v>2</v>
      </c>
      <c r="AA244" s="15">
        <v>1</v>
      </c>
      <c r="AB244" s="15">
        <v>1</v>
      </c>
      <c r="AC244" s="15">
        <v>1</v>
      </c>
      <c r="AD244" s="15">
        <v>1</v>
      </c>
      <c r="AE244" s="15">
        <v>1.2</v>
      </c>
      <c r="AF244" s="15">
        <v>1</v>
      </c>
      <c r="AG244" s="15">
        <v>1</v>
      </c>
      <c r="AH244" s="15">
        <v>4</v>
      </c>
      <c r="AI244" s="15">
        <v>0</v>
      </c>
      <c r="AJ244" s="15">
        <v>1</v>
      </c>
      <c r="AK244" s="15">
        <v>1</v>
      </c>
      <c r="AL244" s="15">
        <v>3.4</v>
      </c>
      <c r="AM244" s="15">
        <v>4</v>
      </c>
      <c r="AN244" s="15">
        <v>4.25</v>
      </c>
      <c r="AO244" s="15">
        <v>4</v>
      </c>
      <c r="AP244" s="15">
        <v>4</v>
      </c>
      <c r="AQ244" s="15">
        <v>4.25</v>
      </c>
      <c r="AR244" s="27">
        <v>3.9833333333333329</v>
      </c>
      <c r="AS244" s="15">
        <f t="shared" si="21"/>
        <v>0</v>
      </c>
      <c r="AT244" s="15">
        <f t="shared" si="22"/>
        <v>1</v>
      </c>
      <c r="AU244" s="15">
        <f t="shared" si="23"/>
        <v>1</v>
      </c>
      <c r="AV244" s="15">
        <f t="shared" si="24"/>
        <v>1</v>
      </c>
      <c r="AW244" s="15">
        <f t="shared" si="25"/>
        <v>1</v>
      </c>
      <c r="AX244" s="15">
        <f t="shared" si="26"/>
        <v>1</v>
      </c>
      <c r="AY244" s="15">
        <f t="shared" si="27"/>
        <v>0.83333333333333304</v>
      </c>
    </row>
    <row r="245" spans="1:51" x14ac:dyDescent="0.2">
      <c r="A245" s="15">
        <v>122</v>
      </c>
      <c r="B245" s="15">
        <v>512</v>
      </c>
      <c r="C245" s="15">
        <v>0</v>
      </c>
      <c r="D245" s="15">
        <v>0</v>
      </c>
      <c r="E245" s="15">
        <v>1</v>
      </c>
      <c r="F245" s="15">
        <v>0</v>
      </c>
      <c r="G245" s="15">
        <v>0</v>
      </c>
      <c r="H245" s="15">
        <v>1</v>
      </c>
      <c r="I245" s="15">
        <v>50</v>
      </c>
      <c r="J245" s="15">
        <v>0</v>
      </c>
      <c r="K245" s="15">
        <v>0</v>
      </c>
      <c r="L245" s="15">
        <v>1</v>
      </c>
      <c r="M245" s="15">
        <v>0</v>
      </c>
      <c r="N245" s="15">
        <v>0</v>
      </c>
      <c r="O245" s="15">
        <v>4</v>
      </c>
      <c r="P245" s="15">
        <v>40</v>
      </c>
      <c r="Q245" s="15">
        <v>0</v>
      </c>
      <c r="R245" s="15">
        <v>0</v>
      </c>
      <c r="S245" s="15">
        <v>1</v>
      </c>
      <c r="T245" s="15">
        <v>480000</v>
      </c>
      <c r="U245" s="15">
        <v>1</v>
      </c>
      <c r="V245" s="15">
        <v>0</v>
      </c>
      <c r="W245" s="15">
        <v>1</v>
      </c>
      <c r="X245" s="15">
        <v>5</v>
      </c>
      <c r="Y245" s="193">
        <v>600</v>
      </c>
      <c r="Z245" s="15">
        <v>2</v>
      </c>
      <c r="AA245" s="15">
        <v>1</v>
      </c>
      <c r="AB245" s="15">
        <v>1</v>
      </c>
      <c r="AC245" s="15">
        <v>1</v>
      </c>
      <c r="AD245" s="15">
        <v>1</v>
      </c>
      <c r="AE245" s="15">
        <v>1.2</v>
      </c>
      <c r="AF245" s="15">
        <v>1</v>
      </c>
      <c r="AG245" s="15">
        <v>1</v>
      </c>
      <c r="AH245" s="15">
        <v>4</v>
      </c>
      <c r="AI245" s="15">
        <v>0</v>
      </c>
      <c r="AJ245" s="15">
        <v>1</v>
      </c>
      <c r="AK245" s="15">
        <v>1</v>
      </c>
      <c r="AL245" s="27">
        <v>3.4</v>
      </c>
      <c r="AM245" s="27">
        <v>3</v>
      </c>
      <c r="AN245" s="27">
        <v>3.25</v>
      </c>
      <c r="AO245" s="27">
        <v>3</v>
      </c>
      <c r="AP245" s="27">
        <v>3</v>
      </c>
      <c r="AQ245" s="27">
        <v>3.25</v>
      </c>
      <c r="AR245" s="27">
        <v>3.15</v>
      </c>
      <c r="AS245" s="15">
        <f t="shared" si="21"/>
        <v>0.60000000000000009</v>
      </c>
      <c r="AT245" s="15">
        <f t="shared" si="22"/>
        <v>0</v>
      </c>
      <c r="AU245" s="15">
        <f t="shared" si="23"/>
        <v>1</v>
      </c>
      <c r="AV245" s="15">
        <f t="shared" si="24"/>
        <v>1</v>
      </c>
      <c r="AW245" s="15">
        <f t="shared" si="25"/>
        <v>1</v>
      </c>
      <c r="AX245" s="15">
        <f t="shared" si="26"/>
        <v>0.75</v>
      </c>
      <c r="AY245" s="15">
        <f t="shared" si="27"/>
        <v>0.72499999999999964</v>
      </c>
    </row>
    <row r="246" spans="1:51" x14ac:dyDescent="0.2">
      <c r="A246" s="15">
        <v>123</v>
      </c>
      <c r="B246" s="15">
        <v>513</v>
      </c>
      <c r="C246" s="15">
        <v>0</v>
      </c>
      <c r="D246" s="15">
        <v>0</v>
      </c>
      <c r="E246" s="15">
        <v>1</v>
      </c>
      <c r="F246" s="15">
        <v>0</v>
      </c>
      <c r="G246" s="15">
        <v>0</v>
      </c>
      <c r="H246" s="15">
        <v>1</v>
      </c>
      <c r="I246" s="15">
        <v>48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3</v>
      </c>
      <c r="P246" s="15">
        <v>5</v>
      </c>
      <c r="Q246" s="15">
        <v>0</v>
      </c>
      <c r="R246" s="15">
        <v>0</v>
      </c>
      <c r="S246" s="15">
        <v>1</v>
      </c>
      <c r="T246" s="15">
        <v>400000</v>
      </c>
      <c r="U246" s="15">
        <v>1</v>
      </c>
      <c r="V246" s="15">
        <v>1</v>
      </c>
      <c r="W246" s="15">
        <v>1</v>
      </c>
      <c r="X246" s="15">
        <v>1</v>
      </c>
      <c r="Y246" s="193">
        <v>1000</v>
      </c>
      <c r="Z246" s="15">
        <v>2</v>
      </c>
      <c r="AA246" s="15">
        <v>1.3333333333333333</v>
      </c>
      <c r="AB246" s="15">
        <v>1</v>
      </c>
      <c r="AC246" s="15">
        <v>1</v>
      </c>
      <c r="AD246" s="15">
        <v>3.5</v>
      </c>
      <c r="AE246" s="15">
        <v>1.7666666666666664</v>
      </c>
      <c r="AF246" s="15">
        <v>1</v>
      </c>
      <c r="AG246" s="15">
        <v>1</v>
      </c>
      <c r="AH246" s="15">
        <v>4</v>
      </c>
      <c r="AI246" s="15">
        <v>0</v>
      </c>
      <c r="AJ246" s="15">
        <v>1</v>
      </c>
      <c r="AK246" s="15">
        <v>1</v>
      </c>
      <c r="AL246" s="15">
        <v>2.8</v>
      </c>
      <c r="AM246" s="15">
        <v>3</v>
      </c>
      <c r="AN246" s="15">
        <v>2.25</v>
      </c>
      <c r="AO246" s="15">
        <v>2</v>
      </c>
      <c r="AP246" s="15">
        <v>2</v>
      </c>
      <c r="AQ246" s="15">
        <v>2.5</v>
      </c>
      <c r="AR246" s="27">
        <v>2.4250000000000003</v>
      </c>
      <c r="AS246" s="15">
        <f t="shared" si="21"/>
        <v>0</v>
      </c>
      <c r="AT246" s="15">
        <f t="shared" si="22"/>
        <v>1</v>
      </c>
      <c r="AU246" s="15">
        <f t="shared" si="23"/>
        <v>0</v>
      </c>
      <c r="AV246" s="15">
        <f t="shared" si="24"/>
        <v>0</v>
      </c>
      <c r="AW246" s="15">
        <f t="shared" si="25"/>
        <v>0</v>
      </c>
      <c r="AX246" s="15">
        <f t="shared" si="26"/>
        <v>0</v>
      </c>
      <c r="AY246" s="15">
        <f t="shared" si="27"/>
        <v>0.16666666666666696</v>
      </c>
    </row>
    <row r="247" spans="1:51" x14ac:dyDescent="0.2">
      <c r="A247" s="15">
        <v>123</v>
      </c>
      <c r="B247" s="15">
        <v>513</v>
      </c>
      <c r="C247" s="15">
        <v>0</v>
      </c>
      <c r="D247" s="15">
        <v>0</v>
      </c>
      <c r="E247" s="15">
        <v>1</v>
      </c>
      <c r="F247" s="15">
        <v>0</v>
      </c>
      <c r="G247" s="15">
        <v>0</v>
      </c>
      <c r="H247" s="15">
        <v>1</v>
      </c>
      <c r="I247" s="15">
        <v>48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3</v>
      </c>
      <c r="P247" s="15">
        <v>5</v>
      </c>
      <c r="Q247" s="15">
        <v>0</v>
      </c>
      <c r="R247" s="15">
        <v>0</v>
      </c>
      <c r="S247" s="15">
        <v>1</v>
      </c>
      <c r="T247" s="15">
        <v>400000</v>
      </c>
      <c r="U247" s="15">
        <v>1</v>
      </c>
      <c r="V247" s="15">
        <v>0</v>
      </c>
      <c r="W247" s="15">
        <v>1</v>
      </c>
      <c r="X247" s="15">
        <v>1</v>
      </c>
      <c r="Y247" s="193">
        <v>1000</v>
      </c>
      <c r="Z247" s="15">
        <v>2</v>
      </c>
      <c r="AA247" s="15">
        <v>1.3333333333333333</v>
      </c>
      <c r="AB247" s="15">
        <v>1</v>
      </c>
      <c r="AC247" s="15">
        <v>1</v>
      </c>
      <c r="AD247" s="15">
        <v>3.5</v>
      </c>
      <c r="AE247" s="15">
        <v>1.7666666666666664</v>
      </c>
      <c r="AF247" s="15">
        <v>1</v>
      </c>
      <c r="AG247" s="15">
        <v>1</v>
      </c>
      <c r="AH247" s="15">
        <v>4</v>
      </c>
      <c r="AI247" s="15">
        <v>0</v>
      </c>
      <c r="AJ247" s="15">
        <v>1</v>
      </c>
      <c r="AK247" s="15">
        <v>1</v>
      </c>
      <c r="AL247" s="27">
        <v>2.8</v>
      </c>
      <c r="AM247" s="27">
        <v>2</v>
      </c>
      <c r="AN247" s="27">
        <v>2.25</v>
      </c>
      <c r="AO247" s="27">
        <v>2</v>
      </c>
      <c r="AP247" s="27">
        <v>2</v>
      </c>
      <c r="AQ247" s="27">
        <v>2.5</v>
      </c>
      <c r="AR247" s="27">
        <v>2.2583333333333333</v>
      </c>
      <c r="AS247" s="15">
        <f t="shared" si="21"/>
        <v>-1</v>
      </c>
      <c r="AT247" s="15">
        <f t="shared" si="22"/>
        <v>-1.6666666666666665</v>
      </c>
      <c r="AU247" s="15">
        <f t="shared" si="23"/>
        <v>-1</v>
      </c>
      <c r="AV247" s="15">
        <f t="shared" si="24"/>
        <v>-1.4</v>
      </c>
      <c r="AW247" s="15">
        <f t="shared" si="25"/>
        <v>-1</v>
      </c>
      <c r="AX247" s="15">
        <f t="shared" si="26"/>
        <v>-0.5</v>
      </c>
      <c r="AY247" s="15">
        <f t="shared" si="27"/>
        <v>-1.0944444444444446</v>
      </c>
    </row>
    <row r="248" spans="1:51" x14ac:dyDescent="0.2">
      <c r="A248" s="15">
        <v>124</v>
      </c>
      <c r="B248" s="15">
        <v>514</v>
      </c>
      <c r="C248" s="15">
        <v>0</v>
      </c>
      <c r="D248" s="15">
        <v>0</v>
      </c>
      <c r="E248" s="15">
        <v>1</v>
      </c>
      <c r="F248" s="15">
        <v>0</v>
      </c>
      <c r="G248" s="15">
        <v>0</v>
      </c>
      <c r="H248" s="15">
        <v>0</v>
      </c>
      <c r="I248" s="15">
        <v>45</v>
      </c>
      <c r="J248" s="15">
        <v>0</v>
      </c>
      <c r="K248" s="15">
        <v>0</v>
      </c>
      <c r="L248" s="15">
        <v>0</v>
      </c>
      <c r="M248" s="15">
        <v>1</v>
      </c>
      <c r="N248" s="15">
        <v>0</v>
      </c>
      <c r="O248" s="15">
        <v>3</v>
      </c>
      <c r="P248" s="15">
        <v>10</v>
      </c>
      <c r="Q248" s="15">
        <v>0</v>
      </c>
      <c r="R248" s="15">
        <v>1</v>
      </c>
      <c r="S248" s="15">
        <v>1</v>
      </c>
      <c r="T248" s="15">
        <v>400000</v>
      </c>
      <c r="U248" s="15">
        <v>1</v>
      </c>
      <c r="V248" s="15">
        <v>1</v>
      </c>
      <c r="W248" s="15">
        <v>1</v>
      </c>
      <c r="X248" s="15">
        <v>16</v>
      </c>
      <c r="Y248" s="193">
        <v>187.5</v>
      </c>
      <c r="Z248" s="15">
        <v>2</v>
      </c>
      <c r="AA248" s="15">
        <v>2.6666666666666665</v>
      </c>
      <c r="AB248" s="15">
        <v>2</v>
      </c>
      <c r="AC248" s="15">
        <v>2</v>
      </c>
      <c r="AD248" s="15">
        <v>2</v>
      </c>
      <c r="AE248" s="15">
        <v>2.1333333333333333</v>
      </c>
      <c r="AF248" s="15">
        <v>2</v>
      </c>
      <c r="AG248" s="15">
        <v>0</v>
      </c>
      <c r="AH248" s="15">
        <v>5</v>
      </c>
      <c r="AI248" s="15" t="s">
        <v>1008</v>
      </c>
      <c r="AJ248" s="15" t="s">
        <v>1008</v>
      </c>
      <c r="AK248" s="15" t="s">
        <v>1007</v>
      </c>
      <c r="AL248" s="15">
        <v>3.8</v>
      </c>
      <c r="AM248" s="15">
        <v>3.6666666666666665</v>
      </c>
      <c r="AN248" s="15">
        <v>3.25</v>
      </c>
      <c r="AO248" s="15">
        <v>3.4</v>
      </c>
      <c r="AP248" s="15">
        <v>3</v>
      </c>
      <c r="AQ248" s="15">
        <v>3</v>
      </c>
      <c r="AR248" s="27">
        <v>3.3527777777777779</v>
      </c>
      <c r="AS248" s="15">
        <f t="shared" si="21"/>
        <v>0.79999999999999982</v>
      </c>
      <c r="AT248" s="15">
        <f t="shared" si="22"/>
        <v>0.66666666666666652</v>
      </c>
      <c r="AU248" s="15">
        <f t="shared" si="23"/>
        <v>0.25</v>
      </c>
      <c r="AV248" s="15">
        <f t="shared" si="24"/>
        <v>0.39999999999999991</v>
      </c>
      <c r="AW248" s="15">
        <f t="shared" si="25"/>
        <v>0</v>
      </c>
      <c r="AX248" s="15">
        <f t="shared" si="26"/>
        <v>0</v>
      </c>
      <c r="AY248" s="15">
        <f t="shared" si="27"/>
        <v>0.35277777777777786</v>
      </c>
    </row>
    <row r="249" spans="1:51" x14ac:dyDescent="0.2">
      <c r="A249" s="15">
        <v>124</v>
      </c>
      <c r="B249" s="15">
        <v>514</v>
      </c>
      <c r="C249" s="15">
        <v>0</v>
      </c>
      <c r="D249" s="15">
        <v>0</v>
      </c>
      <c r="E249" s="15">
        <v>1</v>
      </c>
      <c r="F249" s="15">
        <v>0</v>
      </c>
      <c r="G249" s="15">
        <v>0</v>
      </c>
      <c r="H249" s="15">
        <v>0</v>
      </c>
      <c r="I249" s="15">
        <v>45</v>
      </c>
      <c r="J249" s="15">
        <v>0</v>
      </c>
      <c r="K249" s="15">
        <v>0</v>
      </c>
      <c r="L249" s="15">
        <v>0</v>
      </c>
      <c r="M249" s="15">
        <v>1</v>
      </c>
      <c r="N249" s="15">
        <v>0</v>
      </c>
      <c r="O249" s="15">
        <v>3</v>
      </c>
      <c r="P249" s="15">
        <v>10</v>
      </c>
      <c r="Q249" s="15">
        <v>0</v>
      </c>
      <c r="R249" s="15">
        <v>1</v>
      </c>
      <c r="S249" s="15">
        <v>1</v>
      </c>
      <c r="T249" s="15">
        <v>400000</v>
      </c>
      <c r="U249" s="15">
        <v>1</v>
      </c>
      <c r="V249" s="15">
        <v>0</v>
      </c>
      <c r="W249" s="15">
        <v>1</v>
      </c>
      <c r="X249" s="15">
        <v>16</v>
      </c>
      <c r="Y249" s="193">
        <v>162.5</v>
      </c>
      <c r="Z249" s="15">
        <v>2</v>
      </c>
      <c r="AA249" s="15">
        <v>2.6666666666666665</v>
      </c>
      <c r="AB249" s="15">
        <v>2</v>
      </c>
      <c r="AC249" s="15">
        <v>2</v>
      </c>
      <c r="AD249" s="15">
        <v>2</v>
      </c>
      <c r="AE249" s="15">
        <v>2.1333333333333333</v>
      </c>
      <c r="AF249" s="15">
        <v>2</v>
      </c>
      <c r="AG249" s="15">
        <v>0</v>
      </c>
      <c r="AH249" s="15">
        <v>5</v>
      </c>
      <c r="AI249" s="15" t="s">
        <v>1008</v>
      </c>
      <c r="AJ249" s="15" t="s">
        <v>1008</v>
      </c>
      <c r="AK249" s="15" t="s">
        <v>1007</v>
      </c>
      <c r="AL249" s="27">
        <v>3</v>
      </c>
      <c r="AM249" s="27">
        <v>3</v>
      </c>
      <c r="AN249" s="27">
        <v>3</v>
      </c>
      <c r="AO249" s="27">
        <v>3</v>
      </c>
      <c r="AP249" s="27">
        <v>3</v>
      </c>
      <c r="AQ249" s="27">
        <v>3</v>
      </c>
      <c r="AR249" s="27">
        <v>3</v>
      </c>
      <c r="AS249" s="15">
        <f t="shared" si="21"/>
        <v>0</v>
      </c>
      <c r="AT249" s="15">
        <f t="shared" si="22"/>
        <v>0.66666666666666652</v>
      </c>
      <c r="AU249" s="15">
        <f t="shared" si="23"/>
        <v>1</v>
      </c>
      <c r="AV249" s="15">
        <f t="shared" si="24"/>
        <v>1</v>
      </c>
      <c r="AW249" s="15">
        <f t="shared" si="25"/>
        <v>1</v>
      </c>
      <c r="AX249" s="15">
        <f t="shared" si="26"/>
        <v>1</v>
      </c>
      <c r="AY249" s="15">
        <f t="shared" si="27"/>
        <v>0.77777777777777768</v>
      </c>
    </row>
    <row r="250" spans="1:51" x14ac:dyDescent="0.2">
      <c r="A250" s="15">
        <v>125</v>
      </c>
      <c r="B250" s="15">
        <v>515</v>
      </c>
      <c r="C250" s="15">
        <v>0</v>
      </c>
      <c r="D250" s="15">
        <v>0</v>
      </c>
      <c r="E250" s="15">
        <v>1</v>
      </c>
      <c r="F250" s="15">
        <v>0</v>
      </c>
      <c r="G250" s="15">
        <v>0</v>
      </c>
      <c r="H250" s="15">
        <v>0</v>
      </c>
      <c r="I250" s="15">
        <v>50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10</v>
      </c>
      <c r="Q250" s="15">
        <v>0</v>
      </c>
      <c r="R250" s="15">
        <v>1</v>
      </c>
      <c r="S250" s="15">
        <v>0</v>
      </c>
      <c r="T250" s="15">
        <v>0</v>
      </c>
      <c r="U250" s="15">
        <v>1</v>
      </c>
      <c r="V250" s="15">
        <v>1</v>
      </c>
      <c r="W250" s="15">
        <v>1</v>
      </c>
      <c r="X250" s="15">
        <v>16</v>
      </c>
      <c r="Y250" s="193">
        <v>125</v>
      </c>
      <c r="Z250" s="15">
        <v>1</v>
      </c>
      <c r="AA250" s="15">
        <v>1</v>
      </c>
      <c r="AB250" s="15">
        <v>1</v>
      </c>
      <c r="AC250" s="15">
        <v>2</v>
      </c>
      <c r="AD250" s="15">
        <v>1.5</v>
      </c>
      <c r="AE250" s="15">
        <v>1.3</v>
      </c>
      <c r="AF250" s="15">
        <v>1</v>
      </c>
      <c r="AG250" s="15">
        <v>1</v>
      </c>
      <c r="AH250" s="15">
        <v>4</v>
      </c>
      <c r="AI250" s="15">
        <v>0</v>
      </c>
      <c r="AJ250" s="15">
        <v>1</v>
      </c>
      <c r="AK250" s="15">
        <v>0</v>
      </c>
      <c r="AL250" s="15">
        <v>3</v>
      </c>
      <c r="AM250" s="15">
        <v>2.3333333333333335</v>
      </c>
      <c r="AN250" s="15">
        <v>2</v>
      </c>
      <c r="AO250" s="15">
        <v>2</v>
      </c>
      <c r="AP250" s="15">
        <v>2</v>
      </c>
      <c r="AQ250" s="15">
        <v>2</v>
      </c>
      <c r="AR250" s="27">
        <v>2.2222222222222223</v>
      </c>
      <c r="AS250" s="15">
        <f t="shared" si="21"/>
        <v>-1</v>
      </c>
      <c r="AT250" s="15">
        <f t="shared" si="22"/>
        <v>-0.33333333333333304</v>
      </c>
      <c r="AU250" s="15">
        <f t="shared" si="23"/>
        <v>0</v>
      </c>
      <c r="AV250" s="15">
        <f t="shared" si="24"/>
        <v>0</v>
      </c>
      <c r="AW250" s="15">
        <f t="shared" si="25"/>
        <v>0</v>
      </c>
      <c r="AX250" s="15">
        <f t="shared" si="26"/>
        <v>0</v>
      </c>
      <c r="AY250" s="15">
        <f t="shared" si="27"/>
        <v>-0.22222222222222188</v>
      </c>
    </row>
    <row r="251" spans="1:51" x14ac:dyDescent="0.2">
      <c r="A251" s="15">
        <v>125</v>
      </c>
      <c r="B251" s="15">
        <v>515</v>
      </c>
      <c r="C251" s="15">
        <v>0</v>
      </c>
      <c r="D251" s="15">
        <v>0</v>
      </c>
      <c r="E251" s="15">
        <v>1</v>
      </c>
      <c r="F251" s="15">
        <v>0</v>
      </c>
      <c r="G251" s="15">
        <v>0</v>
      </c>
      <c r="H251" s="15">
        <v>0</v>
      </c>
      <c r="I251" s="15">
        <v>50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2</v>
      </c>
      <c r="P251" s="15">
        <v>10</v>
      </c>
      <c r="Q251" s="15">
        <v>0</v>
      </c>
      <c r="R251" s="15">
        <v>1</v>
      </c>
      <c r="S251" s="15">
        <v>0</v>
      </c>
      <c r="T251" s="15">
        <v>0</v>
      </c>
      <c r="U251" s="15">
        <v>1</v>
      </c>
      <c r="V251" s="15">
        <v>0</v>
      </c>
      <c r="W251" s="15">
        <v>1</v>
      </c>
      <c r="X251" s="15">
        <v>16</v>
      </c>
      <c r="Y251" s="193">
        <v>125</v>
      </c>
      <c r="Z251" s="15">
        <v>1</v>
      </c>
      <c r="AA251" s="15">
        <v>1</v>
      </c>
      <c r="AB251" s="15">
        <v>1</v>
      </c>
      <c r="AC251" s="15">
        <v>2</v>
      </c>
      <c r="AD251" s="15">
        <v>1.5</v>
      </c>
      <c r="AE251" s="15">
        <v>1.3</v>
      </c>
      <c r="AF251" s="15">
        <v>1</v>
      </c>
      <c r="AG251" s="15">
        <v>1</v>
      </c>
      <c r="AH251" s="15">
        <v>4</v>
      </c>
      <c r="AI251" s="15">
        <v>0</v>
      </c>
      <c r="AJ251" s="15">
        <v>1</v>
      </c>
      <c r="AK251" s="15">
        <v>0</v>
      </c>
      <c r="AL251" s="27">
        <v>4</v>
      </c>
      <c r="AM251" s="27">
        <v>2.6666666666666665</v>
      </c>
      <c r="AN251" s="27">
        <v>2</v>
      </c>
      <c r="AO251" s="27">
        <v>2</v>
      </c>
      <c r="AP251" s="27">
        <v>2</v>
      </c>
      <c r="AQ251" s="27">
        <v>2</v>
      </c>
      <c r="AR251" s="27">
        <v>2.4444444444444442</v>
      </c>
      <c r="AS251" s="15">
        <f t="shared" si="21"/>
        <v>1</v>
      </c>
      <c r="AT251" s="15">
        <f t="shared" si="22"/>
        <v>0.33333333333333304</v>
      </c>
      <c r="AU251" s="15">
        <f t="shared" si="23"/>
        <v>0</v>
      </c>
      <c r="AV251" s="15">
        <f t="shared" si="24"/>
        <v>0</v>
      </c>
      <c r="AW251" s="15">
        <f t="shared" si="25"/>
        <v>0</v>
      </c>
      <c r="AX251" s="15">
        <f t="shared" si="26"/>
        <v>0</v>
      </c>
      <c r="AY251" s="15">
        <f t="shared" si="27"/>
        <v>0.22222222222222188</v>
      </c>
    </row>
    <row r="252" spans="1:51" x14ac:dyDescent="0.2">
      <c r="A252" s="15">
        <v>126</v>
      </c>
      <c r="B252" s="15">
        <v>516</v>
      </c>
      <c r="C252" s="15">
        <v>0</v>
      </c>
      <c r="D252" s="15">
        <v>0</v>
      </c>
      <c r="E252" s="15">
        <v>1</v>
      </c>
      <c r="F252" s="15">
        <v>0</v>
      </c>
      <c r="G252" s="15">
        <v>0</v>
      </c>
      <c r="H252" s="15">
        <v>1</v>
      </c>
      <c r="I252" s="15">
        <v>60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3</v>
      </c>
      <c r="P252" s="15">
        <v>50</v>
      </c>
      <c r="Q252" s="15">
        <v>0</v>
      </c>
      <c r="R252" s="15">
        <v>0</v>
      </c>
      <c r="S252" s="15">
        <v>0</v>
      </c>
      <c r="T252" s="15">
        <v>0</v>
      </c>
      <c r="U252" s="15">
        <v>1</v>
      </c>
      <c r="V252" s="15">
        <v>1</v>
      </c>
      <c r="W252" s="15">
        <v>1</v>
      </c>
      <c r="X252" s="15">
        <v>16</v>
      </c>
      <c r="Y252" s="193">
        <v>125</v>
      </c>
      <c r="Z252" s="15">
        <v>1</v>
      </c>
      <c r="AA252" s="15">
        <v>1</v>
      </c>
      <c r="AB252" s="15">
        <v>1</v>
      </c>
      <c r="AC252" s="15">
        <v>2</v>
      </c>
      <c r="AD252" s="15">
        <v>1.5</v>
      </c>
      <c r="AE252" s="15">
        <v>1.3</v>
      </c>
      <c r="AF252" s="15">
        <v>1</v>
      </c>
      <c r="AG252" s="15">
        <v>1</v>
      </c>
      <c r="AH252" s="15">
        <v>4</v>
      </c>
      <c r="AI252" s="15">
        <v>0</v>
      </c>
      <c r="AJ252" s="15">
        <v>1</v>
      </c>
      <c r="AK252" s="15">
        <v>0</v>
      </c>
      <c r="AL252" s="15">
        <v>3</v>
      </c>
      <c r="AM252" s="15">
        <v>2.3333333333333335</v>
      </c>
      <c r="AN252" s="15">
        <v>2</v>
      </c>
      <c r="AO252" s="15">
        <v>2</v>
      </c>
      <c r="AP252" s="15">
        <v>2</v>
      </c>
      <c r="AQ252" s="15">
        <v>2</v>
      </c>
      <c r="AR252" s="27">
        <v>2.2222222222222223</v>
      </c>
      <c r="AS252" s="15">
        <f t="shared" si="21"/>
        <v>-1</v>
      </c>
      <c r="AT252" s="15">
        <f t="shared" si="22"/>
        <v>-0.33333333333333304</v>
      </c>
      <c r="AU252" s="15">
        <f t="shared" si="23"/>
        <v>0</v>
      </c>
      <c r="AV252" s="15">
        <f t="shared" si="24"/>
        <v>0</v>
      </c>
      <c r="AW252" s="15">
        <f t="shared" si="25"/>
        <v>0</v>
      </c>
      <c r="AX252" s="15">
        <f t="shared" si="26"/>
        <v>0</v>
      </c>
      <c r="AY252" s="15">
        <f t="shared" si="27"/>
        <v>-0.22222222222222188</v>
      </c>
    </row>
    <row r="253" spans="1:51" x14ac:dyDescent="0.2">
      <c r="A253" s="15">
        <v>126</v>
      </c>
      <c r="B253" s="15">
        <v>516</v>
      </c>
      <c r="C253" s="15">
        <v>0</v>
      </c>
      <c r="D253" s="15">
        <v>0</v>
      </c>
      <c r="E253" s="15">
        <v>1</v>
      </c>
      <c r="F253" s="15">
        <v>0</v>
      </c>
      <c r="G253" s="15">
        <v>0</v>
      </c>
      <c r="H253" s="15">
        <v>1</v>
      </c>
      <c r="I253" s="15">
        <v>60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3</v>
      </c>
      <c r="P253" s="15">
        <v>50</v>
      </c>
      <c r="Q253" s="15">
        <v>0</v>
      </c>
      <c r="R253" s="15">
        <v>0</v>
      </c>
      <c r="S253" s="15">
        <v>0</v>
      </c>
      <c r="T253" s="15">
        <v>0</v>
      </c>
      <c r="U253" s="15">
        <v>1</v>
      </c>
      <c r="V253" s="15">
        <v>0</v>
      </c>
      <c r="W253" s="15">
        <v>1</v>
      </c>
      <c r="X253" s="15">
        <v>16</v>
      </c>
      <c r="Y253" s="193">
        <v>125</v>
      </c>
      <c r="Z253" s="15">
        <v>1</v>
      </c>
      <c r="AA253" s="15">
        <v>1</v>
      </c>
      <c r="AB253" s="15">
        <v>1</v>
      </c>
      <c r="AC253" s="15">
        <v>2</v>
      </c>
      <c r="AD253" s="15">
        <v>1.5</v>
      </c>
      <c r="AE253" s="15">
        <v>1.3</v>
      </c>
      <c r="AF253" s="15">
        <v>1</v>
      </c>
      <c r="AG253" s="15">
        <v>1</v>
      </c>
      <c r="AH253" s="15">
        <v>4</v>
      </c>
      <c r="AI253" s="15">
        <v>0</v>
      </c>
      <c r="AJ253" s="15">
        <v>1</v>
      </c>
      <c r="AK253" s="15">
        <v>0</v>
      </c>
      <c r="AL253" s="27">
        <v>4</v>
      </c>
      <c r="AM253" s="27">
        <v>2.6666666666666665</v>
      </c>
      <c r="AN253" s="27">
        <v>2</v>
      </c>
      <c r="AO253" s="27">
        <v>2</v>
      </c>
      <c r="AP253" s="27">
        <v>2</v>
      </c>
      <c r="AQ253" s="27">
        <v>2</v>
      </c>
      <c r="AR253" s="27">
        <v>2.4444444444444442</v>
      </c>
      <c r="AS253" s="15">
        <f t="shared" si="21"/>
        <v>1</v>
      </c>
      <c r="AT253" s="15">
        <f t="shared" si="22"/>
        <v>-0.33333333333333348</v>
      </c>
      <c r="AU253" s="15">
        <f t="shared" si="23"/>
        <v>-1</v>
      </c>
      <c r="AV253" s="15">
        <f t="shared" si="24"/>
        <v>-1</v>
      </c>
      <c r="AW253" s="15">
        <f t="shared" si="25"/>
        <v>-1</v>
      </c>
      <c r="AX253" s="15">
        <f t="shared" si="26"/>
        <v>-1</v>
      </c>
      <c r="AY253" s="15">
        <f t="shared" si="27"/>
        <v>-0.5555555555555558</v>
      </c>
    </row>
    <row r="254" spans="1:51" x14ac:dyDescent="0.2">
      <c r="A254" s="15">
        <v>127</v>
      </c>
      <c r="B254" s="15">
        <v>517</v>
      </c>
      <c r="C254" s="15">
        <v>0</v>
      </c>
      <c r="D254" s="15">
        <v>0</v>
      </c>
      <c r="E254" s="15">
        <v>1</v>
      </c>
      <c r="F254" s="15">
        <v>0</v>
      </c>
      <c r="G254" s="15">
        <v>0</v>
      </c>
      <c r="H254" s="15">
        <v>1</v>
      </c>
      <c r="I254" s="15">
        <v>60</v>
      </c>
      <c r="J254" s="15">
        <v>0</v>
      </c>
      <c r="K254" s="15">
        <v>0</v>
      </c>
      <c r="L254" s="15">
        <v>1</v>
      </c>
      <c r="M254" s="15">
        <v>0</v>
      </c>
      <c r="N254" s="15">
        <v>0</v>
      </c>
      <c r="O254" s="15">
        <v>4</v>
      </c>
      <c r="P254" s="15">
        <v>20</v>
      </c>
      <c r="Q254" s="15">
        <v>0</v>
      </c>
      <c r="R254" s="15">
        <v>0</v>
      </c>
      <c r="S254" s="15">
        <v>0</v>
      </c>
      <c r="T254" s="15">
        <v>0</v>
      </c>
      <c r="U254" s="15">
        <v>1</v>
      </c>
      <c r="V254" s="15">
        <v>1</v>
      </c>
      <c r="W254" s="15">
        <v>1</v>
      </c>
      <c r="X254" s="15">
        <v>15</v>
      </c>
      <c r="Y254" s="193">
        <v>1200</v>
      </c>
      <c r="Z254" s="15">
        <v>1</v>
      </c>
      <c r="AA254" s="15">
        <v>1</v>
      </c>
      <c r="AB254" s="15">
        <v>1</v>
      </c>
      <c r="AC254" s="15">
        <v>1</v>
      </c>
      <c r="AD254" s="15">
        <v>1</v>
      </c>
      <c r="AE254" s="15">
        <v>1</v>
      </c>
      <c r="AF254" s="15">
        <v>1</v>
      </c>
      <c r="AG254" s="15">
        <v>0</v>
      </c>
      <c r="AH254" s="15">
        <v>5</v>
      </c>
      <c r="AI254" s="15" t="s">
        <v>1008</v>
      </c>
      <c r="AJ254" s="15" t="s">
        <v>1008</v>
      </c>
      <c r="AK254" s="15" t="s">
        <v>1007</v>
      </c>
      <c r="AL254" s="15">
        <v>3</v>
      </c>
      <c r="AM254" s="15">
        <v>3</v>
      </c>
      <c r="AN254" s="15">
        <v>3</v>
      </c>
      <c r="AO254" s="15">
        <v>3</v>
      </c>
      <c r="AP254" s="15">
        <v>3</v>
      </c>
      <c r="AQ254" s="15">
        <v>3</v>
      </c>
      <c r="AR254" s="27">
        <v>3</v>
      </c>
      <c r="AS254" s="15">
        <f t="shared" si="21"/>
        <v>0</v>
      </c>
      <c r="AT254" s="15">
        <f t="shared" si="22"/>
        <v>0</v>
      </c>
      <c r="AU254" s="15">
        <f t="shared" si="23"/>
        <v>0</v>
      </c>
      <c r="AV254" s="15">
        <f t="shared" si="24"/>
        <v>0</v>
      </c>
      <c r="AW254" s="15">
        <f t="shared" si="25"/>
        <v>0</v>
      </c>
      <c r="AX254" s="15">
        <f t="shared" si="26"/>
        <v>0</v>
      </c>
      <c r="AY254" s="15">
        <f t="shared" si="27"/>
        <v>0</v>
      </c>
    </row>
    <row r="255" spans="1:51" x14ac:dyDescent="0.2">
      <c r="A255" s="15">
        <v>127</v>
      </c>
      <c r="B255" s="15">
        <v>517</v>
      </c>
      <c r="C255" s="15">
        <v>0</v>
      </c>
      <c r="D255" s="15">
        <v>0</v>
      </c>
      <c r="E255" s="15">
        <v>1</v>
      </c>
      <c r="F255" s="15">
        <v>0</v>
      </c>
      <c r="G255" s="15">
        <v>0</v>
      </c>
      <c r="H255" s="15">
        <v>1</v>
      </c>
      <c r="I255" s="15">
        <v>60</v>
      </c>
      <c r="J255" s="15">
        <v>0</v>
      </c>
      <c r="K255" s="15">
        <v>0</v>
      </c>
      <c r="L255" s="15">
        <v>1</v>
      </c>
      <c r="M255" s="15">
        <v>0</v>
      </c>
      <c r="N255" s="15">
        <v>0</v>
      </c>
      <c r="O255" s="15">
        <v>4</v>
      </c>
      <c r="P255" s="15">
        <v>20</v>
      </c>
      <c r="Q255" s="15">
        <v>0</v>
      </c>
      <c r="R255" s="15">
        <v>0</v>
      </c>
      <c r="S255" s="15">
        <v>0</v>
      </c>
      <c r="T255" s="15">
        <v>0</v>
      </c>
      <c r="U255" s="15">
        <v>1</v>
      </c>
      <c r="V255" s="15">
        <v>0</v>
      </c>
      <c r="W255" s="15">
        <v>1</v>
      </c>
      <c r="X255" s="15">
        <v>15</v>
      </c>
      <c r="Y255" s="193">
        <v>1200</v>
      </c>
      <c r="Z255" s="15">
        <v>1</v>
      </c>
      <c r="AA255" s="15">
        <v>1</v>
      </c>
      <c r="AB255" s="15">
        <v>1</v>
      </c>
      <c r="AC255" s="15">
        <v>1</v>
      </c>
      <c r="AD255" s="15">
        <v>1</v>
      </c>
      <c r="AE255" s="15">
        <v>1</v>
      </c>
      <c r="AF255" s="15">
        <v>1</v>
      </c>
      <c r="AG255" s="15">
        <v>0</v>
      </c>
      <c r="AH255" s="15">
        <v>5</v>
      </c>
      <c r="AI255" s="15" t="s">
        <v>1008</v>
      </c>
      <c r="AJ255" s="15" t="s">
        <v>1008</v>
      </c>
      <c r="AK255" s="15" t="s">
        <v>1007</v>
      </c>
      <c r="AL255" s="27">
        <v>3</v>
      </c>
      <c r="AM255" s="27">
        <v>3</v>
      </c>
      <c r="AN255" s="27">
        <v>3</v>
      </c>
      <c r="AO255" s="27">
        <v>3</v>
      </c>
      <c r="AP255" s="27">
        <v>3</v>
      </c>
      <c r="AQ255" s="27">
        <v>3</v>
      </c>
      <c r="AR255" s="27">
        <v>3</v>
      </c>
      <c r="AS255" s="15">
        <f t="shared" si="21"/>
        <v>1</v>
      </c>
      <c r="AT255" s="15">
        <f t="shared" si="22"/>
        <v>1</v>
      </c>
      <c r="AU255" s="15">
        <f t="shared" si="23"/>
        <v>1</v>
      </c>
      <c r="AV255" s="15">
        <f t="shared" si="24"/>
        <v>1</v>
      </c>
      <c r="AW255" s="15">
        <f t="shared" si="25"/>
        <v>1</v>
      </c>
      <c r="AX255" s="15">
        <f t="shared" si="26"/>
        <v>1</v>
      </c>
      <c r="AY255" s="15">
        <f t="shared" si="27"/>
        <v>1</v>
      </c>
    </row>
    <row r="256" spans="1:51" x14ac:dyDescent="0.2">
      <c r="A256" s="15">
        <v>128</v>
      </c>
      <c r="B256" s="15">
        <v>518</v>
      </c>
      <c r="C256" s="15">
        <v>0</v>
      </c>
      <c r="D256" s="15">
        <v>0</v>
      </c>
      <c r="E256" s="15">
        <v>1</v>
      </c>
      <c r="F256" s="15">
        <v>0</v>
      </c>
      <c r="G256" s="15">
        <v>0</v>
      </c>
      <c r="H256" s="15">
        <v>0</v>
      </c>
      <c r="I256" s="15">
        <v>56</v>
      </c>
      <c r="J256" s="15">
        <v>0</v>
      </c>
      <c r="K256" s="15">
        <v>0</v>
      </c>
      <c r="L256" s="15">
        <v>1</v>
      </c>
      <c r="M256" s="15">
        <v>0</v>
      </c>
      <c r="N256" s="15">
        <v>0</v>
      </c>
      <c r="O256" s="15">
        <v>4</v>
      </c>
      <c r="P256" s="15">
        <v>6</v>
      </c>
      <c r="Q256" s="15">
        <v>0</v>
      </c>
      <c r="R256" s="15">
        <v>0</v>
      </c>
      <c r="S256" s="15">
        <v>1</v>
      </c>
      <c r="T256" s="15">
        <v>200000</v>
      </c>
      <c r="U256" s="15">
        <v>1</v>
      </c>
      <c r="V256" s="15">
        <v>1</v>
      </c>
      <c r="W256" s="15">
        <v>1</v>
      </c>
      <c r="X256" s="15">
        <v>1</v>
      </c>
      <c r="Y256" s="193">
        <v>10</v>
      </c>
      <c r="Z256" s="15">
        <v>1</v>
      </c>
      <c r="AA256" s="15">
        <v>1</v>
      </c>
      <c r="AB256" s="15">
        <v>1</v>
      </c>
      <c r="AC256" s="15">
        <v>1</v>
      </c>
      <c r="AD256" s="15">
        <v>1</v>
      </c>
      <c r="AE256" s="15">
        <v>1</v>
      </c>
      <c r="AF256" s="15">
        <v>1</v>
      </c>
      <c r="AG256" s="15">
        <v>0</v>
      </c>
      <c r="AH256" s="15">
        <v>5</v>
      </c>
      <c r="AI256" s="15" t="s">
        <v>1008</v>
      </c>
      <c r="AJ256" s="15" t="s">
        <v>1008</v>
      </c>
      <c r="AK256" s="15" t="s">
        <v>1007</v>
      </c>
      <c r="AL256" s="15">
        <v>2</v>
      </c>
      <c r="AM256" s="15">
        <v>2</v>
      </c>
      <c r="AN256" s="15">
        <v>2</v>
      </c>
      <c r="AO256" s="15">
        <v>2</v>
      </c>
      <c r="AP256" s="15">
        <v>2</v>
      </c>
      <c r="AQ256" s="15">
        <v>2</v>
      </c>
      <c r="AR256" s="27">
        <v>2</v>
      </c>
      <c r="AS256" s="15">
        <f t="shared" si="21"/>
        <v>-0.60000000000000009</v>
      </c>
      <c r="AT256" s="15">
        <f t="shared" si="22"/>
        <v>-0.66666666666666652</v>
      </c>
      <c r="AU256" s="15">
        <f t="shared" si="23"/>
        <v>-0.75</v>
      </c>
      <c r="AV256" s="15">
        <f t="shared" si="24"/>
        <v>0</v>
      </c>
      <c r="AW256" s="15">
        <f t="shared" si="25"/>
        <v>0</v>
      </c>
      <c r="AX256" s="15">
        <f t="shared" si="26"/>
        <v>0</v>
      </c>
      <c r="AY256" s="15">
        <f t="shared" si="27"/>
        <v>-0.33611111111111081</v>
      </c>
    </row>
    <row r="257" spans="1:51" x14ac:dyDescent="0.2">
      <c r="A257" s="15">
        <v>128</v>
      </c>
      <c r="B257" s="15">
        <v>518</v>
      </c>
      <c r="C257" s="15">
        <v>0</v>
      </c>
      <c r="D257" s="15">
        <v>0</v>
      </c>
      <c r="E257" s="15">
        <v>1</v>
      </c>
      <c r="F257" s="15">
        <v>0</v>
      </c>
      <c r="G257" s="15">
        <v>0</v>
      </c>
      <c r="H257" s="15">
        <v>0</v>
      </c>
      <c r="I257" s="15">
        <v>56</v>
      </c>
      <c r="J257" s="15">
        <v>0</v>
      </c>
      <c r="K257" s="15">
        <v>0</v>
      </c>
      <c r="L257" s="15">
        <v>1</v>
      </c>
      <c r="M257" s="15">
        <v>0</v>
      </c>
      <c r="N257" s="15">
        <v>0</v>
      </c>
      <c r="O257" s="15">
        <v>4</v>
      </c>
      <c r="P257" s="15">
        <v>6</v>
      </c>
      <c r="Q257" s="15">
        <v>0</v>
      </c>
      <c r="R257" s="15">
        <v>0</v>
      </c>
      <c r="S257" s="15">
        <v>1</v>
      </c>
      <c r="T257" s="15">
        <v>200000</v>
      </c>
      <c r="U257" s="15">
        <v>1</v>
      </c>
      <c r="V257" s="15">
        <v>0</v>
      </c>
      <c r="W257" s="15">
        <v>1</v>
      </c>
      <c r="X257" s="15">
        <v>1</v>
      </c>
      <c r="Y257" s="193">
        <v>10</v>
      </c>
      <c r="Z257" s="15">
        <v>1</v>
      </c>
      <c r="AA257" s="15">
        <v>1</v>
      </c>
      <c r="AB257" s="15">
        <v>1</v>
      </c>
      <c r="AC257" s="15">
        <v>1</v>
      </c>
      <c r="AD257" s="15">
        <v>1</v>
      </c>
      <c r="AE257" s="15">
        <v>1</v>
      </c>
      <c r="AF257" s="15">
        <v>1</v>
      </c>
      <c r="AG257" s="15">
        <v>0</v>
      </c>
      <c r="AH257" s="15">
        <v>5</v>
      </c>
      <c r="AI257" s="15" t="s">
        <v>1008</v>
      </c>
      <c r="AJ257" s="15" t="s">
        <v>1008</v>
      </c>
      <c r="AK257" s="15" t="s">
        <v>1007</v>
      </c>
      <c r="AL257" s="27">
        <v>2.6</v>
      </c>
      <c r="AM257" s="27">
        <v>2.6666666666666665</v>
      </c>
      <c r="AN257" s="27">
        <v>2.75</v>
      </c>
      <c r="AO257" s="27">
        <v>2</v>
      </c>
      <c r="AP257" s="27">
        <v>2</v>
      </c>
      <c r="AQ257" s="27">
        <v>2</v>
      </c>
      <c r="AR257" s="27">
        <v>2.3361111111111108</v>
      </c>
      <c r="AS257" s="15">
        <f t="shared" si="21"/>
        <v>-0.39999999999999991</v>
      </c>
      <c r="AT257" s="15">
        <f t="shared" si="22"/>
        <v>-0.33333333333333348</v>
      </c>
      <c r="AU257" s="15">
        <f t="shared" si="23"/>
        <v>-0.25</v>
      </c>
      <c r="AV257" s="15">
        <f t="shared" si="24"/>
        <v>-1</v>
      </c>
      <c r="AW257" s="15">
        <f t="shared" si="25"/>
        <v>-1</v>
      </c>
      <c r="AX257" s="15">
        <f t="shared" si="26"/>
        <v>-1</v>
      </c>
      <c r="AY257" s="15">
        <f t="shared" si="27"/>
        <v>-0.66388888888888919</v>
      </c>
    </row>
    <row r="258" spans="1:51" x14ac:dyDescent="0.2">
      <c r="A258" s="15">
        <v>129</v>
      </c>
      <c r="B258" s="15">
        <v>519</v>
      </c>
      <c r="C258" s="15">
        <v>0</v>
      </c>
      <c r="D258" s="15">
        <v>0</v>
      </c>
      <c r="E258" s="15">
        <v>1</v>
      </c>
      <c r="F258" s="15">
        <v>0</v>
      </c>
      <c r="G258" s="15">
        <v>0</v>
      </c>
      <c r="H258" s="15">
        <v>1</v>
      </c>
      <c r="I258" s="15">
        <v>60</v>
      </c>
      <c r="J258" s="15">
        <v>0</v>
      </c>
      <c r="K258" s="15">
        <v>0</v>
      </c>
      <c r="L258" s="15">
        <v>1</v>
      </c>
      <c r="M258" s="15">
        <v>0</v>
      </c>
      <c r="N258" s="15">
        <v>0</v>
      </c>
      <c r="O258" s="15">
        <v>3</v>
      </c>
      <c r="P258" s="15">
        <v>40</v>
      </c>
      <c r="Q258" s="15">
        <v>0</v>
      </c>
      <c r="R258" s="15">
        <v>0</v>
      </c>
      <c r="S258" s="15">
        <v>0</v>
      </c>
      <c r="T258" s="15">
        <v>0</v>
      </c>
      <c r="U258" s="15">
        <v>1</v>
      </c>
      <c r="V258" s="15">
        <v>1</v>
      </c>
      <c r="W258" s="15">
        <v>1</v>
      </c>
      <c r="X258" s="15">
        <v>20</v>
      </c>
      <c r="Y258" s="193">
        <v>150</v>
      </c>
      <c r="Z258" s="15">
        <v>1</v>
      </c>
      <c r="AA258" s="15">
        <v>1</v>
      </c>
      <c r="AB258" s="15">
        <v>1</v>
      </c>
      <c r="AC258" s="15">
        <v>1</v>
      </c>
      <c r="AD258" s="15">
        <v>1</v>
      </c>
      <c r="AE258" s="15">
        <v>1</v>
      </c>
      <c r="AF258" s="15">
        <v>1</v>
      </c>
      <c r="AG258" s="15">
        <v>1</v>
      </c>
      <c r="AH258" s="15">
        <v>4</v>
      </c>
      <c r="AI258" s="15">
        <v>0</v>
      </c>
      <c r="AJ258" s="15">
        <v>1</v>
      </c>
      <c r="AK258" s="15">
        <v>0</v>
      </c>
      <c r="AL258" s="15">
        <v>3</v>
      </c>
      <c r="AM258" s="15">
        <v>3</v>
      </c>
      <c r="AN258" s="15">
        <v>3</v>
      </c>
      <c r="AO258" s="15">
        <v>3</v>
      </c>
      <c r="AP258" s="15">
        <v>3</v>
      </c>
      <c r="AQ258" s="15">
        <v>3</v>
      </c>
      <c r="AR258" s="27">
        <v>3</v>
      </c>
      <c r="AS258" s="15">
        <f t="shared" si="21"/>
        <v>0</v>
      </c>
      <c r="AT258" s="15">
        <f t="shared" si="22"/>
        <v>0</v>
      </c>
      <c r="AU258" s="15">
        <f t="shared" si="23"/>
        <v>0</v>
      </c>
      <c r="AV258" s="15">
        <f t="shared" si="24"/>
        <v>0</v>
      </c>
      <c r="AW258" s="15">
        <f t="shared" si="25"/>
        <v>0</v>
      </c>
      <c r="AX258" s="15">
        <f t="shared" si="26"/>
        <v>0</v>
      </c>
      <c r="AY258" s="15">
        <f t="shared" si="27"/>
        <v>0</v>
      </c>
    </row>
    <row r="259" spans="1:51" x14ac:dyDescent="0.2">
      <c r="A259" s="15">
        <v>129</v>
      </c>
      <c r="B259" s="15">
        <v>519</v>
      </c>
      <c r="C259" s="15">
        <v>0</v>
      </c>
      <c r="D259" s="15">
        <v>0</v>
      </c>
      <c r="E259" s="15">
        <v>1</v>
      </c>
      <c r="F259" s="15">
        <v>0</v>
      </c>
      <c r="G259" s="15">
        <v>0</v>
      </c>
      <c r="H259" s="15">
        <v>1</v>
      </c>
      <c r="I259" s="15">
        <v>60</v>
      </c>
      <c r="J259" s="15">
        <v>0</v>
      </c>
      <c r="K259" s="15">
        <v>0</v>
      </c>
      <c r="L259" s="15">
        <v>1</v>
      </c>
      <c r="M259" s="15">
        <v>0</v>
      </c>
      <c r="N259" s="15">
        <v>0</v>
      </c>
      <c r="O259" s="15">
        <v>3</v>
      </c>
      <c r="P259" s="15">
        <v>40</v>
      </c>
      <c r="Q259" s="15">
        <v>0</v>
      </c>
      <c r="R259" s="15">
        <v>0</v>
      </c>
      <c r="S259" s="15">
        <v>0</v>
      </c>
      <c r="T259" s="15">
        <v>0</v>
      </c>
      <c r="U259" s="15">
        <v>1</v>
      </c>
      <c r="V259" s="15">
        <v>0</v>
      </c>
      <c r="W259" s="15">
        <v>1</v>
      </c>
      <c r="X259" s="15">
        <v>20</v>
      </c>
      <c r="Y259" s="193">
        <v>150</v>
      </c>
      <c r="Z259" s="15">
        <v>1</v>
      </c>
      <c r="AA259" s="15">
        <v>1</v>
      </c>
      <c r="AB259" s="15">
        <v>1</v>
      </c>
      <c r="AC259" s="15">
        <v>1</v>
      </c>
      <c r="AD259" s="15">
        <v>1</v>
      </c>
      <c r="AE259" s="15">
        <v>1</v>
      </c>
      <c r="AF259" s="15">
        <v>1</v>
      </c>
      <c r="AG259" s="15">
        <v>1</v>
      </c>
      <c r="AH259" s="15">
        <v>4</v>
      </c>
      <c r="AI259" s="15">
        <v>0</v>
      </c>
      <c r="AJ259" s="15">
        <v>1</v>
      </c>
      <c r="AK259" s="15">
        <v>0</v>
      </c>
      <c r="AL259" s="27">
        <v>3</v>
      </c>
      <c r="AM259" s="27">
        <v>3</v>
      </c>
      <c r="AN259" s="27">
        <v>3</v>
      </c>
      <c r="AO259" s="27">
        <v>3</v>
      </c>
      <c r="AP259" s="27">
        <v>3</v>
      </c>
      <c r="AQ259" s="27">
        <v>3</v>
      </c>
      <c r="AR259" s="27">
        <v>3</v>
      </c>
      <c r="AS259" s="15">
        <f t="shared" ref="AS259:AS322" si="28">$AL259-$AL260</f>
        <v>0</v>
      </c>
      <c r="AT259" s="15">
        <f t="shared" ref="AT259:AT322" si="29">$AM259-$AM260</f>
        <v>0</v>
      </c>
      <c r="AU259" s="15">
        <f t="shared" ref="AU259:AU322" si="30">$AN259-$AN260</f>
        <v>0</v>
      </c>
      <c r="AV259" s="15">
        <f t="shared" ref="AV259:AV322" si="31">$AO259-$AO260</f>
        <v>0</v>
      </c>
      <c r="AW259" s="15">
        <f t="shared" ref="AW259:AW322" si="32">$AP259-$AP260</f>
        <v>0</v>
      </c>
      <c r="AX259" s="15">
        <f t="shared" ref="AX259:AX322" si="33">$AQ259-$AQ260</f>
        <v>0</v>
      </c>
      <c r="AY259" s="15">
        <f t="shared" ref="AY259:AY322" si="34">$AR259-$AR260</f>
        <v>0</v>
      </c>
    </row>
    <row r="260" spans="1:51" x14ac:dyDescent="0.2">
      <c r="A260" s="15">
        <v>130</v>
      </c>
      <c r="B260" s="15">
        <v>520</v>
      </c>
      <c r="C260" s="15">
        <v>0</v>
      </c>
      <c r="D260" s="15">
        <v>0</v>
      </c>
      <c r="E260" s="15">
        <v>1</v>
      </c>
      <c r="F260" s="15">
        <v>0</v>
      </c>
      <c r="G260" s="15">
        <v>0</v>
      </c>
      <c r="H260" s="15">
        <v>0</v>
      </c>
      <c r="I260" s="15">
        <v>60</v>
      </c>
      <c r="J260" s="15">
        <v>0</v>
      </c>
      <c r="K260" s="15">
        <v>0</v>
      </c>
      <c r="L260" s="15">
        <v>1</v>
      </c>
      <c r="M260" s="15">
        <v>0</v>
      </c>
      <c r="N260" s="15">
        <v>0</v>
      </c>
      <c r="O260" s="15">
        <v>4</v>
      </c>
      <c r="P260" s="15">
        <v>20</v>
      </c>
      <c r="Q260" s="15">
        <v>0</v>
      </c>
      <c r="R260" s="15">
        <v>0</v>
      </c>
      <c r="S260" s="15">
        <v>0</v>
      </c>
      <c r="T260" s="15">
        <v>0</v>
      </c>
      <c r="U260" s="15">
        <v>1</v>
      </c>
      <c r="V260" s="15">
        <v>1</v>
      </c>
      <c r="W260" s="15">
        <v>1</v>
      </c>
      <c r="X260" s="15">
        <v>15</v>
      </c>
      <c r="Y260" s="193">
        <v>1200</v>
      </c>
      <c r="Z260" s="15">
        <v>1</v>
      </c>
      <c r="AA260" s="15">
        <v>1</v>
      </c>
      <c r="AB260" s="15">
        <v>1</v>
      </c>
      <c r="AC260" s="15">
        <v>1</v>
      </c>
      <c r="AD260" s="15">
        <v>1</v>
      </c>
      <c r="AE260" s="15">
        <v>1</v>
      </c>
      <c r="AF260" s="15">
        <v>1</v>
      </c>
      <c r="AG260" s="15">
        <v>0</v>
      </c>
      <c r="AH260" s="15">
        <v>5</v>
      </c>
      <c r="AI260" s="15" t="s">
        <v>1008</v>
      </c>
      <c r="AJ260" s="15" t="s">
        <v>1008</v>
      </c>
      <c r="AK260" s="15" t="s">
        <v>1007</v>
      </c>
      <c r="AL260" s="15">
        <v>3</v>
      </c>
      <c r="AM260" s="15">
        <v>3</v>
      </c>
      <c r="AN260" s="15">
        <v>3</v>
      </c>
      <c r="AO260" s="15">
        <v>3</v>
      </c>
      <c r="AP260" s="15">
        <v>3</v>
      </c>
      <c r="AQ260" s="15">
        <v>3</v>
      </c>
      <c r="AR260" s="27">
        <v>3</v>
      </c>
      <c r="AS260" s="15">
        <f t="shared" si="28"/>
        <v>0</v>
      </c>
      <c r="AT260" s="15">
        <f t="shared" si="29"/>
        <v>0</v>
      </c>
      <c r="AU260" s="15">
        <f t="shared" si="30"/>
        <v>0</v>
      </c>
      <c r="AV260" s="15">
        <f t="shared" si="31"/>
        <v>0</v>
      </c>
      <c r="AW260" s="15">
        <f t="shared" si="32"/>
        <v>0</v>
      </c>
      <c r="AX260" s="15">
        <f t="shared" si="33"/>
        <v>0</v>
      </c>
      <c r="AY260" s="15">
        <f t="shared" si="34"/>
        <v>0</v>
      </c>
    </row>
    <row r="261" spans="1:51" x14ac:dyDescent="0.2">
      <c r="A261" s="15">
        <v>130</v>
      </c>
      <c r="B261" s="15">
        <v>520</v>
      </c>
      <c r="C261" s="15">
        <v>0</v>
      </c>
      <c r="D261" s="15">
        <v>0</v>
      </c>
      <c r="E261" s="15">
        <v>1</v>
      </c>
      <c r="F261" s="15">
        <v>0</v>
      </c>
      <c r="G261" s="15">
        <v>0</v>
      </c>
      <c r="H261" s="15">
        <v>0</v>
      </c>
      <c r="I261" s="15">
        <v>60</v>
      </c>
      <c r="J261" s="15">
        <v>0</v>
      </c>
      <c r="K261" s="15">
        <v>0</v>
      </c>
      <c r="L261" s="15">
        <v>1</v>
      </c>
      <c r="M261" s="15">
        <v>0</v>
      </c>
      <c r="N261" s="15">
        <v>0</v>
      </c>
      <c r="O261" s="15">
        <v>4</v>
      </c>
      <c r="P261" s="15">
        <v>20</v>
      </c>
      <c r="Q261" s="15">
        <v>0</v>
      </c>
      <c r="R261" s="15">
        <v>0</v>
      </c>
      <c r="S261" s="15">
        <v>0</v>
      </c>
      <c r="T261" s="15">
        <v>0</v>
      </c>
      <c r="U261" s="15">
        <v>1</v>
      </c>
      <c r="V261" s="15">
        <v>0</v>
      </c>
      <c r="W261" s="15">
        <v>1</v>
      </c>
      <c r="X261" s="15">
        <v>15</v>
      </c>
      <c r="Y261" s="193">
        <v>1200</v>
      </c>
      <c r="Z261" s="15">
        <v>1</v>
      </c>
      <c r="AA261" s="15">
        <v>1</v>
      </c>
      <c r="AB261" s="15">
        <v>1</v>
      </c>
      <c r="AC261" s="15">
        <v>1</v>
      </c>
      <c r="AD261" s="15">
        <v>1</v>
      </c>
      <c r="AE261" s="15">
        <v>1</v>
      </c>
      <c r="AF261" s="15">
        <v>1</v>
      </c>
      <c r="AG261" s="15">
        <v>0</v>
      </c>
      <c r="AH261" s="15">
        <v>5</v>
      </c>
      <c r="AI261" s="15" t="s">
        <v>1008</v>
      </c>
      <c r="AJ261" s="15" t="s">
        <v>1008</v>
      </c>
      <c r="AK261" s="15" t="s">
        <v>1007</v>
      </c>
      <c r="AL261" s="27">
        <v>3</v>
      </c>
      <c r="AM261" s="27">
        <v>3</v>
      </c>
      <c r="AN261" s="27">
        <v>3</v>
      </c>
      <c r="AO261" s="27">
        <v>3</v>
      </c>
      <c r="AP261" s="27">
        <v>3</v>
      </c>
      <c r="AQ261" s="27">
        <v>3</v>
      </c>
      <c r="AR261" s="27">
        <v>3</v>
      </c>
      <c r="AS261" s="15">
        <f t="shared" si="28"/>
        <v>-0.39999999999999991</v>
      </c>
      <c r="AT261" s="15">
        <f t="shared" si="29"/>
        <v>-0.66666666666666652</v>
      </c>
      <c r="AU261" s="15">
        <f t="shared" si="30"/>
        <v>0</v>
      </c>
      <c r="AV261" s="15">
        <f t="shared" si="31"/>
        <v>-0.39999999999999991</v>
      </c>
      <c r="AW261" s="15">
        <f t="shared" si="32"/>
        <v>0.66666666666666652</v>
      </c>
      <c r="AX261" s="15">
        <f t="shared" si="33"/>
        <v>-1</v>
      </c>
      <c r="AY261" s="15">
        <f t="shared" si="34"/>
        <v>-0.30000000000000027</v>
      </c>
    </row>
    <row r="262" spans="1:51" x14ac:dyDescent="0.2">
      <c r="A262" s="15">
        <v>131</v>
      </c>
      <c r="B262" s="15">
        <v>521</v>
      </c>
      <c r="C262" s="15">
        <v>0</v>
      </c>
      <c r="D262" s="15">
        <v>0</v>
      </c>
      <c r="E262" s="15">
        <v>1</v>
      </c>
      <c r="F262" s="15">
        <v>0</v>
      </c>
      <c r="G262" s="15">
        <v>0</v>
      </c>
      <c r="H262" s="15">
        <v>1</v>
      </c>
      <c r="I262" s="15">
        <v>60</v>
      </c>
      <c r="J262" s="15">
        <v>0</v>
      </c>
      <c r="K262" s="15">
        <v>0</v>
      </c>
      <c r="L262" s="15">
        <v>1</v>
      </c>
      <c r="M262" s="15">
        <v>0</v>
      </c>
      <c r="N262" s="15">
        <v>0</v>
      </c>
      <c r="O262" s="15">
        <v>4</v>
      </c>
      <c r="P262" s="15">
        <v>20</v>
      </c>
      <c r="Q262" s="15">
        <v>0</v>
      </c>
      <c r="R262" s="15">
        <v>0</v>
      </c>
      <c r="S262" s="15">
        <v>1</v>
      </c>
      <c r="T262" s="15">
        <v>100000</v>
      </c>
      <c r="U262" s="15">
        <v>1</v>
      </c>
      <c r="V262" s="15">
        <v>1</v>
      </c>
      <c r="W262" s="15">
        <v>1</v>
      </c>
      <c r="X262" s="15">
        <v>17</v>
      </c>
      <c r="Y262" s="193">
        <v>1176.4705882352941</v>
      </c>
      <c r="Z262" s="15">
        <v>1</v>
      </c>
      <c r="AA262" s="15">
        <v>1</v>
      </c>
      <c r="AB262" s="15">
        <v>1</v>
      </c>
      <c r="AC262" s="15">
        <v>1</v>
      </c>
      <c r="AD262" s="15">
        <v>1</v>
      </c>
      <c r="AE262" s="15">
        <v>1</v>
      </c>
      <c r="AF262" s="15">
        <v>1</v>
      </c>
      <c r="AG262" s="15">
        <v>0</v>
      </c>
      <c r="AH262" s="15">
        <v>5</v>
      </c>
      <c r="AI262" s="15" t="s">
        <v>1008</v>
      </c>
      <c r="AJ262" s="15" t="s">
        <v>1008</v>
      </c>
      <c r="AK262" s="15" t="s">
        <v>1007</v>
      </c>
      <c r="AL262" s="15">
        <v>3.4</v>
      </c>
      <c r="AM262" s="15">
        <v>3.6666666666666665</v>
      </c>
      <c r="AN262" s="15">
        <v>3</v>
      </c>
      <c r="AO262" s="15">
        <v>3.4</v>
      </c>
      <c r="AP262" s="15">
        <v>2.3333333333333335</v>
      </c>
      <c r="AQ262" s="15">
        <v>4</v>
      </c>
      <c r="AR262" s="27">
        <v>3.3000000000000003</v>
      </c>
      <c r="AS262" s="15">
        <f t="shared" si="28"/>
        <v>0.39999999999999991</v>
      </c>
      <c r="AT262" s="15">
        <f t="shared" si="29"/>
        <v>0.66666666666666652</v>
      </c>
      <c r="AU262" s="15">
        <f t="shared" si="30"/>
        <v>0</v>
      </c>
      <c r="AV262" s="15">
        <f t="shared" si="31"/>
        <v>0.39999999999999991</v>
      </c>
      <c r="AW262" s="15">
        <f t="shared" si="32"/>
        <v>0</v>
      </c>
      <c r="AX262" s="15">
        <f t="shared" si="33"/>
        <v>1</v>
      </c>
      <c r="AY262" s="15">
        <f t="shared" si="34"/>
        <v>0.41111111111111098</v>
      </c>
    </row>
    <row r="263" spans="1:51" x14ac:dyDescent="0.2">
      <c r="A263" s="15">
        <v>131</v>
      </c>
      <c r="B263" s="15">
        <v>521</v>
      </c>
      <c r="C263" s="15">
        <v>0</v>
      </c>
      <c r="D263" s="15">
        <v>0</v>
      </c>
      <c r="E263" s="15">
        <v>1</v>
      </c>
      <c r="F263" s="15">
        <v>0</v>
      </c>
      <c r="G263" s="15">
        <v>0</v>
      </c>
      <c r="H263" s="15">
        <v>1</v>
      </c>
      <c r="I263" s="15">
        <v>60</v>
      </c>
      <c r="J263" s="15">
        <v>0</v>
      </c>
      <c r="K263" s="15">
        <v>0</v>
      </c>
      <c r="L263" s="15">
        <v>1</v>
      </c>
      <c r="M263" s="15">
        <v>0</v>
      </c>
      <c r="N263" s="15">
        <v>0</v>
      </c>
      <c r="O263" s="15">
        <v>4</v>
      </c>
      <c r="P263" s="15">
        <v>20</v>
      </c>
      <c r="Q263" s="15">
        <v>0</v>
      </c>
      <c r="R263" s="15">
        <v>0</v>
      </c>
      <c r="S263" s="15">
        <v>1</v>
      </c>
      <c r="T263" s="15">
        <v>100000</v>
      </c>
      <c r="U263" s="15">
        <v>1</v>
      </c>
      <c r="V263" s="15">
        <v>0</v>
      </c>
      <c r="W263" s="15">
        <v>1</v>
      </c>
      <c r="X263" s="15">
        <v>15</v>
      </c>
      <c r="Y263" s="193">
        <v>1200</v>
      </c>
      <c r="Z263" s="15">
        <v>1</v>
      </c>
      <c r="AA263" s="15">
        <v>1</v>
      </c>
      <c r="AB263" s="15">
        <v>1</v>
      </c>
      <c r="AC263" s="15">
        <v>1</v>
      </c>
      <c r="AD263" s="15">
        <v>1</v>
      </c>
      <c r="AE263" s="15">
        <v>1</v>
      </c>
      <c r="AF263" s="15">
        <v>1</v>
      </c>
      <c r="AG263" s="15">
        <v>0</v>
      </c>
      <c r="AH263" s="15">
        <v>5</v>
      </c>
      <c r="AI263" s="15" t="s">
        <v>1008</v>
      </c>
      <c r="AJ263" s="15" t="s">
        <v>1008</v>
      </c>
      <c r="AK263" s="15" t="s">
        <v>1007</v>
      </c>
      <c r="AL263" s="27">
        <v>3</v>
      </c>
      <c r="AM263" s="27">
        <v>3</v>
      </c>
      <c r="AN263" s="27">
        <v>3</v>
      </c>
      <c r="AO263" s="27">
        <v>3</v>
      </c>
      <c r="AP263" s="27">
        <v>2.3333333333333335</v>
      </c>
      <c r="AQ263" s="27">
        <v>3</v>
      </c>
      <c r="AR263" s="27">
        <v>2.8888888888888893</v>
      </c>
      <c r="AS263" s="15">
        <f t="shared" si="28"/>
        <v>0</v>
      </c>
      <c r="AT263" s="15">
        <f t="shared" si="29"/>
        <v>0</v>
      </c>
      <c r="AU263" s="15">
        <f t="shared" si="30"/>
        <v>0</v>
      </c>
      <c r="AV263" s="15">
        <f t="shared" si="31"/>
        <v>0</v>
      </c>
      <c r="AW263" s="15">
        <f t="shared" si="32"/>
        <v>-0.66666666666666652</v>
      </c>
      <c r="AX263" s="15">
        <f t="shared" si="33"/>
        <v>0</v>
      </c>
      <c r="AY263" s="15">
        <f t="shared" si="34"/>
        <v>-0.11111111111111072</v>
      </c>
    </row>
    <row r="264" spans="1:51" x14ac:dyDescent="0.2">
      <c r="A264" s="15">
        <v>132</v>
      </c>
      <c r="B264" s="15">
        <v>522</v>
      </c>
      <c r="C264" s="15">
        <v>0</v>
      </c>
      <c r="D264" s="15">
        <v>0</v>
      </c>
      <c r="E264" s="15">
        <v>1</v>
      </c>
      <c r="F264" s="15">
        <v>0</v>
      </c>
      <c r="G264" s="15">
        <v>0</v>
      </c>
      <c r="H264" s="15">
        <v>1</v>
      </c>
      <c r="I264" s="15">
        <v>65</v>
      </c>
      <c r="J264" s="15">
        <v>0</v>
      </c>
      <c r="K264" s="15">
        <v>0</v>
      </c>
      <c r="L264" s="15">
        <v>1</v>
      </c>
      <c r="M264" s="15">
        <v>0</v>
      </c>
      <c r="N264" s="15">
        <v>0</v>
      </c>
      <c r="O264" s="15">
        <v>4</v>
      </c>
      <c r="P264" s="15">
        <v>40</v>
      </c>
      <c r="Q264" s="15">
        <v>0</v>
      </c>
      <c r="R264" s="15">
        <v>0</v>
      </c>
      <c r="S264" s="15">
        <v>0</v>
      </c>
      <c r="T264" s="15">
        <v>0</v>
      </c>
      <c r="U264" s="15">
        <v>1</v>
      </c>
      <c r="V264" s="15">
        <v>1</v>
      </c>
      <c r="W264" s="15">
        <v>1</v>
      </c>
      <c r="X264" s="15">
        <v>10</v>
      </c>
      <c r="Y264" s="193">
        <v>1100</v>
      </c>
      <c r="Z264" s="15">
        <v>1</v>
      </c>
      <c r="AA264" s="15">
        <v>1</v>
      </c>
      <c r="AB264" s="15">
        <v>1</v>
      </c>
      <c r="AC264" s="15">
        <v>1</v>
      </c>
      <c r="AD264" s="15">
        <v>1</v>
      </c>
      <c r="AE264" s="15">
        <v>1</v>
      </c>
      <c r="AF264" s="15">
        <v>1</v>
      </c>
      <c r="AG264" s="15">
        <v>0</v>
      </c>
      <c r="AH264" s="15">
        <v>5</v>
      </c>
      <c r="AI264" s="15" t="s">
        <v>1008</v>
      </c>
      <c r="AJ264" s="15" t="s">
        <v>1008</v>
      </c>
      <c r="AK264" s="15" t="s">
        <v>1007</v>
      </c>
      <c r="AL264" s="15">
        <v>3</v>
      </c>
      <c r="AM264" s="15">
        <v>3</v>
      </c>
      <c r="AN264" s="15">
        <v>3</v>
      </c>
      <c r="AO264" s="15">
        <v>3</v>
      </c>
      <c r="AP264" s="15">
        <v>3</v>
      </c>
      <c r="AQ264" s="15">
        <v>3</v>
      </c>
      <c r="AR264" s="27">
        <v>3</v>
      </c>
      <c r="AS264" s="15">
        <f t="shared" si="28"/>
        <v>0</v>
      </c>
      <c r="AT264" s="15">
        <f t="shared" si="29"/>
        <v>0</v>
      </c>
      <c r="AU264" s="15">
        <f t="shared" si="30"/>
        <v>0</v>
      </c>
      <c r="AV264" s="15">
        <f t="shared" si="31"/>
        <v>0</v>
      </c>
      <c r="AW264" s="15">
        <f t="shared" si="32"/>
        <v>0</v>
      </c>
      <c r="AX264" s="15">
        <f t="shared" si="33"/>
        <v>0</v>
      </c>
      <c r="AY264" s="15">
        <f t="shared" si="34"/>
        <v>0</v>
      </c>
    </row>
    <row r="265" spans="1:51" x14ac:dyDescent="0.2">
      <c r="A265" s="15">
        <v>132</v>
      </c>
      <c r="B265" s="15">
        <v>522</v>
      </c>
      <c r="C265" s="15">
        <v>0</v>
      </c>
      <c r="D265" s="15">
        <v>0</v>
      </c>
      <c r="E265" s="15">
        <v>1</v>
      </c>
      <c r="F265" s="15">
        <v>0</v>
      </c>
      <c r="G265" s="15">
        <v>0</v>
      </c>
      <c r="H265" s="15">
        <v>1</v>
      </c>
      <c r="I265" s="15">
        <v>65</v>
      </c>
      <c r="J265" s="15">
        <v>0</v>
      </c>
      <c r="K265" s="15">
        <v>0</v>
      </c>
      <c r="L265" s="15">
        <v>1</v>
      </c>
      <c r="M265" s="15">
        <v>0</v>
      </c>
      <c r="N265" s="15">
        <v>0</v>
      </c>
      <c r="O265" s="15">
        <v>4</v>
      </c>
      <c r="P265" s="15">
        <v>40</v>
      </c>
      <c r="Q265" s="15">
        <v>0</v>
      </c>
      <c r="R265" s="15">
        <v>0</v>
      </c>
      <c r="S265" s="15">
        <v>0</v>
      </c>
      <c r="T265" s="15">
        <v>0</v>
      </c>
      <c r="U265" s="15">
        <v>1</v>
      </c>
      <c r="V265" s="15">
        <v>0</v>
      </c>
      <c r="W265" s="15">
        <v>1</v>
      </c>
      <c r="X265" s="15">
        <v>10</v>
      </c>
      <c r="Y265" s="193">
        <v>1100</v>
      </c>
      <c r="Z265" s="15">
        <v>1</v>
      </c>
      <c r="AA265" s="15">
        <v>1</v>
      </c>
      <c r="AB265" s="15">
        <v>1</v>
      </c>
      <c r="AC265" s="15">
        <v>1</v>
      </c>
      <c r="AD265" s="15">
        <v>1</v>
      </c>
      <c r="AE265" s="15">
        <v>1</v>
      </c>
      <c r="AF265" s="15">
        <v>1</v>
      </c>
      <c r="AG265" s="15">
        <v>0</v>
      </c>
      <c r="AH265" s="15">
        <v>5</v>
      </c>
      <c r="AI265" s="15" t="s">
        <v>1008</v>
      </c>
      <c r="AJ265" s="15" t="s">
        <v>1008</v>
      </c>
      <c r="AK265" s="15" t="s">
        <v>1007</v>
      </c>
      <c r="AL265" s="27">
        <v>3</v>
      </c>
      <c r="AM265" s="27">
        <v>3</v>
      </c>
      <c r="AN265" s="27">
        <v>3</v>
      </c>
      <c r="AO265" s="27">
        <v>3</v>
      </c>
      <c r="AP265" s="27">
        <v>3</v>
      </c>
      <c r="AQ265" s="27">
        <v>3</v>
      </c>
      <c r="AR265" s="27">
        <v>3</v>
      </c>
      <c r="AS265" s="15">
        <f t="shared" si="28"/>
        <v>-1</v>
      </c>
      <c r="AT265" s="15">
        <f t="shared" si="29"/>
        <v>-1</v>
      </c>
      <c r="AU265" s="15">
        <f t="shared" si="30"/>
        <v>-1.5</v>
      </c>
      <c r="AV265" s="15">
        <f t="shared" si="31"/>
        <v>-0.79999999999999982</v>
      </c>
      <c r="AW265" s="15">
        <f t="shared" si="32"/>
        <v>1.6666666666666667</v>
      </c>
      <c r="AX265" s="15">
        <f t="shared" si="33"/>
        <v>0.5</v>
      </c>
      <c r="AY265" s="15">
        <f t="shared" si="34"/>
        <v>-0.35555555555555562</v>
      </c>
    </row>
    <row r="266" spans="1:51" x14ac:dyDescent="0.2">
      <c r="A266" s="15">
        <v>133</v>
      </c>
      <c r="B266" s="15">
        <v>523</v>
      </c>
      <c r="C266" s="15">
        <v>0</v>
      </c>
      <c r="D266" s="15">
        <v>0</v>
      </c>
      <c r="E266" s="15">
        <v>1</v>
      </c>
      <c r="F266" s="15">
        <v>0</v>
      </c>
      <c r="G266" s="15">
        <v>0</v>
      </c>
      <c r="H266" s="15">
        <v>0</v>
      </c>
      <c r="I266" s="15">
        <v>50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4</v>
      </c>
      <c r="P266" s="15">
        <v>36</v>
      </c>
      <c r="Q266" s="15">
        <v>0</v>
      </c>
      <c r="R266" s="15">
        <v>0</v>
      </c>
      <c r="S266" s="15">
        <v>1</v>
      </c>
      <c r="T266" s="15">
        <v>400000</v>
      </c>
      <c r="U266" s="15">
        <v>1</v>
      </c>
      <c r="V266" s="15">
        <v>1</v>
      </c>
      <c r="W266" s="15">
        <v>1</v>
      </c>
      <c r="X266" s="15">
        <v>20</v>
      </c>
      <c r="Y266" s="193">
        <v>3000</v>
      </c>
      <c r="Z266" s="15">
        <v>1.5</v>
      </c>
      <c r="AA266" s="15">
        <v>1.6666666666666667</v>
      </c>
      <c r="AB266" s="15">
        <v>1</v>
      </c>
      <c r="AC266" s="15">
        <v>1</v>
      </c>
      <c r="AD266" s="15">
        <v>1</v>
      </c>
      <c r="AE266" s="15">
        <v>1.2333333333333334</v>
      </c>
      <c r="AF266" s="15">
        <v>1</v>
      </c>
      <c r="AG266" s="15">
        <v>1</v>
      </c>
      <c r="AH266" s="15">
        <v>3</v>
      </c>
      <c r="AI266" s="15">
        <v>1</v>
      </c>
      <c r="AJ266" s="15">
        <v>0</v>
      </c>
      <c r="AK266" s="15">
        <v>1</v>
      </c>
      <c r="AL266" s="15">
        <v>4</v>
      </c>
      <c r="AM266" s="15">
        <v>4</v>
      </c>
      <c r="AN266" s="15">
        <v>4.5</v>
      </c>
      <c r="AO266" s="15">
        <v>3.8</v>
      </c>
      <c r="AP266" s="15">
        <v>1.3333333333333333</v>
      </c>
      <c r="AQ266" s="15">
        <v>2.5</v>
      </c>
      <c r="AR266" s="27">
        <v>3.3555555555555556</v>
      </c>
      <c r="AS266" s="15">
        <f t="shared" si="28"/>
        <v>0</v>
      </c>
      <c r="AT266" s="15">
        <f t="shared" si="29"/>
        <v>0</v>
      </c>
      <c r="AU266" s="15">
        <f t="shared" si="30"/>
        <v>0</v>
      </c>
      <c r="AV266" s="15">
        <f t="shared" si="31"/>
        <v>0</v>
      </c>
      <c r="AW266" s="15">
        <f t="shared" si="32"/>
        <v>0</v>
      </c>
      <c r="AX266" s="15">
        <f t="shared" si="33"/>
        <v>0</v>
      </c>
      <c r="AY266" s="15">
        <f t="shared" si="34"/>
        <v>0</v>
      </c>
    </row>
    <row r="267" spans="1:51" x14ac:dyDescent="0.2">
      <c r="A267" s="15">
        <v>133</v>
      </c>
      <c r="B267" s="15">
        <v>523</v>
      </c>
      <c r="C267" s="15">
        <v>0</v>
      </c>
      <c r="D267" s="15">
        <v>0</v>
      </c>
      <c r="E267" s="15">
        <v>1</v>
      </c>
      <c r="F267" s="15">
        <v>0</v>
      </c>
      <c r="G267" s="15">
        <v>0</v>
      </c>
      <c r="H267" s="15">
        <v>0</v>
      </c>
      <c r="I267" s="15">
        <v>50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4</v>
      </c>
      <c r="P267" s="15">
        <v>36</v>
      </c>
      <c r="Q267" s="15">
        <v>0</v>
      </c>
      <c r="R267" s="15">
        <v>0</v>
      </c>
      <c r="S267" s="15">
        <v>1</v>
      </c>
      <c r="T267" s="15">
        <v>400000</v>
      </c>
      <c r="U267" s="15">
        <v>1</v>
      </c>
      <c r="V267" s="15">
        <v>0</v>
      </c>
      <c r="W267" s="15">
        <v>1</v>
      </c>
      <c r="X267" s="15">
        <v>20</v>
      </c>
      <c r="Y267" s="193">
        <v>3000</v>
      </c>
      <c r="Z267" s="15">
        <v>1.5</v>
      </c>
      <c r="AA267" s="15">
        <v>1.6666666666666667</v>
      </c>
      <c r="AB267" s="15">
        <v>1</v>
      </c>
      <c r="AC267" s="15">
        <v>1</v>
      </c>
      <c r="AD267" s="15">
        <v>1</v>
      </c>
      <c r="AE267" s="15">
        <v>1.2333333333333334</v>
      </c>
      <c r="AF267" s="15">
        <v>1</v>
      </c>
      <c r="AG267" s="15">
        <v>1</v>
      </c>
      <c r="AH267" s="15">
        <v>3</v>
      </c>
      <c r="AI267" s="15">
        <v>1</v>
      </c>
      <c r="AJ267" s="15">
        <v>0</v>
      </c>
      <c r="AK267" s="15">
        <v>1</v>
      </c>
      <c r="AL267" s="27">
        <v>4</v>
      </c>
      <c r="AM267" s="27">
        <v>4</v>
      </c>
      <c r="AN267" s="27">
        <v>4.5</v>
      </c>
      <c r="AO267" s="27">
        <v>3.8</v>
      </c>
      <c r="AP267" s="27">
        <v>1.3333333333333333</v>
      </c>
      <c r="AQ267" s="27">
        <v>2.5</v>
      </c>
      <c r="AR267" s="27">
        <v>3.3555555555555556</v>
      </c>
      <c r="AS267" s="15">
        <f t="shared" si="28"/>
        <v>1.2000000000000002</v>
      </c>
      <c r="AT267" s="15">
        <f t="shared" si="29"/>
        <v>1</v>
      </c>
      <c r="AU267" s="15">
        <f t="shared" si="30"/>
        <v>2.5</v>
      </c>
      <c r="AV267" s="15">
        <f t="shared" si="31"/>
        <v>0.79999999999999982</v>
      </c>
      <c r="AW267" s="15">
        <f t="shared" si="32"/>
        <v>-1.3333333333333333</v>
      </c>
      <c r="AX267" s="15">
        <f t="shared" si="33"/>
        <v>-0.25</v>
      </c>
      <c r="AY267" s="15">
        <f t="shared" si="34"/>
        <v>0.65277777777777768</v>
      </c>
    </row>
    <row r="268" spans="1:51" x14ac:dyDescent="0.2">
      <c r="A268" s="15">
        <v>134</v>
      </c>
      <c r="B268" s="15">
        <v>524</v>
      </c>
      <c r="C268" s="15">
        <v>1</v>
      </c>
      <c r="D268" s="15">
        <v>0</v>
      </c>
      <c r="E268" s="15">
        <v>1</v>
      </c>
      <c r="F268" s="15">
        <v>0</v>
      </c>
      <c r="G268" s="15">
        <v>0</v>
      </c>
      <c r="H268" s="15">
        <v>0</v>
      </c>
      <c r="I268" s="15">
        <v>51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5</v>
      </c>
      <c r="P268" s="15">
        <v>40</v>
      </c>
      <c r="Q268" s="15">
        <v>0</v>
      </c>
      <c r="R268" s="15">
        <v>0</v>
      </c>
      <c r="S268" s="15">
        <v>0</v>
      </c>
      <c r="T268" s="15">
        <v>0</v>
      </c>
      <c r="U268" s="15">
        <v>1</v>
      </c>
      <c r="V268" s="15">
        <v>1</v>
      </c>
      <c r="W268" s="15">
        <v>1</v>
      </c>
      <c r="X268" s="15">
        <v>16</v>
      </c>
      <c r="Y268" s="193">
        <v>1875</v>
      </c>
      <c r="Z268" s="15">
        <v>1.25</v>
      </c>
      <c r="AA268" s="15">
        <v>1.6666666666666667</v>
      </c>
      <c r="AB268" s="15">
        <v>1</v>
      </c>
      <c r="AC268" s="15">
        <v>1</v>
      </c>
      <c r="AD268" s="15">
        <v>1</v>
      </c>
      <c r="AE268" s="15">
        <v>1.1833333333333333</v>
      </c>
      <c r="AF268" s="15">
        <v>1</v>
      </c>
      <c r="AG268" s="15">
        <v>1</v>
      </c>
      <c r="AH268" s="15">
        <v>4</v>
      </c>
      <c r="AI268" s="15">
        <v>0</v>
      </c>
      <c r="AJ268" s="15">
        <v>1</v>
      </c>
      <c r="AK268" s="15">
        <v>0</v>
      </c>
      <c r="AL268" s="15">
        <v>2.8</v>
      </c>
      <c r="AM268" s="15">
        <v>3</v>
      </c>
      <c r="AN268" s="15">
        <v>2</v>
      </c>
      <c r="AO268" s="15">
        <v>3</v>
      </c>
      <c r="AP268" s="15">
        <v>2.6666666666666665</v>
      </c>
      <c r="AQ268" s="15">
        <v>2.75</v>
      </c>
      <c r="AR268" s="27">
        <v>2.7027777777777779</v>
      </c>
      <c r="AS268" s="15">
        <f t="shared" si="28"/>
        <v>0</v>
      </c>
      <c r="AT268" s="15">
        <f t="shared" si="29"/>
        <v>0</v>
      </c>
      <c r="AU268" s="15">
        <f t="shared" si="30"/>
        <v>0</v>
      </c>
      <c r="AV268" s="15">
        <f t="shared" si="31"/>
        <v>0</v>
      </c>
      <c r="AW268" s="15">
        <f t="shared" si="32"/>
        <v>0</v>
      </c>
      <c r="AX268" s="15">
        <f t="shared" si="33"/>
        <v>0</v>
      </c>
      <c r="AY268" s="15">
        <f t="shared" si="34"/>
        <v>0</v>
      </c>
    </row>
    <row r="269" spans="1:51" x14ac:dyDescent="0.2">
      <c r="A269" s="15">
        <v>134</v>
      </c>
      <c r="B269" s="15">
        <v>524</v>
      </c>
      <c r="C269" s="15">
        <v>1</v>
      </c>
      <c r="D269" s="15">
        <v>0</v>
      </c>
      <c r="E269" s="15">
        <v>1</v>
      </c>
      <c r="F269" s="15">
        <v>0</v>
      </c>
      <c r="G269" s="15">
        <v>0</v>
      </c>
      <c r="H269" s="15">
        <v>0</v>
      </c>
      <c r="I269" s="15">
        <v>51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5</v>
      </c>
      <c r="P269" s="15">
        <v>40</v>
      </c>
      <c r="Q269" s="15">
        <v>0</v>
      </c>
      <c r="R269" s="15">
        <v>0</v>
      </c>
      <c r="S269" s="15">
        <v>0</v>
      </c>
      <c r="T269" s="15">
        <v>0</v>
      </c>
      <c r="U269" s="15">
        <v>1</v>
      </c>
      <c r="V269" s="15">
        <v>0</v>
      </c>
      <c r="W269" s="15">
        <v>1</v>
      </c>
      <c r="X269" s="15">
        <v>16</v>
      </c>
      <c r="Y269" s="193">
        <v>1875</v>
      </c>
      <c r="Z269" s="15">
        <v>1.25</v>
      </c>
      <c r="AA269" s="15">
        <v>1.6666666666666667</v>
      </c>
      <c r="AB269" s="15">
        <v>1</v>
      </c>
      <c r="AC269" s="15">
        <v>1</v>
      </c>
      <c r="AD269" s="15">
        <v>1</v>
      </c>
      <c r="AE269" s="15">
        <v>1.1833333333333333</v>
      </c>
      <c r="AF269" s="15">
        <v>1</v>
      </c>
      <c r="AG269" s="15">
        <v>1</v>
      </c>
      <c r="AH269" s="15">
        <v>4</v>
      </c>
      <c r="AI269" s="15">
        <v>0</v>
      </c>
      <c r="AJ269" s="15">
        <v>1</v>
      </c>
      <c r="AK269" s="15">
        <v>0</v>
      </c>
      <c r="AL269" s="27">
        <v>2.8</v>
      </c>
      <c r="AM269" s="27">
        <v>3</v>
      </c>
      <c r="AN269" s="27">
        <v>2</v>
      </c>
      <c r="AO269" s="27">
        <v>3</v>
      </c>
      <c r="AP269" s="27">
        <v>2.6666666666666665</v>
      </c>
      <c r="AQ269" s="27">
        <v>2.75</v>
      </c>
      <c r="AR269" s="27">
        <v>2.7027777777777779</v>
      </c>
      <c r="AS269" s="15">
        <f t="shared" si="28"/>
        <v>-1.6000000000000005</v>
      </c>
      <c r="AT269" s="15">
        <f t="shared" si="29"/>
        <v>-1</v>
      </c>
      <c r="AU269" s="15">
        <f t="shared" si="30"/>
        <v>-3</v>
      </c>
      <c r="AV269" s="15">
        <f t="shared" si="31"/>
        <v>0.20000000000000018</v>
      </c>
      <c r="AW269" s="15">
        <f t="shared" si="32"/>
        <v>-0.33333333333333348</v>
      </c>
      <c r="AX269" s="15">
        <f t="shared" si="33"/>
        <v>-0.25</v>
      </c>
      <c r="AY269" s="15">
        <f t="shared" si="34"/>
        <v>-0.99722222222222179</v>
      </c>
    </row>
    <row r="270" spans="1:51" x14ac:dyDescent="0.2">
      <c r="A270" s="15">
        <v>135</v>
      </c>
      <c r="B270" s="15">
        <v>525</v>
      </c>
      <c r="C270" s="15">
        <v>0</v>
      </c>
      <c r="D270" s="15">
        <v>0</v>
      </c>
      <c r="E270" s="15">
        <v>1</v>
      </c>
      <c r="F270" s="15">
        <v>0</v>
      </c>
      <c r="G270" s="15">
        <v>0</v>
      </c>
      <c r="H270" s="15">
        <v>1</v>
      </c>
      <c r="I270" s="15">
        <v>52</v>
      </c>
      <c r="J270" s="15">
        <v>0</v>
      </c>
      <c r="K270" s="15">
        <v>0</v>
      </c>
      <c r="L270" s="15">
        <v>0</v>
      </c>
      <c r="M270" s="15">
        <v>1</v>
      </c>
      <c r="N270" s="15">
        <v>0</v>
      </c>
      <c r="O270" s="15">
        <v>5</v>
      </c>
      <c r="P270" s="15">
        <v>30</v>
      </c>
      <c r="Q270" s="15">
        <v>0</v>
      </c>
      <c r="R270" s="15">
        <v>0</v>
      </c>
      <c r="S270" s="15">
        <v>1</v>
      </c>
      <c r="T270" s="15">
        <v>480000</v>
      </c>
      <c r="U270" s="15">
        <v>1</v>
      </c>
      <c r="V270" s="15">
        <v>1</v>
      </c>
      <c r="W270" s="15">
        <v>1</v>
      </c>
      <c r="X270" s="15">
        <v>40</v>
      </c>
      <c r="Y270" s="193">
        <v>1500</v>
      </c>
      <c r="Z270" s="15">
        <v>2.25</v>
      </c>
      <c r="AA270" s="15">
        <v>3</v>
      </c>
      <c r="AB270" s="15">
        <v>1.3333333333333333</v>
      </c>
      <c r="AC270" s="15">
        <v>1</v>
      </c>
      <c r="AD270" s="15">
        <v>2.5</v>
      </c>
      <c r="AE270" s="15">
        <v>2.0166666666666666</v>
      </c>
      <c r="AF270" s="15">
        <v>1</v>
      </c>
      <c r="AG270" s="15">
        <v>1</v>
      </c>
      <c r="AH270" s="15">
        <v>4</v>
      </c>
      <c r="AI270" s="15">
        <v>0</v>
      </c>
      <c r="AJ270" s="15">
        <v>1</v>
      </c>
      <c r="AK270" s="15">
        <v>1</v>
      </c>
      <c r="AL270" s="15">
        <v>4.4000000000000004</v>
      </c>
      <c r="AM270" s="15">
        <v>4</v>
      </c>
      <c r="AN270" s="15">
        <v>5</v>
      </c>
      <c r="AO270" s="15">
        <v>2.8</v>
      </c>
      <c r="AP270" s="15">
        <v>3</v>
      </c>
      <c r="AQ270" s="15">
        <v>3</v>
      </c>
      <c r="AR270" s="27">
        <v>3.6999999999999997</v>
      </c>
      <c r="AS270" s="15">
        <f t="shared" si="28"/>
        <v>0.40000000000000036</v>
      </c>
      <c r="AT270" s="15">
        <f t="shared" si="29"/>
        <v>0</v>
      </c>
      <c r="AU270" s="15">
        <f t="shared" si="30"/>
        <v>0</v>
      </c>
      <c r="AV270" s="15">
        <f t="shared" si="31"/>
        <v>0</v>
      </c>
      <c r="AW270" s="15">
        <f t="shared" si="32"/>
        <v>1.3333333333333333</v>
      </c>
      <c r="AX270" s="15">
        <f t="shared" si="33"/>
        <v>0</v>
      </c>
      <c r="AY270" s="15">
        <f t="shared" si="34"/>
        <v>0.28888888888888831</v>
      </c>
    </row>
    <row r="271" spans="1:51" x14ac:dyDescent="0.2">
      <c r="A271" s="15">
        <v>135</v>
      </c>
      <c r="B271" s="15">
        <v>525</v>
      </c>
      <c r="C271" s="15">
        <v>0</v>
      </c>
      <c r="D271" s="15">
        <v>0</v>
      </c>
      <c r="E271" s="15">
        <v>1</v>
      </c>
      <c r="F271" s="15">
        <v>0</v>
      </c>
      <c r="G271" s="15">
        <v>0</v>
      </c>
      <c r="H271" s="15">
        <v>1</v>
      </c>
      <c r="I271" s="15">
        <v>52</v>
      </c>
      <c r="J271" s="15">
        <v>0</v>
      </c>
      <c r="K271" s="15">
        <v>0</v>
      </c>
      <c r="L271" s="15">
        <v>0</v>
      </c>
      <c r="M271" s="15">
        <v>1</v>
      </c>
      <c r="N271" s="15">
        <v>0</v>
      </c>
      <c r="O271" s="15">
        <v>5</v>
      </c>
      <c r="P271" s="15">
        <v>30</v>
      </c>
      <c r="Q271" s="15">
        <v>0</v>
      </c>
      <c r="R271" s="15">
        <v>0</v>
      </c>
      <c r="S271" s="15">
        <v>1</v>
      </c>
      <c r="T271" s="15">
        <v>480000</v>
      </c>
      <c r="U271" s="15">
        <v>1</v>
      </c>
      <c r="V271" s="15">
        <v>0</v>
      </c>
      <c r="W271" s="15">
        <v>1</v>
      </c>
      <c r="X271" s="15">
        <v>40</v>
      </c>
      <c r="Y271" s="193">
        <v>1500</v>
      </c>
      <c r="Z271" s="15">
        <v>2.25</v>
      </c>
      <c r="AA271" s="15">
        <v>3</v>
      </c>
      <c r="AB271" s="15">
        <v>1.3333333333333333</v>
      </c>
      <c r="AC271" s="15">
        <v>1</v>
      </c>
      <c r="AD271" s="15">
        <v>2.5</v>
      </c>
      <c r="AE271" s="15">
        <v>2.0166666666666666</v>
      </c>
      <c r="AF271" s="15">
        <v>1</v>
      </c>
      <c r="AG271" s="15">
        <v>1</v>
      </c>
      <c r="AH271" s="15">
        <v>4</v>
      </c>
      <c r="AI271" s="15">
        <v>0</v>
      </c>
      <c r="AJ271" s="15">
        <v>1</v>
      </c>
      <c r="AK271" s="15">
        <v>1</v>
      </c>
      <c r="AL271" s="27">
        <v>4</v>
      </c>
      <c r="AM271" s="27">
        <v>4</v>
      </c>
      <c r="AN271" s="27">
        <v>5</v>
      </c>
      <c r="AO271" s="27">
        <v>2.8</v>
      </c>
      <c r="AP271" s="27">
        <v>1.6666666666666667</v>
      </c>
      <c r="AQ271" s="27">
        <v>3</v>
      </c>
      <c r="AR271" s="27">
        <v>3.4111111111111114</v>
      </c>
      <c r="AS271" s="15">
        <f t="shared" si="28"/>
        <v>0.79999999999999982</v>
      </c>
      <c r="AT271" s="15">
        <f t="shared" si="29"/>
        <v>1</v>
      </c>
      <c r="AU271" s="15">
        <f t="shared" si="30"/>
        <v>2</v>
      </c>
      <c r="AV271" s="15">
        <f t="shared" si="31"/>
        <v>-0.20000000000000018</v>
      </c>
      <c r="AW271" s="15">
        <f t="shared" si="32"/>
        <v>-1.3333333333333333</v>
      </c>
      <c r="AX271" s="15">
        <f t="shared" si="33"/>
        <v>-0.25</v>
      </c>
      <c r="AY271" s="15">
        <f t="shared" si="34"/>
        <v>0.33611111111111169</v>
      </c>
    </row>
    <row r="272" spans="1:51" x14ac:dyDescent="0.2">
      <c r="A272" s="15">
        <v>136</v>
      </c>
      <c r="B272" s="15">
        <v>526</v>
      </c>
      <c r="C272" s="15">
        <v>1</v>
      </c>
      <c r="D272" s="15">
        <v>0</v>
      </c>
      <c r="E272" s="15">
        <v>1</v>
      </c>
      <c r="F272" s="15">
        <v>0</v>
      </c>
      <c r="G272" s="15">
        <v>0</v>
      </c>
      <c r="H272" s="15">
        <v>1</v>
      </c>
      <c r="I272" s="15">
        <v>65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4</v>
      </c>
      <c r="P272" s="15">
        <v>50</v>
      </c>
      <c r="Q272" s="15">
        <v>0</v>
      </c>
      <c r="R272" s="15">
        <v>0</v>
      </c>
      <c r="S272" s="15">
        <v>0</v>
      </c>
      <c r="T272" s="15">
        <v>0</v>
      </c>
      <c r="U272" s="15">
        <v>1</v>
      </c>
      <c r="V272" s="15">
        <v>1</v>
      </c>
      <c r="W272" s="15">
        <v>1</v>
      </c>
      <c r="X272" s="15">
        <v>10</v>
      </c>
      <c r="Y272" s="193">
        <v>900</v>
      </c>
      <c r="Z272" s="15">
        <v>1</v>
      </c>
      <c r="AA272" s="15">
        <v>1</v>
      </c>
      <c r="AB272" s="15">
        <v>1</v>
      </c>
      <c r="AC272" s="15">
        <v>1</v>
      </c>
      <c r="AD272" s="15">
        <v>1</v>
      </c>
      <c r="AE272" s="15">
        <v>1</v>
      </c>
      <c r="AF272" s="15">
        <v>1</v>
      </c>
      <c r="AG272" s="15">
        <v>0</v>
      </c>
      <c r="AH272" s="15">
        <v>5</v>
      </c>
      <c r="AI272" s="15" t="s">
        <v>1008</v>
      </c>
      <c r="AJ272" s="15" t="s">
        <v>1008</v>
      </c>
      <c r="AK272" s="15" t="s">
        <v>1007</v>
      </c>
      <c r="AL272" s="15">
        <v>3.2</v>
      </c>
      <c r="AM272" s="15">
        <v>3</v>
      </c>
      <c r="AN272" s="15">
        <v>3</v>
      </c>
      <c r="AO272" s="15">
        <v>3</v>
      </c>
      <c r="AP272" s="15">
        <v>3</v>
      </c>
      <c r="AQ272" s="15">
        <v>3.25</v>
      </c>
      <c r="AR272" s="27">
        <v>3.0749999999999997</v>
      </c>
      <c r="AS272" s="15">
        <f t="shared" si="28"/>
        <v>0.20000000000000018</v>
      </c>
      <c r="AT272" s="15">
        <f t="shared" si="29"/>
        <v>0</v>
      </c>
      <c r="AU272" s="15">
        <f t="shared" si="30"/>
        <v>0</v>
      </c>
      <c r="AV272" s="15">
        <f t="shared" si="31"/>
        <v>0</v>
      </c>
      <c r="AW272" s="15">
        <f t="shared" si="32"/>
        <v>0</v>
      </c>
      <c r="AX272" s="15">
        <f t="shared" si="33"/>
        <v>0.25</v>
      </c>
      <c r="AY272" s="15">
        <f t="shared" si="34"/>
        <v>7.4999999999999734E-2</v>
      </c>
    </row>
    <row r="273" spans="1:51" x14ac:dyDescent="0.2">
      <c r="A273" s="15">
        <v>136</v>
      </c>
      <c r="B273" s="15">
        <v>526</v>
      </c>
      <c r="C273" s="15">
        <v>1</v>
      </c>
      <c r="D273" s="15">
        <v>0</v>
      </c>
      <c r="E273" s="15">
        <v>1</v>
      </c>
      <c r="F273" s="15">
        <v>0</v>
      </c>
      <c r="G273" s="15">
        <v>0</v>
      </c>
      <c r="H273" s="15">
        <v>1</v>
      </c>
      <c r="I273" s="15">
        <v>65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4</v>
      </c>
      <c r="P273" s="15">
        <v>50</v>
      </c>
      <c r="Q273" s="15">
        <v>0</v>
      </c>
      <c r="R273" s="15">
        <v>0</v>
      </c>
      <c r="S273" s="15">
        <v>0</v>
      </c>
      <c r="T273" s="15">
        <v>0</v>
      </c>
      <c r="U273" s="15">
        <v>1</v>
      </c>
      <c r="V273" s="15">
        <v>0</v>
      </c>
      <c r="W273" s="15">
        <v>1</v>
      </c>
      <c r="X273" s="15">
        <v>15</v>
      </c>
      <c r="Y273" s="193">
        <v>1200</v>
      </c>
      <c r="Z273" s="15">
        <v>1</v>
      </c>
      <c r="AA273" s="15">
        <v>1</v>
      </c>
      <c r="AB273" s="15">
        <v>1</v>
      </c>
      <c r="AC273" s="15">
        <v>1</v>
      </c>
      <c r="AD273" s="15">
        <v>1</v>
      </c>
      <c r="AE273" s="15">
        <v>1</v>
      </c>
      <c r="AF273" s="15">
        <v>1</v>
      </c>
      <c r="AG273" s="15">
        <v>0</v>
      </c>
      <c r="AH273" s="15">
        <v>5</v>
      </c>
      <c r="AI273" s="15" t="s">
        <v>1008</v>
      </c>
      <c r="AJ273" s="15" t="s">
        <v>1008</v>
      </c>
      <c r="AK273" s="15" t="s">
        <v>1007</v>
      </c>
      <c r="AL273" s="27">
        <v>3</v>
      </c>
      <c r="AM273" s="27">
        <v>3</v>
      </c>
      <c r="AN273" s="27">
        <v>3</v>
      </c>
      <c r="AO273" s="27">
        <v>3</v>
      </c>
      <c r="AP273" s="27">
        <v>3</v>
      </c>
      <c r="AQ273" s="27">
        <v>3</v>
      </c>
      <c r="AR273" s="27">
        <v>3</v>
      </c>
      <c r="AS273" s="15">
        <f t="shared" si="28"/>
        <v>-2</v>
      </c>
      <c r="AT273" s="15">
        <f t="shared" si="29"/>
        <v>-1.333333333333333</v>
      </c>
      <c r="AU273" s="15">
        <f t="shared" si="30"/>
        <v>-1</v>
      </c>
      <c r="AV273" s="15">
        <f t="shared" si="31"/>
        <v>-1.2000000000000002</v>
      </c>
      <c r="AW273" s="15">
        <f t="shared" si="32"/>
        <v>-1</v>
      </c>
      <c r="AX273" s="15">
        <f t="shared" si="33"/>
        <v>-1</v>
      </c>
      <c r="AY273" s="15">
        <f t="shared" si="34"/>
        <v>-1.2555555555555555</v>
      </c>
    </row>
    <row r="274" spans="1:51" x14ac:dyDescent="0.2">
      <c r="A274" s="15">
        <v>137</v>
      </c>
      <c r="B274" s="15">
        <v>527</v>
      </c>
      <c r="C274" s="15">
        <v>0</v>
      </c>
      <c r="D274" s="15">
        <v>0</v>
      </c>
      <c r="E274" s="15">
        <v>1</v>
      </c>
      <c r="F274" s="15">
        <v>0</v>
      </c>
      <c r="G274" s="15">
        <v>0</v>
      </c>
      <c r="H274" s="15">
        <v>1</v>
      </c>
      <c r="I274" s="15">
        <v>56</v>
      </c>
      <c r="J274" s="15">
        <v>0</v>
      </c>
      <c r="K274" s="15">
        <v>0</v>
      </c>
      <c r="L274" s="15">
        <v>1</v>
      </c>
      <c r="M274" s="15">
        <v>0</v>
      </c>
      <c r="N274" s="15">
        <v>0</v>
      </c>
      <c r="O274" s="15">
        <v>5</v>
      </c>
      <c r="P274" s="15">
        <v>15</v>
      </c>
      <c r="Q274" s="15">
        <v>0</v>
      </c>
      <c r="R274" s="15">
        <v>0</v>
      </c>
      <c r="S274" s="15">
        <v>1</v>
      </c>
      <c r="T274" s="15">
        <v>480000</v>
      </c>
      <c r="U274" s="15">
        <v>1</v>
      </c>
      <c r="V274" s="15">
        <v>1</v>
      </c>
      <c r="W274" s="15">
        <v>1</v>
      </c>
      <c r="X274" s="15">
        <v>15</v>
      </c>
      <c r="Y274" s="193">
        <v>1200</v>
      </c>
      <c r="Z274" s="15">
        <v>1</v>
      </c>
      <c r="AA274" s="15">
        <v>1</v>
      </c>
      <c r="AB274" s="15">
        <v>1</v>
      </c>
      <c r="AC274" s="15">
        <v>1</v>
      </c>
      <c r="AD274" s="15">
        <v>1</v>
      </c>
      <c r="AE274" s="15">
        <v>1</v>
      </c>
      <c r="AF274" s="15">
        <v>1</v>
      </c>
      <c r="AG274" s="15">
        <v>1</v>
      </c>
      <c r="AH274" s="15">
        <v>4</v>
      </c>
      <c r="AI274" s="15">
        <v>0</v>
      </c>
      <c r="AJ274" s="15">
        <v>1</v>
      </c>
      <c r="AK274" s="15">
        <v>1</v>
      </c>
      <c r="AL274" s="15">
        <v>5</v>
      </c>
      <c r="AM274" s="15">
        <v>4.333333333333333</v>
      </c>
      <c r="AN274" s="15">
        <v>4</v>
      </c>
      <c r="AO274" s="15">
        <v>4.2</v>
      </c>
      <c r="AP274" s="15">
        <v>4</v>
      </c>
      <c r="AQ274" s="15">
        <v>4</v>
      </c>
      <c r="AR274" s="27">
        <v>4.2555555555555555</v>
      </c>
      <c r="AS274" s="15">
        <f t="shared" si="28"/>
        <v>0.79999999999999982</v>
      </c>
      <c r="AT274" s="15">
        <f t="shared" si="29"/>
        <v>0</v>
      </c>
      <c r="AU274" s="15">
        <f t="shared" si="30"/>
        <v>0</v>
      </c>
      <c r="AV274" s="15">
        <f t="shared" si="31"/>
        <v>0</v>
      </c>
      <c r="AW274" s="15">
        <f t="shared" si="32"/>
        <v>0</v>
      </c>
      <c r="AX274" s="15">
        <f t="shared" si="33"/>
        <v>0</v>
      </c>
      <c r="AY274" s="15">
        <f t="shared" si="34"/>
        <v>0.13333333333333286</v>
      </c>
    </row>
    <row r="275" spans="1:51" x14ac:dyDescent="0.2">
      <c r="A275" s="15">
        <v>137</v>
      </c>
      <c r="B275" s="15">
        <v>527</v>
      </c>
      <c r="C275" s="15">
        <v>0</v>
      </c>
      <c r="D275" s="15">
        <v>0</v>
      </c>
      <c r="E275" s="15">
        <v>1</v>
      </c>
      <c r="F275" s="15">
        <v>0</v>
      </c>
      <c r="G275" s="15">
        <v>0</v>
      </c>
      <c r="H275" s="15">
        <v>1</v>
      </c>
      <c r="I275" s="15">
        <v>56</v>
      </c>
      <c r="J275" s="15">
        <v>0</v>
      </c>
      <c r="K275" s="15">
        <v>0</v>
      </c>
      <c r="L275" s="15">
        <v>1</v>
      </c>
      <c r="M275" s="15">
        <v>0</v>
      </c>
      <c r="N275" s="15">
        <v>0</v>
      </c>
      <c r="O275" s="15">
        <v>5</v>
      </c>
      <c r="P275" s="15">
        <v>15</v>
      </c>
      <c r="Q275" s="15">
        <v>0</v>
      </c>
      <c r="R275" s="15">
        <v>0</v>
      </c>
      <c r="S275" s="15">
        <v>1</v>
      </c>
      <c r="T275" s="15">
        <v>480000</v>
      </c>
      <c r="U275" s="15">
        <v>1</v>
      </c>
      <c r="V275" s="15">
        <v>0</v>
      </c>
      <c r="W275" s="15">
        <v>1</v>
      </c>
      <c r="X275" s="15">
        <v>15</v>
      </c>
      <c r="Y275" s="193">
        <v>1200</v>
      </c>
      <c r="Z275" s="15">
        <v>1</v>
      </c>
      <c r="AA275" s="15">
        <v>1</v>
      </c>
      <c r="AB275" s="15">
        <v>1</v>
      </c>
      <c r="AC275" s="15">
        <v>1</v>
      </c>
      <c r="AD275" s="15">
        <v>1</v>
      </c>
      <c r="AE275" s="15">
        <v>1</v>
      </c>
      <c r="AF275" s="15">
        <v>1</v>
      </c>
      <c r="AG275" s="15">
        <v>1</v>
      </c>
      <c r="AH275" s="15">
        <v>4</v>
      </c>
      <c r="AI275" s="15">
        <v>0</v>
      </c>
      <c r="AJ275" s="15">
        <v>1</v>
      </c>
      <c r="AK275" s="15">
        <v>1</v>
      </c>
      <c r="AL275" s="27">
        <v>4.2</v>
      </c>
      <c r="AM275" s="27">
        <v>4.333333333333333</v>
      </c>
      <c r="AN275" s="27">
        <v>4</v>
      </c>
      <c r="AO275" s="27">
        <v>4.2</v>
      </c>
      <c r="AP275" s="27">
        <v>4</v>
      </c>
      <c r="AQ275" s="27">
        <v>4</v>
      </c>
      <c r="AR275" s="27">
        <v>4.1222222222222227</v>
      </c>
      <c r="AS275" s="15">
        <f t="shared" si="28"/>
        <v>-0.79999999999999982</v>
      </c>
      <c r="AT275" s="15">
        <f t="shared" si="29"/>
        <v>0.33333333333333304</v>
      </c>
      <c r="AU275" s="15">
        <f t="shared" si="30"/>
        <v>0</v>
      </c>
      <c r="AV275" s="15">
        <f t="shared" si="31"/>
        <v>0.20000000000000018</v>
      </c>
      <c r="AW275" s="15">
        <f t="shared" si="32"/>
        <v>0</v>
      </c>
      <c r="AX275" s="15">
        <f t="shared" si="33"/>
        <v>0</v>
      </c>
      <c r="AY275" s="15">
        <f t="shared" si="34"/>
        <v>-4.4444444444444287E-2</v>
      </c>
    </row>
    <row r="276" spans="1:51" x14ac:dyDescent="0.2">
      <c r="A276" s="15">
        <v>138</v>
      </c>
      <c r="B276" s="15">
        <v>528</v>
      </c>
      <c r="C276" s="15">
        <v>0</v>
      </c>
      <c r="D276" s="15">
        <v>0</v>
      </c>
      <c r="E276" s="15">
        <v>1</v>
      </c>
      <c r="F276" s="15">
        <v>0</v>
      </c>
      <c r="G276" s="15">
        <v>0</v>
      </c>
      <c r="H276" s="15">
        <v>1</v>
      </c>
      <c r="I276" s="15">
        <v>56</v>
      </c>
      <c r="J276" s="15">
        <v>0</v>
      </c>
      <c r="K276" s="15">
        <v>0</v>
      </c>
      <c r="L276" s="15">
        <v>1</v>
      </c>
      <c r="M276" s="15">
        <v>0</v>
      </c>
      <c r="N276" s="15">
        <v>0</v>
      </c>
      <c r="O276" s="15">
        <v>9</v>
      </c>
      <c r="P276" s="15">
        <v>20</v>
      </c>
      <c r="Q276" s="15">
        <v>0</v>
      </c>
      <c r="R276" s="15">
        <v>0</v>
      </c>
      <c r="S276" s="15">
        <v>1</v>
      </c>
      <c r="T276" s="15">
        <v>480000</v>
      </c>
      <c r="U276" s="15">
        <v>1</v>
      </c>
      <c r="V276" s="15">
        <v>1</v>
      </c>
      <c r="W276" s="15">
        <v>1</v>
      </c>
      <c r="X276" s="15">
        <v>15</v>
      </c>
      <c r="Y276" s="193">
        <v>1200</v>
      </c>
      <c r="Z276" s="15">
        <v>1</v>
      </c>
      <c r="AA276" s="15">
        <v>1</v>
      </c>
      <c r="AB276" s="15">
        <v>1</v>
      </c>
      <c r="AC276" s="15">
        <v>1</v>
      </c>
      <c r="AD276" s="15">
        <v>1</v>
      </c>
      <c r="AE276" s="15">
        <v>1</v>
      </c>
      <c r="AF276" s="15">
        <v>1</v>
      </c>
      <c r="AG276" s="15">
        <v>1</v>
      </c>
      <c r="AH276" s="15">
        <v>4</v>
      </c>
      <c r="AI276" s="15">
        <v>0</v>
      </c>
      <c r="AJ276" s="15">
        <v>1</v>
      </c>
      <c r="AK276" s="15">
        <v>1</v>
      </c>
      <c r="AL276" s="15">
        <v>5</v>
      </c>
      <c r="AM276" s="15">
        <v>4</v>
      </c>
      <c r="AN276" s="15">
        <v>4</v>
      </c>
      <c r="AO276" s="15">
        <v>4</v>
      </c>
      <c r="AP276" s="15">
        <v>4</v>
      </c>
      <c r="AQ276" s="15">
        <v>4</v>
      </c>
      <c r="AR276" s="27">
        <v>4.166666666666667</v>
      </c>
      <c r="AS276" s="15">
        <f t="shared" si="28"/>
        <v>0.79999999999999982</v>
      </c>
      <c r="AT276" s="15">
        <f t="shared" si="29"/>
        <v>0</v>
      </c>
      <c r="AU276" s="15">
        <f t="shared" si="30"/>
        <v>0</v>
      </c>
      <c r="AV276" s="15">
        <f t="shared" si="31"/>
        <v>0</v>
      </c>
      <c r="AW276" s="15">
        <f t="shared" si="32"/>
        <v>0</v>
      </c>
      <c r="AX276" s="15">
        <f t="shared" si="33"/>
        <v>0</v>
      </c>
      <c r="AY276" s="15">
        <f t="shared" si="34"/>
        <v>0.13333333333333375</v>
      </c>
    </row>
    <row r="277" spans="1:51" x14ac:dyDescent="0.2">
      <c r="A277" s="15">
        <v>138</v>
      </c>
      <c r="B277" s="15">
        <v>528</v>
      </c>
      <c r="C277" s="15">
        <v>0</v>
      </c>
      <c r="D277" s="15">
        <v>0</v>
      </c>
      <c r="E277" s="15">
        <v>1</v>
      </c>
      <c r="F277" s="15">
        <v>0</v>
      </c>
      <c r="G277" s="15">
        <v>0</v>
      </c>
      <c r="H277" s="15">
        <v>1</v>
      </c>
      <c r="I277" s="15">
        <v>56</v>
      </c>
      <c r="J277" s="15">
        <v>0</v>
      </c>
      <c r="K277" s="15">
        <v>0</v>
      </c>
      <c r="L277" s="15">
        <v>1</v>
      </c>
      <c r="M277" s="15">
        <v>0</v>
      </c>
      <c r="N277" s="15">
        <v>0</v>
      </c>
      <c r="O277" s="15">
        <v>9</v>
      </c>
      <c r="P277" s="15">
        <v>20</v>
      </c>
      <c r="Q277" s="15">
        <v>0</v>
      </c>
      <c r="R277" s="15">
        <v>0</v>
      </c>
      <c r="S277" s="15">
        <v>1</v>
      </c>
      <c r="T277" s="15">
        <v>480000</v>
      </c>
      <c r="U277" s="15">
        <v>1</v>
      </c>
      <c r="V277" s="15">
        <v>0</v>
      </c>
      <c r="W277" s="15">
        <v>1</v>
      </c>
      <c r="X277" s="15">
        <v>15</v>
      </c>
      <c r="Y277" s="193">
        <v>1200</v>
      </c>
      <c r="Z277" s="15">
        <v>1</v>
      </c>
      <c r="AA277" s="15">
        <v>1</v>
      </c>
      <c r="AB277" s="15">
        <v>1</v>
      </c>
      <c r="AC277" s="15">
        <v>1</v>
      </c>
      <c r="AD277" s="15">
        <v>1</v>
      </c>
      <c r="AE277" s="15">
        <v>1</v>
      </c>
      <c r="AF277" s="15">
        <v>1</v>
      </c>
      <c r="AG277" s="15">
        <v>1</v>
      </c>
      <c r="AH277" s="15">
        <v>4</v>
      </c>
      <c r="AI277" s="15">
        <v>0</v>
      </c>
      <c r="AJ277" s="15">
        <v>1</v>
      </c>
      <c r="AK277" s="15">
        <v>1</v>
      </c>
      <c r="AL277" s="27">
        <v>4.2</v>
      </c>
      <c r="AM277" s="27">
        <v>4</v>
      </c>
      <c r="AN277" s="27">
        <v>4</v>
      </c>
      <c r="AO277" s="27">
        <v>4</v>
      </c>
      <c r="AP277" s="27">
        <v>4</v>
      </c>
      <c r="AQ277" s="27">
        <v>4</v>
      </c>
      <c r="AR277" s="27">
        <v>4.0333333333333332</v>
      </c>
      <c r="AS277" s="15">
        <f t="shared" si="28"/>
        <v>1.2000000000000002</v>
      </c>
      <c r="AT277" s="15">
        <f t="shared" si="29"/>
        <v>1</v>
      </c>
      <c r="AU277" s="15">
        <f t="shared" si="30"/>
        <v>1</v>
      </c>
      <c r="AV277" s="15">
        <f t="shared" si="31"/>
        <v>1</v>
      </c>
      <c r="AW277" s="15">
        <f t="shared" si="32"/>
        <v>1</v>
      </c>
      <c r="AX277" s="15">
        <f t="shared" si="33"/>
        <v>1</v>
      </c>
      <c r="AY277" s="15">
        <f t="shared" si="34"/>
        <v>1.0333333333333332</v>
      </c>
    </row>
    <row r="278" spans="1:51" x14ac:dyDescent="0.2">
      <c r="A278" s="15">
        <v>139</v>
      </c>
      <c r="B278" s="15">
        <v>529</v>
      </c>
      <c r="C278" s="15">
        <v>0</v>
      </c>
      <c r="D278" s="15">
        <v>0</v>
      </c>
      <c r="E278" s="15">
        <v>1</v>
      </c>
      <c r="F278" s="15">
        <v>0</v>
      </c>
      <c r="G278" s="15">
        <v>0</v>
      </c>
      <c r="H278" s="15">
        <v>1</v>
      </c>
      <c r="I278" s="15">
        <v>61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4</v>
      </c>
      <c r="P278" s="15">
        <v>20</v>
      </c>
      <c r="Q278" s="15">
        <v>0</v>
      </c>
      <c r="R278" s="15">
        <v>1</v>
      </c>
      <c r="S278" s="15">
        <v>1</v>
      </c>
      <c r="T278" s="15">
        <v>180000</v>
      </c>
      <c r="U278" s="15">
        <v>1</v>
      </c>
      <c r="V278" s="15">
        <v>1</v>
      </c>
      <c r="W278" s="15">
        <v>1</v>
      </c>
      <c r="X278" s="15">
        <v>9</v>
      </c>
      <c r="Y278" s="193">
        <v>1111.1111111111111</v>
      </c>
      <c r="Z278" s="15">
        <v>1.5</v>
      </c>
      <c r="AA278" s="15">
        <v>1</v>
      </c>
      <c r="AB278" s="15">
        <v>1</v>
      </c>
      <c r="AC278" s="15">
        <v>1</v>
      </c>
      <c r="AD278" s="15">
        <v>1</v>
      </c>
      <c r="AE278" s="15">
        <v>1.1000000000000001</v>
      </c>
      <c r="AF278" s="15">
        <v>1</v>
      </c>
      <c r="AG278" s="15">
        <v>0</v>
      </c>
      <c r="AH278" s="15">
        <v>5</v>
      </c>
      <c r="AI278" s="15" t="s">
        <v>1008</v>
      </c>
      <c r="AJ278" s="15" t="s">
        <v>1008</v>
      </c>
      <c r="AK278" s="15" t="s">
        <v>1007</v>
      </c>
      <c r="AL278" s="15">
        <v>3</v>
      </c>
      <c r="AM278" s="15">
        <v>3</v>
      </c>
      <c r="AN278" s="15">
        <v>3</v>
      </c>
      <c r="AO278" s="15">
        <v>3</v>
      </c>
      <c r="AP278" s="15">
        <v>3</v>
      </c>
      <c r="AQ278" s="15">
        <v>3</v>
      </c>
      <c r="AR278" s="27">
        <v>3</v>
      </c>
      <c r="AS278" s="15">
        <f t="shared" si="28"/>
        <v>1</v>
      </c>
      <c r="AT278" s="15">
        <f t="shared" si="29"/>
        <v>1</v>
      </c>
      <c r="AU278" s="15">
        <f t="shared" si="30"/>
        <v>1</v>
      </c>
      <c r="AV278" s="15">
        <f t="shared" si="31"/>
        <v>1</v>
      </c>
      <c r="AW278" s="15">
        <f t="shared" si="32"/>
        <v>1</v>
      </c>
      <c r="AX278" s="15">
        <f t="shared" si="33"/>
        <v>1</v>
      </c>
      <c r="AY278" s="15">
        <f t="shared" si="34"/>
        <v>1</v>
      </c>
    </row>
    <row r="279" spans="1:51" x14ac:dyDescent="0.2">
      <c r="A279" s="15">
        <v>139</v>
      </c>
      <c r="B279" s="15">
        <v>529</v>
      </c>
      <c r="C279" s="15">
        <v>0</v>
      </c>
      <c r="D279" s="15">
        <v>0</v>
      </c>
      <c r="E279" s="15">
        <v>1</v>
      </c>
      <c r="F279" s="15">
        <v>0</v>
      </c>
      <c r="G279" s="15">
        <v>0</v>
      </c>
      <c r="H279" s="15">
        <v>1</v>
      </c>
      <c r="I279" s="15">
        <v>61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4</v>
      </c>
      <c r="P279" s="15">
        <v>20</v>
      </c>
      <c r="Q279" s="15">
        <v>0</v>
      </c>
      <c r="R279" s="15">
        <v>1</v>
      </c>
      <c r="S279" s="15">
        <v>1</v>
      </c>
      <c r="T279" s="15">
        <v>180000</v>
      </c>
      <c r="U279" s="15">
        <v>1</v>
      </c>
      <c r="V279" s="15">
        <v>0</v>
      </c>
      <c r="W279" s="15">
        <v>1</v>
      </c>
      <c r="X279" s="15">
        <v>9</v>
      </c>
      <c r="Y279" s="193">
        <v>1111.1111111111111</v>
      </c>
      <c r="Z279" s="15">
        <v>1.5</v>
      </c>
      <c r="AA279" s="15">
        <v>1</v>
      </c>
      <c r="AB279" s="15">
        <v>1</v>
      </c>
      <c r="AC279" s="15">
        <v>1</v>
      </c>
      <c r="AD279" s="15">
        <v>1</v>
      </c>
      <c r="AE279" s="15">
        <v>1.1000000000000001</v>
      </c>
      <c r="AF279" s="15">
        <v>1</v>
      </c>
      <c r="AG279" s="15">
        <v>0</v>
      </c>
      <c r="AH279" s="15">
        <v>5</v>
      </c>
      <c r="AI279" s="15" t="s">
        <v>1008</v>
      </c>
      <c r="AJ279" s="15" t="s">
        <v>1008</v>
      </c>
      <c r="AK279" s="15" t="s">
        <v>1007</v>
      </c>
      <c r="AL279" s="27">
        <v>2</v>
      </c>
      <c r="AM279" s="27">
        <v>2</v>
      </c>
      <c r="AN279" s="27">
        <v>2</v>
      </c>
      <c r="AO279" s="27">
        <v>2</v>
      </c>
      <c r="AP279" s="27">
        <v>2</v>
      </c>
      <c r="AQ279" s="27">
        <v>2</v>
      </c>
      <c r="AR279" s="27">
        <v>2</v>
      </c>
      <c r="AS279" s="15">
        <f t="shared" si="28"/>
        <v>-2</v>
      </c>
      <c r="AT279" s="15">
        <f t="shared" si="29"/>
        <v>-2</v>
      </c>
      <c r="AU279" s="15">
        <f t="shared" si="30"/>
        <v>-2</v>
      </c>
      <c r="AV279" s="15">
        <f t="shared" si="31"/>
        <v>-2</v>
      </c>
      <c r="AW279" s="15">
        <f t="shared" si="32"/>
        <v>-2</v>
      </c>
      <c r="AX279" s="15">
        <f t="shared" si="33"/>
        <v>-2</v>
      </c>
      <c r="AY279" s="15">
        <f t="shared" si="34"/>
        <v>-2</v>
      </c>
    </row>
    <row r="280" spans="1:51" x14ac:dyDescent="0.2">
      <c r="A280" s="15">
        <v>140</v>
      </c>
      <c r="B280" s="15">
        <v>530</v>
      </c>
      <c r="C280" s="15">
        <v>0</v>
      </c>
      <c r="D280" s="15">
        <v>0</v>
      </c>
      <c r="E280" s="15">
        <v>1</v>
      </c>
      <c r="F280" s="15">
        <v>0</v>
      </c>
      <c r="G280" s="15">
        <v>0</v>
      </c>
      <c r="H280" s="15">
        <v>1</v>
      </c>
      <c r="I280" s="15">
        <v>48</v>
      </c>
      <c r="J280" s="15">
        <v>0</v>
      </c>
      <c r="K280" s="15">
        <v>0</v>
      </c>
      <c r="L280" s="15">
        <v>0</v>
      </c>
      <c r="M280" s="15">
        <v>1</v>
      </c>
      <c r="N280" s="15">
        <v>0</v>
      </c>
      <c r="O280" s="15">
        <v>2</v>
      </c>
      <c r="P280" s="15">
        <v>5</v>
      </c>
      <c r="Q280" s="15">
        <v>0</v>
      </c>
      <c r="R280" s="15">
        <v>0</v>
      </c>
      <c r="S280" s="15">
        <v>1</v>
      </c>
      <c r="T280" s="15">
        <v>480000</v>
      </c>
      <c r="U280" s="15">
        <v>1</v>
      </c>
      <c r="V280" s="15">
        <v>1</v>
      </c>
      <c r="W280" s="15">
        <v>1</v>
      </c>
      <c r="X280" s="15">
        <v>10</v>
      </c>
      <c r="Y280" s="193">
        <v>800</v>
      </c>
      <c r="Z280" s="15">
        <v>1</v>
      </c>
      <c r="AA280" s="15">
        <v>1</v>
      </c>
      <c r="AB280" s="15">
        <v>1</v>
      </c>
      <c r="AC280" s="15">
        <v>1</v>
      </c>
      <c r="AD280" s="15">
        <v>1</v>
      </c>
      <c r="AE280" s="15">
        <v>1</v>
      </c>
      <c r="AF280" s="15">
        <v>1</v>
      </c>
      <c r="AG280" s="15">
        <v>0</v>
      </c>
      <c r="AH280" s="15">
        <v>5</v>
      </c>
      <c r="AI280" s="15" t="s">
        <v>1008</v>
      </c>
      <c r="AJ280" s="15" t="s">
        <v>1008</v>
      </c>
      <c r="AK280" s="15" t="s">
        <v>1007</v>
      </c>
      <c r="AL280" s="15">
        <v>4</v>
      </c>
      <c r="AM280" s="15">
        <v>4</v>
      </c>
      <c r="AN280" s="15">
        <v>4</v>
      </c>
      <c r="AO280" s="15">
        <v>4</v>
      </c>
      <c r="AP280" s="15">
        <v>4</v>
      </c>
      <c r="AQ280" s="15">
        <v>4</v>
      </c>
      <c r="AR280" s="27">
        <v>4</v>
      </c>
      <c r="AS280" s="15">
        <f t="shared" si="28"/>
        <v>0</v>
      </c>
      <c r="AT280" s="15">
        <f t="shared" si="29"/>
        <v>0.33333333333333348</v>
      </c>
      <c r="AU280" s="15">
        <f t="shared" si="30"/>
        <v>0</v>
      </c>
      <c r="AV280" s="15">
        <f t="shared" si="31"/>
        <v>0</v>
      </c>
      <c r="AW280" s="15">
        <f t="shared" si="32"/>
        <v>0</v>
      </c>
      <c r="AX280" s="15">
        <f t="shared" si="33"/>
        <v>0</v>
      </c>
      <c r="AY280" s="15">
        <f t="shared" si="34"/>
        <v>5.5555555555555802E-2</v>
      </c>
    </row>
    <row r="281" spans="1:51" x14ac:dyDescent="0.2">
      <c r="A281" s="15">
        <v>140</v>
      </c>
      <c r="B281" s="15">
        <v>530</v>
      </c>
      <c r="C281" s="15">
        <v>0</v>
      </c>
      <c r="D281" s="15">
        <v>0</v>
      </c>
      <c r="E281" s="15">
        <v>1</v>
      </c>
      <c r="F281" s="15">
        <v>0</v>
      </c>
      <c r="G281" s="15">
        <v>0</v>
      </c>
      <c r="H281" s="15">
        <v>1</v>
      </c>
      <c r="I281" s="15">
        <v>48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2</v>
      </c>
      <c r="P281" s="15">
        <v>5</v>
      </c>
      <c r="Q281" s="15">
        <v>0</v>
      </c>
      <c r="R281" s="15">
        <v>0</v>
      </c>
      <c r="S281" s="15">
        <v>1</v>
      </c>
      <c r="T281" s="15">
        <v>480000</v>
      </c>
      <c r="U281" s="15">
        <v>1</v>
      </c>
      <c r="V281" s="15">
        <v>0</v>
      </c>
      <c r="W281" s="15">
        <v>1</v>
      </c>
      <c r="X281" s="15">
        <v>10</v>
      </c>
      <c r="Y281" s="193">
        <v>800</v>
      </c>
      <c r="Z281" s="15">
        <v>1</v>
      </c>
      <c r="AA281" s="15">
        <v>1</v>
      </c>
      <c r="AB281" s="15">
        <v>1</v>
      </c>
      <c r="AC281" s="15">
        <v>1</v>
      </c>
      <c r="AD281" s="15">
        <v>1</v>
      </c>
      <c r="AE281" s="15">
        <v>1</v>
      </c>
      <c r="AF281" s="15">
        <v>1</v>
      </c>
      <c r="AG281" s="15">
        <v>0</v>
      </c>
      <c r="AH281" s="15">
        <v>5</v>
      </c>
      <c r="AI281" s="15" t="s">
        <v>1008</v>
      </c>
      <c r="AJ281" s="15" t="s">
        <v>1008</v>
      </c>
      <c r="AK281" s="15" t="s">
        <v>1007</v>
      </c>
      <c r="AL281" s="27">
        <v>4</v>
      </c>
      <c r="AM281" s="27">
        <v>3.6666666666666665</v>
      </c>
      <c r="AN281" s="27">
        <v>4</v>
      </c>
      <c r="AO281" s="27">
        <v>4</v>
      </c>
      <c r="AP281" s="27">
        <v>4</v>
      </c>
      <c r="AQ281" s="27">
        <v>4</v>
      </c>
      <c r="AR281" s="27">
        <v>3.9444444444444442</v>
      </c>
      <c r="AS281" s="15">
        <f t="shared" si="28"/>
        <v>-0.79999999999999982</v>
      </c>
      <c r="AT281" s="15">
        <f t="shared" si="29"/>
        <v>-1.3333333333333335</v>
      </c>
      <c r="AU281" s="15">
        <f t="shared" si="30"/>
        <v>-1</v>
      </c>
      <c r="AV281" s="15">
        <f t="shared" si="31"/>
        <v>-1</v>
      </c>
      <c r="AW281" s="15">
        <f t="shared" si="32"/>
        <v>-1</v>
      </c>
      <c r="AX281" s="15">
        <f t="shared" si="33"/>
        <v>-1</v>
      </c>
      <c r="AY281" s="15">
        <f t="shared" si="34"/>
        <v>-1.0222222222222226</v>
      </c>
    </row>
    <row r="282" spans="1:51" x14ac:dyDescent="0.2">
      <c r="A282" s="15">
        <v>141</v>
      </c>
      <c r="B282" s="15">
        <v>531</v>
      </c>
      <c r="C282" s="15">
        <v>0</v>
      </c>
      <c r="D282" s="15">
        <v>0</v>
      </c>
      <c r="E282" s="15">
        <v>1</v>
      </c>
      <c r="F282" s="15">
        <v>0</v>
      </c>
      <c r="G282" s="15">
        <v>0</v>
      </c>
      <c r="H282" s="15">
        <v>0</v>
      </c>
      <c r="I282" s="15">
        <v>56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3</v>
      </c>
      <c r="P282" s="15">
        <v>20</v>
      </c>
      <c r="Q282" s="15">
        <v>0</v>
      </c>
      <c r="R282" s="15">
        <v>0</v>
      </c>
      <c r="S282" s="15">
        <v>1</v>
      </c>
      <c r="T282" s="15">
        <v>400000</v>
      </c>
      <c r="U282" s="15">
        <v>1</v>
      </c>
      <c r="V282" s="15">
        <v>1</v>
      </c>
      <c r="W282" s="15">
        <v>0</v>
      </c>
      <c r="X282" s="15">
        <v>13</v>
      </c>
      <c r="Y282" s="193">
        <v>807.69230769230774</v>
      </c>
      <c r="Z282" s="15">
        <v>1.25</v>
      </c>
      <c r="AA282" s="15">
        <v>1</v>
      </c>
      <c r="AB282" s="15">
        <v>1</v>
      </c>
      <c r="AC282" s="15">
        <v>1</v>
      </c>
      <c r="AD282" s="15">
        <v>1</v>
      </c>
      <c r="AE282" s="15">
        <v>1.05</v>
      </c>
      <c r="AF282" s="15">
        <v>1</v>
      </c>
      <c r="AG282" s="15">
        <v>0</v>
      </c>
      <c r="AH282" s="15">
        <v>5</v>
      </c>
      <c r="AI282" s="15" t="s">
        <v>1008</v>
      </c>
      <c r="AJ282" s="15" t="s">
        <v>1008</v>
      </c>
      <c r="AK282" s="15" t="s">
        <v>1007</v>
      </c>
      <c r="AL282" s="15">
        <v>4.8</v>
      </c>
      <c r="AM282" s="15">
        <v>5</v>
      </c>
      <c r="AN282" s="15">
        <v>5</v>
      </c>
      <c r="AO282" s="15">
        <v>5</v>
      </c>
      <c r="AP282" s="15">
        <v>5</v>
      </c>
      <c r="AQ282" s="15">
        <v>5</v>
      </c>
      <c r="AR282" s="27">
        <v>4.9666666666666668</v>
      </c>
      <c r="AS282" s="15">
        <f t="shared" si="28"/>
        <v>0</v>
      </c>
      <c r="AT282" s="15">
        <f t="shared" si="29"/>
        <v>0</v>
      </c>
      <c r="AU282" s="15">
        <f t="shared" si="30"/>
        <v>0</v>
      </c>
      <c r="AV282" s="15">
        <f t="shared" si="31"/>
        <v>0</v>
      </c>
      <c r="AW282" s="15">
        <f t="shared" si="32"/>
        <v>0</v>
      </c>
      <c r="AX282" s="15">
        <f t="shared" si="33"/>
        <v>0</v>
      </c>
      <c r="AY282" s="15">
        <f t="shared" si="34"/>
        <v>0</v>
      </c>
    </row>
    <row r="283" spans="1:51" x14ac:dyDescent="0.2">
      <c r="A283" s="15">
        <v>141</v>
      </c>
      <c r="B283" s="15">
        <v>531</v>
      </c>
      <c r="C283" s="15">
        <v>0</v>
      </c>
      <c r="D283" s="15">
        <v>0</v>
      </c>
      <c r="E283" s="15">
        <v>1</v>
      </c>
      <c r="F283" s="15">
        <v>0</v>
      </c>
      <c r="G283" s="15">
        <v>0</v>
      </c>
      <c r="H283" s="15">
        <v>0</v>
      </c>
      <c r="I283" s="15">
        <v>56</v>
      </c>
      <c r="J283" s="15">
        <v>0</v>
      </c>
      <c r="K283" s="15">
        <v>0</v>
      </c>
      <c r="L283" s="15">
        <v>0</v>
      </c>
      <c r="M283" s="15">
        <v>1</v>
      </c>
      <c r="N283" s="15">
        <v>0</v>
      </c>
      <c r="O283" s="15">
        <v>3</v>
      </c>
      <c r="P283" s="15">
        <v>20</v>
      </c>
      <c r="Q283" s="15">
        <v>0</v>
      </c>
      <c r="R283" s="15">
        <v>0</v>
      </c>
      <c r="S283" s="15">
        <v>1</v>
      </c>
      <c r="T283" s="15">
        <v>400000</v>
      </c>
      <c r="U283" s="15">
        <v>1</v>
      </c>
      <c r="V283" s="15">
        <v>0</v>
      </c>
      <c r="W283" s="15">
        <v>0</v>
      </c>
      <c r="X283" s="15">
        <v>16</v>
      </c>
      <c r="Y283" s="193">
        <v>1156.25</v>
      </c>
      <c r="Z283" s="15">
        <v>1.25</v>
      </c>
      <c r="AA283" s="15">
        <v>1</v>
      </c>
      <c r="AB283" s="15">
        <v>1</v>
      </c>
      <c r="AC283" s="15">
        <v>1</v>
      </c>
      <c r="AD283" s="15">
        <v>1</v>
      </c>
      <c r="AE283" s="15">
        <v>1.05</v>
      </c>
      <c r="AF283" s="15">
        <v>1</v>
      </c>
      <c r="AG283" s="15">
        <v>0</v>
      </c>
      <c r="AH283" s="15">
        <v>5</v>
      </c>
      <c r="AI283" s="15" t="s">
        <v>1008</v>
      </c>
      <c r="AJ283" s="15" t="s">
        <v>1008</v>
      </c>
      <c r="AK283" s="15" t="s">
        <v>1007</v>
      </c>
      <c r="AL283" s="27">
        <v>4.8</v>
      </c>
      <c r="AM283" s="27">
        <v>5</v>
      </c>
      <c r="AN283" s="27">
        <v>5</v>
      </c>
      <c r="AO283" s="27">
        <v>5</v>
      </c>
      <c r="AP283" s="27">
        <v>5</v>
      </c>
      <c r="AQ283" s="27">
        <v>5</v>
      </c>
      <c r="AR283" s="27">
        <v>4.9666666666666668</v>
      </c>
      <c r="AS283" s="15">
        <f t="shared" si="28"/>
        <v>0.39999999999999947</v>
      </c>
      <c r="AT283" s="15">
        <f t="shared" si="29"/>
        <v>1</v>
      </c>
      <c r="AU283" s="15">
        <f t="shared" si="30"/>
        <v>1</v>
      </c>
      <c r="AV283" s="15">
        <f t="shared" si="31"/>
        <v>1</v>
      </c>
      <c r="AW283" s="15">
        <f t="shared" si="32"/>
        <v>1</v>
      </c>
      <c r="AX283" s="15">
        <f t="shared" si="33"/>
        <v>1</v>
      </c>
      <c r="AY283" s="15">
        <f t="shared" si="34"/>
        <v>0.90000000000000036</v>
      </c>
    </row>
    <row r="284" spans="1:51" x14ac:dyDescent="0.2">
      <c r="A284" s="15">
        <v>142</v>
      </c>
      <c r="B284" s="15">
        <v>532</v>
      </c>
      <c r="C284" s="15">
        <v>0</v>
      </c>
      <c r="D284" s="15">
        <v>0</v>
      </c>
      <c r="E284" s="15">
        <v>1</v>
      </c>
      <c r="F284" s="15">
        <v>0</v>
      </c>
      <c r="G284" s="15">
        <v>0</v>
      </c>
      <c r="H284" s="15">
        <v>1</v>
      </c>
      <c r="I284" s="15">
        <v>40</v>
      </c>
      <c r="J284" s="15">
        <v>0</v>
      </c>
      <c r="K284" s="15">
        <v>0</v>
      </c>
      <c r="L284" s="15">
        <v>1</v>
      </c>
      <c r="M284" s="15">
        <v>0</v>
      </c>
      <c r="N284" s="15">
        <v>0</v>
      </c>
      <c r="O284" s="15">
        <v>2</v>
      </c>
      <c r="P284" s="15">
        <v>5</v>
      </c>
      <c r="Q284" s="15">
        <v>0</v>
      </c>
      <c r="R284" s="15">
        <v>0</v>
      </c>
      <c r="S284" s="15">
        <v>1</v>
      </c>
      <c r="T284" s="15">
        <v>360000</v>
      </c>
      <c r="U284" s="15">
        <v>1</v>
      </c>
      <c r="V284" s="15">
        <v>1</v>
      </c>
      <c r="W284" s="15">
        <v>1</v>
      </c>
      <c r="X284" s="15">
        <v>15</v>
      </c>
      <c r="Y284" s="193">
        <v>1200</v>
      </c>
      <c r="Z284" s="15">
        <v>1</v>
      </c>
      <c r="AA284" s="15">
        <v>1</v>
      </c>
      <c r="AB284" s="15">
        <v>1</v>
      </c>
      <c r="AC284" s="15">
        <v>1</v>
      </c>
      <c r="AD284" s="15">
        <v>1</v>
      </c>
      <c r="AE284" s="15">
        <v>1</v>
      </c>
      <c r="AF284" s="15">
        <v>1</v>
      </c>
      <c r="AG284" s="15">
        <v>0</v>
      </c>
      <c r="AH284" s="15">
        <v>5</v>
      </c>
      <c r="AI284" s="15" t="s">
        <v>1008</v>
      </c>
      <c r="AJ284" s="15" t="s">
        <v>1008</v>
      </c>
      <c r="AK284" s="15" t="s">
        <v>1007</v>
      </c>
      <c r="AL284" s="15">
        <v>4.4000000000000004</v>
      </c>
      <c r="AM284" s="15">
        <v>4</v>
      </c>
      <c r="AN284" s="15">
        <v>4</v>
      </c>
      <c r="AO284" s="15">
        <v>4</v>
      </c>
      <c r="AP284" s="15">
        <v>4</v>
      </c>
      <c r="AQ284" s="15">
        <v>4</v>
      </c>
      <c r="AR284" s="27">
        <v>4.0666666666666664</v>
      </c>
      <c r="AS284" s="15">
        <f t="shared" si="28"/>
        <v>0</v>
      </c>
      <c r="AT284" s="15">
        <f t="shared" si="29"/>
        <v>0</v>
      </c>
      <c r="AU284" s="15">
        <f t="shared" si="30"/>
        <v>0</v>
      </c>
      <c r="AV284" s="15">
        <f t="shared" si="31"/>
        <v>0</v>
      </c>
      <c r="AW284" s="15">
        <f t="shared" si="32"/>
        <v>0</v>
      </c>
      <c r="AX284" s="15">
        <f t="shared" si="33"/>
        <v>0</v>
      </c>
      <c r="AY284" s="15">
        <f t="shared" si="34"/>
        <v>0</v>
      </c>
    </row>
    <row r="285" spans="1:51" x14ac:dyDescent="0.2">
      <c r="A285" s="15">
        <v>142</v>
      </c>
      <c r="B285" s="15">
        <v>532</v>
      </c>
      <c r="C285" s="15">
        <v>0</v>
      </c>
      <c r="D285" s="15">
        <v>0</v>
      </c>
      <c r="E285" s="15">
        <v>1</v>
      </c>
      <c r="F285" s="15">
        <v>0</v>
      </c>
      <c r="G285" s="15">
        <v>0</v>
      </c>
      <c r="H285" s="15">
        <v>1</v>
      </c>
      <c r="I285" s="15">
        <v>40</v>
      </c>
      <c r="J285" s="15">
        <v>0</v>
      </c>
      <c r="K285" s="15">
        <v>0</v>
      </c>
      <c r="L285" s="15">
        <v>1</v>
      </c>
      <c r="M285" s="15">
        <v>0</v>
      </c>
      <c r="N285" s="15">
        <v>0</v>
      </c>
      <c r="O285" s="15">
        <v>2</v>
      </c>
      <c r="P285" s="15">
        <v>5</v>
      </c>
      <c r="Q285" s="15">
        <v>0</v>
      </c>
      <c r="R285" s="15">
        <v>0</v>
      </c>
      <c r="S285" s="15">
        <v>1</v>
      </c>
      <c r="T285" s="15">
        <v>360000</v>
      </c>
      <c r="U285" s="15">
        <v>1</v>
      </c>
      <c r="V285" s="15">
        <v>0</v>
      </c>
      <c r="W285" s="15">
        <v>1</v>
      </c>
      <c r="X285" s="15">
        <v>15</v>
      </c>
      <c r="Y285" s="193">
        <v>1200</v>
      </c>
      <c r="Z285" s="15">
        <v>1</v>
      </c>
      <c r="AA285" s="15">
        <v>1</v>
      </c>
      <c r="AB285" s="15">
        <v>1</v>
      </c>
      <c r="AC285" s="15">
        <v>1</v>
      </c>
      <c r="AD285" s="15">
        <v>1</v>
      </c>
      <c r="AE285" s="15">
        <v>1</v>
      </c>
      <c r="AF285" s="15">
        <v>1</v>
      </c>
      <c r="AG285" s="15">
        <v>0</v>
      </c>
      <c r="AH285" s="15">
        <v>5</v>
      </c>
      <c r="AI285" s="15" t="s">
        <v>1008</v>
      </c>
      <c r="AJ285" s="15" t="s">
        <v>1008</v>
      </c>
      <c r="AK285" s="15" t="s">
        <v>1007</v>
      </c>
      <c r="AL285" s="27">
        <v>4.4000000000000004</v>
      </c>
      <c r="AM285" s="27">
        <v>4</v>
      </c>
      <c r="AN285" s="27">
        <v>4</v>
      </c>
      <c r="AO285" s="27">
        <v>4</v>
      </c>
      <c r="AP285" s="27">
        <v>4</v>
      </c>
      <c r="AQ285" s="27">
        <v>4</v>
      </c>
      <c r="AR285" s="27">
        <v>4.0666666666666664</v>
      </c>
      <c r="AS285" s="15">
        <f t="shared" si="28"/>
        <v>0</v>
      </c>
      <c r="AT285" s="15">
        <f t="shared" si="29"/>
        <v>-1</v>
      </c>
      <c r="AU285" s="15">
        <f t="shared" si="30"/>
        <v>-1</v>
      </c>
      <c r="AV285" s="15">
        <f t="shared" si="31"/>
        <v>-0.79999999999999982</v>
      </c>
      <c r="AW285" s="15">
        <f t="shared" si="32"/>
        <v>-1</v>
      </c>
      <c r="AX285" s="15">
        <f t="shared" si="33"/>
        <v>-1</v>
      </c>
      <c r="AY285" s="15">
        <f t="shared" si="34"/>
        <v>-0.79999999999999982</v>
      </c>
    </row>
    <row r="286" spans="1:51" x14ac:dyDescent="0.2">
      <c r="A286" s="15">
        <v>143</v>
      </c>
      <c r="B286" s="15">
        <v>533</v>
      </c>
      <c r="C286" s="15">
        <v>0</v>
      </c>
      <c r="D286" s="15">
        <v>0</v>
      </c>
      <c r="E286" s="15">
        <v>1</v>
      </c>
      <c r="F286" s="15">
        <v>0</v>
      </c>
      <c r="G286" s="15">
        <v>0</v>
      </c>
      <c r="H286" s="15">
        <v>0</v>
      </c>
      <c r="I286" s="15">
        <v>60</v>
      </c>
      <c r="J286" s="15">
        <v>0</v>
      </c>
      <c r="K286" s="15">
        <v>0</v>
      </c>
      <c r="L286" s="15">
        <v>1</v>
      </c>
      <c r="M286" s="15">
        <v>0</v>
      </c>
      <c r="N286" s="15">
        <v>0</v>
      </c>
      <c r="O286" s="15">
        <v>4</v>
      </c>
      <c r="P286" s="15">
        <v>20</v>
      </c>
      <c r="Q286" s="15">
        <v>0</v>
      </c>
      <c r="R286" s="15">
        <v>1</v>
      </c>
      <c r="S286" s="15">
        <v>1</v>
      </c>
      <c r="T286" s="15">
        <v>400000</v>
      </c>
      <c r="U286" s="15">
        <v>1</v>
      </c>
      <c r="V286" s="15">
        <v>1</v>
      </c>
      <c r="W286" s="15">
        <v>1</v>
      </c>
      <c r="X286" s="15">
        <v>5</v>
      </c>
      <c r="Y286" s="193">
        <v>160</v>
      </c>
      <c r="Z286" s="15">
        <v>1</v>
      </c>
      <c r="AA286" s="15">
        <v>1</v>
      </c>
      <c r="AB286" s="15">
        <v>1</v>
      </c>
      <c r="AC286" s="15">
        <v>1</v>
      </c>
      <c r="AD286" s="15">
        <v>1</v>
      </c>
      <c r="AE286" s="15">
        <v>1</v>
      </c>
      <c r="AF286" s="15">
        <v>1</v>
      </c>
      <c r="AG286" s="15">
        <v>0</v>
      </c>
      <c r="AH286" s="15">
        <v>5</v>
      </c>
      <c r="AI286" s="15" t="s">
        <v>1008</v>
      </c>
      <c r="AJ286" s="15" t="s">
        <v>1008</v>
      </c>
      <c r="AK286" s="15" t="s">
        <v>1007</v>
      </c>
      <c r="AL286" s="15">
        <v>4.4000000000000004</v>
      </c>
      <c r="AM286" s="15">
        <v>5</v>
      </c>
      <c r="AN286" s="15">
        <v>5</v>
      </c>
      <c r="AO286" s="15">
        <v>4.8</v>
      </c>
      <c r="AP286" s="15">
        <v>5</v>
      </c>
      <c r="AQ286" s="15">
        <v>5</v>
      </c>
      <c r="AR286" s="27">
        <v>4.8666666666666663</v>
      </c>
      <c r="AS286" s="15">
        <f t="shared" si="28"/>
        <v>0</v>
      </c>
      <c r="AT286" s="15">
        <f t="shared" si="29"/>
        <v>0.33333333333333304</v>
      </c>
      <c r="AU286" s="15">
        <f t="shared" si="30"/>
        <v>0.25</v>
      </c>
      <c r="AV286" s="15">
        <f t="shared" si="31"/>
        <v>0.39999999999999947</v>
      </c>
      <c r="AW286" s="15">
        <f t="shared" si="32"/>
        <v>0</v>
      </c>
      <c r="AX286" s="15">
        <f t="shared" si="33"/>
        <v>0.25</v>
      </c>
      <c r="AY286" s="15">
        <f t="shared" si="34"/>
        <v>0.20555555555555483</v>
      </c>
    </row>
    <row r="287" spans="1:51" x14ac:dyDescent="0.2">
      <c r="A287" s="15">
        <v>143</v>
      </c>
      <c r="B287" s="15">
        <v>533</v>
      </c>
      <c r="C287" s="15">
        <v>0</v>
      </c>
      <c r="D287" s="15">
        <v>0</v>
      </c>
      <c r="E287" s="15">
        <v>1</v>
      </c>
      <c r="F287" s="15">
        <v>0</v>
      </c>
      <c r="G287" s="15">
        <v>0</v>
      </c>
      <c r="H287" s="15">
        <v>0</v>
      </c>
      <c r="I287" s="15">
        <v>60</v>
      </c>
      <c r="J287" s="15">
        <v>0</v>
      </c>
      <c r="K287" s="15">
        <v>0</v>
      </c>
      <c r="L287" s="15">
        <v>1</v>
      </c>
      <c r="M287" s="15">
        <v>0</v>
      </c>
      <c r="N287" s="15">
        <v>0</v>
      </c>
      <c r="O287" s="15">
        <v>4</v>
      </c>
      <c r="P287" s="15">
        <v>20</v>
      </c>
      <c r="Q287" s="15">
        <v>0</v>
      </c>
      <c r="R287" s="15">
        <v>1</v>
      </c>
      <c r="S287" s="15">
        <v>1</v>
      </c>
      <c r="T287" s="15">
        <v>400000</v>
      </c>
      <c r="U287" s="15">
        <v>1</v>
      </c>
      <c r="V287" s="15">
        <v>0</v>
      </c>
      <c r="W287" s="15">
        <v>1</v>
      </c>
      <c r="X287" s="15">
        <v>5</v>
      </c>
      <c r="Y287" s="193">
        <v>160</v>
      </c>
      <c r="Z287" s="15">
        <v>1</v>
      </c>
      <c r="AA287" s="15">
        <v>1</v>
      </c>
      <c r="AB287" s="15">
        <v>1</v>
      </c>
      <c r="AC287" s="15">
        <v>1</v>
      </c>
      <c r="AD287" s="15">
        <v>1</v>
      </c>
      <c r="AE287" s="15">
        <v>1</v>
      </c>
      <c r="AF287" s="15">
        <v>1</v>
      </c>
      <c r="AG287" s="15">
        <v>0</v>
      </c>
      <c r="AH287" s="15">
        <v>5</v>
      </c>
      <c r="AI287" s="15" t="s">
        <v>1008</v>
      </c>
      <c r="AJ287" s="15" t="s">
        <v>1008</v>
      </c>
      <c r="AK287" s="15" t="s">
        <v>1007</v>
      </c>
      <c r="AL287" s="27">
        <v>4.4000000000000004</v>
      </c>
      <c r="AM287" s="27">
        <v>4.666666666666667</v>
      </c>
      <c r="AN287" s="27">
        <v>4.75</v>
      </c>
      <c r="AO287" s="27">
        <v>4.4000000000000004</v>
      </c>
      <c r="AP287" s="27">
        <v>5</v>
      </c>
      <c r="AQ287" s="27">
        <v>4.75</v>
      </c>
      <c r="AR287" s="27">
        <v>4.6611111111111114</v>
      </c>
      <c r="AS287" s="15">
        <f t="shared" si="28"/>
        <v>-0.39999999999999947</v>
      </c>
      <c r="AT287" s="15">
        <f t="shared" si="29"/>
        <v>-0.33333333333333304</v>
      </c>
      <c r="AU287" s="15">
        <f t="shared" si="30"/>
        <v>0</v>
      </c>
      <c r="AV287" s="15">
        <f t="shared" si="31"/>
        <v>0.20000000000000018</v>
      </c>
      <c r="AW287" s="15">
        <f t="shared" si="32"/>
        <v>0</v>
      </c>
      <c r="AX287" s="15">
        <f t="shared" si="33"/>
        <v>0.25</v>
      </c>
      <c r="AY287" s="15">
        <f t="shared" si="34"/>
        <v>-4.722222222222161E-2</v>
      </c>
    </row>
    <row r="288" spans="1:51" x14ac:dyDescent="0.2">
      <c r="A288" s="15">
        <v>144</v>
      </c>
      <c r="B288" s="15">
        <v>534</v>
      </c>
      <c r="C288" s="15">
        <v>0</v>
      </c>
      <c r="D288" s="15">
        <v>0</v>
      </c>
      <c r="E288" s="15">
        <v>1</v>
      </c>
      <c r="F288" s="15">
        <v>0</v>
      </c>
      <c r="G288" s="15">
        <v>0</v>
      </c>
      <c r="H288" s="15">
        <v>0</v>
      </c>
      <c r="I288" s="15">
        <v>52</v>
      </c>
      <c r="J288" s="15">
        <v>0</v>
      </c>
      <c r="K288" s="15">
        <v>0</v>
      </c>
      <c r="L288" s="15">
        <v>1</v>
      </c>
      <c r="M288" s="15">
        <v>0</v>
      </c>
      <c r="N288" s="15">
        <v>0</v>
      </c>
      <c r="O288" s="15">
        <v>6</v>
      </c>
      <c r="P288" s="15">
        <v>10</v>
      </c>
      <c r="Q288" s="15">
        <v>0</v>
      </c>
      <c r="R288" s="15">
        <v>0</v>
      </c>
      <c r="S288" s="15">
        <v>1</v>
      </c>
      <c r="T288" s="15">
        <v>580000</v>
      </c>
      <c r="U288" s="15">
        <v>1</v>
      </c>
      <c r="V288" s="15">
        <v>1</v>
      </c>
      <c r="W288" s="15">
        <v>1</v>
      </c>
      <c r="X288" s="15">
        <v>15</v>
      </c>
      <c r="Y288" s="193">
        <v>6400</v>
      </c>
      <c r="Z288" s="15">
        <v>1</v>
      </c>
      <c r="AA288" s="15">
        <v>1</v>
      </c>
      <c r="AB288" s="15">
        <v>1</v>
      </c>
      <c r="AC288" s="15">
        <v>1</v>
      </c>
      <c r="AD288" s="15">
        <v>1</v>
      </c>
      <c r="AE288" s="15">
        <v>1</v>
      </c>
      <c r="AF288" s="15">
        <v>1</v>
      </c>
      <c r="AG288" s="15">
        <v>1</v>
      </c>
      <c r="AH288" s="15">
        <v>3</v>
      </c>
      <c r="AI288" s="15">
        <v>1</v>
      </c>
      <c r="AJ288" s="15">
        <v>0</v>
      </c>
      <c r="AK288" s="15">
        <v>1</v>
      </c>
      <c r="AL288" s="15">
        <v>4.8</v>
      </c>
      <c r="AM288" s="15">
        <v>5</v>
      </c>
      <c r="AN288" s="15">
        <v>4.75</v>
      </c>
      <c r="AO288" s="15">
        <v>4.2</v>
      </c>
      <c r="AP288" s="15">
        <v>5</v>
      </c>
      <c r="AQ288" s="15">
        <v>4.5</v>
      </c>
      <c r="AR288" s="27">
        <v>4.708333333333333</v>
      </c>
      <c r="AS288" s="15">
        <f t="shared" si="28"/>
        <v>0</v>
      </c>
      <c r="AT288" s="15">
        <f t="shared" si="29"/>
        <v>0</v>
      </c>
      <c r="AU288" s="15">
        <f t="shared" si="30"/>
        <v>0</v>
      </c>
      <c r="AV288" s="15">
        <f t="shared" si="31"/>
        <v>0</v>
      </c>
      <c r="AW288" s="15">
        <f t="shared" si="32"/>
        <v>0</v>
      </c>
      <c r="AX288" s="15">
        <f t="shared" si="33"/>
        <v>0</v>
      </c>
      <c r="AY288" s="15">
        <f t="shared" si="34"/>
        <v>0</v>
      </c>
    </row>
    <row r="289" spans="1:51" x14ac:dyDescent="0.2">
      <c r="A289" s="15">
        <v>144</v>
      </c>
      <c r="B289" s="15">
        <v>534</v>
      </c>
      <c r="C289" s="15">
        <v>0</v>
      </c>
      <c r="D289" s="15">
        <v>0</v>
      </c>
      <c r="E289" s="15">
        <v>1</v>
      </c>
      <c r="F289" s="15">
        <v>0</v>
      </c>
      <c r="G289" s="15">
        <v>0</v>
      </c>
      <c r="H289" s="15">
        <v>0</v>
      </c>
      <c r="I289" s="15">
        <v>52</v>
      </c>
      <c r="J289" s="15">
        <v>0</v>
      </c>
      <c r="K289" s="15">
        <v>0</v>
      </c>
      <c r="L289" s="15">
        <v>1</v>
      </c>
      <c r="M289" s="15">
        <v>0</v>
      </c>
      <c r="N289" s="15">
        <v>0</v>
      </c>
      <c r="O289" s="15">
        <v>6</v>
      </c>
      <c r="P289" s="15">
        <v>10</v>
      </c>
      <c r="Q289" s="15">
        <v>0</v>
      </c>
      <c r="R289" s="15">
        <v>0</v>
      </c>
      <c r="S289" s="15">
        <v>1</v>
      </c>
      <c r="T289" s="15">
        <v>580000</v>
      </c>
      <c r="U289" s="15">
        <v>1</v>
      </c>
      <c r="V289" s="15">
        <v>0</v>
      </c>
      <c r="W289" s="15">
        <v>1</v>
      </c>
      <c r="X289" s="15">
        <v>15</v>
      </c>
      <c r="Y289" s="193">
        <v>6400</v>
      </c>
      <c r="Z289" s="15">
        <v>1</v>
      </c>
      <c r="AA289" s="15">
        <v>1</v>
      </c>
      <c r="AB289" s="15">
        <v>1</v>
      </c>
      <c r="AC289" s="15">
        <v>1</v>
      </c>
      <c r="AD289" s="15">
        <v>1</v>
      </c>
      <c r="AE289" s="15">
        <v>1</v>
      </c>
      <c r="AF289" s="15">
        <v>1</v>
      </c>
      <c r="AG289" s="15">
        <v>1</v>
      </c>
      <c r="AH289" s="15">
        <v>3</v>
      </c>
      <c r="AI289" s="15">
        <v>1</v>
      </c>
      <c r="AJ289" s="15">
        <v>0</v>
      </c>
      <c r="AK289" s="15">
        <v>1</v>
      </c>
      <c r="AL289" s="27">
        <v>4.8</v>
      </c>
      <c r="AM289" s="27">
        <v>5</v>
      </c>
      <c r="AN289" s="27">
        <v>4.75</v>
      </c>
      <c r="AO289" s="27">
        <v>4.2</v>
      </c>
      <c r="AP289" s="27">
        <v>5</v>
      </c>
      <c r="AQ289" s="27">
        <v>4.5</v>
      </c>
      <c r="AR289" s="27">
        <v>4.708333333333333</v>
      </c>
      <c r="AS289" s="15">
        <f t="shared" si="28"/>
        <v>1.7999999999999998</v>
      </c>
      <c r="AT289" s="15">
        <f t="shared" si="29"/>
        <v>2</v>
      </c>
      <c r="AU289" s="15">
        <f t="shared" si="30"/>
        <v>1.75</v>
      </c>
      <c r="AV289" s="15">
        <f t="shared" si="31"/>
        <v>1.2000000000000002</v>
      </c>
      <c r="AW289" s="15">
        <f t="shared" si="32"/>
        <v>2</v>
      </c>
      <c r="AX289" s="15">
        <f t="shared" si="33"/>
        <v>1.5</v>
      </c>
      <c r="AY289" s="15">
        <f t="shared" si="34"/>
        <v>1.708333333333333</v>
      </c>
    </row>
    <row r="290" spans="1:51" x14ac:dyDescent="0.2">
      <c r="A290" s="15">
        <v>145</v>
      </c>
      <c r="B290" s="15">
        <v>535</v>
      </c>
      <c r="C290" s="15">
        <v>0</v>
      </c>
      <c r="D290" s="15">
        <v>0</v>
      </c>
      <c r="E290" s="15">
        <v>1</v>
      </c>
      <c r="F290" s="15">
        <v>0</v>
      </c>
      <c r="G290" s="15">
        <v>0</v>
      </c>
      <c r="H290" s="15">
        <v>1</v>
      </c>
      <c r="I290" s="15">
        <v>58</v>
      </c>
      <c r="J290" s="15">
        <v>0</v>
      </c>
      <c r="K290" s="15">
        <v>0</v>
      </c>
      <c r="L290" s="15">
        <v>0</v>
      </c>
      <c r="M290" s="15">
        <v>1</v>
      </c>
      <c r="N290" s="15">
        <v>0</v>
      </c>
      <c r="O290" s="15">
        <v>4</v>
      </c>
      <c r="P290" s="15">
        <v>15</v>
      </c>
      <c r="Q290" s="15">
        <v>0</v>
      </c>
      <c r="R290" s="15">
        <v>1</v>
      </c>
      <c r="S290" s="15">
        <v>1</v>
      </c>
      <c r="T290" s="15">
        <v>400000</v>
      </c>
      <c r="U290" s="15">
        <v>1</v>
      </c>
      <c r="V290" s="15">
        <v>1</v>
      </c>
      <c r="W290" s="15">
        <v>1</v>
      </c>
      <c r="X290" s="15">
        <v>10</v>
      </c>
      <c r="Y290" s="193">
        <v>800</v>
      </c>
      <c r="Z290" s="15">
        <v>1</v>
      </c>
      <c r="AA290" s="15">
        <v>1</v>
      </c>
      <c r="AB290" s="15">
        <v>1</v>
      </c>
      <c r="AC290" s="15">
        <v>1</v>
      </c>
      <c r="AD290" s="15">
        <v>1</v>
      </c>
      <c r="AE290" s="15">
        <v>1</v>
      </c>
      <c r="AF290" s="15">
        <v>1</v>
      </c>
      <c r="AG290" s="15">
        <v>0</v>
      </c>
      <c r="AH290" s="15">
        <v>5</v>
      </c>
      <c r="AI290" s="15" t="s">
        <v>1008</v>
      </c>
      <c r="AJ290" s="15" t="s">
        <v>1008</v>
      </c>
      <c r="AK290" s="15" t="s">
        <v>1007</v>
      </c>
      <c r="AL290" s="15">
        <v>3</v>
      </c>
      <c r="AM290" s="15">
        <v>3</v>
      </c>
      <c r="AN290" s="15">
        <v>3</v>
      </c>
      <c r="AO290" s="15">
        <v>3</v>
      </c>
      <c r="AP290" s="15">
        <v>3</v>
      </c>
      <c r="AQ290" s="15">
        <v>3</v>
      </c>
      <c r="AR290" s="27">
        <v>3</v>
      </c>
      <c r="AS290" s="15">
        <f t="shared" si="28"/>
        <v>0.60000000000000009</v>
      </c>
      <c r="AT290" s="15">
        <f t="shared" si="29"/>
        <v>0.66666666666666652</v>
      </c>
      <c r="AU290" s="15">
        <f t="shared" si="30"/>
        <v>0</v>
      </c>
      <c r="AV290" s="15">
        <f t="shared" si="31"/>
        <v>0</v>
      </c>
      <c r="AW290" s="15">
        <f t="shared" si="32"/>
        <v>0</v>
      </c>
      <c r="AX290" s="15">
        <f t="shared" si="33"/>
        <v>0</v>
      </c>
      <c r="AY290" s="15">
        <f t="shared" si="34"/>
        <v>0.21111111111111081</v>
      </c>
    </row>
    <row r="291" spans="1:51" x14ac:dyDescent="0.2">
      <c r="A291" s="15">
        <v>145</v>
      </c>
      <c r="B291" s="15">
        <v>535</v>
      </c>
      <c r="C291" s="15">
        <v>0</v>
      </c>
      <c r="D291" s="15">
        <v>0</v>
      </c>
      <c r="E291" s="15">
        <v>1</v>
      </c>
      <c r="F291" s="15">
        <v>0</v>
      </c>
      <c r="G291" s="15">
        <v>0</v>
      </c>
      <c r="H291" s="15">
        <v>1</v>
      </c>
      <c r="I291" s="15">
        <v>58</v>
      </c>
      <c r="J291" s="15">
        <v>0</v>
      </c>
      <c r="K291" s="15">
        <v>0</v>
      </c>
      <c r="L291" s="15">
        <v>0</v>
      </c>
      <c r="M291" s="15">
        <v>1</v>
      </c>
      <c r="N291" s="15">
        <v>0</v>
      </c>
      <c r="O291" s="15">
        <v>4</v>
      </c>
      <c r="P291" s="15">
        <v>15</v>
      </c>
      <c r="Q291" s="15">
        <v>0</v>
      </c>
      <c r="R291" s="15">
        <v>1</v>
      </c>
      <c r="S291" s="15">
        <v>1</v>
      </c>
      <c r="T291" s="15">
        <v>400000</v>
      </c>
      <c r="U291" s="15">
        <v>1</v>
      </c>
      <c r="V291" s="15">
        <v>0</v>
      </c>
      <c r="W291" s="15">
        <v>1</v>
      </c>
      <c r="X291" s="15">
        <v>10</v>
      </c>
      <c r="Y291" s="193">
        <v>1000</v>
      </c>
      <c r="Z291" s="15">
        <v>1</v>
      </c>
      <c r="AA291" s="15">
        <v>1</v>
      </c>
      <c r="AB291" s="15">
        <v>1</v>
      </c>
      <c r="AC291" s="15">
        <v>1</v>
      </c>
      <c r="AD291" s="15">
        <v>1</v>
      </c>
      <c r="AE291" s="15">
        <v>1</v>
      </c>
      <c r="AF291" s="15">
        <v>1</v>
      </c>
      <c r="AG291" s="15">
        <v>0</v>
      </c>
      <c r="AH291" s="15">
        <v>5</v>
      </c>
      <c r="AI291" s="15" t="s">
        <v>1008</v>
      </c>
      <c r="AJ291" s="15" t="s">
        <v>1008</v>
      </c>
      <c r="AK291" s="15" t="s">
        <v>1007</v>
      </c>
      <c r="AL291" s="27">
        <v>2.4</v>
      </c>
      <c r="AM291" s="27">
        <v>2.3333333333333335</v>
      </c>
      <c r="AN291" s="27">
        <v>3</v>
      </c>
      <c r="AO291" s="27">
        <v>3</v>
      </c>
      <c r="AP291" s="27">
        <v>3</v>
      </c>
      <c r="AQ291" s="27">
        <v>3</v>
      </c>
      <c r="AR291" s="27">
        <v>2.7888888888888892</v>
      </c>
      <c r="AS291" s="15">
        <f t="shared" si="28"/>
        <v>-2.4</v>
      </c>
      <c r="AT291" s="15">
        <f t="shared" si="29"/>
        <v>-2.3333333333333335</v>
      </c>
      <c r="AU291" s="15">
        <f t="shared" si="30"/>
        <v>-1.75</v>
      </c>
      <c r="AV291" s="15">
        <f t="shared" si="31"/>
        <v>-1.2000000000000002</v>
      </c>
      <c r="AW291" s="15">
        <f t="shared" si="32"/>
        <v>-1.666666666666667</v>
      </c>
      <c r="AX291" s="15">
        <f t="shared" si="33"/>
        <v>-1.75</v>
      </c>
      <c r="AY291" s="15">
        <f t="shared" si="34"/>
        <v>-1.85</v>
      </c>
    </row>
    <row r="292" spans="1:51" x14ac:dyDescent="0.2">
      <c r="A292" s="15">
        <v>146</v>
      </c>
      <c r="B292" s="15">
        <v>537</v>
      </c>
      <c r="C292" s="15">
        <v>1</v>
      </c>
      <c r="D292" s="15">
        <v>1</v>
      </c>
      <c r="E292" s="15">
        <v>0</v>
      </c>
      <c r="F292" s="15">
        <v>0</v>
      </c>
      <c r="G292" s="15">
        <v>0</v>
      </c>
      <c r="H292" s="15">
        <v>1</v>
      </c>
      <c r="I292" s="15">
        <v>53</v>
      </c>
      <c r="J292" s="15">
        <v>0</v>
      </c>
      <c r="K292" s="15">
        <v>0</v>
      </c>
      <c r="L292" s="15">
        <v>1</v>
      </c>
      <c r="M292" s="15">
        <v>0</v>
      </c>
      <c r="N292" s="15">
        <v>0</v>
      </c>
      <c r="O292" s="15">
        <v>4</v>
      </c>
      <c r="P292" s="15">
        <v>30</v>
      </c>
      <c r="Q292" s="15">
        <v>0</v>
      </c>
      <c r="R292" s="15">
        <v>1</v>
      </c>
      <c r="S292" s="15">
        <v>0</v>
      </c>
      <c r="T292" s="15">
        <v>0</v>
      </c>
      <c r="U292" s="15">
        <v>1</v>
      </c>
      <c r="V292" s="15">
        <v>1</v>
      </c>
      <c r="W292" s="15">
        <v>1</v>
      </c>
      <c r="X292" s="15">
        <v>2</v>
      </c>
      <c r="Y292" s="193">
        <v>100</v>
      </c>
      <c r="Z292" s="15">
        <v>2</v>
      </c>
      <c r="AA292" s="15">
        <v>2</v>
      </c>
      <c r="AB292" s="15">
        <v>2</v>
      </c>
      <c r="AC292" s="15">
        <v>2</v>
      </c>
      <c r="AD292" s="15">
        <v>2</v>
      </c>
      <c r="AE292" s="15">
        <v>2</v>
      </c>
      <c r="AF292" s="15">
        <v>2</v>
      </c>
      <c r="AG292" s="15">
        <v>0</v>
      </c>
      <c r="AH292" s="15">
        <v>5</v>
      </c>
      <c r="AI292" s="15" t="s">
        <v>1008</v>
      </c>
      <c r="AJ292" s="15" t="s">
        <v>1008</v>
      </c>
      <c r="AK292" s="15" t="s">
        <v>1007</v>
      </c>
      <c r="AL292" s="15">
        <v>4.8</v>
      </c>
      <c r="AM292" s="15">
        <v>4.666666666666667</v>
      </c>
      <c r="AN292" s="15">
        <v>4.75</v>
      </c>
      <c r="AO292" s="15">
        <v>4.2</v>
      </c>
      <c r="AP292" s="15">
        <v>4.666666666666667</v>
      </c>
      <c r="AQ292" s="15">
        <v>4.75</v>
      </c>
      <c r="AR292" s="27">
        <v>4.6388888888888893</v>
      </c>
      <c r="AS292" s="15">
        <f t="shared" si="28"/>
        <v>0</v>
      </c>
      <c r="AT292" s="15">
        <f t="shared" si="29"/>
        <v>0</v>
      </c>
      <c r="AU292" s="15">
        <f t="shared" si="30"/>
        <v>0</v>
      </c>
      <c r="AV292" s="15">
        <f t="shared" si="31"/>
        <v>0</v>
      </c>
      <c r="AW292" s="15">
        <f t="shared" si="32"/>
        <v>0</v>
      </c>
      <c r="AX292" s="15">
        <f t="shared" si="33"/>
        <v>0</v>
      </c>
      <c r="AY292" s="15">
        <f t="shared" si="34"/>
        <v>0</v>
      </c>
    </row>
    <row r="293" spans="1:51" x14ac:dyDescent="0.2">
      <c r="A293" s="15">
        <v>146</v>
      </c>
      <c r="B293" s="15">
        <v>537</v>
      </c>
      <c r="C293" s="15">
        <v>1</v>
      </c>
      <c r="D293" s="15">
        <v>1</v>
      </c>
      <c r="E293" s="15">
        <v>0</v>
      </c>
      <c r="F293" s="15">
        <v>0</v>
      </c>
      <c r="G293" s="15">
        <v>0</v>
      </c>
      <c r="H293" s="15">
        <v>1</v>
      </c>
      <c r="I293" s="15">
        <v>53</v>
      </c>
      <c r="J293" s="15">
        <v>0</v>
      </c>
      <c r="K293" s="15">
        <v>0</v>
      </c>
      <c r="L293" s="15">
        <v>1</v>
      </c>
      <c r="M293" s="15">
        <v>0</v>
      </c>
      <c r="N293" s="15">
        <v>0</v>
      </c>
      <c r="O293" s="15">
        <v>4</v>
      </c>
      <c r="P293" s="15">
        <v>30</v>
      </c>
      <c r="Q293" s="15">
        <v>0</v>
      </c>
      <c r="R293" s="15">
        <v>1</v>
      </c>
      <c r="S293" s="15">
        <v>0</v>
      </c>
      <c r="T293" s="15">
        <v>0</v>
      </c>
      <c r="U293" s="15">
        <v>1</v>
      </c>
      <c r="V293" s="15">
        <v>0</v>
      </c>
      <c r="W293" s="15">
        <v>1</v>
      </c>
      <c r="X293" s="15">
        <v>2</v>
      </c>
      <c r="Y293" s="193">
        <v>100</v>
      </c>
      <c r="Z293" s="15">
        <v>2</v>
      </c>
      <c r="AA293" s="15">
        <v>2</v>
      </c>
      <c r="AB293" s="15">
        <v>2</v>
      </c>
      <c r="AC293" s="15">
        <v>2</v>
      </c>
      <c r="AD293" s="15">
        <v>2</v>
      </c>
      <c r="AE293" s="15">
        <v>2</v>
      </c>
      <c r="AF293" s="15">
        <v>2</v>
      </c>
      <c r="AG293" s="15">
        <v>0</v>
      </c>
      <c r="AH293" s="15">
        <v>5</v>
      </c>
      <c r="AI293" s="15" t="s">
        <v>1008</v>
      </c>
      <c r="AJ293" s="15" t="s">
        <v>1008</v>
      </c>
      <c r="AK293" s="15" t="s">
        <v>1007</v>
      </c>
      <c r="AL293" s="27">
        <v>4.8</v>
      </c>
      <c r="AM293" s="27">
        <v>4.666666666666667</v>
      </c>
      <c r="AN293" s="27">
        <v>4.75</v>
      </c>
      <c r="AO293" s="27">
        <v>4.2</v>
      </c>
      <c r="AP293" s="27">
        <v>4.666666666666667</v>
      </c>
      <c r="AQ293" s="27">
        <v>4.75</v>
      </c>
      <c r="AR293" s="27">
        <v>4.6388888888888893</v>
      </c>
      <c r="AS293" s="15">
        <f t="shared" si="28"/>
        <v>0.59999999999999964</v>
      </c>
      <c r="AT293" s="15">
        <f t="shared" si="29"/>
        <v>0.66666666666666696</v>
      </c>
      <c r="AU293" s="15">
        <f t="shared" si="30"/>
        <v>0.5</v>
      </c>
      <c r="AV293" s="15">
        <f t="shared" si="31"/>
        <v>0.20000000000000018</v>
      </c>
      <c r="AW293" s="15">
        <f t="shared" si="32"/>
        <v>0.66666666666666696</v>
      </c>
      <c r="AX293" s="15">
        <f t="shared" si="33"/>
        <v>-0.25</v>
      </c>
      <c r="AY293" s="15">
        <f t="shared" si="34"/>
        <v>0.39722222222222303</v>
      </c>
    </row>
    <row r="294" spans="1:51" x14ac:dyDescent="0.2">
      <c r="A294" s="15">
        <v>147</v>
      </c>
      <c r="B294" s="15">
        <v>538</v>
      </c>
      <c r="C294" s="15">
        <v>1</v>
      </c>
      <c r="D294" s="15">
        <v>1</v>
      </c>
      <c r="E294" s="15">
        <v>0</v>
      </c>
      <c r="F294" s="15">
        <v>0</v>
      </c>
      <c r="G294" s="15">
        <v>0</v>
      </c>
      <c r="H294" s="15">
        <v>0</v>
      </c>
      <c r="I294" s="15">
        <v>55</v>
      </c>
      <c r="J294" s="15">
        <v>0</v>
      </c>
      <c r="K294" s="15">
        <v>0</v>
      </c>
      <c r="L294" s="15">
        <v>0</v>
      </c>
      <c r="M294" s="15">
        <v>1</v>
      </c>
      <c r="N294" s="15">
        <v>0</v>
      </c>
      <c r="O294" s="15">
        <v>4</v>
      </c>
      <c r="P294" s="15">
        <v>30</v>
      </c>
      <c r="Q294" s="15">
        <v>0</v>
      </c>
      <c r="R294" s="15">
        <v>0</v>
      </c>
      <c r="S294" s="15">
        <v>1</v>
      </c>
      <c r="T294" s="15">
        <v>680000</v>
      </c>
      <c r="U294" s="15">
        <v>1</v>
      </c>
      <c r="V294" s="15">
        <v>1</v>
      </c>
      <c r="W294" s="15">
        <v>1</v>
      </c>
      <c r="X294" s="15">
        <v>1</v>
      </c>
      <c r="Y294" s="193">
        <v>30000</v>
      </c>
      <c r="Z294" s="15">
        <v>1.75</v>
      </c>
      <c r="AA294" s="15">
        <v>1</v>
      </c>
      <c r="AB294" s="15">
        <v>1</v>
      </c>
      <c r="AC294" s="15">
        <v>1</v>
      </c>
      <c r="AD294" s="15">
        <v>1</v>
      </c>
      <c r="AE294" s="15">
        <v>1.1499999999999999</v>
      </c>
      <c r="AF294" s="15">
        <v>1</v>
      </c>
      <c r="AG294" s="15">
        <v>0</v>
      </c>
      <c r="AH294" s="15">
        <v>5</v>
      </c>
      <c r="AI294" s="15" t="s">
        <v>1008</v>
      </c>
      <c r="AJ294" s="15" t="s">
        <v>1008</v>
      </c>
      <c r="AK294" s="15" t="s">
        <v>1007</v>
      </c>
      <c r="AL294" s="15">
        <v>4.2</v>
      </c>
      <c r="AM294" s="15">
        <v>4</v>
      </c>
      <c r="AN294" s="15">
        <v>4.25</v>
      </c>
      <c r="AO294" s="15">
        <v>4</v>
      </c>
      <c r="AP294" s="15">
        <v>4</v>
      </c>
      <c r="AQ294" s="15">
        <v>5</v>
      </c>
      <c r="AR294" s="27">
        <v>4.2416666666666663</v>
      </c>
      <c r="AS294" s="15">
        <f t="shared" si="28"/>
        <v>0</v>
      </c>
      <c r="AT294" s="15">
        <f t="shared" si="29"/>
        <v>0</v>
      </c>
      <c r="AU294" s="15">
        <f t="shared" si="30"/>
        <v>0</v>
      </c>
      <c r="AV294" s="15">
        <f t="shared" si="31"/>
        <v>0</v>
      </c>
      <c r="AW294" s="15">
        <f t="shared" si="32"/>
        <v>0</v>
      </c>
      <c r="AX294" s="15">
        <f t="shared" si="33"/>
        <v>0</v>
      </c>
      <c r="AY294" s="15">
        <f t="shared" si="34"/>
        <v>0</v>
      </c>
    </row>
    <row r="295" spans="1:51" x14ac:dyDescent="0.2">
      <c r="A295" s="15">
        <v>147</v>
      </c>
      <c r="B295" s="15">
        <v>538</v>
      </c>
      <c r="C295" s="15">
        <v>1</v>
      </c>
      <c r="D295" s="15">
        <v>1</v>
      </c>
      <c r="E295" s="15">
        <v>0</v>
      </c>
      <c r="F295" s="15">
        <v>0</v>
      </c>
      <c r="G295" s="15">
        <v>0</v>
      </c>
      <c r="H295" s="15">
        <v>0</v>
      </c>
      <c r="I295" s="15">
        <v>55</v>
      </c>
      <c r="J295" s="15">
        <v>0</v>
      </c>
      <c r="K295" s="15">
        <v>0</v>
      </c>
      <c r="L295" s="15">
        <v>0</v>
      </c>
      <c r="M295" s="15">
        <v>1</v>
      </c>
      <c r="N295" s="15">
        <v>0</v>
      </c>
      <c r="O295" s="15">
        <v>4</v>
      </c>
      <c r="P295" s="15">
        <v>30</v>
      </c>
      <c r="Q295" s="15">
        <v>0</v>
      </c>
      <c r="R295" s="15">
        <v>0</v>
      </c>
      <c r="S295" s="15">
        <v>1</v>
      </c>
      <c r="T295" s="15">
        <v>680000</v>
      </c>
      <c r="U295" s="15">
        <v>1</v>
      </c>
      <c r="V295" s="15">
        <v>0</v>
      </c>
      <c r="W295" s="15">
        <v>1</v>
      </c>
      <c r="X295" s="15">
        <v>1</v>
      </c>
      <c r="Y295" s="193">
        <v>26000</v>
      </c>
      <c r="Z295" s="15">
        <v>1.75</v>
      </c>
      <c r="AA295" s="15">
        <v>1</v>
      </c>
      <c r="AB295" s="15">
        <v>1</v>
      </c>
      <c r="AC295" s="15">
        <v>1</v>
      </c>
      <c r="AD295" s="15">
        <v>1</v>
      </c>
      <c r="AE295" s="15">
        <v>1.1499999999999999</v>
      </c>
      <c r="AF295" s="15">
        <v>1</v>
      </c>
      <c r="AG295" s="15">
        <v>0</v>
      </c>
      <c r="AH295" s="15">
        <v>5</v>
      </c>
      <c r="AI295" s="15" t="s">
        <v>1008</v>
      </c>
      <c r="AJ295" s="15" t="s">
        <v>1008</v>
      </c>
      <c r="AK295" s="15" t="s">
        <v>1007</v>
      </c>
      <c r="AL295" s="27">
        <v>4.2</v>
      </c>
      <c r="AM295" s="27">
        <v>4</v>
      </c>
      <c r="AN295" s="27">
        <v>4.25</v>
      </c>
      <c r="AO295" s="27">
        <v>4</v>
      </c>
      <c r="AP295" s="27">
        <v>4</v>
      </c>
      <c r="AQ295" s="27">
        <v>5</v>
      </c>
      <c r="AR295" s="27">
        <v>4.2416666666666663</v>
      </c>
      <c r="AS295" s="15">
        <f t="shared" si="28"/>
        <v>0.20000000000000018</v>
      </c>
      <c r="AT295" s="15">
        <f t="shared" si="29"/>
        <v>-0.33333333333333304</v>
      </c>
      <c r="AU295" s="15">
        <f t="shared" si="30"/>
        <v>0</v>
      </c>
      <c r="AV295" s="15">
        <f t="shared" si="31"/>
        <v>-1</v>
      </c>
      <c r="AW295" s="15">
        <f t="shared" si="32"/>
        <v>-1</v>
      </c>
      <c r="AX295" s="15">
        <f t="shared" si="33"/>
        <v>0.75</v>
      </c>
      <c r="AY295" s="15">
        <f t="shared" si="34"/>
        <v>-0.23055555555555607</v>
      </c>
    </row>
    <row r="296" spans="1:51" x14ac:dyDescent="0.2">
      <c r="A296" s="15">
        <v>148</v>
      </c>
      <c r="B296" s="15">
        <v>539</v>
      </c>
      <c r="C296" s="15">
        <v>1</v>
      </c>
      <c r="D296" s="15">
        <v>1</v>
      </c>
      <c r="E296" s="15">
        <v>0</v>
      </c>
      <c r="F296" s="15">
        <v>0</v>
      </c>
      <c r="G296" s="15">
        <v>0</v>
      </c>
      <c r="H296" s="15">
        <v>1</v>
      </c>
      <c r="I296" s="15">
        <v>60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3</v>
      </c>
      <c r="P296" s="15">
        <v>30</v>
      </c>
      <c r="Q296" s="15">
        <v>0</v>
      </c>
      <c r="R296" s="15">
        <v>0</v>
      </c>
      <c r="S296" s="15">
        <v>1</v>
      </c>
      <c r="T296" s="15">
        <v>360000</v>
      </c>
      <c r="U296" s="15">
        <v>1</v>
      </c>
      <c r="V296" s="15">
        <v>1</v>
      </c>
      <c r="W296" s="15">
        <v>1</v>
      </c>
      <c r="X296" s="15">
        <v>2</v>
      </c>
      <c r="Y296" s="193">
        <v>1250</v>
      </c>
      <c r="Z296" s="15">
        <v>1</v>
      </c>
      <c r="AA296" s="15">
        <v>1</v>
      </c>
      <c r="AB296" s="15">
        <v>1</v>
      </c>
      <c r="AC296" s="15">
        <v>1</v>
      </c>
      <c r="AD296" s="15">
        <v>1</v>
      </c>
      <c r="AE296" s="15">
        <v>1</v>
      </c>
      <c r="AF296" s="15">
        <v>1</v>
      </c>
      <c r="AG296" s="15">
        <v>0</v>
      </c>
      <c r="AH296" s="15">
        <v>5</v>
      </c>
      <c r="AI296" s="15" t="s">
        <v>1008</v>
      </c>
      <c r="AJ296" s="15" t="s">
        <v>1008</v>
      </c>
      <c r="AK296" s="15" t="s">
        <v>1007</v>
      </c>
      <c r="AL296" s="15">
        <v>4</v>
      </c>
      <c r="AM296" s="15">
        <v>4.333333333333333</v>
      </c>
      <c r="AN296" s="15">
        <v>4.25</v>
      </c>
      <c r="AO296" s="15">
        <v>5</v>
      </c>
      <c r="AP296" s="15">
        <v>5</v>
      </c>
      <c r="AQ296" s="15">
        <v>4.25</v>
      </c>
      <c r="AR296" s="27">
        <v>4.4722222222222223</v>
      </c>
      <c r="AS296" s="15">
        <f t="shared" si="28"/>
        <v>0</v>
      </c>
      <c r="AT296" s="15">
        <f t="shared" si="29"/>
        <v>0.33333333333333304</v>
      </c>
      <c r="AU296" s="15">
        <f t="shared" si="30"/>
        <v>0.75</v>
      </c>
      <c r="AV296" s="15">
        <f t="shared" si="31"/>
        <v>0</v>
      </c>
      <c r="AW296" s="15">
        <f t="shared" si="32"/>
        <v>0</v>
      </c>
      <c r="AX296" s="15">
        <f t="shared" si="33"/>
        <v>0</v>
      </c>
      <c r="AY296" s="15">
        <f t="shared" si="34"/>
        <v>0.18055555555555536</v>
      </c>
    </row>
    <row r="297" spans="1:51" x14ac:dyDescent="0.2">
      <c r="A297" s="15">
        <v>148</v>
      </c>
      <c r="B297" s="15">
        <v>539</v>
      </c>
      <c r="C297" s="15">
        <v>1</v>
      </c>
      <c r="D297" s="15">
        <v>1</v>
      </c>
      <c r="E297" s="15">
        <v>0</v>
      </c>
      <c r="F297" s="15">
        <v>0</v>
      </c>
      <c r="G297" s="15">
        <v>0</v>
      </c>
      <c r="H297" s="15">
        <v>1</v>
      </c>
      <c r="I297" s="15">
        <v>60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3</v>
      </c>
      <c r="P297" s="15">
        <v>30</v>
      </c>
      <c r="Q297" s="15">
        <v>0</v>
      </c>
      <c r="R297" s="15">
        <v>0</v>
      </c>
      <c r="S297" s="15">
        <v>1</v>
      </c>
      <c r="T297" s="15">
        <v>360000</v>
      </c>
      <c r="U297" s="15">
        <v>1</v>
      </c>
      <c r="V297" s="15">
        <v>0</v>
      </c>
      <c r="W297" s="15">
        <v>1</v>
      </c>
      <c r="X297" s="15">
        <v>2</v>
      </c>
      <c r="Y297" s="193">
        <v>1250</v>
      </c>
      <c r="Z297" s="15">
        <v>1</v>
      </c>
      <c r="AA297" s="15">
        <v>1</v>
      </c>
      <c r="AB297" s="15">
        <v>1</v>
      </c>
      <c r="AC297" s="15">
        <v>1</v>
      </c>
      <c r="AD297" s="15">
        <v>1</v>
      </c>
      <c r="AE297" s="15">
        <v>1</v>
      </c>
      <c r="AF297" s="15">
        <v>1</v>
      </c>
      <c r="AG297" s="15">
        <v>0</v>
      </c>
      <c r="AH297" s="15">
        <v>5</v>
      </c>
      <c r="AI297" s="15" t="s">
        <v>1008</v>
      </c>
      <c r="AJ297" s="15" t="s">
        <v>1008</v>
      </c>
      <c r="AK297" s="15" t="s">
        <v>1007</v>
      </c>
      <c r="AL297" s="27">
        <v>4</v>
      </c>
      <c r="AM297" s="27">
        <v>4</v>
      </c>
      <c r="AN297" s="27">
        <v>3.5</v>
      </c>
      <c r="AO297" s="27">
        <v>5</v>
      </c>
      <c r="AP297" s="27">
        <v>5</v>
      </c>
      <c r="AQ297" s="27">
        <v>4.25</v>
      </c>
      <c r="AR297" s="27">
        <v>4.291666666666667</v>
      </c>
      <c r="AS297" s="15">
        <f t="shared" si="28"/>
        <v>-0.20000000000000018</v>
      </c>
      <c r="AT297" s="15">
        <f t="shared" si="29"/>
        <v>-0.33333333333333304</v>
      </c>
      <c r="AU297" s="15">
        <f t="shared" si="30"/>
        <v>-1</v>
      </c>
      <c r="AV297" s="15">
        <f t="shared" si="31"/>
        <v>0.59999999999999964</v>
      </c>
      <c r="AW297" s="15">
        <f t="shared" si="32"/>
        <v>2.6666666666666665</v>
      </c>
      <c r="AX297" s="15">
        <f t="shared" si="33"/>
        <v>1.25</v>
      </c>
      <c r="AY297" s="15">
        <f t="shared" si="34"/>
        <v>0.49722222222222268</v>
      </c>
    </row>
    <row r="298" spans="1:51" x14ac:dyDescent="0.2">
      <c r="A298" s="15">
        <v>149</v>
      </c>
      <c r="B298" s="15">
        <v>3539</v>
      </c>
      <c r="C298" s="15">
        <v>1</v>
      </c>
      <c r="D298" s="15">
        <v>1</v>
      </c>
      <c r="E298" s="15">
        <v>0</v>
      </c>
      <c r="F298" s="15">
        <v>0</v>
      </c>
      <c r="G298" s="15">
        <v>0</v>
      </c>
      <c r="H298" s="15">
        <v>1</v>
      </c>
      <c r="I298" s="15">
        <v>56</v>
      </c>
      <c r="J298" s="15">
        <v>0</v>
      </c>
      <c r="K298" s="15">
        <v>1</v>
      </c>
      <c r="L298" s="15">
        <v>0</v>
      </c>
      <c r="M298" s="15">
        <v>0</v>
      </c>
      <c r="N298" s="15">
        <v>0</v>
      </c>
      <c r="O298" s="15">
        <v>5</v>
      </c>
      <c r="P298" s="15">
        <v>20</v>
      </c>
      <c r="Q298" s="15">
        <v>0</v>
      </c>
      <c r="R298" s="15">
        <v>1</v>
      </c>
      <c r="S298" s="15">
        <v>1</v>
      </c>
      <c r="T298" s="15">
        <v>480000</v>
      </c>
      <c r="U298" s="15">
        <v>1</v>
      </c>
      <c r="V298" s="15">
        <v>1</v>
      </c>
      <c r="W298" s="15">
        <v>1</v>
      </c>
      <c r="X298" s="15">
        <v>15</v>
      </c>
      <c r="Y298" s="193">
        <v>200</v>
      </c>
      <c r="Z298" s="15">
        <v>1.75</v>
      </c>
      <c r="AA298" s="15">
        <v>1</v>
      </c>
      <c r="AB298" s="15">
        <v>1.6666666666666667</v>
      </c>
      <c r="AC298" s="15">
        <v>2</v>
      </c>
      <c r="AD298" s="15">
        <v>2</v>
      </c>
      <c r="AE298" s="15">
        <v>1.6833333333333336</v>
      </c>
      <c r="AF298" s="15">
        <v>2</v>
      </c>
      <c r="AG298" s="15">
        <v>0</v>
      </c>
      <c r="AH298" s="15">
        <v>5</v>
      </c>
      <c r="AI298" s="15" t="s">
        <v>1008</v>
      </c>
      <c r="AJ298" s="15" t="s">
        <v>1008</v>
      </c>
      <c r="AK298" s="15" t="s">
        <v>1007</v>
      </c>
      <c r="AL298" s="15">
        <v>4.2</v>
      </c>
      <c r="AM298" s="15">
        <v>4.333333333333333</v>
      </c>
      <c r="AN298" s="15">
        <v>4.5</v>
      </c>
      <c r="AO298" s="15">
        <v>4.4000000000000004</v>
      </c>
      <c r="AP298" s="15">
        <v>2.3333333333333335</v>
      </c>
      <c r="AQ298" s="15">
        <v>3</v>
      </c>
      <c r="AR298" s="27">
        <v>3.7944444444444443</v>
      </c>
      <c r="AS298" s="15">
        <f t="shared" si="28"/>
        <v>0.20000000000000018</v>
      </c>
      <c r="AT298" s="15">
        <f t="shared" si="29"/>
        <v>0.99999999999999956</v>
      </c>
      <c r="AU298" s="15">
        <f t="shared" si="30"/>
        <v>1</v>
      </c>
      <c r="AV298" s="15">
        <f t="shared" si="31"/>
        <v>1.0000000000000004</v>
      </c>
      <c r="AW298" s="15">
        <f t="shared" si="32"/>
        <v>0.33333333333333348</v>
      </c>
      <c r="AX298" s="15">
        <f t="shared" si="33"/>
        <v>0</v>
      </c>
      <c r="AY298" s="15">
        <f t="shared" si="34"/>
        <v>0.58888888888888857</v>
      </c>
    </row>
    <row r="299" spans="1:51" x14ac:dyDescent="0.2">
      <c r="A299" s="15">
        <v>149</v>
      </c>
      <c r="B299" s="15">
        <v>3539</v>
      </c>
      <c r="C299" s="15">
        <v>1</v>
      </c>
      <c r="D299" s="15">
        <v>1</v>
      </c>
      <c r="E299" s="15">
        <v>0</v>
      </c>
      <c r="F299" s="15">
        <v>0</v>
      </c>
      <c r="G299" s="15">
        <v>0</v>
      </c>
      <c r="H299" s="15">
        <v>1</v>
      </c>
      <c r="I299" s="15">
        <v>56</v>
      </c>
      <c r="J299" s="15">
        <v>0</v>
      </c>
      <c r="K299" s="15">
        <v>1</v>
      </c>
      <c r="L299" s="15">
        <v>0</v>
      </c>
      <c r="M299" s="15">
        <v>0</v>
      </c>
      <c r="N299" s="15">
        <v>0</v>
      </c>
      <c r="O299" s="15">
        <v>5</v>
      </c>
      <c r="P299" s="15">
        <v>20</v>
      </c>
      <c r="Q299" s="15">
        <v>0</v>
      </c>
      <c r="R299" s="15">
        <v>1</v>
      </c>
      <c r="S299" s="15">
        <v>1</v>
      </c>
      <c r="T299" s="15">
        <v>480000</v>
      </c>
      <c r="U299" s="15">
        <v>1</v>
      </c>
      <c r="V299" s="15">
        <v>0</v>
      </c>
      <c r="W299" s="15">
        <v>1</v>
      </c>
      <c r="X299" s="15">
        <v>30</v>
      </c>
      <c r="Y299" s="193">
        <v>166.66666666666666</v>
      </c>
      <c r="Z299" s="15">
        <v>1.75</v>
      </c>
      <c r="AA299" s="15">
        <v>1</v>
      </c>
      <c r="AB299" s="15">
        <v>1.6666666666666667</v>
      </c>
      <c r="AC299" s="15">
        <v>2</v>
      </c>
      <c r="AD299" s="15">
        <v>2</v>
      </c>
      <c r="AE299" s="15">
        <v>1.6833333333333336</v>
      </c>
      <c r="AF299" s="15">
        <v>2</v>
      </c>
      <c r="AG299" s="15">
        <v>0</v>
      </c>
      <c r="AH299" s="15">
        <v>5</v>
      </c>
      <c r="AI299" s="15" t="s">
        <v>1008</v>
      </c>
      <c r="AJ299" s="15" t="s">
        <v>1008</v>
      </c>
      <c r="AK299" s="15" t="s">
        <v>1007</v>
      </c>
      <c r="AL299" s="27">
        <v>4</v>
      </c>
      <c r="AM299" s="27">
        <v>3.3333333333333335</v>
      </c>
      <c r="AN299" s="27">
        <v>3.5</v>
      </c>
      <c r="AO299" s="27">
        <v>3.4</v>
      </c>
      <c r="AP299" s="27">
        <v>2</v>
      </c>
      <c r="AQ299" s="27">
        <v>3</v>
      </c>
      <c r="AR299" s="27">
        <v>3.2055555555555557</v>
      </c>
      <c r="AS299" s="15">
        <f t="shared" si="28"/>
        <v>0</v>
      </c>
      <c r="AT299" s="15">
        <f t="shared" si="29"/>
        <v>0.33333333333333348</v>
      </c>
      <c r="AU299" s="15">
        <f t="shared" si="30"/>
        <v>0</v>
      </c>
      <c r="AV299" s="15">
        <f t="shared" si="31"/>
        <v>0.39999999999999991</v>
      </c>
      <c r="AW299" s="15">
        <f t="shared" si="32"/>
        <v>-1.6666666666666665</v>
      </c>
      <c r="AX299" s="15">
        <f t="shared" si="33"/>
        <v>-1</v>
      </c>
      <c r="AY299" s="15">
        <f t="shared" si="34"/>
        <v>-0.32222222222222241</v>
      </c>
    </row>
    <row r="300" spans="1:51" x14ac:dyDescent="0.2">
      <c r="A300" s="15">
        <v>150</v>
      </c>
      <c r="B300" s="15">
        <v>540</v>
      </c>
      <c r="C300" s="15">
        <v>1</v>
      </c>
      <c r="D300" s="15">
        <v>1</v>
      </c>
      <c r="E300" s="15">
        <v>0</v>
      </c>
      <c r="F300" s="15">
        <v>0</v>
      </c>
      <c r="G300" s="15">
        <v>0</v>
      </c>
      <c r="H300" s="15">
        <v>1</v>
      </c>
      <c r="I300" s="15">
        <v>65</v>
      </c>
      <c r="J300" s="15">
        <v>0</v>
      </c>
      <c r="K300" s="15">
        <v>0</v>
      </c>
      <c r="L300" s="15">
        <v>0</v>
      </c>
      <c r="M300" s="15">
        <v>1</v>
      </c>
      <c r="N300" s="15">
        <v>0</v>
      </c>
      <c r="O300" s="15">
        <v>4</v>
      </c>
      <c r="P300" s="15">
        <v>30</v>
      </c>
      <c r="Q300" s="15">
        <v>0</v>
      </c>
      <c r="R300" s="15">
        <v>0</v>
      </c>
      <c r="S300" s="15">
        <v>1</v>
      </c>
      <c r="T300" s="15">
        <v>800000</v>
      </c>
      <c r="U300" s="15">
        <v>1</v>
      </c>
      <c r="V300" s="15">
        <v>1</v>
      </c>
      <c r="W300" s="15">
        <v>1</v>
      </c>
      <c r="X300" s="15">
        <v>1</v>
      </c>
      <c r="Y300" s="193">
        <v>2000</v>
      </c>
      <c r="Z300" s="15">
        <v>1</v>
      </c>
      <c r="AA300" s="15">
        <v>1</v>
      </c>
      <c r="AB300" s="15">
        <v>1</v>
      </c>
      <c r="AC300" s="15">
        <v>1</v>
      </c>
      <c r="AD300" s="15">
        <v>5</v>
      </c>
      <c r="AE300" s="15">
        <v>1.8</v>
      </c>
      <c r="AF300" s="15">
        <v>4</v>
      </c>
      <c r="AG300" s="15">
        <v>0</v>
      </c>
      <c r="AH300" s="15">
        <v>5</v>
      </c>
      <c r="AI300" s="15" t="s">
        <v>1008</v>
      </c>
      <c r="AJ300" s="15" t="s">
        <v>1008</v>
      </c>
      <c r="AK300" s="15" t="s">
        <v>1007</v>
      </c>
      <c r="AL300" s="15">
        <v>4</v>
      </c>
      <c r="AM300" s="15">
        <v>3</v>
      </c>
      <c r="AN300" s="15">
        <v>3.5</v>
      </c>
      <c r="AO300" s="15">
        <v>3</v>
      </c>
      <c r="AP300" s="15">
        <v>3.6666666666666665</v>
      </c>
      <c r="AQ300" s="15">
        <v>4</v>
      </c>
      <c r="AR300" s="27">
        <v>3.5277777777777781</v>
      </c>
      <c r="AS300" s="15">
        <f t="shared" si="28"/>
        <v>0</v>
      </c>
      <c r="AT300" s="15">
        <f t="shared" si="29"/>
        <v>0</v>
      </c>
      <c r="AU300" s="15">
        <f t="shared" si="30"/>
        <v>0</v>
      </c>
      <c r="AV300" s="15">
        <f t="shared" si="31"/>
        <v>0</v>
      </c>
      <c r="AW300" s="15">
        <f t="shared" si="32"/>
        <v>0</v>
      </c>
      <c r="AX300" s="15">
        <f t="shared" si="33"/>
        <v>0</v>
      </c>
      <c r="AY300" s="15">
        <f t="shared" si="34"/>
        <v>0</v>
      </c>
    </row>
    <row r="301" spans="1:51" x14ac:dyDescent="0.2">
      <c r="A301" s="15">
        <v>150</v>
      </c>
      <c r="B301" s="15">
        <v>540</v>
      </c>
      <c r="C301" s="15">
        <v>1</v>
      </c>
      <c r="D301" s="15">
        <v>1</v>
      </c>
      <c r="E301" s="15">
        <v>0</v>
      </c>
      <c r="F301" s="15">
        <v>0</v>
      </c>
      <c r="G301" s="15">
        <v>0</v>
      </c>
      <c r="H301" s="15">
        <v>1</v>
      </c>
      <c r="I301" s="15">
        <v>65</v>
      </c>
      <c r="J301" s="15">
        <v>0</v>
      </c>
      <c r="K301" s="15">
        <v>0</v>
      </c>
      <c r="L301" s="15">
        <v>0</v>
      </c>
      <c r="M301" s="15">
        <v>1</v>
      </c>
      <c r="N301" s="15">
        <v>0</v>
      </c>
      <c r="O301" s="15">
        <v>4</v>
      </c>
      <c r="P301" s="15">
        <v>30</v>
      </c>
      <c r="Q301" s="15">
        <v>0</v>
      </c>
      <c r="R301" s="15">
        <v>0</v>
      </c>
      <c r="S301" s="15">
        <v>1</v>
      </c>
      <c r="T301" s="15">
        <v>800000</v>
      </c>
      <c r="U301" s="15">
        <v>1</v>
      </c>
      <c r="V301" s="15">
        <v>0</v>
      </c>
      <c r="W301" s="15">
        <v>1</v>
      </c>
      <c r="X301" s="15">
        <v>1</v>
      </c>
      <c r="Y301" s="193">
        <v>2000</v>
      </c>
      <c r="Z301" s="15">
        <v>1</v>
      </c>
      <c r="AA301" s="15">
        <v>1</v>
      </c>
      <c r="AB301" s="15">
        <v>1</v>
      </c>
      <c r="AC301" s="15">
        <v>1</v>
      </c>
      <c r="AD301" s="15">
        <v>5</v>
      </c>
      <c r="AE301" s="15">
        <v>1.8</v>
      </c>
      <c r="AF301" s="15">
        <v>4</v>
      </c>
      <c r="AG301" s="15">
        <v>0</v>
      </c>
      <c r="AH301" s="15">
        <v>5</v>
      </c>
      <c r="AI301" s="15" t="s">
        <v>1008</v>
      </c>
      <c r="AJ301" s="15" t="s">
        <v>1008</v>
      </c>
      <c r="AK301" s="15" t="s">
        <v>1007</v>
      </c>
      <c r="AL301" s="27">
        <v>4</v>
      </c>
      <c r="AM301" s="27">
        <v>3</v>
      </c>
      <c r="AN301" s="27">
        <v>3.5</v>
      </c>
      <c r="AO301" s="27">
        <v>3</v>
      </c>
      <c r="AP301" s="27">
        <v>3.6666666666666665</v>
      </c>
      <c r="AQ301" s="27">
        <v>4</v>
      </c>
      <c r="AR301" s="27">
        <v>3.5277777777777781</v>
      </c>
      <c r="AS301" s="15">
        <f t="shared" si="28"/>
        <v>-0.40000000000000036</v>
      </c>
      <c r="AT301" s="15">
        <f t="shared" si="29"/>
        <v>-1.666666666666667</v>
      </c>
      <c r="AU301" s="15">
        <f t="shared" si="30"/>
        <v>-1.25</v>
      </c>
      <c r="AV301" s="15">
        <f t="shared" si="31"/>
        <v>-2</v>
      </c>
      <c r="AW301" s="15">
        <f t="shared" si="32"/>
        <v>-1.0000000000000004</v>
      </c>
      <c r="AX301" s="15">
        <f t="shared" si="33"/>
        <v>-1</v>
      </c>
      <c r="AY301" s="15">
        <f t="shared" si="34"/>
        <v>-1.2194444444444446</v>
      </c>
    </row>
    <row r="302" spans="1:51" x14ac:dyDescent="0.2">
      <c r="A302" s="15">
        <v>151</v>
      </c>
      <c r="B302" s="15">
        <v>541</v>
      </c>
      <c r="C302" s="15">
        <v>1</v>
      </c>
      <c r="D302" s="15">
        <v>1</v>
      </c>
      <c r="E302" s="15">
        <v>0</v>
      </c>
      <c r="F302" s="15">
        <v>0</v>
      </c>
      <c r="G302" s="15">
        <v>0</v>
      </c>
      <c r="H302" s="15">
        <v>1</v>
      </c>
      <c r="I302" s="15">
        <v>50</v>
      </c>
      <c r="J302" s="15">
        <v>0</v>
      </c>
      <c r="K302" s="15">
        <v>0</v>
      </c>
      <c r="L302" s="15">
        <v>1</v>
      </c>
      <c r="M302" s="15">
        <v>0</v>
      </c>
      <c r="N302" s="15">
        <v>0</v>
      </c>
      <c r="O302" s="15">
        <v>2</v>
      </c>
      <c r="P302" s="15">
        <v>20</v>
      </c>
      <c r="Q302" s="15">
        <v>1</v>
      </c>
      <c r="R302" s="15">
        <v>0</v>
      </c>
      <c r="S302" s="15">
        <v>1</v>
      </c>
      <c r="T302" s="15">
        <v>360000</v>
      </c>
      <c r="U302" s="15">
        <v>1</v>
      </c>
      <c r="V302" s="15">
        <v>1</v>
      </c>
      <c r="W302" s="15">
        <v>1</v>
      </c>
      <c r="X302" s="15">
        <v>10</v>
      </c>
      <c r="Y302" s="193">
        <v>1500</v>
      </c>
      <c r="Z302" s="15">
        <v>1</v>
      </c>
      <c r="AA302" s="15">
        <v>1</v>
      </c>
      <c r="AB302" s="15">
        <v>1</v>
      </c>
      <c r="AC302" s="15">
        <v>1</v>
      </c>
      <c r="AD302" s="15">
        <v>1</v>
      </c>
      <c r="AE302" s="15">
        <v>1</v>
      </c>
      <c r="AF302" s="15">
        <v>1</v>
      </c>
      <c r="AG302" s="15">
        <v>0</v>
      </c>
      <c r="AH302" s="15">
        <v>5</v>
      </c>
      <c r="AI302" s="15" t="s">
        <v>1008</v>
      </c>
      <c r="AJ302" s="15" t="s">
        <v>1008</v>
      </c>
      <c r="AK302" s="15" t="s">
        <v>1007</v>
      </c>
      <c r="AL302" s="15">
        <v>4.4000000000000004</v>
      </c>
      <c r="AM302" s="15">
        <v>4.666666666666667</v>
      </c>
      <c r="AN302" s="15">
        <v>4.75</v>
      </c>
      <c r="AO302" s="15">
        <v>5</v>
      </c>
      <c r="AP302" s="15">
        <v>4.666666666666667</v>
      </c>
      <c r="AQ302" s="15">
        <v>5</v>
      </c>
      <c r="AR302" s="27">
        <v>4.7472222222222227</v>
      </c>
      <c r="AS302" s="15">
        <f t="shared" si="28"/>
        <v>1.0000000000000004</v>
      </c>
      <c r="AT302" s="15">
        <f t="shared" si="29"/>
        <v>1.0000000000000004</v>
      </c>
      <c r="AU302" s="15">
        <f t="shared" si="30"/>
        <v>1</v>
      </c>
      <c r="AV302" s="15">
        <f t="shared" si="31"/>
        <v>1</v>
      </c>
      <c r="AW302" s="15">
        <f t="shared" si="32"/>
        <v>1.0000000000000004</v>
      </c>
      <c r="AX302" s="15">
        <f t="shared" si="33"/>
        <v>1</v>
      </c>
      <c r="AY302" s="15">
        <f t="shared" si="34"/>
        <v>1.0000000000000004</v>
      </c>
    </row>
    <row r="303" spans="1:51" x14ac:dyDescent="0.2">
      <c r="A303" s="15">
        <v>151</v>
      </c>
      <c r="B303" s="15">
        <v>541</v>
      </c>
      <c r="C303" s="15">
        <v>1</v>
      </c>
      <c r="D303" s="15">
        <v>1</v>
      </c>
      <c r="E303" s="15">
        <v>0</v>
      </c>
      <c r="F303" s="15">
        <v>0</v>
      </c>
      <c r="G303" s="15">
        <v>0</v>
      </c>
      <c r="H303" s="15">
        <v>1</v>
      </c>
      <c r="I303" s="15">
        <v>50</v>
      </c>
      <c r="J303" s="15">
        <v>0</v>
      </c>
      <c r="K303" s="15">
        <v>0</v>
      </c>
      <c r="L303" s="15">
        <v>1</v>
      </c>
      <c r="M303" s="15">
        <v>0</v>
      </c>
      <c r="N303" s="15">
        <v>0</v>
      </c>
      <c r="O303" s="15">
        <v>2</v>
      </c>
      <c r="P303" s="15">
        <v>20</v>
      </c>
      <c r="Q303" s="15">
        <v>1</v>
      </c>
      <c r="R303" s="15">
        <v>0</v>
      </c>
      <c r="S303" s="15">
        <v>1</v>
      </c>
      <c r="T303" s="15">
        <v>360000</v>
      </c>
      <c r="U303" s="15">
        <v>1</v>
      </c>
      <c r="V303" s="15">
        <v>0</v>
      </c>
      <c r="W303" s="15">
        <v>1</v>
      </c>
      <c r="X303" s="15">
        <v>10</v>
      </c>
      <c r="Y303" s="193">
        <v>1500</v>
      </c>
      <c r="Z303" s="15">
        <v>1</v>
      </c>
      <c r="AA303" s="15">
        <v>1</v>
      </c>
      <c r="AB303" s="15">
        <v>1</v>
      </c>
      <c r="AC303" s="15">
        <v>1</v>
      </c>
      <c r="AD303" s="15">
        <v>1</v>
      </c>
      <c r="AE303" s="15">
        <v>1</v>
      </c>
      <c r="AF303" s="15">
        <v>1</v>
      </c>
      <c r="AG303" s="15">
        <v>0</v>
      </c>
      <c r="AH303" s="15">
        <v>5</v>
      </c>
      <c r="AI303" s="15" t="s">
        <v>1008</v>
      </c>
      <c r="AJ303" s="15" t="s">
        <v>1008</v>
      </c>
      <c r="AK303" s="15" t="s">
        <v>1007</v>
      </c>
      <c r="AL303" s="27">
        <v>3.4</v>
      </c>
      <c r="AM303" s="27">
        <v>3.6666666666666665</v>
      </c>
      <c r="AN303" s="27">
        <v>3.75</v>
      </c>
      <c r="AO303" s="27">
        <v>4</v>
      </c>
      <c r="AP303" s="27">
        <v>3.6666666666666665</v>
      </c>
      <c r="AQ303" s="27">
        <v>4</v>
      </c>
      <c r="AR303" s="27">
        <v>3.7472222222222222</v>
      </c>
      <c r="AS303" s="15">
        <f t="shared" si="28"/>
        <v>-1.1999999999999997</v>
      </c>
      <c r="AT303" s="15">
        <f t="shared" si="29"/>
        <v>-0.66666666666666652</v>
      </c>
      <c r="AU303" s="15">
        <f t="shared" si="30"/>
        <v>-1.25</v>
      </c>
      <c r="AV303" s="15">
        <f t="shared" si="31"/>
        <v>-0.59999999999999964</v>
      </c>
      <c r="AW303" s="15">
        <f t="shared" si="32"/>
        <v>-1.0000000000000004</v>
      </c>
      <c r="AX303" s="15">
        <f t="shared" si="33"/>
        <v>1</v>
      </c>
      <c r="AY303" s="15">
        <f t="shared" si="34"/>
        <v>-0.61944444444444402</v>
      </c>
    </row>
    <row r="304" spans="1:51" x14ac:dyDescent="0.2">
      <c r="A304" s="15">
        <v>152</v>
      </c>
      <c r="B304" s="15">
        <v>542</v>
      </c>
      <c r="C304" s="15">
        <v>1</v>
      </c>
      <c r="D304" s="15">
        <v>1</v>
      </c>
      <c r="E304" s="15">
        <v>0</v>
      </c>
      <c r="F304" s="15">
        <v>0</v>
      </c>
      <c r="G304" s="15">
        <v>0</v>
      </c>
      <c r="H304" s="15">
        <v>1</v>
      </c>
      <c r="I304" s="15">
        <v>50</v>
      </c>
      <c r="J304" s="15">
        <v>0</v>
      </c>
      <c r="K304" s="15">
        <v>0</v>
      </c>
      <c r="L304" s="15">
        <v>0</v>
      </c>
      <c r="M304" s="15">
        <v>0</v>
      </c>
      <c r="N304" s="15">
        <v>1</v>
      </c>
      <c r="O304" s="15">
        <v>4</v>
      </c>
      <c r="P304" s="15">
        <v>30</v>
      </c>
      <c r="Q304" s="15">
        <v>1</v>
      </c>
      <c r="R304" s="15">
        <v>1</v>
      </c>
      <c r="S304" s="15">
        <v>1</v>
      </c>
      <c r="T304" s="15">
        <v>480000</v>
      </c>
      <c r="U304" s="15">
        <v>1</v>
      </c>
      <c r="V304" s="15">
        <v>1</v>
      </c>
      <c r="W304" s="15">
        <v>1</v>
      </c>
      <c r="X304" s="15">
        <v>15</v>
      </c>
      <c r="Y304" s="193">
        <v>1333.3333333333333</v>
      </c>
      <c r="Z304" s="15">
        <v>2.5</v>
      </c>
      <c r="AA304" s="15">
        <v>2</v>
      </c>
      <c r="AB304" s="15">
        <v>2</v>
      </c>
      <c r="AC304" s="15">
        <v>2</v>
      </c>
      <c r="AD304" s="15">
        <v>2</v>
      </c>
      <c r="AE304" s="15">
        <v>2.1</v>
      </c>
      <c r="AF304" s="15">
        <v>2</v>
      </c>
      <c r="AG304" s="15">
        <v>0</v>
      </c>
      <c r="AH304" s="15">
        <v>5</v>
      </c>
      <c r="AI304" s="15" t="s">
        <v>1008</v>
      </c>
      <c r="AJ304" s="15" t="s">
        <v>1008</v>
      </c>
      <c r="AK304" s="15" t="s">
        <v>1007</v>
      </c>
      <c r="AL304" s="15">
        <v>4.5999999999999996</v>
      </c>
      <c r="AM304" s="15">
        <v>4.333333333333333</v>
      </c>
      <c r="AN304" s="15">
        <v>5</v>
      </c>
      <c r="AO304" s="15">
        <v>4.5999999999999996</v>
      </c>
      <c r="AP304" s="15">
        <v>4.666666666666667</v>
      </c>
      <c r="AQ304" s="15">
        <v>3</v>
      </c>
      <c r="AR304" s="27">
        <v>4.3666666666666663</v>
      </c>
      <c r="AS304" s="15">
        <f t="shared" si="28"/>
        <v>0</v>
      </c>
      <c r="AT304" s="15">
        <f t="shared" si="29"/>
        <v>0</v>
      </c>
      <c r="AU304" s="15">
        <f t="shared" si="30"/>
        <v>0</v>
      </c>
      <c r="AV304" s="15">
        <f t="shared" si="31"/>
        <v>0</v>
      </c>
      <c r="AW304" s="15">
        <f t="shared" si="32"/>
        <v>0</v>
      </c>
      <c r="AX304" s="15">
        <f t="shared" si="33"/>
        <v>0</v>
      </c>
      <c r="AY304" s="15">
        <f t="shared" si="34"/>
        <v>0</v>
      </c>
    </row>
    <row r="305" spans="1:51" x14ac:dyDescent="0.2">
      <c r="A305" s="15">
        <v>152</v>
      </c>
      <c r="B305" s="15">
        <v>542</v>
      </c>
      <c r="C305" s="15">
        <v>1</v>
      </c>
      <c r="D305" s="15">
        <v>1</v>
      </c>
      <c r="E305" s="15">
        <v>0</v>
      </c>
      <c r="F305" s="15">
        <v>0</v>
      </c>
      <c r="G305" s="15">
        <v>0</v>
      </c>
      <c r="H305" s="15">
        <v>1</v>
      </c>
      <c r="I305" s="15">
        <v>50</v>
      </c>
      <c r="J305" s="15">
        <v>0</v>
      </c>
      <c r="K305" s="15">
        <v>0</v>
      </c>
      <c r="L305" s="15">
        <v>0</v>
      </c>
      <c r="M305" s="15">
        <v>0</v>
      </c>
      <c r="N305" s="15">
        <v>1</v>
      </c>
      <c r="O305" s="15">
        <v>4</v>
      </c>
      <c r="P305" s="15">
        <v>30</v>
      </c>
      <c r="Q305" s="15">
        <v>1</v>
      </c>
      <c r="R305" s="15">
        <v>1</v>
      </c>
      <c r="S305" s="15">
        <v>1</v>
      </c>
      <c r="T305" s="15">
        <v>480000</v>
      </c>
      <c r="U305" s="15">
        <v>1</v>
      </c>
      <c r="V305" s="15">
        <v>0</v>
      </c>
      <c r="W305" s="15">
        <v>1</v>
      </c>
      <c r="X305" s="15">
        <v>15</v>
      </c>
      <c r="Y305" s="193">
        <v>1200</v>
      </c>
      <c r="Z305" s="15">
        <v>2.5</v>
      </c>
      <c r="AA305" s="15">
        <v>2</v>
      </c>
      <c r="AB305" s="15">
        <v>2</v>
      </c>
      <c r="AC305" s="15">
        <v>2</v>
      </c>
      <c r="AD305" s="15">
        <v>2</v>
      </c>
      <c r="AE305" s="15">
        <v>2.1</v>
      </c>
      <c r="AF305" s="15">
        <v>2</v>
      </c>
      <c r="AG305" s="15">
        <v>0</v>
      </c>
      <c r="AH305" s="15">
        <v>5</v>
      </c>
      <c r="AI305" s="15" t="s">
        <v>1008</v>
      </c>
      <c r="AJ305" s="15" t="s">
        <v>1008</v>
      </c>
      <c r="AK305" s="15" t="s">
        <v>1007</v>
      </c>
      <c r="AL305" s="27">
        <v>4.5999999999999996</v>
      </c>
      <c r="AM305" s="27">
        <v>4.333333333333333</v>
      </c>
      <c r="AN305" s="27">
        <v>5</v>
      </c>
      <c r="AO305" s="27">
        <v>4.5999999999999996</v>
      </c>
      <c r="AP305" s="27">
        <v>4.666666666666667</v>
      </c>
      <c r="AQ305" s="27">
        <v>3</v>
      </c>
      <c r="AR305" s="27">
        <v>4.3666666666666663</v>
      </c>
      <c r="AS305" s="15">
        <f t="shared" si="28"/>
        <v>1.7999999999999998</v>
      </c>
      <c r="AT305" s="15">
        <f t="shared" si="29"/>
        <v>2.333333333333333</v>
      </c>
      <c r="AU305" s="15">
        <f t="shared" si="30"/>
        <v>3.75</v>
      </c>
      <c r="AV305" s="15">
        <f t="shared" si="31"/>
        <v>2.5999999999999996</v>
      </c>
      <c r="AW305" s="15">
        <f t="shared" si="32"/>
        <v>2.3333333333333335</v>
      </c>
      <c r="AX305" s="15">
        <f t="shared" si="33"/>
        <v>1</v>
      </c>
      <c r="AY305" s="15">
        <f t="shared" si="34"/>
        <v>2.3027777777777771</v>
      </c>
    </row>
    <row r="306" spans="1:51" x14ac:dyDescent="0.2">
      <c r="A306" s="15">
        <v>153</v>
      </c>
      <c r="B306" s="15">
        <v>544</v>
      </c>
      <c r="C306" s="15">
        <v>0</v>
      </c>
      <c r="D306" s="15">
        <v>1</v>
      </c>
      <c r="E306" s="15">
        <v>0</v>
      </c>
      <c r="F306" s="15">
        <v>0</v>
      </c>
      <c r="G306" s="15">
        <v>0</v>
      </c>
      <c r="H306" s="15">
        <v>0</v>
      </c>
      <c r="I306" s="15">
        <v>55</v>
      </c>
      <c r="J306" s="15">
        <v>0</v>
      </c>
      <c r="K306" s="15">
        <v>1</v>
      </c>
      <c r="L306" s="15">
        <v>0</v>
      </c>
      <c r="M306" s="15">
        <v>0</v>
      </c>
      <c r="N306" s="15">
        <v>0</v>
      </c>
      <c r="O306" s="15">
        <v>5</v>
      </c>
      <c r="P306" s="15">
        <v>10</v>
      </c>
      <c r="Q306" s="15">
        <v>0</v>
      </c>
      <c r="R306" s="15">
        <v>1</v>
      </c>
      <c r="S306" s="15">
        <v>1</v>
      </c>
      <c r="T306" s="15">
        <v>35000</v>
      </c>
      <c r="U306" s="15">
        <v>1</v>
      </c>
      <c r="V306" s="15">
        <v>1</v>
      </c>
      <c r="W306" s="15">
        <v>1</v>
      </c>
      <c r="X306" s="15">
        <v>10</v>
      </c>
      <c r="Y306" s="193">
        <v>1501.5</v>
      </c>
      <c r="Z306" s="15">
        <v>1.75</v>
      </c>
      <c r="AA306" s="15">
        <v>2</v>
      </c>
      <c r="AB306" s="15">
        <v>1</v>
      </c>
      <c r="AC306" s="15">
        <v>1</v>
      </c>
      <c r="AD306" s="15">
        <v>4.5</v>
      </c>
      <c r="AE306" s="15">
        <v>2.0499999999999998</v>
      </c>
      <c r="AF306" s="15">
        <v>1</v>
      </c>
      <c r="AG306" s="15">
        <v>0</v>
      </c>
      <c r="AH306" s="15">
        <v>5</v>
      </c>
      <c r="AI306" s="15" t="s">
        <v>1008</v>
      </c>
      <c r="AJ306" s="15" t="s">
        <v>1008</v>
      </c>
      <c r="AK306" s="15" t="s">
        <v>1007</v>
      </c>
      <c r="AL306" s="15">
        <v>2.8</v>
      </c>
      <c r="AM306" s="15">
        <v>2</v>
      </c>
      <c r="AN306" s="15">
        <v>1.25</v>
      </c>
      <c r="AO306" s="15">
        <v>2</v>
      </c>
      <c r="AP306" s="15">
        <v>2.3333333333333335</v>
      </c>
      <c r="AQ306" s="15">
        <v>2</v>
      </c>
      <c r="AR306" s="27">
        <v>2.0638888888888891</v>
      </c>
      <c r="AS306" s="15">
        <f t="shared" si="28"/>
        <v>0</v>
      </c>
      <c r="AT306" s="15">
        <f t="shared" si="29"/>
        <v>0</v>
      </c>
      <c r="AU306" s="15">
        <f t="shared" si="30"/>
        <v>0</v>
      </c>
      <c r="AV306" s="15">
        <f t="shared" si="31"/>
        <v>0</v>
      </c>
      <c r="AW306" s="15">
        <f t="shared" si="32"/>
        <v>0</v>
      </c>
      <c r="AX306" s="15">
        <f t="shared" si="33"/>
        <v>0</v>
      </c>
      <c r="AY306" s="15">
        <f t="shared" si="34"/>
        <v>0</v>
      </c>
    </row>
    <row r="307" spans="1:51" x14ac:dyDescent="0.2">
      <c r="A307" s="15">
        <v>153</v>
      </c>
      <c r="B307" s="15">
        <v>544</v>
      </c>
      <c r="C307" s="15">
        <v>0</v>
      </c>
      <c r="D307" s="15">
        <v>1</v>
      </c>
      <c r="E307" s="15">
        <v>0</v>
      </c>
      <c r="F307" s="15">
        <v>0</v>
      </c>
      <c r="G307" s="15">
        <v>0</v>
      </c>
      <c r="H307" s="15">
        <v>0</v>
      </c>
      <c r="I307" s="15">
        <v>55</v>
      </c>
      <c r="J307" s="15">
        <v>0</v>
      </c>
      <c r="K307" s="15">
        <v>1</v>
      </c>
      <c r="L307" s="15">
        <v>0</v>
      </c>
      <c r="M307" s="15">
        <v>0</v>
      </c>
      <c r="N307" s="15">
        <v>0</v>
      </c>
      <c r="O307" s="15">
        <v>5</v>
      </c>
      <c r="P307" s="15">
        <v>10</v>
      </c>
      <c r="Q307" s="15">
        <v>0</v>
      </c>
      <c r="R307" s="15">
        <v>1</v>
      </c>
      <c r="S307" s="15">
        <v>1</v>
      </c>
      <c r="T307" s="15">
        <v>35000</v>
      </c>
      <c r="U307" s="15">
        <v>1</v>
      </c>
      <c r="V307" s="15">
        <v>0</v>
      </c>
      <c r="W307" s="15">
        <v>1</v>
      </c>
      <c r="X307" s="15">
        <v>10</v>
      </c>
      <c r="Y307" s="193">
        <v>1501.5</v>
      </c>
      <c r="Z307" s="15">
        <v>1.75</v>
      </c>
      <c r="AA307" s="15">
        <v>2</v>
      </c>
      <c r="AB307" s="15">
        <v>1</v>
      </c>
      <c r="AC307" s="15">
        <v>1</v>
      </c>
      <c r="AD307" s="15">
        <v>4.5</v>
      </c>
      <c r="AE307" s="15">
        <v>2.0499999999999998</v>
      </c>
      <c r="AF307" s="15">
        <v>1</v>
      </c>
      <c r="AG307" s="15">
        <v>0</v>
      </c>
      <c r="AH307" s="15">
        <v>5</v>
      </c>
      <c r="AI307" s="15" t="s">
        <v>1008</v>
      </c>
      <c r="AJ307" s="15" t="s">
        <v>1008</v>
      </c>
      <c r="AK307" s="15" t="s">
        <v>1007</v>
      </c>
      <c r="AL307" s="27">
        <v>2.8</v>
      </c>
      <c r="AM307" s="27">
        <v>2</v>
      </c>
      <c r="AN307" s="27">
        <v>1.25</v>
      </c>
      <c r="AO307" s="27">
        <v>2</v>
      </c>
      <c r="AP307" s="27">
        <v>2.3333333333333335</v>
      </c>
      <c r="AQ307" s="27">
        <v>2</v>
      </c>
      <c r="AR307" s="27">
        <v>2.0638888888888891</v>
      </c>
      <c r="AS307" s="15">
        <f t="shared" si="28"/>
        <v>-0.20000000000000018</v>
      </c>
      <c r="AT307" s="15">
        <f t="shared" si="29"/>
        <v>-1.3333333333333335</v>
      </c>
      <c r="AU307" s="15">
        <f t="shared" si="30"/>
        <v>-2.25</v>
      </c>
      <c r="AV307" s="15">
        <f t="shared" si="31"/>
        <v>-2</v>
      </c>
      <c r="AW307" s="15">
        <f t="shared" si="32"/>
        <v>-1.6666666666666665</v>
      </c>
      <c r="AX307" s="15">
        <f t="shared" si="33"/>
        <v>-2</v>
      </c>
      <c r="AY307" s="15">
        <f t="shared" si="34"/>
        <v>-1.5750000000000002</v>
      </c>
    </row>
    <row r="308" spans="1:51" x14ac:dyDescent="0.2">
      <c r="A308" s="15">
        <v>154</v>
      </c>
      <c r="B308" s="15">
        <v>545</v>
      </c>
      <c r="C308" s="15">
        <v>0</v>
      </c>
      <c r="D308" s="15">
        <v>1</v>
      </c>
      <c r="E308" s="15">
        <v>0</v>
      </c>
      <c r="F308" s="15">
        <v>0</v>
      </c>
      <c r="G308" s="15">
        <v>0</v>
      </c>
      <c r="H308" s="15">
        <v>0</v>
      </c>
      <c r="I308" s="15">
        <v>49</v>
      </c>
      <c r="J308" s="15">
        <v>0</v>
      </c>
      <c r="K308" s="15">
        <v>1</v>
      </c>
      <c r="L308" s="15">
        <v>0</v>
      </c>
      <c r="M308" s="15">
        <v>0</v>
      </c>
      <c r="N308" s="15">
        <v>0</v>
      </c>
      <c r="O308" s="15">
        <v>5</v>
      </c>
      <c r="P308" s="15">
        <v>10</v>
      </c>
      <c r="Q308" s="15">
        <v>0</v>
      </c>
      <c r="R308" s="15">
        <v>1</v>
      </c>
      <c r="S308" s="15">
        <v>1</v>
      </c>
      <c r="T308" s="15">
        <v>35000</v>
      </c>
      <c r="U308" s="15">
        <v>1</v>
      </c>
      <c r="V308" s="15">
        <v>1</v>
      </c>
      <c r="W308" s="15">
        <v>1</v>
      </c>
      <c r="X308" s="15">
        <v>12</v>
      </c>
      <c r="Y308" s="193">
        <v>1075.25</v>
      </c>
      <c r="Z308" s="15">
        <v>2.25</v>
      </c>
      <c r="AA308" s="15">
        <v>3.3333333333333335</v>
      </c>
      <c r="AB308" s="15">
        <v>1.6666666666666667</v>
      </c>
      <c r="AC308" s="15">
        <v>1</v>
      </c>
      <c r="AD308" s="15">
        <v>4.5</v>
      </c>
      <c r="AE308" s="15">
        <v>2.5499999999999998</v>
      </c>
      <c r="AF308" s="15">
        <v>1</v>
      </c>
      <c r="AG308" s="15">
        <v>0</v>
      </c>
      <c r="AH308" s="15">
        <v>5</v>
      </c>
      <c r="AI308" s="15" t="s">
        <v>1008</v>
      </c>
      <c r="AJ308" s="15" t="s">
        <v>1008</v>
      </c>
      <c r="AK308" s="15" t="s">
        <v>1007</v>
      </c>
      <c r="AL308" s="15">
        <v>3</v>
      </c>
      <c r="AM308" s="15">
        <v>3.3333333333333335</v>
      </c>
      <c r="AN308" s="15">
        <v>3.5</v>
      </c>
      <c r="AO308" s="15">
        <v>4</v>
      </c>
      <c r="AP308" s="15">
        <v>4</v>
      </c>
      <c r="AQ308" s="15">
        <v>4</v>
      </c>
      <c r="AR308" s="27">
        <v>3.6388888888888893</v>
      </c>
      <c r="AS308" s="15">
        <f t="shared" si="28"/>
        <v>0</v>
      </c>
      <c r="AT308" s="15">
        <f t="shared" si="29"/>
        <v>0</v>
      </c>
      <c r="AU308" s="15">
        <f t="shared" si="30"/>
        <v>0</v>
      </c>
      <c r="AV308" s="15">
        <f t="shared" si="31"/>
        <v>0.20000000000000018</v>
      </c>
      <c r="AW308" s="15">
        <f t="shared" si="32"/>
        <v>0</v>
      </c>
      <c r="AX308" s="15">
        <f t="shared" si="33"/>
        <v>0</v>
      </c>
      <c r="AY308" s="15">
        <f t="shared" si="34"/>
        <v>3.3333333333333659E-2</v>
      </c>
    </row>
    <row r="309" spans="1:51" x14ac:dyDescent="0.2">
      <c r="A309" s="15">
        <v>154</v>
      </c>
      <c r="B309" s="15">
        <v>545</v>
      </c>
      <c r="C309" s="15">
        <v>0</v>
      </c>
      <c r="D309" s="15">
        <v>1</v>
      </c>
      <c r="E309" s="15">
        <v>0</v>
      </c>
      <c r="F309" s="15">
        <v>0</v>
      </c>
      <c r="G309" s="15">
        <v>0</v>
      </c>
      <c r="H309" s="15">
        <v>0</v>
      </c>
      <c r="I309" s="15">
        <v>49</v>
      </c>
      <c r="J309" s="15">
        <v>0</v>
      </c>
      <c r="K309" s="15">
        <v>1</v>
      </c>
      <c r="L309" s="15">
        <v>0</v>
      </c>
      <c r="M309" s="15">
        <v>0</v>
      </c>
      <c r="N309" s="15">
        <v>0</v>
      </c>
      <c r="O309" s="15">
        <v>5</v>
      </c>
      <c r="P309" s="15">
        <v>10</v>
      </c>
      <c r="Q309" s="15">
        <v>0</v>
      </c>
      <c r="R309" s="15">
        <v>1</v>
      </c>
      <c r="S309" s="15">
        <v>1</v>
      </c>
      <c r="T309" s="15">
        <v>35000</v>
      </c>
      <c r="U309" s="15">
        <v>1</v>
      </c>
      <c r="V309" s="15">
        <v>0</v>
      </c>
      <c r="W309" s="15">
        <v>1</v>
      </c>
      <c r="X309" s="15">
        <v>12</v>
      </c>
      <c r="Y309" s="193">
        <v>1000</v>
      </c>
      <c r="Z309" s="15">
        <v>2.25</v>
      </c>
      <c r="AA309" s="15">
        <v>3.3333333333333335</v>
      </c>
      <c r="AB309" s="15">
        <v>1.6666666666666667</v>
      </c>
      <c r="AC309" s="15">
        <v>1</v>
      </c>
      <c r="AD309" s="15">
        <v>4.5</v>
      </c>
      <c r="AE309" s="15">
        <v>2.5499999999999998</v>
      </c>
      <c r="AF309" s="15">
        <v>1</v>
      </c>
      <c r="AG309" s="15">
        <v>0</v>
      </c>
      <c r="AH309" s="15">
        <v>5</v>
      </c>
      <c r="AI309" s="15" t="s">
        <v>1008</v>
      </c>
      <c r="AJ309" s="15" t="s">
        <v>1008</v>
      </c>
      <c r="AK309" s="15" t="s">
        <v>1007</v>
      </c>
      <c r="AL309" s="27">
        <v>3</v>
      </c>
      <c r="AM309" s="27">
        <v>3.3333333333333335</v>
      </c>
      <c r="AN309" s="27">
        <v>3.5</v>
      </c>
      <c r="AO309" s="27">
        <v>3.8</v>
      </c>
      <c r="AP309" s="27">
        <v>4</v>
      </c>
      <c r="AQ309" s="27">
        <v>4</v>
      </c>
      <c r="AR309" s="27">
        <v>3.6055555555555556</v>
      </c>
      <c r="AS309" s="15">
        <f t="shared" si="28"/>
        <v>-2</v>
      </c>
      <c r="AT309" s="15">
        <f t="shared" si="29"/>
        <v>-1.6666666666666665</v>
      </c>
      <c r="AU309" s="15">
        <f t="shared" si="30"/>
        <v>-1.5</v>
      </c>
      <c r="AV309" s="15">
        <f t="shared" si="31"/>
        <v>-1.2000000000000002</v>
      </c>
      <c r="AW309" s="15">
        <f t="shared" si="32"/>
        <v>-1</v>
      </c>
      <c r="AX309" s="15">
        <f t="shared" si="33"/>
        <v>-1</v>
      </c>
      <c r="AY309" s="15">
        <f t="shared" si="34"/>
        <v>-1.3944444444444444</v>
      </c>
    </row>
    <row r="310" spans="1:51" x14ac:dyDescent="0.2">
      <c r="A310" s="15">
        <v>155</v>
      </c>
      <c r="B310" s="15">
        <v>546</v>
      </c>
      <c r="C310" s="15">
        <v>1</v>
      </c>
      <c r="D310" s="15">
        <v>1</v>
      </c>
      <c r="E310" s="15">
        <v>0</v>
      </c>
      <c r="F310" s="15">
        <v>0</v>
      </c>
      <c r="G310" s="15">
        <v>0</v>
      </c>
      <c r="H310" s="15">
        <v>1</v>
      </c>
      <c r="I310" s="15">
        <v>51</v>
      </c>
      <c r="J310" s="15">
        <v>0</v>
      </c>
      <c r="K310" s="15">
        <v>0</v>
      </c>
      <c r="L310" s="15">
        <v>0</v>
      </c>
      <c r="M310" s="15">
        <v>1</v>
      </c>
      <c r="N310" s="15">
        <v>0</v>
      </c>
      <c r="O310" s="15">
        <v>4</v>
      </c>
      <c r="P310" s="15">
        <v>20</v>
      </c>
      <c r="Q310" s="15">
        <v>0</v>
      </c>
      <c r="R310" s="15">
        <v>0</v>
      </c>
      <c r="S310" s="15">
        <v>1</v>
      </c>
      <c r="T310" s="15">
        <v>800000</v>
      </c>
      <c r="U310" s="15">
        <v>1</v>
      </c>
      <c r="V310" s="15">
        <v>1</v>
      </c>
      <c r="W310" s="15">
        <v>1</v>
      </c>
      <c r="X310" s="15">
        <v>5</v>
      </c>
      <c r="Y310" s="193">
        <v>36000</v>
      </c>
      <c r="Z310" s="15">
        <v>1</v>
      </c>
      <c r="AA310" s="15">
        <v>1</v>
      </c>
      <c r="AB310" s="15">
        <v>1</v>
      </c>
      <c r="AC310" s="15">
        <v>1</v>
      </c>
      <c r="AD310" s="15">
        <v>1</v>
      </c>
      <c r="AE310" s="15">
        <v>1</v>
      </c>
      <c r="AF310" s="15">
        <v>1</v>
      </c>
      <c r="AG310" s="15">
        <v>1</v>
      </c>
      <c r="AH310" s="15">
        <v>1</v>
      </c>
      <c r="AI310" s="15">
        <v>0</v>
      </c>
      <c r="AJ310" s="15">
        <v>0</v>
      </c>
      <c r="AK310" s="15">
        <v>1</v>
      </c>
      <c r="AL310" s="15">
        <v>5</v>
      </c>
      <c r="AM310" s="15">
        <v>5</v>
      </c>
      <c r="AN310" s="15">
        <v>5</v>
      </c>
      <c r="AO310" s="15">
        <v>5</v>
      </c>
      <c r="AP310" s="15">
        <v>5</v>
      </c>
      <c r="AQ310" s="15">
        <v>5</v>
      </c>
      <c r="AR310" s="27">
        <v>5</v>
      </c>
      <c r="AS310" s="15">
        <f t="shared" si="28"/>
        <v>0.40000000000000036</v>
      </c>
      <c r="AT310" s="15">
        <f t="shared" si="29"/>
        <v>0.33333333333333304</v>
      </c>
      <c r="AU310" s="15">
        <f t="shared" si="30"/>
        <v>0</v>
      </c>
      <c r="AV310" s="15">
        <f t="shared" si="31"/>
        <v>0.20000000000000018</v>
      </c>
      <c r="AW310" s="15">
        <f t="shared" si="32"/>
        <v>0.66666666666666696</v>
      </c>
      <c r="AX310" s="15">
        <f t="shared" si="33"/>
        <v>0.25</v>
      </c>
      <c r="AY310" s="15">
        <f t="shared" si="34"/>
        <v>0.30833333333333357</v>
      </c>
    </row>
    <row r="311" spans="1:51" x14ac:dyDescent="0.2">
      <c r="A311" s="15">
        <v>155</v>
      </c>
      <c r="B311" s="15">
        <v>546</v>
      </c>
      <c r="C311" s="15">
        <v>1</v>
      </c>
      <c r="D311" s="15">
        <v>1</v>
      </c>
      <c r="E311" s="15">
        <v>0</v>
      </c>
      <c r="F311" s="15">
        <v>0</v>
      </c>
      <c r="G311" s="15">
        <v>0</v>
      </c>
      <c r="H311" s="15">
        <v>1</v>
      </c>
      <c r="I311" s="15">
        <v>51</v>
      </c>
      <c r="J311" s="15">
        <v>0</v>
      </c>
      <c r="K311" s="15">
        <v>0</v>
      </c>
      <c r="L311" s="15">
        <v>0</v>
      </c>
      <c r="M311" s="15">
        <v>1</v>
      </c>
      <c r="N311" s="15">
        <v>0</v>
      </c>
      <c r="O311" s="15">
        <v>4</v>
      </c>
      <c r="P311" s="15">
        <v>20</v>
      </c>
      <c r="Q311" s="15">
        <v>0</v>
      </c>
      <c r="R311" s="15">
        <v>0</v>
      </c>
      <c r="S311" s="15">
        <v>1</v>
      </c>
      <c r="T311" s="15">
        <v>800000</v>
      </c>
      <c r="U311" s="15">
        <v>1</v>
      </c>
      <c r="V311" s="15">
        <v>0</v>
      </c>
      <c r="W311" s="15">
        <v>1</v>
      </c>
      <c r="X311" s="15">
        <v>5</v>
      </c>
      <c r="Y311" s="193">
        <v>36000</v>
      </c>
      <c r="Z311" s="15">
        <v>1</v>
      </c>
      <c r="AA311" s="15">
        <v>1</v>
      </c>
      <c r="AB311" s="15">
        <v>1</v>
      </c>
      <c r="AC311" s="15">
        <v>1</v>
      </c>
      <c r="AD311" s="15">
        <v>1</v>
      </c>
      <c r="AE311" s="15">
        <v>1</v>
      </c>
      <c r="AF311" s="15">
        <v>1</v>
      </c>
      <c r="AG311" s="15">
        <v>1</v>
      </c>
      <c r="AH311" s="15">
        <v>1</v>
      </c>
      <c r="AI311" s="15">
        <v>0</v>
      </c>
      <c r="AJ311" s="15">
        <v>0</v>
      </c>
      <c r="AK311" s="15">
        <v>1</v>
      </c>
      <c r="AL311" s="27">
        <v>4.5999999999999996</v>
      </c>
      <c r="AM311" s="27">
        <v>4.666666666666667</v>
      </c>
      <c r="AN311" s="27">
        <v>5</v>
      </c>
      <c r="AO311" s="27">
        <v>4.8</v>
      </c>
      <c r="AP311" s="27">
        <v>4.333333333333333</v>
      </c>
      <c r="AQ311" s="27">
        <v>4.75</v>
      </c>
      <c r="AR311" s="27">
        <v>4.6916666666666664</v>
      </c>
      <c r="AS311" s="15">
        <f t="shared" si="28"/>
        <v>1.3999999999999995</v>
      </c>
      <c r="AT311" s="15">
        <f t="shared" si="29"/>
        <v>1.3333333333333335</v>
      </c>
      <c r="AU311" s="15">
        <f t="shared" si="30"/>
        <v>0.75</v>
      </c>
      <c r="AV311" s="15">
        <f t="shared" si="31"/>
        <v>0.79999999999999982</v>
      </c>
      <c r="AW311" s="15">
        <f t="shared" si="32"/>
        <v>0.33333333333333304</v>
      </c>
      <c r="AX311" s="15">
        <f t="shared" si="33"/>
        <v>1.25</v>
      </c>
      <c r="AY311" s="15">
        <f t="shared" si="34"/>
        <v>0.97777777777777786</v>
      </c>
    </row>
    <row r="312" spans="1:51" x14ac:dyDescent="0.2">
      <c r="A312" s="15">
        <v>156</v>
      </c>
      <c r="B312" s="15">
        <v>547</v>
      </c>
      <c r="C312" s="15">
        <v>1</v>
      </c>
      <c r="D312" s="15">
        <v>1</v>
      </c>
      <c r="E312" s="15">
        <v>0</v>
      </c>
      <c r="F312" s="15">
        <v>0</v>
      </c>
      <c r="G312" s="15">
        <v>0</v>
      </c>
      <c r="H312" s="15">
        <v>1</v>
      </c>
      <c r="I312" s="15">
        <v>65</v>
      </c>
      <c r="J312" s="15">
        <v>0</v>
      </c>
      <c r="K312" s="15">
        <v>0</v>
      </c>
      <c r="L312" s="15">
        <v>0</v>
      </c>
      <c r="M312" s="15">
        <v>1</v>
      </c>
      <c r="N312" s="15">
        <v>0</v>
      </c>
      <c r="O312" s="15">
        <v>4</v>
      </c>
      <c r="P312" s="15">
        <v>40</v>
      </c>
      <c r="Q312" s="15">
        <v>0</v>
      </c>
      <c r="R312" s="15">
        <v>1</v>
      </c>
      <c r="S312" s="15">
        <v>1</v>
      </c>
      <c r="T312" s="15">
        <v>1080000</v>
      </c>
      <c r="U312" s="15">
        <v>1</v>
      </c>
      <c r="V312" s="15">
        <v>1</v>
      </c>
      <c r="W312" s="15">
        <v>0</v>
      </c>
      <c r="X312" s="15">
        <v>26</v>
      </c>
      <c r="Y312" s="193">
        <v>223.52941176470588</v>
      </c>
      <c r="Z312" s="15">
        <v>3.25</v>
      </c>
      <c r="AA312" s="15">
        <v>2.6666666666666665</v>
      </c>
      <c r="AB312" s="15">
        <v>2.3333333333333335</v>
      </c>
      <c r="AC312" s="15">
        <v>2</v>
      </c>
      <c r="AD312" s="15">
        <v>3</v>
      </c>
      <c r="AE312" s="15">
        <v>2.65</v>
      </c>
      <c r="AF312" s="15">
        <v>4</v>
      </c>
      <c r="AG312" s="15">
        <v>0</v>
      </c>
      <c r="AH312" s="15">
        <v>5</v>
      </c>
      <c r="AI312" s="15" t="s">
        <v>1008</v>
      </c>
      <c r="AJ312" s="15" t="s">
        <v>1008</v>
      </c>
      <c r="AK312" s="15" t="s">
        <v>1007</v>
      </c>
      <c r="AL312" s="15">
        <v>3.2</v>
      </c>
      <c r="AM312" s="15">
        <v>3.3333333333333335</v>
      </c>
      <c r="AN312" s="15">
        <v>4.25</v>
      </c>
      <c r="AO312" s="15">
        <v>4</v>
      </c>
      <c r="AP312" s="15">
        <v>4</v>
      </c>
      <c r="AQ312" s="15">
        <v>3.5</v>
      </c>
      <c r="AR312" s="27">
        <v>3.7138888888888886</v>
      </c>
      <c r="AS312" s="15">
        <f t="shared" si="28"/>
        <v>0</v>
      </c>
      <c r="AT312" s="15">
        <f t="shared" si="29"/>
        <v>-0.16666666666666652</v>
      </c>
      <c r="AU312" s="15">
        <f t="shared" si="30"/>
        <v>0.25</v>
      </c>
      <c r="AV312" s="15">
        <f t="shared" si="31"/>
        <v>0</v>
      </c>
      <c r="AW312" s="15">
        <f t="shared" si="32"/>
        <v>0</v>
      </c>
      <c r="AX312" s="15">
        <f t="shared" si="33"/>
        <v>1</v>
      </c>
      <c r="AY312" s="15">
        <f t="shared" si="34"/>
        <v>0.18055555555555536</v>
      </c>
    </row>
    <row r="313" spans="1:51" x14ac:dyDescent="0.2">
      <c r="A313" s="15">
        <v>156</v>
      </c>
      <c r="B313" s="15">
        <v>547</v>
      </c>
      <c r="C313" s="15">
        <v>1</v>
      </c>
      <c r="D313" s="15">
        <v>1</v>
      </c>
      <c r="E313" s="15">
        <v>0</v>
      </c>
      <c r="F313" s="15">
        <v>0</v>
      </c>
      <c r="G313" s="15">
        <v>0</v>
      </c>
      <c r="H313" s="15">
        <v>1</v>
      </c>
      <c r="I313" s="15">
        <v>65</v>
      </c>
      <c r="J313" s="15">
        <v>0</v>
      </c>
      <c r="K313" s="15">
        <v>0</v>
      </c>
      <c r="L313" s="15">
        <v>0</v>
      </c>
      <c r="M313" s="15">
        <v>1</v>
      </c>
      <c r="N313" s="15">
        <v>0</v>
      </c>
      <c r="O313" s="15">
        <v>4</v>
      </c>
      <c r="P313" s="15">
        <v>40</v>
      </c>
      <c r="Q313" s="15">
        <v>0</v>
      </c>
      <c r="R313" s="15">
        <v>1</v>
      </c>
      <c r="S313" s="15">
        <v>1</v>
      </c>
      <c r="T313" s="15">
        <v>1080000</v>
      </c>
      <c r="U313" s="15">
        <v>1</v>
      </c>
      <c r="V313" s="15">
        <v>0</v>
      </c>
      <c r="W313" s="15">
        <v>0</v>
      </c>
      <c r="X313" s="15">
        <v>26</v>
      </c>
      <c r="Y313" s="193">
        <v>305.88235294117646</v>
      </c>
      <c r="Z313" s="15">
        <v>3.25</v>
      </c>
      <c r="AA313" s="15">
        <v>2.6666666666666665</v>
      </c>
      <c r="AB313" s="15">
        <v>2.3333333333333335</v>
      </c>
      <c r="AC313" s="15">
        <v>2</v>
      </c>
      <c r="AD313" s="15">
        <v>3</v>
      </c>
      <c r="AE313" s="15">
        <v>2.65</v>
      </c>
      <c r="AF313" s="15">
        <v>4</v>
      </c>
      <c r="AG313" s="15">
        <v>0</v>
      </c>
      <c r="AH313" s="15">
        <v>5</v>
      </c>
      <c r="AI313" s="15" t="s">
        <v>1008</v>
      </c>
      <c r="AJ313" s="15" t="s">
        <v>1008</v>
      </c>
      <c r="AK313" s="15" t="s">
        <v>1007</v>
      </c>
      <c r="AL313" s="27">
        <v>3.2</v>
      </c>
      <c r="AM313" s="27">
        <v>3.5</v>
      </c>
      <c r="AN313" s="27">
        <v>4</v>
      </c>
      <c r="AO313" s="27">
        <v>4</v>
      </c>
      <c r="AP313" s="27">
        <v>4</v>
      </c>
      <c r="AQ313" s="27">
        <v>2.5</v>
      </c>
      <c r="AR313" s="27">
        <v>3.5333333333333332</v>
      </c>
      <c r="AS313" s="15">
        <f t="shared" si="28"/>
        <v>-0.79999999999999982</v>
      </c>
      <c r="AT313" s="15">
        <f t="shared" si="29"/>
        <v>-0.5</v>
      </c>
      <c r="AU313" s="15">
        <f t="shared" si="30"/>
        <v>-0.75</v>
      </c>
      <c r="AV313" s="15">
        <f t="shared" si="31"/>
        <v>0</v>
      </c>
      <c r="AW313" s="15">
        <f t="shared" si="32"/>
        <v>-1</v>
      </c>
      <c r="AX313" s="15">
        <f t="shared" si="33"/>
        <v>-2.5</v>
      </c>
      <c r="AY313" s="15">
        <f t="shared" si="34"/>
        <v>-0.92499999999999982</v>
      </c>
    </row>
    <row r="314" spans="1:51" x14ac:dyDescent="0.2">
      <c r="A314" s="15">
        <v>157</v>
      </c>
      <c r="B314" s="15">
        <v>548</v>
      </c>
      <c r="C314" s="15">
        <v>1</v>
      </c>
      <c r="D314" s="15">
        <v>1</v>
      </c>
      <c r="E314" s="15">
        <v>0</v>
      </c>
      <c r="F314" s="15">
        <v>0</v>
      </c>
      <c r="G314" s="15">
        <v>0</v>
      </c>
      <c r="H314" s="15">
        <v>0</v>
      </c>
      <c r="I314" s="15">
        <v>43</v>
      </c>
      <c r="J314" s="15">
        <v>0</v>
      </c>
      <c r="K314" s="15">
        <v>0</v>
      </c>
      <c r="L314" s="15">
        <v>0</v>
      </c>
      <c r="M314" s="15">
        <v>1</v>
      </c>
      <c r="N314" s="15">
        <v>0</v>
      </c>
      <c r="O314" s="15">
        <v>5</v>
      </c>
      <c r="P314" s="15">
        <v>7</v>
      </c>
      <c r="Q314" s="15">
        <v>0</v>
      </c>
      <c r="R314" s="15">
        <v>1</v>
      </c>
      <c r="S314" s="15">
        <v>1</v>
      </c>
      <c r="T314" s="15">
        <v>480000</v>
      </c>
      <c r="U314" s="15">
        <v>1</v>
      </c>
      <c r="V314" s="15">
        <v>1</v>
      </c>
      <c r="W314" s="15">
        <v>1</v>
      </c>
      <c r="X314" s="15">
        <v>0.18</v>
      </c>
      <c r="Y314" s="193">
        <v>666.66666666666674</v>
      </c>
      <c r="Z314" s="15">
        <v>1.5</v>
      </c>
      <c r="AA314" s="15">
        <v>2</v>
      </c>
      <c r="AB314" s="15">
        <v>1.6666666666666667</v>
      </c>
      <c r="AC314" s="15">
        <v>1</v>
      </c>
      <c r="AD314" s="15">
        <v>1.5</v>
      </c>
      <c r="AE314" s="15">
        <v>1.5333333333333334</v>
      </c>
      <c r="AF314" s="15">
        <v>4</v>
      </c>
      <c r="AG314" s="15">
        <v>1</v>
      </c>
      <c r="AH314" s="15">
        <v>1</v>
      </c>
      <c r="AI314" s="15">
        <v>0</v>
      </c>
      <c r="AJ314" s="15">
        <v>0</v>
      </c>
      <c r="AK314" s="15">
        <v>1</v>
      </c>
      <c r="AL314" s="15">
        <v>4</v>
      </c>
      <c r="AM314" s="15">
        <v>4</v>
      </c>
      <c r="AN314" s="15">
        <v>4.75</v>
      </c>
      <c r="AO314" s="15">
        <v>4</v>
      </c>
      <c r="AP314" s="15">
        <v>5</v>
      </c>
      <c r="AQ314" s="15">
        <v>5</v>
      </c>
      <c r="AR314" s="27">
        <v>4.458333333333333</v>
      </c>
      <c r="AS314" s="15">
        <f t="shared" si="28"/>
        <v>0.39999999999999991</v>
      </c>
      <c r="AT314" s="15">
        <f t="shared" si="29"/>
        <v>1</v>
      </c>
      <c r="AU314" s="15">
        <f t="shared" si="30"/>
        <v>1.75</v>
      </c>
      <c r="AV314" s="15">
        <f t="shared" si="31"/>
        <v>1</v>
      </c>
      <c r="AW314" s="15">
        <f t="shared" si="32"/>
        <v>2</v>
      </c>
      <c r="AX314" s="15">
        <f t="shared" si="33"/>
        <v>2</v>
      </c>
      <c r="AY314" s="15">
        <f t="shared" si="34"/>
        <v>1.3583333333333329</v>
      </c>
    </row>
    <row r="315" spans="1:51" x14ac:dyDescent="0.2">
      <c r="A315" s="15">
        <v>157</v>
      </c>
      <c r="B315" s="15">
        <v>548</v>
      </c>
      <c r="C315" s="15">
        <v>1</v>
      </c>
      <c r="D315" s="15">
        <v>1</v>
      </c>
      <c r="E315" s="15">
        <v>0</v>
      </c>
      <c r="F315" s="15">
        <v>0</v>
      </c>
      <c r="G315" s="15">
        <v>0</v>
      </c>
      <c r="H315" s="15">
        <v>0</v>
      </c>
      <c r="I315" s="15">
        <v>43</v>
      </c>
      <c r="J315" s="15">
        <v>0</v>
      </c>
      <c r="K315" s="15">
        <v>0</v>
      </c>
      <c r="L315" s="15">
        <v>0</v>
      </c>
      <c r="M315" s="15">
        <v>1</v>
      </c>
      <c r="N315" s="15">
        <v>0</v>
      </c>
      <c r="O315" s="15">
        <v>5</v>
      </c>
      <c r="P315" s="15">
        <v>7</v>
      </c>
      <c r="Q315" s="15">
        <v>0</v>
      </c>
      <c r="R315" s="15">
        <v>1</v>
      </c>
      <c r="S315" s="15">
        <v>1</v>
      </c>
      <c r="T315" s="15">
        <v>480000</v>
      </c>
      <c r="U315" s="15">
        <v>1</v>
      </c>
      <c r="V315" s="15">
        <v>0</v>
      </c>
      <c r="W315" s="15">
        <v>1</v>
      </c>
      <c r="X315" s="15">
        <v>0.18</v>
      </c>
      <c r="Y315" s="193">
        <v>666.66666666666674</v>
      </c>
      <c r="Z315" s="15">
        <v>1.5</v>
      </c>
      <c r="AA315" s="15">
        <v>2</v>
      </c>
      <c r="AB315" s="15">
        <v>1.6666666666666667</v>
      </c>
      <c r="AC315" s="15">
        <v>1</v>
      </c>
      <c r="AD315" s="15">
        <v>1.5</v>
      </c>
      <c r="AE315" s="15">
        <v>1.5333333333333334</v>
      </c>
      <c r="AF315" s="15">
        <v>4</v>
      </c>
      <c r="AG315" s="15">
        <v>1</v>
      </c>
      <c r="AH315" s="15">
        <v>1</v>
      </c>
      <c r="AI315" s="15">
        <v>0</v>
      </c>
      <c r="AJ315" s="15">
        <v>0</v>
      </c>
      <c r="AK315" s="15">
        <v>1</v>
      </c>
      <c r="AL315" s="27">
        <v>3.6</v>
      </c>
      <c r="AM315" s="27">
        <v>3</v>
      </c>
      <c r="AN315" s="27">
        <v>3</v>
      </c>
      <c r="AO315" s="27">
        <v>3</v>
      </c>
      <c r="AP315" s="27">
        <v>3</v>
      </c>
      <c r="AQ315" s="27">
        <v>3</v>
      </c>
      <c r="AR315" s="27">
        <v>3.1</v>
      </c>
      <c r="AS315" s="15">
        <f t="shared" si="28"/>
        <v>-1.4</v>
      </c>
      <c r="AT315" s="15">
        <f t="shared" si="29"/>
        <v>-2</v>
      </c>
      <c r="AU315" s="15">
        <f t="shared" si="30"/>
        <v>-2</v>
      </c>
      <c r="AV315" s="15">
        <f t="shared" si="31"/>
        <v>-2</v>
      </c>
      <c r="AW315" s="15">
        <f t="shared" si="32"/>
        <v>-2</v>
      </c>
      <c r="AX315" s="15">
        <f t="shared" si="33"/>
        <v>-2</v>
      </c>
      <c r="AY315" s="15">
        <f t="shared" si="34"/>
        <v>-1.9</v>
      </c>
    </row>
    <row r="316" spans="1:51" x14ac:dyDescent="0.2">
      <c r="A316" s="15">
        <v>158</v>
      </c>
      <c r="B316" s="15">
        <v>549</v>
      </c>
      <c r="C316" s="15">
        <v>1</v>
      </c>
      <c r="D316" s="15">
        <v>1</v>
      </c>
      <c r="E316" s="15">
        <v>0</v>
      </c>
      <c r="F316" s="15">
        <v>0</v>
      </c>
      <c r="G316" s="15">
        <v>0</v>
      </c>
      <c r="H316" s="15">
        <v>1</v>
      </c>
      <c r="I316" s="15">
        <v>61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5</v>
      </c>
      <c r="P316" s="15">
        <v>6</v>
      </c>
      <c r="Q316" s="15">
        <v>0</v>
      </c>
      <c r="R316" s="15">
        <v>0</v>
      </c>
      <c r="S316" s="15">
        <v>1</v>
      </c>
      <c r="T316" s="15">
        <v>200000</v>
      </c>
      <c r="U316" s="15">
        <v>1</v>
      </c>
      <c r="V316" s="15">
        <v>1</v>
      </c>
      <c r="W316" s="15">
        <v>1</v>
      </c>
      <c r="X316" s="15">
        <v>3</v>
      </c>
      <c r="Y316" s="193">
        <v>333.33333333333331</v>
      </c>
      <c r="Z316" s="15">
        <v>1</v>
      </c>
      <c r="AA316" s="15">
        <v>1</v>
      </c>
      <c r="AB316" s="15">
        <v>1</v>
      </c>
      <c r="AC316" s="15">
        <v>1</v>
      </c>
      <c r="AD316" s="15">
        <v>1</v>
      </c>
      <c r="AE316" s="15">
        <v>1</v>
      </c>
      <c r="AF316" s="15">
        <v>1</v>
      </c>
      <c r="AG316" s="15">
        <v>1</v>
      </c>
      <c r="AH316" s="15">
        <v>2</v>
      </c>
      <c r="AI316" s="15">
        <v>0</v>
      </c>
      <c r="AJ316" s="15">
        <v>0</v>
      </c>
      <c r="AK316" s="15">
        <v>1</v>
      </c>
      <c r="AL316" s="15">
        <v>5</v>
      </c>
      <c r="AM316" s="15">
        <v>5</v>
      </c>
      <c r="AN316" s="15">
        <v>5</v>
      </c>
      <c r="AO316" s="15">
        <v>5</v>
      </c>
      <c r="AP316" s="15">
        <v>5</v>
      </c>
      <c r="AQ316" s="15">
        <v>5</v>
      </c>
      <c r="AR316" s="27">
        <v>5</v>
      </c>
      <c r="AS316" s="15">
        <f t="shared" si="28"/>
        <v>0</v>
      </c>
      <c r="AT316" s="15">
        <f t="shared" si="29"/>
        <v>0</v>
      </c>
      <c r="AU316" s="15">
        <f t="shared" si="30"/>
        <v>0</v>
      </c>
      <c r="AV316" s="15">
        <f t="shared" si="31"/>
        <v>0</v>
      </c>
      <c r="AW316" s="15">
        <f t="shared" si="32"/>
        <v>0</v>
      </c>
      <c r="AX316" s="15">
        <f t="shared" si="33"/>
        <v>0</v>
      </c>
      <c r="AY316" s="15">
        <f t="shared" si="34"/>
        <v>0</v>
      </c>
    </row>
    <row r="317" spans="1:51" x14ac:dyDescent="0.2">
      <c r="A317" s="15">
        <v>158</v>
      </c>
      <c r="B317" s="15">
        <v>549</v>
      </c>
      <c r="C317" s="15">
        <v>1</v>
      </c>
      <c r="D317" s="15">
        <v>1</v>
      </c>
      <c r="E317" s="15">
        <v>0</v>
      </c>
      <c r="F317" s="15">
        <v>0</v>
      </c>
      <c r="G317" s="15">
        <v>0</v>
      </c>
      <c r="H317" s="15">
        <v>1</v>
      </c>
      <c r="I317" s="15">
        <v>61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5</v>
      </c>
      <c r="P317" s="15">
        <v>6</v>
      </c>
      <c r="Q317" s="15">
        <v>0</v>
      </c>
      <c r="R317" s="15">
        <v>0</v>
      </c>
      <c r="S317" s="15">
        <v>1</v>
      </c>
      <c r="T317" s="15">
        <v>200000</v>
      </c>
      <c r="U317" s="15">
        <v>1</v>
      </c>
      <c r="V317" s="15">
        <v>0</v>
      </c>
      <c r="W317" s="15">
        <v>1</v>
      </c>
      <c r="X317" s="15">
        <v>3</v>
      </c>
      <c r="Y317" s="193">
        <v>333.33333333333331</v>
      </c>
      <c r="Z317" s="15">
        <v>1</v>
      </c>
      <c r="AA317" s="15">
        <v>1</v>
      </c>
      <c r="AB317" s="15">
        <v>1</v>
      </c>
      <c r="AC317" s="15">
        <v>1</v>
      </c>
      <c r="AD317" s="15">
        <v>1</v>
      </c>
      <c r="AE317" s="15">
        <v>1</v>
      </c>
      <c r="AF317" s="15">
        <v>1</v>
      </c>
      <c r="AG317" s="15">
        <v>1</v>
      </c>
      <c r="AH317" s="15">
        <v>2</v>
      </c>
      <c r="AI317" s="15">
        <v>0</v>
      </c>
      <c r="AJ317" s="15">
        <v>0</v>
      </c>
      <c r="AK317" s="15">
        <v>1</v>
      </c>
      <c r="AL317" s="27">
        <v>5</v>
      </c>
      <c r="AM317" s="27">
        <v>5</v>
      </c>
      <c r="AN317" s="27">
        <v>5</v>
      </c>
      <c r="AO317" s="27">
        <v>5</v>
      </c>
      <c r="AP317" s="27">
        <v>5</v>
      </c>
      <c r="AQ317" s="27">
        <v>5</v>
      </c>
      <c r="AR317" s="27">
        <v>5</v>
      </c>
      <c r="AS317" s="15">
        <f t="shared" si="28"/>
        <v>2</v>
      </c>
      <c r="AT317" s="15">
        <f t="shared" si="29"/>
        <v>2</v>
      </c>
      <c r="AU317" s="15">
        <f t="shared" si="30"/>
        <v>2.5</v>
      </c>
      <c r="AV317" s="15">
        <f t="shared" si="31"/>
        <v>2</v>
      </c>
      <c r="AW317" s="15">
        <f t="shared" si="32"/>
        <v>2.3333333333333335</v>
      </c>
      <c r="AX317" s="15">
        <f t="shared" si="33"/>
        <v>2</v>
      </c>
      <c r="AY317" s="15">
        <f t="shared" si="34"/>
        <v>2.1388888888888893</v>
      </c>
    </row>
    <row r="318" spans="1:51" x14ac:dyDescent="0.2">
      <c r="A318" s="15">
        <v>159</v>
      </c>
      <c r="B318" s="15">
        <v>550</v>
      </c>
      <c r="C318" s="15">
        <v>1</v>
      </c>
      <c r="D318" s="15">
        <v>1</v>
      </c>
      <c r="E318" s="15">
        <v>0</v>
      </c>
      <c r="F318" s="15">
        <v>0</v>
      </c>
      <c r="G318" s="15">
        <v>0</v>
      </c>
      <c r="H318" s="15">
        <v>0</v>
      </c>
      <c r="I318" s="15">
        <v>48</v>
      </c>
      <c r="J318" s="15">
        <v>0</v>
      </c>
      <c r="K318" s="15">
        <v>1</v>
      </c>
      <c r="L318" s="15">
        <v>0</v>
      </c>
      <c r="M318" s="15">
        <v>0</v>
      </c>
      <c r="N318" s="15">
        <v>0</v>
      </c>
      <c r="O318" s="15">
        <v>5</v>
      </c>
      <c r="P318" s="15">
        <v>20</v>
      </c>
      <c r="Q318" s="15">
        <v>0</v>
      </c>
      <c r="R318" s="15">
        <v>1</v>
      </c>
      <c r="S318" s="15">
        <v>1</v>
      </c>
      <c r="T318" s="15">
        <v>180000</v>
      </c>
      <c r="U318" s="15">
        <v>1</v>
      </c>
      <c r="V318" s="15">
        <v>1</v>
      </c>
      <c r="W318" s="15">
        <v>0</v>
      </c>
      <c r="X318" s="15">
        <v>25.25</v>
      </c>
      <c r="Y318" s="193">
        <v>1881.0810810810813</v>
      </c>
      <c r="Z318" s="15">
        <v>3</v>
      </c>
      <c r="AA318" s="15">
        <v>3.3333333333333335</v>
      </c>
      <c r="AB318" s="15">
        <v>3</v>
      </c>
      <c r="AC318" s="15">
        <v>2.5</v>
      </c>
      <c r="AD318" s="15">
        <v>4.5</v>
      </c>
      <c r="AE318" s="15">
        <v>3.2666666666666671</v>
      </c>
      <c r="AF318" s="15">
        <v>2</v>
      </c>
      <c r="AG318" s="15">
        <v>1</v>
      </c>
      <c r="AH318" s="15">
        <v>1</v>
      </c>
      <c r="AI318" s="15">
        <v>0</v>
      </c>
      <c r="AJ318" s="15">
        <v>0</v>
      </c>
      <c r="AK318" s="15">
        <v>1</v>
      </c>
      <c r="AL318" s="15">
        <v>3</v>
      </c>
      <c r="AM318" s="15">
        <v>3</v>
      </c>
      <c r="AN318" s="15">
        <v>2.5</v>
      </c>
      <c r="AO318" s="15">
        <v>3</v>
      </c>
      <c r="AP318" s="15">
        <v>2.6666666666666665</v>
      </c>
      <c r="AQ318" s="15">
        <v>3</v>
      </c>
      <c r="AR318" s="27">
        <v>2.8611111111111107</v>
      </c>
      <c r="AS318" s="15">
        <f t="shared" si="28"/>
        <v>0.60000000000000009</v>
      </c>
      <c r="AT318" s="15">
        <f t="shared" si="29"/>
        <v>0</v>
      </c>
      <c r="AU318" s="15">
        <f t="shared" si="30"/>
        <v>0</v>
      </c>
      <c r="AV318" s="15">
        <f t="shared" si="31"/>
        <v>0</v>
      </c>
      <c r="AW318" s="15">
        <f t="shared" si="32"/>
        <v>0</v>
      </c>
      <c r="AX318" s="15">
        <f t="shared" si="33"/>
        <v>0</v>
      </c>
      <c r="AY318" s="15">
        <f t="shared" si="34"/>
        <v>9.9999999999999645E-2</v>
      </c>
    </row>
    <row r="319" spans="1:51" x14ac:dyDescent="0.2">
      <c r="A319" s="15">
        <v>159</v>
      </c>
      <c r="B319" s="15">
        <v>550</v>
      </c>
      <c r="C319" s="15">
        <v>1</v>
      </c>
      <c r="D319" s="15">
        <v>1</v>
      </c>
      <c r="E319" s="15">
        <v>0</v>
      </c>
      <c r="F319" s="15">
        <v>0</v>
      </c>
      <c r="G319" s="15">
        <v>0</v>
      </c>
      <c r="H319" s="15">
        <v>0</v>
      </c>
      <c r="I319" s="15">
        <v>48</v>
      </c>
      <c r="J319" s="15">
        <v>0</v>
      </c>
      <c r="K319" s="15">
        <v>1</v>
      </c>
      <c r="L319" s="15">
        <v>0</v>
      </c>
      <c r="M319" s="15">
        <v>0</v>
      </c>
      <c r="N319" s="15">
        <v>0</v>
      </c>
      <c r="O319" s="15">
        <v>5</v>
      </c>
      <c r="P319" s="15">
        <v>20</v>
      </c>
      <c r="Q319" s="15">
        <v>0</v>
      </c>
      <c r="R319" s="15">
        <v>1</v>
      </c>
      <c r="S319" s="15">
        <v>1</v>
      </c>
      <c r="T319" s="15">
        <v>180000</v>
      </c>
      <c r="U319" s="15">
        <v>1</v>
      </c>
      <c r="V319" s="15">
        <v>0</v>
      </c>
      <c r="W319" s="15">
        <v>0</v>
      </c>
      <c r="X319" s="15">
        <v>25</v>
      </c>
      <c r="Y319" s="193">
        <v>480.00000000000006</v>
      </c>
      <c r="Z319" s="15">
        <v>3</v>
      </c>
      <c r="AA319" s="15">
        <v>3.3333333333333335</v>
      </c>
      <c r="AB319" s="15">
        <v>3</v>
      </c>
      <c r="AC319" s="15">
        <v>2.5</v>
      </c>
      <c r="AD319" s="15">
        <v>4.5</v>
      </c>
      <c r="AE319" s="15">
        <v>3.2666666666666671</v>
      </c>
      <c r="AF319" s="15">
        <v>2</v>
      </c>
      <c r="AG319" s="15">
        <v>1</v>
      </c>
      <c r="AH319" s="15">
        <v>1</v>
      </c>
      <c r="AI319" s="15">
        <v>0</v>
      </c>
      <c r="AJ319" s="15">
        <v>0</v>
      </c>
      <c r="AK319" s="15">
        <v>1</v>
      </c>
      <c r="AL319" s="27">
        <v>2.4</v>
      </c>
      <c r="AM319" s="27">
        <v>3</v>
      </c>
      <c r="AN319" s="27">
        <v>2.5</v>
      </c>
      <c r="AO319" s="27">
        <v>3</v>
      </c>
      <c r="AP319" s="27">
        <v>2.6666666666666665</v>
      </c>
      <c r="AQ319" s="27">
        <v>3</v>
      </c>
      <c r="AR319" s="27">
        <v>2.7611111111111111</v>
      </c>
      <c r="AS319" s="15">
        <f t="shared" si="28"/>
        <v>-2.4</v>
      </c>
      <c r="AT319" s="15">
        <f t="shared" si="29"/>
        <v>-1.333333333333333</v>
      </c>
      <c r="AU319" s="15">
        <f t="shared" si="30"/>
        <v>-1.5</v>
      </c>
      <c r="AV319" s="15">
        <f t="shared" si="31"/>
        <v>-1.7999999999999998</v>
      </c>
      <c r="AW319" s="15">
        <f t="shared" si="32"/>
        <v>-1.6666666666666665</v>
      </c>
      <c r="AX319" s="15">
        <f t="shared" si="33"/>
        <v>-0.5</v>
      </c>
      <c r="AY319" s="15">
        <f t="shared" si="34"/>
        <v>-1.5333333333333332</v>
      </c>
    </row>
    <row r="320" spans="1:51" x14ac:dyDescent="0.2">
      <c r="A320" s="15">
        <v>160</v>
      </c>
      <c r="B320" s="15">
        <v>551</v>
      </c>
      <c r="C320" s="15">
        <v>1</v>
      </c>
      <c r="D320" s="15">
        <v>1</v>
      </c>
      <c r="E320" s="15">
        <v>0</v>
      </c>
      <c r="F320" s="15">
        <v>0</v>
      </c>
      <c r="G320" s="15">
        <v>0</v>
      </c>
      <c r="H320" s="15">
        <v>1</v>
      </c>
      <c r="I320" s="15">
        <v>56</v>
      </c>
      <c r="J320" s="15">
        <v>0</v>
      </c>
      <c r="K320" s="15">
        <v>1</v>
      </c>
      <c r="L320" s="15">
        <v>0</v>
      </c>
      <c r="M320" s="15">
        <v>0</v>
      </c>
      <c r="N320" s="15">
        <v>0</v>
      </c>
      <c r="O320" s="15">
        <v>4</v>
      </c>
      <c r="P320" s="15">
        <v>20</v>
      </c>
      <c r="Q320" s="15">
        <v>1</v>
      </c>
      <c r="R320" s="15">
        <v>1</v>
      </c>
      <c r="S320" s="15">
        <v>1</v>
      </c>
      <c r="T320" s="15">
        <v>10000</v>
      </c>
      <c r="U320" s="15">
        <v>1</v>
      </c>
      <c r="V320" s="15">
        <v>1</v>
      </c>
      <c r="W320" s="15">
        <v>1</v>
      </c>
      <c r="X320" s="15">
        <v>3</v>
      </c>
      <c r="Y320" s="193">
        <v>2133.3333333333335</v>
      </c>
      <c r="Z320" s="15">
        <v>1.75</v>
      </c>
      <c r="AA320" s="15">
        <v>1.6666666666666667</v>
      </c>
      <c r="AB320" s="15">
        <v>1.3333333333333333</v>
      </c>
      <c r="AC320" s="15">
        <v>1.5</v>
      </c>
      <c r="AD320" s="15">
        <v>5</v>
      </c>
      <c r="AE320" s="15">
        <v>2.25</v>
      </c>
      <c r="AF320" s="15">
        <v>1</v>
      </c>
      <c r="AG320" s="15">
        <v>1</v>
      </c>
      <c r="AH320" s="15">
        <v>1</v>
      </c>
      <c r="AI320" s="15">
        <v>0</v>
      </c>
      <c r="AJ320" s="15">
        <v>0</v>
      </c>
      <c r="AK320" s="15">
        <v>1</v>
      </c>
      <c r="AL320" s="15">
        <v>4.8</v>
      </c>
      <c r="AM320" s="15">
        <v>4.333333333333333</v>
      </c>
      <c r="AN320" s="15">
        <v>4</v>
      </c>
      <c r="AO320" s="15">
        <v>4.8</v>
      </c>
      <c r="AP320" s="15">
        <v>4.333333333333333</v>
      </c>
      <c r="AQ320" s="15">
        <v>3.5</v>
      </c>
      <c r="AR320" s="27">
        <v>4.2944444444444443</v>
      </c>
      <c r="AS320" s="15">
        <f t="shared" si="28"/>
        <v>0</v>
      </c>
      <c r="AT320" s="15">
        <f t="shared" si="29"/>
        <v>0</v>
      </c>
      <c r="AU320" s="15">
        <f t="shared" si="30"/>
        <v>-0.75</v>
      </c>
      <c r="AV320" s="15">
        <f t="shared" si="31"/>
        <v>0.79999999999999982</v>
      </c>
      <c r="AW320" s="15">
        <f t="shared" si="32"/>
        <v>0</v>
      </c>
      <c r="AX320" s="15">
        <f t="shared" si="33"/>
        <v>0</v>
      </c>
      <c r="AY320" s="15">
        <f t="shared" si="34"/>
        <v>8.3333333333337478E-3</v>
      </c>
    </row>
    <row r="321" spans="1:51" x14ac:dyDescent="0.2">
      <c r="A321" s="15">
        <v>160</v>
      </c>
      <c r="B321" s="15">
        <v>551</v>
      </c>
      <c r="C321" s="15">
        <v>1</v>
      </c>
      <c r="D321" s="15">
        <v>1</v>
      </c>
      <c r="E321" s="15">
        <v>0</v>
      </c>
      <c r="F321" s="15">
        <v>0</v>
      </c>
      <c r="G321" s="15">
        <v>0</v>
      </c>
      <c r="H321" s="15">
        <v>1</v>
      </c>
      <c r="I321" s="15">
        <v>56</v>
      </c>
      <c r="J321" s="15">
        <v>0</v>
      </c>
      <c r="K321" s="15">
        <v>1</v>
      </c>
      <c r="L321" s="15">
        <v>0</v>
      </c>
      <c r="M321" s="15">
        <v>0</v>
      </c>
      <c r="N321" s="15">
        <v>0</v>
      </c>
      <c r="O321" s="15">
        <v>4</v>
      </c>
      <c r="P321" s="15">
        <v>20</v>
      </c>
      <c r="Q321" s="15">
        <v>1</v>
      </c>
      <c r="R321" s="15">
        <v>1</v>
      </c>
      <c r="S321" s="15">
        <v>1</v>
      </c>
      <c r="T321" s="15">
        <v>10000</v>
      </c>
      <c r="U321" s="15">
        <v>1</v>
      </c>
      <c r="V321" s="15">
        <v>0</v>
      </c>
      <c r="W321" s="15">
        <v>1</v>
      </c>
      <c r="X321" s="15">
        <v>3</v>
      </c>
      <c r="Y321" s="193">
        <v>2133.3333333333335</v>
      </c>
      <c r="Z321" s="15">
        <v>1.75</v>
      </c>
      <c r="AA321" s="15">
        <v>1.6666666666666667</v>
      </c>
      <c r="AB321" s="15">
        <v>1.3333333333333333</v>
      </c>
      <c r="AC321" s="15">
        <v>1.5</v>
      </c>
      <c r="AD321" s="15">
        <v>5</v>
      </c>
      <c r="AE321" s="15">
        <v>2.25</v>
      </c>
      <c r="AF321" s="15">
        <v>1</v>
      </c>
      <c r="AG321" s="15">
        <v>1</v>
      </c>
      <c r="AH321" s="15">
        <v>1</v>
      </c>
      <c r="AI321" s="15">
        <v>0</v>
      </c>
      <c r="AJ321" s="15">
        <v>0</v>
      </c>
      <c r="AK321" s="15">
        <v>1</v>
      </c>
      <c r="AL321" s="27">
        <v>4.8</v>
      </c>
      <c r="AM321" s="27">
        <v>4.333333333333333</v>
      </c>
      <c r="AN321" s="27">
        <v>4.75</v>
      </c>
      <c r="AO321" s="27">
        <v>4</v>
      </c>
      <c r="AP321" s="27">
        <v>4.333333333333333</v>
      </c>
      <c r="AQ321" s="27">
        <v>3.5</v>
      </c>
      <c r="AR321" s="27">
        <v>4.2861111111111105</v>
      </c>
      <c r="AS321" s="15">
        <f t="shared" si="28"/>
        <v>0.20000000000000018</v>
      </c>
      <c r="AT321" s="15">
        <f t="shared" si="29"/>
        <v>0.33333333333333304</v>
      </c>
      <c r="AU321" s="15">
        <f t="shared" si="30"/>
        <v>0.5</v>
      </c>
      <c r="AV321" s="15">
        <f t="shared" si="31"/>
        <v>-0.20000000000000018</v>
      </c>
      <c r="AW321" s="15">
        <f t="shared" si="32"/>
        <v>0.33333333333333304</v>
      </c>
      <c r="AX321" s="15">
        <f t="shared" si="33"/>
        <v>-1.25</v>
      </c>
      <c r="AY321" s="15">
        <f t="shared" si="34"/>
        <v>-1.3888888888889284E-2</v>
      </c>
    </row>
    <row r="322" spans="1:51" x14ac:dyDescent="0.2">
      <c r="A322" s="15">
        <v>161</v>
      </c>
      <c r="B322" s="15">
        <v>553</v>
      </c>
      <c r="C322" s="15">
        <v>1</v>
      </c>
      <c r="D322" s="15">
        <v>1</v>
      </c>
      <c r="E322" s="15">
        <v>0</v>
      </c>
      <c r="F322" s="15">
        <v>0</v>
      </c>
      <c r="G322" s="15">
        <v>0</v>
      </c>
      <c r="H322" s="15">
        <v>1</v>
      </c>
      <c r="I322" s="15">
        <v>47</v>
      </c>
      <c r="J322" s="15">
        <v>0</v>
      </c>
      <c r="K322" s="15">
        <v>0</v>
      </c>
      <c r="L322" s="15">
        <v>0</v>
      </c>
      <c r="M322" s="15">
        <v>1</v>
      </c>
      <c r="N322" s="15">
        <v>0</v>
      </c>
      <c r="O322" s="15">
        <v>3</v>
      </c>
      <c r="P322" s="15">
        <v>18</v>
      </c>
      <c r="Q322" s="15">
        <v>0</v>
      </c>
      <c r="R322" s="15">
        <v>1</v>
      </c>
      <c r="S322" s="15">
        <v>1</v>
      </c>
      <c r="T322" s="15">
        <v>200000</v>
      </c>
      <c r="U322" s="15">
        <v>1</v>
      </c>
      <c r="V322" s="15">
        <v>1</v>
      </c>
      <c r="W322" s="15">
        <v>0</v>
      </c>
      <c r="X322" s="15">
        <v>19</v>
      </c>
      <c r="Y322" s="193">
        <v>1210.5263157894735</v>
      </c>
      <c r="Z322" s="15">
        <v>3.75</v>
      </c>
      <c r="AA322" s="15">
        <v>5</v>
      </c>
      <c r="AB322" s="15">
        <v>4.666666666666667</v>
      </c>
      <c r="AC322" s="15">
        <v>2.5</v>
      </c>
      <c r="AD322" s="15">
        <v>5</v>
      </c>
      <c r="AE322" s="15">
        <v>4.1833333333333336</v>
      </c>
      <c r="AF322" s="15">
        <v>3</v>
      </c>
      <c r="AG322" s="15">
        <v>1</v>
      </c>
      <c r="AH322" s="15">
        <v>3</v>
      </c>
      <c r="AI322" s="15">
        <v>1</v>
      </c>
      <c r="AJ322" s="15">
        <v>0</v>
      </c>
      <c r="AK322" s="15">
        <v>1</v>
      </c>
      <c r="AL322" s="15">
        <v>4.5999999999999996</v>
      </c>
      <c r="AM322" s="15">
        <v>4</v>
      </c>
      <c r="AN322" s="15">
        <v>4.25</v>
      </c>
      <c r="AO322" s="15">
        <v>4.2</v>
      </c>
      <c r="AP322" s="15">
        <v>4</v>
      </c>
      <c r="AQ322" s="15">
        <v>4.75</v>
      </c>
      <c r="AR322" s="27">
        <v>4.3</v>
      </c>
      <c r="AS322" s="15">
        <f t="shared" si="28"/>
        <v>0</v>
      </c>
      <c r="AT322" s="15">
        <f t="shared" si="29"/>
        <v>0</v>
      </c>
      <c r="AU322" s="15">
        <f t="shared" si="30"/>
        <v>0</v>
      </c>
      <c r="AV322" s="15">
        <f t="shared" si="31"/>
        <v>0</v>
      </c>
      <c r="AW322" s="15">
        <f t="shared" si="32"/>
        <v>0</v>
      </c>
      <c r="AX322" s="15">
        <f t="shared" si="33"/>
        <v>0</v>
      </c>
      <c r="AY322" s="15">
        <f t="shared" si="34"/>
        <v>0</v>
      </c>
    </row>
    <row r="323" spans="1:51" x14ac:dyDescent="0.2">
      <c r="A323" s="15">
        <v>161</v>
      </c>
      <c r="B323" s="15">
        <v>553</v>
      </c>
      <c r="C323" s="15">
        <v>1</v>
      </c>
      <c r="D323" s="15">
        <v>1</v>
      </c>
      <c r="E323" s="15">
        <v>0</v>
      </c>
      <c r="F323" s="15">
        <v>0</v>
      </c>
      <c r="G323" s="15">
        <v>0</v>
      </c>
      <c r="H323" s="15">
        <v>1</v>
      </c>
      <c r="I323" s="15">
        <v>47</v>
      </c>
      <c r="J323" s="15">
        <v>0</v>
      </c>
      <c r="K323" s="15">
        <v>0</v>
      </c>
      <c r="L323" s="15">
        <v>0</v>
      </c>
      <c r="M323" s="15">
        <v>1</v>
      </c>
      <c r="N323" s="15">
        <v>0</v>
      </c>
      <c r="O323" s="15">
        <v>3</v>
      </c>
      <c r="P323" s="15">
        <v>18</v>
      </c>
      <c r="Q323" s="15">
        <v>0</v>
      </c>
      <c r="R323" s="15">
        <v>1</v>
      </c>
      <c r="S323" s="15">
        <v>1</v>
      </c>
      <c r="T323" s="15">
        <v>200000</v>
      </c>
      <c r="U323" s="15">
        <v>1</v>
      </c>
      <c r="V323" s="15">
        <v>0</v>
      </c>
      <c r="W323" s="15">
        <v>0</v>
      </c>
      <c r="X323" s="15">
        <v>19</v>
      </c>
      <c r="Y323" s="193">
        <v>1500</v>
      </c>
      <c r="Z323" s="15">
        <v>3.75</v>
      </c>
      <c r="AA323" s="15">
        <v>5</v>
      </c>
      <c r="AB323" s="15">
        <v>4.666666666666667</v>
      </c>
      <c r="AC323" s="15">
        <v>2.5</v>
      </c>
      <c r="AD323" s="15">
        <v>5</v>
      </c>
      <c r="AE323" s="15">
        <v>4.1833333333333336</v>
      </c>
      <c r="AF323" s="15">
        <v>3</v>
      </c>
      <c r="AG323" s="15">
        <v>1</v>
      </c>
      <c r="AH323" s="15">
        <v>3</v>
      </c>
      <c r="AI323" s="15">
        <v>1</v>
      </c>
      <c r="AJ323" s="15">
        <v>0</v>
      </c>
      <c r="AK323" s="15">
        <v>1</v>
      </c>
      <c r="AL323" s="27">
        <v>4.5999999999999996</v>
      </c>
      <c r="AM323" s="27">
        <v>4</v>
      </c>
      <c r="AN323" s="27">
        <v>4.25</v>
      </c>
      <c r="AO323" s="27">
        <v>4.2</v>
      </c>
      <c r="AP323" s="27">
        <v>4</v>
      </c>
      <c r="AQ323" s="27">
        <v>4.75</v>
      </c>
      <c r="AR323" s="27">
        <v>4.3</v>
      </c>
      <c r="AS323" s="15">
        <f t="shared" ref="AS323:AS386" si="35">$AL323-$AL324</f>
        <v>0.59999999999999964</v>
      </c>
      <c r="AT323" s="15">
        <f t="shared" ref="AT323:AT386" si="36">$AM323-$AM324</f>
        <v>0</v>
      </c>
      <c r="AU323" s="15">
        <f t="shared" ref="AU323:AU386" si="37">$AN323-$AN324</f>
        <v>-0.5</v>
      </c>
      <c r="AV323" s="15">
        <f t="shared" ref="AV323:AV386" si="38">$AO323-$AO324</f>
        <v>0.20000000000000018</v>
      </c>
      <c r="AW323" s="15">
        <f t="shared" ref="AW323:AW386" si="39">$AP323-$AP324</f>
        <v>0</v>
      </c>
      <c r="AX323" s="15">
        <f t="shared" ref="AX323:AX386" si="40">$AQ323-$AQ324</f>
        <v>0.75</v>
      </c>
      <c r="AY323" s="15">
        <f t="shared" ref="AY323:AY386" si="41">$AR323-$AR324</f>
        <v>0.17499999999999982</v>
      </c>
    </row>
    <row r="324" spans="1:51" x14ac:dyDescent="0.2">
      <c r="A324" s="15">
        <v>162</v>
      </c>
      <c r="B324" s="15">
        <v>554</v>
      </c>
      <c r="C324" s="15">
        <v>1</v>
      </c>
      <c r="D324" s="15">
        <v>1</v>
      </c>
      <c r="E324" s="15">
        <v>0</v>
      </c>
      <c r="F324" s="15">
        <v>0</v>
      </c>
      <c r="G324" s="15">
        <v>0</v>
      </c>
      <c r="H324" s="15">
        <v>0</v>
      </c>
      <c r="I324" s="15">
        <v>43</v>
      </c>
      <c r="J324" s="15">
        <v>0</v>
      </c>
      <c r="K324" s="15">
        <v>0</v>
      </c>
      <c r="L324" s="15">
        <v>1</v>
      </c>
      <c r="M324" s="15">
        <v>0</v>
      </c>
      <c r="N324" s="15">
        <v>0</v>
      </c>
      <c r="O324" s="15">
        <v>4</v>
      </c>
      <c r="P324" s="15">
        <v>5</v>
      </c>
      <c r="Q324" s="15">
        <v>1</v>
      </c>
      <c r="R324" s="15">
        <v>1</v>
      </c>
      <c r="S324" s="15">
        <v>1</v>
      </c>
      <c r="T324" s="15">
        <v>30000</v>
      </c>
      <c r="U324" s="15">
        <v>1</v>
      </c>
      <c r="V324" s="15">
        <v>1</v>
      </c>
      <c r="W324" s="15">
        <v>1</v>
      </c>
      <c r="X324" s="15">
        <v>0.5</v>
      </c>
      <c r="Y324" s="193">
        <v>16000</v>
      </c>
      <c r="Z324" s="15">
        <v>4.25</v>
      </c>
      <c r="AA324" s="15">
        <v>3.6666666666666665</v>
      </c>
      <c r="AB324" s="15">
        <v>3</v>
      </c>
      <c r="AC324" s="15">
        <v>3</v>
      </c>
      <c r="AD324" s="15">
        <v>3.5</v>
      </c>
      <c r="AE324" s="15">
        <v>3.4833333333333329</v>
      </c>
      <c r="AF324" s="15">
        <v>4</v>
      </c>
      <c r="AG324" s="15">
        <v>1</v>
      </c>
      <c r="AH324" s="15">
        <v>1</v>
      </c>
      <c r="AI324" s="15">
        <v>0</v>
      </c>
      <c r="AJ324" s="15">
        <v>0</v>
      </c>
      <c r="AK324" s="15">
        <v>1</v>
      </c>
      <c r="AL324" s="15">
        <v>4</v>
      </c>
      <c r="AM324" s="15">
        <v>4</v>
      </c>
      <c r="AN324" s="15">
        <v>4.75</v>
      </c>
      <c r="AO324" s="15">
        <v>4</v>
      </c>
      <c r="AP324" s="15">
        <v>4</v>
      </c>
      <c r="AQ324" s="15">
        <v>4</v>
      </c>
      <c r="AR324" s="27">
        <v>4.125</v>
      </c>
      <c r="AS324" s="15">
        <f t="shared" si="35"/>
        <v>0.39999999999999991</v>
      </c>
      <c r="AT324" s="15">
        <f t="shared" si="36"/>
        <v>1</v>
      </c>
      <c r="AU324" s="15">
        <f t="shared" si="37"/>
        <v>1.75</v>
      </c>
      <c r="AV324" s="15">
        <f t="shared" si="38"/>
        <v>1</v>
      </c>
      <c r="AW324" s="15">
        <f t="shared" si="39"/>
        <v>1</v>
      </c>
      <c r="AX324" s="15">
        <f t="shared" si="40"/>
        <v>1</v>
      </c>
      <c r="AY324" s="15">
        <f t="shared" si="41"/>
        <v>1.0249999999999999</v>
      </c>
    </row>
    <row r="325" spans="1:51" x14ac:dyDescent="0.2">
      <c r="A325" s="15">
        <v>162</v>
      </c>
      <c r="B325" s="15">
        <v>554</v>
      </c>
      <c r="C325" s="15">
        <v>1</v>
      </c>
      <c r="D325" s="15">
        <v>1</v>
      </c>
      <c r="E325" s="15">
        <v>0</v>
      </c>
      <c r="F325" s="15">
        <v>0</v>
      </c>
      <c r="G325" s="15">
        <v>0</v>
      </c>
      <c r="H325" s="15">
        <v>0</v>
      </c>
      <c r="I325" s="15">
        <v>43</v>
      </c>
      <c r="J325" s="15">
        <v>0</v>
      </c>
      <c r="K325" s="15">
        <v>0</v>
      </c>
      <c r="L325" s="15">
        <v>1</v>
      </c>
      <c r="M325" s="15">
        <v>0</v>
      </c>
      <c r="N325" s="15">
        <v>0</v>
      </c>
      <c r="O325" s="15">
        <v>4</v>
      </c>
      <c r="P325" s="15">
        <v>5</v>
      </c>
      <c r="Q325" s="15">
        <v>1</v>
      </c>
      <c r="R325" s="15">
        <v>1</v>
      </c>
      <c r="S325" s="15">
        <v>1</v>
      </c>
      <c r="T325" s="15">
        <v>30000</v>
      </c>
      <c r="U325" s="15">
        <v>1</v>
      </c>
      <c r="V325" s="15">
        <v>0</v>
      </c>
      <c r="W325" s="15">
        <v>1</v>
      </c>
      <c r="X325" s="15">
        <v>0.5</v>
      </c>
      <c r="Y325" s="193">
        <v>16000</v>
      </c>
      <c r="Z325" s="15">
        <v>4.25</v>
      </c>
      <c r="AA325" s="15">
        <v>3.6666666666666665</v>
      </c>
      <c r="AB325" s="15">
        <v>3</v>
      </c>
      <c r="AC325" s="15">
        <v>3</v>
      </c>
      <c r="AD325" s="15">
        <v>3.5</v>
      </c>
      <c r="AE325" s="15">
        <v>3.4833333333333329</v>
      </c>
      <c r="AF325" s="15">
        <v>4</v>
      </c>
      <c r="AG325" s="15">
        <v>1</v>
      </c>
      <c r="AH325" s="15">
        <v>1</v>
      </c>
      <c r="AI325" s="15">
        <v>0</v>
      </c>
      <c r="AJ325" s="15">
        <v>0</v>
      </c>
      <c r="AK325" s="15">
        <v>1</v>
      </c>
      <c r="AL325" s="27">
        <v>3.6</v>
      </c>
      <c r="AM325" s="27">
        <v>3</v>
      </c>
      <c r="AN325" s="27">
        <v>3</v>
      </c>
      <c r="AO325" s="27">
        <v>3</v>
      </c>
      <c r="AP325" s="27">
        <v>3</v>
      </c>
      <c r="AQ325" s="27">
        <v>3</v>
      </c>
      <c r="AR325" s="27">
        <v>3.1</v>
      </c>
      <c r="AS325" s="15">
        <f t="shared" si="35"/>
        <v>-1.4</v>
      </c>
      <c r="AT325" s="15">
        <f t="shared" si="36"/>
        <v>-2</v>
      </c>
      <c r="AU325" s="15">
        <f t="shared" si="37"/>
        <v>-2</v>
      </c>
      <c r="AV325" s="15">
        <f t="shared" si="38"/>
        <v>-2</v>
      </c>
      <c r="AW325" s="15">
        <f t="shared" si="39"/>
        <v>-2</v>
      </c>
      <c r="AX325" s="15">
        <f t="shared" si="40"/>
        <v>-2</v>
      </c>
      <c r="AY325" s="15">
        <f t="shared" si="41"/>
        <v>-1.9</v>
      </c>
    </row>
    <row r="326" spans="1:51" x14ac:dyDescent="0.2">
      <c r="A326" s="15">
        <v>163</v>
      </c>
      <c r="B326" s="15">
        <v>555</v>
      </c>
      <c r="C326" s="15">
        <v>1</v>
      </c>
      <c r="D326" s="15">
        <v>1</v>
      </c>
      <c r="E326" s="15">
        <v>0</v>
      </c>
      <c r="F326" s="15">
        <v>0</v>
      </c>
      <c r="G326" s="15">
        <v>0</v>
      </c>
      <c r="H326" s="15">
        <v>1</v>
      </c>
      <c r="I326" s="15">
        <v>66</v>
      </c>
      <c r="J326" s="15">
        <v>0</v>
      </c>
      <c r="K326" s="15">
        <v>0</v>
      </c>
      <c r="L326" s="15">
        <v>0</v>
      </c>
      <c r="M326" s="15">
        <v>1</v>
      </c>
      <c r="N326" s="15">
        <v>0</v>
      </c>
      <c r="O326" s="15">
        <v>3</v>
      </c>
      <c r="P326" s="15">
        <v>10</v>
      </c>
      <c r="Q326" s="15">
        <v>0</v>
      </c>
      <c r="R326" s="15">
        <v>1</v>
      </c>
      <c r="S326" s="15">
        <v>1</v>
      </c>
      <c r="T326" s="15">
        <v>500000</v>
      </c>
      <c r="U326" s="15">
        <v>1</v>
      </c>
      <c r="V326" s="15">
        <v>1</v>
      </c>
      <c r="W326" s="15">
        <v>0</v>
      </c>
      <c r="X326" s="15">
        <v>20</v>
      </c>
      <c r="Y326" s="193">
        <v>440</v>
      </c>
      <c r="Z326" s="15">
        <v>2.5</v>
      </c>
      <c r="AA326" s="15">
        <v>2</v>
      </c>
      <c r="AB326" s="15">
        <v>1</v>
      </c>
      <c r="AC326" s="15">
        <v>2.5</v>
      </c>
      <c r="AD326" s="15">
        <v>3</v>
      </c>
      <c r="AE326" s="15">
        <v>2.2000000000000002</v>
      </c>
      <c r="AF326" s="15">
        <v>3</v>
      </c>
      <c r="AG326" s="15">
        <v>1</v>
      </c>
      <c r="AH326" s="15">
        <v>1</v>
      </c>
      <c r="AI326" s="15">
        <v>0</v>
      </c>
      <c r="AJ326" s="15">
        <v>0</v>
      </c>
      <c r="AK326" s="15">
        <v>1</v>
      </c>
      <c r="AL326" s="15">
        <v>5</v>
      </c>
      <c r="AM326" s="15">
        <v>5</v>
      </c>
      <c r="AN326" s="15">
        <v>5</v>
      </c>
      <c r="AO326" s="15">
        <v>5</v>
      </c>
      <c r="AP326" s="15">
        <v>5</v>
      </c>
      <c r="AQ326" s="15">
        <v>5</v>
      </c>
      <c r="AR326" s="27">
        <v>5</v>
      </c>
      <c r="AS326" s="15">
        <f t="shared" si="35"/>
        <v>1</v>
      </c>
      <c r="AT326" s="15">
        <f t="shared" si="36"/>
        <v>0.33333333333333304</v>
      </c>
      <c r="AU326" s="15">
        <f t="shared" si="37"/>
        <v>1.5</v>
      </c>
      <c r="AV326" s="15">
        <f t="shared" si="38"/>
        <v>1.6</v>
      </c>
      <c r="AW326" s="15">
        <f t="shared" si="39"/>
        <v>1</v>
      </c>
      <c r="AX326" s="15">
        <f t="shared" si="40"/>
        <v>1.25</v>
      </c>
      <c r="AY326" s="15">
        <f t="shared" si="41"/>
        <v>1.1138888888888885</v>
      </c>
    </row>
    <row r="327" spans="1:51" x14ac:dyDescent="0.2">
      <c r="A327" s="15">
        <v>163</v>
      </c>
      <c r="B327" s="15">
        <v>555</v>
      </c>
      <c r="C327" s="15">
        <v>1</v>
      </c>
      <c r="D327" s="15">
        <v>1</v>
      </c>
      <c r="E327" s="15">
        <v>0</v>
      </c>
      <c r="F327" s="15">
        <v>0</v>
      </c>
      <c r="G327" s="15">
        <v>0</v>
      </c>
      <c r="H327" s="15">
        <v>1</v>
      </c>
      <c r="I327" s="15">
        <v>66</v>
      </c>
      <c r="J327" s="15">
        <v>0</v>
      </c>
      <c r="K327" s="15">
        <v>0</v>
      </c>
      <c r="L327" s="15">
        <v>0</v>
      </c>
      <c r="M327" s="15">
        <v>1</v>
      </c>
      <c r="N327" s="15">
        <v>0</v>
      </c>
      <c r="O327" s="15">
        <v>3</v>
      </c>
      <c r="P327" s="15">
        <v>10</v>
      </c>
      <c r="Q327" s="15">
        <v>0</v>
      </c>
      <c r="R327" s="15">
        <v>1</v>
      </c>
      <c r="S327" s="15">
        <v>1</v>
      </c>
      <c r="T327" s="15">
        <v>500000</v>
      </c>
      <c r="U327" s="15">
        <v>1</v>
      </c>
      <c r="V327" s="15">
        <v>0</v>
      </c>
      <c r="W327" s="15">
        <v>0</v>
      </c>
      <c r="X327" s="15">
        <v>20</v>
      </c>
      <c r="Y327" s="193">
        <v>75</v>
      </c>
      <c r="Z327" s="15">
        <v>2.5</v>
      </c>
      <c r="AA327" s="15">
        <v>2</v>
      </c>
      <c r="AB327" s="15">
        <v>1</v>
      </c>
      <c r="AC327" s="15">
        <v>2.5</v>
      </c>
      <c r="AD327" s="15">
        <v>3</v>
      </c>
      <c r="AE327" s="15">
        <v>2.2000000000000002</v>
      </c>
      <c r="AF327" s="15">
        <v>3</v>
      </c>
      <c r="AG327" s="15">
        <v>1</v>
      </c>
      <c r="AH327" s="15">
        <v>1</v>
      </c>
      <c r="AI327" s="15">
        <v>0</v>
      </c>
      <c r="AJ327" s="15">
        <v>0</v>
      </c>
      <c r="AK327" s="15">
        <v>1</v>
      </c>
      <c r="AL327" s="27">
        <v>4</v>
      </c>
      <c r="AM327" s="27">
        <v>4.666666666666667</v>
      </c>
      <c r="AN327" s="27">
        <v>3.5</v>
      </c>
      <c r="AO327" s="27">
        <v>3.4</v>
      </c>
      <c r="AP327" s="27">
        <v>4</v>
      </c>
      <c r="AQ327" s="27">
        <v>3.75</v>
      </c>
      <c r="AR327" s="27">
        <v>3.8861111111111115</v>
      </c>
      <c r="AS327" s="15">
        <f t="shared" si="35"/>
        <v>-0.40000000000000036</v>
      </c>
      <c r="AT327" s="15">
        <f t="shared" si="36"/>
        <v>0.66666666666666696</v>
      </c>
      <c r="AU327" s="15">
        <f t="shared" si="37"/>
        <v>-0.5</v>
      </c>
      <c r="AV327" s="15">
        <f t="shared" si="38"/>
        <v>-0.39999999999999991</v>
      </c>
      <c r="AW327" s="15">
        <f t="shared" si="39"/>
        <v>0</v>
      </c>
      <c r="AX327" s="15">
        <f t="shared" si="40"/>
        <v>-0.75</v>
      </c>
      <c r="AY327" s="15">
        <f t="shared" si="41"/>
        <v>-0.23055555555555474</v>
      </c>
    </row>
    <row r="328" spans="1:51" x14ac:dyDescent="0.2">
      <c r="A328" s="15">
        <v>164</v>
      </c>
      <c r="B328" s="15">
        <v>557</v>
      </c>
      <c r="C328" s="15">
        <v>1</v>
      </c>
      <c r="D328" s="15">
        <v>1</v>
      </c>
      <c r="E328" s="15">
        <v>0</v>
      </c>
      <c r="F328" s="15">
        <v>0</v>
      </c>
      <c r="G328" s="15">
        <v>0</v>
      </c>
      <c r="H328" s="15">
        <v>1</v>
      </c>
      <c r="I328" s="15">
        <v>45</v>
      </c>
      <c r="J328" s="15">
        <v>0</v>
      </c>
      <c r="K328" s="15">
        <v>0</v>
      </c>
      <c r="L328" s="15">
        <v>0</v>
      </c>
      <c r="M328" s="15">
        <v>1</v>
      </c>
      <c r="N328" s="15">
        <v>0</v>
      </c>
      <c r="O328" s="15">
        <v>3</v>
      </c>
      <c r="P328" s="15">
        <v>10</v>
      </c>
      <c r="Q328" s="15">
        <v>1</v>
      </c>
      <c r="R328" s="15">
        <v>1</v>
      </c>
      <c r="S328" s="15">
        <v>1</v>
      </c>
      <c r="T328" s="15">
        <v>480000</v>
      </c>
      <c r="U328" s="15">
        <v>1</v>
      </c>
      <c r="V328" s="15">
        <v>1</v>
      </c>
      <c r="W328" s="15">
        <v>1</v>
      </c>
      <c r="X328" s="15">
        <v>5</v>
      </c>
      <c r="Y328" s="193">
        <v>14280</v>
      </c>
      <c r="Z328" s="15">
        <v>1.75</v>
      </c>
      <c r="AA328" s="15">
        <v>1.6666666666666667</v>
      </c>
      <c r="AB328" s="15">
        <v>1.3333333333333333</v>
      </c>
      <c r="AC328" s="15">
        <v>1.5</v>
      </c>
      <c r="AD328" s="15">
        <v>5</v>
      </c>
      <c r="AE328" s="15">
        <v>2.25</v>
      </c>
      <c r="AF328" s="15">
        <v>1</v>
      </c>
      <c r="AG328" s="15">
        <v>1</v>
      </c>
      <c r="AH328" s="15">
        <v>1</v>
      </c>
      <c r="AI328" s="15">
        <v>0</v>
      </c>
      <c r="AJ328" s="15">
        <v>0</v>
      </c>
      <c r="AK328" s="15">
        <v>1</v>
      </c>
      <c r="AL328" s="15">
        <v>4.4000000000000004</v>
      </c>
      <c r="AM328" s="15">
        <v>4</v>
      </c>
      <c r="AN328" s="15">
        <v>4</v>
      </c>
      <c r="AO328" s="15">
        <v>3.8</v>
      </c>
      <c r="AP328" s="15">
        <v>4</v>
      </c>
      <c r="AQ328" s="15">
        <v>4.5</v>
      </c>
      <c r="AR328" s="27">
        <v>4.1166666666666663</v>
      </c>
      <c r="AS328" s="15">
        <f t="shared" si="35"/>
        <v>0</v>
      </c>
      <c r="AT328" s="15">
        <f t="shared" si="36"/>
        <v>0</v>
      </c>
      <c r="AU328" s="15">
        <f t="shared" si="37"/>
        <v>0</v>
      </c>
      <c r="AV328" s="15">
        <f t="shared" si="38"/>
        <v>0</v>
      </c>
      <c r="AW328" s="15">
        <f t="shared" si="39"/>
        <v>0</v>
      </c>
      <c r="AX328" s="15">
        <f t="shared" si="40"/>
        <v>0</v>
      </c>
      <c r="AY328" s="15">
        <f t="shared" si="41"/>
        <v>0</v>
      </c>
    </row>
    <row r="329" spans="1:51" x14ac:dyDescent="0.2">
      <c r="A329" s="15">
        <v>164</v>
      </c>
      <c r="B329" s="15">
        <v>557</v>
      </c>
      <c r="C329" s="15">
        <v>1</v>
      </c>
      <c r="D329" s="15">
        <v>1</v>
      </c>
      <c r="E329" s="15">
        <v>0</v>
      </c>
      <c r="F329" s="15">
        <v>0</v>
      </c>
      <c r="G329" s="15">
        <v>0</v>
      </c>
      <c r="H329" s="15">
        <v>1</v>
      </c>
      <c r="I329" s="15">
        <v>45</v>
      </c>
      <c r="J329" s="15">
        <v>0</v>
      </c>
      <c r="K329" s="15">
        <v>0</v>
      </c>
      <c r="L329" s="15">
        <v>0</v>
      </c>
      <c r="M329" s="15">
        <v>1</v>
      </c>
      <c r="N329" s="15">
        <v>0</v>
      </c>
      <c r="O329" s="15">
        <v>3</v>
      </c>
      <c r="P329" s="15">
        <v>10</v>
      </c>
      <c r="Q329" s="15">
        <v>1</v>
      </c>
      <c r="R329" s="15">
        <v>1</v>
      </c>
      <c r="S329" s="15">
        <v>1</v>
      </c>
      <c r="T329" s="15">
        <v>480000</v>
      </c>
      <c r="U329" s="15">
        <v>1</v>
      </c>
      <c r="V329" s="15">
        <v>0</v>
      </c>
      <c r="W329" s="15">
        <v>1</v>
      </c>
      <c r="X329" s="15">
        <v>5</v>
      </c>
      <c r="Y329" s="193">
        <v>4590</v>
      </c>
      <c r="Z329" s="15">
        <v>1.75</v>
      </c>
      <c r="AA329" s="15">
        <v>1.6666666666666667</v>
      </c>
      <c r="AB329" s="15">
        <v>1.3333333333333333</v>
      </c>
      <c r="AC329" s="15">
        <v>1.5</v>
      </c>
      <c r="AD329" s="15">
        <v>5</v>
      </c>
      <c r="AE329" s="15">
        <v>2.25</v>
      </c>
      <c r="AF329" s="15">
        <v>1</v>
      </c>
      <c r="AG329" s="15">
        <v>1</v>
      </c>
      <c r="AH329" s="15">
        <v>1</v>
      </c>
      <c r="AI329" s="15">
        <v>0</v>
      </c>
      <c r="AJ329" s="15">
        <v>0</v>
      </c>
      <c r="AK329" s="15">
        <v>1</v>
      </c>
      <c r="AL329" s="27">
        <v>4.4000000000000004</v>
      </c>
      <c r="AM329" s="27">
        <v>4</v>
      </c>
      <c r="AN329" s="27">
        <v>4</v>
      </c>
      <c r="AO329" s="27">
        <v>3.8</v>
      </c>
      <c r="AP329" s="27">
        <v>4</v>
      </c>
      <c r="AQ329" s="27">
        <v>4.5</v>
      </c>
      <c r="AR329" s="27">
        <v>4.1166666666666663</v>
      </c>
      <c r="AS329" s="15">
        <f t="shared" si="35"/>
        <v>-0.59999999999999964</v>
      </c>
      <c r="AT329" s="15">
        <f t="shared" si="36"/>
        <v>-1</v>
      </c>
      <c r="AU329" s="15">
        <f t="shared" si="37"/>
        <v>-1</v>
      </c>
      <c r="AV329" s="15">
        <f t="shared" si="38"/>
        <v>-0.79999999999999982</v>
      </c>
      <c r="AW329" s="15">
        <f t="shared" si="39"/>
        <v>-1</v>
      </c>
      <c r="AX329" s="15">
        <f t="shared" si="40"/>
        <v>-0.5</v>
      </c>
      <c r="AY329" s="15">
        <f t="shared" si="41"/>
        <v>-0.81666666666666732</v>
      </c>
    </row>
    <row r="330" spans="1:51" x14ac:dyDescent="0.2">
      <c r="A330" s="15">
        <v>165</v>
      </c>
      <c r="B330" s="15">
        <v>558</v>
      </c>
      <c r="C330" s="15">
        <v>1</v>
      </c>
      <c r="D330" s="15">
        <v>1</v>
      </c>
      <c r="E330" s="15">
        <v>0</v>
      </c>
      <c r="F330" s="15">
        <v>0</v>
      </c>
      <c r="G330" s="15">
        <v>0</v>
      </c>
      <c r="H330" s="15">
        <v>0</v>
      </c>
      <c r="I330" s="15">
        <v>56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3</v>
      </c>
      <c r="P330" s="15">
        <v>6</v>
      </c>
      <c r="Q330" s="15">
        <v>0</v>
      </c>
      <c r="R330" s="15">
        <v>0</v>
      </c>
      <c r="S330" s="15">
        <v>0</v>
      </c>
      <c r="T330" s="15">
        <v>0</v>
      </c>
      <c r="U330" s="15">
        <v>1</v>
      </c>
      <c r="V330" s="15">
        <v>1</v>
      </c>
      <c r="W330" s="15">
        <v>1</v>
      </c>
      <c r="X330" s="15">
        <v>3</v>
      </c>
      <c r="Y330" s="193">
        <v>1000</v>
      </c>
      <c r="Z330" s="15">
        <v>1.25</v>
      </c>
      <c r="AA330" s="15">
        <v>1</v>
      </c>
      <c r="AB330" s="15">
        <v>1</v>
      </c>
      <c r="AC330" s="15">
        <v>1</v>
      </c>
      <c r="AD330" s="15">
        <v>1</v>
      </c>
      <c r="AE330" s="15">
        <v>1.05</v>
      </c>
      <c r="AF330" s="15">
        <v>1</v>
      </c>
      <c r="AG330" s="15">
        <v>1</v>
      </c>
      <c r="AH330" s="15">
        <v>1</v>
      </c>
      <c r="AI330" s="15">
        <v>0</v>
      </c>
      <c r="AJ330" s="15">
        <v>0</v>
      </c>
      <c r="AK330" s="15">
        <v>1</v>
      </c>
      <c r="AL330" s="15">
        <v>5</v>
      </c>
      <c r="AM330" s="15">
        <v>5</v>
      </c>
      <c r="AN330" s="15">
        <v>5</v>
      </c>
      <c r="AO330" s="15">
        <v>4.5999999999999996</v>
      </c>
      <c r="AP330" s="15">
        <v>5</v>
      </c>
      <c r="AQ330" s="15">
        <v>5</v>
      </c>
      <c r="AR330" s="27">
        <v>4.9333333333333336</v>
      </c>
      <c r="AS330" s="15">
        <f t="shared" si="35"/>
        <v>0.20000000000000018</v>
      </c>
      <c r="AT330" s="15">
        <f t="shared" si="36"/>
        <v>0</v>
      </c>
      <c r="AU330" s="15">
        <f t="shared" si="37"/>
        <v>0.25</v>
      </c>
      <c r="AV330" s="15">
        <f t="shared" si="38"/>
        <v>0.19999999999999929</v>
      </c>
      <c r="AW330" s="15">
        <f t="shared" si="39"/>
        <v>0</v>
      </c>
      <c r="AX330" s="15">
        <f t="shared" si="40"/>
        <v>0</v>
      </c>
      <c r="AY330" s="15">
        <f t="shared" si="41"/>
        <v>0.10833333333333339</v>
      </c>
    </row>
    <row r="331" spans="1:51" x14ac:dyDescent="0.2">
      <c r="A331" s="15">
        <v>165</v>
      </c>
      <c r="B331" s="15">
        <v>558</v>
      </c>
      <c r="C331" s="15">
        <v>1</v>
      </c>
      <c r="D331" s="15">
        <v>1</v>
      </c>
      <c r="E331" s="15">
        <v>0</v>
      </c>
      <c r="F331" s="15">
        <v>0</v>
      </c>
      <c r="G331" s="15">
        <v>0</v>
      </c>
      <c r="H331" s="15">
        <v>0</v>
      </c>
      <c r="I331" s="15">
        <v>56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3</v>
      </c>
      <c r="P331" s="15">
        <v>6</v>
      </c>
      <c r="Q331" s="15">
        <v>0</v>
      </c>
      <c r="R331" s="15">
        <v>0</v>
      </c>
      <c r="S331" s="15">
        <v>0</v>
      </c>
      <c r="T331" s="15">
        <v>0</v>
      </c>
      <c r="U331" s="15">
        <v>1</v>
      </c>
      <c r="V331" s="15">
        <v>0</v>
      </c>
      <c r="W331" s="15">
        <v>1</v>
      </c>
      <c r="X331" s="15">
        <v>2</v>
      </c>
      <c r="Y331" s="193">
        <v>2500</v>
      </c>
      <c r="Z331" s="15">
        <v>1.25</v>
      </c>
      <c r="AA331" s="15">
        <v>1</v>
      </c>
      <c r="AB331" s="15">
        <v>1</v>
      </c>
      <c r="AC331" s="15">
        <v>1</v>
      </c>
      <c r="AD331" s="15">
        <v>1</v>
      </c>
      <c r="AE331" s="15">
        <v>1.05</v>
      </c>
      <c r="AF331" s="15">
        <v>1</v>
      </c>
      <c r="AG331" s="15">
        <v>1</v>
      </c>
      <c r="AH331" s="15">
        <v>1</v>
      </c>
      <c r="AI331" s="15">
        <v>0</v>
      </c>
      <c r="AJ331" s="15">
        <v>0</v>
      </c>
      <c r="AK331" s="15">
        <v>1</v>
      </c>
      <c r="AL331" s="27">
        <v>4.8</v>
      </c>
      <c r="AM331" s="27">
        <v>5</v>
      </c>
      <c r="AN331" s="27">
        <v>4.75</v>
      </c>
      <c r="AO331" s="27">
        <v>4.4000000000000004</v>
      </c>
      <c r="AP331" s="27">
        <v>5</v>
      </c>
      <c r="AQ331" s="27">
        <v>5</v>
      </c>
      <c r="AR331" s="27">
        <v>4.8250000000000002</v>
      </c>
      <c r="AS331" s="15">
        <f t="shared" si="35"/>
        <v>-0.20000000000000018</v>
      </c>
      <c r="AT331" s="15">
        <f t="shared" si="36"/>
        <v>0</v>
      </c>
      <c r="AU331" s="15">
        <f t="shared" si="37"/>
        <v>-0.25</v>
      </c>
      <c r="AV331" s="15">
        <f t="shared" si="38"/>
        <v>-0.59999999999999964</v>
      </c>
      <c r="AW331" s="15">
        <f t="shared" si="39"/>
        <v>0</v>
      </c>
      <c r="AX331" s="15">
        <f t="shared" si="40"/>
        <v>0</v>
      </c>
      <c r="AY331" s="15">
        <f t="shared" si="41"/>
        <v>-0.17499999999999982</v>
      </c>
    </row>
    <row r="332" spans="1:51" x14ac:dyDescent="0.2">
      <c r="A332" s="15">
        <v>166</v>
      </c>
      <c r="B332" s="15">
        <v>559</v>
      </c>
      <c r="C332" s="15">
        <v>1</v>
      </c>
      <c r="D332" s="15">
        <v>1</v>
      </c>
      <c r="E332" s="15">
        <v>0</v>
      </c>
      <c r="F332" s="15">
        <v>0</v>
      </c>
      <c r="G332" s="15">
        <v>0</v>
      </c>
      <c r="H332" s="15">
        <v>1</v>
      </c>
      <c r="I332" s="15">
        <v>68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3</v>
      </c>
      <c r="P332" s="15">
        <v>6</v>
      </c>
      <c r="Q332" s="15">
        <v>0</v>
      </c>
      <c r="R332" s="15">
        <v>0</v>
      </c>
      <c r="S332" s="15">
        <v>0</v>
      </c>
      <c r="T332" s="15">
        <v>0</v>
      </c>
      <c r="U332" s="15">
        <v>1</v>
      </c>
      <c r="V332" s="15">
        <v>1</v>
      </c>
      <c r="W332" s="15">
        <v>1</v>
      </c>
      <c r="X332" s="15">
        <v>3</v>
      </c>
      <c r="Y332" s="193">
        <v>2666.6666666666665</v>
      </c>
      <c r="Z332" s="15">
        <v>1.25</v>
      </c>
      <c r="AA332" s="15">
        <v>1</v>
      </c>
      <c r="AB332" s="15">
        <v>1</v>
      </c>
      <c r="AC332" s="15">
        <v>1</v>
      </c>
      <c r="AD332" s="15">
        <v>1</v>
      </c>
      <c r="AE332" s="15">
        <v>1.05</v>
      </c>
      <c r="AF332" s="15">
        <v>1</v>
      </c>
      <c r="AG332" s="15">
        <v>1</v>
      </c>
      <c r="AH332" s="15">
        <v>1</v>
      </c>
      <c r="AI332" s="15">
        <v>0</v>
      </c>
      <c r="AJ332" s="15">
        <v>0</v>
      </c>
      <c r="AK332" s="15">
        <v>1</v>
      </c>
      <c r="AL332" s="15">
        <v>5</v>
      </c>
      <c r="AM332" s="15">
        <v>5</v>
      </c>
      <c r="AN332" s="15">
        <v>5</v>
      </c>
      <c r="AO332" s="15">
        <v>5</v>
      </c>
      <c r="AP332" s="15">
        <v>5</v>
      </c>
      <c r="AQ332" s="15">
        <v>5</v>
      </c>
      <c r="AR332" s="27">
        <v>5</v>
      </c>
      <c r="AS332" s="15">
        <f t="shared" si="35"/>
        <v>0.20000000000000018</v>
      </c>
      <c r="AT332" s="15">
        <f t="shared" si="36"/>
        <v>0</v>
      </c>
      <c r="AU332" s="15">
        <f t="shared" si="37"/>
        <v>0.25</v>
      </c>
      <c r="AV332" s="15">
        <f t="shared" si="38"/>
        <v>0.59999999999999964</v>
      </c>
      <c r="AW332" s="15">
        <f t="shared" si="39"/>
        <v>0</v>
      </c>
      <c r="AX332" s="15">
        <f t="shared" si="40"/>
        <v>0</v>
      </c>
      <c r="AY332" s="15">
        <f t="shared" si="41"/>
        <v>0.17499999999999982</v>
      </c>
    </row>
    <row r="333" spans="1:51" x14ac:dyDescent="0.2">
      <c r="A333" s="15">
        <v>166</v>
      </c>
      <c r="B333" s="15">
        <v>559</v>
      </c>
      <c r="C333" s="15">
        <v>1</v>
      </c>
      <c r="D333" s="15">
        <v>1</v>
      </c>
      <c r="E333" s="15">
        <v>0</v>
      </c>
      <c r="F333" s="15">
        <v>0</v>
      </c>
      <c r="G333" s="15">
        <v>0</v>
      </c>
      <c r="H333" s="15">
        <v>1</v>
      </c>
      <c r="I333" s="15">
        <v>68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3</v>
      </c>
      <c r="P333" s="15">
        <v>6</v>
      </c>
      <c r="Q333" s="15">
        <v>0</v>
      </c>
      <c r="R333" s="15">
        <v>0</v>
      </c>
      <c r="S333" s="15">
        <v>0</v>
      </c>
      <c r="T333" s="15">
        <v>0</v>
      </c>
      <c r="U333" s="15">
        <v>1</v>
      </c>
      <c r="V333" s="15">
        <v>0</v>
      </c>
      <c r="W333" s="15">
        <v>1</v>
      </c>
      <c r="X333" s="15">
        <v>3</v>
      </c>
      <c r="Y333" s="193">
        <v>3166.6666666666665</v>
      </c>
      <c r="Z333" s="15">
        <v>1.25</v>
      </c>
      <c r="AA333" s="15">
        <v>1</v>
      </c>
      <c r="AB333" s="15">
        <v>1</v>
      </c>
      <c r="AC333" s="15">
        <v>1</v>
      </c>
      <c r="AD333" s="15">
        <v>1</v>
      </c>
      <c r="AE333" s="15">
        <v>1.05</v>
      </c>
      <c r="AF333" s="15">
        <v>1</v>
      </c>
      <c r="AG333" s="15">
        <v>1</v>
      </c>
      <c r="AH333" s="15">
        <v>1</v>
      </c>
      <c r="AI333" s="15">
        <v>0</v>
      </c>
      <c r="AJ333" s="15">
        <v>0</v>
      </c>
      <c r="AK333" s="15">
        <v>1</v>
      </c>
      <c r="AL333" s="27">
        <v>4.8</v>
      </c>
      <c r="AM333" s="27">
        <v>5</v>
      </c>
      <c r="AN333" s="27">
        <v>4.75</v>
      </c>
      <c r="AO333" s="27">
        <v>4.4000000000000004</v>
      </c>
      <c r="AP333" s="27">
        <v>5</v>
      </c>
      <c r="AQ333" s="27">
        <v>5</v>
      </c>
      <c r="AR333" s="27">
        <v>4.8250000000000002</v>
      </c>
      <c r="AS333" s="15">
        <f t="shared" si="35"/>
        <v>1.7999999999999998</v>
      </c>
      <c r="AT333" s="15">
        <f t="shared" si="36"/>
        <v>2</v>
      </c>
      <c r="AU333" s="15">
        <f t="shared" si="37"/>
        <v>2</v>
      </c>
      <c r="AV333" s="15">
        <f t="shared" si="38"/>
        <v>0.40000000000000036</v>
      </c>
      <c r="AW333" s="15">
        <f t="shared" si="39"/>
        <v>2.3333333333333335</v>
      </c>
      <c r="AX333" s="15">
        <f t="shared" si="40"/>
        <v>2</v>
      </c>
      <c r="AY333" s="15">
        <f t="shared" si="41"/>
        <v>1.755555555555556</v>
      </c>
    </row>
    <row r="334" spans="1:51" x14ac:dyDescent="0.2">
      <c r="A334" s="15">
        <v>167</v>
      </c>
      <c r="B334" s="15">
        <v>560</v>
      </c>
      <c r="C334" s="15">
        <v>1</v>
      </c>
      <c r="D334" s="15">
        <v>1</v>
      </c>
      <c r="E334" s="15">
        <v>0</v>
      </c>
      <c r="F334" s="15">
        <v>0</v>
      </c>
      <c r="G334" s="15">
        <v>0</v>
      </c>
      <c r="H334" s="15">
        <v>1</v>
      </c>
      <c r="I334" s="15">
        <v>60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3</v>
      </c>
      <c r="P334" s="15">
        <v>20</v>
      </c>
      <c r="Q334" s="15">
        <v>0</v>
      </c>
      <c r="R334" s="15">
        <v>1</v>
      </c>
      <c r="S334" s="15">
        <v>0</v>
      </c>
      <c r="T334" s="15">
        <v>0</v>
      </c>
      <c r="U334" s="15">
        <v>1</v>
      </c>
      <c r="V334" s="15">
        <v>1</v>
      </c>
      <c r="W334" s="15">
        <v>1</v>
      </c>
      <c r="X334" s="15">
        <v>17</v>
      </c>
      <c r="Y334" s="193">
        <v>588.23529411764707</v>
      </c>
      <c r="Z334" s="15">
        <v>3</v>
      </c>
      <c r="AA334" s="15">
        <v>3.3333333333333335</v>
      </c>
      <c r="AB334" s="15">
        <v>3</v>
      </c>
      <c r="AC334" s="15">
        <v>3.5</v>
      </c>
      <c r="AD334" s="15">
        <v>3.5</v>
      </c>
      <c r="AE334" s="15">
        <v>3.2666666666666671</v>
      </c>
      <c r="AF334" s="15">
        <v>2</v>
      </c>
      <c r="AG334" s="15">
        <v>1</v>
      </c>
      <c r="AH334" s="15">
        <v>1</v>
      </c>
      <c r="AI334" s="15">
        <v>0</v>
      </c>
      <c r="AJ334" s="15">
        <v>0</v>
      </c>
      <c r="AK334" s="15">
        <v>1</v>
      </c>
      <c r="AL334" s="15">
        <v>3</v>
      </c>
      <c r="AM334" s="15">
        <v>3</v>
      </c>
      <c r="AN334" s="15">
        <v>2.75</v>
      </c>
      <c r="AO334" s="15">
        <v>4</v>
      </c>
      <c r="AP334" s="15">
        <v>2.6666666666666665</v>
      </c>
      <c r="AQ334" s="15">
        <v>3</v>
      </c>
      <c r="AR334" s="27">
        <v>3.0694444444444442</v>
      </c>
      <c r="AS334" s="15">
        <f t="shared" si="35"/>
        <v>0.60000000000000009</v>
      </c>
      <c r="AT334" s="15">
        <f t="shared" si="36"/>
        <v>0</v>
      </c>
      <c r="AU334" s="15">
        <f t="shared" si="37"/>
        <v>0.25</v>
      </c>
      <c r="AV334" s="15">
        <f t="shared" si="38"/>
        <v>1</v>
      </c>
      <c r="AW334" s="15">
        <f t="shared" si="39"/>
        <v>0</v>
      </c>
      <c r="AX334" s="15">
        <f t="shared" si="40"/>
        <v>0</v>
      </c>
      <c r="AY334" s="15">
        <f t="shared" si="41"/>
        <v>0.30833333333333313</v>
      </c>
    </row>
    <row r="335" spans="1:51" x14ac:dyDescent="0.2">
      <c r="A335" s="15">
        <v>167</v>
      </c>
      <c r="B335" s="15">
        <v>560</v>
      </c>
      <c r="C335" s="15">
        <v>1</v>
      </c>
      <c r="D335" s="15">
        <v>1</v>
      </c>
      <c r="E335" s="15">
        <v>0</v>
      </c>
      <c r="F335" s="15">
        <v>0</v>
      </c>
      <c r="G335" s="15">
        <v>0</v>
      </c>
      <c r="H335" s="15">
        <v>1</v>
      </c>
      <c r="I335" s="15">
        <v>60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3</v>
      </c>
      <c r="P335" s="15">
        <v>20</v>
      </c>
      <c r="Q335" s="15">
        <v>0</v>
      </c>
      <c r="R335" s="15">
        <v>1</v>
      </c>
      <c r="S335" s="15">
        <v>0</v>
      </c>
      <c r="T335" s="15">
        <v>0</v>
      </c>
      <c r="U335" s="15">
        <v>1</v>
      </c>
      <c r="V335" s="15">
        <v>0</v>
      </c>
      <c r="W335" s="15">
        <v>1</v>
      </c>
      <c r="X335" s="15">
        <v>16</v>
      </c>
      <c r="Y335" s="193">
        <v>600</v>
      </c>
      <c r="Z335" s="15">
        <v>3</v>
      </c>
      <c r="AA335" s="15">
        <v>3.3333333333333335</v>
      </c>
      <c r="AB335" s="15">
        <v>3</v>
      </c>
      <c r="AC335" s="15">
        <v>3.5</v>
      </c>
      <c r="AD335" s="15">
        <v>3.5</v>
      </c>
      <c r="AE335" s="15">
        <v>3.2666666666666671</v>
      </c>
      <c r="AF335" s="15">
        <v>2</v>
      </c>
      <c r="AG335" s="15">
        <v>1</v>
      </c>
      <c r="AH335" s="15">
        <v>1</v>
      </c>
      <c r="AI335" s="15">
        <v>0</v>
      </c>
      <c r="AJ335" s="15">
        <v>0</v>
      </c>
      <c r="AK335" s="15">
        <v>1</v>
      </c>
      <c r="AL335" s="27">
        <v>2.4</v>
      </c>
      <c r="AM335" s="27">
        <v>3</v>
      </c>
      <c r="AN335" s="27">
        <v>2.5</v>
      </c>
      <c r="AO335" s="27">
        <v>3</v>
      </c>
      <c r="AP335" s="27">
        <v>2.6666666666666665</v>
      </c>
      <c r="AQ335" s="27">
        <v>3</v>
      </c>
      <c r="AR335" s="27">
        <v>2.7611111111111111</v>
      </c>
      <c r="AS335" s="15">
        <f t="shared" si="35"/>
        <v>-2.0000000000000004</v>
      </c>
      <c r="AT335" s="15">
        <f t="shared" si="36"/>
        <v>-1.333333333333333</v>
      </c>
      <c r="AU335" s="15">
        <f t="shared" si="37"/>
        <v>-2.5</v>
      </c>
      <c r="AV335" s="15">
        <f t="shared" si="38"/>
        <v>-1.2000000000000002</v>
      </c>
      <c r="AW335" s="15">
        <f t="shared" si="39"/>
        <v>-2.3333333333333335</v>
      </c>
      <c r="AX335" s="15">
        <f t="shared" si="40"/>
        <v>-2</v>
      </c>
      <c r="AY335" s="15">
        <f t="shared" si="41"/>
        <v>-1.8944444444444448</v>
      </c>
    </row>
    <row r="336" spans="1:51" x14ac:dyDescent="0.2">
      <c r="A336" s="15">
        <v>168</v>
      </c>
      <c r="B336" s="15">
        <v>561</v>
      </c>
      <c r="C336" s="15">
        <v>1</v>
      </c>
      <c r="D336" s="15">
        <v>1</v>
      </c>
      <c r="E336" s="15">
        <v>0</v>
      </c>
      <c r="F336" s="15">
        <v>0</v>
      </c>
      <c r="G336" s="15">
        <v>0</v>
      </c>
      <c r="H336" s="15">
        <v>1</v>
      </c>
      <c r="I336" s="15">
        <v>58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3</v>
      </c>
      <c r="P336" s="15">
        <v>20</v>
      </c>
      <c r="Q336" s="15">
        <v>0</v>
      </c>
      <c r="R336" s="15">
        <v>1</v>
      </c>
      <c r="S336" s="15">
        <v>0</v>
      </c>
      <c r="T336" s="15">
        <v>0</v>
      </c>
      <c r="U336" s="15">
        <v>1</v>
      </c>
      <c r="V336" s="15">
        <v>1</v>
      </c>
      <c r="W336" s="15">
        <v>0</v>
      </c>
      <c r="X336" s="15">
        <v>17</v>
      </c>
      <c r="Y336" s="193">
        <v>647.05882352941182</v>
      </c>
      <c r="Z336" s="15">
        <v>2</v>
      </c>
      <c r="AA336" s="15">
        <v>1</v>
      </c>
      <c r="AB336" s="15">
        <v>1</v>
      </c>
      <c r="AC336" s="15">
        <v>1</v>
      </c>
      <c r="AD336" s="15">
        <v>1</v>
      </c>
      <c r="AE336" s="15">
        <v>1.2</v>
      </c>
      <c r="AF336" s="15">
        <v>1</v>
      </c>
      <c r="AG336" s="15">
        <v>1</v>
      </c>
      <c r="AH336" s="15">
        <v>1</v>
      </c>
      <c r="AI336" s="15">
        <v>0</v>
      </c>
      <c r="AJ336" s="15">
        <v>0</v>
      </c>
      <c r="AK336" s="15">
        <v>1</v>
      </c>
      <c r="AL336" s="15">
        <v>4.4000000000000004</v>
      </c>
      <c r="AM336" s="15">
        <v>4.333333333333333</v>
      </c>
      <c r="AN336" s="15">
        <v>5</v>
      </c>
      <c r="AO336" s="15">
        <v>4.2</v>
      </c>
      <c r="AP336" s="15">
        <v>5</v>
      </c>
      <c r="AQ336" s="15">
        <v>5</v>
      </c>
      <c r="AR336" s="27">
        <v>4.6555555555555559</v>
      </c>
      <c r="AS336" s="15">
        <f t="shared" si="35"/>
        <v>0</v>
      </c>
      <c r="AT336" s="15">
        <f t="shared" si="36"/>
        <v>0</v>
      </c>
      <c r="AU336" s="15">
        <f t="shared" si="37"/>
        <v>0</v>
      </c>
      <c r="AV336" s="15">
        <f t="shared" si="38"/>
        <v>0</v>
      </c>
      <c r="AW336" s="15">
        <f t="shared" si="39"/>
        <v>0</v>
      </c>
      <c r="AX336" s="15">
        <f t="shared" si="40"/>
        <v>0</v>
      </c>
      <c r="AY336" s="15">
        <f t="shared" si="41"/>
        <v>0</v>
      </c>
    </row>
    <row r="337" spans="1:51" x14ac:dyDescent="0.2">
      <c r="A337" s="15">
        <v>168</v>
      </c>
      <c r="B337" s="15">
        <v>561</v>
      </c>
      <c r="C337" s="15">
        <v>1</v>
      </c>
      <c r="D337" s="15">
        <v>1</v>
      </c>
      <c r="E337" s="15">
        <v>0</v>
      </c>
      <c r="F337" s="15">
        <v>0</v>
      </c>
      <c r="G337" s="15">
        <v>0</v>
      </c>
      <c r="H337" s="15">
        <v>1</v>
      </c>
      <c r="I337" s="15">
        <v>58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3</v>
      </c>
      <c r="P337" s="15">
        <v>20</v>
      </c>
      <c r="Q337" s="15">
        <v>0</v>
      </c>
      <c r="R337" s="15">
        <v>1</v>
      </c>
      <c r="S337" s="15">
        <v>0</v>
      </c>
      <c r="T337" s="15">
        <v>0</v>
      </c>
      <c r="U337" s="15">
        <v>1</v>
      </c>
      <c r="V337" s="15">
        <v>0</v>
      </c>
      <c r="W337" s="15">
        <v>0</v>
      </c>
      <c r="X337" s="15">
        <v>17</v>
      </c>
      <c r="Y337" s="193">
        <v>647.05882352941182</v>
      </c>
      <c r="Z337" s="15">
        <v>2</v>
      </c>
      <c r="AA337" s="15">
        <v>1</v>
      </c>
      <c r="AB337" s="15">
        <v>1</v>
      </c>
      <c r="AC337" s="15">
        <v>1</v>
      </c>
      <c r="AD337" s="15">
        <v>1</v>
      </c>
      <c r="AE337" s="15">
        <v>1.2</v>
      </c>
      <c r="AF337" s="15">
        <v>1</v>
      </c>
      <c r="AG337" s="15">
        <v>1</v>
      </c>
      <c r="AH337" s="15">
        <v>1</v>
      </c>
      <c r="AI337" s="15">
        <v>0</v>
      </c>
      <c r="AJ337" s="15">
        <v>0</v>
      </c>
      <c r="AK337" s="15">
        <v>1</v>
      </c>
      <c r="AL337" s="27">
        <v>4.4000000000000004</v>
      </c>
      <c r="AM337" s="27">
        <v>4.333333333333333</v>
      </c>
      <c r="AN337" s="27">
        <v>5</v>
      </c>
      <c r="AO337" s="27">
        <v>4.2</v>
      </c>
      <c r="AP337" s="27">
        <v>5</v>
      </c>
      <c r="AQ337" s="27">
        <v>5</v>
      </c>
      <c r="AR337" s="27">
        <v>4.6555555555555559</v>
      </c>
      <c r="AS337" s="15">
        <f t="shared" si="35"/>
        <v>0.20000000000000018</v>
      </c>
      <c r="AT337" s="15">
        <f t="shared" si="36"/>
        <v>0.33333333333333304</v>
      </c>
      <c r="AU337" s="15">
        <f t="shared" si="37"/>
        <v>0.25</v>
      </c>
      <c r="AV337" s="15">
        <f t="shared" si="38"/>
        <v>-0.79999999999999982</v>
      </c>
      <c r="AW337" s="15">
        <f t="shared" si="39"/>
        <v>0</v>
      </c>
      <c r="AX337" s="15">
        <f t="shared" si="40"/>
        <v>0</v>
      </c>
      <c r="AY337" s="15">
        <f t="shared" si="41"/>
        <v>-2.7777777777773238E-3</v>
      </c>
    </row>
    <row r="338" spans="1:51" x14ac:dyDescent="0.2">
      <c r="A338" s="15">
        <v>169</v>
      </c>
      <c r="B338" s="15">
        <v>562</v>
      </c>
      <c r="C338" s="15">
        <v>1</v>
      </c>
      <c r="D338" s="15">
        <v>1</v>
      </c>
      <c r="E338" s="15">
        <v>0</v>
      </c>
      <c r="F338" s="15">
        <v>0</v>
      </c>
      <c r="G338" s="15">
        <v>0</v>
      </c>
      <c r="H338" s="15">
        <v>1</v>
      </c>
      <c r="I338" s="15">
        <v>56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10</v>
      </c>
      <c r="P338" s="15">
        <v>20</v>
      </c>
      <c r="Q338" s="15">
        <v>0</v>
      </c>
      <c r="R338" s="15">
        <v>0</v>
      </c>
      <c r="S338" s="15">
        <v>1</v>
      </c>
      <c r="T338" s="15">
        <v>200000</v>
      </c>
      <c r="U338" s="15">
        <v>1</v>
      </c>
      <c r="V338" s="15">
        <v>1</v>
      </c>
      <c r="W338" s="15">
        <v>0</v>
      </c>
      <c r="X338" s="15">
        <v>6</v>
      </c>
      <c r="Y338" s="193">
        <v>2166.6666666666665</v>
      </c>
      <c r="Z338" s="15">
        <v>1</v>
      </c>
      <c r="AA338" s="15">
        <v>1</v>
      </c>
      <c r="AB338" s="15">
        <v>1</v>
      </c>
      <c r="AC338" s="15">
        <v>1</v>
      </c>
      <c r="AD338" s="15">
        <v>1</v>
      </c>
      <c r="AE338" s="15">
        <v>1</v>
      </c>
      <c r="AF338" s="15">
        <v>1</v>
      </c>
      <c r="AG338" s="15">
        <v>1</v>
      </c>
      <c r="AH338" s="15">
        <v>1</v>
      </c>
      <c r="AI338" s="15">
        <v>0</v>
      </c>
      <c r="AJ338" s="15">
        <v>0</v>
      </c>
      <c r="AK338" s="15">
        <v>1</v>
      </c>
      <c r="AL338" s="15">
        <v>4.2</v>
      </c>
      <c r="AM338" s="15">
        <v>4</v>
      </c>
      <c r="AN338" s="15">
        <v>4.75</v>
      </c>
      <c r="AO338" s="15">
        <v>5</v>
      </c>
      <c r="AP338" s="15">
        <v>5</v>
      </c>
      <c r="AQ338" s="15">
        <v>5</v>
      </c>
      <c r="AR338" s="27">
        <v>4.6583333333333332</v>
      </c>
      <c r="AS338" s="15">
        <f t="shared" si="35"/>
        <v>0</v>
      </c>
      <c r="AT338" s="15">
        <f t="shared" si="36"/>
        <v>0</v>
      </c>
      <c r="AU338" s="15">
        <f t="shared" si="37"/>
        <v>0</v>
      </c>
      <c r="AV338" s="15">
        <f t="shared" si="38"/>
        <v>0</v>
      </c>
      <c r="AW338" s="15">
        <f t="shared" si="39"/>
        <v>0</v>
      </c>
      <c r="AX338" s="15">
        <f t="shared" si="40"/>
        <v>0</v>
      </c>
      <c r="AY338" s="15">
        <f t="shared" si="41"/>
        <v>0</v>
      </c>
    </row>
    <row r="339" spans="1:51" x14ac:dyDescent="0.2">
      <c r="A339" s="15">
        <v>169</v>
      </c>
      <c r="B339" s="15">
        <v>562</v>
      </c>
      <c r="C339" s="15">
        <v>1</v>
      </c>
      <c r="D339" s="15">
        <v>1</v>
      </c>
      <c r="E339" s="15">
        <v>0</v>
      </c>
      <c r="F339" s="15">
        <v>0</v>
      </c>
      <c r="G339" s="15">
        <v>0</v>
      </c>
      <c r="H339" s="15">
        <v>1</v>
      </c>
      <c r="I339" s="15">
        <v>56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10</v>
      </c>
      <c r="P339" s="15">
        <v>20</v>
      </c>
      <c r="Q339" s="15">
        <v>0</v>
      </c>
      <c r="R339" s="15">
        <v>0</v>
      </c>
      <c r="S339" s="15">
        <v>1</v>
      </c>
      <c r="T339" s="15">
        <v>200000</v>
      </c>
      <c r="U339" s="15">
        <v>1</v>
      </c>
      <c r="V339" s="15">
        <v>0</v>
      </c>
      <c r="W339" s="15">
        <v>0</v>
      </c>
      <c r="X339" s="15">
        <v>6</v>
      </c>
      <c r="Y339" s="193">
        <v>2166.6666666666665</v>
      </c>
      <c r="Z339" s="15">
        <v>1</v>
      </c>
      <c r="AA339" s="15">
        <v>1</v>
      </c>
      <c r="AB339" s="15">
        <v>1</v>
      </c>
      <c r="AC339" s="15">
        <v>1</v>
      </c>
      <c r="AD339" s="15">
        <v>1</v>
      </c>
      <c r="AE339" s="15">
        <v>1</v>
      </c>
      <c r="AF339" s="15">
        <v>1</v>
      </c>
      <c r="AG339" s="15">
        <v>1</v>
      </c>
      <c r="AH339" s="15">
        <v>1</v>
      </c>
      <c r="AI339" s="15">
        <v>0</v>
      </c>
      <c r="AJ339" s="15">
        <v>0</v>
      </c>
      <c r="AK339" s="15">
        <v>1</v>
      </c>
      <c r="AL339" s="27">
        <v>4.2</v>
      </c>
      <c r="AM339" s="27">
        <v>4</v>
      </c>
      <c r="AN339" s="27">
        <v>4.75</v>
      </c>
      <c r="AO339" s="27">
        <v>5</v>
      </c>
      <c r="AP339" s="27">
        <v>5</v>
      </c>
      <c r="AQ339" s="27">
        <v>5</v>
      </c>
      <c r="AR339" s="27">
        <v>4.6583333333333332</v>
      </c>
      <c r="AS339" s="15">
        <f t="shared" si="35"/>
        <v>0.80000000000000027</v>
      </c>
      <c r="AT339" s="15">
        <f t="shared" si="36"/>
        <v>0.66666666666666652</v>
      </c>
      <c r="AU339" s="15">
        <f t="shared" si="37"/>
        <v>0.75</v>
      </c>
      <c r="AV339" s="15">
        <f t="shared" si="38"/>
        <v>1</v>
      </c>
      <c r="AW339" s="15">
        <f t="shared" si="39"/>
        <v>1.6666666666666665</v>
      </c>
      <c r="AX339" s="15">
        <f t="shared" si="40"/>
        <v>1.75</v>
      </c>
      <c r="AY339" s="15">
        <f t="shared" si="41"/>
        <v>1.1055555555555556</v>
      </c>
    </row>
    <row r="340" spans="1:51" x14ac:dyDescent="0.2">
      <c r="A340" s="15">
        <v>170</v>
      </c>
      <c r="B340" s="15">
        <v>563</v>
      </c>
      <c r="C340" s="15">
        <v>1</v>
      </c>
      <c r="D340" s="15">
        <v>1</v>
      </c>
      <c r="E340" s="15">
        <v>0</v>
      </c>
      <c r="F340" s="15">
        <v>0</v>
      </c>
      <c r="G340" s="15">
        <v>0</v>
      </c>
      <c r="H340" s="15">
        <v>0</v>
      </c>
      <c r="I340" s="15">
        <v>53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3</v>
      </c>
      <c r="P340" s="15">
        <v>40</v>
      </c>
      <c r="Q340" s="15">
        <v>0</v>
      </c>
      <c r="R340" s="15">
        <v>1</v>
      </c>
      <c r="S340" s="15">
        <v>1</v>
      </c>
      <c r="T340" s="15">
        <v>11200</v>
      </c>
      <c r="U340" s="15">
        <v>1</v>
      </c>
      <c r="V340" s="15">
        <v>1</v>
      </c>
      <c r="W340" s="15">
        <v>0</v>
      </c>
      <c r="X340" s="15">
        <v>33</v>
      </c>
      <c r="Y340" s="193">
        <v>3342.424242424242</v>
      </c>
      <c r="Z340" s="15">
        <v>1.5</v>
      </c>
      <c r="AA340" s="15">
        <v>4.333333333333333</v>
      </c>
      <c r="AB340" s="15">
        <v>2</v>
      </c>
      <c r="AC340" s="15">
        <v>4</v>
      </c>
      <c r="AD340" s="15">
        <v>5</v>
      </c>
      <c r="AE340" s="15">
        <v>3.3666666666666663</v>
      </c>
      <c r="AF340" s="15">
        <v>3</v>
      </c>
      <c r="AG340" s="15">
        <v>0</v>
      </c>
      <c r="AH340" s="15">
        <v>5</v>
      </c>
      <c r="AI340" s="15" t="s">
        <v>1008</v>
      </c>
      <c r="AJ340" s="15" t="s">
        <v>1008</v>
      </c>
      <c r="AK340" s="15" t="s">
        <v>1007</v>
      </c>
      <c r="AL340" s="15">
        <v>3.4</v>
      </c>
      <c r="AM340" s="15">
        <v>3.3333333333333335</v>
      </c>
      <c r="AN340" s="15">
        <v>4</v>
      </c>
      <c r="AO340" s="15">
        <v>4</v>
      </c>
      <c r="AP340" s="15">
        <v>3.3333333333333335</v>
      </c>
      <c r="AQ340" s="15">
        <v>3.25</v>
      </c>
      <c r="AR340" s="27">
        <v>3.5527777777777776</v>
      </c>
      <c r="AS340" s="15">
        <f t="shared" si="35"/>
        <v>0</v>
      </c>
      <c r="AT340" s="15">
        <f t="shared" si="36"/>
        <v>0</v>
      </c>
      <c r="AU340" s="15">
        <f t="shared" si="37"/>
        <v>0.5</v>
      </c>
      <c r="AV340" s="15">
        <f t="shared" si="38"/>
        <v>0.20000000000000018</v>
      </c>
      <c r="AW340" s="15">
        <f t="shared" si="39"/>
        <v>0</v>
      </c>
      <c r="AX340" s="15">
        <f t="shared" si="40"/>
        <v>1</v>
      </c>
      <c r="AY340" s="15">
        <f t="shared" si="41"/>
        <v>0.28333333333333321</v>
      </c>
    </row>
    <row r="341" spans="1:51" x14ac:dyDescent="0.2">
      <c r="A341" s="15">
        <v>170</v>
      </c>
      <c r="B341" s="15">
        <v>563</v>
      </c>
      <c r="C341" s="15">
        <v>1</v>
      </c>
      <c r="D341" s="15">
        <v>1</v>
      </c>
      <c r="E341" s="15">
        <v>0</v>
      </c>
      <c r="F341" s="15">
        <v>0</v>
      </c>
      <c r="G341" s="15">
        <v>0</v>
      </c>
      <c r="H341" s="15">
        <v>0</v>
      </c>
      <c r="I341" s="15">
        <v>53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3</v>
      </c>
      <c r="P341" s="15">
        <v>40</v>
      </c>
      <c r="Q341" s="15">
        <v>0</v>
      </c>
      <c r="R341" s="15">
        <v>1</v>
      </c>
      <c r="S341" s="15">
        <v>1</v>
      </c>
      <c r="T341" s="15">
        <v>11200</v>
      </c>
      <c r="U341" s="15">
        <v>1</v>
      </c>
      <c r="V341" s="15">
        <v>0</v>
      </c>
      <c r="W341" s="15">
        <v>0</v>
      </c>
      <c r="X341" s="15">
        <v>6</v>
      </c>
      <c r="Y341" s="193">
        <v>6600</v>
      </c>
      <c r="Z341" s="15">
        <v>1.5</v>
      </c>
      <c r="AA341" s="15">
        <v>4.333333333333333</v>
      </c>
      <c r="AB341" s="15">
        <v>2</v>
      </c>
      <c r="AC341" s="15">
        <v>4</v>
      </c>
      <c r="AD341" s="15">
        <v>5</v>
      </c>
      <c r="AE341" s="15">
        <v>3.3666666666666663</v>
      </c>
      <c r="AF341" s="15">
        <v>3</v>
      </c>
      <c r="AG341" s="15">
        <v>0</v>
      </c>
      <c r="AH341" s="15">
        <v>5</v>
      </c>
      <c r="AI341" s="15" t="s">
        <v>1008</v>
      </c>
      <c r="AJ341" s="15" t="s">
        <v>1008</v>
      </c>
      <c r="AK341" s="15" t="s">
        <v>1007</v>
      </c>
      <c r="AL341" s="27">
        <v>3.4</v>
      </c>
      <c r="AM341" s="27">
        <v>3.3333333333333335</v>
      </c>
      <c r="AN341" s="27">
        <v>3.5</v>
      </c>
      <c r="AO341" s="27">
        <v>3.8</v>
      </c>
      <c r="AP341" s="27">
        <v>3.3333333333333335</v>
      </c>
      <c r="AQ341" s="27">
        <v>2.25</v>
      </c>
      <c r="AR341" s="27">
        <v>3.2694444444444444</v>
      </c>
      <c r="AS341" s="15">
        <f t="shared" si="35"/>
        <v>-0.60000000000000009</v>
      </c>
      <c r="AT341" s="15">
        <f t="shared" si="36"/>
        <v>-0.66666666666666652</v>
      </c>
      <c r="AU341" s="15">
        <f t="shared" si="37"/>
        <v>-0.75</v>
      </c>
      <c r="AV341" s="15">
        <f t="shared" si="38"/>
        <v>-0.20000000000000018</v>
      </c>
      <c r="AW341" s="15">
        <f t="shared" si="39"/>
        <v>0</v>
      </c>
      <c r="AX341" s="15">
        <f t="shared" si="40"/>
        <v>-1.75</v>
      </c>
      <c r="AY341" s="15">
        <f t="shared" si="41"/>
        <v>-0.66111111111111098</v>
      </c>
    </row>
    <row r="342" spans="1:51" x14ac:dyDescent="0.2">
      <c r="A342" s="15">
        <v>171</v>
      </c>
      <c r="B342" s="15">
        <v>564</v>
      </c>
      <c r="C342" s="15">
        <v>1</v>
      </c>
      <c r="D342" s="15">
        <v>1</v>
      </c>
      <c r="E342" s="15">
        <v>0</v>
      </c>
      <c r="F342" s="15">
        <v>0</v>
      </c>
      <c r="G342" s="15">
        <v>0</v>
      </c>
      <c r="H342" s="15">
        <v>0</v>
      </c>
      <c r="I342" s="15">
        <v>50</v>
      </c>
      <c r="J342" s="15">
        <v>0</v>
      </c>
      <c r="K342" s="15">
        <v>0</v>
      </c>
      <c r="L342" s="15">
        <v>0</v>
      </c>
      <c r="M342" s="15">
        <v>1</v>
      </c>
      <c r="N342" s="15">
        <v>0</v>
      </c>
      <c r="O342" s="15">
        <v>4</v>
      </c>
      <c r="P342" s="15">
        <v>10</v>
      </c>
      <c r="Q342" s="15">
        <v>0</v>
      </c>
      <c r="R342" s="15">
        <v>1</v>
      </c>
      <c r="S342" s="15">
        <v>1</v>
      </c>
      <c r="T342" s="15">
        <v>480000</v>
      </c>
      <c r="U342" s="15">
        <v>1</v>
      </c>
      <c r="V342" s="15">
        <v>1</v>
      </c>
      <c r="W342" s="15">
        <v>0</v>
      </c>
      <c r="X342" s="15">
        <v>4</v>
      </c>
      <c r="Y342" s="193">
        <v>500</v>
      </c>
      <c r="Z342" s="15">
        <v>1.5</v>
      </c>
      <c r="AA342" s="15">
        <v>4.333333333333333</v>
      </c>
      <c r="AB342" s="15">
        <v>2</v>
      </c>
      <c r="AC342" s="15">
        <v>4</v>
      </c>
      <c r="AD342" s="15">
        <v>5</v>
      </c>
      <c r="AE342" s="15">
        <v>3.3666666666666663</v>
      </c>
      <c r="AF342" s="15">
        <v>3</v>
      </c>
      <c r="AG342" s="15">
        <v>0</v>
      </c>
      <c r="AH342" s="15">
        <v>5</v>
      </c>
      <c r="AI342" s="15" t="s">
        <v>1008</v>
      </c>
      <c r="AJ342" s="15" t="s">
        <v>1008</v>
      </c>
      <c r="AK342" s="15" t="s">
        <v>1007</v>
      </c>
      <c r="AL342" s="15">
        <v>4</v>
      </c>
      <c r="AM342" s="15">
        <v>4</v>
      </c>
      <c r="AN342" s="15">
        <v>4.25</v>
      </c>
      <c r="AO342" s="15">
        <v>4</v>
      </c>
      <c r="AP342" s="15">
        <v>3.3333333333333335</v>
      </c>
      <c r="AQ342" s="15">
        <v>4</v>
      </c>
      <c r="AR342" s="27">
        <v>3.9305555555555554</v>
      </c>
      <c r="AS342" s="15">
        <f t="shared" si="35"/>
        <v>0.60000000000000009</v>
      </c>
      <c r="AT342" s="15">
        <f t="shared" si="36"/>
        <v>0.66666666666666652</v>
      </c>
      <c r="AU342" s="15">
        <f t="shared" si="37"/>
        <v>0.5</v>
      </c>
      <c r="AV342" s="15">
        <f t="shared" si="38"/>
        <v>0.39999999999999991</v>
      </c>
      <c r="AW342" s="15">
        <f t="shared" si="39"/>
        <v>0</v>
      </c>
      <c r="AX342" s="15">
        <f t="shared" si="40"/>
        <v>0</v>
      </c>
      <c r="AY342" s="15">
        <f t="shared" si="41"/>
        <v>0.36111111111111072</v>
      </c>
    </row>
    <row r="343" spans="1:51" x14ac:dyDescent="0.2">
      <c r="A343" s="15">
        <v>171</v>
      </c>
      <c r="B343" s="15">
        <v>564</v>
      </c>
      <c r="C343" s="15">
        <v>1</v>
      </c>
      <c r="D343" s="15">
        <v>1</v>
      </c>
      <c r="E343" s="15">
        <v>0</v>
      </c>
      <c r="F343" s="15">
        <v>0</v>
      </c>
      <c r="G343" s="15">
        <v>0</v>
      </c>
      <c r="H343" s="15">
        <v>0</v>
      </c>
      <c r="I343" s="15">
        <v>50</v>
      </c>
      <c r="J343" s="15">
        <v>0</v>
      </c>
      <c r="K343" s="15">
        <v>0</v>
      </c>
      <c r="L343" s="15">
        <v>0</v>
      </c>
      <c r="M343" s="15">
        <v>1</v>
      </c>
      <c r="N343" s="15">
        <v>0</v>
      </c>
      <c r="O343" s="15">
        <v>4</v>
      </c>
      <c r="P343" s="15">
        <v>10</v>
      </c>
      <c r="Q343" s="15">
        <v>0</v>
      </c>
      <c r="R343" s="15">
        <v>1</v>
      </c>
      <c r="S343" s="15">
        <v>1</v>
      </c>
      <c r="T343" s="15">
        <v>480000</v>
      </c>
      <c r="U343" s="15">
        <v>1</v>
      </c>
      <c r="V343" s="15">
        <v>0</v>
      </c>
      <c r="W343" s="15">
        <v>0</v>
      </c>
      <c r="X343" s="15">
        <v>4</v>
      </c>
      <c r="Y343" s="193">
        <v>625</v>
      </c>
      <c r="Z343" s="15">
        <v>1.5</v>
      </c>
      <c r="AA343" s="15">
        <v>4.333333333333333</v>
      </c>
      <c r="AB343" s="15">
        <v>2</v>
      </c>
      <c r="AC343" s="15">
        <v>4</v>
      </c>
      <c r="AD343" s="15">
        <v>5</v>
      </c>
      <c r="AE343" s="15">
        <v>3.3666666666666663</v>
      </c>
      <c r="AF343" s="15">
        <v>3</v>
      </c>
      <c r="AG343" s="15">
        <v>0</v>
      </c>
      <c r="AH343" s="15">
        <v>5</v>
      </c>
      <c r="AI343" s="15" t="s">
        <v>1008</v>
      </c>
      <c r="AJ343" s="15" t="s">
        <v>1008</v>
      </c>
      <c r="AK343" s="15" t="s">
        <v>1007</v>
      </c>
      <c r="AL343" s="27">
        <v>3.4</v>
      </c>
      <c r="AM343" s="27">
        <v>3.3333333333333335</v>
      </c>
      <c r="AN343" s="27">
        <v>3.75</v>
      </c>
      <c r="AO343" s="27">
        <v>3.6</v>
      </c>
      <c r="AP343" s="27">
        <v>3.3333333333333335</v>
      </c>
      <c r="AQ343" s="27">
        <v>4</v>
      </c>
      <c r="AR343" s="27">
        <v>3.5694444444444446</v>
      </c>
      <c r="AS343" s="15">
        <f t="shared" si="35"/>
        <v>0</v>
      </c>
      <c r="AT343" s="15">
        <f t="shared" si="36"/>
        <v>0</v>
      </c>
      <c r="AU343" s="15">
        <f t="shared" si="37"/>
        <v>-0.25</v>
      </c>
      <c r="AV343" s="15">
        <f t="shared" si="38"/>
        <v>-0.39999999999999991</v>
      </c>
      <c r="AW343" s="15">
        <f t="shared" si="39"/>
        <v>0</v>
      </c>
      <c r="AX343" s="15">
        <f t="shared" si="40"/>
        <v>0.75</v>
      </c>
      <c r="AY343" s="15">
        <f t="shared" si="41"/>
        <v>1.6666666666667052E-2</v>
      </c>
    </row>
    <row r="344" spans="1:51" x14ac:dyDescent="0.2">
      <c r="A344" s="15">
        <v>172</v>
      </c>
      <c r="B344" s="15">
        <v>565</v>
      </c>
      <c r="C344" s="15">
        <v>1</v>
      </c>
      <c r="D344" s="15">
        <v>1</v>
      </c>
      <c r="E344" s="15">
        <v>0</v>
      </c>
      <c r="F344" s="15">
        <v>0</v>
      </c>
      <c r="G344" s="15">
        <v>0</v>
      </c>
      <c r="H344" s="15">
        <v>1</v>
      </c>
      <c r="I344" s="15">
        <v>53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2</v>
      </c>
      <c r="P344" s="15">
        <v>40</v>
      </c>
      <c r="Q344" s="15">
        <v>1</v>
      </c>
      <c r="R344" s="15">
        <v>1</v>
      </c>
      <c r="S344" s="15">
        <v>0</v>
      </c>
      <c r="T344" s="15">
        <v>0</v>
      </c>
      <c r="U344" s="15">
        <v>1</v>
      </c>
      <c r="V344" s="15">
        <v>1</v>
      </c>
      <c r="W344" s="15">
        <v>1</v>
      </c>
      <c r="X344" s="15">
        <v>3</v>
      </c>
      <c r="Y344" s="193">
        <v>100</v>
      </c>
      <c r="Z344" s="15">
        <v>1.5</v>
      </c>
      <c r="AA344" s="15">
        <v>4.333333333333333</v>
      </c>
      <c r="AB344" s="15">
        <v>2</v>
      </c>
      <c r="AC344" s="15">
        <v>4</v>
      </c>
      <c r="AD344" s="15">
        <v>5</v>
      </c>
      <c r="AE344" s="15">
        <v>3.3666666666666663</v>
      </c>
      <c r="AF344" s="15">
        <v>3</v>
      </c>
      <c r="AG344" s="15">
        <v>0</v>
      </c>
      <c r="AH344" s="15">
        <v>5</v>
      </c>
      <c r="AI344" s="15" t="s">
        <v>1008</v>
      </c>
      <c r="AJ344" s="15" t="s">
        <v>1008</v>
      </c>
      <c r="AK344" s="15" t="s">
        <v>1007</v>
      </c>
      <c r="AL344" s="15">
        <v>3.4</v>
      </c>
      <c r="AM344" s="15">
        <v>3.3333333333333335</v>
      </c>
      <c r="AN344" s="15">
        <v>4</v>
      </c>
      <c r="AO344" s="15">
        <v>4</v>
      </c>
      <c r="AP344" s="15">
        <v>3.3333333333333335</v>
      </c>
      <c r="AQ344" s="15">
        <v>3.25</v>
      </c>
      <c r="AR344" s="27">
        <v>3.5527777777777776</v>
      </c>
      <c r="AS344" s="15">
        <f t="shared" si="35"/>
        <v>0</v>
      </c>
      <c r="AT344" s="15">
        <f t="shared" si="36"/>
        <v>0</v>
      </c>
      <c r="AU344" s="15">
        <f t="shared" si="37"/>
        <v>0.5</v>
      </c>
      <c r="AV344" s="15">
        <f t="shared" si="38"/>
        <v>0.20000000000000018</v>
      </c>
      <c r="AW344" s="15">
        <f t="shared" si="39"/>
        <v>0</v>
      </c>
      <c r="AX344" s="15">
        <f t="shared" si="40"/>
        <v>1</v>
      </c>
      <c r="AY344" s="15">
        <f t="shared" si="41"/>
        <v>0.28333333333333321</v>
      </c>
    </row>
    <row r="345" spans="1:51" x14ac:dyDescent="0.2">
      <c r="A345" s="15">
        <v>172</v>
      </c>
      <c r="B345" s="15">
        <v>565</v>
      </c>
      <c r="C345" s="15">
        <v>1</v>
      </c>
      <c r="D345" s="15">
        <v>1</v>
      </c>
      <c r="E345" s="15">
        <v>0</v>
      </c>
      <c r="F345" s="15">
        <v>0</v>
      </c>
      <c r="G345" s="15">
        <v>0</v>
      </c>
      <c r="H345" s="15">
        <v>1</v>
      </c>
      <c r="I345" s="15">
        <v>53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2</v>
      </c>
      <c r="P345" s="15">
        <v>40</v>
      </c>
      <c r="Q345" s="15">
        <v>1</v>
      </c>
      <c r="R345" s="15">
        <v>1</v>
      </c>
      <c r="S345" s="15">
        <v>0</v>
      </c>
      <c r="T345" s="15">
        <v>0</v>
      </c>
      <c r="U345" s="15">
        <v>1</v>
      </c>
      <c r="V345" s="15">
        <v>0</v>
      </c>
      <c r="W345" s="15">
        <v>1</v>
      </c>
      <c r="X345" s="15">
        <v>3</v>
      </c>
      <c r="Y345" s="193">
        <v>100</v>
      </c>
      <c r="Z345" s="15">
        <v>1.5</v>
      </c>
      <c r="AA345" s="15">
        <v>4.333333333333333</v>
      </c>
      <c r="AB345" s="15">
        <v>2</v>
      </c>
      <c r="AC345" s="15">
        <v>4</v>
      </c>
      <c r="AD345" s="15">
        <v>5</v>
      </c>
      <c r="AE345" s="15">
        <v>3.3666666666666663</v>
      </c>
      <c r="AF345" s="15">
        <v>3</v>
      </c>
      <c r="AG345" s="15">
        <v>0</v>
      </c>
      <c r="AH345" s="15">
        <v>5</v>
      </c>
      <c r="AI345" s="15" t="s">
        <v>1008</v>
      </c>
      <c r="AJ345" s="15" t="s">
        <v>1008</v>
      </c>
      <c r="AK345" s="15" t="s">
        <v>1007</v>
      </c>
      <c r="AL345" s="27">
        <v>3.4</v>
      </c>
      <c r="AM345" s="27">
        <v>3.3333333333333335</v>
      </c>
      <c r="AN345" s="27">
        <v>3.5</v>
      </c>
      <c r="AO345" s="27">
        <v>3.8</v>
      </c>
      <c r="AP345" s="27">
        <v>3.3333333333333335</v>
      </c>
      <c r="AQ345" s="27">
        <v>2.25</v>
      </c>
      <c r="AR345" s="27">
        <v>3.2694444444444444</v>
      </c>
      <c r="AS345" s="15">
        <f t="shared" si="35"/>
        <v>-1.6</v>
      </c>
      <c r="AT345" s="15">
        <f t="shared" si="36"/>
        <v>-1.6666666666666665</v>
      </c>
      <c r="AU345" s="15">
        <f t="shared" si="37"/>
        <v>-1.5</v>
      </c>
      <c r="AV345" s="15">
        <f t="shared" si="38"/>
        <v>-1.2000000000000002</v>
      </c>
      <c r="AW345" s="15">
        <f t="shared" si="39"/>
        <v>-1.6666666666666665</v>
      </c>
      <c r="AX345" s="15">
        <f t="shared" si="40"/>
        <v>-2.75</v>
      </c>
      <c r="AY345" s="15">
        <f t="shared" si="41"/>
        <v>-1.7305555555555556</v>
      </c>
    </row>
    <row r="346" spans="1:51" x14ac:dyDescent="0.2">
      <c r="A346" s="15">
        <v>173</v>
      </c>
      <c r="B346" s="15">
        <v>3566</v>
      </c>
      <c r="C346" s="15">
        <v>1</v>
      </c>
      <c r="D346" s="15">
        <v>1</v>
      </c>
      <c r="E346" s="15">
        <v>0</v>
      </c>
      <c r="F346" s="15">
        <v>0</v>
      </c>
      <c r="G346" s="15">
        <v>0</v>
      </c>
      <c r="H346" s="15">
        <v>1</v>
      </c>
      <c r="I346" s="15">
        <v>54</v>
      </c>
      <c r="J346" s="15">
        <v>0</v>
      </c>
      <c r="K346" s="15">
        <v>0</v>
      </c>
      <c r="L346" s="15">
        <v>0</v>
      </c>
      <c r="M346" s="15">
        <v>1</v>
      </c>
      <c r="N346" s="15">
        <v>0</v>
      </c>
      <c r="O346" s="15">
        <v>4</v>
      </c>
      <c r="P346" s="15">
        <v>10</v>
      </c>
      <c r="Q346" s="15">
        <v>0</v>
      </c>
      <c r="R346" s="15">
        <v>1</v>
      </c>
      <c r="S346" s="15">
        <v>1</v>
      </c>
      <c r="T346" s="15">
        <v>480000</v>
      </c>
      <c r="U346" s="15">
        <v>1</v>
      </c>
      <c r="V346" s="15">
        <v>1</v>
      </c>
      <c r="W346" s="15">
        <v>1</v>
      </c>
      <c r="X346" s="15">
        <v>9</v>
      </c>
      <c r="Y346" s="193">
        <v>1668.3333333333333</v>
      </c>
      <c r="Z346" s="15">
        <v>1</v>
      </c>
      <c r="AA346" s="15">
        <v>1.6666666666666667</v>
      </c>
      <c r="AB346" s="15">
        <v>1.3333333333333333</v>
      </c>
      <c r="AC346" s="15">
        <v>1</v>
      </c>
      <c r="AD346" s="15">
        <v>4</v>
      </c>
      <c r="AE346" s="15">
        <v>1.8</v>
      </c>
      <c r="AF346" s="15">
        <v>1</v>
      </c>
      <c r="AG346" s="15">
        <v>1</v>
      </c>
      <c r="AH346" s="15">
        <v>1</v>
      </c>
      <c r="AI346" s="15">
        <v>0</v>
      </c>
      <c r="AJ346" s="15">
        <v>0</v>
      </c>
      <c r="AK346" s="15">
        <v>1</v>
      </c>
      <c r="AL346" s="15">
        <v>5</v>
      </c>
      <c r="AM346" s="15">
        <v>5</v>
      </c>
      <c r="AN346" s="15">
        <v>5</v>
      </c>
      <c r="AO346" s="15">
        <v>5</v>
      </c>
      <c r="AP346" s="15">
        <v>5</v>
      </c>
      <c r="AQ346" s="15">
        <v>5</v>
      </c>
      <c r="AR346" s="27">
        <v>5</v>
      </c>
      <c r="AS346" s="15">
        <f t="shared" si="35"/>
        <v>0</v>
      </c>
      <c r="AT346" s="15">
        <f t="shared" si="36"/>
        <v>0</v>
      </c>
      <c r="AU346" s="15">
        <f t="shared" si="37"/>
        <v>0</v>
      </c>
      <c r="AV346" s="15">
        <f t="shared" si="38"/>
        <v>0</v>
      </c>
      <c r="AW346" s="15">
        <f t="shared" si="39"/>
        <v>0</v>
      </c>
      <c r="AX346" s="15">
        <f t="shared" si="40"/>
        <v>0</v>
      </c>
      <c r="AY346" s="15">
        <f t="shared" si="41"/>
        <v>0</v>
      </c>
    </row>
    <row r="347" spans="1:51" x14ac:dyDescent="0.2">
      <c r="A347" s="15">
        <v>173</v>
      </c>
      <c r="B347" s="15">
        <v>3566</v>
      </c>
      <c r="C347" s="15">
        <v>1</v>
      </c>
      <c r="D347" s="15">
        <v>1</v>
      </c>
      <c r="E347" s="15">
        <v>0</v>
      </c>
      <c r="F347" s="15">
        <v>0</v>
      </c>
      <c r="G347" s="15">
        <v>0</v>
      </c>
      <c r="H347" s="15">
        <v>1</v>
      </c>
      <c r="I347" s="15">
        <v>54</v>
      </c>
      <c r="J347" s="15">
        <v>0</v>
      </c>
      <c r="K347" s="15">
        <v>0</v>
      </c>
      <c r="L347" s="15">
        <v>0</v>
      </c>
      <c r="M347" s="15">
        <v>1</v>
      </c>
      <c r="N347" s="15">
        <v>0</v>
      </c>
      <c r="O347" s="15">
        <v>4</v>
      </c>
      <c r="P347" s="15">
        <v>10</v>
      </c>
      <c r="Q347" s="15">
        <v>0</v>
      </c>
      <c r="R347" s="15">
        <v>1</v>
      </c>
      <c r="S347" s="15">
        <v>1</v>
      </c>
      <c r="T347" s="15">
        <v>480000</v>
      </c>
      <c r="U347" s="15">
        <v>1</v>
      </c>
      <c r="V347" s="15">
        <v>0</v>
      </c>
      <c r="W347" s="15">
        <v>1</v>
      </c>
      <c r="X347" s="15">
        <v>9</v>
      </c>
      <c r="Y347" s="193">
        <v>1668.3333333333333</v>
      </c>
      <c r="Z347" s="15">
        <v>1</v>
      </c>
      <c r="AA347" s="15">
        <v>1.6666666666666667</v>
      </c>
      <c r="AB347" s="15">
        <v>1.3333333333333333</v>
      </c>
      <c r="AC347" s="15">
        <v>1</v>
      </c>
      <c r="AD347" s="15">
        <v>4</v>
      </c>
      <c r="AE347" s="15">
        <v>1.8</v>
      </c>
      <c r="AF347" s="15">
        <v>1</v>
      </c>
      <c r="AG347" s="15">
        <v>1</v>
      </c>
      <c r="AH347" s="15">
        <v>1</v>
      </c>
      <c r="AI347" s="15">
        <v>0</v>
      </c>
      <c r="AJ347" s="15">
        <v>0</v>
      </c>
      <c r="AK347" s="15">
        <v>1</v>
      </c>
      <c r="AL347" s="27">
        <v>5</v>
      </c>
      <c r="AM347" s="27">
        <v>5</v>
      </c>
      <c r="AN347" s="27">
        <v>5</v>
      </c>
      <c r="AO347" s="27">
        <v>5</v>
      </c>
      <c r="AP347" s="27">
        <v>5</v>
      </c>
      <c r="AQ347" s="27">
        <v>5</v>
      </c>
      <c r="AR347" s="27">
        <v>5</v>
      </c>
      <c r="AS347" s="15">
        <f t="shared" si="35"/>
        <v>1.6</v>
      </c>
      <c r="AT347" s="15">
        <f t="shared" si="36"/>
        <v>1.6666666666666665</v>
      </c>
      <c r="AU347" s="15">
        <f t="shared" si="37"/>
        <v>2</v>
      </c>
      <c r="AV347" s="15">
        <f t="shared" si="38"/>
        <v>1.6</v>
      </c>
      <c r="AW347" s="15">
        <f t="shared" si="39"/>
        <v>1.3333333333333335</v>
      </c>
      <c r="AX347" s="15">
        <f t="shared" si="40"/>
        <v>2.75</v>
      </c>
      <c r="AY347" s="15">
        <f t="shared" si="41"/>
        <v>1.8249999999999997</v>
      </c>
    </row>
    <row r="348" spans="1:51" x14ac:dyDescent="0.2">
      <c r="A348" s="15">
        <v>174</v>
      </c>
      <c r="B348" s="15">
        <v>566</v>
      </c>
      <c r="C348" s="15">
        <v>1</v>
      </c>
      <c r="D348" s="15">
        <v>1</v>
      </c>
      <c r="E348" s="15">
        <v>0</v>
      </c>
      <c r="F348" s="15">
        <v>0</v>
      </c>
      <c r="G348" s="15">
        <v>0</v>
      </c>
      <c r="H348" s="15">
        <v>1</v>
      </c>
      <c r="I348" s="15">
        <v>65</v>
      </c>
      <c r="J348" s="15"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4</v>
      </c>
      <c r="P348" s="15">
        <v>20</v>
      </c>
      <c r="Q348" s="15">
        <v>0</v>
      </c>
      <c r="R348" s="15">
        <v>1</v>
      </c>
      <c r="S348" s="15">
        <v>0</v>
      </c>
      <c r="T348" s="15">
        <v>0</v>
      </c>
      <c r="U348" s="15">
        <v>1</v>
      </c>
      <c r="V348" s="15">
        <v>1</v>
      </c>
      <c r="W348" s="15">
        <v>1</v>
      </c>
      <c r="X348" s="15">
        <v>8</v>
      </c>
      <c r="Y348" s="193">
        <v>250</v>
      </c>
      <c r="Z348" s="15">
        <v>1.75</v>
      </c>
      <c r="AA348" s="15">
        <v>2</v>
      </c>
      <c r="AB348" s="15">
        <v>1</v>
      </c>
      <c r="AC348" s="15">
        <v>3.5</v>
      </c>
      <c r="AD348" s="15">
        <v>5</v>
      </c>
      <c r="AE348" s="15">
        <v>2.65</v>
      </c>
      <c r="AF348" s="15">
        <v>2</v>
      </c>
      <c r="AG348" s="15">
        <v>0</v>
      </c>
      <c r="AH348" s="15">
        <v>5</v>
      </c>
      <c r="AI348" s="15" t="s">
        <v>1008</v>
      </c>
      <c r="AJ348" s="15" t="s">
        <v>1008</v>
      </c>
      <c r="AK348" s="15" t="s">
        <v>1007</v>
      </c>
      <c r="AL348" s="15">
        <v>3.4</v>
      </c>
      <c r="AM348" s="15">
        <v>3.3333333333333335</v>
      </c>
      <c r="AN348" s="15">
        <v>3</v>
      </c>
      <c r="AO348" s="15">
        <v>3.4</v>
      </c>
      <c r="AP348" s="15">
        <v>3.6666666666666665</v>
      </c>
      <c r="AQ348" s="15">
        <v>2.25</v>
      </c>
      <c r="AR348" s="27">
        <v>3.1750000000000003</v>
      </c>
      <c r="AS348" s="15">
        <f t="shared" si="35"/>
        <v>0</v>
      </c>
      <c r="AT348" s="15">
        <f t="shared" si="36"/>
        <v>0</v>
      </c>
      <c r="AU348" s="15">
        <f t="shared" si="37"/>
        <v>0</v>
      </c>
      <c r="AV348" s="15">
        <f t="shared" si="38"/>
        <v>0</v>
      </c>
      <c r="AW348" s="15">
        <f t="shared" si="39"/>
        <v>0</v>
      </c>
      <c r="AX348" s="15">
        <f t="shared" si="40"/>
        <v>0</v>
      </c>
      <c r="AY348" s="15">
        <f t="shared" si="41"/>
        <v>0</v>
      </c>
    </row>
    <row r="349" spans="1:51" x14ac:dyDescent="0.2">
      <c r="A349" s="15">
        <v>174</v>
      </c>
      <c r="B349" s="15">
        <v>566</v>
      </c>
      <c r="C349" s="15">
        <v>1</v>
      </c>
      <c r="D349" s="15">
        <v>1</v>
      </c>
      <c r="E349" s="15">
        <v>0</v>
      </c>
      <c r="F349" s="15">
        <v>0</v>
      </c>
      <c r="G349" s="15">
        <v>0</v>
      </c>
      <c r="H349" s="15">
        <v>1</v>
      </c>
      <c r="I349" s="15">
        <v>65</v>
      </c>
      <c r="J349" s="15">
        <v>0</v>
      </c>
      <c r="K349" s="15">
        <v>0</v>
      </c>
      <c r="L349" s="15">
        <v>0</v>
      </c>
      <c r="M349" s="15">
        <v>1</v>
      </c>
      <c r="N349" s="15">
        <v>0</v>
      </c>
      <c r="O349" s="15">
        <v>4</v>
      </c>
      <c r="P349" s="15">
        <v>20</v>
      </c>
      <c r="Q349" s="15">
        <v>0</v>
      </c>
      <c r="R349" s="15">
        <v>1</v>
      </c>
      <c r="S349" s="15">
        <v>0</v>
      </c>
      <c r="T349" s="15">
        <v>0</v>
      </c>
      <c r="U349" s="15">
        <v>1</v>
      </c>
      <c r="V349" s="15">
        <v>0</v>
      </c>
      <c r="W349" s="15">
        <v>1</v>
      </c>
      <c r="X349" s="15">
        <v>8</v>
      </c>
      <c r="Y349" s="193">
        <v>250</v>
      </c>
      <c r="Z349" s="15">
        <v>1.75</v>
      </c>
      <c r="AA349" s="15">
        <v>2</v>
      </c>
      <c r="AB349" s="15">
        <v>1</v>
      </c>
      <c r="AC349" s="15">
        <v>3.5</v>
      </c>
      <c r="AD349" s="15">
        <v>5</v>
      </c>
      <c r="AE349" s="15">
        <v>2.65</v>
      </c>
      <c r="AF349" s="15">
        <v>2</v>
      </c>
      <c r="AG349" s="15">
        <v>0</v>
      </c>
      <c r="AH349" s="15">
        <v>5</v>
      </c>
      <c r="AI349" s="15" t="s">
        <v>1008</v>
      </c>
      <c r="AJ349" s="15" t="s">
        <v>1008</v>
      </c>
      <c r="AK349" s="15" t="s">
        <v>1007</v>
      </c>
      <c r="AL349" s="27">
        <v>3.4</v>
      </c>
      <c r="AM349" s="27">
        <v>3.3333333333333335</v>
      </c>
      <c r="AN349" s="27">
        <v>3</v>
      </c>
      <c r="AO349" s="27">
        <v>3.4</v>
      </c>
      <c r="AP349" s="27">
        <v>3.6666666666666665</v>
      </c>
      <c r="AQ349" s="27">
        <v>2.25</v>
      </c>
      <c r="AR349" s="27">
        <v>3.1750000000000003</v>
      </c>
      <c r="AS349" s="15">
        <f t="shared" si="35"/>
        <v>-1.6</v>
      </c>
      <c r="AT349" s="15">
        <f t="shared" si="36"/>
        <v>-0.66666666666666652</v>
      </c>
      <c r="AU349" s="15">
        <f t="shared" si="37"/>
        <v>0.75</v>
      </c>
      <c r="AV349" s="15">
        <f t="shared" si="38"/>
        <v>0.39999999999999991</v>
      </c>
      <c r="AW349" s="15">
        <f t="shared" si="39"/>
        <v>-0.33333333333333348</v>
      </c>
      <c r="AX349" s="15">
        <f t="shared" si="40"/>
        <v>0.25</v>
      </c>
      <c r="AY349" s="15">
        <f t="shared" si="41"/>
        <v>-0.19999999999999973</v>
      </c>
    </row>
    <row r="350" spans="1:51" x14ac:dyDescent="0.2">
      <c r="A350" s="15">
        <v>175</v>
      </c>
      <c r="B350" s="15">
        <v>567</v>
      </c>
      <c r="C350" s="15">
        <v>1</v>
      </c>
      <c r="D350" s="15">
        <v>0</v>
      </c>
      <c r="E350" s="15">
        <v>0</v>
      </c>
      <c r="F350" s="15">
        <v>0</v>
      </c>
      <c r="G350" s="15">
        <v>1</v>
      </c>
      <c r="H350" s="15">
        <v>1</v>
      </c>
      <c r="I350" s="15">
        <v>39</v>
      </c>
      <c r="J350" s="15">
        <v>0</v>
      </c>
      <c r="K350" s="15">
        <v>0</v>
      </c>
      <c r="L350" s="15">
        <v>0</v>
      </c>
      <c r="M350" s="15">
        <v>1</v>
      </c>
      <c r="N350" s="15">
        <v>0</v>
      </c>
      <c r="O350" s="15">
        <v>4</v>
      </c>
      <c r="P350" s="15">
        <v>8</v>
      </c>
      <c r="Q350" s="15">
        <v>0</v>
      </c>
      <c r="R350" s="15">
        <v>0</v>
      </c>
      <c r="S350" s="15">
        <v>1</v>
      </c>
      <c r="T350" s="15">
        <v>240000</v>
      </c>
      <c r="U350" s="15">
        <v>0</v>
      </c>
      <c r="V350" s="15">
        <v>1</v>
      </c>
      <c r="W350" s="15">
        <v>0</v>
      </c>
      <c r="X350" s="15">
        <v>11</v>
      </c>
      <c r="Y350" s="193">
        <v>113.63636363636363</v>
      </c>
      <c r="Z350" s="15">
        <v>3.25</v>
      </c>
      <c r="AA350" s="15">
        <v>3</v>
      </c>
      <c r="AB350" s="15">
        <v>3.6666666666666665</v>
      </c>
      <c r="AC350" s="15">
        <v>3</v>
      </c>
      <c r="AD350" s="15">
        <v>4.5</v>
      </c>
      <c r="AE350" s="15">
        <v>3.4833333333333329</v>
      </c>
      <c r="AF350" s="15">
        <v>3</v>
      </c>
      <c r="AG350" s="15">
        <v>1</v>
      </c>
      <c r="AH350" s="15">
        <v>1</v>
      </c>
      <c r="AI350" s="15">
        <v>0</v>
      </c>
      <c r="AJ350" s="15">
        <v>0</v>
      </c>
      <c r="AK350" s="15">
        <v>1</v>
      </c>
      <c r="AL350" s="15">
        <v>5</v>
      </c>
      <c r="AM350" s="15">
        <v>4</v>
      </c>
      <c r="AN350" s="15">
        <v>2.25</v>
      </c>
      <c r="AO350" s="15">
        <v>3</v>
      </c>
      <c r="AP350" s="15">
        <v>4</v>
      </c>
      <c r="AQ350" s="15">
        <v>2</v>
      </c>
      <c r="AR350" s="27">
        <v>3.375</v>
      </c>
      <c r="AS350" s="15">
        <f t="shared" si="35"/>
        <v>0</v>
      </c>
      <c r="AT350" s="15">
        <f t="shared" si="36"/>
        <v>0</v>
      </c>
      <c r="AU350" s="15">
        <f t="shared" si="37"/>
        <v>0.25</v>
      </c>
      <c r="AV350" s="15">
        <f t="shared" si="38"/>
        <v>0</v>
      </c>
      <c r="AW350" s="15">
        <f t="shared" si="39"/>
        <v>1.6666666666666665</v>
      </c>
      <c r="AX350" s="15">
        <f t="shared" si="40"/>
        <v>0</v>
      </c>
      <c r="AY350" s="15">
        <f t="shared" si="41"/>
        <v>0.31944444444444464</v>
      </c>
    </row>
    <row r="351" spans="1:51" x14ac:dyDescent="0.2">
      <c r="A351" s="15">
        <v>175</v>
      </c>
      <c r="B351" s="15">
        <v>567</v>
      </c>
      <c r="C351" s="15">
        <v>1</v>
      </c>
      <c r="D351" s="15">
        <v>0</v>
      </c>
      <c r="E351" s="15">
        <v>0</v>
      </c>
      <c r="F351" s="15">
        <v>0</v>
      </c>
      <c r="G351" s="15">
        <v>1</v>
      </c>
      <c r="H351" s="15">
        <v>1</v>
      </c>
      <c r="I351" s="15">
        <v>39</v>
      </c>
      <c r="J351" s="15">
        <v>0</v>
      </c>
      <c r="K351" s="15">
        <v>0</v>
      </c>
      <c r="L351" s="15">
        <v>0</v>
      </c>
      <c r="M351" s="15">
        <v>1</v>
      </c>
      <c r="N351" s="15">
        <v>0</v>
      </c>
      <c r="O351" s="15">
        <v>4</v>
      </c>
      <c r="P351" s="15">
        <v>8</v>
      </c>
      <c r="Q351" s="15">
        <v>0</v>
      </c>
      <c r="R351" s="15">
        <v>0</v>
      </c>
      <c r="S351" s="15">
        <v>1</v>
      </c>
      <c r="T351" s="15">
        <v>240000</v>
      </c>
      <c r="U351" s="15">
        <v>0</v>
      </c>
      <c r="V351" s="15">
        <v>0</v>
      </c>
      <c r="W351" s="15">
        <v>0</v>
      </c>
      <c r="X351" s="15">
        <v>11</v>
      </c>
      <c r="Y351" s="193">
        <v>113.63636363636363</v>
      </c>
      <c r="Z351" s="15">
        <v>3.25</v>
      </c>
      <c r="AA351" s="15">
        <v>3</v>
      </c>
      <c r="AB351" s="15">
        <v>3.6666666666666665</v>
      </c>
      <c r="AC351" s="15">
        <v>3</v>
      </c>
      <c r="AD351" s="15">
        <v>4.5</v>
      </c>
      <c r="AE351" s="15">
        <v>3.4833333333333329</v>
      </c>
      <c r="AF351" s="15">
        <v>3</v>
      </c>
      <c r="AG351" s="15">
        <v>1</v>
      </c>
      <c r="AH351" s="15">
        <v>1</v>
      </c>
      <c r="AI351" s="15">
        <v>0</v>
      </c>
      <c r="AJ351" s="15">
        <v>0</v>
      </c>
      <c r="AK351" s="15">
        <v>1</v>
      </c>
      <c r="AL351" s="27">
        <v>5</v>
      </c>
      <c r="AM351" s="27">
        <v>4</v>
      </c>
      <c r="AN351" s="27">
        <v>2</v>
      </c>
      <c r="AO351" s="27">
        <v>3</v>
      </c>
      <c r="AP351" s="27">
        <v>2.3333333333333335</v>
      </c>
      <c r="AQ351" s="27">
        <v>2</v>
      </c>
      <c r="AR351" s="27">
        <v>3.0555555555555554</v>
      </c>
      <c r="AS351" s="15">
        <f t="shared" si="35"/>
        <v>1</v>
      </c>
      <c r="AT351" s="15">
        <f t="shared" si="36"/>
        <v>0</v>
      </c>
      <c r="AU351" s="15">
        <f t="shared" si="37"/>
        <v>-1.75</v>
      </c>
      <c r="AV351" s="15">
        <f t="shared" si="38"/>
        <v>-1</v>
      </c>
      <c r="AW351" s="15">
        <f t="shared" si="39"/>
        <v>-2.6666666666666665</v>
      </c>
      <c r="AX351" s="15">
        <f t="shared" si="40"/>
        <v>-2</v>
      </c>
      <c r="AY351" s="15">
        <f t="shared" si="41"/>
        <v>-1.0694444444444446</v>
      </c>
    </row>
    <row r="352" spans="1:51" x14ac:dyDescent="0.2">
      <c r="A352" s="15">
        <v>176</v>
      </c>
      <c r="B352" s="15">
        <v>568</v>
      </c>
      <c r="C352" s="15">
        <v>1</v>
      </c>
      <c r="D352" s="15">
        <v>0</v>
      </c>
      <c r="E352" s="15">
        <v>0</v>
      </c>
      <c r="F352" s="15">
        <v>0</v>
      </c>
      <c r="G352" s="15">
        <v>1</v>
      </c>
      <c r="H352" s="15">
        <v>1</v>
      </c>
      <c r="I352" s="15">
        <v>46</v>
      </c>
      <c r="J352" s="15">
        <v>0</v>
      </c>
      <c r="K352" s="15">
        <v>0</v>
      </c>
      <c r="L352" s="15">
        <v>0</v>
      </c>
      <c r="M352" s="15">
        <v>1</v>
      </c>
      <c r="N352" s="15">
        <v>0</v>
      </c>
      <c r="O352" s="15">
        <v>1</v>
      </c>
      <c r="P352" s="15">
        <v>8</v>
      </c>
      <c r="Q352" s="15">
        <v>0</v>
      </c>
      <c r="R352" s="15">
        <v>0</v>
      </c>
      <c r="S352" s="15">
        <v>1</v>
      </c>
      <c r="T352" s="15">
        <v>240000</v>
      </c>
      <c r="U352" s="15">
        <v>1</v>
      </c>
      <c r="V352" s="15">
        <v>1</v>
      </c>
      <c r="W352" s="15">
        <v>1</v>
      </c>
      <c r="X352" s="15">
        <v>8</v>
      </c>
      <c r="Y352" s="193">
        <v>375</v>
      </c>
      <c r="Z352" s="15">
        <v>3</v>
      </c>
      <c r="AA352" s="15">
        <v>3</v>
      </c>
      <c r="AB352" s="15">
        <v>3</v>
      </c>
      <c r="AC352" s="15">
        <v>4.5</v>
      </c>
      <c r="AD352" s="15">
        <v>5</v>
      </c>
      <c r="AE352" s="15">
        <v>3.7</v>
      </c>
      <c r="AF352" s="15">
        <v>4</v>
      </c>
      <c r="AG352" s="15">
        <v>1</v>
      </c>
      <c r="AH352" s="15">
        <v>2</v>
      </c>
      <c r="AI352" s="15">
        <v>0</v>
      </c>
      <c r="AJ352" s="15">
        <v>0</v>
      </c>
      <c r="AK352" s="15">
        <v>1</v>
      </c>
      <c r="AL352" s="15">
        <v>4</v>
      </c>
      <c r="AM352" s="15">
        <v>4</v>
      </c>
      <c r="AN352" s="15">
        <v>3.75</v>
      </c>
      <c r="AO352" s="15">
        <v>4</v>
      </c>
      <c r="AP352" s="15">
        <v>5</v>
      </c>
      <c r="AQ352" s="15">
        <v>4</v>
      </c>
      <c r="AR352" s="27">
        <v>4.125</v>
      </c>
      <c r="AS352" s="15">
        <f t="shared" si="35"/>
        <v>1</v>
      </c>
      <c r="AT352" s="15">
        <f t="shared" si="36"/>
        <v>1</v>
      </c>
      <c r="AU352" s="15">
        <f t="shared" si="37"/>
        <v>1.25</v>
      </c>
      <c r="AV352" s="15">
        <f t="shared" si="38"/>
        <v>0</v>
      </c>
      <c r="AW352" s="15">
        <f t="shared" si="39"/>
        <v>1</v>
      </c>
      <c r="AX352" s="15">
        <f t="shared" si="40"/>
        <v>0</v>
      </c>
      <c r="AY352" s="15">
        <f t="shared" si="41"/>
        <v>0.70833333333333348</v>
      </c>
    </row>
    <row r="353" spans="1:51" x14ac:dyDescent="0.2">
      <c r="A353" s="15">
        <v>176</v>
      </c>
      <c r="B353" s="15">
        <v>568</v>
      </c>
      <c r="C353" s="15">
        <v>1</v>
      </c>
      <c r="D353" s="15">
        <v>0</v>
      </c>
      <c r="E353" s="15">
        <v>0</v>
      </c>
      <c r="F353" s="15">
        <v>0</v>
      </c>
      <c r="G353" s="15">
        <v>1</v>
      </c>
      <c r="H353" s="15">
        <v>1</v>
      </c>
      <c r="I353" s="15">
        <v>46</v>
      </c>
      <c r="J353" s="15">
        <v>0</v>
      </c>
      <c r="K353" s="15">
        <v>0</v>
      </c>
      <c r="L353" s="15">
        <v>0</v>
      </c>
      <c r="M353" s="15">
        <v>1</v>
      </c>
      <c r="N353" s="15">
        <v>0</v>
      </c>
      <c r="O353" s="15">
        <v>1</v>
      </c>
      <c r="P353" s="15">
        <v>8</v>
      </c>
      <c r="Q353" s="15">
        <v>0</v>
      </c>
      <c r="R353" s="15">
        <v>0</v>
      </c>
      <c r="S353" s="15">
        <v>1</v>
      </c>
      <c r="T353" s="15">
        <v>240000</v>
      </c>
      <c r="U353" s="15">
        <v>1</v>
      </c>
      <c r="V353" s="15">
        <v>0</v>
      </c>
      <c r="W353" s="15">
        <v>1</v>
      </c>
      <c r="X353" s="15">
        <v>8</v>
      </c>
      <c r="Y353" s="193">
        <v>625</v>
      </c>
      <c r="Z353" s="15">
        <v>3</v>
      </c>
      <c r="AA353" s="15">
        <v>3</v>
      </c>
      <c r="AB353" s="15">
        <v>3</v>
      </c>
      <c r="AC353" s="15">
        <v>4.5</v>
      </c>
      <c r="AD353" s="15">
        <v>5</v>
      </c>
      <c r="AE353" s="15">
        <v>3.7</v>
      </c>
      <c r="AF353" s="15">
        <v>4</v>
      </c>
      <c r="AG353" s="15">
        <v>1</v>
      </c>
      <c r="AH353" s="15">
        <v>2</v>
      </c>
      <c r="AI353" s="15">
        <v>0</v>
      </c>
      <c r="AJ353" s="15">
        <v>0</v>
      </c>
      <c r="AK353" s="15">
        <v>1</v>
      </c>
      <c r="AL353" s="27">
        <v>3</v>
      </c>
      <c r="AM353" s="27">
        <v>3</v>
      </c>
      <c r="AN353" s="27">
        <v>2.5</v>
      </c>
      <c r="AO353" s="27">
        <v>4</v>
      </c>
      <c r="AP353" s="27">
        <v>4</v>
      </c>
      <c r="AQ353" s="27">
        <v>4</v>
      </c>
      <c r="AR353" s="27">
        <v>3.4166666666666665</v>
      </c>
      <c r="AS353" s="15">
        <f t="shared" si="35"/>
        <v>-1.7999999999999998</v>
      </c>
      <c r="AT353" s="15">
        <f t="shared" si="36"/>
        <v>-0.33333333333333348</v>
      </c>
      <c r="AU353" s="15">
        <f t="shared" si="37"/>
        <v>-0.25</v>
      </c>
      <c r="AV353" s="15">
        <f t="shared" si="38"/>
        <v>1</v>
      </c>
      <c r="AW353" s="15">
        <f t="shared" si="39"/>
        <v>-0.33333333333333304</v>
      </c>
      <c r="AX353" s="15">
        <f t="shared" si="40"/>
        <v>-0.5</v>
      </c>
      <c r="AY353" s="15">
        <f t="shared" si="41"/>
        <v>-0.36944444444444446</v>
      </c>
    </row>
    <row r="354" spans="1:51" x14ac:dyDescent="0.2">
      <c r="A354" s="15">
        <v>177</v>
      </c>
      <c r="B354" s="15">
        <v>569</v>
      </c>
      <c r="C354" s="15">
        <v>1</v>
      </c>
      <c r="D354" s="15">
        <v>0</v>
      </c>
      <c r="E354" s="15">
        <v>0</v>
      </c>
      <c r="F354" s="15">
        <v>0</v>
      </c>
      <c r="G354" s="15">
        <v>1</v>
      </c>
      <c r="H354" s="15">
        <v>1</v>
      </c>
      <c r="I354" s="15">
        <v>31</v>
      </c>
      <c r="J354" s="15">
        <v>0</v>
      </c>
      <c r="K354" s="15">
        <v>0</v>
      </c>
      <c r="L354" s="15">
        <v>0</v>
      </c>
      <c r="M354" s="15">
        <v>1</v>
      </c>
      <c r="N354" s="15">
        <v>0</v>
      </c>
      <c r="O354" s="15">
        <v>1</v>
      </c>
      <c r="P354" s="15">
        <v>10</v>
      </c>
      <c r="Q354" s="15">
        <v>1</v>
      </c>
      <c r="R354" s="15">
        <v>1</v>
      </c>
      <c r="S354" s="15">
        <v>0</v>
      </c>
      <c r="T354" s="15">
        <v>0</v>
      </c>
      <c r="U354" s="15">
        <v>1</v>
      </c>
      <c r="V354" s="15">
        <v>1</v>
      </c>
      <c r="W354" s="15">
        <v>1</v>
      </c>
      <c r="X354" s="15">
        <v>15</v>
      </c>
      <c r="Y354" s="193">
        <v>1066.6666666666667</v>
      </c>
      <c r="Z354" s="15">
        <v>2.25</v>
      </c>
      <c r="AA354" s="15">
        <v>3</v>
      </c>
      <c r="AB354" s="15">
        <v>3.3333333333333335</v>
      </c>
      <c r="AC354" s="15">
        <v>3</v>
      </c>
      <c r="AD354" s="15">
        <v>4.5</v>
      </c>
      <c r="AE354" s="15">
        <v>3.2166666666666672</v>
      </c>
      <c r="AF354" s="15">
        <v>4</v>
      </c>
      <c r="AG354" s="15">
        <v>1</v>
      </c>
      <c r="AH354" s="15">
        <v>1</v>
      </c>
      <c r="AI354" s="15">
        <v>0</v>
      </c>
      <c r="AJ354" s="15">
        <v>0</v>
      </c>
      <c r="AK354" s="15">
        <v>1</v>
      </c>
      <c r="AL354" s="15">
        <v>4.8</v>
      </c>
      <c r="AM354" s="15">
        <v>3.3333333333333335</v>
      </c>
      <c r="AN354" s="15">
        <v>2.75</v>
      </c>
      <c r="AO354" s="15">
        <v>3</v>
      </c>
      <c r="AP354" s="15">
        <v>4.333333333333333</v>
      </c>
      <c r="AQ354" s="15">
        <v>4.5</v>
      </c>
      <c r="AR354" s="27">
        <v>3.786111111111111</v>
      </c>
      <c r="AS354" s="15">
        <f t="shared" si="35"/>
        <v>0.59999999999999964</v>
      </c>
      <c r="AT354" s="15">
        <f t="shared" si="36"/>
        <v>0.33333333333333348</v>
      </c>
      <c r="AU354" s="15">
        <f t="shared" si="37"/>
        <v>0.5</v>
      </c>
      <c r="AV354" s="15">
        <f t="shared" si="38"/>
        <v>0</v>
      </c>
      <c r="AW354" s="15">
        <f t="shared" si="39"/>
        <v>0.33333333333333304</v>
      </c>
      <c r="AX354" s="15">
        <f t="shared" si="40"/>
        <v>0.25</v>
      </c>
      <c r="AY354" s="15">
        <f t="shared" si="41"/>
        <v>0.33611111111111125</v>
      </c>
    </row>
    <row r="355" spans="1:51" x14ac:dyDescent="0.2">
      <c r="A355" s="15">
        <v>177</v>
      </c>
      <c r="B355" s="15">
        <v>569</v>
      </c>
      <c r="C355" s="15">
        <v>1</v>
      </c>
      <c r="D355" s="15">
        <v>0</v>
      </c>
      <c r="E355" s="15">
        <v>0</v>
      </c>
      <c r="F355" s="15">
        <v>0</v>
      </c>
      <c r="G355" s="15">
        <v>1</v>
      </c>
      <c r="H355" s="15">
        <v>1</v>
      </c>
      <c r="I355" s="15">
        <v>31</v>
      </c>
      <c r="J355" s="15">
        <v>0</v>
      </c>
      <c r="K355" s="15">
        <v>0</v>
      </c>
      <c r="L355" s="15">
        <v>0</v>
      </c>
      <c r="M355" s="15">
        <v>1</v>
      </c>
      <c r="N355" s="15">
        <v>0</v>
      </c>
      <c r="O355" s="15">
        <v>1</v>
      </c>
      <c r="P355" s="15">
        <v>10</v>
      </c>
      <c r="Q355" s="15">
        <v>1</v>
      </c>
      <c r="R355" s="15">
        <v>1</v>
      </c>
      <c r="S355" s="15">
        <v>0</v>
      </c>
      <c r="T355" s="15">
        <v>0</v>
      </c>
      <c r="U355" s="15">
        <v>1</v>
      </c>
      <c r="V355" s="15">
        <v>0</v>
      </c>
      <c r="W355" s="15">
        <v>1</v>
      </c>
      <c r="X355" s="15">
        <v>15</v>
      </c>
      <c r="Y355" s="193">
        <v>1066.6666666666667</v>
      </c>
      <c r="Z355" s="15">
        <v>2.25</v>
      </c>
      <c r="AA355" s="15">
        <v>3</v>
      </c>
      <c r="AB355" s="15">
        <v>3.3333333333333335</v>
      </c>
      <c r="AC355" s="15">
        <v>3</v>
      </c>
      <c r="AD355" s="15">
        <v>4.5</v>
      </c>
      <c r="AE355" s="15">
        <v>3.2166666666666672</v>
      </c>
      <c r="AF355" s="15">
        <v>4</v>
      </c>
      <c r="AG355" s="15">
        <v>1</v>
      </c>
      <c r="AH355" s="15">
        <v>1</v>
      </c>
      <c r="AI355" s="15">
        <v>0</v>
      </c>
      <c r="AJ355" s="15">
        <v>0</v>
      </c>
      <c r="AK355" s="15">
        <v>1</v>
      </c>
      <c r="AL355" s="27">
        <v>4.2</v>
      </c>
      <c r="AM355" s="27">
        <v>3</v>
      </c>
      <c r="AN355" s="27">
        <v>2.25</v>
      </c>
      <c r="AO355" s="27">
        <v>3</v>
      </c>
      <c r="AP355" s="27">
        <v>4</v>
      </c>
      <c r="AQ355" s="27">
        <v>4.25</v>
      </c>
      <c r="AR355" s="27">
        <v>3.4499999999999997</v>
      </c>
      <c r="AS355" s="15">
        <f t="shared" si="35"/>
        <v>2</v>
      </c>
      <c r="AT355" s="15">
        <f t="shared" si="36"/>
        <v>1</v>
      </c>
      <c r="AU355" s="15">
        <f t="shared" si="37"/>
        <v>0.25</v>
      </c>
      <c r="AV355" s="15">
        <f t="shared" si="38"/>
        <v>1</v>
      </c>
      <c r="AW355" s="15">
        <f t="shared" si="39"/>
        <v>2</v>
      </c>
      <c r="AX355" s="15">
        <f t="shared" si="40"/>
        <v>2.25</v>
      </c>
      <c r="AY355" s="15">
        <f t="shared" si="41"/>
        <v>1.4166666666666665</v>
      </c>
    </row>
    <row r="356" spans="1:51" x14ac:dyDescent="0.2">
      <c r="A356" s="15">
        <v>178</v>
      </c>
      <c r="B356" s="15">
        <v>570</v>
      </c>
      <c r="C356" s="15">
        <v>1</v>
      </c>
      <c r="D356" s="15">
        <v>0</v>
      </c>
      <c r="E356" s="15">
        <v>0</v>
      </c>
      <c r="F356" s="15">
        <v>0</v>
      </c>
      <c r="G356" s="15">
        <v>1</v>
      </c>
      <c r="H356" s="15">
        <v>0</v>
      </c>
      <c r="I356" s="15">
        <v>56</v>
      </c>
      <c r="J356" s="15">
        <v>0</v>
      </c>
      <c r="K356" s="15">
        <v>0</v>
      </c>
      <c r="L356" s="15">
        <v>0</v>
      </c>
      <c r="M356" s="15">
        <v>1</v>
      </c>
      <c r="N356" s="15">
        <v>0</v>
      </c>
      <c r="O356" s="15">
        <v>10</v>
      </c>
      <c r="P356" s="15">
        <v>20</v>
      </c>
      <c r="Q356" s="15">
        <v>1</v>
      </c>
      <c r="R356" s="15">
        <v>1</v>
      </c>
      <c r="S356" s="15">
        <v>1</v>
      </c>
      <c r="T356" s="15">
        <v>55000</v>
      </c>
      <c r="U356" s="15">
        <v>0</v>
      </c>
      <c r="V356" s="15">
        <v>1</v>
      </c>
      <c r="W356" s="15">
        <v>1</v>
      </c>
      <c r="X356" s="15">
        <v>3</v>
      </c>
      <c r="Y356" s="193">
        <v>333.33333333333331</v>
      </c>
      <c r="Z356" s="15">
        <v>3.5</v>
      </c>
      <c r="AA356" s="15">
        <v>5</v>
      </c>
      <c r="AB356" s="15">
        <v>4</v>
      </c>
      <c r="AC356" s="15">
        <v>5</v>
      </c>
      <c r="AD356" s="15">
        <v>5</v>
      </c>
      <c r="AE356" s="15">
        <v>4.5</v>
      </c>
      <c r="AF356" s="15">
        <v>2</v>
      </c>
      <c r="AG356" s="15">
        <v>1</v>
      </c>
      <c r="AH356" s="15">
        <v>1</v>
      </c>
      <c r="AI356" s="15">
        <v>0</v>
      </c>
      <c r="AJ356" s="15">
        <v>0</v>
      </c>
      <c r="AK356" s="15">
        <v>0</v>
      </c>
      <c r="AL356" s="15">
        <v>2.2000000000000002</v>
      </c>
      <c r="AM356" s="15">
        <v>2</v>
      </c>
      <c r="AN356" s="15">
        <v>2</v>
      </c>
      <c r="AO356" s="15">
        <v>2</v>
      </c>
      <c r="AP356" s="15">
        <v>2</v>
      </c>
      <c r="AQ356" s="15">
        <v>2</v>
      </c>
      <c r="AR356" s="27">
        <v>2.0333333333333332</v>
      </c>
      <c r="AS356" s="15">
        <f t="shared" si="35"/>
        <v>0.20000000000000018</v>
      </c>
      <c r="AT356" s="15">
        <f t="shared" si="36"/>
        <v>0</v>
      </c>
      <c r="AU356" s="15">
        <f t="shared" si="37"/>
        <v>0.25</v>
      </c>
      <c r="AV356" s="15">
        <f t="shared" si="38"/>
        <v>0</v>
      </c>
      <c r="AW356" s="15">
        <f t="shared" si="39"/>
        <v>0</v>
      </c>
      <c r="AX356" s="15">
        <f t="shared" si="40"/>
        <v>0</v>
      </c>
      <c r="AY356" s="15">
        <f t="shared" si="41"/>
        <v>7.4999999999999956E-2</v>
      </c>
    </row>
    <row r="357" spans="1:51" x14ac:dyDescent="0.2">
      <c r="A357" s="15">
        <v>178</v>
      </c>
      <c r="B357" s="15">
        <v>570</v>
      </c>
      <c r="C357" s="15">
        <v>1</v>
      </c>
      <c r="D357" s="15">
        <v>0</v>
      </c>
      <c r="E357" s="15">
        <v>0</v>
      </c>
      <c r="F357" s="15">
        <v>0</v>
      </c>
      <c r="G357" s="15">
        <v>1</v>
      </c>
      <c r="H357" s="15">
        <v>0</v>
      </c>
      <c r="I357" s="15">
        <v>56</v>
      </c>
      <c r="J357" s="15">
        <v>0</v>
      </c>
      <c r="K357" s="15">
        <v>0</v>
      </c>
      <c r="L357" s="15">
        <v>0</v>
      </c>
      <c r="M357" s="15">
        <v>1</v>
      </c>
      <c r="N357" s="15">
        <v>0</v>
      </c>
      <c r="O357" s="15">
        <v>10</v>
      </c>
      <c r="P357" s="15">
        <v>20</v>
      </c>
      <c r="Q357" s="15">
        <v>1</v>
      </c>
      <c r="R357" s="15">
        <v>1</v>
      </c>
      <c r="S357" s="15">
        <v>1</v>
      </c>
      <c r="T357" s="15">
        <v>55000</v>
      </c>
      <c r="U357" s="15">
        <v>0</v>
      </c>
      <c r="V357" s="15">
        <v>0</v>
      </c>
      <c r="W357" s="15">
        <v>1</v>
      </c>
      <c r="X357" s="15">
        <v>3</v>
      </c>
      <c r="Y357" s="193">
        <v>333.33333333333331</v>
      </c>
      <c r="Z357" s="15">
        <v>3.5</v>
      </c>
      <c r="AA357" s="15">
        <v>5</v>
      </c>
      <c r="AB357" s="15">
        <v>4</v>
      </c>
      <c r="AC357" s="15">
        <v>5</v>
      </c>
      <c r="AD357" s="15">
        <v>5</v>
      </c>
      <c r="AE357" s="15">
        <v>4.5</v>
      </c>
      <c r="AF357" s="15">
        <v>2</v>
      </c>
      <c r="AG357" s="15">
        <v>1</v>
      </c>
      <c r="AH357" s="15">
        <v>1</v>
      </c>
      <c r="AI357" s="15">
        <v>0</v>
      </c>
      <c r="AJ357" s="15">
        <v>0</v>
      </c>
      <c r="AK357" s="15">
        <v>0</v>
      </c>
      <c r="AL357" s="27">
        <v>2</v>
      </c>
      <c r="AM357" s="27">
        <v>2</v>
      </c>
      <c r="AN357" s="27">
        <v>1.75</v>
      </c>
      <c r="AO357" s="27">
        <v>2</v>
      </c>
      <c r="AP357" s="27">
        <v>2</v>
      </c>
      <c r="AQ357" s="27">
        <v>2</v>
      </c>
      <c r="AR357" s="27">
        <v>1.9583333333333333</v>
      </c>
      <c r="AS357" s="15">
        <f t="shared" si="35"/>
        <v>-2.2000000000000002</v>
      </c>
      <c r="AT357" s="15">
        <f t="shared" si="36"/>
        <v>-2.333333333333333</v>
      </c>
      <c r="AU357" s="15">
        <f t="shared" si="37"/>
        <v>-1.75</v>
      </c>
      <c r="AV357" s="15">
        <f t="shared" si="38"/>
        <v>-2.2000000000000002</v>
      </c>
      <c r="AW357" s="15">
        <f t="shared" si="39"/>
        <v>-2</v>
      </c>
      <c r="AX357" s="15">
        <f t="shared" si="40"/>
        <v>-2</v>
      </c>
      <c r="AY357" s="15">
        <f t="shared" si="41"/>
        <v>-2.0805555555555557</v>
      </c>
    </row>
    <row r="358" spans="1:51" x14ac:dyDescent="0.2">
      <c r="A358" s="15">
        <v>179</v>
      </c>
      <c r="B358" s="15">
        <v>571</v>
      </c>
      <c r="C358" s="15">
        <v>1</v>
      </c>
      <c r="D358" s="15">
        <v>0</v>
      </c>
      <c r="E358" s="15">
        <v>0</v>
      </c>
      <c r="F358" s="15">
        <v>0</v>
      </c>
      <c r="G358" s="15">
        <v>1</v>
      </c>
      <c r="H358" s="15">
        <v>0</v>
      </c>
      <c r="I358" s="15">
        <v>45</v>
      </c>
      <c r="J358" s="15">
        <v>0</v>
      </c>
      <c r="K358" s="15">
        <v>1</v>
      </c>
      <c r="L358" s="15">
        <v>0</v>
      </c>
      <c r="M358" s="15">
        <v>0</v>
      </c>
      <c r="N358" s="15">
        <v>0</v>
      </c>
      <c r="O358" s="15">
        <v>5</v>
      </c>
      <c r="P358" s="15">
        <v>14</v>
      </c>
      <c r="Q358" s="15">
        <v>1</v>
      </c>
      <c r="R358" s="15">
        <v>1</v>
      </c>
      <c r="S358" s="15">
        <v>1</v>
      </c>
      <c r="T358" s="15">
        <v>400000</v>
      </c>
      <c r="U358" s="15">
        <v>1</v>
      </c>
      <c r="V358" s="15">
        <v>1</v>
      </c>
      <c r="W358" s="15">
        <v>1</v>
      </c>
      <c r="X358" s="15">
        <v>25</v>
      </c>
      <c r="Y358" s="193">
        <v>800</v>
      </c>
      <c r="Z358" s="15">
        <v>3</v>
      </c>
      <c r="AA358" s="15">
        <v>3.6666666666666665</v>
      </c>
      <c r="AB358" s="15">
        <v>3.6666666666666665</v>
      </c>
      <c r="AC358" s="15">
        <v>3</v>
      </c>
      <c r="AD358" s="15">
        <v>5</v>
      </c>
      <c r="AE358" s="15">
        <v>3.6666666666666665</v>
      </c>
      <c r="AF358" s="15">
        <v>3</v>
      </c>
      <c r="AG358" s="15">
        <v>1</v>
      </c>
      <c r="AH358" s="15">
        <v>1</v>
      </c>
      <c r="AI358" s="15">
        <v>0</v>
      </c>
      <c r="AJ358" s="15">
        <v>0</v>
      </c>
      <c r="AK358" s="15">
        <v>1</v>
      </c>
      <c r="AL358" s="15">
        <v>4.2</v>
      </c>
      <c r="AM358" s="15">
        <v>4.333333333333333</v>
      </c>
      <c r="AN358" s="15">
        <v>3.5</v>
      </c>
      <c r="AO358" s="15">
        <v>4.2</v>
      </c>
      <c r="AP358" s="15">
        <v>4</v>
      </c>
      <c r="AQ358" s="15">
        <v>4</v>
      </c>
      <c r="AR358" s="27">
        <v>4.0388888888888888</v>
      </c>
      <c r="AS358" s="15">
        <f t="shared" si="35"/>
        <v>0.20000000000000018</v>
      </c>
      <c r="AT358" s="15">
        <f t="shared" si="36"/>
        <v>0.33333333333333304</v>
      </c>
      <c r="AU358" s="15">
        <f t="shared" si="37"/>
        <v>0.25</v>
      </c>
      <c r="AV358" s="15">
        <f t="shared" si="38"/>
        <v>1</v>
      </c>
      <c r="AW358" s="15">
        <f t="shared" si="39"/>
        <v>0</v>
      </c>
      <c r="AX358" s="15">
        <f t="shared" si="40"/>
        <v>1</v>
      </c>
      <c r="AY358" s="15">
        <f t="shared" si="41"/>
        <v>0.46388888888888902</v>
      </c>
    </row>
    <row r="359" spans="1:51" x14ac:dyDescent="0.2">
      <c r="A359" s="15">
        <v>179</v>
      </c>
      <c r="B359" s="15">
        <v>571</v>
      </c>
      <c r="C359" s="15">
        <v>1</v>
      </c>
      <c r="D359" s="15">
        <v>0</v>
      </c>
      <c r="E359" s="15">
        <v>0</v>
      </c>
      <c r="F359" s="15">
        <v>0</v>
      </c>
      <c r="G359" s="15">
        <v>1</v>
      </c>
      <c r="H359" s="15">
        <v>0</v>
      </c>
      <c r="I359" s="15">
        <v>45</v>
      </c>
      <c r="J359" s="15">
        <v>0</v>
      </c>
      <c r="K359" s="15">
        <v>1</v>
      </c>
      <c r="L359" s="15">
        <v>0</v>
      </c>
      <c r="M359" s="15">
        <v>0</v>
      </c>
      <c r="N359" s="15">
        <v>0</v>
      </c>
      <c r="O359" s="15">
        <v>5</v>
      </c>
      <c r="P359" s="15">
        <v>14</v>
      </c>
      <c r="Q359" s="15">
        <v>1</v>
      </c>
      <c r="R359" s="15">
        <v>1</v>
      </c>
      <c r="S359" s="15">
        <v>1</v>
      </c>
      <c r="T359" s="15">
        <v>400000</v>
      </c>
      <c r="U359" s="15">
        <v>1</v>
      </c>
      <c r="V359" s="15">
        <v>0</v>
      </c>
      <c r="W359" s="15">
        <v>1</v>
      </c>
      <c r="X359" s="15">
        <v>25</v>
      </c>
      <c r="Y359" s="193">
        <v>1200</v>
      </c>
      <c r="Z359" s="15">
        <v>3</v>
      </c>
      <c r="AA359" s="15">
        <v>3.6666666666666665</v>
      </c>
      <c r="AB359" s="15">
        <v>3.6666666666666665</v>
      </c>
      <c r="AC359" s="15">
        <v>3</v>
      </c>
      <c r="AD359" s="15">
        <v>5</v>
      </c>
      <c r="AE359" s="15">
        <v>3.6666666666666665</v>
      </c>
      <c r="AF359" s="15">
        <v>3</v>
      </c>
      <c r="AG359" s="15">
        <v>1</v>
      </c>
      <c r="AH359" s="15">
        <v>1</v>
      </c>
      <c r="AI359" s="15">
        <v>0</v>
      </c>
      <c r="AJ359" s="15">
        <v>0</v>
      </c>
      <c r="AK359" s="15">
        <v>1</v>
      </c>
      <c r="AL359" s="27">
        <v>4</v>
      </c>
      <c r="AM359" s="27">
        <v>4</v>
      </c>
      <c r="AN359" s="27">
        <v>3.25</v>
      </c>
      <c r="AO359" s="27">
        <v>3.2</v>
      </c>
      <c r="AP359" s="27">
        <v>4</v>
      </c>
      <c r="AQ359" s="27">
        <v>3</v>
      </c>
      <c r="AR359" s="27">
        <v>3.5749999999999997</v>
      </c>
      <c r="AS359" s="15">
        <f t="shared" si="35"/>
        <v>0</v>
      </c>
      <c r="AT359" s="15">
        <f t="shared" si="36"/>
        <v>-0.33333333333333304</v>
      </c>
      <c r="AU359" s="15">
        <f t="shared" si="37"/>
        <v>-0.5</v>
      </c>
      <c r="AV359" s="15">
        <f t="shared" si="38"/>
        <v>-0.39999999999999991</v>
      </c>
      <c r="AW359" s="15">
        <f t="shared" si="39"/>
        <v>0</v>
      </c>
      <c r="AX359" s="15">
        <f t="shared" si="40"/>
        <v>-2</v>
      </c>
      <c r="AY359" s="15">
        <f t="shared" si="41"/>
        <v>-0.53888888888888831</v>
      </c>
    </row>
    <row r="360" spans="1:51" x14ac:dyDescent="0.2">
      <c r="A360" s="15">
        <v>180</v>
      </c>
      <c r="B360" s="15">
        <v>3573</v>
      </c>
      <c r="C360" s="15">
        <v>1</v>
      </c>
      <c r="D360" s="15">
        <v>1</v>
      </c>
      <c r="E360" s="15">
        <v>0</v>
      </c>
      <c r="F360" s="15">
        <v>0</v>
      </c>
      <c r="G360" s="15">
        <v>0</v>
      </c>
      <c r="H360" s="15">
        <v>1</v>
      </c>
      <c r="I360" s="15">
        <v>60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5</v>
      </c>
      <c r="P360" s="15">
        <v>30</v>
      </c>
      <c r="Q360" s="15">
        <v>0</v>
      </c>
      <c r="R360" s="15">
        <v>0</v>
      </c>
      <c r="S360" s="15">
        <v>1</v>
      </c>
      <c r="T360" s="15">
        <v>360000</v>
      </c>
      <c r="U360" s="15">
        <v>1</v>
      </c>
      <c r="V360" s="15">
        <v>1</v>
      </c>
      <c r="W360" s="15">
        <v>1</v>
      </c>
      <c r="X360" s="15">
        <v>15</v>
      </c>
      <c r="Y360" s="193">
        <v>800</v>
      </c>
      <c r="Z360" s="15">
        <v>1.75</v>
      </c>
      <c r="AA360" s="15">
        <v>2.3333333333333335</v>
      </c>
      <c r="AB360" s="15">
        <v>3</v>
      </c>
      <c r="AC360" s="15">
        <v>2</v>
      </c>
      <c r="AD360" s="15">
        <v>1</v>
      </c>
      <c r="AE360" s="15">
        <v>2.0166666666666666</v>
      </c>
      <c r="AF360" s="15">
        <v>1</v>
      </c>
      <c r="AG360" s="15">
        <v>0</v>
      </c>
      <c r="AH360" s="15">
        <v>5</v>
      </c>
      <c r="AI360" s="15" t="s">
        <v>1008</v>
      </c>
      <c r="AJ360" s="15" t="s">
        <v>1008</v>
      </c>
      <c r="AK360" s="15" t="s">
        <v>1007</v>
      </c>
      <c r="AL360" s="15">
        <v>4</v>
      </c>
      <c r="AM360" s="15">
        <v>4.333333333333333</v>
      </c>
      <c r="AN360" s="15">
        <v>3.75</v>
      </c>
      <c r="AO360" s="15">
        <v>3.6</v>
      </c>
      <c r="AP360" s="15">
        <v>4</v>
      </c>
      <c r="AQ360" s="15">
        <v>5</v>
      </c>
      <c r="AR360" s="27">
        <v>4.113888888888888</v>
      </c>
      <c r="AS360" s="15">
        <f t="shared" si="35"/>
        <v>0</v>
      </c>
      <c r="AT360" s="15">
        <f t="shared" si="36"/>
        <v>0.33333333333333304</v>
      </c>
      <c r="AU360" s="15">
        <f t="shared" si="37"/>
        <v>0.75</v>
      </c>
      <c r="AV360" s="15">
        <f t="shared" si="38"/>
        <v>0</v>
      </c>
      <c r="AW360" s="15">
        <f t="shared" si="39"/>
        <v>0</v>
      </c>
      <c r="AX360" s="15">
        <f t="shared" si="40"/>
        <v>0</v>
      </c>
      <c r="AY360" s="15">
        <f t="shared" si="41"/>
        <v>0.18055555555555447</v>
      </c>
    </row>
    <row r="361" spans="1:51" x14ac:dyDescent="0.2">
      <c r="A361" s="15">
        <v>180</v>
      </c>
      <c r="B361" s="15">
        <v>3573</v>
      </c>
      <c r="C361" s="15">
        <v>1</v>
      </c>
      <c r="D361" s="15">
        <v>1</v>
      </c>
      <c r="E361" s="15">
        <v>0</v>
      </c>
      <c r="F361" s="15">
        <v>0</v>
      </c>
      <c r="G361" s="15">
        <v>0</v>
      </c>
      <c r="H361" s="15">
        <v>1</v>
      </c>
      <c r="I361" s="15">
        <v>60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5</v>
      </c>
      <c r="P361" s="15">
        <v>30</v>
      </c>
      <c r="Q361" s="15">
        <v>0</v>
      </c>
      <c r="R361" s="15">
        <v>0</v>
      </c>
      <c r="S361" s="15">
        <v>1</v>
      </c>
      <c r="T361" s="15">
        <v>360000</v>
      </c>
      <c r="U361" s="15">
        <v>1</v>
      </c>
      <c r="V361" s="15">
        <v>0</v>
      </c>
      <c r="W361" s="15">
        <v>1</v>
      </c>
      <c r="X361" s="15">
        <v>15</v>
      </c>
      <c r="Y361" s="193">
        <v>800</v>
      </c>
      <c r="Z361" s="15">
        <v>1.75</v>
      </c>
      <c r="AA361" s="15">
        <v>2.3333333333333335</v>
      </c>
      <c r="AB361" s="15">
        <v>3</v>
      </c>
      <c r="AC361" s="15">
        <v>2</v>
      </c>
      <c r="AD361" s="15">
        <v>1</v>
      </c>
      <c r="AE361" s="15">
        <v>2.0166666666666666</v>
      </c>
      <c r="AF361" s="15">
        <v>1</v>
      </c>
      <c r="AG361" s="15">
        <v>0</v>
      </c>
      <c r="AH361" s="15">
        <v>5</v>
      </c>
      <c r="AI361" s="15" t="s">
        <v>1008</v>
      </c>
      <c r="AJ361" s="15" t="s">
        <v>1008</v>
      </c>
      <c r="AK361" s="15" t="s">
        <v>1007</v>
      </c>
      <c r="AL361" s="27">
        <v>4</v>
      </c>
      <c r="AM361" s="27">
        <v>4</v>
      </c>
      <c r="AN361" s="27">
        <v>3</v>
      </c>
      <c r="AO361" s="27">
        <v>3.6</v>
      </c>
      <c r="AP361" s="27">
        <v>4</v>
      </c>
      <c r="AQ361" s="27">
        <v>5</v>
      </c>
      <c r="AR361" s="27">
        <v>3.9333333333333336</v>
      </c>
      <c r="AS361" s="15">
        <f t="shared" si="35"/>
        <v>0</v>
      </c>
      <c r="AT361" s="15">
        <f t="shared" si="36"/>
        <v>0</v>
      </c>
      <c r="AU361" s="15">
        <f t="shared" si="37"/>
        <v>0</v>
      </c>
      <c r="AV361" s="15">
        <f t="shared" si="38"/>
        <v>0.60000000000000009</v>
      </c>
      <c r="AW361" s="15">
        <f t="shared" si="39"/>
        <v>1</v>
      </c>
      <c r="AX361" s="15">
        <f t="shared" si="40"/>
        <v>2.75</v>
      </c>
      <c r="AY361" s="15">
        <f t="shared" si="41"/>
        <v>0.72500000000000009</v>
      </c>
    </row>
    <row r="362" spans="1:51" x14ac:dyDescent="0.2">
      <c r="A362" s="15">
        <v>181</v>
      </c>
      <c r="B362" s="15">
        <v>3572</v>
      </c>
      <c r="C362" s="15">
        <v>1</v>
      </c>
      <c r="D362" s="15">
        <v>0</v>
      </c>
      <c r="E362" s="15">
        <v>0</v>
      </c>
      <c r="F362" s="15">
        <v>0</v>
      </c>
      <c r="G362" s="15">
        <v>1</v>
      </c>
      <c r="H362" s="15">
        <v>0</v>
      </c>
      <c r="I362" s="15">
        <v>34</v>
      </c>
      <c r="J362" s="15">
        <v>0</v>
      </c>
      <c r="K362" s="15">
        <v>1</v>
      </c>
      <c r="L362" s="15">
        <v>0</v>
      </c>
      <c r="M362" s="15">
        <v>0</v>
      </c>
      <c r="N362" s="15">
        <v>0</v>
      </c>
      <c r="O362" s="15">
        <v>5</v>
      </c>
      <c r="P362" s="15">
        <v>18</v>
      </c>
      <c r="Q362" s="15">
        <v>1</v>
      </c>
      <c r="R362" s="15">
        <v>0</v>
      </c>
      <c r="S362" s="15">
        <v>0</v>
      </c>
      <c r="T362" s="15">
        <v>0</v>
      </c>
      <c r="U362" s="15">
        <v>0</v>
      </c>
      <c r="V362" s="15">
        <v>1</v>
      </c>
      <c r="W362" s="15">
        <v>1</v>
      </c>
      <c r="X362" s="15">
        <v>20</v>
      </c>
      <c r="Y362" s="193">
        <v>1000</v>
      </c>
      <c r="Z362" s="15">
        <v>1</v>
      </c>
      <c r="AA362" s="15">
        <v>3.3333333333333335</v>
      </c>
      <c r="AB362" s="15">
        <v>3</v>
      </c>
      <c r="AC362" s="15">
        <v>3</v>
      </c>
      <c r="AD362" s="15">
        <v>5</v>
      </c>
      <c r="AE362" s="15">
        <v>3.0666666666666669</v>
      </c>
      <c r="AF362" s="15">
        <v>3</v>
      </c>
      <c r="AG362" s="15">
        <v>1</v>
      </c>
      <c r="AH362" s="15">
        <v>1</v>
      </c>
      <c r="AI362" s="15">
        <v>0</v>
      </c>
      <c r="AJ362" s="15">
        <v>0</v>
      </c>
      <c r="AK362" s="15">
        <v>1</v>
      </c>
      <c r="AL362" s="15">
        <v>4</v>
      </c>
      <c r="AM362" s="15">
        <v>4</v>
      </c>
      <c r="AN362" s="15">
        <v>3</v>
      </c>
      <c r="AO362" s="15">
        <v>3</v>
      </c>
      <c r="AP362" s="15">
        <v>3</v>
      </c>
      <c r="AQ362" s="15">
        <v>2.25</v>
      </c>
      <c r="AR362" s="27">
        <v>3.2083333333333335</v>
      </c>
      <c r="AS362" s="15">
        <f t="shared" si="35"/>
        <v>0</v>
      </c>
      <c r="AT362" s="15">
        <f t="shared" si="36"/>
        <v>0</v>
      </c>
      <c r="AU362" s="15">
        <f t="shared" si="37"/>
        <v>0.25</v>
      </c>
      <c r="AV362" s="15">
        <f t="shared" si="38"/>
        <v>0</v>
      </c>
      <c r="AW362" s="15">
        <f t="shared" si="39"/>
        <v>0</v>
      </c>
      <c r="AX362" s="15">
        <f t="shared" si="40"/>
        <v>0.25</v>
      </c>
      <c r="AY362" s="15">
        <f t="shared" si="41"/>
        <v>8.3333333333333481E-2</v>
      </c>
    </row>
    <row r="363" spans="1:51" x14ac:dyDescent="0.2">
      <c r="A363" s="15">
        <v>181</v>
      </c>
      <c r="B363" s="15">
        <v>3572</v>
      </c>
      <c r="C363" s="15">
        <v>1</v>
      </c>
      <c r="D363" s="15">
        <v>0</v>
      </c>
      <c r="E363" s="15">
        <v>0</v>
      </c>
      <c r="F363" s="15">
        <v>0</v>
      </c>
      <c r="G363" s="15">
        <v>1</v>
      </c>
      <c r="H363" s="15">
        <v>0</v>
      </c>
      <c r="I363" s="15">
        <v>34</v>
      </c>
      <c r="J363" s="15">
        <v>0</v>
      </c>
      <c r="K363" s="15">
        <v>1</v>
      </c>
      <c r="L363" s="15">
        <v>0</v>
      </c>
      <c r="M363" s="15">
        <v>0</v>
      </c>
      <c r="N363" s="15">
        <v>0</v>
      </c>
      <c r="O363" s="15">
        <v>5</v>
      </c>
      <c r="P363" s="15">
        <v>18</v>
      </c>
      <c r="Q363" s="15">
        <v>1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1</v>
      </c>
      <c r="X363" s="15">
        <v>20</v>
      </c>
      <c r="Y363" s="193">
        <v>1000</v>
      </c>
      <c r="Z363" s="15">
        <v>1</v>
      </c>
      <c r="AA363" s="15">
        <v>3.3333333333333335</v>
      </c>
      <c r="AB363" s="15">
        <v>3</v>
      </c>
      <c r="AC363" s="15">
        <v>3</v>
      </c>
      <c r="AD363" s="15">
        <v>5</v>
      </c>
      <c r="AE363" s="15">
        <v>3.0666666666666669</v>
      </c>
      <c r="AF363" s="15">
        <v>3</v>
      </c>
      <c r="AG363" s="15">
        <v>1</v>
      </c>
      <c r="AH363" s="15">
        <v>1</v>
      </c>
      <c r="AI363" s="15">
        <v>0</v>
      </c>
      <c r="AJ363" s="15">
        <v>0</v>
      </c>
      <c r="AK363" s="15">
        <v>1</v>
      </c>
      <c r="AL363" s="27">
        <v>4</v>
      </c>
      <c r="AM363" s="27">
        <v>4</v>
      </c>
      <c r="AN363" s="27">
        <v>2.75</v>
      </c>
      <c r="AO363" s="27">
        <v>3</v>
      </c>
      <c r="AP363" s="27">
        <v>3</v>
      </c>
      <c r="AQ363" s="27">
        <v>2</v>
      </c>
      <c r="AR363" s="27">
        <v>3.125</v>
      </c>
      <c r="AS363" s="15">
        <f t="shared" si="35"/>
        <v>1.2000000000000002</v>
      </c>
      <c r="AT363" s="15">
        <f t="shared" si="36"/>
        <v>1.3333333333333335</v>
      </c>
      <c r="AU363" s="15">
        <f t="shared" si="37"/>
        <v>0</v>
      </c>
      <c r="AV363" s="15">
        <f t="shared" si="38"/>
        <v>0.79999999999999982</v>
      </c>
      <c r="AW363" s="15">
        <f t="shared" si="39"/>
        <v>0.33333333333333348</v>
      </c>
      <c r="AX363" s="15">
        <f t="shared" si="40"/>
        <v>-0.75</v>
      </c>
      <c r="AY363" s="15">
        <f t="shared" si="41"/>
        <v>0.48611111111111116</v>
      </c>
    </row>
    <row r="364" spans="1:51" x14ac:dyDescent="0.2">
      <c r="A364" s="15">
        <v>182</v>
      </c>
      <c r="B364" s="15">
        <v>572</v>
      </c>
      <c r="C364" s="15">
        <v>1</v>
      </c>
      <c r="D364" s="15">
        <v>1</v>
      </c>
      <c r="E364" s="15">
        <v>0</v>
      </c>
      <c r="F364" s="15">
        <v>0</v>
      </c>
      <c r="G364" s="15">
        <v>0</v>
      </c>
      <c r="H364" s="15">
        <v>1</v>
      </c>
      <c r="I364" s="15">
        <v>60</v>
      </c>
      <c r="J364" s="15">
        <v>0</v>
      </c>
      <c r="K364" s="15">
        <v>0</v>
      </c>
      <c r="L364" s="15">
        <v>1</v>
      </c>
      <c r="M364" s="15">
        <v>0</v>
      </c>
      <c r="N364" s="15">
        <v>0</v>
      </c>
      <c r="O364" s="15">
        <v>4</v>
      </c>
      <c r="P364" s="15">
        <v>30</v>
      </c>
      <c r="Q364" s="15">
        <v>0</v>
      </c>
      <c r="R364" s="15">
        <v>1</v>
      </c>
      <c r="S364" s="15">
        <v>0</v>
      </c>
      <c r="T364" s="15">
        <v>0</v>
      </c>
      <c r="U364" s="15">
        <v>1</v>
      </c>
      <c r="V364" s="15">
        <v>1</v>
      </c>
      <c r="W364" s="15">
        <v>1</v>
      </c>
      <c r="X364" s="15">
        <v>10</v>
      </c>
      <c r="Y364" s="193">
        <v>35</v>
      </c>
      <c r="Z364" s="15">
        <v>1.5</v>
      </c>
      <c r="AA364" s="15">
        <v>3.3333333333333335</v>
      </c>
      <c r="AB364" s="15">
        <v>2</v>
      </c>
      <c r="AC364" s="15">
        <v>2</v>
      </c>
      <c r="AD364" s="15">
        <v>4.5</v>
      </c>
      <c r="AE364" s="15">
        <v>2.666666666666667</v>
      </c>
      <c r="AF364" s="15">
        <v>4</v>
      </c>
      <c r="AG364" s="15">
        <v>0</v>
      </c>
      <c r="AH364" s="15">
        <v>5</v>
      </c>
      <c r="AI364" s="15" t="s">
        <v>1008</v>
      </c>
      <c r="AJ364" s="15" t="s">
        <v>1008</v>
      </c>
      <c r="AK364" s="15" t="s">
        <v>1007</v>
      </c>
      <c r="AL364" s="15">
        <v>2.8</v>
      </c>
      <c r="AM364" s="15">
        <v>2.6666666666666665</v>
      </c>
      <c r="AN364" s="15">
        <v>2.75</v>
      </c>
      <c r="AO364" s="15">
        <v>2.2000000000000002</v>
      </c>
      <c r="AP364" s="15">
        <v>2.6666666666666665</v>
      </c>
      <c r="AQ364" s="15">
        <v>2.75</v>
      </c>
      <c r="AR364" s="27">
        <v>2.6388888888888888</v>
      </c>
      <c r="AS364" s="15">
        <f t="shared" si="35"/>
        <v>0</v>
      </c>
      <c r="AT364" s="15">
        <f t="shared" si="36"/>
        <v>0</v>
      </c>
      <c r="AU364" s="15">
        <f t="shared" si="37"/>
        <v>0</v>
      </c>
      <c r="AV364" s="15">
        <f t="shared" si="38"/>
        <v>0</v>
      </c>
      <c r="AW364" s="15">
        <f t="shared" si="39"/>
        <v>0</v>
      </c>
      <c r="AX364" s="15">
        <f t="shared" si="40"/>
        <v>0</v>
      </c>
      <c r="AY364" s="15">
        <f t="shared" si="41"/>
        <v>0</v>
      </c>
    </row>
    <row r="365" spans="1:51" x14ac:dyDescent="0.2">
      <c r="A365" s="15">
        <v>182</v>
      </c>
      <c r="B365" s="15">
        <v>572</v>
      </c>
      <c r="C365" s="15">
        <v>1</v>
      </c>
      <c r="D365" s="15">
        <v>1</v>
      </c>
      <c r="E365" s="15">
        <v>0</v>
      </c>
      <c r="F365" s="15">
        <v>0</v>
      </c>
      <c r="G365" s="15">
        <v>0</v>
      </c>
      <c r="H365" s="15">
        <v>1</v>
      </c>
      <c r="I365" s="15">
        <v>60</v>
      </c>
      <c r="J365" s="15">
        <v>0</v>
      </c>
      <c r="K365" s="15">
        <v>0</v>
      </c>
      <c r="L365" s="15">
        <v>1</v>
      </c>
      <c r="M365" s="15">
        <v>0</v>
      </c>
      <c r="N365" s="15">
        <v>0</v>
      </c>
      <c r="O365" s="15">
        <v>4</v>
      </c>
      <c r="P365" s="15">
        <v>30</v>
      </c>
      <c r="Q365" s="15">
        <v>0</v>
      </c>
      <c r="R365" s="15">
        <v>1</v>
      </c>
      <c r="S365" s="15">
        <v>0</v>
      </c>
      <c r="T365" s="15">
        <v>0</v>
      </c>
      <c r="U365" s="15">
        <v>1</v>
      </c>
      <c r="V365" s="15">
        <v>0</v>
      </c>
      <c r="W365" s="15">
        <v>1</v>
      </c>
      <c r="X365" s="15">
        <v>10</v>
      </c>
      <c r="Y365" s="193">
        <v>35</v>
      </c>
      <c r="Z365" s="15">
        <v>1.5</v>
      </c>
      <c r="AA365" s="15">
        <v>3.3333333333333335</v>
      </c>
      <c r="AB365" s="15">
        <v>2</v>
      </c>
      <c r="AC365" s="15">
        <v>2</v>
      </c>
      <c r="AD365" s="15">
        <v>4.5</v>
      </c>
      <c r="AE365" s="15">
        <v>2.666666666666667</v>
      </c>
      <c r="AF365" s="15">
        <v>4</v>
      </c>
      <c r="AG365" s="15">
        <v>0</v>
      </c>
      <c r="AH365" s="15">
        <v>5</v>
      </c>
      <c r="AI365" s="15" t="s">
        <v>1008</v>
      </c>
      <c r="AJ365" s="15" t="s">
        <v>1008</v>
      </c>
      <c r="AK365" s="15" t="s">
        <v>1007</v>
      </c>
      <c r="AL365" s="27">
        <v>2.8</v>
      </c>
      <c r="AM365" s="27">
        <v>2.6666666666666665</v>
      </c>
      <c r="AN365" s="27">
        <v>2.75</v>
      </c>
      <c r="AO365" s="27">
        <v>2.2000000000000002</v>
      </c>
      <c r="AP365" s="27">
        <v>2.6666666666666665</v>
      </c>
      <c r="AQ365" s="27">
        <v>2.75</v>
      </c>
      <c r="AR365" s="27">
        <v>2.6388888888888888</v>
      </c>
      <c r="AS365" s="15">
        <f t="shared" si="35"/>
        <v>-1.4000000000000004</v>
      </c>
      <c r="AT365" s="15">
        <f t="shared" si="36"/>
        <v>-1.3333333333333335</v>
      </c>
      <c r="AU365" s="15">
        <f t="shared" si="37"/>
        <v>-1.5</v>
      </c>
      <c r="AV365" s="15">
        <f t="shared" si="38"/>
        <v>-1.7999999999999998</v>
      </c>
      <c r="AW365" s="15">
        <f t="shared" si="39"/>
        <v>-1.3333333333333335</v>
      </c>
      <c r="AX365" s="15">
        <f t="shared" si="40"/>
        <v>-2.25</v>
      </c>
      <c r="AY365" s="15">
        <f t="shared" si="41"/>
        <v>-1.6027777777777774</v>
      </c>
    </row>
    <row r="366" spans="1:51" x14ac:dyDescent="0.2">
      <c r="A366" s="15">
        <v>183</v>
      </c>
      <c r="B366" s="15">
        <v>573</v>
      </c>
      <c r="C366" s="15">
        <v>1</v>
      </c>
      <c r="D366" s="15">
        <v>1</v>
      </c>
      <c r="E366" s="15">
        <v>0</v>
      </c>
      <c r="F366" s="15">
        <v>0</v>
      </c>
      <c r="G366" s="15">
        <v>0</v>
      </c>
      <c r="H366" s="15">
        <v>1</v>
      </c>
      <c r="I366" s="15">
        <v>55</v>
      </c>
      <c r="J366" s="15">
        <v>0</v>
      </c>
      <c r="K366" s="15">
        <v>0</v>
      </c>
      <c r="L366" s="15">
        <v>1</v>
      </c>
      <c r="M366" s="15">
        <v>0</v>
      </c>
      <c r="N366" s="15">
        <v>0</v>
      </c>
      <c r="O366" s="15">
        <v>4</v>
      </c>
      <c r="P366" s="15">
        <v>30</v>
      </c>
      <c r="Q366" s="15">
        <v>0</v>
      </c>
      <c r="R366" s="15">
        <v>0</v>
      </c>
      <c r="S366" s="15">
        <v>1</v>
      </c>
      <c r="T366" s="15">
        <v>480000</v>
      </c>
      <c r="U366" s="15">
        <v>1</v>
      </c>
      <c r="V366" s="15">
        <v>1</v>
      </c>
      <c r="W366" s="15">
        <v>1</v>
      </c>
      <c r="X366" s="15">
        <v>1</v>
      </c>
      <c r="Y366" s="193">
        <v>30000</v>
      </c>
      <c r="Z366" s="15">
        <v>1.75</v>
      </c>
      <c r="AA366" s="15">
        <v>1</v>
      </c>
      <c r="AB366" s="15">
        <v>1</v>
      </c>
      <c r="AC366" s="15">
        <v>1</v>
      </c>
      <c r="AD366" s="15">
        <v>1</v>
      </c>
      <c r="AE366" s="15">
        <v>1.1499999999999999</v>
      </c>
      <c r="AF366" s="15">
        <v>1</v>
      </c>
      <c r="AG366" s="15">
        <v>0</v>
      </c>
      <c r="AH366" s="15">
        <v>5</v>
      </c>
      <c r="AI366" s="15" t="s">
        <v>1008</v>
      </c>
      <c r="AJ366" s="15" t="s">
        <v>1008</v>
      </c>
      <c r="AK366" s="15" t="s">
        <v>1007</v>
      </c>
      <c r="AL366" s="15">
        <v>4.2</v>
      </c>
      <c r="AM366" s="15">
        <v>4</v>
      </c>
      <c r="AN366" s="15">
        <v>4.25</v>
      </c>
      <c r="AO366" s="15">
        <v>4</v>
      </c>
      <c r="AP366" s="15">
        <v>4</v>
      </c>
      <c r="AQ366" s="15">
        <v>5</v>
      </c>
      <c r="AR366" s="27">
        <v>4.2416666666666663</v>
      </c>
      <c r="AS366" s="15">
        <f t="shared" si="35"/>
        <v>0</v>
      </c>
      <c r="AT366" s="15">
        <f t="shared" si="36"/>
        <v>0</v>
      </c>
      <c r="AU366" s="15">
        <f t="shared" si="37"/>
        <v>0</v>
      </c>
      <c r="AV366" s="15">
        <f t="shared" si="38"/>
        <v>0</v>
      </c>
      <c r="AW366" s="15">
        <f t="shared" si="39"/>
        <v>0</v>
      </c>
      <c r="AX366" s="15">
        <f t="shared" si="40"/>
        <v>0</v>
      </c>
      <c r="AY366" s="15">
        <f t="shared" si="41"/>
        <v>0</v>
      </c>
    </row>
    <row r="367" spans="1:51" x14ac:dyDescent="0.2">
      <c r="A367" s="15">
        <v>183</v>
      </c>
      <c r="B367" s="15">
        <v>573</v>
      </c>
      <c r="C367" s="15">
        <v>1</v>
      </c>
      <c r="D367" s="15">
        <v>1</v>
      </c>
      <c r="E367" s="15">
        <v>0</v>
      </c>
      <c r="F367" s="15">
        <v>0</v>
      </c>
      <c r="G367" s="15">
        <v>0</v>
      </c>
      <c r="H367" s="15">
        <v>1</v>
      </c>
      <c r="I367" s="15">
        <v>55</v>
      </c>
      <c r="J367" s="15">
        <v>0</v>
      </c>
      <c r="K367" s="15">
        <v>0</v>
      </c>
      <c r="L367" s="15">
        <v>1</v>
      </c>
      <c r="M367" s="15">
        <v>0</v>
      </c>
      <c r="N367" s="15">
        <v>0</v>
      </c>
      <c r="O367" s="15">
        <v>4</v>
      </c>
      <c r="P367" s="15">
        <v>30</v>
      </c>
      <c r="Q367" s="15">
        <v>0</v>
      </c>
      <c r="R367" s="15">
        <v>0</v>
      </c>
      <c r="S367" s="15">
        <v>1</v>
      </c>
      <c r="T367" s="15">
        <v>480000</v>
      </c>
      <c r="U367" s="15">
        <v>1</v>
      </c>
      <c r="V367" s="15">
        <v>0</v>
      </c>
      <c r="W367" s="15">
        <v>1</v>
      </c>
      <c r="X367" s="15">
        <v>1</v>
      </c>
      <c r="Y367" s="193">
        <v>26000</v>
      </c>
      <c r="Z367" s="15">
        <v>1.75</v>
      </c>
      <c r="AA367" s="15">
        <v>1</v>
      </c>
      <c r="AB367" s="15">
        <v>1</v>
      </c>
      <c r="AC367" s="15">
        <v>1</v>
      </c>
      <c r="AD367" s="15">
        <v>1</v>
      </c>
      <c r="AE367" s="15">
        <v>1.1499999999999999</v>
      </c>
      <c r="AF367" s="15">
        <v>1</v>
      </c>
      <c r="AG367" s="15">
        <v>0</v>
      </c>
      <c r="AH367" s="15">
        <v>5</v>
      </c>
      <c r="AI367" s="15" t="s">
        <v>1008</v>
      </c>
      <c r="AJ367" s="15" t="s">
        <v>1008</v>
      </c>
      <c r="AK367" s="15" t="s">
        <v>1007</v>
      </c>
      <c r="AL367" s="27">
        <v>4.2</v>
      </c>
      <c r="AM367" s="27">
        <v>4</v>
      </c>
      <c r="AN367" s="27">
        <v>4.25</v>
      </c>
      <c r="AO367" s="27">
        <v>4</v>
      </c>
      <c r="AP367" s="27">
        <v>4</v>
      </c>
      <c r="AQ367" s="27">
        <v>5</v>
      </c>
      <c r="AR367" s="27">
        <v>4.2416666666666663</v>
      </c>
      <c r="AS367" s="15">
        <f t="shared" si="35"/>
        <v>0</v>
      </c>
      <c r="AT367" s="15">
        <f t="shared" si="36"/>
        <v>-0.33333333333333304</v>
      </c>
      <c r="AU367" s="15">
        <f t="shared" si="37"/>
        <v>-0.25</v>
      </c>
      <c r="AV367" s="15">
        <f t="shared" si="38"/>
        <v>-0.40000000000000036</v>
      </c>
      <c r="AW367" s="15">
        <f t="shared" si="39"/>
        <v>1.6666666666666665</v>
      </c>
      <c r="AX367" s="15">
        <f t="shared" si="40"/>
        <v>2</v>
      </c>
      <c r="AY367" s="15">
        <f t="shared" si="41"/>
        <v>0.44722222222222197</v>
      </c>
    </row>
    <row r="368" spans="1:51" x14ac:dyDescent="0.2">
      <c r="A368" s="15">
        <v>184</v>
      </c>
      <c r="B368" s="15">
        <v>574</v>
      </c>
      <c r="C368" s="15">
        <v>1</v>
      </c>
      <c r="D368" s="15">
        <v>1</v>
      </c>
      <c r="E368" s="15">
        <v>0</v>
      </c>
      <c r="F368" s="15">
        <v>0</v>
      </c>
      <c r="G368" s="15">
        <v>0</v>
      </c>
      <c r="H368" s="15">
        <v>0</v>
      </c>
      <c r="I368" s="15">
        <v>56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5</v>
      </c>
      <c r="P368" s="15">
        <v>20</v>
      </c>
      <c r="Q368" s="15">
        <v>0</v>
      </c>
      <c r="R368" s="15">
        <v>1</v>
      </c>
      <c r="S368" s="15">
        <v>1</v>
      </c>
      <c r="T368" s="15">
        <v>480000</v>
      </c>
      <c r="U368" s="15">
        <v>1</v>
      </c>
      <c r="V368" s="15">
        <v>1</v>
      </c>
      <c r="W368" s="15">
        <v>1</v>
      </c>
      <c r="X368" s="15">
        <v>30</v>
      </c>
      <c r="Y368" s="193">
        <v>100</v>
      </c>
      <c r="Z368" s="15">
        <v>3.75</v>
      </c>
      <c r="AA368" s="15">
        <v>3</v>
      </c>
      <c r="AB368" s="15">
        <v>2.6666666666666665</v>
      </c>
      <c r="AC368" s="15">
        <v>3</v>
      </c>
      <c r="AD368" s="15">
        <v>3</v>
      </c>
      <c r="AE368" s="15">
        <v>3.083333333333333</v>
      </c>
      <c r="AF368" s="15">
        <v>3</v>
      </c>
      <c r="AG368" s="15">
        <v>0</v>
      </c>
      <c r="AH368" s="15">
        <v>5</v>
      </c>
      <c r="AI368" s="15" t="s">
        <v>1008</v>
      </c>
      <c r="AJ368" s="15" t="s">
        <v>1008</v>
      </c>
      <c r="AK368" s="15" t="s">
        <v>1007</v>
      </c>
      <c r="AL368" s="15">
        <v>4.2</v>
      </c>
      <c r="AM368" s="15">
        <v>4.333333333333333</v>
      </c>
      <c r="AN368" s="15">
        <v>4.5</v>
      </c>
      <c r="AO368" s="15">
        <v>4.4000000000000004</v>
      </c>
      <c r="AP368" s="15">
        <v>2.3333333333333335</v>
      </c>
      <c r="AQ368" s="15">
        <v>3</v>
      </c>
      <c r="AR368" s="27">
        <v>3.7944444444444443</v>
      </c>
      <c r="AS368" s="15">
        <f t="shared" si="35"/>
        <v>0.20000000000000018</v>
      </c>
      <c r="AT368" s="15">
        <f t="shared" si="36"/>
        <v>0.99999999999999956</v>
      </c>
      <c r="AU368" s="15">
        <f t="shared" si="37"/>
        <v>1</v>
      </c>
      <c r="AV368" s="15">
        <f t="shared" si="38"/>
        <v>1.0000000000000004</v>
      </c>
      <c r="AW368" s="15">
        <f t="shared" si="39"/>
        <v>0.33333333333333348</v>
      </c>
      <c r="AX368" s="15">
        <f t="shared" si="40"/>
        <v>0</v>
      </c>
      <c r="AY368" s="15">
        <f t="shared" si="41"/>
        <v>0.58888888888888857</v>
      </c>
    </row>
    <row r="369" spans="1:51" x14ac:dyDescent="0.2">
      <c r="A369" s="15">
        <v>184</v>
      </c>
      <c r="B369" s="15">
        <v>574</v>
      </c>
      <c r="C369" s="15">
        <v>1</v>
      </c>
      <c r="D369" s="15">
        <v>1</v>
      </c>
      <c r="E369" s="15">
        <v>0</v>
      </c>
      <c r="F369" s="15">
        <v>0</v>
      </c>
      <c r="G369" s="15">
        <v>0</v>
      </c>
      <c r="H369" s="15">
        <v>0</v>
      </c>
      <c r="I369" s="15">
        <v>56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5</v>
      </c>
      <c r="P369" s="15">
        <v>20</v>
      </c>
      <c r="Q369" s="15">
        <v>0</v>
      </c>
      <c r="R369" s="15">
        <v>1</v>
      </c>
      <c r="S369" s="15">
        <v>1</v>
      </c>
      <c r="T369" s="15">
        <v>480000</v>
      </c>
      <c r="U369" s="15">
        <v>1</v>
      </c>
      <c r="V369" s="15">
        <v>0</v>
      </c>
      <c r="W369" s="15">
        <v>1</v>
      </c>
      <c r="X369" s="15">
        <v>30</v>
      </c>
      <c r="Y369" s="193">
        <v>166.66666666666666</v>
      </c>
      <c r="Z369" s="15">
        <v>3.75</v>
      </c>
      <c r="AA369" s="15">
        <v>3</v>
      </c>
      <c r="AB369" s="15">
        <v>2.6666666666666665</v>
      </c>
      <c r="AC369" s="15">
        <v>3</v>
      </c>
      <c r="AD369" s="15">
        <v>3</v>
      </c>
      <c r="AE369" s="15">
        <v>3.083333333333333</v>
      </c>
      <c r="AF369" s="15">
        <v>3</v>
      </c>
      <c r="AG369" s="15">
        <v>0</v>
      </c>
      <c r="AH369" s="15">
        <v>5</v>
      </c>
      <c r="AI369" s="15" t="s">
        <v>1008</v>
      </c>
      <c r="AJ369" s="15" t="s">
        <v>1008</v>
      </c>
      <c r="AK369" s="15" t="s">
        <v>1007</v>
      </c>
      <c r="AL369" s="27">
        <v>4</v>
      </c>
      <c r="AM369" s="27">
        <v>3.3333333333333335</v>
      </c>
      <c r="AN369" s="27">
        <v>3.5</v>
      </c>
      <c r="AO369" s="27">
        <v>3.4</v>
      </c>
      <c r="AP369" s="27">
        <v>2</v>
      </c>
      <c r="AQ369" s="27">
        <v>3</v>
      </c>
      <c r="AR369" s="27">
        <v>3.2055555555555557</v>
      </c>
      <c r="AS369" s="15">
        <f t="shared" si="35"/>
        <v>0</v>
      </c>
      <c r="AT369" s="15">
        <f t="shared" si="36"/>
        <v>0.33333333333333348</v>
      </c>
      <c r="AU369" s="15">
        <f t="shared" si="37"/>
        <v>0</v>
      </c>
      <c r="AV369" s="15">
        <f t="shared" si="38"/>
        <v>0.39999999999999991</v>
      </c>
      <c r="AW369" s="15">
        <f t="shared" si="39"/>
        <v>-1.6666666666666665</v>
      </c>
      <c r="AX369" s="15">
        <f t="shared" si="40"/>
        <v>-1</v>
      </c>
      <c r="AY369" s="15">
        <f t="shared" si="41"/>
        <v>-0.32222222222222241</v>
      </c>
    </row>
    <row r="370" spans="1:51" x14ac:dyDescent="0.2">
      <c r="A370" s="15">
        <v>185</v>
      </c>
      <c r="B370" s="15">
        <v>575</v>
      </c>
      <c r="C370" s="15">
        <v>1</v>
      </c>
      <c r="D370" s="15">
        <v>1</v>
      </c>
      <c r="E370" s="15">
        <v>0</v>
      </c>
      <c r="F370" s="15">
        <v>0</v>
      </c>
      <c r="G370" s="15">
        <v>0</v>
      </c>
      <c r="H370" s="15">
        <v>1</v>
      </c>
      <c r="I370" s="15">
        <v>65</v>
      </c>
      <c r="J370" s="15">
        <v>0</v>
      </c>
      <c r="K370" s="15">
        <v>0</v>
      </c>
      <c r="L370" s="15">
        <v>1</v>
      </c>
      <c r="M370" s="15">
        <v>0</v>
      </c>
      <c r="N370" s="15">
        <v>0</v>
      </c>
      <c r="O370" s="15">
        <v>4</v>
      </c>
      <c r="P370" s="15">
        <v>30</v>
      </c>
      <c r="Q370" s="15">
        <v>0</v>
      </c>
      <c r="R370" s="15">
        <v>0</v>
      </c>
      <c r="S370" s="15">
        <v>0</v>
      </c>
      <c r="T370" s="15">
        <v>0</v>
      </c>
      <c r="U370" s="15">
        <v>1</v>
      </c>
      <c r="V370" s="15">
        <v>1</v>
      </c>
      <c r="W370" s="15">
        <v>1</v>
      </c>
      <c r="X370" s="15">
        <v>7</v>
      </c>
      <c r="Y370" s="193">
        <v>285.71428571428572</v>
      </c>
      <c r="Z370" s="15">
        <v>1</v>
      </c>
      <c r="AA370" s="15">
        <v>1</v>
      </c>
      <c r="AB370" s="15">
        <v>1</v>
      </c>
      <c r="AC370" s="15">
        <v>1</v>
      </c>
      <c r="AD370" s="15">
        <v>5</v>
      </c>
      <c r="AE370" s="15">
        <v>1.8</v>
      </c>
      <c r="AF370" s="15">
        <v>4</v>
      </c>
      <c r="AG370" s="15">
        <v>0</v>
      </c>
      <c r="AH370" s="15">
        <v>5</v>
      </c>
      <c r="AI370" s="15" t="s">
        <v>1008</v>
      </c>
      <c r="AJ370" s="15" t="s">
        <v>1008</v>
      </c>
      <c r="AK370" s="15" t="s">
        <v>1007</v>
      </c>
      <c r="AL370" s="15">
        <v>4</v>
      </c>
      <c r="AM370" s="15">
        <v>3</v>
      </c>
      <c r="AN370" s="15">
        <v>3.5</v>
      </c>
      <c r="AO370" s="15">
        <v>3</v>
      </c>
      <c r="AP370" s="15">
        <v>3.6666666666666665</v>
      </c>
      <c r="AQ370" s="15">
        <v>4</v>
      </c>
      <c r="AR370" s="27">
        <v>3.5277777777777781</v>
      </c>
      <c r="AS370" s="15">
        <f t="shared" si="35"/>
        <v>0</v>
      </c>
      <c r="AT370" s="15">
        <f t="shared" si="36"/>
        <v>0</v>
      </c>
      <c r="AU370" s="15">
        <f t="shared" si="37"/>
        <v>0</v>
      </c>
      <c r="AV370" s="15">
        <f t="shared" si="38"/>
        <v>0</v>
      </c>
      <c r="AW370" s="15">
        <f t="shared" si="39"/>
        <v>0</v>
      </c>
      <c r="AX370" s="15">
        <f t="shared" si="40"/>
        <v>0</v>
      </c>
      <c r="AY370" s="15">
        <f t="shared" si="41"/>
        <v>0</v>
      </c>
    </row>
    <row r="371" spans="1:51" x14ac:dyDescent="0.2">
      <c r="A371" s="15">
        <v>185</v>
      </c>
      <c r="B371" s="15">
        <v>575</v>
      </c>
      <c r="C371" s="15">
        <v>1</v>
      </c>
      <c r="D371" s="15">
        <v>1</v>
      </c>
      <c r="E371" s="15">
        <v>0</v>
      </c>
      <c r="F371" s="15">
        <v>0</v>
      </c>
      <c r="G371" s="15">
        <v>0</v>
      </c>
      <c r="H371" s="15">
        <v>1</v>
      </c>
      <c r="I371" s="15">
        <v>65</v>
      </c>
      <c r="J371" s="15">
        <v>0</v>
      </c>
      <c r="K371" s="15">
        <v>0</v>
      </c>
      <c r="L371" s="15">
        <v>1</v>
      </c>
      <c r="M371" s="15">
        <v>0</v>
      </c>
      <c r="N371" s="15">
        <v>0</v>
      </c>
      <c r="O371" s="15">
        <v>4</v>
      </c>
      <c r="P371" s="15">
        <v>30</v>
      </c>
      <c r="Q371" s="15">
        <v>0</v>
      </c>
      <c r="R371" s="15">
        <v>0</v>
      </c>
      <c r="S371" s="15">
        <v>0</v>
      </c>
      <c r="T371" s="15">
        <v>0</v>
      </c>
      <c r="U371" s="15">
        <v>1</v>
      </c>
      <c r="V371" s="15">
        <v>0</v>
      </c>
      <c r="W371" s="15">
        <v>1</v>
      </c>
      <c r="X371" s="15">
        <v>5</v>
      </c>
      <c r="Y371" s="193">
        <v>260</v>
      </c>
      <c r="Z371" s="15">
        <v>1</v>
      </c>
      <c r="AA371" s="15">
        <v>1</v>
      </c>
      <c r="AB371" s="15">
        <v>1</v>
      </c>
      <c r="AC371" s="15">
        <v>1</v>
      </c>
      <c r="AD371" s="15">
        <v>5</v>
      </c>
      <c r="AE371" s="15">
        <v>1.8</v>
      </c>
      <c r="AF371" s="15">
        <v>4</v>
      </c>
      <c r="AG371" s="15">
        <v>0</v>
      </c>
      <c r="AH371" s="15">
        <v>5</v>
      </c>
      <c r="AI371" s="15" t="s">
        <v>1008</v>
      </c>
      <c r="AJ371" s="15" t="s">
        <v>1008</v>
      </c>
      <c r="AK371" s="15" t="s">
        <v>1007</v>
      </c>
      <c r="AL371" s="27">
        <v>4</v>
      </c>
      <c r="AM371" s="27">
        <v>3</v>
      </c>
      <c r="AN371" s="27">
        <v>3.5</v>
      </c>
      <c r="AO371" s="27">
        <v>3</v>
      </c>
      <c r="AP371" s="27">
        <v>3.6666666666666665</v>
      </c>
      <c r="AQ371" s="27">
        <v>4</v>
      </c>
      <c r="AR371" s="27">
        <v>3.5277777777777781</v>
      </c>
      <c r="AS371" s="15">
        <f t="shared" si="35"/>
        <v>0.60000000000000009</v>
      </c>
      <c r="AT371" s="15">
        <f t="shared" si="36"/>
        <v>-0.66666666666666652</v>
      </c>
      <c r="AU371" s="15">
        <f t="shared" si="37"/>
        <v>-0.25</v>
      </c>
      <c r="AV371" s="15">
        <f t="shared" si="38"/>
        <v>-1</v>
      </c>
      <c r="AW371" s="15">
        <f t="shared" si="39"/>
        <v>0</v>
      </c>
      <c r="AX371" s="15">
        <f t="shared" si="40"/>
        <v>0</v>
      </c>
      <c r="AY371" s="15">
        <f t="shared" si="41"/>
        <v>-0.21944444444444411</v>
      </c>
    </row>
    <row r="372" spans="1:51" x14ac:dyDescent="0.2">
      <c r="A372" s="15">
        <v>186</v>
      </c>
      <c r="B372" s="15">
        <v>576</v>
      </c>
      <c r="C372" s="15">
        <v>1</v>
      </c>
      <c r="D372" s="15">
        <v>1</v>
      </c>
      <c r="E372" s="15">
        <v>0</v>
      </c>
      <c r="F372" s="15">
        <v>0</v>
      </c>
      <c r="G372" s="15">
        <v>0</v>
      </c>
      <c r="H372" s="15">
        <v>1</v>
      </c>
      <c r="I372" s="15">
        <v>50</v>
      </c>
      <c r="J372" s="15">
        <v>0</v>
      </c>
      <c r="K372" s="15">
        <v>0</v>
      </c>
      <c r="L372" s="15">
        <v>1</v>
      </c>
      <c r="M372" s="15">
        <v>0</v>
      </c>
      <c r="N372" s="15">
        <v>0</v>
      </c>
      <c r="O372" s="15">
        <v>2</v>
      </c>
      <c r="P372" s="15">
        <v>20</v>
      </c>
      <c r="Q372" s="15">
        <v>1</v>
      </c>
      <c r="R372" s="15">
        <v>0</v>
      </c>
      <c r="S372" s="15">
        <v>1</v>
      </c>
      <c r="T372" s="15">
        <v>360000</v>
      </c>
      <c r="U372" s="15">
        <v>1</v>
      </c>
      <c r="V372" s="15">
        <v>1</v>
      </c>
      <c r="W372" s="15">
        <v>1</v>
      </c>
      <c r="X372" s="15">
        <v>15</v>
      </c>
      <c r="Y372" s="193">
        <v>1200</v>
      </c>
      <c r="Z372" s="15">
        <v>1</v>
      </c>
      <c r="AA372" s="15">
        <v>1</v>
      </c>
      <c r="AB372" s="15">
        <v>1</v>
      </c>
      <c r="AC372" s="15">
        <v>1</v>
      </c>
      <c r="AD372" s="15">
        <v>1</v>
      </c>
      <c r="AE372" s="15">
        <v>1</v>
      </c>
      <c r="AF372" s="15">
        <v>1</v>
      </c>
      <c r="AG372" s="15">
        <v>0</v>
      </c>
      <c r="AH372" s="15">
        <v>5</v>
      </c>
      <c r="AI372" s="15" t="s">
        <v>1008</v>
      </c>
      <c r="AJ372" s="15" t="s">
        <v>1008</v>
      </c>
      <c r="AK372" s="15" t="s">
        <v>1007</v>
      </c>
      <c r="AL372" s="15">
        <v>3.4</v>
      </c>
      <c r="AM372" s="15">
        <v>3.6666666666666665</v>
      </c>
      <c r="AN372" s="15">
        <v>3.75</v>
      </c>
      <c r="AO372" s="15">
        <v>4</v>
      </c>
      <c r="AP372" s="15">
        <v>3.6666666666666665</v>
      </c>
      <c r="AQ372" s="15">
        <v>4</v>
      </c>
      <c r="AR372" s="27">
        <v>3.7472222222222222</v>
      </c>
      <c r="AS372" s="15">
        <f t="shared" si="35"/>
        <v>0</v>
      </c>
      <c r="AT372" s="15">
        <f t="shared" si="36"/>
        <v>0</v>
      </c>
      <c r="AU372" s="15">
        <f t="shared" si="37"/>
        <v>0</v>
      </c>
      <c r="AV372" s="15">
        <f t="shared" si="38"/>
        <v>0</v>
      </c>
      <c r="AW372" s="15">
        <f t="shared" si="39"/>
        <v>0</v>
      </c>
      <c r="AX372" s="15">
        <f t="shared" si="40"/>
        <v>0</v>
      </c>
      <c r="AY372" s="15">
        <f t="shared" si="41"/>
        <v>0</v>
      </c>
    </row>
    <row r="373" spans="1:51" x14ac:dyDescent="0.2">
      <c r="A373" s="15">
        <v>186</v>
      </c>
      <c r="B373" s="15">
        <v>576</v>
      </c>
      <c r="C373" s="15">
        <v>1</v>
      </c>
      <c r="D373" s="15">
        <v>1</v>
      </c>
      <c r="E373" s="15">
        <v>0</v>
      </c>
      <c r="F373" s="15">
        <v>0</v>
      </c>
      <c r="G373" s="15">
        <v>0</v>
      </c>
      <c r="H373" s="15">
        <v>1</v>
      </c>
      <c r="I373" s="15">
        <v>50</v>
      </c>
      <c r="J373" s="15">
        <v>0</v>
      </c>
      <c r="K373" s="15">
        <v>0</v>
      </c>
      <c r="L373" s="15">
        <v>1</v>
      </c>
      <c r="M373" s="15">
        <v>0</v>
      </c>
      <c r="N373" s="15">
        <v>0</v>
      </c>
      <c r="O373" s="15">
        <v>2</v>
      </c>
      <c r="P373" s="15">
        <v>20</v>
      </c>
      <c r="Q373" s="15">
        <v>1</v>
      </c>
      <c r="R373" s="15">
        <v>0</v>
      </c>
      <c r="S373" s="15">
        <v>1</v>
      </c>
      <c r="T373" s="15">
        <v>360000</v>
      </c>
      <c r="U373" s="15">
        <v>1</v>
      </c>
      <c r="V373" s="15">
        <v>0</v>
      </c>
      <c r="W373" s="15">
        <v>1</v>
      </c>
      <c r="X373" s="15">
        <v>15</v>
      </c>
      <c r="Y373" s="193">
        <v>1200</v>
      </c>
      <c r="Z373" s="15">
        <v>1</v>
      </c>
      <c r="AA373" s="15">
        <v>1</v>
      </c>
      <c r="AB373" s="15">
        <v>1</v>
      </c>
      <c r="AC373" s="15">
        <v>1</v>
      </c>
      <c r="AD373" s="15">
        <v>1</v>
      </c>
      <c r="AE373" s="15">
        <v>1</v>
      </c>
      <c r="AF373" s="15">
        <v>1</v>
      </c>
      <c r="AG373" s="15">
        <v>0</v>
      </c>
      <c r="AH373" s="15">
        <v>5</v>
      </c>
      <c r="AI373" s="15" t="s">
        <v>1008</v>
      </c>
      <c r="AJ373" s="15" t="s">
        <v>1008</v>
      </c>
      <c r="AK373" s="15" t="s">
        <v>1007</v>
      </c>
      <c r="AL373" s="27">
        <v>3.4</v>
      </c>
      <c r="AM373" s="27">
        <v>3.6666666666666665</v>
      </c>
      <c r="AN373" s="27">
        <v>3.75</v>
      </c>
      <c r="AO373" s="27">
        <v>4</v>
      </c>
      <c r="AP373" s="27">
        <v>3.6666666666666665</v>
      </c>
      <c r="AQ373" s="27">
        <v>4</v>
      </c>
      <c r="AR373" s="27">
        <v>3.7472222222222222</v>
      </c>
      <c r="AS373" s="15">
        <f t="shared" si="35"/>
        <v>-1.1999999999999997</v>
      </c>
      <c r="AT373" s="15">
        <f t="shared" si="36"/>
        <v>-0.66666666666666652</v>
      </c>
      <c r="AU373" s="15">
        <f t="shared" si="37"/>
        <v>-1.25</v>
      </c>
      <c r="AV373" s="15">
        <f t="shared" si="38"/>
        <v>-0.59999999999999964</v>
      </c>
      <c r="AW373" s="15">
        <f t="shared" si="39"/>
        <v>-1.0000000000000004</v>
      </c>
      <c r="AX373" s="15">
        <f t="shared" si="40"/>
        <v>1</v>
      </c>
      <c r="AY373" s="15">
        <f t="shared" si="41"/>
        <v>-0.61944444444444402</v>
      </c>
    </row>
    <row r="374" spans="1:51" x14ac:dyDescent="0.2">
      <c r="A374" s="15">
        <v>187</v>
      </c>
      <c r="B374" s="15">
        <v>577</v>
      </c>
      <c r="C374" s="15">
        <v>1</v>
      </c>
      <c r="D374" s="15">
        <v>1</v>
      </c>
      <c r="E374" s="15">
        <v>0</v>
      </c>
      <c r="F374" s="15">
        <v>0</v>
      </c>
      <c r="G374" s="15">
        <v>0</v>
      </c>
      <c r="H374" s="15">
        <v>1</v>
      </c>
      <c r="I374" s="15">
        <v>50</v>
      </c>
      <c r="J374" s="15">
        <v>0</v>
      </c>
      <c r="K374" s="15">
        <v>0</v>
      </c>
      <c r="L374" s="15">
        <v>1</v>
      </c>
      <c r="M374" s="15">
        <v>0</v>
      </c>
      <c r="N374" s="15">
        <v>0</v>
      </c>
      <c r="O374" s="15">
        <v>4</v>
      </c>
      <c r="P374" s="15">
        <v>30</v>
      </c>
      <c r="Q374" s="15">
        <v>1</v>
      </c>
      <c r="R374" s="15">
        <v>1</v>
      </c>
      <c r="S374" s="15">
        <v>0</v>
      </c>
      <c r="T374" s="15">
        <v>0</v>
      </c>
      <c r="U374" s="15">
        <v>1</v>
      </c>
      <c r="V374" s="15">
        <v>1</v>
      </c>
      <c r="W374" s="15">
        <v>1</v>
      </c>
      <c r="X374" s="15">
        <v>70</v>
      </c>
      <c r="Y374" s="193">
        <v>194.28571428571428</v>
      </c>
      <c r="Z374" s="15">
        <v>2.5</v>
      </c>
      <c r="AA374" s="15">
        <v>2</v>
      </c>
      <c r="AB374" s="15">
        <v>2</v>
      </c>
      <c r="AC374" s="15">
        <v>2</v>
      </c>
      <c r="AD374" s="15">
        <v>2</v>
      </c>
      <c r="AE374" s="15">
        <v>2.1</v>
      </c>
      <c r="AF374" s="15">
        <v>2</v>
      </c>
      <c r="AG374" s="15">
        <v>0</v>
      </c>
      <c r="AH374" s="15">
        <v>5</v>
      </c>
      <c r="AI374" s="15" t="s">
        <v>1008</v>
      </c>
      <c r="AJ374" s="15" t="s">
        <v>1008</v>
      </c>
      <c r="AK374" s="15" t="s">
        <v>1007</v>
      </c>
      <c r="AL374" s="15">
        <v>4.5999999999999996</v>
      </c>
      <c r="AM374" s="15">
        <v>4.333333333333333</v>
      </c>
      <c r="AN374" s="15">
        <v>5</v>
      </c>
      <c r="AO374" s="15">
        <v>4.5999999999999996</v>
      </c>
      <c r="AP374" s="15">
        <v>4.666666666666667</v>
      </c>
      <c r="AQ374" s="15">
        <v>3</v>
      </c>
      <c r="AR374" s="27">
        <v>4.3666666666666663</v>
      </c>
      <c r="AS374" s="15">
        <f t="shared" si="35"/>
        <v>0</v>
      </c>
      <c r="AT374" s="15">
        <f t="shared" si="36"/>
        <v>0</v>
      </c>
      <c r="AU374" s="15">
        <f t="shared" si="37"/>
        <v>0</v>
      </c>
      <c r="AV374" s="15">
        <f t="shared" si="38"/>
        <v>0</v>
      </c>
      <c r="AW374" s="15">
        <f t="shared" si="39"/>
        <v>0</v>
      </c>
      <c r="AX374" s="15">
        <f t="shared" si="40"/>
        <v>0</v>
      </c>
      <c r="AY374" s="15">
        <f t="shared" si="41"/>
        <v>0</v>
      </c>
    </row>
    <row r="375" spans="1:51" x14ac:dyDescent="0.2">
      <c r="A375" s="15">
        <v>187</v>
      </c>
      <c r="B375" s="15">
        <v>577</v>
      </c>
      <c r="C375" s="15">
        <v>1</v>
      </c>
      <c r="D375" s="15">
        <v>1</v>
      </c>
      <c r="E375" s="15">
        <v>0</v>
      </c>
      <c r="F375" s="15">
        <v>0</v>
      </c>
      <c r="G375" s="15">
        <v>0</v>
      </c>
      <c r="H375" s="15">
        <v>1</v>
      </c>
      <c r="I375" s="15">
        <v>50</v>
      </c>
      <c r="J375" s="15">
        <v>0</v>
      </c>
      <c r="K375" s="15">
        <v>0</v>
      </c>
      <c r="L375" s="15">
        <v>1</v>
      </c>
      <c r="M375" s="15">
        <v>0</v>
      </c>
      <c r="N375" s="15">
        <v>0</v>
      </c>
      <c r="O375" s="15">
        <v>4</v>
      </c>
      <c r="P375" s="15">
        <v>30</v>
      </c>
      <c r="Q375" s="15">
        <v>1</v>
      </c>
      <c r="R375" s="15">
        <v>1</v>
      </c>
      <c r="S375" s="15">
        <v>0</v>
      </c>
      <c r="T375" s="15">
        <v>0</v>
      </c>
      <c r="U375" s="15">
        <v>1</v>
      </c>
      <c r="V375" s="15">
        <v>0</v>
      </c>
      <c r="W375" s="15">
        <v>1</v>
      </c>
      <c r="X375" s="15">
        <v>70</v>
      </c>
      <c r="Y375" s="193">
        <v>157.14285714285714</v>
      </c>
      <c r="Z375" s="15">
        <v>2.5</v>
      </c>
      <c r="AA375" s="15">
        <v>2</v>
      </c>
      <c r="AB375" s="15">
        <v>2</v>
      </c>
      <c r="AC375" s="15">
        <v>2</v>
      </c>
      <c r="AD375" s="15">
        <v>2</v>
      </c>
      <c r="AE375" s="15">
        <v>2.1</v>
      </c>
      <c r="AF375" s="15">
        <v>2</v>
      </c>
      <c r="AG375" s="15">
        <v>0</v>
      </c>
      <c r="AH375" s="15">
        <v>5</v>
      </c>
      <c r="AI375" s="15" t="s">
        <v>1008</v>
      </c>
      <c r="AJ375" s="15" t="s">
        <v>1008</v>
      </c>
      <c r="AK375" s="15" t="s">
        <v>1007</v>
      </c>
      <c r="AL375" s="27">
        <v>4.5999999999999996</v>
      </c>
      <c r="AM375" s="27">
        <v>4.333333333333333</v>
      </c>
      <c r="AN375" s="27">
        <v>5</v>
      </c>
      <c r="AO375" s="27">
        <v>4.5999999999999996</v>
      </c>
      <c r="AP375" s="27">
        <v>4.666666666666667</v>
      </c>
      <c r="AQ375" s="27">
        <v>3</v>
      </c>
      <c r="AR375" s="27">
        <v>4.3666666666666663</v>
      </c>
      <c r="AS375" s="15">
        <f t="shared" si="35"/>
        <v>0.99999999999999956</v>
      </c>
      <c r="AT375" s="15">
        <f t="shared" si="36"/>
        <v>0.33333333333333304</v>
      </c>
      <c r="AU375" s="15">
        <f t="shared" si="37"/>
        <v>1.25</v>
      </c>
      <c r="AV375" s="15">
        <f t="shared" si="38"/>
        <v>1.1999999999999997</v>
      </c>
      <c r="AW375" s="15">
        <f t="shared" si="39"/>
        <v>1.0000000000000004</v>
      </c>
      <c r="AX375" s="15">
        <f t="shared" si="40"/>
        <v>-1</v>
      </c>
      <c r="AY375" s="15">
        <f t="shared" si="41"/>
        <v>0.63055555555555509</v>
      </c>
    </row>
    <row r="376" spans="1:51" x14ac:dyDescent="0.2">
      <c r="A376" s="15">
        <v>188</v>
      </c>
      <c r="B376" s="15">
        <v>578</v>
      </c>
      <c r="C376" s="15">
        <v>1</v>
      </c>
      <c r="D376" s="15">
        <v>1</v>
      </c>
      <c r="E376" s="15">
        <v>0</v>
      </c>
      <c r="F376" s="15">
        <v>0</v>
      </c>
      <c r="G376" s="15">
        <v>0</v>
      </c>
      <c r="H376" s="15">
        <v>1</v>
      </c>
      <c r="I376" s="15">
        <v>54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4</v>
      </c>
      <c r="P376" s="15">
        <v>20</v>
      </c>
      <c r="Q376" s="15">
        <v>0</v>
      </c>
      <c r="R376" s="15">
        <v>0</v>
      </c>
      <c r="S376" s="15">
        <v>1</v>
      </c>
      <c r="T376" s="15">
        <v>480000</v>
      </c>
      <c r="U376" s="15">
        <v>1</v>
      </c>
      <c r="V376" s="15">
        <v>1</v>
      </c>
      <c r="W376" s="15">
        <v>1</v>
      </c>
      <c r="X376" s="15">
        <v>73</v>
      </c>
      <c r="Y376" s="193">
        <v>2293.1506849315069</v>
      </c>
      <c r="Z376" s="15">
        <v>1.5</v>
      </c>
      <c r="AA376" s="15">
        <v>1</v>
      </c>
      <c r="AB376" s="15">
        <v>1</v>
      </c>
      <c r="AC376" s="15">
        <v>1</v>
      </c>
      <c r="AD376" s="15">
        <v>1</v>
      </c>
      <c r="AE376" s="15">
        <v>1.1000000000000001</v>
      </c>
      <c r="AF376" s="15">
        <v>3</v>
      </c>
      <c r="AG376" s="15">
        <v>0</v>
      </c>
      <c r="AH376" s="15">
        <v>5</v>
      </c>
      <c r="AI376" s="15" t="s">
        <v>1008</v>
      </c>
      <c r="AJ376" s="15" t="s">
        <v>1008</v>
      </c>
      <c r="AK376" s="15" t="s">
        <v>1007</v>
      </c>
      <c r="AL376" s="15">
        <v>3.6</v>
      </c>
      <c r="AM376" s="15">
        <v>4</v>
      </c>
      <c r="AN376" s="15">
        <v>3.75</v>
      </c>
      <c r="AO376" s="15">
        <v>3.4</v>
      </c>
      <c r="AP376" s="15">
        <v>3.6666666666666665</v>
      </c>
      <c r="AQ376" s="15">
        <v>4</v>
      </c>
      <c r="AR376" s="27">
        <v>3.7361111111111112</v>
      </c>
      <c r="AS376" s="15">
        <f t="shared" si="35"/>
        <v>0</v>
      </c>
      <c r="AT376" s="15">
        <f t="shared" si="36"/>
        <v>0</v>
      </c>
      <c r="AU376" s="15">
        <f t="shared" si="37"/>
        <v>0</v>
      </c>
      <c r="AV376" s="15">
        <f t="shared" si="38"/>
        <v>0</v>
      </c>
      <c r="AW376" s="15">
        <f t="shared" si="39"/>
        <v>0</v>
      </c>
      <c r="AX376" s="15">
        <f t="shared" si="40"/>
        <v>0</v>
      </c>
      <c r="AY376" s="15">
        <f t="shared" si="41"/>
        <v>0</v>
      </c>
    </row>
    <row r="377" spans="1:51" x14ac:dyDescent="0.2">
      <c r="A377" s="15">
        <v>188</v>
      </c>
      <c r="B377" s="15">
        <v>578</v>
      </c>
      <c r="C377" s="15">
        <v>1</v>
      </c>
      <c r="D377" s="15">
        <v>1</v>
      </c>
      <c r="E377" s="15">
        <v>0</v>
      </c>
      <c r="F377" s="15">
        <v>0</v>
      </c>
      <c r="G377" s="15">
        <v>0</v>
      </c>
      <c r="H377" s="15">
        <v>1</v>
      </c>
      <c r="I377" s="15">
        <v>54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4</v>
      </c>
      <c r="P377" s="15">
        <v>20</v>
      </c>
      <c r="Q377" s="15">
        <v>0</v>
      </c>
      <c r="R377" s="15">
        <v>0</v>
      </c>
      <c r="S377" s="15">
        <v>1</v>
      </c>
      <c r="T377" s="15">
        <v>480000</v>
      </c>
      <c r="U377" s="15">
        <v>1</v>
      </c>
      <c r="V377" s="15">
        <v>0</v>
      </c>
      <c r="W377" s="15">
        <v>1</v>
      </c>
      <c r="X377" s="15">
        <v>73</v>
      </c>
      <c r="Y377" s="193">
        <v>1972.6027397260275</v>
      </c>
      <c r="Z377" s="15">
        <v>1.5</v>
      </c>
      <c r="AA377" s="15">
        <v>1</v>
      </c>
      <c r="AB377" s="15">
        <v>1</v>
      </c>
      <c r="AC377" s="15">
        <v>1</v>
      </c>
      <c r="AD377" s="15">
        <v>1</v>
      </c>
      <c r="AE377" s="15">
        <v>1.1000000000000001</v>
      </c>
      <c r="AF377" s="15">
        <v>3</v>
      </c>
      <c r="AG377" s="15">
        <v>0</v>
      </c>
      <c r="AH377" s="15">
        <v>5</v>
      </c>
      <c r="AI377" s="15" t="s">
        <v>1008</v>
      </c>
      <c r="AJ377" s="15" t="s">
        <v>1008</v>
      </c>
      <c r="AK377" s="15" t="s">
        <v>1007</v>
      </c>
      <c r="AL377" s="27">
        <v>3.6</v>
      </c>
      <c r="AM377" s="27">
        <v>4</v>
      </c>
      <c r="AN377" s="27">
        <v>3.75</v>
      </c>
      <c r="AO377" s="27">
        <v>3.4</v>
      </c>
      <c r="AP377" s="27">
        <v>3.6666666666666665</v>
      </c>
      <c r="AQ377" s="27">
        <v>4</v>
      </c>
      <c r="AR377" s="27">
        <v>3.7361111111111112</v>
      </c>
      <c r="AS377" s="15">
        <f t="shared" si="35"/>
        <v>-0.60000000000000009</v>
      </c>
      <c r="AT377" s="15">
        <f t="shared" si="36"/>
        <v>-1</v>
      </c>
      <c r="AU377" s="15">
        <f t="shared" si="37"/>
        <v>-0.75</v>
      </c>
      <c r="AV377" s="15">
        <f t="shared" si="38"/>
        <v>-1.1999999999999997</v>
      </c>
      <c r="AW377" s="15">
        <f t="shared" si="39"/>
        <v>-0.66666666666666652</v>
      </c>
      <c r="AX377" s="15">
        <f t="shared" si="40"/>
        <v>-0.25</v>
      </c>
      <c r="AY377" s="15">
        <f t="shared" si="41"/>
        <v>-0.74444444444444402</v>
      </c>
    </row>
    <row r="378" spans="1:51" x14ac:dyDescent="0.2">
      <c r="A378" s="15">
        <v>189</v>
      </c>
      <c r="B378" s="15">
        <v>702</v>
      </c>
      <c r="C378" s="15">
        <v>1</v>
      </c>
      <c r="D378" s="15">
        <v>0</v>
      </c>
      <c r="E378" s="15">
        <v>0</v>
      </c>
      <c r="F378" s="15">
        <v>0</v>
      </c>
      <c r="G378" s="15">
        <v>0</v>
      </c>
      <c r="H378" s="15">
        <v>0</v>
      </c>
      <c r="I378" s="15">
        <v>54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4</v>
      </c>
      <c r="P378" s="15">
        <v>40</v>
      </c>
      <c r="Q378" s="15">
        <v>1</v>
      </c>
      <c r="R378" s="15">
        <v>1</v>
      </c>
      <c r="S378" s="15">
        <v>1</v>
      </c>
      <c r="T378" s="15">
        <v>84000</v>
      </c>
      <c r="U378" s="15">
        <v>1</v>
      </c>
      <c r="V378" s="15">
        <v>1</v>
      </c>
      <c r="W378" s="15">
        <v>1</v>
      </c>
      <c r="X378" s="15">
        <v>100</v>
      </c>
      <c r="Y378" s="193">
        <v>2000</v>
      </c>
      <c r="Z378" s="15">
        <v>1.75</v>
      </c>
      <c r="AA378" s="15">
        <v>1</v>
      </c>
      <c r="AB378" s="15">
        <v>1.3333333333333333</v>
      </c>
      <c r="AC378" s="15">
        <v>2</v>
      </c>
      <c r="AD378" s="15">
        <v>3</v>
      </c>
      <c r="AE378" s="15">
        <v>1.8166666666666664</v>
      </c>
      <c r="AF378" s="15">
        <v>3</v>
      </c>
      <c r="AG378" s="15">
        <v>1</v>
      </c>
      <c r="AH378" s="15">
        <v>1</v>
      </c>
      <c r="AI378" s="15">
        <v>0</v>
      </c>
      <c r="AJ378" s="15">
        <v>0</v>
      </c>
      <c r="AK378" s="15">
        <v>1</v>
      </c>
      <c r="AL378" s="15">
        <v>4.2</v>
      </c>
      <c r="AM378" s="15">
        <v>5</v>
      </c>
      <c r="AN378" s="15">
        <v>4.5</v>
      </c>
      <c r="AO378" s="15">
        <v>4.5999999999999996</v>
      </c>
      <c r="AP378" s="15">
        <v>4.333333333333333</v>
      </c>
      <c r="AQ378" s="15">
        <v>4.25</v>
      </c>
      <c r="AR378" s="27">
        <v>4.4805555555555552</v>
      </c>
      <c r="AS378" s="15">
        <f t="shared" si="35"/>
        <v>0</v>
      </c>
      <c r="AT378" s="15">
        <f t="shared" si="36"/>
        <v>0.33333333333333304</v>
      </c>
      <c r="AU378" s="15">
        <f t="shared" si="37"/>
        <v>0.25</v>
      </c>
      <c r="AV378" s="15">
        <f t="shared" si="38"/>
        <v>0</v>
      </c>
      <c r="AW378" s="15">
        <f t="shared" si="39"/>
        <v>0.33333333333333304</v>
      </c>
      <c r="AX378" s="15">
        <f t="shared" si="40"/>
        <v>0</v>
      </c>
      <c r="AY378" s="15">
        <f t="shared" si="41"/>
        <v>0.15277777777777679</v>
      </c>
    </row>
    <row r="379" spans="1:51" x14ac:dyDescent="0.2">
      <c r="A379" s="15">
        <v>189</v>
      </c>
      <c r="B379" s="15">
        <v>702</v>
      </c>
      <c r="C379" s="15">
        <v>1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54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4</v>
      </c>
      <c r="P379" s="15">
        <v>40</v>
      </c>
      <c r="Q379" s="15">
        <v>1</v>
      </c>
      <c r="R379" s="15">
        <v>1</v>
      </c>
      <c r="S379" s="15">
        <v>1</v>
      </c>
      <c r="T379" s="15">
        <v>84000</v>
      </c>
      <c r="U379" s="15">
        <v>1</v>
      </c>
      <c r="V379" s="15">
        <v>0</v>
      </c>
      <c r="W379" s="15">
        <v>1</v>
      </c>
      <c r="X379" s="15">
        <v>100</v>
      </c>
      <c r="Y379" s="193">
        <v>2000</v>
      </c>
      <c r="Z379" s="15">
        <v>1.75</v>
      </c>
      <c r="AA379" s="15">
        <v>1</v>
      </c>
      <c r="AB379" s="15">
        <v>1.3333333333333333</v>
      </c>
      <c r="AC379" s="15">
        <v>2</v>
      </c>
      <c r="AD379" s="15">
        <v>3</v>
      </c>
      <c r="AE379" s="15">
        <v>1.8166666666666664</v>
      </c>
      <c r="AF379" s="15">
        <v>3</v>
      </c>
      <c r="AG379" s="15">
        <v>1</v>
      </c>
      <c r="AH379" s="15">
        <v>1</v>
      </c>
      <c r="AI379" s="15">
        <v>0</v>
      </c>
      <c r="AJ379" s="15">
        <v>0</v>
      </c>
      <c r="AK379" s="15">
        <v>1</v>
      </c>
      <c r="AL379" s="27">
        <v>4.2</v>
      </c>
      <c r="AM379" s="27">
        <v>4.666666666666667</v>
      </c>
      <c r="AN379" s="27">
        <v>4.25</v>
      </c>
      <c r="AO379" s="27">
        <v>4.5999999999999996</v>
      </c>
      <c r="AP379" s="27">
        <v>4</v>
      </c>
      <c r="AQ379" s="27">
        <v>4.25</v>
      </c>
      <c r="AR379" s="27">
        <v>4.3277777777777784</v>
      </c>
      <c r="AS379" s="15">
        <f t="shared" si="35"/>
        <v>1</v>
      </c>
      <c r="AT379" s="15">
        <f t="shared" si="36"/>
        <v>0.66666666666666696</v>
      </c>
      <c r="AU379" s="15">
        <f t="shared" si="37"/>
        <v>0.75</v>
      </c>
      <c r="AV379" s="15">
        <f t="shared" si="38"/>
        <v>2.5999999999999996</v>
      </c>
      <c r="AW379" s="15">
        <f t="shared" si="39"/>
        <v>1</v>
      </c>
      <c r="AX379" s="15">
        <f t="shared" si="40"/>
        <v>2.25</v>
      </c>
      <c r="AY379" s="15">
        <f t="shared" si="41"/>
        <v>1.3777777777777787</v>
      </c>
    </row>
    <row r="380" spans="1:51" x14ac:dyDescent="0.2">
      <c r="A380" s="15">
        <v>190</v>
      </c>
      <c r="B380" s="15">
        <v>704</v>
      </c>
      <c r="C380" s="15">
        <v>0</v>
      </c>
      <c r="D380" s="15">
        <v>0</v>
      </c>
      <c r="E380" s="15">
        <v>0</v>
      </c>
      <c r="F380" s="15">
        <v>0</v>
      </c>
      <c r="G380" s="15">
        <v>0</v>
      </c>
      <c r="H380" s="15">
        <v>1</v>
      </c>
      <c r="I380" s="15">
        <v>53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3</v>
      </c>
      <c r="P380" s="15">
        <v>40</v>
      </c>
      <c r="Q380" s="15">
        <v>1</v>
      </c>
      <c r="R380" s="15">
        <v>1</v>
      </c>
      <c r="S380" s="15">
        <v>0</v>
      </c>
      <c r="T380" s="15">
        <v>0</v>
      </c>
      <c r="U380" s="15">
        <v>1</v>
      </c>
      <c r="V380" s="15">
        <v>1</v>
      </c>
      <c r="W380" s="15">
        <v>1</v>
      </c>
      <c r="X380" s="15">
        <v>30</v>
      </c>
      <c r="Y380" s="193">
        <v>2000</v>
      </c>
      <c r="Z380" s="15">
        <v>1.5</v>
      </c>
      <c r="AA380" s="15">
        <v>1.6666666666666667</v>
      </c>
      <c r="AB380" s="15">
        <v>2.3333333333333335</v>
      </c>
      <c r="AC380" s="15">
        <v>4</v>
      </c>
      <c r="AD380" s="15">
        <v>3</v>
      </c>
      <c r="AE380" s="15">
        <v>2.5</v>
      </c>
      <c r="AF380" s="15">
        <v>3</v>
      </c>
      <c r="AG380" s="15">
        <v>0</v>
      </c>
      <c r="AH380" s="15">
        <v>5</v>
      </c>
      <c r="AI380" s="15" t="s">
        <v>1008</v>
      </c>
      <c r="AJ380" s="15" t="s">
        <v>1008</v>
      </c>
      <c r="AK380" s="15" t="s">
        <v>1007</v>
      </c>
      <c r="AL380" s="15">
        <v>3.2</v>
      </c>
      <c r="AM380" s="15">
        <v>4</v>
      </c>
      <c r="AN380" s="15">
        <v>3.5</v>
      </c>
      <c r="AO380" s="15">
        <v>2</v>
      </c>
      <c r="AP380" s="15">
        <v>3</v>
      </c>
      <c r="AQ380" s="15">
        <v>2</v>
      </c>
      <c r="AR380" s="27">
        <v>2.9499999999999997</v>
      </c>
      <c r="AS380" s="15">
        <f t="shared" si="35"/>
        <v>0</v>
      </c>
      <c r="AT380" s="15">
        <f t="shared" si="36"/>
        <v>0.33333333333333348</v>
      </c>
      <c r="AU380" s="15">
        <f t="shared" si="37"/>
        <v>0</v>
      </c>
      <c r="AV380" s="15">
        <f t="shared" si="38"/>
        <v>0</v>
      </c>
      <c r="AW380" s="15">
        <f t="shared" si="39"/>
        <v>0.33333333333333348</v>
      </c>
      <c r="AX380" s="15">
        <f t="shared" si="40"/>
        <v>0</v>
      </c>
      <c r="AY380" s="15">
        <f t="shared" si="41"/>
        <v>0.11111111111111116</v>
      </c>
    </row>
    <row r="381" spans="1:51" x14ac:dyDescent="0.2">
      <c r="A381" s="15">
        <v>190</v>
      </c>
      <c r="B381" s="15">
        <v>704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5">
        <v>1</v>
      </c>
      <c r="I381" s="15">
        <v>53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3</v>
      </c>
      <c r="P381" s="15">
        <v>40</v>
      </c>
      <c r="Q381" s="15">
        <v>1</v>
      </c>
      <c r="R381" s="15">
        <v>1</v>
      </c>
      <c r="S381" s="15">
        <v>0</v>
      </c>
      <c r="T381" s="15">
        <v>0</v>
      </c>
      <c r="U381" s="15">
        <v>1</v>
      </c>
      <c r="V381" s="15">
        <v>0</v>
      </c>
      <c r="W381" s="15">
        <v>1</v>
      </c>
      <c r="X381" s="15">
        <v>30</v>
      </c>
      <c r="Y381" s="193">
        <v>2000</v>
      </c>
      <c r="Z381" s="15">
        <v>1.5</v>
      </c>
      <c r="AA381" s="15">
        <v>1.6666666666666667</v>
      </c>
      <c r="AB381" s="15">
        <v>2.3333333333333335</v>
      </c>
      <c r="AC381" s="15">
        <v>4</v>
      </c>
      <c r="AD381" s="15">
        <v>3</v>
      </c>
      <c r="AE381" s="15">
        <v>2.5</v>
      </c>
      <c r="AF381" s="15">
        <v>3</v>
      </c>
      <c r="AG381" s="15">
        <v>0</v>
      </c>
      <c r="AH381" s="15">
        <v>5</v>
      </c>
      <c r="AI381" s="15" t="s">
        <v>1008</v>
      </c>
      <c r="AJ381" s="15" t="s">
        <v>1008</v>
      </c>
      <c r="AK381" s="15" t="s">
        <v>1007</v>
      </c>
      <c r="AL381" s="27">
        <v>3.2</v>
      </c>
      <c r="AM381" s="27">
        <v>3.6666666666666665</v>
      </c>
      <c r="AN381" s="27">
        <v>3.5</v>
      </c>
      <c r="AO381" s="27">
        <v>2</v>
      </c>
      <c r="AP381" s="27">
        <v>2.6666666666666665</v>
      </c>
      <c r="AQ381" s="27">
        <v>2</v>
      </c>
      <c r="AR381" s="27">
        <v>2.8388888888888886</v>
      </c>
      <c r="AS381" s="15">
        <f t="shared" si="35"/>
        <v>-0.39999999999999991</v>
      </c>
      <c r="AT381" s="15">
        <f t="shared" si="36"/>
        <v>-0.66666666666666652</v>
      </c>
      <c r="AU381" s="15">
        <f t="shared" si="37"/>
        <v>-0.25</v>
      </c>
      <c r="AV381" s="15">
        <f t="shared" si="38"/>
        <v>-1.4</v>
      </c>
      <c r="AW381" s="15">
        <f t="shared" si="39"/>
        <v>-0.33333333333333348</v>
      </c>
      <c r="AX381" s="15">
        <f t="shared" si="40"/>
        <v>-0.25</v>
      </c>
      <c r="AY381" s="15">
        <f t="shared" si="41"/>
        <v>-0.55000000000000071</v>
      </c>
    </row>
    <row r="382" spans="1:51" x14ac:dyDescent="0.2">
      <c r="A382" s="15">
        <v>191</v>
      </c>
      <c r="B382" s="15">
        <v>705</v>
      </c>
      <c r="C382" s="15">
        <v>0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50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8</v>
      </c>
      <c r="P382" s="15">
        <v>20</v>
      </c>
      <c r="Q382" s="15">
        <v>0</v>
      </c>
      <c r="R382" s="15">
        <v>1</v>
      </c>
      <c r="S382" s="15">
        <v>1</v>
      </c>
      <c r="T382" s="15">
        <v>150000</v>
      </c>
      <c r="U382" s="15">
        <v>1</v>
      </c>
      <c r="V382" s="15">
        <v>1</v>
      </c>
      <c r="W382" s="15">
        <v>1</v>
      </c>
      <c r="X382" s="15">
        <v>18</v>
      </c>
      <c r="Y382" s="193">
        <v>2000</v>
      </c>
      <c r="Z382" s="15">
        <v>1.75</v>
      </c>
      <c r="AA382" s="15">
        <v>1.6666666666666667</v>
      </c>
      <c r="AB382" s="15">
        <v>2</v>
      </c>
      <c r="AC382" s="15">
        <v>3</v>
      </c>
      <c r="AD382" s="15">
        <v>2.5</v>
      </c>
      <c r="AE382" s="15">
        <v>2.1833333333333336</v>
      </c>
      <c r="AF382" s="15">
        <v>3</v>
      </c>
      <c r="AG382" s="15">
        <v>1</v>
      </c>
      <c r="AH382" s="15">
        <v>2</v>
      </c>
      <c r="AI382" s="15">
        <v>0</v>
      </c>
      <c r="AJ382" s="15">
        <v>0</v>
      </c>
      <c r="AK382" s="15">
        <v>0</v>
      </c>
      <c r="AL382" s="15">
        <v>3.6</v>
      </c>
      <c r="AM382" s="15">
        <v>4.333333333333333</v>
      </c>
      <c r="AN382" s="15">
        <v>3.75</v>
      </c>
      <c r="AO382" s="15">
        <v>3.4</v>
      </c>
      <c r="AP382" s="15">
        <v>3</v>
      </c>
      <c r="AQ382" s="15">
        <v>2.25</v>
      </c>
      <c r="AR382" s="27">
        <v>3.3888888888888893</v>
      </c>
      <c r="AS382" s="15">
        <f t="shared" si="35"/>
        <v>0</v>
      </c>
      <c r="AT382" s="15">
        <f t="shared" si="36"/>
        <v>0.66666666666666652</v>
      </c>
      <c r="AU382" s="15">
        <f t="shared" si="37"/>
        <v>0.25</v>
      </c>
      <c r="AV382" s="15">
        <f t="shared" si="38"/>
        <v>0</v>
      </c>
      <c r="AW382" s="15">
        <f t="shared" si="39"/>
        <v>0.33333333333333348</v>
      </c>
      <c r="AX382" s="15">
        <f t="shared" si="40"/>
        <v>0</v>
      </c>
      <c r="AY382" s="15">
        <f t="shared" si="41"/>
        <v>0.20833333333333393</v>
      </c>
    </row>
    <row r="383" spans="1:51" x14ac:dyDescent="0.2">
      <c r="A383" s="15">
        <v>191</v>
      </c>
      <c r="B383" s="15">
        <v>705</v>
      </c>
      <c r="C383" s="15">
        <v>0</v>
      </c>
      <c r="D383" s="15">
        <v>0</v>
      </c>
      <c r="E383" s="15">
        <v>0</v>
      </c>
      <c r="F383" s="15">
        <v>0</v>
      </c>
      <c r="G383" s="15">
        <v>0</v>
      </c>
      <c r="H383" s="15">
        <v>0</v>
      </c>
      <c r="I383" s="15">
        <v>50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8</v>
      </c>
      <c r="P383" s="15">
        <v>20</v>
      </c>
      <c r="Q383" s="15">
        <v>0</v>
      </c>
      <c r="R383" s="15">
        <v>1</v>
      </c>
      <c r="S383" s="15">
        <v>1</v>
      </c>
      <c r="T383" s="15">
        <v>150000</v>
      </c>
      <c r="U383" s="15">
        <v>1</v>
      </c>
      <c r="V383" s="15">
        <v>0</v>
      </c>
      <c r="W383" s="15">
        <v>1</v>
      </c>
      <c r="X383" s="15">
        <v>18</v>
      </c>
      <c r="Y383" s="193">
        <v>2000</v>
      </c>
      <c r="Z383" s="15">
        <v>1.75</v>
      </c>
      <c r="AA383" s="15">
        <v>1.6666666666666667</v>
      </c>
      <c r="AB383" s="15">
        <v>2</v>
      </c>
      <c r="AC383" s="15">
        <v>3</v>
      </c>
      <c r="AD383" s="15">
        <v>2.5</v>
      </c>
      <c r="AE383" s="15">
        <v>2.1833333333333336</v>
      </c>
      <c r="AF383" s="15">
        <v>3</v>
      </c>
      <c r="AG383" s="15">
        <v>1</v>
      </c>
      <c r="AH383" s="15">
        <v>2</v>
      </c>
      <c r="AI383" s="15">
        <v>0</v>
      </c>
      <c r="AJ383" s="15">
        <v>0</v>
      </c>
      <c r="AK383" s="15">
        <v>0</v>
      </c>
      <c r="AL383" s="27">
        <v>3.6</v>
      </c>
      <c r="AM383" s="27">
        <v>3.6666666666666665</v>
      </c>
      <c r="AN383" s="27">
        <v>3.5</v>
      </c>
      <c r="AO383" s="27">
        <v>3.4</v>
      </c>
      <c r="AP383" s="27">
        <v>2.6666666666666665</v>
      </c>
      <c r="AQ383" s="27">
        <v>2.25</v>
      </c>
      <c r="AR383" s="27">
        <v>3.1805555555555554</v>
      </c>
      <c r="AS383" s="15">
        <f t="shared" si="35"/>
        <v>-0.80000000000000027</v>
      </c>
      <c r="AT383" s="15">
        <f t="shared" si="36"/>
        <v>-0.33333333333333348</v>
      </c>
      <c r="AU383" s="15">
        <f t="shared" si="37"/>
        <v>0</v>
      </c>
      <c r="AV383" s="15">
        <f t="shared" si="38"/>
        <v>-0.80000000000000027</v>
      </c>
      <c r="AW383" s="15">
        <f t="shared" si="39"/>
        <v>-0.66666666666666696</v>
      </c>
      <c r="AX383" s="15">
        <f t="shared" si="40"/>
        <v>-1.25</v>
      </c>
      <c r="AY383" s="15">
        <f t="shared" si="41"/>
        <v>-0.64166666666666705</v>
      </c>
    </row>
    <row r="384" spans="1:51" x14ac:dyDescent="0.2">
      <c r="A384" s="15">
        <v>192</v>
      </c>
      <c r="B384" s="15">
        <v>706</v>
      </c>
      <c r="C384" s="15">
        <v>0</v>
      </c>
      <c r="D384" s="15">
        <v>0</v>
      </c>
      <c r="E384" s="15">
        <v>0</v>
      </c>
      <c r="F384" s="15">
        <v>1</v>
      </c>
      <c r="G384" s="15">
        <v>0</v>
      </c>
      <c r="H384" s="15">
        <v>0</v>
      </c>
      <c r="I384" s="15">
        <v>23</v>
      </c>
      <c r="J384" s="15">
        <v>0</v>
      </c>
      <c r="K384" s="15">
        <v>0</v>
      </c>
      <c r="L384" s="15">
        <v>0</v>
      </c>
      <c r="M384" s="15">
        <v>1</v>
      </c>
      <c r="N384" s="15">
        <v>0</v>
      </c>
      <c r="O384" s="15">
        <v>4</v>
      </c>
      <c r="P384" s="15">
        <v>3</v>
      </c>
      <c r="Q384" s="15">
        <v>0</v>
      </c>
      <c r="R384" s="15">
        <v>0</v>
      </c>
      <c r="S384" s="15">
        <v>1</v>
      </c>
      <c r="T384" s="15">
        <v>100000</v>
      </c>
      <c r="U384" s="15">
        <v>0</v>
      </c>
      <c r="V384" s="15">
        <v>1</v>
      </c>
      <c r="W384" s="15">
        <v>1</v>
      </c>
      <c r="X384" s="15">
        <v>40</v>
      </c>
      <c r="Y384" s="193">
        <v>2500</v>
      </c>
      <c r="Z384" s="15">
        <v>2</v>
      </c>
      <c r="AA384" s="15">
        <v>1.6666666666666667</v>
      </c>
      <c r="AB384" s="15">
        <v>1.3333333333333333</v>
      </c>
      <c r="AC384" s="15">
        <v>1</v>
      </c>
      <c r="AD384" s="15">
        <v>3</v>
      </c>
      <c r="AE384" s="15">
        <v>1.8</v>
      </c>
      <c r="AF384" s="15">
        <v>4</v>
      </c>
      <c r="AG384" s="15">
        <v>0</v>
      </c>
      <c r="AH384" s="15">
        <v>5</v>
      </c>
      <c r="AI384" s="15" t="s">
        <v>1008</v>
      </c>
      <c r="AJ384" s="15" t="s">
        <v>1008</v>
      </c>
      <c r="AK384" s="15" t="s">
        <v>1007</v>
      </c>
      <c r="AL384" s="15">
        <v>4.4000000000000004</v>
      </c>
      <c r="AM384" s="15">
        <v>4</v>
      </c>
      <c r="AN384" s="15">
        <v>3.5</v>
      </c>
      <c r="AO384" s="15">
        <v>4.2</v>
      </c>
      <c r="AP384" s="15">
        <v>3.3333333333333335</v>
      </c>
      <c r="AQ384" s="15">
        <v>3.5</v>
      </c>
      <c r="AR384" s="27">
        <v>3.8222222222222224</v>
      </c>
      <c r="AS384" s="15">
        <f t="shared" si="35"/>
        <v>0</v>
      </c>
      <c r="AT384" s="15">
        <f t="shared" si="36"/>
        <v>0</v>
      </c>
      <c r="AU384" s="15">
        <f t="shared" si="37"/>
        <v>0</v>
      </c>
      <c r="AV384" s="15">
        <f t="shared" si="38"/>
        <v>0</v>
      </c>
      <c r="AW384" s="15">
        <f t="shared" si="39"/>
        <v>0</v>
      </c>
      <c r="AX384" s="15">
        <f t="shared" si="40"/>
        <v>0</v>
      </c>
      <c r="AY384" s="15">
        <f t="shared" si="41"/>
        <v>0</v>
      </c>
    </row>
    <row r="385" spans="1:51" x14ac:dyDescent="0.2">
      <c r="A385" s="15">
        <v>192</v>
      </c>
      <c r="B385" s="15">
        <v>706</v>
      </c>
      <c r="C385" s="15">
        <v>0</v>
      </c>
      <c r="D385" s="15">
        <v>0</v>
      </c>
      <c r="E385" s="15">
        <v>0</v>
      </c>
      <c r="F385" s="15">
        <v>1</v>
      </c>
      <c r="G385" s="15">
        <v>0</v>
      </c>
      <c r="H385" s="15">
        <v>0</v>
      </c>
      <c r="I385" s="15">
        <v>23</v>
      </c>
      <c r="J385" s="15">
        <v>0</v>
      </c>
      <c r="K385" s="15">
        <v>0</v>
      </c>
      <c r="L385" s="15">
        <v>0</v>
      </c>
      <c r="M385" s="15">
        <v>1</v>
      </c>
      <c r="N385" s="15">
        <v>0</v>
      </c>
      <c r="O385" s="15">
        <v>4</v>
      </c>
      <c r="P385" s="15">
        <v>3</v>
      </c>
      <c r="Q385" s="15">
        <v>0</v>
      </c>
      <c r="R385" s="15">
        <v>0</v>
      </c>
      <c r="S385" s="15">
        <v>1</v>
      </c>
      <c r="T385" s="15">
        <v>100000</v>
      </c>
      <c r="U385" s="15">
        <v>0</v>
      </c>
      <c r="V385" s="15">
        <v>0</v>
      </c>
      <c r="W385" s="15">
        <v>1</v>
      </c>
      <c r="X385" s="15">
        <v>40</v>
      </c>
      <c r="Y385" s="193">
        <v>2500</v>
      </c>
      <c r="Z385" s="15">
        <v>2</v>
      </c>
      <c r="AA385" s="15">
        <v>1.6666666666666667</v>
      </c>
      <c r="AB385" s="15">
        <v>1.3333333333333333</v>
      </c>
      <c r="AC385" s="15">
        <v>1</v>
      </c>
      <c r="AD385" s="15">
        <v>3</v>
      </c>
      <c r="AE385" s="15">
        <v>1.8</v>
      </c>
      <c r="AF385" s="15">
        <v>4</v>
      </c>
      <c r="AG385" s="15">
        <v>0</v>
      </c>
      <c r="AH385" s="15">
        <v>5</v>
      </c>
      <c r="AI385" s="15" t="s">
        <v>1008</v>
      </c>
      <c r="AJ385" s="15" t="s">
        <v>1008</v>
      </c>
      <c r="AK385" s="15" t="s">
        <v>1007</v>
      </c>
      <c r="AL385" s="27">
        <v>4.4000000000000004</v>
      </c>
      <c r="AM385" s="27">
        <v>4</v>
      </c>
      <c r="AN385" s="27">
        <v>3.5</v>
      </c>
      <c r="AO385" s="27">
        <v>4.2</v>
      </c>
      <c r="AP385" s="27">
        <v>3.3333333333333335</v>
      </c>
      <c r="AQ385" s="27">
        <v>3.5</v>
      </c>
      <c r="AR385" s="27">
        <v>3.8222222222222224</v>
      </c>
      <c r="AS385" s="15">
        <f t="shared" si="35"/>
        <v>0.60000000000000053</v>
      </c>
      <c r="AT385" s="15">
        <f t="shared" si="36"/>
        <v>0.66666666666666652</v>
      </c>
      <c r="AU385" s="15">
        <f t="shared" si="37"/>
        <v>0.75</v>
      </c>
      <c r="AV385" s="15">
        <f t="shared" si="38"/>
        <v>0</v>
      </c>
      <c r="AW385" s="15">
        <f t="shared" si="39"/>
        <v>-0.33333333333333304</v>
      </c>
      <c r="AX385" s="15">
        <f t="shared" si="40"/>
        <v>0.25</v>
      </c>
      <c r="AY385" s="15">
        <f t="shared" si="41"/>
        <v>0.32222222222222241</v>
      </c>
    </row>
    <row r="386" spans="1:51" x14ac:dyDescent="0.2">
      <c r="A386" s="15">
        <v>193</v>
      </c>
      <c r="B386" s="15">
        <v>707</v>
      </c>
      <c r="C386" s="15">
        <v>1</v>
      </c>
      <c r="D386" s="15">
        <v>0</v>
      </c>
      <c r="E386" s="15">
        <v>0</v>
      </c>
      <c r="F386" s="15">
        <v>1</v>
      </c>
      <c r="G386" s="15">
        <v>0</v>
      </c>
      <c r="H386" s="15">
        <v>0</v>
      </c>
      <c r="I386" s="15">
        <v>48</v>
      </c>
      <c r="J386" s="15">
        <v>0</v>
      </c>
      <c r="K386" s="15">
        <v>0</v>
      </c>
      <c r="L386" s="15">
        <v>1</v>
      </c>
      <c r="M386" s="15">
        <v>0</v>
      </c>
      <c r="N386" s="15">
        <v>0</v>
      </c>
      <c r="O386" s="15">
        <v>3</v>
      </c>
      <c r="P386" s="15">
        <v>25</v>
      </c>
      <c r="Q386" s="15">
        <v>0</v>
      </c>
      <c r="R386" s="15">
        <v>0</v>
      </c>
      <c r="S386" s="15">
        <v>1</v>
      </c>
      <c r="T386" s="15">
        <v>100000</v>
      </c>
      <c r="U386" s="15">
        <v>1</v>
      </c>
      <c r="V386" s="15">
        <v>1</v>
      </c>
      <c r="W386" s="15">
        <v>0</v>
      </c>
      <c r="X386" s="15">
        <v>5</v>
      </c>
      <c r="Y386" s="193">
        <v>800</v>
      </c>
      <c r="Z386" s="15">
        <v>3</v>
      </c>
      <c r="AA386" s="15">
        <v>3</v>
      </c>
      <c r="AB386" s="15">
        <v>1.3333333333333333</v>
      </c>
      <c r="AC386" s="15">
        <v>2</v>
      </c>
      <c r="AD386" s="15">
        <v>2</v>
      </c>
      <c r="AE386" s="15">
        <v>2.2666666666666666</v>
      </c>
      <c r="AF386" s="15">
        <v>5</v>
      </c>
      <c r="AG386" s="15">
        <v>0</v>
      </c>
      <c r="AH386" s="15">
        <v>5</v>
      </c>
      <c r="AI386" s="15" t="s">
        <v>1008</v>
      </c>
      <c r="AJ386" s="15" t="s">
        <v>1008</v>
      </c>
      <c r="AK386" s="15" t="s">
        <v>1007</v>
      </c>
      <c r="AL386" s="15">
        <v>3.8</v>
      </c>
      <c r="AM386" s="15">
        <v>3.3333333333333335</v>
      </c>
      <c r="AN386" s="15">
        <v>2.75</v>
      </c>
      <c r="AO386" s="15">
        <v>4.2</v>
      </c>
      <c r="AP386" s="15">
        <v>3.6666666666666665</v>
      </c>
      <c r="AQ386" s="15">
        <v>3.25</v>
      </c>
      <c r="AR386" s="27">
        <v>3.5</v>
      </c>
      <c r="AS386" s="15">
        <f t="shared" si="35"/>
        <v>0</v>
      </c>
      <c r="AT386" s="15">
        <f t="shared" si="36"/>
        <v>0.33333333333333348</v>
      </c>
      <c r="AU386" s="15">
        <f t="shared" si="37"/>
        <v>0</v>
      </c>
      <c r="AV386" s="15">
        <f t="shared" si="38"/>
        <v>0</v>
      </c>
      <c r="AW386" s="15">
        <f t="shared" si="39"/>
        <v>0</v>
      </c>
      <c r="AX386" s="15">
        <f t="shared" si="40"/>
        <v>0</v>
      </c>
      <c r="AY386" s="15">
        <f t="shared" si="41"/>
        <v>5.5555555555555358E-2</v>
      </c>
    </row>
    <row r="387" spans="1:51" x14ac:dyDescent="0.2">
      <c r="A387" s="15">
        <v>193</v>
      </c>
      <c r="B387" s="15">
        <v>707</v>
      </c>
      <c r="C387" s="15">
        <v>1</v>
      </c>
      <c r="D387" s="15">
        <v>0</v>
      </c>
      <c r="E387" s="15">
        <v>0</v>
      </c>
      <c r="F387" s="15">
        <v>1</v>
      </c>
      <c r="G387" s="15">
        <v>0</v>
      </c>
      <c r="H387" s="15">
        <v>0</v>
      </c>
      <c r="I387" s="15">
        <v>48</v>
      </c>
      <c r="J387" s="15">
        <v>0</v>
      </c>
      <c r="K387" s="15">
        <v>0</v>
      </c>
      <c r="L387" s="15">
        <v>1</v>
      </c>
      <c r="M387" s="15">
        <v>0</v>
      </c>
      <c r="N387" s="15">
        <v>0</v>
      </c>
      <c r="O387" s="15">
        <v>3</v>
      </c>
      <c r="P387" s="15">
        <v>25</v>
      </c>
      <c r="Q387" s="15">
        <v>0</v>
      </c>
      <c r="R387" s="15">
        <v>0</v>
      </c>
      <c r="S387" s="15">
        <v>1</v>
      </c>
      <c r="T387" s="15">
        <v>100000</v>
      </c>
      <c r="U387" s="15">
        <v>1</v>
      </c>
      <c r="V387" s="15">
        <v>0</v>
      </c>
      <c r="W387" s="15">
        <v>0</v>
      </c>
      <c r="X387" s="15">
        <v>5</v>
      </c>
      <c r="Y387" s="193">
        <v>800</v>
      </c>
      <c r="Z387" s="15">
        <v>3</v>
      </c>
      <c r="AA387" s="15">
        <v>3</v>
      </c>
      <c r="AB387" s="15">
        <v>1.3333333333333333</v>
      </c>
      <c r="AC387" s="15">
        <v>2</v>
      </c>
      <c r="AD387" s="15">
        <v>2</v>
      </c>
      <c r="AE387" s="15">
        <v>2.2666666666666666</v>
      </c>
      <c r="AF387" s="15">
        <v>5</v>
      </c>
      <c r="AG387" s="15">
        <v>0</v>
      </c>
      <c r="AH387" s="15">
        <v>5</v>
      </c>
      <c r="AI387" s="15" t="s">
        <v>1008</v>
      </c>
      <c r="AJ387" s="15" t="s">
        <v>1008</v>
      </c>
      <c r="AK387" s="15" t="s">
        <v>1007</v>
      </c>
      <c r="AL387" s="27">
        <v>3.8</v>
      </c>
      <c r="AM387" s="27">
        <v>3</v>
      </c>
      <c r="AN387" s="27">
        <v>2.75</v>
      </c>
      <c r="AO387" s="27">
        <v>4.2</v>
      </c>
      <c r="AP387" s="27">
        <v>3.6666666666666665</v>
      </c>
      <c r="AQ387" s="27">
        <v>3.25</v>
      </c>
      <c r="AR387" s="27">
        <v>3.4444444444444446</v>
      </c>
      <c r="AS387" s="15">
        <f t="shared" ref="AS387:AS450" si="42">$AL387-$AL388</f>
        <v>-0.20000000000000018</v>
      </c>
      <c r="AT387" s="15">
        <f t="shared" ref="AT387:AT450" si="43">$AM387-$AM388</f>
        <v>-0.33333333333333348</v>
      </c>
      <c r="AU387" s="15">
        <f t="shared" ref="AU387:AU450" si="44">$AN387-$AN388</f>
        <v>0</v>
      </c>
      <c r="AV387" s="15">
        <f t="shared" ref="AV387:AV450" si="45">$AO387-$AO388</f>
        <v>0.80000000000000027</v>
      </c>
      <c r="AW387" s="15">
        <f t="shared" ref="AW387:AW450" si="46">$AP387-$AP388</f>
        <v>0</v>
      </c>
      <c r="AX387" s="15">
        <f t="shared" ref="AX387:AX450" si="47">$AQ387-$AQ388</f>
        <v>0.25</v>
      </c>
      <c r="AY387" s="15">
        <f t="shared" ref="AY387:AY450" si="48">$AR387-$AR388</f>
        <v>8.6111111111110805E-2</v>
      </c>
    </row>
    <row r="388" spans="1:51" x14ac:dyDescent="0.2">
      <c r="A388" s="15">
        <v>194</v>
      </c>
      <c r="B388" s="15">
        <v>708</v>
      </c>
      <c r="C388" s="15">
        <v>1</v>
      </c>
      <c r="D388" s="15">
        <v>0</v>
      </c>
      <c r="E388" s="15">
        <v>0</v>
      </c>
      <c r="F388" s="15">
        <v>1</v>
      </c>
      <c r="G388" s="15">
        <v>0</v>
      </c>
      <c r="H388" s="15">
        <v>0</v>
      </c>
      <c r="I388" s="15">
        <v>53</v>
      </c>
      <c r="J388" s="15">
        <v>0</v>
      </c>
      <c r="K388" s="15">
        <v>1</v>
      </c>
      <c r="L388" s="15">
        <v>0</v>
      </c>
      <c r="M388" s="15">
        <v>0</v>
      </c>
      <c r="N388" s="15">
        <v>0</v>
      </c>
      <c r="O388" s="15">
        <v>2</v>
      </c>
      <c r="P388" s="15">
        <v>30</v>
      </c>
      <c r="Q388" s="15">
        <v>0</v>
      </c>
      <c r="R388" s="15">
        <v>0</v>
      </c>
      <c r="S388" s="15">
        <v>1</v>
      </c>
      <c r="T388" s="15">
        <v>150000</v>
      </c>
      <c r="U388" s="15">
        <v>1</v>
      </c>
      <c r="V388" s="15">
        <v>1</v>
      </c>
      <c r="W388" s="15">
        <v>1</v>
      </c>
      <c r="X388" s="15">
        <v>6</v>
      </c>
      <c r="Y388" s="193">
        <v>416.66666666666669</v>
      </c>
      <c r="Z388" s="15">
        <v>3</v>
      </c>
      <c r="AA388" s="15">
        <v>2.6666666666666665</v>
      </c>
      <c r="AB388" s="15">
        <v>1.6666666666666667</v>
      </c>
      <c r="AC388" s="15">
        <v>1.5</v>
      </c>
      <c r="AD388" s="15">
        <v>3</v>
      </c>
      <c r="AE388" s="15">
        <v>2.3666666666666663</v>
      </c>
      <c r="AF388" s="15">
        <v>4</v>
      </c>
      <c r="AG388" s="15">
        <v>1</v>
      </c>
      <c r="AH388" s="15">
        <v>1</v>
      </c>
      <c r="AI388" s="15">
        <v>0</v>
      </c>
      <c r="AJ388" s="15">
        <v>0</v>
      </c>
      <c r="AK388" s="15">
        <v>0</v>
      </c>
      <c r="AL388" s="15">
        <v>4</v>
      </c>
      <c r="AM388" s="15">
        <v>3.3333333333333335</v>
      </c>
      <c r="AN388" s="15">
        <v>2.75</v>
      </c>
      <c r="AO388" s="15">
        <v>3.4</v>
      </c>
      <c r="AP388" s="15">
        <v>3.6666666666666665</v>
      </c>
      <c r="AQ388" s="15">
        <v>3</v>
      </c>
      <c r="AR388" s="27">
        <v>3.3583333333333338</v>
      </c>
      <c r="AS388" s="15">
        <f t="shared" si="42"/>
        <v>0</v>
      </c>
      <c r="AT388" s="15">
        <f t="shared" si="43"/>
        <v>0.33333333333333348</v>
      </c>
      <c r="AU388" s="15">
        <f t="shared" si="44"/>
        <v>0</v>
      </c>
      <c r="AV388" s="15">
        <f t="shared" si="45"/>
        <v>0</v>
      </c>
      <c r="AW388" s="15">
        <f t="shared" si="46"/>
        <v>0.66666666666666652</v>
      </c>
      <c r="AX388" s="15">
        <f t="shared" si="47"/>
        <v>0</v>
      </c>
      <c r="AY388" s="15">
        <f t="shared" si="48"/>
        <v>0.16666666666666741</v>
      </c>
    </row>
    <row r="389" spans="1:51" x14ac:dyDescent="0.2">
      <c r="A389" s="15">
        <v>194</v>
      </c>
      <c r="B389" s="15">
        <v>708</v>
      </c>
      <c r="C389" s="15">
        <v>1</v>
      </c>
      <c r="D389" s="15">
        <v>0</v>
      </c>
      <c r="E389" s="15">
        <v>0</v>
      </c>
      <c r="F389" s="15">
        <v>1</v>
      </c>
      <c r="G389" s="15">
        <v>0</v>
      </c>
      <c r="H389" s="15">
        <v>0</v>
      </c>
      <c r="I389" s="15">
        <v>53</v>
      </c>
      <c r="J389" s="15">
        <v>0</v>
      </c>
      <c r="K389" s="15">
        <v>1</v>
      </c>
      <c r="L389" s="15">
        <v>0</v>
      </c>
      <c r="M389" s="15">
        <v>0</v>
      </c>
      <c r="N389" s="15">
        <v>0</v>
      </c>
      <c r="O389" s="15">
        <v>2</v>
      </c>
      <c r="P389" s="15">
        <v>30</v>
      </c>
      <c r="Q389" s="15">
        <v>0</v>
      </c>
      <c r="R389" s="15">
        <v>0</v>
      </c>
      <c r="S389" s="15">
        <v>1</v>
      </c>
      <c r="T389" s="15">
        <v>150000</v>
      </c>
      <c r="U389" s="15">
        <v>1</v>
      </c>
      <c r="V389" s="15">
        <v>0</v>
      </c>
      <c r="W389" s="15">
        <v>1</v>
      </c>
      <c r="X389" s="15">
        <v>6</v>
      </c>
      <c r="Y389" s="193">
        <v>333.33333333333331</v>
      </c>
      <c r="Z389" s="15">
        <v>3</v>
      </c>
      <c r="AA389" s="15">
        <v>2.6666666666666665</v>
      </c>
      <c r="AB389" s="15">
        <v>1.6666666666666667</v>
      </c>
      <c r="AC389" s="15">
        <v>1.5</v>
      </c>
      <c r="AD389" s="15">
        <v>3</v>
      </c>
      <c r="AE389" s="15">
        <v>2.3666666666666663</v>
      </c>
      <c r="AF389" s="15">
        <v>4</v>
      </c>
      <c r="AG389" s="15">
        <v>1</v>
      </c>
      <c r="AH389" s="15">
        <v>1</v>
      </c>
      <c r="AI389" s="15">
        <v>0</v>
      </c>
      <c r="AJ389" s="15">
        <v>0</v>
      </c>
      <c r="AK389" s="15">
        <v>0</v>
      </c>
      <c r="AL389" s="27">
        <v>4</v>
      </c>
      <c r="AM389" s="27">
        <v>3</v>
      </c>
      <c r="AN389" s="27">
        <v>2.75</v>
      </c>
      <c r="AO389" s="27">
        <v>3.4</v>
      </c>
      <c r="AP389" s="27">
        <v>3</v>
      </c>
      <c r="AQ389" s="27">
        <v>3</v>
      </c>
      <c r="AR389" s="27">
        <v>3.1916666666666664</v>
      </c>
      <c r="AS389" s="15">
        <f t="shared" si="42"/>
        <v>-0.40000000000000036</v>
      </c>
      <c r="AT389" s="15">
        <f t="shared" si="43"/>
        <v>-1.666666666666667</v>
      </c>
      <c r="AU389" s="15">
        <f t="shared" si="44"/>
        <v>0.75</v>
      </c>
      <c r="AV389" s="15">
        <f t="shared" si="45"/>
        <v>0.60000000000000009</v>
      </c>
      <c r="AW389" s="15">
        <f t="shared" si="46"/>
        <v>0.33333333333333348</v>
      </c>
      <c r="AX389" s="15">
        <f t="shared" si="47"/>
        <v>0.5</v>
      </c>
      <c r="AY389" s="15">
        <f t="shared" si="48"/>
        <v>1.9444444444443931E-2</v>
      </c>
    </row>
    <row r="390" spans="1:51" x14ac:dyDescent="0.2">
      <c r="A390" s="15">
        <v>195</v>
      </c>
      <c r="B390" s="15">
        <v>709</v>
      </c>
      <c r="C390" s="15">
        <v>0</v>
      </c>
      <c r="D390" s="15">
        <v>0</v>
      </c>
      <c r="E390" s="15">
        <v>0</v>
      </c>
      <c r="F390" s="15">
        <v>1</v>
      </c>
      <c r="G390" s="15">
        <v>0</v>
      </c>
      <c r="H390" s="15">
        <v>1</v>
      </c>
      <c r="I390" s="15">
        <v>55</v>
      </c>
      <c r="J390" s="15">
        <v>0</v>
      </c>
      <c r="K390" s="15">
        <v>1</v>
      </c>
      <c r="L390" s="15">
        <v>0</v>
      </c>
      <c r="M390" s="15">
        <v>0</v>
      </c>
      <c r="N390" s="15">
        <v>0</v>
      </c>
      <c r="O390" s="15">
        <v>2</v>
      </c>
      <c r="P390" s="15">
        <v>30</v>
      </c>
      <c r="Q390" s="15">
        <v>0</v>
      </c>
      <c r="R390" s="15">
        <v>0</v>
      </c>
      <c r="S390" s="15">
        <v>1</v>
      </c>
      <c r="T390" s="15">
        <v>250000</v>
      </c>
      <c r="U390" s="15">
        <v>0</v>
      </c>
      <c r="V390" s="15">
        <v>1</v>
      </c>
      <c r="W390" s="15">
        <v>1</v>
      </c>
      <c r="X390" s="15">
        <v>7</v>
      </c>
      <c r="Y390" s="193">
        <v>571.42857142857144</v>
      </c>
      <c r="Z390" s="15">
        <v>1</v>
      </c>
      <c r="AA390" s="15">
        <v>1.3333333333333333</v>
      </c>
      <c r="AB390" s="15">
        <v>1.3333333333333333</v>
      </c>
      <c r="AC390" s="15">
        <v>2</v>
      </c>
      <c r="AD390" s="15">
        <v>2</v>
      </c>
      <c r="AE390" s="15">
        <v>1.5333333333333332</v>
      </c>
      <c r="AF390" s="15">
        <v>3</v>
      </c>
      <c r="AG390" s="15">
        <v>0</v>
      </c>
      <c r="AH390" s="15">
        <v>5</v>
      </c>
      <c r="AI390" s="15" t="s">
        <v>1008</v>
      </c>
      <c r="AJ390" s="15" t="s">
        <v>1008</v>
      </c>
      <c r="AK390" s="15" t="s">
        <v>1007</v>
      </c>
      <c r="AL390" s="15">
        <v>4.4000000000000004</v>
      </c>
      <c r="AM390" s="15">
        <v>4.666666666666667</v>
      </c>
      <c r="AN390" s="15">
        <v>2</v>
      </c>
      <c r="AO390" s="15">
        <v>2.8</v>
      </c>
      <c r="AP390" s="15">
        <v>2.6666666666666665</v>
      </c>
      <c r="AQ390" s="15">
        <v>2.5</v>
      </c>
      <c r="AR390" s="27">
        <v>3.1722222222222225</v>
      </c>
      <c r="AS390" s="15">
        <f t="shared" si="42"/>
        <v>0</v>
      </c>
      <c r="AT390" s="15">
        <f t="shared" si="43"/>
        <v>0</v>
      </c>
      <c r="AU390" s="15">
        <f t="shared" si="44"/>
        <v>0</v>
      </c>
      <c r="AV390" s="15">
        <f t="shared" si="45"/>
        <v>0</v>
      </c>
      <c r="AW390" s="15">
        <f t="shared" si="46"/>
        <v>0</v>
      </c>
      <c r="AX390" s="15">
        <f t="shared" si="47"/>
        <v>0</v>
      </c>
      <c r="AY390" s="15">
        <f t="shared" si="48"/>
        <v>0</v>
      </c>
    </row>
    <row r="391" spans="1:51" x14ac:dyDescent="0.2">
      <c r="A391" s="15">
        <v>195</v>
      </c>
      <c r="B391" s="15">
        <v>709</v>
      </c>
      <c r="C391" s="15">
        <v>0</v>
      </c>
      <c r="D391" s="15">
        <v>0</v>
      </c>
      <c r="E391" s="15">
        <v>0</v>
      </c>
      <c r="F391" s="15">
        <v>1</v>
      </c>
      <c r="G391" s="15">
        <v>0</v>
      </c>
      <c r="H391" s="15">
        <v>1</v>
      </c>
      <c r="I391" s="15">
        <v>55</v>
      </c>
      <c r="J391" s="15">
        <v>0</v>
      </c>
      <c r="K391" s="15">
        <v>1</v>
      </c>
      <c r="L391" s="15">
        <v>0</v>
      </c>
      <c r="M391" s="15">
        <v>0</v>
      </c>
      <c r="N391" s="15">
        <v>0</v>
      </c>
      <c r="O391" s="15">
        <v>2</v>
      </c>
      <c r="P391" s="15">
        <v>30</v>
      </c>
      <c r="Q391" s="15">
        <v>0</v>
      </c>
      <c r="R391" s="15">
        <v>0</v>
      </c>
      <c r="S391" s="15">
        <v>1</v>
      </c>
      <c r="T391" s="15">
        <v>250000</v>
      </c>
      <c r="U391" s="15">
        <v>0</v>
      </c>
      <c r="V391" s="15">
        <v>0</v>
      </c>
      <c r="W391" s="15">
        <v>1</v>
      </c>
      <c r="X391" s="15">
        <v>7</v>
      </c>
      <c r="Y391" s="193">
        <v>571.42857142857144</v>
      </c>
      <c r="Z391" s="15">
        <v>1</v>
      </c>
      <c r="AA391" s="15">
        <v>1.3333333333333333</v>
      </c>
      <c r="AB391" s="15">
        <v>1.3333333333333333</v>
      </c>
      <c r="AC391" s="15">
        <v>2</v>
      </c>
      <c r="AD391" s="15">
        <v>2</v>
      </c>
      <c r="AE391" s="15">
        <v>1.5333333333333332</v>
      </c>
      <c r="AF391" s="15">
        <v>3</v>
      </c>
      <c r="AG391" s="15">
        <v>0</v>
      </c>
      <c r="AH391" s="15">
        <v>5</v>
      </c>
      <c r="AI391" s="15" t="s">
        <v>1008</v>
      </c>
      <c r="AJ391" s="15" t="s">
        <v>1008</v>
      </c>
      <c r="AK391" s="15" t="s">
        <v>1007</v>
      </c>
      <c r="AL391" s="27">
        <v>4.4000000000000004</v>
      </c>
      <c r="AM391" s="27">
        <v>4.666666666666667</v>
      </c>
      <c r="AN391" s="27">
        <v>2</v>
      </c>
      <c r="AO391" s="27">
        <v>2.8</v>
      </c>
      <c r="AP391" s="27">
        <v>2.6666666666666665</v>
      </c>
      <c r="AQ391" s="27">
        <v>2.5</v>
      </c>
      <c r="AR391" s="27">
        <v>3.1722222222222225</v>
      </c>
      <c r="AS391" s="15">
        <f t="shared" si="42"/>
        <v>1.0000000000000004</v>
      </c>
      <c r="AT391" s="15">
        <f t="shared" si="43"/>
        <v>1.3333333333333335</v>
      </c>
      <c r="AU391" s="15">
        <f t="shared" si="44"/>
        <v>0</v>
      </c>
      <c r="AV391" s="15">
        <f t="shared" si="45"/>
        <v>-0.60000000000000009</v>
      </c>
      <c r="AW391" s="15">
        <f t="shared" si="46"/>
        <v>-0.33333333333333348</v>
      </c>
      <c r="AX391" s="15">
        <f t="shared" si="47"/>
        <v>-0.25</v>
      </c>
      <c r="AY391" s="15">
        <f t="shared" si="48"/>
        <v>0.19166666666666687</v>
      </c>
    </row>
    <row r="392" spans="1:51" x14ac:dyDescent="0.2">
      <c r="A392" s="15">
        <v>196</v>
      </c>
      <c r="B392" s="15">
        <v>710</v>
      </c>
      <c r="C392" s="15">
        <v>1</v>
      </c>
      <c r="D392" s="15">
        <v>0</v>
      </c>
      <c r="E392" s="15">
        <v>0</v>
      </c>
      <c r="F392" s="15">
        <v>1</v>
      </c>
      <c r="G392" s="15">
        <v>0</v>
      </c>
      <c r="H392" s="15">
        <v>0</v>
      </c>
      <c r="I392" s="15">
        <v>56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3</v>
      </c>
      <c r="P392" s="15">
        <v>30</v>
      </c>
      <c r="Q392" s="15">
        <v>0</v>
      </c>
      <c r="R392" s="15">
        <v>0</v>
      </c>
      <c r="S392" s="15">
        <v>1</v>
      </c>
      <c r="T392" s="15">
        <v>140000</v>
      </c>
      <c r="U392" s="15">
        <v>0</v>
      </c>
      <c r="V392" s="15">
        <v>1</v>
      </c>
      <c r="W392" s="15">
        <v>0</v>
      </c>
      <c r="X392" s="15">
        <v>6</v>
      </c>
      <c r="Y392" s="193">
        <v>800</v>
      </c>
      <c r="Z392" s="15">
        <v>2.75</v>
      </c>
      <c r="AA392" s="15">
        <v>2</v>
      </c>
      <c r="AB392" s="15">
        <v>2.3333333333333335</v>
      </c>
      <c r="AC392" s="15">
        <v>2.5</v>
      </c>
      <c r="AD392" s="15">
        <v>2</v>
      </c>
      <c r="AE392" s="15">
        <v>2.3166666666666669</v>
      </c>
      <c r="AF392" s="15">
        <v>4</v>
      </c>
      <c r="AG392" s="15">
        <v>1</v>
      </c>
      <c r="AH392" s="15">
        <v>1</v>
      </c>
      <c r="AI392" s="15">
        <v>0</v>
      </c>
      <c r="AJ392" s="15">
        <v>0</v>
      </c>
      <c r="AK392" s="15">
        <v>0</v>
      </c>
      <c r="AL392" s="15">
        <v>3.4</v>
      </c>
      <c r="AM392" s="15">
        <v>3.3333333333333335</v>
      </c>
      <c r="AN392" s="15">
        <v>2</v>
      </c>
      <c r="AO392" s="15">
        <v>3.4</v>
      </c>
      <c r="AP392" s="15">
        <v>3</v>
      </c>
      <c r="AQ392" s="15">
        <v>2.75</v>
      </c>
      <c r="AR392" s="27">
        <v>2.9805555555555556</v>
      </c>
      <c r="AS392" s="15">
        <f t="shared" si="42"/>
        <v>0</v>
      </c>
      <c r="AT392" s="15">
        <f t="shared" si="43"/>
        <v>0</v>
      </c>
      <c r="AU392" s="15">
        <f t="shared" si="44"/>
        <v>0.25</v>
      </c>
      <c r="AV392" s="15">
        <f t="shared" si="45"/>
        <v>0</v>
      </c>
      <c r="AW392" s="15">
        <f t="shared" si="46"/>
        <v>0</v>
      </c>
      <c r="AX392" s="15">
        <f t="shared" si="47"/>
        <v>0</v>
      </c>
      <c r="AY392" s="15">
        <f t="shared" si="48"/>
        <v>4.1666666666666963E-2</v>
      </c>
    </row>
    <row r="393" spans="1:51" x14ac:dyDescent="0.2">
      <c r="A393" s="15">
        <v>196</v>
      </c>
      <c r="B393" s="15">
        <v>710</v>
      </c>
      <c r="C393" s="15">
        <v>1</v>
      </c>
      <c r="D393" s="15">
        <v>0</v>
      </c>
      <c r="E393" s="15">
        <v>0</v>
      </c>
      <c r="F393" s="15">
        <v>1</v>
      </c>
      <c r="G393" s="15">
        <v>0</v>
      </c>
      <c r="H393" s="15">
        <v>0</v>
      </c>
      <c r="I393" s="15">
        <v>56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3</v>
      </c>
      <c r="P393" s="15">
        <v>30</v>
      </c>
      <c r="Q393" s="15">
        <v>0</v>
      </c>
      <c r="R393" s="15">
        <v>0</v>
      </c>
      <c r="S393" s="15">
        <v>1</v>
      </c>
      <c r="T393" s="15">
        <v>140000</v>
      </c>
      <c r="U393" s="15">
        <v>0</v>
      </c>
      <c r="V393" s="15">
        <v>0</v>
      </c>
      <c r="W393" s="15">
        <v>0</v>
      </c>
      <c r="X393" s="15">
        <v>6</v>
      </c>
      <c r="Y393" s="193">
        <v>833.33333333333326</v>
      </c>
      <c r="Z393" s="15">
        <v>2.75</v>
      </c>
      <c r="AA393" s="15">
        <v>2</v>
      </c>
      <c r="AB393" s="15">
        <v>2.3333333333333335</v>
      </c>
      <c r="AC393" s="15">
        <v>2.5</v>
      </c>
      <c r="AD393" s="15">
        <v>2</v>
      </c>
      <c r="AE393" s="15">
        <v>2.3166666666666669</v>
      </c>
      <c r="AF393" s="15">
        <v>4</v>
      </c>
      <c r="AG393" s="15">
        <v>1</v>
      </c>
      <c r="AH393" s="15">
        <v>1</v>
      </c>
      <c r="AI393" s="15">
        <v>0</v>
      </c>
      <c r="AJ393" s="15">
        <v>0</v>
      </c>
      <c r="AK393" s="15">
        <v>0</v>
      </c>
      <c r="AL393" s="27">
        <v>3.4</v>
      </c>
      <c r="AM393" s="27">
        <v>3.3333333333333335</v>
      </c>
      <c r="AN393" s="27">
        <v>1.75</v>
      </c>
      <c r="AO393" s="27">
        <v>3.4</v>
      </c>
      <c r="AP393" s="27">
        <v>3</v>
      </c>
      <c r="AQ393" s="27">
        <v>2.75</v>
      </c>
      <c r="AR393" s="27">
        <v>2.9388888888888887</v>
      </c>
      <c r="AS393" s="15">
        <f t="shared" si="42"/>
        <v>0.19999999999999973</v>
      </c>
      <c r="AT393" s="15">
        <f t="shared" si="43"/>
        <v>-0.33333333333333304</v>
      </c>
      <c r="AU393" s="15">
        <f t="shared" si="44"/>
        <v>0.75</v>
      </c>
      <c r="AV393" s="15">
        <f t="shared" si="45"/>
        <v>0.60000000000000009</v>
      </c>
      <c r="AW393" s="15">
        <f t="shared" si="46"/>
        <v>-0.66666666666666652</v>
      </c>
      <c r="AX393" s="15">
        <f t="shared" si="47"/>
        <v>0.25</v>
      </c>
      <c r="AY393" s="15">
        <f t="shared" si="48"/>
        <v>0.13333333333333286</v>
      </c>
    </row>
    <row r="394" spans="1:51" x14ac:dyDescent="0.2">
      <c r="A394" s="15">
        <v>197</v>
      </c>
      <c r="B394" s="15">
        <v>711</v>
      </c>
      <c r="C394" s="15">
        <v>0</v>
      </c>
      <c r="D394" s="15">
        <v>0</v>
      </c>
      <c r="E394" s="15">
        <v>0</v>
      </c>
      <c r="F394" s="15">
        <v>1</v>
      </c>
      <c r="G394" s="15">
        <v>0</v>
      </c>
      <c r="H394" s="15">
        <v>0</v>
      </c>
      <c r="I394" s="15">
        <v>79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1</v>
      </c>
      <c r="P394" s="15">
        <v>60</v>
      </c>
      <c r="Q394" s="15">
        <v>0</v>
      </c>
      <c r="R394" s="15">
        <v>0</v>
      </c>
      <c r="S394" s="15">
        <v>1</v>
      </c>
      <c r="T394" s="15">
        <v>120000</v>
      </c>
      <c r="U394" s="15">
        <v>1</v>
      </c>
      <c r="V394" s="15">
        <v>1</v>
      </c>
      <c r="W394" s="15">
        <v>1</v>
      </c>
      <c r="X394" s="15">
        <v>18</v>
      </c>
      <c r="Y394" s="193">
        <v>500</v>
      </c>
      <c r="Z394" s="15">
        <v>2.75</v>
      </c>
      <c r="AA394" s="15">
        <v>2.6666666666666665</v>
      </c>
      <c r="AB394" s="15">
        <v>1.6666666666666667</v>
      </c>
      <c r="AC394" s="15">
        <v>3.5</v>
      </c>
      <c r="AD394" s="15">
        <v>2.5</v>
      </c>
      <c r="AE394" s="15">
        <v>2.6166666666666663</v>
      </c>
      <c r="AF394" s="15">
        <v>4</v>
      </c>
      <c r="AG394" s="15">
        <v>0</v>
      </c>
      <c r="AH394" s="15">
        <v>5</v>
      </c>
      <c r="AI394" s="15" t="s">
        <v>1008</v>
      </c>
      <c r="AJ394" s="15" t="s">
        <v>1008</v>
      </c>
      <c r="AK394" s="15" t="s">
        <v>1007</v>
      </c>
      <c r="AL394" s="15">
        <v>3.2</v>
      </c>
      <c r="AM394" s="15">
        <v>3.6666666666666665</v>
      </c>
      <c r="AN394" s="15">
        <v>1</v>
      </c>
      <c r="AO394" s="15">
        <v>2.8</v>
      </c>
      <c r="AP394" s="15">
        <v>3.6666666666666665</v>
      </c>
      <c r="AQ394" s="15">
        <v>2.5</v>
      </c>
      <c r="AR394" s="27">
        <v>2.8055555555555558</v>
      </c>
      <c r="AS394" s="15">
        <f t="shared" si="42"/>
        <v>0</v>
      </c>
      <c r="AT394" s="15">
        <f t="shared" si="43"/>
        <v>0</v>
      </c>
      <c r="AU394" s="15">
        <f t="shared" si="44"/>
        <v>0</v>
      </c>
      <c r="AV394" s="15">
        <f t="shared" si="45"/>
        <v>0</v>
      </c>
      <c r="AW394" s="15">
        <f t="shared" si="46"/>
        <v>0.33333333333333304</v>
      </c>
      <c r="AX394" s="15">
        <f t="shared" si="47"/>
        <v>0</v>
      </c>
      <c r="AY394" s="15">
        <f t="shared" si="48"/>
        <v>5.5555555555555802E-2</v>
      </c>
    </row>
    <row r="395" spans="1:51" x14ac:dyDescent="0.2">
      <c r="A395" s="15">
        <v>197</v>
      </c>
      <c r="B395" s="15">
        <v>711</v>
      </c>
      <c r="C395" s="15">
        <v>0</v>
      </c>
      <c r="D395" s="15">
        <v>0</v>
      </c>
      <c r="E395" s="15">
        <v>0</v>
      </c>
      <c r="F395" s="15">
        <v>1</v>
      </c>
      <c r="G395" s="15">
        <v>0</v>
      </c>
      <c r="H395" s="15">
        <v>0</v>
      </c>
      <c r="I395" s="15">
        <v>79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1</v>
      </c>
      <c r="P395" s="15">
        <v>60</v>
      </c>
      <c r="Q395" s="15">
        <v>0</v>
      </c>
      <c r="R395" s="15">
        <v>0</v>
      </c>
      <c r="S395" s="15">
        <v>1</v>
      </c>
      <c r="T395" s="15">
        <v>120000</v>
      </c>
      <c r="U395" s="15">
        <v>1</v>
      </c>
      <c r="V395" s="15">
        <v>0</v>
      </c>
      <c r="W395" s="15">
        <v>1</v>
      </c>
      <c r="X395" s="15">
        <v>18</v>
      </c>
      <c r="Y395" s="193">
        <v>472.22222222222223</v>
      </c>
      <c r="Z395" s="15">
        <v>2.75</v>
      </c>
      <c r="AA395" s="15">
        <v>2.6666666666666665</v>
      </c>
      <c r="AB395" s="15">
        <v>1.6666666666666667</v>
      </c>
      <c r="AC395" s="15">
        <v>3.5</v>
      </c>
      <c r="AD395" s="15">
        <v>2.5</v>
      </c>
      <c r="AE395" s="15">
        <v>2.6166666666666663</v>
      </c>
      <c r="AF395" s="15">
        <v>4</v>
      </c>
      <c r="AG395" s="15">
        <v>0</v>
      </c>
      <c r="AH395" s="15">
        <v>5</v>
      </c>
      <c r="AI395" s="15" t="s">
        <v>1008</v>
      </c>
      <c r="AJ395" s="15" t="s">
        <v>1008</v>
      </c>
      <c r="AK395" s="15" t="s">
        <v>1007</v>
      </c>
      <c r="AL395" s="27">
        <v>3.2</v>
      </c>
      <c r="AM395" s="27">
        <v>3.6666666666666665</v>
      </c>
      <c r="AN395" s="27">
        <v>1</v>
      </c>
      <c r="AO395" s="27">
        <v>2.8</v>
      </c>
      <c r="AP395" s="27">
        <v>3.3333333333333335</v>
      </c>
      <c r="AQ395" s="27">
        <v>2.5</v>
      </c>
      <c r="AR395" s="27">
        <v>2.75</v>
      </c>
      <c r="AS395" s="15">
        <f t="shared" si="42"/>
        <v>-1.2000000000000002</v>
      </c>
      <c r="AT395" s="15">
        <f t="shared" si="43"/>
        <v>0</v>
      </c>
      <c r="AU395" s="15">
        <f t="shared" si="44"/>
        <v>-1.5</v>
      </c>
      <c r="AV395" s="15">
        <f t="shared" si="45"/>
        <v>-0.60000000000000009</v>
      </c>
      <c r="AW395" s="15">
        <f t="shared" si="46"/>
        <v>0.66666666666666696</v>
      </c>
      <c r="AX395" s="15">
        <f t="shared" si="47"/>
        <v>0.5</v>
      </c>
      <c r="AY395" s="15">
        <f t="shared" si="48"/>
        <v>-0.35555555555555562</v>
      </c>
    </row>
    <row r="396" spans="1:51" x14ac:dyDescent="0.2">
      <c r="A396" s="15">
        <v>198</v>
      </c>
      <c r="B396" s="15">
        <v>712</v>
      </c>
      <c r="C396" s="15">
        <v>0</v>
      </c>
      <c r="D396" s="15">
        <v>0</v>
      </c>
      <c r="E396" s="15">
        <v>0</v>
      </c>
      <c r="F396" s="15">
        <v>1</v>
      </c>
      <c r="G396" s="15">
        <v>0</v>
      </c>
      <c r="H396" s="15">
        <v>0</v>
      </c>
      <c r="I396" s="15">
        <v>49</v>
      </c>
      <c r="J396" s="15">
        <v>0</v>
      </c>
      <c r="K396" s="15">
        <v>0</v>
      </c>
      <c r="L396" s="15">
        <v>0</v>
      </c>
      <c r="M396" s="15">
        <v>0</v>
      </c>
      <c r="N396" s="15">
        <v>1</v>
      </c>
      <c r="O396" s="15">
        <v>1</v>
      </c>
      <c r="P396" s="15">
        <v>12</v>
      </c>
      <c r="Q396" s="15">
        <v>0</v>
      </c>
      <c r="R396" s="15">
        <v>0</v>
      </c>
      <c r="S396" s="15">
        <v>1</v>
      </c>
      <c r="T396" s="15">
        <v>400000</v>
      </c>
      <c r="U396" s="15">
        <v>0</v>
      </c>
      <c r="V396" s="15">
        <v>1</v>
      </c>
      <c r="W396" s="15">
        <v>1</v>
      </c>
      <c r="X396" s="15">
        <v>11</v>
      </c>
      <c r="Y396" s="193">
        <v>590.90909090909088</v>
      </c>
      <c r="Z396" s="15">
        <v>1</v>
      </c>
      <c r="AA396" s="15">
        <v>2.6666666666666665</v>
      </c>
      <c r="AB396" s="15">
        <v>1.6666666666666667</v>
      </c>
      <c r="AC396" s="15">
        <v>2</v>
      </c>
      <c r="AD396" s="15">
        <v>2</v>
      </c>
      <c r="AE396" s="15">
        <v>1.8666666666666665</v>
      </c>
      <c r="AF396" s="15">
        <v>3</v>
      </c>
      <c r="AG396" s="15">
        <v>0</v>
      </c>
      <c r="AH396" s="15">
        <v>5</v>
      </c>
      <c r="AI396" s="15" t="s">
        <v>1008</v>
      </c>
      <c r="AJ396" s="15" t="s">
        <v>1008</v>
      </c>
      <c r="AK396" s="15" t="s">
        <v>1007</v>
      </c>
      <c r="AL396" s="15">
        <v>4.4000000000000004</v>
      </c>
      <c r="AM396" s="15">
        <v>3.6666666666666665</v>
      </c>
      <c r="AN396" s="15">
        <v>2.5</v>
      </c>
      <c r="AO396" s="15">
        <v>3.4</v>
      </c>
      <c r="AP396" s="15">
        <v>2.6666666666666665</v>
      </c>
      <c r="AQ396" s="15">
        <v>2</v>
      </c>
      <c r="AR396" s="27">
        <v>3.1055555555555556</v>
      </c>
      <c r="AS396" s="15">
        <f t="shared" si="42"/>
        <v>0</v>
      </c>
      <c r="AT396" s="15">
        <f t="shared" si="43"/>
        <v>0</v>
      </c>
      <c r="AU396" s="15">
        <f t="shared" si="44"/>
        <v>0</v>
      </c>
      <c r="AV396" s="15">
        <f t="shared" si="45"/>
        <v>0</v>
      </c>
      <c r="AW396" s="15">
        <f t="shared" si="46"/>
        <v>0</v>
      </c>
      <c r="AX396" s="15">
        <f t="shared" si="47"/>
        <v>0</v>
      </c>
      <c r="AY396" s="15">
        <f t="shared" si="48"/>
        <v>0</v>
      </c>
    </row>
    <row r="397" spans="1:51" x14ac:dyDescent="0.2">
      <c r="A397" s="15">
        <v>198</v>
      </c>
      <c r="B397" s="15">
        <v>712</v>
      </c>
      <c r="C397" s="15">
        <v>0</v>
      </c>
      <c r="D397" s="15">
        <v>0</v>
      </c>
      <c r="E397" s="15">
        <v>0</v>
      </c>
      <c r="F397" s="15">
        <v>1</v>
      </c>
      <c r="G397" s="15">
        <v>0</v>
      </c>
      <c r="H397" s="15">
        <v>0</v>
      </c>
      <c r="I397" s="15">
        <v>49</v>
      </c>
      <c r="J397" s="15">
        <v>0</v>
      </c>
      <c r="K397" s="15">
        <v>0</v>
      </c>
      <c r="L397" s="15">
        <v>0</v>
      </c>
      <c r="M397" s="15">
        <v>0</v>
      </c>
      <c r="N397" s="15">
        <v>1</v>
      </c>
      <c r="O397" s="15">
        <v>1</v>
      </c>
      <c r="P397" s="15">
        <v>12</v>
      </c>
      <c r="Q397" s="15">
        <v>0</v>
      </c>
      <c r="R397" s="15">
        <v>0</v>
      </c>
      <c r="S397" s="15">
        <v>1</v>
      </c>
      <c r="T397" s="15">
        <v>400000</v>
      </c>
      <c r="U397" s="15">
        <v>0</v>
      </c>
      <c r="V397" s="15">
        <v>0</v>
      </c>
      <c r="W397" s="15">
        <v>1</v>
      </c>
      <c r="X397" s="15">
        <v>11</v>
      </c>
      <c r="Y397" s="193">
        <v>590.90909090909088</v>
      </c>
      <c r="Z397" s="15">
        <v>1</v>
      </c>
      <c r="AA397" s="15">
        <v>2.6666666666666665</v>
      </c>
      <c r="AB397" s="15">
        <v>1.6666666666666667</v>
      </c>
      <c r="AC397" s="15">
        <v>2</v>
      </c>
      <c r="AD397" s="15">
        <v>2</v>
      </c>
      <c r="AE397" s="15">
        <v>1.8666666666666665</v>
      </c>
      <c r="AF397" s="15">
        <v>3</v>
      </c>
      <c r="AG397" s="15">
        <v>0</v>
      </c>
      <c r="AH397" s="15">
        <v>5</v>
      </c>
      <c r="AI397" s="15" t="s">
        <v>1008</v>
      </c>
      <c r="AJ397" s="15" t="s">
        <v>1008</v>
      </c>
      <c r="AK397" s="15" t="s">
        <v>1007</v>
      </c>
      <c r="AL397" s="27">
        <v>4.4000000000000004</v>
      </c>
      <c r="AM397" s="27">
        <v>3.6666666666666665</v>
      </c>
      <c r="AN397" s="27">
        <v>2.5</v>
      </c>
      <c r="AO397" s="27">
        <v>3.4</v>
      </c>
      <c r="AP397" s="27">
        <v>2.6666666666666665</v>
      </c>
      <c r="AQ397" s="27">
        <v>2</v>
      </c>
      <c r="AR397" s="27">
        <v>3.1055555555555556</v>
      </c>
      <c r="AS397" s="15">
        <f t="shared" si="42"/>
        <v>0.60000000000000053</v>
      </c>
      <c r="AT397" s="15">
        <f t="shared" si="43"/>
        <v>0.33333333333333304</v>
      </c>
      <c r="AU397" s="15">
        <f t="shared" si="44"/>
        <v>0</v>
      </c>
      <c r="AV397" s="15">
        <f t="shared" si="45"/>
        <v>0</v>
      </c>
      <c r="AW397" s="15">
        <f t="shared" si="46"/>
        <v>-0.66666666666666696</v>
      </c>
      <c r="AX397" s="15">
        <f t="shared" si="47"/>
        <v>-1</v>
      </c>
      <c r="AY397" s="15">
        <f t="shared" si="48"/>
        <v>-0.12222222222222223</v>
      </c>
    </row>
    <row r="398" spans="1:51" x14ac:dyDescent="0.2">
      <c r="A398" s="15">
        <v>199</v>
      </c>
      <c r="B398" s="15">
        <v>713</v>
      </c>
      <c r="C398" s="15">
        <v>0</v>
      </c>
      <c r="D398" s="15">
        <v>0</v>
      </c>
      <c r="E398" s="15">
        <v>0</v>
      </c>
      <c r="F398" s="15">
        <v>1</v>
      </c>
      <c r="G398" s="15">
        <v>0</v>
      </c>
      <c r="H398" s="15">
        <v>1</v>
      </c>
      <c r="I398" s="15">
        <v>57</v>
      </c>
      <c r="J398" s="15">
        <v>1</v>
      </c>
      <c r="K398" s="15">
        <v>0</v>
      </c>
      <c r="L398" s="15">
        <v>0</v>
      </c>
      <c r="M398" s="15">
        <v>0</v>
      </c>
      <c r="N398" s="15">
        <v>0</v>
      </c>
      <c r="O398" s="15">
        <v>4</v>
      </c>
      <c r="P398" s="15">
        <v>20</v>
      </c>
      <c r="Q398" s="15">
        <v>0</v>
      </c>
      <c r="R398" s="15">
        <v>0</v>
      </c>
      <c r="S398" s="15">
        <v>1</v>
      </c>
      <c r="T398" s="15">
        <v>100000</v>
      </c>
      <c r="U398" s="15">
        <v>0</v>
      </c>
      <c r="V398" s="15">
        <v>1</v>
      </c>
      <c r="W398" s="15">
        <v>0</v>
      </c>
      <c r="X398" s="15">
        <v>4</v>
      </c>
      <c r="Y398" s="193">
        <v>375</v>
      </c>
      <c r="Z398" s="15">
        <v>2.25</v>
      </c>
      <c r="AA398" s="15">
        <v>1.6666666666666667</v>
      </c>
      <c r="AB398" s="15">
        <v>1.3333333333333333</v>
      </c>
      <c r="AC398" s="15">
        <v>2</v>
      </c>
      <c r="AD398" s="15">
        <v>3</v>
      </c>
      <c r="AE398" s="15">
        <v>2.0499999999999998</v>
      </c>
      <c r="AF398" s="15">
        <v>4</v>
      </c>
      <c r="AG398" s="15">
        <v>0</v>
      </c>
      <c r="AH398" s="15">
        <v>5</v>
      </c>
      <c r="AI398" s="15" t="s">
        <v>1008</v>
      </c>
      <c r="AJ398" s="15" t="s">
        <v>1008</v>
      </c>
      <c r="AK398" s="15" t="s">
        <v>1007</v>
      </c>
      <c r="AL398" s="15">
        <v>3.8</v>
      </c>
      <c r="AM398" s="15">
        <v>3.3333333333333335</v>
      </c>
      <c r="AN398" s="15">
        <v>2.5</v>
      </c>
      <c r="AO398" s="15">
        <v>3.4</v>
      </c>
      <c r="AP398" s="15">
        <v>3.3333333333333335</v>
      </c>
      <c r="AQ398" s="15">
        <v>3</v>
      </c>
      <c r="AR398" s="27">
        <v>3.2277777777777779</v>
      </c>
      <c r="AS398" s="15">
        <f t="shared" si="42"/>
        <v>0</v>
      </c>
      <c r="AT398" s="15">
        <f t="shared" si="43"/>
        <v>0</v>
      </c>
      <c r="AU398" s="15">
        <f t="shared" si="44"/>
        <v>0</v>
      </c>
      <c r="AV398" s="15">
        <f t="shared" si="45"/>
        <v>0</v>
      </c>
      <c r="AW398" s="15">
        <f t="shared" si="46"/>
        <v>0</v>
      </c>
      <c r="AX398" s="15">
        <f t="shared" si="47"/>
        <v>0</v>
      </c>
      <c r="AY398" s="15">
        <f t="shared" si="48"/>
        <v>0</v>
      </c>
    </row>
    <row r="399" spans="1:51" x14ac:dyDescent="0.2">
      <c r="A399" s="15">
        <v>199</v>
      </c>
      <c r="B399" s="15">
        <v>713</v>
      </c>
      <c r="C399" s="15">
        <v>0</v>
      </c>
      <c r="D399" s="15">
        <v>0</v>
      </c>
      <c r="E399" s="15">
        <v>0</v>
      </c>
      <c r="F399" s="15">
        <v>1</v>
      </c>
      <c r="G399" s="15">
        <v>0</v>
      </c>
      <c r="H399" s="15">
        <v>1</v>
      </c>
      <c r="I399" s="15">
        <v>57</v>
      </c>
      <c r="J399" s="15">
        <v>1</v>
      </c>
      <c r="K399" s="15">
        <v>0</v>
      </c>
      <c r="L399" s="15">
        <v>0</v>
      </c>
      <c r="M399" s="15">
        <v>0</v>
      </c>
      <c r="N399" s="15">
        <v>0</v>
      </c>
      <c r="O399" s="15">
        <v>4</v>
      </c>
      <c r="P399" s="15">
        <v>20</v>
      </c>
      <c r="Q399" s="15">
        <v>0</v>
      </c>
      <c r="R399" s="15">
        <v>0</v>
      </c>
      <c r="S399" s="15">
        <v>1</v>
      </c>
      <c r="T399" s="15">
        <v>100000</v>
      </c>
      <c r="U399" s="15">
        <v>0</v>
      </c>
      <c r="V399" s="15">
        <v>0</v>
      </c>
      <c r="W399" s="15">
        <v>0</v>
      </c>
      <c r="X399" s="15">
        <v>4</v>
      </c>
      <c r="Y399" s="193">
        <v>475</v>
      </c>
      <c r="Z399" s="15">
        <v>2.25</v>
      </c>
      <c r="AA399" s="15">
        <v>1.6666666666666667</v>
      </c>
      <c r="AB399" s="15">
        <v>1.3333333333333333</v>
      </c>
      <c r="AC399" s="15">
        <v>2</v>
      </c>
      <c r="AD399" s="15">
        <v>3</v>
      </c>
      <c r="AE399" s="15">
        <v>2.0499999999999998</v>
      </c>
      <c r="AF399" s="15">
        <v>4</v>
      </c>
      <c r="AG399" s="15">
        <v>0</v>
      </c>
      <c r="AH399" s="15">
        <v>5</v>
      </c>
      <c r="AI399" s="15" t="s">
        <v>1008</v>
      </c>
      <c r="AJ399" s="15" t="s">
        <v>1008</v>
      </c>
      <c r="AK399" s="15" t="s">
        <v>1007</v>
      </c>
      <c r="AL399" s="27">
        <v>3.8</v>
      </c>
      <c r="AM399" s="27">
        <v>3.3333333333333335</v>
      </c>
      <c r="AN399" s="27">
        <v>2.5</v>
      </c>
      <c r="AO399" s="27">
        <v>3.4</v>
      </c>
      <c r="AP399" s="27">
        <v>3.3333333333333335</v>
      </c>
      <c r="AQ399" s="27">
        <v>3</v>
      </c>
      <c r="AR399" s="27">
        <v>3.2277777777777779</v>
      </c>
      <c r="AS399" s="15">
        <f t="shared" si="42"/>
        <v>0.19999999999999973</v>
      </c>
      <c r="AT399" s="15">
        <f t="shared" si="43"/>
        <v>0</v>
      </c>
      <c r="AU399" s="15">
        <f t="shared" si="44"/>
        <v>0</v>
      </c>
      <c r="AV399" s="15">
        <f t="shared" si="45"/>
        <v>0.39999999999999991</v>
      </c>
      <c r="AW399" s="15">
        <f t="shared" si="46"/>
        <v>0</v>
      </c>
      <c r="AX399" s="15">
        <f t="shared" si="47"/>
        <v>0.5</v>
      </c>
      <c r="AY399" s="15">
        <f t="shared" si="48"/>
        <v>0.18333333333333357</v>
      </c>
    </row>
    <row r="400" spans="1:51" x14ac:dyDescent="0.2">
      <c r="A400" s="15">
        <v>200</v>
      </c>
      <c r="B400" s="15">
        <v>714</v>
      </c>
      <c r="C400" s="15">
        <v>0</v>
      </c>
      <c r="D400" s="15">
        <v>0</v>
      </c>
      <c r="E400" s="15">
        <v>0</v>
      </c>
      <c r="F400" s="15">
        <v>1</v>
      </c>
      <c r="G400" s="15">
        <v>0</v>
      </c>
      <c r="H400" s="15">
        <v>0</v>
      </c>
      <c r="I400" s="15">
        <v>53</v>
      </c>
      <c r="J400" s="15">
        <v>1</v>
      </c>
      <c r="K400" s="15">
        <v>0</v>
      </c>
      <c r="L400" s="15">
        <v>0</v>
      </c>
      <c r="M400" s="15">
        <v>0</v>
      </c>
      <c r="N400" s="15">
        <v>0</v>
      </c>
      <c r="O400" s="15">
        <v>2</v>
      </c>
      <c r="P400" s="15">
        <v>25</v>
      </c>
      <c r="Q400" s="15">
        <v>0</v>
      </c>
      <c r="R400" s="15">
        <v>0</v>
      </c>
      <c r="S400" s="15">
        <v>1</v>
      </c>
      <c r="T400" s="15">
        <v>120000</v>
      </c>
      <c r="U400" s="15">
        <v>1</v>
      </c>
      <c r="V400" s="15">
        <v>1</v>
      </c>
      <c r="W400" s="15">
        <v>1</v>
      </c>
      <c r="X400" s="15">
        <v>8</v>
      </c>
      <c r="Y400" s="193">
        <v>500</v>
      </c>
      <c r="Z400" s="15">
        <v>3.25</v>
      </c>
      <c r="AA400" s="15">
        <v>2.3333333333333335</v>
      </c>
      <c r="AB400" s="15">
        <v>1.6666666666666667</v>
      </c>
      <c r="AC400" s="15">
        <v>2</v>
      </c>
      <c r="AD400" s="15">
        <v>3</v>
      </c>
      <c r="AE400" s="15">
        <v>2.4500000000000002</v>
      </c>
      <c r="AF400" s="15">
        <v>4</v>
      </c>
      <c r="AG400" s="15">
        <v>0</v>
      </c>
      <c r="AH400" s="15">
        <v>5</v>
      </c>
      <c r="AI400" s="15" t="s">
        <v>1008</v>
      </c>
      <c r="AJ400" s="15" t="s">
        <v>1008</v>
      </c>
      <c r="AK400" s="15" t="s">
        <v>1007</v>
      </c>
      <c r="AL400" s="15">
        <v>3.6</v>
      </c>
      <c r="AM400" s="15">
        <v>3.3333333333333335</v>
      </c>
      <c r="AN400" s="15">
        <v>2.5</v>
      </c>
      <c r="AO400" s="15">
        <v>3</v>
      </c>
      <c r="AP400" s="15">
        <v>3.3333333333333335</v>
      </c>
      <c r="AQ400" s="15">
        <v>2.5</v>
      </c>
      <c r="AR400" s="27">
        <v>3.0444444444444443</v>
      </c>
      <c r="AS400" s="15">
        <f t="shared" si="42"/>
        <v>0</v>
      </c>
      <c r="AT400" s="15">
        <f t="shared" si="43"/>
        <v>0</v>
      </c>
      <c r="AU400" s="15">
        <f t="shared" si="44"/>
        <v>0</v>
      </c>
      <c r="AV400" s="15">
        <f t="shared" si="45"/>
        <v>0</v>
      </c>
      <c r="AW400" s="15">
        <f t="shared" si="46"/>
        <v>0</v>
      </c>
      <c r="AX400" s="15">
        <f t="shared" si="47"/>
        <v>0</v>
      </c>
      <c r="AY400" s="15">
        <f t="shared" si="48"/>
        <v>0</v>
      </c>
    </row>
    <row r="401" spans="1:51" x14ac:dyDescent="0.2">
      <c r="A401" s="15">
        <v>200</v>
      </c>
      <c r="B401" s="15">
        <v>714</v>
      </c>
      <c r="C401" s="15">
        <v>0</v>
      </c>
      <c r="D401" s="15">
        <v>0</v>
      </c>
      <c r="E401" s="15">
        <v>0</v>
      </c>
      <c r="F401" s="15">
        <v>1</v>
      </c>
      <c r="G401" s="15">
        <v>0</v>
      </c>
      <c r="H401" s="15">
        <v>0</v>
      </c>
      <c r="I401" s="15">
        <v>53</v>
      </c>
      <c r="J401" s="15">
        <v>1</v>
      </c>
      <c r="K401" s="15">
        <v>0</v>
      </c>
      <c r="L401" s="15">
        <v>0</v>
      </c>
      <c r="M401" s="15">
        <v>0</v>
      </c>
      <c r="N401" s="15">
        <v>0</v>
      </c>
      <c r="O401" s="15">
        <v>2</v>
      </c>
      <c r="P401" s="15">
        <v>25</v>
      </c>
      <c r="Q401" s="15">
        <v>0</v>
      </c>
      <c r="R401" s="15">
        <v>0</v>
      </c>
      <c r="S401" s="15">
        <v>1</v>
      </c>
      <c r="T401" s="15">
        <v>120000</v>
      </c>
      <c r="U401" s="15">
        <v>1</v>
      </c>
      <c r="V401" s="15">
        <v>0</v>
      </c>
      <c r="W401" s="15">
        <v>1</v>
      </c>
      <c r="X401" s="15">
        <v>8</v>
      </c>
      <c r="Y401" s="193">
        <v>625</v>
      </c>
      <c r="Z401" s="15">
        <v>3.25</v>
      </c>
      <c r="AA401" s="15">
        <v>2.3333333333333335</v>
      </c>
      <c r="AB401" s="15">
        <v>1.6666666666666667</v>
      </c>
      <c r="AC401" s="15">
        <v>2</v>
      </c>
      <c r="AD401" s="15">
        <v>3</v>
      </c>
      <c r="AE401" s="15">
        <v>2.4500000000000002</v>
      </c>
      <c r="AF401" s="15">
        <v>4</v>
      </c>
      <c r="AG401" s="15">
        <v>0</v>
      </c>
      <c r="AH401" s="15">
        <v>5</v>
      </c>
      <c r="AI401" s="15" t="s">
        <v>1008</v>
      </c>
      <c r="AJ401" s="15" t="s">
        <v>1008</v>
      </c>
      <c r="AK401" s="15" t="s">
        <v>1007</v>
      </c>
      <c r="AL401" s="27">
        <v>3.6</v>
      </c>
      <c r="AM401" s="27">
        <v>3.3333333333333335</v>
      </c>
      <c r="AN401" s="27">
        <v>2.5</v>
      </c>
      <c r="AO401" s="27">
        <v>3</v>
      </c>
      <c r="AP401" s="27">
        <v>3.3333333333333335</v>
      </c>
      <c r="AQ401" s="27">
        <v>2.5</v>
      </c>
      <c r="AR401" s="27">
        <v>3.0444444444444443</v>
      </c>
      <c r="AS401" s="15">
        <f t="shared" si="42"/>
        <v>0.39999999999999991</v>
      </c>
      <c r="AT401" s="15">
        <f t="shared" si="43"/>
        <v>0.33333333333333348</v>
      </c>
      <c r="AU401" s="15">
        <f t="shared" si="44"/>
        <v>0.25</v>
      </c>
      <c r="AV401" s="15">
        <f t="shared" si="45"/>
        <v>-0.39999999999999991</v>
      </c>
      <c r="AW401" s="15">
        <f t="shared" si="46"/>
        <v>0.33333333333333348</v>
      </c>
      <c r="AX401" s="15">
        <f t="shared" si="47"/>
        <v>0</v>
      </c>
      <c r="AY401" s="15">
        <f t="shared" si="48"/>
        <v>0.15277777777777724</v>
      </c>
    </row>
    <row r="402" spans="1:51" x14ac:dyDescent="0.2">
      <c r="A402" s="15">
        <v>201</v>
      </c>
      <c r="B402" s="15">
        <v>715</v>
      </c>
      <c r="C402" s="15">
        <v>0</v>
      </c>
      <c r="D402" s="15">
        <v>0</v>
      </c>
      <c r="E402" s="15">
        <v>0</v>
      </c>
      <c r="F402" s="15">
        <v>1</v>
      </c>
      <c r="G402" s="15">
        <v>0</v>
      </c>
      <c r="H402" s="15">
        <v>0</v>
      </c>
      <c r="I402" s="15">
        <v>60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4</v>
      </c>
      <c r="P402" s="15">
        <v>35</v>
      </c>
      <c r="Q402" s="15">
        <v>0</v>
      </c>
      <c r="R402" s="15">
        <v>0</v>
      </c>
      <c r="S402" s="15">
        <v>1</v>
      </c>
      <c r="T402" s="15">
        <v>160000</v>
      </c>
      <c r="U402" s="15">
        <v>1</v>
      </c>
      <c r="V402" s="15">
        <v>1</v>
      </c>
      <c r="W402" s="15">
        <v>1</v>
      </c>
      <c r="X402" s="15">
        <v>5</v>
      </c>
      <c r="Y402" s="193">
        <v>340</v>
      </c>
      <c r="Z402" s="15">
        <v>3.25</v>
      </c>
      <c r="AA402" s="15">
        <v>3</v>
      </c>
      <c r="AB402" s="15">
        <v>2.3333333333333335</v>
      </c>
      <c r="AC402" s="15">
        <v>2.5</v>
      </c>
      <c r="AD402" s="15">
        <v>3.5</v>
      </c>
      <c r="AE402" s="15">
        <v>2.916666666666667</v>
      </c>
      <c r="AF402" s="15">
        <v>4</v>
      </c>
      <c r="AG402" s="15">
        <v>0</v>
      </c>
      <c r="AH402" s="15">
        <v>5</v>
      </c>
      <c r="AI402" s="15" t="s">
        <v>1008</v>
      </c>
      <c r="AJ402" s="15" t="s">
        <v>1008</v>
      </c>
      <c r="AK402" s="15" t="s">
        <v>1007</v>
      </c>
      <c r="AL402" s="15">
        <v>3.2</v>
      </c>
      <c r="AM402" s="15">
        <v>3</v>
      </c>
      <c r="AN402" s="15">
        <v>2.25</v>
      </c>
      <c r="AO402" s="15">
        <v>3.4</v>
      </c>
      <c r="AP402" s="15">
        <v>3</v>
      </c>
      <c r="AQ402" s="15">
        <v>2.5</v>
      </c>
      <c r="AR402" s="27">
        <v>2.8916666666666671</v>
      </c>
      <c r="AS402" s="15">
        <f t="shared" si="42"/>
        <v>0</v>
      </c>
      <c r="AT402" s="15">
        <f t="shared" si="43"/>
        <v>0</v>
      </c>
      <c r="AU402" s="15">
        <f t="shared" si="44"/>
        <v>0</v>
      </c>
      <c r="AV402" s="15">
        <f t="shared" si="45"/>
        <v>0</v>
      </c>
      <c r="AW402" s="15">
        <f t="shared" si="46"/>
        <v>0</v>
      </c>
      <c r="AX402" s="15">
        <f t="shared" si="47"/>
        <v>0</v>
      </c>
      <c r="AY402" s="15">
        <f t="shared" si="48"/>
        <v>0</v>
      </c>
    </row>
    <row r="403" spans="1:51" x14ac:dyDescent="0.2">
      <c r="A403" s="15">
        <v>201</v>
      </c>
      <c r="B403" s="15">
        <v>715</v>
      </c>
      <c r="C403" s="15">
        <v>0</v>
      </c>
      <c r="D403" s="15">
        <v>0</v>
      </c>
      <c r="E403" s="15">
        <v>0</v>
      </c>
      <c r="F403" s="15">
        <v>1</v>
      </c>
      <c r="G403" s="15">
        <v>0</v>
      </c>
      <c r="H403" s="15">
        <v>0</v>
      </c>
      <c r="I403" s="15">
        <v>60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4</v>
      </c>
      <c r="P403" s="15">
        <v>35</v>
      </c>
      <c r="Q403" s="15">
        <v>0</v>
      </c>
      <c r="R403" s="15">
        <v>0</v>
      </c>
      <c r="S403" s="15">
        <v>1</v>
      </c>
      <c r="T403" s="15">
        <v>160000</v>
      </c>
      <c r="U403" s="15">
        <v>1</v>
      </c>
      <c r="V403" s="15">
        <v>0</v>
      </c>
      <c r="W403" s="15">
        <v>1</v>
      </c>
      <c r="X403" s="15">
        <v>5</v>
      </c>
      <c r="Y403" s="193">
        <v>400</v>
      </c>
      <c r="Z403" s="15">
        <v>3.25</v>
      </c>
      <c r="AA403" s="15">
        <v>3</v>
      </c>
      <c r="AB403" s="15">
        <v>2.3333333333333335</v>
      </c>
      <c r="AC403" s="15">
        <v>2.5</v>
      </c>
      <c r="AD403" s="15">
        <v>3.5</v>
      </c>
      <c r="AE403" s="15">
        <v>2.916666666666667</v>
      </c>
      <c r="AF403" s="15">
        <v>4</v>
      </c>
      <c r="AG403" s="15">
        <v>0</v>
      </c>
      <c r="AH403" s="15">
        <v>5</v>
      </c>
      <c r="AI403" s="15" t="s">
        <v>1008</v>
      </c>
      <c r="AJ403" s="15" t="s">
        <v>1008</v>
      </c>
      <c r="AK403" s="15" t="s">
        <v>1007</v>
      </c>
      <c r="AL403" s="27">
        <v>3.2</v>
      </c>
      <c r="AM403" s="27">
        <v>3</v>
      </c>
      <c r="AN403" s="27">
        <v>2.25</v>
      </c>
      <c r="AO403" s="27">
        <v>3.4</v>
      </c>
      <c r="AP403" s="27">
        <v>3</v>
      </c>
      <c r="AQ403" s="27">
        <v>2.5</v>
      </c>
      <c r="AR403" s="27">
        <v>2.8916666666666671</v>
      </c>
      <c r="AS403" s="15">
        <f t="shared" si="42"/>
        <v>-0.39999999999999991</v>
      </c>
      <c r="AT403" s="15">
        <f t="shared" si="43"/>
        <v>-1</v>
      </c>
      <c r="AU403" s="15">
        <f t="shared" si="44"/>
        <v>-0.5</v>
      </c>
      <c r="AV403" s="15">
        <f t="shared" si="45"/>
        <v>-0.20000000000000018</v>
      </c>
      <c r="AW403" s="15">
        <f t="shared" si="46"/>
        <v>-0.33333333333333348</v>
      </c>
      <c r="AX403" s="15">
        <f t="shared" si="47"/>
        <v>-0.75</v>
      </c>
      <c r="AY403" s="15">
        <f t="shared" si="48"/>
        <v>-0.530555555555555</v>
      </c>
    </row>
    <row r="404" spans="1:51" x14ac:dyDescent="0.2">
      <c r="A404" s="15">
        <v>202</v>
      </c>
      <c r="B404" s="15">
        <v>716</v>
      </c>
      <c r="C404" s="15">
        <v>1</v>
      </c>
      <c r="D404" s="15">
        <v>0</v>
      </c>
      <c r="E404" s="15">
        <v>0</v>
      </c>
      <c r="F404" s="15">
        <v>1</v>
      </c>
      <c r="G404" s="15">
        <v>0</v>
      </c>
      <c r="H404" s="15">
        <v>0</v>
      </c>
      <c r="I404" s="15">
        <v>63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4</v>
      </c>
      <c r="P404" s="15">
        <v>30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1</v>
      </c>
      <c r="W404" s="15">
        <v>1</v>
      </c>
      <c r="X404" s="15">
        <v>3</v>
      </c>
      <c r="Y404" s="193">
        <v>500</v>
      </c>
      <c r="Z404" s="15">
        <v>3</v>
      </c>
      <c r="AA404" s="15">
        <v>2.3333333333333335</v>
      </c>
      <c r="AB404" s="15">
        <v>1.6666666666666667</v>
      </c>
      <c r="AC404" s="15">
        <v>2</v>
      </c>
      <c r="AD404" s="15">
        <v>3</v>
      </c>
      <c r="AE404" s="15">
        <v>2.4</v>
      </c>
      <c r="AF404" s="15">
        <v>3</v>
      </c>
      <c r="AG404" s="15">
        <v>1</v>
      </c>
      <c r="AH404" s="15">
        <v>2</v>
      </c>
      <c r="AI404" s="15">
        <v>0</v>
      </c>
      <c r="AJ404" s="15">
        <v>0</v>
      </c>
      <c r="AK404" s="15">
        <v>1</v>
      </c>
      <c r="AL404" s="15">
        <v>3.6</v>
      </c>
      <c r="AM404" s="150">
        <v>4</v>
      </c>
      <c r="AN404" s="15">
        <v>2.75</v>
      </c>
      <c r="AO404" s="15">
        <v>3.6</v>
      </c>
      <c r="AP404" s="15">
        <v>3.3333333333333335</v>
      </c>
      <c r="AQ404" s="15">
        <v>3.25</v>
      </c>
      <c r="AR404" s="27">
        <v>3.4222222222222221</v>
      </c>
      <c r="AS404" s="15">
        <f t="shared" si="42"/>
        <v>0</v>
      </c>
      <c r="AT404" s="15">
        <f t="shared" si="43"/>
        <v>0</v>
      </c>
      <c r="AU404" s="15">
        <f t="shared" si="44"/>
        <v>0</v>
      </c>
      <c r="AV404" s="15">
        <f t="shared" si="45"/>
        <v>0</v>
      </c>
      <c r="AW404" s="15">
        <f t="shared" si="46"/>
        <v>0</v>
      </c>
      <c r="AX404" s="15">
        <f t="shared" si="47"/>
        <v>0</v>
      </c>
      <c r="AY404" s="15">
        <f t="shared" si="48"/>
        <v>0</v>
      </c>
    </row>
    <row r="405" spans="1:51" x14ac:dyDescent="0.2">
      <c r="A405" s="15">
        <v>202</v>
      </c>
      <c r="B405" s="15">
        <v>716</v>
      </c>
      <c r="C405" s="15">
        <v>1</v>
      </c>
      <c r="D405" s="15">
        <v>0</v>
      </c>
      <c r="E405" s="15">
        <v>0</v>
      </c>
      <c r="F405" s="15">
        <v>1</v>
      </c>
      <c r="G405" s="15">
        <v>0</v>
      </c>
      <c r="H405" s="15">
        <v>0</v>
      </c>
      <c r="I405" s="15">
        <v>63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4</v>
      </c>
      <c r="P405" s="15">
        <v>30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1</v>
      </c>
      <c r="X405" s="15">
        <v>3</v>
      </c>
      <c r="Y405" s="193">
        <v>500</v>
      </c>
      <c r="Z405" s="15">
        <v>3</v>
      </c>
      <c r="AA405" s="15">
        <v>2.3333333333333335</v>
      </c>
      <c r="AB405" s="15">
        <v>1.6666666666666667</v>
      </c>
      <c r="AC405" s="15">
        <v>2</v>
      </c>
      <c r="AD405" s="15">
        <v>3</v>
      </c>
      <c r="AE405" s="15">
        <v>2.4</v>
      </c>
      <c r="AF405" s="15">
        <v>3</v>
      </c>
      <c r="AG405" s="15">
        <v>1</v>
      </c>
      <c r="AH405" s="15">
        <v>2</v>
      </c>
      <c r="AI405" s="15">
        <v>0</v>
      </c>
      <c r="AJ405" s="15">
        <v>0</v>
      </c>
      <c r="AK405" s="15">
        <v>1</v>
      </c>
      <c r="AL405" s="27">
        <v>3.6</v>
      </c>
      <c r="AM405" s="27">
        <v>4</v>
      </c>
      <c r="AN405" s="27">
        <v>2.75</v>
      </c>
      <c r="AO405" s="27">
        <v>3.6</v>
      </c>
      <c r="AP405" s="27">
        <v>3.3333333333333335</v>
      </c>
      <c r="AQ405" s="27">
        <v>3.25</v>
      </c>
      <c r="AR405" s="27">
        <v>3.4222222222222221</v>
      </c>
      <c r="AS405" s="15">
        <f t="shared" si="42"/>
        <v>-0.39999999999999991</v>
      </c>
      <c r="AT405" s="15">
        <f t="shared" si="43"/>
        <v>0.33333333333333348</v>
      </c>
      <c r="AU405" s="15">
        <f t="shared" si="44"/>
        <v>0.25</v>
      </c>
      <c r="AV405" s="15">
        <f t="shared" si="45"/>
        <v>0.60000000000000009</v>
      </c>
      <c r="AW405" s="15">
        <f t="shared" si="46"/>
        <v>1</v>
      </c>
      <c r="AX405" s="15">
        <f t="shared" si="47"/>
        <v>1.25</v>
      </c>
      <c r="AY405" s="15">
        <f t="shared" si="48"/>
        <v>0.50555555555555554</v>
      </c>
    </row>
    <row r="406" spans="1:51" x14ac:dyDescent="0.2">
      <c r="A406" s="15">
        <v>203</v>
      </c>
      <c r="B406" s="15">
        <v>717</v>
      </c>
      <c r="C406" s="15">
        <v>1</v>
      </c>
      <c r="D406" s="15">
        <v>0</v>
      </c>
      <c r="E406" s="15">
        <v>0</v>
      </c>
      <c r="F406" s="15">
        <v>1</v>
      </c>
      <c r="G406" s="15">
        <v>0</v>
      </c>
      <c r="H406" s="15">
        <v>0</v>
      </c>
      <c r="I406" s="15">
        <v>65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6</v>
      </c>
      <c r="P406" s="15">
        <v>40</v>
      </c>
      <c r="Q406" s="15">
        <v>0</v>
      </c>
      <c r="R406" s="15">
        <v>1</v>
      </c>
      <c r="S406" s="15">
        <v>0</v>
      </c>
      <c r="T406" s="15">
        <v>0</v>
      </c>
      <c r="U406" s="15">
        <v>1</v>
      </c>
      <c r="V406" s="15">
        <v>1</v>
      </c>
      <c r="W406" s="15">
        <v>1</v>
      </c>
      <c r="X406" s="15">
        <v>3</v>
      </c>
      <c r="Y406" s="193">
        <v>666.66666666666663</v>
      </c>
      <c r="Z406" s="15">
        <v>1</v>
      </c>
      <c r="AA406" s="15">
        <v>2</v>
      </c>
      <c r="AB406" s="15">
        <v>1.6666666666666667</v>
      </c>
      <c r="AC406" s="15">
        <v>2.5</v>
      </c>
      <c r="AD406" s="15">
        <v>3</v>
      </c>
      <c r="AE406" s="15">
        <v>2.0333333333333337</v>
      </c>
      <c r="AF406" s="15">
        <v>3</v>
      </c>
      <c r="AG406" s="15">
        <v>1</v>
      </c>
      <c r="AH406" s="15">
        <v>1</v>
      </c>
      <c r="AI406" s="15">
        <v>0</v>
      </c>
      <c r="AJ406" s="15">
        <v>0</v>
      </c>
      <c r="AK406" s="15">
        <v>1</v>
      </c>
      <c r="AL406" s="15">
        <v>4</v>
      </c>
      <c r="AM406" s="15">
        <v>3.6666666666666665</v>
      </c>
      <c r="AN406" s="15">
        <v>2.5</v>
      </c>
      <c r="AO406" s="15">
        <v>3</v>
      </c>
      <c r="AP406" s="15">
        <v>2.3333333333333335</v>
      </c>
      <c r="AQ406" s="15">
        <v>2</v>
      </c>
      <c r="AR406" s="27">
        <v>2.9166666666666665</v>
      </c>
      <c r="AS406" s="15">
        <f t="shared" si="42"/>
        <v>0</v>
      </c>
      <c r="AT406" s="15">
        <f t="shared" si="43"/>
        <v>0</v>
      </c>
      <c r="AU406" s="15">
        <f t="shared" si="44"/>
        <v>0</v>
      </c>
      <c r="AV406" s="15">
        <f t="shared" si="45"/>
        <v>0</v>
      </c>
      <c r="AW406" s="15">
        <f t="shared" si="46"/>
        <v>0</v>
      </c>
      <c r="AX406" s="15">
        <f t="shared" si="47"/>
        <v>0</v>
      </c>
      <c r="AY406" s="15">
        <f t="shared" si="48"/>
        <v>0</v>
      </c>
    </row>
    <row r="407" spans="1:51" x14ac:dyDescent="0.2">
      <c r="A407" s="15">
        <v>203</v>
      </c>
      <c r="B407" s="15">
        <v>717</v>
      </c>
      <c r="C407" s="15">
        <v>1</v>
      </c>
      <c r="D407" s="15">
        <v>0</v>
      </c>
      <c r="E407" s="15">
        <v>0</v>
      </c>
      <c r="F407" s="15">
        <v>1</v>
      </c>
      <c r="G407" s="15">
        <v>0</v>
      </c>
      <c r="H407" s="15">
        <v>0</v>
      </c>
      <c r="I407" s="15">
        <v>65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6</v>
      </c>
      <c r="P407" s="15">
        <v>40</v>
      </c>
      <c r="Q407" s="15">
        <v>0</v>
      </c>
      <c r="R407" s="15">
        <v>1</v>
      </c>
      <c r="S407" s="15">
        <v>0</v>
      </c>
      <c r="T407" s="15">
        <v>0</v>
      </c>
      <c r="U407" s="15">
        <v>1</v>
      </c>
      <c r="V407" s="15">
        <v>0</v>
      </c>
      <c r="W407" s="15">
        <v>1</v>
      </c>
      <c r="X407" s="15">
        <v>3</v>
      </c>
      <c r="Y407" s="193">
        <v>666.66666666666663</v>
      </c>
      <c r="Z407" s="15">
        <v>1</v>
      </c>
      <c r="AA407" s="15">
        <v>2</v>
      </c>
      <c r="AB407" s="15">
        <v>1.6666666666666667</v>
      </c>
      <c r="AC407" s="15">
        <v>2.5</v>
      </c>
      <c r="AD407" s="15">
        <v>3</v>
      </c>
      <c r="AE407" s="15">
        <v>2.0333333333333337</v>
      </c>
      <c r="AF407" s="15">
        <v>3</v>
      </c>
      <c r="AG407" s="15">
        <v>1</v>
      </c>
      <c r="AH407" s="15">
        <v>1</v>
      </c>
      <c r="AI407" s="15">
        <v>0</v>
      </c>
      <c r="AJ407" s="15">
        <v>0</v>
      </c>
      <c r="AK407" s="15">
        <v>1</v>
      </c>
      <c r="AL407" s="27">
        <v>4</v>
      </c>
      <c r="AM407" s="27">
        <v>3.6666666666666665</v>
      </c>
      <c r="AN407" s="27">
        <v>2.5</v>
      </c>
      <c r="AO407" s="27">
        <v>3</v>
      </c>
      <c r="AP407" s="27">
        <v>2.3333333333333335</v>
      </c>
      <c r="AQ407" s="27">
        <v>2</v>
      </c>
      <c r="AR407" s="27">
        <v>2.9166666666666665</v>
      </c>
      <c r="AS407" s="15">
        <f t="shared" si="42"/>
        <v>-0.40000000000000036</v>
      </c>
      <c r="AT407" s="15">
        <f t="shared" si="43"/>
        <v>-1.0000000000000004</v>
      </c>
      <c r="AU407" s="15">
        <f t="shared" si="44"/>
        <v>-1.5</v>
      </c>
      <c r="AV407" s="15">
        <f t="shared" si="45"/>
        <v>-1</v>
      </c>
      <c r="AW407" s="15">
        <f t="shared" si="46"/>
        <v>-1.6666666666666665</v>
      </c>
      <c r="AX407" s="15">
        <f t="shared" si="47"/>
        <v>0.5</v>
      </c>
      <c r="AY407" s="15">
        <f t="shared" si="48"/>
        <v>-0.84444444444444455</v>
      </c>
    </row>
    <row r="408" spans="1:51" x14ac:dyDescent="0.2">
      <c r="A408" s="15">
        <v>204</v>
      </c>
      <c r="B408" s="15">
        <v>741</v>
      </c>
      <c r="C408" s="15">
        <v>0</v>
      </c>
      <c r="D408" s="15">
        <v>0</v>
      </c>
      <c r="E408" s="15">
        <v>0</v>
      </c>
      <c r="F408" s="15">
        <v>0</v>
      </c>
      <c r="G408" s="15">
        <v>0</v>
      </c>
      <c r="H408" s="15">
        <v>1</v>
      </c>
      <c r="I408" s="15">
        <v>31</v>
      </c>
      <c r="J408" s="15">
        <v>1</v>
      </c>
      <c r="K408" s="15">
        <v>0</v>
      </c>
      <c r="L408" s="15">
        <v>0</v>
      </c>
      <c r="M408" s="15">
        <v>0</v>
      </c>
      <c r="N408" s="15">
        <v>0</v>
      </c>
      <c r="O408" s="15">
        <v>2</v>
      </c>
      <c r="P408" s="15">
        <v>10</v>
      </c>
      <c r="Q408" s="15">
        <v>1</v>
      </c>
      <c r="R408" s="15">
        <v>1</v>
      </c>
      <c r="S408" s="15">
        <v>0</v>
      </c>
      <c r="T408" s="15">
        <v>0</v>
      </c>
      <c r="U408" s="15">
        <v>0</v>
      </c>
      <c r="V408" s="15">
        <v>1</v>
      </c>
      <c r="W408" s="15">
        <v>1</v>
      </c>
      <c r="X408" s="15">
        <v>50</v>
      </c>
      <c r="Y408" s="193">
        <v>2000</v>
      </c>
      <c r="Z408" s="15">
        <v>1.5</v>
      </c>
      <c r="AA408" s="15">
        <v>2.3333333333333335</v>
      </c>
      <c r="AB408" s="15">
        <v>1.6666666666666667</v>
      </c>
      <c r="AC408" s="15">
        <v>1.5</v>
      </c>
      <c r="AD408" s="15">
        <v>3</v>
      </c>
      <c r="AE408" s="15">
        <v>2</v>
      </c>
      <c r="AF408" s="15">
        <v>3</v>
      </c>
      <c r="AG408" s="15">
        <v>0</v>
      </c>
      <c r="AH408" s="15">
        <v>5</v>
      </c>
      <c r="AI408" s="15" t="s">
        <v>1008</v>
      </c>
      <c r="AJ408" s="15" t="s">
        <v>1008</v>
      </c>
      <c r="AK408" s="15" t="s">
        <v>1007</v>
      </c>
      <c r="AL408" s="15">
        <v>4.4000000000000004</v>
      </c>
      <c r="AM408" s="15">
        <v>4.666666666666667</v>
      </c>
      <c r="AN408" s="15">
        <v>4</v>
      </c>
      <c r="AO408" s="15">
        <v>4</v>
      </c>
      <c r="AP408" s="15">
        <v>4</v>
      </c>
      <c r="AQ408" s="15">
        <v>1.5</v>
      </c>
      <c r="AR408" s="27">
        <v>3.7611111111111111</v>
      </c>
      <c r="AS408" s="15">
        <f t="shared" si="42"/>
        <v>0</v>
      </c>
      <c r="AT408" s="15">
        <f t="shared" si="43"/>
        <v>0</v>
      </c>
      <c r="AU408" s="15">
        <f t="shared" si="44"/>
        <v>0</v>
      </c>
      <c r="AV408" s="15">
        <f t="shared" si="45"/>
        <v>0.20000000000000018</v>
      </c>
      <c r="AW408" s="15">
        <f t="shared" si="46"/>
        <v>0</v>
      </c>
      <c r="AX408" s="15">
        <f t="shared" si="47"/>
        <v>0</v>
      </c>
      <c r="AY408" s="15">
        <f t="shared" si="48"/>
        <v>3.3333333333333215E-2</v>
      </c>
    </row>
    <row r="409" spans="1:51" x14ac:dyDescent="0.2">
      <c r="A409" s="15">
        <v>204</v>
      </c>
      <c r="B409" s="15">
        <v>741</v>
      </c>
      <c r="C409" s="15">
        <v>0</v>
      </c>
      <c r="D409" s="15">
        <v>0</v>
      </c>
      <c r="E409" s="15">
        <v>0</v>
      </c>
      <c r="F409" s="15">
        <v>0</v>
      </c>
      <c r="G409" s="15">
        <v>0</v>
      </c>
      <c r="H409" s="15">
        <v>1</v>
      </c>
      <c r="I409" s="15">
        <v>31</v>
      </c>
      <c r="J409" s="15">
        <v>1</v>
      </c>
      <c r="K409" s="15">
        <v>0</v>
      </c>
      <c r="L409" s="15">
        <v>0</v>
      </c>
      <c r="M409" s="15">
        <v>0</v>
      </c>
      <c r="N409" s="15">
        <v>0</v>
      </c>
      <c r="O409" s="15">
        <v>2</v>
      </c>
      <c r="P409" s="15">
        <v>10</v>
      </c>
      <c r="Q409" s="15">
        <v>1</v>
      </c>
      <c r="R409" s="15">
        <v>1</v>
      </c>
      <c r="S409" s="15">
        <v>0</v>
      </c>
      <c r="T409" s="15">
        <v>0</v>
      </c>
      <c r="U409" s="15">
        <v>0</v>
      </c>
      <c r="V409" s="15">
        <v>0</v>
      </c>
      <c r="W409" s="15">
        <v>1</v>
      </c>
      <c r="X409" s="15">
        <v>50</v>
      </c>
      <c r="Y409" s="193">
        <v>2000</v>
      </c>
      <c r="Z409" s="15">
        <v>1.5</v>
      </c>
      <c r="AA409" s="15">
        <v>2.3333333333333335</v>
      </c>
      <c r="AB409" s="15">
        <v>1.6666666666666667</v>
      </c>
      <c r="AC409" s="15">
        <v>1.5</v>
      </c>
      <c r="AD409" s="15">
        <v>3</v>
      </c>
      <c r="AE409" s="15">
        <v>2</v>
      </c>
      <c r="AF409" s="15">
        <v>3</v>
      </c>
      <c r="AG409" s="15">
        <v>0</v>
      </c>
      <c r="AH409" s="15">
        <v>5</v>
      </c>
      <c r="AI409" s="15" t="s">
        <v>1008</v>
      </c>
      <c r="AJ409" s="15" t="s">
        <v>1008</v>
      </c>
      <c r="AK409" s="15" t="s">
        <v>1007</v>
      </c>
      <c r="AL409" s="27">
        <v>4.4000000000000004</v>
      </c>
      <c r="AM409" s="27">
        <v>4.666666666666667</v>
      </c>
      <c r="AN409" s="27">
        <v>4</v>
      </c>
      <c r="AO409" s="27">
        <v>3.8</v>
      </c>
      <c r="AP409" s="27">
        <v>4</v>
      </c>
      <c r="AQ409" s="27">
        <v>1.5</v>
      </c>
      <c r="AR409" s="27">
        <v>3.7277777777777779</v>
      </c>
      <c r="AS409" s="15">
        <f t="shared" si="42"/>
        <v>0.40000000000000036</v>
      </c>
      <c r="AT409" s="15">
        <f t="shared" si="43"/>
        <v>0.66666666666666696</v>
      </c>
      <c r="AU409" s="15">
        <f t="shared" si="44"/>
        <v>1.75</v>
      </c>
      <c r="AV409" s="15">
        <f t="shared" si="45"/>
        <v>0.79999999999999982</v>
      </c>
      <c r="AW409" s="15">
        <f t="shared" si="46"/>
        <v>1</v>
      </c>
      <c r="AX409" s="15">
        <f t="shared" si="47"/>
        <v>-0.5</v>
      </c>
      <c r="AY409" s="15">
        <f t="shared" si="48"/>
        <v>0.68611111111111134</v>
      </c>
    </row>
    <row r="410" spans="1:51" x14ac:dyDescent="0.2">
      <c r="A410" s="15">
        <v>205</v>
      </c>
      <c r="B410" s="15">
        <v>800</v>
      </c>
      <c r="C410" s="15">
        <v>0</v>
      </c>
      <c r="D410" s="15">
        <v>0</v>
      </c>
      <c r="E410" s="15">
        <v>0</v>
      </c>
      <c r="F410" s="15">
        <v>1</v>
      </c>
      <c r="G410" s="15">
        <v>0</v>
      </c>
      <c r="H410" s="15">
        <v>0</v>
      </c>
      <c r="I410" s="15">
        <v>44</v>
      </c>
      <c r="J410" s="15">
        <v>0</v>
      </c>
      <c r="K410" s="15">
        <v>0</v>
      </c>
      <c r="L410" s="15">
        <v>1</v>
      </c>
      <c r="M410" s="15">
        <v>0</v>
      </c>
      <c r="N410" s="15">
        <v>0</v>
      </c>
      <c r="O410" s="15">
        <v>5</v>
      </c>
      <c r="P410" s="15">
        <v>2.5</v>
      </c>
      <c r="Q410" s="15">
        <v>0</v>
      </c>
      <c r="R410" s="15">
        <v>0</v>
      </c>
      <c r="S410" s="15">
        <v>1</v>
      </c>
      <c r="T410" s="15">
        <v>300000</v>
      </c>
      <c r="U410" s="15">
        <v>0</v>
      </c>
      <c r="V410" s="15">
        <v>1</v>
      </c>
      <c r="W410" s="15">
        <v>0</v>
      </c>
      <c r="X410" s="15">
        <v>11</v>
      </c>
      <c r="Y410" s="193">
        <v>232.72727272727272</v>
      </c>
      <c r="Z410" s="15">
        <v>3</v>
      </c>
      <c r="AA410" s="15">
        <v>3.6666666666666665</v>
      </c>
      <c r="AB410" s="15">
        <v>2.6666666666666665</v>
      </c>
      <c r="AC410" s="15">
        <v>3</v>
      </c>
      <c r="AD410" s="15">
        <v>4</v>
      </c>
      <c r="AE410" s="15">
        <v>3.2666666666666666</v>
      </c>
      <c r="AF410" s="15">
        <v>2</v>
      </c>
      <c r="AG410" s="15">
        <v>0</v>
      </c>
      <c r="AH410" s="15">
        <v>5</v>
      </c>
      <c r="AI410" s="15" t="s">
        <v>1008</v>
      </c>
      <c r="AJ410" s="15" t="s">
        <v>1008</v>
      </c>
      <c r="AK410" s="15" t="s">
        <v>1007</v>
      </c>
      <c r="AL410" s="15">
        <v>4</v>
      </c>
      <c r="AM410" s="15">
        <v>4</v>
      </c>
      <c r="AN410" s="15">
        <v>2.25</v>
      </c>
      <c r="AO410" s="15">
        <v>3</v>
      </c>
      <c r="AP410" s="15">
        <v>3</v>
      </c>
      <c r="AQ410" s="15">
        <v>2</v>
      </c>
      <c r="AR410" s="27">
        <v>3.0416666666666665</v>
      </c>
      <c r="AS410" s="15">
        <f t="shared" si="42"/>
        <v>0.39999999999999991</v>
      </c>
      <c r="AT410" s="15">
        <f t="shared" si="43"/>
        <v>1</v>
      </c>
      <c r="AU410" s="15">
        <f t="shared" si="44"/>
        <v>0</v>
      </c>
      <c r="AV410" s="15">
        <f t="shared" si="45"/>
        <v>0</v>
      </c>
      <c r="AW410" s="15">
        <f t="shared" si="46"/>
        <v>1</v>
      </c>
      <c r="AX410" s="15">
        <f t="shared" si="47"/>
        <v>0</v>
      </c>
      <c r="AY410" s="15">
        <f t="shared" si="48"/>
        <v>0.39999999999999991</v>
      </c>
    </row>
    <row r="411" spans="1:51" x14ac:dyDescent="0.2">
      <c r="A411" s="15">
        <v>205</v>
      </c>
      <c r="B411" s="15">
        <v>800</v>
      </c>
      <c r="C411" s="15">
        <v>0</v>
      </c>
      <c r="D411" s="15">
        <v>0</v>
      </c>
      <c r="E411" s="15">
        <v>0</v>
      </c>
      <c r="F411" s="15">
        <v>1</v>
      </c>
      <c r="G411" s="15">
        <v>0</v>
      </c>
      <c r="H411" s="15">
        <v>0</v>
      </c>
      <c r="I411" s="15">
        <v>44</v>
      </c>
      <c r="J411" s="15">
        <v>0</v>
      </c>
      <c r="K411" s="15">
        <v>0</v>
      </c>
      <c r="L411" s="15">
        <v>1</v>
      </c>
      <c r="M411" s="15">
        <v>0</v>
      </c>
      <c r="N411" s="15">
        <v>0</v>
      </c>
      <c r="O411" s="15">
        <v>5</v>
      </c>
      <c r="P411" s="15">
        <v>2.5</v>
      </c>
      <c r="Q411" s="15">
        <v>0</v>
      </c>
      <c r="R411" s="15">
        <v>0</v>
      </c>
      <c r="S411" s="15">
        <v>1</v>
      </c>
      <c r="T411" s="15">
        <v>300000</v>
      </c>
      <c r="U411" s="15">
        <v>0</v>
      </c>
      <c r="V411" s="15">
        <v>0</v>
      </c>
      <c r="W411" s="15">
        <v>0</v>
      </c>
      <c r="X411" s="15">
        <v>11</v>
      </c>
      <c r="Y411" s="193">
        <v>232.72727272727272</v>
      </c>
      <c r="Z411" s="15">
        <v>3</v>
      </c>
      <c r="AA411" s="15">
        <v>3.6666666666666665</v>
      </c>
      <c r="AB411" s="15">
        <v>2.6666666666666665</v>
      </c>
      <c r="AC411" s="15">
        <v>3</v>
      </c>
      <c r="AD411" s="15">
        <v>4</v>
      </c>
      <c r="AE411" s="15">
        <v>3.2666666666666666</v>
      </c>
      <c r="AF411" s="15">
        <v>2</v>
      </c>
      <c r="AG411" s="15">
        <v>0</v>
      </c>
      <c r="AH411" s="15">
        <v>5</v>
      </c>
      <c r="AI411" s="15" t="s">
        <v>1008</v>
      </c>
      <c r="AJ411" s="15" t="s">
        <v>1008</v>
      </c>
      <c r="AK411" s="15" t="s">
        <v>1007</v>
      </c>
      <c r="AL411" s="27">
        <v>3.6</v>
      </c>
      <c r="AM411" s="27">
        <v>3</v>
      </c>
      <c r="AN411" s="27">
        <v>2.25</v>
      </c>
      <c r="AO411" s="27">
        <v>3</v>
      </c>
      <c r="AP411" s="27">
        <v>2</v>
      </c>
      <c r="AQ411" s="27">
        <v>2</v>
      </c>
      <c r="AR411" s="27">
        <v>2.6416666666666666</v>
      </c>
      <c r="AS411" s="15">
        <f t="shared" si="42"/>
        <v>-0.39999999999999991</v>
      </c>
      <c r="AT411" s="15">
        <f t="shared" si="43"/>
        <v>-0.33333333333333348</v>
      </c>
      <c r="AU411" s="15">
        <f t="shared" si="44"/>
        <v>-1.5</v>
      </c>
      <c r="AV411" s="15">
        <f t="shared" si="45"/>
        <v>0</v>
      </c>
      <c r="AW411" s="15">
        <f t="shared" si="46"/>
        <v>-1</v>
      </c>
      <c r="AX411" s="15">
        <f t="shared" si="47"/>
        <v>-1</v>
      </c>
      <c r="AY411" s="15">
        <f t="shared" si="48"/>
        <v>-0.70555555555555616</v>
      </c>
    </row>
    <row r="412" spans="1:51" x14ac:dyDescent="0.2">
      <c r="A412" s="15">
        <v>206</v>
      </c>
      <c r="B412" s="15">
        <v>801</v>
      </c>
      <c r="C412" s="15">
        <v>0</v>
      </c>
      <c r="D412" s="15">
        <v>0</v>
      </c>
      <c r="E412" s="15">
        <v>0</v>
      </c>
      <c r="F412" s="15">
        <v>1</v>
      </c>
      <c r="G412" s="15">
        <v>0</v>
      </c>
      <c r="H412" s="15">
        <v>1</v>
      </c>
      <c r="I412" s="15">
        <v>62</v>
      </c>
      <c r="J412" s="15">
        <v>0</v>
      </c>
      <c r="K412" s="15">
        <v>1</v>
      </c>
      <c r="L412" s="15">
        <v>0</v>
      </c>
      <c r="M412" s="15">
        <v>0</v>
      </c>
      <c r="N412" s="15">
        <v>0</v>
      </c>
      <c r="O412" s="15">
        <v>6</v>
      </c>
      <c r="P412" s="15">
        <v>35</v>
      </c>
      <c r="Q412" s="15">
        <v>0</v>
      </c>
      <c r="R412" s="15">
        <v>1</v>
      </c>
      <c r="S412" s="15">
        <v>1</v>
      </c>
      <c r="T412" s="15">
        <v>300000</v>
      </c>
      <c r="U412" s="15">
        <v>1</v>
      </c>
      <c r="V412" s="15">
        <v>1</v>
      </c>
      <c r="W412" s="15">
        <v>1</v>
      </c>
      <c r="X412" s="15">
        <v>10</v>
      </c>
      <c r="Y412" s="193">
        <v>1350</v>
      </c>
      <c r="Z412" s="15">
        <v>3</v>
      </c>
      <c r="AA412" s="15">
        <v>5</v>
      </c>
      <c r="AB412" s="15">
        <v>4</v>
      </c>
      <c r="AC412" s="15">
        <v>3</v>
      </c>
      <c r="AD412" s="15">
        <v>3</v>
      </c>
      <c r="AE412" s="15">
        <v>3.6</v>
      </c>
      <c r="AF412" s="15">
        <v>3</v>
      </c>
      <c r="AG412" s="15">
        <v>0</v>
      </c>
      <c r="AH412" s="15">
        <v>5</v>
      </c>
      <c r="AI412" s="15" t="s">
        <v>1008</v>
      </c>
      <c r="AJ412" s="15" t="s">
        <v>1008</v>
      </c>
      <c r="AK412" s="15" t="s">
        <v>1007</v>
      </c>
      <c r="AL412" s="15">
        <v>4</v>
      </c>
      <c r="AM412" s="15">
        <v>3.3333333333333335</v>
      </c>
      <c r="AN412" s="15">
        <v>3.75</v>
      </c>
      <c r="AO412" s="15">
        <v>3</v>
      </c>
      <c r="AP412" s="15">
        <v>3</v>
      </c>
      <c r="AQ412" s="15">
        <v>3</v>
      </c>
      <c r="AR412" s="27">
        <v>3.3472222222222228</v>
      </c>
      <c r="AS412" s="15">
        <f t="shared" si="42"/>
        <v>1</v>
      </c>
      <c r="AT412" s="15">
        <f t="shared" si="43"/>
        <v>0.33333333333333348</v>
      </c>
      <c r="AU412" s="15">
        <f t="shared" si="44"/>
        <v>0.75</v>
      </c>
      <c r="AV412" s="15">
        <f t="shared" si="45"/>
        <v>0</v>
      </c>
      <c r="AW412" s="15">
        <f t="shared" si="46"/>
        <v>1</v>
      </c>
      <c r="AX412" s="15">
        <f t="shared" si="47"/>
        <v>0</v>
      </c>
      <c r="AY412" s="15">
        <f t="shared" si="48"/>
        <v>0.51388888888888928</v>
      </c>
    </row>
    <row r="413" spans="1:51" x14ac:dyDescent="0.2">
      <c r="A413" s="15">
        <v>206</v>
      </c>
      <c r="B413" s="15">
        <v>801</v>
      </c>
      <c r="C413" s="15">
        <v>0</v>
      </c>
      <c r="D413" s="15">
        <v>0</v>
      </c>
      <c r="E413" s="15">
        <v>0</v>
      </c>
      <c r="F413" s="15">
        <v>1</v>
      </c>
      <c r="G413" s="15">
        <v>0</v>
      </c>
      <c r="H413" s="15">
        <v>1</v>
      </c>
      <c r="I413" s="15">
        <v>62</v>
      </c>
      <c r="J413" s="15">
        <v>0</v>
      </c>
      <c r="K413" s="15">
        <v>1</v>
      </c>
      <c r="L413" s="15">
        <v>0</v>
      </c>
      <c r="M413" s="15">
        <v>0</v>
      </c>
      <c r="N413" s="15">
        <v>0</v>
      </c>
      <c r="O413" s="15">
        <v>6</v>
      </c>
      <c r="P413" s="15">
        <v>35</v>
      </c>
      <c r="Q413" s="15">
        <v>0</v>
      </c>
      <c r="R413" s="15">
        <v>1</v>
      </c>
      <c r="S413" s="15">
        <v>1</v>
      </c>
      <c r="T413" s="15">
        <v>300000</v>
      </c>
      <c r="U413" s="15">
        <v>1</v>
      </c>
      <c r="V413" s="15">
        <v>0</v>
      </c>
      <c r="W413" s="15">
        <v>1</v>
      </c>
      <c r="X413" s="15">
        <v>10</v>
      </c>
      <c r="Y413" s="193">
        <v>1350</v>
      </c>
      <c r="Z413" s="15">
        <v>3</v>
      </c>
      <c r="AA413" s="15">
        <v>5</v>
      </c>
      <c r="AB413" s="15">
        <v>4</v>
      </c>
      <c r="AC413" s="15">
        <v>3</v>
      </c>
      <c r="AD413" s="15">
        <v>3</v>
      </c>
      <c r="AE413" s="15">
        <v>3.6</v>
      </c>
      <c r="AF413" s="15">
        <v>3</v>
      </c>
      <c r="AG413" s="15">
        <v>0</v>
      </c>
      <c r="AH413" s="15">
        <v>5</v>
      </c>
      <c r="AI413" s="15" t="s">
        <v>1008</v>
      </c>
      <c r="AJ413" s="15" t="s">
        <v>1008</v>
      </c>
      <c r="AK413" s="15" t="s">
        <v>1007</v>
      </c>
      <c r="AL413" s="27">
        <v>3</v>
      </c>
      <c r="AM413" s="27">
        <v>3</v>
      </c>
      <c r="AN413" s="27">
        <v>3</v>
      </c>
      <c r="AO413" s="27">
        <v>3</v>
      </c>
      <c r="AP413" s="27">
        <v>2</v>
      </c>
      <c r="AQ413" s="27">
        <v>3</v>
      </c>
      <c r="AR413" s="27">
        <v>2.8333333333333335</v>
      </c>
      <c r="AS413" s="15">
        <f t="shared" si="42"/>
        <v>-1.5999999999999996</v>
      </c>
      <c r="AT413" s="15">
        <f t="shared" si="43"/>
        <v>-1</v>
      </c>
      <c r="AU413" s="15">
        <f t="shared" si="44"/>
        <v>-0.5</v>
      </c>
      <c r="AV413" s="15">
        <f t="shared" si="45"/>
        <v>0</v>
      </c>
      <c r="AW413" s="15">
        <f t="shared" si="46"/>
        <v>-1</v>
      </c>
      <c r="AX413" s="15">
        <f t="shared" si="47"/>
        <v>1</v>
      </c>
      <c r="AY413" s="15">
        <f t="shared" si="48"/>
        <v>-0.51666666666666661</v>
      </c>
    </row>
    <row r="414" spans="1:51" x14ac:dyDescent="0.2">
      <c r="A414" s="15">
        <v>207</v>
      </c>
      <c r="B414" s="15">
        <v>802</v>
      </c>
      <c r="C414" s="15">
        <v>0</v>
      </c>
      <c r="D414" s="15">
        <v>0</v>
      </c>
      <c r="E414" s="15">
        <v>0</v>
      </c>
      <c r="F414" s="15">
        <v>1</v>
      </c>
      <c r="G414" s="15">
        <v>0</v>
      </c>
      <c r="H414" s="15">
        <v>0</v>
      </c>
      <c r="I414" s="15">
        <v>52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4</v>
      </c>
      <c r="P414" s="15">
        <v>30</v>
      </c>
      <c r="Q414" s="15">
        <v>0</v>
      </c>
      <c r="R414" s="15">
        <v>0</v>
      </c>
      <c r="S414" s="15">
        <v>1</v>
      </c>
      <c r="T414" s="15">
        <v>108000</v>
      </c>
      <c r="U414" s="15">
        <v>1</v>
      </c>
      <c r="V414" s="15">
        <v>1</v>
      </c>
      <c r="W414" s="15">
        <v>1</v>
      </c>
      <c r="X414" s="15">
        <v>3</v>
      </c>
      <c r="Y414" s="193">
        <v>10000</v>
      </c>
      <c r="Z414" s="15">
        <v>1</v>
      </c>
      <c r="AA414" s="15">
        <v>2</v>
      </c>
      <c r="AB414" s="15">
        <v>2</v>
      </c>
      <c r="AC414" s="15">
        <v>2</v>
      </c>
      <c r="AD414" s="15">
        <v>2</v>
      </c>
      <c r="AE414" s="15">
        <v>1.8</v>
      </c>
      <c r="AF414" s="15">
        <v>2</v>
      </c>
      <c r="AG414" s="15">
        <v>0</v>
      </c>
      <c r="AH414" s="15">
        <v>5</v>
      </c>
      <c r="AI414" s="15" t="s">
        <v>1008</v>
      </c>
      <c r="AJ414" s="15" t="s">
        <v>1008</v>
      </c>
      <c r="AK414" s="15" t="s">
        <v>1007</v>
      </c>
      <c r="AL414" s="15">
        <v>4.5999999999999996</v>
      </c>
      <c r="AM414" s="15">
        <v>4</v>
      </c>
      <c r="AN414" s="15">
        <v>3.5</v>
      </c>
      <c r="AO414" s="15">
        <v>3</v>
      </c>
      <c r="AP414" s="15">
        <v>3</v>
      </c>
      <c r="AQ414" s="15">
        <v>2</v>
      </c>
      <c r="AR414" s="27">
        <v>3.35</v>
      </c>
      <c r="AS414" s="15">
        <f t="shared" si="42"/>
        <v>0.59999999999999964</v>
      </c>
      <c r="AT414" s="15">
        <f t="shared" si="43"/>
        <v>0.66666666666666652</v>
      </c>
      <c r="AU414" s="15">
        <f t="shared" si="44"/>
        <v>0</v>
      </c>
      <c r="AV414" s="15">
        <f t="shared" si="45"/>
        <v>0</v>
      </c>
      <c r="AW414" s="15">
        <f t="shared" si="46"/>
        <v>0</v>
      </c>
      <c r="AX414" s="15">
        <f t="shared" si="47"/>
        <v>0</v>
      </c>
      <c r="AY414" s="15">
        <f t="shared" si="48"/>
        <v>0.21111111111111081</v>
      </c>
    </row>
    <row r="415" spans="1:51" x14ac:dyDescent="0.2">
      <c r="A415" s="15">
        <v>207</v>
      </c>
      <c r="B415" s="15">
        <v>802</v>
      </c>
      <c r="C415" s="15">
        <v>0</v>
      </c>
      <c r="D415" s="15">
        <v>0</v>
      </c>
      <c r="E415" s="15">
        <v>0</v>
      </c>
      <c r="F415" s="15">
        <v>1</v>
      </c>
      <c r="G415" s="15">
        <v>0</v>
      </c>
      <c r="H415" s="15">
        <v>0</v>
      </c>
      <c r="I415" s="15">
        <v>52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4</v>
      </c>
      <c r="P415" s="15">
        <v>30</v>
      </c>
      <c r="Q415" s="15">
        <v>0</v>
      </c>
      <c r="R415" s="15">
        <v>0</v>
      </c>
      <c r="S415" s="15">
        <v>1</v>
      </c>
      <c r="T415" s="15">
        <v>108000</v>
      </c>
      <c r="U415" s="15">
        <v>1</v>
      </c>
      <c r="V415" s="15">
        <v>0</v>
      </c>
      <c r="W415" s="15">
        <v>1</v>
      </c>
      <c r="X415" s="15">
        <v>3</v>
      </c>
      <c r="Y415" s="193">
        <v>10000</v>
      </c>
      <c r="Z415" s="15">
        <v>1</v>
      </c>
      <c r="AA415" s="15">
        <v>2</v>
      </c>
      <c r="AB415" s="15">
        <v>2</v>
      </c>
      <c r="AC415" s="15">
        <v>2</v>
      </c>
      <c r="AD415" s="15">
        <v>2</v>
      </c>
      <c r="AE415" s="15">
        <v>1.8</v>
      </c>
      <c r="AF415" s="15">
        <v>2</v>
      </c>
      <c r="AG415" s="15">
        <v>0</v>
      </c>
      <c r="AH415" s="15">
        <v>5</v>
      </c>
      <c r="AI415" s="15" t="s">
        <v>1008</v>
      </c>
      <c r="AJ415" s="15" t="s">
        <v>1008</v>
      </c>
      <c r="AK415" s="15" t="s">
        <v>1007</v>
      </c>
      <c r="AL415" s="27">
        <v>4</v>
      </c>
      <c r="AM415" s="27">
        <v>3.3333333333333335</v>
      </c>
      <c r="AN415" s="27">
        <v>3.5</v>
      </c>
      <c r="AO415" s="27">
        <v>3</v>
      </c>
      <c r="AP415" s="27">
        <v>3</v>
      </c>
      <c r="AQ415" s="27">
        <v>2</v>
      </c>
      <c r="AR415" s="27">
        <v>3.1388888888888893</v>
      </c>
      <c r="AS415" s="15">
        <f t="shared" si="42"/>
        <v>1</v>
      </c>
      <c r="AT415" s="15">
        <f t="shared" si="43"/>
        <v>0.33333333333333348</v>
      </c>
      <c r="AU415" s="15">
        <f t="shared" si="44"/>
        <v>1.5</v>
      </c>
      <c r="AV415" s="15">
        <f t="shared" si="45"/>
        <v>0</v>
      </c>
      <c r="AW415" s="15">
        <f t="shared" si="46"/>
        <v>0.66666666666666652</v>
      </c>
      <c r="AX415" s="15">
        <f t="shared" si="47"/>
        <v>0</v>
      </c>
      <c r="AY415" s="15">
        <f t="shared" si="48"/>
        <v>0.58333333333333348</v>
      </c>
    </row>
    <row r="416" spans="1:51" x14ac:dyDescent="0.2">
      <c r="A416" s="15">
        <v>208</v>
      </c>
      <c r="B416" s="15">
        <v>803</v>
      </c>
      <c r="C416" s="15">
        <v>0</v>
      </c>
      <c r="D416" s="15">
        <v>0</v>
      </c>
      <c r="E416" s="15">
        <v>0</v>
      </c>
      <c r="F416" s="15">
        <v>1</v>
      </c>
      <c r="G416" s="15">
        <v>0</v>
      </c>
      <c r="H416" s="15">
        <v>0</v>
      </c>
      <c r="I416" s="15">
        <v>50</v>
      </c>
      <c r="J416" s="15">
        <v>0</v>
      </c>
      <c r="K416" s="15">
        <v>1</v>
      </c>
      <c r="L416" s="15">
        <v>0</v>
      </c>
      <c r="M416" s="15">
        <v>0</v>
      </c>
      <c r="N416" s="15">
        <v>0</v>
      </c>
      <c r="O416" s="15">
        <v>3</v>
      </c>
      <c r="P416" s="15">
        <v>20</v>
      </c>
      <c r="Q416" s="15">
        <v>0</v>
      </c>
      <c r="R416" s="15">
        <v>1</v>
      </c>
      <c r="S416" s="15">
        <v>1</v>
      </c>
      <c r="T416" s="15">
        <v>100000</v>
      </c>
      <c r="U416" s="15">
        <v>0</v>
      </c>
      <c r="V416" s="15">
        <v>1</v>
      </c>
      <c r="W416" s="15">
        <v>1</v>
      </c>
      <c r="X416" s="15">
        <v>14</v>
      </c>
      <c r="Y416" s="193">
        <v>9000</v>
      </c>
      <c r="Z416" s="15">
        <v>3</v>
      </c>
      <c r="AA416" s="15">
        <v>4</v>
      </c>
      <c r="AB416" s="15">
        <v>4.666666666666667</v>
      </c>
      <c r="AC416" s="15">
        <v>4</v>
      </c>
      <c r="AD416" s="15">
        <v>4</v>
      </c>
      <c r="AE416" s="15">
        <v>3.9333333333333336</v>
      </c>
      <c r="AF416" s="15">
        <v>3</v>
      </c>
      <c r="AG416" s="15">
        <v>1</v>
      </c>
      <c r="AH416" s="15">
        <v>2</v>
      </c>
      <c r="AI416" s="15">
        <v>0</v>
      </c>
      <c r="AJ416" s="15">
        <v>0</v>
      </c>
      <c r="AK416" s="15">
        <v>0</v>
      </c>
      <c r="AL416" s="15">
        <v>3</v>
      </c>
      <c r="AM416" s="15">
        <v>3</v>
      </c>
      <c r="AN416" s="15">
        <v>2</v>
      </c>
      <c r="AO416" s="15">
        <v>3</v>
      </c>
      <c r="AP416" s="15">
        <v>2.3333333333333335</v>
      </c>
      <c r="AQ416" s="15">
        <v>2</v>
      </c>
      <c r="AR416" s="27">
        <v>2.5555555555555558</v>
      </c>
      <c r="AS416" s="15">
        <f t="shared" si="42"/>
        <v>0</v>
      </c>
      <c r="AT416" s="15">
        <f t="shared" si="43"/>
        <v>0</v>
      </c>
      <c r="AU416" s="15">
        <f t="shared" si="44"/>
        <v>0</v>
      </c>
      <c r="AV416" s="15">
        <f t="shared" si="45"/>
        <v>0</v>
      </c>
      <c r="AW416" s="15">
        <f t="shared" si="46"/>
        <v>0</v>
      </c>
      <c r="AX416" s="15">
        <f t="shared" si="47"/>
        <v>0</v>
      </c>
      <c r="AY416" s="15">
        <f t="shared" si="48"/>
        <v>0</v>
      </c>
    </row>
    <row r="417" spans="1:51" x14ac:dyDescent="0.2">
      <c r="A417" s="15">
        <v>208</v>
      </c>
      <c r="B417" s="15">
        <v>803</v>
      </c>
      <c r="C417" s="15">
        <v>0</v>
      </c>
      <c r="D417" s="15">
        <v>0</v>
      </c>
      <c r="E417" s="15">
        <v>0</v>
      </c>
      <c r="F417" s="15">
        <v>1</v>
      </c>
      <c r="G417" s="15">
        <v>0</v>
      </c>
      <c r="H417" s="15">
        <v>0</v>
      </c>
      <c r="I417" s="15">
        <v>50</v>
      </c>
      <c r="J417" s="15">
        <v>0</v>
      </c>
      <c r="K417" s="15">
        <v>1</v>
      </c>
      <c r="L417" s="15">
        <v>0</v>
      </c>
      <c r="M417" s="15">
        <v>0</v>
      </c>
      <c r="N417" s="15">
        <v>0</v>
      </c>
      <c r="O417" s="15">
        <v>3</v>
      </c>
      <c r="P417" s="15">
        <v>20</v>
      </c>
      <c r="Q417" s="15">
        <v>0</v>
      </c>
      <c r="R417" s="15">
        <v>1</v>
      </c>
      <c r="S417" s="15">
        <v>1</v>
      </c>
      <c r="T417" s="15">
        <v>100000</v>
      </c>
      <c r="U417" s="15">
        <v>0</v>
      </c>
      <c r="V417" s="15">
        <v>0</v>
      </c>
      <c r="W417" s="15">
        <v>1</v>
      </c>
      <c r="X417" s="15">
        <v>14</v>
      </c>
      <c r="Y417" s="193">
        <v>9000</v>
      </c>
      <c r="Z417" s="15">
        <v>3</v>
      </c>
      <c r="AA417" s="15">
        <v>4</v>
      </c>
      <c r="AB417" s="15">
        <v>4.666666666666667</v>
      </c>
      <c r="AC417" s="15">
        <v>4</v>
      </c>
      <c r="AD417" s="15">
        <v>4</v>
      </c>
      <c r="AE417" s="15">
        <v>3.9333333333333336</v>
      </c>
      <c r="AF417" s="15">
        <v>3</v>
      </c>
      <c r="AG417" s="15">
        <v>1</v>
      </c>
      <c r="AH417" s="15">
        <v>2</v>
      </c>
      <c r="AI417" s="15">
        <v>0</v>
      </c>
      <c r="AJ417" s="15">
        <v>0</v>
      </c>
      <c r="AK417" s="15">
        <v>0</v>
      </c>
      <c r="AL417" s="27">
        <v>3</v>
      </c>
      <c r="AM417" s="27">
        <v>3</v>
      </c>
      <c r="AN417" s="27">
        <v>2</v>
      </c>
      <c r="AO417" s="27">
        <v>3</v>
      </c>
      <c r="AP417" s="27">
        <v>2.3333333333333335</v>
      </c>
      <c r="AQ417" s="27">
        <v>2</v>
      </c>
      <c r="AR417" s="27">
        <v>2.5555555555555558</v>
      </c>
      <c r="AS417" s="15">
        <f t="shared" si="42"/>
        <v>-1</v>
      </c>
      <c r="AT417" s="15">
        <f t="shared" si="43"/>
        <v>-1</v>
      </c>
      <c r="AU417" s="15">
        <f t="shared" si="44"/>
        <v>-1.75</v>
      </c>
      <c r="AV417" s="15">
        <f t="shared" si="45"/>
        <v>-0.60000000000000009</v>
      </c>
      <c r="AW417" s="15">
        <f t="shared" si="46"/>
        <v>-0.66666666666666652</v>
      </c>
      <c r="AX417" s="15">
        <f t="shared" si="47"/>
        <v>-1</v>
      </c>
      <c r="AY417" s="15">
        <f t="shared" si="48"/>
        <v>-1.0027777777777778</v>
      </c>
    </row>
    <row r="418" spans="1:51" x14ac:dyDescent="0.2">
      <c r="A418" s="15">
        <v>209</v>
      </c>
      <c r="B418" s="15">
        <v>804</v>
      </c>
      <c r="C418" s="15">
        <v>0</v>
      </c>
      <c r="D418" s="15">
        <v>0</v>
      </c>
      <c r="E418" s="15">
        <v>0</v>
      </c>
      <c r="F418" s="15">
        <v>1</v>
      </c>
      <c r="G418" s="15">
        <v>0</v>
      </c>
      <c r="H418" s="15">
        <v>0</v>
      </c>
      <c r="I418" s="15">
        <v>70</v>
      </c>
      <c r="J418" s="15">
        <v>0</v>
      </c>
      <c r="K418" s="15">
        <v>0</v>
      </c>
      <c r="L418" s="15">
        <v>0</v>
      </c>
      <c r="M418" s="15">
        <v>1</v>
      </c>
      <c r="N418" s="15">
        <v>0</v>
      </c>
      <c r="O418" s="15">
        <v>2</v>
      </c>
      <c r="P418" s="15">
        <v>50</v>
      </c>
      <c r="Q418" s="15">
        <v>0</v>
      </c>
      <c r="R418" s="15">
        <v>1</v>
      </c>
      <c r="S418" s="15">
        <v>0</v>
      </c>
      <c r="T418" s="15">
        <v>0</v>
      </c>
      <c r="U418" s="15">
        <v>1</v>
      </c>
      <c r="V418" s="15">
        <v>1</v>
      </c>
      <c r="W418" s="15">
        <v>0</v>
      </c>
      <c r="X418" s="15">
        <v>90</v>
      </c>
      <c r="Y418" s="193">
        <v>1411.1111111111111</v>
      </c>
      <c r="Z418" s="15">
        <v>3.25</v>
      </c>
      <c r="AA418" s="15">
        <v>4.333333333333333</v>
      </c>
      <c r="AB418" s="15">
        <v>4</v>
      </c>
      <c r="AC418" s="15">
        <v>4</v>
      </c>
      <c r="AD418" s="15">
        <v>4</v>
      </c>
      <c r="AE418" s="15">
        <v>3.9166666666666665</v>
      </c>
      <c r="AF418" s="15">
        <v>4</v>
      </c>
      <c r="AG418" s="15">
        <v>0</v>
      </c>
      <c r="AH418" s="15">
        <v>5</v>
      </c>
      <c r="AI418" s="15" t="s">
        <v>1008</v>
      </c>
      <c r="AJ418" s="15" t="s">
        <v>1008</v>
      </c>
      <c r="AK418" s="15" t="s">
        <v>1007</v>
      </c>
      <c r="AL418" s="15">
        <v>4</v>
      </c>
      <c r="AM418" s="15">
        <v>4</v>
      </c>
      <c r="AN418" s="15">
        <v>3.75</v>
      </c>
      <c r="AO418" s="15">
        <v>3.6</v>
      </c>
      <c r="AP418" s="15">
        <v>3</v>
      </c>
      <c r="AQ418" s="15">
        <v>3</v>
      </c>
      <c r="AR418" s="27">
        <v>3.5583333333333336</v>
      </c>
      <c r="AS418" s="15">
        <f t="shared" si="42"/>
        <v>0</v>
      </c>
      <c r="AT418" s="15">
        <f t="shared" si="43"/>
        <v>0</v>
      </c>
      <c r="AU418" s="15">
        <f t="shared" si="44"/>
        <v>0.5</v>
      </c>
      <c r="AV418" s="15">
        <f t="shared" si="45"/>
        <v>0.20000000000000018</v>
      </c>
      <c r="AW418" s="15">
        <f t="shared" si="46"/>
        <v>0</v>
      </c>
      <c r="AX418" s="15">
        <f t="shared" si="47"/>
        <v>0</v>
      </c>
      <c r="AY418" s="15">
        <f t="shared" si="48"/>
        <v>0.11666666666666714</v>
      </c>
    </row>
    <row r="419" spans="1:51" x14ac:dyDescent="0.2">
      <c r="A419" s="15">
        <v>209</v>
      </c>
      <c r="B419" s="15">
        <v>804</v>
      </c>
      <c r="C419" s="15">
        <v>0</v>
      </c>
      <c r="D419" s="15">
        <v>0</v>
      </c>
      <c r="E419" s="15">
        <v>0</v>
      </c>
      <c r="F419" s="15">
        <v>1</v>
      </c>
      <c r="G419" s="15">
        <v>0</v>
      </c>
      <c r="H419" s="15">
        <v>0</v>
      </c>
      <c r="I419" s="15">
        <v>70</v>
      </c>
      <c r="J419" s="15">
        <v>0</v>
      </c>
      <c r="K419" s="15">
        <v>0</v>
      </c>
      <c r="L419" s="15">
        <v>0</v>
      </c>
      <c r="M419" s="15">
        <v>1</v>
      </c>
      <c r="N419" s="15">
        <v>0</v>
      </c>
      <c r="O419" s="15">
        <v>2</v>
      </c>
      <c r="P419" s="15">
        <v>50</v>
      </c>
      <c r="Q419" s="15">
        <v>0</v>
      </c>
      <c r="R419" s="15">
        <v>1</v>
      </c>
      <c r="S419" s="15">
        <v>0</v>
      </c>
      <c r="T419" s="15">
        <v>0</v>
      </c>
      <c r="U419" s="15">
        <v>1</v>
      </c>
      <c r="V419" s="15">
        <v>0</v>
      </c>
      <c r="W419" s="15">
        <v>0</v>
      </c>
      <c r="X419" s="15">
        <v>90</v>
      </c>
      <c r="Y419" s="193">
        <v>1488.8888888888889</v>
      </c>
      <c r="Z419" s="15">
        <v>3.25</v>
      </c>
      <c r="AA419" s="15">
        <v>4.333333333333333</v>
      </c>
      <c r="AB419" s="15">
        <v>4</v>
      </c>
      <c r="AC419" s="15">
        <v>4</v>
      </c>
      <c r="AD419" s="15">
        <v>4</v>
      </c>
      <c r="AE419" s="15">
        <v>3.9166666666666665</v>
      </c>
      <c r="AF419" s="15">
        <v>4</v>
      </c>
      <c r="AG419" s="15">
        <v>0</v>
      </c>
      <c r="AH419" s="15">
        <v>5</v>
      </c>
      <c r="AI419" s="15" t="s">
        <v>1008</v>
      </c>
      <c r="AJ419" s="15" t="s">
        <v>1008</v>
      </c>
      <c r="AK419" s="15" t="s">
        <v>1007</v>
      </c>
      <c r="AL419" s="27">
        <v>4</v>
      </c>
      <c r="AM419" s="27">
        <v>4</v>
      </c>
      <c r="AN419" s="27">
        <v>3.25</v>
      </c>
      <c r="AO419" s="27">
        <v>3.4</v>
      </c>
      <c r="AP419" s="27">
        <v>3</v>
      </c>
      <c r="AQ419" s="27">
        <v>3</v>
      </c>
      <c r="AR419" s="27">
        <v>3.4416666666666664</v>
      </c>
      <c r="AS419" s="15">
        <f t="shared" si="42"/>
        <v>1</v>
      </c>
      <c r="AT419" s="15">
        <f t="shared" si="43"/>
        <v>0.66666666666666652</v>
      </c>
      <c r="AU419" s="15">
        <f t="shared" si="44"/>
        <v>0.75</v>
      </c>
      <c r="AV419" s="15">
        <f t="shared" si="45"/>
        <v>0.19999999999999973</v>
      </c>
      <c r="AW419" s="15">
        <f t="shared" si="46"/>
        <v>0</v>
      </c>
      <c r="AX419" s="15">
        <f t="shared" si="47"/>
        <v>0</v>
      </c>
      <c r="AY419" s="15">
        <f t="shared" si="48"/>
        <v>0.43611111111111045</v>
      </c>
    </row>
    <row r="420" spans="1:51" x14ac:dyDescent="0.2">
      <c r="A420" s="15">
        <v>210</v>
      </c>
      <c r="B420" s="15">
        <v>805</v>
      </c>
      <c r="C420" s="15">
        <v>0</v>
      </c>
      <c r="D420" s="15">
        <v>0</v>
      </c>
      <c r="E420" s="15">
        <v>0</v>
      </c>
      <c r="F420" s="15">
        <v>1</v>
      </c>
      <c r="G420" s="15">
        <v>0</v>
      </c>
      <c r="H420" s="15">
        <v>1</v>
      </c>
      <c r="I420" s="15">
        <v>45</v>
      </c>
      <c r="J420" s="15">
        <v>0</v>
      </c>
      <c r="K420" s="15">
        <v>1</v>
      </c>
      <c r="L420" s="15">
        <v>0</v>
      </c>
      <c r="M420" s="15">
        <v>0</v>
      </c>
      <c r="N420" s="15">
        <v>0</v>
      </c>
      <c r="O420" s="15">
        <v>4</v>
      </c>
      <c r="P420" s="15">
        <v>20</v>
      </c>
      <c r="Q420" s="15">
        <v>0</v>
      </c>
      <c r="R420" s="15">
        <v>1</v>
      </c>
      <c r="S420" s="15">
        <v>1</v>
      </c>
      <c r="T420" s="15">
        <v>200000</v>
      </c>
      <c r="U420" s="15">
        <v>1</v>
      </c>
      <c r="V420" s="15">
        <v>1</v>
      </c>
      <c r="W420" s="15">
        <v>0</v>
      </c>
      <c r="X420" s="15">
        <v>70</v>
      </c>
      <c r="Y420" s="193">
        <v>2228.5714285714289</v>
      </c>
      <c r="Z420" s="15">
        <v>2.5</v>
      </c>
      <c r="AA420" s="15">
        <v>3</v>
      </c>
      <c r="AB420" s="15">
        <v>3</v>
      </c>
      <c r="AC420" s="15">
        <v>3</v>
      </c>
      <c r="AD420" s="15">
        <v>3</v>
      </c>
      <c r="AE420" s="15">
        <v>2.9</v>
      </c>
      <c r="AF420" s="15">
        <v>2</v>
      </c>
      <c r="AG420" s="15">
        <v>1</v>
      </c>
      <c r="AH420" s="15">
        <v>2</v>
      </c>
      <c r="AI420" s="15">
        <v>0</v>
      </c>
      <c r="AJ420" s="15">
        <v>0</v>
      </c>
      <c r="AK420" s="15">
        <v>1</v>
      </c>
      <c r="AL420" s="15">
        <v>3</v>
      </c>
      <c r="AM420" s="15">
        <v>3.3333333333333335</v>
      </c>
      <c r="AN420" s="15">
        <v>2.5</v>
      </c>
      <c r="AO420" s="15">
        <v>3.2</v>
      </c>
      <c r="AP420" s="15">
        <v>3</v>
      </c>
      <c r="AQ420" s="15">
        <v>3</v>
      </c>
      <c r="AR420" s="27">
        <v>3.005555555555556</v>
      </c>
      <c r="AS420" s="15">
        <f t="shared" si="42"/>
        <v>0</v>
      </c>
      <c r="AT420" s="15">
        <f t="shared" si="43"/>
        <v>0.33333333333333348</v>
      </c>
      <c r="AU420" s="15">
        <f t="shared" si="44"/>
        <v>0.25</v>
      </c>
      <c r="AV420" s="15">
        <f t="shared" si="45"/>
        <v>0.20000000000000018</v>
      </c>
      <c r="AW420" s="15">
        <f t="shared" si="46"/>
        <v>0</v>
      </c>
      <c r="AX420" s="15">
        <f t="shared" si="47"/>
        <v>0</v>
      </c>
      <c r="AY420" s="15">
        <f t="shared" si="48"/>
        <v>0.13055555555555598</v>
      </c>
    </row>
    <row r="421" spans="1:51" x14ac:dyDescent="0.2">
      <c r="A421" s="15">
        <v>210</v>
      </c>
      <c r="B421" s="15">
        <v>805</v>
      </c>
      <c r="C421" s="15">
        <v>0</v>
      </c>
      <c r="D421" s="15">
        <v>0</v>
      </c>
      <c r="E421" s="15">
        <v>0</v>
      </c>
      <c r="F421" s="15">
        <v>1</v>
      </c>
      <c r="G421" s="15">
        <v>0</v>
      </c>
      <c r="H421" s="15">
        <v>1</v>
      </c>
      <c r="I421" s="15">
        <v>45</v>
      </c>
      <c r="J421" s="15">
        <v>0</v>
      </c>
      <c r="K421" s="15">
        <v>1</v>
      </c>
      <c r="L421" s="15">
        <v>0</v>
      </c>
      <c r="M421" s="15">
        <v>0</v>
      </c>
      <c r="N421" s="15">
        <v>0</v>
      </c>
      <c r="O421" s="15">
        <v>4</v>
      </c>
      <c r="P421" s="15">
        <v>20</v>
      </c>
      <c r="Q421" s="15">
        <v>0</v>
      </c>
      <c r="R421" s="15">
        <v>1</v>
      </c>
      <c r="S421" s="15">
        <v>1</v>
      </c>
      <c r="T421" s="15">
        <v>200000</v>
      </c>
      <c r="U421" s="15">
        <v>1</v>
      </c>
      <c r="V421" s="15">
        <v>0</v>
      </c>
      <c r="W421" s="15">
        <v>0</v>
      </c>
      <c r="X421" s="15">
        <v>70</v>
      </c>
      <c r="Y421" s="193">
        <v>2285.7142857142858</v>
      </c>
      <c r="Z421" s="15">
        <v>2.5</v>
      </c>
      <c r="AA421" s="15">
        <v>3</v>
      </c>
      <c r="AB421" s="15">
        <v>3</v>
      </c>
      <c r="AC421" s="15">
        <v>3</v>
      </c>
      <c r="AD421" s="15">
        <v>3</v>
      </c>
      <c r="AE421" s="15">
        <v>2.9</v>
      </c>
      <c r="AF421" s="15">
        <v>2</v>
      </c>
      <c r="AG421" s="15">
        <v>1</v>
      </c>
      <c r="AH421" s="15">
        <v>2</v>
      </c>
      <c r="AI421" s="15">
        <v>0</v>
      </c>
      <c r="AJ421" s="15">
        <v>0</v>
      </c>
      <c r="AK421" s="15">
        <v>1</v>
      </c>
      <c r="AL421" s="27">
        <v>3</v>
      </c>
      <c r="AM421" s="27">
        <v>3</v>
      </c>
      <c r="AN421" s="27">
        <v>2.25</v>
      </c>
      <c r="AO421" s="27">
        <v>3</v>
      </c>
      <c r="AP421" s="27">
        <v>3</v>
      </c>
      <c r="AQ421" s="27">
        <v>3</v>
      </c>
      <c r="AR421" s="27">
        <v>2.875</v>
      </c>
      <c r="AS421" s="15">
        <f t="shared" si="42"/>
        <v>0</v>
      </c>
      <c r="AT421" s="15">
        <f t="shared" si="43"/>
        <v>0</v>
      </c>
      <c r="AU421" s="15">
        <f t="shared" si="44"/>
        <v>-0.5</v>
      </c>
      <c r="AV421" s="15">
        <f t="shared" si="45"/>
        <v>0</v>
      </c>
      <c r="AW421" s="15">
        <f t="shared" si="46"/>
        <v>1</v>
      </c>
      <c r="AX421" s="15">
        <f t="shared" si="47"/>
        <v>1</v>
      </c>
      <c r="AY421" s="15">
        <f t="shared" si="48"/>
        <v>0.25</v>
      </c>
    </row>
    <row r="422" spans="1:51" x14ac:dyDescent="0.2">
      <c r="A422" s="15">
        <v>211</v>
      </c>
      <c r="B422" s="15">
        <v>806</v>
      </c>
      <c r="C422" s="15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60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10</v>
      </c>
      <c r="P422" s="15">
        <v>40</v>
      </c>
      <c r="Q422" s="15">
        <v>0</v>
      </c>
      <c r="R422" s="15">
        <v>1</v>
      </c>
      <c r="S422" s="15">
        <v>0</v>
      </c>
      <c r="T422" s="15">
        <v>0</v>
      </c>
      <c r="U422" s="15">
        <v>1</v>
      </c>
      <c r="V422" s="15">
        <v>1</v>
      </c>
      <c r="W422" s="15">
        <v>1</v>
      </c>
      <c r="X422" s="15">
        <v>10</v>
      </c>
      <c r="Y422" s="193">
        <v>2000</v>
      </c>
      <c r="Z422" s="15">
        <v>3.5</v>
      </c>
      <c r="AA422" s="15">
        <v>4</v>
      </c>
      <c r="AB422" s="15">
        <v>4</v>
      </c>
      <c r="AC422" s="15">
        <v>4</v>
      </c>
      <c r="AD422" s="15">
        <v>4</v>
      </c>
      <c r="AE422" s="15">
        <v>3.9</v>
      </c>
      <c r="AF422" s="15">
        <v>4</v>
      </c>
      <c r="AG422" s="15">
        <v>0</v>
      </c>
      <c r="AH422" s="15">
        <v>5</v>
      </c>
      <c r="AI422" s="15" t="s">
        <v>1008</v>
      </c>
      <c r="AJ422" s="15" t="s">
        <v>1008</v>
      </c>
      <c r="AK422" s="15" t="s">
        <v>1007</v>
      </c>
      <c r="AL422" s="15">
        <v>3</v>
      </c>
      <c r="AM422" s="15">
        <v>3</v>
      </c>
      <c r="AN422" s="15">
        <v>2.75</v>
      </c>
      <c r="AO422" s="15">
        <v>3</v>
      </c>
      <c r="AP422" s="15">
        <v>2</v>
      </c>
      <c r="AQ422" s="15">
        <v>2</v>
      </c>
      <c r="AR422" s="27">
        <v>2.625</v>
      </c>
      <c r="AS422" s="15">
        <f t="shared" si="42"/>
        <v>0</v>
      </c>
      <c r="AT422" s="15">
        <f t="shared" si="43"/>
        <v>0.66666666666666652</v>
      </c>
      <c r="AU422" s="15">
        <f t="shared" si="44"/>
        <v>0.75</v>
      </c>
      <c r="AV422" s="15">
        <f t="shared" si="45"/>
        <v>0</v>
      </c>
      <c r="AW422" s="15">
        <f t="shared" si="46"/>
        <v>0</v>
      </c>
      <c r="AX422" s="15">
        <f t="shared" si="47"/>
        <v>0</v>
      </c>
      <c r="AY422" s="15">
        <f t="shared" si="48"/>
        <v>0.23611111111111116</v>
      </c>
    </row>
    <row r="423" spans="1:51" x14ac:dyDescent="0.2">
      <c r="A423" s="15">
        <v>211</v>
      </c>
      <c r="B423" s="15">
        <v>806</v>
      </c>
      <c r="C423" s="15">
        <v>0</v>
      </c>
      <c r="D423" s="15">
        <v>0</v>
      </c>
      <c r="E423" s="15">
        <v>0</v>
      </c>
      <c r="F423" s="15">
        <v>0</v>
      </c>
      <c r="G423" s="15">
        <v>0</v>
      </c>
      <c r="H423" s="15">
        <v>0</v>
      </c>
      <c r="I423" s="15">
        <v>60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10</v>
      </c>
      <c r="P423" s="15">
        <v>40</v>
      </c>
      <c r="Q423" s="15">
        <v>0</v>
      </c>
      <c r="R423" s="15">
        <v>1</v>
      </c>
      <c r="S423" s="15">
        <v>0</v>
      </c>
      <c r="T423" s="15">
        <v>0</v>
      </c>
      <c r="U423" s="15">
        <v>1</v>
      </c>
      <c r="V423" s="15">
        <v>0</v>
      </c>
      <c r="W423" s="15">
        <v>1</v>
      </c>
      <c r="X423" s="15">
        <v>10</v>
      </c>
      <c r="Y423" s="193">
        <v>2000</v>
      </c>
      <c r="Z423" s="15">
        <v>3.5</v>
      </c>
      <c r="AA423" s="15">
        <v>4</v>
      </c>
      <c r="AB423" s="15">
        <v>4</v>
      </c>
      <c r="AC423" s="15">
        <v>4</v>
      </c>
      <c r="AD423" s="15">
        <v>4</v>
      </c>
      <c r="AE423" s="15">
        <v>3.9</v>
      </c>
      <c r="AF423" s="15">
        <v>4</v>
      </c>
      <c r="AG423" s="15">
        <v>0</v>
      </c>
      <c r="AH423" s="15">
        <v>5</v>
      </c>
      <c r="AI423" s="15" t="s">
        <v>1008</v>
      </c>
      <c r="AJ423" s="15" t="s">
        <v>1008</v>
      </c>
      <c r="AK423" s="15" t="s">
        <v>1007</v>
      </c>
      <c r="AL423" s="27">
        <v>3</v>
      </c>
      <c r="AM423" s="27">
        <v>2.3333333333333335</v>
      </c>
      <c r="AN423" s="27">
        <v>2</v>
      </c>
      <c r="AO423" s="27">
        <v>3</v>
      </c>
      <c r="AP423" s="27">
        <v>2</v>
      </c>
      <c r="AQ423" s="27">
        <v>2</v>
      </c>
      <c r="AR423" s="27">
        <v>2.3888888888888888</v>
      </c>
      <c r="AS423" s="15">
        <f t="shared" si="42"/>
        <v>0</v>
      </c>
      <c r="AT423" s="15">
        <f t="shared" si="43"/>
        <v>-0.66666666666666652</v>
      </c>
      <c r="AU423" s="15">
        <f t="shared" si="44"/>
        <v>-1</v>
      </c>
      <c r="AV423" s="15">
        <f t="shared" si="45"/>
        <v>1</v>
      </c>
      <c r="AW423" s="15">
        <f t="shared" si="46"/>
        <v>0</v>
      </c>
      <c r="AX423" s="15">
        <f t="shared" si="47"/>
        <v>0</v>
      </c>
      <c r="AY423" s="15">
        <f t="shared" si="48"/>
        <v>-0.11111111111111116</v>
      </c>
    </row>
    <row r="424" spans="1:51" x14ac:dyDescent="0.2">
      <c r="A424" s="15">
        <v>212</v>
      </c>
      <c r="B424" s="15">
        <v>807</v>
      </c>
      <c r="C424" s="15">
        <v>0</v>
      </c>
      <c r="D424" s="15">
        <v>0</v>
      </c>
      <c r="E424" s="15">
        <v>0</v>
      </c>
      <c r="F424" s="15">
        <v>0</v>
      </c>
      <c r="G424" s="15">
        <v>0</v>
      </c>
      <c r="H424" s="15">
        <v>1</v>
      </c>
      <c r="I424" s="15">
        <v>46</v>
      </c>
      <c r="J424" s="15">
        <v>0</v>
      </c>
      <c r="K424" s="15">
        <v>1</v>
      </c>
      <c r="L424" s="15">
        <v>0</v>
      </c>
      <c r="M424" s="15">
        <v>0</v>
      </c>
      <c r="N424" s="15">
        <v>0</v>
      </c>
      <c r="O424" s="15">
        <v>3</v>
      </c>
      <c r="P424" s="15">
        <v>10</v>
      </c>
      <c r="Q424" s="15">
        <v>0</v>
      </c>
      <c r="R424" s="15">
        <v>1</v>
      </c>
      <c r="S424" s="15">
        <v>1</v>
      </c>
      <c r="T424" s="15">
        <v>10000</v>
      </c>
      <c r="U424" s="15">
        <v>1</v>
      </c>
      <c r="V424" s="15">
        <v>1</v>
      </c>
      <c r="W424" s="15">
        <v>1</v>
      </c>
      <c r="X424" s="15">
        <v>4</v>
      </c>
      <c r="Y424" s="193">
        <v>4000</v>
      </c>
      <c r="Z424" s="15">
        <v>4</v>
      </c>
      <c r="AA424" s="15">
        <v>3</v>
      </c>
      <c r="AB424" s="15">
        <v>3</v>
      </c>
      <c r="AC424" s="15">
        <v>3</v>
      </c>
      <c r="AD424" s="15">
        <v>4</v>
      </c>
      <c r="AE424" s="15">
        <v>3.4</v>
      </c>
      <c r="AF424" s="15">
        <v>3</v>
      </c>
      <c r="AG424" s="15">
        <v>1</v>
      </c>
      <c r="AH424" s="15">
        <v>2</v>
      </c>
      <c r="AI424" s="15">
        <v>0</v>
      </c>
      <c r="AJ424" s="15">
        <v>0</v>
      </c>
      <c r="AK424" s="15">
        <v>1</v>
      </c>
      <c r="AL424" s="15">
        <v>3</v>
      </c>
      <c r="AM424" s="15">
        <v>3</v>
      </c>
      <c r="AN424" s="15">
        <v>3</v>
      </c>
      <c r="AO424" s="15">
        <v>2</v>
      </c>
      <c r="AP424" s="15">
        <v>2</v>
      </c>
      <c r="AQ424" s="15">
        <v>2</v>
      </c>
      <c r="AR424" s="27">
        <v>2.5</v>
      </c>
      <c r="AS424" s="15">
        <f t="shared" si="42"/>
        <v>0</v>
      </c>
      <c r="AT424" s="15">
        <f t="shared" si="43"/>
        <v>0.66666666666666652</v>
      </c>
      <c r="AU424" s="15">
        <f t="shared" si="44"/>
        <v>0.25</v>
      </c>
      <c r="AV424" s="15">
        <f t="shared" si="45"/>
        <v>0</v>
      </c>
      <c r="AW424" s="15">
        <f t="shared" si="46"/>
        <v>0</v>
      </c>
      <c r="AX424" s="15">
        <f t="shared" si="47"/>
        <v>0</v>
      </c>
      <c r="AY424" s="15">
        <f t="shared" si="48"/>
        <v>0.15277777777777768</v>
      </c>
    </row>
    <row r="425" spans="1:51" x14ac:dyDescent="0.2">
      <c r="A425" s="15">
        <v>212</v>
      </c>
      <c r="B425" s="15">
        <v>807</v>
      </c>
      <c r="C425" s="15">
        <v>0</v>
      </c>
      <c r="D425" s="15">
        <v>0</v>
      </c>
      <c r="E425" s="15">
        <v>0</v>
      </c>
      <c r="F425" s="15">
        <v>0</v>
      </c>
      <c r="G425" s="15">
        <v>0</v>
      </c>
      <c r="H425" s="15">
        <v>1</v>
      </c>
      <c r="I425" s="15">
        <v>46</v>
      </c>
      <c r="J425" s="15">
        <v>0</v>
      </c>
      <c r="K425" s="15">
        <v>1</v>
      </c>
      <c r="L425" s="15">
        <v>0</v>
      </c>
      <c r="M425" s="15">
        <v>0</v>
      </c>
      <c r="N425" s="15">
        <v>0</v>
      </c>
      <c r="O425" s="15">
        <v>3</v>
      </c>
      <c r="P425" s="15">
        <v>10</v>
      </c>
      <c r="Q425" s="15">
        <v>0</v>
      </c>
      <c r="R425" s="15">
        <v>1</v>
      </c>
      <c r="S425" s="15">
        <v>1</v>
      </c>
      <c r="T425" s="15">
        <v>10000</v>
      </c>
      <c r="U425" s="15">
        <v>1</v>
      </c>
      <c r="V425" s="15">
        <v>0</v>
      </c>
      <c r="W425" s="15">
        <v>1</v>
      </c>
      <c r="X425" s="15">
        <v>4</v>
      </c>
      <c r="Y425" s="193">
        <v>4000</v>
      </c>
      <c r="Z425" s="15">
        <v>4</v>
      </c>
      <c r="AA425" s="15">
        <v>3</v>
      </c>
      <c r="AB425" s="15">
        <v>3</v>
      </c>
      <c r="AC425" s="15">
        <v>3</v>
      </c>
      <c r="AD425" s="15">
        <v>4</v>
      </c>
      <c r="AE425" s="15">
        <v>3.4</v>
      </c>
      <c r="AF425" s="15">
        <v>3</v>
      </c>
      <c r="AG425" s="15">
        <v>1</v>
      </c>
      <c r="AH425" s="15">
        <v>2</v>
      </c>
      <c r="AI425" s="15">
        <v>0</v>
      </c>
      <c r="AJ425" s="15">
        <v>0</v>
      </c>
      <c r="AK425" s="15">
        <v>1</v>
      </c>
      <c r="AL425" s="27">
        <v>3</v>
      </c>
      <c r="AM425" s="27">
        <v>2.3333333333333335</v>
      </c>
      <c r="AN425" s="27">
        <v>2.75</v>
      </c>
      <c r="AO425" s="27">
        <v>2</v>
      </c>
      <c r="AP425" s="27">
        <v>2</v>
      </c>
      <c r="AQ425" s="27">
        <v>2</v>
      </c>
      <c r="AR425" s="27">
        <v>2.3472222222222223</v>
      </c>
      <c r="AS425" s="15">
        <f t="shared" si="42"/>
        <v>0</v>
      </c>
      <c r="AT425" s="15">
        <f t="shared" si="43"/>
        <v>-0.66666666666666652</v>
      </c>
      <c r="AU425" s="15">
        <f t="shared" si="44"/>
        <v>-0.25</v>
      </c>
      <c r="AV425" s="15">
        <f t="shared" si="45"/>
        <v>0</v>
      </c>
      <c r="AW425" s="15">
        <f t="shared" si="46"/>
        <v>-1</v>
      </c>
      <c r="AX425" s="15">
        <f t="shared" si="47"/>
        <v>-1</v>
      </c>
      <c r="AY425" s="15">
        <f t="shared" si="48"/>
        <v>-0.48611111111111116</v>
      </c>
    </row>
    <row r="426" spans="1:51" x14ac:dyDescent="0.2">
      <c r="A426" s="15">
        <v>213</v>
      </c>
      <c r="B426" s="15">
        <v>808</v>
      </c>
      <c r="C426" s="15">
        <v>0</v>
      </c>
      <c r="D426" s="15">
        <v>0</v>
      </c>
      <c r="E426" s="15">
        <v>0</v>
      </c>
      <c r="F426" s="15">
        <v>0</v>
      </c>
      <c r="G426" s="15">
        <v>0</v>
      </c>
      <c r="H426" s="15">
        <v>1</v>
      </c>
      <c r="I426" s="15">
        <v>65</v>
      </c>
      <c r="J426" s="15">
        <v>0</v>
      </c>
      <c r="K426" s="15">
        <v>1</v>
      </c>
      <c r="L426" s="15">
        <v>0</v>
      </c>
      <c r="M426" s="15">
        <v>0</v>
      </c>
      <c r="N426" s="15">
        <v>0</v>
      </c>
      <c r="O426" s="15">
        <v>5</v>
      </c>
      <c r="P426" s="15">
        <v>50</v>
      </c>
      <c r="Q426" s="15">
        <v>1</v>
      </c>
      <c r="R426" s="15">
        <v>1</v>
      </c>
      <c r="S426" s="15">
        <v>0</v>
      </c>
      <c r="T426" s="15">
        <v>0</v>
      </c>
      <c r="U426" s="15">
        <v>1</v>
      </c>
      <c r="V426" s="15">
        <v>1</v>
      </c>
      <c r="W426" s="15">
        <v>1</v>
      </c>
      <c r="X426" s="15">
        <v>20</v>
      </c>
      <c r="Y426" s="193">
        <v>1800</v>
      </c>
      <c r="Z426" s="15">
        <v>3.75</v>
      </c>
      <c r="AA426" s="15">
        <v>4.666666666666667</v>
      </c>
      <c r="AB426" s="15">
        <v>3</v>
      </c>
      <c r="AC426" s="15">
        <v>3</v>
      </c>
      <c r="AD426" s="15">
        <v>4.5</v>
      </c>
      <c r="AE426" s="15">
        <v>3.7833333333333337</v>
      </c>
      <c r="AF426" s="15">
        <v>3</v>
      </c>
      <c r="AG426" s="15">
        <v>1</v>
      </c>
      <c r="AH426" s="15">
        <v>2</v>
      </c>
      <c r="AI426" s="15">
        <v>0</v>
      </c>
      <c r="AJ426" s="15">
        <v>0</v>
      </c>
      <c r="AK426" s="15">
        <v>1</v>
      </c>
      <c r="AL426" s="15">
        <v>3</v>
      </c>
      <c r="AM426" s="15">
        <v>3</v>
      </c>
      <c r="AN426" s="15">
        <v>3</v>
      </c>
      <c r="AO426" s="15">
        <v>2</v>
      </c>
      <c r="AP426" s="15">
        <v>3</v>
      </c>
      <c r="AQ426" s="15">
        <v>3</v>
      </c>
      <c r="AR426" s="27">
        <v>2.8333333333333335</v>
      </c>
      <c r="AS426" s="15">
        <f t="shared" si="42"/>
        <v>0</v>
      </c>
      <c r="AT426" s="15">
        <f t="shared" si="43"/>
        <v>0.33333333333333348</v>
      </c>
      <c r="AU426" s="15">
        <f t="shared" si="44"/>
        <v>0</v>
      </c>
      <c r="AV426" s="15">
        <f t="shared" si="45"/>
        <v>0</v>
      </c>
      <c r="AW426" s="15">
        <f t="shared" si="46"/>
        <v>0</v>
      </c>
      <c r="AX426" s="15">
        <f t="shared" si="47"/>
        <v>0</v>
      </c>
      <c r="AY426" s="15">
        <f t="shared" si="48"/>
        <v>5.5555555555556246E-2</v>
      </c>
    </row>
    <row r="427" spans="1:51" x14ac:dyDescent="0.2">
      <c r="A427" s="15">
        <v>213</v>
      </c>
      <c r="B427" s="15">
        <v>808</v>
      </c>
      <c r="C427" s="15">
        <v>0</v>
      </c>
      <c r="D427" s="15">
        <v>0</v>
      </c>
      <c r="E427" s="15">
        <v>0</v>
      </c>
      <c r="F427" s="15">
        <v>0</v>
      </c>
      <c r="G427" s="15">
        <v>0</v>
      </c>
      <c r="H427" s="15">
        <v>1</v>
      </c>
      <c r="I427" s="15">
        <v>65</v>
      </c>
      <c r="J427" s="15">
        <v>0</v>
      </c>
      <c r="K427" s="15">
        <v>1</v>
      </c>
      <c r="L427" s="15">
        <v>0</v>
      </c>
      <c r="M427" s="15">
        <v>0</v>
      </c>
      <c r="N427" s="15">
        <v>0</v>
      </c>
      <c r="O427" s="15">
        <v>5</v>
      </c>
      <c r="P427" s="15">
        <v>50</v>
      </c>
      <c r="Q427" s="15">
        <v>1</v>
      </c>
      <c r="R427" s="15">
        <v>1</v>
      </c>
      <c r="S427" s="15">
        <v>0</v>
      </c>
      <c r="T427" s="15">
        <v>0</v>
      </c>
      <c r="U427" s="15">
        <v>1</v>
      </c>
      <c r="V427" s="15">
        <v>0</v>
      </c>
      <c r="W427" s="15">
        <v>1</v>
      </c>
      <c r="X427" s="15">
        <v>20</v>
      </c>
      <c r="Y427" s="193">
        <v>1800</v>
      </c>
      <c r="Z427" s="15">
        <v>3.75</v>
      </c>
      <c r="AA427" s="15">
        <v>4.666666666666667</v>
      </c>
      <c r="AB427" s="15">
        <v>3</v>
      </c>
      <c r="AC427" s="15">
        <v>3</v>
      </c>
      <c r="AD427" s="15">
        <v>4.5</v>
      </c>
      <c r="AE427" s="15">
        <v>3.7833333333333337</v>
      </c>
      <c r="AF427" s="15">
        <v>3</v>
      </c>
      <c r="AG427" s="15">
        <v>1</v>
      </c>
      <c r="AH427" s="15">
        <v>2</v>
      </c>
      <c r="AI427" s="15">
        <v>0</v>
      </c>
      <c r="AJ427" s="15">
        <v>0</v>
      </c>
      <c r="AK427" s="15">
        <v>1</v>
      </c>
      <c r="AL427" s="27">
        <v>3</v>
      </c>
      <c r="AM427" s="27">
        <v>2.6666666666666665</v>
      </c>
      <c r="AN427" s="27">
        <v>3</v>
      </c>
      <c r="AO427" s="27">
        <v>2</v>
      </c>
      <c r="AP427" s="27">
        <v>3</v>
      </c>
      <c r="AQ427" s="27">
        <v>3</v>
      </c>
      <c r="AR427" s="27">
        <v>2.7777777777777772</v>
      </c>
      <c r="AS427" s="15">
        <f t="shared" si="42"/>
        <v>-1</v>
      </c>
      <c r="AT427" s="15">
        <f t="shared" si="43"/>
        <v>-1.3333333333333335</v>
      </c>
      <c r="AU427" s="15">
        <f t="shared" si="44"/>
        <v>-0.5</v>
      </c>
      <c r="AV427" s="15">
        <f t="shared" si="45"/>
        <v>-2</v>
      </c>
      <c r="AW427" s="15">
        <f t="shared" si="46"/>
        <v>1</v>
      </c>
      <c r="AX427" s="15">
        <f t="shared" si="47"/>
        <v>0</v>
      </c>
      <c r="AY427" s="15">
        <f t="shared" si="48"/>
        <v>-0.63888888888888928</v>
      </c>
    </row>
    <row r="428" spans="1:51" x14ac:dyDescent="0.2">
      <c r="A428" s="15">
        <v>214</v>
      </c>
      <c r="B428" s="15">
        <v>809</v>
      </c>
      <c r="C428" s="15">
        <v>0</v>
      </c>
      <c r="D428" s="15">
        <v>0</v>
      </c>
      <c r="E428" s="15">
        <v>0</v>
      </c>
      <c r="F428" s="15">
        <v>0</v>
      </c>
      <c r="G428" s="15">
        <v>0</v>
      </c>
      <c r="H428" s="15">
        <v>1</v>
      </c>
      <c r="I428" s="15">
        <v>33</v>
      </c>
      <c r="J428" s="15">
        <v>0</v>
      </c>
      <c r="K428" s="15">
        <v>0</v>
      </c>
      <c r="L428" s="15">
        <v>0</v>
      </c>
      <c r="M428" s="15">
        <v>1</v>
      </c>
      <c r="N428" s="15">
        <v>0</v>
      </c>
      <c r="O428" s="15">
        <v>2</v>
      </c>
      <c r="P428" s="15">
        <v>3</v>
      </c>
      <c r="Q428" s="15">
        <v>1</v>
      </c>
      <c r="R428" s="15">
        <v>1</v>
      </c>
      <c r="S428" s="15">
        <v>0</v>
      </c>
      <c r="T428" s="15">
        <v>0</v>
      </c>
      <c r="U428" s="15">
        <v>1</v>
      </c>
      <c r="V428" s="15">
        <v>1</v>
      </c>
      <c r="W428" s="15">
        <v>1</v>
      </c>
      <c r="X428" s="15">
        <v>60</v>
      </c>
      <c r="Y428" s="193">
        <v>2000</v>
      </c>
      <c r="Z428" s="15">
        <v>4.5</v>
      </c>
      <c r="AA428" s="15">
        <v>4</v>
      </c>
      <c r="AB428" s="15">
        <v>3</v>
      </c>
      <c r="AC428" s="15">
        <v>3</v>
      </c>
      <c r="AD428" s="15">
        <v>4</v>
      </c>
      <c r="AE428" s="15">
        <v>3.7</v>
      </c>
      <c r="AF428" s="15">
        <v>3</v>
      </c>
      <c r="AG428" s="15">
        <v>1</v>
      </c>
      <c r="AH428" s="15">
        <v>2</v>
      </c>
      <c r="AI428" s="15">
        <v>0</v>
      </c>
      <c r="AJ428" s="15">
        <v>0</v>
      </c>
      <c r="AK428" s="15">
        <v>1</v>
      </c>
      <c r="AL428" s="15">
        <v>4</v>
      </c>
      <c r="AM428" s="15">
        <v>4</v>
      </c>
      <c r="AN428" s="15">
        <v>3.5</v>
      </c>
      <c r="AO428" s="15">
        <v>4</v>
      </c>
      <c r="AP428" s="15">
        <v>2</v>
      </c>
      <c r="AQ428" s="15">
        <v>3</v>
      </c>
      <c r="AR428" s="27">
        <v>3.4166666666666665</v>
      </c>
      <c r="AS428" s="15">
        <f t="shared" si="42"/>
        <v>1</v>
      </c>
      <c r="AT428" s="15">
        <f t="shared" si="43"/>
        <v>1</v>
      </c>
      <c r="AU428" s="15">
        <f t="shared" si="44"/>
        <v>0.75</v>
      </c>
      <c r="AV428" s="15">
        <f t="shared" si="45"/>
        <v>1</v>
      </c>
      <c r="AW428" s="15">
        <f t="shared" si="46"/>
        <v>0</v>
      </c>
      <c r="AX428" s="15">
        <f t="shared" si="47"/>
        <v>0</v>
      </c>
      <c r="AY428" s="15">
        <f t="shared" si="48"/>
        <v>0.625</v>
      </c>
    </row>
    <row r="429" spans="1:51" x14ac:dyDescent="0.2">
      <c r="A429" s="15">
        <v>214</v>
      </c>
      <c r="B429" s="15">
        <v>809</v>
      </c>
      <c r="C429" s="15">
        <v>0</v>
      </c>
      <c r="D429" s="15">
        <v>0</v>
      </c>
      <c r="E429" s="15">
        <v>0</v>
      </c>
      <c r="F429" s="15">
        <v>0</v>
      </c>
      <c r="G429" s="15">
        <v>0</v>
      </c>
      <c r="H429" s="15">
        <v>1</v>
      </c>
      <c r="I429" s="15">
        <v>33</v>
      </c>
      <c r="J429" s="15">
        <v>0</v>
      </c>
      <c r="K429" s="15">
        <v>0</v>
      </c>
      <c r="L429" s="15">
        <v>0</v>
      </c>
      <c r="M429" s="15">
        <v>1</v>
      </c>
      <c r="N429" s="15">
        <v>0</v>
      </c>
      <c r="O429" s="15">
        <v>2</v>
      </c>
      <c r="P429" s="15">
        <v>3</v>
      </c>
      <c r="Q429" s="15">
        <v>1</v>
      </c>
      <c r="R429" s="15">
        <v>1</v>
      </c>
      <c r="S429" s="15">
        <v>0</v>
      </c>
      <c r="T429" s="15">
        <v>0</v>
      </c>
      <c r="U429" s="15">
        <v>1</v>
      </c>
      <c r="V429" s="15">
        <v>0</v>
      </c>
      <c r="W429" s="15">
        <v>1</v>
      </c>
      <c r="X429" s="15">
        <v>60</v>
      </c>
      <c r="Y429" s="193">
        <v>61000</v>
      </c>
      <c r="Z429" s="15">
        <v>4.5</v>
      </c>
      <c r="AA429" s="15">
        <v>4</v>
      </c>
      <c r="AB429" s="15">
        <v>3</v>
      </c>
      <c r="AC429" s="15">
        <v>3</v>
      </c>
      <c r="AD429" s="15">
        <v>4</v>
      </c>
      <c r="AE429" s="15">
        <v>3.7</v>
      </c>
      <c r="AF429" s="15">
        <v>3</v>
      </c>
      <c r="AG429" s="15">
        <v>1</v>
      </c>
      <c r="AH429" s="15">
        <v>2</v>
      </c>
      <c r="AI429" s="15">
        <v>0</v>
      </c>
      <c r="AJ429" s="15">
        <v>0</v>
      </c>
      <c r="AK429" s="15">
        <v>1</v>
      </c>
      <c r="AL429" s="27">
        <v>3</v>
      </c>
      <c r="AM429" s="27">
        <v>3</v>
      </c>
      <c r="AN429" s="27">
        <v>2.75</v>
      </c>
      <c r="AO429" s="27">
        <v>3</v>
      </c>
      <c r="AP429" s="27">
        <v>2</v>
      </c>
      <c r="AQ429" s="27">
        <v>3</v>
      </c>
      <c r="AR429" s="27">
        <v>2.7916666666666665</v>
      </c>
      <c r="AS429" s="15">
        <f t="shared" si="42"/>
        <v>-1</v>
      </c>
      <c r="AT429" s="15">
        <f t="shared" si="43"/>
        <v>0</v>
      </c>
      <c r="AU429" s="15">
        <f t="shared" si="44"/>
        <v>-0.5</v>
      </c>
      <c r="AV429" s="15">
        <f t="shared" si="45"/>
        <v>-1</v>
      </c>
      <c r="AW429" s="15">
        <f t="shared" si="46"/>
        <v>-1</v>
      </c>
      <c r="AX429" s="15">
        <f t="shared" si="47"/>
        <v>-1</v>
      </c>
      <c r="AY429" s="15">
        <f t="shared" si="48"/>
        <v>-0.75</v>
      </c>
    </row>
    <row r="430" spans="1:51" x14ac:dyDescent="0.2">
      <c r="A430" s="15">
        <v>215</v>
      </c>
      <c r="B430" s="15">
        <v>810</v>
      </c>
      <c r="C430" s="15">
        <v>0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5">
        <v>49</v>
      </c>
      <c r="J430" s="15">
        <v>0</v>
      </c>
      <c r="K430" s="15">
        <v>0</v>
      </c>
      <c r="L430" s="15">
        <v>0</v>
      </c>
      <c r="M430" s="15">
        <v>1</v>
      </c>
      <c r="N430" s="15">
        <v>0</v>
      </c>
      <c r="O430" s="15">
        <v>4</v>
      </c>
      <c r="P430" s="15">
        <v>20</v>
      </c>
      <c r="Q430" s="15">
        <v>1</v>
      </c>
      <c r="R430" s="15">
        <v>1</v>
      </c>
      <c r="S430" s="15">
        <v>1</v>
      </c>
      <c r="T430" s="15">
        <v>420000</v>
      </c>
      <c r="U430" s="15">
        <v>1</v>
      </c>
      <c r="V430" s="15">
        <v>1</v>
      </c>
      <c r="W430" s="15">
        <v>0</v>
      </c>
      <c r="X430" s="15">
        <v>219</v>
      </c>
      <c r="Y430" s="193">
        <v>7307.077625570776</v>
      </c>
      <c r="Z430" s="15">
        <v>3.75</v>
      </c>
      <c r="AA430" s="15">
        <v>3</v>
      </c>
      <c r="AB430" s="15">
        <v>3.3333333333333335</v>
      </c>
      <c r="AC430" s="15">
        <v>3</v>
      </c>
      <c r="AD430" s="15">
        <v>5</v>
      </c>
      <c r="AE430" s="15">
        <v>3.6166666666666671</v>
      </c>
      <c r="AF430" s="15">
        <v>3</v>
      </c>
      <c r="AG430" s="15">
        <v>1</v>
      </c>
      <c r="AH430" s="15">
        <v>2</v>
      </c>
      <c r="AI430" s="15">
        <v>0</v>
      </c>
      <c r="AJ430" s="15">
        <v>0</v>
      </c>
      <c r="AK430" s="15">
        <v>1</v>
      </c>
      <c r="AL430" s="15">
        <v>4</v>
      </c>
      <c r="AM430" s="15">
        <v>3</v>
      </c>
      <c r="AN430" s="15">
        <v>3.25</v>
      </c>
      <c r="AO430" s="15">
        <v>4</v>
      </c>
      <c r="AP430" s="15">
        <v>3</v>
      </c>
      <c r="AQ430" s="15">
        <v>4</v>
      </c>
      <c r="AR430" s="27">
        <v>3.5416666666666665</v>
      </c>
      <c r="AS430" s="15">
        <f t="shared" si="42"/>
        <v>0</v>
      </c>
      <c r="AT430" s="15">
        <f t="shared" si="43"/>
        <v>0</v>
      </c>
      <c r="AU430" s="15">
        <f t="shared" si="44"/>
        <v>0.25</v>
      </c>
      <c r="AV430" s="15">
        <f t="shared" si="45"/>
        <v>0</v>
      </c>
      <c r="AW430" s="15">
        <f t="shared" si="46"/>
        <v>0</v>
      </c>
      <c r="AX430" s="15">
        <f t="shared" si="47"/>
        <v>0</v>
      </c>
      <c r="AY430" s="15">
        <f t="shared" si="48"/>
        <v>4.1666666666666519E-2</v>
      </c>
    </row>
    <row r="431" spans="1:51" x14ac:dyDescent="0.2">
      <c r="A431" s="15">
        <v>215</v>
      </c>
      <c r="B431" s="15">
        <v>810</v>
      </c>
      <c r="C431" s="15">
        <v>0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49</v>
      </c>
      <c r="J431" s="15">
        <v>0</v>
      </c>
      <c r="K431" s="15">
        <v>0</v>
      </c>
      <c r="L431" s="15">
        <v>0</v>
      </c>
      <c r="M431" s="15">
        <v>1</v>
      </c>
      <c r="N431" s="15">
        <v>0</v>
      </c>
      <c r="O431" s="15">
        <v>4</v>
      </c>
      <c r="P431" s="15">
        <v>20</v>
      </c>
      <c r="Q431" s="15">
        <v>1</v>
      </c>
      <c r="R431" s="15">
        <v>1</v>
      </c>
      <c r="S431" s="15">
        <v>1</v>
      </c>
      <c r="T431" s="15">
        <v>420000</v>
      </c>
      <c r="U431" s="15">
        <v>1</v>
      </c>
      <c r="V431" s="15">
        <v>0</v>
      </c>
      <c r="W431" s="15">
        <v>1</v>
      </c>
      <c r="X431" s="15">
        <v>174</v>
      </c>
      <c r="Y431" s="193">
        <v>7471.2643678160921</v>
      </c>
      <c r="Z431" s="15">
        <v>3.75</v>
      </c>
      <c r="AA431" s="15">
        <v>3</v>
      </c>
      <c r="AB431" s="15">
        <v>3.3333333333333335</v>
      </c>
      <c r="AC431" s="15">
        <v>3</v>
      </c>
      <c r="AD431" s="15">
        <v>5</v>
      </c>
      <c r="AE431" s="15">
        <v>3.6166666666666671</v>
      </c>
      <c r="AF431" s="15">
        <v>3</v>
      </c>
      <c r="AG431" s="15">
        <v>1</v>
      </c>
      <c r="AH431" s="15">
        <v>2</v>
      </c>
      <c r="AI431" s="15">
        <v>0</v>
      </c>
      <c r="AJ431" s="15">
        <v>0</v>
      </c>
      <c r="AK431" s="15">
        <v>1</v>
      </c>
      <c r="AL431" s="27">
        <v>4</v>
      </c>
      <c r="AM431" s="27">
        <v>3</v>
      </c>
      <c r="AN431" s="27">
        <v>3</v>
      </c>
      <c r="AO431" s="27">
        <v>4</v>
      </c>
      <c r="AP431" s="27">
        <v>3</v>
      </c>
      <c r="AQ431" s="27">
        <v>4</v>
      </c>
      <c r="AR431" s="27">
        <v>3.5</v>
      </c>
      <c r="AS431" s="15">
        <f t="shared" si="42"/>
        <v>0</v>
      </c>
      <c r="AT431" s="15">
        <f t="shared" si="43"/>
        <v>-1</v>
      </c>
      <c r="AU431" s="15">
        <f t="shared" si="44"/>
        <v>-1</v>
      </c>
      <c r="AV431" s="15">
        <f t="shared" si="45"/>
        <v>0</v>
      </c>
      <c r="AW431" s="15">
        <f t="shared" si="46"/>
        <v>-1</v>
      </c>
      <c r="AX431" s="15">
        <f t="shared" si="47"/>
        <v>0</v>
      </c>
      <c r="AY431" s="15">
        <f t="shared" si="48"/>
        <v>-0.5</v>
      </c>
    </row>
    <row r="432" spans="1:51" x14ac:dyDescent="0.2">
      <c r="A432" s="15">
        <v>216</v>
      </c>
      <c r="B432" s="15">
        <v>811</v>
      </c>
      <c r="C432" s="15">
        <v>1</v>
      </c>
      <c r="D432" s="15">
        <v>0</v>
      </c>
      <c r="E432" s="15">
        <v>0</v>
      </c>
      <c r="F432" s="15">
        <v>0</v>
      </c>
      <c r="G432" s="15">
        <v>0</v>
      </c>
      <c r="H432" s="15">
        <v>1</v>
      </c>
      <c r="I432" s="15">
        <v>50</v>
      </c>
      <c r="J432" s="15">
        <v>0</v>
      </c>
      <c r="K432" s="15">
        <v>1</v>
      </c>
      <c r="L432" s="15">
        <v>0</v>
      </c>
      <c r="M432" s="15">
        <v>0</v>
      </c>
      <c r="N432" s="15">
        <v>0</v>
      </c>
      <c r="O432" s="15">
        <v>4</v>
      </c>
      <c r="P432" s="15">
        <v>20</v>
      </c>
      <c r="Q432" s="15">
        <v>0</v>
      </c>
      <c r="R432" s="15">
        <v>1</v>
      </c>
      <c r="S432" s="15">
        <v>0</v>
      </c>
      <c r="T432" s="15">
        <v>0</v>
      </c>
      <c r="U432" s="15">
        <v>1</v>
      </c>
      <c r="V432" s="15">
        <v>1</v>
      </c>
      <c r="W432" s="15">
        <v>1</v>
      </c>
      <c r="X432" s="15">
        <v>60</v>
      </c>
      <c r="Y432" s="193">
        <v>8000</v>
      </c>
      <c r="Z432" s="15">
        <v>3.5</v>
      </c>
      <c r="AA432" s="15">
        <v>3</v>
      </c>
      <c r="AB432" s="15">
        <v>3</v>
      </c>
      <c r="AC432" s="15">
        <v>3</v>
      </c>
      <c r="AD432" s="15">
        <v>2</v>
      </c>
      <c r="AE432" s="15">
        <v>2.9</v>
      </c>
      <c r="AF432" s="15">
        <v>2</v>
      </c>
      <c r="AG432" s="15">
        <v>1</v>
      </c>
      <c r="AH432" s="15">
        <v>1</v>
      </c>
      <c r="AI432" s="15">
        <v>0</v>
      </c>
      <c r="AJ432" s="15">
        <v>0</v>
      </c>
      <c r="AK432" s="15">
        <v>1</v>
      </c>
      <c r="AL432" s="15">
        <v>4</v>
      </c>
      <c r="AM432" s="15">
        <v>4</v>
      </c>
      <c r="AN432" s="15">
        <v>4</v>
      </c>
      <c r="AO432" s="15">
        <v>4</v>
      </c>
      <c r="AP432" s="15">
        <v>4</v>
      </c>
      <c r="AQ432" s="15">
        <v>4</v>
      </c>
      <c r="AR432" s="27">
        <v>4</v>
      </c>
      <c r="AS432" s="15">
        <f t="shared" si="42"/>
        <v>0</v>
      </c>
      <c r="AT432" s="15">
        <f t="shared" si="43"/>
        <v>0</v>
      </c>
      <c r="AU432" s="15">
        <f t="shared" si="44"/>
        <v>0</v>
      </c>
      <c r="AV432" s="15">
        <f t="shared" si="45"/>
        <v>0</v>
      </c>
      <c r="AW432" s="15">
        <f t="shared" si="46"/>
        <v>0</v>
      </c>
      <c r="AX432" s="15">
        <f t="shared" si="47"/>
        <v>0</v>
      </c>
      <c r="AY432" s="15">
        <f t="shared" si="48"/>
        <v>0</v>
      </c>
    </row>
    <row r="433" spans="1:51" x14ac:dyDescent="0.2">
      <c r="A433" s="15">
        <v>216</v>
      </c>
      <c r="B433" s="15">
        <v>811</v>
      </c>
      <c r="C433" s="15">
        <v>1</v>
      </c>
      <c r="D433" s="15">
        <v>0</v>
      </c>
      <c r="E433" s="15">
        <v>0</v>
      </c>
      <c r="F433" s="15">
        <v>0</v>
      </c>
      <c r="G433" s="15">
        <v>0</v>
      </c>
      <c r="H433" s="15">
        <v>1</v>
      </c>
      <c r="I433" s="15">
        <v>50</v>
      </c>
      <c r="J433" s="15">
        <v>0</v>
      </c>
      <c r="K433" s="15">
        <v>1</v>
      </c>
      <c r="L433" s="15">
        <v>0</v>
      </c>
      <c r="M433" s="15">
        <v>0</v>
      </c>
      <c r="N433" s="15">
        <v>0</v>
      </c>
      <c r="O433" s="15">
        <v>4</v>
      </c>
      <c r="P433" s="15">
        <v>20</v>
      </c>
      <c r="Q433" s="15">
        <v>0</v>
      </c>
      <c r="R433" s="15">
        <v>1</v>
      </c>
      <c r="S433" s="15">
        <v>0</v>
      </c>
      <c r="T433" s="15">
        <v>0</v>
      </c>
      <c r="U433" s="15">
        <v>1</v>
      </c>
      <c r="V433" s="15">
        <v>0</v>
      </c>
      <c r="W433" s="15">
        <v>1</v>
      </c>
      <c r="X433" s="15">
        <v>60</v>
      </c>
      <c r="Y433" s="193">
        <v>9500</v>
      </c>
      <c r="Z433" s="15">
        <v>3.5</v>
      </c>
      <c r="AA433" s="15">
        <v>3</v>
      </c>
      <c r="AB433" s="15">
        <v>3</v>
      </c>
      <c r="AC433" s="15">
        <v>3</v>
      </c>
      <c r="AD433" s="15">
        <v>2</v>
      </c>
      <c r="AE433" s="15">
        <v>2.9</v>
      </c>
      <c r="AF433" s="15">
        <v>2</v>
      </c>
      <c r="AG433" s="15">
        <v>1</v>
      </c>
      <c r="AH433" s="15">
        <v>1</v>
      </c>
      <c r="AI433" s="15">
        <v>0</v>
      </c>
      <c r="AJ433" s="15">
        <v>0</v>
      </c>
      <c r="AK433" s="15">
        <v>1</v>
      </c>
      <c r="AL433" s="27">
        <v>4</v>
      </c>
      <c r="AM433" s="27">
        <v>4</v>
      </c>
      <c r="AN433" s="27">
        <v>4</v>
      </c>
      <c r="AO433" s="27">
        <v>4</v>
      </c>
      <c r="AP433" s="27">
        <v>4</v>
      </c>
      <c r="AQ433" s="27">
        <v>4</v>
      </c>
      <c r="AR433" s="27">
        <v>4</v>
      </c>
      <c r="AS433" s="15">
        <f t="shared" si="42"/>
        <v>1</v>
      </c>
      <c r="AT433" s="15">
        <f t="shared" si="43"/>
        <v>1</v>
      </c>
      <c r="AU433" s="15">
        <f t="shared" si="44"/>
        <v>1</v>
      </c>
      <c r="AV433" s="15">
        <f t="shared" si="45"/>
        <v>1</v>
      </c>
      <c r="AW433" s="15">
        <f t="shared" si="46"/>
        <v>1</v>
      </c>
      <c r="AX433" s="15">
        <f t="shared" si="47"/>
        <v>1</v>
      </c>
      <c r="AY433" s="15">
        <f t="shared" si="48"/>
        <v>1</v>
      </c>
    </row>
    <row r="434" spans="1:51" x14ac:dyDescent="0.2">
      <c r="A434" s="15">
        <v>217</v>
      </c>
      <c r="B434" s="15">
        <v>812</v>
      </c>
      <c r="C434" s="15">
        <v>0</v>
      </c>
      <c r="D434" s="15">
        <v>0</v>
      </c>
      <c r="E434" s="15">
        <v>0</v>
      </c>
      <c r="F434" s="15">
        <v>0</v>
      </c>
      <c r="G434" s="15">
        <v>0</v>
      </c>
      <c r="H434" s="15">
        <v>0</v>
      </c>
      <c r="I434" s="15">
        <v>30</v>
      </c>
      <c r="J434" s="15">
        <v>0</v>
      </c>
      <c r="K434" s="15">
        <v>0</v>
      </c>
      <c r="L434" s="15">
        <v>0</v>
      </c>
      <c r="M434" s="15">
        <v>1</v>
      </c>
      <c r="N434" s="15">
        <v>0</v>
      </c>
      <c r="O434" s="15">
        <v>4</v>
      </c>
      <c r="P434" s="15">
        <v>6</v>
      </c>
      <c r="Q434" s="15">
        <v>1</v>
      </c>
      <c r="R434" s="15">
        <v>0</v>
      </c>
      <c r="S434" s="15">
        <v>1</v>
      </c>
      <c r="T434" s="15">
        <v>96000</v>
      </c>
      <c r="U434" s="15">
        <v>1</v>
      </c>
      <c r="V434" s="15">
        <v>1</v>
      </c>
      <c r="W434" s="15">
        <v>1</v>
      </c>
      <c r="X434" s="15">
        <v>1</v>
      </c>
      <c r="Y434" s="193">
        <v>1250</v>
      </c>
      <c r="Z434" s="15">
        <v>3</v>
      </c>
      <c r="AA434" s="15">
        <v>2</v>
      </c>
      <c r="AB434" s="15">
        <v>3</v>
      </c>
      <c r="AC434" s="15">
        <v>3</v>
      </c>
      <c r="AD434" s="15">
        <v>2</v>
      </c>
      <c r="AE434" s="15">
        <v>2.6</v>
      </c>
      <c r="AF434" s="15">
        <v>2</v>
      </c>
      <c r="AG434" s="15">
        <v>1</v>
      </c>
      <c r="AH434" s="15">
        <v>2</v>
      </c>
      <c r="AI434" s="15">
        <v>0</v>
      </c>
      <c r="AJ434" s="15">
        <v>0</v>
      </c>
      <c r="AK434" s="15">
        <v>1</v>
      </c>
      <c r="AL434" s="15">
        <v>3</v>
      </c>
      <c r="AM434" s="15">
        <v>3</v>
      </c>
      <c r="AN434" s="15">
        <v>3</v>
      </c>
      <c r="AO434" s="15">
        <v>3</v>
      </c>
      <c r="AP434" s="15">
        <v>3</v>
      </c>
      <c r="AQ434" s="15">
        <v>3</v>
      </c>
      <c r="AR434" s="27">
        <v>3</v>
      </c>
      <c r="AS434" s="15">
        <f t="shared" si="42"/>
        <v>0</v>
      </c>
      <c r="AT434" s="15">
        <f t="shared" si="43"/>
        <v>0</v>
      </c>
      <c r="AU434" s="15">
        <f t="shared" si="44"/>
        <v>0</v>
      </c>
      <c r="AV434" s="15">
        <f t="shared" si="45"/>
        <v>0</v>
      </c>
      <c r="AW434" s="15">
        <f t="shared" si="46"/>
        <v>0</v>
      </c>
      <c r="AX434" s="15">
        <f t="shared" si="47"/>
        <v>0</v>
      </c>
      <c r="AY434" s="15">
        <f t="shared" si="48"/>
        <v>0</v>
      </c>
    </row>
    <row r="435" spans="1:51" x14ac:dyDescent="0.2">
      <c r="A435" s="15">
        <v>217</v>
      </c>
      <c r="B435" s="15">
        <v>812</v>
      </c>
      <c r="C435" s="15">
        <v>0</v>
      </c>
      <c r="D435" s="15">
        <v>0</v>
      </c>
      <c r="E435" s="15">
        <v>0</v>
      </c>
      <c r="F435" s="15">
        <v>0</v>
      </c>
      <c r="G435" s="15">
        <v>0</v>
      </c>
      <c r="H435" s="15">
        <v>0</v>
      </c>
      <c r="I435" s="15">
        <v>30</v>
      </c>
      <c r="J435" s="15">
        <v>0</v>
      </c>
      <c r="K435" s="15">
        <v>0</v>
      </c>
      <c r="L435" s="15">
        <v>0</v>
      </c>
      <c r="M435" s="15">
        <v>1</v>
      </c>
      <c r="N435" s="15">
        <v>0</v>
      </c>
      <c r="O435" s="15">
        <v>4</v>
      </c>
      <c r="P435" s="15">
        <v>6</v>
      </c>
      <c r="Q435" s="15">
        <v>1</v>
      </c>
      <c r="R435" s="15">
        <v>0</v>
      </c>
      <c r="S435" s="15">
        <v>1</v>
      </c>
      <c r="T435" s="15">
        <v>96000</v>
      </c>
      <c r="U435" s="15">
        <v>1</v>
      </c>
      <c r="V435" s="15">
        <v>0</v>
      </c>
      <c r="W435" s="15">
        <v>1</v>
      </c>
      <c r="X435" s="15">
        <v>1</v>
      </c>
      <c r="Y435" s="193">
        <v>1500</v>
      </c>
      <c r="Z435" s="15">
        <v>3</v>
      </c>
      <c r="AA435" s="15">
        <v>2</v>
      </c>
      <c r="AB435" s="15">
        <v>3</v>
      </c>
      <c r="AC435" s="15">
        <v>3</v>
      </c>
      <c r="AD435" s="15">
        <v>2</v>
      </c>
      <c r="AE435" s="15">
        <v>2.6</v>
      </c>
      <c r="AF435" s="15">
        <v>2</v>
      </c>
      <c r="AG435" s="15">
        <v>1</v>
      </c>
      <c r="AH435" s="15">
        <v>2</v>
      </c>
      <c r="AI435" s="15">
        <v>0</v>
      </c>
      <c r="AJ435" s="15">
        <v>0</v>
      </c>
      <c r="AK435" s="15">
        <v>1</v>
      </c>
      <c r="AL435" s="27">
        <v>3</v>
      </c>
      <c r="AM435" s="27">
        <v>3</v>
      </c>
      <c r="AN435" s="27">
        <v>3</v>
      </c>
      <c r="AO435" s="27">
        <v>3</v>
      </c>
      <c r="AP435" s="27">
        <v>3</v>
      </c>
      <c r="AQ435" s="27">
        <v>3</v>
      </c>
      <c r="AR435" s="27">
        <v>3</v>
      </c>
      <c r="AS435" s="15">
        <f t="shared" si="42"/>
        <v>-1</v>
      </c>
      <c r="AT435" s="15">
        <f t="shared" si="43"/>
        <v>-2</v>
      </c>
      <c r="AU435" s="15">
        <f t="shared" si="44"/>
        <v>-1.75</v>
      </c>
      <c r="AV435" s="15">
        <f t="shared" si="45"/>
        <v>-1</v>
      </c>
      <c r="AW435" s="15">
        <f t="shared" si="46"/>
        <v>-1</v>
      </c>
      <c r="AX435" s="15">
        <f t="shared" si="47"/>
        <v>-1</v>
      </c>
      <c r="AY435" s="15">
        <f t="shared" si="48"/>
        <v>-1.291666666666667</v>
      </c>
    </row>
    <row r="436" spans="1:51" x14ac:dyDescent="0.2">
      <c r="A436" s="15">
        <v>218</v>
      </c>
      <c r="B436" s="15">
        <v>813</v>
      </c>
      <c r="C436" s="15">
        <v>0</v>
      </c>
      <c r="D436" s="15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53</v>
      </c>
      <c r="J436" s="15">
        <v>0</v>
      </c>
      <c r="K436" s="15">
        <v>0</v>
      </c>
      <c r="L436" s="15">
        <v>0</v>
      </c>
      <c r="M436" s="15">
        <v>1</v>
      </c>
      <c r="N436" s="15">
        <v>0</v>
      </c>
      <c r="O436" s="15">
        <v>5</v>
      </c>
      <c r="P436" s="15">
        <v>30</v>
      </c>
      <c r="Q436" s="15">
        <v>0</v>
      </c>
      <c r="R436" s="15">
        <v>1</v>
      </c>
      <c r="S436" s="15">
        <v>1</v>
      </c>
      <c r="T436" s="15">
        <v>140000</v>
      </c>
      <c r="U436" s="15">
        <v>0</v>
      </c>
      <c r="V436" s="15">
        <v>1</v>
      </c>
      <c r="W436" s="15">
        <v>1</v>
      </c>
      <c r="X436" s="15">
        <v>70</v>
      </c>
      <c r="Y436" s="193">
        <v>7000</v>
      </c>
      <c r="Z436" s="15">
        <v>3.5</v>
      </c>
      <c r="AA436" s="15">
        <v>3</v>
      </c>
      <c r="AB436" s="15">
        <v>3</v>
      </c>
      <c r="AC436" s="15">
        <v>3</v>
      </c>
      <c r="AD436" s="15">
        <v>3</v>
      </c>
      <c r="AE436" s="15">
        <v>3.1</v>
      </c>
      <c r="AF436" s="15">
        <v>3</v>
      </c>
      <c r="AG436" s="15">
        <v>1</v>
      </c>
      <c r="AH436" s="15">
        <v>4</v>
      </c>
      <c r="AI436" s="15">
        <v>0</v>
      </c>
      <c r="AJ436" s="15">
        <v>1</v>
      </c>
      <c r="AK436" s="15">
        <v>1</v>
      </c>
      <c r="AL436" s="15">
        <v>4</v>
      </c>
      <c r="AM436" s="15">
        <v>5</v>
      </c>
      <c r="AN436" s="15">
        <v>4.75</v>
      </c>
      <c r="AO436" s="15">
        <v>4</v>
      </c>
      <c r="AP436" s="15">
        <v>4</v>
      </c>
      <c r="AQ436" s="15">
        <v>4</v>
      </c>
      <c r="AR436" s="27">
        <v>4.291666666666667</v>
      </c>
      <c r="AS436" s="15">
        <f t="shared" si="42"/>
        <v>0</v>
      </c>
      <c r="AT436" s="15">
        <f t="shared" si="43"/>
        <v>1</v>
      </c>
      <c r="AU436" s="15">
        <f t="shared" si="44"/>
        <v>0.75</v>
      </c>
      <c r="AV436" s="15">
        <f t="shared" si="45"/>
        <v>0</v>
      </c>
      <c r="AW436" s="15">
        <f t="shared" si="46"/>
        <v>0</v>
      </c>
      <c r="AX436" s="15">
        <f t="shared" si="47"/>
        <v>0</v>
      </c>
      <c r="AY436" s="15">
        <f t="shared" si="48"/>
        <v>0.29166666666666696</v>
      </c>
    </row>
    <row r="437" spans="1:51" x14ac:dyDescent="0.2">
      <c r="A437" s="15">
        <v>218</v>
      </c>
      <c r="B437" s="15">
        <v>813</v>
      </c>
      <c r="C437" s="15">
        <v>0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53</v>
      </c>
      <c r="J437" s="15">
        <v>0</v>
      </c>
      <c r="K437" s="15">
        <v>0</v>
      </c>
      <c r="L437" s="15">
        <v>0</v>
      </c>
      <c r="M437" s="15">
        <v>1</v>
      </c>
      <c r="N437" s="15">
        <v>0</v>
      </c>
      <c r="O437" s="15">
        <v>5</v>
      </c>
      <c r="P437" s="15">
        <v>30</v>
      </c>
      <c r="Q437" s="15">
        <v>0</v>
      </c>
      <c r="R437" s="15">
        <v>1</v>
      </c>
      <c r="S437" s="15">
        <v>1</v>
      </c>
      <c r="T437" s="15">
        <v>140000</v>
      </c>
      <c r="U437" s="15">
        <v>0</v>
      </c>
      <c r="V437" s="15">
        <v>0</v>
      </c>
      <c r="W437" s="15">
        <v>1</v>
      </c>
      <c r="X437" s="15">
        <v>70</v>
      </c>
      <c r="Y437" s="193">
        <v>7000</v>
      </c>
      <c r="Z437" s="15">
        <v>3.5</v>
      </c>
      <c r="AA437" s="15">
        <v>3</v>
      </c>
      <c r="AB437" s="15">
        <v>3</v>
      </c>
      <c r="AC437" s="15">
        <v>3</v>
      </c>
      <c r="AD437" s="15">
        <v>3</v>
      </c>
      <c r="AE437" s="15">
        <v>3.1</v>
      </c>
      <c r="AF437" s="15">
        <v>3</v>
      </c>
      <c r="AG437" s="15">
        <v>1</v>
      </c>
      <c r="AH437" s="15">
        <v>4</v>
      </c>
      <c r="AI437" s="15">
        <v>0</v>
      </c>
      <c r="AJ437" s="15">
        <v>1</v>
      </c>
      <c r="AK437" s="15">
        <v>1</v>
      </c>
      <c r="AL437" s="27">
        <v>4</v>
      </c>
      <c r="AM437" s="27">
        <v>4</v>
      </c>
      <c r="AN437" s="27">
        <v>4</v>
      </c>
      <c r="AO437" s="27">
        <v>4</v>
      </c>
      <c r="AP437" s="27">
        <v>4</v>
      </c>
      <c r="AQ437" s="27">
        <v>4</v>
      </c>
      <c r="AR437" s="27">
        <v>4</v>
      </c>
      <c r="AS437" s="15">
        <f t="shared" si="42"/>
        <v>0</v>
      </c>
      <c r="AT437" s="15">
        <f t="shared" si="43"/>
        <v>0</v>
      </c>
      <c r="AU437" s="15">
        <f t="shared" si="44"/>
        <v>0</v>
      </c>
      <c r="AV437" s="15">
        <f t="shared" si="45"/>
        <v>0</v>
      </c>
      <c r="AW437" s="15">
        <f t="shared" si="46"/>
        <v>1</v>
      </c>
      <c r="AX437" s="15">
        <f t="shared" si="47"/>
        <v>1</v>
      </c>
      <c r="AY437" s="15">
        <f t="shared" si="48"/>
        <v>0.33333333333333348</v>
      </c>
    </row>
    <row r="438" spans="1:51" x14ac:dyDescent="0.2">
      <c r="A438" s="15">
        <v>219</v>
      </c>
      <c r="B438" s="15">
        <v>814</v>
      </c>
      <c r="C438" s="15">
        <v>1</v>
      </c>
      <c r="D438" s="15">
        <v>0</v>
      </c>
      <c r="E438" s="15">
        <v>0</v>
      </c>
      <c r="F438" s="15">
        <v>0</v>
      </c>
      <c r="G438" s="15">
        <v>0</v>
      </c>
      <c r="H438" s="15">
        <v>1</v>
      </c>
      <c r="I438" s="15">
        <v>57</v>
      </c>
      <c r="J438" s="15">
        <v>0</v>
      </c>
      <c r="K438" s="15">
        <v>1</v>
      </c>
      <c r="L438" s="15">
        <v>0</v>
      </c>
      <c r="M438" s="15">
        <v>0</v>
      </c>
      <c r="N438" s="15">
        <v>0</v>
      </c>
      <c r="O438" s="15">
        <v>3</v>
      </c>
      <c r="P438" s="15">
        <v>30</v>
      </c>
      <c r="Q438" s="15">
        <v>0</v>
      </c>
      <c r="R438" s="15">
        <v>1</v>
      </c>
      <c r="S438" s="15">
        <v>0</v>
      </c>
      <c r="T438" s="15">
        <v>0</v>
      </c>
      <c r="U438" s="15">
        <v>1</v>
      </c>
      <c r="V438" s="15">
        <v>1</v>
      </c>
      <c r="W438" s="15">
        <v>1</v>
      </c>
      <c r="X438" s="15">
        <v>4</v>
      </c>
      <c r="Y438" s="193">
        <v>2350</v>
      </c>
      <c r="Z438" s="15">
        <v>4</v>
      </c>
      <c r="AA438" s="15">
        <v>5</v>
      </c>
      <c r="AB438" s="15">
        <v>3</v>
      </c>
      <c r="AC438" s="15">
        <v>4</v>
      </c>
      <c r="AD438" s="15">
        <v>5</v>
      </c>
      <c r="AE438" s="15">
        <v>4.2</v>
      </c>
      <c r="AF438" s="15">
        <v>3</v>
      </c>
      <c r="AG438" s="15">
        <v>1</v>
      </c>
      <c r="AH438" s="15">
        <v>1</v>
      </c>
      <c r="AI438" s="15">
        <v>0</v>
      </c>
      <c r="AJ438" s="15">
        <v>0</v>
      </c>
      <c r="AK438" s="15">
        <v>1</v>
      </c>
      <c r="AL438" s="15">
        <v>4</v>
      </c>
      <c r="AM438" s="15">
        <v>4</v>
      </c>
      <c r="AN438" s="15">
        <v>4</v>
      </c>
      <c r="AO438" s="15">
        <v>4</v>
      </c>
      <c r="AP438" s="15">
        <v>3</v>
      </c>
      <c r="AQ438" s="15">
        <v>3</v>
      </c>
      <c r="AR438" s="27">
        <v>3.6666666666666665</v>
      </c>
      <c r="AS438" s="15">
        <f t="shared" si="42"/>
        <v>0</v>
      </c>
      <c r="AT438" s="15">
        <f t="shared" si="43"/>
        <v>0</v>
      </c>
      <c r="AU438" s="15">
        <f t="shared" si="44"/>
        <v>0</v>
      </c>
      <c r="AV438" s="15">
        <f t="shared" si="45"/>
        <v>0</v>
      </c>
      <c r="AW438" s="15">
        <f t="shared" si="46"/>
        <v>0</v>
      </c>
      <c r="AX438" s="15">
        <f t="shared" si="47"/>
        <v>0</v>
      </c>
      <c r="AY438" s="15">
        <f t="shared" si="48"/>
        <v>0</v>
      </c>
    </row>
    <row r="439" spans="1:51" x14ac:dyDescent="0.2">
      <c r="A439" s="15">
        <v>219</v>
      </c>
      <c r="B439" s="15">
        <v>814</v>
      </c>
      <c r="C439" s="15">
        <v>1</v>
      </c>
      <c r="D439" s="15">
        <v>0</v>
      </c>
      <c r="E439" s="15">
        <v>0</v>
      </c>
      <c r="F439" s="15">
        <v>0</v>
      </c>
      <c r="G439" s="15">
        <v>0</v>
      </c>
      <c r="H439" s="15">
        <v>1</v>
      </c>
      <c r="I439" s="15">
        <v>57</v>
      </c>
      <c r="J439" s="15">
        <v>0</v>
      </c>
      <c r="K439" s="15">
        <v>1</v>
      </c>
      <c r="L439" s="15">
        <v>0</v>
      </c>
      <c r="M439" s="15">
        <v>0</v>
      </c>
      <c r="N439" s="15">
        <v>0</v>
      </c>
      <c r="O439" s="15">
        <v>3</v>
      </c>
      <c r="P439" s="15">
        <v>30</v>
      </c>
      <c r="Q439" s="15">
        <v>0</v>
      </c>
      <c r="R439" s="15">
        <v>1</v>
      </c>
      <c r="S439" s="15">
        <v>0</v>
      </c>
      <c r="T439" s="15">
        <v>0</v>
      </c>
      <c r="U439" s="15">
        <v>1</v>
      </c>
      <c r="V439" s="15">
        <v>0</v>
      </c>
      <c r="W439" s="15">
        <v>1</v>
      </c>
      <c r="X439" s="15">
        <v>4</v>
      </c>
      <c r="Y439" s="193">
        <v>2850</v>
      </c>
      <c r="Z439" s="15">
        <v>4</v>
      </c>
      <c r="AA439" s="15">
        <v>5</v>
      </c>
      <c r="AB439" s="15">
        <v>3</v>
      </c>
      <c r="AC439" s="15">
        <v>4</v>
      </c>
      <c r="AD439" s="15">
        <v>5</v>
      </c>
      <c r="AE439" s="15">
        <v>4.2</v>
      </c>
      <c r="AF439" s="15">
        <v>3</v>
      </c>
      <c r="AG439" s="15">
        <v>1</v>
      </c>
      <c r="AH439" s="15">
        <v>1</v>
      </c>
      <c r="AI439" s="15">
        <v>0</v>
      </c>
      <c r="AJ439" s="15">
        <v>0</v>
      </c>
      <c r="AK439" s="15">
        <v>1</v>
      </c>
      <c r="AL439" s="27">
        <v>4</v>
      </c>
      <c r="AM439" s="27">
        <v>4</v>
      </c>
      <c r="AN439" s="27">
        <v>4</v>
      </c>
      <c r="AO439" s="27">
        <v>4</v>
      </c>
      <c r="AP439" s="27">
        <v>3</v>
      </c>
      <c r="AQ439" s="27">
        <v>3</v>
      </c>
      <c r="AR439" s="27">
        <v>3.6666666666666665</v>
      </c>
      <c r="AS439" s="15">
        <f t="shared" si="42"/>
        <v>1</v>
      </c>
      <c r="AT439" s="15">
        <f t="shared" si="43"/>
        <v>1</v>
      </c>
      <c r="AU439" s="15">
        <f t="shared" si="44"/>
        <v>1</v>
      </c>
      <c r="AV439" s="15">
        <f t="shared" si="45"/>
        <v>1</v>
      </c>
      <c r="AW439" s="15">
        <f t="shared" si="46"/>
        <v>0</v>
      </c>
      <c r="AX439" s="15">
        <f t="shared" si="47"/>
        <v>0</v>
      </c>
      <c r="AY439" s="15">
        <f t="shared" si="48"/>
        <v>0.66666666666666652</v>
      </c>
    </row>
    <row r="440" spans="1:51" x14ac:dyDescent="0.2">
      <c r="A440" s="15">
        <v>220</v>
      </c>
      <c r="B440" s="15">
        <v>815</v>
      </c>
      <c r="C440" s="15">
        <v>0</v>
      </c>
      <c r="D440" s="15">
        <v>0</v>
      </c>
      <c r="E440" s="15">
        <v>0</v>
      </c>
      <c r="F440" s="15">
        <v>0</v>
      </c>
      <c r="G440" s="15">
        <v>0</v>
      </c>
      <c r="H440" s="15">
        <v>1</v>
      </c>
      <c r="I440" s="15">
        <v>45</v>
      </c>
      <c r="J440" s="15">
        <v>0</v>
      </c>
      <c r="K440" s="15">
        <v>1</v>
      </c>
      <c r="L440" s="15">
        <v>0</v>
      </c>
      <c r="M440" s="15">
        <v>0</v>
      </c>
      <c r="N440" s="15">
        <v>0</v>
      </c>
      <c r="O440" s="15">
        <v>2</v>
      </c>
      <c r="P440" s="15">
        <v>25</v>
      </c>
      <c r="Q440" s="15">
        <v>1</v>
      </c>
      <c r="R440" s="15">
        <v>1</v>
      </c>
      <c r="S440" s="15">
        <v>0</v>
      </c>
      <c r="T440" s="15">
        <v>0</v>
      </c>
      <c r="U440" s="15">
        <v>1</v>
      </c>
      <c r="V440" s="15">
        <v>1</v>
      </c>
      <c r="W440" s="15">
        <v>1</v>
      </c>
      <c r="X440" s="15">
        <v>10</v>
      </c>
      <c r="Y440" s="193">
        <v>10000</v>
      </c>
      <c r="Z440" s="15">
        <v>4.25</v>
      </c>
      <c r="AA440" s="15">
        <v>4</v>
      </c>
      <c r="AB440" s="15">
        <v>4</v>
      </c>
      <c r="AC440" s="15">
        <v>3</v>
      </c>
      <c r="AD440" s="15">
        <v>4</v>
      </c>
      <c r="AE440" s="15">
        <v>3.85</v>
      </c>
      <c r="AF440" s="15">
        <v>4</v>
      </c>
      <c r="AG440" s="15">
        <v>1</v>
      </c>
      <c r="AH440" s="15">
        <v>4</v>
      </c>
      <c r="AI440" s="15">
        <v>0</v>
      </c>
      <c r="AJ440" s="15">
        <v>1</v>
      </c>
      <c r="AK440" s="15">
        <v>1</v>
      </c>
      <c r="AL440" s="15">
        <v>3</v>
      </c>
      <c r="AM440" s="15">
        <v>3</v>
      </c>
      <c r="AN440" s="15">
        <v>3</v>
      </c>
      <c r="AO440" s="15">
        <v>3</v>
      </c>
      <c r="AP440" s="15">
        <v>3</v>
      </c>
      <c r="AQ440" s="15">
        <v>3</v>
      </c>
      <c r="AR440" s="27">
        <v>3</v>
      </c>
      <c r="AS440" s="15">
        <f t="shared" si="42"/>
        <v>0</v>
      </c>
      <c r="AT440" s="15">
        <f t="shared" si="43"/>
        <v>0</v>
      </c>
      <c r="AU440" s="15">
        <f t="shared" si="44"/>
        <v>0</v>
      </c>
      <c r="AV440" s="15">
        <f t="shared" si="45"/>
        <v>0</v>
      </c>
      <c r="AW440" s="15">
        <f t="shared" si="46"/>
        <v>0</v>
      </c>
      <c r="AX440" s="15">
        <f t="shared" si="47"/>
        <v>0</v>
      </c>
      <c r="AY440" s="15">
        <f t="shared" si="48"/>
        <v>0</v>
      </c>
    </row>
    <row r="441" spans="1:51" x14ac:dyDescent="0.2">
      <c r="A441" s="15">
        <v>220</v>
      </c>
      <c r="B441" s="15">
        <v>815</v>
      </c>
      <c r="C441" s="15">
        <v>0</v>
      </c>
      <c r="D441" s="15">
        <v>0</v>
      </c>
      <c r="E441" s="15">
        <v>0</v>
      </c>
      <c r="F441" s="15">
        <v>0</v>
      </c>
      <c r="G441" s="15">
        <v>0</v>
      </c>
      <c r="H441" s="15">
        <v>1</v>
      </c>
      <c r="I441" s="15">
        <v>45</v>
      </c>
      <c r="J441" s="15">
        <v>0</v>
      </c>
      <c r="K441" s="15">
        <v>1</v>
      </c>
      <c r="L441" s="15">
        <v>0</v>
      </c>
      <c r="M441" s="15">
        <v>0</v>
      </c>
      <c r="N441" s="15">
        <v>0</v>
      </c>
      <c r="O441" s="15">
        <v>2</v>
      </c>
      <c r="P441" s="15">
        <v>25</v>
      </c>
      <c r="Q441" s="15">
        <v>1</v>
      </c>
      <c r="R441" s="15">
        <v>1</v>
      </c>
      <c r="S441" s="15">
        <v>0</v>
      </c>
      <c r="T441" s="15">
        <v>0</v>
      </c>
      <c r="U441" s="15">
        <v>1</v>
      </c>
      <c r="V441" s="15">
        <v>0</v>
      </c>
      <c r="W441" s="15">
        <v>1</v>
      </c>
      <c r="X441" s="15">
        <v>10</v>
      </c>
      <c r="Y441" s="193">
        <v>20000</v>
      </c>
      <c r="Z441" s="15">
        <v>4.25</v>
      </c>
      <c r="AA441" s="15">
        <v>4</v>
      </c>
      <c r="AB441" s="15">
        <v>4</v>
      </c>
      <c r="AC441" s="15">
        <v>3</v>
      </c>
      <c r="AD441" s="15">
        <v>4</v>
      </c>
      <c r="AE441" s="15">
        <v>3.85</v>
      </c>
      <c r="AF441" s="15">
        <v>4</v>
      </c>
      <c r="AG441" s="15">
        <v>1</v>
      </c>
      <c r="AH441" s="15">
        <v>4</v>
      </c>
      <c r="AI441" s="15">
        <v>0</v>
      </c>
      <c r="AJ441" s="15">
        <v>1</v>
      </c>
      <c r="AK441" s="15">
        <v>1</v>
      </c>
      <c r="AL441" s="27">
        <v>3</v>
      </c>
      <c r="AM441" s="27">
        <v>3</v>
      </c>
      <c r="AN441" s="27">
        <v>3</v>
      </c>
      <c r="AO441" s="27">
        <v>3</v>
      </c>
      <c r="AP441" s="27">
        <v>3</v>
      </c>
      <c r="AQ441" s="27">
        <v>3</v>
      </c>
      <c r="AR441" s="27">
        <v>3</v>
      </c>
      <c r="AS441" s="15">
        <f t="shared" si="42"/>
        <v>-1</v>
      </c>
      <c r="AT441" s="15">
        <f t="shared" si="43"/>
        <v>0</v>
      </c>
      <c r="AU441" s="15">
        <f t="shared" si="44"/>
        <v>0</v>
      </c>
      <c r="AV441" s="15">
        <f t="shared" si="45"/>
        <v>0</v>
      </c>
      <c r="AW441" s="15">
        <f t="shared" si="46"/>
        <v>0</v>
      </c>
      <c r="AX441" s="15">
        <f t="shared" si="47"/>
        <v>0</v>
      </c>
      <c r="AY441" s="15">
        <f t="shared" si="48"/>
        <v>-0.16666666666666652</v>
      </c>
    </row>
    <row r="442" spans="1:51" x14ac:dyDescent="0.2">
      <c r="A442" s="15">
        <v>221</v>
      </c>
      <c r="B442" s="15">
        <v>816</v>
      </c>
      <c r="C442" s="15">
        <v>0</v>
      </c>
      <c r="D442" s="15">
        <v>0</v>
      </c>
      <c r="E442" s="15">
        <v>0</v>
      </c>
      <c r="F442" s="15">
        <v>0</v>
      </c>
      <c r="G442" s="15">
        <v>0</v>
      </c>
      <c r="H442" s="15">
        <v>1</v>
      </c>
      <c r="I442" s="15">
        <v>60</v>
      </c>
      <c r="J442" s="15">
        <v>0</v>
      </c>
      <c r="K442" s="15">
        <v>1</v>
      </c>
      <c r="L442" s="15">
        <v>0</v>
      </c>
      <c r="M442" s="15">
        <v>0</v>
      </c>
      <c r="N442" s="15">
        <v>0</v>
      </c>
      <c r="O442" s="15">
        <v>5</v>
      </c>
      <c r="P442" s="15">
        <v>30</v>
      </c>
      <c r="Q442" s="15">
        <v>1</v>
      </c>
      <c r="R442" s="15">
        <v>1</v>
      </c>
      <c r="S442" s="15">
        <v>0</v>
      </c>
      <c r="T442" s="15">
        <v>0</v>
      </c>
      <c r="U442" s="15">
        <v>1</v>
      </c>
      <c r="V442" s="15">
        <v>1</v>
      </c>
      <c r="W442" s="15">
        <v>0</v>
      </c>
      <c r="X442" s="15">
        <v>190</v>
      </c>
      <c r="Y442" s="193">
        <v>5631.5789473684208</v>
      </c>
      <c r="Z442" s="15">
        <v>3</v>
      </c>
      <c r="AA442" s="15">
        <v>4</v>
      </c>
      <c r="AB442" s="15">
        <v>4.666666666666667</v>
      </c>
      <c r="AC442" s="15">
        <v>3</v>
      </c>
      <c r="AD442" s="15">
        <v>5</v>
      </c>
      <c r="AE442" s="15">
        <v>3.9333333333333336</v>
      </c>
      <c r="AF442" s="15">
        <v>3</v>
      </c>
      <c r="AG442" s="15">
        <v>1</v>
      </c>
      <c r="AH442" s="15">
        <v>2</v>
      </c>
      <c r="AI442" s="15">
        <v>0</v>
      </c>
      <c r="AJ442" s="15">
        <v>0</v>
      </c>
      <c r="AK442" s="15">
        <v>1</v>
      </c>
      <c r="AL442" s="15">
        <v>4</v>
      </c>
      <c r="AM442" s="15">
        <v>3</v>
      </c>
      <c r="AN442" s="15">
        <v>3</v>
      </c>
      <c r="AO442" s="15">
        <v>3</v>
      </c>
      <c r="AP442" s="15">
        <v>3</v>
      </c>
      <c r="AQ442" s="15">
        <v>3</v>
      </c>
      <c r="AR442" s="27">
        <v>3.1666666666666665</v>
      </c>
      <c r="AS442" s="15">
        <f t="shared" si="42"/>
        <v>0</v>
      </c>
      <c r="AT442" s="15">
        <f t="shared" si="43"/>
        <v>0</v>
      </c>
      <c r="AU442" s="15">
        <f t="shared" si="44"/>
        <v>0</v>
      </c>
      <c r="AV442" s="15">
        <f t="shared" si="45"/>
        <v>0</v>
      </c>
      <c r="AW442" s="15">
        <f t="shared" si="46"/>
        <v>0</v>
      </c>
      <c r="AX442" s="15">
        <f t="shared" si="47"/>
        <v>0</v>
      </c>
      <c r="AY442" s="15">
        <f t="shared" si="48"/>
        <v>0</v>
      </c>
    </row>
    <row r="443" spans="1:51" x14ac:dyDescent="0.2">
      <c r="A443" s="15">
        <v>221</v>
      </c>
      <c r="B443" s="15">
        <v>816</v>
      </c>
      <c r="C443" s="15">
        <v>0</v>
      </c>
      <c r="D443" s="15">
        <v>0</v>
      </c>
      <c r="E443" s="15">
        <v>0</v>
      </c>
      <c r="F443" s="15">
        <v>0</v>
      </c>
      <c r="G443" s="15">
        <v>0</v>
      </c>
      <c r="H443" s="15">
        <v>1</v>
      </c>
      <c r="I443" s="15">
        <v>60</v>
      </c>
      <c r="J443" s="15">
        <v>0</v>
      </c>
      <c r="K443" s="15">
        <v>1</v>
      </c>
      <c r="L443" s="15">
        <v>0</v>
      </c>
      <c r="M443" s="15">
        <v>0</v>
      </c>
      <c r="N443" s="15">
        <v>0</v>
      </c>
      <c r="O443" s="15">
        <v>5</v>
      </c>
      <c r="P443" s="15">
        <v>30</v>
      </c>
      <c r="Q443" s="15">
        <v>1</v>
      </c>
      <c r="R443" s="15">
        <v>1</v>
      </c>
      <c r="S443" s="15">
        <v>0</v>
      </c>
      <c r="T443" s="15">
        <v>0</v>
      </c>
      <c r="U443" s="15">
        <v>1</v>
      </c>
      <c r="V443" s="15">
        <v>0</v>
      </c>
      <c r="W443" s="15">
        <v>0</v>
      </c>
      <c r="X443" s="15">
        <v>190</v>
      </c>
      <c r="Y443" s="193">
        <v>5631.5789473684208</v>
      </c>
      <c r="Z443" s="15">
        <v>3</v>
      </c>
      <c r="AA443" s="15">
        <v>4</v>
      </c>
      <c r="AB443" s="15">
        <v>4.666666666666667</v>
      </c>
      <c r="AC443" s="15">
        <v>3</v>
      </c>
      <c r="AD443" s="15">
        <v>5</v>
      </c>
      <c r="AE443" s="15">
        <v>3.9333333333333336</v>
      </c>
      <c r="AF443" s="15">
        <v>3</v>
      </c>
      <c r="AG443" s="15">
        <v>1</v>
      </c>
      <c r="AH443" s="15">
        <v>2</v>
      </c>
      <c r="AI443" s="15">
        <v>0</v>
      </c>
      <c r="AJ443" s="15">
        <v>0</v>
      </c>
      <c r="AK443" s="15">
        <v>1</v>
      </c>
      <c r="AL443" s="27">
        <v>4</v>
      </c>
      <c r="AM443" s="27">
        <v>3</v>
      </c>
      <c r="AN443" s="27">
        <v>3</v>
      </c>
      <c r="AO443" s="27">
        <v>3</v>
      </c>
      <c r="AP443" s="27">
        <v>3</v>
      </c>
      <c r="AQ443" s="27">
        <v>3</v>
      </c>
      <c r="AR443" s="27">
        <v>3.1666666666666665</v>
      </c>
      <c r="AS443" s="15">
        <f t="shared" si="42"/>
        <v>1</v>
      </c>
      <c r="AT443" s="15">
        <f t="shared" si="43"/>
        <v>0</v>
      </c>
      <c r="AU443" s="15">
        <f t="shared" si="44"/>
        <v>0</v>
      </c>
      <c r="AV443" s="15">
        <f t="shared" si="45"/>
        <v>0</v>
      </c>
      <c r="AW443" s="15">
        <f t="shared" si="46"/>
        <v>0</v>
      </c>
      <c r="AX443" s="15">
        <f t="shared" si="47"/>
        <v>0</v>
      </c>
      <c r="AY443" s="15">
        <f t="shared" si="48"/>
        <v>0.16666666666666652</v>
      </c>
    </row>
    <row r="444" spans="1:51" x14ac:dyDescent="0.2">
      <c r="A444" s="15">
        <v>222</v>
      </c>
      <c r="B444" s="15">
        <v>817</v>
      </c>
      <c r="C444" s="15">
        <v>0</v>
      </c>
      <c r="D444" s="15">
        <v>0</v>
      </c>
      <c r="E444" s="15">
        <v>0</v>
      </c>
      <c r="F444" s="15">
        <v>1</v>
      </c>
      <c r="G444" s="15">
        <v>0</v>
      </c>
      <c r="H444" s="15">
        <v>0</v>
      </c>
      <c r="I444" s="15">
        <v>45</v>
      </c>
      <c r="J444" s="15">
        <v>0</v>
      </c>
      <c r="K444" s="15">
        <v>0</v>
      </c>
      <c r="L444" s="15">
        <v>0</v>
      </c>
      <c r="M444" s="15">
        <v>1</v>
      </c>
      <c r="N444" s="15">
        <v>0</v>
      </c>
      <c r="O444" s="15">
        <v>4</v>
      </c>
      <c r="P444" s="15">
        <v>15</v>
      </c>
      <c r="Q444" s="15">
        <v>0</v>
      </c>
      <c r="R444" s="15">
        <v>1</v>
      </c>
      <c r="S444" s="15">
        <v>0</v>
      </c>
      <c r="T444" s="15">
        <v>0</v>
      </c>
      <c r="U444" s="15">
        <v>0</v>
      </c>
      <c r="V444" s="15">
        <v>1</v>
      </c>
      <c r="W444" s="15">
        <v>1</v>
      </c>
      <c r="X444" s="15">
        <v>10</v>
      </c>
      <c r="Y444" s="193">
        <v>1500</v>
      </c>
      <c r="Z444" s="15">
        <v>4</v>
      </c>
      <c r="AA444" s="15">
        <v>3</v>
      </c>
      <c r="AB444" s="15">
        <v>3.3333333333333335</v>
      </c>
      <c r="AC444" s="15">
        <v>3</v>
      </c>
      <c r="AD444" s="15">
        <v>4</v>
      </c>
      <c r="AE444" s="15">
        <v>3.4666666666666672</v>
      </c>
      <c r="AF444" s="15">
        <v>4</v>
      </c>
      <c r="AG444" s="15">
        <v>0</v>
      </c>
      <c r="AH444" s="15">
        <v>5</v>
      </c>
      <c r="AI444" s="15" t="s">
        <v>1008</v>
      </c>
      <c r="AJ444" s="15" t="s">
        <v>1008</v>
      </c>
      <c r="AK444" s="15" t="s">
        <v>1007</v>
      </c>
      <c r="AL444" s="15">
        <v>3</v>
      </c>
      <c r="AM444" s="15">
        <v>3</v>
      </c>
      <c r="AN444" s="15">
        <v>3</v>
      </c>
      <c r="AO444" s="15">
        <v>3</v>
      </c>
      <c r="AP444" s="15">
        <v>3</v>
      </c>
      <c r="AQ444" s="15">
        <v>3</v>
      </c>
      <c r="AR444" s="27">
        <v>3</v>
      </c>
      <c r="AS444" s="15">
        <f t="shared" si="42"/>
        <v>0</v>
      </c>
      <c r="AT444" s="15">
        <f t="shared" si="43"/>
        <v>0</v>
      </c>
      <c r="AU444" s="15">
        <f t="shared" si="44"/>
        <v>0</v>
      </c>
      <c r="AV444" s="15">
        <f t="shared" si="45"/>
        <v>0</v>
      </c>
      <c r="AW444" s="15">
        <f t="shared" si="46"/>
        <v>0</v>
      </c>
      <c r="AX444" s="15">
        <f t="shared" si="47"/>
        <v>0</v>
      </c>
      <c r="AY444" s="15">
        <f t="shared" si="48"/>
        <v>0</v>
      </c>
    </row>
    <row r="445" spans="1:51" x14ac:dyDescent="0.2">
      <c r="A445" s="15">
        <v>222</v>
      </c>
      <c r="B445" s="15">
        <v>817</v>
      </c>
      <c r="C445" s="15">
        <v>0</v>
      </c>
      <c r="D445" s="15">
        <v>0</v>
      </c>
      <c r="E445" s="15">
        <v>0</v>
      </c>
      <c r="F445" s="15">
        <v>1</v>
      </c>
      <c r="G445" s="15">
        <v>0</v>
      </c>
      <c r="H445" s="15">
        <v>0</v>
      </c>
      <c r="I445" s="15">
        <v>45</v>
      </c>
      <c r="J445" s="15">
        <v>0</v>
      </c>
      <c r="K445" s="15">
        <v>0</v>
      </c>
      <c r="L445" s="15">
        <v>0</v>
      </c>
      <c r="M445" s="15">
        <v>1</v>
      </c>
      <c r="N445" s="15">
        <v>0</v>
      </c>
      <c r="O445" s="15">
        <v>4</v>
      </c>
      <c r="P445" s="15">
        <v>15</v>
      </c>
      <c r="Q445" s="15">
        <v>0</v>
      </c>
      <c r="R445" s="15">
        <v>1</v>
      </c>
      <c r="S445" s="15">
        <v>0</v>
      </c>
      <c r="T445" s="15">
        <v>0</v>
      </c>
      <c r="U445" s="15">
        <v>0</v>
      </c>
      <c r="V445" s="15">
        <v>0</v>
      </c>
      <c r="W445" s="15">
        <v>1</v>
      </c>
      <c r="X445" s="15">
        <v>10</v>
      </c>
      <c r="Y445" s="193">
        <v>1800</v>
      </c>
      <c r="Z445" s="15">
        <v>4</v>
      </c>
      <c r="AA445" s="15">
        <v>3</v>
      </c>
      <c r="AB445" s="15">
        <v>3.3333333333333335</v>
      </c>
      <c r="AC445" s="15">
        <v>3</v>
      </c>
      <c r="AD445" s="15">
        <v>4</v>
      </c>
      <c r="AE445" s="15">
        <v>3.4666666666666672</v>
      </c>
      <c r="AF445" s="15">
        <v>4</v>
      </c>
      <c r="AG445" s="15">
        <v>0</v>
      </c>
      <c r="AH445" s="15">
        <v>5</v>
      </c>
      <c r="AI445" s="15" t="s">
        <v>1008</v>
      </c>
      <c r="AJ445" s="15" t="s">
        <v>1008</v>
      </c>
      <c r="AK445" s="15" t="s">
        <v>1007</v>
      </c>
      <c r="AL445" s="27">
        <v>3</v>
      </c>
      <c r="AM445" s="27">
        <v>3</v>
      </c>
      <c r="AN445" s="27">
        <v>3</v>
      </c>
      <c r="AO445" s="27">
        <v>3</v>
      </c>
      <c r="AP445" s="27">
        <v>3</v>
      </c>
      <c r="AQ445" s="27">
        <v>3</v>
      </c>
      <c r="AR445" s="27">
        <v>3</v>
      </c>
      <c r="AS445" s="15">
        <f t="shared" si="42"/>
        <v>0</v>
      </c>
      <c r="AT445" s="15">
        <f t="shared" si="43"/>
        <v>0</v>
      </c>
      <c r="AU445" s="15">
        <f t="shared" si="44"/>
        <v>0</v>
      </c>
      <c r="AV445" s="15">
        <f t="shared" si="45"/>
        <v>0</v>
      </c>
      <c r="AW445" s="15">
        <f t="shared" si="46"/>
        <v>0</v>
      </c>
      <c r="AX445" s="15">
        <f t="shared" si="47"/>
        <v>0</v>
      </c>
      <c r="AY445" s="15">
        <f t="shared" si="48"/>
        <v>0</v>
      </c>
    </row>
    <row r="446" spans="1:51" x14ac:dyDescent="0.2">
      <c r="A446" s="15">
        <v>223</v>
      </c>
      <c r="B446" s="15">
        <v>818</v>
      </c>
      <c r="C446" s="15">
        <v>0</v>
      </c>
      <c r="D446" s="15">
        <v>0</v>
      </c>
      <c r="E446" s="15">
        <v>0</v>
      </c>
      <c r="F446" s="15">
        <v>1</v>
      </c>
      <c r="G446" s="15">
        <v>0</v>
      </c>
      <c r="H446" s="15">
        <v>0</v>
      </c>
      <c r="I446" s="15">
        <v>48</v>
      </c>
      <c r="J446" s="15">
        <v>0</v>
      </c>
      <c r="K446" s="15">
        <v>0</v>
      </c>
      <c r="L446" s="15">
        <v>0</v>
      </c>
      <c r="M446" s="15">
        <v>1</v>
      </c>
      <c r="N446" s="15">
        <v>0</v>
      </c>
      <c r="O446" s="15">
        <v>4</v>
      </c>
      <c r="P446" s="15">
        <v>10</v>
      </c>
      <c r="Q446" s="15">
        <v>0</v>
      </c>
      <c r="R446" s="15">
        <v>0</v>
      </c>
      <c r="S446" s="15">
        <v>0</v>
      </c>
      <c r="T446" s="15">
        <v>0</v>
      </c>
      <c r="U446" s="15">
        <v>1</v>
      </c>
      <c r="V446" s="15">
        <v>1</v>
      </c>
      <c r="W446" s="15">
        <v>1</v>
      </c>
      <c r="X446" s="15">
        <v>5</v>
      </c>
      <c r="Y446" s="193">
        <v>50</v>
      </c>
      <c r="Z446" s="15">
        <v>4</v>
      </c>
      <c r="AA446" s="15">
        <v>4</v>
      </c>
      <c r="AB446" s="15">
        <v>4</v>
      </c>
      <c r="AC446" s="15">
        <v>4</v>
      </c>
      <c r="AD446" s="15">
        <v>4</v>
      </c>
      <c r="AE446" s="15">
        <v>4</v>
      </c>
      <c r="AF446" s="15">
        <v>4</v>
      </c>
      <c r="AG446" s="15">
        <v>1</v>
      </c>
      <c r="AH446" s="15">
        <v>2</v>
      </c>
      <c r="AI446" s="15">
        <v>0</v>
      </c>
      <c r="AJ446" s="15">
        <v>0</v>
      </c>
      <c r="AK446" s="15">
        <v>1</v>
      </c>
      <c r="AL446" s="15">
        <v>3</v>
      </c>
      <c r="AM446" s="15">
        <v>3</v>
      </c>
      <c r="AN446" s="15">
        <v>3</v>
      </c>
      <c r="AO446" s="15">
        <v>3</v>
      </c>
      <c r="AP446" s="15">
        <v>3</v>
      </c>
      <c r="AQ446" s="15">
        <v>3</v>
      </c>
      <c r="AR446" s="27">
        <v>3</v>
      </c>
      <c r="AS446" s="15">
        <f t="shared" si="42"/>
        <v>0</v>
      </c>
      <c r="AT446" s="15">
        <f t="shared" si="43"/>
        <v>0</v>
      </c>
      <c r="AU446" s="15">
        <f t="shared" si="44"/>
        <v>0</v>
      </c>
      <c r="AV446" s="15">
        <f t="shared" si="45"/>
        <v>0</v>
      </c>
      <c r="AW446" s="15">
        <f t="shared" si="46"/>
        <v>0</v>
      </c>
      <c r="AX446" s="15">
        <f t="shared" si="47"/>
        <v>0</v>
      </c>
      <c r="AY446" s="15">
        <f t="shared" si="48"/>
        <v>0</v>
      </c>
    </row>
    <row r="447" spans="1:51" x14ac:dyDescent="0.2">
      <c r="A447" s="15">
        <v>223</v>
      </c>
      <c r="B447" s="15">
        <v>818</v>
      </c>
      <c r="C447" s="15">
        <v>0</v>
      </c>
      <c r="D447" s="15">
        <v>0</v>
      </c>
      <c r="E447" s="15">
        <v>0</v>
      </c>
      <c r="F447" s="15">
        <v>1</v>
      </c>
      <c r="G447" s="15">
        <v>0</v>
      </c>
      <c r="H447" s="15">
        <v>0</v>
      </c>
      <c r="I447" s="15">
        <v>48</v>
      </c>
      <c r="J447" s="15">
        <v>0</v>
      </c>
      <c r="K447" s="15">
        <v>0</v>
      </c>
      <c r="L447" s="15">
        <v>0</v>
      </c>
      <c r="M447" s="15">
        <v>1</v>
      </c>
      <c r="N447" s="15">
        <v>0</v>
      </c>
      <c r="O447" s="15">
        <v>4</v>
      </c>
      <c r="P447" s="15">
        <v>10</v>
      </c>
      <c r="Q447" s="15">
        <v>0</v>
      </c>
      <c r="R447" s="15">
        <v>0</v>
      </c>
      <c r="S447" s="15">
        <v>0</v>
      </c>
      <c r="T447" s="15">
        <v>0</v>
      </c>
      <c r="U447" s="15">
        <v>1</v>
      </c>
      <c r="V447" s="15">
        <v>0</v>
      </c>
      <c r="W447" s="15">
        <v>1</v>
      </c>
      <c r="X447" s="15">
        <v>5</v>
      </c>
      <c r="Y447" s="193">
        <v>40</v>
      </c>
      <c r="Z447" s="15">
        <v>4</v>
      </c>
      <c r="AA447" s="15">
        <v>4</v>
      </c>
      <c r="AB447" s="15">
        <v>4</v>
      </c>
      <c r="AC447" s="15">
        <v>4</v>
      </c>
      <c r="AD447" s="15">
        <v>4</v>
      </c>
      <c r="AE447" s="15">
        <v>4</v>
      </c>
      <c r="AF447" s="15">
        <v>4</v>
      </c>
      <c r="AG447" s="15">
        <v>1</v>
      </c>
      <c r="AH447" s="15">
        <v>2</v>
      </c>
      <c r="AI447" s="15">
        <v>0</v>
      </c>
      <c r="AJ447" s="15">
        <v>0</v>
      </c>
      <c r="AK447" s="15">
        <v>1</v>
      </c>
      <c r="AL447" s="27">
        <v>3</v>
      </c>
      <c r="AM447" s="27">
        <v>3</v>
      </c>
      <c r="AN447" s="27">
        <v>3</v>
      </c>
      <c r="AO447" s="27">
        <v>3</v>
      </c>
      <c r="AP447" s="27">
        <v>3</v>
      </c>
      <c r="AQ447" s="27">
        <v>3</v>
      </c>
      <c r="AR447" s="27">
        <v>3</v>
      </c>
      <c r="AS447" s="15">
        <f t="shared" si="42"/>
        <v>-1</v>
      </c>
      <c r="AT447" s="15">
        <f t="shared" si="43"/>
        <v>-1</v>
      </c>
      <c r="AU447" s="15">
        <f t="shared" si="44"/>
        <v>-1</v>
      </c>
      <c r="AV447" s="15">
        <f t="shared" si="45"/>
        <v>-1</v>
      </c>
      <c r="AW447" s="15">
        <f t="shared" si="46"/>
        <v>-1</v>
      </c>
      <c r="AX447" s="15">
        <f t="shared" si="47"/>
        <v>-1</v>
      </c>
      <c r="AY447" s="15">
        <f t="shared" si="48"/>
        <v>-1</v>
      </c>
    </row>
    <row r="448" spans="1:51" x14ac:dyDescent="0.2">
      <c r="A448" s="15">
        <v>224</v>
      </c>
      <c r="B448" s="15">
        <v>819</v>
      </c>
      <c r="C448" s="15">
        <v>0</v>
      </c>
      <c r="D448" s="15">
        <v>0</v>
      </c>
      <c r="E448" s="15">
        <v>0</v>
      </c>
      <c r="F448" s="15">
        <v>1</v>
      </c>
      <c r="G448" s="15">
        <v>0</v>
      </c>
      <c r="H448" s="15">
        <v>0</v>
      </c>
      <c r="I448" s="15">
        <v>51</v>
      </c>
      <c r="J448" s="15">
        <v>0</v>
      </c>
      <c r="K448" s="15">
        <v>0</v>
      </c>
      <c r="L448" s="15">
        <v>0</v>
      </c>
      <c r="M448" s="15">
        <v>1</v>
      </c>
      <c r="N448" s="15">
        <v>0</v>
      </c>
      <c r="O448" s="15">
        <v>4</v>
      </c>
      <c r="P448" s="15">
        <v>10</v>
      </c>
      <c r="Q448" s="15">
        <v>0</v>
      </c>
      <c r="R448" s="15">
        <v>1</v>
      </c>
      <c r="S448" s="15">
        <v>1</v>
      </c>
      <c r="T448" s="15">
        <v>240000</v>
      </c>
      <c r="U448" s="15">
        <v>1</v>
      </c>
      <c r="V448" s="15">
        <v>1</v>
      </c>
      <c r="W448" s="15">
        <v>1</v>
      </c>
      <c r="X448" s="15">
        <v>4</v>
      </c>
      <c r="Y448" s="193">
        <v>1000</v>
      </c>
      <c r="Z448" s="15">
        <v>3.75</v>
      </c>
      <c r="AA448" s="15">
        <v>3</v>
      </c>
      <c r="AB448" s="15">
        <v>3</v>
      </c>
      <c r="AC448" s="15">
        <v>3</v>
      </c>
      <c r="AD448" s="15">
        <v>3</v>
      </c>
      <c r="AE448" s="15">
        <v>3.15</v>
      </c>
      <c r="AF448" s="15">
        <v>3</v>
      </c>
      <c r="AG448" s="15">
        <v>1</v>
      </c>
      <c r="AH448" s="15">
        <v>2</v>
      </c>
      <c r="AI448" s="15">
        <v>0</v>
      </c>
      <c r="AJ448" s="15">
        <v>0</v>
      </c>
      <c r="AK448" s="15">
        <v>1</v>
      </c>
      <c r="AL448" s="15">
        <v>4</v>
      </c>
      <c r="AM448" s="15">
        <v>4</v>
      </c>
      <c r="AN448" s="15">
        <v>4</v>
      </c>
      <c r="AO448" s="15">
        <v>4</v>
      </c>
      <c r="AP448" s="15">
        <v>4</v>
      </c>
      <c r="AQ448" s="15">
        <v>4</v>
      </c>
      <c r="AR448" s="27">
        <v>4</v>
      </c>
      <c r="AS448" s="15">
        <f t="shared" si="42"/>
        <v>1</v>
      </c>
      <c r="AT448" s="15">
        <f t="shared" si="43"/>
        <v>1</v>
      </c>
      <c r="AU448" s="15">
        <f t="shared" si="44"/>
        <v>1</v>
      </c>
      <c r="AV448" s="15">
        <f t="shared" si="45"/>
        <v>1</v>
      </c>
      <c r="AW448" s="15">
        <f t="shared" si="46"/>
        <v>1</v>
      </c>
      <c r="AX448" s="15">
        <f t="shared" si="47"/>
        <v>1</v>
      </c>
      <c r="AY448" s="15">
        <f t="shared" si="48"/>
        <v>1</v>
      </c>
    </row>
    <row r="449" spans="1:51" x14ac:dyDescent="0.2">
      <c r="A449" s="15">
        <v>224</v>
      </c>
      <c r="B449" s="15">
        <v>819</v>
      </c>
      <c r="C449" s="15">
        <v>0</v>
      </c>
      <c r="D449" s="15">
        <v>0</v>
      </c>
      <c r="E449" s="15">
        <v>0</v>
      </c>
      <c r="F449" s="15">
        <v>1</v>
      </c>
      <c r="G449" s="15">
        <v>0</v>
      </c>
      <c r="H449" s="15">
        <v>0</v>
      </c>
      <c r="I449" s="15">
        <v>51</v>
      </c>
      <c r="J449" s="15">
        <v>0</v>
      </c>
      <c r="K449" s="15">
        <v>0</v>
      </c>
      <c r="L449" s="15">
        <v>0</v>
      </c>
      <c r="M449" s="15">
        <v>1</v>
      </c>
      <c r="N449" s="15">
        <v>0</v>
      </c>
      <c r="O449" s="15">
        <v>4</v>
      </c>
      <c r="P449" s="15">
        <v>10</v>
      </c>
      <c r="Q449" s="15">
        <v>0</v>
      </c>
      <c r="R449" s="15">
        <v>1</v>
      </c>
      <c r="S449" s="15">
        <v>1</v>
      </c>
      <c r="T449" s="15">
        <v>240000</v>
      </c>
      <c r="U449" s="15">
        <v>1</v>
      </c>
      <c r="V449" s="15">
        <v>0</v>
      </c>
      <c r="W449" s="15">
        <v>1</v>
      </c>
      <c r="X449" s="15">
        <v>4</v>
      </c>
      <c r="Y449" s="193">
        <v>2000</v>
      </c>
      <c r="Z449" s="15">
        <v>3.75</v>
      </c>
      <c r="AA449" s="15">
        <v>3</v>
      </c>
      <c r="AB449" s="15">
        <v>3</v>
      </c>
      <c r="AC449" s="15">
        <v>3</v>
      </c>
      <c r="AD449" s="15">
        <v>3</v>
      </c>
      <c r="AE449" s="15">
        <v>3.15</v>
      </c>
      <c r="AF449" s="15">
        <v>3</v>
      </c>
      <c r="AG449" s="15">
        <v>1</v>
      </c>
      <c r="AH449" s="15">
        <v>2</v>
      </c>
      <c r="AI449" s="15">
        <v>0</v>
      </c>
      <c r="AJ449" s="15">
        <v>0</v>
      </c>
      <c r="AK449" s="15">
        <v>1</v>
      </c>
      <c r="AL449" s="27">
        <v>3</v>
      </c>
      <c r="AM449" s="27">
        <v>3</v>
      </c>
      <c r="AN449" s="27">
        <v>3</v>
      </c>
      <c r="AO449" s="27">
        <v>3</v>
      </c>
      <c r="AP449" s="27">
        <v>3</v>
      </c>
      <c r="AQ449" s="27">
        <v>3</v>
      </c>
      <c r="AR449" s="27">
        <v>3</v>
      </c>
      <c r="AS449" s="15">
        <f t="shared" si="42"/>
        <v>0</v>
      </c>
      <c r="AT449" s="15">
        <f t="shared" si="43"/>
        <v>0</v>
      </c>
      <c r="AU449" s="15">
        <f t="shared" si="44"/>
        <v>0</v>
      </c>
      <c r="AV449" s="15">
        <f t="shared" si="45"/>
        <v>0</v>
      </c>
      <c r="AW449" s="15">
        <f t="shared" si="46"/>
        <v>0</v>
      </c>
      <c r="AX449" s="15">
        <f t="shared" si="47"/>
        <v>0</v>
      </c>
      <c r="AY449" s="15">
        <f t="shared" si="48"/>
        <v>0</v>
      </c>
    </row>
    <row r="450" spans="1:51" x14ac:dyDescent="0.2">
      <c r="A450" s="15">
        <v>225</v>
      </c>
      <c r="B450" s="15">
        <v>820</v>
      </c>
      <c r="C450" s="15">
        <v>0</v>
      </c>
      <c r="D450" s="15">
        <v>0</v>
      </c>
      <c r="E450" s="15">
        <v>0</v>
      </c>
      <c r="F450" s="15">
        <v>1</v>
      </c>
      <c r="G450" s="15">
        <v>0</v>
      </c>
      <c r="H450" s="15">
        <v>0</v>
      </c>
      <c r="I450" s="15">
        <v>36</v>
      </c>
      <c r="J450" s="15">
        <v>0</v>
      </c>
      <c r="K450" s="15">
        <v>0</v>
      </c>
      <c r="L450" s="15">
        <v>0</v>
      </c>
      <c r="M450" s="15">
        <v>1</v>
      </c>
      <c r="N450" s="15">
        <v>0</v>
      </c>
      <c r="O450" s="15">
        <v>3</v>
      </c>
      <c r="P450" s="15">
        <v>15</v>
      </c>
      <c r="Q450" s="15">
        <v>0</v>
      </c>
      <c r="R450" s="15">
        <v>1</v>
      </c>
      <c r="S450" s="15">
        <v>0</v>
      </c>
      <c r="T450" s="15">
        <v>0</v>
      </c>
      <c r="U450" s="15">
        <v>1</v>
      </c>
      <c r="V450" s="15">
        <v>1</v>
      </c>
      <c r="W450" s="15">
        <v>1</v>
      </c>
      <c r="X450" s="15">
        <v>6</v>
      </c>
      <c r="Y450" s="193">
        <v>800</v>
      </c>
      <c r="Z450" s="15">
        <v>4.5</v>
      </c>
      <c r="AA450" s="15">
        <v>4</v>
      </c>
      <c r="AB450" s="15">
        <v>3</v>
      </c>
      <c r="AC450" s="15">
        <v>3</v>
      </c>
      <c r="AD450" s="15">
        <v>5</v>
      </c>
      <c r="AE450" s="15">
        <v>3.9</v>
      </c>
      <c r="AF450" s="15">
        <v>3</v>
      </c>
      <c r="AG450" s="15">
        <v>1</v>
      </c>
      <c r="AH450" s="15">
        <v>2</v>
      </c>
      <c r="AI450" s="15">
        <v>0</v>
      </c>
      <c r="AJ450" s="15">
        <v>0</v>
      </c>
      <c r="AK450" s="15">
        <v>1</v>
      </c>
      <c r="AL450" s="15">
        <v>3</v>
      </c>
      <c r="AM450" s="15">
        <v>3</v>
      </c>
      <c r="AN450" s="15">
        <v>3</v>
      </c>
      <c r="AO450" s="15">
        <v>3</v>
      </c>
      <c r="AP450" s="15">
        <v>3</v>
      </c>
      <c r="AQ450" s="15">
        <v>3</v>
      </c>
      <c r="AR450" s="27">
        <v>3</v>
      </c>
      <c r="AS450" s="15">
        <f t="shared" si="42"/>
        <v>0</v>
      </c>
      <c r="AT450" s="15">
        <f t="shared" si="43"/>
        <v>0</v>
      </c>
      <c r="AU450" s="15">
        <f t="shared" si="44"/>
        <v>0</v>
      </c>
      <c r="AV450" s="15">
        <f t="shared" si="45"/>
        <v>0</v>
      </c>
      <c r="AW450" s="15">
        <f t="shared" si="46"/>
        <v>0</v>
      </c>
      <c r="AX450" s="15">
        <f t="shared" si="47"/>
        <v>0</v>
      </c>
      <c r="AY450" s="15">
        <f t="shared" si="48"/>
        <v>0</v>
      </c>
    </row>
    <row r="451" spans="1:51" x14ac:dyDescent="0.2">
      <c r="A451" s="15">
        <v>225</v>
      </c>
      <c r="B451" s="15">
        <v>820</v>
      </c>
      <c r="C451" s="15">
        <v>0</v>
      </c>
      <c r="D451" s="15">
        <v>0</v>
      </c>
      <c r="E451" s="15">
        <v>0</v>
      </c>
      <c r="F451" s="15">
        <v>1</v>
      </c>
      <c r="G451" s="15">
        <v>0</v>
      </c>
      <c r="H451" s="15">
        <v>0</v>
      </c>
      <c r="I451" s="15">
        <v>36</v>
      </c>
      <c r="J451" s="15">
        <v>0</v>
      </c>
      <c r="K451" s="15">
        <v>0</v>
      </c>
      <c r="L451" s="15">
        <v>0</v>
      </c>
      <c r="M451" s="15">
        <v>1</v>
      </c>
      <c r="N451" s="15">
        <v>0</v>
      </c>
      <c r="O451" s="15">
        <v>3</v>
      </c>
      <c r="P451" s="15">
        <v>15</v>
      </c>
      <c r="Q451" s="15">
        <v>0</v>
      </c>
      <c r="R451" s="15">
        <v>1</v>
      </c>
      <c r="S451" s="15">
        <v>0</v>
      </c>
      <c r="T451" s="15">
        <v>0</v>
      </c>
      <c r="U451" s="15">
        <v>1</v>
      </c>
      <c r="V451" s="15">
        <v>0</v>
      </c>
      <c r="W451" s="15">
        <v>1</v>
      </c>
      <c r="X451" s="15">
        <v>12</v>
      </c>
      <c r="Y451" s="193">
        <v>400</v>
      </c>
      <c r="Z451" s="15">
        <v>4.5</v>
      </c>
      <c r="AA451" s="15">
        <v>4</v>
      </c>
      <c r="AB451" s="15">
        <v>3</v>
      </c>
      <c r="AC451" s="15">
        <v>3</v>
      </c>
      <c r="AD451" s="15">
        <v>5</v>
      </c>
      <c r="AE451" s="15">
        <v>3.9</v>
      </c>
      <c r="AF451" s="15">
        <v>3</v>
      </c>
      <c r="AG451" s="15">
        <v>1</v>
      </c>
      <c r="AH451" s="15">
        <v>2</v>
      </c>
      <c r="AI451" s="15">
        <v>0</v>
      </c>
      <c r="AJ451" s="15">
        <v>0</v>
      </c>
      <c r="AK451" s="15">
        <v>1</v>
      </c>
      <c r="AL451" s="27">
        <v>3</v>
      </c>
      <c r="AM451" s="27">
        <v>3</v>
      </c>
      <c r="AN451" s="27">
        <v>3</v>
      </c>
      <c r="AO451" s="27">
        <v>3</v>
      </c>
      <c r="AP451" s="27">
        <v>3</v>
      </c>
      <c r="AQ451" s="27">
        <v>3</v>
      </c>
      <c r="AR451" s="27">
        <v>3</v>
      </c>
      <c r="AS451" s="15">
        <f t="shared" ref="AS451:AS514" si="49">$AL451-$AL452</f>
        <v>0</v>
      </c>
      <c r="AT451" s="15">
        <f t="shared" ref="AT451:AT514" si="50">$AM451-$AM452</f>
        <v>0</v>
      </c>
      <c r="AU451" s="15">
        <f t="shared" ref="AU451:AU514" si="51">$AN451-$AN452</f>
        <v>0</v>
      </c>
      <c r="AV451" s="15">
        <f t="shared" ref="AV451:AV514" si="52">$AO451-$AO452</f>
        <v>0</v>
      </c>
      <c r="AW451" s="15">
        <f t="shared" ref="AW451:AW514" si="53">$AP451-$AP452</f>
        <v>0</v>
      </c>
      <c r="AX451" s="15">
        <f t="shared" ref="AX451:AX514" si="54">$AQ451-$AQ452</f>
        <v>0</v>
      </c>
      <c r="AY451" s="15">
        <f t="shared" ref="AY451:AY514" si="55">$AR451-$AR452</f>
        <v>0</v>
      </c>
    </row>
    <row r="452" spans="1:51" x14ac:dyDescent="0.2">
      <c r="A452" s="15">
        <v>226</v>
      </c>
      <c r="B452" s="15">
        <v>821</v>
      </c>
      <c r="C452" s="15">
        <v>1</v>
      </c>
      <c r="D452" s="15">
        <v>0</v>
      </c>
      <c r="E452" s="15">
        <v>0</v>
      </c>
      <c r="F452" s="15">
        <v>1</v>
      </c>
      <c r="G452" s="15">
        <v>0</v>
      </c>
      <c r="H452" s="15">
        <v>0</v>
      </c>
      <c r="I452" s="15">
        <v>47</v>
      </c>
      <c r="J452" s="15">
        <v>0</v>
      </c>
      <c r="K452" s="15">
        <v>1</v>
      </c>
      <c r="L452" s="15">
        <v>0</v>
      </c>
      <c r="M452" s="15">
        <v>0</v>
      </c>
      <c r="N452" s="15">
        <v>0</v>
      </c>
      <c r="O452" s="15">
        <v>5</v>
      </c>
      <c r="P452" s="15">
        <v>15</v>
      </c>
      <c r="Q452" s="15">
        <v>0</v>
      </c>
      <c r="R452" s="15">
        <v>1</v>
      </c>
      <c r="S452" s="15">
        <v>0</v>
      </c>
      <c r="T452" s="15">
        <v>0</v>
      </c>
      <c r="U452" s="15">
        <v>1</v>
      </c>
      <c r="V452" s="15">
        <v>1</v>
      </c>
      <c r="W452" s="15">
        <v>1</v>
      </c>
      <c r="X452" s="15">
        <v>30</v>
      </c>
      <c r="Y452" s="193">
        <v>1666.6666666666667</v>
      </c>
      <c r="Z452" s="15">
        <v>4.75</v>
      </c>
      <c r="AA452" s="15">
        <v>4</v>
      </c>
      <c r="AB452" s="15">
        <v>4</v>
      </c>
      <c r="AC452" s="15">
        <v>4</v>
      </c>
      <c r="AD452" s="15">
        <v>5</v>
      </c>
      <c r="AE452" s="15">
        <v>4.3499999999999996</v>
      </c>
      <c r="AF452" s="15">
        <v>5</v>
      </c>
      <c r="AG452" s="15">
        <v>0</v>
      </c>
      <c r="AH452" s="15">
        <v>5</v>
      </c>
      <c r="AI452" s="15" t="s">
        <v>1008</v>
      </c>
      <c r="AJ452" s="15" t="s">
        <v>1008</v>
      </c>
      <c r="AK452" s="15" t="s">
        <v>1007</v>
      </c>
      <c r="AL452" s="15">
        <v>3</v>
      </c>
      <c r="AM452" s="15">
        <v>3</v>
      </c>
      <c r="AN452" s="15">
        <v>3</v>
      </c>
      <c r="AO452" s="15">
        <v>3</v>
      </c>
      <c r="AP452" s="15">
        <v>3</v>
      </c>
      <c r="AQ452" s="15">
        <v>3</v>
      </c>
      <c r="AR452" s="27">
        <v>3</v>
      </c>
      <c r="AS452" s="15">
        <f t="shared" si="49"/>
        <v>0</v>
      </c>
      <c r="AT452" s="15">
        <f t="shared" si="50"/>
        <v>0</v>
      </c>
      <c r="AU452" s="15">
        <f t="shared" si="51"/>
        <v>0</v>
      </c>
      <c r="AV452" s="15">
        <f t="shared" si="52"/>
        <v>0</v>
      </c>
      <c r="AW452" s="15">
        <f t="shared" si="53"/>
        <v>0</v>
      </c>
      <c r="AX452" s="15">
        <f t="shared" si="54"/>
        <v>0</v>
      </c>
      <c r="AY452" s="15">
        <f t="shared" si="55"/>
        <v>0</v>
      </c>
    </row>
    <row r="453" spans="1:51" x14ac:dyDescent="0.2">
      <c r="A453" s="15">
        <v>226</v>
      </c>
      <c r="B453" s="15">
        <v>821</v>
      </c>
      <c r="C453" s="15">
        <v>1</v>
      </c>
      <c r="D453" s="15">
        <v>0</v>
      </c>
      <c r="E453" s="15">
        <v>0</v>
      </c>
      <c r="F453" s="15">
        <v>1</v>
      </c>
      <c r="G453" s="15">
        <v>0</v>
      </c>
      <c r="H453" s="15">
        <v>0</v>
      </c>
      <c r="I453" s="15">
        <v>47</v>
      </c>
      <c r="J453" s="15">
        <v>0</v>
      </c>
      <c r="K453" s="15">
        <v>1</v>
      </c>
      <c r="L453" s="15">
        <v>0</v>
      </c>
      <c r="M453" s="15">
        <v>0</v>
      </c>
      <c r="N453" s="15">
        <v>0</v>
      </c>
      <c r="O453" s="15">
        <v>5</v>
      </c>
      <c r="P453" s="15">
        <v>15</v>
      </c>
      <c r="Q453" s="15">
        <v>0</v>
      </c>
      <c r="R453" s="15">
        <v>1</v>
      </c>
      <c r="S453" s="15">
        <v>0</v>
      </c>
      <c r="T453" s="15">
        <v>0</v>
      </c>
      <c r="U453" s="15">
        <v>1</v>
      </c>
      <c r="V453" s="15">
        <v>0</v>
      </c>
      <c r="W453" s="15">
        <v>1</v>
      </c>
      <c r="X453" s="15">
        <v>30</v>
      </c>
      <c r="Y453" s="193">
        <v>1500</v>
      </c>
      <c r="Z453" s="15">
        <v>4.75</v>
      </c>
      <c r="AA453" s="15">
        <v>4</v>
      </c>
      <c r="AB453" s="15">
        <v>4</v>
      </c>
      <c r="AC453" s="15">
        <v>4</v>
      </c>
      <c r="AD453" s="15">
        <v>5</v>
      </c>
      <c r="AE453" s="15">
        <v>4.3499999999999996</v>
      </c>
      <c r="AF453" s="15">
        <v>5</v>
      </c>
      <c r="AG453" s="15">
        <v>0</v>
      </c>
      <c r="AH453" s="15">
        <v>5</v>
      </c>
      <c r="AI453" s="15" t="s">
        <v>1008</v>
      </c>
      <c r="AJ453" s="15" t="s">
        <v>1008</v>
      </c>
      <c r="AK453" s="15" t="s">
        <v>1007</v>
      </c>
      <c r="AL453" s="27">
        <v>3</v>
      </c>
      <c r="AM453" s="27">
        <v>3</v>
      </c>
      <c r="AN453" s="27">
        <v>3</v>
      </c>
      <c r="AO453" s="27">
        <v>3</v>
      </c>
      <c r="AP453" s="27">
        <v>3</v>
      </c>
      <c r="AQ453" s="27">
        <v>3</v>
      </c>
      <c r="AR453" s="27">
        <v>3</v>
      </c>
      <c r="AS453" s="15">
        <f t="shared" si="49"/>
        <v>-1</v>
      </c>
      <c r="AT453" s="15">
        <f t="shared" si="50"/>
        <v>-1</v>
      </c>
      <c r="AU453" s="15">
        <f t="shared" si="51"/>
        <v>-1</v>
      </c>
      <c r="AV453" s="15">
        <f t="shared" si="52"/>
        <v>-1</v>
      </c>
      <c r="AW453" s="15">
        <f t="shared" si="53"/>
        <v>-1</v>
      </c>
      <c r="AX453" s="15">
        <f t="shared" si="54"/>
        <v>-1</v>
      </c>
      <c r="AY453" s="15">
        <f t="shared" si="55"/>
        <v>-1</v>
      </c>
    </row>
    <row r="454" spans="1:51" x14ac:dyDescent="0.2">
      <c r="A454" s="15">
        <v>227</v>
      </c>
      <c r="B454" s="15">
        <v>822</v>
      </c>
      <c r="C454" s="15">
        <v>1</v>
      </c>
      <c r="D454" s="15">
        <v>0</v>
      </c>
      <c r="E454" s="15">
        <v>0</v>
      </c>
      <c r="F454" s="15">
        <v>1</v>
      </c>
      <c r="G454" s="15">
        <v>0</v>
      </c>
      <c r="H454" s="15">
        <v>0</v>
      </c>
      <c r="I454" s="15">
        <v>39</v>
      </c>
      <c r="J454" s="15">
        <v>0</v>
      </c>
      <c r="K454" s="15">
        <v>0</v>
      </c>
      <c r="L454" s="15">
        <v>0</v>
      </c>
      <c r="M454" s="15">
        <v>1</v>
      </c>
      <c r="N454" s="15">
        <v>0</v>
      </c>
      <c r="O454" s="15">
        <v>7</v>
      </c>
      <c r="P454" s="15">
        <v>10</v>
      </c>
      <c r="Q454" s="15">
        <v>0</v>
      </c>
      <c r="R454" s="15">
        <v>1</v>
      </c>
      <c r="S454" s="15">
        <v>1</v>
      </c>
      <c r="T454" s="15">
        <v>100000</v>
      </c>
      <c r="U454" s="15">
        <v>1</v>
      </c>
      <c r="V454" s="15">
        <v>1</v>
      </c>
      <c r="W454" s="15">
        <v>1</v>
      </c>
      <c r="X454" s="15">
        <v>22</v>
      </c>
      <c r="Y454" s="193">
        <v>12000</v>
      </c>
      <c r="Z454" s="15">
        <v>3.5</v>
      </c>
      <c r="AA454" s="15">
        <v>3</v>
      </c>
      <c r="AB454" s="15">
        <v>3</v>
      </c>
      <c r="AC454" s="15">
        <v>3</v>
      </c>
      <c r="AD454" s="15">
        <v>4</v>
      </c>
      <c r="AE454" s="15">
        <v>3.3</v>
      </c>
      <c r="AF454" s="15">
        <v>3</v>
      </c>
      <c r="AG454" s="15">
        <v>1</v>
      </c>
      <c r="AH454" s="15">
        <v>1</v>
      </c>
      <c r="AI454" s="15">
        <v>0</v>
      </c>
      <c r="AJ454" s="15">
        <v>0</v>
      </c>
      <c r="AK454" s="15">
        <v>1</v>
      </c>
      <c r="AL454" s="15">
        <v>4</v>
      </c>
      <c r="AM454" s="15">
        <v>4</v>
      </c>
      <c r="AN454" s="15">
        <v>4</v>
      </c>
      <c r="AO454" s="15">
        <v>4</v>
      </c>
      <c r="AP454" s="15">
        <v>4</v>
      </c>
      <c r="AQ454" s="15">
        <v>4</v>
      </c>
      <c r="AR454" s="27">
        <v>4</v>
      </c>
      <c r="AS454" s="15">
        <f t="shared" si="49"/>
        <v>0</v>
      </c>
      <c r="AT454" s="15">
        <f t="shared" si="50"/>
        <v>0</v>
      </c>
      <c r="AU454" s="15">
        <f t="shared" si="51"/>
        <v>0</v>
      </c>
      <c r="AV454" s="15">
        <f t="shared" si="52"/>
        <v>0</v>
      </c>
      <c r="AW454" s="15">
        <f t="shared" si="53"/>
        <v>0</v>
      </c>
      <c r="AX454" s="15">
        <f t="shared" si="54"/>
        <v>0</v>
      </c>
      <c r="AY454" s="15">
        <f t="shared" si="55"/>
        <v>0</v>
      </c>
    </row>
    <row r="455" spans="1:51" x14ac:dyDescent="0.2">
      <c r="A455" s="15">
        <v>227</v>
      </c>
      <c r="B455" s="15">
        <v>822</v>
      </c>
      <c r="C455" s="15">
        <v>1</v>
      </c>
      <c r="D455" s="15">
        <v>0</v>
      </c>
      <c r="E455" s="15">
        <v>0</v>
      </c>
      <c r="F455" s="15">
        <v>1</v>
      </c>
      <c r="G455" s="15">
        <v>0</v>
      </c>
      <c r="H455" s="15">
        <v>0</v>
      </c>
      <c r="I455" s="15">
        <v>39</v>
      </c>
      <c r="J455" s="15">
        <v>0</v>
      </c>
      <c r="K455" s="15">
        <v>0</v>
      </c>
      <c r="L455" s="15">
        <v>0</v>
      </c>
      <c r="M455" s="15">
        <v>1</v>
      </c>
      <c r="N455" s="15">
        <v>0</v>
      </c>
      <c r="O455" s="15">
        <v>7</v>
      </c>
      <c r="P455" s="15">
        <v>10</v>
      </c>
      <c r="Q455" s="15">
        <v>0</v>
      </c>
      <c r="R455" s="15">
        <v>1</v>
      </c>
      <c r="S455" s="15">
        <v>1</v>
      </c>
      <c r="T455" s="15">
        <v>100000</v>
      </c>
      <c r="U455" s="15">
        <v>1</v>
      </c>
      <c r="V455" s="15">
        <v>0</v>
      </c>
      <c r="W455" s="15">
        <v>1</v>
      </c>
      <c r="X455" s="15">
        <v>22</v>
      </c>
      <c r="Y455" s="193">
        <v>12000</v>
      </c>
      <c r="Z455" s="15">
        <v>3.5</v>
      </c>
      <c r="AA455" s="15">
        <v>3</v>
      </c>
      <c r="AB455" s="15">
        <v>3</v>
      </c>
      <c r="AC455" s="15">
        <v>3</v>
      </c>
      <c r="AD455" s="15">
        <v>4</v>
      </c>
      <c r="AE455" s="15">
        <v>3.3</v>
      </c>
      <c r="AF455" s="15">
        <v>3</v>
      </c>
      <c r="AG455" s="15">
        <v>1</v>
      </c>
      <c r="AH455" s="15">
        <v>1</v>
      </c>
      <c r="AI455" s="15">
        <v>0</v>
      </c>
      <c r="AJ455" s="15">
        <v>0</v>
      </c>
      <c r="AK455" s="15">
        <v>1</v>
      </c>
      <c r="AL455" s="27">
        <v>4</v>
      </c>
      <c r="AM455" s="27">
        <v>4</v>
      </c>
      <c r="AN455" s="27">
        <v>4</v>
      </c>
      <c r="AO455" s="27">
        <v>4</v>
      </c>
      <c r="AP455" s="27">
        <v>4</v>
      </c>
      <c r="AQ455" s="27">
        <v>4</v>
      </c>
      <c r="AR455" s="27">
        <v>4</v>
      </c>
      <c r="AS455" s="15">
        <f t="shared" si="49"/>
        <v>1</v>
      </c>
      <c r="AT455" s="15">
        <f t="shared" si="50"/>
        <v>1</v>
      </c>
      <c r="AU455" s="15">
        <f t="shared" si="51"/>
        <v>1</v>
      </c>
      <c r="AV455" s="15">
        <f t="shared" si="52"/>
        <v>1</v>
      </c>
      <c r="AW455" s="15">
        <f t="shared" si="53"/>
        <v>1</v>
      </c>
      <c r="AX455" s="15">
        <f t="shared" si="54"/>
        <v>1</v>
      </c>
      <c r="AY455" s="15">
        <f t="shared" si="55"/>
        <v>1</v>
      </c>
    </row>
    <row r="456" spans="1:51" x14ac:dyDescent="0.2">
      <c r="A456" s="15">
        <v>228</v>
      </c>
      <c r="B456" s="15">
        <v>823</v>
      </c>
      <c r="C456" s="15">
        <v>0</v>
      </c>
      <c r="D456" s="15">
        <v>0</v>
      </c>
      <c r="E456" s="15">
        <v>0</v>
      </c>
      <c r="F456" s="15">
        <v>1</v>
      </c>
      <c r="G456" s="15">
        <v>0</v>
      </c>
      <c r="H456" s="15">
        <v>1</v>
      </c>
      <c r="I456" s="15">
        <v>48</v>
      </c>
      <c r="J456" s="15">
        <v>0</v>
      </c>
      <c r="K456" s="15">
        <v>1</v>
      </c>
      <c r="L456" s="15">
        <v>0</v>
      </c>
      <c r="M456" s="15">
        <v>0</v>
      </c>
      <c r="N456" s="15">
        <v>0</v>
      </c>
      <c r="O456" s="15">
        <v>4</v>
      </c>
      <c r="P456" s="15">
        <v>30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1</v>
      </c>
      <c r="W456" s="15">
        <v>1</v>
      </c>
      <c r="X456" s="15">
        <v>9</v>
      </c>
      <c r="Y456" s="193">
        <v>400</v>
      </c>
      <c r="Z456" s="15">
        <v>4.5</v>
      </c>
      <c r="AA456" s="15">
        <v>4</v>
      </c>
      <c r="AB456" s="15">
        <v>4</v>
      </c>
      <c r="AC456" s="15">
        <v>3</v>
      </c>
      <c r="AD456" s="15">
        <v>4</v>
      </c>
      <c r="AE456" s="15">
        <v>3.9</v>
      </c>
      <c r="AF456" s="15">
        <v>4</v>
      </c>
      <c r="AG456" s="15">
        <v>0</v>
      </c>
      <c r="AH456" s="15">
        <v>5</v>
      </c>
      <c r="AI456" s="15" t="s">
        <v>1008</v>
      </c>
      <c r="AJ456" s="15" t="s">
        <v>1008</v>
      </c>
      <c r="AK456" s="15" t="s">
        <v>1007</v>
      </c>
      <c r="AL456" s="15">
        <v>3</v>
      </c>
      <c r="AM456" s="15">
        <v>3</v>
      </c>
      <c r="AN456" s="15">
        <v>3</v>
      </c>
      <c r="AO456" s="15">
        <v>3</v>
      </c>
      <c r="AP456" s="15">
        <v>3</v>
      </c>
      <c r="AQ456" s="15">
        <v>3</v>
      </c>
      <c r="AR456" s="27">
        <v>3</v>
      </c>
      <c r="AS456" s="15">
        <f t="shared" si="49"/>
        <v>0</v>
      </c>
      <c r="AT456" s="15">
        <f t="shared" si="50"/>
        <v>0</v>
      </c>
      <c r="AU456" s="15">
        <f t="shared" si="51"/>
        <v>0</v>
      </c>
      <c r="AV456" s="15">
        <f t="shared" si="52"/>
        <v>0</v>
      </c>
      <c r="AW456" s="15">
        <f t="shared" si="53"/>
        <v>0</v>
      </c>
      <c r="AX456" s="15">
        <f t="shared" si="54"/>
        <v>0</v>
      </c>
      <c r="AY456" s="15">
        <f t="shared" si="55"/>
        <v>0</v>
      </c>
    </row>
    <row r="457" spans="1:51" x14ac:dyDescent="0.2">
      <c r="A457" s="15">
        <v>228</v>
      </c>
      <c r="B457" s="15">
        <v>823</v>
      </c>
      <c r="C457" s="15">
        <v>0</v>
      </c>
      <c r="D457" s="15">
        <v>0</v>
      </c>
      <c r="E457" s="15">
        <v>0</v>
      </c>
      <c r="F457" s="15">
        <v>1</v>
      </c>
      <c r="G457" s="15">
        <v>0</v>
      </c>
      <c r="H457" s="15">
        <v>1</v>
      </c>
      <c r="I457" s="15">
        <v>48</v>
      </c>
      <c r="J457" s="15">
        <v>0</v>
      </c>
      <c r="K457" s="15">
        <v>1</v>
      </c>
      <c r="L457" s="15">
        <v>0</v>
      </c>
      <c r="M457" s="15">
        <v>0</v>
      </c>
      <c r="N457" s="15">
        <v>0</v>
      </c>
      <c r="O457" s="15">
        <v>4</v>
      </c>
      <c r="P457" s="15">
        <v>30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1</v>
      </c>
      <c r="X457" s="15">
        <v>9</v>
      </c>
      <c r="Y457" s="193">
        <v>400</v>
      </c>
      <c r="Z457" s="15">
        <v>4.5</v>
      </c>
      <c r="AA457" s="15">
        <v>4</v>
      </c>
      <c r="AB457" s="15">
        <v>4</v>
      </c>
      <c r="AC457" s="15">
        <v>3</v>
      </c>
      <c r="AD457" s="15">
        <v>4</v>
      </c>
      <c r="AE457" s="15">
        <v>3.9</v>
      </c>
      <c r="AF457" s="15">
        <v>4</v>
      </c>
      <c r="AG457" s="15">
        <v>0</v>
      </c>
      <c r="AH457" s="15">
        <v>5</v>
      </c>
      <c r="AI457" s="15" t="s">
        <v>1008</v>
      </c>
      <c r="AJ457" s="15" t="s">
        <v>1008</v>
      </c>
      <c r="AK457" s="15" t="s">
        <v>1007</v>
      </c>
      <c r="AL457" s="27">
        <v>3</v>
      </c>
      <c r="AM457" s="27">
        <v>3</v>
      </c>
      <c r="AN457" s="27">
        <v>3</v>
      </c>
      <c r="AO457" s="27">
        <v>3</v>
      </c>
      <c r="AP457" s="27">
        <v>3</v>
      </c>
      <c r="AQ457" s="27">
        <v>3</v>
      </c>
      <c r="AR457" s="27">
        <v>3</v>
      </c>
      <c r="AS457" s="15">
        <f t="shared" si="49"/>
        <v>-1</v>
      </c>
      <c r="AT457" s="15">
        <f t="shared" si="50"/>
        <v>-1</v>
      </c>
      <c r="AU457" s="15">
        <f t="shared" si="51"/>
        <v>-1</v>
      </c>
      <c r="AV457" s="15">
        <f t="shared" si="52"/>
        <v>-1</v>
      </c>
      <c r="AW457" s="15">
        <f t="shared" si="53"/>
        <v>-1</v>
      </c>
      <c r="AX457" s="15">
        <f t="shared" si="54"/>
        <v>-1</v>
      </c>
      <c r="AY457" s="15">
        <f t="shared" si="55"/>
        <v>-1</v>
      </c>
    </row>
    <row r="458" spans="1:51" x14ac:dyDescent="0.2">
      <c r="A458" s="15">
        <v>229</v>
      </c>
      <c r="B458" s="15">
        <v>824</v>
      </c>
      <c r="C458" s="15">
        <v>0</v>
      </c>
      <c r="D458" s="15">
        <v>0</v>
      </c>
      <c r="E458" s="15">
        <v>0</v>
      </c>
      <c r="F458" s="15">
        <v>1</v>
      </c>
      <c r="G458" s="15">
        <v>0</v>
      </c>
      <c r="H458" s="15">
        <v>1</v>
      </c>
      <c r="I458" s="15">
        <v>60</v>
      </c>
      <c r="J458" s="15">
        <v>0</v>
      </c>
      <c r="K458" s="15">
        <v>1</v>
      </c>
      <c r="L458" s="15">
        <v>0</v>
      </c>
      <c r="M458" s="15">
        <v>0</v>
      </c>
      <c r="N458" s="15">
        <v>0</v>
      </c>
      <c r="O458" s="15">
        <v>5</v>
      </c>
      <c r="P458" s="15">
        <v>35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1</v>
      </c>
      <c r="W458" s="15">
        <v>0</v>
      </c>
      <c r="X458" s="15">
        <v>245</v>
      </c>
      <c r="Y458" s="193">
        <v>10530.61224489796</v>
      </c>
      <c r="Z458" s="15">
        <v>3.75</v>
      </c>
      <c r="AA458" s="15">
        <v>3</v>
      </c>
      <c r="AB458" s="15">
        <v>3</v>
      </c>
      <c r="AC458" s="15">
        <v>3</v>
      </c>
      <c r="AD458" s="15">
        <v>3</v>
      </c>
      <c r="AE458" s="15">
        <v>3.15</v>
      </c>
      <c r="AF458" s="15">
        <v>3</v>
      </c>
      <c r="AG458" s="15">
        <v>0</v>
      </c>
      <c r="AH458" s="15">
        <v>5</v>
      </c>
      <c r="AI458" s="15" t="s">
        <v>1008</v>
      </c>
      <c r="AJ458" s="15" t="s">
        <v>1008</v>
      </c>
      <c r="AK458" s="15" t="s">
        <v>1007</v>
      </c>
      <c r="AL458" s="15">
        <v>4</v>
      </c>
      <c r="AM458" s="15">
        <v>4</v>
      </c>
      <c r="AN458" s="15">
        <v>4</v>
      </c>
      <c r="AO458" s="15">
        <v>4</v>
      </c>
      <c r="AP458" s="15">
        <v>4</v>
      </c>
      <c r="AQ458" s="15">
        <v>4</v>
      </c>
      <c r="AR458" s="27">
        <v>4</v>
      </c>
      <c r="AS458" s="15">
        <f t="shared" si="49"/>
        <v>0</v>
      </c>
      <c r="AT458" s="15">
        <f t="shared" si="50"/>
        <v>0</v>
      </c>
      <c r="AU458" s="15">
        <f t="shared" si="51"/>
        <v>0</v>
      </c>
      <c r="AV458" s="15">
        <f t="shared" si="52"/>
        <v>0</v>
      </c>
      <c r="AW458" s="15">
        <f t="shared" si="53"/>
        <v>0</v>
      </c>
      <c r="AX458" s="15">
        <f t="shared" si="54"/>
        <v>0</v>
      </c>
      <c r="AY458" s="15">
        <f t="shared" si="55"/>
        <v>0</v>
      </c>
    </row>
    <row r="459" spans="1:51" x14ac:dyDescent="0.2">
      <c r="A459" s="15">
        <v>229</v>
      </c>
      <c r="B459" s="15">
        <v>824</v>
      </c>
      <c r="C459" s="15">
        <v>0</v>
      </c>
      <c r="D459" s="15">
        <v>0</v>
      </c>
      <c r="E459" s="15">
        <v>0</v>
      </c>
      <c r="F459" s="15">
        <v>1</v>
      </c>
      <c r="G459" s="15">
        <v>0</v>
      </c>
      <c r="H459" s="15">
        <v>1</v>
      </c>
      <c r="I459" s="15">
        <v>60</v>
      </c>
      <c r="J459" s="15">
        <v>0</v>
      </c>
      <c r="K459" s="15">
        <v>1</v>
      </c>
      <c r="L459" s="15">
        <v>0</v>
      </c>
      <c r="M459" s="15">
        <v>0</v>
      </c>
      <c r="N459" s="15">
        <v>0</v>
      </c>
      <c r="O459" s="15">
        <v>5</v>
      </c>
      <c r="P459" s="15">
        <v>35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245</v>
      </c>
      <c r="Y459" s="193">
        <v>12979.591836734695</v>
      </c>
      <c r="Z459" s="15">
        <v>3.75</v>
      </c>
      <c r="AA459" s="15">
        <v>3</v>
      </c>
      <c r="AB459" s="15">
        <v>3</v>
      </c>
      <c r="AC459" s="15">
        <v>3</v>
      </c>
      <c r="AD459" s="15">
        <v>3</v>
      </c>
      <c r="AE459" s="15">
        <v>3.15</v>
      </c>
      <c r="AF459" s="15">
        <v>3</v>
      </c>
      <c r="AG459" s="15">
        <v>0</v>
      </c>
      <c r="AH459" s="15">
        <v>5</v>
      </c>
      <c r="AI459" s="15" t="s">
        <v>1008</v>
      </c>
      <c r="AJ459" s="15" t="s">
        <v>1008</v>
      </c>
      <c r="AK459" s="15" t="s">
        <v>1007</v>
      </c>
      <c r="AL459" s="27">
        <v>4</v>
      </c>
      <c r="AM459" s="27">
        <v>4</v>
      </c>
      <c r="AN459" s="27">
        <v>4</v>
      </c>
      <c r="AO459" s="27">
        <v>4</v>
      </c>
      <c r="AP459" s="27">
        <v>4</v>
      </c>
      <c r="AQ459" s="27">
        <v>4</v>
      </c>
      <c r="AR459" s="27">
        <v>4</v>
      </c>
      <c r="AS459" s="15">
        <f t="shared" si="49"/>
        <v>1</v>
      </c>
      <c r="AT459" s="15">
        <f t="shared" si="50"/>
        <v>1</v>
      </c>
      <c r="AU459" s="15">
        <f t="shared" si="51"/>
        <v>1</v>
      </c>
      <c r="AV459" s="15">
        <f t="shared" si="52"/>
        <v>1</v>
      </c>
      <c r="AW459" s="15">
        <f t="shared" si="53"/>
        <v>1</v>
      </c>
      <c r="AX459" s="15">
        <f t="shared" si="54"/>
        <v>1</v>
      </c>
      <c r="AY459" s="15">
        <f t="shared" si="55"/>
        <v>1</v>
      </c>
    </row>
    <row r="460" spans="1:51" x14ac:dyDescent="0.2">
      <c r="A460" s="15">
        <v>230</v>
      </c>
      <c r="B460" s="15">
        <v>825</v>
      </c>
      <c r="C460" s="15">
        <v>0</v>
      </c>
      <c r="D460" s="15">
        <v>0</v>
      </c>
      <c r="E460" s="15">
        <v>0</v>
      </c>
      <c r="F460" s="15">
        <v>1</v>
      </c>
      <c r="G460" s="15">
        <v>0</v>
      </c>
      <c r="H460" s="15">
        <v>1</v>
      </c>
      <c r="I460" s="15">
        <v>60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4</v>
      </c>
      <c r="P460" s="15">
        <v>50</v>
      </c>
      <c r="Q460" s="15">
        <v>0</v>
      </c>
      <c r="R460" s="15">
        <v>1</v>
      </c>
      <c r="S460" s="15">
        <v>0</v>
      </c>
      <c r="T460" s="15">
        <v>0</v>
      </c>
      <c r="U460" s="15">
        <v>1</v>
      </c>
      <c r="V460" s="15">
        <v>1</v>
      </c>
      <c r="W460" s="15">
        <v>1</v>
      </c>
      <c r="X460" s="15">
        <v>24</v>
      </c>
      <c r="Y460" s="193">
        <v>450</v>
      </c>
      <c r="Z460" s="15">
        <v>4.75</v>
      </c>
      <c r="AA460" s="15">
        <v>5</v>
      </c>
      <c r="AB460" s="15">
        <v>4</v>
      </c>
      <c r="AC460" s="15">
        <v>5</v>
      </c>
      <c r="AD460" s="15">
        <v>5</v>
      </c>
      <c r="AE460" s="15">
        <v>4.75</v>
      </c>
      <c r="AF460" s="15">
        <v>3</v>
      </c>
      <c r="AG460" s="15">
        <v>1</v>
      </c>
      <c r="AH460" s="15">
        <v>4</v>
      </c>
      <c r="AI460" s="15">
        <v>0</v>
      </c>
      <c r="AJ460" s="15">
        <v>1</v>
      </c>
      <c r="AK460" s="15">
        <v>1</v>
      </c>
      <c r="AL460" s="15">
        <v>3</v>
      </c>
      <c r="AM460" s="15">
        <v>3</v>
      </c>
      <c r="AN460" s="15">
        <v>3</v>
      </c>
      <c r="AO460" s="15">
        <v>3</v>
      </c>
      <c r="AP460" s="15">
        <v>3</v>
      </c>
      <c r="AQ460" s="15">
        <v>3</v>
      </c>
      <c r="AR460" s="27">
        <v>3</v>
      </c>
      <c r="AS460" s="15">
        <f t="shared" si="49"/>
        <v>0</v>
      </c>
      <c r="AT460" s="15">
        <f t="shared" si="50"/>
        <v>0</v>
      </c>
      <c r="AU460" s="15">
        <f t="shared" si="51"/>
        <v>0</v>
      </c>
      <c r="AV460" s="15">
        <f t="shared" si="52"/>
        <v>0</v>
      </c>
      <c r="AW460" s="15">
        <f t="shared" si="53"/>
        <v>0</v>
      </c>
      <c r="AX460" s="15">
        <f t="shared" si="54"/>
        <v>0</v>
      </c>
      <c r="AY460" s="15">
        <f t="shared" si="55"/>
        <v>0</v>
      </c>
    </row>
    <row r="461" spans="1:51" x14ac:dyDescent="0.2">
      <c r="A461" s="15">
        <v>230</v>
      </c>
      <c r="B461" s="15">
        <v>825</v>
      </c>
      <c r="C461" s="15">
        <v>0</v>
      </c>
      <c r="D461" s="15">
        <v>0</v>
      </c>
      <c r="E461" s="15">
        <v>0</v>
      </c>
      <c r="F461" s="15">
        <v>1</v>
      </c>
      <c r="G461" s="15">
        <v>0</v>
      </c>
      <c r="H461" s="15">
        <v>1</v>
      </c>
      <c r="I461" s="15">
        <v>60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4</v>
      </c>
      <c r="P461" s="15">
        <v>50</v>
      </c>
      <c r="Q461" s="15">
        <v>0</v>
      </c>
      <c r="R461" s="15">
        <v>1</v>
      </c>
      <c r="S461" s="15">
        <v>0</v>
      </c>
      <c r="T461" s="15">
        <v>0</v>
      </c>
      <c r="U461" s="15">
        <v>1</v>
      </c>
      <c r="V461" s="15">
        <v>0</v>
      </c>
      <c r="W461" s="15">
        <v>1</v>
      </c>
      <c r="X461" s="15">
        <v>24</v>
      </c>
      <c r="Y461" s="193">
        <v>450</v>
      </c>
      <c r="Z461" s="15">
        <v>4.75</v>
      </c>
      <c r="AA461" s="15">
        <v>5</v>
      </c>
      <c r="AB461" s="15">
        <v>4</v>
      </c>
      <c r="AC461" s="15">
        <v>5</v>
      </c>
      <c r="AD461" s="15">
        <v>5</v>
      </c>
      <c r="AE461" s="15">
        <v>4.75</v>
      </c>
      <c r="AF461" s="15">
        <v>3</v>
      </c>
      <c r="AG461" s="15">
        <v>1</v>
      </c>
      <c r="AH461" s="15">
        <v>4</v>
      </c>
      <c r="AI461" s="15">
        <v>0</v>
      </c>
      <c r="AJ461" s="15">
        <v>1</v>
      </c>
      <c r="AK461" s="15">
        <v>1</v>
      </c>
      <c r="AL461" s="27">
        <v>3</v>
      </c>
      <c r="AM461" s="27">
        <v>3</v>
      </c>
      <c r="AN461" s="27">
        <v>3</v>
      </c>
      <c r="AO461" s="27">
        <v>3</v>
      </c>
      <c r="AP461" s="27">
        <v>3</v>
      </c>
      <c r="AQ461" s="27">
        <v>3</v>
      </c>
      <c r="AR461" s="27">
        <v>3</v>
      </c>
      <c r="AS461" s="15">
        <f t="shared" si="49"/>
        <v>0</v>
      </c>
      <c r="AT461" s="15">
        <f t="shared" si="50"/>
        <v>0</v>
      </c>
      <c r="AU461" s="15">
        <f t="shared" si="51"/>
        <v>0</v>
      </c>
      <c r="AV461" s="15">
        <f t="shared" si="52"/>
        <v>0</v>
      </c>
      <c r="AW461" s="15">
        <f t="shared" si="53"/>
        <v>0</v>
      </c>
      <c r="AX461" s="15">
        <f t="shared" si="54"/>
        <v>0</v>
      </c>
      <c r="AY461" s="15">
        <f t="shared" si="55"/>
        <v>0</v>
      </c>
    </row>
    <row r="462" spans="1:51" x14ac:dyDescent="0.2">
      <c r="A462" s="15">
        <v>231</v>
      </c>
      <c r="B462" s="15">
        <v>826</v>
      </c>
      <c r="C462" s="15">
        <v>0</v>
      </c>
      <c r="D462" s="15">
        <v>0</v>
      </c>
      <c r="E462" s="15">
        <v>0</v>
      </c>
      <c r="F462" s="15">
        <v>1</v>
      </c>
      <c r="G462" s="15">
        <v>0</v>
      </c>
      <c r="H462" s="15">
        <v>0</v>
      </c>
      <c r="I462" s="15">
        <v>48</v>
      </c>
      <c r="J462" s="15">
        <v>0</v>
      </c>
      <c r="K462" s="15">
        <v>0</v>
      </c>
      <c r="L462" s="15">
        <v>0</v>
      </c>
      <c r="M462" s="15">
        <v>1</v>
      </c>
      <c r="N462" s="15">
        <v>0</v>
      </c>
      <c r="O462" s="15">
        <v>4</v>
      </c>
      <c r="P462" s="15">
        <v>5</v>
      </c>
      <c r="Q462" s="15">
        <v>0</v>
      </c>
      <c r="R462" s="15">
        <v>1</v>
      </c>
      <c r="S462" s="15">
        <v>0</v>
      </c>
      <c r="T462" s="15">
        <v>0</v>
      </c>
      <c r="U462" s="15">
        <v>1</v>
      </c>
      <c r="V462" s="15">
        <v>1</v>
      </c>
      <c r="W462" s="15">
        <v>1</v>
      </c>
      <c r="X462" s="15">
        <v>5</v>
      </c>
      <c r="Y462" s="193">
        <v>200</v>
      </c>
      <c r="Z462" s="15">
        <v>4</v>
      </c>
      <c r="AA462" s="15">
        <v>4</v>
      </c>
      <c r="AB462" s="15">
        <v>4</v>
      </c>
      <c r="AC462" s="15">
        <v>4</v>
      </c>
      <c r="AD462" s="15">
        <v>4</v>
      </c>
      <c r="AE462" s="15">
        <v>4</v>
      </c>
      <c r="AF462" s="15">
        <v>4</v>
      </c>
      <c r="AG462" s="15">
        <v>0</v>
      </c>
      <c r="AH462" s="15">
        <v>5</v>
      </c>
      <c r="AI462" s="15" t="s">
        <v>1008</v>
      </c>
      <c r="AJ462" s="15" t="s">
        <v>1008</v>
      </c>
      <c r="AK462" s="15" t="s">
        <v>1007</v>
      </c>
      <c r="AL462" s="15">
        <v>3</v>
      </c>
      <c r="AM462" s="15">
        <v>3</v>
      </c>
      <c r="AN462" s="15">
        <v>3</v>
      </c>
      <c r="AO462" s="15">
        <v>3</v>
      </c>
      <c r="AP462" s="15">
        <v>3</v>
      </c>
      <c r="AQ462" s="15">
        <v>3</v>
      </c>
      <c r="AR462" s="27">
        <v>3</v>
      </c>
      <c r="AS462" s="15">
        <f t="shared" si="49"/>
        <v>0</v>
      </c>
      <c r="AT462" s="15">
        <f t="shared" si="50"/>
        <v>0</v>
      </c>
      <c r="AU462" s="15">
        <f t="shared" si="51"/>
        <v>0</v>
      </c>
      <c r="AV462" s="15">
        <f t="shared" si="52"/>
        <v>0</v>
      </c>
      <c r="AW462" s="15">
        <f t="shared" si="53"/>
        <v>0</v>
      </c>
      <c r="AX462" s="15">
        <f t="shared" si="54"/>
        <v>0</v>
      </c>
      <c r="AY462" s="15">
        <f t="shared" si="55"/>
        <v>0</v>
      </c>
    </row>
    <row r="463" spans="1:51" x14ac:dyDescent="0.2">
      <c r="A463" s="15">
        <v>231</v>
      </c>
      <c r="B463" s="15">
        <v>826</v>
      </c>
      <c r="C463" s="15">
        <v>0</v>
      </c>
      <c r="D463" s="15">
        <v>0</v>
      </c>
      <c r="E463" s="15">
        <v>0</v>
      </c>
      <c r="F463" s="15">
        <v>1</v>
      </c>
      <c r="G463" s="15">
        <v>0</v>
      </c>
      <c r="H463" s="15">
        <v>0</v>
      </c>
      <c r="I463" s="15">
        <v>48</v>
      </c>
      <c r="J463" s="15">
        <v>0</v>
      </c>
      <c r="K463" s="15">
        <v>0</v>
      </c>
      <c r="L463" s="15">
        <v>0</v>
      </c>
      <c r="M463" s="15">
        <v>1</v>
      </c>
      <c r="N463" s="15">
        <v>0</v>
      </c>
      <c r="O463" s="15">
        <v>4</v>
      </c>
      <c r="P463" s="15">
        <v>5</v>
      </c>
      <c r="Q463" s="15">
        <v>0</v>
      </c>
      <c r="R463" s="15">
        <v>1</v>
      </c>
      <c r="S463" s="15">
        <v>0</v>
      </c>
      <c r="T463" s="15">
        <v>0</v>
      </c>
      <c r="U463" s="15">
        <v>1</v>
      </c>
      <c r="V463" s="15">
        <v>0</v>
      </c>
      <c r="W463" s="15">
        <v>1</v>
      </c>
      <c r="X463" s="15">
        <v>5</v>
      </c>
      <c r="Y463" s="193">
        <v>200</v>
      </c>
      <c r="Z463" s="15">
        <v>4</v>
      </c>
      <c r="AA463" s="15">
        <v>4</v>
      </c>
      <c r="AB463" s="15">
        <v>4</v>
      </c>
      <c r="AC463" s="15">
        <v>4</v>
      </c>
      <c r="AD463" s="15">
        <v>4</v>
      </c>
      <c r="AE463" s="15">
        <v>4</v>
      </c>
      <c r="AF463" s="15">
        <v>4</v>
      </c>
      <c r="AG463" s="15">
        <v>0</v>
      </c>
      <c r="AH463" s="15">
        <v>5</v>
      </c>
      <c r="AI463" s="15" t="s">
        <v>1008</v>
      </c>
      <c r="AJ463" s="15" t="s">
        <v>1008</v>
      </c>
      <c r="AK463" s="15" t="s">
        <v>1007</v>
      </c>
      <c r="AL463" s="27">
        <v>3</v>
      </c>
      <c r="AM463" s="27">
        <v>3</v>
      </c>
      <c r="AN463" s="27">
        <v>3</v>
      </c>
      <c r="AO463" s="27">
        <v>3</v>
      </c>
      <c r="AP463" s="27">
        <v>3</v>
      </c>
      <c r="AQ463" s="27">
        <v>3</v>
      </c>
      <c r="AR463" s="27">
        <v>3</v>
      </c>
      <c r="AS463" s="15">
        <f t="shared" si="49"/>
        <v>0</v>
      </c>
      <c r="AT463" s="15">
        <f t="shared" si="50"/>
        <v>0</v>
      </c>
      <c r="AU463" s="15">
        <f t="shared" si="51"/>
        <v>0</v>
      </c>
      <c r="AV463" s="15">
        <f t="shared" si="52"/>
        <v>0</v>
      </c>
      <c r="AW463" s="15">
        <f t="shared" si="53"/>
        <v>0</v>
      </c>
      <c r="AX463" s="15">
        <f t="shared" si="54"/>
        <v>0</v>
      </c>
      <c r="AY463" s="15">
        <f t="shared" si="55"/>
        <v>0</v>
      </c>
    </row>
    <row r="464" spans="1:51" x14ac:dyDescent="0.2">
      <c r="A464" s="15">
        <v>232</v>
      </c>
      <c r="B464" s="15">
        <v>827</v>
      </c>
      <c r="C464" s="15">
        <v>0</v>
      </c>
      <c r="D464" s="15">
        <v>0</v>
      </c>
      <c r="E464" s="15">
        <v>0</v>
      </c>
      <c r="F464" s="15">
        <v>0</v>
      </c>
      <c r="G464" s="15">
        <v>0</v>
      </c>
      <c r="H464" s="15">
        <v>0</v>
      </c>
      <c r="I464" s="15">
        <v>56</v>
      </c>
      <c r="J464" s="15">
        <v>0</v>
      </c>
      <c r="K464" s="15">
        <v>0</v>
      </c>
      <c r="L464" s="15">
        <v>1</v>
      </c>
      <c r="M464" s="15">
        <v>0</v>
      </c>
      <c r="N464" s="15">
        <v>0</v>
      </c>
      <c r="O464" s="15">
        <v>5</v>
      </c>
      <c r="P464" s="15">
        <v>30</v>
      </c>
      <c r="Q464" s="15">
        <v>0</v>
      </c>
      <c r="R464" s="15">
        <v>0</v>
      </c>
      <c r="S464" s="15">
        <v>0</v>
      </c>
      <c r="T464" s="15">
        <v>0</v>
      </c>
      <c r="U464" s="15">
        <v>1</v>
      </c>
      <c r="V464" s="15">
        <v>1</v>
      </c>
      <c r="W464" s="15">
        <v>1</v>
      </c>
      <c r="X464" s="15">
        <v>8</v>
      </c>
      <c r="Y464" s="193">
        <v>1875</v>
      </c>
      <c r="Z464" s="15">
        <v>4</v>
      </c>
      <c r="AA464" s="15">
        <v>4</v>
      </c>
      <c r="AB464" s="15">
        <v>3</v>
      </c>
      <c r="AC464" s="15">
        <v>4</v>
      </c>
      <c r="AD464" s="15">
        <v>4</v>
      </c>
      <c r="AE464" s="15">
        <v>3.8</v>
      </c>
      <c r="AF464" s="15">
        <v>3</v>
      </c>
      <c r="AG464" s="15">
        <v>0</v>
      </c>
      <c r="AH464" s="15">
        <v>5</v>
      </c>
      <c r="AI464" s="15" t="s">
        <v>1008</v>
      </c>
      <c r="AJ464" s="15" t="s">
        <v>1008</v>
      </c>
      <c r="AK464" s="15" t="s">
        <v>1007</v>
      </c>
      <c r="AL464" s="15">
        <v>3</v>
      </c>
      <c r="AM464" s="15">
        <v>3</v>
      </c>
      <c r="AN464" s="15">
        <v>3</v>
      </c>
      <c r="AO464" s="15">
        <v>3</v>
      </c>
      <c r="AP464" s="15">
        <v>3</v>
      </c>
      <c r="AQ464" s="15">
        <v>3</v>
      </c>
      <c r="AR464" s="27">
        <v>3</v>
      </c>
      <c r="AS464" s="15">
        <f t="shared" si="49"/>
        <v>0</v>
      </c>
      <c r="AT464" s="15">
        <f t="shared" si="50"/>
        <v>0</v>
      </c>
      <c r="AU464" s="15">
        <f t="shared" si="51"/>
        <v>0</v>
      </c>
      <c r="AV464" s="15">
        <f t="shared" si="52"/>
        <v>0</v>
      </c>
      <c r="AW464" s="15">
        <f t="shared" si="53"/>
        <v>0</v>
      </c>
      <c r="AX464" s="15">
        <f t="shared" si="54"/>
        <v>0</v>
      </c>
      <c r="AY464" s="15">
        <f t="shared" si="55"/>
        <v>0</v>
      </c>
    </row>
    <row r="465" spans="1:51" x14ac:dyDescent="0.2">
      <c r="A465" s="15">
        <v>232</v>
      </c>
      <c r="B465" s="15">
        <v>827</v>
      </c>
      <c r="C465" s="15">
        <v>0</v>
      </c>
      <c r="D465" s="15">
        <v>0</v>
      </c>
      <c r="E465" s="15">
        <v>0</v>
      </c>
      <c r="F465" s="15">
        <v>0</v>
      </c>
      <c r="G465" s="15">
        <v>0</v>
      </c>
      <c r="H465" s="15">
        <v>0</v>
      </c>
      <c r="I465" s="15">
        <v>56</v>
      </c>
      <c r="J465" s="15">
        <v>0</v>
      </c>
      <c r="K465" s="15">
        <v>0</v>
      </c>
      <c r="L465" s="15">
        <v>1</v>
      </c>
      <c r="M465" s="15">
        <v>0</v>
      </c>
      <c r="N465" s="15">
        <v>0</v>
      </c>
      <c r="O465" s="15">
        <v>5</v>
      </c>
      <c r="P465" s="15">
        <v>30</v>
      </c>
      <c r="Q465" s="15">
        <v>0</v>
      </c>
      <c r="R465" s="15">
        <v>0</v>
      </c>
      <c r="S465" s="15">
        <v>0</v>
      </c>
      <c r="T465" s="15">
        <v>0</v>
      </c>
      <c r="U465" s="15">
        <v>1</v>
      </c>
      <c r="V465" s="15">
        <v>0</v>
      </c>
      <c r="W465" s="15">
        <v>1</v>
      </c>
      <c r="X465" s="15">
        <v>8</v>
      </c>
      <c r="Y465" s="193">
        <v>1875</v>
      </c>
      <c r="Z465" s="15">
        <v>4</v>
      </c>
      <c r="AA465" s="15">
        <v>4</v>
      </c>
      <c r="AB465" s="15">
        <v>3</v>
      </c>
      <c r="AC465" s="15">
        <v>4</v>
      </c>
      <c r="AD465" s="15">
        <v>4</v>
      </c>
      <c r="AE465" s="15">
        <v>3.8</v>
      </c>
      <c r="AF465" s="15">
        <v>3</v>
      </c>
      <c r="AG465" s="15">
        <v>0</v>
      </c>
      <c r="AH465" s="15">
        <v>5</v>
      </c>
      <c r="AI465" s="15" t="s">
        <v>1008</v>
      </c>
      <c r="AJ465" s="15" t="s">
        <v>1008</v>
      </c>
      <c r="AK465" s="15" t="s">
        <v>1007</v>
      </c>
      <c r="AL465" s="27">
        <v>3</v>
      </c>
      <c r="AM465" s="27">
        <v>3</v>
      </c>
      <c r="AN465" s="27">
        <v>3</v>
      </c>
      <c r="AO465" s="27">
        <v>3</v>
      </c>
      <c r="AP465" s="27">
        <v>3</v>
      </c>
      <c r="AQ465" s="27">
        <v>3</v>
      </c>
      <c r="AR465" s="27">
        <v>3</v>
      </c>
      <c r="AS465" s="15">
        <f t="shared" si="49"/>
        <v>0</v>
      </c>
      <c r="AT465" s="15">
        <f t="shared" si="50"/>
        <v>0</v>
      </c>
      <c r="AU465" s="15">
        <f t="shared" si="51"/>
        <v>0</v>
      </c>
      <c r="AV465" s="15">
        <f t="shared" si="52"/>
        <v>0</v>
      </c>
      <c r="AW465" s="15">
        <f t="shared" si="53"/>
        <v>0</v>
      </c>
      <c r="AX465" s="15">
        <f t="shared" si="54"/>
        <v>0</v>
      </c>
      <c r="AY465" s="15">
        <f t="shared" si="55"/>
        <v>0</v>
      </c>
    </row>
    <row r="466" spans="1:51" x14ac:dyDescent="0.2">
      <c r="A466" s="15">
        <v>233</v>
      </c>
      <c r="B466" s="15">
        <v>828</v>
      </c>
      <c r="C466" s="15">
        <v>0</v>
      </c>
      <c r="D466" s="15">
        <v>0</v>
      </c>
      <c r="E466" s="15">
        <v>0</v>
      </c>
      <c r="F466" s="15">
        <v>0</v>
      </c>
      <c r="G466" s="15">
        <v>0</v>
      </c>
      <c r="H466" s="15">
        <v>1</v>
      </c>
      <c r="I466" s="15">
        <v>61</v>
      </c>
      <c r="J466" s="15">
        <v>0</v>
      </c>
      <c r="K466" s="15">
        <v>1</v>
      </c>
      <c r="L466" s="15">
        <v>0</v>
      </c>
      <c r="M466" s="15">
        <v>0</v>
      </c>
      <c r="N466" s="15">
        <v>0</v>
      </c>
      <c r="O466" s="15">
        <v>6</v>
      </c>
      <c r="P466" s="15">
        <v>40</v>
      </c>
      <c r="Q466" s="15">
        <v>1</v>
      </c>
      <c r="R466" s="15">
        <v>1</v>
      </c>
      <c r="S466" s="15">
        <v>0</v>
      </c>
      <c r="T466" s="15">
        <v>0</v>
      </c>
      <c r="U466" s="15">
        <v>1</v>
      </c>
      <c r="V466" s="15">
        <v>1</v>
      </c>
      <c r="W466" s="15">
        <v>0</v>
      </c>
      <c r="X466" s="15">
        <v>46</v>
      </c>
      <c r="Y466" s="193">
        <v>1108.695652173913</v>
      </c>
      <c r="Z466" s="15">
        <v>3.75</v>
      </c>
      <c r="AA466" s="15">
        <v>3</v>
      </c>
      <c r="AB466" s="15">
        <v>4</v>
      </c>
      <c r="AC466" s="15">
        <v>4</v>
      </c>
      <c r="AD466" s="15">
        <v>3</v>
      </c>
      <c r="AE466" s="15">
        <v>3.55</v>
      </c>
      <c r="AF466" s="15">
        <v>3</v>
      </c>
      <c r="AG466" s="15">
        <v>0</v>
      </c>
      <c r="AH466" s="15">
        <v>5</v>
      </c>
      <c r="AI466" s="15" t="s">
        <v>1008</v>
      </c>
      <c r="AJ466" s="15" t="s">
        <v>1008</v>
      </c>
      <c r="AK466" s="15" t="s">
        <v>1007</v>
      </c>
      <c r="AL466" s="15">
        <v>3</v>
      </c>
      <c r="AM466" s="15">
        <v>3</v>
      </c>
      <c r="AN466" s="15">
        <v>3</v>
      </c>
      <c r="AO466" s="15">
        <v>3</v>
      </c>
      <c r="AP466" s="15">
        <v>3</v>
      </c>
      <c r="AQ466" s="15">
        <v>3</v>
      </c>
      <c r="AR466" s="27">
        <v>3</v>
      </c>
      <c r="AS466" s="15">
        <f t="shared" si="49"/>
        <v>0</v>
      </c>
      <c r="AT466" s="15">
        <f t="shared" si="50"/>
        <v>0</v>
      </c>
      <c r="AU466" s="15">
        <f t="shared" si="51"/>
        <v>0</v>
      </c>
      <c r="AV466" s="15">
        <f t="shared" si="52"/>
        <v>0</v>
      </c>
      <c r="AW466" s="15">
        <f t="shared" si="53"/>
        <v>0</v>
      </c>
      <c r="AX466" s="15">
        <f t="shared" si="54"/>
        <v>0</v>
      </c>
      <c r="AY466" s="15">
        <f t="shared" si="55"/>
        <v>0</v>
      </c>
    </row>
    <row r="467" spans="1:51" x14ac:dyDescent="0.2">
      <c r="A467" s="15">
        <v>233</v>
      </c>
      <c r="B467" s="15">
        <v>828</v>
      </c>
      <c r="C467" s="15">
        <v>0</v>
      </c>
      <c r="D467" s="15">
        <v>0</v>
      </c>
      <c r="E467" s="15">
        <v>0</v>
      </c>
      <c r="F467" s="15">
        <v>0</v>
      </c>
      <c r="G467" s="15">
        <v>0</v>
      </c>
      <c r="H467" s="15">
        <v>1</v>
      </c>
      <c r="I467" s="15">
        <v>61</v>
      </c>
      <c r="J467" s="15">
        <v>0</v>
      </c>
      <c r="K467" s="15">
        <v>1</v>
      </c>
      <c r="L467" s="15">
        <v>0</v>
      </c>
      <c r="M467" s="15">
        <v>0</v>
      </c>
      <c r="N467" s="15">
        <v>0</v>
      </c>
      <c r="O467" s="15">
        <v>6</v>
      </c>
      <c r="P467" s="15">
        <v>40</v>
      </c>
      <c r="Q467" s="15">
        <v>1</v>
      </c>
      <c r="R467" s="15">
        <v>1</v>
      </c>
      <c r="S467" s="15">
        <v>0</v>
      </c>
      <c r="T467" s="15">
        <v>0</v>
      </c>
      <c r="U467" s="15">
        <v>1</v>
      </c>
      <c r="V467" s="15">
        <v>0</v>
      </c>
      <c r="W467" s="15">
        <v>1</v>
      </c>
      <c r="X467" s="15">
        <v>23</v>
      </c>
      <c r="Y467" s="193">
        <v>1130.4347826086957</v>
      </c>
      <c r="Z467" s="15">
        <v>3.75</v>
      </c>
      <c r="AA467" s="15">
        <v>3</v>
      </c>
      <c r="AB467" s="15">
        <v>4</v>
      </c>
      <c r="AC467" s="15">
        <v>4</v>
      </c>
      <c r="AD467" s="15">
        <v>3</v>
      </c>
      <c r="AE467" s="15">
        <v>3.55</v>
      </c>
      <c r="AF467" s="15">
        <v>3</v>
      </c>
      <c r="AG467" s="15">
        <v>0</v>
      </c>
      <c r="AH467" s="15">
        <v>5</v>
      </c>
      <c r="AI467" s="15" t="s">
        <v>1008</v>
      </c>
      <c r="AJ467" s="15" t="s">
        <v>1008</v>
      </c>
      <c r="AK467" s="15" t="s">
        <v>1007</v>
      </c>
      <c r="AL467" s="27">
        <v>3</v>
      </c>
      <c r="AM467" s="27">
        <v>3</v>
      </c>
      <c r="AN467" s="27">
        <v>3</v>
      </c>
      <c r="AO467" s="27">
        <v>3</v>
      </c>
      <c r="AP467" s="27">
        <v>3</v>
      </c>
      <c r="AQ467" s="27">
        <v>3</v>
      </c>
      <c r="AR467" s="27">
        <v>3</v>
      </c>
      <c r="AS467" s="15">
        <f t="shared" si="49"/>
        <v>0</v>
      </c>
      <c r="AT467" s="15">
        <f t="shared" si="50"/>
        <v>0</v>
      </c>
      <c r="AU467" s="15">
        <f t="shared" si="51"/>
        <v>0</v>
      </c>
      <c r="AV467" s="15">
        <f t="shared" si="52"/>
        <v>0</v>
      </c>
      <c r="AW467" s="15">
        <f t="shared" si="53"/>
        <v>0</v>
      </c>
      <c r="AX467" s="15">
        <f t="shared" si="54"/>
        <v>0</v>
      </c>
      <c r="AY467" s="15">
        <f t="shared" si="55"/>
        <v>0</v>
      </c>
    </row>
    <row r="468" spans="1:51" x14ac:dyDescent="0.2">
      <c r="A468" s="15">
        <v>234</v>
      </c>
      <c r="B468" s="15">
        <v>829</v>
      </c>
      <c r="C468" s="15">
        <v>0</v>
      </c>
      <c r="D468" s="15">
        <v>0</v>
      </c>
      <c r="E468" s="15">
        <v>0</v>
      </c>
      <c r="F468" s="15">
        <v>0</v>
      </c>
      <c r="G468" s="15">
        <v>0</v>
      </c>
      <c r="H468" s="15">
        <v>0</v>
      </c>
      <c r="I468" s="15">
        <v>58</v>
      </c>
      <c r="J468" s="15">
        <v>0</v>
      </c>
      <c r="K468" s="15">
        <v>1</v>
      </c>
      <c r="L468" s="15">
        <v>0</v>
      </c>
      <c r="M468" s="15">
        <v>0</v>
      </c>
      <c r="N468" s="15">
        <v>0</v>
      </c>
      <c r="O468" s="15">
        <v>5</v>
      </c>
      <c r="P468" s="15">
        <v>35</v>
      </c>
      <c r="Q468" s="15">
        <v>1</v>
      </c>
      <c r="R468" s="15">
        <v>1</v>
      </c>
      <c r="S468" s="15">
        <v>0</v>
      </c>
      <c r="T468" s="15">
        <v>0</v>
      </c>
      <c r="U468" s="15">
        <v>1</v>
      </c>
      <c r="V468" s="15">
        <v>1</v>
      </c>
      <c r="W468" s="15">
        <v>0</v>
      </c>
      <c r="X468" s="15">
        <v>20</v>
      </c>
      <c r="Y468" s="193">
        <v>1150</v>
      </c>
      <c r="Z468" s="15">
        <v>4</v>
      </c>
      <c r="AA468" s="15">
        <v>4</v>
      </c>
      <c r="AB468" s="15">
        <v>4</v>
      </c>
      <c r="AC468" s="15">
        <v>4</v>
      </c>
      <c r="AD468" s="15">
        <v>4</v>
      </c>
      <c r="AE468" s="15">
        <v>4</v>
      </c>
      <c r="AF468" s="15">
        <v>4</v>
      </c>
      <c r="AG468" s="15">
        <v>0</v>
      </c>
      <c r="AH468" s="15">
        <v>5</v>
      </c>
      <c r="AI468" s="15" t="s">
        <v>1008</v>
      </c>
      <c r="AJ468" s="15" t="s">
        <v>1008</v>
      </c>
      <c r="AK468" s="15" t="s">
        <v>1007</v>
      </c>
      <c r="AL468" s="15">
        <v>3</v>
      </c>
      <c r="AM468" s="15">
        <v>3</v>
      </c>
      <c r="AN468" s="15">
        <v>3</v>
      </c>
      <c r="AO468" s="15">
        <v>3</v>
      </c>
      <c r="AP468" s="15">
        <v>3</v>
      </c>
      <c r="AQ468" s="15">
        <v>3</v>
      </c>
      <c r="AR468" s="27">
        <v>3</v>
      </c>
      <c r="AS468" s="15">
        <f t="shared" si="49"/>
        <v>0</v>
      </c>
      <c r="AT468" s="15">
        <f t="shared" si="50"/>
        <v>0</v>
      </c>
      <c r="AU468" s="15">
        <f t="shared" si="51"/>
        <v>0</v>
      </c>
      <c r="AV468" s="15">
        <f t="shared" si="52"/>
        <v>0</v>
      </c>
      <c r="AW468" s="15">
        <f t="shared" si="53"/>
        <v>0</v>
      </c>
      <c r="AX468" s="15">
        <f t="shared" si="54"/>
        <v>0</v>
      </c>
      <c r="AY468" s="15">
        <f t="shared" si="55"/>
        <v>0</v>
      </c>
    </row>
    <row r="469" spans="1:51" x14ac:dyDescent="0.2">
      <c r="A469" s="15">
        <v>234</v>
      </c>
      <c r="B469" s="15">
        <v>829</v>
      </c>
      <c r="C469" s="15">
        <v>0</v>
      </c>
      <c r="D469" s="15">
        <v>0</v>
      </c>
      <c r="E469" s="15">
        <v>0</v>
      </c>
      <c r="F469" s="15">
        <v>0</v>
      </c>
      <c r="G469" s="15">
        <v>0</v>
      </c>
      <c r="H469" s="15">
        <v>0</v>
      </c>
      <c r="I469" s="15">
        <v>58</v>
      </c>
      <c r="J469" s="15">
        <v>0</v>
      </c>
      <c r="K469" s="15">
        <v>1</v>
      </c>
      <c r="L469" s="15">
        <v>0</v>
      </c>
      <c r="M469" s="15">
        <v>0</v>
      </c>
      <c r="N469" s="15">
        <v>0</v>
      </c>
      <c r="O469" s="15">
        <v>5</v>
      </c>
      <c r="P469" s="15">
        <v>35</v>
      </c>
      <c r="Q469" s="15">
        <v>1</v>
      </c>
      <c r="R469" s="15">
        <v>1</v>
      </c>
      <c r="S469" s="15">
        <v>0</v>
      </c>
      <c r="T469" s="15">
        <v>0</v>
      </c>
      <c r="U469" s="15">
        <v>1</v>
      </c>
      <c r="V469" s="15">
        <v>0</v>
      </c>
      <c r="W469" s="15">
        <v>1</v>
      </c>
      <c r="X469" s="15">
        <v>10</v>
      </c>
      <c r="Y469" s="193">
        <v>1000</v>
      </c>
      <c r="Z469" s="15">
        <v>4</v>
      </c>
      <c r="AA469" s="15">
        <v>4</v>
      </c>
      <c r="AB469" s="15">
        <v>4</v>
      </c>
      <c r="AC469" s="15">
        <v>4</v>
      </c>
      <c r="AD469" s="15">
        <v>4</v>
      </c>
      <c r="AE469" s="15">
        <v>4</v>
      </c>
      <c r="AF469" s="15">
        <v>4</v>
      </c>
      <c r="AG469" s="15">
        <v>0</v>
      </c>
      <c r="AH469" s="15">
        <v>5</v>
      </c>
      <c r="AI469" s="15" t="s">
        <v>1008</v>
      </c>
      <c r="AJ469" s="15" t="s">
        <v>1008</v>
      </c>
      <c r="AK469" s="15" t="s">
        <v>1007</v>
      </c>
      <c r="AL469" s="27">
        <v>3</v>
      </c>
      <c r="AM469" s="27">
        <v>3</v>
      </c>
      <c r="AN469" s="27">
        <v>3</v>
      </c>
      <c r="AO469" s="27">
        <v>3</v>
      </c>
      <c r="AP469" s="27">
        <v>3</v>
      </c>
      <c r="AQ469" s="27">
        <v>3</v>
      </c>
      <c r="AR469" s="27">
        <v>3</v>
      </c>
      <c r="AS469" s="15">
        <f t="shared" si="49"/>
        <v>-1</v>
      </c>
      <c r="AT469" s="15">
        <f t="shared" si="50"/>
        <v>-1</v>
      </c>
      <c r="AU469" s="15">
        <f t="shared" si="51"/>
        <v>-1</v>
      </c>
      <c r="AV469" s="15">
        <f t="shared" si="52"/>
        <v>-1</v>
      </c>
      <c r="AW469" s="15">
        <f t="shared" si="53"/>
        <v>-1</v>
      </c>
      <c r="AX469" s="15">
        <f t="shared" si="54"/>
        <v>-1</v>
      </c>
      <c r="AY469" s="15">
        <f t="shared" si="55"/>
        <v>-1</v>
      </c>
    </row>
    <row r="470" spans="1:51" x14ac:dyDescent="0.2">
      <c r="A470" s="15">
        <v>235</v>
      </c>
      <c r="B470" s="15">
        <v>830</v>
      </c>
      <c r="C470" s="15">
        <v>1</v>
      </c>
      <c r="D470" s="15">
        <v>1</v>
      </c>
      <c r="E470" s="15">
        <v>0</v>
      </c>
      <c r="F470" s="15">
        <v>0</v>
      </c>
      <c r="G470" s="15">
        <v>0</v>
      </c>
      <c r="H470" s="15">
        <v>1</v>
      </c>
      <c r="I470" s="15">
        <v>53</v>
      </c>
      <c r="J470" s="15">
        <v>0</v>
      </c>
      <c r="K470" s="15">
        <v>0</v>
      </c>
      <c r="L470" s="15">
        <v>0</v>
      </c>
      <c r="M470" s="15">
        <v>1</v>
      </c>
      <c r="N470" s="15">
        <v>0</v>
      </c>
      <c r="O470" s="15">
        <v>5</v>
      </c>
      <c r="P470" s="15">
        <v>30</v>
      </c>
      <c r="Q470" s="15">
        <v>0</v>
      </c>
      <c r="R470" s="15">
        <v>0</v>
      </c>
      <c r="S470" s="15">
        <v>0</v>
      </c>
      <c r="T470" s="15">
        <v>0</v>
      </c>
      <c r="U470" s="15">
        <v>1</v>
      </c>
      <c r="V470" s="15">
        <v>1</v>
      </c>
      <c r="W470" s="15">
        <v>1</v>
      </c>
      <c r="X470" s="15">
        <v>20</v>
      </c>
      <c r="Y470" s="193">
        <v>1800</v>
      </c>
      <c r="Z470" s="15">
        <v>3</v>
      </c>
      <c r="AA470" s="15">
        <v>3</v>
      </c>
      <c r="AB470" s="15">
        <v>3</v>
      </c>
      <c r="AC470" s="15">
        <v>4</v>
      </c>
      <c r="AD470" s="15">
        <v>4</v>
      </c>
      <c r="AE470" s="15">
        <v>3.4</v>
      </c>
      <c r="AF470" s="15">
        <v>3</v>
      </c>
      <c r="AG470" s="15">
        <v>1</v>
      </c>
      <c r="AH470" s="15">
        <v>1</v>
      </c>
      <c r="AI470" s="15">
        <v>0</v>
      </c>
      <c r="AJ470" s="15">
        <v>0</v>
      </c>
      <c r="AK470" s="15">
        <v>1</v>
      </c>
      <c r="AL470" s="15">
        <v>4</v>
      </c>
      <c r="AM470" s="15">
        <v>4</v>
      </c>
      <c r="AN470" s="15">
        <v>4</v>
      </c>
      <c r="AO470" s="15">
        <v>4</v>
      </c>
      <c r="AP470" s="15">
        <v>4</v>
      </c>
      <c r="AQ470" s="15">
        <v>4</v>
      </c>
      <c r="AR470" s="27">
        <v>4</v>
      </c>
      <c r="AS470" s="15">
        <f t="shared" si="49"/>
        <v>0</v>
      </c>
      <c r="AT470" s="15">
        <f t="shared" si="50"/>
        <v>0</v>
      </c>
      <c r="AU470" s="15">
        <f t="shared" si="51"/>
        <v>0</v>
      </c>
      <c r="AV470" s="15">
        <f t="shared" si="52"/>
        <v>1</v>
      </c>
      <c r="AW470" s="15">
        <f t="shared" si="53"/>
        <v>1</v>
      </c>
      <c r="AX470" s="15">
        <f t="shared" si="54"/>
        <v>1</v>
      </c>
      <c r="AY470" s="15">
        <f t="shared" si="55"/>
        <v>0.5</v>
      </c>
    </row>
    <row r="471" spans="1:51" x14ac:dyDescent="0.2">
      <c r="A471" s="15">
        <v>235</v>
      </c>
      <c r="B471" s="15">
        <v>830</v>
      </c>
      <c r="C471" s="15">
        <v>1</v>
      </c>
      <c r="D471" s="15">
        <v>1</v>
      </c>
      <c r="E471" s="15">
        <v>0</v>
      </c>
      <c r="F471" s="15">
        <v>0</v>
      </c>
      <c r="G471" s="15">
        <v>0</v>
      </c>
      <c r="H471" s="15">
        <v>1</v>
      </c>
      <c r="I471" s="15">
        <v>53</v>
      </c>
      <c r="J471" s="15">
        <v>0</v>
      </c>
      <c r="K471" s="15">
        <v>0</v>
      </c>
      <c r="L471" s="15">
        <v>0</v>
      </c>
      <c r="M471" s="15">
        <v>1</v>
      </c>
      <c r="N471" s="15">
        <v>0</v>
      </c>
      <c r="O471" s="15">
        <v>5</v>
      </c>
      <c r="P471" s="15">
        <v>30</v>
      </c>
      <c r="Q471" s="15">
        <v>0</v>
      </c>
      <c r="R471" s="15">
        <v>0</v>
      </c>
      <c r="S471" s="15">
        <v>0</v>
      </c>
      <c r="T471" s="15">
        <v>0</v>
      </c>
      <c r="U471" s="15">
        <v>1</v>
      </c>
      <c r="V471" s="15">
        <v>0</v>
      </c>
      <c r="W471" s="15">
        <v>1</v>
      </c>
      <c r="X471" s="15">
        <v>20</v>
      </c>
      <c r="Y471" s="193">
        <v>1950</v>
      </c>
      <c r="Z471" s="15">
        <v>3</v>
      </c>
      <c r="AA471" s="15">
        <v>3</v>
      </c>
      <c r="AB471" s="15">
        <v>3</v>
      </c>
      <c r="AC471" s="15">
        <v>4</v>
      </c>
      <c r="AD471" s="15">
        <v>4</v>
      </c>
      <c r="AE471" s="15">
        <v>3.4</v>
      </c>
      <c r="AF471" s="15">
        <v>3</v>
      </c>
      <c r="AG471" s="15">
        <v>1</v>
      </c>
      <c r="AH471" s="15">
        <v>1</v>
      </c>
      <c r="AI471" s="15">
        <v>0</v>
      </c>
      <c r="AJ471" s="15">
        <v>0</v>
      </c>
      <c r="AK471" s="15">
        <v>1</v>
      </c>
      <c r="AL471" s="27">
        <v>4</v>
      </c>
      <c r="AM471" s="27">
        <v>4</v>
      </c>
      <c r="AN471" s="27">
        <v>4</v>
      </c>
      <c r="AO471" s="27">
        <v>3</v>
      </c>
      <c r="AP471" s="27">
        <v>3</v>
      </c>
      <c r="AQ471" s="27">
        <v>3</v>
      </c>
      <c r="AR471" s="27">
        <v>3.5</v>
      </c>
      <c r="AS471" s="15">
        <f t="shared" si="49"/>
        <v>0</v>
      </c>
      <c r="AT471" s="15">
        <f t="shared" si="50"/>
        <v>0</v>
      </c>
      <c r="AU471" s="15">
        <f t="shared" si="51"/>
        <v>0</v>
      </c>
      <c r="AV471" s="15">
        <f t="shared" si="52"/>
        <v>-1</v>
      </c>
      <c r="AW471" s="15">
        <f t="shared" si="53"/>
        <v>-1</v>
      </c>
      <c r="AX471" s="15">
        <f t="shared" si="54"/>
        <v>-1</v>
      </c>
      <c r="AY471" s="15">
        <f t="shared" si="55"/>
        <v>-0.5</v>
      </c>
    </row>
    <row r="472" spans="1:51" x14ac:dyDescent="0.2">
      <c r="A472" s="15">
        <v>236</v>
      </c>
      <c r="B472" s="15">
        <v>831</v>
      </c>
      <c r="C472" s="15">
        <v>1</v>
      </c>
      <c r="D472" s="15">
        <v>1</v>
      </c>
      <c r="E472" s="15">
        <v>0</v>
      </c>
      <c r="F472" s="15">
        <v>0</v>
      </c>
      <c r="G472" s="15">
        <v>0</v>
      </c>
      <c r="H472" s="15">
        <v>0</v>
      </c>
      <c r="I472" s="15">
        <v>64</v>
      </c>
      <c r="J472" s="15">
        <v>0</v>
      </c>
      <c r="K472" s="15">
        <v>1</v>
      </c>
      <c r="L472" s="15">
        <v>0</v>
      </c>
      <c r="M472" s="15">
        <v>0</v>
      </c>
      <c r="N472" s="15">
        <v>0</v>
      </c>
      <c r="O472" s="15">
        <v>6</v>
      </c>
      <c r="P472" s="15">
        <v>40</v>
      </c>
      <c r="Q472" s="15">
        <v>0</v>
      </c>
      <c r="R472" s="15">
        <v>1</v>
      </c>
      <c r="S472" s="15">
        <v>0</v>
      </c>
      <c r="T472" s="15">
        <v>0</v>
      </c>
      <c r="U472" s="15">
        <v>1</v>
      </c>
      <c r="V472" s="15">
        <v>1</v>
      </c>
      <c r="W472" s="15">
        <v>1</v>
      </c>
      <c r="X472" s="15">
        <v>8</v>
      </c>
      <c r="Y472" s="193">
        <v>1187.5</v>
      </c>
      <c r="Z472" s="15">
        <v>3.25</v>
      </c>
      <c r="AA472" s="15">
        <v>3</v>
      </c>
      <c r="AB472" s="15">
        <v>3</v>
      </c>
      <c r="AC472" s="15">
        <v>3</v>
      </c>
      <c r="AD472" s="15">
        <v>4</v>
      </c>
      <c r="AE472" s="15">
        <v>3.25</v>
      </c>
      <c r="AF472" s="15">
        <v>4</v>
      </c>
      <c r="AG472" s="15">
        <v>1</v>
      </c>
      <c r="AH472" s="15">
        <v>1</v>
      </c>
      <c r="AI472" s="15">
        <v>0</v>
      </c>
      <c r="AJ472" s="15">
        <v>0</v>
      </c>
      <c r="AK472" s="15">
        <v>1</v>
      </c>
      <c r="AL472" s="15">
        <v>4</v>
      </c>
      <c r="AM472" s="15">
        <v>4</v>
      </c>
      <c r="AN472" s="15">
        <v>4</v>
      </c>
      <c r="AO472" s="15">
        <v>4</v>
      </c>
      <c r="AP472" s="15">
        <v>4</v>
      </c>
      <c r="AQ472" s="15">
        <v>4</v>
      </c>
      <c r="AR472" s="27">
        <v>4</v>
      </c>
      <c r="AS472" s="15">
        <f t="shared" si="49"/>
        <v>1</v>
      </c>
      <c r="AT472" s="15">
        <f t="shared" si="50"/>
        <v>1</v>
      </c>
      <c r="AU472" s="15">
        <f t="shared" si="51"/>
        <v>1</v>
      </c>
      <c r="AV472" s="15">
        <f t="shared" si="52"/>
        <v>1</v>
      </c>
      <c r="AW472" s="15">
        <f t="shared" si="53"/>
        <v>1</v>
      </c>
      <c r="AX472" s="15">
        <f t="shared" si="54"/>
        <v>1</v>
      </c>
      <c r="AY472" s="15">
        <f t="shared" si="55"/>
        <v>1</v>
      </c>
    </row>
    <row r="473" spans="1:51" x14ac:dyDescent="0.2">
      <c r="A473" s="15">
        <v>236</v>
      </c>
      <c r="B473" s="15">
        <v>831</v>
      </c>
      <c r="C473" s="15">
        <v>1</v>
      </c>
      <c r="D473" s="15">
        <v>1</v>
      </c>
      <c r="E473" s="15">
        <v>0</v>
      </c>
      <c r="F473" s="15">
        <v>0</v>
      </c>
      <c r="G473" s="15">
        <v>0</v>
      </c>
      <c r="H473" s="15">
        <v>0</v>
      </c>
      <c r="I473" s="15">
        <v>64</v>
      </c>
      <c r="J473" s="15">
        <v>0</v>
      </c>
      <c r="K473" s="15">
        <v>1</v>
      </c>
      <c r="L473" s="15">
        <v>0</v>
      </c>
      <c r="M473" s="15">
        <v>0</v>
      </c>
      <c r="N473" s="15">
        <v>0</v>
      </c>
      <c r="O473" s="15">
        <v>6</v>
      </c>
      <c r="P473" s="15">
        <v>40</v>
      </c>
      <c r="Q473" s="15">
        <v>0</v>
      </c>
      <c r="R473" s="15">
        <v>1</v>
      </c>
      <c r="S473" s="15">
        <v>0</v>
      </c>
      <c r="T473" s="15">
        <v>0</v>
      </c>
      <c r="U473" s="15">
        <v>1</v>
      </c>
      <c r="V473" s="15">
        <v>0</v>
      </c>
      <c r="W473" s="15">
        <v>1</v>
      </c>
      <c r="X473" s="15">
        <v>8</v>
      </c>
      <c r="Y473" s="193">
        <v>1225</v>
      </c>
      <c r="Z473" s="15">
        <v>3.25</v>
      </c>
      <c r="AA473" s="15">
        <v>3</v>
      </c>
      <c r="AB473" s="15">
        <v>3</v>
      </c>
      <c r="AC473" s="15">
        <v>3</v>
      </c>
      <c r="AD473" s="15">
        <v>4</v>
      </c>
      <c r="AE473" s="15">
        <v>3.25</v>
      </c>
      <c r="AF473" s="15">
        <v>4</v>
      </c>
      <c r="AG473" s="15">
        <v>1</v>
      </c>
      <c r="AH473" s="15">
        <v>1</v>
      </c>
      <c r="AI473" s="15">
        <v>0</v>
      </c>
      <c r="AJ473" s="15">
        <v>0</v>
      </c>
      <c r="AK473" s="15">
        <v>1</v>
      </c>
      <c r="AL473" s="27">
        <v>3</v>
      </c>
      <c r="AM473" s="27">
        <v>3</v>
      </c>
      <c r="AN473" s="27">
        <v>3</v>
      </c>
      <c r="AO473" s="27">
        <v>3</v>
      </c>
      <c r="AP473" s="27">
        <v>3</v>
      </c>
      <c r="AQ473" s="27">
        <v>3</v>
      </c>
      <c r="AR473" s="27">
        <v>3</v>
      </c>
      <c r="AS473" s="15">
        <f t="shared" si="49"/>
        <v>-1</v>
      </c>
      <c r="AT473" s="15">
        <f t="shared" si="50"/>
        <v>-1</v>
      </c>
      <c r="AU473" s="15">
        <f t="shared" si="51"/>
        <v>-1</v>
      </c>
      <c r="AV473" s="15">
        <f t="shared" si="52"/>
        <v>0</v>
      </c>
      <c r="AW473" s="15">
        <f t="shared" si="53"/>
        <v>-1</v>
      </c>
      <c r="AX473" s="15">
        <f t="shared" si="54"/>
        <v>-1</v>
      </c>
      <c r="AY473" s="15">
        <f t="shared" si="55"/>
        <v>-0.83333333333333348</v>
      </c>
    </row>
    <row r="474" spans="1:51" x14ac:dyDescent="0.2">
      <c r="A474" s="15">
        <v>237</v>
      </c>
      <c r="B474" s="15">
        <v>832</v>
      </c>
      <c r="C474" s="15">
        <v>1</v>
      </c>
      <c r="D474" s="15">
        <v>1</v>
      </c>
      <c r="E474" s="15">
        <v>0</v>
      </c>
      <c r="F474" s="15">
        <v>0</v>
      </c>
      <c r="G474" s="15">
        <v>0</v>
      </c>
      <c r="H474" s="15">
        <v>1</v>
      </c>
      <c r="I474" s="15">
        <v>53</v>
      </c>
      <c r="J474" s="15">
        <v>0</v>
      </c>
      <c r="K474" s="15">
        <v>0</v>
      </c>
      <c r="L474" s="15">
        <v>0</v>
      </c>
      <c r="M474" s="15">
        <v>1</v>
      </c>
      <c r="N474" s="15">
        <v>0</v>
      </c>
      <c r="O474" s="15">
        <v>3</v>
      </c>
      <c r="P474" s="15">
        <v>25</v>
      </c>
      <c r="Q474" s="15">
        <v>1</v>
      </c>
      <c r="R474" s="15">
        <v>0</v>
      </c>
      <c r="S474" s="15">
        <v>0</v>
      </c>
      <c r="T474" s="15">
        <v>0</v>
      </c>
      <c r="U474" s="15">
        <v>1</v>
      </c>
      <c r="V474" s="15">
        <v>1</v>
      </c>
      <c r="W474" s="15">
        <v>1</v>
      </c>
      <c r="X474" s="15">
        <v>35</v>
      </c>
      <c r="Y474" s="193">
        <v>800</v>
      </c>
      <c r="Z474" s="15">
        <v>4</v>
      </c>
      <c r="AA474" s="15">
        <v>4</v>
      </c>
      <c r="AB474" s="15">
        <v>4</v>
      </c>
      <c r="AC474" s="15">
        <v>4</v>
      </c>
      <c r="AD474" s="15">
        <v>4</v>
      </c>
      <c r="AE474" s="15">
        <v>4</v>
      </c>
      <c r="AF474" s="15">
        <v>4</v>
      </c>
      <c r="AG474" s="15">
        <v>1</v>
      </c>
      <c r="AH474" s="15">
        <v>1</v>
      </c>
      <c r="AI474" s="15">
        <v>0</v>
      </c>
      <c r="AJ474" s="15">
        <v>0</v>
      </c>
      <c r="AK474" s="15">
        <v>1</v>
      </c>
      <c r="AL474" s="15">
        <v>4</v>
      </c>
      <c r="AM474" s="15">
        <v>4</v>
      </c>
      <c r="AN474" s="15">
        <v>4</v>
      </c>
      <c r="AO474" s="15">
        <v>3</v>
      </c>
      <c r="AP474" s="15">
        <v>4</v>
      </c>
      <c r="AQ474" s="15">
        <v>4</v>
      </c>
      <c r="AR474" s="27">
        <v>3.8333333333333335</v>
      </c>
      <c r="AS474" s="15">
        <f t="shared" si="49"/>
        <v>1</v>
      </c>
      <c r="AT474" s="15">
        <f t="shared" si="50"/>
        <v>1</v>
      </c>
      <c r="AU474" s="15">
        <f t="shared" si="51"/>
        <v>1</v>
      </c>
      <c r="AV474" s="15">
        <f t="shared" si="52"/>
        <v>0</v>
      </c>
      <c r="AW474" s="15">
        <f t="shared" si="53"/>
        <v>1</v>
      </c>
      <c r="AX474" s="15">
        <f t="shared" si="54"/>
        <v>1</v>
      </c>
      <c r="AY474" s="15">
        <f t="shared" si="55"/>
        <v>0.83333333333333348</v>
      </c>
    </row>
    <row r="475" spans="1:51" x14ac:dyDescent="0.2">
      <c r="A475" s="15">
        <v>237</v>
      </c>
      <c r="B475" s="15">
        <v>832</v>
      </c>
      <c r="C475" s="15">
        <v>1</v>
      </c>
      <c r="D475" s="15">
        <v>1</v>
      </c>
      <c r="E475" s="15">
        <v>0</v>
      </c>
      <c r="F475" s="15">
        <v>0</v>
      </c>
      <c r="G475" s="15">
        <v>0</v>
      </c>
      <c r="H475" s="15">
        <v>1</v>
      </c>
      <c r="I475" s="15">
        <v>53</v>
      </c>
      <c r="J475" s="15">
        <v>0</v>
      </c>
      <c r="K475" s="15">
        <v>0</v>
      </c>
      <c r="L475" s="15">
        <v>0</v>
      </c>
      <c r="M475" s="15">
        <v>1</v>
      </c>
      <c r="N475" s="15">
        <v>0</v>
      </c>
      <c r="O475" s="15">
        <v>3</v>
      </c>
      <c r="P475" s="15">
        <v>25</v>
      </c>
      <c r="Q475" s="15">
        <v>1</v>
      </c>
      <c r="R475" s="15">
        <v>0</v>
      </c>
      <c r="S475" s="15">
        <v>0</v>
      </c>
      <c r="T475" s="15">
        <v>0</v>
      </c>
      <c r="U475" s="15">
        <v>1</v>
      </c>
      <c r="V475" s="15">
        <v>0</v>
      </c>
      <c r="W475" s="15">
        <v>1</v>
      </c>
      <c r="X475" s="15">
        <v>35</v>
      </c>
      <c r="Y475" s="193">
        <v>828.57142857142856</v>
      </c>
      <c r="Z475" s="15">
        <v>4</v>
      </c>
      <c r="AA475" s="15">
        <v>4</v>
      </c>
      <c r="AB475" s="15">
        <v>4</v>
      </c>
      <c r="AC475" s="15">
        <v>4</v>
      </c>
      <c r="AD475" s="15">
        <v>4</v>
      </c>
      <c r="AE475" s="15">
        <v>4</v>
      </c>
      <c r="AF475" s="15">
        <v>4</v>
      </c>
      <c r="AG475" s="15">
        <v>1</v>
      </c>
      <c r="AH475" s="15">
        <v>1</v>
      </c>
      <c r="AI475" s="15">
        <v>0</v>
      </c>
      <c r="AJ475" s="15">
        <v>0</v>
      </c>
      <c r="AK475" s="15">
        <v>1</v>
      </c>
      <c r="AL475" s="27">
        <v>3</v>
      </c>
      <c r="AM475" s="27">
        <v>3</v>
      </c>
      <c r="AN475" s="27">
        <v>3</v>
      </c>
      <c r="AO475" s="27">
        <v>3</v>
      </c>
      <c r="AP475" s="27">
        <v>3</v>
      </c>
      <c r="AQ475" s="27">
        <v>3</v>
      </c>
      <c r="AR475" s="27">
        <v>3</v>
      </c>
      <c r="AS475" s="15">
        <f t="shared" si="49"/>
        <v>0</v>
      </c>
      <c r="AT475" s="15">
        <f t="shared" si="50"/>
        <v>0</v>
      </c>
      <c r="AU475" s="15">
        <f t="shared" si="51"/>
        <v>0</v>
      </c>
      <c r="AV475" s="15">
        <f t="shared" si="52"/>
        <v>0</v>
      </c>
      <c r="AW475" s="15">
        <f t="shared" si="53"/>
        <v>0</v>
      </c>
      <c r="AX475" s="15">
        <f t="shared" si="54"/>
        <v>0</v>
      </c>
      <c r="AY475" s="15">
        <f t="shared" si="55"/>
        <v>0</v>
      </c>
    </row>
    <row r="476" spans="1:51" x14ac:dyDescent="0.2">
      <c r="A476" s="15">
        <v>238</v>
      </c>
      <c r="B476" s="15">
        <v>833</v>
      </c>
      <c r="C476" s="15">
        <v>1</v>
      </c>
      <c r="D476" s="15">
        <v>1</v>
      </c>
      <c r="E476" s="15">
        <v>0</v>
      </c>
      <c r="F476" s="15">
        <v>0</v>
      </c>
      <c r="G476" s="15">
        <v>0</v>
      </c>
      <c r="H476" s="15">
        <v>0</v>
      </c>
      <c r="I476" s="15">
        <v>49</v>
      </c>
      <c r="J476" s="15">
        <v>0</v>
      </c>
      <c r="K476" s="15">
        <v>0</v>
      </c>
      <c r="L476" s="15">
        <v>0</v>
      </c>
      <c r="M476" s="15">
        <v>1</v>
      </c>
      <c r="N476" s="15">
        <v>0</v>
      </c>
      <c r="O476" s="15">
        <v>4</v>
      </c>
      <c r="P476" s="15">
        <v>20</v>
      </c>
      <c r="Q476" s="15">
        <v>0</v>
      </c>
      <c r="R476" s="15">
        <v>0</v>
      </c>
      <c r="S476" s="15">
        <v>0</v>
      </c>
      <c r="T476" s="15">
        <v>0</v>
      </c>
      <c r="U476" s="15">
        <v>1</v>
      </c>
      <c r="V476" s="15">
        <v>1</v>
      </c>
      <c r="W476" s="15">
        <v>1</v>
      </c>
      <c r="X476" s="15">
        <v>17</v>
      </c>
      <c r="Y476" s="193">
        <v>1588.2352941176471</v>
      </c>
      <c r="Z476" s="15">
        <v>3.5</v>
      </c>
      <c r="AA476" s="15">
        <v>3</v>
      </c>
      <c r="AB476" s="15">
        <v>3</v>
      </c>
      <c r="AC476" s="15">
        <v>3</v>
      </c>
      <c r="AD476" s="15">
        <v>3</v>
      </c>
      <c r="AE476" s="15">
        <v>3.1</v>
      </c>
      <c r="AF476" s="15">
        <v>3</v>
      </c>
      <c r="AG476" s="15">
        <v>1</v>
      </c>
      <c r="AH476" s="15">
        <v>1</v>
      </c>
      <c r="AI476" s="15">
        <v>0</v>
      </c>
      <c r="AJ476" s="15">
        <v>0</v>
      </c>
      <c r="AK476" s="15">
        <v>1</v>
      </c>
      <c r="AL476" s="15">
        <v>3</v>
      </c>
      <c r="AM476" s="15">
        <v>3</v>
      </c>
      <c r="AN476" s="15">
        <v>3</v>
      </c>
      <c r="AO476" s="15">
        <v>3</v>
      </c>
      <c r="AP476" s="15">
        <v>3</v>
      </c>
      <c r="AQ476" s="15">
        <v>3</v>
      </c>
      <c r="AR476" s="27">
        <v>3</v>
      </c>
      <c r="AS476" s="15">
        <f t="shared" si="49"/>
        <v>0</v>
      </c>
      <c r="AT476" s="15">
        <f t="shared" si="50"/>
        <v>0</v>
      </c>
      <c r="AU476" s="15">
        <f t="shared" si="51"/>
        <v>0</v>
      </c>
      <c r="AV476" s="15">
        <f t="shared" si="52"/>
        <v>0</v>
      </c>
      <c r="AW476" s="15">
        <f t="shared" si="53"/>
        <v>0</v>
      </c>
      <c r="AX476" s="15">
        <f t="shared" si="54"/>
        <v>0</v>
      </c>
      <c r="AY476" s="15">
        <f t="shared" si="55"/>
        <v>0</v>
      </c>
    </row>
    <row r="477" spans="1:51" x14ac:dyDescent="0.2">
      <c r="A477" s="15">
        <v>238</v>
      </c>
      <c r="B477" s="15">
        <v>833</v>
      </c>
      <c r="C477" s="15">
        <v>1</v>
      </c>
      <c r="D477" s="15">
        <v>1</v>
      </c>
      <c r="E477" s="15">
        <v>0</v>
      </c>
      <c r="F477" s="15">
        <v>0</v>
      </c>
      <c r="G477" s="15">
        <v>0</v>
      </c>
      <c r="H477" s="15">
        <v>0</v>
      </c>
      <c r="I477" s="15">
        <v>49</v>
      </c>
      <c r="J477" s="15">
        <v>0</v>
      </c>
      <c r="K477" s="15">
        <v>0</v>
      </c>
      <c r="L477" s="15">
        <v>0</v>
      </c>
      <c r="M477" s="15">
        <v>1</v>
      </c>
      <c r="N477" s="15">
        <v>0</v>
      </c>
      <c r="O477" s="15">
        <v>4</v>
      </c>
      <c r="P477" s="15">
        <v>20</v>
      </c>
      <c r="Q477" s="15">
        <v>0</v>
      </c>
      <c r="R477" s="15">
        <v>0</v>
      </c>
      <c r="S477" s="15">
        <v>0</v>
      </c>
      <c r="T477" s="15">
        <v>0</v>
      </c>
      <c r="U477" s="15">
        <v>1</v>
      </c>
      <c r="V477" s="15">
        <v>0</v>
      </c>
      <c r="W477" s="15">
        <v>1</v>
      </c>
      <c r="X477" s="15">
        <v>17</v>
      </c>
      <c r="Y477" s="193">
        <v>1823.5294117647059</v>
      </c>
      <c r="Z477" s="15">
        <v>3.5</v>
      </c>
      <c r="AA477" s="15">
        <v>3</v>
      </c>
      <c r="AB477" s="15">
        <v>3</v>
      </c>
      <c r="AC477" s="15">
        <v>3</v>
      </c>
      <c r="AD477" s="15">
        <v>3</v>
      </c>
      <c r="AE477" s="15">
        <v>3.1</v>
      </c>
      <c r="AF477" s="15">
        <v>3</v>
      </c>
      <c r="AG477" s="15">
        <v>1</v>
      </c>
      <c r="AH477" s="15">
        <v>1</v>
      </c>
      <c r="AI477" s="15">
        <v>0</v>
      </c>
      <c r="AJ477" s="15">
        <v>0</v>
      </c>
      <c r="AK477" s="15">
        <v>1</v>
      </c>
      <c r="AL477" s="27">
        <v>3</v>
      </c>
      <c r="AM477" s="27">
        <v>3</v>
      </c>
      <c r="AN477" s="27">
        <v>3</v>
      </c>
      <c r="AO477" s="27">
        <v>3</v>
      </c>
      <c r="AP477" s="27">
        <v>3</v>
      </c>
      <c r="AQ477" s="27">
        <v>3</v>
      </c>
      <c r="AR477" s="27">
        <v>3</v>
      </c>
      <c r="AS477" s="15">
        <f t="shared" si="49"/>
        <v>-1</v>
      </c>
      <c r="AT477" s="15">
        <f t="shared" si="50"/>
        <v>-1</v>
      </c>
      <c r="AU477" s="15">
        <f t="shared" si="51"/>
        <v>-1</v>
      </c>
      <c r="AV477" s="15">
        <f t="shared" si="52"/>
        <v>-1</v>
      </c>
      <c r="AW477" s="15">
        <f t="shared" si="53"/>
        <v>-1</v>
      </c>
      <c r="AX477" s="15">
        <f t="shared" si="54"/>
        <v>-1</v>
      </c>
      <c r="AY477" s="15">
        <f t="shared" si="55"/>
        <v>-1</v>
      </c>
    </row>
    <row r="478" spans="1:51" x14ac:dyDescent="0.2">
      <c r="A478" s="15">
        <v>239</v>
      </c>
      <c r="B478" s="15">
        <v>834</v>
      </c>
      <c r="C478" s="15">
        <v>1</v>
      </c>
      <c r="D478" s="15">
        <v>1</v>
      </c>
      <c r="E478" s="15">
        <v>0</v>
      </c>
      <c r="F478" s="15">
        <v>0</v>
      </c>
      <c r="G478" s="15">
        <v>0</v>
      </c>
      <c r="H478" s="15">
        <v>1</v>
      </c>
      <c r="I478" s="15">
        <v>56</v>
      </c>
      <c r="J478" s="15">
        <v>0</v>
      </c>
      <c r="K478" s="15">
        <v>0</v>
      </c>
      <c r="L478" s="15">
        <v>1</v>
      </c>
      <c r="M478" s="15">
        <v>0</v>
      </c>
      <c r="N478" s="15">
        <v>0</v>
      </c>
      <c r="O478" s="15">
        <v>3</v>
      </c>
      <c r="P478" s="15">
        <v>40</v>
      </c>
      <c r="Q478" s="15">
        <v>0</v>
      </c>
      <c r="R478" s="15">
        <v>1</v>
      </c>
      <c r="S478" s="15">
        <v>0</v>
      </c>
      <c r="T478" s="15">
        <v>0</v>
      </c>
      <c r="U478" s="15">
        <v>1</v>
      </c>
      <c r="V478" s="15">
        <v>1</v>
      </c>
      <c r="W478" s="15">
        <v>1</v>
      </c>
      <c r="X478" s="15">
        <v>30</v>
      </c>
      <c r="Y478" s="193">
        <v>2233.3333333333335</v>
      </c>
      <c r="Z478" s="15">
        <v>3</v>
      </c>
      <c r="AA478" s="15">
        <v>3</v>
      </c>
      <c r="AB478" s="15">
        <v>3</v>
      </c>
      <c r="AC478" s="15">
        <v>3</v>
      </c>
      <c r="AD478" s="15">
        <v>3</v>
      </c>
      <c r="AE478" s="15">
        <v>3</v>
      </c>
      <c r="AF478" s="15">
        <v>3</v>
      </c>
      <c r="AG478" s="15">
        <v>1</v>
      </c>
      <c r="AH478" s="15">
        <v>1</v>
      </c>
      <c r="AI478" s="15">
        <v>0</v>
      </c>
      <c r="AJ478" s="15">
        <v>0</v>
      </c>
      <c r="AK478" s="15">
        <v>1</v>
      </c>
      <c r="AL478" s="15">
        <v>4</v>
      </c>
      <c r="AM478" s="15">
        <v>4</v>
      </c>
      <c r="AN478" s="15">
        <v>4</v>
      </c>
      <c r="AO478" s="15">
        <v>4</v>
      </c>
      <c r="AP478" s="15">
        <v>4</v>
      </c>
      <c r="AQ478" s="15">
        <v>4</v>
      </c>
      <c r="AR478" s="27">
        <v>4</v>
      </c>
      <c r="AS478" s="15">
        <f t="shared" si="49"/>
        <v>1</v>
      </c>
      <c r="AT478" s="15">
        <f t="shared" si="50"/>
        <v>1</v>
      </c>
      <c r="AU478" s="15">
        <f t="shared" si="51"/>
        <v>1</v>
      </c>
      <c r="AV478" s="15">
        <f t="shared" si="52"/>
        <v>1</v>
      </c>
      <c r="AW478" s="15">
        <f t="shared" si="53"/>
        <v>1</v>
      </c>
      <c r="AX478" s="15">
        <f t="shared" si="54"/>
        <v>1</v>
      </c>
      <c r="AY478" s="15">
        <f t="shared" si="55"/>
        <v>1</v>
      </c>
    </row>
    <row r="479" spans="1:51" x14ac:dyDescent="0.2">
      <c r="A479" s="15">
        <v>239</v>
      </c>
      <c r="B479" s="15">
        <v>834</v>
      </c>
      <c r="C479" s="15">
        <v>1</v>
      </c>
      <c r="D479" s="15">
        <v>1</v>
      </c>
      <c r="E479" s="15">
        <v>0</v>
      </c>
      <c r="F479" s="15">
        <v>0</v>
      </c>
      <c r="G479" s="15">
        <v>0</v>
      </c>
      <c r="H479" s="15">
        <v>1</v>
      </c>
      <c r="I479" s="15">
        <v>56</v>
      </c>
      <c r="J479" s="15">
        <v>0</v>
      </c>
      <c r="K479" s="15">
        <v>0</v>
      </c>
      <c r="L479" s="15">
        <v>1</v>
      </c>
      <c r="M479" s="15">
        <v>0</v>
      </c>
      <c r="N479" s="15">
        <v>0</v>
      </c>
      <c r="O479" s="15">
        <v>3</v>
      </c>
      <c r="P479" s="15">
        <v>40</v>
      </c>
      <c r="Q479" s="15">
        <v>0</v>
      </c>
      <c r="R479" s="15">
        <v>1</v>
      </c>
      <c r="S479" s="15">
        <v>0</v>
      </c>
      <c r="T479" s="15">
        <v>0</v>
      </c>
      <c r="U479" s="15">
        <v>1</v>
      </c>
      <c r="V479" s="15">
        <v>0</v>
      </c>
      <c r="W479" s="15">
        <v>1</v>
      </c>
      <c r="X479" s="15">
        <v>30</v>
      </c>
      <c r="Y479" s="193">
        <v>2266.6666666666665</v>
      </c>
      <c r="Z479" s="15">
        <v>3</v>
      </c>
      <c r="AA479" s="15">
        <v>3</v>
      </c>
      <c r="AB479" s="15">
        <v>3</v>
      </c>
      <c r="AC479" s="15">
        <v>3</v>
      </c>
      <c r="AD479" s="15">
        <v>3</v>
      </c>
      <c r="AE479" s="15">
        <v>3</v>
      </c>
      <c r="AF479" s="15">
        <v>3</v>
      </c>
      <c r="AG479" s="15">
        <v>1</v>
      </c>
      <c r="AH479" s="15">
        <v>1</v>
      </c>
      <c r="AI479" s="15">
        <v>0</v>
      </c>
      <c r="AJ479" s="15">
        <v>0</v>
      </c>
      <c r="AK479" s="15">
        <v>1</v>
      </c>
      <c r="AL479" s="27">
        <v>3</v>
      </c>
      <c r="AM479" s="27">
        <v>3</v>
      </c>
      <c r="AN479" s="27">
        <v>3</v>
      </c>
      <c r="AO479" s="27">
        <v>3</v>
      </c>
      <c r="AP479" s="27">
        <v>3</v>
      </c>
      <c r="AQ479" s="27">
        <v>3</v>
      </c>
      <c r="AR479" s="27">
        <v>3</v>
      </c>
      <c r="AS479" s="15">
        <f t="shared" si="49"/>
        <v>-1</v>
      </c>
      <c r="AT479" s="15">
        <f t="shared" si="50"/>
        <v>-1</v>
      </c>
      <c r="AU479" s="15">
        <f t="shared" si="51"/>
        <v>-1</v>
      </c>
      <c r="AV479" s="15">
        <f t="shared" si="52"/>
        <v>-1</v>
      </c>
      <c r="AW479" s="15">
        <f t="shared" si="53"/>
        <v>-1</v>
      </c>
      <c r="AX479" s="15">
        <f t="shared" si="54"/>
        <v>-1</v>
      </c>
      <c r="AY479" s="15">
        <f t="shared" si="55"/>
        <v>-1</v>
      </c>
    </row>
    <row r="480" spans="1:51" x14ac:dyDescent="0.2">
      <c r="A480" s="15">
        <v>240</v>
      </c>
      <c r="B480" s="15">
        <v>835</v>
      </c>
      <c r="C480" s="15">
        <v>1</v>
      </c>
      <c r="D480" s="15">
        <v>1</v>
      </c>
      <c r="E480" s="15">
        <v>0</v>
      </c>
      <c r="F480" s="15">
        <v>0</v>
      </c>
      <c r="G480" s="15">
        <v>0</v>
      </c>
      <c r="H480" s="15">
        <v>0</v>
      </c>
      <c r="I480" s="15">
        <v>42</v>
      </c>
      <c r="J480" s="15">
        <v>0</v>
      </c>
      <c r="K480" s="15">
        <v>0</v>
      </c>
      <c r="L480" s="15">
        <v>0</v>
      </c>
      <c r="M480" s="15">
        <v>1</v>
      </c>
      <c r="N480" s="15">
        <v>0</v>
      </c>
      <c r="O480" s="15">
        <v>5</v>
      </c>
      <c r="P480" s="15">
        <v>20</v>
      </c>
      <c r="Q480" s="15">
        <v>1</v>
      </c>
      <c r="R480" s="15">
        <v>1</v>
      </c>
      <c r="S480" s="15">
        <v>0</v>
      </c>
      <c r="T480" s="15">
        <v>0</v>
      </c>
      <c r="U480" s="15">
        <v>1</v>
      </c>
      <c r="V480" s="15">
        <v>1</v>
      </c>
      <c r="W480" s="15">
        <v>0</v>
      </c>
      <c r="X480" s="15">
        <v>13</v>
      </c>
      <c r="Y480" s="193">
        <v>692.30769230769238</v>
      </c>
      <c r="Z480" s="15">
        <v>3.5</v>
      </c>
      <c r="AA480" s="15">
        <v>4</v>
      </c>
      <c r="AB480" s="15">
        <v>3</v>
      </c>
      <c r="AC480" s="15">
        <v>3</v>
      </c>
      <c r="AD480" s="15">
        <v>3.5</v>
      </c>
      <c r="AE480" s="15">
        <v>3.4</v>
      </c>
      <c r="AF480" s="15">
        <v>3</v>
      </c>
      <c r="AG480" s="15">
        <v>1</v>
      </c>
      <c r="AH480" s="15">
        <v>1</v>
      </c>
      <c r="AI480" s="15">
        <v>0</v>
      </c>
      <c r="AJ480" s="15">
        <v>0</v>
      </c>
      <c r="AK480" s="15">
        <v>1</v>
      </c>
      <c r="AL480" s="15">
        <v>4</v>
      </c>
      <c r="AM480" s="15">
        <v>4</v>
      </c>
      <c r="AN480" s="15">
        <v>4</v>
      </c>
      <c r="AO480" s="15">
        <v>4</v>
      </c>
      <c r="AP480" s="15">
        <v>4</v>
      </c>
      <c r="AQ480" s="15">
        <v>4</v>
      </c>
      <c r="AR480" s="27">
        <v>4</v>
      </c>
      <c r="AS480" s="15">
        <f t="shared" si="49"/>
        <v>1</v>
      </c>
      <c r="AT480" s="15">
        <f t="shared" si="50"/>
        <v>0</v>
      </c>
      <c r="AU480" s="15">
        <f t="shared" si="51"/>
        <v>1</v>
      </c>
      <c r="AV480" s="15">
        <f t="shared" si="52"/>
        <v>1</v>
      </c>
      <c r="AW480" s="15">
        <f t="shared" si="53"/>
        <v>1</v>
      </c>
      <c r="AX480" s="15">
        <f t="shared" si="54"/>
        <v>1</v>
      </c>
      <c r="AY480" s="15">
        <f t="shared" si="55"/>
        <v>0.83333333333333348</v>
      </c>
    </row>
    <row r="481" spans="1:51" x14ac:dyDescent="0.2">
      <c r="A481" s="15">
        <v>240</v>
      </c>
      <c r="B481" s="15">
        <v>835</v>
      </c>
      <c r="C481" s="15">
        <v>1</v>
      </c>
      <c r="D481" s="15">
        <v>1</v>
      </c>
      <c r="E481" s="15">
        <v>0</v>
      </c>
      <c r="F481" s="15">
        <v>0</v>
      </c>
      <c r="G481" s="15">
        <v>0</v>
      </c>
      <c r="H481" s="15">
        <v>0</v>
      </c>
      <c r="I481" s="15">
        <v>42</v>
      </c>
      <c r="J481" s="15">
        <v>0</v>
      </c>
      <c r="K481" s="15">
        <v>0</v>
      </c>
      <c r="L481" s="15">
        <v>0</v>
      </c>
      <c r="M481" s="15">
        <v>1</v>
      </c>
      <c r="N481" s="15">
        <v>0</v>
      </c>
      <c r="O481" s="15">
        <v>5</v>
      </c>
      <c r="P481" s="15">
        <v>20</v>
      </c>
      <c r="Q481" s="15">
        <v>1</v>
      </c>
      <c r="R481" s="15">
        <v>1</v>
      </c>
      <c r="S481" s="15">
        <v>0</v>
      </c>
      <c r="T481" s="15">
        <v>0</v>
      </c>
      <c r="U481" s="15">
        <v>1</v>
      </c>
      <c r="V481" s="15">
        <v>0</v>
      </c>
      <c r="W481" s="15">
        <v>0</v>
      </c>
      <c r="X481" s="15">
        <v>13</v>
      </c>
      <c r="Y481" s="193">
        <v>769.23076923076928</v>
      </c>
      <c r="Z481" s="15">
        <v>3.5</v>
      </c>
      <c r="AA481" s="15">
        <v>4</v>
      </c>
      <c r="AB481" s="15">
        <v>3</v>
      </c>
      <c r="AC481" s="15">
        <v>3</v>
      </c>
      <c r="AD481" s="15">
        <v>3.5</v>
      </c>
      <c r="AE481" s="15">
        <v>3.4</v>
      </c>
      <c r="AF481" s="15">
        <v>3</v>
      </c>
      <c r="AG481" s="15">
        <v>1</v>
      </c>
      <c r="AH481" s="15">
        <v>1</v>
      </c>
      <c r="AI481" s="15">
        <v>0</v>
      </c>
      <c r="AJ481" s="15">
        <v>0</v>
      </c>
      <c r="AK481" s="15">
        <v>1</v>
      </c>
      <c r="AL481" s="27">
        <v>3</v>
      </c>
      <c r="AM481" s="27">
        <v>4</v>
      </c>
      <c r="AN481" s="27">
        <v>3</v>
      </c>
      <c r="AO481" s="27">
        <v>3</v>
      </c>
      <c r="AP481" s="27">
        <v>3</v>
      </c>
      <c r="AQ481" s="27">
        <v>3</v>
      </c>
      <c r="AR481" s="27">
        <v>3.1666666666666665</v>
      </c>
      <c r="AS481" s="15">
        <f t="shared" si="49"/>
        <v>0</v>
      </c>
      <c r="AT481" s="15">
        <f t="shared" si="50"/>
        <v>1</v>
      </c>
      <c r="AU481" s="15">
        <f t="shared" si="51"/>
        <v>0</v>
      </c>
      <c r="AV481" s="15">
        <f t="shared" si="52"/>
        <v>0</v>
      </c>
      <c r="AW481" s="15">
        <f t="shared" si="53"/>
        <v>0</v>
      </c>
      <c r="AX481" s="15">
        <f t="shared" si="54"/>
        <v>0</v>
      </c>
      <c r="AY481" s="15">
        <f t="shared" si="55"/>
        <v>0.16666666666666652</v>
      </c>
    </row>
    <row r="482" spans="1:51" x14ac:dyDescent="0.2">
      <c r="A482" s="15">
        <v>241</v>
      </c>
      <c r="B482" s="15">
        <v>836</v>
      </c>
      <c r="C482" s="15">
        <v>1</v>
      </c>
      <c r="D482" s="15">
        <v>1</v>
      </c>
      <c r="E482" s="15">
        <v>0</v>
      </c>
      <c r="F482" s="15">
        <v>0</v>
      </c>
      <c r="G482" s="15">
        <v>0</v>
      </c>
      <c r="H482" s="15">
        <v>0</v>
      </c>
      <c r="I482" s="15">
        <v>60</v>
      </c>
      <c r="J482" s="15">
        <v>0</v>
      </c>
      <c r="K482" s="15">
        <v>1</v>
      </c>
      <c r="L482" s="15">
        <v>0</v>
      </c>
      <c r="M482" s="15">
        <v>0</v>
      </c>
      <c r="N482" s="15">
        <v>0</v>
      </c>
      <c r="O482" s="15">
        <v>6</v>
      </c>
      <c r="P482" s="15">
        <v>45</v>
      </c>
      <c r="Q482" s="15">
        <v>0</v>
      </c>
      <c r="R482" s="15">
        <v>1</v>
      </c>
      <c r="S482" s="15">
        <v>0</v>
      </c>
      <c r="T482" s="15">
        <v>0</v>
      </c>
      <c r="U482" s="15">
        <v>1</v>
      </c>
      <c r="V482" s="15">
        <v>1</v>
      </c>
      <c r="W482" s="15">
        <v>1</v>
      </c>
      <c r="X482" s="15">
        <v>10</v>
      </c>
      <c r="Y482" s="193">
        <v>900</v>
      </c>
      <c r="Z482" s="15">
        <v>4</v>
      </c>
      <c r="AA482" s="15">
        <v>4</v>
      </c>
      <c r="AB482" s="15">
        <v>4</v>
      </c>
      <c r="AC482" s="15">
        <v>4</v>
      </c>
      <c r="AD482" s="15">
        <v>4</v>
      </c>
      <c r="AE482" s="15">
        <v>4</v>
      </c>
      <c r="AF482" s="15">
        <v>4</v>
      </c>
      <c r="AG482" s="15">
        <v>1</v>
      </c>
      <c r="AH482" s="15">
        <v>1</v>
      </c>
      <c r="AI482" s="15">
        <v>0</v>
      </c>
      <c r="AJ482" s="15">
        <v>0</v>
      </c>
      <c r="AK482" s="15">
        <v>1</v>
      </c>
      <c r="AL482" s="15">
        <v>3</v>
      </c>
      <c r="AM482" s="15">
        <v>3</v>
      </c>
      <c r="AN482" s="15">
        <v>3</v>
      </c>
      <c r="AO482" s="15">
        <v>3</v>
      </c>
      <c r="AP482" s="15">
        <v>3</v>
      </c>
      <c r="AQ482" s="15">
        <v>3</v>
      </c>
      <c r="AR482" s="27">
        <v>3</v>
      </c>
      <c r="AS482" s="15">
        <f t="shared" si="49"/>
        <v>0</v>
      </c>
      <c r="AT482" s="15">
        <f t="shared" si="50"/>
        <v>0</v>
      </c>
      <c r="AU482" s="15">
        <f t="shared" si="51"/>
        <v>0</v>
      </c>
      <c r="AV482" s="15">
        <f t="shared" si="52"/>
        <v>0</v>
      </c>
      <c r="AW482" s="15">
        <f t="shared" si="53"/>
        <v>0</v>
      </c>
      <c r="AX482" s="15">
        <f t="shared" si="54"/>
        <v>0</v>
      </c>
      <c r="AY482" s="15">
        <f t="shared" si="55"/>
        <v>0</v>
      </c>
    </row>
    <row r="483" spans="1:51" x14ac:dyDescent="0.2">
      <c r="A483" s="15">
        <v>241</v>
      </c>
      <c r="B483" s="15">
        <v>836</v>
      </c>
      <c r="C483" s="15">
        <v>1</v>
      </c>
      <c r="D483" s="15">
        <v>1</v>
      </c>
      <c r="E483" s="15">
        <v>0</v>
      </c>
      <c r="F483" s="15">
        <v>0</v>
      </c>
      <c r="G483" s="15">
        <v>0</v>
      </c>
      <c r="H483" s="15">
        <v>0</v>
      </c>
      <c r="I483" s="15">
        <v>60</v>
      </c>
      <c r="J483" s="15">
        <v>0</v>
      </c>
      <c r="K483" s="15">
        <v>1</v>
      </c>
      <c r="L483" s="15">
        <v>0</v>
      </c>
      <c r="M483" s="15">
        <v>0</v>
      </c>
      <c r="N483" s="15">
        <v>0</v>
      </c>
      <c r="O483" s="15">
        <v>6</v>
      </c>
      <c r="P483" s="15">
        <v>45</v>
      </c>
      <c r="Q483" s="15">
        <v>0</v>
      </c>
      <c r="R483" s="15">
        <v>1</v>
      </c>
      <c r="S483" s="15">
        <v>0</v>
      </c>
      <c r="T483" s="15">
        <v>0</v>
      </c>
      <c r="U483" s="15">
        <v>1</v>
      </c>
      <c r="V483" s="15">
        <v>0</v>
      </c>
      <c r="W483" s="15">
        <v>1</v>
      </c>
      <c r="X483" s="15">
        <v>10</v>
      </c>
      <c r="Y483" s="193">
        <v>900</v>
      </c>
      <c r="Z483" s="15">
        <v>4</v>
      </c>
      <c r="AA483" s="15">
        <v>4</v>
      </c>
      <c r="AB483" s="15">
        <v>4</v>
      </c>
      <c r="AC483" s="15">
        <v>4</v>
      </c>
      <c r="AD483" s="15">
        <v>4</v>
      </c>
      <c r="AE483" s="15">
        <v>4</v>
      </c>
      <c r="AF483" s="15">
        <v>4</v>
      </c>
      <c r="AG483" s="15">
        <v>1</v>
      </c>
      <c r="AH483" s="15">
        <v>1</v>
      </c>
      <c r="AI483" s="15">
        <v>0</v>
      </c>
      <c r="AJ483" s="15">
        <v>0</v>
      </c>
      <c r="AK483" s="15">
        <v>1</v>
      </c>
      <c r="AL483" s="27">
        <v>3</v>
      </c>
      <c r="AM483" s="27">
        <v>3</v>
      </c>
      <c r="AN483" s="27">
        <v>3</v>
      </c>
      <c r="AO483" s="27">
        <v>3</v>
      </c>
      <c r="AP483" s="27">
        <v>3</v>
      </c>
      <c r="AQ483" s="27">
        <v>3</v>
      </c>
      <c r="AR483" s="27">
        <v>3</v>
      </c>
      <c r="AS483" s="15">
        <f t="shared" si="49"/>
        <v>-1</v>
      </c>
      <c r="AT483" s="15">
        <f t="shared" si="50"/>
        <v>-1</v>
      </c>
      <c r="AU483" s="15">
        <f t="shared" si="51"/>
        <v>-1</v>
      </c>
      <c r="AV483" s="15">
        <f t="shared" si="52"/>
        <v>-1</v>
      </c>
      <c r="AW483" s="15">
        <f t="shared" si="53"/>
        <v>-1</v>
      </c>
      <c r="AX483" s="15">
        <f t="shared" si="54"/>
        <v>-1</v>
      </c>
      <c r="AY483" s="15">
        <f t="shared" si="55"/>
        <v>-1</v>
      </c>
    </row>
    <row r="484" spans="1:51" x14ac:dyDescent="0.2">
      <c r="A484" s="15">
        <v>242</v>
      </c>
      <c r="B484" s="15">
        <v>837</v>
      </c>
      <c r="C484" s="15">
        <v>1</v>
      </c>
      <c r="D484" s="15">
        <v>1</v>
      </c>
      <c r="E484" s="15">
        <v>0</v>
      </c>
      <c r="F484" s="15">
        <v>0</v>
      </c>
      <c r="G484" s="15">
        <v>0</v>
      </c>
      <c r="H484" s="15">
        <v>0</v>
      </c>
      <c r="I484" s="15">
        <v>38</v>
      </c>
      <c r="J484" s="15">
        <v>0</v>
      </c>
      <c r="K484" s="15">
        <v>0</v>
      </c>
      <c r="L484" s="15">
        <v>0</v>
      </c>
      <c r="M484" s="15">
        <v>1</v>
      </c>
      <c r="N484" s="15">
        <v>0</v>
      </c>
      <c r="O484" s="15">
        <v>4</v>
      </c>
      <c r="P484" s="15">
        <v>10</v>
      </c>
      <c r="Q484" s="15">
        <v>0</v>
      </c>
      <c r="R484" s="15">
        <v>1</v>
      </c>
      <c r="S484" s="15">
        <v>1</v>
      </c>
      <c r="T484" s="15">
        <v>100000</v>
      </c>
      <c r="U484" s="15">
        <v>1</v>
      </c>
      <c r="V484" s="15">
        <v>1</v>
      </c>
      <c r="W484" s="15">
        <v>1</v>
      </c>
      <c r="X484" s="15">
        <v>20</v>
      </c>
      <c r="Y484" s="193">
        <v>1150</v>
      </c>
      <c r="Z484" s="15">
        <v>3</v>
      </c>
      <c r="AA484" s="15">
        <v>3</v>
      </c>
      <c r="AB484" s="15">
        <v>3</v>
      </c>
      <c r="AC484" s="15">
        <v>3</v>
      </c>
      <c r="AD484" s="15">
        <v>3</v>
      </c>
      <c r="AE484" s="15">
        <v>3</v>
      </c>
      <c r="AF484" s="15">
        <v>3</v>
      </c>
      <c r="AG484" s="15">
        <v>1</v>
      </c>
      <c r="AH484" s="15">
        <v>1</v>
      </c>
      <c r="AI484" s="15">
        <v>0</v>
      </c>
      <c r="AJ484" s="15">
        <v>0</v>
      </c>
      <c r="AK484" s="15">
        <v>1</v>
      </c>
      <c r="AL484" s="15">
        <v>4</v>
      </c>
      <c r="AM484" s="15">
        <v>4</v>
      </c>
      <c r="AN484" s="15">
        <v>4</v>
      </c>
      <c r="AO484" s="15">
        <v>4</v>
      </c>
      <c r="AP484" s="15">
        <v>4</v>
      </c>
      <c r="AQ484" s="15">
        <v>4</v>
      </c>
      <c r="AR484" s="27">
        <v>4</v>
      </c>
      <c r="AS484" s="15">
        <f t="shared" si="49"/>
        <v>0</v>
      </c>
      <c r="AT484" s="15">
        <f t="shared" si="50"/>
        <v>0</v>
      </c>
      <c r="AU484" s="15">
        <f t="shared" si="51"/>
        <v>0</v>
      </c>
      <c r="AV484" s="15">
        <f t="shared" si="52"/>
        <v>0</v>
      </c>
      <c r="AW484" s="15">
        <f t="shared" si="53"/>
        <v>0</v>
      </c>
      <c r="AX484" s="15">
        <f t="shared" si="54"/>
        <v>0</v>
      </c>
      <c r="AY484" s="15">
        <f t="shared" si="55"/>
        <v>0</v>
      </c>
    </row>
    <row r="485" spans="1:51" x14ac:dyDescent="0.2">
      <c r="A485" s="15">
        <v>242</v>
      </c>
      <c r="B485" s="15">
        <v>837</v>
      </c>
      <c r="C485" s="15">
        <v>1</v>
      </c>
      <c r="D485" s="15">
        <v>1</v>
      </c>
      <c r="E485" s="15">
        <v>0</v>
      </c>
      <c r="F485" s="15">
        <v>0</v>
      </c>
      <c r="G485" s="15">
        <v>0</v>
      </c>
      <c r="H485" s="15">
        <v>0</v>
      </c>
      <c r="I485" s="15">
        <v>38</v>
      </c>
      <c r="J485" s="15">
        <v>0</v>
      </c>
      <c r="K485" s="15">
        <v>0</v>
      </c>
      <c r="L485" s="15">
        <v>0</v>
      </c>
      <c r="M485" s="15">
        <v>1</v>
      </c>
      <c r="N485" s="15">
        <v>0</v>
      </c>
      <c r="O485" s="15">
        <v>4</v>
      </c>
      <c r="P485" s="15">
        <v>10</v>
      </c>
      <c r="Q485" s="15">
        <v>0</v>
      </c>
      <c r="R485" s="15">
        <v>1</v>
      </c>
      <c r="S485" s="15">
        <v>1</v>
      </c>
      <c r="T485" s="15">
        <v>100000</v>
      </c>
      <c r="U485" s="15">
        <v>1</v>
      </c>
      <c r="V485" s="15">
        <v>0</v>
      </c>
      <c r="W485" s="15">
        <v>1</v>
      </c>
      <c r="X485" s="15">
        <v>20</v>
      </c>
      <c r="Y485" s="193">
        <v>1250</v>
      </c>
      <c r="Z485" s="15">
        <v>3</v>
      </c>
      <c r="AA485" s="15">
        <v>3</v>
      </c>
      <c r="AB485" s="15">
        <v>3</v>
      </c>
      <c r="AC485" s="15">
        <v>3</v>
      </c>
      <c r="AD485" s="15">
        <v>3</v>
      </c>
      <c r="AE485" s="15">
        <v>3</v>
      </c>
      <c r="AF485" s="15">
        <v>3</v>
      </c>
      <c r="AG485" s="15">
        <v>1</v>
      </c>
      <c r="AH485" s="15">
        <v>1</v>
      </c>
      <c r="AI485" s="15">
        <v>0</v>
      </c>
      <c r="AJ485" s="15">
        <v>0</v>
      </c>
      <c r="AK485" s="15">
        <v>1</v>
      </c>
      <c r="AL485" s="27">
        <v>4</v>
      </c>
      <c r="AM485" s="27">
        <v>4</v>
      </c>
      <c r="AN485" s="27">
        <v>4</v>
      </c>
      <c r="AO485" s="27">
        <v>4</v>
      </c>
      <c r="AP485" s="27">
        <v>4</v>
      </c>
      <c r="AQ485" s="27">
        <v>4</v>
      </c>
      <c r="AR485" s="27">
        <v>4</v>
      </c>
      <c r="AS485" s="15">
        <f t="shared" si="49"/>
        <v>2</v>
      </c>
      <c r="AT485" s="15">
        <f t="shared" si="50"/>
        <v>2</v>
      </c>
      <c r="AU485" s="15">
        <f t="shared" si="51"/>
        <v>2</v>
      </c>
      <c r="AV485" s="15">
        <f t="shared" si="52"/>
        <v>2</v>
      </c>
      <c r="AW485" s="15">
        <f t="shared" si="53"/>
        <v>2</v>
      </c>
      <c r="AX485" s="15">
        <f t="shared" si="54"/>
        <v>2</v>
      </c>
      <c r="AY485" s="15">
        <f t="shared" si="55"/>
        <v>2</v>
      </c>
    </row>
    <row r="486" spans="1:51" x14ac:dyDescent="0.2">
      <c r="A486" s="15">
        <v>243</v>
      </c>
      <c r="B486" s="15">
        <v>838</v>
      </c>
      <c r="C486" s="15">
        <v>1</v>
      </c>
      <c r="D486" s="15">
        <v>1</v>
      </c>
      <c r="E486" s="15">
        <v>0</v>
      </c>
      <c r="F486" s="15">
        <v>0</v>
      </c>
      <c r="G486" s="15">
        <v>0</v>
      </c>
      <c r="H486" s="15">
        <v>0</v>
      </c>
      <c r="I486" s="15">
        <v>58</v>
      </c>
      <c r="J486" s="15">
        <v>0</v>
      </c>
      <c r="K486" s="15">
        <v>1</v>
      </c>
      <c r="L486" s="15">
        <v>0</v>
      </c>
      <c r="M486" s="15">
        <v>0</v>
      </c>
      <c r="N486" s="15">
        <v>0</v>
      </c>
      <c r="O486" s="15">
        <v>5</v>
      </c>
      <c r="P486" s="15">
        <v>25</v>
      </c>
      <c r="Q486" s="15">
        <v>0</v>
      </c>
      <c r="R486" s="15">
        <v>1</v>
      </c>
      <c r="S486" s="15">
        <v>1</v>
      </c>
      <c r="T486" s="15">
        <v>200000</v>
      </c>
      <c r="U486" s="15">
        <v>1</v>
      </c>
      <c r="V486" s="15">
        <v>1</v>
      </c>
      <c r="W486" s="15">
        <v>1</v>
      </c>
      <c r="X486" s="15">
        <v>14</v>
      </c>
      <c r="Y486" s="193">
        <v>714.28571428571433</v>
      </c>
      <c r="Z486" s="15">
        <v>4</v>
      </c>
      <c r="AA486" s="15">
        <v>4</v>
      </c>
      <c r="AB486" s="15">
        <v>4</v>
      </c>
      <c r="AC486" s="15">
        <v>4</v>
      </c>
      <c r="AD486" s="15">
        <v>4</v>
      </c>
      <c r="AE486" s="15">
        <v>4</v>
      </c>
      <c r="AF486" s="15">
        <v>4</v>
      </c>
      <c r="AG486" s="15">
        <v>1</v>
      </c>
      <c r="AH486" s="15">
        <v>1</v>
      </c>
      <c r="AI486" s="15">
        <v>0</v>
      </c>
      <c r="AJ486" s="15">
        <v>0</v>
      </c>
      <c r="AK486" s="15">
        <v>1</v>
      </c>
      <c r="AL486" s="15">
        <v>2</v>
      </c>
      <c r="AM486" s="15">
        <v>2</v>
      </c>
      <c r="AN486" s="15">
        <v>2</v>
      </c>
      <c r="AO486" s="15">
        <v>2</v>
      </c>
      <c r="AP486" s="15">
        <v>2</v>
      </c>
      <c r="AQ486" s="15">
        <v>2</v>
      </c>
      <c r="AR486" s="27">
        <v>2</v>
      </c>
      <c r="AS486" s="15">
        <f t="shared" si="49"/>
        <v>0</v>
      </c>
      <c r="AT486" s="15">
        <f t="shared" si="50"/>
        <v>0</v>
      </c>
      <c r="AU486" s="15">
        <f t="shared" si="51"/>
        <v>0</v>
      </c>
      <c r="AV486" s="15">
        <f t="shared" si="52"/>
        <v>0</v>
      </c>
      <c r="AW486" s="15">
        <f t="shared" si="53"/>
        <v>0</v>
      </c>
      <c r="AX486" s="15">
        <f t="shared" si="54"/>
        <v>0</v>
      </c>
      <c r="AY486" s="15">
        <f t="shared" si="55"/>
        <v>0</v>
      </c>
    </row>
    <row r="487" spans="1:51" x14ac:dyDescent="0.2">
      <c r="A487" s="15">
        <v>243</v>
      </c>
      <c r="B487" s="15">
        <v>838</v>
      </c>
      <c r="C487" s="15">
        <v>1</v>
      </c>
      <c r="D487" s="15">
        <v>1</v>
      </c>
      <c r="E487" s="15">
        <v>0</v>
      </c>
      <c r="F487" s="15">
        <v>0</v>
      </c>
      <c r="G487" s="15">
        <v>0</v>
      </c>
      <c r="H487" s="15">
        <v>0</v>
      </c>
      <c r="I487" s="15">
        <v>58</v>
      </c>
      <c r="J487" s="15">
        <v>0</v>
      </c>
      <c r="K487" s="15">
        <v>1</v>
      </c>
      <c r="L487" s="15">
        <v>0</v>
      </c>
      <c r="M487" s="15">
        <v>0</v>
      </c>
      <c r="N487" s="15">
        <v>0</v>
      </c>
      <c r="O487" s="15">
        <v>5</v>
      </c>
      <c r="P487" s="15">
        <v>25</v>
      </c>
      <c r="Q487" s="15">
        <v>0</v>
      </c>
      <c r="R487" s="15">
        <v>1</v>
      </c>
      <c r="S487" s="15">
        <v>1</v>
      </c>
      <c r="T487" s="15">
        <v>200000</v>
      </c>
      <c r="U487" s="15">
        <v>1</v>
      </c>
      <c r="V487" s="15">
        <v>0</v>
      </c>
      <c r="W487" s="15">
        <v>1</v>
      </c>
      <c r="X487" s="15">
        <v>14</v>
      </c>
      <c r="Y487" s="193">
        <v>714.28571428571433</v>
      </c>
      <c r="Z487" s="15">
        <v>4</v>
      </c>
      <c r="AA487" s="15">
        <v>4</v>
      </c>
      <c r="AB487" s="15">
        <v>4</v>
      </c>
      <c r="AC487" s="15">
        <v>4</v>
      </c>
      <c r="AD487" s="15">
        <v>4</v>
      </c>
      <c r="AE487" s="15">
        <v>4</v>
      </c>
      <c r="AF487" s="15">
        <v>4</v>
      </c>
      <c r="AG487" s="15">
        <v>1</v>
      </c>
      <c r="AH487" s="15">
        <v>1</v>
      </c>
      <c r="AI487" s="15">
        <v>0</v>
      </c>
      <c r="AJ487" s="15">
        <v>0</v>
      </c>
      <c r="AK487" s="15">
        <v>1</v>
      </c>
      <c r="AL487" s="27">
        <v>2</v>
      </c>
      <c r="AM487" s="27">
        <v>2</v>
      </c>
      <c r="AN487" s="27">
        <v>2</v>
      </c>
      <c r="AO487" s="27">
        <v>2</v>
      </c>
      <c r="AP487" s="27">
        <v>2</v>
      </c>
      <c r="AQ487" s="27">
        <v>2</v>
      </c>
      <c r="AR487" s="27">
        <v>2</v>
      </c>
      <c r="AS487" s="15">
        <f t="shared" si="49"/>
        <v>-1</v>
      </c>
      <c r="AT487" s="15">
        <f t="shared" si="50"/>
        <v>-1</v>
      </c>
      <c r="AU487" s="15">
        <f t="shared" si="51"/>
        <v>-1</v>
      </c>
      <c r="AV487" s="15">
        <f t="shared" si="52"/>
        <v>-1</v>
      </c>
      <c r="AW487" s="15">
        <f t="shared" si="53"/>
        <v>-1</v>
      </c>
      <c r="AX487" s="15">
        <f t="shared" si="54"/>
        <v>-1</v>
      </c>
      <c r="AY487" s="15">
        <f t="shared" si="55"/>
        <v>-1</v>
      </c>
    </row>
    <row r="488" spans="1:51" x14ac:dyDescent="0.2">
      <c r="A488" s="15">
        <v>244</v>
      </c>
      <c r="B488" s="15">
        <v>839</v>
      </c>
      <c r="C488" s="15">
        <v>1</v>
      </c>
      <c r="D488" s="15">
        <v>1</v>
      </c>
      <c r="E488" s="15">
        <v>0</v>
      </c>
      <c r="F488" s="15">
        <v>0</v>
      </c>
      <c r="G488" s="15">
        <v>0</v>
      </c>
      <c r="H488" s="15">
        <v>1</v>
      </c>
      <c r="I488" s="15">
        <v>62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7</v>
      </c>
      <c r="P488" s="15">
        <v>40</v>
      </c>
      <c r="Q488" s="15">
        <v>0</v>
      </c>
      <c r="R488" s="15">
        <v>1</v>
      </c>
      <c r="S488" s="15">
        <v>0</v>
      </c>
      <c r="T488" s="15">
        <v>0</v>
      </c>
      <c r="U488" s="15">
        <v>1</v>
      </c>
      <c r="V488" s="15">
        <v>1</v>
      </c>
      <c r="W488" s="15">
        <v>1</v>
      </c>
      <c r="X488" s="15">
        <v>20</v>
      </c>
      <c r="Y488" s="193">
        <v>750</v>
      </c>
      <c r="Z488" s="15">
        <v>4</v>
      </c>
      <c r="AA488" s="15">
        <v>4</v>
      </c>
      <c r="AB488" s="15">
        <v>4</v>
      </c>
      <c r="AC488" s="15">
        <v>5</v>
      </c>
      <c r="AD488" s="15">
        <v>5</v>
      </c>
      <c r="AE488" s="15">
        <v>4.4000000000000004</v>
      </c>
      <c r="AF488" s="15">
        <v>4</v>
      </c>
      <c r="AG488" s="15">
        <v>1</v>
      </c>
      <c r="AH488" s="15">
        <v>1</v>
      </c>
      <c r="AI488" s="15">
        <v>0</v>
      </c>
      <c r="AJ488" s="15">
        <v>0</v>
      </c>
      <c r="AK488" s="15">
        <v>1</v>
      </c>
      <c r="AL488" s="15">
        <v>3</v>
      </c>
      <c r="AM488" s="15">
        <v>3</v>
      </c>
      <c r="AN488" s="15">
        <v>3</v>
      </c>
      <c r="AO488" s="15">
        <v>3</v>
      </c>
      <c r="AP488" s="15">
        <v>3</v>
      </c>
      <c r="AQ488" s="15">
        <v>3</v>
      </c>
      <c r="AR488" s="27">
        <v>3</v>
      </c>
      <c r="AS488" s="15">
        <f t="shared" si="49"/>
        <v>0</v>
      </c>
      <c r="AT488" s="15">
        <f t="shared" si="50"/>
        <v>0</v>
      </c>
      <c r="AU488" s="15">
        <f t="shared" si="51"/>
        <v>1</v>
      </c>
      <c r="AV488" s="15">
        <f t="shared" si="52"/>
        <v>1</v>
      </c>
      <c r="AW488" s="15">
        <f t="shared" si="53"/>
        <v>1</v>
      </c>
      <c r="AX488" s="15">
        <f t="shared" si="54"/>
        <v>1</v>
      </c>
      <c r="AY488" s="15">
        <f t="shared" si="55"/>
        <v>0.66666666666666652</v>
      </c>
    </row>
    <row r="489" spans="1:51" x14ac:dyDescent="0.2">
      <c r="A489" s="15">
        <v>244</v>
      </c>
      <c r="B489" s="15">
        <v>839</v>
      </c>
      <c r="C489" s="15">
        <v>1</v>
      </c>
      <c r="D489" s="15">
        <v>1</v>
      </c>
      <c r="E489" s="15">
        <v>0</v>
      </c>
      <c r="F489" s="15">
        <v>0</v>
      </c>
      <c r="G489" s="15">
        <v>0</v>
      </c>
      <c r="H489" s="15">
        <v>1</v>
      </c>
      <c r="I489" s="15">
        <v>62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7</v>
      </c>
      <c r="P489" s="15">
        <v>40</v>
      </c>
      <c r="Q489" s="15">
        <v>0</v>
      </c>
      <c r="R489" s="15">
        <v>1</v>
      </c>
      <c r="S489" s="15">
        <v>0</v>
      </c>
      <c r="T489" s="15">
        <v>0</v>
      </c>
      <c r="U489" s="15">
        <v>1</v>
      </c>
      <c r="V489" s="15">
        <v>0</v>
      </c>
      <c r="W489" s="15">
        <v>1</v>
      </c>
      <c r="X489" s="15">
        <v>20</v>
      </c>
      <c r="Y489" s="193">
        <v>800</v>
      </c>
      <c r="Z489" s="15">
        <v>4</v>
      </c>
      <c r="AA489" s="15">
        <v>4</v>
      </c>
      <c r="AB489" s="15">
        <v>4</v>
      </c>
      <c r="AC489" s="15">
        <v>5</v>
      </c>
      <c r="AD489" s="15">
        <v>5</v>
      </c>
      <c r="AE489" s="15">
        <v>4.4000000000000004</v>
      </c>
      <c r="AF489" s="15">
        <v>4</v>
      </c>
      <c r="AG489" s="15">
        <v>1</v>
      </c>
      <c r="AH489" s="15">
        <v>1</v>
      </c>
      <c r="AI489" s="15">
        <v>0</v>
      </c>
      <c r="AJ489" s="15">
        <v>0</v>
      </c>
      <c r="AK489" s="15">
        <v>1</v>
      </c>
      <c r="AL489" s="27">
        <v>3</v>
      </c>
      <c r="AM489" s="27">
        <v>3</v>
      </c>
      <c r="AN489" s="27">
        <v>2</v>
      </c>
      <c r="AO489" s="27">
        <v>2</v>
      </c>
      <c r="AP489" s="27">
        <v>2</v>
      </c>
      <c r="AQ489" s="27">
        <v>2</v>
      </c>
      <c r="AR489" s="27">
        <v>2.3333333333333335</v>
      </c>
      <c r="AS489" s="15">
        <f t="shared" si="49"/>
        <v>0</v>
      </c>
      <c r="AT489" s="15">
        <f t="shared" si="50"/>
        <v>0</v>
      </c>
      <c r="AU489" s="15">
        <f t="shared" si="51"/>
        <v>-1</v>
      </c>
      <c r="AV489" s="15">
        <f t="shared" si="52"/>
        <v>-1</v>
      </c>
      <c r="AW489" s="15">
        <f t="shared" si="53"/>
        <v>-1</v>
      </c>
      <c r="AX489" s="15">
        <f t="shared" si="54"/>
        <v>-1</v>
      </c>
      <c r="AY489" s="15">
        <f t="shared" si="55"/>
        <v>-0.66666666666666652</v>
      </c>
    </row>
    <row r="490" spans="1:51" x14ac:dyDescent="0.2">
      <c r="A490" s="15">
        <v>245</v>
      </c>
      <c r="B490" s="15">
        <v>840</v>
      </c>
      <c r="C490" s="15">
        <v>0</v>
      </c>
      <c r="D490" s="15">
        <v>1</v>
      </c>
      <c r="E490" s="15">
        <v>0</v>
      </c>
      <c r="F490" s="15">
        <v>0</v>
      </c>
      <c r="G490" s="15">
        <v>0</v>
      </c>
      <c r="H490" s="15">
        <v>1</v>
      </c>
      <c r="I490" s="15">
        <v>33</v>
      </c>
      <c r="J490" s="15">
        <v>0</v>
      </c>
      <c r="K490" s="15">
        <v>0</v>
      </c>
      <c r="L490" s="15">
        <v>0</v>
      </c>
      <c r="M490" s="15">
        <v>1</v>
      </c>
      <c r="N490" s="15">
        <v>0</v>
      </c>
      <c r="O490" s="15">
        <v>3</v>
      </c>
      <c r="P490" s="15">
        <v>5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1</v>
      </c>
      <c r="W490" s="15">
        <v>1</v>
      </c>
      <c r="X490" s="15">
        <v>8</v>
      </c>
      <c r="Y490" s="193">
        <v>1025</v>
      </c>
      <c r="Z490" s="15">
        <v>3</v>
      </c>
      <c r="AA490" s="15">
        <v>3</v>
      </c>
      <c r="AB490" s="15">
        <v>3</v>
      </c>
      <c r="AC490" s="15">
        <v>3</v>
      </c>
      <c r="AD490" s="15">
        <v>3</v>
      </c>
      <c r="AE490" s="15">
        <v>3</v>
      </c>
      <c r="AF490" s="15">
        <v>3</v>
      </c>
      <c r="AG490" s="15">
        <v>1</v>
      </c>
      <c r="AH490" s="15">
        <v>3</v>
      </c>
      <c r="AI490" s="15">
        <v>1</v>
      </c>
      <c r="AJ490" s="15">
        <v>0</v>
      </c>
      <c r="AK490" s="15">
        <v>1</v>
      </c>
      <c r="AL490" s="15">
        <v>3</v>
      </c>
      <c r="AM490" s="15">
        <v>3</v>
      </c>
      <c r="AN490" s="15">
        <v>3</v>
      </c>
      <c r="AO490" s="15">
        <v>3</v>
      </c>
      <c r="AP490" s="15">
        <v>3</v>
      </c>
      <c r="AQ490" s="15">
        <v>3</v>
      </c>
      <c r="AR490" s="27">
        <v>3</v>
      </c>
      <c r="AS490" s="15">
        <f t="shared" si="49"/>
        <v>0</v>
      </c>
      <c r="AT490" s="15">
        <f t="shared" si="50"/>
        <v>0</v>
      </c>
      <c r="AU490" s="15">
        <f t="shared" si="51"/>
        <v>0</v>
      </c>
      <c r="AV490" s="15">
        <f t="shared" si="52"/>
        <v>0</v>
      </c>
      <c r="AW490" s="15">
        <f t="shared" si="53"/>
        <v>0</v>
      </c>
      <c r="AX490" s="15">
        <f t="shared" si="54"/>
        <v>0</v>
      </c>
      <c r="AY490" s="15">
        <f t="shared" si="55"/>
        <v>0</v>
      </c>
    </row>
    <row r="491" spans="1:51" x14ac:dyDescent="0.2">
      <c r="A491" s="15">
        <v>245</v>
      </c>
      <c r="B491" s="15">
        <v>840</v>
      </c>
      <c r="C491" s="15">
        <v>0</v>
      </c>
      <c r="D491" s="15">
        <v>1</v>
      </c>
      <c r="E491" s="15">
        <v>0</v>
      </c>
      <c r="F491" s="15">
        <v>0</v>
      </c>
      <c r="G491" s="15">
        <v>0</v>
      </c>
      <c r="H491" s="15">
        <v>1</v>
      </c>
      <c r="I491" s="15">
        <v>33</v>
      </c>
      <c r="J491" s="15">
        <v>0</v>
      </c>
      <c r="K491" s="15">
        <v>0</v>
      </c>
      <c r="L491" s="15">
        <v>0</v>
      </c>
      <c r="M491" s="15">
        <v>1</v>
      </c>
      <c r="N491" s="15">
        <v>0</v>
      </c>
      <c r="O491" s="15">
        <v>3</v>
      </c>
      <c r="P491" s="15">
        <v>5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1</v>
      </c>
      <c r="X491" s="15">
        <v>8</v>
      </c>
      <c r="Y491" s="193">
        <v>1025</v>
      </c>
      <c r="Z491" s="15">
        <v>3</v>
      </c>
      <c r="AA491" s="15">
        <v>3</v>
      </c>
      <c r="AB491" s="15">
        <v>3</v>
      </c>
      <c r="AC491" s="15">
        <v>3</v>
      </c>
      <c r="AD491" s="15">
        <v>3</v>
      </c>
      <c r="AE491" s="15">
        <v>3</v>
      </c>
      <c r="AF491" s="15">
        <v>3</v>
      </c>
      <c r="AG491" s="15">
        <v>1</v>
      </c>
      <c r="AH491" s="15">
        <v>3</v>
      </c>
      <c r="AI491" s="15">
        <v>1</v>
      </c>
      <c r="AJ491" s="15">
        <v>0</v>
      </c>
      <c r="AK491" s="15">
        <v>1</v>
      </c>
      <c r="AL491" s="27">
        <v>3</v>
      </c>
      <c r="AM491" s="27">
        <v>3</v>
      </c>
      <c r="AN491" s="27">
        <v>3</v>
      </c>
      <c r="AO491" s="27">
        <v>3</v>
      </c>
      <c r="AP491" s="27">
        <v>3</v>
      </c>
      <c r="AQ491" s="27">
        <v>3</v>
      </c>
      <c r="AR491" s="27">
        <v>3</v>
      </c>
      <c r="AS491" s="15">
        <f t="shared" si="49"/>
        <v>1</v>
      </c>
      <c r="AT491" s="15">
        <f t="shared" si="50"/>
        <v>1</v>
      </c>
      <c r="AU491" s="15">
        <f t="shared" si="51"/>
        <v>1</v>
      </c>
      <c r="AV491" s="15">
        <f t="shared" si="52"/>
        <v>1</v>
      </c>
      <c r="AW491" s="15">
        <f t="shared" si="53"/>
        <v>1</v>
      </c>
      <c r="AX491" s="15">
        <f t="shared" si="54"/>
        <v>1</v>
      </c>
      <c r="AY491" s="15">
        <f t="shared" si="55"/>
        <v>1</v>
      </c>
    </row>
    <row r="492" spans="1:51" x14ac:dyDescent="0.2">
      <c r="A492" s="15">
        <v>246</v>
      </c>
      <c r="B492" s="15">
        <v>841</v>
      </c>
      <c r="C492" s="15">
        <v>0</v>
      </c>
      <c r="D492" s="15">
        <v>1</v>
      </c>
      <c r="E492" s="15">
        <v>0</v>
      </c>
      <c r="F492" s="15">
        <v>0</v>
      </c>
      <c r="G492" s="15">
        <v>0</v>
      </c>
      <c r="H492" s="15">
        <v>1</v>
      </c>
      <c r="I492" s="15">
        <v>43</v>
      </c>
      <c r="J492" s="15">
        <v>0</v>
      </c>
      <c r="K492" s="15">
        <v>0</v>
      </c>
      <c r="L492" s="15">
        <v>0</v>
      </c>
      <c r="M492" s="15">
        <v>1</v>
      </c>
      <c r="N492" s="15">
        <v>0</v>
      </c>
      <c r="O492" s="15">
        <v>4</v>
      </c>
      <c r="P492" s="15">
        <v>5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1</v>
      </c>
      <c r="W492" s="15">
        <v>1</v>
      </c>
      <c r="X492" s="15">
        <v>5</v>
      </c>
      <c r="Y492" s="193">
        <v>600</v>
      </c>
      <c r="Z492" s="15">
        <v>4</v>
      </c>
      <c r="AA492" s="15">
        <v>3</v>
      </c>
      <c r="AB492" s="15">
        <v>3</v>
      </c>
      <c r="AC492" s="15">
        <v>3</v>
      </c>
      <c r="AD492" s="15">
        <v>4</v>
      </c>
      <c r="AE492" s="15">
        <v>3.4</v>
      </c>
      <c r="AF492" s="15">
        <v>3</v>
      </c>
      <c r="AG492" s="15">
        <v>0</v>
      </c>
      <c r="AH492" s="15">
        <v>5</v>
      </c>
      <c r="AI492" s="15" t="s">
        <v>1008</v>
      </c>
      <c r="AJ492" s="15" t="s">
        <v>1008</v>
      </c>
      <c r="AK492" s="15" t="s">
        <v>1007</v>
      </c>
      <c r="AL492" s="15">
        <v>2</v>
      </c>
      <c r="AM492" s="15">
        <v>2</v>
      </c>
      <c r="AN492" s="15">
        <v>2</v>
      </c>
      <c r="AO492" s="15">
        <v>2</v>
      </c>
      <c r="AP492" s="15">
        <v>2</v>
      </c>
      <c r="AQ492" s="15">
        <v>2</v>
      </c>
      <c r="AR492" s="27">
        <v>2</v>
      </c>
      <c r="AS492" s="15">
        <f t="shared" si="49"/>
        <v>0</v>
      </c>
      <c r="AT492" s="15">
        <f t="shared" si="50"/>
        <v>0</v>
      </c>
      <c r="AU492" s="15">
        <f t="shared" si="51"/>
        <v>0</v>
      </c>
      <c r="AV492" s="15">
        <f t="shared" si="52"/>
        <v>0</v>
      </c>
      <c r="AW492" s="15">
        <f t="shared" si="53"/>
        <v>0</v>
      </c>
      <c r="AX492" s="15">
        <f t="shared" si="54"/>
        <v>0</v>
      </c>
      <c r="AY492" s="15">
        <f t="shared" si="55"/>
        <v>0</v>
      </c>
    </row>
    <row r="493" spans="1:51" x14ac:dyDescent="0.2">
      <c r="A493" s="15">
        <v>246</v>
      </c>
      <c r="B493" s="15">
        <v>841</v>
      </c>
      <c r="C493" s="15">
        <v>0</v>
      </c>
      <c r="D493" s="15">
        <v>1</v>
      </c>
      <c r="E493" s="15">
        <v>0</v>
      </c>
      <c r="F493" s="15">
        <v>0</v>
      </c>
      <c r="G493" s="15">
        <v>0</v>
      </c>
      <c r="H493" s="15">
        <v>1</v>
      </c>
      <c r="I493" s="15">
        <v>43</v>
      </c>
      <c r="J493" s="15">
        <v>0</v>
      </c>
      <c r="K493" s="15">
        <v>0</v>
      </c>
      <c r="L493" s="15">
        <v>0</v>
      </c>
      <c r="M493" s="15">
        <v>1</v>
      </c>
      <c r="N493" s="15">
        <v>0</v>
      </c>
      <c r="O493" s="15">
        <v>4</v>
      </c>
      <c r="P493" s="15">
        <v>5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1</v>
      </c>
      <c r="X493" s="15">
        <v>5</v>
      </c>
      <c r="Y493" s="193">
        <v>700</v>
      </c>
      <c r="Z493" s="15">
        <v>4</v>
      </c>
      <c r="AA493" s="15">
        <v>3</v>
      </c>
      <c r="AB493" s="15">
        <v>3</v>
      </c>
      <c r="AC493" s="15">
        <v>3</v>
      </c>
      <c r="AD493" s="15">
        <v>4</v>
      </c>
      <c r="AE493" s="15">
        <v>3.4</v>
      </c>
      <c r="AF493" s="15">
        <v>3</v>
      </c>
      <c r="AG493" s="15">
        <v>0</v>
      </c>
      <c r="AH493" s="15">
        <v>5</v>
      </c>
      <c r="AI493" s="15" t="s">
        <v>1008</v>
      </c>
      <c r="AJ493" s="15" t="s">
        <v>1008</v>
      </c>
      <c r="AK493" s="15" t="s">
        <v>1007</v>
      </c>
      <c r="AL493" s="27">
        <v>2</v>
      </c>
      <c r="AM493" s="27">
        <v>2</v>
      </c>
      <c r="AN493" s="27">
        <v>2</v>
      </c>
      <c r="AO493" s="27">
        <v>2</v>
      </c>
      <c r="AP493" s="27">
        <v>2</v>
      </c>
      <c r="AQ493" s="27">
        <v>2</v>
      </c>
      <c r="AR493" s="27">
        <v>2</v>
      </c>
      <c r="AS493" s="15">
        <f t="shared" si="49"/>
        <v>-1</v>
      </c>
      <c r="AT493" s="15">
        <f t="shared" si="50"/>
        <v>-1</v>
      </c>
      <c r="AU493" s="15">
        <f t="shared" si="51"/>
        <v>-1</v>
      </c>
      <c r="AV493" s="15">
        <f t="shared" si="52"/>
        <v>-1</v>
      </c>
      <c r="AW493" s="15">
        <f t="shared" si="53"/>
        <v>-1</v>
      </c>
      <c r="AX493" s="15">
        <f t="shared" si="54"/>
        <v>-1</v>
      </c>
      <c r="AY493" s="15">
        <f t="shared" si="55"/>
        <v>-1</v>
      </c>
    </row>
    <row r="494" spans="1:51" x14ac:dyDescent="0.2">
      <c r="A494" s="15">
        <v>247</v>
      </c>
      <c r="B494" s="15">
        <v>842</v>
      </c>
      <c r="C494" s="15">
        <v>0</v>
      </c>
      <c r="D494" s="15">
        <v>1</v>
      </c>
      <c r="E494" s="15">
        <v>0</v>
      </c>
      <c r="F494" s="15">
        <v>0</v>
      </c>
      <c r="G494" s="15">
        <v>0</v>
      </c>
      <c r="H494" s="15">
        <v>0</v>
      </c>
      <c r="I494" s="15">
        <v>34</v>
      </c>
      <c r="J494" s="15">
        <v>0</v>
      </c>
      <c r="K494" s="15">
        <v>0</v>
      </c>
      <c r="L494" s="15">
        <v>0</v>
      </c>
      <c r="M494" s="15">
        <v>1</v>
      </c>
      <c r="N494" s="15">
        <v>0</v>
      </c>
      <c r="O494" s="15">
        <v>5</v>
      </c>
      <c r="P494" s="15">
        <v>3</v>
      </c>
      <c r="Q494" s="15">
        <v>0</v>
      </c>
      <c r="R494" s="15">
        <v>0</v>
      </c>
      <c r="S494" s="15">
        <v>1</v>
      </c>
      <c r="T494" s="15">
        <v>300000</v>
      </c>
      <c r="U494" s="15">
        <v>0</v>
      </c>
      <c r="V494" s="15">
        <v>1</v>
      </c>
      <c r="W494" s="15">
        <v>1</v>
      </c>
      <c r="X494" s="15">
        <v>1</v>
      </c>
      <c r="Y494" s="193">
        <v>10800</v>
      </c>
      <c r="Z494" s="15">
        <v>3</v>
      </c>
      <c r="AA494" s="15">
        <v>3</v>
      </c>
      <c r="AB494" s="15">
        <v>3</v>
      </c>
      <c r="AC494" s="15">
        <v>3</v>
      </c>
      <c r="AD494" s="15">
        <v>3</v>
      </c>
      <c r="AE494" s="15">
        <v>3</v>
      </c>
      <c r="AF494" s="15">
        <v>3</v>
      </c>
      <c r="AG494" s="15">
        <v>1</v>
      </c>
      <c r="AH494" s="15">
        <v>4</v>
      </c>
      <c r="AI494" s="15">
        <v>0</v>
      </c>
      <c r="AJ494" s="15">
        <v>1</v>
      </c>
      <c r="AK494" s="15">
        <v>1</v>
      </c>
      <c r="AL494" s="15">
        <v>3</v>
      </c>
      <c r="AM494" s="15">
        <v>3</v>
      </c>
      <c r="AN494" s="15">
        <v>3</v>
      </c>
      <c r="AO494" s="15">
        <v>3</v>
      </c>
      <c r="AP494" s="15">
        <v>3</v>
      </c>
      <c r="AQ494" s="15">
        <v>3</v>
      </c>
      <c r="AR494" s="27">
        <v>3</v>
      </c>
      <c r="AS494" s="15">
        <f t="shared" si="49"/>
        <v>0</v>
      </c>
      <c r="AT494" s="15">
        <f t="shared" si="50"/>
        <v>0</v>
      </c>
      <c r="AU494" s="15">
        <f t="shared" si="51"/>
        <v>0</v>
      </c>
      <c r="AV494" s="15">
        <f t="shared" si="52"/>
        <v>0</v>
      </c>
      <c r="AW494" s="15">
        <f t="shared" si="53"/>
        <v>0</v>
      </c>
      <c r="AX494" s="15">
        <f t="shared" si="54"/>
        <v>0</v>
      </c>
      <c r="AY494" s="15">
        <f t="shared" si="55"/>
        <v>0</v>
      </c>
    </row>
    <row r="495" spans="1:51" x14ac:dyDescent="0.2">
      <c r="A495" s="15">
        <v>247</v>
      </c>
      <c r="B495" s="15">
        <v>842</v>
      </c>
      <c r="C495" s="15">
        <v>0</v>
      </c>
      <c r="D495" s="15">
        <v>1</v>
      </c>
      <c r="E495" s="15">
        <v>0</v>
      </c>
      <c r="F495" s="15">
        <v>0</v>
      </c>
      <c r="G495" s="15">
        <v>0</v>
      </c>
      <c r="H495" s="15">
        <v>0</v>
      </c>
      <c r="I495" s="15">
        <v>34</v>
      </c>
      <c r="J495" s="15">
        <v>0</v>
      </c>
      <c r="K495" s="15">
        <v>0</v>
      </c>
      <c r="L495" s="15">
        <v>0</v>
      </c>
      <c r="M495" s="15">
        <v>1</v>
      </c>
      <c r="N495" s="15">
        <v>0</v>
      </c>
      <c r="O495" s="15">
        <v>5</v>
      </c>
      <c r="P495" s="15">
        <v>3</v>
      </c>
      <c r="Q495" s="15">
        <v>0</v>
      </c>
      <c r="R495" s="15">
        <v>0</v>
      </c>
      <c r="S495" s="15">
        <v>1</v>
      </c>
      <c r="T495" s="15">
        <v>300000</v>
      </c>
      <c r="U495" s="15">
        <v>0</v>
      </c>
      <c r="V495" s="15">
        <v>0</v>
      </c>
      <c r="W495" s="15">
        <v>1</v>
      </c>
      <c r="X495" s="15">
        <v>1</v>
      </c>
      <c r="Y495" s="193">
        <v>10800</v>
      </c>
      <c r="Z495" s="15">
        <v>3</v>
      </c>
      <c r="AA495" s="15">
        <v>3</v>
      </c>
      <c r="AB495" s="15">
        <v>3</v>
      </c>
      <c r="AC495" s="15">
        <v>3</v>
      </c>
      <c r="AD495" s="15">
        <v>3</v>
      </c>
      <c r="AE495" s="15">
        <v>3</v>
      </c>
      <c r="AF495" s="15">
        <v>3</v>
      </c>
      <c r="AG495" s="15">
        <v>1</v>
      </c>
      <c r="AH495" s="15">
        <v>4</v>
      </c>
      <c r="AI495" s="15">
        <v>0</v>
      </c>
      <c r="AJ495" s="15">
        <v>1</v>
      </c>
      <c r="AK495" s="15">
        <v>1</v>
      </c>
      <c r="AL495" s="27">
        <v>3</v>
      </c>
      <c r="AM495" s="27">
        <v>3</v>
      </c>
      <c r="AN495" s="27">
        <v>3</v>
      </c>
      <c r="AO495" s="27">
        <v>3</v>
      </c>
      <c r="AP495" s="27">
        <v>3</v>
      </c>
      <c r="AQ495" s="27">
        <v>3</v>
      </c>
      <c r="AR495" s="27">
        <v>3</v>
      </c>
      <c r="AS495" s="15">
        <f t="shared" si="49"/>
        <v>0</v>
      </c>
      <c r="AT495" s="15">
        <f t="shared" si="50"/>
        <v>0</v>
      </c>
      <c r="AU495" s="15">
        <f t="shared" si="51"/>
        <v>0</v>
      </c>
      <c r="AV495" s="15">
        <f t="shared" si="52"/>
        <v>0</v>
      </c>
      <c r="AW495" s="15">
        <f t="shared" si="53"/>
        <v>0</v>
      </c>
      <c r="AX495" s="15">
        <f t="shared" si="54"/>
        <v>0</v>
      </c>
      <c r="AY495" s="15">
        <f t="shared" si="55"/>
        <v>0</v>
      </c>
    </row>
    <row r="496" spans="1:51" x14ac:dyDescent="0.2">
      <c r="A496" s="15">
        <v>248</v>
      </c>
      <c r="B496" s="15">
        <v>843</v>
      </c>
      <c r="C496" s="15">
        <v>0</v>
      </c>
      <c r="D496" s="15">
        <v>1</v>
      </c>
      <c r="E496" s="15">
        <v>0</v>
      </c>
      <c r="F496" s="15">
        <v>0</v>
      </c>
      <c r="G496" s="15">
        <v>0</v>
      </c>
      <c r="H496" s="15">
        <v>1</v>
      </c>
      <c r="I496" s="15">
        <v>39</v>
      </c>
      <c r="J496" s="15">
        <v>0</v>
      </c>
      <c r="K496" s="15">
        <v>0</v>
      </c>
      <c r="L496" s="15">
        <v>0</v>
      </c>
      <c r="M496" s="15">
        <v>1</v>
      </c>
      <c r="N496" s="15">
        <v>0</v>
      </c>
      <c r="O496" s="15">
        <v>4</v>
      </c>
      <c r="P496" s="15">
        <v>4</v>
      </c>
      <c r="Q496" s="15">
        <v>1</v>
      </c>
      <c r="R496" s="15">
        <v>0</v>
      </c>
      <c r="S496" s="15">
        <v>1</v>
      </c>
      <c r="T496" s="15">
        <v>240000</v>
      </c>
      <c r="U496" s="15">
        <v>0</v>
      </c>
      <c r="V496" s="15">
        <v>1</v>
      </c>
      <c r="W496" s="15">
        <v>1</v>
      </c>
      <c r="X496" s="15">
        <v>5</v>
      </c>
      <c r="Y496" s="193">
        <v>1200</v>
      </c>
      <c r="Z496" s="15">
        <v>3</v>
      </c>
      <c r="AA496" s="15">
        <v>3</v>
      </c>
      <c r="AB496" s="15">
        <v>3</v>
      </c>
      <c r="AC496" s="15">
        <v>3</v>
      </c>
      <c r="AD496" s="15">
        <v>3</v>
      </c>
      <c r="AE496" s="15">
        <v>3</v>
      </c>
      <c r="AF496" s="15">
        <v>3</v>
      </c>
      <c r="AG496" s="15">
        <v>0</v>
      </c>
      <c r="AH496" s="15">
        <v>5</v>
      </c>
      <c r="AI496" s="15" t="s">
        <v>1008</v>
      </c>
      <c r="AJ496" s="15" t="s">
        <v>1008</v>
      </c>
      <c r="AK496" s="15" t="s">
        <v>1007</v>
      </c>
      <c r="AL496" s="15">
        <v>3</v>
      </c>
      <c r="AM496" s="15">
        <v>3</v>
      </c>
      <c r="AN496" s="15">
        <v>3</v>
      </c>
      <c r="AO496" s="15">
        <v>3</v>
      </c>
      <c r="AP496" s="15">
        <v>3</v>
      </c>
      <c r="AQ496" s="15">
        <v>3</v>
      </c>
      <c r="AR496" s="27">
        <v>3</v>
      </c>
      <c r="AS496" s="15">
        <f t="shared" si="49"/>
        <v>0</v>
      </c>
      <c r="AT496" s="15">
        <f t="shared" si="50"/>
        <v>0</v>
      </c>
      <c r="AU496" s="15">
        <f t="shared" si="51"/>
        <v>0</v>
      </c>
      <c r="AV496" s="15">
        <f t="shared" si="52"/>
        <v>0</v>
      </c>
      <c r="AW496" s="15">
        <f t="shared" si="53"/>
        <v>0</v>
      </c>
      <c r="AX496" s="15">
        <f t="shared" si="54"/>
        <v>0</v>
      </c>
      <c r="AY496" s="15">
        <f t="shared" si="55"/>
        <v>0</v>
      </c>
    </row>
    <row r="497" spans="1:51" x14ac:dyDescent="0.2">
      <c r="A497" s="15">
        <v>248</v>
      </c>
      <c r="B497" s="15">
        <v>843</v>
      </c>
      <c r="C497" s="15">
        <v>0</v>
      </c>
      <c r="D497" s="15">
        <v>1</v>
      </c>
      <c r="E497" s="15">
        <v>0</v>
      </c>
      <c r="F497" s="15">
        <v>0</v>
      </c>
      <c r="G497" s="15">
        <v>0</v>
      </c>
      <c r="H497" s="15">
        <v>1</v>
      </c>
      <c r="I497" s="15">
        <v>39</v>
      </c>
      <c r="J497" s="15">
        <v>0</v>
      </c>
      <c r="K497" s="15">
        <v>0</v>
      </c>
      <c r="L497" s="15">
        <v>0</v>
      </c>
      <c r="M497" s="15">
        <v>1</v>
      </c>
      <c r="N497" s="15">
        <v>0</v>
      </c>
      <c r="O497" s="15">
        <v>4</v>
      </c>
      <c r="P497" s="15">
        <v>4</v>
      </c>
      <c r="Q497" s="15">
        <v>1</v>
      </c>
      <c r="R497" s="15">
        <v>0</v>
      </c>
      <c r="S497" s="15">
        <v>1</v>
      </c>
      <c r="T497" s="15">
        <v>240000</v>
      </c>
      <c r="U497" s="15">
        <v>0</v>
      </c>
      <c r="V497" s="15">
        <v>0</v>
      </c>
      <c r="W497" s="15">
        <v>1</v>
      </c>
      <c r="X497" s="15">
        <v>5</v>
      </c>
      <c r="Y497" s="193">
        <v>1300</v>
      </c>
      <c r="Z497" s="15">
        <v>3</v>
      </c>
      <c r="AA497" s="15">
        <v>3</v>
      </c>
      <c r="AB497" s="15">
        <v>3</v>
      </c>
      <c r="AC497" s="15">
        <v>3</v>
      </c>
      <c r="AD497" s="15">
        <v>3</v>
      </c>
      <c r="AE497" s="15">
        <v>3</v>
      </c>
      <c r="AF497" s="15">
        <v>3</v>
      </c>
      <c r="AG497" s="15">
        <v>0</v>
      </c>
      <c r="AH497" s="15">
        <v>5</v>
      </c>
      <c r="AI497" s="15" t="s">
        <v>1008</v>
      </c>
      <c r="AJ497" s="15" t="s">
        <v>1008</v>
      </c>
      <c r="AK497" s="15" t="s">
        <v>1007</v>
      </c>
      <c r="AL497" s="27">
        <v>3</v>
      </c>
      <c r="AM497" s="27">
        <v>3</v>
      </c>
      <c r="AN497" s="27">
        <v>3</v>
      </c>
      <c r="AO497" s="27">
        <v>3</v>
      </c>
      <c r="AP497" s="27">
        <v>3</v>
      </c>
      <c r="AQ497" s="27">
        <v>3</v>
      </c>
      <c r="AR497" s="27">
        <v>3</v>
      </c>
      <c r="AS497" s="15">
        <f t="shared" si="49"/>
        <v>1</v>
      </c>
      <c r="AT497" s="15">
        <f t="shared" si="50"/>
        <v>1</v>
      </c>
      <c r="AU497" s="15">
        <f t="shared" si="51"/>
        <v>1</v>
      </c>
      <c r="AV497" s="15">
        <f t="shared" si="52"/>
        <v>1</v>
      </c>
      <c r="AW497" s="15">
        <f t="shared" si="53"/>
        <v>1</v>
      </c>
      <c r="AX497" s="15">
        <f t="shared" si="54"/>
        <v>1</v>
      </c>
      <c r="AY497" s="15">
        <f t="shared" si="55"/>
        <v>1</v>
      </c>
    </row>
    <row r="498" spans="1:51" x14ac:dyDescent="0.2">
      <c r="A498" s="15">
        <v>249</v>
      </c>
      <c r="B498" s="15">
        <v>844</v>
      </c>
      <c r="C498" s="15">
        <v>0</v>
      </c>
      <c r="D498" s="15">
        <v>1</v>
      </c>
      <c r="E498" s="15">
        <v>0</v>
      </c>
      <c r="F498" s="15">
        <v>0</v>
      </c>
      <c r="G498" s="15">
        <v>0</v>
      </c>
      <c r="H498" s="15">
        <v>0</v>
      </c>
      <c r="I498" s="15">
        <v>32</v>
      </c>
      <c r="J498" s="15">
        <v>0</v>
      </c>
      <c r="K498" s="15">
        <v>0</v>
      </c>
      <c r="L498" s="15">
        <v>0</v>
      </c>
      <c r="M498" s="15">
        <v>1</v>
      </c>
      <c r="N498" s="15">
        <v>0</v>
      </c>
      <c r="O498" s="15">
        <v>4</v>
      </c>
      <c r="P498" s="15">
        <v>2</v>
      </c>
      <c r="Q498" s="15">
        <v>1</v>
      </c>
      <c r="R498" s="15">
        <v>0</v>
      </c>
      <c r="S498" s="15">
        <v>1</v>
      </c>
      <c r="T498" s="15">
        <v>360000</v>
      </c>
      <c r="U498" s="15">
        <v>0</v>
      </c>
      <c r="V498" s="15">
        <v>1</v>
      </c>
      <c r="W498" s="15">
        <v>1</v>
      </c>
      <c r="X498" s="15">
        <v>3</v>
      </c>
      <c r="Y498" s="193">
        <v>1666.6666666666667</v>
      </c>
      <c r="Z498" s="15">
        <v>2</v>
      </c>
      <c r="AA498" s="15">
        <v>3</v>
      </c>
      <c r="AB498" s="15">
        <v>3</v>
      </c>
      <c r="AC498" s="15">
        <v>2</v>
      </c>
      <c r="AD498" s="15">
        <v>3</v>
      </c>
      <c r="AE498" s="15">
        <v>2.6</v>
      </c>
      <c r="AF498" s="15">
        <v>2</v>
      </c>
      <c r="AG498" s="15">
        <v>1</v>
      </c>
      <c r="AH498" s="15">
        <v>4</v>
      </c>
      <c r="AI498" s="15">
        <v>0</v>
      </c>
      <c r="AJ498" s="15">
        <v>1</v>
      </c>
      <c r="AK498" s="15">
        <v>1</v>
      </c>
      <c r="AL498" s="15">
        <v>2</v>
      </c>
      <c r="AM498" s="15">
        <v>2</v>
      </c>
      <c r="AN498" s="15">
        <v>2</v>
      </c>
      <c r="AO498" s="15">
        <v>2</v>
      </c>
      <c r="AP498" s="15">
        <v>2</v>
      </c>
      <c r="AQ498" s="15">
        <v>2</v>
      </c>
      <c r="AR498" s="27">
        <v>2</v>
      </c>
      <c r="AS498" s="15">
        <f t="shared" si="49"/>
        <v>0</v>
      </c>
      <c r="AT498" s="15">
        <f t="shared" si="50"/>
        <v>0</v>
      </c>
      <c r="AU498" s="15">
        <f t="shared" si="51"/>
        <v>0</v>
      </c>
      <c r="AV498" s="15">
        <f t="shared" si="52"/>
        <v>0</v>
      </c>
      <c r="AW498" s="15">
        <f t="shared" si="53"/>
        <v>0</v>
      </c>
      <c r="AX498" s="15">
        <f t="shared" si="54"/>
        <v>0</v>
      </c>
      <c r="AY498" s="15">
        <f t="shared" si="55"/>
        <v>0</v>
      </c>
    </row>
    <row r="499" spans="1:51" x14ac:dyDescent="0.2">
      <c r="A499" s="15">
        <v>249</v>
      </c>
      <c r="B499" s="15">
        <v>844</v>
      </c>
      <c r="C499" s="15">
        <v>0</v>
      </c>
      <c r="D499" s="15">
        <v>1</v>
      </c>
      <c r="E499" s="15">
        <v>0</v>
      </c>
      <c r="F499" s="15">
        <v>0</v>
      </c>
      <c r="G499" s="15">
        <v>0</v>
      </c>
      <c r="H499" s="15">
        <v>0</v>
      </c>
      <c r="I499" s="15">
        <v>32</v>
      </c>
      <c r="J499" s="15">
        <v>0</v>
      </c>
      <c r="K499" s="15">
        <v>0</v>
      </c>
      <c r="L499" s="15">
        <v>0</v>
      </c>
      <c r="M499" s="15">
        <v>1</v>
      </c>
      <c r="N499" s="15">
        <v>0</v>
      </c>
      <c r="O499" s="15">
        <v>4</v>
      </c>
      <c r="P499" s="15">
        <v>2</v>
      </c>
      <c r="Q499" s="15">
        <v>1</v>
      </c>
      <c r="R499" s="15">
        <v>0</v>
      </c>
      <c r="S499" s="15">
        <v>1</v>
      </c>
      <c r="T499" s="15">
        <v>360000</v>
      </c>
      <c r="U499" s="15">
        <v>0</v>
      </c>
      <c r="V499" s="15">
        <v>0</v>
      </c>
      <c r="W499" s="15">
        <v>1</v>
      </c>
      <c r="X499" s="15">
        <v>3</v>
      </c>
      <c r="Y499" s="193">
        <v>1666.6666666666667</v>
      </c>
      <c r="Z499" s="15">
        <v>2</v>
      </c>
      <c r="AA499" s="15">
        <v>3</v>
      </c>
      <c r="AB499" s="15">
        <v>3</v>
      </c>
      <c r="AC499" s="15">
        <v>2</v>
      </c>
      <c r="AD499" s="15">
        <v>3</v>
      </c>
      <c r="AE499" s="15">
        <v>2.6</v>
      </c>
      <c r="AF499" s="15">
        <v>2</v>
      </c>
      <c r="AG499" s="15">
        <v>1</v>
      </c>
      <c r="AH499" s="15">
        <v>4</v>
      </c>
      <c r="AI499" s="15">
        <v>0</v>
      </c>
      <c r="AJ499" s="15">
        <v>1</v>
      </c>
      <c r="AK499" s="15">
        <v>1</v>
      </c>
      <c r="AL499" s="27">
        <v>2</v>
      </c>
      <c r="AM499" s="27">
        <v>2</v>
      </c>
      <c r="AN499" s="27">
        <v>2</v>
      </c>
      <c r="AO499" s="27">
        <v>2</v>
      </c>
      <c r="AP499" s="27">
        <v>2</v>
      </c>
      <c r="AQ499" s="27">
        <v>2</v>
      </c>
      <c r="AR499" s="27">
        <v>2</v>
      </c>
      <c r="AS499" s="15">
        <f t="shared" si="49"/>
        <v>0</v>
      </c>
      <c r="AT499" s="15">
        <f t="shared" si="50"/>
        <v>0</v>
      </c>
      <c r="AU499" s="15">
        <f t="shared" si="51"/>
        <v>0</v>
      </c>
      <c r="AV499" s="15">
        <f t="shared" si="52"/>
        <v>0</v>
      </c>
      <c r="AW499" s="15">
        <f t="shared" si="53"/>
        <v>0</v>
      </c>
      <c r="AX499" s="15">
        <f t="shared" si="54"/>
        <v>0</v>
      </c>
      <c r="AY499" s="15">
        <f t="shared" si="55"/>
        <v>0</v>
      </c>
    </row>
    <row r="500" spans="1:51" x14ac:dyDescent="0.2">
      <c r="A500" s="15">
        <v>250</v>
      </c>
      <c r="B500" s="15">
        <v>845</v>
      </c>
      <c r="C500" s="15">
        <v>0</v>
      </c>
      <c r="D500" s="15">
        <v>1</v>
      </c>
      <c r="E500" s="15">
        <v>0</v>
      </c>
      <c r="F500" s="15">
        <v>0</v>
      </c>
      <c r="G500" s="15">
        <v>0</v>
      </c>
      <c r="H500" s="15">
        <v>0</v>
      </c>
      <c r="I500" s="15">
        <v>52</v>
      </c>
      <c r="J500" s="15">
        <v>0</v>
      </c>
      <c r="K500" s="15">
        <v>0</v>
      </c>
      <c r="L500" s="15">
        <v>0</v>
      </c>
      <c r="M500" s="15">
        <v>1</v>
      </c>
      <c r="N500" s="15">
        <v>0</v>
      </c>
      <c r="O500" s="15">
        <v>5</v>
      </c>
      <c r="P500" s="15">
        <v>6</v>
      </c>
      <c r="Q500" s="15">
        <v>0</v>
      </c>
      <c r="R500" s="15">
        <v>0</v>
      </c>
      <c r="S500" s="15">
        <v>1</v>
      </c>
      <c r="T500" s="15">
        <v>200000</v>
      </c>
      <c r="U500" s="15">
        <v>1</v>
      </c>
      <c r="V500" s="15">
        <v>1</v>
      </c>
      <c r="W500" s="15">
        <v>1</v>
      </c>
      <c r="X500" s="15">
        <v>3</v>
      </c>
      <c r="Y500" s="193">
        <v>400</v>
      </c>
      <c r="Z500" s="15">
        <v>3</v>
      </c>
      <c r="AA500" s="15">
        <v>4</v>
      </c>
      <c r="AB500" s="15">
        <v>3</v>
      </c>
      <c r="AC500" s="15">
        <v>3</v>
      </c>
      <c r="AD500" s="15">
        <v>3</v>
      </c>
      <c r="AE500" s="15">
        <v>3.2</v>
      </c>
      <c r="AF500" s="15">
        <v>3</v>
      </c>
      <c r="AG500" s="15">
        <v>1</v>
      </c>
      <c r="AH500" s="15">
        <v>4</v>
      </c>
      <c r="AI500" s="15">
        <v>0</v>
      </c>
      <c r="AJ500" s="15">
        <v>1</v>
      </c>
      <c r="AK500" s="15">
        <v>1</v>
      </c>
      <c r="AL500" s="15">
        <v>2</v>
      </c>
      <c r="AM500" s="15">
        <v>2</v>
      </c>
      <c r="AN500" s="15">
        <v>2</v>
      </c>
      <c r="AO500" s="15">
        <v>2</v>
      </c>
      <c r="AP500" s="15">
        <v>2</v>
      </c>
      <c r="AQ500" s="15">
        <v>2</v>
      </c>
      <c r="AR500" s="27">
        <v>2</v>
      </c>
      <c r="AS500" s="15">
        <f t="shared" si="49"/>
        <v>0</v>
      </c>
      <c r="AT500" s="15">
        <f t="shared" si="50"/>
        <v>0</v>
      </c>
      <c r="AU500" s="15">
        <f t="shared" si="51"/>
        <v>0</v>
      </c>
      <c r="AV500" s="15">
        <f t="shared" si="52"/>
        <v>0</v>
      </c>
      <c r="AW500" s="15">
        <f t="shared" si="53"/>
        <v>0</v>
      </c>
      <c r="AX500" s="15">
        <f t="shared" si="54"/>
        <v>0</v>
      </c>
      <c r="AY500" s="15">
        <f t="shared" si="55"/>
        <v>0</v>
      </c>
    </row>
    <row r="501" spans="1:51" x14ac:dyDescent="0.2">
      <c r="A501" s="15">
        <v>250</v>
      </c>
      <c r="B501" s="15">
        <v>845</v>
      </c>
      <c r="C501" s="15">
        <v>0</v>
      </c>
      <c r="D501" s="15">
        <v>1</v>
      </c>
      <c r="E501" s="15">
        <v>0</v>
      </c>
      <c r="F501" s="15">
        <v>0</v>
      </c>
      <c r="G501" s="15">
        <v>0</v>
      </c>
      <c r="H501" s="15">
        <v>0</v>
      </c>
      <c r="I501" s="15">
        <v>52</v>
      </c>
      <c r="J501" s="15">
        <v>0</v>
      </c>
      <c r="K501" s="15">
        <v>0</v>
      </c>
      <c r="L501" s="15">
        <v>0</v>
      </c>
      <c r="M501" s="15">
        <v>1</v>
      </c>
      <c r="N501" s="15">
        <v>0</v>
      </c>
      <c r="O501" s="15">
        <v>5</v>
      </c>
      <c r="P501" s="15">
        <v>6</v>
      </c>
      <c r="Q501" s="15">
        <v>0</v>
      </c>
      <c r="R501" s="15">
        <v>0</v>
      </c>
      <c r="S501" s="15">
        <v>1</v>
      </c>
      <c r="T501" s="15">
        <v>200000</v>
      </c>
      <c r="U501" s="15">
        <v>1</v>
      </c>
      <c r="V501" s="15">
        <v>0</v>
      </c>
      <c r="W501" s="15">
        <v>1</v>
      </c>
      <c r="X501" s="15">
        <v>3</v>
      </c>
      <c r="Y501" s="193">
        <v>400</v>
      </c>
      <c r="Z501" s="15">
        <v>3</v>
      </c>
      <c r="AA501" s="15">
        <v>4</v>
      </c>
      <c r="AB501" s="15">
        <v>3</v>
      </c>
      <c r="AC501" s="15">
        <v>3</v>
      </c>
      <c r="AD501" s="15">
        <v>3</v>
      </c>
      <c r="AE501" s="15">
        <v>3.2</v>
      </c>
      <c r="AF501" s="15">
        <v>3</v>
      </c>
      <c r="AG501" s="15">
        <v>1</v>
      </c>
      <c r="AH501" s="15">
        <v>4</v>
      </c>
      <c r="AI501" s="15">
        <v>0</v>
      </c>
      <c r="AJ501" s="15">
        <v>1</v>
      </c>
      <c r="AK501" s="15">
        <v>1</v>
      </c>
      <c r="AL501" s="27">
        <v>2</v>
      </c>
      <c r="AM501" s="27">
        <v>2</v>
      </c>
      <c r="AN501" s="27">
        <v>2</v>
      </c>
      <c r="AO501" s="27">
        <v>2</v>
      </c>
      <c r="AP501" s="27">
        <v>2</v>
      </c>
      <c r="AQ501" s="27">
        <v>2</v>
      </c>
      <c r="AR501" s="27">
        <v>2</v>
      </c>
      <c r="AS501" s="15">
        <f t="shared" si="49"/>
        <v>-1</v>
      </c>
      <c r="AT501" s="15">
        <f t="shared" si="50"/>
        <v>-1</v>
      </c>
      <c r="AU501" s="15">
        <f t="shared" si="51"/>
        <v>-1</v>
      </c>
      <c r="AV501" s="15">
        <f t="shared" si="52"/>
        <v>-1</v>
      </c>
      <c r="AW501" s="15">
        <f t="shared" si="53"/>
        <v>-1</v>
      </c>
      <c r="AX501" s="15">
        <f t="shared" si="54"/>
        <v>-1</v>
      </c>
      <c r="AY501" s="15">
        <f t="shared" si="55"/>
        <v>-1</v>
      </c>
    </row>
    <row r="502" spans="1:51" x14ac:dyDescent="0.2">
      <c r="A502" s="15">
        <v>251</v>
      </c>
      <c r="B502" s="15">
        <v>846</v>
      </c>
      <c r="C502" s="15">
        <v>0</v>
      </c>
      <c r="D502" s="15">
        <v>1</v>
      </c>
      <c r="E502" s="15">
        <v>0</v>
      </c>
      <c r="F502" s="15">
        <v>0</v>
      </c>
      <c r="G502" s="15">
        <v>0</v>
      </c>
      <c r="H502" s="15">
        <v>0</v>
      </c>
      <c r="I502" s="15">
        <v>43</v>
      </c>
      <c r="J502" s="15">
        <v>0</v>
      </c>
      <c r="K502" s="15">
        <v>0</v>
      </c>
      <c r="L502" s="15">
        <v>0</v>
      </c>
      <c r="M502" s="15">
        <v>1</v>
      </c>
      <c r="N502" s="15">
        <v>0</v>
      </c>
      <c r="O502" s="15">
        <v>4</v>
      </c>
      <c r="P502" s="15">
        <v>8</v>
      </c>
      <c r="Q502" s="15">
        <v>0</v>
      </c>
      <c r="R502" s="15">
        <v>0</v>
      </c>
      <c r="S502" s="15">
        <v>1</v>
      </c>
      <c r="T502" s="15">
        <v>360000</v>
      </c>
      <c r="U502" s="15">
        <v>0</v>
      </c>
      <c r="V502" s="15">
        <v>1</v>
      </c>
      <c r="W502" s="15">
        <v>1</v>
      </c>
      <c r="X502" s="15">
        <v>20</v>
      </c>
      <c r="Y502" s="193">
        <v>900</v>
      </c>
      <c r="Z502" s="15">
        <v>3</v>
      </c>
      <c r="AA502" s="15">
        <v>3</v>
      </c>
      <c r="AB502" s="15">
        <v>3</v>
      </c>
      <c r="AC502" s="15">
        <v>3</v>
      </c>
      <c r="AD502" s="15">
        <v>3</v>
      </c>
      <c r="AE502" s="15">
        <v>3</v>
      </c>
      <c r="AF502" s="15">
        <v>3</v>
      </c>
      <c r="AG502" s="15">
        <v>0</v>
      </c>
      <c r="AH502" s="15">
        <v>5</v>
      </c>
      <c r="AI502" s="15" t="s">
        <v>1008</v>
      </c>
      <c r="AJ502" s="15" t="s">
        <v>1008</v>
      </c>
      <c r="AK502" s="15" t="s">
        <v>1007</v>
      </c>
      <c r="AL502" s="15">
        <v>3</v>
      </c>
      <c r="AM502" s="15">
        <v>3</v>
      </c>
      <c r="AN502" s="15">
        <v>3</v>
      </c>
      <c r="AO502" s="15">
        <v>3</v>
      </c>
      <c r="AP502" s="15">
        <v>3</v>
      </c>
      <c r="AQ502" s="15">
        <v>3</v>
      </c>
      <c r="AR502" s="27">
        <v>3</v>
      </c>
      <c r="AS502" s="15">
        <f t="shared" si="49"/>
        <v>1</v>
      </c>
      <c r="AT502" s="15">
        <f t="shared" si="50"/>
        <v>1</v>
      </c>
      <c r="AU502" s="15">
        <f t="shared" si="51"/>
        <v>1</v>
      </c>
      <c r="AV502" s="15">
        <f t="shared" si="52"/>
        <v>1</v>
      </c>
      <c r="AW502" s="15">
        <f t="shared" si="53"/>
        <v>1</v>
      </c>
      <c r="AX502" s="15">
        <f t="shared" si="54"/>
        <v>1</v>
      </c>
      <c r="AY502" s="15">
        <f t="shared" si="55"/>
        <v>1</v>
      </c>
    </row>
    <row r="503" spans="1:51" x14ac:dyDescent="0.2">
      <c r="A503" s="15">
        <v>251</v>
      </c>
      <c r="B503" s="15">
        <v>846</v>
      </c>
      <c r="C503" s="15">
        <v>0</v>
      </c>
      <c r="D503" s="15">
        <v>1</v>
      </c>
      <c r="E503" s="15">
        <v>0</v>
      </c>
      <c r="F503" s="15">
        <v>0</v>
      </c>
      <c r="G503" s="15">
        <v>0</v>
      </c>
      <c r="H503" s="15">
        <v>0</v>
      </c>
      <c r="I503" s="15">
        <v>43</v>
      </c>
      <c r="J503" s="15">
        <v>0</v>
      </c>
      <c r="K503" s="15">
        <v>0</v>
      </c>
      <c r="L503" s="15">
        <v>0</v>
      </c>
      <c r="M503" s="15">
        <v>1</v>
      </c>
      <c r="N503" s="15">
        <v>0</v>
      </c>
      <c r="O503" s="15">
        <v>4</v>
      </c>
      <c r="P503" s="15">
        <v>8</v>
      </c>
      <c r="Q503" s="15">
        <v>0</v>
      </c>
      <c r="R503" s="15">
        <v>0</v>
      </c>
      <c r="S503" s="15">
        <v>1</v>
      </c>
      <c r="T503" s="15">
        <v>360000</v>
      </c>
      <c r="U503" s="15">
        <v>0</v>
      </c>
      <c r="V503" s="15">
        <v>0</v>
      </c>
      <c r="W503" s="15">
        <v>1</v>
      </c>
      <c r="X503" s="15">
        <v>20</v>
      </c>
      <c r="Y503" s="193">
        <v>900</v>
      </c>
      <c r="Z503" s="15">
        <v>3</v>
      </c>
      <c r="AA503" s="15">
        <v>3</v>
      </c>
      <c r="AB503" s="15">
        <v>3</v>
      </c>
      <c r="AC503" s="15">
        <v>3</v>
      </c>
      <c r="AD503" s="15">
        <v>3</v>
      </c>
      <c r="AE503" s="15">
        <v>3</v>
      </c>
      <c r="AF503" s="15">
        <v>3</v>
      </c>
      <c r="AG503" s="15">
        <v>0</v>
      </c>
      <c r="AH503" s="15">
        <v>5</v>
      </c>
      <c r="AI503" s="15" t="s">
        <v>1008</v>
      </c>
      <c r="AJ503" s="15" t="s">
        <v>1008</v>
      </c>
      <c r="AK503" s="15" t="s">
        <v>1007</v>
      </c>
      <c r="AL503" s="27">
        <v>2</v>
      </c>
      <c r="AM503" s="27">
        <v>2</v>
      </c>
      <c r="AN503" s="27">
        <v>2</v>
      </c>
      <c r="AO503" s="27">
        <v>2</v>
      </c>
      <c r="AP503" s="27">
        <v>2</v>
      </c>
      <c r="AQ503" s="27">
        <v>2</v>
      </c>
      <c r="AR503" s="27">
        <v>2</v>
      </c>
      <c r="AS503" s="15">
        <f t="shared" si="49"/>
        <v>-1</v>
      </c>
      <c r="AT503" s="15">
        <f t="shared" si="50"/>
        <v>-1</v>
      </c>
      <c r="AU503" s="15">
        <f t="shared" si="51"/>
        <v>-1</v>
      </c>
      <c r="AV503" s="15">
        <f t="shared" si="52"/>
        <v>-1</v>
      </c>
      <c r="AW503" s="15">
        <f t="shared" si="53"/>
        <v>-2</v>
      </c>
      <c r="AX503" s="15">
        <f t="shared" si="54"/>
        <v>-1</v>
      </c>
      <c r="AY503" s="15">
        <f t="shared" si="55"/>
        <v>-1.1666666666666665</v>
      </c>
    </row>
    <row r="504" spans="1:51" x14ac:dyDescent="0.2">
      <c r="A504" s="15">
        <v>252</v>
      </c>
      <c r="B504" s="15">
        <v>847</v>
      </c>
      <c r="C504" s="15">
        <v>0</v>
      </c>
      <c r="D504" s="15">
        <v>1</v>
      </c>
      <c r="E504" s="15">
        <v>0</v>
      </c>
      <c r="F504" s="15">
        <v>0</v>
      </c>
      <c r="G504" s="15">
        <v>0</v>
      </c>
      <c r="H504" s="15">
        <v>0</v>
      </c>
      <c r="I504" s="15">
        <v>44</v>
      </c>
      <c r="J504" s="15">
        <v>0</v>
      </c>
      <c r="K504" s="15">
        <v>0</v>
      </c>
      <c r="L504" s="15">
        <v>0</v>
      </c>
      <c r="M504" s="15">
        <v>1</v>
      </c>
      <c r="N504" s="15">
        <v>0</v>
      </c>
      <c r="O504" s="15">
        <v>4</v>
      </c>
      <c r="P504" s="15">
        <v>3</v>
      </c>
      <c r="Q504" s="15">
        <v>0</v>
      </c>
      <c r="R504" s="15">
        <v>0</v>
      </c>
      <c r="S504" s="15">
        <v>1</v>
      </c>
      <c r="T504" s="15">
        <v>200000</v>
      </c>
      <c r="U504" s="15">
        <v>1</v>
      </c>
      <c r="V504" s="15">
        <v>1</v>
      </c>
      <c r="W504" s="15">
        <v>1</v>
      </c>
      <c r="X504" s="15">
        <v>10</v>
      </c>
      <c r="Y504" s="193">
        <v>1500</v>
      </c>
      <c r="Z504" s="15">
        <v>4</v>
      </c>
      <c r="AA504" s="15">
        <v>4</v>
      </c>
      <c r="AB504" s="15">
        <v>4</v>
      </c>
      <c r="AC504" s="15">
        <v>4</v>
      </c>
      <c r="AD504" s="15">
        <v>4</v>
      </c>
      <c r="AE504" s="15">
        <v>4</v>
      </c>
      <c r="AF504" s="15">
        <v>4</v>
      </c>
      <c r="AG504" s="15">
        <v>1</v>
      </c>
      <c r="AH504" s="15">
        <v>3</v>
      </c>
      <c r="AI504" s="15">
        <v>1</v>
      </c>
      <c r="AJ504" s="15">
        <v>0</v>
      </c>
      <c r="AK504" s="15">
        <v>1</v>
      </c>
      <c r="AL504" s="15">
        <v>3</v>
      </c>
      <c r="AM504" s="15">
        <v>3</v>
      </c>
      <c r="AN504" s="15">
        <v>3</v>
      </c>
      <c r="AO504" s="15">
        <v>3</v>
      </c>
      <c r="AP504" s="15">
        <v>4</v>
      </c>
      <c r="AQ504" s="15">
        <v>3</v>
      </c>
      <c r="AR504" s="27">
        <v>3.1666666666666665</v>
      </c>
      <c r="AS504" s="15">
        <f t="shared" si="49"/>
        <v>0</v>
      </c>
      <c r="AT504" s="15">
        <f t="shared" si="50"/>
        <v>0</v>
      </c>
      <c r="AU504" s="15">
        <f t="shared" si="51"/>
        <v>0</v>
      </c>
      <c r="AV504" s="15">
        <f t="shared" si="52"/>
        <v>0</v>
      </c>
      <c r="AW504" s="15">
        <f t="shared" si="53"/>
        <v>1</v>
      </c>
      <c r="AX504" s="15">
        <f t="shared" si="54"/>
        <v>0</v>
      </c>
      <c r="AY504" s="15">
        <f t="shared" si="55"/>
        <v>0.16666666666666652</v>
      </c>
    </row>
    <row r="505" spans="1:51" x14ac:dyDescent="0.2">
      <c r="A505" s="15">
        <v>252</v>
      </c>
      <c r="B505" s="15">
        <v>847</v>
      </c>
      <c r="C505" s="15">
        <v>0</v>
      </c>
      <c r="D505" s="15">
        <v>1</v>
      </c>
      <c r="E505" s="15">
        <v>0</v>
      </c>
      <c r="F505" s="15">
        <v>0</v>
      </c>
      <c r="G505" s="15">
        <v>0</v>
      </c>
      <c r="H505" s="15">
        <v>0</v>
      </c>
      <c r="I505" s="15">
        <v>44</v>
      </c>
      <c r="J505" s="15">
        <v>0</v>
      </c>
      <c r="K505" s="15">
        <v>0</v>
      </c>
      <c r="L505" s="15">
        <v>0</v>
      </c>
      <c r="M505" s="15">
        <v>1</v>
      </c>
      <c r="N505" s="15">
        <v>0</v>
      </c>
      <c r="O505" s="15">
        <v>4</v>
      </c>
      <c r="P505" s="15">
        <v>3</v>
      </c>
      <c r="Q505" s="15">
        <v>0</v>
      </c>
      <c r="R505" s="15">
        <v>0</v>
      </c>
      <c r="S505" s="15">
        <v>1</v>
      </c>
      <c r="T505" s="15">
        <v>200000</v>
      </c>
      <c r="U505" s="15">
        <v>1</v>
      </c>
      <c r="V505" s="15">
        <v>0</v>
      </c>
      <c r="W505" s="15">
        <v>1</v>
      </c>
      <c r="X505" s="15">
        <v>10</v>
      </c>
      <c r="Y505" s="193">
        <v>1500</v>
      </c>
      <c r="Z505" s="15">
        <v>4</v>
      </c>
      <c r="AA505" s="15">
        <v>4</v>
      </c>
      <c r="AB505" s="15">
        <v>4</v>
      </c>
      <c r="AC505" s="15">
        <v>4</v>
      </c>
      <c r="AD505" s="15">
        <v>4</v>
      </c>
      <c r="AE505" s="15">
        <v>4</v>
      </c>
      <c r="AF505" s="15">
        <v>4</v>
      </c>
      <c r="AG505" s="15">
        <v>1</v>
      </c>
      <c r="AH505" s="15">
        <v>3</v>
      </c>
      <c r="AI505" s="15">
        <v>1</v>
      </c>
      <c r="AJ505" s="15">
        <v>0</v>
      </c>
      <c r="AK505" s="15">
        <v>1</v>
      </c>
      <c r="AL505" s="27">
        <v>3</v>
      </c>
      <c r="AM505" s="27">
        <v>3</v>
      </c>
      <c r="AN505" s="27">
        <v>3</v>
      </c>
      <c r="AO505" s="27">
        <v>3</v>
      </c>
      <c r="AP505" s="27">
        <v>3</v>
      </c>
      <c r="AQ505" s="27">
        <v>3</v>
      </c>
      <c r="AR505" s="27">
        <v>3</v>
      </c>
      <c r="AS505" s="15">
        <f t="shared" si="49"/>
        <v>0</v>
      </c>
      <c r="AT505" s="15">
        <f t="shared" si="50"/>
        <v>0</v>
      </c>
      <c r="AU505" s="15">
        <f t="shared" si="51"/>
        <v>0</v>
      </c>
      <c r="AV505" s="15">
        <f t="shared" si="52"/>
        <v>0</v>
      </c>
      <c r="AW505" s="15">
        <f t="shared" si="53"/>
        <v>0</v>
      </c>
      <c r="AX505" s="15">
        <f t="shared" si="54"/>
        <v>0</v>
      </c>
      <c r="AY505" s="15">
        <f t="shared" si="55"/>
        <v>0</v>
      </c>
    </row>
    <row r="506" spans="1:51" x14ac:dyDescent="0.2">
      <c r="A506" s="15">
        <v>253</v>
      </c>
      <c r="B506" s="15">
        <v>848</v>
      </c>
      <c r="C506" s="15">
        <v>0</v>
      </c>
      <c r="D506" s="15">
        <v>1</v>
      </c>
      <c r="E506" s="15">
        <v>0</v>
      </c>
      <c r="F506" s="15">
        <v>0</v>
      </c>
      <c r="G506" s="15">
        <v>0</v>
      </c>
      <c r="H506" s="15">
        <v>0</v>
      </c>
      <c r="I506" s="15">
        <v>38</v>
      </c>
      <c r="J506" s="15">
        <v>0</v>
      </c>
      <c r="K506" s="15">
        <v>0</v>
      </c>
      <c r="L506" s="15">
        <v>0</v>
      </c>
      <c r="M506" s="15">
        <v>1</v>
      </c>
      <c r="N506" s="15">
        <v>0</v>
      </c>
      <c r="O506" s="15">
        <v>4</v>
      </c>
      <c r="P506" s="15">
        <v>10</v>
      </c>
      <c r="Q506" s="15">
        <v>0</v>
      </c>
      <c r="R506" s="15">
        <v>1</v>
      </c>
      <c r="S506" s="15">
        <v>1</v>
      </c>
      <c r="T506" s="15">
        <v>250000</v>
      </c>
      <c r="U506" s="15">
        <v>1</v>
      </c>
      <c r="V506" s="15">
        <v>1</v>
      </c>
      <c r="W506" s="15">
        <v>1</v>
      </c>
      <c r="X506" s="15">
        <v>12</v>
      </c>
      <c r="Y506" s="193">
        <v>1083.3333333333333</v>
      </c>
      <c r="Z506" s="15">
        <v>3</v>
      </c>
      <c r="AA506" s="15">
        <v>3</v>
      </c>
      <c r="AB506" s="15">
        <v>3</v>
      </c>
      <c r="AC506" s="15">
        <v>2</v>
      </c>
      <c r="AD506" s="15">
        <v>4</v>
      </c>
      <c r="AE506" s="15">
        <v>3</v>
      </c>
      <c r="AF506" s="15">
        <v>3</v>
      </c>
      <c r="AG506" s="15">
        <v>1</v>
      </c>
      <c r="AH506" s="15">
        <v>3</v>
      </c>
      <c r="AI506" s="15">
        <v>1</v>
      </c>
      <c r="AJ506" s="15">
        <v>0</v>
      </c>
      <c r="AK506" s="15">
        <v>1</v>
      </c>
      <c r="AL506" s="15">
        <v>3</v>
      </c>
      <c r="AM506" s="15">
        <v>3</v>
      </c>
      <c r="AN506" s="15">
        <v>3</v>
      </c>
      <c r="AO506" s="15">
        <v>3</v>
      </c>
      <c r="AP506" s="15">
        <v>3</v>
      </c>
      <c r="AQ506" s="15">
        <v>3</v>
      </c>
      <c r="AR506" s="27">
        <v>3</v>
      </c>
      <c r="AS506" s="15">
        <f t="shared" si="49"/>
        <v>0</v>
      </c>
      <c r="AT506" s="15">
        <f t="shared" si="50"/>
        <v>0</v>
      </c>
      <c r="AU506" s="15">
        <f t="shared" si="51"/>
        <v>0</v>
      </c>
      <c r="AV506" s="15">
        <f t="shared" si="52"/>
        <v>0</v>
      </c>
      <c r="AW506" s="15">
        <f t="shared" si="53"/>
        <v>0</v>
      </c>
      <c r="AX506" s="15">
        <f t="shared" si="54"/>
        <v>0</v>
      </c>
      <c r="AY506" s="15">
        <f t="shared" si="55"/>
        <v>0</v>
      </c>
    </row>
    <row r="507" spans="1:51" x14ac:dyDescent="0.2">
      <c r="A507" s="15">
        <v>253</v>
      </c>
      <c r="B507" s="15">
        <v>848</v>
      </c>
      <c r="C507" s="15">
        <v>0</v>
      </c>
      <c r="D507" s="15">
        <v>1</v>
      </c>
      <c r="E507" s="15">
        <v>0</v>
      </c>
      <c r="F507" s="15">
        <v>0</v>
      </c>
      <c r="G507" s="15">
        <v>0</v>
      </c>
      <c r="H507" s="15">
        <v>0</v>
      </c>
      <c r="I507" s="15">
        <v>38</v>
      </c>
      <c r="J507" s="15">
        <v>0</v>
      </c>
      <c r="K507" s="15">
        <v>0</v>
      </c>
      <c r="L507" s="15">
        <v>0</v>
      </c>
      <c r="M507" s="15">
        <v>1</v>
      </c>
      <c r="N507" s="15">
        <v>0</v>
      </c>
      <c r="O507" s="15">
        <v>4</v>
      </c>
      <c r="P507" s="15">
        <v>10</v>
      </c>
      <c r="Q507" s="15">
        <v>0</v>
      </c>
      <c r="R507" s="15">
        <v>1</v>
      </c>
      <c r="S507" s="15">
        <v>1</v>
      </c>
      <c r="T507" s="15">
        <v>250000</v>
      </c>
      <c r="U507" s="15">
        <v>1</v>
      </c>
      <c r="V507" s="15">
        <v>0</v>
      </c>
      <c r="W507" s="15">
        <v>1</v>
      </c>
      <c r="X507" s="15">
        <v>12</v>
      </c>
      <c r="Y507" s="193">
        <v>1083.3333333333333</v>
      </c>
      <c r="Z507" s="15">
        <v>3</v>
      </c>
      <c r="AA507" s="15">
        <v>3</v>
      </c>
      <c r="AB507" s="15">
        <v>3</v>
      </c>
      <c r="AC507" s="15">
        <v>2</v>
      </c>
      <c r="AD507" s="15">
        <v>4</v>
      </c>
      <c r="AE507" s="15">
        <v>3</v>
      </c>
      <c r="AF507" s="15">
        <v>3</v>
      </c>
      <c r="AG507" s="15">
        <v>1</v>
      </c>
      <c r="AH507" s="15">
        <v>3</v>
      </c>
      <c r="AI507" s="15">
        <v>1</v>
      </c>
      <c r="AJ507" s="15">
        <v>0</v>
      </c>
      <c r="AK507" s="15">
        <v>1</v>
      </c>
      <c r="AL507" s="27">
        <v>3</v>
      </c>
      <c r="AM507" s="27">
        <v>3</v>
      </c>
      <c r="AN507" s="27">
        <v>3</v>
      </c>
      <c r="AO507" s="27">
        <v>3</v>
      </c>
      <c r="AP507" s="27">
        <v>3</v>
      </c>
      <c r="AQ507" s="27">
        <v>3</v>
      </c>
      <c r="AR507" s="27">
        <v>3</v>
      </c>
      <c r="AS507" s="15">
        <f t="shared" si="49"/>
        <v>0</v>
      </c>
      <c r="AT507" s="15">
        <f t="shared" si="50"/>
        <v>0</v>
      </c>
      <c r="AU507" s="15">
        <f t="shared" si="51"/>
        <v>0</v>
      </c>
      <c r="AV507" s="15">
        <f t="shared" si="52"/>
        <v>0</v>
      </c>
      <c r="AW507" s="15">
        <f t="shared" si="53"/>
        <v>0</v>
      </c>
      <c r="AX507" s="15">
        <f t="shared" si="54"/>
        <v>0</v>
      </c>
      <c r="AY507" s="15">
        <f t="shared" si="55"/>
        <v>0</v>
      </c>
    </row>
    <row r="508" spans="1:51" x14ac:dyDescent="0.2">
      <c r="A508" s="15">
        <v>254</v>
      </c>
      <c r="B508" s="15">
        <v>849</v>
      </c>
      <c r="C508" s="15">
        <v>0</v>
      </c>
      <c r="D508" s="15">
        <v>1</v>
      </c>
      <c r="E508" s="15">
        <v>0</v>
      </c>
      <c r="F508" s="15">
        <v>0</v>
      </c>
      <c r="G508" s="15">
        <v>0</v>
      </c>
      <c r="H508" s="15">
        <v>0</v>
      </c>
      <c r="I508" s="15">
        <v>45</v>
      </c>
      <c r="J508" s="15">
        <v>0</v>
      </c>
      <c r="K508" s="15">
        <v>0</v>
      </c>
      <c r="L508" s="15">
        <v>0</v>
      </c>
      <c r="M508" s="15">
        <v>1</v>
      </c>
      <c r="N508" s="15">
        <v>0</v>
      </c>
      <c r="O508" s="15">
        <v>5</v>
      </c>
      <c r="P508" s="15">
        <v>10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1</v>
      </c>
      <c r="W508" s="15">
        <v>1</v>
      </c>
      <c r="X508" s="15">
        <v>6</v>
      </c>
      <c r="Y508" s="193">
        <v>1333.3333333333333</v>
      </c>
      <c r="Z508" s="15">
        <v>3</v>
      </c>
      <c r="AA508" s="15">
        <v>3</v>
      </c>
      <c r="AB508" s="15">
        <v>3</v>
      </c>
      <c r="AC508" s="15">
        <v>3</v>
      </c>
      <c r="AD508" s="15">
        <v>3</v>
      </c>
      <c r="AE508" s="15">
        <v>3</v>
      </c>
      <c r="AF508" s="15">
        <v>3</v>
      </c>
      <c r="AG508" s="15">
        <v>0</v>
      </c>
      <c r="AH508" s="15">
        <v>5</v>
      </c>
      <c r="AI508" s="15" t="s">
        <v>1008</v>
      </c>
      <c r="AJ508" s="15" t="s">
        <v>1008</v>
      </c>
      <c r="AK508" s="15" t="s">
        <v>1007</v>
      </c>
      <c r="AL508" s="15">
        <v>3</v>
      </c>
      <c r="AM508" s="15">
        <v>3</v>
      </c>
      <c r="AN508" s="15">
        <v>3</v>
      </c>
      <c r="AO508" s="15">
        <v>3</v>
      </c>
      <c r="AP508" s="15">
        <v>3</v>
      </c>
      <c r="AQ508" s="15">
        <v>3</v>
      </c>
      <c r="AR508" s="27">
        <v>3</v>
      </c>
      <c r="AS508" s="15">
        <f t="shared" si="49"/>
        <v>0</v>
      </c>
      <c r="AT508" s="15">
        <f t="shared" si="50"/>
        <v>0</v>
      </c>
      <c r="AU508" s="15">
        <f t="shared" si="51"/>
        <v>0</v>
      </c>
      <c r="AV508" s="15">
        <f t="shared" si="52"/>
        <v>0</v>
      </c>
      <c r="AW508" s="15">
        <f t="shared" si="53"/>
        <v>0</v>
      </c>
      <c r="AX508" s="15">
        <f t="shared" si="54"/>
        <v>0</v>
      </c>
      <c r="AY508" s="15">
        <f t="shared" si="55"/>
        <v>0</v>
      </c>
    </row>
    <row r="509" spans="1:51" x14ac:dyDescent="0.2">
      <c r="A509" s="15">
        <v>254</v>
      </c>
      <c r="B509" s="15">
        <v>849</v>
      </c>
      <c r="C509" s="15">
        <v>0</v>
      </c>
      <c r="D509" s="15">
        <v>1</v>
      </c>
      <c r="E509" s="15">
        <v>0</v>
      </c>
      <c r="F509" s="15">
        <v>0</v>
      </c>
      <c r="G509" s="15">
        <v>0</v>
      </c>
      <c r="H509" s="15">
        <v>0</v>
      </c>
      <c r="I509" s="15">
        <v>45</v>
      </c>
      <c r="J509" s="15">
        <v>0</v>
      </c>
      <c r="K509" s="15">
        <v>0</v>
      </c>
      <c r="L509" s="15">
        <v>0</v>
      </c>
      <c r="M509" s="15">
        <v>1</v>
      </c>
      <c r="N509" s="15">
        <v>0</v>
      </c>
      <c r="O509" s="15">
        <v>5</v>
      </c>
      <c r="P509" s="15">
        <v>10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1</v>
      </c>
      <c r="X509" s="15">
        <v>6</v>
      </c>
      <c r="Y509" s="193">
        <v>1583.3333333333333</v>
      </c>
      <c r="Z509" s="15">
        <v>3</v>
      </c>
      <c r="AA509" s="15">
        <v>3</v>
      </c>
      <c r="AB509" s="15">
        <v>3</v>
      </c>
      <c r="AC509" s="15">
        <v>3</v>
      </c>
      <c r="AD509" s="15">
        <v>3</v>
      </c>
      <c r="AE509" s="15">
        <v>3</v>
      </c>
      <c r="AF509" s="15">
        <v>3</v>
      </c>
      <c r="AG509" s="15">
        <v>0</v>
      </c>
      <c r="AH509" s="15">
        <v>5</v>
      </c>
      <c r="AI509" s="15" t="s">
        <v>1008</v>
      </c>
      <c r="AJ509" s="15" t="s">
        <v>1008</v>
      </c>
      <c r="AK509" s="15" t="s">
        <v>1007</v>
      </c>
      <c r="AL509" s="27">
        <v>3</v>
      </c>
      <c r="AM509" s="27">
        <v>3</v>
      </c>
      <c r="AN509" s="27">
        <v>3</v>
      </c>
      <c r="AO509" s="27">
        <v>3</v>
      </c>
      <c r="AP509" s="27">
        <v>3</v>
      </c>
      <c r="AQ509" s="27">
        <v>3</v>
      </c>
      <c r="AR509" s="27">
        <v>3</v>
      </c>
      <c r="AS509" s="15">
        <f t="shared" si="49"/>
        <v>0</v>
      </c>
      <c r="AT509" s="15">
        <f t="shared" si="50"/>
        <v>0</v>
      </c>
      <c r="AU509" s="15">
        <f t="shared" si="51"/>
        <v>0</v>
      </c>
      <c r="AV509" s="15">
        <f t="shared" si="52"/>
        <v>0</v>
      </c>
      <c r="AW509" s="15">
        <f t="shared" si="53"/>
        <v>0</v>
      </c>
      <c r="AX509" s="15">
        <f t="shared" si="54"/>
        <v>0</v>
      </c>
      <c r="AY509" s="15">
        <f t="shared" si="55"/>
        <v>0</v>
      </c>
    </row>
    <row r="510" spans="1:51" x14ac:dyDescent="0.2">
      <c r="A510" s="15">
        <v>255</v>
      </c>
      <c r="B510" s="15">
        <v>850</v>
      </c>
      <c r="C510" s="15">
        <v>0</v>
      </c>
      <c r="D510" s="15">
        <v>1</v>
      </c>
      <c r="E510" s="15">
        <v>0</v>
      </c>
      <c r="F510" s="15">
        <v>0</v>
      </c>
      <c r="G510" s="15">
        <v>0</v>
      </c>
      <c r="H510" s="15">
        <v>1</v>
      </c>
      <c r="I510" s="15">
        <v>50</v>
      </c>
      <c r="J510" s="15">
        <v>0</v>
      </c>
      <c r="K510" s="15">
        <v>0</v>
      </c>
      <c r="L510" s="15">
        <v>0</v>
      </c>
      <c r="M510" s="15">
        <v>1</v>
      </c>
      <c r="N510" s="15">
        <v>0</v>
      </c>
      <c r="O510" s="15">
        <v>4</v>
      </c>
      <c r="P510" s="15">
        <v>8</v>
      </c>
      <c r="Q510" s="15">
        <v>1</v>
      </c>
      <c r="R510" s="15">
        <v>0</v>
      </c>
      <c r="S510" s="15">
        <v>1</v>
      </c>
      <c r="T510" s="15">
        <v>240000</v>
      </c>
      <c r="U510" s="15">
        <v>0</v>
      </c>
      <c r="V510" s="15">
        <v>1</v>
      </c>
      <c r="W510" s="15">
        <v>1</v>
      </c>
      <c r="X510" s="15">
        <v>10</v>
      </c>
      <c r="Y510" s="193">
        <v>1200</v>
      </c>
      <c r="Z510" s="15">
        <v>3.75</v>
      </c>
      <c r="AA510" s="15">
        <v>4</v>
      </c>
      <c r="AB510" s="15">
        <v>3</v>
      </c>
      <c r="AC510" s="15">
        <v>4</v>
      </c>
      <c r="AD510" s="15">
        <v>3</v>
      </c>
      <c r="AE510" s="15">
        <v>3.55</v>
      </c>
      <c r="AF510" s="15">
        <v>3</v>
      </c>
      <c r="AG510" s="15">
        <v>1</v>
      </c>
      <c r="AH510" s="15">
        <v>3</v>
      </c>
      <c r="AI510" s="15">
        <v>1</v>
      </c>
      <c r="AJ510" s="15">
        <v>0</v>
      </c>
      <c r="AK510" s="15">
        <v>1</v>
      </c>
      <c r="AL510" s="15">
        <v>3</v>
      </c>
      <c r="AM510" s="15">
        <v>3</v>
      </c>
      <c r="AN510" s="15">
        <v>3</v>
      </c>
      <c r="AO510" s="15">
        <v>3</v>
      </c>
      <c r="AP510" s="15">
        <v>3</v>
      </c>
      <c r="AQ510" s="15">
        <v>3</v>
      </c>
      <c r="AR510" s="27">
        <v>3</v>
      </c>
      <c r="AS510" s="15">
        <f t="shared" si="49"/>
        <v>1</v>
      </c>
      <c r="AT510" s="15">
        <f t="shared" si="50"/>
        <v>1</v>
      </c>
      <c r="AU510" s="15">
        <f t="shared" si="51"/>
        <v>1</v>
      </c>
      <c r="AV510" s="15">
        <f t="shared" si="52"/>
        <v>1</v>
      </c>
      <c r="AW510" s="15">
        <f t="shared" si="53"/>
        <v>1</v>
      </c>
      <c r="AX510" s="15">
        <f t="shared" si="54"/>
        <v>1</v>
      </c>
      <c r="AY510" s="15">
        <f t="shared" si="55"/>
        <v>1</v>
      </c>
    </row>
    <row r="511" spans="1:51" x14ac:dyDescent="0.2">
      <c r="A511" s="15">
        <v>255</v>
      </c>
      <c r="B511" s="15">
        <v>850</v>
      </c>
      <c r="C511" s="15">
        <v>0</v>
      </c>
      <c r="D511" s="15">
        <v>1</v>
      </c>
      <c r="E511" s="15">
        <v>0</v>
      </c>
      <c r="F511" s="15">
        <v>0</v>
      </c>
      <c r="G511" s="15">
        <v>0</v>
      </c>
      <c r="H511" s="15">
        <v>1</v>
      </c>
      <c r="I511" s="15">
        <v>50</v>
      </c>
      <c r="J511" s="15">
        <v>0</v>
      </c>
      <c r="K511" s="15">
        <v>0</v>
      </c>
      <c r="L511" s="15">
        <v>0</v>
      </c>
      <c r="M511" s="15">
        <v>1</v>
      </c>
      <c r="N511" s="15">
        <v>0</v>
      </c>
      <c r="O511" s="15">
        <v>4</v>
      </c>
      <c r="P511" s="15">
        <v>8</v>
      </c>
      <c r="Q511" s="15">
        <v>1</v>
      </c>
      <c r="R511" s="15">
        <v>0</v>
      </c>
      <c r="S511" s="15">
        <v>1</v>
      </c>
      <c r="T511" s="15">
        <v>240000</v>
      </c>
      <c r="U511" s="15">
        <v>0</v>
      </c>
      <c r="V511" s="15">
        <v>0</v>
      </c>
      <c r="W511" s="15">
        <v>1</v>
      </c>
      <c r="X511" s="15">
        <v>10</v>
      </c>
      <c r="Y511" s="193">
        <v>1200</v>
      </c>
      <c r="Z511" s="15">
        <v>3.75</v>
      </c>
      <c r="AA511" s="15">
        <v>4</v>
      </c>
      <c r="AB511" s="15">
        <v>3</v>
      </c>
      <c r="AC511" s="15">
        <v>4</v>
      </c>
      <c r="AD511" s="15">
        <v>3</v>
      </c>
      <c r="AE511" s="15">
        <v>3.55</v>
      </c>
      <c r="AF511" s="15">
        <v>3</v>
      </c>
      <c r="AG511" s="15">
        <v>1</v>
      </c>
      <c r="AH511" s="15">
        <v>3</v>
      </c>
      <c r="AI511" s="15">
        <v>1</v>
      </c>
      <c r="AJ511" s="15">
        <v>0</v>
      </c>
      <c r="AK511" s="15">
        <v>1</v>
      </c>
      <c r="AL511" s="27">
        <v>2</v>
      </c>
      <c r="AM511" s="27">
        <v>2</v>
      </c>
      <c r="AN511" s="27">
        <v>2</v>
      </c>
      <c r="AO511" s="27">
        <v>2</v>
      </c>
      <c r="AP511" s="27">
        <v>2</v>
      </c>
      <c r="AQ511" s="27">
        <v>2</v>
      </c>
      <c r="AR511" s="27">
        <v>2</v>
      </c>
      <c r="AS511" s="15">
        <f t="shared" si="49"/>
        <v>-1</v>
      </c>
      <c r="AT511" s="15">
        <f t="shared" si="50"/>
        <v>-1</v>
      </c>
      <c r="AU511" s="15">
        <f t="shared" si="51"/>
        <v>-1</v>
      </c>
      <c r="AV511" s="15">
        <f t="shared" si="52"/>
        <v>-1</v>
      </c>
      <c r="AW511" s="15">
        <f t="shared" si="53"/>
        <v>-1</v>
      </c>
      <c r="AX511" s="15">
        <f t="shared" si="54"/>
        <v>-1</v>
      </c>
      <c r="AY511" s="15">
        <f t="shared" si="55"/>
        <v>-1</v>
      </c>
    </row>
    <row r="512" spans="1:51" x14ac:dyDescent="0.2">
      <c r="A512" s="15">
        <v>256</v>
      </c>
      <c r="B512" s="15">
        <v>851</v>
      </c>
      <c r="C512" s="15">
        <v>0</v>
      </c>
      <c r="D512" s="15">
        <v>1</v>
      </c>
      <c r="E512" s="15">
        <v>0</v>
      </c>
      <c r="F512" s="15">
        <v>0</v>
      </c>
      <c r="G512" s="15">
        <v>0</v>
      </c>
      <c r="H512" s="15">
        <v>1</v>
      </c>
      <c r="I512" s="15">
        <v>48</v>
      </c>
      <c r="J512" s="15">
        <v>0</v>
      </c>
      <c r="K512" s="15">
        <v>0</v>
      </c>
      <c r="L512" s="15">
        <v>0</v>
      </c>
      <c r="M512" s="15">
        <v>1</v>
      </c>
      <c r="N512" s="15">
        <v>0</v>
      </c>
      <c r="O512" s="15">
        <v>5</v>
      </c>
      <c r="P512" s="15">
        <v>12</v>
      </c>
      <c r="Q512" s="15">
        <v>0</v>
      </c>
      <c r="R512" s="15">
        <v>0</v>
      </c>
      <c r="S512" s="15">
        <v>1</v>
      </c>
      <c r="T512" s="15">
        <v>250000</v>
      </c>
      <c r="U512" s="15">
        <v>1</v>
      </c>
      <c r="V512" s="15">
        <v>1</v>
      </c>
      <c r="W512" s="15">
        <v>1</v>
      </c>
      <c r="X512" s="15">
        <v>20</v>
      </c>
      <c r="Y512" s="193">
        <v>900</v>
      </c>
      <c r="Z512" s="15">
        <v>4.25</v>
      </c>
      <c r="AA512" s="15">
        <v>4</v>
      </c>
      <c r="AB512" s="15">
        <v>3</v>
      </c>
      <c r="AC512" s="15">
        <v>3</v>
      </c>
      <c r="AD512" s="15">
        <v>4</v>
      </c>
      <c r="AE512" s="15">
        <v>3.65</v>
      </c>
      <c r="AF512" s="15">
        <v>4</v>
      </c>
      <c r="AG512" s="15">
        <v>0</v>
      </c>
      <c r="AH512" s="15">
        <v>5</v>
      </c>
      <c r="AI512" s="15" t="s">
        <v>1008</v>
      </c>
      <c r="AJ512" s="15" t="s">
        <v>1008</v>
      </c>
      <c r="AK512" s="15" t="s">
        <v>1007</v>
      </c>
      <c r="AL512" s="15">
        <v>3</v>
      </c>
      <c r="AM512" s="15">
        <v>3</v>
      </c>
      <c r="AN512" s="15">
        <v>3</v>
      </c>
      <c r="AO512" s="15">
        <v>3</v>
      </c>
      <c r="AP512" s="15">
        <v>3</v>
      </c>
      <c r="AQ512" s="15">
        <v>3</v>
      </c>
      <c r="AR512" s="27">
        <v>3</v>
      </c>
      <c r="AS512" s="15">
        <f t="shared" si="49"/>
        <v>0</v>
      </c>
      <c r="AT512" s="15">
        <f t="shared" si="50"/>
        <v>0</v>
      </c>
      <c r="AU512" s="15">
        <f t="shared" si="51"/>
        <v>0</v>
      </c>
      <c r="AV512" s="15">
        <f t="shared" si="52"/>
        <v>0</v>
      </c>
      <c r="AW512" s="15">
        <f t="shared" si="53"/>
        <v>0</v>
      </c>
      <c r="AX512" s="15">
        <f t="shared" si="54"/>
        <v>0</v>
      </c>
      <c r="AY512" s="15">
        <f t="shared" si="55"/>
        <v>0</v>
      </c>
    </row>
    <row r="513" spans="1:51" x14ac:dyDescent="0.2">
      <c r="A513" s="15">
        <v>256</v>
      </c>
      <c r="B513" s="15">
        <v>851</v>
      </c>
      <c r="C513" s="15">
        <v>0</v>
      </c>
      <c r="D513" s="15">
        <v>1</v>
      </c>
      <c r="E513" s="15">
        <v>0</v>
      </c>
      <c r="F513" s="15">
        <v>0</v>
      </c>
      <c r="G513" s="15">
        <v>0</v>
      </c>
      <c r="H513" s="15">
        <v>1</v>
      </c>
      <c r="I513" s="15">
        <v>48</v>
      </c>
      <c r="J513" s="15">
        <v>0</v>
      </c>
      <c r="K513" s="15">
        <v>0</v>
      </c>
      <c r="L513" s="15">
        <v>0</v>
      </c>
      <c r="M513" s="15">
        <v>1</v>
      </c>
      <c r="N513" s="15">
        <v>0</v>
      </c>
      <c r="O513" s="15">
        <v>5</v>
      </c>
      <c r="P513" s="15">
        <v>12</v>
      </c>
      <c r="Q513" s="15">
        <v>0</v>
      </c>
      <c r="R513" s="15">
        <v>0</v>
      </c>
      <c r="S513" s="15">
        <v>1</v>
      </c>
      <c r="T513" s="15">
        <v>250000</v>
      </c>
      <c r="U513" s="15">
        <v>1</v>
      </c>
      <c r="V513" s="15">
        <v>0</v>
      </c>
      <c r="W513" s="15">
        <v>1</v>
      </c>
      <c r="X513" s="15">
        <v>20</v>
      </c>
      <c r="Y513" s="193">
        <v>1050</v>
      </c>
      <c r="Z513" s="15">
        <v>4.25</v>
      </c>
      <c r="AA513" s="15">
        <v>4</v>
      </c>
      <c r="AB513" s="15">
        <v>3</v>
      </c>
      <c r="AC513" s="15">
        <v>3</v>
      </c>
      <c r="AD513" s="15">
        <v>4</v>
      </c>
      <c r="AE513" s="15">
        <v>3.65</v>
      </c>
      <c r="AF513" s="15">
        <v>4</v>
      </c>
      <c r="AG513" s="15">
        <v>0</v>
      </c>
      <c r="AH513" s="15">
        <v>5</v>
      </c>
      <c r="AI513" s="15" t="s">
        <v>1008</v>
      </c>
      <c r="AJ513" s="15" t="s">
        <v>1008</v>
      </c>
      <c r="AK513" s="15" t="s">
        <v>1007</v>
      </c>
      <c r="AL513" s="27">
        <v>3</v>
      </c>
      <c r="AM513" s="27">
        <v>3</v>
      </c>
      <c r="AN513" s="27">
        <v>3</v>
      </c>
      <c r="AO513" s="27">
        <v>3</v>
      </c>
      <c r="AP513" s="27">
        <v>3</v>
      </c>
      <c r="AQ513" s="27">
        <v>3</v>
      </c>
      <c r="AR513" s="27">
        <v>3</v>
      </c>
      <c r="AS513" s="15">
        <f t="shared" si="49"/>
        <v>0</v>
      </c>
      <c r="AT513" s="15">
        <f t="shared" si="50"/>
        <v>0</v>
      </c>
      <c r="AU513" s="15">
        <f t="shared" si="51"/>
        <v>0</v>
      </c>
      <c r="AV513" s="15">
        <f t="shared" si="52"/>
        <v>0</v>
      </c>
      <c r="AW513" s="15">
        <f t="shared" si="53"/>
        <v>0</v>
      </c>
      <c r="AX513" s="15">
        <f t="shared" si="54"/>
        <v>0</v>
      </c>
      <c r="AY513" s="15">
        <f t="shared" si="55"/>
        <v>0</v>
      </c>
    </row>
    <row r="514" spans="1:51" x14ac:dyDescent="0.2">
      <c r="A514" s="15">
        <v>257</v>
      </c>
      <c r="B514" s="15">
        <v>852</v>
      </c>
      <c r="C514" s="15">
        <v>0</v>
      </c>
      <c r="D514" s="15">
        <v>1</v>
      </c>
      <c r="E514" s="15">
        <v>0</v>
      </c>
      <c r="F514" s="15">
        <v>0</v>
      </c>
      <c r="G514" s="15">
        <v>0</v>
      </c>
      <c r="H514" s="15">
        <v>0</v>
      </c>
      <c r="I514" s="15">
        <v>36</v>
      </c>
      <c r="J514" s="15">
        <v>0</v>
      </c>
      <c r="K514" s="15">
        <v>0</v>
      </c>
      <c r="L514" s="15">
        <v>0</v>
      </c>
      <c r="M514" s="15">
        <v>1</v>
      </c>
      <c r="N514" s="15">
        <v>0</v>
      </c>
      <c r="O514" s="15">
        <v>3</v>
      </c>
      <c r="P514" s="15">
        <v>2</v>
      </c>
      <c r="Q514" s="15">
        <v>1</v>
      </c>
      <c r="R514" s="15">
        <v>0</v>
      </c>
      <c r="S514" s="15">
        <v>1</v>
      </c>
      <c r="T514" s="15">
        <v>300000</v>
      </c>
      <c r="U514" s="15">
        <v>0</v>
      </c>
      <c r="V514" s="15">
        <v>1</v>
      </c>
      <c r="W514" s="15">
        <v>1</v>
      </c>
      <c r="X514" s="15">
        <v>5</v>
      </c>
      <c r="Y514" s="193">
        <v>1600</v>
      </c>
      <c r="Z514" s="15">
        <v>3</v>
      </c>
      <c r="AA514" s="15">
        <v>3</v>
      </c>
      <c r="AB514" s="15">
        <v>3</v>
      </c>
      <c r="AC514" s="15">
        <v>3</v>
      </c>
      <c r="AD514" s="15">
        <v>3</v>
      </c>
      <c r="AE514" s="15">
        <v>3</v>
      </c>
      <c r="AF514" s="15">
        <v>3</v>
      </c>
      <c r="AG514" s="15">
        <v>0</v>
      </c>
      <c r="AH514" s="15">
        <v>5</v>
      </c>
      <c r="AI514" s="15" t="s">
        <v>1008</v>
      </c>
      <c r="AJ514" s="15" t="s">
        <v>1008</v>
      </c>
      <c r="AK514" s="15" t="s">
        <v>1007</v>
      </c>
      <c r="AL514" s="15">
        <v>3</v>
      </c>
      <c r="AM514" s="15">
        <v>3</v>
      </c>
      <c r="AN514" s="15">
        <v>3</v>
      </c>
      <c r="AO514" s="15">
        <v>3</v>
      </c>
      <c r="AP514" s="15">
        <v>3</v>
      </c>
      <c r="AQ514" s="15">
        <v>3</v>
      </c>
      <c r="AR514" s="27">
        <v>3</v>
      </c>
      <c r="AS514" s="15">
        <f t="shared" si="49"/>
        <v>1</v>
      </c>
      <c r="AT514" s="15">
        <f t="shared" si="50"/>
        <v>1</v>
      </c>
      <c r="AU514" s="15">
        <f t="shared" si="51"/>
        <v>1</v>
      </c>
      <c r="AV514" s="15">
        <f t="shared" si="52"/>
        <v>1</v>
      </c>
      <c r="AW514" s="15">
        <f t="shared" si="53"/>
        <v>1</v>
      </c>
      <c r="AX514" s="15">
        <f t="shared" si="54"/>
        <v>1</v>
      </c>
      <c r="AY514" s="15">
        <f t="shared" si="55"/>
        <v>1</v>
      </c>
    </row>
    <row r="515" spans="1:51" x14ac:dyDescent="0.2">
      <c r="A515" s="15">
        <v>257</v>
      </c>
      <c r="B515" s="15">
        <v>852</v>
      </c>
      <c r="C515" s="15">
        <v>0</v>
      </c>
      <c r="D515" s="15">
        <v>1</v>
      </c>
      <c r="E515" s="15">
        <v>0</v>
      </c>
      <c r="F515" s="15">
        <v>0</v>
      </c>
      <c r="G515" s="15">
        <v>0</v>
      </c>
      <c r="H515" s="15">
        <v>0</v>
      </c>
      <c r="I515" s="15">
        <v>36</v>
      </c>
      <c r="J515" s="15">
        <v>0</v>
      </c>
      <c r="K515" s="15">
        <v>0</v>
      </c>
      <c r="L515" s="15">
        <v>0</v>
      </c>
      <c r="M515" s="15">
        <v>1</v>
      </c>
      <c r="N515" s="15">
        <v>0</v>
      </c>
      <c r="O515" s="15">
        <v>3</v>
      </c>
      <c r="P515" s="15">
        <v>2</v>
      </c>
      <c r="Q515" s="15">
        <v>1</v>
      </c>
      <c r="R515" s="15">
        <v>0</v>
      </c>
      <c r="S515" s="15">
        <v>1</v>
      </c>
      <c r="T515" s="15">
        <v>300000</v>
      </c>
      <c r="U515" s="15">
        <v>0</v>
      </c>
      <c r="V515" s="15">
        <v>0</v>
      </c>
      <c r="W515" s="15">
        <v>1</v>
      </c>
      <c r="X515" s="15">
        <v>5</v>
      </c>
      <c r="Y515" s="193">
        <v>1800</v>
      </c>
      <c r="Z515" s="15">
        <v>3</v>
      </c>
      <c r="AA515" s="15">
        <v>3</v>
      </c>
      <c r="AB515" s="15">
        <v>3</v>
      </c>
      <c r="AC515" s="15">
        <v>3</v>
      </c>
      <c r="AD515" s="15">
        <v>3</v>
      </c>
      <c r="AE515" s="15">
        <v>3</v>
      </c>
      <c r="AF515" s="15">
        <v>3</v>
      </c>
      <c r="AG515" s="15">
        <v>0</v>
      </c>
      <c r="AH515" s="15">
        <v>5</v>
      </c>
      <c r="AI515" s="15" t="s">
        <v>1008</v>
      </c>
      <c r="AJ515" s="15" t="s">
        <v>1008</v>
      </c>
      <c r="AK515" s="15" t="s">
        <v>1007</v>
      </c>
      <c r="AL515" s="27">
        <v>2</v>
      </c>
      <c r="AM515" s="27">
        <v>2</v>
      </c>
      <c r="AN515" s="27">
        <v>2</v>
      </c>
      <c r="AO515" s="27">
        <v>2</v>
      </c>
      <c r="AP515" s="27">
        <v>2</v>
      </c>
      <c r="AQ515" s="27">
        <v>2</v>
      </c>
      <c r="AR515" s="27">
        <v>2</v>
      </c>
      <c r="AS515" s="15">
        <f t="shared" ref="AS515:AS578" si="56">$AL515-$AL516</f>
        <v>-1</v>
      </c>
      <c r="AT515" s="15">
        <f t="shared" ref="AT515:AT578" si="57">$AM515-$AM516</f>
        <v>-1</v>
      </c>
      <c r="AU515" s="15">
        <f t="shared" ref="AU515:AU578" si="58">$AN515-$AN516</f>
        <v>-1</v>
      </c>
      <c r="AV515" s="15">
        <f t="shared" ref="AV515:AV578" si="59">$AO515-$AO516</f>
        <v>-1</v>
      </c>
      <c r="AW515" s="15">
        <f t="shared" ref="AW515:AW578" si="60">$AP515-$AP516</f>
        <v>-1</v>
      </c>
      <c r="AX515" s="15">
        <f t="shared" ref="AX515:AX578" si="61">$AQ515-$AQ516</f>
        <v>-1</v>
      </c>
      <c r="AY515" s="15">
        <f t="shared" ref="AY515:AY578" si="62">$AR515-$AR516</f>
        <v>-1</v>
      </c>
    </row>
    <row r="516" spans="1:51" x14ac:dyDescent="0.2">
      <c r="A516" s="15">
        <v>258</v>
      </c>
      <c r="B516" s="15">
        <v>853</v>
      </c>
      <c r="C516" s="15">
        <v>0</v>
      </c>
      <c r="D516" s="15">
        <v>1</v>
      </c>
      <c r="E516" s="15">
        <v>0</v>
      </c>
      <c r="F516" s="15">
        <v>0</v>
      </c>
      <c r="G516" s="15">
        <v>0</v>
      </c>
      <c r="H516" s="15">
        <v>0</v>
      </c>
      <c r="I516" s="15">
        <v>55</v>
      </c>
      <c r="J516" s="15">
        <v>0</v>
      </c>
      <c r="K516" s="15">
        <v>0</v>
      </c>
      <c r="L516" s="15">
        <v>1</v>
      </c>
      <c r="M516" s="15">
        <v>0</v>
      </c>
      <c r="N516" s="15">
        <v>0</v>
      </c>
      <c r="O516" s="15">
        <v>6</v>
      </c>
      <c r="P516" s="15">
        <v>25</v>
      </c>
      <c r="Q516" s="15">
        <v>0</v>
      </c>
      <c r="R516" s="15">
        <v>1</v>
      </c>
      <c r="S516" s="15">
        <v>1</v>
      </c>
      <c r="T516" s="15">
        <v>120000</v>
      </c>
      <c r="U516" s="15">
        <v>0</v>
      </c>
      <c r="V516" s="15">
        <v>1</v>
      </c>
      <c r="W516" s="15">
        <v>1</v>
      </c>
      <c r="X516" s="15">
        <v>17</v>
      </c>
      <c r="Y516" s="193">
        <v>1117.6470588235295</v>
      </c>
      <c r="Z516" s="15">
        <v>3</v>
      </c>
      <c r="AA516" s="15">
        <v>3</v>
      </c>
      <c r="AB516" s="15">
        <v>3</v>
      </c>
      <c r="AC516" s="15">
        <v>3</v>
      </c>
      <c r="AD516" s="15">
        <v>3</v>
      </c>
      <c r="AE516" s="15">
        <v>3</v>
      </c>
      <c r="AF516" s="15">
        <v>3</v>
      </c>
      <c r="AG516" s="15">
        <v>1</v>
      </c>
      <c r="AH516" s="15">
        <v>2</v>
      </c>
      <c r="AI516" s="15">
        <v>0</v>
      </c>
      <c r="AJ516" s="15">
        <v>0</v>
      </c>
      <c r="AK516" s="15">
        <v>1</v>
      </c>
      <c r="AL516" s="15">
        <v>3</v>
      </c>
      <c r="AM516" s="15">
        <v>3</v>
      </c>
      <c r="AN516" s="15">
        <v>3</v>
      </c>
      <c r="AO516" s="15">
        <v>3</v>
      </c>
      <c r="AP516" s="15">
        <v>3</v>
      </c>
      <c r="AQ516" s="15">
        <v>3</v>
      </c>
      <c r="AR516" s="27">
        <v>3</v>
      </c>
      <c r="AS516" s="15">
        <f t="shared" si="56"/>
        <v>0</v>
      </c>
      <c r="AT516" s="15">
        <f t="shared" si="57"/>
        <v>0</v>
      </c>
      <c r="AU516" s="15">
        <f t="shared" si="58"/>
        <v>1</v>
      </c>
      <c r="AV516" s="15">
        <f t="shared" si="59"/>
        <v>1</v>
      </c>
      <c r="AW516" s="15">
        <f t="shared" si="60"/>
        <v>1</v>
      </c>
      <c r="AX516" s="15">
        <f t="shared" si="61"/>
        <v>1</v>
      </c>
      <c r="AY516" s="15">
        <f t="shared" si="62"/>
        <v>0.66666666666666652</v>
      </c>
    </row>
    <row r="517" spans="1:51" x14ac:dyDescent="0.2">
      <c r="A517" s="15">
        <v>258</v>
      </c>
      <c r="B517" s="15">
        <v>853</v>
      </c>
      <c r="C517" s="15">
        <v>0</v>
      </c>
      <c r="D517" s="15">
        <v>1</v>
      </c>
      <c r="E517" s="15">
        <v>0</v>
      </c>
      <c r="F517" s="15">
        <v>0</v>
      </c>
      <c r="G517" s="15">
        <v>0</v>
      </c>
      <c r="H517" s="15">
        <v>0</v>
      </c>
      <c r="I517" s="15">
        <v>55</v>
      </c>
      <c r="J517" s="15">
        <v>0</v>
      </c>
      <c r="K517" s="15">
        <v>0</v>
      </c>
      <c r="L517" s="15">
        <v>1</v>
      </c>
      <c r="M517" s="15">
        <v>0</v>
      </c>
      <c r="N517" s="15">
        <v>0</v>
      </c>
      <c r="O517" s="15">
        <v>6</v>
      </c>
      <c r="P517" s="15">
        <v>25</v>
      </c>
      <c r="Q517" s="15">
        <v>0</v>
      </c>
      <c r="R517" s="15">
        <v>1</v>
      </c>
      <c r="S517" s="15">
        <v>1</v>
      </c>
      <c r="T517" s="15">
        <v>120000</v>
      </c>
      <c r="U517" s="15">
        <v>0</v>
      </c>
      <c r="V517" s="15">
        <v>0</v>
      </c>
      <c r="W517" s="15">
        <v>1</v>
      </c>
      <c r="X517" s="15">
        <v>17</v>
      </c>
      <c r="Y517" s="193">
        <v>1352.9411764705883</v>
      </c>
      <c r="Z517" s="15">
        <v>3</v>
      </c>
      <c r="AA517" s="15">
        <v>3</v>
      </c>
      <c r="AB517" s="15">
        <v>3</v>
      </c>
      <c r="AC517" s="15">
        <v>3</v>
      </c>
      <c r="AD517" s="15">
        <v>3</v>
      </c>
      <c r="AE517" s="15">
        <v>3</v>
      </c>
      <c r="AF517" s="15">
        <v>3</v>
      </c>
      <c r="AG517" s="15">
        <v>1</v>
      </c>
      <c r="AH517" s="15">
        <v>2</v>
      </c>
      <c r="AI517" s="15">
        <v>0</v>
      </c>
      <c r="AJ517" s="15">
        <v>0</v>
      </c>
      <c r="AK517" s="15">
        <v>1</v>
      </c>
      <c r="AL517" s="27">
        <v>3</v>
      </c>
      <c r="AM517" s="27">
        <v>3</v>
      </c>
      <c r="AN517" s="27">
        <v>2</v>
      </c>
      <c r="AO517" s="27">
        <v>2</v>
      </c>
      <c r="AP517" s="27">
        <v>2</v>
      </c>
      <c r="AQ517" s="27">
        <v>2</v>
      </c>
      <c r="AR517" s="27">
        <v>2.3333333333333335</v>
      </c>
      <c r="AS517" s="15">
        <f t="shared" si="56"/>
        <v>0</v>
      </c>
      <c r="AT517" s="15">
        <f t="shared" si="57"/>
        <v>0</v>
      </c>
      <c r="AU517" s="15">
        <f t="shared" si="58"/>
        <v>-1</v>
      </c>
      <c r="AV517" s="15">
        <f t="shared" si="59"/>
        <v>-1</v>
      </c>
      <c r="AW517" s="15">
        <f t="shared" si="60"/>
        <v>-1</v>
      </c>
      <c r="AX517" s="15">
        <f t="shared" si="61"/>
        <v>-1</v>
      </c>
      <c r="AY517" s="15">
        <f t="shared" si="62"/>
        <v>-0.66666666666666652</v>
      </c>
    </row>
    <row r="518" spans="1:51" x14ac:dyDescent="0.2">
      <c r="A518" s="15">
        <v>259</v>
      </c>
      <c r="B518" s="15">
        <v>854</v>
      </c>
      <c r="C518" s="15">
        <v>0</v>
      </c>
      <c r="D518" s="15">
        <v>1</v>
      </c>
      <c r="E518" s="15">
        <v>0</v>
      </c>
      <c r="F518" s="15">
        <v>0</v>
      </c>
      <c r="G518" s="15">
        <v>0</v>
      </c>
      <c r="H518" s="15">
        <v>0</v>
      </c>
      <c r="I518" s="15">
        <v>42</v>
      </c>
      <c r="J518" s="15">
        <v>0</v>
      </c>
      <c r="K518" s="15">
        <v>0</v>
      </c>
      <c r="L518" s="15">
        <v>1</v>
      </c>
      <c r="M518" s="15">
        <v>0</v>
      </c>
      <c r="N518" s="15">
        <v>0</v>
      </c>
      <c r="O518" s="15">
        <v>4</v>
      </c>
      <c r="P518" s="15">
        <v>7</v>
      </c>
      <c r="Q518" s="15">
        <v>0</v>
      </c>
      <c r="R518" s="15">
        <v>0</v>
      </c>
      <c r="S518" s="15">
        <v>1</v>
      </c>
      <c r="T518" s="15">
        <v>150000</v>
      </c>
      <c r="U518" s="15">
        <v>0</v>
      </c>
      <c r="V518" s="15">
        <v>1</v>
      </c>
      <c r="W518" s="15">
        <v>1</v>
      </c>
      <c r="X518" s="15">
        <v>15</v>
      </c>
      <c r="Y518" s="193">
        <v>1000</v>
      </c>
      <c r="Z518" s="15">
        <v>3</v>
      </c>
      <c r="AA518" s="15">
        <v>3</v>
      </c>
      <c r="AB518" s="15">
        <v>3</v>
      </c>
      <c r="AC518" s="15">
        <v>3</v>
      </c>
      <c r="AD518" s="15">
        <v>3</v>
      </c>
      <c r="AE518" s="15">
        <v>3</v>
      </c>
      <c r="AF518" s="15">
        <v>3</v>
      </c>
      <c r="AG518" s="15">
        <v>1</v>
      </c>
      <c r="AH518" s="15">
        <v>3</v>
      </c>
      <c r="AI518" s="15">
        <v>1</v>
      </c>
      <c r="AJ518" s="15">
        <v>0</v>
      </c>
      <c r="AK518" s="15">
        <v>1</v>
      </c>
      <c r="AL518" s="15">
        <v>3</v>
      </c>
      <c r="AM518" s="15">
        <v>3</v>
      </c>
      <c r="AN518" s="15">
        <v>3</v>
      </c>
      <c r="AO518" s="15">
        <v>3</v>
      </c>
      <c r="AP518" s="15">
        <v>3</v>
      </c>
      <c r="AQ518" s="15">
        <v>3</v>
      </c>
      <c r="AR518" s="27">
        <v>3</v>
      </c>
      <c r="AS518" s="15">
        <f t="shared" si="56"/>
        <v>0</v>
      </c>
      <c r="AT518" s="15">
        <f t="shared" si="57"/>
        <v>0</v>
      </c>
      <c r="AU518" s="15">
        <f t="shared" si="58"/>
        <v>0</v>
      </c>
      <c r="AV518" s="15">
        <f t="shared" si="59"/>
        <v>0</v>
      </c>
      <c r="AW518" s="15">
        <f t="shared" si="60"/>
        <v>0</v>
      </c>
      <c r="AX518" s="15">
        <f t="shared" si="61"/>
        <v>0</v>
      </c>
      <c r="AY518" s="15">
        <f t="shared" si="62"/>
        <v>0</v>
      </c>
    </row>
    <row r="519" spans="1:51" x14ac:dyDescent="0.2">
      <c r="A519" s="15">
        <v>259</v>
      </c>
      <c r="B519" s="15">
        <v>854</v>
      </c>
      <c r="C519" s="15">
        <v>0</v>
      </c>
      <c r="D519" s="15">
        <v>1</v>
      </c>
      <c r="E519" s="15">
        <v>0</v>
      </c>
      <c r="F519" s="15">
        <v>0</v>
      </c>
      <c r="G519" s="15">
        <v>0</v>
      </c>
      <c r="H519" s="15">
        <v>0</v>
      </c>
      <c r="I519" s="15">
        <v>42</v>
      </c>
      <c r="J519" s="15">
        <v>0</v>
      </c>
      <c r="K519" s="15">
        <v>0</v>
      </c>
      <c r="L519" s="15">
        <v>1</v>
      </c>
      <c r="M519" s="15">
        <v>0</v>
      </c>
      <c r="N519" s="15">
        <v>0</v>
      </c>
      <c r="O519" s="15">
        <v>4</v>
      </c>
      <c r="P519" s="15">
        <v>7</v>
      </c>
      <c r="Q519" s="15">
        <v>0</v>
      </c>
      <c r="R519" s="15">
        <v>0</v>
      </c>
      <c r="S519" s="15">
        <v>1</v>
      </c>
      <c r="T519" s="15">
        <v>150000</v>
      </c>
      <c r="U519" s="15">
        <v>0</v>
      </c>
      <c r="V519" s="15">
        <v>0</v>
      </c>
      <c r="W519" s="15">
        <v>1</v>
      </c>
      <c r="X519" s="15">
        <v>15</v>
      </c>
      <c r="Y519" s="193">
        <v>1200</v>
      </c>
      <c r="Z519" s="15">
        <v>3</v>
      </c>
      <c r="AA519" s="15">
        <v>3</v>
      </c>
      <c r="AB519" s="15">
        <v>3</v>
      </c>
      <c r="AC519" s="15">
        <v>3</v>
      </c>
      <c r="AD519" s="15">
        <v>3</v>
      </c>
      <c r="AE519" s="15">
        <v>3</v>
      </c>
      <c r="AF519" s="15">
        <v>3</v>
      </c>
      <c r="AG519" s="15">
        <v>1</v>
      </c>
      <c r="AH519" s="15">
        <v>3</v>
      </c>
      <c r="AI519" s="15">
        <v>1</v>
      </c>
      <c r="AJ519" s="15">
        <v>0</v>
      </c>
      <c r="AK519" s="15">
        <v>1</v>
      </c>
      <c r="AL519" s="27">
        <v>3</v>
      </c>
      <c r="AM519" s="27">
        <v>3</v>
      </c>
      <c r="AN519" s="27">
        <v>3</v>
      </c>
      <c r="AO519" s="27">
        <v>3</v>
      </c>
      <c r="AP519" s="27">
        <v>3</v>
      </c>
      <c r="AQ519" s="27">
        <v>3</v>
      </c>
      <c r="AR519" s="27">
        <v>3</v>
      </c>
      <c r="AS519" s="15">
        <f t="shared" si="56"/>
        <v>1</v>
      </c>
      <c r="AT519" s="15">
        <f t="shared" si="57"/>
        <v>1</v>
      </c>
      <c r="AU519" s="15">
        <f t="shared" si="58"/>
        <v>1</v>
      </c>
      <c r="AV519" s="15">
        <f t="shared" si="59"/>
        <v>1</v>
      </c>
      <c r="AW519" s="15">
        <f t="shared" si="60"/>
        <v>1</v>
      </c>
      <c r="AX519" s="15">
        <f t="shared" si="61"/>
        <v>1</v>
      </c>
      <c r="AY519" s="15">
        <f t="shared" si="62"/>
        <v>1</v>
      </c>
    </row>
    <row r="520" spans="1:51" x14ac:dyDescent="0.2">
      <c r="A520" s="15">
        <v>260</v>
      </c>
      <c r="B520" s="15">
        <v>855</v>
      </c>
      <c r="C520" s="15">
        <v>0</v>
      </c>
      <c r="D520" s="15">
        <v>1</v>
      </c>
      <c r="E520" s="15">
        <v>0</v>
      </c>
      <c r="F520" s="15">
        <v>0</v>
      </c>
      <c r="G520" s="15">
        <v>0</v>
      </c>
      <c r="H520" s="15">
        <v>0</v>
      </c>
      <c r="I520" s="15">
        <v>45</v>
      </c>
      <c r="J520" s="15">
        <v>0</v>
      </c>
      <c r="K520" s="15">
        <v>0</v>
      </c>
      <c r="L520" s="15">
        <v>0</v>
      </c>
      <c r="M520" s="15">
        <v>1</v>
      </c>
      <c r="N520" s="15">
        <v>0</v>
      </c>
      <c r="O520" s="15">
        <v>3</v>
      </c>
      <c r="P520" s="15">
        <v>5</v>
      </c>
      <c r="Q520" s="15">
        <v>1</v>
      </c>
      <c r="R520" s="15">
        <v>0</v>
      </c>
      <c r="S520" s="15">
        <v>1</v>
      </c>
      <c r="T520" s="15">
        <v>240000</v>
      </c>
      <c r="U520" s="15">
        <v>0</v>
      </c>
      <c r="V520" s="15">
        <v>1</v>
      </c>
      <c r="W520" s="15">
        <v>1</v>
      </c>
      <c r="X520" s="15">
        <v>7</v>
      </c>
      <c r="Y520" s="193">
        <v>714.28571428571433</v>
      </c>
      <c r="Z520" s="15">
        <v>3</v>
      </c>
      <c r="AA520" s="15">
        <v>3</v>
      </c>
      <c r="AB520" s="15">
        <v>3</v>
      </c>
      <c r="AC520" s="15">
        <v>4</v>
      </c>
      <c r="AD520" s="15">
        <v>4</v>
      </c>
      <c r="AE520" s="15">
        <v>3.4</v>
      </c>
      <c r="AF520" s="15">
        <v>3</v>
      </c>
      <c r="AG520" s="15">
        <v>0</v>
      </c>
      <c r="AH520" s="15">
        <v>5</v>
      </c>
      <c r="AI520" s="15" t="s">
        <v>1008</v>
      </c>
      <c r="AJ520" s="15" t="s">
        <v>1008</v>
      </c>
      <c r="AK520" s="15" t="s">
        <v>1007</v>
      </c>
      <c r="AL520" s="15">
        <v>2</v>
      </c>
      <c r="AM520" s="15">
        <v>2</v>
      </c>
      <c r="AN520" s="15">
        <v>2</v>
      </c>
      <c r="AO520" s="15">
        <v>2</v>
      </c>
      <c r="AP520" s="15">
        <v>2</v>
      </c>
      <c r="AQ520" s="15">
        <v>2</v>
      </c>
      <c r="AR520" s="27">
        <v>2</v>
      </c>
      <c r="AS520" s="15">
        <f t="shared" si="56"/>
        <v>0</v>
      </c>
      <c r="AT520" s="15">
        <f t="shared" si="57"/>
        <v>0</v>
      </c>
      <c r="AU520" s="15">
        <f t="shared" si="58"/>
        <v>0</v>
      </c>
      <c r="AV520" s="15">
        <f t="shared" si="59"/>
        <v>0</v>
      </c>
      <c r="AW520" s="15">
        <f t="shared" si="60"/>
        <v>0</v>
      </c>
      <c r="AX520" s="15">
        <f t="shared" si="61"/>
        <v>0</v>
      </c>
      <c r="AY520" s="15">
        <f t="shared" si="62"/>
        <v>0</v>
      </c>
    </row>
    <row r="521" spans="1:51" x14ac:dyDescent="0.2">
      <c r="A521" s="15">
        <v>260</v>
      </c>
      <c r="B521" s="15">
        <v>855</v>
      </c>
      <c r="C521" s="15">
        <v>0</v>
      </c>
      <c r="D521" s="15">
        <v>1</v>
      </c>
      <c r="E521" s="15">
        <v>0</v>
      </c>
      <c r="F521" s="15">
        <v>0</v>
      </c>
      <c r="G521" s="15">
        <v>0</v>
      </c>
      <c r="H521" s="15">
        <v>0</v>
      </c>
      <c r="I521" s="15">
        <v>45</v>
      </c>
      <c r="J521" s="15">
        <v>0</v>
      </c>
      <c r="K521" s="15">
        <v>0</v>
      </c>
      <c r="L521" s="15">
        <v>0</v>
      </c>
      <c r="M521" s="15">
        <v>1</v>
      </c>
      <c r="N521" s="15">
        <v>0</v>
      </c>
      <c r="O521" s="15">
        <v>3</v>
      </c>
      <c r="P521" s="15">
        <v>5</v>
      </c>
      <c r="Q521" s="15">
        <v>1</v>
      </c>
      <c r="R521" s="15">
        <v>0</v>
      </c>
      <c r="S521" s="15">
        <v>1</v>
      </c>
      <c r="T521" s="15">
        <v>240000</v>
      </c>
      <c r="U521" s="15">
        <v>0</v>
      </c>
      <c r="V521" s="15">
        <v>0</v>
      </c>
      <c r="W521" s="15">
        <v>1</v>
      </c>
      <c r="X521" s="15">
        <v>7</v>
      </c>
      <c r="Y521" s="193">
        <v>1000</v>
      </c>
      <c r="Z521" s="15">
        <v>3</v>
      </c>
      <c r="AA521" s="15">
        <v>3</v>
      </c>
      <c r="AB521" s="15">
        <v>3</v>
      </c>
      <c r="AC521" s="15">
        <v>4</v>
      </c>
      <c r="AD521" s="15">
        <v>4</v>
      </c>
      <c r="AE521" s="15">
        <v>3.4</v>
      </c>
      <c r="AF521" s="15">
        <v>3</v>
      </c>
      <c r="AG521" s="15">
        <v>0</v>
      </c>
      <c r="AH521" s="15">
        <v>5</v>
      </c>
      <c r="AI521" s="15" t="s">
        <v>1008</v>
      </c>
      <c r="AJ521" s="15" t="s">
        <v>1008</v>
      </c>
      <c r="AK521" s="15" t="s">
        <v>1007</v>
      </c>
      <c r="AL521" s="27">
        <v>2</v>
      </c>
      <c r="AM521" s="27">
        <v>2</v>
      </c>
      <c r="AN521" s="27">
        <v>2</v>
      </c>
      <c r="AO521" s="27">
        <v>2</v>
      </c>
      <c r="AP521" s="27">
        <v>2</v>
      </c>
      <c r="AQ521" s="27">
        <v>2</v>
      </c>
      <c r="AR521" s="27">
        <v>2</v>
      </c>
      <c r="AS521" s="15">
        <f t="shared" si="56"/>
        <v>-2</v>
      </c>
      <c r="AT521" s="15">
        <f t="shared" si="57"/>
        <v>-2</v>
      </c>
      <c r="AU521" s="15">
        <f t="shared" si="58"/>
        <v>-2</v>
      </c>
      <c r="AV521" s="15">
        <f t="shared" si="59"/>
        <v>-2</v>
      </c>
      <c r="AW521" s="15">
        <f t="shared" si="60"/>
        <v>-2</v>
      </c>
      <c r="AX521" s="15">
        <f t="shared" si="61"/>
        <v>-2</v>
      </c>
      <c r="AY521" s="15">
        <f t="shared" si="62"/>
        <v>-2</v>
      </c>
    </row>
    <row r="522" spans="1:51" x14ac:dyDescent="0.2">
      <c r="A522" s="15">
        <v>261</v>
      </c>
      <c r="B522" s="15">
        <v>856</v>
      </c>
      <c r="C522" s="15">
        <v>0</v>
      </c>
      <c r="D522" s="15">
        <v>1</v>
      </c>
      <c r="E522" s="15">
        <v>0</v>
      </c>
      <c r="F522" s="15">
        <v>0</v>
      </c>
      <c r="G522" s="15">
        <v>0</v>
      </c>
      <c r="H522" s="15">
        <v>1</v>
      </c>
      <c r="I522" s="15">
        <v>57</v>
      </c>
      <c r="J522" s="15">
        <v>0</v>
      </c>
      <c r="K522" s="15">
        <v>0</v>
      </c>
      <c r="L522" s="15">
        <v>0</v>
      </c>
      <c r="M522" s="15">
        <v>1</v>
      </c>
      <c r="N522" s="15">
        <v>0</v>
      </c>
      <c r="O522" s="15">
        <v>5</v>
      </c>
      <c r="P522" s="15">
        <v>12</v>
      </c>
      <c r="Q522" s="15">
        <v>0</v>
      </c>
      <c r="R522" s="15">
        <v>0</v>
      </c>
      <c r="S522" s="15">
        <v>1</v>
      </c>
      <c r="T522" s="15">
        <v>300000</v>
      </c>
      <c r="U522" s="15">
        <v>0</v>
      </c>
      <c r="V522" s="15">
        <v>1</v>
      </c>
      <c r="W522" s="15">
        <v>1</v>
      </c>
      <c r="X522" s="15">
        <v>15</v>
      </c>
      <c r="Y522" s="193">
        <v>1333.3333333333333</v>
      </c>
      <c r="Z522" s="15">
        <v>3.75</v>
      </c>
      <c r="AA522" s="15">
        <v>3</v>
      </c>
      <c r="AB522" s="15">
        <v>2</v>
      </c>
      <c r="AC522" s="15">
        <v>3</v>
      </c>
      <c r="AD522" s="15">
        <v>3</v>
      </c>
      <c r="AE522" s="15">
        <v>2.95</v>
      </c>
      <c r="AF522" s="15">
        <v>3</v>
      </c>
      <c r="AG522" s="15">
        <v>1</v>
      </c>
      <c r="AH522" s="15">
        <v>3</v>
      </c>
      <c r="AI522" s="15">
        <v>1</v>
      </c>
      <c r="AJ522" s="15">
        <v>0</v>
      </c>
      <c r="AK522" s="15">
        <v>1</v>
      </c>
      <c r="AL522" s="15">
        <v>4</v>
      </c>
      <c r="AM522" s="15">
        <v>4</v>
      </c>
      <c r="AN522" s="15">
        <v>4</v>
      </c>
      <c r="AO522" s="15">
        <v>4</v>
      </c>
      <c r="AP522" s="15">
        <v>4</v>
      </c>
      <c r="AQ522" s="15">
        <v>4</v>
      </c>
      <c r="AR522" s="27">
        <v>4</v>
      </c>
      <c r="AS522" s="15">
        <f t="shared" si="56"/>
        <v>0</v>
      </c>
      <c r="AT522" s="15">
        <f t="shared" si="57"/>
        <v>0</v>
      </c>
      <c r="AU522" s="15">
        <f t="shared" si="58"/>
        <v>0</v>
      </c>
      <c r="AV522" s="15">
        <f t="shared" si="59"/>
        <v>0</v>
      </c>
      <c r="AW522" s="15">
        <f t="shared" si="60"/>
        <v>0</v>
      </c>
      <c r="AX522" s="15">
        <f t="shared" si="61"/>
        <v>0</v>
      </c>
      <c r="AY522" s="15">
        <f t="shared" si="62"/>
        <v>0</v>
      </c>
    </row>
    <row r="523" spans="1:51" x14ac:dyDescent="0.2">
      <c r="A523" s="15">
        <v>261</v>
      </c>
      <c r="B523" s="15">
        <v>856</v>
      </c>
      <c r="C523" s="15">
        <v>0</v>
      </c>
      <c r="D523" s="15">
        <v>1</v>
      </c>
      <c r="E523" s="15">
        <v>0</v>
      </c>
      <c r="F523" s="15">
        <v>0</v>
      </c>
      <c r="G523" s="15">
        <v>0</v>
      </c>
      <c r="H523" s="15">
        <v>1</v>
      </c>
      <c r="I523" s="15">
        <v>57</v>
      </c>
      <c r="J523" s="15">
        <v>0</v>
      </c>
      <c r="K523" s="15">
        <v>0</v>
      </c>
      <c r="L523" s="15">
        <v>0</v>
      </c>
      <c r="M523" s="15">
        <v>1</v>
      </c>
      <c r="N523" s="15">
        <v>0</v>
      </c>
      <c r="O523" s="15">
        <v>5</v>
      </c>
      <c r="P523" s="15">
        <v>12</v>
      </c>
      <c r="Q523" s="15">
        <v>0</v>
      </c>
      <c r="R523" s="15">
        <v>0</v>
      </c>
      <c r="S523" s="15">
        <v>1</v>
      </c>
      <c r="T523" s="15">
        <v>300000</v>
      </c>
      <c r="U523" s="15">
        <v>0</v>
      </c>
      <c r="V523" s="15">
        <v>0</v>
      </c>
      <c r="W523" s="15">
        <v>1</v>
      </c>
      <c r="X523" s="15">
        <v>15</v>
      </c>
      <c r="Y523" s="193">
        <v>1333.3333333333333</v>
      </c>
      <c r="Z523" s="15">
        <v>3.75</v>
      </c>
      <c r="AA523" s="15">
        <v>3</v>
      </c>
      <c r="AB523" s="15">
        <v>2</v>
      </c>
      <c r="AC523" s="15">
        <v>3</v>
      </c>
      <c r="AD523" s="15">
        <v>3</v>
      </c>
      <c r="AE523" s="15">
        <v>2.95</v>
      </c>
      <c r="AF523" s="15">
        <v>3</v>
      </c>
      <c r="AG523" s="15">
        <v>1</v>
      </c>
      <c r="AH523" s="15">
        <v>3</v>
      </c>
      <c r="AI523" s="15">
        <v>1</v>
      </c>
      <c r="AJ523" s="15">
        <v>0</v>
      </c>
      <c r="AK523" s="15">
        <v>1</v>
      </c>
      <c r="AL523" s="27">
        <v>4</v>
      </c>
      <c r="AM523" s="27">
        <v>4</v>
      </c>
      <c r="AN523" s="27">
        <v>4</v>
      </c>
      <c r="AO523" s="27">
        <v>4</v>
      </c>
      <c r="AP523" s="27">
        <v>4</v>
      </c>
      <c r="AQ523" s="27">
        <v>4</v>
      </c>
      <c r="AR523" s="27">
        <v>4</v>
      </c>
      <c r="AS523" s="15">
        <f t="shared" si="56"/>
        <v>2</v>
      </c>
      <c r="AT523" s="15">
        <f t="shared" si="57"/>
        <v>2</v>
      </c>
      <c r="AU523" s="15">
        <f t="shared" si="58"/>
        <v>2</v>
      </c>
      <c r="AV523" s="15">
        <f t="shared" si="59"/>
        <v>2</v>
      </c>
      <c r="AW523" s="15">
        <f t="shared" si="60"/>
        <v>2</v>
      </c>
      <c r="AX523" s="15">
        <f t="shared" si="61"/>
        <v>2</v>
      </c>
      <c r="AY523" s="15">
        <f t="shared" si="62"/>
        <v>2</v>
      </c>
    </row>
    <row r="524" spans="1:51" x14ac:dyDescent="0.2">
      <c r="A524" s="15">
        <v>262</v>
      </c>
      <c r="B524" s="15">
        <v>857</v>
      </c>
      <c r="C524" s="15">
        <v>0</v>
      </c>
      <c r="D524" s="15">
        <v>1</v>
      </c>
      <c r="E524" s="15">
        <v>0</v>
      </c>
      <c r="F524" s="15">
        <v>0</v>
      </c>
      <c r="G524" s="15">
        <v>0</v>
      </c>
      <c r="H524" s="15">
        <v>0</v>
      </c>
      <c r="I524" s="15">
        <v>60</v>
      </c>
      <c r="J524" s="15">
        <v>0</v>
      </c>
      <c r="K524" s="15">
        <v>0</v>
      </c>
      <c r="L524" s="15">
        <v>1</v>
      </c>
      <c r="M524" s="15">
        <v>0</v>
      </c>
      <c r="N524" s="15">
        <v>0</v>
      </c>
      <c r="O524" s="15">
        <v>5</v>
      </c>
      <c r="P524" s="15">
        <v>20</v>
      </c>
      <c r="Q524" s="15">
        <v>0</v>
      </c>
      <c r="R524" s="15">
        <v>1</v>
      </c>
      <c r="S524" s="15">
        <v>1</v>
      </c>
      <c r="T524" s="15">
        <v>200000</v>
      </c>
      <c r="U524" s="15">
        <v>1</v>
      </c>
      <c r="V524" s="15">
        <v>1</v>
      </c>
      <c r="W524" s="15">
        <v>1</v>
      </c>
      <c r="X524" s="15">
        <v>10</v>
      </c>
      <c r="Y524" s="193">
        <v>1000</v>
      </c>
      <c r="Z524" s="15">
        <v>4</v>
      </c>
      <c r="AA524" s="15">
        <v>4</v>
      </c>
      <c r="AB524" s="15">
        <v>4</v>
      </c>
      <c r="AC524" s="15">
        <v>4</v>
      </c>
      <c r="AD524" s="15">
        <v>4</v>
      </c>
      <c r="AE524" s="15">
        <v>4</v>
      </c>
      <c r="AF524" s="15">
        <v>4</v>
      </c>
      <c r="AG524" s="15">
        <v>1</v>
      </c>
      <c r="AH524" s="15">
        <v>2</v>
      </c>
      <c r="AI524" s="15">
        <v>0</v>
      </c>
      <c r="AJ524" s="15">
        <v>0</v>
      </c>
      <c r="AK524" s="15">
        <v>1</v>
      </c>
      <c r="AL524" s="15">
        <v>2</v>
      </c>
      <c r="AM524" s="15">
        <v>2</v>
      </c>
      <c r="AN524" s="15">
        <v>2</v>
      </c>
      <c r="AO524" s="15">
        <v>2</v>
      </c>
      <c r="AP524" s="15">
        <v>2</v>
      </c>
      <c r="AQ524" s="15">
        <v>2</v>
      </c>
      <c r="AR524" s="27">
        <v>2</v>
      </c>
      <c r="AS524" s="15">
        <f t="shared" si="56"/>
        <v>0</v>
      </c>
      <c r="AT524" s="15">
        <f t="shared" si="57"/>
        <v>0</v>
      </c>
      <c r="AU524" s="15">
        <f t="shared" si="58"/>
        <v>0</v>
      </c>
      <c r="AV524" s="15">
        <f t="shared" si="59"/>
        <v>0</v>
      </c>
      <c r="AW524" s="15">
        <f t="shared" si="60"/>
        <v>0</v>
      </c>
      <c r="AX524" s="15">
        <f t="shared" si="61"/>
        <v>0</v>
      </c>
      <c r="AY524" s="15">
        <f t="shared" si="62"/>
        <v>0</v>
      </c>
    </row>
    <row r="525" spans="1:51" x14ac:dyDescent="0.2">
      <c r="A525" s="15">
        <v>262</v>
      </c>
      <c r="B525" s="15">
        <v>857</v>
      </c>
      <c r="C525" s="15">
        <v>0</v>
      </c>
      <c r="D525" s="15">
        <v>1</v>
      </c>
      <c r="E525" s="15">
        <v>0</v>
      </c>
      <c r="F525" s="15">
        <v>0</v>
      </c>
      <c r="G525" s="15">
        <v>0</v>
      </c>
      <c r="H525" s="15">
        <v>0</v>
      </c>
      <c r="I525" s="15">
        <v>60</v>
      </c>
      <c r="J525" s="15">
        <v>0</v>
      </c>
      <c r="K525" s="15">
        <v>0</v>
      </c>
      <c r="L525" s="15">
        <v>1</v>
      </c>
      <c r="M525" s="15">
        <v>0</v>
      </c>
      <c r="N525" s="15">
        <v>0</v>
      </c>
      <c r="O525" s="15">
        <v>5</v>
      </c>
      <c r="P525" s="15">
        <v>20</v>
      </c>
      <c r="Q525" s="15">
        <v>0</v>
      </c>
      <c r="R525" s="15">
        <v>1</v>
      </c>
      <c r="S525" s="15">
        <v>1</v>
      </c>
      <c r="T525" s="15">
        <v>200000</v>
      </c>
      <c r="U525" s="15">
        <v>1</v>
      </c>
      <c r="V525" s="15">
        <v>0</v>
      </c>
      <c r="W525" s="15">
        <v>1</v>
      </c>
      <c r="X525" s="15">
        <v>10</v>
      </c>
      <c r="Y525" s="193">
        <v>1400</v>
      </c>
      <c r="Z525" s="15">
        <v>4</v>
      </c>
      <c r="AA525" s="15">
        <v>4</v>
      </c>
      <c r="AB525" s="15">
        <v>4</v>
      </c>
      <c r="AC525" s="15">
        <v>4</v>
      </c>
      <c r="AD525" s="15">
        <v>4</v>
      </c>
      <c r="AE525" s="15">
        <v>4</v>
      </c>
      <c r="AF525" s="15">
        <v>4</v>
      </c>
      <c r="AG525" s="15">
        <v>1</v>
      </c>
      <c r="AH525" s="15">
        <v>2</v>
      </c>
      <c r="AI525" s="15">
        <v>0</v>
      </c>
      <c r="AJ525" s="15">
        <v>0</v>
      </c>
      <c r="AK525" s="15">
        <v>1</v>
      </c>
      <c r="AL525" s="27">
        <v>2</v>
      </c>
      <c r="AM525" s="27">
        <v>2</v>
      </c>
      <c r="AN525" s="27">
        <v>2</v>
      </c>
      <c r="AO525" s="27">
        <v>2</v>
      </c>
      <c r="AP525" s="27">
        <v>2</v>
      </c>
      <c r="AQ525" s="27">
        <v>2</v>
      </c>
      <c r="AR525" s="27">
        <v>2</v>
      </c>
      <c r="AS525" s="15">
        <f t="shared" si="56"/>
        <v>-1</v>
      </c>
      <c r="AT525" s="15">
        <f t="shared" si="57"/>
        <v>-1</v>
      </c>
      <c r="AU525" s="15">
        <f t="shared" si="58"/>
        <v>-1</v>
      </c>
      <c r="AV525" s="15">
        <f t="shared" si="59"/>
        <v>-1</v>
      </c>
      <c r="AW525" s="15">
        <f t="shared" si="60"/>
        <v>-1</v>
      </c>
      <c r="AX525" s="15">
        <f t="shared" si="61"/>
        <v>-1</v>
      </c>
      <c r="AY525" s="15">
        <f t="shared" si="62"/>
        <v>-1</v>
      </c>
    </row>
    <row r="526" spans="1:51" x14ac:dyDescent="0.2">
      <c r="A526" s="15">
        <v>263</v>
      </c>
      <c r="B526" s="15">
        <v>858</v>
      </c>
      <c r="C526" s="15">
        <v>0</v>
      </c>
      <c r="D526" s="15">
        <v>1</v>
      </c>
      <c r="E526" s="15">
        <v>0</v>
      </c>
      <c r="F526" s="15">
        <v>0</v>
      </c>
      <c r="G526" s="15">
        <v>0</v>
      </c>
      <c r="H526" s="15">
        <v>1</v>
      </c>
      <c r="I526" s="15">
        <v>65</v>
      </c>
      <c r="J526" s="15">
        <v>0</v>
      </c>
      <c r="K526" s="15">
        <v>1</v>
      </c>
      <c r="L526" s="15">
        <v>0</v>
      </c>
      <c r="M526" s="15">
        <v>0</v>
      </c>
      <c r="N526" s="15">
        <v>0</v>
      </c>
      <c r="O526" s="15">
        <v>6</v>
      </c>
      <c r="P526" s="15">
        <v>30</v>
      </c>
      <c r="Q526" s="15">
        <v>0</v>
      </c>
      <c r="R526" s="15">
        <v>1</v>
      </c>
      <c r="S526" s="15">
        <v>0</v>
      </c>
      <c r="T526" s="15">
        <v>0</v>
      </c>
      <c r="U526" s="15">
        <v>1</v>
      </c>
      <c r="V526" s="15">
        <v>1</v>
      </c>
      <c r="W526" s="15">
        <v>1</v>
      </c>
      <c r="X526" s="15">
        <v>15</v>
      </c>
      <c r="Y526" s="193">
        <v>2266.6666666666665</v>
      </c>
      <c r="Z526" s="15">
        <v>3</v>
      </c>
      <c r="AA526" s="15">
        <v>3</v>
      </c>
      <c r="AB526" s="15">
        <v>3</v>
      </c>
      <c r="AC526" s="15">
        <v>3</v>
      </c>
      <c r="AD526" s="15">
        <v>3</v>
      </c>
      <c r="AE526" s="15">
        <v>3</v>
      </c>
      <c r="AF526" s="15">
        <v>3</v>
      </c>
      <c r="AG526" s="15">
        <v>1</v>
      </c>
      <c r="AH526" s="15">
        <v>2</v>
      </c>
      <c r="AI526" s="15">
        <v>0</v>
      </c>
      <c r="AJ526" s="15">
        <v>0</v>
      </c>
      <c r="AK526" s="15">
        <v>1</v>
      </c>
      <c r="AL526" s="15">
        <v>3</v>
      </c>
      <c r="AM526" s="15">
        <v>3</v>
      </c>
      <c r="AN526" s="15">
        <v>3</v>
      </c>
      <c r="AO526" s="15">
        <v>3</v>
      </c>
      <c r="AP526" s="15">
        <v>3</v>
      </c>
      <c r="AQ526" s="15">
        <v>3</v>
      </c>
      <c r="AR526" s="27">
        <v>3</v>
      </c>
      <c r="AS526" s="15">
        <f t="shared" si="56"/>
        <v>0</v>
      </c>
      <c r="AT526" s="15">
        <f t="shared" si="57"/>
        <v>0</v>
      </c>
      <c r="AU526" s="15">
        <f t="shared" si="58"/>
        <v>0</v>
      </c>
      <c r="AV526" s="15">
        <f t="shared" si="59"/>
        <v>0</v>
      </c>
      <c r="AW526" s="15">
        <f t="shared" si="60"/>
        <v>0</v>
      </c>
      <c r="AX526" s="15">
        <f t="shared" si="61"/>
        <v>0</v>
      </c>
      <c r="AY526" s="15">
        <f t="shared" si="62"/>
        <v>0</v>
      </c>
    </row>
    <row r="527" spans="1:51" x14ac:dyDescent="0.2">
      <c r="A527" s="15">
        <v>263</v>
      </c>
      <c r="B527" s="15">
        <v>858</v>
      </c>
      <c r="C527" s="15">
        <v>0</v>
      </c>
      <c r="D527" s="15">
        <v>1</v>
      </c>
      <c r="E527" s="15">
        <v>0</v>
      </c>
      <c r="F527" s="15">
        <v>0</v>
      </c>
      <c r="G527" s="15">
        <v>0</v>
      </c>
      <c r="H527" s="15">
        <v>1</v>
      </c>
      <c r="I527" s="15">
        <v>65</v>
      </c>
      <c r="J527" s="15">
        <v>0</v>
      </c>
      <c r="K527" s="15">
        <v>1</v>
      </c>
      <c r="L527" s="15">
        <v>0</v>
      </c>
      <c r="M527" s="15">
        <v>0</v>
      </c>
      <c r="N527" s="15">
        <v>0</v>
      </c>
      <c r="O527" s="15">
        <v>6</v>
      </c>
      <c r="P527" s="15">
        <v>30</v>
      </c>
      <c r="Q527" s="15">
        <v>0</v>
      </c>
      <c r="R527" s="15">
        <v>1</v>
      </c>
      <c r="S527" s="15">
        <v>0</v>
      </c>
      <c r="T527" s="15">
        <v>0</v>
      </c>
      <c r="U527" s="15">
        <v>1</v>
      </c>
      <c r="V527" s="15">
        <v>0</v>
      </c>
      <c r="W527" s="15">
        <v>1</v>
      </c>
      <c r="X527" s="15">
        <v>15</v>
      </c>
      <c r="Y527" s="193">
        <v>2266.6666666666665</v>
      </c>
      <c r="Z527" s="15">
        <v>3</v>
      </c>
      <c r="AA527" s="15">
        <v>3</v>
      </c>
      <c r="AB527" s="15">
        <v>3</v>
      </c>
      <c r="AC527" s="15">
        <v>3</v>
      </c>
      <c r="AD527" s="15">
        <v>3</v>
      </c>
      <c r="AE527" s="15">
        <v>3</v>
      </c>
      <c r="AF527" s="15">
        <v>3</v>
      </c>
      <c r="AG527" s="15">
        <v>1</v>
      </c>
      <c r="AH527" s="15">
        <v>2</v>
      </c>
      <c r="AI527" s="15">
        <v>0</v>
      </c>
      <c r="AJ527" s="15">
        <v>0</v>
      </c>
      <c r="AK527" s="15">
        <v>1</v>
      </c>
      <c r="AL527" s="27">
        <v>3</v>
      </c>
      <c r="AM527" s="27">
        <v>3</v>
      </c>
      <c r="AN527" s="27">
        <v>3</v>
      </c>
      <c r="AO527" s="27">
        <v>3</v>
      </c>
      <c r="AP527" s="27">
        <v>3</v>
      </c>
      <c r="AQ527" s="27">
        <v>3</v>
      </c>
      <c r="AR527" s="27">
        <v>3</v>
      </c>
      <c r="AS527" s="15">
        <f t="shared" si="56"/>
        <v>0</v>
      </c>
      <c r="AT527" s="15">
        <f t="shared" si="57"/>
        <v>0</v>
      </c>
      <c r="AU527" s="15">
        <f t="shared" si="58"/>
        <v>0</v>
      </c>
      <c r="AV527" s="15">
        <f t="shared" si="59"/>
        <v>0</v>
      </c>
      <c r="AW527" s="15">
        <f t="shared" si="60"/>
        <v>0</v>
      </c>
      <c r="AX527" s="15">
        <f t="shared" si="61"/>
        <v>0</v>
      </c>
      <c r="AY527" s="15">
        <f t="shared" si="62"/>
        <v>0</v>
      </c>
    </row>
    <row r="528" spans="1:51" x14ac:dyDescent="0.2">
      <c r="A528" s="15">
        <v>264</v>
      </c>
      <c r="B528" s="15">
        <v>859</v>
      </c>
      <c r="C528" s="15">
        <v>0</v>
      </c>
      <c r="D528" s="15">
        <v>1</v>
      </c>
      <c r="E528" s="15">
        <v>0</v>
      </c>
      <c r="F528" s="15">
        <v>0</v>
      </c>
      <c r="G528" s="15">
        <v>0</v>
      </c>
      <c r="H528" s="15">
        <v>0</v>
      </c>
      <c r="I528" s="15">
        <v>45</v>
      </c>
      <c r="J528" s="15">
        <v>0</v>
      </c>
      <c r="K528" s="15">
        <v>1</v>
      </c>
      <c r="L528" s="15">
        <v>0</v>
      </c>
      <c r="M528" s="15">
        <v>0</v>
      </c>
      <c r="N528" s="15">
        <v>0</v>
      </c>
      <c r="O528" s="15">
        <v>3</v>
      </c>
      <c r="P528" s="15">
        <v>25</v>
      </c>
      <c r="Q528" s="15">
        <v>0</v>
      </c>
      <c r="R528" s="15">
        <v>0</v>
      </c>
      <c r="S528" s="15">
        <v>1</v>
      </c>
      <c r="T528" s="15">
        <v>120000</v>
      </c>
      <c r="U528" s="15">
        <v>1</v>
      </c>
      <c r="V528" s="15">
        <v>1</v>
      </c>
      <c r="W528" s="15">
        <v>1</v>
      </c>
      <c r="X528" s="15">
        <v>8</v>
      </c>
      <c r="Y528" s="193">
        <v>875</v>
      </c>
      <c r="Z528" s="15">
        <v>3</v>
      </c>
      <c r="AA528" s="15">
        <v>3</v>
      </c>
      <c r="AB528" s="15">
        <v>3</v>
      </c>
      <c r="AC528" s="15">
        <v>3</v>
      </c>
      <c r="AD528" s="15">
        <v>3</v>
      </c>
      <c r="AE528" s="15">
        <v>3</v>
      </c>
      <c r="AF528" s="15">
        <v>3</v>
      </c>
      <c r="AG528" s="15">
        <v>0</v>
      </c>
      <c r="AH528" s="15">
        <v>5</v>
      </c>
      <c r="AI528" s="15" t="s">
        <v>1008</v>
      </c>
      <c r="AJ528" s="15" t="s">
        <v>1008</v>
      </c>
      <c r="AK528" s="15" t="s">
        <v>1007</v>
      </c>
      <c r="AL528" s="15">
        <v>3</v>
      </c>
      <c r="AM528" s="15">
        <v>3</v>
      </c>
      <c r="AN528" s="15">
        <v>3</v>
      </c>
      <c r="AO528" s="15">
        <v>3</v>
      </c>
      <c r="AP528" s="15">
        <v>3</v>
      </c>
      <c r="AQ528" s="15">
        <v>3</v>
      </c>
      <c r="AR528" s="27">
        <v>3</v>
      </c>
      <c r="AS528" s="15">
        <f t="shared" si="56"/>
        <v>1</v>
      </c>
      <c r="AT528" s="15">
        <f t="shared" si="57"/>
        <v>1</v>
      </c>
      <c r="AU528" s="15">
        <f t="shared" si="58"/>
        <v>1</v>
      </c>
      <c r="AV528" s="15">
        <f t="shared" si="59"/>
        <v>1</v>
      </c>
      <c r="AW528" s="15">
        <f t="shared" si="60"/>
        <v>1</v>
      </c>
      <c r="AX528" s="15">
        <f t="shared" si="61"/>
        <v>1</v>
      </c>
      <c r="AY528" s="15">
        <f t="shared" si="62"/>
        <v>1</v>
      </c>
    </row>
    <row r="529" spans="1:51" x14ac:dyDescent="0.2">
      <c r="A529" s="15">
        <v>264</v>
      </c>
      <c r="B529" s="15">
        <v>859</v>
      </c>
      <c r="C529" s="15">
        <v>0</v>
      </c>
      <c r="D529" s="15">
        <v>1</v>
      </c>
      <c r="E529" s="15">
        <v>0</v>
      </c>
      <c r="F529" s="15">
        <v>0</v>
      </c>
      <c r="G529" s="15">
        <v>0</v>
      </c>
      <c r="H529" s="15">
        <v>0</v>
      </c>
      <c r="I529" s="15">
        <v>45</v>
      </c>
      <c r="J529" s="15">
        <v>0</v>
      </c>
      <c r="K529" s="15">
        <v>1</v>
      </c>
      <c r="L529" s="15">
        <v>0</v>
      </c>
      <c r="M529" s="15">
        <v>0</v>
      </c>
      <c r="N529" s="15">
        <v>0</v>
      </c>
      <c r="O529" s="15">
        <v>3</v>
      </c>
      <c r="P529" s="15">
        <v>25</v>
      </c>
      <c r="Q529" s="15">
        <v>0</v>
      </c>
      <c r="R529" s="15">
        <v>0</v>
      </c>
      <c r="S529" s="15">
        <v>1</v>
      </c>
      <c r="T529" s="15">
        <v>120000</v>
      </c>
      <c r="U529" s="15">
        <v>1</v>
      </c>
      <c r="V529" s="15">
        <v>0</v>
      </c>
      <c r="W529" s="15">
        <v>1</v>
      </c>
      <c r="X529" s="15">
        <v>8</v>
      </c>
      <c r="Y529" s="193">
        <v>1250</v>
      </c>
      <c r="Z529" s="15">
        <v>3</v>
      </c>
      <c r="AA529" s="15">
        <v>3</v>
      </c>
      <c r="AB529" s="15">
        <v>3</v>
      </c>
      <c r="AC529" s="15">
        <v>3</v>
      </c>
      <c r="AD529" s="15">
        <v>3</v>
      </c>
      <c r="AE529" s="15">
        <v>3</v>
      </c>
      <c r="AF529" s="15">
        <v>3</v>
      </c>
      <c r="AG529" s="15">
        <v>0</v>
      </c>
      <c r="AH529" s="15">
        <v>5</v>
      </c>
      <c r="AI529" s="15" t="s">
        <v>1008</v>
      </c>
      <c r="AJ529" s="15" t="s">
        <v>1008</v>
      </c>
      <c r="AK529" s="15" t="s">
        <v>1007</v>
      </c>
      <c r="AL529" s="27">
        <v>2</v>
      </c>
      <c r="AM529" s="27">
        <v>2</v>
      </c>
      <c r="AN529" s="27">
        <v>2</v>
      </c>
      <c r="AO529" s="27">
        <v>2</v>
      </c>
      <c r="AP529" s="27">
        <v>2</v>
      </c>
      <c r="AQ529" s="27">
        <v>2</v>
      </c>
      <c r="AR529" s="27">
        <v>2</v>
      </c>
      <c r="AS529" s="15">
        <f t="shared" si="56"/>
        <v>-2</v>
      </c>
      <c r="AT529" s="15">
        <f t="shared" si="57"/>
        <v>-2</v>
      </c>
      <c r="AU529" s="15">
        <f t="shared" si="58"/>
        <v>-2</v>
      </c>
      <c r="AV529" s="15">
        <f t="shared" si="59"/>
        <v>-2</v>
      </c>
      <c r="AW529" s="15">
        <f t="shared" si="60"/>
        <v>-2</v>
      </c>
      <c r="AX529" s="15">
        <f t="shared" si="61"/>
        <v>-2</v>
      </c>
      <c r="AY529" s="15">
        <f t="shared" si="62"/>
        <v>-2</v>
      </c>
    </row>
    <row r="530" spans="1:51" x14ac:dyDescent="0.2">
      <c r="A530" s="15">
        <v>265</v>
      </c>
      <c r="B530" s="15">
        <v>861</v>
      </c>
      <c r="C530" s="15">
        <v>1</v>
      </c>
      <c r="D530" s="15">
        <v>0</v>
      </c>
      <c r="E530" s="15">
        <v>0</v>
      </c>
      <c r="F530" s="15">
        <v>0</v>
      </c>
      <c r="G530" s="15">
        <v>0</v>
      </c>
      <c r="H530" s="15">
        <v>0</v>
      </c>
      <c r="I530" s="15">
        <v>50</v>
      </c>
      <c r="J530" s="15">
        <v>0</v>
      </c>
      <c r="K530" s="15">
        <v>0</v>
      </c>
      <c r="L530" s="15">
        <v>0</v>
      </c>
      <c r="M530" s="15">
        <v>1</v>
      </c>
      <c r="N530" s="15">
        <v>0</v>
      </c>
      <c r="O530" s="15">
        <v>4</v>
      </c>
      <c r="P530" s="15">
        <v>30</v>
      </c>
      <c r="Q530" s="15">
        <v>1</v>
      </c>
      <c r="R530" s="15">
        <v>1</v>
      </c>
      <c r="S530" s="15">
        <v>0</v>
      </c>
      <c r="T530" s="15">
        <v>0</v>
      </c>
      <c r="U530" s="15">
        <v>1</v>
      </c>
      <c r="V530" s="15">
        <v>1</v>
      </c>
      <c r="W530" s="15">
        <v>1</v>
      </c>
      <c r="X530" s="15">
        <v>24</v>
      </c>
      <c r="Y530" s="193">
        <v>1375</v>
      </c>
      <c r="Z530" s="15">
        <v>3</v>
      </c>
      <c r="AA530" s="15">
        <v>3</v>
      </c>
      <c r="AB530" s="15">
        <v>3</v>
      </c>
      <c r="AC530" s="15">
        <v>3</v>
      </c>
      <c r="AD530" s="15">
        <v>3</v>
      </c>
      <c r="AE530" s="15">
        <v>3</v>
      </c>
      <c r="AF530" s="15">
        <v>3</v>
      </c>
      <c r="AG530" s="15">
        <v>1</v>
      </c>
      <c r="AH530" s="15">
        <v>1</v>
      </c>
      <c r="AI530" s="15">
        <v>0</v>
      </c>
      <c r="AJ530" s="15">
        <v>0</v>
      </c>
      <c r="AK530" s="15">
        <v>1</v>
      </c>
      <c r="AL530" s="15">
        <v>4</v>
      </c>
      <c r="AM530" s="15">
        <v>4</v>
      </c>
      <c r="AN530" s="15">
        <v>4</v>
      </c>
      <c r="AO530" s="15">
        <v>4</v>
      </c>
      <c r="AP530" s="15">
        <v>4</v>
      </c>
      <c r="AQ530" s="15">
        <v>4</v>
      </c>
      <c r="AR530" s="27">
        <v>4</v>
      </c>
      <c r="AS530" s="15">
        <f t="shared" si="56"/>
        <v>0</v>
      </c>
      <c r="AT530" s="15">
        <f t="shared" si="57"/>
        <v>0</v>
      </c>
      <c r="AU530" s="15">
        <f t="shared" si="58"/>
        <v>0</v>
      </c>
      <c r="AV530" s="15">
        <f t="shared" si="59"/>
        <v>0</v>
      </c>
      <c r="AW530" s="15">
        <f t="shared" si="60"/>
        <v>0</v>
      </c>
      <c r="AX530" s="15">
        <f t="shared" si="61"/>
        <v>0</v>
      </c>
      <c r="AY530" s="15">
        <f t="shared" si="62"/>
        <v>0</v>
      </c>
    </row>
    <row r="531" spans="1:51" x14ac:dyDescent="0.2">
      <c r="A531" s="15">
        <v>265</v>
      </c>
      <c r="B531" s="15">
        <v>861</v>
      </c>
      <c r="C531" s="15">
        <v>1</v>
      </c>
      <c r="D531" s="15">
        <v>0</v>
      </c>
      <c r="E531" s="15">
        <v>0</v>
      </c>
      <c r="F531" s="15">
        <v>0</v>
      </c>
      <c r="G531" s="15">
        <v>0</v>
      </c>
      <c r="H531" s="15">
        <v>0</v>
      </c>
      <c r="I531" s="15">
        <v>50</v>
      </c>
      <c r="J531" s="15">
        <v>0</v>
      </c>
      <c r="K531" s="15">
        <v>0</v>
      </c>
      <c r="L531" s="15">
        <v>0</v>
      </c>
      <c r="M531" s="15">
        <v>1</v>
      </c>
      <c r="N531" s="15">
        <v>0</v>
      </c>
      <c r="O531" s="15">
        <v>4</v>
      </c>
      <c r="P531" s="15">
        <v>30</v>
      </c>
      <c r="Q531" s="15">
        <v>1</v>
      </c>
      <c r="R531" s="15">
        <v>1</v>
      </c>
      <c r="S531" s="15">
        <v>0</v>
      </c>
      <c r="T531" s="15">
        <v>0</v>
      </c>
      <c r="U531" s="15">
        <v>1</v>
      </c>
      <c r="V531" s="15">
        <v>0</v>
      </c>
      <c r="W531" s="15">
        <v>1</v>
      </c>
      <c r="X531" s="15">
        <v>24</v>
      </c>
      <c r="Y531" s="193">
        <v>1375</v>
      </c>
      <c r="Z531" s="15">
        <v>3</v>
      </c>
      <c r="AA531" s="15">
        <v>3</v>
      </c>
      <c r="AB531" s="15">
        <v>3</v>
      </c>
      <c r="AC531" s="15">
        <v>3</v>
      </c>
      <c r="AD531" s="15">
        <v>3</v>
      </c>
      <c r="AE531" s="15">
        <v>3</v>
      </c>
      <c r="AF531" s="15">
        <v>3</v>
      </c>
      <c r="AG531" s="15">
        <v>1</v>
      </c>
      <c r="AH531" s="15">
        <v>1</v>
      </c>
      <c r="AI531" s="15">
        <v>0</v>
      </c>
      <c r="AJ531" s="15">
        <v>0</v>
      </c>
      <c r="AK531" s="15">
        <v>1</v>
      </c>
      <c r="AL531" s="27">
        <v>4</v>
      </c>
      <c r="AM531" s="27">
        <v>4</v>
      </c>
      <c r="AN531" s="27">
        <v>4</v>
      </c>
      <c r="AO531" s="27">
        <v>4</v>
      </c>
      <c r="AP531" s="27">
        <v>4</v>
      </c>
      <c r="AQ531" s="27">
        <v>4</v>
      </c>
      <c r="AR531" s="27">
        <v>4</v>
      </c>
      <c r="AS531" s="15">
        <f t="shared" si="56"/>
        <v>-1</v>
      </c>
      <c r="AT531" s="15">
        <f t="shared" si="57"/>
        <v>-1</v>
      </c>
      <c r="AU531" s="15">
        <f t="shared" si="58"/>
        <v>-1</v>
      </c>
      <c r="AV531" s="15">
        <f t="shared" si="59"/>
        <v>0</v>
      </c>
      <c r="AW531" s="15">
        <f t="shared" si="60"/>
        <v>0</v>
      </c>
      <c r="AX531" s="15">
        <f t="shared" si="61"/>
        <v>-1</v>
      </c>
      <c r="AY531" s="15">
        <f t="shared" si="62"/>
        <v>-0.66666666666666696</v>
      </c>
    </row>
    <row r="532" spans="1:51" x14ac:dyDescent="0.2">
      <c r="A532" s="15">
        <v>266</v>
      </c>
      <c r="B532" s="15">
        <v>862</v>
      </c>
      <c r="C532" s="15">
        <v>1</v>
      </c>
      <c r="D532" s="15">
        <v>0</v>
      </c>
      <c r="E532" s="15">
        <v>0</v>
      </c>
      <c r="F532" s="15">
        <v>0</v>
      </c>
      <c r="G532" s="15">
        <v>0</v>
      </c>
      <c r="H532" s="15">
        <v>1</v>
      </c>
      <c r="I532" s="15">
        <v>63</v>
      </c>
      <c r="J532" s="15">
        <v>0</v>
      </c>
      <c r="K532" s="15">
        <v>1</v>
      </c>
      <c r="L532" s="15">
        <v>0</v>
      </c>
      <c r="M532" s="15">
        <v>0</v>
      </c>
      <c r="N532" s="15">
        <v>0</v>
      </c>
      <c r="O532" s="15">
        <v>4</v>
      </c>
      <c r="P532" s="15">
        <v>40</v>
      </c>
      <c r="Q532" s="15">
        <v>1</v>
      </c>
      <c r="R532" s="15">
        <v>1</v>
      </c>
      <c r="S532" s="15">
        <v>0</v>
      </c>
      <c r="T532" s="15">
        <v>0</v>
      </c>
      <c r="U532" s="15">
        <v>1</v>
      </c>
      <c r="V532" s="15">
        <v>1</v>
      </c>
      <c r="W532" s="15">
        <v>1</v>
      </c>
      <c r="X532" s="15">
        <v>30</v>
      </c>
      <c r="Y532" s="193">
        <v>2000</v>
      </c>
      <c r="Z532" s="15">
        <v>3.75</v>
      </c>
      <c r="AA532" s="15">
        <v>3</v>
      </c>
      <c r="AB532" s="15">
        <v>3</v>
      </c>
      <c r="AC532" s="15">
        <v>3</v>
      </c>
      <c r="AD532" s="15">
        <v>4</v>
      </c>
      <c r="AE532" s="15">
        <v>3.35</v>
      </c>
      <c r="AF532" s="15">
        <v>3</v>
      </c>
      <c r="AG532" s="15">
        <v>1</v>
      </c>
      <c r="AH532" s="15">
        <v>1</v>
      </c>
      <c r="AI532" s="15">
        <v>0</v>
      </c>
      <c r="AJ532" s="15">
        <v>0</v>
      </c>
      <c r="AK532" s="15">
        <v>1</v>
      </c>
      <c r="AL532" s="15">
        <v>5</v>
      </c>
      <c r="AM532" s="15">
        <v>5</v>
      </c>
      <c r="AN532" s="15">
        <v>5</v>
      </c>
      <c r="AO532" s="15">
        <v>4</v>
      </c>
      <c r="AP532" s="15">
        <v>4</v>
      </c>
      <c r="AQ532" s="15">
        <v>5</v>
      </c>
      <c r="AR532" s="27">
        <v>4.666666666666667</v>
      </c>
      <c r="AS532" s="15">
        <f t="shared" si="56"/>
        <v>0.79999999999999982</v>
      </c>
      <c r="AT532" s="15">
        <f t="shared" si="57"/>
        <v>1</v>
      </c>
      <c r="AU532" s="15">
        <f t="shared" si="58"/>
        <v>1</v>
      </c>
      <c r="AV532" s="15">
        <f t="shared" si="59"/>
        <v>0</v>
      </c>
      <c r="AW532" s="15">
        <f t="shared" si="60"/>
        <v>0</v>
      </c>
      <c r="AX532" s="15">
        <f t="shared" si="61"/>
        <v>1</v>
      </c>
      <c r="AY532" s="15">
        <f t="shared" si="62"/>
        <v>0.63333333333333375</v>
      </c>
    </row>
    <row r="533" spans="1:51" x14ac:dyDescent="0.2">
      <c r="A533" s="15">
        <v>266</v>
      </c>
      <c r="B533" s="15">
        <v>862</v>
      </c>
      <c r="C533" s="15">
        <v>1</v>
      </c>
      <c r="D533" s="15">
        <v>0</v>
      </c>
      <c r="E533" s="15">
        <v>0</v>
      </c>
      <c r="F533" s="15">
        <v>0</v>
      </c>
      <c r="G533" s="15">
        <v>0</v>
      </c>
      <c r="H533" s="15">
        <v>1</v>
      </c>
      <c r="I533" s="15">
        <v>63</v>
      </c>
      <c r="J533" s="15">
        <v>0</v>
      </c>
      <c r="K533" s="15">
        <v>1</v>
      </c>
      <c r="L533" s="15">
        <v>0</v>
      </c>
      <c r="M533" s="15">
        <v>0</v>
      </c>
      <c r="N533" s="15">
        <v>0</v>
      </c>
      <c r="O533" s="15">
        <v>4</v>
      </c>
      <c r="P533" s="15">
        <v>40</v>
      </c>
      <c r="Q533" s="15">
        <v>1</v>
      </c>
      <c r="R533" s="15">
        <v>1</v>
      </c>
      <c r="S533" s="15">
        <v>0</v>
      </c>
      <c r="T533" s="15">
        <v>0</v>
      </c>
      <c r="U533" s="15">
        <v>1</v>
      </c>
      <c r="V533" s="15">
        <v>0</v>
      </c>
      <c r="W533" s="15">
        <v>1</v>
      </c>
      <c r="X533" s="15">
        <v>30</v>
      </c>
      <c r="Y533" s="193">
        <v>1800</v>
      </c>
      <c r="Z533" s="15">
        <v>3.75</v>
      </c>
      <c r="AA533" s="15">
        <v>3</v>
      </c>
      <c r="AB533" s="15">
        <v>3</v>
      </c>
      <c r="AC533" s="15">
        <v>3</v>
      </c>
      <c r="AD533" s="15">
        <v>4</v>
      </c>
      <c r="AE533" s="15">
        <v>3.35</v>
      </c>
      <c r="AF533" s="15">
        <v>3</v>
      </c>
      <c r="AG533" s="15">
        <v>1</v>
      </c>
      <c r="AH533" s="15">
        <v>1</v>
      </c>
      <c r="AI533" s="15">
        <v>0</v>
      </c>
      <c r="AJ533" s="15">
        <v>0</v>
      </c>
      <c r="AK533" s="15">
        <v>1</v>
      </c>
      <c r="AL533" s="27">
        <v>4.2</v>
      </c>
      <c r="AM533" s="27">
        <v>4</v>
      </c>
      <c r="AN533" s="27">
        <v>4</v>
      </c>
      <c r="AO533" s="27">
        <v>4</v>
      </c>
      <c r="AP533" s="27">
        <v>4</v>
      </c>
      <c r="AQ533" s="27">
        <v>4</v>
      </c>
      <c r="AR533" s="27">
        <v>4.0333333333333332</v>
      </c>
      <c r="AS533" s="15">
        <f t="shared" si="56"/>
        <v>0.20000000000000018</v>
      </c>
      <c r="AT533" s="15">
        <f t="shared" si="57"/>
        <v>0</v>
      </c>
      <c r="AU533" s="15">
        <f t="shared" si="58"/>
        <v>0</v>
      </c>
      <c r="AV533" s="15">
        <f t="shared" si="59"/>
        <v>0</v>
      </c>
      <c r="AW533" s="15">
        <f t="shared" si="60"/>
        <v>0</v>
      </c>
      <c r="AX533" s="15">
        <f t="shared" si="61"/>
        <v>0</v>
      </c>
      <c r="AY533" s="15">
        <f t="shared" si="62"/>
        <v>3.3333333333333215E-2</v>
      </c>
    </row>
    <row r="534" spans="1:51" x14ac:dyDescent="0.2">
      <c r="A534" s="15">
        <v>267</v>
      </c>
      <c r="B534" s="15">
        <v>863</v>
      </c>
      <c r="C534" s="15">
        <v>1</v>
      </c>
      <c r="D534" s="15">
        <v>0</v>
      </c>
      <c r="E534" s="15">
        <v>0</v>
      </c>
      <c r="F534" s="15">
        <v>0</v>
      </c>
      <c r="G534" s="15">
        <v>0</v>
      </c>
      <c r="H534" s="15">
        <v>0</v>
      </c>
      <c r="I534" s="15">
        <v>65</v>
      </c>
      <c r="J534" s="15">
        <v>0</v>
      </c>
      <c r="K534" s="15">
        <v>0</v>
      </c>
      <c r="L534" s="15">
        <v>1</v>
      </c>
      <c r="M534" s="15">
        <v>0</v>
      </c>
      <c r="N534" s="15">
        <v>0</v>
      </c>
      <c r="O534" s="15">
        <v>3</v>
      </c>
      <c r="P534" s="15">
        <v>27</v>
      </c>
      <c r="Q534" s="15">
        <v>1</v>
      </c>
      <c r="R534" s="15">
        <v>0</v>
      </c>
      <c r="S534" s="15">
        <v>1</v>
      </c>
      <c r="T534" s="15">
        <v>120000</v>
      </c>
      <c r="U534" s="15">
        <v>1</v>
      </c>
      <c r="V534" s="15">
        <v>1</v>
      </c>
      <c r="W534" s="15">
        <v>1</v>
      </c>
      <c r="X534" s="15">
        <v>8.5</v>
      </c>
      <c r="Y534" s="193">
        <v>117.64705882352941</v>
      </c>
      <c r="Z534" s="15">
        <v>4.5</v>
      </c>
      <c r="AA534" s="15">
        <v>4</v>
      </c>
      <c r="AB534" s="15">
        <v>2</v>
      </c>
      <c r="AC534" s="15">
        <v>3</v>
      </c>
      <c r="AD534" s="15">
        <v>3</v>
      </c>
      <c r="AE534" s="15">
        <v>3.3</v>
      </c>
      <c r="AF534" s="15">
        <v>3</v>
      </c>
      <c r="AG534" s="15">
        <v>1</v>
      </c>
      <c r="AH534" s="15">
        <v>2</v>
      </c>
      <c r="AI534" s="15">
        <v>0</v>
      </c>
      <c r="AJ534" s="15">
        <v>0</v>
      </c>
      <c r="AK534" s="15">
        <v>1</v>
      </c>
      <c r="AL534" s="15">
        <v>4</v>
      </c>
      <c r="AM534" s="15">
        <v>4</v>
      </c>
      <c r="AN534" s="15">
        <v>4</v>
      </c>
      <c r="AO534" s="15">
        <v>4</v>
      </c>
      <c r="AP534" s="15">
        <v>4</v>
      </c>
      <c r="AQ534" s="15">
        <v>4</v>
      </c>
      <c r="AR534" s="27">
        <v>4</v>
      </c>
      <c r="AS534" s="15">
        <f t="shared" si="56"/>
        <v>0</v>
      </c>
      <c r="AT534" s="15">
        <f t="shared" si="57"/>
        <v>0</v>
      </c>
      <c r="AU534" s="15">
        <f t="shared" si="58"/>
        <v>0</v>
      </c>
      <c r="AV534" s="15">
        <f t="shared" si="59"/>
        <v>0</v>
      </c>
      <c r="AW534" s="15">
        <f t="shared" si="60"/>
        <v>0</v>
      </c>
      <c r="AX534" s="15">
        <f t="shared" si="61"/>
        <v>0</v>
      </c>
      <c r="AY534" s="15">
        <f t="shared" si="62"/>
        <v>0</v>
      </c>
    </row>
    <row r="535" spans="1:51" x14ac:dyDescent="0.2">
      <c r="A535" s="15">
        <v>267</v>
      </c>
      <c r="B535" s="15">
        <v>863</v>
      </c>
      <c r="C535" s="15">
        <v>1</v>
      </c>
      <c r="D535" s="15">
        <v>0</v>
      </c>
      <c r="E535" s="15">
        <v>0</v>
      </c>
      <c r="F535" s="15">
        <v>0</v>
      </c>
      <c r="G535" s="15">
        <v>0</v>
      </c>
      <c r="H535" s="15">
        <v>0</v>
      </c>
      <c r="I535" s="15">
        <v>65</v>
      </c>
      <c r="J535" s="15">
        <v>0</v>
      </c>
      <c r="K535" s="15">
        <v>0</v>
      </c>
      <c r="L535" s="15">
        <v>1</v>
      </c>
      <c r="M535" s="15">
        <v>0</v>
      </c>
      <c r="N535" s="15">
        <v>0</v>
      </c>
      <c r="O535" s="15">
        <v>3</v>
      </c>
      <c r="P535" s="15">
        <v>27</v>
      </c>
      <c r="Q535" s="15">
        <v>1</v>
      </c>
      <c r="R535" s="15">
        <v>0</v>
      </c>
      <c r="S535" s="15">
        <v>1</v>
      </c>
      <c r="T535" s="15">
        <v>120000</v>
      </c>
      <c r="U535" s="15">
        <v>1</v>
      </c>
      <c r="V535" s="15">
        <v>0</v>
      </c>
      <c r="W535" s="15">
        <v>1</v>
      </c>
      <c r="X535" s="15">
        <v>8.5</v>
      </c>
      <c r="Y535" s="193">
        <v>58.823529411764703</v>
      </c>
      <c r="Z535" s="15">
        <v>4.5</v>
      </c>
      <c r="AA535" s="15">
        <v>4</v>
      </c>
      <c r="AB535" s="15">
        <v>2</v>
      </c>
      <c r="AC535" s="15">
        <v>3</v>
      </c>
      <c r="AD535" s="15">
        <v>3</v>
      </c>
      <c r="AE535" s="15">
        <v>3.3</v>
      </c>
      <c r="AF535" s="15">
        <v>3</v>
      </c>
      <c r="AG535" s="15">
        <v>1</v>
      </c>
      <c r="AH535" s="15">
        <v>2</v>
      </c>
      <c r="AI535" s="15">
        <v>0</v>
      </c>
      <c r="AJ535" s="15">
        <v>0</v>
      </c>
      <c r="AK535" s="15">
        <v>1</v>
      </c>
      <c r="AL535" s="27">
        <v>4</v>
      </c>
      <c r="AM535" s="27">
        <v>4</v>
      </c>
      <c r="AN535" s="27">
        <v>4</v>
      </c>
      <c r="AO535" s="27">
        <v>4</v>
      </c>
      <c r="AP535" s="27">
        <v>4</v>
      </c>
      <c r="AQ535" s="27">
        <v>4</v>
      </c>
      <c r="AR535" s="27">
        <v>4</v>
      </c>
      <c r="AS535" s="15">
        <f t="shared" si="56"/>
        <v>-1</v>
      </c>
      <c r="AT535" s="15">
        <f t="shared" si="57"/>
        <v>-1</v>
      </c>
      <c r="AU535" s="15">
        <f t="shared" si="58"/>
        <v>-0.75</v>
      </c>
      <c r="AV535" s="15">
        <f t="shared" si="59"/>
        <v>-0.79999999999999982</v>
      </c>
      <c r="AW535" s="15">
        <f t="shared" si="60"/>
        <v>0</v>
      </c>
      <c r="AX535" s="15">
        <f t="shared" si="61"/>
        <v>0</v>
      </c>
      <c r="AY535" s="15">
        <f t="shared" si="62"/>
        <v>-0.59166666666666679</v>
      </c>
    </row>
    <row r="536" spans="1:51" x14ac:dyDescent="0.2">
      <c r="A536" s="15">
        <v>268</v>
      </c>
      <c r="B536" s="15">
        <v>864</v>
      </c>
      <c r="C536" s="15">
        <v>1</v>
      </c>
      <c r="D536" s="15">
        <v>0</v>
      </c>
      <c r="E536" s="15">
        <v>0</v>
      </c>
      <c r="F536" s="15">
        <v>0</v>
      </c>
      <c r="G536" s="15">
        <v>0</v>
      </c>
      <c r="H536" s="15">
        <v>1</v>
      </c>
      <c r="I536" s="15">
        <v>56</v>
      </c>
      <c r="J536" s="15">
        <v>0</v>
      </c>
      <c r="K536" s="15">
        <v>0</v>
      </c>
      <c r="L536" s="15">
        <v>0</v>
      </c>
      <c r="M536" s="15">
        <v>1</v>
      </c>
      <c r="N536" s="15">
        <v>0</v>
      </c>
      <c r="O536" s="15">
        <v>3</v>
      </c>
      <c r="P536" s="15">
        <v>25</v>
      </c>
      <c r="Q536" s="15">
        <v>1</v>
      </c>
      <c r="R536" s="15">
        <v>0</v>
      </c>
      <c r="S536" s="15">
        <v>0</v>
      </c>
      <c r="T536" s="15">
        <v>0</v>
      </c>
      <c r="U536" s="15">
        <v>1</v>
      </c>
      <c r="V536" s="15">
        <v>1</v>
      </c>
      <c r="W536" s="15">
        <v>1</v>
      </c>
      <c r="X536" s="15">
        <v>70</v>
      </c>
      <c r="Y536" s="193">
        <v>1828.5714285714287</v>
      </c>
      <c r="Z536" s="15">
        <v>4.5</v>
      </c>
      <c r="AA536" s="15">
        <v>3</v>
      </c>
      <c r="AB536" s="15">
        <v>3</v>
      </c>
      <c r="AC536" s="15">
        <v>3</v>
      </c>
      <c r="AD536" s="15">
        <v>3</v>
      </c>
      <c r="AE536" s="15">
        <v>3.3</v>
      </c>
      <c r="AF536" s="15">
        <v>3</v>
      </c>
      <c r="AG536" s="15">
        <v>1</v>
      </c>
      <c r="AH536" s="15">
        <v>2</v>
      </c>
      <c r="AI536" s="15">
        <v>0</v>
      </c>
      <c r="AJ536" s="15">
        <v>0</v>
      </c>
      <c r="AK536" s="15">
        <v>1</v>
      </c>
      <c r="AL536" s="15">
        <v>5</v>
      </c>
      <c r="AM536" s="15">
        <v>5</v>
      </c>
      <c r="AN536" s="15">
        <v>4.75</v>
      </c>
      <c r="AO536" s="15">
        <v>4.8</v>
      </c>
      <c r="AP536" s="15">
        <v>4</v>
      </c>
      <c r="AQ536" s="15">
        <v>4</v>
      </c>
      <c r="AR536" s="27">
        <v>4.5916666666666668</v>
      </c>
      <c r="AS536" s="15">
        <f t="shared" si="56"/>
        <v>1</v>
      </c>
      <c r="AT536" s="15">
        <f t="shared" si="57"/>
        <v>1</v>
      </c>
      <c r="AU536" s="15">
        <f t="shared" si="58"/>
        <v>0.75</v>
      </c>
      <c r="AV536" s="15">
        <f t="shared" si="59"/>
        <v>0.79999999999999982</v>
      </c>
      <c r="AW536" s="15">
        <f t="shared" si="60"/>
        <v>0</v>
      </c>
      <c r="AX536" s="15">
        <f t="shared" si="61"/>
        <v>0</v>
      </c>
      <c r="AY536" s="15">
        <f t="shared" si="62"/>
        <v>0.59166666666666679</v>
      </c>
    </row>
    <row r="537" spans="1:51" x14ac:dyDescent="0.2">
      <c r="A537" s="15">
        <v>268</v>
      </c>
      <c r="B537" s="15">
        <v>864</v>
      </c>
      <c r="C537" s="15">
        <v>1</v>
      </c>
      <c r="D537" s="15">
        <v>0</v>
      </c>
      <c r="E537" s="15">
        <v>0</v>
      </c>
      <c r="F537" s="15">
        <v>0</v>
      </c>
      <c r="G537" s="15">
        <v>0</v>
      </c>
      <c r="H537" s="15">
        <v>1</v>
      </c>
      <c r="I537" s="15">
        <v>56</v>
      </c>
      <c r="J537" s="15">
        <v>0</v>
      </c>
      <c r="K537" s="15">
        <v>0</v>
      </c>
      <c r="L537" s="15">
        <v>0</v>
      </c>
      <c r="M537" s="15">
        <v>1</v>
      </c>
      <c r="N537" s="15">
        <v>0</v>
      </c>
      <c r="O537" s="15">
        <v>3</v>
      </c>
      <c r="P537" s="15">
        <v>25</v>
      </c>
      <c r="Q537" s="15">
        <v>1</v>
      </c>
      <c r="R537" s="15">
        <v>0</v>
      </c>
      <c r="S537" s="15">
        <v>0</v>
      </c>
      <c r="T537" s="15">
        <v>0</v>
      </c>
      <c r="U537" s="15">
        <v>1</v>
      </c>
      <c r="V537" s="15">
        <v>0</v>
      </c>
      <c r="W537" s="15">
        <v>1</v>
      </c>
      <c r="X537" s="15">
        <v>70</v>
      </c>
      <c r="Y537" s="193">
        <v>1828.5714285714287</v>
      </c>
      <c r="Z537" s="15">
        <v>4.5</v>
      </c>
      <c r="AA537" s="15">
        <v>3</v>
      </c>
      <c r="AB537" s="15">
        <v>3</v>
      </c>
      <c r="AC537" s="15">
        <v>3</v>
      </c>
      <c r="AD537" s="15">
        <v>3</v>
      </c>
      <c r="AE537" s="15">
        <v>3.3</v>
      </c>
      <c r="AF537" s="15">
        <v>3</v>
      </c>
      <c r="AG537" s="15">
        <v>1</v>
      </c>
      <c r="AH537" s="15">
        <v>2</v>
      </c>
      <c r="AI537" s="15">
        <v>0</v>
      </c>
      <c r="AJ537" s="15">
        <v>0</v>
      </c>
      <c r="AK537" s="15">
        <v>1</v>
      </c>
      <c r="AL537" s="27">
        <v>4</v>
      </c>
      <c r="AM537" s="27">
        <v>4</v>
      </c>
      <c r="AN537" s="27">
        <v>4</v>
      </c>
      <c r="AO537" s="27">
        <v>4</v>
      </c>
      <c r="AP537" s="27">
        <v>4</v>
      </c>
      <c r="AQ537" s="27">
        <v>4</v>
      </c>
      <c r="AR537" s="27">
        <v>4</v>
      </c>
      <c r="AS537" s="15">
        <f t="shared" si="56"/>
        <v>0</v>
      </c>
      <c r="AT537" s="15">
        <f t="shared" si="57"/>
        <v>0</v>
      </c>
      <c r="AU537" s="15">
        <f t="shared" si="58"/>
        <v>0</v>
      </c>
      <c r="AV537" s="15">
        <f t="shared" si="59"/>
        <v>0</v>
      </c>
      <c r="AW537" s="15">
        <f t="shared" si="60"/>
        <v>0</v>
      </c>
      <c r="AX537" s="15">
        <f t="shared" si="61"/>
        <v>0</v>
      </c>
      <c r="AY537" s="15">
        <f t="shared" si="62"/>
        <v>0</v>
      </c>
    </row>
    <row r="538" spans="1:51" x14ac:dyDescent="0.2">
      <c r="A538" s="15">
        <v>269</v>
      </c>
      <c r="B538" s="15">
        <v>865</v>
      </c>
      <c r="C538" s="15">
        <v>1</v>
      </c>
      <c r="D538" s="15">
        <v>0</v>
      </c>
      <c r="E538" s="15">
        <v>0</v>
      </c>
      <c r="F538" s="15">
        <v>0</v>
      </c>
      <c r="G538" s="15">
        <v>0</v>
      </c>
      <c r="H538" s="15">
        <v>1</v>
      </c>
      <c r="I538" s="15">
        <v>47</v>
      </c>
      <c r="J538" s="15">
        <v>0</v>
      </c>
      <c r="K538" s="15">
        <v>0</v>
      </c>
      <c r="L538" s="15">
        <v>0</v>
      </c>
      <c r="M538" s="15">
        <v>1</v>
      </c>
      <c r="N538" s="15">
        <v>0</v>
      </c>
      <c r="O538" s="15">
        <v>4</v>
      </c>
      <c r="P538" s="15">
        <v>20</v>
      </c>
      <c r="Q538" s="15">
        <v>1</v>
      </c>
      <c r="R538" s="15">
        <v>1</v>
      </c>
      <c r="S538" s="15">
        <v>1</v>
      </c>
      <c r="T538" s="15">
        <v>30000</v>
      </c>
      <c r="U538" s="15">
        <v>1</v>
      </c>
      <c r="V538" s="15">
        <v>1</v>
      </c>
      <c r="W538" s="15">
        <v>1</v>
      </c>
      <c r="X538" s="15">
        <v>40</v>
      </c>
      <c r="Y538" s="193">
        <v>1250</v>
      </c>
      <c r="Z538" s="15">
        <v>3.75</v>
      </c>
      <c r="AA538" s="15">
        <v>3</v>
      </c>
      <c r="AB538" s="15">
        <v>3</v>
      </c>
      <c r="AC538" s="15">
        <v>3</v>
      </c>
      <c r="AD538" s="15">
        <v>3</v>
      </c>
      <c r="AE538" s="15">
        <v>3.15</v>
      </c>
      <c r="AF538" s="15">
        <v>3</v>
      </c>
      <c r="AG538" s="15">
        <v>1</v>
      </c>
      <c r="AH538" s="15">
        <v>2</v>
      </c>
      <c r="AI538" s="15">
        <v>0</v>
      </c>
      <c r="AJ538" s="15">
        <v>0</v>
      </c>
      <c r="AK538" s="15">
        <v>1</v>
      </c>
      <c r="AL538" s="15">
        <v>4</v>
      </c>
      <c r="AM538" s="15">
        <v>4</v>
      </c>
      <c r="AN538" s="15">
        <v>4</v>
      </c>
      <c r="AO538" s="15">
        <v>4</v>
      </c>
      <c r="AP538" s="15">
        <v>4</v>
      </c>
      <c r="AQ538" s="15">
        <v>4</v>
      </c>
      <c r="AR538" s="27">
        <v>4</v>
      </c>
      <c r="AS538" s="15">
        <f t="shared" si="56"/>
        <v>0</v>
      </c>
      <c r="AT538" s="15">
        <f t="shared" si="57"/>
        <v>0</v>
      </c>
      <c r="AU538" s="15">
        <f t="shared" si="58"/>
        <v>0</v>
      </c>
      <c r="AV538" s="15">
        <f t="shared" si="59"/>
        <v>0</v>
      </c>
      <c r="AW538" s="15">
        <f t="shared" si="60"/>
        <v>0</v>
      </c>
      <c r="AX538" s="15">
        <f t="shared" si="61"/>
        <v>0</v>
      </c>
      <c r="AY538" s="15">
        <f t="shared" si="62"/>
        <v>0</v>
      </c>
    </row>
    <row r="539" spans="1:51" x14ac:dyDescent="0.2">
      <c r="A539" s="15">
        <v>269</v>
      </c>
      <c r="B539" s="15">
        <v>865</v>
      </c>
      <c r="C539" s="15">
        <v>1</v>
      </c>
      <c r="D539" s="15">
        <v>0</v>
      </c>
      <c r="E539" s="15">
        <v>0</v>
      </c>
      <c r="F539" s="15">
        <v>0</v>
      </c>
      <c r="G539" s="15">
        <v>0</v>
      </c>
      <c r="H539" s="15">
        <v>1</v>
      </c>
      <c r="I539" s="15">
        <v>47</v>
      </c>
      <c r="J539" s="15">
        <v>0</v>
      </c>
      <c r="K539" s="15">
        <v>0</v>
      </c>
      <c r="L539" s="15">
        <v>0</v>
      </c>
      <c r="M539" s="15">
        <v>1</v>
      </c>
      <c r="N539" s="15">
        <v>0</v>
      </c>
      <c r="O539" s="15">
        <v>4</v>
      </c>
      <c r="P539" s="15">
        <v>20</v>
      </c>
      <c r="Q539" s="15">
        <v>1</v>
      </c>
      <c r="R539" s="15">
        <v>1</v>
      </c>
      <c r="S539" s="15">
        <v>1</v>
      </c>
      <c r="T539" s="15">
        <v>30000</v>
      </c>
      <c r="U539" s="15">
        <v>1</v>
      </c>
      <c r="V539" s="15">
        <v>0</v>
      </c>
      <c r="W539" s="15">
        <v>1</v>
      </c>
      <c r="X539" s="15">
        <v>40</v>
      </c>
      <c r="Y539" s="193">
        <v>1500</v>
      </c>
      <c r="Z539" s="15">
        <v>3.75</v>
      </c>
      <c r="AA539" s="15">
        <v>3</v>
      </c>
      <c r="AB539" s="15">
        <v>3</v>
      </c>
      <c r="AC539" s="15">
        <v>3</v>
      </c>
      <c r="AD539" s="15">
        <v>3</v>
      </c>
      <c r="AE539" s="15">
        <v>3.15</v>
      </c>
      <c r="AF539" s="15">
        <v>3</v>
      </c>
      <c r="AG539" s="15">
        <v>1</v>
      </c>
      <c r="AH539" s="15">
        <v>2</v>
      </c>
      <c r="AI539" s="15">
        <v>0</v>
      </c>
      <c r="AJ539" s="15">
        <v>0</v>
      </c>
      <c r="AK539" s="15">
        <v>1</v>
      </c>
      <c r="AL539" s="27">
        <v>4</v>
      </c>
      <c r="AM539" s="27">
        <v>4</v>
      </c>
      <c r="AN539" s="27">
        <v>4</v>
      </c>
      <c r="AO539" s="27">
        <v>4</v>
      </c>
      <c r="AP539" s="27">
        <v>4</v>
      </c>
      <c r="AQ539" s="27">
        <v>4</v>
      </c>
      <c r="AR539" s="27">
        <v>4</v>
      </c>
      <c r="AS539" s="15">
        <f t="shared" si="56"/>
        <v>1</v>
      </c>
      <c r="AT539" s="15">
        <f t="shared" si="57"/>
        <v>1</v>
      </c>
      <c r="AU539" s="15">
        <f t="shared" si="58"/>
        <v>1</v>
      </c>
      <c r="AV539" s="15">
        <f t="shared" si="59"/>
        <v>1</v>
      </c>
      <c r="AW539" s="15">
        <f t="shared" si="60"/>
        <v>1</v>
      </c>
      <c r="AX539" s="15">
        <f t="shared" si="61"/>
        <v>1</v>
      </c>
      <c r="AY539" s="15">
        <f t="shared" si="62"/>
        <v>1</v>
      </c>
    </row>
    <row r="540" spans="1:51" x14ac:dyDescent="0.2">
      <c r="A540" s="15">
        <v>270</v>
      </c>
      <c r="B540" s="15">
        <v>866</v>
      </c>
      <c r="C540" s="15">
        <v>1</v>
      </c>
      <c r="D540" s="15">
        <v>0</v>
      </c>
      <c r="E540" s="15">
        <v>0</v>
      </c>
      <c r="F540" s="15">
        <v>0</v>
      </c>
      <c r="G540" s="15">
        <v>0</v>
      </c>
      <c r="H540" s="15">
        <v>1</v>
      </c>
      <c r="I540" s="15">
        <v>58</v>
      </c>
      <c r="J540" s="15">
        <v>0</v>
      </c>
      <c r="K540" s="15">
        <v>1</v>
      </c>
      <c r="L540" s="15">
        <v>0</v>
      </c>
      <c r="M540" s="15">
        <v>0</v>
      </c>
      <c r="N540" s="15">
        <v>0</v>
      </c>
      <c r="O540" s="15">
        <v>4</v>
      </c>
      <c r="P540" s="15">
        <v>30</v>
      </c>
      <c r="Q540" s="15">
        <v>0</v>
      </c>
      <c r="R540" s="15">
        <v>1</v>
      </c>
      <c r="S540" s="15">
        <v>1</v>
      </c>
      <c r="T540" s="15">
        <v>200000</v>
      </c>
      <c r="U540" s="15">
        <v>1</v>
      </c>
      <c r="V540" s="15">
        <v>1</v>
      </c>
      <c r="W540" s="15">
        <v>1</v>
      </c>
      <c r="X540" s="15">
        <v>120</v>
      </c>
      <c r="Y540" s="193">
        <v>8333.3333333333339</v>
      </c>
      <c r="Z540" s="15">
        <v>3.25</v>
      </c>
      <c r="AA540" s="15">
        <v>3</v>
      </c>
      <c r="AB540" s="15">
        <v>2</v>
      </c>
      <c r="AC540" s="15">
        <v>3</v>
      </c>
      <c r="AD540" s="15">
        <v>3</v>
      </c>
      <c r="AE540" s="15">
        <v>2.85</v>
      </c>
      <c r="AF540" s="15">
        <v>3</v>
      </c>
      <c r="AG540" s="15">
        <v>1</v>
      </c>
      <c r="AH540" s="15">
        <v>1</v>
      </c>
      <c r="AI540" s="15">
        <v>0</v>
      </c>
      <c r="AJ540" s="15">
        <v>0</v>
      </c>
      <c r="AK540" s="15">
        <v>1</v>
      </c>
      <c r="AL540" s="15">
        <v>3</v>
      </c>
      <c r="AM540" s="15">
        <v>3</v>
      </c>
      <c r="AN540" s="15">
        <v>3</v>
      </c>
      <c r="AO540" s="15">
        <v>3</v>
      </c>
      <c r="AP540" s="15">
        <v>3</v>
      </c>
      <c r="AQ540" s="15">
        <v>3</v>
      </c>
      <c r="AR540" s="27">
        <v>3</v>
      </c>
      <c r="AS540" s="15">
        <f t="shared" si="56"/>
        <v>0</v>
      </c>
      <c r="AT540" s="15">
        <f t="shared" si="57"/>
        <v>0</v>
      </c>
      <c r="AU540" s="15">
        <f t="shared" si="58"/>
        <v>0</v>
      </c>
      <c r="AV540" s="15">
        <f t="shared" si="59"/>
        <v>0</v>
      </c>
      <c r="AW540" s="15">
        <f t="shared" si="60"/>
        <v>0</v>
      </c>
      <c r="AX540" s="15">
        <f t="shared" si="61"/>
        <v>0</v>
      </c>
      <c r="AY540" s="15">
        <f t="shared" si="62"/>
        <v>0</v>
      </c>
    </row>
    <row r="541" spans="1:51" x14ac:dyDescent="0.2">
      <c r="A541" s="15">
        <v>270</v>
      </c>
      <c r="B541" s="15">
        <v>866</v>
      </c>
      <c r="C541" s="15">
        <v>1</v>
      </c>
      <c r="D541" s="15">
        <v>0</v>
      </c>
      <c r="E541" s="15">
        <v>0</v>
      </c>
      <c r="F541" s="15">
        <v>0</v>
      </c>
      <c r="G541" s="15">
        <v>0</v>
      </c>
      <c r="H541" s="15">
        <v>1</v>
      </c>
      <c r="I541" s="15">
        <v>58</v>
      </c>
      <c r="J541" s="15">
        <v>0</v>
      </c>
      <c r="K541" s="15">
        <v>1</v>
      </c>
      <c r="L541" s="15">
        <v>0</v>
      </c>
      <c r="M541" s="15">
        <v>0</v>
      </c>
      <c r="N541" s="15">
        <v>0</v>
      </c>
      <c r="O541" s="15">
        <v>4</v>
      </c>
      <c r="P541" s="15">
        <v>30</v>
      </c>
      <c r="Q541" s="15">
        <v>0</v>
      </c>
      <c r="R541" s="15">
        <v>1</v>
      </c>
      <c r="S541" s="15">
        <v>1</v>
      </c>
      <c r="T541" s="15">
        <v>200000</v>
      </c>
      <c r="U541" s="15">
        <v>1</v>
      </c>
      <c r="V541" s="15">
        <v>0</v>
      </c>
      <c r="W541" s="15">
        <v>1</v>
      </c>
      <c r="X541" s="15">
        <v>120</v>
      </c>
      <c r="Y541" s="193">
        <v>10000</v>
      </c>
      <c r="Z541" s="15">
        <v>3.25</v>
      </c>
      <c r="AA541" s="15">
        <v>3</v>
      </c>
      <c r="AB541" s="15">
        <v>2</v>
      </c>
      <c r="AC541" s="15">
        <v>3</v>
      </c>
      <c r="AD541" s="15">
        <v>3</v>
      </c>
      <c r="AE541" s="15">
        <v>2.85</v>
      </c>
      <c r="AF541" s="15">
        <v>3</v>
      </c>
      <c r="AG541" s="15">
        <v>1</v>
      </c>
      <c r="AH541" s="15">
        <v>1</v>
      </c>
      <c r="AI541" s="15">
        <v>0</v>
      </c>
      <c r="AJ541" s="15">
        <v>0</v>
      </c>
      <c r="AK541" s="15">
        <v>1</v>
      </c>
      <c r="AL541" s="27">
        <v>3</v>
      </c>
      <c r="AM541" s="27">
        <v>3</v>
      </c>
      <c r="AN541" s="27">
        <v>3</v>
      </c>
      <c r="AO541" s="27">
        <v>3</v>
      </c>
      <c r="AP541" s="27">
        <v>3</v>
      </c>
      <c r="AQ541" s="27">
        <v>3</v>
      </c>
      <c r="AR541" s="27">
        <v>3</v>
      </c>
      <c r="AS541" s="15">
        <f t="shared" si="56"/>
        <v>0</v>
      </c>
      <c r="AT541" s="15">
        <f t="shared" si="57"/>
        <v>0</v>
      </c>
      <c r="AU541" s="15">
        <f t="shared" si="58"/>
        <v>0</v>
      </c>
      <c r="AV541" s="15">
        <f t="shared" si="59"/>
        <v>0</v>
      </c>
      <c r="AW541" s="15">
        <f t="shared" si="60"/>
        <v>0</v>
      </c>
      <c r="AX541" s="15">
        <f t="shared" si="61"/>
        <v>0</v>
      </c>
      <c r="AY541" s="15">
        <f t="shared" si="62"/>
        <v>0</v>
      </c>
    </row>
    <row r="542" spans="1:51" x14ac:dyDescent="0.2">
      <c r="A542" s="15">
        <v>271</v>
      </c>
      <c r="B542" s="15">
        <v>867</v>
      </c>
      <c r="C542" s="15">
        <v>1</v>
      </c>
      <c r="D542" s="15">
        <v>0</v>
      </c>
      <c r="E542" s="15">
        <v>0</v>
      </c>
      <c r="F542" s="15">
        <v>0</v>
      </c>
      <c r="G542" s="15">
        <v>0</v>
      </c>
      <c r="H542" s="15">
        <v>1</v>
      </c>
      <c r="I542" s="15">
        <v>64</v>
      </c>
      <c r="J542" s="15">
        <v>0</v>
      </c>
      <c r="K542" s="15">
        <v>0</v>
      </c>
      <c r="L542" s="15">
        <v>0</v>
      </c>
      <c r="M542" s="15">
        <v>1</v>
      </c>
      <c r="N542" s="15">
        <v>0</v>
      </c>
      <c r="O542" s="15">
        <v>4</v>
      </c>
      <c r="P542" s="15">
        <v>45</v>
      </c>
      <c r="Q542" s="15">
        <v>0</v>
      </c>
      <c r="R542" s="15">
        <v>0</v>
      </c>
      <c r="S542" s="15">
        <v>1</v>
      </c>
      <c r="T542" s="15">
        <v>100000</v>
      </c>
      <c r="U542" s="15">
        <v>1</v>
      </c>
      <c r="V542" s="15">
        <v>1</v>
      </c>
      <c r="W542" s="15">
        <v>1</v>
      </c>
      <c r="X542" s="15">
        <v>20</v>
      </c>
      <c r="Y542" s="193">
        <v>1000</v>
      </c>
      <c r="Z542" s="15">
        <v>3.5</v>
      </c>
      <c r="AA542" s="15">
        <v>3</v>
      </c>
      <c r="AB542" s="15">
        <v>3</v>
      </c>
      <c r="AC542" s="15">
        <v>3</v>
      </c>
      <c r="AD542" s="15">
        <v>4</v>
      </c>
      <c r="AE542" s="15">
        <v>3.3</v>
      </c>
      <c r="AF542" s="15">
        <v>3</v>
      </c>
      <c r="AG542" s="15">
        <v>1</v>
      </c>
      <c r="AH542" s="15">
        <v>1</v>
      </c>
      <c r="AI542" s="15">
        <v>0</v>
      </c>
      <c r="AJ542" s="15">
        <v>0</v>
      </c>
      <c r="AK542" s="15">
        <v>1</v>
      </c>
      <c r="AL542" s="15">
        <v>3</v>
      </c>
      <c r="AM542" s="15">
        <v>3</v>
      </c>
      <c r="AN542" s="15">
        <v>3</v>
      </c>
      <c r="AO542" s="15">
        <v>3</v>
      </c>
      <c r="AP542" s="15">
        <v>3</v>
      </c>
      <c r="AQ542" s="15">
        <v>3</v>
      </c>
      <c r="AR542" s="27">
        <v>3</v>
      </c>
      <c r="AS542" s="15">
        <f t="shared" si="56"/>
        <v>0</v>
      </c>
      <c r="AT542" s="15">
        <f t="shared" si="57"/>
        <v>0</v>
      </c>
      <c r="AU542" s="15">
        <f t="shared" si="58"/>
        <v>0</v>
      </c>
      <c r="AV542" s="15">
        <f t="shared" si="59"/>
        <v>0</v>
      </c>
      <c r="AW542" s="15">
        <f t="shared" si="60"/>
        <v>0</v>
      </c>
      <c r="AX542" s="15">
        <f t="shared" si="61"/>
        <v>0</v>
      </c>
      <c r="AY542" s="15">
        <f t="shared" si="62"/>
        <v>0</v>
      </c>
    </row>
    <row r="543" spans="1:51" x14ac:dyDescent="0.2">
      <c r="A543" s="15">
        <v>271</v>
      </c>
      <c r="B543" s="15">
        <v>867</v>
      </c>
      <c r="C543" s="15">
        <v>1</v>
      </c>
      <c r="D543" s="15">
        <v>0</v>
      </c>
      <c r="E543" s="15">
        <v>0</v>
      </c>
      <c r="F543" s="15">
        <v>0</v>
      </c>
      <c r="G543" s="15">
        <v>0</v>
      </c>
      <c r="H543" s="15">
        <v>1</v>
      </c>
      <c r="I543" s="15">
        <v>64</v>
      </c>
      <c r="J543" s="15">
        <v>0</v>
      </c>
      <c r="K543" s="15">
        <v>0</v>
      </c>
      <c r="L543" s="15">
        <v>0</v>
      </c>
      <c r="M543" s="15">
        <v>1</v>
      </c>
      <c r="N543" s="15">
        <v>0</v>
      </c>
      <c r="O543" s="15">
        <v>4</v>
      </c>
      <c r="P543" s="15">
        <v>45</v>
      </c>
      <c r="Q543" s="15">
        <v>0</v>
      </c>
      <c r="R543" s="15">
        <v>0</v>
      </c>
      <c r="S543" s="15">
        <v>1</v>
      </c>
      <c r="T543" s="15">
        <v>100000</v>
      </c>
      <c r="U543" s="15">
        <v>1</v>
      </c>
      <c r="V543" s="15">
        <v>0</v>
      </c>
      <c r="W543" s="15">
        <v>1</v>
      </c>
      <c r="X543" s="15">
        <v>20</v>
      </c>
      <c r="Y543" s="193">
        <v>1000</v>
      </c>
      <c r="Z543" s="15">
        <v>3.5</v>
      </c>
      <c r="AA543" s="15">
        <v>3</v>
      </c>
      <c r="AB543" s="15">
        <v>3</v>
      </c>
      <c r="AC543" s="15">
        <v>3</v>
      </c>
      <c r="AD543" s="15">
        <v>4</v>
      </c>
      <c r="AE543" s="15">
        <v>3.3</v>
      </c>
      <c r="AF543" s="15">
        <v>3</v>
      </c>
      <c r="AG543" s="15">
        <v>1</v>
      </c>
      <c r="AH543" s="15">
        <v>1</v>
      </c>
      <c r="AI543" s="15">
        <v>0</v>
      </c>
      <c r="AJ543" s="15">
        <v>0</v>
      </c>
      <c r="AK543" s="15">
        <v>1</v>
      </c>
      <c r="AL543" s="27">
        <v>3</v>
      </c>
      <c r="AM543" s="27">
        <v>3</v>
      </c>
      <c r="AN543" s="27">
        <v>3</v>
      </c>
      <c r="AO543" s="27">
        <v>3</v>
      </c>
      <c r="AP543" s="27">
        <v>3</v>
      </c>
      <c r="AQ543" s="27">
        <v>3</v>
      </c>
      <c r="AR543" s="27">
        <v>3</v>
      </c>
      <c r="AS543" s="15">
        <f t="shared" si="56"/>
        <v>-1</v>
      </c>
      <c r="AT543" s="15">
        <f t="shared" si="57"/>
        <v>-1</v>
      </c>
      <c r="AU543" s="15">
        <f t="shared" si="58"/>
        <v>-1</v>
      </c>
      <c r="AV543" s="15">
        <f t="shared" si="59"/>
        <v>-1</v>
      </c>
      <c r="AW543" s="15">
        <f t="shared" si="60"/>
        <v>-1</v>
      </c>
      <c r="AX543" s="15">
        <f t="shared" si="61"/>
        <v>-1</v>
      </c>
      <c r="AY543" s="15">
        <f t="shared" si="62"/>
        <v>-1</v>
      </c>
    </row>
    <row r="544" spans="1:51" x14ac:dyDescent="0.2">
      <c r="A544" s="15">
        <v>272</v>
      </c>
      <c r="B544" s="15">
        <v>868</v>
      </c>
      <c r="C544" s="15">
        <v>1</v>
      </c>
      <c r="D544" s="15">
        <v>0</v>
      </c>
      <c r="E544" s="15">
        <v>0</v>
      </c>
      <c r="F544" s="15">
        <v>0</v>
      </c>
      <c r="G544" s="15">
        <v>0</v>
      </c>
      <c r="H544" s="15">
        <v>0</v>
      </c>
      <c r="I544" s="15">
        <v>44</v>
      </c>
      <c r="J544" s="15">
        <v>0</v>
      </c>
      <c r="K544" s="15">
        <v>0</v>
      </c>
      <c r="L544" s="15">
        <v>0</v>
      </c>
      <c r="M544" s="15">
        <v>1</v>
      </c>
      <c r="N544" s="15">
        <v>0</v>
      </c>
      <c r="O544" s="15">
        <v>5</v>
      </c>
      <c r="P544" s="15">
        <v>15</v>
      </c>
      <c r="Q544" s="15">
        <v>1</v>
      </c>
      <c r="R544" s="15">
        <v>0</v>
      </c>
      <c r="S544" s="15">
        <v>1</v>
      </c>
      <c r="T544" s="15">
        <v>200000</v>
      </c>
      <c r="U544" s="15">
        <v>1</v>
      </c>
      <c r="V544" s="15">
        <v>1</v>
      </c>
      <c r="W544" s="15">
        <v>1</v>
      </c>
      <c r="X544" s="15">
        <v>30</v>
      </c>
      <c r="Y544" s="193">
        <v>2500</v>
      </c>
      <c r="Z544" s="15">
        <v>4</v>
      </c>
      <c r="AA544" s="15">
        <v>3</v>
      </c>
      <c r="AB544" s="15">
        <v>3</v>
      </c>
      <c r="AC544" s="15">
        <v>3</v>
      </c>
      <c r="AD544" s="15">
        <v>3</v>
      </c>
      <c r="AE544" s="15">
        <v>3.2</v>
      </c>
      <c r="AF544" s="15">
        <v>3</v>
      </c>
      <c r="AG544" s="15">
        <v>1</v>
      </c>
      <c r="AH544" s="15">
        <v>1</v>
      </c>
      <c r="AI544" s="15">
        <v>0</v>
      </c>
      <c r="AJ544" s="15">
        <v>0</v>
      </c>
      <c r="AK544" s="15">
        <v>1</v>
      </c>
      <c r="AL544" s="15">
        <v>4</v>
      </c>
      <c r="AM544" s="15">
        <v>4</v>
      </c>
      <c r="AN544" s="15">
        <v>4</v>
      </c>
      <c r="AO544" s="15">
        <v>4</v>
      </c>
      <c r="AP544" s="15">
        <v>4</v>
      </c>
      <c r="AQ544" s="15">
        <v>4</v>
      </c>
      <c r="AR544" s="27">
        <v>4</v>
      </c>
      <c r="AS544" s="15">
        <f t="shared" si="56"/>
        <v>0</v>
      </c>
      <c r="AT544" s="15">
        <f t="shared" si="57"/>
        <v>0</v>
      </c>
      <c r="AU544" s="15">
        <f t="shared" si="58"/>
        <v>0</v>
      </c>
      <c r="AV544" s="15">
        <f t="shared" si="59"/>
        <v>0</v>
      </c>
      <c r="AW544" s="15">
        <f t="shared" si="60"/>
        <v>0</v>
      </c>
      <c r="AX544" s="15">
        <f t="shared" si="61"/>
        <v>0</v>
      </c>
      <c r="AY544" s="15">
        <f t="shared" si="62"/>
        <v>0</v>
      </c>
    </row>
    <row r="545" spans="1:51" x14ac:dyDescent="0.2">
      <c r="A545" s="15">
        <v>272</v>
      </c>
      <c r="B545" s="15">
        <v>868</v>
      </c>
      <c r="C545" s="15">
        <v>1</v>
      </c>
      <c r="D545" s="15">
        <v>0</v>
      </c>
      <c r="E545" s="15">
        <v>0</v>
      </c>
      <c r="F545" s="15">
        <v>0</v>
      </c>
      <c r="G545" s="15">
        <v>0</v>
      </c>
      <c r="H545" s="15">
        <v>0</v>
      </c>
      <c r="I545" s="15">
        <v>44</v>
      </c>
      <c r="J545" s="15">
        <v>0</v>
      </c>
      <c r="K545" s="15">
        <v>0</v>
      </c>
      <c r="L545" s="15">
        <v>0</v>
      </c>
      <c r="M545" s="15">
        <v>1</v>
      </c>
      <c r="N545" s="15">
        <v>0</v>
      </c>
      <c r="O545" s="15">
        <v>5</v>
      </c>
      <c r="P545" s="15">
        <v>15</v>
      </c>
      <c r="Q545" s="15">
        <v>1</v>
      </c>
      <c r="R545" s="15">
        <v>0</v>
      </c>
      <c r="S545" s="15">
        <v>1</v>
      </c>
      <c r="T545" s="15">
        <v>200000</v>
      </c>
      <c r="U545" s="15">
        <v>1</v>
      </c>
      <c r="V545" s="15">
        <v>0</v>
      </c>
      <c r="W545" s="15">
        <v>1</v>
      </c>
      <c r="X545" s="15">
        <v>30</v>
      </c>
      <c r="Y545" s="193">
        <v>2566.6666666666665</v>
      </c>
      <c r="Z545" s="15">
        <v>4</v>
      </c>
      <c r="AA545" s="15">
        <v>3</v>
      </c>
      <c r="AB545" s="15">
        <v>3</v>
      </c>
      <c r="AC545" s="15">
        <v>3</v>
      </c>
      <c r="AD545" s="15">
        <v>3</v>
      </c>
      <c r="AE545" s="15">
        <v>3.2</v>
      </c>
      <c r="AF545" s="15">
        <v>3</v>
      </c>
      <c r="AG545" s="15">
        <v>1</v>
      </c>
      <c r="AH545" s="15">
        <v>1</v>
      </c>
      <c r="AI545" s="15">
        <v>0</v>
      </c>
      <c r="AJ545" s="15">
        <v>0</v>
      </c>
      <c r="AK545" s="15">
        <v>1</v>
      </c>
      <c r="AL545" s="27">
        <v>4</v>
      </c>
      <c r="AM545" s="27">
        <v>4</v>
      </c>
      <c r="AN545" s="27">
        <v>4</v>
      </c>
      <c r="AO545" s="27">
        <v>4</v>
      </c>
      <c r="AP545" s="27">
        <v>4</v>
      </c>
      <c r="AQ545" s="27">
        <v>4</v>
      </c>
      <c r="AR545" s="27">
        <v>4</v>
      </c>
      <c r="AS545" s="15">
        <f t="shared" si="56"/>
        <v>0</v>
      </c>
      <c r="AT545" s="15">
        <f t="shared" si="57"/>
        <v>0</v>
      </c>
      <c r="AU545" s="15">
        <f t="shared" si="58"/>
        <v>0</v>
      </c>
      <c r="AV545" s="15">
        <f t="shared" si="59"/>
        <v>0</v>
      </c>
      <c r="AW545" s="15">
        <f t="shared" si="60"/>
        <v>0</v>
      </c>
      <c r="AX545" s="15">
        <f t="shared" si="61"/>
        <v>0</v>
      </c>
      <c r="AY545" s="15">
        <f t="shared" si="62"/>
        <v>0</v>
      </c>
    </row>
    <row r="546" spans="1:51" x14ac:dyDescent="0.2">
      <c r="A546" s="15">
        <v>273</v>
      </c>
      <c r="B546" s="15">
        <v>869</v>
      </c>
      <c r="C546" s="15">
        <v>1</v>
      </c>
      <c r="D546" s="15">
        <v>0</v>
      </c>
      <c r="E546" s="15">
        <v>0</v>
      </c>
      <c r="F546" s="15">
        <v>0</v>
      </c>
      <c r="G546" s="15">
        <v>0</v>
      </c>
      <c r="H546" s="15">
        <v>1</v>
      </c>
      <c r="I546" s="15">
        <v>59</v>
      </c>
      <c r="J546" s="15">
        <v>0</v>
      </c>
      <c r="K546" s="15">
        <v>1</v>
      </c>
      <c r="L546" s="15">
        <v>0</v>
      </c>
      <c r="M546" s="15">
        <v>0</v>
      </c>
      <c r="N546" s="15">
        <v>0</v>
      </c>
      <c r="O546" s="15">
        <v>6</v>
      </c>
      <c r="P546" s="15">
        <v>30</v>
      </c>
      <c r="Q546" s="15">
        <v>0</v>
      </c>
      <c r="R546" s="15">
        <v>0</v>
      </c>
      <c r="S546" s="15">
        <v>0</v>
      </c>
      <c r="T546" s="15">
        <v>0</v>
      </c>
      <c r="U546" s="15">
        <v>1</v>
      </c>
      <c r="V546" s="15">
        <v>1</v>
      </c>
      <c r="W546" s="15">
        <v>1</v>
      </c>
      <c r="X546" s="15">
        <v>30</v>
      </c>
      <c r="Y546" s="193">
        <v>1000</v>
      </c>
      <c r="Z546" s="15">
        <v>3.25</v>
      </c>
      <c r="AA546" s="15">
        <v>3</v>
      </c>
      <c r="AB546" s="15">
        <v>3</v>
      </c>
      <c r="AC546" s="15">
        <v>4</v>
      </c>
      <c r="AD546" s="15">
        <v>4</v>
      </c>
      <c r="AE546" s="15">
        <v>3.45</v>
      </c>
      <c r="AF546" s="15">
        <v>3</v>
      </c>
      <c r="AG546" s="15">
        <v>1</v>
      </c>
      <c r="AH546" s="15">
        <v>1</v>
      </c>
      <c r="AI546" s="15">
        <v>0</v>
      </c>
      <c r="AJ546" s="15">
        <v>0</v>
      </c>
      <c r="AK546" s="15">
        <v>1</v>
      </c>
      <c r="AL546" s="15">
        <v>4</v>
      </c>
      <c r="AM546" s="15">
        <v>4</v>
      </c>
      <c r="AN546" s="15">
        <v>4</v>
      </c>
      <c r="AO546" s="15">
        <v>4</v>
      </c>
      <c r="AP546" s="15">
        <v>4</v>
      </c>
      <c r="AQ546" s="15">
        <v>4</v>
      </c>
      <c r="AR546" s="27">
        <v>4</v>
      </c>
      <c r="AS546" s="15">
        <f t="shared" si="56"/>
        <v>0</v>
      </c>
      <c r="AT546" s="15">
        <f t="shared" si="57"/>
        <v>0</v>
      </c>
      <c r="AU546" s="15">
        <f t="shared" si="58"/>
        <v>0</v>
      </c>
      <c r="AV546" s="15">
        <f t="shared" si="59"/>
        <v>0</v>
      </c>
      <c r="AW546" s="15">
        <f t="shared" si="60"/>
        <v>0</v>
      </c>
      <c r="AX546" s="15">
        <f t="shared" si="61"/>
        <v>0</v>
      </c>
      <c r="AY546" s="15">
        <f t="shared" si="62"/>
        <v>0</v>
      </c>
    </row>
    <row r="547" spans="1:51" x14ac:dyDescent="0.2">
      <c r="A547" s="15">
        <v>273</v>
      </c>
      <c r="B547" s="15">
        <v>869</v>
      </c>
      <c r="C547" s="15">
        <v>1</v>
      </c>
      <c r="D547" s="15">
        <v>0</v>
      </c>
      <c r="E547" s="15">
        <v>0</v>
      </c>
      <c r="F547" s="15">
        <v>0</v>
      </c>
      <c r="G547" s="15">
        <v>0</v>
      </c>
      <c r="H547" s="15">
        <v>1</v>
      </c>
      <c r="I547" s="15">
        <v>59</v>
      </c>
      <c r="J547" s="15">
        <v>0</v>
      </c>
      <c r="K547" s="15">
        <v>1</v>
      </c>
      <c r="L547" s="15">
        <v>0</v>
      </c>
      <c r="M547" s="15">
        <v>0</v>
      </c>
      <c r="N547" s="15">
        <v>0</v>
      </c>
      <c r="O547" s="15">
        <v>6</v>
      </c>
      <c r="P547" s="15">
        <v>30</v>
      </c>
      <c r="Q547" s="15">
        <v>0</v>
      </c>
      <c r="R547" s="15">
        <v>0</v>
      </c>
      <c r="S547" s="15">
        <v>0</v>
      </c>
      <c r="T547" s="15">
        <v>0</v>
      </c>
      <c r="U547" s="15">
        <v>1</v>
      </c>
      <c r="V547" s="15">
        <v>0</v>
      </c>
      <c r="W547" s="15">
        <v>1</v>
      </c>
      <c r="X547" s="15">
        <v>30</v>
      </c>
      <c r="Y547" s="193">
        <v>1000</v>
      </c>
      <c r="Z547" s="15">
        <v>3.25</v>
      </c>
      <c r="AA547" s="15">
        <v>3</v>
      </c>
      <c r="AB547" s="15">
        <v>3</v>
      </c>
      <c r="AC547" s="15">
        <v>4</v>
      </c>
      <c r="AD547" s="15">
        <v>4</v>
      </c>
      <c r="AE547" s="15">
        <v>3.45</v>
      </c>
      <c r="AF547" s="15">
        <v>3</v>
      </c>
      <c r="AG547" s="15">
        <v>1</v>
      </c>
      <c r="AH547" s="15">
        <v>1</v>
      </c>
      <c r="AI547" s="15">
        <v>0</v>
      </c>
      <c r="AJ547" s="15">
        <v>0</v>
      </c>
      <c r="AK547" s="15">
        <v>1</v>
      </c>
      <c r="AL547" s="27">
        <v>4</v>
      </c>
      <c r="AM547" s="27">
        <v>4</v>
      </c>
      <c r="AN547" s="27">
        <v>4</v>
      </c>
      <c r="AO547" s="27">
        <v>4</v>
      </c>
      <c r="AP547" s="27">
        <v>4</v>
      </c>
      <c r="AQ547" s="27">
        <v>4</v>
      </c>
      <c r="AR547" s="27">
        <v>4</v>
      </c>
      <c r="AS547" s="15">
        <f t="shared" si="56"/>
        <v>0</v>
      </c>
      <c r="AT547" s="15">
        <f t="shared" si="57"/>
        <v>0</v>
      </c>
      <c r="AU547" s="15">
        <f t="shared" si="58"/>
        <v>0</v>
      </c>
      <c r="AV547" s="15">
        <f t="shared" si="59"/>
        <v>0</v>
      </c>
      <c r="AW547" s="15">
        <f t="shared" si="60"/>
        <v>0</v>
      </c>
      <c r="AX547" s="15">
        <f t="shared" si="61"/>
        <v>0</v>
      </c>
      <c r="AY547" s="15">
        <f t="shared" si="62"/>
        <v>0</v>
      </c>
    </row>
    <row r="548" spans="1:51" x14ac:dyDescent="0.2">
      <c r="A548" s="15">
        <v>274</v>
      </c>
      <c r="B548" s="15">
        <v>870</v>
      </c>
      <c r="C548" s="15">
        <v>1</v>
      </c>
      <c r="D548" s="15">
        <v>0</v>
      </c>
      <c r="E548" s="15">
        <v>0</v>
      </c>
      <c r="F548" s="15">
        <v>0</v>
      </c>
      <c r="G548" s="15">
        <v>0</v>
      </c>
      <c r="H548" s="15">
        <v>1</v>
      </c>
      <c r="I548" s="15">
        <v>62</v>
      </c>
      <c r="J548" s="15">
        <v>0</v>
      </c>
      <c r="K548" s="15">
        <v>1</v>
      </c>
      <c r="L548" s="15">
        <v>0</v>
      </c>
      <c r="M548" s="15">
        <v>0</v>
      </c>
      <c r="N548" s="15">
        <v>0</v>
      </c>
      <c r="O548" s="15">
        <v>4</v>
      </c>
      <c r="P548" s="15">
        <v>40</v>
      </c>
      <c r="Q548" s="15">
        <v>0</v>
      </c>
      <c r="R548" s="15">
        <v>1</v>
      </c>
      <c r="S548" s="15">
        <v>1</v>
      </c>
      <c r="T548" s="15">
        <v>100000</v>
      </c>
      <c r="U548" s="15">
        <v>1</v>
      </c>
      <c r="V548" s="15">
        <v>1</v>
      </c>
      <c r="W548" s="15">
        <v>1</v>
      </c>
      <c r="X548" s="15">
        <v>50</v>
      </c>
      <c r="Y548" s="193">
        <v>800</v>
      </c>
      <c r="Z548" s="15">
        <v>3</v>
      </c>
      <c r="AA548" s="15">
        <v>2</v>
      </c>
      <c r="AB548" s="15">
        <v>2</v>
      </c>
      <c r="AC548" s="15">
        <v>3</v>
      </c>
      <c r="AD548" s="15">
        <v>3</v>
      </c>
      <c r="AE548" s="15">
        <v>2.6</v>
      </c>
      <c r="AF548" s="15">
        <v>3</v>
      </c>
      <c r="AG548" s="15">
        <v>1</v>
      </c>
      <c r="AH548" s="15">
        <v>1</v>
      </c>
      <c r="AI548" s="15">
        <v>0</v>
      </c>
      <c r="AJ548" s="15">
        <v>0</v>
      </c>
      <c r="AK548" s="15">
        <v>1</v>
      </c>
      <c r="AL548" s="15">
        <v>4</v>
      </c>
      <c r="AM548" s="15">
        <v>4</v>
      </c>
      <c r="AN548" s="15">
        <v>4</v>
      </c>
      <c r="AO548" s="15">
        <v>4</v>
      </c>
      <c r="AP548" s="15">
        <v>4</v>
      </c>
      <c r="AQ548" s="15">
        <v>4</v>
      </c>
      <c r="AR548" s="27">
        <v>4</v>
      </c>
      <c r="AS548" s="15">
        <f t="shared" si="56"/>
        <v>0</v>
      </c>
      <c r="AT548" s="15">
        <f t="shared" si="57"/>
        <v>0</v>
      </c>
      <c r="AU548" s="15">
        <f t="shared" si="58"/>
        <v>0</v>
      </c>
      <c r="AV548" s="15">
        <f t="shared" si="59"/>
        <v>0</v>
      </c>
      <c r="AW548" s="15">
        <f t="shared" si="60"/>
        <v>0</v>
      </c>
      <c r="AX548" s="15">
        <f t="shared" si="61"/>
        <v>0</v>
      </c>
      <c r="AY548" s="15">
        <f t="shared" si="62"/>
        <v>0</v>
      </c>
    </row>
    <row r="549" spans="1:51" x14ac:dyDescent="0.2">
      <c r="A549" s="15">
        <v>274</v>
      </c>
      <c r="B549" s="15">
        <v>870</v>
      </c>
      <c r="C549" s="15">
        <v>1</v>
      </c>
      <c r="D549" s="15">
        <v>0</v>
      </c>
      <c r="E549" s="15">
        <v>0</v>
      </c>
      <c r="F549" s="15">
        <v>0</v>
      </c>
      <c r="G549" s="15">
        <v>0</v>
      </c>
      <c r="H549" s="15">
        <v>1</v>
      </c>
      <c r="I549" s="15">
        <v>62</v>
      </c>
      <c r="J549" s="15">
        <v>0</v>
      </c>
      <c r="K549" s="15">
        <v>1</v>
      </c>
      <c r="L549" s="15">
        <v>0</v>
      </c>
      <c r="M549" s="15">
        <v>0</v>
      </c>
      <c r="N549" s="15">
        <v>0</v>
      </c>
      <c r="O549" s="15">
        <v>4</v>
      </c>
      <c r="P549" s="15">
        <v>40</v>
      </c>
      <c r="Q549" s="15">
        <v>0</v>
      </c>
      <c r="R549" s="15">
        <v>1</v>
      </c>
      <c r="S549" s="15">
        <v>1</v>
      </c>
      <c r="T549" s="15">
        <v>100000</v>
      </c>
      <c r="U549" s="15">
        <v>1</v>
      </c>
      <c r="V549" s="15">
        <v>0</v>
      </c>
      <c r="W549" s="15">
        <v>1</v>
      </c>
      <c r="X549" s="15">
        <v>50</v>
      </c>
      <c r="Y549" s="193">
        <v>840</v>
      </c>
      <c r="Z549" s="15">
        <v>3</v>
      </c>
      <c r="AA549" s="15">
        <v>2</v>
      </c>
      <c r="AB549" s="15">
        <v>2</v>
      </c>
      <c r="AC549" s="15">
        <v>3</v>
      </c>
      <c r="AD549" s="15">
        <v>3</v>
      </c>
      <c r="AE549" s="15">
        <v>2.6</v>
      </c>
      <c r="AF549" s="15">
        <v>3</v>
      </c>
      <c r="AG549" s="15">
        <v>1</v>
      </c>
      <c r="AH549" s="15">
        <v>1</v>
      </c>
      <c r="AI549" s="15">
        <v>0</v>
      </c>
      <c r="AJ549" s="15">
        <v>0</v>
      </c>
      <c r="AK549" s="15">
        <v>1</v>
      </c>
      <c r="AL549" s="27">
        <v>4</v>
      </c>
      <c r="AM549" s="27">
        <v>4</v>
      </c>
      <c r="AN549" s="27">
        <v>4</v>
      </c>
      <c r="AO549" s="27">
        <v>4</v>
      </c>
      <c r="AP549" s="27">
        <v>4</v>
      </c>
      <c r="AQ549" s="27">
        <v>4</v>
      </c>
      <c r="AR549" s="27">
        <v>4</v>
      </c>
      <c r="AS549" s="15">
        <f t="shared" si="56"/>
        <v>-1</v>
      </c>
      <c r="AT549" s="15">
        <f t="shared" si="57"/>
        <v>-1</v>
      </c>
      <c r="AU549" s="15">
        <f t="shared" si="58"/>
        <v>-1</v>
      </c>
      <c r="AV549" s="15">
        <f t="shared" si="59"/>
        <v>0</v>
      </c>
      <c r="AW549" s="15">
        <f t="shared" si="60"/>
        <v>0</v>
      </c>
      <c r="AX549" s="15">
        <f t="shared" si="61"/>
        <v>0</v>
      </c>
      <c r="AY549" s="15">
        <f t="shared" si="62"/>
        <v>-0.5</v>
      </c>
    </row>
    <row r="550" spans="1:51" x14ac:dyDescent="0.2">
      <c r="A550" s="15">
        <v>275</v>
      </c>
      <c r="B550" s="15">
        <v>871</v>
      </c>
      <c r="C550" s="15">
        <v>1</v>
      </c>
      <c r="D550" s="15">
        <v>0</v>
      </c>
      <c r="E550" s="15">
        <v>0</v>
      </c>
      <c r="F550" s="15">
        <v>0</v>
      </c>
      <c r="G550" s="15">
        <v>0</v>
      </c>
      <c r="H550" s="15">
        <v>1</v>
      </c>
      <c r="I550" s="15">
        <v>55</v>
      </c>
      <c r="J550" s="15">
        <v>0</v>
      </c>
      <c r="K550" s="15">
        <v>0</v>
      </c>
      <c r="L550" s="15">
        <v>0</v>
      </c>
      <c r="M550" s="15">
        <v>1</v>
      </c>
      <c r="N550" s="15">
        <v>0</v>
      </c>
      <c r="O550" s="15">
        <v>3</v>
      </c>
      <c r="P550" s="15">
        <v>10</v>
      </c>
      <c r="Q550" s="15">
        <v>0</v>
      </c>
      <c r="R550" s="15">
        <v>0</v>
      </c>
      <c r="S550" s="15">
        <v>1</v>
      </c>
      <c r="T550" s="15">
        <v>300000</v>
      </c>
      <c r="U550" s="15">
        <v>1</v>
      </c>
      <c r="V550" s="15">
        <v>1</v>
      </c>
      <c r="W550" s="15">
        <v>1</v>
      </c>
      <c r="X550" s="15">
        <v>30</v>
      </c>
      <c r="Y550" s="193">
        <v>2000</v>
      </c>
      <c r="Z550" s="15">
        <v>3.75</v>
      </c>
      <c r="AA550" s="15">
        <v>3</v>
      </c>
      <c r="AB550" s="15">
        <v>3</v>
      </c>
      <c r="AC550" s="15">
        <v>3</v>
      </c>
      <c r="AD550" s="15">
        <v>4</v>
      </c>
      <c r="AE550" s="15">
        <v>3.35</v>
      </c>
      <c r="AF550" s="15">
        <v>3</v>
      </c>
      <c r="AG550" s="15">
        <v>1</v>
      </c>
      <c r="AH550" s="15">
        <v>1</v>
      </c>
      <c r="AI550" s="15">
        <v>0</v>
      </c>
      <c r="AJ550" s="15">
        <v>0</v>
      </c>
      <c r="AK550" s="15">
        <v>1</v>
      </c>
      <c r="AL550" s="15">
        <v>5</v>
      </c>
      <c r="AM550" s="15">
        <v>5</v>
      </c>
      <c r="AN550" s="15">
        <v>5</v>
      </c>
      <c r="AO550" s="15">
        <v>4</v>
      </c>
      <c r="AP550" s="15">
        <v>4</v>
      </c>
      <c r="AQ550" s="15">
        <v>4</v>
      </c>
      <c r="AR550" s="27">
        <v>4.5</v>
      </c>
      <c r="AS550" s="15">
        <f t="shared" si="56"/>
        <v>1</v>
      </c>
      <c r="AT550" s="15">
        <f t="shared" si="57"/>
        <v>1</v>
      </c>
      <c r="AU550" s="15">
        <f t="shared" si="58"/>
        <v>1</v>
      </c>
      <c r="AV550" s="15">
        <f t="shared" si="59"/>
        <v>0</v>
      </c>
      <c r="AW550" s="15">
        <f t="shared" si="60"/>
        <v>0</v>
      </c>
      <c r="AX550" s="15">
        <f t="shared" si="61"/>
        <v>0</v>
      </c>
      <c r="AY550" s="15">
        <f t="shared" si="62"/>
        <v>0.5</v>
      </c>
    </row>
    <row r="551" spans="1:51" x14ac:dyDescent="0.2">
      <c r="A551" s="15">
        <v>275</v>
      </c>
      <c r="B551" s="15">
        <v>871</v>
      </c>
      <c r="C551" s="15">
        <v>1</v>
      </c>
      <c r="D551" s="15">
        <v>0</v>
      </c>
      <c r="E551" s="15">
        <v>0</v>
      </c>
      <c r="F551" s="15">
        <v>0</v>
      </c>
      <c r="G551" s="15">
        <v>0</v>
      </c>
      <c r="H551" s="15">
        <v>1</v>
      </c>
      <c r="I551" s="15">
        <v>55</v>
      </c>
      <c r="J551" s="15">
        <v>0</v>
      </c>
      <c r="K551" s="15">
        <v>0</v>
      </c>
      <c r="L551" s="15">
        <v>0</v>
      </c>
      <c r="M551" s="15">
        <v>1</v>
      </c>
      <c r="N551" s="15">
        <v>0</v>
      </c>
      <c r="O551" s="15">
        <v>3</v>
      </c>
      <c r="P551" s="15">
        <v>10</v>
      </c>
      <c r="Q551" s="15">
        <v>0</v>
      </c>
      <c r="R551" s="15">
        <v>0</v>
      </c>
      <c r="S551" s="15">
        <v>1</v>
      </c>
      <c r="T551" s="15">
        <v>300000</v>
      </c>
      <c r="U551" s="15">
        <v>1</v>
      </c>
      <c r="V551" s="15">
        <v>0</v>
      </c>
      <c r="W551" s="15">
        <v>1</v>
      </c>
      <c r="X551" s="15">
        <v>30</v>
      </c>
      <c r="Y551" s="193">
        <v>1800</v>
      </c>
      <c r="Z551" s="15">
        <v>3.75</v>
      </c>
      <c r="AA551" s="15">
        <v>3</v>
      </c>
      <c r="AB551" s="15">
        <v>3</v>
      </c>
      <c r="AC551" s="15">
        <v>3</v>
      </c>
      <c r="AD551" s="15">
        <v>4</v>
      </c>
      <c r="AE551" s="15">
        <v>3.35</v>
      </c>
      <c r="AF551" s="15">
        <v>3</v>
      </c>
      <c r="AG551" s="15">
        <v>1</v>
      </c>
      <c r="AH551" s="15">
        <v>1</v>
      </c>
      <c r="AI551" s="15">
        <v>0</v>
      </c>
      <c r="AJ551" s="15">
        <v>0</v>
      </c>
      <c r="AK551" s="15">
        <v>1</v>
      </c>
      <c r="AL551" s="27">
        <v>4</v>
      </c>
      <c r="AM551" s="27">
        <v>4</v>
      </c>
      <c r="AN551" s="27">
        <v>4</v>
      </c>
      <c r="AO551" s="27">
        <v>4</v>
      </c>
      <c r="AP551" s="27">
        <v>4</v>
      </c>
      <c r="AQ551" s="27">
        <v>4</v>
      </c>
      <c r="AR551" s="27">
        <v>4</v>
      </c>
      <c r="AS551" s="15">
        <f t="shared" si="56"/>
        <v>0</v>
      </c>
      <c r="AT551" s="15">
        <f t="shared" si="57"/>
        <v>0</v>
      </c>
      <c r="AU551" s="15">
        <f t="shared" si="58"/>
        <v>0</v>
      </c>
      <c r="AV551" s="15">
        <f t="shared" si="59"/>
        <v>0</v>
      </c>
      <c r="AW551" s="15">
        <f t="shared" si="60"/>
        <v>0</v>
      </c>
      <c r="AX551" s="15">
        <f t="shared" si="61"/>
        <v>0</v>
      </c>
      <c r="AY551" s="15">
        <f t="shared" si="62"/>
        <v>0</v>
      </c>
    </row>
    <row r="552" spans="1:51" x14ac:dyDescent="0.2">
      <c r="A552" s="15">
        <v>276</v>
      </c>
      <c r="B552" s="15">
        <v>872</v>
      </c>
      <c r="C552" s="15">
        <v>1</v>
      </c>
      <c r="D552" s="15">
        <v>0</v>
      </c>
      <c r="E552" s="15">
        <v>0</v>
      </c>
      <c r="F552" s="15">
        <v>0</v>
      </c>
      <c r="G552" s="15">
        <v>0</v>
      </c>
      <c r="H552" s="15">
        <v>0</v>
      </c>
      <c r="I552" s="15">
        <v>64</v>
      </c>
      <c r="J552" s="15">
        <v>0</v>
      </c>
      <c r="K552" s="15">
        <v>1</v>
      </c>
      <c r="L552" s="15">
        <v>0</v>
      </c>
      <c r="M552" s="15">
        <v>0</v>
      </c>
      <c r="N552" s="15">
        <v>0</v>
      </c>
      <c r="O552" s="15">
        <v>6</v>
      </c>
      <c r="P552" s="15">
        <v>30</v>
      </c>
      <c r="Q552" s="15">
        <v>1</v>
      </c>
      <c r="R552" s="15">
        <v>0</v>
      </c>
      <c r="S552" s="15">
        <v>0</v>
      </c>
      <c r="T552" s="15">
        <v>0</v>
      </c>
      <c r="U552" s="15">
        <v>1</v>
      </c>
      <c r="V552" s="15">
        <v>1</v>
      </c>
      <c r="W552" s="15">
        <v>1</v>
      </c>
      <c r="X552" s="15">
        <v>20</v>
      </c>
      <c r="Y552" s="193">
        <v>1550</v>
      </c>
      <c r="Z552" s="15">
        <v>3</v>
      </c>
      <c r="AA552" s="15">
        <v>3</v>
      </c>
      <c r="AB552" s="15">
        <v>3</v>
      </c>
      <c r="AC552" s="15">
        <v>3</v>
      </c>
      <c r="AD552" s="15">
        <v>3</v>
      </c>
      <c r="AE552" s="15">
        <v>3</v>
      </c>
      <c r="AF552" s="15">
        <v>3</v>
      </c>
      <c r="AG552" s="15">
        <v>1</v>
      </c>
      <c r="AH552" s="15">
        <v>1</v>
      </c>
      <c r="AI552" s="15">
        <v>0</v>
      </c>
      <c r="AJ552" s="15">
        <v>0</v>
      </c>
      <c r="AK552" s="15">
        <v>1</v>
      </c>
      <c r="AL552" s="15">
        <v>4</v>
      </c>
      <c r="AM552" s="15">
        <v>4</v>
      </c>
      <c r="AN552" s="15">
        <v>4</v>
      </c>
      <c r="AO552" s="15">
        <v>4</v>
      </c>
      <c r="AP552" s="15">
        <v>4</v>
      </c>
      <c r="AQ552" s="15">
        <v>4</v>
      </c>
      <c r="AR552" s="27">
        <v>4</v>
      </c>
      <c r="AS552" s="15">
        <f t="shared" si="56"/>
        <v>1</v>
      </c>
      <c r="AT552" s="15">
        <f t="shared" si="57"/>
        <v>1</v>
      </c>
      <c r="AU552" s="15">
        <f t="shared" si="58"/>
        <v>1</v>
      </c>
      <c r="AV552" s="15">
        <f t="shared" si="59"/>
        <v>1</v>
      </c>
      <c r="AW552" s="15">
        <f t="shared" si="60"/>
        <v>1</v>
      </c>
      <c r="AX552" s="15">
        <f t="shared" si="61"/>
        <v>1</v>
      </c>
      <c r="AY552" s="15">
        <f t="shared" si="62"/>
        <v>1</v>
      </c>
    </row>
    <row r="553" spans="1:51" x14ac:dyDescent="0.2">
      <c r="A553" s="15">
        <v>276</v>
      </c>
      <c r="B553" s="15">
        <v>872</v>
      </c>
      <c r="C553" s="15">
        <v>1</v>
      </c>
      <c r="D553" s="15">
        <v>0</v>
      </c>
      <c r="E553" s="15">
        <v>0</v>
      </c>
      <c r="F553" s="15">
        <v>0</v>
      </c>
      <c r="G553" s="15">
        <v>0</v>
      </c>
      <c r="H553" s="15">
        <v>0</v>
      </c>
      <c r="I553" s="15">
        <v>64</v>
      </c>
      <c r="J553" s="15">
        <v>0</v>
      </c>
      <c r="K553" s="15">
        <v>1</v>
      </c>
      <c r="L553" s="15">
        <v>0</v>
      </c>
      <c r="M553" s="15">
        <v>0</v>
      </c>
      <c r="N553" s="15">
        <v>0</v>
      </c>
      <c r="O553" s="15">
        <v>6</v>
      </c>
      <c r="P553" s="15">
        <v>30</v>
      </c>
      <c r="Q553" s="15">
        <v>1</v>
      </c>
      <c r="R553" s="15">
        <v>0</v>
      </c>
      <c r="S553" s="15">
        <v>0</v>
      </c>
      <c r="T553" s="15">
        <v>0</v>
      </c>
      <c r="U553" s="15">
        <v>1</v>
      </c>
      <c r="V553" s="15">
        <v>0</v>
      </c>
      <c r="W553" s="15">
        <v>1</v>
      </c>
      <c r="X553" s="15">
        <v>20</v>
      </c>
      <c r="Y553" s="193">
        <v>1650</v>
      </c>
      <c r="Z553" s="15">
        <v>3</v>
      </c>
      <c r="AA553" s="15">
        <v>3</v>
      </c>
      <c r="AB553" s="15">
        <v>3</v>
      </c>
      <c r="AC553" s="15">
        <v>3</v>
      </c>
      <c r="AD553" s="15">
        <v>3</v>
      </c>
      <c r="AE553" s="15">
        <v>3</v>
      </c>
      <c r="AF553" s="15">
        <v>3</v>
      </c>
      <c r="AG553" s="15">
        <v>1</v>
      </c>
      <c r="AH553" s="15">
        <v>1</v>
      </c>
      <c r="AI553" s="15">
        <v>0</v>
      </c>
      <c r="AJ553" s="15">
        <v>0</v>
      </c>
      <c r="AK553" s="15">
        <v>1</v>
      </c>
      <c r="AL553" s="27">
        <v>3</v>
      </c>
      <c r="AM553" s="27">
        <v>3</v>
      </c>
      <c r="AN553" s="27">
        <v>3</v>
      </c>
      <c r="AO553" s="27">
        <v>3</v>
      </c>
      <c r="AP553" s="27">
        <v>3</v>
      </c>
      <c r="AQ553" s="27">
        <v>3</v>
      </c>
      <c r="AR553" s="27">
        <v>3</v>
      </c>
      <c r="AS553" s="15">
        <f t="shared" si="56"/>
        <v>-1</v>
      </c>
      <c r="AT553" s="15">
        <f t="shared" si="57"/>
        <v>-1</v>
      </c>
      <c r="AU553" s="15">
        <f t="shared" si="58"/>
        <v>-1</v>
      </c>
      <c r="AV553" s="15">
        <f t="shared" si="59"/>
        <v>-1</v>
      </c>
      <c r="AW553" s="15">
        <f t="shared" si="60"/>
        <v>-1</v>
      </c>
      <c r="AX553" s="15">
        <f t="shared" si="61"/>
        <v>-1</v>
      </c>
      <c r="AY553" s="15">
        <f t="shared" si="62"/>
        <v>-1</v>
      </c>
    </row>
    <row r="554" spans="1:51" x14ac:dyDescent="0.2">
      <c r="A554" s="15">
        <v>277</v>
      </c>
      <c r="B554" s="15">
        <v>873</v>
      </c>
      <c r="C554" s="15">
        <v>1</v>
      </c>
      <c r="D554" s="15">
        <v>0</v>
      </c>
      <c r="E554" s="15">
        <v>0</v>
      </c>
      <c r="F554" s="15">
        <v>0</v>
      </c>
      <c r="G554" s="15">
        <v>0</v>
      </c>
      <c r="H554" s="15">
        <v>1</v>
      </c>
      <c r="I554" s="15">
        <v>68</v>
      </c>
      <c r="J554" s="15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4</v>
      </c>
      <c r="P554" s="15">
        <v>40</v>
      </c>
      <c r="Q554" s="15">
        <v>0</v>
      </c>
      <c r="R554" s="15">
        <v>1</v>
      </c>
      <c r="S554" s="15">
        <v>0</v>
      </c>
      <c r="T554" s="15">
        <v>0</v>
      </c>
      <c r="U554" s="15">
        <v>1</v>
      </c>
      <c r="V554" s="15">
        <v>1</v>
      </c>
      <c r="W554" s="15">
        <v>1</v>
      </c>
      <c r="X554" s="15">
        <v>30</v>
      </c>
      <c r="Y554" s="193">
        <v>933.33333333333337</v>
      </c>
      <c r="Z554" s="15">
        <v>4</v>
      </c>
      <c r="AA554" s="15">
        <v>3</v>
      </c>
      <c r="AB554" s="15">
        <v>3</v>
      </c>
      <c r="AC554" s="15">
        <v>3</v>
      </c>
      <c r="AD554" s="15">
        <v>3</v>
      </c>
      <c r="AE554" s="15">
        <v>3.2</v>
      </c>
      <c r="AF554" s="15">
        <v>3</v>
      </c>
      <c r="AG554" s="15">
        <v>1</v>
      </c>
      <c r="AH554" s="15">
        <v>1</v>
      </c>
      <c r="AI554" s="15">
        <v>0</v>
      </c>
      <c r="AJ554" s="15">
        <v>0</v>
      </c>
      <c r="AK554" s="15">
        <v>1</v>
      </c>
      <c r="AL554" s="15">
        <v>4</v>
      </c>
      <c r="AM554" s="15">
        <v>4</v>
      </c>
      <c r="AN554" s="15">
        <v>4</v>
      </c>
      <c r="AO554" s="15">
        <v>4</v>
      </c>
      <c r="AP554" s="15">
        <v>4</v>
      </c>
      <c r="AQ554" s="15">
        <v>4</v>
      </c>
      <c r="AR554" s="27">
        <v>4</v>
      </c>
      <c r="AS554" s="15">
        <f t="shared" si="56"/>
        <v>0</v>
      </c>
      <c r="AT554" s="15">
        <f t="shared" si="57"/>
        <v>1</v>
      </c>
      <c r="AU554" s="15">
        <f t="shared" si="58"/>
        <v>1</v>
      </c>
      <c r="AV554" s="15">
        <f t="shared" si="59"/>
        <v>1</v>
      </c>
      <c r="AW554" s="15">
        <f t="shared" si="60"/>
        <v>1</v>
      </c>
      <c r="AX554" s="15">
        <f t="shared" si="61"/>
        <v>1</v>
      </c>
      <c r="AY554" s="15">
        <f t="shared" si="62"/>
        <v>0.83333333333333348</v>
      </c>
    </row>
    <row r="555" spans="1:51" x14ac:dyDescent="0.2">
      <c r="A555" s="15">
        <v>277</v>
      </c>
      <c r="B555" s="15">
        <v>873</v>
      </c>
      <c r="C555" s="15">
        <v>1</v>
      </c>
      <c r="D555" s="15">
        <v>0</v>
      </c>
      <c r="E555" s="15">
        <v>0</v>
      </c>
      <c r="F555" s="15">
        <v>0</v>
      </c>
      <c r="G555" s="15">
        <v>0</v>
      </c>
      <c r="H555" s="15">
        <v>1</v>
      </c>
      <c r="I555" s="15">
        <v>68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 s="15">
        <v>4</v>
      </c>
      <c r="P555" s="15">
        <v>40</v>
      </c>
      <c r="Q555" s="15">
        <v>0</v>
      </c>
      <c r="R555" s="15">
        <v>1</v>
      </c>
      <c r="S555" s="15">
        <v>0</v>
      </c>
      <c r="T555" s="15">
        <v>0</v>
      </c>
      <c r="U555" s="15">
        <v>1</v>
      </c>
      <c r="V555" s="15">
        <v>0</v>
      </c>
      <c r="W555" s="15">
        <v>1</v>
      </c>
      <c r="X555" s="15">
        <v>30</v>
      </c>
      <c r="Y555" s="193">
        <v>933.33333333333337</v>
      </c>
      <c r="Z555" s="15">
        <v>4</v>
      </c>
      <c r="AA555" s="15">
        <v>3</v>
      </c>
      <c r="AB555" s="15">
        <v>3</v>
      </c>
      <c r="AC555" s="15">
        <v>3</v>
      </c>
      <c r="AD555" s="15">
        <v>3</v>
      </c>
      <c r="AE555" s="15">
        <v>3.2</v>
      </c>
      <c r="AF555" s="15">
        <v>3</v>
      </c>
      <c r="AG555" s="15">
        <v>1</v>
      </c>
      <c r="AH555" s="15">
        <v>1</v>
      </c>
      <c r="AI555" s="15">
        <v>0</v>
      </c>
      <c r="AJ555" s="15">
        <v>0</v>
      </c>
      <c r="AK555" s="15">
        <v>1</v>
      </c>
      <c r="AL555" s="27">
        <v>4</v>
      </c>
      <c r="AM555" s="27">
        <v>3</v>
      </c>
      <c r="AN555" s="27">
        <v>3</v>
      </c>
      <c r="AO555" s="27">
        <v>3</v>
      </c>
      <c r="AP555" s="27">
        <v>3</v>
      </c>
      <c r="AQ555" s="27">
        <v>3</v>
      </c>
      <c r="AR555" s="27">
        <v>3.1666666666666665</v>
      </c>
      <c r="AS555" s="15">
        <f t="shared" si="56"/>
        <v>0</v>
      </c>
      <c r="AT555" s="15">
        <f t="shared" si="57"/>
        <v>-1</v>
      </c>
      <c r="AU555" s="15">
        <f t="shared" si="58"/>
        <v>-1</v>
      </c>
      <c r="AV555" s="15">
        <f t="shared" si="59"/>
        <v>-1</v>
      </c>
      <c r="AW555" s="15">
        <f t="shared" si="60"/>
        <v>-1</v>
      </c>
      <c r="AX555" s="15">
        <f t="shared" si="61"/>
        <v>-1</v>
      </c>
      <c r="AY555" s="15">
        <f t="shared" si="62"/>
        <v>-0.83333333333333348</v>
      </c>
    </row>
    <row r="556" spans="1:51" x14ac:dyDescent="0.2">
      <c r="A556" s="15">
        <v>278</v>
      </c>
      <c r="B556" s="15">
        <v>874</v>
      </c>
      <c r="C556" s="15">
        <v>1</v>
      </c>
      <c r="D556" s="15">
        <v>0</v>
      </c>
      <c r="E556" s="15">
        <v>0</v>
      </c>
      <c r="F556" s="15">
        <v>0</v>
      </c>
      <c r="G556" s="15">
        <v>0</v>
      </c>
      <c r="H556" s="15">
        <v>1</v>
      </c>
      <c r="I556" s="15">
        <v>58</v>
      </c>
      <c r="J556" s="15">
        <v>0</v>
      </c>
      <c r="K556" s="15">
        <v>1</v>
      </c>
      <c r="L556" s="15">
        <v>0</v>
      </c>
      <c r="M556" s="15">
        <v>0</v>
      </c>
      <c r="N556" s="15">
        <v>0</v>
      </c>
      <c r="O556" s="15">
        <v>5</v>
      </c>
      <c r="P556" s="15">
        <v>30</v>
      </c>
      <c r="Q556" s="15">
        <v>1</v>
      </c>
      <c r="R556" s="15">
        <v>0</v>
      </c>
      <c r="S556" s="15">
        <v>0</v>
      </c>
      <c r="T556" s="15">
        <v>0</v>
      </c>
      <c r="U556" s="15">
        <v>1</v>
      </c>
      <c r="V556" s="15">
        <v>1</v>
      </c>
      <c r="W556" s="15">
        <v>1</v>
      </c>
      <c r="X556" s="15">
        <v>25</v>
      </c>
      <c r="Y556" s="193">
        <v>1920</v>
      </c>
      <c r="Z556" s="15">
        <v>3.75</v>
      </c>
      <c r="AA556" s="15">
        <v>4</v>
      </c>
      <c r="AB556" s="15">
        <v>4</v>
      </c>
      <c r="AC556" s="15">
        <v>4</v>
      </c>
      <c r="AD556" s="15">
        <v>4</v>
      </c>
      <c r="AE556" s="15">
        <v>3.95</v>
      </c>
      <c r="AF556" s="15">
        <v>4</v>
      </c>
      <c r="AG556" s="15">
        <v>1</v>
      </c>
      <c r="AH556" s="15">
        <v>1</v>
      </c>
      <c r="AI556" s="15">
        <v>0</v>
      </c>
      <c r="AJ556" s="15">
        <v>0</v>
      </c>
      <c r="AK556" s="15">
        <v>1</v>
      </c>
      <c r="AL556" s="15">
        <v>4</v>
      </c>
      <c r="AM556" s="15">
        <v>4</v>
      </c>
      <c r="AN556" s="15">
        <v>4</v>
      </c>
      <c r="AO556" s="15">
        <v>4</v>
      </c>
      <c r="AP556" s="15">
        <v>4</v>
      </c>
      <c r="AQ556" s="15">
        <v>4</v>
      </c>
      <c r="AR556" s="27">
        <v>4</v>
      </c>
      <c r="AS556" s="15">
        <f t="shared" si="56"/>
        <v>1</v>
      </c>
      <c r="AT556" s="15">
        <f t="shared" si="57"/>
        <v>1</v>
      </c>
      <c r="AU556" s="15">
        <f t="shared" si="58"/>
        <v>1</v>
      </c>
      <c r="AV556" s="15">
        <f t="shared" si="59"/>
        <v>1</v>
      </c>
      <c r="AW556" s="15">
        <f t="shared" si="60"/>
        <v>1</v>
      </c>
      <c r="AX556" s="15">
        <f t="shared" si="61"/>
        <v>1</v>
      </c>
      <c r="AY556" s="15">
        <f t="shared" si="62"/>
        <v>1</v>
      </c>
    </row>
    <row r="557" spans="1:51" x14ac:dyDescent="0.2">
      <c r="A557" s="15">
        <v>278</v>
      </c>
      <c r="B557" s="15">
        <v>874</v>
      </c>
      <c r="C557" s="15">
        <v>1</v>
      </c>
      <c r="D557" s="15">
        <v>0</v>
      </c>
      <c r="E557" s="15">
        <v>0</v>
      </c>
      <c r="F557" s="15">
        <v>0</v>
      </c>
      <c r="G557" s="15">
        <v>0</v>
      </c>
      <c r="H557" s="15">
        <v>1</v>
      </c>
      <c r="I557" s="15">
        <v>58</v>
      </c>
      <c r="J557" s="15">
        <v>0</v>
      </c>
      <c r="K557" s="15">
        <v>1</v>
      </c>
      <c r="L557" s="15">
        <v>0</v>
      </c>
      <c r="M557" s="15">
        <v>0</v>
      </c>
      <c r="N557" s="15">
        <v>0</v>
      </c>
      <c r="O557" s="15">
        <v>5</v>
      </c>
      <c r="P557" s="15">
        <v>30</v>
      </c>
      <c r="Q557" s="15">
        <v>1</v>
      </c>
      <c r="R557" s="15">
        <v>0</v>
      </c>
      <c r="S557" s="15">
        <v>0</v>
      </c>
      <c r="T557" s="15">
        <v>0</v>
      </c>
      <c r="U557" s="15">
        <v>1</v>
      </c>
      <c r="V557" s="15">
        <v>0</v>
      </c>
      <c r="W557" s="15">
        <v>1</v>
      </c>
      <c r="X557" s="15">
        <v>25</v>
      </c>
      <c r="Y557" s="193">
        <v>1960</v>
      </c>
      <c r="Z557" s="15">
        <v>3.75</v>
      </c>
      <c r="AA557" s="15">
        <v>4</v>
      </c>
      <c r="AB557" s="15">
        <v>4</v>
      </c>
      <c r="AC557" s="15">
        <v>4</v>
      </c>
      <c r="AD557" s="15">
        <v>4</v>
      </c>
      <c r="AE557" s="15">
        <v>3.95</v>
      </c>
      <c r="AF557" s="15">
        <v>4</v>
      </c>
      <c r="AG557" s="15">
        <v>1</v>
      </c>
      <c r="AH557" s="15">
        <v>1</v>
      </c>
      <c r="AI557" s="15">
        <v>0</v>
      </c>
      <c r="AJ557" s="15">
        <v>0</v>
      </c>
      <c r="AK557" s="15">
        <v>1</v>
      </c>
      <c r="AL557" s="27">
        <v>3</v>
      </c>
      <c r="AM557" s="27">
        <v>3</v>
      </c>
      <c r="AN557" s="27">
        <v>3</v>
      </c>
      <c r="AO557" s="27">
        <v>3</v>
      </c>
      <c r="AP557" s="27">
        <v>3</v>
      </c>
      <c r="AQ557" s="27">
        <v>3</v>
      </c>
      <c r="AR557" s="27">
        <v>3</v>
      </c>
      <c r="AS557" s="15">
        <f t="shared" si="56"/>
        <v>-1</v>
      </c>
      <c r="AT557" s="15">
        <f t="shared" si="57"/>
        <v>-1</v>
      </c>
      <c r="AU557" s="15">
        <f t="shared" si="58"/>
        <v>-1</v>
      </c>
      <c r="AV557" s="15">
        <f t="shared" si="59"/>
        <v>-1</v>
      </c>
      <c r="AW557" s="15">
        <f t="shared" si="60"/>
        <v>0</v>
      </c>
      <c r="AX557" s="15">
        <f t="shared" si="61"/>
        <v>-1</v>
      </c>
      <c r="AY557" s="15">
        <f t="shared" si="62"/>
        <v>-0.83333333333333348</v>
      </c>
    </row>
    <row r="558" spans="1:51" x14ac:dyDescent="0.2">
      <c r="A558" s="15">
        <v>279</v>
      </c>
      <c r="B558" s="15">
        <v>875</v>
      </c>
      <c r="C558" s="15">
        <v>1</v>
      </c>
      <c r="D558" s="15">
        <v>0</v>
      </c>
      <c r="E558" s="15">
        <v>0</v>
      </c>
      <c r="F558" s="15">
        <v>0</v>
      </c>
      <c r="G558" s="15">
        <v>0</v>
      </c>
      <c r="H558" s="15">
        <v>1</v>
      </c>
      <c r="I558" s="15">
        <v>53</v>
      </c>
      <c r="J558" s="15">
        <v>0</v>
      </c>
      <c r="K558" s="15">
        <v>0</v>
      </c>
      <c r="L558" s="15">
        <v>0</v>
      </c>
      <c r="M558" s="15">
        <v>1</v>
      </c>
      <c r="N558" s="15">
        <v>0</v>
      </c>
      <c r="O558" s="15">
        <v>4</v>
      </c>
      <c r="P558" s="15">
        <v>25</v>
      </c>
      <c r="Q558" s="15">
        <v>0</v>
      </c>
      <c r="R558" s="15">
        <v>1</v>
      </c>
      <c r="S558" s="15">
        <v>1</v>
      </c>
      <c r="T558" s="15">
        <v>200000</v>
      </c>
      <c r="U558" s="15">
        <v>1</v>
      </c>
      <c r="V558" s="15">
        <v>1</v>
      </c>
      <c r="W558" s="15">
        <v>1</v>
      </c>
      <c r="X558" s="15">
        <v>34</v>
      </c>
      <c r="Y558" s="193">
        <v>1705.8823529411766</v>
      </c>
      <c r="Z558" s="15">
        <v>4</v>
      </c>
      <c r="AA558" s="15">
        <v>3</v>
      </c>
      <c r="AB558" s="15">
        <v>3</v>
      </c>
      <c r="AC558" s="15">
        <v>3</v>
      </c>
      <c r="AD558" s="15">
        <v>3</v>
      </c>
      <c r="AE558" s="15">
        <v>3.2</v>
      </c>
      <c r="AF558" s="15">
        <v>3</v>
      </c>
      <c r="AG558" s="15">
        <v>1</v>
      </c>
      <c r="AH558" s="15">
        <v>1</v>
      </c>
      <c r="AI558" s="15">
        <v>0</v>
      </c>
      <c r="AJ558" s="15">
        <v>0</v>
      </c>
      <c r="AK558" s="15">
        <v>1</v>
      </c>
      <c r="AL558" s="15">
        <v>4</v>
      </c>
      <c r="AM558" s="15">
        <v>4</v>
      </c>
      <c r="AN558" s="15">
        <v>4</v>
      </c>
      <c r="AO558" s="15">
        <v>4</v>
      </c>
      <c r="AP558" s="15">
        <v>3</v>
      </c>
      <c r="AQ558" s="15">
        <v>4</v>
      </c>
      <c r="AR558" s="27">
        <v>3.8333333333333335</v>
      </c>
      <c r="AS558" s="15">
        <f t="shared" si="56"/>
        <v>1</v>
      </c>
      <c r="AT558" s="15">
        <f t="shared" si="57"/>
        <v>1</v>
      </c>
      <c r="AU558" s="15">
        <f t="shared" si="58"/>
        <v>1</v>
      </c>
      <c r="AV558" s="15">
        <f t="shared" si="59"/>
        <v>1</v>
      </c>
      <c r="AW558" s="15">
        <f t="shared" si="60"/>
        <v>0</v>
      </c>
      <c r="AX558" s="15">
        <f t="shared" si="61"/>
        <v>1</v>
      </c>
      <c r="AY558" s="15">
        <f t="shared" si="62"/>
        <v>0.83333333333333348</v>
      </c>
    </row>
    <row r="559" spans="1:51" x14ac:dyDescent="0.2">
      <c r="A559" s="15">
        <v>279</v>
      </c>
      <c r="B559" s="15">
        <v>875</v>
      </c>
      <c r="C559" s="15">
        <v>1</v>
      </c>
      <c r="D559" s="15">
        <v>0</v>
      </c>
      <c r="E559" s="15">
        <v>0</v>
      </c>
      <c r="F559" s="15">
        <v>0</v>
      </c>
      <c r="G559" s="15">
        <v>0</v>
      </c>
      <c r="H559" s="15">
        <v>1</v>
      </c>
      <c r="I559" s="15">
        <v>53</v>
      </c>
      <c r="J559" s="15">
        <v>0</v>
      </c>
      <c r="K559" s="15">
        <v>0</v>
      </c>
      <c r="L559" s="15">
        <v>0</v>
      </c>
      <c r="M559" s="15">
        <v>1</v>
      </c>
      <c r="N559" s="15">
        <v>0</v>
      </c>
      <c r="O559" s="15">
        <v>4</v>
      </c>
      <c r="P559" s="15">
        <v>25</v>
      </c>
      <c r="Q559" s="15">
        <v>0</v>
      </c>
      <c r="R559" s="15">
        <v>1</v>
      </c>
      <c r="S559" s="15">
        <v>1</v>
      </c>
      <c r="T559" s="15">
        <v>200000</v>
      </c>
      <c r="U559" s="15">
        <v>1</v>
      </c>
      <c r="V559" s="15">
        <v>0</v>
      </c>
      <c r="W559" s="15">
        <v>1</v>
      </c>
      <c r="X559" s="15">
        <v>34</v>
      </c>
      <c r="Y559" s="193">
        <v>1764.7058823529412</v>
      </c>
      <c r="Z559" s="15">
        <v>4</v>
      </c>
      <c r="AA559" s="15">
        <v>3</v>
      </c>
      <c r="AB559" s="15">
        <v>3</v>
      </c>
      <c r="AC559" s="15">
        <v>3</v>
      </c>
      <c r="AD559" s="15">
        <v>3</v>
      </c>
      <c r="AE559" s="15">
        <v>3.2</v>
      </c>
      <c r="AF559" s="15">
        <v>3</v>
      </c>
      <c r="AG559" s="15">
        <v>1</v>
      </c>
      <c r="AH559" s="15">
        <v>1</v>
      </c>
      <c r="AI559" s="15">
        <v>0</v>
      </c>
      <c r="AJ559" s="15">
        <v>0</v>
      </c>
      <c r="AK559" s="15">
        <v>1</v>
      </c>
      <c r="AL559" s="27">
        <v>3</v>
      </c>
      <c r="AM559" s="27">
        <v>3</v>
      </c>
      <c r="AN559" s="27">
        <v>3</v>
      </c>
      <c r="AO559" s="27">
        <v>3</v>
      </c>
      <c r="AP559" s="27">
        <v>3</v>
      </c>
      <c r="AQ559" s="27">
        <v>3</v>
      </c>
      <c r="AR559" s="27">
        <v>3</v>
      </c>
      <c r="AS559" s="15">
        <f t="shared" si="56"/>
        <v>0</v>
      </c>
      <c r="AT559" s="15">
        <f t="shared" si="57"/>
        <v>0</v>
      </c>
      <c r="AU559" s="15">
        <f t="shared" si="58"/>
        <v>0</v>
      </c>
      <c r="AV559" s="15">
        <f t="shared" si="59"/>
        <v>0</v>
      </c>
      <c r="AW559" s="15">
        <f t="shared" si="60"/>
        <v>0</v>
      </c>
      <c r="AX559" s="15">
        <f t="shared" si="61"/>
        <v>0</v>
      </c>
      <c r="AY559" s="15">
        <f t="shared" si="62"/>
        <v>0</v>
      </c>
    </row>
    <row r="560" spans="1:51" x14ac:dyDescent="0.2">
      <c r="A560" s="15">
        <v>280</v>
      </c>
      <c r="B560" s="15">
        <v>876</v>
      </c>
      <c r="C560" s="15">
        <v>1</v>
      </c>
      <c r="D560" s="15">
        <v>0</v>
      </c>
      <c r="E560" s="15">
        <v>0</v>
      </c>
      <c r="F560" s="15">
        <v>0</v>
      </c>
      <c r="G560" s="15">
        <v>0</v>
      </c>
      <c r="H560" s="15">
        <v>1</v>
      </c>
      <c r="I560" s="15">
        <v>60</v>
      </c>
      <c r="J560" s="15">
        <v>0</v>
      </c>
      <c r="K560" s="15">
        <v>1</v>
      </c>
      <c r="L560" s="15">
        <v>0</v>
      </c>
      <c r="M560" s="15">
        <v>0</v>
      </c>
      <c r="N560" s="15">
        <v>0</v>
      </c>
      <c r="O560" s="15">
        <v>5</v>
      </c>
      <c r="P560" s="15">
        <v>40</v>
      </c>
      <c r="Q560" s="15">
        <v>0</v>
      </c>
      <c r="R560" s="15">
        <v>0</v>
      </c>
      <c r="S560" s="15">
        <v>1</v>
      </c>
      <c r="T560" s="15">
        <v>200000</v>
      </c>
      <c r="U560" s="15">
        <v>1</v>
      </c>
      <c r="V560" s="15">
        <v>1</v>
      </c>
      <c r="W560" s="15">
        <v>1</v>
      </c>
      <c r="X560" s="15">
        <v>50</v>
      </c>
      <c r="Y560" s="193">
        <v>1000</v>
      </c>
      <c r="Z560" s="15">
        <v>3.75</v>
      </c>
      <c r="AA560" s="15">
        <v>3</v>
      </c>
      <c r="AB560" s="15">
        <v>3</v>
      </c>
      <c r="AC560" s="15">
        <v>3</v>
      </c>
      <c r="AD560" s="15">
        <v>3</v>
      </c>
      <c r="AE560" s="15">
        <v>3.15</v>
      </c>
      <c r="AF560" s="15">
        <v>3</v>
      </c>
      <c r="AG560" s="15">
        <v>1</v>
      </c>
      <c r="AH560" s="15">
        <v>1</v>
      </c>
      <c r="AI560" s="15">
        <v>0</v>
      </c>
      <c r="AJ560" s="15">
        <v>0</v>
      </c>
      <c r="AK560" s="15">
        <v>1</v>
      </c>
      <c r="AL560" s="15">
        <v>3</v>
      </c>
      <c r="AM560" s="15">
        <v>3</v>
      </c>
      <c r="AN560" s="15">
        <v>3</v>
      </c>
      <c r="AO560" s="15">
        <v>3</v>
      </c>
      <c r="AP560" s="15">
        <v>3</v>
      </c>
      <c r="AQ560" s="15">
        <v>3</v>
      </c>
      <c r="AR560" s="27">
        <v>3</v>
      </c>
      <c r="AS560" s="15">
        <f t="shared" si="56"/>
        <v>0</v>
      </c>
      <c r="AT560" s="15">
        <f t="shared" si="57"/>
        <v>0</v>
      </c>
      <c r="AU560" s="15">
        <f t="shared" si="58"/>
        <v>0</v>
      </c>
      <c r="AV560" s="15">
        <f t="shared" si="59"/>
        <v>0</v>
      </c>
      <c r="AW560" s="15">
        <f t="shared" si="60"/>
        <v>0</v>
      </c>
      <c r="AX560" s="15">
        <f t="shared" si="61"/>
        <v>0</v>
      </c>
      <c r="AY560" s="15">
        <f t="shared" si="62"/>
        <v>0</v>
      </c>
    </row>
    <row r="561" spans="1:51" x14ac:dyDescent="0.2">
      <c r="A561" s="15">
        <v>280</v>
      </c>
      <c r="B561" s="15">
        <v>876</v>
      </c>
      <c r="C561" s="15">
        <v>1</v>
      </c>
      <c r="D561" s="15">
        <v>0</v>
      </c>
      <c r="E561" s="15">
        <v>0</v>
      </c>
      <c r="F561" s="15">
        <v>0</v>
      </c>
      <c r="G561" s="15">
        <v>0</v>
      </c>
      <c r="H561" s="15">
        <v>1</v>
      </c>
      <c r="I561" s="15">
        <v>60</v>
      </c>
      <c r="J561" s="15">
        <v>0</v>
      </c>
      <c r="K561" s="15">
        <v>1</v>
      </c>
      <c r="L561" s="15">
        <v>0</v>
      </c>
      <c r="M561" s="15">
        <v>0</v>
      </c>
      <c r="N561" s="15">
        <v>0</v>
      </c>
      <c r="O561" s="15">
        <v>5</v>
      </c>
      <c r="P561" s="15">
        <v>40</v>
      </c>
      <c r="Q561" s="15">
        <v>0</v>
      </c>
      <c r="R561" s="15">
        <v>0</v>
      </c>
      <c r="S561" s="15">
        <v>1</v>
      </c>
      <c r="T561" s="15">
        <v>200000</v>
      </c>
      <c r="U561" s="15">
        <v>1</v>
      </c>
      <c r="V561" s="15">
        <v>0</v>
      </c>
      <c r="W561" s="15">
        <v>1</v>
      </c>
      <c r="X561" s="15">
        <v>50</v>
      </c>
      <c r="Y561" s="193">
        <v>1000</v>
      </c>
      <c r="Z561" s="15">
        <v>3.75</v>
      </c>
      <c r="AA561" s="15">
        <v>3</v>
      </c>
      <c r="AB561" s="15">
        <v>3</v>
      </c>
      <c r="AC561" s="15">
        <v>3</v>
      </c>
      <c r="AD561" s="15">
        <v>3</v>
      </c>
      <c r="AE561" s="15">
        <v>3.15</v>
      </c>
      <c r="AF561" s="15">
        <v>3</v>
      </c>
      <c r="AG561" s="15">
        <v>1</v>
      </c>
      <c r="AH561" s="15">
        <v>1</v>
      </c>
      <c r="AI561" s="15">
        <v>0</v>
      </c>
      <c r="AJ561" s="15">
        <v>0</v>
      </c>
      <c r="AK561" s="15">
        <v>1</v>
      </c>
      <c r="AL561" s="27">
        <v>3</v>
      </c>
      <c r="AM561" s="27">
        <v>3</v>
      </c>
      <c r="AN561" s="27">
        <v>3</v>
      </c>
      <c r="AO561" s="27">
        <v>3</v>
      </c>
      <c r="AP561" s="27">
        <v>3</v>
      </c>
      <c r="AQ561" s="27">
        <v>3</v>
      </c>
      <c r="AR561" s="27">
        <v>3</v>
      </c>
      <c r="AS561" s="15">
        <f t="shared" si="56"/>
        <v>-1</v>
      </c>
      <c r="AT561" s="15">
        <f t="shared" si="57"/>
        <v>-1</v>
      </c>
      <c r="AU561" s="15">
        <f t="shared" si="58"/>
        <v>-1</v>
      </c>
      <c r="AV561" s="15">
        <f t="shared" si="59"/>
        <v>-1</v>
      </c>
      <c r="AW561" s="15">
        <f t="shared" si="60"/>
        <v>-1</v>
      </c>
      <c r="AX561" s="15">
        <f t="shared" si="61"/>
        <v>-1</v>
      </c>
      <c r="AY561" s="15">
        <f t="shared" si="62"/>
        <v>-1</v>
      </c>
    </row>
    <row r="562" spans="1:51" x14ac:dyDescent="0.2">
      <c r="A562" s="15">
        <v>281</v>
      </c>
      <c r="B562" s="15">
        <v>877</v>
      </c>
      <c r="C562" s="15">
        <v>1</v>
      </c>
      <c r="D562" s="15">
        <v>0</v>
      </c>
      <c r="E562" s="15">
        <v>0</v>
      </c>
      <c r="F562" s="15">
        <v>0</v>
      </c>
      <c r="G562" s="15">
        <v>1</v>
      </c>
      <c r="H562" s="15">
        <v>1</v>
      </c>
      <c r="I562" s="15">
        <v>53</v>
      </c>
      <c r="J562" s="15">
        <v>0</v>
      </c>
      <c r="K562" s="15">
        <v>0</v>
      </c>
      <c r="L562" s="15">
        <v>0</v>
      </c>
      <c r="M562" s="15">
        <v>1</v>
      </c>
      <c r="N562" s="15">
        <v>0</v>
      </c>
      <c r="O562" s="15">
        <v>4</v>
      </c>
      <c r="P562" s="15">
        <v>20</v>
      </c>
      <c r="Q562" s="15">
        <v>0</v>
      </c>
      <c r="R562" s="15">
        <v>0</v>
      </c>
      <c r="S562" s="15">
        <v>0</v>
      </c>
      <c r="T562" s="15">
        <v>0</v>
      </c>
      <c r="U562" s="15">
        <v>1</v>
      </c>
      <c r="V562" s="15">
        <v>1</v>
      </c>
      <c r="W562" s="15">
        <v>1</v>
      </c>
      <c r="X562" s="15">
        <v>30</v>
      </c>
      <c r="Y562" s="193">
        <v>1066.6666666666667</v>
      </c>
      <c r="Z562" s="15">
        <v>3</v>
      </c>
      <c r="AA562" s="15">
        <v>3</v>
      </c>
      <c r="AB562" s="15">
        <v>3</v>
      </c>
      <c r="AC562" s="15">
        <v>3</v>
      </c>
      <c r="AD562" s="15">
        <v>3</v>
      </c>
      <c r="AE562" s="15">
        <v>3</v>
      </c>
      <c r="AF562" s="15">
        <v>3</v>
      </c>
      <c r="AG562" s="15">
        <v>1</v>
      </c>
      <c r="AH562" s="15">
        <v>1</v>
      </c>
      <c r="AI562" s="15">
        <v>0</v>
      </c>
      <c r="AJ562" s="15">
        <v>0</v>
      </c>
      <c r="AK562" s="15">
        <v>1</v>
      </c>
      <c r="AL562" s="15">
        <v>4</v>
      </c>
      <c r="AM562" s="15">
        <v>4</v>
      </c>
      <c r="AN562" s="15">
        <v>4</v>
      </c>
      <c r="AO562" s="15">
        <v>4</v>
      </c>
      <c r="AP562" s="15">
        <v>4</v>
      </c>
      <c r="AQ562" s="15">
        <v>4</v>
      </c>
      <c r="AR562" s="27">
        <v>4</v>
      </c>
      <c r="AS562" s="15">
        <f t="shared" si="56"/>
        <v>0</v>
      </c>
      <c r="AT562" s="15">
        <f t="shared" si="57"/>
        <v>0</v>
      </c>
      <c r="AU562" s="15">
        <f t="shared" si="58"/>
        <v>0</v>
      </c>
      <c r="AV562" s="15">
        <f t="shared" si="59"/>
        <v>0</v>
      </c>
      <c r="AW562" s="15">
        <f t="shared" si="60"/>
        <v>0</v>
      </c>
      <c r="AX562" s="15">
        <f t="shared" si="61"/>
        <v>0</v>
      </c>
      <c r="AY562" s="15">
        <f t="shared" si="62"/>
        <v>0</v>
      </c>
    </row>
    <row r="563" spans="1:51" x14ac:dyDescent="0.2">
      <c r="A563" s="15">
        <v>281</v>
      </c>
      <c r="B563" s="15">
        <v>877</v>
      </c>
      <c r="C563" s="15">
        <v>1</v>
      </c>
      <c r="D563" s="15">
        <v>0</v>
      </c>
      <c r="E563" s="15">
        <v>0</v>
      </c>
      <c r="F563" s="15">
        <v>0</v>
      </c>
      <c r="G563" s="15">
        <v>1</v>
      </c>
      <c r="H563" s="15">
        <v>1</v>
      </c>
      <c r="I563" s="15">
        <v>53</v>
      </c>
      <c r="J563" s="15">
        <v>0</v>
      </c>
      <c r="K563" s="15">
        <v>0</v>
      </c>
      <c r="L563" s="15">
        <v>0</v>
      </c>
      <c r="M563" s="15">
        <v>1</v>
      </c>
      <c r="N563" s="15">
        <v>0</v>
      </c>
      <c r="O563" s="15">
        <v>4</v>
      </c>
      <c r="P563" s="15">
        <v>20</v>
      </c>
      <c r="Q563" s="15">
        <v>0</v>
      </c>
      <c r="R563" s="15">
        <v>0</v>
      </c>
      <c r="S563" s="15">
        <v>0</v>
      </c>
      <c r="T563" s="15">
        <v>0</v>
      </c>
      <c r="U563" s="15">
        <v>1</v>
      </c>
      <c r="V563" s="15">
        <v>0</v>
      </c>
      <c r="W563" s="15">
        <v>1</v>
      </c>
      <c r="X563" s="15">
        <v>30</v>
      </c>
      <c r="Y563" s="193">
        <v>1100</v>
      </c>
      <c r="Z563" s="15">
        <v>3</v>
      </c>
      <c r="AA563" s="15">
        <v>3</v>
      </c>
      <c r="AB563" s="15">
        <v>3</v>
      </c>
      <c r="AC563" s="15">
        <v>3</v>
      </c>
      <c r="AD563" s="15">
        <v>3</v>
      </c>
      <c r="AE563" s="15">
        <v>3</v>
      </c>
      <c r="AF563" s="15">
        <v>3</v>
      </c>
      <c r="AG563" s="15">
        <v>1</v>
      </c>
      <c r="AH563" s="15">
        <v>1</v>
      </c>
      <c r="AI563" s="15">
        <v>0</v>
      </c>
      <c r="AJ563" s="15">
        <v>0</v>
      </c>
      <c r="AK563" s="15">
        <v>1</v>
      </c>
      <c r="AL563" s="27">
        <v>4</v>
      </c>
      <c r="AM563" s="27">
        <v>4</v>
      </c>
      <c r="AN563" s="27">
        <v>4</v>
      </c>
      <c r="AO563" s="27">
        <v>4</v>
      </c>
      <c r="AP563" s="27">
        <v>4</v>
      </c>
      <c r="AQ563" s="27">
        <v>4</v>
      </c>
      <c r="AR563" s="27">
        <v>4</v>
      </c>
      <c r="AS563" s="15">
        <f t="shared" si="56"/>
        <v>-1</v>
      </c>
      <c r="AT563" s="15">
        <f t="shared" si="57"/>
        <v>-0.66666666666666696</v>
      </c>
      <c r="AU563" s="15">
        <f t="shared" si="58"/>
        <v>-1</v>
      </c>
      <c r="AV563" s="15">
        <f t="shared" si="59"/>
        <v>-0.20000000000000018</v>
      </c>
      <c r="AW563" s="15">
        <f t="shared" si="60"/>
        <v>0.66666666666666652</v>
      </c>
      <c r="AX563" s="15">
        <f t="shared" si="61"/>
        <v>0.5</v>
      </c>
      <c r="AY563" s="15">
        <f t="shared" si="62"/>
        <v>-0.28333333333333321</v>
      </c>
    </row>
    <row r="564" spans="1:51" x14ac:dyDescent="0.2">
      <c r="A564" s="15">
        <v>282</v>
      </c>
      <c r="B564" s="15">
        <v>902</v>
      </c>
      <c r="C564" s="15">
        <v>0</v>
      </c>
      <c r="D564" s="15">
        <v>0</v>
      </c>
      <c r="E564" s="15">
        <v>1</v>
      </c>
      <c r="F564" s="15">
        <v>0</v>
      </c>
      <c r="G564" s="15">
        <v>0</v>
      </c>
      <c r="H564" s="15">
        <v>0</v>
      </c>
      <c r="I564" s="15">
        <v>32</v>
      </c>
      <c r="J564" s="15">
        <v>0</v>
      </c>
      <c r="K564" s="15">
        <v>1</v>
      </c>
      <c r="L564" s="15">
        <v>0</v>
      </c>
      <c r="M564" s="15">
        <v>0</v>
      </c>
      <c r="N564" s="15">
        <v>0</v>
      </c>
      <c r="O564" s="15">
        <v>7</v>
      </c>
      <c r="P564" s="15">
        <v>2</v>
      </c>
      <c r="Q564" s="15">
        <v>0</v>
      </c>
      <c r="R564" s="15">
        <v>0</v>
      </c>
      <c r="S564" s="15">
        <v>1</v>
      </c>
      <c r="T564" s="15">
        <v>350000</v>
      </c>
      <c r="U564" s="15">
        <v>1</v>
      </c>
      <c r="V564" s="15">
        <v>1</v>
      </c>
      <c r="W564" s="15">
        <v>1</v>
      </c>
      <c r="X564" s="15">
        <v>12</v>
      </c>
      <c r="Y564" s="193">
        <v>15000</v>
      </c>
      <c r="Z564" s="15">
        <v>1.75</v>
      </c>
      <c r="AA564" s="15">
        <v>1</v>
      </c>
      <c r="AB564" s="15">
        <v>1.3333333333333333</v>
      </c>
      <c r="AC564" s="15">
        <v>2</v>
      </c>
      <c r="AD564" s="15">
        <v>3</v>
      </c>
      <c r="AE564" s="15">
        <v>1.8166666666666664</v>
      </c>
      <c r="AF564" s="15">
        <v>5</v>
      </c>
      <c r="AG564" s="15">
        <v>1</v>
      </c>
      <c r="AH564" s="15">
        <v>3</v>
      </c>
      <c r="AI564" s="15">
        <v>1</v>
      </c>
      <c r="AJ564" s="15">
        <v>0</v>
      </c>
      <c r="AK564" s="15">
        <v>1</v>
      </c>
      <c r="AL564" s="15">
        <v>5</v>
      </c>
      <c r="AM564" s="15">
        <v>4.666666666666667</v>
      </c>
      <c r="AN564" s="15">
        <v>5</v>
      </c>
      <c r="AO564" s="15">
        <v>4.2</v>
      </c>
      <c r="AP564" s="15">
        <v>3.3333333333333335</v>
      </c>
      <c r="AQ564" s="15">
        <v>3.5</v>
      </c>
      <c r="AR564" s="27">
        <v>4.2833333333333332</v>
      </c>
      <c r="AS564" s="15">
        <f t="shared" si="56"/>
        <v>1.4</v>
      </c>
      <c r="AT564" s="15">
        <f t="shared" si="57"/>
        <v>0.33333333333333393</v>
      </c>
      <c r="AU564" s="15">
        <f t="shared" si="58"/>
        <v>0.75</v>
      </c>
      <c r="AV564" s="15">
        <f t="shared" si="59"/>
        <v>1.2000000000000002</v>
      </c>
      <c r="AW564" s="15">
        <f t="shared" si="60"/>
        <v>1</v>
      </c>
      <c r="AX564" s="15">
        <f t="shared" si="61"/>
        <v>0.75</v>
      </c>
      <c r="AY564" s="15">
        <f t="shared" si="62"/>
        <v>0.90555555555555545</v>
      </c>
    </row>
    <row r="565" spans="1:51" x14ac:dyDescent="0.2">
      <c r="A565" s="15">
        <v>282</v>
      </c>
      <c r="B565" s="15">
        <v>902</v>
      </c>
      <c r="C565" s="15">
        <v>0</v>
      </c>
      <c r="D565" s="15">
        <v>0</v>
      </c>
      <c r="E565" s="15">
        <v>1</v>
      </c>
      <c r="F565" s="15">
        <v>0</v>
      </c>
      <c r="G565" s="15">
        <v>0</v>
      </c>
      <c r="H565" s="15">
        <v>0</v>
      </c>
      <c r="I565" s="15">
        <v>32</v>
      </c>
      <c r="J565" s="15">
        <v>0</v>
      </c>
      <c r="K565" s="15">
        <v>1</v>
      </c>
      <c r="L565" s="15">
        <v>0</v>
      </c>
      <c r="M565" s="15">
        <v>0</v>
      </c>
      <c r="N565" s="15">
        <v>0</v>
      </c>
      <c r="O565" s="15">
        <v>7</v>
      </c>
      <c r="P565" s="15">
        <v>2</v>
      </c>
      <c r="Q565" s="15">
        <v>0</v>
      </c>
      <c r="R565" s="15">
        <v>0</v>
      </c>
      <c r="S565" s="15">
        <v>1</v>
      </c>
      <c r="T565" s="15">
        <v>350000</v>
      </c>
      <c r="U565" s="15">
        <v>1</v>
      </c>
      <c r="V565" s="15">
        <v>0</v>
      </c>
      <c r="W565" s="15">
        <v>1</v>
      </c>
      <c r="X565" s="15">
        <v>12</v>
      </c>
      <c r="Y565" s="193">
        <v>12000</v>
      </c>
      <c r="Z565" s="15">
        <v>1.75</v>
      </c>
      <c r="AA565" s="15">
        <v>1</v>
      </c>
      <c r="AB565" s="15">
        <v>1.3333333333333333</v>
      </c>
      <c r="AC565" s="15">
        <v>2</v>
      </c>
      <c r="AD565" s="15">
        <v>3</v>
      </c>
      <c r="AE565" s="15">
        <v>1.8166666666666664</v>
      </c>
      <c r="AF565" s="15">
        <v>5</v>
      </c>
      <c r="AG565" s="15">
        <v>1</v>
      </c>
      <c r="AH565" s="15">
        <v>3</v>
      </c>
      <c r="AI565" s="15">
        <v>1</v>
      </c>
      <c r="AJ565" s="15">
        <v>0</v>
      </c>
      <c r="AK565" s="15">
        <v>1</v>
      </c>
      <c r="AL565" s="27">
        <v>3.6</v>
      </c>
      <c r="AM565" s="27">
        <v>4.333333333333333</v>
      </c>
      <c r="AN565" s="27">
        <v>4.25</v>
      </c>
      <c r="AO565" s="27">
        <v>3</v>
      </c>
      <c r="AP565" s="27">
        <v>2.3333333333333335</v>
      </c>
      <c r="AQ565" s="27">
        <v>2.75</v>
      </c>
      <c r="AR565" s="27">
        <v>3.3777777777777778</v>
      </c>
      <c r="AS565" s="15">
        <f t="shared" si="56"/>
        <v>-1.1999999999999997</v>
      </c>
      <c r="AT565" s="15">
        <f t="shared" si="57"/>
        <v>0</v>
      </c>
      <c r="AU565" s="15">
        <f t="shared" si="58"/>
        <v>-0.75</v>
      </c>
      <c r="AV565" s="15">
        <f t="shared" si="59"/>
        <v>-1.5999999999999996</v>
      </c>
      <c r="AW565" s="15">
        <f t="shared" si="60"/>
        <v>-1.9999999999999996</v>
      </c>
      <c r="AX565" s="15">
        <f t="shared" si="61"/>
        <v>-2</v>
      </c>
      <c r="AY565" s="15">
        <f t="shared" si="62"/>
        <v>-1.2583333333333333</v>
      </c>
    </row>
    <row r="566" spans="1:51" x14ac:dyDescent="0.2">
      <c r="A566" s="15">
        <v>283</v>
      </c>
      <c r="B566" s="15">
        <v>903</v>
      </c>
      <c r="C566" s="15">
        <v>0</v>
      </c>
      <c r="D566" s="15">
        <v>0</v>
      </c>
      <c r="E566" s="15">
        <v>1</v>
      </c>
      <c r="F566" s="15">
        <v>0</v>
      </c>
      <c r="G566" s="15">
        <v>0</v>
      </c>
      <c r="H566" s="15">
        <v>1</v>
      </c>
      <c r="I566" s="15">
        <v>55</v>
      </c>
      <c r="J566" s="15">
        <v>0</v>
      </c>
      <c r="K566" s="15">
        <v>0</v>
      </c>
      <c r="L566" s="15">
        <v>1</v>
      </c>
      <c r="M566" s="15">
        <v>0</v>
      </c>
      <c r="N566" s="15">
        <v>0</v>
      </c>
      <c r="O566" s="15">
        <v>5</v>
      </c>
      <c r="P566" s="15">
        <v>4</v>
      </c>
      <c r="Q566" s="15">
        <v>0</v>
      </c>
      <c r="R566" s="15">
        <v>0</v>
      </c>
      <c r="S566" s="15">
        <v>1</v>
      </c>
      <c r="T566" s="15">
        <v>2580000</v>
      </c>
      <c r="U566" s="15">
        <v>0</v>
      </c>
      <c r="V566" s="15">
        <v>1</v>
      </c>
      <c r="W566" s="15">
        <v>1</v>
      </c>
      <c r="X566" s="15">
        <v>27</v>
      </c>
      <c r="Y566" s="193">
        <v>764.81481481481478</v>
      </c>
      <c r="Z566" s="15">
        <v>2.25</v>
      </c>
      <c r="AA566" s="15">
        <v>2</v>
      </c>
      <c r="AB566" s="15">
        <v>1</v>
      </c>
      <c r="AC566" s="15">
        <v>1</v>
      </c>
      <c r="AD566" s="15">
        <v>2</v>
      </c>
      <c r="AE566" s="15">
        <v>1.65</v>
      </c>
      <c r="AF566" s="15">
        <v>1</v>
      </c>
      <c r="AG566" s="15">
        <v>1</v>
      </c>
      <c r="AH566" s="15">
        <v>3</v>
      </c>
      <c r="AI566" s="15">
        <v>1</v>
      </c>
      <c r="AJ566" s="15">
        <v>0</v>
      </c>
      <c r="AK566" s="15">
        <v>1</v>
      </c>
      <c r="AL566" s="15">
        <v>4.8</v>
      </c>
      <c r="AM566" s="15">
        <v>4.333333333333333</v>
      </c>
      <c r="AN566" s="15">
        <v>5</v>
      </c>
      <c r="AO566" s="15">
        <v>4.5999999999999996</v>
      </c>
      <c r="AP566" s="15">
        <v>4.333333333333333</v>
      </c>
      <c r="AQ566" s="15">
        <v>4.75</v>
      </c>
      <c r="AR566" s="27">
        <v>4.6361111111111111</v>
      </c>
      <c r="AS566" s="15">
        <f t="shared" si="56"/>
        <v>-0.20000000000000018</v>
      </c>
      <c r="AT566" s="15">
        <f t="shared" si="57"/>
        <v>0</v>
      </c>
      <c r="AU566" s="15">
        <f t="shared" si="58"/>
        <v>1.75</v>
      </c>
      <c r="AV566" s="15">
        <f t="shared" si="59"/>
        <v>0.59999999999999964</v>
      </c>
      <c r="AW566" s="15">
        <f t="shared" si="60"/>
        <v>0.99999999999999956</v>
      </c>
      <c r="AX566" s="15">
        <f t="shared" si="61"/>
        <v>1.25</v>
      </c>
      <c r="AY566" s="15">
        <f t="shared" si="62"/>
        <v>0.73333333333333384</v>
      </c>
    </row>
    <row r="567" spans="1:51" x14ac:dyDescent="0.2">
      <c r="A567" s="15">
        <v>283</v>
      </c>
      <c r="B567" s="15">
        <v>903</v>
      </c>
      <c r="C567" s="15">
        <v>0</v>
      </c>
      <c r="D567" s="15">
        <v>0</v>
      </c>
      <c r="E567" s="15">
        <v>1</v>
      </c>
      <c r="F567" s="15">
        <v>0</v>
      </c>
      <c r="G567" s="15">
        <v>0</v>
      </c>
      <c r="H567" s="15">
        <v>1</v>
      </c>
      <c r="I567" s="15">
        <v>55</v>
      </c>
      <c r="J567" s="15">
        <v>0</v>
      </c>
      <c r="K567" s="15">
        <v>0</v>
      </c>
      <c r="L567" s="15">
        <v>1</v>
      </c>
      <c r="M567" s="15">
        <v>0</v>
      </c>
      <c r="N567" s="15">
        <v>0</v>
      </c>
      <c r="O567" s="15">
        <v>5</v>
      </c>
      <c r="P567" s="15">
        <v>4</v>
      </c>
      <c r="Q567" s="15">
        <v>0</v>
      </c>
      <c r="R567" s="15">
        <v>0</v>
      </c>
      <c r="S567" s="15">
        <v>1</v>
      </c>
      <c r="T567" s="15">
        <v>2580000</v>
      </c>
      <c r="U567" s="15">
        <v>0</v>
      </c>
      <c r="V567" s="15">
        <v>0</v>
      </c>
      <c r="W567" s="15">
        <v>1</v>
      </c>
      <c r="X567" s="15">
        <v>27</v>
      </c>
      <c r="Y567" s="193">
        <v>64.81481481481481</v>
      </c>
      <c r="Z567" s="15">
        <v>2.25</v>
      </c>
      <c r="AA567" s="15">
        <v>2</v>
      </c>
      <c r="AB567" s="15">
        <v>1</v>
      </c>
      <c r="AC567" s="15">
        <v>1</v>
      </c>
      <c r="AD567" s="15">
        <v>2</v>
      </c>
      <c r="AE567" s="15">
        <v>1.65</v>
      </c>
      <c r="AF567" s="15">
        <v>1</v>
      </c>
      <c r="AG567" s="15">
        <v>1</v>
      </c>
      <c r="AH567" s="15">
        <v>3</v>
      </c>
      <c r="AI567" s="15">
        <v>1</v>
      </c>
      <c r="AJ567" s="15">
        <v>0</v>
      </c>
      <c r="AK567" s="15">
        <v>1</v>
      </c>
      <c r="AL567" s="27">
        <v>5</v>
      </c>
      <c r="AM567" s="27">
        <v>4.333333333333333</v>
      </c>
      <c r="AN567" s="27">
        <v>3.25</v>
      </c>
      <c r="AO567" s="27">
        <v>4</v>
      </c>
      <c r="AP567" s="27">
        <v>3.3333333333333335</v>
      </c>
      <c r="AQ567" s="27">
        <v>3.5</v>
      </c>
      <c r="AR567" s="27">
        <v>3.9027777777777772</v>
      </c>
      <c r="AS567" s="15">
        <f t="shared" si="56"/>
        <v>0.79999999999999982</v>
      </c>
      <c r="AT567" s="15">
        <f t="shared" si="57"/>
        <v>-0.66666666666666696</v>
      </c>
      <c r="AU567" s="15">
        <f t="shared" si="58"/>
        <v>-1.25</v>
      </c>
      <c r="AV567" s="15">
        <f t="shared" si="59"/>
        <v>0</v>
      </c>
      <c r="AW567" s="15">
        <f t="shared" si="60"/>
        <v>-0.33333333333333304</v>
      </c>
      <c r="AX567" s="15">
        <f t="shared" si="61"/>
        <v>-0.5</v>
      </c>
      <c r="AY567" s="15">
        <f t="shared" si="62"/>
        <v>-0.32500000000000062</v>
      </c>
    </row>
    <row r="568" spans="1:51" x14ac:dyDescent="0.2">
      <c r="A568" s="15">
        <v>284</v>
      </c>
      <c r="B568" s="15">
        <v>904</v>
      </c>
      <c r="C568" s="15">
        <v>0</v>
      </c>
      <c r="D568" s="15">
        <v>0</v>
      </c>
      <c r="E568" s="15">
        <v>1</v>
      </c>
      <c r="F568" s="15">
        <v>0</v>
      </c>
      <c r="G568" s="15">
        <v>0</v>
      </c>
      <c r="H568" s="15">
        <v>1</v>
      </c>
      <c r="I568" s="15">
        <v>67</v>
      </c>
      <c r="J568" s="15">
        <v>1</v>
      </c>
      <c r="K568" s="15">
        <v>0</v>
      </c>
      <c r="L568" s="15">
        <v>0</v>
      </c>
      <c r="M568" s="15">
        <v>0</v>
      </c>
      <c r="N568" s="15">
        <v>0</v>
      </c>
      <c r="O568" s="15">
        <v>5</v>
      </c>
      <c r="P568" s="15">
        <v>32</v>
      </c>
      <c r="Q568" s="15">
        <v>0</v>
      </c>
      <c r="R568" s="15">
        <v>1</v>
      </c>
      <c r="S568" s="15">
        <v>1</v>
      </c>
      <c r="T568" s="15">
        <v>380000</v>
      </c>
      <c r="U568" s="15">
        <v>1</v>
      </c>
      <c r="V568" s="15">
        <v>1</v>
      </c>
      <c r="W568" s="15">
        <v>0</v>
      </c>
      <c r="X568" s="15">
        <v>45</v>
      </c>
      <c r="Y568" s="193">
        <v>8646</v>
      </c>
      <c r="Z568" s="15">
        <v>1.75</v>
      </c>
      <c r="AA568" s="15">
        <v>2.3333333333333335</v>
      </c>
      <c r="AB568" s="15">
        <v>2.3333333333333335</v>
      </c>
      <c r="AC568" s="15">
        <v>2.5</v>
      </c>
      <c r="AD568" s="15">
        <v>1</v>
      </c>
      <c r="AE568" s="15">
        <v>1.9833333333333336</v>
      </c>
      <c r="AF568" s="15">
        <v>1</v>
      </c>
      <c r="AG568" s="15">
        <v>1</v>
      </c>
      <c r="AH568" s="15">
        <v>2</v>
      </c>
      <c r="AI568" s="15">
        <v>0</v>
      </c>
      <c r="AJ568" s="15">
        <v>0</v>
      </c>
      <c r="AK568" s="15">
        <v>0</v>
      </c>
      <c r="AL568" s="150">
        <v>4.2</v>
      </c>
      <c r="AM568" s="150">
        <v>5</v>
      </c>
      <c r="AN568" s="150">
        <v>4.5</v>
      </c>
      <c r="AO568" s="150">
        <v>4</v>
      </c>
      <c r="AP568" s="150">
        <v>3.6666666666666665</v>
      </c>
      <c r="AQ568" s="150">
        <v>4</v>
      </c>
      <c r="AR568" s="27">
        <v>4.2277777777777779</v>
      </c>
      <c r="AS568" s="27">
        <f t="shared" si="56"/>
        <v>0.20000000000000018</v>
      </c>
      <c r="AT568" s="27">
        <f t="shared" si="57"/>
        <v>1</v>
      </c>
      <c r="AU568" s="27">
        <f t="shared" si="58"/>
        <v>0.75</v>
      </c>
      <c r="AV568" s="27">
        <f t="shared" si="59"/>
        <v>1.4</v>
      </c>
      <c r="AW568" s="27">
        <f t="shared" si="60"/>
        <v>0.66666666666666652</v>
      </c>
      <c r="AX568" s="27">
        <f t="shared" si="61"/>
        <v>0</v>
      </c>
      <c r="AY568" s="15">
        <f t="shared" si="62"/>
        <v>0.66944444444444429</v>
      </c>
    </row>
    <row r="569" spans="1:51" x14ac:dyDescent="0.2">
      <c r="A569" s="15">
        <v>284</v>
      </c>
      <c r="B569" s="15">
        <v>904</v>
      </c>
      <c r="C569" s="15">
        <v>0</v>
      </c>
      <c r="D569" s="15">
        <v>0</v>
      </c>
      <c r="E569" s="15">
        <v>1</v>
      </c>
      <c r="F569" s="15">
        <v>0</v>
      </c>
      <c r="G569" s="15">
        <v>0</v>
      </c>
      <c r="H569" s="15">
        <v>1</v>
      </c>
      <c r="I569" s="15">
        <v>67</v>
      </c>
      <c r="J569" s="15">
        <v>1</v>
      </c>
      <c r="K569" s="15">
        <v>0</v>
      </c>
      <c r="L569" s="15">
        <v>0</v>
      </c>
      <c r="M569" s="15">
        <v>0</v>
      </c>
      <c r="N569" s="15">
        <v>0</v>
      </c>
      <c r="O569" s="15">
        <v>5</v>
      </c>
      <c r="P569" s="15">
        <v>32</v>
      </c>
      <c r="Q569" s="15">
        <v>0</v>
      </c>
      <c r="R569" s="15">
        <v>1</v>
      </c>
      <c r="S569" s="15">
        <v>1</v>
      </c>
      <c r="T569" s="15">
        <v>380000</v>
      </c>
      <c r="U569" s="15">
        <v>1</v>
      </c>
      <c r="V569" s="15">
        <v>0</v>
      </c>
      <c r="W569" s="15">
        <v>0</v>
      </c>
      <c r="X569" s="15">
        <v>45</v>
      </c>
      <c r="Y569" s="193">
        <v>7513.3333333333339</v>
      </c>
      <c r="Z569" s="15">
        <v>1.75</v>
      </c>
      <c r="AA569" s="15">
        <v>2.3333333333333335</v>
      </c>
      <c r="AB569" s="15">
        <v>2.3333333333333335</v>
      </c>
      <c r="AC569" s="15">
        <v>2.5</v>
      </c>
      <c r="AD569" s="15">
        <v>1</v>
      </c>
      <c r="AE569" s="15">
        <v>1.9833333333333336</v>
      </c>
      <c r="AF569" s="15">
        <v>1</v>
      </c>
      <c r="AG569" s="15">
        <v>1</v>
      </c>
      <c r="AH569" s="15">
        <v>2</v>
      </c>
      <c r="AI569" s="15">
        <v>0</v>
      </c>
      <c r="AJ569" s="15">
        <v>0</v>
      </c>
      <c r="AK569" s="15">
        <v>0</v>
      </c>
      <c r="AL569" s="166">
        <v>4</v>
      </c>
      <c r="AM569" s="166">
        <v>4</v>
      </c>
      <c r="AN569" s="166">
        <v>3.75</v>
      </c>
      <c r="AO569" s="166">
        <v>2.6</v>
      </c>
      <c r="AP569" s="166">
        <v>3</v>
      </c>
      <c r="AQ569" s="166">
        <v>4</v>
      </c>
      <c r="AR569" s="27">
        <v>3.5583333333333336</v>
      </c>
      <c r="AS569" s="15">
        <f t="shared" si="56"/>
        <v>-1</v>
      </c>
      <c r="AT569" s="15">
        <f t="shared" si="57"/>
        <v>-0.66666666666666696</v>
      </c>
      <c r="AU569" s="15">
        <f t="shared" si="58"/>
        <v>-1</v>
      </c>
      <c r="AV569" s="15">
        <f t="shared" si="59"/>
        <v>-1.8000000000000003</v>
      </c>
      <c r="AW569" s="15">
        <f t="shared" si="60"/>
        <v>-1.333333333333333</v>
      </c>
      <c r="AX569" s="15">
        <f t="shared" si="61"/>
        <v>-0.75</v>
      </c>
      <c r="AY569" s="15">
        <f t="shared" si="62"/>
        <v>-1.0916666666666668</v>
      </c>
    </row>
    <row r="570" spans="1:51" x14ac:dyDescent="0.2">
      <c r="A570" s="15">
        <v>285</v>
      </c>
      <c r="B570" s="15">
        <v>905</v>
      </c>
      <c r="C570" s="15">
        <v>0</v>
      </c>
      <c r="D570" s="15">
        <v>0</v>
      </c>
      <c r="E570" s="15">
        <v>1</v>
      </c>
      <c r="F570" s="15">
        <v>0</v>
      </c>
      <c r="G570" s="15">
        <v>0</v>
      </c>
      <c r="H570" s="15">
        <v>1</v>
      </c>
      <c r="I570" s="15">
        <v>52</v>
      </c>
      <c r="J570" s="15">
        <v>0</v>
      </c>
      <c r="K570" s="15">
        <v>1</v>
      </c>
      <c r="L570" s="15">
        <v>0</v>
      </c>
      <c r="M570" s="15">
        <v>0</v>
      </c>
      <c r="N570" s="15">
        <v>0</v>
      </c>
      <c r="O570" s="15">
        <v>4</v>
      </c>
      <c r="P570" s="15">
        <v>14</v>
      </c>
      <c r="Q570" s="15">
        <v>0</v>
      </c>
      <c r="R570" s="15">
        <v>1</v>
      </c>
      <c r="S570" s="15">
        <v>1</v>
      </c>
      <c r="T570" s="15">
        <v>600000</v>
      </c>
      <c r="U570" s="15">
        <v>0</v>
      </c>
      <c r="V570" s="15">
        <v>1</v>
      </c>
      <c r="W570" s="15">
        <v>0</v>
      </c>
      <c r="X570" s="15">
        <v>73</v>
      </c>
      <c r="Y570" s="193">
        <v>19520.547945205479</v>
      </c>
      <c r="Z570" s="15">
        <v>1.75</v>
      </c>
      <c r="AA570" s="15">
        <v>1</v>
      </c>
      <c r="AB570" s="15">
        <v>1</v>
      </c>
      <c r="AC570" s="15">
        <v>2</v>
      </c>
      <c r="AD570" s="15">
        <v>2.5</v>
      </c>
      <c r="AE570" s="15">
        <v>1.65</v>
      </c>
      <c r="AF570" s="15">
        <v>1</v>
      </c>
      <c r="AG570" s="15">
        <v>1</v>
      </c>
      <c r="AH570" s="15">
        <v>4</v>
      </c>
      <c r="AI570" s="15">
        <v>0</v>
      </c>
      <c r="AJ570" s="15">
        <v>1</v>
      </c>
      <c r="AK570" s="15">
        <v>1</v>
      </c>
      <c r="AL570" s="15">
        <v>5</v>
      </c>
      <c r="AM570" s="15">
        <v>4.666666666666667</v>
      </c>
      <c r="AN570" s="15">
        <v>4.75</v>
      </c>
      <c r="AO570" s="15">
        <v>4.4000000000000004</v>
      </c>
      <c r="AP570" s="15">
        <v>4.333333333333333</v>
      </c>
      <c r="AQ570" s="15">
        <v>4.75</v>
      </c>
      <c r="AR570" s="27">
        <v>4.6500000000000004</v>
      </c>
      <c r="AS570" s="15">
        <f t="shared" si="56"/>
        <v>0.79999999999999982</v>
      </c>
      <c r="AT570" s="15">
        <f t="shared" si="57"/>
        <v>0.66666666666666696</v>
      </c>
      <c r="AU570" s="15">
        <f t="shared" si="58"/>
        <v>0</v>
      </c>
      <c r="AV570" s="15">
        <f t="shared" si="59"/>
        <v>1.2000000000000002</v>
      </c>
      <c r="AW570" s="15">
        <f t="shared" si="60"/>
        <v>1.9999999999999996</v>
      </c>
      <c r="AX570" s="15">
        <f t="shared" si="61"/>
        <v>1.75</v>
      </c>
      <c r="AY570" s="15">
        <f t="shared" si="62"/>
        <v>1.0694444444444451</v>
      </c>
    </row>
    <row r="571" spans="1:51" x14ac:dyDescent="0.2">
      <c r="A571" s="15">
        <v>285</v>
      </c>
      <c r="B571" s="15">
        <v>905</v>
      </c>
      <c r="C571" s="15">
        <v>0</v>
      </c>
      <c r="D571" s="15">
        <v>0</v>
      </c>
      <c r="E571" s="15">
        <v>1</v>
      </c>
      <c r="F571" s="15">
        <v>0</v>
      </c>
      <c r="G571" s="15">
        <v>0</v>
      </c>
      <c r="H571" s="15">
        <v>1</v>
      </c>
      <c r="I571" s="15">
        <v>52</v>
      </c>
      <c r="J571" s="15">
        <v>0</v>
      </c>
      <c r="K571" s="15">
        <v>1</v>
      </c>
      <c r="L571" s="15">
        <v>0</v>
      </c>
      <c r="M571" s="15">
        <v>0</v>
      </c>
      <c r="N571" s="15">
        <v>0</v>
      </c>
      <c r="O571" s="15">
        <v>4</v>
      </c>
      <c r="P571" s="15">
        <v>14</v>
      </c>
      <c r="Q571" s="15">
        <v>0</v>
      </c>
      <c r="R571" s="15">
        <v>1</v>
      </c>
      <c r="S571" s="15">
        <v>1</v>
      </c>
      <c r="T571" s="15">
        <v>600000</v>
      </c>
      <c r="U571" s="15">
        <v>0</v>
      </c>
      <c r="V571" s="15">
        <v>0</v>
      </c>
      <c r="W571" s="15">
        <v>0</v>
      </c>
      <c r="X571" s="15">
        <v>46</v>
      </c>
      <c r="Y571" s="193">
        <v>14391.304347826088</v>
      </c>
      <c r="Z571" s="15">
        <v>1.75</v>
      </c>
      <c r="AA571" s="15">
        <v>1</v>
      </c>
      <c r="AB571" s="15">
        <v>1</v>
      </c>
      <c r="AC571" s="15">
        <v>2</v>
      </c>
      <c r="AD571" s="15">
        <v>2.5</v>
      </c>
      <c r="AE571" s="15">
        <v>1.65</v>
      </c>
      <c r="AF571" s="15">
        <v>1</v>
      </c>
      <c r="AG571" s="15">
        <v>1</v>
      </c>
      <c r="AH571" s="15">
        <v>4</v>
      </c>
      <c r="AI571" s="15">
        <v>0</v>
      </c>
      <c r="AJ571" s="15">
        <v>1</v>
      </c>
      <c r="AK571" s="15">
        <v>1</v>
      </c>
      <c r="AL571" s="27">
        <v>4.2</v>
      </c>
      <c r="AM571" s="27">
        <v>4</v>
      </c>
      <c r="AN571" s="27">
        <v>4.75</v>
      </c>
      <c r="AO571" s="27">
        <v>3.2</v>
      </c>
      <c r="AP571" s="27">
        <v>2.3333333333333335</v>
      </c>
      <c r="AQ571" s="27">
        <v>3</v>
      </c>
      <c r="AR571" s="27">
        <v>3.5805555555555553</v>
      </c>
      <c r="AS571" s="15">
        <f t="shared" si="56"/>
        <v>-0.39999999999999947</v>
      </c>
      <c r="AT571" s="15">
        <f t="shared" si="57"/>
        <v>-0.33333333333333304</v>
      </c>
      <c r="AU571" s="15">
        <f t="shared" si="58"/>
        <v>0</v>
      </c>
      <c r="AV571" s="15">
        <f t="shared" si="59"/>
        <v>-1.3999999999999995</v>
      </c>
      <c r="AW571" s="15">
        <f t="shared" si="60"/>
        <v>-1.6666666666666665</v>
      </c>
      <c r="AX571" s="15">
        <f t="shared" si="61"/>
        <v>-1.25</v>
      </c>
      <c r="AY571" s="15">
        <f t="shared" si="62"/>
        <v>-0.84166666666666634</v>
      </c>
    </row>
    <row r="572" spans="1:51" x14ac:dyDescent="0.2">
      <c r="A572" s="15">
        <v>286</v>
      </c>
      <c r="B572" s="15">
        <v>906</v>
      </c>
      <c r="C572" s="15">
        <v>0</v>
      </c>
      <c r="D572" s="15">
        <v>0</v>
      </c>
      <c r="E572" s="15">
        <v>1</v>
      </c>
      <c r="F572" s="15">
        <v>0</v>
      </c>
      <c r="G572" s="15">
        <v>0</v>
      </c>
      <c r="H572" s="15">
        <v>0</v>
      </c>
      <c r="I572" s="15">
        <v>48</v>
      </c>
      <c r="J572" s="15">
        <v>0</v>
      </c>
      <c r="K572" s="15">
        <v>1</v>
      </c>
      <c r="L572" s="15">
        <v>0</v>
      </c>
      <c r="M572" s="15">
        <v>0</v>
      </c>
      <c r="N572" s="15">
        <v>0</v>
      </c>
      <c r="O572" s="15">
        <v>4</v>
      </c>
      <c r="P572" s="15">
        <v>17</v>
      </c>
      <c r="Q572" s="15">
        <v>0</v>
      </c>
      <c r="R572" s="15">
        <v>1</v>
      </c>
      <c r="S572" s="15">
        <v>1</v>
      </c>
      <c r="T572" s="15">
        <v>216000</v>
      </c>
      <c r="U572" s="15">
        <v>1</v>
      </c>
      <c r="V572" s="15">
        <v>1</v>
      </c>
      <c r="W572" s="15">
        <v>0</v>
      </c>
      <c r="X572" s="15">
        <v>25</v>
      </c>
      <c r="Y572" s="193">
        <v>839.19999999999993</v>
      </c>
      <c r="Z572" s="15">
        <v>3</v>
      </c>
      <c r="AA572" s="15">
        <v>2</v>
      </c>
      <c r="AB572" s="15">
        <v>1</v>
      </c>
      <c r="AC572" s="15">
        <v>1</v>
      </c>
      <c r="AD572" s="15">
        <v>3</v>
      </c>
      <c r="AE572" s="15">
        <v>2</v>
      </c>
      <c r="AF572" s="15">
        <v>1</v>
      </c>
      <c r="AG572" s="15">
        <v>0</v>
      </c>
      <c r="AH572" s="15">
        <v>5</v>
      </c>
      <c r="AI572" s="15" t="s">
        <v>1008</v>
      </c>
      <c r="AJ572" s="15" t="s">
        <v>1008</v>
      </c>
      <c r="AK572" s="15" t="s">
        <v>1007</v>
      </c>
      <c r="AL572" s="15">
        <v>4.5999999999999996</v>
      </c>
      <c r="AM572" s="15">
        <v>4.333333333333333</v>
      </c>
      <c r="AN572" s="15">
        <v>4.75</v>
      </c>
      <c r="AO572" s="15">
        <v>4.5999999999999996</v>
      </c>
      <c r="AP572" s="15">
        <v>4</v>
      </c>
      <c r="AQ572" s="15">
        <v>4.25</v>
      </c>
      <c r="AR572" s="27">
        <v>4.4222222222222216</v>
      </c>
      <c r="AS572" s="15">
        <f t="shared" si="56"/>
        <v>0.79999999999999982</v>
      </c>
      <c r="AT572" s="15">
        <f t="shared" si="57"/>
        <v>1.333333333333333</v>
      </c>
      <c r="AU572" s="15">
        <f t="shared" si="58"/>
        <v>0.75</v>
      </c>
      <c r="AV572" s="15">
        <f t="shared" si="59"/>
        <v>0.79999999999999982</v>
      </c>
      <c r="AW572" s="15">
        <f t="shared" si="60"/>
        <v>1</v>
      </c>
      <c r="AX572" s="15">
        <f t="shared" si="61"/>
        <v>0.25</v>
      </c>
      <c r="AY572" s="15">
        <f t="shared" si="62"/>
        <v>0.82222222222222152</v>
      </c>
    </row>
    <row r="573" spans="1:51" x14ac:dyDescent="0.2">
      <c r="A573" s="15">
        <v>286</v>
      </c>
      <c r="B573" s="15">
        <v>906</v>
      </c>
      <c r="C573" s="15">
        <v>0</v>
      </c>
      <c r="D573" s="15">
        <v>0</v>
      </c>
      <c r="E573" s="15">
        <v>1</v>
      </c>
      <c r="F573" s="15">
        <v>0</v>
      </c>
      <c r="G573" s="15">
        <v>0</v>
      </c>
      <c r="H573" s="15">
        <v>0</v>
      </c>
      <c r="I573" s="15">
        <v>48</v>
      </c>
      <c r="J573" s="15">
        <v>0</v>
      </c>
      <c r="K573" s="15">
        <v>1</v>
      </c>
      <c r="L573" s="15">
        <v>0</v>
      </c>
      <c r="M573" s="15">
        <v>0</v>
      </c>
      <c r="N573" s="15">
        <v>0</v>
      </c>
      <c r="O573" s="15">
        <v>4</v>
      </c>
      <c r="P573" s="15">
        <v>17</v>
      </c>
      <c r="Q573" s="15">
        <v>0</v>
      </c>
      <c r="R573" s="15">
        <v>1</v>
      </c>
      <c r="S573" s="15">
        <v>1</v>
      </c>
      <c r="T573" s="15">
        <v>216000</v>
      </c>
      <c r="U573" s="15">
        <v>1</v>
      </c>
      <c r="V573" s="15">
        <v>0</v>
      </c>
      <c r="W573" s="15">
        <v>0</v>
      </c>
      <c r="X573" s="15">
        <v>25</v>
      </c>
      <c r="Y573" s="193">
        <v>813.6</v>
      </c>
      <c r="Z573" s="15">
        <v>3</v>
      </c>
      <c r="AA573" s="15">
        <v>2</v>
      </c>
      <c r="AB573" s="15">
        <v>1</v>
      </c>
      <c r="AC573" s="15">
        <v>1</v>
      </c>
      <c r="AD573" s="15">
        <v>3</v>
      </c>
      <c r="AE573" s="15">
        <v>2</v>
      </c>
      <c r="AF573" s="15">
        <v>1</v>
      </c>
      <c r="AG573" s="15">
        <v>0</v>
      </c>
      <c r="AH573" s="15">
        <v>5</v>
      </c>
      <c r="AI573" s="15" t="s">
        <v>1008</v>
      </c>
      <c r="AJ573" s="15" t="s">
        <v>1008</v>
      </c>
      <c r="AK573" s="15" t="s">
        <v>1007</v>
      </c>
      <c r="AL573" s="27">
        <v>3.8</v>
      </c>
      <c r="AM573" s="27">
        <v>3</v>
      </c>
      <c r="AN573" s="27">
        <v>4</v>
      </c>
      <c r="AO573" s="27">
        <v>3.8</v>
      </c>
      <c r="AP573" s="27">
        <v>3</v>
      </c>
      <c r="AQ573" s="27">
        <v>4</v>
      </c>
      <c r="AR573" s="27">
        <v>3.6</v>
      </c>
      <c r="AS573" s="15">
        <f t="shared" si="56"/>
        <v>-0.79999999999999982</v>
      </c>
      <c r="AT573" s="15">
        <f t="shared" si="57"/>
        <v>-1.666666666666667</v>
      </c>
      <c r="AU573" s="15">
        <f t="shared" si="58"/>
        <v>-0.75</v>
      </c>
      <c r="AV573" s="15">
        <f t="shared" si="59"/>
        <v>-0.79999999999999982</v>
      </c>
      <c r="AW573" s="15">
        <f t="shared" si="60"/>
        <v>-1</v>
      </c>
      <c r="AX573" s="15">
        <f t="shared" si="61"/>
        <v>-0.75</v>
      </c>
      <c r="AY573" s="15">
        <f t="shared" si="62"/>
        <v>-0.96111111111111081</v>
      </c>
    </row>
    <row r="574" spans="1:51" x14ac:dyDescent="0.2">
      <c r="A574" s="15">
        <v>287</v>
      </c>
      <c r="B574" s="15">
        <v>907</v>
      </c>
      <c r="C574" s="15">
        <v>0</v>
      </c>
      <c r="D574" s="15">
        <v>0</v>
      </c>
      <c r="E574" s="15">
        <v>1</v>
      </c>
      <c r="F574" s="15">
        <v>0</v>
      </c>
      <c r="G574" s="15">
        <v>0</v>
      </c>
      <c r="H574" s="15">
        <v>0</v>
      </c>
      <c r="I574" s="15">
        <v>51</v>
      </c>
      <c r="J574" s="15">
        <v>0</v>
      </c>
      <c r="K574" s="15">
        <v>1</v>
      </c>
      <c r="L574" s="15">
        <v>0</v>
      </c>
      <c r="M574" s="15">
        <v>0</v>
      </c>
      <c r="N574" s="15">
        <v>0</v>
      </c>
      <c r="O574" s="15">
        <v>4</v>
      </c>
      <c r="P574" s="15">
        <v>16</v>
      </c>
      <c r="Q574" s="15">
        <v>1</v>
      </c>
      <c r="R574" s="15">
        <v>1</v>
      </c>
      <c r="S574" s="15">
        <v>1</v>
      </c>
      <c r="T574" s="15">
        <v>250000</v>
      </c>
      <c r="U574" s="15">
        <v>1</v>
      </c>
      <c r="V574" s="15">
        <v>1</v>
      </c>
      <c r="W574" s="15">
        <v>0</v>
      </c>
      <c r="X574" s="15">
        <v>49</v>
      </c>
      <c r="Y574" s="193">
        <v>8598.1020408163276</v>
      </c>
      <c r="Z574" s="15">
        <v>1.75</v>
      </c>
      <c r="AA574" s="15">
        <v>2.6666666666666665</v>
      </c>
      <c r="AB574" s="15">
        <v>1.6666666666666667</v>
      </c>
      <c r="AC574" s="15">
        <v>1</v>
      </c>
      <c r="AD574" s="15">
        <v>3</v>
      </c>
      <c r="AE574" s="15">
        <v>2.0166666666666666</v>
      </c>
      <c r="AF574" s="15">
        <v>1</v>
      </c>
      <c r="AG574" s="15">
        <v>1</v>
      </c>
      <c r="AH574" s="15">
        <v>2</v>
      </c>
      <c r="AI574" s="15">
        <v>0</v>
      </c>
      <c r="AJ574" s="15">
        <v>0</v>
      </c>
      <c r="AK574" s="15">
        <v>1</v>
      </c>
      <c r="AL574" s="15">
        <v>4.5999999999999996</v>
      </c>
      <c r="AM574" s="15">
        <v>4.666666666666667</v>
      </c>
      <c r="AN574" s="15">
        <v>4.75</v>
      </c>
      <c r="AO574" s="15">
        <v>4.5999999999999996</v>
      </c>
      <c r="AP574" s="15">
        <v>4</v>
      </c>
      <c r="AQ574" s="15">
        <v>4.75</v>
      </c>
      <c r="AR574" s="27">
        <v>4.5611111111111109</v>
      </c>
      <c r="AS574" s="15">
        <f t="shared" si="56"/>
        <v>1.3999999999999995</v>
      </c>
      <c r="AT574" s="15">
        <f t="shared" si="57"/>
        <v>1.0000000000000004</v>
      </c>
      <c r="AU574" s="15">
        <f t="shared" si="58"/>
        <v>0.75</v>
      </c>
      <c r="AV574" s="15">
        <f t="shared" si="59"/>
        <v>0.99999999999999956</v>
      </c>
      <c r="AW574" s="15">
        <f t="shared" si="60"/>
        <v>1</v>
      </c>
      <c r="AX574" s="15">
        <f t="shared" si="61"/>
        <v>1.75</v>
      </c>
      <c r="AY574" s="15">
        <f t="shared" si="62"/>
        <v>1.1499999999999995</v>
      </c>
    </row>
    <row r="575" spans="1:51" x14ac:dyDescent="0.2">
      <c r="A575" s="15">
        <v>287</v>
      </c>
      <c r="B575" s="15">
        <v>907</v>
      </c>
      <c r="C575" s="15">
        <v>0</v>
      </c>
      <c r="D575" s="15">
        <v>0</v>
      </c>
      <c r="E575" s="15">
        <v>1</v>
      </c>
      <c r="F575" s="15">
        <v>0</v>
      </c>
      <c r="G575" s="15">
        <v>0</v>
      </c>
      <c r="H575" s="15">
        <v>0</v>
      </c>
      <c r="I575" s="15">
        <v>51</v>
      </c>
      <c r="J575" s="15">
        <v>0</v>
      </c>
      <c r="K575" s="15">
        <v>1</v>
      </c>
      <c r="L575" s="15">
        <v>0</v>
      </c>
      <c r="M575" s="15">
        <v>0</v>
      </c>
      <c r="N575" s="15">
        <v>0</v>
      </c>
      <c r="O575" s="15">
        <v>4</v>
      </c>
      <c r="P575" s="15">
        <v>16</v>
      </c>
      <c r="Q575" s="15">
        <v>1</v>
      </c>
      <c r="R575" s="15">
        <v>1</v>
      </c>
      <c r="S575" s="15">
        <v>1</v>
      </c>
      <c r="T575" s="15">
        <v>250000</v>
      </c>
      <c r="U575" s="15">
        <v>1</v>
      </c>
      <c r="V575" s="15">
        <v>0</v>
      </c>
      <c r="W575" s="15">
        <v>0</v>
      </c>
      <c r="X575" s="15">
        <v>49</v>
      </c>
      <c r="Y575" s="193">
        <v>3206.204081632653</v>
      </c>
      <c r="Z575" s="15">
        <v>1.75</v>
      </c>
      <c r="AA575" s="15">
        <v>2.6666666666666665</v>
      </c>
      <c r="AB575" s="15">
        <v>1.6666666666666667</v>
      </c>
      <c r="AC575" s="15">
        <v>1</v>
      </c>
      <c r="AD575" s="15">
        <v>3</v>
      </c>
      <c r="AE575" s="15">
        <v>2.0166666666666666</v>
      </c>
      <c r="AF575" s="15">
        <v>1</v>
      </c>
      <c r="AG575" s="15">
        <v>1</v>
      </c>
      <c r="AH575" s="15">
        <v>2</v>
      </c>
      <c r="AI575" s="15">
        <v>0</v>
      </c>
      <c r="AJ575" s="15">
        <v>0</v>
      </c>
      <c r="AK575" s="15">
        <v>1</v>
      </c>
      <c r="AL575" s="27">
        <v>3.2</v>
      </c>
      <c r="AM575" s="27">
        <v>3.6666666666666665</v>
      </c>
      <c r="AN575" s="27">
        <v>4</v>
      </c>
      <c r="AO575" s="27">
        <v>3.6</v>
      </c>
      <c r="AP575" s="27">
        <v>3</v>
      </c>
      <c r="AQ575" s="27">
        <v>3</v>
      </c>
      <c r="AR575" s="27">
        <v>3.4111111111111114</v>
      </c>
      <c r="AS575" s="15">
        <f t="shared" si="56"/>
        <v>-1.2000000000000002</v>
      </c>
      <c r="AT575" s="15">
        <f t="shared" si="57"/>
        <v>-1.0000000000000004</v>
      </c>
      <c r="AU575" s="15">
        <f t="shared" si="58"/>
        <v>-0.5</v>
      </c>
      <c r="AV575" s="15">
        <f t="shared" si="59"/>
        <v>-0.19999999999999973</v>
      </c>
      <c r="AW575" s="15">
        <f t="shared" si="60"/>
        <v>0</v>
      </c>
      <c r="AX575" s="15">
        <f t="shared" si="61"/>
        <v>-1.25</v>
      </c>
      <c r="AY575" s="15">
        <f t="shared" si="62"/>
        <v>-0.69166666666666643</v>
      </c>
    </row>
    <row r="576" spans="1:51" x14ac:dyDescent="0.2">
      <c r="A576" s="15">
        <v>288</v>
      </c>
      <c r="B576" s="15">
        <v>908</v>
      </c>
      <c r="C576" s="15">
        <v>0</v>
      </c>
      <c r="D576" s="15">
        <v>0</v>
      </c>
      <c r="E576" s="15">
        <v>1</v>
      </c>
      <c r="F576" s="15">
        <v>0</v>
      </c>
      <c r="G576" s="15">
        <v>0</v>
      </c>
      <c r="H576" s="15">
        <v>1</v>
      </c>
      <c r="I576" s="15">
        <v>71</v>
      </c>
      <c r="J576" s="15">
        <v>1</v>
      </c>
      <c r="K576" s="15">
        <v>0</v>
      </c>
      <c r="L576" s="15">
        <v>0</v>
      </c>
      <c r="M576" s="15">
        <v>0</v>
      </c>
      <c r="N576" s="15">
        <v>0</v>
      </c>
      <c r="O576" s="15">
        <v>6</v>
      </c>
      <c r="P576" s="15">
        <v>60</v>
      </c>
      <c r="Q576" s="15">
        <v>0</v>
      </c>
      <c r="R576" s="15">
        <v>1</v>
      </c>
      <c r="S576" s="15">
        <v>1</v>
      </c>
      <c r="T576" s="15">
        <v>450000</v>
      </c>
      <c r="U576" s="15">
        <v>0</v>
      </c>
      <c r="V576" s="15">
        <v>1</v>
      </c>
      <c r="W576" s="15">
        <v>1</v>
      </c>
      <c r="X576" s="15">
        <v>80</v>
      </c>
      <c r="Y576" s="193">
        <v>5500</v>
      </c>
      <c r="Z576" s="15">
        <v>4</v>
      </c>
      <c r="AA576" s="15">
        <v>1.6666666666666667</v>
      </c>
      <c r="AB576" s="15">
        <v>2</v>
      </c>
      <c r="AC576" s="15">
        <v>1</v>
      </c>
      <c r="AD576" s="15">
        <v>2</v>
      </c>
      <c r="AE576" s="15">
        <v>2.1333333333333337</v>
      </c>
      <c r="AF576" s="15">
        <v>3</v>
      </c>
      <c r="AG576" s="15">
        <v>0</v>
      </c>
      <c r="AH576" s="15">
        <v>5</v>
      </c>
      <c r="AI576" s="15" t="s">
        <v>1008</v>
      </c>
      <c r="AJ576" s="15" t="s">
        <v>1008</v>
      </c>
      <c r="AK576" s="15" t="s">
        <v>1007</v>
      </c>
      <c r="AL576" s="15">
        <v>4.4000000000000004</v>
      </c>
      <c r="AM576" s="15">
        <v>4.666666666666667</v>
      </c>
      <c r="AN576" s="15">
        <v>4.5</v>
      </c>
      <c r="AO576" s="15">
        <v>3.8</v>
      </c>
      <c r="AP576" s="15">
        <v>3</v>
      </c>
      <c r="AQ576" s="15">
        <v>4.25</v>
      </c>
      <c r="AR576" s="27">
        <v>4.1027777777777779</v>
      </c>
      <c r="AS576" s="15">
        <f t="shared" si="56"/>
        <v>1.2000000000000002</v>
      </c>
      <c r="AT576" s="15">
        <f t="shared" si="57"/>
        <v>1.0000000000000004</v>
      </c>
      <c r="AU576" s="15">
        <f t="shared" si="58"/>
        <v>0.5</v>
      </c>
      <c r="AV576" s="15">
        <f t="shared" si="59"/>
        <v>1.7999999999999998</v>
      </c>
      <c r="AW576" s="15">
        <f t="shared" si="60"/>
        <v>0.66666666666666652</v>
      </c>
      <c r="AX576" s="15">
        <f t="shared" si="61"/>
        <v>1.25</v>
      </c>
      <c r="AY576" s="15">
        <f t="shared" si="62"/>
        <v>1.0694444444444442</v>
      </c>
    </row>
    <row r="577" spans="1:51" x14ac:dyDescent="0.2">
      <c r="A577" s="15">
        <v>288</v>
      </c>
      <c r="B577" s="15">
        <v>908</v>
      </c>
      <c r="C577" s="15">
        <v>0</v>
      </c>
      <c r="D577" s="15">
        <v>0</v>
      </c>
      <c r="E577" s="15">
        <v>1</v>
      </c>
      <c r="F577" s="15">
        <v>0</v>
      </c>
      <c r="G577" s="15">
        <v>0</v>
      </c>
      <c r="H577" s="15">
        <v>1</v>
      </c>
      <c r="I577" s="15">
        <v>71</v>
      </c>
      <c r="J577" s="15">
        <v>1</v>
      </c>
      <c r="K577" s="15">
        <v>0</v>
      </c>
      <c r="L577" s="15">
        <v>0</v>
      </c>
      <c r="M577" s="15">
        <v>0</v>
      </c>
      <c r="N577" s="15">
        <v>0</v>
      </c>
      <c r="O577" s="15">
        <v>6</v>
      </c>
      <c r="P577" s="15">
        <v>60</v>
      </c>
      <c r="Q577" s="15">
        <v>0</v>
      </c>
      <c r="R577" s="15">
        <v>1</v>
      </c>
      <c r="S577" s="15">
        <v>1</v>
      </c>
      <c r="T577" s="15">
        <v>450000</v>
      </c>
      <c r="U577" s="15">
        <v>0</v>
      </c>
      <c r="V577" s="15">
        <v>0</v>
      </c>
      <c r="W577" s="15">
        <v>1</v>
      </c>
      <c r="X577" s="15">
        <v>50</v>
      </c>
      <c r="Y577" s="193">
        <v>8500</v>
      </c>
      <c r="Z577" s="15">
        <v>4</v>
      </c>
      <c r="AA577" s="15">
        <v>1.6666666666666667</v>
      </c>
      <c r="AB577" s="15">
        <v>2</v>
      </c>
      <c r="AC577" s="15">
        <v>1</v>
      </c>
      <c r="AD577" s="15">
        <v>2</v>
      </c>
      <c r="AE577" s="15">
        <v>2.1333333333333337</v>
      </c>
      <c r="AF577" s="15">
        <v>3</v>
      </c>
      <c r="AG577" s="15">
        <v>0</v>
      </c>
      <c r="AH577" s="15">
        <v>5</v>
      </c>
      <c r="AI577" s="15" t="s">
        <v>1008</v>
      </c>
      <c r="AJ577" s="15" t="s">
        <v>1008</v>
      </c>
      <c r="AK577" s="15" t="s">
        <v>1007</v>
      </c>
      <c r="AL577" s="27">
        <v>3.2</v>
      </c>
      <c r="AM577" s="27">
        <v>3.6666666666666665</v>
      </c>
      <c r="AN577" s="27">
        <v>4</v>
      </c>
      <c r="AO577" s="27">
        <v>2</v>
      </c>
      <c r="AP577" s="27">
        <v>2.3333333333333335</v>
      </c>
      <c r="AQ577" s="27">
        <v>3</v>
      </c>
      <c r="AR577" s="27">
        <v>3.0333333333333337</v>
      </c>
      <c r="AS577" s="15">
        <f t="shared" si="56"/>
        <v>-1</v>
      </c>
      <c r="AT577" s="15">
        <f t="shared" si="57"/>
        <v>-0.66666666666666652</v>
      </c>
      <c r="AU577" s="15">
        <f t="shared" si="58"/>
        <v>-0.75</v>
      </c>
      <c r="AV577" s="15">
        <f t="shared" si="59"/>
        <v>-2</v>
      </c>
      <c r="AW577" s="15">
        <f t="shared" si="60"/>
        <v>-0.66666666666666652</v>
      </c>
      <c r="AX577" s="15">
        <f t="shared" si="61"/>
        <v>-0.5</v>
      </c>
      <c r="AY577" s="15">
        <f t="shared" si="62"/>
        <v>-0.93055555555555491</v>
      </c>
    </row>
    <row r="578" spans="1:51" x14ac:dyDescent="0.2">
      <c r="A578" s="15">
        <v>289</v>
      </c>
      <c r="B578" s="15">
        <v>909</v>
      </c>
      <c r="C578" s="15">
        <v>0</v>
      </c>
      <c r="D578" s="15">
        <v>0</v>
      </c>
      <c r="E578" s="15">
        <v>1</v>
      </c>
      <c r="F578" s="15">
        <v>0</v>
      </c>
      <c r="G578" s="15">
        <v>0</v>
      </c>
      <c r="H578" s="15">
        <v>1</v>
      </c>
      <c r="I578" s="15">
        <v>78</v>
      </c>
      <c r="J578" s="15">
        <v>1</v>
      </c>
      <c r="K578" s="15">
        <v>0</v>
      </c>
      <c r="L578" s="15">
        <v>0</v>
      </c>
      <c r="M578" s="15">
        <v>0</v>
      </c>
      <c r="N578" s="15">
        <v>0</v>
      </c>
      <c r="O578" s="15">
        <v>2</v>
      </c>
      <c r="P578" s="15">
        <v>59</v>
      </c>
      <c r="Q578" s="15">
        <v>1</v>
      </c>
      <c r="R578" s="15">
        <v>1</v>
      </c>
      <c r="S578" s="15">
        <v>1</v>
      </c>
      <c r="T578" s="15">
        <v>70000</v>
      </c>
      <c r="U578" s="15">
        <v>0</v>
      </c>
      <c r="V578" s="15">
        <v>1</v>
      </c>
      <c r="W578" s="15">
        <v>1</v>
      </c>
      <c r="X578" s="15">
        <v>200</v>
      </c>
      <c r="Y578" s="193">
        <v>933.5</v>
      </c>
      <c r="Z578" s="15">
        <v>3.5</v>
      </c>
      <c r="AA578" s="15">
        <v>1.6666666666666667</v>
      </c>
      <c r="AB578" s="15">
        <v>1</v>
      </c>
      <c r="AC578" s="15">
        <v>2.5</v>
      </c>
      <c r="AD578" s="15">
        <v>3</v>
      </c>
      <c r="AE578" s="15">
        <v>2.3333333333333335</v>
      </c>
      <c r="AF578" s="15">
        <v>1</v>
      </c>
      <c r="AG578" s="15">
        <v>1</v>
      </c>
      <c r="AH578" s="15">
        <v>4</v>
      </c>
      <c r="AI578" s="15">
        <v>0</v>
      </c>
      <c r="AJ578" s="15">
        <v>1</v>
      </c>
      <c r="AK578" s="15">
        <v>1</v>
      </c>
      <c r="AL578" s="15">
        <v>4.2</v>
      </c>
      <c r="AM578" s="15">
        <v>4.333333333333333</v>
      </c>
      <c r="AN578" s="15">
        <v>4.75</v>
      </c>
      <c r="AO578" s="15">
        <v>4</v>
      </c>
      <c r="AP578" s="15">
        <v>3</v>
      </c>
      <c r="AQ578" s="15">
        <v>3.5</v>
      </c>
      <c r="AR578" s="27">
        <v>3.9638888888888886</v>
      </c>
      <c r="AS578" s="15">
        <f t="shared" si="56"/>
        <v>0.60000000000000009</v>
      </c>
      <c r="AT578" s="15">
        <f t="shared" si="57"/>
        <v>1.6666666666666665</v>
      </c>
      <c r="AU578" s="15">
        <f t="shared" si="58"/>
        <v>2.25</v>
      </c>
      <c r="AV578" s="15">
        <f t="shared" si="59"/>
        <v>1.4</v>
      </c>
      <c r="AW578" s="15">
        <f t="shared" si="60"/>
        <v>0.66666666666666652</v>
      </c>
      <c r="AX578" s="15">
        <f t="shared" si="61"/>
        <v>2</v>
      </c>
      <c r="AY578" s="15">
        <f t="shared" si="62"/>
        <v>1.4305555555555554</v>
      </c>
    </row>
    <row r="579" spans="1:51" x14ac:dyDescent="0.2">
      <c r="A579" s="15">
        <v>289</v>
      </c>
      <c r="B579" s="15">
        <v>909</v>
      </c>
      <c r="C579" s="15">
        <v>0</v>
      </c>
      <c r="D579" s="15">
        <v>0</v>
      </c>
      <c r="E579" s="15">
        <v>1</v>
      </c>
      <c r="F579" s="15">
        <v>0</v>
      </c>
      <c r="G579" s="15">
        <v>0</v>
      </c>
      <c r="H579" s="15">
        <v>1</v>
      </c>
      <c r="I579" s="15">
        <v>78</v>
      </c>
      <c r="J579" s="15">
        <v>1</v>
      </c>
      <c r="K579" s="15">
        <v>0</v>
      </c>
      <c r="L579" s="15">
        <v>0</v>
      </c>
      <c r="M579" s="15">
        <v>0</v>
      </c>
      <c r="N579" s="15">
        <v>0</v>
      </c>
      <c r="O579" s="15">
        <v>2</v>
      </c>
      <c r="P579" s="15">
        <v>59</v>
      </c>
      <c r="Q579" s="15">
        <v>1</v>
      </c>
      <c r="R579" s="15">
        <v>1</v>
      </c>
      <c r="S579" s="15">
        <v>1</v>
      </c>
      <c r="T579" s="15">
        <v>70000</v>
      </c>
      <c r="U579" s="15">
        <v>0</v>
      </c>
      <c r="V579" s="15">
        <v>0</v>
      </c>
      <c r="W579" s="15">
        <v>1</v>
      </c>
      <c r="X579" s="15">
        <v>200</v>
      </c>
      <c r="Y579" s="193">
        <v>216.5</v>
      </c>
      <c r="Z579" s="15">
        <v>3.5</v>
      </c>
      <c r="AA579" s="15">
        <v>1.6666666666666667</v>
      </c>
      <c r="AB579" s="15">
        <v>1</v>
      </c>
      <c r="AC579" s="15">
        <v>2.5</v>
      </c>
      <c r="AD579" s="15">
        <v>3</v>
      </c>
      <c r="AE579" s="15">
        <v>2.3333333333333335</v>
      </c>
      <c r="AF579" s="15">
        <v>1</v>
      </c>
      <c r="AG579" s="15">
        <v>1</v>
      </c>
      <c r="AH579" s="15">
        <v>4</v>
      </c>
      <c r="AI579" s="15">
        <v>0</v>
      </c>
      <c r="AJ579" s="15">
        <v>1</v>
      </c>
      <c r="AK579" s="15">
        <v>1</v>
      </c>
      <c r="AL579" s="27">
        <v>3.6</v>
      </c>
      <c r="AM579" s="27">
        <v>2.6666666666666665</v>
      </c>
      <c r="AN579" s="27">
        <v>2.5</v>
      </c>
      <c r="AO579" s="27">
        <v>2.6</v>
      </c>
      <c r="AP579" s="27">
        <v>2.3333333333333335</v>
      </c>
      <c r="AQ579" s="27">
        <v>1.5</v>
      </c>
      <c r="AR579" s="27">
        <v>2.5333333333333332</v>
      </c>
      <c r="AS579" s="15">
        <f t="shared" ref="AS579:AS642" si="63">$AL579-$AL580</f>
        <v>-0.80000000000000027</v>
      </c>
      <c r="AT579" s="15">
        <f t="shared" ref="AT579:AT642" si="64">$AM579-$AM580</f>
        <v>-2.3333333333333335</v>
      </c>
      <c r="AU579" s="15">
        <f t="shared" ref="AU579:AU642" si="65">$AN579-$AN580</f>
        <v>-2.25</v>
      </c>
      <c r="AV579" s="15">
        <f t="shared" ref="AV579:AV642" si="66">$AO579-$AO580</f>
        <v>-1.9999999999999996</v>
      </c>
      <c r="AW579" s="15">
        <f t="shared" ref="AW579:AW642" si="67">$AP579-$AP580</f>
        <v>-1.333333333333333</v>
      </c>
      <c r="AX579" s="15">
        <f t="shared" ref="AX579:AX642" si="68">$AQ579-$AQ580</f>
        <v>-2.5</v>
      </c>
      <c r="AY579" s="15">
        <f t="shared" ref="AY579:AY642" si="69">$AR579-$AR580</f>
        <v>-1.8694444444444445</v>
      </c>
    </row>
    <row r="580" spans="1:51" x14ac:dyDescent="0.2">
      <c r="A580" s="15">
        <v>290</v>
      </c>
      <c r="B580" s="15">
        <v>910</v>
      </c>
      <c r="C580" s="15">
        <v>0</v>
      </c>
      <c r="D580" s="15">
        <v>0</v>
      </c>
      <c r="E580" s="15">
        <v>1</v>
      </c>
      <c r="F580" s="15">
        <v>0</v>
      </c>
      <c r="G580" s="15">
        <v>0</v>
      </c>
      <c r="H580" s="15">
        <v>0</v>
      </c>
      <c r="I580" s="15">
        <v>41</v>
      </c>
      <c r="J580" s="15">
        <v>0</v>
      </c>
      <c r="K580" s="15">
        <v>0</v>
      </c>
      <c r="L580" s="15">
        <v>0</v>
      </c>
      <c r="M580" s="15">
        <v>1</v>
      </c>
      <c r="N580" s="15">
        <v>0</v>
      </c>
      <c r="O580" s="15">
        <v>3</v>
      </c>
      <c r="P580" s="15">
        <v>18</v>
      </c>
      <c r="Q580" s="15">
        <v>0</v>
      </c>
      <c r="R580" s="15">
        <v>0</v>
      </c>
      <c r="S580" s="15">
        <v>1</v>
      </c>
      <c r="T580" s="15">
        <v>210000</v>
      </c>
      <c r="U580" s="15">
        <v>0</v>
      </c>
      <c r="V580" s="15">
        <v>1</v>
      </c>
      <c r="W580" s="15">
        <v>1</v>
      </c>
      <c r="X580" s="15">
        <v>32</v>
      </c>
      <c r="Y580" s="193">
        <v>950</v>
      </c>
      <c r="Z580" s="15">
        <v>2.25</v>
      </c>
      <c r="AA580" s="15">
        <v>1.6666666666666667</v>
      </c>
      <c r="AB580" s="15">
        <v>1.3333333333333333</v>
      </c>
      <c r="AC580" s="15">
        <v>1</v>
      </c>
      <c r="AD580" s="15">
        <v>2.5</v>
      </c>
      <c r="AE580" s="15">
        <v>1.75</v>
      </c>
      <c r="AF580" s="15">
        <v>1</v>
      </c>
      <c r="AG580" s="15">
        <v>1</v>
      </c>
      <c r="AH580" s="15">
        <v>3</v>
      </c>
      <c r="AI580" s="15">
        <v>1</v>
      </c>
      <c r="AJ580" s="15">
        <v>0</v>
      </c>
      <c r="AK580" s="15">
        <v>1</v>
      </c>
      <c r="AL580" s="15">
        <v>4.4000000000000004</v>
      </c>
      <c r="AM580" s="15">
        <v>5</v>
      </c>
      <c r="AN580" s="15">
        <v>4.75</v>
      </c>
      <c r="AO580" s="15">
        <v>4.5999999999999996</v>
      </c>
      <c r="AP580" s="15">
        <v>3.6666666666666665</v>
      </c>
      <c r="AQ580" s="15">
        <v>4</v>
      </c>
      <c r="AR580" s="27">
        <v>4.4027777777777777</v>
      </c>
      <c r="AS580" s="15">
        <f t="shared" si="63"/>
        <v>0.60000000000000053</v>
      </c>
      <c r="AT580" s="15">
        <f t="shared" si="64"/>
        <v>0.66666666666666696</v>
      </c>
      <c r="AU580" s="15">
        <f t="shared" si="65"/>
        <v>1</v>
      </c>
      <c r="AV580" s="15">
        <f t="shared" si="66"/>
        <v>0.19999999999999929</v>
      </c>
      <c r="AW580" s="15">
        <f t="shared" si="67"/>
        <v>1</v>
      </c>
      <c r="AX580" s="15">
        <f t="shared" si="68"/>
        <v>0.75</v>
      </c>
      <c r="AY580" s="15">
        <f t="shared" si="69"/>
        <v>0.70277777777777795</v>
      </c>
    </row>
    <row r="581" spans="1:51" x14ac:dyDescent="0.2">
      <c r="A581" s="15">
        <v>290</v>
      </c>
      <c r="B581" s="15">
        <v>910</v>
      </c>
      <c r="C581" s="15">
        <v>0</v>
      </c>
      <c r="D581" s="15">
        <v>0</v>
      </c>
      <c r="E581" s="15">
        <v>1</v>
      </c>
      <c r="F581" s="15">
        <v>0</v>
      </c>
      <c r="G581" s="15">
        <v>0</v>
      </c>
      <c r="H581" s="15">
        <v>0</v>
      </c>
      <c r="I581" s="15">
        <v>41</v>
      </c>
      <c r="J581" s="15">
        <v>0</v>
      </c>
      <c r="K581" s="15">
        <v>0</v>
      </c>
      <c r="L581" s="15">
        <v>0</v>
      </c>
      <c r="M581" s="15">
        <v>1</v>
      </c>
      <c r="N581" s="15">
        <v>0</v>
      </c>
      <c r="O581" s="15">
        <v>3</v>
      </c>
      <c r="P581" s="15">
        <v>18</v>
      </c>
      <c r="Q581" s="15">
        <v>0</v>
      </c>
      <c r="R581" s="15">
        <v>0</v>
      </c>
      <c r="S581" s="15">
        <v>1</v>
      </c>
      <c r="T581" s="15">
        <v>210000</v>
      </c>
      <c r="U581" s="15">
        <v>0</v>
      </c>
      <c r="V581" s="15">
        <v>0</v>
      </c>
      <c r="W581" s="15">
        <v>1</v>
      </c>
      <c r="X581" s="15">
        <v>32</v>
      </c>
      <c r="Y581" s="193">
        <v>906.25</v>
      </c>
      <c r="Z581" s="15">
        <v>2.25</v>
      </c>
      <c r="AA581" s="15">
        <v>1.6666666666666667</v>
      </c>
      <c r="AB581" s="15">
        <v>1.3333333333333333</v>
      </c>
      <c r="AC581" s="15">
        <v>1</v>
      </c>
      <c r="AD581" s="15">
        <v>2.5</v>
      </c>
      <c r="AE581" s="15">
        <v>1.75</v>
      </c>
      <c r="AF581" s="15">
        <v>1</v>
      </c>
      <c r="AG581" s="15">
        <v>1</v>
      </c>
      <c r="AH581" s="15">
        <v>3</v>
      </c>
      <c r="AI581" s="15">
        <v>1</v>
      </c>
      <c r="AJ581" s="15">
        <v>0</v>
      </c>
      <c r="AK581" s="15">
        <v>1</v>
      </c>
      <c r="AL581" s="27">
        <v>3.8</v>
      </c>
      <c r="AM581" s="27">
        <v>4.333333333333333</v>
      </c>
      <c r="AN581" s="27">
        <v>3.75</v>
      </c>
      <c r="AO581" s="27">
        <v>4.4000000000000004</v>
      </c>
      <c r="AP581" s="27">
        <v>2.6666666666666665</v>
      </c>
      <c r="AQ581" s="27">
        <v>3.25</v>
      </c>
      <c r="AR581" s="27">
        <v>3.6999999999999997</v>
      </c>
      <c r="AS581" s="15">
        <f t="shared" si="63"/>
        <v>0.59999999999999964</v>
      </c>
      <c r="AT581" s="15">
        <f t="shared" si="64"/>
        <v>0.66666666666666652</v>
      </c>
      <c r="AU581" s="15">
        <f t="shared" si="65"/>
        <v>0.5</v>
      </c>
      <c r="AV581" s="15">
        <f t="shared" si="66"/>
        <v>1.4000000000000004</v>
      </c>
      <c r="AW581" s="15">
        <f t="shared" si="67"/>
        <v>0</v>
      </c>
      <c r="AX581" s="15">
        <f t="shared" si="68"/>
        <v>0</v>
      </c>
      <c r="AY581" s="15">
        <f t="shared" si="69"/>
        <v>0.52777777777777768</v>
      </c>
    </row>
    <row r="582" spans="1:51" x14ac:dyDescent="0.2">
      <c r="A582" s="15">
        <v>291</v>
      </c>
      <c r="B582" s="15">
        <v>911</v>
      </c>
      <c r="C582" s="15">
        <v>0</v>
      </c>
      <c r="D582" s="15">
        <v>0</v>
      </c>
      <c r="E582" s="15">
        <v>1</v>
      </c>
      <c r="F582" s="15">
        <v>0</v>
      </c>
      <c r="G582" s="15">
        <v>0</v>
      </c>
      <c r="H582" s="15">
        <v>1</v>
      </c>
      <c r="I582" s="15">
        <v>48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3</v>
      </c>
      <c r="P582" s="15">
        <v>26</v>
      </c>
      <c r="Q582" s="15">
        <v>0</v>
      </c>
      <c r="R582" s="15">
        <v>0</v>
      </c>
      <c r="S582" s="15">
        <v>1</v>
      </c>
      <c r="T582" s="15">
        <v>180000</v>
      </c>
      <c r="U582" s="15">
        <v>0</v>
      </c>
      <c r="V582" s="15">
        <v>1</v>
      </c>
      <c r="W582" s="15">
        <v>1</v>
      </c>
      <c r="X582" s="15">
        <v>14</v>
      </c>
      <c r="Y582" s="193">
        <v>850</v>
      </c>
      <c r="Z582" s="15">
        <v>3.75</v>
      </c>
      <c r="AA582" s="15">
        <v>1.6666666666666667</v>
      </c>
      <c r="AB582" s="15">
        <v>1.6666666666666667</v>
      </c>
      <c r="AC582" s="15">
        <v>1.5</v>
      </c>
      <c r="AD582" s="15">
        <v>3</v>
      </c>
      <c r="AE582" s="15">
        <v>2.3166666666666669</v>
      </c>
      <c r="AF582" s="15">
        <v>1</v>
      </c>
      <c r="AG582" s="15">
        <v>1</v>
      </c>
      <c r="AH582" s="15">
        <v>4</v>
      </c>
      <c r="AI582" s="15">
        <v>0</v>
      </c>
      <c r="AJ582" s="15">
        <v>1</v>
      </c>
      <c r="AK582" s="15">
        <v>1</v>
      </c>
      <c r="AL582" s="15">
        <v>3.2</v>
      </c>
      <c r="AM582" s="15">
        <v>3.6666666666666665</v>
      </c>
      <c r="AN582" s="15">
        <v>3.25</v>
      </c>
      <c r="AO582" s="15">
        <v>3</v>
      </c>
      <c r="AP582" s="15">
        <v>2.6666666666666665</v>
      </c>
      <c r="AQ582" s="15">
        <v>3.25</v>
      </c>
      <c r="AR582" s="27">
        <v>3.1722222222222221</v>
      </c>
      <c r="AS582" s="15">
        <f t="shared" si="63"/>
        <v>-0.59999999999999964</v>
      </c>
      <c r="AT582" s="15">
        <f t="shared" si="64"/>
        <v>0</v>
      </c>
      <c r="AU582" s="15">
        <f t="shared" si="65"/>
        <v>0.25</v>
      </c>
      <c r="AV582" s="15">
        <f t="shared" si="66"/>
        <v>0</v>
      </c>
      <c r="AW582" s="15">
        <f t="shared" si="67"/>
        <v>0.99999999999999978</v>
      </c>
      <c r="AX582" s="15">
        <f t="shared" si="68"/>
        <v>0.75</v>
      </c>
      <c r="AY582" s="15">
        <f t="shared" si="69"/>
        <v>0.23333333333333339</v>
      </c>
    </row>
    <row r="583" spans="1:51" x14ac:dyDescent="0.2">
      <c r="A583" s="15">
        <v>291</v>
      </c>
      <c r="B583" s="15">
        <v>911</v>
      </c>
      <c r="C583" s="15">
        <v>0</v>
      </c>
      <c r="D583" s="15">
        <v>0</v>
      </c>
      <c r="E583" s="15">
        <v>1</v>
      </c>
      <c r="F583" s="15">
        <v>0</v>
      </c>
      <c r="G583" s="15">
        <v>0</v>
      </c>
      <c r="H583" s="15">
        <v>1</v>
      </c>
      <c r="I583" s="15">
        <v>48</v>
      </c>
      <c r="J583" s="15">
        <v>0</v>
      </c>
      <c r="K583" s="15">
        <v>0</v>
      </c>
      <c r="L583" s="15">
        <v>0</v>
      </c>
      <c r="M583" s="15">
        <v>0</v>
      </c>
      <c r="N583" s="15">
        <v>0</v>
      </c>
      <c r="O583" s="15">
        <v>3</v>
      </c>
      <c r="P583" s="15">
        <v>26</v>
      </c>
      <c r="Q583" s="15">
        <v>0</v>
      </c>
      <c r="R583" s="15">
        <v>0</v>
      </c>
      <c r="S583" s="15">
        <v>1</v>
      </c>
      <c r="T583" s="15">
        <v>180000</v>
      </c>
      <c r="U583" s="15">
        <v>0</v>
      </c>
      <c r="V583" s="15">
        <v>0</v>
      </c>
      <c r="W583" s="15">
        <v>1</v>
      </c>
      <c r="X583" s="15">
        <v>14</v>
      </c>
      <c r="Y583" s="193">
        <v>835.71428571428567</v>
      </c>
      <c r="Z583" s="15">
        <v>3.75</v>
      </c>
      <c r="AA583" s="15">
        <v>1.6666666666666667</v>
      </c>
      <c r="AB583" s="15">
        <v>1.6666666666666667</v>
      </c>
      <c r="AC583" s="15">
        <v>1.5</v>
      </c>
      <c r="AD583" s="15">
        <v>3</v>
      </c>
      <c r="AE583" s="15">
        <v>2.3166666666666669</v>
      </c>
      <c r="AF583" s="15">
        <v>1</v>
      </c>
      <c r="AG583" s="15">
        <v>1</v>
      </c>
      <c r="AH583" s="15">
        <v>4</v>
      </c>
      <c r="AI583" s="15">
        <v>0</v>
      </c>
      <c r="AJ583" s="15">
        <v>1</v>
      </c>
      <c r="AK583" s="15">
        <v>1</v>
      </c>
      <c r="AL583" s="27">
        <v>3.8</v>
      </c>
      <c r="AM583" s="27">
        <v>3.6666666666666665</v>
      </c>
      <c r="AN583" s="27">
        <v>3</v>
      </c>
      <c r="AO583" s="27">
        <v>3</v>
      </c>
      <c r="AP583" s="27">
        <v>1.6666666666666667</v>
      </c>
      <c r="AQ583" s="27">
        <v>2.5</v>
      </c>
      <c r="AR583" s="27">
        <v>2.9388888888888887</v>
      </c>
      <c r="AS583" s="15">
        <f t="shared" si="63"/>
        <v>-0.60000000000000053</v>
      </c>
      <c r="AT583" s="15">
        <f t="shared" si="64"/>
        <v>-0.66666666666666652</v>
      </c>
      <c r="AU583" s="15">
        <f t="shared" si="65"/>
        <v>-2</v>
      </c>
      <c r="AV583" s="15">
        <f t="shared" si="66"/>
        <v>-1.4000000000000004</v>
      </c>
      <c r="AW583" s="15">
        <f t="shared" si="67"/>
        <v>-2.6666666666666661</v>
      </c>
      <c r="AX583" s="15">
        <f t="shared" si="68"/>
        <v>-2.25</v>
      </c>
      <c r="AY583" s="15">
        <f t="shared" si="69"/>
        <v>-1.5972222222222219</v>
      </c>
    </row>
    <row r="584" spans="1:51" x14ac:dyDescent="0.2">
      <c r="A584" s="15">
        <v>292</v>
      </c>
      <c r="B584" s="15">
        <v>912</v>
      </c>
      <c r="C584" s="15">
        <v>0</v>
      </c>
      <c r="D584" s="15">
        <v>0</v>
      </c>
      <c r="E584" s="15">
        <v>1</v>
      </c>
      <c r="F584" s="15">
        <v>0</v>
      </c>
      <c r="G584" s="15">
        <v>0</v>
      </c>
      <c r="H584" s="15">
        <v>1</v>
      </c>
      <c r="I584" s="15">
        <v>54</v>
      </c>
      <c r="J584" s="15">
        <v>0</v>
      </c>
      <c r="K584" s="15">
        <v>1</v>
      </c>
      <c r="L584" s="15">
        <v>0</v>
      </c>
      <c r="M584" s="15">
        <v>0</v>
      </c>
      <c r="N584" s="15">
        <v>0</v>
      </c>
      <c r="O584" s="15">
        <v>7</v>
      </c>
      <c r="P584" s="15">
        <v>45</v>
      </c>
      <c r="Q584" s="15">
        <v>0</v>
      </c>
      <c r="R584" s="15">
        <v>1</v>
      </c>
      <c r="S584" s="15">
        <v>1</v>
      </c>
      <c r="T584" s="15">
        <v>280000</v>
      </c>
      <c r="U584" s="15">
        <v>1</v>
      </c>
      <c r="V584" s="15">
        <v>1</v>
      </c>
      <c r="W584" s="15">
        <v>0</v>
      </c>
      <c r="X584" s="15">
        <v>160</v>
      </c>
      <c r="Y584" s="193">
        <v>4747.5</v>
      </c>
      <c r="Z584" s="15">
        <v>1.75</v>
      </c>
      <c r="AA584" s="15">
        <v>1</v>
      </c>
      <c r="AB584" s="15">
        <v>1.3333333333333333</v>
      </c>
      <c r="AC584" s="15">
        <v>1</v>
      </c>
      <c r="AD584" s="15">
        <v>3</v>
      </c>
      <c r="AE584" s="15">
        <v>1.6166666666666665</v>
      </c>
      <c r="AF584" s="15">
        <v>1</v>
      </c>
      <c r="AG584" s="15">
        <v>1</v>
      </c>
      <c r="AH584" s="15">
        <v>4</v>
      </c>
      <c r="AI584" s="15">
        <v>0</v>
      </c>
      <c r="AJ584" s="15">
        <v>1</v>
      </c>
      <c r="AK584" s="15">
        <v>1</v>
      </c>
      <c r="AL584" s="15">
        <v>4.4000000000000004</v>
      </c>
      <c r="AM584" s="15">
        <v>4.333333333333333</v>
      </c>
      <c r="AN584" s="15">
        <v>5</v>
      </c>
      <c r="AO584" s="15">
        <v>4.4000000000000004</v>
      </c>
      <c r="AP584" s="15">
        <v>4.333333333333333</v>
      </c>
      <c r="AQ584" s="15">
        <v>4.75</v>
      </c>
      <c r="AR584" s="27">
        <v>4.5361111111111105</v>
      </c>
      <c r="AS584" s="15">
        <f t="shared" si="63"/>
        <v>0.20000000000000018</v>
      </c>
      <c r="AT584" s="15">
        <f t="shared" si="64"/>
        <v>0.99999999999999956</v>
      </c>
      <c r="AU584" s="15">
        <f t="shared" si="65"/>
        <v>1.75</v>
      </c>
      <c r="AV584" s="15">
        <f t="shared" si="66"/>
        <v>1.0000000000000004</v>
      </c>
      <c r="AW584" s="15">
        <f t="shared" si="67"/>
        <v>1.333333333333333</v>
      </c>
      <c r="AX584" s="15">
        <f t="shared" si="68"/>
        <v>1.25</v>
      </c>
      <c r="AY584" s="15">
        <f t="shared" si="69"/>
        <v>1.0888888888888881</v>
      </c>
    </row>
    <row r="585" spans="1:51" x14ac:dyDescent="0.2">
      <c r="A585" s="15">
        <v>292</v>
      </c>
      <c r="B585" s="15">
        <v>912</v>
      </c>
      <c r="C585" s="15">
        <v>0</v>
      </c>
      <c r="D585" s="15">
        <v>0</v>
      </c>
      <c r="E585" s="15">
        <v>1</v>
      </c>
      <c r="F585" s="15">
        <v>0</v>
      </c>
      <c r="G585" s="15">
        <v>0</v>
      </c>
      <c r="H585" s="15">
        <v>1</v>
      </c>
      <c r="I585" s="15">
        <v>54</v>
      </c>
      <c r="J585" s="15">
        <v>0</v>
      </c>
      <c r="K585" s="15">
        <v>1</v>
      </c>
      <c r="L585" s="15">
        <v>0</v>
      </c>
      <c r="M585" s="15">
        <v>0</v>
      </c>
      <c r="N585" s="15">
        <v>0</v>
      </c>
      <c r="O585" s="15">
        <v>7</v>
      </c>
      <c r="P585" s="15">
        <v>45</v>
      </c>
      <c r="Q585" s="15">
        <v>0</v>
      </c>
      <c r="R585" s="15">
        <v>1</v>
      </c>
      <c r="S585" s="15">
        <v>1</v>
      </c>
      <c r="T585" s="15">
        <v>280000</v>
      </c>
      <c r="U585" s="15">
        <v>1</v>
      </c>
      <c r="V585" s="15">
        <v>0</v>
      </c>
      <c r="W585" s="15">
        <v>0</v>
      </c>
      <c r="X585" s="15">
        <v>160</v>
      </c>
      <c r="Y585" s="193">
        <v>5667.5</v>
      </c>
      <c r="Z585" s="15">
        <v>1.75</v>
      </c>
      <c r="AA585" s="15">
        <v>1</v>
      </c>
      <c r="AB585" s="15">
        <v>1.3333333333333333</v>
      </c>
      <c r="AC585" s="15">
        <v>1</v>
      </c>
      <c r="AD585" s="15">
        <v>3</v>
      </c>
      <c r="AE585" s="15">
        <v>1.6166666666666665</v>
      </c>
      <c r="AF585" s="15">
        <v>1</v>
      </c>
      <c r="AG585" s="15">
        <v>1</v>
      </c>
      <c r="AH585" s="15">
        <v>4</v>
      </c>
      <c r="AI585" s="15">
        <v>0</v>
      </c>
      <c r="AJ585" s="15">
        <v>1</v>
      </c>
      <c r="AK585" s="15">
        <v>1</v>
      </c>
      <c r="AL585" s="27">
        <v>4.2</v>
      </c>
      <c r="AM585" s="27">
        <v>3.3333333333333335</v>
      </c>
      <c r="AN585" s="27">
        <v>3.25</v>
      </c>
      <c r="AO585" s="27">
        <v>3.4</v>
      </c>
      <c r="AP585" s="27">
        <v>3</v>
      </c>
      <c r="AQ585" s="27">
        <v>3.5</v>
      </c>
      <c r="AR585" s="27">
        <v>3.4472222222222224</v>
      </c>
      <c r="AS585" s="15">
        <f t="shared" si="63"/>
        <v>1.2000000000000002</v>
      </c>
      <c r="AT585" s="15">
        <f t="shared" si="64"/>
        <v>-0.66666666666666652</v>
      </c>
      <c r="AU585" s="15">
        <f t="shared" si="65"/>
        <v>0.5</v>
      </c>
      <c r="AV585" s="15">
        <f t="shared" si="66"/>
        <v>0.19999999999999973</v>
      </c>
      <c r="AW585" s="15">
        <f t="shared" si="67"/>
        <v>0.66666666666666652</v>
      </c>
      <c r="AX585" s="15">
        <f t="shared" si="68"/>
        <v>0</v>
      </c>
      <c r="AY585" s="15">
        <f t="shared" si="69"/>
        <v>0.31666666666666732</v>
      </c>
    </row>
    <row r="586" spans="1:51" x14ac:dyDescent="0.2">
      <c r="A586" s="15">
        <v>293</v>
      </c>
      <c r="B586" s="15">
        <v>913</v>
      </c>
      <c r="C586" s="15">
        <v>0</v>
      </c>
      <c r="D586" s="15">
        <v>0</v>
      </c>
      <c r="E586" s="15">
        <v>1</v>
      </c>
      <c r="F586" s="15">
        <v>0</v>
      </c>
      <c r="G586" s="15">
        <v>0</v>
      </c>
      <c r="H586" s="15">
        <v>0</v>
      </c>
      <c r="I586" s="15">
        <v>53</v>
      </c>
      <c r="J586" s="15">
        <v>1</v>
      </c>
      <c r="K586" s="15">
        <v>0</v>
      </c>
      <c r="L586" s="15">
        <v>0</v>
      </c>
      <c r="M586" s="15">
        <v>0</v>
      </c>
      <c r="N586" s="15">
        <v>0</v>
      </c>
      <c r="O586" s="15">
        <v>5</v>
      </c>
      <c r="P586" s="15">
        <v>30</v>
      </c>
      <c r="Q586" s="15">
        <v>0</v>
      </c>
      <c r="R586" s="15">
        <v>1</v>
      </c>
      <c r="S586" s="15">
        <v>1</v>
      </c>
      <c r="T586" s="15">
        <v>200000</v>
      </c>
      <c r="U586" s="15">
        <v>0</v>
      </c>
      <c r="V586" s="15">
        <v>1</v>
      </c>
      <c r="W586" s="15">
        <v>1</v>
      </c>
      <c r="X586" s="15">
        <v>34</v>
      </c>
      <c r="Y586" s="193">
        <v>800</v>
      </c>
      <c r="Z586" s="15">
        <v>2</v>
      </c>
      <c r="AA586" s="15">
        <v>1.3333333333333333</v>
      </c>
      <c r="AB586" s="15">
        <v>2</v>
      </c>
      <c r="AC586" s="15">
        <v>1</v>
      </c>
      <c r="AD586" s="15">
        <v>3.5</v>
      </c>
      <c r="AE586" s="15">
        <v>1.9666666666666663</v>
      </c>
      <c r="AF586" s="15">
        <v>1</v>
      </c>
      <c r="AG586" s="15">
        <v>0</v>
      </c>
      <c r="AH586" s="15">
        <v>5</v>
      </c>
      <c r="AI586" s="15" t="s">
        <v>1008</v>
      </c>
      <c r="AJ586" s="15" t="s">
        <v>1008</v>
      </c>
      <c r="AK586" s="15" t="s">
        <v>1007</v>
      </c>
      <c r="AL586" s="15">
        <v>3</v>
      </c>
      <c r="AM586" s="15">
        <v>4</v>
      </c>
      <c r="AN586" s="15">
        <v>2.75</v>
      </c>
      <c r="AO586" s="15">
        <v>3.2</v>
      </c>
      <c r="AP586" s="15">
        <v>2.3333333333333335</v>
      </c>
      <c r="AQ586" s="15">
        <v>3.5</v>
      </c>
      <c r="AR586" s="27">
        <v>3.1305555555555551</v>
      </c>
      <c r="AS586" s="15">
        <f t="shared" si="63"/>
        <v>0.5</v>
      </c>
      <c r="AT586" s="15">
        <f t="shared" si="64"/>
        <v>1.6666666666666665</v>
      </c>
      <c r="AU586" s="15">
        <f t="shared" si="65"/>
        <v>0.25</v>
      </c>
      <c r="AV586" s="15">
        <f t="shared" si="66"/>
        <v>0</v>
      </c>
      <c r="AW586" s="15">
        <f t="shared" si="67"/>
        <v>1.0000000000000002</v>
      </c>
      <c r="AX586" s="15">
        <f t="shared" si="68"/>
        <v>1.25</v>
      </c>
      <c r="AY586" s="15">
        <f t="shared" si="69"/>
        <v>0.77777777777777679</v>
      </c>
    </row>
    <row r="587" spans="1:51" x14ac:dyDescent="0.2">
      <c r="A587" s="15">
        <v>293</v>
      </c>
      <c r="B587" s="15">
        <v>913</v>
      </c>
      <c r="C587" s="15">
        <v>0</v>
      </c>
      <c r="D587" s="15">
        <v>0</v>
      </c>
      <c r="E587" s="15">
        <v>1</v>
      </c>
      <c r="F587" s="15">
        <v>0</v>
      </c>
      <c r="G587" s="15">
        <v>0</v>
      </c>
      <c r="H587" s="15">
        <v>0</v>
      </c>
      <c r="I587" s="15">
        <v>53</v>
      </c>
      <c r="J587" s="15">
        <v>1</v>
      </c>
      <c r="K587" s="15">
        <v>0</v>
      </c>
      <c r="L587" s="15">
        <v>0</v>
      </c>
      <c r="M587" s="15">
        <v>0</v>
      </c>
      <c r="N587" s="15">
        <v>0</v>
      </c>
      <c r="O587" s="15">
        <v>5</v>
      </c>
      <c r="P587" s="15">
        <v>30</v>
      </c>
      <c r="Q587" s="15">
        <v>0</v>
      </c>
      <c r="R587" s="15">
        <v>1</v>
      </c>
      <c r="S587" s="15">
        <v>1</v>
      </c>
      <c r="T587" s="15">
        <v>200000</v>
      </c>
      <c r="U587" s="15">
        <v>0</v>
      </c>
      <c r="V587" s="15">
        <v>0</v>
      </c>
      <c r="W587" s="15">
        <v>1</v>
      </c>
      <c r="X587" s="15">
        <v>34</v>
      </c>
      <c r="Y587" s="193">
        <v>744.11764705882354</v>
      </c>
      <c r="Z587" s="15">
        <v>2</v>
      </c>
      <c r="AA587" s="15">
        <v>1.3333333333333333</v>
      </c>
      <c r="AB587" s="15">
        <v>2</v>
      </c>
      <c r="AC587" s="15">
        <v>1</v>
      </c>
      <c r="AD587" s="15">
        <v>3.5</v>
      </c>
      <c r="AE587" s="15">
        <v>1.9666666666666663</v>
      </c>
      <c r="AF587" s="15">
        <v>1</v>
      </c>
      <c r="AG587" s="15">
        <v>0</v>
      </c>
      <c r="AH587" s="15">
        <v>5</v>
      </c>
      <c r="AI587" s="15" t="s">
        <v>1008</v>
      </c>
      <c r="AJ587" s="15" t="s">
        <v>1008</v>
      </c>
      <c r="AK587" s="15" t="s">
        <v>1007</v>
      </c>
      <c r="AL587" s="27">
        <v>2.5</v>
      </c>
      <c r="AM587" s="27">
        <v>2.3333333333333335</v>
      </c>
      <c r="AN587" s="27">
        <v>2.5</v>
      </c>
      <c r="AO587" s="27">
        <v>3.2</v>
      </c>
      <c r="AP587" s="27">
        <v>1.3333333333333333</v>
      </c>
      <c r="AQ587" s="27">
        <v>2.25</v>
      </c>
      <c r="AR587" s="27">
        <v>2.3527777777777783</v>
      </c>
      <c r="AS587" s="15">
        <f t="shared" si="63"/>
        <v>-0.89999999999999991</v>
      </c>
      <c r="AT587" s="15">
        <f t="shared" si="64"/>
        <v>-1.9999999999999996</v>
      </c>
      <c r="AU587" s="15">
        <f t="shared" si="65"/>
        <v>-0.75</v>
      </c>
      <c r="AV587" s="15">
        <f t="shared" si="66"/>
        <v>0</v>
      </c>
      <c r="AW587" s="15">
        <f t="shared" si="67"/>
        <v>-0.66666666666666674</v>
      </c>
      <c r="AX587" s="15">
        <f t="shared" si="68"/>
        <v>0</v>
      </c>
      <c r="AY587" s="15">
        <f t="shared" si="69"/>
        <v>-0.71944444444444411</v>
      </c>
    </row>
    <row r="588" spans="1:51" x14ac:dyDescent="0.2">
      <c r="A588" s="15">
        <v>294</v>
      </c>
      <c r="B588" s="15">
        <v>914</v>
      </c>
      <c r="C588" s="15">
        <v>0</v>
      </c>
      <c r="D588" s="15">
        <v>0</v>
      </c>
      <c r="E588" s="15">
        <v>1</v>
      </c>
      <c r="F588" s="15">
        <v>0</v>
      </c>
      <c r="G588" s="15">
        <v>0</v>
      </c>
      <c r="H588" s="15">
        <v>1</v>
      </c>
      <c r="I588" s="15">
        <v>72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4</v>
      </c>
      <c r="P588" s="15">
        <v>46</v>
      </c>
      <c r="Q588" s="15">
        <v>0</v>
      </c>
      <c r="R588" s="15">
        <v>1</v>
      </c>
      <c r="S588" s="15">
        <v>1</v>
      </c>
      <c r="T588" s="15">
        <v>100000</v>
      </c>
      <c r="U588" s="15">
        <v>0</v>
      </c>
      <c r="V588" s="15">
        <v>1</v>
      </c>
      <c r="W588" s="15">
        <v>1</v>
      </c>
      <c r="X588" s="15">
        <v>35</v>
      </c>
      <c r="Y588" s="193">
        <v>844.68571428571431</v>
      </c>
      <c r="Z588" s="15">
        <v>1.25</v>
      </c>
      <c r="AA588" s="15">
        <v>2.6666666666666665</v>
      </c>
      <c r="AB588" s="15">
        <v>2</v>
      </c>
      <c r="AC588" s="15">
        <v>1</v>
      </c>
      <c r="AD588" s="15">
        <v>1</v>
      </c>
      <c r="AE588" s="15">
        <v>1.5833333333333333</v>
      </c>
      <c r="AF588" s="15">
        <v>2</v>
      </c>
      <c r="AG588" s="15">
        <v>0</v>
      </c>
      <c r="AH588" s="15">
        <v>5</v>
      </c>
      <c r="AI588" s="15" t="s">
        <v>1008</v>
      </c>
      <c r="AJ588" s="15" t="s">
        <v>1008</v>
      </c>
      <c r="AK588" s="15" t="s">
        <v>1007</v>
      </c>
      <c r="AL588" s="15">
        <v>3.4</v>
      </c>
      <c r="AM588" s="15">
        <v>4.333333333333333</v>
      </c>
      <c r="AN588" s="15">
        <v>3.25</v>
      </c>
      <c r="AO588" s="15">
        <v>3.2</v>
      </c>
      <c r="AP588" s="15">
        <v>2</v>
      </c>
      <c r="AQ588" s="15">
        <v>2.25</v>
      </c>
      <c r="AR588" s="27">
        <v>3.0722222222222224</v>
      </c>
      <c r="AS588" s="15">
        <f t="shared" si="63"/>
        <v>0.39999999999999991</v>
      </c>
      <c r="AT588" s="15">
        <f t="shared" si="64"/>
        <v>0.99999999999999956</v>
      </c>
      <c r="AU588" s="15">
        <f t="shared" si="65"/>
        <v>0.5</v>
      </c>
      <c r="AV588" s="15">
        <f t="shared" si="66"/>
        <v>1</v>
      </c>
      <c r="AW588" s="15">
        <f t="shared" si="67"/>
        <v>0.33333333333333326</v>
      </c>
      <c r="AX588" s="15">
        <f t="shared" si="68"/>
        <v>0.25</v>
      </c>
      <c r="AY588" s="15">
        <f t="shared" si="69"/>
        <v>0.58055555555555571</v>
      </c>
    </row>
    <row r="589" spans="1:51" x14ac:dyDescent="0.2">
      <c r="A589" s="15">
        <v>294</v>
      </c>
      <c r="B589" s="15">
        <v>914</v>
      </c>
      <c r="C589" s="15">
        <v>0</v>
      </c>
      <c r="D589" s="15">
        <v>0</v>
      </c>
      <c r="E589" s="15">
        <v>1</v>
      </c>
      <c r="F589" s="15">
        <v>0</v>
      </c>
      <c r="G589" s="15">
        <v>0</v>
      </c>
      <c r="H589" s="15">
        <v>1</v>
      </c>
      <c r="I589" s="15">
        <v>72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4</v>
      </c>
      <c r="P589" s="15">
        <v>46</v>
      </c>
      <c r="Q589" s="15">
        <v>0</v>
      </c>
      <c r="R589" s="15">
        <v>1</v>
      </c>
      <c r="S589" s="15">
        <v>1</v>
      </c>
      <c r="T589" s="15">
        <v>100000</v>
      </c>
      <c r="U589" s="15">
        <v>0</v>
      </c>
      <c r="V589" s="15">
        <v>0</v>
      </c>
      <c r="W589" s="15">
        <v>1</v>
      </c>
      <c r="X589" s="15">
        <v>35</v>
      </c>
      <c r="Y589" s="193">
        <v>745</v>
      </c>
      <c r="Z589" s="15">
        <v>1.25</v>
      </c>
      <c r="AA589" s="15">
        <v>2.6666666666666665</v>
      </c>
      <c r="AB589" s="15">
        <v>2</v>
      </c>
      <c r="AC589" s="15">
        <v>1</v>
      </c>
      <c r="AD589" s="15">
        <v>1</v>
      </c>
      <c r="AE589" s="15">
        <v>1.5833333333333333</v>
      </c>
      <c r="AF589" s="15">
        <v>2</v>
      </c>
      <c r="AG589" s="15">
        <v>0</v>
      </c>
      <c r="AH589" s="15">
        <v>5</v>
      </c>
      <c r="AI589" s="15" t="s">
        <v>1008</v>
      </c>
      <c r="AJ589" s="15" t="s">
        <v>1008</v>
      </c>
      <c r="AK589" s="15" t="s">
        <v>1007</v>
      </c>
      <c r="AL589" s="27">
        <v>3</v>
      </c>
      <c r="AM589" s="27">
        <v>3.3333333333333335</v>
      </c>
      <c r="AN589" s="27">
        <v>2.75</v>
      </c>
      <c r="AO589" s="27">
        <v>2.2000000000000002</v>
      </c>
      <c r="AP589" s="27">
        <v>1.6666666666666667</v>
      </c>
      <c r="AQ589" s="27">
        <v>2</v>
      </c>
      <c r="AR589" s="27">
        <v>2.4916666666666667</v>
      </c>
      <c r="AS589" s="15">
        <f t="shared" si="63"/>
        <v>-1</v>
      </c>
      <c r="AT589" s="15">
        <f t="shared" si="64"/>
        <v>-0.66666666666666652</v>
      </c>
      <c r="AU589" s="15">
        <f t="shared" si="65"/>
        <v>-0.75</v>
      </c>
      <c r="AV589" s="15">
        <f t="shared" si="66"/>
        <v>-0.79999999999999982</v>
      </c>
      <c r="AW589" s="15">
        <f t="shared" si="67"/>
        <v>-0.66666666666666674</v>
      </c>
      <c r="AX589" s="15">
        <f t="shared" si="68"/>
        <v>-1.5</v>
      </c>
      <c r="AY589" s="15">
        <f t="shared" si="69"/>
        <v>-0.89722222222222214</v>
      </c>
    </row>
    <row r="590" spans="1:51" x14ac:dyDescent="0.2">
      <c r="A590" s="15">
        <v>295</v>
      </c>
      <c r="B590" s="15">
        <v>915</v>
      </c>
      <c r="C590" s="15">
        <v>0</v>
      </c>
      <c r="D590" s="15">
        <v>0</v>
      </c>
      <c r="E590" s="15">
        <v>1</v>
      </c>
      <c r="F590" s="15">
        <v>0</v>
      </c>
      <c r="G590" s="15">
        <v>0</v>
      </c>
      <c r="H590" s="15">
        <v>0</v>
      </c>
      <c r="I590" s="15">
        <v>61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7</v>
      </c>
      <c r="P590" s="15">
        <v>41</v>
      </c>
      <c r="Q590" s="15">
        <v>0</v>
      </c>
      <c r="R590" s="15">
        <v>0</v>
      </c>
      <c r="S590" s="15">
        <v>1</v>
      </c>
      <c r="T590" s="15">
        <v>240000</v>
      </c>
      <c r="U590" s="15">
        <v>0</v>
      </c>
      <c r="V590" s="15">
        <v>1</v>
      </c>
      <c r="W590" s="15">
        <v>1</v>
      </c>
      <c r="X590" s="15">
        <v>10</v>
      </c>
      <c r="Y590" s="193">
        <v>895.7</v>
      </c>
      <c r="Z590" s="15">
        <v>1.5</v>
      </c>
      <c r="AA590" s="15">
        <v>1.3333333333333333</v>
      </c>
      <c r="AB590" s="15">
        <v>1.3333333333333333</v>
      </c>
      <c r="AC590" s="15">
        <v>1</v>
      </c>
      <c r="AD590" s="15">
        <v>2</v>
      </c>
      <c r="AE590" s="15">
        <v>1.4333333333333331</v>
      </c>
      <c r="AF590" s="15">
        <v>1</v>
      </c>
      <c r="AG590" s="15">
        <v>1</v>
      </c>
      <c r="AH590" s="15">
        <v>4</v>
      </c>
      <c r="AI590" s="15">
        <v>0</v>
      </c>
      <c r="AJ590" s="15">
        <v>1</v>
      </c>
      <c r="AK590" s="15">
        <v>1</v>
      </c>
      <c r="AL590" s="15">
        <v>4</v>
      </c>
      <c r="AM590" s="15">
        <v>4</v>
      </c>
      <c r="AN590" s="15">
        <v>3.5</v>
      </c>
      <c r="AO590" s="15">
        <v>3</v>
      </c>
      <c r="AP590" s="15">
        <v>2.3333333333333335</v>
      </c>
      <c r="AQ590" s="15">
        <v>3.5</v>
      </c>
      <c r="AR590" s="27">
        <v>3.3888888888888888</v>
      </c>
      <c r="AS590" s="15">
        <f t="shared" si="63"/>
        <v>0.79999999999999982</v>
      </c>
      <c r="AT590" s="15">
        <f t="shared" si="64"/>
        <v>0.66666666666666652</v>
      </c>
      <c r="AU590" s="15">
        <f t="shared" si="65"/>
        <v>0.5</v>
      </c>
      <c r="AV590" s="15">
        <f t="shared" si="66"/>
        <v>0.60000000000000009</v>
      </c>
      <c r="AW590" s="15">
        <f t="shared" si="67"/>
        <v>0.66666666666666674</v>
      </c>
      <c r="AX590" s="15">
        <f t="shared" si="68"/>
        <v>1</v>
      </c>
      <c r="AY590" s="15">
        <f t="shared" si="69"/>
        <v>0.70555555555555527</v>
      </c>
    </row>
    <row r="591" spans="1:51" x14ac:dyDescent="0.2">
      <c r="A591" s="15">
        <v>295</v>
      </c>
      <c r="B591" s="15">
        <v>915</v>
      </c>
      <c r="C591" s="15">
        <v>0</v>
      </c>
      <c r="D591" s="15">
        <v>0</v>
      </c>
      <c r="E591" s="15">
        <v>1</v>
      </c>
      <c r="F591" s="15">
        <v>0</v>
      </c>
      <c r="G591" s="15">
        <v>0</v>
      </c>
      <c r="H591" s="15">
        <v>0</v>
      </c>
      <c r="I591" s="15">
        <v>61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7</v>
      </c>
      <c r="P591" s="15">
        <v>41</v>
      </c>
      <c r="Q591" s="15">
        <v>0</v>
      </c>
      <c r="R591" s="15">
        <v>0</v>
      </c>
      <c r="S591" s="15">
        <v>1</v>
      </c>
      <c r="T591" s="15">
        <v>240000</v>
      </c>
      <c r="U591" s="15">
        <v>0</v>
      </c>
      <c r="V591" s="15">
        <v>0</v>
      </c>
      <c r="W591" s="15">
        <v>1</v>
      </c>
      <c r="X591" s="15">
        <v>10</v>
      </c>
      <c r="Y591" s="193">
        <v>880</v>
      </c>
      <c r="Z591" s="15">
        <v>1.5</v>
      </c>
      <c r="AA591" s="15">
        <v>1.3333333333333333</v>
      </c>
      <c r="AB591" s="15">
        <v>1.3333333333333333</v>
      </c>
      <c r="AC591" s="15">
        <v>1</v>
      </c>
      <c r="AD591" s="15">
        <v>2</v>
      </c>
      <c r="AE591" s="15">
        <v>1.4333333333333331</v>
      </c>
      <c r="AF591" s="15">
        <v>1</v>
      </c>
      <c r="AG591" s="15">
        <v>1</v>
      </c>
      <c r="AH591" s="15">
        <v>4</v>
      </c>
      <c r="AI591" s="15">
        <v>0</v>
      </c>
      <c r="AJ591" s="15">
        <v>1</v>
      </c>
      <c r="AK591" s="15">
        <v>1</v>
      </c>
      <c r="AL591" s="27">
        <v>3.2</v>
      </c>
      <c r="AM591" s="27">
        <v>3.3333333333333335</v>
      </c>
      <c r="AN591" s="27">
        <v>3</v>
      </c>
      <c r="AO591" s="27">
        <v>2.4</v>
      </c>
      <c r="AP591" s="27">
        <v>1.6666666666666667</v>
      </c>
      <c r="AQ591" s="27">
        <v>2.5</v>
      </c>
      <c r="AR591" s="27">
        <v>2.6833333333333336</v>
      </c>
      <c r="AS591" s="15">
        <f t="shared" si="63"/>
        <v>-0.19999999999999973</v>
      </c>
      <c r="AT591" s="15">
        <f t="shared" si="64"/>
        <v>0</v>
      </c>
      <c r="AU591" s="15">
        <f t="shared" si="65"/>
        <v>-0.25</v>
      </c>
      <c r="AV591" s="15">
        <f t="shared" si="66"/>
        <v>-0.60000000000000009</v>
      </c>
      <c r="AW591" s="15">
        <f t="shared" si="67"/>
        <v>-0.66666666666666674</v>
      </c>
      <c r="AX591" s="15">
        <f t="shared" si="68"/>
        <v>-0.5</v>
      </c>
      <c r="AY591" s="15">
        <f t="shared" si="69"/>
        <v>-0.36944444444444491</v>
      </c>
    </row>
    <row r="592" spans="1:51" x14ac:dyDescent="0.2">
      <c r="A592" s="15">
        <v>296</v>
      </c>
      <c r="B592" s="15">
        <v>916</v>
      </c>
      <c r="C592" s="15">
        <v>0</v>
      </c>
      <c r="D592" s="15">
        <v>0</v>
      </c>
      <c r="E592" s="15">
        <v>1</v>
      </c>
      <c r="F592" s="15">
        <v>0</v>
      </c>
      <c r="G592" s="15">
        <v>0</v>
      </c>
      <c r="H592" s="15">
        <v>1</v>
      </c>
      <c r="I592" s="15">
        <v>62</v>
      </c>
      <c r="J592" s="15">
        <v>0</v>
      </c>
      <c r="K592" s="15">
        <v>0</v>
      </c>
      <c r="L592" s="15">
        <v>0</v>
      </c>
      <c r="M592" s="15">
        <v>0</v>
      </c>
      <c r="N592" s="15">
        <v>0</v>
      </c>
      <c r="O592" s="15">
        <v>3</v>
      </c>
      <c r="P592" s="15">
        <v>50</v>
      </c>
      <c r="Q592" s="15">
        <v>0</v>
      </c>
      <c r="R592" s="15">
        <v>0</v>
      </c>
      <c r="S592" s="15">
        <v>1</v>
      </c>
      <c r="T592" s="15">
        <v>180000</v>
      </c>
      <c r="U592" s="15">
        <v>0</v>
      </c>
      <c r="V592" s="15">
        <v>1</v>
      </c>
      <c r="W592" s="15">
        <v>1</v>
      </c>
      <c r="X592" s="15">
        <v>12</v>
      </c>
      <c r="Y592" s="193">
        <v>558.33333333333337</v>
      </c>
      <c r="Z592" s="15">
        <v>1.5</v>
      </c>
      <c r="AA592" s="15">
        <v>2.3333333333333335</v>
      </c>
      <c r="AB592" s="15">
        <v>1.6666666666666667</v>
      </c>
      <c r="AC592" s="15">
        <v>1</v>
      </c>
      <c r="AD592" s="15">
        <v>2</v>
      </c>
      <c r="AE592" s="15">
        <v>1.7</v>
      </c>
      <c r="AF592" s="15">
        <v>1</v>
      </c>
      <c r="AG592" s="15">
        <v>0</v>
      </c>
      <c r="AH592" s="15">
        <v>5</v>
      </c>
      <c r="AI592" s="15" t="s">
        <v>1008</v>
      </c>
      <c r="AJ592" s="15" t="s">
        <v>1008</v>
      </c>
      <c r="AK592" s="15" t="s">
        <v>1007</v>
      </c>
      <c r="AL592" s="15">
        <v>3.4</v>
      </c>
      <c r="AM592" s="15">
        <v>3.3333333333333335</v>
      </c>
      <c r="AN592" s="15">
        <v>3.25</v>
      </c>
      <c r="AO592" s="15">
        <v>3</v>
      </c>
      <c r="AP592" s="15">
        <v>2.3333333333333335</v>
      </c>
      <c r="AQ592" s="15">
        <v>3</v>
      </c>
      <c r="AR592" s="27">
        <v>3.0527777777777785</v>
      </c>
      <c r="AS592" s="15">
        <f t="shared" si="63"/>
        <v>0</v>
      </c>
      <c r="AT592" s="15">
        <f t="shared" si="64"/>
        <v>1</v>
      </c>
      <c r="AU592" s="15">
        <f t="shared" si="65"/>
        <v>0.5</v>
      </c>
      <c r="AV592" s="15">
        <f t="shared" si="66"/>
        <v>1</v>
      </c>
      <c r="AW592" s="15">
        <f t="shared" si="67"/>
        <v>1.0000000000000002</v>
      </c>
      <c r="AX592" s="15">
        <f t="shared" si="68"/>
        <v>1.25</v>
      </c>
      <c r="AY592" s="15">
        <f t="shared" si="69"/>
        <v>0.79166666666666696</v>
      </c>
    </row>
    <row r="593" spans="1:51" x14ac:dyDescent="0.2">
      <c r="A593" s="15">
        <v>296</v>
      </c>
      <c r="B593" s="15">
        <v>916</v>
      </c>
      <c r="C593" s="15">
        <v>0</v>
      </c>
      <c r="D593" s="15">
        <v>0</v>
      </c>
      <c r="E593" s="15">
        <v>1</v>
      </c>
      <c r="F593" s="15">
        <v>0</v>
      </c>
      <c r="G593" s="15">
        <v>0</v>
      </c>
      <c r="H593" s="15">
        <v>1</v>
      </c>
      <c r="I593" s="15">
        <v>62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3</v>
      </c>
      <c r="P593" s="15">
        <v>50</v>
      </c>
      <c r="Q593" s="15">
        <v>0</v>
      </c>
      <c r="R593" s="15">
        <v>0</v>
      </c>
      <c r="S593" s="15">
        <v>1</v>
      </c>
      <c r="T593" s="15">
        <v>180000</v>
      </c>
      <c r="U593" s="15">
        <v>0</v>
      </c>
      <c r="V593" s="15">
        <v>0</v>
      </c>
      <c r="W593" s="15">
        <v>1</v>
      </c>
      <c r="X593" s="15">
        <v>12</v>
      </c>
      <c r="Y593" s="193">
        <v>519.58333333333337</v>
      </c>
      <c r="Z593" s="15">
        <v>1.5</v>
      </c>
      <c r="AA593" s="15">
        <v>2.3333333333333335</v>
      </c>
      <c r="AB593" s="15">
        <v>1.6666666666666667</v>
      </c>
      <c r="AC593" s="15">
        <v>1</v>
      </c>
      <c r="AD593" s="15">
        <v>2</v>
      </c>
      <c r="AE593" s="15">
        <v>1.7</v>
      </c>
      <c r="AF593" s="15">
        <v>1</v>
      </c>
      <c r="AG593" s="15">
        <v>0</v>
      </c>
      <c r="AH593" s="15">
        <v>5</v>
      </c>
      <c r="AI593" s="15" t="s">
        <v>1008</v>
      </c>
      <c r="AJ593" s="15" t="s">
        <v>1008</v>
      </c>
      <c r="AK593" s="15" t="s">
        <v>1007</v>
      </c>
      <c r="AL593" s="27">
        <v>3.4</v>
      </c>
      <c r="AM593" s="27">
        <v>2.3333333333333335</v>
      </c>
      <c r="AN593" s="27">
        <v>2.75</v>
      </c>
      <c r="AO593" s="27">
        <v>2</v>
      </c>
      <c r="AP593" s="27">
        <v>1.3333333333333333</v>
      </c>
      <c r="AQ593" s="27">
        <v>1.75</v>
      </c>
      <c r="AR593" s="27">
        <v>2.2611111111111115</v>
      </c>
      <c r="AS593" s="15">
        <f t="shared" si="63"/>
        <v>-0.60000000000000009</v>
      </c>
      <c r="AT593" s="15">
        <f t="shared" si="64"/>
        <v>-1.9999999999999996</v>
      </c>
      <c r="AU593" s="15">
        <f t="shared" si="65"/>
        <v>-1</v>
      </c>
      <c r="AV593" s="15">
        <f t="shared" si="66"/>
        <v>-1.7999999999999998</v>
      </c>
      <c r="AW593" s="15">
        <f t="shared" si="67"/>
        <v>-1.6666666666666667</v>
      </c>
      <c r="AX593" s="15">
        <f t="shared" si="68"/>
        <v>-2</v>
      </c>
      <c r="AY593" s="15">
        <f t="shared" si="69"/>
        <v>-1.5111111111111106</v>
      </c>
    </row>
    <row r="594" spans="1:51" x14ac:dyDescent="0.2">
      <c r="A594" s="15">
        <v>297</v>
      </c>
      <c r="B594" s="15">
        <v>917</v>
      </c>
      <c r="C594" s="15">
        <v>0</v>
      </c>
      <c r="D594" s="15">
        <v>0</v>
      </c>
      <c r="E594" s="15">
        <v>1</v>
      </c>
      <c r="F594" s="15">
        <v>0</v>
      </c>
      <c r="G594" s="15">
        <v>0</v>
      </c>
      <c r="H594" s="15">
        <v>1</v>
      </c>
      <c r="I594" s="15">
        <v>38</v>
      </c>
      <c r="J594" s="15">
        <v>0</v>
      </c>
      <c r="K594" s="15">
        <v>0</v>
      </c>
      <c r="L594" s="15">
        <v>1</v>
      </c>
      <c r="M594" s="15">
        <v>0</v>
      </c>
      <c r="N594" s="15">
        <v>0</v>
      </c>
      <c r="O594" s="15">
        <v>5</v>
      </c>
      <c r="P594" s="15">
        <v>18</v>
      </c>
      <c r="Q594" s="15">
        <v>0</v>
      </c>
      <c r="R594" s="15">
        <v>1</v>
      </c>
      <c r="S594" s="15">
        <v>1</v>
      </c>
      <c r="T594" s="15">
        <v>200000</v>
      </c>
      <c r="U594" s="15">
        <v>0</v>
      </c>
      <c r="V594" s="15">
        <v>1</v>
      </c>
      <c r="W594" s="15">
        <v>1</v>
      </c>
      <c r="X594" s="15">
        <v>10</v>
      </c>
      <c r="Y594" s="193">
        <v>857.4</v>
      </c>
      <c r="Z594" s="15">
        <v>2</v>
      </c>
      <c r="AA594" s="15">
        <v>1.3333333333333333</v>
      </c>
      <c r="AB594" s="15">
        <v>1.6666666666666667</v>
      </c>
      <c r="AC594" s="15">
        <v>2</v>
      </c>
      <c r="AD594" s="15">
        <v>2</v>
      </c>
      <c r="AE594" s="15">
        <v>1.8</v>
      </c>
      <c r="AF594" s="15">
        <v>1</v>
      </c>
      <c r="AG594" s="15">
        <v>1</v>
      </c>
      <c r="AH594" s="15">
        <v>3</v>
      </c>
      <c r="AI594" s="15">
        <v>1</v>
      </c>
      <c r="AJ594" s="15">
        <v>0</v>
      </c>
      <c r="AK594" s="15">
        <v>1</v>
      </c>
      <c r="AL594" s="15">
        <v>4</v>
      </c>
      <c r="AM594" s="15">
        <v>4.333333333333333</v>
      </c>
      <c r="AN594" s="15">
        <v>3.75</v>
      </c>
      <c r="AO594" s="15">
        <v>3.8</v>
      </c>
      <c r="AP594" s="15">
        <v>3</v>
      </c>
      <c r="AQ594" s="15">
        <v>3.75</v>
      </c>
      <c r="AR594" s="27">
        <v>3.7722222222222221</v>
      </c>
      <c r="AS594" s="15">
        <f t="shared" si="63"/>
        <v>0</v>
      </c>
      <c r="AT594" s="15">
        <f t="shared" si="64"/>
        <v>0.66666666666666652</v>
      </c>
      <c r="AU594" s="15">
        <f t="shared" si="65"/>
        <v>1</v>
      </c>
      <c r="AV594" s="15">
        <f t="shared" si="66"/>
        <v>1</v>
      </c>
      <c r="AW594" s="15">
        <f t="shared" si="67"/>
        <v>0.33333333333333348</v>
      </c>
      <c r="AX594" s="15">
        <f t="shared" si="68"/>
        <v>0.5</v>
      </c>
      <c r="AY594" s="15">
        <f t="shared" si="69"/>
        <v>0.58333333333333348</v>
      </c>
    </row>
    <row r="595" spans="1:51" x14ac:dyDescent="0.2">
      <c r="A595" s="15">
        <v>297</v>
      </c>
      <c r="B595" s="15">
        <v>917</v>
      </c>
      <c r="C595" s="15">
        <v>0</v>
      </c>
      <c r="D595" s="15">
        <v>0</v>
      </c>
      <c r="E595" s="15">
        <v>1</v>
      </c>
      <c r="F595" s="15">
        <v>0</v>
      </c>
      <c r="G595" s="15">
        <v>0</v>
      </c>
      <c r="H595" s="15">
        <v>1</v>
      </c>
      <c r="I595" s="15">
        <v>38</v>
      </c>
      <c r="J595" s="15">
        <v>0</v>
      </c>
      <c r="K595" s="15">
        <v>0</v>
      </c>
      <c r="L595" s="15">
        <v>1</v>
      </c>
      <c r="M595" s="15">
        <v>0</v>
      </c>
      <c r="N595" s="15">
        <v>0</v>
      </c>
      <c r="O595" s="15">
        <v>5</v>
      </c>
      <c r="P595" s="15">
        <v>18</v>
      </c>
      <c r="Q595" s="15">
        <v>0</v>
      </c>
      <c r="R595" s="15">
        <v>1</v>
      </c>
      <c r="S595" s="15">
        <v>1</v>
      </c>
      <c r="T595" s="15">
        <v>200000</v>
      </c>
      <c r="U595" s="15">
        <v>0</v>
      </c>
      <c r="V595" s="15">
        <v>0</v>
      </c>
      <c r="W595" s="15">
        <v>1</v>
      </c>
      <c r="X595" s="15">
        <v>10</v>
      </c>
      <c r="Y595" s="193">
        <v>860</v>
      </c>
      <c r="Z595" s="15">
        <v>2</v>
      </c>
      <c r="AA595" s="15">
        <v>1.3333333333333333</v>
      </c>
      <c r="AB595" s="15">
        <v>1.6666666666666667</v>
      </c>
      <c r="AC595" s="15">
        <v>2</v>
      </c>
      <c r="AD595" s="15">
        <v>2</v>
      </c>
      <c r="AE595" s="15">
        <v>1.8</v>
      </c>
      <c r="AF595" s="15">
        <v>1</v>
      </c>
      <c r="AG595" s="15">
        <v>1</v>
      </c>
      <c r="AH595" s="15">
        <v>3</v>
      </c>
      <c r="AI595" s="15">
        <v>1</v>
      </c>
      <c r="AJ595" s="15">
        <v>0</v>
      </c>
      <c r="AK595" s="15">
        <v>1</v>
      </c>
      <c r="AL595" s="27">
        <v>4</v>
      </c>
      <c r="AM595" s="27">
        <v>3.6666666666666665</v>
      </c>
      <c r="AN595" s="27">
        <v>2.75</v>
      </c>
      <c r="AO595" s="27">
        <v>2.8</v>
      </c>
      <c r="AP595" s="27">
        <v>2.6666666666666665</v>
      </c>
      <c r="AQ595" s="27">
        <v>3.25</v>
      </c>
      <c r="AR595" s="27">
        <v>3.1888888888888887</v>
      </c>
      <c r="AS595" s="15">
        <f t="shared" si="63"/>
        <v>-0.20000000000000018</v>
      </c>
      <c r="AT595" s="15">
        <f t="shared" si="64"/>
        <v>-1.3333333333333335</v>
      </c>
      <c r="AU595" s="15">
        <f t="shared" si="65"/>
        <v>-1.75</v>
      </c>
      <c r="AV595" s="15">
        <f t="shared" si="66"/>
        <v>-1</v>
      </c>
      <c r="AW595" s="15">
        <f t="shared" si="67"/>
        <v>-0.66666666666666696</v>
      </c>
      <c r="AX595" s="15">
        <f t="shared" si="68"/>
        <v>-0.75</v>
      </c>
      <c r="AY595" s="15">
        <f t="shared" si="69"/>
        <v>-0.94999999999999973</v>
      </c>
    </row>
    <row r="596" spans="1:51" x14ac:dyDescent="0.2">
      <c r="A596" s="15">
        <v>298</v>
      </c>
      <c r="B596" s="15">
        <v>918</v>
      </c>
      <c r="C596" s="15">
        <v>0</v>
      </c>
      <c r="D596" s="15">
        <v>0</v>
      </c>
      <c r="E596" s="15">
        <v>1</v>
      </c>
      <c r="F596" s="15">
        <v>0</v>
      </c>
      <c r="G596" s="15">
        <v>0</v>
      </c>
      <c r="H596" s="15">
        <v>1</v>
      </c>
      <c r="I596" s="15">
        <v>59</v>
      </c>
      <c r="J596" s="15">
        <v>0</v>
      </c>
      <c r="K596" s="15">
        <v>1</v>
      </c>
      <c r="L596" s="15">
        <v>0</v>
      </c>
      <c r="M596" s="15">
        <v>0</v>
      </c>
      <c r="N596" s="15">
        <v>0</v>
      </c>
      <c r="O596" s="15">
        <v>4</v>
      </c>
      <c r="P596" s="15">
        <v>37</v>
      </c>
      <c r="Q596" s="15">
        <v>1</v>
      </c>
      <c r="R596" s="15">
        <v>1</v>
      </c>
      <c r="S596" s="15">
        <v>1</v>
      </c>
      <c r="T596" s="15">
        <v>200000</v>
      </c>
      <c r="U596" s="15">
        <v>1</v>
      </c>
      <c r="V596" s="15">
        <v>1</v>
      </c>
      <c r="W596" s="15">
        <v>1</v>
      </c>
      <c r="X596" s="15">
        <v>250</v>
      </c>
      <c r="Y596" s="193">
        <v>15000</v>
      </c>
      <c r="Z596" s="15">
        <v>2</v>
      </c>
      <c r="AA596" s="15">
        <v>2</v>
      </c>
      <c r="AB596" s="15">
        <v>1.3333333333333333</v>
      </c>
      <c r="AC596" s="15">
        <v>1</v>
      </c>
      <c r="AD596" s="15">
        <v>2.5</v>
      </c>
      <c r="AE596" s="15">
        <v>1.7666666666666664</v>
      </c>
      <c r="AF596" s="15">
        <v>1</v>
      </c>
      <c r="AG596" s="15">
        <v>1</v>
      </c>
      <c r="AH596" s="15">
        <v>3</v>
      </c>
      <c r="AI596" s="15">
        <v>1</v>
      </c>
      <c r="AJ596" s="15">
        <v>0</v>
      </c>
      <c r="AK596" s="15">
        <v>1</v>
      </c>
      <c r="AL596" s="15">
        <v>4.2</v>
      </c>
      <c r="AM596" s="15">
        <v>5</v>
      </c>
      <c r="AN596" s="15">
        <v>4.5</v>
      </c>
      <c r="AO596" s="15">
        <v>3.8</v>
      </c>
      <c r="AP596" s="15">
        <v>3.3333333333333335</v>
      </c>
      <c r="AQ596" s="15">
        <v>4</v>
      </c>
      <c r="AR596" s="27">
        <v>4.1388888888888884</v>
      </c>
      <c r="AS596" s="15">
        <f t="shared" si="63"/>
        <v>0.60000000000000009</v>
      </c>
      <c r="AT596" s="15">
        <f t="shared" si="64"/>
        <v>2.3333333333333335</v>
      </c>
      <c r="AU596" s="15">
        <f t="shared" si="65"/>
        <v>1.5</v>
      </c>
      <c r="AV596" s="15">
        <f t="shared" si="66"/>
        <v>1.4</v>
      </c>
      <c r="AW596" s="15">
        <f t="shared" si="67"/>
        <v>1</v>
      </c>
      <c r="AX596" s="15">
        <f t="shared" si="68"/>
        <v>1</v>
      </c>
      <c r="AY596" s="15">
        <f t="shared" si="69"/>
        <v>1.3055555555555549</v>
      </c>
    </row>
    <row r="597" spans="1:51" x14ac:dyDescent="0.2">
      <c r="A597" s="15">
        <v>298</v>
      </c>
      <c r="B597" s="15">
        <v>918</v>
      </c>
      <c r="C597" s="15">
        <v>0</v>
      </c>
      <c r="D597" s="15">
        <v>0</v>
      </c>
      <c r="E597" s="15">
        <v>1</v>
      </c>
      <c r="F597" s="15">
        <v>0</v>
      </c>
      <c r="G597" s="15">
        <v>0</v>
      </c>
      <c r="H597" s="15">
        <v>1</v>
      </c>
      <c r="I597" s="15">
        <v>59</v>
      </c>
      <c r="J597" s="15">
        <v>0</v>
      </c>
      <c r="K597" s="15">
        <v>1</v>
      </c>
      <c r="L597" s="15">
        <v>0</v>
      </c>
      <c r="M597" s="15">
        <v>0</v>
      </c>
      <c r="N597" s="15">
        <v>0</v>
      </c>
      <c r="O597" s="15">
        <v>4</v>
      </c>
      <c r="P597" s="15">
        <v>37</v>
      </c>
      <c r="Q597" s="15">
        <v>1</v>
      </c>
      <c r="R597" s="15">
        <v>1</v>
      </c>
      <c r="S597" s="15">
        <v>1</v>
      </c>
      <c r="T597" s="15">
        <v>200000</v>
      </c>
      <c r="U597" s="15">
        <v>1</v>
      </c>
      <c r="V597" s="15">
        <v>0</v>
      </c>
      <c r="W597" s="15">
        <v>1</v>
      </c>
      <c r="X597" s="15">
        <v>250</v>
      </c>
      <c r="Y597" s="193">
        <v>15000</v>
      </c>
      <c r="Z597" s="15">
        <v>2</v>
      </c>
      <c r="AA597" s="15">
        <v>2</v>
      </c>
      <c r="AB597" s="15">
        <v>1.3333333333333333</v>
      </c>
      <c r="AC597" s="15">
        <v>1</v>
      </c>
      <c r="AD597" s="15">
        <v>2.5</v>
      </c>
      <c r="AE597" s="15">
        <v>1.7666666666666664</v>
      </c>
      <c r="AF597" s="15">
        <v>1</v>
      </c>
      <c r="AG597" s="15">
        <v>1</v>
      </c>
      <c r="AH597" s="15">
        <v>3</v>
      </c>
      <c r="AI597" s="15">
        <v>1</v>
      </c>
      <c r="AJ597" s="15">
        <v>0</v>
      </c>
      <c r="AK597" s="15">
        <v>1</v>
      </c>
      <c r="AL597" s="27">
        <v>3.6</v>
      </c>
      <c r="AM597" s="27">
        <v>2.6666666666666665</v>
      </c>
      <c r="AN597" s="27">
        <v>3</v>
      </c>
      <c r="AO597" s="27">
        <v>2.4</v>
      </c>
      <c r="AP597" s="27">
        <v>2.3333333333333335</v>
      </c>
      <c r="AQ597" s="27">
        <v>3</v>
      </c>
      <c r="AR597" s="27">
        <v>2.8333333333333335</v>
      </c>
      <c r="AS597" s="15">
        <f t="shared" si="63"/>
        <v>-0.60000000000000009</v>
      </c>
      <c r="AT597" s="15">
        <f t="shared" si="64"/>
        <v>-1.6666666666666665</v>
      </c>
      <c r="AU597" s="15">
        <f t="shared" si="65"/>
        <v>-1</v>
      </c>
      <c r="AV597" s="15">
        <f t="shared" si="66"/>
        <v>-1.2000000000000002</v>
      </c>
      <c r="AW597" s="15">
        <f t="shared" si="67"/>
        <v>-1.333333333333333</v>
      </c>
      <c r="AX597" s="15">
        <f t="shared" si="68"/>
        <v>-0.5</v>
      </c>
      <c r="AY597" s="15">
        <f t="shared" si="69"/>
        <v>-1.0499999999999998</v>
      </c>
    </row>
    <row r="598" spans="1:51" x14ac:dyDescent="0.2">
      <c r="A598" s="15">
        <v>299</v>
      </c>
      <c r="B598" s="15">
        <v>919</v>
      </c>
      <c r="C598" s="15">
        <v>0</v>
      </c>
      <c r="D598" s="15">
        <v>0</v>
      </c>
      <c r="E598" s="15">
        <v>1</v>
      </c>
      <c r="F598" s="15">
        <v>0</v>
      </c>
      <c r="G598" s="15">
        <v>0</v>
      </c>
      <c r="H598" s="15">
        <v>1</v>
      </c>
      <c r="I598" s="15">
        <v>62</v>
      </c>
      <c r="J598" s="15">
        <v>0</v>
      </c>
      <c r="K598" s="15">
        <v>0</v>
      </c>
      <c r="L598" s="15">
        <v>0</v>
      </c>
      <c r="M598" s="15">
        <v>1</v>
      </c>
      <c r="N598" s="15">
        <v>0</v>
      </c>
      <c r="O598" s="15">
        <v>4</v>
      </c>
      <c r="P598" s="15">
        <v>48</v>
      </c>
      <c r="Q598" s="15">
        <v>0</v>
      </c>
      <c r="R598" s="15">
        <v>0</v>
      </c>
      <c r="S598" s="15">
        <v>1</v>
      </c>
      <c r="T598" s="15">
        <v>344000</v>
      </c>
      <c r="U598" s="15">
        <v>0</v>
      </c>
      <c r="V598" s="15">
        <v>1</v>
      </c>
      <c r="W598" s="15">
        <v>1</v>
      </c>
      <c r="X598" s="15">
        <v>105</v>
      </c>
      <c r="Y598" s="193">
        <v>840</v>
      </c>
      <c r="Z598" s="15">
        <v>1.75</v>
      </c>
      <c r="AA598" s="15">
        <v>1</v>
      </c>
      <c r="AB598" s="15">
        <v>2</v>
      </c>
      <c r="AC598" s="15">
        <v>1</v>
      </c>
      <c r="AD598" s="15">
        <v>2</v>
      </c>
      <c r="AE598" s="15">
        <v>1.55</v>
      </c>
      <c r="AF598" s="15">
        <v>1</v>
      </c>
      <c r="AG598" s="15">
        <v>1</v>
      </c>
      <c r="AH598" s="15">
        <v>4</v>
      </c>
      <c r="AI598" s="15">
        <v>0</v>
      </c>
      <c r="AJ598" s="15">
        <v>1</v>
      </c>
      <c r="AK598" s="15">
        <v>1</v>
      </c>
      <c r="AL598" s="15">
        <v>4.2</v>
      </c>
      <c r="AM598" s="15">
        <v>4.333333333333333</v>
      </c>
      <c r="AN598" s="15">
        <v>4</v>
      </c>
      <c r="AO598" s="15">
        <v>3.6</v>
      </c>
      <c r="AP598" s="15">
        <v>3.6666666666666665</v>
      </c>
      <c r="AQ598" s="15">
        <v>3.5</v>
      </c>
      <c r="AR598" s="27">
        <v>3.8833333333333333</v>
      </c>
      <c r="AS598" s="15">
        <f t="shared" si="63"/>
        <v>0.60000000000000009</v>
      </c>
      <c r="AT598" s="15">
        <f t="shared" si="64"/>
        <v>0.99999999999999956</v>
      </c>
      <c r="AU598" s="15">
        <f t="shared" si="65"/>
        <v>0.5</v>
      </c>
      <c r="AV598" s="15">
        <f t="shared" si="66"/>
        <v>0.35000000000000009</v>
      </c>
      <c r="AW598" s="15">
        <f t="shared" si="67"/>
        <v>1</v>
      </c>
      <c r="AX598" s="15">
        <f t="shared" si="68"/>
        <v>0.25</v>
      </c>
      <c r="AY598" s="15">
        <f t="shared" si="69"/>
        <v>0.61666666666666625</v>
      </c>
    </row>
    <row r="599" spans="1:51" x14ac:dyDescent="0.2">
      <c r="A599" s="15">
        <v>299</v>
      </c>
      <c r="B599" s="15">
        <v>919</v>
      </c>
      <c r="C599" s="15">
        <v>0</v>
      </c>
      <c r="D599" s="15">
        <v>0</v>
      </c>
      <c r="E599" s="15">
        <v>1</v>
      </c>
      <c r="F599" s="15">
        <v>0</v>
      </c>
      <c r="G599" s="15">
        <v>0</v>
      </c>
      <c r="H599" s="15">
        <v>1</v>
      </c>
      <c r="I599" s="15">
        <v>62</v>
      </c>
      <c r="J599" s="15">
        <v>0</v>
      </c>
      <c r="K599" s="15">
        <v>0</v>
      </c>
      <c r="L599" s="15">
        <v>0</v>
      </c>
      <c r="M599" s="15">
        <v>1</v>
      </c>
      <c r="N599" s="15">
        <v>0</v>
      </c>
      <c r="O599" s="15">
        <v>4</v>
      </c>
      <c r="P599" s="15">
        <v>48</v>
      </c>
      <c r="Q599" s="15">
        <v>0</v>
      </c>
      <c r="R599" s="15">
        <v>0</v>
      </c>
      <c r="S599" s="15">
        <v>1</v>
      </c>
      <c r="T599" s="15">
        <v>344000</v>
      </c>
      <c r="U599" s="15">
        <v>0</v>
      </c>
      <c r="V599" s="15">
        <v>0</v>
      </c>
      <c r="W599" s="15">
        <v>1</v>
      </c>
      <c r="X599" s="15">
        <v>105</v>
      </c>
      <c r="Y599" s="193">
        <v>750</v>
      </c>
      <c r="Z599" s="15">
        <v>1.75</v>
      </c>
      <c r="AA599" s="15">
        <v>1</v>
      </c>
      <c r="AB599" s="15">
        <v>2</v>
      </c>
      <c r="AC599" s="15">
        <v>1</v>
      </c>
      <c r="AD599" s="15">
        <v>2</v>
      </c>
      <c r="AE599" s="15">
        <v>1.55</v>
      </c>
      <c r="AF599" s="15">
        <v>1</v>
      </c>
      <c r="AG599" s="15">
        <v>1</v>
      </c>
      <c r="AH599" s="15">
        <v>4</v>
      </c>
      <c r="AI599" s="15">
        <v>0</v>
      </c>
      <c r="AJ599" s="15">
        <v>1</v>
      </c>
      <c r="AK599" s="15">
        <v>1</v>
      </c>
      <c r="AL599" s="27">
        <v>3.6</v>
      </c>
      <c r="AM599" s="27">
        <v>3.3333333333333335</v>
      </c>
      <c r="AN599" s="27">
        <v>3.5</v>
      </c>
      <c r="AO599" s="27">
        <v>3.25</v>
      </c>
      <c r="AP599" s="27">
        <v>2.6666666666666665</v>
      </c>
      <c r="AQ599" s="27">
        <v>3.25</v>
      </c>
      <c r="AR599" s="27">
        <v>3.2666666666666671</v>
      </c>
      <c r="AS599" s="15">
        <f t="shared" si="63"/>
        <v>-0.39999999999999991</v>
      </c>
      <c r="AT599" s="15">
        <f t="shared" si="64"/>
        <v>-0.66666666666666652</v>
      </c>
      <c r="AU599" s="15">
        <f t="shared" si="65"/>
        <v>0.25</v>
      </c>
      <c r="AV599" s="15">
        <f t="shared" si="66"/>
        <v>-0.35000000000000009</v>
      </c>
      <c r="AW599" s="15">
        <f t="shared" si="67"/>
        <v>-1</v>
      </c>
      <c r="AX599" s="15">
        <f t="shared" si="68"/>
        <v>-0.25</v>
      </c>
      <c r="AY599" s="15">
        <f t="shared" si="69"/>
        <v>-0.40277777777777724</v>
      </c>
    </row>
    <row r="600" spans="1:51" x14ac:dyDescent="0.2">
      <c r="A600" s="15">
        <v>300</v>
      </c>
      <c r="B600" s="15">
        <v>920</v>
      </c>
      <c r="C600" s="15">
        <v>0</v>
      </c>
      <c r="D600" s="15">
        <v>0</v>
      </c>
      <c r="E600" s="15">
        <v>1</v>
      </c>
      <c r="F600" s="15">
        <v>0</v>
      </c>
      <c r="G600" s="15">
        <v>0</v>
      </c>
      <c r="H600" s="15">
        <v>1</v>
      </c>
      <c r="I600" s="15">
        <v>61</v>
      </c>
      <c r="J600" s="15">
        <v>1</v>
      </c>
      <c r="K600" s="15">
        <v>0</v>
      </c>
      <c r="L600" s="15">
        <v>0</v>
      </c>
      <c r="M600" s="15">
        <v>0</v>
      </c>
      <c r="N600" s="15">
        <v>0</v>
      </c>
      <c r="O600" s="15">
        <v>3</v>
      </c>
      <c r="P600" s="15">
        <v>42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1</v>
      </c>
      <c r="W600" s="15">
        <v>1</v>
      </c>
      <c r="X600" s="15">
        <v>200</v>
      </c>
      <c r="Y600" s="193">
        <v>920</v>
      </c>
      <c r="Z600" s="15">
        <v>2.25</v>
      </c>
      <c r="AA600" s="15">
        <v>1.3333333333333333</v>
      </c>
      <c r="AB600" s="15">
        <v>1.3333333333333333</v>
      </c>
      <c r="AC600" s="15">
        <v>1</v>
      </c>
      <c r="AD600" s="15">
        <v>2</v>
      </c>
      <c r="AE600" s="15">
        <v>1.5833333333333333</v>
      </c>
      <c r="AF600" s="15">
        <v>1</v>
      </c>
      <c r="AG600" s="15">
        <v>0</v>
      </c>
      <c r="AH600" s="15">
        <v>5</v>
      </c>
      <c r="AI600" s="15" t="s">
        <v>1008</v>
      </c>
      <c r="AJ600" s="15" t="s">
        <v>1008</v>
      </c>
      <c r="AK600" s="15" t="s">
        <v>1007</v>
      </c>
      <c r="AL600" s="15">
        <v>4</v>
      </c>
      <c r="AM600" s="15">
        <v>4</v>
      </c>
      <c r="AN600" s="15">
        <v>3.25</v>
      </c>
      <c r="AO600" s="15">
        <v>3.6</v>
      </c>
      <c r="AP600" s="15">
        <v>3.6666666666666665</v>
      </c>
      <c r="AQ600" s="15">
        <v>3.5</v>
      </c>
      <c r="AR600" s="27">
        <v>3.6694444444444443</v>
      </c>
      <c r="AS600" s="15">
        <f t="shared" si="63"/>
        <v>0.60000000000000009</v>
      </c>
      <c r="AT600" s="15">
        <f t="shared" si="64"/>
        <v>1</v>
      </c>
      <c r="AU600" s="15">
        <f t="shared" si="65"/>
        <v>0.25</v>
      </c>
      <c r="AV600" s="15">
        <f t="shared" si="66"/>
        <v>0.80000000000000027</v>
      </c>
      <c r="AW600" s="15">
        <f t="shared" si="67"/>
        <v>1.9999999999999998</v>
      </c>
      <c r="AX600" s="15">
        <f t="shared" si="68"/>
        <v>0.75</v>
      </c>
      <c r="AY600" s="15">
        <f t="shared" si="69"/>
        <v>0.89999999999999991</v>
      </c>
    </row>
    <row r="601" spans="1:51" x14ac:dyDescent="0.2">
      <c r="A601" s="15">
        <v>300</v>
      </c>
      <c r="B601" s="15">
        <v>920</v>
      </c>
      <c r="C601" s="15">
        <v>0</v>
      </c>
      <c r="D601" s="15">
        <v>0</v>
      </c>
      <c r="E601" s="15">
        <v>1</v>
      </c>
      <c r="F601" s="15">
        <v>0</v>
      </c>
      <c r="G601" s="15">
        <v>0</v>
      </c>
      <c r="H601" s="15">
        <v>1</v>
      </c>
      <c r="I601" s="15">
        <v>61</v>
      </c>
      <c r="J601" s="15">
        <v>1</v>
      </c>
      <c r="K601" s="15">
        <v>0</v>
      </c>
      <c r="L601" s="15">
        <v>0</v>
      </c>
      <c r="M601" s="15">
        <v>0</v>
      </c>
      <c r="N601" s="15">
        <v>0</v>
      </c>
      <c r="O601" s="15">
        <v>3</v>
      </c>
      <c r="P601" s="15">
        <v>42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1</v>
      </c>
      <c r="X601" s="15">
        <v>200</v>
      </c>
      <c r="Y601" s="193">
        <v>850</v>
      </c>
      <c r="Z601" s="15">
        <v>2.25</v>
      </c>
      <c r="AA601" s="15">
        <v>1.3333333333333333</v>
      </c>
      <c r="AB601" s="15">
        <v>1.3333333333333333</v>
      </c>
      <c r="AC601" s="15">
        <v>1</v>
      </c>
      <c r="AD601" s="15">
        <v>2</v>
      </c>
      <c r="AE601" s="15">
        <v>1.5833333333333333</v>
      </c>
      <c r="AF601" s="15">
        <v>1</v>
      </c>
      <c r="AG601" s="15">
        <v>0</v>
      </c>
      <c r="AH601" s="15">
        <v>5</v>
      </c>
      <c r="AI601" s="15" t="s">
        <v>1008</v>
      </c>
      <c r="AJ601" s="15" t="s">
        <v>1008</v>
      </c>
      <c r="AK601" s="15" t="s">
        <v>1007</v>
      </c>
      <c r="AL601" s="27">
        <v>3.4</v>
      </c>
      <c r="AM601" s="27">
        <v>3</v>
      </c>
      <c r="AN601" s="27">
        <v>3</v>
      </c>
      <c r="AO601" s="27">
        <v>2.8</v>
      </c>
      <c r="AP601" s="27">
        <v>1.6666666666666667</v>
      </c>
      <c r="AQ601" s="27">
        <v>2.75</v>
      </c>
      <c r="AR601" s="27">
        <v>2.7694444444444444</v>
      </c>
      <c r="AS601" s="15">
        <f t="shared" si="63"/>
        <v>-0.60000000000000009</v>
      </c>
      <c r="AT601" s="15">
        <f t="shared" si="64"/>
        <v>-0.66666666666666652</v>
      </c>
      <c r="AU601" s="15">
        <f t="shared" si="65"/>
        <v>-0.75</v>
      </c>
      <c r="AV601" s="15">
        <f t="shared" si="66"/>
        <v>-0.45000000000000018</v>
      </c>
      <c r="AW601" s="15">
        <f t="shared" si="67"/>
        <v>-0.99999999999999978</v>
      </c>
      <c r="AX601" s="15">
        <f t="shared" si="68"/>
        <v>-0.5</v>
      </c>
      <c r="AY601" s="15">
        <f t="shared" si="69"/>
        <v>-0.66111111111111098</v>
      </c>
    </row>
    <row r="602" spans="1:51" x14ac:dyDescent="0.2">
      <c r="A602" s="15">
        <v>301</v>
      </c>
      <c r="B602" s="15">
        <v>921</v>
      </c>
      <c r="C602" s="15">
        <v>0</v>
      </c>
      <c r="D602" s="15">
        <v>0</v>
      </c>
      <c r="E602" s="15">
        <v>1</v>
      </c>
      <c r="F602" s="15">
        <v>0</v>
      </c>
      <c r="G602" s="15">
        <v>0</v>
      </c>
      <c r="H602" s="15">
        <v>1</v>
      </c>
      <c r="I602" s="15">
        <v>54</v>
      </c>
      <c r="J602" s="15">
        <v>0</v>
      </c>
      <c r="K602" s="15">
        <v>0</v>
      </c>
      <c r="L602" s="15">
        <v>0</v>
      </c>
      <c r="M602" s="15">
        <v>1</v>
      </c>
      <c r="N602" s="15">
        <v>0</v>
      </c>
      <c r="O602" s="15">
        <v>4</v>
      </c>
      <c r="P602" s="15">
        <v>21</v>
      </c>
      <c r="Q602" s="15">
        <v>0</v>
      </c>
      <c r="R602" s="15">
        <v>0</v>
      </c>
      <c r="S602" s="15">
        <v>1</v>
      </c>
      <c r="T602" s="15">
        <v>1400000</v>
      </c>
      <c r="U602" s="15">
        <v>0</v>
      </c>
      <c r="V602" s="15">
        <v>1</v>
      </c>
      <c r="W602" s="15">
        <v>1</v>
      </c>
      <c r="X602" s="15">
        <v>80</v>
      </c>
      <c r="Y602" s="193">
        <v>812.5</v>
      </c>
      <c r="Z602" s="15">
        <v>1.25</v>
      </c>
      <c r="AA602" s="15">
        <v>1.3333333333333333</v>
      </c>
      <c r="AB602" s="15">
        <v>2</v>
      </c>
      <c r="AC602" s="15">
        <v>1</v>
      </c>
      <c r="AD602" s="15">
        <v>2</v>
      </c>
      <c r="AE602" s="15">
        <v>1.5166666666666666</v>
      </c>
      <c r="AF602" s="15">
        <v>1</v>
      </c>
      <c r="AG602" s="15">
        <v>0</v>
      </c>
      <c r="AH602" s="15">
        <v>5</v>
      </c>
      <c r="AI602" s="15" t="s">
        <v>1008</v>
      </c>
      <c r="AJ602" s="15" t="s">
        <v>1008</v>
      </c>
      <c r="AK602" s="15" t="s">
        <v>1007</v>
      </c>
      <c r="AL602" s="15">
        <v>4</v>
      </c>
      <c r="AM602" s="15">
        <v>3.6666666666666665</v>
      </c>
      <c r="AN602" s="15">
        <v>3.75</v>
      </c>
      <c r="AO602" s="15">
        <v>3.25</v>
      </c>
      <c r="AP602" s="15">
        <v>2.6666666666666665</v>
      </c>
      <c r="AQ602" s="15">
        <v>3.25</v>
      </c>
      <c r="AR602" s="27">
        <v>3.4305555555555554</v>
      </c>
      <c r="AS602" s="15">
        <f t="shared" si="63"/>
        <v>1.2000000000000002</v>
      </c>
      <c r="AT602" s="15">
        <f t="shared" si="64"/>
        <v>0.66666666666666652</v>
      </c>
      <c r="AU602" s="15">
        <f t="shared" si="65"/>
        <v>0.25</v>
      </c>
      <c r="AV602" s="15">
        <f t="shared" si="66"/>
        <v>0.64999999999999991</v>
      </c>
      <c r="AW602" s="15">
        <f t="shared" si="67"/>
        <v>0.66666666666666652</v>
      </c>
      <c r="AX602" s="15">
        <f t="shared" si="68"/>
        <v>0</v>
      </c>
      <c r="AY602" s="15">
        <f t="shared" si="69"/>
        <v>0.57222222222222241</v>
      </c>
    </row>
    <row r="603" spans="1:51" x14ac:dyDescent="0.2">
      <c r="A603" s="15">
        <v>301</v>
      </c>
      <c r="B603" s="15">
        <v>921</v>
      </c>
      <c r="C603" s="15">
        <v>0</v>
      </c>
      <c r="D603" s="15">
        <v>0</v>
      </c>
      <c r="E603" s="15">
        <v>1</v>
      </c>
      <c r="F603" s="15">
        <v>0</v>
      </c>
      <c r="G603" s="15">
        <v>0</v>
      </c>
      <c r="H603" s="15">
        <v>1</v>
      </c>
      <c r="I603" s="15">
        <v>54</v>
      </c>
      <c r="J603" s="15">
        <v>0</v>
      </c>
      <c r="K603" s="15">
        <v>0</v>
      </c>
      <c r="L603" s="15">
        <v>0</v>
      </c>
      <c r="M603" s="15">
        <v>1</v>
      </c>
      <c r="N603" s="15">
        <v>0</v>
      </c>
      <c r="O603" s="15">
        <v>4</v>
      </c>
      <c r="P603" s="15">
        <v>21</v>
      </c>
      <c r="Q603" s="15">
        <v>0</v>
      </c>
      <c r="R603" s="15">
        <v>0</v>
      </c>
      <c r="S603" s="15">
        <v>1</v>
      </c>
      <c r="T603" s="15">
        <v>1400000</v>
      </c>
      <c r="U603" s="15">
        <v>0</v>
      </c>
      <c r="V603" s="15">
        <v>0</v>
      </c>
      <c r="W603" s="15">
        <v>1</v>
      </c>
      <c r="X603" s="15">
        <v>80</v>
      </c>
      <c r="Y603" s="193">
        <v>725</v>
      </c>
      <c r="Z603" s="15">
        <v>1.25</v>
      </c>
      <c r="AA603" s="15">
        <v>1.3333333333333333</v>
      </c>
      <c r="AB603" s="15">
        <v>2</v>
      </c>
      <c r="AC603" s="15">
        <v>1</v>
      </c>
      <c r="AD603" s="15">
        <v>2</v>
      </c>
      <c r="AE603" s="15">
        <v>1.5166666666666666</v>
      </c>
      <c r="AF603" s="15">
        <v>1</v>
      </c>
      <c r="AG603" s="15">
        <v>0</v>
      </c>
      <c r="AH603" s="15">
        <v>5</v>
      </c>
      <c r="AI603" s="15" t="s">
        <v>1008</v>
      </c>
      <c r="AJ603" s="15" t="s">
        <v>1008</v>
      </c>
      <c r="AK603" s="15" t="s">
        <v>1007</v>
      </c>
      <c r="AL603" s="27">
        <v>2.8</v>
      </c>
      <c r="AM603" s="27">
        <v>3</v>
      </c>
      <c r="AN603" s="27">
        <v>3.5</v>
      </c>
      <c r="AO603" s="27">
        <v>2.6</v>
      </c>
      <c r="AP603" s="27">
        <v>2</v>
      </c>
      <c r="AQ603" s="27">
        <v>3.25</v>
      </c>
      <c r="AR603" s="27">
        <v>2.8583333333333329</v>
      </c>
      <c r="AS603" s="15">
        <f t="shared" si="63"/>
        <v>-1.2000000000000002</v>
      </c>
      <c r="AT603" s="15">
        <f t="shared" si="64"/>
        <v>-1.333333333333333</v>
      </c>
      <c r="AU603" s="15">
        <f t="shared" si="65"/>
        <v>-0.5</v>
      </c>
      <c r="AV603" s="15">
        <f t="shared" si="66"/>
        <v>-0.60000000000000009</v>
      </c>
      <c r="AW603" s="15">
        <f t="shared" si="67"/>
        <v>-0.33333333333333348</v>
      </c>
      <c r="AX603" s="15">
        <f t="shared" si="68"/>
        <v>-0.75</v>
      </c>
      <c r="AY603" s="15">
        <f t="shared" si="69"/>
        <v>-0.78611111111111098</v>
      </c>
    </row>
    <row r="604" spans="1:51" x14ac:dyDescent="0.2">
      <c r="A604" s="15">
        <v>302</v>
      </c>
      <c r="B604" s="15">
        <v>922</v>
      </c>
      <c r="C604" s="15">
        <v>0</v>
      </c>
      <c r="D604" s="15">
        <v>0</v>
      </c>
      <c r="E604" s="15">
        <v>1</v>
      </c>
      <c r="F604" s="15">
        <v>0</v>
      </c>
      <c r="G604" s="15">
        <v>0</v>
      </c>
      <c r="H604" s="15">
        <v>0</v>
      </c>
      <c r="I604" s="15">
        <v>46</v>
      </c>
      <c r="J604" s="15">
        <v>0</v>
      </c>
      <c r="K604" s="15">
        <v>0</v>
      </c>
      <c r="L604" s="15">
        <v>0</v>
      </c>
      <c r="M604" s="15">
        <v>1</v>
      </c>
      <c r="N604" s="15">
        <v>0</v>
      </c>
      <c r="O604" s="15">
        <v>5</v>
      </c>
      <c r="P604" s="15">
        <v>17</v>
      </c>
      <c r="Q604" s="15">
        <v>0</v>
      </c>
      <c r="R604" s="15">
        <v>1</v>
      </c>
      <c r="S604" s="15">
        <v>0</v>
      </c>
      <c r="T604" s="15">
        <v>0</v>
      </c>
      <c r="U604" s="15">
        <v>0</v>
      </c>
      <c r="V604" s="15">
        <v>1</v>
      </c>
      <c r="W604" s="15">
        <v>0</v>
      </c>
      <c r="X604" s="15">
        <v>40</v>
      </c>
      <c r="Y604" s="193">
        <v>6712.5</v>
      </c>
      <c r="Z604" s="15">
        <v>2.25</v>
      </c>
      <c r="AA604" s="15">
        <v>1.6666666666666667</v>
      </c>
      <c r="AB604" s="15">
        <v>1.6666666666666667</v>
      </c>
      <c r="AC604" s="15">
        <v>1</v>
      </c>
      <c r="AD604" s="15">
        <v>2</v>
      </c>
      <c r="AE604" s="15">
        <v>1.7166666666666668</v>
      </c>
      <c r="AF604" s="15">
        <v>1</v>
      </c>
      <c r="AG604" s="15">
        <v>1</v>
      </c>
      <c r="AH604" s="15">
        <v>4</v>
      </c>
      <c r="AI604" s="15">
        <v>0</v>
      </c>
      <c r="AJ604" s="15">
        <v>1</v>
      </c>
      <c r="AK604" s="15">
        <v>1</v>
      </c>
      <c r="AL604" s="15">
        <v>4</v>
      </c>
      <c r="AM604" s="15">
        <v>4.333333333333333</v>
      </c>
      <c r="AN604" s="15">
        <v>4</v>
      </c>
      <c r="AO604" s="15">
        <v>3.2</v>
      </c>
      <c r="AP604" s="15">
        <v>2.3333333333333335</v>
      </c>
      <c r="AQ604" s="15">
        <v>4</v>
      </c>
      <c r="AR604" s="27">
        <v>3.6444444444444439</v>
      </c>
      <c r="AS604" s="15">
        <f t="shared" si="63"/>
        <v>0.79999999999999982</v>
      </c>
      <c r="AT604" s="15">
        <f t="shared" si="64"/>
        <v>1.6666666666666665</v>
      </c>
      <c r="AU604" s="15">
        <f t="shared" si="65"/>
        <v>1</v>
      </c>
      <c r="AV604" s="15">
        <f t="shared" si="66"/>
        <v>1.2000000000000002</v>
      </c>
      <c r="AW604" s="15">
        <f t="shared" si="67"/>
        <v>1.0000000000000002</v>
      </c>
      <c r="AX604" s="15">
        <f t="shared" si="68"/>
        <v>1.75</v>
      </c>
      <c r="AY604" s="15">
        <f t="shared" si="69"/>
        <v>1.2361111111111103</v>
      </c>
    </row>
    <row r="605" spans="1:51" x14ac:dyDescent="0.2">
      <c r="A605" s="15">
        <v>302</v>
      </c>
      <c r="B605" s="15">
        <v>922</v>
      </c>
      <c r="C605" s="15">
        <v>0</v>
      </c>
      <c r="D605" s="15">
        <v>0</v>
      </c>
      <c r="E605" s="15">
        <v>1</v>
      </c>
      <c r="F605" s="15">
        <v>0</v>
      </c>
      <c r="G605" s="15">
        <v>0</v>
      </c>
      <c r="H605" s="15">
        <v>0</v>
      </c>
      <c r="I605" s="15">
        <v>46</v>
      </c>
      <c r="J605" s="15">
        <v>0</v>
      </c>
      <c r="K605" s="15">
        <v>0</v>
      </c>
      <c r="L605" s="15">
        <v>0</v>
      </c>
      <c r="M605" s="15">
        <v>1</v>
      </c>
      <c r="N605" s="15">
        <v>0</v>
      </c>
      <c r="O605" s="15">
        <v>5</v>
      </c>
      <c r="P605" s="15">
        <v>17</v>
      </c>
      <c r="Q605" s="15">
        <v>0</v>
      </c>
      <c r="R605" s="15">
        <v>1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40</v>
      </c>
      <c r="Y605" s="193">
        <v>6250</v>
      </c>
      <c r="Z605" s="15">
        <v>2.25</v>
      </c>
      <c r="AA605" s="15">
        <v>1.6666666666666667</v>
      </c>
      <c r="AB605" s="15">
        <v>1.6666666666666667</v>
      </c>
      <c r="AC605" s="15">
        <v>1</v>
      </c>
      <c r="AD605" s="15">
        <v>2</v>
      </c>
      <c r="AE605" s="15">
        <v>1.7166666666666668</v>
      </c>
      <c r="AF605" s="15">
        <v>1</v>
      </c>
      <c r="AG605" s="15">
        <v>1</v>
      </c>
      <c r="AH605" s="15">
        <v>4</v>
      </c>
      <c r="AI605" s="15">
        <v>0</v>
      </c>
      <c r="AJ605" s="15">
        <v>1</v>
      </c>
      <c r="AK605" s="15">
        <v>1</v>
      </c>
      <c r="AL605" s="27">
        <v>3.2</v>
      </c>
      <c r="AM605" s="27">
        <v>2.6666666666666665</v>
      </c>
      <c r="AN605" s="27">
        <v>3</v>
      </c>
      <c r="AO605" s="27">
        <v>2</v>
      </c>
      <c r="AP605" s="27">
        <v>1.3333333333333333</v>
      </c>
      <c r="AQ605" s="27">
        <v>2.25</v>
      </c>
      <c r="AR605" s="27">
        <v>2.4083333333333337</v>
      </c>
      <c r="AS605" s="15">
        <f t="shared" si="63"/>
        <v>-0.59999999999999964</v>
      </c>
      <c r="AT605" s="15">
        <f t="shared" si="64"/>
        <v>-1</v>
      </c>
      <c r="AU605" s="15">
        <f t="shared" si="65"/>
        <v>-0.5</v>
      </c>
      <c r="AV605" s="15">
        <f t="shared" si="66"/>
        <v>-1.4</v>
      </c>
      <c r="AW605" s="15">
        <f t="shared" si="67"/>
        <v>-1.0000000000000002</v>
      </c>
      <c r="AX605" s="15">
        <f t="shared" si="68"/>
        <v>-0.75</v>
      </c>
      <c r="AY605" s="15">
        <f t="shared" si="69"/>
        <v>-0.87499999999999956</v>
      </c>
    </row>
    <row r="606" spans="1:51" x14ac:dyDescent="0.2">
      <c r="A606" s="15">
        <v>303</v>
      </c>
      <c r="B606" s="15">
        <v>3923</v>
      </c>
      <c r="C606" s="15">
        <v>0</v>
      </c>
      <c r="D606" s="15">
        <v>0</v>
      </c>
      <c r="E606" s="15">
        <v>1</v>
      </c>
      <c r="F606" s="15">
        <v>0</v>
      </c>
      <c r="G606" s="15">
        <v>0</v>
      </c>
      <c r="H606" s="15">
        <v>1</v>
      </c>
      <c r="I606" s="15">
        <v>46</v>
      </c>
      <c r="J606" s="15">
        <v>0</v>
      </c>
      <c r="K606" s="15">
        <v>1</v>
      </c>
      <c r="L606" s="15">
        <v>0</v>
      </c>
      <c r="M606" s="15">
        <v>0</v>
      </c>
      <c r="N606" s="15">
        <v>0</v>
      </c>
      <c r="O606" s="15">
        <v>4</v>
      </c>
      <c r="P606" s="15">
        <v>21</v>
      </c>
      <c r="Q606" s="15">
        <v>0</v>
      </c>
      <c r="R606" s="15">
        <v>0</v>
      </c>
      <c r="S606" s="15">
        <v>1</v>
      </c>
      <c r="T606" s="15">
        <v>150000</v>
      </c>
      <c r="U606" s="15">
        <v>0</v>
      </c>
      <c r="V606" s="15">
        <v>1</v>
      </c>
      <c r="W606" s="15">
        <v>0</v>
      </c>
      <c r="X606" s="15">
        <v>30</v>
      </c>
      <c r="Y606" s="193">
        <v>6266.666666666667</v>
      </c>
      <c r="Z606" s="15">
        <v>2.25</v>
      </c>
      <c r="AA606" s="15">
        <v>2</v>
      </c>
      <c r="AB606" s="15">
        <v>1.6666666666666667</v>
      </c>
      <c r="AC606" s="15">
        <v>1</v>
      </c>
      <c r="AD606" s="15">
        <v>2</v>
      </c>
      <c r="AE606" s="15">
        <v>1.7833333333333337</v>
      </c>
      <c r="AF606" s="15">
        <v>1</v>
      </c>
      <c r="AG606" s="15">
        <v>1</v>
      </c>
      <c r="AH606" s="15">
        <v>3</v>
      </c>
      <c r="AI606" s="15">
        <v>1</v>
      </c>
      <c r="AJ606" s="15">
        <v>0</v>
      </c>
      <c r="AK606" s="15">
        <v>1</v>
      </c>
      <c r="AL606" s="15">
        <v>3.8</v>
      </c>
      <c r="AM606" s="15">
        <v>3.6666666666666665</v>
      </c>
      <c r="AN606" s="15">
        <v>3.5</v>
      </c>
      <c r="AO606" s="15">
        <v>3.4</v>
      </c>
      <c r="AP606" s="15">
        <v>2.3333333333333335</v>
      </c>
      <c r="AQ606" s="15">
        <v>3</v>
      </c>
      <c r="AR606" s="27">
        <v>3.2833333333333332</v>
      </c>
      <c r="AS606" s="15">
        <f t="shared" si="63"/>
        <v>1.4</v>
      </c>
      <c r="AT606" s="15">
        <f t="shared" si="64"/>
        <v>0.33333333333333304</v>
      </c>
      <c r="AU606" s="15">
        <f t="shared" si="65"/>
        <v>0.25</v>
      </c>
      <c r="AV606" s="15">
        <f t="shared" si="66"/>
        <v>1.1999999999999997</v>
      </c>
      <c r="AW606" s="15">
        <f t="shared" si="67"/>
        <v>1.3333333333333335</v>
      </c>
      <c r="AX606" s="15">
        <f t="shared" si="68"/>
        <v>0.5</v>
      </c>
      <c r="AY606" s="15">
        <f t="shared" si="69"/>
        <v>0.83611111111111081</v>
      </c>
    </row>
    <row r="607" spans="1:51" x14ac:dyDescent="0.2">
      <c r="A607" s="15">
        <v>303</v>
      </c>
      <c r="B607" s="15">
        <v>3923</v>
      </c>
      <c r="C607" s="15">
        <v>0</v>
      </c>
      <c r="D607" s="15">
        <v>0</v>
      </c>
      <c r="E607" s="15">
        <v>1</v>
      </c>
      <c r="F607" s="15">
        <v>0</v>
      </c>
      <c r="G607" s="15">
        <v>0</v>
      </c>
      <c r="H607" s="15">
        <v>1</v>
      </c>
      <c r="I607" s="15">
        <v>46</v>
      </c>
      <c r="J607" s="15">
        <v>0</v>
      </c>
      <c r="K607" s="15">
        <v>1</v>
      </c>
      <c r="L607" s="15">
        <v>0</v>
      </c>
      <c r="M607" s="15">
        <v>0</v>
      </c>
      <c r="N607" s="15">
        <v>0</v>
      </c>
      <c r="O607" s="15">
        <v>4</v>
      </c>
      <c r="P607" s="15">
        <v>21</v>
      </c>
      <c r="Q607" s="15">
        <v>0</v>
      </c>
      <c r="R607" s="15">
        <v>0</v>
      </c>
      <c r="S607" s="15">
        <v>1</v>
      </c>
      <c r="T607" s="15">
        <v>150000</v>
      </c>
      <c r="U607" s="15">
        <v>0</v>
      </c>
      <c r="V607" s="15">
        <v>0</v>
      </c>
      <c r="W607" s="15">
        <v>0</v>
      </c>
      <c r="X607" s="15">
        <v>30</v>
      </c>
      <c r="Y607" s="193">
        <v>5120</v>
      </c>
      <c r="Z607" s="15">
        <v>2.25</v>
      </c>
      <c r="AA607" s="15">
        <v>2</v>
      </c>
      <c r="AB607" s="15">
        <v>1.6666666666666667</v>
      </c>
      <c r="AC607" s="15">
        <v>1</v>
      </c>
      <c r="AD607" s="15">
        <v>2</v>
      </c>
      <c r="AE607" s="15">
        <v>1.7833333333333337</v>
      </c>
      <c r="AF607" s="15">
        <v>1</v>
      </c>
      <c r="AG607" s="15">
        <v>1</v>
      </c>
      <c r="AH607" s="15">
        <v>3</v>
      </c>
      <c r="AI607" s="15">
        <v>1</v>
      </c>
      <c r="AJ607" s="15">
        <v>0</v>
      </c>
      <c r="AK607" s="15">
        <v>1</v>
      </c>
      <c r="AL607" s="27">
        <v>2.4</v>
      </c>
      <c r="AM607" s="27">
        <v>3.3333333333333335</v>
      </c>
      <c r="AN607" s="27">
        <v>3.25</v>
      </c>
      <c r="AO607" s="27">
        <v>2.2000000000000002</v>
      </c>
      <c r="AP607" s="27">
        <v>1</v>
      </c>
      <c r="AQ607" s="27">
        <v>2.5</v>
      </c>
      <c r="AR607" s="27">
        <v>2.4472222222222224</v>
      </c>
      <c r="AS607" s="15">
        <f t="shared" si="63"/>
        <v>-1.8000000000000003</v>
      </c>
      <c r="AT607" s="15">
        <f t="shared" si="64"/>
        <v>-0.99999999999999956</v>
      </c>
      <c r="AU607" s="15">
        <f t="shared" si="65"/>
        <v>-0.25</v>
      </c>
      <c r="AV607" s="15">
        <f t="shared" si="66"/>
        <v>-0.79999999999999982</v>
      </c>
      <c r="AW607" s="15">
        <f t="shared" si="67"/>
        <v>-1</v>
      </c>
      <c r="AX607" s="15">
        <f t="shared" si="68"/>
        <v>-1</v>
      </c>
      <c r="AY607" s="15">
        <f t="shared" si="69"/>
        <v>-0.97499999999999964</v>
      </c>
    </row>
    <row r="608" spans="1:51" x14ac:dyDescent="0.2">
      <c r="A608" s="15">
        <v>304</v>
      </c>
      <c r="B608" s="15">
        <v>923</v>
      </c>
      <c r="C608" s="15">
        <v>0</v>
      </c>
      <c r="D608" s="15">
        <v>0</v>
      </c>
      <c r="E608" s="15">
        <v>1</v>
      </c>
      <c r="F608" s="15">
        <v>0</v>
      </c>
      <c r="G608" s="15">
        <v>0</v>
      </c>
      <c r="H608" s="15">
        <v>1</v>
      </c>
      <c r="I608" s="15">
        <v>50</v>
      </c>
      <c r="J608" s="15">
        <v>0</v>
      </c>
      <c r="K608" s="15">
        <v>1</v>
      </c>
      <c r="L608" s="15">
        <v>0</v>
      </c>
      <c r="M608" s="15">
        <v>0</v>
      </c>
      <c r="N608" s="15">
        <v>0</v>
      </c>
      <c r="O608" s="15">
        <v>4</v>
      </c>
      <c r="P608" s="15">
        <v>29</v>
      </c>
      <c r="Q608" s="15">
        <v>0</v>
      </c>
      <c r="R608" s="15">
        <v>1</v>
      </c>
      <c r="S608" s="15">
        <v>0</v>
      </c>
      <c r="T608" s="15">
        <v>0</v>
      </c>
      <c r="U608" s="15">
        <v>0</v>
      </c>
      <c r="V608" s="15">
        <v>1</v>
      </c>
      <c r="W608" s="15">
        <v>1</v>
      </c>
      <c r="X608" s="15">
        <v>120</v>
      </c>
      <c r="Y608" s="193">
        <v>950</v>
      </c>
      <c r="Z608" s="15">
        <v>1.75</v>
      </c>
      <c r="AA608" s="15">
        <v>1.3333333333333333</v>
      </c>
      <c r="AB608" s="15">
        <v>1</v>
      </c>
      <c r="AC608" s="15">
        <v>2.5</v>
      </c>
      <c r="AD608" s="15">
        <v>2.5</v>
      </c>
      <c r="AE608" s="15">
        <v>1.8166666666666664</v>
      </c>
      <c r="AF608" s="15">
        <v>1</v>
      </c>
      <c r="AG608" s="15">
        <v>0</v>
      </c>
      <c r="AH608" s="15">
        <v>5</v>
      </c>
      <c r="AI608" s="15" t="s">
        <v>1008</v>
      </c>
      <c r="AJ608" s="15" t="s">
        <v>1008</v>
      </c>
      <c r="AK608" s="15" t="s">
        <v>1007</v>
      </c>
      <c r="AL608" s="15">
        <v>4.2</v>
      </c>
      <c r="AM608" s="15">
        <v>4.333333333333333</v>
      </c>
      <c r="AN608" s="15">
        <v>3.5</v>
      </c>
      <c r="AO608" s="15">
        <v>3</v>
      </c>
      <c r="AP608" s="15">
        <v>2</v>
      </c>
      <c r="AQ608" s="15">
        <v>3.5</v>
      </c>
      <c r="AR608" s="27">
        <v>3.4222222222222221</v>
      </c>
      <c r="AS608" s="15">
        <f t="shared" si="63"/>
        <v>0.80000000000000027</v>
      </c>
      <c r="AT608" s="15">
        <f t="shared" si="64"/>
        <v>0.66666666666666652</v>
      </c>
      <c r="AU608" s="15">
        <f t="shared" si="65"/>
        <v>0.5</v>
      </c>
      <c r="AV608" s="15">
        <f t="shared" si="66"/>
        <v>0.39999999999999991</v>
      </c>
      <c r="AW608" s="15">
        <f t="shared" si="67"/>
        <v>0.33333333333333326</v>
      </c>
      <c r="AX608" s="15">
        <f t="shared" si="68"/>
        <v>0</v>
      </c>
      <c r="AY608" s="15">
        <f t="shared" si="69"/>
        <v>0.45000000000000018</v>
      </c>
    </row>
    <row r="609" spans="1:51" x14ac:dyDescent="0.2">
      <c r="A609" s="15">
        <v>304</v>
      </c>
      <c r="B609" s="15">
        <v>923</v>
      </c>
      <c r="C609" s="15">
        <v>0</v>
      </c>
      <c r="D609" s="15">
        <v>0</v>
      </c>
      <c r="E609" s="15">
        <v>1</v>
      </c>
      <c r="F609" s="15">
        <v>0</v>
      </c>
      <c r="G609" s="15">
        <v>0</v>
      </c>
      <c r="H609" s="15">
        <v>1</v>
      </c>
      <c r="I609" s="15">
        <v>50</v>
      </c>
      <c r="J609" s="15">
        <v>0</v>
      </c>
      <c r="K609" s="15">
        <v>1</v>
      </c>
      <c r="L609" s="15">
        <v>0</v>
      </c>
      <c r="M609" s="15">
        <v>0</v>
      </c>
      <c r="N609" s="15">
        <v>0</v>
      </c>
      <c r="O609" s="15">
        <v>4</v>
      </c>
      <c r="P609" s="15">
        <v>29</v>
      </c>
      <c r="Q609" s="15">
        <v>0</v>
      </c>
      <c r="R609" s="15">
        <v>1</v>
      </c>
      <c r="S609" s="15">
        <v>0</v>
      </c>
      <c r="T609" s="15">
        <v>0</v>
      </c>
      <c r="U609" s="15">
        <v>0</v>
      </c>
      <c r="V609" s="15">
        <v>0</v>
      </c>
      <c r="W609" s="15">
        <v>1</v>
      </c>
      <c r="X609" s="15">
        <v>120</v>
      </c>
      <c r="Y609" s="193">
        <v>850</v>
      </c>
      <c r="Z609" s="15">
        <v>1.75</v>
      </c>
      <c r="AA609" s="15">
        <v>1.3333333333333333</v>
      </c>
      <c r="AB609" s="15">
        <v>1</v>
      </c>
      <c r="AC609" s="15">
        <v>2.5</v>
      </c>
      <c r="AD609" s="15">
        <v>2.5</v>
      </c>
      <c r="AE609" s="15">
        <v>1.8166666666666664</v>
      </c>
      <c r="AF609" s="15">
        <v>1</v>
      </c>
      <c r="AG609" s="15">
        <v>0</v>
      </c>
      <c r="AH609" s="15">
        <v>5</v>
      </c>
      <c r="AI609" s="15" t="s">
        <v>1008</v>
      </c>
      <c r="AJ609" s="15" t="s">
        <v>1008</v>
      </c>
      <c r="AK609" s="15" t="s">
        <v>1007</v>
      </c>
      <c r="AL609" s="27">
        <v>3.4</v>
      </c>
      <c r="AM609" s="27">
        <v>3.6666666666666665</v>
      </c>
      <c r="AN609" s="27">
        <v>3</v>
      </c>
      <c r="AO609" s="27">
        <v>2.6</v>
      </c>
      <c r="AP609" s="27">
        <v>1.6666666666666667</v>
      </c>
      <c r="AQ609" s="27">
        <v>3.5</v>
      </c>
      <c r="AR609" s="27">
        <v>2.9722222222222219</v>
      </c>
      <c r="AS609" s="15">
        <f t="shared" si="63"/>
        <v>-0.39999999999999991</v>
      </c>
      <c r="AT609" s="15">
        <f t="shared" si="64"/>
        <v>0</v>
      </c>
      <c r="AU609" s="15">
        <f t="shared" si="65"/>
        <v>-0.25</v>
      </c>
      <c r="AV609" s="15">
        <f t="shared" si="66"/>
        <v>-1</v>
      </c>
      <c r="AW609" s="15">
        <f t="shared" si="67"/>
        <v>-1.6666666666666667</v>
      </c>
      <c r="AX609" s="15">
        <f t="shared" si="68"/>
        <v>-0.25</v>
      </c>
      <c r="AY609" s="15">
        <f t="shared" si="69"/>
        <v>-0.59444444444444455</v>
      </c>
    </row>
    <row r="610" spans="1:51" x14ac:dyDescent="0.2">
      <c r="A610" s="15">
        <v>305</v>
      </c>
      <c r="B610" s="15">
        <v>925</v>
      </c>
      <c r="C610" s="15">
        <v>0</v>
      </c>
      <c r="D610" s="15">
        <v>0</v>
      </c>
      <c r="E610" s="15">
        <v>1</v>
      </c>
      <c r="F610" s="15">
        <v>0</v>
      </c>
      <c r="G610" s="15">
        <v>0</v>
      </c>
      <c r="H610" s="15">
        <v>0</v>
      </c>
      <c r="I610" s="15">
        <v>54</v>
      </c>
      <c r="J610" s="15">
        <v>0</v>
      </c>
      <c r="K610" s="15">
        <v>1</v>
      </c>
      <c r="L610" s="15">
        <v>0</v>
      </c>
      <c r="M610" s="15">
        <v>0</v>
      </c>
      <c r="N610" s="15">
        <v>0</v>
      </c>
      <c r="O610" s="15">
        <v>3</v>
      </c>
      <c r="P610" s="15">
        <v>28</v>
      </c>
      <c r="Q610" s="15">
        <v>1</v>
      </c>
      <c r="R610" s="15">
        <v>1</v>
      </c>
      <c r="S610" s="15">
        <v>0</v>
      </c>
      <c r="T610" s="15">
        <v>0</v>
      </c>
      <c r="U610" s="15">
        <v>0</v>
      </c>
      <c r="V610" s="15">
        <v>1</v>
      </c>
      <c r="W610" s="15">
        <v>0</v>
      </c>
      <c r="X610" s="15">
        <v>22</v>
      </c>
      <c r="Y610" s="193">
        <v>7104.545454545454</v>
      </c>
      <c r="Z610" s="15">
        <v>2</v>
      </c>
      <c r="AA610" s="15">
        <v>2</v>
      </c>
      <c r="AB610" s="15">
        <v>1.6666666666666667</v>
      </c>
      <c r="AC610" s="15">
        <v>1</v>
      </c>
      <c r="AD610" s="15">
        <v>2</v>
      </c>
      <c r="AE610" s="15">
        <v>1.7333333333333336</v>
      </c>
      <c r="AF610" s="15">
        <v>1</v>
      </c>
      <c r="AG610" s="15">
        <v>0</v>
      </c>
      <c r="AH610" s="15">
        <v>5</v>
      </c>
      <c r="AI610" s="15" t="s">
        <v>1008</v>
      </c>
      <c r="AJ610" s="15" t="s">
        <v>1008</v>
      </c>
      <c r="AK610" s="15" t="s">
        <v>1007</v>
      </c>
      <c r="AL610" s="15">
        <v>3.8</v>
      </c>
      <c r="AM610" s="15">
        <v>3.6666666666666665</v>
      </c>
      <c r="AN610" s="15">
        <v>3.25</v>
      </c>
      <c r="AO610" s="15">
        <v>3.6</v>
      </c>
      <c r="AP610" s="15">
        <v>3.3333333333333335</v>
      </c>
      <c r="AQ610" s="15">
        <v>3.75</v>
      </c>
      <c r="AR610" s="27">
        <v>3.5666666666666664</v>
      </c>
      <c r="AS610" s="15">
        <f t="shared" si="63"/>
        <v>0.59999999999999964</v>
      </c>
      <c r="AT610" s="15">
        <f t="shared" si="64"/>
        <v>0.33333333333333304</v>
      </c>
      <c r="AU610" s="15">
        <f t="shared" si="65"/>
        <v>0</v>
      </c>
      <c r="AV610" s="15">
        <f t="shared" si="66"/>
        <v>0</v>
      </c>
      <c r="AW610" s="15">
        <f t="shared" si="67"/>
        <v>0.33333333333333348</v>
      </c>
      <c r="AX610" s="15">
        <f t="shared" si="68"/>
        <v>0.25</v>
      </c>
      <c r="AY610" s="15">
        <f t="shared" si="69"/>
        <v>0.25277777777777777</v>
      </c>
    </row>
    <row r="611" spans="1:51" x14ac:dyDescent="0.2">
      <c r="A611" s="15">
        <v>305</v>
      </c>
      <c r="B611" s="15">
        <v>925</v>
      </c>
      <c r="C611" s="15">
        <v>0</v>
      </c>
      <c r="D611" s="15">
        <v>0</v>
      </c>
      <c r="E611" s="15">
        <v>1</v>
      </c>
      <c r="F611" s="15">
        <v>0</v>
      </c>
      <c r="G611" s="15">
        <v>0</v>
      </c>
      <c r="H611" s="15">
        <v>0</v>
      </c>
      <c r="I611" s="15">
        <v>54</v>
      </c>
      <c r="J611" s="15">
        <v>0</v>
      </c>
      <c r="K611" s="15">
        <v>1</v>
      </c>
      <c r="L611" s="15">
        <v>0</v>
      </c>
      <c r="M611" s="15">
        <v>0</v>
      </c>
      <c r="N611" s="15">
        <v>0</v>
      </c>
      <c r="O611" s="15">
        <v>3</v>
      </c>
      <c r="P611" s="15">
        <v>28</v>
      </c>
      <c r="Q611" s="15">
        <v>1</v>
      </c>
      <c r="R611" s="15">
        <v>1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22</v>
      </c>
      <c r="Y611" s="193">
        <v>6181.818181818182</v>
      </c>
      <c r="Z611" s="15">
        <v>2</v>
      </c>
      <c r="AA611" s="15">
        <v>2</v>
      </c>
      <c r="AB611" s="15">
        <v>1.6666666666666667</v>
      </c>
      <c r="AC611" s="15">
        <v>1</v>
      </c>
      <c r="AD611" s="15">
        <v>2</v>
      </c>
      <c r="AE611" s="15">
        <v>1.7333333333333336</v>
      </c>
      <c r="AF611" s="15">
        <v>1</v>
      </c>
      <c r="AG611" s="15">
        <v>0</v>
      </c>
      <c r="AH611" s="15">
        <v>5</v>
      </c>
      <c r="AI611" s="15" t="s">
        <v>1008</v>
      </c>
      <c r="AJ611" s="15" t="s">
        <v>1008</v>
      </c>
      <c r="AK611" s="15" t="s">
        <v>1007</v>
      </c>
      <c r="AL611" s="27">
        <v>3.2</v>
      </c>
      <c r="AM611" s="27">
        <v>3.3333333333333335</v>
      </c>
      <c r="AN611" s="27">
        <v>3.25</v>
      </c>
      <c r="AO611" s="27">
        <v>3.6</v>
      </c>
      <c r="AP611" s="27">
        <v>3</v>
      </c>
      <c r="AQ611" s="27">
        <v>3.5</v>
      </c>
      <c r="AR611" s="27">
        <v>3.3138888888888887</v>
      </c>
      <c r="AS611" s="15">
        <f t="shared" si="63"/>
        <v>-0.79999999999999982</v>
      </c>
      <c r="AT611" s="15">
        <f t="shared" si="64"/>
        <v>-0.99999999999999956</v>
      </c>
      <c r="AU611" s="15">
        <f t="shared" si="65"/>
        <v>-0.25</v>
      </c>
      <c r="AV611" s="15">
        <f t="shared" si="66"/>
        <v>-0.39999999999999991</v>
      </c>
      <c r="AW611" s="15">
        <f t="shared" si="67"/>
        <v>0</v>
      </c>
      <c r="AX611" s="15">
        <f t="shared" si="68"/>
        <v>-0.25</v>
      </c>
      <c r="AY611" s="15">
        <f t="shared" si="69"/>
        <v>-0.45000000000000018</v>
      </c>
    </row>
    <row r="612" spans="1:51" x14ac:dyDescent="0.2">
      <c r="A612" s="15">
        <v>306</v>
      </c>
      <c r="B612" s="15">
        <v>926</v>
      </c>
      <c r="C612" s="15">
        <v>0</v>
      </c>
      <c r="D612" s="15">
        <v>0</v>
      </c>
      <c r="E612" s="15">
        <v>1</v>
      </c>
      <c r="F612" s="15">
        <v>0</v>
      </c>
      <c r="G612" s="15">
        <v>0</v>
      </c>
      <c r="H612" s="15">
        <v>1</v>
      </c>
      <c r="I612" s="15">
        <v>36</v>
      </c>
      <c r="J612" s="15">
        <v>0</v>
      </c>
      <c r="K612" s="15">
        <v>0</v>
      </c>
      <c r="L612" s="15">
        <v>0</v>
      </c>
      <c r="M612" s="15">
        <v>1</v>
      </c>
      <c r="N612" s="15">
        <v>0</v>
      </c>
      <c r="O612" s="15">
        <v>5</v>
      </c>
      <c r="P612" s="15">
        <v>6</v>
      </c>
      <c r="Q612" s="15">
        <v>0</v>
      </c>
      <c r="R612" s="15">
        <v>1</v>
      </c>
      <c r="S612" s="15">
        <v>1</v>
      </c>
      <c r="T612" s="15">
        <v>500000</v>
      </c>
      <c r="U612" s="15">
        <v>0</v>
      </c>
      <c r="V612" s="15">
        <v>1</v>
      </c>
      <c r="W612" s="15">
        <v>1</v>
      </c>
      <c r="X612" s="15">
        <v>35</v>
      </c>
      <c r="Y612" s="193">
        <v>850</v>
      </c>
      <c r="Z612" s="15">
        <v>2.75</v>
      </c>
      <c r="AA612" s="15">
        <v>2</v>
      </c>
      <c r="AB612" s="15">
        <v>2.3333333333333335</v>
      </c>
      <c r="AC612" s="15">
        <v>1</v>
      </c>
      <c r="AD612" s="15">
        <v>2.5</v>
      </c>
      <c r="AE612" s="15">
        <v>2.1166666666666667</v>
      </c>
      <c r="AF612" s="15">
        <v>1</v>
      </c>
      <c r="AG612" s="15">
        <v>1</v>
      </c>
      <c r="AH612" s="15">
        <v>3</v>
      </c>
      <c r="AI612" s="15">
        <v>1</v>
      </c>
      <c r="AJ612" s="15">
        <v>0</v>
      </c>
      <c r="AK612" s="15">
        <v>1</v>
      </c>
      <c r="AL612" s="15">
        <v>4</v>
      </c>
      <c r="AM612" s="15">
        <v>4.333333333333333</v>
      </c>
      <c r="AN612" s="15">
        <v>3.5</v>
      </c>
      <c r="AO612" s="15">
        <v>4</v>
      </c>
      <c r="AP612" s="15">
        <v>3</v>
      </c>
      <c r="AQ612" s="15">
        <v>3.75</v>
      </c>
      <c r="AR612" s="27">
        <v>3.7638888888888888</v>
      </c>
      <c r="AS612" s="15">
        <f t="shared" si="63"/>
        <v>1.2000000000000002</v>
      </c>
      <c r="AT612" s="15">
        <f t="shared" si="64"/>
        <v>1.333333333333333</v>
      </c>
      <c r="AU612" s="15">
        <f t="shared" si="65"/>
        <v>0.25</v>
      </c>
      <c r="AV612" s="15">
        <f t="shared" si="66"/>
        <v>1</v>
      </c>
      <c r="AW612" s="15">
        <f t="shared" si="67"/>
        <v>1.3333333333333333</v>
      </c>
      <c r="AX612" s="15">
        <f t="shared" si="68"/>
        <v>0.5</v>
      </c>
      <c r="AY612" s="15">
        <f t="shared" si="69"/>
        <v>0.93611111111111089</v>
      </c>
    </row>
    <row r="613" spans="1:51" x14ac:dyDescent="0.2">
      <c r="A613" s="15">
        <v>306</v>
      </c>
      <c r="B613" s="15">
        <v>926</v>
      </c>
      <c r="C613" s="15">
        <v>0</v>
      </c>
      <c r="D613" s="15">
        <v>0</v>
      </c>
      <c r="E613" s="15">
        <v>1</v>
      </c>
      <c r="F613" s="15">
        <v>0</v>
      </c>
      <c r="G613" s="15">
        <v>0</v>
      </c>
      <c r="H613" s="15">
        <v>1</v>
      </c>
      <c r="I613" s="15">
        <v>36</v>
      </c>
      <c r="J613" s="15">
        <v>0</v>
      </c>
      <c r="K613" s="15">
        <v>0</v>
      </c>
      <c r="L613" s="15">
        <v>0</v>
      </c>
      <c r="M613" s="15">
        <v>1</v>
      </c>
      <c r="N613" s="15">
        <v>0</v>
      </c>
      <c r="O613" s="15">
        <v>5</v>
      </c>
      <c r="P613" s="15">
        <v>6</v>
      </c>
      <c r="Q613" s="15">
        <v>0</v>
      </c>
      <c r="R613" s="15">
        <v>1</v>
      </c>
      <c r="S613" s="15">
        <v>1</v>
      </c>
      <c r="T613" s="15">
        <v>500000</v>
      </c>
      <c r="U613" s="15">
        <v>0</v>
      </c>
      <c r="V613" s="15">
        <v>0</v>
      </c>
      <c r="W613" s="15">
        <v>1</v>
      </c>
      <c r="X613" s="15">
        <v>35</v>
      </c>
      <c r="Y613" s="193">
        <v>800</v>
      </c>
      <c r="Z613" s="15">
        <v>2.75</v>
      </c>
      <c r="AA613" s="15">
        <v>2</v>
      </c>
      <c r="AB613" s="15">
        <v>2.3333333333333335</v>
      </c>
      <c r="AC613" s="15">
        <v>1</v>
      </c>
      <c r="AD613" s="15">
        <v>2.5</v>
      </c>
      <c r="AE613" s="15">
        <v>2.1166666666666667</v>
      </c>
      <c r="AF613" s="15">
        <v>1</v>
      </c>
      <c r="AG613" s="15">
        <v>1</v>
      </c>
      <c r="AH613" s="15">
        <v>3</v>
      </c>
      <c r="AI613" s="15">
        <v>1</v>
      </c>
      <c r="AJ613" s="15">
        <v>0</v>
      </c>
      <c r="AK613" s="15">
        <v>1</v>
      </c>
      <c r="AL613" s="27">
        <v>2.8</v>
      </c>
      <c r="AM613" s="27">
        <v>3</v>
      </c>
      <c r="AN613" s="27">
        <v>3.25</v>
      </c>
      <c r="AO613" s="27">
        <v>3</v>
      </c>
      <c r="AP613" s="27">
        <v>1.6666666666666667</v>
      </c>
      <c r="AQ613" s="27">
        <v>3.25</v>
      </c>
      <c r="AR613" s="27">
        <v>2.8277777777777779</v>
      </c>
      <c r="AS613" s="15">
        <f t="shared" si="63"/>
        <v>-1.2000000000000002</v>
      </c>
      <c r="AT613" s="15">
        <f t="shared" si="64"/>
        <v>-1.333333333333333</v>
      </c>
      <c r="AU613" s="15">
        <f t="shared" si="65"/>
        <v>0</v>
      </c>
      <c r="AV613" s="15">
        <f t="shared" si="66"/>
        <v>-0.20000000000000018</v>
      </c>
      <c r="AW613" s="15">
        <f t="shared" si="67"/>
        <v>-0.99999999999999978</v>
      </c>
      <c r="AX613" s="15">
        <f t="shared" si="68"/>
        <v>0.5</v>
      </c>
      <c r="AY613" s="15">
        <f t="shared" si="69"/>
        <v>-0.53888888888888875</v>
      </c>
    </row>
    <row r="614" spans="1:51" x14ac:dyDescent="0.2">
      <c r="A614" s="15">
        <v>307</v>
      </c>
      <c r="B614" s="15">
        <v>927</v>
      </c>
      <c r="C614" s="15">
        <v>0</v>
      </c>
      <c r="D614" s="15">
        <v>0</v>
      </c>
      <c r="E614" s="15">
        <v>1</v>
      </c>
      <c r="F614" s="15">
        <v>0</v>
      </c>
      <c r="G614" s="15">
        <v>0</v>
      </c>
      <c r="H614" s="15">
        <v>1</v>
      </c>
      <c r="I614" s="15">
        <v>62</v>
      </c>
      <c r="J614" s="15">
        <v>0</v>
      </c>
      <c r="K614" s="15">
        <v>1</v>
      </c>
      <c r="L614" s="15">
        <v>0</v>
      </c>
      <c r="M614" s="15">
        <v>0</v>
      </c>
      <c r="N614" s="15">
        <v>0</v>
      </c>
      <c r="O614" s="15">
        <v>5</v>
      </c>
      <c r="P614" s="15">
        <v>41</v>
      </c>
      <c r="Q614" s="15">
        <v>0</v>
      </c>
      <c r="R614" s="15">
        <v>0</v>
      </c>
      <c r="S614" s="15">
        <v>1</v>
      </c>
      <c r="T614" s="15">
        <v>120000</v>
      </c>
      <c r="U614" s="15">
        <v>0</v>
      </c>
      <c r="V614" s="15">
        <v>1</v>
      </c>
      <c r="W614" s="15">
        <v>1</v>
      </c>
      <c r="X614" s="15">
        <v>10</v>
      </c>
      <c r="Y614" s="193">
        <v>900</v>
      </c>
      <c r="Z614" s="15">
        <v>1.75</v>
      </c>
      <c r="AA614" s="15">
        <v>1.6666666666666667</v>
      </c>
      <c r="AB614" s="15">
        <v>1.6666666666666667</v>
      </c>
      <c r="AC614" s="15">
        <v>3</v>
      </c>
      <c r="AD614" s="15">
        <v>3</v>
      </c>
      <c r="AE614" s="15">
        <v>2.2166666666666668</v>
      </c>
      <c r="AF614" s="15">
        <v>2</v>
      </c>
      <c r="AG614" s="15">
        <v>1</v>
      </c>
      <c r="AH614" s="15">
        <v>4</v>
      </c>
      <c r="AI614" s="15">
        <v>0</v>
      </c>
      <c r="AJ614" s="15">
        <v>1</v>
      </c>
      <c r="AK614" s="15">
        <v>1</v>
      </c>
      <c r="AL614" s="15">
        <v>4</v>
      </c>
      <c r="AM614" s="15">
        <v>4.333333333333333</v>
      </c>
      <c r="AN614" s="15">
        <v>3.25</v>
      </c>
      <c r="AO614" s="15">
        <v>3.2</v>
      </c>
      <c r="AP614" s="15">
        <v>2.6666666666666665</v>
      </c>
      <c r="AQ614" s="15">
        <v>2.75</v>
      </c>
      <c r="AR614" s="27">
        <v>3.3666666666666667</v>
      </c>
      <c r="AS614" s="15">
        <f t="shared" si="63"/>
        <v>0.79999999999999982</v>
      </c>
      <c r="AT614" s="15">
        <f t="shared" si="64"/>
        <v>0.99999999999999956</v>
      </c>
      <c r="AU614" s="15">
        <f t="shared" si="65"/>
        <v>0.75</v>
      </c>
      <c r="AV614" s="15">
        <f t="shared" si="66"/>
        <v>1.2000000000000002</v>
      </c>
      <c r="AW614" s="15">
        <f t="shared" si="67"/>
        <v>1.3333333333333333</v>
      </c>
      <c r="AX614" s="15">
        <f t="shared" si="68"/>
        <v>0.5</v>
      </c>
      <c r="AY614" s="15">
        <f t="shared" si="69"/>
        <v>0.93055555555555536</v>
      </c>
    </row>
    <row r="615" spans="1:51" x14ac:dyDescent="0.2">
      <c r="A615" s="15">
        <v>307</v>
      </c>
      <c r="B615" s="15">
        <v>927</v>
      </c>
      <c r="C615" s="15">
        <v>0</v>
      </c>
      <c r="D615" s="15">
        <v>0</v>
      </c>
      <c r="E615" s="15">
        <v>1</v>
      </c>
      <c r="F615" s="15">
        <v>0</v>
      </c>
      <c r="G615" s="15">
        <v>0</v>
      </c>
      <c r="H615" s="15">
        <v>1</v>
      </c>
      <c r="I615" s="15">
        <v>62</v>
      </c>
      <c r="J615" s="15">
        <v>0</v>
      </c>
      <c r="K615" s="15">
        <v>1</v>
      </c>
      <c r="L615" s="15">
        <v>0</v>
      </c>
      <c r="M615" s="15">
        <v>0</v>
      </c>
      <c r="N615" s="15">
        <v>0</v>
      </c>
      <c r="O615" s="15">
        <v>5</v>
      </c>
      <c r="P615" s="15">
        <v>41</v>
      </c>
      <c r="Q615" s="15">
        <v>0</v>
      </c>
      <c r="R615" s="15">
        <v>0</v>
      </c>
      <c r="S615" s="15">
        <v>1</v>
      </c>
      <c r="T615" s="15">
        <v>120000</v>
      </c>
      <c r="U615" s="15">
        <v>0</v>
      </c>
      <c r="V615" s="15">
        <v>0</v>
      </c>
      <c r="W615" s="15">
        <v>1</v>
      </c>
      <c r="X615" s="15">
        <v>10</v>
      </c>
      <c r="Y615" s="193">
        <v>850</v>
      </c>
      <c r="Z615" s="15">
        <v>1.75</v>
      </c>
      <c r="AA615" s="15">
        <v>1.6666666666666667</v>
      </c>
      <c r="AB615" s="15">
        <v>1.6666666666666667</v>
      </c>
      <c r="AC615" s="15">
        <v>3</v>
      </c>
      <c r="AD615" s="15">
        <v>3</v>
      </c>
      <c r="AE615" s="15">
        <v>2.2166666666666668</v>
      </c>
      <c r="AF615" s="15">
        <v>2</v>
      </c>
      <c r="AG615" s="15">
        <v>1</v>
      </c>
      <c r="AH615" s="15">
        <v>4</v>
      </c>
      <c r="AI615" s="15">
        <v>0</v>
      </c>
      <c r="AJ615" s="15">
        <v>1</v>
      </c>
      <c r="AK615" s="15">
        <v>1</v>
      </c>
      <c r="AL615" s="27">
        <v>3.2</v>
      </c>
      <c r="AM615" s="27">
        <v>3.3333333333333335</v>
      </c>
      <c r="AN615" s="27">
        <v>2.5</v>
      </c>
      <c r="AO615" s="27">
        <v>2</v>
      </c>
      <c r="AP615" s="27">
        <v>1.3333333333333333</v>
      </c>
      <c r="AQ615" s="27">
        <v>2.25</v>
      </c>
      <c r="AR615" s="27">
        <v>2.4361111111111113</v>
      </c>
      <c r="AS615" s="15">
        <f t="shared" si="63"/>
        <v>-0.59999999999999964</v>
      </c>
      <c r="AT615" s="15">
        <f t="shared" si="64"/>
        <v>-0.99999999999999956</v>
      </c>
      <c r="AU615" s="15">
        <f t="shared" si="65"/>
        <v>-1</v>
      </c>
      <c r="AV615" s="15">
        <f t="shared" si="66"/>
        <v>-1</v>
      </c>
      <c r="AW615" s="15">
        <f t="shared" si="67"/>
        <v>-1.3333333333333333</v>
      </c>
      <c r="AX615" s="15">
        <f t="shared" si="68"/>
        <v>-1.5</v>
      </c>
      <c r="AY615" s="15">
        <f t="shared" si="69"/>
        <v>-1.072222222222222</v>
      </c>
    </row>
    <row r="616" spans="1:51" x14ac:dyDescent="0.2">
      <c r="A616" s="15">
        <v>308</v>
      </c>
      <c r="B616" s="15">
        <v>928</v>
      </c>
      <c r="C616" s="15">
        <v>0</v>
      </c>
      <c r="D616" s="15">
        <v>0</v>
      </c>
      <c r="E616" s="15">
        <v>1</v>
      </c>
      <c r="F616" s="15">
        <v>0</v>
      </c>
      <c r="G616" s="15">
        <v>0</v>
      </c>
      <c r="H616" s="15">
        <v>0</v>
      </c>
      <c r="I616" s="15">
        <v>52</v>
      </c>
      <c r="J616" s="15">
        <v>0</v>
      </c>
      <c r="K616" s="15">
        <v>0</v>
      </c>
      <c r="L616" s="15">
        <v>0</v>
      </c>
      <c r="M616" s="15">
        <v>1</v>
      </c>
      <c r="N616" s="15">
        <v>0</v>
      </c>
      <c r="O616" s="15">
        <v>5</v>
      </c>
      <c r="P616" s="15">
        <v>32</v>
      </c>
      <c r="Q616" s="15">
        <v>0</v>
      </c>
      <c r="R616" s="15">
        <v>1</v>
      </c>
      <c r="S616" s="15">
        <v>1</v>
      </c>
      <c r="T616" s="15">
        <v>120000</v>
      </c>
      <c r="U616" s="15">
        <v>0</v>
      </c>
      <c r="V616" s="15">
        <v>1</v>
      </c>
      <c r="W616" s="15">
        <v>0</v>
      </c>
      <c r="X616" s="15">
        <v>87</v>
      </c>
      <c r="Y616" s="193">
        <v>8810.3448275862065</v>
      </c>
      <c r="Z616" s="15">
        <v>2.75</v>
      </c>
      <c r="AA616" s="15">
        <v>1.6666666666666667</v>
      </c>
      <c r="AB616" s="15">
        <v>1.6666666666666667</v>
      </c>
      <c r="AC616" s="15">
        <v>2</v>
      </c>
      <c r="AD616" s="15">
        <v>2</v>
      </c>
      <c r="AE616" s="15">
        <v>2.0166666666666666</v>
      </c>
      <c r="AF616" s="15">
        <v>1</v>
      </c>
      <c r="AG616" s="15">
        <v>1</v>
      </c>
      <c r="AH616" s="15">
        <v>3</v>
      </c>
      <c r="AI616" s="15">
        <v>1</v>
      </c>
      <c r="AJ616" s="15">
        <v>0</v>
      </c>
      <c r="AK616" s="15">
        <v>1</v>
      </c>
      <c r="AL616" s="15">
        <v>3.8</v>
      </c>
      <c r="AM616" s="15">
        <v>4.333333333333333</v>
      </c>
      <c r="AN616" s="15">
        <v>3.5</v>
      </c>
      <c r="AO616" s="15">
        <v>3</v>
      </c>
      <c r="AP616" s="15">
        <v>2.6666666666666665</v>
      </c>
      <c r="AQ616" s="15">
        <v>3.75</v>
      </c>
      <c r="AR616" s="27">
        <v>3.5083333333333333</v>
      </c>
      <c r="AS616" s="15">
        <f t="shared" si="63"/>
        <v>0.79999999999999982</v>
      </c>
      <c r="AT616" s="15">
        <f t="shared" si="64"/>
        <v>0.33333333333333304</v>
      </c>
      <c r="AU616" s="15">
        <f t="shared" si="65"/>
        <v>0</v>
      </c>
      <c r="AV616" s="15">
        <f t="shared" si="66"/>
        <v>-0.39999999999999991</v>
      </c>
      <c r="AW616" s="15">
        <f t="shared" si="67"/>
        <v>0.33333333333333304</v>
      </c>
      <c r="AX616" s="15">
        <f t="shared" si="68"/>
        <v>0.25</v>
      </c>
      <c r="AY616" s="15">
        <f t="shared" si="69"/>
        <v>0.21944444444444411</v>
      </c>
    </row>
    <row r="617" spans="1:51" x14ac:dyDescent="0.2">
      <c r="A617" s="15">
        <v>308</v>
      </c>
      <c r="B617" s="15">
        <v>928</v>
      </c>
      <c r="C617" s="15">
        <v>0</v>
      </c>
      <c r="D617" s="15">
        <v>0</v>
      </c>
      <c r="E617" s="15">
        <v>1</v>
      </c>
      <c r="F617" s="15">
        <v>0</v>
      </c>
      <c r="G617" s="15">
        <v>0</v>
      </c>
      <c r="H617" s="15">
        <v>0</v>
      </c>
      <c r="I617" s="15">
        <v>52</v>
      </c>
      <c r="J617" s="15">
        <v>0</v>
      </c>
      <c r="K617" s="15">
        <v>0</v>
      </c>
      <c r="L617" s="15">
        <v>0</v>
      </c>
      <c r="M617" s="15">
        <v>1</v>
      </c>
      <c r="N617" s="15">
        <v>0</v>
      </c>
      <c r="O617" s="15">
        <v>5</v>
      </c>
      <c r="P617" s="15">
        <v>32</v>
      </c>
      <c r="Q617" s="15">
        <v>0</v>
      </c>
      <c r="R617" s="15">
        <v>1</v>
      </c>
      <c r="S617" s="15">
        <v>1</v>
      </c>
      <c r="T617" s="15">
        <v>120000</v>
      </c>
      <c r="U617" s="15">
        <v>0</v>
      </c>
      <c r="V617" s="15">
        <v>0</v>
      </c>
      <c r="W617" s="15">
        <v>0</v>
      </c>
      <c r="X617" s="15">
        <v>87</v>
      </c>
      <c r="Y617" s="193">
        <v>7119.5402298850577</v>
      </c>
      <c r="Z617" s="15">
        <v>2.75</v>
      </c>
      <c r="AA617" s="15">
        <v>1.6666666666666667</v>
      </c>
      <c r="AB617" s="15">
        <v>1.6666666666666667</v>
      </c>
      <c r="AC617" s="15">
        <v>2</v>
      </c>
      <c r="AD617" s="15">
        <v>2</v>
      </c>
      <c r="AE617" s="15">
        <v>2.0166666666666666</v>
      </c>
      <c r="AF617" s="15">
        <v>1</v>
      </c>
      <c r="AG617" s="15">
        <v>1</v>
      </c>
      <c r="AH617" s="15">
        <v>3</v>
      </c>
      <c r="AI617" s="15">
        <v>1</v>
      </c>
      <c r="AJ617" s="15">
        <v>0</v>
      </c>
      <c r="AK617" s="15">
        <v>1</v>
      </c>
      <c r="AL617" s="27">
        <v>3</v>
      </c>
      <c r="AM617" s="27">
        <v>4</v>
      </c>
      <c r="AN617" s="27">
        <v>3.5</v>
      </c>
      <c r="AO617" s="27">
        <v>3.4</v>
      </c>
      <c r="AP617" s="27">
        <v>2.3333333333333335</v>
      </c>
      <c r="AQ617" s="27">
        <v>3.5</v>
      </c>
      <c r="AR617" s="27">
        <v>3.2888888888888892</v>
      </c>
      <c r="AS617" s="15">
        <f t="shared" si="63"/>
        <v>-0.20000000000000018</v>
      </c>
      <c r="AT617" s="15">
        <f t="shared" si="64"/>
        <v>0.33333333333333348</v>
      </c>
      <c r="AU617" s="15">
        <f t="shared" si="65"/>
        <v>0.25</v>
      </c>
      <c r="AV617" s="15">
        <f t="shared" si="66"/>
        <v>0.19999999999999973</v>
      </c>
      <c r="AW617" s="15">
        <f t="shared" si="67"/>
        <v>0</v>
      </c>
      <c r="AX617" s="15">
        <f t="shared" si="68"/>
        <v>0</v>
      </c>
      <c r="AY617" s="15">
        <f t="shared" si="69"/>
        <v>9.7222222222222765E-2</v>
      </c>
    </row>
    <row r="618" spans="1:51" x14ac:dyDescent="0.2">
      <c r="A618" s="15">
        <v>309</v>
      </c>
      <c r="B618" s="15">
        <v>929</v>
      </c>
      <c r="C618" s="15">
        <v>0</v>
      </c>
      <c r="D618" s="15">
        <v>0</v>
      </c>
      <c r="E618" s="15">
        <v>1</v>
      </c>
      <c r="F618" s="15">
        <v>0</v>
      </c>
      <c r="G618" s="15">
        <v>0</v>
      </c>
      <c r="H618" s="15">
        <v>1</v>
      </c>
      <c r="I618" s="15">
        <v>45</v>
      </c>
      <c r="J618" s="15">
        <v>0</v>
      </c>
      <c r="K618" s="15">
        <v>0</v>
      </c>
      <c r="L618" s="15">
        <v>1</v>
      </c>
      <c r="M618" s="15">
        <v>0</v>
      </c>
      <c r="N618" s="15">
        <v>0</v>
      </c>
      <c r="O618" s="15">
        <v>4</v>
      </c>
      <c r="P618" s="15">
        <v>17</v>
      </c>
      <c r="Q618" s="15">
        <v>1</v>
      </c>
      <c r="R618" s="15">
        <v>1</v>
      </c>
      <c r="S618" s="15">
        <v>1</v>
      </c>
      <c r="T618" s="15">
        <v>230000</v>
      </c>
      <c r="U618" s="15">
        <v>0</v>
      </c>
      <c r="V618" s="15">
        <v>1</v>
      </c>
      <c r="W618" s="15">
        <v>0</v>
      </c>
      <c r="X618" s="15">
        <v>180</v>
      </c>
      <c r="Y618" s="193">
        <v>6844.4444444444443</v>
      </c>
      <c r="Z618" s="15">
        <v>2.25</v>
      </c>
      <c r="AA618" s="15">
        <v>1.3333333333333333</v>
      </c>
      <c r="AB618" s="15">
        <v>1.6666666666666667</v>
      </c>
      <c r="AC618" s="15">
        <v>1</v>
      </c>
      <c r="AD618" s="15">
        <v>1.5</v>
      </c>
      <c r="AE618" s="15">
        <v>1.55</v>
      </c>
      <c r="AF618" s="15">
        <v>1</v>
      </c>
      <c r="AG618" s="15">
        <v>0</v>
      </c>
      <c r="AH618" s="15">
        <v>5</v>
      </c>
      <c r="AI618" s="15" t="s">
        <v>1008</v>
      </c>
      <c r="AJ618" s="15" t="s">
        <v>1008</v>
      </c>
      <c r="AK618" s="15" t="s">
        <v>1007</v>
      </c>
      <c r="AL618" s="15">
        <v>3.2</v>
      </c>
      <c r="AM618" s="15">
        <v>3.6666666666666665</v>
      </c>
      <c r="AN618" s="15">
        <v>3.25</v>
      </c>
      <c r="AO618" s="15">
        <v>3.2</v>
      </c>
      <c r="AP618" s="15">
        <v>2.3333333333333335</v>
      </c>
      <c r="AQ618" s="15">
        <v>3.5</v>
      </c>
      <c r="AR618" s="27">
        <v>3.1916666666666664</v>
      </c>
      <c r="AS618" s="15">
        <f t="shared" si="63"/>
        <v>0.20000000000000018</v>
      </c>
      <c r="AT618" s="15">
        <f t="shared" si="64"/>
        <v>0</v>
      </c>
      <c r="AU618" s="15">
        <f t="shared" si="65"/>
        <v>0</v>
      </c>
      <c r="AV618" s="15">
        <f t="shared" si="66"/>
        <v>1</v>
      </c>
      <c r="AW618" s="15">
        <f t="shared" si="67"/>
        <v>0.66666666666666674</v>
      </c>
      <c r="AX618" s="15">
        <f t="shared" si="68"/>
        <v>-0.25</v>
      </c>
      <c r="AY618" s="15">
        <f t="shared" si="69"/>
        <v>0.26944444444444438</v>
      </c>
    </row>
    <row r="619" spans="1:51" x14ac:dyDescent="0.2">
      <c r="A619" s="15">
        <v>309</v>
      </c>
      <c r="B619" s="15">
        <v>929</v>
      </c>
      <c r="C619" s="15">
        <v>0</v>
      </c>
      <c r="D619" s="15">
        <v>0</v>
      </c>
      <c r="E619" s="15">
        <v>1</v>
      </c>
      <c r="F619" s="15">
        <v>0</v>
      </c>
      <c r="G619" s="15">
        <v>0</v>
      </c>
      <c r="H619" s="15">
        <v>1</v>
      </c>
      <c r="I619" s="15">
        <v>45</v>
      </c>
      <c r="J619" s="15">
        <v>0</v>
      </c>
      <c r="K619" s="15">
        <v>0</v>
      </c>
      <c r="L619" s="15">
        <v>1</v>
      </c>
      <c r="M619" s="15">
        <v>0</v>
      </c>
      <c r="N619" s="15">
        <v>0</v>
      </c>
      <c r="O619" s="15">
        <v>4</v>
      </c>
      <c r="P619" s="15">
        <v>17</v>
      </c>
      <c r="Q619" s="15">
        <v>1</v>
      </c>
      <c r="R619" s="15">
        <v>1</v>
      </c>
      <c r="S619" s="15">
        <v>1</v>
      </c>
      <c r="T619" s="15">
        <v>230000</v>
      </c>
      <c r="U619" s="15">
        <v>0</v>
      </c>
      <c r="V619" s="15">
        <v>0</v>
      </c>
      <c r="W619" s="15">
        <v>0</v>
      </c>
      <c r="X619" s="15">
        <v>180</v>
      </c>
      <c r="Y619" s="193">
        <v>6722.2222222222217</v>
      </c>
      <c r="Z619" s="15">
        <v>2.25</v>
      </c>
      <c r="AA619" s="15">
        <v>1.3333333333333333</v>
      </c>
      <c r="AB619" s="15">
        <v>1.6666666666666667</v>
      </c>
      <c r="AC619" s="15">
        <v>1</v>
      </c>
      <c r="AD619" s="15">
        <v>1.5</v>
      </c>
      <c r="AE619" s="15">
        <v>1.55</v>
      </c>
      <c r="AF619" s="15">
        <v>1</v>
      </c>
      <c r="AG619" s="15">
        <v>0</v>
      </c>
      <c r="AH619" s="15">
        <v>5</v>
      </c>
      <c r="AI619" s="15" t="s">
        <v>1008</v>
      </c>
      <c r="AJ619" s="15" t="s">
        <v>1008</v>
      </c>
      <c r="AK619" s="15" t="s">
        <v>1007</v>
      </c>
      <c r="AL619" s="27">
        <v>3</v>
      </c>
      <c r="AM619" s="27">
        <v>3.6666666666666665</v>
      </c>
      <c r="AN619" s="27">
        <v>3.25</v>
      </c>
      <c r="AO619" s="27">
        <v>2.2000000000000002</v>
      </c>
      <c r="AP619" s="27">
        <v>1.6666666666666667</v>
      </c>
      <c r="AQ619" s="27">
        <v>3.75</v>
      </c>
      <c r="AR619" s="27">
        <v>2.9222222222222221</v>
      </c>
      <c r="AS619" s="15">
        <f t="shared" si="63"/>
        <v>-0.79999999999999982</v>
      </c>
      <c r="AT619" s="15">
        <f t="shared" si="64"/>
        <v>-0.66666666666666652</v>
      </c>
      <c r="AU619" s="15">
        <f t="shared" si="65"/>
        <v>-1</v>
      </c>
      <c r="AV619" s="15">
        <f t="shared" si="66"/>
        <v>-1.7999999999999998</v>
      </c>
      <c r="AW619" s="15">
        <f t="shared" si="67"/>
        <v>-1.3333333333333333</v>
      </c>
      <c r="AX619" s="15">
        <f t="shared" si="68"/>
        <v>-0.5</v>
      </c>
      <c r="AY619" s="15">
        <f t="shared" si="69"/>
        <v>-1.0166666666666666</v>
      </c>
    </row>
    <row r="620" spans="1:51" x14ac:dyDescent="0.2">
      <c r="A620" s="15">
        <v>310</v>
      </c>
      <c r="B620" s="15">
        <v>930</v>
      </c>
      <c r="C620" s="15">
        <v>0</v>
      </c>
      <c r="D620" s="15">
        <v>0</v>
      </c>
      <c r="E620" s="15">
        <v>1</v>
      </c>
      <c r="F620" s="15">
        <v>0</v>
      </c>
      <c r="G620" s="15">
        <v>0</v>
      </c>
      <c r="H620" s="15">
        <v>1</v>
      </c>
      <c r="I620" s="15">
        <v>34</v>
      </c>
      <c r="J620" s="15">
        <v>0</v>
      </c>
      <c r="K620" s="15">
        <v>0</v>
      </c>
      <c r="L620" s="15">
        <v>1</v>
      </c>
      <c r="M620" s="15">
        <v>0</v>
      </c>
      <c r="N620" s="15">
        <v>0</v>
      </c>
      <c r="O620" s="15">
        <v>5</v>
      </c>
      <c r="P620" s="15">
        <v>4</v>
      </c>
      <c r="Q620" s="15">
        <v>1</v>
      </c>
      <c r="R620" s="15">
        <v>0</v>
      </c>
      <c r="S620" s="15">
        <v>1</v>
      </c>
      <c r="T620" s="15">
        <v>350000</v>
      </c>
      <c r="U620" s="15">
        <v>0</v>
      </c>
      <c r="V620" s="15">
        <v>1</v>
      </c>
      <c r="W620" s="15">
        <v>1</v>
      </c>
      <c r="X620" s="15">
        <v>32</v>
      </c>
      <c r="Y620" s="193">
        <v>900</v>
      </c>
      <c r="Z620" s="15">
        <v>2.25</v>
      </c>
      <c r="AA620" s="15">
        <v>1.5</v>
      </c>
      <c r="AB620" s="15">
        <v>1.6666666666666667</v>
      </c>
      <c r="AC620" s="15">
        <v>1</v>
      </c>
      <c r="AD620" s="15">
        <v>2</v>
      </c>
      <c r="AE620" s="15">
        <v>1.6833333333333336</v>
      </c>
      <c r="AF620" s="15">
        <v>1</v>
      </c>
      <c r="AG620" s="15">
        <v>1</v>
      </c>
      <c r="AH620" s="15">
        <v>3</v>
      </c>
      <c r="AI620" s="15">
        <v>1</v>
      </c>
      <c r="AJ620" s="15">
        <v>0</v>
      </c>
      <c r="AK620" s="15">
        <v>1</v>
      </c>
      <c r="AL620" s="15">
        <v>3.8</v>
      </c>
      <c r="AM620" s="15">
        <v>4.333333333333333</v>
      </c>
      <c r="AN620" s="15">
        <v>4.25</v>
      </c>
      <c r="AO620" s="15">
        <v>4</v>
      </c>
      <c r="AP620" s="15">
        <v>3</v>
      </c>
      <c r="AQ620" s="15">
        <v>4.25</v>
      </c>
      <c r="AR620" s="27">
        <v>3.9388888888888887</v>
      </c>
      <c r="AS620" s="15">
        <f t="shared" si="63"/>
        <v>0.39999999999999991</v>
      </c>
      <c r="AT620" s="15">
        <f t="shared" si="64"/>
        <v>0.99999999999999956</v>
      </c>
      <c r="AU620" s="15">
        <f t="shared" si="65"/>
        <v>0.5</v>
      </c>
      <c r="AV620" s="15">
        <f t="shared" si="66"/>
        <v>1.4</v>
      </c>
      <c r="AW620" s="15">
        <f t="shared" si="67"/>
        <v>1</v>
      </c>
      <c r="AX620" s="15">
        <f t="shared" si="68"/>
        <v>0.5</v>
      </c>
      <c r="AY620" s="15">
        <f t="shared" si="69"/>
        <v>0.79999999999999938</v>
      </c>
    </row>
    <row r="621" spans="1:51" x14ac:dyDescent="0.2">
      <c r="A621" s="15">
        <v>310</v>
      </c>
      <c r="B621" s="15">
        <v>930</v>
      </c>
      <c r="C621" s="15">
        <v>0</v>
      </c>
      <c r="D621" s="15">
        <v>0</v>
      </c>
      <c r="E621" s="15">
        <v>1</v>
      </c>
      <c r="F621" s="15">
        <v>0</v>
      </c>
      <c r="G621" s="15">
        <v>0</v>
      </c>
      <c r="H621" s="15">
        <v>1</v>
      </c>
      <c r="I621" s="15">
        <v>34</v>
      </c>
      <c r="J621" s="15">
        <v>0</v>
      </c>
      <c r="K621" s="15">
        <v>0</v>
      </c>
      <c r="L621" s="15">
        <v>1</v>
      </c>
      <c r="M621" s="15">
        <v>0</v>
      </c>
      <c r="N621" s="15">
        <v>0</v>
      </c>
      <c r="O621" s="15">
        <v>5</v>
      </c>
      <c r="P621" s="15">
        <v>4</v>
      </c>
      <c r="Q621" s="15">
        <v>1</v>
      </c>
      <c r="R621" s="15">
        <v>0</v>
      </c>
      <c r="S621" s="15">
        <v>1</v>
      </c>
      <c r="T621" s="15">
        <v>350000</v>
      </c>
      <c r="U621" s="15">
        <v>0</v>
      </c>
      <c r="V621" s="15">
        <v>0</v>
      </c>
      <c r="W621" s="15">
        <v>1</v>
      </c>
      <c r="X621" s="15">
        <v>32</v>
      </c>
      <c r="Y621" s="193">
        <v>850</v>
      </c>
      <c r="Z621" s="15">
        <v>2.25</v>
      </c>
      <c r="AA621" s="15">
        <v>1.5</v>
      </c>
      <c r="AB621" s="15">
        <v>1.6666666666666667</v>
      </c>
      <c r="AC621" s="15">
        <v>1</v>
      </c>
      <c r="AD621" s="15">
        <v>2</v>
      </c>
      <c r="AE621" s="15">
        <v>1.6833333333333336</v>
      </c>
      <c r="AF621" s="15">
        <v>1</v>
      </c>
      <c r="AG621" s="15">
        <v>1</v>
      </c>
      <c r="AH621" s="15">
        <v>3</v>
      </c>
      <c r="AI621" s="15">
        <v>1</v>
      </c>
      <c r="AJ621" s="15">
        <v>0</v>
      </c>
      <c r="AK621" s="15">
        <v>1</v>
      </c>
      <c r="AL621" s="27">
        <v>3.4</v>
      </c>
      <c r="AM621" s="27">
        <v>3.3333333333333335</v>
      </c>
      <c r="AN621" s="27">
        <v>3.75</v>
      </c>
      <c r="AO621" s="27">
        <v>2.6</v>
      </c>
      <c r="AP621" s="27">
        <v>2</v>
      </c>
      <c r="AQ621" s="27">
        <v>3.75</v>
      </c>
      <c r="AR621" s="27">
        <v>3.1388888888888893</v>
      </c>
      <c r="AS621" s="15">
        <f t="shared" si="63"/>
        <v>-0.20000000000000018</v>
      </c>
      <c r="AT621" s="15">
        <f t="shared" si="64"/>
        <v>0</v>
      </c>
      <c r="AU621" s="15">
        <f t="shared" si="65"/>
        <v>0.75</v>
      </c>
      <c r="AV621" s="15">
        <f t="shared" si="66"/>
        <v>0</v>
      </c>
      <c r="AW621" s="15">
        <f t="shared" si="67"/>
        <v>0</v>
      </c>
      <c r="AX621" s="15">
        <f t="shared" si="68"/>
        <v>0.75</v>
      </c>
      <c r="AY621" s="15">
        <f t="shared" si="69"/>
        <v>0.21666666666666723</v>
      </c>
    </row>
    <row r="622" spans="1:51" x14ac:dyDescent="0.2">
      <c r="A622" s="15">
        <v>311</v>
      </c>
      <c r="B622" s="15">
        <v>931</v>
      </c>
      <c r="C622" s="15">
        <v>0</v>
      </c>
      <c r="D622" s="15">
        <v>0</v>
      </c>
      <c r="E622" s="15">
        <v>1</v>
      </c>
      <c r="F622" s="15">
        <v>0</v>
      </c>
      <c r="G622" s="15">
        <v>0</v>
      </c>
      <c r="H622" s="15">
        <v>0</v>
      </c>
      <c r="I622" s="15">
        <v>54</v>
      </c>
      <c r="J622" s="15">
        <v>1</v>
      </c>
      <c r="K622" s="15">
        <v>0</v>
      </c>
      <c r="L622" s="15">
        <v>0</v>
      </c>
      <c r="M622" s="15">
        <v>0</v>
      </c>
      <c r="N622" s="15">
        <v>0</v>
      </c>
      <c r="O622" s="15">
        <v>6</v>
      </c>
      <c r="P622" s="15">
        <v>34</v>
      </c>
      <c r="Q622" s="15">
        <v>0</v>
      </c>
      <c r="R622" s="15">
        <v>1</v>
      </c>
      <c r="S622" s="15">
        <v>0</v>
      </c>
      <c r="T622" s="15">
        <v>0</v>
      </c>
      <c r="U622" s="15">
        <v>0</v>
      </c>
      <c r="V622" s="15">
        <v>1</v>
      </c>
      <c r="W622" s="15">
        <v>1</v>
      </c>
      <c r="X622" s="15">
        <v>24</v>
      </c>
      <c r="Y622" s="193">
        <v>750</v>
      </c>
      <c r="Z622" s="15">
        <v>2</v>
      </c>
      <c r="AA622" s="15">
        <v>1.6666666666666667</v>
      </c>
      <c r="AB622" s="15">
        <v>2</v>
      </c>
      <c r="AC622" s="15">
        <v>3.5</v>
      </c>
      <c r="AD622" s="15">
        <v>1.5</v>
      </c>
      <c r="AE622" s="15">
        <v>2.1333333333333337</v>
      </c>
      <c r="AF622" s="15">
        <v>1</v>
      </c>
      <c r="AG622" s="15">
        <v>0</v>
      </c>
      <c r="AH622" s="15">
        <v>5</v>
      </c>
      <c r="AI622" s="15" t="s">
        <v>1008</v>
      </c>
      <c r="AJ622" s="15" t="s">
        <v>1008</v>
      </c>
      <c r="AK622" s="15" t="s">
        <v>1007</v>
      </c>
      <c r="AL622" s="15">
        <v>3.6</v>
      </c>
      <c r="AM622" s="15">
        <v>3.3333333333333335</v>
      </c>
      <c r="AN622" s="15">
        <v>3</v>
      </c>
      <c r="AO622" s="15">
        <v>2.6</v>
      </c>
      <c r="AP622" s="15">
        <v>2</v>
      </c>
      <c r="AQ622" s="15">
        <v>3</v>
      </c>
      <c r="AR622" s="27">
        <v>2.9222222222222221</v>
      </c>
      <c r="AS622" s="15">
        <f t="shared" si="63"/>
        <v>0.39999999999999991</v>
      </c>
      <c r="AT622" s="15">
        <f t="shared" si="64"/>
        <v>0.66666666666666696</v>
      </c>
      <c r="AU622" s="15">
        <f t="shared" si="65"/>
        <v>0.25</v>
      </c>
      <c r="AV622" s="15">
        <f t="shared" si="66"/>
        <v>-0.19999999999999973</v>
      </c>
      <c r="AW622" s="15">
        <f t="shared" si="67"/>
        <v>0.66666666666666674</v>
      </c>
      <c r="AX622" s="15">
        <f t="shared" si="68"/>
        <v>0.5</v>
      </c>
      <c r="AY622" s="15">
        <f t="shared" si="69"/>
        <v>0.38055555555555509</v>
      </c>
    </row>
    <row r="623" spans="1:51" x14ac:dyDescent="0.2">
      <c r="A623" s="15">
        <v>311</v>
      </c>
      <c r="B623" s="15">
        <v>931</v>
      </c>
      <c r="C623" s="15">
        <v>0</v>
      </c>
      <c r="D623" s="15">
        <v>0</v>
      </c>
      <c r="E623" s="15">
        <v>1</v>
      </c>
      <c r="F623" s="15">
        <v>0</v>
      </c>
      <c r="G623" s="15">
        <v>0</v>
      </c>
      <c r="H623" s="15">
        <v>0</v>
      </c>
      <c r="I623" s="15">
        <v>54</v>
      </c>
      <c r="J623" s="15">
        <v>1</v>
      </c>
      <c r="K623" s="15">
        <v>0</v>
      </c>
      <c r="L623" s="15">
        <v>0</v>
      </c>
      <c r="M623" s="15">
        <v>0</v>
      </c>
      <c r="N623" s="15">
        <v>0</v>
      </c>
      <c r="O623" s="15">
        <v>6</v>
      </c>
      <c r="P623" s="15">
        <v>34</v>
      </c>
      <c r="Q623" s="15">
        <v>0</v>
      </c>
      <c r="R623" s="15">
        <v>1</v>
      </c>
      <c r="S623" s="15">
        <v>0</v>
      </c>
      <c r="T623" s="15">
        <v>0</v>
      </c>
      <c r="U623" s="15">
        <v>0</v>
      </c>
      <c r="V623" s="15">
        <v>0</v>
      </c>
      <c r="W623" s="15">
        <v>1</v>
      </c>
      <c r="X623" s="15">
        <v>24</v>
      </c>
      <c r="Y623" s="193">
        <v>708.33333333333337</v>
      </c>
      <c r="Z623" s="15">
        <v>2</v>
      </c>
      <c r="AA623" s="15">
        <v>1.6666666666666667</v>
      </c>
      <c r="AB623" s="15">
        <v>2</v>
      </c>
      <c r="AC623" s="15">
        <v>3.5</v>
      </c>
      <c r="AD623" s="15">
        <v>1.5</v>
      </c>
      <c r="AE623" s="15">
        <v>2.1333333333333337</v>
      </c>
      <c r="AF623" s="15">
        <v>1</v>
      </c>
      <c r="AG623" s="15">
        <v>0</v>
      </c>
      <c r="AH623" s="15">
        <v>5</v>
      </c>
      <c r="AI623" s="15" t="s">
        <v>1008</v>
      </c>
      <c r="AJ623" s="15" t="s">
        <v>1008</v>
      </c>
      <c r="AK623" s="15" t="s">
        <v>1007</v>
      </c>
      <c r="AL623" s="27">
        <v>3.2</v>
      </c>
      <c r="AM623" s="27">
        <v>2.6666666666666665</v>
      </c>
      <c r="AN623" s="27">
        <v>2.75</v>
      </c>
      <c r="AO623" s="27">
        <v>2.8</v>
      </c>
      <c r="AP623" s="27">
        <v>1.3333333333333333</v>
      </c>
      <c r="AQ623" s="27">
        <v>2.5</v>
      </c>
      <c r="AR623" s="27">
        <v>2.541666666666667</v>
      </c>
      <c r="AS623" s="15">
        <f t="shared" si="63"/>
        <v>0</v>
      </c>
      <c r="AT623" s="15">
        <f t="shared" si="64"/>
        <v>-1</v>
      </c>
      <c r="AU623" s="15">
        <f t="shared" si="65"/>
        <v>-0.5</v>
      </c>
      <c r="AV623" s="15">
        <f t="shared" si="66"/>
        <v>0.19999999999999973</v>
      </c>
      <c r="AW623" s="15">
        <f t="shared" si="67"/>
        <v>-0.66666666666666674</v>
      </c>
      <c r="AX623" s="15">
        <f t="shared" si="68"/>
        <v>-0.25</v>
      </c>
      <c r="AY623" s="15">
        <f t="shared" si="69"/>
        <v>-0.36944444444444446</v>
      </c>
    </row>
    <row r="624" spans="1:51" x14ac:dyDescent="0.2">
      <c r="A624" s="15">
        <v>312</v>
      </c>
      <c r="B624" s="15">
        <v>932</v>
      </c>
      <c r="C624" s="15">
        <v>0</v>
      </c>
      <c r="D624" s="15">
        <v>0</v>
      </c>
      <c r="E624" s="15">
        <v>1</v>
      </c>
      <c r="F624" s="15">
        <v>0</v>
      </c>
      <c r="G624" s="15">
        <v>0</v>
      </c>
      <c r="H624" s="15">
        <v>1</v>
      </c>
      <c r="I624" s="15">
        <v>32</v>
      </c>
      <c r="J624" s="15">
        <v>0</v>
      </c>
      <c r="K624" s="15">
        <v>0</v>
      </c>
      <c r="L624" s="15">
        <v>0</v>
      </c>
      <c r="M624" s="15">
        <v>1</v>
      </c>
      <c r="N624" s="15">
        <v>0</v>
      </c>
      <c r="O624" s="15">
        <v>3</v>
      </c>
      <c r="P624" s="15">
        <v>6</v>
      </c>
      <c r="Q624" s="15">
        <v>0</v>
      </c>
      <c r="R624" s="15">
        <v>0</v>
      </c>
      <c r="S624" s="15">
        <v>1</v>
      </c>
      <c r="T624" s="15">
        <v>200000</v>
      </c>
      <c r="U624" s="15">
        <v>0</v>
      </c>
      <c r="V624" s="15">
        <v>1</v>
      </c>
      <c r="W624" s="15">
        <v>1</v>
      </c>
      <c r="X624" s="15">
        <v>45</v>
      </c>
      <c r="Y624" s="193">
        <v>12000</v>
      </c>
      <c r="Z624" s="15">
        <v>1.5</v>
      </c>
      <c r="AA624" s="15">
        <v>1.6666666666666667</v>
      </c>
      <c r="AB624" s="15">
        <v>1.6666666666666667</v>
      </c>
      <c r="AC624" s="15">
        <v>1</v>
      </c>
      <c r="AD624" s="15">
        <v>2</v>
      </c>
      <c r="AE624" s="15">
        <v>1.5666666666666669</v>
      </c>
      <c r="AF624" s="15">
        <v>1</v>
      </c>
      <c r="AG624" s="15">
        <v>1</v>
      </c>
      <c r="AH624" s="15">
        <v>4</v>
      </c>
      <c r="AI624" s="15">
        <v>0</v>
      </c>
      <c r="AJ624" s="15">
        <v>1</v>
      </c>
      <c r="AK624" s="15">
        <v>0</v>
      </c>
      <c r="AL624" s="15">
        <v>3.2</v>
      </c>
      <c r="AM624" s="15">
        <v>3.6666666666666665</v>
      </c>
      <c r="AN624" s="15">
        <v>3.25</v>
      </c>
      <c r="AO624" s="15">
        <v>2.6</v>
      </c>
      <c r="AP624" s="15">
        <v>2</v>
      </c>
      <c r="AQ624" s="15">
        <v>2.75</v>
      </c>
      <c r="AR624" s="27">
        <v>2.9111111111111114</v>
      </c>
      <c r="AS624" s="15">
        <f t="shared" si="63"/>
        <v>0</v>
      </c>
      <c r="AT624" s="15">
        <f t="shared" si="64"/>
        <v>0.66666666666666652</v>
      </c>
      <c r="AU624" s="15">
        <f t="shared" si="65"/>
        <v>-0.25</v>
      </c>
      <c r="AV624" s="15">
        <f t="shared" si="66"/>
        <v>0</v>
      </c>
      <c r="AW624" s="15">
        <f t="shared" si="67"/>
        <v>0.33333333333333326</v>
      </c>
      <c r="AX624" s="15">
        <f t="shared" si="68"/>
        <v>0</v>
      </c>
      <c r="AY624" s="15">
        <f t="shared" si="69"/>
        <v>0.12500000000000044</v>
      </c>
    </row>
    <row r="625" spans="1:51" x14ac:dyDescent="0.2">
      <c r="A625" s="15">
        <v>312</v>
      </c>
      <c r="B625" s="15">
        <v>932</v>
      </c>
      <c r="C625" s="15">
        <v>0</v>
      </c>
      <c r="D625" s="15">
        <v>0</v>
      </c>
      <c r="E625" s="15">
        <v>1</v>
      </c>
      <c r="F625" s="15">
        <v>0</v>
      </c>
      <c r="G625" s="15">
        <v>0</v>
      </c>
      <c r="H625" s="15">
        <v>1</v>
      </c>
      <c r="I625" s="15">
        <v>32</v>
      </c>
      <c r="J625" s="15">
        <v>0</v>
      </c>
      <c r="K625" s="15">
        <v>0</v>
      </c>
      <c r="L625" s="15">
        <v>0</v>
      </c>
      <c r="M625" s="15">
        <v>1</v>
      </c>
      <c r="N625" s="15">
        <v>0</v>
      </c>
      <c r="O625" s="15">
        <v>3</v>
      </c>
      <c r="P625" s="15">
        <v>6</v>
      </c>
      <c r="Q625" s="15">
        <v>0</v>
      </c>
      <c r="R625" s="15">
        <v>0</v>
      </c>
      <c r="S625" s="15">
        <v>1</v>
      </c>
      <c r="T625" s="15">
        <v>200000</v>
      </c>
      <c r="U625" s="15">
        <v>0</v>
      </c>
      <c r="V625" s="15">
        <v>0</v>
      </c>
      <c r="W625" s="15">
        <v>1</v>
      </c>
      <c r="X625" s="15">
        <v>45</v>
      </c>
      <c r="Y625" s="193">
        <v>12000</v>
      </c>
      <c r="Z625" s="15">
        <v>1.5</v>
      </c>
      <c r="AA625" s="15">
        <v>1.6666666666666667</v>
      </c>
      <c r="AB625" s="15">
        <v>1.6666666666666667</v>
      </c>
      <c r="AC625" s="15">
        <v>1</v>
      </c>
      <c r="AD625" s="15">
        <v>2</v>
      </c>
      <c r="AE625" s="15">
        <v>1.5666666666666669</v>
      </c>
      <c r="AF625" s="15">
        <v>1</v>
      </c>
      <c r="AG625" s="15">
        <v>1</v>
      </c>
      <c r="AH625" s="15">
        <v>4</v>
      </c>
      <c r="AI625" s="15">
        <v>0</v>
      </c>
      <c r="AJ625" s="15">
        <v>1</v>
      </c>
      <c r="AK625" s="15">
        <v>0</v>
      </c>
      <c r="AL625" s="27">
        <v>3.2</v>
      </c>
      <c r="AM625" s="27">
        <v>3</v>
      </c>
      <c r="AN625" s="27">
        <v>3.5</v>
      </c>
      <c r="AO625" s="27">
        <v>2.6</v>
      </c>
      <c r="AP625" s="27">
        <v>1.6666666666666667</v>
      </c>
      <c r="AQ625" s="27">
        <v>2.75</v>
      </c>
      <c r="AR625" s="27">
        <v>2.786111111111111</v>
      </c>
      <c r="AS625" s="15">
        <f t="shared" si="63"/>
        <v>-0.39999999999999991</v>
      </c>
      <c r="AT625" s="15">
        <f t="shared" si="64"/>
        <v>-0.66666666666666652</v>
      </c>
      <c r="AU625" s="15">
        <f t="shared" si="65"/>
        <v>-0.25</v>
      </c>
      <c r="AV625" s="15">
        <f t="shared" si="66"/>
        <v>-0.39999999999999991</v>
      </c>
      <c r="AW625" s="15">
        <f t="shared" si="67"/>
        <v>-1.3333333333333333</v>
      </c>
      <c r="AX625" s="15">
        <f t="shared" si="68"/>
        <v>-0.75</v>
      </c>
      <c r="AY625" s="15">
        <f t="shared" si="69"/>
        <v>-0.6333333333333333</v>
      </c>
    </row>
    <row r="626" spans="1:51" x14ac:dyDescent="0.2">
      <c r="A626" s="15">
        <v>313</v>
      </c>
      <c r="B626" s="15">
        <v>933</v>
      </c>
      <c r="C626" s="15">
        <v>0</v>
      </c>
      <c r="D626" s="15">
        <v>0</v>
      </c>
      <c r="E626" s="15">
        <v>1</v>
      </c>
      <c r="F626" s="15">
        <v>0</v>
      </c>
      <c r="G626" s="15">
        <v>0</v>
      </c>
      <c r="H626" s="15">
        <v>0</v>
      </c>
      <c r="I626" s="15">
        <v>32</v>
      </c>
      <c r="J626" s="15">
        <v>0</v>
      </c>
      <c r="K626" s="15">
        <v>1</v>
      </c>
      <c r="L626" s="15">
        <v>0</v>
      </c>
      <c r="M626" s="15">
        <v>0</v>
      </c>
      <c r="N626" s="15">
        <v>0</v>
      </c>
      <c r="O626" s="15">
        <v>5</v>
      </c>
      <c r="P626" s="15">
        <v>3</v>
      </c>
      <c r="Q626" s="15">
        <v>0</v>
      </c>
      <c r="R626" s="15">
        <v>1</v>
      </c>
      <c r="S626" s="15">
        <v>1</v>
      </c>
      <c r="T626" s="15">
        <v>200000</v>
      </c>
      <c r="U626" s="15">
        <v>0</v>
      </c>
      <c r="V626" s="15">
        <v>1</v>
      </c>
      <c r="W626" s="15">
        <v>1</v>
      </c>
      <c r="X626" s="15">
        <v>100</v>
      </c>
      <c r="Y626" s="193">
        <v>1220</v>
      </c>
      <c r="Z626" s="38">
        <v>1.5</v>
      </c>
      <c r="AA626" s="38">
        <v>2</v>
      </c>
      <c r="AB626" s="38">
        <v>2.67</v>
      </c>
      <c r="AC626" s="38">
        <v>2</v>
      </c>
      <c r="AD626" s="38">
        <v>2</v>
      </c>
      <c r="AE626" s="15">
        <v>2.0339999999999998</v>
      </c>
      <c r="AF626" s="15">
        <v>1</v>
      </c>
      <c r="AG626" s="15">
        <v>1</v>
      </c>
      <c r="AH626" s="15">
        <v>3</v>
      </c>
      <c r="AI626" s="15">
        <v>1</v>
      </c>
      <c r="AJ626" s="15">
        <v>0</v>
      </c>
      <c r="AK626" s="15">
        <v>1</v>
      </c>
      <c r="AL626" s="15">
        <v>3.6</v>
      </c>
      <c r="AM626" s="15">
        <v>3.6666666666666665</v>
      </c>
      <c r="AN626" s="15">
        <v>3.75</v>
      </c>
      <c r="AO626" s="15">
        <v>3</v>
      </c>
      <c r="AP626" s="15">
        <v>3</v>
      </c>
      <c r="AQ626" s="15">
        <v>3.5</v>
      </c>
      <c r="AR626" s="27">
        <v>3.4194444444444443</v>
      </c>
      <c r="AS626" s="15">
        <f t="shared" si="63"/>
        <v>1</v>
      </c>
      <c r="AT626" s="15">
        <f t="shared" si="64"/>
        <v>0.66666666666666652</v>
      </c>
      <c r="AU626" s="15">
        <f t="shared" si="65"/>
        <v>0.25</v>
      </c>
      <c r="AV626" s="15">
        <f t="shared" si="66"/>
        <v>0.60000000000000009</v>
      </c>
      <c r="AW626" s="15">
        <f t="shared" si="67"/>
        <v>1</v>
      </c>
      <c r="AX626" s="15">
        <f t="shared" si="68"/>
        <v>1</v>
      </c>
      <c r="AY626" s="15">
        <f t="shared" si="69"/>
        <v>0.75277777777777777</v>
      </c>
    </row>
    <row r="627" spans="1:51" x14ac:dyDescent="0.2">
      <c r="A627" s="15">
        <v>313</v>
      </c>
      <c r="B627" s="15">
        <v>933</v>
      </c>
      <c r="C627" s="15">
        <v>0</v>
      </c>
      <c r="D627" s="15">
        <v>0</v>
      </c>
      <c r="E627" s="15">
        <v>1</v>
      </c>
      <c r="F627" s="15">
        <v>0</v>
      </c>
      <c r="G627" s="15">
        <v>0</v>
      </c>
      <c r="H627" s="15">
        <v>0</v>
      </c>
      <c r="I627" s="15">
        <v>32</v>
      </c>
      <c r="J627" s="15">
        <v>0</v>
      </c>
      <c r="K627" s="15">
        <v>1</v>
      </c>
      <c r="L627" s="15">
        <v>0</v>
      </c>
      <c r="M627" s="15">
        <v>0</v>
      </c>
      <c r="N627" s="15">
        <v>0</v>
      </c>
      <c r="O627" s="15">
        <v>5</v>
      </c>
      <c r="P627" s="15">
        <v>3</v>
      </c>
      <c r="Q627" s="15">
        <v>0</v>
      </c>
      <c r="R627" s="15">
        <v>1</v>
      </c>
      <c r="S627" s="15">
        <v>1</v>
      </c>
      <c r="T627" s="15">
        <v>200000</v>
      </c>
      <c r="U627" s="15">
        <v>0</v>
      </c>
      <c r="V627" s="15">
        <v>0</v>
      </c>
      <c r="W627" s="15">
        <v>1</v>
      </c>
      <c r="X627" s="15">
        <v>100</v>
      </c>
      <c r="Y627" s="193">
        <v>600</v>
      </c>
      <c r="Z627" s="38">
        <v>1.5</v>
      </c>
      <c r="AA627" s="38">
        <v>2</v>
      </c>
      <c r="AB627" s="38">
        <v>2.67</v>
      </c>
      <c r="AC627" s="38">
        <v>2</v>
      </c>
      <c r="AD627" s="38">
        <v>2</v>
      </c>
      <c r="AE627" s="15">
        <v>2.0339999999999998</v>
      </c>
      <c r="AF627" s="15">
        <v>1</v>
      </c>
      <c r="AG627" s="15">
        <v>1</v>
      </c>
      <c r="AH627" s="15">
        <v>3</v>
      </c>
      <c r="AI627" s="15">
        <v>1</v>
      </c>
      <c r="AJ627" s="15">
        <v>0</v>
      </c>
      <c r="AK627" s="15">
        <v>1</v>
      </c>
      <c r="AL627" s="27">
        <v>2.6</v>
      </c>
      <c r="AM627" s="27">
        <v>3</v>
      </c>
      <c r="AN627" s="27">
        <v>3.5</v>
      </c>
      <c r="AO627" s="27">
        <v>2.4</v>
      </c>
      <c r="AP627" s="27">
        <v>2</v>
      </c>
      <c r="AQ627" s="27">
        <v>2.5</v>
      </c>
      <c r="AR627" s="27">
        <v>2.6666666666666665</v>
      </c>
      <c r="AS627" s="15">
        <f t="shared" si="63"/>
        <v>-1.1999999999999997</v>
      </c>
      <c r="AT627" s="15">
        <f t="shared" si="64"/>
        <v>-1</v>
      </c>
      <c r="AU627" s="15">
        <f t="shared" si="65"/>
        <v>-0.25</v>
      </c>
      <c r="AV627" s="15">
        <f t="shared" si="66"/>
        <v>-1.4</v>
      </c>
      <c r="AW627" s="15">
        <f t="shared" si="67"/>
        <v>-0.66666666666666652</v>
      </c>
      <c r="AX627" s="15">
        <f t="shared" si="68"/>
        <v>-0.75</v>
      </c>
      <c r="AY627" s="15">
        <f t="shared" si="69"/>
        <v>-0.87777777777777821</v>
      </c>
    </row>
    <row r="628" spans="1:51" x14ac:dyDescent="0.2">
      <c r="A628" s="15">
        <v>314</v>
      </c>
      <c r="B628" s="15">
        <v>934</v>
      </c>
      <c r="C628" s="15">
        <v>0</v>
      </c>
      <c r="D628" s="15">
        <v>0</v>
      </c>
      <c r="E628" s="15">
        <v>1</v>
      </c>
      <c r="F628" s="15">
        <v>0</v>
      </c>
      <c r="G628" s="15">
        <v>0</v>
      </c>
      <c r="H628" s="15">
        <v>1</v>
      </c>
      <c r="I628" s="15">
        <v>47</v>
      </c>
      <c r="J628" s="15">
        <v>0</v>
      </c>
      <c r="K628" s="15">
        <v>0</v>
      </c>
      <c r="L628" s="15">
        <v>1</v>
      </c>
      <c r="M628" s="15">
        <v>0</v>
      </c>
      <c r="N628" s="15">
        <v>0</v>
      </c>
      <c r="O628" s="15">
        <v>6</v>
      </c>
      <c r="P628" s="15">
        <v>7</v>
      </c>
      <c r="Q628" s="15">
        <v>1</v>
      </c>
      <c r="R628" s="15">
        <v>1</v>
      </c>
      <c r="S628" s="15">
        <v>1</v>
      </c>
      <c r="T628" s="15">
        <v>350000</v>
      </c>
      <c r="U628" s="15">
        <v>0</v>
      </c>
      <c r="V628" s="15">
        <v>1</v>
      </c>
      <c r="W628" s="15">
        <v>0</v>
      </c>
      <c r="X628" s="15">
        <v>60</v>
      </c>
      <c r="Y628" s="193">
        <v>9205</v>
      </c>
      <c r="Z628" s="15">
        <v>2</v>
      </c>
      <c r="AA628" s="15">
        <v>1.3333333333333333</v>
      </c>
      <c r="AB628" s="15">
        <v>2</v>
      </c>
      <c r="AC628" s="15">
        <v>1</v>
      </c>
      <c r="AD628" s="15">
        <v>1.5</v>
      </c>
      <c r="AE628" s="15">
        <v>1.5666666666666667</v>
      </c>
      <c r="AF628" s="15">
        <v>2</v>
      </c>
      <c r="AG628" s="15">
        <v>0</v>
      </c>
      <c r="AH628" s="15">
        <v>5</v>
      </c>
      <c r="AI628" s="15" t="s">
        <v>1008</v>
      </c>
      <c r="AJ628" s="15" t="s">
        <v>1008</v>
      </c>
      <c r="AK628" s="15" t="s">
        <v>1007</v>
      </c>
      <c r="AL628" s="15">
        <v>3.8</v>
      </c>
      <c r="AM628" s="15">
        <v>4</v>
      </c>
      <c r="AN628" s="15">
        <v>3.75</v>
      </c>
      <c r="AO628" s="15">
        <v>3.8</v>
      </c>
      <c r="AP628" s="15">
        <v>2.6666666666666665</v>
      </c>
      <c r="AQ628" s="15">
        <v>3.25</v>
      </c>
      <c r="AR628" s="27">
        <v>3.5444444444444447</v>
      </c>
      <c r="AS628" s="15">
        <f t="shared" si="63"/>
        <v>0.79999999999999982</v>
      </c>
      <c r="AT628" s="15">
        <f t="shared" si="64"/>
        <v>1</v>
      </c>
      <c r="AU628" s="15">
        <f t="shared" si="65"/>
        <v>1</v>
      </c>
      <c r="AV628" s="15">
        <f t="shared" si="66"/>
        <v>1.5999999999999996</v>
      </c>
      <c r="AW628" s="15">
        <f t="shared" si="67"/>
        <v>0.66666666666666652</v>
      </c>
      <c r="AX628" s="15">
        <f t="shared" si="68"/>
        <v>0.25</v>
      </c>
      <c r="AY628" s="15">
        <f t="shared" si="69"/>
        <v>0.88611111111111152</v>
      </c>
    </row>
    <row r="629" spans="1:51" x14ac:dyDescent="0.2">
      <c r="A629" s="15">
        <v>314</v>
      </c>
      <c r="B629" s="15">
        <v>934</v>
      </c>
      <c r="C629" s="15">
        <v>0</v>
      </c>
      <c r="D629" s="15">
        <v>0</v>
      </c>
      <c r="E629" s="15">
        <v>1</v>
      </c>
      <c r="F629" s="15">
        <v>0</v>
      </c>
      <c r="G629" s="15">
        <v>0</v>
      </c>
      <c r="H629" s="15">
        <v>1</v>
      </c>
      <c r="I629" s="15">
        <v>47</v>
      </c>
      <c r="J629" s="15">
        <v>0</v>
      </c>
      <c r="K629" s="15">
        <v>0</v>
      </c>
      <c r="L629" s="15">
        <v>1</v>
      </c>
      <c r="M629" s="15">
        <v>0</v>
      </c>
      <c r="N629" s="15">
        <v>0</v>
      </c>
      <c r="O629" s="15">
        <v>6</v>
      </c>
      <c r="P629" s="15">
        <v>7</v>
      </c>
      <c r="Q629" s="15">
        <v>1</v>
      </c>
      <c r="R629" s="15">
        <v>1</v>
      </c>
      <c r="S629" s="15">
        <v>1</v>
      </c>
      <c r="T629" s="15">
        <v>350000</v>
      </c>
      <c r="U629" s="15">
        <v>0</v>
      </c>
      <c r="V629" s="15">
        <v>0</v>
      </c>
      <c r="W629" s="15">
        <v>1</v>
      </c>
      <c r="X629" s="15">
        <v>45</v>
      </c>
      <c r="Y629" s="193">
        <v>11000</v>
      </c>
      <c r="Z629" s="15">
        <v>2</v>
      </c>
      <c r="AA629" s="15">
        <v>1.3333333333333333</v>
      </c>
      <c r="AB629" s="15">
        <v>2</v>
      </c>
      <c r="AC629" s="15">
        <v>1</v>
      </c>
      <c r="AD629" s="15">
        <v>1.5</v>
      </c>
      <c r="AE629" s="15">
        <v>1.5666666666666667</v>
      </c>
      <c r="AF629" s="15">
        <v>2</v>
      </c>
      <c r="AG629" s="15">
        <v>0</v>
      </c>
      <c r="AH629" s="15">
        <v>5</v>
      </c>
      <c r="AI629" s="15" t="s">
        <v>1008</v>
      </c>
      <c r="AJ629" s="15" t="s">
        <v>1008</v>
      </c>
      <c r="AK629" s="15" t="s">
        <v>1007</v>
      </c>
      <c r="AL629" s="27">
        <v>3</v>
      </c>
      <c r="AM629" s="27">
        <v>3</v>
      </c>
      <c r="AN629" s="27">
        <v>2.75</v>
      </c>
      <c r="AO629" s="27">
        <v>2.2000000000000002</v>
      </c>
      <c r="AP629" s="27">
        <v>2</v>
      </c>
      <c r="AQ629" s="27">
        <v>3</v>
      </c>
      <c r="AR629" s="27">
        <v>2.6583333333333332</v>
      </c>
      <c r="AS629" s="15">
        <f t="shared" si="63"/>
        <v>-0.20000000000000018</v>
      </c>
      <c r="AT629" s="15">
        <f t="shared" si="64"/>
        <v>-0.33333333333333348</v>
      </c>
      <c r="AU629" s="15">
        <f t="shared" si="65"/>
        <v>-0.75</v>
      </c>
      <c r="AV629" s="15">
        <f t="shared" si="66"/>
        <v>-0.59999999999999964</v>
      </c>
      <c r="AW629" s="15">
        <f t="shared" si="67"/>
        <v>-0.33333333333333348</v>
      </c>
      <c r="AX629" s="15">
        <f t="shared" si="68"/>
        <v>-0.25</v>
      </c>
      <c r="AY629" s="15">
        <f t="shared" si="69"/>
        <v>-0.41111111111111098</v>
      </c>
    </row>
    <row r="630" spans="1:51" x14ac:dyDescent="0.2">
      <c r="A630" s="15">
        <v>315</v>
      </c>
      <c r="B630" s="15">
        <v>936</v>
      </c>
      <c r="C630" s="15">
        <v>0</v>
      </c>
      <c r="D630" s="15">
        <v>0</v>
      </c>
      <c r="E630" s="15">
        <v>1</v>
      </c>
      <c r="F630" s="15">
        <v>0</v>
      </c>
      <c r="G630" s="15">
        <v>0</v>
      </c>
      <c r="H630" s="15">
        <v>0</v>
      </c>
      <c r="I630" s="15">
        <v>54</v>
      </c>
      <c r="J630" s="15">
        <v>0</v>
      </c>
      <c r="K630" s="15">
        <v>1</v>
      </c>
      <c r="L630" s="15">
        <v>0</v>
      </c>
      <c r="M630" s="15">
        <v>0</v>
      </c>
      <c r="N630" s="15">
        <v>0</v>
      </c>
      <c r="O630" s="15">
        <v>5</v>
      </c>
      <c r="P630" s="15">
        <v>33</v>
      </c>
      <c r="Q630" s="15">
        <v>1</v>
      </c>
      <c r="R630" s="15">
        <v>1</v>
      </c>
      <c r="S630" s="15">
        <v>1</v>
      </c>
      <c r="T630" s="15">
        <v>150000</v>
      </c>
      <c r="U630" s="15">
        <v>0</v>
      </c>
      <c r="V630" s="15">
        <v>1</v>
      </c>
      <c r="W630" s="15">
        <v>1</v>
      </c>
      <c r="X630" s="15">
        <v>60</v>
      </c>
      <c r="Y630" s="193">
        <v>800</v>
      </c>
      <c r="Z630" s="15">
        <v>2.5</v>
      </c>
      <c r="AA630" s="15">
        <v>1.6666666666666667</v>
      </c>
      <c r="AB630" s="15">
        <v>2.3333333333333335</v>
      </c>
      <c r="AC630" s="15">
        <v>1</v>
      </c>
      <c r="AD630" s="15">
        <v>1</v>
      </c>
      <c r="AE630" s="15">
        <v>1.7</v>
      </c>
      <c r="AF630" s="15">
        <v>1</v>
      </c>
      <c r="AG630" s="15">
        <v>0</v>
      </c>
      <c r="AH630" s="15">
        <v>5</v>
      </c>
      <c r="AI630" s="15" t="s">
        <v>1008</v>
      </c>
      <c r="AJ630" s="15" t="s">
        <v>1008</v>
      </c>
      <c r="AK630" s="15" t="s">
        <v>1007</v>
      </c>
      <c r="AL630" s="15">
        <v>3.2</v>
      </c>
      <c r="AM630" s="15">
        <v>3.3333333333333335</v>
      </c>
      <c r="AN630" s="15">
        <v>3.5</v>
      </c>
      <c r="AO630" s="15">
        <v>2.8</v>
      </c>
      <c r="AP630" s="15">
        <v>2.3333333333333335</v>
      </c>
      <c r="AQ630" s="15">
        <v>3.25</v>
      </c>
      <c r="AR630" s="27">
        <v>3.0694444444444442</v>
      </c>
      <c r="AS630" s="15">
        <f t="shared" si="63"/>
        <v>0.20000000000000018</v>
      </c>
      <c r="AT630" s="15">
        <f t="shared" si="64"/>
        <v>0</v>
      </c>
      <c r="AU630" s="15">
        <f t="shared" si="65"/>
        <v>0.5</v>
      </c>
      <c r="AV630" s="15">
        <f t="shared" si="66"/>
        <v>0.79999999999999982</v>
      </c>
      <c r="AW630" s="15">
        <f t="shared" si="67"/>
        <v>0.33333333333333348</v>
      </c>
      <c r="AX630" s="15">
        <f t="shared" si="68"/>
        <v>0.25</v>
      </c>
      <c r="AY630" s="15">
        <f t="shared" si="69"/>
        <v>0.34722222222222143</v>
      </c>
    </row>
    <row r="631" spans="1:51" x14ac:dyDescent="0.2">
      <c r="A631" s="15">
        <v>315</v>
      </c>
      <c r="B631" s="15">
        <v>936</v>
      </c>
      <c r="C631" s="15">
        <v>0</v>
      </c>
      <c r="D631" s="15">
        <v>0</v>
      </c>
      <c r="E631" s="15">
        <v>1</v>
      </c>
      <c r="F631" s="15">
        <v>0</v>
      </c>
      <c r="G631" s="15">
        <v>0</v>
      </c>
      <c r="H631" s="15">
        <v>0</v>
      </c>
      <c r="I631" s="15">
        <v>54</v>
      </c>
      <c r="J631" s="15">
        <v>0</v>
      </c>
      <c r="K631" s="15">
        <v>1</v>
      </c>
      <c r="L631" s="15">
        <v>0</v>
      </c>
      <c r="M631" s="15">
        <v>0</v>
      </c>
      <c r="N631" s="15">
        <v>0</v>
      </c>
      <c r="O631" s="15">
        <v>5</v>
      </c>
      <c r="P631" s="15">
        <v>33</v>
      </c>
      <c r="Q631" s="15">
        <v>1</v>
      </c>
      <c r="R631" s="15">
        <v>1</v>
      </c>
      <c r="S631" s="15">
        <v>1</v>
      </c>
      <c r="T631" s="15">
        <v>150000</v>
      </c>
      <c r="U631" s="15">
        <v>0</v>
      </c>
      <c r="V631" s="15">
        <v>0</v>
      </c>
      <c r="W631" s="15">
        <v>1</v>
      </c>
      <c r="X631" s="15">
        <v>60</v>
      </c>
      <c r="Y631" s="193">
        <v>750</v>
      </c>
      <c r="Z631" s="15">
        <v>2.5</v>
      </c>
      <c r="AA631" s="15">
        <v>1.6666666666666667</v>
      </c>
      <c r="AB631" s="15">
        <v>2.3333333333333335</v>
      </c>
      <c r="AC631" s="15">
        <v>1</v>
      </c>
      <c r="AD631" s="15">
        <v>1</v>
      </c>
      <c r="AE631" s="15">
        <v>1.7</v>
      </c>
      <c r="AF631" s="15">
        <v>1</v>
      </c>
      <c r="AG631" s="15">
        <v>0</v>
      </c>
      <c r="AH631" s="15">
        <v>5</v>
      </c>
      <c r="AI631" s="15" t="s">
        <v>1008</v>
      </c>
      <c r="AJ631" s="15" t="s">
        <v>1008</v>
      </c>
      <c r="AK631" s="15" t="s">
        <v>1007</v>
      </c>
      <c r="AL631" s="27">
        <v>3</v>
      </c>
      <c r="AM631" s="27">
        <v>3.3333333333333335</v>
      </c>
      <c r="AN631" s="27">
        <v>3</v>
      </c>
      <c r="AO631" s="27">
        <v>2</v>
      </c>
      <c r="AP631" s="27">
        <v>2</v>
      </c>
      <c r="AQ631" s="27">
        <v>3</v>
      </c>
      <c r="AR631" s="27">
        <v>2.7222222222222228</v>
      </c>
      <c r="AS631" s="15">
        <f t="shared" si="63"/>
        <v>-0.39999999999999991</v>
      </c>
      <c r="AT631" s="15">
        <f t="shared" si="64"/>
        <v>0</v>
      </c>
      <c r="AU631" s="15">
        <f t="shared" si="65"/>
        <v>0</v>
      </c>
      <c r="AV631" s="15">
        <f t="shared" si="66"/>
        <v>-1</v>
      </c>
      <c r="AW631" s="15">
        <f t="shared" si="67"/>
        <v>-1.3333333333333335</v>
      </c>
      <c r="AX631" s="15">
        <f t="shared" si="68"/>
        <v>-0.25</v>
      </c>
      <c r="AY631" s="15">
        <f t="shared" si="69"/>
        <v>-0.49722222222222179</v>
      </c>
    </row>
    <row r="632" spans="1:51" x14ac:dyDescent="0.2">
      <c r="A632" s="15">
        <v>316</v>
      </c>
      <c r="B632" s="15">
        <v>937</v>
      </c>
      <c r="C632" s="15">
        <v>0</v>
      </c>
      <c r="D632" s="15">
        <v>0</v>
      </c>
      <c r="E632" s="15">
        <v>1</v>
      </c>
      <c r="F632" s="15">
        <v>0</v>
      </c>
      <c r="G632" s="15">
        <v>0</v>
      </c>
      <c r="H632" s="15">
        <v>0</v>
      </c>
      <c r="I632" s="15">
        <v>47</v>
      </c>
      <c r="J632" s="15">
        <v>0</v>
      </c>
      <c r="K632" s="15">
        <v>0</v>
      </c>
      <c r="L632" s="15">
        <v>0</v>
      </c>
      <c r="M632" s="15">
        <v>1</v>
      </c>
      <c r="N632" s="15">
        <v>0</v>
      </c>
      <c r="O632" s="15">
        <v>5</v>
      </c>
      <c r="P632" s="15">
        <v>27</v>
      </c>
      <c r="Q632" s="15">
        <v>1</v>
      </c>
      <c r="R632" s="15">
        <v>1</v>
      </c>
      <c r="S632" s="15">
        <v>1</v>
      </c>
      <c r="T632" s="15">
        <v>200000</v>
      </c>
      <c r="U632" s="15">
        <v>0</v>
      </c>
      <c r="V632" s="15">
        <v>1</v>
      </c>
      <c r="W632" s="15">
        <v>1</v>
      </c>
      <c r="X632" s="15">
        <v>28</v>
      </c>
      <c r="Y632" s="193">
        <v>800</v>
      </c>
      <c r="Z632" s="15">
        <v>2</v>
      </c>
      <c r="AA632" s="15">
        <v>1.3333333333333333</v>
      </c>
      <c r="AB632" s="15">
        <v>1.6666666666666667</v>
      </c>
      <c r="AC632" s="15">
        <v>2.5</v>
      </c>
      <c r="AD632" s="15">
        <v>2</v>
      </c>
      <c r="AE632" s="15">
        <v>1.9</v>
      </c>
      <c r="AF632" s="15">
        <v>1</v>
      </c>
      <c r="AG632" s="15">
        <v>0</v>
      </c>
      <c r="AH632" s="15">
        <v>5</v>
      </c>
      <c r="AI632" s="15" t="s">
        <v>1008</v>
      </c>
      <c r="AJ632" s="15" t="s">
        <v>1008</v>
      </c>
      <c r="AK632" s="15" t="s">
        <v>1007</v>
      </c>
      <c r="AL632" s="15">
        <v>3.4</v>
      </c>
      <c r="AM632" s="15">
        <v>3.3333333333333335</v>
      </c>
      <c r="AN632" s="15">
        <v>3</v>
      </c>
      <c r="AO632" s="15">
        <v>3</v>
      </c>
      <c r="AP632" s="15">
        <v>3.3333333333333335</v>
      </c>
      <c r="AQ632" s="15">
        <v>3.25</v>
      </c>
      <c r="AR632" s="27">
        <v>3.2194444444444446</v>
      </c>
      <c r="AS632" s="15">
        <f t="shared" si="63"/>
        <v>0.60000000000000009</v>
      </c>
      <c r="AT632" s="15">
        <f t="shared" si="64"/>
        <v>-0.66666666666666652</v>
      </c>
      <c r="AU632" s="15">
        <f t="shared" si="65"/>
        <v>-0.25</v>
      </c>
      <c r="AV632" s="15">
        <f t="shared" si="66"/>
        <v>0.60000000000000009</v>
      </c>
      <c r="AW632" s="15">
        <f t="shared" si="67"/>
        <v>1.6666666666666667</v>
      </c>
      <c r="AX632" s="15">
        <f t="shared" si="68"/>
        <v>0.25</v>
      </c>
      <c r="AY632" s="15">
        <f t="shared" si="69"/>
        <v>0.3666666666666667</v>
      </c>
    </row>
    <row r="633" spans="1:51" x14ac:dyDescent="0.2">
      <c r="A633" s="15">
        <v>316</v>
      </c>
      <c r="B633" s="15">
        <v>937</v>
      </c>
      <c r="C633" s="15">
        <v>0</v>
      </c>
      <c r="D633" s="15">
        <v>0</v>
      </c>
      <c r="E633" s="15">
        <v>1</v>
      </c>
      <c r="F633" s="15">
        <v>0</v>
      </c>
      <c r="G633" s="15">
        <v>0</v>
      </c>
      <c r="H633" s="15">
        <v>0</v>
      </c>
      <c r="I633" s="15">
        <v>47</v>
      </c>
      <c r="J633" s="15">
        <v>0</v>
      </c>
      <c r="K633" s="15">
        <v>0</v>
      </c>
      <c r="L633" s="15">
        <v>0</v>
      </c>
      <c r="M633" s="15">
        <v>1</v>
      </c>
      <c r="N633" s="15">
        <v>0</v>
      </c>
      <c r="O633" s="15">
        <v>5</v>
      </c>
      <c r="P633" s="15">
        <v>27</v>
      </c>
      <c r="Q633" s="15">
        <v>1</v>
      </c>
      <c r="R633" s="15">
        <v>1</v>
      </c>
      <c r="S633" s="15">
        <v>1</v>
      </c>
      <c r="T633" s="15">
        <v>200000</v>
      </c>
      <c r="U633" s="15">
        <v>0</v>
      </c>
      <c r="V633" s="15">
        <v>0</v>
      </c>
      <c r="W633" s="15">
        <v>1</v>
      </c>
      <c r="X633" s="15">
        <v>28</v>
      </c>
      <c r="Y633" s="193">
        <v>1127.1428571428571</v>
      </c>
      <c r="Z633" s="15">
        <v>2</v>
      </c>
      <c r="AA633" s="15">
        <v>1.3333333333333333</v>
      </c>
      <c r="AB633" s="15">
        <v>1.6666666666666667</v>
      </c>
      <c r="AC633" s="15">
        <v>2.5</v>
      </c>
      <c r="AD633" s="15">
        <v>2</v>
      </c>
      <c r="AE633" s="15">
        <v>1.9</v>
      </c>
      <c r="AF633" s="15">
        <v>1</v>
      </c>
      <c r="AG633" s="15">
        <v>0</v>
      </c>
      <c r="AH633" s="15">
        <v>5</v>
      </c>
      <c r="AI633" s="15" t="s">
        <v>1008</v>
      </c>
      <c r="AJ633" s="15" t="s">
        <v>1008</v>
      </c>
      <c r="AK633" s="15" t="s">
        <v>1007</v>
      </c>
      <c r="AL633" s="27">
        <v>2.8</v>
      </c>
      <c r="AM633" s="27">
        <v>4</v>
      </c>
      <c r="AN633" s="27">
        <v>3.25</v>
      </c>
      <c r="AO633" s="27">
        <v>2.4</v>
      </c>
      <c r="AP633" s="27">
        <v>1.6666666666666667</v>
      </c>
      <c r="AQ633" s="27">
        <v>3</v>
      </c>
      <c r="AR633" s="27">
        <v>2.8527777777777779</v>
      </c>
      <c r="AS633" s="15">
        <f t="shared" si="63"/>
        <v>-0.60000000000000009</v>
      </c>
      <c r="AT633" s="15">
        <f t="shared" si="64"/>
        <v>0.33333333333333348</v>
      </c>
      <c r="AU633" s="15">
        <f t="shared" si="65"/>
        <v>-0.75</v>
      </c>
      <c r="AV633" s="15">
        <f t="shared" si="66"/>
        <v>-0.80000000000000027</v>
      </c>
      <c r="AW633" s="15">
        <f t="shared" si="67"/>
        <v>-0.99999999999999978</v>
      </c>
      <c r="AX633" s="15">
        <f t="shared" si="68"/>
        <v>0</v>
      </c>
      <c r="AY633" s="15">
        <f t="shared" si="69"/>
        <v>-0.46944444444444455</v>
      </c>
    </row>
    <row r="634" spans="1:51" x14ac:dyDescent="0.2">
      <c r="A634" s="15">
        <v>317</v>
      </c>
      <c r="B634" s="15">
        <v>938</v>
      </c>
      <c r="C634" s="15">
        <v>0</v>
      </c>
      <c r="D634" s="15">
        <v>0</v>
      </c>
      <c r="E634" s="15">
        <v>1</v>
      </c>
      <c r="F634" s="15">
        <v>0</v>
      </c>
      <c r="G634" s="15">
        <v>0</v>
      </c>
      <c r="H634" s="15">
        <v>0</v>
      </c>
      <c r="I634" s="15">
        <v>56</v>
      </c>
      <c r="J634" s="15">
        <v>1</v>
      </c>
      <c r="K634" s="15">
        <v>0</v>
      </c>
      <c r="L634" s="15">
        <v>0</v>
      </c>
      <c r="M634" s="15">
        <v>0</v>
      </c>
      <c r="N634" s="15">
        <v>0</v>
      </c>
      <c r="O634" s="15">
        <v>6</v>
      </c>
      <c r="P634" s="15">
        <v>45</v>
      </c>
      <c r="Q634" s="15">
        <v>1</v>
      </c>
      <c r="R634" s="15">
        <v>0</v>
      </c>
      <c r="S634" s="15">
        <v>1</v>
      </c>
      <c r="T634" s="15">
        <v>350000</v>
      </c>
      <c r="U634" s="15">
        <v>0</v>
      </c>
      <c r="V634" s="15">
        <v>1</v>
      </c>
      <c r="W634" s="15">
        <v>1</v>
      </c>
      <c r="X634" s="15">
        <v>105</v>
      </c>
      <c r="Y634" s="193">
        <v>750</v>
      </c>
      <c r="Z634" s="15">
        <v>2.25</v>
      </c>
      <c r="AA634" s="15">
        <v>1</v>
      </c>
      <c r="AB634" s="15">
        <v>1.6666666666666667</v>
      </c>
      <c r="AC634" s="15">
        <v>2</v>
      </c>
      <c r="AD634" s="15">
        <v>2</v>
      </c>
      <c r="AE634" s="15">
        <v>1.7833333333333337</v>
      </c>
      <c r="AF634" s="15">
        <v>1</v>
      </c>
      <c r="AG634" s="15">
        <v>0</v>
      </c>
      <c r="AH634" s="15">
        <v>5</v>
      </c>
      <c r="AI634" s="15" t="s">
        <v>1008</v>
      </c>
      <c r="AJ634" s="15" t="s">
        <v>1008</v>
      </c>
      <c r="AK634" s="15" t="s">
        <v>1007</v>
      </c>
      <c r="AL634" s="15">
        <v>3.4</v>
      </c>
      <c r="AM634" s="15">
        <v>3.6666666666666665</v>
      </c>
      <c r="AN634" s="15">
        <v>4</v>
      </c>
      <c r="AO634" s="15">
        <v>3.2</v>
      </c>
      <c r="AP634" s="15">
        <v>2.6666666666666665</v>
      </c>
      <c r="AQ634" s="15">
        <v>3</v>
      </c>
      <c r="AR634" s="27">
        <v>3.3222222222222224</v>
      </c>
      <c r="AS634" s="15">
        <f t="shared" si="63"/>
        <v>0.19999999999999973</v>
      </c>
      <c r="AT634" s="15">
        <f t="shared" si="64"/>
        <v>-0.33333333333333348</v>
      </c>
      <c r="AU634" s="15">
        <f t="shared" si="65"/>
        <v>1.5</v>
      </c>
      <c r="AV634" s="15">
        <f t="shared" si="66"/>
        <v>1</v>
      </c>
      <c r="AW634" s="15">
        <f t="shared" si="67"/>
        <v>0.33333333333333304</v>
      </c>
      <c r="AX634" s="15">
        <f t="shared" si="68"/>
        <v>0</v>
      </c>
      <c r="AY634" s="15">
        <f t="shared" si="69"/>
        <v>0.45000000000000018</v>
      </c>
    </row>
    <row r="635" spans="1:51" x14ac:dyDescent="0.2">
      <c r="A635" s="15">
        <v>317</v>
      </c>
      <c r="B635" s="15">
        <v>938</v>
      </c>
      <c r="C635" s="15">
        <v>0</v>
      </c>
      <c r="D635" s="15">
        <v>0</v>
      </c>
      <c r="E635" s="15">
        <v>1</v>
      </c>
      <c r="F635" s="15">
        <v>0</v>
      </c>
      <c r="G635" s="15">
        <v>0</v>
      </c>
      <c r="H635" s="15">
        <v>0</v>
      </c>
      <c r="I635" s="15">
        <v>56</v>
      </c>
      <c r="J635" s="15">
        <v>1</v>
      </c>
      <c r="K635" s="15">
        <v>0</v>
      </c>
      <c r="L635" s="15">
        <v>0</v>
      </c>
      <c r="M635" s="15">
        <v>0</v>
      </c>
      <c r="N635" s="15">
        <v>0</v>
      </c>
      <c r="O635" s="15">
        <v>6</v>
      </c>
      <c r="P635" s="15">
        <v>45</v>
      </c>
      <c r="Q635" s="15">
        <v>1</v>
      </c>
      <c r="R635" s="15">
        <v>0</v>
      </c>
      <c r="S635" s="15">
        <v>1</v>
      </c>
      <c r="T635" s="15">
        <v>350000</v>
      </c>
      <c r="U635" s="15">
        <v>0</v>
      </c>
      <c r="V635" s="15">
        <v>0</v>
      </c>
      <c r="W635" s="15">
        <v>1</v>
      </c>
      <c r="X635" s="15">
        <v>105</v>
      </c>
      <c r="Y635" s="193">
        <v>700</v>
      </c>
      <c r="Z635" s="15">
        <v>2.25</v>
      </c>
      <c r="AA635" s="15">
        <v>1</v>
      </c>
      <c r="AB635" s="15">
        <v>1.6666666666666667</v>
      </c>
      <c r="AC635" s="15">
        <v>2</v>
      </c>
      <c r="AD635" s="15">
        <v>2</v>
      </c>
      <c r="AE635" s="15">
        <v>1.7833333333333337</v>
      </c>
      <c r="AF635" s="15">
        <v>1</v>
      </c>
      <c r="AG635" s="15">
        <v>0</v>
      </c>
      <c r="AH635" s="15">
        <v>5</v>
      </c>
      <c r="AI635" s="15" t="s">
        <v>1008</v>
      </c>
      <c r="AJ635" s="15" t="s">
        <v>1008</v>
      </c>
      <c r="AK635" s="15" t="s">
        <v>1007</v>
      </c>
      <c r="AL635" s="27">
        <v>3.2</v>
      </c>
      <c r="AM635" s="27">
        <v>4</v>
      </c>
      <c r="AN635" s="27">
        <v>2.5</v>
      </c>
      <c r="AO635" s="27">
        <v>2.2000000000000002</v>
      </c>
      <c r="AP635" s="27">
        <v>2.3333333333333335</v>
      </c>
      <c r="AQ635" s="27">
        <v>3</v>
      </c>
      <c r="AR635" s="27">
        <v>2.8722222222222222</v>
      </c>
      <c r="AS635" s="15">
        <f t="shared" si="63"/>
        <v>-0.19999999999999973</v>
      </c>
      <c r="AT635" s="15">
        <f t="shared" si="64"/>
        <v>0</v>
      </c>
      <c r="AU635" s="15">
        <f t="shared" si="65"/>
        <v>-1.5</v>
      </c>
      <c r="AV635" s="15">
        <f t="shared" si="66"/>
        <v>-1</v>
      </c>
      <c r="AW635" s="15">
        <f t="shared" si="67"/>
        <v>0</v>
      </c>
      <c r="AX635" s="15">
        <f t="shared" si="68"/>
        <v>-0.75</v>
      </c>
      <c r="AY635" s="15">
        <f t="shared" si="69"/>
        <v>-0.57500000000000018</v>
      </c>
    </row>
    <row r="636" spans="1:51" x14ac:dyDescent="0.2">
      <c r="A636" s="15">
        <v>318</v>
      </c>
      <c r="B636" s="15">
        <v>939</v>
      </c>
      <c r="C636" s="15">
        <v>0</v>
      </c>
      <c r="D636" s="15">
        <v>0</v>
      </c>
      <c r="E636" s="15">
        <v>1</v>
      </c>
      <c r="F636" s="15">
        <v>0</v>
      </c>
      <c r="G636" s="15">
        <v>0</v>
      </c>
      <c r="H636" s="15">
        <v>1</v>
      </c>
      <c r="I636" s="15">
        <v>60</v>
      </c>
      <c r="J636" s="15">
        <v>0</v>
      </c>
      <c r="K636" s="15">
        <v>1</v>
      </c>
      <c r="L636" s="15">
        <v>0</v>
      </c>
      <c r="M636" s="15">
        <v>0</v>
      </c>
      <c r="N636" s="15">
        <v>0</v>
      </c>
      <c r="O636" s="15">
        <v>5</v>
      </c>
      <c r="P636" s="15">
        <v>42</v>
      </c>
      <c r="Q636" s="15">
        <v>0</v>
      </c>
      <c r="R636" s="15">
        <v>0</v>
      </c>
      <c r="S636" s="15">
        <v>1</v>
      </c>
      <c r="T636" s="15">
        <v>200000</v>
      </c>
      <c r="U636" s="15">
        <v>0</v>
      </c>
      <c r="V636" s="15">
        <v>1</v>
      </c>
      <c r="W636" s="15">
        <v>0</v>
      </c>
      <c r="X636" s="15">
        <v>94</v>
      </c>
      <c r="Y636" s="193">
        <v>1106.3829787234042</v>
      </c>
      <c r="Z636" s="15">
        <v>1.75</v>
      </c>
      <c r="AA636" s="15">
        <v>1.6666666666666667</v>
      </c>
      <c r="AB636" s="15">
        <v>1.3333333333333333</v>
      </c>
      <c r="AC636" s="15">
        <v>1.5</v>
      </c>
      <c r="AD636" s="15">
        <v>2</v>
      </c>
      <c r="AE636" s="15">
        <v>1.65</v>
      </c>
      <c r="AF636" s="15">
        <v>1</v>
      </c>
      <c r="AG636" s="15">
        <v>1</v>
      </c>
      <c r="AH636" s="15">
        <v>4</v>
      </c>
      <c r="AI636" s="15">
        <v>0</v>
      </c>
      <c r="AJ636" s="15">
        <v>1</v>
      </c>
      <c r="AK636" s="15">
        <v>1</v>
      </c>
      <c r="AL636" s="15">
        <v>3.4</v>
      </c>
      <c r="AM636" s="15">
        <v>4</v>
      </c>
      <c r="AN636" s="15">
        <v>4</v>
      </c>
      <c r="AO636" s="15">
        <v>3.2</v>
      </c>
      <c r="AP636" s="15">
        <v>2.3333333333333335</v>
      </c>
      <c r="AQ636" s="15">
        <v>3.75</v>
      </c>
      <c r="AR636" s="27">
        <v>3.4472222222222224</v>
      </c>
      <c r="AS636" s="15">
        <f t="shared" si="63"/>
        <v>0.19999999999999973</v>
      </c>
      <c r="AT636" s="15">
        <f t="shared" si="64"/>
        <v>1</v>
      </c>
      <c r="AU636" s="15">
        <f t="shared" si="65"/>
        <v>0.75</v>
      </c>
      <c r="AV636" s="15">
        <f t="shared" si="66"/>
        <v>0.80000000000000027</v>
      </c>
      <c r="AW636" s="15">
        <f t="shared" si="67"/>
        <v>0</v>
      </c>
      <c r="AX636" s="15">
        <f t="shared" si="68"/>
        <v>0.25</v>
      </c>
      <c r="AY636" s="15">
        <f t="shared" si="69"/>
        <v>0.5</v>
      </c>
    </row>
    <row r="637" spans="1:51" x14ac:dyDescent="0.2">
      <c r="A637" s="15">
        <v>318</v>
      </c>
      <c r="B637" s="15">
        <v>939</v>
      </c>
      <c r="C637" s="15">
        <v>0</v>
      </c>
      <c r="D637" s="15">
        <v>0</v>
      </c>
      <c r="E637" s="15">
        <v>1</v>
      </c>
      <c r="F637" s="15">
        <v>0</v>
      </c>
      <c r="G637" s="15">
        <v>0</v>
      </c>
      <c r="H637" s="15">
        <v>1</v>
      </c>
      <c r="I637" s="15">
        <v>60</v>
      </c>
      <c r="J637" s="15">
        <v>0</v>
      </c>
      <c r="K637" s="15">
        <v>1</v>
      </c>
      <c r="L637" s="15">
        <v>0</v>
      </c>
      <c r="M637" s="15">
        <v>0</v>
      </c>
      <c r="N637" s="15">
        <v>0</v>
      </c>
      <c r="O637" s="15">
        <v>5</v>
      </c>
      <c r="P637" s="15">
        <v>42</v>
      </c>
      <c r="Q637" s="15">
        <v>0</v>
      </c>
      <c r="R637" s="15">
        <v>0</v>
      </c>
      <c r="S637" s="15">
        <v>1</v>
      </c>
      <c r="T637" s="15">
        <v>200000</v>
      </c>
      <c r="U637" s="15">
        <v>0</v>
      </c>
      <c r="V637" s="15">
        <v>0</v>
      </c>
      <c r="W637" s="15">
        <v>0</v>
      </c>
      <c r="X637" s="15">
        <v>109</v>
      </c>
      <c r="Y637" s="193">
        <v>997.24770642201838</v>
      </c>
      <c r="Z637" s="15">
        <v>1.75</v>
      </c>
      <c r="AA637" s="15">
        <v>1.6666666666666667</v>
      </c>
      <c r="AB637" s="15">
        <v>1.3333333333333333</v>
      </c>
      <c r="AC637" s="15">
        <v>1.5</v>
      </c>
      <c r="AD637" s="15">
        <v>2</v>
      </c>
      <c r="AE637" s="15">
        <v>1.65</v>
      </c>
      <c r="AF637" s="15">
        <v>1</v>
      </c>
      <c r="AG637" s="15">
        <v>1</v>
      </c>
      <c r="AH637" s="15">
        <v>4</v>
      </c>
      <c r="AI637" s="15">
        <v>0</v>
      </c>
      <c r="AJ637" s="15">
        <v>1</v>
      </c>
      <c r="AK637" s="15">
        <v>1</v>
      </c>
      <c r="AL637" s="27">
        <v>3.2</v>
      </c>
      <c r="AM637" s="27">
        <v>3</v>
      </c>
      <c r="AN637" s="27">
        <v>3.25</v>
      </c>
      <c r="AO637" s="27">
        <v>2.4</v>
      </c>
      <c r="AP637" s="27">
        <v>2.3333333333333335</v>
      </c>
      <c r="AQ637" s="27">
        <v>3.5</v>
      </c>
      <c r="AR637" s="27">
        <v>2.9472222222222224</v>
      </c>
      <c r="AS637" s="15">
        <f t="shared" si="63"/>
        <v>0.40000000000000036</v>
      </c>
      <c r="AT637" s="15">
        <f t="shared" si="64"/>
        <v>-1</v>
      </c>
      <c r="AU637" s="15">
        <f t="shared" si="65"/>
        <v>-0.5</v>
      </c>
      <c r="AV637" s="15">
        <f t="shared" si="66"/>
        <v>-0.60000000000000009</v>
      </c>
      <c r="AW637" s="15">
        <f t="shared" si="67"/>
        <v>0</v>
      </c>
      <c r="AX637" s="15">
        <f t="shared" si="68"/>
        <v>0.25</v>
      </c>
      <c r="AY637" s="15">
        <f t="shared" si="69"/>
        <v>-0.24166666666666625</v>
      </c>
    </row>
    <row r="638" spans="1:51" x14ac:dyDescent="0.2">
      <c r="A638" s="15">
        <v>319</v>
      </c>
      <c r="B638" s="15">
        <v>940</v>
      </c>
      <c r="C638" s="15">
        <v>0</v>
      </c>
      <c r="D638" s="15">
        <v>0</v>
      </c>
      <c r="E638" s="15">
        <v>1</v>
      </c>
      <c r="F638" s="15">
        <v>0</v>
      </c>
      <c r="G638" s="15">
        <v>0</v>
      </c>
      <c r="H638" s="15">
        <v>0</v>
      </c>
      <c r="I638" s="15">
        <v>35</v>
      </c>
      <c r="J638" s="15">
        <v>0</v>
      </c>
      <c r="K638" s="15">
        <v>0</v>
      </c>
      <c r="L638" s="15">
        <v>0</v>
      </c>
      <c r="M638" s="15">
        <v>1</v>
      </c>
      <c r="N638" s="15">
        <v>0</v>
      </c>
      <c r="O638" s="15">
        <v>3</v>
      </c>
      <c r="P638" s="15">
        <v>3</v>
      </c>
      <c r="Q638" s="15">
        <v>0</v>
      </c>
      <c r="R638" s="15">
        <v>0</v>
      </c>
      <c r="S638" s="15">
        <v>1</v>
      </c>
      <c r="T638" s="15">
        <v>360000</v>
      </c>
      <c r="U638" s="15">
        <v>0</v>
      </c>
      <c r="V638" s="15">
        <v>1</v>
      </c>
      <c r="W638" s="15">
        <v>1</v>
      </c>
      <c r="X638" s="15">
        <v>12</v>
      </c>
      <c r="Y638" s="193">
        <v>525</v>
      </c>
      <c r="Z638" s="15">
        <v>1.75</v>
      </c>
      <c r="AA638" s="15">
        <v>2.3333333333333335</v>
      </c>
      <c r="AB638" s="15">
        <v>2.6666666666666665</v>
      </c>
      <c r="AC638" s="15">
        <v>2</v>
      </c>
      <c r="AD638" s="15">
        <v>1.5</v>
      </c>
      <c r="AE638" s="15">
        <v>2.0499999999999998</v>
      </c>
      <c r="AF638" s="15">
        <v>1</v>
      </c>
      <c r="AG638" s="15">
        <v>1</v>
      </c>
      <c r="AH638" s="15">
        <v>3</v>
      </c>
      <c r="AI638" s="15">
        <v>1</v>
      </c>
      <c r="AJ638" s="15">
        <v>0</v>
      </c>
      <c r="AK638" s="15">
        <v>1</v>
      </c>
      <c r="AL638" s="15">
        <v>2.8</v>
      </c>
      <c r="AM638" s="15">
        <v>4</v>
      </c>
      <c r="AN638" s="15">
        <v>3.75</v>
      </c>
      <c r="AO638" s="15">
        <v>3</v>
      </c>
      <c r="AP638" s="15">
        <v>2.3333333333333335</v>
      </c>
      <c r="AQ638" s="15">
        <v>3.25</v>
      </c>
      <c r="AR638" s="27">
        <v>3.1888888888888887</v>
      </c>
      <c r="AS638" s="15">
        <f t="shared" si="63"/>
        <v>0</v>
      </c>
      <c r="AT638" s="15">
        <f t="shared" si="64"/>
        <v>1.6666666666666665</v>
      </c>
      <c r="AU638" s="15">
        <f t="shared" si="65"/>
        <v>0.75</v>
      </c>
      <c r="AV638" s="15">
        <f t="shared" si="66"/>
        <v>0.39999999999999991</v>
      </c>
      <c r="AW638" s="15">
        <f t="shared" si="67"/>
        <v>0.66666666666666674</v>
      </c>
      <c r="AX638" s="15">
        <f t="shared" si="68"/>
        <v>0.25</v>
      </c>
      <c r="AY638" s="15">
        <f t="shared" si="69"/>
        <v>0.62222222222222223</v>
      </c>
    </row>
    <row r="639" spans="1:51" x14ac:dyDescent="0.2">
      <c r="A639" s="15">
        <v>319</v>
      </c>
      <c r="B639" s="15">
        <v>940</v>
      </c>
      <c r="C639" s="15">
        <v>0</v>
      </c>
      <c r="D639" s="15">
        <v>0</v>
      </c>
      <c r="E639" s="15">
        <v>1</v>
      </c>
      <c r="F639" s="15">
        <v>0</v>
      </c>
      <c r="G639" s="15">
        <v>0</v>
      </c>
      <c r="H639" s="15">
        <v>0</v>
      </c>
      <c r="I639" s="15">
        <v>35</v>
      </c>
      <c r="J639" s="15">
        <v>0</v>
      </c>
      <c r="K639" s="15">
        <v>0</v>
      </c>
      <c r="L639" s="15">
        <v>0</v>
      </c>
      <c r="M639" s="15">
        <v>1</v>
      </c>
      <c r="N639" s="15">
        <v>0</v>
      </c>
      <c r="O639" s="15">
        <v>3</v>
      </c>
      <c r="P639" s="15">
        <v>3</v>
      </c>
      <c r="Q639" s="15">
        <v>0</v>
      </c>
      <c r="R639" s="15">
        <v>0</v>
      </c>
      <c r="S639" s="15">
        <v>1</v>
      </c>
      <c r="T639" s="15">
        <v>360000</v>
      </c>
      <c r="U639" s="15">
        <v>0</v>
      </c>
      <c r="V639" s="15">
        <v>0</v>
      </c>
      <c r="W639" s="15">
        <v>1</v>
      </c>
      <c r="X639" s="15">
        <v>12</v>
      </c>
      <c r="Y639" s="193">
        <v>500</v>
      </c>
      <c r="Z639" s="15">
        <v>1.75</v>
      </c>
      <c r="AA639" s="15">
        <v>2.3333333333333335</v>
      </c>
      <c r="AB639" s="15">
        <v>2.6666666666666665</v>
      </c>
      <c r="AC639" s="15">
        <v>2</v>
      </c>
      <c r="AD639" s="15">
        <v>1.5</v>
      </c>
      <c r="AE639" s="15">
        <v>2.0499999999999998</v>
      </c>
      <c r="AF639" s="15">
        <v>1</v>
      </c>
      <c r="AG639" s="15">
        <v>1</v>
      </c>
      <c r="AH639" s="15">
        <v>3</v>
      </c>
      <c r="AI639" s="15">
        <v>1</v>
      </c>
      <c r="AJ639" s="15">
        <v>0</v>
      </c>
      <c r="AK639" s="15">
        <v>1</v>
      </c>
      <c r="AL639" s="27">
        <v>2.8</v>
      </c>
      <c r="AM639" s="27">
        <v>2.3333333333333335</v>
      </c>
      <c r="AN639" s="27">
        <v>3</v>
      </c>
      <c r="AO639" s="27">
        <v>2.6</v>
      </c>
      <c r="AP639" s="27">
        <v>1.6666666666666667</v>
      </c>
      <c r="AQ639" s="27">
        <v>3</v>
      </c>
      <c r="AR639" s="27">
        <v>2.5666666666666664</v>
      </c>
      <c r="AS639" s="15">
        <f t="shared" si="63"/>
        <v>-0.60000000000000009</v>
      </c>
      <c r="AT639" s="15">
        <f t="shared" si="64"/>
        <v>-1.6666666666666665</v>
      </c>
      <c r="AU639" s="15">
        <f t="shared" si="65"/>
        <v>-0.25</v>
      </c>
      <c r="AV639" s="15">
        <f t="shared" si="66"/>
        <v>-0.19999999999999973</v>
      </c>
      <c r="AW639" s="15">
        <f t="shared" si="67"/>
        <v>-0.66666666666666674</v>
      </c>
      <c r="AX639" s="15">
        <f t="shared" si="68"/>
        <v>-0.75</v>
      </c>
      <c r="AY639" s="15">
        <f t="shared" si="69"/>
        <v>-0.68888888888888866</v>
      </c>
    </row>
    <row r="640" spans="1:51" x14ac:dyDescent="0.2">
      <c r="A640" s="15">
        <v>320</v>
      </c>
      <c r="B640" s="15">
        <v>941</v>
      </c>
      <c r="C640" s="15">
        <v>0</v>
      </c>
      <c r="D640" s="15">
        <v>0</v>
      </c>
      <c r="E640" s="15">
        <v>1</v>
      </c>
      <c r="F640" s="15">
        <v>0</v>
      </c>
      <c r="G640" s="15">
        <v>0</v>
      </c>
      <c r="H640" s="15">
        <v>0</v>
      </c>
      <c r="I640" s="15">
        <v>42</v>
      </c>
      <c r="J640" s="15">
        <v>0</v>
      </c>
      <c r="K640" s="15">
        <v>0</v>
      </c>
      <c r="L640" s="15">
        <v>1</v>
      </c>
      <c r="M640" s="15">
        <v>0</v>
      </c>
      <c r="N640" s="15">
        <v>0</v>
      </c>
      <c r="O640" s="15">
        <v>5</v>
      </c>
      <c r="P640" s="15">
        <v>9</v>
      </c>
      <c r="Q640" s="15">
        <v>0</v>
      </c>
      <c r="R640" s="15">
        <v>0</v>
      </c>
      <c r="S640" s="15">
        <v>1</v>
      </c>
      <c r="T640" s="15">
        <v>100000</v>
      </c>
      <c r="U640" s="15">
        <v>0</v>
      </c>
      <c r="V640" s="15">
        <v>1</v>
      </c>
      <c r="W640" s="15">
        <v>0</v>
      </c>
      <c r="X640" s="15">
        <v>270</v>
      </c>
      <c r="Y640" s="193">
        <v>15351.851851851852</v>
      </c>
      <c r="Z640" s="15">
        <v>2.25</v>
      </c>
      <c r="AA640" s="15">
        <v>2</v>
      </c>
      <c r="AB640" s="15">
        <v>2</v>
      </c>
      <c r="AC640" s="15">
        <v>1</v>
      </c>
      <c r="AD640" s="15">
        <v>2.5</v>
      </c>
      <c r="AE640" s="15">
        <v>1.95</v>
      </c>
      <c r="AF640" s="15">
        <v>1</v>
      </c>
      <c r="AG640" s="15">
        <v>1</v>
      </c>
      <c r="AH640" s="15">
        <v>3</v>
      </c>
      <c r="AI640" s="15">
        <v>1</v>
      </c>
      <c r="AJ640" s="15">
        <v>0</v>
      </c>
      <c r="AK640" s="15">
        <v>1</v>
      </c>
      <c r="AL640" s="15">
        <v>3.4</v>
      </c>
      <c r="AM640" s="15">
        <v>4</v>
      </c>
      <c r="AN640" s="15">
        <v>3.25</v>
      </c>
      <c r="AO640" s="15">
        <v>2.8</v>
      </c>
      <c r="AP640" s="15">
        <v>2.3333333333333335</v>
      </c>
      <c r="AQ640" s="15">
        <v>3.75</v>
      </c>
      <c r="AR640" s="27">
        <v>3.2555555555555551</v>
      </c>
      <c r="AS640" s="15">
        <f t="shared" si="63"/>
        <v>0</v>
      </c>
      <c r="AT640" s="15">
        <f t="shared" si="64"/>
        <v>1</v>
      </c>
      <c r="AU640" s="15">
        <f t="shared" si="65"/>
        <v>-0.5</v>
      </c>
      <c r="AV640" s="15">
        <f t="shared" si="66"/>
        <v>0.19999999999999973</v>
      </c>
      <c r="AW640" s="15">
        <f t="shared" si="67"/>
        <v>0.33333333333333348</v>
      </c>
      <c r="AX640" s="15">
        <f t="shared" si="68"/>
        <v>1</v>
      </c>
      <c r="AY640" s="15">
        <f t="shared" si="69"/>
        <v>0.33888888888888857</v>
      </c>
    </row>
    <row r="641" spans="1:51" x14ac:dyDescent="0.2">
      <c r="A641" s="15">
        <v>320</v>
      </c>
      <c r="B641" s="15">
        <v>941</v>
      </c>
      <c r="C641" s="15">
        <v>0</v>
      </c>
      <c r="D641" s="15">
        <v>0</v>
      </c>
      <c r="E641" s="15">
        <v>1</v>
      </c>
      <c r="F641" s="15">
        <v>0</v>
      </c>
      <c r="G641" s="15">
        <v>0</v>
      </c>
      <c r="H641" s="15">
        <v>0</v>
      </c>
      <c r="I641" s="15">
        <v>42</v>
      </c>
      <c r="J641" s="15">
        <v>0</v>
      </c>
      <c r="K641" s="15">
        <v>0</v>
      </c>
      <c r="L641" s="15">
        <v>1</v>
      </c>
      <c r="M641" s="15">
        <v>0</v>
      </c>
      <c r="N641" s="15">
        <v>0</v>
      </c>
      <c r="O641" s="15">
        <v>5</v>
      </c>
      <c r="P641" s="15">
        <v>9</v>
      </c>
      <c r="Q641" s="15">
        <v>0</v>
      </c>
      <c r="R641" s="15">
        <v>0</v>
      </c>
      <c r="S641" s="15">
        <v>1</v>
      </c>
      <c r="T641" s="15">
        <v>100000</v>
      </c>
      <c r="U641" s="15">
        <v>0</v>
      </c>
      <c r="V641" s="15">
        <v>0</v>
      </c>
      <c r="W641" s="15">
        <v>0</v>
      </c>
      <c r="X641" s="15">
        <v>270</v>
      </c>
      <c r="Y641" s="193">
        <v>14888.888888888891</v>
      </c>
      <c r="Z641" s="15">
        <v>2.25</v>
      </c>
      <c r="AA641" s="15">
        <v>2</v>
      </c>
      <c r="AB641" s="15">
        <v>2</v>
      </c>
      <c r="AC641" s="15">
        <v>1</v>
      </c>
      <c r="AD641" s="15">
        <v>2.5</v>
      </c>
      <c r="AE641" s="15">
        <v>1.95</v>
      </c>
      <c r="AF641" s="15">
        <v>1</v>
      </c>
      <c r="AG641" s="15">
        <v>1</v>
      </c>
      <c r="AH641" s="15">
        <v>3</v>
      </c>
      <c r="AI641" s="15">
        <v>1</v>
      </c>
      <c r="AJ641" s="15">
        <v>0</v>
      </c>
      <c r="AK641" s="15">
        <v>1</v>
      </c>
      <c r="AL641" s="27">
        <v>3.4</v>
      </c>
      <c r="AM641" s="27">
        <v>3</v>
      </c>
      <c r="AN641" s="27">
        <v>3.75</v>
      </c>
      <c r="AO641" s="27">
        <v>2.6</v>
      </c>
      <c r="AP641" s="27">
        <v>2</v>
      </c>
      <c r="AQ641" s="27">
        <v>2.75</v>
      </c>
      <c r="AR641" s="27">
        <v>2.9166666666666665</v>
      </c>
      <c r="AS641" s="15">
        <f t="shared" si="63"/>
        <v>-0.20000000000000018</v>
      </c>
      <c r="AT641" s="15">
        <f t="shared" si="64"/>
        <v>-0.33333333333333348</v>
      </c>
      <c r="AU641" s="15">
        <f t="shared" si="65"/>
        <v>-0.75</v>
      </c>
      <c r="AV641" s="15">
        <f t="shared" si="66"/>
        <v>0</v>
      </c>
      <c r="AW641" s="15">
        <f t="shared" si="67"/>
        <v>-1.3333333333333335</v>
      </c>
      <c r="AX641" s="15">
        <f t="shared" si="68"/>
        <v>-1.25</v>
      </c>
      <c r="AY641" s="15">
        <f t="shared" si="69"/>
        <v>-0.64444444444444482</v>
      </c>
    </row>
    <row r="642" spans="1:51" x14ac:dyDescent="0.2">
      <c r="A642" s="15">
        <v>321</v>
      </c>
      <c r="B642" s="15">
        <v>942</v>
      </c>
      <c r="C642" s="15">
        <v>0</v>
      </c>
      <c r="D642" s="15">
        <v>0</v>
      </c>
      <c r="E642" s="15">
        <v>1</v>
      </c>
      <c r="F642" s="15">
        <v>0</v>
      </c>
      <c r="G642" s="15">
        <v>0</v>
      </c>
      <c r="H642" s="15">
        <v>0</v>
      </c>
      <c r="I642" s="15">
        <v>42</v>
      </c>
      <c r="J642" s="15">
        <v>0</v>
      </c>
      <c r="K642" s="15">
        <v>0</v>
      </c>
      <c r="L642" s="15">
        <v>1</v>
      </c>
      <c r="M642" s="15">
        <v>0</v>
      </c>
      <c r="N642" s="15">
        <v>0</v>
      </c>
      <c r="O642" s="15">
        <v>3</v>
      </c>
      <c r="P642" s="15">
        <v>17</v>
      </c>
      <c r="Q642" s="15">
        <v>0</v>
      </c>
      <c r="R642" s="15">
        <v>1</v>
      </c>
      <c r="S642" s="15">
        <v>1</v>
      </c>
      <c r="T642" s="15">
        <v>350000</v>
      </c>
      <c r="U642" s="15">
        <v>1</v>
      </c>
      <c r="V642" s="15">
        <v>1</v>
      </c>
      <c r="W642" s="15">
        <v>0</v>
      </c>
      <c r="X642" s="15">
        <v>90</v>
      </c>
      <c r="Y642" s="193">
        <v>8933.3333333333321</v>
      </c>
      <c r="Z642" s="15">
        <v>2.5</v>
      </c>
      <c r="AA642" s="15">
        <v>1.3333333333333333</v>
      </c>
      <c r="AB642" s="15">
        <v>2.3333333333333335</v>
      </c>
      <c r="AC642" s="15">
        <v>1.5</v>
      </c>
      <c r="AD642" s="15">
        <v>2.5</v>
      </c>
      <c r="AE642" s="15">
        <v>2.0333333333333332</v>
      </c>
      <c r="AF642" s="15">
        <v>1</v>
      </c>
      <c r="AG642" s="15">
        <v>1</v>
      </c>
      <c r="AH642" s="15">
        <v>3</v>
      </c>
      <c r="AI642" s="15">
        <v>1</v>
      </c>
      <c r="AJ642" s="15">
        <v>0</v>
      </c>
      <c r="AK642" s="15">
        <v>1</v>
      </c>
      <c r="AL642" s="15">
        <v>3.6</v>
      </c>
      <c r="AM642" s="15">
        <v>3.3333333333333335</v>
      </c>
      <c r="AN642" s="15">
        <v>4.5</v>
      </c>
      <c r="AO642" s="15">
        <v>2.6</v>
      </c>
      <c r="AP642" s="15">
        <v>3.3333333333333335</v>
      </c>
      <c r="AQ642" s="15">
        <v>4</v>
      </c>
      <c r="AR642" s="27">
        <v>3.5611111111111113</v>
      </c>
      <c r="AS642" s="15">
        <f t="shared" si="63"/>
        <v>0</v>
      </c>
      <c r="AT642" s="15">
        <f t="shared" si="64"/>
        <v>0</v>
      </c>
      <c r="AU642" s="15">
        <f t="shared" si="65"/>
        <v>0.5</v>
      </c>
      <c r="AV642" s="15">
        <f t="shared" si="66"/>
        <v>0.20000000000000018</v>
      </c>
      <c r="AW642" s="15">
        <f t="shared" si="67"/>
        <v>1</v>
      </c>
      <c r="AX642" s="15">
        <f t="shared" si="68"/>
        <v>0</v>
      </c>
      <c r="AY642" s="15">
        <f t="shared" si="69"/>
        <v>0.28333333333333321</v>
      </c>
    </row>
    <row r="643" spans="1:51" x14ac:dyDescent="0.2">
      <c r="A643" s="15">
        <v>321</v>
      </c>
      <c r="B643" s="15">
        <v>942</v>
      </c>
      <c r="C643" s="15">
        <v>0</v>
      </c>
      <c r="D643" s="15">
        <v>0</v>
      </c>
      <c r="E643" s="15">
        <v>1</v>
      </c>
      <c r="F643" s="15">
        <v>0</v>
      </c>
      <c r="G643" s="15">
        <v>0</v>
      </c>
      <c r="H643" s="15">
        <v>0</v>
      </c>
      <c r="I643" s="15">
        <v>42</v>
      </c>
      <c r="J643" s="15">
        <v>0</v>
      </c>
      <c r="K643" s="15">
        <v>0</v>
      </c>
      <c r="L643" s="15">
        <v>1</v>
      </c>
      <c r="M643" s="15">
        <v>0</v>
      </c>
      <c r="N643" s="15">
        <v>0</v>
      </c>
      <c r="O643" s="15">
        <v>3</v>
      </c>
      <c r="P643" s="15">
        <v>17</v>
      </c>
      <c r="Q643" s="15">
        <v>0</v>
      </c>
      <c r="R643" s="15">
        <v>1</v>
      </c>
      <c r="S643" s="15">
        <v>1</v>
      </c>
      <c r="T643" s="15">
        <v>350000</v>
      </c>
      <c r="U643" s="15">
        <v>1</v>
      </c>
      <c r="V643" s="15">
        <v>0</v>
      </c>
      <c r="W643" s="15">
        <v>0</v>
      </c>
      <c r="X643" s="15">
        <v>90</v>
      </c>
      <c r="Y643" s="193">
        <v>8573.3333333333321</v>
      </c>
      <c r="Z643" s="15">
        <v>2.5</v>
      </c>
      <c r="AA643" s="15">
        <v>1.3333333333333333</v>
      </c>
      <c r="AB643" s="15">
        <v>2.3333333333333335</v>
      </c>
      <c r="AC643" s="15">
        <v>1.5</v>
      </c>
      <c r="AD643" s="15">
        <v>2.5</v>
      </c>
      <c r="AE643" s="15">
        <v>2.0333333333333332</v>
      </c>
      <c r="AF643" s="15">
        <v>1</v>
      </c>
      <c r="AG643" s="15">
        <v>1</v>
      </c>
      <c r="AH643" s="15">
        <v>3</v>
      </c>
      <c r="AI643" s="15">
        <v>1</v>
      </c>
      <c r="AJ643" s="15">
        <v>0</v>
      </c>
      <c r="AK643" s="15">
        <v>1</v>
      </c>
      <c r="AL643" s="27">
        <v>3.6</v>
      </c>
      <c r="AM643" s="27">
        <v>3.3333333333333335</v>
      </c>
      <c r="AN643" s="27">
        <v>4</v>
      </c>
      <c r="AO643" s="27">
        <v>2.4</v>
      </c>
      <c r="AP643" s="27">
        <v>2.3333333333333335</v>
      </c>
      <c r="AQ643" s="27">
        <v>4</v>
      </c>
      <c r="AR643" s="27">
        <v>3.2777777777777781</v>
      </c>
      <c r="AS643" s="15">
        <f t="shared" ref="AS643:AS706" si="70">$AL643-$AL644</f>
        <v>0.39999999999999991</v>
      </c>
      <c r="AT643" s="15">
        <f t="shared" ref="AT643:AT706" si="71">$AM643-$AM644</f>
        <v>-0.66666666666666652</v>
      </c>
      <c r="AU643" s="15">
        <f t="shared" ref="AU643:AU706" si="72">$AN643-$AN644</f>
        <v>0.25</v>
      </c>
      <c r="AV643" s="15">
        <f t="shared" ref="AV643:AV706" si="73">$AO643-$AO644</f>
        <v>-1</v>
      </c>
      <c r="AW643" s="15">
        <f t="shared" ref="AW643:AW706" si="74">$AP643-$AP644</f>
        <v>-0.66666666666666652</v>
      </c>
      <c r="AX643" s="15">
        <f t="shared" ref="AX643:AX706" si="75">$AQ643-$AQ644</f>
        <v>0.25</v>
      </c>
      <c r="AY643" s="15">
        <f t="shared" ref="AY643:AY706" si="76">$AR643-$AR644</f>
        <v>-0.23888888888888893</v>
      </c>
    </row>
    <row r="644" spans="1:51" x14ac:dyDescent="0.2">
      <c r="A644" s="15">
        <v>322</v>
      </c>
      <c r="B644" s="15">
        <v>943</v>
      </c>
      <c r="C644" s="15">
        <v>0</v>
      </c>
      <c r="D644" s="15">
        <v>0</v>
      </c>
      <c r="E644" s="15">
        <v>1</v>
      </c>
      <c r="F644" s="15">
        <v>0</v>
      </c>
      <c r="G644" s="15">
        <v>0</v>
      </c>
      <c r="H644" s="15">
        <v>0</v>
      </c>
      <c r="I644" s="15">
        <v>52</v>
      </c>
      <c r="J644" s="15">
        <v>0</v>
      </c>
      <c r="K644" s="15">
        <v>1</v>
      </c>
      <c r="L644" s="15">
        <v>0</v>
      </c>
      <c r="M644" s="15">
        <v>0</v>
      </c>
      <c r="N644" s="15">
        <v>0</v>
      </c>
      <c r="O644" s="15">
        <v>5</v>
      </c>
      <c r="P644" s="15">
        <v>17</v>
      </c>
      <c r="Q644" s="15">
        <v>0</v>
      </c>
      <c r="R644" s="15">
        <v>1</v>
      </c>
      <c r="S644" s="15">
        <v>1</v>
      </c>
      <c r="T644" s="15">
        <v>500000</v>
      </c>
      <c r="U644" s="15">
        <v>0</v>
      </c>
      <c r="V644" s="15">
        <v>1</v>
      </c>
      <c r="W644" s="15">
        <v>0</v>
      </c>
      <c r="X644" s="15">
        <v>265</v>
      </c>
      <c r="Y644" s="193">
        <v>11415.094339622643</v>
      </c>
      <c r="Z644" s="15">
        <v>3</v>
      </c>
      <c r="AA644" s="15">
        <v>2.6666666666666665</v>
      </c>
      <c r="AB644" s="15">
        <v>2</v>
      </c>
      <c r="AC644" s="15">
        <v>1.5</v>
      </c>
      <c r="AD644" s="15">
        <v>2.5</v>
      </c>
      <c r="AE644" s="15">
        <v>2.333333333333333</v>
      </c>
      <c r="AF644" s="15">
        <v>1</v>
      </c>
      <c r="AG644" s="15">
        <v>0</v>
      </c>
      <c r="AH644" s="15">
        <v>5</v>
      </c>
      <c r="AI644" s="15" t="s">
        <v>1008</v>
      </c>
      <c r="AJ644" s="15" t="s">
        <v>1008</v>
      </c>
      <c r="AK644" s="15" t="s">
        <v>1007</v>
      </c>
      <c r="AL644" s="15">
        <v>3.2</v>
      </c>
      <c r="AM644" s="15">
        <v>4</v>
      </c>
      <c r="AN644" s="15">
        <v>3.75</v>
      </c>
      <c r="AO644" s="15">
        <v>3.4</v>
      </c>
      <c r="AP644" s="15">
        <v>3</v>
      </c>
      <c r="AQ644" s="15">
        <v>3.75</v>
      </c>
      <c r="AR644" s="27">
        <v>3.5166666666666671</v>
      </c>
      <c r="AS644" s="15">
        <f t="shared" si="70"/>
        <v>0</v>
      </c>
      <c r="AT644" s="15">
        <f t="shared" si="71"/>
        <v>1.6666666666666665</v>
      </c>
      <c r="AU644" s="15">
        <f t="shared" si="72"/>
        <v>0.25</v>
      </c>
      <c r="AV644" s="15">
        <f t="shared" si="73"/>
        <v>0.19999999999999973</v>
      </c>
      <c r="AW644" s="15">
        <f t="shared" si="74"/>
        <v>0.66666666666666652</v>
      </c>
      <c r="AX644" s="15">
        <f t="shared" si="75"/>
        <v>0.5</v>
      </c>
      <c r="AY644" s="15">
        <f t="shared" si="76"/>
        <v>0.54722222222222205</v>
      </c>
    </row>
    <row r="645" spans="1:51" x14ac:dyDescent="0.2">
      <c r="A645" s="15">
        <v>322</v>
      </c>
      <c r="B645" s="15">
        <v>943</v>
      </c>
      <c r="C645" s="15">
        <v>0</v>
      </c>
      <c r="D645" s="15">
        <v>0</v>
      </c>
      <c r="E645" s="15">
        <v>1</v>
      </c>
      <c r="F645" s="15">
        <v>0</v>
      </c>
      <c r="G645" s="15">
        <v>0</v>
      </c>
      <c r="H645" s="15">
        <v>0</v>
      </c>
      <c r="I645" s="15">
        <v>52</v>
      </c>
      <c r="J645" s="15">
        <v>0</v>
      </c>
      <c r="K645" s="15">
        <v>1</v>
      </c>
      <c r="L645" s="15">
        <v>0</v>
      </c>
      <c r="M645" s="15">
        <v>0</v>
      </c>
      <c r="N645" s="15">
        <v>0</v>
      </c>
      <c r="O645" s="15">
        <v>5</v>
      </c>
      <c r="P645" s="15">
        <v>17</v>
      </c>
      <c r="Q645" s="15">
        <v>0</v>
      </c>
      <c r="R645" s="15">
        <v>1</v>
      </c>
      <c r="S645" s="15">
        <v>1</v>
      </c>
      <c r="T645" s="15">
        <v>500000</v>
      </c>
      <c r="U645" s="15">
        <v>0</v>
      </c>
      <c r="V645" s="15">
        <v>0</v>
      </c>
      <c r="W645" s="15">
        <v>0</v>
      </c>
      <c r="X645" s="15">
        <v>265</v>
      </c>
      <c r="Y645" s="193">
        <v>11403.773584905661</v>
      </c>
      <c r="Z645" s="15">
        <v>3</v>
      </c>
      <c r="AA645" s="15">
        <v>2.6666666666666665</v>
      </c>
      <c r="AB645" s="15">
        <v>2</v>
      </c>
      <c r="AC645" s="15">
        <v>1.5</v>
      </c>
      <c r="AD645" s="15">
        <v>2.5</v>
      </c>
      <c r="AE645" s="15">
        <v>2.333333333333333</v>
      </c>
      <c r="AF645" s="15">
        <v>1</v>
      </c>
      <c r="AG645" s="15">
        <v>0</v>
      </c>
      <c r="AH645" s="15">
        <v>5</v>
      </c>
      <c r="AI645" s="15" t="s">
        <v>1008</v>
      </c>
      <c r="AJ645" s="15" t="s">
        <v>1008</v>
      </c>
      <c r="AK645" s="15" t="s">
        <v>1007</v>
      </c>
      <c r="AL645" s="27">
        <v>3.2</v>
      </c>
      <c r="AM645" s="27">
        <v>2.3333333333333335</v>
      </c>
      <c r="AN645" s="27">
        <v>3.5</v>
      </c>
      <c r="AO645" s="27">
        <v>3.2</v>
      </c>
      <c r="AP645" s="27">
        <v>2.3333333333333335</v>
      </c>
      <c r="AQ645" s="27">
        <v>3.25</v>
      </c>
      <c r="AR645" s="27">
        <v>2.969444444444445</v>
      </c>
      <c r="AS645" s="15">
        <f t="shared" si="70"/>
        <v>-0.39999999999999991</v>
      </c>
      <c r="AT645" s="15">
        <f t="shared" si="71"/>
        <v>-1</v>
      </c>
      <c r="AU645" s="15">
        <f t="shared" si="72"/>
        <v>-0.5</v>
      </c>
      <c r="AV645" s="15">
        <f t="shared" si="73"/>
        <v>0.40000000000000036</v>
      </c>
      <c r="AW645" s="15">
        <f t="shared" si="74"/>
        <v>0</v>
      </c>
      <c r="AX645" s="15">
        <f t="shared" si="75"/>
        <v>-0.5</v>
      </c>
      <c r="AY645" s="15">
        <f t="shared" si="76"/>
        <v>-0.33333333333333259</v>
      </c>
    </row>
    <row r="646" spans="1:51" x14ac:dyDescent="0.2">
      <c r="A646" s="15">
        <v>323</v>
      </c>
      <c r="B646" s="15">
        <v>944</v>
      </c>
      <c r="C646" s="15">
        <v>0</v>
      </c>
      <c r="D646" s="15">
        <v>0</v>
      </c>
      <c r="E646" s="15">
        <v>1</v>
      </c>
      <c r="F646" s="15">
        <v>0</v>
      </c>
      <c r="G646" s="15">
        <v>0</v>
      </c>
      <c r="H646" s="15">
        <v>0</v>
      </c>
      <c r="I646" s="15">
        <v>50</v>
      </c>
      <c r="J646" s="15">
        <v>0</v>
      </c>
      <c r="K646" s="15">
        <v>0</v>
      </c>
      <c r="L646" s="15">
        <v>1</v>
      </c>
      <c r="M646" s="15">
        <v>0</v>
      </c>
      <c r="N646" s="15">
        <v>0</v>
      </c>
      <c r="O646" s="15">
        <v>5</v>
      </c>
      <c r="P646" s="15">
        <v>20</v>
      </c>
      <c r="Q646" s="15">
        <v>0</v>
      </c>
      <c r="R646" s="15">
        <v>1</v>
      </c>
      <c r="S646" s="15">
        <v>1</v>
      </c>
      <c r="T646" s="15">
        <v>250000</v>
      </c>
      <c r="U646" s="15">
        <v>0</v>
      </c>
      <c r="V646" s="15">
        <v>1</v>
      </c>
      <c r="W646" s="15">
        <v>0</v>
      </c>
      <c r="X646" s="15">
        <v>194</v>
      </c>
      <c r="Y646" s="193">
        <v>10653.608247422681</v>
      </c>
      <c r="Z646" s="15">
        <v>2.5</v>
      </c>
      <c r="AA646" s="15">
        <v>3.3333333333333335</v>
      </c>
      <c r="AB646" s="15">
        <v>1.6666666666666667</v>
      </c>
      <c r="AC646" s="15">
        <v>1</v>
      </c>
      <c r="AD646" s="15">
        <v>2.5</v>
      </c>
      <c r="AE646" s="15">
        <v>2.2000000000000002</v>
      </c>
      <c r="AF646" s="15">
        <v>1</v>
      </c>
      <c r="AG646" s="15">
        <v>1</v>
      </c>
      <c r="AH646" s="15">
        <v>4</v>
      </c>
      <c r="AI646" s="15">
        <v>0</v>
      </c>
      <c r="AJ646" s="15">
        <v>1</v>
      </c>
      <c r="AK646" s="15">
        <v>1</v>
      </c>
      <c r="AL646" s="15">
        <v>3.6</v>
      </c>
      <c r="AM646" s="15">
        <v>3.3333333333333335</v>
      </c>
      <c r="AN646" s="15">
        <v>4</v>
      </c>
      <c r="AO646" s="15">
        <v>2.8</v>
      </c>
      <c r="AP646" s="15">
        <v>2.3333333333333335</v>
      </c>
      <c r="AQ646" s="15">
        <v>3.75</v>
      </c>
      <c r="AR646" s="27">
        <v>3.3027777777777776</v>
      </c>
      <c r="AS646" s="15">
        <f t="shared" si="70"/>
        <v>0.39999999999999991</v>
      </c>
      <c r="AT646" s="15">
        <f t="shared" si="71"/>
        <v>0.66666666666666696</v>
      </c>
      <c r="AU646" s="15">
        <f t="shared" si="72"/>
        <v>0.75</v>
      </c>
      <c r="AV646" s="15">
        <f t="shared" si="73"/>
        <v>-0.60000000000000009</v>
      </c>
      <c r="AW646" s="15">
        <f t="shared" si="74"/>
        <v>0.33333333333333348</v>
      </c>
      <c r="AX646" s="15">
        <f t="shared" si="75"/>
        <v>0.25</v>
      </c>
      <c r="AY646" s="15">
        <f t="shared" si="76"/>
        <v>0.29999999999999982</v>
      </c>
    </row>
    <row r="647" spans="1:51" x14ac:dyDescent="0.2">
      <c r="A647" s="15">
        <v>323</v>
      </c>
      <c r="B647" s="15">
        <v>944</v>
      </c>
      <c r="C647" s="15">
        <v>0</v>
      </c>
      <c r="D647" s="15">
        <v>0</v>
      </c>
      <c r="E647" s="15">
        <v>1</v>
      </c>
      <c r="F647" s="15">
        <v>0</v>
      </c>
      <c r="G647" s="15">
        <v>0</v>
      </c>
      <c r="H647" s="15">
        <v>0</v>
      </c>
      <c r="I647" s="15">
        <v>50</v>
      </c>
      <c r="J647" s="15">
        <v>0</v>
      </c>
      <c r="K647" s="15">
        <v>0</v>
      </c>
      <c r="L647" s="15">
        <v>1</v>
      </c>
      <c r="M647" s="15">
        <v>0</v>
      </c>
      <c r="N647" s="15">
        <v>0</v>
      </c>
      <c r="O647" s="15">
        <v>5</v>
      </c>
      <c r="P647" s="15">
        <v>20</v>
      </c>
      <c r="Q647" s="15">
        <v>0</v>
      </c>
      <c r="R647" s="15">
        <v>1</v>
      </c>
      <c r="S647" s="15">
        <v>1</v>
      </c>
      <c r="T647" s="15">
        <v>250000</v>
      </c>
      <c r="U647" s="15">
        <v>0</v>
      </c>
      <c r="V647" s="15">
        <v>0</v>
      </c>
      <c r="W647" s="15">
        <v>0</v>
      </c>
      <c r="X647" s="15">
        <v>194</v>
      </c>
      <c r="Y647" s="193">
        <v>10505.154639175258</v>
      </c>
      <c r="Z647" s="15">
        <v>2.5</v>
      </c>
      <c r="AA647" s="15">
        <v>3.3333333333333335</v>
      </c>
      <c r="AB647" s="15">
        <v>1.6666666666666667</v>
      </c>
      <c r="AC647" s="15">
        <v>1</v>
      </c>
      <c r="AD647" s="15">
        <v>2.5</v>
      </c>
      <c r="AE647" s="15">
        <v>2.2000000000000002</v>
      </c>
      <c r="AF647" s="15">
        <v>1</v>
      </c>
      <c r="AG647" s="15">
        <v>1</v>
      </c>
      <c r="AH647" s="15">
        <v>4</v>
      </c>
      <c r="AI647" s="15">
        <v>0</v>
      </c>
      <c r="AJ647" s="15">
        <v>1</v>
      </c>
      <c r="AK647" s="15">
        <v>1</v>
      </c>
      <c r="AL647" s="27">
        <v>3.2</v>
      </c>
      <c r="AM647" s="27">
        <v>2.6666666666666665</v>
      </c>
      <c r="AN647" s="27">
        <v>3.25</v>
      </c>
      <c r="AO647" s="27">
        <v>3.4</v>
      </c>
      <c r="AP647" s="27">
        <v>2</v>
      </c>
      <c r="AQ647" s="27">
        <v>3.5</v>
      </c>
      <c r="AR647" s="27">
        <v>3.0027777777777778</v>
      </c>
      <c r="AS647" s="15">
        <f t="shared" si="70"/>
        <v>-0.59999999999999964</v>
      </c>
      <c r="AT647" s="15">
        <f t="shared" si="71"/>
        <v>-1</v>
      </c>
      <c r="AU647" s="15">
        <f t="shared" si="72"/>
        <v>-1.25</v>
      </c>
      <c r="AV647" s="15">
        <f t="shared" si="73"/>
        <v>0.39999999999999991</v>
      </c>
      <c r="AW647" s="15">
        <f t="shared" si="74"/>
        <v>0</v>
      </c>
      <c r="AX647" s="15">
        <f t="shared" si="75"/>
        <v>0.25</v>
      </c>
      <c r="AY647" s="15">
        <f t="shared" si="76"/>
        <v>-0.36666666666666714</v>
      </c>
    </row>
    <row r="648" spans="1:51" x14ac:dyDescent="0.2">
      <c r="A648" s="15">
        <v>324</v>
      </c>
      <c r="B648" s="15">
        <v>945</v>
      </c>
      <c r="C648" s="15">
        <v>0</v>
      </c>
      <c r="D648" s="15">
        <v>0</v>
      </c>
      <c r="E648" s="15">
        <v>1</v>
      </c>
      <c r="F648" s="15">
        <v>0</v>
      </c>
      <c r="G648" s="15">
        <v>0</v>
      </c>
      <c r="H648" s="15">
        <v>0</v>
      </c>
      <c r="I648" s="15">
        <v>54</v>
      </c>
      <c r="J648" s="15">
        <v>0</v>
      </c>
      <c r="K648" s="15">
        <v>1</v>
      </c>
      <c r="L648" s="15">
        <v>0</v>
      </c>
      <c r="M648" s="15">
        <v>0</v>
      </c>
      <c r="N648" s="15">
        <v>0</v>
      </c>
      <c r="O648" s="15">
        <v>4</v>
      </c>
      <c r="P648" s="15">
        <v>32</v>
      </c>
      <c r="Q648" s="15">
        <v>0</v>
      </c>
      <c r="R648" s="15">
        <v>1</v>
      </c>
      <c r="S648" s="15">
        <v>1</v>
      </c>
      <c r="T648" s="15">
        <v>200000</v>
      </c>
      <c r="U648" s="15">
        <v>0</v>
      </c>
      <c r="V648" s="15">
        <v>1</v>
      </c>
      <c r="W648" s="15">
        <v>1</v>
      </c>
      <c r="X648" s="15">
        <v>120</v>
      </c>
      <c r="Y648" s="193">
        <v>13000</v>
      </c>
      <c r="Z648" s="15">
        <v>2.25</v>
      </c>
      <c r="AA648" s="15">
        <v>2.6666666666666665</v>
      </c>
      <c r="AB648" s="15">
        <v>2</v>
      </c>
      <c r="AC648" s="15">
        <v>1.5</v>
      </c>
      <c r="AD648" s="15">
        <v>3</v>
      </c>
      <c r="AE648" s="15">
        <v>2.2833333333333332</v>
      </c>
      <c r="AF648" s="15">
        <v>1</v>
      </c>
      <c r="AG648" s="15">
        <v>0</v>
      </c>
      <c r="AH648" s="15">
        <v>5</v>
      </c>
      <c r="AI648" s="15" t="s">
        <v>1008</v>
      </c>
      <c r="AJ648" s="15" t="s">
        <v>1008</v>
      </c>
      <c r="AK648" s="15" t="s">
        <v>1007</v>
      </c>
      <c r="AL648" s="15">
        <v>3.8</v>
      </c>
      <c r="AM648" s="15">
        <v>3.6666666666666665</v>
      </c>
      <c r="AN648" s="15">
        <v>4.5</v>
      </c>
      <c r="AO648" s="15">
        <v>3</v>
      </c>
      <c r="AP648" s="15">
        <v>2</v>
      </c>
      <c r="AQ648" s="15">
        <v>3.25</v>
      </c>
      <c r="AR648" s="27">
        <v>3.3694444444444449</v>
      </c>
      <c r="AS648" s="15">
        <f t="shared" si="70"/>
        <v>0.19999999999999973</v>
      </c>
      <c r="AT648" s="15">
        <f t="shared" si="71"/>
        <v>0</v>
      </c>
      <c r="AU648" s="15">
        <f t="shared" si="72"/>
        <v>1.25</v>
      </c>
      <c r="AV648" s="15">
        <f t="shared" si="73"/>
        <v>0.60000000000000009</v>
      </c>
      <c r="AW648" s="15">
        <f t="shared" si="74"/>
        <v>0.66666666666666674</v>
      </c>
      <c r="AX648" s="15">
        <f t="shared" si="75"/>
        <v>0</v>
      </c>
      <c r="AY648" s="15">
        <f t="shared" si="76"/>
        <v>0.45277777777777839</v>
      </c>
    </row>
    <row r="649" spans="1:51" x14ac:dyDescent="0.2">
      <c r="A649" s="15">
        <v>324</v>
      </c>
      <c r="B649" s="15">
        <v>945</v>
      </c>
      <c r="C649" s="15">
        <v>0</v>
      </c>
      <c r="D649" s="15">
        <v>0</v>
      </c>
      <c r="E649" s="15">
        <v>1</v>
      </c>
      <c r="F649" s="15">
        <v>0</v>
      </c>
      <c r="G649" s="15">
        <v>0</v>
      </c>
      <c r="H649" s="15">
        <v>0</v>
      </c>
      <c r="I649" s="15">
        <v>54</v>
      </c>
      <c r="J649" s="15">
        <v>0</v>
      </c>
      <c r="K649" s="15">
        <v>1</v>
      </c>
      <c r="L649" s="15">
        <v>0</v>
      </c>
      <c r="M649" s="15">
        <v>0</v>
      </c>
      <c r="N649" s="15">
        <v>0</v>
      </c>
      <c r="O649" s="15">
        <v>4</v>
      </c>
      <c r="P649" s="15">
        <v>32</v>
      </c>
      <c r="Q649" s="15">
        <v>0</v>
      </c>
      <c r="R649" s="15">
        <v>1</v>
      </c>
      <c r="S649" s="15">
        <v>1</v>
      </c>
      <c r="T649" s="15">
        <v>200000</v>
      </c>
      <c r="U649" s="15">
        <v>0</v>
      </c>
      <c r="V649" s="15">
        <v>0</v>
      </c>
      <c r="W649" s="15">
        <v>1</v>
      </c>
      <c r="X649" s="15">
        <v>120</v>
      </c>
      <c r="Y649" s="193">
        <v>12500</v>
      </c>
      <c r="Z649" s="15">
        <v>2.25</v>
      </c>
      <c r="AA649" s="15">
        <v>2.6666666666666665</v>
      </c>
      <c r="AB649" s="15">
        <v>2</v>
      </c>
      <c r="AC649" s="15">
        <v>1.5</v>
      </c>
      <c r="AD649" s="15">
        <v>3</v>
      </c>
      <c r="AE649" s="15">
        <v>2.2833333333333332</v>
      </c>
      <c r="AF649" s="15">
        <v>1</v>
      </c>
      <c r="AG649" s="15">
        <v>0</v>
      </c>
      <c r="AH649" s="15">
        <v>5</v>
      </c>
      <c r="AI649" s="15" t="s">
        <v>1008</v>
      </c>
      <c r="AJ649" s="15" t="s">
        <v>1008</v>
      </c>
      <c r="AK649" s="15" t="s">
        <v>1007</v>
      </c>
      <c r="AL649" s="27">
        <v>3.6</v>
      </c>
      <c r="AM649" s="27">
        <v>3.6666666666666665</v>
      </c>
      <c r="AN649" s="27">
        <v>3.25</v>
      </c>
      <c r="AO649" s="27">
        <v>2.4</v>
      </c>
      <c r="AP649" s="27">
        <v>1.3333333333333333</v>
      </c>
      <c r="AQ649" s="27">
        <v>3.25</v>
      </c>
      <c r="AR649" s="27">
        <v>2.9166666666666665</v>
      </c>
      <c r="AS649" s="15">
        <f t="shared" si="70"/>
        <v>-0.39999999999999991</v>
      </c>
      <c r="AT649" s="15">
        <f t="shared" si="71"/>
        <v>0.66666666666666652</v>
      </c>
      <c r="AU649" s="15">
        <f t="shared" si="72"/>
        <v>0.5</v>
      </c>
      <c r="AV649" s="15">
        <f t="shared" si="73"/>
        <v>-0.60000000000000009</v>
      </c>
      <c r="AW649" s="15">
        <f t="shared" si="74"/>
        <v>-1.0000000000000002</v>
      </c>
      <c r="AX649" s="15">
        <f t="shared" si="75"/>
        <v>-0.5</v>
      </c>
      <c r="AY649" s="15">
        <f t="shared" si="76"/>
        <v>-0.22222222222222276</v>
      </c>
    </row>
    <row r="650" spans="1:51" x14ac:dyDescent="0.2">
      <c r="A650" s="15">
        <v>325</v>
      </c>
      <c r="B650" s="15">
        <v>946</v>
      </c>
      <c r="C650" s="15">
        <v>0</v>
      </c>
      <c r="D650" s="15">
        <v>0</v>
      </c>
      <c r="E650" s="15">
        <v>1</v>
      </c>
      <c r="F650" s="15">
        <v>0</v>
      </c>
      <c r="G650" s="15">
        <v>0</v>
      </c>
      <c r="H650" s="15">
        <v>0</v>
      </c>
      <c r="I650" s="15">
        <v>53</v>
      </c>
      <c r="J650" s="15">
        <v>1</v>
      </c>
      <c r="K650" s="15">
        <v>0</v>
      </c>
      <c r="L650" s="15">
        <v>0</v>
      </c>
      <c r="M650" s="15">
        <v>0</v>
      </c>
      <c r="N650" s="15">
        <v>0</v>
      </c>
      <c r="O650" s="15">
        <v>5</v>
      </c>
      <c r="P650" s="15">
        <v>15</v>
      </c>
      <c r="Q650" s="15">
        <v>0</v>
      </c>
      <c r="R650" s="15">
        <v>1</v>
      </c>
      <c r="S650" s="15">
        <v>1</v>
      </c>
      <c r="T650" s="15">
        <v>150000</v>
      </c>
      <c r="U650" s="15">
        <v>1</v>
      </c>
      <c r="V650" s="15">
        <v>1</v>
      </c>
      <c r="W650" s="15">
        <v>0</v>
      </c>
      <c r="X650" s="15">
        <v>23</v>
      </c>
      <c r="Y650" s="193">
        <v>7934.7826086956511</v>
      </c>
      <c r="Z650" s="15">
        <v>1.5</v>
      </c>
      <c r="AA650" s="15">
        <v>1.6666666666666667</v>
      </c>
      <c r="AB650" s="15">
        <v>1.6666666666666667</v>
      </c>
      <c r="AC650" s="15">
        <v>1.5</v>
      </c>
      <c r="AD650" s="15">
        <v>2.5</v>
      </c>
      <c r="AE650" s="15">
        <v>1.7666666666666668</v>
      </c>
      <c r="AF650" s="15">
        <v>1</v>
      </c>
      <c r="AG650" s="15">
        <v>1</v>
      </c>
      <c r="AH650" s="15">
        <v>4</v>
      </c>
      <c r="AI650" s="15">
        <v>0</v>
      </c>
      <c r="AJ650" s="15">
        <v>1</v>
      </c>
      <c r="AK650" s="15">
        <v>0</v>
      </c>
      <c r="AL650" s="15">
        <v>4</v>
      </c>
      <c r="AM650" s="15">
        <v>3</v>
      </c>
      <c r="AN650" s="15">
        <v>2.75</v>
      </c>
      <c r="AO650" s="15">
        <v>3</v>
      </c>
      <c r="AP650" s="15">
        <v>2.3333333333333335</v>
      </c>
      <c r="AQ650" s="15">
        <v>3.75</v>
      </c>
      <c r="AR650" s="27">
        <v>3.1388888888888893</v>
      </c>
      <c r="AS650" s="15">
        <f t="shared" si="70"/>
        <v>1.4</v>
      </c>
      <c r="AT650" s="15">
        <f t="shared" si="71"/>
        <v>-0.33333333333333348</v>
      </c>
      <c r="AU650" s="15">
        <f t="shared" si="72"/>
        <v>0.75</v>
      </c>
      <c r="AV650" s="15">
        <f t="shared" si="73"/>
        <v>1</v>
      </c>
      <c r="AW650" s="15">
        <f t="shared" si="74"/>
        <v>0.66666666666666674</v>
      </c>
      <c r="AX650" s="15">
        <f t="shared" si="75"/>
        <v>0</v>
      </c>
      <c r="AY650" s="15">
        <f t="shared" si="76"/>
        <v>0.58055555555555616</v>
      </c>
    </row>
    <row r="651" spans="1:51" x14ac:dyDescent="0.2">
      <c r="A651" s="15">
        <v>325</v>
      </c>
      <c r="B651" s="15">
        <v>946</v>
      </c>
      <c r="C651" s="15">
        <v>0</v>
      </c>
      <c r="D651" s="15">
        <v>0</v>
      </c>
      <c r="E651" s="15">
        <v>1</v>
      </c>
      <c r="F651" s="15">
        <v>0</v>
      </c>
      <c r="G651" s="15">
        <v>0</v>
      </c>
      <c r="H651" s="15">
        <v>0</v>
      </c>
      <c r="I651" s="15">
        <v>53</v>
      </c>
      <c r="J651" s="15">
        <v>1</v>
      </c>
      <c r="K651" s="15">
        <v>0</v>
      </c>
      <c r="L651" s="15">
        <v>0</v>
      </c>
      <c r="M651" s="15">
        <v>0</v>
      </c>
      <c r="N651" s="15">
        <v>0</v>
      </c>
      <c r="O651" s="15">
        <v>5</v>
      </c>
      <c r="P651" s="15">
        <v>15</v>
      </c>
      <c r="Q651" s="15">
        <v>0</v>
      </c>
      <c r="R651" s="15">
        <v>1</v>
      </c>
      <c r="S651" s="15">
        <v>1</v>
      </c>
      <c r="T651" s="15">
        <v>150000</v>
      </c>
      <c r="U651" s="15">
        <v>1</v>
      </c>
      <c r="V651" s="15">
        <v>0</v>
      </c>
      <c r="W651" s="15">
        <v>1</v>
      </c>
      <c r="X651" s="15">
        <v>13</v>
      </c>
      <c r="Y651" s="193">
        <v>11538.461538461539</v>
      </c>
      <c r="Z651" s="15">
        <v>1.5</v>
      </c>
      <c r="AA651" s="15">
        <v>1.6666666666666667</v>
      </c>
      <c r="AB651" s="15">
        <v>1.6666666666666667</v>
      </c>
      <c r="AC651" s="15">
        <v>1.5</v>
      </c>
      <c r="AD651" s="15">
        <v>2.5</v>
      </c>
      <c r="AE651" s="15">
        <v>1.7666666666666668</v>
      </c>
      <c r="AF651" s="15">
        <v>1</v>
      </c>
      <c r="AG651" s="15">
        <v>1</v>
      </c>
      <c r="AH651" s="15">
        <v>4</v>
      </c>
      <c r="AI651" s="15">
        <v>0</v>
      </c>
      <c r="AJ651" s="15">
        <v>1</v>
      </c>
      <c r="AK651" s="15">
        <v>0</v>
      </c>
      <c r="AL651" s="27">
        <v>2.6</v>
      </c>
      <c r="AM651" s="27">
        <v>3.3333333333333335</v>
      </c>
      <c r="AN651" s="27">
        <v>2</v>
      </c>
      <c r="AO651" s="27">
        <v>2</v>
      </c>
      <c r="AP651" s="27">
        <v>1.6666666666666667</v>
      </c>
      <c r="AQ651" s="27">
        <v>3.75</v>
      </c>
      <c r="AR651" s="27">
        <v>2.5583333333333331</v>
      </c>
      <c r="AS651" s="15">
        <f t="shared" si="70"/>
        <v>-0.79999999999999982</v>
      </c>
      <c r="AT651" s="15">
        <f t="shared" si="71"/>
        <v>-1.3333333333333335</v>
      </c>
      <c r="AU651" s="15">
        <f t="shared" si="72"/>
        <v>-2.5</v>
      </c>
      <c r="AV651" s="15">
        <f t="shared" si="73"/>
        <v>-1.6</v>
      </c>
      <c r="AW651" s="15">
        <f t="shared" si="74"/>
        <v>-1.6666666666666667</v>
      </c>
      <c r="AX651" s="15">
        <f t="shared" si="75"/>
        <v>-0.5</v>
      </c>
      <c r="AY651" s="15">
        <f t="shared" si="76"/>
        <v>-1.4000000000000004</v>
      </c>
    </row>
    <row r="652" spans="1:51" x14ac:dyDescent="0.2">
      <c r="A652" s="15">
        <v>326</v>
      </c>
      <c r="B652" s="15">
        <v>947</v>
      </c>
      <c r="C652" s="15">
        <v>0</v>
      </c>
      <c r="D652" s="15">
        <v>0</v>
      </c>
      <c r="E652" s="15">
        <v>1</v>
      </c>
      <c r="F652" s="15">
        <v>0</v>
      </c>
      <c r="G652" s="15">
        <v>0</v>
      </c>
      <c r="H652" s="15">
        <v>0</v>
      </c>
      <c r="I652" s="15">
        <v>49</v>
      </c>
      <c r="J652" s="15">
        <v>0</v>
      </c>
      <c r="K652" s="15">
        <v>0</v>
      </c>
      <c r="L652" s="15">
        <v>0</v>
      </c>
      <c r="M652" s="15">
        <v>1</v>
      </c>
      <c r="N652" s="15">
        <v>0</v>
      </c>
      <c r="O652" s="15">
        <v>4</v>
      </c>
      <c r="P652" s="15">
        <v>15</v>
      </c>
      <c r="Q652" s="15">
        <v>0</v>
      </c>
      <c r="R652" s="15">
        <v>1</v>
      </c>
      <c r="S652" s="15">
        <v>1</v>
      </c>
      <c r="T652" s="15">
        <v>300000</v>
      </c>
      <c r="U652" s="15">
        <v>0</v>
      </c>
      <c r="V652" s="15">
        <v>1</v>
      </c>
      <c r="W652" s="15">
        <v>0</v>
      </c>
      <c r="X652" s="15">
        <v>260</v>
      </c>
      <c r="Y652" s="193">
        <v>10192.307692307691</v>
      </c>
      <c r="Z652" s="15">
        <v>2</v>
      </c>
      <c r="AA652" s="15">
        <v>2</v>
      </c>
      <c r="AB652" s="15">
        <v>2.3333333333333335</v>
      </c>
      <c r="AC652" s="15">
        <v>1</v>
      </c>
      <c r="AD652" s="15">
        <v>3</v>
      </c>
      <c r="AE652" s="15">
        <v>2.0666666666666669</v>
      </c>
      <c r="AF652" s="15">
        <v>1</v>
      </c>
      <c r="AG652" s="15">
        <v>1</v>
      </c>
      <c r="AH652" s="15">
        <v>3</v>
      </c>
      <c r="AI652" s="15">
        <v>1</v>
      </c>
      <c r="AJ652" s="15">
        <v>0</v>
      </c>
      <c r="AK652" s="15">
        <v>1</v>
      </c>
      <c r="AL652" s="15">
        <v>3.4</v>
      </c>
      <c r="AM652" s="15">
        <v>4.666666666666667</v>
      </c>
      <c r="AN652" s="15">
        <v>4.5</v>
      </c>
      <c r="AO652" s="15">
        <v>3.6</v>
      </c>
      <c r="AP652" s="15">
        <v>3.3333333333333335</v>
      </c>
      <c r="AQ652" s="15">
        <v>4.25</v>
      </c>
      <c r="AR652" s="27">
        <v>3.9583333333333335</v>
      </c>
      <c r="AS652" s="15">
        <f t="shared" si="70"/>
        <v>0.19999999999999973</v>
      </c>
      <c r="AT652" s="15">
        <f t="shared" si="71"/>
        <v>1.0000000000000004</v>
      </c>
      <c r="AU652" s="15">
        <f t="shared" si="72"/>
        <v>0.25</v>
      </c>
      <c r="AV652" s="15">
        <f t="shared" si="73"/>
        <v>0.60000000000000009</v>
      </c>
      <c r="AW652" s="15">
        <f t="shared" si="74"/>
        <v>-0.33333333333333304</v>
      </c>
      <c r="AX652" s="15">
        <f t="shared" si="75"/>
        <v>0.75</v>
      </c>
      <c r="AY652" s="15">
        <f t="shared" si="76"/>
        <v>0.41111111111111098</v>
      </c>
    </row>
    <row r="653" spans="1:51" x14ac:dyDescent="0.2">
      <c r="A653" s="15">
        <v>326</v>
      </c>
      <c r="B653" s="15">
        <v>947</v>
      </c>
      <c r="C653" s="15">
        <v>0</v>
      </c>
      <c r="D653" s="15">
        <v>0</v>
      </c>
      <c r="E653" s="15">
        <v>1</v>
      </c>
      <c r="F653" s="15">
        <v>0</v>
      </c>
      <c r="G653" s="15">
        <v>0</v>
      </c>
      <c r="H653" s="15">
        <v>0</v>
      </c>
      <c r="I653" s="15">
        <v>49</v>
      </c>
      <c r="J653" s="15">
        <v>0</v>
      </c>
      <c r="K653" s="15">
        <v>0</v>
      </c>
      <c r="L653" s="15">
        <v>0</v>
      </c>
      <c r="M653" s="15">
        <v>1</v>
      </c>
      <c r="N653" s="15">
        <v>0</v>
      </c>
      <c r="O653" s="15">
        <v>4</v>
      </c>
      <c r="P653" s="15">
        <v>15</v>
      </c>
      <c r="Q653" s="15">
        <v>0</v>
      </c>
      <c r="R653" s="15">
        <v>1</v>
      </c>
      <c r="S653" s="15">
        <v>1</v>
      </c>
      <c r="T653" s="15">
        <v>300000</v>
      </c>
      <c r="U653" s="15">
        <v>0</v>
      </c>
      <c r="V653" s="15">
        <v>0</v>
      </c>
      <c r="W653" s="15">
        <v>0</v>
      </c>
      <c r="X653" s="15">
        <v>210</v>
      </c>
      <c r="Y653" s="193">
        <v>1393071.4285714286</v>
      </c>
      <c r="Z653" s="15">
        <v>2</v>
      </c>
      <c r="AA653" s="15">
        <v>2</v>
      </c>
      <c r="AB653" s="15">
        <v>2.3333333333333335</v>
      </c>
      <c r="AC653" s="15">
        <v>1</v>
      </c>
      <c r="AD653" s="15">
        <v>3</v>
      </c>
      <c r="AE653" s="15">
        <v>2.0666666666666669</v>
      </c>
      <c r="AF653" s="15">
        <v>1</v>
      </c>
      <c r="AG653" s="15">
        <v>1</v>
      </c>
      <c r="AH653" s="15">
        <v>3</v>
      </c>
      <c r="AI653" s="15">
        <v>1</v>
      </c>
      <c r="AJ653" s="15">
        <v>0</v>
      </c>
      <c r="AK653" s="15">
        <v>1</v>
      </c>
      <c r="AL653" s="27">
        <v>3.2</v>
      </c>
      <c r="AM653" s="27">
        <v>3.6666666666666665</v>
      </c>
      <c r="AN653" s="27">
        <v>4.25</v>
      </c>
      <c r="AO653" s="27">
        <v>3</v>
      </c>
      <c r="AP653" s="27">
        <v>3.6666666666666665</v>
      </c>
      <c r="AQ653" s="27">
        <v>3.5</v>
      </c>
      <c r="AR653" s="27">
        <v>3.5472222222222225</v>
      </c>
      <c r="AS653" s="15">
        <f t="shared" si="70"/>
        <v>-0.59999999999999964</v>
      </c>
      <c r="AT653" s="15">
        <f t="shared" si="71"/>
        <v>0.66666666666666652</v>
      </c>
      <c r="AU653" s="15">
        <f t="shared" si="72"/>
        <v>1</v>
      </c>
      <c r="AV653" s="15">
        <f t="shared" si="73"/>
        <v>1.2</v>
      </c>
      <c r="AW653" s="15">
        <f t="shared" si="74"/>
        <v>1.9999999999999998</v>
      </c>
      <c r="AX653" s="15">
        <f t="shared" si="75"/>
        <v>1</v>
      </c>
      <c r="AY653" s="15">
        <f t="shared" si="76"/>
        <v>0.87777777777777821</v>
      </c>
    </row>
    <row r="654" spans="1:51" x14ac:dyDescent="0.2">
      <c r="A654" s="15">
        <v>327</v>
      </c>
      <c r="B654" s="15">
        <v>949</v>
      </c>
      <c r="C654" s="15">
        <v>0</v>
      </c>
      <c r="D654" s="15">
        <v>0</v>
      </c>
      <c r="E654" s="15">
        <v>1</v>
      </c>
      <c r="F654" s="15">
        <v>0</v>
      </c>
      <c r="G654" s="15">
        <v>0</v>
      </c>
      <c r="H654" s="15">
        <v>0</v>
      </c>
      <c r="I654" s="15">
        <v>56</v>
      </c>
      <c r="J654" s="15">
        <v>0</v>
      </c>
      <c r="K654" s="15">
        <v>1</v>
      </c>
      <c r="L654" s="15">
        <v>0</v>
      </c>
      <c r="M654" s="15">
        <v>0</v>
      </c>
      <c r="N654" s="15">
        <v>0</v>
      </c>
      <c r="O654" s="15">
        <v>4</v>
      </c>
      <c r="P654" s="15">
        <v>21</v>
      </c>
      <c r="Q654" s="15">
        <v>0</v>
      </c>
      <c r="R654" s="15">
        <v>1</v>
      </c>
      <c r="S654" s="15">
        <v>1</v>
      </c>
      <c r="T654" s="15">
        <v>200000</v>
      </c>
      <c r="U654" s="15">
        <v>1</v>
      </c>
      <c r="V654" s="15">
        <v>1</v>
      </c>
      <c r="W654" s="15">
        <v>1</v>
      </c>
      <c r="X654" s="15">
        <v>60</v>
      </c>
      <c r="Y654" s="193">
        <v>23000</v>
      </c>
      <c r="Z654" s="15">
        <v>1.5</v>
      </c>
      <c r="AA654" s="15">
        <v>2</v>
      </c>
      <c r="AB654" s="15">
        <v>1.6666666666666667</v>
      </c>
      <c r="AC654" s="15">
        <v>1.5</v>
      </c>
      <c r="AD654" s="15">
        <v>2.5</v>
      </c>
      <c r="AE654" s="15">
        <v>1.8333333333333335</v>
      </c>
      <c r="AF654" s="15">
        <v>1</v>
      </c>
      <c r="AG654" s="15">
        <v>0</v>
      </c>
      <c r="AH654" s="15">
        <v>5</v>
      </c>
      <c r="AI654" s="15" t="s">
        <v>1008</v>
      </c>
      <c r="AJ654" s="15" t="s">
        <v>1008</v>
      </c>
      <c r="AK654" s="15" t="s">
        <v>1007</v>
      </c>
      <c r="AL654" s="15">
        <v>3.8</v>
      </c>
      <c r="AM654" s="15">
        <v>3</v>
      </c>
      <c r="AN654" s="15">
        <v>3.25</v>
      </c>
      <c r="AO654" s="15">
        <v>1.8</v>
      </c>
      <c r="AP654" s="15">
        <v>1.6666666666666667</v>
      </c>
      <c r="AQ654" s="15">
        <v>2.5</v>
      </c>
      <c r="AR654" s="27">
        <v>2.6694444444444443</v>
      </c>
      <c r="AS654" s="15">
        <f t="shared" si="70"/>
        <v>0.39999999999999991</v>
      </c>
      <c r="AT654" s="15">
        <f t="shared" si="71"/>
        <v>-0.66666666666666652</v>
      </c>
      <c r="AU654" s="15">
        <f t="shared" si="72"/>
        <v>-0.25</v>
      </c>
      <c r="AV654" s="15">
        <f t="shared" si="73"/>
        <v>0</v>
      </c>
      <c r="AW654" s="15">
        <f t="shared" si="74"/>
        <v>0.33333333333333348</v>
      </c>
      <c r="AX654" s="15">
        <f t="shared" si="75"/>
        <v>0</v>
      </c>
      <c r="AY654" s="15">
        <f t="shared" si="76"/>
        <v>-3.0555555555556335E-2</v>
      </c>
    </row>
    <row r="655" spans="1:51" x14ac:dyDescent="0.2">
      <c r="A655" s="15">
        <v>327</v>
      </c>
      <c r="B655" s="15">
        <v>949</v>
      </c>
      <c r="C655" s="15">
        <v>0</v>
      </c>
      <c r="D655" s="15">
        <v>0</v>
      </c>
      <c r="E655" s="15">
        <v>1</v>
      </c>
      <c r="F655" s="15">
        <v>0</v>
      </c>
      <c r="G655" s="15">
        <v>0</v>
      </c>
      <c r="H655" s="15">
        <v>0</v>
      </c>
      <c r="I655" s="15">
        <v>56</v>
      </c>
      <c r="J655" s="15">
        <v>0</v>
      </c>
      <c r="K655" s="15">
        <v>1</v>
      </c>
      <c r="L655" s="15">
        <v>0</v>
      </c>
      <c r="M655" s="15">
        <v>0</v>
      </c>
      <c r="N655" s="15">
        <v>0</v>
      </c>
      <c r="O655" s="15">
        <v>4</v>
      </c>
      <c r="P655" s="15">
        <v>21</v>
      </c>
      <c r="Q655" s="15">
        <v>0</v>
      </c>
      <c r="R655" s="15">
        <v>1</v>
      </c>
      <c r="S655" s="15">
        <v>1</v>
      </c>
      <c r="T655" s="15">
        <v>200000</v>
      </c>
      <c r="U655" s="15">
        <v>1</v>
      </c>
      <c r="V655" s="15">
        <v>0</v>
      </c>
      <c r="W655" s="15">
        <v>1</v>
      </c>
      <c r="X655" s="15">
        <v>60</v>
      </c>
      <c r="Y655" s="193">
        <v>20000</v>
      </c>
      <c r="Z655" s="15">
        <v>1.5</v>
      </c>
      <c r="AA655" s="15">
        <v>2</v>
      </c>
      <c r="AB655" s="15">
        <v>1.6666666666666667</v>
      </c>
      <c r="AC655" s="15">
        <v>1.5</v>
      </c>
      <c r="AD655" s="15">
        <v>2.5</v>
      </c>
      <c r="AE655" s="15">
        <v>1.8333333333333335</v>
      </c>
      <c r="AF655" s="15">
        <v>1</v>
      </c>
      <c r="AG655" s="15">
        <v>0</v>
      </c>
      <c r="AH655" s="15">
        <v>5</v>
      </c>
      <c r="AI655" s="15" t="s">
        <v>1008</v>
      </c>
      <c r="AJ655" s="15" t="s">
        <v>1008</v>
      </c>
      <c r="AK655" s="15" t="s">
        <v>1007</v>
      </c>
      <c r="AL655" s="27">
        <v>3.4</v>
      </c>
      <c r="AM655" s="27">
        <v>3.6666666666666665</v>
      </c>
      <c r="AN655" s="27">
        <v>3.5</v>
      </c>
      <c r="AO655" s="27">
        <v>1.8</v>
      </c>
      <c r="AP655" s="27">
        <v>1.3333333333333333</v>
      </c>
      <c r="AQ655" s="27">
        <v>2.5</v>
      </c>
      <c r="AR655" s="27">
        <v>2.7000000000000006</v>
      </c>
      <c r="AS655" s="15">
        <f t="shared" si="70"/>
        <v>-0.20000000000000018</v>
      </c>
      <c r="AT655" s="15">
        <f t="shared" si="71"/>
        <v>0.33333333333333304</v>
      </c>
      <c r="AU655" s="15">
        <f t="shared" si="72"/>
        <v>0.75</v>
      </c>
      <c r="AV655" s="15">
        <f t="shared" si="73"/>
        <v>-0.8</v>
      </c>
      <c r="AW655" s="15">
        <f t="shared" si="74"/>
        <v>-1.3333333333333333</v>
      </c>
      <c r="AX655" s="15">
        <f t="shared" si="75"/>
        <v>-1.25</v>
      </c>
      <c r="AY655" s="15">
        <f t="shared" si="76"/>
        <v>-0.41666666666666607</v>
      </c>
    </row>
    <row r="656" spans="1:51" x14ac:dyDescent="0.2">
      <c r="A656" s="15">
        <v>328</v>
      </c>
      <c r="B656" s="15">
        <v>950</v>
      </c>
      <c r="C656" s="15">
        <v>0</v>
      </c>
      <c r="D656" s="15">
        <v>0</v>
      </c>
      <c r="E656" s="15">
        <v>1</v>
      </c>
      <c r="F656" s="15">
        <v>0</v>
      </c>
      <c r="G656" s="15">
        <v>0</v>
      </c>
      <c r="H656" s="15">
        <v>0</v>
      </c>
      <c r="I656" s="15">
        <v>42</v>
      </c>
      <c r="J656" s="15">
        <v>0</v>
      </c>
      <c r="K656" s="15">
        <v>0</v>
      </c>
      <c r="L656" s="15">
        <v>0</v>
      </c>
      <c r="M656" s="15">
        <v>1</v>
      </c>
      <c r="N656" s="15">
        <v>0</v>
      </c>
      <c r="O656" s="15">
        <v>5</v>
      </c>
      <c r="P656" s="15">
        <v>17</v>
      </c>
      <c r="Q656" s="15">
        <v>0</v>
      </c>
      <c r="R656" s="15">
        <v>1</v>
      </c>
      <c r="S656" s="15">
        <v>1</v>
      </c>
      <c r="T656" s="15">
        <v>250000</v>
      </c>
      <c r="U656" s="15">
        <v>0</v>
      </c>
      <c r="V656" s="15">
        <v>1</v>
      </c>
      <c r="W656" s="15">
        <v>1</v>
      </c>
      <c r="X656" s="15">
        <v>10</v>
      </c>
      <c r="Y656" s="193">
        <v>13000</v>
      </c>
      <c r="Z656" s="15">
        <v>2.25</v>
      </c>
      <c r="AA656" s="15">
        <v>2.6666666666666665</v>
      </c>
      <c r="AB656" s="15">
        <v>2</v>
      </c>
      <c r="AC656" s="15">
        <v>2</v>
      </c>
      <c r="AD656" s="15">
        <v>3</v>
      </c>
      <c r="AE656" s="15">
        <v>2.3833333333333333</v>
      </c>
      <c r="AF656" s="15">
        <v>1</v>
      </c>
      <c r="AG656" s="15">
        <v>0</v>
      </c>
      <c r="AH656" s="15">
        <v>5</v>
      </c>
      <c r="AI656" s="15" t="s">
        <v>1008</v>
      </c>
      <c r="AJ656" s="15" t="s">
        <v>1008</v>
      </c>
      <c r="AK656" s="15" t="s">
        <v>1007</v>
      </c>
      <c r="AL656" s="15">
        <v>3.6</v>
      </c>
      <c r="AM656" s="15">
        <v>3.3333333333333335</v>
      </c>
      <c r="AN656" s="15">
        <v>2.75</v>
      </c>
      <c r="AO656" s="15">
        <v>2.6</v>
      </c>
      <c r="AP656" s="15">
        <v>2.6666666666666665</v>
      </c>
      <c r="AQ656" s="15">
        <v>3.75</v>
      </c>
      <c r="AR656" s="27">
        <v>3.1166666666666667</v>
      </c>
      <c r="AS656" s="15">
        <f t="shared" si="70"/>
        <v>-0.39999999999999991</v>
      </c>
      <c r="AT656" s="15">
        <f t="shared" si="71"/>
        <v>0.33333333333333348</v>
      </c>
      <c r="AU656" s="15">
        <f t="shared" si="72"/>
        <v>0.25</v>
      </c>
      <c r="AV656" s="15">
        <f t="shared" si="73"/>
        <v>0.39999999999999991</v>
      </c>
      <c r="AW656" s="15">
        <f t="shared" si="74"/>
        <v>0.33333333333333304</v>
      </c>
      <c r="AX656" s="15">
        <f t="shared" si="75"/>
        <v>0.5</v>
      </c>
      <c r="AY656" s="15">
        <f t="shared" si="76"/>
        <v>0.2361111111111116</v>
      </c>
    </row>
    <row r="657" spans="1:51" x14ac:dyDescent="0.2">
      <c r="A657" s="15">
        <v>328</v>
      </c>
      <c r="B657" s="15">
        <v>950</v>
      </c>
      <c r="C657" s="15">
        <v>0</v>
      </c>
      <c r="D657" s="15">
        <v>0</v>
      </c>
      <c r="E657" s="15">
        <v>1</v>
      </c>
      <c r="F657" s="15">
        <v>0</v>
      </c>
      <c r="G657" s="15">
        <v>0</v>
      </c>
      <c r="H657" s="15">
        <v>0</v>
      </c>
      <c r="I657" s="15">
        <v>42</v>
      </c>
      <c r="J657" s="15">
        <v>0</v>
      </c>
      <c r="K657" s="15">
        <v>0</v>
      </c>
      <c r="L657" s="15">
        <v>0</v>
      </c>
      <c r="M657" s="15">
        <v>1</v>
      </c>
      <c r="N657" s="15">
        <v>0</v>
      </c>
      <c r="O657" s="15">
        <v>5</v>
      </c>
      <c r="P657" s="15">
        <v>17</v>
      </c>
      <c r="Q657" s="15">
        <v>0</v>
      </c>
      <c r="R657" s="15">
        <v>1</v>
      </c>
      <c r="S657" s="15">
        <v>1</v>
      </c>
      <c r="T657" s="15">
        <v>250000</v>
      </c>
      <c r="U657" s="15">
        <v>0</v>
      </c>
      <c r="V657" s="15">
        <v>0</v>
      </c>
      <c r="W657" s="15">
        <v>1</v>
      </c>
      <c r="X657" s="15">
        <v>10</v>
      </c>
      <c r="Y657" s="193">
        <v>12000</v>
      </c>
      <c r="Z657" s="15">
        <v>2.25</v>
      </c>
      <c r="AA657" s="15">
        <v>2.6666666666666665</v>
      </c>
      <c r="AB657" s="15">
        <v>2</v>
      </c>
      <c r="AC657" s="15">
        <v>2</v>
      </c>
      <c r="AD657" s="15">
        <v>3</v>
      </c>
      <c r="AE657" s="15">
        <v>2.3833333333333333</v>
      </c>
      <c r="AF657" s="15">
        <v>1</v>
      </c>
      <c r="AG657" s="15">
        <v>0</v>
      </c>
      <c r="AH657" s="15">
        <v>5</v>
      </c>
      <c r="AI657" s="15" t="s">
        <v>1008</v>
      </c>
      <c r="AJ657" s="15" t="s">
        <v>1008</v>
      </c>
      <c r="AK657" s="15" t="s">
        <v>1007</v>
      </c>
      <c r="AL657" s="27">
        <v>4</v>
      </c>
      <c r="AM657" s="27">
        <v>3</v>
      </c>
      <c r="AN657" s="27">
        <v>2.5</v>
      </c>
      <c r="AO657" s="27">
        <v>2.2000000000000002</v>
      </c>
      <c r="AP657" s="27">
        <v>2.3333333333333335</v>
      </c>
      <c r="AQ657" s="27">
        <v>3.25</v>
      </c>
      <c r="AR657" s="27">
        <v>2.8805555555555551</v>
      </c>
      <c r="AS657" s="15">
        <f t="shared" si="70"/>
        <v>0.60000000000000009</v>
      </c>
      <c r="AT657" s="15">
        <f t="shared" si="71"/>
        <v>-1</v>
      </c>
      <c r="AU657" s="15">
        <f t="shared" si="72"/>
        <v>-0.75</v>
      </c>
      <c r="AV657" s="15">
        <f t="shared" si="73"/>
        <v>-0.59999999999999964</v>
      </c>
      <c r="AW657" s="15">
        <f t="shared" si="74"/>
        <v>-0.33333333333333304</v>
      </c>
      <c r="AX657" s="15">
        <f t="shared" si="75"/>
        <v>-0.75</v>
      </c>
      <c r="AY657" s="15">
        <f t="shared" si="76"/>
        <v>-0.47222222222222276</v>
      </c>
    </row>
    <row r="658" spans="1:51" x14ac:dyDescent="0.2">
      <c r="A658" s="15">
        <v>329</v>
      </c>
      <c r="B658" s="15">
        <v>951</v>
      </c>
      <c r="C658" s="15">
        <v>0</v>
      </c>
      <c r="D658" s="15">
        <v>0</v>
      </c>
      <c r="E658" s="15">
        <v>1</v>
      </c>
      <c r="F658" s="15">
        <v>0</v>
      </c>
      <c r="G658" s="15">
        <v>0</v>
      </c>
      <c r="H658" s="15">
        <v>1</v>
      </c>
      <c r="I658" s="15">
        <v>52</v>
      </c>
      <c r="J658" s="15">
        <v>0</v>
      </c>
      <c r="K658" s="15">
        <v>0</v>
      </c>
      <c r="L658" s="15">
        <v>1</v>
      </c>
      <c r="M658" s="15">
        <v>0</v>
      </c>
      <c r="N658" s="15">
        <v>0</v>
      </c>
      <c r="O658" s="15">
        <v>7</v>
      </c>
      <c r="P658" s="15">
        <v>25</v>
      </c>
      <c r="Q658" s="15">
        <v>0</v>
      </c>
      <c r="R658" s="15">
        <v>1</v>
      </c>
      <c r="S658" s="15">
        <v>1</v>
      </c>
      <c r="T658" s="15">
        <v>120000</v>
      </c>
      <c r="U658" s="15">
        <v>1</v>
      </c>
      <c r="V658" s="15">
        <v>1</v>
      </c>
      <c r="W658" s="15">
        <v>0</v>
      </c>
      <c r="X658" s="15">
        <v>137</v>
      </c>
      <c r="Y658" s="193">
        <v>6047.445255474453</v>
      </c>
      <c r="Z658" s="15">
        <v>2</v>
      </c>
      <c r="AA658" s="15">
        <v>2</v>
      </c>
      <c r="AB658" s="15">
        <v>2</v>
      </c>
      <c r="AC658" s="15">
        <v>1</v>
      </c>
      <c r="AD658" s="15">
        <v>2</v>
      </c>
      <c r="AE658" s="15">
        <v>1.8</v>
      </c>
      <c r="AF658" s="15">
        <v>1</v>
      </c>
      <c r="AG658" s="15">
        <v>0</v>
      </c>
      <c r="AH658" s="15">
        <v>5</v>
      </c>
      <c r="AI658" s="15" t="s">
        <v>1008</v>
      </c>
      <c r="AJ658" s="15" t="s">
        <v>1008</v>
      </c>
      <c r="AK658" s="15" t="s">
        <v>1007</v>
      </c>
      <c r="AL658" s="15">
        <v>3.4</v>
      </c>
      <c r="AM658" s="15">
        <v>4</v>
      </c>
      <c r="AN658" s="15">
        <v>3.25</v>
      </c>
      <c r="AO658" s="15">
        <v>2.8</v>
      </c>
      <c r="AP658" s="15">
        <v>2.6666666666666665</v>
      </c>
      <c r="AQ658" s="15">
        <v>4</v>
      </c>
      <c r="AR658" s="27">
        <v>3.3527777777777779</v>
      </c>
      <c r="AS658" s="15">
        <f t="shared" si="70"/>
        <v>0.19999999999999973</v>
      </c>
      <c r="AT658" s="15">
        <f t="shared" si="71"/>
        <v>0.66666666666666652</v>
      </c>
      <c r="AU658" s="15">
        <f t="shared" si="72"/>
        <v>0.75</v>
      </c>
      <c r="AV658" s="15">
        <f t="shared" si="73"/>
        <v>0.19999999999999973</v>
      </c>
      <c r="AW658" s="15">
        <f t="shared" si="74"/>
        <v>0.33333333333333304</v>
      </c>
      <c r="AX658" s="15">
        <f t="shared" si="75"/>
        <v>1</v>
      </c>
      <c r="AY658" s="15">
        <f t="shared" si="76"/>
        <v>0.52499999999999991</v>
      </c>
    </row>
    <row r="659" spans="1:51" x14ac:dyDescent="0.2">
      <c r="A659" s="15">
        <v>329</v>
      </c>
      <c r="B659" s="15">
        <v>951</v>
      </c>
      <c r="C659" s="15">
        <v>0</v>
      </c>
      <c r="D659" s="15">
        <v>0</v>
      </c>
      <c r="E659" s="15">
        <v>1</v>
      </c>
      <c r="F659" s="15">
        <v>0</v>
      </c>
      <c r="G659" s="15">
        <v>0</v>
      </c>
      <c r="H659" s="15">
        <v>1</v>
      </c>
      <c r="I659" s="15">
        <v>52</v>
      </c>
      <c r="J659" s="15">
        <v>0</v>
      </c>
      <c r="K659" s="15">
        <v>0</v>
      </c>
      <c r="L659" s="15">
        <v>1</v>
      </c>
      <c r="M659" s="15">
        <v>0</v>
      </c>
      <c r="N659" s="15">
        <v>0</v>
      </c>
      <c r="O659" s="15">
        <v>7</v>
      </c>
      <c r="P659" s="15">
        <v>25</v>
      </c>
      <c r="Q659" s="15">
        <v>0</v>
      </c>
      <c r="R659" s="15">
        <v>1</v>
      </c>
      <c r="S659" s="15">
        <v>1</v>
      </c>
      <c r="T659" s="15">
        <v>120000</v>
      </c>
      <c r="U659" s="15">
        <v>1</v>
      </c>
      <c r="V659" s="15">
        <v>0</v>
      </c>
      <c r="W659" s="15">
        <v>0</v>
      </c>
      <c r="X659" s="15">
        <v>120</v>
      </c>
      <c r="Y659" s="193">
        <v>4600</v>
      </c>
      <c r="Z659" s="15">
        <v>2</v>
      </c>
      <c r="AA659" s="15">
        <v>2</v>
      </c>
      <c r="AB659" s="15">
        <v>2</v>
      </c>
      <c r="AC659" s="15">
        <v>1</v>
      </c>
      <c r="AD659" s="15">
        <v>2</v>
      </c>
      <c r="AE659" s="15">
        <v>1.8</v>
      </c>
      <c r="AF659" s="15">
        <v>1</v>
      </c>
      <c r="AG659" s="15">
        <v>0</v>
      </c>
      <c r="AH659" s="15">
        <v>5</v>
      </c>
      <c r="AI659" s="15" t="s">
        <v>1008</v>
      </c>
      <c r="AJ659" s="15" t="s">
        <v>1008</v>
      </c>
      <c r="AK659" s="15" t="s">
        <v>1007</v>
      </c>
      <c r="AL659" s="27">
        <v>3.2</v>
      </c>
      <c r="AM659" s="27">
        <v>3.3333333333333335</v>
      </c>
      <c r="AN659" s="27">
        <v>2.5</v>
      </c>
      <c r="AO659" s="27">
        <v>2.6</v>
      </c>
      <c r="AP659" s="27">
        <v>2.3333333333333335</v>
      </c>
      <c r="AQ659" s="27">
        <v>3</v>
      </c>
      <c r="AR659" s="27">
        <v>2.8277777777777779</v>
      </c>
      <c r="AS659" s="15">
        <f t="shared" si="70"/>
        <v>-0.19999999999999973</v>
      </c>
      <c r="AT659" s="15">
        <f t="shared" si="71"/>
        <v>-0.66666666666666652</v>
      </c>
      <c r="AU659" s="15">
        <f t="shared" si="72"/>
        <v>-1.25</v>
      </c>
      <c r="AV659" s="15">
        <f t="shared" si="73"/>
        <v>-1.1999999999999997</v>
      </c>
      <c r="AW659" s="15">
        <f t="shared" si="74"/>
        <v>-0.33333333333333304</v>
      </c>
      <c r="AX659" s="15">
        <f t="shared" si="75"/>
        <v>-0.5</v>
      </c>
      <c r="AY659" s="15">
        <f t="shared" si="76"/>
        <v>-0.69166666666666643</v>
      </c>
    </row>
    <row r="660" spans="1:51" x14ac:dyDescent="0.2">
      <c r="A660" s="15">
        <v>330</v>
      </c>
      <c r="B660" s="15">
        <v>952</v>
      </c>
      <c r="C660" s="15">
        <v>0</v>
      </c>
      <c r="D660" s="15">
        <v>0</v>
      </c>
      <c r="E660" s="15">
        <v>1</v>
      </c>
      <c r="F660" s="15">
        <v>0</v>
      </c>
      <c r="G660" s="15">
        <v>0</v>
      </c>
      <c r="H660" s="15">
        <v>1</v>
      </c>
      <c r="I660" s="15">
        <v>48</v>
      </c>
      <c r="J660" s="15">
        <v>0</v>
      </c>
      <c r="K660" s="15">
        <v>0</v>
      </c>
      <c r="L660" s="15">
        <v>1</v>
      </c>
      <c r="M660" s="15">
        <v>0</v>
      </c>
      <c r="N660" s="15">
        <v>0</v>
      </c>
      <c r="O660" s="15">
        <v>5</v>
      </c>
      <c r="P660" s="15">
        <v>18</v>
      </c>
      <c r="Q660" s="15">
        <v>0</v>
      </c>
      <c r="R660" s="15">
        <v>1</v>
      </c>
      <c r="S660" s="15">
        <v>1</v>
      </c>
      <c r="T660" s="15">
        <v>200000</v>
      </c>
      <c r="U660" s="15">
        <v>0</v>
      </c>
      <c r="V660" s="15">
        <v>1</v>
      </c>
      <c r="W660" s="15">
        <v>0</v>
      </c>
      <c r="X660" s="15">
        <v>35</v>
      </c>
      <c r="Y660" s="193">
        <v>8800.0000000000018</v>
      </c>
      <c r="Z660" s="15">
        <v>2.5</v>
      </c>
      <c r="AA660" s="15">
        <v>1.6666666666666667</v>
      </c>
      <c r="AB660" s="15">
        <v>2.3333333333333335</v>
      </c>
      <c r="AC660" s="15">
        <v>1.5</v>
      </c>
      <c r="AD660" s="15">
        <v>2</v>
      </c>
      <c r="AE660" s="15">
        <v>2</v>
      </c>
      <c r="AF660" s="15">
        <v>1</v>
      </c>
      <c r="AG660" s="15">
        <v>0</v>
      </c>
      <c r="AH660" s="15">
        <v>5</v>
      </c>
      <c r="AI660" s="15" t="s">
        <v>1008</v>
      </c>
      <c r="AJ660" s="15" t="s">
        <v>1008</v>
      </c>
      <c r="AK660" s="15" t="s">
        <v>1007</v>
      </c>
      <c r="AL660" s="15">
        <v>3.4</v>
      </c>
      <c r="AM660" s="15">
        <v>4</v>
      </c>
      <c r="AN660" s="15">
        <v>3.75</v>
      </c>
      <c r="AO660" s="15">
        <v>3.8</v>
      </c>
      <c r="AP660" s="15">
        <v>2.6666666666666665</v>
      </c>
      <c r="AQ660" s="15">
        <v>3.5</v>
      </c>
      <c r="AR660" s="27">
        <v>3.5194444444444444</v>
      </c>
      <c r="AS660" s="15">
        <f t="shared" si="70"/>
        <v>0.60000000000000009</v>
      </c>
      <c r="AT660" s="15">
        <f t="shared" si="71"/>
        <v>0.33333333333333348</v>
      </c>
      <c r="AU660" s="15">
        <f t="shared" si="72"/>
        <v>0.5</v>
      </c>
      <c r="AV660" s="15">
        <f t="shared" si="73"/>
        <v>0.79999999999999982</v>
      </c>
      <c r="AW660" s="15">
        <f t="shared" si="74"/>
        <v>0.33333333333333304</v>
      </c>
      <c r="AX660" s="15">
        <f t="shared" si="75"/>
        <v>0</v>
      </c>
      <c r="AY660" s="15">
        <f t="shared" si="76"/>
        <v>0.42777777777777759</v>
      </c>
    </row>
    <row r="661" spans="1:51" x14ac:dyDescent="0.2">
      <c r="A661" s="15">
        <v>330</v>
      </c>
      <c r="B661" s="15">
        <v>952</v>
      </c>
      <c r="C661" s="15">
        <v>0</v>
      </c>
      <c r="D661" s="15">
        <v>0</v>
      </c>
      <c r="E661" s="15">
        <v>1</v>
      </c>
      <c r="F661" s="15">
        <v>0</v>
      </c>
      <c r="G661" s="15">
        <v>0</v>
      </c>
      <c r="H661" s="15">
        <v>1</v>
      </c>
      <c r="I661" s="15">
        <v>48</v>
      </c>
      <c r="J661" s="15">
        <v>0</v>
      </c>
      <c r="K661" s="15">
        <v>0</v>
      </c>
      <c r="L661" s="15">
        <v>1</v>
      </c>
      <c r="M661" s="15">
        <v>0</v>
      </c>
      <c r="N661" s="15">
        <v>0</v>
      </c>
      <c r="O661" s="15">
        <v>5</v>
      </c>
      <c r="P661" s="15">
        <v>18</v>
      </c>
      <c r="Q661" s="15">
        <v>0</v>
      </c>
      <c r="R661" s="15">
        <v>1</v>
      </c>
      <c r="S661" s="15">
        <v>1</v>
      </c>
      <c r="T661" s="15">
        <v>200000</v>
      </c>
      <c r="U661" s="15">
        <v>0</v>
      </c>
      <c r="V661" s="15">
        <v>0</v>
      </c>
      <c r="W661" s="15">
        <v>0</v>
      </c>
      <c r="X661" s="15">
        <v>35</v>
      </c>
      <c r="Y661" s="193">
        <v>8442.8571428571431</v>
      </c>
      <c r="Z661" s="15">
        <v>2.5</v>
      </c>
      <c r="AA661" s="15">
        <v>1.6666666666666667</v>
      </c>
      <c r="AB661" s="15">
        <v>2.3333333333333335</v>
      </c>
      <c r="AC661" s="15">
        <v>1.5</v>
      </c>
      <c r="AD661" s="15">
        <v>2</v>
      </c>
      <c r="AE661" s="15">
        <v>2</v>
      </c>
      <c r="AF661" s="15">
        <v>1</v>
      </c>
      <c r="AG661" s="15">
        <v>0</v>
      </c>
      <c r="AH661" s="15">
        <v>5</v>
      </c>
      <c r="AI661" s="15" t="s">
        <v>1008</v>
      </c>
      <c r="AJ661" s="15" t="s">
        <v>1008</v>
      </c>
      <c r="AK661" s="15" t="s">
        <v>1007</v>
      </c>
      <c r="AL661" s="27">
        <v>2.8</v>
      </c>
      <c r="AM661" s="27">
        <v>3.6666666666666665</v>
      </c>
      <c r="AN661" s="27">
        <v>3.25</v>
      </c>
      <c r="AO661" s="27">
        <v>3</v>
      </c>
      <c r="AP661" s="27">
        <v>2.3333333333333335</v>
      </c>
      <c r="AQ661" s="27">
        <v>3.5</v>
      </c>
      <c r="AR661" s="27">
        <v>3.0916666666666668</v>
      </c>
      <c r="AS661" s="15">
        <f t="shared" si="70"/>
        <v>-1</v>
      </c>
      <c r="AT661" s="15">
        <f t="shared" si="71"/>
        <v>-0.66666666666666652</v>
      </c>
      <c r="AU661" s="15">
        <f t="shared" si="72"/>
        <v>-0.5</v>
      </c>
      <c r="AV661" s="15">
        <f t="shared" si="73"/>
        <v>-0.79999999999999982</v>
      </c>
      <c r="AW661" s="15">
        <f t="shared" si="74"/>
        <v>-0.33333333333333304</v>
      </c>
      <c r="AX661" s="15">
        <f t="shared" si="75"/>
        <v>0</v>
      </c>
      <c r="AY661" s="15">
        <f t="shared" si="76"/>
        <v>-0.55000000000000027</v>
      </c>
    </row>
    <row r="662" spans="1:51" x14ac:dyDescent="0.2">
      <c r="A662" s="15">
        <v>331</v>
      </c>
      <c r="B662" s="15">
        <v>953</v>
      </c>
      <c r="C662" s="15">
        <v>0</v>
      </c>
      <c r="D662" s="15">
        <v>0</v>
      </c>
      <c r="E662" s="15">
        <v>1</v>
      </c>
      <c r="F662" s="15">
        <v>0</v>
      </c>
      <c r="G662" s="15">
        <v>0</v>
      </c>
      <c r="H662" s="15">
        <v>1</v>
      </c>
      <c r="I662" s="15">
        <v>44</v>
      </c>
      <c r="J662" s="15">
        <v>0</v>
      </c>
      <c r="K662" s="15">
        <v>0</v>
      </c>
      <c r="L662" s="15">
        <v>1</v>
      </c>
      <c r="M662" s="15">
        <v>0</v>
      </c>
      <c r="N662" s="15">
        <v>0</v>
      </c>
      <c r="O662" s="15">
        <v>4</v>
      </c>
      <c r="P662" s="15">
        <v>15</v>
      </c>
      <c r="Q662" s="15">
        <v>0</v>
      </c>
      <c r="R662" s="15">
        <v>1</v>
      </c>
      <c r="S662" s="15">
        <v>1</v>
      </c>
      <c r="T662" s="15">
        <v>200000</v>
      </c>
      <c r="U662" s="15">
        <v>1</v>
      </c>
      <c r="V662" s="15">
        <v>1</v>
      </c>
      <c r="W662" s="15">
        <v>1</v>
      </c>
      <c r="X662" s="15">
        <v>60</v>
      </c>
      <c r="Y662" s="193">
        <v>11666.666666666666</v>
      </c>
      <c r="Z662" s="15">
        <v>1.5</v>
      </c>
      <c r="AA662" s="15">
        <v>2.3333333333333335</v>
      </c>
      <c r="AB662" s="15">
        <v>2</v>
      </c>
      <c r="AC662" s="15">
        <v>2</v>
      </c>
      <c r="AD662" s="15">
        <v>2.5</v>
      </c>
      <c r="AE662" s="15">
        <v>2.0666666666666669</v>
      </c>
      <c r="AF662" s="15">
        <v>3</v>
      </c>
      <c r="AG662" s="15">
        <v>0</v>
      </c>
      <c r="AH662" s="15">
        <v>5</v>
      </c>
      <c r="AI662" s="15" t="s">
        <v>1008</v>
      </c>
      <c r="AJ662" s="15" t="s">
        <v>1008</v>
      </c>
      <c r="AK662" s="15" t="s">
        <v>1007</v>
      </c>
      <c r="AL662" s="15">
        <v>3.8</v>
      </c>
      <c r="AM662" s="15">
        <v>4.333333333333333</v>
      </c>
      <c r="AN662" s="15">
        <v>3.75</v>
      </c>
      <c r="AO662" s="15">
        <v>3.8</v>
      </c>
      <c r="AP662" s="15">
        <v>2.6666666666666665</v>
      </c>
      <c r="AQ662" s="15">
        <v>3.5</v>
      </c>
      <c r="AR662" s="27">
        <v>3.6416666666666671</v>
      </c>
      <c r="AS662" s="15">
        <f t="shared" si="70"/>
        <v>0.39999999999999991</v>
      </c>
      <c r="AT662" s="15">
        <f t="shared" si="71"/>
        <v>0.33333333333333304</v>
      </c>
      <c r="AU662" s="15">
        <f t="shared" si="72"/>
        <v>-0.25</v>
      </c>
      <c r="AV662" s="15">
        <f t="shared" si="73"/>
        <v>1</v>
      </c>
      <c r="AW662" s="15">
        <f t="shared" si="74"/>
        <v>-0.66666666666666696</v>
      </c>
      <c r="AX662" s="15">
        <f t="shared" si="75"/>
        <v>0.25</v>
      </c>
      <c r="AY662" s="15">
        <f t="shared" si="76"/>
        <v>0.17777777777777848</v>
      </c>
    </row>
    <row r="663" spans="1:51" x14ac:dyDescent="0.2">
      <c r="A663" s="15">
        <v>331</v>
      </c>
      <c r="B663" s="15">
        <v>953</v>
      </c>
      <c r="C663" s="15">
        <v>0</v>
      </c>
      <c r="D663" s="15">
        <v>0</v>
      </c>
      <c r="E663" s="15">
        <v>1</v>
      </c>
      <c r="F663" s="15">
        <v>0</v>
      </c>
      <c r="G663" s="15">
        <v>0</v>
      </c>
      <c r="H663" s="15">
        <v>1</v>
      </c>
      <c r="I663" s="15">
        <v>44</v>
      </c>
      <c r="J663" s="15">
        <v>0</v>
      </c>
      <c r="K663" s="15">
        <v>0</v>
      </c>
      <c r="L663" s="15">
        <v>1</v>
      </c>
      <c r="M663" s="15">
        <v>0</v>
      </c>
      <c r="N663" s="15">
        <v>0</v>
      </c>
      <c r="O663" s="15">
        <v>4</v>
      </c>
      <c r="P663" s="15">
        <v>15</v>
      </c>
      <c r="Q663" s="15">
        <v>0</v>
      </c>
      <c r="R663" s="15">
        <v>1</v>
      </c>
      <c r="S663" s="15">
        <v>1</v>
      </c>
      <c r="T663" s="15">
        <v>200000</v>
      </c>
      <c r="U663" s="15">
        <v>1</v>
      </c>
      <c r="V663" s="15">
        <v>0</v>
      </c>
      <c r="W663" s="15">
        <v>1</v>
      </c>
      <c r="X663" s="15">
        <v>60</v>
      </c>
      <c r="Y663" s="193">
        <v>10833.333333333334</v>
      </c>
      <c r="Z663" s="15">
        <v>1.5</v>
      </c>
      <c r="AA663" s="15">
        <v>2.3333333333333335</v>
      </c>
      <c r="AB663" s="15">
        <v>2</v>
      </c>
      <c r="AC663" s="15">
        <v>2</v>
      </c>
      <c r="AD663" s="15">
        <v>2.5</v>
      </c>
      <c r="AE663" s="15">
        <v>2.0666666666666669</v>
      </c>
      <c r="AF663" s="15">
        <v>3</v>
      </c>
      <c r="AG663" s="15">
        <v>0</v>
      </c>
      <c r="AH663" s="15">
        <v>5</v>
      </c>
      <c r="AI663" s="15" t="s">
        <v>1008</v>
      </c>
      <c r="AJ663" s="15" t="s">
        <v>1008</v>
      </c>
      <c r="AK663" s="15" t="s">
        <v>1007</v>
      </c>
      <c r="AL663" s="27">
        <v>3.4</v>
      </c>
      <c r="AM663" s="27">
        <v>4</v>
      </c>
      <c r="AN663" s="27">
        <v>4</v>
      </c>
      <c r="AO663" s="27">
        <v>2.8</v>
      </c>
      <c r="AP663" s="27">
        <v>3.3333333333333335</v>
      </c>
      <c r="AQ663" s="27">
        <v>3.25</v>
      </c>
      <c r="AR663" s="27">
        <v>3.4638888888888886</v>
      </c>
      <c r="AS663" s="15">
        <f t="shared" si="70"/>
        <v>-0.20000000000000018</v>
      </c>
      <c r="AT663" s="15">
        <f t="shared" si="71"/>
        <v>1</v>
      </c>
      <c r="AU663" s="15">
        <f t="shared" si="72"/>
        <v>0.25</v>
      </c>
      <c r="AV663" s="15">
        <f t="shared" si="73"/>
        <v>0</v>
      </c>
      <c r="AW663" s="15">
        <f t="shared" si="74"/>
        <v>1</v>
      </c>
      <c r="AX663" s="15">
        <f t="shared" si="75"/>
        <v>0.5</v>
      </c>
      <c r="AY663" s="15">
        <f t="shared" si="76"/>
        <v>0.42499999999999938</v>
      </c>
    </row>
    <row r="664" spans="1:51" x14ac:dyDescent="0.2">
      <c r="A664" s="15">
        <v>332</v>
      </c>
      <c r="B664" s="15">
        <v>954</v>
      </c>
      <c r="C664" s="15">
        <v>0</v>
      </c>
      <c r="D664" s="15">
        <v>0</v>
      </c>
      <c r="E664" s="15">
        <v>1</v>
      </c>
      <c r="F664" s="15">
        <v>0</v>
      </c>
      <c r="G664" s="15">
        <v>0</v>
      </c>
      <c r="H664" s="15">
        <v>0</v>
      </c>
      <c r="I664" s="15">
        <v>43</v>
      </c>
      <c r="J664" s="15">
        <v>0</v>
      </c>
      <c r="K664" s="15">
        <v>0</v>
      </c>
      <c r="L664" s="15">
        <v>1</v>
      </c>
      <c r="M664" s="15">
        <v>0</v>
      </c>
      <c r="N664" s="15">
        <v>0</v>
      </c>
      <c r="O664" s="15">
        <v>5</v>
      </c>
      <c r="P664" s="15">
        <v>12</v>
      </c>
      <c r="Q664" s="15">
        <v>0</v>
      </c>
      <c r="R664" s="15">
        <v>1</v>
      </c>
      <c r="S664" s="15">
        <v>0</v>
      </c>
      <c r="T664" s="15">
        <v>0</v>
      </c>
      <c r="U664" s="15">
        <v>0</v>
      </c>
      <c r="V664" s="15">
        <v>1</v>
      </c>
      <c r="W664" s="15">
        <v>1</v>
      </c>
      <c r="X664" s="15">
        <v>55</v>
      </c>
      <c r="Y664" s="193">
        <v>11090.90909090909</v>
      </c>
      <c r="Z664" s="15">
        <v>2</v>
      </c>
      <c r="AA664" s="15">
        <v>2.3333333333333335</v>
      </c>
      <c r="AB664" s="15">
        <v>1.6666666666666667</v>
      </c>
      <c r="AC664" s="15">
        <v>1.5</v>
      </c>
      <c r="AD664" s="15">
        <v>2.5</v>
      </c>
      <c r="AE664" s="15">
        <v>2</v>
      </c>
      <c r="AF664" s="15">
        <v>1</v>
      </c>
      <c r="AG664" s="15">
        <v>1</v>
      </c>
      <c r="AH664" s="15">
        <v>4</v>
      </c>
      <c r="AI664" s="15">
        <v>0</v>
      </c>
      <c r="AJ664" s="15">
        <v>1</v>
      </c>
      <c r="AK664" s="15">
        <v>1</v>
      </c>
      <c r="AL664" s="15">
        <v>3.6</v>
      </c>
      <c r="AM664" s="15">
        <v>3</v>
      </c>
      <c r="AN664" s="15">
        <v>3.75</v>
      </c>
      <c r="AO664" s="15">
        <v>2.8</v>
      </c>
      <c r="AP664" s="15">
        <v>2.3333333333333335</v>
      </c>
      <c r="AQ664" s="15">
        <v>2.75</v>
      </c>
      <c r="AR664" s="27">
        <v>3.0388888888888892</v>
      </c>
      <c r="AS664" s="15">
        <f t="shared" si="70"/>
        <v>0.20000000000000018</v>
      </c>
      <c r="AT664" s="15">
        <f t="shared" si="71"/>
        <v>-0.66666666666666652</v>
      </c>
      <c r="AU664" s="15">
        <f t="shared" si="72"/>
        <v>0</v>
      </c>
      <c r="AV664" s="15">
        <f t="shared" si="73"/>
        <v>0</v>
      </c>
      <c r="AW664" s="15">
        <f t="shared" si="74"/>
        <v>0</v>
      </c>
      <c r="AX664" s="15">
        <f t="shared" si="75"/>
        <v>0</v>
      </c>
      <c r="AY664" s="15">
        <f t="shared" si="76"/>
        <v>-7.7777777777777946E-2</v>
      </c>
    </row>
    <row r="665" spans="1:51" x14ac:dyDescent="0.2">
      <c r="A665" s="15">
        <v>332</v>
      </c>
      <c r="B665" s="15">
        <v>954</v>
      </c>
      <c r="C665" s="15">
        <v>0</v>
      </c>
      <c r="D665" s="15">
        <v>0</v>
      </c>
      <c r="E665" s="15">
        <v>1</v>
      </c>
      <c r="F665" s="15">
        <v>0</v>
      </c>
      <c r="G665" s="15">
        <v>0</v>
      </c>
      <c r="H665" s="15">
        <v>0</v>
      </c>
      <c r="I665" s="15">
        <v>43</v>
      </c>
      <c r="J665" s="15">
        <v>0</v>
      </c>
      <c r="K665" s="15">
        <v>0</v>
      </c>
      <c r="L665" s="15">
        <v>1</v>
      </c>
      <c r="M665" s="15">
        <v>0</v>
      </c>
      <c r="N665" s="15">
        <v>0</v>
      </c>
      <c r="O665" s="15">
        <v>5</v>
      </c>
      <c r="P665" s="15">
        <v>12</v>
      </c>
      <c r="Q665" s="15">
        <v>0</v>
      </c>
      <c r="R665" s="15">
        <v>1</v>
      </c>
      <c r="S665" s="15">
        <v>0</v>
      </c>
      <c r="T665" s="15">
        <v>0</v>
      </c>
      <c r="U665" s="15">
        <v>0</v>
      </c>
      <c r="V665" s="15">
        <v>0</v>
      </c>
      <c r="W665" s="15">
        <v>1</v>
      </c>
      <c r="X665" s="15">
        <v>55</v>
      </c>
      <c r="Y665" s="193">
        <v>11000</v>
      </c>
      <c r="Z665" s="15">
        <v>2</v>
      </c>
      <c r="AA665" s="15">
        <v>2.3333333333333335</v>
      </c>
      <c r="AB665" s="15">
        <v>1.6666666666666667</v>
      </c>
      <c r="AC665" s="15">
        <v>1.5</v>
      </c>
      <c r="AD665" s="15">
        <v>2.5</v>
      </c>
      <c r="AE665" s="15">
        <v>2</v>
      </c>
      <c r="AF665" s="15">
        <v>1</v>
      </c>
      <c r="AG665" s="15">
        <v>1</v>
      </c>
      <c r="AH665" s="15">
        <v>4</v>
      </c>
      <c r="AI665" s="15">
        <v>0</v>
      </c>
      <c r="AJ665" s="15">
        <v>1</v>
      </c>
      <c r="AK665" s="15">
        <v>1</v>
      </c>
      <c r="AL665" s="27">
        <v>3.4</v>
      </c>
      <c r="AM665" s="27">
        <v>3.6666666666666665</v>
      </c>
      <c r="AN665" s="27">
        <v>3.75</v>
      </c>
      <c r="AO665" s="27">
        <v>2.8</v>
      </c>
      <c r="AP665" s="27">
        <v>2.3333333333333335</v>
      </c>
      <c r="AQ665" s="27">
        <v>2.75</v>
      </c>
      <c r="AR665" s="27">
        <v>3.1166666666666671</v>
      </c>
      <c r="AS665" s="15">
        <f t="shared" si="70"/>
        <v>0.19999999999999973</v>
      </c>
      <c r="AT665" s="15">
        <f t="shared" si="71"/>
        <v>0.33333333333333304</v>
      </c>
      <c r="AU665" s="15">
        <f t="shared" si="72"/>
        <v>-0.75</v>
      </c>
      <c r="AV665" s="15">
        <f t="shared" si="73"/>
        <v>-0.80000000000000027</v>
      </c>
      <c r="AW665" s="15">
        <f t="shared" si="74"/>
        <v>-0.66666666666666652</v>
      </c>
      <c r="AX665" s="15">
        <f t="shared" si="75"/>
        <v>-0.5</v>
      </c>
      <c r="AY665" s="15">
        <f t="shared" si="76"/>
        <v>-0.36388888888888848</v>
      </c>
    </row>
    <row r="666" spans="1:51" x14ac:dyDescent="0.2">
      <c r="A666" s="15">
        <v>333</v>
      </c>
      <c r="B666" s="15">
        <v>955</v>
      </c>
      <c r="C666" s="15">
        <v>0</v>
      </c>
      <c r="D666" s="15">
        <v>0</v>
      </c>
      <c r="E666" s="15">
        <v>1</v>
      </c>
      <c r="F666" s="15">
        <v>0</v>
      </c>
      <c r="G666" s="15">
        <v>0</v>
      </c>
      <c r="H666" s="15">
        <v>0</v>
      </c>
      <c r="I666" s="15">
        <v>52</v>
      </c>
      <c r="J666" s="15">
        <v>0</v>
      </c>
      <c r="K666" s="15">
        <v>1</v>
      </c>
      <c r="L666" s="15">
        <v>0</v>
      </c>
      <c r="M666" s="15">
        <v>0</v>
      </c>
      <c r="N666" s="15">
        <v>0</v>
      </c>
      <c r="O666" s="15">
        <v>5</v>
      </c>
      <c r="P666" s="15">
        <v>12</v>
      </c>
      <c r="Q666" s="15">
        <v>0</v>
      </c>
      <c r="R666" s="15">
        <v>1</v>
      </c>
      <c r="S666" s="15">
        <v>1</v>
      </c>
      <c r="T666" s="15">
        <v>100000</v>
      </c>
      <c r="U666" s="15">
        <v>1</v>
      </c>
      <c r="V666" s="15">
        <v>1</v>
      </c>
      <c r="W666" s="15">
        <v>0</v>
      </c>
      <c r="X666" s="15">
        <v>37</v>
      </c>
      <c r="Y666" s="193">
        <v>7651.3513513513517</v>
      </c>
      <c r="Z666" s="15">
        <v>2</v>
      </c>
      <c r="AA666" s="15">
        <v>2</v>
      </c>
      <c r="AB666" s="15">
        <v>2</v>
      </c>
      <c r="AC666" s="15">
        <v>1.5</v>
      </c>
      <c r="AD666" s="15">
        <v>1.5</v>
      </c>
      <c r="AE666" s="15">
        <v>1.8</v>
      </c>
      <c r="AF666" s="15">
        <v>1</v>
      </c>
      <c r="AG666" s="15">
        <v>0</v>
      </c>
      <c r="AH666" s="15">
        <v>5</v>
      </c>
      <c r="AI666" s="15" t="s">
        <v>1008</v>
      </c>
      <c r="AJ666" s="15" t="s">
        <v>1008</v>
      </c>
      <c r="AK666" s="15" t="s">
        <v>1007</v>
      </c>
      <c r="AL666" s="15">
        <v>3.2</v>
      </c>
      <c r="AM666" s="15">
        <v>3.3333333333333335</v>
      </c>
      <c r="AN666" s="15">
        <v>4.5</v>
      </c>
      <c r="AO666" s="15">
        <v>3.6</v>
      </c>
      <c r="AP666" s="15">
        <v>3</v>
      </c>
      <c r="AQ666" s="15">
        <v>3.25</v>
      </c>
      <c r="AR666" s="27">
        <v>3.4805555555555556</v>
      </c>
      <c r="AS666" s="15">
        <f t="shared" si="70"/>
        <v>-0.39999999999999991</v>
      </c>
      <c r="AT666" s="15">
        <f t="shared" si="71"/>
        <v>0</v>
      </c>
      <c r="AU666" s="15">
        <f t="shared" si="72"/>
        <v>0.25</v>
      </c>
      <c r="AV666" s="15">
        <f t="shared" si="73"/>
        <v>0.20000000000000018</v>
      </c>
      <c r="AW666" s="15">
        <f t="shared" si="74"/>
        <v>0.33333333333333348</v>
      </c>
      <c r="AX666" s="15">
        <f t="shared" si="75"/>
        <v>0.5</v>
      </c>
      <c r="AY666" s="15">
        <f t="shared" si="76"/>
        <v>0.14722222222222214</v>
      </c>
    </row>
    <row r="667" spans="1:51" x14ac:dyDescent="0.2">
      <c r="A667" s="15">
        <v>333</v>
      </c>
      <c r="B667" s="15">
        <v>955</v>
      </c>
      <c r="C667" s="15">
        <v>0</v>
      </c>
      <c r="D667" s="15">
        <v>0</v>
      </c>
      <c r="E667" s="15">
        <v>1</v>
      </c>
      <c r="F667" s="15">
        <v>0</v>
      </c>
      <c r="G667" s="15">
        <v>0</v>
      </c>
      <c r="H667" s="15">
        <v>0</v>
      </c>
      <c r="I667" s="15">
        <v>52</v>
      </c>
      <c r="J667" s="15">
        <v>0</v>
      </c>
      <c r="K667" s="15">
        <v>1</v>
      </c>
      <c r="L667" s="15">
        <v>0</v>
      </c>
      <c r="M667" s="15">
        <v>0</v>
      </c>
      <c r="N667" s="15">
        <v>0</v>
      </c>
      <c r="O667" s="15">
        <v>5</v>
      </c>
      <c r="P667" s="15">
        <v>12</v>
      </c>
      <c r="Q667" s="15">
        <v>0</v>
      </c>
      <c r="R667" s="15">
        <v>1</v>
      </c>
      <c r="S667" s="15">
        <v>1</v>
      </c>
      <c r="T667" s="15">
        <v>100000</v>
      </c>
      <c r="U667" s="15">
        <v>1</v>
      </c>
      <c r="V667" s="15">
        <v>0</v>
      </c>
      <c r="W667" s="15">
        <v>0</v>
      </c>
      <c r="X667" s="15">
        <v>37</v>
      </c>
      <c r="Y667" s="193">
        <v>6972.9729729729725</v>
      </c>
      <c r="Z667" s="15">
        <v>2</v>
      </c>
      <c r="AA667" s="15">
        <v>2</v>
      </c>
      <c r="AB667" s="15">
        <v>2</v>
      </c>
      <c r="AC667" s="15">
        <v>1.5</v>
      </c>
      <c r="AD667" s="15">
        <v>1.5</v>
      </c>
      <c r="AE667" s="15">
        <v>1.8</v>
      </c>
      <c r="AF667" s="15">
        <v>1</v>
      </c>
      <c r="AG667" s="15">
        <v>0</v>
      </c>
      <c r="AH667" s="15">
        <v>5</v>
      </c>
      <c r="AI667" s="15" t="s">
        <v>1008</v>
      </c>
      <c r="AJ667" s="15" t="s">
        <v>1008</v>
      </c>
      <c r="AK667" s="15" t="s">
        <v>1007</v>
      </c>
      <c r="AL667" s="27">
        <v>3.6</v>
      </c>
      <c r="AM667" s="27">
        <v>3.3333333333333335</v>
      </c>
      <c r="AN667" s="27">
        <v>4.25</v>
      </c>
      <c r="AO667" s="27">
        <v>3.4</v>
      </c>
      <c r="AP667" s="27">
        <v>2.6666666666666665</v>
      </c>
      <c r="AQ667" s="27">
        <v>2.75</v>
      </c>
      <c r="AR667" s="27">
        <v>3.3333333333333335</v>
      </c>
      <c r="AS667" s="15">
        <f t="shared" si="70"/>
        <v>-0.60000000000000009</v>
      </c>
      <c r="AT667" s="15">
        <f t="shared" si="71"/>
        <v>0</v>
      </c>
      <c r="AU667" s="15">
        <f t="shared" si="72"/>
        <v>1</v>
      </c>
      <c r="AV667" s="15">
        <f t="shared" si="73"/>
        <v>0.60000000000000009</v>
      </c>
      <c r="AW667" s="15">
        <f t="shared" si="74"/>
        <v>0.66666666666666652</v>
      </c>
      <c r="AX667" s="15">
        <f t="shared" si="75"/>
        <v>-0.25</v>
      </c>
      <c r="AY667" s="15">
        <f t="shared" si="76"/>
        <v>0.2361111111111116</v>
      </c>
    </row>
    <row r="668" spans="1:51" x14ac:dyDescent="0.2">
      <c r="A668" s="15">
        <v>334</v>
      </c>
      <c r="B668" s="15">
        <v>956</v>
      </c>
      <c r="C668" s="15">
        <v>0</v>
      </c>
      <c r="D668" s="15">
        <v>0</v>
      </c>
      <c r="E668" s="15">
        <v>1</v>
      </c>
      <c r="F668" s="15">
        <v>0</v>
      </c>
      <c r="G668" s="15">
        <v>0</v>
      </c>
      <c r="H668" s="15">
        <v>1</v>
      </c>
      <c r="I668" s="15">
        <v>48</v>
      </c>
      <c r="J668" s="15">
        <v>0</v>
      </c>
      <c r="K668" s="15">
        <v>0</v>
      </c>
      <c r="L668" s="15">
        <v>1</v>
      </c>
      <c r="M668" s="15">
        <v>0</v>
      </c>
      <c r="N668" s="15">
        <v>0</v>
      </c>
      <c r="O668" s="15">
        <v>6</v>
      </c>
      <c r="P668" s="15">
        <v>23</v>
      </c>
      <c r="Q668" s="15">
        <v>0</v>
      </c>
      <c r="R668" s="15">
        <v>1</v>
      </c>
      <c r="S668" s="15">
        <v>1</v>
      </c>
      <c r="T668" s="15">
        <v>150000</v>
      </c>
      <c r="U668" s="15">
        <v>1</v>
      </c>
      <c r="V668" s="15">
        <v>1</v>
      </c>
      <c r="W668" s="15">
        <v>1</v>
      </c>
      <c r="X668" s="15">
        <v>45</v>
      </c>
      <c r="Y668" s="193">
        <v>12000</v>
      </c>
      <c r="Z668" s="15">
        <v>1.75</v>
      </c>
      <c r="AA668" s="15">
        <v>2.3333333333333335</v>
      </c>
      <c r="AB668" s="15">
        <v>1.6666666666666667</v>
      </c>
      <c r="AC668" s="15">
        <v>1.5</v>
      </c>
      <c r="AD668" s="15">
        <v>2.5</v>
      </c>
      <c r="AE668" s="15">
        <v>1.95</v>
      </c>
      <c r="AF668" s="15">
        <v>1</v>
      </c>
      <c r="AG668" s="15">
        <v>0</v>
      </c>
      <c r="AH668" s="15">
        <v>5</v>
      </c>
      <c r="AI668" s="15" t="s">
        <v>1008</v>
      </c>
      <c r="AJ668" s="15" t="s">
        <v>1008</v>
      </c>
      <c r="AK668" s="15" t="s">
        <v>1007</v>
      </c>
      <c r="AL668" s="15">
        <v>4.2</v>
      </c>
      <c r="AM668" s="15">
        <v>3.3333333333333335</v>
      </c>
      <c r="AN668" s="15">
        <v>3.25</v>
      </c>
      <c r="AO668" s="15">
        <v>2.8</v>
      </c>
      <c r="AP668" s="15">
        <v>2</v>
      </c>
      <c r="AQ668" s="15">
        <v>3</v>
      </c>
      <c r="AR668" s="27">
        <v>3.0972222222222219</v>
      </c>
      <c r="AS668" s="15">
        <f t="shared" si="70"/>
        <v>0.20000000000000018</v>
      </c>
      <c r="AT668" s="15">
        <f t="shared" si="71"/>
        <v>0.66666666666666696</v>
      </c>
      <c r="AU668" s="15">
        <f t="shared" si="72"/>
        <v>0.25</v>
      </c>
      <c r="AV668" s="15">
        <f t="shared" si="73"/>
        <v>0</v>
      </c>
      <c r="AW668" s="15">
        <f t="shared" si="74"/>
        <v>0.33333333333333326</v>
      </c>
      <c r="AX668" s="15">
        <f t="shared" si="75"/>
        <v>0.5</v>
      </c>
      <c r="AY668" s="15">
        <f t="shared" si="76"/>
        <v>0.32499999999999973</v>
      </c>
    </row>
    <row r="669" spans="1:51" x14ac:dyDescent="0.2">
      <c r="A669" s="15">
        <v>334</v>
      </c>
      <c r="B669" s="15">
        <v>956</v>
      </c>
      <c r="C669" s="15">
        <v>0</v>
      </c>
      <c r="D669" s="15">
        <v>0</v>
      </c>
      <c r="E669" s="15">
        <v>1</v>
      </c>
      <c r="F669" s="15">
        <v>0</v>
      </c>
      <c r="G669" s="15">
        <v>0</v>
      </c>
      <c r="H669" s="15">
        <v>1</v>
      </c>
      <c r="I669" s="15">
        <v>48</v>
      </c>
      <c r="J669" s="15">
        <v>0</v>
      </c>
      <c r="K669" s="15">
        <v>0</v>
      </c>
      <c r="L669" s="15">
        <v>1</v>
      </c>
      <c r="M669" s="15">
        <v>0</v>
      </c>
      <c r="N669" s="15">
        <v>0</v>
      </c>
      <c r="O669" s="15">
        <v>6</v>
      </c>
      <c r="P669" s="15">
        <v>23</v>
      </c>
      <c r="Q669" s="15">
        <v>0</v>
      </c>
      <c r="R669" s="15">
        <v>1</v>
      </c>
      <c r="S669" s="15">
        <v>1</v>
      </c>
      <c r="T669" s="15">
        <v>150000</v>
      </c>
      <c r="U669" s="15">
        <v>1</v>
      </c>
      <c r="V669" s="15">
        <v>0</v>
      </c>
      <c r="W669" s="15">
        <v>1</v>
      </c>
      <c r="X669" s="15">
        <v>45</v>
      </c>
      <c r="Y669" s="193">
        <v>12222.222222222223</v>
      </c>
      <c r="Z669" s="15">
        <v>1.75</v>
      </c>
      <c r="AA669" s="15">
        <v>2.3333333333333335</v>
      </c>
      <c r="AB669" s="15">
        <v>1.6666666666666667</v>
      </c>
      <c r="AC669" s="15">
        <v>1.5</v>
      </c>
      <c r="AD669" s="15">
        <v>2.5</v>
      </c>
      <c r="AE669" s="15">
        <v>1.95</v>
      </c>
      <c r="AF669" s="15">
        <v>1</v>
      </c>
      <c r="AG669" s="15">
        <v>0</v>
      </c>
      <c r="AH669" s="15">
        <v>5</v>
      </c>
      <c r="AI669" s="15" t="s">
        <v>1008</v>
      </c>
      <c r="AJ669" s="15" t="s">
        <v>1008</v>
      </c>
      <c r="AK669" s="15" t="s">
        <v>1007</v>
      </c>
      <c r="AL669" s="27">
        <v>4</v>
      </c>
      <c r="AM669" s="27">
        <v>2.6666666666666665</v>
      </c>
      <c r="AN669" s="27">
        <v>3</v>
      </c>
      <c r="AO669" s="27">
        <v>2.8</v>
      </c>
      <c r="AP669" s="27">
        <v>1.6666666666666667</v>
      </c>
      <c r="AQ669" s="27">
        <v>2.5</v>
      </c>
      <c r="AR669" s="27">
        <v>2.7722222222222221</v>
      </c>
      <c r="AS669" s="15">
        <f t="shared" si="70"/>
        <v>0.20000000000000018</v>
      </c>
      <c r="AT669" s="15">
        <f t="shared" si="71"/>
        <v>-1</v>
      </c>
      <c r="AU669" s="15">
        <f t="shared" si="72"/>
        <v>-0.5</v>
      </c>
      <c r="AV669" s="15">
        <f t="shared" si="73"/>
        <v>0</v>
      </c>
      <c r="AW669" s="15">
        <f t="shared" si="74"/>
        <v>-0.66666666666666674</v>
      </c>
      <c r="AX669" s="15">
        <f t="shared" si="75"/>
        <v>-0.25</v>
      </c>
      <c r="AY669" s="15">
        <f t="shared" si="76"/>
        <v>-0.36944444444444402</v>
      </c>
    </row>
    <row r="670" spans="1:51" x14ac:dyDescent="0.2">
      <c r="A670" s="15">
        <v>335</v>
      </c>
      <c r="B670" s="15">
        <v>957</v>
      </c>
      <c r="C670" s="15">
        <v>0</v>
      </c>
      <c r="D670" s="15">
        <v>0</v>
      </c>
      <c r="E670" s="15">
        <v>1</v>
      </c>
      <c r="F670" s="15">
        <v>0</v>
      </c>
      <c r="G670" s="15">
        <v>0</v>
      </c>
      <c r="H670" s="15">
        <v>1</v>
      </c>
      <c r="I670" s="15">
        <v>52</v>
      </c>
      <c r="J670" s="15">
        <v>0</v>
      </c>
      <c r="K670" s="15">
        <v>0</v>
      </c>
      <c r="L670" s="15">
        <v>1</v>
      </c>
      <c r="M670" s="15">
        <v>0</v>
      </c>
      <c r="N670" s="15">
        <v>0</v>
      </c>
      <c r="O670" s="15">
        <v>5</v>
      </c>
      <c r="P670" s="15">
        <v>34</v>
      </c>
      <c r="Q670" s="15">
        <v>0</v>
      </c>
      <c r="R670" s="15">
        <v>1</v>
      </c>
      <c r="S670" s="15">
        <v>1</v>
      </c>
      <c r="T670" s="15">
        <v>120000</v>
      </c>
      <c r="U670" s="15">
        <v>0</v>
      </c>
      <c r="V670" s="15">
        <v>1</v>
      </c>
      <c r="W670" s="15">
        <v>1</v>
      </c>
      <c r="X670" s="15">
        <v>55</v>
      </c>
      <c r="Y670" s="193">
        <v>12000</v>
      </c>
      <c r="Z670" s="15">
        <v>1.25</v>
      </c>
      <c r="AA670" s="15">
        <v>2</v>
      </c>
      <c r="AB670" s="15">
        <v>1.3333333333333333</v>
      </c>
      <c r="AC670" s="15">
        <v>2</v>
      </c>
      <c r="AD670" s="15">
        <v>1</v>
      </c>
      <c r="AE670" s="15">
        <v>1.5166666666666666</v>
      </c>
      <c r="AF670" s="15">
        <v>2</v>
      </c>
      <c r="AG670" s="15">
        <v>0</v>
      </c>
      <c r="AH670" s="15">
        <v>5</v>
      </c>
      <c r="AI670" s="15" t="s">
        <v>1008</v>
      </c>
      <c r="AJ670" s="15" t="s">
        <v>1008</v>
      </c>
      <c r="AK670" s="15" t="s">
        <v>1007</v>
      </c>
      <c r="AL670" s="15">
        <v>3.8</v>
      </c>
      <c r="AM670" s="15">
        <v>3.6666666666666665</v>
      </c>
      <c r="AN670" s="15">
        <v>3.5</v>
      </c>
      <c r="AO670" s="15">
        <v>2.8</v>
      </c>
      <c r="AP670" s="15">
        <v>2.3333333333333335</v>
      </c>
      <c r="AQ670" s="15">
        <v>2.75</v>
      </c>
      <c r="AR670" s="27">
        <v>3.1416666666666662</v>
      </c>
      <c r="AS670" s="15">
        <f t="shared" si="70"/>
        <v>0.19999999999999973</v>
      </c>
      <c r="AT670" s="15">
        <f t="shared" si="71"/>
        <v>1</v>
      </c>
      <c r="AU670" s="15">
        <f t="shared" si="72"/>
        <v>0</v>
      </c>
      <c r="AV670" s="15">
        <f t="shared" si="73"/>
        <v>-0.40000000000000036</v>
      </c>
      <c r="AW670" s="15">
        <f t="shared" si="74"/>
        <v>-0.33333333333333304</v>
      </c>
      <c r="AX670" s="15">
        <f t="shared" si="75"/>
        <v>0.5</v>
      </c>
      <c r="AY670" s="15">
        <f t="shared" si="76"/>
        <v>0.16111111111111054</v>
      </c>
    </row>
    <row r="671" spans="1:51" x14ac:dyDescent="0.2">
      <c r="A671" s="15">
        <v>335</v>
      </c>
      <c r="B671" s="15">
        <v>957</v>
      </c>
      <c r="C671" s="15">
        <v>0</v>
      </c>
      <c r="D671" s="15">
        <v>0</v>
      </c>
      <c r="E671" s="15">
        <v>1</v>
      </c>
      <c r="F671" s="15">
        <v>0</v>
      </c>
      <c r="G671" s="15">
        <v>0</v>
      </c>
      <c r="H671" s="15">
        <v>1</v>
      </c>
      <c r="I671" s="15">
        <v>52</v>
      </c>
      <c r="J671" s="15">
        <v>0</v>
      </c>
      <c r="K671" s="15">
        <v>0</v>
      </c>
      <c r="L671" s="15">
        <v>1</v>
      </c>
      <c r="M671" s="15">
        <v>0</v>
      </c>
      <c r="N671" s="15">
        <v>0</v>
      </c>
      <c r="O671" s="15">
        <v>5</v>
      </c>
      <c r="P671" s="15">
        <v>34</v>
      </c>
      <c r="Q671" s="15">
        <v>0</v>
      </c>
      <c r="R671" s="15">
        <v>1</v>
      </c>
      <c r="S671" s="15">
        <v>1</v>
      </c>
      <c r="T671" s="15">
        <v>120000</v>
      </c>
      <c r="U671" s="15">
        <v>0</v>
      </c>
      <c r="V671" s="15">
        <v>0</v>
      </c>
      <c r="W671" s="15">
        <v>1</v>
      </c>
      <c r="X671" s="15">
        <v>55</v>
      </c>
      <c r="Y671" s="193">
        <v>11818.181818181818</v>
      </c>
      <c r="Z671" s="15">
        <v>1.25</v>
      </c>
      <c r="AA671" s="15">
        <v>2</v>
      </c>
      <c r="AB671" s="15">
        <v>1.3333333333333333</v>
      </c>
      <c r="AC671" s="15">
        <v>2</v>
      </c>
      <c r="AD671" s="15">
        <v>1</v>
      </c>
      <c r="AE671" s="15">
        <v>1.5166666666666666</v>
      </c>
      <c r="AF671" s="15">
        <v>2</v>
      </c>
      <c r="AG671" s="15">
        <v>0</v>
      </c>
      <c r="AH671" s="15">
        <v>5</v>
      </c>
      <c r="AI671" s="15" t="s">
        <v>1008</v>
      </c>
      <c r="AJ671" s="15" t="s">
        <v>1008</v>
      </c>
      <c r="AK671" s="15" t="s">
        <v>1007</v>
      </c>
      <c r="AL671" s="27">
        <v>3.6</v>
      </c>
      <c r="AM671" s="27">
        <v>2.6666666666666665</v>
      </c>
      <c r="AN671" s="27">
        <v>3.5</v>
      </c>
      <c r="AO671" s="27">
        <v>3.2</v>
      </c>
      <c r="AP671" s="27">
        <v>2.6666666666666665</v>
      </c>
      <c r="AQ671" s="27">
        <v>2.25</v>
      </c>
      <c r="AR671" s="27">
        <v>2.9805555555555556</v>
      </c>
      <c r="AS671" s="15">
        <f t="shared" si="70"/>
        <v>0</v>
      </c>
      <c r="AT671" s="15">
        <f t="shared" si="71"/>
        <v>-0.66666666666666696</v>
      </c>
      <c r="AU671" s="15">
        <f t="shared" si="72"/>
        <v>-0.75</v>
      </c>
      <c r="AV671" s="15">
        <f t="shared" si="73"/>
        <v>0.20000000000000018</v>
      </c>
      <c r="AW671" s="15">
        <f t="shared" si="74"/>
        <v>0.66666666666666652</v>
      </c>
      <c r="AX671" s="15">
        <f t="shared" si="75"/>
        <v>-1.25</v>
      </c>
      <c r="AY671" s="15">
        <f t="shared" si="76"/>
        <v>-0.29999999999999982</v>
      </c>
    </row>
    <row r="672" spans="1:51" x14ac:dyDescent="0.2">
      <c r="A672" s="15">
        <v>336</v>
      </c>
      <c r="B672" s="15">
        <v>958</v>
      </c>
      <c r="C672" s="15">
        <v>0</v>
      </c>
      <c r="D672" s="15">
        <v>0</v>
      </c>
      <c r="E672" s="15">
        <v>1</v>
      </c>
      <c r="F672" s="15">
        <v>0</v>
      </c>
      <c r="G672" s="15">
        <v>0</v>
      </c>
      <c r="H672" s="15">
        <v>1</v>
      </c>
      <c r="I672" s="15">
        <v>57</v>
      </c>
      <c r="J672" s="15">
        <v>0</v>
      </c>
      <c r="K672" s="15">
        <v>0</v>
      </c>
      <c r="L672" s="15">
        <v>0</v>
      </c>
      <c r="M672" s="15">
        <v>1</v>
      </c>
      <c r="N672" s="15">
        <v>0</v>
      </c>
      <c r="O672" s="15">
        <v>4</v>
      </c>
      <c r="P672" s="15">
        <v>22</v>
      </c>
      <c r="Q672" s="15">
        <v>1</v>
      </c>
      <c r="R672" s="15">
        <v>1</v>
      </c>
      <c r="S672" s="15">
        <v>0</v>
      </c>
      <c r="T672" s="15">
        <v>0</v>
      </c>
      <c r="U672" s="15">
        <v>0</v>
      </c>
      <c r="V672" s="15">
        <v>1</v>
      </c>
      <c r="W672" s="15">
        <v>0</v>
      </c>
      <c r="X672" s="15">
        <v>90</v>
      </c>
      <c r="Y672" s="193">
        <v>10127.777777777777</v>
      </c>
      <c r="Z672" s="15">
        <v>2</v>
      </c>
      <c r="AA672" s="15">
        <v>1.6666666666666667</v>
      </c>
      <c r="AB672" s="15">
        <v>1.6666666666666667</v>
      </c>
      <c r="AC672" s="15">
        <v>1.5</v>
      </c>
      <c r="AD672" s="15">
        <v>2</v>
      </c>
      <c r="AE672" s="15">
        <v>1.7666666666666668</v>
      </c>
      <c r="AF672" s="15">
        <v>1</v>
      </c>
      <c r="AG672" s="15">
        <v>0</v>
      </c>
      <c r="AH672" s="15">
        <v>5</v>
      </c>
      <c r="AI672" s="15" t="s">
        <v>1008</v>
      </c>
      <c r="AJ672" s="15" t="s">
        <v>1008</v>
      </c>
      <c r="AK672" s="15" t="s">
        <v>1007</v>
      </c>
      <c r="AL672" s="15">
        <v>3.6</v>
      </c>
      <c r="AM672" s="15">
        <v>3.3333333333333335</v>
      </c>
      <c r="AN672" s="15">
        <v>4.25</v>
      </c>
      <c r="AO672" s="15">
        <v>3</v>
      </c>
      <c r="AP672" s="15">
        <v>2</v>
      </c>
      <c r="AQ672" s="15">
        <v>3.5</v>
      </c>
      <c r="AR672" s="27">
        <v>3.2805555555555554</v>
      </c>
      <c r="AS672" s="15">
        <f t="shared" si="70"/>
        <v>0.20000000000000018</v>
      </c>
      <c r="AT672" s="15">
        <f t="shared" si="71"/>
        <v>0.33333333333333348</v>
      </c>
      <c r="AU672" s="15">
        <f t="shared" si="72"/>
        <v>0</v>
      </c>
      <c r="AV672" s="15">
        <f t="shared" si="73"/>
        <v>0</v>
      </c>
      <c r="AW672" s="15">
        <f t="shared" si="74"/>
        <v>0.33333333333333326</v>
      </c>
      <c r="AX672" s="15">
        <f t="shared" si="75"/>
        <v>0.75</v>
      </c>
      <c r="AY672" s="15">
        <f t="shared" si="76"/>
        <v>0.26944444444444438</v>
      </c>
    </row>
    <row r="673" spans="1:51" x14ac:dyDescent="0.2">
      <c r="A673" s="15">
        <v>336</v>
      </c>
      <c r="B673" s="15">
        <v>958</v>
      </c>
      <c r="C673" s="15">
        <v>0</v>
      </c>
      <c r="D673" s="15">
        <v>0</v>
      </c>
      <c r="E673" s="15">
        <v>1</v>
      </c>
      <c r="F673" s="15">
        <v>0</v>
      </c>
      <c r="G673" s="15">
        <v>0</v>
      </c>
      <c r="H673" s="15">
        <v>1</v>
      </c>
      <c r="I673" s="15">
        <v>57</v>
      </c>
      <c r="J673" s="15">
        <v>0</v>
      </c>
      <c r="K673" s="15">
        <v>0</v>
      </c>
      <c r="L673" s="15">
        <v>0</v>
      </c>
      <c r="M673" s="15">
        <v>1</v>
      </c>
      <c r="N673" s="15">
        <v>0</v>
      </c>
      <c r="O673" s="15">
        <v>4</v>
      </c>
      <c r="P673" s="15">
        <v>22</v>
      </c>
      <c r="Q673" s="15">
        <v>1</v>
      </c>
      <c r="R673" s="15">
        <v>1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90</v>
      </c>
      <c r="Y673" s="193">
        <v>9788.8888888888905</v>
      </c>
      <c r="Z673" s="15">
        <v>2</v>
      </c>
      <c r="AA673" s="15">
        <v>1.6666666666666667</v>
      </c>
      <c r="AB673" s="15">
        <v>1.6666666666666667</v>
      </c>
      <c r="AC673" s="15">
        <v>1.5</v>
      </c>
      <c r="AD673" s="15">
        <v>2</v>
      </c>
      <c r="AE673" s="15">
        <v>1.7666666666666668</v>
      </c>
      <c r="AF673" s="15">
        <v>1</v>
      </c>
      <c r="AG673" s="15">
        <v>0</v>
      </c>
      <c r="AH673" s="15">
        <v>5</v>
      </c>
      <c r="AI673" s="15" t="s">
        <v>1008</v>
      </c>
      <c r="AJ673" s="15" t="s">
        <v>1008</v>
      </c>
      <c r="AK673" s="15" t="s">
        <v>1007</v>
      </c>
      <c r="AL673" s="27">
        <v>3.4</v>
      </c>
      <c r="AM673" s="27">
        <v>3</v>
      </c>
      <c r="AN673" s="27">
        <v>4.25</v>
      </c>
      <c r="AO673" s="27">
        <v>3</v>
      </c>
      <c r="AP673" s="27">
        <v>1.6666666666666667</v>
      </c>
      <c r="AQ673" s="27">
        <v>2.75</v>
      </c>
      <c r="AR673" s="27">
        <v>3.0111111111111111</v>
      </c>
      <c r="AS673" s="15">
        <f t="shared" si="70"/>
        <v>-0.60000000000000009</v>
      </c>
      <c r="AT673" s="15">
        <f t="shared" si="71"/>
        <v>0</v>
      </c>
      <c r="AU673" s="15">
        <f t="shared" si="72"/>
        <v>1</v>
      </c>
      <c r="AV673" s="15">
        <f t="shared" si="73"/>
        <v>0</v>
      </c>
      <c r="AW673" s="15">
        <f t="shared" si="74"/>
        <v>0</v>
      </c>
      <c r="AX673" s="15">
        <f t="shared" si="75"/>
        <v>-0.5</v>
      </c>
      <c r="AY673" s="15">
        <f t="shared" si="76"/>
        <v>-1.6666666666666163E-2</v>
      </c>
    </row>
    <row r="674" spans="1:51" x14ac:dyDescent="0.2">
      <c r="A674" s="15">
        <v>337</v>
      </c>
      <c r="B674" s="15">
        <v>959</v>
      </c>
      <c r="C674" s="15">
        <v>0</v>
      </c>
      <c r="D674" s="15">
        <v>0</v>
      </c>
      <c r="E674" s="15">
        <v>1</v>
      </c>
      <c r="F674" s="15">
        <v>0</v>
      </c>
      <c r="G674" s="15">
        <v>0</v>
      </c>
      <c r="H674" s="15">
        <v>0</v>
      </c>
      <c r="I674" s="15">
        <v>49</v>
      </c>
      <c r="J674" s="15">
        <v>0</v>
      </c>
      <c r="K674" s="15">
        <v>0</v>
      </c>
      <c r="L674" s="15">
        <v>1</v>
      </c>
      <c r="M674" s="15">
        <v>0</v>
      </c>
      <c r="N674" s="15">
        <v>0</v>
      </c>
      <c r="O674" s="15">
        <v>4</v>
      </c>
      <c r="P674" s="15">
        <v>12</v>
      </c>
      <c r="Q674" s="15">
        <v>0</v>
      </c>
      <c r="R674" s="15">
        <v>1</v>
      </c>
      <c r="S674" s="15">
        <v>0</v>
      </c>
      <c r="T674" s="15">
        <v>0</v>
      </c>
      <c r="U674" s="15">
        <v>0</v>
      </c>
      <c r="V674" s="15">
        <v>1</v>
      </c>
      <c r="W674" s="15">
        <v>0</v>
      </c>
      <c r="X674" s="15">
        <v>65</v>
      </c>
      <c r="Y674" s="193">
        <v>7115.3846153846152</v>
      </c>
      <c r="Z674" s="15">
        <v>1.75</v>
      </c>
      <c r="AA674" s="15">
        <v>1.6666666666666667</v>
      </c>
      <c r="AB674" s="15">
        <v>2.3333333333333335</v>
      </c>
      <c r="AC674" s="15">
        <v>1.5</v>
      </c>
      <c r="AD674" s="15">
        <v>2.5</v>
      </c>
      <c r="AE674" s="15">
        <v>1.95</v>
      </c>
      <c r="AF674" s="15">
        <v>1</v>
      </c>
      <c r="AG674" s="15">
        <v>0</v>
      </c>
      <c r="AH674" s="15">
        <v>5</v>
      </c>
      <c r="AI674" s="15" t="s">
        <v>1008</v>
      </c>
      <c r="AJ674" s="15" t="s">
        <v>1008</v>
      </c>
      <c r="AK674" s="15" t="s">
        <v>1007</v>
      </c>
      <c r="AL674" s="15">
        <v>4</v>
      </c>
      <c r="AM674" s="15">
        <v>3</v>
      </c>
      <c r="AN674" s="15">
        <v>3.25</v>
      </c>
      <c r="AO674" s="15">
        <v>3</v>
      </c>
      <c r="AP674" s="15">
        <v>1.6666666666666667</v>
      </c>
      <c r="AQ674" s="15">
        <v>3.25</v>
      </c>
      <c r="AR674" s="27">
        <v>3.0277777777777772</v>
      </c>
      <c r="AS674" s="15">
        <f t="shared" si="70"/>
        <v>0</v>
      </c>
      <c r="AT674" s="15">
        <f t="shared" si="71"/>
        <v>-0.33333333333333348</v>
      </c>
      <c r="AU674" s="15">
        <f t="shared" si="72"/>
        <v>-0.25</v>
      </c>
      <c r="AV674" s="15">
        <f t="shared" si="73"/>
        <v>0.20000000000000018</v>
      </c>
      <c r="AW674" s="15">
        <f t="shared" si="74"/>
        <v>0</v>
      </c>
      <c r="AX674" s="15">
        <f t="shared" si="75"/>
        <v>0.25</v>
      </c>
      <c r="AY674" s="15">
        <f t="shared" si="76"/>
        <v>-2.2222222222222143E-2</v>
      </c>
    </row>
    <row r="675" spans="1:51" x14ac:dyDescent="0.2">
      <c r="A675" s="15">
        <v>337</v>
      </c>
      <c r="B675" s="15">
        <v>959</v>
      </c>
      <c r="C675" s="15">
        <v>0</v>
      </c>
      <c r="D675" s="15">
        <v>0</v>
      </c>
      <c r="E675" s="15">
        <v>1</v>
      </c>
      <c r="F675" s="15">
        <v>0</v>
      </c>
      <c r="G675" s="15">
        <v>0</v>
      </c>
      <c r="H675" s="15">
        <v>0</v>
      </c>
      <c r="I675" s="15">
        <v>49</v>
      </c>
      <c r="J675" s="15">
        <v>0</v>
      </c>
      <c r="K675" s="15">
        <v>0</v>
      </c>
      <c r="L675" s="15">
        <v>1</v>
      </c>
      <c r="M675" s="15">
        <v>0</v>
      </c>
      <c r="N675" s="15">
        <v>0</v>
      </c>
      <c r="O675" s="15">
        <v>4</v>
      </c>
      <c r="P675" s="15">
        <v>12</v>
      </c>
      <c r="Q675" s="15">
        <v>0</v>
      </c>
      <c r="R675" s="15">
        <v>1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65</v>
      </c>
      <c r="Y675" s="193">
        <v>7046.1538461538457</v>
      </c>
      <c r="Z675" s="15">
        <v>1.75</v>
      </c>
      <c r="AA675" s="15">
        <v>1.6666666666666667</v>
      </c>
      <c r="AB675" s="15">
        <v>2.3333333333333335</v>
      </c>
      <c r="AC675" s="15">
        <v>1.5</v>
      </c>
      <c r="AD675" s="15">
        <v>2.5</v>
      </c>
      <c r="AE675" s="15">
        <v>1.95</v>
      </c>
      <c r="AF675" s="15">
        <v>1</v>
      </c>
      <c r="AG675" s="15">
        <v>0</v>
      </c>
      <c r="AH675" s="15">
        <v>5</v>
      </c>
      <c r="AI675" s="15" t="s">
        <v>1008</v>
      </c>
      <c r="AJ675" s="15" t="s">
        <v>1008</v>
      </c>
      <c r="AK675" s="15" t="s">
        <v>1007</v>
      </c>
      <c r="AL675" s="27">
        <v>4</v>
      </c>
      <c r="AM675" s="27">
        <v>3.3333333333333335</v>
      </c>
      <c r="AN675" s="27">
        <v>3.5</v>
      </c>
      <c r="AO675" s="27">
        <v>2.8</v>
      </c>
      <c r="AP675" s="27">
        <v>1.6666666666666667</v>
      </c>
      <c r="AQ675" s="27">
        <v>3</v>
      </c>
      <c r="AR675" s="27">
        <v>3.0499999999999994</v>
      </c>
      <c r="AS675" s="15">
        <f t="shared" si="70"/>
        <v>0.39999999999999991</v>
      </c>
      <c r="AT675" s="15">
        <f t="shared" si="71"/>
        <v>-0.66666666666666652</v>
      </c>
      <c r="AU675" s="15">
        <f t="shared" si="72"/>
        <v>-0.25</v>
      </c>
      <c r="AV675" s="15">
        <f t="shared" si="73"/>
        <v>0</v>
      </c>
      <c r="AW675" s="15">
        <f t="shared" si="74"/>
        <v>-0.33333333333333326</v>
      </c>
      <c r="AX675" s="15">
        <f t="shared" si="75"/>
        <v>0</v>
      </c>
      <c r="AY675" s="15">
        <f t="shared" si="76"/>
        <v>-0.14166666666666705</v>
      </c>
    </row>
    <row r="676" spans="1:51" x14ac:dyDescent="0.2">
      <c r="A676" s="15">
        <v>338</v>
      </c>
      <c r="B676" s="15">
        <v>961</v>
      </c>
      <c r="C676" s="15">
        <v>0</v>
      </c>
      <c r="D676" s="15">
        <v>0</v>
      </c>
      <c r="E676" s="15">
        <v>1</v>
      </c>
      <c r="F676" s="15">
        <v>0</v>
      </c>
      <c r="G676" s="15">
        <v>0</v>
      </c>
      <c r="H676" s="15">
        <v>1</v>
      </c>
      <c r="I676" s="15">
        <v>64</v>
      </c>
      <c r="J676" s="15">
        <v>0</v>
      </c>
      <c r="K676" s="15">
        <v>1</v>
      </c>
      <c r="L676" s="15">
        <v>0</v>
      </c>
      <c r="M676" s="15">
        <v>0</v>
      </c>
      <c r="N676" s="15">
        <v>0</v>
      </c>
      <c r="O676" s="15">
        <v>6</v>
      </c>
      <c r="P676" s="15">
        <v>42</v>
      </c>
      <c r="Q676" s="15">
        <v>0</v>
      </c>
      <c r="R676" s="15">
        <v>1</v>
      </c>
      <c r="S676" s="15">
        <v>1</v>
      </c>
      <c r="T676" s="15">
        <v>200000</v>
      </c>
      <c r="U676" s="15">
        <v>1</v>
      </c>
      <c r="V676" s="15">
        <v>1</v>
      </c>
      <c r="W676" s="15">
        <v>1</v>
      </c>
      <c r="X676" s="15">
        <v>40</v>
      </c>
      <c r="Y676" s="193">
        <v>11750</v>
      </c>
      <c r="Z676" s="15">
        <v>1.75</v>
      </c>
      <c r="AA676" s="15">
        <v>1</v>
      </c>
      <c r="AB676" s="15">
        <v>1.6666666666666667</v>
      </c>
      <c r="AC676" s="15">
        <v>2</v>
      </c>
      <c r="AD676" s="15">
        <v>2</v>
      </c>
      <c r="AE676" s="15">
        <v>1.6833333333333336</v>
      </c>
      <c r="AF676" s="15">
        <v>2</v>
      </c>
      <c r="AG676" s="15">
        <v>1</v>
      </c>
      <c r="AH676" s="15">
        <v>4</v>
      </c>
      <c r="AI676" s="15">
        <v>0</v>
      </c>
      <c r="AJ676" s="15">
        <v>1</v>
      </c>
      <c r="AK676" s="15">
        <v>1</v>
      </c>
      <c r="AL676" s="15">
        <v>3.6</v>
      </c>
      <c r="AM676" s="15">
        <v>4</v>
      </c>
      <c r="AN676" s="15">
        <v>3.75</v>
      </c>
      <c r="AO676" s="15">
        <v>2.8</v>
      </c>
      <c r="AP676" s="15">
        <v>2</v>
      </c>
      <c r="AQ676" s="15">
        <v>3</v>
      </c>
      <c r="AR676" s="27">
        <v>3.1916666666666664</v>
      </c>
      <c r="AS676" s="15">
        <f t="shared" si="70"/>
        <v>-0.39999999999999991</v>
      </c>
      <c r="AT676" s="15">
        <f t="shared" si="71"/>
        <v>1</v>
      </c>
      <c r="AU676" s="15">
        <f t="shared" si="72"/>
        <v>0.5</v>
      </c>
      <c r="AV676" s="15">
        <f t="shared" si="73"/>
        <v>-0.40000000000000036</v>
      </c>
      <c r="AW676" s="15">
        <f t="shared" si="74"/>
        <v>0.33333333333333326</v>
      </c>
      <c r="AX676" s="15">
        <f t="shared" si="75"/>
        <v>-0.25</v>
      </c>
      <c r="AY676" s="15">
        <f t="shared" si="76"/>
        <v>0.13055555555555509</v>
      </c>
    </row>
    <row r="677" spans="1:51" x14ac:dyDescent="0.2">
      <c r="A677" s="15">
        <v>338</v>
      </c>
      <c r="B677" s="15">
        <v>961</v>
      </c>
      <c r="C677" s="15">
        <v>0</v>
      </c>
      <c r="D677" s="15">
        <v>0</v>
      </c>
      <c r="E677" s="15">
        <v>1</v>
      </c>
      <c r="F677" s="15">
        <v>0</v>
      </c>
      <c r="G677" s="15">
        <v>0</v>
      </c>
      <c r="H677" s="15">
        <v>1</v>
      </c>
      <c r="I677" s="15">
        <v>64</v>
      </c>
      <c r="J677" s="15">
        <v>0</v>
      </c>
      <c r="K677" s="15">
        <v>1</v>
      </c>
      <c r="L677" s="15">
        <v>0</v>
      </c>
      <c r="M677" s="15">
        <v>0</v>
      </c>
      <c r="N677" s="15">
        <v>0</v>
      </c>
      <c r="O677" s="15">
        <v>6</v>
      </c>
      <c r="P677" s="15">
        <v>42</v>
      </c>
      <c r="Q677" s="15">
        <v>0</v>
      </c>
      <c r="R677" s="15">
        <v>1</v>
      </c>
      <c r="S677" s="15">
        <v>1</v>
      </c>
      <c r="T677" s="15">
        <v>200000</v>
      </c>
      <c r="U677" s="15">
        <v>1</v>
      </c>
      <c r="V677" s="15">
        <v>0</v>
      </c>
      <c r="W677" s="15">
        <v>1</v>
      </c>
      <c r="X677" s="15">
        <v>40</v>
      </c>
      <c r="Y677" s="193">
        <v>12000</v>
      </c>
      <c r="Z677" s="15">
        <v>1.75</v>
      </c>
      <c r="AA677" s="15">
        <v>1</v>
      </c>
      <c r="AB677" s="15">
        <v>1.6666666666666667</v>
      </c>
      <c r="AC677" s="15">
        <v>2</v>
      </c>
      <c r="AD677" s="15">
        <v>2</v>
      </c>
      <c r="AE677" s="15">
        <v>1.6833333333333336</v>
      </c>
      <c r="AF677" s="15">
        <v>2</v>
      </c>
      <c r="AG677" s="15">
        <v>1</v>
      </c>
      <c r="AH677" s="15">
        <v>4</v>
      </c>
      <c r="AI677" s="15">
        <v>0</v>
      </c>
      <c r="AJ677" s="15">
        <v>1</v>
      </c>
      <c r="AK677" s="15">
        <v>1</v>
      </c>
      <c r="AL677" s="27">
        <v>4</v>
      </c>
      <c r="AM677" s="27">
        <v>3</v>
      </c>
      <c r="AN677" s="27">
        <v>3.25</v>
      </c>
      <c r="AO677" s="27">
        <v>3.2</v>
      </c>
      <c r="AP677" s="27">
        <v>1.6666666666666667</v>
      </c>
      <c r="AQ677" s="27">
        <v>3.25</v>
      </c>
      <c r="AR677" s="27">
        <v>3.0611111111111113</v>
      </c>
      <c r="AS677" s="15">
        <f t="shared" si="70"/>
        <v>-0.20000000000000018</v>
      </c>
      <c r="AT677" s="15">
        <f t="shared" si="71"/>
        <v>-0.33333333333333348</v>
      </c>
      <c r="AU677" s="15">
        <f t="shared" si="72"/>
        <v>-1</v>
      </c>
      <c r="AV677" s="15">
        <f t="shared" si="73"/>
        <v>0.20000000000000018</v>
      </c>
      <c r="AW677" s="15">
        <f t="shared" si="74"/>
        <v>-1.3333333333333333</v>
      </c>
      <c r="AX677" s="15">
        <f t="shared" si="75"/>
        <v>0.75</v>
      </c>
      <c r="AY677" s="15">
        <f t="shared" si="76"/>
        <v>-0.31944444444444375</v>
      </c>
    </row>
    <row r="678" spans="1:51" x14ac:dyDescent="0.2">
      <c r="A678" s="15">
        <v>339</v>
      </c>
      <c r="B678" s="15">
        <v>962</v>
      </c>
      <c r="C678" s="15">
        <v>0</v>
      </c>
      <c r="D678" s="15">
        <v>0</v>
      </c>
      <c r="E678" s="15">
        <v>1</v>
      </c>
      <c r="F678" s="15">
        <v>0</v>
      </c>
      <c r="G678" s="15">
        <v>0</v>
      </c>
      <c r="H678" s="15">
        <v>1</v>
      </c>
      <c r="I678" s="15">
        <v>76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 s="15">
        <v>6</v>
      </c>
      <c r="P678" s="15">
        <v>50</v>
      </c>
      <c r="Q678" s="15">
        <v>0</v>
      </c>
      <c r="R678" s="15">
        <v>1</v>
      </c>
      <c r="S678" s="15">
        <v>1</v>
      </c>
      <c r="T678" s="15">
        <v>120000</v>
      </c>
      <c r="U678" s="15">
        <v>0</v>
      </c>
      <c r="V678" s="15">
        <v>1</v>
      </c>
      <c r="W678" s="15">
        <v>0</v>
      </c>
      <c r="X678" s="15">
        <v>37</v>
      </c>
      <c r="Y678" s="193">
        <v>9675.6756756756768</v>
      </c>
      <c r="Z678" s="15">
        <v>1.5</v>
      </c>
      <c r="AA678" s="15">
        <v>2.3333333333333335</v>
      </c>
      <c r="AB678" s="15">
        <v>1.3333333333333333</v>
      </c>
      <c r="AC678" s="15">
        <v>2</v>
      </c>
      <c r="AD678" s="15">
        <v>2</v>
      </c>
      <c r="AE678" s="15">
        <v>1.8333333333333335</v>
      </c>
      <c r="AF678" s="15">
        <v>1</v>
      </c>
      <c r="AG678" s="15">
        <v>0</v>
      </c>
      <c r="AH678" s="15">
        <v>5</v>
      </c>
      <c r="AI678" s="15" t="s">
        <v>1008</v>
      </c>
      <c r="AJ678" s="15" t="s">
        <v>1008</v>
      </c>
      <c r="AK678" s="15" t="s">
        <v>1007</v>
      </c>
      <c r="AL678" s="15">
        <v>4.2</v>
      </c>
      <c r="AM678" s="15">
        <v>3.3333333333333335</v>
      </c>
      <c r="AN678" s="15">
        <v>4.25</v>
      </c>
      <c r="AO678" s="15">
        <v>3</v>
      </c>
      <c r="AP678" s="15">
        <v>3</v>
      </c>
      <c r="AQ678" s="15">
        <v>2.5</v>
      </c>
      <c r="AR678" s="27">
        <v>3.3805555555555551</v>
      </c>
      <c r="AS678" s="15">
        <f t="shared" si="70"/>
        <v>0.80000000000000027</v>
      </c>
      <c r="AT678" s="15">
        <f t="shared" si="71"/>
        <v>0.66666666666666696</v>
      </c>
      <c r="AU678" s="15">
        <f t="shared" si="72"/>
        <v>1.5</v>
      </c>
      <c r="AV678" s="15">
        <f t="shared" si="73"/>
        <v>0.39999999999999991</v>
      </c>
      <c r="AW678" s="15">
        <f t="shared" si="74"/>
        <v>0.33333333333333348</v>
      </c>
      <c r="AX678" s="15">
        <f t="shared" si="75"/>
        <v>0</v>
      </c>
      <c r="AY678" s="15">
        <f t="shared" si="76"/>
        <v>0.61666666666666625</v>
      </c>
    </row>
    <row r="679" spans="1:51" x14ac:dyDescent="0.2">
      <c r="A679" s="15">
        <v>339</v>
      </c>
      <c r="B679" s="15">
        <v>962</v>
      </c>
      <c r="C679" s="15">
        <v>0</v>
      </c>
      <c r="D679" s="15">
        <v>0</v>
      </c>
      <c r="E679" s="15">
        <v>1</v>
      </c>
      <c r="F679" s="15">
        <v>0</v>
      </c>
      <c r="G679" s="15">
        <v>0</v>
      </c>
      <c r="H679" s="15">
        <v>1</v>
      </c>
      <c r="I679" s="15">
        <v>76</v>
      </c>
      <c r="J679" s="15">
        <v>0</v>
      </c>
      <c r="K679" s="15">
        <v>0</v>
      </c>
      <c r="L679" s="15">
        <v>0</v>
      </c>
      <c r="M679" s="15">
        <v>0</v>
      </c>
      <c r="N679" s="15">
        <v>0</v>
      </c>
      <c r="O679" s="15">
        <v>6</v>
      </c>
      <c r="P679" s="15">
        <v>50</v>
      </c>
      <c r="Q679" s="15">
        <v>0</v>
      </c>
      <c r="R679" s="15">
        <v>1</v>
      </c>
      <c r="S679" s="15">
        <v>1</v>
      </c>
      <c r="T679" s="15">
        <v>120000</v>
      </c>
      <c r="U679" s="15">
        <v>0</v>
      </c>
      <c r="V679" s="15">
        <v>0</v>
      </c>
      <c r="W679" s="15">
        <v>0</v>
      </c>
      <c r="X679" s="15">
        <v>55</v>
      </c>
      <c r="Y679" s="193">
        <v>4090.9090909090905</v>
      </c>
      <c r="Z679" s="15">
        <v>1.5</v>
      </c>
      <c r="AA679" s="15">
        <v>2.3333333333333335</v>
      </c>
      <c r="AB679" s="15">
        <v>1.3333333333333333</v>
      </c>
      <c r="AC679" s="15">
        <v>2</v>
      </c>
      <c r="AD679" s="15">
        <v>2</v>
      </c>
      <c r="AE679" s="15">
        <v>1.8333333333333335</v>
      </c>
      <c r="AF679" s="15">
        <v>1</v>
      </c>
      <c r="AG679" s="15">
        <v>0</v>
      </c>
      <c r="AH679" s="15">
        <v>5</v>
      </c>
      <c r="AI679" s="15" t="s">
        <v>1008</v>
      </c>
      <c r="AJ679" s="15" t="s">
        <v>1008</v>
      </c>
      <c r="AK679" s="15" t="s">
        <v>1007</v>
      </c>
      <c r="AL679" s="27">
        <v>3.4</v>
      </c>
      <c r="AM679" s="27">
        <v>2.6666666666666665</v>
      </c>
      <c r="AN679" s="27">
        <v>2.75</v>
      </c>
      <c r="AO679" s="27">
        <v>2.6</v>
      </c>
      <c r="AP679" s="27">
        <v>2.6666666666666665</v>
      </c>
      <c r="AQ679" s="27">
        <v>2.5</v>
      </c>
      <c r="AR679" s="27">
        <v>2.7638888888888888</v>
      </c>
      <c r="AS679" s="15">
        <f t="shared" si="70"/>
        <v>-0.39999999999999991</v>
      </c>
      <c r="AT679" s="15">
        <f t="shared" si="71"/>
        <v>0.33333333333333304</v>
      </c>
      <c r="AU679" s="15">
        <f t="shared" si="72"/>
        <v>0</v>
      </c>
      <c r="AV679" s="15">
        <f t="shared" si="73"/>
        <v>-0.79999999999999982</v>
      </c>
      <c r="AW679" s="15">
        <f t="shared" si="74"/>
        <v>-1.6666666666666665</v>
      </c>
      <c r="AX679" s="15">
        <f t="shared" si="75"/>
        <v>-0.5</v>
      </c>
      <c r="AY679" s="15">
        <f t="shared" si="76"/>
        <v>-0.50555555555555554</v>
      </c>
    </row>
    <row r="680" spans="1:51" x14ac:dyDescent="0.2">
      <c r="A680" s="15">
        <v>340</v>
      </c>
      <c r="B680" s="15">
        <v>1101</v>
      </c>
      <c r="C680" s="15">
        <v>0</v>
      </c>
      <c r="D680" s="15">
        <v>1</v>
      </c>
      <c r="E680" s="15">
        <v>0</v>
      </c>
      <c r="F680" s="15">
        <v>0</v>
      </c>
      <c r="G680" s="15">
        <v>0</v>
      </c>
      <c r="H680" s="15">
        <v>0</v>
      </c>
      <c r="I680" s="15">
        <v>55</v>
      </c>
      <c r="J680" s="15">
        <v>0</v>
      </c>
      <c r="K680" s="15">
        <v>1</v>
      </c>
      <c r="L680" s="15">
        <v>0</v>
      </c>
      <c r="M680" s="15">
        <v>0</v>
      </c>
      <c r="N680" s="15">
        <v>0</v>
      </c>
      <c r="O680" s="15">
        <v>5</v>
      </c>
      <c r="P680" s="15">
        <v>20</v>
      </c>
      <c r="Q680" s="15">
        <v>0</v>
      </c>
      <c r="R680" s="15">
        <v>0</v>
      </c>
      <c r="S680" s="15">
        <v>1</v>
      </c>
      <c r="T680" s="15">
        <v>18000</v>
      </c>
      <c r="U680" s="15">
        <v>0</v>
      </c>
      <c r="V680" s="15">
        <v>1</v>
      </c>
      <c r="W680" s="15">
        <v>0</v>
      </c>
      <c r="X680" s="15">
        <v>2.2000000000000002</v>
      </c>
      <c r="Y680" s="193">
        <v>377.27272727272725</v>
      </c>
      <c r="Z680" s="15">
        <v>4.25</v>
      </c>
      <c r="AA680" s="15">
        <v>5</v>
      </c>
      <c r="AB680" s="15">
        <v>1</v>
      </c>
      <c r="AC680" s="15">
        <v>2</v>
      </c>
      <c r="AD680" s="15">
        <v>5</v>
      </c>
      <c r="AE680" s="15">
        <v>3.45</v>
      </c>
      <c r="AF680" s="15">
        <v>2</v>
      </c>
      <c r="AG680" s="15">
        <v>1</v>
      </c>
      <c r="AH680" s="15">
        <v>3</v>
      </c>
      <c r="AI680" s="15">
        <v>1</v>
      </c>
      <c r="AJ680" s="15">
        <v>0</v>
      </c>
      <c r="AK680" s="15">
        <v>1</v>
      </c>
      <c r="AL680" s="15">
        <v>3.8</v>
      </c>
      <c r="AM680" s="15">
        <v>2.3333333333333335</v>
      </c>
      <c r="AN680" s="15">
        <v>2.75</v>
      </c>
      <c r="AO680" s="15">
        <v>3.4</v>
      </c>
      <c r="AP680" s="15">
        <v>4.333333333333333</v>
      </c>
      <c r="AQ680" s="15">
        <v>3</v>
      </c>
      <c r="AR680" s="27">
        <v>3.2694444444444444</v>
      </c>
      <c r="AS680" s="15">
        <f t="shared" si="70"/>
        <v>0</v>
      </c>
      <c r="AT680" s="15">
        <f t="shared" si="71"/>
        <v>0</v>
      </c>
      <c r="AU680" s="15">
        <f t="shared" si="72"/>
        <v>0</v>
      </c>
      <c r="AV680" s="15">
        <f t="shared" si="73"/>
        <v>0</v>
      </c>
      <c r="AW680" s="15">
        <f t="shared" si="74"/>
        <v>0</v>
      </c>
      <c r="AX680" s="15">
        <f t="shared" si="75"/>
        <v>0</v>
      </c>
      <c r="AY680" s="15">
        <f t="shared" si="76"/>
        <v>0</v>
      </c>
    </row>
    <row r="681" spans="1:51" x14ac:dyDescent="0.2">
      <c r="A681" s="15">
        <v>340</v>
      </c>
      <c r="B681" s="15">
        <v>1101</v>
      </c>
      <c r="C681" s="15">
        <v>0</v>
      </c>
      <c r="D681" s="15">
        <v>1</v>
      </c>
      <c r="E681" s="15">
        <v>0</v>
      </c>
      <c r="F681" s="15">
        <v>0</v>
      </c>
      <c r="G681" s="15">
        <v>0</v>
      </c>
      <c r="H681" s="15">
        <v>0</v>
      </c>
      <c r="I681" s="15">
        <v>55</v>
      </c>
      <c r="J681" s="15">
        <v>0</v>
      </c>
      <c r="K681" s="15">
        <v>1</v>
      </c>
      <c r="L681" s="15">
        <v>0</v>
      </c>
      <c r="M681" s="15">
        <v>0</v>
      </c>
      <c r="N681" s="15">
        <v>0</v>
      </c>
      <c r="O681" s="15">
        <v>5</v>
      </c>
      <c r="P681" s="15">
        <v>20</v>
      </c>
      <c r="Q681" s="15">
        <v>0</v>
      </c>
      <c r="R681" s="15">
        <v>0</v>
      </c>
      <c r="S681" s="15">
        <v>1</v>
      </c>
      <c r="T681" s="15">
        <v>18000</v>
      </c>
      <c r="U681" s="15">
        <v>0</v>
      </c>
      <c r="V681" s="15">
        <v>0</v>
      </c>
      <c r="W681" s="15">
        <v>1</v>
      </c>
      <c r="X681" s="15">
        <v>2</v>
      </c>
      <c r="Y681" s="193">
        <v>15</v>
      </c>
      <c r="Z681" s="15">
        <v>4.25</v>
      </c>
      <c r="AA681" s="15">
        <v>5</v>
      </c>
      <c r="AB681" s="15">
        <v>1</v>
      </c>
      <c r="AC681" s="15">
        <v>2</v>
      </c>
      <c r="AD681" s="15">
        <v>5</v>
      </c>
      <c r="AE681" s="15">
        <v>3.45</v>
      </c>
      <c r="AF681" s="15">
        <v>2</v>
      </c>
      <c r="AG681" s="15">
        <v>1</v>
      </c>
      <c r="AH681" s="15">
        <v>3</v>
      </c>
      <c r="AI681" s="15">
        <v>1</v>
      </c>
      <c r="AJ681" s="15">
        <v>0</v>
      </c>
      <c r="AK681" s="15">
        <v>1</v>
      </c>
      <c r="AL681" s="27">
        <v>3.8</v>
      </c>
      <c r="AM681" s="27">
        <v>2.3333333333333335</v>
      </c>
      <c r="AN681" s="27">
        <v>2.75</v>
      </c>
      <c r="AO681" s="27">
        <v>3.4</v>
      </c>
      <c r="AP681" s="27">
        <v>4.333333333333333</v>
      </c>
      <c r="AQ681" s="27">
        <v>3</v>
      </c>
      <c r="AR681" s="27">
        <v>3.2694444444444444</v>
      </c>
      <c r="AS681" s="15">
        <f t="shared" si="70"/>
        <v>0</v>
      </c>
      <c r="AT681" s="15">
        <f t="shared" si="71"/>
        <v>-2.3333333333333335</v>
      </c>
      <c r="AU681" s="15">
        <f t="shared" si="72"/>
        <v>-1</v>
      </c>
      <c r="AV681" s="15">
        <f t="shared" si="73"/>
        <v>0.19999999999999973</v>
      </c>
      <c r="AW681" s="15">
        <f t="shared" si="74"/>
        <v>0.33333333333333304</v>
      </c>
      <c r="AX681" s="15">
        <f t="shared" si="75"/>
        <v>-2</v>
      </c>
      <c r="AY681" s="15">
        <f t="shared" si="76"/>
        <v>-0.80000000000000027</v>
      </c>
    </row>
    <row r="682" spans="1:51" x14ac:dyDescent="0.2">
      <c r="A682" s="15">
        <v>341</v>
      </c>
      <c r="B682" s="15">
        <v>1102</v>
      </c>
      <c r="C682" s="15">
        <v>0</v>
      </c>
      <c r="D682" s="15">
        <v>1</v>
      </c>
      <c r="E682" s="15">
        <v>0</v>
      </c>
      <c r="F682" s="15">
        <v>0</v>
      </c>
      <c r="G682" s="15">
        <v>0</v>
      </c>
      <c r="H682" s="15">
        <v>0</v>
      </c>
      <c r="I682" s="15">
        <v>32</v>
      </c>
      <c r="J682" s="15">
        <v>0</v>
      </c>
      <c r="K682" s="15">
        <v>0</v>
      </c>
      <c r="L682" s="15">
        <v>0</v>
      </c>
      <c r="M682" s="15">
        <v>1</v>
      </c>
      <c r="N682" s="15">
        <v>0</v>
      </c>
      <c r="O682" s="15">
        <v>4</v>
      </c>
      <c r="P682" s="15">
        <v>8</v>
      </c>
      <c r="Q682" s="15">
        <v>0</v>
      </c>
      <c r="R682" s="15">
        <v>1</v>
      </c>
      <c r="S682" s="15">
        <v>1</v>
      </c>
      <c r="T682" s="15">
        <v>30000</v>
      </c>
      <c r="U682" s="15">
        <v>1</v>
      </c>
      <c r="V682" s="15">
        <v>1</v>
      </c>
      <c r="W682" s="15">
        <v>0</v>
      </c>
      <c r="X682" s="15">
        <v>12</v>
      </c>
      <c r="Y682" s="193">
        <v>75</v>
      </c>
      <c r="Z682" s="15">
        <v>1.25</v>
      </c>
      <c r="AA682" s="15">
        <v>1</v>
      </c>
      <c r="AB682" s="15">
        <v>1.3333333333333333</v>
      </c>
      <c r="AC682" s="15">
        <v>1</v>
      </c>
      <c r="AD682" s="15">
        <v>2</v>
      </c>
      <c r="AE682" s="15">
        <v>1.3166666666666667</v>
      </c>
      <c r="AF682" s="15">
        <v>1</v>
      </c>
      <c r="AG682" s="15">
        <v>1</v>
      </c>
      <c r="AH682" s="15">
        <v>2</v>
      </c>
      <c r="AI682" s="15">
        <v>0</v>
      </c>
      <c r="AJ682" s="15">
        <v>0</v>
      </c>
      <c r="AK682" s="15">
        <v>1</v>
      </c>
      <c r="AL682" s="15">
        <v>3.8</v>
      </c>
      <c r="AM682" s="15">
        <v>4.666666666666667</v>
      </c>
      <c r="AN682" s="15">
        <v>3.75</v>
      </c>
      <c r="AO682" s="15">
        <v>3.2</v>
      </c>
      <c r="AP682" s="15">
        <v>4</v>
      </c>
      <c r="AQ682" s="15">
        <v>5</v>
      </c>
      <c r="AR682" s="27">
        <v>4.0694444444444446</v>
      </c>
      <c r="AS682" s="15">
        <f t="shared" si="70"/>
        <v>0</v>
      </c>
      <c r="AT682" s="15">
        <f t="shared" si="71"/>
        <v>0</v>
      </c>
      <c r="AU682" s="15">
        <f t="shared" si="72"/>
        <v>0</v>
      </c>
      <c r="AV682" s="15">
        <f t="shared" si="73"/>
        <v>0</v>
      </c>
      <c r="AW682" s="15">
        <f t="shared" si="74"/>
        <v>0</v>
      </c>
      <c r="AX682" s="15">
        <f t="shared" si="75"/>
        <v>0</v>
      </c>
      <c r="AY682" s="15">
        <f t="shared" si="76"/>
        <v>0</v>
      </c>
    </row>
    <row r="683" spans="1:51" x14ac:dyDescent="0.2">
      <c r="A683" s="15">
        <v>341</v>
      </c>
      <c r="B683" s="15">
        <v>1102</v>
      </c>
      <c r="C683" s="15">
        <v>0</v>
      </c>
      <c r="D683" s="15">
        <v>1</v>
      </c>
      <c r="E683" s="15">
        <v>0</v>
      </c>
      <c r="F683" s="15">
        <v>0</v>
      </c>
      <c r="G683" s="15">
        <v>0</v>
      </c>
      <c r="H683" s="15">
        <v>0</v>
      </c>
      <c r="I683" s="15">
        <v>32</v>
      </c>
      <c r="J683" s="15">
        <v>0</v>
      </c>
      <c r="K683" s="15">
        <v>0</v>
      </c>
      <c r="L683" s="15">
        <v>0</v>
      </c>
      <c r="M683" s="15">
        <v>1</v>
      </c>
      <c r="N683" s="15">
        <v>0</v>
      </c>
      <c r="O683" s="15">
        <v>4</v>
      </c>
      <c r="P683" s="15">
        <v>8</v>
      </c>
      <c r="Q683" s="15">
        <v>0</v>
      </c>
      <c r="R683" s="15">
        <v>1</v>
      </c>
      <c r="S683" s="15">
        <v>1</v>
      </c>
      <c r="T683" s="15">
        <v>30000</v>
      </c>
      <c r="U683" s="15">
        <v>1</v>
      </c>
      <c r="V683" s="15">
        <v>0</v>
      </c>
      <c r="W683" s="15">
        <v>0</v>
      </c>
      <c r="X683" s="15">
        <v>12</v>
      </c>
      <c r="Y683" s="193">
        <v>75</v>
      </c>
      <c r="Z683" s="15">
        <v>1.25</v>
      </c>
      <c r="AA683" s="15">
        <v>1</v>
      </c>
      <c r="AB683" s="15">
        <v>1.3333333333333333</v>
      </c>
      <c r="AC683" s="15">
        <v>1</v>
      </c>
      <c r="AD683" s="15">
        <v>2</v>
      </c>
      <c r="AE683" s="15">
        <v>1.3166666666666667</v>
      </c>
      <c r="AF683" s="15">
        <v>1</v>
      </c>
      <c r="AG683" s="15">
        <v>1</v>
      </c>
      <c r="AH683" s="15">
        <v>2</v>
      </c>
      <c r="AI683" s="15">
        <v>0</v>
      </c>
      <c r="AJ683" s="15">
        <v>0</v>
      </c>
      <c r="AK683" s="15">
        <v>1</v>
      </c>
      <c r="AL683" s="27">
        <v>3.8</v>
      </c>
      <c r="AM683" s="27">
        <v>4.666666666666667</v>
      </c>
      <c r="AN683" s="27">
        <v>3.75</v>
      </c>
      <c r="AO683" s="27">
        <v>3.2</v>
      </c>
      <c r="AP683" s="27">
        <v>4</v>
      </c>
      <c r="AQ683" s="27">
        <v>5</v>
      </c>
      <c r="AR683" s="27">
        <v>4.0694444444444446</v>
      </c>
      <c r="AS683" s="15">
        <f t="shared" si="70"/>
        <v>0</v>
      </c>
      <c r="AT683" s="15">
        <f t="shared" si="71"/>
        <v>0</v>
      </c>
      <c r="AU683" s="15">
        <f t="shared" si="72"/>
        <v>2.75</v>
      </c>
      <c r="AV683" s="15">
        <f t="shared" si="73"/>
        <v>-1.3999999999999995</v>
      </c>
      <c r="AW683" s="15">
        <f t="shared" si="74"/>
        <v>-0.33333333333333304</v>
      </c>
      <c r="AX683" s="15">
        <f t="shared" si="75"/>
        <v>1.75</v>
      </c>
      <c r="AY683" s="15">
        <f t="shared" si="76"/>
        <v>0.46111111111111169</v>
      </c>
    </row>
    <row r="684" spans="1:51" x14ac:dyDescent="0.2">
      <c r="A684" s="15">
        <v>342</v>
      </c>
      <c r="B684" s="15">
        <v>1103</v>
      </c>
      <c r="C684" s="15">
        <v>0</v>
      </c>
      <c r="D684" s="15">
        <v>1</v>
      </c>
      <c r="E684" s="15">
        <v>0</v>
      </c>
      <c r="F684" s="15">
        <v>0</v>
      </c>
      <c r="G684" s="15">
        <v>0</v>
      </c>
      <c r="H684" s="15">
        <v>0</v>
      </c>
      <c r="I684" s="15">
        <v>65</v>
      </c>
      <c r="J684" s="15">
        <v>0</v>
      </c>
      <c r="K684" s="15">
        <v>1</v>
      </c>
      <c r="L684" s="15">
        <v>0</v>
      </c>
      <c r="M684" s="15">
        <v>0</v>
      </c>
      <c r="N684" s="15">
        <v>0</v>
      </c>
      <c r="O684" s="15">
        <v>3</v>
      </c>
      <c r="P684" s="15">
        <v>35</v>
      </c>
      <c r="Q684" s="15">
        <v>0</v>
      </c>
      <c r="R684" s="15">
        <v>1</v>
      </c>
      <c r="S684" s="15">
        <v>0</v>
      </c>
      <c r="T684" s="15">
        <v>0</v>
      </c>
      <c r="U684" s="15">
        <v>1</v>
      </c>
      <c r="V684" s="15">
        <v>1</v>
      </c>
      <c r="W684" s="15">
        <v>0</v>
      </c>
      <c r="X684" s="15">
        <v>17.5</v>
      </c>
      <c r="Y684" s="193">
        <v>348.57142857142856</v>
      </c>
      <c r="Z684" s="15">
        <v>2.25</v>
      </c>
      <c r="AA684" s="15">
        <v>1.3333333333333333</v>
      </c>
      <c r="AB684" s="15">
        <v>1.3333333333333333</v>
      </c>
      <c r="AC684" s="15">
        <v>1</v>
      </c>
      <c r="AD684" s="15">
        <v>4</v>
      </c>
      <c r="AE684" s="15">
        <v>1.9833333333333332</v>
      </c>
      <c r="AF684" s="15">
        <v>1</v>
      </c>
      <c r="AG684" s="15">
        <v>1</v>
      </c>
      <c r="AH684" s="15">
        <v>2</v>
      </c>
      <c r="AI684" s="15">
        <v>0</v>
      </c>
      <c r="AJ684" s="15">
        <v>0</v>
      </c>
      <c r="AK684" s="15">
        <v>1</v>
      </c>
      <c r="AL684" s="15">
        <v>3.8</v>
      </c>
      <c r="AM684" s="15">
        <v>4.666666666666667</v>
      </c>
      <c r="AN684" s="15">
        <v>1</v>
      </c>
      <c r="AO684" s="15">
        <v>4.5999999999999996</v>
      </c>
      <c r="AP684" s="15">
        <v>4.333333333333333</v>
      </c>
      <c r="AQ684" s="15">
        <v>3.25</v>
      </c>
      <c r="AR684" s="27">
        <v>3.6083333333333329</v>
      </c>
      <c r="AS684" s="15">
        <f t="shared" si="70"/>
        <v>0</v>
      </c>
      <c r="AT684" s="15">
        <f t="shared" si="71"/>
        <v>0</v>
      </c>
      <c r="AU684" s="15">
        <f t="shared" si="72"/>
        <v>0</v>
      </c>
      <c r="AV684" s="15">
        <f t="shared" si="73"/>
        <v>0</v>
      </c>
      <c r="AW684" s="15">
        <f t="shared" si="74"/>
        <v>0</v>
      </c>
      <c r="AX684" s="15">
        <f t="shared" si="75"/>
        <v>0</v>
      </c>
      <c r="AY684" s="15">
        <f t="shared" si="76"/>
        <v>0</v>
      </c>
    </row>
    <row r="685" spans="1:51" x14ac:dyDescent="0.2">
      <c r="A685" s="15">
        <v>342</v>
      </c>
      <c r="B685" s="15">
        <v>1103</v>
      </c>
      <c r="C685" s="15">
        <v>0</v>
      </c>
      <c r="D685" s="15">
        <v>1</v>
      </c>
      <c r="E685" s="15">
        <v>0</v>
      </c>
      <c r="F685" s="15">
        <v>0</v>
      </c>
      <c r="G685" s="15">
        <v>0</v>
      </c>
      <c r="H685" s="15">
        <v>0</v>
      </c>
      <c r="I685" s="15">
        <v>65</v>
      </c>
      <c r="J685" s="15">
        <v>0</v>
      </c>
      <c r="K685" s="15">
        <v>1</v>
      </c>
      <c r="L685" s="15">
        <v>0</v>
      </c>
      <c r="M685" s="15">
        <v>0</v>
      </c>
      <c r="N685" s="15">
        <v>0</v>
      </c>
      <c r="O685" s="15">
        <v>3</v>
      </c>
      <c r="P685" s="15">
        <v>35</v>
      </c>
      <c r="Q685" s="15">
        <v>0</v>
      </c>
      <c r="R685" s="15">
        <v>1</v>
      </c>
      <c r="S685" s="15">
        <v>0</v>
      </c>
      <c r="T685" s="15">
        <v>0</v>
      </c>
      <c r="U685" s="15">
        <v>1</v>
      </c>
      <c r="V685" s="15">
        <v>0</v>
      </c>
      <c r="W685" s="15">
        <v>0</v>
      </c>
      <c r="X685" s="15">
        <v>7.5</v>
      </c>
      <c r="Y685" s="193">
        <v>680</v>
      </c>
      <c r="Z685" s="15">
        <v>2.25</v>
      </c>
      <c r="AA685" s="15">
        <v>1.3333333333333333</v>
      </c>
      <c r="AB685" s="15">
        <v>1.3333333333333333</v>
      </c>
      <c r="AC685" s="15">
        <v>1</v>
      </c>
      <c r="AD685" s="15">
        <v>4</v>
      </c>
      <c r="AE685" s="15">
        <v>1.9833333333333332</v>
      </c>
      <c r="AF685" s="15">
        <v>1</v>
      </c>
      <c r="AG685" s="15">
        <v>1</v>
      </c>
      <c r="AH685" s="15">
        <v>2</v>
      </c>
      <c r="AI685" s="15">
        <v>0</v>
      </c>
      <c r="AJ685" s="15">
        <v>0</v>
      </c>
      <c r="AK685" s="15">
        <v>1</v>
      </c>
      <c r="AL685" s="27">
        <v>3.8</v>
      </c>
      <c r="AM685" s="27">
        <v>4.666666666666667</v>
      </c>
      <c r="AN685" s="27">
        <v>1</v>
      </c>
      <c r="AO685" s="27">
        <v>4.5999999999999996</v>
      </c>
      <c r="AP685" s="27">
        <v>4.333333333333333</v>
      </c>
      <c r="AQ685" s="166">
        <v>3.25</v>
      </c>
      <c r="AR685" s="27">
        <v>3.6083333333333329</v>
      </c>
      <c r="AS685" s="15">
        <f t="shared" si="70"/>
        <v>-0.40000000000000036</v>
      </c>
      <c r="AT685" s="15">
        <f t="shared" si="71"/>
        <v>0.66666666666666696</v>
      </c>
      <c r="AU685" s="15">
        <f t="shared" si="72"/>
        <v>-2.5</v>
      </c>
      <c r="AV685" s="15">
        <f t="shared" si="73"/>
        <v>0.59999999999999964</v>
      </c>
      <c r="AW685" s="15">
        <f t="shared" si="74"/>
        <v>2.6666666666666661</v>
      </c>
      <c r="AX685" s="15">
        <f t="shared" si="75"/>
        <v>-0.5</v>
      </c>
      <c r="AY685" s="15">
        <f t="shared" si="76"/>
        <v>8.8888888888888573E-2</v>
      </c>
    </row>
    <row r="686" spans="1:51" x14ac:dyDescent="0.2">
      <c r="A686" s="15">
        <v>343</v>
      </c>
      <c r="B686" s="15">
        <v>1104</v>
      </c>
      <c r="C686" s="15">
        <v>0</v>
      </c>
      <c r="D686" s="15">
        <v>1</v>
      </c>
      <c r="E686" s="15">
        <v>0</v>
      </c>
      <c r="F686" s="15">
        <v>0</v>
      </c>
      <c r="G686" s="15">
        <v>0</v>
      </c>
      <c r="H686" s="15">
        <v>0</v>
      </c>
      <c r="I686" s="15">
        <v>52</v>
      </c>
      <c r="J686" s="15">
        <v>0</v>
      </c>
      <c r="K686" s="15">
        <v>0</v>
      </c>
      <c r="L686" s="15">
        <v>0</v>
      </c>
      <c r="M686" s="15">
        <v>0</v>
      </c>
      <c r="N686" s="15">
        <v>0</v>
      </c>
      <c r="O686" s="15">
        <v>4</v>
      </c>
      <c r="P686" s="15">
        <v>20</v>
      </c>
      <c r="Q686" s="15">
        <v>0</v>
      </c>
      <c r="R686" s="15">
        <v>1</v>
      </c>
      <c r="S686" s="15">
        <v>0</v>
      </c>
      <c r="T686" s="15">
        <v>0</v>
      </c>
      <c r="U686" s="15">
        <v>0</v>
      </c>
      <c r="V686" s="15">
        <v>1</v>
      </c>
      <c r="W686" s="15">
        <v>1</v>
      </c>
      <c r="X686" s="15">
        <v>14</v>
      </c>
      <c r="Y686" s="193">
        <v>71.428571428571431</v>
      </c>
      <c r="Z686" s="15">
        <v>1.75</v>
      </c>
      <c r="AA686" s="15">
        <v>4.666666666666667</v>
      </c>
      <c r="AB686" s="15">
        <v>2</v>
      </c>
      <c r="AC686" s="15">
        <v>1</v>
      </c>
      <c r="AD686" s="15">
        <v>4</v>
      </c>
      <c r="AE686" s="15">
        <v>2.6833333333333336</v>
      </c>
      <c r="AF686" s="15">
        <v>4</v>
      </c>
      <c r="AG686" s="15">
        <v>1</v>
      </c>
      <c r="AH686" s="15">
        <v>4</v>
      </c>
      <c r="AI686" s="15">
        <v>0</v>
      </c>
      <c r="AJ686" s="15">
        <v>1</v>
      </c>
      <c r="AK686" s="15">
        <v>1</v>
      </c>
      <c r="AL686" s="15">
        <v>4.2</v>
      </c>
      <c r="AM686" s="15">
        <v>4</v>
      </c>
      <c r="AN686" s="15">
        <v>3.5</v>
      </c>
      <c r="AO686" s="15">
        <v>4</v>
      </c>
      <c r="AP686" s="15">
        <v>1.6666666666666667</v>
      </c>
      <c r="AQ686" s="15">
        <v>3.75</v>
      </c>
      <c r="AR686" s="27">
        <v>3.5194444444444444</v>
      </c>
      <c r="AS686" s="15">
        <f t="shared" si="70"/>
        <v>-0.20000000000000018</v>
      </c>
      <c r="AT686" s="15">
        <f t="shared" si="71"/>
        <v>-0.66666666666666696</v>
      </c>
      <c r="AU686" s="15">
        <f t="shared" si="72"/>
        <v>1.5</v>
      </c>
      <c r="AV686" s="15">
        <f t="shared" si="73"/>
        <v>0</v>
      </c>
      <c r="AW686" s="15">
        <f t="shared" si="74"/>
        <v>0</v>
      </c>
      <c r="AX686" s="15">
        <f t="shared" si="75"/>
        <v>0.5</v>
      </c>
      <c r="AY686" s="15">
        <f t="shared" si="76"/>
        <v>0.18888888888888866</v>
      </c>
    </row>
    <row r="687" spans="1:51" x14ac:dyDescent="0.2">
      <c r="A687" s="15">
        <v>343</v>
      </c>
      <c r="B687" s="15">
        <v>1104</v>
      </c>
      <c r="C687" s="15">
        <v>0</v>
      </c>
      <c r="D687" s="15">
        <v>1</v>
      </c>
      <c r="E687" s="15">
        <v>0</v>
      </c>
      <c r="F687" s="15">
        <v>0</v>
      </c>
      <c r="G687" s="15">
        <v>0</v>
      </c>
      <c r="H687" s="15">
        <v>0</v>
      </c>
      <c r="I687" s="15">
        <v>52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4</v>
      </c>
      <c r="P687" s="15">
        <v>20</v>
      </c>
      <c r="Q687" s="15">
        <v>0</v>
      </c>
      <c r="R687" s="15">
        <v>1</v>
      </c>
      <c r="S687" s="15">
        <v>0</v>
      </c>
      <c r="T687" s="15">
        <v>0</v>
      </c>
      <c r="U687" s="15">
        <v>0</v>
      </c>
      <c r="V687" s="15">
        <v>0</v>
      </c>
      <c r="W687" s="15">
        <v>1</v>
      </c>
      <c r="X687" s="15">
        <v>14</v>
      </c>
      <c r="Y687" s="193">
        <v>178.57142857142858</v>
      </c>
      <c r="Z687" s="15">
        <v>1.75</v>
      </c>
      <c r="AA687" s="15">
        <v>4.666666666666667</v>
      </c>
      <c r="AB687" s="15">
        <v>2</v>
      </c>
      <c r="AC687" s="15">
        <v>1</v>
      </c>
      <c r="AD687" s="15">
        <v>4</v>
      </c>
      <c r="AE687" s="15">
        <v>2.6833333333333336</v>
      </c>
      <c r="AF687" s="15">
        <v>4</v>
      </c>
      <c r="AG687" s="15">
        <v>1</v>
      </c>
      <c r="AH687" s="15">
        <v>4</v>
      </c>
      <c r="AI687" s="15">
        <v>0</v>
      </c>
      <c r="AJ687" s="15">
        <v>1</v>
      </c>
      <c r="AK687" s="15">
        <v>1</v>
      </c>
      <c r="AL687" s="27">
        <v>4.4000000000000004</v>
      </c>
      <c r="AM687" s="27">
        <v>4.666666666666667</v>
      </c>
      <c r="AN687" s="27">
        <v>2</v>
      </c>
      <c r="AO687" s="27">
        <v>4</v>
      </c>
      <c r="AP687" s="27">
        <v>1.6666666666666667</v>
      </c>
      <c r="AQ687" s="27">
        <v>3.25</v>
      </c>
      <c r="AR687" s="27">
        <v>3.3305555555555557</v>
      </c>
      <c r="AS687" s="15">
        <f t="shared" si="70"/>
        <v>0.60000000000000053</v>
      </c>
      <c r="AT687" s="15">
        <f t="shared" si="71"/>
        <v>0.33333333333333393</v>
      </c>
      <c r="AU687" s="15">
        <f t="shared" si="72"/>
        <v>-0.75</v>
      </c>
      <c r="AV687" s="15">
        <f t="shared" si="73"/>
        <v>1</v>
      </c>
      <c r="AW687" s="15">
        <f t="shared" si="74"/>
        <v>-1.9999999999999998</v>
      </c>
      <c r="AX687" s="15">
        <f t="shared" si="75"/>
        <v>0.5</v>
      </c>
      <c r="AY687" s="15">
        <f t="shared" si="76"/>
        <v>-5.277777777777759E-2</v>
      </c>
    </row>
    <row r="688" spans="1:51" x14ac:dyDescent="0.2">
      <c r="A688" s="15">
        <v>344</v>
      </c>
      <c r="B688" s="15">
        <v>1106</v>
      </c>
      <c r="C688" s="15">
        <v>0</v>
      </c>
      <c r="D688" s="15">
        <v>1</v>
      </c>
      <c r="E688" s="15">
        <v>0</v>
      </c>
      <c r="F688" s="15">
        <v>0</v>
      </c>
      <c r="G688" s="15">
        <v>0</v>
      </c>
      <c r="H688" s="15">
        <v>0</v>
      </c>
      <c r="I688" s="15">
        <v>56</v>
      </c>
      <c r="J688" s="15">
        <v>0</v>
      </c>
      <c r="K688" s="15">
        <v>0</v>
      </c>
      <c r="L688" s="15">
        <v>0</v>
      </c>
      <c r="M688" s="15">
        <v>0</v>
      </c>
      <c r="N688" s="15">
        <v>0</v>
      </c>
      <c r="O688" s="15">
        <v>6</v>
      </c>
      <c r="P688" s="15">
        <v>30</v>
      </c>
      <c r="Q688" s="15">
        <v>0</v>
      </c>
      <c r="R688" s="15">
        <v>1</v>
      </c>
      <c r="S688" s="15">
        <v>0</v>
      </c>
      <c r="T688" s="15">
        <v>0</v>
      </c>
      <c r="U688" s="15">
        <v>1</v>
      </c>
      <c r="V688" s="15">
        <v>1</v>
      </c>
      <c r="W688" s="15">
        <v>0</v>
      </c>
      <c r="X688" s="15">
        <v>8</v>
      </c>
      <c r="Y688" s="193">
        <v>56.25</v>
      </c>
      <c r="Z688" s="15">
        <v>3.75</v>
      </c>
      <c r="AA688" s="15">
        <v>2.3333333333333335</v>
      </c>
      <c r="AB688" s="15">
        <v>1</v>
      </c>
      <c r="AC688" s="15">
        <v>1</v>
      </c>
      <c r="AD688" s="15">
        <v>5</v>
      </c>
      <c r="AE688" s="15">
        <v>2.6166666666666667</v>
      </c>
      <c r="AF688" s="15">
        <v>4</v>
      </c>
      <c r="AG688" s="15">
        <v>1</v>
      </c>
      <c r="AH688" s="15">
        <v>2</v>
      </c>
      <c r="AI688" s="15">
        <v>0</v>
      </c>
      <c r="AJ688" s="15">
        <v>0</v>
      </c>
      <c r="AK688" s="15">
        <v>1</v>
      </c>
      <c r="AL688" s="15">
        <v>3.8</v>
      </c>
      <c r="AM688" s="15">
        <v>4.333333333333333</v>
      </c>
      <c r="AN688" s="15">
        <v>2.75</v>
      </c>
      <c r="AO688" s="15">
        <v>3</v>
      </c>
      <c r="AP688" s="15">
        <v>3.6666666666666665</v>
      </c>
      <c r="AQ688" s="15">
        <v>2.75</v>
      </c>
      <c r="AR688" s="27">
        <v>3.3833333333333333</v>
      </c>
      <c r="AS688" s="15">
        <f t="shared" si="70"/>
        <v>0</v>
      </c>
      <c r="AT688" s="15">
        <f t="shared" si="71"/>
        <v>0</v>
      </c>
      <c r="AU688" s="15">
        <f t="shared" si="72"/>
        <v>0</v>
      </c>
      <c r="AV688" s="15">
        <f t="shared" si="73"/>
        <v>0</v>
      </c>
      <c r="AW688" s="15">
        <f t="shared" si="74"/>
        <v>0</v>
      </c>
      <c r="AX688" s="15">
        <f t="shared" si="75"/>
        <v>0</v>
      </c>
      <c r="AY688" s="15">
        <f t="shared" si="76"/>
        <v>0</v>
      </c>
    </row>
    <row r="689" spans="1:51" x14ac:dyDescent="0.2">
      <c r="A689" s="15">
        <v>344</v>
      </c>
      <c r="B689" s="15">
        <v>1106</v>
      </c>
      <c r="C689" s="15">
        <v>0</v>
      </c>
      <c r="D689" s="15">
        <v>1</v>
      </c>
      <c r="E689" s="15">
        <v>0</v>
      </c>
      <c r="F689" s="15">
        <v>0</v>
      </c>
      <c r="G689" s="15">
        <v>0</v>
      </c>
      <c r="H689" s="15">
        <v>0</v>
      </c>
      <c r="I689" s="15">
        <v>56</v>
      </c>
      <c r="J689" s="15">
        <v>0</v>
      </c>
      <c r="K689" s="15">
        <v>0</v>
      </c>
      <c r="L689" s="15">
        <v>0</v>
      </c>
      <c r="M689" s="15">
        <v>0</v>
      </c>
      <c r="N689" s="15">
        <v>0</v>
      </c>
      <c r="O689" s="15">
        <v>6</v>
      </c>
      <c r="P689" s="15">
        <v>30</v>
      </c>
      <c r="Q689" s="15">
        <v>0</v>
      </c>
      <c r="R689" s="15">
        <v>1</v>
      </c>
      <c r="S689" s="15">
        <v>0</v>
      </c>
      <c r="T689" s="15">
        <v>0</v>
      </c>
      <c r="U689" s="15">
        <v>1</v>
      </c>
      <c r="V689" s="15">
        <v>0</v>
      </c>
      <c r="W689" s="15">
        <v>0</v>
      </c>
      <c r="X689" s="15">
        <v>8</v>
      </c>
      <c r="Y689" s="193">
        <v>205.16624999999999</v>
      </c>
      <c r="Z689" s="15">
        <v>3.75</v>
      </c>
      <c r="AA689" s="15">
        <v>2.3333333333333335</v>
      </c>
      <c r="AB689" s="15">
        <v>1</v>
      </c>
      <c r="AC689" s="15">
        <v>1</v>
      </c>
      <c r="AD689" s="15">
        <v>5</v>
      </c>
      <c r="AE689" s="15">
        <v>2.6166666666666667</v>
      </c>
      <c r="AF689" s="15">
        <v>4</v>
      </c>
      <c r="AG689" s="15">
        <v>1</v>
      </c>
      <c r="AH689" s="15">
        <v>2</v>
      </c>
      <c r="AI689" s="15">
        <v>0</v>
      </c>
      <c r="AJ689" s="15">
        <v>0</v>
      </c>
      <c r="AK689" s="15">
        <v>1</v>
      </c>
      <c r="AL689" s="27">
        <v>3.8</v>
      </c>
      <c r="AM689" s="27">
        <v>4.333333333333333</v>
      </c>
      <c r="AN689" s="27">
        <v>2.75</v>
      </c>
      <c r="AO689" s="27">
        <v>3</v>
      </c>
      <c r="AP689" s="27">
        <v>3.6666666666666665</v>
      </c>
      <c r="AQ689" s="27">
        <v>2.75</v>
      </c>
      <c r="AR689" s="27">
        <v>3.3833333333333333</v>
      </c>
      <c r="AS689" s="15">
        <f t="shared" si="70"/>
        <v>0</v>
      </c>
      <c r="AT689" s="15">
        <f t="shared" si="71"/>
        <v>1.6666666666666665</v>
      </c>
      <c r="AU689" s="15">
        <f t="shared" si="72"/>
        <v>0.5</v>
      </c>
      <c r="AV689" s="15">
        <f t="shared" si="73"/>
        <v>0</v>
      </c>
      <c r="AW689" s="15">
        <f t="shared" si="74"/>
        <v>1.6666666666666665</v>
      </c>
      <c r="AX689" s="15">
        <f t="shared" si="75"/>
        <v>0</v>
      </c>
      <c r="AY689" s="15">
        <f t="shared" si="76"/>
        <v>0.6388888888888884</v>
      </c>
    </row>
    <row r="690" spans="1:51" x14ac:dyDescent="0.2">
      <c r="A690" s="15">
        <v>345</v>
      </c>
      <c r="B690" s="15">
        <v>1108</v>
      </c>
      <c r="C690" s="15">
        <v>0</v>
      </c>
      <c r="D690" s="15">
        <v>1</v>
      </c>
      <c r="E690" s="15">
        <v>0</v>
      </c>
      <c r="F690" s="15">
        <v>0</v>
      </c>
      <c r="G690" s="15">
        <v>0</v>
      </c>
      <c r="H690" s="15">
        <v>0</v>
      </c>
      <c r="I690" s="15">
        <v>50</v>
      </c>
      <c r="J690" s="15">
        <v>0</v>
      </c>
      <c r="K690" s="15">
        <v>0</v>
      </c>
      <c r="L690" s="15">
        <v>0</v>
      </c>
      <c r="M690" s="15">
        <v>0</v>
      </c>
      <c r="N690" s="15">
        <v>0</v>
      </c>
      <c r="O690" s="15">
        <v>3</v>
      </c>
      <c r="P690" s="15">
        <v>30</v>
      </c>
      <c r="Q690" s="15">
        <v>0</v>
      </c>
      <c r="R690" s="15">
        <v>1</v>
      </c>
      <c r="S690" s="15">
        <v>0</v>
      </c>
      <c r="T690" s="15">
        <v>0</v>
      </c>
      <c r="U690" s="15">
        <v>1</v>
      </c>
      <c r="V690" s="15">
        <v>1</v>
      </c>
      <c r="W690" s="15">
        <v>1</v>
      </c>
      <c r="X690" s="15">
        <v>10</v>
      </c>
      <c r="Y690" s="193">
        <v>20</v>
      </c>
      <c r="Z690" s="15">
        <v>2.75</v>
      </c>
      <c r="AA690" s="15">
        <v>2.6666666666666665</v>
      </c>
      <c r="AB690" s="15">
        <v>1.6666666666666667</v>
      </c>
      <c r="AC690" s="15">
        <v>4</v>
      </c>
      <c r="AD690" s="15">
        <v>4</v>
      </c>
      <c r="AE690" s="15">
        <v>3.0166666666666666</v>
      </c>
      <c r="AF690" s="15">
        <v>2</v>
      </c>
      <c r="AG690" s="15">
        <v>1</v>
      </c>
      <c r="AH690" s="15">
        <v>2</v>
      </c>
      <c r="AI690" s="15">
        <v>0</v>
      </c>
      <c r="AJ690" s="15">
        <v>0</v>
      </c>
      <c r="AK690" s="15">
        <v>1</v>
      </c>
      <c r="AL690" s="15">
        <v>3.8</v>
      </c>
      <c r="AM690" s="15">
        <v>2.6666666666666665</v>
      </c>
      <c r="AN690" s="15">
        <v>2.25</v>
      </c>
      <c r="AO690" s="15">
        <v>3</v>
      </c>
      <c r="AP690" s="15">
        <v>2</v>
      </c>
      <c r="AQ690" s="15">
        <v>2.75</v>
      </c>
      <c r="AR690" s="27">
        <v>2.7444444444444449</v>
      </c>
      <c r="AS690" s="15">
        <f t="shared" si="70"/>
        <v>0</v>
      </c>
      <c r="AT690" s="15">
        <f t="shared" si="71"/>
        <v>0</v>
      </c>
      <c r="AU690" s="15">
        <f t="shared" si="72"/>
        <v>0</v>
      </c>
      <c r="AV690" s="15">
        <f t="shared" si="73"/>
        <v>0</v>
      </c>
      <c r="AW690" s="15">
        <f t="shared" si="74"/>
        <v>0.33333333333333326</v>
      </c>
      <c r="AX690" s="15">
        <f t="shared" si="75"/>
        <v>0.5</v>
      </c>
      <c r="AY690" s="15">
        <f t="shared" si="76"/>
        <v>0.13888888888888928</v>
      </c>
    </row>
    <row r="691" spans="1:51" x14ac:dyDescent="0.2">
      <c r="A691" s="15">
        <v>345</v>
      </c>
      <c r="B691" s="15">
        <v>1108</v>
      </c>
      <c r="C691" s="15">
        <v>0</v>
      </c>
      <c r="D691" s="15">
        <v>1</v>
      </c>
      <c r="E691" s="15">
        <v>0</v>
      </c>
      <c r="F691" s="15">
        <v>0</v>
      </c>
      <c r="G691" s="15">
        <v>0</v>
      </c>
      <c r="H691" s="15">
        <v>0</v>
      </c>
      <c r="I691" s="15">
        <v>50</v>
      </c>
      <c r="J691" s="15">
        <v>0</v>
      </c>
      <c r="K691" s="15">
        <v>0</v>
      </c>
      <c r="L691" s="15">
        <v>0</v>
      </c>
      <c r="M691" s="15">
        <v>0</v>
      </c>
      <c r="N691" s="15">
        <v>0</v>
      </c>
      <c r="O691" s="15">
        <v>3</v>
      </c>
      <c r="P691" s="15">
        <v>30</v>
      </c>
      <c r="Q691" s="15">
        <v>0</v>
      </c>
      <c r="R691" s="15">
        <v>1</v>
      </c>
      <c r="S691" s="15">
        <v>0</v>
      </c>
      <c r="T691" s="15">
        <v>0</v>
      </c>
      <c r="U691" s="15">
        <v>1</v>
      </c>
      <c r="V691" s="15">
        <v>0</v>
      </c>
      <c r="W691" s="15">
        <v>1</v>
      </c>
      <c r="X691" s="15">
        <v>10</v>
      </c>
      <c r="Y691" s="193">
        <v>250</v>
      </c>
      <c r="Z691" s="15">
        <v>2.75</v>
      </c>
      <c r="AA691" s="15">
        <v>2.6666666666666665</v>
      </c>
      <c r="AB691" s="15">
        <v>1.6666666666666667</v>
      </c>
      <c r="AC691" s="15">
        <v>4</v>
      </c>
      <c r="AD691" s="15">
        <v>4</v>
      </c>
      <c r="AE691" s="15">
        <v>3.0166666666666666</v>
      </c>
      <c r="AF691" s="15">
        <v>2</v>
      </c>
      <c r="AG691" s="15">
        <v>1</v>
      </c>
      <c r="AH691" s="15">
        <v>2</v>
      </c>
      <c r="AI691" s="15">
        <v>0</v>
      </c>
      <c r="AJ691" s="15">
        <v>0</v>
      </c>
      <c r="AK691" s="15">
        <v>1</v>
      </c>
      <c r="AL691" s="27">
        <v>3.8</v>
      </c>
      <c r="AM691" s="27">
        <v>2.6666666666666665</v>
      </c>
      <c r="AN691" s="27">
        <v>2.25</v>
      </c>
      <c r="AO691" s="27">
        <v>3</v>
      </c>
      <c r="AP691" s="27">
        <v>1.6666666666666667</v>
      </c>
      <c r="AQ691" s="27">
        <v>2.25</v>
      </c>
      <c r="AR691" s="27">
        <v>2.6055555555555556</v>
      </c>
      <c r="AS691" s="15">
        <f t="shared" si="70"/>
        <v>0.59999999999999964</v>
      </c>
      <c r="AT691" s="15">
        <f t="shared" si="71"/>
        <v>0.33333333333333304</v>
      </c>
      <c r="AU691" s="15">
        <f t="shared" si="72"/>
        <v>-0.5</v>
      </c>
      <c r="AV691" s="15">
        <f t="shared" si="73"/>
        <v>1.6</v>
      </c>
      <c r="AW691" s="15">
        <f t="shared" si="74"/>
        <v>-0.66666666666666674</v>
      </c>
      <c r="AX691" s="15">
        <f t="shared" si="75"/>
        <v>-1</v>
      </c>
      <c r="AY691" s="15">
        <f t="shared" si="76"/>
        <v>6.1111111111110894E-2</v>
      </c>
    </row>
    <row r="692" spans="1:51" x14ac:dyDescent="0.2">
      <c r="A692" s="15">
        <v>346</v>
      </c>
      <c r="B692" s="15">
        <v>1109</v>
      </c>
      <c r="C692" s="15">
        <v>0</v>
      </c>
      <c r="D692" s="15">
        <v>1</v>
      </c>
      <c r="E692" s="15">
        <v>0</v>
      </c>
      <c r="F692" s="15">
        <v>0</v>
      </c>
      <c r="G692" s="15">
        <v>0</v>
      </c>
      <c r="H692" s="15">
        <v>0</v>
      </c>
      <c r="I692" s="15">
        <v>45</v>
      </c>
      <c r="J692" s="15">
        <v>1</v>
      </c>
      <c r="K692" s="15">
        <v>0</v>
      </c>
      <c r="L692" s="15">
        <v>0</v>
      </c>
      <c r="M692" s="15">
        <v>0</v>
      </c>
      <c r="N692" s="15">
        <v>0</v>
      </c>
      <c r="O692" s="15">
        <v>5</v>
      </c>
      <c r="P692" s="15">
        <v>25</v>
      </c>
      <c r="Q692" s="15">
        <v>0</v>
      </c>
      <c r="R692" s="15">
        <v>1</v>
      </c>
      <c r="S692" s="15">
        <v>0</v>
      </c>
      <c r="T692" s="15">
        <v>0</v>
      </c>
      <c r="U692" s="15">
        <v>1</v>
      </c>
      <c r="V692" s="15">
        <v>1</v>
      </c>
      <c r="W692" s="15">
        <v>0</v>
      </c>
      <c r="X692" s="15">
        <v>18</v>
      </c>
      <c r="Y692" s="193">
        <v>172.5</v>
      </c>
      <c r="Z692" s="15">
        <v>3.75</v>
      </c>
      <c r="AA692" s="15">
        <v>2.3333333333333335</v>
      </c>
      <c r="AB692" s="15">
        <v>4.333333333333333</v>
      </c>
      <c r="AC692" s="15">
        <v>3</v>
      </c>
      <c r="AD692" s="15">
        <v>5</v>
      </c>
      <c r="AE692" s="15">
        <v>3.6833333333333336</v>
      </c>
      <c r="AF692" s="15">
        <v>5</v>
      </c>
      <c r="AG692" s="15">
        <v>0</v>
      </c>
      <c r="AH692" s="15">
        <v>5</v>
      </c>
      <c r="AI692" s="15" t="s">
        <v>1008</v>
      </c>
      <c r="AJ692" s="15" t="s">
        <v>1008</v>
      </c>
      <c r="AK692" s="15" t="s">
        <v>1007</v>
      </c>
      <c r="AL692" s="15">
        <v>3.2</v>
      </c>
      <c r="AM692" s="15">
        <v>2.3333333333333335</v>
      </c>
      <c r="AN692" s="15">
        <v>2.75</v>
      </c>
      <c r="AO692" s="15">
        <v>1.4</v>
      </c>
      <c r="AP692" s="15">
        <v>2.3333333333333335</v>
      </c>
      <c r="AQ692" s="15">
        <v>3.25</v>
      </c>
      <c r="AR692" s="27">
        <v>2.5444444444444447</v>
      </c>
      <c r="AS692" s="15">
        <f t="shared" si="70"/>
        <v>0</v>
      </c>
      <c r="AT692" s="15">
        <f t="shared" si="71"/>
        <v>0</v>
      </c>
      <c r="AU692" s="15">
        <f t="shared" si="72"/>
        <v>0</v>
      </c>
      <c r="AV692" s="15">
        <f t="shared" si="73"/>
        <v>0</v>
      </c>
      <c r="AW692" s="15">
        <f t="shared" si="74"/>
        <v>0</v>
      </c>
      <c r="AX692" s="15">
        <f t="shared" si="75"/>
        <v>0</v>
      </c>
      <c r="AY692" s="15">
        <f t="shared" si="76"/>
        <v>0</v>
      </c>
    </row>
    <row r="693" spans="1:51" x14ac:dyDescent="0.2">
      <c r="A693" s="15">
        <v>346</v>
      </c>
      <c r="B693" s="15">
        <v>1109</v>
      </c>
      <c r="C693" s="15">
        <v>0</v>
      </c>
      <c r="D693" s="15">
        <v>1</v>
      </c>
      <c r="E693" s="15">
        <v>0</v>
      </c>
      <c r="F693" s="15">
        <v>0</v>
      </c>
      <c r="G693" s="15">
        <v>0</v>
      </c>
      <c r="H693" s="15">
        <v>0</v>
      </c>
      <c r="I693" s="15">
        <v>45</v>
      </c>
      <c r="J693" s="15">
        <v>1</v>
      </c>
      <c r="K693" s="15">
        <v>0</v>
      </c>
      <c r="L693" s="15">
        <v>0</v>
      </c>
      <c r="M693" s="15">
        <v>0</v>
      </c>
      <c r="N693" s="15">
        <v>0</v>
      </c>
      <c r="O693" s="15">
        <v>5</v>
      </c>
      <c r="P693" s="15">
        <v>25</v>
      </c>
      <c r="Q693" s="15">
        <v>0</v>
      </c>
      <c r="R693" s="15">
        <v>1</v>
      </c>
      <c r="S693" s="15">
        <v>0</v>
      </c>
      <c r="T693" s="15">
        <v>0</v>
      </c>
      <c r="U693" s="15">
        <v>1</v>
      </c>
      <c r="V693" s="15">
        <v>0</v>
      </c>
      <c r="W693" s="15">
        <v>0</v>
      </c>
      <c r="X693" s="15">
        <v>18</v>
      </c>
      <c r="Y693" s="193">
        <v>288.88888888888891</v>
      </c>
      <c r="Z693" s="15">
        <v>3.75</v>
      </c>
      <c r="AA693" s="15">
        <v>2.3333333333333335</v>
      </c>
      <c r="AB693" s="15">
        <v>4.333333333333333</v>
      </c>
      <c r="AC693" s="15">
        <v>3</v>
      </c>
      <c r="AD693" s="15">
        <v>5</v>
      </c>
      <c r="AE693" s="15">
        <v>3.6833333333333336</v>
      </c>
      <c r="AF693" s="15">
        <v>5</v>
      </c>
      <c r="AG693" s="15">
        <v>0</v>
      </c>
      <c r="AH693" s="15">
        <v>5</v>
      </c>
      <c r="AI693" s="15" t="s">
        <v>1008</v>
      </c>
      <c r="AJ693" s="15" t="s">
        <v>1008</v>
      </c>
      <c r="AK693" s="15" t="s">
        <v>1007</v>
      </c>
      <c r="AL693" s="27">
        <v>3.2</v>
      </c>
      <c r="AM693" s="27">
        <v>2.3333333333333335</v>
      </c>
      <c r="AN693" s="27">
        <v>2.75</v>
      </c>
      <c r="AO693" s="27">
        <v>1.4</v>
      </c>
      <c r="AP693" s="27">
        <v>2.3333333333333335</v>
      </c>
      <c r="AQ693" s="27">
        <v>3.25</v>
      </c>
      <c r="AR693" s="27">
        <v>2.5444444444444447</v>
      </c>
      <c r="AS693" s="15">
        <f t="shared" si="70"/>
        <v>-1.3999999999999995</v>
      </c>
      <c r="AT693" s="15">
        <f t="shared" si="71"/>
        <v>-2.3333333333333335</v>
      </c>
      <c r="AU693" s="15">
        <f t="shared" si="72"/>
        <v>0</v>
      </c>
      <c r="AV693" s="15">
        <f t="shared" si="73"/>
        <v>-2.6</v>
      </c>
      <c r="AW693" s="15">
        <f t="shared" si="74"/>
        <v>-0.33333333333333304</v>
      </c>
      <c r="AX693" s="15">
        <f t="shared" si="75"/>
        <v>0.75</v>
      </c>
      <c r="AY693" s="15">
        <f t="shared" si="76"/>
        <v>-0.98611111111111072</v>
      </c>
    </row>
    <row r="694" spans="1:51" x14ac:dyDescent="0.2">
      <c r="A694" s="15">
        <v>347</v>
      </c>
      <c r="B694" s="15">
        <v>1110</v>
      </c>
      <c r="C694" s="15">
        <v>0</v>
      </c>
      <c r="D694" s="15">
        <v>1</v>
      </c>
      <c r="E694" s="15">
        <v>0</v>
      </c>
      <c r="F694" s="15">
        <v>0</v>
      </c>
      <c r="G694" s="15">
        <v>0</v>
      </c>
      <c r="H694" s="15">
        <v>1</v>
      </c>
      <c r="I694" s="15">
        <v>60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 s="15">
        <v>3</v>
      </c>
      <c r="P694" s="15">
        <v>30</v>
      </c>
      <c r="Q694" s="15">
        <v>0</v>
      </c>
      <c r="R694" s="15">
        <v>0</v>
      </c>
      <c r="S694" s="15">
        <v>0</v>
      </c>
      <c r="T694" s="15">
        <v>0</v>
      </c>
      <c r="U694" s="15">
        <v>1</v>
      </c>
      <c r="V694" s="15">
        <v>1</v>
      </c>
      <c r="W694" s="15">
        <v>1</v>
      </c>
      <c r="X694" s="15">
        <v>2</v>
      </c>
      <c r="Y694" s="193">
        <v>25</v>
      </c>
      <c r="Z694" s="15">
        <v>1.25</v>
      </c>
      <c r="AA694" s="15">
        <v>1.6666666666666667</v>
      </c>
      <c r="AB694" s="15">
        <v>1</v>
      </c>
      <c r="AC694" s="15">
        <v>2</v>
      </c>
      <c r="AD694" s="15">
        <v>1</v>
      </c>
      <c r="AE694" s="15">
        <v>1.3833333333333333</v>
      </c>
      <c r="AF694" s="15">
        <v>2</v>
      </c>
      <c r="AG694" s="15">
        <v>1</v>
      </c>
      <c r="AH694" s="15">
        <v>2</v>
      </c>
      <c r="AI694" s="15">
        <v>0</v>
      </c>
      <c r="AJ694" s="15">
        <v>0</v>
      </c>
      <c r="AK694" s="15">
        <v>1</v>
      </c>
      <c r="AL694" s="15">
        <v>4.5999999999999996</v>
      </c>
      <c r="AM694" s="15">
        <v>4.666666666666667</v>
      </c>
      <c r="AN694" s="15">
        <v>2.75</v>
      </c>
      <c r="AO694" s="15">
        <v>4</v>
      </c>
      <c r="AP694" s="15">
        <v>2.6666666666666665</v>
      </c>
      <c r="AQ694" s="15">
        <v>2.5</v>
      </c>
      <c r="AR694" s="27">
        <v>3.5305555555555554</v>
      </c>
      <c r="AS694" s="15">
        <f t="shared" si="70"/>
        <v>0</v>
      </c>
      <c r="AT694" s="15">
        <f t="shared" si="71"/>
        <v>0</v>
      </c>
      <c r="AU694" s="15">
        <f t="shared" si="72"/>
        <v>0</v>
      </c>
      <c r="AV694" s="15">
        <f t="shared" si="73"/>
        <v>0</v>
      </c>
      <c r="AW694" s="15">
        <f t="shared" si="74"/>
        <v>0</v>
      </c>
      <c r="AX694" s="15">
        <f t="shared" si="75"/>
        <v>0</v>
      </c>
      <c r="AY694" s="15">
        <f t="shared" si="76"/>
        <v>0</v>
      </c>
    </row>
    <row r="695" spans="1:51" x14ac:dyDescent="0.2">
      <c r="A695" s="15">
        <v>347</v>
      </c>
      <c r="B695" s="15">
        <v>1110</v>
      </c>
      <c r="C695" s="15">
        <v>0</v>
      </c>
      <c r="D695" s="15">
        <v>1</v>
      </c>
      <c r="E695" s="15">
        <v>0</v>
      </c>
      <c r="F695" s="15">
        <v>0</v>
      </c>
      <c r="G695" s="15">
        <v>0</v>
      </c>
      <c r="H695" s="15">
        <v>1</v>
      </c>
      <c r="I695" s="15">
        <v>60</v>
      </c>
      <c r="J695" s="15">
        <v>0</v>
      </c>
      <c r="K695" s="15">
        <v>0</v>
      </c>
      <c r="L695" s="15">
        <v>0</v>
      </c>
      <c r="M695" s="15">
        <v>0</v>
      </c>
      <c r="N695" s="15">
        <v>0</v>
      </c>
      <c r="O695" s="15">
        <v>3</v>
      </c>
      <c r="P695" s="15">
        <v>30</v>
      </c>
      <c r="Q695" s="15">
        <v>0</v>
      </c>
      <c r="R695" s="15">
        <v>0</v>
      </c>
      <c r="S695" s="15">
        <v>0</v>
      </c>
      <c r="T695" s="15">
        <v>0</v>
      </c>
      <c r="U695" s="15">
        <v>1</v>
      </c>
      <c r="V695" s="15">
        <v>0</v>
      </c>
      <c r="W695" s="15">
        <v>1</v>
      </c>
      <c r="X695" s="15">
        <v>2</v>
      </c>
      <c r="Y695" s="193">
        <v>25</v>
      </c>
      <c r="Z695" s="15">
        <v>1.25</v>
      </c>
      <c r="AA695" s="15">
        <v>1.6666666666666667</v>
      </c>
      <c r="AB695" s="15">
        <v>1</v>
      </c>
      <c r="AC695" s="15">
        <v>2</v>
      </c>
      <c r="AD695" s="15">
        <v>1</v>
      </c>
      <c r="AE695" s="15">
        <v>1.3833333333333333</v>
      </c>
      <c r="AF695" s="15">
        <v>2</v>
      </c>
      <c r="AG695" s="15">
        <v>1</v>
      </c>
      <c r="AH695" s="15">
        <v>2</v>
      </c>
      <c r="AI695" s="15">
        <v>0</v>
      </c>
      <c r="AJ695" s="15">
        <v>0</v>
      </c>
      <c r="AK695" s="15">
        <v>1</v>
      </c>
      <c r="AL695" s="27">
        <v>4.5999999999999996</v>
      </c>
      <c r="AM695" s="27">
        <v>4.666666666666667</v>
      </c>
      <c r="AN695" s="27">
        <v>2.75</v>
      </c>
      <c r="AO695" s="27">
        <v>4</v>
      </c>
      <c r="AP695" s="27">
        <v>2.6666666666666665</v>
      </c>
      <c r="AQ695" s="27">
        <v>2.5</v>
      </c>
      <c r="AR695" s="27">
        <v>3.5305555555555554</v>
      </c>
      <c r="AS695" s="15">
        <f t="shared" si="70"/>
        <v>-0.40000000000000036</v>
      </c>
      <c r="AT695" s="15">
        <f t="shared" si="71"/>
        <v>0.99666666666666703</v>
      </c>
      <c r="AU695" s="15">
        <f t="shared" si="72"/>
        <v>-0.25</v>
      </c>
      <c r="AV695" s="15">
        <f t="shared" si="73"/>
        <v>0.20000000000000018</v>
      </c>
      <c r="AW695" s="15">
        <f t="shared" si="74"/>
        <v>0.66666666666666652</v>
      </c>
      <c r="AX695" s="15">
        <f t="shared" si="75"/>
        <v>0.5</v>
      </c>
      <c r="AY695" s="15">
        <f t="shared" si="76"/>
        <v>0.28555555555555578</v>
      </c>
    </row>
    <row r="696" spans="1:51" x14ac:dyDescent="0.2">
      <c r="A696" s="15">
        <v>348</v>
      </c>
      <c r="B696" s="15">
        <v>1111</v>
      </c>
      <c r="C696" s="15">
        <v>0</v>
      </c>
      <c r="D696" s="15">
        <v>1</v>
      </c>
      <c r="E696" s="15">
        <v>0</v>
      </c>
      <c r="F696" s="15">
        <v>0</v>
      </c>
      <c r="G696" s="15">
        <v>0</v>
      </c>
      <c r="H696" s="15">
        <v>1</v>
      </c>
      <c r="I696" s="15">
        <v>32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9</v>
      </c>
      <c r="P696" s="15">
        <v>10</v>
      </c>
      <c r="Q696" s="15">
        <v>0</v>
      </c>
      <c r="R696" s="15">
        <v>1</v>
      </c>
      <c r="S696" s="15">
        <v>0</v>
      </c>
      <c r="T696" s="15">
        <v>0</v>
      </c>
      <c r="U696" s="15">
        <v>1</v>
      </c>
      <c r="V696" s="15">
        <v>1</v>
      </c>
      <c r="W696" s="15">
        <v>0</v>
      </c>
      <c r="X696" s="15">
        <v>1</v>
      </c>
      <c r="Y696" s="193">
        <v>1500</v>
      </c>
      <c r="Z696" s="15">
        <v>1.75</v>
      </c>
      <c r="AA696" s="15">
        <v>1</v>
      </c>
      <c r="AB696" s="15">
        <v>1</v>
      </c>
      <c r="AC696" s="15">
        <v>1</v>
      </c>
      <c r="AD696" s="15">
        <v>4.5</v>
      </c>
      <c r="AE696" s="15">
        <v>1.85</v>
      </c>
      <c r="AF696" s="15">
        <v>2</v>
      </c>
      <c r="AG696" s="15">
        <v>1</v>
      </c>
      <c r="AH696" s="15">
        <v>2</v>
      </c>
      <c r="AI696" s="15">
        <v>0</v>
      </c>
      <c r="AJ696" s="15">
        <v>0</v>
      </c>
      <c r="AK696" s="15">
        <v>1</v>
      </c>
      <c r="AL696" s="15">
        <v>5</v>
      </c>
      <c r="AM696" s="15">
        <v>3.67</v>
      </c>
      <c r="AN696" s="15">
        <v>3</v>
      </c>
      <c r="AO696" s="15">
        <v>3.8</v>
      </c>
      <c r="AP696" s="15">
        <v>2</v>
      </c>
      <c r="AQ696" s="15">
        <v>2</v>
      </c>
      <c r="AR696" s="27">
        <v>3.2449999999999997</v>
      </c>
      <c r="AS696" s="15">
        <f t="shared" si="70"/>
        <v>0</v>
      </c>
      <c r="AT696" s="15">
        <f t="shared" si="71"/>
        <v>3.3333333333334103E-3</v>
      </c>
      <c r="AU696" s="15">
        <f t="shared" si="72"/>
        <v>0</v>
      </c>
      <c r="AV696" s="15">
        <f t="shared" si="73"/>
        <v>0</v>
      </c>
      <c r="AW696" s="15">
        <f t="shared" si="74"/>
        <v>0</v>
      </c>
      <c r="AX696" s="15">
        <f t="shared" si="75"/>
        <v>0</v>
      </c>
      <c r="AY696" s="15">
        <f t="shared" si="76"/>
        <v>5.555555555556424E-4</v>
      </c>
    </row>
    <row r="697" spans="1:51" x14ac:dyDescent="0.2">
      <c r="A697" s="15">
        <v>348</v>
      </c>
      <c r="B697" s="15">
        <v>1111</v>
      </c>
      <c r="C697" s="15">
        <v>0</v>
      </c>
      <c r="D697" s="15">
        <v>1</v>
      </c>
      <c r="E697" s="15">
        <v>0</v>
      </c>
      <c r="F697" s="15">
        <v>0</v>
      </c>
      <c r="G697" s="15">
        <v>0</v>
      </c>
      <c r="H697" s="15">
        <v>1</v>
      </c>
      <c r="I697" s="15">
        <v>32</v>
      </c>
      <c r="J697" s="15">
        <v>0</v>
      </c>
      <c r="K697" s="15">
        <v>0</v>
      </c>
      <c r="L697" s="15">
        <v>0</v>
      </c>
      <c r="M697" s="15">
        <v>0</v>
      </c>
      <c r="N697" s="15">
        <v>0</v>
      </c>
      <c r="O697" s="15">
        <v>9</v>
      </c>
      <c r="P697" s="15">
        <v>10</v>
      </c>
      <c r="Q697" s="15">
        <v>0</v>
      </c>
      <c r="R697" s="15">
        <v>1</v>
      </c>
      <c r="S697" s="15">
        <v>0</v>
      </c>
      <c r="T697" s="15">
        <v>0</v>
      </c>
      <c r="U697" s="15">
        <v>1</v>
      </c>
      <c r="V697" s="15">
        <v>0</v>
      </c>
      <c r="W697" s="15">
        <v>0</v>
      </c>
      <c r="X697" s="15">
        <v>1</v>
      </c>
      <c r="Y697" s="193">
        <v>1500</v>
      </c>
      <c r="Z697" s="15">
        <v>1.75</v>
      </c>
      <c r="AA697" s="15">
        <v>1</v>
      </c>
      <c r="AB697" s="15">
        <v>1</v>
      </c>
      <c r="AC697" s="15">
        <v>1</v>
      </c>
      <c r="AD697" s="15">
        <v>4.5</v>
      </c>
      <c r="AE697" s="15">
        <v>1.85</v>
      </c>
      <c r="AF697" s="15">
        <v>2</v>
      </c>
      <c r="AG697" s="15">
        <v>1</v>
      </c>
      <c r="AH697" s="15">
        <v>2</v>
      </c>
      <c r="AI697" s="15">
        <v>0</v>
      </c>
      <c r="AJ697" s="15">
        <v>0</v>
      </c>
      <c r="AK697" s="15">
        <v>1</v>
      </c>
      <c r="AL697" s="27">
        <v>5</v>
      </c>
      <c r="AM697" s="27">
        <v>3.6666666666666665</v>
      </c>
      <c r="AN697" s="27">
        <v>3</v>
      </c>
      <c r="AO697" s="27">
        <v>3.8</v>
      </c>
      <c r="AP697" s="27">
        <v>2</v>
      </c>
      <c r="AQ697" s="27">
        <v>2</v>
      </c>
      <c r="AR697" s="27">
        <v>3.244444444444444</v>
      </c>
      <c r="AS697" s="15">
        <f t="shared" si="70"/>
        <v>2.2000000000000002</v>
      </c>
      <c r="AT697" s="15">
        <f t="shared" si="71"/>
        <v>0.33333333333333304</v>
      </c>
      <c r="AU697" s="15">
        <f t="shared" si="72"/>
        <v>1</v>
      </c>
      <c r="AV697" s="15">
        <f t="shared" si="73"/>
        <v>2.4</v>
      </c>
      <c r="AW697" s="15">
        <f t="shared" si="74"/>
        <v>-1.6666666666666665</v>
      </c>
      <c r="AX697" s="15">
        <f t="shared" si="75"/>
        <v>0.5</v>
      </c>
      <c r="AY697" s="15">
        <f t="shared" si="76"/>
        <v>0.79444444444444429</v>
      </c>
    </row>
    <row r="698" spans="1:51" x14ac:dyDescent="0.2">
      <c r="A698" s="15">
        <v>349</v>
      </c>
      <c r="B698" s="15">
        <v>1112</v>
      </c>
      <c r="C698" s="15">
        <v>0</v>
      </c>
      <c r="D698" s="15">
        <v>1</v>
      </c>
      <c r="E698" s="15">
        <v>0</v>
      </c>
      <c r="F698" s="15">
        <v>0</v>
      </c>
      <c r="G698" s="15">
        <v>0</v>
      </c>
      <c r="H698" s="15">
        <v>0</v>
      </c>
      <c r="I698" s="15">
        <v>37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 s="15">
        <v>5</v>
      </c>
      <c r="P698" s="15">
        <v>9</v>
      </c>
      <c r="Q698" s="15">
        <v>0</v>
      </c>
      <c r="R698" s="15">
        <v>1</v>
      </c>
      <c r="S698" s="15">
        <v>0</v>
      </c>
      <c r="T698" s="15">
        <v>0</v>
      </c>
      <c r="U698" s="15">
        <v>1</v>
      </c>
      <c r="V698" s="15">
        <v>1</v>
      </c>
      <c r="W698" s="15">
        <v>1</v>
      </c>
      <c r="X698" s="15">
        <v>2</v>
      </c>
      <c r="Y698" s="193">
        <v>5000</v>
      </c>
      <c r="Z698" s="15">
        <v>3.25</v>
      </c>
      <c r="AA698" s="15">
        <v>4</v>
      </c>
      <c r="AB698" s="15">
        <v>2.3333333333333335</v>
      </c>
      <c r="AC698" s="15">
        <v>1</v>
      </c>
      <c r="AD698" s="15">
        <v>5</v>
      </c>
      <c r="AE698" s="15">
        <v>3.1166666666666667</v>
      </c>
      <c r="AF698" s="15">
        <v>1</v>
      </c>
      <c r="AG698" s="15">
        <v>1</v>
      </c>
      <c r="AH698" s="15">
        <v>3</v>
      </c>
      <c r="AI698" s="15">
        <v>1</v>
      </c>
      <c r="AJ698" s="15">
        <v>0</v>
      </c>
      <c r="AK698" s="15">
        <v>1</v>
      </c>
      <c r="AL698" s="15">
        <v>2.8</v>
      </c>
      <c r="AM698" s="15">
        <v>3.3333333333333335</v>
      </c>
      <c r="AN698" s="15">
        <v>2</v>
      </c>
      <c r="AO698" s="15">
        <v>1.4</v>
      </c>
      <c r="AP698" s="15">
        <v>3.6666666666666665</v>
      </c>
      <c r="AQ698" s="15">
        <v>1.5</v>
      </c>
      <c r="AR698" s="27">
        <v>2.4499999999999997</v>
      </c>
      <c r="AS698" s="15">
        <f t="shared" si="70"/>
        <v>0</v>
      </c>
      <c r="AT698" s="15">
        <f t="shared" si="71"/>
        <v>0</v>
      </c>
      <c r="AU698" s="15">
        <f t="shared" si="72"/>
        <v>-0.25</v>
      </c>
      <c r="AV698" s="15">
        <f t="shared" si="73"/>
        <v>0</v>
      </c>
      <c r="AW698" s="15">
        <f t="shared" si="74"/>
        <v>0.33333333333333304</v>
      </c>
      <c r="AX698" s="15">
        <f t="shared" si="75"/>
        <v>0</v>
      </c>
      <c r="AY698" s="15">
        <f t="shared" si="76"/>
        <v>1.3888888888888395E-2</v>
      </c>
    </row>
    <row r="699" spans="1:51" x14ac:dyDescent="0.2">
      <c r="A699" s="15">
        <v>349</v>
      </c>
      <c r="B699" s="15">
        <v>1112</v>
      </c>
      <c r="C699" s="15">
        <v>0</v>
      </c>
      <c r="D699" s="15">
        <v>1</v>
      </c>
      <c r="E699" s="15">
        <v>0</v>
      </c>
      <c r="F699" s="15">
        <v>0</v>
      </c>
      <c r="G699" s="15">
        <v>0</v>
      </c>
      <c r="H699" s="15">
        <v>0</v>
      </c>
      <c r="I699" s="15">
        <v>37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 s="15">
        <v>5</v>
      </c>
      <c r="P699" s="15">
        <v>9</v>
      </c>
      <c r="Q699" s="15">
        <v>0</v>
      </c>
      <c r="R699" s="15">
        <v>1</v>
      </c>
      <c r="S699" s="15">
        <v>0</v>
      </c>
      <c r="T699" s="15">
        <v>0</v>
      </c>
      <c r="U699" s="15">
        <v>1</v>
      </c>
      <c r="V699" s="15">
        <v>0</v>
      </c>
      <c r="W699" s="15">
        <v>1</v>
      </c>
      <c r="X699" s="15">
        <v>1</v>
      </c>
      <c r="Y699" s="193">
        <v>2000</v>
      </c>
      <c r="Z699" s="15">
        <v>3.25</v>
      </c>
      <c r="AA699" s="15">
        <v>4</v>
      </c>
      <c r="AB699" s="15">
        <v>2.3333333333333335</v>
      </c>
      <c r="AC699" s="15">
        <v>1</v>
      </c>
      <c r="AD699" s="15">
        <v>5</v>
      </c>
      <c r="AE699" s="15">
        <v>3.1166666666666667</v>
      </c>
      <c r="AF699" s="15">
        <v>1</v>
      </c>
      <c r="AG699" s="15">
        <v>1</v>
      </c>
      <c r="AH699" s="15">
        <v>3</v>
      </c>
      <c r="AI699" s="15">
        <v>1</v>
      </c>
      <c r="AJ699" s="15">
        <v>0</v>
      </c>
      <c r="AK699" s="15">
        <v>1</v>
      </c>
      <c r="AL699" s="27">
        <v>2.8</v>
      </c>
      <c r="AM699" s="27">
        <v>3.3333333333333335</v>
      </c>
      <c r="AN699" s="27">
        <v>2.25</v>
      </c>
      <c r="AO699" s="27">
        <v>1.4</v>
      </c>
      <c r="AP699" s="27">
        <v>3.3333333333333335</v>
      </c>
      <c r="AQ699" s="27">
        <v>1.5</v>
      </c>
      <c r="AR699" s="27">
        <v>2.4361111111111113</v>
      </c>
      <c r="AS699" s="15">
        <f t="shared" si="70"/>
        <v>-2</v>
      </c>
      <c r="AT699" s="15">
        <f t="shared" si="71"/>
        <v>-1.3333333333333335</v>
      </c>
      <c r="AU699" s="15">
        <f t="shared" si="72"/>
        <v>-2.75</v>
      </c>
      <c r="AV699" s="15">
        <f t="shared" si="73"/>
        <v>-3.4</v>
      </c>
      <c r="AW699" s="15">
        <f t="shared" si="74"/>
        <v>-1.6666666666666665</v>
      </c>
      <c r="AX699" s="15">
        <f t="shared" si="75"/>
        <v>-2</v>
      </c>
      <c r="AY699" s="15">
        <f t="shared" si="76"/>
        <v>-2.191666666666666</v>
      </c>
    </row>
    <row r="700" spans="1:51" x14ac:dyDescent="0.2">
      <c r="A700" s="15">
        <v>350</v>
      </c>
      <c r="B700" s="15">
        <v>1113</v>
      </c>
      <c r="C700" s="15">
        <v>0</v>
      </c>
      <c r="D700" s="15">
        <v>1</v>
      </c>
      <c r="E700" s="15">
        <v>0</v>
      </c>
      <c r="F700" s="15">
        <v>0</v>
      </c>
      <c r="G700" s="15">
        <v>0</v>
      </c>
      <c r="H700" s="15">
        <v>0</v>
      </c>
      <c r="I700" s="15">
        <v>80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3</v>
      </c>
      <c r="P700" s="15">
        <v>50</v>
      </c>
      <c r="Q700" s="15">
        <v>0</v>
      </c>
      <c r="R700" s="15">
        <v>0</v>
      </c>
      <c r="S700" s="15">
        <v>0</v>
      </c>
      <c r="T700" s="15">
        <v>0</v>
      </c>
      <c r="U700" s="15">
        <v>1</v>
      </c>
      <c r="V700" s="15">
        <v>1</v>
      </c>
      <c r="W700" s="15">
        <v>0</v>
      </c>
      <c r="X700" s="15">
        <v>1.5</v>
      </c>
      <c r="Y700" s="193">
        <v>1633.3333333333333</v>
      </c>
      <c r="Z700" s="15">
        <v>2</v>
      </c>
      <c r="AA700" s="15">
        <v>1.6666666666666667</v>
      </c>
      <c r="AB700" s="15">
        <v>1</v>
      </c>
      <c r="AC700" s="15">
        <v>1</v>
      </c>
      <c r="AD700" s="15">
        <v>3.5</v>
      </c>
      <c r="AE700" s="15">
        <v>1.8333333333333335</v>
      </c>
      <c r="AF700" s="15">
        <v>1</v>
      </c>
      <c r="AG700" s="15">
        <v>1</v>
      </c>
      <c r="AH700" s="15">
        <v>2</v>
      </c>
      <c r="AI700" s="15">
        <v>0</v>
      </c>
      <c r="AJ700" s="15">
        <v>0</v>
      </c>
      <c r="AK700" s="15">
        <v>1</v>
      </c>
      <c r="AL700" s="15">
        <v>4.8</v>
      </c>
      <c r="AM700" s="15">
        <v>4.666666666666667</v>
      </c>
      <c r="AN700" s="15">
        <v>5</v>
      </c>
      <c r="AO700" s="15">
        <v>4.8</v>
      </c>
      <c r="AP700" s="15">
        <v>5</v>
      </c>
      <c r="AQ700" s="15">
        <v>3.5</v>
      </c>
      <c r="AR700" s="27">
        <v>4.6277777777777773</v>
      </c>
      <c r="AS700" s="15">
        <f t="shared" si="70"/>
        <v>0.39999999999999947</v>
      </c>
      <c r="AT700" s="15">
        <f t="shared" si="71"/>
        <v>0</v>
      </c>
      <c r="AU700" s="15">
        <f t="shared" si="72"/>
        <v>0</v>
      </c>
      <c r="AV700" s="15">
        <f t="shared" si="73"/>
        <v>0.20000000000000018</v>
      </c>
      <c r="AW700" s="15">
        <f t="shared" si="74"/>
        <v>0</v>
      </c>
      <c r="AX700" s="15">
        <f t="shared" si="75"/>
        <v>0</v>
      </c>
      <c r="AY700" s="15">
        <f t="shared" si="76"/>
        <v>9.9999999999999645E-2</v>
      </c>
    </row>
    <row r="701" spans="1:51" x14ac:dyDescent="0.2">
      <c r="A701" s="15">
        <v>350</v>
      </c>
      <c r="B701" s="15">
        <v>1113</v>
      </c>
      <c r="C701" s="15">
        <v>0</v>
      </c>
      <c r="D701" s="15">
        <v>1</v>
      </c>
      <c r="E701" s="15">
        <v>0</v>
      </c>
      <c r="F701" s="15">
        <v>0</v>
      </c>
      <c r="G701" s="15">
        <v>0</v>
      </c>
      <c r="H701" s="15">
        <v>0</v>
      </c>
      <c r="I701" s="15">
        <v>80</v>
      </c>
      <c r="J701" s="15">
        <v>0</v>
      </c>
      <c r="K701" s="15">
        <v>0</v>
      </c>
      <c r="L701" s="15">
        <v>0</v>
      </c>
      <c r="M701" s="15">
        <v>0</v>
      </c>
      <c r="N701" s="15">
        <v>0</v>
      </c>
      <c r="O701" s="15">
        <v>3</v>
      </c>
      <c r="P701" s="15">
        <v>50</v>
      </c>
      <c r="Q701" s="15">
        <v>0</v>
      </c>
      <c r="R701" s="15">
        <v>0</v>
      </c>
      <c r="S701" s="15">
        <v>0</v>
      </c>
      <c r="T701" s="15">
        <v>0</v>
      </c>
      <c r="U701" s="15">
        <v>1</v>
      </c>
      <c r="V701" s="15">
        <v>0</v>
      </c>
      <c r="W701" s="15">
        <v>0</v>
      </c>
      <c r="X701" s="15">
        <v>1.5</v>
      </c>
      <c r="Y701" s="193">
        <v>1566.6666666666665</v>
      </c>
      <c r="Z701" s="15">
        <v>2</v>
      </c>
      <c r="AA701" s="15">
        <v>1.6666666666666667</v>
      </c>
      <c r="AB701" s="15">
        <v>1</v>
      </c>
      <c r="AC701" s="15">
        <v>1</v>
      </c>
      <c r="AD701" s="15">
        <v>3.5</v>
      </c>
      <c r="AE701" s="15">
        <v>1.8333333333333335</v>
      </c>
      <c r="AF701" s="15">
        <v>1</v>
      </c>
      <c r="AG701" s="15">
        <v>1</v>
      </c>
      <c r="AH701" s="15">
        <v>2</v>
      </c>
      <c r="AI701" s="15">
        <v>0</v>
      </c>
      <c r="AJ701" s="15">
        <v>0</v>
      </c>
      <c r="AK701" s="15">
        <v>1</v>
      </c>
      <c r="AL701" s="27">
        <v>4.4000000000000004</v>
      </c>
      <c r="AM701" s="27">
        <v>4.666666666666667</v>
      </c>
      <c r="AN701" s="27">
        <v>5</v>
      </c>
      <c r="AO701" s="27">
        <v>4.5999999999999996</v>
      </c>
      <c r="AP701" s="27">
        <v>5</v>
      </c>
      <c r="AQ701" s="27">
        <v>3.5</v>
      </c>
      <c r="AR701" s="27">
        <v>4.5277777777777777</v>
      </c>
      <c r="AS701" s="15">
        <f t="shared" si="70"/>
        <v>0</v>
      </c>
      <c r="AT701" s="15">
        <f t="shared" si="71"/>
        <v>0.33333333333333393</v>
      </c>
      <c r="AU701" s="15">
        <f t="shared" si="72"/>
        <v>1</v>
      </c>
      <c r="AV701" s="15">
        <f t="shared" si="73"/>
        <v>0.39999999999999947</v>
      </c>
      <c r="AW701" s="15">
        <f t="shared" si="74"/>
        <v>1</v>
      </c>
      <c r="AX701" s="15">
        <f t="shared" si="75"/>
        <v>-0.5</v>
      </c>
      <c r="AY701" s="15">
        <f t="shared" si="76"/>
        <v>0.37222222222222179</v>
      </c>
    </row>
    <row r="702" spans="1:51" x14ac:dyDescent="0.2">
      <c r="A702" s="15">
        <v>351</v>
      </c>
      <c r="B702" s="15">
        <v>1114</v>
      </c>
      <c r="C702" s="15">
        <v>0</v>
      </c>
      <c r="D702" s="15">
        <v>1</v>
      </c>
      <c r="E702" s="15">
        <v>0</v>
      </c>
      <c r="F702" s="15">
        <v>0</v>
      </c>
      <c r="G702" s="15">
        <v>0</v>
      </c>
      <c r="H702" s="15">
        <v>1</v>
      </c>
      <c r="I702" s="15">
        <v>30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 s="15">
        <v>6</v>
      </c>
      <c r="P702" s="15">
        <v>10</v>
      </c>
      <c r="Q702" s="15">
        <v>0</v>
      </c>
      <c r="R702" s="15">
        <v>1</v>
      </c>
      <c r="S702" s="15">
        <v>0</v>
      </c>
      <c r="T702" s="15">
        <v>0</v>
      </c>
      <c r="U702" s="15">
        <v>1</v>
      </c>
      <c r="V702" s="15">
        <v>1</v>
      </c>
      <c r="W702" s="15">
        <v>0</v>
      </c>
      <c r="X702" s="15">
        <v>1</v>
      </c>
      <c r="Y702" s="193">
        <v>1100</v>
      </c>
      <c r="Z702" s="15">
        <v>3</v>
      </c>
      <c r="AA702" s="15">
        <v>3</v>
      </c>
      <c r="AB702" s="15">
        <v>1</v>
      </c>
      <c r="AC702" s="15">
        <v>2</v>
      </c>
      <c r="AD702" s="15">
        <v>4.5</v>
      </c>
      <c r="AE702" s="15">
        <v>2.7</v>
      </c>
      <c r="AF702" s="15">
        <v>4</v>
      </c>
      <c r="AG702" s="15">
        <v>1</v>
      </c>
      <c r="AH702" s="15">
        <v>2</v>
      </c>
      <c r="AI702" s="15">
        <v>0</v>
      </c>
      <c r="AJ702" s="15">
        <v>0</v>
      </c>
      <c r="AK702" s="15">
        <v>0</v>
      </c>
      <c r="AL702" s="15">
        <v>4.4000000000000004</v>
      </c>
      <c r="AM702" s="15">
        <v>4.333333333333333</v>
      </c>
      <c r="AN702" s="15">
        <v>4</v>
      </c>
      <c r="AO702" s="15">
        <v>4.2</v>
      </c>
      <c r="AP702" s="15">
        <v>4</v>
      </c>
      <c r="AQ702" s="15">
        <v>4</v>
      </c>
      <c r="AR702" s="27">
        <v>4.1555555555555559</v>
      </c>
      <c r="AS702" s="15">
        <f t="shared" si="70"/>
        <v>0</v>
      </c>
      <c r="AT702" s="15">
        <f t="shared" si="71"/>
        <v>0.33333333333333304</v>
      </c>
      <c r="AU702" s="15">
        <f t="shared" si="72"/>
        <v>-1</v>
      </c>
      <c r="AV702" s="15">
        <f t="shared" si="73"/>
        <v>0</v>
      </c>
      <c r="AW702" s="15">
        <f t="shared" si="74"/>
        <v>0</v>
      </c>
      <c r="AX702" s="15">
        <f t="shared" si="75"/>
        <v>0</v>
      </c>
      <c r="AY702" s="15">
        <f t="shared" si="76"/>
        <v>-0.11111111111111072</v>
      </c>
    </row>
    <row r="703" spans="1:51" x14ac:dyDescent="0.2">
      <c r="A703" s="15">
        <v>351</v>
      </c>
      <c r="B703" s="15">
        <v>1114</v>
      </c>
      <c r="C703" s="15">
        <v>0</v>
      </c>
      <c r="D703" s="15">
        <v>1</v>
      </c>
      <c r="E703" s="15">
        <v>0</v>
      </c>
      <c r="F703" s="15">
        <v>0</v>
      </c>
      <c r="G703" s="15">
        <v>0</v>
      </c>
      <c r="H703" s="15">
        <v>1</v>
      </c>
      <c r="I703" s="15">
        <v>30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 s="15">
        <v>6</v>
      </c>
      <c r="P703" s="15">
        <v>10</v>
      </c>
      <c r="Q703" s="15">
        <v>0</v>
      </c>
      <c r="R703" s="15">
        <v>1</v>
      </c>
      <c r="S703" s="15">
        <v>0</v>
      </c>
      <c r="T703" s="15">
        <v>0</v>
      </c>
      <c r="U703" s="15">
        <v>1</v>
      </c>
      <c r="V703" s="15">
        <v>0</v>
      </c>
      <c r="W703" s="15">
        <v>0</v>
      </c>
      <c r="X703" s="15">
        <v>1</v>
      </c>
      <c r="Y703" s="193">
        <v>1150</v>
      </c>
      <c r="Z703" s="15">
        <v>3</v>
      </c>
      <c r="AA703" s="15">
        <v>3</v>
      </c>
      <c r="AB703" s="15">
        <v>1</v>
      </c>
      <c r="AC703" s="15">
        <v>2</v>
      </c>
      <c r="AD703" s="15">
        <v>4.5</v>
      </c>
      <c r="AE703" s="15">
        <v>2.7</v>
      </c>
      <c r="AF703" s="15">
        <v>4</v>
      </c>
      <c r="AG703" s="15">
        <v>1</v>
      </c>
      <c r="AH703" s="15">
        <v>2</v>
      </c>
      <c r="AI703" s="15">
        <v>0</v>
      </c>
      <c r="AJ703" s="15">
        <v>0</v>
      </c>
      <c r="AK703" s="15">
        <v>0</v>
      </c>
      <c r="AL703" s="27">
        <v>4.4000000000000004</v>
      </c>
      <c r="AM703" s="27">
        <v>4</v>
      </c>
      <c r="AN703" s="27">
        <v>5</v>
      </c>
      <c r="AO703" s="27">
        <v>4.2</v>
      </c>
      <c r="AP703" s="27">
        <v>4</v>
      </c>
      <c r="AQ703" s="27">
        <v>4</v>
      </c>
      <c r="AR703" s="27">
        <v>4.2666666666666666</v>
      </c>
      <c r="AS703" s="15">
        <f t="shared" si="70"/>
        <v>0</v>
      </c>
      <c r="AT703" s="15">
        <f t="shared" si="71"/>
        <v>0.66666666666666652</v>
      </c>
      <c r="AU703" s="15">
        <f t="shared" si="72"/>
        <v>2.5</v>
      </c>
      <c r="AV703" s="15">
        <f t="shared" si="73"/>
        <v>0.80000000000000027</v>
      </c>
      <c r="AW703" s="15">
        <f t="shared" si="74"/>
        <v>0.33000000000000007</v>
      </c>
      <c r="AX703" s="15">
        <f t="shared" si="75"/>
        <v>0.25</v>
      </c>
      <c r="AY703" s="15">
        <f t="shared" si="76"/>
        <v>0.75777777777777766</v>
      </c>
    </row>
    <row r="704" spans="1:51" x14ac:dyDescent="0.2">
      <c r="A704" s="15">
        <v>352</v>
      </c>
      <c r="B704" s="15">
        <v>1115</v>
      </c>
      <c r="C704" s="15">
        <v>0</v>
      </c>
      <c r="D704" s="15">
        <v>1</v>
      </c>
      <c r="E704" s="15">
        <v>0</v>
      </c>
      <c r="F704" s="15">
        <v>0</v>
      </c>
      <c r="G704" s="15">
        <v>0</v>
      </c>
      <c r="H704" s="15">
        <v>1</v>
      </c>
      <c r="I704" s="15">
        <v>27</v>
      </c>
      <c r="J704" s="15">
        <v>1</v>
      </c>
      <c r="K704" s="15">
        <v>0</v>
      </c>
      <c r="L704" s="15">
        <v>0</v>
      </c>
      <c r="M704" s="15">
        <v>0</v>
      </c>
      <c r="N704" s="15">
        <v>0</v>
      </c>
      <c r="O704" s="15">
        <v>3</v>
      </c>
      <c r="P704" s="15">
        <v>5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1</v>
      </c>
      <c r="W704" s="15">
        <v>1</v>
      </c>
      <c r="X704" s="15">
        <v>5</v>
      </c>
      <c r="Y704" s="193">
        <v>1200</v>
      </c>
      <c r="Z704" s="15">
        <v>2.25</v>
      </c>
      <c r="AA704" s="15">
        <v>2.6666666666666665</v>
      </c>
      <c r="AB704" s="15">
        <v>1</v>
      </c>
      <c r="AC704" s="15">
        <v>1</v>
      </c>
      <c r="AD704" s="15">
        <v>4</v>
      </c>
      <c r="AE704" s="15">
        <v>2.1833333333333331</v>
      </c>
      <c r="AF704" s="15">
        <v>1</v>
      </c>
      <c r="AG704" s="15">
        <v>1</v>
      </c>
      <c r="AH704" s="15">
        <v>4</v>
      </c>
      <c r="AI704" s="15">
        <v>0</v>
      </c>
      <c r="AJ704" s="15">
        <v>1</v>
      </c>
      <c r="AK704" s="15">
        <v>1</v>
      </c>
      <c r="AL704" s="15">
        <v>4.4000000000000004</v>
      </c>
      <c r="AM704" s="15">
        <v>3.3333333333333335</v>
      </c>
      <c r="AN704" s="15">
        <v>2.5</v>
      </c>
      <c r="AO704" s="15">
        <v>3.4</v>
      </c>
      <c r="AP704" s="15">
        <v>3.67</v>
      </c>
      <c r="AQ704" s="15">
        <v>3.75</v>
      </c>
      <c r="AR704" s="27">
        <v>3.5088888888888889</v>
      </c>
      <c r="AS704" s="15">
        <f t="shared" si="70"/>
        <v>-0.39999999999999947</v>
      </c>
      <c r="AT704" s="15">
        <f t="shared" si="71"/>
        <v>-0.33333333333333304</v>
      </c>
      <c r="AU704" s="15">
        <f t="shared" si="72"/>
        <v>0</v>
      </c>
      <c r="AV704" s="15">
        <f t="shared" si="73"/>
        <v>-1.1999999999999997</v>
      </c>
      <c r="AW704" s="15">
        <f t="shared" si="74"/>
        <v>3.3333333333334103E-3</v>
      </c>
      <c r="AX704" s="15">
        <f t="shared" si="75"/>
        <v>-0.75</v>
      </c>
      <c r="AY704" s="15">
        <f t="shared" si="76"/>
        <v>-0.44666666666666677</v>
      </c>
    </row>
    <row r="705" spans="1:51" x14ac:dyDescent="0.2">
      <c r="A705" s="15">
        <v>352</v>
      </c>
      <c r="B705" s="15">
        <v>1115</v>
      </c>
      <c r="C705" s="15">
        <v>0</v>
      </c>
      <c r="D705" s="15">
        <v>1</v>
      </c>
      <c r="E705" s="15">
        <v>0</v>
      </c>
      <c r="F705" s="15">
        <v>0</v>
      </c>
      <c r="G705" s="15">
        <v>0</v>
      </c>
      <c r="H705" s="15">
        <v>1</v>
      </c>
      <c r="I705" s="15">
        <v>27</v>
      </c>
      <c r="J705" s="15">
        <v>1</v>
      </c>
      <c r="K705" s="15">
        <v>0</v>
      </c>
      <c r="L705" s="15">
        <v>0</v>
      </c>
      <c r="M705" s="15">
        <v>0</v>
      </c>
      <c r="N705" s="15">
        <v>0</v>
      </c>
      <c r="O705" s="15">
        <v>3</v>
      </c>
      <c r="P705" s="15">
        <v>5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1</v>
      </c>
      <c r="X705" s="15">
        <v>7</v>
      </c>
      <c r="Y705" s="193">
        <v>1428.5714285714287</v>
      </c>
      <c r="Z705" s="15">
        <v>2.25</v>
      </c>
      <c r="AA705" s="15">
        <v>2.6666666666666665</v>
      </c>
      <c r="AB705" s="15">
        <v>1</v>
      </c>
      <c r="AC705" s="15">
        <v>1</v>
      </c>
      <c r="AD705" s="15">
        <v>4</v>
      </c>
      <c r="AE705" s="15">
        <v>2.1833333333333331</v>
      </c>
      <c r="AF705" s="15">
        <v>1</v>
      </c>
      <c r="AG705" s="15">
        <v>1</v>
      </c>
      <c r="AH705" s="15">
        <v>4</v>
      </c>
      <c r="AI705" s="15">
        <v>0</v>
      </c>
      <c r="AJ705" s="15">
        <v>1</v>
      </c>
      <c r="AK705" s="15">
        <v>1</v>
      </c>
      <c r="AL705" s="27">
        <v>4.8</v>
      </c>
      <c r="AM705" s="27">
        <v>3.6666666666666665</v>
      </c>
      <c r="AN705" s="27">
        <v>2.5</v>
      </c>
      <c r="AO705" s="27">
        <v>4.5999999999999996</v>
      </c>
      <c r="AP705" s="27">
        <v>3.6666666666666665</v>
      </c>
      <c r="AQ705" s="27">
        <v>4.5</v>
      </c>
      <c r="AR705" s="27">
        <v>3.9555555555555557</v>
      </c>
      <c r="AS705" s="15">
        <f t="shared" si="70"/>
        <v>-0.20000000000000018</v>
      </c>
      <c r="AT705" s="15">
        <f t="shared" si="71"/>
        <v>-1.0000000000000004</v>
      </c>
      <c r="AU705" s="15">
        <f t="shared" si="72"/>
        <v>-2.25</v>
      </c>
      <c r="AV705" s="15">
        <f t="shared" si="73"/>
        <v>0.39999999999999947</v>
      </c>
      <c r="AW705" s="15">
        <f t="shared" si="74"/>
        <v>1</v>
      </c>
      <c r="AX705" s="15">
        <f t="shared" si="75"/>
        <v>-0.5</v>
      </c>
      <c r="AY705" s="15">
        <f t="shared" si="76"/>
        <v>-0.42499999999999982</v>
      </c>
    </row>
    <row r="706" spans="1:51" x14ac:dyDescent="0.2">
      <c r="A706" s="15">
        <v>353</v>
      </c>
      <c r="B706" s="15">
        <v>1116</v>
      </c>
      <c r="C706" s="15">
        <v>0</v>
      </c>
      <c r="D706" s="15">
        <v>1</v>
      </c>
      <c r="E706" s="15">
        <v>0</v>
      </c>
      <c r="F706" s="15">
        <v>0</v>
      </c>
      <c r="G706" s="15">
        <v>0</v>
      </c>
      <c r="H706" s="15">
        <v>1</v>
      </c>
      <c r="I706" s="15">
        <v>27</v>
      </c>
      <c r="J706" s="15">
        <v>1</v>
      </c>
      <c r="K706" s="15">
        <v>0</v>
      </c>
      <c r="L706" s="15">
        <v>0</v>
      </c>
      <c r="M706" s="15">
        <v>0</v>
      </c>
      <c r="N706" s="15">
        <v>0</v>
      </c>
      <c r="O706" s="15">
        <v>6</v>
      </c>
      <c r="P706" s="15">
        <v>15</v>
      </c>
      <c r="Q706" s="15">
        <v>0</v>
      </c>
      <c r="R706" s="15">
        <v>1</v>
      </c>
      <c r="S706" s="15">
        <v>1</v>
      </c>
      <c r="T706" s="15">
        <v>4000</v>
      </c>
      <c r="U706" s="15">
        <v>1</v>
      </c>
      <c r="V706" s="15">
        <v>1</v>
      </c>
      <c r="W706" s="15">
        <v>0</v>
      </c>
      <c r="X706" s="15">
        <v>0.4</v>
      </c>
      <c r="Y706" s="193">
        <v>3000</v>
      </c>
      <c r="Z706" s="15">
        <v>3.5</v>
      </c>
      <c r="AA706" s="15">
        <v>1.6666666666666667</v>
      </c>
      <c r="AB706" s="15">
        <v>1</v>
      </c>
      <c r="AC706" s="15">
        <v>1</v>
      </c>
      <c r="AD706" s="15">
        <v>3.5</v>
      </c>
      <c r="AE706" s="15">
        <v>2.1333333333333337</v>
      </c>
      <c r="AF706" s="15">
        <v>1</v>
      </c>
      <c r="AG706" s="15">
        <v>1</v>
      </c>
      <c r="AH706" s="15">
        <v>2</v>
      </c>
      <c r="AI706" s="15">
        <v>0</v>
      </c>
      <c r="AJ706" s="15">
        <v>0</v>
      </c>
      <c r="AK706" s="15">
        <v>1</v>
      </c>
      <c r="AL706" s="15">
        <v>5</v>
      </c>
      <c r="AM706" s="15">
        <v>4.666666666666667</v>
      </c>
      <c r="AN706" s="15">
        <v>4.75</v>
      </c>
      <c r="AO706" s="15">
        <v>4.2</v>
      </c>
      <c r="AP706" s="15">
        <v>2.6666666666666665</v>
      </c>
      <c r="AQ706" s="15">
        <v>5</v>
      </c>
      <c r="AR706" s="27">
        <v>4.3805555555555555</v>
      </c>
      <c r="AS706" s="15">
        <f t="shared" si="70"/>
        <v>0</v>
      </c>
      <c r="AT706" s="15">
        <f t="shared" si="71"/>
        <v>0</v>
      </c>
      <c r="AU706" s="15">
        <f t="shared" si="72"/>
        <v>0</v>
      </c>
      <c r="AV706" s="15">
        <f t="shared" si="73"/>
        <v>0.20000000000000018</v>
      </c>
      <c r="AW706" s="15">
        <f t="shared" si="74"/>
        <v>-0.33333333333333348</v>
      </c>
      <c r="AX706" s="15">
        <f t="shared" si="75"/>
        <v>0.75</v>
      </c>
      <c r="AY706" s="15">
        <f t="shared" si="76"/>
        <v>0.10277777777777786</v>
      </c>
    </row>
    <row r="707" spans="1:51" x14ac:dyDescent="0.2">
      <c r="A707" s="15">
        <v>353</v>
      </c>
      <c r="B707" s="15">
        <v>1116</v>
      </c>
      <c r="C707" s="15">
        <v>0</v>
      </c>
      <c r="D707" s="15">
        <v>1</v>
      </c>
      <c r="E707" s="15">
        <v>0</v>
      </c>
      <c r="F707" s="15">
        <v>0</v>
      </c>
      <c r="G707" s="15">
        <v>0</v>
      </c>
      <c r="H707" s="15">
        <v>1</v>
      </c>
      <c r="I707" s="15">
        <v>27</v>
      </c>
      <c r="J707" s="15">
        <v>1</v>
      </c>
      <c r="K707" s="15">
        <v>0</v>
      </c>
      <c r="L707" s="15">
        <v>0</v>
      </c>
      <c r="M707" s="15">
        <v>0</v>
      </c>
      <c r="N707" s="15">
        <v>0</v>
      </c>
      <c r="O707" s="15">
        <v>6</v>
      </c>
      <c r="P707" s="15">
        <v>15</v>
      </c>
      <c r="Q707" s="15">
        <v>0</v>
      </c>
      <c r="R707" s="15">
        <v>1</v>
      </c>
      <c r="S707" s="15">
        <v>1</v>
      </c>
      <c r="T707" s="15">
        <v>4000</v>
      </c>
      <c r="U707" s="15">
        <v>1</v>
      </c>
      <c r="V707" s="15">
        <v>0</v>
      </c>
      <c r="W707" s="15">
        <v>0</v>
      </c>
      <c r="X707" s="15">
        <v>0.4</v>
      </c>
      <c r="Y707" s="193">
        <v>3375</v>
      </c>
      <c r="Z707" s="15">
        <v>3.5</v>
      </c>
      <c r="AA707" s="15">
        <v>1.6666666666666667</v>
      </c>
      <c r="AB707" s="15">
        <v>1</v>
      </c>
      <c r="AC707" s="15">
        <v>1</v>
      </c>
      <c r="AD707" s="15">
        <v>3.5</v>
      </c>
      <c r="AE707" s="15">
        <v>2.1333333333333337</v>
      </c>
      <c r="AF707" s="15">
        <v>1</v>
      </c>
      <c r="AG707" s="15">
        <v>1</v>
      </c>
      <c r="AH707" s="15">
        <v>2</v>
      </c>
      <c r="AI707" s="15">
        <v>0</v>
      </c>
      <c r="AJ707" s="15">
        <v>0</v>
      </c>
      <c r="AK707" s="15">
        <v>1</v>
      </c>
      <c r="AL707" s="27">
        <v>5</v>
      </c>
      <c r="AM707" s="27">
        <v>4.666666666666667</v>
      </c>
      <c r="AN707" s="27">
        <v>4.75</v>
      </c>
      <c r="AO707" s="27">
        <v>4</v>
      </c>
      <c r="AP707" s="27">
        <v>3</v>
      </c>
      <c r="AQ707" s="27">
        <v>4.25</v>
      </c>
      <c r="AR707" s="27">
        <v>4.2777777777777777</v>
      </c>
      <c r="AS707" s="15">
        <f t="shared" ref="AS707:AS770" si="77">$AL707-$AL708</f>
        <v>1.2000000000000002</v>
      </c>
      <c r="AT707" s="15">
        <f t="shared" ref="AT707:AT770" si="78">$AM707-$AM708</f>
        <v>0.33333333333333393</v>
      </c>
      <c r="AU707" s="15">
        <f t="shared" ref="AU707:AU770" si="79">$AN707-$AN708</f>
        <v>0</v>
      </c>
      <c r="AV707" s="15">
        <f t="shared" ref="AV707:AV770" si="80">$AO707-$AO708</f>
        <v>0</v>
      </c>
      <c r="AW707" s="15">
        <f t="shared" ref="AW707:AW770" si="81">$AP707-$AP708</f>
        <v>-1.333333333333333</v>
      </c>
      <c r="AX707" s="15">
        <f t="shared" ref="AX707:AX770" si="82">$AQ707-$AQ708</f>
        <v>1.75</v>
      </c>
      <c r="AY707" s="15">
        <f t="shared" ref="AY707:AY770" si="83">$AR707-$AR708</f>
        <v>0.32500000000000018</v>
      </c>
    </row>
    <row r="708" spans="1:51" x14ac:dyDescent="0.2">
      <c r="A708" s="15">
        <v>354</v>
      </c>
      <c r="B708" s="15">
        <v>1117</v>
      </c>
      <c r="C708" s="15">
        <v>0</v>
      </c>
      <c r="D708" s="15">
        <v>1</v>
      </c>
      <c r="E708" s="15">
        <v>0</v>
      </c>
      <c r="F708" s="15">
        <v>0</v>
      </c>
      <c r="G708" s="15">
        <v>0</v>
      </c>
      <c r="H708" s="15">
        <v>0</v>
      </c>
      <c r="I708" s="15">
        <v>36</v>
      </c>
      <c r="J708" s="15">
        <v>1</v>
      </c>
      <c r="K708" s="15">
        <v>0</v>
      </c>
      <c r="L708" s="15">
        <v>0</v>
      </c>
      <c r="M708" s="15">
        <v>0</v>
      </c>
      <c r="N708" s="15">
        <v>0</v>
      </c>
      <c r="O708" s="15">
        <v>4</v>
      </c>
      <c r="P708" s="15">
        <v>16</v>
      </c>
      <c r="Q708" s="15">
        <v>1</v>
      </c>
      <c r="R708" s="15">
        <v>1</v>
      </c>
      <c r="S708" s="15">
        <v>0</v>
      </c>
      <c r="T708" s="15">
        <v>0</v>
      </c>
      <c r="U708" s="15">
        <v>1</v>
      </c>
      <c r="V708" s="15">
        <v>1</v>
      </c>
      <c r="W708" s="15">
        <v>1</v>
      </c>
      <c r="X708" s="15">
        <v>0.5</v>
      </c>
      <c r="Y708" s="193">
        <v>324</v>
      </c>
      <c r="Z708" s="15">
        <v>1.25</v>
      </c>
      <c r="AA708" s="15">
        <v>1.6666666666666667</v>
      </c>
      <c r="AB708" s="15">
        <v>1.6666666666666667</v>
      </c>
      <c r="AC708" s="15">
        <v>1</v>
      </c>
      <c r="AD708" s="15">
        <v>3</v>
      </c>
      <c r="AE708" s="15">
        <v>1.7166666666666668</v>
      </c>
      <c r="AF708" s="15">
        <v>3</v>
      </c>
      <c r="AG708" s="15">
        <v>1</v>
      </c>
      <c r="AH708" s="15">
        <v>2</v>
      </c>
      <c r="AI708" s="15">
        <v>0</v>
      </c>
      <c r="AJ708" s="15">
        <v>0</v>
      </c>
      <c r="AK708" s="15">
        <v>1</v>
      </c>
      <c r="AL708" s="15">
        <v>3.8</v>
      </c>
      <c r="AM708" s="15">
        <v>4.333333333333333</v>
      </c>
      <c r="AN708" s="15">
        <v>4.75</v>
      </c>
      <c r="AO708" s="15">
        <v>4</v>
      </c>
      <c r="AP708" s="15">
        <v>4.333333333333333</v>
      </c>
      <c r="AQ708" s="15">
        <v>2.5</v>
      </c>
      <c r="AR708" s="27">
        <v>3.9527777777777775</v>
      </c>
      <c r="AS708" s="15">
        <f t="shared" si="77"/>
        <v>0</v>
      </c>
      <c r="AT708" s="15">
        <f t="shared" si="78"/>
        <v>0</v>
      </c>
      <c r="AU708" s="15">
        <f t="shared" si="79"/>
        <v>0</v>
      </c>
      <c r="AV708" s="15">
        <f t="shared" si="80"/>
        <v>0</v>
      </c>
      <c r="AW708" s="15">
        <f t="shared" si="81"/>
        <v>0</v>
      </c>
      <c r="AX708" s="15">
        <f t="shared" si="82"/>
        <v>0</v>
      </c>
      <c r="AY708" s="15">
        <f t="shared" si="83"/>
        <v>0</v>
      </c>
    </row>
    <row r="709" spans="1:51" x14ac:dyDescent="0.2">
      <c r="A709" s="15">
        <v>354</v>
      </c>
      <c r="B709" s="15">
        <v>1117</v>
      </c>
      <c r="C709" s="15">
        <v>0</v>
      </c>
      <c r="D709" s="15">
        <v>1</v>
      </c>
      <c r="E709" s="15">
        <v>0</v>
      </c>
      <c r="F709" s="15">
        <v>0</v>
      </c>
      <c r="G709" s="15">
        <v>0</v>
      </c>
      <c r="H709" s="15">
        <v>0</v>
      </c>
      <c r="I709" s="15">
        <v>36</v>
      </c>
      <c r="J709" s="15">
        <v>1</v>
      </c>
      <c r="K709" s="15">
        <v>0</v>
      </c>
      <c r="L709" s="15">
        <v>0</v>
      </c>
      <c r="M709" s="15">
        <v>0</v>
      </c>
      <c r="N709" s="15">
        <v>0</v>
      </c>
      <c r="O709" s="15">
        <v>4</v>
      </c>
      <c r="P709" s="15">
        <v>16</v>
      </c>
      <c r="Q709" s="15">
        <v>1</v>
      </c>
      <c r="R709" s="15">
        <v>1</v>
      </c>
      <c r="S709" s="15">
        <v>0</v>
      </c>
      <c r="T709" s="15">
        <v>0</v>
      </c>
      <c r="U709" s="15">
        <v>1</v>
      </c>
      <c r="V709" s="15">
        <v>0</v>
      </c>
      <c r="W709" s="15">
        <v>1</v>
      </c>
      <c r="X709" s="15">
        <v>0.25</v>
      </c>
      <c r="Y709" s="193">
        <v>648</v>
      </c>
      <c r="Z709" s="15">
        <v>1.25</v>
      </c>
      <c r="AA709" s="15">
        <v>1.6666666666666667</v>
      </c>
      <c r="AB709" s="15">
        <v>1.6666666666666667</v>
      </c>
      <c r="AC709" s="15">
        <v>1</v>
      </c>
      <c r="AD709" s="15">
        <v>3</v>
      </c>
      <c r="AE709" s="15">
        <v>1.7166666666666668</v>
      </c>
      <c r="AF709" s="15">
        <v>3</v>
      </c>
      <c r="AG709" s="15">
        <v>1</v>
      </c>
      <c r="AH709" s="15">
        <v>2</v>
      </c>
      <c r="AI709" s="15">
        <v>0</v>
      </c>
      <c r="AJ709" s="15">
        <v>0</v>
      </c>
      <c r="AK709" s="15">
        <v>1</v>
      </c>
      <c r="AL709" s="27">
        <v>3.8</v>
      </c>
      <c r="AM709" s="27">
        <v>4.333333333333333</v>
      </c>
      <c r="AN709" s="27">
        <v>4.75</v>
      </c>
      <c r="AO709" s="27">
        <v>4</v>
      </c>
      <c r="AP709" s="27">
        <v>4.333333333333333</v>
      </c>
      <c r="AQ709" s="27">
        <v>2.5</v>
      </c>
      <c r="AR709" s="27">
        <v>3.9527777777777775</v>
      </c>
      <c r="AS709" s="15">
        <f t="shared" si="77"/>
        <v>-1</v>
      </c>
      <c r="AT709" s="15">
        <f t="shared" si="78"/>
        <v>-0.66666666666666696</v>
      </c>
      <c r="AU709" s="15">
        <f t="shared" si="79"/>
        <v>0</v>
      </c>
      <c r="AV709" s="15">
        <f t="shared" si="80"/>
        <v>-0.59999999999999964</v>
      </c>
      <c r="AW709" s="15">
        <f t="shared" si="81"/>
        <v>-0.66666666666666696</v>
      </c>
      <c r="AX709" s="15">
        <f t="shared" si="82"/>
        <v>0.25</v>
      </c>
      <c r="AY709" s="15">
        <f t="shared" si="83"/>
        <v>-0.44722222222222197</v>
      </c>
    </row>
    <row r="710" spans="1:51" x14ac:dyDescent="0.2">
      <c r="A710" s="15">
        <v>355</v>
      </c>
      <c r="B710" s="15">
        <v>1118</v>
      </c>
      <c r="C710" s="15">
        <v>0</v>
      </c>
      <c r="D710" s="15">
        <v>1</v>
      </c>
      <c r="E710" s="15">
        <v>0</v>
      </c>
      <c r="F710" s="15">
        <v>0</v>
      </c>
      <c r="G710" s="15">
        <v>0</v>
      </c>
      <c r="H710" s="15">
        <v>0</v>
      </c>
      <c r="I710" s="15">
        <v>25</v>
      </c>
      <c r="J710" s="15">
        <v>0</v>
      </c>
      <c r="K710" s="15">
        <v>1</v>
      </c>
      <c r="L710" s="15">
        <v>0</v>
      </c>
      <c r="M710" s="15">
        <v>0</v>
      </c>
      <c r="N710" s="15">
        <v>0</v>
      </c>
      <c r="O710" s="15">
        <v>5</v>
      </c>
      <c r="P710" s="15">
        <v>6</v>
      </c>
      <c r="Q710" s="15">
        <v>0</v>
      </c>
      <c r="R710" s="15">
        <v>0</v>
      </c>
      <c r="S710" s="15">
        <v>0</v>
      </c>
      <c r="T710" s="15">
        <v>0</v>
      </c>
      <c r="U710" s="15">
        <v>1</v>
      </c>
      <c r="V710" s="15">
        <v>1</v>
      </c>
      <c r="W710" s="15">
        <v>1</v>
      </c>
      <c r="X710" s="15">
        <v>1</v>
      </c>
      <c r="Y710" s="193">
        <v>4000</v>
      </c>
      <c r="Z710" s="15">
        <v>2.25</v>
      </c>
      <c r="AA710" s="15">
        <v>1.6666666666666667</v>
      </c>
      <c r="AB710" s="15">
        <v>1</v>
      </c>
      <c r="AC710" s="15">
        <v>1</v>
      </c>
      <c r="AD710" s="15">
        <v>3</v>
      </c>
      <c r="AE710" s="15">
        <v>1.7833333333333337</v>
      </c>
      <c r="AF710" s="15">
        <v>1</v>
      </c>
      <c r="AG710" s="15">
        <v>1</v>
      </c>
      <c r="AH710" s="15">
        <v>2</v>
      </c>
      <c r="AI710" s="15">
        <v>0</v>
      </c>
      <c r="AJ710" s="15">
        <v>0</v>
      </c>
      <c r="AK710" s="15">
        <v>1</v>
      </c>
      <c r="AL710" s="15">
        <v>4.8</v>
      </c>
      <c r="AM710" s="15">
        <v>5</v>
      </c>
      <c r="AN710" s="15">
        <v>4.75</v>
      </c>
      <c r="AO710" s="15">
        <v>4.5999999999999996</v>
      </c>
      <c r="AP710" s="15">
        <v>5</v>
      </c>
      <c r="AQ710" s="15">
        <v>2.25</v>
      </c>
      <c r="AR710" s="27">
        <v>4.3999999999999995</v>
      </c>
      <c r="AS710" s="15">
        <f t="shared" si="77"/>
        <v>0.20000000000000018</v>
      </c>
      <c r="AT710" s="15">
        <f t="shared" si="78"/>
        <v>0</v>
      </c>
      <c r="AU710" s="15">
        <f t="shared" si="79"/>
        <v>0</v>
      </c>
      <c r="AV710" s="15">
        <f t="shared" si="80"/>
        <v>0</v>
      </c>
      <c r="AW710" s="15">
        <f t="shared" si="81"/>
        <v>0</v>
      </c>
      <c r="AX710" s="15">
        <f t="shared" si="82"/>
        <v>0</v>
      </c>
      <c r="AY710" s="15">
        <f t="shared" si="83"/>
        <v>3.3333333333333215E-2</v>
      </c>
    </row>
    <row r="711" spans="1:51" x14ac:dyDescent="0.2">
      <c r="A711" s="15">
        <v>355</v>
      </c>
      <c r="B711" s="15">
        <v>1118</v>
      </c>
      <c r="C711" s="15">
        <v>0</v>
      </c>
      <c r="D711" s="15">
        <v>1</v>
      </c>
      <c r="E711" s="15">
        <v>0</v>
      </c>
      <c r="F711" s="15">
        <v>0</v>
      </c>
      <c r="G711" s="15">
        <v>0</v>
      </c>
      <c r="H711" s="15">
        <v>0</v>
      </c>
      <c r="I711" s="15">
        <v>25</v>
      </c>
      <c r="J711" s="15">
        <v>0</v>
      </c>
      <c r="K711" s="15">
        <v>1</v>
      </c>
      <c r="L711" s="15">
        <v>0</v>
      </c>
      <c r="M711" s="15">
        <v>0</v>
      </c>
      <c r="N711" s="15">
        <v>0</v>
      </c>
      <c r="O711" s="15">
        <v>5</v>
      </c>
      <c r="P711" s="15">
        <v>6</v>
      </c>
      <c r="Q711" s="15">
        <v>0</v>
      </c>
      <c r="R711" s="15">
        <v>0</v>
      </c>
      <c r="S711" s="15">
        <v>0</v>
      </c>
      <c r="T711" s="15">
        <v>0</v>
      </c>
      <c r="U711" s="15">
        <v>1</v>
      </c>
      <c r="V711" s="15">
        <v>0</v>
      </c>
      <c r="W711" s="15">
        <v>1</v>
      </c>
      <c r="X711" s="15">
        <v>1</v>
      </c>
      <c r="Y711" s="193">
        <v>4000</v>
      </c>
      <c r="Z711" s="15">
        <v>2.25</v>
      </c>
      <c r="AA711" s="15">
        <v>1.6666666666666667</v>
      </c>
      <c r="AB711" s="15">
        <v>1</v>
      </c>
      <c r="AC711" s="15">
        <v>1</v>
      </c>
      <c r="AD711" s="15">
        <v>3</v>
      </c>
      <c r="AE711" s="15">
        <v>1.7833333333333337</v>
      </c>
      <c r="AF711" s="15">
        <v>1</v>
      </c>
      <c r="AG711" s="15">
        <v>1</v>
      </c>
      <c r="AH711" s="15">
        <v>2</v>
      </c>
      <c r="AI711" s="15">
        <v>0</v>
      </c>
      <c r="AJ711" s="15">
        <v>0</v>
      </c>
      <c r="AK711" s="15">
        <v>1</v>
      </c>
      <c r="AL711" s="27">
        <v>4.5999999999999996</v>
      </c>
      <c r="AM711" s="27">
        <v>5</v>
      </c>
      <c r="AN711" s="27">
        <v>4.75</v>
      </c>
      <c r="AO711" s="27">
        <v>4.5999999999999996</v>
      </c>
      <c r="AP711" s="27">
        <v>5</v>
      </c>
      <c r="AQ711" s="27">
        <v>2.25</v>
      </c>
      <c r="AR711" s="27">
        <v>4.3666666666666663</v>
      </c>
      <c r="AS711" s="15">
        <f t="shared" si="77"/>
        <v>0</v>
      </c>
      <c r="AT711" s="15">
        <f t="shared" si="78"/>
        <v>0.66666666666666696</v>
      </c>
      <c r="AU711" s="15">
        <f t="shared" si="79"/>
        <v>0.25</v>
      </c>
      <c r="AV711" s="15">
        <f t="shared" si="80"/>
        <v>1.5999999999999996</v>
      </c>
      <c r="AW711" s="15">
        <f t="shared" si="81"/>
        <v>3</v>
      </c>
      <c r="AX711" s="15">
        <f t="shared" si="82"/>
        <v>-1.5</v>
      </c>
      <c r="AY711" s="15">
        <f t="shared" si="83"/>
        <v>0.66944444444444384</v>
      </c>
    </row>
    <row r="712" spans="1:51" x14ac:dyDescent="0.2">
      <c r="A712" s="15">
        <v>356</v>
      </c>
      <c r="B712" s="15">
        <v>1119</v>
      </c>
      <c r="C712" s="15">
        <v>0</v>
      </c>
      <c r="D712" s="15">
        <v>1</v>
      </c>
      <c r="E712" s="15">
        <v>0</v>
      </c>
      <c r="F712" s="15">
        <v>0</v>
      </c>
      <c r="G712" s="15">
        <v>0</v>
      </c>
      <c r="H712" s="15">
        <v>1</v>
      </c>
      <c r="I712" s="15">
        <v>42</v>
      </c>
      <c r="J712" s="15">
        <v>0</v>
      </c>
      <c r="K712" s="15">
        <v>1</v>
      </c>
      <c r="L712" s="15">
        <v>0</v>
      </c>
      <c r="M712" s="15">
        <v>0</v>
      </c>
      <c r="N712" s="15">
        <v>0</v>
      </c>
      <c r="O712" s="15">
        <v>4</v>
      </c>
      <c r="P712" s="15">
        <v>16</v>
      </c>
      <c r="Q712" s="15">
        <v>0</v>
      </c>
      <c r="R712" s="15">
        <v>0</v>
      </c>
      <c r="S712" s="15">
        <v>0</v>
      </c>
      <c r="T712" s="15">
        <v>0</v>
      </c>
      <c r="U712" s="15">
        <v>1</v>
      </c>
      <c r="V712" s="15">
        <v>1</v>
      </c>
      <c r="W712" s="15">
        <v>0</v>
      </c>
      <c r="X712" s="15">
        <v>1</v>
      </c>
      <c r="Y712" s="193">
        <v>8000</v>
      </c>
      <c r="Z712" s="15">
        <v>1.5</v>
      </c>
      <c r="AA712" s="15">
        <v>2.3333333333333335</v>
      </c>
      <c r="AB712" s="15">
        <v>1.3333333333333333</v>
      </c>
      <c r="AC712" s="15">
        <v>2</v>
      </c>
      <c r="AD712" s="15">
        <v>4</v>
      </c>
      <c r="AE712" s="15">
        <v>2.2333333333333334</v>
      </c>
      <c r="AF712" s="15">
        <v>5</v>
      </c>
      <c r="AG712" s="15">
        <v>1</v>
      </c>
      <c r="AH712" s="15">
        <v>2</v>
      </c>
      <c r="AI712" s="15">
        <v>0</v>
      </c>
      <c r="AJ712" s="15">
        <v>0</v>
      </c>
      <c r="AK712" s="15">
        <v>1</v>
      </c>
      <c r="AL712" s="15">
        <v>4.5999999999999996</v>
      </c>
      <c r="AM712" s="15">
        <v>4.333333333333333</v>
      </c>
      <c r="AN712" s="15">
        <v>4.5</v>
      </c>
      <c r="AO712" s="15">
        <v>3</v>
      </c>
      <c r="AP712" s="15">
        <v>2</v>
      </c>
      <c r="AQ712" s="15">
        <v>3.75</v>
      </c>
      <c r="AR712" s="27">
        <v>3.6972222222222224</v>
      </c>
      <c r="AS712" s="15">
        <f t="shared" si="77"/>
        <v>0</v>
      </c>
      <c r="AT712" s="15">
        <f t="shared" si="78"/>
        <v>0</v>
      </c>
      <c r="AU712" s="15">
        <f t="shared" si="79"/>
        <v>0</v>
      </c>
      <c r="AV712" s="15">
        <f t="shared" si="80"/>
        <v>0</v>
      </c>
      <c r="AW712" s="15">
        <f t="shared" si="81"/>
        <v>0</v>
      </c>
      <c r="AX712" s="15">
        <f t="shared" si="82"/>
        <v>0</v>
      </c>
      <c r="AY712" s="15">
        <f t="shared" si="83"/>
        <v>0</v>
      </c>
    </row>
    <row r="713" spans="1:51" x14ac:dyDescent="0.2">
      <c r="A713" s="15">
        <v>356</v>
      </c>
      <c r="B713" s="15">
        <v>1119</v>
      </c>
      <c r="C713" s="15">
        <v>0</v>
      </c>
      <c r="D713" s="15">
        <v>1</v>
      </c>
      <c r="E713" s="15">
        <v>0</v>
      </c>
      <c r="F713" s="15">
        <v>0</v>
      </c>
      <c r="G713" s="15">
        <v>0</v>
      </c>
      <c r="H713" s="15">
        <v>1</v>
      </c>
      <c r="I713" s="15">
        <v>42</v>
      </c>
      <c r="J713" s="15">
        <v>0</v>
      </c>
      <c r="K713" s="15">
        <v>1</v>
      </c>
      <c r="L713" s="15">
        <v>0</v>
      </c>
      <c r="M713" s="15">
        <v>0</v>
      </c>
      <c r="N713" s="15">
        <v>0</v>
      </c>
      <c r="O713" s="15">
        <v>4</v>
      </c>
      <c r="P713" s="15">
        <v>16</v>
      </c>
      <c r="Q713" s="15">
        <v>0</v>
      </c>
      <c r="R713" s="15">
        <v>0</v>
      </c>
      <c r="S713" s="15">
        <v>0</v>
      </c>
      <c r="T713" s="15">
        <v>0</v>
      </c>
      <c r="U713" s="15">
        <v>1</v>
      </c>
      <c r="V713" s="15">
        <v>0</v>
      </c>
      <c r="W713" s="15">
        <v>0</v>
      </c>
      <c r="X713" s="15">
        <v>1</v>
      </c>
      <c r="Y713" s="193">
        <v>8000</v>
      </c>
      <c r="Z713" s="15">
        <v>1.5</v>
      </c>
      <c r="AA713" s="15">
        <v>2.3333333333333335</v>
      </c>
      <c r="AB713" s="15">
        <v>1.3333333333333333</v>
      </c>
      <c r="AC713" s="15">
        <v>2</v>
      </c>
      <c r="AD713" s="15">
        <v>4</v>
      </c>
      <c r="AE713" s="15">
        <v>2.2333333333333334</v>
      </c>
      <c r="AF713" s="15">
        <v>5</v>
      </c>
      <c r="AG713" s="15">
        <v>1</v>
      </c>
      <c r="AH713" s="15">
        <v>2</v>
      </c>
      <c r="AI713" s="15">
        <v>0</v>
      </c>
      <c r="AJ713" s="15">
        <v>0</v>
      </c>
      <c r="AK713" s="15">
        <v>1</v>
      </c>
      <c r="AL713" s="27">
        <v>4.5999999999999996</v>
      </c>
      <c r="AM713" s="27">
        <v>4.333333333333333</v>
      </c>
      <c r="AN713" s="27">
        <v>4.5</v>
      </c>
      <c r="AO713" s="27">
        <v>3</v>
      </c>
      <c r="AP713" s="27">
        <v>2</v>
      </c>
      <c r="AQ713" s="27">
        <v>3.75</v>
      </c>
      <c r="AR713" s="27">
        <v>3.6972222222222224</v>
      </c>
      <c r="AS713" s="15">
        <f t="shared" si="77"/>
        <v>-0.20000000000000018</v>
      </c>
      <c r="AT713" s="15">
        <f t="shared" si="78"/>
        <v>0.33333333333333304</v>
      </c>
      <c r="AU713" s="15">
        <f t="shared" si="79"/>
        <v>-0.5</v>
      </c>
      <c r="AV713" s="15">
        <f t="shared" si="80"/>
        <v>-1</v>
      </c>
      <c r="AW713" s="15">
        <f t="shared" si="81"/>
        <v>-2.333333333333333</v>
      </c>
      <c r="AX713" s="15">
        <f t="shared" si="82"/>
        <v>0.5</v>
      </c>
      <c r="AY713" s="15">
        <f t="shared" si="83"/>
        <v>-0.53333333333333277</v>
      </c>
    </row>
    <row r="714" spans="1:51" x14ac:dyDescent="0.2">
      <c r="A714" s="15">
        <v>357</v>
      </c>
      <c r="B714" s="15">
        <v>1120</v>
      </c>
      <c r="C714" s="15">
        <v>0</v>
      </c>
      <c r="D714" s="15">
        <v>1</v>
      </c>
      <c r="E714" s="15">
        <v>0</v>
      </c>
      <c r="F714" s="15">
        <v>0</v>
      </c>
      <c r="G714" s="15">
        <v>0</v>
      </c>
      <c r="H714" s="15">
        <v>0</v>
      </c>
      <c r="I714" s="15">
        <v>38</v>
      </c>
      <c r="J714" s="15">
        <v>0</v>
      </c>
      <c r="K714" s="15">
        <v>0</v>
      </c>
      <c r="L714" s="15">
        <v>0</v>
      </c>
      <c r="M714" s="15">
        <v>1</v>
      </c>
      <c r="N714" s="15">
        <v>0</v>
      </c>
      <c r="O714" s="15">
        <v>4</v>
      </c>
      <c r="P714" s="15">
        <v>5</v>
      </c>
      <c r="Q714" s="15">
        <v>0</v>
      </c>
      <c r="R714" s="15">
        <v>1</v>
      </c>
      <c r="S714" s="15">
        <v>0</v>
      </c>
      <c r="T714" s="15">
        <v>0</v>
      </c>
      <c r="U714" s="15">
        <v>1</v>
      </c>
      <c r="V714" s="15">
        <v>1</v>
      </c>
      <c r="W714" s="15">
        <v>0</v>
      </c>
      <c r="X714" s="15">
        <v>0.7</v>
      </c>
      <c r="Y714" s="193">
        <v>7142.8571428571431</v>
      </c>
      <c r="Z714" s="15">
        <v>1.5</v>
      </c>
      <c r="AA714" s="15">
        <v>1.6666666666666667</v>
      </c>
      <c r="AB714" s="15">
        <v>1</v>
      </c>
      <c r="AC714" s="15">
        <v>1</v>
      </c>
      <c r="AD714" s="15">
        <v>3</v>
      </c>
      <c r="AE714" s="15">
        <v>1.6333333333333335</v>
      </c>
      <c r="AF714" s="15">
        <v>1</v>
      </c>
      <c r="AG714" s="15">
        <v>1</v>
      </c>
      <c r="AH714" s="15">
        <v>2</v>
      </c>
      <c r="AI714" s="15">
        <v>0</v>
      </c>
      <c r="AJ714" s="15">
        <v>0</v>
      </c>
      <c r="AK714" s="15">
        <v>1</v>
      </c>
      <c r="AL714" s="15">
        <v>4.8</v>
      </c>
      <c r="AM714" s="15">
        <v>4</v>
      </c>
      <c r="AN714" s="15">
        <v>5</v>
      </c>
      <c r="AO714" s="15">
        <v>4</v>
      </c>
      <c r="AP714" s="15">
        <v>4.333333333333333</v>
      </c>
      <c r="AQ714" s="15">
        <v>3.25</v>
      </c>
      <c r="AR714" s="27">
        <v>4.2305555555555552</v>
      </c>
      <c r="AS714" s="15">
        <f t="shared" si="77"/>
        <v>0</v>
      </c>
      <c r="AT714" s="15">
        <f t="shared" si="78"/>
        <v>0</v>
      </c>
      <c r="AU714" s="15">
        <f t="shared" si="79"/>
        <v>0</v>
      </c>
      <c r="AV714" s="15">
        <f t="shared" si="80"/>
        <v>0</v>
      </c>
      <c r="AW714" s="15">
        <f t="shared" si="81"/>
        <v>0</v>
      </c>
      <c r="AX714" s="15">
        <f t="shared" si="82"/>
        <v>0</v>
      </c>
      <c r="AY714" s="15">
        <f t="shared" si="83"/>
        <v>0</v>
      </c>
    </row>
    <row r="715" spans="1:51" x14ac:dyDescent="0.2">
      <c r="A715" s="15">
        <v>357</v>
      </c>
      <c r="B715" s="15">
        <v>1120</v>
      </c>
      <c r="C715" s="15">
        <v>0</v>
      </c>
      <c r="D715" s="15">
        <v>1</v>
      </c>
      <c r="E715" s="15">
        <v>0</v>
      </c>
      <c r="F715" s="15">
        <v>0</v>
      </c>
      <c r="G715" s="15">
        <v>0</v>
      </c>
      <c r="H715" s="15">
        <v>0</v>
      </c>
      <c r="I715" s="15">
        <v>38</v>
      </c>
      <c r="J715" s="15">
        <v>0</v>
      </c>
      <c r="K715" s="15">
        <v>0</v>
      </c>
      <c r="L715" s="15">
        <v>0</v>
      </c>
      <c r="M715" s="15">
        <v>1</v>
      </c>
      <c r="N715" s="15">
        <v>0</v>
      </c>
      <c r="O715" s="15">
        <v>4</v>
      </c>
      <c r="P715" s="15">
        <v>5</v>
      </c>
      <c r="Q715" s="15">
        <v>0</v>
      </c>
      <c r="R715" s="15">
        <v>1</v>
      </c>
      <c r="S715" s="15">
        <v>0</v>
      </c>
      <c r="T715" s="15">
        <v>0</v>
      </c>
      <c r="U715" s="15">
        <v>1</v>
      </c>
      <c r="V715" s="15">
        <v>0</v>
      </c>
      <c r="W715" s="15">
        <v>1</v>
      </c>
      <c r="X715" s="15">
        <v>0.5</v>
      </c>
      <c r="Y715" s="193">
        <v>8000</v>
      </c>
      <c r="Z715" s="15">
        <v>1.5</v>
      </c>
      <c r="AA715" s="15">
        <v>1.6666666666666667</v>
      </c>
      <c r="AB715" s="15">
        <v>1</v>
      </c>
      <c r="AC715" s="15">
        <v>1</v>
      </c>
      <c r="AD715" s="15">
        <v>3</v>
      </c>
      <c r="AE715" s="15">
        <v>1.6333333333333335</v>
      </c>
      <c r="AF715" s="15">
        <v>1</v>
      </c>
      <c r="AG715" s="15">
        <v>1</v>
      </c>
      <c r="AH715" s="15">
        <v>2</v>
      </c>
      <c r="AI715" s="15">
        <v>0</v>
      </c>
      <c r="AJ715" s="15">
        <v>0</v>
      </c>
      <c r="AK715" s="15">
        <v>1</v>
      </c>
      <c r="AL715" s="27">
        <v>4.8</v>
      </c>
      <c r="AM715" s="27">
        <v>4</v>
      </c>
      <c r="AN715" s="27">
        <v>5</v>
      </c>
      <c r="AO715" s="27">
        <v>4</v>
      </c>
      <c r="AP715" s="27">
        <v>4.333333333333333</v>
      </c>
      <c r="AQ715" s="27">
        <v>3.25</v>
      </c>
      <c r="AR715" s="27">
        <v>4.2305555555555552</v>
      </c>
      <c r="AS715" s="15">
        <f t="shared" si="77"/>
        <v>1.5999999999999996</v>
      </c>
      <c r="AT715" s="15">
        <f t="shared" si="78"/>
        <v>1</v>
      </c>
      <c r="AU715" s="15">
        <f t="shared" si="79"/>
        <v>1</v>
      </c>
      <c r="AV715" s="15">
        <f t="shared" si="80"/>
        <v>0.60000000000000009</v>
      </c>
      <c r="AW715" s="15">
        <f t="shared" si="81"/>
        <v>1.6666666666666665</v>
      </c>
      <c r="AX715" s="15">
        <f t="shared" si="82"/>
        <v>1</v>
      </c>
      <c r="AY715" s="15">
        <f t="shared" si="83"/>
        <v>1.1444444444444444</v>
      </c>
    </row>
    <row r="716" spans="1:51" x14ac:dyDescent="0.2">
      <c r="A716" s="15">
        <v>358</v>
      </c>
      <c r="B716" s="15">
        <v>1201</v>
      </c>
      <c r="C716" s="15">
        <v>0</v>
      </c>
      <c r="D716" s="15">
        <v>0</v>
      </c>
      <c r="E716" s="15">
        <v>1</v>
      </c>
      <c r="F716" s="15">
        <v>0</v>
      </c>
      <c r="G716" s="15">
        <v>0</v>
      </c>
      <c r="H716" s="15">
        <v>1</v>
      </c>
      <c r="I716" s="15">
        <v>57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P716" s="15">
        <v>15</v>
      </c>
      <c r="Q716" s="15">
        <v>0</v>
      </c>
      <c r="R716" s="15">
        <v>1</v>
      </c>
      <c r="S716" s="15">
        <v>0</v>
      </c>
      <c r="T716" s="15">
        <v>0</v>
      </c>
      <c r="U716" s="15">
        <v>0</v>
      </c>
      <c r="V716" s="15">
        <v>1</v>
      </c>
      <c r="W716" s="15">
        <v>1</v>
      </c>
      <c r="X716" s="15">
        <v>12</v>
      </c>
      <c r="Y716" s="193">
        <v>166.66666666666666</v>
      </c>
      <c r="Z716" s="15">
        <v>3</v>
      </c>
      <c r="AA716" s="15">
        <v>2</v>
      </c>
      <c r="AB716" s="15">
        <v>2.6666666666666665</v>
      </c>
      <c r="AC716" s="15">
        <v>2</v>
      </c>
      <c r="AD716" s="15">
        <v>4</v>
      </c>
      <c r="AE716" s="15">
        <v>2.7333333333333334</v>
      </c>
      <c r="AF716" s="15">
        <v>3</v>
      </c>
      <c r="AG716" s="15">
        <v>0</v>
      </c>
      <c r="AH716" s="15">
        <v>5</v>
      </c>
      <c r="AI716" s="15" t="s">
        <v>1008</v>
      </c>
      <c r="AJ716" s="15" t="s">
        <v>1008</v>
      </c>
      <c r="AK716" s="15" t="s">
        <v>1007</v>
      </c>
      <c r="AL716" s="15">
        <v>3.2</v>
      </c>
      <c r="AM716" s="15">
        <v>3</v>
      </c>
      <c r="AN716" s="15">
        <v>4</v>
      </c>
      <c r="AO716" s="15">
        <v>3.4</v>
      </c>
      <c r="AP716" s="15">
        <v>2.6666666666666665</v>
      </c>
      <c r="AQ716" s="15">
        <v>2.25</v>
      </c>
      <c r="AR716" s="27">
        <v>3.0861111111111108</v>
      </c>
      <c r="AS716" s="15">
        <f t="shared" si="77"/>
        <v>0</v>
      </c>
      <c r="AT716" s="15">
        <f t="shared" si="78"/>
        <v>0.33333333333333348</v>
      </c>
      <c r="AU716" s="15">
        <f t="shared" si="79"/>
        <v>1</v>
      </c>
      <c r="AV716" s="15">
        <f t="shared" si="80"/>
        <v>0.39999999999999991</v>
      </c>
      <c r="AW716" s="15">
        <f t="shared" si="81"/>
        <v>0.66666666666666652</v>
      </c>
      <c r="AX716" s="15">
        <f t="shared" si="82"/>
        <v>0.25</v>
      </c>
      <c r="AY716" s="15">
        <f t="shared" si="83"/>
        <v>0.44166666666666643</v>
      </c>
    </row>
    <row r="717" spans="1:51" x14ac:dyDescent="0.2">
      <c r="A717" s="15">
        <v>358</v>
      </c>
      <c r="B717" s="15">
        <v>1201</v>
      </c>
      <c r="C717" s="15">
        <v>0</v>
      </c>
      <c r="D717" s="15">
        <v>0</v>
      </c>
      <c r="E717" s="15">
        <v>1</v>
      </c>
      <c r="F717" s="15">
        <v>0</v>
      </c>
      <c r="G717" s="15">
        <v>0</v>
      </c>
      <c r="H717" s="15">
        <v>1</v>
      </c>
      <c r="I717" s="15">
        <v>57</v>
      </c>
      <c r="J717" s="15">
        <v>0</v>
      </c>
      <c r="K717" s="15">
        <v>0</v>
      </c>
      <c r="L717" s="15">
        <v>0</v>
      </c>
      <c r="M717" s="15">
        <v>0</v>
      </c>
      <c r="N717" s="15">
        <v>0</v>
      </c>
      <c r="P717" s="15">
        <v>15</v>
      </c>
      <c r="Q717" s="15">
        <v>0</v>
      </c>
      <c r="R717" s="15">
        <v>1</v>
      </c>
      <c r="S717" s="15">
        <v>0</v>
      </c>
      <c r="T717" s="15">
        <v>0</v>
      </c>
      <c r="U717" s="15">
        <v>0</v>
      </c>
      <c r="V717" s="15">
        <v>0</v>
      </c>
      <c r="W717" s="15">
        <v>1</v>
      </c>
      <c r="X717" s="15">
        <v>12</v>
      </c>
      <c r="Y717" s="193">
        <v>66.666666666666671</v>
      </c>
      <c r="Z717" s="15">
        <v>3</v>
      </c>
      <c r="AA717" s="15">
        <v>2</v>
      </c>
      <c r="AB717" s="15">
        <v>2.6666666666666665</v>
      </c>
      <c r="AC717" s="15">
        <v>2</v>
      </c>
      <c r="AD717" s="15">
        <v>4</v>
      </c>
      <c r="AE717" s="15">
        <v>2.7333333333333334</v>
      </c>
      <c r="AF717" s="15">
        <v>3</v>
      </c>
      <c r="AG717" s="15">
        <v>0</v>
      </c>
      <c r="AH717" s="15">
        <v>5</v>
      </c>
      <c r="AI717" s="15" t="s">
        <v>1008</v>
      </c>
      <c r="AJ717" s="15" t="s">
        <v>1008</v>
      </c>
      <c r="AK717" s="15" t="s">
        <v>1007</v>
      </c>
      <c r="AL717" s="27">
        <v>3.2</v>
      </c>
      <c r="AM717" s="27">
        <v>2.6666666666666665</v>
      </c>
      <c r="AN717" s="27">
        <v>3</v>
      </c>
      <c r="AO717" s="27">
        <v>3</v>
      </c>
      <c r="AP717" s="27">
        <v>2</v>
      </c>
      <c r="AQ717" s="27">
        <v>2</v>
      </c>
      <c r="AR717" s="27">
        <v>2.6444444444444444</v>
      </c>
      <c r="AS717" s="15">
        <f t="shared" si="77"/>
        <v>-0.79999999999999982</v>
      </c>
      <c r="AT717" s="15">
        <f t="shared" si="78"/>
        <v>-0.66666666666666696</v>
      </c>
      <c r="AU717" s="15">
        <f t="shared" si="79"/>
        <v>0</v>
      </c>
      <c r="AV717" s="15">
        <f t="shared" si="80"/>
        <v>-0.39999999999999991</v>
      </c>
      <c r="AW717" s="15">
        <f t="shared" si="81"/>
        <v>-1</v>
      </c>
      <c r="AX717" s="15">
        <f t="shared" si="82"/>
        <v>-0.5</v>
      </c>
      <c r="AY717" s="15">
        <f t="shared" si="83"/>
        <v>-0.56111111111111134</v>
      </c>
    </row>
    <row r="718" spans="1:51" x14ac:dyDescent="0.2">
      <c r="A718" s="15">
        <v>359</v>
      </c>
      <c r="B718" s="15">
        <v>1202</v>
      </c>
      <c r="C718" s="15">
        <v>1</v>
      </c>
      <c r="D718" s="15">
        <v>0</v>
      </c>
      <c r="E718" s="15">
        <v>1</v>
      </c>
      <c r="F718" s="15">
        <v>0</v>
      </c>
      <c r="G718" s="15">
        <v>0</v>
      </c>
      <c r="H718" s="15">
        <v>0</v>
      </c>
      <c r="I718" s="15">
        <v>58</v>
      </c>
      <c r="J718" s="15">
        <v>1</v>
      </c>
      <c r="K718" s="15">
        <v>0</v>
      </c>
      <c r="L718" s="15">
        <v>0</v>
      </c>
      <c r="M718" s="15">
        <v>0</v>
      </c>
      <c r="N718" s="15">
        <v>0</v>
      </c>
      <c r="O718" s="15">
        <v>4</v>
      </c>
      <c r="P718" s="15">
        <v>35</v>
      </c>
      <c r="Q718" s="15">
        <v>1</v>
      </c>
      <c r="R718" s="15">
        <v>1</v>
      </c>
      <c r="S718" s="15">
        <v>0</v>
      </c>
      <c r="T718" s="15">
        <v>0</v>
      </c>
      <c r="U718" s="15">
        <v>1</v>
      </c>
      <c r="V718" s="15">
        <v>1</v>
      </c>
      <c r="W718" s="15">
        <v>0</v>
      </c>
      <c r="X718" s="15">
        <v>60</v>
      </c>
      <c r="Y718" s="193">
        <v>10133.333333333334</v>
      </c>
      <c r="Z718" s="15">
        <v>2.5</v>
      </c>
      <c r="AA718" s="15">
        <v>3</v>
      </c>
      <c r="AB718" s="15">
        <v>2.3333333333333335</v>
      </c>
      <c r="AC718" s="15">
        <v>2</v>
      </c>
      <c r="AD718" s="15">
        <v>2</v>
      </c>
      <c r="AE718" s="15">
        <v>2.3666666666666667</v>
      </c>
      <c r="AF718" s="15">
        <v>2</v>
      </c>
      <c r="AG718" s="15">
        <v>1</v>
      </c>
      <c r="AH718" s="15">
        <v>4</v>
      </c>
      <c r="AI718" s="15">
        <v>0</v>
      </c>
      <c r="AJ718" s="15">
        <v>1</v>
      </c>
      <c r="AK718" s="15">
        <v>1</v>
      </c>
      <c r="AL718" s="15">
        <v>4</v>
      </c>
      <c r="AM718" s="15">
        <v>3.3333333333333335</v>
      </c>
      <c r="AN718" s="15">
        <v>3</v>
      </c>
      <c r="AO718" s="15">
        <v>3.4</v>
      </c>
      <c r="AP718" s="15">
        <v>3</v>
      </c>
      <c r="AQ718" s="15">
        <v>2.5</v>
      </c>
      <c r="AR718" s="27">
        <v>3.2055555555555557</v>
      </c>
      <c r="AS718" s="15">
        <f t="shared" si="77"/>
        <v>0.20000000000000018</v>
      </c>
      <c r="AT718" s="15">
        <f t="shared" si="78"/>
        <v>0.66666666666666696</v>
      </c>
      <c r="AU718" s="15">
        <f t="shared" si="79"/>
        <v>0.25</v>
      </c>
      <c r="AV718" s="15">
        <f t="shared" si="80"/>
        <v>0.60000000000000009</v>
      </c>
      <c r="AW718" s="15">
        <f t="shared" si="81"/>
        <v>0</v>
      </c>
      <c r="AX718" s="15">
        <f t="shared" si="82"/>
        <v>0</v>
      </c>
      <c r="AY718" s="15">
        <f t="shared" si="83"/>
        <v>0.28611111111111143</v>
      </c>
    </row>
    <row r="719" spans="1:51" x14ac:dyDescent="0.2">
      <c r="A719" s="15">
        <v>359</v>
      </c>
      <c r="B719" s="15">
        <v>1202</v>
      </c>
      <c r="C719" s="15">
        <v>1</v>
      </c>
      <c r="D719" s="15">
        <v>0</v>
      </c>
      <c r="E719" s="15">
        <v>1</v>
      </c>
      <c r="F719" s="15">
        <v>0</v>
      </c>
      <c r="G719" s="15">
        <v>0</v>
      </c>
      <c r="H719" s="15">
        <v>0</v>
      </c>
      <c r="I719" s="15">
        <v>58</v>
      </c>
      <c r="J719" s="15">
        <v>1</v>
      </c>
      <c r="K719" s="15">
        <v>0</v>
      </c>
      <c r="L719" s="15">
        <v>0</v>
      </c>
      <c r="M719" s="15">
        <v>0</v>
      </c>
      <c r="N719" s="15">
        <v>0</v>
      </c>
      <c r="O719" s="15">
        <v>4</v>
      </c>
      <c r="P719" s="15">
        <v>35</v>
      </c>
      <c r="Q719" s="15">
        <v>1</v>
      </c>
      <c r="R719" s="15">
        <v>1</v>
      </c>
      <c r="S719" s="15">
        <v>0</v>
      </c>
      <c r="T719" s="15">
        <v>0</v>
      </c>
      <c r="U719" s="15">
        <v>1</v>
      </c>
      <c r="V719" s="15">
        <v>0</v>
      </c>
      <c r="W719" s="15">
        <v>1</v>
      </c>
      <c r="X719" s="15">
        <v>10</v>
      </c>
      <c r="Y719" s="193">
        <v>500</v>
      </c>
      <c r="Z719" s="15">
        <v>2.5</v>
      </c>
      <c r="AA719" s="15">
        <v>3</v>
      </c>
      <c r="AB719" s="15">
        <v>2.3333333333333335</v>
      </c>
      <c r="AC719" s="15">
        <v>2</v>
      </c>
      <c r="AD719" s="15">
        <v>2</v>
      </c>
      <c r="AE719" s="15">
        <v>2.3666666666666667</v>
      </c>
      <c r="AF719" s="15">
        <v>2</v>
      </c>
      <c r="AG719" s="15">
        <v>1</v>
      </c>
      <c r="AH719" s="15">
        <v>4</v>
      </c>
      <c r="AI719" s="15">
        <v>0</v>
      </c>
      <c r="AJ719" s="15">
        <v>1</v>
      </c>
      <c r="AK719" s="15">
        <v>1</v>
      </c>
      <c r="AL719" s="27">
        <v>3.8</v>
      </c>
      <c r="AM719" s="27">
        <v>2.6666666666666665</v>
      </c>
      <c r="AN719" s="27">
        <v>2.75</v>
      </c>
      <c r="AO719" s="27">
        <v>2.8</v>
      </c>
      <c r="AP719" s="27">
        <v>3</v>
      </c>
      <c r="AQ719" s="27">
        <v>2.5</v>
      </c>
      <c r="AR719" s="27">
        <v>2.9194444444444443</v>
      </c>
      <c r="AS719" s="15">
        <f t="shared" si="77"/>
        <v>0.19999999999999973</v>
      </c>
      <c r="AT719" s="15">
        <f t="shared" si="78"/>
        <v>0.33333333333333304</v>
      </c>
      <c r="AU719" s="15">
        <f t="shared" si="79"/>
        <v>1</v>
      </c>
      <c r="AV719" s="15">
        <f t="shared" si="80"/>
        <v>0</v>
      </c>
      <c r="AW719" s="15">
        <f t="shared" si="81"/>
        <v>0.66666666666666652</v>
      </c>
      <c r="AX719" s="15">
        <f t="shared" si="82"/>
        <v>0.75</v>
      </c>
      <c r="AY719" s="15">
        <f t="shared" si="83"/>
        <v>0.49166666666666625</v>
      </c>
    </row>
    <row r="720" spans="1:51" x14ac:dyDescent="0.2">
      <c r="A720" s="15">
        <v>360</v>
      </c>
      <c r="B720" s="15">
        <v>1203</v>
      </c>
      <c r="C720" s="15">
        <v>0</v>
      </c>
      <c r="D720" s="15">
        <v>0</v>
      </c>
      <c r="E720" s="15">
        <v>1</v>
      </c>
      <c r="F720" s="15">
        <v>0</v>
      </c>
      <c r="G720" s="15">
        <v>0</v>
      </c>
      <c r="H720" s="15">
        <v>1</v>
      </c>
      <c r="I720" s="15">
        <v>60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4</v>
      </c>
      <c r="P720" s="15">
        <v>35</v>
      </c>
      <c r="Q720" s="15">
        <v>0</v>
      </c>
      <c r="R720" s="15">
        <v>1</v>
      </c>
      <c r="S720" s="15">
        <v>1</v>
      </c>
      <c r="T720" s="15">
        <v>150000</v>
      </c>
      <c r="U720" s="15">
        <v>1</v>
      </c>
      <c r="V720" s="15">
        <v>1</v>
      </c>
      <c r="W720" s="15">
        <v>1</v>
      </c>
      <c r="X720" s="15">
        <v>80</v>
      </c>
      <c r="Y720" s="193">
        <v>37.5</v>
      </c>
      <c r="Z720" s="15">
        <v>3.5</v>
      </c>
      <c r="AA720" s="15">
        <v>2</v>
      </c>
      <c r="AB720" s="15">
        <v>2</v>
      </c>
      <c r="AC720" s="15">
        <v>3.5</v>
      </c>
      <c r="AD720" s="15">
        <v>2</v>
      </c>
      <c r="AE720" s="15">
        <v>2.6</v>
      </c>
      <c r="AF720" s="15">
        <v>5</v>
      </c>
      <c r="AG720" s="15">
        <v>0</v>
      </c>
      <c r="AH720" s="15">
        <v>5</v>
      </c>
      <c r="AI720" s="15" t="s">
        <v>1008</v>
      </c>
      <c r="AJ720" s="15" t="s">
        <v>1008</v>
      </c>
      <c r="AK720" s="15" t="s">
        <v>1007</v>
      </c>
      <c r="AL720" s="15">
        <v>3.6</v>
      </c>
      <c r="AM720" s="15">
        <v>2.3333333333333335</v>
      </c>
      <c r="AN720" s="15">
        <v>1.75</v>
      </c>
      <c r="AO720" s="15">
        <v>2.8</v>
      </c>
      <c r="AP720" s="15">
        <v>2.3333333333333335</v>
      </c>
      <c r="AQ720" s="15">
        <v>1.75</v>
      </c>
      <c r="AR720" s="27">
        <v>2.427777777777778</v>
      </c>
      <c r="AS720" s="15">
        <f t="shared" si="77"/>
        <v>0.20000000000000018</v>
      </c>
      <c r="AT720" s="15">
        <f t="shared" si="78"/>
        <v>0</v>
      </c>
      <c r="AU720" s="15">
        <f t="shared" si="79"/>
        <v>0</v>
      </c>
      <c r="AV720" s="15">
        <f t="shared" si="80"/>
        <v>0.19999999999999973</v>
      </c>
      <c r="AW720" s="15">
        <f t="shared" si="81"/>
        <v>0.33333333333333348</v>
      </c>
      <c r="AX720" s="15">
        <f t="shared" si="82"/>
        <v>0</v>
      </c>
      <c r="AY720" s="15">
        <f t="shared" si="83"/>
        <v>0.12222222222222223</v>
      </c>
    </row>
    <row r="721" spans="1:51" x14ac:dyDescent="0.2">
      <c r="A721" s="15">
        <v>360</v>
      </c>
      <c r="B721" s="15">
        <v>1203</v>
      </c>
      <c r="C721" s="15">
        <v>0</v>
      </c>
      <c r="D721" s="15">
        <v>0</v>
      </c>
      <c r="E721" s="15">
        <v>1</v>
      </c>
      <c r="F721" s="15">
        <v>0</v>
      </c>
      <c r="G721" s="15">
        <v>0</v>
      </c>
      <c r="H721" s="15">
        <v>1</v>
      </c>
      <c r="I721" s="15">
        <v>60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4</v>
      </c>
      <c r="P721" s="15">
        <v>35</v>
      </c>
      <c r="Q721" s="15">
        <v>0</v>
      </c>
      <c r="R721" s="15">
        <v>1</v>
      </c>
      <c r="S721" s="15">
        <v>1</v>
      </c>
      <c r="T721" s="15">
        <v>150000</v>
      </c>
      <c r="U721" s="15">
        <v>1</v>
      </c>
      <c r="V721" s="15">
        <v>0</v>
      </c>
      <c r="W721" s="15">
        <v>1</v>
      </c>
      <c r="X721" s="15">
        <v>80</v>
      </c>
      <c r="Y721" s="193">
        <v>12.5</v>
      </c>
      <c r="Z721" s="15">
        <v>3.5</v>
      </c>
      <c r="AA721" s="15">
        <v>2</v>
      </c>
      <c r="AB721" s="15">
        <v>2</v>
      </c>
      <c r="AC721" s="15">
        <v>3.5</v>
      </c>
      <c r="AD721" s="15">
        <v>2</v>
      </c>
      <c r="AE721" s="15">
        <v>2.6</v>
      </c>
      <c r="AF721" s="15">
        <v>5</v>
      </c>
      <c r="AG721" s="15">
        <v>0</v>
      </c>
      <c r="AH721" s="15">
        <v>5</v>
      </c>
      <c r="AI721" s="15" t="s">
        <v>1008</v>
      </c>
      <c r="AJ721" s="15" t="s">
        <v>1008</v>
      </c>
      <c r="AK721" s="15" t="s">
        <v>1007</v>
      </c>
      <c r="AL721" s="27">
        <v>3.4</v>
      </c>
      <c r="AM721" s="27">
        <v>2.3333333333333335</v>
      </c>
      <c r="AN721" s="27">
        <v>1.75</v>
      </c>
      <c r="AO721" s="27">
        <v>2.6</v>
      </c>
      <c r="AP721" s="27">
        <v>2</v>
      </c>
      <c r="AQ721" s="27">
        <v>1.75</v>
      </c>
      <c r="AR721" s="27">
        <v>2.3055555555555558</v>
      </c>
      <c r="AS721" s="15">
        <f t="shared" si="77"/>
        <v>-0.80000000000000027</v>
      </c>
      <c r="AT721" s="15">
        <f t="shared" si="78"/>
        <v>-0.66666666666666652</v>
      </c>
      <c r="AU721" s="15">
        <f t="shared" si="79"/>
        <v>-3</v>
      </c>
      <c r="AV721" s="15">
        <f t="shared" si="80"/>
        <v>-1.6</v>
      </c>
      <c r="AW721" s="15">
        <f t="shared" si="81"/>
        <v>-1.6666666666666665</v>
      </c>
      <c r="AX721" s="15">
        <f t="shared" si="82"/>
        <v>-0.75</v>
      </c>
      <c r="AY721" s="15">
        <f t="shared" si="83"/>
        <v>-1.4138888888888888</v>
      </c>
    </row>
    <row r="722" spans="1:51" x14ac:dyDescent="0.2">
      <c r="A722" s="15">
        <v>361</v>
      </c>
      <c r="B722" s="15">
        <v>1204</v>
      </c>
      <c r="C722" s="15">
        <v>0</v>
      </c>
      <c r="D722" s="15">
        <v>0</v>
      </c>
      <c r="E722" s="15">
        <v>1</v>
      </c>
      <c r="F722" s="15">
        <v>0</v>
      </c>
      <c r="G722" s="15">
        <v>0</v>
      </c>
      <c r="H722" s="15">
        <v>0</v>
      </c>
      <c r="I722" s="15">
        <v>49</v>
      </c>
      <c r="J722" s="15">
        <v>0</v>
      </c>
      <c r="K722" s="15">
        <v>1</v>
      </c>
      <c r="L722" s="15">
        <v>0</v>
      </c>
      <c r="M722" s="15">
        <v>0</v>
      </c>
      <c r="N722" s="15">
        <v>0</v>
      </c>
      <c r="O722" s="15">
        <v>4</v>
      </c>
      <c r="P722" s="15">
        <v>15</v>
      </c>
      <c r="Q722" s="15">
        <v>0</v>
      </c>
      <c r="R722" s="15">
        <v>0</v>
      </c>
      <c r="S722" s="15">
        <v>1</v>
      </c>
      <c r="T722" s="15">
        <v>250000</v>
      </c>
      <c r="U722" s="15">
        <v>0</v>
      </c>
      <c r="V722" s="15">
        <v>1</v>
      </c>
      <c r="W722" s="15">
        <v>0</v>
      </c>
      <c r="X722" s="15">
        <v>100</v>
      </c>
      <c r="Y722" s="193">
        <v>8210</v>
      </c>
      <c r="Z722" s="15">
        <v>2</v>
      </c>
      <c r="AA722" s="15">
        <v>1.3333333333333333</v>
      </c>
      <c r="AB722" s="15">
        <v>1.6666666666666667</v>
      </c>
      <c r="AC722" s="15">
        <v>1</v>
      </c>
      <c r="AD722" s="15">
        <v>1.5</v>
      </c>
      <c r="AE722" s="15">
        <v>1.5</v>
      </c>
      <c r="AF722" s="15">
        <v>3</v>
      </c>
      <c r="AG722" s="15">
        <v>1</v>
      </c>
      <c r="AH722" s="15">
        <v>4</v>
      </c>
      <c r="AI722" s="15">
        <v>0</v>
      </c>
      <c r="AJ722" s="15">
        <v>1</v>
      </c>
      <c r="AK722" s="15">
        <v>1</v>
      </c>
      <c r="AL722" s="15">
        <v>4.2</v>
      </c>
      <c r="AM722" s="15">
        <v>3</v>
      </c>
      <c r="AN722" s="15">
        <v>4.75</v>
      </c>
      <c r="AO722" s="15">
        <v>4.2</v>
      </c>
      <c r="AP722" s="15">
        <v>3.6666666666666665</v>
      </c>
      <c r="AQ722" s="15">
        <v>2.5</v>
      </c>
      <c r="AR722" s="27">
        <v>3.7194444444444446</v>
      </c>
      <c r="AS722" s="15">
        <f t="shared" si="77"/>
        <v>0</v>
      </c>
      <c r="AT722" s="15">
        <f t="shared" si="78"/>
        <v>-0.66666666666666652</v>
      </c>
      <c r="AU722" s="15">
        <f t="shared" si="79"/>
        <v>0.25</v>
      </c>
      <c r="AV722" s="15">
        <f t="shared" si="80"/>
        <v>0.20000000000000018</v>
      </c>
      <c r="AW722" s="15">
        <f t="shared" si="81"/>
        <v>0.66666666666666652</v>
      </c>
      <c r="AX722" s="15">
        <f t="shared" si="82"/>
        <v>0</v>
      </c>
      <c r="AY722" s="15">
        <f t="shared" si="83"/>
        <v>7.5000000000000178E-2</v>
      </c>
    </row>
    <row r="723" spans="1:51" x14ac:dyDescent="0.2">
      <c r="A723" s="15">
        <v>361</v>
      </c>
      <c r="B723" s="15">
        <v>1204</v>
      </c>
      <c r="C723" s="15">
        <v>0</v>
      </c>
      <c r="D723" s="15">
        <v>0</v>
      </c>
      <c r="E723" s="15">
        <v>1</v>
      </c>
      <c r="F723" s="15">
        <v>0</v>
      </c>
      <c r="G723" s="15">
        <v>0</v>
      </c>
      <c r="H723" s="15">
        <v>0</v>
      </c>
      <c r="I723" s="15">
        <v>49</v>
      </c>
      <c r="J723" s="15">
        <v>0</v>
      </c>
      <c r="K723" s="15">
        <v>1</v>
      </c>
      <c r="L723" s="15">
        <v>0</v>
      </c>
      <c r="M723" s="15">
        <v>0</v>
      </c>
      <c r="N723" s="15">
        <v>0</v>
      </c>
      <c r="O723" s="15">
        <v>4</v>
      </c>
      <c r="P723" s="15">
        <v>15</v>
      </c>
      <c r="Q723" s="15">
        <v>0</v>
      </c>
      <c r="R723" s="15">
        <v>0</v>
      </c>
      <c r="S723" s="15">
        <v>1</v>
      </c>
      <c r="T723" s="15">
        <v>250000</v>
      </c>
      <c r="U723" s="15">
        <v>0</v>
      </c>
      <c r="V723" s="15">
        <v>0</v>
      </c>
      <c r="W723" s="15">
        <v>0</v>
      </c>
      <c r="X723" s="15">
        <v>70</v>
      </c>
      <c r="Y723" s="193">
        <v>5757.1428571428578</v>
      </c>
      <c r="Z723" s="15">
        <v>2</v>
      </c>
      <c r="AA723" s="15">
        <v>1.3333333333333333</v>
      </c>
      <c r="AB723" s="15">
        <v>1.6666666666666667</v>
      </c>
      <c r="AC723" s="15">
        <v>1</v>
      </c>
      <c r="AD723" s="15">
        <v>1.5</v>
      </c>
      <c r="AE723" s="15">
        <v>1.5</v>
      </c>
      <c r="AF723" s="15">
        <v>3</v>
      </c>
      <c r="AG723" s="15">
        <v>1</v>
      </c>
      <c r="AH723" s="15">
        <v>4</v>
      </c>
      <c r="AI723" s="15">
        <v>0</v>
      </c>
      <c r="AJ723" s="15">
        <v>1</v>
      </c>
      <c r="AK723" s="15">
        <v>1</v>
      </c>
      <c r="AL723" s="27">
        <v>4.2</v>
      </c>
      <c r="AM723" s="27">
        <v>3.6666666666666665</v>
      </c>
      <c r="AN723" s="27">
        <v>4.5</v>
      </c>
      <c r="AO723" s="27">
        <v>4</v>
      </c>
      <c r="AP723" s="27">
        <v>3</v>
      </c>
      <c r="AQ723" s="27">
        <v>2.5</v>
      </c>
      <c r="AR723" s="27">
        <v>3.6444444444444444</v>
      </c>
      <c r="AS723" s="15">
        <f t="shared" si="77"/>
        <v>0.80000000000000027</v>
      </c>
      <c r="AT723" s="15">
        <f t="shared" si="78"/>
        <v>-0.33333333333333348</v>
      </c>
      <c r="AU723" s="15">
        <f t="shared" si="79"/>
        <v>1</v>
      </c>
      <c r="AV723" s="15">
        <f t="shared" si="80"/>
        <v>0.79999999999999982</v>
      </c>
      <c r="AW723" s="15">
        <f t="shared" si="81"/>
        <v>-0.66666666666666652</v>
      </c>
      <c r="AX723" s="15">
        <f t="shared" si="82"/>
        <v>-0.25</v>
      </c>
      <c r="AY723" s="15">
        <f t="shared" si="83"/>
        <v>0.22499999999999964</v>
      </c>
    </row>
    <row r="724" spans="1:51" x14ac:dyDescent="0.2">
      <c r="A724" s="15">
        <v>362</v>
      </c>
      <c r="B724" s="15">
        <v>1205</v>
      </c>
      <c r="C724" s="15">
        <v>0</v>
      </c>
      <c r="D724" s="15">
        <v>0</v>
      </c>
      <c r="E724" s="15">
        <v>1</v>
      </c>
      <c r="F724" s="15">
        <v>0</v>
      </c>
      <c r="G724" s="15">
        <v>0</v>
      </c>
      <c r="H724" s="15">
        <v>0</v>
      </c>
      <c r="I724" s="15">
        <v>56</v>
      </c>
      <c r="J724" s="15">
        <v>0</v>
      </c>
      <c r="K724" s="15">
        <v>1</v>
      </c>
      <c r="L724" s="15">
        <v>0</v>
      </c>
      <c r="M724" s="15">
        <v>0</v>
      </c>
      <c r="N724" s="15">
        <v>0</v>
      </c>
      <c r="O724" s="15">
        <v>4</v>
      </c>
      <c r="P724" s="15">
        <v>7</v>
      </c>
      <c r="Q724" s="15">
        <v>0</v>
      </c>
      <c r="R724" s="15">
        <v>1</v>
      </c>
      <c r="S724" s="15">
        <v>1</v>
      </c>
      <c r="T724" s="15">
        <v>150000</v>
      </c>
      <c r="U724" s="15">
        <v>1</v>
      </c>
      <c r="V724" s="15">
        <v>1</v>
      </c>
      <c r="W724" s="15">
        <v>0</v>
      </c>
      <c r="X724" s="15">
        <v>4</v>
      </c>
      <c r="Y724" s="193">
        <v>30</v>
      </c>
      <c r="Z724" s="15">
        <v>2</v>
      </c>
      <c r="AA724" s="15">
        <v>1.3333333333333333</v>
      </c>
      <c r="AB724" s="15">
        <v>2</v>
      </c>
      <c r="AC724" s="15">
        <v>1</v>
      </c>
      <c r="AD724" s="15">
        <v>1.5</v>
      </c>
      <c r="AE724" s="15">
        <v>1.5666666666666667</v>
      </c>
      <c r="AF724" s="15">
        <v>1</v>
      </c>
      <c r="AG724" s="15">
        <v>1</v>
      </c>
      <c r="AH724" s="15">
        <v>3</v>
      </c>
      <c r="AI724" s="15">
        <v>1</v>
      </c>
      <c r="AJ724" s="15">
        <v>0</v>
      </c>
      <c r="AK724" s="15">
        <v>1</v>
      </c>
      <c r="AL724" s="15">
        <v>3.4</v>
      </c>
      <c r="AM724" s="15">
        <v>4</v>
      </c>
      <c r="AN724" s="15">
        <v>3.5</v>
      </c>
      <c r="AO724" s="15">
        <v>3.2</v>
      </c>
      <c r="AP724" s="15">
        <v>3.6666666666666665</v>
      </c>
      <c r="AQ724" s="15">
        <v>2.75</v>
      </c>
      <c r="AR724" s="27">
        <v>3.4194444444444447</v>
      </c>
      <c r="AS724" s="15">
        <f t="shared" si="77"/>
        <v>0</v>
      </c>
      <c r="AT724" s="15">
        <f t="shared" si="78"/>
        <v>0</v>
      </c>
      <c r="AU724" s="15">
        <f t="shared" si="79"/>
        <v>0.25</v>
      </c>
      <c r="AV724" s="15">
        <f t="shared" si="80"/>
        <v>0</v>
      </c>
      <c r="AW724" s="15">
        <f t="shared" si="81"/>
        <v>0.66666666666666652</v>
      </c>
      <c r="AX724" s="15">
        <f t="shared" si="82"/>
        <v>0.25</v>
      </c>
      <c r="AY724" s="15">
        <f t="shared" si="83"/>
        <v>0.19444444444444464</v>
      </c>
    </row>
    <row r="725" spans="1:51" x14ac:dyDescent="0.2">
      <c r="A725" s="15">
        <v>362</v>
      </c>
      <c r="B725" s="15">
        <v>1205</v>
      </c>
      <c r="C725" s="15">
        <v>0</v>
      </c>
      <c r="D725" s="15">
        <v>0</v>
      </c>
      <c r="E725" s="15">
        <v>1</v>
      </c>
      <c r="F725" s="15">
        <v>0</v>
      </c>
      <c r="G725" s="15">
        <v>0</v>
      </c>
      <c r="H725" s="15">
        <v>0</v>
      </c>
      <c r="I725" s="15">
        <v>56</v>
      </c>
      <c r="J725" s="15">
        <v>0</v>
      </c>
      <c r="K725" s="15">
        <v>1</v>
      </c>
      <c r="L725" s="15">
        <v>0</v>
      </c>
      <c r="M725" s="15">
        <v>0</v>
      </c>
      <c r="N725" s="15">
        <v>0</v>
      </c>
      <c r="O725" s="15">
        <v>4</v>
      </c>
      <c r="P725" s="15">
        <v>7</v>
      </c>
      <c r="Q725" s="15">
        <v>0</v>
      </c>
      <c r="R725" s="15">
        <v>1</v>
      </c>
      <c r="S725" s="15">
        <v>1</v>
      </c>
      <c r="T725" s="15">
        <v>150000</v>
      </c>
      <c r="U725" s="15">
        <v>1</v>
      </c>
      <c r="V725" s="15">
        <v>0</v>
      </c>
      <c r="W725" s="15">
        <v>1</v>
      </c>
      <c r="X725" s="15">
        <v>2</v>
      </c>
      <c r="Y725" s="193">
        <v>40</v>
      </c>
      <c r="Z725" s="15">
        <v>2</v>
      </c>
      <c r="AA725" s="15">
        <v>1.3333333333333333</v>
      </c>
      <c r="AB725" s="15">
        <v>2</v>
      </c>
      <c r="AC725" s="15">
        <v>1</v>
      </c>
      <c r="AD725" s="15">
        <v>1.5</v>
      </c>
      <c r="AE725" s="15">
        <v>1.5666666666666667</v>
      </c>
      <c r="AF725" s="15">
        <v>1</v>
      </c>
      <c r="AG725" s="15">
        <v>1</v>
      </c>
      <c r="AH725" s="15">
        <v>3</v>
      </c>
      <c r="AI725" s="15">
        <v>1</v>
      </c>
      <c r="AJ725" s="15">
        <v>0</v>
      </c>
      <c r="AK725" s="15">
        <v>1</v>
      </c>
      <c r="AL725" s="27">
        <v>3.4</v>
      </c>
      <c r="AM725" s="27">
        <v>4</v>
      </c>
      <c r="AN725" s="27">
        <v>3.25</v>
      </c>
      <c r="AO725" s="27">
        <v>3.2</v>
      </c>
      <c r="AP725" s="27">
        <v>3</v>
      </c>
      <c r="AQ725" s="27">
        <v>2.5</v>
      </c>
      <c r="AR725" s="27">
        <v>3.2250000000000001</v>
      </c>
      <c r="AS725" s="15">
        <f t="shared" si="77"/>
        <v>-0.80000000000000027</v>
      </c>
      <c r="AT725" s="15">
        <f t="shared" si="78"/>
        <v>0</v>
      </c>
      <c r="AU725" s="15">
        <f t="shared" si="79"/>
        <v>-0.5</v>
      </c>
      <c r="AV725" s="15">
        <f t="shared" si="80"/>
        <v>-0.39999999999999991</v>
      </c>
      <c r="AW725" s="15">
        <f t="shared" si="81"/>
        <v>0</v>
      </c>
      <c r="AX725" s="15">
        <f t="shared" si="82"/>
        <v>-0.5</v>
      </c>
      <c r="AY725" s="15">
        <f t="shared" si="83"/>
        <v>-0.36666666666666625</v>
      </c>
    </row>
    <row r="726" spans="1:51" x14ac:dyDescent="0.2">
      <c r="A726" s="15">
        <v>363</v>
      </c>
      <c r="B726" s="15">
        <v>1206</v>
      </c>
      <c r="C726" s="15">
        <v>0</v>
      </c>
      <c r="D726" s="15">
        <v>0</v>
      </c>
      <c r="E726" s="15">
        <v>1</v>
      </c>
      <c r="F726" s="15">
        <v>0</v>
      </c>
      <c r="G726" s="15">
        <v>0</v>
      </c>
      <c r="H726" s="15">
        <v>1</v>
      </c>
      <c r="I726" s="15">
        <v>61</v>
      </c>
      <c r="J726" s="15">
        <v>1</v>
      </c>
      <c r="K726" s="15">
        <v>0</v>
      </c>
      <c r="L726" s="15">
        <v>0</v>
      </c>
      <c r="M726" s="15">
        <v>0</v>
      </c>
      <c r="N726" s="15">
        <v>0</v>
      </c>
      <c r="O726" s="15">
        <v>5</v>
      </c>
      <c r="P726" s="15">
        <v>23</v>
      </c>
      <c r="Q726" s="15">
        <v>1</v>
      </c>
      <c r="R726" s="15">
        <v>1</v>
      </c>
      <c r="S726" s="15">
        <v>1</v>
      </c>
      <c r="T726" s="15">
        <v>200000</v>
      </c>
      <c r="U726" s="15">
        <v>0</v>
      </c>
      <c r="V726" s="15">
        <v>1</v>
      </c>
      <c r="W726" s="15">
        <v>0</v>
      </c>
      <c r="X726" s="15">
        <v>20</v>
      </c>
      <c r="Y726" s="193">
        <v>8723.5</v>
      </c>
      <c r="Z726" s="15">
        <v>2.5</v>
      </c>
      <c r="AA726" s="15">
        <v>2.6666666666666665</v>
      </c>
      <c r="AB726" s="15">
        <v>1.6666666666666667</v>
      </c>
      <c r="AC726" s="15">
        <v>1</v>
      </c>
      <c r="AD726" s="15">
        <v>1.5</v>
      </c>
      <c r="AE726" s="15">
        <v>1.8666666666666665</v>
      </c>
      <c r="AF726" s="15">
        <v>1</v>
      </c>
      <c r="AG726" s="15">
        <v>0</v>
      </c>
      <c r="AH726" s="15">
        <v>5</v>
      </c>
      <c r="AI726" s="15" t="s">
        <v>1008</v>
      </c>
      <c r="AJ726" s="15" t="s">
        <v>1008</v>
      </c>
      <c r="AK726" s="15" t="s">
        <v>1007</v>
      </c>
      <c r="AL726" s="15">
        <v>4.2</v>
      </c>
      <c r="AM726" s="15">
        <v>4</v>
      </c>
      <c r="AN726" s="15">
        <v>3.75</v>
      </c>
      <c r="AO726" s="15">
        <v>3.6</v>
      </c>
      <c r="AP726" s="15">
        <v>3</v>
      </c>
      <c r="AQ726" s="15">
        <v>3</v>
      </c>
      <c r="AR726" s="27">
        <v>3.5916666666666663</v>
      </c>
      <c r="AS726" s="15">
        <f t="shared" si="77"/>
        <v>0.40000000000000036</v>
      </c>
      <c r="AT726" s="15">
        <f t="shared" si="78"/>
        <v>0</v>
      </c>
      <c r="AU726" s="15">
        <f t="shared" si="79"/>
        <v>0.5</v>
      </c>
      <c r="AV726" s="15">
        <f t="shared" si="80"/>
        <v>0</v>
      </c>
      <c r="AW726" s="15">
        <f t="shared" si="81"/>
        <v>0.33333333333333348</v>
      </c>
      <c r="AX726" s="15">
        <f t="shared" si="82"/>
        <v>0.25</v>
      </c>
      <c r="AY726" s="15">
        <f t="shared" si="83"/>
        <v>0.24722222222222179</v>
      </c>
    </row>
    <row r="727" spans="1:51" x14ac:dyDescent="0.2">
      <c r="A727" s="15">
        <v>363</v>
      </c>
      <c r="B727" s="15">
        <v>1206</v>
      </c>
      <c r="C727" s="15">
        <v>0</v>
      </c>
      <c r="D727" s="15">
        <v>0</v>
      </c>
      <c r="E727" s="15">
        <v>1</v>
      </c>
      <c r="F727" s="15">
        <v>0</v>
      </c>
      <c r="G727" s="15">
        <v>0</v>
      </c>
      <c r="H727" s="15">
        <v>1</v>
      </c>
      <c r="I727" s="15">
        <v>61</v>
      </c>
      <c r="J727" s="15">
        <v>1</v>
      </c>
      <c r="K727" s="15">
        <v>0</v>
      </c>
      <c r="L727" s="15">
        <v>0</v>
      </c>
      <c r="M727" s="15">
        <v>0</v>
      </c>
      <c r="N727" s="15">
        <v>0</v>
      </c>
      <c r="O727" s="15">
        <v>5</v>
      </c>
      <c r="P727" s="15">
        <v>23</v>
      </c>
      <c r="Q727" s="15">
        <v>1</v>
      </c>
      <c r="R727" s="15">
        <v>1</v>
      </c>
      <c r="S727" s="15">
        <v>1</v>
      </c>
      <c r="T727" s="15">
        <v>200000</v>
      </c>
      <c r="U727" s="15">
        <v>0</v>
      </c>
      <c r="V727" s="15">
        <v>0</v>
      </c>
      <c r="W727" s="15">
        <v>0</v>
      </c>
      <c r="X727" s="15">
        <v>20</v>
      </c>
      <c r="Y727" s="193">
        <v>7722.5</v>
      </c>
      <c r="Z727" s="15">
        <v>2.5</v>
      </c>
      <c r="AA727" s="15">
        <v>2.6666666666666665</v>
      </c>
      <c r="AB727" s="15">
        <v>1.6666666666666667</v>
      </c>
      <c r="AC727" s="15">
        <v>1</v>
      </c>
      <c r="AD727" s="15">
        <v>1.5</v>
      </c>
      <c r="AE727" s="15">
        <v>1.8666666666666665</v>
      </c>
      <c r="AF727" s="15">
        <v>1</v>
      </c>
      <c r="AG727" s="15">
        <v>0</v>
      </c>
      <c r="AH727" s="15">
        <v>5</v>
      </c>
      <c r="AI727" s="15" t="s">
        <v>1008</v>
      </c>
      <c r="AJ727" s="15" t="s">
        <v>1008</v>
      </c>
      <c r="AK727" s="15" t="s">
        <v>1007</v>
      </c>
      <c r="AL727" s="27">
        <v>3.8</v>
      </c>
      <c r="AM727" s="27">
        <v>4</v>
      </c>
      <c r="AN727" s="27">
        <v>3.25</v>
      </c>
      <c r="AO727" s="27">
        <v>3.6</v>
      </c>
      <c r="AP727" s="27">
        <v>2.6666666666666665</v>
      </c>
      <c r="AQ727" s="27">
        <v>2.75</v>
      </c>
      <c r="AR727" s="27">
        <v>3.3444444444444446</v>
      </c>
      <c r="AS727" s="15">
        <f t="shared" si="77"/>
        <v>-0.40000000000000036</v>
      </c>
      <c r="AT727" s="15">
        <f t="shared" si="78"/>
        <v>-0.33333333333333304</v>
      </c>
      <c r="AU727" s="15">
        <f t="shared" si="79"/>
        <v>0.5</v>
      </c>
      <c r="AV727" s="15">
        <f t="shared" si="80"/>
        <v>1.2000000000000002</v>
      </c>
      <c r="AW727" s="15">
        <f t="shared" si="81"/>
        <v>0.33333333333333304</v>
      </c>
      <c r="AX727" s="15">
        <f t="shared" si="82"/>
        <v>0.5</v>
      </c>
      <c r="AY727" s="15">
        <f t="shared" si="83"/>
        <v>0.30000000000000027</v>
      </c>
    </row>
    <row r="728" spans="1:51" x14ac:dyDescent="0.2">
      <c r="A728" s="15">
        <v>364</v>
      </c>
      <c r="B728" s="15">
        <v>1207</v>
      </c>
      <c r="C728" s="15">
        <v>0</v>
      </c>
      <c r="D728" s="15">
        <v>0</v>
      </c>
      <c r="E728" s="15">
        <v>1</v>
      </c>
      <c r="F728" s="15">
        <v>0</v>
      </c>
      <c r="G728" s="15">
        <v>0</v>
      </c>
      <c r="H728" s="15">
        <v>1</v>
      </c>
      <c r="I728" s="15">
        <v>68</v>
      </c>
      <c r="J728" s="15">
        <v>0</v>
      </c>
      <c r="K728" s="15">
        <v>0</v>
      </c>
      <c r="L728" s="15">
        <v>0</v>
      </c>
      <c r="M728" s="15">
        <v>1</v>
      </c>
      <c r="N728" s="15">
        <v>0</v>
      </c>
      <c r="O728" s="15">
        <v>5</v>
      </c>
      <c r="P728" s="15">
        <v>30</v>
      </c>
      <c r="Q728" s="15">
        <v>0</v>
      </c>
      <c r="R728" s="15">
        <v>0</v>
      </c>
      <c r="S728" s="15">
        <v>1</v>
      </c>
      <c r="T728" s="15">
        <v>300000</v>
      </c>
      <c r="U728" s="15">
        <v>0</v>
      </c>
      <c r="V728" s="15">
        <v>1</v>
      </c>
      <c r="W728" s="15">
        <v>1</v>
      </c>
      <c r="X728" s="15">
        <v>5</v>
      </c>
      <c r="Y728" s="193">
        <v>400</v>
      </c>
      <c r="Z728" s="15">
        <v>2.75</v>
      </c>
      <c r="AA728" s="15">
        <v>1</v>
      </c>
      <c r="AB728" s="15">
        <v>1.3333333333333333</v>
      </c>
      <c r="AC728" s="15">
        <v>1</v>
      </c>
      <c r="AD728" s="15">
        <v>1</v>
      </c>
      <c r="AE728" s="15">
        <v>1.4166666666666665</v>
      </c>
      <c r="AF728" s="15">
        <v>1</v>
      </c>
      <c r="AG728" s="15">
        <v>1</v>
      </c>
      <c r="AH728" s="15">
        <v>4</v>
      </c>
      <c r="AI728" s="15">
        <v>0</v>
      </c>
      <c r="AJ728" s="15">
        <v>1</v>
      </c>
      <c r="AK728" s="15">
        <v>1</v>
      </c>
      <c r="AL728" s="15">
        <v>4.2</v>
      </c>
      <c r="AM728" s="15">
        <v>4.333333333333333</v>
      </c>
      <c r="AN728" s="15">
        <v>2.75</v>
      </c>
      <c r="AO728" s="15">
        <v>2.4</v>
      </c>
      <c r="AP728" s="15">
        <v>2.3333333333333335</v>
      </c>
      <c r="AQ728" s="15">
        <v>2.25</v>
      </c>
      <c r="AR728" s="27">
        <v>3.0444444444444443</v>
      </c>
      <c r="AS728" s="15">
        <f t="shared" si="77"/>
        <v>0</v>
      </c>
      <c r="AT728" s="15">
        <f t="shared" si="78"/>
        <v>0</v>
      </c>
      <c r="AU728" s="15">
        <f t="shared" si="79"/>
        <v>0.5</v>
      </c>
      <c r="AV728" s="15">
        <f t="shared" si="80"/>
        <v>-0.20000000000000018</v>
      </c>
      <c r="AW728" s="15">
        <f t="shared" si="81"/>
        <v>0</v>
      </c>
      <c r="AX728" s="15">
        <f t="shared" si="82"/>
        <v>0</v>
      </c>
      <c r="AY728" s="15">
        <f t="shared" si="83"/>
        <v>4.9999999999999378E-2</v>
      </c>
    </row>
    <row r="729" spans="1:51" x14ac:dyDescent="0.2">
      <c r="A729" s="15">
        <v>364</v>
      </c>
      <c r="B729" s="15">
        <v>1207</v>
      </c>
      <c r="C729" s="15">
        <v>0</v>
      </c>
      <c r="D729" s="15">
        <v>0</v>
      </c>
      <c r="E729" s="15">
        <v>1</v>
      </c>
      <c r="F729" s="15">
        <v>0</v>
      </c>
      <c r="G729" s="15">
        <v>0</v>
      </c>
      <c r="H729" s="15">
        <v>1</v>
      </c>
      <c r="I729" s="15">
        <v>68</v>
      </c>
      <c r="J729" s="15">
        <v>0</v>
      </c>
      <c r="K729" s="15">
        <v>0</v>
      </c>
      <c r="L729" s="15">
        <v>0</v>
      </c>
      <c r="M729" s="15">
        <v>1</v>
      </c>
      <c r="N729" s="15">
        <v>0</v>
      </c>
      <c r="O729" s="15">
        <v>5</v>
      </c>
      <c r="P729" s="15">
        <v>30</v>
      </c>
      <c r="Q729" s="15">
        <v>0</v>
      </c>
      <c r="R729" s="15">
        <v>0</v>
      </c>
      <c r="S729" s="15">
        <v>1</v>
      </c>
      <c r="T729" s="15">
        <v>300000</v>
      </c>
      <c r="U729" s="15">
        <v>0</v>
      </c>
      <c r="V729" s="15">
        <v>0</v>
      </c>
      <c r="W729" s="15">
        <v>1</v>
      </c>
      <c r="X729" s="15">
        <v>5</v>
      </c>
      <c r="Y729" s="193">
        <v>400</v>
      </c>
      <c r="Z729" s="15">
        <v>2.75</v>
      </c>
      <c r="AA729" s="15">
        <v>1</v>
      </c>
      <c r="AB729" s="15">
        <v>1.3333333333333333</v>
      </c>
      <c r="AC729" s="15">
        <v>1</v>
      </c>
      <c r="AD729" s="15">
        <v>1</v>
      </c>
      <c r="AE729" s="15">
        <v>1.4166666666666665</v>
      </c>
      <c r="AF729" s="15">
        <v>1</v>
      </c>
      <c r="AG729" s="15">
        <v>1</v>
      </c>
      <c r="AH729" s="15">
        <v>4</v>
      </c>
      <c r="AI729" s="15">
        <v>0</v>
      </c>
      <c r="AJ729" s="15">
        <v>1</v>
      </c>
      <c r="AK729" s="15">
        <v>1</v>
      </c>
      <c r="AL729" s="27">
        <v>4.2</v>
      </c>
      <c r="AM729" s="27">
        <v>4.333333333333333</v>
      </c>
      <c r="AN729" s="27">
        <v>2.25</v>
      </c>
      <c r="AO729" s="27">
        <v>2.6</v>
      </c>
      <c r="AP729" s="27">
        <v>2.3333333333333335</v>
      </c>
      <c r="AQ729" s="27">
        <v>2.25</v>
      </c>
      <c r="AR729" s="27">
        <v>2.9944444444444449</v>
      </c>
      <c r="AS729" s="15">
        <f t="shared" si="77"/>
        <v>0.60000000000000009</v>
      </c>
      <c r="AT729" s="15">
        <f t="shared" si="78"/>
        <v>0.66666666666666652</v>
      </c>
      <c r="AU729" s="15">
        <f t="shared" si="79"/>
        <v>-1.25</v>
      </c>
      <c r="AV729" s="15">
        <f t="shared" si="80"/>
        <v>-0.39999999999999991</v>
      </c>
      <c r="AW729" s="15">
        <f t="shared" si="81"/>
        <v>-1.333333333333333</v>
      </c>
      <c r="AX729" s="15">
        <f t="shared" si="82"/>
        <v>-0.5</v>
      </c>
      <c r="AY729" s="15">
        <f t="shared" si="83"/>
        <v>-0.36944444444444402</v>
      </c>
    </row>
    <row r="730" spans="1:51" x14ac:dyDescent="0.2">
      <c r="A730" s="15">
        <v>365</v>
      </c>
      <c r="B730" s="15">
        <v>1208</v>
      </c>
      <c r="C730" s="15">
        <v>0</v>
      </c>
      <c r="D730" s="15">
        <v>0</v>
      </c>
      <c r="E730" s="15">
        <v>1</v>
      </c>
      <c r="F730" s="15">
        <v>0</v>
      </c>
      <c r="G730" s="15">
        <v>0</v>
      </c>
      <c r="H730" s="15">
        <v>0</v>
      </c>
      <c r="I730" s="15">
        <v>50</v>
      </c>
      <c r="J730" s="15">
        <v>0</v>
      </c>
      <c r="K730" s="15">
        <v>1</v>
      </c>
      <c r="L730" s="15">
        <v>0</v>
      </c>
      <c r="M730" s="15">
        <v>0</v>
      </c>
      <c r="N730" s="15">
        <v>0</v>
      </c>
      <c r="P730" s="15">
        <v>10</v>
      </c>
      <c r="Q730" s="15">
        <v>0</v>
      </c>
      <c r="R730" s="15">
        <v>1</v>
      </c>
      <c r="S730" s="15">
        <v>1</v>
      </c>
      <c r="T730" s="15">
        <v>200000</v>
      </c>
      <c r="U730" s="15">
        <v>0</v>
      </c>
      <c r="V730" s="15">
        <v>1</v>
      </c>
      <c r="W730" s="15">
        <v>1</v>
      </c>
      <c r="X730" s="15">
        <v>6</v>
      </c>
      <c r="Y730" s="193">
        <v>333.33333333333331</v>
      </c>
      <c r="Z730" s="15">
        <v>1.75</v>
      </c>
      <c r="AA730" s="15">
        <v>1</v>
      </c>
      <c r="AB730" s="15">
        <v>2</v>
      </c>
      <c r="AC730" s="15">
        <v>1</v>
      </c>
      <c r="AD730" s="15">
        <v>1.5</v>
      </c>
      <c r="AE730" s="15">
        <v>1.45</v>
      </c>
      <c r="AF730" s="15">
        <v>1</v>
      </c>
      <c r="AG730" s="15">
        <v>0</v>
      </c>
      <c r="AH730" s="15">
        <v>5</v>
      </c>
      <c r="AI730" s="15" t="s">
        <v>1008</v>
      </c>
      <c r="AJ730" s="15" t="s">
        <v>1008</v>
      </c>
      <c r="AK730" s="15" t="s">
        <v>1007</v>
      </c>
      <c r="AL730" s="15">
        <v>3.6</v>
      </c>
      <c r="AM730" s="15">
        <v>3.6666666666666665</v>
      </c>
      <c r="AN730" s="15">
        <v>3.5</v>
      </c>
      <c r="AO730" s="15">
        <v>3</v>
      </c>
      <c r="AP730" s="15">
        <v>3.6666666666666665</v>
      </c>
      <c r="AQ730" s="15">
        <v>2.75</v>
      </c>
      <c r="AR730" s="27">
        <v>3.3638888888888889</v>
      </c>
      <c r="AS730" s="15">
        <f t="shared" si="77"/>
        <v>-0.39999999999999991</v>
      </c>
      <c r="AT730" s="15">
        <f t="shared" si="78"/>
        <v>-0.33333333333333348</v>
      </c>
      <c r="AU730" s="15">
        <f t="shared" si="79"/>
        <v>0.5</v>
      </c>
      <c r="AV730" s="15">
        <f t="shared" si="80"/>
        <v>0.20000000000000018</v>
      </c>
      <c r="AW730" s="15">
        <f t="shared" si="81"/>
        <v>1</v>
      </c>
      <c r="AX730" s="15">
        <f t="shared" si="82"/>
        <v>0.5</v>
      </c>
      <c r="AY730" s="15">
        <f t="shared" si="83"/>
        <v>0.24444444444444402</v>
      </c>
    </row>
    <row r="731" spans="1:51" x14ac:dyDescent="0.2">
      <c r="A731" s="15">
        <v>365</v>
      </c>
      <c r="B731" s="15">
        <v>1208</v>
      </c>
      <c r="C731" s="15">
        <v>0</v>
      </c>
      <c r="D731" s="15">
        <v>0</v>
      </c>
      <c r="E731" s="15">
        <v>1</v>
      </c>
      <c r="F731" s="15">
        <v>0</v>
      </c>
      <c r="G731" s="15">
        <v>0</v>
      </c>
      <c r="H731" s="15">
        <v>0</v>
      </c>
      <c r="I731" s="15">
        <v>50</v>
      </c>
      <c r="J731" s="15">
        <v>0</v>
      </c>
      <c r="K731" s="15">
        <v>1</v>
      </c>
      <c r="L731" s="15">
        <v>0</v>
      </c>
      <c r="M731" s="15">
        <v>0</v>
      </c>
      <c r="N731" s="15">
        <v>0</v>
      </c>
      <c r="P731" s="15">
        <v>10</v>
      </c>
      <c r="Q731" s="15">
        <v>0</v>
      </c>
      <c r="R731" s="15">
        <v>1</v>
      </c>
      <c r="S731" s="15">
        <v>1</v>
      </c>
      <c r="T731" s="15">
        <v>200000</v>
      </c>
      <c r="U731" s="15">
        <v>0</v>
      </c>
      <c r="V731" s="15">
        <v>0</v>
      </c>
      <c r="W731" s="15">
        <v>1</v>
      </c>
      <c r="X731" s="15">
        <v>6</v>
      </c>
      <c r="Y731" s="193">
        <v>250</v>
      </c>
      <c r="Z731" s="15">
        <v>1.75</v>
      </c>
      <c r="AA731" s="15">
        <v>1</v>
      </c>
      <c r="AB731" s="15">
        <v>2</v>
      </c>
      <c r="AC731" s="15">
        <v>1</v>
      </c>
      <c r="AD731" s="15">
        <v>1.5</v>
      </c>
      <c r="AE731" s="15">
        <v>1.45</v>
      </c>
      <c r="AF731" s="15">
        <v>1</v>
      </c>
      <c r="AG731" s="15">
        <v>0</v>
      </c>
      <c r="AH731" s="15">
        <v>5</v>
      </c>
      <c r="AI731" s="15" t="s">
        <v>1008</v>
      </c>
      <c r="AJ731" s="15" t="s">
        <v>1008</v>
      </c>
      <c r="AK731" s="15" t="s">
        <v>1007</v>
      </c>
      <c r="AL731" s="27">
        <v>4</v>
      </c>
      <c r="AM731" s="27">
        <v>4</v>
      </c>
      <c r="AN731" s="27">
        <v>3</v>
      </c>
      <c r="AO731" s="27">
        <v>2.8</v>
      </c>
      <c r="AP731" s="27">
        <v>2.6666666666666665</v>
      </c>
      <c r="AQ731" s="27">
        <v>2.25</v>
      </c>
      <c r="AR731" s="27">
        <v>3.1194444444444449</v>
      </c>
      <c r="AS731" s="15">
        <f t="shared" si="77"/>
        <v>0.39999999999999991</v>
      </c>
      <c r="AT731" s="15">
        <f t="shared" si="78"/>
        <v>1</v>
      </c>
      <c r="AU731" s="15">
        <f t="shared" si="79"/>
        <v>1.5</v>
      </c>
      <c r="AV731" s="15">
        <f t="shared" si="80"/>
        <v>0.19999999999999973</v>
      </c>
      <c r="AW731" s="15">
        <f t="shared" si="81"/>
        <v>0.66666666666666652</v>
      </c>
      <c r="AX731" s="15">
        <f t="shared" si="82"/>
        <v>-0.25</v>
      </c>
      <c r="AY731" s="15">
        <f t="shared" si="83"/>
        <v>0.58611111111111169</v>
      </c>
    </row>
    <row r="732" spans="1:51" x14ac:dyDescent="0.2">
      <c r="A732" s="15">
        <v>366</v>
      </c>
      <c r="B732" s="15">
        <v>1209</v>
      </c>
      <c r="C732" s="15">
        <v>0</v>
      </c>
      <c r="D732" s="15">
        <v>0</v>
      </c>
      <c r="E732" s="15">
        <v>1</v>
      </c>
      <c r="F732" s="15">
        <v>0</v>
      </c>
      <c r="G732" s="15">
        <v>0</v>
      </c>
      <c r="H732" s="15">
        <v>1</v>
      </c>
      <c r="I732" s="15">
        <v>50</v>
      </c>
      <c r="J732" s="15">
        <v>0</v>
      </c>
      <c r="K732" s="15">
        <v>1</v>
      </c>
      <c r="L732" s="15">
        <v>0</v>
      </c>
      <c r="M732" s="15">
        <v>0</v>
      </c>
      <c r="N732" s="15">
        <v>0</v>
      </c>
      <c r="O732" s="15">
        <v>5</v>
      </c>
      <c r="P732" s="15">
        <v>15</v>
      </c>
      <c r="Q732" s="15">
        <v>1</v>
      </c>
      <c r="R732" s="15">
        <v>1</v>
      </c>
      <c r="S732" s="15">
        <v>1</v>
      </c>
      <c r="T732" s="15">
        <v>200000</v>
      </c>
      <c r="U732" s="15">
        <v>1</v>
      </c>
      <c r="V732" s="15">
        <v>1</v>
      </c>
      <c r="W732" s="15">
        <v>0</v>
      </c>
      <c r="X732" s="15">
        <v>20</v>
      </c>
      <c r="Y732" s="193">
        <v>625</v>
      </c>
      <c r="Z732" s="15">
        <v>2.5</v>
      </c>
      <c r="AA732" s="15">
        <v>1.3333333333333333</v>
      </c>
      <c r="AB732" s="15">
        <v>2.3333333333333335</v>
      </c>
      <c r="AC732" s="15">
        <v>2</v>
      </c>
      <c r="AD732" s="15">
        <v>3</v>
      </c>
      <c r="AE732" s="15">
        <v>2.2333333333333334</v>
      </c>
      <c r="AF732" s="15">
        <v>1</v>
      </c>
      <c r="AG732" s="15">
        <v>0</v>
      </c>
      <c r="AH732" s="15">
        <v>5</v>
      </c>
      <c r="AI732" s="15" t="s">
        <v>1008</v>
      </c>
      <c r="AJ732" s="15" t="s">
        <v>1008</v>
      </c>
      <c r="AK732" s="15" t="s">
        <v>1007</v>
      </c>
      <c r="AL732" s="15">
        <v>3.6</v>
      </c>
      <c r="AM732" s="15">
        <v>3</v>
      </c>
      <c r="AN732" s="15">
        <v>1.5</v>
      </c>
      <c r="AO732" s="15">
        <v>2.6</v>
      </c>
      <c r="AP732" s="15">
        <v>2</v>
      </c>
      <c r="AQ732" s="15">
        <v>2.5</v>
      </c>
      <c r="AR732" s="27">
        <v>2.5333333333333332</v>
      </c>
      <c r="AS732" s="15">
        <f t="shared" si="77"/>
        <v>0</v>
      </c>
      <c r="AT732" s="15">
        <f t="shared" si="78"/>
        <v>0.66666666666666652</v>
      </c>
      <c r="AU732" s="15">
        <f t="shared" si="79"/>
        <v>0</v>
      </c>
      <c r="AV732" s="15">
        <f t="shared" si="80"/>
        <v>0.20000000000000018</v>
      </c>
      <c r="AW732" s="15">
        <f t="shared" si="81"/>
        <v>0</v>
      </c>
      <c r="AX732" s="15">
        <f t="shared" si="82"/>
        <v>0</v>
      </c>
      <c r="AY732" s="15">
        <f t="shared" si="83"/>
        <v>0.14444444444444438</v>
      </c>
    </row>
    <row r="733" spans="1:51" x14ac:dyDescent="0.2">
      <c r="A733" s="15">
        <v>366</v>
      </c>
      <c r="B733" s="15">
        <v>1209</v>
      </c>
      <c r="C733" s="15">
        <v>0</v>
      </c>
      <c r="D733" s="15">
        <v>0</v>
      </c>
      <c r="E733" s="15">
        <v>1</v>
      </c>
      <c r="F733" s="15">
        <v>0</v>
      </c>
      <c r="G733" s="15">
        <v>0</v>
      </c>
      <c r="H733" s="15">
        <v>1</v>
      </c>
      <c r="I733" s="15">
        <v>50</v>
      </c>
      <c r="J733" s="15">
        <v>0</v>
      </c>
      <c r="K733" s="15">
        <v>1</v>
      </c>
      <c r="L733" s="15">
        <v>0</v>
      </c>
      <c r="M733" s="15">
        <v>0</v>
      </c>
      <c r="N733" s="15">
        <v>0</v>
      </c>
      <c r="O733" s="15">
        <v>5</v>
      </c>
      <c r="P733" s="15">
        <v>15</v>
      </c>
      <c r="Q733" s="15">
        <v>1</v>
      </c>
      <c r="R733" s="15">
        <v>1</v>
      </c>
      <c r="S733" s="15">
        <v>1</v>
      </c>
      <c r="T733" s="15">
        <v>200000</v>
      </c>
      <c r="U733" s="15">
        <v>1</v>
      </c>
      <c r="V733" s="15">
        <v>0</v>
      </c>
      <c r="W733" s="15">
        <v>0</v>
      </c>
      <c r="X733" s="15">
        <v>20</v>
      </c>
      <c r="Y733" s="193">
        <v>650</v>
      </c>
      <c r="Z733" s="15">
        <v>2.5</v>
      </c>
      <c r="AA733" s="15">
        <v>1.3333333333333333</v>
      </c>
      <c r="AB733" s="15">
        <v>2.3333333333333335</v>
      </c>
      <c r="AC733" s="15">
        <v>2</v>
      </c>
      <c r="AD733" s="15">
        <v>3</v>
      </c>
      <c r="AE733" s="15">
        <v>2.2333333333333334</v>
      </c>
      <c r="AF733" s="15">
        <v>1</v>
      </c>
      <c r="AG733" s="15">
        <v>0</v>
      </c>
      <c r="AH733" s="15">
        <v>5</v>
      </c>
      <c r="AI733" s="15" t="s">
        <v>1008</v>
      </c>
      <c r="AJ733" s="15" t="s">
        <v>1008</v>
      </c>
      <c r="AK733" s="15" t="s">
        <v>1007</v>
      </c>
      <c r="AL733" s="27">
        <v>3.6</v>
      </c>
      <c r="AM733" s="27">
        <v>2.3333333333333335</v>
      </c>
      <c r="AN733" s="27">
        <v>1.5</v>
      </c>
      <c r="AO733" s="27">
        <v>2.4</v>
      </c>
      <c r="AP733" s="27">
        <v>2</v>
      </c>
      <c r="AQ733" s="27">
        <v>2.5</v>
      </c>
      <c r="AR733" s="27">
        <v>2.3888888888888888</v>
      </c>
      <c r="AS733" s="15">
        <f t="shared" si="77"/>
        <v>0.60000000000000009</v>
      </c>
      <c r="AT733" s="15">
        <f t="shared" si="78"/>
        <v>-1</v>
      </c>
      <c r="AU733" s="15">
        <f t="shared" si="79"/>
        <v>-2</v>
      </c>
      <c r="AV733" s="15">
        <f t="shared" si="80"/>
        <v>-0.60000000000000009</v>
      </c>
      <c r="AW733" s="15">
        <f t="shared" si="81"/>
        <v>-1.3333333333333335</v>
      </c>
      <c r="AX733" s="15">
        <f t="shared" si="82"/>
        <v>-0.25</v>
      </c>
      <c r="AY733" s="15">
        <f t="shared" si="83"/>
        <v>-0.76388888888888928</v>
      </c>
    </row>
    <row r="734" spans="1:51" x14ac:dyDescent="0.2">
      <c r="A734" s="15">
        <v>367</v>
      </c>
      <c r="B734" s="15">
        <v>1211</v>
      </c>
      <c r="C734" s="15">
        <v>0</v>
      </c>
      <c r="D734" s="15">
        <v>0</v>
      </c>
      <c r="E734" s="15">
        <v>1</v>
      </c>
      <c r="F734" s="15">
        <v>0</v>
      </c>
      <c r="G734" s="15">
        <v>0</v>
      </c>
      <c r="H734" s="15">
        <v>0</v>
      </c>
      <c r="I734" s="15">
        <v>50</v>
      </c>
      <c r="J734" s="15">
        <v>0</v>
      </c>
      <c r="K734" s="15">
        <v>1</v>
      </c>
      <c r="L734" s="15">
        <v>0</v>
      </c>
      <c r="M734" s="15">
        <v>0</v>
      </c>
      <c r="N734" s="15">
        <v>0</v>
      </c>
      <c r="O734" s="15">
        <v>4</v>
      </c>
      <c r="P734" s="15">
        <v>14</v>
      </c>
      <c r="Q734" s="15">
        <v>0</v>
      </c>
      <c r="R734" s="15">
        <v>1</v>
      </c>
      <c r="S734" s="15">
        <v>1</v>
      </c>
      <c r="T734" s="15">
        <v>2500000</v>
      </c>
      <c r="U734" s="15">
        <v>1</v>
      </c>
      <c r="V734" s="15">
        <v>1</v>
      </c>
      <c r="W734" s="15">
        <v>1</v>
      </c>
      <c r="X734" s="15">
        <v>12</v>
      </c>
      <c r="Y734" s="193">
        <v>166.66666666666666</v>
      </c>
      <c r="Z734" s="15">
        <v>2.25</v>
      </c>
      <c r="AA734" s="15">
        <v>1.3333333333333333</v>
      </c>
      <c r="AB734" s="15">
        <v>2.6666666666666665</v>
      </c>
      <c r="AC734" s="15">
        <v>2</v>
      </c>
      <c r="AD734" s="15">
        <v>2</v>
      </c>
      <c r="AE734" s="15">
        <v>2.0499999999999998</v>
      </c>
      <c r="AF734" s="15">
        <v>1</v>
      </c>
      <c r="AG734" s="15">
        <v>1</v>
      </c>
      <c r="AH734" s="15">
        <v>4</v>
      </c>
      <c r="AI734" s="15">
        <v>0</v>
      </c>
      <c r="AJ734" s="15">
        <v>1</v>
      </c>
      <c r="AK734" s="15">
        <v>1</v>
      </c>
      <c r="AL734" s="15">
        <v>3</v>
      </c>
      <c r="AM734" s="15">
        <v>3.3333333333333335</v>
      </c>
      <c r="AN734" s="15">
        <v>3.5</v>
      </c>
      <c r="AO734" s="15">
        <v>3</v>
      </c>
      <c r="AP734" s="15">
        <v>3.3333333333333335</v>
      </c>
      <c r="AQ734" s="15">
        <v>2.75</v>
      </c>
      <c r="AR734" s="27">
        <v>3.1527777777777781</v>
      </c>
      <c r="AS734" s="15">
        <f t="shared" si="77"/>
        <v>0.39999999999999991</v>
      </c>
      <c r="AT734" s="15">
        <f t="shared" si="78"/>
        <v>0</v>
      </c>
      <c r="AU734" s="15">
        <f t="shared" si="79"/>
        <v>0</v>
      </c>
      <c r="AV734" s="15">
        <f t="shared" si="80"/>
        <v>0.20000000000000018</v>
      </c>
      <c r="AW734" s="15">
        <f t="shared" si="81"/>
        <v>0.66666666666666696</v>
      </c>
      <c r="AX734" s="15">
        <f t="shared" si="82"/>
        <v>0.25</v>
      </c>
      <c r="AY734" s="15">
        <f t="shared" si="83"/>
        <v>0.25277777777777821</v>
      </c>
    </row>
    <row r="735" spans="1:51" x14ac:dyDescent="0.2">
      <c r="A735" s="15">
        <v>367</v>
      </c>
      <c r="B735" s="15">
        <v>1211</v>
      </c>
      <c r="C735" s="15">
        <v>0</v>
      </c>
      <c r="D735" s="15">
        <v>0</v>
      </c>
      <c r="E735" s="15">
        <v>1</v>
      </c>
      <c r="F735" s="15">
        <v>0</v>
      </c>
      <c r="G735" s="15">
        <v>0</v>
      </c>
      <c r="H735" s="15">
        <v>0</v>
      </c>
      <c r="I735" s="15">
        <v>50</v>
      </c>
      <c r="J735" s="15">
        <v>0</v>
      </c>
      <c r="K735" s="15">
        <v>1</v>
      </c>
      <c r="L735" s="15">
        <v>0</v>
      </c>
      <c r="M735" s="15">
        <v>0</v>
      </c>
      <c r="N735" s="15">
        <v>0</v>
      </c>
      <c r="O735" s="15">
        <v>4</v>
      </c>
      <c r="P735" s="15">
        <v>14</v>
      </c>
      <c r="Q735" s="15">
        <v>0</v>
      </c>
      <c r="R735" s="15">
        <v>1</v>
      </c>
      <c r="S735" s="15">
        <v>1</v>
      </c>
      <c r="T735" s="15">
        <v>2500000</v>
      </c>
      <c r="U735" s="15">
        <v>1</v>
      </c>
      <c r="V735" s="15">
        <v>0</v>
      </c>
      <c r="W735" s="15">
        <v>1</v>
      </c>
      <c r="X735" s="15">
        <v>12</v>
      </c>
      <c r="Y735" s="193">
        <v>166.66666666666666</v>
      </c>
      <c r="Z735" s="15">
        <v>2.25</v>
      </c>
      <c r="AA735" s="15">
        <v>1.3333333333333333</v>
      </c>
      <c r="AB735" s="15">
        <v>2.6666666666666665</v>
      </c>
      <c r="AC735" s="15">
        <v>2</v>
      </c>
      <c r="AD735" s="15">
        <v>2</v>
      </c>
      <c r="AE735" s="15">
        <v>2.0499999999999998</v>
      </c>
      <c r="AF735" s="15">
        <v>1</v>
      </c>
      <c r="AG735" s="15">
        <v>1</v>
      </c>
      <c r="AH735" s="15">
        <v>4</v>
      </c>
      <c r="AI735" s="15">
        <v>0</v>
      </c>
      <c r="AJ735" s="15">
        <v>1</v>
      </c>
      <c r="AK735" s="15">
        <v>1</v>
      </c>
      <c r="AL735" s="27">
        <v>2.6</v>
      </c>
      <c r="AM735" s="27">
        <v>3.3333333333333335</v>
      </c>
      <c r="AN735" s="27">
        <v>3.5</v>
      </c>
      <c r="AO735" s="27">
        <v>2.8</v>
      </c>
      <c r="AP735" s="27">
        <v>2.6666666666666665</v>
      </c>
      <c r="AQ735" s="27">
        <v>2.5</v>
      </c>
      <c r="AR735" s="27">
        <v>2.9</v>
      </c>
      <c r="AS735" s="15">
        <f t="shared" si="77"/>
        <v>-1.8000000000000003</v>
      </c>
      <c r="AT735" s="15">
        <f t="shared" si="78"/>
        <v>0</v>
      </c>
      <c r="AU735" s="15">
        <f t="shared" si="79"/>
        <v>0</v>
      </c>
      <c r="AV735" s="15">
        <f t="shared" si="80"/>
        <v>-1.6000000000000005</v>
      </c>
      <c r="AW735" s="15">
        <f t="shared" si="81"/>
        <v>-1</v>
      </c>
      <c r="AX735" s="15">
        <f t="shared" si="82"/>
        <v>-2.25</v>
      </c>
      <c r="AY735" s="15">
        <f t="shared" si="83"/>
        <v>-1.1083333333333338</v>
      </c>
    </row>
    <row r="736" spans="1:51" x14ac:dyDescent="0.2">
      <c r="A736" s="15">
        <v>368</v>
      </c>
      <c r="B736" s="15">
        <v>1212</v>
      </c>
      <c r="C736" s="15">
        <v>0</v>
      </c>
      <c r="D736" s="15">
        <v>0</v>
      </c>
      <c r="E736" s="15">
        <v>1</v>
      </c>
      <c r="F736" s="15">
        <v>0</v>
      </c>
      <c r="G736" s="15">
        <v>0</v>
      </c>
      <c r="H736" s="15">
        <v>1</v>
      </c>
      <c r="I736" s="15">
        <v>62</v>
      </c>
      <c r="J736" s="15">
        <v>1</v>
      </c>
      <c r="K736" s="15">
        <v>0</v>
      </c>
      <c r="L736" s="15">
        <v>0</v>
      </c>
      <c r="M736" s="15">
        <v>0</v>
      </c>
      <c r="N736" s="15">
        <v>0</v>
      </c>
      <c r="O736" s="15">
        <v>4</v>
      </c>
      <c r="P736" s="15">
        <v>13</v>
      </c>
      <c r="Q736" s="15">
        <v>0</v>
      </c>
      <c r="R736" s="15">
        <v>1</v>
      </c>
      <c r="S736" s="15">
        <v>1</v>
      </c>
      <c r="T736" s="15">
        <v>200000</v>
      </c>
      <c r="U736" s="15">
        <v>0</v>
      </c>
      <c r="V736" s="15">
        <v>1</v>
      </c>
      <c r="W736" s="15">
        <v>1</v>
      </c>
      <c r="X736" s="15">
        <v>1</v>
      </c>
      <c r="Y736" s="193">
        <v>1000</v>
      </c>
      <c r="Z736" s="15">
        <v>3</v>
      </c>
      <c r="AA736" s="15">
        <v>3</v>
      </c>
      <c r="AB736" s="15">
        <v>2</v>
      </c>
      <c r="AC736" s="15">
        <v>2</v>
      </c>
      <c r="AD736" s="15">
        <v>4</v>
      </c>
      <c r="AE736" s="15">
        <v>2.8</v>
      </c>
      <c r="AF736" s="15">
        <v>3</v>
      </c>
      <c r="AG736" s="15">
        <v>1</v>
      </c>
      <c r="AH736" s="15">
        <v>3</v>
      </c>
      <c r="AI736" s="15">
        <v>1</v>
      </c>
      <c r="AJ736" s="15">
        <v>0</v>
      </c>
      <c r="AK736" s="15">
        <v>1</v>
      </c>
      <c r="AL736" s="15">
        <v>4.4000000000000004</v>
      </c>
      <c r="AM736" s="15">
        <v>3.3333333333333335</v>
      </c>
      <c r="AN736" s="15">
        <v>3.5</v>
      </c>
      <c r="AO736" s="15">
        <v>4.4000000000000004</v>
      </c>
      <c r="AP736" s="15">
        <v>3.6666666666666665</v>
      </c>
      <c r="AQ736" s="15">
        <v>4.75</v>
      </c>
      <c r="AR736" s="27">
        <v>4.0083333333333337</v>
      </c>
      <c r="AS736" s="15">
        <f t="shared" si="77"/>
        <v>0.20000000000000018</v>
      </c>
      <c r="AT736" s="15">
        <f t="shared" si="78"/>
        <v>0.33333333333333348</v>
      </c>
      <c r="AU736" s="15">
        <f t="shared" si="79"/>
        <v>0</v>
      </c>
      <c r="AV736" s="15">
        <f t="shared" si="80"/>
        <v>0.20000000000000018</v>
      </c>
      <c r="AW736" s="15">
        <f t="shared" si="81"/>
        <v>0</v>
      </c>
      <c r="AX736" s="15">
        <f t="shared" si="82"/>
        <v>0</v>
      </c>
      <c r="AY736" s="15">
        <f t="shared" si="83"/>
        <v>0.12222222222222268</v>
      </c>
    </row>
    <row r="737" spans="1:51" x14ac:dyDescent="0.2">
      <c r="A737" s="15">
        <v>368</v>
      </c>
      <c r="B737" s="15">
        <v>1212</v>
      </c>
      <c r="C737" s="15">
        <v>0</v>
      </c>
      <c r="D737" s="15">
        <v>0</v>
      </c>
      <c r="E737" s="15">
        <v>1</v>
      </c>
      <c r="F737" s="15">
        <v>0</v>
      </c>
      <c r="G737" s="15">
        <v>0</v>
      </c>
      <c r="H737" s="15">
        <v>1</v>
      </c>
      <c r="I737" s="15">
        <v>62</v>
      </c>
      <c r="J737" s="15">
        <v>1</v>
      </c>
      <c r="K737" s="15">
        <v>0</v>
      </c>
      <c r="L737" s="15">
        <v>0</v>
      </c>
      <c r="M737" s="15">
        <v>0</v>
      </c>
      <c r="N737" s="15">
        <v>0</v>
      </c>
      <c r="O737" s="15">
        <v>4</v>
      </c>
      <c r="P737" s="15">
        <v>13</v>
      </c>
      <c r="Q737" s="15">
        <v>0</v>
      </c>
      <c r="R737" s="15">
        <v>1</v>
      </c>
      <c r="S737" s="15">
        <v>1</v>
      </c>
      <c r="T737" s="15">
        <v>200000</v>
      </c>
      <c r="U737" s="15">
        <v>0</v>
      </c>
      <c r="V737" s="15">
        <v>0</v>
      </c>
      <c r="W737" s="15">
        <v>1</v>
      </c>
      <c r="X737" s="15">
        <v>1</v>
      </c>
      <c r="Y737" s="193">
        <v>1000</v>
      </c>
      <c r="Z737" s="15">
        <v>3</v>
      </c>
      <c r="AA737" s="15">
        <v>3</v>
      </c>
      <c r="AB737" s="15">
        <v>2</v>
      </c>
      <c r="AC737" s="15">
        <v>2</v>
      </c>
      <c r="AD737" s="15">
        <v>4</v>
      </c>
      <c r="AE737" s="15">
        <v>2.8</v>
      </c>
      <c r="AF737" s="15">
        <v>3</v>
      </c>
      <c r="AG737" s="15">
        <v>1</v>
      </c>
      <c r="AH737" s="15">
        <v>3</v>
      </c>
      <c r="AI737" s="15">
        <v>1</v>
      </c>
      <c r="AJ737" s="15">
        <v>0</v>
      </c>
      <c r="AK737" s="15">
        <v>1</v>
      </c>
      <c r="AL737" s="27">
        <v>4.2</v>
      </c>
      <c r="AM737" s="27">
        <v>3</v>
      </c>
      <c r="AN737" s="27">
        <v>3.5</v>
      </c>
      <c r="AO737" s="27">
        <v>4.2</v>
      </c>
      <c r="AP737" s="27">
        <v>3.6666666666666665</v>
      </c>
      <c r="AQ737" s="27">
        <v>4.75</v>
      </c>
      <c r="AR737" s="27">
        <v>3.8861111111111111</v>
      </c>
      <c r="AS737" s="15">
        <f t="shared" si="77"/>
        <v>-0.54999999999999982</v>
      </c>
      <c r="AT737" s="15">
        <f t="shared" si="78"/>
        <v>-0.66666666666666652</v>
      </c>
      <c r="AU737" s="15">
        <f t="shared" si="79"/>
        <v>0.5</v>
      </c>
      <c r="AV737" s="15">
        <f t="shared" si="80"/>
        <v>0.40000000000000036</v>
      </c>
      <c r="AW737" s="15">
        <f t="shared" si="81"/>
        <v>0.33333333333333304</v>
      </c>
      <c r="AX737" s="15">
        <f t="shared" si="82"/>
        <v>1</v>
      </c>
      <c r="AY737" s="15">
        <f t="shared" si="83"/>
        <v>0.16944444444444473</v>
      </c>
    </row>
    <row r="738" spans="1:51" x14ac:dyDescent="0.2">
      <c r="A738" s="15">
        <v>369</v>
      </c>
      <c r="B738" s="15">
        <v>1213</v>
      </c>
      <c r="C738" s="15">
        <v>1</v>
      </c>
      <c r="D738" s="15">
        <v>0</v>
      </c>
      <c r="E738" s="15">
        <v>1</v>
      </c>
      <c r="F738" s="15">
        <v>0</v>
      </c>
      <c r="G738" s="15">
        <v>0</v>
      </c>
      <c r="H738" s="15">
        <v>1</v>
      </c>
      <c r="I738" s="15">
        <v>50</v>
      </c>
      <c r="J738" s="15">
        <v>0</v>
      </c>
      <c r="K738" s="15">
        <v>1</v>
      </c>
      <c r="L738" s="15">
        <v>0</v>
      </c>
      <c r="M738" s="15">
        <v>0</v>
      </c>
      <c r="N738" s="15">
        <v>0</v>
      </c>
      <c r="O738" s="15">
        <v>4</v>
      </c>
      <c r="P738" s="15">
        <v>30</v>
      </c>
      <c r="Q738" s="15">
        <v>1</v>
      </c>
      <c r="R738" s="15">
        <v>1</v>
      </c>
      <c r="S738" s="15">
        <v>1</v>
      </c>
      <c r="T738" s="15">
        <v>130000</v>
      </c>
      <c r="U738" s="15">
        <v>1</v>
      </c>
      <c r="V738" s="15">
        <v>1</v>
      </c>
      <c r="W738" s="15">
        <v>0</v>
      </c>
      <c r="X738" s="15">
        <v>17</v>
      </c>
      <c r="Y738" s="193">
        <v>235.29411764705881</v>
      </c>
      <c r="Z738" s="15">
        <v>1.75</v>
      </c>
      <c r="AA738" s="15">
        <v>3</v>
      </c>
      <c r="AB738" s="15">
        <v>2</v>
      </c>
      <c r="AC738" s="15">
        <v>1</v>
      </c>
      <c r="AD738" s="15">
        <v>4.5</v>
      </c>
      <c r="AE738" s="15">
        <v>2.4500000000000002</v>
      </c>
      <c r="AF738" s="15">
        <v>4</v>
      </c>
      <c r="AG738" s="15">
        <v>1</v>
      </c>
      <c r="AH738" s="15">
        <v>3</v>
      </c>
      <c r="AI738" s="15">
        <v>1</v>
      </c>
      <c r="AJ738" s="15">
        <v>0</v>
      </c>
      <c r="AK738" s="15">
        <v>1</v>
      </c>
      <c r="AL738" s="15">
        <v>4.75</v>
      </c>
      <c r="AM738" s="15">
        <v>3.6666666666666665</v>
      </c>
      <c r="AN738" s="15">
        <v>3</v>
      </c>
      <c r="AO738" s="15">
        <v>3.8</v>
      </c>
      <c r="AP738" s="15">
        <v>3.3333333333333335</v>
      </c>
      <c r="AQ738" s="15">
        <v>3.75</v>
      </c>
      <c r="AR738" s="27">
        <v>3.7166666666666663</v>
      </c>
      <c r="AS738" s="15">
        <f t="shared" si="77"/>
        <v>-4.9999999999999822E-2</v>
      </c>
      <c r="AT738" s="15">
        <f t="shared" si="78"/>
        <v>0</v>
      </c>
      <c r="AU738" s="15">
        <f t="shared" si="79"/>
        <v>0</v>
      </c>
      <c r="AV738" s="15">
        <f t="shared" si="80"/>
        <v>0</v>
      </c>
      <c r="AW738" s="15">
        <f t="shared" si="81"/>
        <v>0</v>
      </c>
      <c r="AX738" s="15">
        <f t="shared" si="82"/>
        <v>0.25</v>
      </c>
      <c r="AY738" s="15">
        <f t="shared" si="83"/>
        <v>3.3333333333333215E-2</v>
      </c>
    </row>
    <row r="739" spans="1:51" x14ac:dyDescent="0.2">
      <c r="A739" s="15">
        <v>369</v>
      </c>
      <c r="B739" s="15">
        <v>1213</v>
      </c>
      <c r="C739" s="15">
        <v>1</v>
      </c>
      <c r="D739" s="15">
        <v>0</v>
      </c>
      <c r="E739" s="15">
        <v>1</v>
      </c>
      <c r="F739" s="15">
        <v>0</v>
      </c>
      <c r="G739" s="15">
        <v>0</v>
      </c>
      <c r="H739" s="15">
        <v>1</v>
      </c>
      <c r="I739" s="15">
        <v>50</v>
      </c>
      <c r="J739" s="15">
        <v>0</v>
      </c>
      <c r="K739" s="15">
        <v>1</v>
      </c>
      <c r="L739" s="15">
        <v>0</v>
      </c>
      <c r="M739" s="15">
        <v>0</v>
      </c>
      <c r="N739" s="15">
        <v>0</v>
      </c>
      <c r="O739" s="15">
        <v>4</v>
      </c>
      <c r="P739" s="15">
        <v>30</v>
      </c>
      <c r="Q739" s="15">
        <v>1</v>
      </c>
      <c r="R739" s="15">
        <v>1</v>
      </c>
      <c r="S739" s="15">
        <v>1</v>
      </c>
      <c r="T739" s="15">
        <v>130000</v>
      </c>
      <c r="U739" s="15">
        <v>1</v>
      </c>
      <c r="V739" s="15">
        <v>0</v>
      </c>
      <c r="W739" s="15">
        <v>0</v>
      </c>
      <c r="X739" s="15">
        <v>17</v>
      </c>
      <c r="Y739" s="193">
        <v>247.05882352941177</v>
      </c>
      <c r="Z739" s="15">
        <v>1.75</v>
      </c>
      <c r="AA739" s="15">
        <v>3</v>
      </c>
      <c r="AB739" s="15">
        <v>2</v>
      </c>
      <c r="AC739" s="15">
        <v>1</v>
      </c>
      <c r="AD739" s="15">
        <v>4.5</v>
      </c>
      <c r="AE739" s="15">
        <v>2.4500000000000002</v>
      </c>
      <c r="AF739" s="15">
        <v>4</v>
      </c>
      <c r="AG739" s="15">
        <v>1</v>
      </c>
      <c r="AH739" s="15">
        <v>3</v>
      </c>
      <c r="AI739" s="15">
        <v>1</v>
      </c>
      <c r="AJ739" s="15">
        <v>0</v>
      </c>
      <c r="AK739" s="15">
        <v>1</v>
      </c>
      <c r="AL739" s="27">
        <v>4.8</v>
      </c>
      <c r="AM739" s="27">
        <v>3.6666666666666665</v>
      </c>
      <c r="AN739" s="27">
        <v>3</v>
      </c>
      <c r="AO739" s="27">
        <v>3.8</v>
      </c>
      <c r="AP739" s="27">
        <v>3.3333333333333335</v>
      </c>
      <c r="AQ739" s="27">
        <v>3.5</v>
      </c>
      <c r="AR739" s="27">
        <v>3.6833333333333331</v>
      </c>
      <c r="AS739" s="15">
        <f t="shared" si="77"/>
        <v>0.59999999999999964</v>
      </c>
      <c r="AT739" s="15">
        <f t="shared" si="78"/>
        <v>-0.33333333333333348</v>
      </c>
      <c r="AU739" s="15">
        <f t="shared" si="79"/>
        <v>-0.5</v>
      </c>
      <c r="AV739" s="15">
        <f t="shared" si="80"/>
        <v>0</v>
      </c>
      <c r="AW739" s="15">
        <f t="shared" si="81"/>
        <v>0.33333333333333348</v>
      </c>
      <c r="AX739" s="15">
        <f t="shared" si="82"/>
        <v>0</v>
      </c>
      <c r="AY739" s="15">
        <f t="shared" si="83"/>
        <v>1.6666666666666607E-2</v>
      </c>
    </row>
    <row r="740" spans="1:51" x14ac:dyDescent="0.2">
      <c r="A740" s="15">
        <v>370</v>
      </c>
      <c r="B740" s="15">
        <v>1214</v>
      </c>
      <c r="C740" s="15">
        <v>1</v>
      </c>
      <c r="D740" s="15">
        <v>0</v>
      </c>
      <c r="E740" s="15">
        <v>1</v>
      </c>
      <c r="F740" s="15">
        <v>0</v>
      </c>
      <c r="G740" s="15">
        <v>0</v>
      </c>
      <c r="H740" s="15">
        <v>1</v>
      </c>
      <c r="I740" s="15">
        <v>71</v>
      </c>
      <c r="J740" s="15">
        <v>1</v>
      </c>
      <c r="K740" s="15">
        <v>0</v>
      </c>
      <c r="L740" s="15">
        <v>0</v>
      </c>
      <c r="M740" s="15">
        <v>0</v>
      </c>
      <c r="N740" s="15">
        <v>0</v>
      </c>
      <c r="O740" s="15">
        <v>5</v>
      </c>
      <c r="P740" s="15">
        <v>36</v>
      </c>
      <c r="Q740" s="15">
        <v>0</v>
      </c>
      <c r="R740" s="15">
        <v>1</v>
      </c>
      <c r="S740" s="15">
        <v>1</v>
      </c>
      <c r="T740" s="15">
        <v>80000</v>
      </c>
      <c r="U740" s="15">
        <v>1</v>
      </c>
      <c r="V740" s="15">
        <v>1</v>
      </c>
      <c r="W740" s="15">
        <v>1</v>
      </c>
      <c r="X740" s="15">
        <v>7</v>
      </c>
      <c r="Y740" s="193">
        <v>857.14285714285711</v>
      </c>
      <c r="Z740" s="15">
        <v>2.25</v>
      </c>
      <c r="AA740" s="15">
        <v>3</v>
      </c>
      <c r="AB740" s="15">
        <v>2</v>
      </c>
      <c r="AC740" s="15">
        <v>2.5</v>
      </c>
      <c r="AD740" s="15">
        <v>3</v>
      </c>
      <c r="AE740" s="15">
        <v>2.5499999999999998</v>
      </c>
      <c r="AF740" s="15">
        <v>2</v>
      </c>
      <c r="AG740" s="15">
        <v>0</v>
      </c>
      <c r="AH740" s="15">
        <v>5</v>
      </c>
      <c r="AI740" s="15" t="s">
        <v>1008</v>
      </c>
      <c r="AJ740" s="15" t="s">
        <v>1008</v>
      </c>
      <c r="AK740" s="15" t="s">
        <v>1007</v>
      </c>
      <c r="AL740" s="15">
        <v>4.2</v>
      </c>
      <c r="AM740" s="15">
        <v>4</v>
      </c>
      <c r="AN740" s="15">
        <v>3.5</v>
      </c>
      <c r="AO740" s="15">
        <v>3.8</v>
      </c>
      <c r="AP740" s="15">
        <v>3</v>
      </c>
      <c r="AQ740" s="15">
        <v>3.5</v>
      </c>
      <c r="AR740" s="27">
        <v>3.6666666666666665</v>
      </c>
      <c r="AS740" s="15">
        <f t="shared" si="77"/>
        <v>0</v>
      </c>
      <c r="AT740" s="15">
        <f t="shared" si="78"/>
        <v>0.33333333333333348</v>
      </c>
      <c r="AU740" s="15">
        <f t="shared" si="79"/>
        <v>0.5</v>
      </c>
      <c r="AV740" s="15">
        <f t="shared" si="80"/>
        <v>0</v>
      </c>
      <c r="AW740" s="15">
        <f t="shared" si="81"/>
        <v>0</v>
      </c>
      <c r="AX740" s="15">
        <f t="shared" si="82"/>
        <v>0</v>
      </c>
      <c r="AY740" s="15">
        <f t="shared" si="83"/>
        <v>0.1388888888888884</v>
      </c>
    </row>
    <row r="741" spans="1:51" x14ac:dyDescent="0.2">
      <c r="A741" s="15">
        <v>370</v>
      </c>
      <c r="B741" s="15">
        <v>1214</v>
      </c>
      <c r="C741" s="15">
        <v>1</v>
      </c>
      <c r="D741" s="15">
        <v>0</v>
      </c>
      <c r="E741" s="15">
        <v>1</v>
      </c>
      <c r="F741" s="15">
        <v>0</v>
      </c>
      <c r="G741" s="15">
        <v>0</v>
      </c>
      <c r="H741" s="15">
        <v>1</v>
      </c>
      <c r="I741" s="15">
        <v>71</v>
      </c>
      <c r="J741" s="15">
        <v>1</v>
      </c>
      <c r="K741" s="15">
        <v>0</v>
      </c>
      <c r="L741" s="15">
        <v>0</v>
      </c>
      <c r="M741" s="15">
        <v>0</v>
      </c>
      <c r="N741" s="15">
        <v>0</v>
      </c>
      <c r="O741" s="15">
        <v>5</v>
      </c>
      <c r="P741" s="15">
        <v>36</v>
      </c>
      <c r="Q741" s="15">
        <v>0</v>
      </c>
      <c r="R741" s="15">
        <v>1</v>
      </c>
      <c r="S741" s="15">
        <v>1</v>
      </c>
      <c r="T741" s="15">
        <v>80000</v>
      </c>
      <c r="U741" s="15">
        <v>1</v>
      </c>
      <c r="V741" s="15">
        <v>0</v>
      </c>
      <c r="W741" s="15">
        <v>1</v>
      </c>
      <c r="X741" s="15">
        <v>7</v>
      </c>
      <c r="Y741" s="193">
        <v>857.14285714285711</v>
      </c>
      <c r="Z741" s="15">
        <v>2.25</v>
      </c>
      <c r="AA741" s="15">
        <v>3</v>
      </c>
      <c r="AB741" s="15">
        <v>2</v>
      </c>
      <c r="AC741" s="15">
        <v>2.5</v>
      </c>
      <c r="AD741" s="15">
        <v>3</v>
      </c>
      <c r="AE741" s="15">
        <v>2.5499999999999998</v>
      </c>
      <c r="AF741" s="15">
        <v>2</v>
      </c>
      <c r="AG741" s="15">
        <v>0</v>
      </c>
      <c r="AH741" s="15">
        <v>5</v>
      </c>
      <c r="AI741" s="15" t="s">
        <v>1008</v>
      </c>
      <c r="AJ741" s="15" t="s">
        <v>1008</v>
      </c>
      <c r="AK741" s="15" t="s">
        <v>1007</v>
      </c>
      <c r="AL741" s="27">
        <v>4.2</v>
      </c>
      <c r="AM741" s="27">
        <v>3.6666666666666665</v>
      </c>
      <c r="AN741" s="27">
        <v>3</v>
      </c>
      <c r="AO741" s="27">
        <v>3.8</v>
      </c>
      <c r="AP741" s="27">
        <v>3</v>
      </c>
      <c r="AQ741" s="27">
        <v>3.5</v>
      </c>
      <c r="AR741" s="27">
        <v>3.5277777777777781</v>
      </c>
      <c r="AS741" s="15">
        <f t="shared" si="77"/>
        <v>0</v>
      </c>
      <c r="AT741" s="15">
        <f t="shared" si="78"/>
        <v>-1.0000000000000004</v>
      </c>
      <c r="AU741" s="15">
        <f t="shared" si="79"/>
        <v>-1.5</v>
      </c>
      <c r="AV741" s="15">
        <f t="shared" si="80"/>
        <v>-0.20000000000000018</v>
      </c>
      <c r="AW741" s="15">
        <f t="shared" si="81"/>
        <v>-0.66666666666666652</v>
      </c>
      <c r="AX741" s="15">
        <f t="shared" si="82"/>
        <v>0</v>
      </c>
      <c r="AY741" s="15">
        <f t="shared" si="83"/>
        <v>-0.56111111111111134</v>
      </c>
    </row>
    <row r="742" spans="1:51" x14ac:dyDescent="0.2">
      <c r="A742" s="15">
        <v>371</v>
      </c>
      <c r="B742" s="15">
        <v>1215</v>
      </c>
      <c r="C742" s="15">
        <v>1</v>
      </c>
      <c r="D742" s="15">
        <v>0</v>
      </c>
      <c r="E742" s="15">
        <v>1</v>
      </c>
      <c r="F742" s="15">
        <v>0</v>
      </c>
      <c r="G742" s="15">
        <v>0</v>
      </c>
      <c r="H742" s="15">
        <v>1</v>
      </c>
      <c r="I742" s="15">
        <v>53</v>
      </c>
      <c r="J742" s="15">
        <v>0</v>
      </c>
      <c r="K742" s="15">
        <v>1</v>
      </c>
      <c r="L742" s="15">
        <v>0</v>
      </c>
      <c r="M742" s="15">
        <v>0</v>
      </c>
      <c r="N742" s="15">
        <v>0</v>
      </c>
      <c r="O742" s="15">
        <v>4</v>
      </c>
      <c r="P742" s="15">
        <v>12</v>
      </c>
      <c r="Q742" s="15">
        <v>0</v>
      </c>
      <c r="R742" s="15">
        <v>1</v>
      </c>
      <c r="S742" s="15">
        <v>1</v>
      </c>
      <c r="T742" s="15">
        <v>100000</v>
      </c>
      <c r="U742" s="15">
        <v>1</v>
      </c>
      <c r="V742" s="15">
        <v>1</v>
      </c>
      <c r="W742" s="15">
        <v>1</v>
      </c>
      <c r="X742" s="15">
        <v>8</v>
      </c>
      <c r="Y742" s="193">
        <v>350</v>
      </c>
      <c r="Z742" s="15">
        <v>2</v>
      </c>
      <c r="AA742" s="15">
        <v>1</v>
      </c>
      <c r="AB742" s="15">
        <v>1</v>
      </c>
      <c r="AC742" s="15">
        <v>1</v>
      </c>
      <c r="AD742" s="15">
        <v>1</v>
      </c>
      <c r="AE742" s="15">
        <v>1.2</v>
      </c>
      <c r="AF742" s="15">
        <v>1</v>
      </c>
      <c r="AG742" s="15">
        <v>1</v>
      </c>
      <c r="AH742" s="15">
        <v>2</v>
      </c>
      <c r="AI742" s="15">
        <v>0</v>
      </c>
      <c r="AJ742" s="15">
        <v>0</v>
      </c>
      <c r="AK742" s="15">
        <v>1</v>
      </c>
      <c r="AL742" s="15">
        <v>4.2</v>
      </c>
      <c r="AM742" s="15">
        <v>4.666666666666667</v>
      </c>
      <c r="AN742" s="15">
        <v>4.5</v>
      </c>
      <c r="AO742" s="15">
        <v>4</v>
      </c>
      <c r="AP742" s="15">
        <v>3.6666666666666665</v>
      </c>
      <c r="AQ742" s="15">
        <v>3.5</v>
      </c>
      <c r="AR742" s="27">
        <v>4.0888888888888895</v>
      </c>
      <c r="AS742" s="15">
        <f t="shared" si="77"/>
        <v>-0.20000000000000018</v>
      </c>
      <c r="AT742" s="15">
        <f t="shared" si="78"/>
        <v>0</v>
      </c>
      <c r="AU742" s="15">
        <f t="shared" si="79"/>
        <v>0</v>
      </c>
      <c r="AV742" s="15">
        <f t="shared" si="80"/>
        <v>0</v>
      </c>
      <c r="AW742" s="15">
        <f t="shared" si="81"/>
        <v>0</v>
      </c>
      <c r="AX742" s="15">
        <f t="shared" si="82"/>
        <v>0</v>
      </c>
      <c r="AY742" s="15">
        <f t="shared" si="83"/>
        <v>-3.3333333333333215E-2</v>
      </c>
    </row>
    <row r="743" spans="1:51" x14ac:dyDescent="0.2">
      <c r="A743" s="15">
        <v>371</v>
      </c>
      <c r="B743" s="15">
        <v>1215</v>
      </c>
      <c r="C743" s="15">
        <v>1</v>
      </c>
      <c r="D743" s="15">
        <v>0</v>
      </c>
      <c r="E743" s="15">
        <v>1</v>
      </c>
      <c r="F743" s="15">
        <v>0</v>
      </c>
      <c r="G743" s="15">
        <v>0</v>
      </c>
      <c r="H743" s="15">
        <v>1</v>
      </c>
      <c r="I743" s="15">
        <v>53</v>
      </c>
      <c r="J743" s="15">
        <v>0</v>
      </c>
      <c r="K743" s="15">
        <v>1</v>
      </c>
      <c r="L743" s="15">
        <v>0</v>
      </c>
      <c r="M743" s="15">
        <v>0</v>
      </c>
      <c r="N743" s="15">
        <v>0</v>
      </c>
      <c r="O743" s="15">
        <v>4</v>
      </c>
      <c r="P743" s="15">
        <v>12</v>
      </c>
      <c r="Q743" s="15">
        <v>0</v>
      </c>
      <c r="R743" s="15">
        <v>1</v>
      </c>
      <c r="S743" s="15">
        <v>1</v>
      </c>
      <c r="T743" s="15">
        <v>100000</v>
      </c>
      <c r="U743" s="15">
        <v>1</v>
      </c>
      <c r="V743" s="15">
        <v>0</v>
      </c>
      <c r="W743" s="15">
        <v>1</v>
      </c>
      <c r="X743" s="15">
        <v>8</v>
      </c>
      <c r="Y743" s="193">
        <v>375</v>
      </c>
      <c r="Z743" s="15">
        <v>2</v>
      </c>
      <c r="AA743" s="15">
        <v>1</v>
      </c>
      <c r="AB743" s="15">
        <v>1</v>
      </c>
      <c r="AC743" s="15">
        <v>1</v>
      </c>
      <c r="AD743" s="15">
        <v>1</v>
      </c>
      <c r="AE743" s="15">
        <v>1.2</v>
      </c>
      <c r="AF743" s="15">
        <v>1</v>
      </c>
      <c r="AG743" s="15">
        <v>1</v>
      </c>
      <c r="AH743" s="15">
        <v>2</v>
      </c>
      <c r="AI743" s="15">
        <v>0</v>
      </c>
      <c r="AJ743" s="15">
        <v>0</v>
      </c>
      <c r="AK743" s="15">
        <v>1</v>
      </c>
      <c r="AL743" s="27">
        <v>4.4000000000000004</v>
      </c>
      <c r="AM743" s="27">
        <v>4.666666666666667</v>
      </c>
      <c r="AN743" s="27">
        <v>4.5</v>
      </c>
      <c r="AO743" s="27">
        <v>4</v>
      </c>
      <c r="AP743" s="27">
        <v>3.6666666666666665</v>
      </c>
      <c r="AQ743" s="27">
        <v>3.5</v>
      </c>
      <c r="AR743" s="27">
        <v>4.1222222222222227</v>
      </c>
      <c r="AS743" s="15">
        <f t="shared" si="77"/>
        <v>-0.59999999999999964</v>
      </c>
      <c r="AT743" s="15">
        <f t="shared" si="78"/>
        <v>-0.33333333333333304</v>
      </c>
      <c r="AU743" s="15">
        <f t="shared" si="79"/>
        <v>-0.5</v>
      </c>
      <c r="AV743" s="15">
        <f t="shared" si="80"/>
        <v>0</v>
      </c>
      <c r="AW743" s="15">
        <f t="shared" si="81"/>
        <v>0.33333333333333304</v>
      </c>
      <c r="AX743" s="15">
        <f t="shared" si="82"/>
        <v>-0.5</v>
      </c>
      <c r="AY743" s="15">
        <f t="shared" si="83"/>
        <v>-0.26666666666666572</v>
      </c>
    </row>
    <row r="744" spans="1:51" x14ac:dyDescent="0.2">
      <c r="A744" s="15">
        <v>372</v>
      </c>
      <c r="B744" s="15">
        <v>1216</v>
      </c>
      <c r="C744" s="15">
        <v>1</v>
      </c>
      <c r="D744" s="15">
        <v>0</v>
      </c>
      <c r="E744" s="15">
        <v>1</v>
      </c>
      <c r="F744" s="15">
        <v>0</v>
      </c>
      <c r="G744" s="15">
        <v>0</v>
      </c>
      <c r="H744" s="15">
        <v>1</v>
      </c>
      <c r="I744" s="15">
        <v>74</v>
      </c>
      <c r="J744" s="15">
        <v>1</v>
      </c>
      <c r="K744" s="15">
        <v>0</v>
      </c>
      <c r="L744" s="15">
        <v>0</v>
      </c>
      <c r="M744" s="15">
        <v>0</v>
      </c>
      <c r="N744" s="15">
        <v>0</v>
      </c>
      <c r="O744" s="15">
        <v>6</v>
      </c>
      <c r="P744" s="15">
        <v>20</v>
      </c>
      <c r="Q744" s="15">
        <v>0</v>
      </c>
      <c r="R744" s="15">
        <v>1</v>
      </c>
      <c r="S744" s="15">
        <v>1</v>
      </c>
      <c r="T744" s="15">
        <v>90000</v>
      </c>
      <c r="U744" s="15">
        <v>1</v>
      </c>
      <c r="V744" s="15">
        <v>1</v>
      </c>
      <c r="W744" s="15">
        <v>1</v>
      </c>
      <c r="X744" s="15">
        <v>100</v>
      </c>
      <c r="Y744" s="193">
        <v>400</v>
      </c>
      <c r="Z744" s="15">
        <v>2</v>
      </c>
      <c r="AA744" s="15">
        <v>1</v>
      </c>
      <c r="AB744" s="15">
        <v>1</v>
      </c>
      <c r="AC744" s="15">
        <v>1</v>
      </c>
      <c r="AD744" s="15">
        <v>1</v>
      </c>
      <c r="AE744" s="15">
        <v>1.2</v>
      </c>
      <c r="AF744" s="15">
        <v>1</v>
      </c>
      <c r="AG744" s="15">
        <v>1</v>
      </c>
      <c r="AH744" s="15">
        <v>2</v>
      </c>
      <c r="AI744" s="15">
        <v>0</v>
      </c>
      <c r="AJ744" s="15">
        <v>0</v>
      </c>
      <c r="AK744" s="15">
        <v>1</v>
      </c>
      <c r="AL744" s="15">
        <v>5</v>
      </c>
      <c r="AM744" s="15">
        <v>5</v>
      </c>
      <c r="AN744" s="15">
        <v>5</v>
      </c>
      <c r="AO744" s="15">
        <v>4</v>
      </c>
      <c r="AP744" s="15">
        <v>3.3333333333333335</v>
      </c>
      <c r="AQ744" s="15">
        <v>4</v>
      </c>
      <c r="AR744" s="27">
        <v>4.3888888888888884</v>
      </c>
      <c r="AS744" s="15">
        <f t="shared" si="77"/>
        <v>0</v>
      </c>
      <c r="AT744" s="15">
        <f t="shared" si="78"/>
        <v>0</v>
      </c>
      <c r="AU744" s="15">
        <f t="shared" si="79"/>
        <v>0</v>
      </c>
      <c r="AV744" s="15">
        <f t="shared" si="80"/>
        <v>0</v>
      </c>
      <c r="AW744" s="15">
        <f t="shared" si="81"/>
        <v>0</v>
      </c>
      <c r="AX744" s="15">
        <f t="shared" si="82"/>
        <v>0</v>
      </c>
      <c r="AY744" s="15">
        <f t="shared" si="83"/>
        <v>0</v>
      </c>
    </row>
    <row r="745" spans="1:51" x14ac:dyDescent="0.2">
      <c r="A745" s="15">
        <v>372</v>
      </c>
      <c r="B745" s="15">
        <v>1216</v>
      </c>
      <c r="C745" s="15">
        <v>1</v>
      </c>
      <c r="D745" s="15">
        <v>0</v>
      </c>
      <c r="E745" s="15">
        <v>1</v>
      </c>
      <c r="F745" s="15">
        <v>0</v>
      </c>
      <c r="G745" s="15">
        <v>0</v>
      </c>
      <c r="H745" s="15">
        <v>1</v>
      </c>
      <c r="I745" s="15">
        <v>74</v>
      </c>
      <c r="J745" s="15">
        <v>1</v>
      </c>
      <c r="K745" s="15">
        <v>0</v>
      </c>
      <c r="L745" s="15">
        <v>0</v>
      </c>
      <c r="M745" s="15">
        <v>0</v>
      </c>
      <c r="N745" s="15">
        <v>0</v>
      </c>
      <c r="O745" s="15">
        <v>6</v>
      </c>
      <c r="P745" s="15">
        <v>20</v>
      </c>
      <c r="Q745" s="15">
        <v>0</v>
      </c>
      <c r="R745" s="15">
        <v>1</v>
      </c>
      <c r="S745" s="15">
        <v>1</v>
      </c>
      <c r="T745" s="15">
        <v>90000</v>
      </c>
      <c r="U745" s="15">
        <v>1</v>
      </c>
      <c r="V745" s="15">
        <v>0</v>
      </c>
      <c r="W745" s="15">
        <v>1</v>
      </c>
      <c r="X745" s="15">
        <v>100</v>
      </c>
      <c r="Y745" s="193">
        <v>300</v>
      </c>
      <c r="Z745" s="15">
        <v>2</v>
      </c>
      <c r="AA745" s="15">
        <v>1</v>
      </c>
      <c r="AB745" s="15">
        <v>1</v>
      </c>
      <c r="AC745" s="15">
        <v>1</v>
      </c>
      <c r="AD745" s="15">
        <v>1</v>
      </c>
      <c r="AE745" s="15">
        <v>1.2</v>
      </c>
      <c r="AF745" s="15">
        <v>1</v>
      </c>
      <c r="AG745" s="15">
        <v>1</v>
      </c>
      <c r="AH745" s="15">
        <v>2</v>
      </c>
      <c r="AI745" s="15">
        <v>0</v>
      </c>
      <c r="AJ745" s="15">
        <v>0</v>
      </c>
      <c r="AK745" s="15">
        <v>1</v>
      </c>
      <c r="AL745" s="27">
        <v>5</v>
      </c>
      <c r="AM745" s="27">
        <v>5</v>
      </c>
      <c r="AN745" s="27">
        <v>5</v>
      </c>
      <c r="AO745" s="27">
        <v>4</v>
      </c>
      <c r="AP745" s="27">
        <v>3.3333333333333335</v>
      </c>
      <c r="AQ745" s="27">
        <v>4</v>
      </c>
      <c r="AR745" s="27">
        <v>4.3888888888888884</v>
      </c>
      <c r="AS745" s="15">
        <f t="shared" si="77"/>
        <v>0.40000000000000036</v>
      </c>
      <c r="AT745" s="15">
        <f t="shared" si="78"/>
        <v>0</v>
      </c>
      <c r="AU745" s="15">
        <f t="shared" si="79"/>
        <v>1.5</v>
      </c>
      <c r="AV745" s="15">
        <f t="shared" si="80"/>
        <v>-0.40000000000000036</v>
      </c>
      <c r="AW745" s="15">
        <f t="shared" si="81"/>
        <v>-1.3333333333333335</v>
      </c>
      <c r="AX745" s="15">
        <f t="shared" si="82"/>
        <v>-0.25</v>
      </c>
      <c r="AY745" s="15">
        <f t="shared" si="83"/>
        <v>-1.3888888888889284E-2</v>
      </c>
    </row>
    <row r="746" spans="1:51" x14ac:dyDescent="0.2">
      <c r="A746" s="15">
        <v>373</v>
      </c>
      <c r="B746" s="15">
        <v>1217</v>
      </c>
      <c r="C746" s="15">
        <v>1</v>
      </c>
      <c r="D746" s="15">
        <v>0</v>
      </c>
      <c r="E746" s="15">
        <v>1</v>
      </c>
      <c r="F746" s="15">
        <v>0</v>
      </c>
      <c r="G746" s="15">
        <v>0</v>
      </c>
      <c r="H746" s="15">
        <v>1</v>
      </c>
      <c r="I746" s="15">
        <v>60</v>
      </c>
      <c r="J746" s="15">
        <v>0</v>
      </c>
      <c r="K746" s="15">
        <v>1</v>
      </c>
      <c r="L746" s="15">
        <v>0</v>
      </c>
      <c r="M746" s="15">
        <v>0</v>
      </c>
      <c r="N746" s="15">
        <v>0</v>
      </c>
      <c r="O746" s="15">
        <v>4</v>
      </c>
      <c r="P746" s="15">
        <v>20</v>
      </c>
      <c r="Q746" s="15">
        <v>0</v>
      </c>
      <c r="R746" s="15">
        <v>1</v>
      </c>
      <c r="S746" s="15">
        <v>1</v>
      </c>
      <c r="T746" s="15">
        <v>100000</v>
      </c>
      <c r="U746" s="15">
        <v>1</v>
      </c>
      <c r="V746" s="15">
        <v>1</v>
      </c>
      <c r="W746" s="15">
        <v>1</v>
      </c>
      <c r="X746" s="15">
        <v>11</v>
      </c>
      <c r="Y746" s="193">
        <v>450</v>
      </c>
      <c r="Z746" s="15">
        <v>2</v>
      </c>
      <c r="AA746" s="15">
        <v>2</v>
      </c>
      <c r="AB746" s="15">
        <v>2</v>
      </c>
      <c r="AC746" s="15">
        <v>1</v>
      </c>
      <c r="AD746" s="15">
        <v>1</v>
      </c>
      <c r="AE746" s="15">
        <v>1.6</v>
      </c>
      <c r="AF746" s="15">
        <v>1</v>
      </c>
      <c r="AG746" s="15">
        <v>1</v>
      </c>
      <c r="AH746" s="15">
        <v>4</v>
      </c>
      <c r="AI746" s="15">
        <v>0</v>
      </c>
      <c r="AJ746" s="15">
        <v>1</v>
      </c>
      <c r="AK746" s="15">
        <v>1</v>
      </c>
      <c r="AL746" s="15">
        <v>4.5999999999999996</v>
      </c>
      <c r="AM746" s="15">
        <v>5</v>
      </c>
      <c r="AN746" s="15">
        <v>3.5</v>
      </c>
      <c r="AO746" s="15">
        <v>4.4000000000000004</v>
      </c>
      <c r="AP746" s="15">
        <v>4.666666666666667</v>
      </c>
      <c r="AQ746" s="15">
        <v>4.25</v>
      </c>
      <c r="AR746" s="27">
        <v>4.4027777777777777</v>
      </c>
      <c r="AS746" s="15">
        <f t="shared" si="77"/>
        <v>0</v>
      </c>
      <c r="AT746" s="15">
        <f t="shared" si="78"/>
        <v>0</v>
      </c>
      <c r="AU746" s="15">
        <f t="shared" si="79"/>
        <v>0</v>
      </c>
      <c r="AV746" s="15">
        <f t="shared" si="80"/>
        <v>0.20000000000000018</v>
      </c>
      <c r="AW746" s="15">
        <f t="shared" si="81"/>
        <v>0.33333333333333393</v>
      </c>
      <c r="AX746" s="15">
        <f t="shared" si="82"/>
        <v>0</v>
      </c>
      <c r="AY746" s="15">
        <f t="shared" si="83"/>
        <v>8.8888888888888573E-2</v>
      </c>
    </row>
    <row r="747" spans="1:51" x14ac:dyDescent="0.2">
      <c r="A747" s="15">
        <v>373</v>
      </c>
      <c r="B747" s="15">
        <v>1217</v>
      </c>
      <c r="C747" s="15">
        <v>1</v>
      </c>
      <c r="D747" s="15">
        <v>0</v>
      </c>
      <c r="E747" s="15">
        <v>1</v>
      </c>
      <c r="F747" s="15">
        <v>0</v>
      </c>
      <c r="G747" s="15">
        <v>0</v>
      </c>
      <c r="H747" s="15">
        <v>1</v>
      </c>
      <c r="I747" s="15">
        <v>60</v>
      </c>
      <c r="J747" s="15">
        <v>0</v>
      </c>
      <c r="K747" s="15">
        <v>1</v>
      </c>
      <c r="L747" s="15">
        <v>0</v>
      </c>
      <c r="M747" s="15">
        <v>0</v>
      </c>
      <c r="N747" s="15">
        <v>0</v>
      </c>
      <c r="O747" s="15">
        <v>4</v>
      </c>
      <c r="P747" s="15">
        <v>20</v>
      </c>
      <c r="Q747" s="15">
        <v>0</v>
      </c>
      <c r="R747" s="15">
        <v>1</v>
      </c>
      <c r="S747" s="15">
        <v>1</v>
      </c>
      <c r="T747" s="15">
        <v>100000</v>
      </c>
      <c r="U747" s="15">
        <v>1</v>
      </c>
      <c r="V747" s="15">
        <v>0</v>
      </c>
      <c r="W747" s="15">
        <v>1</v>
      </c>
      <c r="X747" s="15">
        <v>11</v>
      </c>
      <c r="Y747" s="193">
        <v>375</v>
      </c>
      <c r="Z747" s="15">
        <v>2</v>
      </c>
      <c r="AA747" s="15">
        <v>2</v>
      </c>
      <c r="AB747" s="15">
        <v>2</v>
      </c>
      <c r="AC747" s="15">
        <v>1</v>
      </c>
      <c r="AD747" s="15">
        <v>1</v>
      </c>
      <c r="AE747" s="15">
        <v>1.6</v>
      </c>
      <c r="AF747" s="15">
        <v>1</v>
      </c>
      <c r="AG747" s="15">
        <v>1</v>
      </c>
      <c r="AH747" s="15">
        <v>4</v>
      </c>
      <c r="AI747" s="15">
        <v>0</v>
      </c>
      <c r="AJ747" s="15">
        <v>1</v>
      </c>
      <c r="AK747" s="15">
        <v>1</v>
      </c>
      <c r="AL747" s="27">
        <v>4.5999999999999996</v>
      </c>
      <c r="AM747" s="27">
        <v>5</v>
      </c>
      <c r="AN747" s="27">
        <v>3.5</v>
      </c>
      <c r="AO747" s="27">
        <v>4.2</v>
      </c>
      <c r="AP747" s="27">
        <v>4.333333333333333</v>
      </c>
      <c r="AQ747" s="27">
        <v>4.25</v>
      </c>
      <c r="AR747" s="27">
        <v>4.3138888888888891</v>
      </c>
      <c r="AS747" s="15">
        <f t="shared" si="77"/>
        <v>0</v>
      </c>
      <c r="AT747" s="15">
        <f t="shared" si="78"/>
        <v>0</v>
      </c>
      <c r="AU747" s="15">
        <f t="shared" si="79"/>
        <v>-1.5</v>
      </c>
      <c r="AV747" s="15">
        <f t="shared" si="80"/>
        <v>-0.79999999999999982</v>
      </c>
      <c r="AW747" s="15">
        <f t="shared" si="81"/>
        <v>0.66666666666666652</v>
      </c>
      <c r="AX747" s="15">
        <f t="shared" si="82"/>
        <v>0</v>
      </c>
      <c r="AY747" s="15">
        <f t="shared" si="83"/>
        <v>-0.27222222222222214</v>
      </c>
    </row>
    <row r="748" spans="1:51" x14ac:dyDescent="0.2">
      <c r="A748" s="15">
        <v>374</v>
      </c>
      <c r="B748" s="15">
        <v>1218</v>
      </c>
      <c r="C748" s="15">
        <v>1</v>
      </c>
      <c r="D748" s="15">
        <v>0</v>
      </c>
      <c r="E748" s="15">
        <v>1</v>
      </c>
      <c r="F748" s="15">
        <v>0</v>
      </c>
      <c r="G748" s="15">
        <v>0</v>
      </c>
      <c r="H748" s="15">
        <v>1</v>
      </c>
      <c r="I748" s="15">
        <v>61</v>
      </c>
      <c r="J748" s="15">
        <v>0</v>
      </c>
      <c r="K748" s="15">
        <v>0</v>
      </c>
      <c r="L748" s="15">
        <v>1</v>
      </c>
      <c r="M748" s="15">
        <v>0</v>
      </c>
      <c r="N748" s="15">
        <v>0</v>
      </c>
      <c r="O748" s="15">
        <v>5</v>
      </c>
      <c r="P748" s="15">
        <v>25</v>
      </c>
      <c r="Q748" s="15">
        <v>1</v>
      </c>
      <c r="R748" s="15">
        <v>1</v>
      </c>
      <c r="S748" s="15">
        <v>1</v>
      </c>
      <c r="T748" s="15">
        <v>50000</v>
      </c>
      <c r="U748" s="15">
        <v>1</v>
      </c>
      <c r="V748" s="15">
        <v>1</v>
      </c>
      <c r="W748" s="15">
        <v>1</v>
      </c>
      <c r="X748" s="15">
        <v>10</v>
      </c>
      <c r="Y748" s="193">
        <v>820</v>
      </c>
      <c r="Z748" s="15">
        <v>1</v>
      </c>
      <c r="AA748" s="15">
        <v>1</v>
      </c>
      <c r="AB748" s="15">
        <v>2.3333333333333335</v>
      </c>
      <c r="AC748" s="15">
        <v>1</v>
      </c>
      <c r="AD748" s="15">
        <v>1</v>
      </c>
      <c r="AE748" s="15">
        <v>1.2666666666666668</v>
      </c>
      <c r="AF748" s="15">
        <v>1</v>
      </c>
      <c r="AG748" s="15">
        <v>0</v>
      </c>
      <c r="AH748" s="15">
        <v>5</v>
      </c>
      <c r="AI748" s="15" t="s">
        <v>1008</v>
      </c>
      <c r="AJ748" s="15" t="s">
        <v>1008</v>
      </c>
      <c r="AK748" s="15" t="s">
        <v>1007</v>
      </c>
      <c r="AL748" s="15">
        <v>4.5999999999999996</v>
      </c>
      <c r="AM748" s="15">
        <v>5</v>
      </c>
      <c r="AN748" s="15">
        <v>5</v>
      </c>
      <c r="AO748" s="15">
        <v>5</v>
      </c>
      <c r="AP748" s="15">
        <v>3.6666666666666665</v>
      </c>
      <c r="AQ748" s="15">
        <v>4.25</v>
      </c>
      <c r="AR748" s="27">
        <v>4.5861111111111112</v>
      </c>
      <c r="AS748" s="15">
        <f t="shared" si="77"/>
        <v>0.99999999999999956</v>
      </c>
      <c r="AT748" s="15">
        <f t="shared" si="78"/>
        <v>1</v>
      </c>
      <c r="AU748" s="15">
        <f t="shared" si="79"/>
        <v>0</v>
      </c>
      <c r="AV748" s="15">
        <f t="shared" si="80"/>
        <v>1</v>
      </c>
      <c r="AW748" s="15">
        <f t="shared" si="81"/>
        <v>-0.33333333333333348</v>
      </c>
      <c r="AX748" s="15">
        <f t="shared" si="82"/>
        <v>0</v>
      </c>
      <c r="AY748" s="15">
        <f t="shared" si="83"/>
        <v>0.44444444444444464</v>
      </c>
    </row>
    <row r="749" spans="1:51" x14ac:dyDescent="0.2">
      <c r="A749" s="15">
        <v>374</v>
      </c>
      <c r="B749" s="15">
        <v>1218</v>
      </c>
      <c r="C749" s="15">
        <v>1</v>
      </c>
      <c r="D749" s="15">
        <v>0</v>
      </c>
      <c r="E749" s="15">
        <v>1</v>
      </c>
      <c r="F749" s="15">
        <v>0</v>
      </c>
      <c r="G749" s="15">
        <v>0</v>
      </c>
      <c r="H749" s="15">
        <v>1</v>
      </c>
      <c r="I749" s="15">
        <v>61</v>
      </c>
      <c r="J749" s="15">
        <v>0</v>
      </c>
      <c r="K749" s="15">
        <v>0</v>
      </c>
      <c r="L749" s="15">
        <v>1</v>
      </c>
      <c r="M749" s="15">
        <v>0</v>
      </c>
      <c r="N749" s="15">
        <v>0</v>
      </c>
      <c r="O749" s="15">
        <v>5</v>
      </c>
      <c r="P749" s="15">
        <v>25</v>
      </c>
      <c r="Q749" s="15">
        <v>1</v>
      </c>
      <c r="R749" s="15">
        <v>1</v>
      </c>
      <c r="S749" s="15">
        <v>1</v>
      </c>
      <c r="T749" s="15">
        <v>50000</v>
      </c>
      <c r="U749" s="15">
        <v>1</v>
      </c>
      <c r="V749" s="15">
        <v>0</v>
      </c>
      <c r="W749" s="15">
        <v>1</v>
      </c>
      <c r="X749" s="15">
        <v>11</v>
      </c>
      <c r="Y749" s="193">
        <v>709.09090909090912</v>
      </c>
      <c r="Z749" s="15">
        <v>1</v>
      </c>
      <c r="AA749" s="15">
        <v>1</v>
      </c>
      <c r="AB749" s="15">
        <v>2.3333333333333335</v>
      </c>
      <c r="AC749" s="15">
        <v>1</v>
      </c>
      <c r="AD749" s="15">
        <v>1</v>
      </c>
      <c r="AE749" s="15">
        <v>1.2666666666666668</v>
      </c>
      <c r="AF749" s="15">
        <v>1</v>
      </c>
      <c r="AG749" s="15">
        <v>0</v>
      </c>
      <c r="AH749" s="15">
        <v>5</v>
      </c>
      <c r="AI749" s="15" t="s">
        <v>1008</v>
      </c>
      <c r="AJ749" s="15" t="s">
        <v>1008</v>
      </c>
      <c r="AK749" s="15" t="s">
        <v>1007</v>
      </c>
      <c r="AL749" s="27">
        <v>3.6</v>
      </c>
      <c r="AM749" s="27">
        <v>4</v>
      </c>
      <c r="AN749" s="27">
        <v>5</v>
      </c>
      <c r="AO749" s="27">
        <v>4</v>
      </c>
      <c r="AP749" s="27">
        <v>4</v>
      </c>
      <c r="AQ749" s="27">
        <v>4.25</v>
      </c>
      <c r="AR749" s="27">
        <v>4.1416666666666666</v>
      </c>
      <c r="AS749" s="15">
        <f t="shared" si="77"/>
        <v>-0.60000000000000009</v>
      </c>
      <c r="AT749" s="15">
        <f t="shared" si="78"/>
        <v>-1</v>
      </c>
      <c r="AU749" s="15">
        <f t="shared" si="79"/>
        <v>0.75</v>
      </c>
      <c r="AV749" s="15">
        <f t="shared" si="80"/>
        <v>0.20000000000000018</v>
      </c>
      <c r="AW749" s="15">
        <f t="shared" si="81"/>
        <v>1</v>
      </c>
      <c r="AX749" s="15">
        <f t="shared" si="82"/>
        <v>0.5</v>
      </c>
      <c r="AY749" s="15">
        <f t="shared" si="83"/>
        <v>0.14166666666666661</v>
      </c>
    </row>
    <row r="750" spans="1:51" x14ac:dyDescent="0.2">
      <c r="A750" s="15">
        <v>375</v>
      </c>
      <c r="B750" s="15">
        <v>1219</v>
      </c>
      <c r="C750" s="15">
        <v>1</v>
      </c>
      <c r="D750" s="15">
        <v>0</v>
      </c>
      <c r="E750" s="15">
        <v>1</v>
      </c>
      <c r="F750" s="15">
        <v>0</v>
      </c>
      <c r="G750" s="15">
        <v>0</v>
      </c>
      <c r="H750" s="15">
        <v>1</v>
      </c>
      <c r="I750" s="15">
        <v>52</v>
      </c>
      <c r="J750" s="15">
        <v>0</v>
      </c>
      <c r="K750" s="15">
        <v>0</v>
      </c>
      <c r="L750" s="15">
        <v>0</v>
      </c>
      <c r="M750" s="15">
        <v>1</v>
      </c>
      <c r="N750" s="15">
        <v>0</v>
      </c>
      <c r="O750" s="15">
        <v>5</v>
      </c>
      <c r="P750" s="15">
        <v>20</v>
      </c>
      <c r="Q750" s="15">
        <v>1</v>
      </c>
      <c r="R750" s="15">
        <v>1</v>
      </c>
      <c r="S750" s="15">
        <v>0</v>
      </c>
      <c r="T750" s="15">
        <v>0</v>
      </c>
      <c r="U750" s="15">
        <v>1</v>
      </c>
      <c r="V750" s="15">
        <v>1</v>
      </c>
      <c r="W750" s="15">
        <v>0</v>
      </c>
      <c r="X750" s="15">
        <v>8</v>
      </c>
      <c r="Y750" s="193">
        <v>694.44444444444434</v>
      </c>
      <c r="Z750" s="15">
        <v>2.25</v>
      </c>
      <c r="AA750" s="15">
        <v>1.3333333333333333</v>
      </c>
      <c r="AB750" s="15">
        <v>1</v>
      </c>
      <c r="AC750" s="15">
        <v>1</v>
      </c>
      <c r="AD750" s="15">
        <v>1</v>
      </c>
      <c r="AE750" s="15">
        <v>1.3166666666666667</v>
      </c>
      <c r="AF750" s="15">
        <v>1</v>
      </c>
      <c r="AG750" s="15">
        <v>0</v>
      </c>
      <c r="AH750" s="15">
        <v>5</v>
      </c>
      <c r="AI750" s="15" t="s">
        <v>1008</v>
      </c>
      <c r="AJ750" s="15" t="s">
        <v>1008</v>
      </c>
      <c r="AK750" s="15" t="s">
        <v>1007</v>
      </c>
      <c r="AL750" s="15">
        <v>4.2</v>
      </c>
      <c r="AM750" s="15">
        <v>5</v>
      </c>
      <c r="AN750" s="15">
        <v>4.25</v>
      </c>
      <c r="AO750" s="15">
        <v>3.8</v>
      </c>
      <c r="AP750" s="15">
        <v>3</v>
      </c>
      <c r="AQ750" s="15">
        <v>3.75</v>
      </c>
      <c r="AR750" s="27">
        <v>4</v>
      </c>
      <c r="AS750" s="15">
        <f t="shared" si="77"/>
        <v>0</v>
      </c>
      <c r="AT750" s="15">
        <f t="shared" si="78"/>
        <v>0</v>
      </c>
      <c r="AU750" s="15">
        <f t="shared" si="79"/>
        <v>0</v>
      </c>
      <c r="AV750" s="15">
        <f t="shared" si="80"/>
        <v>0</v>
      </c>
      <c r="AW750" s="15">
        <f t="shared" si="81"/>
        <v>0</v>
      </c>
      <c r="AX750" s="15">
        <f t="shared" si="82"/>
        <v>0.25</v>
      </c>
      <c r="AY750" s="15">
        <f t="shared" si="83"/>
        <v>4.1666666666666519E-2</v>
      </c>
    </row>
    <row r="751" spans="1:51" x14ac:dyDescent="0.2">
      <c r="A751" s="15">
        <v>375</v>
      </c>
      <c r="B751" s="15">
        <v>1219</v>
      </c>
      <c r="C751" s="15">
        <v>1</v>
      </c>
      <c r="D751" s="15">
        <v>0</v>
      </c>
      <c r="E751" s="15">
        <v>1</v>
      </c>
      <c r="F751" s="15">
        <v>0</v>
      </c>
      <c r="G751" s="15">
        <v>0</v>
      </c>
      <c r="H751" s="15">
        <v>1</v>
      </c>
      <c r="I751" s="15">
        <v>52</v>
      </c>
      <c r="J751" s="15">
        <v>0</v>
      </c>
      <c r="K751" s="15">
        <v>0</v>
      </c>
      <c r="L751" s="15">
        <v>0</v>
      </c>
      <c r="M751" s="15">
        <v>1</v>
      </c>
      <c r="N751" s="15">
        <v>0</v>
      </c>
      <c r="O751" s="15">
        <v>5</v>
      </c>
      <c r="P751" s="15">
        <v>20</v>
      </c>
      <c r="Q751" s="15">
        <v>1</v>
      </c>
      <c r="R751" s="15">
        <v>1</v>
      </c>
      <c r="S751" s="15">
        <v>0</v>
      </c>
      <c r="T751" s="15">
        <v>0</v>
      </c>
      <c r="U751" s="15">
        <v>1</v>
      </c>
      <c r="V751" s="15">
        <v>0</v>
      </c>
      <c r="W751" s="15">
        <v>0</v>
      </c>
      <c r="X751" s="15">
        <v>8</v>
      </c>
      <c r="Y751" s="193">
        <v>316.66666666666663</v>
      </c>
      <c r="Z751" s="15">
        <v>2.25</v>
      </c>
      <c r="AA751" s="15">
        <v>1.3333333333333333</v>
      </c>
      <c r="AB751" s="15">
        <v>1</v>
      </c>
      <c r="AC751" s="15">
        <v>1</v>
      </c>
      <c r="AD751" s="15">
        <v>1</v>
      </c>
      <c r="AE751" s="15">
        <v>1.3166666666666667</v>
      </c>
      <c r="AF751" s="15">
        <v>1</v>
      </c>
      <c r="AG751" s="15">
        <v>0</v>
      </c>
      <c r="AH751" s="15">
        <v>5</v>
      </c>
      <c r="AI751" s="15" t="s">
        <v>1008</v>
      </c>
      <c r="AJ751" s="15" t="s">
        <v>1008</v>
      </c>
      <c r="AK751" s="15" t="s">
        <v>1007</v>
      </c>
      <c r="AL751" s="27">
        <v>4.2</v>
      </c>
      <c r="AM751" s="27">
        <v>5</v>
      </c>
      <c r="AN751" s="27">
        <v>4.25</v>
      </c>
      <c r="AO751" s="27">
        <v>3.8</v>
      </c>
      <c r="AP751" s="27">
        <v>3</v>
      </c>
      <c r="AQ751" s="27">
        <v>3.5</v>
      </c>
      <c r="AR751" s="27">
        <v>3.9583333333333335</v>
      </c>
      <c r="AS751" s="15">
        <f t="shared" si="77"/>
        <v>-0.20000000000000018</v>
      </c>
      <c r="AT751" s="15">
        <f t="shared" si="78"/>
        <v>0</v>
      </c>
      <c r="AU751" s="15">
        <f t="shared" si="79"/>
        <v>1</v>
      </c>
      <c r="AV751" s="15">
        <f t="shared" si="80"/>
        <v>-1</v>
      </c>
      <c r="AW751" s="15">
        <f t="shared" si="81"/>
        <v>-1</v>
      </c>
      <c r="AX751" s="15">
        <f t="shared" si="82"/>
        <v>-0.5</v>
      </c>
      <c r="AY751" s="15">
        <f t="shared" si="83"/>
        <v>-0.28333333333333277</v>
      </c>
    </row>
    <row r="752" spans="1:51" x14ac:dyDescent="0.2">
      <c r="A752" s="15">
        <v>376</v>
      </c>
      <c r="B752" s="15">
        <v>1220</v>
      </c>
      <c r="C752" s="15">
        <v>1</v>
      </c>
      <c r="D752" s="15">
        <v>0</v>
      </c>
      <c r="E752" s="15">
        <v>1</v>
      </c>
      <c r="F752" s="15">
        <v>0</v>
      </c>
      <c r="G752" s="15">
        <v>0</v>
      </c>
      <c r="H752" s="15">
        <v>1</v>
      </c>
      <c r="I752" s="15">
        <v>80</v>
      </c>
      <c r="J752" s="15">
        <v>1</v>
      </c>
      <c r="K752" s="15">
        <v>0</v>
      </c>
      <c r="L752" s="15">
        <v>0</v>
      </c>
      <c r="M752" s="15">
        <v>0</v>
      </c>
      <c r="N752" s="15">
        <v>0</v>
      </c>
      <c r="O752" s="15">
        <v>5</v>
      </c>
      <c r="P752" s="15">
        <v>40</v>
      </c>
      <c r="Q752" s="15">
        <v>1</v>
      </c>
      <c r="R752" s="15">
        <v>1</v>
      </c>
      <c r="S752" s="15">
        <v>1</v>
      </c>
      <c r="T752" s="15">
        <v>240000</v>
      </c>
      <c r="U752" s="15">
        <v>1</v>
      </c>
      <c r="V752" s="15">
        <v>1</v>
      </c>
      <c r="W752" s="15">
        <v>1</v>
      </c>
      <c r="X752" s="15">
        <v>3</v>
      </c>
      <c r="Y752" s="193">
        <v>400</v>
      </c>
      <c r="Z752" s="15">
        <v>1</v>
      </c>
      <c r="AA752" s="15">
        <v>1</v>
      </c>
      <c r="AB752" s="15">
        <v>1</v>
      </c>
      <c r="AC752" s="15">
        <v>1.5</v>
      </c>
      <c r="AD752" s="15">
        <v>1</v>
      </c>
      <c r="AE752" s="15">
        <v>1.1000000000000001</v>
      </c>
      <c r="AF752" s="15">
        <v>1</v>
      </c>
      <c r="AG752" s="15">
        <v>0</v>
      </c>
      <c r="AH752" s="15">
        <v>5</v>
      </c>
      <c r="AI752" s="15" t="s">
        <v>1008</v>
      </c>
      <c r="AJ752" s="15" t="s">
        <v>1008</v>
      </c>
      <c r="AK752" s="15" t="s">
        <v>1007</v>
      </c>
      <c r="AL752" s="15">
        <v>4.4000000000000004</v>
      </c>
      <c r="AM752" s="15">
        <v>5</v>
      </c>
      <c r="AN752" s="15">
        <v>3.25</v>
      </c>
      <c r="AO752" s="15">
        <v>4.8</v>
      </c>
      <c r="AP752" s="15">
        <v>4</v>
      </c>
      <c r="AQ752" s="15">
        <v>4</v>
      </c>
      <c r="AR752" s="27">
        <v>4.2416666666666663</v>
      </c>
      <c r="AS752" s="15">
        <f t="shared" si="77"/>
        <v>0</v>
      </c>
      <c r="AT752" s="15">
        <f t="shared" si="78"/>
        <v>0</v>
      </c>
      <c r="AU752" s="15">
        <f t="shared" si="79"/>
        <v>0</v>
      </c>
      <c r="AV752" s="15">
        <f t="shared" si="80"/>
        <v>0</v>
      </c>
      <c r="AW752" s="15">
        <f t="shared" si="81"/>
        <v>0</v>
      </c>
      <c r="AX752" s="15">
        <f t="shared" si="82"/>
        <v>0</v>
      </c>
      <c r="AY752" s="15">
        <f t="shared" si="83"/>
        <v>0</v>
      </c>
    </row>
    <row r="753" spans="1:51" x14ac:dyDescent="0.2">
      <c r="A753" s="15">
        <v>376</v>
      </c>
      <c r="B753" s="15">
        <v>1220</v>
      </c>
      <c r="C753" s="15">
        <v>1</v>
      </c>
      <c r="D753" s="15">
        <v>0</v>
      </c>
      <c r="E753" s="15">
        <v>1</v>
      </c>
      <c r="F753" s="15">
        <v>0</v>
      </c>
      <c r="G753" s="15">
        <v>0</v>
      </c>
      <c r="H753" s="15">
        <v>1</v>
      </c>
      <c r="I753" s="15">
        <v>80</v>
      </c>
      <c r="J753" s="15">
        <v>1</v>
      </c>
      <c r="K753" s="15">
        <v>0</v>
      </c>
      <c r="L753" s="15">
        <v>0</v>
      </c>
      <c r="M753" s="15">
        <v>0</v>
      </c>
      <c r="N753" s="15">
        <v>0</v>
      </c>
      <c r="O753" s="15">
        <v>5</v>
      </c>
      <c r="P753" s="15">
        <v>40</v>
      </c>
      <c r="Q753" s="15">
        <v>1</v>
      </c>
      <c r="R753" s="15">
        <v>1</v>
      </c>
      <c r="S753" s="15">
        <v>1</v>
      </c>
      <c r="T753" s="15">
        <v>240000</v>
      </c>
      <c r="U753" s="15">
        <v>1</v>
      </c>
      <c r="V753" s="15">
        <v>0</v>
      </c>
      <c r="W753" s="15">
        <v>1</v>
      </c>
      <c r="X753" s="15">
        <v>3</v>
      </c>
      <c r="Y753" s="193">
        <v>400</v>
      </c>
      <c r="Z753" s="15">
        <v>1</v>
      </c>
      <c r="AA753" s="15">
        <v>1</v>
      </c>
      <c r="AB753" s="15">
        <v>1</v>
      </c>
      <c r="AC753" s="15">
        <v>1.5</v>
      </c>
      <c r="AD753" s="15">
        <v>1</v>
      </c>
      <c r="AE753" s="15">
        <v>1.1000000000000001</v>
      </c>
      <c r="AF753" s="15">
        <v>1</v>
      </c>
      <c r="AG753" s="15">
        <v>0</v>
      </c>
      <c r="AH753" s="15">
        <v>5</v>
      </c>
      <c r="AI753" s="15" t="s">
        <v>1008</v>
      </c>
      <c r="AJ753" s="15" t="s">
        <v>1008</v>
      </c>
      <c r="AK753" s="15" t="s">
        <v>1007</v>
      </c>
      <c r="AL753" s="27">
        <v>4.4000000000000004</v>
      </c>
      <c r="AM753" s="27">
        <v>5</v>
      </c>
      <c r="AN753" s="27">
        <v>3.25</v>
      </c>
      <c r="AO753" s="27">
        <v>4.8</v>
      </c>
      <c r="AP753" s="27">
        <v>4</v>
      </c>
      <c r="AQ753" s="27">
        <v>4</v>
      </c>
      <c r="AR753" s="27">
        <v>4.2416666666666663</v>
      </c>
      <c r="AS753" s="15">
        <f t="shared" si="77"/>
        <v>-0.59999999999999964</v>
      </c>
      <c r="AT753" s="15">
        <f t="shared" si="78"/>
        <v>0.66666666666666696</v>
      </c>
      <c r="AU753" s="15">
        <f t="shared" si="79"/>
        <v>-1.5</v>
      </c>
      <c r="AV753" s="15">
        <f t="shared" si="80"/>
        <v>-0.20000000000000018</v>
      </c>
      <c r="AW753" s="15">
        <f t="shared" si="81"/>
        <v>-1</v>
      </c>
      <c r="AX753" s="15">
        <f t="shared" si="82"/>
        <v>-0.75</v>
      </c>
      <c r="AY753" s="15">
        <f t="shared" si="83"/>
        <v>-0.56388888888888911</v>
      </c>
    </row>
    <row r="754" spans="1:51" x14ac:dyDescent="0.2">
      <c r="A754" s="15">
        <v>377</v>
      </c>
      <c r="B754" s="15">
        <v>1221</v>
      </c>
      <c r="C754" s="15">
        <v>1</v>
      </c>
      <c r="D754" s="15">
        <v>0</v>
      </c>
      <c r="E754" s="15">
        <v>1</v>
      </c>
      <c r="F754" s="15">
        <v>0</v>
      </c>
      <c r="G754" s="15">
        <v>0</v>
      </c>
      <c r="H754" s="15">
        <v>1</v>
      </c>
      <c r="I754" s="15">
        <v>58</v>
      </c>
      <c r="J754" s="15">
        <v>0</v>
      </c>
      <c r="K754" s="15">
        <v>0</v>
      </c>
      <c r="L754" s="15">
        <v>1</v>
      </c>
      <c r="M754" s="15">
        <v>0</v>
      </c>
      <c r="N754" s="15">
        <v>0</v>
      </c>
      <c r="O754" s="15">
        <v>4</v>
      </c>
      <c r="P754" s="15">
        <v>35</v>
      </c>
      <c r="Q754" s="15">
        <v>0</v>
      </c>
      <c r="R754" s="15">
        <v>1</v>
      </c>
      <c r="S754" s="15">
        <v>1</v>
      </c>
      <c r="T754" s="15">
        <v>35000</v>
      </c>
      <c r="U754" s="15">
        <v>1</v>
      </c>
      <c r="V754" s="15">
        <v>1</v>
      </c>
      <c r="W754" s="15">
        <v>1</v>
      </c>
      <c r="X754" s="15">
        <v>15</v>
      </c>
      <c r="Y754" s="193">
        <v>346.66666666666669</v>
      </c>
      <c r="Z754" s="15">
        <v>1</v>
      </c>
      <c r="AA754" s="15">
        <v>1.6666666666666667</v>
      </c>
      <c r="AB754" s="15">
        <v>1</v>
      </c>
      <c r="AC754" s="15">
        <v>1</v>
      </c>
      <c r="AD754" s="15">
        <v>1</v>
      </c>
      <c r="AE754" s="15">
        <v>1.1333333333333333</v>
      </c>
      <c r="AF754" s="15">
        <v>1</v>
      </c>
      <c r="AG754" s="15">
        <v>1</v>
      </c>
      <c r="AH754" s="15">
        <v>4</v>
      </c>
      <c r="AI754" s="15">
        <v>0</v>
      </c>
      <c r="AJ754" s="15">
        <v>1</v>
      </c>
      <c r="AK754" s="15">
        <v>1</v>
      </c>
      <c r="AL754" s="15">
        <v>5</v>
      </c>
      <c r="AM754" s="15">
        <v>4.333333333333333</v>
      </c>
      <c r="AN754" s="15">
        <v>4.75</v>
      </c>
      <c r="AO754" s="15">
        <v>5</v>
      </c>
      <c r="AP754" s="15">
        <v>5</v>
      </c>
      <c r="AQ754" s="15">
        <v>4.75</v>
      </c>
      <c r="AR754" s="27">
        <v>4.8055555555555554</v>
      </c>
      <c r="AS754" s="15">
        <f t="shared" si="77"/>
        <v>0</v>
      </c>
      <c r="AT754" s="15">
        <f t="shared" si="78"/>
        <v>0</v>
      </c>
      <c r="AU754" s="15">
        <f t="shared" si="79"/>
        <v>0</v>
      </c>
      <c r="AV754" s="15">
        <f t="shared" si="80"/>
        <v>0</v>
      </c>
      <c r="AW754" s="15">
        <f t="shared" si="81"/>
        <v>0</v>
      </c>
      <c r="AX754" s="15">
        <f t="shared" si="82"/>
        <v>0</v>
      </c>
      <c r="AY754" s="15">
        <f t="shared" si="83"/>
        <v>0</v>
      </c>
    </row>
    <row r="755" spans="1:51" x14ac:dyDescent="0.2">
      <c r="A755" s="15">
        <v>377</v>
      </c>
      <c r="B755" s="15">
        <v>1221</v>
      </c>
      <c r="C755" s="15">
        <v>1</v>
      </c>
      <c r="D755" s="15">
        <v>0</v>
      </c>
      <c r="E755" s="15">
        <v>1</v>
      </c>
      <c r="F755" s="15">
        <v>0</v>
      </c>
      <c r="G755" s="15">
        <v>0</v>
      </c>
      <c r="H755" s="15">
        <v>1</v>
      </c>
      <c r="I755" s="15">
        <v>58</v>
      </c>
      <c r="J755" s="15">
        <v>0</v>
      </c>
      <c r="K755" s="15">
        <v>0</v>
      </c>
      <c r="L755" s="15">
        <v>1</v>
      </c>
      <c r="M755" s="15">
        <v>0</v>
      </c>
      <c r="N755" s="15">
        <v>0</v>
      </c>
      <c r="O755" s="15">
        <v>4</v>
      </c>
      <c r="P755" s="15">
        <v>35</v>
      </c>
      <c r="Q755" s="15">
        <v>0</v>
      </c>
      <c r="R755" s="15">
        <v>1</v>
      </c>
      <c r="S755" s="15">
        <v>1</v>
      </c>
      <c r="T755" s="15">
        <v>35000</v>
      </c>
      <c r="U755" s="15">
        <v>1</v>
      </c>
      <c r="V755" s="15">
        <v>0</v>
      </c>
      <c r="W755" s="15">
        <v>1</v>
      </c>
      <c r="X755" s="15">
        <v>15</v>
      </c>
      <c r="Y755" s="193">
        <v>346.66666666666669</v>
      </c>
      <c r="Z755" s="15">
        <v>1</v>
      </c>
      <c r="AA755" s="15">
        <v>1.6666666666666667</v>
      </c>
      <c r="AB755" s="15">
        <v>1</v>
      </c>
      <c r="AC755" s="15">
        <v>1</v>
      </c>
      <c r="AD755" s="15">
        <v>1</v>
      </c>
      <c r="AE755" s="15">
        <v>1.1333333333333333</v>
      </c>
      <c r="AF755" s="15">
        <v>1</v>
      </c>
      <c r="AG755" s="15">
        <v>1</v>
      </c>
      <c r="AH755" s="15">
        <v>4</v>
      </c>
      <c r="AI755" s="15">
        <v>0</v>
      </c>
      <c r="AJ755" s="15">
        <v>1</v>
      </c>
      <c r="AK755" s="15">
        <v>1</v>
      </c>
      <c r="AL755" s="27">
        <v>5</v>
      </c>
      <c r="AM755" s="27">
        <v>4.333333333333333</v>
      </c>
      <c r="AN755" s="27">
        <v>4.75</v>
      </c>
      <c r="AO755" s="27">
        <v>5</v>
      </c>
      <c r="AP755" s="27">
        <v>5</v>
      </c>
      <c r="AQ755" s="27">
        <v>4.75</v>
      </c>
      <c r="AR755" s="27">
        <v>4.8055555555555554</v>
      </c>
      <c r="AS755" s="15">
        <f t="shared" si="77"/>
        <v>0.20000000000000018</v>
      </c>
      <c r="AT755" s="15">
        <f t="shared" si="78"/>
        <v>0.66666666666666652</v>
      </c>
      <c r="AU755" s="15">
        <f t="shared" si="79"/>
        <v>0.75</v>
      </c>
      <c r="AV755" s="15">
        <f t="shared" si="80"/>
        <v>0.59999999999999964</v>
      </c>
      <c r="AW755" s="15">
        <f t="shared" si="81"/>
        <v>1.3333333333333335</v>
      </c>
      <c r="AX755" s="15">
        <f t="shared" si="82"/>
        <v>0.25</v>
      </c>
      <c r="AY755" s="15">
        <f t="shared" si="83"/>
        <v>0.63333333333333286</v>
      </c>
    </row>
    <row r="756" spans="1:51" x14ac:dyDescent="0.2">
      <c r="A756" s="15">
        <v>378</v>
      </c>
      <c r="B756" s="15">
        <v>1222</v>
      </c>
      <c r="C756" s="15">
        <v>1</v>
      </c>
      <c r="D756" s="15">
        <v>0</v>
      </c>
      <c r="E756" s="15">
        <v>1</v>
      </c>
      <c r="F756" s="15">
        <v>0</v>
      </c>
      <c r="G756" s="15">
        <v>0</v>
      </c>
      <c r="H756" s="15">
        <v>1</v>
      </c>
      <c r="I756" s="15">
        <v>61</v>
      </c>
      <c r="J756" s="15">
        <v>0</v>
      </c>
      <c r="K756" s="15">
        <v>1</v>
      </c>
      <c r="L756" s="15">
        <v>0</v>
      </c>
      <c r="M756" s="15">
        <v>0</v>
      </c>
      <c r="N756" s="15">
        <v>0</v>
      </c>
      <c r="O756" s="15">
        <v>4</v>
      </c>
      <c r="P756" s="15">
        <v>35</v>
      </c>
      <c r="Q756" s="15">
        <v>0</v>
      </c>
      <c r="R756" s="15">
        <v>1</v>
      </c>
      <c r="S756" s="15">
        <v>1</v>
      </c>
      <c r="T756" s="15">
        <v>100000</v>
      </c>
      <c r="U756" s="15">
        <v>1</v>
      </c>
      <c r="V756" s="15">
        <v>1</v>
      </c>
      <c r="W756" s="15">
        <v>1</v>
      </c>
      <c r="X756" s="15">
        <v>15</v>
      </c>
      <c r="Y756" s="193">
        <v>3333.3333333333335</v>
      </c>
      <c r="Z756" s="15">
        <v>2.5</v>
      </c>
      <c r="AA756" s="15">
        <v>2.3333333333333335</v>
      </c>
      <c r="AB756" s="15">
        <v>1</v>
      </c>
      <c r="AC756" s="15">
        <v>1</v>
      </c>
      <c r="AD756" s="15">
        <v>1</v>
      </c>
      <c r="AE756" s="15">
        <v>1.5666666666666669</v>
      </c>
      <c r="AF756" s="15">
        <v>1</v>
      </c>
      <c r="AG756" s="15">
        <v>1</v>
      </c>
      <c r="AH756" s="15">
        <v>2</v>
      </c>
      <c r="AI756" s="15">
        <v>0</v>
      </c>
      <c r="AJ756" s="15">
        <v>0</v>
      </c>
      <c r="AK756" s="15">
        <v>1</v>
      </c>
      <c r="AL756" s="15">
        <v>4.8</v>
      </c>
      <c r="AM756" s="15">
        <v>3.6666666666666665</v>
      </c>
      <c r="AN756" s="15">
        <v>4</v>
      </c>
      <c r="AO756" s="15">
        <v>4.4000000000000004</v>
      </c>
      <c r="AP756" s="15">
        <v>3.6666666666666665</v>
      </c>
      <c r="AQ756" s="15">
        <v>4.5</v>
      </c>
      <c r="AR756" s="27">
        <v>4.1722222222222225</v>
      </c>
      <c r="AS756" s="15">
        <f t="shared" si="77"/>
        <v>0</v>
      </c>
      <c r="AT756" s="15">
        <f t="shared" si="78"/>
        <v>0</v>
      </c>
      <c r="AU756" s="15">
        <f t="shared" si="79"/>
        <v>0.25</v>
      </c>
      <c r="AV756" s="15">
        <f t="shared" si="80"/>
        <v>0.20000000000000018</v>
      </c>
      <c r="AW756" s="15">
        <f t="shared" si="81"/>
        <v>0</v>
      </c>
      <c r="AX756" s="15">
        <f t="shared" si="82"/>
        <v>0</v>
      </c>
      <c r="AY756" s="15">
        <f t="shared" si="83"/>
        <v>7.5000000000000178E-2</v>
      </c>
    </row>
    <row r="757" spans="1:51" x14ac:dyDescent="0.2">
      <c r="A757" s="15">
        <v>378</v>
      </c>
      <c r="B757" s="15">
        <v>1222</v>
      </c>
      <c r="C757" s="15">
        <v>1</v>
      </c>
      <c r="D757" s="15">
        <v>0</v>
      </c>
      <c r="E757" s="15">
        <v>1</v>
      </c>
      <c r="F757" s="15">
        <v>0</v>
      </c>
      <c r="G757" s="15">
        <v>0</v>
      </c>
      <c r="H757" s="15">
        <v>1</v>
      </c>
      <c r="I757" s="15">
        <v>61</v>
      </c>
      <c r="J757" s="15">
        <v>0</v>
      </c>
      <c r="K757" s="15">
        <v>1</v>
      </c>
      <c r="L757" s="15">
        <v>0</v>
      </c>
      <c r="M757" s="15">
        <v>0</v>
      </c>
      <c r="N757" s="15">
        <v>0</v>
      </c>
      <c r="O757" s="15">
        <v>4</v>
      </c>
      <c r="P757" s="15">
        <v>35</v>
      </c>
      <c r="Q757" s="15">
        <v>0</v>
      </c>
      <c r="R757" s="15">
        <v>1</v>
      </c>
      <c r="S757" s="15">
        <v>1</v>
      </c>
      <c r="T757" s="15">
        <v>100000</v>
      </c>
      <c r="U757" s="15">
        <v>1</v>
      </c>
      <c r="V757" s="15">
        <v>0</v>
      </c>
      <c r="W757" s="15">
        <v>1</v>
      </c>
      <c r="X757" s="15">
        <v>15</v>
      </c>
      <c r="Y757" s="193">
        <v>3666.6666666666665</v>
      </c>
      <c r="Z757" s="15">
        <v>2.5</v>
      </c>
      <c r="AA757" s="15">
        <v>2.3333333333333335</v>
      </c>
      <c r="AB757" s="15">
        <v>1</v>
      </c>
      <c r="AC757" s="15">
        <v>1</v>
      </c>
      <c r="AD757" s="15">
        <v>1</v>
      </c>
      <c r="AE757" s="15">
        <v>1.5666666666666669</v>
      </c>
      <c r="AF757" s="15">
        <v>1</v>
      </c>
      <c r="AG757" s="15">
        <v>1</v>
      </c>
      <c r="AH757" s="15">
        <v>2</v>
      </c>
      <c r="AI757" s="15">
        <v>0</v>
      </c>
      <c r="AJ757" s="15">
        <v>0</v>
      </c>
      <c r="AK757" s="15">
        <v>1</v>
      </c>
      <c r="AL757" s="27">
        <v>4.8</v>
      </c>
      <c r="AM757" s="27">
        <v>3.6666666666666665</v>
      </c>
      <c r="AN757" s="27">
        <v>3.75</v>
      </c>
      <c r="AO757" s="27">
        <v>4.2</v>
      </c>
      <c r="AP757" s="27">
        <v>3.6666666666666665</v>
      </c>
      <c r="AQ757" s="27">
        <v>4.5</v>
      </c>
      <c r="AR757" s="27">
        <v>4.0972222222222223</v>
      </c>
      <c r="AS757" s="15">
        <f t="shared" si="77"/>
        <v>-0.20000000000000018</v>
      </c>
      <c r="AT757" s="15">
        <f t="shared" si="78"/>
        <v>-0.66666666666666652</v>
      </c>
      <c r="AU757" s="15">
        <f t="shared" si="79"/>
        <v>-1.25</v>
      </c>
      <c r="AV757" s="15">
        <f t="shared" si="80"/>
        <v>-0.59999999999999964</v>
      </c>
      <c r="AW757" s="15">
        <f t="shared" si="81"/>
        <v>-1.0000000000000004</v>
      </c>
      <c r="AX757" s="15">
        <f t="shared" si="82"/>
        <v>-0.25</v>
      </c>
      <c r="AY757" s="15">
        <f t="shared" si="83"/>
        <v>-0.66111111111111143</v>
      </c>
    </row>
    <row r="758" spans="1:51" x14ac:dyDescent="0.2">
      <c r="A758" s="15">
        <v>379</v>
      </c>
      <c r="B758" s="15">
        <v>1223</v>
      </c>
      <c r="C758" s="15">
        <v>1</v>
      </c>
      <c r="D758" s="15">
        <v>0</v>
      </c>
      <c r="E758" s="15">
        <v>1</v>
      </c>
      <c r="F758" s="15">
        <v>0</v>
      </c>
      <c r="G758" s="15">
        <v>0</v>
      </c>
      <c r="H758" s="15">
        <v>1</v>
      </c>
      <c r="I758" s="15">
        <v>67</v>
      </c>
      <c r="J758" s="15">
        <v>0</v>
      </c>
      <c r="K758" s="15">
        <v>0</v>
      </c>
      <c r="L758" s="15">
        <v>1</v>
      </c>
      <c r="M758" s="15">
        <v>0</v>
      </c>
      <c r="N758" s="15">
        <v>0</v>
      </c>
      <c r="O758" s="15">
        <v>4</v>
      </c>
      <c r="P758" s="15">
        <v>32</v>
      </c>
      <c r="Q758" s="15">
        <v>1</v>
      </c>
      <c r="R758" s="15">
        <v>0</v>
      </c>
      <c r="S758" s="15">
        <v>1</v>
      </c>
      <c r="T758" s="15">
        <v>100000</v>
      </c>
      <c r="U758" s="15">
        <v>1</v>
      </c>
      <c r="V758" s="15">
        <v>1</v>
      </c>
      <c r="W758" s="15">
        <v>0</v>
      </c>
      <c r="X758" s="15">
        <v>61</v>
      </c>
      <c r="Y758" s="193">
        <v>1877.5</v>
      </c>
      <c r="Z758" s="15">
        <v>2</v>
      </c>
      <c r="AA758" s="15">
        <v>1.6666666666666667</v>
      </c>
      <c r="AB758" s="15">
        <v>1.6666666666666667</v>
      </c>
      <c r="AC758" s="15">
        <v>1</v>
      </c>
      <c r="AD758" s="15">
        <v>1</v>
      </c>
      <c r="AE758" s="15">
        <v>1.4666666666666668</v>
      </c>
      <c r="AF758" s="15">
        <v>4</v>
      </c>
      <c r="AG758" s="15">
        <v>1</v>
      </c>
      <c r="AH758" s="15">
        <v>2</v>
      </c>
      <c r="AI758" s="15">
        <v>0</v>
      </c>
      <c r="AJ758" s="15">
        <v>0</v>
      </c>
      <c r="AK758" s="15">
        <v>1</v>
      </c>
      <c r="AL758" s="15">
        <v>5</v>
      </c>
      <c r="AM758" s="15">
        <v>4.333333333333333</v>
      </c>
      <c r="AN758" s="15">
        <v>5</v>
      </c>
      <c r="AO758" s="15">
        <v>4.8</v>
      </c>
      <c r="AP758" s="15">
        <v>4.666666666666667</v>
      </c>
      <c r="AQ758" s="15">
        <v>4.75</v>
      </c>
      <c r="AR758" s="27">
        <v>4.7583333333333337</v>
      </c>
      <c r="AS758" s="15">
        <f t="shared" si="77"/>
        <v>0</v>
      </c>
      <c r="AT758" s="15">
        <f t="shared" si="78"/>
        <v>0</v>
      </c>
      <c r="AU758" s="15">
        <f t="shared" si="79"/>
        <v>0</v>
      </c>
      <c r="AV758" s="15">
        <f t="shared" si="80"/>
        <v>0</v>
      </c>
      <c r="AW758" s="15">
        <f t="shared" si="81"/>
        <v>0</v>
      </c>
      <c r="AX758" s="15">
        <f t="shared" si="82"/>
        <v>0</v>
      </c>
      <c r="AY758" s="15">
        <f t="shared" si="83"/>
        <v>0</v>
      </c>
    </row>
    <row r="759" spans="1:51" x14ac:dyDescent="0.2">
      <c r="A759" s="15">
        <v>379</v>
      </c>
      <c r="B759" s="15">
        <v>1223</v>
      </c>
      <c r="C759" s="15">
        <v>1</v>
      </c>
      <c r="D759" s="15">
        <v>0</v>
      </c>
      <c r="E759" s="15">
        <v>1</v>
      </c>
      <c r="F759" s="15">
        <v>0</v>
      </c>
      <c r="G759" s="15">
        <v>0</v>
      </c>
      <c r="H759" s="15">
        <v>1</v>
      </c>
      <c r="I759" s="15">
        <v>67</v>
      </c>
      <c r="J759" s="15">
        <v>0</v>
      </c>
      <c r="K759" s="15">
        <v>0</v>
      </c>
      <c r="L759" s="15">
        <v>1</v>
      </c>
      <c r="M759" s="15">
        <v>0</v>
      </c>
      <c r="N759" s="15">
        <v>0</v>
      </c>
      <c r="O759" s="15">
        <v>4</v>
      </c>
      <c r="P759" s="15">
        <v>32</v>
      </c>
      <c r="Q759" s="15">
        <v>1</v>
      </c>
      <c r="R759" s="15">
        <v>0</v>
      </c>
      <c r="S759" s="15">
        <v>1</v>
      </c>
      <c r="T759" s="15">
        <v>100000</v>
      </c>
      <c r="U759" s="15">
        <v>1</v>
      </c>
      <c r="V759" s="15">
        <v>0</v>
      </c>
      <c r="W759" s="15">
        <v>0</v>
      </c>
      <c r="X759" s="15">
        <v>61</v>
      </c>
      <c r="Y759" s="193">
        <v>2224.7222222222222</v>
      </c>
      <c r="Z759" s="15">
        <v>2</v>
      </c>
      <c r="AA759" s="15">
        <v>1.6666666666666667</v>
      </c>
      <c r="AB759" s="15">
        <v>1.6666666666666667</v>
      </c>
      <c r="AC759" s="15">
        <v>1</v>
      </c>
      <c r="AD759" s="15">
        <v>1</v>
      </c>
      <c r="AE759" s="15">
        <v>1.4666666666666668</v>
      </c>
      <c r="AF759" s="15">
        <v>4</v>
      </c>
      <c r="AG759" s="15">
        <v>1</v>
      </c>
      <c r="AH759" s="15">
        <v>2</v>
      </c>
      <c r="AI759" s="15">
        <v>0</v>
      </c>
      <c r="AJ759" s="15">
        <v>0</v>
      </c>
      <c r="AK759" s="15">
        <v>1</v>
      </c>
      <c r="AL759" s="27">
        <v>5</v>
      </c>
      <c r="AM759" s="27">
        <v>4.333333333333333</v>
      </c>
      <c r="AN759" s="27">
        <v>5</v>
      </c>
      <c r="AO759" s="27">
        <v>4.8</v>
      </c>
      <c r="AP759" s="27">
        <v>4.666666666666667</v>
      </c>
      <c r="AQ759" s="27">
        <v>4.75</v>
      </c>
      <c r="AR759" s="27">
        <v>4.7583333333333337</v>
      </c>
      <c r="AS759" s="15">
        <f t="shared" si="77"/>
        <v>1</v>
      </c>
      <c r="AT759" s="15">
        <f t="shared" si="78"/>
        <v>0.33333333333333304</v>
      </c>
      <c r="AU759" s="15">
        <f t="shared" si="79"/>
        <v>2</v>
      </c>
      <c r="AV759" s="15">
        <f t="shared" si="80"/>
        <v>1</v>
      </c>
      <c r="AW759" s="15">
        <f t="shared" si="81"/>
        <v>1.666666666666667</v>
      </c>
      <c r="AX759" s="15">
        <f t="shared" si="82"/>
        <v>2.75</v>
      </c>
      <c r="AY759" s="15">
        <f t="shared" si="83"/>
        <v>1.4583333333333335</v>
      </c>
    </row>
    <row r="760" spans="1:51" x14ac:dyDescent="0.2">
      <c r="A760" s="15">
        <v>380</v>
      </c>
      <c r="B760" s="15">
        <v>1224</v>
      </c>
      <c r="C760" s="15">
        <v>1</v>
      </c>
      <c r="D760" s="15">
        <v>0</v>
      </c>
      <c r="E760" s="15">
        <v>1</v>
      </c>
      <c r="F760" s="15">
        <v>0</v>
      </c>
      <c r="G760" s="15">
        <v>0</v>
      </c>
      <c r="H760" s="15">
        <v>0</v>
      </c>
      <c r="I760" s="15">
        <v>36</v>
      </c>
      <c r="J760" s="15">
        <v>0</v>
      </c>
      <c r="K760" s="15">
        <v>0</v>
      </c>
      <c r="L760" s="15">
        <v>0</v>
      </c>
      <c r="M760" s="15">
        <v>1</v>
      </c>
      <c r="N760" s="15">
        <v>0</v>
      </c>
      <c r="O760" s="15">
        <v>2</v>
      </c>
      <c r="P760" s="15">
        <v>13</v>
      </c>
      <c r="Q760" s="15">
        <v>0</v>
      </c>
      <c r="R760" s="15">
        <v>1</v>
      </c>
      <c r="S760" s="15">
        <v>1</v>
      </c>
      <c r="T760" s="15">
        <v>300000</v>
      </c>
      <c r="U760" s="15">
        <v>1</v>
      </c>
      <c r="V760" s="15">
        <v>1</v>
      </c>
      <c r="W760" s="15">
        <v>1</v>
      </c>
      <c r="X760" s="15">
        <v>10</v>
      </c>
      <c r="Y760" s="193">
        <v>800</v>
      </c>
      <c r="Z760" s="15">
        <v>2</v>
      </c>
      <c r="AA760" s="15">
        <v>1</v>
      </c>
      <c r="AB760" s="15">
        <v>1</v>
      </c>
      <c r="AC760" s="15">
        <v>1</v>
      </c>
      <c r="AD760" s="15">
        <v>1</v>
      </c>
      <c r="AE760" s="15">
        <v>1.2</v>
      </c>
      <c r="AF760" s="15">
        <v>1</v>
      </c>
      <c r="AG760" s="15">
        <v>0</v>
      </c>
      <c r="AH760" s="15">
        <v>5</v>
      </c>
      <c r="AI760" s="15" t="s">
        <v>1008</v>
      </c>
      <c r="AJ760" s="15" t="s">
        <v>1008</v>
      </c>
      <c r="AK760" s="15" t="s">
        <v>1007</v>
      </c>
      <c r="AL760" s="15">
        <v>4</v>
      </c>
      <c r="AM760" s="15">
        <v>4</v>
      </c>
      <c r="AN760" s="15">
        <v>3</v>
      </c>
      <c r="AO760" s="15">
        <v>3.8</v>
      </c>
      <c r="AP760" s="15">
        <v>3</v>
      </c>
      <c r="AQ760" s="15">
        <v>2</v>
      </c>
      <c r="AR760" s="27">
        <v>3.3000000000000003</v>
      </c>
      <c r="AS760" s="15">
        <f t="shared" si="77"/>
        <v>0.20000000000000018</v>
      </c>
      <c r="AT760" s="15">
        <f t="shared" si="78"/>
        <v>0</v>
      </c>
      <c r="AU760" s="15">
        <f t="shared" si="79"/>
        <v>0</v>
      </c>
      <c r="AV760" s="15">
        <f t="shared" si="80"/>
        <v>0.19999999999999973</v>
      </c>
      <c r="AW760" s="15">
        <f t="shared" si="81"/>
        <v>-0.33333333333333348</v>
      </c>
      <c r="AX760" s="15">
        <f t="shared" si="82"/>
        <v>0.25</v>
      </c>
      <c r="AY760" s="15">
        <f t="shared" si="83"/>
        <v>5.2777777777778034E-2</v>
      </c>
    </row>
    <row r="761" spans="1:51" x14ac:dyDescent="0.2">
      <c r="A761" s="15">
        <v>380</v>
      </c>
      <c r="B761" s="15">
        <v>1224</v>
      </c>
      <c r="C761" s="15">
        <v>1</v>
      </c>
      <c r="D761" s="15">
        <v>0</v>
      </c>
      <c r="E761" s="15">
        <v>1</v>
      </c>
      <c r="F761" s="15">
        <v>0</v>
      </c>
      <c r="G761" s="15">
        <v>0</v>
      </c>
      <c r="H761" s="15">
        <v>0</v>
      </c>
      <c r="I761" s="15">
        <v>36</v>
      </c>
      <c r="J761" s="15">
        <v>0</v>
      </c>
      <c r="K761" s="15">
        <v>0</v>
      </c>
      <c r="L761" s="15">
        <v>0</v>
      </c>
      <c r="M761" s="15">
        <v>1</v>
      </c>
      <c r="N761" s="15">
        <v>0</v>
      </c>
      <c r="O761" s="15">
        <v>2</v>
      </c>
      <c r="P761" s="15">
        <v>13</v>
      </c>
      <c r="Q761" s="15">
        <v>0</v>
      </c>
      <c r="R761" s="15">
        <v>1</v>
      </c>
      <c r="S761" s="15">
        <v>1</v>
      </c>
      <c r="T761" s="15">
        <v>300000</v>
      </c>
      <c r="U761" s="15">
        <v>1</v>
      </c>
      <c r="V761" s="15">
        <v>0</v>
      </c>
      <c r="W761" s="15">
        <v>1</v>
      </c>
      <c r="X761" s="15">
        <v>10</v>
      </c>
      <c r="Y761" s="193">
        <v>900</v>
      </c>
      <c r="Z761" s="15">
        <v>2</v>
      </c>
      <c r="AA761" s="15">
        <v>1</v>
      </c>
      <c r="AB761" s="15">
        <v>1</v>
      </c>
      <c r="AC761" s="15">
        <v>1</v>
      </c>
      <c r="AD761" s="15">
        <v>1</v>
      </c>
      <c r="AE761" s="15">
        <v>1.2</v>
      </c>
      <c r="AF761" s="15">
        <v>1</v>
      </c>
      <c r="AG761" s="15">
        <v>0</v>
      </c>
      <c r="AH761" s="15">
        <v>5</v>
      </c>
      <c r="AI761" s="15" t="s">
        <v>1008</v>
      </c>
      <c r="AJ761" s="15" t="s">
        <v>1008</v>
      </c>
      <c r="AK761" s="15" t="s">
        <v>1007</v>
      </c>
      <c r="AL761" s="27">
        <v>3.8</v>
      </c>
      <c r="AM761" s="27">
        <v>4</v>
      </c>
      <c r="AN761" s="27">
        <v>3</v>
      </c>
      <c r="AO761" s="27">
        <v>3.6</v>
      </c>
      <c r="AP761" s="27">
        <v>3.3333333333333335</v>
      </c>
      <c r="AQ761" s="27">
        <v>1.75</v>
      </c>
      <c r="AR761" s="27">
        <v>3.2472222222222222</v>
      </c>
      <c r="AS761" s="15">
        <f t="shared" si="77"/>
        <v>-0.40000000000000036</v>
      </c>
      <c r="AT761" s="15">
        <f t="shared" si="78"/>
        <v>0</v>
      </c>
      <c r="AU761" s="15">
        <f t="shared" si="79"/>
        <v>-0.25</v>
      </c>
      <c r="AV761" s="15">
        <f t="shared" si="80"/>
        <v>-0.39999999999999991</v>
      </c>
      <c r="AW761" s="15">
        <f t="shared" si="81"/>
        <v>0</v>
      </c>
      <c r="AX761" s="15">
        <f t="shared" si="82"/>
        <v>-1.5</v>
      </c>
      <c r="AY761" s="15">
        <f t="shared" si="83"/>
        <v>-0.42499999999999982</v>
      </c>
    </row>
    <row r="762" spans="1:51" x14ac:dyDescent="0.2">
      <c r="A762" s="15">
        <v>381</v>
      </c>
      <c r="B762" s="15">
        <v>1225</v>
      </c>
      <c r="C762" s="15">
        <v>1</v>
      </c>
      <c r="D762" s="15">
        <v>0</v>
      </c>
      <c r="E762" s="15">
        <v>1</v>
      </c>
      <c r="F762" s="15">
        <v>0</v>
      </c>
      <c r="G762" s="15">
        <v>0</v>
      </c>
      <c r="H762" s="15">
        <v>1</v>
      </c>
      <c r="I762" s="15">
        <v>61</v>
      </c>
      <c r="J762" s="15">
        <v>1</v>
      </c>
      <c r="K762" s="15">
        <v>0</v>
      </c>
      <c r="L762" s="15">
        <v>0</v>
      </c>
      <c r="M762" s="15">
        <v>0</v>
      </c>
      <c r="N762" s="15">
        <v>0</v>
      </c>
      <c r="O762" s="15">
        <v>4</v>
      </c>
      <c r="P762" s="15">
        <v>15</v>
      </c>
      <c r="Q762" s="15">
        <v>0</v>
      </c>
      <c r="R762" s="15">
        <v>1</v>
      </c>
      <c r="S762" s="15">
        <v>1</v>
      </c>
      <c r="T762" s="15">
        <v>100000</v>
      </c>
      <c r="U762" s="15">
        <v>1</v>
      </c>
      <c r="V762" s="15">
        <v>1</v>
      </c>
      <c r="W762" s="15">
        <v>1</v>
      </c>
      <c r="X762" s="15">
        <v>40</v>
      </c>
      <c r="Y762" s="193">
        <v>400</v>
      </c>
      <c r="Z762" s="15">
        <v>2.75</v>
      </c>
      <c r="AA762" s="15">
        <v>2.3333333333333335</v>
      </c>
      <c r="AB762" s="15">
        <v>1.3333333333333333</v>
      </c>
      <c r="AC762" s="15">
        <v>1</v>
      </c>
      <c r="AD762" s="15">
        <v>3.5</v>
      </c>
      <c r="AE762" s="15">
        <v>2.1833333333333336</v>
      </c>
      <c r="AF762" s="15">
        <v>1</v>
      </c>
      <c r="AG762" s="15">
        <v>1</v>
      </c>
      <c r="AH762" s="15">
        <v>1</v>
      </c>
      <c r="AI762" s="15">
        <v>0</v>
      </c>
      <c r="AJ762" s="15">
        <v>0</v>
      </c>
      <c r="AK762" s="15">
        <v>1</v>
      </c>
      <c r="AL762" s="15">
        <v>4.2</v>
      </c>
      <c r="AM762" s="15">
        <v>4</v>
      </c>
      <c r="AN762" s="15">
        <v>3.25</v>
      </c>
      <c r="AO762" s="15">
        <v>4</v>
      </c>
      <c r="AP762" s="15">
        <v>3.3333333333333335</v>
      </c>
      <c r="AQ762" s="15">
        <v>3.25</v>
      </c>
      <c r="AR762" s="27">
        <v>3.6722222222222221</v>
      </c>
      <c r="AS762" s="15">
        <f t="shared" si="77"/>
        <v>0</v>
      </c>
      <c r="AT762" s="15">
        <f t="shared" si="78"/>
        <v>0.33333333333333348</v>
      </c>
      <c r="AU762" s="15">
        <f t="shared" si="79"/>
        <v>0.25</v>
      </c>
      <c r="AV762" s="15">
        <f t="shared" si="80"/>
        <v>0.20000000000000018</v>
      </c>
      <c r="AW762" s="15">
        <f t="shared" si="81"/>
        <v>0</v>
      </c>
      <c r="AX762" s="15">
        <f t="shared" si="82"/>
        <v>-0.25</v>
      </c>
      <c r="AY762" s="15">
        <f t="shared" si="83"/>
        <v>8.8888888888888573E-2</v>
      </c>
    </row>
    <row r="763" spans="1:51" x14ac:dyDescent="0.2">
      <c r="A763" s="15">
        <v>381</v>
      </c>
      <c r="B763" s="15">
        <v>1225</v>
      </c>
      <c r="C763" s="15">
        <v>1</v>
      </c>
      <c r="D763" s="15">
        <v>0</v>
      </c>
      <c r="E763" s="15">
        <v>1</v>
      </c>
      <c r="F763" s="15">
        <v>0</v>
      </c>
      <c r="G763" s="15">
        <v>0</v>
      </c>
      <c r="H763" s="15">
        <v>1</v>
      </c>
      <c r="I763" s="15">
        <v>61</v>
      </c>
      <c r="J763" s="15">
        <v>1</v>
      </c>
      <c r="K763" s="15">
        <v>0</v>
      </c>
      <c r="L763" s="15">
        <v>0</v>
      </c>
      <c r="M763" s="15">
        <v>0</v>
      </c>
      <c r="N763" s="15">
        <v>0</v>
      </c>
      <c r="O763" s="15">
        <v>4</v>
      </c>
      <c r="P763" s="15">
        <v>15</v>
      </c>
      <c r="Q763" s="15">
        <v>0</v>
      </c>
      <c r="R763" s="15">
        <v>1</v>
      </c>
      <c r="S763" s="15">
        <v>1</v>
      </c>
      <c r="T763" s="15">
        <v>100000</v>
      </c>
      <c r="U763" s="15">
        <v>1</v>
      </c>
      <c r="V763" s="15">
        <v>0</v>
      </c>
      <c r="W763" s="15">
        <v>1</v>
      </c>
      <c r="X763" s="15">
        <v>40</v>
      </c>
      <c r="Y763" s="193">
        <v>400</v>
      </c>
      <c r="Z763" s="15">
        <v>2.75</v>
      </c>
      <c r="AA763" s="15">
        <v>2.3333333333333335</v>
      </c>
      <c r="AB763" s="15">
        <v>1.3333333333333333</v>
      </c>
      <c r="AC763" s="15">
        <v>1</v>
      </c>
      <c r="AD763" s="15">
        <v>3.5</v>
      </c>
      <c r="AE763" s="15">
        <v>2.1833333333333336</v>
      </c>
      <c r="AF763" s="15">
        <v>1</v>
      </c>
      <c r="AG763" s="15">
        <v>1</v>
      </c>
      <c r="AH763" s="15">
        <v>1</v>
      </c>
      <c r="AI763" s="15">
        <v>0</v>
      </c>
      <c r="AJ763" s="15">
        <v>0</v>
      </c>
      <c r="AK763" s="15">
        <v>1</v>
      </c>
      <c r="AL763" s="27">
        <v>4.2</v>
      </c>
      <c r="AM763" s="27">
        <v>3.6666666666666665</v>
      </c>
      <c r="AN763" s="27">
        <v>3</v>
      </c>
      <c r="AO763" s="27">
        <v>3.8</v>
      </c>
      <c r="AP763" s="27">
        <v>3.3333333333333335</v>
      </c>
      <c r="AQ763" s="27">
        <v>3.5</v>
      </c>
      <c r="AR763" s="27">
        <v>3.5833333333333335</v>
      </c>
      <c r="AS763" s="15">
        <f t="shared" si="77"/>
        <v>0</v>
      </c>
      <c r="AT763" s="15">
        <f t="shared" si="78"/>
        <v>-0.33333333333333348</v>
      </c>
      <c r="AU763" s="15">
        <f t="shared" si="79"/>
        <v>-1</v>
      </c>
      <c r="AV763" s="15">
        <f t="shared" si="80"/>
        <v>-0.20000000000000018</v>
      </c>
      <c r="AW763" s="15">
        <f t="shared" si="81"/>
        <v>0.33333333333333348</v>
      </c>
      <c r="AX763" s="15">
        <f t="shared" si="82"/>
        <v>0.25</v>
      </c>
      <c r="AY763" s="15">
        <f t="shared" si="83"/>
        <v>-0.15833333333333321</v>
      </c>
    </row>
    <row r="764" spans="1:51" x14ac:dyDescent="0.2">
      <c r="A764" s="15">
        <v>382</v>
      </c>
      <c r="B764" s="15">
        <v>1227</v>
      </c>
      <c r="C764" s="15">
        <v>1</v>
      </c>
      <c r="D764" s="15">
        <v>0</v>
      </c>
      <c r="E764" s="15">
        <v>1</v>
      </c>
      <c r="F764" s="15">
        <v>0</v>
      </c>
      <c r="G764" s="15">
        <v>0</v>
      </c>
      <c r="H764" s="15">
        <v>1</v>
      </c>
      <c r="I764" s="15">
        <v>50</v>
      </c>
      <c r="J764" s="15">
        <v>0</v>
      </c>
      <c r="K764" s="15">
        <v>0</v>
      </c>
      <c r="L764" s="15">
        <v>1</v>
      </c>
      <c r="M764" s="15">
        <v>0</v>
      </c>
      <c r="N764" s="15">
        <v>0</v>
      </c>
      <c r="O764" s="15">
        <v>2</v>
      </c>
      <c r="P764" s="15">
        <v>20</v>
      </c>
      <c r="Q764" s="15">
        <v>0</v>
      </c>
      <c r="R764" s="15">
        <v>0</v>
      </c>
      <c r="S764" s="15">
        <v>1</v>
      </c>
      <c r="T764" s="15">
        <v>55000</v>
      </c>
      <c r="U764" s="15">
        <v>1</v>
      </c>
      <c r="V764" s="15">
        <v>1</v>
      </c>
      <c r="W764" s="15">
        <v>1</v>
      </c>
      <c r="X764" s="15">
        <v>32</v>
      </c>
      <c r="Y764" s="193">
        <v>420</v>
      </c>
      <c r="Z764" s="15">
        <v>2</v>
      </c>
      <c r="AA764" s="15">
        <v>1.6666666666666667</v>
      </c>
      <c r="AB764" s="15">
        <v>1.3333333333333333</v>
      </c>
      <c r="AC764" s="15">
        <v>1</v>
      </c>
      <c r="AD764" s="15">
        <v>1</v>
      </c>
      <c r="AE764" s="15">
        <v>1.4</v>
      </c>
      <c r="AF764" s="15">
        <v>1</v>
      </c>
      <c r="AG764" s="15">
        <v>1</v>
      </c>
      <c r="AH764" s="15">
        <v>2</v>
      </c>
      <c r="AI764" s="15">
        <v>0</v>
      </c>
      <c r="AJ764" s="15">
        <v>0</v>
      </c>
      <c r="AK764" s="15">
        <v>1</v>
      </c>
      <c r="AL764" s="15">
        <v>4.2</v>
      </c>
      <c r="AM764" s="15">
        <v>4</v>
      </c>
      <c r="AN764" s="15">
        <v>4</v>
      </c>
      <c r="AO764" s="15">
        <v>4</v>
      </c>
      <c r="AP764" s="15">
        <v>3</v>
      </c>
      <c r="AQ764" s="15">
        <v>3.25</v>
      </c>
      <c r="AR764" s="27">
        <v>3.7416666666666667</v>
      </c>
      <c r="AS764" s="15">
        <f t="shared" si="77"/>
        <v>0</v>
      </c>
      <c r="AT764" s="15">
        <f t="shared" si="78"/>
        <v>0</v>
      </c>
      <c r="AU764" s="15">
        <f t="shared" si="79"/>
        <v>0</v>
      </c>
      <c r="AV764" s="15">
        <f t="shared" si="80"/>
        <v>0</v>
      </c>
      <c r="AW764" s="15">
        <f t="shared" si="81"/>
        <v>0</v>
      </c>
      <c r="AX764" s="15">
        <f t="shared" si="82"/>
        <v>0</v>
      </c>
      <c r="AY764" s="15">
        <f t="shared" si="83"/>
        <v>0</v>
      </c>
    </row>
    <row r="765" spans="1:51" x14ac:dyDescent="0.2">
      <c r="A765" s="15">
        <v>382</v>
      </c>
      <c r="B765" s="15">
        <v>1227</v>
      </c>
      <c r="C765" s="15">
        <v>1</v>
      </c>
      <c r="D765" s="15">
        <v>0</v>
      </c>
      <c r="E765" s="15">
        <v>1</v>
      </c>
      <c r="F765" s="15">
        <v>0</v>
      </c>
      <c r="G765" s="15">
        <v>0</v>
      </c>
      <c r="H765" s="15">
        <v>1</v>
      </c>
      <c r="I765" s="15">
        <v>50</v>
      </c>
      <c r="J765" s="15">
        <v>0</v>
      </c>
      <c r="K765" s="15">
        <v>0</v>
      </c>
      <c r="L765" s="15">
        <v>1</v>
      </c>
      <c r="M765" s="15">
        <v>0</v>
      </c>
      <c r="N765" s="15">
        <v>0</v>
      </c>
      <c r="O765" s="15">
        <v>2</v>
      </c>
      <c r="P765" s="15">
        <v>20</v>
      </c>
      <c r="Q765" s="15">
        <v>0</v>
      </c>
      <c r="R765" s="15">
        <v>0</v>
      </c>
      <c r="S765" s="15">
        <v>1</v>
      </c>
      <c r="T765" s="15">
        <v>55000</v>
      </c>
      <c r="U765" s="15">
        <v>1</v>
      </c>
      <c r="V765" s="15">
        <v>0</v>
      </c>
      <c r="W765" s="15">
        <v>1</v>
      </c>
      <c r="X765" s="15">
        <v>32</v>
      </c>
      <c r="Y765" s="193">
        <v>420</v>
      </c>
      <c r="Z765" s="15">
        <v>2</v>
      </c>
      <c r="AA765" s="15">
        <v>1.6666666666666667</v>
      </c>
      <c r="AB765" s="15">
        <v>1.3333333333333333</v>
      </c>
      <c r="AC765" s="15">
        <v>1</v>
      </c>
      <c r="AD765" s="15">
        <v>1</v>
      </c>
      <c r="AE765" s="15">
        <v>1.4</v>
      </c>
      <c r="AF765" s="15">
        <v>1</v>
      </c>
      <c r="AG765" s="15">
        <v>1</v>
      </c>
      <c r="AH765" s="15">
        <v>2</v>
      </c>
      <c r="AI765" s="15">
        <v>0</v>
      </c>
      <c r="AJ765" s="15">
        <v>0</v>
      </c>
      <c r="AK765" s="15">
        <v>1</v>
      </c>
      <c r="AL765" s="27">
        <v>4.2</v>
      </c>
      <c r="AM765" s="27">
        <v>4</v>
      </c>
      <c r="AN765" s="27">
        <v>4</v>
      </c>
      <c r="AO765" s="27">
        <v>4</v>
      </c>
      <c r="AP765" s="27">
        <v>3</v>
      </c>
      <c r="AQ765" s="27">
        <v>3.25</v>
      </c>
      <c r="AR765" s="27">
        <v>3.7416666666666667</v>
      </c>
      <c r="AS765" s="15">
        <f t="shared" si="77"/>
        <v>-0.79999999999999982</v>
      </c>
      <c r="AT765" s="15">
        <f t="shared" si="78"/>
        <v>0.33333333333333348</v>
      </c>
      <c r="AU765" s="15">
        <f t="shared" si="79"/>
        <v>1.25</v>
      </c>
      <c r="AV765" s="15">
        <f t="shared" si="80"/>
        <v>0</v>
      </c>
      <c r="AW765" s="15">
        <f t="shared" si="81"/>
        <v>-0.33333333333333348</v>
      </c>
      <c r="AX765" s="15">
        <f t="shared" si="82"/>
        <v>-0.5</v>
      </c>
      <c r="AY765" s="15">
        <f t="shared" si="83"/>
        <v>-8.3333333333333037E-3</v>
      </c>
    </row>
    <row r="766" spans="1:51" x14ac:dyDescent="0.2">
      <c r="A766" s="15">
        <v>383</v>
      </c>
      <c r="B766" s="15">
        <v>1228</v>
      </c>
      <c r="C766" s="15">
        <v>1</v>
      </c>
      <c r="D766" s="15">
        <v>1</v>
      </c>
      <c r="E766" s="15">
        <v>0</v>
      </c>
      <c r="F766" s="15">
        <v>0</v>
      </c>
      <c r="G766" s="15">
        <v>0</v>
      </c>
      <c r="H766" s="15">
        <v>1</v>
      </c>
      <c r="I766" s="15">
        <v>60</v>
      </c>
      <c r="J766" s="15">
        <v>0</v>
      </c>
      <c r="K766" s="15">
        <v>1</v>
      </c>
      <c r="L766" s="15">
        <v>0</v>
      </c>
      <c r="M766" s="15">
        <v>0</v>
      </c>
      <c r="N766" s="15">
        <v>0</v>
      </c>
      <c r="O766" s="15">
        <v>4</v>
      </c>
      <c r="P766" s="15">
        <v>40</v>
      </c>
      <c r="Q766" s="15">
        <v>1</v>
      </c>
      <c r="R766" s="15">
        <v>1</v>
      </c>
      <c r="S766" s="15">
        <v>1</v>
      </c>
      <c r="T766" s="15">
        <v>90000</v>
      </c>
      <c r="U766" s="15">
        <v>1</v>
      </c>
      <c r="V766" s="15">
        <v>1</v>
      </c>
      <c r="W766" s="15">
        <v>1</v>
      </c>
      <c r="X766" s="15">
        <v>7</v>
      </c>
      <c r="Y766" s="193">
        <v>1000</v>
      </c>
      <c r="Z766" s="15">
        <v>1.25</v>
      </c>
      <c r="AA766" s="15">
        <v>2.3333333333333335</v>
      </c>
      <c r="AB766" s="15">
        <v>1.6666666666666667</v>
      </c>
      <c r="AC766" s="15">
        <v>2</v>
      </c>
      <c r="AD766" s="15">
        <v>4</v>
      </c>
      <c r="AE766" s="15">
        <v>2.25</v>
      </c>
      <c r="AF766" s="15">
        <v>2</v>
      </c>
      <c r="AG766" s="15">
        <v>1</v>
      </c>
      <c r="AH766" s="15">
        <v>2</v>
      </c>
      <c r="AI766" s="15">
        <v>0</v>
      </c>
      <c r="AJ766" s="15">
        <v>0</v>
      </c>
      <c r="AK766" s="15">
        <v>1</v>
      </c>
      <c r="AL766" s="15">
        <v>5</v>
      </c>
      <c r="AM766" s="15">
        <v>3.6666666666666665</v>
      </c>
      <c r="AN766" s="15">
        <v>2.75</v>
      </c>
      <c r="AO766" s="15">
        <v>4</v>
      </c>
      <c r="AP766" s="15">
        <v>3.3333333333333335</v>
      </c>
      <c r="AQ766" s="15">
        <v>3.75</v>
      </c>
      <c r="AR766" s="27">
        <v>3.75</v>
      </c>
      <c r="AS766" s="15">
        <f t="shared" si="77"/>
        <v>0</v>
      </c>
      <c r="AT766" s="15">
        <f t="shared" si="78"/>
        <v>0.33333333333333304</v>
      </c>
      <c r="AU766" s="15">
        <f t="shared" si="79"/>
        <v>0.25</v>
      </c>
      <c r="AV766" s="15">
        <f t="shared" si="80"/>
        <v>0</v>
      </c>
      <c r="AW766" s="15">
        <f t="shared" si="81"/>
        <v>0.33333333333333348</v>
      </c>
      <c r="AX766" s="15">
        <f t="shared" si="82"/>
        <v>0</v>
      </c>
      <c r="AY766" s="15">
        <f t="shared" si="83"/>
        <v>0.15277777777777724</v>
      </c>
    </row>
    <row r="767" spans="1:51" x14ac:dyDescent="0.2">
      <c r="A767" s="15">
        <v>383</v>
      </c>
      <c r="B767" s="15">
        <v>1228</v>
      </c>
      <c r="C767" s="15">
        <v>1</v>
      </c>
      <c r="D767" s="15">
        <v>1</v>
      </c>
      <c r="E767" s="15">
        <v>0</v>
      </c>
      <c r="F767" s="15">
        <v>0</v>
      </c>
      <c r="G767" s="15">
        <v>0</v>
      </c>
      <c r="H767" s="15">
        <v>1</v>
      </c>
      <c r="I767" s="15">
        <v>60</v>
      </c>
      <c r="J767" s="15">
        <v>0</v>
      </c>
      <c r="K767" s="15">
        <v>1</v>
      </c>
      <c r="L767" s="15">
        <v>0</v>
      </c>
      <c r="M767" s="15">
        <v>0</v>
      </c>
      <c r="N767" s="15">
        <v>0</v>
      </c>
      <c r="O767" s="15">
        <v>4</v>
      </c>
      <c r="P767" s="15">
        <v>40</v>
      </c>
      <c r="Q767" s="15">
        <v>1</v>
      </c>
      <c r="R767" s="15">
        <v>1</v>
      </c>
      <c r="S767" s="15">
        <v>1</v>
      </c>
      <c r="T767" s="15">
        <v>90000</v>
      </c>
      <c r="U767" s="15">
        <v>1</v>
      </c>
      <c r="V767" s="15">
        <v>0</v>
      </c>
      <c r="W767" s="15">
        <v>1</v>
      </c>
      <c r="X767" s="15">
        <v>7</v>
      </c>
      <c r="Y767" s="193">
        <v>928.57142857142856</v>
      </c>
      <c r="Z767" s="15">
        <v>1.25</v>
      </c>
      <c r="AA767" s="15">
        <v>2.3333333333333335</v>
      </c>
      <c r="AB767" s="15">
        <v>1.6666666666666667</v>
      </c>
      <c r="AC767" s="15">
        <v>2</v>
      </c>
      <c r="AD767" s="15">
        <v>4</v>
      </c>
      <c r="AE767" s="15">
        <v>2.25</v>
      </c>
      <c r="AF767" s="15">
        <v>2</v>
      </c>
      <c r="AG767" s="15">
        <v>1</v>
      </c>
      <c r="AH767" s="15">
        <v>2</v>
      </c>
      <c r="AI767" s="15">
        <v>0</v>
      </c>
      <c r="AJ767" s="15">
        <v>0</v>
      </c>
      <c r="AK767" s="15">
        <v>1</v>
      </c>
      <c r="AL767" s="27">
        <v>5</v>
      </c>
      <c r="AM767" s="27">
        <v>3.3333333333333335</v>
      </c>
      <c r="AN767" s="27">
        <v>2.5</v>
      </c>
      <c r="AO767" s="27">
        <v>4</v>
      </c>
      <c r="AP767" s="27">
        <v>3</v>
      </c>
      <c r="AQ767" s="27">
        <v>3.75</v>
      </c>
      <c r="AR767" s="27">
        <v>3.5972222222222228</v>
      </c>
      <c r="AS767" s="15">
        <f t="shared" si="77"/>
        <v>0.79999999999999982</v>
      </c>
      <c r="AT767" s="15">
        <f t="shared" si="78"/>
        <v>-0.66666666666666652</v>
      </c>
      <c r="AU767" s="15">
        <f t="shared" si="79"/>
        <v>0.5</v>
      </c>
      <c r="AV767" s="15">
        <f t="shared" si="80"/>
        <v>0.60000000000000009</v>
      </c>
      <c r="AW767" s="15">
        <f t="shared" si="81"/>
        <v>0.66666666666666652</v>
      </c>
      <c r="AX767" s="15">
        <f t="shared" si="82"/>
        <v>0</v>
      </c>
      <c r="AY767" s="15">
        <f t="shared" si="83"/>
        <v>0.31666666666666732</v>
      </c>
    </row>
    <row r="768" spans="1:51" x14ac:dyDescent="0.2">
      <c r="A768" s="15">
        <v>384</v>
      </c>
      <c r="B768" s="15">
        <v>1229</v>
      </c>
      <c r="C768" s="15">
        <v>1</v>
      </c>
      <c r="D768" s="15">
        <v>1</v>
      </c>
      <c r="E768" s="15">
        <v>0</v>
      </c>
      <c r="F768" s="15">
        <v>0</v>
      </c>
      <c r="G768" s="15">
        <v>0</v>
      </c>
      <c r="H768" s="15">
        <v>1</v>
      </c>
      <c r="I768" s="15">
        <v>61</v>
      </c>
      <c r="J768" s="15">
        <v>0</v>
      </c>
      <c r="K768" s="15">
        <v>1</v>
      </c>
      <c r="L768" s="15">
        <v>0</v>
      </c>
      <c r="M768" s="15">
        <v>0</v>
      </c>
      <c r="N768" s="15">
        <v>0</v>
      </c>
      <c r="O768" s="15">
        <v>4</v>
      </c>
      <c r="P768" s="15">
        <v>18</v>
      </c>
      <c r="Q768" s="15">
        <v>0</v>
      </c>
      <c r="R768" s="15">
        <v>1</v>
      </c>
      <c r="S768" s="15">
        <v>1</v>
      </c>
      <c r="T768" s="15">
        <v>100000</v>
      </c>
      <c r="U768" s="15">
        <v>1</v>
      </c>
      <c r="V768" s="15">
        <v>1</v>
      </c>
      <c r="W768" s="15">
        <v>1</v>
      </c>
      <c r="X768" s="15">
        <v>1</v>
      </c>
      <c r="Y768" s="193">
        <v>1610</v>
      </c>
      <c r="Z768" s="15">
        <v>1.75</v>
      </c>
      <c r="AA768" s="15">
        <v>1</v>
      </c>
      <c r="AB768" s="15">
        <v>1</v>
      </c>
      <c r="AC768" s="15">
        <v>2</v>
      </c>
      <c r="AD768" s="15">
        <v>2</v>
      </c>
      <c r="AE768" s="15">
        <v>1.55</v>
      </c>
      <c r="AF768" s="15">
        <v>1</v>
      </c>
      <c r="AG768" s="15">
        <v>1</v>
      </c>
      <c r="AH768" s="15">
        <v>2</v>
      </c>
      <c r="AI768" s="15">
        <v>0</v>
      </c>
      <c r="AJ768" s="15">
        <v>0</v>
      </c>
      <c r="AK768" s="15">
        <v>1</v>
      </c>
      <c r="AL768" s="15">
        <v>4.2</v>
      </c>
      <c r="AM768" s="15">
        <v>4</v>
      </c>
      <c r="AN768" s="15">
        <v>2</v>
      </c>
      <c r="AO768" s="15">
        <v>3.4</v>
      </c>
      <c r="AP768" s="15">
        <v>2.3333333333333335</v>
      </c>
      <c r="AQ768" s="15">
        <v>3.75</v>
      </c>
      <c r="AR768" s="27">
        <v>3.2805555555555554</v>
      </c>
      <c r="AS768" s="15">
        <f t="shared" si="77"/>
        <v>0</v>
      </c>
      <c r="AT768" s="15">
        <f t="shared" si="78"/>
        <v>0</v>
      </c>
      <c r="AU768" s="15">
        <f t="shared" si="79"/>
        <v>0</v>
      </c>
      <c r="AV768" s="15">
        <f t="shared" si="80"/>
        <v>0</v>
      </c>
      <c r="AW768" s="15">
        <f t="shared" si="81"/>
        <v>0</v>
      </c>
      <c r="AX768" s="15">
        <f t="shared" si="82"/>
        <v>0</v>
      </c>
      <c r="AY768" s="15">
        <f t="shared" si="83"/>
        <v>0</v>
      </c>
    </row>
    <row r="769" spans="1:51" x14ac:dyDescent="0.2">
      <c r="A769" s="15">
        <v>384</v>
      </c>
      <c r="B769" s="15">
        <v>1229</v>
      </c>
      <c r="C769" s="15">
        <v>1</v>
      </c>
      <c r="D769" s="15">
        <v>1</v>
      </c>
      <c r="E769" s="15">
        <v>0</v>
      </c>
      <c r="F769" s="15">
        <v>0</v>
      </c>
      <c r="G769" s="15">
        <v>0</v>
      </c>
      <c r="H769" s="15">
        <v>1</v>
      </c>
      <c r="I769" s="15">
        <v>61</v>
      </c>
      <c r="J769" s="15">
        <v>0</v>
      </c>
      <c r="K769" s="15">
        <v>1</v>
      </c>
      <c r="L769" s="15">
        <v>0</v>
      </c>
      <c r="M769" s="15">
        <v>0</v>
      </c>
      <c r="N769" s="15">
        <v>0</v>
      </c>
      <c r="O769" s="15">
        <v>4</v>
      </c>
      <c r="P769" s="15">
        <v>18</v>
      </c>
      <c r="Q769" s="15">
        <v>0</v>
      </c>
      <c r="R769" s="15">
        <v>1</v>
      </c>
      <c r="S769" s="15">
        <v>1</v>
      </c>
      <c r="T769" s="15">
        <v>100000</v>
      </c>
      <c r="U769" s="15">
        <v>1</v>
      </c>
      <c r="V769" s="15">
        <v>0</v>
      </c>
      <c r="W769" s="15">
        <v>1</v>
      </c>
      <c r="X769" s="15">
        <v>1</v>
      </c>
      <c r="Y769" s="193">
        <v>1540</v>
      </c>
      <c r="Z769" s="15">
        <v>1.75</v>
      </c>
      <c r="AA769" s="15">
        <v>1</v>
      </c>
      <c r="AB769" s="15">
        <v>1</v>
      </c>
      <c r="AC769" s="15">
        <v>2</v>
      </c>
      <c r="AD769" s="15">
        <v>2</v>
      </c>
      <c r="AE769" s="15">
        <v>1.55</v>
      </c>
      <c r="AF769" s="15">
        <v>1</v>
      </c>
      <c r="AG769" s="15">
        <v>1</v>
      </c>
      <c r="AH769" s="15">
        <v>2</v>
      </c>
      <c r="AI769" s="15">
        <v>0</v>
      </c>
      <c r="AJ769" s="15">
        <v>0</v>
      </c>
      <c r="AK769" s="15">
        <v>1</v>
      </c>
      <c r="AL769" s="27">
        <v>4.2</v>
      </c>
      <c r="AM769" s="27">
        <v>4</v>
      </c>
      <c r="AN769" s="27">
        <v>2</v>
      </c>
      <c r="AO769" s="27">
        <v>3.4</v>
      </c>
      <c r="AP769" s="27">
        <v>2.3333333333333335</v>
      </c>
      <c r="AQ769" s="27">
        <v>3.75</v>
      </c>
      <c r="AR769" s="27">
        <v>3.2805555555555554</v>
      </c>
      <c r="AS769" s="15">
        <f t="shared" si="77"/>
        <v>0.40000000000000036</v>
      </c>
      <c r="AT769" s="15">
        <f t="shared" si="78"/>
        <v>0.33333333333333348</v>
      </c>
      <c r="AU769" s="15">
        <f t="shared" si="79"/>
        <v>-1</v>
      </c>
      <c r="AV769" s="15">
        <f t="shared" si="80"/>
        <v>0</v>
      </c>
      <c r="AW769" s="15">
        <f t="shared" si="81"/>
        <v>-0.66666666666666652</v>
      </c>
      <c r="AX769" s="15">
        <f t="shared" si="82"/>
        <v>0.75</v>
      </c>
      <c r="AY769" s="15">
        <f t="shared" si="83"/>
        <v>-3.0555555555555891E-2</v>
      </c>
    </row>
    <row r="770" spans="1:51" x14ac:dyDescent="0.2">
      <c r="A770" s="15">
        <v>385</v>
      </c>
      <c r="B770" s="15">
        <v>1230</v>
      </c>
      <c r="C770" s="15">
        <v>1</v>
      </c>
      <c r="D770" s="15">
        <v>1</v>
      </c>
      <c r="E770" s="15">
        <v>0</v>
      </c>
      <c r="F770" s="15">
        <v>0</v>
      </c>
      <c r="G770" s="15">
        <v>0</v>
      </c>
      <c r="H770" s="15">
        <v>0</v>
      </c>
      <c r="I770" s="15">
        <v>50</v>
      </c>
      <c r="J770" s="15">
        <v>0</v>
      </c>
      <c r="K770" s="15">
        <v>0</v>
      </c>
      <c r="L770" s="15">
        <v>0</v>
      </c>
      <c r="M770" s="15">
        <v>1</v>
      </c>
      <c r="N770" s="15">
        <v>0</v>
      </c>
      <c r="O770" s="15">
        <v>4</v>
      </c>
      <c r="P770" s="15">
        <v>27</v>
      </c>
      <c r="Q770" s="15">
        <v>1</v>
      </c>
      <c r="R770" s="15">
        <v>1</v>
      </c>
      <c r="S770" s="15">
        <v>1</v>
      </c>
      <c r="T770" s="15">
        <v>100000</v>
      </c>
      <c r="U770" s="15">
        <v>1</v>
      </c>
      <c r="V770" s="15">
        <v>1</v>
      </c>
      <c r="W770" s="15">
        <v>1</v>
      </c>
      <c r="X770" s="15">
        <v>60</v>
      </c>
      <c r="Y770" s="193">
        <v>950</v>
      </c>
      <c r="Z770" s="15">
        <v>3.5</v>
      </c>
      <c r="AA770" s="15">
        <v>2.3333333333333335</v>
      </c>
      <c r="AB770" s="15">
        <v>2.6666666666666665</v>
      </c>
      <c r="AC770" s="15">
        <v>1</v>
      </c>
      <c r="AD770" s="15">
        <v>1</v>
      </c>
      <c r="AE770" s="15">
        <v>2.1</v>
      </c>
      <c r="AF770" s="15">
        <v>2</v>
      </c>
      <c r="AG770" s="15">
        <v>0</v>
      </c>
      <c r="AH770" s="15">
        <v>5</v>
      </c>
      <c r="AI770" s="15" t="s">
        <v>1008</v>
      </c>
      <c r="AJ770" s="15" t="s">
        <v>1008</v>
      </c>
      <c r="AK770" s="15" t="s">
        <v>1007</v>
      </c>
      <c r="AL770" s="15">
        <v>3.8</v>
      </c>
      <c r="AM770" s="15">
        <v>3.6666666666666665</v>
      </c>
      <c r="AN770" s="15">
        <v>3</v>
      </c>
      <c r="AO770" s="15">
        <v>3.4</v>
      </c>
      <c r="AP770" s="15">
        <v>3</v>
      </c>
      <c r="AQ770" s="15">
        <v>3</v>
      </c>
      <c r="AR770" s="27">
        <v>3.3111111111111113</v>
      </c>
      <c r="AS770" s="15">
        <f t="shared" si="77"/>
        <v>0.19999999999999973</v>
      </c>
      <c r="AT770" s="15">
        <f t="shared" si="78"/>
        <v>0</v>
      </c>
      <c r="AU770" s="15">
        <f t="shared" si="79"/>
        <v>0</v>
      </c>
      <c r="AV770" s="15">
        <f t="shared" si="80"/>
        <v>0.79999999999999982</v>
      </c>
      <c r="AW770" s="15">
        <f t="shared" si="81"/>
        <v>0.33333333333333348</v>
      </c>
      <c r="AX770" s="15">
        <f t="shared" si="82"/>
        <v>-0.25</v>
      </c>
      <c r="AY770" s="15">
        <f t="shared" si="83"/>
        <v>0.18055555555555625</v>
      </c>
    </row>
    <row r="771" spans="1:51" x14ac:dyDescent="0.2">
      <c r="A771" s="15">
        <v>385</v>
      </c>
      <c r="B771" s="15">
        <v>1230</v>
      </c>
      <c r="C771" s="15">
        <v>1</v>
      </c>
      <c r="D771" s="15">
        <v>1</v>
      </c>
      <c r="E771" s="15">
        <v>0</v>
      </c>
      <c r="F771" s="15">
        <v>0</v>
      </c>
      <c r="G771" s="15">
        <v>0</v>
      </c>
      <c r="H771" s="15">
        <v>0</v>
      </c>
      <c r="I771" s="15">
        <v>50</v>
      </c>
      <c r="J771" s="15">
        <v>0</v>
      </c>
      <c r="K771" s="15">
        <v>0</v>
      </c>
      <c r="L771" s="15">
        <v>0</v>
      </c>
      <c r="M771" s="15">
        <v>1</v>
      </c>
      <c r="N771" s="15">
        <v>0</v>
      </c>
      <c r="O771" s="15">
        <v>4</v>
      </c>
      <c r="P771" s="15">
        <v>27</v>
      </c>
      <c r="Q771" s="15">
        <v>1</v>
      </c>
      <c r="R771" s="15">
        <v>1</v>
      </c>
      <c r="S771" s="15">
        <v>1</v>
      </c>
      <c r="T771" s="15">
        <v>100000</v>
      </c>
      <c r="U771" s="15">
        <v>1</v>
      </c>
      <c r="V771" s="15">
        <v>0</v>
      </c>
      <c r="W771" s="15">
        <v>1</v>
      </c>
      <c r="X771" s="15">
        <v>60</v>
      </c>
      <c r="Y771" s="193">
        <v>833.33333333333337</v>
      </c>
      <c r="Z771" s="15">
        <v>3.5</v>
      </c>
      <c r="AA771" s="15">
        <v>2.3333333333333335</v>
      </c>
      <c r="AB771" s="15">
        <v>2.6666666666666665</v>
      </c>
      <c r="AC771" s="15">
        <v>1</v>
      </c>
      <c r="AD771" s="15">
        <v>1</v>
      </c>
      <c r="AE771" s="15">
        <v>2.1</v>
      </c>
      <c r="AF771" s="15">
        <v>2</v>
      </c>
      <c r="AG771" s="15">
        <v>0</v>
      </c>
      <c r="AH771" s="15">
        <v>5</v>
      </c>
      <c r="AI771" s="15" t="s">
        <v>1008</v>
      </c>
      <c r="AJ771" s="15" t="s">
        <v>1008</v>
      </c>
      <c r="AK771" s="15" t="s">
        <v>1007</v>
      </c>
      <c r="AL771" s="27">
        <v>3.6</v>
      </c>
      <c r="AM771" s="27">
        <v>3.6666666666666665</v>
      </c>
      <c r="AN771" s="27">
        <v>3</v>
      </c>
      <c r="AO771" s="27">
        <v>2.6</v>
      </c>
      <c r="AP771" s="27">
        <v>2.6666666666666665</v>
      </c>
      <c r="AQ771" s="27">
        <v>3.25</v>
      </c>
      <c r="AR771" s="27">
        <v>3.1305555555555551</v>
      </c>
      <c r="AS771" s="15">
        <f t="shared" ref="AS771:AS834" si="84">$AL771-$AL772</f>
        <v>-0.60000000000000009</v>
      </c>
      <c r="AT771" s="15">
        <f t="shared" ref="AT771:AT834" si="85">$AM771-$AM772</f>
        <v>0</v>
      </c>
      <c r="AU771" s="15">
        <f t="shared" ref="AU771:AU834" si="86">$AN771-$AN772</f>
        <v>0.5</v>
      </c>
      <c r="AV771" s="15">
        <f t="shared" ref="AV771:AV834" si="87">$AO771-$AO772</f>
        <v>-1</v>
      </c>
      <c r="AW771" s="15">
        <f t="shared" ref="AW771:AW834" si="88">$AP771-$AP772</f>
        <v>-0.33333333333333348</v>
      </c>
      <c r="AX771" s="15">
        <f t="shared" ref="AX771:AX834" si="89">$AQ771-$AQ772</f>
        <v>0</v>
      </c>
      <c r="AY771" s="15">
        <f t="shared" ref="AY771:AY834" si="90">$AR771-$AR772</f>
        <v>-0.23888888888888982</v>
      </c>
    </row>
    <row r="772" spans="1:51" x14ac:dyDescent="0.2">
      <c r="A772" s="15">
        <v>386</v>
      </c>
      <c r="B772" s="15">
        <v>1231</v>
      </c>
      <c r="C772" s="15">
        <v>1</v>
      </c>
      <c r="D772" s="15">
        <v>1</v>
      </c>
      <c r="E772" s="15">
        <v>0</v>
      </c>
      <c r="F772" s="15">
        <v>0</v>
      </c>
      <c r="G772" s="15">
        <v>0</v>
      </c>
      <c r="H772" s="15">
        <v>0</v>
      </c>
      <c r="I772" s="15">
        <v>50</v>
      </c>
      <c r="J772" s="15">
        <v>0</v>
      </c>
      <c r="K772" s="15">
        <v>0</v>
      </c>
      <c r="L772" s="15">
        <v>0</v>
      </c>
      <c r="M772" s="15">
        <v>1</v>
      </c>
      <c r="N772" s="15">
        <v>0</v>
      </c>
      <c r="O772" s="15">
        <v>4</v>
      </c>
      <c r="P772" s="15">
        <v>10</v>
      </c>
      <c r="Q772" s="15">
        <v>1</v>
      </c>
      <c r="R772" s="15">
        <v>1</v>
      </c>
      <c r="S772" s="15">
        <v>1</v>
      </c>
      <c r="T772" s="15">
        <v>120000</v>
      </c>
      <c r="U772" s="15">
        <v>1</v>
      </c>
      <c r="V772" s="15">
        <v>1</v>
      </c>
      <c r="W772" s="15">
        <v>1</v>
      </c>
      <c r="X772" s="15">
        <v>7</v>
      </c>
      <c r="Y772" s="193">
        <v>800</v>
      </c>
      <c r="Z772" s="15">
        <v>1.25</v>
      </c>
      <c r="AA772" s="15">
        <v>1</v>
      </c>
      <c r="AB772" s="15">
        <v>1.3333333333333333</v>
      </c>
      <c r="AC772" s="15">
        <v>1</v>
      </c>
      <c r="AD772" s="15">
        <v>1</v>
      </c>
      <c r="AE772" s="15">
        <v>1.1166666666666667</v>
      </c>
      <c r="AF772" s="15">
        <v>1</v>
      </c>
      <c r="AG772" s="15">
        <v>1</v>
      </c>
      <c r="AH772" s="15">
        <v>2</v>
      </c>
      <c r="AI772" s="15">
        <v>0</v>
      </c>
      <c r="AJ772" s="15">
        <v>0</v>
      </c>
      <c r="AK772" s="15">
        <v>1</v>
      </c>
      <c r="AL772" s="15">
        <v>4.2</v>
      </c>
      <c r="AM772" s="15">
        <v>3.6666666666666665</v>
      </c>
      <c r="AN772" s="15">
        <v>2.5</v>
      </c>
      <c r="AO772" s="15">
        <v>3.6</v>
      </c>
      <c r="AP772" s="15">
        <v>3</v>
      </c>
      <c r="AQ772" s="15">
        <v>3.25</v>
      </c>
      <c r="AR772" s="27">
        <v>3.3694444444444449</v>
      </c>
      <c r="AS772" s="15">
        <f t="shared" si="84"/>
        <v>0</v>
      </c>
      <c r="AT772" s="15">
        <f t="shared" si="85"/>
        <v>0</v>
      </c>
      <c r="AU772" s="15">
        <f t="shared" si="86"/>
        <v>0</v>
      </c>
      <c r="AV772" s="15">
        <f t="shared" si="87"/>
        <v>0</v>
      </c>
      <c r="AW772" s="15">
        <f t="shared" si="88"/>
        <v>0</v>
      </c>
      <c r="AX772" s="15">
        <f t="shared" si="89"/>
        <v>0.25</v>
      </c>
      <c r="AY772" s="15">
        <f t="shared" si="90"/>
        <v>4.1666666666666963E-2</v>
      </c>
    </row>
    <row r="773" spans="1:51" x14ac:dyDescent="0.2">
      <c r="A773" s="15">
        <v>386</v>
      </c>
      <c r="B773" s="15">
        <v>1231</v>
      </c>
      <c r="C773" s="15">
        <v>1</v>
      </c>
      <c r="D773" s="15">
        <v>1</v>
      </c>
      <c r="E773" s="15">
        <v>0</v>
      </c>
      <c r="F773" s="15">
        <v>0</v>
      </c>
      <c r="G773" s="15">
        <v>0</v>
      </c>
      <c r="H773" s="15">
        <v>0</v>
      </c>
      <c r="I773" s="15">
        <v>50</v>
      </c>
      <c r="J773" s="15">
        <v>0</v>
      </c>
      <c r="K773" s="15">
        <v>0</v>
      </c>
      <c r="L773" s="15">
        <v>0</v>
      </c>
      <c r="M773" s="15">
        <v>1</v>
      </c>
      <c r="N773" s="15">
        <v>0</v>
      </c>
      <c r="O773" s="15">
        <v>4</v>
      </c>
      <c r="P773" s="15">
        <v>10</v>
      </c>
      <c r="Q773" s="15">
        <v>1</v>
      </c>
      <c r="R773" s="15">
        <v>1</v>
      </c>
      <c r="S773" s="15">
        <v>1</v>
      </c>
      <c r="T773" s="15">
        <v>120000</v>
      </c>
      <c r="U773" s="15">
        <v>1</v>
      </c>
      <c r="V773" s="15">
        <v>0</v>
      </c>
      <c r="W773" s="15">
        <v>1</v>
      </c>
      <c r="X773" s="15">
        <v>7</v>
      </c>
      <c r="Y773" s="193">
        <v>800</v>
      </c>
      <c r="Z773" s="15">
        <v>1.25</v>
      </c>
      <c r="AA773" s="15">
        <v>1</v>
      </c>
      <c r="AB773" s="15">
        <v>1.3333333333333333</v>
      </c>
      <c r="AC773" s="15">
        <v>1</v>
      </c>
      <c r="AD773" s="15">
        <v>1</v>
      </c>
      <c r="AE773" s="15">
        <v>1.1166666666666667</v>
      </c>
      <c r="AF773" s="15">
        <v>1</v>
      </c>
      <c r="AG773" s="15">
        <v>1</v>
      </c>
      <c r="AH773" s="15">
        <v>2</v>
      </c>
      <c r="AI773" s="15">
        <v>0</v>
      </c>
      <c r="AJ773" s="15">
        <v>0</v>
      </c>
      <c r="AK773" s="15">
        <v>1</v>
      </c>
      <c r="AL773" s="27">
        <v>4.2</v>
      </c>
      <c r="AM773" s="27">
        <v>3.6666666666666665</v>
      </c>
      <c r="AN773" s="27">
        <v>2.5</v>
      </c>
      <c r="AO773" s="27">
        <v>3.6</v>
      </c>
      <c r="AP773" s="27">
        <v>3</v>
      </c>
      <c r="AQ773" s="27">
        <v>3</v>
      </c>
      <c r="AR773" s="27">
        <v>3.3277777777777779</v>
      </c>
      <c r="AS773" s="15">
        <f t="shared" si="84"/>
        <v>0.60000000000000009</v>
      </c>
      <c r="AT773" s="15">
        <f t="shared" si="85"/>
        <v>-0.66666666666666652</v>
      </c>
      <c r="AU773" s="15">
        <f t="shared" si="86"/>
        <v>-1</v>
      </c>
      <c r="AV773" s="15">
        <f t="shared" si="87"/>
        <v>0.39999999999999991</v>
      </c>
      <c r="AW773" s="15">
        <f t="shared" si="88"/>
        <v>0</v>
      </c>
      <c r="AX773" s="15">
        <f t="shared" si="89"/>
        <v>-0.25</v>
      </c>
      <c r="AY773" s="15">
        <f t="shared" si="90"/>
        <v>-0.15277777777777768</v>
      </c>
    </row>
    <row r="774" spans="1:51" x14ac:dyDescent="0.2">
      <c r="A774" s="15">
        <v>387</v>
      </c>
      <c r="B774" s="15">
        <v>1232</v>
      </c>
      <c r="C774" s="15">
        <v>1</v>
      </c>
      <c r="D774" s="15">
        <v>1</v>
      </c>
      <c r="E774" s="15">
        <v>0</v>
      </c>
      <c r="F774" s="15">
        <v>0</v>
      </c>
      <c r="G774" s="15">
        <v>0</v>
      </c>
      <c r="H774" s="15">
        <v>1</v>
      </c>
      <c r="I774" s="15">
        <v>60</v>
      </c>
      <c r="J774" s="15">
        <v>0</v>
      </c>
      <c r="K774" s="15">
        <v>1</v>
      </c>
      <c r="L774" s="15">
        <v>0</v>
      </c>
      <c r="M774" s="15">
        <v>0</v>
      </c>
      <c r="N774" s="15">
        <v>0</v>
      </c>
      <c r="O774" s="15">
        <v>5</v>
      </c>
      <c r="P774" s="15">
        <v>20</v>
      </c>
      <c r="Q774" s="15">
        <v>0</v>
      </c>
      <c r="R774" s="15">
        <v>1</v>
      </c>
      <c r="S774" s="15">
        <v>0</v>
      </c>
      <c r="T774" s="15">
        <v>0</v>
      </c>
      <c r="U774" s="15">
        <v>1</v>
      </c>
      <c r="V774" s="15">
        <v>1</v>
      </c>
      <c r="W774" s="15">
        <v>1</v>
      </c>
      <c r="X774" s="15">
        <v>9</v>
      </c>
      <c r="Y774" s="193">
        <v>555.55555555555554</v>
      </c>
      <c r="Z774" s="15">
        <v>1.5</v>
      </c>
      <c r="AA774" s="15">
        <v>1</v>
      </c>
      <c r="AB774" s="15">
        <v>2.3333333333333335</v>
      </c>
      <c r="AC774" s="15">
        <v>1</v>
      </c>
      <c r="AD774" s="15">
        <v>1</v>
      </c>
      <c r="AE774" s="15">
        <v>1.3666666666666667</v>
      </c>
      <c r="AF774" s="15">
        <v>4</v>
      </c>
      <c r="AG774" s="15">
        <v>0</v>
      </c>
      <c r="AH774" s="15">
        <v>5</v>
      </c>
      <c r="AI774" s="15" t="s">
        <v>1008</v>
      </c>
      <c r="AJ774" s="15" t="s">
        <v>1008</v>
      </c>
      <c r="AK774" s="15" t="s">
        <v>1007</v>
      </c>
      <c r="AL774" s="15">
        <v>3.6</v>
      </c>
      <c r="AM774" s="15">
        <v>4.333333333333333</v>
      </c>
      <c r="AN774" s="15">
        <v>3.5</v>
      </c>
      <c r="AO774" s="15">
        <v>3.2</v>
      </c>
      <c r="AP774" s="15">
        <v>3</v>
      </c>
      <c r="AQ774" s="15">
        <v>3.25</v>
      </c>
      <c r="AR774" s="27">
        <v>3.4805555555555556</v>
      </c>
      <c r="AS774" s="15">
        <f t="shared" si="84"/>
        <v>0</v>
      </c>
      <c r="AT774" s="15">
        <f t="shared" si="85"/>
        <v>0</v>
      </c>
      <c r="AU774" s="15">
        <f t="shared" si="86"/>
        <v>0</v>
      </c>
      <c r="AV774" s="15">
        <f t="shared" si="87"/>
        <v>0</v>
      </c>
      <c r="AW774" s="15">
        <f t="shared" si="88"/>
        <v>0</v>
      </c>
      <c r="AX774" s="15">
        <f t="shared" si="89"/>
        <v>0</v>
      </c>
      <c r="AY774" s="15">
        <f t="shared" si="90"/>
        <v>0</v>
      </c>
    </row>
    <row r="775" spans="1:51" x14ac:dyDescent="0.2">
      <c r="A775" s="15">
        <v>387</v>
      </c>
      <c r="B775" s="15">
        <v>1232</v>
      </c>
      <c r="C775" s="15">
        <v>1</v>
      </c>
      <c r="D775" s="15">
        <v>1</v>
      </c>
      <c r="E775" s="15">
        <v>0</v>
      </c>
      <c r="F775" s="15">
        <v>0</v>
      </c>
      <c r="G775" s="15">
        <v>0</v>
      </c>
      <c r="H775" s="15">
        <v>1</v>
      </c>
      <c r="I775" s="15">
        <v>60</v>
      </c>
      <c r="J775" s="15">
        <v>0</v>
      </c>
      <c r="K775" s="15">
        <v>1</v>
      </c>
      <c r="L775" s="15">
        <v>0</v>
      </c>
      <c r="M775" s="15">
        <v>0</v>
      </c>
      <c r="N775" s="15">
        <v>0</v>
      </c>
      <c r="O775" s="15">
        <v>5</v>
      </c>
      <c r="P775" s="15">
        <v>20</v>
      </c>
      <c r="Q775" s="15">
        <v>0</v>
      </c>
      <c r="R775" s="15">
        <v>1</v>
      </c>
      <c r="S775" s="15">
        <v>0</v>
      </c>
      <c r="T775" s="15">
        <v>0</v>
      </c>
      <c r="U775" s="15">
        <v>1</v>
      </c>
      <c r="V775" s="15">
        <v>0</v>
      </c>
      <c r="W775" s="15">
        <v>1</v>
      </c>
      <c r="X775" s="15">
        <v>4</v>
      </c>
      <c r="Y775" s="193">
        <v>1000</v>
      </c>
      <c r="Z775" s="15">
        <v>1.5</v>
      </c>
      <c r="AA775" s="15">
        <v>1</v>
      </c>
      <c r="AB775" s="15">
        <v>2.3333333333333335</v>
      </c>
      <c r="AC775" s="15">
        <v>1</v>
      </c>
      <c r="AD775" s="15">
        <v>1</v>
      </c>
      <c r="AE775" s="15">
        <v>1.3666666666666667</v>
      </c>
      <c r="AF775" s="15">
        <v>4</v>
      </c>
      <c r="AG775" s="15">
        <v>0</v>
      </c>
      <c r="AH775" s="15">
        <v>5</v>
      </c>
      <c r="AI775" s="15" t="s">
        <v>1008</v>
      </c>
      <c r="AJ775" s="15" t="s">
        <v>1008</v>
      </c>
      <c r="AK775" s="15" t="s">
        <v>1007</v>
      </c>
      <c r="AL775" s="27">
        <v>3.6</v>
      </c>
      <c r="AM775" s="27">
        <v>4.333333333333333</v>
      </c>
      <c r="AN775" s="27">
        <v>3.5</v>
      </c>
      <c r="AO775" s="27">
        <v>3.2</v>
      </c>
      <c r="AP775" s="27">
        <v>3</v>
      </c>
      <c r="AQ775" s="27">
        <v>3.25</v>
      </c>
      <c r="AR775" s="27">
        <v>3.4805555555555556</v>
      </c>
      <c r="AS775" s="15">
        <f t="shared" si="84"/>
        <v>-0.80000000000000027</v>
      </c>
      <c r="AT775" s="15">
        <f t="shared" si="85"/>
        <v>0</v>
      </c>
      <c r="AU775" s="15">
        <f t="shared" si="86"/>
        <v>-0.5</v>
      </c>
      <c r="AV775" s="15">
        <f t="shared" si="87"/>
        <v>-0.79999999999999982</v>
      </c>
      <c r="AW775" s="15">
        <f t="shared" si="88"/>
        <v>-1</v>
      </c>
      <c r="AX775" s="15">
        <f t="shared" si="89"/>
        <v>-1</v>
      </c>
      <c r="AY775" s="15">
        <f t="shared" si="90"/>
        <v>-0.68333333333333313</v>
      </c>
    </row>
    <row r="776" spans="1:51" x14ac:dyDescent="0.2">
      <c r="A776" s="15">
        <v>388</v>
      </c>
      <c r="B776" s="15">
        <v>1233</v>
      </c>
      <c r="C776" s="15">
        <v>1</v>
      </c>
      <c r="D776" s="15">
        <v>1</v>
      </c>
      <c r="E776" s="15">
        <v>0</v>
      </c>
      <c r="F776" s="15">
        <v>0</v>
      </c>
      <c r="G776" s="15">
        <v>0</v>
      </c>
      <c r="H776" s="15">
        <v>0</v>
      </c>
      <c r="I776" s="15">
        <v>60</v>
      </c>
      <c r="J776" s="15">
        <v>0</v>
      </c>
      <c r="K776" s="15">
        <v>1</v>
      </c>
      <c r="L776" s="15">
        <v>0</v>
      </c>
      <c r="M776" s="15">
        <v>0</v>
      </c>
      <c r="N776" s="15">
        <v>0</v>
      </c>
      <c r="O776" s="15">
        <v>4</v>
      </c>
      <c r="P776" s="15">
        <v>20</v>
      </c>
      <c r="Q776" s="15">
        <v>0</v>
      </c>
      <c r="R776" s="15">
        <v>1</v>
      </c>
      <c r="S776" s="15">
        <v>1</v>
      </c>
      <c r="T776" s="15">
        <v>95000</v>
      </c>
      <c r="U776" s="15">
        <v>1</v>
      </c>
      <c r="V776" s="15">
        <v>1</v>
      </c>
      <c r="W776" s="15">
        <v>0</v>
      </c>
      <c r="X776" s="15">
        <v>20</v>
      </c>
      <c r="Y776" s="193">
        <v>200</v>
      </c>
      <c r="Z776" s="15">
        <v>2</v>
      </c>
      <c r="AA776" s="15">
        <v>1</v>
      </c>
      <c r="AB776" s="15">
        <v>1.6666666666666667</v>
      </c>
      <c r="AC776" s="15">
        <v>1</v>
      </c>
      <c r="AD776" s="15">
        <v>1</v>
      </c>
      <c r="AE776" s="15">
        <v>1.3333333333333335</v>
      </c>
      <c r="AF776" s="15">
        <v>1</v>
      </c>
      <c r="AG776" s="15">
        <v>0</v>
      </c>
      <c r="AH776" s="15">
        <v>5</v>
      </c>
      <c r="AI776" s="15" t="s">
        <v>1008</v>
      </c>
      <c r="AJ776" s="15" t="s">
        <v>1008</v>
      </c>
      <c r="AK776" s="15" t="s">
        <v>1007</v>
      </c>
      <c r="AL776" s="15">
        <v>4.4000000000000004</v>
      </c>
      <c r="AM776" s="15">
        <v>4.333333333333333</v>
      </c>
      <c r="AN776" s="15">
        <v>4</v>
      </c>
      <c r="AO776" s="15">
        <v>4</v>
      </c>
      <c r="AP776" s="15">
        <v>4</v>
      </c>
      <c r="AQ776" s="15">
        <v>4.25</v>
      </c>
      <c r="AR776" s="27">
        <v>4.1638888888888888</v>
      </c>
      <c r="AS776" s="15">
        <f t="shared" si="84"/>
        <v>0</v>
      </c>
      <c r="AT776" s="15">
        <f t="shared" si="85"/>
        <v>0</v>
      </c>
      <c r="AU776" s="15">
        <f t="shared" si="86"/>
        <v>0</v>
      </c>
      <c r="AV776" s="15">
        <f t="shared" si="87"/>
        <v>0</v>
      </c>
      <c r="AW776" s="15">
        <f t="shared" si="88"/>
        <v>0</v>
      </c>
      <c r="AX776" s="15">
        <f t="shared" si="89"/>
        <v>0</v>
      </c>
      <c r="AY776" s="15">
        <f t="shared" si="90"/>
        <v>0</v>
      </c>
    </row>
    <row r="777" spans="1:51" x14ac:dyDescent="0.2">
      <c r="A777" s="15">
        <v>388</v>
      </c>
      <c r="B777" s="15">
        <v>1233</v>
      </c>
      <c r="C777" s="15">
        <v>1</v>
      </c>
      <c r="D777" s="15">
        <v>1</v>
      </c>
      <c r="E777" s="15">
        <v>0</v>
      </c>
      <c r="F777" s="15">
        <v>0</v>
      </c>
      <c r="G777" s="15">
        <v>0</v>
      </c>
      <c r="H777" s="15">
        <v>0</v>
      </c>
      <c r="I777" s="15">
        <v>60</v>
      </c>
      <c r="J777" s="15">
        <v>0</v>
      </c>
      <c r="K777" s="15">
        <v>1</v>
      </c>
      <c r="L777" s="15">
        <v>0</v>
      </c>
      <c r="M777" s="15">
        <v>0</v>
      </c>
      <c r="N777" s="15">
        <v>0</v>
      </c>
      <c r="O777" s="15">
        <v>4</v>
      </c>
      <c r="P777" s="15">
        <v>20</v>
      </c>
      <c r="Q777" s="15">
        <v>0</v>
      </c>
      <c r="R777" s="15">
        <v>1</v>
      </c>
      <c r="S777" s="15">
        <v>1</v>
      </c>
      <c r="T777" s="15">
        <v>95000</v>
      </c>
      <c r="U777" s="15">
        <v>1</v>
      </c>
      <c r="V777" s="15">
        <v>0</v>
      </c>
      <c r="W777" s="15">
        <v>0</v>
      </c>
      <c r="X777" s="15">
        <v>20</v>
      </c>
      <c r="Y777" s="193">
        <v>200</v>
      </c>
      <c r="Z777" s="15">
        <v>2</v>
      </c>
      <c r="AA777" s="15">
        <v>1</v>
      </c>
      <c r="AB777" s="15">
        <v>1.6666666666666667</v>
      </c>
      <c r="AC777" s="15">
        <v>1</v>
      </c>
      <c r="AD777" s="15">
        <v>1</v>
      </c>
      <c r="AE777" s="15">
        <v>1.3333333333333335</v>
      </c>
      <c r="AF777" s="15">
        <v>1</v>
      </c>
      <c r="AG777" s="15">
        <v>0</v>
      </c>
      <c r="AH777" s="15">
        <v>5</v>
      </c>
      <c r="AI777" s="15" t="s">
        <v>1008</v>
      </c>
      <c r="AJ777" s="15" t="s">
        <v>1008</v>
      </c>
      <c r="AK777" s="15" t="s">
        <v>1007</v>
      </c>
      <c r="AL777" s="27">
        <v>4.4000000000000004</v>
      </c>
      <c r="AM777" s="27">
        <v>4.333333333333333</v>
      </c>
      <c r="AN777" s="27">
        <v>4</v>
      </c>
      <c r="AO777" s="27">
        <v>4</v>
      </c>
      <c r="AP777" s="27">
        <v>4</v>
      </c>
      <c r="AQ777" s="27">
        <v>4.25</v>
      </c>
      <c r="AR777" s="27">
        <v>4.1638888888888888</v>
      </c>
      <c r="AS777" s="15">
        <f t="shared" si="84"/>
        <v>-0.59999999999999964</v>
      </c>
      <c r="AT777" s="15">
        <f t="shared" si="85"/>
        <v>-0.33333333333333393</v>
      </c>
      <c r="AU777" s="15">
        <f t="shared" si="86"/>
        <v>-0.25</v>
      </c>
      <c r="AV777" s="15">
        <f t="shared" si="87"/>
        <v>-1</v>
      </c>
      <c r="AW777" s="15">
        <f t="shared" si="88"/>
        <v>-1</v>
      </c>
      <c r="AX777" s="15">
        <f t="shared" si="89"/>
        <v>-0.75</v>
      </c>
      <c r="AY777" s="15">
        <f t="shared" si="90"/>
        <v>-0.65555555555555589</v>
      </c>
    </row>
    <row r="778" spans="1:51" x14ac:dyDescent="0.2">
      <c r="A778" s="15">
        <v>389</v>
      </c>
      <c r="B778" s="15">
        <v>1234</v>
      </c>
      <c r="C778" s="15">
        <v>1</v>
      </c>
      <c r="D778" s="15">
        <v>0</v>
      </c>
      <c r="E778" s="15">
        <v>1</v>
      </c>
      <c r="F778" s="15">
        <v>0</v>
      </c>
      <c r="G778" s="15">
        <v>0</v>
      </c>
      <c r="H778" s="15">
        <v>1</v>
      </c>
      <c r="I778" s="15">
        <v>49</v>
      </c>
      <c r="J778" s="15">
        <v>0</v>
      </c>
      <c r="K778" s="15">
        <v>1</v>
      </c>
      <c r="L778" s="15">
        <v>0</v>
      </c>
      <c r="M778" s="15">
        <v>0</v>
      </c>
      <c r="N778" s="15">
        <v>0</v>
      </c>
      <c r="O778" s="15">
        <v>4</v>
      </c>
      <c r="P778" s="15">
        <v>27</v>
      </c>
      <c r="Q778" s="15">
        <v>1</v>
      </c>
      <c r="R778" s="15">
        <v>1</v>
      </c>
      <c r="S778" s="15">
        <v>0</v>
      </c>
      <c r="T778" s="15">
        <v>0</v>
      </c>
      <c r="U778" s="15">
        <v>1</v>
      </c>
      <c r="V778" s="15">
        <v>1</v>
      </c>
      <c r="W778" s="15">
        <v>1</v>
      </c>
      <c r="X778" s="15">
        <v>4</v>
      </c>
      <c r="Y778" s="193">
        <v>2700</v>
      </c>
      <c r="Z778" s="15">
        <v>1</v>
      </c>
      <c r="AA778" s="15">
        <v>1</v>
      </c>
      <c r="AB778" s="15">
        <v>2</v>
      </c>
      <c r="AC778" s="15">
        <v>1</v>
      </c>
      <c r="AD778" s="15">
        <v>1</v>
      </c>
      <c r="AE778" s="15">
        <v>1.2</v>
      </c>
      <c r="AF778" s="15">
        <v>1</v>
      </c>
      <c r="AG778" s="15">
        <v>1</v>
      </c>
      <c r="AH778" s="15">
        <v>2</v>
      </c>
      <c r="AI778" s="15">
        <v>0</v>
      </c>
      <c r="AJ778" s="15">
        <v>0</v>
      </c>
      <c r="AK778" s="15">
        <v>1</v>
      </c>
      <c r="AL778" s="15">
        <v>5</v>
      </c>
      <c r="AM778" s="15">
        <v>4.666666666666667</v>
      </c>
      <c r="AN778" s="15">
        <v>4.25</v>
      </c>
      <c r="AO778" s="15">
        <v>5</v>
      </c>
      <c r="AP778" s="15">
        <v>5</v>
      </c>
      <c r="AQ778" s="15">
        <v>5</v>
      </c>
      <c r="AR778" s="27">
        <v>4.8194444444444446</v>
      </c>
      <c r="AS778" s="15">
        <f t="shared" si="84"/>
        <v>0</v>
      </c>
      <c r="AT778" s="15">
        <f t="shared" si="85"/>
        <v>0</v>
      </c>
      <c r="AU778" s="15">
        <f t="shared" si="86"/>
        <v>0.25</v>
      </c>
      <c r="AV778" s="15">
        <f t="shared" si="87"/>
        <v>0</v>
      </c>
      <c r="AW778" s="15">
        <f t="shared" si="88"/>
        <v>0</v>
      </c>
      <c r="AX778" s="15">
        <f t="shared" si="89"/>
        <v>0</v>
      </c>
      <c r="AY778" s="15">
        <f t="shared" si="90"/>
        <v>4.1666666666666963E-2</v>
      </c>
    </row>
    <row r="779" spans="1:51" x14ac:dyDescent="0.2">
      <c r="A779" s="15">
        <v>389</v>
      </c>
      <c r="B779" s="15">
        <v>1234</v>
      </c>
      <c r="C779" s="15">
        <v>1</v>
      </c>
      <c r="D779" s="15">
        <v>0</v>
      </c>
      <c r="E779" s="15">
        <v>1</v>
      </c>
      <c r="F779" s="15">
        <v>0</v>
      </c>
      <c r="G779" s="15">
        <v>0</v>
      </c>
      <c r="H779" s="15">
        <v>1</v>
      </c>
      <c r="I779" s="15">
        <v>49</v>
      </c>
      <c r="J779" s="15">
        <v>0</v>
      </c>
      <c r="K779" s="15">
        <v>1</v>
      </c>
      <c r="L779" s="15">
        <v>0</v>
      </c>
      <c r="M779" s="15">
        <v>0</v>
      </c>
      <c r="N779" s="15">
        <v>0</v>
      </c>
      <c r="O779" s="15">
        <v>4</v>
      </c>
      <c r="P779" s="15">
        <v>27</v>
      </c>
      <c r="Q779" s="15">
        <v>1</v>
      </c>
      <c r="R779" s="15">
        <v>1</v>
      </c>
      <c r="S779" s="15">
        <v>0</v>
      </c>
      <c r="T779" s="15">
        <v>0</v>
      </c>
      <c r="U779" s="15">
        <v>1</v>
      </c>
      <c r="V779" s="15">
        <v>0</v>
      </c>
      <c r="W779" s="15">
        <v>1</v>
      </c>
      <c r="X779" s="15">
        <v>4</v>
      </c>
      <c r="Y779" s="193">
        <v>2700</v>
      </c>
      <c r="Z779" s="15">
        <v>1</v>
      </c>
      <c r="AA779" s="15">
        <v>1</v>
      </c>
      <c r="AB779" s="15">
        <v>2</v>
      </c>
      <c r="AC779" s="15">
        <v>1</v>
      </c>
      <c r="AD779" s="15">
        <v>1</v>
      </c>
      <c r="AE779" s="15">
        <v>1.2</v>
      </c>
      <c r="AF779" s="15">
        <v>1</v>
      </c>
      <c r="AG779" s="15">
        <v>1</v>
      </c>
      <c r="AH779" s="15">
        <v>2</v>
      </c>
      <c r="AI779" s="15">
        <v>0</v>
      </c>
      <c r="AJ779" s="15">
        <v>0</v>
      </c>
      <c r="AK779" s="15">
        <v>1</v>
      </c>
      <c r="AL779" s="27">
        <v>5</v>
      </c>
      <c r="AM779" s="27">
        <v>4.666666666666667</v>
      </c>
      <c r="AN779" s="27">
        <v>4</v>
      </c>
      <c r="AO779" s="27">
        <v>5</v>
      </c>
      <c r="AP779" s="27">
        <v>5</v>
      </c>
      <c r="AQ779" s="27">
        <v>5</v>
      </c>
      <c r="AR779" s="27">
        <v>4.7777777777777777</v>
      </c>
      <c r="AS779" s="15">
        <f t="shared" si="84"/>
        <v>0</v>
      </c>
      <c r="AT779" s="15">
        <f t="shared" si="85"/>
        <v>0</v>
      </c>
      <c r="AU779" s="15">
        <f t="shared" si="86"/>
        <v>0</v>
      </c>
      <c r="AV779" s="15">
        <f t="shared" si="87"/>
        <v>0.79999999999999982</v>
      </c>
      <c r="AW779" s="15">
        <f t="shared" si="88"/>
        <v>1</v>
      </c>
      <c r="AX779" s="15">
        <f t="shared" si="89"/>
        <v>0.75</v>
      </c>
      <c r="AY779" s="15">
        <f t="shared" si="90"/>
        <v>0.42499999999999982</v>
      </c>
    </row>
    <row r="780" spans="1:51" x14ac:dyDescent="0.2">
      <c r="A780" s="15">
        <v>390</v>
      </c>
      <c r="B780" s="15">
        <v>1235</v>
      </c>
      <c r="C780" s="15">
        <v>1</v>
      </c>
      <c r="D780" s="15">
        <v>0</v>
      </c>
      <c r="E780" s="15">
        <v>1</v>
      </c>
      <c r="F780" s="15">
        <v>0</v>
      </c>
      <c r="G780" s="15">
        <v>0</v>
      </c>
      <c r="H780" s="15">
        <v>1</v>
      </c>
      <c r="I780" s="15">
        <v>50</v>
      </c>
      <c r="J780" s="15">
        <v>0</v>
      </c>
      <c r="K780" s="15">
        <v>1</v>
      </c>
      <c r="L780" s="15">
        <v>0</v>
      </c>
      <c r="M780" s="15">
        <v>0</v>
      </c>
      <c r="N780" s="15">
        <v>0</v>
      </c>
      <c r="O780" s="15">
        <v>4</v>
      </c>
      <c r="P780" s="15">
        <v>27</v>
      </c>
      <c r="Q780" s="15">
        <v>0</v>
      </c>
      <c r="R780" s="15">
        <v>0</v>
      </c>
      <c r="S780" s="15">
        <v>1</v>
      </c>
      <c r="T780" s="15">
        <v>150000</v>
      </c>
      <c r="U780" s="15">
        <v>1</v>
      </c>
      <c r="V780" s="15">
        <v>1</v>
      </c>
      <c r="W780" s="15">
        <v>1</v>
      </c>
      <c r="X780" s="15">
        <v>10</v>
      </c>
      <c r="Y780" s="193">
        <v>227.5</v>
      </c>
      <c r="Z780" s="15">
        <v>2</v>
      </c>
      <c r="AA780" s="15">
        <v>1</v>
      </c>
      <c r="AB780" s="15">
        <v>1</v>
      </c>
      <c r="AC780" s="15">
        <v>1</v>
      </c>
      <c r="AD780" s="15">
        <v>1</v>
      </c>
      <c r="AE780" s="15">
        <v>1.2</v>
      </c>
      <c r="AF780" s="15">
        <v>1</v>
      </c>
      <c r="AG780" s="15">
        <v>0</v>
      </c>
      <c r="AH780" s="15">
        <v>5</v>
      </c>
      <c r="AI780" s="15" t="s">
        <v>1008</v>
      </c>
      <c r="AJ780" s="15" t="s">
        <v>1008</v>
      </c>
      <c r="AK780" s="15" t="s">
        <v>1007</v>
      </c>
      <c r="AL780" s="15">
        <v>5</v>
      </c>
      <c r="AM780" s="15">
        <v>4.666666666666667</v>
      </c>
      <c r="AN780" s="15">
        <v>4</v>
      </c>
      <c r="AO780" s="15">
        <v>4.2</v>
      </c>
      <c r="AP780" s="15">
        <v>4</v>
      </c>
      <c r="AQ780" s="15">
        <v>4.25</v>
      </c>
      <c r="AR780" s="27">
        <v>4.3527777777777779</v>
      </c>
      <c r="AS780" s="15">
        <f t="shared" si="84"/>
        <v>0</v>
      </c>
      <c r="AT780" s="15">
        <f t="shared" si="85"/>
        <v>0</v>
      </c>
      <c r="AU780" s="15">
        <f t="shared" si="86"/>
        <v>0</v>
      </c>
      <c r="AV780" s="15">
        <f t="shared" si="87"/>
        <v>0</v>
      </c>
      <c r="AW780" s="15">
        <f t="shared" si="88"/>
        <v>0</v>
      </c>
      <c r="AX780" s="15">
        <f t="shared" si="89"/>
        <v>0</v>
      </c>
      <c r="AY780" s="15">
        <f t="shared" si="90"/>
        <v>0</v>
      </c>
    </row>
    <row r="781" spans="1:51" x14ac:dyDescent="0.2">
      <c r="A781" s="15">
        <v>390</v>
      </c>
      <c r="B781" s="15">
        <v>1235</v>
      </c>
      <c r="C781" s="15">
        <v>1</v>
      </c>
      <c r="D781" s="15">
        <v>0</v>
      </c>
      <c r="E781" s="15">
        <v>1</v>
      </c>
      <c r="F781" s="15">
        <v>0</v>
      </c>
      <c r="G781" s="15">
        <v>0</v>
      </c>
      <c r="H781" s="15">
        <v>1</v>
      </c>
      <c r="I781" s="15">
        <v>50</v>
      </c>
      <c r="J781" s="15">
        <v>0</v>
      </c>
      <c r="K781" s="15">
        <v>1</v>
      </c>
      <c r="L781" s="15">
        <v>0</v>
      </c>
      <c r="M781" s="15">
        <v>0</v>
      </c>
      <c r="N781" s="15">
        <v>0</v>
      </c>
      <c r="O781" s="15">
        <v>4</v>
      </c>
      <c r="P781" s="15">
        <v>27</v>
      </c>
      <c r="Q781" s="15">
        <v>0</v>
      </c>
      <c r="R781" s="15">
        <v>0</v>
      </c>
      <c r="S781" s="15">
        <v>1</v>
      </c>
      <c r="T781" s="15">
        <v>150000</v>
      </c>
      <c r="U781" s="15">
        <v>1</v>
      </c>
      <c r="V781" s="15">
        <v>0</v>
      </c>
      <c r="W781" s="15">
        <v>1</v>
      </c>
      <c r="X781" s="15">
        <v>10</v>
      </c>
      <c r="Y781" s="193">
        <v>227.5</v>
      </c>
      <c r="Z781" s="15">
        <v>2</v>
      </c>
      <c r="AA781" s="15">
        <v>1</v>
      </c>
      <c r="AB781" s="15">
        <v>1</v>
      </c>
      <c r="AC781" s="15">
        <v>1</v>
      </c>
      <c r="AD781" s="15">
        <v>1</v>
      </c>
      <c r="AE781" s="15">
        <v>1.2</v>
      </c>
      <c r="AF781" s="15">
        <v>1</v>
      </c>
      <c r="AG781" s="15">
        <v>0</v>
      </c>
      <c r="AH781" s="15">
        <v>5</v>
      </c>
      <c r="AI781" s="15" t="s">
        <v>1008</v>
      </c>
      <c r="AJ781" s="15" t="s">
        <v>1008</v>
      </c>
      <c r="AK781" s="15" t="s">
        <v>1007</v>
      </c>
      <c r="AL781" s="27">
        <v>5</v>
      </c>
      <c r="AM781" s="27">
        <v>4.666666666666667</v>
      </c>
      <c r="AN781" s="27">
        <v>4</v>
      </c>
      <c r="AO781" s="27">
        <v>4.2</v>
      </c>
      <c r="AP781" s="27">
        <v>4</v>
      </c>
      <c r="AQ781" s="27">
        <v>4.25</v>
      </c>
      <c r="AR781" s="27">
        <v>4.3527777777777779</v>
      </c>
      <c r="AS781" s="15">
        <f t="shared" si="84"/>
        <v>0.79999999999999982</v>
      </c>
      <c r="AT781" s="15">
        <f t="shared" si="85"/>
        <v>0.66666666666666696</v>
      </c>
      <c r="AU781" s="15">
        <f t="shared" si="86"/>
        <v>-1</v>
      </c>
      <c r="AV781" s="15">
        <f t="shared" si="87"/>
        <v>0.20000000000000018</v>
      </c>
      <c r="AW781" s="15">
        <f t="shared" si="88"/>
        <v>0.33333333333333348</v>
      </c>
      <c r="AX781" s="15">
        <f t="shared" si="89"/>
        <v>0.75</v>
      </c>
      <c r="AY781" s="15">
        <f t="shared" si="90"/>
        <v>0.29166666666666696</v>
      </c>
    </row>
    <row r="782" spans="1:51" x14ac:dyDescent="0.2">
      <c r="A782" s="15">
        <v>391</v>
      </c>
      <c r="B782" s="15">
        <v>1236</v>
      </c>
      <c r="C782" s="15">
        <v>1</v>
      </c>
      <c r="D782" s="15">
        <v>0</v>
      </c>
      <c r="E782" s="15">
        <v>1</v>
      </c>
      <c r="F782" s="15">
        <v>0</v>
      </c>
      <c r="G782" s="15">
        <v>0</v>
      </c>
      <c r="H782" s="15">
        <v>1</v>
      </c>
      <c r="I782" s="15">
        <v>47</v>
      </c>
      <c r="J782" s="15">
        <v>0</v>
      </c>
      <c r="K782" s="15">
        <v>0</v>
      </c>
      <c r="L782" s="15">
        <v>0</v>
      </c>
      <c r="M782" s="15">
        <v>1</v>
      </c>
      <c r="N782" s="15">
        <v>0</v>
      </c>
      <c r="O782" s="15">
        <v>6</v>
      </c>
      <c r="P782" s="15">
        <v>9</v>
      </c>
      <c r="Q782" s="15">
        <v>0</v>
      </c>
      <c r="R782" s="15">
        <v>0</v>
      </c>
      <c r="S782" s="15">
        <v>1</v>
      </c>
      <c r="T782" s="15">
        <v>110000</v>
      </c>
      <c r="U782" s="15">
        <v>1</v>
      </c>
      <c r="V782" s="15">
        <v>1</v>
      </c>
      <c r="W782" s="15">
        <v>1</v>
      </c>
      <c r="X782" s="15">
        <v>58</v>
      </c>
      <c r="Y782" s="193">
        <v>206.89655172413794</v>
      </c>
      <c r="Z782" s="15">
        <v>2</v>
      </c>
      <c r="AA782" s="15">
        <v>1</v>
      </c>
      <c r="AB782" s="15">
        <v>1.6666666666666667</v>
      </c>
      <c r="AC782" s="15">
        <v>1</v>
      </c>
      <c r="AD782" s="15">
        <v>1</v>
      </c>
      <c r="AE782" s="15">
        <v>1.3333333333333335</v>
      </c>
      <c r="AF782" s="15">
        <v>1</v>
      </c>
      <c r="AG782" s="15">
        <v>1</v>
      </c>
      <c r="AH782" s="15">
        <v>2</v>
      </c>
      <c r="AI782" s="15">
        <v>0</v>
      </c>
      <c r="AJ782" s="15">
        <v>0</v>
      </c>
      <c r="AK782" s="15">
        <v>1</v>
      </c>
      <c r="AL782" s="15">
        <v>4.2</v>
      </c>
      <c r="AM782" s="15">
        <v>4</v>
      </c>
      <c r="AN782" s="15">
        <v>5</v>
      </c>
      <c r="AO782" s="15">
        <v>4</v>
      </c>
      <c r="AP782" s="15">
        <v>3.6666666666666665</v>
      </c>
      <c r="AQ782" s="15">
        <v>3.5</v>
      </c>
      <c r="AR782" s="27">
        <v>4.0611111111111109</v>
      </c>
      <c r="AS782" s="15">
        <f t="shared" si="84"/>
        <v>0</v>
      </c>
      <c r="AT782" s="15">
        <f t="shared" si="85"/>
        <v>0</v>
      </c>
      <c r="AU782" s="15">
        <f t="shared" si="86"/>
        <v>0</v>
      </c>
      <c r="AV782" s="15">
        <f t="shared" si="87"/>
        <v>0</v>
      </c>
      <c r="AW782" s="15">
        <f t="shared" si="88"/>
        <v>0</v>
      </c>
      <c r="AX782" s="15">
        <f t="shared" si="89"/>
        <v>0</v>
      </c>
      <c r="AY782" s="15">
        <f t="shared" si="90"/>
        <v>0</v>
      </c>
    </row>
    <row r="783" spans="1:51" x14ac:dyDescent="0.2">
      <c r="A783" s="15">
        <v>391</v>
      </c>
      <c r="B783" s="15">
        <v>1236</v>
      </c>
      <c r="C783" s="15">
        <v>1</v>
      </c>
      <c r="D783" s="15">
        <v>0</v>
      </c>
      <c r="E783" s="15">
        <v>1</v>
      </c>
      <c r="F783" s="15">
        <v>0</v>
      </c>
      <c r="G783" s="15">
        <v>0</v>
      </c>
      <c r="H783" s="15">
        <v>1</v>
      </c>
      <c r="I783" s="15">
        <v>47</v>
      </c>
      <c r="J783" s="15">
        <v>0</v>
      </c>
      <c r="K783" s="15">
        <v>0</v>
      </c>
      <c r="L783" s="15">
        <v>0</v>
      </c>
      <c r="M783" s="15">
        <v>1</v>
      </c>
      <c r="N783" s="15">
        <v>0</v>
      </c>
      <c r="O783" s="15">
        <v>6</v>
      </c>
      <c r="P783" s="15">
        <v>9</v>
      </c>
      <c r="Q783" s="15">
        <v>0</v>
      </c>
      <c r="R783" s="15">
        <v>0</v>
      </c>
      <c r="S783" s="15">
        <v>1</v>
      </c>
      <c r="T783" s="15">
        <v>110000</v>
      </c>
      <c r="U783" s="15">
        <v>1</v>
      </c>
      <c r="V783" s="15">
        <v>0</v>
      </c>
      <c r="W783" s="15">
        <v>1</v>
      </c>
      <c r="X783" s="15">
        <v>58</v>
      </c>
      <c r="Y783" s="193">
        <v>431.0344827586207</v>
      </c>
      <c r="Z783" s="15">
        <v>2</v>
      </c>
      <c r="AA783" s="15">
        <v>1</v>
      </c>
      <c r="AB783" s="15">
        <v>1.6666666666666667</v>
      </c>
      <c r="AC783" s="15">
        <v>1</v>
      </c>
      <c r="AD783" s="15">
        <v>1</v>
      </c>
      <c r="AE783" s="15">
        <v>1.3333333333333335</v>
      </c>
      <c r="AF783" s="15">
        <v>1</v>
      </c>
      <c r="AG783" s="15">
        <v>1</v>
      </c>
      <c r="AH783" s="15">
        <v>2</v>
      </c>
      <c r="AI783" s="15">
        <v>0</v>
      </c>
      <c r="AJ783" s="15">
        <v>0</v>
      </c>
      <c r="AK783" s="15">
        <v>1</v>
      </c>
      <c r="AL783" s="27">
        <v>4.2</v>
      </c>
      <c r="AM783" s="27">
        <v>4</v>
      </c>
      <c r="AN783" s="27">
        <v>5</v>
      </c>
      <c r="AO783" s="27">
        <v>4</v>
      </c>
      <c r="AP783" s="27">
        <v>3.6666666666666665</v>
      </c>
      <c r="AQ783" s="27">
        <v>3.5</v>
      </c>
      <c r="AR783" s="27">
        <v>4.0611111111111109</v>
      </c>
      <c r="AS783" s="15">
        <f t="shared" si="84"/>
        <v>-0.39999999999999947</v>
      </c>
      <c r="AT783" s="15">
        <f t="shared" si="85"/>
        <v>0.33333333333333348</v>
      </c>
      <c r="AU783" s="15">
        <f t="shared" si="86"/>
        <v>0.5</v>
      </c>
      <c r="AV783" s="15">
        <f t="shared" si="87"/>
        <v>0</v>
      </c>
      <c r="AW783" s="15">
        <f t="shared" si="88"/>
        <v>-0.33333333333333348</v>
      </c>
      <c r="AX783" s="15">
        <f t="shared" si="89"/>
        <v>-0.25</v>
      </c>
      <c r="AY783" s="15">
        <f t="shared" si="90"/>
        <v>-2.5000000000000355E-2</v>
      </c>
    </row>
    <row r="784" spans="1:51" x14ac:dyDescent="0.2">
      <c r="A784" s="15">
        <v>392</v>
      </c>
      <c r="B784" s="15">
        <v>1237</v>
      </c>
      <c r="C784" s="15">
        <v>1</v>
      </c>
      <c r="D784" s="15">
        <v>0</v>
      </c>
      <c r="E784" s="15">
        <v>1</v>
      </c>
      <c r="F784" s="15">
        <v>0</v>
      </c>
      <c r="G784" s="15">
        <v>0</v>
      </c>
      <c r="H784" s="15">
        <v>1</v>
      </c>
      <c r="I784" s="15">
        <v>61</v>
      </c>
      <c r="J784" s="15">
        <v>1</v>
      </c>
      <c r="K784" s="15">
        <v>0</v>
      </c>
      <c r="L784" s="15">
        <v>0</v>
      </c>
      <c r="M784" s="15">
        <v>0</v>
      </c>
      <c r="N784" s="15">
        <v>0</v>
      </c>
      <c r="O784" s="15">
        <v>6</v>
      </c>
      <c r="P784" s="15">
        <v>20</v>
      </c>
      <c r="Q784" s="15">
        <v>0</v>
      </c>
      <c r="R784" s="15">
        <v>1</v>
      </c>
      <c r="S784" s="15">
        <v>0</v>
      </c>
      <c r="T784" s="15">
        <v>0</v>
      </c>
      <c r="U784" s="15">
        <v>1</v>
      </c>
      <c r="V784" s="15">
        <v>1</v>
      </c>
      <c r="W784" s="15">
        <v>0</v>
      </c>
      <c r="X784" s="15">
        <v>50</v>
      </c>
      <c r="Y784" s="193">
        <v>8140</v>
      </c>
      <c r="Z784" s="15">
        <v>1.25</v>
      </c>
      <c r="AA784" s="15">
        <v>2</v>
      </c>
      <c r="AB784" s="15">
        <v>1.6666666666666667</v>
      </c>
      <c r="AC784" s="15">
        <v>1</v>
      </c>
      <c r="AD784" s="15">
        <v>1</v>
      </c>
      <c r="AE784" s="15">
        <v>1.3833333333333333</v>
      </c>
      <c r="AF784" s="15">
        <v>1</v>
      </c>
      <c r="AG784" s="15">
        <v>1</v>
      </c>
      <c r="AH784" s="15">
        <v>2</v>
      </c>
      <c r="AI784" s="15">
        <v>0</v>
      </c>
      <c r="AJ784" s="15">
        <v>0</v>
      </c>
      <c r="AK784" s="15">
        <v>1</v>
      </c>
      <c r="AL784" s="15">
        <v>4.5999999999999996</v>
      </c>
      <c r="AM784" s="15">
        <v>3.6666666666666665</v>
      </c>
      <c r="AN784" s="15">
        <v>4.5</v>
      </c>
      <c r="AO784" s="15">
        <v>4</v>
      </c>
      <c r="AP784" s="15">
        <v>4</v>
      </c>
      <c r="AQ784" s="15">
        <v>3.75</v>
      </c>
      <c r="AR784" s="27">
        <v>4.0861111111111112</v>
      </c>
      <c r="AS784" s="15">
        <f t="shared" si="84"/>
        <v>0</v>
      </c>
      <c r="AT784" s="15">
        <f t="shared" si="85"/>
        <v>0</v>
      </c>
      <c r="AU784" s="15">
        <f t="shared" si="86"/>
        <v>0</v>
      </c>
      <c r="AV784" s="15">
        <f t="shared" si="87"/>
        <v>0</v>
      </c>
      <c r="AW784" s="15">
        <f t="shared" si="88"/>
        <v>0</v>
      </c>
      <c r="AX784" s="15">
        <f t="shared" si="89"/>
        <v>0</v>
      </c>
      <c r="AY784" s="15">
        <f t="shared" si="90"/>
        <v>0</v>
      </c>
    </row>
    <row r="785" spans="1:51" x14ac:dyDescent="0.2">
      <c r="A785" s="15">
        <v>392</v>
      </c>
      <c r="B785" s="15">
        <v>1237</v>
      </c>
      <c r="C785" s="15">
        <v>1</v>
      </c>
      <c r="D785" s="15">
        <v>0</v>
      </c>
      <c r="E785" s="15">
        <v>1</v>
      </c>
      <c r="F785" s="15">
        <v>0</v>
      </c>
      <c r="G785" s="15">
        <v>0</v>
      </c>
      <c r="H785" s="15">
        <v>1</v>
      </c>
      <c r="I785" s="15">
        <v>61</v>
      </c>
      <c r="J785" s="15">
        <v>1</v>
      </c>
      <c r="K785" s="15">
        <v>0</v>
      </c>
      <c r="L785" s="15">
        <v>0</v>
      </c>
      <c r="M785" s="15">
        <v>0</v>
      </c>
      <c r="N785" s="15">
        <v>0</v>
      </c>
      <c r="O785" s="15">
        <v>6</v>
      </c>
      <c r="P785" s="15">
        <v>20</v>
      </c>
      <c r="Q785" s="15">
        <v>0</v>
      </c>
      <c r="R785" s="15">
        <v>1</v>
      </c>
      <c r="S785" s="15">
        <v>0</v>
      </c>
      <c r="T785" s="15">
        <v>0</v>
      </c>
      <c r="U785" s="15">
        <v>1</v>
      </c>
      <c r="V785" s="15">
        <v>0</v>
      </c>
      <c r="W785" s="15">
        <v>0</v>
      </c>
      <c r="X785" s="15">
        <v>50</v>
      </c>
      <c r="Y785" s="193">
        <v>8140</v>
      </c>
      <c r="Z785" s="15">
        <v>1.25</v>
      </c>
      <c r="AA785" s="15">
        <v>2</v>
      </c>
      <c r="AB785" s="15">
        <v>1.6666666666666667</v>
      </c>
      <c r="AC785" s="15">
        <v>1</v>
      </c>
      <c r="AD785" s="15">
        <v>1</v>
      </c>
      <c r="AE785" s="15">
        <v>1.3833333333333333</v>
      </c>
      <c r="AF785" s="15">
        <v>1</v>
      </c>
      <c r="AG785" s="15">
        <v>1</v>
      </c>
      <c r="AH785" s="15">
        <v>2</v>
      </c>
      <c r="AI785" s="15">
        <v>0</v>
      </c>
      <c r="AJ785" s="15">
        <v>0</v>
      </c>
      <c r="AK785" s="15">
        <v>1</v>
      </c>
      <c r="AL785" s="27">
        <v>4.5999999999999996</v>
      </c>
      <c r="AM785" s="27">
        <v>3.6666666666666665</v>
      </c>
      <c r="AN785" s="27">
        <v>4.5</v>
      </c>
      <c r="AO785" s="27">
        <v>4</v>
      </c>
      <c r="AP785" s="27">
        <v>4</v>
      </c>
      <c r="AQ785" s="27">
        <v>3.75</v>
      </c>
      <c r="AR785" s="27">
        <v>4.0861111111111112</v>
      </c>
      <c r="AS785" s="15">
        <f t="shared" si="84"/>
        <v>0.39999999999999947</v>
      </c>
      <c r="AT785" s="15">
        <f t="shared" si="85"/>
        <v>-0.33333333333333348</v>
      </c>
      <c r="AU785" s="15">
        <f t="shared" si="86"/>
        <v>1.75</v>
      </c>
      <c r="AV785" s="15">
        <f t="shared" si="87"/>
        <v>1.2000000000000002</v>
      </c>
      <c r="AW785" s="15">
        <f t="shared" si="88"/>
        <v>1.3333333333333335</v>
      </c>
      <c r="AX785" s="15">
        <f t="shared" si="89"/>
        <v>0.5</v>
      </c>
      <c r="AY785" s="15">
        <f t="shared" si="90"/>
        <v>0.80833333333333313</v>
      </c>
    </row>
    <row r="786" spans="1:51" x14ac:dyDescent="0.2">
      <c r="A786" s="15">
        <v>393</v>
      </c>
      <c r="B786" s="15">
        <v>1238</v>
      </c>
      <c r="C786" s="15">
        <v>1</v>
      </c>
      <c r="D786" s="15">
        <v>0</v>
      </c>
      <c r="E786" s="15">
        <v>1</v>
      </c>
      <c r="F786" s="15">
        <v>0</v>
      </c>
      <c r="G786" s="15">
        <v>0</v>
      </c>
      <c r="H786" s="15">
        <v>1</v>
      </c>
      <c r="I786" s="15">
        <v>70</v>
      </c>
      <c r="J786" s="15">
        <v>0</v>
      </c>
      <c r="K786" s="15">
        <v>1</v>
      </c>
      <c r="L786" s="15">
        <v>0</v>
      </c>
      <c r="M786" s="15">
        <v>0</v>
      </c>
      <c r="N786" s="15">
        <v>0</v>
      </c>
      <c r="O786" s="15">
        <v>5</v>
      </c>
      <c r="P786" s="15">
        <v>50</v>
      </c>
      <c r="Q786" s="15">
        <v>0</v>
      </c>
      <c r="R786" s="15">
        <v>0</v>
      </c>
      <c r="S786" s="15">
        <v>1</v>
      </c>
      <c r="T786" s="15">
        <v>8400</v>
      </c>
      <c r="U786" s="15">
        <v>1</v>
      </c>
      <c r="V786" s="15">
        <v>1</v>
      </c>
      <c r="W786" s="15">
        <v>1</v>
      </c>
      <c r="X786" s="15">
        <v>10</v>
      </c>
      <c r="Y786" s="193">
        <v>400</v>
      </c>
      <c r="Z786" s="15">
        <v>2</v>
      </c>
      <c r="AA786" s="15">
        <v>1</v>
      </c>
      <c r="AB786" s="15">
        <v>1.6666666666666667</v>
      </c>
      <c r="AC786" s="15">
        <v>1</v>
      </c>
      <c r="AD786" s="15">
        <v>1.5</v>
      </c>
      <c r="AE786" s="15">
        <v>1.4333333333333333</v>
      </c>
      <c r="AF786" s="15">
        <v>1</v>
      </c>
      <c r="AG786" s="15">
        <v>0</v>
      </c>
      <c r="AH786" s="15">
        <v>5</v>
      </c>
      <c r="AI786" s="15" t="s">
        <v>1008</v>
      </c>
      <c r="AJ786" s="15" t="s">
        <v>1008</v>
      </c>
      <c r="AK786" s="15" t="s">
        <v>1007</v>
      </c>
      <c r="AL786" s="15">
        <v>4.2</v>
      </c>
      <c r="AM786" s="15">
        <v>4</v>
      </c>
      <c r="AN786" s="15">
        <v>2.75</v>
      </c>
      <c r="AO786" s="15">
        <v>2.8</v>
      </c>
      <c r="AP786" s="15">
        <v>2.6666666666666665</v>
      </c>
      <c r="AQ786" s="15">
        <v>3.25</v>
      </c>
      <c r="AR786" s="27">
        <v>3.2777777777777781</v>
      </c>
      <c r="AS786" s="15">
        <f t="shared" si="84"/>
        <v>0</v>
      </c>
      <c r="AT786" s="15">
        <f t="shared" si="85"/>
        <v>0</v>
      </c>
      <c r="AU786" s="15">
        <f t="shared" si="86"/>
        <v>0</v>
      </c>
      <c r="AV786" s="15">
        <f t="shared" si="87"/>
        <v>0</v>
      </c>
      <c r="AW786" s="15">
        <f t="shared" si="88"/>
        <v>0</v>
      </c>
      <c r="AX786" s="15">
        <f t="shared" si="89"/>
        <v>0</v>
      </c>
      <c r="AY786" s="15">
        <f t="shared" si="90"/>
        <v>0</v>
      </c>
    </row>
    <row r="787" spans="1:51" x14ac:dyDescent="0.2">
      <c r="A787" s="15">
        <v>393</v>
      </c>
      <c r="B787" s="15">
        <v>1238</v>
      </c>
      <c r="C787" s="15">
        <v>1</v>
      </c>
      <c r="D787" s="15">
        <v>0</v>
      </c>
      <c r="E787" s="15">
        <v>1</v>
      </c>
      <c r="F787" s="15">
        <v>0</v>
      </c>
      <c r="G787" s="15">
        <v>0</v>
      </c>
      <c r="H787" s="15">
        <v>1</v>
      </c>
      <c r="I787" s="15">
        <v>70</v>
      </c>
      <c r="J787" s="15">
        <v>0</v>
      </c>
      <c r="K787" s="15">
        <v>1</v>
      </c>
      <c r="L787" s="15">
        <v>0</v>
      </c>
      <c r="M787" s="15">
        <v>0</v>
      </c>
      <c r="N787" s="15">
        <v>0</v>
      </c>
      <c r="O787" s="15">
        <v>5</v>
      </c>
      <c r="P787" s="15">
        <v>50</v>
      </c>
      <c r="Q787" s="15">
        <v>0</v>
      </c>
      <c r="R787" s="15">
        <v>0</v>
      </c>
      <c r="S787" s="15">
        <v>1</v>
      </c>
      <c r="T787" s="15">
        <v>8400</v>
      </c>
      <c r="U787" s="15">
        <v>1</v>
      </c>
      <c r="V787" s="15">
        <v>0</v>
      </c>
      <c r="W787" s="15">
        <v>1</v>
      </c>
      <c r="X787" s="15">
        <v>10</v>
      </c>
      <c r="Y787" s="193">
        <v>400</v>
      </c>
      <c r="Z787" s="15">
        <v>2</v>
      </c>
      <c r="AA787" s="15">
        <v>1</v>
      </c>
      <c r="AB787" s="15">
        <v>1.6666666666666667</v>
      </c>
      <c r="AC787" s="15">
        <v>1</v>
      </c>
      <c r="AD787" s="15">
        <v>1.5</v>
      </c>
      <c r="AE787" s="15">
        <v>1.4333333333333333</v>
      </c>
      <c r="AF787" s="15">
        <v>1</v>
      </c>
      <c r="AG787" s="15">
        <v>0</v>
      </c>
      <c r="AH787" s="15">
        <v>5</v>
      </c>
      <c r="AI787" s="15" t="s">
        <v>1008</v>
      </c>
      <c r="AJ787" s="15" t="s">
        <v>1008</v>
      </c>
      <c r="AK787" s="15" t="s">
        <v>1007</v>
      </c>
      <c r="AL787" s="27">
        <v>4.2</v>
      </c>
      <c r="AM787" s="27">
        <v>4</v>
      </c>
      <c r="AN787" s="27">
        <v>2.75</v>
      </c>
      <c r="AO787" s="27">
        <v>2.8</v>
      </c>
      <c r="AP787" s="27">
        <v>2.6666666666666665</v>
      </c>
      <c r="AQ787" s="27">
        <v>3.25</v>
      </c>
      <c r="AR787" s="27">
        <v>3.2777777777777781</v>
      </c>
      <c r="AS787" s="15">
        <f t="shared" si="84"/>
        <v>0</v>
      </c>
      <c r="AT787" s="15">
        <f t="shared" si="85"/>
        <v>0</v>
      </c>
      <c r="AU787" s="15">
        <f t="shared" si="86"/>
        <v>-1.25</v>
      </c>
      <c r="AV787" s="15">
        <f t="shared" si="87"/>
        <v>-0.40000000000000036</v>
      </c>
      <c r="AW787" s="15">
        <f t="shared" si="88"/>
        <v>-0.33333333333333348</v>
      </c>
      <c r="AX787" s="15">
        <f t="shared" si="89"/>
        <v>0.5</v>
      </c>
      <c r="AY787" s="15">
        <f t="shared" si="90"/>
        <v>-0.24722222222222179</v>
      </c>
    </row>
    <row r="788" spans="1:51" x14ac:dyDescent="0.2">
      <c r="A788" s="15">
        <v>394</v>
      </c>
      <c r="B788" s="15">
        <v>1239</v>
      </c>
      <c r="C788" s="15">
        <v>1</v>
      </c>
      <c r="D788" s="15">
        <v>0</v>
      </c>
      <c r="E788" s="15">
        <v>1</v>
      </c>
      <c r="F788" s="15">
        <v>0</v>
      </c>
      <c r="G788" s="15">
        <v>0</v>
      </c>
      <c r="H788" s="15">
        <v>1</v>
      </c>
      <c r="I788" s="15">
        <v>51</v>
      </c>
      <c r="J788" s="15">
        <v>0</v>
      </c>
      <c r="K788" s="15">
        <v>1</v>
      </c>
      <c r="L788" s="15">
        <v>0</v>
      </c>
      <c r="M788" s="15">
        <v>0</v>
      </c>
      <c r="N788" s="15">
        <v>0</v>
      </c>
      <c r="O788" s="15">
        <v>4</v>
      </c>
      <c r="P788" s="15">
        <v>30</v>
      </c>
      <c r="Q788" s="15">
        <v>0</v>
      </c>
      <c r="R788" s="15">
        <v>0</v>
      </c>
      <c r="S788" s="15">
        <v>1</v>
      </c>
      <c r="T788" s="15">
        <v>70000</v>
      </c>
      <c r="U788" s="15">
        <v>0</v>
      </c>
      <c r="V788" s="15">
        <v>1</v>
      </c>
      <c r="W788" s="15">
        <v>1</v>
      </c>
      <c r="X788" s="15">
        <v>10</v>
      </c>
      <c r="Y788" s="193">
        <v>750</v>
      </c>
      <c r="Z788" s="15">
        <v>2</v>
      </c>
      <c r="AA788" s="15">
        <v>1</v>
      </c>
      <c r="AB788" s="15">
        <v>1.6666666666666667</v>
      </c>
      <c r="AC788" s="15">
        <v>1</v>
      </c>
      <c r="AD788" s="15">
        <v>1</v>
      </c>
      <c r="AE788" s="15">
        <v>1.3333333333333335</v>
      </c>
      <c r="AF788" s="15">
        <v>1</v>
      </c>
      <c r="AG788" s="15">
        <v>0</v>
      </c>
      <c r="AH788" s="15">
        <v>5</v>
      </c>
      <c r="AI788" s="15" t="s">
        <v>1008</v>
      </c>
      <c r="AJ788" s="15" t="s">
        <v>1008</v>
      </c>
      <c r="AK788" s="15" t="s">
        <v>1007</v>
      </c>
      <c r="AL788" s="15">
        <v>4.2</v>
      </c>
      <c r="AM788" s="15">
        <v>4</v>
      </c>
      <c r="AN788" s="15">
        <v>4</v>
      </c>
      <c r="AO788" s="15">
        <v>3.2</v>
      </c>
      <c r="AP788" s="15">
        <v>3</v>
      </c>
      <c r="AQ788" s="15">
        <v>2.75</v>
      </c>
      <c r="AR788" s="27">
        <v>3.5249999999999999</v>
      </c>
      <c r="AS788" s="15">
        <f t="shared" si="84"/>
        <v>0</v>
      </c>
      <c r="AT788" s="15">
        <f t="shared" si="85"/>
        <v>0</v>
      </c>
      <c r="AU788" s="15">
        <f t="shared" si="86"/>
        <v>0</v>
      </c>
      <c r="AV788" s="15">
        <f t="shared" si="87"/>
        <v>0</v>
      </c>
      <c r="AW788" s="15">
        <f t="shared" si="88"/>
        <v>0</v>
      </c>
      <c r="AX788" s="15">
        <f t="shared" si="89"/>
        <v>0</v>
      </c>
      <c r="AY788" s="15">
        <f t="shared" si="90"/>
        <v>0</v>
      </c>
    </row>
    <row r="789" spans="1:51" x14ac:dyDescent="0.2">
      <c r="A789" s="15">
        <v>394</v>
      </c>
      <c r="B789" s="15">
        <v>1239</v>
      </c>
      <c r="C789" s="15">
        <v>1</v>
      </c>
      <c r="D789" s="15">
        <v>0</v>
      </c>
      <c r="E789" s="15">
        <v>1</v>
      </c>
      <c r="F789" s="15">
        <v>0</v>
      </c>
      <c r="G789" s="15">
        <v>0</v>
      </c>
      <c r="H789" s="15">
        <v>1</v>
      </c>
      <c r="I789" s="15">
        <v>51</v>
      </c>
      <c r="J789" s="15">
        <v>0</v>
      </c>
      <c r="K789" s="15">
        <v>1</v>
      </c>
      <c r="L789" s="15">
        <v>0</v>
      </c>
      <c r="M789" s="15">
        <v>0</v>
      </c>
      <c r="N789" s="15">
        <v>0</v>
      </c>
      <c r="O789" s="15">
        <v>4</v>
      </c>
      <c r="P789" s="15">
        <v>30</v>
      </c>
      <c r="Q789" s="15">
        <v>0</v>
      </c>
      <c r="R789" s="15">
        <v>0</v>
      </c>
      <c r="S789" s="15">
        <v>1</v>
      </c>
      <c r="T789" s="15">
        <v>70000</v>
      </c>
      <c r="U789" s="15">
        <v>0</v>
      </c>
      <c r="V789" s="15">
        <v>0</v>
      </c>
      <c r="W789" s="15">
        <v>1</v>
      </c>
      <c r="X789" s="15">
        <v>10</v>
      </c>
      <c r="Y789" s="193">
        <v>750</v>
      </c>
      <c r="Z789" s="15">
        <v>2</v>
      </c>
      <c r="AA789" s="15">
        <v>1</v>
      </c>
      <c r="AB789" s="15">
        <v>1.6666666666666667</v>
      </c>
      <c r="AC789" s="15">
        <v>1</v>
      </c>
      <c r="AD789" s="15">
        <v>1</v>
      </c>
      <c r="AE789" s="15">
        <v>1.3333333333333335</v>
      </c>
      <c r="AF789" s="15">
        <v>1</v>
      </c>
      <c r="AG789" s="15">
        <v>0</v>
      </c>
      <c r="AH789" s="15">
        <v>5</v>
      </c>
      <c r="AI789" s="15" t="s">
        <v>1008</v>
      </c>
      <c r="AJ789" s="15" t="s">
        <v>1008</v>
      </c>
      <c r="AK789" s="15" t="s">
        <v>1007</v>
      </c>
      <c r="AL789" s="27">
        <v>4.2</v>
      </c>
      <c r="AM789" s="27">
        <v>4</v>
      </c>
      <c r="AN789" s="27">
        <v>4</v>
      </c>
      <c r="AO789" s="27">
        <v>3.2</v>
      </c>
      <c r="AP789" s="27">
        <v>3</v>
      </c>
      <c r="AQ789" s="27">
        <v>2.75</v>
      </c>
      <c r="AR789" s="27">
        <v>3.5249999999999999</v>
      </c>
      <c r="AS789" s="15">
        <f t="shared" si="84"/>
        <v>-0.79999999999999982</v>
      </c>
      <c r="AT789" s="15">
        <f t="shared" si="85"/>
        <v>0.33333333333333348</v>
      </c>
      <c r="AU789" s="15">
        <f t="shared" si="86"/>
        <v>1</v>
      </c>
      <c r="AV789" s="15">
        <f t="shared" si="87"/>
        <v>-0.59999999999999964</v>
      </c>
      <c r="AW789" s="15">
        <f t="shared" si="88"/>
        <v>0</v>
      </c>
      <c r="AX789" s="15">
        <f t="shared" si="89"/>
        <v>-1</v>
      </c>
      <c r="AY789" s="15">
        <f t="shared" si="90"/>
        <v>-0.17777777777777759</v>
      </c>
    </row>
    <row r="790" spans="1:51" x14ac:dyDescent="0.2">
      <c r="A790" s="15">
        <v>395</v>
      </c>
      <c r="B790" s="15">
        <v>1240</v>
      </c>
      <c r="C790" s="15">
        <v>1</v>
      </c>
      <c r="D790" s="15">
        <v>0</v>
      </c>
      <c r="E790" s="15">
        <v>1</v>
      </c>
      <c r="F790" s="15">
        <v>0</v>
      </c>
      <c r="G790" s="15">
        <v>0</v>
      </c>
      <c r="H790" s="15">
        <v>1</v>
      </c>
      <c r="I790" s="15">
        <v>70</v>
      </c>
      <c r="J790" s="15">
        <v>0</v>
      </c>
      <c r="K790" s="15">
        <v>1</v>
      </c>
      <c r="L790" s="15">
        <v>0</v>
      </c>
      <c r="M790" s="15">
        <v>0</v>
      </c>
      <c r="N790" s="15">
        <v>0</v>
      </c>
      <c r="O790" s="15">
        <v>2</v>
      </c>
      <c r="P790" s="15">
        <v>40</v>
      </c>
      <c r="Q790" s="15">
        <v>0</v>
      </c>
      <c r="R790" s="15">
        <v>1</v>
      </c>
      <c r="S790" s="15">
        <v>1</v>
      </c>
      <c r="T790" s="15">
        <v>54000</v>
      </c>
      <c r="U790" s="15">
        <v>1</v>
      </c>
      <c r="V790" s="15">
        <v>1</v>
      </c>
      <c r="W790" s="15">
        <v>1</v>
      </c>
      <c r="X790" s="15">
        <v>55</v>
      </c>
      <c r="Y790" s="193">
        <v>540</v>
      </c>
      <c r="Z790" s="15">
        <v>1</v>
      </c>
      <c r="AA790" s="15">
        <v>2.3333333333333335</v>
      </c>
      <c r="AB790" s="15">
        <v>1</v>
      </c>
      <c r="AC790" s="15">
        <v>1</v>
      </c>
      <c r="AD790" s="15">
        <v>1</v>
      </c>
      <c r="AE790" s="15">
        <v>1.2666666666666668</v>
      </c>
      <c r="AF790" s="15">
        <v>2</v>
      </c>
      <c r="AG790" s="15">
        <v>0</v>
      </c>
      <c r="AH790" s="15">
        <v>5</v>
      </c>
      <c r="AI790" s="15" t="s">
        <v>1008</v>
      </c>
      <c r="AJ790" s="15" t="s">
        <v>1008</v>
      </c>
      <c r="AK790" s="15" t="s">
        <v>1007</v>
      </c>
      <c r="AL790" s="15">
        <v>5</v>
      </c>
      <c r="AM790" s="15">
        <v>3.6666666666666665</v>
      </c>
      <c r="AN790" s="15">
        <v>3</v>
      </c>
      <c r="AO790" s="15">
        <v>3.8</v>
      </c>
      <c r="AP790" s="15">
        <v>3</v>
      </c>
      <c r="AQ790" s="15">
        <v>3.75</v>
      </c>
      <c r="AR790" s="27">
        <v>3.7027777777777775</v>
      </c>
      <c r="AS790" s="15">
        <f t="shared" si="84"/>
        <v>0</v>
      </c>
      <c r="AT790" s="15">
        <f t="shared" si="85"/>
        <v>0</v>
      </c>
      <c r="AU790" s="15">
        <f t="shared" si="86"/>
        <v>0</v>
      </c>
      <c r="AV790" s="15">
        <f t="shared" si="87"/>
        <v>0</v>
      </c>
      <c r="AW790" s="15">
        <f t="shared" si="88"/>
        <v>0</v>
      </c>
      <c r="AX790" s="15">
        <f t="shared" si="89"/>
        <v>0</v>
      </c>
      <c r="AY790" s="15">
        <f t="shared" si="90"/>
        <v>0</v>
      </c>
    </row>
    <row r="791" spans="1:51" x14ac:dyDescent="0.2">
      <c r="A791" s="15">
        <v>395</v>
      </c>
      <c r="B791" s="15">
        <v>1240</v>
      </c>
      <c r="C791" s="15">
        <v>1</v>
      </c>
      <c r="D791" s="15">
        <v>0</v>
      </c>
      <c r="E791" s="15">
        <v>1</v>
      </c>
      <c r="F791" s="15">
        <v>0</v>
      </c>
      <c r="G791" s="15">
        <v>0</v>
      </c>
      <c r="H791" s="15">
        <v>1</v>
      </c>
      <c r="I791" s="15">
        <v>70</v>
      </c>
      <c r="J791" s="15">
        <v>0</v>
      </c>
      <c r="K791" s="15">
        <v>1</v>
      </c>
      <c r="L791" s="15">
        <v>0</v>
      </c>
      <c r="M791" s="15">
        <v>0</v>
      </c>
      <c r="N791" s="15">
        <v>0</v>
      </c>
      <c r="O791" s="15">
        <v>2</v>
      </c>
      <c r="P791" s="15">
        <v>40</v>
      </c>
      <c r="Q791" s="15">
        <v>0</v>
      </c>
      <c r="R791" s="15">
        <v>1</v>
      </c>
      <c r="S791" s="15">
        <v>1</v>
      </c>
      <c r="T791" s="15">
        <v>54000</v>
      </c>
      <c r="U791" s="15">
        <v>1</v>
      </c>
      <c r="V791" s="15">
        <v>0</v>
      </c>
      <c r="W791" s="15">
        <v>1</v>
      </c>
      <c r="X791" s="15">
        <v>55</v>
      </c>
      <c r="Y791" s="193">
        <v>530</v>
      </c>
      <c r="Z791" s="15">
        <v>1</v>
      </c>
      <c r="AA791" s="15">
        <v>2.3333333333333335</v>
      </c>
      <c r="AB791" s="15">
        <v>1</v>
      </c>
      <c r="AC791" s="15">
        <v>1</v>
      </c>
      <c r="AD791" s="15">
        <v>1</v>
      </c>
      <c r="AE791" s="15">
        <v>1.2666666666666668</v>
      </c>
      <c r="AF791" s="15">
        <v>2</v>
      </c>
      <c r="AG791" s="15">
        <v>0</v>
      </c>
      <c r="AH791" s="15">
        <v>5</v>
      </c>
      <c r="AI791" s="15" t="s">
        <v>1008</v>
      </c>
      <c r="AJ791" s="15" t="s">
        <v>1008</v>
      </c>
      <c r="AK791" s="15" t="s">
        <v>1007</v>
      </c>
      <c r="AL791" s="27">
        <v>5</v>
      </c>
      <c r="AM791" s="27">
        <v>3.6666666666666665</v>
      </c>
      <c r="AN791" s="27">
        <v>3</v>
      </c>
      <c r="AO791" s="27">
        <v>3.8</v>
      </c>
      <c r="AP791" s="27">
        <v>3</v>
      </c>
      <c r="AQ791" s="27">
        <v>3.75</v>
      </c>
      <c r="AR791" s="27">
        <v>3.7027777777777775</v>
      </c>
      <c r="AS791" s="15">
        <f t="shared" si="84"/>
        <v>0.20000000000000018</v>
      </c>
      <c r="AT791" s="15">
        <f t="shared" si="85"/>
        <v>-1.3333333333333335</v>
      </c>
      <c r="AU791" s="15">
        <f t="shared" si="86"/>
        <v>-2</v>
      </c>
      <c r="AV791" s="15">
        <f t="shared" si="87"/>
        <v>-0.60000000000000053</v>
      </c>
      <c r="AW791" s="15">
        <f t="shared" si="88"/>
        <v>-2</v>
      </c>
      <c r="AX791" s="15">
        <f t="shared" si="89"/>
        <v>0.25</v>
      </c>
      <c r="AY791" s="15">
        <f t="shared" si="90"/>
        <v>-0.91388888888888964</v>
      </c>
    </row>
    <row r="792" spans="1:51" x14ac:dyDescent="0.2">
      <c r="A792" s="15">
        <v>396</v>
      </c>
      <c r="B792" s="15">
        <v>1241</v>
      </c>
      <c r="C792" s="15">
        <v>1</v>
      </c>
      <c r="D792" s="15">
        <v>0</v>
      </c>
      <c r="E792" s="15">
        <v>1</v>
      </c>
      <c r="F792" s="15">
        <v>0</v>
      </c>
      <c r="G792" s="15">
        <v>0</v>
      </c>
      <c r="H792" s="15">
        <v>0</v>
      </c>
      <c r="I792" s="15">
        <v>50</v>
      </c>
      <c r="J792" s="15">
        <v>0</v>
      </c>
      <c r="K792" s="15">
        <v>1</v>
      </c>
      <c r="L792" s="15">
        <v>0</v>
      </c>
      <c r="M792" s="15">
        <v>0</v>
      </c>
      <c r="N792" s="15">
        <v>0</v>
      </c>
      <c r="O792" s="15">
        <v>4</v>
      </c>
      <c r="P792" s="15">
        <v>27</v>
      </c>
      <c r="Q792" s="15">
        <v>0</v>
      </c>
      <c r="R792" s="15">
        <v>1</v>
      </c>
      <c r="S792" s="15">
        <v>1</v>
      </c>
      <c r="T792" s="15">
        <v>170000</v>
      </c>
      <c r="U792" s="15">
        <v>1</v>
      </c>
      <c r="V792" s="15">
        <v>1</v>
      </c>
      <c r="W792" s="15">
        <v>1</v>
      </c>
      <c r="X792" s="15">
        <v>50</v>
      </c>
      <c r="Y792" s="193">
        <v>280</v>
      </c>
      <c r="Z792" s="15">
        <v>2</v>
      </c>
      <c r="AA792" s="15">
        <v>1.3333333333333333</v>
      </c>
      <c r="AB792" s="15">
        <v>1</v>
      </c>
      <c r="AC792" s="15">
        <v>1</v>
      </c>
      <c r="AD792" s="15">
        <v>2</v>
      </c>
      <c r="AE792" s="15">
        <v>1.4666666666666666</v>
      </c>
      <c r="AF792" s="15">
        <v>3</v>
      </c>
      <c r="AG792" s="15">
        <v>1</v>
      </c>
      <c r="AH792" s="15">
        <v>3</v>
      </c>
      <c r="AI792" s="15">
        <v>1</v>
      </c>
      <c r="AJ792" s="15">
        <v>0</v>
      </c>
      <c r="AK792" s="15">
        <v>1</v>
      </c>
      <c r="AL792" s="15">
        <v>4.8</v>
      </c>
      <c r="AM792" s="15">
        <v>5</v>
      </c>
      <c r="AN792" s="15">
        <v>5</v>
      </c>
      <c r="AO792" s="15">
        <v>4.4000000000000004</v>
      </c>
      <c r="AP792" s="15">
        <v>5</v>
      </c>
      <c r="AQ792" s="15">
        <v>3.5</v>
      </c>
      <c r="AR792" s="27">
        <v>4.6166666666666671</v>
      </c>
      <c r="AS792" s="15">
        <f t="shared" si="84"/>
        <v>0.20000000000000018</v>
      </c>
      <c r="AT792" s="15">
        <f t="shared" si="85"/>
        <v>0</v>
      </c>
      <c r="AU792" s="15">
        <f t="shared" si="86"/>
        <v>0</v>
      </c>
      <c r="AV792" s="15">
        <f t="shared" si="87"/>
        <v>0.20000000000000018</v>
      </c>
      <c r="AW792" s="15">
        <f t="shared" si="88"/>
        <v>0</v>
      </c>
      <c r="AX792" s="15">
        <f t="shared" si="89"/>
        <v>0.25</v>
      </c>
      <c r="AY792" s="15">
        <f t="shared" si="90"/>
        <v>0.10833333333333339</v>
      </c>
    </row>
    <row r="793" spans="1:51" x14ac:dyDescent="0.2">
      <c r="A793" s="15">
        <v>396</v>
      </c>
      <c r="B793" s="15">
        <v>1241</v>
      </c>
      <c r="C793" s="15">
        <v>1</v>
      </c>
      <c r="D793" s="15">
        <v>0</v>
      </c>
      <c r="E793" s="15">
        <v>1</v>
      </c>
      <c r="F793" s="15">
        <v>0</v>
      </c>
      <c r="G793" s="15">
        <v>0</v>
      </c>
      <c r="H793" s="15">
        <v>0</v>
      </c>
      <c r="I793" s="15">
        <v>50</v>
      </c>
      <c r="J793" s="15">
        <v>0</v>
      </c>
      <c r="K793" s="15">
        <v>1</v>
      </c>
      <c r="L793" s="15">
        <v>0</v>
      </c>
      <c r="M793" s="15">
        <v>0</v>
      </c>
      <c r="N793" s="15">
        <v>0</v>
      </c>
      <c r="O793" s="15">
        <v>4</v>
      </c>
      <c r="P793" s="15">
        <v>27</v>
      </c>
      <c r="Q793" s="15">
        <v>0</v>
      </c>
      <c r="R793" s="15">
        <v>1</v>
      </c>
      <c r="S793" s="15">
        <v>1</v>
      </c>
      <c r="T793" s="15">
        <v>170000</v>
      </c>
      <c r="U793" s="15">
        <v>1</v>
      </c>
      <c r="V793" s="15">
        <v>0</v>
      </c>
      <c r="W793" s="15">
        <v>1</v>
      </c>
      <c r="X793" s="15">
        <v>50</v>
      </c>
      <c r="Y793" s="193">
        <v>240</v>
      </c>
      <c r="Z793" s="15">
        <v>2</v>
      </c>
      <c r="AA793" s="15">
        <v>1.3333333333333333</v>
      </c>
      <c r="AB793" s="15">
        <v>1</v>
      </c>
      <c r="AC793" s="15">
        <v>1</v>
      </c>
      <c r="AD793" s="15">
        <v>2</v>
      </c>
      <c r="AE793" s="15">
        <v>1.4666666666666666</v>
      </c>
      <c r="AF793" s="15">
        <v>3</v>
      </c>
      <c r="AG793" s="15">
        <v>1</v>
      </c>
      <c r="AH793" s="15">
        <v>3</v>
      </c>
      <c r="AI793" s="15">
        <v>1</v>
      </c>
      <c r="AJ793" s="15">
        <v>0</v>
      </c>
      <c r="AK793" s="15">
        <v>1</v>
      </c>
      <c r="AL793" s="27">
        <v>4.5999999999999996</v>
      </c>
      <c r="AM793" s="27">
        <v>5</v>
      </c>
      <c r="AN793" s="27">
        <v>5</v>
      </c>
      <c r="AO793" s="27">
        <v>4.2</v>
      </c>
      <c r="AP793" s="27">
        <v>5</v>
      </c>
      <c r="AQ793" s="27">
        <v>3.25</v>
      </c>
      <c r="AR793" s="27">
        <v>4.5083333333333337</v>
      </c>
      <c r="AS793" s="15">
        <f t="shared" si="84"/>
        <v>0</v>
      </c>
      <c r="AT793" s="15">
        <f t="shared" si="85"/>
        <v>0.66666666666666696</v>
      </c>
      <c r="AU793" s="15">
        <f t="shared" si="86"/>
        <v>0</v>
      </c>
      <c r="AV793" s="15">
        <f t="shared" si="87"/>
        <v>-0.39999999999999947</v>
      </c>
      <c r="AW793" s="15">
        <f t="shared" si="88"/>
        <v>1</v>
      </c>
      <c r="AX793" s="15">
        <f t="shared" si="89"/>
        <v>-1</v>
      </c>
      <c r="AY793" s="15">
        <f t="shared" si="90"/>
        <v>4.4444444444445175E-2</v>
      </c>
    </row>
    <row r="794" spans="1:51" x14ac:dyDescent="0.2">
      <c r="A794" s="15">
        <v>397</v>
      </c>
      <c r="B794" s="15">
        <v>1242</v>
      </c>
      <c r="C794" s="15">
        <v>1</v>
      </c>
      <c r="D794" s="15">
        <v>0</v>
      </c>
      <c r="E794" s="15">
        <v>1</v>
      </c>
      <c r="F794" s="15">
        <v>0</v>
      </c>
      <c r="G794" s="15">
        <v>0</v>
      </c>
      <c r="H794" s="15">
        <v>1</v>
      </c>
      <c r="I794" s="15">
        <v>53</v>
      </c>
      <c r="J794" s="15">
        <v>0</v>
      </c>
      <c r="K794" s="15">
        <v>0</v>
      </c>
      <c r="L794" s="15">
        <v>1</v>
      </c>
      <c r="M794" s="15">
        <v>0</v>
      </c>
      <c r="N794" s="15">
        <v>0</v>
      </c>
      <c r="O794" s="15">
        <v>5</v>
      </c>
      <c r="P794" s="15">
        <v>26</v>
      </c>
      <c r="Q794" s="15">
        <v>0</v>
      </c>
      <c r="R794" s="15">
        <v>1</v>
      </c>
      <c r="S794" s="15">
        <v>1</v>
      </c>
      <c r="T794" s="15">
        <v>100000</v>
      </c>
      <c r="U794" s="15">
        <v>1</v>
      </c>
      <c r="V794" s="15">
        <v>1</v>
      </c>
      <c r="W794" s="15">
        <v>1</v>
      </c>
      <c r="X794" s="15">
        <v>46</v>
      </c>
      <c r="Y794" s="193">
        <v>420</v>
      </c>
      <c r="Z794" s="15">
        <v>2.25</v>
      </c>
      <c r="AA794" s="15">
        <v>2.3333333333333335</v>
      </c>
      <c r="AB794" s="15">
        <v>1.3333333333333333</v>
      </c>
      <c r="AC794" s="15">
        <v>1</v>
      </c>
      <c r="AD794" s="15">
        <v>2.5</v>
      </c>
      <c r="AE794" s="15">
        <v>1.8833333333333335</v>
      </c>
      <c r="AF794" s="15">
        <v>2</v>
      </c>
      <c r="AG794" s="15">
        <v>1</v>
      </c>
      <c r="AH794" s="15">
        <v>2</v>
      </c>
      <c r="AI794" s="15">
        <v>0</v>
      </c>
      <c r="AJ794" s="15">
        <v>0</v>
      </c>
      <c r="AK794" s="15">
        <v>1</v>
      </c>
      <c r="AL794" s="15">
        <v>4.5999999999999996</v>
      </c>
      <c r="AM794" s="15">
        <v>4.333333333333333</v>
      </c>
      <c r="AN794" s="15">
        <v>5</v>
      </c>
      <c r="AO794" s="15">
        <v>4.5999999999999996</v>
      </c>
      <c r="AP794" s="15">
        <v>4</v>
      </c>
      <c r="AQ794" s="15">
        <v>4.25</v>
      </c>
      <c r="AR794" s="27">
        <v>4.4638888888888886</v>
      </c>
      <c r="AS794" s="15">
        <f t="shared" si="84"/>
        <v>0</v>
      </c>
      <c r="AT794" s="15">
        <f t="shared" si="85"/>
        <v>0</v>
      </c>
      <c r="AU794" s="15">
        <f t="shared" si="86"/>
        <v>0</v>
      </c>
      <c r="AV794" s="15">
        <f t="shared" si="87"/>
        <v>0</v>
      </c>
      <c r="AW794" s="15">
        <f t="shared" si="88"/>
        <v>0</v>
      </c>
      <c r="AX794" s="15">
        <f t="shared" si="89"/>
        <v>0</v>
      </c>
      <c r="AY794" s="15">
        <f t="shared" si="90"/>
        <v>0</v>
      </c>
    </row>
    <row r="795" spans="1:51" x14ac:dyDescent="0.2">
      <c r="A795" s="15">
        <v>397</v>
      </c>
      <c r="B795" s="15">
        <v>1242</v>
      </c>
      <c r="C795" s="15">
        <v>1</v>
      </c>
      <c r="D795" s="15">
        <v>0</v>
      </c>
      <c r="E795" s="15">
        <v>1</v>
      </c>
      <c r="F795" s="15">
        <v>0</v>
      </c>
      <c r="G795" s="15">
        <v>0</v>
      </c>
      <c r="H795" s="15">
        <v>1</v>
      </c>
      <c r="I795" s="15">
        <v>53</v>
      </c>
      <c r="J795" s="15">
        <v>0</v>
      </c>
      <c r="K795" s="15">
        <v>0</v>
      </c>
      <c r="L795" s="15">
        <v>1</v>
      </c>
      <c r="M795" s="15">
        <v>0</v>
      </c>
      <c r="N795" s="15">
        <v>0</v>
      </c>
      <c r="O795" s="15">
        <v>5</v>
      </c>
      <c r="P795" s="15">
        <v>26</v>
      </c>
      <c r="Q795" s="15">
        <v>0</v>
      </c>
      <c r="R795" s="15">
        <v>1</v>
      </c>
      <c r="S795" s="15">
        <v>1</v>
      </c>
      <c r="T795" s="15">
        <v>100000</v>
      </c>
      <c r="U795" s="15">
        <v>1</v>
      </c>
      <c r="V795" s="15">
        <v>0</v>
      </c>
      <c r="W795" s="15">
        <v>1</v>
      </c>
      <c r="X795" s="15">
        <v>46</v>
      </c>
      <c r="Y795" s="193">
        <v>380</v>
      </c>
      <c r="Z795" s="15">
        <v>2.25</v>
      </c>
      <c r="AA795" s="15">
        <v>2.3333333333333335</v>
      </c>
      <c r="AB795" s="15">
        <v>1.3333333333333333</v>
      </c>
      <c r="AC795" s="15">
        <v>1</v>
      </c>
      <c r="AD795" s="15">
        <v>2.5</v>
      </c>
      <c r="AE795" s="15">
        <v>1.8833333333333335</v>
      </c>
      <c r="AF795" s="15">
        <v>2</v>
      </c>
      <c r="AG795" s="15">
        <v>1</v>
      </c>
      <c r="AH795" s="15">
        <v>2</v>
      </c>
      <c r="AI795" s="15">
        <v>0</v>
      </c>
      <c r="AJ795" s="15">
        <v>0</v>
      </c>
      <c r="AK795" s="15">
        <v>1</v>
      </c>
      <c r="AL795" s="27">
        <v>4.5999999999999996</v>
      </c>
      <c r="AM795" s="27">
        <v>4.333333333333333</v>
      </c>
      <c r="AN795" s="27">
        <v>5</v>
      </c>
      <c r="AO795" s="27">
        <v>4.5999999999999996</v>
      </c>
      <c r="AP795" s="27">
        <v>4</v>
      </c>
      <c r="AQ795" s="27">
        <v>4.25</v>
      </c>
      <c r="AR795" s="27">
        <v>4.4638888888888886</v>
      </c>
      <c r="AS795" s="15">
        <f t="shared" si="84"/>
        <v>-0.40000000000000036</v>
      </c>
      <c r="AT795" s="15">
        <f t="shared" si="85"/>
        <v>-0.66666666666666696</v>
      </c>
      <c r="AU795" s="15">
        <f t="shared" si="86"/>
        <v>0</v>
      </c>
      <c r="AV795" s="15">
        <f t="shared" si="87"/>
        <v>0</v>
      </c>
      <c r="AW795" s="15">
        <f t="shared" si="88"/>
        <v>0</v>
      </c>
      <c r="AX795" s="15">
        <f t="shared" si="89"/>
        <v>0</v>
      </c>
      <c r="AY795" s="15">
        <f t="shared" si="90"/>
        <v>-0.17777777777777803</v>
      </c>
    </row>
    <row r="796" spans="1:51" x14ac:dyDescent="0.2">
      <c r="A796" s="15">
        <v>398</v>
      </c>
      <c r="B796" s="15">
        <v>1243</v>
      </c>
      <c r="C796" s="15">
        <v>1</v>
      </c>
      <c r="D796" s="15">
        <v>0</v>
      </c>
      <c r="E796" s="15">
        <v>1</v>
      </c>
      <c r="F796" s="15">
        <v>0</v>
      </c>
      <c r="G796" s="15">
        <v>0</v>
      </c>
      <c r="H796" s="15">
        <v>0</v>
      </c>
      <c r="I796" s="15">
        <v>52</v>
      </c>
      <c r="J796" s="15">
        <v>0</v>
      </c>
      <c r="K796" s="15">
        <v>0</v>
      </c>
      <c r="L796" s="15">
        <v>0</v>
      </c>
      <c r="M796" s="15">
        <v>1</v>
      </c>
      <c r="N796" s="15">
        <v>0</v>
      </c>
      <c r="O796" s="15">
        <v>3</v>
      </c>
      <c r="P796" s="15">
        <v>19</v>
      </c>
      <c r="Q796" s="15">
        <v>0</v>
      </c>
      <c r="R796" s="15">
        <v>1</v>
      </c>
      <c r="S796" s="15">
        <v>1</v>
      </c>
      <c r="T796" s="15">
        <v>250000</v>
      </c>
      <c r="U796" s="15">
        <v>1</v>
      </c>
      <c r="V796" s="15">
        <v>1</v>
      </c>
      <c r="W796" s="15">
        <v>1</v>
      </c>
      <c r="X796" s="15">
        <v>10</v>
      </c>
      <c r="Y796" s="193">
        <v>500</v>
      </c>
      <c r="Z796" s="15">
        <v>1.25</v>
      </c>
      <c r="AA796" s="15">
        <v>1</v>
      </c>
      <c r="AB796" s="15">
        <v>1</v>
      </c>
      <c r="AC796" s="15">
        <v>1</v>
      </c>
      <c r="AD796" s="15">
        <v>1</v>
      </c>
      <c r="AE796" s="15">
        <v>1.05</v>
      </c>
      <c r="AF796" s="15">
        <v>1</v>
      </c>
      <c r="AG796" s="15">
        <v>0</v>
      </c>
      <c r="AH796" s="15">
        <v>5</v>
      </c>
      <c r="AI796" s="15" t="s">
        <v>1008</v>
      </c>
      <c r="AJ796" s="15" t="s">
        <v>1008</v>
      </c>
      <c r="AK796" s="15" t="s">
        <v>1007</v>
      </c>
      <c r="AL796" s="15">
        <v>5</v>
      </c>
      <c r="AM796" s="15">
        <v>5</v>
      </c>
      <c r="AN796" s="15">
        <v>5</v>
      </c>
      <c r="AO796" s="15">
        <v>4.5999999999999996</v>
      </c>
      <c r="AP796" s="15">
        <v>4</v>
      </c>
      <c r="AQ796" s="15">
        <v>4.25</v>
      </c>
      <c r="AR796" s="27">
        <v>4.6416666666666666</v>
      </c>
      <c r="AS796" s="15">
        <f t="shared" si="84"/>
        <v>0</v>
      </c>
      <c r="AT796" s="15">
        <f t="shared" si="85"/>
        <v>0</v>
      </c>
      <c r="AU796" s="15">
        <f t="shared" si="86"/>
        <v>0</v>
      </c>
      <c r="AV796" s="15">
        <f t="shared" si="87"/>
        <v>0</v>
      </c>
      <c r="AW796" s="15">
        <f t="shared" si="88"/>
        <v>0</v>
      </c>
      <c r="AX796" s="15">
        <f t="shared" si="89"/>
        <v>0</v>
      </c>
      <c r="AY796" s="15">
        <f t="shared" si="90"/>
        <v>0</v>
      </c>
    </row>
    <row r="797" spans="1:51" x14ac:dyDescent="0.2">
      <c r="A797" s="15">
        <v>398</v>
      </c>
      <c r="B797" s="15">
        <v>1243</v>
      </c>
      <c r="C797" s="15">
        <v>1</v>
      </c>
      <c r="D797" s="15">
        <v>0</v>
      </c>
      <c r="E797" s="15">
        <v>1</v>
      </c>
      <c r="F797" s="15">
        <v>0</v>
      </c>
      <c r="G797" s="15">
        <v>0</v>
      </c>
      <c r="H797" s="15">
        <v>0</v>
      </c>
      <c r="I797" s="15">
        <v>52</v>
      </c>
      <c r="J797" s="15">
        <v>0</v>
      </c>
      <c r="K797" s="15">
        <v>0</v>
      </c>
      <c r="L797" s="15">
        <v>0</v>
      </c>
      <c r="M797" s="15">
        <v>1</v>
      </c>
      <c r="N797" s="15">
        <v>0</v>
      </c>
      <c r="O797" s="15">
        <v>3</v>
      </c>
      <c r="P797" s="15">
        <v>19</v>
      </c>
      <c r="Q797" s="15">
        <v>0</v>
      </c>
      <c r="R797" s="15">
        <v>1</v>
      </c>
      <c r="S797" s="15">
        <v>1</v>
      </c>
      <c r="T797" s="15">
        <v>250000</v>
      </c>
      <c r="U797" s="15">
        <v>1</v>
      </c>
      <c r="V797" s="15">
        <v>0</v>
      </c>
      <c r="W797" s="15">
        <v>1</v>
      </c>
      <c r="X797" s="15">
        <v>10</v>
      </c>
      <c r="Y797" s="193">
        <v>400</v>
      </c>
      <c r="Z797" s="15">
        <v>1.25</v>
      </c>
      <c r="AA797" s="15">
        <v>1</v>
      </c>
      <c r="AB797" s="15">
        <v>1</v>
      </c>
      <c r="AC797" s="15">
        <v>1</v>
      </c>
      <c r="AD797" s="15">
        <v>1</v>
      </c>
      <c r="AE797" s="15">
        <v>1.05</v>
      </c>
      <c r="AF797" s="15">
        <v>1</v>
      </c>
      <c r="AG797" s="15">
        <v>0</v>
      </c>
      <c r="AH797" s="15">
        <v>5</v>
      </c>
      <c r="AI797" s="15" t="s">
        <v>1008</v>
      </c>
      <c r="AJ797" s="15" t="s">
        <v>1008</v>
      </c>
      <c r="AK797" s="15" t="s">
        <v>1007</v>
      </c>
      <c r="AL797" s="27">
        <v>5</v>
      </c>
      <c r="AM797" s="27">
        <v>5</v>
      </c>
      <c r="AN797" s="27">
        <v>5</v>
      </c>
      <c r="AO797" s="27">
        <v>4.5999999999999996</v>
      </c>
      <c r="AP797" s="27">
        <v>4</v>
      </c>
      <c r="AQ797" s="27">
        <v>4.25</v>
      </c>
      <c r="AR797" s="27">
        <v>4.6416666666666666</v>
      </c>
      <c r="AS797" s="15">
        <f t="shared" si="84"/>
        <v>0.79999999999999982</v>
      </c>
      <c r="AT797" s="15">
        <f t="shared" si="85"/>
        <v>1.6666666666666665</v>
      </c>
      <c r="AU797" s="15">
        <f t="shared" si="86"/>
        <v>2</v>
      </c>
      <c r="AV797" s="15">
        <f t="shared" si="87"/>
        <v>1.1999999999999997</v>
      </c>
      <c r="AW797" s="15">
        <f t="shared" si="88"/>
        <v>1</v>
      </c>
      <c r="AX797" s="15">
        <f t="shared" si="89"/>
        <v>1.25</v>
      </c>
      <c r="AY797" s="15">
        <f t="shared" si="90"/>
        <v>1.3194444444444442</v>
      </c>
    </row>
    <row r="798" spans="1:51" x14ac:dyDescent="0.2">
      <c r="A798" s="15">
        <v>399</v>
      </c>
      <c r="B798" s="15">
        <v>1244</v>
      </c>
      <c r="C798" s="15">
        <v>1</v>
      </c>
      <c r="D798" s="15">
        <v>0</v>
      </c>
      <c r="E798" s="15">
        <v>1</v>
      </c>
      <c r="F798" s="15">
        <v>0</v>
      </c>
      <c r="G798" s="15">
        <v>0</v>
      </c>
      <c r="H798" s="15">
        <v>0</v>
      </c>
      <c r="I798" s="15">
        <v>70</v>
      </c>
      <c r="J798" s="15">
        <v>1</v>
      </c>
      <c r="K798" s="15">
        <v>0</v>
      </c>
      <c r="L798" s="15">
        <v>0</v>
      </c>
      <c r="M798" s="15">
        <v>0</v>
      </c>
      <c r="N798" s="15">
        <v>0</v>
      </c>
      <c r="O798" s="15">
        <v>2</v>
      </c>
      <c r="P798" s="15">
        <v>40</v>
      </c>
      <c r="Q798" s="15">
        <v>0</v>
      </c>
      <c r="R798" s="15">
        <v>1</v>
      </c>
      <c r="S798" s="15">
        <v>0</v>
      </c>
      <c r="T798" s="15">
        <v>0</v>
      </c>
      <c r="U798" s="15">
        <v>1</v>
      </c>
      <c r="V798" s="15">
        <v>1</v>
      </c>
      <c r="W798" s="15">
        <v>0</v>
      </c>
      <c r="X798" s="15">
        <v>14</v>
      </c>
      <c r="Y798" s="193">
        <v>442.85714285714289</v>
      </c>
      <c r="Z798" s="15">
        <v>2.25</v>
      </c>
      <c r="AA798" s="15">
        <v>1</v>
      </c>
      <c r="AB798" s="15">
        <v>1.6666666666666667</v>
      </c>
      <c r="AC798" s="15">
        <v>1</v>
      </c>
      <c r="AD798" s="15">
        <v>1</v>
      </c>
      <c r="AE798" s="15">
        <v>1.3833333333333333</v>
      </c>
      <c r="AF798" s="15">
        <v>1</v>
      </c>
      <c r="AG798" s="15">
        <v>1</v>
      </c>
      <c r="AH798" s="15">
        <v>4</v>
      </c>
      <c r="AI798" s="15">
        <v>0</v>
      </c>
      <c r="AJ798" s="15">
        <v>1</v>
      </c>
      <c r="AK798" s="15">
        <v>1</v>
      </c>
      <c r="AL798" s="15">
        <v>4.2</v>
      </c>
      <c r="AM798" s="15">
        <v>3.3333333333333335</v>
      </c>
      <c r="AN798" s="15">
        <v>3</v>
      </c>
      <c r="AO798" s="15">
        <v>3.4</v>
      </c>
      <c r="AP798" s="15">
        <v>3</v>
      </c>
      <c r="AQ798" s="15">
        <v>3</v>
      </c>
      <c r="AR798" s="27">
        <v>3.3222222222222224</v>
      </c>
      <c r="AS798" s="15">
        <f t="shared" si="84"/>
        <v>0</v>
      </c>
      <c r="AT798" s="15">
        <f t="shared" si="85"/>
        <v>0</v>
      </c>
      <c r="AU798" s="15">
        <f t="shared" si="86"/>
        <v>0</v>
      </c>
      <c r="AV798" s="15">
        <f t="shared" si="87"/>
        <v>0</v>
      </c>
      <c r="AW798" s="15">
        <f t="shared" si="88"/>
        <v>0</v>
      </c>
      <c r="AX798" s="15">
        <f t="shared" si="89"/>
        <v>0</v>
      </c>
      <c r="AY798" s="15">
        <f t="shared" si="90"/>
        <v>0</v>
      </c>
    </row>
    <row r="799" spans="1:51" x14ac:dyDescent="0.2">
      <c r="A799" s="15">
        <v>399</v>
      </c>
      <c r="B799" s="15">
        <v>1244</v>
      </c>
      <c r="C799" s="15">
        <v>1</v>
      </c>
      <c r="D799" s="15">
        <v>0</v>
      </c>
      <c r="E799" s="15">
        <v>1</v>
      </c>
      <c r="F799" s="15">
        <v>0</v>
      </c>
      <c r="G799" s="15">
        <v>0</v>
      </c>
      <c r="H799" s="15">
        <v>0</v>
      </c>
      <c r="I799" s="15">
        <v>70</v>
      </c>
      <c r="J799" s="15">
        <v>1</v>
      </c>
      <c r="K799" s="15">
        <v>0</v>
      </c>
      <c r="L799" s="15">
        <v>0</v>
      </c>
      <c r="M799" s="15">
        <v>0</v>
      </c>
      <c r="N799" s="15">
        <v>0</v>
      </c>
      <c r="O799" s="15">
        <v>2</v>
      </c>
      <c r="P799" s="15">
        <v>40</v>
      </c>
      <c r="Q799" s="15">
        <v>0</v>
      </c>
      <c r="R799" s="15">
        <v>1</v>
      </c>
      <c r="S799" s="15">
        <v>0</v>
      </c>
      <c r="T799" s="15">
        <v>0</v>
      </c>
      <c r="U799" s="15">
        <v>1</v>
      </c>
      <c r="V799" s="15">
        <v>0</v>
      </c>
      <c r="W799" s="15">
        <v>0</v>
      </c>
      <c r="X799" s="15">
        <v>14</v>
      </c>
      <c r="Y799" s="193">
        <v>728.57142857142856</v>
      </c>
      <c r="Z799" s="15">
        <v>2.25</v>
      </c>
      <c r="AA799" s="15">
        <v>1</v>
      </c>
      <c r="AB799" s="15">
        <v>1.6666666666666667</v>
      </c>
      <c r="AC799" s="15">
        <v>1</v>
      </c>
      <c r="AD799" s="15">
        <v>1</v>
      </c>
      <c r="AE799" s="15">
        <v>1.3833333333333333</v>
      </c>
      <c r="AF799" s="15">
        <v>1</v>
      </c>
      <c r="AG799" s="15">
        <v>1</v>
      </c>
      <c r="AH799" s="15">
        <v>4</v>
      </c>
      <c r="AI799" s="15">
        <v>0</v>
      </c>
      <c r="AJ799" s="15">
        <v>1</v>
      </c>
      <c r="AK799" s="15">
        <v>1</v>
      </c>
      <c r="AL799" s="27">
        <v>4.2</v>
      </c>
      <c r="AM799" s="27">
        <v>3.3333333333333335</v>
      </c>
      <c r="AN799" s="27">
        <v>3</v>
      </c>
      <c r="AO799" s="27">
        <v>3.4</v>
      </c>
      <c r="AP799" s="27">
        <v>3</v>
      </c>
      <c r="AQ799" s="27">
        <v>3</v>
      </c>
      <c r="AR799" s="27">
        <v>3.3222222222222224</v>
      </c>
      <c r="AS799" s="15">
        <f t="shared" si="84"/>
        <v>-0.79999999999999982</v>
      </c>
      <c r="AT799" s="15">
        <f t="shared" si="85"/>
        <v>-0.66666666666666652</v>
      </c>
      <c r="AU799" s="15">
        <f t="shared" si="86"/>
        <v>-1.5</v>
      </c>
      <c r="AV799" s="15">
        <f t="shared" si="87"/>
        <v>-1.0000000000000004</v>
      </c>
      <c r="AW799" s="15">
        <f t="shared" si="88"/>
        <v>-1</v>
      </c>
      <c r="AX799" s="15">
        <f t="shared" si="89"/>
        <v>-1.25</v>
      </c>
      <c r="AY799" s="15">
        <f t="shared" si="90"/>
        <v>-1.036111111111111</v>
      </c>
    </row>
    <row r="800" spans="1:51" x14ac:dyDescent="0.2">
      <c r="A800" s="15">
        <v>400</v>
      </c>
      <c r="B800" s="15">
        <v>1245</v>
      </c>
      <c r="C800" s="15">
        <v>1</v>
      </c>
      <c r="D800" s="15">
        <v>0</v>
      </c>
      <c r="E800" s="15">
        <v>1</v>
      </c>
      <c r="F800" s="15">
        <v>0</v>
      </c>
      <c r="G800" s="15">
        <v>0</v>
      </c>
      <c r="H800" s="15">
        <v>0</v>
      </c>
      <c r="I800" s="15">
        <v>45</v>
      </c>
      <c r="J800" s="15">
        <v>0</v>
      </c>
      <c r="K800" s="15">
        <v>0</v>
      </c>
      <c r="L800" s="15">
        <v>1</v>
      </c>
      <c r="M800" s="15">
        <v>0</v>
      </c>
      <c r="N800" s="15">
        <v>0</v>
      </c>
      <c r="O800" s="15">
        <v>5</v>
      </c>
      <c r="P800" s="15">
        <v>22</v>
      </c>
      <c r="Q800" s="15">
        <v>0</v>
      </c>
      <c r="R800" s="15">
        <v>1</v>
      </c>
      <c r="S800" s="15">
        <v>1</v>
      </c>
      <c r="T800" s="15">
        <v>300000</v>
      </c>
      <c r="U800" s="15">
        <v>1</v>
      </c>
      <c r="V800" s="15">
        <v>1</v>
      </c>
      <c r="W800" s="15">
        <v>1</v>
      </c>
      <c r="X800" s="15">
        <v>50</v>
      </c>
      <c r="Y800" s="193">
        <v>500</v>
      </c>
      <c r="Z800" s="15">
        <v>2</v>
      </c>
      <c r="AA800" s="15">
        <v>2.3333333333333335</v>
      </c>
      <c r="AB800" s="15">
        <v>1</v>
      </c>
      <c r="AC800" s="15">
        <v>1</v>
      </c>
      <c r="AD800" s="15">
        <v>3</v>
      </c>
      <c r="AE800" s="15">
        <v>1.8666666666666667</v>
      </c>
      <c r="AF800" s="15">
        <v>4</v>
      </c>
      <c r="AG800" s="15">
        <v>1</v>
      </c>
      <c r="AH800" s="15">
        <v>2</v>
      </c>
      <c r="AI800" s="15">
        <v>0</v>
      </c>
      <c r="AJ800" s="15">
        <v>0</v>
      </c>
      <c r="AK800" s="15">
        <v>1</v>
      </c>
      <c r="AL800" s="15">
        <v>5</v>
      </c>
      <c r="AM800" s="15">
        <v>4</v>
      </c>
      <c r="AN800" s="15">
        <v>4.5</v>
      </c>
      <c r="AO800" s="15">
        <v>4.4000000000000004</v>
      </c>
      <c r="AP800" s="15">
        <v>4</v>
      </c>
      <c r="AQ800" s="15">
        <v>4.25</v>
      </c>
      <c r="AR800" s="27">
        <v>4.3583333333333334</v>
      </c>
      <c r="AS800" s="15">
        <f t="shared" si="84"/>
        <v>0</v>
      </c>
      <c r="AT800" s="15">
        <f t="shared" si="85"/>
        <v>0</v>
      </c>
      <c r="AU800" s="15">
        <f t="shared" si="86"/>
        <v>0</v>
      </c>
      <c r="AV800" s="15">
        <f t="shared" si="87"/>
        <v>0</v>
      </c>
      <c r="AW800" s="15">
        <f t="shared" si="88"/>
        <v>0</v>
      </c>
      <c r="AX800" s="15">
        <f t="shared" si="89"/>
        <v>0</v>
      </c>
      <c r="AY800" s="15">
        <f t="shared" si="90"/>
        <v>0</v>
      </c>
    </row>
    <row r="801" spans="1:51" x14ac:dyDescent="0.2">
      <c r="A801" s="15">
        <v>400</v>
      </c>
      <c r="B801" s="15">
        <v>1245</v>
      </c>
      <c r="C801" s="15">
        <v>1</v>
      </c>
      <c r="D801" s="15">
        <v>0</v>
      </c>
      <c r="E801" s="15">
        <v>1</v>
      </c>
      <c r="F801" s="15">
        <v>0</v>
      </c>
      <c r="G801" s="15">
        <v>0</v>
      </c>
      <c r="H801" s="15">
        <v>0</v>
      </c>
      <c r="I801" s="15">
        <v>45</v>
      </c>
      <c r="J801" s="15">
        <v>0</v>
      </c>
      <c r="K801" s="15">
        <v>0</v>
      </c>
      <c r="L801" s="15">
        <v>1</v>
      </c>
      <c r="M801" s="15">
        <v>0</v>
      </c>
      <c r="N801" s="15">
        <v>0</v>
      </c>
      <c r="O801" s="15">
        <v>5</v>
      </c>
      <c r="P801" s="15">
        <v>22</v>
      </c>
      <c r="Q801" s="15">
        <v>0</v>
      </c>
      <c r="R801" s="15">
        <v>1</v>
      </c>
      <c r="S801" s="15">
        <v>1</v>
      </c>
      <c r="T801" s="15">
        <v>300000</v>
      </c>
      <c r="U801" s="15">
        <v>1</v>
      </c>
      <c r="V801" s="15">
        <v>0</v>
      </c>
      <c r="W801" s="15">
        <v>1</v>
      </c>
      <c r="X801" s="15">
        <v>50</v>
      </c>
      <c r="Y801" s="193">
        <v>500</v>
      </c>
      <c r="Z801" s="15">
        <v>2</v>
      </c>
      <c r="AA801" s="15">
        <v>2.3333333333333335</v>
      </c>
      <c r="AB801" s="15">
        <v>1</v>
      </c>
      <c r="AC801" s="15">
        <v>1</v>
      </c>
      <c r="AD801" s="15">
        <v>3</v>
      </c>
      <c r="AE801" s="15">
        <v>1.8666666666666667</v>
      </c>
      <c r="AF801" s="15">
        <v>4</v>
      </c>
      <c r="AG801" s="15">
        <v>1</v>
      </c>
      <c r="AH801" s="15">
        <v>2</v>
      </c>
      <c r="AI801" s="15">
        <v>0</v>
      </c>
      <c r="AJ801" s="15">
        <v>0</v>
      </c>
      <c r="AK801" s="15">
        <v>1</v>
      </c>
      <c r="AL801" s="27">
        <v>5</v>
      </c>
      <c r="AM801" s="27">
        <v>4</v>
      </c>
      <c r="AN801" s="27">
        <v>4.5</v>
      </c>
      <c r="AO801" s="27">
        <v>4.4000000000000004</v>
      </c>
      <c r="AP801" s="27">
        <v>4</v>
      </c>
      <c r="AQ801" s="27">
        <v>4.25</v>
      </c>
      <c r="AR801" s="27">
        <v>4.3583333333333334</v>
      </c>
      <c r="AS801" s="15">
        <f t="shared" si="84"/>
        <v>0.79999999999999982</v>
      </c>
      <c r="AT801" s="15">
        <f t="shared" si="85"/>
        <v>0</v>
      </c>
      <c r="AU801" s="15">
        <f t="shared" si="86"/>
        <v>0</v>
      </c>
      <c r="AV801" s="15">
        <f t="shared" si="87"/>
        <v>0.80000000000000027</v>
      </c>
      <c r="AW801" s="15">
        <f t="shared" si="88"/>
        <v>1</v>
      </c>
      <c r="AX801" s="15">
        <f t="shared" si="89"/>
        <v>0.5</v>
      </c>
      <c r="AY801" s="15">
        <f t="shared" si="90"/>
        <v>0.51666666666666661</v>
      </c>
    </row>
    <row r="802" spans="1:51" x14ac:dyDescent="0.2">
      <c r="A802" s="15">
        <v>401</v>
      </c>
      <c r="B802" s="15">
        <v>1246</v>
      </c>
      <c r="C802" s="15">
        <v>1</v>
      </c>
      <c r="D802" s="15">
        <v>0</v>
      </c>
      <c r="E802" s="15">
        <v>1</v>
      </c>
      <c r="F802" s="15">
        <v>0</v>
      </c>
      <c r="G802" s="15">
        <v>0</v>
      </c>
      <c r="H802" s="15">
        <v>0</v>
      </c>
      <c r="I802" s="15">
        <v>51</v>
      </c>
      <c r="J802" s="15">
        <v>0</v>
      </c>
      <c r="K802" s="15">
        <v>1</v>
      </c>
      <c r="L802" s="15">
        <v>0</v>
      </c>
      <c r="M802" s="15">
        <v>0</v>
      </c>
      <c r="N802" s="15">
        <v>0</v>
      </c>
      <c r="O802" s="15">
        <v>4</v>
      </c>
      <c r="P802" s="15">
        <v>30</v>
      </c>
      <c r="Q802" s="15">
        <v>0</v>
      </c>
      <c r="R802" s="15">
        <v>1</v>
      </c>
      <c r="S802" s="15">
        <v>1</v>
      </c>
      <c r="T802" s="15">
        <v>60000</v>
      </c>
      <c r="U802" s="15">
        <v>1</v>
      </c>
      <c r="V802" s="15">
        <v>1</v>
      </c>
      <c r="W802" s="15">
        <v>1</v>
      </c>
      <c r="X802" s="15">
        <v>5</v>
      </c>
      <c r="Y802" s="193">
        <v>3000</v>
      </c>
      <c r="Z802" s="15">
        <v>2</v>
      </c>
      <c r="AA802" s="15">
        <v>2.3333333333333335</v>
      </c>
      <c r="AB802" s="15">
        <v>1.6666666666666667</v>
      </c>
      <c r="AC802" s="15">
        <v>1</v>
      </c>
      <c r="AD802" s="15">
        <v>1</v>
      </c>
      <c r="AE802" s="15">
        <v>1.6</v>
      </c>
      <c r="AF802" s="15">
        <v>1</v>
      </c>
      <c r="AG802" s="15">
        <v>1</v>
      </c>
      <c r="AH802" s="15">
        <v>4</v>
      </c>
      <c r="AI802" s="15">
        <v>0</v>
      </c>
      <c r="AJ802" s="15">
        <v>1</v>
      </c>
      <c r="AK802" s="15">
        <v>1</v>
      </c>
      <c r="AL802" s="15">
        <v>4.2</v>
      </c>
      <c r="AM802" s="15">
        <v>4</v>
      </c>
      <c r="AN802" s="15">
        <v>4.5</v>
      </c>
      <c r="AO802" s="15">
        <v>3.6</v>
      </c>
      <c r="AP802" s="15">
        <v>3</v>
      </c>
      <c r="AQ802" s="15">
        <v>3.75</v>
      </c>
      <c r="AR802" s="27">
        <v>3.8416666666666668</v>
      </c>
      <c r="AS802" s="15">
        <f t="shared" si="84"/>
        <v>0</v>
      </c>
      <c r="AT802" s="15">
        <f t="shared" si="85"/>
        <v>0</v>
      </c>
      <c r="AU802" s="15">
        <f t="shared" si="86"/>
        <v>0</v>
      </c>
      <c r="AV802" s="15">
        <f t="shared" si="87"/>
        <v>-0.19999999999999973</v>
      </c>
      <c r="AW802" s="15">
        <f t="shared" si="88"/>
        <v>0</v>
      </c>
      <c r="AX802" s="15">
        <f t="shared" si="89"/>
        <v>-0.25</v>
      </c>
      <c r="AY802" s="15">
        <f t="shared" si="90"/>
        <v>-7.4999999999999734E-2</v>
      </c>
    </row>
    <row r="803" spans="1:51" x14ac:dyDescent="0.2">
      <c r="A803" s="15">
        <v>401</v>
      </c>
      <c r="B803" s="15">
        <v>1246</v>
      </c>
      <c r="C803" s="15">
        <v>1</v>
      </c>
      <c r="D803" s="15">
        <v>0</v>
      </c>
      <c r="E803" s="15">
        <v>1</v>
      </c>
      <c r="F803" s="15">
        <v>0</v>
      </c>
      <c r="G803" s="15">
        <v>0</v>
      </c>
      <c r="H803" s="15">
        <v>0</v>
      </c>
      <c r="I803" s="15">
        <v>51</v>
      </c>
      <c r="J803" s="15">
        <v>0</v>
      </c>
      <c r="K803" s="15">
        <v>1</v>
      </c>
      <c r="L803" s="15">
        <v>0</v>
      </c>
      <c r="M803" s="15">
        <v>0</v>
      </c>
      <c r="N803" s="15">
        <v>0</v>
      </c>
      <c r="O803" s="15">
        <v>4</v>
      </c>
      <c r="P803" s="15">
        <v>30</v>
      </c>
      <c r="Q803" s="15">
        <v>0</v>
      </c>
      <c r="R803" s="15">
        <v>1</v>
      </c>
      <c r="S803" s="15">
        <v>1</v>
      </c>
      <c r="T803" s="15">
        <v>60000</v>
      </c>
      <c r="U803" s="15">
        <v>1</v>
      </c>
      <c r="V803" s="15">
        <v>0</v>
      </c>
      <c r="W803" s="15">
        <v>1</v>
      </c>
      <c r="X803" s="15">
        <v>5</v>
      </c>
      <c r="Y803" s="193">
        <v>3000</v>
      </c>
      <c r="Z803" s="15">
        <v>2</v>
      </c>
      <c r="AA803" s="15">
        <v>2.3333333333333335</v>
      </c>
      <c r="AB803" s="15">
        <v>1.6666666666666667</v>
      </c>
      <c r="AC803" s="15">
        <v>1</v>
      </c>
      <c r="AD803" s="15">
        <v>1</v>
      </c>
      <c r="AE803" s="15">
        <v>1.6</v>
      </c>
      <c r="AF803" s="15">
        <v>1</v>
      </c>
      <c r="AG803" s="15">
        <v>1</v>
      </c>
      <c r="AH803" s="15">
        <v>4</v>
      </c>
      <c r="AI803" s="15">
        <v>0</v>
      </c>
      <c r="AJ803" s="15">
        <v>1</v>
      </c>
      <c r="AK803" s="15">
        <v>1</v>
      </c>
      <c r="AL803" s="27">
        <v>4.2</v>
      </c>
      <c r="AM803" s="27">
        <v>4</v>
      </c>
      <c r="AN803" s="27">
        <v>4.5</v>
      </c>
      <c r="AO803" s="27">
        <v>3.8</v>
      </c>
      <c r="AP803" s="27">
        <v>3</v>
      </c>
      <c r="AQ803" s="27">
        <v>4</v>
      </c>
      <c r="AR803" s="27">
        <v>3.9166666666666665</v>
      </c>
      <c r="AS803" s="15">
        <f t="shared" si="84"/>
        <v>-0.79999999999999982</v>
      </c>
      <c r="AT803" s="15">
        <f t="shared" si="85"/>
        <v>0</v>
      </c>
      <c r="AU803" s="15">
        <f t="shared" si="86"/>
        <v>-0.5</v>
      </c>
      <c r="AV803" s="15">
        <f t="shared" si="87"/>
        <v>-0.40000000000000036</v>
      </c>
      <c r="AW803" s="15">
        <f t="shared" si="88"/>
        <v>-1</v>
      </c>
      <c r="AX803" s="15">
        <f t="shared" si="89"/>
        <v>0.5</v>
      </c>
      <c r="AY803" s="15">
        <f t="shared" si="90"/>
        <v>-0.3666666666666667</v>
      </c>
    </row>
    <row r="804" spans="1:51" x14ac:dyDescent="0.2">
      <c r="A804" s="15">
        <v>402</v>
      </c>
      <c r="B804" s="15">
        <v>1247</v>
      </c>
      <c r="C804" s="15">
        <v>1</v>
      </c>
      <c r="D804" s="15">
        <v>0</v>
      </c>
      <c r="E804" s="15">
        <v>1</v>
      </c>
      <c r="F804" s="15">
        <v>0</v>
      </c>
      <c r="G804" s="15">
        <v>0</v>
      </c>
      <c r="H804" s="15">
        <v>1</v>
      </c>
      <c r="I804" s="15">
        <v>57</v>
      </c>
      <c r="J804" s="15">
        <v>0</v>
      </c>
      <c r="K804" s="15">
        <v>1</v>
      </c>
      <c r="L804" s="15">
        <v>0</v>
      </c>
      <c r="M804" s="15">
        <v>0</v>
      </c>
      <c r="N804" s="15">
        <v>0</v>
      </c>
      <c r="O804" s="15">
        <v>5</v>
      </c>
      <c r="P804" s="15">
        <v>27</v>
      </c>
      <c r="Q804" s="15">
        <v>1</v>
      </c>
      <c r="R804" s="15">
        <v>1</v>
      </c>
      <c r="S804" s="15">
        <v>1</v>
      </c>
      <c r="T804" s="15">
        <v>120000</v>
      </c>
      <c r="U804" s="15">
        <v>1</v>
      </c>
      <c r="V804" s="15">
        <v>1</v>
      </c>
      <c r="W804" s="15">
        <v>1</v>
      </c>
      <c r="X804" s="15">
        <v>17</v>
      </c>
      <c r="Y804" s="193">
        <v>700</v>
      </c>
      <c r="Z804" s="15">
        <v>2</v>
      </c>
      <c r="AA804" s="15">
        <v>2.3333333333333335</v>
      </c>
      <c r="AB804" s="15">
        <v>1</v>
      </c>
      <c r="AC804" s="15">
        <v>1</v>
      </c>
      <c r="AD804" s="15">
        <v>3</v>
      </c>
      <c r="AE804" s="15">
        <v>1.8666666666666667</v>
      </c>
      <c r="AF804" s="15">
        <v>1</v>
      </c>
      <c r="AG804" s="15">
        <v>1</v>
      </c>
      <c r="AH804" s="15">
        <v>1</v>
      </c>
      <c r="AI804" s="15">
        <v>0</v>
      </c>
      <c r="AJ804" s="15">
        <v>0</v>
      </c>
      <c r="AK804" s="15">
        <v>1</v>
      </c>
      <c r="AL804" s="15">
        <v>5</v>
      </c>
      <c r="AM804" s="15">
        <v>4</v>
      </c>
      <c r="AN804" s="15">
        <v>5</v>
      </c>
      <c r="AO804" s="15">
        <v>4.2</v>
      </c>
      <c r="AP804" s="15">
        <v>4</v>
      </c>
      <c r="AQ804" s="15">
        <v>3.5</v>
      </c>
      <c r="AR804" s="27">
        <v>4.2833333333333332</v>
      </c>
      <c r="AS804" s="15">
        <f t="shared" si="84"/>
        <v>0</v>
      </c>
      <c r="AT804" s="15">
        <f t="shared" si="85"/>
        <v>0</v>
      </c>
      <c r="AU804" s="15">
        <f t="shared" si="86"/>
        <v>0</v>
      </c>
      <c r="AV804" s="15">
        <f t="shared" si="87"/>
        <v>0</v>
      </c>
      <c r="AW804" s="15">
        <f t="shared" si="88"/>
        <v>0</v>
      </c>
      <c r="AX804" s="15">
        <f t="shared" si="89"/>
        <v>0</v>
      </c>
      <c r="AY804" s="15">
        <f t="shared" si="90"/>
        <v>0</v>
      </c>
    </row>
    <row r="805" spans="1:51" x14ac:dyDescent="0.2">
      <c r="A805" s="15">
        <v>402</v>
      </c>
      <c r="B805" s="15">
        <v>1247</v>
      </c>
      <c r="C805" s="15">
        <v>1</v>
      </c>
      <c r="D805" s="15">
        <v>0</v>
      </c>
      <c r="E805" s="15">
        <v>1</v>
      </c>
      <c r="F805" s="15">
        <v>0</v>
      </c>
      <c r="G805" s="15">
        <v>0</v>
      </c>
      <c r="H805" s="15">
        <v>1</v>
      </c>
      <c r="I805" s="15">
        <v>57</v>
      </c>
      <c r="J805" s="15">
        <v>0</v>
      </c>
      <c r="K805" s="15">
        <v>1</v>
      </c>
      <c r="L805" s="15">
        <v>0</v>
      </c>
      <c r="M805" s="15">
        <v>0</v>
      </c>
      <c r="N805" s="15">
        <v>0</v>
      </c>
      <c r="O805" s="15">
        <v>5</v>
      </c>
      <c r="P805" s="15">
        <v>27</v>
      </c>
      <c r="Q805" s="15">
        <v>1</v>
      </c>
      <c r="R805" s="15">
        <v>1</v>
      </c>
      <c r="S805" s="15">
        <v>1</v>
      </c>
      <c r="T805" s="15">
        <v>120000</v>
      </c>
      <c r="U805" s="15">
        <v>1</v>
      </c>
      <c r="V805" s="15">
        <v>0</v>
      </c>
      <c r="W805" s="15">
        <v>1</v>
      </c>
      <c r="X805" s="15">
        <v>17</v>
      </c>
      <c r="Y805" s="193">
        <v>700</v>
      </c>
      <c r="Z805" s="15">
        <v>2</v>
      </c>
      <c r="AA805" s="15">
        <v>2.3333333333333335</v>
      </c>
      <c r="AB805" s="15">
        <v>1</v>
      </c>
      <c r="AC805" s="15">
        <v>1</v>
      </c>
      <c r="AD805" s="15">
        <v>3</v>
      </c>
      <c r="AE805" s="15">
        <v>1.8666666666666667</v>
      </c>
      <c r="AF805" s="15">
        <v>1</v>
      </c>
      <c r="AG805" s="15">
        <v>1</v>
      </c>
      <c r="AH805" s="15">
        <v>1</v>
      </c>
      <c r="AI805" s="15">
        <v>0</v>
      </c>
      <c r="AJ805" s="15">
        <v>0</v>
      </c>
      <c r="AK805" s="15">
        <v>1</v>
      </c>
      <c r="AL805" s="27">
        <v>5</v>
      </c>
      <c r="AM805" s="27">
        <v>4</v>
      </c>
      <c r="AN805" s="27">
        <v>5</v>
      </c>
      <c r="AO805" s="27">
        <v>4.2</v>
      </c>
      <c r="AP805" s="27">
        <v>4</v>
      </c>
      <c r="AQ805" s="27">
        <v>3.5</v>
      </c>
      <c r="AR805" s="27">
        <v>4.2833333333333332</v>
      </c>
      <c r="AS805" s="15">
        <f t="shared" si="84"/>
        <v>0.40000000000000036</v>
      </c>
      <c r="AT805" s="15">
        <f t="shared" si="85"/>
        <v>0.33333333333333348</v>
      </c>
      <c r="AU805" s="15">
        <f t="shared" si="86"/>
        <v>1</v>
      </c>
      <c r="AV805" s="15">
        <f t="shared" si="87"/>
        <v>0.20000000000000018</v>
      </c>
      <c r="AW805" s="15">
        <f t="shared" si="88"/>
        <v>0.33333333333333348</v>
      </c>
      <c r="AX805" s="15">
        <f t="shared" si="89"/>
        <v>0</v>
      </c>
      <c r="AY805" s="15">
        <f t="shared" si="90"/>
        <v>0.37777777777777777</v>
      </c>
    </row>
    <row r="806" spans="1:51" x14ac:dyDescent="0.2">
      <c r="A806" s="15">
        <v>403</v>
      </c>
      <c r="B806" s="15">
        <v>1248</v>
      </c>
      <c r="C806" s="15">
        <v>1</v>
      </c>
      <c r="D806" s="15">
        <v>0</v>
      </c>
      <c r="E806" s="15">
        <v>1</v>
      </c>
      <c r="F806" s="15">
        <v>0</v>
      </c>
      <c r="G806" s="15">
        <v>0</v>
      </c>
      <c r="H806" s="15">
        <v>1</v>
      </c>
      <c r="I806" s="15">
        <v>64</v>
      </c>
      <c r="J806" s="15">
        <v>0</v>
      </c>
      <c r="K806" s="15">
        <v>1</v>
      </c>
      <c r="L806" s="15">
        <v>0</v>
      </c>
      <c r="M806" s="15">
        <v>0</v>
      </c>
      <c r="N806" s="15">
        <v>0</v>
      </c>
      <c r="O806" s="15">
        <v>2</v>
      </c>
      <c r="P806" s="15">
        <v>23</v>
      </c>
      <c r="Q806" s="15">
        <v>0</v>
      </c>
      <c r="R806" s="15">
        <v>1</v>
      </c>
      <c r="S806" s="15">
        <v>1</v>
      </c>
      <c r="T806" s="15">
        <v>100000</v>
      </c>
      <c r="U806" s="15">
        <v>1</v>
      </c>
      <c r="V806" s="15">
        <v>1</v>
      </c>
      <c r="W806" s="15">
        <v>1</v>
      </c>
      <c r="X806" s="15">
        <v>20</v>
      </c>
      <c r="Y806" s="193">
        <v>350</v>
      </c>
      <c r="Z806" s="15">
        <v>2</v>
      </c>
      <c r="AA806" s="15">
        <v>2.3333333333333335</v>
      </c>
      <c r="AB806" s="15">
        <v>1.6666666666666667</v>
      </c>
      <c r="AC806" s="15">
        <v>1</v>
      </c>
      <c r="AD806" s="15">
        <v>1</v>
      </c>
      <c r="AE806" s="15">
        <v>1.6</v>
      </c>
      <c r="AF806" s="15">
        <v>1</v>
      </c>
      <c r="AG806" s="15">
        <v>1</v>
      </c>
      <c r="AH806" s="15">
        <v>4</v>
      </c>
      <c r="AI806" s="15">
        <v>0</v>
      </c>
      <c r="AJ806" s="15">
        <v>1</v>
      </c>
      <c r="AK806" s="15">
        <v>1</v>
      </c>
      <c r="AL806" s="15">
        <v>4.5999999999999996</v>
      </c>
      <c r="AM806" s="15">
        <v>3.6666666666666665</v>
      </c>
      <c r="AN806" s="15">
        <v>4</v>
      </c>
      <c r="AO806" s="15">
        <v>4</v>
      </c>
      <c r="AP806" s="15">
        <v>3.6666666666666665</v>
      </c>
      <c r="AQ806" s="15">
        <v>3.5</v>
      </c>
      <c r="AR806" s="27">
        <v>3.9055555555555554</v>
      </c>
      <c r="AS806" s="15">
        <f t="shared" si="84"/>
        <v>0</v>
      </c>
      <c r="AT806" s="15">
        <f t="shared" si="85"/>
        <v>0</v>
      </c>
      <c r="AU806" s="15">
        <f t="shared" si="86"/>
        <v>0</v>
      </c>
      <c r="AV806" s="15">
        <f t="shared" si="87"/>
        <v>0</v>
      </c>
      <c r="AW806" s="15">
        <f t="shared" si="88"/>
        <v>0</v>
      </c>
      <c r="AX806" s="15">
        <f t="shared" si="89"/>
        <v>0</v>
      </c>
      <c r="AY806" s="15">
        <f t="shared" si="90"/>
        <v>0</v>
      </c>
    </row>
    <row r="807" spans="1:51" x14ac:dyDescent="0.2">
      <c r="A807" s="15">
        <v>403</v>
      </c>
      <c r="B807" s="15">
        <v>1248</v>
      </c>
      <c r="C807" s="15">
        <v>1</v>
      </c>
      <c r="D807" s="15">
        <v>0</v>
      </c>
      <c r="E807" s="15">
        <v>1</v>
      </c>
      <c r="F807" s="15">
        <v>0</v>
      </c>
      <c r="G807" s="15">
        <v>0</v>
      </c>
      <c r="H807" s="15">
        <v>1</v>
      </c>
      <c r="I807" s="15">
        <v>64</v>
      </c>
      <c r="J807" s="15">
        <v>0</v>
      </c>
      <c r="K807" s="15">
        <v>1</v>
      </c>
      <c r="L807" s="15">
        <v>0</v>
      </c>
      <c r="M807" s="15">
        <v>0</v>
      </c>
      <c r="N807" s="15">
        <v>0</v>
      </c>
      <c r="O807" s="15">
        <v>2</v>
      </c>
      <c r="P807" s="15">
        <v>23</v>
      </c>
      <c r="Q807" s="15">
        <v>0</v>
      </c>
      <c r="R807" s="15">
        <v>1</v>
      </c>
      <c r="S807" s="15">
        <v>1</v>
      </c>
      <c r="T807" s="15">
        <v>100000</v>
      </c>
      <c r="U807" s="15">
        <v>1</v>
      </c>
      <c r="V807" s="15">
        <v>0</v>
      </c>
      <c r="W807" s="15">
        <v>1</v>
      </c>
      <c r="X807" s="15">
        <v>20</v>
      </c>
      <c r="Y807" s="193">
        <v>300</v>
      </c>
      <c r="Z807" s="15">
        <v>2</v>
      </c>
      <c r="AA807" s="15">
        <v>2.3333333333333335</v>
      </c>
      <c r="AB807" s="15">
        <v>1.6666666666666667</v>
      </c>
      <c r="AC807" s="15">
        <v>1</v>
      </c>
      <c r="AD807" s="15">
        <v>1</v>
      </c>
      <c r="AE807" s="15">
        <v>1.6</v>
      </c>
      <c r="AF807" s="15">
        <v>1</v>
      </c>
      <c r="AG807" s="15">
        <v>1</v>
      </c>
      <c r="AH807" s="15">
        <v>4</v>
      </c>
      <c r="AI807" s="15">
        <v>0</v>
      </c>
      <c r="AJ807" s="15">
        <v>1</v>
      </c>
      <c r="AK807" s="15">
        <v>1</v>
      </c>
      <c r="AL807" s="27">
        <v>4.5999999999999996</v>
      </c>
      <c r="AM807" s="27">
        <v>3.6666666666666665</v>
      </c>
      <c r="AN807" s="27">
        <v>4</v>
      </c>
      <c r="AO807" s="27">
        <v>4</v>
      </c>
      <c r="AP807" s="27">
        <v>3.6666666666666665</v>
      </c>
      <c r="AQ807" s="27">
        <v>3.5</v>
      </c>
      <c r="AR807" s="27">
        <v>3.9055555555555554</v>
      </c>
      <c r="AS807" s="15">
        <f t="shared" si="84"/>
        <v>-0.40000000000000036</v>
      </c>
      <c r="AT807" s="15">
        <f t="shared" si="85"/>
        <v>-1.3333333333333335</v>
      </c>
      <c r="AU807" s="15">
        <f t="shared" si="86"/>
        <v>-1</v>
      </c>
      <c r="AV807" s="15">
        <f t="shared" si="87"/>
        <v>-1</v>
      </c>
      <c r="AW807" s="15">
        <f t="shared" si="88"/>
        <v>-1.3333333333333335</v>
      </c>
      <c r="AX807" s="15">
        <f t="shared" si="89"/>
        <v>-1.5</v>
      </c>
      <c r="AY807" s="15">
        <f t="shared" si="90"/>
        <v>-1.0944444444444446</v>
      </c>
    </row>
    <row r="808" spans="1:51" x14ac:dyDescent="0.2">
      <c r="A808" s="15">
        <v>404</v>
      </c>
      <c r="B808" s="15">
        <v>2100</v>
      </c>
      <c r="C808" s="15">
        <v>1</v>
      </c>
      <c r="D808" s="15">
        <v>0</v>
      </c>
      <c r="E808" s="15">
        <v>0</v>
      </c>
      <c r="F808" s="15">
        <v>0</v>
      </c>
      <c r="G808" s="15">
        <v>0</v>
      </c>
      <c r="H808" s="15">
        <v>1</v>
      </c>
      <c r="I808" s="15">
        <v>57</v>
      </c>
      <c r="J808" s="15">
        <v>0</v>
      </c>
      <c r="K808" s="15">
        <v>1</v>
      </c>
      <c r="L808" s="15">
        <v>0</v>
      </c>
      <c r="M808" s="15">
        <v>0</v>
      </c>
      <c r="N808" s="15">
        <v>0</v>
      </c>
      <c r="O808" s="15">
        <v>4</v>
      </c>
      <c r="P808" s="15">
        <v>25</v>
      </c>
      <c r="Q808" s="15">
        <v>0</v>
      </c>
      <c r="R808" s="15">
        <v>0</v>
      </c>
      <c r="S808" s="15">
        <v>0</v>
      </c>
      <c r="T808" s="15">
        <v>0</v>
      </c>
      <c r="U808" s="15">
        <v>1</v>
      </c>
      <c r="V808" s="15">
        <v>1</v>
      </c>
      <c r="W808" s="15">
        <v>1</v>
      </c>
      <c r="X808" s="15">
        <v>0.75</v>
      </c>
      <c r="Y808" s="193">
        <v>1.3333333333333333</v>
      </c>
      <c r="Z808" s="15">
        <v>1</v>
      </c>
      <c r="AA808" s="15">
        <v>1</v>
      </c>
      <c r="AB808" s="15">
        <v>1</v>
      </c>
      <c r="AC808" s="15">
        <v>1</v>
      </c>
      <c r="AD808" s="15">
        <v>1</v>
      </c>
      <c r="AE808" s="15">
        <v>1</v>
      </c>
      <c r="AF808" s="15">
        <v>1</v>
      </c>
      <c r="AG808" s="15">
        <v>1</v>
      </c>
      <c r="AH808" s="15">
        <v>2</v>
      </c>
      <c r="AI808" s="15">
        <v>0</v>
      </c>
      <c r="AJ808" s="15">
        <v>0</v>
      </c>
      <c r="AK808" s="15">
        <v>1</v>
      </c>
      <c r="AL808" s="15">
        <v>5</v>
      </c>
      <c r="AM808" s="15">
        <v>5</v>
      </c>
      <c r="AN808" s="15">
        <v>5</v>
      </c>
      <c r="AO808" s="15">
        <v>5</v>
      </c>
      <c r="AP808" s="15">
        <v>5</v>
      </c>
      <c r="AQ808" s="15">
        <v>5</v>
      </c>
      <c r="AR808" s="27">
        <v>5</v>
      </c>
      <c r="AS808" s="15">
        <f t="shared" si="84"/>
        <v>0</v>
      </c>
      <c r="AT808" s="15">
        <f t="shared" si="85"/>
        <v>0</v>
      </c>
      <c r="AU808" s="15">
        <f t="shared" si="86"/>
        <v>0</v>
      </c>
      <c r="AV808" s="15">
        <f t="shared" si="87"/>
        <v>0</v>
      </c>
      <c r="AW808" s="15">
        <f t="shared" si="88"/>
        <v>0</v>
      </c>
      <c r="AX808" s="15">
        <f t="shared" si="89"/>
        <v>0</v>
      </c>
      <c r="AY808" s="15">
        <f t="shared" si="90"/>
        <v>0</v>
      </c>
    </row>
    <row r="809" spans="1:51" x14ac:dyDescent="0.2">
      <c r="A809" s="15">
        <v>404</v>
      </c>
      <c r="B809" s="15">
        <v>2100</v>
      </c>
      <c r="C809" s="15">
        <v>1</v>
      </c>
      <c r="D809" s="15">
        <v>0</v>
      </c>
      <c r="E809" s="15">
        <v>0</v>
      </c>
      <c r="F809" s="15">
        <v>0</v>
      </c>
      <c r="G809" s="15">
        <v>0</v>
      </c>
      <c r="H809" s="15">
        <v>1</v>
      </c>
      <c r="I809" s="15">
        <v>57</v>
      </c>
      <c r="J809" s="15">
        <v>0</v>
      </c>
      <c r="K809" s="15">
        <v>1</v>
      </c>
      <c r="L809" s="15">
        <v>0</v>
      </c>
      <c r="M809" s="15">
        <v>0</v>
      </c>
      <c r="N809" s="15">
        <v>0</v>
      </c>
      <c r="O809" s="15">
        <v>4</v>
      </c>
      <c r="P809" s="15">
        <v>25</v>
      </c>
      <c r="Q809" s="15">
        <v>0</v>
      </c>
      <c r="R809" s="15">
        <v>0</v>
      </c>
      <c r="S809" s="15">
        <v>0</v>
      </c>
      <c r="T809" s="15">
        <v>0</v>
      </c>
      <c r="U809" s="15">
        <v>1</v>
      </c>
      <c r="V809" s="15">
        <v>0</v>
      </c>
      <c r="W809" s="15">
        <v>1</v>
      </c>
      <c r="X809" s="15">
        <v>0.75</v>
      </c>
      <c r="Y809" s="193">
        <v>1.3333333333333333</v>
      </c>
      <c r="Z809" s="15">
        <v>1</v>
      </c>
      <c r="AA809" s="15">
        <v>1</v>
      </c>
      <c r="AB809" s="15">
        <v>1</v>
      </c>
      <c r="AC809" s="15">
        <v>1</v>
      </c>
      <c r="AD809" s="15">
        <v>1</v>
      </c>
      <c r="AE809" s="15">
        <v>1</v>
      </c>
      <c r="AF809" s="15">
        <v>1</v>
      </c>
      <c r="AG809" s="15">
        <v>1</v>
      </c>
      <c r="AH809" s="15">
        <v>2</v>
      </c>
      <c r="AI809" s="15">
        <v>0</v>
      </c>
      <c r="AJ809" s="15">
        <v>0</v>
      </c>
      <c r="AK809" s="15">
        <v>1</v>
      </c>
      <c r="AL809" s="27">
        <v>5</v>
      </c>
      <c r="AM809" s="27">
        <v>5</v>
      </c>
      <c r="AN809" s="27">
        <v>5</v>
      </c>
      <c r="AO809" s="27">
        <v>5</v>
      </c>
      <c r="AP809" s="27">
        <v>5</v>
      </c>
      <c r="AQ809" s="27">
        <v>5</v>
      </c>
      <c r="AR809" s="27">
        <v>5</v>
      </c>
      <c r="AS809" s="15">
        <f t="shared" si="84"/>
        <v>0</v>
      </c>
      <c r="AT809" s="15">
        <f t="shared" si="85"/>
        <v>0</v>
      </c>
      <c r="AU809" s="15">
        <f t="shared" si="86"/>
        <v>0</v>
      </c>
      <c r="AV809" s="15">
        <f t="shared" si="87"/>
        <v>0</v>
      </c>
      <c r="AW809" s="15">
        <f t="shared" si="88"/>
        <v>0</v>
      </c>
      <c r="AX809" s="15">
        <f t="shared" si="89"/>
        <v>0</v>
      </c>
      <c r="AY809" s="15">
        <f t="shared" si="90"/>
        <v>0</v>
      </c>
    </row>
    <row r="810" spans="1:51" x14ac:dyDescent="0.2">
      <c r="A810" s="15">
        <v>405</v>
      </c>
      <c r="B810" s="15">
        <v>2101</v>
      </c>
      <c r="C810" s="15">
        <v>1</v>
      </c>
      <c r="D810" s="15">
        <v>0</v>
      </c>
      <c r="E810" s="15">
        <v>0</v>
      </c>
      <c r="F810" s="15">
        <v>0</v>
      </c>
      <c r="G810" s="15">
        <v>0</v>
      </c>
      <c r="H810" s="15">
        <v>1</v>
      </c>
      <c r="I810" s="15">
        <v>54</v>
      </c>
      <c r="J810" s="15">
        <v>0</v>
      </c>
      <c r="K810" s="15">
        <v>0</v>
      </c>
      <c r="L810" s="15">
        <v>0</v>
      </c>
      <c r="M810" s="15">
        <v>1</v>
      </c>
      <c r="N810" s="15">
        <v>0</v>
      </c>
      <c r="O810" s="15">
        <v>5</v>
      </c>
      <c r="P810" s="15">
        <v>40</v>
      </c>
      <c r="Q810" s="15">
        <v>0</v>
      </c>
      <c r="R810" s="15">
        <v>0</v>
      </c>
      <c r="S810" s="15">
        <v>0</v>
      </c>
      <c r="T810" s="15">
        <v>0</v>
      </c>
      <c r="U810" s="15">
        <v>1</v>
      </c>
      <c r="V810" s="15">
        <v>1</v>
      </c>
      <c r="W810" s="15">
        <v>1</v>
      </c>
      <c r="X810" s="15">
        <v>53</v>
      </c>
      <c r="Y810" s="193">
        <v>1962.2641509433963</v>
      </c>
      <c r="Z810" s="15">
        <v>1</v>
      </c>
      <c r="AA810" s="15">
        <v>1</v>
      </c>
      <c r="AB810" s="15">
        <v>1</v>
      </c>
      <c r="AC810" s="15">
        <v>1</v>
      </c>
      <c r="AD810" s="15">
        <v>1</v>
      </c>
      <c r="AE810" s="15">
        <v>1</v>
      </c>
      <c r="AF810" s="15">
        <v>1</v>
      </c>
      <c r="AG810" s="15">
        <v>1</v>
      </c>
      <c r="AH810" s="15">
        <v>2</v>
      </c>
      <c r="AI810" s="15">
        <v>0</v>
      </c>
      <c r="AJ810" s="15">
        <v>0</v>
      </c>
      <c r="AK810" s="15">
        <v>1</v>
      </c>
      <c r="AL810" s="15">
        <v>5</v>
      </c>
      <c r="AM810" s="15">
        <v>5</v>
      </c>
      <c r="AN810" s="15">
        <v>5</v>
      </c>
      <c r="AO810" s="15">
        <v>5</v>
      </c>
      <c r="AP810" s="15">
        <v>5</v>
      </c>
      <c r="AQ810" s="15">
        <v>5</v>
      </c>
      <c r="AR810" s="27">
        <v>5</v>
      </c>
      <c r="AS810" s="15">
        <f t="shared" si="84"/>
        <v>1</v>
      </c>
      <c r="AT810" s="15">
        <f t="shared" si="85"/>
        <v>2</v>
      </c>
      <c r="AU810" s="15">
        <f t="shared" si="86"/>
        <v>1.25</v>
      </c>
      <c r="AV810" s="15">
        <f t="shared" si="87"/>
        <v>0.40000000000000036</v>
      </c>
      <c r="AW810" s="15">
        <f t="shared" si="88"/>
        <v>0</v>
      </c>
      <c r="AX810" s="15">
        <f t="shared" si="89"/>
        <v>0</v>
      </c>
      <c r="AY810" s="15">
        <f t="shared" si="90"/>
        <v>0.77499999999999947</v>
      </c>
    </row>
    <row r="811" spans="1:51" x14ac:dyDescent="0.2">
      <c r="A811" s="15">
        <v>405</v>
      </c>
      <c r="B811" s="15">
        <v>2101</v>
      </c>
      <c r="C811" s="15">
        <v>1</v>
      </c>
      <c r="D811" s="15">
        <v>0</v>
      </c>
      <c r="E811" s="15">
        <v>0</v>
      </c>
      <c r="F811" s="15">
        <v>0</v>
      </c>
      <c r="G811" s="15">
        <v>0</v>
      </c>
      <c r="H811" s="15">
        <v>1</v>
      </c>
      <c r="I811" s="15">
        <v>54</v>
      </c>
      <c r="J811" s="15">
        <v>0</v>
      </c>
      <c r="K811" s="15">
        <v>0</v>
      </c>
      <c r="L811" s="15">
        <v>0</v>
      </c>
      <c r="M811" s="15">
        <v>1</v>
      </c>
      <c r="N811" s="15">
        <v>0</v>
      </c>
      <c r="O811" s="15">
        <v>5</v>
      </c>
      <c r="P811" s="15">
        <v>40</v>
      </c>
      <c r="Q811" s="15">
        <v>0</v>
      </c>
      <c r="R811" s="15">
        <v>0</v>
      </c>
      <c r="S811" s="15">
        <v>0</v>
      </c>
      <c r="T811" s="15">
        <v>0</v>
      </c>
      <c r="U811" s="15">
        <v>1</v>
      </c>
      <c r="V811" s="15">
        <v>0</v>
      </c>
      <c r="W811" s="15">
        <v>1</v>
      </c>
      <c r="X811" s="15">
        <v>53</v>
      </c>
      <c r="Y811" s="193">
        <v>2075.4716981132074</v>
      </c>
      <c r="Z811" s="15">
        <v>1</v>
      </c>
      <c r="AA811" s="15">
        <v>1</v>
      </c>
      <c r="AB811" s="15">
        <v>1</v>
      </c>
      <c r="AC811" s="15">
        <v>1</v>
      </c>
      <c r="AD811" s="15">
        <v>1</v>
      </c>
      <c r="AE811" s="15">
        <v>1</v>
      </c>
      <c r="AF811" s="15">
        <v>1</v>
      </c>
      <c r="AG811" s="15">
        <v>1</v>
      </c>
      <c r="AH811" s="15">
        <v>2</v>
      </c>
      <c r="AI811" s="15">
        <v>0</v>
      </c>
      <c r="AJ811" s="15">
        <v>0</v>
      </c>
      <c r="AK811" s="15">
        <v>1</v>
      </c>
      <c r="AL811" s="27">
        <v>4</v>
      </c>
      <c r="AM811" s="27">
        <v>3</v>
      </c>
      <c r="AN811" s="27">
        <v>3.75</v>
      </c>
      <c r="AO811" s="27">
        <v>4.5999999999999996</v>
      </c>
      <c r="AP811" s="27">
        <v>5</v>
      </c>
      <c r="AQ811" s="27">
        <v>5</v>
      </c>
      <c r="AR811" s="27">
        <v>4.2250000000000005</v>
      </c>
      <c r="AS811" s="15">
        <f t="shared" si="84"/>
        <v>1</v>
      </c>
      <c r="AT811" s="15">
        <f t="shared" si="85"/>
        <v>0.33333333333333348</v>
      </c>
      <c r="AU811" s="15">
        <f t="shared" si="86"/>
        <v>1.5</v>
      </c>
      <c r="AV811" s="15">
        <f t="shared" si="87"/>
        <v>2.3999999999999995</v>
      </c>
      <c r="AW811" s="15">
        <f t="shared" si="88"/>
        <v>2.6666666666666665</v>
      </c>
      <c r="AX811" s="15">
        <f t="shared" si="89"/>
        <v>3</v>
      </c>
      <c r="AY811" s="15">
        <f t="shared" si="90"/>
        <v>1.8166666666666669</v>
      </c>
    </row>
    <row r="812" spans="1:51" x14ac:dyDescent="0.2">
      <c r="A812" s="15">
        <v>406</v>
      </c>
      <c r="B812" s="15">
        <v>2120</v>
      </c>
      <c r="C812" s="15">
        <v>1</v>
      </c>
      <c r="D812" s="15">
        <v>0</v>
      </c>
      <c r="E812" s="15">
        <v>0</v>
      </c>
      <c r="F812" s="15">
        <v>1</v>
      </c>
      <c r="G812" s="15">
        <v>0</v>
      </c>
      <c r="H812" s="15">
        <v>1</v>
      </c>
      <c r="I812" s="15">
        <v>60</v>
      </c>
      <c r="J812" s="15">
        <v>0</v>
      </c>
      <c r="K812" s="15">
        <v>0</v>
      </c>
      <c r="L812" s="15">
        <v>0</v>
      </c>
      <c r="M812" s="15">
        <v>0</v>
      </c>
      <c r="N812" s="15">
        <v>0</v>
      </c>
      <c r="O812" s="15">
        <v>3</v>
      </c>
      <c r="P812" s="15">
        <v>40</v>
      </c>
      <c r="Q812" s="15">
        <v>0</v>
      </c>
      <c r="R812" s="15">
        <v>1</v>
      </c>
      <c r="S812" s="15">
        <v>0</v>
      </c>
      <c r="T812" s="15">
        <v>0</v>
      </c>
      <c r="U812" s="15">
        <v>1</v>
      </c>
      <c r="V812" s="15">
        <v>1</v>
      </c>
      <c r="W812" s="15">
        <v>1</v>
      </c>
      <c r="X812" s="15">
        <v>10</v>
      </c>
      <c r="Y812" s="193">
        <v>1600</v>
      </c>
      <c r="Z812" s="15">
        <v>2</v>
      </c>
      <c r="AA812" s="15">
        <v>2.3333333333333335</v>
      </c>
      <c r="AB812" s="15">
        <v>2</v>
      </c>
      <c r="AC812" s="15">
        <v>2</v>
      </c>
      <c r="AD812" s="15">
        <v>3.5</v>
      </c>
      <c r="AE812" s="15">
        <v>2.3666666666666667</v>
      </c>
      <c r="AF812" s="15">
        <v>4</v>
      </c>
      <c r="AG812" s="15">
        <v>0</v>
      </c>
      <c r="AH812" s="15">
        <v>5</v>
      </c>
      <c r="AI812" s="15" t="s">
        <v>1008</v>
      </c>
      <c r="AJ812" s="15" t="s">
        <v>1008</v>
      </c>
      <c r="AK812" s="15" t="s">
        <v>1007</v>
      </c>
      <c r="AL812" s="15">
        <v>3</v>
      </c>
      <c r="AM812" s="15">
        <v>2.6666666666666665</v>
      </c>
      <c r="AN812" s="15">
        <v>2.25</v>
      </c>
      <c r="AO812" s="15">
        <v>2.2000000000000002</v>
      </c>
      <c r="AP812" s="15">
        <v>2.3333333333333335</v>
      </c>
      <c r="AQ812" s="15">
        <v>2</v>
      </c>
      <c r="AR812" s="27">
        <v>2.4083333333333337</v>
      </c>
      <c r="AS812" s="15">
        <f t="shared" si="84"/>
        <v>0</v>
      </c>
      <c r="AT812" s="15">
        <f t="shared" si="85"/>
        <v>0</v>
      </c>
      <c r="AU812" s="15">
        <f t="shared" si="86"/>
        <v>0</v>
      </c>
      <c r="AV812" s="15">
        <f t="shared" si="87"/>
        <v>0</v>
      </c>
      <c r="AW812" s="15">
        <f t="shared" si="88"/>
        <v>0</v>
      </c>
      <c r="AX812" s="15">
        <f t="shared" si="89"/>
        <v>0</v>
      </c>
      <c r="AY812" s="15">
        <f t="shared" si="90"/>
        <v>0</v>
      </c>
    </row>
    <row r="813" spans="1:51" x14ac:dyDescent="0.2">
      <c r="A813" s="15">
        <v>406</v>
      </c>
      <c r="B813" s="15">
        <v>2120</v>
      </c>
      <c r="C813" s="15">
        <v>1</v>
      </c>
      <c r="D813" s="15">
        <v>0</v>
      </c>
      <c r="E813" s="15">
        <v>0</v>
      </c>
      <c r="F813" s="15">
        <v>1</v>
      </c>
      <c r="G813" s="15">
        <v>0</v>
      </c>
      <c r="H813" s="15">
        <v>1</v>
      </c>
      <c r="I813" s="15">
        <v>60</v>
      </c>
      <c r="J813" s="15">
        <v>0</v>
      </c>
      <c r="K813" s="15">
        <v>0</v>
      </c>
      <c r="L813" s="15">
        <v>0</v>
      </c>
      <c r="M813" s="15">
        <v>0</v>
      </c>
      <c r="N813" s="15">
        <v>0</v>
      </c>
      <c r="O813" s="15">
        <v>3</v>
      </c>
      <c r="P813" s="15">
        <v>40</v>
      </c>
      <c r="Q813" s="15">
        <v>0</v>
      </c>
      <c r="R813" s="15">
        <v>1</v>
      </c>
      <c r="S813" s="15">
        <v>0</v>
      </c>
      <c r="T813" s="15">
        <v>0</v>
      </c>
      <c r="U813" s="15">
        <v>1</v>
      </c>
      <c r="V813" s="15">
        <v>0</v>
      </c>
      <c r="W813" s="15">
        <v>1</v>
      </c>
      <c r="X813" s="15">
        <v>10</v>
      </c>
      <c r="Y813" s="193">
        <v>1300</v>
      </c>
      <c r="Z813" s="15">
        <v>2</v>
      </c>
      <c r="AA813" s="15">
        <v>2.3333333333333335</v>
      </c>
      <c r="AB813" s="15">
        <v>2</v>
      </c>
      <c r="AC813" s="15">
        <v>2</v>
      </c>
      <c r="AD813" s="15">
        <v>3.5</v>
      </c>
      <c r="AE813" s="15">
        <v>2.3666666666666667</v>
      </c>
      <c r="AF813" s="15">
        <v>4</v>
      </c>
      <c r="AG813" s="15">
        <v>0</v>
      </c>
      <c r="AH813" s="15">
        <v>5</v>
      </c>
      <c r="AI813" s="15" t="s">
        <v>1008</v>
      </c>
      <c r="AJ813" s="15" t="s">
        <v>1008</v>
      </c>
      <c r="AK813" s="15" t="s">
        <v>1007</v>
      </c>
      <c r="AL813" s="27">
        <v>3</v>
      </c>
      <c r="AM813" s="27">
        <v>2.6666666666666665</v>
      </c>
      <c r="AN813" s="27">
        <v>2.25</v>
      </c>
      <c r="AO813" s="27">
        <v>2.2000000000000002</v>
      </c>
      <c r="AP813" s="27">
        <v>2.3333333333333335</v>
      </c>
      <c r="AQ813" s="27">
        <v>2</v>
      </c>
      <c r="AR813" s="27">
        <v>2.4083333333333337</v>
      </c>
      <c r="AS813" s="15">
        <f t="shared" si="84"/>
        <v>-1.2000000000000002</v>
      </c>
      <c r="AT813" s="15">
        <f t="shared" si="85"/>
        <v>-1.3333333333333335</v>
      </c>
      <c r="AU813" s="15">
        <f t="shared" si="86"/>
        <v>-2</v>
      </c>
      <c r="AV813" s="15">
        <f t="shared" si="87"/>
        <v>-1.7999999999999998</v>
      </c>
      <c r="AW813" s="15">
        <f t="shared" si="88"/>
        <v>-1.6666666666666665</v>
      </c>
      <c r="AX813" s="15">
        <f t="shared" si="89"/>
        <v>-3</v>
      </c>
      <c r="AY813" s="15">
        <f t="shared" si="90"/>
        <v>-1.8333333333333326</v>
      </c>
    </row>
    <row r="814" spans="1:51" x14ac:dyDescent="0.2">
      <c r="A814" s="15">
        <v>407</v>
      </c>
      <c r="B814" s="15">
        <v>2121</v>
      </c>
      <c r="C814" s="15">
        <v>1</v>
      </c>
      <c r="D814" s="15">
        <v>0</v>
      </c>
      <c r="E814" s="15">
        <v>0</v>
      </c>
      <c r="F814" s="15">
        <v>1</v>
      </c>
      <c r="G814" s="15">
        <v>0</v>
      </c>
      <c r="H814" s="15">
        <v>1</v>
      </c>
      <c r="I814" s="15">
        <v>65</v>
      </c>
      <c r="J814" s="15">
        <v>0</v>
      </c>
      <c r="K814" s="15">
        <v>0</v>
      </c>
      <c r="L814" s="15">
        <v>1</v>
      </c>
      <c r="M814" s="15">
        <v>0</v>
      </c>
      <c r="N814" s="15">
        <v>0</v>
      </c>
      <c r="O814" s="15">
        <v>4</v>
      </c>
      <c r="P814" s="15">
        <v>30</v>
      </c>
      <c r="Q814" s="15">
        <v>0</v>
      </c>
      <c r="R814" s="15">
        <v>0</v>
      </c>
      <c r="S814" s="15">
        <v>1</v>
      </c>
      <c r="T814" s="15">
        <v>480000</v>
      </c>
      <c r="U814" s="15">
        <v>1</v>
      </c>
      <c r="V814" s="15">
        <v>1</v>
      </c>
      <c r="W814" s="15">
        <v>1</v>
      </c>
      <c r="X814" s="15">
        <v>1</v>
      </c>
      <c r="Y814" s="193">
        <v>3000</v>
      </c>
      <c r="Z814" s="15">
        <v>1.75</v>
      </c>
      <c r="AA814" s="15">
        <v>1</v>
      </c>
      <c r="AB814" s="15">
        <v>1</v>
      </c>
      <c r="AC814" s="15">
        <v>1</v>
      </c>
      <c r="AD814" s="15">
        <v>1</v>
      </c>
      <c r="AE814" s="15">
        <v>1.1499999999999999</v>
      </c>
      <c r="AF814" s="15">
        <v>1</v>
      </c>
      <c r="AG814" s="15">
        <v>0</v>
      </c>
      <c r="AH814" s="15">
        <v>5</v>
      </c>
      <c r="AI814" s="15" t="s">
        <v>1008</v>
      </c>
      <c r="AJ814" s="15" t="s">
        <v>1008</v>
      </c>
      <c r="AK814" s="15" t="s">
        <v>1007</v>
      </c>
      <c r="AL814" s="15">
        <v>4.2</v>
      </c>
      <c r="AM814" s="15">
        <v>4</v>
      </c>
      <c r="AN814" s="15">
        <v>4.25</v>
      </c>
      <c r="AO814" s="15">
        <v>4</v>
      </c>
      <c r="AP814" s="15">
        <v>4</v>
      </c>
      <c r="AQ814" s="15">
        <v>5</v>
      </c>
      <c r="AR814" s="27">
        <v>4.2416666666666663</v>
      </c>
      <c r="AS814" s="15">
        <f t="shared" si="84"/>
        <v>0</v>
      </c>
      <c r="AT814" s="15">
        <f t="shared" si="85"/>
        <v>0</v>
      </c>
      <c r="AU814" s="15">
        <f t="shared" si="86"/>
        <v>0</v>
      </c>
      <c r="AV814" s="15">
        <f t="shared" si="87"/>
        <v>0</v>
      </c>
      <c r="AW814" s="15">
        <f t="shared" si="88"/>
        <v>0</v>
      </c>
      <c r="AX814" s="15">
        <f t="shared" si="89"/>
        <v>0</v>
      </c>
      <c r="AY814" s="15">
        <f t="shared" si="90"/>
        <v>0</v>
      </c>
    </row>
    <row r="815" spans="1:51" x14ac:dyDescent="0.2">
      <c r="A815" s="15">
        <v>407</v>
      </c>
      <c r="B815" s="15">
        <v>2121</v>
      </c>
      <c r="C815" s="15">
        <v>1</v>
      </c>
      <c r="D815" s="15">
        <v>0</v>
      </c>
      <c r="E815" s="15">
        <v>0</v>
      </c>
      <c r="F815" s="15">
        <v>1</v>
      </c>
      <c r="G815" s="15">
        <v>0</v>
      </c>
      <c r="H815" s="15">
        <v>1</v>
      </c>
      <c r="I815" s="15">
        <v>65</v>
      </c>
      <c r="J815" s="15">
        <v>0</v>
      </c>
      <c r="K815" s="15">
        <v>0</v>
      </c>
      <c r="L815" s="15">
        <v>1</v>
      </c>
      <c r="M815" s="15">
        <v>0</v>
      </c>
      <c r="N815" s="15">
        <v>0</v>
      </c>
      <c r="O815" s="15">
        <v>4</v>
      </c>
      <c r="P815" s="15">
        <v>30</v>
      </c>
      <c r="Q815" s="15">
        <v>0</v>
      </c>
      <c r="R815" s="15">
        <v>0</v>
      </c>
      <c r="S815" s="15">
        <v>1</v>
      </c>
      <c r="T815" s="15">
        <v>480000</v>
      </c>
      <c r="U815" s="15">
        <v>1</v>
      </c>
      <c r="V815" s="15">
        <v>0</v>
      </c>
      <c r="W815" s="15">
        <v>1</v>
      </c>
      <c r="X815" s="15">
        <v>1</v>
      </c>
      <c r="Y815" s="193">
        <v>2600</v>
      </c>
      <c r="Z815" s="15">
        <v>1.75</v>
      </c>
      <c r="AA815" s="15">
        <v>1</v>
      </c>
      <c r="AB815" s="15">
        <v>1</v>
      </c>
      <c r="AC815" s="15">
        <v>1</v>
      </c>
      <c r="AD815" s="15">
        <v>1</v>
      </c>
      <c r="AE815" s="15">
        <v>1.1499999999999999</v>
      </c>
      <c r="AF815" s="15">
        <v>1</v>
      </c>
      <c r="AG815" s="15">
        <v>0</v>
      </c>
      <c r="AH815" s="15">
        <v>5</v>
      </c>
      <c r="AI815" s="15" t="s">
        <v>1008</v>
      </c>
      <c r="AJ815" s="15" t="s">
        <v>1008</v>
      </c>
      <c r="AK815" s="15" t="s">
        <v>1007</v>
      </c>
      <c r="AL815" s="27">
        <v>4.2</v>
      </c>
      <c r="AM815" s="27">
        <v>4</v>
      </c>
      <c r="AN815" s="27">
        <v>4.25</v>
      </c>
      <c r="AO815" s="27">
        <v>4</v>
      </c>
      <c r="AP815" s="27">
        <v>4</v>
      </c>
      <c r="AQ815" s="27">
        <v>5</v>
      </c>
      <c r="AR815" s="27">
        <v>4.2416666666666663</v>
      </c>
      <c r="AS815" s="15">
        <f t="shared" si="84"/>
        <v>0</v>
      </c>
      <c r="AT815" s="15">
        <f t="shared" si="85"/>
        <v>-0.33333333333333304</v>
      </c>
      <c r="AU815" s="15">
        <f t="shared" si="86"/>
        <v>-0.25</v>
      </c>
      <c r="AV815" s="15">
        <f t="shared" si="87"/>
        <v>-0.40000000000000036</v>
      </c>
      <c r="AW815" s="15">
        <f t="shared" si="88"/>
        <v>1.6666666666666665</v>
      </c>
      <c r="AX815" s="15">
        <f t="shared" si="89"/>
        <v>2</v>
      </c>
      <c r="AY815" s="15">
        <f t="shared" si="90"/>
        <v>0.44722222222222197</v>
      </c>
    </row>
    <row r="816" spans="1:51" x14ac:dyDescent="0.2">
      <c r="A816" s="15">
        <v>408</v>
      </c>
      <c r="B816" s="15">
        <v>2122</v>
      </c>
      <c r="C816" s="15">
        <v>1</v>
      </c>
      <c r="D816" s="15">
        <v>0</v>
      </c>
      <c r="E816" s="15">
        <v>0</v>
      </c>
      <c r="F816" s="15">
        <v>1</v>
      </c>
      <c r="G816" s="15">
        <v>0</v>
      </c>
      <c r="H816" s="15">
        <v>0</v>
      </c>
      <c r="I816" s="15">
        <v>56</v>
      </c>
      <c r="J816" s="15">
        <v>0</v>
      </c>
      <c r="K816" s="15">
        <v>0</v>
      </c>
      <c r="L816" s="15">
        <v>0</v>
      </c>
      <c r="M816" s="15">
        <v>0</v>
      </c>
      <c r="N816" s="15">
        <v>0</v>
      </c>
      <c r="O816" s="15">
        <v>5</v>
      </c>
      <c r="P816" s="15">
        <v>20</v>
      </c>
      <c r="Q816" s="15">
        <v>0</v>
      </c>
      <c r="R816" s="15">
        <v>1</v>
      </c>
      <c r="S816" s="15">
        <v>1</v>
      </c>
      <c r="T816" s="15">
        <v>480000</v>
      </c>
      <c r="U816" s="15">
        <v>1</v>
      </c>
      <c r="V816" s="15">
        <v>1</v>
      </c>
      <c r="W816" s="15">
        <v>1</v>
      </c>
      <c r="X816" s="15">
        <v>30</v>
      </c>
      <c r="Y816" s="193">
        <v>166.66666666666666</v>
      </c>
      <c r="Z816" s="15">
        <v>3.75</v>
      </c>
      <c r="AA816" s="15">
        <v>3</v>
      </c>
      <c r="AB816" s="15">
        <v>2.6666666666666665</v>
      </c>
      <c r="AC816" s="15">
        <v>3</v>
      </c>
      <c r="AD816" s="15">
        <v>3</v>
      </c>
      <c r="AE816" s="15">
        <v>3.083333333333333</v>
      </c>
      <c r="AF816" s="15">
        <v>3</v>
      </c>
      <c r="AG816" s="15">
        <v>0</v>
      </c>
      <c r="AH816" s="15">
        <v>5</v>
      </c>
      <c r="AI816" s="15" t="s">
        <v>1008</v>
      </c>
      <c r="AJ816" s="15" t="s">
        <v>1008</v>
      </c>
      <c r="AK816" s="15" t="s">
        <v>1007</v>
      </c>
      <c r="AL816" s="15">
        <v>4.2</v>
      </c>
      <c r="AM816" s="15">
        <v>4.333333333333333</v>
      </c>
      <c r="AN816" s="15">
        <v>4.5</v>
      </c>
      <c r="AO816" s="15">
        <v>4.4000000000000004</v>
      </c>
      <c r="AP816" s="15">
        <v>2.3333333333333335</v>
      </c>
      <c r="AQ816" s="15">
        <v>3</v>
      </c>
      <c r="AR816" s="27">
        <v>3.7944444444444443</v>
      </c>
      <c r="AS816" s="15">
        <f t="shared" si="84"/>
        <v>0.20000000000000018</v>
      </c>
      <c r="AT816" s="15">
        <f t="shared" si="85"/>
        <v>0.99999999999999956</v>
      </c>
      <c r="AU816" s="15">
        <f t="shared" si="86"/>
        <v>1</v>
      </c>
      <c r="AV816" s="15">
        <f t="shared" si="87"/>
        <v>1.0000000000000004</v>
      </c>
      <c r="AW816" s="15">
        <f t="shared" si="88"/>
        <v>0.33333333333333348</v>
      </c>
      <c r="AX816" s="15">
        <f t="shared" si="89"/>
        <v>0</v>
      </c>
      <c r="AY816" s="15">
        <f t="shared" si="90"/>
        <v>0.58888888888888857</v>
      </c>
    </row>
    <row r="817" spans="1:51" x14ac:dyDescent="0.2">
      <c r="A817" s="15">
        <v>408</v>
      </c>
      <c r="B817" s="15">
        <v>2122</v>
      </c>
      <c r="C817" s="15">
        <v>1</v>
      </c>
      <c r="D817" s="15">
        <v>0</v>
      </c>
      <c r="E817" s="15">
        <v>0</v>
      </c>
      <c r="F817" s="15">
        <v>1</v>
      </c>
      <c r="G817" s="15">
        <v>0</v>
      </c>
      <c r="H817" s="15">
        <v>0</v>
      </c>
      <c r="I817" s="15">
        <v>56</v>
      </c>
      <c r="J817" s="15">
        <v>0</v>
      </c>
      <c r="K817" s="15">
        <v>0</v>
      </c>
      <c r="L817" s="15">
        <v>0</v>
      </c>
      <c r="M817" s="15">
        <v>0</v>
      </c>
      <c r="N817" s="15">
        <v>0</v>
      </c>
      <c r="O817" s="15">
        <v>5</v>
      </c>
      <c r="P817" s="15">
        <v>20</v>
      </c>
      <c r="Q817" s="15">
        <v>0</v>
      </c>
      <c r="R817" s="15">
        <v>1</v>
      </c>
      <c r="S817" s="15">
        <v>1</v>
      </c>
      <c r="T817" s="15">
        <v>480000</v>
      </c>
      <c r="U817" s="15">
        <v>1</v>
      </c>
      <c r="V817" s="15">
        <v>0</v>
      </c>
      <c r="W817" s="15">
        <v>1</v>
      </c>
      <c r="X817" s="15">
        <v>30</v>
      </c>
      <c r="Y817" s="193">
        <v>166.66666666666666</v>
      </c>
      <c r="Z817" s="15">
        <v>3.75</v>
      </c>
      <c r="AA817" s="15">
        <v>3</v>
      </c>
      <c r="AB817" s="15">
        <v>2.6666666666666665</v>
      </c>
      <c r="AC817" s="15">
        <v>3</v>
      </c>
      <c r="AD817" s="15">
        <v>3</v>
      </c>
      <c r="AE817" s="15">
        <v>3.083333333333333</v>
      </c>
      <c r="AF817" s="15">
        <v>3</v>
      </c>
      <c r="AG817" s="15">
        <v>0</v>
      </c>
      <c r="AH817" s="15">
        <v>5</v>
      </c>
      <c r="AI817" s="15" t="s">
        <v>1008</v>
      </c>
      <c r="AJ817" s="15" t="s">
        <v>1008</v>
      </c>
      <c r="AK817" s="15" t="s">
        <v>1007</v>
      </c>
      <c r="AL817" s="27">
        <v>4</v>
      </c>
      <c r="AM817" s="27">
        <v>3.3333333333333335</v>
      </c>
      <c r="AN817" s="27">
        <v>3.5</v>
      </c>
      <c r="AO817" s="27">
        <v>3.4</v>
      </c>
      <c r="AP817" s="27">
        <v>2</v>
      </c>
      <c r="AQ817" s="27">
        <v>3</v>
      </c>
      <c r="AR817" s="27">
        <v>3.2055555555555557</v>
      </c>
      <c r="AS817" s="15">
        <f t="shared" si="84"/>
        <v>0</v>
      </c>
      <c r="AT817" s="15">
        <f t="shared" si="85"/>
        <v>0.33333333333333348</v>
      </c>
      <c r="AU817" s="15">
        <f t="shared" si="86"/>
        <v>0</v>
      </c>
      <c r="AV817" s="15">
        <f t="shared" si="87"/>
        <v>0.39999999999999991</v>
      </c>
      <c r="AW817" s="15">
        <f t="shared" si="88"/>
        <v>-1.6666666666666665</v>
      </c>
      <c r="AX817" s="15">
        <f t="shared" si="89"/>
        <v>-1</v>
      </c>
      <c r="AY817" s="15">
        <f t="shared" si="90"/>
        <v>-0.32222222222222241</v>
      </c>
    </row>
    <row r="818" spans="1:51" x14ac:dyDescent="0.2">
      <c r="A818" s="15">
        <v>409</v>
      </c>
      <c r="B818" s="15">
        <v>2123</v>
      </c>
      <c r="C818" s="15">
        <v>1</v>
      </c>
      <c r="D818" s="15">
        <v>0</v>
      </c>
      <c r="E818" s="15">
        <v>0</v>
      </c>
      <c r="F818" s="15">
        <v>1</v>
      </c>
      <c r="G818" s="15">
        <v>0</v>
      </c>
      <c r="H818" s="15">
        <v>1</v>
      </c>
      <c r="I818" s="15">
        <v>65</v>
      </c>
      <c r="J818" s="15">
        <v>0</v>
      </c>
      <c r="K818" s="15">
        <v>0</v>
      </c>
      <c r="L818" s="15">
        <v>1</v>
      </c>
      <c r="M818" s="15">
        <v>0</v>
      </c>
      <c r="N818" s="15">
        <v>0</v>
      </c>
      <c r="O818" s="15">
        <v>4</v>
      </c>
      <c r="P818" s="15">
        <v>30</v>
      </c>
      <c r="Q818" s="15">
        <v>0</v>
      </c>
      <c r="R818" s="15">
        <v>0</v>
      </c>
      <c r="S818" s="15">
        <v>0</v>
      </c>
      <c r="T818" s="15">
        <v>0</v>
      </c>
      <c r="U818" s="15">
        <v>1</v>
      </c>
      <c r="V818" s="15">
        <v>1</v>
      </c>
      <c r="W818" s="15">
        <v>1</v>
      </c>
      <c r="X818" s="15">
        <v>16</v>
      </c>
      <c r="Y818" s="193">
        <v>125</v>
      </c>
      <c r="Z818" s="15">
        <v>1</v>
      </c>
      <c r="AA818" s="15">
        <v>1</v>
      </c>
      <c r="AB818" s="15">
        <v>1</v>
      </c>
      <c r="AC818" s="15">
        <v>1</v>
      </c>
      <c r="AD818" s="15">
        <v>5</v>
      </c>
      <c r="AE818" s="15">
        <v>1.8</v>
      </c>
      <c r="AF818" s="15">
        <v>4</v>
      </c>
      <c r="AG818" s="15">
        <v>0</v>
      </c>
      <c r="AH818" s="15">
        <v>5</v>
      </c>
      <c r="AI818" s="15" t="s">
        <v>1008</v>
      </c>
      <c r="AJ818" s="15" t="s">
        <v>1008</v>
      </c>
      <c r="AK818" s="15" t="s">
        <v>1007</v>
      </c>
      <c r="AL818" s="15">
        <v>4</v>
      </c>
      <c r="AM818" s="15">
        <v>3</v>
      </c>
      <c r="AN818" s="15">
        <v>3.5</v>
      </c>
      <c r="AO818" s="15">
        <v>3</v>
      </c>
      <c r="AP818" s="15">
        <v>3.6666666666666665</v>
      </c>
      <c r="AQ818" s="15">
        <v>4</v>
      </c>
      <c r="AR818" s="27">
        <v>3.5277777777777781</v>
      </c>
      <c r="AS818" s="15">
        <f t="shared" si="84"/>
        <v>0</v>
      </c>
      <c r="AT818" s="15">
        <f t="shared" si="85"/>
        <v>0</v>
      </c>
      <c r="AU818" s="15">
        <f t="shared" si="86"/>
        <v>0</v>
      </c>
      <c r="AV818" s="15">
        <f t="shared" si="87"/>
        <v>0</v>
      </c>
      <c r="AW818" s="15">
        <f t="shared" si="88"/>
        <v>0</v>
      </c>
      <c r="AX818" s="15">
        <f t="shared" si="89"/>
        <v>0</v>
      </c>
      <c r="AY818" s="15">
        <f t="shared" si="90"/>
        <v>0</v>
      </c>
    </row>
    <row r="819" spans="1:51" x14ac:dyDescent="0.2">
      <c r="A819" s="15">
        <v>409</v>
      </c>
      <c r="B819" s="15">
        <v>2123</v>
      </c>
      <c r="C819" s="15">
        <v>1</v>
      </c>
      <c r="D819" s="15">
        <v>0</v>
      </c>
      <c r="E819" s="15">
        <v>0</v>
      </c>
      <c r="F819" s="15">
        <v>1</v>
      </c>
      <c r="G819" s="15">
        <v>0</v>
      </c>
      <c r="H819" s="15">
        <v>1</v>
      </c>
      <c r="I819" s="15">
        <v>65</v>
      </c>
      <c r="J819" s="15">
        <v>0</v>
      </c>
      <c r="K819" s="15">
        <v>0</v>
      </c>
      <c r="L819" s="15">
        <v>1</v>
      </c>
      <c r="M819" s="15">
        <v>0</v>
      </c>
      <c r="N819" s="15">
        <v>0</v>
      </c>
      <c r="O819" s="15">
        <v>4</v>
      </c>
      <c r="P819" s="15">
        <v>30</v>
      </c>
      <c r="Q819" s="15">
        <v>0</v>
      </c>
      <c r="R819" s="15">
        <v>0</v>
      </c>
      <c r="S819" s="15">
        <v>0</v>
      </c>
      <c r="T819" s="15">
        <v>0</v>
      </c>
      <c r="U819" s="15">
        <v>1</v>
      </c>
      <c r="V819" s="15">
        <v>0</v>
      </c>
      <c r="W819" s="15">
        <v>1</v>
      </c>
      <c r="X819" s="15">
        <v>16</v>
      </c>
      <c r="Y819" s="193">
        <v>125</v>
      </c>
      <c r="Z819" s="15">
        <v>1</v>
      </c>
      <c r="AA819" s="15">
        <v>1</v>
      </c>
      <c r="AB819" s="15">
        <v>1</v>
      </c>
      <c r="AC819" s="15">
        <v>1</v>
      </c>
      <c r="AD819" s="15">
        <v>5</v>
      </c>
      <c r="AE819" s="15">
        <v>1.8</v>
      </c>
      <c r="AF819" s="15">
        <v>4</v>
      </c>
      <c r="AG819" s="15">
        <v>0</v>
      </c>
      <c r="AH819" s="15">
        <v>5</v>
      </c>
      <c r="AI819" s="15" t="s">
        <v>1008</v>
      </c>
      <c r="AJ819" s="15" t="s">
        <v>1008</v>
      </c>
      <c r="AK819" s="15" t="s">
        <v>1007</v>
      </c>
      <c r="AL819" s="27">
        <v>4</v>
      </c>
      <c r="AM819" s="27">
        <v>3</v>
      </c>
      <c r="AN819" s="27">
        <v>3.5</v>
      </c>
      <c r="AO819" s="27">
        <v>3</v>
      </c>
      <c r="AP819" s="27">
        <v>3.6666666666666665</v>
      </c>
      <c r="AQ819" s="27">
        <v>4</v>
      </c>
      <c r="AR819" s="27">
        <v>3.5277777777777781</v>
      </c>
      <c r="AS819" s="15">
        <f t="shared" si="84"/>
        <v>0.60000000000000009</v>
      </c>
      <c r="AT819" s="15">
        <f t="shared" si="85"/>
        <v>-0.66666666666666652</v>
      </c>
      <c r="AU819" s="15">
        <f t="shared" si="86"/>
        <v>-0.25</v>
      </c>
      <c r="AV819" s="15">
        <f t="shared" si="87"/>
        <v>-1</v>
      </c>
      <c r="AW819" s="15">
        <f t="shared" si="88"/>
        <v>0</v>
      </c>
      <c r="AX819" s="15">
        <f t="shared" si="89"/>
        <v>0</v>
      </c>
      <c r="AY819" s="15">
        <f t="shared" si="90"/>
        <v>-0.21944444444444411</v>
      </c>
    </row>
    <row r="820" spans="1:51" x14ac:dyDescent="0.2">
      <c r="A820" s="15">
        <v>410</v>
      </c>
      <c r="B820" s="15">
        <v>2124</v>
      </c>
      <c r="C820" s="15">
        <v>1</v>
      </c>
      <c r="D820" s="15">
        <v>0</v>
      </c>
      <c r="E820" s="15">
        <v>0</v>
      </c>
      <c r="F820" s="15">
        <v>1</v>
      </c>
      <c r="G820" s="15">
        <v>0</v>
      </c>
      <c r="H820" s="15">
        <v>1</v>
      </c>
      <c r="I820" s="15">
        <v>65</v>
      </c>
      <c r="J820" s="15">
        <v>0</v>
      </c>
      <c r="K820" s="15">
        <v>0</v>
      </c>
      <c r="L820" s="15">
        <v>1</v>
      </c>
      <c r="M820" s="15">
        <v>0</v>
      </c>
      <c r="N820" s="15">
        <v>0</v>
      </c>
      <c r="O820" s="15">
        <v>2</v>
      </c>
      <c r="P820" s="15">
        <v>20</v>
      </c>
      <c r="Q820" s="15">
        <v>0</v>
      </c>
      <c r="R820" s="15">
        <v>0</v>
      </c>
      <c r="S820" s="15">
        <v>0</v>
      </c>
      <c r="T820" s="15">
        <v>0</v>
      </c>
      <c r="U820" s="15">
        <v>1</v>
      </c>
      <c r="V820" s="15">
        <v>1</v>
      </c>
      <c r="W820" s="15">
        <v>1</v>
      </c>
      <c r="X820" s="15">
        <v>15</v>
      </c>
      <c r="Y820" s="193">
        <v>1200</v>
      </c>
      <c r="Z820" s="15">
        <v>1</v>
      </c>
      <c r="AA820" s="15">
        <v>1</v>
      </c>
      <c r="AB820" s="15">
        <v>1</v>
      </c>
      <c r="AC820" s="15">
        <v>1</v>
      </c>
      <c r="AD820" s="15">
        <v>1</v>
      </c>
      <c r="AE820" s="15">
        <v>1</v>
      </c>
      <c r="AF820" s="15">
        <v>1</v>
      </c>
      <c r="AG820" s="15">
        <v>0</v>
      </c>
      <c r="AH820" s="15">
        <v>5</v>
      </c>
      <c r="AI820" s="15" t="s">
        <v>1008</v>
      </c>
      <c r="AJ820" s="15" t="s">
        <v>1008</v>
      </c>
      <c r="AK820" s="15" t="s">
        <v>1007</v>
      </c>
      <c r="AL820" s="15">
        <v>3.4</v>
      </c>
      <c r="AM820" s="15">
        <v>3.6666666666666665</v>
      </c>
      <c r="AN820" s="15">
        <v>3.75</v>
      </c>
      <c r="AO820" s="15">
        <v>4</v>
      </c>
      <c r="AP820" s="15">
        <v>3.6666666666666665</v>
      </c>
      <c r="AQ820" s="15">
        <v>4</v>
      </c>
      <c r="AR820" s="27">
        <v>3.7472222222222222</v>
      </c>
      <c r="AS820" s="15">
        <f t="shared" si="84"/>
        <v>0</v>
      </c>
      <c r="AT820" s="15">
        <f t="shared" si="85"/>
        <v>0</v>
      </c>
      <c r="AU820" s="15">
        <f t="shared" si="86"/>
        <v>0</v>
      </c>
      <c r="AV820" s="15">
        <f t="shared" si="87"/>
        <v>0</v>
      </c>
      <c r="AW820" s="15">
        <f t="shared" si="88"/>
        <v>0</v>
      </c>
      <c r="AX820" s="15">
        <f t="shared" si="89"/>
        <v>0</v>
      </c>
      <c r="AY820" s="15">
        <f t="shared" si="90"/>
        <v>0</v>
      </c>
    </row>
    <row r="821" spans="1:51" x14ac:dyDescent="0.2">
      <c r="A821" s="15">
        <v>410</v>
      </c>
      <c r="B821" s="15">
        <v>2124</v>
      </c>
      <c r="C821" s="15">
        <v>1</v>
      </c>
      <c r="D821" s="15">
        <v>0</v>
      </c>
      <c r="E821" s="15">
        <v>0</v>
      </c>
      <c r="F821" s="15">
        <v>1</v>
      </c>
      <c r="G821" s="15">
        <v>0</v>
      </c>
      <c r="H821" s="15">
        <v>1</v>
      </c>
      <c r="I821" s="15">
        <v>65</v>
      </c>
      <c r="J821" s="15">
        <v>0</v>
      </c>
      <c r="K821" s="15">
        <v>0</v>
      </c>
      <c r="L821" s="15">
        <v>1</v>
      </c>
      <c r="M821" s="15">
        <v>0</v>
      </c>
      <c r="N821" s="15">
        <v>0</v>
      </c>
      <c r="O821" s="15">
        <v>2</v>
      </c>
      <c r="P821" s="15">
        <v>20</v>
      </c>
      <c r="Q821" s="15">
        <v>0</v>
      </c>
      <c r="R821" s="15">
        <v>0</v>
      </c>
      <c r="S821" s="15">
        <v>0</v>
      </c>
      <c r="T821" s="15">
        <v>0</v>
      </c>
      <c r="U821" s="15">
        <v>1</v>
      </c>
      <c r="V821" s="15">
        <v>0</v>
      </c>
      <c r="W821" s="15">
        <v>1</v>
      </c>
      <c r="X821" s="15">
        <v>15</v>
      </c>
      <c r="Y821" s="193">
        <v>1200</v>
      </c>
      <c r="Z821" s="15">
        <v>1</v>
      </c>
      <c r="AA821" s="15">
        <v>1</v>
      </c>
      <c r="AB821" s="15">
        <v>1</v>
      </c>
      <c r="AC821" s="15">
        <v>1</v>
      </c>
      <c r="AD821" s="15">
        <v>1</v>
      </c>
      <c r="AE821" s="15">
        <v>1</v>
      </c>
      <c r="AF821" s="15">
        <v>1</v>
      </c>
      <c r="AG821" s="15">
        <v>0</v>
      </c>
      <c r="AH821" s="15">
        <v>5</v>
      </c>
      <c r="AI821" s="15" t="s">
        <v>1008</v>
      </c>
      <c r="AJ821" s="15" t="s">
        <v>1008</v>
      </c>
      <c r="AK821" s="15" t="s">
        <v>1007</v>
      </c>
      <c r="AL821" s="27">
        <v>3.4</v>
      </c>
      <c r="AM821" s="27">
        <v>3.6666666666666665</v>
      </c>
      <c r="AN821" s="27">
        <v>3.75</v>
      </c>
      <c r="AO821" s="27">
        <v>4</v>
      </c>
      <c r="AP821" s="27">
        <v>3.6666666666666665</v>
      </c>
      <c r="AQ821" s="27">
        <v>4</v>
      </c>
      <c r="AR821" s="27">
        <v>3.7472222222222222</v>
      </c>
      <c r="AS821" s="15">
        <f t="shared" si="84"/>
        <v>-1.1999999999999997</v>
      </c>
      <c r="AT821" s="15">
        <f t="shared" si="85"/>
        <v>-0.66666666666666652</v>
      </c>
      <c r="AU821" s="15">
        <f t="shared" si="86"/>
        <v>-1.25</v>
      </c>
      <c r="AV821" s="15">
        <f t="shared" si="87"/>
        <v>-0.59999999999999964</v>
      </c>
      <c r="AW821" s="15">
        <f t="shared" si="88"/>
        <v>-1.0033333333333334</v>
      </c>
      <c r="AX821" s="15">
        <f t="shared" si="89"/>
        <v>1</v>
      </c>
      <c r="AY821" s="15">
        <f t="shared" si="90"/>
        <v>-0.61999999999999966</v>
      </c>
    </row>
    <row r="822" spans="1:51" x14ac:dyDescent="0.2">
      <c r="A822" s="15">
        <v>411</v>
      </c>
      <c r="B822" s="15">
        <v>2125</v>
      </c>
      <c r="C822" s="15">
        <v>1</v>
      </c>
      <c r="D822" s="15">
        <v>0</v>
      </c>
      <c r="E822" s="15">
        <v>0</v>
      </c>
      <c r="F822" s="15">
        <v>1</v>
      </c>
      <c r="G822" s="15">
        <v>0</v>
      </c>
      <c r="H822" s="15">
        <v>1</v>
      </c>
      <c r="I822" s="15">
        <v>50</v>
      </c>
      <c r="J822" s="15">
        <v>0</v>
      </c>
      <c r="K822" s="15">
        <v>0</v>
      </c>
      <c r="L822" s="15">
        <v>1</v>
      </c>
      <c r="M822" s="15">
        <v>0</v>
      </c>
      <c r="N822" s="15">
        <v>0</v>
      </c>
      <c r="O822" s="15">
        <v>4</v>
      </c>
      <c r="P822" s="15">
        <v>30</v>
      </c>
      <c r="Q822" s="15">
        <v>0</v>
      </c>
      <c r="R822" s="15">
        <v>0</v>
      </c>
      <c r="S822" s="15">
        <v>0</v>
      </c>
      <c r="T822" s="15">
        <v>0</v>
      </c>
      <c r="U822" s="15">
        <v>1</v>
      </c>
      <c r="V822" s="15">
        <v>1</v>
      </c>
      <c r="W822" s="15">
        <v>1</v>
      </c>
      <c r="X822" s="15">
        <v>70</v>
      </c>
      <c r="Y822" s="193">
        <v>194.28571428571428</v>
      </c>
      <c r="Z822" s="15">
        <v>2.5</v>
      </c>
      <c r="AA822" s="15">
        <v>2</v>
      </c>
      <c r="AB822" s="15">
        <v>2</v>
      </c>
      <c r="AC822" s="15">
        <v>2</v>
      </c>
      <c r="AD822" s="15">
        <v>2</v>
      </c>
      <c r="AE822" s="15">
        <v>2.1</v>
      </c>
      <c r="AF822" s="15">
        <v>2</v>
      </c>
      <c r="AG822" s="15">
        <v>0</v>
      </c>
      <c r="AH822" s="15">
        <v>5</v>
      </c>
      <c r="AI822" s="15" t="s">
        <v>1008</v>
      </c>
      <c r="AJ822" s="15" t="s">
        <v>1008</v>
      </c>
      <c r="AK822" s="15" t="s">
        <v>1007</v>
      </c>
      <c r="AL822" s="15">
        <v>4.5999999999999996</v>
      </c>
      <c r="AM822" s="15">
        <v>4.333333333333333</v>
      </c>
      <c r="AN822" s="15">
        <v>5</v>
      </c>
      <c r="AO822" s="15">
        <v>4.5999999999999996</v>
      </c>
      <c r="AP822" s="150">
        <v>4.67</v>
      </c>
      <c r="AQ822" s="15">
        <v>3</v>
      </c>
      <c r="AR822" s="27">
        <v>4.3672222222222219</v>
      </c>
      <c r="AS822" s="15">
        <f t="shared" si="84"/>
        <v>0</v>
      </c>
      <c r="AT822" s="15">
        <f t="shared" si="85"/>
        <v>0</v>
      </c>
      <c r="AU822" s="15">
        <f t="shared" si="86"/>
        <v>0</v>
      </c>
      <c r="AV822" s="15">
        <f t="shared" si="87"/>
        <v>0</v>
      </c>
      <c r="AW822" s="15">
        <f t="shared" si="88"/>
        <v>3.3333333333329662E-3</v>
      </c>
      <c r="AX822" s="15">
        <f t="shared" si="89"/>
        <v>0</v>
      </c>
      <c r="AY822" s="15">
        <f t="shared" si="90"/>
        <v>5.555555555556424E-4</v>
      </c>
    </row>
    <row r="823" spans="1:51" x14ac:dyDescent="0.2">
      <c r="A823" s="15">
        <v>411</v>
      </c>
      <c r="B823" s="15">
        <v>2125</v>
      </c>
      <c r="C823" s="15">
        <v>1</v>
      </c>
      <c r="D823" s="15">
        <v>0</v>
      </c>
      <c r="E823" s="15">
        <v>0</v>
      </c>
      <c r="F823" s="15">
        <v>1</v>
      </c>
      <c r="G823" s="15">
        <v>0</v>
      </c>
      <c r="H823" s="15">
        <v>1</v>
      </c>
      <c r="I823" s="15">
        <v>50</v>
      </c>
      <c r="J823" s="15">
        <v>0</v>
      </c>
      <c r="K823" s="15">
        <v>0</v>
      </c>
      <c r="L823" s="15">
        <v>1</v>
      </c>
      <c r="M823" s="15">
        <v>0</v>
      </c>
      <c r="N823" s="15">
        <v>0</v>
      </c>
      <c r="O823" s="15">
        <v>4</v>
      </c>
      <c r="P823" s="15">
        <v>30</v>
      </c>
      <c r="Q823" s="15">
        <v>0</v>
      </c>
      <c r="R823" s="15">
        <v>0</v>
      </c>
      <c r="S823" s="15">
        <v>0</v>
      </c>
      <c r="T823" s="15">
        <v>0</v>
      </c>
      <c r="U823" s="15">
        <v>1</v>
      </c>
      <c r="V823" s="15">
        <v>0</v>
      </c>
      <c r="W823" s="15">
        <v>1</v>
      </c>
      <c r="X823" s="15">
        <v>70</v>
      </c>
      <c r="Y823" s="193">
        <v>157.14285714285714</v>
      </c>
      <c r="Z823" s="15">
        <v>2.5</v>
      </c>
      <c r="AA823" s="15">
        <v>2</v>
      </c>
      <c r="AB823" s="15">
        <v>2</v>
      </c>
      <c r="AC823" s="15">
        <v>2</v>
      </c>
      <c r="AD823" s="15">
        <v>2</v>
      </c>
      <c r="AE823" s="15">
        <v>2.1</v>
      </c>
      <c r="AF823" s="15">
        <v>2</v>
      </c>
      <c r="AG823" s="15">
        <v>0</v>
      </c>
      <c r="AH823" s="15">
        <v>5</v>
      </c>
      <c r="AI823" s="15" t="s">
        <v>1008</v>
      </c>
      <c r="AJ823" s="15" t="s">
        <v>1008</v>
      </c>
      <c r="AK823" s="15" t="s">
        <v>1007</v>
      </c>
      <c r="AL823" s="27">
        <v>4.5999999999999996</v>
      </c>
      <c r="AM823" s="27">
        <v>4.333333333333333</v>
      </c>
      <c r="AN823" s="27">
        <v>5</v>
      </c>
      <c r="AO823" s="27">
        <v>4.5999999999999996</v>
      </c>
      <c r="AP823" s="27">
        <v>4.666666666666667</v>
      </c>
      <c r="AQ823" s="27">
        <v>3</v>
      </c>
      <c r="AR823" s="27">
        <v>4.3666666666666663</v>
      </c>
      <c r="AS823" s="15">
        <f t="shared" si="84"/>
        <v>1.7999999999999998</v>
      </c>
      <c r="AT823" s="15">
        <f t="shared" si="85"/>
        <v>1.6666666666666665</v>
      </c>
      <c r="AU823" s="15">
        <f t="shared" si="86"/>
        <v>2.25</v>
      </c>
      <c r="AV823" s="15">
        <f t="shared" si="87"/>
        <v>2.3999999999999995</v>
      </c>
      <c r="AW823" s="15">
        <f t="shared" si="88"/>
        <v>2.0000000000000004</v>
      </c>
      <c r="AX823" s="15">
        <f t="shared" si="89"/>
        <v>0.25</v>
      </c>
      <c r="AY823" s="15">
        <f t="shared" si="90"/>
        <v>1.7277777777777774</v>
      </c>
    </row>
    <row r="824" spans="1:51" x14ac:dyDescent="0.2">
      <c r="A824" s="15">
        <v>412</v>
      </c>
      <c r="B824" s="15">
        <v>2126</v>
      </c>
      <c r="C824" s="15">
        <v>1</v>
      </c>
      <c r="D824" s="15">
        <v>0</v>
      </c>
      <c r="E824" s="15">
        <v>0</v>
      </c>
      <c r="F824" s="15">
        <v>0</v>
      </c>
      <c r="G824" s="15">
        <v>0</v>
      </c>
      <c r="H824" s="15">
        <v>1</v>
      </c>
      <c r="I824" s="15">
        <v>60</v>
      </c>
      <c r="J824" s="15">
        <v>0</v>
      </c>
      <c r="K824" s="15">
        <v>0</v>
      </c>
      <c r="L824" s="15">
        <v>1</v>
      </c>
      <c r="M824" s="15">
        <v>0</v>
      </c>
      <c r="N824" s="15">
        <v>0</v>
      </c>
      <c r="O824" s="15">
        <v>4</v>
      </c>
      <c r="P824" s="15">
        <v>30</v>
      </c>
      <c r="Q824" s="15">
        <v>0</v>
      </c>
      <c r="R824" s="15">
        <v>1</v>
      </c>
      <c r="S824" s="15">
        <v>0</v>
      </c>
      <c r="T824" s="15">
        <v>0</v>
      </c>
      <c r="U824" s="15">
        <v>1</v>
      </c>
      <c r="V824" s="15">
        <v>1</v>
      </c>
      <c r="W824" s="15">
        <v>1</v>
      </c>
      <c r="X824" s="15">
        <v>10</v>
      </c>
      <c r="Y824" s="193">
        <v>35</v>
      </c>
      <c r="Z824" s="15">
        <v>1.5</v>
      </c>
      <c r="AA824" s="15">
        <v>3.3333333333333335</v>
      </c>
      <c r="AB824" s="15">
        <v>2</v>
      </c>
      <c r="AC824" s="15">
        <v>2</v>
      </c>
      <c r="AD824" s="15">
        <v>4.5</v>
      </c>
      <c r="AE824" s="15">
        <v>2.666666666666667</v>
      </c>
      <c r="AF824" s="15">
        <v>4</v>
      </c>
      <c r="AG824" s="15">
        <v>0</v>
      </c>
      <c r="AH824" s="15">
        <v>5</v>
      </c>
      <c r="AI824" s="15" t="s">
        <v>1008</v>
      </c>
      <c r="AJ824" s="15" t="s">
        <v>1008</v>
      </c>
      <c r="AK824" s="15" t="s">
        <v>1007</v>
      </c>
      <c r="AL824" s="15">
        <v>2.8</v>
      </c>
      <c r="AM824" s="15">
        <v>2.6666666666666665</v>
      </c>
      <c r="AN824" s="15">
        <v>2.75</v>
      </c>
      <c r="AO824" s="15">
        <v>2.2000000000000002</v>
      </c>
      <c r="AP824" s="15">
        <v>2.6666666666666665</v>
      </c>
      <c r="AQ824" s="15">
        <v>2.75</v>
      </c>
      <c r="AR824" s="27">
        <v>2.6388888888888888</v>
      </c>
      <c r="AS824" s="15">
        <f t="shared" si="84"/>
        <v>0</v>
      </c>
      <c r="AT824" s="15">
        <f t="shared" si="85"/>
        <v>0</v>
      </c>
      <c r="AU824" s="15">
        <f t="shared" si="86"/>
        <v>0</v>
      </c>
      <c r="AV824" s="15">
        <f t="shared" si="87"/>
        <v>0</v>
      </c>
      <c r="AW824" s="15">
        <f t="shared" si="88"/>
        <v>0</v>
      </c>
      <c r="AX824" s="15">
        <f t="shared" si="89"/>
        <v>0</v>
      </c>
      <c r="AY824" s="15">
        <f t="shared" si="90"/>
        <v>0</v>
      </c>
    </row>
    <row r="825" spans="1:51" x14ac:dyDescent="0.2">
      <c r="A825" s="15">
        <v>412</v>
      </c>
      <c r="B825" s="15">
        <v>2126</v>
      </c>
      <c r="C825" s="15">
        <v>1</v>
      </c>
      <c r="D825" s="15">
        <v>0</v>
      </c>
      <c r="E825" s="15">
        <v>0</v>
      </c>
      <c r="F825" s="15">
        <v>0</v>
      </c>
      <c r="G825" s="15">
        <v>0</v>
      </c>
      <c r="H825" s="15">
        <v>1</v>
      </c>
      <c r="I825" s="15">
        <v>60</v>
      </c>
      <c r="J825" s="15">
        <v>0</v>
      </c>
      <c r="K825" s="15">
        <v>0</v>
      </c>
      <c r="L825" s="15">
        <v>1</v>
      </c>
      <c r="M825" s="15">
        <v>0</v>
      </c>
      <c r="N825" s="15">
        <v>0</v>
      </c>
      <c r="O825" s="15">
        <v>4</v>
      </c>
      <c r="P825" s="15">
        <v>30</v>
      </c>
      <c r="Q825" s="15">
        <v>0</v>
      </c>
      <c r="R825" s="15">
        <v>1</v>
      </c>
      <c r="S825" s="15">
        <v>0</v>
      </c>
      <c r="T825" s="15">
        <v>0</v>
      </c>
      <c r="U825" s="15">
        <v>1</v>
      </c>
      <c r="V825" s="15">
        <v>0</v>
      </c>
      <c r="W825" s="15">
        <v>1</v>
      </c>
      <c r="X825" s="15">
        <v>10</v>
      </c>
      <c r="Y825" s="193">
        <v>35</v>
      </c>
      <c r="Z825" s="15">
        <v>1.5</v>
      </c>
      <c r="AA825" s="15">
        <v>3.3333333333333335</v>
      </c>
      <c r="AB825" s="15">
        <v>2</v>
      </c>
      <c r="AC825" s="15">
        <v>2</v>
      </c>
      <c r="AD825" s="15">
        <v>4.5</v>
      </c>
      <c r="AE825" s="15">
        <v>2.666666666666667</v>
      </c>
      <c r="AF825" s="15">
        <v>4</v>
      </c>
      <c r="AG825" s="15">
        <v>0</v>
      </c>
      <c r="AH825" s="15">
        <v>5</v>
      </c>
      <c r="AI825" s="15" t="s">
        <v>1008</v>
      </c>
      <c r="AJ825" s="15" t="s">
        <v>1008</v>
      </c>
      <c r="AK825" s="15" t="s">
        <v>1007</v>
      </c>
      <c r="AL825" s="27">
        <v>2.8</v>
      </c>
      <c r="AM825" s="27">
        <v>2.6666666666666665</v>
      </c>
      <c r="AN825" s="27">
        <v>2.75</v>
      </c>
      <c r="AO825" s="27">
        <v>2.2000000000000002</v>
      </c>
      <c r="AP825" s="27">
        <v>2.6666666666666665</v>
      </c>
      <c r="AQ825" s="27">
        <v>2.75</v>
      </c>
      <c r="AR825" s="27">
        <v>2.6388888888888888</v>
      </c>
      <c r="AS825" s="15">
        <f t="shared" si="84"/>
        <v>-0.80000000000000027</v>
      </c>
      <c r="AT825" s="15">
        <f t="shared" si="85"/>
        <v>-1.3333333333333335</v>
      </c>
      <c r="AU825" s="15">
        <f t="shared" si="86"/>
        <v>-1</v>
      </c>
      <c r="AV825" s="15">
        <f t="shared" si="87"/>
        <v>-1.1999999999999997</v>
      </c>
      <c r="AW825" s="15">
        <f t="shared" si="88"/>
        <v>-1</v>
      </c>
      <c r="AX825" s="15">
        <f t="shared" si="89"/>
        <v>-1.25</v>
      </c>
      <c r="AY825" s="15">
        <f t="shared" si="90"/>
        <v>-1.0972222222222223</v>
      </c>
    </row>
    <row r="826" spans="1:51" x14ac:dyDescent="0.2">
      <c r="A826" s="15">
        <v>413</v>
      </c>
      <c r="B826" s="15">
        <v>2127</v>
      </c>
      <c r="C826" s="15">
        <v>1</v>
      </c>
      <c r="D826" s="15">
        <v>0</v>
      </c>
      <c r="E826" s="15">
        <v>0</v>
      </c>
      <c r="F826" s="15">
        <v>1</v>
      </c>
      <c r="G826" s="15">
        <v>0</v>
      </c>
      <c r="H826" s="15">
        <v>1</v>
      </c>
      <c r="I826" s="15">
        <v>54</v>
      </c>
      <c r="J826" s="15">
        <v>0</v>
      </c>
      <c r="K826" s="15">
        <v>0</v>
      </c>
      <c r="L826" s="15">
        <v>0</v>
      </c>
      <c r="M826" s="15">
        <v>0</v>
      </c>
      <c r="N826" s="15">
        <v>0</v>
      </c>
      <c r="O826" s="15">
        <v>4</v>
      </c>
      <c r="P826" s="15">
        <v>20</v>
      </c>
      <c r="Q826" s="15">
        <v>0</v>
      </c>
      <c r="R826" s="15">
        <v>1</v>
      </c>
      <c r="S826" s="15">
        <v>1</v>
      </c>
      <c r="T826" s="15">
        <v>360000</v>
      </c>
      <c r="U826" s="15">
        <v>1</v>
      </c>
      <c r="V826" s="15">
        <v>1</v>
      </c>
      <c r="W826" s="15">
        <v>1</v>
      </c>
      <c r="X826" s="15">
        <v>73</v>
      </c>
      <c r="Y826" s="193">
        <v>191.0958904109589</v>
      </c>
      <c r="Z826" s="15">
        <v>1</v>
      </c>
      <c r="AA826" s="15">
        <v>1</v>
      </c>
      <c r="AB826" s="15">
        <v>1</v>
      </c>
      <c r="AC826" s="15">
        <v>1</v>
      </c>
      <c r="AD826" s="15">
        <v>3</v>
      </c>
      <c r="AE826" s="15">
        <v>1.4</v>
      </c>
      <c r="AF826" s="15">
        <v>3</v>
      </c>
      <c r="AG826" s="15">
        <v>0</v>
      </c>
      <c r="AH826" s="15">
        <v>5</v>
      </c>
      <c r="AI826" s="15" t="s">
        <v>1008</v>
      </c>
      <c r="AJ826" s="15" t="s">
        <v>1008</v>
      </c>
      <c r="AK826" s="15" t="s">
        <v>1007</v>
      </c>
      <c r="AL826" s="15">
        <v>3.6</v>
      </c>
      <c r="AM826" s="15">
        <v>4</v>
      </c>
      <c r="AN826" s="15">
        <v>3.75</v>
      </c>
      <c r="AO826" s="15">
        <v>3.4</v>
      </c>
      <c r="AP826" s="15">
        <v>3.6666666666666665</v>
      </c>
      <c r="AQ826" s="15">
        <v>4</v>
      </c>
      <c r="AR826" s="27">
        <v>3.7361111111111112</v>
      </c>
      <c r="AS826" s="15">
        <f t="shared" si="84"/>
        <v>0</v>
      </c>
      <c r="AT826" s="15">
        <f t="shared" si="85"/>
        <v>0</v>
      </c>
      <c r="AU826" s="15">
        <f t="shared" si="86"/>
        <v>0</v>
      </c>
      <c r="AV826" s="15">
        <f t="shared" si="87"/>
        <v>0</v>
      </c>
      <c r="AW826" s="15">
        <f t="shared" si="88"/>
        <v>0</v>
      </c>
      <c r="AX826" s="15">
        <f t="shared" si="89"/>
        <v>0</v>
      </c>
      <c r="AY826" s="15">
        <f t="shared" si="90"/>
        <v>0</v>
      </c>
    </row>
    <row r="827" spans="1:51" x14ac:dyDescent="0.2">
      <c r="A827" s="15">
        <v>413</v>
      </c>
      <c r="B827" s="15">
        <v>2127</v>
      </c>
      <c r="C827" s="15">
        <v>1</v>
      </c>
      <c r="D827" s="15">
        <v>0</v>
      </c>
      <c r="E827" s="15">
        <v>0</v>
      </c>
      <c r="F827" s="15">
        <v>1</v>
      </c>
      <c r="G827" s="15">
        <v>0</v>
      </c>
      <c r="H827" s="15">
        <v>1</v>
      </c>
      <c r="I827" s="15">
        <v>54</v>
      </c>
      <c r="J827" s="15">
        <v>0</v>
      </c>
      <c r="K827" s="15">
        <v>0</v>
      </c>
      <c r="L827" s="15">
        <v>0</v>
      </c>
      <c r="M827" s="15">
        <v>0</v>
      </c>
      <c r="N827" s="15">
        <v>0</v>
      </c>
      <c r="O827" s="15">
        <v>4</v>
      </c>
      <c r="P827" s="15">
        <v>20</v>
      </c>
      <c r="Q827" s="15">
        <v>0</v>
      </c>
      <c r="R827" s="15">
        <v>1</v>
      </c>
      <c r="S827" s="15">
        <v>1</v>
      </c>
      <c r="T827" s="15">
        <v>360000</v>
      </c>
      <c r="U827" s="15">
        <v>1</v>
      </c>
      <c r="V827" s="15">
        <v>0</v>
      </c>
      <c r="W827" s="15">
        <v>1</v>
      </c>
      <c r="X827" s="15">
        <v>73</v>
      </c>
      <c r="Y827" s="193">
        <v>164.38356164383561</v>
      </c>
      <c r="Z827" s="15">
        <v>1</v>
      </c>
      <c r="AA827" s="15">
        <v>1</v>
      </c>
      <c r="AB827" s="15">
        <v>1</v>
      </c>
      <c r="AC827" s="15">
        <v>1</v>
      </c>
      <c r="AD827" s="15">
        <v>3</v>
      </c>
      <c r="AE827" s="15">
        <v>1.4</v>
      </c>
      <c r="AF827" s="15">
        <v>3</v>
      </c>
      <c r="AG827" s="15">
        <v>0</v>
      </c>
      <c r="AH827" s="15">
        <v>5</v>
      </c>
      <c r="AI827" s="15" t="s">
        <v>1008</v>
      </c>
      <c r="AJ827" s="15" t="s">
        <v>1008</v>
      </c>
      <c r="AK827" s="15" t="s">
        <v>1007</v>
      </c>
      <c r="AL827" s="27">
        <v>3.6</v>
      </c>
      <c r="AM827" s="27">
        <v>4</v>
      </c>
      <c r="AN827" s="27">
        <v>3.75</v>
      </c>
      <c r="AO827" s="27">
        <v>3.4</v>
      </c>
      <c r="AP827" s="27">
        <v>3.6666666666666665</v>
      </c>
      <c r="AQ827" s="27">
        <v>4</v>
      </c>
      <c r="AR827" s="27">
        <v>3.7361111111111112</v>
      </c>
      <c r="AS827" s="15">
        <f t="shared" si="84"/>
        <v>-0.19999999999999973</v>
      </c>
      <c r="AT827" s="15">
        <f t="shared" si="85"/>
        <v>1</v>
      </c>
      <c r="AU827" s="15">
        <f t="shared" si="86"/>
        <v>2.5</v>
      </c>
      <c r="AV827" s="15">
        <f t="shared" si="87"/>
        <v>0.79999999999999982</v>
      </c>
      <c r="AW827" s="15">
        <f t="shared" si="88"/>
        <v>0.66666666666666652</v>
      </c>
      <c r="AX827" s="15">
        <f t="shared" si="89"/>
        <v>1</v>
      </c>
      <c r="AY827" s="15">
        <f t="shared" si="90"/>
        <v>0.96111111111111125</v>
      </c>
    </row>
    <row r="828" spans="1:51" x14ac:dyDescent="0.2">
      <c r="A828" s="15">
        <v>414</v>
      </c>
      <c r="B828" s="15">
        <v>2128</v>
      </c>
      <c r="C828" s="15">
        <v>1</v>
      </c>
      <c r="D828" s="15">
        <v>0</v>
      </c>
      <c r="E828" s="15">
        <v>0</v>
      </c>
      <c r="F828" s="15">
        <v>0</v>
      </c>
      <c r="G828" s="15">
        <v>0</v>
      </c>
      <c r="H828" s="15">
        <v>1</v>
      </c>
      <c r="I828" s="15">
        <v>65</v>
      </c>
      <c r="J828" s="15">
        <v>0</v>
      </c>
      <c r="K828" s="15">
        <v>0</v>
      </c>
      <c r="L828" s="15">
        <v>0</v>
      </c>
      <c r="M828" s="15">
        <v>0</v>
      </c>
      <c r="N828" s="15">
        <v>0</v>
      </c>
      <c r="O828" s="15">
        <v>4</v>
      </c>
      <c r="P828" s="15">
        <v>20</v>
      </c>
      <c r="Q828" s="15">
        <v>0</v>
      </c>
      <c r="R828" s="15">
        <v>0</v>
      </c>
      <c r="S828" s="15">
        <v>1</v>
      </c>
      <c r="T828" s="15">
        <v>400000</v>
      </c>
      <c r="U828" s="15">
        <v>1</v>
      </c>
      <c r="V828" s="15">
        <v>1</v>
      </c>
      <c r="W828" s="15">
        <v>1</v>
      </c>
      <c r="X828" s="15">
        <v>15</v>
      </c>
      <c r="Y828" s="193">
        <v>600</v>
      </c>
      <c r="Z828" s="15">
        <v>2</v>
      </c>
      <c r="AA828" s="15">
        <v>2</v>
      </c>
      <c r="AB828" s="15">
        <v>2</v>
      </c>
      <c r="AC828" s="15">
        <v>2</v>
      </c>
      <c r="AD828" s="15">
        <v>2</v>
      </c>
      <c r="AE828" s="15">
        <v>2</v>
      </c>
      <c r="AF828" s="15">
        <v>2</v>
      </c>
      <c r="AG828" s="15">
        <v>0</v>
      </c>
      <c r="AH828" s="15">
        <v>5</v>
      </c>
      <c r="AI828" s="15" t="s">
        <v>1008</v>
      </c>
      <c r="AJ828" s="15" t="s">
        <v>1008</v>
      </c>
      <c r="AK828" s="15" t="s">
        <v>1007</v>
      </c>
      <c r="AL828" s="15">
        <v>3.8</v>
      </c>
      <c r="AM828" s="15">
        <v>3</v>
      </c>
      <c r="AN828" s="15">
        <v>1.25</v>
      </c>
      <c r="AO828" s="15">
        <v>2.6</v>
      </c>
      <c r="AP828" s="15">
        <v>3</v>
      </c>
      <c r="AQ828" s="15">
        <v>3</v>
      </c>
      <c r="AR828" s="27">
        <v>2.7749999999999999</v>
      </c>
      <c r="AS828" s="15">
        <f t="shared" si="84"/>
        <v>0</v>
      </c>
      <c r="AT828" s="15">
        <f t="shared" si="85"/>
        <v>0</v>
      </c>
      <c r="AU828" s="15">
        <f t="shared" si="86"/>
        <v>0</v>
      </c>
      <c r="AV828" s="15">
        <f t="shared" si="87"/>
        <v>0</v>
      </c>
      <c r="AW828" s="15">
        <f t="shared" si="88"/>
        <v>0</v>
      </c>
      <c r="AX828" s="15">
        <f t="shared" si="89"/>
        <v>0</v>
      </c>
      <c r="AY828" s="15">
        <f t="shared" si="90"/>
        <v>0</v>
      </c>
    </row>
    <row r="829" spans="1:51" x14ac:dyDescent="0.2">
      <c r="A829" s="15">
        <v>414</v>
      </c>
      <c r="B829" s="15">
        <v>2128</v>
      </c>
      <c r="C829" s="15">
        <v>1</v>
      </c>
      <c r="D829" s="15">
        <v>0</v>
      </c>
      <c r="E829" s="15">
        <v>0</v>
      </c>
      <c r="F829" s="15">
        <v>0</v>
      </c>
      <c r="G829" s="15">
        <v>0</v>
      </c>
      <c r="H829" s="15">
        <v>1</v>
      </c>
      <c r="I829" s="15">
        <v>65</v>
      </c>
      <c r="J829" s="15">
        <v>0</v>
      </c>
      <c r="K829" s="15">
        <v>0</v>
      </c>
      <c r="L829" s="15">
        <v>0</v>
      </c>
      <c r="M829" s="15">
        <v>0</v>
      </c>
      <c r="N829" s="15">
        <v>0</v>
      </c>
      <c r="O829" s="15">
        <v>4</v>
      </c>
      <c r="P829" s="15">
        <v>20</v>
      </c>
      <c r="Q829" s="15">
        <v>0</v>
      </c>
      <c r="R829" s="15">
        <v>0</v>
      </c>
      <c r="S829" s="15">
        <v>1</v>
      </c>
      <c r="T829" s="15">
        <v>400000</v>
      </c>
      <c r="U829" s="15">
        <v>1</v>
      </c>
      <c r="V829" s="15">
        <v>0</v>
      </c>
      <c r="W829" s="15">
        <v>1</v>
      </c>
      <c r="X829" s="15">
        <v>15</v>
      </c>
      <c r="Y829" s="193">
        <v>600</v>
      </c>
      <c r="Z829" s="15">
        <v>2</v>
      </c>
      <c r="AA829" s="15">
        <v>2</v>
      </c>
      <c r="AB829" s="15">
        <v>2</v>
      </c>
      <c r="AC829" s="15">
        <v>2</v>
      </c>
      <c r="AD829" s="15">
        <v>2</v>
      </c>
      <c r="AE829" s="15">
        <v>2</v>
      </c>
      <c r="AF829" s="15">
        <v>2</v>
      </c>
      <c r="AG829" s="15">
        <v>0</v>
      </c>
      <c r="AH829" s="15">
        <v>5</v>
      </c>
      <c r="AI829" s="15" t="s">
        <v>1008</v>
      </c>
      <c r="AJ829" s="15" t="s">
        <v>1008</v>
      </c>
      <c r="AK829" s="15" t="s">
        <v>1007</v>
      </c>
      <c r="AL829" s="27">
        <v>3.8</v>
      </c>
      <c r="AM829" s="27">
        <v>3</v>
      </c>
      <c r="AN829" s="166">
        <v>1.25</v>
      </c>
      <c r="AO829" s="27">
        <v>2.6</v>
      </c>
      <c r="AP829" s="27">
        <v>3</v>
      </c>
      <c r="AQ829" s="27">
        <v>3</v>
      </c>
      <c r="AR829" s="27">
        <v>2.7749999999999999</v>
      </c>
      <c r="AS829" s="15">
        <f t="shared" si="84"/>
        <v>0.79999999999999982</v>
      </c>
      <c r="AT829" s="15">
        <f t="shared" si="85"/>
        <v>0.33333333333333348</v>
      </c>
      <c r="AU829" s="15">
        <f t="shared" si="86"/>
        <v>-1</v>
      </c>
      <c r="AV829" s="15">
        <f t="shared" si="87"/>
        <v>0.39999999999999991</v>
      </c>
      <c r="AW829" s="15">
        <f t="shared" si="88"/>
        <v>0.66666666666666652</v>
      </c>
      <c r="AX829" s="15">
        <f t="shared" si="89"/>
        <v>1</v>
      </c>
      <c r="AY829" s="15">
        <f t="shared" si="90"/>
        <v>0.36666666666666625</v>
      </c>
    </row>
    <row r="830" spans="1:51" x14ac:dyDescent="0.2">
      <c r="A830" s="15">
        <v>415</v>
      </c>
      <c r="B830" s="15">
        <v>2129</v>
      </c>
      <c r="C830" s="15">
        <v>1</v>
      </c>
      <c r="D830" s="15">
        <v>0</v>
      </c>
      <c r="E830" s="15">
        <v>0</v>
      </c>
      <c r="F830" s="15">
        <v>1</v>
      </c>
      <c r="G830" s="15">
        <v>0</v>
      </c>
      <c r="H830" s="15">
        <v>1</v>
      </c>
      <c r="I830" s="15">
        <v>60</v>
      </c>
      <c r="J830" s="15">
        <v>0</v>
      </c>
      <c r="K830" s="15">
        <v>0</v>
      </c>
      <c r="L830" s="15">
        <v>0</v>
      </c>
      <c r="M830" s="15">
        <v>0</v>
      </c>
      <c r="N830" s="15">
        <v>0</v>
      </c>
      <c r="O830" s="15">
        <v>3</v>
      </c>
      <c r="P830" s="15">
        <v>40</v>
      </c>
      <c r="Q830" s="15">
        <v>0</v>
      </c>
      <c r="R830" s="15">
        <v>1</v>
      </c>
      <c r="S830" s="15">
        <v>0</v>
      </c>
      <c r="T830" s="15">
        <v>0</v>
      </c>
      <c r="U830" s="15">
        <v>1</v>
      </c>
      <c r="V830" s="15">
        <v>1</v>
      </c>
      <c r="W830" s="15">
        <v>1</v>
      </c>
      <c r="X830" s="15">
        <v>10</v>
      </c>
      <c r="Y830" s="193">
        <v>1600</v>
      </c>
      <c r="Z830" s="15">
        <v>2</v>
      </c>
      <c r="AA830" s="15">
        <v>2.3333333333333335</v>
      </c>
      <c r="AB830" s="15">
        <v>2</v>
      </c>
      <c r="AC830" s="15">
        <v>2</v>
      </c>
      <c r="AD830" s="15">
        <v>3.5</v>
      </c>
      <c r="AE830" s="15">
        <v>2.3666666666666667</v>
      </c>
      <c r="AF830" s="15">
        <v>4</v>
      </c>
      <c r="AG830" s="15">
        <v>0</v>
      </c>
      <c r="AH830" s="15">
        <v>5</v>
      </c>
      <c r="AI830" s="15" t="s">
        <v>1008</v>
      </c>
      <c r="AJ830" s="15" t="s">
        <v>1008</v>
      </c>
      <c r="AK830" s="15" t="s">
        <v>1007</v>
      </c>
      <c r="AL830" s="15">
        <v>3</v>
      </c>
      <c r="AM830" s="15">
        <v>2.6666666666666665</v>
      </c>
      <c r="AN830" s="15">
        <v>2.25</v>
      </c>
      <c r="AO830" s="15">
        <v>2.2000000000000002</v>
      </c>
      <c r="AP830" s="15">
        <v>2.3333333333333335</v>
      </c>
      <c r="AQ830" s="15">
        <v>2</v>
      </c>
      <c r="AR830" s="27">
        <v>2.4083333333333337</v>
      </c>
      <c r="AS830" s="15">
        <f t="shared" si="84"/>
        <v>0</v>
      </c>
      <c r="AT830" s="15">
        <f t="shared" si="85"/>
        <v>0</v>
      </c>
      <c r="AU830" s="15">
        <f t="shared" si="86"/>
        <v>0</v>
      </c>
      <c r="AV830" s="15">
        <f t="shared" si="87"/>
        <v>0</v>
      </c>
      <c r="AW830" s="15">
        <f t="shared" si="88"/>
        <v>0</v>
      </c>
      <c r="AX830" s="15">
        <f t="shared" si="89"/>
        <v>0</v>
      </c>
      <c r="AY830" s="15">
        <f t="shared" si="90"/>
        <v>0</v>
      </c>
    </row>
    <row r="831" spans="1:51" x14ac:dyDescent="0.2">
      <c r="A831" s="15">
        <v>415</v>
      </c>
      <c r="B831" s="15">
        <v>2129</v>
      </c>
      <c r="C831" s="15">
        <v>1</v>
      </c>
      <c r="D831" s="15">
        <v>0</v>
      </c>
      <c r="E831" s="15">
        <v>0</v>
      </c>
      <c r="F831" s="15">
        <v>1</v>
      </c>
      <c r="G831" s="15">
        <v>0</v>
      </c>
      <c r="H831" s="15">
        <v>1</v>
      </c>
      <c r="I831" s="15">
        <v>60</v>
      </c>
      <c r="J831" s="15">
        <v>0</v>
      </c>
      <c r="K831" s="15">
        <v>0</v>
      </c>
      <c r="L831" s="15">
        <v>0</v>
      </c>
      <c r="M831" s="15">
        <v>0</v>
      </c>
      <c r="N831" s="15">
        <v>0</v>
      </c>
      <c r="O831" s="15">
        <v>3</v>
      </c>
      <c r="P831" s="15">
        <v>40</v>
      </c>
      <c r="Q831" s="15">
        <v>0</v>
      </c>
      <c r="R831" s="15">
        <v>1</v>
      </c>
      <c r="S831" s="15">
        <v>0</v>
      </c>
      <c r="T831" s="15">
        <v>0</v>
      </c>
      <c r="U831" s="15">
        <v>1</v>
      </c>
      <c r="V831" s="15">
        <v>0</v>
      </c>
      <c r="W831" s="15">
        <v>1</v>
      </c>
      <c r="X831" s="15">
        <v>10</v>
      </c>
      <c r="Y831" s="193">
        <v>1300</v>
      </c>
      <c r="Z831" s="15">
        <v>2</v>
      </c>
      <c r="AA831" s="15">
        <v>2.3333333333333335</v>
      </c>
      <c r="AB831" s="15">
        <v>2</v>
      </c>
      <c r="AC831" s="15">
        <v>2</v>
      </c>
      <c r="AD831" s="15">
        <v>3.5</v>
      </c>
      <c r="AE831" s="15">
        <v>2.3666666666666667</v>
      </c>
      <c r="AF831" s="15">
        <v>4</v>
      </c>
      <c r="AG831" s="15">
        <v>0</v>
      </c>
      <c r="AH831" s="15">
        <v>5</v>
      </c>
      <c r="AI831" s="15" t="s">
        <v>1008</v>
      </c>
      <c r="AJ831" s="15" t="s">
        <v>1008</v>
      </c>
      <c r="AK831" s="15" t="s">
        <v>1007</v>
      </c>
      <c r="AL831" s="27">
        <v>3</v>
      </c>
      <c r="AM831" s="27">
        <v>2.6666666666666665</v>
      </c>
      <c r="AN831" s="27">
        <v>2.25</v>
      </c>
      <c r="AO831" s="27">
        <v>2.2000000000000002</v>
      </c>
      <c r="AP831" s="27">
        <v>2.3333333333333335</v>
      </c>
      <c r="AQ831" s="27">
        <v>2</v>
      </c>
      <c r="AR831" s="27">
        <v>2.4083333333333337</v>
      </c>
      <c r="AS831" s="15">
        <f t="shared" si="84"/>
        <v>-0.39999999999999991</v>
      </c>
      <c r="AT831" s="15">
        <f t="shared" si="85"/>
        <v>0</v>
      </c>
      <c r="AU831" s="15">
        <f t="shared" si="86"/>
        <v>-0.25</v>
      </c>
      <c r="AV831" s="15">
        <f t="shared" si="87"/>
        <v>-1.4</v>
      </c>
      <c r="AW831" s="15">
        <f t="shared" si="88"/>
        <v>-0.33333333333333304</v>
      </c>
      <c r="AX831" s="15">
        <f t="shared" si="89"/>
        <v>-0.5</v>
      </c>
      <c r="AY831" s="15">
        <f t="shared" si="90"/>
        <v>-0.48055555555555518</v>
      </c>
    </row>
    <row r="832" spans="1:51" x14ac:dyDescent="0.2">
      <c r="A832" s="15">
        <v>416</v>
      </c>
      <c r="B832" s="15">
        <v>2130</v>
      </c>
      <c r="C832" s="15">
        <v>0</v>
      </c>
      <c r="D832" s="15">
        <v>0</v>
      </c>
      <c r="E832" s="15">
        <v>1</v>
      </c>
      <c r="F832" s="15">
        <v>0</v>
      </c>
      <c r="G832" s="15">
        <v>0</v>
      </c>
      <c r="H832" s="15">
        <v>1</v>
      </c>
      <c r="I832" s="15">
        <v>63</v>
      </c>
      <c r="J832" s="15">
        <v>0</v>
      </c>
      <c r="K832" s="15">
        <v>1</v>
      </c>
      <c r="L832" s="15">
        <v>0</v>
      </c>
      <c r="M832" s="15">
        <v>0</v>
      </c>
      <c r="N832" s="15">
        <v>0</v>
      </c>
      <c r="O832" s="15">
        <v>6</v>
      </c>
      <c r="P832" s="15">
        <v>14</v>
      </c>
      <c r="Q832" s="15">
        <v>0</v>
      </c>
      <c r="R832" s="15">
        <v>0</v>
      </c>
      <c r="S832" s="15">
        <v>1</v>
      </c>
      <c r="T832" s="15">
        <v>780000</v>
      </c>
      <c r="U832" s="15">
        <v>0</v>
      </c>
      <c r="V832" s="15">
        <v>1</v>
      </c>
      <c r="W832" s="15">
        <v>1</v>
      </c>
      <c r="X832" s="15">
        <v>15</v>
      </c>
      <c r="Y832" s="193">
        <v>900</v>
      </c>
      <c r="Z832" s="15">
        <v>1.5</v>
      </c>
      <c r="AA832" s="15">
        <v>1.3333333333333333</v>
      </c>
      <c r="AB832" s="15">
        <v>1</v>
      </c>
      <c r="AC832" s="15">
        <v>1</v>
      </c>
      <c r="AD832" s="15">
        <v>2</v>
      </c>
      <c r="AE832" s="15">
        <v>1.3666666666666667</v>
      </c>
      <c r="AF832" s="15">
        <v>1</v>
      </c>
      <c r="AG832" s="15">
        <v>1</v>
      </c>
      <c r="AH832" s="15">
        <v>4</v>
      </c>
      <c r="AI832" s="15">
        <v>0</v>
      </c>
      <c r="AJ832" s="15">
        <v>1</v>
      </c>
      <c r="AK832" s="15">
        <v>1</v>
      </c>
      <c r="AL832" s="15">
        <v>3.4</v>
      </c>
      <c r="AM832" s="15">
        <v>2.6666666666666665</v>
      </c>
      <c r="AN832" s="15">
        <v>2.5</v>
      </c>
      <c r="AO832" s="15">
        <v>3.6</v>
      </c>
      <c r="AP832" s="15">
        <v>2.6666666666666665</v>
      </c>
      <c r="AQ832" s="15">
        <v>2.5</v>
      </c>
      <c r="AR832" s="27">
        <v>2.8888888888888888</v>
      </c>
      <c r="AS832" s="15">
        <f t="shared" si="84"/>
        <v>0.79999999999999982</v>
      </c>
      <c r="AT832" s="15">
        <f t="shared" si="85"/>
        <v>-0.33333333333333348</v>
      </c>
      <c r="AU832" s="15">
        <f t="shared" si="86"/>
        <v>0</v>
      </c>
      <c r="AV832" s="15">
        <f t="shared" si="87"/>
        <v>0.39999999999999991</v>
      </c>
      <c r="AW832" s="15">
        <f t="shared" si="88"/>
        <v>0.99999999999999978</v>
      </c>
      <c r="AX832" s="15">
        <f t="shared" si="89"/>
        <v>0.75</v>
      </c>
      <c r="AY832" s="15">
        <f t="shared" si="90"/>
        <v>0.43611111111111089</v>
      </c>
    </row>
    <row r="833" spans="1:51" x14ac:dyDescent="0.2">
      <c r="A833" s="15">
        <v>416</v>
      </c>
      <c r="B833" s="15">
        <v>2130</v>
      </c>
      <c r="C833" s="15">
        <v>0</v>
      </c>
      <c r="D833" s="15">
        <v>0</v>
      </c>
      <c r="E833" s="15">
        <v>1</v>
      </c>
      <c r="F833" s="15">
        <v>0</v>
      </c>
      <c r="G833" s="15">
        <v>0</v>
      </c>
      <c r="H833" s="15">
        <v>1</v>
      </c>
      <c r="I833" s="15">
        <v>63</v>
      </c>
      <c r="J833" s="15">
        <v>0</v>
      </c>
      <c r="K833" s="15">
        <v>1</v>
      </c>
      <c r="L833" s="15">
        <v>0</v>
      </c>
      <c r="M833" s="15">
        <v>0</v>
      </c>
      <c r="N833" s="15">
        <v>0</v>
      </c>
      <c r="O833" s="15">
        <v>6</v>
      </c>
      <c r="P833" s="15">
        <v>14</v>
      </c>
      <c r="Q833" s="15">
        <v>0</v>
      </c>
      <c r="R833" s="15">
        <v>0</v>
      </c>
      <c r="S833" s="15">
        <v>1</v>
      </c>
      <c r="T833" s="15">
        <v>780000</v>
      </c>
      <c r="U833" s="15">
        <v>0</v>
      </c>
      <c r="V833" s="15">
        <v>0</v>
      </c>
      <c r="W833" s="15">
        <v>1</v>
      </c>
      <c r="X833" s="15">
        <v>15</v>
      </c>
      <c r="Y833" s="193">
        <v>866.66666666666663</v>
      </c>
      <c r="Z833" s="15">
        <v>1.5</v>
      </c>
      <c r="AA833" s="15">
        <v>1.3333333333333333</v>
      </c>
      <c r="AB833" s="15">
        <v>1</v>
      </c>
      <c r="AC833" s="15">
        <v>1</v>
      </c>
      <c r="AD833" s="15">
        <v>2</v>
      </c>
      <c r="AE833" s="15">
        <v>1.3666666666666667</v>
      </c>
      <c r="AF833" s="15">
        <v>1</v>
      </c>
      <c r="AG833" s="15">
        <v>1</v>
      </c>
      <c r="AH833" s="15">
        <v>4</v>
      </c>
      <c r="AI833" s="15">
        <v>0</v>
      </c>
      <c r="AJ833" s="15">
        <v>1</v>
      </c>
      <c r="AK833" s="15">
        <v>1</v>
      </c>
      <c r="AL833" s="27">
        <v>2.6</v>
      </c>
      <c r="AM833" s="27">
        <v>3</v>
      </c>
      <c r="AN833" s="27">
        <v>2.5</v>
      </c>
      <c r="AO833" s="27">
        <v>3.2</v>
      </c>
      <c r="AP833" s="27">
        <v>1.6666666666666667</v>
      </c>
      <c r="AQ833" s="27">
        <v>1.75</v>
      </c>
      <c r="AR833" s="27">
        <v>2.4527777777777779</v>
      </c>
      <c r="AS833" s="15">
        <f t="shared" si="84"/>
        <v>-1.8000000000000003</v>
      </c>
      <c r="AT833" s="15">
        <f t="shared" si="85"/>
        <v>-1.666666666666667</v>
      </c>
      <c r="AU833" s="15">
        <f t="shared" si="86"/>
        <v>-1.5</v>
      </c>
      <c r="AV833" s="15">
        <f t="shared" si="87"/>
        <v>-0.79999999999999982</v>
      </c>
      <c r="AW833" s="15">
        <f t="shared" si="88"/>
        <v>-2.333333333333333</v>
      </c>
      <c r="AX833" s="15">
        <f t="shared" si="89"/>
        <v>0.25</v>
      </c>
      <c r="AY833" s="15">
        <f t="shared" si="90"/>
        <v>-1.3083333333333331</v>
      </c>
    </row>
    <row r="834" spans="1:51" x14ac:dyDescent="0.2">
      <c r="A834" s="15">
        <v>417</v>
      </c>
      <c r="B834" s="15">
        <v>701</v>
      </c>
      <c r="C834" s="15">
        <v>0</v>
      </c>
      <c r="D834" s="15">
        <v>0</v>
      </c>
      <c r="E834" s="15">
        <v>0</v>
      </c>
      <c r="F834" s="15">
        <v>0</v>
      </c>
      <c r="G834" s="15">
        <v>0</v>
      </c>
      <c r="H834" s="15">
        <v>1</v>
      </c>
      <c r="I834" s="15">
        <v>31</v>
      </c>
      <c r="J834" s="15">
        <v>1</v>
      </c>
      <c r="K834" s="15">
        <v>0</v>
      </c>
      <c r="L834" s="15">
        <v>0</v>
      </c>
      <c r="M834" s="15">
        <v>0</v>
      </c>
      <c r="N834" s="15">
        <v>0</v>
      </c>
      <c r="O834" s="15">
        <v>2</v>
      </c>
      <c r="P834" s="15">
        <v>10</v>
      </c>
      <c r="Q834" s="15">
        <v>1</v>
      </c>
      <c r="R834" s="15">
        <v>1</v>
      </c>
      <c r="S834" s="15">
        <v>0</v>
      </c>
      <c r="T834" s="15">
        <v>0</v>
      </c>
      <c r="U834" s="15">
        <v>0</v>
      </c>
      <c r="V834" s="15">
        <v>1</v>
      </c>
      <c r="W834" s="15">
        <v>1</v>
      </c>
      <c r="X834" s="15">
        <v>50</v>
      </c>
      <c r="Y834" s="193">
        <v>2000</v>
      </c>
      <c r="Z834" s="15">
        <v>1.5</v>
      </c>
      <c r="AA834" s="15">
        <v>2.3333333333333335</v>
      </c>
      <c r="AB834" s="15">
        <v>1.6666666666666667</v>
      </c>
      <c r="AC834" s="15">
        <v>1.5</v>
      </c>
      <c r="AD834" s="15">
        <v>3</v>
      </c>
      <c r="AE834" s="15">
        <v>2</v>
      </c>
      <c r="AF834" s="15">
        <v>3</v>
      </c>
      <c r="AG834" s="15">
        <v>0</v>
      </c>
      <c r="AH834" s="15">
        <v>5</v>
      </c>
      <c r="AI834" s="15" t="s">
        <v>1008</v>
      </c>
      <c r="AJ834" s="15" t="s">
        <v>1008</v>
      </c>
      <c r="AL834" s="15">
        <v>4.4000000000000004</v>
      </c>
      <c r="AM834" s="15">
        <v>4.666666666666667</v>
      </c>
      <c r="AN834" s="15">
        <v>4</v>
      </c>
      <c r="AO834" s="15">
        <v>4</v>
      </c>
      <c r="AP834" s="15">
        <v>4</v>
      </c>
      <c r="AQ834" s="15">
        <v>1.5</v>
      </c>
      <c r="AR834" s="27">
        <v>3.7611111111111111</v>
      </c>
      <c r="AS834" s="15">
        <f t="shared" si="84"/>
        <v>0</v>
      </c>
      <c r="AT834" s="15">
        <f t="shared" si="85"/>
        <v>0</v>
      </c>
      <c r="AU834" s="15">
        <f t="shared" si="86"/>
        <v>0</v>
      </c>
      <c r="AV834" s="15">
        <f t="shared" si="87"/>
        <v>0.20000000000000018</v>
      </c>
      <c r="AW834" s="15">
        <f t="shared" si="88"/>
        <v>0</v>
      </c>
      <c r="AX834" s="15">
        <f t="shared" si="89"/>
        <v>0</v>
      </c>
      <c r="AY834" s="15">
        <f t="shared" si="90"/>
        <v>3.3333333333333215E-2</v>
      </c>
    </row>
    <row r="835" spans="1:51" x14ac:dyDescent="0.2">
      <c r="A835" s="15">
        <v>417</v>
      </c>
      <c r="B835" s="15">
        <v>701</v>
      </c>
      <c r="C835" s="15">
        <v>0</v>
      </c>
      <c r="D835" s="15">
        <v>0</v>
      </c>
      <c r="E835" s="15">
        <v>0</v>
      </c>
      <c r="F835" s="15">
        <v>0</v>
      </c>
      <c r="G835" s="15">
        <v>0</v>
      </c>
      <c r="H835" s="15">
        <v>1</v>
      </c>
      <c r="I835" s="15">
        <v>31</v>
      </c>
      <c r="J835" s="15">
        <v>1</v>
      </c>
      <c r="K835" s="15">
        <v>0</v>
      </c>
      <c r="L835" s="15">
        <v>0</v>
      </c>
      <c r="M835" s="15">
        <v>0</v>
      </c>
      <c r="N835" s="15">
        <v>0</v>
      </c>
      <c r="O835" s="15">
        <v>2</v>
      </c>
      <c r="P835" s="15">
        <v>10</v>
      </c>
      <c r="Q835" s="15">
        <v>1</v>
      </c>
      <c r="R835" s="15">
        <v>1</v>
      </c>
      <c r="S835" s="15">
        <v>0</v>
      </c>
      <c r="T835" s="15">
        <v>0</v>
      </c>
      <c r="U835" s="15">
        <v>0</v>
      </c>
      <c r="V835" s="15">
        <v>0</v>
      </c>
      <c r="W835" s="15">
        <v>1</v>
      </c>
      <c r="X835" s="15">
        <v>50</v>
      </c>
      <c r="Y835" s="193">
        <v>2000</v>
      </c>
      <c r="Z835" s="15">
        <v>1.5</v>
      </c>
      <c r="AA835" s="15">
        <v>2.3333333333333335</v>
      </c>
      <c r="AB835" s="15">
        <v>1.6666666666666667</v>
      </c>
      <c r="AC835" s="15">
        <v>1.5</v>
      </c>
      <c r="AD835" s="15">
        <v>3</v>
      </c>
      <c r="AE835" s="15">
        <v>2</v>
      </c>
      <c r="AF835" s="15">
        <v>3</v>
      </c>
      <c r="AG835" s="15">
        <v>0</v>
      </c>
      <c r="AH835" s="15">
        <v>5</v>
      </c>
      <c r="AI835" s="15" t="s">
        <v>1008</v>
      </c>
      <c r="AJ835" s="15" t="s">
        <v>1008</v>
      </c>
      <c r="AL835" s="27">
        <v>4.4000000000000004</v>
      </c>
      <c r="AM835" s="27">
        <v>4.666666666666667</v>
      </c>
      <c r="AN835" s="27">
        <v>4</v>
      </c>
      <c r="AO835" s="27">
        <v>3.8</v>
      </c>
      <c r="AP835" s="27">
        <v>4</v>
      </c>
      <c r="AQ835" s="27">
        <v>1.5</v>
      </c>
      <c r="AR835" s="27">
        <v>3.7277777777777779</v>
      </c>
      <c r="AS835" s="15">
        <f t="shared" ref="AS835" si="91">$AL835-$AL836</f>
        <v>4.4000000000000004</v>
      </c>
      <c r="AT835" s="15">
        <f t="shared" ref="AT835" si="92">$AM835-$AM836</f>
        <v>4.666666666666667</v>
      </c>
      <c r="AU835" s="15">
        <f t="shared" ref="AU835" si="93">$AN835-$AN836</f>
        <v>4</v>
      </c>
      <c r="AV835" s="15">
        <f t="shared" ref="AV835" si="94">$AO835-$AO836</f>
        <v>3.8</v>
      </c>
      <c r="AW835" s="15">
        <f t="shared" ref="AW835" si="95">$AP835-$AP836</f>
        <v>4</v>
      </c>
      <c r="AX835" s="15">
        <f t="shared" ref="AX835" si="96">$AQ835-$AQ836</f>
        <v>1.5</v>
      </c>
      <c r="AY835" s="15">
        <f t="shared" ref="AY835" si="97">$AR835-$AR836</f>
        <v>3.7277777777777779</v>
      </c>
    </row>
  </sheetData>
  <autoFilter ref="A1:DC835" xr:uid="{9D541627-FBD6-4931-92EA-9C0670CAFA4A}"/>
  <conditionalFormatting sqref="AL3:AQ4">
    <cfRule type="expression" dxfId="17" priority="7">
      <formula>ISTEXT($B$2:$AJ$374)</formula>
    </cfRule>
    <cfRule type="cellIs" dxfId="16" priority="8" operator="equal">
      <formula>" -   "</formula>
    </cfRule>
    <cfRule type="cellIs" dxfId="15" priority="9" operator="equal">
      <formula>" -"</formula>
    </cfRule>
    <cfRule type="cellIs" dxfId="14" priority="10" operator="equal">
      <formula>"-"</formula>
    </cfRule>
    <cfRule type="cellIs" dxfId="13" priority="11" operator="equal">
      <formula>" "</formula>
    </cfRule>
    <cfRule type="cellIs" dxfId="12" priority="12" operator="equal">
      <formula>"."</formula>
    </cfRule>
  </conditionalFormatting>
  <conditionalFormatting sqref="AL7:AQ8">
    <cfRule type="expression" dxfId="11" priority="1">
      <formula>ISTEXT($B$2:$AJ$374)</formula>
    </cfRule>
    <cfRule type="cellIs" dxfId="10" priority="2" operator="equal">
      <formula>" -   "</formula>
    </cfRule>
    <cfRule type="cellIs" dxfId="9" priority="3" operator="equal">
      <formula>" -"</formula>
    </cfRule>
    <cfRule type="cellIs" dxfId="8" priority="4" operator="equal">
      <formula>"-"</formula>
    </cfRule>
    <cfRule type="cellIs" dxfId="7" priority="5" operator="equal">
      <formula>" "</formula>
    </cfRule>
    <cfRule type="cellIs" dxfId="6" priority="6" operator="equal">
      <formula>"."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89AE-DF5F-4F83-B5A5-4EAD025C7E85}">
  <sheetPr>
    <tabColor rgb="FFFF0000"/>
  </sheetPr>
  <dimension ref="A1:CS835"/>
  <sheetViews>
    <sheetView zoomScale="168" zoomScaleNormal="90" workbookViewId="0">
      <pane ySplit="1" topLeftCell="A2" activePane="bottomLeft" state="frozen"/>
      <selection pane="bottomLeft" activeCell="BV733" sqref="BV733"/>
    </sheetView>
  </sheetViews>
  <sheetFormatPr baseColWidth="10" defaultColWidth="8.6640625" defaultRowHeight="14" x14ac:dyDescent="0.2"/>
  <cols>
    <col min="1" max="1" width="8.6640625" style="15"/>
    <col min="2" max="2" width="8.6640625" style="38" customWidth="1"/>
    <col min="3" max="24" width="8.6640625" style="15" customWidth="1"/>
    <col min="25" max="28" width="8.6640625" style="15"/>
    <col min="29" max="31" width="8.6640625" style="15" customWidth="1"/>
    <col min="32" max="34" width="8.6640625" style="163" customWidth="1"/>
    <col min="35" max="36" width="10.33203125" style="163" customWidth="1"/>
    <col min="37" max="37" width="10.33203125" style="15" customWidth="1"/>
    <col min="38" max="38" width="8.6640625" style="15" hidden="1" customWidth="1"/>
    <col min="39" max="39" width="8.5" style="15" hidden="1" customWidth="1"/>
    <col min="40" max="41" width="8.6640625" style="15" hidden="1" customWidth="1"/>
    <col min="42" max="44" width="8.6640625" style="15" customWidth="1"/>
    <col min="45" max="45" width="7.6640625" style="15" customWidth="1"/>
    <col min="46" max="50" width="8.6640625" style="15" hidden="1" customWidth="1"/>
    <col min="51" max="59" width="8.6640625" style="15" customWidth="1"/>
    <col min="60" max="60" width="8.6640625" style="22" customWidth="1"/>
    <col min="61" max="81" width="8.6640625" style="15" customWidth="1"/>
    <col min="82" max="87" width="9.83203125" style="15" bestFit="1" customWidth="1"/>
    <col min="88" max="88" width="8.6640625" style="15" bestFit="1" customWidth="1"/>
    <col min="89" max="16384" width="8.6640625" style="15"/>
  </cols>
  <sheetData>
    <row r="1" spans="1:97" s="156" customFormat="1" ht="36" customHeight="1" x14ac:dyDescent="0.2">
      <c r="A1" s="1" t="s">
        <v>5</v>
      </c>
      <c r="B1" s="3" t="s">
        <v>9</v>
      </c>
      <c r="C1" s="1" t="s">
        <v>13</v>
      </c>
      <c r="D1" s="170" t="s">
        <v>1048</v>
      </c>
      <c r="E1" s="170" t="s">
        <v>1049</v>
      </c>
      <c r="F1" s="170" t="s">
        <v>1050</v>
      </c>
      <c r="G1" s="170" t="s">
        <v>1051</v>
      </c>
      <c r="H1" s="183" t="s">
        <v>1052</v>
      </c>
      <c r="I1" s="1" t="s">
        <v>23</v>
      </c>
      <c r="J1" s="1" t="s">
        <v>27</v>
      </c>
      <c r="K1" s="1" t="s">
        <v>1053</v>
      </c>
      <c r="L1" s="170" t="s">
        <v>1054</v>
      </c>
      <c r="M1" s="170" t="s">
        <v>1055</v>
      </c>
      <c r="N1" s="170" t="s">
        <v>1056</v>
      </c>
      <c r="O1" s="170" t="s">
        <v>1057</v>
      </c>
      <c r="P1" s="170" t="s">
        <v>1015</v>
      </c>
      <c r="Q1" s="2" t="s">
        <v>40</v>
      </c>
      <c r="R1" s="1" t="s">
        <v>46</v>
      </c>
      <c r="S1" s="3" t="s">
        <v>48</v>
      </c>
      <c r="T1" s="1" t="s">
        <v>50</v>
      </c>
      <c r="U1" s="1" t="s">
        <v>54</v>
      </c>
      <c r="V1" s="69" t="s">
        <v>488</v>
      </c>
      <c r="W1" s="3" t="s">
        <v>58</v>
      </c>
      <c r="X1" s="1" t="s">
        <v>489</v>
      </c>
      <c r="Y1" s="1" t="s">
        <v>1058</v>
      </c>
      <c r="Z1" s="170" t="s">
        <v>1059</v>
      </c>
      <c r="AA1" s="170" t="s">
        <v>1060</v>
      </c>
      <c r="AB1" s="170" t="s">
        <v>1061</v>
      </c>
      <c r="AC1" s="5" t="s">
        <v>936</v>
      </c>
      <c r="AD1" s="1" t="s">
        <v>964</v>
      </c>
      <c r="AE1" s="2" t="s">
        <v>939</v>
      </c>
      <c r="AF1" s="162" t="s">
        <v>967</v>
      </c>
      <c r="AG1" s="162" t="s">
        <v>968</v>
      </c>
      <c r="AH1" s="162" t="s">
        <v>1062</v>
      </c>
      <c r="AI1" s="179" t="s">
        <v>1063</v>
      </c>
      <c r="AJ1" s="180" t="s">
        <v>1064</v>
      </c>
      <c r="AK1" s="5" t="s">
        <v>950</v>
      </c>
      <c r="AL1" s="1" t="s">
        <v>1065</v>
      </c>
      <c r="AM1" s="1" t="s">
        <v>1066</v>
      </c>
      <c r="AN1" s="162" t="s">
        <v>975</v>
      </c>
      <c r="AO1" s="162" t="s">
        <v>976</v>
      </c>
      <c r="AP1" s="162" t="s">
        <v>1067</v>
      </c>
      <c r="AQ1" s="179" t="s">
        <v>1068</v>
      </c>
      <c r="AR1" s="180" t="s">
        <v>1069</v>
      </c>
      <c r="AS1" s="5" t="s">
        <v>977</v>
      </c>
      <c r="AT1" s="1" t="s">
        <v>978</v>
      </c>
      <c r="AU1" s="1" t="s">
        <v>979</v>
      </c>
      <c r="AV1" s="162" t="s">
        <v>1026</v>
      </c>
      <c r="AW1" s="1" t="s">
        <v>982</v>
      </c>
      <c r="AX1" s="162" t="s">
        <v>1070</v>
      </c>
      <c r="AY1" s="162" t="s">
        <v>1071</v>
      </c>
      <c r="AZ1" s="179" t="s">
        <v>1072</v>
      </c>
      <c r="BA1" s="180" t="s">
        <v>1073</v>
      </c>
      <c r="BB1" s="162" t="s">
        <v>1074</v>
      </c>
      <c r="BC1" s="6" t="s">
        <v>503</v>
      </c>
      <c r="BD1" s="6" t="s">
        <v>504</v>
      </c>
      <c r="BE1" s="6" t="s">
        <v>505</v>
      </c>
      <c r="BF1" s="6" t="s">
        <v>506</v>
      </c>
      <c r="BG1" s="6" t="s">
        <v>507</v>
      </c>
      <c r="BH1" s="162" t="s">
        <v>961</v>
      </c>
      <c r="BI1" s="7" t="s">
        <v>250</v>
      </c>
      <c r="BJ1" s="7" t="s">
        <v>986</v>
      </c>
      <c r="BK1" s="185" t="s">
        <v>1075</v>
      </c>
      <c r="BL1" s="185" t="s">
        <v>1076</v>
      </c>
      <c r="BM1" s="185" t="s">
        <v>1077</v>
      </c>
      <c r="BN1" s="7" t="s">
        <v>1078</v>
      </c>
      <c r="BO1" s="185" t="s">
        <v>1079</v>
      </c>
      <c r="BP1" s="185" t="s">
        <v>1080</v>
      </c>
      <c r="BQ1" s="185" t="s">
        <v>1081</v>
      </c>
      <c r="BR1" s="185" t="s">
        <v>1082</v>
      </c>
      <c r="BS1" s="7" t="s">
        <v>1083</v>
      </c>
      <c r="BT1" s="7" t="s">
        <v>1084</v>
      </c>
      <c r="BU1" s="185" t="s">
        <v>1085</v>
      </c>
      <c r="BV1" s="185" t="s">
        <v>1086</v>
      </c>
      <c r="BW1" s="185" t="s">
        <v>1087</v>
      </c>
      <c r="BX1" s="185" t="s">
        <v>1088</v>
      </c>
      <c r="BY1" s="7" t="s">
        <v>512</v>
      </c>
      <c r="BZ1" s="7" t="s">
        <v>513</v>
      </c>
      <c r="CA1" s="7" t="s">
        <v>515</v>
      </c>
      <c r="CB1" s="7" t="s">
        <v>517</v>
      </c>
      <c r="CC1" s="7" t="s">
        <v>519</v>
      </c>
      <c r="CD1" s="12" t="s">
        <v>999</v>
      </c>
      <c r="CE1" s="12" t="s">
        <v>1000</v>
      </c>
      <c r="CF1" s="12" t="s">
        <v>1001</v>
      </c>
      <c r="CG1" s="12" t="s">
        <v>1002</v>
      </c>
      <c r="CH1" s="12" t="s">
        <v>1003</v>
      </c>
      <c r="CI1" s="12" t="s">
        <v>1004</v>
      </c>
      <c r="CJ1" s="165" t="s">
        <v>1005</v>
      </c>
      <c r="CK1" s="178" t="s">
        <v>1089</v>
      </c>
      <c r="CL1" s="178" t="s">
        <v>1090</v>
      </c>
      <c r="CM1" s="178" t="s">
        <v>1091</v>
      </c>
      <c r="CN1" s="178" t="s">
        <v>1092</v>
      </c>
      <c r="CO1" s="178" t="s">
        <v>1093</v>
      </c>
      <c r="CP1" s="178" t="s">
        <v>1094</v>
      </c>
      <c r="CQ1" s="178" t="s">
        <v>1095</v>
      </c>
    </row>
    <row r="2" spans="1:97" x14ac:dyDescent="0.2">
      <c r="A2" s="15">
        <v>22</v>
      </c>
      <c r="B2" s="23">
        <v>0</v>
      </c>
      <c r="C2" s="15">
        <v>5</v>
      </c>
      <c r="D2" s="15">
        <f>IF($C2=2,1,0)</f>
        <v>0</v>
      </c>
      <c r="E2" s="15">
        <f t="shared" ref="E2:E27" si="0">IF($C2=3,1,0)</f>
        <v>0</v>
      </c>
      <c r="F2" s="15">
        <f t="shared" ref="F2:F27" si="1">IF($C2=4,1,0)</f>
        <v>0</v>
      </c>
      <c r="G2" s="15">
        <f t="shared" ref="G2:G27" si="2">IF($C2=5,1,0)</f>
        <v>1</v>
      </c>
      <c r="H2" s="15">
        <f t="shared" ref="H2:H27" si="3">IF($C2=6,1,0)</f>
        <v>0</v>
      </c>
      <c r="I2" s="15">
        <v>1</v>
      </c>
      <c r="J2" s="15">
        <v>30</v>
      </c>
      <c r="K2" s="15">
        <v>5</v>
      </c>
      <c r="L2" s="15">
        <f>IF($K2=0,1,0)</f>
        <v>0</v>
      </c>
      <c r="M2" s="15">
        <f>IF($K2=1,1,0)</f>
        <v>0</v>
      </c>
      <c r="N2" s="15">
        <f>IF($K2=2,1,0)</f>
        <v>0</v>
      </c>
      <c r="O2" s="15">
        <f>IF($K2=3,1,0)</f>
        <v>0</v>
      </c>
      <c r="P2" s="15">
        <f>IF($K2=4,1,0)</f>
        <v>0</v>
      </c>
      <c r="Q2" s="15">
        <v>1</v>
      </c>
      <c r="R2" s="15">
        <v>5</v>
      </c>
      <c r="S2" s="15">
        <v>12</v>
      </c>
      <c r="T2" s="15">
        <v>0</v>
      </c>
      <c r="U2" s="15">
        <v>1</v>
      </c>
      <c r="V2" s="15">
        <v>1</v>
      </c>
      <c r="W2" s="15">
        <v>400000</v>
      </c>
      <c r="X2" s="15">
        <v>0</v>
      </c>
      <c r="Y2" s="15">
        <v>1</v>
      </c>
      <c r="Z2" s="15">
        <f>IF(OR($AC2=3,$AC2=4,$AC2=5),1,0)</f>
        <v>0</v>
      </c>
      <c r="AA2" s="15">
        <f>IF(OR($AC2=2,$AC2=6,$AC2=10),1,0)</f>
        <v>0</v>
      </c>
      <c r="AB2" s="15">
        <f>IF(OR($AC2=7,$AC2=8,$AC2=9),1,0)</f>
        <v>0</v>
      </c>
      <c r="AC2" s="15">
        <v>1</v>
      </c>
      <c r="AD2" s="15">
        <v>2</v>
      </c>
      <c r="AE2" s="15">
        <v>7.8</v>
      </c>
      <c r="AF2" s="15">
        <v>1800</v>
      </c>
      <c r="AG2" s="15">
        <v>900</v>
      </c>
      <c r="AH2" s="15">
        <f>($AG2-$AG3)/$AG3</f>
        <v>0.38461538461538464</v>
      </c>
      <c r="AI2" s="15">
        <f>$AD2/($AD2+$AL2+$AU2)</f>
        <v>1</v>
      </c>
      <c r="AJ2" s="15">
        <f>$AI2*AH2</f>
        <v>0.38461538461538464</v>
      </c>
      <c r="AQ2" s="15">
        <f>$AL2/($AD2+$AL2+$AU2)</f>
        <v>0</v>
      </c>
      <c r="AR2" s="15">
        <f>$AQ2*$AP2</f>
        <v>0</v>
      </c>
      <c r="AZ2" s="15">
        <f>($AU2/($AD2+$AL2+$AU2))</f>
        <v>0</v>
      </c>
      <c r="BA2" s="15">
        <f>$AY2*$AZ2</f>
        <v>0</v>
      </c>
      <c r="BB2" s="15">
        <f>$AJ2</f>
        <v>0.38461538461538464</v>
      </c>
      <c r="BC2" s="15">
        <v>4</v>
      </c>
      <c r="BD2" s="15">
        <v>4.333333333333333</v>
      </c>
      <c r="BE2" s="15">
        <v>4</v>
      </c>
      <c r="BF2" s="15">
        <v>4.5</v>
      </c>
      <c r="BG2" s="15">
        <v>4</v>
      </c>
      <c r="BH2" s="15">
        <v>4.1666666666666661</v>
      </c>
      <c r="BI2" s="15">
        <v>4</v>
      </c>
      <c r="BJ2" s="15">
        <v>3</v>
      </c>
      <c r="BK2" s="15">
        <f>IF($BJ2=2,1,0)</f>
        <v>0</v>
      </c>
      <c r="BL2" s="15">
        <f>IF($BJ2=3,1,0)</f>
        <v>1</v>
      </c>
      <c r="BM2" s="15">
        <f>IF($BJ2=4,1,0)</f>
        <v>0</v>
      </c>
      <c r="BN2" s="15">
        <v>1</v>
      </c>
      <c r="BO2" s="15">
        <f>IF($BN2=2,1,0)</f>
        <v>0</v>
      </c>
      <c r="BP2" s="15">
        <f>IF($BN2=3,1,0)</f>
        <v>0</v>
      </c>
      <c r="BQ2" s="15">
        <f>IF($BN2=4,1,0)</f>
        <v>0</v>
      </c>
      <c r="BR2" s="15">
        <f>IF($BN2=5,1,0)</f>
        <v>0</v>
      </c>
      <c r="BS2" s="15">
        <v>3</v>
      </c>
      <c r="BT2" s="15">
        <v>4</v>
      </c>
      <c r="BU2" s="15">
        <f>IF($BT2=2,1,0)</f>
        <v>0</v>
      </c>
      <c r="BV2" s="15">
        <f>IF($BT2=3,1,0)</f>
        <v>0</v>
      </c>
      <c r="BW2" s="15">
        <f>IF($BT2=4,1,0)</f>
        <v>1</v>
      </c>
      <c r="BX2" s="15">
        <f>IF($BT2=5,1,0)</f>
        <v>0</v>
      </c>
      <c r="BY2" s="15">
        <v>1</v>
      </c>
      <c r="BZ2" s="15">
        <v>1</v>
      </c>
      <c r="CA2" s="15">
        <v>1</v>
      </c>
      <c r="CB2" s="15">
        <v>1</v>
      </c>
      <c r="CC2" s="15">
        <v>0</v>
      </c>
      <c r="CD2" s="27">
        <v>3</v>
      </c>
      <c r="CE2" s="27">
        <v>3.3333333333333335</v>
      </c>
      <c r="CF2" s="27">
        <v>3.5</v>
      </c>
      <c r="CG2" s="27">
        <v>3</v>
      </c>
      <c r="CH2" s="27">
        <v>2.3333333333333335</v>
      </c>
      <c r="CI2" s="27">
        <v>3</v>
      </c>
      <c r="CJ2" s="27">
        <f t="shared" ref="CJ2:CJ65" si="4">AVERAGE($CD2:$CI2)</f>
        <v>3.0277777777777781</v>
      </c>
      <c r="CK2" s="27">
        <f>$CD2-$CD3</f>
        <v>0.20000000000000018</v>
      </c>
      <c r="CL2" s="27">
        <f>$CE2-$CE3</f>
        <v>0</v>
      </c>
      <c r="CM2" s="27">
        <f>$CF2-$CF3</f>
        <v>0.25</v>
      </c>
      <c r="CN2" s="27">
        <f>$CG2-$CG3</f>
        <v>0.20000000000000018</v>
      </c>
      <c r="CO2" s="27">
        <f>$CH2-$CH3</f>
        <v>0.66666666666666674</v>
      </c>
      <c r="CP2" s="27">
        <f>$CI2-$CI3</f>
        <v>0</v>
      </c>
      <c r="CQ2" s="27">
        <f>$CJ2-$CJ3</f>
        <v>0.21944444444444455</v>
      </c>
    </row>
    <row r="3" spans="1:97" ht="15" x14ac:dyDescent="0.2">
      <c r="A3" s="15">
        <v>22</v>
      </c>
      <c r="B3" s="23">
        <v>0</v>
      </c>
      <c r="C3" s="15">
        <v>5</v>
      </c>
      <c r="D3" s="15">
        <f t="shared" ref="D3:D66" si="5">IF($C3=2,1,0)</f>
        <v>0</v>
      </c>
      <c r="E3" s="15">
        <f t="shared" si="0"/>
        <v>0</v>
      </c>
      <c r="F3" s="15">
        <f t="shared" si="1"/>
        <v>0</v>
      </c>
      <c r="G3" s="15">
        <f t="shared" si="2"/>
        <v>1</v>
      </c>
      <c r="H3" s="15">
        <f t="shared" si="3"/>
        <v>0</v>
      </c>
      <c r="I3" s="15">
        <v>1</v>
      </c>
      <c r="J3" s="15">
        <v>30</v>
      </c>
      <c r="K3" s="15">
        <v>5</v>
      </c>
      <c r="L3" s="15">
        <f t="shared" ref="L3:L66" si="6">IF($K3=0,1,0)</f>
        <v>0</v>
      </c>
      <c r="M3" s="15">
        <f t="shared" ref="M3:M66" si="7">IF($K3=1,1,0)</f>
        <v>0</v>
      </c>
      <c r="N3" s="15">
        <f t="shared" ref="N3:N66" si="8">IF($K3=2,1,0)</f>
        <v>0</v>
      </c>
      <c r="O3" s="15">
        <f t="shared" ref="O3:O66" si="9">IF($K3=3,1,0)</f>
        <v>0</v>
      </c>
      <c r="P3" s="15">
        <f t="shared" ref="P3:P66" si="10">IF($K3=4,1,0)</f>
        <v>0</v>
      </c>
      <c r="Q3" s="15">
        <v>1</v>
      </c>
      <c r="R3" s="15">
        <v>5</v>
      </c>
      <c r="S3" s="15">
        <v>12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f>IF(OR($AC3=3,$AC3=4,$AC3=5),1,0)</f>
        <v>0</v>
      </c>
      <c r="AA3" s="15">
        <f t="shared" ref="AA3:AA66" si="11">IF(OR($AC3=2,$AC3=6,$AC3=10),1,0)</f>
        <v>0</v>
      </c>
      <c r="AB3" s="15">
        <f t="shared" ref="AB3:AB66" si="12">IF(OR($AC3=7,$AC3=8,$AC3=9),1,0)</f>
        <v>0</v>
      </c>
      <c r="AC3" s="15">
        <v>1</v>
      </c>
      <c r="AD3" s="15">
        <v>2</v>
      </c>
      <c r="AE3" s="15">
        <v>10</v>
      </c>
      <c r="AF3" s="15">
        <v>1300</v>
      </c>
      <c r="AG3" s="27">
        <v>650</v>
      </c>
      <c r="AH3" s="27">
        <f t="shared" ref="AH3:AH66" si="13">($AG3-$AG4)/$AG4</f>
        <v>-0.78333333333333333</v>
      </c>
      <c r="AI3" s="27">
        <f t="shared" ref="AI3:AI66" si="14">$AD3/($AD3+$AL3+$AU3)</f>
        <v>1</v>
      </c>
      <c r="AJ3" s="27">
        <f t="shared" ref="AJ3:AJ66" si="15">$AI3*$AH3</f>
        <v>-0.78333333333333333</v>
      </c>
      <c r="AQ3" s="15">
        <f t="shared" ref="AQ3:AQ66" si="16">$AL3/($AD3+$AL3+$AU3)</f>
        <v>0</v>
      </c>
      <c r="AR3" s="15">
        <f t="shared" ref="AR3:AR66" si="17">$AQ3*$AP3</f>
        <v>0</v>
      </c>
      <c r="AZ3" s="15">
        <f t="shared" ref="AZ3:AZ66" si="18">($AU3/($AD3+$AL3+$AU3))</f>
        <v>0</v>
      </c>
      <c r="BA3" s="15">
        <f t="shared" ref="BA3:BA66" si="19">$AY3*$AZ3</f>
        <v>0</v>
      </c>
      <c r="BC3" s="15">
        <v>4</v>
      </c>
      <c r="BD3" s="15">
        <v>4.333333333333333</v>
      </c>
      <c r="BE3" s="15">
        <v>4</v>
      </c>
      <c r="BF3" s="15">
        <v>4.5</v>
      </c>
      <c r="BG3" s="15">
        <v>4</v>
      </c>
      <c r="BH3" s="15">
        <v>4.1666666666666661</v>
      </c>
      <c r="BI3" s="15">
        <v>4</v>
      </c>
      <c r="BJ3" s="15">
        <v>3</v>
      </c>
      <c r="BK3" s="15">
        <f t="shared" ref="BK3:BK66" si="20">IF($BJ3=2,1,0)</f>
        <v>0</v>
      </c>
      <c r="BL3" s="15">
        <f t="shared" ref="BL3:BL66" si="21">IF($BJ3=3,1,0)</f>
        <v>1</v>
      </c>
      <c r="BM3" s="15">
        <f t="shared" ref="BM3:BM66" si="22">IF($BJ3=4,1,0)</f>
        <v>0</v>
      </c>
      <c r="BN3" s="15">
        <v>1</v>
      </c>
      <c r="BO3" s="15">
        <f t="shared" ref="BO3:BO66" si="23">IF($BN3=2,1,0)</f>
        <v>0</v>
      </c>
      <c r="BP3" s="15">
        <f t="shared" ref="BP3:BP66" si="24">IF($BN3=3,1,0)</f>
        <v>0</v>
      </c>
      <c r="BQ3" s="15">
        <f t="shared" ref="BQ3:BQ66" si="25">IF($BN3=4,1,0)</f>
        <v>0</v>
      </c>
      <c r="BR3" s="15">
        <f t="shared" ref="BR3:BR66" si="26">IF($BN3=5,1,0)</f>
        <v>0</v>
      </c>
      <c r="BS3" s="15">
        <v>3</v>
      </c>
      <c r="BT3" s="15">
        <v>4</v>
      </c>
      <c r="BU3" s="15">
        <f t="shared" ref="BU3:BU66" si="27">IF($BT3=2,1,0)</f>
        <v>0</v>
      </c>
      <c r="BV3" s="15">
        <f t="shared" ref="BV3:BV66" si="28">IF($BT3=3,1,0)</f>
        <v>0</v>
      </c>
      <c r="BW3" s="15">
        <f t="shared" ref="BW3:BW66" si="29">IF($BT3=4,1,0)</f>
        <v>1</v>
      </c>
      <c r="BX3" s="15">
        <f t="shared" ref="BX3:BX66" si="30">IF($BT3=5,1,0)</f>
        <v>0</v>
      </c>
      <c r="BY3" s="15">
        <v>1</v>
      </c>
      <c r="BZ3" s="15">
        <v>1</v>
      </c>
      <c r="CA3" s="15">
        <v>1</v>
      </c>
      <c r="CB3" s="15">
        <v>1</v>
      </c>
      <c r="CC3" s="15">
        <v>0</v>
      </c>
      <c r="CD3" s="25">
        <v>2.8</v>
      </c>
      <c r="CE3" s="25">
        <v>3.3333333333333335</v>
      </c>
      <c r="CF3" s="25">
        <v>3.25</v>
      </c>
      <c r="CG3" s="25">
        <v>2.8</v>
      </c>
      <c r="CH3" s="25">
        <v>1.6666666666666667</v>
      </c>
      <c r="CI3" s="25">
        <v>3</v>
      </c>
      <c r="CJ3" s="27">
        <f t="shared" si="4"/>
        <v>2.8083333333333336</v>
      </c>
      <c r="CK3" s="15">
        <f t="shared" ref="CK3:CK66" si="31">$CD3-$CD4</f>
        <v>-1.7999999999999998</v>
      </c>
      <c r="CL3" s="15">
        <f t="shared" ref="CL3:CL66" si="32">$CE3-$CE4</f>
        <v>-0.33333333333333304</v>
      </c>
      <c r="CM3" s="15">
        <f t="shared" ref="CM3:CM66" si="33">$CF3-$CF4</f>
        <v>-1.25</v>
      </c>
      <c r="CN3" s="15">
        <f t="shared" ref="CN3:CN66" si="34">$CG3-$CG4</f>
        <v>-1.4000000000000004</v>
      </c>
      <c r="CO3" s="15">
        <f t="shared" ref="CO3:CO66" si="35">$CH3-$CH4</f>
        <v>-2.6666666666666661</v>
      </c>
      <c r="CP3" s="15">
        <f t="shared" ref="CP3:CP66" si="36">$CI3-$CI4</f>
        <v>-1.75</v>
      </c>
      <c r="CQ3" s="15">
        <f t="shared" ref="CQ3:CQ66" si="37">$CJ3-$CJ4</f>
        <v>-1.5333333333333323</v>
      </c>
    </row>
    <row r="4" spans="1:97" ht="15" x14ac:dyDescent="0.2">
      <c r="A4" s="15">
        <v>24</v>
      </c>
      <c r="B4" s="23">
        <v>1</v>
      </c>
      <c r="C4" s="15">
        <v>1</v>
      </c>
      <c r="D4" s="15">
        <f t="shared" si="5"/>
        <v>0</v>
      </c>
      <c r="E4" s="15">
        <f t="shared" si="0"/>
        <v>0</v>
      </c>
      <c r="F4" s="15">
        <f t="shared" si="1"/>
        <v>0</v>
      </c>
      <c r="G4" s="15">
        <f t="shared" si="2"/>
        <v>0</v>
      </c>
      <c r="H4" s="15">
        <f t="shared" si="3"/>
        <v>0</v>
      </c>
      <c r="I4" s="15">
        <v>0</v>
      </c>
      <c r="J4" s="15">
        <v>47</v>
      </c>
      <c r="K4" s="15">
        <v>5</v>
      </c>
      <c r="L4" s="15">
        <f t="shared" si="6"/>
        <v>0</v>
      </c>
      <c r="M4" s="15">
        <f t="shared" si="7"/>
        <v>0</v>
      </c>
      <c r="N4" s="15">
        <f t="shared" si="8"/>
        <v>0</v>
      </c>
      <c r="O4" s="15">
        <f t="shared" si="9"/>
        <v>0</v>
      </c>
      <c r="P4" s="15">
        <f t="shared" si="10"/>
        <v>0</v>
      </c>
      <c r="Q4" s="15">
        <v>1</v>
      </c>
      <c r="R4" s="15">
        <v>6</v>
      </c>
      <c r="S4" s="15">
        <v>20</v>
      </c>
      <c r="T4" s="15">
        <v>1</v>
      </c>
      <c r="U4" s="15">
        <v>1</v>
      </c>
      <c r="V4" s="15">
        <v>1</v>
      </c>
      <c r="W4" s="15">
        <v>100000</v>
      </c>
      <c r="X4" s="15">
        <v>1</v>
      </c>
      <c r="Y4" s="15">
        <v>1</v>
      </c>
      <c r="Z4" s="15">
        <f t="shared" ref="Z4:Z67" si="38">IF(OR($AC4=3,$AC4=4,$AC4=5),1,0)</f>
        <v>0</v>
      </c>
      <c r="AA4" s="15">
        <f t="shared" si="11"/>
        <v>0</v>
      </c>
      <c r="AB4" s="15">
        <f t="shared" si="12"/>
        <v>0</v>
      </c>
      <c r="AC4" s="15">
        <v>1</v>
      </c>
      <c r="AD4" s="15">
        <v>13</v>
      </c>
      <c r="AE4" s="15">
        <v>11</v>
      </c>
      <c r="AF4" s="15">
        <v>39000</v>
      </c>
      <c r="AG4" s="27">
        <v>3000</v>
      </c>
      <c r="AH4" s="27">
        <f t="shared" si="13"/>
        <v>0</v>
      </c>
      <c r="AI4" s="27">
        <f t="shared" si="14"/>
        <v>0.68421052631578949</v>
      </c>
      <c r="AJ4" s="27">
        <f t="shared" si="15"/>
        <v>0</v>
      </c>
      <c r="AK4" s="15">
        <v>8</v>
      </c>
      <c r="AL4" s="15">
        <v>3</v>
      </c>
      <c r="AM4" s="15">
        <v>8</v>
      </c>
      <c r="AN4" s="15">
        <v>3000</v>
      </c>
      <c r="AO4" s="15">
        <v>1000</v>
      </c>
      <c r="AP4" s="15">
        <f>($AO4-$AO5)/$AO5</f>
        <v>0</v>
      </c>
      <c r="AQ4" s="15">
        <f t="shared" si="16"/>
        <v>0.15789473684210525</v>
      </c>
      <c r="AR4" s="15">
        <f t="shared" si="17"/>
        <v>0</v>
      </c>
      <c r="AS4" s="15">
        <v>7</v>
      </c>
      <c r="AT4" s="15">
        <v>1</v>
      </c>
      <c r="AU4" s="15">
        <v>3</v>
      </c>
      <c r="AV4" s="15">
        <v>100</v>
      </c>
      <c r="AW4" s="15">
        <v>20</v>
      </c>
      <c r="AX4" s="15">
        <v>33.333333333333336</v>
      </c>
      <c r="AY4" s="15">
        <f>($AX4-$AX5)/$AX5</f>
        <v>0</v>
      </c>
      <c r="AZ4" s="15">
        <f t="shared" si="18"/>
        <v>0.15789473684210525</v>
      </c>
      <c r="BA4" s="15">
        <f t="shared" si="19"/>
        <v>0</v>
      </c>
      <c r="BB4" s="27">
        <f>$AJ4</f>
        <v>0</v>
      </c>
      <c r="BC4" s="15">
        <v>2.5</v>
      </c>
      <c r="BD4" s="15">
        <v>2.3333333333333335</v>
      </c>
      <c r="BE4" s="15">
        <v>1.6666666666666667</v>
      </c>
      <c r="BF4" s="15">
        <v>1.5</v>
      </c>
      <c r="BG4" s="15">
        <v>3.5</v>
      </c>
      <c r="BH4" s="15"/>
      <c r="BI4" s="15">
        <v>2</v>
      </c>
      <c r="BJ4" s="15">
        <v>5</v>
      </c>
      <c r="BK4" s="15">
        <f t="shared" si="20"/>
        <v>0</v>
      </c>
      <c r="BL4" s="15">
        <f t="shared" si="21"/>
        <v>0</v>
      </c>
      <c r="BM4" s="15">
        <f t="shared" si="22"/>
        <v>0</v>
      </c>
      <c r="BN4" s="15" t="s">
        <v>1007</v>
      </c>
      <c r="BO4" s="15">
        <f t="shared" si="23"/>
        <v>0</v>
      </c>
      <c r="BP4" s="15">
        <f t="shared" si="24"/>
        <v>0</v>
      </c>
      <c r="BQ4" s="15">
        <f t="shared" si="25"/>
        <v>0</v>
      </c>
      <c r="BR4" s="15">
        <f t="shared" si="26"/>
        <v>0</v>
      </c>
      <c r="BU4" s="15">
        <f t="shared" si="27"/>
        <v>0</v>
      </c>
      <c r="BV4" s="15">
        <f t="shared" si="28"/>
        <v>0</v>
      </c>
      <c r="BW4" s="15">
        <f t="shared" si="29"/>
        <v>0</v>
      </c>
      <c r="BX4" s="15">
        <f t="shared" si="30"/>
        <v>0</v>
      </c>
      <c r="BY4" s="15" t="s">
        <v>1007</v>
      </c>
      <c r="BZ4" s="15" t="s">
        <v>1007</v>
      </c>
      <c r="CA4" s="15" t="s">
        <v>1007</v>
      </c>
      <c r="CB4" s="15" t="s">
        <v>1007</v>
      </c>
      <c r="CC4" s="15" t="s">
        <v>1007</v>
      </c>
      <c r="CD4" s="152">
        <v>4.5999999999999996</v>
      </c>
      <c r="CE4" s="152">
        <v>3.6666666666666665</v>
      </c>
      <c r="CF4" s="152">
        <v>4.5</v>
      </c>
      <c r="CG4" s="152">
        <v>4.2</v>
      </c>
      <c r="CH4" s="152">
        <v>4.333333333333333</v>
      </c>
      <c r="CI4" s="152">
        <v>4.75</v>
      </c>
      <c r="CJ4" s="27">
        <f>AVERAGE(CD4:CI4)</f>
        <v>4.3416666666666659</v>
      </c>
      <c r="CK4" s="27">
        <f t="shared" si="31"/>
        <v>-0.40000000000000036</v>
      </c>
      <c r="CL4" s="15">
        <f t="shared" si="32"/>
        <v>-0.66666666666666652</v>
      </c>
      <c r="CM4" s="15">
        <f t="shared" si="33"/>
        <v>0.5</v>
      </c>
      <c r="CN4" s="15">
        <f t="shared" si="34"/>
        <v>0</v>
      </c>
      <c r="CO4" s="15">
        <f t="shared" si="35"/>
        <v>1.6666666666666665</v>
      </c>
      <c r="CP4" s="15">
        <f t="shared" si="36"/>
        <v>0.5</v>
      </c>
      <c r="CQ4" s="15">
        <f t="shared" si="37"/>
        <v>0.26666666666666572</v>
      </c>
      <c r="CS4" s="27"/>
    </row>
    <row r="5" spans="1:97" x14ac:dyDescent="0.2">
      <c r="A5" s="15">
        <v>24</v>
      </c>
      <c r="B5" s="23">
        <v>1</v>
      </c>
      <c r="C5" s="15">
        <v>1</v>
      </c>
      <c r="D5" s="15">
        <f t="shared" si="5"/>
        <v>0</v>
      </c>
      <c r="E5" s="15">
        <f t="shared" si="0"/>
        <v>0</v>
      </c>
      <c r="F5" s="15">
        <f t="shared" si="1"/>
        <v>0</v>
      </c>
      <c r="G5" s="15">
        <f t="shared" si="2"/>
        <v>0</v>
      </c>
      <c r="H5" s="15">
        <f t="shared" si="3"/>
        <v>0</v>
      </c>
      <c r="I5" s="15">
        <v>0</v>
      </c>
      <c r="J5" s="15">
        <v>47</v>
      </c>
      <c r="K5" s="15">
        <v>5</v>
      </c>
      <c r="L5" s="15">
        <f t="shared" si="6"/>
        <v>0</v>
      </c>
      <c r="M5" s="15">
        <f t="shared" si="7"/>
        <v>0</v>
      </c>
      <c r="N5" s="15">
        <f t="shared" si="8"/>
        <v>0</v>
      </c>
      <c r="O5" s="15">
        <f t="shared" si="9"/>
        <v>0</v>
      </c>
      <c r="P5" s="15">
        <f t="shared" si="10"/>
        <v>0</v>
      </c>
      <c r="Q5" s="15">
        <v>1</v>
      </c>
      <c r="R5" s="15">
        <v>6</v>
      </c>
      <c r="S5" s="15">
        <v>20</v>
      </c>
      <c r="T5" s="15">
        <v>1</v>
      </c>
      <c r="U5" s="15">
        <v>1</v>
      </c>
      <c r="V5" s="15">
        <v>1</v>
      </c>
      <c r="W5" s="15" t="s">
        <v>1008</v>
      </c>
      <c r="X5" s="15">
        <v>1</v>
      </c>
      <c r="Y5" s="15">
        <v>0</v>
      </c>
      <c r="Z5" s="15">
        <f t="shared" si="38"/>
        <v>0</v>
      </c>
      <c r="AA5" s="15">
        <f t="shared" si="11"/>
        <v>0</v>
      </c>
      <c r="AB5" s="15">
        <f t="shared" si="12"/>
        <v>0</v>
      </c>
      <c r="AC5" s="15">
        <v>1</v>
      </c>
      <c r="AD5" s="15">
        <v>13</v>
      </c>
      <c r="AE5" s="15">
        <v>11</v>
      </c>
      <c r="AF5" s="15">
        <v>39000</v>
      </c>
      <c r="AG5" s="27">
        <v>3000</v>
      </c>
      <c r="AH5" s="27">
        <f t="shared" si="13"/>
        <v>0.5</v>
      </c>
      <c r="AI5" s="27">
        <f t="shared" si="14"/>
        <v>0.68421052631578949</v>
      </c>
      <c r="AJ5" s="27">
        <f t="shared" si="15"/>
        <v>0.34210526315789475</v>
      </c>
      <c r="AK5" s="15">
        <v>8</v>
      </c>
      <c r="AL5" s="15">
        <v>3</v>
      </c>
      <c r="AM5" s="15">
        <v>8</v>
      </c>
      <c r="AN5" s="15">
        <v>3000</v>
      </c>
      <c r="AO5" s="15">
        <v>1000</v>
      </c>
      <c r="AP5" s="15">
        <f>($AO5-$AO6)/$AO6</f>
        <v>15.666666666666666</v>
      </c>
      <c r="AQ5" s="15">
        <f t="shared" si="16"/>
        <v>0.15789473684210525</v>
      </c>
      <c r="AR5" s="15">
        <f t="shared" si="17"/>
        <v>2.4736842105263155</v>
      </c>
      <c r="AS5" s="15">
        <v>7</v>
      </c>
      <c r="AT5" s="15">
        <v>1</v>
      </c>
      <c r="AU5" s="15">
        <v>3</v>
      </c>
      <c r="AV5" s="15">
        <v>100</v>
      </c>
      <c r="AW5" s="15">
        <v>20</v>
      </c>
      <c r="AX5" s="15">
        <v>33.333333333333336</v>
      </c>
      <c r="AZ5" s="15">
        <f t="shared" si="18"/>
        <v>0.15789473684210525</v>
      </c>
      <c r="BA5" s="15">
        <f t="shared" si="19"/>
        <v>0</v>
      </c>
      <c r="BC5" s="15">
        <v>2.5</v>
      </c>
      <c r="BD5" s="15">
        <v>2.3333333333333335</v>
      </c>
      <c r="BE5" s="15">
        <v>1.6666666666666667</v>
      </c>
      <c r="BF5" s="15">
        <v>1.5</v>
      </c>
      <c r="BG5" s="15">
        <v>3.5</v>
      </c>
      <c r="BH5" s="15">
        <v>2.2999999999999998</v>
      </c>
      <c r="BI5" s="15">
        <v>2</v>
      </c>
      <c r="BJ5" s="15">
        <v>5</v>
      </c>
      <c r="BK5" s="15">
        <f t="shared" si="20"/>
        <v>0</v>
      </c>
      <c r="BL5" s="15">
        <f t="shared" si="21"/>
        <v>0</v>
      </c>
      <c r="BM5" s="15">
        <f t="shared" si="22"/>
        <v>0</v>
      </c>
      <c r="BN5" s="15" t="s">
        <v>1007</v>
      </c>
      <c r="BO5" s="15">
        <f t="shared" si="23"/>
        <v>0</v>
      </c>
      <c r="BP5" s="15">
        <f t="shared" si="24"/>
        <v>0</v>
      </c>
      <c r="BQ5" s="15">
        <f t="shared" si="25"/>
        <v>0</v>
      </c>
      <c r="BR5" s="15">
        <f t="shared" si="26"/>
        <v>0</v>
      </c>
      <c r="BU5" s="15">
        <f t="shared" si="27"/>
        <v>0</v>
      </c>
      <c r="BV5" s="15">
        <f t="shared" si="28"/>
        <v>0</v>
      </c>
      <c r="BW5" s="15">
        <f t="shared" si="29"/>
        <v>0</v>
      </c>
      <c r="BX5" s="15">
        <f t="shared" si="30"/>
        <v>0</v>
      </c>
      <c r="BY5" s="15" t="s">
        <v>1007</v>
      </c>
      <c r="BZ5" s="15" t="s">
        <v>1007</v>
      </c>
      <c r="CA5" s="15" t="s">
        <v>1007</v>
      </c>
      <c r="CB5" s="15" t="s">
        <v>1007</v>
      </c>
      <c r="CC5" s="15" t="s">
        <v>1007</v>
      </c>
      <c r="CD5" s="166">
        <v>5</v>
      </c>
      <c r="CE5" s="166">
        <v>4.333333333333333</v>
      </c>
      <c r="CF5" s="166">
        <v>4</v>
      </c>
      <c r="CG5" s="166">
        <v>4.2</v>
      </c>
      <c r="CH5" s="166">
        <v>2.6666666666666665</v>
      </c>
      <c r="CI5" s="166">
        <v>4.25</v>
      </c>
      <c r="CJ5" s="27">
        <f>AVERAGE($CD5:$CI5)</f>
        <v>4.0750000000000002</v>
      </c>
      <c r="CK5" s="15">
        <f t="shared" si="31"/>
        <v>1.6</v>
      </c>
      <c r="CL5" s="15">
        <f t="shared" si="32"/>
        <v>0</v>
      </c>
      <c r="CM5" s="15">
        <f t="shared" si="33"/>
        <v>0.5</v>
      </c>
      <c r="CN5" s="15">
        <f t="shared" si="34"/>
        <v>2</v>
      </c>
      <c r="CO5" s="15">
        <f t="shared" si="35"/>
        <v>-1.3333333333333335</v>
      </c>
      <c r="CP5" s="15">
        <f t="shared" si="36"/>
        <v>0.25</v>
      </c>
      <c r="CQ5" s="15">
        <f t="shared" si="37"/>
        <v>0.50277777777777777</v>
      </c>
    </row>
    <row r="6" spans="1:97" ht="16.25" customHeight="1" x14ac:dyDescent="0.2">
      <c r="A6" s="15">
        <v>25</v>
      </c>
      <c r="B6" s="23">
        <v>1</v>
      </c>
      <c r="C6" s="15">
        <v>1</v>
      </c>
      <c r="D6" s="15">
        <f t="shared" si="5"/>
        <v>0</v>
      </c>
      <c r="E6" s="15">
        <f t="shared" si="0"/>
        <v>0</v>
      </c>
      <c r="F6" s="15">
        <f t="shared" si="1"/>
        <v>0</v>
      </c>
      <c r="G6" s="15">
        <f t="shared" si="2"/>
        <v>0</v>
      </c>
      <c r="H6" s="15">
        <f t="shared" si="3"/>
        <v>0</v>
      </c>
      <c r="I6" s="15">
        <v>0</v>
      </c>
      <c r="J6" s="15">
        <v>75</v>
      </c>
      <c r="K6" s="15">
        <v>1</v>
      </c>
      <c r="L6" s="15">
        <f t="shared" si="6"/>
        <v>0</v>
      </c>
      <c r="M6" s="15">
        <f t="shared" si="7"/>
        <v>1</v>
      </c>
      <c r="N6" s="15">
        <f t="shared" si="8"/>
        <v>0</v>
      </c>
      <c r="O6" s="15">
        <f t="shared" si="9"/>
        <v>0</v>
      </c>
      <c r="P6" s="15">
        <f t="shared" si="10"/>
        <v>0</v>
      </c>
      <c r="Q6" s="15">
        <v>4</v>
      </c>
      <c r="R6" s="15">
        <v>5</v>
      </c>
      <c r="S6" s="15">
        <v>39</v>
      </c>
      <c r="T6" s="15">
        <v>1</v>
      </c>
      <c r="U6" s="15">
        <v>0</v>
      </c>
      <c r="V6" s="15">
        <v>0</v>
      </c>
      <c r="W6" s="15">
        <v>0</v>
      </c>
      <c r="X6" s="15">
        <v>0</v>
      </c>
      <c r="Y6" s="15">
        <v>1</v>
      </c>
      <c r="Z6" s="15">
        <f t="shared" si="38"/>
        <v>0</v>
      </c>
      <c r="AA6" s="15">
        <f t="shared" si="11"/>
        <v>0</v>
      </c>
      <c r="AB6" s="15">
        <f t="shared" si="12"/>
        <v>0</v>
      </c>
      <c r="AC6" s="15">
        <v>1</v>
      </c>
      <c r="AD6" s="15">
        <v>32</v>
      </c>
      <c r="AE6" s="15">
        <v>10</v>
      </c>
      <c r="AF6" s="15">
        <v>64000</v>
      </c>
      <c r="AG6" s="27">
        <v>2000</v>
      </c>
      <c r="AH6" s="27">
        <f t="shared" si="13"/>
        <v>0</v>
      </c>
      <c r="AI6" s="27">
        <f t="shared" si="14"/>
        <v>0.96240601503759393</v>
      </c>
      <c r="AJ6" s="27">
        <f t="shared" si="15"/>
        <v>0</v>
      </c>
      <c r="AK6" s="15">
        <v>8</v>
      </c>
      <c r="AL6" s="15">
        <v>1.25</v>
      </c>
      <c r="AM6" s="15">
        <v>100</v>
      </c>
      <c r="AN6" s="15">
        <v>75</v>
      </c>
      <c r="AO6" s="15">
        <v>60</v>
      </c>
      <c r="AP6" s="15">
        <f>($AO6-$AO7)/$AO7</f>
        <v>0</v>
      </c>
      <c r="AQ6" s="15">
        <f t="shared" si="16"/>
        <v>3.7593984962406013E-2</v>
      </c>
      <c r="AR6" s="15">
        <f t="shared" si="17"/>
        <v>0</v>
      </c>
      <c r="AZ6" s="15">
        <f t="shared" si="18"/>
        <v>0</v>
      </c>
      <c r="BA6" s="15">
        <f t="shared" si="19"/>
        <v>0</v>
      </c>
      <c r="BB6" s="27">
        <f>$AJ6</f>
        <v>0</v>
      </c>
      <c r="BC6" s="15">
        <v>1.5</v>
      </c>
      <c r="BD6" s="15">
        <v>3</v>
      </c>
      <c r="BE6" s="15">
        <v>5</v>
      </c>
      <c r="BF6" s="15">
        <v>4.5</v>
      </c>
      <c r="BG6" s="15">
        <v>3.5</v>
      </c>
      <c r="BH6" s="15">
        <v>3.5</v>
      </c>
      <c r="BI6" s="15">
        <v>5</v>
      </c>
      <c r="BJ6" s="15">
        <v>5</v>
      </c>
      <c r="BK6" s="15">
        <f t="shared" si="20"/>
        <v>0</v>
      </c>
      <c r="BL6" s="15">
        <f t="shared" si="21"/>
        <v>0</v>
      </c>
      <c r="BM6" s="15">
        <f t="shared" si="22"/>
        <v>0</v>
      </c>
      <c r="BN6" s="15" t="s">
        <v>1007</v>
      </c>
      <c r="BO6" s="15">
        <f t="shared" si="23"/>
        <v>0</v>
      </c>
      <c r="BP6" s="15">
        <f t="shared" si="24"/>
        <v>0</v>
      </c>
      <c r="BQ6" s="15">
        <f t="shared" si="25"/>
        <v>0</v>
      </c>
      <c r="BR6" s="15">
        <f t="shared" si="26"/>
        <v>0</v>
      </c>
      <c r="BU6" s="15">
        <f t="shared" si="27"/>
        <v>0</v>
      </c>
      <c r="BV6" s="15">
        <f t="shared" si="28"/>
        <v>0</v>
      </c>
      <c r="BW6" s="15">
        <f t="shared" si="29"/>
        <v>0</v>
      </c>
      <c r="BX6" s="15">
        <f t="shared" si="30"/>
        <v>0</v>
      </c>
      <c r="BY6" s="15" t="s">
        <v>1007</v>
      </c>
      <c r="BZ6" s="15" t="s">
        <v>1007</v>
      </c>
      <c r="CA6" s="15" t="s">
        <v>1007</v>
      </c>
      <c r="CB6" s="15" t="s">
        <v>1007</v>
      </c>
      <c r="CC6" s="15" t="s">
        <v>1007</v>
      </c>
      <c r="CD6" s="27">
        <v>3.4</v>
      </c>
      <c r="CE6" s="27">
        <v>4.333333333333333</v>
      </c>
      <c r="CF6" s="27">
        <v>3.5</v>
      </c>
      <c r="CG6" s="27">
        <v>2.2000000000000002</v>
      </c>
      <c r="CH6" s="27">
        <v>4</v>
      </c>
      <c r="CI6" s="27">
        <v>4</v>
      </c>
      <c r="CJ6" s="27">
        <f t="shared" si="4"/>
        <v>3.5722222222222224</v>
      </c>
      <c r="CK6" s="15">
        <f t="shared" si="31"/>
        <v>0.60000000000000009</v>
      </c>
      <c r="CL6" s="15">
        <f t="shared" si="32"/>
        <v>-0.33333333333333393</v>
      </c>
      <c r="CM6" s="15">
        <f t="shared" si="33"/>
        <v>2</v>
      </c>
      <c r="CN6" s="15">
        <f t="shared" si="34"/>
        <v>-0.39999999999999991</v>
      </c>
      <c r="CO6" s="15">
        <f t="shared" si="35"/>
        <v>2</v>
      </c>
      <c r="CP6" s="15">
        <f t="shared" si="36"/>
        <v>2.5</v>
      </c>
      <c r="CQ6" s="15">
        <f t="shared" si="37"/>
        <v>1.0611111111111113</v>
      </c>
    </row>
    <row r="7" spans="1:97" ht="16.25" customHeight="1" x14ac:dyDescent="0.2">
      <c r="A7" s="15">
        <v>25</v>
      </c>
      <c r="B7" s="23">
        <v>1</v>
      </c>
      <c r="C7" s="15">
        <v>1</v>
      </c>
      <c r="D7" s="15">
        <f t="shared" si="5"/>
        <v>0</v>
      </c>
      <c r="E7" s="15">
        <f t="shared" si="0"/>
        <v>0</v>
      </c>
      <c r="F7" s="15">
        <f t="shared" si="1"/>
        <v>0</v>
      </c>
      <c r="G7" s="15">
        <f t="shared" si="2"/>
        <v>0</v>
      </c>
      <c r="H7" s="15">
        <f t="shared" si="3"/>
        <v>0</v>
      </c>
      <c r="I7" s="15">
        <v>0</v>
      </c>
      <c r="J7" s="15">
        <v>75</v>
      </c>
      <c r="K7" s="15">
        <v>1</v>
      </c>
      <c r="L7" s="15">
        <f t="shared" si="6"/>
        <v>0</v>
      </c>
      <c r="M7" s="15">
        <f t="shared" si="7"/>
        <v>1</v>
      </c>
      <c r="N7" s="15">
        <f t="shared" si="8"/>
        <v>0</v>
      </c>
      <c r="O7" s="15">
        <f t="shared" si="9"/>
        <v>0</v>
      </c>
      <c r="P7" s="15">
        <f t="shared" si="10"/>
        <v>0</v>
      </c>
      <c r="Q7" s="15">
        <v>4</v>
      </c>
      <c r="R7" s="15">
        <v>5</v>
      </c>
      <c r="S7" s="15">
        <v>39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f t="shared" si="38"/>
        <v>0</v>
      </c>
      <c r="AA7" s="15">
        <f t="shared" si="11"/>
        <v>0</v>
      </c>
      <c r="AB7" s="15">
        <f t="shared" si="12"/>
        <v>0</v>
      </c>
      <c r="AC7" s="15">
        <v>1</v>
      </c>
      <c r="AD7" s="15">
        <v>32</v>
      </c>
      <c r="AE7" s="15">
        <v>10</v>
      </c>
      <c r="AF7" s="15">
        <v>64000</v>
      </c>
      <c r="AG7" s="27">
        <v>2000</v>
      </c>
      <c r="AH7" s="27">
        <f t="shared" si="13"/>
        <v>5.666666666666667</v>
      </c>
      <c r="AI7" s="27">
        <f t="shared" si="14"/>
        <v>0.96240601503759393</v>
      </c>
      <c r="AJ7" s="27">
        <f t="shared" si="15"/>
        <v>5.4536340852130323</v>
      </c>
      <c r="AK7" s="15">
        <v>8</v>
      </c>
      <c r="AL7" s="15">
        <v>1.25</v>
      </c>
      <c r="AM7" s="15">
        <v>100</v>
      </c>
      <c r="AN7" s="15">
        <v>75</v>
      </c>
      <c r="AO7" s="15">
        <v>60</v>
      </c>
      <c r="AQ7" s="15">
        <f t="shared" si="16"/>
        <v>3.7593984962406013E-2</v>
      </c>
      <c r="AR7" s="15">
        <f t="shared" si="17"/>
        <v>0</v>
      </c>
      <c r="AZ7" s="15">
        <f t="shared" si="18"/>
        <v>0</v>
      </c>
      <c r="BA7" s="15">
        <f t="shared" si="19"/>
        <v>0</v>
      </c>
      <c r="BC7" s="15">
        <v>1.5</v>
      </c>
      <c r="BD7" s="15">
        <v>3</v>
      </c>
      <c r="BE7" s="15">
        <v>5</v>
      </c>
      <c r="BF7" s="15">
        <v>4.5</v>
      </c>
      <c r="BG7" s="15">
        <v>3.5</v>
      </c>
      <c r="BH7" s="15">
        <v>3.5</v>
      </c>
      <c r="BI7" s="15">
        <v>5</v>
      </c>
      <c r="BJ7" s="15">
        <v>5</v>
      </c>
      <c r="BK7" s="15">
        <f t="shared" si="20"/>
        <v>0</v>
      </c>
      <c r="BL7" s="15">
        <f t="shared" si="21"/>
        <v>0</v>
      </c>
      <c r="BM7" s="15">
        <f t="shared" si="22"/>
        <v>0</v>
      </c>
      <c r="BN7" s="15" t="s">
        <v>1007</v>
      </c>
      <c r="BO7" s="15">
        <f t="shared" si="23"/>
        <v>0</v>
      </c>
      <c r="BP7" s="15">
        <f t="shared" si="24"/>
        <v>0</v>
      </c>
      <c r="BQ7" s="15">
        <f t="shared" si="25"/>
        <v>0</v>
      </c>
      <c r="BR7" s="15">
        <f t="shared" si="26"/>
        <v>0</v>
      </c>
      <c r="BU7" s="15">
        <f t="shared" si="27"/>
        <v>0</v>
      </c>
      <c r="BV7" s="15">
        <f t="shared" si="28"/>
        <v>0</v>
      </c>
      <c r="BW7" s="15">
        <f t="shared" si="29"/>
        <v>0</v>
      </c>
      <c r="BX7" s="15">
        <f t="shared" si="30"/>
        <v>0</v>
      </c>
      <c r="BY7" s="15" t="s">
        <v>1007</v>
      </c>
      <c r="BZ7" s="15" t="s">
        <v>1007</v>
      </c>
      <c r="CA7" s="15" t="s">
        <v>1007</v>
      </c>
      <c r="CB7" s="15" t="s">
        <v>1007</v>
      </c>
      <c r="CC7" s="15" t="s">
        <v>1007</v>
      </c>
      <c r="CD7" s="25">
        <v>2.8</v>
      </c>
      <c r="CE7" s="34">
        <v>4.666666666666667</v>
      </c>
      <c r="CF7" s="34">
        <v>1.5</v>
      </c>
      <c r="CG7" s="34">
        <v>2.6</v>
      </c>
      <c r="CH7" s="34">
        <v>2</v>
      </c>
      <c r="CI7" s="34">
        <v>1.5</v>
      </c>
      <c r="CJ7" s="27">
        <f t="shared" si="4"/>
        <v>2.5111111111111111</v>
      </c>
      <c r="CK7" s="15">
        <f t="shared" si="31"/>
        <v>-2</v>
      </c>
      <c r="CL7" s="15">
        <f t="shared" si="32"/>
        <v>1.0000000000000004</v>
      </c>
      <c r="CM7" s="15">
        <f t="shared" si="33"/>
        <v>-2.75</v>
      </c>
      <c r="CN7" s="15">
        <f t="shared" si="34"/>
        <v>-1.6</v>
      </c>
      <c r="CO7" s="15">
        <f t="shared" si="35"/>
        <v>-2</v>
      </c>
      <c r="CP7" s="15">
        <f t="shared" si="36"/>
        <v>-3</v>
      </c>
      <c r="CQ7" s="15">
        <f t="shared" si="37"/>
        <v>-1.7250000000000005</v>
      </c>
    </row>
    <row r="8" spans="1:97" ht="16.25" customHeight="1" x14ac:dyDescent="0.2">
      <c r="A8" s="15">
        <v>27</v>
      </c>
      <c r="B8" s="23">
        <v>1</v>
      </c>
      <c r="C8" s="15">
        <v>5</v>
      </c>
      <c r="D8" s="15">
        <f t="shared" si="5"/>
        <v>0</v>
      </c>
      <c r="E8" s="15">
        <f t="shared" si="0"/>
        <v>0</v>
      </c>
      <c r="F8" s="15">
        <f t="shared" si="1"/>
        <v>0</v>
      </c>
      <c r="G8" s="15">
        <f t="shared" si="2"/>
        <v>1</v>
      </c>
      <c r="H8" s="15">
        <f t="shared" si="3"/>
        <v>0</v>
      </c>
      <c r="I8" s="15">
        <v>1</v>
      </c>
      <c r="J8" s="15">
        <v>56</v>
      </c>
      <c r="K8" s="15">
        <v>2</v>
      </c>
      <c r="L8" s="15">
        <f t="shared" si="6"/>
        <v>0</v>
      </c>
      <c r="M8" s="15">
        <f t="shared" si="7"/>
        <v>0</v>
      </c>
      <c r="N8" s="15">
        <f t="shared" si="8"/>
        <v>1</v>
      </c>
      <c r="O8" s="15">
        <f t="shared" si="9"/>
        <v>0</v>
      </c>
      <c r="P8" s="15">
        <f t="shared" si="10"/>
        <v>0</v>
      </c>
      <c r="Q8" s="15">
        <v>2</v>
      </c>
      <c r="R8" s="15">
        <v>3</v>
      </c>
      <c r="S8" s="15">
        <v>40</v>
      </c>
      <c r="T8" s="15">
        <v>1</v>
      </c>
      <c r="U8" s="15">
        <v>0</v>
      </c>
      <c r="V8" s="15">
        <v>1</v>
      </c>
      <c r="W8" s="15">
        <v>100000</v>
      </c>
      <c r="X8" s="15">
        <v>1</v>
      </c>
      <c r="Y8" s="15">
        <v>1</v>
      </c>
      <c r="Z8" s="15">
        <f t="shared" si="38"/>
        <v>0</v>
      </c>
      <c r="AA8" s="15">
        <f t="shared" si="11"/>
        <v>0</v>
      </c>
      <c r="AB8" s="15">
        <f t="shared" si="12"/>
        <v>0</v>
      </c>
      <c r="AC8" s="15">
        <v>1</v>
      </c>
      <c r="AD8" s="15">
        <v>10</v>
      </c>
      <c r="AE8" s="15">
        <v>5</v>
      </c>
      <c r="AF8" s="15">
        <v>3000</v>
      </c>
      <c r="AG8" s="27">
        <v>300</v>
      </c>
      <c r="AH8" s="27">
        <f t="shared" si="13"/>
        <v>0</v>
      </c>
      <c r="AI8" s="27">
        <f t="shared" si="14"/>
        <v>1</v>
      </c>
      <c r="AJ8" s="27">
        <f t="shared" si="15"/>
        <v>0</v>
      </c>
      <c r="AQ8" s="15">
        <f t="shared" si="16"/>
        <v>0</v>
      </c>
      <c r="AR8" s="15">
        <f t="shared" si="17"/>
        <v>0</v>
      </c>
      <c r="AZ8" s="15">
        <f t="shared" si="18"/>
        <v>0</v>
      </c>
      <c r="BA8" s="15">
        <f t="shared" si="19"/>
        <v>0</v>
      </c>
      <c r="BB8" s="15">
        <f>$AJ8</f>
        <v>0</v>
      </c>
      <c r="BC8" s="15">
        <v>1.5</v>
      </c>
      <c r="BD8" s="15">
        <v>1</v>
      </c>
      <c r="BE8" s="15">
        <v>1.3333333333333333</v>
      </c>
      <c r="BF8" s="15">
        <v>4</v>
      </c>
      <c r="BG8" s="15">
        <v>3.5</v>
      </c>
      <c r="BH8" s="15">
        <v>2.2666666666666666</v>
      </c>
      <c r="BI8" s="15">
        <v>1</v>
      </c>
      <c r="BJ8" s="15">
        <v>5</v>
      </c>
      <c r="BK8" s="15">
        <f t="shared" si="20"/>
        <v>0</v>
      </c>
      <c r="BL8" s="15">
        <f t="shared" si="21"/>
        <v>0</v>
      </c>
      <c r="BM8" s="15">
        <f t="shared" si="22"/>
        <v>0</v>
      </c>
      <c r="BN8" s="15" t="s">
        <v>1007</v>
      </c>
      <c r="BO8" s="15">
        <f t="shared" si="23"/>
        <v>0</v>
      </c>
      <c r="BP8" s="15">
        <f t="shared" si="24"/>
        <v>0</v>
      </c>
      <c r="BQ8" s="15">
        <f t="shared" si="25"/>
        <v>0</v>
      </c>
      <c r="BR8" s="15">
        <f t="shared" si="26"/>
        <v>0</v>
      </c>
      <c r="BU8" s="15">
        <f t="shared" si="27"/>
        <v>0</v>
      </c>
      <c r="BV8" s="15">
        <f t="shared" si="28"/>
        <v>0</v>
      </c>
      <c r="BW8" s="15">
        <f t="shared" si="29"/>
        <v>0</v>
      </c>
      <c r="BX8" s="15">
        <f t="shared" si="30"/>
        <v>0</v>
      </c>
      <c r="BY8" s="15" t="s">
        <v>1007</v>
      </c>
      <c r="BZ8" s="15" t="s">
        <v>1007</v>
      </c>
      <c r="CA8" s="15" t="s">
        <v>1007</v>
      </c>
      <c r="CB8" s="15" t="s">
        <v>1007</v>
      </c>
      <c r="CC8" s="15" t="s">
        <v>1007</v>
      </c>
      <c r="CD8" s="152">
        <v>4.8</v>
      </c>
      <c r="CE8" s="152">
        <v>3.6666666666666665</v>
      </c>
      <c r="CF8" s="152">
        <v>4.25</v>
      </c>
      <c r="CG8" s="152">
        <v>4.2</v>
      </c>
      <c r="CH8" s="152">
        <v>4</v>
      </c>
      <c r="CI8" s="152">
        <v>4.5</v>
      </c>
      <c r="CJ8" s="27">
        <f t="shared" si="4"/>
        <v>4.2361111111111116</v>
      </c>
      <c r="CK8" s="15">
        <f t="shared" si="31"/>
        <v>1.5999999999999996</v>
      </c>
      <c r="CL8" s="15">
        <f t="shared" si="32"/>
        <v>0</v>
      </c>
      <c r="CM8" s="15">
        <f t="shared" si="33"/>
        <v>0.75</v>
      </c>
      <c r="CN8" s="15">
        <f t="shared" si="34"/>
        <v>0.80000000000000027</v>
      </c>
      <c r="CO8" s="15">
        <f t="shared" si="35"/>
        <v>0.33333333333333348</v>
      </c>
      <c r="CP8" s="15">
        <f t="shared" si="36"/>
        <v>1.25</v>
      </c>
      <c r="CQ8" s="15">
        <f t="shared" si="37"/>
        <v>0.78888888888888919</v>
      </c>
    </row>
    <row r="9" spans="1:97" ht="16.25" customHeight="1" x14ac:dyDescent="0.2">
      <c r="A9" s="15">
        <v>27</v>
      </c>
      <c r="B9" s="23">
        <v>1</v>
      </c>
      <c r="C9" s="15">
        <v>5</v>
      </c>
      <c r="D9" s="15">
        <f t="shared" si="5"/>
        <v>0</v>
      </c>
      <c r="E9" s="15">
        <f t="shared" si="0"/>
        <v>0</v>
      </c>
      <c r="F9" s="15">
        <f t="shared" si="1"/>
        <v>0</v>
      </c>
      <c r="G9" s="15">
        <f t="shared" si="2"/>
        <v>1</v>
      </c>
      <c r="H9" s="15">
        <f t="shared" si="3"/>
        <v>0</v>
      </c>
      <c r="I9" s="15">
        <v>1</v>
      </c>
      <c r="J9" s="15">
        <v>56</v>
      </c>
      <c r="K9" s="15">
        <v>2</v>
      </c>
      <c r="L9" s="15">
        <f t="shared" si="6"/>
        <v>0</v>
      </c>
      <c r="M9" s="15">
        <f t="shared" si="7"/>
        <v>0</v>
      </c>
      <c r="N9" s="15">
        <f t="shared" si="8"/>
        <v>1</v>
      </c>
      <c r="O9" s="15">
        <f t="shared" si="9"/>
        <v>0</v>
      </c>
      <c r="P9" s="15">
        <f t="shared" si="10"/>
        <v>0</v>
      </c>
      <c r="Q9" s="15">
        <v>2</v>
      </c>
      <c r="R9" s="15">
        <v>3</v>
      </c>
      <c r="S9" s="15">
        <v>40</v>
      </c>
      <c r="T9" s="15">
        <v>1</v>
      </c>
      <c r="U9" s="15">
        <v>0</v>
      </c>
      <c r="V9" s="15">
        <v>1</v>
      </c>
      <c r="W9" s="15">
        <v>100000</v>
      </c>
      <c r="X9" s="15">
        <v>1</v>
      </c>
      <c r="Y9" s="15">
        <v>0</v>
      </c>
      <c r="Z9" s="15">
        <f t="shared" si="38"/>
        <v>0</v>
      </c>
      <c r="AA9" s="15">
        <f t="shared" si="11"/>
        <v>0</v>
      </c>
      <c r="AB9" s="15">
        <f t="shared" si="12"/>
        <v>0</v>
      </c>
      <c r="AC9" s="15">
        <v>1</v>
      </c>
      <c r="AD9" s="15">
        <v>10</v>
      </c>
      <c r="AE9" s="15">
        <v>5</v>
      </c>
      <c r="AF9" s="15">
        <v>3000</v>
      </c>
      <c r="AG9" s="27">
        <v>300</v>
      </c>
      <c r="AH9" s="27">
        <f t="shared" si="13"/>
        <v>-0.8125</v>
      </c>
      <c r="AI9" s="27">
        <f t="shared" si="14"/>
        <v>1</v>
      </c>
      <c r="AJ9" s="27">
        <f t="shared" si="15"/>
        <v>-0.8125</v>
      </c>
      <c r="AQ9" s="15">
        <f t="shared" si="16"/>
        <v>0</v>
      </c>
      <c r="AR9" s="15">
        <f t="shared" si="17"/>
        <v>0</v>
      </c>
      <c r="AZ9" s="15">
        <f t="shared" si="18"/>
        <v>0</v>
      </c>
      <c r="BA9" s="15">
        <f t="shared" si="19"/>
        <v>0</v>
      </c>
      <c r="BC9" s="15">
        <v>1.5</v>
      </c>
      <c r="BD9" s="15">
        <v>1</v>
      </c>
      <c r="BE9" s="15">
        <v>1.3333333333333333</v>
      </c>
      <c r="BF9" s="15">
        <v>4</v>
      </c>
      <c r="BG9" s="15">
        <v>3.5</v>
      </c>
      <c r="BH9" s="15">
        <v>2.2666666666666666</v>
      </c>
      <c r="BI9" s="15">
        <v>1</v>
      </c>
      <c r="BJ9" s="15">
        <v>5</v>
      </c>
      <c r="BK9" s="15">
        <f t="shared" si="20"/>
        <v>0</v>
      </c>
      <c r="BL9" s="15">
        <f t="shared" si="21"/>
        <v>0</v>
      </c>
      <c r="BM9" s="15">
        <f t="shared" si="22"/>
        <v>0</v>
      </c>
      <c r="BN9" s="15" t="s">
        <v>1007</v>
      </c>
      <c r="BO9" s="15">
        <f t="shared" si="23"/>
        <v>0</v>
      </c>
      <c r="BP9" s="15">
        <f t="shared" si="24"/>
        <v>0</v>
      </c>
      <c r="BQ9" s="15">
        <f t="shared" si="25"/>
        <v>0</v>
      </c>
      <c r="BR9" s="15">
        <f t="shared" si="26"/>
        <v>0</v>
      </c>
      <c r="BU9" s="15">
        <f t="shared" si="27"/>
        <v>0</v>
      </c>
      <c r="BV9" s="15">
        <f t="shared" si="28"/>
        <v>0</v>
      </c>
      <c r="BW9" s="15">
        <f t="shared" si="29"/>
        <v>0</v>
      </c>
      <c r="BX9" s="15">
        <f t="shared" si="30"/>
        <v>0</v>
      </c>
      <c r="BY9" s="15" t="s">
        <v>1007</v>
      </c>
      <c r="BZ9" s="15" t="s">
        <v>1007</v>
      </c>
      <c r="CA9" s="15" t="s">
        <v>1007</v>
      </c>
      <c r="CB9" s="15" t="s">
        <v>1007</v>
      </c>
      <c r="CC9" s="15" t="s">
        <v>1007</v>
      </c>
      <c r="CD9" s="166">
        <v>3.2</v>
      </c>
      <c r="CE9" s="166">
        <v>3.6666666666666665</v>
      </c>
      <c r="CF9" s="166">
        <v>3.5</v>
      </c>
      <c r="CG9" s="166">
        <v>3.4</v>
      </c>
      <c r="CH9" s="166">
        <v>3.6666666666666665</v>
      </c>
      <c r="CI9" s="166">
        <v>3.25</v>
      </c>
      <c r="CJ9" s="27">
        <f t="shared" si="4"/>
        <v>3.4472222222222224</v>
      </c>
      <c r="CK9" s="15">
        <f t="shared" si="31"/>
        <v>-1.3999999999999995</v>
      </c>
      <c r="CL9" s="15">
        <f t="shared" si="32"/>
        <v>-1.0000000000000004</v>
      </c>
      <c r="CM9" s="15">
        <f t="shared" si="33"/>
        <v>-0.75</v>
      </c>
      <c r="CN9" s="15">
        <f t="shared" si="34"/>
        <v>-1.0000000000000004</v>
      </c>
      <c r="CO9" s="15">
        <f t="shared" si="35"/>
        <v>0</v>
      </c>
      <c r="CP9" s="15">
        <f t="shared" si="36"/>
        <v>-1.5</v>
      </c>
      <c r="CQ9" s="15">
        <f t="shared" si="37"/>
        <v>-0.94166666666666599</v>
      </c>
    </row>
    <row r="10" spans="1:97" ht="16.25" customHeight="1" x14ac:dyDescent="0.2">
      <c r="A10" s="15">
        <v>28</v>
      </c>
      <c r="B10" s="23">
        <v>1</v>
      </c>
      <c r="C10" s="15">
        <v>1</v>
      </c>
      <c r="D10" s="15">
        <f t="shared" si="5"/>
        <v>0</v>
      </c>
      <c r="E10" s="15">
        <f t="shared" si="0"/>
        <v>0</v>
      </c>
      <c r="F10" s="15">
        <f t="shared" si="1"/>
        <v>0</v>
      </c>
      <c r="G10" s="15">
        <f t="shared" si="2"/>
        <v>0</v>
      </c>
      <c r="H10" s="15">
        <f t="shared" si="3"/>
        <v>0</v>
      </c>
      <c r="I10" s="15">
        <v>1</v>
      </c>
      <c r="J10" s="15">
        <v>38</v>
      </c>
      <c r="K10" s="15">
        <v>5</v>
      </c>
      <c r="L10" s="15">
        <f t="shared" si="6"/>
        <v>0</v>
      </c>
      <c r="M10" s="15">
        <f t="shared" si="7"/>
        <v>0</v>
      </c>
      <c r="N10" s="15">
        <f t="shared" si="8"/>
        <v>0</v>
      </c>
      <c r="O10" s="15">
        <f t="shared" si="9"/>
        <v>0</v>
      </c>
      <c r="P10" s="15">
        <f t="shared" si="10"/>
        <v>0</v>
      </c>
      <c r="Q10" s="15">
        <v>2</v>
      </c>
      <c r="R10" s="15">
        <v>3</v>
      </c>
      <c r="S10" s="15">
        <v>15</v>
      </c>
      <c r="T10" s="15">
        <v>1</v>
      </c>
      <c r="U10" s="15">
        <v>0</v>
      </c>
      <c r="V10" s="15">
        <v>1</v>
      </c>
      <c r="W10" s="15">
        <v>150000</v>
      </c>
      <c r="X10" s="15">
        <v>1</v>
      </c>
      <c r="Y10" s="15">
        <v>1</v>
      </c>
      <c r="Z10" s="15">
        <f t="shared" si="38"/>
        <v>0</v>
      </c>
      <c r="AA10" s="15">
        <f t="shared" si="11"/>
        <v>0</v>
      </c>
      <c r="AB10" s="15">
        <f t="shared" si="12"/>
        <v>0</v>
      </c>
      <c r="AC10" s="15">
        <v>1</v>
      </c>
      <c r="AD10" s="15">
        <v>10</v>
      </c>
      <c r="AE10" s="15">
        <v>29</v>
      </c>
      <c r="AF10" s="15">
        <v>16000</v>
      </c>
      <c r="AG10" s="27">
        <v>1600</v>
      </c>
      <c r="AH10" s="27">
        <f t="shared" si="13"/>
        <v>0</v>
      </c>
      <c r="AI10" s="27">
        <f t="shared" si="14"/>
        <v>1</v>
      </c>
      <c r="AJ10" s="27">
        <f t="shared" si="15"/>
        <v>0</v>
      </c>
      <c r="AQ10" s="15">
        <f t="shared" si="16"/>
        <v>0</v>
      </c>
      <c r="AR10" s="15">
        <f t="shared" si="17"/>
        <v>0</v>
      </c>
      <c r="AZ10" s="15">
        <f t="shared" si="18"/>
        <v>0</v>
      </c>
      <c r="BA10" s="15">
        <f t="shared" si="19"/>
        <v>0</v>
      </c>
      <c r="BB10" s="27">
        <f>$AJ10</f>
        <v>0</v>
      </c>
      <c r="BC10" s="15">
        <v>1.5</v>
      </c>
      <c r="BD10" s="15">
        <v>1.3333333333333333</v>
      </c>
      <c r="BE10" s="15">
        <v>1.3333333333333333</v>
      </c>
      <c r="BF10" s="15">
        <v>1.5</v>
      </c>
      <c r="BG10" s="15">
        <v>2.5</v>
      </c>
      <c r="BH10" s="15">
        <v>1.6333333333333333</v>
      </c>
      <c r="BI10" s="15">
        <v>1</v>
      </c>
      <c r="BJ10" s="15">
        <v>5</v>
      </c>
      <c r="BK10" s="15">
        <f t="shared" si="20"/>
        <v>0</v>
      </c>
      <c r="BL10" s="15">
        <f t="shared" si="21"/>
        <v>0</v>
      </c>
      <c r="BM10" s="15">
        <f t="shared" si="22"/>
        <v>0</v>
      </c>
      <c r="BN10" s="15" t="s">
        <v>1007</v>
      </c>
      <c r="BO10" s="15">
        <f t="shared" si="23"/>
        <v>0</v>
      </c>
      <c r="BP10" s="15">
        <f t="shared" si="24"/>
        <v>0</v>
      </c>
      <c r="BQ10" s="15">
        <f t="shared" si="25"/>
        <v>0</v>
      </c>
      <c r="BR10" s="15">
        <f t="shared" si="26"/>
        <v>0</v>
      </c>
      <c r="BU10" s="15">
        <f t="shared" si="27"/>
        <v>0</v>
      </c>
      <c r="BV10" s="15">
        <f t="shared" si="28"/>
        <v>0</v>
      </c>
      <c r="BW10" s="15">
        <f t="shared" si="29"/>
        <v>0</v>
      </c>
      <c r="BX10" s="15">
        <f t="shared" si="30"/>
        <v>0</v>
      </c>
      <c r="BY10" s="15" t="s">
        <v>1007</v>
      </c>
      <c r="BZ10" s="15" t="s">
        <v>1007</v>
      </c>
      <c r="CA10" s="15" t="s">
        <v>1007</v>
      </c>
      <c r="CB10" s="15" t="s">
        <v>1007</v>
      </c>
      <c r="CC10" s="15" t="s">
        <v>1007</v>
      </c>
      <c r="CD10" s="166">
        <v>4.5999999999999996</v>
      </c>
      <c r="CE10" s="166">
        <v>4.666666666666667</v>
      </c>
      <c r="CF10" s="166">
        <v>4.25</v>
      </c>
      <c r="CG10" s="166">
        <v>4.4000000000000004</v>
      </c>
      <c r="CH10" s="166">
        <v>3.6666666666666665</v>
      </c>
      <c r="CI10" s="166">
        <v>4.75</v>
      </c>
      <c r="CJ10" s="27">
        <f t="shared" si="4"/>
        <v>4.3888888888888884</v>
      </c>
      <c r="CK10" s="15">
        <f t="shared" si="31"/>
        <v>-0.40000000000000036</v>
      </c>
      <c r="CL10" s="15">
        <f t="shared" si="32"/>
        <v>0.33333333333333393</v>
      </c>
      <c r="CM10" s="15">
        <f t="shared" si="33"/>
        <v>-0.5</v>
      </c>
      <c r="CN10" s="15">
        <f t="shared" si="34"/>
        <v>-0.59999999999999964</v>
      </c>
      <c r="CO10" s="15">
        <f t="shared" si="35"/>
        <v>1.333333333333333</v>
      </c>
      <c r="CP10" s="15">
        <f t="shared" si="36"/>
        <v>0</v>
      </c>
      <c r="CQ10" s="15">
        <f t="shared" si="37"/>
        <v>2.7777777777777679E-2</v>
      </c>
    </row>
    <row r="11" spans="1:97" ht="16.25" customHeight="1" x14ac:dyDescent="0.2">
      <c r="A11" s="15">
        <v>28</v>
      </c>
      <c r="B11" s="23">
        <v>1</v>
      </c>
      <c r="C11" s="15">
        <v>1</v>
      </c>
      <c r="D11" s="15">
        <f t="shared" si="5"/>
        <v>0</v>
      </c>
      <c r="E11" s="15">
        <f t="shared" si="0"/>
        <v>0</v>
      </c>
      <c r="F11" s="15">
        <f t="shared" si="1"/>
        <v>0</v>
      </c>
      <c r="G11" s="15">
        <f t="shared" si="2"/>
        <v>0</v>
      </c>
      <c r="H11" s="15">
        <f t="shared" si="3"/>
        <v>0</v>
      </c>
      <c r="I11" s="15">
        <v>1</v>
      </c>
      <c r="J11" s="15">
        <v>38</v>
      </c>
      <c r="K11" s="15">
        <v>5</v>
      </c>
      <c r="L11" s="15">
        <f t="shared" si="6"/>
        <v>0</v>
      </c>
      <c r="M11" s="15">
        <f t="shared" si="7"/>
        <v>0</v>
      </c>
      <c r="N11" s="15">
        <f t="shared" si="8"/>
        <v>0</v>
      </c>
      <c r="O11" s="15">
        <f t="shared" si="9"/>
        <v>0</v>
      </c>
      <c r="P11" s="15">
        <f t="shared" si="10"/>
        <v>0</v>
      </c>
      <c r="Q11" s="15">
        <v>2</v>
      </c>
      <c r="R11" s="15">
        <v>3</v>
      </c>
      <c r="S11" s="15">
        <v>15</v>
      </c>
      <c r="T11" s="15">
        <v>1</v>
      </c>
      <c r="U11" s="15">
        <v>0</v>
      </c>
      <c r="V11" s="15">
        <v>1</v>
      </c>
      <c r="W11" s="15">
        <v>150000</v>
      </c>
      <c r="X11" s="15">
        <v>1</v>
      </c>
      <c r="Y11" s="15">
        <v>0</v>
      </c>
      <c r="Z11" s="15">
        <f t="shared" si="38"/>
        <v>0</v>
      </c>
      <c r="AA11" s="15">
        <f t="shared" si="11"/>
        <v>0</v>
      </c>
      <c r="AB11" s="15">
        <f t="shared" si="12"/>
        <v>0</v>
      </c>
      <c r="AC11" s="15">
        <v>1</v>
      </c>
      <c r="AD11" s="15">
        <v>10</v>
      </c>
      <c r="AE11" s="15">
        <v>29</v>
      </c>
      <c r="AF11" s="15">
        <v>16000</v>
      </c>
      <c r="AG11" s="27">
        <v>1600</v>
      </c>
      <c r="AH11" s="27">
        <f t="shared" si="13"/>
        <v>2.2000000000000002</v>
      </c>
      <c r="AI11" s="27">
        <f t="shared" si="14"/>
        <v>1</v>
      </c>
      <c r="AJ11" s="27">
        <f t="shared" si="15"/>
        <v>2.2000000000000002</v>
      </c>
      <c r="AQ11" s="15">
        <f t="shared" si="16"/>
        <v>0</v>
      </c>
      <c r="AR11" s="15">
        <f t="shared" si="17"/>
        <v>0</v>
      </c>
      <c r="AZ11" s="15">
        <f t="shared" si="18"/>
        <v>0</v>
      </c>
      <c r="BA11" s="15">
        <f t="shared" si="19"/>
        <v>0</v>
      </c>
      <c r="BC11" s="15">
        <v>1.5</v>
      </c>
      <c r="BD11" s="15">
        <v>1.3333333333333333</v>
      </c>
      <c r="BE11" s="15">
        <v>1.3333333333333333</v>
      </c>
      <c r="BF11" s="15">
        <v>1.5</v>
      </c>
      <c r="BG11" s="15">
        <v>2.5</v>
      </c>
      <c r="BH11" s="15">
        <v>1.6333333333333333</v>
      </c>
      <c r="BI11" s="15">
        <v>1</v>
      </c>
      <c r="BJ11" s="15">
        <v>5</v>
      </c>
      <c r="BK11" s="15">
        <f t="shared" si="20"/>
        <v>0</v>
      </c>
      <c r="BL11" s="15">
        <f t="shared" si="21"/>
        <v>0</v>
      </c>
      <c r="BM11" s="15">
        <f t="shared" si="22"/>
        <v>0</v>
      </c>
      <c r="BN11" s="15" t="s">
        <v>1007</v>
      </c>
      <c r="BO11" s="15">
        <f t="shared" si="23"/>
        <v>0</v>
      </c>
      <c r="BP11" s="15">
        <f t="shared" si="24"/>
        <v>0</v>
      </c>
      <c r="BQ11" s="15">
        <f t="shared" si="25"/>
        <v>0</v>
      </c>
      <c r="BR11" s="15">
        <f t="shared" si="26"/>
        <v>0</v>
      </c>
      <c r="BU11" s="15">
        <f t="shared" si="27"/>
        <v>0</v>
      </c>
      <c r="BV11" s="15">
        <f t="shared" si="28"/>
        <v>0</v>
      </c>
      <c r="BW11" s="15">
        <f t="shared" si="29"/>
        <v>0</v>
      </c>
      <c r="BX11" s="15">
        <f t="shared" si="30"/>
        <v>0</v>
      </c>
      <c r="BY11" s="15" t="s">
        <v>1007</v>
      </c>
      <c r="BZ11" s="15" t="s">
        <v>1007</v>
      </c>
      <c r="CA11" s="15" t="s">
        <v>1007</v>
      </c>
      <c r="CB11" s="15" t="s">
        <v>1007</v>
      </c>
      <c r="CC11" s="15" t="s">
        <v>1007</v>
      </c>
      <c r="CD11" s="166">
        <v>5</v>
      </c>
      <c r="CE11" s="166">
        <v>4.333333333333333</v>
      </c>
      <c r="CF11" s="166">
        <v>4.75</v>
      </c>
      <c r="CG11" s="166">
        <v>5</v>
      </c>
      <c r="CH11" s="166">
        <v>2.3333333333333335</v>
      </c>
      <c r="CI11" s="166">
        <v>4.75</v>
      </c>
      <c r="CJ11" s="27">
        <f t="shared" si="4"/>
        <v>4.3611111111111107</v>
      </c>
      <c r="CK11" s="15">
        <f t="shared" si="31"/>
        <v>1</v>
      </c>
      <c r="CL11" s="15">
        <f t="shared" si="32"/>
        <v>0.33333333333333304</v>
      </c>
      <c r="CM11" s="15">
        <f t="shared" si="33"/>
        <v>1</v>
      </c>
      <c r="CN11" s="15">
        <f t="shared" si="34"/>
        <v>1</v>
      </c>
      <c r="CO11" s="15">
        <f t="shared" si="35"/>
        <v>-1.6666666666666665</v>
      </c>
      <c r="CP11" s="15">
        <f t="shared" si="36"/>
        <v>0.75</v>
      </c>
      <c r="CQ11" s="15">
        <f t="shared" si="37"/>
        <v>0.40277777777777724</v>
      </c>
    </row>
    <row r="12" spans="1:97" ht="16.25" customHeight="1" x14ac:dyDescent="0.2">
      <c r="A12" s="15">
        <v>30</v>
      </c>
      <c r="B12" s="23">
        <v>1</v>
      </c>
      <c r="C12" s="15">
        <v>3</v>
      </c>
      <c r="D12" s="15">
        <f t="shared" si="5"/>
        <v>0</v>
      </c>
      <c r="E12" s="15">
        <f t="shared" si="0"/>
        <v>1</v>
      </c>
      <c r="F12" s="15">
        <f t="shared" si="1"/>
        <v>0</v>
      </c>
      <c r="G12" s="15">
        <f t="shared" si="2"/>
        <v>0</v>
      </c>
      <c r="H12" s="15">
        <f t="shared" si="3"/>
        <v>0</v>
      </c>
      <c r="I12" s="15">
        <v>1</v>
      </c>
      <c r="J12" s="15">
        <v>35</v>
      </c>
      <c r="K12" s="15">
        <v>5</v>
      </c>
      <c r="L12" s="15">
        <f t="shared" si="6"/>
        <v>0</v>
      </c>
      <c r="M12" s="15">
        <f t="shared" si="7"/>
        <v>0</v>
      </c>
      <c r="N12" s="15">
        <f t="shared" si="8"/>
        <v>0</v>
      </c>
      <c r="O12" s="15">
        <f t="shared" si="9"/>
        <v>0</v>
      </c>
      <c r="P12" s="15">
        <f t="shared" si="10"/>
        <v>0</v>
      </c>
      <c r="Q12" s="15">
        <v>2</v>
      </c>
      <c r="R12" s="15">
        <v>6</v>
      </c>
      <c r="S12" s="15">
        <v>10</v>
      </c>
      <c r="T12" s="15">
        <v>0</v>
      </c>
      <c r="U12" s="15">
        <v>1</v>
      </c>
      <c r="V12" s="15">
        <v>1</v>
      </c>
      <c r="W12" s="15">
        <v>100000</v>
      </c>
      <c r="X12" s="15">
        <v>1</v>
      </c>
      <c r="Y12" s="15">
        <v>1</v>
      </c>
      <c r="Z12" s="15">
        <f t="shared" si="38"/>
        <v>0</v>
      </c>
      <c r="AA12" s="15">
        <f t="shared" si="11"/>
        <v>0</v>
      </c>
      <c r="AB12" s="15">
        <f t="shared" si="12"/>
        <v>1</v>
      </c>
      <c r="AC12" s="15">
        <v>8</v>
      </c>
      <c r="AD12" s="15">
        <v>4</v>
      </c>
      <c r="AE12" s="15">
        <v>20</v>
      </c>
      <c r="AF12" s="15">
        <v>2000</v>
      </c>
      <c r="AG12" s="27">
        <v>500</v>
      </c>
      <c r="AH12" s="27">
        <f t="shared" si="13"/>
        <v>0</v>
      </c>
      <c r="AI12" s="27">
        <f t="shared" si="14"/>
        <v>0.66666666666666663</v>
      </c>
      <c r="AJ12" s="27">
        <f t="shared" si="15"/>
        <v>0</v>
      </c>
      <c r="AK12" s="15">
        <v>7</v>
      </c>
      <c r="AL12" s="15">
        <v>2</v>
      </c>
      <c r="AM12" s="15">
        <v>80</v>
      </c>
      <c r="AN12" s="15">
        <v>1000</v>
      </c>
      <c r="AO12" s="15">
        <v>500</v>
      </c>
      <c r="AP12" s="15">
        <f>($AO12-$AO13)/$AO13</f>
        <v>0</v>
      </c>
      <c r="AQ12" s="15">
        <f t="shared" si="16"/>
        <v>0.33333333333333331</v>
      </c>
      <c r="AR12" s="15">
        <f t="shared" si="17"/>
        <v>0</v>
      </c>
      <c r="AZ12" s="15">
        <f t="shared" si="18"/>
        <v>0</v>
      </c>
      <c r="BA12" s="15">
        <f t="shared" si="19"/>
        <v>0</v>
      </c>
      <c r="BB12" s="15">
        <f>$AJ12</f>
        <v>0</v>
      </c>
      <c r="BC12" s="15">
        <v>4.5</v>
      </c>
      <c r="BD12" s="15">
        <v>3.6666666666666665</v>
      </c>
      <c r="BE12" s="15">
        <v>3.3333333333333335</v>
      </c>
      <c r="BF12" s="15">
        <v>3</v>
      </c>
      <c r="BG12" s="15">
        <v>3.5</v>
      </c>
      <c r="BH12" s="15">
        <v>3.6</v>
      </c>
      <c r="BI12" s="15">
        <v>4</v>
      </c>
      <c r="BJ12" s="15">
        <v>2</v>
      </c>
      <c r="BK12" s="15">
        <f t="shared" si="20"/>
        <v>1</v>
      </c>
      <c r="BL12" s="15">
        <f t="shared" si="21"/>
        <v>0</v>
      </c>
      <c r="BM12" s="15">
        <f t="shared" si="22"/>
        <v>0</v>
      </c>
      <c r="BN12" s="15">
        <v>4</v>
      </c>
      <c r="BO12" s="15">
        <f t="shared" si="23"/>
        <v>0</v>
      </c>
      <c r="BP12" s="15">
        <f t="shared" si="24"/>
        <v>0</v>
      </c>
      <c r="BQ12" s="15">
        <f t="shared" si="25"/>
        <v>1</v>
      </c>
      <c r="BR12" s="15">
        <f t="shared" si="26"/>
        <v>0</v>
      </c>
      <c r="BS12" s="15">
        <v>4</v>
      </c>
      <c r="BT12" s="15">
        <v>1</v>
      </c>
      <c r="BU12" s="15">
        <f t="shared" si="27"/>
        <v>0</v>
      </c>
      <c r="BV12" s="15">
        <f t="shared" si="28"/>
        <v>0</v>
      </c>
      <c r="BW12" s="15">
        <f t="shared" si="29"/>
        <v>0</v>
      </c>
      <c r="BX12" s="15">
        <f t="shared" si="30"/>
        <v>0</v>
      </c>
      <c r="BY12" s="15">
        <v>1</v>
      </c>
      <c r="BZ12" s="15">
        <v>1</v>
      </c>
      <c r="CA12" s="15">
        <v>1</v>
      </c>
      <c r="CB12" s="15">
        <v>1</v>
      </c>
      <c r="CC12" s="15">
        <v>1</v>
      </c>
      <c r="CD12" s="166">
        <v>4</v>
      </c>
      <c r="CE12" s="166">
        <v>4</v>
      </c>
      <c r="CF12" s="166">
        <v>3.75</v>
      </c>
      <c r="CG12" s="166">
        <v>4</v>
      </c>
      <c r="CH12" s="166">
        <v>4</v>
      </c>
      <c r="CI12" s="166">
        <v>4</v>
      </c>
      <c r="CJ12" s="166">
        <f t="shared" si="4"/>
        <v>3.9583333333333335</v>
      </c>
      <c r="CK12" s="15">
        <f t="shared" si="31"/>
        <v>0</v>
      </c>
      <c r="CL12" s="15">
        <f t="shared" si="32"/>
        <v>0.66666666666666652</v>
      </c>
      <c r="CM12" s="15">
        <f t="shared" si="33"/>
        <v>-0.5</v>
      </c>
      <c r="CN12" s="15">
        <f t="shared" si="34"/>
        <v>0.60000000000000009</v>
      </c>
      <c r="CO12" s="15">
        <f t="shared" si="35"/>
        <v>1</v>
      </c>
      <c r="CP12" s="15">
        <f t="shared" si="36"/>
        <v>1.25</v>
      </c>
      <c r="CQ12" s="15">
        <f t="shared" si="37"/>
        <v>0.50277777777777777</v>
      </c>
      <c r="CS12" s="27"/>
    </row>
    <row r="13" spans="1:97" ht="16.25" customHeight="1" x14ac:dyDescent="0.2">
      <c r="A13" s="15">
        <v>30</v>
      </c>
      <c r="B13" s="23">
        <v>1</v>
      </c>
      <c r="C13" s="15">
        <v>3</v>
      </c>
      <c r="D13" s="15">
        <f t="shared" si="5"/>
        <v>0</v>
      </c>
      <c r="E13" s="15">
        <f t="shared" si="0"/>
        <v>1</v>
      </c>
      <c r="F13" s="15">
        <f t="shared" si="1"/>
        <v>0</v>
      </c>
      <c r="G13" s="15">
        <f t="shared" si="2"/>
        <v>0</v>
      </c>
      <c r="H13" s="15">
        <f t="shared" si="3"/>
        <v>0</v>
      </c>
      <c r="I13" s="15">
        <v>1</v>
      </c>
      <c r="J13" s="15">
        <v>35</v>
      </c>
      <c r="K13" s="15">
        <v>5</v>
      </c>
      <c r="L13" s="15">
        <f t="shared" si="6"/>
        <v>0</v>
      </c>
      <c r="M13" s="15">
        <f t="shared" si="7"/>
        <v>0</v>
      </c>
      <c r="N13" s="15">
        <f t="shared" si="8"/>
        <v>0</v>
      </c>
      <c r="O13" s="15">
        <f t="shared" si="9"/>
        <v>0</v>
      </c>
      <c r="P13" s="15">
        <f t="shared" si="10"/>
        <v>0</v>
      </c>
      <c r="Q13" s="15">
        <v>2</v>
      </c>
      <c r="R13" s="15">
        <v>6</v>
      </c>
      <c r="S13" s="15">
        <v>10</v>
      </c>
      <c r="T13" s="15">
        <v>0</v>
      </c>
      <c r="U13" s="15">
        <v>1</v>
      </c>
      <c r="V13" s="15">
        <v>1</v>
      </c>
      <c r="W13" s="15">
        <v>100000</v>
      </c>
      <c r="X13" s="15">
        <v>1</v>
      </c>
      <c r="Y13" s="15">
        <v>0</v>
      </c>
      <c r="Z13" s="15">
        <f t="shared" si="38"/>
        <v>0</v>
      </c>
      <c r="AA13" s="15">
        <f t="shared" si="11"/>
        <v>0</v>
      </c>
      <c r="AB13" s="15">
        <f t="shared" si="12"/>
        <v>1</v>
      </c>
      <c r="AC13" s="15">
        <v>8</v>
      </c>
      <c r="AD13" s="15">
        <v>4</v>
      </c>
      <c r="AE13" s="15">
        <v>20</v>
      </c>
      <c r="AF13" s="15">
        <v>2000</v>
      </c>
      <c r="AG13" s="27">
        <v>500</v>
      </c>
      <c r="AH13" s="27">
        <f t="shared" si="13"/>
        <v>-0.99583333333333335</v>
      </c>
      <c r="AI13" s="27">
        <f t="shared" si="14"/>
        <v>0.66666666666666663</v>
      </c>
      <c r="AJ13" s="27">
        <f t="shared" si="15"/>
        <v>-0.66388888888888886</v>
      </c>
      <c r="AK13" s="15">
        <v>7</v>
      </c>
      <c r="AL13" s="15">
        <v>2</v>
      </c>
      <c r="AM13" s="15">
        <v>80</v>
      </c>
      <c r="AN13" s="15">
        <v>1000</v>
      </c>
      <c r="AO13" s="15">
        <v>500</v>
      </c>
      <c r="AP13" s="15">
        <f>($AO13-$AO14)/$AO14</f>
        <v>-0.6875</v>
      </c>
      <c r="AQ13" s="15">
        <f t="shared" si="16"/>
        <v>0.33333333333333331</v>
      </c>
      <c r="AR13" s="15">
        <f t="shared" si="17"/>
        <v>-0.22916666666666666</v>
      </c>
      <c r="AZ13" s="15">
        <f t="shared" si="18"/>
        <v>0</v>
      </c>
      <c r="BA13" s="15">
        <f t="shared" si="19"/>
        <v>0</v>
      </c>
      <c r="BC13" s="15">
        <v>4.5</v>
      </c>
      <c r="BD13" s="15">
        <v>3.6666666666666665</v>
      </c>
      <c r="BE13" s="15">
        <v>3.3333333333333335</v>
      </c>
      <c r="BF13" s="15">
        <v>3</v>
      </c>
      <c r="BG13" s="15">
        <v>3.5</v>
      </c>
      <c r="BH13" s="15">
        <v>3.6</v>
      </c>
      <c r="BI13" s="15">
        <v>4</v>
      </c>
      <c r="BJ13" s="15">
        <v>2</v>
      </c>
      <c r="BK13" s="15">
        <f t="shared" si="20"/>
        <v>1</v>
      </c>
      <c r="BL13" s="15">
        <f t="shared" si="21"/>
        <v>0</v>
      </c>
      <c r="BM13" s="15">
        <f t="shared" si="22"/>
        <v>0</v>
      </c>
      <c r="BN13" s="15">
        <v>4</v>
      </c>
      <c r="BO13" s="15">
        <f t="shared" si="23"/>
        <v>0</v>
      </c>
      <c r="BP13" s="15">
        <f t="shared" si="24"/>
        <v>0</v>
      </c>
      <c r="BQ13" s="15">
        <f t="shared" si="25"/>
        <v>1</v>
      </c>
      <c r="BR13" s="15">
        <f t="shared" si="26"/>
        <v>0</v>
      </c>
      <c r="BS13" s="15">
        <v>4</v>
      </c>
      <c r="BT13" s="15">
        <v>1</v>
      </c>
      <c r="BU13" s="15">
        <f t="shared" si="27"/>
        <v>0</v>
      </c>
      <c r="BV13" s="15">
        <f t="shared" si="28"/>
        <v>0</v>
      </c>
      <c r="BW13" s="15">
        <f t="shared" si="29"/>
        <v>0</v>
      </c>
      <c r="BX13" s="15">
        <f t="shared" si="30"/>
        <v>0</v>
      </c>
      <c r="BY13" s="15">
        <v>1</v>
      </c>
      <c r="BZ13" s="15">
        <v>1</v>
      </c>
      <c r="CA13" s="15">
        <v>1</v>
      </c>
      <c r="CB13" s="15">
        <v>1</v>
      </c>
      <c r="CC13" s="15">
        <v>1</v>
      </c>
      <c r="CD13" s="166">
        <v>4</v>
      </c>
      <c r="CE13" s="166">
        <v>3.3333333333333335</v>
      </c>
      <c r="CF13" s="166">
        <v>4.25</v>
      </c>
      <c r="CG13" s="166">
        <v>3.4</v>
      </c>
      <c r="CH13" s="166">
        <v>3</v>
      </c>
      <c r="CI13" s="166">
        <v>2.75</v>
      </c>
      <c r="CJ13" s="166">
        <f t="shared" si="4"/>
        <v>3.4555555555555557</v>
      </c>
      <c r="CK13" s="15">
        <f t="shared" si="31"/>
        <v>-0.79999999999999982</v>
      </c>
      <c r="CL13" s="15">
        <f t="shared" si="32"/>
        <v>-0.66666666666666652</v>
      </c>
      <c r="CM13" s="15">
        <f t="shared" si="33"/>
        <v>0.75</v>
      </c>
      <c r="CN13" s="15">
        <f t="shared" si="34"/>
        <v>-0.80000000000000027</v>
      </c>
      <c r="CO13" s="15">
        <f t="shared" si="35"/>
        <v>-0.66666666666666652</v>
      </c>
      <c r="CP13" s="15">
        <f t="shared" si="36"/>
        <v>-1</v>
      </c>
      <c r="CQ13" s="15">
        <f t="shared" si="37"/>
        <v>-0.53055555555555545</v>
      </c>
    </row>
    <row r="14" spans="1:97" x14ac:dyDescent="0.2">
      <c r="A14" s="15">
        <v>31</v>
      </c>
      <c r="B14" s="23">
        <v>1</v>
      </c>
      <c r="C14" s="15">
        <v>1</v>
      </c>
      <c r="D14" s="15">
        <f t="shared" si="5"/>
        <v>0</v>
      </c>
      <c r="E14" s="15">
        <f t="shared" si="0"/>
        <v>0</v>
      </c>
      <c r="F14" s="15">
        <f t="shared" si="1"/>
        <v>0</v>
      </c>
      <c r="G14" s="15">
        <f t="shared" si="2"/>
        <v>0</v>
      </c>
      <c r="H14" s="15">
        <f t="shared" si="3"/>
        <v>0</v>
      </c>
      <c r="I14" s="15">
        <v>1</v>
      </c>
      <c r="J14" s="15">
        <v>59</v>
      </c>
      <c r="K14" s="15">
        <v>5</v>
      </c>
      <c r="L14" s="15">
        <f t="shared" si="6"/>
        <v>0</v>
      </c>
      <c r="M14" s="15">
        <f t="shared" si="7"/>
        <v>0</v>
      </c>
      <c r="N14" s="15">
        <f t="shared" si="8"/>
        <v>0</v>
      </c>
      <c r="O14" s="15">
        <f t="shared" si="9"/>
        <v>0</v>
      </c>
      <c r="P14" s="15">
        <f t="shared" si="10"/>
        <v>0</v>
      </c>
      <c r="Q14" s="15">
        <v>2</v>
      </c>
      <c r="R14" s="15">
        <v>4</v>
      </c>
      <c r="S14" s="15">
        <v>18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1</v>
      </c>
      <c r="Z14" s="15">
        <f t="shared" si="38"/>
        <v>0</v>
      </c>
      <c r="AA14" s="15">
        <f t="shared" si="11"/>
        <v>0</v>
      </c>
      <c r="AB14" s="15">
        <f t="shared" si="12"/>
        <v>1</v>
      </c>
      <c r="AC14" s="15">
        <v>8</v>
      </c>
      <c r="AD14" s="15">
        <v>1</v>
      </c>
      <c r="AE14" s="15">
        <v>120</v>
      </c>
      <c r="AF14" s="15">
        <v>120000</v>
      </c>
      <c r="AG14" s="27">
        <v>120000</v>
      </c>
      <c r="AH14" s="27">
        <f t="shared" si="13"/>
        <v>0</v>
      </c>
      <c r="AI14" s="27">
        <f t="shared" si="14"/>
        <v>9.0909090909090912E-2</v>
      </c>
      <c r="AJ14" s="27">
        <f t="shared" si="15"/>
        <v>0</v>
      </c>
      <c r="AK14" s="15">
        <v>1</v>
      </c>
      <c r="AL14" s="15">
        <v>10</v>
      </c>
      <c r="AM14" s="15">
        <v>10</v>
      </c>
      <c r="AN14" s="15">
        <v>16000</v>
      </c>
      <c r="AO14" s="15">
        <v>1600</v>
      </c>
      <c r="AP14" s="15">
        <f>($AO14-$AO15)/$AO15</f>
        <v>0</v>
      </c>
      <c r="AQ14" s="15">
        <f t="shared" si="16"/>
        <v>0.90909090909090906</v>
      </c>
      <c r="AR14" s="15">
        <f t="shared" si="17"/>
        <v>0</v>
      </c>
      <c r="AZ14" s="15">
        <f t="shared" si="18"/>
        <v>0</v>
      </c>
      <c r="BA14" s="15">
        <f t="shared" si="19"/>
        <v>0</v>
      </c>
      <c r="BB14" s="15">
        <f>$AJ14</f>
        <v>0</v>
      </c>
      <c r="BC14" s="15">
        <v>1.75</v>
      </c>
      <c r="BD14" s="15">
        <v>2.6666666666666665</v>
      </c>
      <c r="BE14" s="15">
        <v>2.3333333333333335</v>
      </c>
      <c r="BF14" s="15">
        <v>3.5</v>
      </c>
      <c r="BG14" s="15">
        <v>2</v>
      </c>
      <c r="BH14" s="15">
        <v>2.4500000000000002</v>
      </c>
      <c r="BI14" s="15">
        <v>4</v>
      </c>
      <c r="BJ14" s="15">
        <v>5</v>
      </c>
      <c r="BK14" s="15">
        <f t="shared" si="20"/>
        <v>0</v>
      </c>
      <c r="BL14" s="15">
        <f t="shared" si="21"/>
        <v>0</v>
      </c>
      <c r="BM14" s="15">
        <f t="shared" si="22"/>
        <v>0</v>
      </c>
      <c r="BN14" s="15" t="s">
        <v>1007</v>
      </c>
      <c r="BO14" s="15">
        <f t="shared" si="23"/>
        <v>0</v>
      </c>
      <c r="BP14" s="15">
        <f t="shared" si="24"/>
        <v>0</v>
      </c>
      <c r="BQ14" s="15">
        <f t="shared" si="25"/>
        <v>0</v>
      </c>
      <c r="BR14" s="15">
        <f t="shared" si="26"/>
        <v>0</v>
      </c>
      <c r="BU14" s="15">
        <f t="shared" si="27"/>
        <v>0</v>
      </c>
      <c r="BV14" s="15">
        <f t="shared" si="28"/>
        <v>0</v>
      </c>
      <c r="BW14" s="15">
        <f t="shared" si="29"/>
        <v>0</v>
      </c>
      <c r="BX14" s="15">
        <f t="shared" si="30"/>
        <v>0</v>
      </c>
      <c r="BY14" s="15" t="s">
        <v>1007</v>
      </c>
      <c r="BZ14" s="15" t="s">
        <v>1007</v>
      </c>
      <c r="CA14" s="15" t="s">
        <v>1007</v>
      </c>
      <c r="CB14" s="15" t="s">
        <v>1007</v>
      </c>
      <c r="CC14" s="15" t="s">
        <v>1007</v>
      </c>
      <c r="CD14" s="27">
        <v>4.8</v>
      </c>
      <c r="CE14" s="27">
        <v>4</v>
      </c>
      <c r="CF14" s="27">
        <v>3.5</v>
      </c>
      <c r="CG14" s="27">
        <v>4.2</v>
      </c>
      <c r="CH14" s="27">
        <v>3.6666666666666665</v>
      </c>
      <c r="CI14" s="27">
        <v>3.75</v>
      </c>
      <c r="CJ14" s="27">
        <f t="shared" si="4"/>
        <v>3.9861111111111112</v>
      </c>
      <c r="CK14" s="15">
        <f t="shared" si="31"/>
        <v>0.20000000000000018</v>
      </c>
      <c r="CL14" s="15">
        <f t="shared" si="32"/>
        <v>0.66666666666666652</v>
      </c>
      <c r="CM14" s="15">
        <f t="shared" si="33"/>
        <v>0.5</v>
      </c>
      <c r="CN14" s="15">
        <f t="shared" si="34"/>
        <v>0.80000000000000027</v>
      </c>
      <c r="CO14" s="15">
        <f t="shared" si="35"/>
        <v>0.66666666666666652</v>
      </c>
      <c r="CP14" s="15">
        <f t="shared" si="36"/>
        <v>-0.25</v>
      </c>
      <c r="CQ14" s="15">
        <f t="shared" si="37"/>
        <v>0.43055555555555536</v>
      </c>
    </row>
    <row r="15" spans="1:97" x14ac:dyDescent="0.2">
      <c r="A15" s="15">
        <v>31</v>
      </c>
      <c r="B15" s="23">
        <v>1</v>
      </c>
      <c r="C15" s="15">
        <v>1</v>
      </c>
      <c r="D15" s="15">
        <f t="shared" si="5"/>
        <v>0</v>
      </c>
      <c r="E15" s="15">
        <f t="shared" si="0"/>
        <v>0</v>
      </c>
      <c r="F15" s="15">
        <f t="shared" si="1"/>
        <v>0</v>
      </c>
      <c r="G15" s="15">
        <f t="shared" si="2"/>
        <v>0</v>
      </c>
      <c r="H15" s="15">
        <f t="shared" si="3"/>
        <v>0</v>
      </c>
      <c r="I15" s="15">
        <v>1</v>
      </c>
      <c r="J15" s="15">
        <v>59</v>
      </c>
      <c r="K15" s="15">
        <v>5</v>
      </c>
      <c r="L15" s="15">
        <f t="shared" si="6"/>
        <v>0</v>
      </c>
      <c r="M15" s="15">
        <f t="shared" si="7"/>
        <v>0</v>
      </c>
      <c r="N15" s="15">
        <f t="shared" si="8"/>
        <v>0</v>
      </c>
      <c r="O15" s="15">
        <f t="shared" si="9"/>
        <v>0</v>
      </c>
      <c r="P15" s="15">
        <f t="shared" si="10"/>
        <v>0</v>
      </c>
      <c r="Q15" s="15">
        <v>2</v>
      </c>
      <c r="R15" s="15">
        <v>4</v>
      </c>
      <c r="S15" s="15">
        <v>18</v>
      </c>
      <c r="T15" s="15">
        <v>1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f t="shared" si="38"/>
        <v>0</v>
      </c>
      <c r="AA15" s="15">
        <f t="shared" si="11"/>
        <v>0</v>
      </c>
      <c r="AB15" s="15">
        <f t="shared" si="12"/>
        <v>1</v>
      </c>
      <c r="AC15" s="15">
        <v>8</v>
      </c>
      <c r="AD15" s="15">
        <v>1</v>
      </c>
      <c r="AE15" s="15">
        <v>120</v>
      </c>
      <c r="AF15" s="15">
        <v>120000</v>
      </c>
      <c r="AG15" s="27">
        <v>120000</v>
      </c>
      <c r="AH15" s="27">
        <f t="shared" si="13"/>
        <v>74</v>
      </c>
      <c r="AI15" s="27">
        <f t="shared" si="14"/>
        <v>9.0909090909090912E-2</v>
      </c>
      <c r="AJ15" s="27">
        <f t="shared" si="15"/>
        <v>6.7272727272727275</v>
      </c>
      <c r="AK15" s="15">
        <v>1</v>
      </c>
      <c r="AL15" s="15">
        <v>10</v>
      </c>
      <c r="AM15" s="15">
        <v>10</v>
      </c>
      <c r="AN15" s="15">
        <v>16000</v>
      </c>
      <c r="AO15" s="15">
        <v>1600</v>
      </c>
      <c r="AP15" s="15">
        <f>($AO15-$AO16)/$AO16</f>
        <v>104.26315789473685</v>
      </c>
      <c r="AQ15" s="15">
        <f t="shared" si="16"/>
        <v>0.90909090909090906</v>
      </c>
      <c r="AR15" s="15">
        <f t="shared" si="17"/>
        <v>94.784688995215319</v>
      </c>
      <c r="AZ15" s="15">
        <f t="shared" si="18"/>
        <v>0</v>
      </c>
      <c r="BA15" s="15">
        <f t="shared" si="19"/>
        <v>0</v>
      </c>
      <c r="BC15" s="15">
        <v>1.75</v>
      </c>
      <c r="BD15" s="15">
        <v>2.6666666666666665</v>
      </c>
      <c r="BE15" s="15">
        <v>2.3333333333333335</v>
      </c>
      <c r="BF15" s="15">
        <v>3.5</v>
      </c>
      <c r="BG15" s="15">
        <v>2</v>
      </c>
      <c r="BH15" s="15">
        <v>2.4500000000000002</v>
      </c>
      <c r="BI15" s="15">
        <v>4</v>
      </c>
      <c r="BJ15" s="15">
        <v>5</v>
      </c>
      <c r="BK15" s="15">
        <f t="shared" si="20"/>
        <v>0</v>
      </c>
      <c r="BL15" s="15">
        <f t="shared" si="21"/>
        <v>0</v>
      </c>
      <c r="BM15" s="15">
        <f t="shared" si="22"/>
        <v>0</v>
      </c>
      <c r="BN15" s="15" t="s">
        <v>1007</v>
      </c>
      <c r="BO15" s="15">
        <f t="shared" si="23"/>
        <v>0</v>
      </c>
      <c r="BP15" s="15">
        <f t="shared" si="24"/>
        <v>0</v>
      </c>
      <c r="BQ15" s="15">
        <f t="shared" si="25"/>
        <v>0</v>
      </c>
      <c r="BR15" s="15">
        <f t="shared" si="26"/>
        <v>0</v>
      </c>
      <c r="BU15" s="15">
        <f t="shared" si="27"/>
        <v>0</v>
      </c>
      <c r="BV15" s="15">
        <f t="shared" si="28"/>
        <v>0</v>
      </c>
      <c r="BW15" s="15">
        <f t="shared" si="29"/>
        <v>0</v>
      </c>
      <c r="BX15" s="15">
        <f t="shared" si="30"/>
        <v>0</v>
      </c>
      <c r="BY15" s="15" t="s">
        <v>1007</v>
      </c>
      <c r="BZ15" s="15" t="s">
        <v>1007</v>
      </c>
      <c r="CA15" s="15" t="s">
        <v>1007</v>
      </c>
      <c r="CB15" s="15" t="s">
        <v>1007</v>
      </c>
      <c r="CC15" s="15" t="s">
        <v>1007</v>
      </c>
      <c r="CD15" s="27">
        <v>4.5999999999999996</v>
      </c>
      <c r="CE15" s="27">
        <v>3.3333333333333335</v>
      </c>
      <c r="CF15" s="27">
        <v>3</v>
      </c>
      <c r="CG15" s="27">
        <v>3.4</v>
      </c>
      <c r="CH15" s="27">
        <v>3</v>
      </c>
      <c r="CI15" s="27">
        <v>4</v>
      </c>
      <c r="CJ15" s="27">
        <f t="shared" si="4"/>
        <v>3.5555555555555558</v>
      </c>
      <c r="CK15" s="15">
        <f t="shared" si="31"/>
        <v>0</v>
      </c>
      <c r="CL15" s="15">
        <f t="shared" si="32"/>
        <v>-1.6666666666666665</v>
      </c>
      <c r="CM15" s="15">
        <f t="shared" si="33"/>
        <v>-2</v>
      </c>
      <c r="CN15" s="15">
        <f t="shared" si="34"/>
        <v>-0.80000000000000027</v>
      </c>
      <c r="CO15" s="15">
        <f t="shared" si="35"/>
        <v>-1</v>
      </c>
      <c r="CP15" s="15">
        <f t="shared" si="36"/>
        <v>0</v>
      </c>
      <c r="CQ15" s="15">
        <f t="shared" si="37"/>
        <v>-0.91111111111111098</v>
      </c>
    </row>
    <row r="16" spans="1:97" x14ac:dyDescent="0.2">
      <c r="A16" s="15">
        <v>33</v>
      </c>
      <c r="B16" s="23">
        <f>AVERAGE($AJ16,$AR16,$AY16)</f>
        <v>0</v>
      </c>
      <c r="C16" s="15">
        <v>1</v>
      </c>
      <c r="D16" s="15">
        <f t="shared" si="5"/>
        <v>0</v>
      </c>
      <c r="E16" s="15">
        <f t="shared" si="0"/>
        <v>0</v>
      </c>
      <c r="F16" s="15">
        <f t="shared" si="1"/>
        <v>0</v>
      </c>
      <c r="G16" s="15">
        <f t="shared" si="2"/>
        <v>0</v>
      </c>
      <c r="H16" s="15">
        <f t="shared" si="3"/>
        <v>0</v>
      </c>
      <c r="I16" s="15">
        <v>1</v>
      </c>
      <c r="J16" s="15">
        <v>60</v>
      </c>
      <c r="K16" s="15">
        <v>5</v>
      </c>
      <c r="L16" s="15">
        <f t="shared" si="6"/>
        <v>0</v>
      </c>
      <c r="M16" s="15">
        <f t="shared" si="7"/>
        <v>0</v>
      </c>
      <c r="N16" s="15">
        <f t="shared" si="8"/>
        <v>0</v>
      </c>
      <c r="O16" s="15">
        <f t="shared" si="9"/>
        <v>0</v>
      </c>
      <c r="P16" s="15">
        <f t="shared" si="10"/>
        <v>0</v>
      </c>
      <c r="Q16" s="15">
        <v>2</v>
      </c>
      <c r="R16" s="15">
        <v>4</v>
      </c>
      <c r="S16" s="15">
        <v>30</v>
      </c>
      <c r="T16" s="15">
        <v>0</v>
      </c>
      <c r="U16" s="15">
        <v>0</v>
      </c>
      <c r="V16" s="15">
        <v>1</v>
      </c>
      <c r="W16" s="15">
        <v>500000</v>
      </c>
      <c r="X16" s="15">
        <v>1</v>
      </c>
      <c r="Y16" s="15">
        <v>1</v>
      </c>
      <c r="Z16" s="15">
        <f t="shared" si="38"/>
        <v>0</v>
      </c>
      <c r="AA16" s="15">
        <f t="shared" si="11"/>
        <v>0</v>
      </c>
      <c r="AB16" s="15">
        <f t="shared" si="12"/>
        <v>0</v>
      </c>
      <c r="AC16" s="15">
        <v>1</v>
      </c>
      <c r="AD16" s="15">
        <v>30</v>
      </c>
      <c r="AE16" s="15">
        <v>11</v>
      </c>
      <c r="AF16" s="15">
        <v>48000</v>
      </c>
      <c r="AG16" s="27">
        <v>1600</v>
      </c>
      <c r="AH16" s="27">
        <f t="shared" si="13"/>
        <v>0</v>
      </c>
      <c r="AI16" s="27">
        <f t="shared" si="14"/>
        <v>0.27272727272727271</v>
      </c>
      <c r="AJ16" s="27">
        <f t="shared" si="15"/>
        <v>0</v>
      </c>
      <c r="AK16" s="15">
        <v>2</v>
      </c>
      <c r="AL16" s="15">
        <v>40</v>
      </c>
      <c r="AM16" s="15">
        <v>33.33</v>
      </c>
      <c r="AN16" s="15">
        <v>608</v>
      </c>
      <c r="AO16" s="15">
        <v>15.2</v>
      </c>
      <c r="AP16" s="15">
        <f>($AO16-$AO17)/$AO17</f>
        <v>0</v>
      </c>
      <c r="AQ16" s="15">
        <f t="shared" si="16"/>
        <v>0.36363636363636365</v>
      </c>
      <c r="AR16" s="15">
        <f t="shared" si="17"/>
        <v>0</v>
      </c>
      <c r="AS16" s="15">
        <v>2</v>
      </c>
      <c r="AT16" s="15">
        <v>1</v>
      </c>
      <c r="AU16" s="15">
        <v>40</v>
      </c>
      <c r="AV16" s="15">
        <v>200000</v>
      </c>
      <c r="AW16" s="15">
        <v>4</v>
      </c>
      <c r="AX16" s="15">
        <v>5000</v>
      </c>
      <c r="AY16" s="15">
        <f>($AX16-$AX17)/$AX17</f>
        <v>0</v>
      </c>
      <c r="AZ16" s="15">
        <f t="shared" si="18"/>
        <v>0.36363636363636365</v>
      </c>
      <c r="BA16" s="15">
        <f t="shared" si="19"/>
        <v>0</v>
      </c>
      <c r="BB16" s="15">
        <f>$AJ16</f>
        <v>0</v>
      </c>
      <c r="BC16" s="15">
        <v>3.5</v>
      </c>
      <c r="BD16" s="15">
        <v>3.6666666666666665</v>
      </c>
      <c r="BE16" s="15">
        <v>3.3333333333333335</v>
      </c>
      <c r="BF16" s="15">
        <v>3</v>
      </c>
      <c r="BG16" s="15">
        <v>3.5</v>
      </c>
      <c r="BH16" s="15"/>
      <c r="BI16" s="15">
        <v>3</v>
      </c>
      <c r="BJ16" s="15">
        <v>5</v>
      </c>
      <c r="BK16" s="15">
        <f t="shared" si="20"/>
        <v>0</v>
      </c>
      <c r="BL16" s="15">
        <f t="shared" si="21"/>
        <v>0</v>
      </c>
      <c r="BM16" s="15">
        <f t="shared" si="22"/>
        <v>0</v>
      </c>
      <c r="BN16" s="15" t="s">
        <v>1007</v>
      </c>
      <c r="BO16" s="15">
        <f t="shared" si="23"/>
        <v>0</v>
      </c>
      <c r="BP16" s="15">
        <f t="shared" si="24"/>
        <v>0</v>
      </c>
      <c r="BQ16" s="15">
        <f t="shared" si="25"/>
        <v>0</v>
      </c>
      <c r="BR16" s="15">
        <f t="shared" si="26"/>
        <v>0</v>
      </c>
      <c r="BU16" s="15">
        <f t="shared" si="27"/>
        <v>0</v>
      </c>
      <c r="BV16" s="15">
        <f t="shared" si="28"/>
        <v>0</v>
      </c>
      <c r="BW16" s="15">
        <f t="shared" si="29"/>
        <v>0</v>
      </c>
      <c r="BX16" s="15">
        <f t="shared" si="30"/>
        <v>0</v>
      </c>
      <c r="BY16" s="15" t="s">
        <v>1007</v>
      </c>
      <c r="BZ16" s="15" t="s">
        <v>1007</v>
      </c>
      <c r="CA16" s="15" t="s">
        <v>1007</v>
      </c>
      <c r="CB16" s="15" t="s">
        <v>1007</v>
      </c>
      <c r="CC16" s="15" t="s">
        <v>1007</v>
      </c>
      <c r="CD16" s="166">
        <v>4.5999999999999996</v>
      </c>
      <c r="CE16" s="166">
        <v>5</v>
      </c>
      <c r="CF16" s="166">
        <v>5</v>
      </c>
      <c r="CG16" s="166">
        <v>4.2</v>
      </c>
      <c r="CH16" s="166">
        <v>4</v>
      </c>
      <c r="CI16" s="166">
        <v>4</v>
      </c>
      <c r="CJ16" s="166">
        <f t="shared" si="4"/>
        <v>4.4666666666666668</v>
      </c>
      <c r="CK16" s="15">
        <f t="shared" si="31"/>
        <v>0</v>
      </c>
      <c r="CL16" s="15">
        <f t="shared" si="32"/>
        <v>0.66666666666666696</v>
      </c>
      <c r="CM16" s="15">
        <f t="shared" si="33"/>
        <v>0</v>
      </c>
      <c r="CN16" s="15">
        <f t="shared" si="34"/>
        <v>0.60000000000000009</v>
      </c>
      <c r="CO16" s="15">
        <f t="shared" si="35"/>
        <v>1.3333333333333335</v>
      </c>
      <c r="CP16" s="15">
        <f t="shared" si="36"/>
        <v>1.25</v>
      </c>
      <c r="CQ16" s="15">
        <f t="shared" si="37"/>
        <v>0.64166666666666616</v>
      </c>
    </row>
    <row r="17" spans="1:96" x14ac:dyDescent="0.2">
      <c r="A17" s="15">
        <v>33</v>
      </c>
      <c r="B17" s="23">
        <v>1</v>
      </c>
      <c r="C17" s="15">
        <v>1</v>
      </c>
      <c r="D17" s="15">
        <f t="shared" si="5"/>
        <v>0</v>
      </c>
      <c r="E17" s="15">
        <f t="shared" si="0"/>
        <v>0</v>
      </c>
      <c r="F17" s="15">
        <f t="shared" si="1"/>
        <v>0</v>
      </c>
      <c r="G17" s="15">
        <f t="shared" si="2"/>
        <v>0</v>
      </c>
      <c r="H17" s="15">
        <f t="shared" si="3"/>
        <v>0</v>
      </c>
      <c r="I17" s="15">
        <v>1</v>
      </c>
      <c r="J17" s="15">
        <v>60</v>
      </c>
      <c r="K17" s="15">
        <v>5</v>
      </c>
      <c r="L17" s="15">
        <f t="shared" si="6"/>
        <v>0</v>
      </c>
      <c r="M17" s="15">
        <f t="shared" si="7"/>
        <v>0</v>
      </c>
      <c r="N17" s="15">
        <f t="shared" si="8"/>
        <v>0</v>
      </c>
      <c r="O17" s="15">
        <f t="shared" si="9"/>
        <v>0</v>
      </c>
      <c r="P17" s="15">
        <f t="shared" si="10"/>
        <v>0</v>
      </c>
      <c r="Q17" s="15">
        <v>2</v>
      </c>
      <c r="R17" s="15">
        <v>4</v>
      </c>
      <c r="S17" s="15">
        <v>30</v>
      </c>
      <c r="T17" s="15">
        <v>0</v>
      </c>
      <c r="U17" s="15">
        <v>0</v>
      </c>
      <c r="V17" s="15">
        <v>1</v>
      </c>
      <c r="W17" s="15">
        <v>500000</v>
      </c>
      <c r="X17" s="15">
        <v>1</v>
      </c>
      <c r="Y17" s="15">
        <v>0</v>
      </c>
      <c r="Z17" s="15">
        <f t="shared" si="38"/>
        <v>0</v>
      </c>
      <c r="AA17" s="15">
        <f t="shared" si="11"/>
        <v>0</v>
      </c>
      <c r="AB17" s="15">
        <f t="shared" si="12"/>
        <v>0</v>
      </c>
      <c r="AC17" s="159">
        <v>1</v>
      </c>
      <c r="AD17" s="159">
        <v>30</v>
      </c>
      <c r="AE17" s="159">
        <v>11</v>
      </c>
      <c r="AF17" s="15">
        <v>48000</v>
      </c>
      <c r="AG17" s="27">
        <v>1600</v>
      </c>
      <c r="AH17" s="27">
        <f t="shared" si="13"/>
        <v>22.999999999999996</v>
      </c>
      <c r="AI17" s="27">
        <f t="shared" si="14"/>
        <v>0.27272727272727271</v>
      </c>
      <c r="AJ17" s="27">
        <f t="shared" si="15"/>
        <v>6.2727272727272716</v>
      </c>
      <c r="AK17" s="15">
        <v>2</v>
      </c>
      <c r="AL17" s="15">
        <v>40</v>
      </c>
      <c r="AM17" s="15">
        <v>33.33</v>
      </c>
      <c r="AN17" s="15">
        <v>608</v>
      </c>
      <c r="AO17" s="15">
        <v>15.2</v>
      </c>
      <c r="AQ17" s="15">
        <f t="shared" si="16"/>
        <v>0.36363636363636365</v>
      </c>
      <c r="AR17" s="15">
        <f t="shared" si="17"/>
        <v>0</v>
      </c>
      <c r="AS17" s="15">
        <v>2</v>
      </c>
      <c r="AT17" s="15">
        <v>1</v>
      </c>
      <c r="AU17" s="15">
        <v>40</v>
      </c>
      <c r="AV17" s="15">
        <v>200000</v>
      </c>
      <c r="AW17" s="15">
        <v>9</v>
      </c>
      <c r="AX17" s="15">
        <v>5000</v>
      </c>
      <c r="AZ17" s="15">
        <f t="shared" si="18"/>
        <v>0.36363636363636365</v>
      </c>
      <c r="BA17" s="15">
        <f t="shared" si="19"/>
        <v>0</v>
      </c>
      <c r="BC17" s="15">
        <v>3.5</v>
      </c>
      <c r="BD17" s="15">
        <v>3.6666666666666665</v>
      </c>
      <c r="BE17" s="15">
        <v>3.3333333333333335</v>
      </c>
      <c r="BF17" s="15">
        <v>3</v>
      </c>
      <c r="BG17" s="15">
        <v>3.5</v>
      </c>
      <c r="BH17" s="15">
        <v>3.4</v>
      </c>
      <c r="BI17" s="15">
        <v>3</v>
      </c>
      <c r="BJ17" s="15">
        <v>5</v>
      </c>
      <c r="BK17" s="15">
        <f t="shared" si="20"/>
        <v>0</v>
      </c>
      <c r="BL17" s="15">
        <f t="shared" si="21"/>
        <v>0</v>
      </c>
      <c r="BM17" s="15">
        <f t="shared" si="22"/>
        <v>0</v>
      </c>
      <c r="BN17" s="15" t="s">
        <v>1007</v>
      </c>
      <c r="BO17" s="15">
        <f t="shared" si="23"/>
        <v>0</v>
      </c>
      <c r="BP17" s="15">
        <f t="shared" si="24"/>
        <v>0</v>
      </c>
      <c r="BQ17" s="15">
        <f t="shared" si="25"/>
        <v>0</v>
      </c>
      <c r="BR17" s="15">
        <f t="shared" si="26"/>
        <v>0</v>
      </c>
      <c r="BU17" s="15">
        <f t="shared" si="27"/>
        <v>0</v>
      </c>
      <c r="BV17" s="15">
        <f t="shared" si="28"/>
        <v>0</v>
      </c>
      <c r="BW17" s="15">
        <f t="shared" si="29"/>
        <v>0</v>
      </c>
      <c r="BX17" s="15">
        <f t="shared" si="30"/>
        <v>0</v>
      </c>
      <c r="BY17" s="15" t="s">
        <v>1007</v>
      </c>
      <c r="BZ17" s="15" t="s">
        <v>1007</v>
      </c>
      <c r="CA17" s="15" t="s">
        <v>1007</v>
      </c>
      <c r="CB17" s="15" t="s">
        <v>1007</v>
      </c>
      <c r="CC17" s="15" t="s">
        <v>1007</v>
      </c>
      <c r="CD17" s="166">
        <v>4.5999999999999996</v>
      </c>
      <c r="CE17" s="166">
        <v>4.333333333333333</v>
      </c>
      <c r="CF17" s="166">
        <v>5</v>
      </c>
      <c r="CG17" s="166">
        <v>3.6</v>
      </c>
      <c r="CH17" s="166">
        <v>2.6666666666666665</v>
      </c>
      <c r="CI17" s="166">
        <v>2.75</v>
      </c>
      <c r="CJ17" s="166">
        <f t="shared" si="4"/>
        <v>3.8250000000000006</v>
      </c>
      <c r="CK17" s="15">
        <f t="shared" si="31"/>
        <v>0.39999999999999947</v>
      </c>
      <c r="CL17" s="15">
        <f t="shared" si="32"/>
        <v>0</v>
      </c>
      <c r="CM17" s="15">
        <f t="shared" si="33"/>
        <v>0</v>
      </c>
      <c r="CN17" s="15">
        <f t="shared" si="34"/>
        <v>-1.1999999999999997</v>
      </c>
      <c r="CO17" s="15">
        <f t="shared" si="35"/>
        <v>-0.66666666666666696</v>
      </c>
      <c r="CP17" s="15">
        <f t="shared" si="36"/>
        <v>-1.25</v>
      </c>
      <c r="CQ17" s="15">
        <f t="shared" si="37"/>
        <v>-0.45277777777777706</v>
      </c>
    </row>
    <row r="18" spans="1:96" x14ac:dyDescent="0.2">
      <c r="A18" s="15">
        <v>35</v>
      </c>
      <c r="B18" s="23">
        <v>1</v>
      </c>
      <c r="C18" s="15">
        <v>1</v>
      </c>
      <c r="D18" s="15">
        <f t="shared" si="5"/>
        <v>0</v>
      </c>
      <c r="E18" s="15">
        <f t="shared" si="0"/>
        <v>0</v>
      </c>
      <c r="F18" s="15">
        <f t="shared" si="1"/>
        <v>0</v>
      </c>
      <c r="G18" s="15">
        <f t="shared" si="2"/>
        <v>0</v>
      </c>
      <c r="H18" s="15">
        <f t="shared" si="3"/>
        <v>0</v>
      </c>
      <c r="I18" s="15">
        <v>1</v>
      </c>
      <c r="J18" s="15">
        <v>50</v>
      </c>
      <c r="K18" s="15">
        <v>5</v>
      </c>
      <c r="L18" s="15">
        <f t="shared" si="6"/>
        <v>0</v>
      </c>
      <c r="M18" s="15">
        <f t="shared" si="7"/>
        <v>0</v>
      </c>
      <c r="N18" s="15">
        <f t="shared" si="8"/>
        <v>0</v>
      </c>
      <c r="O18" s="15">
        <f t="shared" si="9"/>
        <v>0</v>
      </c>
      <c r="P18" s="15">
        <f t="shared" si="10"/>
        <v>0</v>
      </c>
      <c r="Q18" s="15">
        <v>2</v>
      </c>
      <c r="R18" s="15">
        <v>4</v>
      </c>
      <c r="S18" s="15">
        <v>20</v>
      </c>
      <c r="T18" s="15">
        <v>1</v>
      </c>
      <c r="U18" s="15">
        <v>0</v>
      </c>
      <c r="V18" s="15">
        <v>1</v>
      </c>
      <c r="W18" s="15">
        <v>10000</v>
      </c>
      <c r="X18" s="15">
        <v>1</v>
      </c>
      <c r="Y18" s="15">
        <v>1</v>
      </c>
      <c r="Z18" s="15">
        <f t="shared" si="38"/>
        <v>0</v>
      </c>
      <c r="AA18" s="15">
        <f t="shared" si="11"/>
        <v>0</v>
      </c>
      <c r="AB18" s="15">
        <f t="shared" si="12"/>
        <v>1</v>
      </c>
      <c r="AC18" s="15">
        <v>7</v>
      </c>
      <c r="AD18" s="15">
        <v>6</v>
      </c>
      <c r="AE18" s="15">
        <v>100</v>
      </c>
      <c r="AF18" s="15">
        <v>400</v>
      </c>
      <c r="AG18" s="27">
        <v>66.666666666666671</v>
      </c>
      <c r="AH18" s="27">
        <f t="shared" si="13"/>
        <v>0.33333333333333343</v>
      </c>
      <c r="AI18" s="27">
        <f t="shared" si="14"/>
        <v>1</v>
      </c>
      <c r="AJ18" s="27">
        <f t="shared" si="15"/>
        <v>0.33333333333333343</v>
      </c>
      <c r="AQ18" s="15">
        <f t="shared" si="16"/>
        <v>0</v>
      </c>
      <c r="AR18" s="15">
        <f t="shared" si="17"/>
        <v>0</v>
      </c>
      <c r="AZ18" s="15">
        <f t="shared" si="18"/>
        <v>0</v>
      </c>
      <c r="BA18" s="15">
        <f t="shared" si="19"/>
        <v>0</v>
      </c>
      <c r="BB18" s="15">
        <f>$AJ18</f>
        <v>0.33333333333333343</v>
      </c>
      <c r="BC18" s="15">
        <v>1.5</v>
      </c>
      <c r="BD18" s="15">
        <v>2</v>
      </c>
      <c r="BE18" s="15">
        <v>1</v>
      </c>
      <c r="BF18" s="15">
        <v>3</v>
      </c>
      <c r="BG18" s="15">
        <v>2.5</v>
      </c>
      <c r="BH18" s="15">
        <v>2</v>
      </c>
      <c r="BI18" s="15">
        <v>2</v>
      </c>
      <c r="BJ18" s="15">
        <v>2</v>
      </c>
      <c r="BK18" s="15">
        <f t="shared" si="20"/>
        <v>1</v>
      </c>
      <c r="BL18" s="15">
        <f t="shared" si="21"/>
        <v>0</v>
      </c>
      <c r="BM18" s="15">
        <f t="shared" si="22"/>
        <v>0</v>
      </c>
      <c r="BN18" s="15">
        <v>1</v>
      </c>
      <c r="BO18" s="15">
        <f t="shared" si="23"/>
        <v>0</v>
      </c>
      <c r="BP18" s="15">
        <f t="shared" si="24"/>
        <v>0</v>
      </c>
      <c r="BQ18" s="15">
        <f t="shared" si="25"/>
        <v>0</v>
      </c>
      <c r="BR18" s="15">
        <f t="shared" si="26"/>
        <v>0</v>
      </c>
      <c r="BS18" s="15">
        <v>5</v>
      </c>
      <c r="BT18" s="15">
        <v>3</v>
      </c>
      <c r="BU18" s="15">
        <f t="shared" si="27"/>
        <v>0</v>
      </c>
      <c r="BV18" s="15">
        <f t="shared" si="28"/>
        <v>1</v>
      </c>
      <c r="BW18" s="15">
        <f t="shared" si="29"/>
        <v>0</v>
      </c>
      <c r="BX18" s="15">
        <f t="shared" si="30"/>
        <v>0</v>
      </c>
      <c r="BY18" s="15">
        <v>1</v>
      </c>
      <c r="BZ18" s="15">
        <v>1</v>
      </c>
      <c r="CA18" s="15">
        <v>1</v>
      </c>
      <c r="CB18" s="15">
        <v>1</v>
      </c>
      <c r="CC18" s="15">
        <v>1</v>
      </c>
      <c r="CD18" s="27">
        <v>4.2</v>
      </c>
      <c r="CE18" s="27">
        <v>4.333333333333333</v>
      </c>
      <c r="CF18" s="27">
        <v>5</v>
      </c>
      <c r="CG18" s="27">
        <v>4.8</v>
      </c>
      <c r="CH18" s="27">
        <v>3.3333333333333335</v>
      </c>
      <c r="CI18" s="27">
        <v>4</v>
      </c>
      <c r="CJ18" s="27">
        <f t="shared" si="4"/>
        <v>4.2777777777777777</v>
      </c>
      <c r="CK18" s="15">
        <f t="shared" si="31"/>
        <v>0.20000000000000018</v>
      </c>
      <c r="CL18" s="15">
        <f t="shared" si="32"/>
        <v>0.33333333333333304</v>
      </c>
      <c r="CM18" s="15">
        <f t="shared" si="33"/>
        <v>0.25</v>
      </c>
      <c r="CN18" s="15">
        <f t="shared" si="34"/>
        <v>0.20000000000000018</v>
      </c>
      <c r="CO18" s="15">
        <f t="shared" si="35"/>
        <v>-0.33333333333333304</v>
      </c>
      <c r="CP18" s="15">
        <f t="shared" si="36"/>
        <v>0</v>
      </c>
      <c r="CQ18" s="15">
        <f t="shared" si="37"/>
        <v>0.1083333333333325</v>
      </c>
    </row>
    <row r="19" spans="1:96" x14ac:dyDescent="0.2">
      <c r="A19" s="15">
        <v>35</v>
      </c>
      <c r="B19" s="23">
        <v>1</v>
      </c>
      <c r="C19" s="15">
        <v>1</v>
      </c>
      <c r="D19" s="15">
        <f t="shared" si="5"/>
        <v>0</v>
      </c>
      <c r="E19" s="15">
        <f t="shared" si="0"/>
        <v>0</v>
      </c>
      <c r="F19" s="15">
        <f t="shared" si="1"/>
        <v>0</v>
      </c>
      <c r="G19" s="15">
        <f t="shared" si="2"/>
        <v>0</v>
      </c>
      <c r="H19" s="15">
        <f t="shared" si="3"/>
        <v>0</v>
      </c>
      <c r="I19" s="15">
        <v>1</v>
      </c>
      <c r="J19" s="15">
        <v>50</v>
      </c>
      <c r="K19" s="15">
        <v>5</v>
      </c>
      <c r="L19" s="15">
        <f t="shared" si="6"/>
        <v>0</v>
      </c>
      <c r="M19" s="15">
        <f t="shared" si="7"/>
        <v>0</v>
      </c>
      <c r="N19" s="15">
        <f t="shared" si="8"/>
        <v>0</v>
      </c>
      <c r="O19" s="15">
        <f t="shared" si="9"/>
        <v>0</v>
      </c>
      <c r="P19" s="15">
        <f t="shared" si="10"/>
        <v>0</v>
      </c>
      <c r="Q19" s="15">
        <v>2</v>
      </c>
      <c r="R19" s="15">
        <v>4</v>
      </c>
      <c r="S19" s="15">
        <v>20</v>
      </c>
      <c r="T19" s="15">
        <v>1</v>
      </c>
      <c r="U19" s="15">
        <v>0</v>
      </c>
      <c r="V19" s="15">
        <v>1</v>
      </c>
      <c r="W19" s="15">
        <v>10000</v>
      </c>
      <c r="X19" s="15">
        <v>1</v>
      </c>
      <c r="Y19" s="15">
        <v>0</v>
      </c>
      <c r="Z19" s="15">
        <f t="shared" si="38"/>
        <v>0</v>
      </c>
      <c r="AA19" s="15">
        <f t="shared" si="11"/>
        <v>0</v>
      </c>
      <c r="AB19" s="15">
        <f t="shared" si="12"/>
        <v>1</v>
      </c>
      <c r="AC19" s="159">
        <v>7</v>
      </c>
      <c r="AD19" s="159">
        <v>6</v>
      </c>
      <c r="AE19" s="159">
        <v>100</v>
      </c>
      <c r="AF19" s="15">
        <v>300</v>
      </c>
      <c r="AG19" s="27">
        <v>50</v>
      </c>
      <c r="AH19" s="27">
        <f t="shared" si="13"/>
        <v>-0.9458333333333333</v>
      </c>
      <c r="AI19" s="27">
        <f t="shared" si="14"/>
        <v>1</v>
      </c>
      <c r="AJ19" s="27">
        <f t="shared" si="15"/>
        <v>-0.9458333333333333</v>
      </c>
      <c r="AQ19" s="15">
        <f t="shared" si="16"/>
        <v>0</v>
      </c>
      <c r="AR19" s="15">
        <f t="shared" si="17"/>
        <v>0</v>
      </c>
      <c r="AZ19" s="15">
        <f t="shared" si="18"/>
        <v>0</v>
      </c>
      <c r="BA19" s="15">
        <f t="shared" si="19"/>
        <v>0</v>
      </c>
      <c r="BC19" s="15">
        <v>1.5</v>
      </c>
      <c r="BD19" s="15">
        <v>2</v>
      </c>
      <c r="BE19" s="15">
        <v>1</v>
      </c>
      <c r="BF19" s="15">
        <v>3</v>
      </c>
      <c r="BG19" s="15">
        <v>2.5</v>
      </c>
      <c r="BH19" s="15">
        <v>2</v>
      </c>
      <c r="BI19" s="15">
        <v>2</v>
      </c>
      <c r="BJ19" s="15">
        <v>2</v>
      </c>
      <c r="BK19" s="15">
        <f t="shared" si="20"/>
        <v>1</v>
      </c>
      <c r="BL19" s="15">
        <f t="shared" si="21"/>
        <v>0</v>
      </c>
      <c r="BM19" s="15">
        <f t="shared" si="22"/>
        <v>0</v>
      </c>
      <c r="BN19" s="15">
        <v>1</v>
      </c>
      <c r="BO19" s="15">
        <f t="shared" si="23"/>
        <v>0</v>
      </c>
      <c r="BP19" s="15">
        <f t="shared" si="24"/>
        <v>0</v>
      </c>
      <c r="BQ19" s="15">
        <f t="shared" si="25"/>
        <v>0</v>
      </c>
      <c r="BR19" s="15">
        <f t="shared" si="26"/>
        <v>0</v>
      </c>
      <c r="BS19" s="15">
        <v>5</v>
      </c>
      <c r="BT19" s="15">
        <v>3</v>
      </c>
      <c r="BU19" s="15">
        <f t="shared" si="27"/>
        <v>0</v>
      </c>
      <c r="BV19" s="15">
        <f t="shared" si="28"/>
        <v>1</v>
      </c>
      <c r="BW19" s="15">
        <f t="shared" si="29"/>
        <v>0</v>
      </c>
      <c r="BX19" s="15">
        <f t="shared" si="30"/>
        <v>0</v>
      </c>
      <c r="BY19" s="15">
        <v>1</v>
      </c>
      <c r="BZ19" s="15">
        <v>1</v>
      </c>
      <c r="CA19" s="15">
        <v>1</v>
      </c>
      <c r="CB19" s="15">
        <v>1</v>
      </c>
      <c r="CC19" s="15">
        <v>1</v>
      </c>
      <c r="CD19" s="27">
        <v>4</v>
      </c>
      <c r="CE19" s="27">
        <v>4</v>
      </c>
      <c r="CF19" s="27">
        <v>4.75</v>
      </c>
      <c r="CG19" s="27">
        <v>4.5999999999999996</v>
      </c>
      <c r="CH19" s="27">
        <v>3.6666666666666665</v>
      </c>
      <c r="CI19" s="27">
        <v>4</v>
      </c>
      <c r="CJ19" s="27">
        <f t="shared" si="4"/>
        <v>4.1694444444444452</v>
      </c>
      <c r="CK19" s="15">
        <f t="shared" si="31"/>
        <v>0</v>
      </c>
      <c r="CL19" s="15">
        <f t="shared" si="32"/>
        <v>0</v>
      </c>
      <c r="CM19" s="15">
        <f t="shared" si="33"/>
        <v>1.75</v>
      </c>
      <c r="CN19" s="15">
        <f t="shared" si="34"/>
        <v>1.1999999999999997</v>
      </c>
      <c r="CO19" s="15">
        <f t="shared" si="35"/>
        <v>1.6666666666666665</v>
      </c>
      <c r="CP19" s="15">
        <f t="shared" si="36"/>
        <v>1.75</v>
      </c>
      <c r="CQ19" s="15">
        <f t="shared" si="37"/>
        <v>1.0611111111111122</v>
      </c>
    </row>
    <row r="20" spans="1:96" x14ac:dyDescent="0.2">
      <c r="A20" s="15">
        <v>37</v>
      </c>
      <c r="B20" s="23">
        <v>0</v>
      </c>
      <c r="C20" s="15">
        <v>1</v>
      </c>
      <c r="D20" s="15">
        <f t="shared" si="5"/>
        <v>0</v>
      </c>
      <c r="E20" s="15">
        <f t="shared" si="0"/>
        <v>0</v>
      </c>
      <c r="F20" s="15">
        <f t="shared" si="1"/>
        <v>0</v>
      </c>
      <c r="G20" s="15">
        <f t="shared" si="2"/>
        <v>0</v>
      </c>
      <c r="H20" s="15">
        <f t="shared" si="3"/>
        <v>0</v>
      </c>
      <c r="I20" s="15">
        <v>0</v>
      </c>
      <c r="J20" s="15">
        <v>47</v>
      </c>
      <c r="K20" s="15">
        <v>4</v>
      </c>
      <c r="L20" s="15">
        <f t="shared" si="6"/>
        <v>0</v>
      </c>
      <c r="M20" s="15">
        <f t="shared" si="7"/>
        <v>0</v>
      </c>
      <c r="N20" s="15">
        <f t="shared" si="8"/>
        <v>0</v>
      </c>
      <c r="O20" s="15">
        <f t="shared" si="9"/>
        <v>0</v>
      </c>
      <c r="P20" s="15">
        <f t="shared" si="10"/>
        <v>1</v>
      </c>
      <c r="Q20" s="15">
        <v>2</v>
      </c>
      <c r="R20" s="15">
        <v>4</v>
      </c>
      <c r="S20" s="15">
        <v>30</v>
      </c>
      <c r="T20" s="15">
        <v>1</v>
      </c>
      <c r="U20" s="15">
        <v>0</v>
      </c>
      <c r="V20" s="15">
        <v>1</v>
      </c>
      <c r="W20" s="15">
        <v>80000</v>
      </c>
      <c r="X20" s="15">
        <v>0</v>
      </c>
      <c r="Y20" s="15">
        <v>1</v>
      </c>
      <c r="Z20" s="15">
        <f t="shared" si="38"/>
        <v>0</v>
      </c>
      <c r="AA20" s="15">
        <f t="shared" si="11"/>
        <v>0</v>
      </c>
      <c r="AB20" s="15">
        <f t="shared" si="12"/>
        <v>0</v>
      </c>
      <c r="AC20" s="15">
        <v>1</v>
      </c>
      <c r="AD20" s="15">
        <v>13</v>
      </c>
      <c r="AE20" s="15">
        <v>10</v>
      </c>
      <c r="AF20" s="15">
        <v>12000</v>
      </c>
      <c r="AG20" s="27">
        <v>923.07692307692309</v>
      </c>
      <c r="AH20" s="27">
        <f t="shared" si="13"/>
        <v>0</v>
      </c>
      <c r="AI20" s="27">
        <f t="shared" si="14"/>
        <v>1</v>
      </c>
      <c r="AJ20" s="27">
        <f t="shared" si="15"/>
        <v>0</v>
      </c>
      <c r="AQ20" s="15">
        <f t="shared" si="16"/>
        <v>0</v>
      </c>
      <c r="AR20" s="15">
        <f t="shared" si="17"/>
        <v>0</v>
      </c>
      <c r="AZ20" s="15">
        <f t="shared" si="18"/>
        <v>0</v>
      </c>
      <c r="BA20" s="15">
        <f t="shared" si="19"/>
        <v>0</v>
      </c>
      <c r="BB20" s="15">
        <f>$AJ20</f>
        <v>0</v>
      </c>
      <c r="BC20" s="15">
        <v>2</v>
      </c>
      <c r="BD20" s="15">
        <v>2</v>
      </c>
      <c r="BE20" s="15">
        <v>2</v>
      </c>
      <c r="BF20" s="15">
        <v>4</v>
      </c>
      <c r="BG20" s="15">
        <v>3</v>
      </c>
      <c r="BH20" s="15">
        <v>2.6</v>
      </c>
      <c r="BI20" s="15">
        <v>4</v>
      </c>
      <c r="BJ20" s="15">
        <v>5</v>
      </c>
      <c r="BK20" s="15">
        <f t="shared" si="20"/>
        <v>0</v>
      </c>
      <c r="BL20" s="15">
        <f t="shared" si="21"/>
        <v>0</v>
      </c>
      <c r="BM20" s="15">
        <f t="shared" si="22"/>
        <v>0</v>
      </c>
      <c r="BN20" s="15" t="s">
        <v>1007</v>
      </c>
      <c r="BO20" s="15">
        <f t="shared" si="23"/>
        <v>0</v>
      </c>
      <c r="BP20" s="15">
        <f t="shared" si="24"/>
        <v>0</v>
      </c>
      <c r="BQ20" s="15">
        <f t="shared" si="25"/>
        <v>0</v>
      </c>
      <c r="BR20" s="15">
        <f t="shared" si="26"/>
        <v>0</v>
      </c>
      <c r="BU20" s="15">
        <f t="shared" si="27"/>
        <v>0</v>
      </c>
      <c r="BV20" s="15">
        <f t="shared" si="28"/>
        <v>0</v>
      </c>
      <c r="BW20" s="15">
        <f t="shared" si="29"/>
        <v>0</v>
      </c>
      <c r="BX20" s="15">
        <f t="shared" si="30"/>
        <v>0</v>
      </c>
      <c r="BY20" s="15" t="s">
        <v>1007</v>
      </c>
      <c r="BZ20" s="15" t="s">
        <v>1007</v>
      </c>
      <c r="CA20" s="15" t="s">
        <v>1007</v>
      </c>
      <c r="CB20" s="15" t="s">
        <v>1007</v>
      </c>
      <c r="CC20" s="15" t="s">
        <v>1007</v>
      </c>
      <c r="CD20" s="27">
        <v>4</v>
      </c>
      <c r="CE20" s="27">
        <v>4</v>
      </c>
      <c r="CF20" s="27">
        <v>3</v>
      </c>
      <c r="CG20" s="27">
        <v>3.4</v>
      </c>
      <c r="CH20" s="27">
        <v>2</v>
      </c>
      <c r="CI20" s="27">
        <v>2.25</v>
      </c>
      <c r="CJ20" s="27">
        <f t="shared" si="4"/>
        <v>3.1083333333333329</v>
      </c>
      <c r="CK20" s="15">
        <f t="shared" si="31"/>
        <v>0</v>
      </c>
      <c r="CL20" s="15">
        <f t="shared" si="32"/>
        <v>0.33333333333333348</v>
      </c>
      <c r="CM20" s="15">
        <f t="shared" si="33"/>
        <v>0.25</v>
      </c>
      <c r="CN20" s="15">
        <f t="shared" si="34"/>
        <v>0</v>
      </c>
      <c r="CO20" s="15">
        <f t="shared" si="35"/>
        <v>-0.66666666666666652</v>
      </c>
      <c r="CP20" s="15">
        <f t="shared" si="36"/>
        <v>0.25</v>
      </c>
      <c r="CQ20" s="15">
        <f t="shared" si="37"/>
        <v>2.7777777777777235E-2</v>
      </c>
    </row>
    <row r="21" spans="1:96" x14ac:dyDescent="0.2">
      <c r="A21" s="15">
        <v>37</v>
      </c>
      <c r="B21" s="23">
        <v>0</v>
      </c>
      <c r="C21" s="15">
        <v>1</v>
      </c>
      <c r="D21" s="15">
        <f t="shared" si="5"/>
        <v>0</v>
      </c>
      <c r="E21" s="15">
        <f t="shared" si="0"/>
        <v>0</v>
      </c>
      <c r="F21" s="15">
        <f t="shared" si="1"/>
        <v>0</v>
      </c>
      <c r="G21" s="15">
        <f t="shared" si="2"/>
        <v>0</v>
      </c>
      <c r="H21" s="15">
        <f t="shared" si="3"/>
        <v>0</v>
      </c>
      <c r="I21" s="15">
        <v>0</v>
      </c>
      <c r="J21" s="15">
        <v>47</v>
      </c>
      <c r="K21" s="15">
        <v>4</v>
      </c>
      <c r="L21" s="15">
        <f t="shared" si="6"/>
        <v>0</v>
      </c>
      <c r="M21" s="15">
        <f t="shared" si="7"/>
        <v>0</v>
      </c>
      <c r="N21" s="15">
        <f t="shared" si="8"/>
        <v>0</v>
      </c>
      <c r="O21" s="15">
        <f t="shared" si="9"/>
        <v>0</v>
      </c>
      <c r="P21" s="15">
        <f t="shared" si="10"/>
        <v>1</v>
      </c>
      <c r="Q21" s="15">
        <v>2</v>
      </c>
      <c r="R21" s="15">
        <v>4</v>
      </c>
      <c r="S21" s="15">
        <v>30</v>
      </c>
      <c r="T21" s="15">
        <v>1</v>
      </c>
      <c r="U21" s="15">
        <v>0</v>
      </c>
      <c r="V21" s="15">
        <v>1</v>
      </c>
      <c r="W21" s="15">
        <v>80000</v>
      </c>
      <c r="X21" s="15">
        <v>0</v>
      </c>
      <c r="Y21" s="15">
        <v>0</v>
      </c>
      <c r="Z21" s="15">
        <f t="shared" si="38"/>
        <v>0</v>
      </c>
      <c r="AA21" s="15">
        <f t="shared" si="11"/>
        <v>0</v>
      </c>
      <c r="AB21" s="15">
        <f t="shared" si="12"/>
        <v>0</v>
      </c>
      <c r="AC21" s="159">
        <v>1</v>
      </c>
      <c r="AD21" s="159">
        <v>13</v>
      </c>
      <c r="AE21" s="159">
        <v>10</v>
      </c>
      <c r="AF21" s="15">
        <v>12000</v>
      </c>
      <c r="AG21" s="27">
        <v>923.07692307692309</v>
      </c>
      <c r="AH21" s="27">
        <f t="shared" si="13"/>
        <v>-0.17948717948717946</v>
      </c>
      <c r="AI21" s="27">
        <f t="shared" si="14"/>
        <v>1</v>
      </c>
      <c r="AJ21" s="27">
        <f t="shared" si="15"/>
        <v>-0.17948717948717946</v>
      </c>
      <c r="AQ21" s="15">
        <f t="shared" si="16"/>
        <v>0</v>
      </c>
      <c r="AR21" s="15">
        <f t="shared" si="17"/>
        <v>0</v>
      </c>
      <c r="AZ21" s="15">
        <f t="shared" si="18"/>
        <v>0</v>
      </c>
      <c r="BA21" s="15">
        <f t="shared" si="19"/>
        <v>0</v>
      </c>
      <c r="BC21" s="15">
        <v>2</v>
      </c>
      <c r="BD21" s="15">
        <v>2</v>
      </c>
      <c r="BE21" s="15">
        <v>2</v>
      </c>
      <c r="BF21" s="15">
        <v>4</v>
      </c>
      <c r="BG21" s="15">
        <v>3</v>
      </c>
      <c r="BH21" s="15">
        <v>2.6</v>
      </c>
      <c r="BI21" s="15">
        <v>4</v>
      </c>
      <c r="BJ21" s="15">
        <v>5</v>
      </c>
      <c r="BK21" s="15">
        <f t="shared" si="20"/>
        <v>0</v>
      </c>
      <c r="BL21" s="15">
        <f t="shared" si="21"/>
        <v>0</v>
      </c>
      <c r="BM21" s="15">
        <f t="shared" si="22"/>
        <v>0</v>
      </c>
      <c r="BN21" s="15" t="s">
        <v>1007</v>
      </c>
      <c r="BO21" s="15">
        <f t="shared" si="23"/>
        <v>0</v>
      </c>
      <c r="BP21" s="15">
        <f t="shared" si="24"/>
        <v>0</v>
      </c>
      <c r="BQ21" s="15">
        <f t="shared" si="25"/>
        <v>0</v>
      </c>
      <c r="BR21" s="15">
        <f t="shared" si="26"/>
        <v>0</v>
      </c>
      <c r="BU21" s="15">
        <f t="shared" si="27"/>
        <v>0</v>
      </c>
      <c r="BV21" s="15">
        <f t="shared" si="28"/>
        <v>0</v>
      </c>
      <c r="BW21" s="15">
        <f t="shared" si="29"/>
        <v>0</v>
      </c>
      <c r="BX21" s="15">
        <f t="shared" si="30"/>
        <v>0</v>
      </c>
      <c r="BY21" s="15" t="s">
        <v>1007</v>
      </c>
      <c r="BZ21" s="15" t="s">
        <v>1007</v>
      </c>
      <c r="CA21" s="15" t="s">
        <v>1007</v>
      </c>
      <c r="CB21" s="15" t="s">
        <v>1007</v>
      </c>
      <c r="CC21" s="15" t="s">
        <v>1007</v>
      </c>
      <c r="CD21" s="27">
        <v>4</v>
      </c>
      <c r="CE21" s="27">
        <v>3.6666666666666665</v>
      </c>
      <c r="CF21" s="27">
        <v>2.75</v>
      </c>
      <c r="CG21" s="27">
        <v>3.4</v>
      </c>
      <c r="CH21" s="27">
        <v>2.6666666666666665</v>
      </c>
      <c r="CI21" s="27">
        <v>2</v>
      </c>
      <c r="CJ21" s="27">
        <f t="shared" si="4"/>
        <v>3.0805555555555557</v>
      </c>
      <c r="CK21" s="15">
        <f t="shared" si="31"/>
        <v>-0.59999999999999964</v>
      </c>
      <c r="CL21" s="15">
        <f t="shared" si="32"/>
        <v>-1.0000000000000004</v>
      </c>
      <c r="CM21" s="15">
        <f t="shared" si="33"/>
        <v>-1.75</v>
      </c>
      <c r="CN21" s="15">
        <f t="shared" si="34"/>
        <v>-0.60000000000000009</v>
      </c>
      <c r="CO21" s="15">
        <f t="shared" si="35"/>
        <v>-1.6666666666666665</v>
      </c>
      <c r="CP21" s="15">
        <f t="shared" si="36"/>
        <v>-2.75</v>
      </c>
      <c r="CQ21" s="15">
        <f t="shared" si="37"/>
        <v>-1.3944444444444439</v>
      </c>
    </row>
    <row r="22" spans="1:96" x14ac:dyDescent="0.2">
      <c r="A22" s="15">
        <v>38</v>
      </c>
      <c r="B22" s="23">
        <v>1</v>
      </c>
      <c r="C22" s="15">
        <v>1</v>
      </c>
      <c r="D22" s="15">
        <f t="shared" si="5"/>
        <v>0</v>
      </c>
      <c r="E22" s="15">
        <f t="shared" si="0"/>
        <v>0</v>
      </c>
      <c r="F22" s="15">
        <f t="shared" si="1"/>
        <v>0</v>
      </c>
      <c r="G22" s="15">
        <f t="shared" si="2"/>
        <v>0</v>
      </c>
      <c r="H22" s="15">
        <f t="shared" si="3"/>
        <v>0</v>
      </c>
      <c r="I22" s="15">
        <v>0</v>
      </c>
      <c r="J22" s="15">
        <v>46</v>
      </c>
      <c r="K22" s="15">
        <v>5</v>
      </c>
      <c r="L22" s="15">
        <f t="shared" si="6"/>
        <v>0</v>
      </c>
      <c r="M22" s="15">
        <f t="shared" si="7"/>
        <v>0</v>
      </c>
      <c r="N22" s="15">
        <f t="shared" si="8"/>
        <v>0</v>
      </c>
      <c r="O22" s="15">
        <f t="shared" si="9"/>
        <v>0</v>
      </c>
      <c r="P22" s="15">
        <f t="shared" si="10"/>
        <v>0</v>
      </c>
      <c r="Q22" s="15">
        <v>1</v>
      </c>
      <c r="R22" s="15">
        <v>4</v>
      </c>
      <c r="S22" s="15">
        <v>12</v>
      </c>
      <c r="T22" s="15">
        <v>1</v>
      </c>
      <c r="U22" s="15">
        <v>0</v>
      </c>
      <c r="V22" s="15">
        <v>1</v>
      </c>
      <c r="W22" s="15">
        <v>20000</v>
      </c>
      <c r="X22" s="15">
        <v>1</v>
      </c>
      <c r="Y22" s="15">
        <v>1</v>
      </c>
      <c r="Z22" s="15">
        <f t="shared" si="38"/>
        <v>0</v>
      </c>
      <c r="AA22" s="15">
        <f t="shared" si="11"/>
        <v>0</v>
      </c>
      <c r="AB22" s="15">
        <f t="shared" si="12"/>
        <v>0</v>
      </c>
      <c r="AC22" s="15">
        <v>1</v>
      </c>
      <c r="AD22" s="15">
        <v>160</v>
      </c>
      <c r="AE22" s="15">
        <v>11</v>
      </c>
      <c r="AF22" s="15">
        <v>180000</v>
      </c>
      <c r="AG22" s="27">
        <v>1125</v>
      </c>
      <c r="AH22" s="27">
        <f t="shared" si="13"/>
        <v>0</v>
      </c>
      <c r="AI22" s="27">
        <f t="shared" si="14"/>
        <v>1</v>
      </c>
      <c r="AJ22" s="27">
        <f t="shared" si="15"/>
        <v>0</v>
      </c>
      <c r="AQ22" s="15">
        <f t="shared" si="16"/>
        <v>0</v>
      </c>
      <c r="AR22" s="15">
        <f t="shared" si="17"/>
        <v>0</v>
      </c>
      <c r="AZ22" s="15">
        <f t="shared" si="18"/>
        <v>0</v>
      </c>
      <c r="BA22" s="15">
        <f t="shared" si="19"/>
        <v>0</v>
      </c>
      <c r="BB22" s="15">
        <f>$AJ22</f>
        <v>0</v>
      </c>
      <c r="BC22" s="15">
        <v>1.25</v>
      </c>
      <c r="BD22" s="15">
        <v>2.6666666666666665</v>
      </c>
      <c r="BE22" s="15">
        <v>1.3333333333333333</v>
      </c>
      <c r="BF22" s="15">
        <v>2</v>
      </c>
      <c r="BG22" s="15">
        <v>2.5</v>
      </c>
      <c r="BH22" s="15">
        <v>1.95</v>
      </c>
      <c r="BI22" s="15">
        <v>4</v>
      </c>
      <c r="BJ22" s="15">
        <v>2</v>
      </c>
      <c r="BK22" s="15">
        <f t="shared" si="20"/>
        <v>1</v>
      </c>
      <c r="BL22" s="15">
        <f t="shared" si="21"/>
        <v>0</v>
      </c>
      <c r="BM22" s="15">
        <f t="shared" si="22"/>
        <v>0</v>
      </c>
      <c r="BN22" s="15">
        <v>3</v>
      </c>
      <c r="BO22" s="15">
        <f t="shared" si="23"/>
        <v>0</v>
      </c>
      <c r="BP22" s="15">
        <f t="shared" si="24"/>
        <v>1</v>
      </c>
      <c r="BQ22" s="15">
        <f t="shared" si="25"/>
        <v>0</v>
      </c>
      <c r="BR22" s="15">
        <f t="shared" si="26"/>
        <v>0</v>
      </c>
      <c r="BS22" s="15">
        <v>12</v>
      </c>
      <c r="BT22" s="15">
        <v>1</v>
      </c>
      <c r="BU22" s="15">
        <f t="shared" si="27"/>
        <v>0</v>
      </c>
      <c r="BV22" s="15">
        <f t="shared" si="28"/>
        <v>0</v>
      </c>
      <c r="BW22" s="15">
        <f t="shared" si="29"/>
        <v>0</v>
      </c>
      <c r="BX22" s="15">
        <f t="shared" si="30"/>
        <v>0</v>
      </c>
      <c r="BY22" s="15">
        <v>1</v>
      </c>
      <c r="BZ22" s="15">
        <v>1</v>
      </c>
      <c r="CA22" s="15">
        <v>1</v>
      </c>
      <c r="CB22" s="15">
        <v>1</v>
      </c>
      <c r="CC22" s="15">
        <v>1</v>
      </c>
      <c r="CD22" s="166">
        <v>4.5999999999999996</v>
      </c>
      <c r="CE22" s="166">
        <v>4.666666666666667</v>
      </c>
      <c r="CF22" s="166">
        <v>4.5</v>
      </c>
      <c r="CG22" s="166">
        <v>4</v>
      </c>
      <c r="CH22" s="166">
        <v>4.333333333333333</v>
      </c>
      <c r="CI22" s="166">
        <v>4.75</v>
      </c>
      <c r="CJ22" s="166">
        <f>AVERAGE($CD22:$CI22)</f>
        <v>4.4749999999999996</v>
      </c>
      <c r="CK22" s="15">
        <f t="shared" si="31"/>
        <v>0.39999999999999947</v>
      </c>
      <c r="CL22" s="27">
        <f t="shared" si="32"/>
        <v>-0.33333333333333304</v>
      </c>
      <c r="CM22" s="27">
        <f t="shared" si="33"/>
        <v>-0.5</v>
      </c>
      <c r="CN22" s="27">
        <f t="shared" si="34"/>
        <v>0</v>
      </c>
      <c r="CO22" s="27">
        <f t="shared" si="35"/>
        <v>1.333333333333333</v>
      </c>
      <c r="CP22" s="27">
        <f t="shared" si="36"/>
        <v>0.75</v>
      </c>
      <c r="CQ22" s="27">
        <f t="shared" si="37"/>
        <v>0.27499999999999947</v>
      </c>
    </row>
    <row r="23" spans="1:96" x14ac:dyDescent="0.2">
      <c r="A23" s="15">
        <v>38</v>
      </c>
      <c r="B23" s="23">
        <v>1</v>
      </c>
      <c r="C23" s="15">
        <v>1</v>
      </c>
      <c r="D23" s="15">
        <f t="shared" si="5"/>
        <v>0</v>
      </c>
      <c r="E23" s="15">
        <f t="shared" si="0"/>
        <v>0</v>
      </c>
      <c r="F23" s="15">
        <f t="shared" si="1"/>
        <v>0</v>
      </c>
      <c r="G23" s="15">
        <f t="shared" si="2"/>
        <v>0</v>
      </c>
      <c r="H23" s="15">
        <f t="shared" si="3"/>
        <v>0</v>
      </c>
      <c r="I23" s="15">
        <v>0</v>
      </c>
      <c r="J23" s="15">
        <v>46</v>
      </c>
      <c r="K23" s="15">
        <v>5</v>
      </c>
      <c r="L23" s="15">
        <f t="shared" si="6"/>
        <v>0</v>
      </c>
      <c r="M23" s="15">
        <f t="shared" si="7"/>
        <v>0</v>
      </c>
      <c r="N23" s="15">
        <f t="shared" si="8"/>
        <v>0</v>
      </c>
      <c r="O23" s="15">
        <f t="shared" si="9"/>
        <v>0</v>
      </c>
      <c r="P23" s="15">
        <f t="shared" si="10"/>
        <v>0</v>
      </c>
      <c r="Q23" s="15">
        <v>1</v>
      </c>
      <c r="R23" s="15">
        <v>4</v>
      </c>
      <c r="S23" s="15">
        <v>12</v>
      </c>
      <c r="T23" s="15">
        <v>1</v>
      </c>
      <c r="U23" s="15">
        <v>0</v>
      </c>
      <c r="V23" s="15">
        <v>1</v>
      </c>
      <c r="W23" s="15">
        <v>20000</v>
      </c>
      <c r="X23" s="15">
        <v>1</v>
      </c>
      <c r="Y23" s="15">
        <v>0</v>
      </c>
      <c r="Z23" s="15">
        <f t="shared" si="38"/>
        <v>0</v>
      </c>
      <c r="AA23" s="15">
        <f t="shared" si="11"/>
        <v>0</v>
      </c>
      <c r="AB23" s="15">
        <f t="shared" si="12"/>
        <v>0</v>
      </c>
      <c r="AC23" s="159">
        <v>1</v>
      </c>
      <c r="AD23" s="159">
        <v>160</v>
      </c>
      <c r="AE23" s="159">
        <v>8</v>
      </c>
      <c r="AF23" s="15">
        <v>180000</v>
      </c>
      <c r="AG23" s="27">
        <v>1125</v>
      </c>
      <c r="AH23" s="27">
        <f t="shared" si="13"/>
        <v>17</v>
      </c>
      <c r="AI23" s="27">
        <f t="shared" si="14"/>
        <v>1</v>
      </c>
      <c r="AJ23" s="27">
        <f t="shared" si="15"/>
        <v>17</v>
      </c>
      <c r="AQ23" s="15">
        <f t="shared" si="16"/>
        <v>0</v>
      </c>
      <c r="AR23" s="15">
        <f t="shared" si="17"/>
        <v>0</v>
      </c>
      <c r="AZ23" s="15">
        <f t="shared" si="18"/>
        <v>0</v>
      </c>
      <c r="BA23" s="15">
        <f t="shared" si="19"/>
        <v>0</v>
      </c>
      <c r="BC23" s="15">
        <v>1.25</v>
      </c>
      <c r="BD23" s="15">
        <v>2.6666666666666665</v>
      </c>
      <c r="BE23" s="15">
        <v>1.3333333333333333</v>
      </c>
      <c r="BF23" s="15">
        <v>2</v>
      </c>
      <c r="BG23" s="15">
        <v>2.5</v>
      </c>
      <c r="BH23" s="15">
        <v>1.95</v>
      </c>
      <c r="BI23" s="15">
        <v>4</v>
      </c>
      <c r="BJ23" s="15">
        <v>2</v>
      </c>
      <c r="BK23" s="15">
        <f t="shared" si="20"/>
        <v>1</v>
      </c>
      <c r="BL23" s="15">
        <f t="shared" si="21"/>
        <v>0</v>
      </c>
      <c r="BM23" s="15">
        <f t="shared" si="22"/>
        <v>0</v>
      </c>
      <c r="BN23" s="15">
        <v>3</v>
      </c>
      <c r="BO23" s="15">
        <f t="shared" si="23"/>
        <v>0</v>
      </c>
      <c r="BP23" s="15">
        <f t="shared" si="24"/>
        <v>1</v>
      </c>
      <c r="BQ23" s="15">
        <f t="shared" si="25"/>
        <v>0</v>
      </c>
      <c r="BR23" s="15">
        <f t="shared" si="26"/>
        <v>0</v>
      </c>
      <c r="BS23" s="15">
        <v>12</v>
      </c>
      <c r="BT23" s="15">
        <v>1</v>
      </c>
      <c r="BU23" s="15">
        <f t="shared" si="27"/>
        <v>0</v>
      </c>
      <c r="BV23" s="15">
        <f t="shared" si="28"/>
        <v>0</v>
      </c>
      <c r="BW23" s="15">
        <f t="shared" si="29"/>
        <v>0</v>
      </c>
      <c r="BX23" s="15">
        <f t="shared" si="30"/>
        <v>0</v>
      </c>
      <c r="BY23" s="15">
        <v>1</v>
      </c>
      <c r="BZ23" s="15">
        <v>1</v>
      </c>
      <c r="CA23" s="15">
        <v>1</v>
      </c>
      <c r="CB23" s="15">
        <v>1</v>
      </c>
      <c r="CC23" s="15">
        <v>1</v>
      </c>
      <c r="CD23" s="166">
        <v>4.2</v>
      </c>
      <c r="CE23" s="166">
        <v>5</v>
      </c>
      <c r="CF23" s="166">
        <v>5</v>
      </c>
      <c r="CG23" s="166">
        <v>4</v>
      </c>
      <c r="CH23" s="166">
        <v>3</v>
      </c>
      <c r="CI23" s="166">
        <v>4</v>
      </c>
      <c r="CJ23" s="166">
        <f>AVERAGE($CD23:$CI23)</f>
        <v>4.2</v>
      </c>
      <c r="CK23" s="15">
        <f t="shared" si="31"/>
        <v>-0.59999999999999964</v>
      </c>
      <c r="CL23" s="15">
        <f t="shared" si="32"/>
        <v>1</v>
      </c>
      <c r="CM23" s="15">
        <f t="shared" si="33"/>
        <v>1</v>
      </c>
      <c r="CN23" s="15">
        <f t="shared" si="34"/>
        <v>0.20000000000000018</v>
      </c>
      <c r="CO23" s="15">
        <f t="shared" si="35"/>
        <v>-0.33333333333333348</v>
      </c>
      <c r="CP23" s="15">
        <f t="shared" si="36"/>
        <v>1.5</v>
      </c>
      <c r="CQ23" s="15">
        <f t="shared" si="37"/>
        <v>0.46111111111111125</v>
      </c>
    </row>
    <row r="24" spans="1:96" x14ac:dyDescent="0.2">
      <c r="A24" s="15">
        <v>47</v>
      </c>
      <c r="B24" s="23">
        <v>1</v>
      </c>
      <c r="C24" s="15">
        <v>6</v>
      </c>
      <c r="D24" s="15">
        <f t="shared" si="5"/>
        <v>0</v>
      </c>
      <c r="E24" s="15">
        <f t="shared" si="0"/>
        <v>0</v>
      </c>
      <c r="F24" s="15">
        <f t="shared" si="1"/>
        <v>0</v>
      </c>
      <c r="G24" s="15">
        <f t="shared" si="2"/>
        <v>0</v>
      </c>
      <c r="H24" s="15">
        <f t="shared" si="3"/>
        <v>1</v>
      </c>
      <c r="I24" s="15">
        <v>1</v>
      </c>
      <c r="J24" s="15">
        <v>71</v>
      </c>
      <c r="K24" s="15">
        <v>4</v>
      </c>
      <c r="L24" s="15">
        <f t="shared" si="6"/>
        <v>0</v>
      </c>
      <c r="M24" s="15">
        <f t="shared" si="7"/>
        <v>0</v>
      </c>
      <c r="N24" s="15">
        <f t="shared" si="8"/>
        <v>0</v>
      </c>
      <c r="O24" s="15">
        <f t="shared" si="9"/>
        <v>0</v>
      </c>
      <c r="P24" s="15">
        <f t="shared" si="10"/>
        <v>1</v>
      </c>
      <c r="Q24" s="15">
        <v>2</v>
      </c>
      <c r="R24" s="15">
        <v>5</v>
      </c>
      <c r="S24" s="15">
        <v>8</v>
      </c>
      <c r="T24" s="15">
        <v>1</v>
      </c>
      <c r="U24" s="15">
        <v>0</v>
      </c>
      <c r="V24" s="15">
        <v>1</v>
      </c>
      <c r="W24" s="15">
        <v>10000</v>
      </c>
      <c r="X24" s="15">
        <v>0</v>
      </c>
      <c r="Y24" s="15">
        <v>1</v>
      </c>
      <c r="Z24" s="15">
        <f t="shared" si="38"/>
        <v>0</v>
      </c>
      <c r="AA24" s="15">
        <f t="shared" si="11"/>
        <v>0</v>
      </c>
      <c r="AB24" s="15">
        <f t="shared" si="12"/>
        <v>1</v>
      </c>
      <c r="AC24" s="15">
        <v>8</v>
      </c>
      <c r="AD24" s="15">
        <v>8</v>
      </c>
      <c r="AE24" s="15">
        <v>50</v>
      </c>
      <c r="AF24" s="15">
        <v>500</v>
      </c>
      <c r="AG24" s="27">
        <v>62.5</v>
      </c>
      <c r="AH24" s="27">
        <f t="shared" si="13"/>
        <v>4</v>
      </c>
      <c r="AI24" s="27">
        <f t="shared" si="14"/>
        <v>0.23529411764705882</v>
      </c>
      <c r="AJ24" s="27">
        <f t="shared" si="15"/>
        <v>0.94117647058823528</v>
      </c>
      <c r="AK24" s="15">
        <v>7</v>
      </c>
      <c r="AL24" s="15">
        <v>16</v>
      </c>
      <c r="AM24" s="15">
        <v>80</v>
      </c>
      <c r="AN24" s="15">
        <v>10000</v>
      </c>
      <c r="AO24" s="15">
        <v>625</v>
      </c>
      <c r="AP24" s="15">
        <f>($AO24-$AO25)/$AO25</f>
        <v>-0.5</v>
      </c>
      <c r="AQ24" s="15">
        <f t="shared" si="16"/>
        <v>0.47058823529411764</v>
      </c>
      <c r="AR24" s="15">
        <f t="shared" si="17"/>
        <v>-0.23529411764705882</v>
      </c>
      <c r="AS24" s="15">
        <v>7</v>
      </c>
      <c r="AT24" s="15">
        <v>1</v>
      </c>
      <c r="AU24" s="15">
        <v>10</v>
      </c>
      <c r="AV24" s="15">
        <v>1200</v>
      </c>
      <c r="AW24" s="15">
        <v>80</v>
      </c>
      <c r="AX24" s="15">
        <v>120</v>
      </c>
      <c r="AY24" s="15">
        <f>($AX24-$AX25)/$AX25</f>
        <v>11</v>
      </c>
      <c r="AZ24" s="15">
        <f t="shared" si="18"/>
        <v>0.29411764705882354</v>
      </c>
      <c r="BA24" s="15">
        <f t="shared" si="19"/>
        <v>3.2352941176470589</v>
      </c>
      <c r="BB24" s="27">
        <f>AVERAGE($AJ24,$AR24,$BA24)</f>
        <v>1.3137254901960784</v>
      </c>
      <c r="BC24" s="15">
        <v>1.25</v>
      </c>
      <c r="BD24" s="15">
        <v>1.3333333333333333</v>
      </c>
      <c r="BE24" s="15">
        <v>1.6666666666666667</v>
      </c>
      <c r="BF24" s="15">
        <v>3</v>
      </c>
      <c r="BG24" s="15">
        <v>2</v>
      </c>
      <c r="BH24" s="15"/>
      <c r="BI24" s="15">
        <v>3</v>
      </c>
      <c r="BJ24" s="15">
        <v>5</v>
      </c>
      <c r="BK24" s="15">
        <f t="shared" si="20"/>
        <v>0</v>
      </c>
      <c r="BL24" s="15">
        <f t="shared" si="21"/>
        <v>0</v>
      </c>
      <c r="BM24" s="15">
        <f t="shared" si="22"/>
        <v>0</v>
      </c>
      <c r="BN24" s="15" t="s">
        <v>1007</v>
      </c>
      <c r="BO24" s="15">
        <f t="shared" si="23"/>
        <v>0</v>
      </c>
      <c r="BP24" s="15">
        <f t="shared" si="24"/>
        <v>0</v>
      </c>
      <c r="BQ24" s="15">
        <f t="shared" si="25"/>
        <v>0</v>
      </c>
      <c r="BR24" s="15">
        <f t="shared" si="26"/>
        <v>0</v>
      </c>
      <c r="BU24" s="15">
        <f t="shared" si="27"/>
        <v>0</v>
      </c>
      <c r="BV24" s="15">
        <f t="shared" si="28"/>
        <v>0</v>
      </c>
      <c r="BW24" s="15">
        <f t="shared" si="29"/>
        <v>0</v>
      </c>
      <c r="BX24" s="15">
        <f t="shared" si="30"/>
        <v>0</v>
      </c>
      <c r="BY24" s="15" t="s">
        <v>1007</v>
      </c>
      <c r="BZ24" s="15" t="s">
        <v>1007</v>
      </c>
      <c r="CA24" s="15" t="s">
        <v>1007</v>
      </c>
      <c r="CB24" s="15" t="s">
        <v>1007</v>
      </c>
      <c r="CC24" s="15" t="s">
        <v>1007</v>
      </c>
      <c r="CD24" s="166">
        <v>4.8</v>
      </c>
      <c r="CE24" s="166">
        <v>4</v>
      </c>
      <c r="CF24" s="166">
        <v>4</v>
      </c>
      <c r="CG24" s="166">
        <v>3.8</v>
      </c>
      <c r="CH24" s="166">
        <v>3.3333333333333335</v>
      </c>
      <c r="CI24" s="166">
        <v>2.5</v>
      </c>
      <c r="CJ24" s="166">
        <f t="shared" si="4"/>
        <v>3.7388888888888889</v>
      </c>
      <c r="CK24" s="150">
        <f t="shared" si="31"/>
        <v>1.5999999999999996</v>
      </c>
      <c r="CL24" s="15">
        <f t="shared" si="32"/>
        <v>0.33333333333333348</v>
      </c>
      <c r="CM24" s="27">
        <f t="shared" si="33"/>
        <v>-0.5</v>
      </c>
      <c r="CN24" s="27">
        <f t="shared" si="34"/>
        <v>0.59999999999999964</v>
      </c>
      <c r="CO24" s="27">
        <f t="shared" si="35"/>
        <v>0.66666666666666696</v>
      </c>
      <c r="CP24" s="27">
        <f t="shared" si="36"/>
        <v>-2.5</v>
      </c>
      <c r="CQ24" s="27">
        <f t="shared" si="37"/>
        <v>3.3333333333333215E-2</v>
      </c>
      <c r="CR24" s="27"/>
    </row>
    <row r="25" spans="1:96" x14ac:dyDescent="0.2">
      <c r="A25" s="15">
        <v>47</v>
      </c>
      <c r="B25" s="23">
        <v>1</v>
      </c>
      <c r="C25" s="15">
        <v>6</v>
      </c>
      <c r="D25" s="15">
        <f t="shared" si="5"/>
        <v>0</v>
      </c>
      <c r="E25" s="15">
        <f t="shared" si="0"/>
        <v>0</v>
      </c>
      <c r="F25" s="15">
        <f t="shared" si="1"/>
        <v>0</v>
      </c>
      <c r="G25" s="15">
        <f t="shared" si="2"/>
        <v>0</v>
      </c>
      <c r="H25" s="15">
        <f t="shared" si="3"/>
        <v>1</v>
      </c>
      <c r="I25" s="15">
        <v>1</v>
      </c>
      <c r="J25" s="15">
        <v>71</v>
      </c>
      <c r="K25" s="15">
        <v>4</v>
      </c>
      <c r="L25" s="15">
        <f t="shared" si="6"/>
        <v>0</v>
      </c>
      <c r="M25" s="15">
        <f t="shared" si="7"/>
        <v>0</v>
      </c>
      <c r="N25" s="15">
        <f t="shared" si="8"/>
        <v>0</v>
      </c>
      <c r="O25" s="15">
        <f t="shared" si="9"/>
        <v>0</v>
      </c>
      <c r="P25" s="15">
        <f t="shared" si="10"/>
        <v>1</v>
      </c>
      <c r="Q25" s="15">
        <v>2</v>
      </c>
      <c r="R25" s="15">
        <v>5</v>
      </c>
      <c r="S25" s="15">
        <v>8</v>
      </c>
      <c r="T25" s="15">
        <v>1</v>
      </c>
      <c r="U25" s="15">
        <v>0</v>
      </c>
      <c r="V25" s="15">
        <v>1</v>
      </c>
      <c r="W25" s="15">
        <v>10000</v>
      </c>
      <c r="X25" s="15">
        <v>0</v>
      </c>
      <c r="Y25" s="15">
        <v>0</v>
      </c>
      <c r="Z25" s="15">
        <f t="shared" si="38"/>
        <v>0</v>
      </c>
      <c r="AA25" s="15">
        <f t="shared" si="11"/>
        <v>0</v>
      </c>
      <c r="AB25" s="15">
        <f t="shared" si="12"/>
        <v>1</v>
      </c>
      <c r="AC25" s="159">
        <v>8</v>
      </c>
      <c r="AD25" s="159">
        <v>8</v>
      </c>
      <c r="AE25" s="159">
        <v>50</v>
      </c>
      <c r="AF25" s="15">
        <v>100</v>
      </c>
      <c r="AG25" s="27">
        <v>12.5</v>
      </c>
      <c r="AH25" s="27">
        <f t="shared" si="13"/>
        <v>-0.81770833333333337</v>
      </c>
      <c r="AI25" s="27">
        <f t="shared" si="14"/>
        <v>0.30769230769230771</v>
      </c>
      <c r="AJ25" s="27">
        <f t="shared" si="15"/>
        <v>-0.25160256410256415</v>
      </c>
      <c r="AK25" s="15">
        <v>7</v>
      </c>
      <c r="AL25" s="15">
        <v>8</v>
      </c>
      <c r="AM25" s="15">
        <v>80</v>
      </c>
      <c r="AN25" s="15">
        <v>10000</v>
      </c>
      <c r="AO25" s="15">
        <v>1250</v>
      </c>
      <c r="AP25" s="15">
        <f>($AO25-$AO26)/$AO26</f>
        <v>-0.375</v>
      </c>
      <c r="AQ25" s="15">
        <f t="shared" si="16"/>
        <v>0.30769230769230771</v>
      </c>
      <c r="AR25" s="15">
        <f t="shared" si="17"/>
        <v>-0.11538461538461539</v>
      </c>
      <c r="AS25" s="15">
        <v>7</v>
      </c>
      <c r="AT25" s="15">
        <v>1</v>
      </c>
      <c r="AU25" s="15">
        <v>10</v>
      </c>
      <c r="AV25" s="15">
        <v>100</v>
      </c>
      <c r="AW25" s="15">
        <v>0</v>
      </c>
      <c r="AX25" s="15">
        <v>10</v>
      </c>
      <c r="AZ25" s="15">
        <f t="shared" si="18"/>
        <v>0.38461538461538464</v>
      </c>
      <c r="BA25" s="15">
        <f t="shared" si="19"/>
        <v>0</v>
      </c>
      <c r="BC25" s="15">
        <v>1.25</v>
      </c>
      <c r="BD25" s="15">
        <v>1.3333333333333333</v>
      </c>
      <c r="BE25" s="15">
        <v>1.6666666666666667</v>
      </c>
      <c r="BF25" s="15">
        <v>3</v>
      </c>
      <c r="BG25" s="15">
        <v>2</v>
      </c>
      <c r="BH25" s="15">
        <v>1.85</v>
      </c>
      <c r="BI25" s="15">
        <v>3</v>
      </c>
      <c r="BJ25" s="15">
        <v>5</v>
      </c>
      <c r="BK25" s="15">
        <f t="shared" si="20"/>
        <v>0</v>
      </c>
      <c r="BL25" s="15">
        <f t="shared" si="21"/>
        <v>0</v>
      </c>
      <c r="BM25" s="15">
        <f t="shared" si="22"/>
        <v>0</v>
      </c>
      <c r="BN25" s="15" t="s">
        <v>1007</v>
      </c>
      <c r="BO25" s="15">
        <f t="shared" si="23"/>
        <v>0</v>
      </c>
      <c r="BP25" s="15">
        <f t="shared" si="24"/>
        <v>0</v>
      </c>
      <c r="BQ25" s="15">
        <f t="shared" si="25"/>
        <v>0</v>
      </c>
      <c r="BR25" s="15">
        <f t="shared" si="26"/>
        <v>0</v>
      </c>
      <c r="BU25" s="15">
        <f t="shared" si="27"/>
        <v>0</v>
      </c>
      <c r="BV25" s="15">
        <f t="shared" si="28"/>
        <v>0</v>
      </c>
      <c r="BW25" s="15">
        <f t="shared" si="29"/>
        <v>0</v>
      </c>
      <c r="BX25" s="15">
        <f t="shared" si="30"/>
        <v>0</v>
      </c>
      <c r="BY25" s="15" t="s">
        <v>1007</v>
      </c>
      <c r="BZ25" s="15" t="s">
        <v>1007</v>
      </c>
      <c r="CA25" s="15" t="s">
        <v>1007</v>
      </c>
      <c r="CB25" s="15" t="s">
        <v>1007</v>
      </c>
      <c r="CC25" s="15" t="s">
        <v>1007</v>
      </c>
      <c r="CD25" s="166">
        <v>3.2</v>
      </c>
      <c r="CE25" s="166">
        <v>3.6666666666666665</v>
      </c>
      <c r="CF25" s="166">
        <v>4.5</v>
      </c>
      <c r="CG25" s="166">
        <v>3.2</v>
      </c>
      <c r="CH25" s="166">
        <v>2.6666666666666665</v>
      </c>
      <c r="CI25" s="166">
        <v>5</v>
      </c>
      <c r="CJ25" s="166">
        <f t="shared" si="4"/>
        <v>3.7055555555555557</v>
      </c>
      <c r="CK25" s="150">
        <f t="shared" si="31"/>
        <v>-1</v>
      </c>
      <c r="CL25" s="15">
        <f t="shared" si="32"/>
        <v>-0.33333333333333348</v>
      </c>
      <c r="CM25" s="15">
        <f t="shared" si="33"/>
        <v>0</v>
      </c>
      <c r="CN25" s="15">
        <f t="shared" si="34"/>
        <v>-1.5999999999999996</v>
      </c>
      <c r="CO25" s="15">
        <f t="shared" si="35"/>
        <v>-1</v>
      </c>
      <c r="CP25" s="15">
        <f t="shared" si="36"/>
        <v>0.25</v>
      </c>
      <c r="CQ25" s="15">
        <f t="shared" si="37"/>
        <v>-0.61388888888888893</v>
      </c>
    </row>
    <row r="26" spans="1:96" x14ac:dyDescent="0.2">
      <c r="A26" s="15">
        <v>53</v>
      </c>
      <c r="B26" s="23">
        <v>1</v>
      </c>
      <c r="C26" s="15">
        <v>6</v>
      </c>
      <c r="D26" s="15">
        <f t="shared" si="5"/>
        <v>0</v>
      </c>
      <c r="E26" s="15">
        <f t="shared" si="0"/>
        <v>0</v>
      </c>
      <c r="F26" s="15">
        <f t="shared" si="1"/>
        <v>0</v>
      </c>
      <c r="G26" s="15">
        <f t="shared" si="2"/>
        <v>0</v>
      </c>
      <c r="H26" s="15">
        <f t="shared" si="3"/>
        <v>1</v>
      </c>
      <c r="I26" s="15">
        <v>1</v>
      </c>
      <c r="J26" s="15">
        <v>62</v>
      </c>
      <c r="K26" s="15">
        <v>4</v>
      </c>
      <c r="L26" s="15">
        <f t="shared" si="6"/>
        <v>0</v>
      </c>
      <c r="M26" s="15">
        <f t="shared" si="7"/>
        <v>0</v>
      </c>
      <c r="N26" s="15">
        <f t="shared" si="8"/>
        <v>0</v>
      </c>
      <c r="O26" s="15">
        <f t="shared" si="9"/>
        <v>0</v>
      </c>
      <c r="P26" s="15">
        <f t="shared" si="10"/>
        <v>1</v>
      </c>
      <c r="Q26" s="15">
        <v>2</v>
      </c>
      <c r="R26" s="15">
        <v>4</v>
      </c>
      <c r="S26" s="15">
        <v>7</v>
      </c>
      <c r="T26" s="15">
        <v>1</v>
      </c>
      <c r="U26" s="15">
        <v>0</v>
      </c>
      <c r="V26" s="15">
        <v>1</v>
      </c>
      <c r="W26" s="15">
        <v>4000</v>
      </c>
      <c r="X26" s="15">
        <v>1</v>
      </c>
      <c r="Y26" s="15">
        <v>1</v>
      </c>
      <c r="Z26" s="15">
        <f t="shared" si="38"/>
        <v>0</v>
      </c>
      <c r="AA26" s="15">
        <f t="shared" si="11"/>
        <v>0</v>
      </c>
      <c r="AB26" s="15">
        <f t="shared" si="12"/>
        <v>1</v>
      </c>
      <c r="AC26" s="15">
        <v>7</v>
      </c>
      <c r="AD26" s="15">
        <v>7</v>
      </c>
      <c r="AE26" s="15">
        <v>40</v>
      </c>
      <c r="AF26" s="15">
        <v>480</v>
      </c>
      <c r="AG26" s="27">
        <v>68.571428571428569</v>
      </c>
      <c r="AH26" s="27">
        <f t="shared" si="13"/>
        <v>1</v>
      </c>
      <c r="AI26" s="27">
        <f t="shared" si="14"/>
        <v>0.99942889777270139</v>
      </c>
      <c r="AJ26" s="27">
        <f t="shared" si="15"/>
        <v>0.99942889777270139</v>
      </c>
      <c r="AK26" s="15">
        <v>8</v>
      </c>
      <c r="AL26" s="15">
        <v>4.0000000000000001E-3</v>
      </c>
      <c r="AM26" s="15">
        <v>80</v>
      </c>
      <c r="AN26" s="15">
        <v>8</v>
      </c>
      <c r="AO26" s="15">
        <v>2000</v>
      </c>
      <c r="AP26" s="15">
        <f>($AO26-$AO27)/$AO27</f>
        <v>0</v>
      </c>
      <c r="AQ26" s="15">
        <f t="shared" si="16"/>
        <v>5.7110222729868647E-4</v>
      </c>
      <c r="AR26" s="15">
        <f t="shared" si="17"/>
        <v>0</v>
      </c>
      <c r="AZ26" s="15">
        <f t="shared" si="18"/>
        <v>0</v>
      </c>
      <c r="BA26" s="15">
        <f t="shared" si="19"/>
        <v>0</v>
      </c>
      <c r="BB26" s="27">
        <f>$AJ26</f>
        <v>0.99942889777270139</v>
      </c>
      <c r="BC26" s="15">
        <v>1.5</v>
      </c>
      <c r="BD26" s="15">
        <v>2.3333333333333335</v>
      </c>
      <c r="BE26" s="15">
        <v>1.3333333333333333</v>
      </c>
      <c r="BF26" s="15">
        <v>3</v>
      </c>
      <c r="BG26" s="15">
        <v>3.5</v>
      </c>
      <c r="BH26" s="15">
        <v>2.3333333333333335</v>
      </c>
      <c r="BI26" s="15">
        <v>3</v>
      </c>
      <c r="BJ26" s="15">
        <v>5</v>
      </c>
      <c r="BK26" s="15">
        <f t="shared" si="20"/>
        <v>0</v>
      </c>
      <c r="BL26" s="15">
        <f t="shared" si="21"/>
        <v>0</v>
      </c>
      <c r="BM26" s="15">
        <f t="shared" si="22"/>
        <v>0</v>
      </c>
      <c r="BN26" s="15" t="s">
        <v>1007</v>
      </c>
      <c r="BO26" s="15">
        <f t="shared" si="23"/>
        <v>0</v>
      </c>
      <c r="BP26" s="15">
        <f t="shared" si="24"/>
        <v>0</v>
      </c>
      <c r="BQ26" s="15">
        <f t="shared" si="25"/>
        <v>0</v>
      </c>
      <c r="BR26" s="15">
        <f t="shared" si="26"/>
        <v>0</v>
      </c>
      <c r="BU26" s="15">
        <f t="shared" si="27"/>
        <v>0</v>
      </c>
      <c r="BV26" s="15">
        <f t="shared" si="28"/>
        <v>0</v>
      </c>
      <c r="BW26" s="15">
        <f t="shared" si="29"/>
        <v>0</v>
      </c>
      <c r="BX26" s="15">
        <f t="shared" si="30"/>
        <v>0</v>
      </c>
      <c r="BY26" s="15" t="s">
        <v>1007</v>
      </c>
      <c r="BZ26" s="15" t="s">
        <v>1007</v>
      </c>
      <c r="CA26" s="15" t="s">
        <v>1007</v>
      </c>
      <c r="CB26" s="15" t="s">
        <v>1007</v>
      </c>
      <c r="CC26" s="15" t="s">
        <v>1007</v>
      </c>
      <c r="CD26" s="27">
        <v>4.2</v>
      </c>
      <c r="CE26" s="27">
        <v>4</v>
      </c>
      <c r="CF26" s="27">
        <v>4.5</v>
      </c>
      <c r="CG26" s="27">
        <v>4.8</v>
      </c>
      <c r="CH26" s="27">
        <v>3.6666666666666665</v>
      </c>
      <c r="CI26" s="27">
        <v>4.75</v>
      </c>
      <c r="CJ26" s="27">
        <f t="shared" si="4"/>
        <v>4.3194444444444446</v>
      </c>
      <c r="CK26" s="15">
        <f t="shared" si="31"/>
        <v>-0.79999999999999982</v>
      </c>
      <c r="CL26" s="15">
        <f t="shared" si="32"/>
        <v>0.66666666666666652</v>
      </c>
      <c r="CM26" s="15">
        <f t="shared" si="33"/>
        <v>0.75</v>
      </c>
      <c r="CN26" s="15">
        <f t="shared" si="34"/>
        <v>0.79999999999999982</v>
      </c>
      <c r="CO26" s="15">
        <f t="shared" si="35"/>
        <v>-0.33333333333333348</v>
      </c>
      <c r="CP26" s="15">
        <f t="shared" si="36"/>
        <v>0.5</v>
      </c>
      <c r="CQ26" s="15">
        <f t="shared" si="37"/>
        <v>0.2638888888888884</v>
      </c>
    </row>
    <row r="27" spans="1:96" x14ac:dyDescent="0.2">
      <c r="A27" s="15">
        <v>53</v>
      </c>
      <c r="B27" s="23">
        <v>1</v>
      </c>
      <c r="C27" s="15">
        <v>6</v>
      </c>
      <c r="D27" s="15">
        <f t="shared" si="5"/>
        <v>0</v>
      </c>
      <c r="E27" s="15">
        <f t="shared" si="0"/>
        <v>0</v>
      </c>
      <c r="F27" s="15">
        <f t="shared" si="1"/>
        <v>0</v>
      </c>
      <c r="G27" s="15">
        <f t="shared" si="2"/>
        <v>0</v>
      </c>
      <c r="H27" s="15">
        <f t="shared" si="3"/>
        <v>1</v>
      </c>
      <c r="I27" s="15">
        <v>1</v>
      </c>
      <c r="J27" s="15">
        <v>62</v>
      </c>
      <c r="K27" s="15">
        <v>4</v>
      </c>
      <c r="L27" s="15">
        <f t="shared" si="6"/>
        <v>0</v>
      </c>
      <c r="M27" s="15">
        <f t="shared" si="7"/>
        <v>0</v>
      </c>
      <c r="N27" s="15">
        <f t="shared" si="8"/>
        <v>0</v>
      </c>
      <c r="O27" s="15">
        <f t="shared" si="9"/>
        <v>0</v>
      </c>
      <c r="P27" s="15">
        <f t="shared" si="10"/>
        <v>1</v>
      </c>
      <c r="Q27" s="15">
        <v>2</v>
      </c>
      <c r="R27" s="15">
        <v>4</v>
      </c>
      <c r="S27" s="15">
        <v>7</v>
      </c>
      <c r="T27" s="15">
        <v>1</v>
      </c>
      <c r="U27" s="15">
        <v>0</v>
      </c>
      <c r="V27" s="15">
        <v>1</v>
      </c>
      <c r="W27" s="15">
        <v>4000</v>
      </c>
      <c r="X27" s="15">
        <v>1</v>
      </c>
      <c r="Y27" s="15">
        <v>0</v>
      </c>
      <c r="Z27" s="15">
        <f t="shared" si="38"/>
        <v>0</v>
      </c>
      <c r="AA27" s="15">
        <f t="shared" si="11"/>
        <v>0</v>
      </c>
      <c r="AB27" s="15">
        <f t="shared" si="12"/>
        <v>1</v>
      </c>
      <c r="AC27" s="159">
        <v>7</v>
      </c>
      <c r="AD27" s="159">
        <v>7</v>
      </c>
      <c r="AE27" s="159">
        <v>60</v>
      </c>
      <c r="AF27" s="15">
        <v>240</v>
      </c>
      <c r="AG27" s="27">
        <v>34.285714285714285</v>
      </c>
      <c r="AH27" s="27">
        <f t="shared" si="13"/>
        <v>-0.99785714285714289</v>
      </c>
      <c r="AI27" s="27">
        <f t="shared" si="14"/>
        <v>0.99942889777270139</v>
      </c>
      <c r="AJ27" s="27">
        <f t="shared" si="15"/>
        <v>-0.99728726442033133</v>
      </c>
      <c r="AK27" s="15">
        <v>8</v>
      </c>
      <c r="AL27" s="15">
        <v>4.0000000000000001E-3</v>
      </c>
      <c r="AM27" s="15">
        <v>80</v>
      </c>
      <c r="AN27" s="15">
        <v>8</v>
      </c>
      <c r="AO27" s="15">
        <v>2000</v>
      </c>
      <c r="AQ27" s="15">
        <f t="shared" si="16"/>
        <v>5.7110222729868647E-4</v>
      </c>
      <c r="AR27" s="15">
        <f t="shared" si="17"/>
        <v>0</v>
      </c>
      <c r="AZ27" s="15">
        <f t="shared" si="18"/>
        <v>0</v>
      </c>
      <c r="BA27" s="15">
        <f t="shared" si="19"/>
        <v>0</v>
      </c>
      <c r="BC27" s="15">
        <v>1.5</v>
      </c>
      <c r="BD27" s="15">
        <v>2.3333333333333335</v>
      </c>
      <c r="BE27" s="15">
        <v>1.3333333333333333</v>
      </c>
      <c r="BF27" s="15">
        <v>3</v>
      </c>
      <c r="BG27" s="15">
        <v>3.5</v>
      </c>
      <c r="BH27" s="15">
        <v>2.3333333333333335</v>
      </c>
      <c r="BI27" s="15">
        <v>3</v>
      </c>
      <c r="BJ27" s="15">
        <v>5</v>
      </c>
      <c r="BK27" s="15">
        <f t="shared" si="20"/>
        <v>0</v>
      </c>
      <c r="BL27" s="15">
        <f t="shared" si="21"/>
        <v>0</v>
      </c>
      <c r="BM27" s="15">
        <f t="shared" si="22"/>
        <v>0</v>
      </c>
      <c r="BN27" s="15" t="s">
        <v>1007</v>
      </c>
      <c r="BO27" s="15">
        <f t="shared" si="23"/>
        <v>0</v>
      </c>
      <c r="BP27" s="15">
        <f t="shared" si="24"/>
        <v>0</v>
      </c>
      <c r="BQ27" s="15">
        <f t="shared" si="25"/>
        <v>0</v>
      </c>
      <c r="BR27" s="15">
        <f t="shared" si="26"/>
        <v>0</v>
      </c>
      <c r="BU27" s="15">
        <f t="shared" si="27"/>
        <v>0</v>
      </c>
      <c r="BV27" s="15">
        <f t="shared" si="28"/>
        <v>0</v>
      </c>
      <c r="BW27" s="15">
        <f t="shared" si="29"/>
        <v>0</v>
      </c>
      <c r="BX27" s="15">
        <f t="shared" si="30"/>
        <v>0</v>
      </c>
      <c r="BY27" s="15" t="s">
        <v>1007</v>
      </c>
      <c r="BZ27" s="15" t="s">
        <v>1007</v>
      </c>
      <c r="CA27" s="15" t="s">
        <v>1007</v>
      </c>
      <c r="CB27" s="15" t="s">
        <v>1007</v>
      </c>
      <c r="CC27" s="15" t="s">
        <v>1007</v>
      </c>
      <c r="CD27" s="27">
        <v>5</v>
      </c>
      <c r="CE27" s="27">
        <v>3.3333333333333335</v>
      </c>
      <c r="CF27" s="27">
        <v>3.75</v>
      </c>
      <c r="CG27" s="27">
        <v>4</v>
      </c>
      <c r="CH27" s="27">
        <v>4</v>
      </c>
      <c r="CI27" s="27">
        <v>4.25</v>
      </c>
      <c r="CJ27" s="27">
        <f t="shared" si="4"/>
        <v>4.0555555555555562</v>
      </c>
      <c r="CK27" s="15">
        <f t="shared" si="31"/>
        <v>0.20000000000000018</v>
      </c>
      <c r="CL27" s="15">
        <f t="shared" si="32"/>
        <v>-0.66666666666666652</v>
      </c>
      <c r="CM27" s="15">
        <f t="shared" si="33"/>
        <v>-0.5</v>
      </c>
      <c r="CN27" s="15">
        <f t="shared" si="34"/>
        <v>0.39999999999999991</v>
      </c>
      <c r="CO27" s="15">
        <f t="shared" si="35"/>
        <v>0.33333333333333348</v>
      </c>
      <c r="CP27" s="15">
        <f t="shared" si="36"/>
        <v>0.75</v>
      </c>
      <c r="CQ27" s="15">
        <f t="shared" si="37"/>
        <v>8.6111111111111249E-2</v>
      </c>
    </row>
    <row r="28" spans="1:96" x14ac:dyDescent="0.2">
      <c r="A28" s="15">
        <v>57</v>
      </c>
      <c r="B28" s="23">
        <v>1</v>
      </c>
      <c r="C28" s="15">
        <v>2</v>
      </c>
      <c r="D28" s="15">
        <f t="shared" si="5"/>
        <v>1</v>
      </c>
      <c r="E28" s="15">
        <f>IF($C28=3,1,0)</f>
        <v>0</v>
      </c>
      <c r="F28" s="15">
        <f>IF($C28=4,1,0)</f>
        <v>0</v>
      </c>
      <c r="G28" s="15">
        <f>IF($C28=5,1,0)</f>
        <v>0</v>
      </c>
      <c r="H28" s="15">
        <f>IF($C28=6,1,0)</f>
        <v>0</v>
      </c>
      <c r="I28" s="15">
        <v>1</v>
      </c>
      <c r="J28" s="15">
        <v>55</v>
      </c>
      <c r="K28" s="15">
        <v>3</v>
      </c>
      <c r="L28" s="15">
        <f t="shared" si="6"/>
        <v>0</v>
      </c>
      <c r="M28" s="15">
        <f t="shared" si="7"/>
        <v>0</v>
      </c>
      <c r="N28" s="15">
        <f t="shared" si="8"/>
        <v>0</v>
      </c>
      <c r="O28" s="15">
        <f t="shared" si="9"/>
        <v>1</v>
      </c>
      <c r="P28" s="15">
        <f t="shared" si="10"/>
        <v>0</v>
      </c>
      <c r="Q28" s="15">
        <v>2</v>
      </c>
      <c r="R28" s="15">
        <v>5</v>
      </c>
      <c r="S28" s="15">
        <v>6</v>
      </c>
      <c r="T28" s="15">
        <v>1</v>
      </c>
      <c r="U28" s="15">
        <v>0</v>
      </c>
      <c r="V28" s="15">
        <v>0</v>
      </c>
      <c r="W28" s="15">
        <v>0</v>
      </c>
      <c r="X28" s="15">
        <v>1</v>
      </c>
      <c r="Y28" s="15">
        <v>1</v>
      </c>
      <c r="Z28" s="15">
        <f t="shared" si="38"/>
        <v>0</v>
      </c>
      <c r="AA28" s="15">
        <f t="shared" si="11"/>
        <v>0</v>
      </c>
      <c r="AB28" s="15">
        <f t="shared" si="12"/>
        <v>1</v>
      </c>
      <c r="AC28" s="15">
        <v>8</v>
      </c>
      <c r="AD28" s="15">
        <v>0.5</v>
      </c>
      <c r="AE28" s="15">
        <v>45</v>
      </c>
      <c r="AF28" s="15">
        <v>8000</v>
      </c>
      <c r="AG28" s="27">
        <v>16000</v>
      </c>
      <c r="AH28" s="27">
        <f t="shared" si="13"/>
        <v>0</v>
      </c>
      <c r="AI28" s="27">
        <f t="shared" si="14"/>
        <v>1</v>
      </c>
      <c r="AJ28" s="27">
        <f t="shared" si="15"/>
        <v>0</v>
      </c>
      <c r="AQ28" s="15">
        <f t="shared" si="16"/>
        <v>0</v>
      </c>
      <c r="AR28" s="15">
        <f t="shared" si="17"/>
        <v>0</v>
      </c>
      <c r="AZ28" s="15">
        <f t="shared" si="18"/>
        <v>0</v>
      </c>
      <c r="BA28" s="15">
        <f t="shared" si="19"/>
        <v>0</v>
      </c>
      <c r="BB28" s="15">
        <f>$AJ28</f>
        <v>0</v>
      </c>
      <c r="BC28" s="15">
        <v>1.25</v>
      </c>
      <c r="BD28" s="15">
        <v>2</v>
      </c>
      <c r="BE28" s="15">
        <v>1.3333333333333333</v>
      </c>
      <c r="BF28" s="15">
        <v>1.5</v>
      </c>
      <c r="BG28" s="15">
        <v>2</v>
      </c>
      <c r="BH28" s="15">
        <v>1.6166666666666665</v>
      </c>
      <c r="BI28" s="15">
        <v>3</v>
      </c>
      <c r="BJ28" s="15">
        <v>5</v>
      </c>
      <c r="BK28" s="15">
        <f t="shared" si="20"/>
        <v>0</v>
      </c>
      <c r="BL28" s="15">
        <f t="shared" si="21"/>
        <v>0</v>
      </c>
      <c r="BM28" s="15">
        <f t="shared" si="22"/>
        <v>0</v>
      </c>
      <c r="BN28" s="15" t="s">
        <v>1007</v>
      </c>
      <c r="BO28" s="15">
        <f t="shared" si="23"/>
        <v>0</v>
      </c>
      <c r="BP28" s="15">
        <f t="shared" si="24"/>
        <v>0</v>
      </c>
      <c r="BQ28" s="15">
        <f t="shared" si="25"/>
        <v>0</v>
      </c>
      <c r="BR28" s="15">
        <f t="shared" si="26"/>
        <v>0</v>
      </c>
      <c r="BU28" s="15">
        <f t="shared" si="27"/>
        <v>0</v>
      </c>
      <c r="BV28" s="15">
        <f t="shared" si="28"/>
        <v>0</v>
      </c>
      <c r="BW28" s="15">
        <f t="shared" si="29"/>
        <v>0</v>
      </c>
      <c r="BX28" s="15">
        <f t="shared" si="30"/>
        <v>0</v>
      </c>
      <c r="BY28" s="15" t="s">
        <v>1007</v>
      </c>
      <c r="BZ28" s="15" t="s">
        <v>1007</v>
      </c>
      <c r="CA28" s="15" t="s">
        <v>1007</v>
      </c>
      <c r="CB28" s="15" t="s">
        <v>1007</v>
      </c>
      <c r="CC28" s="15" t="s">
        <v>1007</v>
      </c>
      <c r="CD28" s="166">
        <v>4.8</v>
      </c>
      <c r="CE28" s="166">
        <v>4</v>
      </c>
      <c r="CF28" s="166">
        <v>4.25</v>
      </c>
      <c r="CG28" s="166">
        <v>3.6</v>
      </c>
      <c r="CH28" s="166">
        <v>3.6666666666666665</v>
      </c>
      <c r="CI28" s="166">
        <v>3.5</v>
      </c>
      <c r="CJ28" s="166">
        <f t="shared" si="4"/>
        <v>3.969444444444445</v>
      </c>
      <c r="CK28" s="15">
        <f t="shared" si="31"/>
        <v>2</v>
      </c>
      <c r="CL28" s="15">
        <f t="shared" si="32"/>
        <v>1.3333333333333335</v>
      </c>
      <c r="CM28" s="27">
        <f t="shared" si="33"/>
        <v>0.5</v>
      </c>
      <c r="CN28" s="27">
        <f t="shared" si="34"/>
        <v>0.20000000000000018</v>
      </c>
      <c r="CO28" s="27">
        <f t="shared" si="35"/>
        <v>1.9999999999999998</v>
      </c>
      <c r="CP28" s="27">
        <f t="shared" si="36"/>
        <v>1.25</v>
      </c>
      <c r="CQ28" s="27">
        <f t="shared" si="37"/>
        <v>1.2138888888888899</v>
      </c>
      <c r="CR28" s="27"/>
    </row>
    <row r="29" spans="1:96" x14ac:dyDescent="0.2">
      <c r="A29" s="15">
        <v>57</v>
      </c>
      <c r="B29" s="23">
        <v>1</v>
      </c>
      <c r="C29" s="15">
        <v>2</v>
      </c>
      <c r="D29" s="15">
        <f t="shared" si="5"/>
        <v>1</v>
      </c>
      <c r="E29" s="15">
        <f t="shared" ref="E29:E92" si="39">IF($C29=3,1,0)</f>
        <v>0</v>
      </c>
      <c r="F29" s="15">
        <f t="shared" ref="F29:F92" si="40">IF($C29=4,1,0)</f>
        <v>0</v>
      </c>
      <c r="G29" s="15">
        <f t="shared" ref="G29:G92" si="41">IF($C29=5,1,0)</f>
        <v>0</v>
      </c>
      <c r="H29" s="15">
        <f t="shared" ref="H29:H92" si="42">IF($C29=6,1,0)</f>
        <v>0</v>
      </c>
      <c r="I29" s="15">
        <v>1</v>
      </c>
      <c r="J29" s="15">
        <v>55</v>
      </c>
      <c r="K29" s="15">
        <v>3</v>
      </c>
      <c r="L29" s="15">
        <f t="shared" si="6"/>
        <v>0</v>
      </c>
      <c r="M29" s="15">
        <f t="shared" si="7"/>
        <v>0</v>
      </c>
      <c r="N29" s="15">
        <f t="shared" si="8"/>
        <v>0</v>
      </c>
      <c r="O29" s="15">
        <f t="shared" si="9"/>
        <v>1</v>
      </c>
      <c r="P29" s="15">
        <f t="shared" si="10"/>
        <v>0</v>
      </c>
      <c r="Q29" s="15">
        <v>2</v>
      </c>
      <c r="R29" s="15">
        <v>5</v>
      </c>
      <c r="S29" s="15">
        <v>6</v>
      </c>
      <c r="T29" s="15">
        <v>1</v>
      </c>
      <c r="U29" s="15">
        <v>0</v>
      </c>
      <c r="V29" s="15">
        <v>0</v>
      </c>
      <c r="W29" s="15">
        <v>0</v>
      </c>
      <c r="X29" s="15">
        <v>1</v>
      </c>
      <c r="Y29" s="15">
        <v>0</v>
      </c>
      <c r="Z29" s="15">
        <f t="shared" si="38"/>
        <v>0</v>
      </c>
      <c r="AA29" s="15">
        <f t="shared" si="11"/>
        <v>0</v>
      </c>
      <c r="AB29" s="15">
        <f t="shared" si="12"/>
        <v>1</v>
      </c>
      <c r="AC29" s="159">
        <v>8</v>
      </c>
      <c r="AD29" s="159">
        <v>0.5</v>
      </c>
      <c r="AE29" s="159">
        <v>45</v>
      </c>
      <c r="AF29" s="15">
        <v>8000</v>
      </c>
      <c r="AG29" s="27">
        <v>16000</v>
      </c>
      <c r="AH29" s="27">
        <f t="shared" si="13"/>
        <v>4.333333333333333</v>
      </c>
      <c r="AI29" s="27">
        <f t="shared" si="14"/>
        <v>1</v>
      </c>
      <c r="AJ29" s="27">
        <f t="shared" si="15"/>
        <v>4.333333333333333</v>
      </c>
      <c r="AQ29" s="15">
        <f t="shared" si="16"/>
        <v>0</v>
      </c>
      <c r="AR29" s="15">
        <f t="shared" si="17"/>
        <v>0</v>
      </c>
      <c r="AZ29" s="15">
        <f t="shared" si="18"/>
        <v>0</v>
      </c>
      <c r="BA29" s="15">
        <f t="shared" si="19"/>
        <v>0</v>
      </c>
      <c r="BC29" s="15">
        <v>1.25</v>
      </c>
      <c r="BD29" s="15">
        <v>2</v>
      </c>
      <c r="BE29" s="15">
        <v>1.3333333333333333</v>
      </c>
      <c r="BF29" s="15">
        <v>1.5</v>
      </c>
      <c r="BG29" s="15">
        <v>2</v>
      </c>
      <c r="BH29" s="15">
        <v>1.6166666666666665</v>
      </c>
      <c r="BI29" s="15">
        <v>3</v>
      </c>
      <c r="BJ29" s="15">
        <v>5</v>
      </c>
      <c r="BK29" s="15">
        <f t="shared" si="20"/>
        <v>0</v>
      </c>
      <c r="BL29" s="15">
        <f t="shared" si="21"/>
        <v>0</v>
      </c>
      <c r="BM29" s="15">
        <f t="shared" si="22"/>
        <v>0</v>
      </c>
      <c r="BN29" s="15" t="s">
        <v>1007</v>
      </c>
      <c r="BO29" s="15">
        <f t="shared" si="23"/>
        <v>0</v>
      </c>
      <c r="BP29" s="15">
        <f t="shared" si="24"/>
        <v>0</v>
      </c>
      <c r="BQ29" s="15">
        <f t="shared" si="25"/>
        <v>0</v>
      </c>
      <c r="BR29" s="15">
        <f t="shared" si="26"/>
        <v>0</v>
      </c>
      <c r="BU29" s="15">
        <f t="shared" si="27"/>
        <v>0</v>
      </c>
      <c r="BV29" s="15">
        <f t="shared" si="28"/>
        <v>0</v>
      </c>
      <c r="BW29" s="15">
        <f t="shared" si="29"/>
        <v>0</v>
      </c>
      <c r="BX29" s="15">
        <f t="shared" si="30"/>
        <v>0</v>
      </c>
      <c r="BY29" s="15" t="s">
        <v>1007</v>
      </c>
      <c r="BZ29" s="15" t="s">
        <v>1007</v>
      </c>
      <c r="CA29" s="15" t="s">
        <v>1007</v>
      </c>
      <c r="CB29" s="15" t="s">
        <v>1007</v>
      </c>
      <c r="CC29" s="15" t="s">
        <v>1007</v>
      </c>
      <c r="CD29" s="166">
        <v>2.8</v>
      </c>
      <c r="CE29" s="166">
        <v>2.6666666666666665</v>
      </c>
      <c r="CF29" s="166">
        <v>3.75</v>
      </c>
      <c r="CG29" s="166">
        <v>3.4</v>
      </c>
      <c r="CH29" s="166">
        <v>1.6666666666666667</v>
      </c>
      <c r="CI29" s="166">
        <v>2.25</v>
      </c>
      <c r="CJ29" s="166">
        <f t="shared" si="4"/>
        <v>2.7555555555555551</v>
      </c>
      <c r="CK29" s="15">
        <f t="shared" si="31"/>
        <v>-1.6000000000000005</v>
      </c>
      <c r="CL29" s="15">
        <f t="shared" si="32"/>
        <v>-1.6666666666666665</v>
      </c>
      <c r="CM29" s="15">
        <f t="shared" si="33"/>
        <v>-0.5</v>
      </c>
      <c r="CN29" s="15">
        <f t="shared" si="34"/>
        <v>-0.80000000000000027</v>
      </c>
      <c r="CO29" s="15">
        <f t="shared" si="35"/>
        <v>-2.333333333333333</v>
      </c>
      <c r="CP29" s="15">
        <f t="shared" si="36"/>
        <v>-1.75</v>
      </c>
      <c r="CQ29" s="15">
        <f t="shared" si="37"/>
        <v>-1.4416666666666669</v>
      </c>
    </row>
    <row r="30" spans="1:96" x14ac:dyDescent="0.2">
      <c r="A30" s="15">
        <v>60</v>
      </c>
      <c r="B30" s="23">
        <v>1</v>
      </c>
      <c r="C30" s="15">
        <v>2</v>
      </c>
      <c r="D30" s="15">
        <f t="shared" si="5"/>
        <v>1</v>
      </c>
      <c r="E30" s="15">
        <f t="shared" si="39"/>
        <v>0</v>
      </c>
      <c r="F30" s="15">
        <f t="shared" si="40"/>
        <v>0</v>
      </c>
      <c r="G30" s="15">
        <f t="shared" si="41"/>
        <v>0</v>
      </c>
      <c r="H30" s="15">
        <f t="shared" si="42"/>
        <v>0</v>
      </c>
      <c r="I30" s="15">
        <v>1</v>
      </c>
      <c r="J30" s="15">
        <v>66</v>
      </c>
      <c r="K30" s="15">
        <v>5</v>
      </c>
      <c r="L30" s="15">
        <f t="shared" si="6"/>
        <v>0</v>
      </c>
      <c r="M30" s="15">
        <f t="shared" si="7"/>
        <v>0</v>
      </c>
      <c r="N30" s="15">
        <f t="shared" si="8"/>
        <v>0</v>
      </c>
      <c r="O30" s="15">
        <f t="shared" si="9"/>
        <v>0</v>
      </c>
      <c r="P30" s="15">
        <f t="shared" si="10"/>
        <v>0</v>
      </c>
      <c r="Q30" s="15">
        <v>2</v>
      </c>
      <c r="R30" s="15">
        <v>6</v>
      </c>
      <c r="S30" s="15">
        <v>5</v>
      </c>
      <c r="T30" s="15">
        <v>0</v>
      </c>
      <c r="U30" s="15">
        <v>0</v>
      </c>
      <c r="V30" s="15">
        <v>0</v>
      </c>
      <c r="W30" s="15">
        <v>0</v>
      </c>
      <c r="X30" s="15">
        <v>1</v>
      </c>
      <c r="Y30" s="15">
        <v>1</v>
      </c>
      <c r="Z30" s="15">
        <f t="shared" si="38"/>
        <v>0</v>
      </c>
      <c r="AA30" s="15">
        <f t="shared" si="11"/>
        <v>0</v>
      </c>
      <c r="AB30" s="15">
        <f t="shared" si="12"/>
        <v>1</v>
      </c>
      <c r="AC30" s="15">
        <v>8</v>
      </c>
      <c r="AD30" s="15">
        <v>1600</v>
      </c>
      <c r="AE30" s="15">
        <v>28</v>
      </c>
      <c r="AF30" s="15">
        <v>4800000</v>
      </c>
      <c r="AG30" s="27">
        <v>3000</v>
      </c>
      <c r="AH30" s="27">
        <f t="shared" si="13"/>
        <v>-0.14285714285714285</v>
      </c>
      <c r="AI30" s="27">
        <f t="shared" si="14"/>
        <v>0.285663274415283</v>
      </c>
      <c r="AJ30" s="27">
        <f t="shared" si="15"/>
        <v>-4.0809039202183282E-2</v>
      </c>
      <c r="AK30" s="15">
        <v>5</v>
      </c>
      <c r="AL30" s="15">
        <v>4000</v>
      </c>
      <c r="AM30" s="15">
        <v>5</v>
      </c>
      <c r="AN30" s="15">
        <v>2800000</v>
      </c>
      <c r="AO30" s="15">
        <v>700</v>
      </c>
      <c r="AP30" s="15">
        <f t="shared" ref="AP30:AP36" si="43">($AO30-$AO31)/$AO31</f>
        <v>0</v>
      </c>
      <c r="AQ30" s="15">
        <f t="shared" si="16"/>
        <v>0.71415818603820747</v>
      </c>
      <c r="AR30" s="15">
        <f t="shared" si="17"/>
        <v>0</v>
      </c>
      <c r="AS30" s="15">
        <v>8</v>
      </c>
      <c r="AT30" s="15">
        <v>2</v>
      </c>
      <c r="AU30" s="15">
        <v>1</v>
      </c>
      <c r="AV30" s="15">
        <v>5000</v>
      </c>
      <c r="AW30" s="15">
        <v>35</v>
      </c>
      <c r="AX30" s="15">
        <v>5000</v>
      </c>
      <c r="AY30" s="15">
        <v>5000</v>
      </c>
      <c r="AZ30" s="15">
        <f t="shared" si="18"/>
        <v>1.7853954650955185E-4</v>
      </c>
      <c r="BA30" s="15">
        <f t="shared" si="19"/>
        <v>0.8926977325477593</v>
      </c>
      <c r="BB30" s="15">
        <f>AVERAGE($AJ30,$AR30,$BA30)</f>
        <v>0.28396289778185868</v>
      </c>
      <c r="BC30" s="15">
        <v>1.5</v>
      </c>
      <c r="BD30" s="15">
        <v>2</v>
      </c>
      <c r="BE30" s="15">
        <v>1</v>
      </c>
      <c r="BF30" s="15">
        <v>1.5</v>
      </c>
      <c r="BG30" s="15">
        <v>2.5</v>
      </c>
      <c r="BH30" s="15"/>
      <c r="BI30" s="15">
        <v>3</v>
      </c>
      <c r="BJ30" s="15">
        <v>5</v>
      </c>
      <c r="BK30" s="15">
        <f t="shared" si="20"/>
        <v>0</v>
      </c>
      <c r="BL30" s="15">
        <f t="shared" si="21"/>
        <v>0</v>
      </c>
      <c r="BM30" s="15">
        <f t="shared" si="22"/>
        <v>0</v>
      </c>
      <c r="BN30" s="15" t="s">
        <v>1007</v>
      </c>
      <c r="BO30" s="15">
        <f t="shared" si="23"/>
        <v>0</v>
      </c>
      <c r="BP30" s="15">
        <f t="shared" si="24"/>
        <v>0</v>
      </c>
      <c r="BQ30" s="15">
        <f t="shared" si="25"/>
        <v>0</v>
      </c>
      <c r="BR30" s="15">
        <f t="shared" si="26"/>
        <v>0</v>
      </c>
      <c r="BU30" s="15">
        <f t="shared" si="27"/>
        <v>0</v>
      </c>
      <c r="BV30" s="15">
        <f t="shared" si="28"/>
        <v>0</v>
      </c>
      <c r="BW30" s="15">
        <f t="shared" si="29"/>
        <v>0</v>
      </c>
      <c r="BX30" s="15">
        <f t="shared" si="30"/>
        <v>0</v>
      </c>
      <c r="BY30" s="15" t="s">
        <v>1007</v>
      </c>
      <c r="BZ30" s="15" t="s">
        <v>1007</v>
      </c>
      <c r="CA30" s="15" t="s">
        <v>1007</v>
      </c>
      <c r="CB30" s="15" t="s">
        <v>1007</v>
      </c>
      <c r="CC30" s="15" t="s">
        <v>1007</v>
      </c>
      <c r="CD30" s="166">
        <v>4.4000000000000004</v>
      </c>
      <c r="CE30" s="166">
        <v>4.333333333333333</v>
      </c>
      <c r="CF30" s="166">
        <v>4.25</v>
      </c>
      <c r="CG30" s="166">
        <v>4.2</v>
      </c>
      <c r="CH30" s="166">
        <v>4</v>
      </c>
      <c r="CI30" s="166">
        <v>4</v>
      </c>
      <c r="CJ30" s="166">
        <f t="shared" si="4"/>
        <v>4.197222222222222</v>
      </c>
      <c r="CK30" s="15">
        <f t="shared" si="31"/>
        <v>0</v>
      </c>
      <c r="CL30" s="15">
        <f t="shared" si="32"/>
        <v>1.333333333333333</v>
      </c>
      <c r="CM30" s="27">
        <f t="shared" si="33"/>
        <v>0.25</v>
      </c>
      <c r="CN30" s="27">
        <f t="shared" si="34"/>
        <v>0.40000000000000036</v>
      </c>
      <c r="CO30" s="27">
        <f t="shared" si="35"/>
        <v>1</v>
      </c>
      <c r="CP30" s="27">
        <f t="shared" si="36"/>
        <v>0</v>
      </c>
      <c r="CQ30" s="27">
        <f t="shared" si="37"/>
        <v>0.49722222222222223</v>
      </c>
      <c r="CR30" s="27"/>
    </row>
    <row r="31" spans="1:96" x14ac:dyDescent="0.2">
      <c r="A31" s="15">
        <v>60</v>
      </c>
      <c r="B31" s="23">
        <v>1</v>
      </c>
      <c r="C31" s="15">
        <v>2</v>
      </c>
      <c r="D31" s="15">
        <f t="shared" si="5"/>
        <v>1</v>
      </c>
      <c r="E31" s="15">
        <f t="shared" si="39"/>
        <v>0</v>
      </c>
      <c r="F31" s="15">
        <f t="shared" si="40"/>
        <v>0</v>
      </c>
      <c r="G31" s="15">
        <f t="shared" si="41"/>
        <v>0</v>
      </c>
      <c r="H31" s="15">
        <f t="shared" si="42"/>
        <v>0</v>
      </c>
      <c r="I31" s="15">
        <v>1</v>
      </c>
      <c r="J31" s="15">
        <v>66</v>
      </c>
      <c r="K31" s="15">
        <v>5</v>
      </c>
      <c r="L31" s="15">
        <f t="shared" si="6"/>
        <v>0</v>
      </c>
      <c r="M31" s="15">
        <f t="shared" si="7"/>
        <v>0</v>
      </c>
      <c r="N31" s="15">
        <f t="shared" si="8"/>
        <v>0</v>
      </c>
      <c r="O31" s="15">
        <f t="shared" si="9"/>
        <v>0</v>
      </c>
      <c r="P31" s="15">
        <f t="shared" si="10"/>
        <v>0</v>
      </c>
      <c r="Q31" s="15">
        <v>2</v>
      </c>
      <c r="R31" s="15">
        <v>6</v>
      </c>
      <c r="S31" s="15">
        <v>5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f t="shared" si="38"/>
        <v>0</v>
      </c>
      <c r="AA31" s="15">
        <f t="shared" si="11"/>
        <v>0</v>
      </c>
      <c r="AB31" s="15">
        <f t="shared" si="12"/>
        <v>1</v>
      </c>
      <c r="AC31" s="159">
        <v>8</v>
      </c>
      <c r="AD31" s="159">
        <v>1600</v>
      </c>
      <c r="AE31" s="159">
        <v>18</v>
      </c>
      <c r="AF31" s="15">
        <v>5600000</v>
      </c>
      <c r="AG31" s="27">
        <v>3500</v>
      </c>
      <c r="AH31" s="27">
        <f t="shared" si="13"/>
        <v>2.5</v>
      </c>
      <c r="AI31" s="27">
        <f t="shared" si="14"/>
        <v>0.2857142857142857</v>
      </c>
      <c r="AJ31" s="27">
        <f t="shared" si="15"/>
        <v>0.71428571428571419</v>
      </c>
      <c r="AK31" s="15">
        <v>5</v>
      </c>
      <c r="AL31" s="15">
        <v>4000</v>
      </c>
      <c r="AM31" s="15">
        <v>7</v>
      </c>
      <c r="AN31" s="15">
        <v>2800000</v>
      </c>
      <c r="AO31" s="15">
        <v>700</v>
      </c>
      <c r="AP31" s="15">
        <f t="shared" si="43"/>
        <v>-0.37777777777777777</v>
      </c>
      <c r="AQ31" s="15">
        <f t="shared" si="16"/>
        <v>0.7142857142857143</v>
      </c>
      <c r="AR31" s="15">
        <f t="shared" si="17"/>
        <v>-0.26984126984126983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Z31" s="15">
        <f t="shared" si="18"/>
        <v>0</v>
      </c>
      <c r="BA31" s="15">
        <f t="shared" si="19"/>
        <v>0</v>
      </c>
      <c r="BC31" s="15">
        <v>1.5</v>
      </c>
      <c r="BD31" s="15">
        <v>2</v>
      </c>
      <c r="BE31" s="15">
        <v>1</v>
      </c>
      <c r="BF31" s="15">
        <v>1.5</v>
      </c>
      <c r="BG31" s="15">
        <v>2.5</v>
      </c>
      <c r="BH31" s="15">
        <v>1.7</v>
      </c>
      <c r="BI31" s="15">
        <v>3</v>
      </c>
      <c r="BJ31" s="15">
        <v>5</v>
      </c>
      <c r="BK31" s="15">
        <f t="shared" si="20"/>
        <v>0</v>
      </c>
      <c r="BL31" s="15">
        <f t="shared" si="21"/>
        <v>0</v>
      </c>
      <c r="BM31" s="15">
        <f t="shared" si="22"/>
        <v>0</v>
      </c>
      <c r="BN31" s="15" t="s">
        <v>1007</v>
      </c>
      <c r="BO31" s="15">
        <f t="shared" si="23"/>
        <v>0</v>
      </c>
      <c r="BP31" s="15">
        <f t="shared" si="24"/>
        <v>0</v>
      </c>
      <c r="BQ31" s="15">
        <f t="shared" si="25"/>
        <v>0</v>
      </c>
      <c r="BR31" s="15">
        <f t="shared" si="26"/>
        <v>0</v>
      </c>
      <c r="BU31" s="15">
        <f t="shared" si="27"/>
        <v>0</v>
      </c>
      <c r="BV31" s="15">
        <f t="shared" si="28"/>
        <v>0</v>
      </c>
      <c r="BW31" s="15">
        <f t="shared" si="29"/>
        <v>0</v>
      </c>
      <c r="BX31" s="15">
        <f t="shared" si="30"/>
        <v>0</v>
      </c>
      <c r="BY31" s="15" t="s">
        <v>1007</v>
      </c>
      <c r="BZ31" s="15" t="s">
        <v>1007</v>
      </c>
      <c r="CA31" s="15" t="s">
        <v>1007</v>
      </c>
      <c r="CB31" s="15" t="s">
        <v>1007</v>
      </c>
      <c r="CC31" s="15" t="s">
        <v>1007</v>
      </c>
      <c r="CD31" s="166">
        <v>4.4000000000000004</v>
      </c>
      <c r="CE31" s="166">
        <v>3</v>
      </c>
      <c r="CF31" s="166">
        <v>4</v>
      </c>
      <c r="CG31" s="166">
        <v>3.8</v>
      </c>
      <c r="CH31" s="166">
        <v>3</v>
      </c>
      <c r="CI31" s="166">
        <v>4</v>
      </c>
      <c r="CJ31" s="166">
        <f t="shared" si="4"/>
        <v>3.6999999999999997</v>
      </c>
      <c r="CK31" s="15">
        <f t="shared" si="31"/>
        <v>-0.59999999999999964</v>
      </c>
      <c r="CL31" s="15">
        <f t="shared" si="32"/>
        <v>-0.66666666666666652</v>
      </c>
      <c r="CM31" s="15">
        <f t="shared" si="33"/>
        <v>-1</v>
      </c>
      <c r="CN31" s="15">
        <f t="shared" si="34"/>
        <v>-1</v>
      </c>
      <c r="CO31" s="15">
        <f t="shared" si="35"/>
        <v>-1.333333333333333</v>
      </c>
      <c r="CP31" s="15">
        <f t="shared" si="36"/>
        <v>-1</v>
      </c>
      <c r="CQ31" s="15">
        <f t="shared" si="37"/>
        <v>-0.93333333333333313</v>
      </c>
    </row>
    <row r="32" spans="1:96" x14ac:dyDescent="0.2">
      <c r="A32" s="15">
        <v>62</v>
      </c>
      <c r="B32" s="23">
        <v>1</v>
      </c>
      <c r="C32" s="15">
        <v>2</v>
      </c>
      <c r="D32" s="15">
        <f t="shared" si="5"/>
        <v>1</v>
      </c>
      <c r="E32" s="15">
        <f t="shared" si="39"/>
        <v>0</v>
      </c>
      <c r="F32" s="15">
        <f t="shared" si="40"/>
        <v>0</v>
      </c>
      <c r="G32" s="15">
        <f t="shared" si="41"/>
        <v>0</v>
      </c>
      <c r="H32" s="15">
        <f t="shared" si="42"/>
        <v>0</v>
      </c>
      <c r="I32" s="15">
        <v>1</v>
      </c>
      <c r="J32" s="15">
        <v>57</v>
      </c>
      <c r="K32" s="15">
        <v>3</v>
      </c>
      <c r="L32" s="15">
        <f t="shared" si="6"/>
        <v>0</v>
      </c>
      <c r="M32" s="15">
        <f t="shared" si="7"/>
        <v>0</v>
      </c>
      <c r="N32" s="15">
        <f t="shared" si="8"/>
        <v>0</v>
      </c>
      <c r="O32" s="15">
        <f t="shared" si="9"/>
        <v>1</v>
      </c>
      <c r="P32" s="15">
        <f t="shared" si="10"/>
        <v>0</v>
      </c>
      <c r="Q32" s="15">
        <v>2</v>
      </c>
      <c r="R32" s="15">
        <v>4</v>
      </c>
      <c r="S32" s="15">
        <v>8</v>
      </c>
      <c r="T32" s="15">
        <v>1</v>
      </c>
      <c r="U32" s="15">
        <v>0</v>
      </c>
      <c r="V32" s="15">
        <v>1</v>
      </c>
      <c r="W32" s="15">
        <v>7500</v>
      </c>
      <c r="X32" s="15">
        <v>1</v>
      </c>
      <c r="Y32" s="15">
        <v>1</v>
      </c>
      <c r="Z32" s="15">
        <f t="shared" si="38"/>
        <v>0</v>
      </c>
      <c r="AA32" s="15">
        <f t="shared" si="11"/>
        <v>0</v>
      </c>
      <c r="AB32" s="15">
        <f t="shared" si="12"/>
        <v>1</v>
      </c>
      <c r="AC32" s="15">
        <v>7</v>
      </c>
      <c r="AD32" s="15">
        <v>10</v>
      </c>
      <c r="AE32" s="15">
        <v>50</v>
      </c>
      <c r="AF32" s="15">
        <v>10000</v>
      </c>
      <c r="AG32" s="27">
        <v>1000</v>
      </c>
      <c r="AH32" s="27">
        <f t="shared" si="13"/>
        <v>0</v>
      </c>
      <c r="AI32" s="27">
        <f t="shared" si="14"/>
        <v>0.35714285714285715</v>
      </c>
      <c r="AJ32" s="27">
        <f t="shared" si="15"/>
        <v>0</v>
      </c>
      <c r="AK32" s="15">
        <v>7</v>
      </c>
      <c r="AL32" s="15">
        <v>8</v>
      </c>
      <c r="AM32" s="15">
        <v>30</v>
      </c>
      <c r="AN32" s="15">
        <v>9000</v>
      </c>
      <c r="AO32" s="15">
        <v>1125</v>
      </c>
      <c r="AP32" s="15">
        <f t="shared" si="43"/>
        <v>0</v>
      </c>
      <c r="AQ32" s="15">
        <f t="shared" si="16"/>
        <v>0.2857142857142857</v>
      </c>
      <c r="AR32" s="15">
        <f t="shared" si="17"/>
        <v>0</v>
      </c>
      <c r="AS32" s="15">
        <v>2</v>
      </c>
      <c r="AT32" s="15">
        <v>1</v>
      </c>
      <c r="AU32" s="15">
        <v>10</v>
      </c>
      <c r="AV32" s="15">
        <v>60000</v>
      </c>
      <c r="AW32" s="15">
        <v>25</v>
      </c>
      <c r="AX32" s="15">
        <v>6000</v>
      </c>
      <c r="AY32" s="15">
        <f>($AX32-$AX33)/$AX33</f>
        <v>-0.625</v>
      </c>
      <c r="AZ32" s="15">
        <f t="shared" si="18"/>
        <v>0.35714285714285715</v>
      </c>
      <c r="BA32" s="15">
        <f t="shared" si="19"/>
        <v>-0.22321428571428573</v>
      </c>
      <c r="BB32" s="15">
        <f>AVERAGE($AJ32,$AR32,$BA32)</f>
        <v>-7.4404761904761904E-2</v>
      </c>
      <c r="BC32" s="15">
        <v>2</v>
      </c>
      <c r="BD32" s="15">
        <v>2</v>
      </c>
      <c r="BE32" s="15">
        <v>1.3333333333333333</v>
      </c>
      <c r="BF32" s="15">
        <v>1.5</v>
      </c>
      <c r="BG32" s="15">
        <v>2.5</v>
      </c>
      <c r="BH32" s="15"/>
      <c r="BI32" s="15">
        <v>3</v>
      </c>
      <c r="BJ32" s="15">
        <v>2</v>
      </c>
      <c r="BK32" s="15">
        <f t="shared" si="20"/>
        <v>1</v>
      </c>
      <c r="BL32" s="15">
        <f t="shared" si="21"/>
        <v>0</v>
      </c>
      <c r="BM32" s="15">
        <f t="shared" si="22"/>
        <v>0</v>
      </c>
      <c r="BN32" s="15">
        <v>4</v>
      </c>
      <c r="BO32" s="15">
        <f t="shared" si="23"/>
        <v>0</v>
      </c>
      <c r="BP32" s="15">
        <f t="shared" si="24"/>
        <v>0</v>
      </c>
      <c r="BQ32" s="15">
        <f t="shared" si="25"/>
        <v>1</v>
      </c>
      <c r="BR32" s="15">
        <f t="shared" si="26"/>
        <v>0</v>
      </c>
      <c r="BS32" s="15">
        <v>36</v>
      </c>
      <c r="BT32" s="15">
        <v>1</v>
      </c>
      <c r="BU32" s="15">
        <f t="shared" si="27"/>
        <v>0</v>
      </c>
      <c r="BV32" s="15">
        <f t="shared" si="28"/>
        <v>0</v>
      </c>
      <c r="BW32" s="15">
        <f t="shared" si="29"/>
        <v>0</v>
      </c>
      <c r="BX32" s="15">
        <f t="shared" si="30"/>
        <v>0</v>
      </c>
      <c r="BY32" s="15">
        <v>1</v>
      </c>
      <c r="BZ32" s="15">
        <v>1</v>
      </c>
      <c r="CA32" s="15">
        <v>1</v>
      </c>
      <c r="CB32" s="15">
        <v>1</v>
      </c>
      <c r="CC32" s="15">
        <v>1</v>
      </c>
      <c r="CD32" s="27">
        <v>5</v>
      </c>
      <c r="CE32" s="27">
        <v>3.6666666666666665</v>
      </c>
      <c r="CF32" s="27">
        <v>5</v>
      </c>
      <c r="CG32" s="27">
        <v>4.8</v>
      </c>
      <c r="CH32" s="27">
        <v>4.333333333333333</v>
      </c>
      <c r="CI32" s="27">
        <v>5</v>
      </c>
      <c r="CJ32" s="27">
        <f t="shared" si="4"/>
        <v>4.6333333333333329</v>
      </c>
      <c r="CK32" s="15">
        <f t="shared" si="31"/>
        <v>0.40000000000000036</v>
      </c>
      <c r="CL32" s="15">
        <f t="shared" si="32"/>
        <v>-0.66666666666666652</v>
      </c>
      <c r="CM32" s="15">
        <f t="shared" si="33"/>
        <v>1</v>
      </c>
      <c r="CN32" s="15">
        <f t="shared" si="34"/>
        <v>0.59999999999999964</v>
      </c>
      <c r="CO32" s="15">
        <f t="shared" si="35"/>
        <v>0.66666666666666652</v>
      </c>
      <c r="CP32" s="15">
        <f t="shared" si="36"/>
        <v>0.75</v>
      </c>
      <c r="CQ32" s="15">
        <f t="shared" si="37"/>
        <v>0.45833333333333304</v>
      </c>
    </row>
    <row r="33" spans="1:96" x14ac:dyDescent="0.2">
      <c r="A33" s="15">
        <v>62</v>
      </c>
      <c r="B33" s="23">
        <v>1</v>
      </c>
      <c r="C33" s="15">
        <v>2</v>
      </c>
      <c r="D33" s="15">
        <f t="shared" si="5"/>
        <v>1</v>
      </c>
      <c r="E33" s="15">
        <f t="shared" si="39"/>
        <v>0</v>
      </c>
      <c r="F33" s="15">
        <f t="shared" si="40"/>
        <v>0</v>
      </c>
      <c r="G33" s="15">
        <f t="shared" si="41"/>
        <v>0</v>
      </c>
      <c r="H33" s="15">
        <f t="shared" si="42"/>
        <v>0</v>
      </c>
      <c r="I33" s="15">
        <v>1</v>
      </c>
      <c r="J33" s="15">
        <v>57</v>
      </c>
      <c r="K33" s="15">
        <v>3</v>
      </c>
      <c r="L33" s="15">
        <f t="shared" si="6"/>
        <v>0</v>
      </c>
      <c r="M33" s="15">
        <f t="shared" si="7"/>
        <v>0</v>
      </c>
      <c r="N33" s="15">
        <f t="shared" si="8"/>
        <v>0</v>
      </c>
      <c r="O33" s="15">
        <f t="shared" si="9"/>
        <v>1</v>
      </c>
      <c r="P33" s="15">
        <f t="shared" si="10"/>
        <v>0</v>
      </c>
      <c r="Q33" s="15">
        <v>2</v>
      </c>
      <c r="R33" s="15">
        <v>4</v>
      </c>
      <c r="S33" s="15">
        <v>8</v>
      </c>
      <c r="T33" s="15">
        <v>1</v>
      </c>
      <c r="U33" s="15">
        <v>0</v>
      </c>
      <c r="V33" s="15">
        <v>1</v>
      </c>
      <c r="W33" s="15">
        <v>7500</v>
      </c>
      <c r="X33" s="15">
        <v>1</v>
      </c>
      <c r="Y33" s="15">
        <v>0</v>
      </c>
      <c r="Z33" s="15">
        <f t="shared" si="38"/>
        <v>0</v>
      </c>
      <c r="AA33" s="15">
        <f t="shared" si="11"/>
        <v>0</v>
      </c>
      <c r="AB33" s="15">
        <f t="shared" si="12"/>
        <v>1</v>
      </c>
      <c r="AC33" s="159">
        <v>7</v>
      </c>
      <c r="AD33" s="159">
        <v>10</v>
      </c>
      <c r="AE33" s="159">
        <v>50</v>
      </c>
      <c r="AF33" s="15">
        <v>10000</v>
      </c>
      <c r="AG33" s="27">
        <v>1000</v>
      </c>
      <c r="AH33" s="27">
        <f t="shared" si="13"/>
        <v>0.66666666666666663</v>
      </c>
      <c r="AI33" s="27">
        <f t="shared" si="14"/>
        <v>0.35714285714285715</v>
      </c>
      <c r="AJ33" s="27">
        <f t="shared" si="15"/>
        <v>0.23809523809523808</v>
      </c>
      <c r="AK33" s="15">
        <v>7</v>
      </c>
      <c r="AL33" s="15">
        <v>8</v>
      </c>
      <c r="AM33" s="15">
        <v>30</v>
      </c>
      <c r="AN33" s="15">
        <v>9000</v>
      </c>
      <c r="AO33" s="15">
        <v>1125</v>
      </c>
      <c r="AP33" s="15">
        <f t="shared" si="43"/>
        <v>1.8125</v>
      </c>
      <c r="AQ33" s="15">
        <f t="shared" si="16"/>
        <v>0.2857142857142857</v>
      </c>
      <c r="AR33" s="15">
        <f t="shared" si="17"/>
        <v>0.51785714285714279</v>
      </c>
      <c r="AS33" s="15">
        <v>2</v>
      </c>
      <c r="AT33" s="15">
        <v>1</v>
      </c>
      <c r="AU33" s="15">
        <v>10</v>
      </c>
      <c r="AV33" s="15">
        <v>160000</v>
      </c>
      <c r="AW33" s="15">
        <v>15</v>
      </c>
      <c r="AX33" s="15">
        <v>16000</v>
      </c>
      <c r="AZ33" s="15">
        <f t="shared" si="18"/>
        <v>0.35714285714285715</v>
      </c>
      <c r="BA33" s="15">
        <f t="shared" si="19"/>
        <v>0</v>
      </c>
      <c r="BC33" s="15">
        <v>2</v>
      </c>
      <c r="BD33" s="15">
        <v>2</v>
      </c>
      <c r="BE33" s="15">
        <v>1.3333333333333333</v>
      </c>
      <c r="BF33" s="15">
        <v>1.5</v>
      </c>
      <c r="BG33" s="15">
        <v>2.5</v>
      </c>
      <c r="BH33" s="15">
        <v>1.8666666666666665</v>
      </c>
      <c r="BI33" s="15">
        <v>3</v>
      </c>
      <c r="BJ33" s="15">
        <v>2</v>
      </c>
      <c r="BK33" s="15">
        <f t="shared" si="20"/>
        <v>1</v>
      </c>
      <c r="BL33" s="15">
        <f t="shared" si="21"/>
        <v>0</v>
      </c>
      <c r="BM33" s="15">
        <f t="shared" si="22"/>
        <v>0</v>
      </c>
      <c r="BN33" s="15">
        <v>4</v>
      </c>
      <c r="BO33" s="15">
        <f t="shared" si="23"/>
        <v>0</v>
      </c>
      <c r="BP33" s="15">
        <f t="shared" si="24"/>
        <v>0</v>
      </c>
      <c r="BQ33" s="15">
        <f t="shared" si="25"/>
        <v>1</v>
      </c>
      <c r="BR33" s="15">
        <f t="shared" si="26"/>
        <v>0</v>
      </c>
      <c r="BS33" s="15">
        <v>36</v>
      </c>
      <c r="BT33" s="15">
        <v>1</v>
      </c>
      <c r="BU33" s="15">
        <f t="shared" si="27"/>
        <v>0</v>
      </c>
      <c r="BV33" s="15">
        <f t="shared" si="28"/>
        <v>0</v>
      </c>
      <c r="BW33" s="15">
        <f t="shared" si="29"/>
        <v>0</v>
      </c>
      <c r="BX33" s="15">
        <f t="shared" si="30"/>
        <v>0</v>
      </c>
      <c r="BY33" s="15">
        <v>1</v>
      </c>
      <c r="BZ33" s="15">
        <v>1</v>
      </c>
      <c r="CA33" s="15">
        <v>1</v>
      </c>
      <c r="CB33" s="15">
        <v>1</v>
      </c>
      <c r="CC33" s="15">
        <v>1</v>
      </c>
      <c r="CD33" s="27">
        <v>4.5999999999999996</v>
      </c>
      <c r="CE33" s="27">
        <v>4.333333333333333</v>
      </c>
      <c r="CF33" s="27">
        <v>4</v>
      </c>
      <c r="CG33" s="27">
        <v>4.2</v>
      </c>
      <c r="CH33" s="27">
        <v>3.6666666666666665</v>
      </c>
      <c r="CI33" s="27">
        <v>4.25</v>
      </c>
      <c r="CJ33" s="27">
        <f t="shared" si="4"/>
        <v>4.1749999999999998</v>
      </c>
      <c r="CK33" s="15">
        <f t="shared" si="31"/>
        <v>0.79999999999999982</v>
      </c>
      <c r="CL33" s="15">
        <f t="shared" si="32"/>
        <v>0</v>
      </c>
      <c r="CM33" s="15">
        <f t="shared" si="33"/>
        <v>0.25</v>
      </c>
      <c r="CN33" s="15">
        <f t="shared" si="34"/>
        <v>0.40000000000000036</v>
      </c>
      <c r="CO33" s="15">
        <f t="shared" si="35"/>
        <v>0</v>
      </c>
      <c r="CP33" s="15">
        <f t="shared" si="36"/>
        <v>0</v>
      </c>
      <c r="CQ33" s="15">
        <f t="shared" si="37"/>
        <v>0.24166666666666625</v>
      </c>
    </row>
    <row r="34" spans="1:96" x14ac:dyDescent="0.2">
      <c r="A34" s="15">
        <v>63</v>
      </c>
      <c r="B34" s="23">
        <v>1</v>
      </c>
      <c r="C34" s="15">
        <v>6</v>
      </c>
      <c r="D34" s="15">
        <f t="shared" si="5"/>
        <v>0</v>
      </c>
      <c r="E34" s="15">
        <f t="shared" si="39"/>
        <v>0</v>
      </c>
      <c r="F34" s="15">
        <f t="shared" si="40"/>
        <v>0</v>
      </c>
      <c r="G34" s="15">
        <f t="shared" si="41"/>
        <v>0</v>
      </c>
      <c r="H34" s="15">
        <f t="shared" si="42"/>
        <v>1</v>
      </c>
      <c r="I34" s="15">
        <v>1</v>
      </c>
      <c r="J34" s="15">
        <v>48</v>
      </c>
      <c r="K34" s="15">
        <v>5</v>
      </c>
      <c r="L34" s="15">
        <f t="shared" si="6"/>
        <v>0</v>
      </c>
      <c r="M34" s="15">
        <f t="shared" si="7"/>
        <v>0</v>
      </c>
      <c r="N34" s="15">
        <f t="shared" si="8"/>
        <v>0</v>
      </c>
      <c r="O34" s="15">
        <f t="shared" si="9"/>
        <v>0</v>
      </c>
      <c r="P34" s="15">
        <f t="shared" si="10"/>
        <v>0</v>
      </c>
      <c r="Q34" s="15">
        <v>2</v>
      </c>
      <c r="R34" s="15">
        <v>2</v>
      </c>
      <c r="S34" s="15">
        <v>16</v>
      </c>
      <c r="T34" s="15">
        <v>0</v>
      </c>
      <c r="U34" s="15">
        <v>0</v>
      </c>
      <c r="V34" s="15">
        <v>1</v>
      </c>
      <c r="W34" s="15">
        <v>150000</v>
      </c>
      <c r="X34" s="15">
        <v>0</v>
      </c>
      <c r="Y34" s="15">
        <v>1</v>
      </c>
      <c r="Z34" s="15">
        <f t="shared" si="38"/>
        <v>0</v>
      </c>
      <c r="AA34" s="15">
        <f t="shared" si="11"/>
        <v>0</v>
      </c>
      <c r="AB34" s="15">
        <f t="shared" si="12"/>
        <v>1</v>
      </c>
      <c r="AC34" s="15">
        <v>8</v>
      </c>
      <c r="AD34" s="15">
        <v>1</v>
      </c>
      <c r="AE34" s="15">
        <v>60</v>
      </c>
      <c r="AF34" s="15">
        <v>600</v>
      </c>
      <c r="AG34" s="27">
        <v>600</v>
      </c>
      <c r="AH34" s="27">
        <f t="shared" si="13"/>
        <v>0</v>
      </c>
      <c r="AI34" s="27">
        <f t="shared" si="14"/>
        <v>0.66666666666666663</v>
      </c>
      <c r="AJ34" s="27">
        <f t="shared" si="15"/>
        <v>0</v>
      </c>
      <c r="AK34" s="15">
        <v>8</v>
      </c>
      <c r="AL34" s="15">
        <v>0.5</v>
      </c>
      <c r="AM34" s="15">
        <v>60</v>
      </c>
      <c r="AN34" s="15">
        <v>200</v>
      </c>
      <c r="AO34" s="15">
        <v>400</v>
      </c>
      <c r="AP34" s="15">
        <f t="shared" si="43"/>
        <v>0</v>
      </c>
      <c r="AQ34" s="15">
        <f t="shared" si="16"/>
        <v>0.33333333333333331</v>
      </c>
      <c r="AR34" s="15">
        <f t="shared" si="17"/>
        <v>0</v>
      </c>
      <c r="AZ34" s="15">
        <f t="shared" si="18"/>
        <v>0</v>
      </c>
      <c r="BA34" s="15">
        <f t="shared" si="19"/>
        <v>0</v>
      </c>
      <c r="BB34" s="15">
        <f>$AJ34</f>
        <v>0</v>
      </c>
      <c r="BC34" s="15">
        <v>2.25</v>
      </c>
      <c r="BD34" s="15">
        <v>1.3333333333333333</v>
      </c>
      <c r="BE34" s="15">
        <v>1.3333333333333333</v>
      </c>
      <c r="BF34" s="15">
        <v>1.5</v>
      </c>
      <c r="BG34" s="15">
        <v>2</v>
      </c>
      <c r="BH34" s="15">
        <v>1.6833333333333331</v>
      </c>
      <c r="BI34" s="15">
        <v>1</v>
      </c>
      <c r="BJ34" s="15">
        <v>5</v>
      </c>
      <c r="BK34" s="15">
        <f t="shared" si="20"/>
        <v>0</v>
      </c>
      <c r="BL34" s="15">
        <f t="shared" si="21"/>
        <v>0</v>
      </c>
      <c r="BM34" s="15">
        <f t="shared" si="22"/>
        <v>0</v>
      </c>
      <c r="BN34" s="15" t="s">
        <v>1007</v>
      </c>
      <c r="BO34" s="15">
        <f t="shared" si="23"/>
        <v>0</v>
      </c>
      <c r="BP34" s="15">
        <f t="shared" si="24"/>
        <v>0</v>
      </c>
      <c r="BQ34" s="15">
        <f t="shared" si="25"/>
        <v>0</v>
      </c>
      <c r="BR34" s="15">
        <f t="shared" si="26"/>
        <v>0</v>
      </c>
      <c r="BU34" s="15">
        <f t="shared" si="27"/>
        <v>0</v>
      </c>
      <c r="BV34" s="15">
        <f t="shared" si="28"/>
        <v>0</v>
      </c>
      <c r="BW34" s="15">
        <f t="shared" si="29"/>
        <v>0</v>
      </c>
      <c r="BX34" s="15">
        <f t="shared" si="30"/>
        <v>0</v>
      </c>
      <c r="BY34" s="15" t="s">
        <v>1007</v>
      </c>
      <c r="BZ34" s="15" t="s">
        <v>1007</v>
      </c>
      <c r="CA34" s="15" t="s">
        <v>1007</v>
      </c>
      <c r="CB34" s="15" t="s">
        <v>1007</v>
      </c>
      <c r="CC34" s="15" t="s">
        <v>1007</v>
      </c>
      <c r="CD34" s="166">
        <v>3.8</v>
      </c>
      <c r="CE34" s="166">
        <v>4.333333333333333</v>
      </c>
      <c r="CF34" s="166">
        <v>3.75</v>
      </c>
      <c r="CG34" s="166">
        <v>3.8</v>
      </c>
      <c r="CH34" s="166">
        <v>3.6666666666666665</v>
      </c>
      <c r="CI34" s="166">
        <v>4.25</v>
      </c>
      <c r="CJ34" s="166">
        <f>AVERAGE($CD34:$CI34)</f>
        <v>3.9333333333333336</v>
      </c>
      <c r="CK34" s="150">
        <f t="shared" si="31"/>
        <v>-0.20000000000000018</v>
      </c>
      <c r="CL34" s="15">
        <f t="shared" si="32"/>
        <v>0</v>
      </c>
      <c r="CM34" s="15">
        <f t="shared" si="33"/>
        <v>1.75</v>
      </c>
      <c r="CN34" s="15">
        <f t="shared" si="34"/>
        <v>1.7999999999999998</v>
      </c>
      <c r="CO34" s="15">
        <f t="shared" si="35"/>
        <v>1</v>
      </c>
      <c r="CP34" s="15">
        <f t="shared" si="36"/>
        <v>1.75</v>
      </c>
      <c r="CQ34" s="15">
        <f t="shared" si="37"/>
        <v>1.0166666666666671</v>
      </c>
    </row>
    <row r="35" spans="1:96" x14ac:dyDescent="0.2">
      <c r="A35" s="15">
        <v>63</v>
      </c>
      <c r="B35" s="23">
        <v>1</v>
      </c>
      <c r="C35" s="15">
        <v>6</v>
      </c>
      <c r="D35" s="15">
        <f t="shared" si="5"/>
        <v>0</v>
      </c>
      <c r="E35" s="15">
        <f t="shared" si="39"/>
        <v>0</v>
      </c>
      <c r="F35" s="15">
        <f t="shared" si="40"/>
        <v>0</v>
      </c>
      <c r="G35" s="15">
        <f t="shared" si="41"/>
        <v>0</v>
      </c>
      <c r="H35" s="15">
        <f t="shared" si="42"/>
        <v>1</v>
      </c>
      <c r="I35" s="15">
        <v>1</v>
      </c>
      <c r="J35" s="15">
        <v>48</v>
      </c>
      <c r="K35" s="15">
        <v>5</v>
      </c>
      <c r="L35" s="15">
        <f t="shared" si="6"/>
        <v>0</v>
      </c>
      <c r="M35" s="15">
        <f t="shared" si="7"/>
        <v>0</v>
      </c>
      <c r="N35" s="15">
        <f t="shared" si="8"/>
        <v>0</v>
      </c>
      <c r="O35" s="15">
        <f t="shared" si="9"/>
        <v>0</v>
      </c>
      <c r="P35" s="15">
        <f t="shared" si="10"/>
        <v>0</v>
      </c>
      <c r="Q35" s="15">
        <v>2</v>
      </c>
      <c r="R35" s="15">
        <v>2</v>
      </c>
      <c r="S35" s="15">
        <v>16</v>
      </c>
      <c r="T35" s="15">
        <v>0</v>
      </c>
      <c r="U35" s="15">
        <v>0</v>
      </c>
      <c r="V35" s="15">
        <v>1</v>
      </c>
      <c r="W35" s="15">
        <v>150000</v>
      </c>
      <c r="X35" s="15">
        <v>0</v>
      </c>
      <c r="Y35" s="15">
        <v>0</v>
      </c>
      <c r="Z35" s="15">
        <f t="shared" si="38"/>
        <v>0</v>
      </c>
      <c r="AA35" s="15">
        <f t="shared" si="11"/>
        <v>0</v>
      </c>
      <c r="AB35" s="15">
        <f t="shared" si="12"/>
        <v>1</v>
      </c>
      <c r="AC35" s="159">
        <v>8</v>
      </c>
      <c r="AD35" s="159">
        <v>1</v>
      </c>
      <c r="AE35" s="159">
        <v>60</v>
      </c>
      <c r="AF35" s="15">
        <v>600</v>
      </c>
      <c r="AG35" s="27">
        <v>600</v>
      </c>
      <c r="AH35" s="27">
        <f t="shared" si="13"/>
        <v>4.76</v>
      </c>
      <c r="AI35" s="27">
        <f t="shared" si="14"/>
        <v>0.66666666666666663</v>
      </c>
      <c r="AJ35" s="27">
        <f t="shared" si="15"/>
        <v>3.1733333333333329</v>
      </c>
      <c r="AK35" s="15">
        <v>8</v>
      </c>
      <c r="AL35" s="15">
        <v>0.5</v>
      </c>
      <c r="AM35" s="15">
        <v>60</v>
      </c>
      <c r="AN35" s="15">
        <v>200</v>
      </c>
      <c r="AO35" s="15">
        <v>400</v>
      </c>
      <c r="AP35" s="15">
        <f t="shared" si="43"/>
        <v>3.7961630695443644</v>
      </c>
      <c r="AQ35" s="15">
        <f t="shared" si="16"/>
        <v>0.33333333333333331</v>
      </c>
      <c r="AR35" s="15">
        <f t="shared" si="17"/>
        <v>1.2653876898481213</v>
      </c>
      <c r="AZ35" s="15">
        <f t="shared" si="18"/>
        <v>0</v>
      </c>
      <c r="BA35" s="15">
        <f t="shared" si="19"/>
        <v>0</v>
      </c>
      <c r="BC35" s="15">
        <v>2.25</v>
      </c>
      <c r="BD35" s="15">
        <v>1.3333333333333333</v>
      </c>
      <c r="BE35" s="15">
        <v>1.3333333333333333</v>
      </c>
      <c r="BF35" s="15">
        <v>1.5</v>
      </c>
      <c r="BG35" s="15">
        <v>2</v>
      </c>
      <c r="BH35" s="15">
        <v>1.6833333333333331</v>
      </c>
      <c r="BI35" s="15">
        <v>1</v>
      </c>
      <c r="BJ35" s="15">
        <v>5</v>
      </c>
      <c r="BK35" s="15">
        <f t="shared" si="20"/>
        <v>0</v>
      </c>
      <c r="BL35" s="15">
        <f t="shared" si="21"/>
        <v>0</v>
      </c>
      <c r="BM35" s="15">
        <f t="shared" si="22"/>
        <v>0</v>
      </c>
      <c r="BN35" s="15" t="s">
        <v>1007</v>
      </c>
      <c r="BO35" s="15">
        <f t="shared" si="23"/>
        <v>0</v>
      </c>
      <c r="BP35" s="15">
        <f t="shared" si="24"/>
        <v>0</v>
      </c>
      <c r="BQ35" s="15">
        <f t="shared" si="25"/>
        <v>0</v>
      </c>
      <c r="BR35" s="15">
        <f t="shared" si="26"/>
        <v>0</v>
      </c>
      <c r="BU35" s="15">
        <f t="shared" si="27"/>
        <v>0</v>
      </c>
      <c r="BV35" s="15">
        <f t="shared" si="28"/>
        <v>0</v>
      </c>
      <c r="BW35" s="15">
        <f t="shared" si="29"/>
        <v>0</v>
      </c>
      <c r="BX35" s="15">
        <f t="shared" si="30"/>
        <v>0</v>
      </c>
      <c r="BY35" s="15" t="s">
        <v>1007</v>
      </c>
      <c r="BZ35" s="15" t="s">
        <v>1007</v>
      </c>
      <c r="CA35" s="15" t="s">
        <v>1007</v>
      </c>
      <c r="CB35" s="15" t="s">
        <v>1007</v>
      </c>
      <c r="CC35" s="15" t="s">
        <v>1007</v>
      </c>
      <c r="CD35" s="166">
        <v>4</v>
      </c>
      <c r="CE35" s="166">
        <v>4.333333333333333</v>
      </c>
      <c r="CF35" s="166">
        <v>2</v>
      </c>
      <c r="CG35" s="166">
        <v>2</v>
      </c>
      <c r="CH35" s="166">
        <v>2.6666666666666665</v>
      </c>
      <c r="CI35" s="166">
        <v>2.5</v>
      </c>
      <c r="CJ35" s="166">
        <f t="shared" si="4"/>
        <v>2.9166666666666665</v>
      </c>
      <c r="CK35" s="150">
        <f t="shared" si="31"/>
        <v>-0.79999999999999982</v>
      </c>
      <c r="CL35" s="15">
        <f t="shared" si="32"/>
        <v>0</v>
      </c>
      <c r="CM35" s="15">
        <f t="shared" si="33"/>
        <v>-2.75</v>
      </c>
      <c r="CN35" s="15">
        <f t="shared" si="34"/>
        <v>-2.4000000000000004</v>
      </c>
      <c r="CO35" s="15">
        <f t="shared" si="35"/>
        <v>-1</v>
      </c>
      <c r="CP35" s="15">
        <f t="shared" si="36"/>
        <v>-2</v>
      </c>
      <c r="CQ35" s="15">
        <f t="shared" si="37"/>
        <v>-1.4916666666666667</v>
      </c>
    </row>
    <row r="36" spans="1:96" x14ac:dyDescent="0.2">
      <c r="A36" s="15">
        <v>64</v>
      </c>
      <c r="B36" s="23">
        <v>1</v>
      </c>
      <c r="C36" s="15">
        <v>2</v>
      </c>
      <c r="D36" s="15">
        <f t="shared" si="5"/>
        <v>1</v>
      </c>
      <c r="E36" s="15">
        <f t="shared" si="39"/>
        <v>0</v>
      </c>
      <c r="F36" s="15">
        <f t="shared" si="40"/>
        <v>0</v>
      </c>
      <c r="G36" s="15">
        <f t="shared" si="41"/>
        <v>0</v>
      </c>
      <c r="H36" s="15">
        <f t="shared" si="42"/>
        <v>0</v>
      </c>
      <c r="I36" s="15">
        <v>1</v>
      </c>
      <c r="J36" s="15">
        <v>49</v>
      </c>
      <c r="K36" s="15">
        <v>3</v>
      </c>
      <c r="L36" s="15">
        <f t="shared" si="6"/>
        <v>0</v>
      </c>
      <c r="M36" s="15">
        <f t="shared" si="7"/>
        <v>0</v>
      </c>
      <c r="N36" s="15">
        <f t="shared" si="8"/>
        <v>0</v>
      </c>
      <c r="O36" s="15">
        <f t="shared" si="9"/>
        <v>1</v>
      </c>
      <c r="P36" s="15">
        <f t="shared" si="10"/>
        <v>0</v>
      </c>
      <c r="Q36" s="15">
        <v>2</v>
      </c>
      <c r="R36" s="15">
        <v>5</v>
      </c>
      <c r="S36" s="15">
        <v>7</v>
      </c>
      <c r="T36" s="15">
        <v>0</v>
      </c>
      <c r="U36" s="15">
        <v>0</v>
      </c>
      <c r="V36" s="15">
        <v>0</v>
      </c>
      <c r="W36" s="15">
        <v>0</v>
      </c>
      <c r="X36" s="15">
        <v>1</v>
      </c>
      <c r="Y36" s="15">
        <v>1</v>
      </c>
      <c r="Z36" s="15">
        <f t="shared" si="38"/>
        <v>0</v>
      </c>
      <c r="AA36" s="15">
        <f t="shared" si="11"/>
        <v>0</v>
      </c>
      <c r="AB36" s="15">
        <f t="shared" si="12"/>
        <v>1</v>
      </c>
      <c r="AC36" s="15">
        <v>9</v>
      </c>
      <c r="AD36" s="15">
        <v>24</v>
      </c>
      <c r="AE36" s="15">
        <v>49</v>
      </c>
      <c r="AF36" s="15">
        <v>2500</v>
      </c>
      <c r="AG36" s="27">
        <v>104.16666666666667</v>
      </c>
      <c r="AH36" s="27">
        <f t="shared" si="13"/>
        <v>0.25000000000000011</v>
      </c>
      <c r="AI36" s="27">
        <f t="shared" si="14"/>
        <v>0.70588235294117652</v>
      </c>
      <c r="AJ36" s="27">
        <f t="shared" si="15"/>
        <v>0.17647058823529421</v>
      </c>
      <c r="AK36" s="15">
        <v>9</v>
      </c>
      <c r="AL36" s="15">
        <v>10</v>
      </c>
      <c r="AM36" s="15">
        <v>30</v>
      </c>
      <c r="AN36" s="15">
        <v>834</v>
      </c>
      <c r="AO36" s="15">
        <v>83.4</v>
      </c>
      <c r="AP36" s="15">
        <f t="shared" si="43"/>
        <v>0</v>
      </c>
      <c r="AQ36" s="15">
        <f t="shared" si="16"/>
        <v>0.29411764705882354</v>
      </c>
      <c r="AR36" s="15">
        <f t="shared" si="17"/>
        <v>0</v>
      </c>
      <c r="AZ36" s="15">
        <f t="shared" si="18"/>
        <v>0</v>
      </c>
      <c r="BA36" s="15">
        <f t="shared" si="19"/>
        <v>0</v>
      </c>
      <c r="BB36" s="15">
        <f>$AJ36</f>
        <v>0.17647058823529421</v>
      </c>
      <c r="BC36" s="15">
        <v>1.5</v>
      </c>
      <c r="BD36" s="15">
        <v>1.6666666666666667</v>
      </c>
      <c r="BE36" s="15">
        <v>1.3333333333333333</v>
      </c>
      <c r="BF36" s="15">
        <v>1.5</v>
      </c>
      <c r="BG36" s="15">
        <v>1.5</v>
      </c>
      <c r="BH36" s="15">
        <v>1.5</v>
      </c>
      <c r="BI36" s="15">
        <v>3</v>
      </c>
      <c r="BJ36" s="15">
        <v>4</v>
      </c>
      <c r="BK36" s="15">
        <f t="shared" si="20"/>
        <v>0</v>
      </c>
      <c r="BL36" s="15">
        <f t="shared" si="21"/>
        <v>0</v>
      </c>
      <c r="BM36" s="15">
        <f t="shared" si="22"/>
        <v>1</v>
      </c>
      <c r="BN36" s="15">
        <v>3</v>
      </c>
      <c r="BO36" s="15">
        <f t="shared" si="23"/>
        <v>0</v>
      </c>
      <c r="BP36" s="15">
        <f t="shared" si="24"/>
        <v>1</v>
      </c>
      <c r="BQ36" s="15">
        <f t="shared" si="25"/>
        <v>0</v>
      </c>
      <c r="BR36" s="15">
        <f t="shared" si="26"/>
        <v>0</v>
      </c>
      <c r="BS36" s="15">
        <v>6</v>
      </c>
      <c r="BT36" s="15">
        <v>2</v>
      </c>
      <c r="BU36" s="15">
        <f t="shared" si="27"/>
        <v>1</v>
      </c>
      <c r="BV36" s="15">
        <f t="shared" si="28"/>
        <v>0</v>
      </c>
      <c r="BW36" s="15">
        <f t="shared" si="29"/>
        <v>0</v>
      </c>
      <c r="BX36" s="15">
        <f t="shared" si="30"/>
        <v>0</v>
      </c>
      <c r="BY36" s="15">
        <v>1</v>
      </c>
      <c r="BZ36" s="15">
        <v>0</v>
      </c>
      <c r="CA36" s="15">
        <v>0</v>
      </c>
      <c r="CB36" s="15">
        <v>1</v>
      </c>
      <c r="CC36" s="15">
        <v>1</v>
      </c>
      <c r="CD36" s="166">
        <v>4.8</v>
      </c>
      <c r="CE36" s="166">
        <v>4.333333333333333</v>
      </c>
      <c r="CF36" s="166">
        <v>4.75</v>
      </c>
      <c r="CG36" s="166">
        <v>4.4000000000000004</v>
      </c>
      <c r="CH36" s="166">
        <v>3.6666666666666665</v>
      </c>
      <c r="CI36" s="166">
        <v>4.5</v>
      </c>
      <c r="CJ36" s="166">
        <f t="shared" si="4"/>
        <v>4.4083333333333332</v>
      </c>
      <c r="CK36" s="15">
        <f t="shared" si="31"/>
        <v>1.4</v>
      </c>
      <c r="CL36" s="15">
        <f t="shared" si="32"/>
        <v>1.9999999999999996</v>
      </c>
      <c r="CM36" s="27">
        <f t="shared" si="33"/>
        <v>1.25</v>
      </c>
      <c r="CN36" s="27">
        <f t="shared" si="34"/>
        <v>0.40000000000000036</v>
      </c>
      <c r="CO36" s="27">
        <f t="shared" si="35"/>
        <v>-0.66666666666666652</v>
      </c>
      <c r="CP36" s="27">
        <f t="shared" si="36"/>
        <v>0.5</v>
      </c>
      <c r="CQ36" s="27">
        <f t="shared" si="37"/>
        <v>0.81388888888888866</v>
      </c>
      <c r="CR36" s="27"/>
    </row>
    <row r="37" spans="1:96" x14ac:dyDescent="0.2">
      <c r="A37" s="15">
        <v>64</v>
      </c>
      <c r="B37" s="23">
        <v>1</v>
      </c>
      <c r="C37" s="15">
        <v>2</v>
      </c>
      <c r="D37" s="15">
        <f t="shared" si="5"/>
        <v>1</v>
      </c>
      <c r="E37" s="15">
        <f t="shared" si="39"/>
        <v>0</v>
      </c>
      <c r="F37" s="15">
        <f t="shared" si="40"/>
        <v>0</v>
      </c>
      <c r="G37" s="15">
        <f t="shared" si="41"/>
        <v>0</v>
      </c>
      <c r="H37" s="15">
        <f t="shared" si="42"/>
        <v>0</v>
      </c>
      <c r="I37" s="15">
        <v>1</v>
      </c>
      <c r="J37" s="15">
        <v>49</v>
      </c>
      <c r="K37" s="15">
        <v>3</v>
      </c>
      <c r="L37" s="15">
        <f t="shared" si="6"/>
        <v>0</v>
      </c>
      <c r="M37" s="15">
        <f t="shared" si="7"/>
        <v>0</v>
      </c>
      <c r="N37" s="15">
        <f t="shared" si="8"/>
        <v>0</v>
      </c>
      <c r="O37" s="15">
        <f t="shared" si="9"/>
        <v>1</v>
      </c>
      <c r="P37" s="15">
        <f t="shared" si="10"/>
        <v>0</v>
      </c>
      <c r="Q37" s="15">
        <v>2</v>
      </c>
      <c r="R37" s="15">
        <v>5</v>
      </c>
      <c r="S37" s="15">
        <v>7</v>
      </c>
      <c r="T37" s="15">
        <v>0</v>
      </c>
      <c r="U37" s="15">
        <v>0</v>
      </c>
      <c r="V37" s="15">
        <v>0</v>
      </c>
      <c r="W37" s="15">
        <v>0</v>
      </c>
      <c r="X37" s="15">
        <v>1</v>
      </c>
      <c r="Y37" s="15">
        <v>0</v>
      </c>
      <c r="Z37" s="15">
        <f t="shared" si="38"/>
        <v>0</v>
      </c>
      <c r="AA37" s="15">
        <f t="shared" si="11"/>
        <v>0</v>
      </c>
      <c r="AB37" s="15">
        <f t="shared" si="12"/>
        <v>1</v>
      </c>
      <c r="AC37" s="159">
        <v>9</v>
      </c>
      <c r="AD37" s="159">
        <v>24</v>
      </c>
      <c r="AE37" s="159">
        <v>44</v>
      </c>
      <c r="AF37" s="15">
        <v>2000</v>
      </c>
      <c r="AG37" s="27">
        <v>83.333333333333329</v>
      </c>
      <c r="AH37" s="27">
        <f t="shared" si="13"/>
        <v>-0.97499999999999998</v>
      </c>
      <c r="AI37" s="27">
        <f t="shared" si="14"/>
        <v>0.70588235294117652</v>
      </c>
      <c r="AJ37" s="27">
        <f t="shared" si="15"/>
        <v>-0.68823529411764706</v>
      </c>
      <c r="AK37" s="15">
        <v>9</v>
      </c>
      <c r="AL37" s="15">
        <v>10</v>
      </c>
      <c r="AM37" s="15">
        <v>30</v>
      </c>
      <c r="AN37" s="15">
        <v>834</v>
      </c>
      <c r="AO37" s="15">
        <v>83.4</v>
      </c>
      <c r="AQ37" s="15">
        <f t="shared" si="16"/>
        <v>0.29411764705882354</v>
      </c>
      <c r="AR37" s="15">
        <f t="shared" si="17"/>
        <v>0</v>
      </c>
      <c r="AZ37" s="15">
        <f t="shared" si="18"/>
        <v>0</v>
      </c>
      <c r="BA37" s="15">
        <f t="shared" si="19"/>
        <v>0</v>
      </c>
      <c r="BC37" s="15">
        <v>1.5</v>
      </c>
      <c r="BD37" s="15">
        <v>1.6666666666666667</v>
      </c>
      <c r="BE37" s="15">
        <v>1.3333333333333333</v>
      </c>
      <c r="BF37" s="15">
        <v>1.5</v>
      </c>
      <c r="BG37" s="15">
        <v>1.5</v>
      </c>
      <c r="BH37" s="15">
        <v>1.5</v>
      </c>
      <c r="BI37" s="15">
        <v>3</v>
      </c>
      <c r="BJ37" s="15">
        <v>4</v>
      </c>
      <c r="BK37" s="15">
        <f t="shared" si="20"/>
        <v>0</v>
      </c>
      <c r="BL37" s="15">
        <f t="shared" si="21"/>
        <v>0</v>
      </c>
      <c r="BM37" s="15">
        <f t="shared" si="22"/>
        <v>1</v>
      </c>
      <c r="BN37" s="15">
        <v>3</v>
      </c>
      <c r="BO37" s="15">
        <f t="shared" si="23"/>
        <v>0</v>
      </c>
      <c r="BP37" s="15">
        <f t="shared" si="24"/>
        <v>1</v>
      </c>
      <c r="BQ37" s="15">
        <f t="shared" si="25"/>
        <v>0</v>
      </c>
      <c r="BR37" s="15">
        <f t="shared" si="26"/>
        <v>0</v>
      </c>
      <c r="BS37" s="15">
        <v>6</v>
      </c>
      <c r="BT37" s="15">
        <v>2</v>
      </c>
      <c r="BU37" s="15">
        <f t="shared" si="27"/>
        <v>1</v>
      </c>
      <c r="BV37" s="15">
        <f t="shared" si="28"/>
        <v>0</v>
      </c>
      <c r="BW37" s="15">
        <f t="shared" si="29"/>
        <v>0</v>
      </c>
      <c r="BX37" s="15">
        <f t="shared" si="30"/>
        <v>0</v>
      </c>
      <c r="BY37" s="15">
        <v>1</v>
      </c>
      <c r="BZ37" s="15">
        <v>0</v>
      </c>
      <c r="CA37" s="15">
        <v>0</v>
      </c>
      <c r="CB37" s="15">
        <v>1</v>
      </c>
      <c r="CC37" s="15">
        <v>1</v>
      </c>
      <c r="CD37" s="166">
        <v>3.4</v>
      </c>
      <c r="CE37" s="166">
        <v>2.3333333333333335</v>
      </c>
      <c r="CF37" s="166">
        <v>3.5</v>
      </c>
      <c r="CG37" s="166">
        <v>4</v>
      </c>
      <c r="CH37" s="166">
        <v>4.333333333333333</v>
      </c>
      <c r="CI37" s="166">
        <v>4</v>
      </c>
      <c r="CJ37" s="166">
        <f t="shared" si="4"/>
        <v>3.5944444444444446</v>
      </c>
      <c r="CK37" s="15">
        <f t="shared" si="31"/>
        <v>-0.39999999999999991</v>
      </c>
      <c r="CL37" s="15">
        <f t="shared" si="32"/>
        <v>-1.333333333333333</v>
      </c>
      <c r="CM37" s="15">
        <f t="shared" si="33"/>
        <v>-1.25</v>
      </c>
      <c r="CN37" s="15">
        <f t="shared" si="34"/>
        <v>-0.20000000000000018</v>
      </c>
      <c r="CO37" s="15">
        <f t="shared" si="35"/>
        <v>-0.33333333333333393</v>
      </c>
      <c r="CP37" s="15">
        <f t="shared" si="36"/>
        <v>-0.5</v>
      </c>
      <c r="CQ37" s="15">
        <f t="shared" si="37"/>
        <v>-0.66944444444444473</v>
      </c>
    </row>
    <row r="38" spans="1:96" ht="11" customHeight="1" x14ac:dyDescent="0.2">
      <c r="A38" s="15">
        <v>66</v>
      </c>
      <c r="B38" s="23">
        <v>1</v>
      </c>
      <c r="C38" s="15">
        <v>1</v>
      </c>
      <c r="D38" s="15">
        <f t="shared" si="5"/>
        <v>0</v>
      </c>
      <c r="E38" s="15">
        <f t="shared" si="39"/>
        <v>0</v>
      </c>
      <c r="F38" s="15">
        <f t="shared" si="40"/>
        <v>0</v>
      </c>
      <c r="G38" s="15">
        <f t="shared" si="41"/>
        <v>0</v>
      </c>
      <c r="H38" s="15">
        <f t="shared" si="42"/>
        <v>0</v>
      </c>
      <c r="I38" s="15">
        <v>1</v>
      </c>
      <c r="J38" s="15">
        <v>64</v>
      </c>
      <c r="K38" s="15">
        <v>1</v>
      </c>
      <c r="L38" s="15">
        <f t="shared" si="6"/>
        <v>0</v>
      </c>
      <c r="M38" s="15">
        <f t="shared" si="7"/>
        <v>1</v>
      </c>
      <c r="N38" s="15">
        <f t="shared" si="8"/>
        <v>0</v>
      </c>
      <c r="O38" s="15">
        <f t="shared" si="9"/>
        <v>0</v>
      </c>
      <c r="P38" s="15">
        <f t="shared" si="10"/>
        <v>0</v>
      </c>
      <c r="Q38" s="15">
        <v>2</v>
      </c>
      <c r="R38" s="15">
        <v>5</v>
      </c>
      <c r="S38" s="15">
        <v>25</v>
      </c>
      <c r="T38" s="15">
        <v>0</v>
      </c>
      <c r="U38" s="15">
        <v>1</v>
      </c>
      <c r="V38" s="15">
        <v>1</v>
      </c>
      <c r="W38" s="15">
        <v>150000</v>
      </c>
      <c r="X38" s="15">
        <v>1</v>
      </c>
      <c r="Y38" s="15">
        <v>1</v>
      </c>
      <c r="Z38" s="15">
        <f t="shared" si="38"/>
        <v>0</v>
      </c>
      <c r="AA38" s="15">
        <f t="shared" si="11"/>
        <v>0</v>
      </c>
      <c r="AB38" s="15">
        <f t="shared" si="12"/>
        <v>1</v>
      </c>
      <c r="AC38" s="15">
        <v>7</v>
      </c>
      <c r="AD38" s="15">
        <v>9</v>
      </c>
      <c r="AE38" s="15">
        <v>5</v>
      </c>
      <c r="AF38" s="15">
        <v>30000</v>
      </c>
      <c r="AG38" s="27">
        <v>3333.3333333333335</v>
      </c>
      <c r="AH38" s="27">
        <f t="shared" si="13"/>
        <v>0.25000000000000011</v>
      </c>
      <c r="AI38" s="27">
        <f t="shared" si="14"/>
        <v>1</v>
      </c>
      <c r="AJ38" s="27">
        <f t="shared" si="15"/>
        <v>0.25000000000000011</v>
      </c>
      <c r="AQ38" s="15">
        <f t="shared" si="16"/>
        <v>0</v>
      </c>
      <c r="AR38" s="15">
        <f t="shared" si="17"/>
        <v>0</v>
      </c>
      <c r="AZ38" s="15">
        <f t="shared" si="18"/>
        <v>0</v>
      </c>
      <c r="BA38" s="15">
        <f t="shared" si="19"/>
        <v>0</v>
      </c>
      <c r="BB38" s="15">
        <f>$AJ38</f>
        <v>0.25000000000000011</v>
      </c>
      <c r="BC38" s="15">
        <v>1.5</v>
      </c>
      <c r="BD38" s="15">
        <v>3</v>
      </c>
      <c r="BE38" s="15">
        <v>1.6666666666666667</v>
      </c>
      <c r="BF38" s="15">
        <v>3.5</v>
      </c>
      <c r="BG38" s="15">
        <v>3</v>
      </c>
      <c r="BH38" s="15">
        <v>2.5333333333333337</v>
      </c>
      <c r="BI38" s="15">
        <v>2</v>
      </c>
      <c r="BJ38" s="15">
        <v>2</v>
      </c>
      <c r="BK38" s="15">
        <f t="shared" si="20"/>
        <v>1</v>
      </c>
      <c r="BL38" s="15">
        <f t="shared" si="21"/>
        <v>0</v>
      </c>
      <c r="BM38" s="15">
        <f t="shared" si="22"/>
        <v>0</v>
      </c>
      <c r="BN38" s="15">
        <v>1</v>
      </c>
      <c r="BO38" s="15">
        <f t="shared" si="23"/>
        <v>0</v>
      </c>
      <c r="BP38" s="15">
        <f t="shared" si="24"/>
        <v>0</v>
      </c>
      <c r="BQ38" s="15">
        <f t="shared" si="25"/>
        <v>0</v>
      </c>
      <c r="BR38" s="15">
        <f t="shared" si="26"/>
        <v>0</v>
      </c>
      <c r="BS38" s="15">
        <v>12</v>
      </c>
      <c r="BT38" s="15">
        <v>3</v>
      </c>
      <c r="BU38" s="15">
        <f t="shared" si="27"/>
        <v>0</v>
      </c>
      <c r="BV38" s="15">
        <f t="shared" si="28"/>
        <v>1</v>
      </c>
      <c r="BW38" s="15">
        <f t="shared" si="29"/>
        <v>0</v>
      </c>
      <c r="BX38" s="15">
        <f t="shared" si="30"/>
        <v>0</v>
      </c>
      <c r="BY38" s="15">
        <v>1</v>
      </c>
      <c r="BZ38" s="15">
        <v>1</v>
      </c>
      <c r="CA38" s="15">
        <v>1</v>
      </c>
      <c r="CB38" s="15">
        <v>1</v>
      </c>
      <c r="CC38" s="15">
        <v>1</v>
      </c>
      <c r="CD38" s="166">
        <v>3.8</v>
      </c>
      <c r="CE38" s="166">
        <v>3.6666666666666665</v>
      </c>
      <c r="CF38" s="166">
        <v>4.75</v>
      </c>
      <c r="CG38" s="166">
        <v>4.2</v>
      </c>
      <c r="CH38" s="166">
        <v>4.666666666666667</v>
      </c>
      <c r="CI38" s="166">
        <v>4.5</v>
      </c>
      <c r="CJ38" s="27">
        <f t="shared" si="4"/>
        <v>4.2638888888888893</v>
      </c>
      <c r="CK38" s="15">
        <f t="shared" si="31"/>
        <v>-1.2000000000000002</v>
      </c>
      <c r="CL38" s="15">
        <f t="shared" si="32"/>
        <v>-0.33333333333333348</v>
      </c>
      <c r="CM38" s="27">
        <f t="shared" si="33"/>
        <v>0</v>
      </c>
      <c r="CN38" s="27">
        <f t="shared" si="34"/>
        <v>0.60000000000000009</v>
      </c>
      <c r="CO38" s="27">
        <f t="shared" si="35"/>
        <v>2.3333333333333335</v>
      </c>
      <c r="CP38" s="27">
        <f t="shared" si="36"/>
        <v>0.75</v>
      </c>
      <c r="CQ38" s="27">
        <f t="shared" si="37"/>
        <v>0.35833333333333384</v>
      </c>
      <c r="CR38" s="27"/>
    </row>
    <row r="39" spans="1:96" x14ac:dyDescent="0.2">
      <c r="A39" s="15">
        <v>66</v>
      </c>
      <c r="B39" s="23">
        <v>1</v>
      </c>
      <c r="C39" s="15">
        <v>1</v>
      </c>
      <c r="D39" s="15">
        <f t="shared" si="5"/>
        <v>0</v>
      </c>
      <c r="E39" s="15">
        <f t="shared" si="39"/>
        <v>0</v>
      </c>
      <c r="F39" s="15">
        <f t="shared" si="40"/>
        <v>0</v>
      </c>
      <c r="G39" s="15">
        <f t="shared" si="41"/>
        <v>0</v>
      </c>
      <c r="H39" s="15">
        <f t="shared" si="42"/>
        <v>0</v>
      </c>
      <c r="I39" s="15">
        <v>1</v>
      </c>
      <c r="J39" s="15">
        <v>64</v>
      </c>
      <c r="K39" s="15">
        <v>1</v>
      </c>
      <c r="L39" s="15">
        <f t="shared" si="6"/>
        <v>0</v>
      </c>
      <c r="M39" s="15">
        <f t="shared" si="7"/>
        <v>1</v>
      </c>
      <c r="N39" s="15">
        <f t="shared" si="8"/>
        <v>0</v>
      </c>
      <c r="O39" s="15">
        <f t="shared" si="9"/>
        <v>0</v>
      </c>
      <c r="P39" s="15">
        <f t="shared" si="10"/>
        <v>0</v>
      </c>
      <c r="Q39" s="15">
        <v>2</v>
      </c>
      <c r="R39" s="15">
        <v>5</v>
      </c>
      <c r="S39" s="15">
        <v>25</v>
      </c>
      <c r="T39" s="15">
        <v>0</v>
      </c>
      <c r="U39" s="15">
        <v>1</v>
      </c>
      <c r="V39" s="15">
        <v>1</v>
      </c>
      <c r="W39" s="15">
        <v>150000</v>
      </c>
      <c r="X39" s="15">
        <v>1</v>
      </c>
      <c r="Y39" s="15">
        <v>0</v>
      </c>
      <c r="Z39" s="15">
        <f t="shared" si="38"/>
        <v>0</v>
      </c>
      <c r="AA39" s="15">
        <f t="shared" si="11"/>
        <v>0</v>
      </c>
      <c r="AB39" s="15">
        <f t="shared" si="12"/>
        <v>1</v>
      </c>
      <c r="AC39" s="159">
        <v>7</v>
      </c>
      <c r="AD39" s="159">
        <v>9</v>
      </c>
      <c r="AE39" s="159">
        <v>5</v>
      </c>
      <c r="AF39" s="15">
        <v>24000</v>
      </c>
      <c r="AG39" s="27">
        <v>2666.6666666666665</v>
      </c>
      <c r="AH39" s="27">
        <f t="shared" si="13"/>
        <v>1.0512820512820511</v>
      </c>
      <c r="AI39" s="27">
        <f t="shared" si="14"/>
        <v>1</v>
      </c>
      <c r="AJ39" s="27">
        <f t="shared" si="15"/>
        <v>1.0512820512820511</v>
      </c>
      <c r="AQ39" s="15">
        <f t="shared" si="16"/>
        <v>0</v>
      </c>
      <c r="AR39" s="15">
        <f t="shared" si="17"/>
        <v>0</v>
      </c>
      <c r="AZ39" s="15">
        <f t="shared" si="18"/>
        <v>0</v>
      </c>
      <c r="BA39" s="15">
        <f t="shared" si="19"/>
        <v>0</v>
      </c>
      <c r="BC39" s="15">
        <v>1.5</v>
      </c>
      <c r="BD39" s="15">
        <v>3</v>
      </c>
      <c r="BE39" s="15">
        <v>1.6666666666666667</v>
      </c>
      <c r="BF39" s="15">
        <v>3.5</v>
      </c>
      <c r="BG39" s="15">
        <v>3</v>
      </c>
      <c r="BH39" s="15">
        <v>2.5333333333333337</v>
      </c>
      <c r="BI39" s="15">
        <v>2</v>
      </c>
      <c r="BJ39" s="15">
        <v>2</v>
      </c>
      <c r="BK39" s="15">
        <f t="shared" si="20"/>
        <v>1</v>
      </c>
      <c r="BL39" s="15">
        <f t="shared" si="21"/>
        <v>0</v>
      </c>
      <c r="BM39" s="15">
        <f t="shared" si="22"/>
        <v>0</v>
      </c>
      <c r="BN39" s="15">
        <v>1</v>
      </c>
      <c r="BO39" s="15">
        <f t="shared" si="23"/>
        <v>0</v>
      </c>
      <c r="BP39" s="15">
        <f t="shared" si="24"/>
        <v>0</v>
      </c>
      <c r="BQ39" s="15">
        <f t="shared" si="25"/>
        <v>0</v>
      </c>
      <c r="BR39" s="15">
        <f t="shared" si="26"/>
        <v>0</v>
      </c>
      <c r="BS39" s="15">
        <v>12</v>
      </c>
      <c r="BT39" s="15">
        <v>3</v>
      </c>
      <c r="BU39" s="15">
        <f t="shared" si="27"/>
        <v>0</v>
      </c>
      <c r="BV39" s="15">
        <f t="shared" si="28"/>
        <v>1</v>
      </c>
      <c r="BW39" s="15">
        <f t="shared" si="29"/>
        <v>0</v>
      </c>
      <c r="BX39" s="15">
        <f t="shared" si="30"/>
        <v>0</v>
      </c>
      <c r="BY39" s="15">
        <v>1</v>
      </c>
      <c r="BZ39" s="15">
        <v>1</v>
      </c>
      <c r="CA39" s="15">
        <v>1</v>
      </c>
      <c r="CB39" s="15">
        <v>1</v>
      </c>
      <c r="CC39" s="15">
        <v>1</v>
      </c>
      <c r="CD39" s="166">
        <v>5</v>
      </c>
      <c r="CE39" s="166">
        <v>4</v>
      </c>
      <c r="CF39" s="166">
        <v>4.75</v>
      </c>
      <c r="CG39" s="166">
        <v>3.6</v>
      </c>
      <c r="CH39" s="166">
        <v>2.3333333333333335</v>
      </c>
      <c r="CI39" s="166">
        <v>3.75</v>
      </c>
      <c r="CJ39" s="27">
        <f t="shared" si="4"/>
        <v>3.9055555555555554</v>
      </c>
      <c r="CK39" s="15">
        <f t="shared" si="31"/>
        <v>0.40000000000000036</v>
      </c>
      <c r="CL39" s="15">
        <f t="shared" si="32"/>
        <v>0</v>
      </c>
      <c r="CM39" s="15">
        <f t="shared" si="33"/>
        <v>0.5</v>
      </c>
      <c r="CN39" s="15">
        <f t="shared" si="34"/>
        <v>-0.39999999999999991</v>
      </c>
      <c r="CO39" s="15">
        <f t="shared" si="35"/>
        <v>-1.6666666666666665</v>
      </c>
      <c r="CP39" s="15">
        <f t="shared" si="36"/>
        <v>-0.25</v>
      </c>
      <c r="CQ39" s="15">
        <f t="shared" si="37"/>
        <v>-0.23611111111111116</v>
      </c>
    </row>
    <row r="40" spans="1:96" ht="11" customHeight="1" x14ac:dyDescent="0.2">
      <c r="A40" s="15">
        <v>68</v>
      </c>
      <c r="B40" s="23">
        <v>1</v>
      </c>
      <c r="C40" s="15">
        <v>2</v>
      </c>
      <c r="D40" s="15">
        <f t="shared" si="5"/>
        <v>1</v>
      </c>
      <c r="E40" s="15">
        <f t="shared" si="39"/>
        <v>0</v>
      </c>
      <c r="F40" s="15">
        <f t="shared" si="40"/>
        <v>0</v>
      </c>
      <c r="G40" s="15">
        <f t="shared" si="41"/>
        <v>0</v>
      </c>
      <c r="H40" s="15">
        <f t="shared" si="42"/>
        <v>0</v>
      </c>
      <c r="I40" s="15">
        <v>1</v>
      </c>
      <c r="J40" s="15">
        <v>58</v>
      </c>
      <c r="K40" s="15">
        <v>5</v>
      </c>
      <c r="L40" s="15">
        <f t="shared" si="6"/>
        <v>0</v>
      </c>
      <c r="M40" s="15">
        <f t="shared" si="7"/>
        <v>0</v>
      </c>
      <c r="N40" s="15">
        <f t="shared" si="8"/>
        <v>0</v>
      </c>
      <c r="O40" s="15">
        <f t="shared" si="9"/>
        <v>0</v>
      </c>
      <c r="P40" s="15">
        <f t="shared" si="10"/>
        <v>0</v>
      </c>
      <c r="Q40" s="15">
        <v>2</v>
      </c>
      <c r="R40" s="15">
        <v>4</v>
      </c>
      <c r="S40" s="15">
        <v>7</v>
      </c>
      <c r="T40" s="15">
        <v>1</v>
      </c>
      <c r="U40" s="15">
        <v>0</v>
      </c>
      <c r="V40" s="15">
        <v>1</v>
      </c>
      <c r="W40" s="15">
        <v>25000</v>
      </c>
      <c r="X40" s="15">
        <v>1</v>
      </c>
      <c r="Y40" s="15">
        <v>1</v>
      </c>
      <c r="Z40" s="15">
        <f t="shared" si="38"/>
        <v>0</v>
      </c>
      <c r="AA40" s="15">
        <f t="shared" si="11"/>
        <v>0</v>
      </c>
      <c r="AB40" s="15">
        <f t="shared" si="12"/>
        <v>1</v>
      </c>
      <c r="AC40" s="15">
        <v>8</v>
      </c>
      <c r="AD40" s="15">
        <v>1</v>
      </c>
      <c r="AE40" s="15">
        <v>60</v>
      </c>
      <c r="AF40" s="15">
        <v>1300</v>
      </c>
      <c r="AG40" s="27">
        <v>1300</v>
      </c>
      <c r="AH40" s="27">
        <f t="shared" si="13"/>
        <v>0</v>
      </c>
      <c r="AI40" s="27">
        <f t="shared" si="14"/>
        <v>1</v>
      </c>
      <c r="AJ40" s="27">
        <f t="shared" si="15"/>
        <v>0</v>
      </c>
      <c r="AQ40" s="15">
        <f t="shared" si="16"/>
        <v>0</v>
      </c>
      <c r="AR40" s="15">
        <f t="shared" si="17"/>
        <v>0</v>
      </c>
      <c r="AZ40" s="15">
        <f t="shared" si="18"/>
        <v>0</v>
      </c>
      <c r="BA40" s="15">
        <f t="shared" si="19"/>
        <v>0</v>
      </c>
      <c r="BB40" s="15">
        <f>$AJ40</f>
        <v>0</v>
      </c>
      <c r="BC40" s="15">
        <v>1.5</v>
      </c>
      <c r="BD40" s="15">
        <v>2</v>
      </c>
      <c r="BE40" s="15">
        <v>1.3333333333333333</v>
      </c>
      <c r="BF40" s="15">
        <v>1.5</v>
      </c>
      <c r="BG40" s="15">
        <v>2.5</v>
      </c>
      <c r="BH40" s="15">
        <v>1.7666666666666664</v>
      </c>
      <c r="BI40" s="15">
        <v>3</v>
      </c>
      <c r="BJ40" s="15">
        <v>5</v>
      </c>
      <c r="BK40" s="15">
        <f t="shared" si="20"/>
        <v>0</v>
      </c>
      <c r="BL40" s="15">
        <f t="shared" si="21"/>
        <v>0</v>
      </c>
      <c r="BM40" s="15">
        <f t="shared" si="22"/>
        <v>0</v>
      </c>
      <c r="BN40" s="15" t="s">
        <v>1007</v>
      </c>
      <c r="BO40" s="15">
        <f t="shared" si="23"/>
        <v>0</v>
      </c>
      <c r="BP40" s="15">
        <f t="shared" si="24"/>
        <v>0</v>
      </c>
      <c r="BQ40" s="15">
        <f t="shared" si="25"/>
        <v>0</v>
      </c>
      <c r="BR40" s="15">
        <f t="shared" si="26"/>
        <v>0</v>
      </c>
      <c r="BU40" s="15">
        <f t="shared" si="27"/>
        <v>0</v>
      </c>
      <c r="BV40" s="15">
        <f t="shared" si="28"/>
        <v>0</v>
      </c>
      <c r="BW40" s="15">
        <f t="shared" si="29"/>
        <v>0</v>
      </c>
      <c r="BX40" s="15">
        <f t="shared" si="30"/>
        <v>0</v>
      </c>
      <c r="BY40" s="15" t="s">
        <v>1007</v>
      </c>
      <c r="BZ40" s="15" t="s">
        <v>1007</v>
      </c>
      <c r="CA40" s="15" t="s">
        <v>1007</v>
      </c>
      <c r="CB40" s="15" t="s">
        <v>1007</v>
      </c>
      <c r="CC40" s="15" t="s">
        <v>1007</v>
      </c>
      <c r="CD40" s="166">
        <v>4.5999999999999996</v>
      </c>
      <c r="CE40" s="166">
        <v>4</v>
      </c>
      <c r="CF40" s="166">
        <v>4.25</v>
      </c>
      <c r="CG40" s="166">
        <v>4</v>
      </c>
      <c r="CH40" s="166">
        <v>4</v>
      </c>
      <c r="CI40" s="166">
        <v>4</v>
      </c>
      <c r="CJ40" s="27">
        <f t="shared" si="4"/>
        <v>4.1416666666666666</v>
      </c>
      <c r="CK40" s="15">
        <f t="shared" si="31"/>
        <v>0.99999999999999956</v>
      </c>
      <c r="CL40" s="15">
        <f t="shared" si="32"/>
        <v>-0.33333333333333304</v>
      </c>
      <c r="CM40" s="27">
        <f t="shared" si="33"/>
        <v>0.75</v>
      </c>
      <c r="CN40" s="27">
        <f t="shared" si="34"/>
        <v>-0.59999999999999964</v>
      </c>
      <c r="CO40" s="27">
        <f t="shared" si="35"/>
        <v>1.6666666666666665</v>
      </c>
      <c r="CP40" s="27">
        <f t="shared" si="36"/>
        <v>0.75</v>
      </c>
      <c r="CQ40" s="27">
        <f t="shared" si="37"/>
        <v>0.53888888888888919</v>
      </c>
      <c r="CR40" s="27"/>
    </row>
    <row r="41" spans="1:96" x14ac:dyDescent="0.2">
      <c r="A41" s="15">
        <v>68</v>
      </c>
      <c r="B41" s="23">
        <v>1</v>
      </c>
      <c r="C41" s="15">
        <v>2</v>
      </c>
      <c r="D41" s="15">
        <f t="shared" si="5"/>
        <v>1</v>
      </c>
      <c r="E41" s="15">
        <f t="shared" si="39"/>
        <v>0</v>
      </c>
      <c r="F41" s="15">
        <f t="shared" si="40"/>
        <v>0</v>
      </c>
      <c r="G41" s="15">
        <f t="shared" si="41"/>
        <v>0</v>
      </c>
      <c r="H41" s="15">
        <f t="shared" si="42"/>
        <v>0</v>
      </c>
      <c r="I41" s="15">
        <v>1</v>
      </c>
      <c r="J41" s="15">
        <v>58</v>
      </c>
      <c r="K41" s="15">
        <v>5</v>
      </c>
      <c r="L41" s="15">
        <f t="shared" si="6"/>
        <v>0</v>
      </c>
      <c r="M41" s="15">
        <f t="shared" si="7"/>
        <v>0</v>
      </c>
      <c r="N41" s="15">
        <f t="shared" si="8"/>
        <v>0</v>
      </c>
      <c r="O41" s="15">
        <f t="shared" si="9"/>
        <v>0</v>
      </c>
      <c r="P41" s="15">
        <f t="shared" si="10"/>
        <v>0</v>
      </c>
      <c r="Q41" s="15">
        <v>2</v>
      </c>
      <c r="R41" s="15">
        <v>4</v>
      </c>
      <c r="S41" s="15">
        <v>7</v>
      </c>
      <c r="T41" s="15">
        <v>1</v>
      </c>
      <c r="U41" s="15">
        <v>0</v>
      </c>
      <c r="V41" s="15">
        <v>1</v>
      </c>
      <c r="W41" s="15">
        <v>25000</v>
      </c>
      <c r="X41" s="15">
        <v>1</v>
      </c>
      <c r="Y41" s="15">
        <v>0</v>
      </c>
      <c r="Z41" s="15">
        <f t="shared" si="38"/>
        <v>0</v>
      </c>
      <c r="AA41" s="15">
        <f t="shared" si="11"/>
        <v>0</v>
      </c>
      <c r="AB41" s="15">
        <f t="shared" si="12"/>
        <v>1</v>
      </c>
      <c r="AC41" s="159">
        <v>8</v>
      </c>
      <c r="AD41" s="159">
        <v>1</v>
      </c>
      <c r="AE41" s="159">
        <v>60</v>
      </c>
      <c r="AF41" s="15">
        <v>1300</v>
      </c>
      <c r="AG41" s="27">
        <v>1300</v>
      </c>
      <c r="AH41" s="27">
        <f t="shared" si="13"/>
        <v>-0.59375</v>
      </c>
      <c r="AI41" s="27">
        <f t="shared" si="14"/>
        <v>1</v>
      </c>
      <c r="AJ41" s="27">
        <f t="shared" si="15"/>
        <v>-0.59375</v>
      </c>
      <c r="AQ41" s="15">
        <f t="shared" si="16"/>
        <v>0</v>
      </c>
      <c r="AR41" s="15">
        <f t="shared" si="17"/>
        <v>0</v>
      </c>
      <c r="AZ41" s="15">
        <f t="shared" si="18"/>
        <v>0</v>
      </c>
      <c r="BA41" s="15">
        <f t="shared" si="19"/>
        <v>0</v>
      </c>
      <c r="BC41" s="15">
        <v>1.5</v>
      </c>
      <c r="BD41" s="15">
        <v>2</v>
      </c>
      <c r="BE41" s="15">
        <v>1.3333333333333333</v>
      </c>
      <c r="BF41" s="15">
        <v>1.5</v>
      </c>
      <c r="BG41" s="15">
        <v>2.5</v>
      </c>
      <c r="BH41" s="15">
        <v>1.7666666666666664</v>
      </c>
      <c r="BI41" s="15">
        <v>3</v>
      </c>
      <c r="BJ41" s="15">
        <v>5</v>
      </c>
      <c r="BK41" s="15">
        <f t="shared" si="20"/>
        <v>0</v>
      </c>
      <c r="BL41" s="15">
        <f t="shared" si="21"/>
        <v>0</v>
      </c>
      <c r="BM41" s="15">
        <f t="shared" si="22"/>
        <v>0</v>
      </c>
      <c r="BN41" s="15" t="s">
        <v>1007</v>
      </c>
      <c r="BO41" s="15">
        <f t="shared" si="23"/>
        <v>0</v>
      </c>
      <c r="BP41" s="15">
        <f t="shared" si="24"/>
        <v>0</v>
      </c>
      <c r="BQ41" s="15">
        <f t="shared" si="25"/>
        <v>0</v>
      </c>
      <c r="BR41" s="15">
        <f t="shared" si="26"/>
        <v>0</v>
      </c>
      <c r="BU41" s="15">
        <f t="shared" si="27"/>
        <v>0</v>
      </c>
      <c r="BV41" s="15">
        <f t="shared" si="28"/>
        <v>0</v>
      </c>
      <c r="BW41" s="15">
        <f t="shared" si="29"/>
        <v>0</v>
      </c>
      <c r="BX41" s="15">
        <f t="shared" si="30"/>
        <v>0</v>
      </c>
      <c r="BY41" s="15" t="s">
        <v>1007</v>
      </c>
      <c r="BZ41" s="15" t="s">
        <v>1007</v>
      </c>
      <c r="CA41" s="15" t="s">
        <v>1007</v>
      </c>
      <c r="CB41" s="15" t="s">
        <v>1007</v>
      </c>
      <c r="CC41" s="15" t="s">
        <v>1007</v>
      </c>
      <c r="CD41" s="166">
        <v>3.6</v>
      </c>
      <c r="CE41" s="166">
        <v>4.333333333333333</v>
      </c>
      <c r="CF41" s="166">
        <v>3.5</v>
      </c>
      <c r="CG41" s="166">
        <v>4.5999999999999996</v>
      </c>
      <c r="CH41" s="166">
        <v>2.3333333333333335</v>
      </c>
      <c r="CI41" s="166">
        <v>3.25</v>
      </c>
      <c r="CJ41" s="27">
        <f t="shared" si="4"/>
        <v>3.6027777777777774</v>
      </c>
      <c r="CK41" s="15">
        <f t="shared" si="31"/>
        <v>-1.4</v>
      </c>
      <c r="CL41" s="15">
        <f t="shared" si="32"/>
        <v>0</v>
      </c>
      <c r="CM41" s="15">
        <f t="shared" si="33"/>
        <v>-1</v>
      </c>
      <c r="CN41" s="15">
        <f t="shared" si="34"/>
        <v>0.59999999999999964</v>
      </c>
      <c r="CO41" s="15">
        <f t="shared" si="35"/>
        <v>-0.66666666666666652</v>
      </c>
      <c r="CP41" s="15">
        <f t="shared" si="36"/>
        <v>-1</v>
      </c>
      <c r="CQ41" s="15">
        <f t="shared" si="37"/>
        <v>-0.57777777777777795</v>
      </c>
    </row>
    <row r="42" spans="1:96" x14ac:dyDescent="0.2">
      <c r="A42" s="15">
        <v>69</v>
      </c>
      <c r="B42" s="23">
        <v>1</v>
      </c>
      <c r="C42" s="15">
        <v>1</v>
      </c>
      <c r="D42" s="15">
        <f t="shared" si="5"/>
        <v>0</v>
      </c>
      <c r="E42" s="15">
        <f t="shared" si="39"/>
        <v>0</v>
      </c>
      <c r="F42" s="15">
        <f t="shared" si="40"/>
        <v>0</v>
      </c>
      <c r="G42" s="15">
        <f t="shared" si="41"/>
        <v>0</v>
      </c>
      <c r="H42" s="15">
        <f t="shared" si="42"/>
        <v>0</v>
      </c>
      <c r="I42" s="15">
        <v>0</v>
      </c>
      <c r="J42" s="15">
        <v>46</v>
      </c>
      <c r="K42" s="15">
        <v>3</v>
      </c>
      <c r="L42" s="15">
        <f t="shared" si="6"/>
        <v>0</v>
      </c>
      <c r="M42" s="15">
        <f t="shared" si="7"/>
        <v>0</v>
      </c>
      <c r="N42" s="15">
        <f t="shared" si="8"/>
        <v>0</v>
      </c>
      <c r="O42" s="15">
        <f t="shared" si="9"/>
        <v>1</v>
      </c>
      <c r="P42" s="15">
        <f t="shared" si="10"/>
        <v>0</v>
      </c>
      <c r="Q42" s="15">
        <v>2</v>
      </c>
      <c r="R42" s="15">
        <v>4</v>
      </c>
      <c r="S42" s="15">
        <v>7</v>
      </c>
      <c r="T42" s="15">
        <v>0</v>
      </c>
      <c r="U42" s="15">
        <v>0</v>
      </c>
      <c r="V42" s="15">
        <v>1</v>
      </c>
      <c r="W42" s="15">
        <v>160000</v>
      </c>
      <c r="X42" s="15">
        <v>0</v>
      </c>
      <c r="Y42" s="15">
        <v>1</v>
      </c>
      <c r="Z42" s="15">
        <f t="shared" si="38"/>
        <v>0</v>
      </c>
      <c r="AA42" s="15">
        <f t="shared" si="11"/>
        <v>0</v>
      </c>
      <c r="AB42" s="15">
        <f t="shared" si="12"/>
        <v>1</v>
      </c>
      <c r="AC42" s="15">
        <v>7</v>
      </c>
      <c r="AD42" s="15">
        <v>3</v>
      </c>
      <c r="AE42" s="15">
        <v>5</v>
      </c>
      <c r="AF42" s="15">
        <v>9600</v>
      </c>
      <c r="AG42" s="27">
        <v>3200</v>
      </c>
      <c r="AH42" s="27">
        <f t="shared" si="13"/>
        <v>0</v>
      </c>
      <c r="AI42" s="27">
        <f t="shared" si="14"/>
        <v>1</v>
      </c>
      <c r="AJ42" s="27">
        <f t="shared" si="15"/>
        <v>0</v>
      </c>
      <c r="AQ42" s="15">
        <f t="shared" si="16"/>
        <v>0</v>
      </c>
      <c r="AR42" s="15">
        <f t="shared" si="17"/>
        <v>0</v>
      </c>
      <c r="AZ42" s="15">
        <f t="shared" si="18"/>
        <v>0</v>
      </c>
      <c r="BA42" s="15">
        <f t="shared" si="19"/>
        <v>0</v>
      </c>
      <c r="BB42" s="15">
        <f>$AJ42</f>
        <v>0</v>
      </c>
      <c r="BC42" s="15">
        <v>4</v>
      </c>
      <c r="BD42" s="15">
        <v>4.333333333333333</v>
      </c>
      <c r="BE42" s="15">
        <v>4.333333333333333</v>
      </c>
      <c r="BF42" s="15">
        <v>3.5</v>
      </c>
      <c r="BG42" s="15">
        <v>3.5</v>
      </c>
      <c r="BH42" s="15">
        <v>3.9333333333333327</v>
      </c>
      <c r="BI42" s="15">
        <v>5</v>
      </c>
      <c r="BJ42" s="15">
        <v>2</v>
      </c>
      <c r="BK42" s="15">
        <f t="shared" si="20"/>
        <v>1</v>
      </c>
      <c r="BL42" s="15">
        <f t="shared" si="21"/>
        <v>0</v>
      </c>
      <c r="BM42" s="15">
        <f t="shared" si="22"/>
        <v>0</v>
      </c>
      <c r="BN42" s="15">
        <v>2</v>
      </c>
      <c r="BO42" s="15">
        <f t="shared" si="23"/>
        <v>1</v>
      </c>
      <c r="BP42" s="15">
        <f t="shared" si="24"/>
        <v>0</v>
      </c>
      <c r="BQ42" s="15">
        <f t="shared" si="25"/>
        <v>0</v>
      </c>
      <c r="BR42" s="15">
        <f t="shared" si="26"/>
        <v>0</v>
      </c>
      <c r="BS42" s="15">
        <v>4</v>
      </c>
      <c r="BT42" s="15">
        <v>1</v>
      </c>
      <c r="BU42" s="15">
        <f t="shared" si="27"/>
        <v>0</v>
      </c>
      <c r="BV42" s="15">
        <f t="shared" si="28"/>
        <v>0</v>
      </c>
      <c r="BW42" s="15">
        <f t="shared" si="29"/>
        <v>0</v>
      </c>
      <c r="BX42" s="15">
        <f t="shared" si="30"/>
        <v>0</v>
      </c>
      <c r="BY42" s="15">
        <v>1</v>
      </c>
      <c r="BZ42" s="15">
        <v>1</v>
      </c>
      <c r="CA42" s="15">
        <v>1</v>
      </c>
      <c r="CB42" s="15">
        <v>1</v>
      </c>
      <c r="CC42" s="15">
        <v>1</v>
      </c>
      <c r="CD42" s="27">
        <v>5</v>
      </c>
      <c r="CE42" s="27">
        <v>4.333333333333333</v>
      </c>
      <c r="CF42" s="27">
        <v>4.5</v>
      </c>
      <c r="CG42" s="27">
        <v>4</v>
      </c>
      <c r="CH42" s="27">
        <v>3</v>
      </c>
      <c r="CI42" s="27">
        <v>4.25</v>
      </c>
      <c r="CJ42" s="27">
        <f t="shared" si="4"/>
        <v>4.1805555555555554</v>
      </c>
      <c r="CK42" s="15">
        <f t="shared" si="31"/>
        <v>0.59999999999999964</v>
      </c>
      <c r="CL42" s="15">
        <f t="shared" si="32"/>
        <v>0.33333333333333304</v>
      </c>
      <c r="CM42" s="15">
        <f t="shared" si="33"/>
        <v>0.75</v>
      </c>
      <c r="CN42" s="15">
        <f t="shared" si="34"/>
        <v>0.20000000000000018</v>
      </c>
      <c r="CO42" s="15">
        <f t="shared" si="35"/>
        <v>-1</v>
      </c>
      <c r="CP42" s="15">
        <f t="shared" si="36"/>
        <v>-0.25</v>
      </c>
      <c r="CQ42" s="15">
        <f t="shared" si="37"/>
        <v>0.10555555555555518</v>
      </c>
    </row>
    <row r="43" spans="1:96" x14ac:dyDescent="0.2">
      <c r="A43" s="15">
        <v>69</v>
      </c>
      <c r="B43" s="23">
        <v>1</v>
      </c>
      <c r="C43" s="15">
        <v>1</v>
      </c>
      <c r="D43" s="15">
        <f t="shared" si="5"/>
        <v>0</v>
      </c>
      <c r="E43" s="15">
        <f t="shared" si="39"/>
        <v>0</v>
      </c>
      <c r="F43" s="15">
        <f t="shared" si="40"/>
        <v>0</v>
      </c>
      <c r="G43" s="15">
        <f t="shared" si="41"/>
        <v>0</v>
      </c>
      <c r="H43" s="15">
        <f t="shared" si="42"/>
        <v>0</v>
      </c>
      <c r="I43" s="15">
        <v>0</v>
      </c>
      <c r="J43" s="15">
        <v>46</v>
      </c>
      <c r="K43" s="15">
        <v>3</v>
      </c>
      <c r="L43" s="15">
        <f t="shared" si="6"/>
        <v>0</v>
      </c>
      <c r="M43" s="15">
        <f t="shared" si="7"/>
        <v>0</v>
      </c>
      <c r="N43" s="15">
        <f t="shared" si="8"/>
        <v>0</v>
      </c>
      <c r="O43" s="15">
        <f t="shared" si="9"/>
        <v>1</v>
      </c>
      <c r="P43" s="15">
        <f t="shared" si="10"/>
        <v>0</v>
      </c>
      <c r="Q43" s="15">
        <v>2</v>
      </c>
      <c r="R43" s="15">
        <v>4</v>
      </c>
      <c r="S43" s="15">
        <v>7</v>
      </c>
      <c r="T43" s="15">
        <v>0</v>
      </c>
      <c r="U43" s="15">
        <v>0</v>
      </c>
      <c r="V43" s="15">
        <v>1</v>
      </c>
      <c r="W43" s="15">
        <v>160000</v>
      </c>
      <c r="X43" s="15">
        <v>0</v>
      </c>
      <c r="Y43" s="15">
        <v>0</v>
      </c>
      <c r="Z43" s="15">
        <f t="shared" si="38"/>
        <v>0</v>
      </c>
      <c r="AA43" s="15">
        <f t="shared" si="11"/>
        <v>0</v>
      </c>
      <c r="AB43" s="15">
        <f t="shared" si="12"/>
        <v>1</v>
      </c>
      <c r="AC43" s="159">
        <v>7</v>
      </c>
      <c r="AD43" s="159">
        <v>3</v>
      </c>
      <c r="AE43" s="159">
        <v>5</v>
      </c>
      <c r="AF43" s="15">
        <v>9600</v>
      </c>
      <c r="AG43" s="27">
        <v>3200</v>
      </c>
      <c r="AH43" s="27">
        <f t="shared" si="13"/>
        <v>3.4444444444444446</v>
      </c>
      <c r="AI43" s="27">
        <f t="shared" si="14"/>
        <v>1</v>
      </c>
      <c r="AJ43" s="27">
        <f t="shared" si="15"/>
        <v>3.4444444444444446</v>
      </c>
      <c r="AQ43" s="15">
        <f t="shared" si="16"/>
        <v>0</v>
      </c>
      <c r="AR43" s="15">
        <f t="shared" si="17"/>
        <v>0</v>
      </c>
      <c r="AZ43" s="15">
        <f t="shared" si="18"/>
        <v>0</v>
      </c>
      <c r="BA43" s="15">
        <f t="shared" si="19"/>
        <v>0</v>
      </c>
      <c r="BC43" s="15">
        <v>4</v>
      </c>
      <c r="BD43" s="15">
        <v>4.333333333333333</v>
      </c>
      <c r="BE43" s="15">
        <v>4.333333333333333</v>
      </c>
      <c r="BF43" s="15">
        <v>3.5</v>
      </c>
      <c r="BG43" s="15">
        <v>3.5</v>
      </c>
      <c r="BH43" s="15">
        <v>3.9333333333333327</v>
      </c>
      <c r="BI43" s="15">
        <v>5</v>
      </c>
      <c r="BJ43" s="15">
        <v>2</v>
      </c>
      <c r="BK43" s="15">
        <f t="shared" si="20"/>
        <v>1</v>
      </c>
      <c r="BL43" s="15">
        <f t="shared" si="21"/>
        <v>0</v>
      </c>
      <c r="BM43" s="15">
        <f t="shared" si="22"/>
        <v>0</v>
      </c>
      <c r="BN43" s="15">
        <v>2</v>
      </c>
      <c r="BO43" s="15">
        <f t="shared" si="23"/>
        <v>1</v>
      </c>
      <c r="BP43" s="15">
        <f t="shared" si="24"/>
        <v>0</v>
      </c>
      <c r="BQ43" s="15">
        <f t="shared" si="25"/>
        <v>0</v>
      </c>
      <c r="BR43" s="15">
        <f t="shared" si="26"/>
        <v>0</v>
      </c>
      <c r="BS43" s="15">
        <v>4</v>
      </c>
      <c r="BT43" s="15">
        <v>1</v>
      </c>
      <c r="BU43" s="15">
        <f t="shared" si="27"/>
        <v>0</v>
      </c>
      <c r="BV43" s="15">
        <f t="shared" si="28"/>
        <v>0</v>
      </c>
      <c r="BW43" s="15">
        <f t="shared" si="29"/>
        <v>0</v>
      </c>
      <c r="BX43" s="15">
        <f t="shared" si="30"/>
        <v>0</v>
      </c>
      <c r="BY43" s="15">
        <v>1</v>
      </c>
      <c r="BZ43" s="15">
        <v>1</v>
      </c>
      <c r="CA43" s="15">
        <v>1</v>
      </c>
      <c r="CB43" s="15">
        <v>1</v>
      </c>
      <c r="CC43" s="15">
        <v>1</v>
      </c>
      <c r="CD43" s="27">
        <v>4.4000000000000004</v>
      </c>
      <c r="CE43" s="27">
        <v>4</v>
      </c>
      <c r="CF43" s="27">
        <v>3.75</v>
      </c>
      <c r="CG43" s="27">
        <v>3.8</v>
      </c>
      <c r="CH43" s="27">
        <v>4</v>
      </c>
      <c r="CI43" s="27">
        <v>4.5</v>
      </c>
      <c r="CJ43" s="27">
        <f t="shared" si="4"/>
        <v>4.0750000000000002</v>
      </c>
      <c r="CK43" s="15">
        <f t="shared" si="31"/>
        <v>1.0000000000000004</v>
      </c>
      <c r="CL43" s="15">
        <f t="shared" si="32"/>
        <v>1</v>
      </c>
      <c r="CM43" s="15">
        <f t="shared" si="33"/>
        <v>0.5</v>
      </c>
      <c r="CN43" s="15">
        <f t="shared" si="34"/>
        <v>0.39999999999999991</v>
      </c>
      <c r="CO43" s="15">
        <f t="shared" si="35"/>
        <v>1.6666666666666665</v>
      </c>
      <c r="CP43" s="15">
        <f t="shared" si="36"/>
        <v>2.75</v>
      </c>
      <c r="CQ43" s="15">
        <f t="shared" si="37"/>
        <v>1.2194444444444446</v>
      </c>
    </row>
    <row r="44" spans="1:96" x14ac:dyDescent="0.2">
      <c r="A44" s="15">
        <v>72</v>
      </c>
      <c r="B44" s="23">
        <v>0</v>
      </c>
      <c r="C44" s="15">
        <v>1</v>
      </c>
      <c r="D44" s="15">
        <f t="shared" si="5"/>
        <v>0</v>
      </c>
      <c r="E44" s="15">
        <f t="shared" si="39"/>
        <v>0</v>
      </c>
      <c r="F44" s="15">
        <f t="shared" si="40"/>
        <v>0</v>
      </c>
      <c r="G44" s="15">
        <f t="shared" si="41"/>
        <v>0</v>
      </c>
      <c r="H44" s="15">
        <f t="shared" si="42"/>
        <v>0</v>
      </c>
      <c r="I44" s="15">
        <v>1</v>
      </c>
      <c r="J44" s="15">
        <v>68</v>
      </c>
      <c r="K44" s="15">
        <v>4</v>
      </c>
      <c r="L44" s="15">
        <f t="shared" si="6"/>
        <v>0</v>
      </c>
      <c r="M44" s="15">
        <f t="shared" si="7"/>
        <v>0</v>
      </c>
      <c r="N44" s="15">
        <f t="shared" si="8"/>
        <v>0</v>
      </c>
      <c r="O44" s="15">
        <f t="shared" si="9"/>
        <v>0</v>
      </c>
      <c r="P44" s="15">
        <f t="shared" si="10"/>
        <v>1</v>
      </c>
      <c r="Q44" s="15">
        <v>2</v>
      </c>
      <c r="R44" s="15">
        <v>2</v>
      </c>
      <c r="S44" s="15">
        <v>10</v>
      </c>
      <c r="T44" s="15">
        <v>0</v>
      </c>
      <c r="U44" s="15">
        <v>1</v>
      </c>
      <c r="V44" s="15">
        <v>1</v>
      </c>
      <c r="W44" s="15">
        <v>65000</v>
      </c>
      <c r="X44" s="15">
        <v>1</v>
      </c>
      <c r="Y44" s="15">
        <v>1</v>
      </c>
      <c r="Z44" s="15">
        <f t="shared" si="38"/>
        <v>0</v>
      </c>
      <c r="AA44" s="15">
        <f t="shared" si="11"/>
        <v>0</v>
      </c>
      <c r="AB44" s="15">
        <f t="shared" si="12"/>
        <v>0</v>
      </c>
      <c r="AC44" s="15">
        <v>1</v>
      </c>
      <c r="AD44" s="15">
        <v>15</v>
      </c>
      <c r="AE44" s="15">
        <v>9</v>
      </c>
      <c r="AF44" s="15">
        <v>10800</v>
      </c>
      <c r="AG44" s="27">
        <v>720</v>
      </c>
      <c r="AH44" s="27">
        <f t="shared" si="13"/>
        <v>0.61999919000040504</v>
      </c>
      <c r="AI44" s="27">
        <f t="shared" si="14"/>
        <v>1</v>
      </c>
      <c r="AJ44" s="27">
        <f t="shared" si="15"/>
        <v>0.61999919000040504</v>
      </c>
      <c r="AQ44" s="15">
        <f t="shared" si="16"/>
        <v>0</v>
      </c>
      <c r="AR44" s="15">
        <f t="shared" si="17"/>
        <v>0</v>
      </c>
      <c r="AZ44" s="15">
        <f t="shared" si="18"/>
        <v>0</v>
      </c>
      <c r="BA44" s="15">
        <f t="shared" si="19"/>
        <v>0</v>
      </c>
      <c r="BB44" s="15">
        <f>$AJ44</f>
        <v>0.61999919000040504</v>
      </c>
      <c r="BC44" s="15">
        <v>3.25</v>
      </c>
      <c r="BD44" s="15">
        <v>4</v>
      </c>
      <c r="BE44" s="15">
        <v>3.6666666666666665</v>
      </c>
      <c r="BF44" s="15">
        <v>4.5</v>
      </c>
      <c r="BG44" s="15">
        <v>3.5</v>
      </c>
      <c r="BH44" s="15">
        <v>3.7833333333333328</v>
      </c>
      <c r="BI44" s="15">
        <v>2</v>
      </c>
      <c r="BJ44" s="15">
        <v>5</v>
      </c>
      <c r="BK44" s="15">
        <f t="shared" si="20"/>
        <v>0</v>
      </c>
      <c r="BL44" s="15">
        <f t="shared" si="21"/>
        <v>0</v>
      </c>
      <c r="BM44" s="15">
        <f t="shared" si="22"/>
        <v>0</v>
      </c>
      <c r="BN44" s="15" t="s">
        <v>1007</v>
      </c>
      <c r="BO44" s="15">
        <f t="shared" si="23"/>
        <v>0</v>
      </c>
      <c r="BP44" s="15">
        <f t="shared" si="24"/>
        <v>0</v>
      </c>
      <c r="BQ44" s="15">
        <f t="shared" si="25"/>
        <v>0</v>
      </c>
      <c r="BR44" s="15">
        <f t="shared" si="26"/>
        <v>0</v>
      </c>
      <c r="BU44" s="15">
        <f t="shared" si="27"/>
        <v>0</v>
      </c>
      <c r="BV44" s="15">
        <f t="shared" si="28"/>
        <v>0</v>
      </c>
      <c r="BW44" s="15">
        <f t="shared" si="29"/>
        <v>0</v>
      </c>
      <c r="BX44" s="15">
        <f t="shared" si="30"/>
        <v>0</v>
      </c>
      <c r="BY44" s="15" t="s">
        <v>1007</v>
      </c>
      <c r="BZ44" s="15" t="s">
        <v>1007</v>
      </c>
      <c r="CA44" s="15" t="s">
        <v>1007</v>
      </c>
      <c r="CB44" s="15" t="s">
        <v>1007</v>
      </c>
      <c r="CC44" s="15" t="s">
        <v>1007</v>
      </c>
      <c r="CD44" s="27">
        <v>3.4</v>
      </c>
      <c r="CE44" s="27">
        <v>3</v>
      </c>
      <c r="CF44" s="27">
        <v>3.25</v>
      </c>
      <c r="CG44" s="27">
        <v>3.4</v>
      </c>
      <c r="CH44" s="27">
        <v>2.3333333333333335</v>
      </c>
      <c r="CI44" s="27">
        <v>1.75</v>
      </c>
      <c r="CJ44" s="27">
        <f t="shared" si="4"/>
        <v>2.8555555555555556</v>
      </c>
      <c r="CK44" s="15">
        <f t="shared" si="31"/>
        <v>0.19999999999999973</v>
      </c>
      <c r="CL44" s="15">
        <f t="shared" si="32"/>
        <v>-0.33333333333333348</v>
      </c>
      <c r="CM44" s="15">
        <f t="shared" si="33"/>
        <v>0.25</v>
      </c>
      <c r="CN44" s="15">
        <f t="shared" si="34"/>
        <v>0</v>
      </c>
      <c r="CO44" s="15">
        <f t="shared" si="35"/>
        <v>0.33333333333333348</v>
      </c>
      <c r="CP44" s="15">
        <f t="shared" si="36"/>
        <v>0.25</v>
      </c>
      <c r="CQ44" s="15">
        <f t="shared" si="37"/>
        <v>0.1166666666666667</v>
      </c>
    </row>
    <row r="45" spans="1:96" x14ac:dyDescent="0.2">
      <c r="A45" s="15">
        <v>72</v>
      </c>
      <c r="B45" s="23">
        <v>0</v>
      </c>
      <c r="C45" s="15">
        <v>1</v>
      </c>
      <c r="D45" s="15">
        <f t="shared" si="5"/>
        <v>0</v>
      </c>
      <c r="E45" s="15">
        <f t="shared" si="39"/>
        <v>0</v>
      </c>
      <c r="F45" s="15">
        <f t="shared" si="40"/>
        <v>0</v>
      </c>
      <c r="G45" s="15">
        <f t="shared" si="41"/>
        <v>0</v>
      </c>
      <c r="H45" s="15">
        <f t="shared" si="42"/>
        <v>0</v>
      </c>
      <c r="I45" s="15">
        <v>1</v>
      </c>
      <c r="J45" s="15">
        <v>68</v>
      </c>
      <c r="K45" s="15">
        <v>4</v>
      </c>
      <c r="L45" s="15">
        <f t="shared" si="6"/>
        <v>0</v>
      </c>
      <c r="M45" s="15">
        <f t="shared" si="7"/>
        <v>0</v>
      </c>
      <c r="N45" s="15">
        <f t="shared" si="8"/>
        <v>0</v>
      </c>
      <c r="O45" s="15">
        <f t="shared" si="9"/>
        <v>0</v>
      </c>
      <c r="P45" s="15">
        <f t="shared" si="10"/>
        <v>1</v>
      </c>
      <c r="Q45" s="15">
        <v>2</v>
      </c>
      <c r="R45" s="15">
        <v>2</v>
      </c>
      <c r="S45" s="15">
        <v>10</v>
      </c>
      <c r="T45" s="15">
        <v>0</v>
      </c>
      <c r="U45" s="15">
        <v>1</v>
      </c>
      <c r="V45" s="15">
        <v>1</v>
      </c>
      <c r="W45" s="15">
        <v>65000</v>
      </c>
      <c r="X45" s="15">
        <v>1</v>
      </c>
      <c r="Y45" s="15">
        <v>0</v>
      </c>
      <c r="Z45" s="15">
        <f t="shared" si="38"/>
        <v>0</v>
      </c>
      <c r="AA45" s="15">
        <f t="shared" si="11"/>
        <v>0</v>
      </c>
      <c r="AB45" s="15">
        <f t="shared" si="12"/>
        <v>0</v>
      </c>
      <c r="AC45" s="159">
        <v>1</v>
      </c>
      <c r="AD45" s="159">
        <v>15</v>
      </c>
      <c r="AE45" s="159">
        <v>9</v>
      </c>
      <c r="AF45" s="15">
        <v>6666.67</v>
      </c>
      <c r="AG45" s="27">
        <v>444.44466666666665</v>
      </c>
      <c r="AH45" s="27">
        <f t="shared" si="13"/>
        <v>-0.53703680555555555</v>
      </c>
      <c r="AI45" s="27">
        <f t="shared" si="14"/>
        <v>1</v>
      </c>
      <c r="AJ45" s="27">
        <f t="shared" si="15"/>
        <v>-0.53703680555555555</v>
      </c>
      <c r="AQ45" s="15">
        <f t="shared" si="16"/>
        <v>0</v>
      </c>
      <c r="AR45" s="15">
        <f t="shared" si="17"/>
        <v>0</v>
      </c>
      <c r="AZ45" s="15">
        <f t="shared" si="18"/>
        <v>0</v>
      </c>
      <c r="BA45" s="15">
        <f t="shared" si="19"/>
        <v>0</v>
      </c>
      <c r="BC45" s="15">
        <v>3.25</v>
      </c>
      <c r="BD45" s="15">
        <v>4</v>
      </c>
      <c r="BE45" s="15">
        <v>3.6666666666666665</v>
      </c>
      <c r="BF45" s="15">
        <v>4.5</v>
      </c>
      <c r="BG45" s="15">
        <v>3.5</v>
      </c>
      <c r="BH45" s="15">
        <v>3.7833333333333328</v>
      </c>
      <c r="BI45" s="15">
        <v>2</v>
      </c>
      <c r="BJ45" s="15">
        <v>5</v>
      </c>
      <c r="BK45" s="15">
        <f t="shared" si="20"/>
        <v>0</v>
      </c>
      <c r="BL45" s="15">
        <f t="shared" si="21"/>
        <v>0</v>
      </c>
      <c r="BM45" s="15">
        <f t="shared" si="22"/>
        <v>0</v>
      </c>
      <c r="BN45" s="15" t="s">
        <v>1007</v>
      </c>
      <c r="BO45" s="15">
        <f t="shared" si="23"/>
        <v>0</v>
      </c>
      <c r="BP45" s="15">
        <f t="shared" si="24"/>
        <v>0</v>
      </c>
      <c r="BQ45" s="15">
        <f t="shared" si="25"/>
        <v>0</v>
      </c>
      <c r="BR45" s="15">
        <f t="shared" si="26"/>
        <v>0</v>
      </c>
      <c r="BU45" s="15">
        <f t="shared" si="27"/>
        <v>0</v>
      </c>
      <c r="BV45" s="15">
        <f t="shared" si="28"/>
        <v>0</v>
      </c>
      <c r="BW45" s="15">
        <f t="shared" si="29"/>
        <v>0</v>
      </c>
      <c r="BX45" s="15">
        <f t="shared" si="30"/>
        <v>0</v>
      </c>
      <c r="BY45" s="15" t="s">
        <v>1007</v>
      </c>
      <c r="BZ45" s="15" t="s">
        <v>1007</v>
      </c>
      <c r="CA45" s="15" t="s">
        <v>1007</v>
      </c>
      <c r="CB45" s="15" t="s">
        <v>1007</v>
      </c>
      <c r="CC45" s="15" t="s">
        <v>1007</v>
      </c>
      <c r="CD45" s="27">
        <v>3.2</v>
      </c>
      <c r="CE45" s="27">
        <v>3.3333333333333335</v>
      </c>
      <c r="CF45" s="27">
        <v>3</v>
      </c>
      <c r="CG45" s="27">
        <v>3.4</v>
      </c>
      <c r="CH45" s="27">
        <v>2</v>
      </c>
      <c r="CI45" s="27">
        <v>1.5</v>
      </c>
      <c r="CJ45" s="27">
        <f t="shared" si="4"/>
        <v>2.7388888888888889</v>
      </c>
      <c r="CK45" s="15">
        <f t="shared" si="31"/>
        <v>-1.7999999999999998</v>
      </c>
      <c r="CL45" s="15">
        <f t="shared" si="32"/>
        <v>-0.66666666666666652</v>
      </c>
      <c r="CM45" s="15">
        <f t="shared" si="33"/>
        <v>0.5</v>
      </c>
      <c r="CN45" s="15">
        <f t="shared" si="34"/>
        <v>0</v>
      </c>
      <c r="CO45" s="15">
        <f t="shared" si="35"/>
        <v>-2.333333333333333</v>
      </c>
      <c r="CP45" s="15">
        <f t="shared" si="36"/>
        <v>-3.5</v>
      </c>
      <c r="CQ45" s="15">
        <f t="shared" si="37"/>
        <v>-1.2999999999999998</v>
      </c>
    </row>
    <row r="46" spans="1:96" x14ac:dyDescent="0.2">
      <c r="A46" s="15">
        <v>73</v>
      </c>
      <c r="B46" s="23">
        <v>1</v>
      </c>
      <c r="C46" s="15">
        <v>6</v>
      </c>
      <c r="D46" s="15">
        <f t="shared" si="5"/>
        <v>0</v>
      </c>
      <c r="E46" s="15">
        <f t="shared" si="39"/>
        <v>0</v>
      </c>
      <c r="F46" s="15">
        <f t="shared" si="40"/>
        <v>0</v>
      </c>
      <c r="G46" s="15">
        <f t="shared" si="41"/>
        <v>0</v>
      </c>
      <c r="H46" s="15">
        <f t="shared" si="42"/>
        <v>1</v>
      </c>
      <c r="I46" s="15">
        <v>1</v>
      </c>
      <c r="J46" s="15">
        <v>79</v>
      </c>
      <c r="K46" s="15">
        <v>3</v>
      </c>
      <c r="L46" s="15">
        <f t="shared" si="6"/>
        <v>0</v>
      </c>
      <c r="M46" s="15">
        <f t="shared" si="7"/>
        <v>0</v>
      </c>
      <c r="N46" s="15">
        <f t="shared" si="8"/>
        <v>0</v>
      </c>
      <c r="O46" s="15">
        <f t="shared" si="9"/>
        <v>1</v>
      </c>
      <c r="P46" s="15">
        <f t="shared" si="10"/>
        <v>0</v>
      </c>
      <c r="Q46" s="15">
        <v>2</v>
      </c>
      <c r="R46" s="15">
        <v>7</v>
      </c>
      <c r="S46" s="15">
        <v>20</v>
      </c>
      <c r="T46" s="15">
        <v>1</v>
      </c>
      <c r="U46" s="15">
        <v>0</v>
      </c>
      <c r="V46" s="15">
        <v>0</v>
      </c>
      <c r="W46" s="15">
        <v>0</v>
      </c>
      <c r="X46" s="15">
        <v>1</v>
      </c>
      <c r="Y46" s="15">
        <v>1</v>
      </c>
      <c r="Z46" s="15">
        <f t="shared" si="38"/>
        <v>0</v>
      </c>
      <c r="AA46" s="15">
        <f t="shared" si="11"/>
        <v>0</v>
      </c>
      <c r="AB46" s="15">
        <f t="shared" si="12"/>
        <v>1</v>
      </c>
      <c r="AC46" s="15">
        <v>8</v>
      </c>
      <c r="AD46" s="15">
        <v>1.5</v>
      </c>
      <c r="AE46" s="15">
        <v>120</v>
      </c>
      <c r="AF46" s="15">
        <v>1440</v>
      </c>
      <c r="AG46" s="27">
        <v>960</v>
      </c>
      <c r="AH46" s="27">
        <f t="shared" si="13"/>
        <v>0</v>
      </c>
      <c r="AI46" s="27">
        <f t="shared" si="14"/>
        <v>1</v>
      </c>
      <c r="AJ46" s="27">
        <f t="shared" si="15"/>
        <v>0</v>
      </c>
      <c r="AQ46" s="15">
        <f t="shared" si="16"/>
        <v>0</v>
      </c>
      <c r="AR46" s="15">
        <f t="shared" si="17"/>
        <v>0</v>
      </c>
      <c r="AZ46" s="15">
        <f t="shared" si="18"/>
        <v>0</v>
      </c>
      <c r="BA46" s="15">
        <f t="shared" si="19"/>
        <v>0</v>
      </c>
      <c r="BB46" s="15">
        <f>$AJ46</f>
        <v>0</v>
      </c>
      <c r="BC46" s="15">
        <v>2</v>
      </c>
      <c r="BD46" s="15">
        <v>2.3333333333333335</v>
      </c>
      <c r="BE46" s="15">
        <v>1.3333333333333333</v>
      </c>
      <c r="BF46" s="15">
        <v>2.5</v>
      </c>
      <c r="BG46" s="15">
        <v>1</v>
      </c>
      <c r="BH46" s="15">
        <v>1.8333333333333335</v>
      </c>
      <c r="BI46" s="15">
        <v>3</v>
      </c>
      <c r="BJ46" s="15">
        <v>5</v>
      </c>
      <c r="BK46" s="15">
        <f t="shared" si="20"/>
        <v>0</v>
      </c>
      <c r="BL46" s="15">
        <f t="shared" si="21"/>
        <v>0</v>
      </c>
      <c r="BM46" s="15">
        <f t="shared" si="22"/>
        <v>0</v>
      </c>
      <c r="BN46" s="15" t="s">
        <v>1007</v>
      </c>
      <c r="BO46" s="15">
        <f t="shared" si="23"/>
        <v>0</v>
      </c>
      <c r="BP46" s="15">
        <f t="shared" si="24"/>
        <v>0</v>
      </c>
      <c r="BQ46" s="15">
        <f t="shared" si="25"/>
        <v>0</v>
      </c>
      <c r="BR46" s="15">
        <f t="shared" si="26"/>
        <v>0</v>
      </c>
      <c r="BU46" s="15">
        <f t="shared" si="27"/>
        <v>0</v>
      </c>
      <c r="BV46" s="15">
        <f t="shared" si="28"/>
        <v>0</v>
      </c>
      <c r="BW46" s="15">
        <f t="shared" si="29"/>
        <v>0</v>
      </c>
      <c r="BX46" s="15">
        <f t="shared" si="30"/>
        <v>0</v>
      </c>
      <c r="BY46" s="15" t="s">
        <v>1007</v>
      </c>
      <c r="BZ46" s="15" t="s">
        <v>1007</v>
      </c>
      <c r="CA46" s="15" t="s">
        <v>1007</v>
      </c>
      <c r="CB46" s="15" t="s">
        <v>1007</v>
      </c>
      <c r="CC46" s="15" t="s">
        <v>1007</v>
      </c>
      <c r="CD46" s="27">
        <v>5</v>
      </c>
      <c r="CE46" s="27">
        <v>4</v>
      </c>
      <c r="CF46" s="27">
        <v>2.5</v>
      </c>
      <c r="CG46" s="27">
        <v>3.4</v>
      </c>
      <c r="CH46" s="27">
        <v>4.333333333333333</v>
      </c>
      <c r="CI46" s="27">
        <v>5</v>
      </c>
      <c r="CJ46" s="27">
        <f t="shared" si="4"/>
        <v>4.0388888888888888</v>
      </c>
      <c r="CK46" s="15">
        <f t="shared" si="31"/>
        <v>0.20000000000000018</v>
      </c>
      <c r="CL46" s="15">
        <f t="shared" si="32"/>
        <v>0</v>
      </c>
      <c r="CM46" s="15">
        <f t="shared" si="33"/>
        <v>-1.25</v>
      </c>
      <c r="CN46" s="15">
        <f t="shared" si="34"/>
        <v>-0.39999999999999991</v>
      </c>
      <c r="CO46" s="15">
        <f t="shared" si="35"/>
        <v>1.333333333333333</v>
      </c>
      <c r="CP46" s="15">
        <f t="shared" si="36"/>
        <v>1.25</v>
      </c>
      <c r="CQ46" s="15">
        <f t="shared" si="37"/>
        <v>0.18888888888888866</v>
      </c>
    </row>
    <row r="47" spans="1:96" x14ac:dyDescent="0.2">
      <c r="A47" s="15">
        <v>73</v>
      </c>
      <c r="B47" s="23">
        <v>1</v>
      </c>
      <c r="C47" s="15">
        <v>6</v>
      </c>
      <c r="D47" s="15">
        <f t="shared" si="5"/>
        <v>0</v>
      </c>
      <c r="E47" s="15">
        <f t="shared" si="39"/>
        <v>0</v>
      </c>
      <c r="F47" s="15">
        <f t="shared" si="40"/>
        <v>0</v>
      </c>
      <c r="G47" s="15">
        <f t="shared" si="41"/>
        <v>0</v>
      </c>
      <c r="H47" s="15">
        <f t="shared" si="42"/>
        <v>1</v>
      </c>
      <c r="I47" s="15">
        <v>1</v>
      </c>
      <c r="J47" s="15">
        <v>79</v>
      </c>
      <c r="K47" s="15">
        <v>3</v>
      </c>
      <c r="L47" s="15">
        <f t="shared" si="6"/>
        <v>0</v>
      </c>
      <c r="M47" s="15">
        <f t="shared" si="7"/>
        <v>0</v>
      </c>
      <c r="N47" s="15">
        <f t="shared" si="8"/>
        <v>0</v>
      </c>
      <c r="O47" s="15">
        <f t="shared" si="9"/>
        <v>1</v>
      </c>
      <c r="P47" s="15">
        <f t="shared" si="10"/>
        <v>0</v>
      </c>
      <c r="Q47" s="15">
        <v>2</v>
      </c>
      <c r="R47" s="15">
        <v>7</v>
      </c>
      <c r="S47" s="15">
        <v>20</v>
      </c>
      <c r="T47" s="15">
        <v>1</v>
      </c>
      <c r="U47" s="15">
        <v>0</v>
      </c>
      <c r="V47" s="15">
        <v>0</v>
      </c>
      <c r="W47" s="15">
        <v>0</v>
      </c>
      <c r="X47" s="15">
        <v>1</v>
      </c>
      <c r="Y47" s="15">
        <v>0</v>
      </c>
      <c r="Z47" s="15">
        <f t="shared" si="38"/>
        <v>0</v>
      </c>
      <c r="AA47" s="15">
        <f t="shared" si="11"/>
        <v>0</v>
      </c>
      <c r="AB47" s="15">
        <f t="shared" si="12"/>
        <v>1</v>
      </c>
      <c r="AC47" s="159">
        <v>8</v>
      </c>
      <c r="AD47" s="159">
        <v>1.5</v>
      </c>
      <c r="AE47" s="159">
        <v>120</v>
      </c>
      <c r="AF47" s="15">
        <v>1440</v>
      </c>
      <c r="AG47" s="27">
        <v>960</v>
      </c>
      <c r="AH47" s="27">
        <f t="shared" si="13"/>
        <v>-0.46666666666666667</v>
      </c>
      <c r="AI47" s="27">
        <f t="shared" si="14"/>
        <v>1</v>
      </c>
      <c r="AJ47" s="27">
        <f t="shared" si="15"/>
        <v>-0.46666666666666667</v>
      </c>
      <c r="AQ47" s="15">
        <f t="shared" si="16"/>
        <v>0</v>
      </c>
      <c r="AR47" s="15">
        <f t="shared" si="17"/>
        <v>0</v>
      </c>
      <c r="AZ47" s="15">
        <f t="shared" si="18"/>
        <v>0</v>
      </c>
      <c r="BA47" s="15">
        <f t="shared" si="19"/>
        <v>0</v>
      </c>
      <c r="BC47" s="15">
        <v>2</v>
      </c>
      <c r="BD47" s="15">
        <v>2.3333333333333335</v>
      </c>
      <c r="BE47" s="15">
        <v>1.3333333333333333</v>
      </c>
      <c r="BF47" s="15">
        <v>2.5</v>
      </c>
      <c r="BG47" s="15">
        <v>1</v>
      </c>
      <c r="BH47" s="15">
        <v>1.8333333333333335</v>
      </c>
      <c r="BI47" s="15">
        <v>3</v>
      </c>
      <c r="BJ47" s="15">
        <v>5</v>
      </c>
      <c r="BK47" s="15">
        <f t="shared" si="20"/>
        <v>0</v>
      </c>
      <c r="BL47" s="15">
        <f t="shared" si="21"/>
        <v>0</v>
      </c>
      <c r="BM47" s="15">
        <f t="shared" si="22"/>
        <v>0</v>
      </c>
      <c r="BN47" s="15" t="s">
        <v>1007</v>
      </c>
      <c r="BO47" s="15">
        <f t="shared" si="23"/>
        <v>0</v>
      </c>
      <c r="BP47" s="15">
        <f t="shared" si="24"/>
        <v>0</v>
      </c>
      <c r="BQ47" s="15">
        <f t="shared" si="25"/>
        <v>0</v>
      </c>
      <c r="BR47" s="15">
        <f t="shared" si="26"/>
        <v>0</v>
      </c>
      <c r="BU47" s="15">
        <f t="shared" si="27"/>
        <v>0</v>
      </c>
      <c r="BV47" s="15">
        <f t="shared" si="28"/>
        <v>0</v>
      </c>
      <c r="BW47" s="15">
        <f t="shared" si="29"/>
        <v>0</v>
      </c>
      <c r="BX47" s="15">
        <f t="shared" si="30"/>
        <v>0</v>
      </c>
      <c r="BY47" s="15" t="s">
        <v>1007</v>
      </c>
      <c r="BZ47" s="15" t="s">
        <v>1007</v>
      </c>
      <c r="CA47" s="15" t="s">
        <v>1007</v>
      </c>
      <c r="CB47" s="15" t="s">
        <v>1007</v>
      </c>
      <c r="CC47" s="15" t="s">
        <v>1007</v>
      </c>
      <c r="CD47" s="27">
        <v>4.8</v>
      </c>
      <c r="CE47" s="27">
        <v>4</v>
      </c>
      <c r="CF47" s="27">
        <v>3.75</v>
      </c>
      <c r="CG47" s="27">
        <v>3.8</v>
      </c>
      <c r="CH47" s="27">
        <v>3</v>
      </c>
      <c r="CI47" s="27">
        <v>3.75</v>
      </c>
      <c r="CJ47" s="27">
        <f t="shared" si="4"/>
        <v>3.85</v>
      </c>
      <c r="CK47" s="15">
        <f t="shared" si="31"/>
        <v>0.39999999999999947</v>
      </c>
      <c r="CL47" s="15">
        <f t="shared" si="32"/>
        <v>-0.33333333333333304</v>
      </c>
      <c r="CM47" s="15">
        <f t="shared" si="33"/>
        <v>-0.25</v>
      </c>
      <c r="CN47" s="15">
        <f t="shared" si="34"/>
        <v>-0.20000000000000018</v>
      </c>
      <c r="CO47" s="15">
        <f t="shared" si="35"/>
        <v>-0.33333333333333348</v>
      </c>
      <c r="CP47" s="15">
        <f t="shared" si="36"/>
        <v>-0.5</v>
      </c>
      <c r="CQ47" s="15">
        <f t="shared" si="37"/>
        <v>-0.20277777777777795</v>
      </c>
    </row>
    <row r="48" spans="1:96" x14ac:dyDescent="0.2">
      <c r="A48" s="15">
        <v>75</v>
      </c>
      <c r="B48" s="23">
        <v>1</v>
      </c>
      <c r="C48" s="15">
        <v>1</v>
      </c>
      <c r="D48" s="15">
        <f t="shared" si="5"/>
        <v>0</v>
      </c>
      <c r="E48" s="15">
        <f t="shared" si="39"/>
        <v>0</v>
      </c>
      <c r="F48" s="15">
        <f t="shared" si="40"/>
        <v>0</v>
      </c>
      <c r="G48" s="15">
        <f t="shared" si="41"/>
        <v>0</v>
      </c>
      <c r="H48" s="15">
        <f t="shared" si="42"/>
        <v>0</v>
      </c>
      <c r="I48" s="15">
        <v>0</v>
      </c>
      <c r="J48" s="15">
        <v>64</v>
      </c>
      <c r="K48" s="15">
        <v>1</v>
      </c>
      <c r="L48" s="15">
        <f t="shared" si="6"/>
        <v>0</v>
      </c>
      <c r="M48" s="15">
        <f t="shared" si="7"/>
        <v>1</v>
      </c>
      <c r="N48" s="15">
        <f t="shared" si="8"/>
        <v>0</v>
      </c>
      <c r="O48" s="15">
        <f t="shared" si="9"/>
        <v>0</v>
      </c>
      <c r="P48" s="15">
        <f t="shared" si="10"/>
        <v>0</v>
      </c>
      <c r="Q48" s="15">
        <v>2</v>
      </c>
      <c r="R48" s="15">
        <v>6</v>
      </c>
      <c r="S48" s="15">
        <v>8</v>
      </c>
      <c r="T48" s="15">
        <v>1</v>
      </c>
      <c r="U48" s="15">
        <v>0</v>
      </c>
      <c r="V48" s="15">
        <v>1</v>
      </c>
      <c r="W48" s="15">
        <v>8000</v>
      </c>
      <c r="X48" s="15">
        <v>1</v>
      </c>
      <c r="Y48" s="15">
        <v>1</v>
      </c>
      <c r="Z48" s="15">
        <f t="shared" si="38"/>
        <v>0</v>
      </c>
      <c r="AA48" s="15">
        <f t="shared" si="11"/>
        <v>0</v>
      </c>
      <c r="AB48" s="15">
        <f t="shared" si="12"/>
        <v>1</v>
      </c>
      <c r="AC48" s="15">
        <v>8</v>
      </c>
      <c r="AD48" s="15">
        <v>1</v>
      </c>
      <c r="AE48" s="15">
        <v>35</v>
      </c>
      <c r="AF48" s="15">
        <v>1800</v>
      </c>
      <c r="AG48" s="27">
        <v>1800</v>
      </c>
      <c r="AH48" s="27">
        <f t="shared" si="13"/>
        <v>0</v>
      </c>
      <c r="AI48" s="27">
        <f t="shared" si="14"/>
        <v>1</v>
      </c>
      <c r="AJ48" s="27">
        <f t="shared" si="15"/>
        <v>0</v>
      </c>
      <c r="AQ48" s="15">
        <f t="shared" si="16"/>
        <v>0</v>
      </c>
      <c r="AR48" s="15">
        <f t="shared" si="17"/>
        <v>0</v>
      </c>
      <c r="AZ48" s="15">
        <f t="shared" si="18"/>
        <v>0</v>
      </c>
      <c r="BA48" s="15">
        <f t="shared" si="19"/>
        <v>0</v>
      </c>
      <c r="BB48" s="15">
        <f>$AJ48</f>
        <v>0</v>
      </c>
      <c r="BC48" s="15">
        <v>1.5</v>
      </c>
      <c r="BD48" s="15">
        <v>2.3333333333333335</v>
      </c>
      <c r="BE48" s="15">
        <v>1.6666666666666667</v>
      </c>
      <c r="BF48" s="15">
        <v>1.5</v>
      </c>
      <c r="BG48" s="15">
        <v>3.5</v>
      </c>
      <c r="BH48" s="15">
        <v>2.1</v>
      </c>
      <c r="BI48" s="15">
        <v>3</v>
      </c>
      <c r="BJ48" s="15">
        <v>5</v>
      </c>
      <c r="BK48" s="15">
        <f t="shared" si="20"/>
        <v>0</v>
      </c>
      <c r="BL48" s="15">
        <f t="shared" si="21"/>
        <v>0</v>
      </c>
      <c r="BM48" s="15">
        <f t="shared" si="22"/>
        <v>0</v>
      </c>
      <c r="BN48" s="15" t="s">
        <v>1007</v>
      </c>
      <c r="BO48" s="15">
        <f t="shared" si="23"/>
        <v>0</v>
      </c>
      <c r="BP48" s="15">
        <f t="shared" si="24"/>
        <v>0</v>
      </c>
      <c r="BQ48" s="15">
        <f t="shared" si="25"/>
        <v>0</v>
      </c>
      <c r="BR48" s="15">
        <f t="shared" si="26"/>
        <v>0</v>
      </c>
      <c r="BU48" s="15">
        <f t="shared" si="27"/>
        <v>0</v>
      </c>
      <c r="BV48" s="15">
        <f t="shared" si="28"/>
        <v>0</v>
      </c>
      <c r="BW48" s="15">
        <f t="shared" si="29"/>
        <v>0</v>
      </c>
      <c r="BX48" s="15">
        <f t="shared" si="30"/>
        <v>0</v>
      </c>
      <c r="BY48" s="15" t="s">
        <v>1007</v>
      </c>
      <c r="BZ48" s="15" t="s">
        <v>1007</v>
      </c>
      <c r="CA48" s="15" t="s">
        <v>1007</v>
      </c>
      <c r="CB48" s="15" t="s">
        <v>1007</v>
      </c>
      <c r="CC48" s="15" t="s">
        <v>1007</v>
      </c>
      <c r="CD48" s="166">
        <v>4.4000000000000004</v>
      </c>
      <c r="CE48" s="166">
        <v>4.333333333333333</v>
      </c>
      <c r="CF48" s="166">
        <v>4</v>
      </c>
      <c r="CG48" s="166">
        <v>4</v>
      </c>
      <c r="CH48" s="166">
        <v>3.3333333333333335</v>
      </c>
      <c r="CI48" s="166">
        <v>4.25</v>
      </c>
      <c r="CJ48" s="27">
        <f t="shared" si="4"/>
        <v>4.052777777777778</v>
      </c>
      <c r="CK48" s="15">
        <f t="shared" si="31"/>
        <v>2.2000000000000002</v>
      </c>
      <c r="CL48" s="15">
        <f t="shared" si="32"/>
        <v>0</v>
      </c>
      <c r="CM48" s="27">
        <f t="shared" si="33"/>
        <v>0.5</v>
      </c>
      <c r="CN48" s="27">
        <f t="shared" si="34"/>
        <v>0.79999999999999982</v>
      </c>
      <c r="CO48" s="27">
        <f t="shared" si="35"/>
        <v>0.33333333333333348</v>
      </c>
      <c r="CP48" s="27">
        <f t="shared" si="36"/>
        <v>0</v>
      </c>
      <c r="CQ48" s="27">
        <f t="shared" si="37"/>
        <v>0.63888888888888884</v>
      </c>
      <c r="CR48" s="27"/>
    </row>
    <row r="49" spans="1:96" x14ac:dyDescent="0.2">
      <c r="A49" s="15">
        <v>75</v>
      </c>
      <c r="B49" s="23">
        <v>1</v>
      </c>
      <c r="C49" s="15">
        <v>1</v>
      </c>
      <c r="D49" s="15">
        <f t="shared" si="5"/>
        <v>0</v>
      </c>
      <c r="E49" s="15">
        <f t="shared" si="39"/>
        <v>0</v>
      </c>
      <c r="F49" s="15">
        <f t="shared" si="40"/>
        <v>0</v>
      </c>
      <c r="G49" s="15">
        <f t="shared" si="41"/>
        <v>0</v>
      </c>
      <c r="H49" s="15">
        <f t="shared" si="42"/>
        <v>0</v>
      </c>
      <c r="I49" s="15">
        <v>0</v>
      </c>
      <c r="J49" s="15">
        <v>64</v>
      </c>
      <c r="K49" s="15">
        <v>1</v>
      </c>
      <c r="L49" s="15">
        <f t="shared" si="6"/>
        <v>0</v>
      </c>
      <c r="M49" s="15">
        <f t="shared" si="7"/>
        <v>1</v>
      </c>
      <c r="N49" s="15">
        <f t="shared" si="8"/>
        <v>0</v>
      </c>
      <c r="O49" s="15">
        <f t="shared" si="9"/>
        <v>0</v>
      </c>
      <c r="P49" s="15">
        <f t="shared" si="10"/>
        <v>0</v>
      </c>
      <c r="Q49" s="15">
        <v>2</v>
      </c>
      <c r="R49" s="15">
        <v>6</v>
      </c>
      <c r="S49" s="15">
        <v>8</v>
      </c>
      <c r="T49" s="15">
        <v>1</v>
      </c>
      <c r="U49" s="15">
        <v>0</v>
      </c>
      <c r="V49" s="15">
        <v>1</v>
      </c>
      <c r="W49" s="15">
        <v>8000</v>
      </c>
      <c r="X49" s="15">
        <v>1</v>
      </c>
      <c r="Y49" s="15">
        <v>0</v>
      </c>
      <c r="Z49" s="15">
        <f t="shared" si="38"/>
        <v>0</v>
      </c>
      <c r="AA49" s="15">
        <f t="shared" si="11"/>
        <v>0</v>
      </c>
      <c r="AB49" s="15">
        <f t="shared" si="12"/>
        <v>1</v>
      </c>
      <c r="AC49" s="159">
        <v>8</v>
      </c>
      <c r="AD49" s="159">
        <v>1</v>
      </c>
      <c r="AE49" s="159">
        <v>35</v>
      </c>
      <c r="AF49" s="15">
        <v>1800</v>
      </c>
      <c r="AG49" s="27">
        <v>1800</v>
      </c>
      <c r="AH49" s="27">
        <f t="shared" si="13"/>
        <v>-0.1</v>
      </c>
      <c r="AI49" s="27">
        <f t="shared" si="14"/>
        <v>1</v>
      </c>
      <c r="AJ49" s="27">
        <f t="shared" si="15"/>
        <v>-0.1</v>
      </c>
      <c r="AQ49" s="15">
        <f t="shared" si="16"/>
        <v>0</v>
      </c>
      <c r="AR49" s="15">
        <f t="shared" si="17"/>
        <v>0</v>
      </c>
      <c r="AZ49" s="15">
        <f t="shared" si="18"/>
        <v>0</v>
      </c>
      <c r="BA49" s="15">
        <f t="shared" si="19"/>
        <v>0</v>
      </c>
      <c r="BC49" s="15">
        <v>1.5</v>
      </c>
      <c r="BD49" s="15">
        <v>2.3333333333333335</v>
      </c>
      <c r="BE49" s="15">
        <v>1.6666666666666667</v>
      </c>
      <c r="BF49" s="15">
        <v>1.5</v>
      </c>
      <c r="BG49" s="15">
        <v>3.5</v>
      </c>
      <c r="BH49" s="15">
        <v>2.1</v>
      </c>
      <c r="BI49" s="15">
        <v>3</v>
      </c>
      <c r="BJ49" s="15">
        <v>5</v>
      </c>
      <c r="BK49" s="15">
        <f t="shared" si="20"/>
        <v>0</v>
      </c>
      <c r="BL49" s="15">
        <f t="shared" si="21"/>
        <v>0</v>
      </c>
      <c r="BM49" s="15">
        <f t="shared" si="22"/>
        <v>0</v>
      </c>
      <c r="BN49" s="15" t="s">
        <v>1007</v>
      </c>
      <c r="BO49" s="15">
        <f t="shared" si="23"/>
        <v>0</v>
      </c>
      <c r="BP49" s="15">
        <f t="shared" si="24"/>
        <v>0</v>
      </c>
      <c r="BQ49" s="15">
        <f t="shared" si="25"/>
        <v>0</v>
      </c>
      <c r="BR49" s="15">
        <f t="shared" si="26"/>
        <v>0</v>
      </c>
      <c r="BU49" s="15">
        <f t="shared" si="27"/>
        <v>0</v>
      </c>
      <c r="BV49" s="15">
        <f t="shared" si="28"/>
        <v>0</v>
      </c>
      <c r="BW49" s="15">
        <f t="shared" si="29"/>
        <v>0</v>
      </c>
      <c r="BX49" s="15">
        <f t="shared" si="30"/>
        <v>0</v>
      </c>
      <c r="BY49" s="15" t="s">
        <v>1007</v>
      </c>
      <c r="BZ49" s="15" t="s">
        <v>1007</v>
      </c>
      <c r="CA49" s="15" t="s">
        <v>1007</v>
      </c>
      <c r="CB49" s="15" t="s">
        <v>1007</v>
      </c>
      <c r="CC49" s="15" t="s">
        <v>1007</v>
      </c>
      <c r="CD49" s="166">
        <v>2.2000000000000002</v>
      </c>
      <c r="CE49" s="166">
        <v>4.333333333333333</v>
      </c>
      <c r="CF49" s="166">
        <v>3.5</v>
      </c>
      <c r="CG49" s="166">
        <v>3.2</v>
      </c>
      <c r="CH49" s="166">
        <v>3</v>
      </c>
      <c r="CI49" s="166">
        <v>4.25</v>
      </c>
      <c r="CJ49" s="27">
        <f t="shared" si="4"/>
        <v>3.4138888888888892</v>
      </c>
      <c r="CK49" s="15">
        <f t="shared" si="31"/>
        <v>-2.8</v>
      </c>
      <c r="CL49" s="15">
        <f t="shared" si="32"/>
        <v>0.66666666666666652</v>
      </c>
      <c r="CM49" s="15">
        <f t="shared" si="33"/>
        <v>-1</v>
      </c>
      <c r="CN49" s="15">
        <f t="shared" si="34"/>
        <v>-1.3999999999999995</v>
      </c>
      <c r="CO49" s="15">
        <f t="shared" si="35"/>
        <v>-0.33333333333333348</v>
      </c>
      <c r="CP49" s="15">
        <f t="shared" si="36"/>
        <v>-0.5</v>
      </c>
      <c r="CQ49" s="15">
        <f t="shared" si="37"/>
        <v>-0.89444444444444349</v>
      </c>
    </row>
    <row r="50" spans="1:96" ht="9.5" customHeight="1" x14ac:dyDescent="0.2">
      <c r="A50" s="15">
        <v>77</v>
      </c>
      <c r="B50" s="23">
        <v>1</v>
      </c>
      <c r="C50" s="15">
        <v>4</v>
      </c>
      <c r="D50" s="15">
        <f t="shared" si="5"/>
        <v>0</v>
      </c>
      <c r="E50" s="15">
        <f t="shared" si="39"/>
        <v>0</v>
      </c>
      <c r="F50" s="15">
        <f t="shared" si="40"/>
        <v>1</v>
      </c>
      <c r="G50" s="15">
        <f t="shared" si="41"/>
        <v>0</v>
      </c>
      <c r="H50" s="15">
        <f t="shared" si="42"/>
        <v>0</v>
      </c>
      <c r="I50" s="15">
        <v>0</v>
      </c>
      <c r="J50" s="15">
        <v>61</v>
      </c>
      <c r="K50" s="15">
        <v>1</v>
      </c>
      <c r="L50" s="15">
        <f t="shared" si="6"/>
        <v>0</v>
      </c>
      <c r="M50" s="15">
        <f t="shared" si="7"/>
        <v>1</v>
      </c>
      <c r="N50" s="15">
        <f t="shared" si="8"/>
        <v>0</v>
      </c>
      <c r="O50" s="15">
        <f t="shared" si="9"/>
        <v>0</v>
      </c>
      <c r="P50" s="15">
        <f t="shared" si="10"/>
        <v>0</v>
      </c>
      <c r="Q50" s="15">
        <v>2</v>
      </c>
      <c r="R50" s="15">
        <v>5</v>
      </c>
      <c r="S50" s="15">
        <v>10</v>
      </c>
      <c r="T50" s="15">
        <v>1</v>
      </c>
      <c r="U50" s="15">
        <v>0</v>
      </c>
      <c r="V50" s="15">
        <v>1</v>
      </c>
      <c r="W50" s="15">
        <v>8500</v>
      </c>
      <c r="X50" s="15">
        <v>1</v>
      </c>
      <c r="Y50" s="15">
        <v>1</v>
      </c>
      <c r="Z50" s="15">
        <f t="shared" si="38"/>
        <v>0</v>
      </c>
      <c r="AA50" s="15">
        <f t="shared" si="11"/>
        <v>0</v>
      </c>
      <c r="AB50" s="15">
        <f t="shared" si="12"/>
        <v>0</v>
      </c>
      <c r="AC50" s="15">
        <v>1</v>
      </c>
      <c r="AD50" s="15">
        <v>5</v>
      </c>
      <c r="AE50" s="15">
        <v>9.1999999999999993</v>
      </c>
      <c r="AF50" s="15">
        <v>10000</v>
      </c>
      <c r="AG50" s="27">
        <v>2000</v>
      </c>
      <c r="AH50" s="27">
        <f t="shared" si="13"/>
        <v>0</v>
      </c>
      <c r="AI50" s="27">
        <f t="shared" si="14"/>
        <v>0.5</v>
      </c>
      <c r="AJ50" s="27">
        <f t="shared" si="15"/>
        <v>0</v>
      </c>
      <c r="AK50" s="15">
        <v>5</v>
      </c>
      <c r="AL50" s="15">
        <v>5</v>
      </c>
      <c r="AM50" s="15">
        <v>7</v>
      </c>
      <c r="AN50" s="15">
        <v>5000</v>
      </c>
      <c r="AO50" s="15">
        <v>1000</v>
      </c>
      <c r="AP50" s="15">
        <f>($AO50-$AO51)/$AO51</f>
        <v>0</v>
      </c>
      <c r="AQ50" s="15">
        <f t="shared" si="16"/>
        <v>0.5</v>
      </c>
      <c r="AR50" s="15">
        <f t="shared" si="17"/>
        <v>0</v>
      </c>
      <c r="AZ50" s="15">
        <f t="shared" si="18"/>
        <v>0</v>
      </c>
      <c r="BA50" s="15">
        <f t="shared" si="19"/>
        <v>0</v>
      </c>
      <c r="BB50" s="15">
        <f>$AJ50</f>
        <v>0</v>
      </c>
      <c r="BC50" s="15">
        <v>2</v>
      </c>
      <c r="BD50" s="15">
        <v>2.3333333333333335</v>
      </c>
      <c r="BE50" s="15">
        <v>1.6666666666666667</v>
      </c>
      <c r="BF50" s="15">
        <v>1.5</v>
      </c>
      <c r="BG50" s="15">
        <v>3</v>
      </c>
      <c r="BH50" s="15">
        <v>2.1</v>
      </c>
      <c r="BI50" s="15">
        <v>3</v>
      </c>
      <c r="BJ50" s="15">
        <v>5</v>
      </c>
      <c r="BK50" s="15">
        <f t="shared" si="20"/>
        <v>0</v>
      </c>
      <c r="BL50" s="15">
        <f t="shared" si="21"/>
        <v>0</v>
      </c>
      <c r="BM50" s="15">
        <f t="shared" si="22"/>
        <v>0</v>
      </c>
      <c r="BN50" s="15" t="s">
        <v>1007</v>
      </c>
      <c r="BO50" s="15">
        <f t="shared" si="23"/>
        <v>0</v>
      </c>
      <c r="BP50" s="15">
        <f t="shared" si="24"/>
        <v>0</v>
      </c>
      <c r="BQ50" s="15">
        <f t="shared" si="25"/>
        <v>0</v>
      </c>
      <c r="BR50" s="15">
        <f t="shared" si="26"/>
        <v>0</v>
      </c>
      <c r="BU50" s="15">
        <f t="shared" si="27"/>
        <v>0</v>
      </c>
      <c r="BV50" s="15">
        <f t="shared" si="28"/>
        <v>0</v>
      </c>
      <c r="BW50" s="15">
        <f t="shared" si="29"/>
        <v>0</v>
      </c>
      <c r="BX50" s="15">
        <f t="shared" si="30"/>
        <v>0</v>
      </c>
      <c r="BY50" s="15" t="s">
        <v>1007</v>
      </c>
      <c r="BZ50" s="15" t="s">
        <v>1007</v>
      </c>
      <c r="CA50" s="15" t="s">
        <v>1007</v>
      </c>
      <c r="CB50" s="15" t="s">
        <v>1007</v>
      </c>
      <c r="CC50" s="15" t="s">
        <v>1007</v>
      </c>
      <c r="CD50" s="27">
        <v>5</v>
      </c>
      <c r="CE50" s="27">
        <v>3.6666666666666665</v>
      </c>
      <c r="CF50" s="27">
        <v>4.5</v>
      </c>
      <c r="CG50" s="27">
        <v>4.5999999999999996</v>
      </c>
      <c r="CH50" s="27">
        <v>3.3333333333333335</v>
      </c>
      <c r="CI50" s="27">
        <v>4.75</v>
      </c>
      <c r="CJ50" s="27">
        <f t="shared" si="4"/>
        <v>4.3083333333333327</v>
      </c>
      <c r="CK50" s="15">
        <f t="shared" si="31"/>
        <v>0.40000000000000036</v>
      </c>
      <c r="CL50" s="15">
        <f t="shared" si="32"/>
        <v>-0.66666666666666652</v>
      </c>
      <c r="CM50" s="15">
        <f t="shared" si="33"/>
        <v>0.25</v>
      </c>
      <c r="CN50" s="15">
        <f t="shared" si="34"/>
        <v>0.59999999999999964</v>
      </c>
      <c r="CO50" s="15">
        <f t="shared" si="35"/>
        <v>-0.66666666666666652</v>
      </c>
      <c r="CP50" s="15">
        <f t="shared" si="36"/>
        <v>0.25</v>
      </c>
      <c r="CQ50" s="15">
        <f t="shared" si="37"/>
        <v>2.7777777777776791E-2</v>
      </c>
    </row>
    <row r="51" spans="1:96" x14ac:dyDescent="0.2">
      <c r="A51" s="15">
        <v>77</v>
      </c>
      <c r="B51" s="23">
        <v>1</v>
      </c>
      <c r="C51" s="15">
        <v>4</v>
      </c>
      <c r="D51" s="15">
        <f t="shared" si="5"/>
        <v>0</v>
      </c>
      <c r="E51" s="15">
        <f t="shared" si="39"/>
        <v>0</v>
      </c>
      <c r="F51" s="15">
        <f t="shared" si="40"/>
        <v>1</v>
      </c>
      <c r="G51" s="15">
        <f t="shared" si="41"/>
        <v>0</v>
      </c>
      <c r="H51" s="15">
        <f t="shared" si="42"/>
        <v>0</v>
      </c>
      <c r="I51" s="15">
        <v>0</v>
      </c>
      <c r="J51" s="15">
        <v>61</v>
      </c>
      <c r="K51" s="15">
        <v>1</v>
      </c>
      <c r="L51" s="15">
        <f t="shared" si="6"/>
        <v>0</v>
      </c>
      <c r="M51" s="15">
        <f t="shared" si="7"/>
        <v>1</v>
      </c>
      <c r="N51" s="15">
        <f t="shared" si="8"/>
        <v>0</v>
      </c>
      <c r="O51" s="15">
        <f t="shared" si="9"/>
        <v>0</v>
      </c>
      <c r="P51" s="15">
        <f t="shared" si="10"/>
        <v>0</v>
      </c>
      <c r="Q51" s="15">
        <v>2</v>
      </c>
      <c r="R51" s="15">
        <v>5</v>
      </c>
      <c r="S51" s="15">
        <v>10</v>
      </c>
      <c r="T51" s="15">
        <v>1</v>
      </c>
      <c r="U51" s="15">
        <v>0</v>
      </c>
      <c r="V51" s="15">
        <v>1</v>
      </c>
      <c r="W51" s="15">
        <v>8500</v>
      </c>
      <c r="X51" s="15">
        <v>1</v>
      </c>
      <c r="Y51" s="15">
        <v>0</v>
      </c>
      <c r="Z51" s="15">
        <f t="shared" si="38"/>
        <v>0</v>
      </c>
      <c r="AA51" s="15">
        <f t="shared" si="11"/>
        <v>0</v>
      </c>
      <c r="AB51" s="15">
        <f t="shared" si="12"/>
        <v>0</v>
      </c>
      <c r="AC51" s="159">
        <v>1</v>
      </c>
      <c r="AD51" s="159">
        <v>5</v>
      </c>
      <c r="AE51" s="159">
        <v>9.1999999999999993</v>
      </c>
      <c r="AF51" s="15">
        <v>10000</v>
      </c>
      <c r="AG51" s="27">
        <v>2000</v>
      </c>
      <c r="AH51" s="27">
        <f t="shared" si="13"/>
        <v>-0.7142857142857143</v>
      </c>
      <c r="AI51" s="27">
        <f t="shared" si="14"/>
        <v>0.5</v>
      </c>
      <c r="AJ51" s="27">
        <f t="shared" si="15"/>
        <v>-0.35714285714285715</v>
      </c>
      <c r="AK51" s="15">
        <v>5</v>
      </c>
      <c r="AL51" s="15">
        <v>5</v>
      </c>
      <c r="AM51" s="15">
        <v>7</v>
      </c>
      <c r="AN51" s="15">
        <v>5000</v>
      </c>
      <c r="AO51" s="15">
        <v>1000</v>
      </c>
      <c r="AQ51" s="15">
        <f t="shared" si="16"/>
        <v>0.5</v>
      </c>
      <c r="AR51" s="15">
        <f t="shared" si="17"/>
        <v>0</v>
      </c>
      <c r="AZ51" s="15">
        <f t="shared" si="18"/>
        <v>0</v>
      </c>
      <c r="BA51" s="15">
        <f t="shared" si="19"/>
        <v>0</v>
      </c>
      <c r="BC51" s="15">
        <v>2</v>
      </c>
      <c r="BD51" s="15">
        <v>2.3333333333333335</v>
      </c>
      <c r="BE51" s="15">
        <v>1.6666666666666667</v>
      </c>
      <c r="BF51" s="15">
        <v>1.5</v>
      </c>
      <c r="BG51" s="15">
        <v>3</v>
      </c>
      <c r="BH51" s="15">
        <v>2.1</v>
      </c>
      <c r="BI51" s="15">
        <v>3</v>
      </c>
      <c r="BJ51" s="15">
        <v>5</v>
      </c>
      <c r="BK51" s="15">
        <f t="shared" si="20"/>
        <v>0</v>
      </c>
      <c r="BL51" s="15">
        <f t="shared" si="21"/>
        <v>0</v>
      </c>
      <c r="BM51" s="15">
        <f t="shared" si="22"/>
        <v>0</v>
      </c>
      <c r="BN51" s="15" t="s">
        <v>1007</v>
      </c>
      <c r="BO51" s="15">
        <f t="shared" si="23"/>
        <v>0</v>
      </c>
      <c r="BP51" s="15">
        <f t="shared" si="24"/>
        <v>0</v>
      </c>
      <c r="BQ51" s="15">
        <f t="shared" si="25"/>
        <v>0</v>
      </c>
      <c r="BR51" s="15">
        <f t="shared" si="26"/>
        <v>0</v>
      </c>
      <c r="BU51" s="15">
        <f t="shared" si="27"/>
        <v>0</v>
      </c>
      <c r="BV51" s="15">
        <f t="shared" si="28"/>
        <v>0</v>
      </c>
      <c r="BW51" s="15">
        <f t="shared" si="29"/>
        <v>0</v>
      </c>
      <c r="BX51" s="15">
        <f t="shared" si="30"/>
        <v>0</v>
      </c>
      <c r="BY51" s="15" t="s">
        <v>1007</v>
      </c>
      <c r="BZ51" s="15" t="s">
        <v>1007</v>
      </c>
      <c r="CA51" s="15" t="s">
        <v>1007</v>
      </c>
      <c r="CB51" s="15" t="s">
        <v>1007</v>
      </c>
      <c r="CC51" s="15" t="s">
        <v>1007</v>
      </c>
      <c r="CD51" s="27">
        <v>4.5999999999999996</v>
      </c>
      <c r="CE51" s="27">
        <v>4.333333333333333</v>
      </c>
      <c r="CF51" s="27">
        <v>4.25</v>
      </c>
      <c r="CG51" s="27">
        <v>4</v>
      </c>
      <c r="CH51" s="27">
        <v>4</v>
      </c>
      <c r="CI51" s="27">
        <v>4.5</v>
      </c>
      <c r="CJ51" s="27">
        <f t="shared" si="4"/>
        <v>4.2805555555555559</v>
      </c>
      <c r="CK51" s="15">
        <f t="shared" si="31"/>
        <v>0.19999999999999929</v>
      </c>
      <c r="CL51" s="15">
        <f t="shared" si="32"/>
        <v>0.33333333333333304</v>
      </c>
      <c r="CM51" s="15">
        <f t="shared" si="33"/>
        <v>-0.25</v>
      </c>
      <c r="CN51" s="15">
        <f t="shared" si="34"/>
        <v>0</v>
      </c>
      <c r="CO51" s="15">
        <f t="shared" si="35"/>
        <v>0.33333333333333348</v>
      </c>
      <c r="CP51" s="15">
        <f t="shared" si="36"/>
        <v>1</v>
      </c>
      <c r="CQ51" s="15">
        <f t="shared" si="37"/>
        <v>0.26944444444444482</v>
      </c>
    </row>
    <row r="52" spans="1:96" x14ac:dyDescent="0.2">
      <c r="A52" s="15">
        <v>79</v>
      </c>
      <c r="B52" s="23">
        <v>1</v>
      </c>
      <c r="C52" s="15">
        <v>2</v>
      </c>
      <c r="D52" s="15">
        <f t="shared" si="5"/>
        <v>1</v>
      </c>
      <c r="E52" s="15">
        <f t="shared" si="39"/>
        <v>0</v>
      </c>
      <c r="F52" s="15">
        <f t="shared" si="40"/>
        <v>0</v>
      </c>
      <c r="G52" s="15">
        <f t="shared" si="41"/>
        <v>0</v>
      </c>
      <c r="H52" s="15">
        <f t="shared" si="42"/>
        <v>0</v>
      </c>
      <c r="I52" s="15">
        <v>1</v>
      </c>
      <c r="J52" s="15">
        <v>52</v>
      </c>
      <c r="K52" s="15">
        <v>2</v>
      </c>
      <c r="L52" s="15">
        <f t="shared" si="6"/>
        <v>0</v>
      </c>
      <c r="M52" s="15">
        <f t="shared" si="7"/>
        <v>0</v>
      </c>
      <c r="N52" s="15">
        <f t="shared" si="8"/>
        <v>1</v>
      </c>
      <c r="O52" s="15">
        <f t="shared" si="9"/>
        <v>0</v>
      </c>
      <c r="P52" s="15">
        <f t="shared" si="10"/>
        <v>0</v>
      </c>
      <c r="Q52" s="15">
        <v>2</v>
      </c>
      <c r="R52" s="15">
        <v>4</v>
      </c>
      <c r="S52" s="15">
        <v>7</v>
      </c>
      <c r="T52" s="15">
        <v>1</v>
      </c>
      <c r="U52" s="15">
        <v>0</v>
      </c>
      <c r="V52" s="15">
        <v>0</v>
      </c>
      <c r="W52" s="15">
        <v>0</v>
      </c>
      <c r="X52" s="15">
        <v>1</v>
      </c>
      <c r="Y52" s="15">
        <v>1</v>
      </c>
      <c r="Z52" s="15">
        <f t="shared" si="38"/>
        <v>0</v>
      </c>
      <c r="AA52" s="15">
        <f t="shared" si="11"/>
        <v>0</v>
      </c>
      <c r="AB52" s="15">
        <f t="shared" si="12"/>
        <v>1</v>
      </c>
      <c r="AC52" s="15">
        <v>7</v>
      </c>
      <c r="AD52" s="15">
        <v>20</v>
      </c>
      <c r="AE52" s="15">
        <v>13</v>
      </c>
      <c r="AF52" s="15">
        <v>140000</v>
      </c>
      <c r="AG52" s="27">
        <v>7000</v>
      </c>
      <c r="AH52" s="27">
        <f t="shared" si="13"/>
        <v>-0.125</v>
      </c>
      <c r="AI52" s="27">
        <f t="shared" si="14"/>
        <v>1</v>
      </c>
      <c r="AJ52" s="27">
        <f t="shared" si="15"/>
        <v>-0.125</v>
      </c>
      <c r="AQ52" s="15">
        <f t="shared" si="16"/>
        <v>0</v>
      </c>
      <c r="AR52" s="15">
        <f t="shared" si="17"/>
        <v>0</v>
      </c>
      <c r="AZ52" s="15">
        <f t="shared" si="18"/>
        <v>0</v>
      </c>
      <c r="BA52" s="15">
        <f t="shared" si="19"/>
        <v>0</v>
      </c>
      <c r="BB52" s="15">
        <f>$AJ52</f>
        <v>-0.125</v>
      </c>
      <c r="BC52" s="15">
        <v>1.5</v>
      </c>
      <c r="BD52" s="15">
        <v>2</v>
      </c>
      <c r="BE52" s="15">
        <v>1.3333333333333333</v>
      </c>
      <c r="BF52" s="15">
        <v>2</v>
      </c>
      <c r="BG52" s="15">
        <v>3.5</v>
      </c>
      <c r="BH52" s="15">
        <v>2.0666666666666664</v>
      </c>
      <c r="BI52" s="15">
        <v>3</v>
      </c>
      <c r="BJ52" s="15">
        <v>5</v>
      </c>
      <c r="BK52" s="15">
        <f t="shared" si="20"/>
        <v>0</v>
      </c>
      <c r="BL52" s="15">
        <f t="shared" si="21"/>
        <v>0</v>
      </c>
      <c r="BM52" s="15">
        <f t="shared" si="22"/>
        <v>0</v>
      </c>
      <c r="BN52" s="15" t="s">
        <v>1007</v>
      </c>
      <c r="BO52" s="15">
        <f t="shared" si="23"/>
        <v>0</v>
      </c>
      <c r="BP52" s="15">
        <f t="shared" si="24"/>
        <v>0</v>
      </c>
      <c r="BQ52" s="15">
        <f t="shared" si="25"/>
        <v>0</v>
      </c>
      <c r="BR52" s="15">
        <f t="shared" si="26"/>
        <v>0</v>
      </c>
      <c r="BU52" s="15">
        <f t="shared" si="27"/>
        <v>0</v>
      </c>
      <c r="BV52" s="15">
        <f t="shared" si="28"/>
        <v>0</v>
      </c>
      <c r="BW52" s="15">
        <f t="shared" si="29"/>
        <v>0</v>
      </c>
      <c r="BX52" s="15">
        <f t="shared" si="30"/>
        <v>0</v>
      </c>
      <c r="BY52" s="15" t="s">
        <v>1007</v>
      </c>
      <c r="BZ52" s="15" t="s">
        <v>1007</v>
      </c>
      <c r="CA52" s="15" t="s">
        <v>1007</v>
      </c>
      <c r="CB52" s="15" t="s">
        <v>1007</v>
      </c>
      <c r="CC52" s="15" t="s">
        <v>1007</v>
      </c>
      <c r="CD52" s="166">
        <v>4.4000000000000004</v>
      </c>
      <c r="CE52" s="166">
        <v>4</v>
      </c>
      <c r="CF52" s="166">
        <v>4.5</v>
      </c>
      <c r="CG52" s="166">
        <v>4</v>
      </c>
      <c r="CH52" s="166">
        <v>3.6666666666666665</v>
      </c>
      <c r="CI52" s="166">
        <v>3.5</v>
      </c>
      <c r="CJ52" s="27">
        <f t="shared" si="4"/>
        <v>4.0111111111111111</v>
      </c>
      <c r="CK52" s="15">
        <f t="shared" si="31"/>
        <v>0.60000000000000053</v>
      </c>
      <c r="CL52" s="15">
        <f t="shared" si="32"/>
        <v>1</v>
      </c>
      <c r="CM52" s="27">
        <f t="shared" si="33"/>
        <v>3</v>
      </c>
      <c r="CN52" s="27">
        <f t="shared" si="34"/>
        <v>1.6</v>
      </c>
      <c r="CO52" s="27">
        <f t="shared" si="35"/>
        <v>1.6666666666666665</v>
      </c>
      <c r="CP52" s="27">
        <f t="shared" si="36"/>
        <v>2</v>
      </c>
      <c r="CQ52" s="27">
        <f t="shared" si="37"/>
        <v>1.6444444444444444</v>
      </c>
      <c r="CR52" s="27"/>
    </row>
    <row r="53" spans="1:96" x14ac:dyDescent="0.2">
      <c r="A53" s="15">
        <v>79</v>
      </c>
      <c r="B53" s="23">
        <v>1</v>
      </c>
      <c r="C53" s="15">
        <v>2</v>
      </c>
      <c r="D53" s="15">
        <f t="shared" si="5"/>
        <v>1</v>
      </c>
      <c r="E53" s="15">
        <f t="shared" si="39"/>
        <v>0</v>
      </c>
      <c r="F53" s="15">
        <f t="shared" si="40"/>
        <v>0</v>
      </c>
      <c r="G53" s="15">
        <f t="shared" si="41"/>
        <v>0</v>
      </c>
      <c r="H53" s="15">
        <f t="shared" si="42"/>
        <v>0</v>
      </c>
      <c r="I53" s="15">
        <v>1</v>
      </c>
      <c r="J53" s="15">
        <v>52</v>
      </c>
      <c r="K53" s="15">
        <v>2</v>
      </c>
      <c r="L53" s="15">
        <f t="shared" si="6"/>
        <v>0</v>
      </c>
      <c r="M53" s="15">
        <f t="shared" si="7"/>
        <v>0</v>
      </c>
      <c r="N53" s="15">
        <f t="shared" si="8"/>
        <v>1</v>
      </c>
      <c r="O53" s="15">
        <f t="shared" si="9"/>
        <v>0</v>
      </c>
      <c r="P53" s="15">
        <f t="shared" si="10"/>
        <v>0</v>
      </c>
      <c r="Q53" s="15">
        <v>2</v>
      </c>
      <c r="R53" s="15">
        <v>4</v>
      </c>
      <c r="S53" s="15">
        <v>7</v>
      </c>
      <c r="T53" s="15">
        <v>1</v>
      </c>
      <c r="U53" s="15">
        <v>0</v>
      </c>
      <c r="V53" s="15">
        <v>0</v>
      </c>
      <c r="W53" s="15">
        <v>0</v>
      </c>
      <c r="X53" s="15">
        <v>1</v>
      </c>
      <c r="Y53" s="15">
        <v>0</v>
      </c>
      <c r="Z53" s="15">
        <f t="shared" si="38"/>
        <v>0</v>
      </c>
      <c r="AA53" s="15">
        <f t="shared" si="11"/>
        <v>0</v>
      </c>
      <c r="AB53" s="15">
        <f t="shared" si="12"/>
        <v>1</v>
      </c>
      <c r="AC53" s="159">
        <v>7</v>
      </c>
      <c r="AD53" s="159">
        <v>20</v>
      </c>
      <c r="AE53" s="159">
        <v>13</v>
      </c>
      <c r="AF53" s="15">
        <v>160000</v>
      </c>
      <c r="AG53" s="27">
        <v>8000</v>
      </c>
      <c r="AH53" s="27">
        <f t="shared" si="13"/>
        <v>15</v>
      </c>
      <c r="AI53" s="27">
        <f t="shared" si="14"/>
        <v>1</v>
      </c>
      <c r="AJ53" s="27">
        <f t="shared" si="15"/>
        <v>15</v>
      </c>
      <c r="AQ53" s="15">
        <f t="shared" si="16"/>
        <v>0</v>
      </c>
      <c r="AR53" s="15">
        <f t="shared" si="17"/>
        <v>0</v>
      </c>
      <c r="AZ53" s="15">
        <f t="shared" si="18"/>
        <v>0</v>
      </c>
      <c r="BA53" s="15">
        <f t="shared" si="19"/>
        <v>0</v>
      </c>
      <c r="BC53" s="15">
        <v>1.5</v>
      </c>
      <c r="BD53" s="15">
        <v>2</v>
      </c>
      <c r="BE53" s="15">
        <v>1.3333333333333333</v>
      </c>
      <c r="BF53" s="15">
        <v>2</v>
      </c>
      <c r="BG53" s="15">
        <v>3.5</v>
      </c>
      <c r="BH53" s="15">
        <v>2.0666666666666664</v>
      </c>
      <c r="BI53" s="15">
        <v>3</v>
      </c>
      <c r="BJ53" s="15">
        <v>5</v>
      </c>
      <c r="BK53" s="15">
        <f t="shared" si="20"/>
        <v>0</v>
      </c>
      <c r="BL53" s="15">
        <f t="shared" si="21"/>
        <v>0</v>
      </c>
      <c r="BM53" s="15">
        <f t="shared" si="22"/>
        <v>0</v>
      </c>
      <c r="BN53" s="15" t="s">
        <v>1007</v>
      </c>
      <c r="BO53" s="15">
        <f t="shared" si="23"/>
        <v>0</v>
      </c>
      <c r="BP53" s="15">
        <f t="shared" si="24"/>
        <v>0</v>
      </c>
      <c r="BQ53" s="15">
        <f t="shared" si="25"/>
        <v>0</v>
      </c>
      <c r="BR53" s="15">
        <f t="shared" si="26"/>
        <v>0</v>
      </c>
      <c r="BU53" s="15">
        <f t="shared" si="27"/>
        <v>0</v>
      </c>
      <c r="BV53" s="15">
        <f t="shared" si="28"/>
        <v>0</v>
      </c>
      <c r="BW53" s="15">
        <f t="shared" si="29"/>
        <v>0</v>
      </c>
      <c r="BX53" s="15">
        <f t="shared" si="30"/>
        <v>0</v>
      </c>
      <c r="BY53" s="15" t="s">
        <v>1007</v>
      </c>
      <c r="BZ53" s="15" t="s">
        <v>1007</v>
      </c>
      <c r="CA53" s="15" t="s">
        <v>1007</v>
      </c>
      <c r="CB53" s="15" t="s">
        <v>1007</v>
      </c>
      <c r="CC53" s="15" t="s">
        <v>1007</v>
      </c>
      <c r="CD53" s="166">
        <v>3.8</v>
      </c>
      <c r="CE53" s="166">
        <v>3</v>
      </c>
      <c r="CF53" s="166">
        <v>1.5</v>
      </c>
      <c r="CG53" s="166">
        <v>2.4</v>
      </c>
      <c r="CH53" s="166">
        <v>2</v>
      </c>
      <c r="CI53" s="166">
        <v>1.5</v>
      </c>
      <c r="CJ53" s="27">
        <f t="shared" si="4"/>
        <v>2.3666666666666667</v>
      </c>
      <c r="CK53" s="15">
        <f t="shared" si="31"/>
        <v>-0.79999999999999982</v>
      </c>
      <c r="CL53" s="15">
        <f t="shared" si="32"/>
        <v>-0.33333333333333348</v>
      </c>
      <c r="CM53" s="15">
        <f t="shared" si="33"/>
        <v>-2.75</v>
      </c>
      <c r="CN53" s="15">
        <f t="shared" si="34"/>
        <v>-1.8000000000000003</v>
      </c>
      <c r="CO53" s="15">
        <f t="shared" si="35"/>
        <v>-2.333333333333333</v>
      </c>
      <c r="CP53" s="15">
        <f t="shared" si="36"/>
        <v>-2.75</v>
      </c>
      <c r="CQ53" s="15">
        <f t="shared" si="37"/>
        <v>-1.7944444444444438</v>
      </c>
    </row>
    <row r="54" spans="1:96" x14ac:dyDescent="0.2">
      <c r="A54" s="15">
        <v>83</v>
      </c>
      <c r="B54" s="23">
        <v>1</v>
      </c>
      <c r="C54" s="15">
        <v>3</v>
      </c>
      <c r="D54" s="15">
        <f t="shared" si="5"/>
        <v>0</v>
      </c>
      <c r="E54" s="15">
        <f t="shared" si="39"/>
        <v>1</v>
      </c>
      <c r="F54" s="15">
        <f t="shared" si="40"/>
        <v>0</v>
      </c>
      <c r="G54" s="15">
        <f t="shared" si="41"/>
        <v>0</v>
      </c>
      <c r="H54" s="15">
        <f t="shared" si="42"/>
        <v>0</v>
      </c>
      <c r="I54" s="15">
        <v>0</v>
      </c>
      <c r="J54" s="15">
        <v>43</v>
      </c>
      <c r="K54" s="15">
        <v>4</v>
      </c>
      <c r="L54" s="15">
        <f t="shared" si="6"/>
        <v>0</v>
      </c>
      <c r="M54" s="15">
        <f t="shared" si="7"/>
        <v>0</v>
      </c>
      <c r="N54" s="15">
        <f t="shared" si="8"/>
        <v>0</v>
      </c>
      <c r="O54" s="15">
        <f t="shared" si="9"/>
        <v>0</v>
      </c>
      <c r="P54" s="15">
        <f t="shared" si="10"/>
        <v>1</v>
      </c>
      <c r="Q54" s="15">
        <v>2</v>
      </c>
      <c r="R54" s="15">
        <v>5</v>
      </c>
      <c r="S54" s="15">
        <v>6</v>
      </c>
      <c r="T54" s="15">
        <v>0</v>
      </c>
      <c r="U54" s="15">
        <v>0</v>
      </c>
      <c r="V54" s="15">
        <v>1</v>
      </c>
      <c r="W54" s="15">
        <v>10000</v>
      </c>
      <c r="X54" s="15">
        <v>1</v>
      </c>
      <c r="Y54" s="15">
        <v>1</v>
      </c>
      <c r="Z54" s="15">
        <f t="shared" si="38"/>
        <v>0</v>
      </c>
      <c r="AA54" s="15">
        <f t="shared" si="11"/>
        <v>0</v>
      </c>
      <c r="AB54" s="15">
        <f t="shared" si="12"/>
        <v>0</v>
      </c>
      <c r="AC54" s="15">
        <v>1</v>
      </c>
      <c r="AD54" s="15">
        <v>40</v>
      </c>
      <c r="AE54" s="15">
        <v>25</v>
      </c>
      <c r="AF54" s="15">
        <v>20000</v>
      </c>
      <c r="AG54" s="27">
        <v>500</v>
      </c>
      <c r="AH54" s="27">
        <f t="shared" si="13"/>
        <v>0</v>
      </c>
      <c r="AI54" s="27">
        <f t="shared" si="14"/>
        <v>1</v>
      </c>
      <c r="AJ54" s="27">
        <f t="shared" si="15"/>
        <v>0</v>
      </c>
      <c r="AQ54" s="15">
        <f t="shared" si="16"/>
        <v>0</v>
      </c>
      <c r="AR54" s="15">
        <f t="shared" si="17"/>
        <v>0</v>
      </c>
      <c r="AZ54" s="15">
        <f t="shared" si="18"/>
        <v>0</v>
      </c>
      <c r="BA54" s="15">
        <f t="shared" si="19"/>
        <v>0</v>
      </c>
      <c r="BB54" s="15">
        <f>$AJ54</f>
        <v>0</v>
      </c>
      <c r="BC54" s="15">
        <v>1.25</v>
      </c>
      <c r="BD54" s="15">
        <v>2</v>
      </c>
      <c r="BE54" s="15">
        <v>1</v>
      </c>
      <c r="BF54" s="15">
        <v>3</v>
      </c>
      <c r="BG54" s="15">
        <v>3.5</v>
      </c>
      <c r="BH54" s="15">
        <v>2.15</v>
      </c>
      <c r="BI54" s="15">
        <v>3</v>
      </c>
      <c r="BJ54" s="15">
        <v>2</v>
      </c>
      <c r="BK54" s="15">
        <f t="shared" si="20"/>
        <v>1</v>
      </c>
      <c r="BL54" s="15">
        <f t="shared" si="21"/>
        <v>0</v>
      </c>
      <c r="BM54" s="15">
        <f t="shared" si="22"/>
        <v>0</v>
      </c>
      <c r="BN54" s="15">
        <v>3</v>
      </c>
      <c r="BO54" s="15">
        <f t="shared" si="23"/>
        <v>0</v>
      </c>
      <c r="BP54" s="15">
        <f t="shared" si="24"/>
        <v>1</v>
      </c>
      <c r="BQ54" s="15">
        <f t="shared" si="25"/>
        <v>0</v>
      </c>
      <c r="BR54" s="15">
        <f t="shared" si="26"/>
        <v>0</v>
      </c>
      <c r="BS54" s="15">
        <v>52</v>
      </c>
      <c r="BT54" s="15">
        <v>2</v>
      </c>
      <c r="BU54" s="15">
        <f t="shared" si="27"/>
        <v>1</v>
      </c>
      <c r="BV54" s="15">
        <f t="shared" si="28"/>
        <v>0</v>
      </c>
      <c r="BW54" s="15">
        <f t="shared" si="29"/>
        <v>0</v>
      </c>
      <c r="BX54" s="15">
        <f t="shared" si="30"/>
        <v>0</v>
      </c>
      <c r="BY54" s="15">
        <v>1</v>
      </c>
      <c r="BZ54" s="15">
        <v>1</v>
      </c>
      <c r="CA54" s="15">
        <v>1</v>
      </c>
      <c r="CB54" s="15">
        <v>1</v>
      </c>
      <c r="CC54" s="15">
        <v>1</v>
      </c>
      <c r="CD54" s="166">
        <v>4.5999999999999996</v>
      </c>
      <c r="CE54" s="166">
        <v>3.3333333333333335</v>
      </c>
      <c r="CF54" s="166">
        <v>4.25</v>
      </c>
      <c r="CG54" s="166">
        <v>4.2</v>
      </c>
      <c r="CH54" s="166">
        <v>4.333333333333333</v>
      </c>
      <c r="CI54" s="166">
        <v>4.25</v>
      </c>
      <c r="CJ54" s="166">
        <f t="shared" si="4"/>
        <v>4.1611111111111105</v>
      </c>
      <c r="CK54" s="15">
        <f t="shared" si="31"/>
        <v>0.99999999999999956</v>
      </c>
      <c r="CL54" s="15">
        <f t="shared" si="32"/>
        <v>1</v>
      </c>
      <c r="CM54" s="27">
        <f t="shared" si="33"/>
        <v>0.5</v>
      </c>
      <c r="CN54" s="27">
        <f t="shared" si="34"/>
        <v>0</v>
      </c>
      <c r="CO54" s="27">
        <f t="shared" si="35"/>
        <v>0.66666666666666652</v>
      </c>
      <c r="CP54" s="27">
        <f t="shared" si="36"/>
        <v>-0.75</v>
      </c>
      <c r="CQ54" s="27">
        <f t="shared" si="37"/>
        <v>0.40277777777777724</v>
      </c>
      <c r="CR54" s="27"/>
    </row>
    <row r="55" spans="1:96" x14ac:dyDescent="0.2">
      <c r="A55" s="15">
        <v>83</v>
      </c>
      <c r="B55" s="23">
        <v>1</v>
      </c>
      <c r="C55" s="15">
        <v>3</v>
      </c>
      <c r="D55" s="15">
        <f t="shared" si="5"/>
        <v>0</v>
      </c>
      <c r="E55" s="15">
        <f t="shared" si="39"/>
        <v>1</v>
      </c>
      <c r="F55" s="15">
        <f t="shared" si="40"/>
        <v>0</v>
      </c>
      <c r="G55" s="15">
        <f t="shared" si="41"/>
        <v>0</v>
      </c>
      <c r="H55" s="15">
        <f t="shared" si="42"/>
        <v>0</v>
      </c>
      <c r="I55" s="15">
        <v>0</v>
      </c>
      <c r="J55" s="15">
        <v>43</v>
      </c>
      <c r="K55" s="15">
        <v>4</v>
      </c>
      <c r="L55" s="15">
        <f t="shared" si="6"/>
        <v>0</v>
      </c>
      <c r="M55" s="15">
        <f t="shared" si="7"/>
        <v>0</v>
      </c>
      <c r="N55" s="15">
        <f t="shared" si="8"/>
        <v>0</v>
      </c>
      <c r="O55" s="15">
        <f t="shared" si="9"/>
        <v>0</v>
      </c>
      <c r="P55" s="15">
        <f t="shared" si="10"/>
        <v>1</v>
      </c>
      <c r="Q55" s="15">
        <v>2</v>
      </c>
      <c r="R55" s="15">
        <v>5</v>
      </c>
      <c r="S55" s="15">
        <v>6</v>
      </c>
      <c r="T55" s="15">
        <v>0</v>
      </c>
      <c r="U55" s="15">
        <v>0</v>
      </c>
      <c r="V55" s="15">
        <v>1</v>
      </c>
      <c r="W55" s="15">
        <v>10000</v>
      </c>
      <c r="X55" s="15">
        <v>1</v>
      </c>
      <c r="Y55" s="15">
        <v>0</v>
      </c>
      <c r="Z55" s="15">
        <f t="shared" si="38"/>
        <v>0</v>
      </c>
      <c r="AA55" s="15">
        <f t="shared" si="11"/>
        <v>0</v>
      </c>
      <c r="AB55" s="15">
        <f t="shared" si="12"/>
        <v>0</v>
      </c>
      <c r="AC55" s="159">
        <v>1</v>
      </c>
      <c r="AD55" s="159">
        <v>40</v>
      </c>
      <c r="AE55" s="159">
        <v>25</v>
      </c>
      <c r="AF55" s="15">
        <v>20000</v>
      </c>
      <c r="AG55" s="27">
        <v>500</v>
      </c>
      <c r="AH55" s="27">
        <f t="shared" si="13"/>
        <v>0.65384615384615363</v>
      </c>
      <c r="AI55" s="27">
        <f t="shared" si="14"/>
        <v>1</v>
      </c>
      <c r="AJ55" s="27">
        <f t="shared" si="15"/>
        <v>0.65384615384615363</v>
      </c>
      <c r="AQ55" s="15">
        <f t="shared" si="16"/>
        <v>0</v>
      </c>
      <c r="AR55" s="15">
        <f t="shared" si="17"/>
        <v>0</v>
      </c>
      <c r="AZ55" s="15">
        <f t="shared" si="18"/>
        <v>0</v>
      </c>
      <c r="BA55" s="15">
        <f t="shared" si="19"/>
        <v>0</v>
      </c>
      <c r="BC55" s="15">
        <v>1.25</v>
      </c>
      <c r="BD55" s="15">
        <v>2</v>
      </c>
      <c r="BE55" s="15">
        <v>1</v>
      </c>
      <c r="BF55" s="15">
        <v>3</v>
      </c>
      <c r="BG55" s="15">
        <v>3.5</v>
      </c>
      <c r="BH55" s="15">
        <v>2.15</v>
      </c>
      <c r="BI55" s="15">
        <v>3</v>
      </c>
      <c r="BJ55" s="15">
        <v>2</v>
      </c>
      <c r="BK55" s="15">
        <f t="shared" si="20"/>
        <v>1</v>
      </c>
      <c r="BL55" s="15">
        <f t="shared" si="21"/>
        <v>0</v>
      </c>
      <c r="BM55" s="15">
        <f t="shared" si="22"/>
        <v>0</v>
      </c>
      <c r="BN55" s="15">
        <v>3</v>
      </c>
      <c r="BO55" s="15">
        <f t="shared" si="23"/>
        <v>0</v>
      </c>
      <c r="BP55" s="15">
        <f t="shared" si="24"/>
        <v>1</v>
      </c>
      <c r="BQ55" s="15">
        <f t="shared" si="25"/>
        <v>0</v>
      </c>
      <c r="BR55" s="15">
        <f t="shared" si="26"/>
        <v>0</v>
      </c>
      <c r="BS55" s="15">
        <v>52</v>
      </c>
      <c r="BT55" s="15">
        <v>2</v>
      </c>
      <c r="BU55" s="15">
        <f t="shared" si="27"/>
        <v>1</v>
      </c>
      <c r="BV55" s="15">
        <f t="shared" si="28"/>
        <v>0</v>
      </c>
      <c r="BW55" s="15">
        <f t="shared" si="29"/>
        <v>0</v>
      </c>
      <c r="BX55" s="15">
        <f t="shared" si="30"/>
        <v>0</v>
      </c>
      <c r="BY55" s="15">
        <v>1</v>
      </c>
      <c r="BZ55" s="15">
        <v>1</v>
      </c>
      <c r="CA55" s="15">
        <v>1</v>
      </c>
      <c r="CB55" s="15">
        <v>1</v>
      </c>
      <c r="CC55" s="15">
        <v>1</v>
      </c>
      <c r="CD55" s="166">
        <v>3.6</v>
      </c>
      <c r="CE55" s="166">
        <v>2.3333333333333335</v>
      </c>
      <c r="CF55" s="166">
        <v>3.75</v>
      </c>
      <c r="CG55" s="166">
        <v>4.2</v>
      </c>
      <c r="CH55" s="166">
        <v>3.6666666666666665</v>
      </c>
      <c r="CI55" s="166">
        <v>5</v>
      </c>
      <c r="CJ55" s="166">
        <f t="shared" si="4"/>
        <v>3.7583333333333333</v>
      </c>
      <c r="CK55" s="15">
        <f t="shared" si="31"/>
        <v>-1.4</v>
      </c>
      <c r="CL55" s="15">
        <f t="shared" si="32"/>
        <v>-1.6666666666666665</v>
      </c>
      <c r="CM55" s="15">
        <f t="shared" si="33"/>
        <v>-0.25</v>
      </c>
      <c r="CN55" s="15">
        <f t="shared" si="34"/>
        <v>0.40000000000000036</v>
      </c>
      <c r="CO55" s="15">
        <f t="shared" si="35"/>
        <v>-0.66666666666666652</v>
      </c>
      <c r="CP55" s="15">
        <f t="shared" si="36"/>
        <v>0</v>
      </c>
      <c r="CQ55" s="15">
        <f t="shared" si="37"/>
        <v>-0.59722222222222188</v>
      </c>
    </row>
    <row r="56" spans="1:96" x14ac:dyDescent="0.2">
      <c r="A56" s="15">
        <v>84</v>
      </c>
      <c r="B56" s="23">
        <v>1</v>
      </c>
      <c r="C56" s="15">
        <v>3</v>
      </c>
      <c r="D56" s="15">
        <f t="shared" si="5"/>
        <v>0</v>
      </c>
      <c r="E56" s="15">
        <f t="shared" si="39"/>
        <v>1</v>
      </c>
      <c r="F56" s="15">
        <f t="shared" si="40"/>
        <v>0</v>
      </c>
      <c r="G56" s="15">
        <f t="shared" si="41"/>
        <v>0</v>
      </c>
      <c r="H56" s="15">
        <f t="shared" si="42"/>
        <v>0</v>
      </c>
      <c r="I56" s="15">
        <v>0</v>
      </c>
      <c r="J56" s="15">
        <v>55</v>
      </c>
      <c r="K56" s="15">
        <v>5</v>
      </c>
      <c r="L56" s="15">
        <f t="shared" si="6"/>
        <v>0</v>
      </c>
      <c r="M56" s="15">
        <f t="shared" si="7"/>
        <v>0</v>
      </c>
      <c r="N56" s="15">
        <f t="shared" si="8"/>
        <v>0</v>
      </c>
      <c r="O56" s="15">
        <f t="shared" si="9"/>
        <v>0</v>
      </c>
      <c r="P56" s="15">
        <f t="shared" si="10"/>
        <v>0</v>
      </c>
      <c r="Q56" s="15">
        <v>2</v>
      </c>
      <c r="R56" s="15">
        <v>4</v>
      </c>
      <c r="S56" s="15">
        <v>24</v>
      </c>
      <c r="T56" s="15">
        <v>0</v>
      </c>
      <c r="U56" s="15">
        <v>1</v>
      </c>
      <c r="V56" s="15">
        <v>1</v>
      </c>
      <c r="W56" s="15">
        <v>60000</v>
      </c>
      <c r="X56" s="15">
        <v>1</v>
      </c>
      <c r="Y56" s="15">
        <v>1</v>
      </c>
      <c r="Z56" s="15">
        <f t="shared" si="38"/>
        <v>0</v>
      </c>
      <c r="AA56" s="15">
        <f t="shared" si="11"/>
        <v>0</v>
      </c>
      <c r="AB56" s="15">
        <f t="shared" si="12"/>
        <v>1</v>
      </c>
      <c r="AC56" s="15">
        <v>7</v>
      </c>
      <c r="AD56" s="15">
        <v>4.3</v>
      </c>
      <c r="AE56" s="15">
        <v>30</v>
      </c>
      <c r="AF56" s="15">
        <v>1300</v>
      </c>
      <c r="AG56" s="27">
        <v>302.32558139534888</v>
      </c>
      <c r="AH56" s="27">
        <f t="shared" si="13"/>
        <v>0</v>
      </c>
      <c r="AI56" s="27">
        <f t="shared" si="14"/>
        <v>0.77338129496402885</v>
      </c>
      <c r="AJ56" s="27">
        <f t="shared" si="15"/>
        <v>0</v>
      </c>
      <c r="AK56" s="15">
        <v>8</v>
      </c>
      <c r="AL56" s="15">
        <v>1.26</v>
      </c>
      <c r="AM56" s="15">
        <v>40</v>
      </c>
      <c r="AN56" s="15">
        <v>1440</v>
      </c>
      <c r="AO56" s="15">
        <v>1142.8571428571429</v>
      </c>
      <c r="AP56" s="15">
        <f>($AO56-$AO57)/$AO57</f>
        <v>0</v>
      </c>
      <c r="AQ56" s="15">
        <f t="shared" si="16"/>
        <v>0.22661870503597123</v>
      </c>
      <c r="AR56" s="15">
        <f t="shared" si="17"/>
        <v>0</v>
      </c>
      <c r="AZ56" s="15">
        <f t="shared" si="18"/>
        <v>0</v>
      </c>
      <c r="BA56" s="15">
        <f t="shared" si="19"/>
        <v>0</v>
      </c>
      <c r="BB56" s="15">
        <f>$AJ56</f>
        <v>0</v>
      </c>
      <c r="BC56" s="15">
        <v>1.5</v>
      </c>
      <c r="BD56" s="15">
        <v>1.3333333333333333</v>
      </c>
      <c r="BE56" s="15">
        <v>1.6666666666666667</v>
      </c>
      <c r="BF56" s="15">
        <v>1.5</v>
      </c>
      <c r="BG56" s="15">
        <v>2</v>
      </c>
      <c r="BH56" s="15">
        <v>1.6</v>
      </c>
      <c r="BI56" s="15">
        <v>2</v>
      </c>
      <c r="BJ56" s="15">
        <v>5</v>
      </c>
      <c r="BK56" s="15">
        <f t="shared" si="20"/>
        <v>0</v>
      </c>
      <c r="BL56" s="15">
        <f t="shared" si="21"/>
        <v>0</v>
      </c>
      <c r="BM56" s="15">
        <f t="shared" si="22"/>
        <v>0</v>
      </c>
      <c r="BN56" s="15" t="s">
        <v>1007</v>
      </c>
      <c r="BO56" s="15">
        <f t="shared" si="23"/>
        <v>0</v>
      </c>
      <c r="BP56" s="15">
        <f t="shared" si="24"/>
        <v>0</v>
      </c>
      <c r="BQ56" s="15">
        <f t="shared" si="25"/>
        <v>0</v>
      </c>
      <c r="BR56" s="15">
        <f t="shared" si="26"/>
        <v>0</v>
      </c>
      <c r="BU56" s="15">
        <f t="shared" si="27"/>
        <v>0</v>
      </c>
      <c r="BV56" s="15">
        <f t="shared" si="28"/>
        <v>0</v>
      </c>
      <c r="BW56" s="15">
        <f t="shared" si="29"/>
        <v>0</v>
      </c>
      <c r="BX56" s="15">
        <f t="shared" si="30"/>
        <v>0</v>
      </c>
      <c r="BY56" s="15" t="s">
        <v>1007</v>
      </c>
      <c r="BZ56" s="15" t="s">
        <v>1007</v>
      </c>
      <c r="CA56" s="15" t="s">
        <v>1007</v>
      </c>
      <c r="CB56" s="15" t="s">
        <v>1007</v>
      </c>
      <c r="CC56" s="15" t="s">
        <v>1007</v>
      </c>
      <c r="CD56" s="27">
        <v>5</v>
      </c>
      <c r="CE56" s="27">
        <v>4</v>
      </c>
      <c r="CF56" s="27">
        <v>4</v>
      </c>
      <c r="CG56" s="27">
        <v>3.8</v>
      </c>
      <c r="CH56" s="27">
        <v>4.333333333333333</v>
      </c>
      <c r="CI56" s="27">
        <v>5</v>
      </c>
      <c r="CJ56" s="27">
        <f t="shared" si="4"/>
        <v>4.3555555555555552</v>
      </c>
      <c r="CK56" s="15">
        <f t="shared" si="31"/>
        <v>0.59999999999999964</v>
      </c>
      <c r="CL56" s="15">
        <f t="shared" si="32"/>
        <v>-0.33333333333333304</v>
      </c>
      <c r="CM56" s="15">
        <f t="shared" si="33"/>
        <v>-0.25</v>
      </c>
      <c r="CN56" s="15">
        <f t="shared" si="34"/>
        <v>-0.79999999999999982</v>
      </c>
      <c r="CO56" s="15">
        <f t="shared" si="35"/>
        <v>0.33333333333333304</v>
      </c>
      <c r="CP56" s="15">
        <f t="shared" si="36"/>
        <v>0.75</v>
      </c>
      <c r="CQ56" s="15">
        <f t="shared" si="37"/>
        <v>4.9999999999998934E-2</v>
      </c>
    </row>
    <row r="57" spans="1:96" x14ac:dyDescent="0.2">
      <c r="A57" s="15">
        <v>84</v>
      </c>
      <c r="B57" s="23">
        <v>1</v>
      </c>
      <c r="C57" s="15">
        <v>3</v>
      </c>
      <c r="D57" s="15">
        <f t="shared" si="5"/>
        <v>0</v>
      </c>
      <c r="E57" s="15">
        <f t="shared" si="39"/>
        <v>1</v>
      </c>
      <c r="F57" s="15">
        <f t="shared" si="40"/>
        <v>0</v>
      </c>
      <c r="G57" s="15">
        <f t="shared" si="41"/>
        <v>0</v>
      </c>
      <c r="H57" s="15">
        <f t="shared" si="42"/>
        <v>0</v>
      </c>
      <c r="I57" s="15">
        <v>0</v>
      </c>
      <c r="J57" s="15">
        <v>55</v>
      </c>
      <c r="K57" s="15">
        <v>5</v>
      </c>
      <c r="L57" s="15">
        <f t="shared" si="6"/>
        <v>0</v>
      </c>
      <c r="M57" s="15">
        <f t="shared" si="7"/>
        <v>0</v>
      </c>
      <c r="N57" s="15">
        <f t="shared" si="8"/>
        <v>0</v>
      </c>
      <c r="O57" s="15">
        <f t="shared" si="9"/>
        <v>0</v>
      </c>
      <c r="P57" s="15">
        <f t="shared" si="10"/>
        <v>0</v>
      </c>
      <c r="Q57" s="15">
        <v>2</v>
      </c>
      <c r="R57" s="15">
        <v>4</v>
      </c>
      <c r="S57" s="15">
        <v>24</v>
      </c>
      <c r="T57" s="15">
        <v>0</v>
      </c>
      <c r="U57" s="15">
        <v>1</v>
      </c>
      <c r="V57" s="15">
        <v>1</v>
      </c>
      <c r="W57" s="15">
        <v>60000</v>
      </c>
      <c r="X57" s="15">
        <v>1</v>
      </c>
      <c r="Y57" s="15">
        <v>0</v>
      </c>
      <c r="Z57" s="15">
        <f t="shared" si="38"/>
        <v>0</v>
      </c>
      <c r="AA57" s="15">
        <f t="shared" si="11"/>
        <v>0</v>
      </c>
      <c r="AB57" s="15">
        <f t="shared" si="12"/>
        <v>1</v>
      </c>
      <c r="AC57" s="159">
        <v>7</v>
      </c>
      <c r="AD57" s="159">
        <v>4.3</v>
      </c>
      <c r="AE57" s="159">
        <v>30</v>
      </c>
      <c r="AF57" s="15">
        <v>1300</v>
      </c>
      <c r="AG57" s="27">
        <v>302.32558139534888</v>
      </c>
      <c r="AH57" s="27">
        <f t="shared" si="13"/>
        <v>2.2683846637335012</v>
      </c>
      <c r="AI57" s="27">
        <f t="shared" si="14"/>
        <v>0.77338129496402885</v>
      </c>
      <c r="AJ57" s="27">
        <f t="shared" si="15"/>
        <v>1.7543262687147583</v>
      </c>
      <c r="AK57" s="15">
        <v>8</v>
      </c>
      <c r="AL57" s="15">
        <v>1.26</v>
      </c>
      <c r="AM57" s="15">
        <v>40</v>
      </c>
      <c r="AN57" s="15">
        <v>1440</v>
      </c>
      <c r="AO57" s="15">
        <v>1142.8571428571429</v>
      </c>
      <c r="AQ57" s="15">
        <f t="shared" si="16"/>
        <v>0.22661870503597123</v>
      </c>
      <c r="AR57" s="15">
        <f t="shared" si="17"/>
        <v>0</v>
      </c>
      <c r="AZ57" s="15">
        <f t="shared" si="18"/>
        <v>0</v>
      </c>
      <c r="BA57" s="15">
        <f t="shared" si="19"/>
        <v>0</v>
      </c>
      <c r="BC57" s="15">
        <v>1.5</v>
      </c>
      <c r="BD57" s="15">
        <v>1.3333333333333333</v>
      </c>
      <c r="BE57" s="15">
        <v>1.6666666666666667</v>
      </c>
      <c r="BF57" s="15">
        <v>1.5</v>
      </c>
      <c r="BG57" s="15">
        <v>2</v>
      </c>
      <c r="BH57" s="15">
        <v>1.6</v>
      </c>
      <c r="BI57" s="15">
        <v>2</v>
      </c>
      <c r="BJ57" s="15">
        <v>5</v>
      </c>
      <c r="BK57" s="15">
        <f t="shared" si="20"/>
        <v>0</v>
      </c>
      <c r="BL57" s="15">
        <f t="shared" si="21"/>
        <v>0</v>
      </c>
      <c r="BM57" s="15">
        <f t="shared" si="22"/>
        <v>0</v>
      </c>
      <c r="BN57" s="15" t="s">
        <v>1007</v>
      </c>
      <c r="BO57" s="15">
        <f t="shared" si="23"/>
        <v>0</v>
      </c>
      <c r="BP57" s="15">
        <f t="shared" si="24"/>
        <v>0</v>
      </c>
      <c r="BQ57" s="15">
        <f t="shared" si="25"/>
        <v>0</v>
      </c>
      <c r="BR57" s="15">
        <f t="shared" si="26"/>
        <v>0</v>
      </c>
      <c r="BU57" s="15">
        <f t="shared" si="27"/>
        <v>0</v>
      </c>
      <c r="BV57" s="15">
        <f t="shared" si="28"/>
        <v>0</v>
      </c>
      <c r="BW57" s="15">
        <f t="shared" si="29"/>
        <v>0</v>
      </c>
      <c r="BX57" s="15">
        <f t="shared" si="30"/>
        <v>0</v>
      </c>
      <c r="BY57" s="15" t="s">
        <v>1007</v>
      </c>
      <c r="BZ57" s="15" t="s">
        <v>1007</v>
      </c>
      <c r="CA57" s="15" t="s">
        <v>1007</v>
      </c>
      <c r="CB57" s="15" t="s">
        <v>1007</v>
      </c>
      <c r="CC57" s="15" t="s">
        <v>1007</v>
      </c>
      <c r="CD57" s="27">
        <v>4.4000000000000004</v>
      </c>
      <c r="CE57" s="27">
        <v>4.333333333333333</v>
      </c>
      <c r="CF57" s="27">
        <v>4.25</v>
      </c>
      <c r="CG57" s="27">
        <v>4.5999999999999996</v>
      </c>
      <c r="CH57" s="27">
        <v>4</v>
      </c>
      <c r="CI57" s="27">
        <v>4.25</v>
      </c>
      <c r="CJ57" s="27">
        <f t="shared" si="4"/>
        <v>4.3055555555555562</v>
      </c>
      <c r="CK57" s="15">
        <f t="shared" si="31"/>
        <v>0.40000000000000036</v>
      </c>
      <c r="CL57" s="15">
        <f t="shared" si="32"/>
        <v>0.33333333333333304</v>
      </c>
      <c r="CM57" s="15">
        <f t="shared" si="33"/>
        <v>0.25</v>
      </c>
      <c r="CN57" s="15">
        <f t="shared" si="34"/>
        <v>0.19999999999999929</v>
      </c>
      <c r="CO57" s="15">
        <f t="shared" si="35"/>
        <v>0</v>
      </c>
      <c r="CP57" s="15">
        <f t="shared" si="36"/>
        <v>-0.75</v>
      </c>
      <c r="CQ57" s="15">
        <f t="shared" si="37"/>
        <v>7.2222222222222854E-2</v>
      </c>
    </row>
    <row r="58" spans="1:96" x14ac:dyDescent="0.2">
      <c r="A58" s="15">
        <v>88</v>
      </c>
      <c r="B58" s="23">
        <v>1</v>
      </c>
      <c r="C58" s="15">
        <v>5</v>
      </c>
      <c r="D58" s="15">
        <f t="shared" si="5"/>
        <v>0</v>
      </c>
      <c r="E58" s="15">
        <f t="shared" si="39"/>
        <v>0</v>
      </c>
      <c r="F58" s="15">
        <f t="shared" si="40"/>
        <v>0</v>
      </c>
      <c r="G58" s="15">
        <f t="shared" si="41"/>
        <v>1</v>
      </c>
      <c r="H58" s="15">
        <f t="shared" si="42"/>
        <v>0</v>
      </c>
      <c r="I58" s="15">
        <v>1</v>
      </c>
      <c r="J58" s="15">
        <v>59</v>
      </c>
      <c r="K58" s="15">
        <v>5</v>
      </c>
      <c r="L58" s="15">
        <f t="shared" si="6"/>
        <v>0</v>
      </c>
      <c r="M58" s="15">
        <f t="shared" si="7"/>
        <v>0</v>
      </c>
      <c r="N58" s="15">
        <f t="shared" si="8"/>
        <v>0</v>
      </c>
      <c r="O58" s="15">
        <f t="shared" si="9"/>
        <v>0</v>
      </c>
      <c r="P58" s="15">
        <f t="shared" si="10"/>
        <v>0</v>
      </c>
      <c r="Q58" s="15">
        <v>2</v>
      </c>
      <c r="R58" s="15">
        <v>5</v>
      </c>
      <c r="S58" s="15">
        <v>27</v>
      </c>
      <c r="T58" s="15">
        <v>0</v>
      </c>
      <c r="U58" s="15">
        <v>1</v>
      </c>
      <c r="V58" s="15">
        <v>1</v>
      </c>
      <c r="W58" s="15">
        <v>160000</v>
      </c>
      <c r="X58" s="15">
        <v>0</v>
      </c>
      <c r="Y58" s="15">
        <v>1</v>
      </c>
      <c r="Z58" s="15">
        <f t="shared" si="38"/>
        <v>0</v>
      </c>
      <c r="AA58" s="15">
        <f t="shared" si="11"/>
        <v>1</v>
      </c>
      <c r="AB58" s="15">
        <f t="shared" si="12"/>
        <v>0</v>
      </c>
      <c r="AC58" s="15">
        <v>2</v>
      </c>
      <c r="AD58" s="15">
        <v>40</v>
      </c>
      <c r="AE58" s="15">
        <v>20</v>
      </c>
      <c r="AF58" s="15">
        <v>3700</v>
      </c>
      <c r="AG58" s="27">
        <v>92.5</v>
      </c>
      <c r="AH58" s="27">
        <f t="shared" si="13"/>
        <v>-0.97499999999999998</v>
      </c>
      <c r="AI58" s="27">
        <f t="shared" si="14"/>
        <v>1</v>
      </c>
      <c r="AJ58" s="27">
        <f t="shared" si="15"/>
        <v>-0.97499999999999998</v>
      </c>
      <c r="AQ58" s="15">
        <f t="shared" si="16"/>
        <v>0</v>
      </c>
      <c r="AR58" s="15">
        <f t="shared" si="17"/>
        <v>0</v>
      </c>
      <c r="AZ58" s="15">
        <f t="shared" si="18"/>
        <v>0</v>
      </c>
      <c r="BA58" s="15">
        <f t="shared" si="19"/>
        <v>0</v>
      </c>
      <c r="BB58" s="15">
        <f>$AJ58</f>
        <v>-0.97499999999999998</v>
      </c>
      <c r="BC58" s="15">
        <v>1.5</v>
      </c>
      <c r="BD58" s="15">
        <v>2.3333333333333335</v>
      </c>
      <c r="BE58" s="15">
        <v>2</v>
      </c>
      <c r="BF58" s="15">
        <v>1</v>
      </c>
      <c r="BG58" s="15">
        <v>2</v>
      </c>
      <c r="BH58" s="15">
        <v>1.7666666666666668</v>
      </c>
      <c r="BI58" s="15">
        <v>2</v>
      </c>
      <c r="BJ58" s="15">
        <v>2</v>
      </c>
      <c r="BK58" s="15">
        <f t="shared" si="20"/>
        <v>1</v>
      </c>
      <c r="BL58" s="15">
        <f t="shared" si="21"/>
        <v>0</v>
      </c>
      <c r="BM58" s="15">
        <f t="shared" si="22"/>
        <v>0</v>
      </c>
      <c r="BN58" s="15">
        <v>1</v>
      </c>
      <c r="BO58" s="15">
        <f t="shared" si="23"/>
        <v>0</v>
      </c>
      <c r="BP58" s="15">
        <f t="shared" si="24"/>
        <v>0</v>
      </c>
      <c r="BQ58" s="15">
        <f t="shared" si="25"/>
        <v>0</v>
      </c>
      <c r="BR58" s="15">
        <f t="shared" si="26"/>
        <v>0</v>
      </c>
      <c r="BS58" s="15">
        <v>4</v>
      </c>
      <c r="BT58" s="15">
        <v>1</v>
      </c>
      <c r="BU58" s="15">
        <f t="shared" si="27"/>
        <v>0</v>
      </c>
      <c r="BV58" s="15">
        <f t="shared" si="28"/>
        <v>0</v>
      </c>
      <c r="BW58" s="15">
        <f t="shared" si="29"/>
        <v>0</v>
      </c>
      <c r="BX58" s="15">
        <f t="shared" si="30"/>
        <v>0</v>
      </c>
      <c r="BY58" s="15">
        <v>1</v>
      </c>
      <c r="BZ58" s="15">
        <v>1</v>
      </c>
      <c r="CA58" s="15">
        <v>1</v>
      </c>
      <c r="CB58" s="15">
        <v>1</v>
      </c>
      <c r="CC58" s="15">
        <v>1</v>
      </c>
      <c r="CD58" s="27">
        <v>4</v>
      </c>
      <c r="CE58" s="27">
        <v>4</v>
      </c>
      <c r="CF58" s="27">
        <v>4</v>
      </c>
      <c r="CG58" s="27">
        <v>4.4000000000000004</v>
      </c>
      <c r="CH58" s="27">
        <v>4</v>
      </c>
      <c r="CI58" s="27">
        <v>5</v>
      </c>
      <c r="CJ58" s="27">
        <f t="shared" si="4"/>
        <v>4.2333333333333334</v>
      </c>
      <c r="CK58" s="15">
        <f t="shared" si="31"/>
        <v>-0.20000000000000018</v>
      </c>
      <c r="CL58" s="15">
        <f t="shared" si="32"/>
        <v>-0.33333333333333304</v>
      </c>
      <c r="CM58" s="15">
        <f t="shared" si="33"/>
        <v>-0.75</v>
      </c>
      <c r="CN58" s="15">
        <f t="shared" si="34"/>
        <v>0.60000000000000053</v>
      </c>
      <c r="CO58" s="15">
        <f t="shared" si="35"/>
        <v>0.33333333333333348</v>
      </c>
      <c r="CP58" s="15">
        <f t="shared" si="36"/>
        <v>1</v>
      </c>
      <c r="CQ58" s="15">
        <f t="shared" si="37"/>
        <v>0.10833333333333339</v>
      </c>
    </row>
    <row r="59" spans="1:96" x14ac:dyDescent="0.2">
      <c r="A59" s="15">
        <v>88</v>
      </c>
      <c r="B59" s="23">
        <v>1</v>
      </c>
      <c r="C59" s="15">
        <v>5</v>
      </c>
      <c r="D59" s="15">
        <f t="shared" si="5"/>
        <v>0</v>
      </c>
      <c r="E59" s="15">
        <f t="shared" si="39"/>
        <v>0</v>
      </c>
      <c r="F59" s="15">
        <f t="shared" si="40"/>
        <v>0</v>
      </c>
      <c r="G59" s="15">
        <f t="shared" si="41"/>
        <v>1</v>
      </c>
      <c r="H59" s="15">
        <f t="shared" si="42"/>
        <v>0</v>
      </c>
      <c r="I59" s="15">
        <v>1</v>
      </c>
      <c r="J59" s="15">
        <v>59</v>
      </c>
      <c r="K59" s="15">
        <v>5</v>
      </c>
      <c r="L59" s="15">
        <f t="shared" si="6"/>
        <v>0</v>
      </c>
      <c r="M59" s="15">
        <f t="shared" si="7"/>
        <v>0</v>
      </c>
      <c r="N59" s="15">
        <f t="shared" si="8"/>
        <v>0</v>
      </c>
      <c r="O59" s="15">
        <f t="shared" si="9"/>
        <v>0</v>
      </c>
      <c r="P59" s="15">
        <f t="shared" si="10"/>
        <v>0</v>
      </c>
      <c r="Q59" s="15">
        <v>2</v>
      </c>
      <c r="R59" s="15">
        <v>5</v>
      </c>
      <c r="S59" s="15">
        <v>27</v>
      </c>
      <c r="T59" s="15">
        <v>0</v>
      </c>
      <c r="U59" s="15">
        <v>1</v>
      </c>
      <c r="V59" s="15">
        <v>1</v>
      </c>
      <c r="W59" s="15">
        <v>160000</v>
      </c>
      <c r="X59" s="15">
        <v>0</v>
      </c>
      <c r="Y59" s="15">
        <v>0</v>
      </c>
      <c r="Z59" s="15">
        <f t="shared" si="38"/>
        <v>0</v>
      </c>
      <c r="AA59" s="15">
        <f t="shared" si="11"/>
        <v>1</v>
      </c>
      <c r="AB59" s="15">
        <f t="shared" si="12"/>
        <v>0</v>
      </c>
      <c r="AC59" s="159">
        <v>2</v>
      </c>
      <c r="AD59" s="159">
        <v>40</v>
      </c>
      <c r="AE59" s="159">
        <v>24</v>
      </c>
      <c r="AF59" s="15">
        <v>148000</v>
      </c>
      <c r="AG59" s="27">
        <v>3700</v>
      </c>
      <c r="AH59" s="27">
        <f t="shared" si="13"/>
        <v>0.85</v>
      </c>
      <c r="AI59" s="27">
        <f t="shared" si="14"/>
        <v>1</v>
      </c>
      <c r="AJ59" s="27">
        <f t="shared" si="15"/>
        <v>0.85</v>
      </c>
      <c r="AQ59" s="15">
        <f t="shared" si="16"/>
        <v>0</v>
      </c>
      <c r="AR59" s="15">
        <f t="shared" si="17"/>
        <v>0</v>
      </c>
      <c r="AZ59" s="15">
        <f t="shared" si="18"/>
        <v>0</v>
      </c>
      <c r="BA59" s="15">
        <f t="shared" si="19"/>
        <v>0</v>
      </c>
      <c r="BC59" s="15">
        <v>1.5</v>
      </c>
      <c r="BD59" s="15">
        <v>2.3333333333333335</v>
      </c>
      <c r="BE59" s="15">
        <v>2</v>
      </c>
      <c r="BF59" s="15">
        <v>1</v>
      </c>
      <c r="BG59" s="15">
        <v>2</v>
      </c>
      <c r="BH59" s="15">
        <v>1.7666666666666668</v>
      </c>
      <c r="BI59" s="15">
        <v>2</v>
      </c>
      <c r="BJ59" s="15">
        <v>2</v>
      </c>
      <c r="BK59" s="15">
        <f t="shared" si="20"/>
        <v>1</v>
      </c>
      <c r="BL59" s="15">
        <f t="shared" si="21"/>
        <v>0</v>
      </c>
      <c r="BM59" s="15">
        <f t="shared" si="22"/>
        <v>0</v>
      </c>
      <c r="BN59" s="15">
        <v>1</v>
      </c>
      <c r="BO59" s="15">
        <f t="shared" si="23"/>
        <v>0</v>
      </c>
      <c r="BP59" s="15">
        <f t="shared" si="24"/>
        <v>0</v>
      </c>
      <c r="BQ59" s="15">
        <f t="shared" si="25"/>
        <v>0</v>
      </c>
      <c r="BR59" s="15">
        <f t="shared" si="26"/>
        <v>0</v>
      </c>
      <c r="BS59" s="15">
        <v>4</v>
      </c>
      <c r="BT59" s="15">
        <v>1</v>
      </c>
      <c r="BU59" s="15">
        <f t="shared" si="27"/>
        <v>0</v>
      </c>
      <c r="BV59" s="15">
        <f t="shared" si="28"/>
        <v>0</v>
      </c>
      <c r="BW59" s="15">
        <f t="shared" si="29"/>
        <v>0</v>
      </c>
      <c r="BX59" s="15">
        <f t="shared" si="30"/>
        <v>0</v>
      </c>
      <c r="BY59" s="15">
        <v>1</v>
      </c>
      <c r="BZ59" s="15">
        <v>1</v>
      </c>
      <c r="CA59" s="15">
        <v>1</v>
      </c>
      <c r="CB59" s="15">
        <v>1</v>
      </c>
      <c r="CC59" s="15">
        <v>1</v>
      </c>
      <c r="CD59" s="27">
        <v>4.2</v>
      </c>
      <c r="CE59" s="27">
        <v>4.333333333333333</v>
      </c>
      <c r="CF59" s="27">
        <v>4.75</v>
      </c>
      <c r="CG59" s="27">
        <v>3.8</v>
      </c>
      <c r="CH59" s="27">
        <v>3.6666666666666665</v>
      </c>
      <c r="CI59" s="27">
        <v>4</v>
      </c>
      <c r="CJ59" s="27">
        <f t="shared" si="4"/>
        <v>4.125</v>
      </c>
      <c r="CK59" s="15">
        <f t="shared" si="31"/>
        <v>-0.79999999999999982</v>
      </c>
      <c r="CL59" s="15">
        <f t="shared" si="32"/>
        <v>-0.66666666666666696</v>
      </c>
      <c r="CM59" s="15">
        <f t="shared" si="33"/>
        <v>-0.25</v>
      </c>
      <c r="CN59" s="15">
        <f t="shared" si="34"/>
        <v>-0.40000000000000036</v>
      </c>
      <c r="CO59" s="15">
        <f t="shared" si="35"/>
        <v>-0.66666666666666652</v>
      </c>
      <c r="CP59" s="15">
        <f t="shared" si="36"/>
        <v>-1</v>
      </c>
      <c r="CQ59" s="15">
        <f t="shared" si="37"/>
        <v>-0.63055555555555554</v>
      </c>
    </row>
    <row r="60" spans="1:96" x14ac:dyDescent="0.2">
      <c r="A60" s="15">
        <v>89</v>
      </c>
      <c r="B60" s="23">
        <v>1</v>
      </c>
      <c r="C60" s="15">
        <v>5</v>
      </c>
      <c r="D60" s="15">
        <f t="shared" si="5"/>
        <v>0</v>
      </c>
      <c r="E60" s="15">
        <f t="shared" si="39"/>
        <v>0</v>
      </c>
      <c r="F60" s="15">
        <f t="shared" si="40"/>
        <v>0</v>
      </c>
      <c r="G60" s="15">
        <f t="shared" si="41"/>
        <v>1</v>
      </c>
      <c r="H60" s="15">
        <f t="shared" si="42"/>
        <v>0</v>
      </c>
      <c r="I60" s="15">
        <v>1</v>
      </c>
      <c r="J60" s="15">
        <v>57</v>
      </c>
      <c r="K60" s="15">
        <v>4</v>
      </c>
      <c r="L60" s="15">
        <f t="shared" si="6"/>
        <v>0</v>
      </c>
      <c r="M60" s="15">
        <f t="shared" si="7"/>
        <v>0</v>
      </c>
      <c r="N60" s="15">
        <f t="shared" si="8"/>
        <v>0</v>
      </c>
      <c r="O60" s="15">
        <f t="shared" si="9"/>
        <v>0</v>
      </c>
      <c r="P60" s="15">
        <f t="shared" si="10"/>
        <v>1</v>
      </c>
      <c r="Q60" s="15">
        <v>1</v>
      </c>
      <c r="R60" s="15">
        <v>4</v>
      </c>
      <c r="S60" s="15">
        <v>16</v>
      </c>
      <c r="T60" s="15">
        <v>0</v>
      </c>
      <c r="U60" s="15">
        <v>0</v>
      </c>
      <c r="V60" s="15">
        <v>1</v>
      </c>
      <c r="W60" s="15">
        <v>135000</v>
      </c>
      <c r="X60" s="15">
        <v>0</v>
      </c>
      <c r="Y60" s="15">
        <v>1</v>
      </c>
      <c r="Z60" s="15">
        <f t="shared" si="38"/>
        <v>0</v>
      </c>
      <c r="AA60" s="15">
        <f t="shared" si="11"/>
        <v>0</v>
      </c>
      <c r="AB60" s="15">
        <f t="shared" si="12"/>
        <v>1</v>
      </c>
      <c r="AC60" s="15">
        <v>7</v>
      </c>
      <c r="AD60" s="15">
        <v>315</v>
      </c>
      <c r="AE60" s="15">
        <v>25</v>
      </c>
      <c r="AF60" s="15">
        <v>630000</v>
      </c>
      <c r="AG60" s="27">
        <v>2000</v>
      </c>
      <c r="AH60" s="27">
        <f t="shared" si="13"/>
        <v>0</v>
      </c>
      <c r="AI60" s="27">
        <f t="shared" si="14"/>
        <v>0.67741935483870963</v>
      </c>
      <c r="AJ60" s="27">
        <f t="shared" si="15"/>
        <v>0</v>
      </c>
      <c r="AK60" s="15">
        <v>4</v>
      </c>
      <c r="AL60" s="15">
        <v>150</v>
      </c>
      <c r="AM60" s="15">
        <v>3.1</v>
      </c>
      <c r="AN60" s="15">
        <v>750000</v>
      </c>
      <c r="AO60" s="15">
        <v>5000</v>
      </c>
      <c r="AP60" s="15">
        <f>($AO60-$AO61)/$AO61</f>
        <v>0</v>
      </c>
      <c r="AQ60" s="15">
        <f t="shared" si="16"/>
        <v>0.32258064516129031</v>
      </c>
      <c r="AR60" s="15">
        <f t="shared" si="17"/>
        <v>0</v>
      </c>
      <c r="AZ60" s="15">
        <f t="shared" si="18"/>
        <v>0</v>
      </c>
      <c r="BA60" s="15">
        <f t="shared" si="19"/>
        <v>0</v>
      </c>
      <c r="BB60" s="15">
        <f>$AJ60</f>
        <v>0</v>
      </c>
      <c r="BC60" s="15">
        <v>2</v>
      </c>
      <c r="BD60" s="15">
        <v>2.6666666666666665</v>
      </c>
      <c r="BE60" s="15">
        <v>2.3333333333333335</v>
      </c>
      <c r="BF60" s="15">
        <v>1.5</v>
      </c>
      <c r="BG60" s="15">
        <v>2</v>
      </c>
      <c r="BH60" s="15">
        <v>2.1</v>
      </c>
      <c r="BI60" s="15">
        <v>1</v>
      </c>
      <c r="BJ60" s="15">
        <v>5</v>
      </c>
      <c r="BK60" s="15">
        <f t="shared" si="20"/>
        <v>0</v>
      </c>
      <c r="BL60" s="15">
        <f t="shared" si="21"/>
        <v>0</v>
      </c>
      <c r="BM60" s="15">
        <f t="shared" si="22"/>
        <v>0</v>
      </c>
      <c r="BN60" s="15" t="s">
        <v>1007</v>
      </c>
      <c r="BO60" s="15">
        <f t="shared" si="23"/>
        <v>0</v>
      </c>
      <c r="BP60" s="15">
        <f t="shared" si="24"/>
        <v>0</v>
      </c>
      <c r="BQ60" s="15">
        <f t="shared" si="25"/>
        <v>0</v>
      </c>
      <c r="BR60" s="15">
        <f t="shared" si="26"/>
        <v>0</v>
      </c>
      <c r="BU60" s="15">
        <f t="shared" si="27"/>
        <v>0</v>
      </c>
      <c r="BV60" s="15">
        <f t="shared" si="28"/>
        <v>0</v>
      </c>
      <c r="BW60" s="15">
        <f t="shared" si="29"/>
        <v>0</v>
      </c>
      <c r="BX60" s="15">
        <f t="shared" si="30"/>
        <v>0</v>
      </c>
      <c r="BY60" s="15" t="s">
        <v>1007</v>
      </c>
      <c r="BZ60" s="15" t="s">
        <v>1007</v>
      </c>
      <c r="CA60" s="15" t="s">
        <v>1007</v>
      </c>
      <c r="CB60" s="15" t="s">
        <v>1007</v>
      </c>
      <c r="CC60" s="15" t="s">
        <v>1007</v>
      </c>
      <c r="CD60" s="27">
        <v>5</v>
      </c>
      <c r="CE60" s="27">
        <v>5</v>
      </c>
      <c r="CF60" s="27">
        <v>5</v>
      </c>
      <c r="CG60" s="27">
        <v>4.2</v>
      </c>
      <c r="CH60" s="27">
        <v>4.333333333333333</v>
      </c>
      <c r="CI60" s="27">
        <v>5</v>
      </c>
      <c r="CJ60" s="27">
        <f t="shared" si="4"/>
        <v>4.7555555555555555</v>
      </c>
      <c r="CK60" s="15">
        <f t="shared" si="31"/>
        <v>1.2000000000000002</v>
      </c>
      <c r="CL60" s="15">
        <f t="shared" si="32"/>
        <v>0.33333333333333304</v>
      </c>
      <c r="CM60" s="15">
        <f t="shared" si="33"/>
        <v>0.75</v>
      </c>
      <c r="CN60" s="15">
        <f t="shared" si="34"/>
        <v>-0.20000000000000018</v>
      </c>
      <c r="CO60" s="15">
        <f t="shared" si="35"/>
        <v>0.99999999999999956</v>
      </c>
      <c r="CP60" s="15">
        <f t="shared" si="36"/>
        <v>1</v>
      </c>
      <c r="CQ60" s="15">
        <f t="shared" si="37"/>
        <v>0.68055555555555536</v>
      </c>
    </row>
    <row r="61" spans="1:96" x14ac:dyDescent="0.2">
      <c r="A61" s="15">
        <v>89</v>
      </c>
      <c r="B61" s="23">
        <v>1</v>
      </c>
      <c r="C61" s="15">
        <v>5</v>
      </c>
      <c r="D61" s="15">
        <f t="shared" si="5"/>
        <v>0</v>
      </c>
      <c r="E61" s="15">
        <f t="shared" si="39"/>
        <v>0</v>
      </c>
      <c r="F61" s="15">
        <f t="shared" si="40"/>
        <v>0</v>
      </c>
      <c r="G61" s="15">
        <f t="shared" si="41"/>
        <v>1</v>
      </c>
      <c r="H61" s="15">
        <f t="shared" si="42"/>
        <v>0</v>
      </c>
      <c r="I61" s="15">
        <v>1</v>
      </c>
      <c r="J61" s="15">
        <v>57</v>
      </c>
      <c r="K61" s="15">
        <v>4</v>
      </c>
      <c r="L61" s="15">
        <f t="shared" si="6"/>
        <v>0</v>
      </c>
      <c r="M61" s="15">
        <f t="shared" si="7"/>
        <v>0</v>
      </c>
      <c r="N61" s="15">
        <f t="shared" si="8"/>
        <v>0</v>
      </c>
      <c r="O61" s="15">
        <f t="shared" si="9"/>
        <v>0</v>
      </c>
      <c r="P61" s="15">
        <f t="shared" si="10"/>
        <v>1</v>
      </c>
      <c r="Q61" s="15">
        <v>1</v>
      </c>
      <c r="R61" s="15">
        <v>4</v>
      </c>
      <c r="S61" s="15">
        <v>16</v>
      </c>
      <c r="T61" s="15">
        <v>0</v>
      </c>
      <c r="U61" s="15">
        <v>0</v>
      </c>
      <c r="V61" s="15">
        <v>1</v>
      </c>
      <c r="W61" s="15">
        <v>135000</v>
      </c>
      <c r="X61" s="15">
        <v>0</v>
      </c>
      <c r="Y61" s="15">
        <v>0</v>
      </c>
      <c r="Z61" s="15">
        <f t="shared" si="38"/>
        <v>0</v>
      </c>
      <c r="AA61" s="15">
        <f t="shared" si="11"/>
        <v>0</v>
      </c>
      <c r="AB61" s="15">
        <f t="shared" si="12"/>
        <v>1</v>
      </c>
      <c r="AC61" s="159">
        <v>7</v>
      </c>
      <c r="AD61" s="159">
        <v>315</v>
      </c>
      <c r="AE61" s="159">
        <v>25</v>
      </c>
      <c r="AF61" s="15">
        <v>630000</v>
      </c>
      <c r="AG61" s="27">
        <v>2000</v>
      </c>
      <c r="AH61" s="27">
        <f t="shared" si="13"/>
        <v>7.333333333333333</v>
      </c>
      <c r="AI61" s="27">
        <f t="shared" si="14"/>
        <v>0.67741935483870963</v>
      </c>
      <c r="AJ61" s="27">
        <f t="shared" si="15"/>
        <v>4.9677419354838701</v>
      </c>
      <c r="AK61" s="15">
        <v>4</v>
      </c>
      <c r="AL61" s="15">
        <v>150</v>
      </c>
      <c r="AM61" s="15">
        <v>2.2000000000000002</v>
      </c>
      <c r="AN61" s="15">
        <v>750000</v>
      </c>
      <c r="AO61" s="15">
        <v>5000</v>
      </c>
      <c r="AQ61" s="15">
        <f t="shared" si="16"/>
        <v>0.32258064516129031</v>
      </c>
      <c r="AR61" s="15">
        <f t="shared" si="17"/>
        <v>0</v>
      </c>
      <c r="AZ61" s="15">
        <f t="shared" si="18"/>
        <v>0</v>
      </c>
      <c r="BA61" s="15">
        <f t="shared" si="19"/>
        <v>0</v>
      </c>
      <c r="BC61" s="15">
        <v>2</v>
      </c>
      <c r="BD61" s="15">
        <v>2.6666666666666665</v>
      </c>
      <c r="BE61" s="15">
        <v>2.3333333333333335</v>
      </c>
      <c r="BF61" s="15">
        <v>1.5</v>
      </c>
      <c r="BG61" s="15">
        <v>2</v>
      </c>
      <c r="BH61" s="15">
        <v>2.1</v>
      </c>
      <c r="BI61" s="15">
        <v>1</v>
      </c>
      <c r="BJ61" s="15">
        <v>5</v>
      </c>
      <c r="BK61" s="15">
        <f t="shared" si="20"/>
        <v>0</v>
      </c>
      <c r="BL61" s="15">
        <f t="shared" si="21"/>
        <v>0</v>
      </c>
      <c r="BM61" s="15">
        <f t="shared" si="22"/>
        <v>0</v>
      </c>
      <c r="BN61" s="15" t="s">
        <v>1007</v>
      </c>
      <c r="BO61" s="15">
        <f t="shared" si="23"/>
        <v>0</v>
      </c>
      <c r="BP61" s="15">
        <f t="shared" si="24"/>
        <v>0</v>
      </c>
      <c r="BQ61" s="15">
        <f t="shared" si="25"/>
        <v>0</v>
      </c>
      <c r="BR61" s="15">
        <f t="shared" si="26"/>
        <v>0</v>
      </c>
      <c r="BU61" s="15">
        <f t="shared" si="27"/>
        <v>0</v>
      </c>
      <c r="BV61" s="15">
        <f t="shared" si="28"/>
        <v>0</v>
      </c>
      <c r="BW61" s="15">
        <f t="shared" si="29"/>
        <v>0</v>
      </c>
      <c r="BX61" s="15">
        <f t="shared" si="30"/>
        <v>0</v>
      </c>
      <c r="BY61" s="15" t="s">
        <v>1007</v>
      </c>
      <c r="BZ61" s="15" t="s">
        <v>1007</v>
      </c>
      <c r="CA61" s="15" t="s">
        <v>1007</v>
      </c>
      <c r="CB61" s="15" t="s">
        <v>1007</v>
      </c>
      <c r="CC61" s="15" t="s">
        <v>1007</v>
      </c>
      <c r="CD61" s="27">
        <v>3.8</v>
      </c>
      <c r="CE61" s="27">
        <v>4.666666666666667</v>
      </c>
      <c r="CF61" s="27">
        <v>4.25</v>
      </c>
      <c r="CG61" s="27">
        <v>4.4000000000000004</v>
      </c>
      <c r="CH61" s="27">
        <v>3.3333333333333335</v>
      </c>
      <c r="CI61" s="27">
        <v>4</v>
      </c>
      <c r="CJ61" s="27">
        <f t="shared" si="4"/>
        <v>4.0750000000000002</v>
      </c>
      <c r="CK61" s="15">
        <f t="shared" si="31"/>
        <v>-1</v>
      </c>
      <c r="CL61" s="15">
        <f t="shared" si="32"/>
        <v>0.33333333333333393</v>
      </c>
      <c r="CM61" s="15">
        <f t="shared" si="33"/>
        <v>-0.25</v>
      </c>
      <c r="CN61" s="15">
        <f t="shared" si="34"/>
        <v>0.60000000000000053</v>
      </c>
      <c r="CO61" s="15">
        <f t="shared" si="35"/>
        <v>-0.33333333333333304</v>
      </c>
      <c r="CP61" s="15">
        <f t="shared" si="36"/>
        <v>-0.75</v>
      </c>
      <c r="CQ61" s="15">
        <f t="shared" si="37"/>
        <v>-0.23333333333333339</v>
      </c>
    </row>
    <row r="62" spans="1:96" x14ac:dyDescent="0.2">
      <c r="A62" s="15">
        <v>90</v>
      </c>
      <c r="B62" s="23">
        <v>0</v>
      </c>
      <c r="C62" s="15">
        <v>3</v>
      </c>
      <c r="D62" s="15">
        <f t="shared" si="5"/>
        <v>0</v>
      </c>
      <c r="E62" s="15">
        <f t="shared" si="39"/>
        <v>1</v>
      </c>
      <c r="F62" s="15">
        <f t="shared" si="40"/>
        <v>0</v>
      </c>
      <c r="G62" s="15">
        <f t="shared" si="41"/>
        <v>0</v>
      </c>
      <c r="H62" s="15">
        <f t="shared" si="42"/>
        <v>0</v>
      </c>
      <c r="I62" s="15">
        <v>1</v>
      </c>
      <c r="J62" s="15">
        <v>51</v>
      </c>
      <c r="K62" s="15">
        <v>3</v>
      </c>
      <c r="L62" s="15">
        <f t="shared" si="6"/>
        <v>0</v>
      </c>
      <c r="M62" s="15">
        <f t="shared" si="7"/>
        <v>0</v>
      </c>
      <c r="N62" s="15">
        <f t="shared" si="8"/>
        <v>0</v>
      </c>
      <c r="O62" s="15">
        <f t="shared" si="9"/>
        <v>1</v>
      </c>
      <c r="P62" s="15">
        <f t="shared" si="10"/>
        <v>0</v>
      </c>
      <c r="Q62" s="15">
        <v>1</v>
      </c>
      <c r="R62" s="15">
        <v>3</v>
      </c>
      <c r="S62" s="15">
        <v>21</v>
      </c>
      <c r="T62" s="15">
        <v>0</v>
      </c>
      <c r="U62" s="15">
        <v>0</v>
      </c>
      <c r="V62" s="15">
        <v>1</v>
      </c>
      <c r="W62" s="15">
        <v>200000</v>
      </c>
      <c r="X62" s="15">
        <v>1</v>
      </c>
      <c r="Y62" s="15">
        <v>1</v>
      </c>
      <c r="Z62" s="15">
        <f t="shared" si="38"/>
        <v>0</v>
      </c>
      <c r="AA62" s="15">
        <f t="shared" si="11"/>
        <v>0</v>
      </c>
      <c r="AB62" s="15">
        <f t="shared" si="12"/>
        <v>1</v>
      </c>
      <c r="AC62" s="15">
        <v>8</v>
      </c>
      <c r="AD62" s="15">
        <v>0.25</v>
      </c>
      <c r="AE62" s="15">
        <v>30</v>
      </c>
      <c r="AF62" s="15">
        <v>60</v>
      </c>
      <c r="AG62" s="27">
        <v>240</v>
      </c>
      <c r="AH62" s="27">
        <f t="shared" si="13"/>
        <v>0</v>
      </c>
      <c r="AI62" s="27">
        <f t="shared" si="14"/>
        <v>1</v>
      </c>
      <c r="AJ62" s="27">
        <f t="shared" si="15"/>
        <v>0</v>
      </c>
      <c r="AQ62" s="15">
        <f t="shared" si="16"/>
        <v>0</v>
      </c>
      <c r="AR62" s="15">
        <f t="shared" si="17"/>
        <v>0</v>
      </c>
      <c r="AZ62" s="15">
        <f t="shared" si="18"/>
        <v>0</v>
      </c>
      <c r="BA62" s="15">
        <f t="shared" si="19"/>
        <v>0</v>
      </c>
      <c r="BB62" s="15">
        <f>$AJ62</f>
        <v>0</v>
      </c>
      <c r="BC62" s="15">
        <v>1.5</v>
      </c>
      <c r="BD62" s="15">
        <v>2</v>
      </c>
      <c r="BE62" s="15">
        <v>1.6666666666666667</v>
      </c>
      <c r="BF62" s="15">
        <v>1.5</v>
      </c>
      <c r="BG62" s="15">
        <v>2.5</v>
      </c>
      <c r="BH62" s="15">
        <v>1.8333333333333335</v>
      </c>
      <c r="BI62" s="15">
        <v>2</v>
      </c>
      <c r="BJ62" s="15">
        <v>5</v>
      </c>
      <c r="BK62" s="15">
        <f t="shared" si="20"/>
        <v>0</v>
      </c>
      <c r="BL62" s="15">
        <f t="shared" si="21"/>
        <v>0</v>
      </c>
      <c r="BM62" s="15">
        <f t="shared" si="22"/>
        <v>0</v>
      </c>
      <c r="BN62" s="15" t="s">
        <v>1007</v>
      </c>
      <c r="BO62" s="15">
        <f t="shared" si="23"/>
        <v>0</v>
      </c>
      <c r="BP62" s="15">
        <f t="shared" si="24"/>
        <v>0</v>
      </c>
      <c r="BQ62" s="15">
        <f t="shared" si="25"/>
        <v>0</v>
      </c>
      <c r="BR62" s="15">
        <f t="shared" si="26"/>
        <v>0</v>
      </c>
      <c r="BU62" s="15">
        <f t="shared" si="27"/>
        <v>0</v>
      </c>
      <c r="BV62" s="15">
        <f t="shared" si="28"/>
        <v>0</v>
      </c>
      <c r="BW62" s="15">
        <f t="shared" si="29"/>
        <v>0</v>
      </c>
      <c r="BX62" s="15">
        <f t="shared" si="30"/>
        <v>0</v>
      </c>
      <c r="BY62" s="15" t="s">
        <v>1007</v>
      </c>
      <c r="BZ62" s="15" t="s">
        <v>1007</v>
      </c>
      <c r="CA62" s="15" t="s">
        <v>1007</v>
      </c>
      <c r="CB62" s="15" t="s">
        <v>1007</v>
      </c>
      <c r="CC62" s="15" t="s">
        <v>1007</v>
      </c>
      <c r="CD62" s="166">
        <v>4.8</v>
      </c>
      <c r="CE62" s="166">
        <v>4.333333333333333</v>
      </c>
      <c r="CF62" s="166">
        <v>4.5</v>
      </c>
      <c r="CG62" s="166">
        <v>3.8</v>
      </c>
      <c r="CH62" s="166">
        <v>3.6666666666666665</v>
      </c>
      <c r="CI62" s="166">
        <v>4.75</v>
      </c>
      <c r="CJ62" s="27">
        <f t="shared" si="4"/>
        <v>4.3083333333333336</v>
      </c>
      <c r="CK62" s="15">
        <f t="shared" si="31"/>
        <v>-0.20000000000000018</v>
      </c>
      <c r="CL62" s="15">
        <f t="shared" si="32"/>
        <v>0.33333333333333304</v>
      </c>
      <c r="CM62" s="27">
        <f t="shared" si="33"/>
        <v>0.5</v>
      </c>
      <c r="CN62" s="27">
        <f t="shared" si="34"/>
        <v>1.1999999999999997</v>
      </c>
      <c r="CO62" s="27">
        <f t="shared" si="35"/>
        <v>1.333333333333333</v>
      </c>
      <c r="CP62" s="27">
        <f t="shared" si="36"/>
        <v>3</v>
      </c>
      <c r="CQ62" s="27">
        <f t="shared" si="37"/>
        <v>1.0277777777777781</v>
      </c>
      <c r="CR62" s="27"/>
    </row>
    <row r="63" spans="1:96" x14ac:dyDescent="0.2">
      <c r="A63" s="15">
        <v>90</v>
      </c>
      <c r="B63" s="23">
        <v>0</v>
      </c>
      <c r="C63" s="15">
        <v>3</v>
      </c>
      <c r="D63" s="15">
        <f t="shared" si="5"/>
        <v>0</v>
      </c>
      <c r="E63" s="15">
        <f t="shared" si="39"/>
        <v>1</v>
      </c>
      <c r="F63" s="15">
        <f t="shared" si="40"/>
        <v>0</v>
      </c>
      <c r="G63" s="15">
        <f t="shared" si="41"/>
        <v>0</v>
      </c>
      <c r="H63" s="15">
        <f t="shared" si="42"/>
        <v>0</v>
      </c>
      <c r="I63" s="15">
        <v>1</v>
      </c>
      <c r="J63" s="15">
        <v>51</v>
      </c>
      <c r="K63" s="15">
        <v>3</v>
      </c>
      <c r="L63" s="15">
        <f t="shared" si="6"/>
        <v>0</v>
      </c>
      <c r="M63" s="15">
        <f t="shared" si="7"/>
        <v>0</v>
      </c>
      <c r="N63" s="15">
        <f t="shared" si="8"/>
        <v>0</v>
      </c>
      <c r="O63" s="15">
        <f t="shared" si="9"/>
        <v>1</v>
      </c>
      <c r="P63" s="15">
        <f t="shared" si="10"/>
        <v>0</v>
      </c>
      <c r="Q63" s="15">
        <v>1</v>
      </c>
      <c r="R63" s="15">
        <v>3</v>
      </c>
      <c r="S63" s="15">
        <v>21</v>
      </c>
      <c r="T63" s="15">
        <v>0</v>
      </c>
      <c r="U63" s="15">
        <v>0</v>
      </c>
      <c r="V63" s="15">
        <v>1</v>
      </c>
      <c r="W63" s="15">
        <v>200000</v>
      </c>
      <c r="X63" s="15">
        <v>1</v>
      </c>
      <c r="Y63" s="15">
        <v>0</v>
      </c>
      <c r="Z63" s="15">
        <f t="shared" si="38"/>
        <v>0</v>
      </c>
      <c r="AA63" s="15">
        <f t="shared" si="11"/>
        <v>0</v>
      </c>
      <c r="AB63" s="15">
        <f t="shared" si="12"/>
        <v>1</v>
      </c>
      <c r="AC63" s="159">
        <v>8</v>
      </c>
      <c r="AD63" s="159">
        <v>0.25</v>
      </c>
      <c r="AE63" s="159">
        <v>30</v>
      </c>
      <c r="AF63" s="15">
        <v>60</v>
      </c>
      <c r="AG63" s="27">
        <v>240</v>
      </c>
      <c r="AH63" s="27">
        <f t="shared" si="13"/>
        <v>-0.37600000000000006</v>
      </c>
      <c r="AI63" s="27">
        <f t="shared" si="14"/>
        <v>1</v>
      </c>
      <c r="AJ63" s="27">
        <f t="shared" si="15"/>
        <v>-0.37600000000000006</v>
      </c>
      <c r="AQ63" s="15">
        <f t="shared" si="16"/>
        <v>0</v>
      </c>
      <c r="AR63" s="15">
        <f t="shared" si="17"/>
        <v>0</v>
      </c>
      <c r="AZ63" s="15">
        <f t="shared" si="18"/>
        <v>0</v>
      </c>
      <c r="BA63" s="15">
        <f t="shared" si="19"/>
        <v>0</v>
      </c>
      <c r="BC63" s="15">
        <v>1.5</v>
      </c>
      <c r="BD63" s="15">
        <v>2</v>
      </c>
      <c r="BE63" s="15">
        <v>1.6666666666666667</v>
      </c>
      <c r="BF63" s="15">
        <v>1.5</v>
      </c>
      <c r="BG63" s="15">
        <v>2.5</v>
      </c>
      <c r="BH63" s="15">
        <v>1.8333333333333335</v>
      </c>
      <c r="BI63" s="15">
        <v>2</v>
      </c>
      <c r="BJ63" s="15">
        <v>5</v>
      </c>
      <c r="BK63" s="15">
        <f t="shared" si="20"/>
        <v>0</v>
      </c>
      <c r="BL63" s="15">
        <f t="shared" si="21"/>
        <v>0</v>
      </c>
      <c r="BM63" s="15">
        <f t="shared" si="22"/>
        <v>0</v>
      </c>
      <c r="BN63" s="15" t="s">
        <v>1007</v>
      </c>
      <c r="BO63" s="15">
        <f t="shared" si="23"/>
        <v>0</v>
      </c>
      <c r="BP63" s="15">
        <f t="shared" si="24"/>
        <v>0</v>
      </c>
      <c r="BQ63" s="15">
        <f t="shared" si="25"/>
        <v>0</v>
      </c>
      <c r="BR63" s="15">
        <f t="shared" si="26"/>
        <v>0</v>
      </c>
      <c r="BU63" s="15">
        <f t="shared" si="27"/>
        <v>0</v>
      </c>
      <c r="BV63" s="15">
        <f t="shared" si="28"/>
        <v>0</v>
      </c>
      <c r="BW63" s="15">
        <f t="shared" si="29"/>
        <v>0</v>
      </c>
      <c r="BX63" s="15">
        <f t="shared" si="30"/>
        <v>0</v>
      </c>
      <c r="BY63" s="15" t="s">
        <v>1007</v>
      </c>
      <c r="BZ63" s="15" t="s">
        <v>1007</v>
      </c>
      <c r="CA63" s="15" t="s">
        <v>1007</v>
      </c>
      <c r="CB63" s="15" t="s">
        <v>1007</v>
      </c>
      <c r="CC63" s="15" t="s">
        <v>1007</v>
      </c>
      <c r="CD63" s="166">
        <v>5</v>
      </c>
      <c r="CE63" s="166">
        <v>4</v>
      </c>
      <c r="CF63" s="166">
        <v>4</v>
      </c>
      <c r="CG63" s="166">
        <v>2.6</v>
      </c>
      <c r="CH63" s="166">
        <v>2.3333333333333335</v>
      </c>
      <c r="CI63" s="166">
        <v>1.75</v>
      </c>
      <c r="CJ63" s="27">
        <f t="shared" si="4"/>
        <v>3.2805555555555554</v>
      </c>
      <c r="CK63" s="15">
        <f t="shared" si="31"/>
        <v>0</v>
      </c>
      <c r="CL63" s="15">
        <f t="shared" si="32"/>
        <v>-0.33333333333333304</v>
      </c>
      <c r="CM63" s="15">
        <f t="shared" si="33"/>
        <v>-1</v>
      </c>
      <c r="CN63" s="15">
        <f t="shared" si="34"/>
        <v>-2.1999999999999997</v>
      </c>
      <c r="CO63" s="15">
        <f t="shared" si="35"/>
        <v>-1.9999999999999996</v>
      </c>
      <c r="CP63" s="15">
        <f t="shared" si="36"/>
        <v>-3.25</v>
      </c>
      <c r="CQ63" s="15">
        <f t="shared" si="37"/>
        <v>-1.463888888888889</v>
      </c>
    </row>
    <row r="64" spans="1:96" x14ac:dyDescent="0.2">
      <c r="A64" s="15">
        <v>92</v>
      </c>
      <c r="B64" s="23">
        <v>1</v>
      </c>
      <c r="C64" s="15">
        <v>3</v>
      </c>
      <c r="D64" s="15">
        <f t="shared" si="5"/>
        <v>0</v>
      </c>
      <c r="E64" s="15">
        <f t="shared" si="39"/>
        <v>1</v>
      </c>
      <c r="F64" s="15">
        <f t="shared" si="40"/>
        <v>0</v>
      </c>
      <c r="G64" s="15">
        <f t="shared" si="41"/>
        <v>0</v>
      </c>
      <c r="H64" s="15">
        <f t="shared" si="42"/>
        <v>0</v>
      </c>
      <c r="I64" s="15">
        <v>1</v>
      </c>
      <c r="J64" s="15">
        <v>48</v>
      </c>
      <c r="K64" s="15">
        <v>5</v>
      </c>
      <c r="L64" s="15">
        <f t="shared" si="6"/>
        <v>0</v>
      </c>
      <c r="M64" s="15">
        <f t="shared" si="7"/>
        <v>0</v>
      </c>
      <c r="N64" s="15">
        <f t="shared" si="8"/>
        <v>0</v>
      </c>
      <c r="O64" s="15">
        <f t="shared" si="9"/>
        <v>0</v>
      </c>
      <c r="P64" s="15">
        <f t="shared" si="10"/>
        <v>0</v>
      </c>
      <c r="Q64" s="15">
        <v>2</v>
      </c>
      <c r="R64" s="15">
        <v>6</v>
      </c>
      <c r="S64" s="15">
        <v>7</v>
      </c>
      <c r="T64" s="15">
        <v>0</v>
      </c>
      <c r="U64" s="15">
        <v>1</v>
      </c>
      <c r="V64" s="15">
        <v>1</v>
      </c>
      <c r="W64" s="15">
        <v>120000</v>
      </c>
      <c r="X64" s="15">
        <v>0</v>
      </c>
      <c r="Y64" s="15">
        <v>1</v>
      </c>
      <c r="Z64" s="15">
        <f t="shared" si="38"/>
        <v>0</v>
      </c>
      <c r="AA64" s="15">
        <f t="shared" si="11"/>
        <v>0</v>
      </c>
      <c r="AB64" s="15">
        <f t="shared" si="12"/>
        <v>0</v>
      </c>
      <c r="AC64" s="15">
        <v>1</v>
      </c>
      <c r="AD64" s="15">
        <v>26</v>
      </c>
      <c r="AE64" s="15">
        <v>10</v>
      </c>
      <c r="AF64" s="15">
        <v>10000</v>
      </c>
      <c r="AG64" s="27">
        <v>384.61538461538464</v>
      </c>
      <c r="AH64" s="27">
        <f t="shared" si="13"/>
        <v>0</v>
      </c>
      <c r="AI64" s="27">
        <f t="shared" si="14"/>
        <v>1</v>
      </c>
      <c r="AJ64" s="27">
        <f t="shared" si="15"/>
        <v>0</v>
      </c>
      <c r="AQ64" s="15">
        <f t="shared" si="16"/>
        <v>0</v>
      </c>
      <c r="AR64" s="15">
        <f t="shared" si="17"/>
        <v>0</v>
      </c>
      <c r="AZ64" s="15">
        <f t="shared" si="18"/>
        <v>0</v>
      </c>
      <c r="BA64" s="15">
        <f t="shared" si="19"/>
        <v>0</v>
      </c>
      <c r="BB64" s="15">
        <f>$AJ64</f>
        <v>0</v>
      </c>
      <c r="BC64" s="15">
        <v>1.5</v>
      </c>
      <c r="BD64" s="15">
        <v>2</v>
      </c>
      <c r="BE64" s="15">
        <v>3</v>
      </c>
      <c r="BF64" s="15">
        <v>3.5</v>
      </c>
      <c r="BG64" s="15">
        <v>3.5</v>
      </c>
      <c r="BH64" s="15">
        <v>2.7</v>
      </c>
      <c r="BI64" s="15">
        <v>2</v>
      </c>
      <c r="BJ64" s="15">
        <v>2</v>
      </c>
      <c r="BK64" s="15">
        <f t="shared" si="20"/>
        <v>1</v>
      </c>
      <c r="BL64" s="15">
        <f t="shared" si="21"/>
        <v>0</v>
      </c>
      <c r="BM64" s="15">
        <f t="shared" si="22"/>
        <v>0</v>
      </c>
      <c r="BN64" s="15">
        <v>3</v>
      </c>
      <c r="BO64" s="15">
        <f t="shared" si="23"/>
        <v>0</v>
      </c>
      <c r="BP64" s="15">
        <f t="shared" si="24"/>
        <v>1</v>
      </c>
      <c r="BQ64" s="15">
        <f t="shared" si="25"/>
        <v>0</v>
      </c>
      <c r="BR64" s="15">
        <f t="shared" si="26"/>
        <v>0</v>
      </c>
      <c r="BS64" s="15">
        <v>1</v>
      </c>
      <c r="BT64" s="15">
        <v>2</v>
      </c>
      <c r="BU64" s="15">
        <f t="shared" si="27"/>
        <v>1</v>
      </c>
      <c r="BV64" s="15">
        <f t="shared" si="28"/>
        <v>0</v>
      </c>
      <c r="BW64" s="15">
        <f t="shared" si="29"/>
        <v>0</v>
      </c>
      <c r="BX64" s="15">
        <f t="shared" si="30"/>
        <v>0</v>
      </c>
      <c r="BY64" s="15">
        <v>1</v>
      </c>
      <c r="BZ64" s="15">
        <v>1</v>
      </c>
      <c r="CA64" s="15">
        <v>1</v>
      </c>
      <c r="CB64" s="15">
        <v>1</v>
      </c>
      <c r="CC64" s="15">
        <v>0</v>
      </c>
      <c r="CD64" s="27">
        <v>5</v>
      </c>
      <c r="CE64" s="27">
        <v>4.333333333333333</v>
      </c>
      <c r="CF64" s="27">
        <v>5</v>
      </c>
      <c r="CG64" s="27">
        <v>4.8</v>
      </c>
      <c r="CH64" s="27">
        <v>4.333333333333333</v>
      </c>
      <c r="CI64" s="27">
        <v>5</v>
      </c>
      <c r="CJ64" s="27">
        <f t="shared" si="4"/>
        <v>4.7444444444444445</v>
      </c>
      <c r="CK64" s="15">
        <f t="shared" si="31"/>
        <v>1.7999999999999998</v>
      </c>
      <c r="CL64" s="15">
        <f t="shared" si="32"/>
        <v>1.9999999999999996</v>
      </c>
      <c r="CM64" s="15">
        <f t="shared" si="33"/>
        <v>1.25</v>
      </c>
      <c r="CN64" s="15">
        <f t="shared" si="34"/>
        <v>1.1999999999999997</v>
      </c>
      <c r="CO64" s="15">
        <f t="shared" si="35"/>
        <v>0.66666666666666652</v>
      </c>
      <c r="CP64" s="15">
        <f t="shared" si="36"/>
        <v>1.5</v>
      </c>
      <c r="CQ64" s="15">
        <f t="shared" si="37"/>
        <v>1.4027777777777777</v>
      </c>
    </row>
    <row r="65" spans="1:96" x14ac:dyDescent="0.2">
      <c r="A65" s="15">
        <v>92</v>
      </c>
      <c r="B65" s="23">
        <v>1</v>
      </c>
      <c r="C65" s="15">
        <v>3</v>
      </c>
      <c r="D65" s="15">
        <f t="shared" si="5"/>
        <v>0</v>
      </c>
      <c r="E65" s="15">
        <f t="shared" si="39"/>
        <v>1</v>
      </c>
      <c r="F65" s="15">
        <f t="shared" si="40"/>
        <v>0</v>
      </c>
      <c r="G65" s="15">
        <f t="shared" si="41"/>
        <v>0</v>
      </c>
      <c r="H65" s="15">
        <f t="shared" si="42"/>
        <v>0</v>
      </c>
      <c r="I65" s="15">
        <v>1</v>
      </c>
      <c r="J65" s="15">
        <v>48</v>
      </c>
      <c r="K65" s="15">
        <v>5</v>
      </c>
      <c r="L65" s="15">
        <f t="shared" si="6"/>
        <v>0</v>
      </c>
      <c r="M65" s="15">
        <f t="shared" si="7"/>
        <v>0</v>
      </c>
      <c r="N65" s="15">
        <f t="shared" si="8"/>
        <v>0</v>
      </c>
      <c r="O65" s="15">
        <f t="shared" si="9"/>
        <v>0</v>
      </c>
      <c r="P65" s="15">
        <f t="shared" si="10"/>
        <v>0</v>
      </c>
      <c r="Q65" s="15">
        <v>2</v>
      </c>
      <c r="R65" s="15">
        <v>6</v>
      </c>
      <c r="S65" s="15">
        <v>7</v>
      </c>
      <c r="T65" s="15">
        <v>0</v>
      </c>
      <c r="U65" s="15">
        <v>1</v>
      </c>
      <c r="V65" s="15">
        <v>1</v>
      </c>
      <c r="W65" s="15">
        <v>120000</v>
      </c>
      <c r="X65" s="15">
        <v>0</v>
      </c>
      <c r="Y65" s="15">
        <v>0</v>
      </c>
      <c r="Z65" s="15">
        <f t="shared" si="38"/>
        <v>0</v>
      </c>
      <c r="AA65" s="15">
        <f t="shared" si="11"/>
        <v>0</v>
      </c>
      <c r="AB65" s="15">
        <f t="shared" si="12"/>
        <v>0</v>
      </c>
      <c r="AC65" s="159">
        <v>1</v>
      </c>
      <c r="AD65" s="159">
        <v>26</v>
      </c>
      <c r="AE65" s="159">
        <v>10</v>
      </c>
      <c r="AF65" s="15">
        <v>10000</v>
      </c>
      <c r="AG65" s="27">
        <v>384.61538461538464</v>
      </c>
      <c r="AH65" s="27">
        <f t="shared" si="13"/>
        <v>2.8461538461538463</v>
      </c>
      <c r="AI65" s="27">
        <f t="shared" si="14"/>
        <v>1</v>
      </c>
      <c r="AJ65" s="27">
        <f t="shared" si="15"/>
        <v>2.8461538461538463</v>
      </c>
      <c r="AQ65" s="15">
        <f t="shared" si="16"/>
        <v>0</v>
      </c>
      <c r="AR65" s="15">
        <f t="shared" si="17"/>
        <v>0</v>
      </c>
      <c r="AZ65" s="15">
        <f t="shared" si="18"/>
        <v>0</v>
      </c>
      <c r="BA65" s="15">
        <f t="shared" si="19"/>
        <v>0</v>
      </c>
      <c r="BC65" s="15">
        <v>1.5</v>
      </c>
      <c r="BD65" s="15">
        <v>2</v>
      </c>
      <c r="BE65" s="15">
        <v>3</v>
      </c>
      <c r="BF65" s="15">
        <v>3.5</v>
      </c>
      <c r="BG65" s="15">
        <v>3.5</v>
      </c>
      <c r="BH65" s="15">
        <v>2.7</v>
      </c>
      <c r="BI65" s="15">
        <v>2</v>
      </c>
      <c r="BJ65" s="15">
        <v>2</v>
      </c>
      <c r="BK65" s="15">
        <f t="shared" si="20"/>
        <v>1</v>
      </c>
      <c r="BL65" s="15">
        <f t="shared" si="21"/>
        <v>0</v>
      </c>
      <c r="BM65" s="15">
        <f t="shared" si="22"/>
        <v>0</v>
      </c>
      <c r="BN65" s="15">
        <v>3</v>
      </c>
      <c r="BO65" s="15">
        <f t="shared" si="23"/>
        <v>0</v>
      </c>
      <c r="BP65" s="15">
        <f t="shared" si="24"/>
        <v>1</v>
      </c>
      <c r="BQ65" s="15">
        <f t="shared" si="25"/>
        <v>0</v>
      </c>
      <c r="BR65" s="15">
        <f t="shared" si="26"/>
        <v>0</v>
      </c>
      <c r="BS65" s="15">
        <v>1</v>
      </c>
      <c r="BT65" s="15">
        <v>2</v>
      </c>
      <c r="BU65" s="15">
        <f t="shared" si="27"/>
        <v>1</v>
      </c>
      <c r="BV65" s="15">
        <f t="shared" si="28"/>
        <v>0</v>
      </c>
      <c r="BW65" s="15">
        <f t="shared" si="29"/>
        <v>0</v>
      </c>
      <c r="BX65" s="15">
        <f t="shared" si="30"/>
        <v>0</v>
      </c>
      <c r="BY65" s="15">
        <v>1</v>
      </c>
      <c r="BZ65" s="15">
        <v>1</v>
      </c>
      <c r="CA65" s="15">
        <v>1</v>
      </c>
      <c r="CB65" s="15">
        <v>1</v>
      </c>
      <c r="CC65" s="15">
        <v>0</v>
      </c>
      <c r="CD65" s="27">
        <v>3.2</v>
      </c>
      <c r="CE65" s="27">
        <v>2.3333333333333335</v>
      </c>
      <c r="CF65" s="27">
        <v>3.75</v>
      </c>
      <c r="CG65" s="27">
        <v>3.6</v>
      </c>
      <c r="CH65" s="27">
        <v>3.6666666666666665</v>
      </c>
      <c r="CI65" s="27">
        <v>3.5</v>
      </c>
      <c r="CJ65" s="27">
        <f t="shared" si="4"/>
        <v>3.3416666666666668</v>
      </c>
      <c r="CK65" s="15">
        <f t="shared" si="31"/>
        <v>-1.3999999999999995</v>
      </c>
      <c r="CL65" s="15">
        <f t="shared" si="32"/>
        <v>-1.333333333333333</v>
      </c>
      <c r="CM65" s="15">
        <f t="shared" si="33"/>
        <v>0.25</v>
      </c>
      <c r="CN65" s="15">
        <f t="shared" si="34"/>
        <v>-0.60000000000000009</v>
      </c>
      <c r="CO65" s="15">
        <f t="shared" si="35"/>
        <v>-0.33333333333333348</v>
      </c>
      <c r="CP65" s="15">
        <f t="shared" si="36"/>
        <v>-0.25</v>
      </c>
      <c r="CQ65" s="15">
        <f t="shared" si="37"/>
        <v>-0.61111111111111072</v>
      </c>
    </row>
    <row r="66" spans="1:96" x14ac:dyDescent="0.2">
      <c r="A66" s="15">
        <v>94</v>
      </c>
      <c r="B66" s="23">
        <v>0</v>
      </c>
      <c r="C66" s="15">
        <v>3</v>
      </c>
      <c r="D66" s="15">
        <f t="shared" si="5"/>
        <v>0</v>
      </c>
      <c r="E66" s="15">
        <f t="shared" si="39"/>
        <v>1</v>
      </c>
      <c r="F66" s="15">
        <f t="shared" si="40"/>
        <v>0</v>
      </c>
      <c r="G66" s="15">
        <f t="shared" si="41"/>
        <v>0</v>
      </c>
      <c r="H66" s="15">
        <f t="shared" si="42"/>
        <v>0</v>
      </c>
      <c r="I66" s="15">
        <v>1</v>
      </c>
      <c r="J66" s="15">
        <v>61</v>
      </c>
      <c r="K66" s="15">
        <v>3</v>
      </c>
      <c r="L66" s="15">
        <f t="shared" si="6"/>
        <v>0</v>
      </c>
      <c r="M66" s="15">
        <f t="shared" si="7"/>
        <v>0</v>
      </c>
      <c r="N66" s="15">
        <f t="shared" si="8"/>
        <v>0</v>
      </c>
      <c r="O66" s="15">
        <f t="shared" si="9"/>
        <v>1</v>
      </c>
      <c r="P66" s="15">
        <f t="shared" si="10"/>
        <v>0</v>
      </c>
      <c r="Q66" s="15">
        <v>2</v>
      </c>
      <c r="R66" s="15">
        <v>6</v>
      </c>
      <c r="S66" s="15">
        <v>13</v>
      </c>
      <c r="T66" s="15">
        <v>1</v>
      </c>
      <c r="U66" s="15">
        <v>0</v>
      </c>
      <c r="V66" s="15">
        <v>1</v>
      </c>
      <c r="W66" s="15">
        <v>130000</v>
      </c>
      <c r="X66" s="15">
        <v>1</v>
      </c>
      <c r="Y66" s="15">
        <v>1</v>
      </c>
      <c r="Z66" s="15">
        <f t="shared" si="38"/>
        <v>0</v>
      </c>
      <c r="AA66" s="15">
        <f t="shared" si="11"/>
        <v>0</v>
      </c>
      <c r="AB66" s="15">
        <f t="shared" si="12"/>
        <v>1</v>
      </c>
      <c r="AC66" s="15">
        <v>7</v>
      </c>
      <c r="AD66" s="15">
        <v>2</v>
      </c>
      <c r="AE66" s="15">
        <v>15</v>
      </c>
      <c r="AF66" s="15">
        <v>200</v>
      </c>
      <c r="AG66" s="27">
        <v>100</v>
      </c>
      <c r="AH66" s="27">
        <f t="shared" si="13"/>
        <v>0</v>
      </c>
      <c r="AI66" s="27">
        <f t="shared" si="14"/>
        <v>1</v>
      </c>
      <c r="AJ66" s="27">
        <f t="shared" si="15"/>
        <v>0</v>
      </c>
      <c r="AQ66" s="15">
        <f t="shared" si="16"/>
        <v>0</v>
      </c>
      <c r="AR66" s="15">
        <f t="shared" si="17"/>
        <v>0</v>
      </c>
      <c r="AZ66" s="15">
        <f t="shared" si="18"/>
        <v>0</v>
      </c>
      <c r="BA66" s="15">
        <f t="shared" si="19"/>
        <v>0</v>
      </c>
      <c r="BB66" s="15">
        <f>$AJ66</f>
        <v>0</v>
      </c>
      <c r="BC66" s="15">
        <v>2</v>
      </c>
      <c r="BD66" s="15">
        <v>1.6666666666666667</v>
      </c>
      <c r="BE66" s="15">
        <v>2.6666666666666665</v>
      </c>
      <c r="BF66" s="15">
        <v>1.5</v>
      </c>
      <c r="BG66" s="15">
        <v>1.5</v>
      </c>
      <c r="BH66" s="15">
        <v>1.8666666666666667</v>
      </c>
      <c r="BI66" s="15">
        <v>2</v>
      </c>
      <c r="BJ66" s="15">
        <v>5</v>
      </c>
      <c r="BK66" s="15">
        <f t="shared" si="20"/>
        <v>0</v>
      </c>
      <c r="BL66" s="15">
        <f t="shared" si="21"/>
        <v>0</v>
      </c>
      <c r="BM66" s="15">
        <f t="shared" si="22"/>
        <v>0</v>
      </c>
      <c r="BN66" s="15" t="s">
        <v>1007</v>
      </c>
      <c r="BO66" s="15">
        <f t="shared" si="23"/>
        <v>0</v>
      </c>
      <c r="BP66" s="15">
        <f t="shared" si="24"/>
        <v>0</v>
      </c>
      <c r="BQ66" s="15">
        <f t="shared" si="25"/>
        <v>0</v>
      </c>
      <c r="BR66" s="15">
        <f t="shared" si="26"/>
        <v>0</v>
      </c>
      <c r="BU66" s="15">
        <f t="shared" si="27"/>
        <v>0</v>
      </c>
      <c r="BV66" s="15">
        <f t="shared" si="28"/>
        <v>0</v>
      </c>
      <c r="BW66" s="15">
        <f t="shared" si="29"/>
        <v>0</v>
      </c>
      <c r="BX66" s="15">
        <f t="shared" si="30"/>
        <v>0</v>
      </c>
      <c r="BY66" s="15" t="s">
        <v>1007</v>
      </c>
      <c r="BZ66" s="15" t="s">
        <v>1007</v>
      </c>
      <c r="CA66" s="15" t="s">
        <v>1007</v>
      </c>
      <c r="CB66" s="15" t="s">
        <v>1007</v>
      </c>
      <c r="CC66" s="15" t="s">
        <v>1007</v>
      </c>
      <c r="CD66" s="166">
        <v>4.5999999999999996</v>
      </c>
      <c r="CE66" s="166">
        <v>3.6666666666666665</v>
      </c>
      <c r="CF66" s="166">
        <v>3.5</v>
      </c>
      <c r="CG66" s="166">
        <v>4.2</v>
      </c>
      <c r="CH66" s="166">
        <v>4</v>
      </c>
      <c r="CI66" s="166">
        <v>3.75</v>
      </c>
      <c r="CJ66" s="27">
        <f t="shared" ref="CJ66:CJ129" si="44">AVERAGE($CD66:$CI66)</f>
        <v>3.9527777777777775</v>
      </c>
      <c r="CK66" s="15">
        <f t="shared" si="31"/>
        <v>0.99999999999999956</v>
      </c>
      <c r="CL66" s="15">
        <f t="shared" si="32"/>
        <v>1</v>
      </c>
      <c r="CM66" s="27">
        <f t="shared" si="33"/>
        <v>-0.5</v>
      </c>
      <c r="CN66" s="27">
        <f t="shared" si="34"/>
        <v>0.80000000000000027</v>
      </c>
      <c r="CO66" s="27">
        <f t="shared" si="35"/>
        <v>1.6666666666666665</v>
      </c>
      <c r="CP66" s="27">
        <f t="shared" si="36"/>
        <v>1</v>
      </c>
      <c r="CQ66" s="27">
        <f t="shared" si="37"/>
        <v>0.8277777777777775</v>
      </c>
      <c r="CR66" s="27"/>
    </row>
    <row r="67" spans="1:96" x14ac:dyDescent="0.2">
      <c r="A67" s="15">
        <v>94</v>
      </c>
      <c r="B67" s="23">
        <v>0</v>
      </c>
      <c r="C67" s="15">
        <v>3</v>
      </c>
      <c r="D67" s="15">
        <f t="shared" ref="D67:D130" si="45">IF($C67=2,1,0)</f>
        <v>0</v>
      </c>
      <c r="E67" s="15">
        <f t="shared" si="39"/>
        <v>1</v>
      </c>
      <c r="F67" s="15">
        <f t="shared" si="40"/>
        <v>0</v>
      </c>
      <c r="G67" s="15">
        <f t="shared" si="41"/>
        <v>0</v>
      </c>
      <c r="H67" s="15">
        <f t="shared" si="42"/>
        <v>0</v>
      </c>
      <c r="I67" s="15">
        <v>1</v>
      </c>
      <c r="J67" s="15">
        <v>61</v>
      </c>
      <c r="K67" s="15">
        <v>3</v>
      </c>
      <c r="L67" s="15">
        <f t="shared" ref="L67:L130" si="46">IF($K67=0,1,0)</f>
        <v>0</v>
      </c>
      <c r="M67" s="15">
        <f t="shared" ref="M67:M130" si="47">IF($K67=1,1,0)</f>
        <v>0</v>
      </c>
      <c r="N67" s="15">
        <f t="shared" ref="N67:N130" si="48">IF($K67=2,1,0)</f>
        <v>0</v>
      </c>
      <c r="O67" s="15">
        <f t="shared" ref="O67:O130" si="49">IF($K67=3,1,0)</f>
        <v>1</v>
      </c>
      <c r="P67" s="15">
        <f t="shared" ref="P67:P130" si="50">IF($K67=4,1,0)</f>
        <v>0</v>
      </c>
      <c r="Q67" s="15">
        <v>2</v>
      </c>
      <c r="R67" s="15">
        <v>6</v>
      </c>
      <c r="S67" s="15">
        <v>13</v>
      </c>
      <c r="T67" s="15">
        <v>1</v>
      </c>
      <c r="U67" s="15">
        <v>0</v>
      </c>
      <c r="V67" s="15">
        <v>1</v>
      </c>
      <c r="W67" s="15">
        <v>130000</v>
      </c>
      <c r="X67" s="15">
        <v>1</v>
      </c>
      <c r="Y67" s="15">
        <v>0</v>
      </c>
      <c r="Z67" s="15">
        <f t="shared" si="38"/>
        <v>0</v>
      </c>
      <c r="AA67" s="15">
        <f t="shared" ref="AA67:AA130" si="51">IF(OR($AC67=2,$AC67=6,$AC67=10),1,0)</f>
        <v>0</v>
      </c>
      <c r="AB67" s="15">
        <f t="shared" ref="AB67:AB130" si="52">IF(OR($AC67=7,$AC67=8,$AC67=9),1,0)</f>
        <v>1</v>
      </c>
      <c r="AC67" s="159">
        <v>7</v>
      </c>
      <c r="AD67" s="159">
        <v>2</v>
      </c>
      <c r="AE67" s="159">
        <v>15</v>
      </c>
      <c r="AF67" s="15">
        <v>200</v>
      </c>
      <c r="AG67" s="27">
        <v>100</v>
      </c>
      <c r="AH67" s="27">
        <f t="shared" ref="AH67:AH130" si="53">($AG67-$AG68)/$AG68</f>
        <v>-0.97499999999999998</v>
      </c>
      <c r="AI67" s="27">
        <f t="shared" ref="AI67:AI130" si="54">$AD67/($AD67+$AL67+$AU67)</f>
        <v>1</v>
      </c>
      <c r="AJ67" s="27">
        <f t="shared" ref="AJ67:AJ130" si="55">$AI67*$AH67</f>
        <v>-0.97499999999999998</v>
      </c>
      <c r="AQ67" s="15">
        <f t="shared" ref="AQ67:AQ130" si="56">$AL67/($AD67+$AL67+$AU67)</f>
        <v>0</v>
      </c>
      <c r="AR67" s="15">
        <f t="shared" ref="AR67:AR130" si="57">$AQ67*$AP67</f>
        <v>0</v>
      </c>
      <c r="AZ67" s="15">
        <f t="shared" ref="AZ67:AZ130" si="58">($AU67/($AD67+$AL67+$AU67))</f>
        <v>0</v>
      </c>
      <c r="BA67" s="15">
        <f t="shared" ref="BA67:BA130" si="59">$AY67*$AZ67</f>
        <v>0</v>
      </c>
      <c r="BC67" s="15">
        <v>2</v>
      </c>
      <c r="BD67" s="15">
        <v>1.6666666666666667</v>
      </c>
      <c r="BE67" s="15">
        <v>2.6666666666666665</v>
      </c>
      <c r="BF67" s="15">
        <v>1.5</v>
      </c>
      <c r="BG67" s="15">
        <v>1.5</v>
      </c>
      <c r="BH67" s="15">
        <v>1.8666666666666667</v>
      </c>
      <c r="BI67" s="15">
        <v>2</v>
      </c>
      <c r="BJ67" s="15">
        <v>5</v>
      </c>
      <c r="BK67" s="15">
        <f t="shared" ref="BK67:BK130" si="60">IF($BJ67=2,1,0)</f>
        <v>0</v>
      </c>
      <c r="BL67" s="15">
        <f t="shared" ref="BL67:BL130" si="61">IF($BJ67=3,1,0)</f>
        <v>0</v>
      </c>
      <c r="BM67" s="15">
        <f t="shared" ref="BM67:BM130" si="62">IF($BJ67=4,1,0)</f>
        <v>0</v>
      </c>
      <c r="BN67" s="15" t="s">
        <v>1007</v>
      </c>
      <c r="BO67" s="15">
        <f t="shared" ref="BO67:BO130" si="63">IF($BN67=2,1,0)</f>
        <v>0</v>
      </c>
      <c r="BP67" s="15">
        <f t="shared" ref="BP67:BP130" si="64">IF($BN67=3,1,0)</f>
        <v>0</v>
      </c>
      <c r="BQ67" s="15">
        <f t="shared" ref="BQ67:BQ130" si="65">IF($BN67=4,1,0)</f>
        <v>0</v>
      </c>
      <c r="BR67" s="15">
        <f t="shared" ref="BR67:BR130" si="66">IF($BN67=5,1,0)</f>
        <v>0</v>
      </c>
      <c r="BU67" s="15">
        <f t="shared" ref="BU67:BU130" si="67">IF($BT67=2,1,0)</f>
        <v>0</v>
      </c>
      <c r="BV67" s="15">
        <f t="shared" ref="BV67:BV130" si="68">IF($BT67=3,1,0)</f>
        <v>0</v>
      </c>
      <c r="BW67" s="15">
        <f t="shared" ref="BW67:BW130" si="69">IF($BT67=4,1,0)</f>
        <v>0</v>
      </c>
      <c r="BX67" s="15">
        <f t="shared" ref="BX67:BX130" si="70">IF($BT67=5,1,0)</f>
        <v>0</v>
      </c>
      <c r="BY67" s="15" t="s">
        <v>1007</v>
      </c>
      <c r="BZ67" s="15" t="s">
        <v>1007</v>
      </c>
      <c r="CA67" s="15" t="s">
        <v>1007</v>
      </c>
      <c r="CB67" s="15" t="s">
        <v>1007</v>
      </c>
      <c r="CC67" s="15" t="s">
        <v>1007</v>
      </c>
      <c r="CD67" s="166">
        <v>3.6</v>
      </c>
      <c r="CE67" s="166">
        <v>2.6666666666666665</v>
      </c>
      <c r="CF67" s="166">
        <v>4</v>
      </c>
      <c r="CG67" s="166">
        <v>3.4</v>
      </c>
      <c r="CH67" s="166">
        <v>2.3333333333333335</v>
      </c>
      <c r="CI67" s="166">
        <v>2.75</v>
      </c>
      <c r="CJ67" s="27">
        <f t="shared" si="44"/>
        <v>3.125</v>
      </c>
      <c r="CK67" s="15">
        <f t="shared" ref="CK67:CK130" si="71">$CD67-$CD68</f>
        <v>-1.4</v>
      </c>
      <c r="CL67" s="15">
        <f t="shared" ref="CL67:CL130" si="72">$CE67-$CE68</f>
        <v>-1.6666666666666665</v>
      </c>
      <c r="CM67" s="15">
        <f t="shared" ref="CM67:CM130" si="73">$CF67-$CF68</f>
        <v>-0.75</v>
      </c>
      <c r="CN67" s="15">
        <f t="shared" ref="CN67:CN130" si="74">$CG67-$CG68</f>
        <v>-0.60000000000000009</v>
      </c>
      <c r="CO67" s="15">
        <f t="shared" ref="CO67:CO130" si="75">$CH67-$CH68</f>
        <v>-1.9999999999999996</v>
      </c>
      <c r="CP67" s="15">
        <f t="shared" ref="CP67:CP130" si="76">$CI67-$CI68</f>
        <v>-2.25</v>
      </c>
      <c r="CQ67" s="15">
        <f t="shared" ref="CQ67:CQ130" si="77">$CJ67-$CJ68</f>
        <v>-1.4444444444444438</v>
      </c>
    </row>
    <row r="68" spans="1:96" x14ac:dyDescent="0.2">
      <c r="A68" s="15">
        <v>97</v>
      </c>
      <c r="B68" s="23">
        <v>1</v>
      </c>
      <c r="C68" s="15">
        <v>3</v>
      </c>
      <c r="D68" s="15">
        <f t="shared" si="45"/>
        <v>0</v>
      </c>
      <c r="E68" s="15">
        <f t="shared" si="39"/>
        <v>1</v>
      </c>
      <c r="F68" s="15">
        <f t="shared" si="40"/>
        <v>0</v>
      </c>
      <c r="G68" s="15">
        <f t="shared" si="41"/>
        <v>0</v>
      </c>
      <c r="H68" s="15">
        <f t="shared" si="42"/>
        <v>0</v>
      </c>
      <c r="I68" s="15">
        <v>1</v>
      </c>
      <c r="J68" s="15">
        <v>54</v>
      </c>
      <c r="K68" s="15">
        <v>3</v>
      </c>
      <c r="L68" s="15">
        <f t="shared" si="46"/>
        <v>0</v>
      </c>
      <c r="M68" s="15">
        <f t="shared" si="47"/>
        <v>0</v>
      </c>
      <c r="N68" s="15">
        <f t="shared" si="48"/>
        <v>0</v>
      </c>
      <c r="O68" s="15">
        <f t="shared" si="49"/>
        <v>1</v>
      </c>
      <c r="P68" s="15">
        <f t="shared" si="50"/>
        <v>0</v>
      </c>
      <c r="Q68" s="15">
        <v>1</v>
      </c>
      <c r="R68" s="15">
        <v>6</v>
      </c>
      <c r="S68" s="15">
        <v>12</v>
      </c>
      <c r="T68" s="15">
        <v>0</v>
      </c>
      <c r="U68" s="15">
        <v>0</v>
      </c>
      <c r="V68" s="15">
        <v>1</v>
      </c>
      <c r="W68" s="15">
        <v>140000</v>
      </c>
      <c r="X68" s="15">
        <v>0</v>
      </c>
      <c r="Y68" s="15">
        <v>1</v>
      </c>
      <c r="Z68" s="15">
        <f t="shared" ref="Z68:Z131" si="78">IF(OR($AC68=3,$AC68=4,$AC68=5),1,0)</f>
        <v>0</v>
      </c>
      <c r="AA68" s="15">
        <f t="shared" si="51"/>
        <v>0</v>
      </c>
      <c r="AB68" s="15">
        <f t="shared" si="52"/>
        <v>1</v>
      </c>
      <c r="AC68" s="15">
        <v>7</v>
      </c>
      <c r="AD68" s="15">
        <v>4</v>
      </c>
      <c r="AE68" s="15">
        <v>15</v>
      </c>
      <c r="AF68" s="15">
        <v>16000</v>
      </c>
      <c r="AG68" s="27">
        <v>4000</v>
      </c>
      <c r="AH68" s="27">
        <f t="shared" si="53"/>
        <v>0</v>
      </c>
      <c r="AI68" s="27">
        <f t="shared" si="54"/>
        <v>0.14285714285714285</v>
      </c>
      <c r="AJ68" s="27">
        <f t="shared" si="55"/>
        <v>0</v>
      </c>
      <c r="AK68" s="15">
        <v>2</v>
      </c>
      <c r="AL68" s="15">
        <v>15</v>
      </c>
      <c r="AM68" s="15">
        <v>22</v>
      </c>
      <c r="AN68" s="15">
        <v>1400</v>
      </c>
      <c r="AO68" s="15">
        <v>93.333333333333329</v>
      </c>
      <c r="AP68" s="15">
        <f>($AO68-$AO69)/$AO69</f>
        <v>0</v>
      </c>
      <c r="AQ68" s="15">
        <f t="shared" si="56"/>
        <v>0.5357142857142857</v>
      </c>
      <c r="AR68" s="15">
        <f t="shared" si="57"/>
        <v>0</v>
      </c>
      <c r="AS68" s="15">
        <v>1</v>
      </c>
      <c r="AT68" s="15">
        <v>1</v>
      </c>
      <c r="AU68" s="15">
        <v>9</v>
      </c>
      <c r="AV68" s="15">
        <v>2000</v>
      </c>
      <c r="AW68" s="15">
        <v>12</v>
      </c>
      <c r="AX68" s="15">
        <v>222.22222222222223</v>
      </c>
      <c r="AY68" s="15">
        <f>($AX68-$AX69)/$AX69</f>
        <v>0</v>
      </c>
      <c r="AZ68" s="15">
        <f t="shared" si="58"/>
        <v>0.32142857142857145</v>
      </c>
      <c r="BA68" s="15">
        <f t="shared" si="59"/>
        <v>0</v>
      </c>
      <c r="BB68" s="15">
        <f>$AJ68</f>
        <v>0</v>
      </c>
      <c r="BC68" s="15">
        <v>2</v>
      </c>
      <c r="BD68" s="15">
        <v>2.3333333333333335</v>
      </c>
      <c r="BE68" s="15">
        <v>1.6666666666666667</v>
      </c>
      <c r="BF68" s="15">
        <v>3</v>
      </c>
      <c r="BG68" s="15">
        <v>2.5</v>
      </c>
      <c r="BH68" s="15"/>
      <c r="BI68" s="15">
        <v>2</v>
      </c>
      <c r="BJ68" s="15">
        <v>5</v>
      </c>
      <c r="BK68" s="15">
        <f t="shared" si="60"/>
        <v>0</v>
      </c>
      <c r="BL68" s="15">
        <f t="shared" si="61"/>
        <v>0</v>
      </c>
      <c r="BM68" s="15">
        <f t="shared" si="62"/>
        <v>0</v>
      </c>
      <c r="BN68" s="15" t="s">
        <v>1007</v>
      </c>
      <c r="BO68" s="15">
        <f t="shared" si="63"/>
        <v>0</v>
      </c>
      <c r="BP68" s="15">
        <f t="shared" si="64"/>
        <v>0</v>
      </c>
      <c r="BQ68" s="15">
        <f t="shared" si="65"/>
        <v>0</v>
      </c>
      <c r="BR68" s="15">
        <f t="shared" si="66"/>
        <v>0</v>
      </c>
      <c r="BU68" s="15">
        <f t="shared" si="67"/>
        <v>0</v>
      </c>
      <c r="BV68" s="15">
        <f t="shared" si="68"/>
        <v>0</v>
      </c>
      <c r="BW68" s="15">
        <f t="shared" si="69"/>
        <v>0</v>
      </c>
      <c r="BX68" s="15">
        <f t="shared" si="70"/>
        <v>0</v>
      </c>
      <c r="BY68" s="15" t="s">
        <v>1007</v>
      </c>
      <c r="BZ68" s="15" t="s">
        <v>1007</v>
      </c>
      <c r="CA68" s="15" t="s">
        <v>1007</v>
      </c>
      <c r="CB68" s="15" t="s">
        <v>1007</v>
      </c>
      <c r="CC68" s="15" t="s">
        <v>1007</v>
      </c>
      <c r="CD68" s="27">
        <v>5</v>
      </c>
      <c r="CE68" s="27">
        <v>4.333333333333333</v>
      </c>
      <c r="CF68" s="27">
        <v>4.75</v>
      </c>
      <c r="CG68" s="27">
        <v>4</v>
      </c>
      <c r="CH68" s="27">
        <v>4.333333333333333</v>
      </c>
      <c r="CI68" s="27">
        <v>5</v>
      </c>
      <c r="CJ68" s="27">
        <f t="shared" si="44"/>
        <v>4.5694444444444438</v>
      </c>
      <c r="CK68" s="15">
        <f t="shared" si="71"/>
        <v>0.59999999999999964</v>
      </c>
      <c r="CL68" s="15">
        <f t="shared" si="72"/>
        <v>0.99999999999999956</v>
      </c>
      <c r="CM68" s="15">
        <f t="shared" si="73"/>
        <v>1.25</v>
      </c>
      <c r="CN68" s="15">
        <f t="shared" si="74"/>
        <v>0.60000000000000009</v>
      </c>
      <c r="CO68" s="15">
        <f t="shared" si="75"/>
        <v>0.33333333333333304</v>
      </c>
      <c r="CP68" s="15">
        <f t="shared" si="76"/>
        <v>1.25</v>
      </c>
      <c r="CQ68" s="15">
        <f t="shared" si="77"/>
        <v>0.83888888888888813</v>
      </c>
    </row>
    <row r="69" spans="1:96" x14ac:dyDescent="0.2">
      <c r="A69" s="15">
        <v>97</v>
      </c>
      <c r="B69" s="23">
        <v>1</v>
      </c>
      <c r="C69" s="15">
        <v>3</v>
      </c>
      <c r="D69" s="15">
        <f t="shared" si="45"/>
        <v>0</v>
      </c>
      <c r="E69" s="15">
        <f t="shared" si="39"/>
        <v>1</v>
      </c>
      <c r="F69" s="15">
        <f t="shared" si="40"/>
        <v>0</v>
      </c>
      <c r="G69" s="15">
        <f t="shared" si="41"/>
        <v>0</v>
      </c>
      <c r="H69" s="15">
        <f t="shared" si="42"/>
        <v>0</v>
      </c>
      <c r="I69" s="15">
        <v>1</v>
      </c>
      <c r="J69" s="15">
        <v>54</v>
      </c>
      <c r="K69" s="15">
        <v>3</v>
      </c>
      <c r="L69" s="15">
        <f t="shared" si="46"/>
        <v>0</v>
      </c>
      <c r="M69" s="15">
        <f t="shared" si="47"/>
        <v>0</v>
      </c>
      <c r="N69" s="15">
        <f t="shared" si="48"/>
        <v>0</v>
      </c>
      <c r="O69" s="15">
        <f t="shared" si="49"/>
        <v>1</v>
      </c>
      <c r="P69" s="15">
        <f t="shared" si="50"/>
        <v>0</v>
      </c>
      <c r="Q69" s="15">
        <v>1</v>
      </c>
      <c r="R69" s="15">
        <v>6</v>
      </c>
      <c r="S69" s="15">
        <v>12</v>
      </c>
      <c r="T69" s="15">
        <v>0</v>
      </c>
      <c r="U69" s="15">
        <v>0</v>
      </c>
      <c r="V69" s="15">
        <v>1</v>
      </c>
      <c r="W69" s="15">
        <v>140000</v>
      </c>
      <c r="X69" s="15">
        <v>0</v>
      </c>
      <c r="Y69" s="15">
        <v>0</v>
      </c>
      <c r="Z69" s="15">
        <f t="shared" si="78"/>
        <v>0</v>
      </c>
      <c r="AA69" s="15">
        <f t="shared" si="51"/>
        <v>0</v>
      </c>
      <c r="AB69" s="15">
        <f t="shared" si="52"/>
        <v>1</v>
      </c>
      <c r="AC69" s="159">
        <v>7</v>
      </c>
      <c r="AD69" s="159">
        <v>4</v>
      </c>
      <c r="AE69" s="159">
        <v>10</v>
      </c>
      <c r="AF69" s="15">
        <v>16000</v>
      </c>
      <c r="AG69" s="27">
        <v>4000</v>
      </c>
      <c r="AH69" s="27">
        <f t="shared" si="53"/>
        <v>59</v>
      </c>
      <c r="AI69" s="27">
        <f t="shared" si="54"/>
        <v>0.14285714285714285</v>
      </c>
      <c r="AJ69" s="27">
        <f t="shared" si="55"/>
        <v>8.4285714285714288</v>
      </c>
      <c r="AK69" s="15">
        <v>2</v>
      </c>
      <c r="AL69" s="15">
        <v>15</v>
      </c>
      <c r="AM69" s="15">
        <v>20</v>
      </c>
      <c r="AN69" s="15">
        <v>1400</v>
      </c>
      <c r="AO69" s="15">
        <v>93.333333333333329</v>
      </c>
      <c r="AP69" s="15">
        <f>($AO69-$AO70)/$AO70</f>
        <v>-0.99775999999999998</v>
      </c>
      <c r="AQ69" s="15">
        <f t="shared" si="56"/>
        <v>0.5357142857142857</v>
      </c>
      <c r="AR69" s="15">
        <f t="shared" si="57"/>
        <v>-0.53451428571428572</v>
      </c>
      <c r="AS69" s="15">
        <v>1</v>
      </c>
      <c r="AT69" s="15">
        <v>1</v>
      </c>
      <c r="AU69" s="15">
        <v>9</v>
      </c>
      <c r="AV69" s="15">
        <v>2000</v>
      </c>
      <c r="AW69" s="15">
        <v>12</v>
      </c>
      <c r="AX69" s="15">
        <v>222.22222222222223</v>
      </c>
      <c r="AZ69" s="15">
        <f t="shared" si="58"/>
        <v>0.32142857142857145</v>
      </c>
      <c r="BA69" s="15">
        <f t="shared" si="59"/>
        <v>0</v>
      </c>
      <c r="BC69" s="15">
        <v>2</v>
      </c>
      <c r="BD69" s="15">
        <v>2.3333333333333335</v>
      </c>
      <c r="BE69" s="15">
        <v>1.6666666666666667</v>
      </c>
      <c r="BF69" s="15">
        <v>3</v>
      </c>
      <c r="BG69" s="15">
        <v>2.5</v>
      </c>
      <c r="BH69" s="15">
        <v>2.2999999999999998</v>
      </c>
      <c r="BI69" s="15">
        <v>2</v>
      </c>
      <c r="BJ69" s="15">
        <v>5</v>
      </c>
      <c r="BK69" s="15">
        <f t="shared" si="60"/>
        <v>0</v>
      </c>
      <c r="BL69" s="15">
        <f t="shared" si="61"/>
        <v>0</v>
      </c>
      <c r="BM69" s="15">
        <f t="shared" si="62"/>
        <v>0</v>
      </c>
      <c r="BN69" s="15" t="s">
        <v>1007</v>
      </c>
      <c r="BO69" s="15">
        <f t="shared" si="63"/>
        <v>0</v>
      </c>
      <c r="BP69" s="15">
        <f t="shared" si="64"/>
        <v>0</v>
      </c>
      <c r="BQ69" s="15">
        <f t="shared" si="65"/>
        <v>0</v>
      </c>
      <c r="BR69" s="15">
        <f t="shared" si="66"/>
        <v>0</v>
      </c>
      <c r="BU69" s="15">
        <f t="shared" si="67"/>
        <v>0</v>
      </c>
      <c r="BV69" s="15">
        <f t="shared" si="68"/>
        <v>0</v>
      </c>
      <c r="BW69" s="15">
        <f t="shared" si="69"/>
        <v>0</v>
      </c>
      <c r="BX69" s="15">
        <f t="shared" si="70"/>
        <v>0</v>
      </c>
      <c r="BY69" s="15" t="s">
        <v>1007</v>
      </c>
      <c r="BZ69" s="15" t="s">
        <v>1007</v>
      </c>
      <c r="CA69" s="15" t="s">
        <v>1007</v>
      </c>
      <c r="CB69" s="15" t="s">
        <v>1007</v>
      </c>
      <c r="CC69" s="15" t="s">
        <v>1007</v>
      </c>
      <c r="CD69" s="27">
        <v>4.4000000000000004</v>
      </c>
      <c r="CE69" s="27">
        <v>3.3333333333333335</v>
      </c>
      <c r="CF69" s="27">
        <v>3.5</v>
      </c>
      <c r="CG69" s="27">
        <v>3.4</v>
      </c>
      <c r="CH69" s="27">
        <v>4</v>
      </c>
      <c r="CI69" s="27">
        <v>3.75</v>
      </c>
      <c r="CJ69" s="27">
        <f t="shared" si="44"/>
        <v>3.7305555555555556</v>
      </c>
      <c r="CK69" s="15">
        <f t="shared" si="71"/>
        <v>-0.59999999999999964</v>
      </c>
      <c r="CL69" s="15">
        <f t="shared" si="72"/>
        <v>-0.99999999999999956</v>
      </c>
      <c r="CM69" s="15">
        <f t="shared" si="73"/>
        <v>-1.5</v>
      </c>
      <c r="CN69" s="15">
        <f t="shared" si="74"/>
        <v>-0.20000000000000018</v>
      </c>
      <c r="CO69" s="15">
        <f t="shared" si="75"/>
        <v>0</v>
      </c>
      <c r="CP69" s="15">
        <f t="shared" si="76"/>
        <v>-1.25</v>
      </c>
      <c r="CQ69" s="15">
        <f t="shared" si="77"/>
        <v>-0.7583333333333333</v>
      </c>
    </row>
    <row r="70" spans="1:96" x14ac:dyDescent="0.2">
      <c r="A70" s="15">
        <v>98</v>
      </c>
      <c r="B70" s="23">
        <v>1</v>
      </c>
      <c r="C70" s="15">
        <v>1</v>
      </c>
      <c r="D70" s="15">
        <f t="shared" si="45"/>
        <v>0</v>
      </c>
      <c r="E70" s="15">
        <f t="shared" si="39"/>
        <v>0</v>
      </c>
      <c r="F70" s="15">
        <f t="shared" si="40"/>
        <v>0</v>
      </c>
      <c r="G70" s="15">
        <f t="shared" si="41"/>
        <v>0</v>
      </c>
      <c r="H70" s="15">
        <f t="shared" si="42"/>
        <v>0</v>
      </c>
      <c r="I70" s="15">
        <v>1</v>
      </c>
      <c r="J70" s="15">
        <v>61</v>
      </c>
      <c r="K70" s="15">
        <v>5</v>
      </c>
      <c r="L70" s="15">
        <f t="shared" si="46"/>
        <v>0</v>
      </c>
      <c r="M70" s="15">
        <f t="shared" si="47"/>
        <v>0</v>
      </c>
      <c r="N70" s="15">
        <f t="shared" si="48"/>
        <v>0</v>
      </c>
      <c r="O70" s="15">
        <f t="shared" si="49"/>
        <v>0</v>
      </c>
      <c r="P70" s="15">
        <f t="shared" si="50"/>
        <v>0</v>
      </c>
      <c r="Q70" s="15">
        <v>2</v>
      </c>
      <c r="R70" s="15">
        <v>5</v>
      </c>
      <c r="S70" s="15">
        <v>6</v>
      </c>
      <c r="T70" s="15">
        <v>1</v>
      </c>
      <c r="U70" s="15">
        <v>0</v>
      </c>
      <c r="V70" s="15">
        <v>1</v>
      </c>
      <c r="W70" s="15">
        <v>25000</v>
      </c>
      <c r="X70" s="15">
        <v>1</v>
      </c>
      <c r="Y70" s="15">
        <v>1</v>
      </c>
      <c r="Z70" s="15">
        <f t="shared" si="78"/>
        <v>0</v>
      </c>
      <c r="AA70" s="15">
        <f t="shared" si="51"/>
        <v>0</v>
      </c>
      <c r="AB70" s="15">
        <f t="shared" si="52"/>
        <v>1</v>
      </c>
      <c r="AC70" s="15">
        <v>7</v>
      </c>
      <c r="AD70" s="15">
        <v>15</v>
      </c>
      <c r="AE70" s="15">
        <v>70</v>
      </c>
      <c r="AF70" s="15">
        <v>1000</v>
      </c>
      <c r="AG70" s="27">
        <v>66.666666666666671</v>
      </c>
      <c r="AH70" s="27">
        <f t="shared" si="53"/>
        <v>0</v>
      </c>
      <c r="AI70" s="27">
        <f t="shared" si="54"/>
        <v>0.99980003999200162</v>
      </c>
      <c r="AJ70" s="27">
        <f t="shared" si="55"/>
        <v>0</v>
      </c>
      <c r="AK70" s="15">
        <v>8</v>
      </c>
      <c r="AL70" s="15">
        <v>3.0000000000000001E-3</v>
      </c>
      <c r="AM70" s="15">
        <v>200</v>
      </c>
      <c r="AN70" s="15">
        <v>125</v>
      </c>
      <c r="AO70" s="15">
        <v>41666.666666666664</v>
      </c>
      <c r="AP70" s="15">
        <f>($AO70-$AO71)/$AO71</f>
        <v>0</v>
      </c>
      <c r="AQ70" s="15">
        <f t="shared" si="56"/>
        <v>1.9996000799840031E-4</v>
      </c>
      <c r="AR70" s="15">
        <f t="shared" si="57"/>
        <v>0</v>
      </c>
      <c r="AZ70" s="15">
        <f t="shared" si="58"/>
        <v>0</v>
      </c>
      <c r="BA70" s="15">
        <f t="shared" si="59"/>
        <v>0</v>
      </c>
      <c r="BB70" s="15">
        <f>$AJ70</f>
        <v>0</v>
      </c>
      <c r="BC70" s="15">
        <v>1.5</v>
      </c>
      <c r="BD70" s="15">
        <v>2</v>
      </c>
      <c r="BE70" s="15">
        <v>1.6666666666666667</v>
      </c>
      <c r="BF70" s="15">
        <v>2</v>
      </c>
      <c r="BG70" s="15">
        <v>2.5</v>
      </c>
      <c r="BH70" s="15">
        <v>1.9333333333333336</v>
      </c>
      <c r="BI70" s="15">
        <v>3</v>
      </c>
      <c r="BJ70" s="15">
        <v>5</v>
      </c>
      <c r="BK70" s="15">
        <f t="shared" si="60"/>
        <v>0</v>
      </c>
      <c r="BL70" s="15">
        <f t="shared" si="61"/>
        <v>0</v>
      </c>
      <c r="BM70" s="15">
        <f t="shared" si="62"/>
        <v>0</v>
      </c>
      <c r="BN70" s="15" t="s">
        <v>1007</v>
      </c>
      <c r="BO70" s="15">
        <f t="shared" si="63"/>
        <v>0</v>
      </c>
      <c r="BP70" s="15">
        <f t="shared" si="64"/>
        <v>0</v>
      </c>
      <c r="BQ70" s="15">
        <f t="shared" si="65"/>
        <v>0</v>
      </c>
      <c r="BR70" s="15">
        <f t="shared" si="66"/>
        <v>0</v>
      </c>
      <c r="BU70" s="15">
        <f t="shared" si="67"/>
        <v>0</v>
      </c>
      <c r="BV70" s="15">
        <f t="shared" si="68"/>
        <v>0</v>
      </c>
      <c r="BW70" s="15">
        <f t="shared" si="69"/>
        <v>0</v>
      </c>
      <c r="BX70" s="15">
        <f t="shared" si="70"/>
        <v>0</v>
      </c>
      <c r="BY70" s="15" t="s">
        <v>1007</v>
      </c>
      <c r="BZ70" s="15" t="s">
        <v>1007</v>
      </c>
      <c r="CA70" s="15" t="s">
        <v>1007</v>
      </c>
      <c r="CB70" s="15" t="s">
        <v>1007</v>
      </c>
      <c r="CC70" s="15" t="s">
        <v>1007</v>
      </c>
      <c r="CD70" s="27">
        <v>5</v>
      </c>
      <c r="CE70" s="27">
        <v>4.333333333333333</v>
      </c>
      <c r="CF70" s="27">
        <v>5</v>
      </c>
      <c r="CG70" s="27">
        <v>3.6</v>
      </c>
      <c r="CH70" s="27">
        <v>4</v>
      </c>
      <c r="CI70" s="27">
        <v>5</v>
      </c>
      <c r="CJ70" s="27">
        <f t="shared" si="44"/>
        <v>4.4888888888888889</v>
      </c>
      <c r="CK70" s="15">
        <f t="shared" si="71"/>
        <v>0.79999999999999982</v>
      </c>
      <c r="CL70" s="15">
        <f t="shared" si="72"/>
        <v>0</v>
      </c>
      <c r="CM70" s="15">
        <f t="shared" si="73"/>
        <v>0.25</v>
      </c>
      <c r="CN70" s="15">
        <f t="shared" si="74"/>
        <v>-0.60000000000000009</v>
      </c>
      <c r="CO70" s="15">
        <f t="shared" si="75"/>
        <v>0</v>
      </c>
      <c r="CP70" s="15">
        <f t="shared" si="76"/>
        <v>1</v>
      </c>
      <c r="CQ70" s="15">
        <f t="shared" si="77"/>
        <v>0.24166666666666625</v>
      </c>
    </row>
    <row r="71" spans="1:96" x14ac:dyDescent="0.2">
      <c r="A71" s="15">
        <v>98</v>
      </c>
      <c r="B71" s="23">
        <v>1</v>
      </c>
      <c r="C71" s="15">
        <v>1</v>
      </c>
      <c r="D71" s="15">
        <f t="shared" si="45"/>
        <v>0</v>
      </c>
      <c r="E71" s="15">
        <f t="shared" si="39"/>
        <v>0</v>
      </c>
      <c r="F71" s="15">
        <f t="shared" si="40"/>
        <v>0</v>
      </c>
      <c r="G71" s="15">
        <f t="shared" si="41"/>
        <v>0</v>
      </c>
      <c r="H71" s="15">
        <f t="shared" si="42"/>
        <v>0</v>
      </c>
      <c r="I71" s="15">
        <v>1</v>
      </c>
      <c r="J71" s="15">
        <v>61</v>
      </c>
      <c r="K71" s="15">
        <v>5</v>
      </c>
      <c r="L71" s="15">
        <f t="shared" si="46"/>
        <v>0</v>
      </c>
      <c r="M71" s="15">
        <f t="shared" si="47"/>
        <v>0</v>
      </c>
      <c r="N71" s="15">
        <f t="shared" si="48"/>
        <v>0</v>
      </c>
      <c r="O71" s="15">
        <f t="shared" si="49"/>
        <v>0</v>
      </c>
      <c r="P71" s="15">
        <f t="shared" si="50"/>
        <v>0</v>
      </c>
      <c r="Q71" s="15">
        <v>2</v>
      </c>
      <c r="R71" s="15">
        <v>5</v>
      </c>
      <c r="S71" s="15">
        <v>6</v>
      </c>
      <c r="T71" s="15">
        <v>1</v>
      </c>
      <c r="U71" s="15">
        <v>0</v>
      </c>
      <c r="V71" s="15">
        <v>1</v>
      </c>
      <c r="W71" s="15">
        <v>25000</v>
      </c>
      <c r="X71" s="15">
        <v>1</v>
      </c>
      <c r="Y71" s="15">
        <v>0</v>
      </c>
      <c r="Z71" s="15">
        <f t="shared" si="78"/>
        <v>0</v>
      </c>
      <c r="AA71" s="15">
        <f t="shared" si="51"/>
        <v>0</v>
      </c>
      <c r="AB71" s="15">
        <f t="shared" si="52"/>
        <v>1</v>
      </c>
      <c r="AC71" s="159">
        <v>7</v>
      </c>
      <c r="AD71" s="159">
        <v>15</v>
      </c>
      <c r="AE71" s="159">
        <v>70</v>
      </c>
      <c r="AF71" s="15">
        <v>1000</v>
      </c>
      <c r="AG71" s="27">
        <v>66.666666666666671</v>
      </c>
      <c r="AH71" s="27">
        <f t="shared" si="53"/>
        <v>-0.9358974358974359</v>
      </c>
      <c r="AI71" s="27">
        <f t="shared" si="54"/>
        <v>0.99980003999200162</v>
      </c>
      <c r="AJ71" s="27">
        <f t="shared" si="55"/>
        <v>-0.93571029383866822</v>
      </c>
      <c r="AK71" s="15">
        <v>8</v>
      </c>
      <c r="AL71" s="15">
        <v>3.0000000000000001E-3</v>
      </c>
      <c r="AM71" s="15">
        <v>200</v>
      </c>
      <c r="AN71" s="15">
        <v>125</v>
      </c>
      <c r="AO71" s="15">
        <v>41666.666666666664</v>
      </c>
      <c r="AP71" s="15">
        <f>($AO71-$AO72)/$AO72</f>
        <v>53.166666666666664</v>
      </c>
      <c r="AQ71" s="15">
        <f t="shared" si="56"/>
        <v>1.9996000799840031E-4</v>
      </c>
      <c r="AR71" s="15">
        <f t="shared" si="57"/>
        <v>1.063120709191495E-2</v>
      </c>
      <c r="AZ71" s="15">
        <f t="shared" si="58"/>
        <v>0</v>
      </c>
      <c r="BA71" s="15">
        <f t="shared" si="59"/>
        <v>0</v>
      </c>
      <c r="BC71" s="15">
        <v>1.5</v>
      </c>
      <c r="BD71" s="15">
        <v>2</v>
      </c>
      <c r="BE71" s="15">
        <v>1.6666666666666667</v>
      </c>
      <c r="BF71" s="15">
        <v>2</v>
      </c>
      <c r="BG71" s="15">
        <v>2.5</v>
      </c>
      <c r="BH71" s="15">
        <v>1.9333333333333336</v>
      </c>
      <c r="BI71" s="15">
        <v>3</v>
      </c>
      <c r="BJ71" s="15">
        <v>5</v>
      </c>
      <c r="BK71" s="15">
        <f t="shared" si="60"/>
        <v>0</v>
      </c>
      <c r="BL71" s="15">
        <f t="shared" si="61"/>
        <v>0</v>
      </c>
      <c r="BM71" s="15">
        <f t="shared" si="62"/>
        <v>0</v>
      </c>
      <c r="BN71" s="15" t="s">
        <v>1007</v>
      </c>
      <c r="BO71" s="15">
        <f t="shared" si="63"/>
        <v>0</v>
      </c>
      <c r="BP71" s="15">
        <f t="shared" si="64"/>
        <v>0</v>
      </c>
      <c r="BQ71" s="15">
        <f t="shared" si="65"/>
        <v>0</v>
      </c>
      <c r="BR71" s="15">
        <f t="shared" si="66"/>
        <v>0</v>
      </c>
      <c r="BU71" s="15">
        <f t="shared" si="67"/>
        <v>0</v>
      </c>
      <c r="BV71" s="15">
        <f t="shared" si="68"/>
        <v>0</v>
      </c>
      <c r="BW71" s="15">
        <f t="shared" si="69"/>
        <v>0</v>
      </c>
      <c r="BX71" s="15">
        <f t="shared" si="70"/>
        <v>0</v>
      </c>
      <c r="BY71" s="15" t="s">
        <v>1007</v>
      </c>
      <c r="BZ71" s="15" t="s">
        <v>1007</v>
      </c>
      <c r="CA71" s="15" t="s">
        <v>1007</v>
      </c>
      <c r="CB71" s="15" t="s">
        <v>1007</v>
      </c>
      <c r="CC71" s="15" t="s">
        <v>1007</v>
      </c>
      <c r="CD71" s="27">
        <v>4.2</v>
      </c>
      <c r="CE71" s="27">
        <v>4.333333333333333</v>
      </c>
      <c r="CF71" s="27">
        <v>4.75</v>
      </c>
      <c r="CG71" s="27">
        <v>4.2</v>
      </c>
      <c r="CH71" s="27">
        <v>4</v>
      </c>
      <c r="CI71" s="27">
        <v>4</v>
      </c>
      <c r="CJ71" s="27">
        <f t="shared" si="44"/>
        <v>4.2472222222222227</v>
      </c>
      <c r="CK71" s="15">
        <f t="shared" si="71"/>
        <v>-0.79999999999999982</v>
      </c>
      <c r="CL71" s="15">
        <f t="shared" si="72"/>
        <v>0.33333333333333304</v>
      </c>
      <c r="CM71" s="15">
        <f t="shared" si="73"/>
        <v>1</v>
      </c>
      <c r="CN71" s="15">
        <f t="shared" si="74"/>
        <v>-0.39999999999999947</v>
      </c>
      <c r="CO71" s="15">
        <f t="shared" si="75"/>
        <v>0.66666666666666652</v>
      </c>
      <c r="CP71" s="15">
        <f t="shared" si="76"/>
        <v>-1</v>
      </c>
      <c r="CQ71" s="15">
        <f t="shared" si="77"/>
        <v>-3.3333333333333215E-2</v>
      </c>
    </row>
    <row r="72" spans="1:96" x14ac:dyDescent="0.2">
      <c r="A72" s="15">
        <v>99</v>
      </c>
      <c r="B72" s="23">
        <v>1</v>
      </c>
      <c r="C72" s="15">
        <v>3</v>
      </c>
      <c r="D72" s="15">
        <f t="shared" si="45"/>
        <v>0</v>
      </c>
      <c r="E72" s="15">
        <f t="shared" si="39"/>
        <v>1</v>
      </c>
      <c r="F72" s="15">
        <f t="shared" si="40"/>
        <v>0</v>
      </c>
      <c r="G72" s="15">
        <f t="shared" si="41"/>
        <v>0</v>
      </c>
      <c r="H72" s="15">
        <f t="shared" si="42"/>
        <v>0</v>
      </c>
      <c r="I72" s="15">
        <v>1</v>
      </c>
      <c r="J72" s="15">
        <v>65</v>
      </c>
      <c r="K72" s="15">
        <v>1</v>
      </c>
      <c r="L72" s="15">
        <f t="shared" si="46"/>
        <v>0</v>
      </c>
      <c r="M72" s="15">
        <f t="shared" si="47"/>
        <v>1</v>
      </c>
      <c r="N72" s="15">
        <f t="shared" si="48"/>
        <v>0</v>
      </c>
      <c r="O72" s="15">
        <f t="shared" si="49"/>
        <v>0</v>
      </c>
      <c r="P72" s="15">
        <f t="shared" si="50"/>
        <v>0</v>
      </c>
      <c r="Q72" s="15">
        <v>3</v>
      </c>
      <c r="R72" s="15">
        <v>2</v>
      </c>
      <c r="S72" s="15">
        <v>15</v>
      </c>
      <c r="T72" s="15">
        <v>0</v>
      </c>
      <c r="U72" s="15">
        <v>1</v>
      </c>
      <c r="V72" s="15">
        <v>1</v>
      </c>
      <c r="W72" s="15">
        <v>130000</v>
      </c>
      <c r="X72" s="15">
        <v>1</v>
      </c>
      <c r="Y72" s="15">
        <v>1</v>
      </c>
      <c r="Z72" s="15">
        <f t="shared" si="78"/>
        <v>0</v>
      </c>
      <c r="AA72" s="15">
        <f t="shared" si="51"/>
        <v>0</v>
      </c>
      <c r="AB72" s="15">
        <f t="shared" si="52"/>
        <v>1</v>
      </c>
      <c r="AC72" s="15">
        <v>7</v>
      </c>
      <c r="AD72" s="15">
        <v>25</v>
      </c>
      <c r="AE72" s="15">
        <v>25</v>
      </c>
      <c r="AF72" s="15">
        <v>26000</v>
      </c>
      <c r="AG72" s="27">
        <v>1040</v>
      </c>
      <c r="AH72" s="27">
        <f t="shared" si="53"/>
        <v>0</v>
      </c>
      <c r="AI72" s="27">
        <f t="shared" si="54"/>
        <v>0.49019607843137253</v>
      </c>
      <c r="AJ72" s="27">
        <f t="shared" si="55"/>
        <v>0</v>
      </c>
      <c r="AK72" s="15">
        <v>2</v>
      </c>
      <c r="AL72" s="15">
        <v>26</v>
      </c>
      <c r="AM72" s="15">
        <v>20</v>
      </c>
      <c r="AN72" s="15">
        <v>20000</v>
      </c>
      <c r="AO72" s="15">
        <v>769.23076923076928</v>
      </c>
      <c r="AP72" s="15">
        <f>($AO72-$AO73)/$AO73</f>
        <v>-0.16666666666666663</v>
      </c>
      <c r="AQ72" s="15">
        <f t="shared" si="56"/>
        <v>0.50980392156862742</v>
      </c>
      <c r="AR72" s="15">
        <f t="shared" si="57"/>
        <v>-8.4967320261437884E-2</v>
      </c>
      <c r="AZ72" s="15">
        <f t="shared" si="58"/>
        <v>0</v>
      </c>
      <c r="BA72" s="15">
        <f t="shared" si="59"/>
        <v>0</v>
      </c>
      <c r="BB72" s="27">
        <f>AVERAGE($AJ72,$AR72)</f>
        <v>-4.2483660130718942E-2</v>
      </c>
      <c r="BC72" s="15">
        <v>2.5</v>
      </c>
      <c r="BD72" s="15">
        <v>2.3333333333333335</v>
      </c>
      <c r="BE72" s="15">
        <v>2.6666666666666665</v>
      </c>
      <c r="BF72" s="15">
        <v>2.5</v>
      </c>
      <c r="BG72" s="15">
        <v>2.5</v>
      </c>
      <c r="BH72" s="15">
        <v>2.5</v>
      </c>
      <c r="BI72" s="15">
        <v>2</v>
      </c>
      <c r="BJ72" s="15">
        <v>5</v>
      </c>
      <c r="BK72" s="15">
        <f t="shared" si="60"/>
        <v>0</v>
      </c>
      <c r="BL72" s="15">
        <f t="shared" si="61"/>
        <v>0</v>
      </c>
      <c r="BM72" s="15">
        <f t="shared" si="62"/>
        <v>0</v>
      </c>
      <c r="BN72" s="15" t="s">
        <v>1007</v>
      </c>
      <c r="BO72" s="15">
        <f t="shared" si="63"/>
        <v>0</v>
      </c>
      <c r="BP72" s="15">
        <f t="shared" si="64"/>
        <v>0</v>
      </c>
      <c r="BQ72" s="15">
        <f t="shared" si="65"/>
        <v>0</v>
      </c>
      <c r="BR72" s="15">
        <f t="shared" si="66"/>
        <v>0</v>
      </c>
      <c r="BU72" s="15">
        <f t="shared" si="67"/>
        <v>0</v>
      </c>
      <c r="BV72" s="15">
        <f t="shared" si="68"/>
        <v>0</v>
      </c>
      <c r="BW72" s="15">
        <f t="shared" si="69"/>
        <v>0</v>
      </c>
      <c r="BX72" s="15">
        <f t="shared" si="70"/>
        <v>0</v>
      </c>
      <c r="BY72" s="15" t="s">
        <v>1007</v>
      </c>
      <c r="BZ72" s="15" t="s">
        <v>1007</v>
      </c>
      <c r="CA72" s="15" t="s">
        <v>1007</v>
      </c>
      <c r="CB72" s="15" t="s">
        <v>1007</v>
      </c>
      <c r="CC72" s="15" t="s">
        <v>1007</v>
      </c>
      <c r="CD72" s="27">
        <v>5</v>
      </c>
      <c r="CE72" s="27">
        <v>4</v>
      </c>
      <c r="CF72" s="27">
        <v>3.75</v>
      </c>
      <c r="CG72" s="27">
        <v>4.5999999999999996</v>
      </c>
      <c r="CH72" s="27">
        <v>3.3333333333333335</v>
      </c>
      <c r="CI72" s="27">
        <v>5</v>
      </c>
      <c r="CJ72" s="27">
        <f t="shared" si="44"/>
        <v>4.2805555555555559</v>
      </c>
      <c r="CK72" s="15">
        <f t="shared" si="71"/>
        <v>0.79999999999999982</v>
      </c>
      <c r="CL72" s="15">
        <f t="shared" si="72"/>
        <v>-0.33333333333333304</v>
      </c>
      <c r="CM72" s="15">
        <f t="shared" si="73"/>
        <v>-0.5</v>
      </c>
      <c r="CN72" s="15">
        <f t="shared" si="74"/>
        <v>0.59999999999999964</v>
      </c>
      <c r="CO72" s="15">
        <f t="shared" si="75"/>
        <v>0</v>
      </c>
      <c r="CP72" s="15">
        <f t="shared" si="76"/>
        <v>1.25</v>
      </c>
      <c r="CQ72" s="15">
        <f t="shared" si="77"/>
        <v>0.30277777777777848</v>
      </c>
    </row>
    <row r="73" spans="1:96" x14ac:dyDescent="0.2">
      <c r="A73" s="15">
        <v>99</v>
      </c>
      <c r="B73" s="23">
        <v>1</v>
      </c>
      <c r="C73" s="15">
        <v>3</v>
      </c>
      <c r="D73" s="15">
        <f t="shared" si="45"/>
        <v>0</v>
      </c>
      <c r="E73" s="15">
        <f t="shared" si="39"/>
        <v>1</v>
      </c>
      <c r="F73" s="15">
        <f t="shared" si="40"/>
        <v>0</v>
      </c>
      <c r="G73" s="15">
        <f t="shared" si="41"/>
        <v>0</v>
      </c>
      <c r="H73" s="15">
        <f t="shared" si="42"/>
        <v>0</v>
      </c>
      <c r="I73" s="15">
        <v>1</v>
      </c>
      <c r="J73" s="15">
        <v>65</v>
      </c>
      <c r="K73" s="15">
        <v>1</v>
      </c>
      <c r="L73" s="15">
        <f t="shared" si="46"/>
        <v>0</v>
      </c>
      <c r="M73" s="15">
        <f t="shared" si="47"/>
        <v>1</v>
      </c>
      <c r="N73" s="15">
        <f t="shared" si="48"/>
        <v>0</v>
      </c>
      <c r="O73" s="15">
        <f t="shared" si="49"/>
        <v>0</v>
      </c>
      <c r="P73" s="15">
        <f t="shared" si="50"/>
        <v>0</v>
      </c>
      <c r="Q73" s="15">
        <v>3</v>
      </c>
      <c r="R73" s="15">
        <v>2</v>
      </c>
      <c r="S73" s="15">
        <v>15</v>
      </c>
      <c r="T73" s="15">
        <v>0</v>
      </c>
      <c r="U73" s="15">
        <v>1</v>
      </c>
      <c r="V73" s="15">
        <v>1</v>
      </c>
      <c r="W73" s="15">
        <v>130000</v>
      </c>
      <c r="X73" s="15">
        <v>1</v>
      </c>
      <c r="Y73" s="15">
        <v>0</v>
      </c>
      <c r="Z73" s="15">
        <f t="shared" si="78"/>
        <v>0</v>
      </c>
      <c r="AA73" s="15">
        <f t="shared" si="51"/>
        <v>0</v>
      </c>
      <c r="AB73" s="15">
        <f t="shared" si="52"/>
        <v>1</v>
      </c>
      <c r="AC73" s="159">
        <v>7</v>
      </c>
      <c r="AD73" s="159">
        <v>25</v>
      </c>
      <c r="AE73" s="159">
        <v>25</v>
      </c>
      <c r="AF73" s="15">
        <v>26000</v>
      </c>
      <c r="AG73" s="27">
        <v>1040</v>
      </c>
      <c r="AH73" s="27">
        <f t="shared" si="53"/>
        <v>-0.48</v>
      </c>
      <c r="AI73" s="27">
        <f t="shared" si="54"/>
        <v>0.49019607843137253</v>
      </c>
      <c r="AJ73" s="27">
        <f t="shared" si="55"/>
        <v>-0.23529411764705879</v>
      </c>
      <c r="AK73" s="15">
        <v>2</v>
      </c>
      <c r="AL73" s="15">
        <v>26</v>
      </c>
      <c r="AM73" s="15">
        <v>22</v>
      </c>
      <c r="AN73" s="15">
        <v>24000</v>
      </c>
      <c r="AO73" s="15">
        <v>923.07692307692309</v>
      </c>
      <c r="AQ73" s="15">
        <f t="shared" si="56"/>
        <v>0.50980392156862742</v>
      </c>
      <c r="AR73" s="15">
        <f t="shared" si="57"/>
        <v>0</v>
      </c>
      <c r="AZ73" s="15">
        <f t="shared" si="58"/>
        <v>0</v>
      </c>
      <c r="BA73" s="15">
        <f t="shared" si="59"/>
        <v>0</v>
      </c>
      <c r="BC73" s="15">
        <v>2.5</v>
      </c>
      <c r="BD73" s="15">
        <v>2.3333333333333335</v>
      </c>
      <c r="BE73" s="15">
        <v>2.6666666666666665</v>
      </c>
      <c r="BF73" s="15">
        <v>2.5</v>
      </c>
      <c r="BG73" s="15">
        <v>2.5</v>
      </c>
      <c r="BH73" s="15">
        <v>2.5</v>
      </c>
      <c r="BI73" s="15">
        <v>2</v>
      </c>
      <c r="BJ73" s="15">
        <v>5</v>
      </c>
      <c r="BK73" s="15">
        <f t="shared" si="60"/>
        <v>0</v>
      </c>
      <c r="BL73" s="15">
        <f t="shared" si="61"/>
        <v>0</v>
      </c>
      <c r="BM73" s="15">
        <f t="shared" si="62"/>
        <v>0</v>
      </c>
      <c r="BN73" s="15" t="s">
        <v>1007</v>
      </c>
      <c r="BO73" s="15">
        <f t="shared" si="63"/>
        <v>0</v>
      </c>
      <c r="BP73" s="15">
        <f t="shared" si="64"/>
        <v>0</v>
      </c>
      <c r="BQ73" s="15">
        <f t="shared" si="65"/>
        <v>0</v>
      </c>
      <c r="BR73" s="15">
        <f t="shared" si="66"/>
        <v>0</v>
      </c>
      <c r="BU73" s="15">
        <f t="shared" si="67"/>
        <v>0</v>
      </c>
      <c r="BV73" s="15">
        <f t="shared" si="68"/>
        <v>0</v>
      </c>
      <c r="BW73" s="15">
        <f t="shared" si="69"/>
        <v>0</v>
      </c>
      <c r="BX73" s="15">
        <f t="shared" si="70"/>
        <v>0</v>
      </c>
      <c r="BY73" s="15" t="s">
        <v>1007</v>
      </c>
      <c r="BZ73" s="15" t="s">
        <v>1007</v>
      </c>
      <c r="CA73" s="15" t="s">
        <v>1007</v>
      </c>
      <c r="CB73" s="15" t="s">
        <v>1007</v>
      </c>
      <c r="CC73" s="15" t="s">
        <v>1007</v>
      </c>
      <c r="CD73" s="27">
        <v>4.2</v>
      </c>
      <c r="CE73" s="27">
        <v>4.333333333333333</v>
      </c>
      <c r="CF73" s="27">
        <v>4.25</v>
      </c>
      <c r="CG73" s="27">
        <v>4</v>
      </c>
      <c r="CH73" s="27">
        <v>3.3333333333333335</v>
      </c>
      <c r="CI73" s="27">
        <v>3.75</v>
      </c>
      <c r="CJ73" s="27">
        <f t="shared" si="44"/>
        <v>3.9777777777777774</v>
      </c>
      <c r="CK73" s="15">
        <f t="shared" si="71"/>
        <v>-0.79999999999999982</v>
      </c>
      <c r="CL73" s="15">
        <f t="shared" si="72"/>
        <v>0</v>
      </c>
      <c r="CM73" s="15">
        <f t="shared" si="73"/>
        <v>0.25</v>
      </c>
      <c r="CN73" s="15">
        <f t="shared" si="74"/>
        <v>-0.59999999999999964</v>
      </c>
      <c r="CO73" s="15">
        <f t="shared" si="75"/>
        <v>-0.99999999999999956</v>
      </c>
      <c r="CP73" s="15">
        <f t="shared" si="76"/>
        <v>-0.75</v>
      </c>
      <c r="CQ73" s="15">
        <f t="shared" si="77"/>
        <v>-0.48333333333333295</v>
      </c>
    </row>
    <row r="74" spans="1:96" x14ac:dyDescent="0.2">
      <c r="A74" s="15">
        <v>101</v>
      </c>
      <c r="B74" s="23">
        <v>1</v>
      </c>
      <c r="C74" s="15">
        <v>3</v>
      </c>
      <c r="D74" s="15">
        <f t="shared" si="45"/>
        <v>0</v>
      </c>
      <c r="E74" s="15">
        <f t="shared" si="39"/>
        <v>1</v>
      </c>
      <c r="F74" s="15">
        <f t="shared" si="40"/>
        <v>0</v>
      </c>
      <c r="G74" s="15">
        <f t="shared" si="41"/>
        <v>0</v>
      </c>
      <c r="H74" s="15">
        <f t="shared" si="42"/>
        <v>0</v>
      </c>
      <c r="I74" s="15">
        <v>0</v>
      </c>
      <c r="J74" s="15">
        <v>57</v>
      </c>
      <c r="K74" s="15">
        <v>5</v>
      </c>
      <c r="L74" s="15">
        <f t="shared" si="46"/>
        <v>0</v>
      </c>
      <c r="M74" s="15">
        <f t="shared" si="47"/>
        <v>0</v>
      </c>
      <c r="N74" s="15">
        <f t="shared" si="48"/>
        <v>0</v>
      </c>
      <c r="O74" s="15">
        <f t="shared" si="49"/>
        <v>0</v>
      </c>
      <c r="P74" s="15">
        <f t="shared" si="50"/>
        <v>0</v>
      </c>
      <c r="Q74" s="15">
        <v>2</v>
      </c>
      <c r="R74" s="15">
        <v>3</v>
      </c>
      <c r="S74" s="15">
        <v>24</v>
      </c>
      <c r="T74" s="15">
        <v>0</v>
      </c>
      <c r="U74" s="15">
        <v>0</v>
      </c>
      <c r="V74" s="15">
        <v>1</v>
      </c>
      <c r="W74" s="15">
        <v>140000</v>
      </c>
      <c r="X74" s="15">
        <v>0</v>
      </c>
      <c r="Y74" s="15">
        <v>1</v>
      </c>
      <c r="Z74" s="15">
        <f t="shared" si="78"/>
        <v>0</v>
      </c>
      <c r="AA74" s="15">
        <f t="shared" si="51"/>
        <v>0</v>
      </c>
      <c r="AB74" s="15">
        <f t="shared" si="52"/>
        <v>1</v>
      </c>
      <c r="AC74" s="15">
        <v>7</v>
      </c>
      <c r="AD74" s="15">
        <v>45</v>
      </c>
      <c r="AE74" s="15">
        <v>100</v>
      </c>
      <c r="AF74" s="15">
        <v>90000</v>
      </c>
      <c r="AG74" s="27">
        <v>2000</v>
      </c>
      <c r="AH74" s="27">
        <f t="shared" si="53"/>
        <v>0</v>
      </c>
      <c r="AI74" s="27">
        <f t="shared" si="54"/>
        <v>1</v>
      </c>
      <c r="AJ74" s="27">
        <f t="shared" si="55"/>
        <v>0</v>
      </c>
      <c r="AQ74" s="15">
        <f t="shared" si="56"/>
        <v>0</v>
      </c>
      <c r="AR74" s="15">
        <f t="shared" si="57"/>
        <v>0</v>
      </c>
      <c r="AZ74" s="15">
        <f t="shared" si="58"/>
        <v>0</v>
      </c>
      <c r="BA74" s="15">
        <f t="shared" si="59"/>
        <v>0</v>
      </c>
      <c r="BB74" s="15">
        <f>$AJ74</f>
        <v>0</v>
      </c>
      <c r="BC74" s="15">
        <v>2</v>
      </c>
      <c r="BD74" s="15">
        <v>1.6666666666666667</v>
      </c>
      <c r="BE74" s="15">
        <v>2</v>
      </c>
      <c r="BF74" s="15">
        <v>2</v>
      </c>
      <c r="BG74" s="15">
        <v>2.5</v>
      </c>
      <c r="BH74" s="15">
        <v>2.0333333333333337</v>
      </c>
      <c r="BI74" s="15">
        <v>1</v>
      </c>
      <c r="BJ74" s="15">
        <v>2</v>
      </c>
      <c r="BK74" s="15">
        <f t="shared" si="60"/>
        <v>1</v>
      </c>
      <c r="BL74" s="15">
        <f t="shared" si="61"/>
        <v>0</v>
      </c>
      <c r="BM74" s="15">
        <f t="shared" si="62"/>
        <v>0</v>
      </c>
      <c r="BN74" s="15">
        <v>4</v>
      </c>
      <c r="BO74" s="15">
        <f t="shared" si="63"/>
        <v>0</v>
      </c>
      <c r="BP74" s="15">
        <f t="shared" si="64"/>
        <v>0</v>
      </c>
      <c r="BQ74" s="15">
        <f t="shared" si="65"/>
        <v>1</v>
      </c>
      <c r="BR74" s="15">
        <f t="shared" si="66"/>
        <v>0</v>
      </c>
      <c r="BS74" s="15">
        <v>5</v>
      </c>
      <c r="BT74" s="15">
        <v>2</v>
      </c>
      <c r="BU74" s="15">
        <f t="shared" si="67"/>
        <v>1</v>
      </c>
      <c r="BV74" s="15">
        <f t="shared" si="68"/>
        <v>0</v>
      </c>
      <c r="BW74" s="15">
        <f t="shared" si="69"/>
        <v>0</v>
      </c>
      <c r="BX74" s="15">
        <f t="shared" si="70"/>
        <v>0</v>
      </c>
      <c r="BY74" s="15">
        <v>1</v>
      </c>
      <c r="BZ74" s="15">
        <v>1</v>
      </c>
      <c r="CA74" s="15">
        <v>1</v>
      </c>
      <c r="CB74" s="15">
        <v>1</v>
      </c>
      <c r="CC74" s="15">
        <v>1</v>
      </c>
      <c r="CD74" s="27">
        <v>5</v>
      </c>
      <c r="CE74" s="27">
        <v>4.333333333333333</v>
      </c>
      <c r="CF74" s="27">
        <v>4</v>
      </c>
      <c r="CG74" s="27">
        <v>4.5999999999999996</v>
      </c>
      <c r="CH74" s="27">
        <v>4.333333333333333</v>
      </c>
      <c r="CI74" s="27">
        <v>4.5</v>
      </c>
      <c r="CJ74" s="27">
        <f t="shared" si="44"/>
        <v>4.4611111111111104</v>
      </c>
      <c r="CK74" s="15">
        <f t="shared" si="71"/>
        <v>0.40000000000000036</v>
      </c>
      <c r="CL74" s="15">
        <f t="shared" si="72"/>
        <v>-0.66666666666666696</v>
      </c>
      <c r="CM74" s="15">
        <f t="shared" si="73"/>
        <v>-1</v>
      </c>
      <c r="CN74" s="15">
        <f t="shared" si="74"/>
        <v>0.99999999999999956</v>
      </c>
      <c r="CO74" s="15">
        <f t="shared" si="75"/>
        <v>0.99999999999999956</v>
      </c>
      <c r="CP74" s="15">
        <f t="shared" si="76"/>
        <v>0</v>
      </c>
      <c r="CQ74" s="15">
        <f t="shared" si="77"/>
        <v>0.12222222222222179</v>
      </c>
    </row>
    <row r="75" spans="1:96" x14ac:dyDescent="0.2">
      <c r="A75" s="15">
        <v>101</v>
      </c>
      <c r="B75" s="23">
        <v>1</v>
      </c>
      <c r="C75" s="15">
        <v>3</v>
      </c>
      <c r="D75" s="15">
        <f t="shared" si="45"/>
        <v>0</v>
      </c>
      <c r="E75" s="15">
        <f t="shared" si="39"/>
        <v>1</v>
      </c>
      <c r="F75" s="15">
        <f t="shared" si="40"/>
        <v>0</v>
      </c>
      <c r="G75" s="15">
        <f t="shared" si="41"/>
        <v>0</v>
      </c>
      <c r="H75" s="15">
        <f t="shared" si="42"/>
        <v>0</v>
      </c>
      <c r="I75" s="15">
        <v>0</v>
      </c>
      <c r="J75" s="15">
        <v>57</v>
      </c>
      <c r="K75" s="15">
        <v>5</v>
      </c>
      <c r="L75" s="15">
        <f t="shared" si="46"/>
        <v>0</v>
      </c>
      <c r="M75" s="15">
        <f t="shared" si="47"/>
        <v>0</v>
      </c>
      <c r="N75" s="15">
        <f t="shared" si="48"/>
        <v>0</v>
      </c>
      <c r="O75" s="15">
        <f t="shared" si="49"/>
        <v>0</v>
      </c>
      <c r="P75" s="15">
        <f t="shared" si="50"/>
        <v>0</v>
      </c>
      <c r="Q75" s="15">
        <v>2</v>
      </c>
      <c r="R75" s="15">
        <v>3</v>
      </c>
      <c r="S75" s="15">
        <v>24</v>
      </c>
      <c r="T75" s="15">
        <v>0</v>
      </c>
      <c r="U75" s="15">
        <v>0</v>
      </c>
      <c r="V75" s="15">
        <v>1</v>
      </c>
      <c r="W75" s="15">
        <v>140000</v>
      </c>
      <c r="X75" s="15">
        <v>0</v>
      </c>
      <c r="Y75" s="15">
        <v>0</v>
      </c>
      <c r="Z75" s="15">
        <f t="shared" si="78"/>
        <v>0</v>
      </c>
      <c r="AA75" s="15">
        <f t="shared" si="51"/>
        <v>0</v>
      </c>
      <c r="AB75" s="15">
        <f t="shared" si="52"/>
        <v>1</v>
      </c>
      <c r="AC75" s="159">
        <v>7</v>
      </c>
      <c r="AD75" s="159">
        <v>45</v>
      </c>
      <c r="AE75" s="159">
        <v>100</v>
      </c>
      <c r="AF75" s="15">
        <v>90000</v>
      </c>
      <c r="AG75" s="27">
        <v>2000</v>
      </c>
      <c r="AH75" s="27">
        <f t="shared" si="53"/>
        <v>0.27853881278538817</v>
      </c>
      <c r="AI75" s="27">
        <f t="shared" si="54"/>
        <v>1</v>
      </c>
      <c r="AJ75" s="27">
        <f t="shared" si="55"/>
        <v>0.27853881278538817</v>
      </c>
      <c r="AQ75" s="15">
        <f t="shared" si="56"/>
        <v>0</v>
      </c>
      <c r="AR75" s="15">
        <f t="shared" si="57"/>
        <v>0</v>
      </c>
      <c r="AZ75" s="15">
        <f t="shared" si="58"/>
        <v>0</v>
      </c>
      <c r="BA75" s="15">
        <f t="shared" si="59"/>
        <v>0</v>
      </c>
      <c r="BC75" s="15">
        <v>2</v>
      </c>
      <c r="BD75" s="15">
        <v>1.6666666666666667</v>
      </c>
      <c r="BE75" s="15">
        <v>2</v>
      </c>
      <c r="BF75" s="15">
        <v>2</v>
      </c>
      <c r="BG75" s="15">
        <v>2.5</v>
      </c>
      <c r="BH75" s="15">
        <v>2.0333333333333337</v>
      </c>
      <c r="BI75" s="15">
        <v>1</v>
      </c>
      <c r="BJ75" s="15">
        <v>2</v>
      </c>
      <c r="BK75" s="15">
        <f t="shared" si="60"/>
        <v>1</v>
      </c>
      <c r="BL75" s="15">
        <f t="shared" si="61"/>
        <v>0</v>
      </c>
      <c r="BM75" s="15">
        <f t="shared" si="62"/>
        <v>0</v>
      </c>
      <c r="BN75" s="15">
        <v>4</v>
      </c>
      <c r="BO75" s="15">
        <f t="shared" si="63"/>
        <v>0</v>
      </c>
      <c r="BP75" s="15">
        <f t="shared" si="64"/>
        <v>0</v>
      </c>
      <c r="BQ75" s="15">
        <f t="shared" si="65"/>
        <v>1</v>
      </c>
      <c r="BR75" s="15">
        <f t="shared" si="66"/>
        <v>0</v>
      </c>
      <c r="BS75" s="15">
        <v>5</v>
      </c>
      <c r="BT75" s="15">
        <v>2</v>
      </c>
      <c r="BU75" s="15">
        <f t="shared" si="67"/>
        <v>1</v>
      </c>
      <c r="BV75" s="15">
        <f t="shared" si="68"/>
        <v>0</v>
      </c>
      <c r="BW75" s="15">
        <f t="shared" si="69"/>
        <v>0</v>
      </c>
      <c r="BX75" s="15">
        <f t="shared" si="70"/>
        <v>0</v>
      </c>
      <c r="BY75" s="15">
        <v>1</v>
      </c>
      <c r="BZ75" s="15">
        <v>1</v>
      </c>
      <c r="CA75" s="15">
        <v>1</v>
      </c>
      <c r="CB75" s="15">
        <v>1</v>
      </c>
      <c r="CC75" s="15">
        <v>1</v>
      </c>
      <c r="CD75" s="27">
        <v>4.5999999999999996</v>
      </c>
      <c r="CE75" s="27">
        <v>5</v>
      </c>
      <c r="CF75" s="27">
        <v>5</v>
      </c>
      <c r="CG75" s="27">
        <v>3.6</v>
      </c>
      <c r="CH75" s="27">
        <v>3.3333333333333335</v>
      </c>
      <c r="CI75" s="27">
        <v>4.5</v>
      </c>
      <c r="CJ75" s="27">
        <f t="shared" si="44"/>
        <v>4.3388888888888886</v>
      </c>
      <c r="CK75" s="15">
        <f t="shared" si="71"/>
        <v>0</v>
      </c>
      <c r="CL75" s="15">
        <f t="shared" si="72"/>
        <v>0.66666666666666696</v>
      </c>
      <c r="CM75" s="15">
        <f t="shared" si="73"/>
        <v>1.25</v>
      </c>
      <c r="CN75" s="15">
        <f t="shared" si="74"/>
        <v>-0.80000000000000027</v>
      </c>
      <c r="CO75" s="15">
        <f t="shared" si="75"/>
        <v>-1.3333333333333335</v>
      </c>
      <c r="CP75" s="15">
        <f t="shared" si="76"/>
        <v>0.25</v>
      </c>
      <c r="CQ75" s="15">
        <f t="shared" si="77"/>
        <v>5.5555555555546476E-3</v>
      </c>
    </row>
    <row r="76" spans="1:96" x14ac:dyDescent="0.2">
      <c r="A76" s="15">
        <v>102</v>
      </c>
      <c r="B76" s="23">
        <v>1</v>
      </c>
      <c r="C76" s="15">
        <v>1</v>
      </c>
      <c r="D76" s="15">
        <f t="shared" si="45"/>
        <v>0</v>
      </c>
      <c r="E76" s="15">
        <f t="shared" si="39"/>
        <v>0</v>
      </c>
      <c r="F76" s="15">
        <f t="shared" si="40"/>
        <v>0</v>
      </c>
      <c r="G76" s="15">
        <f t="shared" si="41"/>
        <v>0</v>
      </c>
      <c r="H76" s="15">
        <f t="shared" si="42"/>
        <v>0</v>
      </c>
      <c r="I76" s="15">
        <v>1</v>
      </c>
      <c r="J76" s="15">
        <v>65</v>
      </c>
      <c r="K76" s="15">
        <v>3</v>
      </c>
      <c r="L76" s="15">
        <f t="shared" si="46"/>
        <v>0</v>
      </c>
      <c r="M76" s="15">
        <f t="shared" si="47"/>
        <v>0</v>
      </c>
      <c r="N76" s="15">
        <f t="shared" si="48"/>
        <v>0</v>
      </c>
      <c r="O76" s="15">
        <f t="shared" si="49"/>
        <v>1</v>
      </c>
      <c r="P76" s="15">
        <f t="shared" si="50"/>
        <v>0</v>
      </c>
      <c r="Q76" s="15">
        <v>2</v>
      </c>
      <c r="R76" s="15">
        <v>4</v>
      </c>
      <c r="S76" s="15">
        <v>19</v>
      </c>
      <c r="T76" s="15">
        <v>0</v>
      </c>
      <c r="U76" s="15">
        <v>0</v>
      </c>
      <c r="V76" s="15">
        <v>1</v>
      </c>
      <c r="W76" s="15">
        <v>150000</v>
      </c>
      <c r="X76" s="15">
        <v>0</v>
      </c>
      <c r="Y76" s="15">
        <v>1</v>
      </c>
      <c r="Z76" s="15">
        <f t="shared" si="78"/>
        <v>0</v>
      </c>
      <c r="AA76" s="15">
        <f t="shared" si="51"/>
        <v>0</v>
      </c>
      <c r="AB76" s="15">
        <f t="shared" si="52"/>
        <v>1</v>
      </c>
      <c r="AC76" s="15">
        <v>7</v>
      </c>
      <c r="AD76" s="15">
        <v>14</v>
      </c>
      <c r="AE76" s="15">
        <v>40</v>
      </c>
      <c r="AF76" s="15">
        <v>21900</v>
      </c>
      <c r="AG76" s="27">
        <v>1564.2857142857142</v>
      </c>
      <c r="AH76" s="27">
        <f t="shared" si="53"/>
        <v>0</v>
      </c>
      <c r="AI76" s="27">
        <f t="shared" si="54"/>
        <v>0.96551724137931039</v>
      </c>
      <c r="AJ76" s="27">
        <f t="shared" si="55"/>
        <v>0</v>
      </c>
      <c r="AK76" s="15">
        <v>8</v>
      </c>
      <c r="AL76" s="15">
        <v>0.5</v>
      </c>
      <c r="AM76" s="15">
        <v>200</v>
      </c>
      <c r="AN76" s="15">
        <v>72000</v>
      </c>
      <c r="AO76" s="15">
        <v>144000</v>
      </c>
      <c r="AP76" s="15">
        <f>($AO76-$AO77)/$AO77</f>
        <v>0</v>
      </c>
      <c r="AQ76" s="15">
        <f t="shared" si="56"/>
        <v>3.4482758620689655E-2</v>
      </c>
      <c r="AR76" s="15">
        <f t="shared" si="57"/>
        <v>0</v>
      </c>
      <c r="AZ76" s="15">
        <f t="shared" si="58"/>
        <v>0</v>
      </c>
      <c r="BA76" s="15">
        <f t="shared" si="59"/>
        <v>0</v>
      </c>
      <c r="BB76" s="15">
        <f>$AJ76</f>
        <v>0</v>
      </c>
      <c r="BC76" s="15">
        <v>2</v>
      </c>
      <c r="BD76" s="15">
        <v>2</v>
      </c>
      <c r="BE76" s="15">
        <v>2</v>
      </c>
      <c r="BF76" s="15">
        <v>2.5</v>
      </c>
      <c r="BG76" s="15">
        <v>2.5</v>
      </c>
      <c r="BH76" s="15">
        <v>2.2000000000000002</v>
      </c>
      <c r="BI76" s="15">
        <v>2</v>
      </c>
      <c r="BJ76" s="15">
        <v>5</v>
      </c>
      <c r="BK76" s="15">
        <f t="shared" si="60"/>
        <v>0</v>
      </c>
      <c r="BL76" s="15">
        <f t="shared" si="61"/>
        <v>0</v>
      </c>
      <c r="BM76" s="15">
        <f t="shared" si="62"/>
        <v>0</v>
      </c>
      <c r="BN76" s="15" t="s">
        <v>1007</v>
      </c>
      <c r="BO76" s="15">
        <f t="shared" si="63"/>
        <v>0</v>
      </c>
      <c r="BP76" s="15">
        <f t="shared" si="64"/>
        <v>0</v>
      </c>
      <c r="BQ76" s="15">
        <f t="shared" si="65"/>
        <v>0</v>
      </c>
      <c r="BR76" s="15">
        <f t="shared" si="66"/>
        <v>0</v>
      </c>
      <c r="BU76" s="15">
        <f t="shared" si="67"/>
        <v>0</v>
      </c>
      <c r="BV76" s="15">
        <f t="shared" si="68"/>
        <v>0</v>
      </c>
      <c r="BW76" s="15">
        <f t="shared" si="69"/>
        <v>0</v>
      </c>
      <c r="BX76" s="15">
        <f t="shared" si="70"/>
        <v>0</v>
      </c>
      <c r="BY76" s="15" t="s">
        <v>1007</v>
      </c>
      <c r="BZ76" s="15" t="s">
        <v>1007</v>
      </c>
      <c r="CA76" s="15" t="s">
        <v>1007</v>
      </c>
      <c r="CB76" s="15" t="s">
        <v>1007</v>
      </c>
      <c r="CC76" s="15" t="s">
        <v>1007</v>
      </c>
      <c r="CD76" s="166">
        <v>4.5999999999999996</v>
      </c>
      <c r="CE76" s="166">
        <v>4.333333333333333</v>
      </c>
      <c r="CF76" s="166">
        <v>3.75</v>
      </c>
      <c r="CG76" s="166">
        <v>4.4000000000000004</v>
      </c>
      <c r="CH76" s="166">
        <v>4.666666666666667</v>
      </c>
      <c r="CI76" s="166">
        <v>4.25</v>
      </c>
      <c r="CJ76" s="27">
        <f t="shared" si="44"/>
        <v>4.3333333333333339</v>
      </c>
      <c r="CK76" s="15">
        <f t="shared" si="71"/>
        <v>0.59999999999999964</v>
      </c>
      <c r="CL76" s="15">
        <f t="shared" si="72"/>
        <v>0.99999999999999956</v>
      </c>
      <c r="CM76" s="27">
        <f t="shared" si="73"/>
        <v>0.75</v>
      </c>
      <c r="CN76" s="27">
        <f t="shared" si="74"/>
        <v>0.80000000000000027</v>
      </c>
      <c r="CO76" s="27">
        <f t="shared" si="75"/>
        <v>0.66666666666666696</v>
      </c>
      <c r="CP76" s="27">
        <f t="shared" si="76"/>
        <v>-0.25</v>
      </c>
      <c r="CQ76" s="27">
        <f t="shared" si="77"/>
        <v>0.594444444444445</v>
      </c>
      <c r="CR76" s="27"/>
    </row>
    <row r="77" spans="1:96" x14ac:dyDescent="0.2">
      <c r="A77" s="15">
        <v>102</v>
      </c>
      <c r="B77" s="23">
        <v>1</v>
      </c>
      <c r="C77" s="15">
        <v>1</v>
      </c>
      <c r="D77" s="15">
        <f t="shared" si="45"/>
        <v>0</v>
      </c>
      <c r="E77" s="15">
        <f t="shared" si="39"/>
        <v>0</v>
      </c>
      <c r="F77" s="15">
        <f t="shared" si="40"/>
        <v>0</v>
      </c>
      <c r="G77" s="15">
        <f t="shared" si="41"/>
        <v>0</v>
      </c>
      <c r="H77" s="15">
        <f t="shared" si="42"/>
        <v>0</v>
      </c>
      <c r="I77" s="15">
        <v>1</v>
      </c>
      <c r="J77" s="15">
        <v>65</v>
      </c>
      <c r="K77" s="15">
        <v>3</v>
      </c>
      <c r="L77" s="15">
        <f t="shared" si="46"/>
        <v>0</v>
      </c>
      <c r="M77" s="15">
        <f t="shared" si="47"/>
        <v>0</v>
      </c>
      <c r="N77" s="15">
        <f t="shared" si="48"/>
        <v>0</v>
      </c>
      <c r="O77" s="15">
        <f t="shared" si="49"/>
        <v>1</v>
      </c>
      <c r="P77" s="15">
        <f t="shared" si="50"/>
        <v>0</v>
      </c>
      <c r="Q77" s="15">
        <v>2</v>
      </c>
      <c r="R77" s="15">
        <v>4</v>
      </c>
      <c r="S77" s="15">
        <v>19</v>
      </c>
      <c r="T77" s="15">
        <v>0</v>
      </c>
      <c r="U77" s="15">
        <v>0</v>
      </c>
      <c r="V77" s="15">
        <v>1</v>
      </c>
      <c r="W77" s="15">
        <v>150000</v>
      </c>
      <c r="X77" s="15">
        <v>0</v>
      </c>
      <c r="Y77" s="15">
        <v>0</v>
      </c>
      <c r="Z77" s="15">
        <f t="shared" si="78"/>
        <v>0</v>
      </c>
      <c r="AA77" s="15">
        <f t="shared" si="51"/>
        <v>0</v>
      </c>
      <c r="AB77" s="15">
        <f t="shared" si="52"/>
        <v>1</v>
      </c>
      <c r="AC77" s="159">
        <v>7</v>
      </c>
      <c r="AD77" s="159">
        <v>14</v>
      </c>
      <c r="AE77" s="159">
        <v>40</v>
      </c>
      <c r="AF77" s="15">
        <v>21900</v>
      </c>
      <c r="AG77" s="27">
        <v>1564.2857142857142</v>
      </c>
      <c r="AH77" s="27">
        <f t="shared" si="53"/>
        <v>0.877142857142857</v>
      </c>
      <c r="AI77" s="27">
        <f t="shared" si="54"/>
        <v>0.96551724137931039</v>
      </c>
      <c r="AJ77" s="27">
        <f t="shared" si="55"/>
        <v>0.8468965517241378</v>
      </c>
      <c r="AK77" s="15">
        <v>8</v>
      </c>
      <c r="AL77" s="15">
        <v>0.5</v>
      </c>
      <c r="AM77" s="15">
        <v>200</v>
      </c>
      <c r="AN77" s="15">
        <v>72000</v>
      </c>
      <c r="AO77" s="15">
        <v>144000</v>
      </c>
      <c r="AP77" s="15">
        <f>($AO77-$AO78)/$AO78</f>
        <v>71</v>
      </c>
      <c r="AQ77" s="15">
        <f t="shared" si="56"/>
        <v>3.4482758620689655E-2</v>
      </c>
      <c r="AR77" s="15">
        <f t="shared" si="57"/>
        <v>2.4482758620689653</v>
      </c>
      <c r="AZ77" s="15">
        <f t="shared" si="58"/>
        <v>0</v>
      </c>
      <c r="BA77" s="15">
        <f t="shared" si="59"/>
        <v>0</v>
      </c>
      <c r="BC77" s="15">
        <v>2</v>
      </c>
      <c r="BD77" s="15">
        <v>2</v>
      </c>
      <c r="BE77" s="15">
        <v>2</v>
      </c>
      <c r="BF77" s="15">
        <v>2.5</v>
      </c>
      <c r="BG77" s="15">
        <v>2.5</v>
      </c>
      <c r="BH77" s="15">
        <v>2.2000000000000002</v>
      </c>
      <c r="BI77" s="15">
        <v>2</v>
      </c>
      <c r="BJ77" s="15">
        <v>5</v>
      </c>
      <c r="BK77" s="15">
        <f t="shared" si="60"/>
        <v>0</v>
      </c>
      <c r="BL77" s="15">
        <f t="shared" si="61"/>
        <v>0</v>
      </c>
      <c r="BM77" s="15">
        <f t="shared" si="62"/>
        <v>0</v>
      </c>
      <c r="BN77" s="15" t="s">
        <v>1007</v>
      </c>
      <c r="BO77" s="15">
        <f t="shared" si="63"/>
        <v>0</v>
      </c>
      <c r="BP77" s="15">
        <f t="shared" si="64"/>
        <v>0</v>
      </c>
      <c r="BQ77" s="15">
        <f t="shared" si="65"/>
        <v>0</v>
      </c>
      <c r="BR77" s="15">
        <f t="shared" si="66"/>
        <v>0</v>
      </c>
      <c r="BU77" s="15">
        <f t="shared" si="67"/>
        <v>0</v>
      </c>
      <c r="BV77" s="15">
        <f t="shared" si="68"/>
        <v>0</v>
      </c>
      <c r="BW77" s="15">
        <f t="shared" si="69"/>
        <v>0</v>
      </c>
      <c r="BX77" s="15">
        <f t="shared" si="70"/>
        <v>0</v>
      </c>
      <c r="BY77" s="15" t="s">
        <v>1007</v>
      </c>
      <c r="BZ77" s="15" t="s">
        <v>1007</v>
      </c>
      <c r="CA77" s="15" t="s">
        <v>1007</v>
      </c>
      <c r="CB77" s="15" t="s">
        <v>1007</v>
      </c>
      <c r="CC77" s="15" t="s">
        <v>1007</v>
      </c>
      <c r="CD77" s="166">
        <v>4</v>
      </c>
      <c r="CE77" s="166">
        <v>3.3333333333333335</v>
      </c>
      <c r="CF77" s="166">
        <v>3</v>
      </c>
      <c r="CG77" s="166">
        <v>3.6</v>
      </c>
      <c r="CH77" s="166">
        <v>4</v>
      </c>
      <c r="CI77" s="166">
        <v>4.5</v>
      </c>
      <c r="CJ77" s="27">
        <f t="shared" si="44"/>
        <v>3.7388888888888889</v>
      </c>
      <c r="CK77" s="15">
        <f t="shared" si="71"/>
        <v>-1</v>
      </c>
      <c r="CL77" s="15">
        <f t="shared" si="72"/>
        <v>-0.99999999999999956</v>
      </c>
      <c r="CM77" s="15">
        <f t="shared" si="73"/>
        <v>-1.5</v>
      </c>
      <c r="CN77" s="15">
        <f t="shared" si="74"/>
        <v>-0.60000000000000009</v>
      </c>
      <c r="CO77" s="15">
        <f t="shared" si="75"/>
        <v>0.66666666666666652</v>
      </c>
      <c r="CP77" s="15">
        <f t="shared" si="76"/>
        <v>-0.25</v>
      </c>
      <c r="CQ77" s="15">
        <f t="shared" si="77"/>
        <v>-0.61388888888888804</v>
      </c>
    </row>
    <row r="78" spans="1:96" x14ac:dyDescent="0.2">
      <c r="A78" s="15">
        <v>103</v>
      </c>
      <c r="B78" s="23">
        <v>1</v>
      </c>
      <c r="C78" s="15">
        <v>1</v>
      </c>
      <c r="D78" s="15">
        <f t="shared" si="45"/>
        <v>0</v>
      </c>
      <c r="E78" s="15">
        <f t="shared" si="39"/>
        <v>0</v>
      </c>
      <c r="F78" s="15">
        <f t="shared" si="40"/>
        <v>0</v>
      </c>
      <c r="G78" s="15">
        <f t="shared" si="41"/>
        <v>0</v>
      </c>
      <c r="H78" s="15">
        <f t="shared" si="42"/>
        <v>0</v>
      </c>
      <c r="I78" s="15">
        <v>1</v>
      </c>
      <c r="J78" s="15">
        <v>38</v>
      </c>
      <c r="K78" s="15">
        <v>5</v>
      </c>
      <c r="L78" s="15">
        <f t="shared" si="46"/>
        <v>0</v>
      </c>
      <c r="M78" s="15">
        <f t="shared" si="47"/>
        <v>0</v>
      </c>
      <c r="N78" s="15">
        <f t="shared" si="48"/>
        <v>0</v>
      </c>
      <c r="O78" s="15">
        <f t="shared" si="49"/>
        <v>0</v>
      </c>
      <c r="P78" s="15">
        <f t="shared" si="50"/>
        <v>0</v>
      </c>
      <c r="Q78" s="15">
        <v>2</v>
      </c>
      <c r="R78" s="15">
        <v>3</v>
      </c>
      <c r="S78" s="15">
        <v>16</v>
      </c>
      <c r="T78" s="15">
        <v>1</v>
      </c>
      <c r="U78" s="15">
        <v>1</v>
      </c>
      <c r="V78" s="15">
        <v>1</v>
      </c>
      <c r="W78" s="15">
        <v>150000</v>
      </c>
      <c r="X78" s="15">
        <v>1</v>
      </c>
      <c r="Y78" s="15">
        <v>1</v>
      </c>
      <c r="Z78" s="15">
        <f t="shared" si="78"/>
        <v>0</v>
      </c>
      <c r="AA78" s="15">
        <f t="shared" si="51"/>
        <v>0</v>
      </c>
      <c r="AB78" s="15">
        <f t="shared" si="52"/>
        <v>1</v>
      </c>
      <c r="AC78" s="15">
        <v>7</v>
      </c>
      <c r="AD78" s="15">
        <v>12</v>
      </c>
      <c r="AE78" s="15">
        <v>12</v>
      </c>
      <c r="AF78" s="15">
        <v>10000</v>
      </c>
      <c r="AG78" s="27">
        <v>833.33333333333337</v>
      </c>
      <c r="AH78" s="27">
        <f t="shared" si="53"/>
        <v>0</v>
      </c>
      <c r="AI78" s="27">
        <f t="shared" si="54"/>
        <v>0.21428571428571427</v>
      </c>
      <c r="AJ78" s="27">
        <f t="shared" si="55"/>
        <v>0</v>
      </c>
      <c r="AK78" s="15">
        <v>8</v>
      </c>
      <c r="AL78" s="15">
        <v>21</v>
      </c>
      <c r="AM78" s="15">
        <v>12</v>
      </c>
      <c r="AN78" s="15">
        <v>42000</v>
      </c>
      <c r="AO78" s="15">
        <v>2000</v>
      </c>
      <c r="AP78" s="15">
        <f>($AO78-$AO79)/$AO79</f>
        <v>0</v>
      </c>
      <c r="AQ78" s="15">
        <f t="shared" si="56"/>
        <v>0.375</v>
      </c>
      <c r="AR78" s="15">
        <f t="shared" si="57"/>
        <v>0</v>
      </c>
      <c r="AS78" s="15">
        <v>1</v>
      </c>
      <c r="AT78" s="15">
        <v>2</v>
      </c>
      <c r="AU78" s="15">
        <v>23</v>
      </c>
      <c r="AV78" s="15">
        <v>36800</v>
      </c>
      <c r="AW78" s="15">
        <v>10</v>
      </c>
      <c r="AX78" s="15">
        <v>1600</v>
      </c>
      <c r="AY78" s="15">
        <f>($AX78-$AX79)/$AX79</f>
        <v>0</v>
      </c>
      <c r="AZ78" s="15">
        <f t="shared" si="58"/>
        <v>0.4107142857142857</v>
      </c>
      <c r="BA78" s="15">
        <f t="shared" si="59"/>
        <v>0</v>
      </c>
      <c r="BB78" s="15">
        <f>$AJ78</f>
        <v>0</v>
      </c>
      <c r="BC78" s="15">
        <v>2</v>
      </c>
      <c r="BD78" s="15">
        <v>1.6666666666666667</v>
      </c>
      <c r="BE78" s="15">
        <v>1.6666666666666667</v>
      </c>
      <c r="BF78" s="15">
        <v>3.5</v>
      </c>
      <c r="BG78" s="15">
        <v>4.5</v>
      </c>
      <c r="BH78" s="15"/>
      <c r="BI78" s="15">
        <v>1</v>
      </c>
      <c r="BJ78" s="15">
        <v>5</v>
      </c>
      <c r="BK78" s="15">
        <f t="shared" si="60"/>
        <v>0</v>
      </c>
      <c r="BL78" s="15">
        <f t="shared" si="61"/>
        <v>0</v>
      </c>
      <c r="BM78" s="15">
        <f t="shared" si="62"/>
        <v>0</v>
      </c>
      <c r="BN78" s="15" t="s">
        <v>1007</v>
      </c>
      <c r="BO78" s="15">
        <f t="shared" si="63"/>
        <v>0</v>
      </c>
      <c r="BP78" s="15">
        <f t="shared" si="64"/>
        <v>0</v>
      </c>
      <c r="BQ78" s="15">
        <f t="shared" si="65"/>
        <v>0</v>
      </c>
      <c r="BR78" s="15">
        <f t="shared" si="66"/>
        <v>0</v>
      </c>
      <c r="BU78" s="15">
        <f t="shared" si="67"/>
        <v>0</v>
      </c>
      <c r="BV78" s="15">
        <f t="shared" si="68"/>
        <v>0</v>
      </c>
      <c r="BW78" s="15">
        <f t="shared" si="69"/>
        <v>0</v>
      </c>
      <c r="BX78" s="15">
        <f t="shared" si="70"/>
        <v>0</v>
      </c>
      <c r="BY78" s="15" t="s">
        <v>1007</v>
      </c>
      <c r="BZ78" s="15" t="s">
        <v>1007</v>
      </c>
      <c r="CA78" s="15" t="s">
        <v>1007</v>
      </c>
      <c r="CB78" s="15" t="s">
        <v>1007</v>
      </c>
      <c r="CC78" s="15" t="s">
        <v>1007</v>
      </c>
      <c r="CD78" s="27">
        <v>5</v>
      </c>
      <c r="CE78" s="27">
        <v>4.333333333333333</v>
      </c>
      <c r="CF78" s="27">
        <v>4.5</v>
      </c>
      <c r="CG78" s="27">
        <v>4.2</v>
      </c>
      <c r="CH78" s="27">
        <v>3.3333333333333335</v>
      </c>
      <c r="CI78" s="27">
        <v>4.75</v>
      </c>
      <c r="CJ78" s="27">
        <f t="shared" si="44"/>
        <v>4.352777777777777</v>
      </c>
      <c r="CK78" s="15">
        <f t="shared" si="71"/>
        <v>0.59999999999999964</v>
      </c>
      <c r="CL78" s="15">
        <f t="shared" si="72"/>
        <v>0.33333333333333304</v>
      </c>
      <c r="CM78" s="15">
        <f t="shared" si="73"/>
        <v>0</v>
      </c>
      <c r="CN78" s="15">
        <f t="shared" si="74"/>
        <v>-0.39999999999999947</v>
      </c>
      <c r="CO78" s="15">
        <f t="shared" si="75"/>
        <v>-0.33333333333333304</v>
      </c>
      <c r="CP78" s="15">
        <f t="shared" si="76"/>
        <v>0.5</v>
      </c>
      <c r="CQ78" s="15">
        <f t="shared" si="77"/>
        <v>0.11666666666666536</v>
      </c>
    </row>
    <row r="79" spans="1:96" x14ac:dyDescent="0.2">
      <c r="A79" s="15">
        <v>103</v>
      </c>
      <c r="B79" s="23">
        <v>1</v>
      </c>
      <c r="C79" s="15">
        <v>1</v>
      </c>
      <c r="D79" s="15">
        <f t="shared" si="45"/>
        <v>0</v>
      </c>
      <c r="E79" s="15">
        <f t="shared" si="39"/>
        <v>0</v>
      </c>
      <c r="F79" s="15">
        <f t="shared" si="40"/>
        <v>0</v>
      </c>
      <c r="G79" s="15">
        <f t="shared" si="41"/>
        <v>0</v>
      </c>
      <c r="H79" s="15">
        <f t="shared" si="42"/>
        <v>0</v>
      </c>
      <c r="I79" s="15">
        <v>1</v>
      </c>
      <c r="J79" s="15">
        <v>38</v>
      </c>
      <c r="K79" s="15">
        <v>5</v>
      </c>
      <c r="L79" s="15">
        <f t="shared" si="46"/>
        <v>0</v>
      </c>
      <c r="M79" s="15">
        <f t="shared" si="47"/>
        <v>0</v>
      </c>
      <c r="N79" s="15">
        <f t="shared" si="48"/>
        <v>0</v>
      </c>
      <c r="O79" s="15">
        <f t="shared" si="49"/>
        <v>0</v>
      </c>
      <c r="P79" s="15">
        <f t="shared" si="50"/>
        <v>0</v>
      </c>
      <c r="Q79" s="15">
        <v>2</v>
      </c>
      <c r="R79" s="15">
        <v>3</v>
      </c>
      <c r="S79" s="15">
        <v>16</v>
      </c>
      <c r="T79" s="15">
        <v>1</v>
      </c>
      <c r="U79" s="15">
        <v>1</v>
      </c>
      <c r="V79" s="15">
        <v>1</v>
      </c>
      <c r="W79" s="15">
        <v>150000</v>
      </c>
      <c r="X79" s="15">
        <v>1</v>
      </c>
      <c r="Y79" s="15">
        <v>0</v>
      </c>
      <c r="Z79" s="15">
        <f t="shared" si="78"/>
        <v>0</v>
      </c>
      <c r="AA79" s="15">
        <f t="shared" si="51"/>
        <v>0</v>
      </c>
      <c r="AB79" s="15">
        <f t="shared" si="52"/>
        <v>1</v>
      </c>
      <c r="AC79" s="159">
        <v>7</v>
      </c>
      <c r="AD79" s="159">
        <v>12</v>
      </c>
      <c r="AE79" s="159">
        <v>12</v>
      </c>
      <c r="AF79" s="15">
        <v>10000</v>
      </c>
      <c r="AG79" s="27">
        <v>833.33333333333337</v>
      </c>
      <c r="AH79" s="27">
        <f t="shared" si="53"/>
        <v>-0.51923076923076916</v>
      </c>
      <c r="AI79" s="27">
        <f t="shared" si="54"/>
        <v>0.21428571428571427</v>
      </c>
      <c r="AJ79" s="27">
        <f t="shared" si="55"/>
        <v>-0.11126373626373624</v>
      </c>
      <c r="AK79" s="15">
        <v>8</v>
      </c>
      <c r="AL79" s="15">
        <v>21</v>
      </c>
      <c r="AM79" s="15">
        <v>12</v>
      </c>
      <c r="AN79" s="15">
        <v>42000</v>
      </c>
      <c r="AO79" s="15">
        <v>2000</v>
      </c>
      <c r="AQ79" s="15">
        <f t="shared" si="56"/>
        <v>0.375</v>
      </c>
      <c r="AR79" s="15">
        <f t="shared" si="57"/>
        <v>0</v>
      </c>
      <c r="AS79" s="15">
        <v>1</v>
      </c>
      <c r="AT79" s="15">
        <v>2</v>
      </c>
      <c r="AU79" s="15">
        <v>23</v>
      </c>
      <c r="AV79" s="15">
        <v>36800</v>
      </c>
      <c r="AW79" s="15">
        <v>8</v>
      </c>
      <c r="AX79" s="15">
        <v>1600</v>
      </c>
      <c r="AZ79" s="15">
        <f t="shared" si="58"/>
        <v>0.4107142857142857</v>
      </c>
      <c r="BA79" s="15">
        <f t="shared" si="59"/>
        <v>0</v>
      </c>
      <c r="BC79" s="15">
        <v>2</v>
      </c>
      <c r="BD79" s="15">
        <v>1.6666666666666667</v>
      </c>
      <c r="BE79" s="15">
        <v>1.6666666666666667</v>
      </c>
      <c r="BF79" s="15">
        <v>3.5</v>
      </c>
      <c r="BG79" s="15">
        <v>4.5</v>
      </c>
      <c r="BH79" s="15">
        <v>2.666666666666667</v>
      </c>
      <c r="BI79" s="15">
        <v>1</v>
      </c>
      <c r="BJ79" s="15">
        <v>5</v>
      </c>
      <c r="BK79" s="15">
        <f t="shared" si="60"/>
        <v>0</v>
      </c>
      <c r="BL79" s="15">
        <f t="shared" si="61"/>
        <v>0</v>
      </c>
      <c r="BM79" s="15">
        <f t="shared" si="62"/>
        <v>0</v>
      </c>
      <c r="BN79" s="15" t="s">
        <v>1007</v>
      </c>
      <c r="BO79" s="15">
        <f t="shared" si="63"/>
        <v>0</v>
      </c>
      <c r="BP79" s="15">
        <f t="shared" si="64"/>
        <v>0</v>
      </c>
      <c r="BQ79" s="15">
        <f t="shared" si="65"/>
        <v>0</v>
      </c>
      <c r="BR79" s="15">
        <f t="shared" si="66"/>
        <v>0</v>
      </c>
      <c r="BU79" s="15">
        <f t="shared" si="67"/>
        <v>0</v>
      </c>
      <c r="BV79" s="15">
        <f t="shared" si="68"/>
        <v>0</v>
      </c>
      <c r="BW79" s="15">
        <f t="shared" si="69"/>
        <v>0</v>
      </c>
      <c r="BX79" s="15">
        <f t="shared" si="70"/>
        <v>0</v>
      </c>
      <c r="BY79" s="15" t="s">
        <v>1007</v>
      </c>
      <c r="BZ79" s="15" t="s">
        <v>1007</v>
      </c>
      <c r="CA79" s="15" t="s">
        <v>1007</v>
      </c>
      <c r="CB79" s="15" t="s">
        <v>1007</v>
      </c>
      <c r="CC79" s="15" t="s">
        <v>1007</v>
      </c>
      <c r="CD79" s="27">
        <v>4.4000000000000004</v>
      </c>
      <c r="CE79" s="27">
        <v>4</v>
      </c>
      <c r="CF79" s="27">
        <v>4.5</v>
      </c>
      <c r="CG79" s="27">
        <v>4.5999999999999996</v>
      </c>
      <c r="CH79" s="27">
        <v>3.6666666666666665</v>
      </c>
      <c r="CI79" s="27">
        <v>4.25</v>
      </c>
      <c r="CJ79" s="27">
        <f t="shared" si="44"/>
        <v>4.2361111111111116</v>
      </c>
      <c r="CK79" s="15">
        <f t="shared" si="71"/>
        <v>-0.39999999999999947</v>
      </c>
      <c r="CL79" s="15">
        <f t="shared" si="72"/>
        <v>-0.33333333333333304</v>
      </c>
      <c r="CM79" s="15">
        <f t="shared" si="73"/>
        <v>-0.25</v>
      </c>
      <c r="CN79" s="15">
        <f t="shared" si="74"/>
        <v>0</v>
      </c>
      <c r="CO79" s="15">
        <f t="shared" si="75"/>
        <v>-1.0000000000000004</v>
      </c>
      <c r="CP79" s="15">
        <f t="shared" si="76"/>
        <v>0.5</v>
      </c>
      <c r="CQ79" s="15">
        <f t="shared" si="77"/>
        <v>-0.24722222222222179</v>
      </c>
    </row>
    <row r="80" spans="1:96" x14ac:dyDescent="0.2">
      <c r="A80" s="15">
        <v>104</v>
      </c>
      <c r="B80" s="23">
        <v>0</v>
      </c>
      <c r="C80" s="15">
        <v>1</v>
      </c>
      <c r="D80" s="15">
        <f t="shared" si="45"/>
        <v>0</v>
      </c>
      <c r="E80" s="15">
        <f t="shared" si="39"/>
        <v>0</v>
      </c>
      <c r="F80" s="15">
        <f t="shared" si="40"/>
        <v>0</v>
      </c>
      <c r="G80" s="15">
        <f t="shared" si="41"/>
        <v>0</v>
      </c>
      <c r="H80" s="15">
        <f t="shared" si="42"/>
        <v>0</v>
      </c>
      <c r="I80" s="15">
        <v>0</v>
      </c>
      <c r="J80" s="15">
        <v>33</v>
      </c>
      <c r="K80" s="15">
        <v>2</v>
      </c>
      <c r="L80" s="15">
        <f t="shared" si="46"/>
        <v>0</v>
      </c>
      <c r="M80" s="15">
        <f t="shared" si="47"/>
        <v>0</v>
      </c>
      <c r="N80" s="15">
        <f t="shared" si="48"/>
        <v>1</v>
      </c>
      <c r="O80" s="15">
        <f t="shared" si="49"/>
        <v>0</v>
      </c>
      <c r="P80" s="15">
        <f t="shared" si="50"/>
        <v>0</v>
      </c>
      <c r="Q80" s="15">
        <v>1</v>
      </c>
      <c r="R80" s="15">
        <v>2</v>
      </c>
      <c r="S80" s="15">
        <v>4</v>
      </c>
      <c r="T80" s="15">
        <v>0</v>
      </c>
      <c r="U80" s="15">
        <v>0</v>
      </c>
      <c r="V80" s="15">
        <v>1</v>
      </c>
      <c r="W80" s="15">
        <v>150000</v>
      </c>
      <c r="X80" s="15">
        <v>0</v>
      </c>
      <c r="Y80" s="15">
        <v>1</v>
      </c>
      <c r="Z80" s="15">
        <f t="shared" si="78"/>
        <v>0</v>
      </c>
      <c r="AA80" s="15">
        <f t="shared" si="51"/>
        <v>0</v>
      </c>
      <c r="AB80" s="15">
        <f t="shared" si="52"/>
        <v>0</v>
      </c>
      <c r="AC80" s="15">
        <v>1</v>
      </c>
      <c r="AD80" s="15">
        <v>15</v>
      </c>
      <c r="AE80" s="15">
        <v>12</v>
      </c>
      <c r="AF80" s="15">
        <v>26000</v>
      </c>
      <c r="AG80" s="27">
        <v>1733.3333333333333</v>
      </c>
      <c r="AH80" s="27">
        <f t="shared" si="53"/>
        <v>0</v>
      </c>
      <c r="AI80" s="27">
        <f t="shared" si="54"/>
        <v>1</v>
      </c>
      <c r="AJ80" s="27">
        <f t="shared" si="55"/>
        <v>0</v>
      </c>
      <c r="AQ80" s="15">
        <f t="shared" si="56"/>
        <v>0</v>
      </c>
      <c r="AR80" s="15">
        <f t="shared" si="57"/>
        <v>0</v>
      </c>
      <c r="AZ80" s="15">
        <f t="shared" si="58"/>
        <v>0</v>
      </c>
      <c r="BA80" s="15">
        <f t="shared" si="59"/>
        <v>0</v>
      </c>
      <c r="BB80" s="27">
        <f>$AJ80</f>
        <v>0</v>
      </c>
      <c r="BC80" s="15">
        <v>1</v>
      </c>
      <c r="BD80" s="15">
        <v>3</v>
      </c>
      <c r="BE80" s="15">
        <v>3</v>
      </c>
      <c r="BF80" s="15">
        <v>3</v>
      </c>
      <c r="BG80" s="15">
        <v>2</v>
      </c>
      <c r="BH80" s="15">
        <v>2.4</v>
      </c>
      <c r="BI80" s="15">
        <v>1</v>
      </c>
      <c r="BJ80" s="15">
        <v>4</v>
      </c>
      <c r="BK80" s="15">
        <f t="shared" si="60"/>
        <v>0</v>
      </c>
      <c r="BL80" s="15">
        <f t="shared" si="61"/>
        <v>0</v>
      </c>
      <c r="BM80" s="15">
        <f t="shared" si="62"/>
        <v>1</v>
      </c>
      <c r="BN80" s="15">
        <v>4</v>
      </c>
      <c r="BO80" s="15">
        <f t="shared" si="63"/>
        <v>0</v>
      </c>
      <c r="BP80" s="15">
        <f t="shared" si="64"/>
        <v>0</v>
      </c>
      <c r="BQ80" s="15">
        <f t="shared" si="65"/>
        <v>1</v>
      </c>
      <c r="BR80" s="15">
        <f t="shared" si="66"/>
        <v>0</v>
      </c>
      <c r="BS80" s="15">
        <v>5</v>
      </c>
      <c r="BT80" s="15">
        <v>3</v>
      </c>
      <c r="BU80" s="15">
        <f t="shared" si="67"/>
        <v>0</v>
      </c>
      <c r="BV80" s="15">
        <f t="shared" si="68"/>
        <v>1</v>
      </c>
      <c r="BW80" s="15">
        <f t="shared" si="69"/>
        <v>0</v>
      </c>
      <c r="BX80" s="15">
        <f t="shared" si="70"/>
        <v>0</v>
      </c>
      <c r="BY80" s="15">
        <v>1</v>
      </c>
      <c r="BZ80" s="15">
        <v>1</v>
      </c>
      <c r="CA80" s="15">
        <v>1</v>
      </c>
      <c r="CB80" s="15">
        <v>1</v>
      </c>
      <c r="CC80" s="15">
        <v>1</v>
      </c>
      <c r="CD80" s="166">
        <v>4.8</v>
      </c>
      <c r="CE80" s="166">
        <v>4.333333333333333</v>
      </c>
      <c r="CF80" s="166">
        <v>4.75</v>
      </c>
      <c r="CG80" s="166">
        <v>4.5999999999999996</v>
      </c>
      <c r="CH80" s="166">
        <v>4.666666666666667</v>
      </c>
      <c r="CI80" s="166">
        <v>3.75</v>
      </c>
      <c r="CJ80" s="27">
        <f t="shared" si="44"/>
        <v>4.4833333333333334</v>
      </c>
      <c r="CK80" s="15">
        <f t="shared" si="71"/>
        <v>-0.20000000000000018</v>
      </c>
      <c r="CL80" s="15">
        <f t="shared" si="72"/>
        <v>1.333333333333333</v>
      </c>
      <c r="CM80" s="27">
        <f t="shared" si="73"/>
        <v>0.75</v>
      </c>
      <c r="CN80" s="27">
        <f t="shared" si="74"/>
        <v>0.59999999999999964</v>
      </c>
      <c r="CO80" s="27">
        <f t="shared" si="75"/>
        <v>0.66666666666666696</v>
      </c>
      <c r="CP80" s="27">
        <f t="shared" si="76"/>
        <v>-0.25</v>
      </c>
      <c r="CQ80" s="27">
        <f t="shared" si="77"/>
        <v>0.48333333333333339</v>
      </c>
      <c r="CR80" s="27"/>
    </row>
    <row r="81" spans="1:96" x14ac:dyDescent="0.2">
      <c r="A81" s="15">
        <v>104</v>
      </c>
      <c r="B81" s="23">
        <v>0</v>
      </c>
      <c r="C81" s="15">
        <v>1</v>
      </c>
      <c r="D81" s="15">
        <f t="shared" si="45"/>
        <v>0</v>
      </c>
      <c r="E81" s="15">
        <f t="shared" si="39"/>
        <v>0</v>
      </c>
      <c r="F81" s="15">
        <f t="shared" si="40"/>
        <v>0</v>
      </c>
      <c r="G81" s="15">
        <f t="shared" si="41"/>
        <v>0</v>
      </c>
      <c r="H81" s="15">
        <f t="shared" si="42"/>
        <v>0</v>
      </c>
      <c r="I81" s="15">
        <v>0</v>
      </c>
      <c r="J81" s="15">
        <v>33</v>
      </c>
      <c r="K81" s="15">
        <v>2</v>
      </c>
      <c r="L81" s="15">
        <f t="shared" si="46"/>
        <v>0</v>
      </c>
      <c r="M81" s="15">
        <f t="shared" si="47"/>
        <v>0</v>
      </c>
      <c r="N81" s="15">
        <f t="shared" si="48"/>
        <v>1</v>
      </c>
      <c r="O81" s="15">
        <f t="shared" si="49"/>
        <v>0</v>
      </c>
      <c r="P81" s="15">
        <f t="shared" si="50"/>
        <v>0</v>
      </c>
      <c r="Q81" s="15">
        <v>1</v>
      </c>
      <c r="R81" s="15">
        <v>2</v>
      </c>
      <c r="S81" s="15">
        <v>4</v>
      </c>
      <c r="T81" s="15">
        <v>0</v>
      </c>
      <c r="U81" s="15">
        <v>0</v>
      </c>
      <c r="V81" s="15">
        <v>1</v>
      </c>
      <c r="W81" s="15">
        <v>150000</v>
      </c>
      <c r="X81" s="15">
        <v>0</v>
      </c>
      <c r="Y81" s="15">
        <v>0</v>
      </c>
      <c r="Z81" s="15">
        <f t="shared" si="78"/>
        <v>0</v>
      </c>
      <c r="AA81" s="15">
        <f t="shared" si="51"/>
        <v>0</v>
      </c>
      <c r="AB81" s="15">
        <f t="shared" si="52"/>
        <v>0</v>
      </c>
      <c r="AC81" s="159">
        <v>1</v>
      </c>
      <c r="AD81" s="159">
        <v>15</v>
      </c>
      <c r="AE81" s="159">
        <v>9</v>
      </c>
      <c r="AF81" s="15">
        <v>26000</v>
      </c>
      <c r="AG81" s="27">
        <v>1733.3333333333333</v>
      </c>
      <c r="AH81" s="27">
        <f t="shared" si="53"/>
        <v>2.2190478489796077</v>
      </c>
      <c r="AI81" s="27">
        <f t="shared" si="54"/>
        <v>1</v>
      </c>
      <c r="AJ81" s="27">
        <f t="shared" si="55"/>
        <v>2.2190478489796077</v>
      </c>
      <c r="AQ81" s="15">
        <f t="shared" si="56"/>
        <v>0</v>
      </c>
      <c r="AR81" s="15">
        <f t="shared" si="57"/>
        <v>0</v>
      </c>
      <c r="AZ81" s="15">
        <f t="shared" si="58"/>
        <v>0</v>
      </c>
      <c r="BA81" s="15">
        <f t="shared" si="59"/>
        <v>0</v>
      </c>
      <c r="BC81" s="15">
        <v>1</v>
      </c>
      <c r="BD81" s="15">
        <v>3</v>
      </c>
      <c r="BE81" s="15">
        <v>3</v>
      </c>
      <c r="BF81" s="15">
        <v>3</v>
      </c>
      <c r="BG81" s="15">
        <v>2</v>
      </c>
      <c r="BH81" s="15">
        <v>2.4</v>
      </c>
      <c r="BI81" s="15">
        <v>1</v>
      </c>
      <c r="BJ81" s="15">
        <v>4</v>
      </c>
      <c r="BK81" s="15">
        <f t="shared" si="60"/>
        <v>0</v>
      </c>
      <c r="BL81" s="15">
        <f t="shared" si="61"/>
        <v>0</v>
      </c>
      <c r="BM81" s="15">
        <f t="shared" si="62"/>
        <v>1</v>
      </c>
      <c r="BN81" s="15">
        <v>4</v>
      </c>
      <c r="BO81" s="15">
        <f t="shared" si="63"/>
        <v>0</v>
      </c>
      <c r="BP81" s="15">
        <f t="shared" si="64"/>
        <v>0</v>
      </c>
      <c r="BQ81" s="15">
        <f t="shared" si="65"/>
        <v>1</v>
      </c>
      <c r="BR81" s="15">
        <f t="shared" si="66"/>
        <v>0</v>
      </c>
      <c r="BS81" s="15">
        <v>5</v>
      </c>
      <c r="BT81" s="15">
        <v>3</v>
      </c>
      <c r="BU81" s="15">
        <f t="shared" si="67"/>
        <v>0</v>
      </c>
      <c r="BV81" s="15">
        <f t="shared" si="68"/>
        <v>1</v>
      </c>
      <c r="BW81" s="15">
        <f t="shared" si="69"/>
        <v>0</v>
      </c>
      <c r="BX81" s="15">
        <f t="shared" si="70"/>
        <v>0</v>
      </c>
      <c r="BY81" s="15">
        <v>1</v>
      </c>
      <c r="BZ81" s="15">
        <v>1</v>
      </c>
      <c r="CA81" s="15">
        <v>1</v>
      </c>
      <c r="CB81" s="15">
        <v>1</v>
      </c>
      <c r="CC81" s="15">
        <v>1</v>
      </c>
      <c r="CD81" s="166">
        <v>5</v>
      </c>
      <c r="CE81" s="166">
        <v>3</v>
      </c>
      <c r="CF81" s="166">
        <v>4</v>
      </c>
      <c r="CG81" s="166">
        <v>4</v>
      </c>
      <c r="CH81" s="166">
        <v>4</v>
      </c>
      <c r="CI81" s="166">
        <v>4</v>
      </c>
      <c r="CJ81" s="27">
        <f t="shared" si="44"/>
        <v>4</v>
      </c>
      <c r="CK81" s="15">
        <f t="shared" si="71"/>
        <v>0</v>
      </c>
      <c r="CL81" s="15">
        <f t="shared" si="72"/>
        <v>-1.666666666666667</v>
      </c>
      <c r="CM81" s="15">
        <f t="shared" si="73"/>
        <v>-1</v>
      </c>
      <c r="CN81" s="15">
        <f t="shared" si="74"/>
        <v>0</v>
      </c>
      <c r="CO81" s="15">
        <f t="shared" si="75"/>
        <v>-1</v>
      </c>
      <c r="CP81" s="15">
        <f t="shared" si="76"/>
        <v>-1</v>
      </c>
      <c r="CQ81" s="15">
        <f t="shared" si="77"/>
        <v>-0.77777777777777768</v>
      </c>
    </row>
    <row r="82" spans="1:96" x14ac:dyDescent="0.2">
      <c r="A82" s="15">
        <v>105</v>
      </c>
      <c r="B82" s="23">
        <v>0</v>
      </c>
      <c r="C82" s="15">
        <v>1</v>
      </c>
      <c r="D82" s="15">
        <f t="shared" si="45"/>
        <v>0</v>
      </c>
      <c r="E82" s="15">
        <f t="shared" si="39"/>
        <v>0</v>
      </c>
      <c r="F82" s="15">
        <f t="shared" si="40"/>
        <v>0</v>
      </c>
      <c r="G82" s="15">
        <f t="shared" si="41"/>
        <v>0</v>
      </c>
      <c r="H82" s="15">
        <f t="shared" si="42"/>
        <v>0</v>
      </c>
      <c r="I82" s="15">
        <v>1</v>
      </c>
      <c r="J82" s="15">
        <v>46</v>
      </c>
      <c r="K82" s="15">
        <v>4</v>
      </c>
      <c r="L82" s="15">
        <f t="shared" si="46"/>
        <v>0</v>
      </c>
      <c r="M82" s="15">
        <f t="shared" si="47"/>
        <v>0</v>
      </c>
      <c r="N82" s="15">
        <f t="shared" si="48"/>
        <v>0</v>
      </c>
      <c r="O82" s="15">
        <f t="shared" si="49"/>
        <v>0</v>
      </c>
      <c r="P82" s="15">
        <f t="shared" si="50"/>
        <v>1</v>
      </c>
      <c r="Q82" s="15">
        <v>1</v>
      </c>
      <c r="R82" s="15">
        <v>2</v>
      </c>
      <c r="S82" s="15">
        <v>3</v>
      </c>
      <c r="T82" s="15">
        <v>0</v>
      </c>
      <c r="U82" s="15">
        <v>1</v>
      </c>
      <c r="V82" s="15">
        <v>0</v>
      </c>
      <c r="W82" s="15">
        <v>0</v>
      </c>
      <c r="X82" s="15">
        <v>0</v>
      </c>
      <c r="Y82" s="15">
        <v>1</v>
      </c>
      <c r="Z82" s="15">
        <f t="shared" si="78"/>
        <v>0</v>
      </c>
      <c r="AA82" s="15">
        <f t="shared" si="51"/>
        <v>0</v>
      </c>
      <c r="AB82" s="15">
        <f t="shared" si="52"/>
        <v>1</v>
      </c>
      <c r="AC82" s="15">
        <v>7</v>
      </c>
      <c r="AD82" s="176">
        <v>130</v>
      </c>
      <c r="AE82" s="15">
        <v>25</v>
      </c>
      <c r="AF82" s="15">
        <v>70000</v>
      </c>
      <c r="AG82" s="177">
        <v>538.4615</v>
      </c>
      <c r="AH82" s="177">
        <f t="shared" si="53"/>
        <v>-0.91250000624999994</v>
      </c>
      <c r="AI82" s="177">
        <f t="shared" si="54"/>
        <v>1</v>
      </c>
      <c r="AJ82" s="177">
        <f t="shared" si="55"/>
        <v>-0.91250000624999994</v>
      </c>
      <c r="AQ82" s="15">
        <f t="shared" si="56"/>
        <v>0</v>
      </c>
      <c r="AR82" s="15">
        <f t="shared" si="57"/>
        <v>0</v>
      </c>
      <c r="AZ82" s="15">
        <f t="shared" si="58"/>
        <v>0</v>
      </c>
      <c r="BA82" s="15">
        <f t="shared" si="59"/>
        <v>0</v>
      </c>
      <c r="BB82" s="15">
        <f>$AJ82</f>
        <v>-0.91250000624999994</v>
      </c>
      <c r="BC82" s="15">
        <v>1.25</v>
      </c>
      <c r="BD82" s="15">
        <v>2</v>
      </c>
      <c r="BE82" s="15">
        <v>1.3333333333333333</v>
      </c>
      <c r="BF82" s="15">
        <v>2</v>
      </c>
      <c r="BG82" s="15">
        <v>1.5</v>
      </c>
      <c r="BH82" s="15">
        <v>1.6166666666666665</v>
      </c>
      <c r="BI82" s="15">
        <v>1</v>
      </c>
      <c r="BJ82" s="15">
        <v>4</v>
      </c>
      <c r="BK82" s="15">
        <f t="shared" si="60"/>
        <v>0</v>
      </c>
      <c r="BL82" s="15">
        <f t="shared" si="61"/>
        <v>0</v>
      </c>
      <c r="BM82" s="15">
        <f t="shared" si="62"/>
        <v>1</v>
      </c>
      <c r="BN82" s="15">
        <v>4</v>
      </c>
      <c r="BO82" s="15">
        <f t="shared" si="63"/>
        <v>0</v>
      </c>
      <c r="BP82" s="15">
        <f t="shared" si="64"/>
        <v>0</v>
      </c>
      <c r="BQ82" s="15">
        <f t="shared" si="65"/>
        <v>1</v>
      </c>
      <c r="BR82" s="15">
        <f t="shared" si="66"/>
        <v>0</v>
      </c>
      <c r="BS82" s="15">
        <v>20</v>
      </c>
      <c r="BT82" s="15">
        <v>4</v>
      </c>
      <c r="BU82" s="15">
        <f t="shared" si="67"/>
        <v>0</v>
      </c>
      <c r="BV82" s="15">
        <f t="shared" si="68"/>
        <v>0</v>
      </c>
      <c r="BW82" s="15">
        <f t="shared" si="69"/>
        <v>1</v>
      </c>
      <c r="BX82" s="15">
        <f t="shared" si="70"/>
        <v>0</v>
      </c>
      <c r="BY82" s="15">
        <v>1</v>
      </c>
      <c r="BZ82" s="15">
        <v>1</v>
      </c>
      <c r="CA82" s="15">
        <v>1</v>
      </c>
      <c r="CB82" s="15">
        <v>1</v>
      </c>
      <c r="CC82" s="15">
        <v>1</v>
      </c>
      <c r="CD82" s="27">
        <v>5</v>
      </c>
      <c r="CE82" s="27">
        <v>4.666666666666667</v>
      </c>
      <c r="CF82" s="27">
        <v>5</v>
      </c>
      <c r="CG82" s="27">
        <v>4</v>
      </c>
      <c r="CH82" s="27">
        <v>5</v>
      </c>
      <c r="CI82" s="27">
        <v>5</v>
      </c>
      <c r="CJ82" s="27">
        <f t="shared" si="44"/>
        <v>4.7777777777777777</v>
      </c>
      <c r="CK82" s="15">
        <f t="shared" si="71"/>
        <v>0</v>
      </c>
      <c r="CL82" s="15">
        <f t="shared" si="72"/>
        <v>0.66666666666666696</v>
      </c>
      <c r="CM82" s="15">
        <f t="shared" si="73"/>
        <v>0.5</v>
      </c>
      <c r="CN82" s="15">
        <f t="shared" si="74"/>
        <v>0</v>
      </c>
      <c r="CO82" s="15">
        <f t="shared" si="75"/>
        <v>1.3333333333333335</v>
      </c>
      <c r="CP82" s="15">
        <f t="shared" si="76"/>
        <v>0.75</v>
      </c>
      <c r="CQ82" s="15">
        <f t="shared" si="77"/>
        <v>0.54166666666666607</v>
      </c>
    </row>
    <row r="83" spans="1:96" x14ac:dyDescent="0.2">
      <c r="A83" s="15">
        <v>105</v>
      </c>
      <c r="B83" s="23">
        <v>0</v>
      </c>
      <c r="C83" s="15">
        <v>1</v>
      </c>
      <c r="D83" s="15">
        <f t="shared" si="45"/>
        <v>0</v>
      </c>
      <c r="E83" s="15">
        <f t="shared" si="39"/>
        <v>0</v>
      </c>
      <c r="F83" s="15">
        <f t="shared" si="40"/>
        <v>0</v>
      </c>
      <c r="G83" s="15">
        <f t="shared" si="41"/>
        <v>0</v>
      </c>
      <c r="H83" s="15">
        <f t="shared" si="42"/>
        <v>0</v>
      </c>
      <c r="I83" s="15">
        <v>1</v>
      </c>
      <c r="J83" s="15">
        <v>46</v>
      </c>
      <c r="K83" s="15">
        <v>4</v>
      </c>
      <c r="L83" s="15">
        <f t="shared" si="46"/>
        <v>0</v>
      </c>
      <c r="M83" s="15">
        <f t="shared" si="47"/>
        <v>0</v>
      </c>
      <c r="N83" s="15">
        <f t="shared" si="48"/>
        <v>0</v>
      </c>
      <c r="O83" s="15">
        <f t="shared" si="49"/>
        <v>0</v>
      </c>
      <c r="P83" s="15">
        <f t="shared" si="50"/>
        <v>1</v>
      </c>
      <c r="Q83" s="15">
        <v>1</v>
      </c>
      <c r="R83" s="15">
        <v>2</v>
      </c>
      <c r="S83" s="15">
        <v>3</v>
      </c>
      <c r="T83" s="15">
        <v>0</v>
      </c>
      <c r="U83" s="15">
        <v>1</v>
      </c>
      <c r="V83" s="15">
        <v>0</v>
      </c>
      <c r="W83" s="15">
        <v>0</v>
      </c>
      <c r="X83" s="15">
        <v>0</v>
      </c>
      <c r="Y83" s="15">
        <v>0</v>
      </c>
      <c r="Z83" s="15">
        <f t="shared" si="78"/>
        <v>0</v>
      </c>
      <c r="AA83" s="15">
        <f t="shared" si="51"/>
        <v>0</v>
      </c>
      <c r="AB83" s="15">
        <f t="shared" si="52"/>
        <v>1</v>
      </c>
      <c r="AC83" s="159">
        <v>7</v>
      </c>
      <c r="AD83" s="159">
        <v>130</v>
      </c>
      <c r="AE83" s="159">
        <v>25</v>
      </c>
      <c r="AF83" s="15">
        <v>800000</v>
      </c>
      <c r="AG83" s="27">
        <v>6153.8461538461543</v>
      </c>
      <c r="AH83" s="27">
        <f t="shared" si="53"/>
        <v>2.2820512820512824</v>
      </c>
      <c r="AI83" s="27">
        <f t="shared" si="54"/>
        <v>1</v>
      </c>
      <c r="AJ83" s="27">
        <f t="shared" si="55"/>
        <v>2.2820512820512824</v>
      </c>
      <c r="AQ83" s="15">
        <f t="shared" si="56"/>
        <v>0</v>
      </c>
      <c r="AR83" s="15">
        <f t="shared" si="57"/>
        <v>0</v>
      </c>
      <c r="AZ83" s="15">
        <f t="shared" si="58"/>
        <v>0</v>
      </c>
      <c r="BA83" s="15">
        <f t="shared" si="59"/>
        <v>0</v>
      </c>
      <c r="BC83" s="15">
        <v>1.25</v>
      </c>
      <c r="BD83" s="15">
        <v>2</v>
      </c>
      <c r="BE83" s="15">
        <v>1.3333333333333333</v>
      </c>
      <c r="BF83" s="15">
        <v>2</v>
      </c>
      <c r="BG83" s="15">
        <v>1.5</v>
      </c>
      <c r="BH83" s="15">
        <v>1.6166666666666665</v>
      </c>
      <c r="BI83" s="15">
        <v>1</v>
      </c>
      <c r="BJ83" s="15">
        <v>4</v>
      </c>
      <c r="BK83" s="15">
        <f t="shared" si="60"/>
        <v>0</v>
      </c>
      <c r="BL83" s="15">
        <f t="shared" si="61"/>
        <v>0</v>
      </c>
      <c r="BM83" s="15">
        <f t="shared" si="62"/>
        <v>1</v>
      </c>
      <c r="BN83" s="15">
        <v>4</v>
      </c>
      <c r="BO83" s="15">
        <f t="shared" si="63"/>
        <v>0</v>
      </c>
      <c r="BP83" s="15">
        <f t="shared" si="64"/>
        <v>0</v>
      </c>
      <c r="BQ83" s="15">
        <f t="shared" si="65"/>
        <v>1</v>
      </c>
      <c r="BR83" s="15">
        <f t="shared" si="66"/>
        <v>0</v>
      </c>
      <c r="BS83" s="15">
        <v>20</v>
      </c>
      <c r="BT83" s="15">
        <v>4</v>
      </c>
      <c r="BU83" s="15">
        <f t="shared" si="67"/>
        <v>0</v>
      </c>
      <c r="BV83" s="15">
        <f t="shared" si="68"/>
        <v>0</v>
      </c>
      <c r="BW83" s="15">
        <f t="shared" si="69"/>
        <v>1</v>
      </c>
      <c r="BX83" s="15">
        <f t="shared" si="70"/>
        <v>0</v>
      </c>
      <c r="BY83" s="15">
        <v>1</v>
      </c>
      <c r="BZ83" s="15">
        <v>1</v>
      </c>
      <c r="CA83" s="15">
        <v>1</v>
      </c>
      <c r="CB83" s="15">
        <v>1</v>
      </c>
      <c r="CC83" s="15">
        <v>1</v>
      </c>
      <c r="CD83" s="27">
        <v>5</v>
      </c>
      <c r="CE83" s="27">
        <v>4</v>
      </c>
      <c r="CF83" s="27">
        <v>4.5</v>
      </c>
      <c r="CG83" s="27">
        <v>4</v>
      </c>
      <c r="CH83" s="27">
        <v>3.6666666666666665</v>
      </c>
      <c r="CI83" s="27">
        <v>4.25</v>
      </c>
      <c r="CJ83" s="27">
        <f t="shared" si="44"/>
        <v>4.2361111111111116</v>
      </c>
      <c r="CK83" s="15">
        <f t="shared" si="71"/>
        <v>0.40000000000000036</v>
      </c>
      <c r="CL83" s="15">
        <f t="shared" si="72"/>
        <v>-1</v>
      </c>
      <c r="CM83" s="15">
        <f t="shared" si="73"/>
        <v>-0.25</v>
      </c>
      <c r="CN83" s="15">
        <f t="shared" si="74"/>
        <v>-0.20000000000000018</v>
      </c>
      <c r="CO83" s="15">
        <f t="shared" si="75"/>
        <v>-0.33333333333333348</v>
      </c>
      <c r="CP83" s="15">
        <f t="shared" si="76"/>
        <v>-0.5</v>
      </c>
      <c r="CQ83" s="15">
        <f t="shared" si="77"/>
        <v>-0.31388888888888822</v>
      </c>
    </row>
    <row r="84" spans="1:96" x14ac:dyDescent="0.2">
      <c r="A84" s="15">
        <v>107</v>
      </c>
      <c r="B84" s="23">
        <v>0</v>
      </c>
      <c r="C84" s="15">
        <v>1</v>
      </c>
      <c r="D84" s="15">
        <f t="shared" si="45"/>
        <v>0</v>
      </c>
      <c r="E84" s="15">
        <f t="shared" si="39"/>
        <v>0</v>
      </c>
      <c r="F84" s="15">
        <f t="shared" si="40"/>
        <v>0</v>
      </c>
      <c r="G84" s="15">
        <f t="shared" si="41"/>
        <v>0</v>
      </c>
      <c r="H84" s="15">
        <f t="shared" si="42"/>
        <v>0</v>
      </c>
      <c r="I84" s="15">
        <v>1</v>
      </c>
      <c r="J84" s="15">
        <v>65</v>
      </c>
      <c r="K84" s="15">
        <v>5</v>
      </c>
      <c r="L84" s="15">
        <f t="shared" si="46"/>
        <v>0</v>
      </c>
      <c r="M84" s="15">
        <f t="shared" si="47"/>
        <v>0</v>
      </c>
      <c r="N84" s="15">
        <f t="shared" si="48"/>
        <v>0</v>
      </c>
      <c r="O84" s="15">
        <f t="shared" si="49"/>
        <v>0</v>
      </c>
      <c r="P84" s="15">
        <f t="shared" si="50"/>
        <v>0</v>
      </c>
      <c r="Q84" s="15">
        <v>2</v>
      </c>
      <c r="R84" s="15">
        <v>6</v>
      </c>
      <c r="S84" s="15">
        <v>27</v>
      </c>
      <c r="T84" s="15">
        <v>0</v>
      </c>
      <c r="U84" s="15">
        <v>0</v>
      </c>
      <c r="V84" s="15">
        <v>1</v>
      </c>
      <c r="W84" s="15">
        <v>180000</v>
      </c>
      <c r="X84" s="15">
        <v>0</v>
      </c>
      <c r="Y84" s="15">
        <v>1</v>
      </c>
      <c r="Z84" s="15">
        <f t="shared" si="78"/>
        <v>0</v>
      </c>
      <c r="AA84" s="15">
        <f t="shared" si="51"/>
        <v>0</v>
      </c>
      <c r="AB84" s="15">
        <f t="shared" si="52"/>
        <v>1</v>
      </c>
      <c r="AC84" s="15">
        <v>7</v>
      </c>
      <c r="AD84" s="15">
        <v>8</v>
      </c>
      <c r="AE84" s="15">
        <v>32</v>
      </c>
      <c r="AF84" s="15">
        <v>15000</v>
      </c>
      <c r="AG84" s="27">
        <v>1875</v>
      </c>
      <c r="AH84" s="27">
        <f t="shared" si="53"/>
        <v>0.15384615384615385</v>
      </c>
      <c r="AI84" s="27">
        <f t="shared" si="54"/>
        <v>1</v>
      </c>
      <c r="AJ84" s="27">
        <f t="shared" si="55"/>
        <v>0.15384615384615385</v>
      </c>
      <c r="AQ84" s="15">
        <f t="shared" si="56"/>
        <v>0</v>
      </c>
      <c r="AR84" s="15">
        <f t="shared" si="57"/>
        <v>0</v>
      </c>
      <c r="AZ84" s="15">
        <f t="shared" si="58"/>
        <v>0</v>
      </c>
      <c r="BA84" s="15">
        <f t="shared" si="59"/>
        <v>0</v>
      </c>
      <c r="BB84" s="15">
        <f>$AJ84</f>
        <v>0.15384615384615385</v>
      </c>
      <c r="BC84" s="15">
        <v>2</v>
      </c>
      <c r="BD84" s="15">
        <v>2.3333333333333335</v>
      </c>
      <c r="BE84" s="15">
        <v>1.3333333333333333</v>
      </c>
      <c r="BF84" s="15">
        <v>2.5</v>
      </c>
      <c r="BG84" s="15">
        <v>1.5</v>
      </c>
      <c r="BH84" s="15">
        <v>1.9333333333333336</v>
      </c>
      <c r="BI84" s="15">
        <v>1</v>
      </c>
      <c r="BJ84" s="15">
        <v>5</v>
      </c>
      <c r="BK84" s="15">
        <f t="shared" si="60"/>
        <v>0</v>
      </c>
      <c r="BL84" s="15">
        <f t="shared" si="61"/>
        <v>0</v>
      </c>
      <c r="BM84" s="15">
        <f t="shared" si="62"/>
        <v>0</v>
      </c>
      <c r="BN84" s="15" t="s">
        <v>1007</v>
      </c>
      <c r="BO84" s="15">
        <f t="shared" si="63"/>
        <v>0</v>
      </c>
      <c r="BP84" s="15">
        <f t="shared" si="64"/>
        <v>0</v>
      </c>
      <c r="BQ84" s="15">
        <f t="shared" si="65"/>
        <v>0</v>
      </c>
      <c r="BR84" s="15">
        <f t="shared" si="66"/>
        <v>0</v>
      </c>
      <c r="BU84" s="15">
        <f t="shared" si="67"/>
        <v>0</v>
      </c>
      <c r="BV84" s="15">
        <f t="shared" si="68"/>
        <v>0</v>
      </c>
      <c r="BW84" s="15">
        <f t="shared" si="69"/>
        <v>0</v>
      </c>
      <c r="BX84" s="15">
        <f t="shared" si="70"/>
        <v>0</v>
      </c>
      <c r="BY84" s="15" t="s">
        <v>1007</v>
      </c>
      <c r="BZ84" s="15" t="s">
        <v>1007</v>
      </c>
      <c r="CA84" s="15" t="s">
        <v>1007</v>
      </c>
      <c r="CB84" s="15" t="s">
        <v>1007</v>
      </c>
      <c r="CC84" s="15" t="s">
        <v>1007</v>
      </c>
      <c r="CD84" s="166">
        <v>4.5999999999999996</v>
      </c>
      <c r="CE84" s="166">
        <v>5</v>
      </c>
      <c r="CF84" s="166">
        <v>4.75</v>
      </c>
      <c r="CG84" s="166">
        <v>4.2</v>
      </c>
      <c r="CH84" s="166">
        <v>4</v>
      </c>
      <c r="CI84" s="166">
        <v>4.75</v>
      </c>
      <c r="CJ84" s="27">
        <f t="shared" si="44"/>
        <v>4.55</v>
      </c>
      <c r="CK84" s="15">
        <f t="shared" si="71"/>
        <v>0.59999999999999964</v>
      </c>
      <c r="CL84" s="15">
        <f t="shared" si="72"/>
        <v>1</v>
      </c>
      <c r="CM84" s="27">
        <f t="shared" si="73"/>
        <v>0.75</v>
      </c>
      <c r="CN84" s="27">
        <f t="shared" si="74"/>
        <v>0.20000000000000018</v>
      </c>
      <c r="CO84" s="27">
        <f t="shared" si="75"/>
        <v>1</v>
      </c>
      <c r="CP84" s="27">
        <f t="shared" si="76"/>
        <v>1.75</v>
      </c>
      <c r="CQ84" s="27">
        <f t="shared" si="77"/>
        <v>0.8833333333333333</v>
      </c>
      <c r="CR84" s="27"/>
    </row>
    <row r="85" spans="1:96" x14ac:dyDescent="0.2">
      <c r="A85" s="15">
        <v>107</v>
      </c>
      <c r="B85" s="23">
        <v>0</v>
      </c>
      <c r="C85" s="15">
        <v>1</v>
      </c>
      <c r="D85" s="15">
        <f t="shared" si="45"/>
        <v>0</v>
      </c>
      <c r="E85" s="15">
        <f t="shared" si="39"/>
        <v>0</v>
      </c>
      <c r="F85" s="15">
        <f t="shared" si="40"/>
        <v>0</v>
      </c>
      <c r="G85" s="15">
        <f t="shared" si="41"/>
        <v>0</v>
      </c>
      <c r="H85" s="15">
        <f t="shared" si="42"/>
        <v>0</v>
      </c>
      <c r="I85" s="15">
        <v>1</v>
      </c>
      <c r="J85" s="15">
        <v>65</v>
      </c>
      <c r="K85" s="15">
        <v>5</v>
      </c>
      <c r="L85" s="15">
        <f t="shared" si="46"/>
        <v>0</v>
      </c>
      <c r="M85" s="15">
        <f t="shared" si="47"/>
        <v>0</v>
      </c>
      <c r="N85" s="15">
        <f t="shared" si="48"/>
        <v>0</v>
      </c>
      <c r="O85" s="15">
        <f t="shared" si="49"/>
        <v>0</v>
      </c>
      <c r="P85" s="15">
        <f t="shared" si="50"/>
        <v>0</v>
      </c>
      <c r="Q85" s="15">
        <v>2</v>
      </c>
      <c r="R85" s="15">
        <v>6</v>
      </c>
      <c r="S85" s="15">
        <v>27</v>
      </c>
      <c r="T85" s="15">
        <v>0</v>
      </c>
      <c r="U85" s="15">
        <v>0</v>
      </c>
      <c r="V85" s="15">
        <v>1</v>
      </c>
      <c r="W85" s="15">
        <v>180000</v>
      </c>
      <c r="X85" s="15">
        <v>0</v>
      </c>
      <c r="Y85" s="15">
        <v>0</v>
      </c>
      <c r="Z85" s="15">
        <f t="shared" si="78"/>
        <v>0</v>
      </c>
      <c r="AA85" s="15">
        <f t="shared" si="51"/>
        <v>0</v>
      </c>
      <c r="AB85" s="15">
        <f t="shared" si="52"/>
        <v>1</v>
      </c>
      <c r="AC85" s="159">
        <v>7</v>
      </c>
      <c r="AD85" s="159">
        <v>8</v>
      </c>
      <c r="AE85" s="159">
        <v>32</v>
      </c>
      <c r="AF85" s="15">
        <v>13000</v>
      </c>
      <c r="AG85" s="27">
        <v>1625</v>
      </c>
      <c r="AH85" s="27">
        <f t="shared" si="53"/>
        <v>1.5625E-2</v>
      </c>
      <c r="AI85" s="27">
        <f t="shared" si="54"/>
        <v>1</v>
      </c>
      <c r="AJ85" s="27">
        <f t="shared" si="55"/>
        <v>1.5625E-2</v>
      </c>
      <c r="AQ85" s="15">
        <f t="shared" si="56"/>
        <v>0</v>
      </c>
      <c r="AR85" s="15">
        <f t="shared" si="57"/>
        <v>0</v>
      </c>
      <c r="AZ85" s="15">
        <f t="shared" si="58"/>
        <v>0</v>
      </c>
      <c r="BA85" s="15">
        <f t="shared" si="59"/>
        <v>0</v>
      </c>
      <c r="BC85" s="15">
        <v>2</v>
      </c>
      <c r="BD85" s="15">
        <v>2.3333333333333335</v>
      </c>
      <c r="BE85" s="15">
        <v>1.3333333333333333</v>
      </c>
      <c r="BF85" s="15">
        <v>2.5</v>
      </c>
      <c r="BG85" s="15">
        <v>1.5</v>
      </c>
      <c r="BH85" s="15">
        <v>1.9333333333333336</v>
      </c>
      <c r="BI85" s="15">
        <v>1</v>
      </c>
      <c r="BJ85" s="15">
        <v>5</v>
      </c>
      <c r="BK85" s="15">
        <f t="shared" si="60"/>
        <v>0</v>
      </c>
      <c r="BL85" s="15">
        <f t="shared" si="61"/>
        <v>0</v>
      </c>
      <c r="BM85" s="15">
        <f t="shared" si="62"/>
        <v>0</v>
      </c>
      <c r="BN85" s="15" t="s">
        <v>1007</v>
      </c>
      <c r="BO85" s="15">
        <f t="shared" si="63"/>
        <v>0</v>
      </c>
      <c r="BP85" s="15">
        <f t="shared" si="64"/>
        <v>0</v>
      </c>
      <c r="BQ85" s="15">
        <f t="shared" si="65"/>
        <v>0</v>
      </c>
      <c r="BR85" s="15">
        <f t="shared" si="66"/>
        <v>0</v>
      </c>
      <c r="BU85" s="15">
        <f t="shared" si="67"/>
        <v>0</v>
      </c>
      <c r="BV85" s="15">
        <f t="shared" si="68"/>
        <v>0</v>
      </c>
      <c r="BW85" s="15">
        <f t="shared" si="69"/>
        <v>0</v>
      </c>
      <c r="BX85" s="15">
        <f t="shared" si="70"/>
        <v>0</v>
      </c>
      <c r="BY85" s="15" t="s">
        <v>1007</v>
      </c>
      <c r="BZ85" s="15" t="s">
        <v>1007</v>
      </c>
      <c r="CA85" s="15" t="s">
        <v>1007</v>
      </c>
      <c r="CB85" s="15" t="s">
        <v>1007</v>
      </c>
      <c r="CC85" s="15" t="s">
        <v>1007</v>
      </c>
      <c r="CD85" s="166">
        <v>4</v>
      </c>
      <c r="CE85" s="166">
        <v>4</v>
      </c>
      <c r="CF85" s="166">
        <v>4</v>
      </c>
      <c r="CG85" s="166">
        <v>4</v>
      </c>
      <c r="CH85" s="166">
        <v>3</v>
      </c>
      <c r="CI85" s="166">
        <v>3</v>
      </c>
      <c r="CJ85" s="27">
        <f t="shared" si="44"/>
        <v>3.6666666666666665</v>
      </c>
      <c r="CK85" s="15">
        <f t="shared" si="71"/>
        <v>-1</v>
      </c>
      <c r="CL85" s="15">
        <f t="shared" si="72"/>
        <v>-0.33333333333333304</v>
      </c>
      <c r="CM85" s="15">
        <f t="shared" si="73"/>
        <v>-1</v>
      </c>
      <c r="CN85" s="15">
        <f t="shared" si="74"/>
        <v>-0.40000000000000036</v>
      </c>
      <c r="CO85" s="15">
        <f t="shared" si="75"/>
        <v>-1.333333333333333</v>
      </c>
      <c r="CP85" s="15">
        <f t="shared" si="76"/>
        <v>-2</v>
      </c>
      <c r="CQ85" s="15">
        <f t="shared" si="77"/>
        <v>-1.0111111111111115</v>
      </c>
    </row>
    <row r="86" spans="1:96" x14ac:dyDescent="0.2">
      <c r="A86" s="15">
        <v>108</v>
      </c>
      <c r="B86" s="23">
        <v>0</v>
      </c>
      <c r="C86" s="15">
        <v>5</v>
      </c>
      <c r="D86" s="15">
        <f t="shared" si="45"/>
        <v>0</v>
      </c>
      <c r="E86" s="15">
        <f t="shared" si="39"/>
        <v>0</v>
      </c>
      <c r="F86" s="15">
        <f t="shared" si="40"/>
        <v>0</v>
      </c>
      <c r="G86" s="15">
        <f t="shared" si="41"/>
        <v>1</v>
      </c>
      <c r="H86" s="15">
        <f t="shared" si="42"/>
        <v>0</v>
      </c>
      <c r="I86" s="15">
        <v>1</v>
      </c>
      <c r="J86" s="15">
        <v>50</v>
      </c>
      <c r="K86" s="15">
        <v>3</v>
      </c>
      <c r="L86" s="15">
        <f t="shared" si="46"/>
        <v>0</v>
      </c>
      <c r="M86" s="15">
        <f t="shared" si="47"/>
        <v>0</v>
      </c>
      <c r="N86" s="15">
        <f t="shared" si="48"/>
        <v>0</v>
      </c>
      <c r="O86" s="15">
        <f t="shared" si="49"/>
        <v>1</v>
      </c>
      <c r="P86" s="15">
        <f t="shared" si="50"/>
        <v>0</v>
      </c>
      <c r="Q86" s="15">
        <v>2</v>
      </c>
      <c r="R86" s="15">
        <v>6</v>
      </c>
      <c r="S86" s="15">
        <v>12</v>
      </c>
      <c r="T86" s="15">
        <v>0</v>
      </c>
      <c r="U86" s="15">
        <v>0</v>
      </c>
      <c r="V86" s="15">
        <v>0</v>
      </c>
      <c r="W86" s="15">
        <v>0</v>
      </c>
      <c r="X86" s="15">
        <v>1</v>
      </c>
      <c r="Y86" s="15">
        <v>1</v>
      </c>
      <c r="Z86" s="15">
        <f t="shared" si="78"/>
        <v>0</v>
      </c>
      <c r="AA86" s="15">
        <f t="shared" si="51"/>
        <v>0</v>
      </c>
      <c r="AB86" s="15">
        <f t="shared" si="52"/>
        <v>1</v>
      </c>
      <c r="AC86" s="15">
        <v>7</v>
      </c>
      <c r="AD86" s="15">
        <v>5</v>
      </c>
      <c r="AE86" s="15">
        <v>100</v>
      </c>
      <c r="AF86" s="15">
        <v>8000</v>
      </c>
      <c r="AG86" s="27">
        <v>1600</v>
      </c>
      <c r="AH86" s="27">
        <f t="shared" si="53"/>
        <v>0</v>
      </c>
      <c r="AI86" s="27">
        <f t="shared" si="54"/>
        <v>1</v>
      </c>
      <c r="AJ86" s="27">
        <f t="shared" si="55"/>
        <v>0</v>
      </c>
      <c r="AQ86" s="15">
        <f t="shared" si="56"/>
        <v>0</v>
      </c>
      <c r="AR86" s="15">
        <f t="shared" si="57"/>
        <v>0</v>
      </c>
      <c r="AZ86" s="15">
        <f t="shared" si="58"/>
        <v>0</v>
      </c>
      <c r="BA86" s="15">
        <f t="shared" si="59"/>
        <v>0</v>
      </c>
      <c r="BB86" s="15">
        <f>$AJ86</f>
        <v>0</v>
      </c>
      <c r="BC86" s="15">
        <v>1.75</v>
      </c>
      <c r="BD86" s="15">
        <v>2</v>
      </c>
      <c r="BE86" s="15">
        <v>1.6666666666666667</v>
      </c>
      <c r="BF86" s="15">
        <v>2.5</v>
      </c>
      <c r="BG86" s="15">
        <v>2</v>
      </c>
      <c r="BH86" s="15">
        <v>1.9833333333333336</v>
      </c>
      <c r="BI86" s="15">
        <v>3</v>
      </c>
      <c r="BJ86" s="15">
        <v>4</v>
      </c>
      <c r="BK86" s="15">
        <f t="shared" si="60"/>
        <v>0</v>
      </c>
      <c r="BL86" s="15">
        <f t="shared" si="61"/>
        <v>0</v>
      </c>
      <c r="BM86" s="15">
        <f t="shared" si="62"/>
        <v>1</v>
      </c>
      <c r="BN86" s="15">
        <v>3</v>
      </c>
      <c r="BO86" s="15">
        <f t="shared" si="63"/>
        <v>0</v>
      </c>
      <c r="BP86" s="15">
        <f t="shared" si="64"/>
        <v>1</v>
      </c>
      <c r="BQ86" s="15">
        <f t="shared" si="65"/>
        <v>0</v>
      </c>
      <c r="BR86" s="15">
        <f t="shared" si="66"/>
        <v>0</v>
      </c>
      <c r="BS86" s="15">
        <v>2</v>
      </c>
      <c r="BT86" s="15">
        <v>4</v>
      </c>
      <c r="BU86" s="15">
        <f t="shared" si="67"/>
        <v>0</v>
      </c>
      <c r="BV86" s="15">
        <f t="shared" si="68"/>
        <v>0</v>
      </c>
      <c r="BW86" s="15">
        <f t="shared" si="69"/>
        <v>1</v>
      </c>
      <c r="BX86" s="15">
        <f t="shared" si="70"/>
        <v>0</v>
      </c>
      <c r="BY86" s="15">
        <v>1</v>
      </c>
      <c r="BZ86" s="15">
        <v>1</v>
      </c>
      <c r="CA86" s="15">
        <v>1</v>
      </c>
      <c r="CB86" s="15">
        <v>1</v>
      </c>
      <c r="CC86" s="15">
        <v>1</v>
      </c>
      <c r="CD86" s="27">
        <v>5</v>
      </c>
      <c r="CE86" s="27">
        <v>4.333333333333333</v>
      </c>
      <c r="CF86" s="27">
        <v>5</v>
      </c>
      <c r="CG86" s="27">
        <v>4.4000000000000004</v>
      </c>
      <c r="CH86" s="27">
        <v>4.333333333333333</v>
      </c>
      <c r="CI86" s="27">
        <v>5</v>
      </c>
      <c r="CJ86" s="27">
        <f t="shared" si="44"/>
        <v>4.677777777777778</v>
      </c>
      <c r="CK86" s="15">
        <f t="shared" si="71"/>
        <v>0.59999999999999964</v>
      </c>
      <c r="CL86" s="15">
        <f t="shared" si="72"/>
        <v>0</v>
      </c>
      <c r="CM86" s="15">
        <f t="shared" si="73"/>
        <v>0.75</v>
      </c>
      <c r="CN86" s="15">
        <f t="shared" si="74"/>
        <v>-0.19999999999999929</v>
      </c>
      <c r="CO86" s="15">
        <f t="shared" si="75"/>
        <v>0.33333333333333304</v>
      </c>
      <c r="CP86" s="15">
        <f t="shared" si="76"/>
        <v>0.75</v>
      </c>
      <c r="CQ86" s="15">
        <f t="shared" si="77"/>
        <v>0.37222222222222179</v>
      </c>
    </row>
    <row r="87" spans="1:96" x14ac:dyDescent="0.2">
      <c r="A87" s="15">
        <v>108</v>
      </c>
      <c r="B87" s="23">
        <v>0</v>
      </c>
      <c r="C87" s="15">
        <v>5</v>
      </c>
      <c r="D87" s="15">
        <f t="shared" si="45"/>
        <v>0</v>
      </c>
      <c r="E87" s="15">
        <f t="shared" si="39"/>
        <v>0</v>
      </c>
      <c r="F87" s="15">
        <f t="shared" si="40"/>
        <v>0</v>
      </c>
      <c r="G87" s="15">
        <f t="shared" si="41"/>
        <v>1</v>
      </c>
      <c r="H87" s="15">
        <f t="shared" si="42"/>
        <v>0</v>
      </c>
      <c r="I87" s="15">
        <v>1</v>
      </c>
      <c r="J87" s="15">
        <v>50</v>
      </c>
      <c r="K87" s="15">
        <v>3</v>
      </c>
      <c r="L87" s="15">
        <f t="shared" si="46"/>
        <v>0</v>
      </c>
      <c r="M87" s="15">
        <f t="shared" si="47"/>
        <v>0</v>
      </c>
      <c r="N87" s="15">
        <f t="shared" si="48"/>
        <v>0</v>
      </c>
      <c r="O87" s="15">
        <f t="shared" si="49"/>
        <v>1</v>
      </c>
      <c r="P87" s="15">
        <f t="shared" si="50"/>
        <v>0</v>
      </c>
      <c r="Q87" s="15">
        <v>2</v>
      </c>
      <c r="R87" s="15">
        <v>6</v>
      </c>
      <c r="S87" s="15">
        <v>12</v>
      </c>
      <c r="T87" s="15">
        <v>0</v>
      </c>
      <c r="U87" s="15">
        <v>0</v>
      </c>
      <c r="V87" s="15">
        <v>0</v>
      </c>
      <c r="W87" s="15">
        <v>0</v>
      </c>
      <c r="X87" s="15">
        <v>1</v>
      </c>
      <c r="Y87" s="15">
        <v>0</v>
      </c>
      <c r="Z87" s="15">
        <f t="shared" si="78"/>
        <v>0</v>
      </c>
      <c r="AA87" s="15">
        <f t="shared" si="51"/>
        <v>0</v>
      </c>
      <c r="AB87" s="15">
        <f t="shared" si="52"/>
        <v>1</v>
      </c>
      <c r="AC87" s="159">
        <v>7</v>
      </c>
      <c r="AD87" s="159">
        <v>5</v>
      </c>
      <c r="AE87" s="159">
        <v>100</v>
      </c>
      <c r="AF87" s="15">
        <v>8000</v>
      </c>
      <c r="AG87" s="27">
        <v>1600</v>
      </c>
      <c r="AH87" s="27">
        <f t="shared" si="53"/>
        <v>31</v>
      </c>
      <c r="AI87" s="27">
        <f t="shared" si="54"/>
        <v>1</v>
      </c>
      <c r="AJ87" s="27">
        <f t="shared" si="55"/>
        <v>31</v>
      </c>
      <c r="AQ87" s="15">
        <f t="shared" si="56"/>
        <v>0</v>
      </c>
      <c r="AR87" s="15">
        <f t="shared" si="57"/>
        <v>0</v>
      </c>
      <c r="AZ87" s="15">
        <f t="shared" si="58"/>
        <v>0</v>
      </c>
      <c r="BA87" s="15">
        <f t="shared" si="59"/>
        <v>0</v>
      </c>
      <c r="BC87" s="15">
        <v>1.75</v>
      </c>
      <c r="BD87" s="15">
        <v>2</v>
      </c>
      <c r="BE87" s="15">
        <v>1.6666666666666667</v>
      </c>
      <c r="BF87" s="15">
        <v>2.5</v>
      </c>
      <c r="BG87" s="15">
        <v>2</v>
      </c>
      <c r="BH87" s="15">
        <v>1.9833333333333336</v>
      </c>
      <c r="BI87" s="15">
        <v>3</v>
      </c>
      <c r="BJ87" s="15">
        <v>4</v>
      </c>
      <c r="BK87" s="15">
        <f t="shared" si="60"/>
        <v>0</v>
      </c>
      <c r="BL87" s="15">
        <f t="shared" si="61"/>
        <v>0</v>
      </c>
      <c r="BM87" s="15">
        <f t="shared" si="62"/>
        <v>1</v>
      </c>
      <c r="BN87" s="15">
        <v>3</v>
      </c>
      <c r="BO87" s="15">
        <f t="shared" si="63"/>
        <v>0</v>
      </c>
      <c r="BP87" s="15">
        <f t="shared" si="64"/>
        <v>1</v>
      </c>
      <c r="BQ87" s="15">
        <f t="shared" si="65"/>
        <v>0</v>
      </c>
      <c r="BR87" s="15">
        <f t="shared" si="66"/>
        <v>0</v>
      </c>
      <c r="BS87" s="15">
        <v>2</v>
      </c>
      <c r="BT87" s="15">
        <v>4</v>
      </c>
      <c r="BU87" s="15">
        <f t="shared" si="67"/>
        <v>0</v>
      </c>
      <c r="BV87" s="15">
        <f t="shared" si="68"/>
        <v>0</v>
      </c>
      <c r="BW87" s="15">
        <f t="shared" si="69"/>
        <v>1</v>
      </c>
      <c r="BX87" s="15">
        <f t="shared" si="70"/>
        <v>0</v>
      </c>
      <c r="BY87" s="15">
        <v>1</v>
      </c>
      <c r="BZ87" s="15">
        <v>1</v>
      </c>
      <c r="CA87" s="15">
        <v>1</v>
      </c>
      <c r="CB87" s="15">
        <v>1</v>
      </c>
      <c r="CC87" s="15">
        <v>1</v>
      </c>
      <c r="CD87" s="27">
        <v>4.4000000000000004</v>
      </c>
      <c r="CE87" s="27">
        <v>4.333333333333333</v>
      </c>
      <c r="CF87" s="27">
        <v>4.25</v>
      </c>
      <c r="CG87" s="27">
        <v>4.5999999999999996</v>
      </c>
      <c r="CH87" s="27">
        <v>4</v>
      </c>
      <c r="CI87" s="27">
        <v>4.25</v>
      </c>
      <c r="CJ87" s="27">
        <f t="shared" si="44"/>
        <v>4.3055555555555562</v>
      </c>
      <c r="CK87" s="15">
        <f t="shared" si="71"/>
        <v>0.60000000000000053</v>
      </c>
      <c r="CL87" s="15">
        <f t="shared" si="72"/>
        <v>-0.33333333333333393</v>
      </c>
      <c r="CM87" s="15">
        <f t="shared" si="73"/>
        <v>0.5</v>
      </c>
      <c r="CN87" s="15">
        <f t="shared" si="74"/>
        <v>0</v>
      </c>
      <c r="CO87" s="15">
        <f t="shared" si="75"/>
        <v>0</v>
      </c>
      <c r="CP87" s="15">
        <f t="shared" si="76"/>
        <v>0.25</v>
      </c>
      <c r="CQ87" s="15">
        <f t="shared" si="77"/>
        <v>0.16944444444444517</v>
      </c>
    </row>
    <row r="88" spans="1:96" x14ac:dyDescent="0.2">
      <c r="A88" s="15">
        <v>109</v>
      </c>
      <c r="B88" s="23">
        <v>0</v>
      </c>
      <c r="C88" s="15">
        <v>4</v>
      </c>
      <c r="D88" s="15">
        <f t="shared" si="45"/>
        <v>0</v>
      </c>
      <c r="E88" s="15">
        <f t="shared" si="39"/>
        <v>0</v>
      </c>
      <c r="F88" s="15">
        <f t="shared" si="40"/>
        <v>1</v>
      </c>
      <c r="G88" s="15">
        <f t="shared" si="41"/>
        <v>0</v>
      </c>
      <c r="H88" s="15">
        <f t="shared" si="42"/>
        <v>0</v>
      </c>
      <c r="I88" s="15">
        <v>1</v>
      </c>
      <c r="J88" s="15">
        <v>57</v>
      </c>
      <c r="K88" s="15">
        <v>1</v>
      </c>
      <c r="L88" s="15">
        <f t="shared" si="46"/>
        <v>0</v>
      </c>
      <c r="M88" s="15">
        <f t="shared" si="47"/>
        <v>1</v>
      </c>
      <c r="N88" s="15">
        <f t="shared" si="48"/>
        <v>0</v>
      </c>
      <c r="O88" s="15">
        <f t="shared" si="49"/>
        <v>0</v>
      </c>
      <c r="P88" s="15">
        <f t="shared" si="50"/>
        <v>0</v>
      </c>
      <c r="Q88" s="15">
        <v>2</v>
      </c>
      <c r="R88" s="15">
        <v>3</v>
      </c>
      <c r="S88" s="15">
        <v>8</v>
      </c>
      <c r="T88" s="15">
        <v>0</v>
      </c>
      <c r="U88" s="15">
        <v>0</v>
      </c>
      <c r="V88" s="15">
        <v>1</v>
      </c>
      <c r="W88" s="15">
        <v>160000</v>
      </c>
      <c r="X88" s="15">
        <v>0</v>
      </c>
      <c r="Y88" s="15">
        <v>1</v>
      </c>
      <c r="Z88" s="15">
        <f t="shared" si="78"/>
        <v>0</v>
      </c>
      <c r="AA88" s="15">
        <f t="shared" si="51"/>
        <v>0</v>
      </c>
      <c r="AB88" s="15">
        <f t="shared" si="52"/>
        <v>1</v>
      </c>
      <c r="AC88" s="15">
        <v>7</v>
      </c>
      <c r="AD88" s="15">
        <v>1</v>
      </c>
      <c r="AE88" s="15">
        <v>85</v>
      </c>
      <c r="AF88" s="15">
        <v>50</v>
      </c>
      <c r="AG88" s="27">
        <v>50</v>
      </c>
      <c r="AH88" s="27">
        <f t="shared" si="53"/>
        <v>0</v>
      </c>
      <c r="AI88" s="27">
        <f t="shared" si="54"/>
        <v>0.5</v>
      </c>
      <c r="AJ88" s="27">
        <f t="shared" si="55"/>
        <v>0</v>
      </c>
      <c r="AK88" s="15">
        <v>7</v>
      </c>
      <c r="AL88" s="15">
        <v>1</v>
      </c>
      <c r="AM88" s="15">
        <v>85</v>
      </c>
      <c r="AN88" s="15">
        <v>50</v>
      </c>
      <c r="AO88" s="15">
        <v>50</v>
      </c>
      <c r="AQ88" s="15">
        <f t="shared" si="56"/>
        <v>0.5</v>
      </c>
      <c r="AR88" s="15">
        <f t="shared" si="57"/>
        <v>0</v>
      </c>
      <c r="AZ88" s="15">
        <f t="shared" si="58"/>
        <v>0</v>
      </c>
      <c r="BA88" s="15">
        <f t="shared" si="59"/>
        <v>0</v>
      </c>
      <c r="BB88" s="15">
        <f>$AJ88</f>
        <v>0</v>
      </c>
      <c r="BC88" s="15">
        <v>2</v>
      </c>
      <c r="BD88" s="15">
        <v>2</v>
      </c>
      <c r="BE88" s="15">
        <v>2</v>
      </c>
      <c r="BF88" s="15">
        <v>2</v>
      </c>
      <c r="BG88" s="15">
        <v>2.5</v>
      </c>
      <c r="BH88" s="15">
        <v>2.1</v>
      </c>
      <c r="BI88" s="15">
        <v>2</v>
      </c>
      <c r="BJ88" s="15">
        <v>5</v>
      </c>
      <c r="BK88" s="15">
        <f t="shared" si="60"/>
        <v>0</v>
      </c>
      <c r="BL88" s="15">
        <f t="shared" si="61"/>
        <v>0</v>
      </c>
      <c r="BM88" s="15">
        <f t="shared" si="62"/>
        <v>0</v>
      </c>
      <c r="BN88" s="15" t="s">
        <v>1007</v>
      </c>
      <c r="BO88" s="15">
        <f t="shared" si="63"/>
        <v>0</v>
      </c>
      <c r="BP88" s="15">
        <f t="shared" si="64"/>
        <v>0</v>
      </c>
      <c r="BQ88" s="15">
        <f t="shared" si="65"/>
        <v>0</v>
      </c>
      <c r="BR88" s="15">
        <f t="shared" si="66"/>
        <v>0</v>
      </c>
      <c r="BU88" s="15">
        <f t="shared" si="67"/>
        <v>0</v>
      </c>
      <c r="BV88" s="15">
        <f t="shared" si="68"/>
        <v>0</v>
      </c>
      <c r="BW88" s="15">
        <f t="shared" si="69"/>
        <v>0</v>
      </c>
      <c r="BX88" s="15">
        <f t="shared" si="70"/>
        <v>0</v>
      </c>
      <c r="BY88" s="15" t="s">
        <v>1007</v>
      </c>
      <c r="BZ88" s="15" t="s">
        <v>1007</v>
      </c>
      <c r="CA88" s="15" t="s">
        <v>1007</v>
      </c>
      <c r="CB88" s="15" t="s">
        <v>1007</v>
      </c>
      <c r="CC88" s="15" t="s">
        <v>1007</v>
      </c>
      <c r="CD88" s="166">
        <v>3.8</v>
      </c>
      <c r="CE88" s="166">
        <v>4.666666666666667</v>
      </c>
      <c r="CF88" s="166">
        <v>3.75</v>
      </c>
      <c r="CG88" s="166">
        <v>4.5999999999999996</v>
      </c>
      <c r="CH88" s="166">
        <v>4</v>
      </c>
      <c r="CI88" s="166">
        <v>4</v>
      </c>
      <c r="CJ88" s="27">
        <f>AVERAGE($CD88:$CI88)</f>
        <v>4.1361111111111111</v>
      </c>
      <c r="CK88" s="15">
        <f t="shared" si="71"/>
        <v>0.79999999999999982</v>
      </c>
      <c r="CL88" s="15">
        <f t="shared" si="72"/>
        <v>1.666666666666667</v>
      </c>
      <c r="CM88" s="27">
        <f t="shared" si="73"/>
        <v>0.75</v>
      </c>
      <c r="CN88" s="27">
        <f t="shared" si="74"/>
        <v>2.3999999999999995</v>
      </c>
      <c r="CO88" s="27">
        <f t="shared" si="75"/>
        <v>2</v>
      </c>
      <c r="CP88" s="27">
        <f t="shared" si="76"/>
        <v>2</v>
      </c>
      <c r="CQ88" s="27">
        <f t="shared" si="77"/>
        <v>1.6027777777777779</v>
      </c>
      <c r="CR88" s="27"/>
    </row>
    <row r="89" spans="1:96" x14ac:dyDescent="0.2">
      <c r="A89" s="15">
        <v>109</v>
      </c>
      <c r="B89" s="23">
        <v>0</v>
      </c>
      <c r="C89" s="15">
        <v>4</v>
      </c>
      <c r="D89" s="15">
        <f t="shared" si="45"/>
        <v>0</v>
      </c>
      <c r="E89" s="15">
        <f t="shared" si="39"/>
        <v>0</v>
      </c>
      <c r="F89" s="15">
        <f t="shared" si="40"/>
        <v>1</v>
      </c>
      <c r="G89" s="15">
        <f t="shared" si="41"/>
        <v>0</v>
      </c>
      <c r="H89" s="15">
        <f t="shared" si="42"/>
        <v>0</v>
      </c>
      <c r="I89" s="15">
        <v>1</v>
      </c>
      <c r="J89" s="15">
        <v>57</v>
      </c>
      <c r="K89" s="15">
        <v>1</v>
      </c>
      <c r="L89" s="15">
        <f t="shared" si="46"/>
        <v>0</v>
      </c>
      <c r="M89" s="15">
        <f t="shared" si="47"/>
        <v>1</v>
      </c>
      <c r="N89" s="15">
        <f t="shared" si="48"/>
        <v>0</v>
      </c>
      <c r="O89" s="15">
        <f t="shared" si="49"/>
        <v>0</v>
      </c>
      <c r="P89" s="15">
        <f t="shared" si="50"/>
        <v>0</v>
      </c>
      <c r="Q89" s="15">
        <v>2</v>
      </c>
      <c r="R89" s="15">
        <v>3</v>
      </c>
      <c r="S89" s="15">
        <v>8</v>
      </c>
      <c r="T89" s="15">
        <v>0</v>
      </c>
      <c r="U89" s="15">
        <v>0</v>
      </c>
      <c r="V89" s="15">
        <v>1</v>
      </c>
      <c r="W89" s="15">
        <v>160000</v>
      </c>
      <c r="X89" s="15">
        <v>0</v>
      </c>
      <c r="Y89" s="15">
        <v>0</v>
      </c>
      <c r="Z89" s="15">
        <f t="shared" si="78"/>
        <v>0</v>
      </c>
      <c r="AA89" s="15">
        <f t="shared" si="51"/>
        <v>0</v>
      </c>
      <c r="AB89" s="15">
        <f t="shared" si="52"/>
        <v>1</v>
      </c>
      <c r="AC89" s="159">
        <v>7</v>
      </c>
      <c r="AD89" s="159">
        <v>1</v>
      </c>
      <c r="AE89" s="159">
        <v>85</v>
      </c>
      <c r="AF89" s="15">
        <v>50</v>
      </c>
      <c r="AG89" s="27">
        <v>50</v>
      </c>
      <c r="AH89" s="27">
        <f t="shared" si="53"/>
        <v>-0.66666666666666663</v>
      </c>
      <c r="AI89" s="27">
        <f t="shared" si="54"/>
        <v>1</v>
      </c>
      <c r="AJ89" s="27">
        <f t="shared" si="55"/>
        <v>-0.66666666666666663</v>
      </c>
      <c r="AK89" s="15">
        <v>0</v>
      </c>
      <c r="AL89" s="15">
        <v>0</v>
      </c>
      <c r="AM89" s="15">
        <v>0</v>
      </c>
      <c r="AQ89" s="15">
        <f t="shared" si="56"/>
        <v>0</v>
      </c>
      <c r="AR89" s="15">
        <f t="shared" si="57"/>
        <v>0</v>
      </c>
      <c r="AZ89" s="15">
        <f t="shared" si="58"/>
        <v>0</v>
      </c>
      <c r="BA89" s="15">
        <f t="shared" si="59"/>
        <v>0</v>
      </c>
      <c r="BC89" s="15">
        <v>2</v>
      </c>
      <c r="BD89" s="15">
        <v>2</v>
      </c>
      <c r="BE89" s="15">
        <v>2</v>
      </c>
      <c r="BF89" s="15">
        <v>2</v>
      </c>
      <c r="BG89" s="15">
        <v>2.5</v>
      </c>
      <c r="BH89" s="15">
        <v>2.1</v>
      </c>
      <c r="BI89" s="15">
        <v>2</v>
      </c>
      <c r="BJ89" s="15">
        <v>5</v>
      </c>
      <c r="BK89" s="15">
        <f t="shared" si="60"/>
        <v>0</v>
      </c>
      <c r="BL89" s="15">
        <f t="shared" si="61"/>
        <v>0</v>
      </c>
      <c r="BM89" s="15">
        <f t="shared" si="62"/>
        <v>0</v>
      </c>
      <c r="BN89" s="15" t="s">
        <v>1007</v>
      </c>
      <c r="BO89" s="15">
        <f t="shared" si="63"/>
        <v>0</v>
      </c>
      <c r="BP89" s="15">
        <f t="shared" si="64"/>
        <v>0</v>
      </c>
      <c r="BQ89" s="15">
        <f t="shared" si="65"/>
        <v>0</v>
      </c>
      <c r="BR89" s="15">
        <f t="shared" si="66"/>
        <v>0</v>
      </c>
      <c r="BU89" s="15">
        <f t="shared" si="67"/>
        <v>0</v>
      </c>
      <c r="BV89" s="15">
        <f t="shared" si="68"/>
        <v>0</v>
      </c>
      <c r="BW89" s="15">
        <f t="shared" si="69"/>
        <v>0</v>
      </c>
      <c r="BX89" s="15">
        <f t="shared" si="70"/>
        <v>0</v>
      </c>
      <c r="BY89" s="15" t="s">
        <v>1007</v>
      </c>
      <c r="BZ89" s="15" t="s">
        <v>1007</v>
      </c>
      <c r="CA89" s="15" t="s">
        <v>1007</v>
      </c>
      <c r="CB89" s="15" t="s">
        <v>1007</v>
      </c>
      <c r="CC89" s="15" t="s">
        <v>1007</v>
      </c>
      <c r="CD89" s="166">
        <v>3</v>
      </c>
      <c r="CE89" s="166">
        <v>3</v>
      </c>
      <c r="CF89" s="166">
        <v>3</v>
      </c>
      <c r="CG89" s="166">
        <v>2.2000000000000002</v>
      </c>
      <c r="CH89" s="166">
        <v>2</v>
      </c>
      <c r="CI89" s="166">
        <v>2</v>
      </c>
      <c r="CJ89" s="27">
        <f>AVERAGE($CD89:$CI89)</f>
        <v>2.5333333333333332</v>
      </c>
      <c r="CK89" s="15">
        <f t="shared" si="71"/>
        <v>-2</v>
      </c>
      <c r="CL89" s="15">
        <f t="shared" si="72"/>
        <v>-2</v>
      </c>
      <c r="CM89" s="15">
        <f t="shared" si="73"/>
        <v>-2</v>
      </c>
      <c r="CN89" s="15">
        <f t="shared" si="74"/>
        <v>-2.8</v>
      </c>
      <c r="CO89" s="15">
        <f t="shared" si="75"/>
        <v>-2.666666666666667</v>
      </c>
      <c r="CP89" s="15">
        <f t="shared" si="76"/>
        <v>-3</v>
      </c>
      <c r="CQ89" s="15">
        <f t="shared" si="77"/>
        <v>-2.4111111111111114</v>
      </c>
    </row>
    <row r="90" spans="1:96" x14ac:dyDescent="0.2">
      <c r="A90" s="15">
        <v>110</v>
      </c>
      <c r="B90" s="23">
        <v>0</v>
      </c>
      <c r="C90" s="15">
        <v>6</v>
      </c>
      <c r="D90" s="15">
        <f t="shared" si="45"/>
        <v>0</v>
      </c>
      <c r="E90" s="15">
        <f t="shared" si="39"/>
        <v>0</v>
      </c>
      <c r="F90" s="15">
        <f t="shared" si="40"/>
        <v>0</v>
      </c>
      <c r="G90" s="15">
        <f t="shared" si="41"/>
        <v>0</v>
      </c>
      <c r="H90" s="15">
        <f t="shared" si="42"/>
        <v>1</v>
      </c>
      <c r="I90" s="15">
        <v>1</v>
      </c>
      <c r="J90" s="15">
        <v>62</v>
      </c>
      <c r="K90" s="15">
        <v>5</v>
      </c>
      <c r="L90" s="15">
        <f t="shared" si="46"/>
        <v>0</v>
      </c>
      <c r="M90" s="15">
        <f t="shared" si="47"/>
        <v>0</v>
      </c>
      <c r="N90" s="15">
        <f t="shared" si="48"/>
        <v>0</v>
      </c>
      <c r="O90" s="15">
        <f t="shared" si="49"/>
        <v>0</v>
      </c>
      <c r="P90" s="15">
        <f t="shared" si="50"/>
        <v>0</v>
      </c>
      <c r="Q90" s="15">
        <v>1</v>
      </c>
      <c r="R90" s="15">
        <v>2</v>
      </c>
      <c r="S90" s="15">
        <v>9</v>
      </c>
      <c r="T90" s="15">
        <v>0</v>
      </c>
      <c r="U90" s="15">
        <v>0</v>
      </c>
      <c r="V90" s="15">
        <v>1</v>
      </c>
      <c r="W90" s="15">
        <v>130000</v>
      </c>
      <c r="X90" s="15">
        <v>0</v>
      </c>
      <c r="Y90" s="15">
        <v>1</v>
      </c>
      <c r="Z90" s="15">
        <f t="shared" si="78"/>
        <v>0</v>
      </c>
      <c r="AA90" s="15">
        <f t="shared" si="51"/>
        <v>1</v>
      </c>
      <c r="AB90" s="15">
        <f t="shared" si="52"/>
        <v>0</v>
      </c>
      <c r="AC90" s="15">
        <v>2</v>
      </c>
      <c r="AD90" s="15">
        <v>20</v>
      </c>
      <c r="AE90" s="15">
        <v>26</v>
      </c>
      <c r="AF90" s="15">
        <v>3000</v>
      </c>
      <c r="AG90" s="27">
        <v>150</v>
      </c>
      <c r="AH90" s="27">
        <f t="shared" si="53"/>
        <v>0</v>
      </c>
      <c r="AI90" s="27">
        <f t="shared" si="54"/>
        <v>0.65573770491803274</v>
      </c>
      <c r="AJ90" s="27">
        <f t="shared" si="55"/>
        <v>0</v>
      </c>
      <c r="AK90" s="15">
        <v>9</v>
      </c>
      <c r="AL90" s="15">
        <v>10</v>
      </c>
      <c r="AM90" s="15">
        <v>7</v>
      </c>
      <c r="AN90" s="15">
        <v>400</v>
      </c>
      <c r="AO90" s="15">
        <v>40</v>
      </c>
      <c r="AP90" s="15">
        <f>($AO90-$AO91)/$AO91</f>
        <v>0</v>
      </c>
      <c r="AQ90" s="15">
        <f t="shared" si="56"/>
        <v>0.32786885245901637</v>
      </c>
      <c r="AR90" s="15">
        <f t="shared" si="57"/>
        <v>0</v>
      </c>
      <c r="AS90" s="15">
        <v>8</v>
      </c>
      <c r="AT90" s="15">
        <v>2</v>
      </c>
      <c r="AU90" s="15">
        <v>0.5</v>
      </c>
      <c r="AV90" s="15">
        <v>600</v>
      </c>
      <c r="AW90" s="15">
        <v>80</v>
      </c>
      <c r="AX90" s="15">
        <v>1200</v>
      </c>
      <c r="AY90" s="15">
        <f>($AX90-$AX91)/$AX91</f>
        <v>0.2</v>
      </c>
      <c r="AZ90" s="15">
        <f t="shared" si="58"/>
        <v>1.6393442622950821E-2</v>
      </c>
      <c r="BA90" s="15">
        <f t="shared" si="59"/>
        <v>3.2786885245901644E-3</v>
      </c>
      <c r="BB90" s="15">
        <f>AVERAGE($AJ90,$AR90,$BA90)</f>
        <v>1.0928961748633882E-3</v>
      </c>
      <c r="BC90" s="15">
        <v>2</v>
      </c>
      <c r="BD90" s="15">
        <v>1.3333333333333333</v>
      </c>
      <c r="BE90" s="15">
        <v>2.6666666666666665</v>
      </c>
      <c r="BF90" s="15">
        <v>1.5</v>
      </c>
      <c r="BG90" s="15">
        <v>3</v>
      </c>
      <c r="BH90" s="15"/>
      <c r="BI90" s="15">
        <v>2</v>
      </c>
      <c r="BJ90" s="15">
        <v>4</v>
      </c>
      <c r="BK90" s="15">
        <f t="shared" si="60"/>
        <v>0</v>
      </c>
      <c r="BL90" s="15">
        <f t="shared" si="61"/>
        <v>0</v>
      </c>
      <c r="BM90" s="15">
        <f t="shared" si="62"/>
        <v>1</v>
      </c>
      <c r="BN90" s="15">
        <v>4</v>
      </c>
      <c r="BO90" s="15">
        <f t="shared" si="63"/>
        <v>0</v>
      </c>
      <c r="BP90" s="15">
        <f t="shared" si="64"/>
        <v>0</v>
      </c>
      <c r="BQ90" s="15">
        <f t="shared" si="65"/>
        <v>1</v>
      </c>
      <c r="BR90" s="15">
        <f t="shared" si="66"/>
        <v>0</v>
      </c>
      <c r="BS90" s="15">
        <v>4</v>
      </c>
      <c r="BT90" s="15">
        <v>2</v>
      </c>
      <c r="BU90" s="15">
        <f t="shared" si="67"/>
        <v>1</v>
      </c>
      <c r="BV90" s="15">
        <f t="shared" si="68"/>
        <v>0</v>
      </c>
      <c r="BW90" s="15">
        <f t="shared" si="69"/>
        <v>0</v>
      </c>
      <c r="BX90" s="15">
        <f t="shared" si="70"/>
        <v>0</v>
      </c>
      <c r="BY90" s="15">
        <v>1</v>
      </c>
      <c r="BZ90" s="15">
        <v>1</v>
      </c>
      <c r="CA90" s="15">
        <v>1</v>
      </c>
      <c r="CB90" s="15">
        <v>1</v>
      </c>
      <c r="CC90" s="15">
        <v>1</v>
      </c>
      <c r="CD90" s="27">
        <v>5</v>
      </c>
      <c r="CE90" s="27">
        <v>5</v>
      </c>
      <c r="CF90" s="27">
        <v>5</v>
      </c>
      <c r="CG90" s="27">
        <v>5</v>
      </c>
      <c r="CH90" s="27">
        <v>4.666666666666667</v>
      </c>
      <c r="CI90" s="27">
        <v>5</v>
      </c>
      <c r="CJ90" s="27">
        <f t="shared" si="44"/>
        <v>4.9444444444444446</v>
      </c>
      <c r="CK90" s="15">
        <f t="shared" si="71"/>
        <v>0.59999999999999964</v>
      </c>
      <c r="CL90" s="15">
        <f t="shared" si="72"/>
        <v>0.33333333333333304</v>
      </c>
      <c r="CM90" s="15">
        <f t="shared" si="73"/>
        <v>1.5</v>
      </c>
      <c r="CN90" s="15">
        <f t="shared" si="74"/>
        <v>2</v>
      </c>
      <c r="CO90" s="15">
        <f t="shared" si="75"/>
        <v>0.66666666666666696</v>
      </c>
      <c r="CP90" s="15">
        <f t="shared" si="76"/>
        <v>0.75</v>
      </c>
      <c r="CQ90" s="15">
        <f t="shared" si="77"/>
        <v>0.97500000000000009</v>
      </c>
    </row>
    <row r="91" spans="1:96" x14ac:dyDescent="0.2">
      <c r="A91" s="15">
        <v>110</v>
      </c>
      <c r="B91" s="23">
        <v>0</v>
      </c>
      <c r="C91" s="15">
        <v>6</v>
      </c>
      <c r="D91" s="15">
        <f t="shared" si="45"/>
        <v>0</v>
      </c>
      <c r="E91" s="15">
        <f t="shared" si="39"/>
        <v>0</v>
      </c>
      <c r="F91" s="15">
        <f t="shared" si="40"/>
        <v>0</v>
      </c>
      <c r="G91" s="15">
        <f t="shared" si="41"/>
        <v>0</v>
      </c>
      <c r="H91" s="15">
        <f t="shared" si="42"/>
        <v>1</v>
      </c>
      <c r="I91" s="15">
        <v>1</v>
      </c>
      <c r="J91" s="15">
        <v>62</v>
      </c>
      <c r="K91" s="15">
        <v>5</v>
      </c>
      <c r="L91" s="15">
        <f t="shared" si="46"/>
        <v>0</v>
      </c>
      <c r="M91" s="15">
        <f t="shared" si="47"/>
        <v>0</v>
      </c>
      <c r="N91" s="15">
        <f t="shared" si="48"/>
        <v>0</v>
      </c>
      <c r="O91" s="15">
        <f t="shared" si="49"/>
        <v>0</v>
      </c>
      <c r="P91" s="15">
        <f t="shared" si="50"/>
        <v>0</v>
      </c>
      <c r="Q91" s="15">
        <v>1</v>
      </c>
      <c r="R91" s="15">
        <v>2</v>
      </c>
      <c r="S91" s="15">
        <v>9</v>
      </c>
      <c r="T91" s="15">
        <v>0</v>
      </c>
      <c r="U91" s="15">
        <v>0</v>
      </c>
      <c r="V91" s="15">
        <v>1</v>
      </c>
      <c r="W91" s="15">
        <v>130000</v>
      </c>
      <c r="X91" s="15">
        <v>0</v>
      </c>
      <c r="Y91" s="15">
        <v>0</v>
      </c>
      <c r="Z91" s="15">
        <f t="shared" si="78"/>
        <v>0</v>
      </c>
      <c r="AA91" s="15">
        <f t="shared" si="51"/>
        <v>1</v>
      </c>
      <c r="AB91" s="15">
        <f t="shared" si="52"/>
        <v>0</v>
      </c>
      <c r="AC91" s="159">
        <v>2</v>
      </c>
      <c r="AD91" s="159">
        <v>20</v>
      </c>
      <c r="AE91" s="159">
        <v>26</v>
      </c>
      <c r="AF91" s="15">
        <v>3000</v>
      </c>
      <c r="AG91" s="27">
        <v>150</v>
      </c>
      <c r="AH91" s="27">
        <f t="shared" si="53"/>
        <v>-0.85</v>
      </c>
      <c r="AI91" s="27">
        <f t="shared" si="54"/>
        <v>0.65573770491803274</v>
      </c>
      <c r="AJ91" s="27">
        <f t="shared" si="55"/>
        <v>-0.55737704918032782</v>
      </c>
      <c r="AK91" s="15">
        <v>9</v>
      </c>
      <c r="AL91" s="15">
        <v>10</v>
      </c>
      <c r="AM91" s="15">
        <v>7</v>
      </c>
      <c r="AN91" s="15">
        <v>400</v>
      </c>
      <c r="AO91" s="15">
        <v>40</v>
      </c>
      <c r="AP91" s="15">
        <f>($AO91-$AO92)/$AO92</f>
        <v>-0.5</v>
      </c>
      <c r="AQ91" s="15">
        <f t="shared" si="56"/>
        <v>0.32786885245901637</v>
      </c>
      <c r="AR91" s="15">
        <f t="shared" si="57"/>
        <v>-0.16393442622950818</v>
      </c>
      <c r="AS91" s="15">
        <v>8</v>
      </c>
      <c r="AT91" s="15">
        <v>2</v>
      </c>
      <c r="AU91" s="15">
        <v>0.5</v>
      </c>
      <c r="AV91" s="15">
        <v>500</v>
      </c>
      <c r="AW91" s="15">
        <v>80</v>
      </c>
      <c r="AX91" s="15">
        <v>1000</v>
      </c>
      <c r="AZ91" s="15">
        <f t="shared" si="58"/>
        <v>1.6393442622950821E-2</v>
      </c>
      <c r="BA91" s="15">
        <f t="shared" si="59"/>
        <v>0</v>
      </c>
      <c r="BC91" s="15">
        <v>2</v>
      </c>
      <c r="BD91" s="15">
        <v>1.3333333333333333</v>
      </c>
      <c r="BE91" s="15">
        <v>2.6666666666666665</v>
      </c>
      <c r="BF91" s="15">
        <v>1.5</v>
      </c>
      <c r="BG91" s="15">
        <v>3</v>
      </c>
      <c r="BH91" s="15">
        <v>2.1</v>
      </c>
      <c r="BI91" s="15">
        <v>2</v>
      </c>
      <c r="BJ91" s="15">
        <v>4</v>
      </c>
      <c r="BK91" s="15">
        <f t="shared" si="60"/>
        <v>0</v>
      </c>
      <c r="BL91" s="15">
        <f t="shared" si="61"/>
        <v>0</v>
      </c>
      <c r="BM91" s="15">
        <f t="shared" si="62"/>
        <v>1</v>
      </c>
      <c r="BN91" s="15">
        <v>4</v>
      </c>
      <c r="BO91" s="15">
        <f t="shared" si="63"/>
        <v>0</v>
      </c>
      <c r="BP91" s="15">
        <f t="shared" si="64"/>
        <v>0</v>
      </c>
      <c r="BQ91" s="15">
        <f t="shared" si="65"/>
        <v>1</v>
      </c>
      <c r="BR91" s="15">
        <f t="shared" si="66"/>
        <v>0</v>
      </c>
      <c r="BS91" s="15">
        <v>4</v>
      </c>
      <c r="BT91" s="15">
        <v>2</v>
      </c>
      <c r="BU91" s="15">
        <f t="shared" si="67"/>
        <v>1</v>
      </c>
      <c r="BV91" s="15">
        <f t="shared" si="68"/>
        <v>0</v>
      </c>
      <c r="BW91" s="15">
        <f t="shared" si="69"/>
        <v>0</v>
      </c>
      <c r="BX91" s="15">
        <f t="shared" si="70"/>
        <v>0</v>
      </c>
      <c r="BY91" s="15">
        <v>1</v>
      </c>
      <c r="BZ91" s="15">
        <v>1</v>
      </c>
      <c r="CA91" s="15">
        <v>1</v>
      </c>
      <c r="CB91" s="15">
        <v>1</v>
      </c>
      <c r="CC91" s="15">
        <v>1</v>
      </c>
      <c r="CD91" s="27">
        <v>4.4000000000000004</v>
      </c>
      <c r="CE91" s="27">
        <v>4.666666666666667</v>
      </c>
      <c r="CF91" s="27">
        <v>3.5</v>
      </c>
      <c r="CG91" s="27">
        <v>3</v>
      </c>
      <c r="CH91" s="27">
        <v>4</v>
      </c>
      <c r="CI91" s="27">
        <v>4.25</v>
      </c>
      <c r="CJ91" s="27">
        <f t="shared" si="44"/>
        <v>3.9694444444444446</v>
      </c>
      <c r="CK91" s="15">
        <f t="shared" si="71"/>
        <v>0.20000000000000018</v>
      </c>
      <c r="CL91" s="15">
        <f t="shared" si="72"/>
        <v>0.66666666666666696</v>
      </c>
      <c r="CM91" s="15">
        <f t="shared" si="73"/>
        <v>-1.25</v>
      </c>
      <c r="CN91" s="15">
        <f t="shared" si="74"/>
        <v>-1.2000000000000002</v>
      </c>
      <c r="CO91" s="15">
        <f t="shared" si="75"/>
        <v>0.33333333333333348</v>
      </c>
      <c r="CP91" s="15">
        <f t="shared" si="76"/>
        <v>-0.25</v>
      </c>
      <c r="CQ91" s="15">
        <f t="shared" si="77"/>
        <v>-0.24999999999999956</v>
      </c>
    </row>
    <row r="92" spans="1:96" x14ac:dyDescent="0.2">
      <c r="A92" s="15">
        <v>112</v>
      </c>
      <c r="B92" s="23">
        <v>0</v>
      </c>
      <c r="C92" s="15">
        <v>5</v>
      </c>
      <c r="D92" s="15">
        <f t="shared" si="45"/>
        <v>0</v>
      </c>
      <c r="E92" s="15">
        <f t="shared" si="39"/>
        <v>0</v>
      </c>
      <c r="F92" s="15">
        <f t="shared" si="40"/>
        <v>0</v>
      </c>
      <c r="G92" s="15">
        <f t="shared" si="41"/>
        <v>1</v>
      </c>
      <c r="H92" s="15">
        <f t="shared" si="42"/>
        <v>0</v>
      </c>
      <c r="I92" s="15">
        <v>1</v>
      </c>
      <c r="J92" s="15">
        <v>61</v>
      </c>
      <c r="K92" s="15">
        <v>1</v>
      </c>
      <c r="L92" s="15">
        <f t="shared" si="46"/>
        <v>0</v>
      </c>
      <c r="M92" s="15">
        <f t="shared" si="47"/>
        <v>1</v>
      </c>
      <c r="N92" s="15">
        <f t="shared" si="48"/>
        <v>0</v>
      </c>
      <c r="O92" s="15">
        <f t="shared" si="49"/>
        <v>0</v>
      </c>
      <c r="P92" s="15">
        <f t="shared" si="50"/>
        <v>0</v>
      </c>
      <c r="Q92" s="15">
        <v>2</v>
      </c>
      <c r="R92" s="15">
        <v>6</v>
      </c>
      <c r="S92" s="15">
        <v>12</v>
      </c>
      <c r="T92" s="15">
        <v>1</v>
      </c>
      <c r="U92" s="15">
        <v>1</v>
      </c>
      <c r="V92" s="15">
        <v>1</v>
      </c>
      <c r="W92" s="15">
        <v>8500</v>
      </c>
      <c r="X92" s="15">
        <v>1</v>
      </c>
      <c r="Y92" s="15">
        <v>1</v>
      </c>
      <c r="Z92" s="15">
        <f t="shared" si="78"/>
        <v>1</v>
      </c>
      <c r="AA92" s="15">
        <f t="shared" si="51"/>
        <v>0</v>
      </c>
      <c r="AB92" s="15">
        <f t="shared" si="52"/>
        <v>0</v>
      </c>
      <c r="AC92" s="15">
        <v>4</v>
      </c>
      <c r="AD92" s="15">
        <v>30</v>
      </c>
      <c r="AE92" s="15">
        <v>3.5</v>
      </c>
      <c r="AF92" s="15">
        <v>30000</v>
      </c>
      <c r="AG92" s="27">
        <v>1000</v>
      </c>
      <c r="AH92" s="27">
        <f t="shared" si="53"/>
        <v>-0.16666666666666666</v>
      </c>
      <c r="AI92" s="27">
        <f t="shared" si="54"/>
        <v>0.23076923076923078</v>
      </c>
      <c r="AJ92" s="27">
        <f t="shared" si="55"/>
        <v>-3.8461538461538464E-2</v>
      </c>
      <c r="AK92" s="15">
        <v>7</v>
      </c>
      <c r="AL92" s="15">
        <v>100</v>
      </c>
      <c r="AM92" s="15">
        <v>11</v>
      </c>
      <c r="AN92" s="15">
        <v>8000</v>
      </c>
      <c r="AO92" s="15">
        <v>80</v>
      </c>
      <c r="AP92" s="15">
        <f>($AO92-$AO93)/$AO93</f>
        <v>-0.2</v>
      </c>
      <c r="AQ92" s="15">
        <f t="shared" si="56"/>
        <v>0.76923076923076927</v>
      </c>
      <c r="AR92" s="15">
        <f t="shared" si="57"/>
        <v>-0.15384615384615385</v>
      </c>
      <c r="AZ92" s="15">
        <f t="shared" si="58"/>
        <v>0</v>
      </c>
      <c r="BA92" s="15">
        <f t="shared" si="59"/>
        <v>0</v>
      </c>
      <c r="BB92" s="27">
        <f>AVERAGE($AJ92,$AR92)</f>
        <v>-9.6153846153846159E-2</v>
      </c>
      <c r="BC92" s="15">
        <v>1.5</v>
      </c>
      <c r="BD92" s="15">
        <v>2</v>
      </c>
      <c r="BE92" s="15">
        <v>1.3333333333333333</v>
      </c>
      <c r="BF92" s="15">
        <v>2</v>
      </c>
      <c r="BG92" s="15">
        <v>3.5</v>
      </c>
      <c r="BH92" s="15">
        <v>2.0666666666666664</v>
      </c>
      <c r="BI92" s="15">
        <v>3</v>
      </c>
      <c r="BJ92" s="15">
        <v>4</v>
      </c>
      <c r="BK92" s="15">
        <f t="shared" si="60"/>
        <v>0</v>
      </c>
      <c r="BL92" s="15">
        <f t="shared" si="61"/>
        <v>0</v>
      </c>
      <c r="BM92" s="15">
        <f t="shared" si="62"/>
        <v>1</v>
      </c>
      <c r="BN92" s="15">
        <v>1</v>
      </c>
      <c r="BO92" s="15">
        <f t="shared" si="63"/>
        <v>0</v>
      </c>
      <c r="BP92" s="15">
        <f t="shared" si="64"/>
        <v>0</v>
      </c>
      <c r="BQ92" s="15">
        <f t="shared" si="65"/>
        <v>0</v>
      </c>
      <c r="BR92" s="15">
        <f t="shared" si="66"/>
        <v>0</v>
      </c>
      <c r="BS92" s="15">
        <v>3</v>
      </c>
      <c r="BT92" s="15">
        <v>2</v>
      </c>
      <c r="BU92" s="15">
        <f t="shared" si="67"/>
        <v>1</v>
      </c>
      <c r="BV92" s="15">
        <f t="shared" si="68"/>
        <v>0</v>
      </c>
      <c r="BW92" s="15">
        <f t="shared" si="69"/>
        <v>0</v>
      </c>
      <c r="BX92" s="15">
        <f t="shared" si="70"/>
        <v>0</v>
      </c>
      <c r="BY92" s="15">
        <v>1</v>
      </c>
      <c r="BZ92" s="15">
        <v>1</v>
      </c>
      <c r="CA92" s="15">
        <v>1</v>
      </c>
      <c r="CB92" s="15">
        <v>1</v>
      </c>
      <c r="CC92" s="15">
        <v>1</v>
      </c>
      <c r="CD92" s="166">
        <v>4.2</v>
      </c>
      <c r="CE92" s="166">
        <v>4</v>
      </c>
      <c r="CF92" s="166">
        <v>4.75</v>
      </c>
      <c r="CG92" s="166">
        <v>4.2</v>
      </c>
      <c r="CH92" s="166">
        <v>3.6666666666666665</v>
      </c>
      <c r="CI92" s="166">
        <v>4.5</v>
      </c>
      <c r="CJ92" s="27">
        <f t="shared" si="44"/>
        <v>4.2194444444444441</v>
      </c>
      <c r="CK92" s="15">
        <f t="shared" si="71"/>
        <v>0</v>
      </c>
      <c r="CL92" s="15">
        <f t="shared" si="72"/>
        <v>0</v>
      </c>
      <c r="CM92" s="27">
        <f t="shared" si="73"/>
        <v>0.75</v>
      </c>
      <c r="CN92" s="27">
        <f t="shared" si="74"/>
        <v>0.20000000000000018</v>
      </c>
      <c r="CO92" s="27">
        <f t="shared" si="75"/>
        <v>-0.33333333333333348</v>
      </c>
      <c r="CP92" s="27">
        <f t="shared" si="76"/>
        <v>1</v>
      </c>
      <c r="CQ92" s="27">
        <f t="shared" si="77"/>
        <v>0.26944444444444438</v>
      </c>
      <c r="CR92" s="27"/>
    </row>
    <row r="93" spans="1:96" x14ac:dyDescent="0.2">
      <c r="A93" s="15">
        <v>112</v>
      </c>
      <c r="B93" s="23">
        <v>0</v>
      </c>
      <c r="C93" s="15">
        <v>5</v>
      </c>
      <c r="D93" s="15">
        <f t="shared" si="45"/>
        <v>0</v>
      </c>
      <c r="E93" s="15">
        <f t="shared" ref="E93:E156" si="79">IF($C93=3,1,0)</f>
        <v>0</v>
      </c>
      <c r="F93" s="15">
        <f t="shared" ref="F93:F156" si="80">IF($C93=4,1,0)</f>
        <v>0</v>
      </c>
      <c r="G93" s="15">
        <f t="shared" ref="G93:G156" si="81">IF($C93=5,1,0)</f>
        <v>1</v>
      </c>
      <c r="H93" s="15">
        <f t="shared" ref="H93:H156" si="82">IF($C93=6,1,0)</f>
        <v>0</v>
      </c>
      <c r="I93" s="15">
        <v>1</v>
      </c>
      <c r="J93" s="15">
        <v>61</v>
      </c>
      <c r="K93" s="15">
        <v>1</v>
      </c>
      <c r="L93" s="15">
        <f t="shared" si="46"/>
        <v>0</v>
      </c>
      <c r="M93" s="15">
        <f t="shared" si="47"/>
        <v>1</v>
      </c>
      <c r="N93" s="15">
        <f t="shared" si="48"/>
        <v>0</v>
      </c>
      <c r="O93" s="15">
        <f t="shared" si="49"/>
        <v>0</v>
      </c>
      <c r="P93" s="15">
        <f t="shared" si="50"/>
        <v>0</v>
      </c>
      <c r="Q93" s="15">
        <v>2</v>
      </c>
      <c r="R93" s="15">
        <v>6</v>
      </c>
      <c r="S93" s="15">
        <v>12</v>
      </c>
      <c r="T93" s="15">
        <v>1</v>
      </c>
      <c r="U93" s="15">
        <v>1</v>
      </c>
      <c r="V93" s="15">
        <v>1</v>
      </c>
      <c r="W93" s="15">
        <v>8500</v>
      </c>
      <c r="X93" s="15">
        <v>1</v>
      </c>
      <c r="Y93" s="15">
        <v>0</v>
      </c>
      <c r="Z93" s="15">
        <f t="shared" si="78"/>
        <v>1</v>
      </c>
      <c r="AA93" s="15">
        <f t="shared" si="51"/>
        <v>0</v>
      </c>
      <c r="AB93" s="15">
        <f t="shared" si="52"/>
        <v>0</v>
      </c>
      <c r="AC93" s="159">
        <v>4</v>
      </c>
      <c r="AD93" s="159">
        <v>30</v>
      </c>
      <c r="AE93" s="159">
        <v>3.5</v>
      </c>
      <c r="AF93" s="15">
        <v>36000</v>
      </c>
      <c r="AG93" s="27">
        <v>1200</v>
      </c>
      <c r="AH93" s="27">
        <f t="shared" si="53"/>
        <v>-0.65714285714285714</v>
      </c>
      <c r="AI93" s="27">
        <f t="shared" si="54"/>
        <v>0.23076923076923078</v>
      </c>
      <c r="AJ93" s="27">
        <f t="shared" si="55"/>
        <v>-0.15164835164835166</v>
      </c>
      <c r="AK93" s="15">
        <v>7</v>
      </c>
      <c r="AL93" s="15">
        <v>100</v>
      </c>
      <c r="AM93" s="15">
        <v>11</v>
      </c>
      <c r="AN93" s="15">
        <v>10000</v>
      </c>
      <c r="AO93" s="15">
        <v>100</v>
      </c>
      <c r="AP93" s="15">
        <f>($AO93-$AO94)/$AO94</f>
        <v>1</v>
      </c>
      <c r="AQ93" s="15">
        <f t="shared" si="56"/>
        <v>0.76923076923076927</v>
      </c>
      <c r="AR93" s="15">
        <f t="shared" si="57"/>
        <v>0.76923076923076927</v>
      </c>
      <c r="AZ93" s="15">
        <f t="shared" si="58"/>
        <v>0</v>
      </c>
      <c r="BA93" s="15">
        <f t="shared" si="59"/>
        <v>0</v>
      </c>
      <c r="BC93" s="15">
        <v>1.5</v>
      </c>
      <c r="BD93" s="15">
        <v>2</v>
      </c>
      <c r="BE93" s="15">
        <v>1.3333333333333333</v>
      </c>
      <c r="BF93" s="15">
        <v>2</v>
      </c>
      <c r="BG93" s="15">
        <v>3.5</v>
      </c>
      <c r="BH93" s="15">
        <v>2.0666666666666664</v>
      </c>
      <c r="BI93" s="15">
        <v>3</v>
      </c>
      <c r="BJ93" s="15">
        <v>4</v>
      </c>
      <c r="BK93" s="15">
        <f t="shared" si="60"/>
        <v>0</v>
      </c>
      <c r="BL93" s="15">
        <f t="shared" si="61"/>
        <v>0</v>
      </c>
      <c r="BM93" s="15">
        <f t="shared" si="62"/>
        <v>1</v>
      </c>
      <c r="BN93" s="15">
        <v>1</v>
      </c>
      <c r="BO93" s="15">
        <f t="shared" si="63"/>
        <v>0</v>
      </c>
      <c r="BP93" s="15">
        <f t="shared" si="64"/>
        <v>0</v>
      </c>
      <c r="BQ93" s="15">
        <f t="shared" si="65"/>
        <v>0</v>
      </c>
      <c r="BR93" s="15">
        <f t="shared" si="66"/>
        <v>0</v>
      </c>
      <c r="BS93" s="15">
        <v>3</v>
      </c>
      <c r="BT93" s="15">
        <v>2</v>
      </c>
      <c r="BU93" s="15">
        <f t="shared" si="67"/>
        <v>1</v>
      </c>
      <c r="BV93" s="15">
        <f t="shared" si="68"/>
        <v>0</v>
      </c>
      <c r="BW93" s="15">
        <f t="shared" si="69"/>
        <v>0</v>
      </c>
      <c r="BX93" s="15">
        <f t="shared" si="70"/>
        <v>0</v>
      </c>
      <c r="BY93" s="15">
        <v>1</v>
      </c>
      <c r="BZ93" s="15">
        <v>1</v>
      </c>
      <c r="CA93" s="15">
        <v>1</v>
      </c>
      <c r="CB93" s="15">
        <v>1</v>
      </c>
      <c r="CC93" s="15">
        <v>1</v>
      </c>
      <c r="CD93" s="166">
        <v>4.2</v>
      </c>
      <c r="CE93" s="166">
        <v>4</v>
      </c>
      <c r="CF93" s="166">
        <v>4</v>
      </c>
      <c r="CG93" s="166">
        <v>4</v>
      </c>
      <c r="CH93" s="166">
        <v>4</v>
      </c>
      <c r="CI93" s="166">
        <v>3.5</v>
      </c>
      <c r="CJ93" s="27">
        <f t="shared" si="44"/>
        <v>3.9499999999999997</v>
      </c>
      <c r="CK93" s="15">
        <f t="shared" si="71"/>
        <v>-0.20000000000000018</v>
      </c>
      <c r="CL93" s="15">
        <f t="shared" si="72"/>
        <v>-0.66666666666666696</v>
      </c>
      <c r="CM93" s="15">
        <f t="shared" si="73"/>
        <v>-0.25</v>
      </c>
      <c r="CN93" s="15">
        <f t="shared" si="74"/>
        <v>-0.40000000000000036</v>
      </c>
      <c r="CO93" s="15">
        <f t="shared" si="75"/>
        <v>0.33333333333333348</v>
      </c>
      <c r="CP93" s="15">
        <f t="shared" si="76"/>
        <v>-0.75</v>
      </c>
      <c r="CQ93" s="15">
        <f t="shared" si="77"/>
        <v>-0.3222222222222233</v>
      </c>
    </row>
    <row r="94" spans="1:96" x14ac:dyDescent="0.2">
      <c r="A94" s="15">
        <v>113</v>
      </c>
      <c r="B94" s="23">
        <v>0</v>
      </c>
      <c r="C94" s="15">
        <v>5</v>
      </c>
      <c r="D94" s="15">
        <f t="shared" si="45"/>
        <v>0</v>
      </c>
      <c r="E94" s="15">
        <f t="shared" si="79"/>
        <v>0</v>
      </c>
      <c r="F94" s="15">
        <f t="shared" si="80"/>
        <v>0</v>
      </c>
      <c r="G94" s="15">
        <f t="shared" si="81"/>
        <v>1</v>
      </c>
      <c r="H94" s="15">
        <f t="shared" si="82"/>
        <v>0</v>
      </c>
      <c r="I94" s="15">
        <v>1</v>
      </c>
      <c r="J94" s="15">
        <v>59</v>
      </c>
      <c r="K94" s="15">
        <v>2</v>
      </c>
      <c r="L94" s="15">
        <f t="shared" si="46"/>
        <v>0</v>
      </c>
      <c r="M94" s="15">
        <f t="shared" si="47"/>
        <v>0</v>
      </c>
      <c r="N94" s="15">
        <f t="shared" si="48"/>
        <v>1</v>
      </c>
      <c r="O94" s="15">
        <f t="shared" si="49"/>
        <v>0</v>
      </c>
      <c r="P94" s="15">
        <f t="shared" si="50"/>
        <v>0</v>
      </c>
      <c r="Q94" s="15">
        <v>2</v>
      </c>
      <c r="R94" s="15">
        <v>4</v>
      </c>
      <c r="S94" s="15">
        <v>5</v>
      </c>
      <c r="T94" s="15">
        <v>1</v>
      </c>
      <c r="U94" s="15">
        <v>0</v>
      </c>
      <c r="V94" s="15">
        <v>0</v>
      </c>
      <c r="W94" s="15">
        <v>0</v>
      </c>
      <c r="X94" s="15">
        <v>1</v>
      </c>
      <c r="Y94" s="15">
        <v>1</v>
      </c>
      <c r="Z94" s="15">
        <f t="shared" si="78"/>
        <v>1</v>
      </c>
      <c r="AA94" s="15">
        <f t="shared" si="51"/>
        <v>0</v>
      </c>
      <c r="AB94" s="15">
        <f t="shared" si="52"/>
        <v>0</v>
      </c>
      <c r="AC94" s="15">
        <v>4</v>
      </c>
      <c r="AD94" s="15">
        <v>60</v>
      </c>
      <c r="AE94" s="15">
        <v>3.5</v>
      </c>
      <c r="AF94" s="15">
        <v>210000</v>
      </c>
      <c r="AG94" s="27">
        <v>3500</v>
      </c>
      <c r="AH94" s="27">
        <f t="shared" si="53"/>
        <v>-0.125</v>
      </c>
      <c r="AI94" s="27">
        <f t="shared" si="54"/>
        <v>0.5</v>
      </c>
      <c r="AJ94" s="27">
        <f t="shared" si="55"/>
        <v>-6.25E-2</v>
      </c>
      <c r="AK94" s="15">
        <v>7</v>
      </c>
      <c r="AL94" s="15">
        <v>60</v>
      </c>
      <c r="AM94" s="15">
        <v>12</v>
      </c>
      <c r="AN94" s="15">
        <v>3000</v>
      </c>
      <c r="AO94" s="15">
        <v>50</v>
      </c>
      <c r="AP94" s="15">
        <f>($AO94-$AO95)/$AO95</f>
        <v>0.16666666666666674</v>
      </c>
      <c r="AQ94" s="15">
        <f t="shared" si="56"/>
        <v>0.5</v>
      </c>
      <c r="AR94" s="15">
        <f t="shared" si="57"/>
        <v>8.333333333333337E-2</v>
      </c>
      <c r="AZ94" s="15">
        <f t="shared" si="58"/>
        <v>0</v>
      </c>
      <c r="BA94" s="15">
        <f t="shared" si="59"/>
        <v>0</v>
      </c>
      <c r="BB94" s="15">
        <f>AVERAGE($AJ94,$AR94)</f>
        <v>1.0416666666666685E-2</v>
      </c>
      <c r="BC94" s="15">
        <v>1.5</v>
      </c>
      <c r="BD94" s="15">
        <v>1.6666666666666667</v>
      </c>
      <c r="BE94" s="15">
        <v>1.6666666666666667</v>
      </c>
      <c r="BF94" s="15">
        <v>2</v>
      </c>
      <c r="BG94" s="15">
        <v>3.5</v>
      </c>
      <c r="BH94" s="15">
        <v>2.0666666666666669</v>
      </c>
      <c r="BI94" s="15">
        <v>3</v>
      </c>
      <c r="BJ94" s="15">
        <v>4</v>
      </c>
      <c r="BK94" s="15">
        <f t="shared" si="60"/>
        <v>0</v>
      </c>
      <c r="BL94" s="15">
        <f t="shared" si="61"/>
        <v>0</v>
      </c>
      <c r="BM94" s="15">
        <f t="shared" si="62"/>
        <v>1</v>
      </c>
      <c r="BN94" s="15">
        <v>1</v>
      </c>
      <c r="BO94" s="15">
        <f t="shared" si="63"/>
        <v>0</v>
      </c>
      <c r="BP94" s="15">
        <f t="shared" si="64"/>
        <v>0</v>
      </c>
      <c r="BQ94" s="15">
        <f t="shared" si="65"/>
        <v>0</v>
      </c>
      <c r="BR94" s="15">
        <f t="shared" si="66"/>
        <v>0</v>
      </c>
      <c r="BS94" s="15">
        <v>4</v>
      </c>
      <c r="BT94" s="15">
        <v>3</v>
      </c>
      <c r="BU94" s="15">
        <f t="shared" si="67"/>
        <v>0</v>
      </c>
      <c r="BV94" s="15">
        <f t="shared" si="68"/>
        <v>1</v>
      </c>
      <c r="BW94" s="15">
        <f t="shared" si="69"/>
        <v>0</v>
      </c>
      <c r="BX94" s="15">
        <f t="shared" si="70"/>
        <v>0</v>
      </c>
      <c r="BY94" s="15">
        <v>1</v>
      </c>
      <c r="BZ94" s="15">
        <v>1</v>
      </c>
      <c r="CA94" s="15">
        <v>1</v>
      </c>
      <c r="CB94" s="15">
        <v>1</v>
      </c>
      <c r="CC94" s="15">
        <v>1</v>
      </c>
      <c r="CD94" s="166">
        <v>4.4000000000000004</v>
      </c>
      <c r="CE94" s="166">
        <v>4.666666666666667</v>
      </c>
      <c r="CF94" s="166">
        <v>4.25</v>
      </c>
      <c r="CG94" s="166">
        <v>4.4000000000000004</v>
      </c>
      <c r="CH94" s="166">
        <v>3.6666666666666665</v>
      </c>
      <c r="CI94" s="166">
        <v>4.25</v>
      </c>
      <c r="CJ94" s="27">
        <f t="shared" si="44"/>
        <v>4.272222222222223</v>
      </c>
      <c r="CK94" s="15">
        <f t="shared" si="71"/>
        <v>-0.59999999999999964</v>
      </c>
      <c r="CL94" s="15">
        <f t="shared" si="72"/>
        <v>0.66666666666666696</v>
      </c>
      <c r="CM94" s="27">
        <f t="shared" si="73"/>
        <v>0.25</v>
      </c>
      <c r="CN94" s="27">
        <f t="shared" si="74"/>
        <v>0.40000000000000036</v>
      </c>
      <c r="CO94" s="27">
        <f t="shared" si="75"/>
        <v>-0.33333333333333348</v>
      </c>
      <c r="CP94" s="27">
        <f t="shared" si="76"/>
        <v>0</v>
      </c>
      <c r="CQ94" s="27">
        <f t="shared" si="77"/>
        <v>6.3888888888889994E-2</v>
      </c>
      <c r="CR94" s="27"/>
    </row>
    <row r="95" spans="1:96" x14ac:dyDescent="0.2">
      <c r="A95" s="15">
        <v>113</v>
      </c>
      <c r="B95" s="23">
        <v>0</v>
      </c>
      <c r="C95" s="15">
        <v>5</v>
      </c>
      <c r="D95" s="15">
        <f t="shared" si="45"/>
        <v>0</v>
      </c>
      <c r="E95" s="15">
        <f t="shared" si="79"/>
        <v>0</v>
      </c>
      <c r="F95" s="15">
        <f t="shared" si="80"/>
        <v>0</v>
      </c>
      <c r="G95" s="15">
        <f t="shared" si="81"/>
        <v>1</v>
      </c>
      <c r="H95" s="15">
        <f t="shared" si="82"/>
        <v>0</v>
      </c>
      <c r="I95" s="15">
        <v>1</v>
      </c>
      <c r="J95" s="15">
        <v>59</v>
      </c>
      <c r="K95" s="15">
        <v>2</v>
      </c>
      <c r="L95" s="15">
        <f t="shared" si="46"/>
        <v>0</v>
      </c>
      <c r="M95" s="15">
        <f t="shared" si="47"/>
        <v>0</v>
      </c>
      <c r="N95" s="15">
        <f t="shared" si="48"/>
        <v>1</v>
      </c>
      <c r="O95" s="15">
        <f t="shared" si="49"/>
        <v>0</v>
      </c>
      <c r="P95" s="15">
        <f t="shared" si="50"/>
        <v>0</v>
      </c>
      <c r="Q95" s="15">
        <v>2</v>
      </c>
      <c r="R95" s="15">
        <v>4</v>
      </c>
      <c r="S95" s="15">
        <v>5</v>
      </c>
      <c r="T95" s="15">
        <v>1</v>
      </c>
      <c r="U95" s="15">
        <v>0</v>
      </c>
      <c r="V95" s="15">
        <v>0</v>
      </c>
      <c r="W95" s="15">
        <v>0</v>
      </c>
      <c r="X95" s="15">
        <v>1</v>
      </c>
      <c r="Y95" s="15">
        <v>0</v>
      </c>
      <c r="Z95" s="15">
        <f t="shared" si="78"/>
        <v>1</v>
      </c>
      <c r="AA95" s="15">
        <f t="shared" si="51"/>
        <v>0</v>
      </c>
      <c r="AB95" s="15">
        <f t="shared" si="52"/>
        <v>0</v>
      </c>
      <c r="AC95" s="159">
        <v>4</v>
      </c>
      <c r="AD95" s="159">
        <v>80</v>
      </c>
      <c r="AE95" s="159">
        <v>3.2</v>
      </c>
      <c r="AF95" s="15">
        <v>320000</v>
      </c>
      <c r="AG95" s="27">
        <v>4000</v>
      </c>
      <c r="AH95" s="27">
        <f t="shared" si="53"/>
        <v>2.4999999999999996</v>
      </c>
      <c r="AI95" s="27">
        <f t="shared" si="54"/>
        <v>0.53333333333333333</v>
      </c>
      <c r="AJ95" s="27">
        <f t="shared" si="55"/>
        <v>1.333333333333333</v>
      </c>
      <c r="AK95" s="15">
        <v>7</v>
      </c>
      <c r="AL95" s="15">
        <v>70</v>
      </c>
      <c r="AM95" s="15">
        <v>10</v>
      </c>
      <c r="AN95" s="15">
        <v>3000</v>
      </c>
      <c r="AO95" s="15">
        <v>42.857142857142854</v>
      </c>
      <c r="AQ95" s="15">
        <f t="shared" si="56"/>
        <v>0.46666666666666667</v>
      </c>
      <c r="AR95" s="15">
        <f t="shared" si="57"/>
        <v>0</v>
      </c>
      <c r="AZ95" s="15">
        <f t="shared" si="58"/>
        <v>0</v>
      </c>
      <c r="BA95" s="15">
        <f t="shared" si="59"/>
        <v>0</v>
      </c>
      <c r="BC95" s="15">
        <v>1.5</v>
      </c>
      <c r="BD95" s="15">
        <v>1.6666666666666667</v>
      </c>
      <c r="BE95" s="15">
        <v>1.6666666666666667</v>
      </c>
      <c r="BF95" s="15">
        <v>2</v>
      </c>
      <c r="BG95" s="15">
        <v>3.5</v>
      </c>
      <c r="BH95" s="15">
        <v>2.0666666666666669</v>
      </c>
      <c r="BI95" s="15">
        <v>3</v>
      </c>
      <c r="BJ95" s="15">
        <v>4</v>
      </c>
      <c r="BK95" s="15">
        <f t="shared" si="60"/>
        <v>0</v>
      </c>
      <c r="BL95" s="15">
        <f t="shared" si="61"/>
        <v>0</v>
      </c>
      <c r="BM95" s="15">
        <f t="shared" si="62"/>
        <v>1</v>
      </c>
      <c r="BN95" s="15">
        <v>1</v>
      </c>
      <c r="BO95" s="15">
        <f t="shared" si="63"/>
        <v>0</v>
      </c>
      <c r="BP95" s="15">
        <f t="shared" si="64"/>
        <v>0</v>
      </c>
      <c r="BQ95" s="15">
        <f t="shared" si="65"/>
        <v>0</v>
      </c>
      <c r="BR95" s="15">
        <f t="shared" si="66"/>
        <v>0</v>
      </c>
      <c r="BS95" s="15">
        <v>4</v>
      </c>
      <c r="BT95" s="15">
        <v>3</v>
      </c>
      <c r="BU95" s="15">
        <f t="shared" si="67"/>
        <v>0</v>
      </c>
      <c r="BV95" s="15">
        <f t="shared" si="68"/>
        <v>1</v>
      </c>
      <c r="BW95" s="15">
        <f t="shared" si="69"/>
        <v>0</v>
      </c>
      <c r="BX95" s="15">
        <f t="shared" si="70"/>
        <v>0</v>
      </c>
      <c r="BY95" s="15">
        <v>1</v>
      </c>
      <c r="BZ95" s="15">
        <v>1</v>
      </c>
      <c r="CA95" s="15">
        <v>1</v>
      </c>
      <c r="CB95" s="15">
        <v>1</v>
      </c>
      <c r="CC95" s="15">
        <v>1</v>
      </c>
      <c r="CD95" s="166">
        <v>5</v>
      </c>
      <c r="CE95" s="166">
        <v>4</v>
      </c>
      <c r="CF95" s="166">
        <v>4</v>
      </c>
      <c r="CG95" s="166">
        <v>4</v>
      </c>
      <c r="CH95" s="166">
        <v>4</v>
      </c>
      <c r="CI95" s="166">
        <v>4.25</v>
      </c>
      <c r="CJ95" s="27">
        <f>AVERAGE($CD95:$CI95)</f>
        <v>4.208333333333333</v>
      </c>
      <c r="CK95" s="15">
        <f t="shared" si="71"/>
        <v>0</v>
      </c>
      <c r="CL95" s="15">
        <f t="shared" si="72"/>
        <v>0</v>
      </c>
      <c r="CM95" s="15">
        <f t="shared" si="73"/>
        <v>-0.75</v>
      </c>
      <c r="CN95" s="15">
        <f t="shared" si="74"/>
        <v>0</v>
      </c>
      <c r="CO95" s="15">
        <f t="shared" si="75"/>
        <v>0</v>
      </c>
      <c r="CP95" s="15">
        <f t="shared" si="76"/>
        <v>0.25</v>
      </c>
      <c r="CQ95" s="15">
        <f t="shared" si="77"/>
        <v>-8.3333333333333925E-2</v>
      </c>
    </row>
    <row r="96" spans="1:96" x14ac:dyDescent="0.2">
      <c r="A96" s="15">
        <v>114</v>
      </c>
      <c r="B96" s="23">
        <v>0</v>
      </c>
      <c r="C96" s="15">
        <v>1</v>
      </c>
      <c r="D96" s="15">
        <f t="shared" si="45"/>
        <v>0</v>
      </c>
      <c r="E96" s="15">
        <f t="shared" si="79"/>
        <v>0</v>
      </c>
      <c r="F96" s="15">
        <f t="shared" si="80"/>
        <v>0</v>
      </c>
      <c r="G96" s="15">
        <f t="shared" si="81"/>
        <v>0</v>
      </c>
      <c r="H96" s="15">
        <f t="shared" si="82"/>
        <v>0</v>
      </c>
      <c r="I96" s="15">
        <v>0</v>
      </c>
      <c r="J96" s="15">
        <v>43</v>
      </c>
      <c r="K96" s="15">
        <v>3</v>
      </c>
      <c r="L96" s="15">
        <f t="shared" si="46"/>
        <v>0</v>
      </c>
      <c r="M96" s="15">
        <f t="shared" si="47"/>
        <v>0</v>
      </c>
      <c r="N96" s="15">
        <f t="shared" si="48"/>
        <v>0</v>
      </c>
      <c r="O96" s="15">
        <f t="shared" si="49"/>
        <v>1</v>
      </c>
      <c r="P96" s="15">
        <f t="shared" si="50"/>
        <v>0</v>
      </c>
      <c r="Q96" s="15">
        <v>2</v>
      </c>
      <c r="R96" s="15">
        <v>7</v>
      </c>
      <c r="S96" s="15">
        <v>15</v>
      </c>
      <c r="T96" s="15">
        <v>1</v>
      </c>
      <c r="U96" s="15">
        <v>0</v>
      </c>
      <c r="V96" s="15">
        <v>1</v>
      </c>
      <c r="W96" s="15">
        <v>5000</v>
      </c>
      <c r="X96" s="15">
        <v>1</v>
      </c>
      <c r="Y96" s="15">
        <v>1</v>
      </c>
      <c r="Z96" s="15">
        <f t="shared" si="78"/>
        <v>0</v>
      </c>
      <c r="AA96" s="15">
        <f t="shared" si="51"/>
        <v>0</v>
      </c>
      <c r="AB96" s="15">
        <f t="shared" si="52"/>
        <v>0</v>
      </c>
      <c r="AC96" s="15">
        <v>1</v>
      </c>
      <c r="AD96" s="15">
        <v>70</v>
      </c>
      <c r="AE96" s="15">
        <v>10.3</v>
      </c>
      <c r="AF96" s="15">
        <v>80000</v>
      </c>
      <c r="AG96" s="27">
        <v>1142.8571428571429</v>
      </c>
      <c r="AH96" s="27">
        <f t="shared" si="53"/>
        <v>0.26984126984126988</v>
      </c>
      <c r="AI96" s="27">
        <f t="shared" si="54"/>
        <v>1</v>
      </c>
      <c r="AJ96" s="27">
        <f t="shared" si="55"/>
        <v>0.26984126984126988</v>
      </c>
      <c r="AQ96" s="15">
        <f t="shared" si="56"/>
        <v>0</v>
      </c>
      <c r="AR96" s="15">
        <f t="shared" si="57"/>
        <v>0</v>
      </c>
      <c r="AZ96" s="15">
        <f t="shared" si="58"/>
        <v>0</v>
      </c>
      <c r="BA96" s="15">
        <f t="shared" si="59"/>
        <v>0</v>
      </c>
      <c r="BB96" s="15">
        <f>$AJ96</f>
        <v>0.26984126984126988</v>
      </c>
      <c r="BC96" s="15">
        <v>1.5</v>
      </c>
      <c r="BD96" s="15">
        <v>2</v>
      </c>
      <c r="BE96" s="15">
        <v>1.6666666666666667</v>
      </c>
      <c r="BF96" s="15">
        <v>2</v>
      </c>
      <c r="BG96" s="15">
        <v>2.5</v>
      </c>
      <c r="BH96" s="15">
        <v>1.9333333333333336</v>
      </c>
      <c r="BI96" s="15">
        <v>3</v>
      </c>
      <c r="BJ96" s="15">
        <v>1</v>
      </c>
      <c r="BK96" s="15">
        <f t="shared" si="60"/>
        <v>0</v>
      </c>
      <c r="BL96" s="15">
        <f t="shared" si="61"/>
        <v>0</v>
      </c>
      <c r="BM96" s="15">
        <f t="shared" si="62"/>
        <v>0</v>
      </c>
      <c r="BN96" s="15">
        <v>1</v>
      </c>
      <c r="BO96" s="15">
        <f t="shared" si="63"/>
        <v>0</v>
      </c>
      <c r="BP96" s="15">
        <f t="shared" si="64"/>
        <v>0</v>
      </c>
      <c r="BQ96" s="15">
        <f t="shared" si="65"/>
        <v>0</v>
      </c>
      <c r="BR96" s="15">
        <f t="shared" si="66"/>
        <v>0</v>
      </c>
      <c r="BS96" s="15">
        <v>3</v>
      </c>
      <c r="BT96" s="15">
        <v>3</v>
      </c>
      <c r="BU96" s="15">
        <f t="shared" si="67"/>
        <v>0</v>
      </c>
      <c r="BV96" s="15">
        <f t="shared" si="68"/>
        <v>1</v>
      </c>
      <c r="BW96" s="15">
        <f t="shared" si="69"/>
        <v>0</v>
      </c>
      <c r="BX96" s="15">
        <f t="shared" si="70"/>
        <v>0</v>
      </c>
      <c r="BY96" s="15">
        <v>1</v>
      </c>
      <c r="BZ96" s="15">
        <v>1</v>
      </c>
      <c r="CA96" s="15">
        <v>1</v>
      </c>
      <c r="CB96" s="15">
        <v>1</v>
      </c>
      <c r="CC96" s="15">
        <v>1</v>
      </c>
      <c r="CD96" s="27">
        <v>5</v>
      </c>
      <c r="CE96" s="27">
        <v>4</v>
      </c>
      <c r="CF96" s="27">
        <v>4.75</v>
      </c>
      <c r="CG96" s="27">
        <v>4</v>
      </c>
      <c r="CH96" s="27">
        <v>4</v>
      </c>
      <c r="CI96" s="27">
        <v>4</v>
      </c>
      <c r="CJ96" s="27">
        <f t="shared" si="44"/>
        <v>4.291666666666667</v>
      </c>
      <c r="CK96" s="15">
        <f t="shared" si="71"/>
        <v>0.79999999999999982</v>
      </c>
      <c r="CL96" s="15">
        <f t="shared" si="72"/>
        <v>-0.33333333333333304</v>
      </c>
      <c r="CM96" s="15">
        <f t="shared" si="73"/>
        <v>0</v>
      </c>
      <c r="CN96" s="15">
        <f t="shared" si="74"/>
        <v>0.20000000000000018</v>
      </c>
      <c r="CO96" s="15">
        <f t="shared" si="75"/>
        <v>0.33333333333333348</v>
      </c>
      <c r="CP96" s="15">
        <f t="shared" si="76"/>
        <v>-0.25</v>
      </c>
      <c r="CQ96" s="15">
        <f t="shared" si="77"/>
        <v>0.125</v>
      </c>
    </row>
    <row r="97" spans="1:95" x14ac:dyDescent="0.2">
      <c r="A97" s="15">
        <v>114</v>
      </c>
      <c r="B97" s="23">
        <v>0</v>
      </c>
      <c r="C97" s="15">
        <v>1</v>
      </c>
      <c r="D97" s="15">
        <f t="shared" si="45"/>
        <v>0</v>
      </c>
      <c r="E97" s="15">
        <f t="shared" si="79"/>
        <v>0</v>
      </c>
      <c r="F97" s="15">
        <f t="shared" si="80"/>
        <v>0</v>
      </c>
      <c r="G97" s="15">
        <f t="shared" si="81"/>
        <v>0</v>
      </c>
      <c r="H97" s="15">
        <f t="shared" si="82"/>
        <v>0</v>
      </c>
      <c r="I97" s="15">
        <v>0</v>
      </c>
      <c r="J97" s="15">
        <v>43</v>
      </c>
      <c r="K97" s="15">
        <v>3</v>
      </c>
      <c r="L97" s="15">
        <f t="shared" si="46"/>
        <v>0</v>
      </c>
      <c r="M97" s="15">
        <f t="shared" si="47"/>
        <v>0</v>
      </c>
      <c r="N97" s="15">
        <f t="shared" si="48"/>
        <v>0</v>
      </c>
      <c r="O97" s="15">
        <f t="shared" si="49"/>
        <v>1</v>
      </c>
      <c r="P97" s="15">
        <f t="shared" si="50"/>
        <v>0</v>
      </c>
      <c r="Q97" s="15">
        <v>2</v>
      </c>
      <c r="R97" s="15">
        <v>7</v>
      </c>
      <c r="S97" s="15">
        <v>15</v>
      </c>
      <c r="T97" s="15">
        <v>1</v>
      </c>
      <c r="U97" s="15">
        <v>0</v>
      </c>
      <c r="V97" s="15">
        <v>1</v>
      </c>
      <c r="W97" s="15">
        <v>5000</v>
      </c>
      <c r="X97" s="15">
        <v>1</v>
      </c>
      <c r="Y97" s="15">
        <v>0</v>
      </c>
      <c r="Z97" s="15">
        <f t="shared" si="78"/>
        <v>0</v>
      </c>
      <c r="AA97" s="15">
        <f t="shared" si="51"/>
        <v>0</v>
      </c>
      <c r="AB97" s="15">
        <f t="shared" si="52"/>
        <v>0</v>
      </c>
      <c r="AC97" s="159">
        <v>1</v>
      </c>
      <c r="AD97" s="159">
        <v>70</v>
      </c>
      <c r="AE97" s="159">
        <v>8</v>
      </c>
      <c r="AF97" s="15">
        <v>63000</v>
      </c>
      <c r="AG97" s="27">
        <v>900</v>
      </c>
      <c r="AH97" s="27">
        <f t="shared" si="53"/>
        <v>0.125</v>
      </c>
      <c r="AI97" s="27">
        <f t="shared" si="54"/>
        <v>1</v>
      </c>
      <c r="AJ97" s="27">
        <f t="shared" si="55"/>
        <v>0.125</v>
      </c>
      <c r="AQ97" s="15">
        <f t="shared" si="56"/>
        <v>0</v>
      </c>
      <c r="AR97" s="15">
        <f t="shared" si="57"/>
        <v>0</v>
      </c>
      <c r="AZ97" s="15">
        <f t="shared" si="58"/>
        <v>0</v>
      </c>
      <c r="BA97" s="15">
        <f t="shared" si="59"/>
        <v>0</v>
      </c>
      <c r="BC97" s="15">
        <v>1.5</v>
      </c>
      <c r="BD97" s="15">
        <v>2</v>
      </c>
      <c r="BE97" s="15">
        <v>1.6666666666666667</v>
      </c>
      <c r="BF97" s="15">
        <v>2</v>
      </c>
      <c r="BG97" s="15">
        <v>2.5</v>
      </c>
      <c r="BH97" s="15">
        <v>1.9333333333333336</v>
      </c>
      <c r="BI97" s="15">
        <v>3</v>
      </c>
      <c r="BJ97" s="15">
        <v>1</v>
      </c>
      <c r="BK97" s="15">
        <f t="shared" si="60"/>
        <v>0</v>
      </c>
      <c r="BL97" s="15">
        <f t="shared" si="61"/>
        <v>0</v>
      </c>
      <c r="BM97" s="15">
        <f t="shared" si="62"/>
        <v>0</v>
      </c>
      <c r="BN97" s="15">
        <v>1</v>
      </c>
      <c r="BO97" s="15">
        <f t="shared" si="63"/>
        <v>0</v>
      </c>
      <c r="BP97" s="15">
        <f t="shared" si="64"/>
        <v>0</v>
      </c>
      <c r="BQ97" s="15">
        <f t="shared" si="65"/>
        <v>0</v>
      </c>
      <c r="BR97" s="15">
        <f t="shared" si="66"/>
        <v>0</v>
      </c>
      <c r="BS97" s="15">
        <v>3</v>
      </c>
      <c r="BT97" s="15">
        <v>3</v>
      </c>
      <c r="BU97" s="15">
        <f t="shared" si="67"/>
        <v>0</v>
      </c>
      <c r="BV97" s="15">
        <f t="shared" si="68"/>
        <v>1</v>
      </c>
      <c r="BW97" s="15">
        <f t="shared" si="69"/>
        <v>0</v>
      </c>
      <c r="BX97" s="15">
        <f t="shared" si="70"/>
        <v>0</v>
      </c>
      <c r="BY97" s="15">
        <v>1</v>
      </c>
      <c r="BZ97" s="15">
        <v>1</v>
      </c>
      <c r="CA97" s="15">
        <v>1</v>
      </c>
      <c r="CB97" s="15">
        <v>1</v>
      </c>
      <c r="CC97" s="15">
        <v>1</v>
      </c>
      <c r="CD97" s="27">
        <v>4.2</v>
      </c>
      <c r="CE97" s="27">
        <v>4.333333333333333</v>
      </c>
      <c r="CF97" s="27">
        <v>4.75</v>
      </c>
      <c r="CG97" s="27">
        <v>3.8</v>
      </c>
      <c r="CH97" s="27">
        <v>3.6666666666666665</v>
      </c>
      <c r="CI97" s="27">
        <v>4.25</v>
      </c>
      <c r="CJ97" s="27">
        <f t="shared" si="44"/>
        <v>4.166666666666667</v>
      </c>
      <c r="CK97" s="15">
        <f t="shared" si="71"/>
        <v>-0.79999999999999982</v>
      </c>
      <c r="CL97" s="15">
        <f t="shared" si="72"/>
        <v>-0.33333333333333393</v>
      </c>
      <c r="CM97" s="15">
        <f t="shared" si="73"/>
        <v>-0.25</v>
      </c>
      <c r="CN97" s="15">
        <f t="shared" si="74"/>
        <v>-0.79999999999999982</v>
      </c>
      <c r="CO97" s="15">
        <f t="shared" si="75"/>
        <v>-0.33333333333333348</v>
      </c>
      <c r="CP97" s="15">
        <f t="shared" si="76"/>
        <v>-0.75</v>
      </c>
      <c r="CQ97" s="15">
        <f t="shared" si="77"/>
        <v>-0.54444444444444429</v>
      </c>
    </row>
    <row r="98" spans="1:95" x14ac:dyDescent="0.2">
      <c r="A98" s="15">
        <v>115</v>
      </c>
      <c r="B98" s="23">
        <v>0</v>
      </c>
      <c r="C98" s="15">
        <v>1</v>
      </c>
      <c r="D98" s="15">
        <f t="shared" si="45"/>
        <v>0</v>
      </c>
      <c r="E98" s="15">
        <f t="shared" si="79"/>
        <v>0</v>
      </c>
      <c r="F98" s="15">
        <f t="shared" si="80"/>
        <v>0</v>
      </c>
      <c r="G98" s="15">
        <f t="shared" si="81"/>
        <v>0</v>
      </c>
      <c r="H98" s="15">
        <f t="shared" si="82"/>
        <v>0</v>
      </c>
      <c r="I98" s="15">
        <v>0</v>
      </c>
      <c r="J98" s="15">
        <v>51</v>
      </c>
      <c r="K98" s="15">
        <v>5</v>
      </c>
      <c r="L98" s="15">
        <f t="shared" si="46"/>
        <v>0</v>
      </c>
      <c r="M98" s="15">
        <f t="shared" si="47"/>
        <v>0</v>
      </c>
      <c r="N98" s="15">
        <f t="shared" si="48"/>
        <v>0</v>
      </c>
      <c r="O98" s="15">
        <f t="shared" si="49"/>
        <v>0</v>
      </c>
      <c r="P98" s="15">
        <f t="shared" si="50"/>
        <v>0</v>
      </c>
      <c r="Q98" s="15">
        <v>2</v>
      </c>
      <c r="R98" s="15">
        <v>2</v>
      </c>
      <c r="S98" s="15">
        <v>25</v>
      </c>
      <c r="T98" s="15">
        <v>0</v>
      </c>
      <c r="U98" s="15">
        <v>0</v>
      </c>
      <c r="V98" s="15">
        <v>1</v>
      </c>
      <c r="W98" s="15">
        <v>150000</v>
      </c>
      <c r="X98" s="15">
        <v>1</v>
      </c>
      <c r="Y98" s="15">
        <v>1</v>
      </c>
      <c r="Z98" s="15">
        <f t="shared" si="78"/>
        <v>0</v>
      </c>
      <c r="AA98" s="15">
        <f t="shared" si="51"/>
        <v>0</v>
      </c>
      <c r="AB98" s="15">
        <f t="shared" si="52"/>
        <v>0</v>
      </c>
      <c r="AC98" s="15">
        <v>1</v>
      </c>
      <c r="AD98" s="15">
        <v>15</v>
      </c>
      <c r="AE98" s="15">
        <v>10.4</v>
      </c>
      <c r="AF98" s="15">
        <v>12000</v>
      </c>
      <c r="AG98" s="27">
        <v>800</v>
      </c>
      <c r="AH98" s="27">
        <f t="shared" si="53"/>
        <v>0.14285714285714285</v>
      </c>
      <c r="AI98" s="27">
        <f t="shared" si="54"/>
        <v>1</v>
      </c>
      <c r="AJ98" s="27">
        <f t="shared" si="55"/>
        <v>0.14285714285714285</v>
      </c>
      <c r="AQ98" s="15">
        <f t="shared" si="56"/>
        <v>0</v>
      </c>
      <c r="AR98" s="15">
        <f t="shared" si="57"/>
        <v>0</v>
      </c>
      <c r="AZ98" s="15">
        <f t="shared" si="58"/>
        <v>0</v>
      </c>
      <c r="BA98" s="15">
        <f t="shared" si="59"/>
        <v>0</v>
      </c>
      <c r="BB98" s="15">
        <f>$AJ98</f>
        <v>0.14285714285714285</v>
      </c>
      <c r="BC98" s="15">
        <v>3.5</v>
      </c>
      <c r="BD98" s="15">
        <v>3.6666666666666665</v>
      </c>
      <c r="BE98" s="15">
        <v>4.333333333333333</v>
      </c>
      <c r="BF98" s="15">
        <v>4.5</v>
      </c>
      <c r="BG98" s="15">
        <v>4.5</v>
      </c>
      <c r="BH98" s="15">
        <v>4.0999999999999996</v>
      </c>
      <c r="BI98" s="15">
        <v>3</v>
      </c>
      <c r="BJ98" s="15">
        <v>1</v>
      </c>
      <c r="BK98" s="15">
        <f t="shared" si="60"/>
        <v>0</v>
      </c>
      <c r="BL98" s="15">
        <f t="shared" si="61"/>
        <v>0</v>
      </c>
      <c r="BM98" s="15">
        <f t="shared" si="62"/>
        <v>0</v>
      </c>
      <c r="BN98" s="15">
        <v>1</v>
      </c>
      <c r="BO98" s="15">
        <f t="shared" si="63"/>
        <v>0</v>
      </c>
      <c r="BP98" s="15">
        <f t="shared" si="64"/>
        <v>0</v>
      </c>
      <c r="BQ98" s="15">
        <f t="shared" si="65"/>
        <v>0</v>
      </c>
      <c r="BR98" s="15">
        <f t="shared" si="66"/>
        <v>0</v>
      </c>
      <c r="BS98" s="15">
        <v>5</v>
      </c>
      <c r="BT98" s="15">
        <v>2</v>
      </c>
      <c r="BU98" s="15">
        <f t="shared" si="67"/>
        <v>1</v>
      </c>
      <c r="BV98" s="15">
        <f t="shared" si="68"/>
        <v>0</v>
      </c>
      <c r="BW98" s="15">
        <f t="shared" si="69"/>
        <v>0</v>
      </c>
      <c r="BX98" s="15">
        <f t="shared" si="70"/>
        <v>0</v>
      </c>
      <c r="BY98" s="15">
        <v>1</v>
      </c>
      <c r="BZ98" s="15">
        <v>1</v>
      </c>
      <c r="CA98" s="15">
        <v>1</v>
      </c>
      <c r="CB98" s="15">
        <v>1</v>
      </c>
      <c r="CC98" s="15">
        <v>1</v>
      </c>
      <c r="CD98" s="27">
        <v>5</v>
      </c>
      <c r="CE98" s="27">
        <v>4.666666666666667</v>
      </c>
      <c r="CF98" s="27">
        <v>5</v>
      </c>
      <c r="CG98" s="27">
        <v>4.5999999999999996</v>
      </c>
      <c r="CH98" s="27">
        <v>4</v>
      </c>
      <c r="CI98" s="27">
        <v>5</v>
      </c>
      <c r="CJ98" s="27">
        <f t="shared" si="44"/>
        <v>4.7111111111111112</v>
      </c>
      <c r="CK98" s="15">
        <f t="shared" si="71"/>
        <v>1</v>
      </c>
      <c r="CL98" s="15">
        <f t="shared" si="72"/>
        <v>0.33333333333333393</v>
      </c>
      <c r="CM98" s="15">
        <f t="shared" si="73"/>
        <v>0.75</v>
      </c>
      <c r="CN98" s="15">
        <f t="shared" si="74"/>
        <v>0.59999999999999964</v>
      </c>
      <c r="CO98" s="15">
        <f t="shared" si="75"/>
        <v>0.33333333333333348</v>
      </c>
      <c r="CP98" s="15">
        <f t="shared" si="76"/>
        <v>1</v>
      </c>
      <c r="CQ98" s="15">
        <f t="shared" si="77"/>
        <v>0.66944444444444429</v>
      </c>
    </row>
    <row r="99" spans="1:95" x14ac:dyDescent="0.2">
      <c r="A99" s="15">
        <v>115</v>
      </c>
      <c r="B99" s="23">
        <v>0</v>
      </c>
      <c r="C99" s="15">
        <v>1</v>
      </c>
      <c r="D99" s="15">
        <f t="shared" si="45"/>
        <v>0</v>
      </c>
      <c r="E99" s="15">
        <f t="shared" si="79"/>
        <v>0</v>
      </c>
      <c r="F99" s="15">
        <f t="shared" si="80"/>
        <v>0</v>
      </c>
      <c r="G99" s="15">
        <f t="shared" si="81"/>
        <v>0</v>
      </c>
      <c r="H99" s="15">
        <f t="shared" si="82"/>
        <v>0</v>
      </c>
      <c r="I99" s="15">
        <v>0</v>
      </c>
      <c r="J99" s="15">
        <v>51</v>
      </c>
      <c r="K99" s="15">
        <v>5</v>
      </c>
      <c r="L99" s="15">
        <f t="shared" si="46"/>
        <v>0</v>
      </c>
      <c r="M99" s="15">
        <f t="shared" si="47"/>
        <v>0</v>
      </c>
      <c r="N99" s="15">
        <f t="shared" si="48"/>
        <v>0</v>
      </c>
      <c r="O99" s="15">
        <f t="shared" si="49"/>
        <v>0</v>
      </c>
      <c r="P99" s="15">
        <f t="shared" si="50"/>
        <v>0</v>
      </c>
      <c r="Q99" s="15">
        <v>2</v>
      </c>
      <c r="R99" s="15">
        <v>2</v>
      </c>
      <c r="S99" s="15">
        <v>25</v>
      </c>
      <c r="T99" s="15">
        <v>0</v>
      </c>
      <c r="U99" s="15">
        <v>0</v>
      </c>
      <c r="V99" s="15">
        <v>1</v>
      </c>
      <c r="W99" s="15">
        <v>150000</v>
      </c>
      <c r="X99" s="15">
        <v>1</v>
      </c>
      <c r="Y99" s="15">
        <v>0</v>
      </c>
      <c r="Z99" s="15">
        <f t="shared" si="78"/>
        <v>0</v>
      </c>
      <c r="AA99" s="15">
        <f t="shared" si="51"/>
        <v>0</v>
      </c>
      <c r="AB99" s="15">
        <f t="shared" si="52"/>
        <v>0</v>
      </c>
      <c r="AC99" s="159">
        <v>1</v>
      </c>
      <c r="AD99" s="159">
        <v>15</v>
      </c>
      <c r="AE99" s="159">
        <v>8</v>
      </c>
      <c r="AF99" s="15">
        <v>10500</v>
      </c>
      <c r="AG99" s="27">
        <v>700</v>
      </c>
      <c r="AH99" s="27">
        <f t="shared" si="53"/>
        <v>0.57499999999999996</v>
      </c>
      <c r="AI99" s="27">
        <f t="shared" si="54"/>
        <v>1</v>
      </c>
      <c r="AJ99" s="27">
        <f t="shared" si="55"/>
        <v>0.57499999999999996</v>
      </c>
      <c r="AQ99" s="15">
        <f t="shared" si="56"/>
        <v>0</v>
      </c>
      <c r="AR99" s="15">
        <f t="shared" si="57"/>
        <v>0</v>
      </c>
      <c r="AZ99" s="15">
        <f t="shared" si="58"/>
        <v>0</v>
      </c>
      <c r="BA99" s="15">
        <f t="shared" si="59"/>
        <v>0</v>
      </c>
      <c r="BC99" s="15">
        <v>3.5</v>
      </c>
      <c r="BD99" s="15">
        <v>3.6666666666666665</v>
      </c>
      <c r="BE99" s="15">
        <v>4.333333333333333</v>
      </c>
      <c r="BF99" s="15">
        <v>4.5</v>
      </c>
      <c r="BG99" s="15">
        <v>4.5</v>
      </c>
      <c r="BH99" s="15">
        <v>4.0999999999999996</v>
      </c>
      <c r="BI99" s="15">
        <v>3</v>
      </c>
      <c r="BJ99" s="15">
        <v>1</v>
      </c>
      <c r="BK99" s="15">
        <f t="shared" si="60"/>
        <v>0</v>
      </c>
      <c r="BL99" s="15">
        <f t="shared" si="61"/>
        <v>0</v>
      </c>
      <c r="BM99" s="15">
        <f t="shared" si="62"/>
        <v>0</v>
      </c>
      <c r="BN99" s="15">
        <v>1</v>
      </c>
      <c r="BO99" s="15">
        <f t="shared" si="63"/>
        <v>0</v>
      </c>
      <c r="BP99" s="15">
        <f t="shared" si="64"/>
        <v>0</v>
      </c>
      <c r="BQ99" s="15">
        <f t="shared" si="65"/>
        <v>0</v>
      </c>
      <c r="BR99" s="15">
        <f t="shared" si="66"/>
        <v>0</v>
      </c>
      <c r="BS99" s="15">
        <v>5</v>
      </c>
      <c r="BT99" s="15">
        <v>2</v>
      </c>
      <c r="BU99" s="15">
        <f t="shared" si="67"/>
        <v>1</v>
      </c>
      <c r="BV99" s="15">
        <f t="shared" si="68"/>
        <v>0</v>
      </c>
      <c r="BW99" s="15">
        <f t="shared" si="69"/>
        <v>0</v>
      </c>
      <c r="BX99" s="15">
        <f t="shared" si="70"/>
        <v>0</v>
      </c>
      <c r="BY99" s="15">
        <v>1</v>
      </c>
      <c r="BZ99" s="15">
        <v>1</v>
      </c>
      <c r="CA99" s="15">
        <v>1</v>
      </c>
      <c r="CB99" s="15">
        <v>1</v>
      </c>
      <c r="CC99" s="15">
        <v>1</v>
      </c>
      <c r="CD99" s="27">
        <v>4</v>
      </c>
      <c r="CE99" s="27">
        <v>4.333333333333333</v>
      </c>
      <c r="CF99" s="27">
        <v>4.25</v>
      </c>
      <c r="CG99" s="27">
        <v>4</v>
      </c>
      <c r="CH99" s="27">
        <v>3.6666666666666665</v>
      </c>
      <c r="CI99" s="27">
        <v>4</v>
      </c>
      <c r="CJ99" s="27">
        <f t="shared" si="44"/>
        <v>4.041666666666667</v>
      </c>
      <c r="CK99" s="15">
        <f t="shared" si="71"/>
        <v>0.20000000000000018</v>
      </c>
      <c r="CL99" s="15">
        <f t="shared" si="72"/>
        <v>0.33333333333333304</v>
      </c>
      <c r="CM99" s="15">
        <f t="shared" si="73"/>
        <v>1</v>
      </c>
      <c r="CN99" s="15">
        <f t="shared" si="74"/>
        <v>0.20000000000000018</v>
      </c>
      <c r="CO99" s="15">
        <f t="shared" si="75"/>
        <v>-0.33333333333333348</v>
      </c>
      <c r="CP99" s="15">
        <f t="shared" si="76"/>
        <v>0.25</v>
      </c>
      <c r="CQ99" s="15">
        <f t="shared" si="77"/>
        <v>0.27499999999999991</v>
      </c>
    </row>
    <row r="100" spans="1:95" x14ac:dyDescent="0.2">
      <c r="A100" s="15">
        <v>116</v>
      </c>
      <c r="B100" s="23">
        <v>0</v>
      </c>
      <c r="C100" s="15">
        <v>1</v>
      </c>
      <c r="D100" s="15">
        <f t="shared" si="45"/>
        <v>0</v>
      </c>
      <c r="E100" s="15">
        <f t="shared" si="79"/>
        <v>0</v>
      </c>
      <c r="F100" s="15">
        <f t="shared" si="80"/>
        <v>0</v>
      </c>
      <c r="G100" s="15">
        <f t="shared" si="81"/>
        <v>0</v>
      </c>
      <c r="H100" s="15">
        <f t="shared" si="82"/>
        <v>0</v>
      </c>
      <c r="I100" s="15">
        <v>0</v>
      </c>
      <c r="J100" s="15">
        <v>57</v>
      </c>
      <c r="K100" s="15">
        <v>3</v>
      </c>
      <c r="L100" s="15">
        <f t="shared" si="46"/>
        <v>0</v>
      </c>
      <c r="M100" s="15">
        <f t="shared" si="47"/>
        <v>0</v>
      </c>
      <c r="N100" s="15">
        <f t="shared" si="48"/>
        <v>0</v>
      </c>
      <c r="O100" s="15">
        <f t="shared" si="49"/>
        <v>1</v>
      </c>
      <c r="P100" s="15">
        <f t="shared" si="50"/>
        <v>0</v>
      </c>
      <c r="Q100" s="15">
        <v>2</v>
      </c>
      <c r="R100" s="15">
        <v>4</v>
      </c>
      <c r="S100" s="15">
        <v>9</v>
      </c>
      <c r="T100" s="15">
        <v>1</v>
      </c>
      <c r="U100" s="15">
        <v>0</v>
      </c>
      <c r="V100" s="15">
        <v>1</v>
      </c>
      <c r="W100" s="15">
        <v>120000</v>
      </c>
      <c r="X100" s="15">
        <v>1</v>
      </c>
      <c r="Y100" s="15">
        <v>1</v>
      </c>
      <c r="Z100" s="15">
        <f t="shared" si="78"/>
        <v>0</v>
      </c>
      <c r="AA100" s="15">
        <f t="shared" si="51"/>
        <v>0</v>
      </c>
      <c r="AB100" s="15">
        <f t="shared" si="52"/>
        <v>1</v>
      </c>
      <c r="AC100" s="15">
        <v>8</v>
      </c>
      <c r="AD100" s="15">
        <v>9</v>
      </c>
      <c r="AE100" s="15">
        <v>30</v>
      </c>
      <c r="AF100" s="15">
        <v>4000</v>
      </c>
      <c r="AG100" s="27">
        <v>444.44444444444446</v>
      </c>
      <c r="AH100" s="27">
        <f t="shared" si="53"/>
        <v>0</v>
      </c>
      <c r="AI100" s="27">
        <f t="shared" si="54"/>
        <v>1</v>
      </c>
      <c r="AJ100" s="27">
        <f t="shared" si="55"/>
        <v>0</v>
      </c>
      <c r="AQ100" s="15">
        <f t="shared" si="56"/>
        <v>0</v>
      </c>
      <c r="AR100" s="15">
        <f t="shared" si="57"/>
        <v>0</v>
      </c>
      <c r="AZ100" s="15">
        <f t="shared" si="58"/>
        <v>0</v>
      </c>
      <c r="BA100" s="15">
        <f t="shared" si="59"/>
        <v>0</v>
      </c>
      <c r="BB100" s="15">
        <f>$AJ100</f>
        <v>0</v>
      </c>
      <c r="BC100" s="15">
        <v>3.25</v>
      </c>
      <c r="BD100" s="15">
        <v>4.333333333333333</v>
      </c>
      <c r="BE100" s="15">
        <v>3.3333333333333335</v>
      </c>
      <c r="BF100" s="15">
        <v>4</v>
      </c>
      <c r="BG100" s="15">
        <v>4</v>
      </c>
      <c r="BH100" s="15">
        <v>3.7833333333333328</v>
      </c>
      <c r="BI100" s="15">
        <v>3</v>
      </c>
      <c r="BJ100" s="15">
        <v>5</v>
      </c>
      <c r="BK100" s="15">
        <f t="shared" si="60"/>
        <v>0</v>
      </c>
      <c r="BL100" s="15">
        <f t="shared" si="61"/>
        <v>0</v>
      </c>
      <c r="BM100" s="15">
        <f t="shared" si="62"/>
        <v>0</v>
      </c>
      <c r="BN100" s="15" t="s">
        <v>1007</v>
      </c>
      <c r="BO100" s="15">
        <f t="shared" si="63"/>
        <v>0</v>
      </c>
      <c r="BP100" s="15">
        <f t="shared" si="64"/>
        <v>0</v>
      </c>
      <c r="BQ100" s="15">
        <f t="shared" si="65"/>
        <v>0</v>
      </c>
      <c r="BR100" s="15">
        <f t="shared" si="66"/>
        <v>0</v>
      </c>
      <c r="BU100" s="15">
        <f t="shared" si="67"/>
        <v>0</v>
      </c>
      <c r="BV100" s="15">
        <f t="shared" si="68"/>
        <v>0</v>
      </c>
      <c r="BW100" s="15">
        <f t="shared" si="69"/>
        <v>0</v>
      </c>
      <c r="BX100" s="15">
        <f t="shared" si="70"/>
        <v>0</v>
      </c>
      <c r="BY100" s="15" t="s">
        <v>1007</v>
      </c>
      <c r="BZ100" s="15" t="s">
        <v>1007</v>
      </c>
      <c r="CA100" s="15" t="s">
        <v>1007</v>
      </c>
      <c r="CB100" s="15" t="s">
        <v>1007</v>
      </c>
      <c r="CC100" s="15" t="s">
        <v>1007</v>
      </c>
      <c r="CD100" s="166">
        <v>3.8</v>
      </c>
      <c r="CE100" s="166">
        <v>4</v>
      </c>
      <c r="CF100" s="166">
        <v>3.25</v>
      </c>
      <c r="CG100" s="166">
        <v>3.8</v>
      </c>
      <c r="CH100" s="166">
        <v>4</v>
      </c>
      <c r="CI100" s="166">
        <v>3.75</v>
      </c>
      <c r="CJ100" s="27">
        <f t="shared" si="44"/>
        <v>3.7666666666666671</v>
      </c>
      <c r="CK100" s="15">
        <f t="shared" si="71"/>
        <v>-0.20000000000000018</v>
      </c>
      <c r="CL100" s="15">
        <f t="shared" si="72"/>
        <v>0</v>
      </c>
      <c r="CM100" s="15">
        <f t="shared" si="73"/>
        <v>-0.75</v>
      </c>
      <c r="CN100" s="15">
        <f t="shared" si="74"/>
        <v>0.79999999999999982</v>
      </c>
      <c r="CO100" s="15">
        <f t="shared" si="75"/>
        <v>2</v>
      </c>
      <c r="CP100" s="15">
        <f t="shared" si="76"/>
        <v>1.75</v>
      </c>
      <c r="CQ100" s="15">
        <f t="shared" si="77"/>
        <v>0.60000000000000053</v>
      </c>
    </row>
    <row r="101" spans="1:95" x14ac:dyDescent="0.2">
      <c r="A101" s="15">
        <v>116</v>
      </c>
      <c r="B101" s="23">
        <v>0</v>
      </c>
      <c r="C101" s="15">
        <v>1</v>
      </c>
      <c r="D101" s="15">
        <f t="shared" si="45"/>
        <v>0</v>
      </c>
      <c r="E101" s="15">
        <f t="shared" si="79"/>
        <v>0</v>
      </c>
      <c r="F101" s="15">
        <f t="shared" si="80"/>
        <v>0</v>
      </c>
      <c r="G101" s="15">
        <f t="shared" si="81"/>
        <v>0</v>
      </c>
      <c r="H101" s="15">
        <f t="shared" si="82"/>
        <v>0</v>
      </c>
      <c r="I101" s="15">
        <v>0</v>
      </c>
      <c r="J101" s="15">
        <v>57</v>
      </c>
      <c r="K101" s="15">
        <v>3</v>
      </c>
      <c r="L101" s="15">
        <f t="shared" si="46"/>
        <v>0</v>
      </c>
      <c r="M101" s="15">
        <f t="shared" si="47"/>
        <v>0</v>
      </c>
      <c r="N101" s="15">
        <f t="shared" si="48"/>
        <v>0</v>
      </c>
      <c r="O101" s="15">
        <f t="shared" si="49"/>
        <v>1</v>
      </c>
      <c r="P101" s="15">
        <f t="shared" si="50"/>
        <v>0</v>
      </c>
      <c r="Q101" s="15">
        <v>2</v>
      </c>
      <c r="R101" s="15">
        <v>4</v>
      </c>
      <c r="S101" s="15">
        <v>9</v>
      </c>
      <c r="T101" s="15">
        <v>1</v>
      </c>
      <c r="U101" s="15">
        <v>0</v>
      </c>
      <c r="V101" s="15">
        <v>1</v>
      </c>
      <c r="W101" s="15">
        <v>120000</v>
      </c>
      <c r="X101" s="15">
        <v>1</v>
      </c>
      <c r="Y101" s="15">
        <v>0</v>
      </c>
      <c r="Z101" s="15">
        <f t="shared" si="78"/>
        <v>0</v>
      </c>
      <c r="AA101" s="15">
        <f t="shared" si="51"/>
        <v>0</v>
      </c>
      <c r="AB101" s="15">
        <f t="shared" si="52"/>
        <v>1</v>
      </c>
      <c r="AC101" s="159">
        <v>8</v>
      </c>
      <c r="AD101" s="159">
        <v>9</v>
      </c>
      <c r="AE101" s="159">
        <v>32</v>
      </c>
      <c r="AF101" s="15">
        <v>4000</v>
      </c>
      <c r="AG101" s="27">
        <v>444.44444444444446</v>
      </c>
      <c r="AH101" s="27">
        <f t="shared" si="53"/>
        <v>-0.77777777777777779</v>
      </c>
      <c r="AI101" s="27">
        <f t="shared" si="54"/>
        <v>1</v>
      </c>
      <c r="AJ101" s="27">
        <f t="shared" si="55"/>
        <v>-0.77777777777777779</v>
      </c>
      <c r="AQ101" s="15">
        <f t="shared" si="56"/>
        <v>0</v>
      </c>
      <c r="AR101" s="15">
        <f t="shared" si="57"/>
        <v>0</v>
      </c>
      <c r="AZ101" s="15">
        <f t="shared" si="58"/>
        <v>0</v>
      </c>
      <c r="BA101" s="15">
        <f t="shared" si="59"/>
        <v>0</v>
      </c>
      <c r="BC101" s="15">
        <v>3.25</v>
      </c>
      <c r="BD101" s="15">
        <v>4.333333333333333</v>
      </c>
      <c r="BE101" s="15">
        <v>3.3333333333333335</v>
      </c>
      <c r="BF101" s="15">
        <v>4</v>
      </c>
      <c r="BG101" s="15">
        <v>4</v>
      </c>
      <c r="BH101" s="15">
        <v>3.7833333333333328</v>
      </c>
      <c r="BI101" s="15">
        <v>3</v>
      </c>
      <c r="BJ101" s="15">
        <v>5</v>
      </c>
      <c r="BK101" s="15">
        <f t="shared" si="60"/>
        <v>0</v>
      </c>
      <c r="BL101" s="15">
        <f t="shared" si="61"/>
        <v>0</v>
      </c>
      <c r="BM101" s="15">
        <f t="shared" si="62"/>
        <v>0</v>
      </c>
      <c r="BN101" s="15" t="s">
        <v>1007</v>
      </c>
      <c r="BO101" s="15">
        <f t="shared" si="63"/>
        <v>0</v>
      </c>
      <c r="BP101" s="15">
        <f t="shared" si="64"/>
        <v>0</v>
      </c>
      <c r="BQ101" s="15">
        <f t="shared" si="65"/>
        <v>0</v>
      </c>
      <c r="BR101" s="15">
        <f t="shared" si="66"/>
        <v>0</v>
      </c>
      <c r="BU101" s="15">
        <f t="shared" si="67"/>
        <v>0</v>
      </c>
      <c r="BV101" s="15">
        <f t="shared" si="68"/>
        <v>0</v>
      </c>
      <c r="BW101" s="15">
        <f t="shared" si="69"/>
        <v>0</v>
      </c>
      <c r="BX101" s="15">
        <f t="shared" si="70"/>
        <v>0</v>
      </c>
      <c r="BY101" s="15" t="s">
        <v>1007</v>
      </c>
      <c r="BZ101" s="15" t="s">
        <v>1007</v>
      </c>
      <c r="CA101" s="15" t="s">
        <v>1007</v>
      </c>
      <c r="CB101" s="15" t="s">
        <v>1007</v>
      </c>
      <c r="CC101" s="15" t="s">
        <v>1007</v>
      </c>
      <c r="CD101" s="166">
        <v>4</v>
      </c>
      <c r="CE101" s="166">
        <v>4</v>
      </c>
      <c r="CF101" s="166">
        <v>4</v>
      </c>
      <c r="CG101" s="166">
        <v>3</v>
      </c>
      <c r="CH101" s="166">
        <v>2</v>
      </c>
      <c r="CI101" s="166">
        <v>2</v>
      </c>
      <c r="CJ101" s="27">
        <f t="shared" si="44"/>
        <v>3.1666666666666665</v>
      </c>
      <c r="CK101" s="15">
        <f t="shared" si="71"/>
        <v>-1</v>
      </c>
      <c r="CL101" s="15">
        <f t="shared" si="72"/>
        <v>-0.33333333333333304</v>
      </c>
      <c r="CM101" s="15">
        <f t="shared" si="73"/>
        <v>-1</v>
      </c>
      <c r="CN101" s="15">
        <f t="shared" si="74"/>
        <v>-2</v>
      </c>
      <c r="CO101" s="15">
        <f t="shared" si="75"/>
        <v>-3</v>
      </c>
      <c r="CP101" s="15">
        <f t="shared" si="76"/>
        <v>-3</v>
      </c>
      <c r="CQ101" s="15">
        <f t="shared" si="77"/>
        <v>-1.7222222222222219</v>
      </c>
    </row>
    <row r="102" spans="1:95" x14ac:dyDescent="0.2">
      <c r="A102" s="15">
        <v>118</v>
      </c>
      <c r="B102" s="23">
        <v>0</v>
      </c>
      <c r="C102" s="15">
        <v>4</v>
      </c>
      <c r="D102" s="15">
        <f t="shared" si="45"/>
        <v>0</v>
      </c>
      <c r="E102" s="15">
        <f t="shared" si="79"/>
        <v>0</v>
      </c>
      <c r="F102" s="15">
        <f t="shared" si="80"/>
        <v>1</v>
      </c>
      <c r="G102" s="15">
        <f t="shared" si="81"/>
        <v>0</v>
      </c>
      <c r="H102" s="15">
        <f t="shared" si="82"/>
        <v>0</v>
      </c>
      <c r="I102" s="15">
        <v>1</v>
      </c>
      <c r="J102" s="15">
        <v>41</v>
      </c>
      <c r="K102" s="15">
        <v>3</v>
      </c>
      <c r="L102" s="15">
        <f t="shared" si="46"/>
        <v>0</v>
      </c>
      <c r="M102" s="15">
        <f t="shared" si="47"/>
        <v>0</v>
      </c>
      <c r="N102" s="15">
        <f t="shared" si="48"/>
        <v>0</v>
      </c>
      <c r="O102" s="15">
        <f t="shared" si="49"/>
        <v>1</v>
      </c>
      <c r="P102" s="15">
        <f t="shared" si="50"/>
        <v>0</v>
      </c>
      <c r="Q102" s="15">
        <v>1</v>
      </c>
      <c r="R102" s="15">
        <v>3</v>
      </c>
      <c r="S102" s="15">
        <v>9</v>
      </c>
      <c r="T102" s="15">
        <v>0</v>
      </c>
      <c r="U102" s="15">
        <v>0</v>
      </c>
      <c r="V102" s="15">
        <v>1</v>
      </c>
      <c r="W102" s="15">
        <v>150000</v>
      </c>
      <c r="X102" s="15">
        <v>1</v>
      </c>
      <c r="Y102" s="15">
        <v>1</v>
      </c>
      <c r="Z102" s="15">
        <f t="shared" si="78"/>
        <v>0</v>
      </c>
      <c r="AA102" s="15">
        <f t="shared" si="51"/>
        <v>0</v>
      </c>
      <c r="AB102" s="15">
        <f t="shared" si="52"/>
        <v>1</v>
      </c>
      <c r="AC102" s="15">
        <v>7</v>
      </c>
      <c r="AD102" s="15">
        <v>1</v>
      </c>
      <c r="AE102" s="15">
        <v>46</v>
      </c>
      <c r="AF102" s="15">
        <v>2000</v>
      </c>
      <c r="AG102" s="27">
        <v>2000</v>
      </c>
      <c r="AH102" s="27">
        <f t="shared" si="53"/>
        <v>0</v>
      </c>
      <c r="AI102" s="27">
        <f t="shared" si="54"/>
        <v>1</v>
      </c>
      <c r="AJ102" s="27">
        <f t="shared" si="55"/>
        <v>0</v>
      </c>
      <c r="AQ102" s="15">
        <f t="shared" si="56"/>
        <v>0</v>
      </c>
      <c r="AR102" s="15">
        <f t="shared" si="57"/>
        <v>0</v>
      </c>
      <c r="AZ102" s="15">
        <f t="shared" si="58"/>
        <v>0</v>
      </c>
      <c r="BA102" s="15">
        <f t="shared" si="59"/>
        <v>0</v>
      </c>
      <c r="BB102" s="15">
        <f>$AJ102</f>
        <v>0</v>
      </c>
      <c r="BC102" s="15">
        <v>1.75</v>
      </c>
      <c r="BD102" s="15">
        <v>1.6666666666666667</v>
      </c>
      <c r="BE102" s="15">
        <v>2</v>
      </c>
      <c r="BF102" s="15">
        <v>1.5</v>
      </c>
      <c r="BG102" s="15">
        <v>1.5</v>
      </c>
      <c r="BH102" s="15">
        <v>1.6833333333333336</v>
      </c>
      <c r="BI102" s="15">
        <v>2</v>
      </c>
      <c r="BJ102" s="15">
        <v>5</v>
      </c>
      <c r="BK102" s="15">
        <f t="shared" si="60"/>
        <v>0</v>
      </c>
      <c r="BL102" s="15">
        <f t="shared" si="61"/>
        <v>0</v>
      </c>
      <c r="BM102" s="15">
        <f t="shared" si="62"/>
        <v>0</v>
      </c>
      <c r="BN102" s="15" t="s">
        <v>1007</v>
      </c>
      <c r="BO102" s="15">
        <f t="shared" si="63"/>
        <v>0</v>
      </c>
      <c r="BP102" s="15">
        <f t="shared" si="64"/>
        <v>0</v>
      </c>
      <c r="BQ102" s="15">
        <f t="shared" si="65"/>
        <v>0</v>
      </c>
      <c r="BR102" s="15">
        <f t="shared" si="66"/>
        <v>0</v>
      </c>
      <c r="BU102" s="15">
        <f t="shared" si="67"/>
        <v>0</v>
      </c>
      <c r="BV102" s="15">
        <f t="shared" si="68"/>
        <v>0</v>
      </c>
      <c r="BW102" s="15">
        <f t="shared" si="69"/>
        <v>0</v>
      </c>
      <c r="BX102" s="15">
        <f t="shared" si="70"/>
        <v>0</v>
      </c>
      <c r="BY102" s="15" t="s">
        <v>1007</v>
      </c>
      <c r="BZ102" s="15" t="s">
        <v>1007</v>
      </c>
      <c r="CA102" s="15" t="s">
        <v>1007</v>
      </c>
      <c r="CB102" s="15" t="s">
        <v>1007</v>
      </c>
      <c r="CC102" s="15" t="s">
        <v>1007</v>
      </c>
      <c r="CD102" s="27">
        <v>5</v>
      </c>
      <c r="CE102" s="27">
        <v>4.333333333333333</v>
      </c>
      <c r="CF102" s="27">
        <v>5</v>
      </c>
      <c r="CG102" s="27">
        <v>5</v>
      </c>
      <c r="CH102" s="27">
        <v>5</v>
      </c>
      <c r="CI102" s="27">
        <v>5</v>
      </c>
      <c r="CJ102" s="27">
        <f t="shared" si="44"/>
        <v>4.8888888888888884</v>
      </c>
      <c r="CK102" s="15">
        <f t="shared" si="71"/>
        <v>0.40000000000000036</v>
      </c>
      <c r="CL102" s="15">
        <f t="shared" si="72"/>
        <v>-0.33333333333333393</v>
      </c>
      <c r="CM102" s="15">
        <f t="shared" si="73"/>
        <v>0.5</v>
      </c>
      <c r="CN102" s="15">
        <f t="shared" si="74"/>
        <v>0.59999999999999964</v>
      </c>
      <c r="CO102" s="15">
        <f t="shared" si="75"/>
        <v>1</v>
      </c>
      <c r="CP102" s="15">
        <f t="shared" si="76"/>
        <v>0.5</v>
      </c>
      <c r="CQ102" s="15">
        <f t="shared" si="77"/>
        <v>0.44444444444444464</v>
      </c>
    </row>
    <row r="103" spans="1:95" x14ac:dyDescent="0.2">
      <c r="A103" s="15">
        <v>118</v>
      </c>
      <c r="B103" s="23">
        <v>0</v>
      </c>
      <c r="C103" s="15">
        <v>4</v>
      </c>
      <c r="D103" s="15">
        <f t="shared" si="45"/>
        <v>0</v>
      </c>
      <c r="E103" s="15">
        <f t="shared" si="79"/>
        <v>0</v>
      </c>
      <c r="F103" s="15">
        <f t="shared" si="80"/>
        <v>1</v>
      </c>
      <c r="G103" s="15">
        <f t="shared" si="81"/>
        <v>0</v>
      </c>
      <c r="H103" s="15">
        <f t="shared" si="82"/>
        <v>0</v>
      </c>
      <c r="I103" s="15">
        <v>1</v>
      </c>
      <c r="J103" s="15">
        <v>41</v>
      </c>
      <c r="K103" s="15">
        <v>3</v>
      </c>
      <c r="L103" s="15">
        <f t="shared" si="46"/>
        <v>0</v>
      </c>
      <c r="M103" s="15">
        <f t="shared" si="47"/>
        <v>0</v>
      </c>
      <c r="N103" s="15">
        <f t="shared" si="48"/>
        <v>0</v>
      </c>
      <c r="O103" s="15">
        <f t="shared" si="49"/>
        <v>1</v>
      </c>
      <c r="P103" s="15">
        <f t="shared" si="50"/>
        <v>0</v>
      </c>
      <c r="Q103" s="15">
        <v>1</v>
      </c>
      <c r="R103" s="15">
        <v>3</v>
      </c>
      <c r="S103" s="15">
        <v>9</v>
      </c>
      <c r="T103" s="15">
        <v>0</v>
      </c>
      <c r="U103" s="15">
        <v>0</v>
      </c>
      <c r="V103" s="15">
        <v>1</v>
      </c>
      <c r="W103" s="15">
        <v>150000</v>
      </c>
      <c r="X103" s="15">
        <v>1</v>
      </c>
      <c r="Y103" s="15">
        <v>0</v>
      </c>
      <c r="Z103" s="15">
        <f t="shared" si="78"/>
        <v>0</v>
      </c>
      <c r="AA103" s="15">
        <f t="shared" si="51"/>
        <v>0</v>
      </c>
      <c r="AB103" s="15">
        <f t="shared" si="52"/>
        <v>1</v>
      </c>
      <c r="AC103" s="159">
        <v>7</v>
      </c>
      <c r="AD103" s="159">
        <v>1</v>
      </c>
      <c r="AE103" s="159">
        <v>46</v>
      </c>
      <c r="AF103" s="15">
        <v>2000</v>
      </c>
      <c r="AG103" s="27">
        <v>2000</v>
      </c>
      <c r="AH103" s="27">
        <f t="shared" si="53"/>
        <v>0.6</v>
      </c>
      <c r="AI103" s="27">
        <f t="shared" si="54"/>
        <v>1</v>
      </c>
      <c r="AJ103" s="27">
        <f t="shared" si="55"/>
        <v>0.6</v>
      </c>
      <c r="AQ103" s="15">
        <f t="shared" si="56"/>
        <v>0</v>
      </c>
      <c r="AR103" s="15">
        <f t="shared" si="57"/>
        <v>0</v>
      </c>
      <c r="AZ103" s="15">
        <f t="shared" si="58"/>
        <v>0</v>
      </c>
      <c r="BA103" s="15">
        <f t="shared" si="59"/>
        <v>0</v>
      </c>
      <c r="BC103" s="15">
        <v>1.75</v>
      </c>
      <c r="BD103" s="15">
        <v>1.6666666666666667</v>
      </c>
      <c r="BE103" s="15">
        <v>2</v>
      </c>
      <c r="BF103" s="15">
        <v>1.5</v>
      </c>
      <c r="BG103" s="15">
        <v>1.5</v>
      </c>
      <c r="BH103" s="15">
        <v>1.6833333333333336</v>
      </c>
      <c r="BI103" s="15">
        <v>2</v>
      </c>
      <c r="BJ103" s="15">
        <v>5</v>
      </c>
      <c r="BK103" s="15">
        <f t="shared" si="60"/>
        <v>0</v>
      </c>
      <c r="BL103" s="15">
        <f t="shared" si="61"/>
        <v>0</v>
      </c>
      <c r="BM103" s="15">
        <f t="shared" si="62"/>
        <v>0</v>
      </c>
      <c r="BN103" s="15" t="s">
        <v>1007</v>
      </c>
      <c r="BO103" s="15">
        <f t="shared" si="63"/>
        <v>0</v>
      </c>
      <c r="BP103" s="15">
        <f t="shared" si="64"/>
        <v>0</v>
      </c>
      <c r="BQ103" s="15">
        <f t="shared" si="65"/>
        <v>0</v>
      </c>
      <c r="BR103" s="15">
        <f t="shared" si="66"/>
        <v>0</v>
      </c>
      <c r="BU103" s="15">
        <f t="shared" si="67"/>
        <v>0</v>
      </c>
      <c r="BV103" s="15">
        <f t="shared" si="68"/>
        <v>0</v>
      </c>
      <c r="BW103" s="15">
        <f t="shared" si="69"/>
        <v>0</v>
      </c>
      <c r="BX103" s="15">
        <f t="shared" si="70"/>
        <v>0</v>
      </c>
      <c r="BY103" s="15" t="s">
        <v>1007</v>
      </c>
      <c r="BZ103" s="15" t="s">
        <v>1007</v>
      </c>
      <c r="CA103" s="15" t="s">
        <v>1007</v>
      </c>
      <c r="CB103" s="15" t="s">
        <v>1007</v>
      </c>
      <c r="CC103" s="15" t="s">
        <v>1007</v>
      </c>
      <c r="CD103" s="27">
        <v>4.5999999999999996</v>
      </c>
      <c r="CE103" s="27">
        <v>4.666666666666667</v>
      </c>
      <c r="CF103" s="27">
        <v>4.5</v>
      </c>
      <c r="CG103" s="27">
        <v>4.4000000000000004</v>
      </c>
      <c r="CH103" s="27">
        <v>4</v>
      </c>
      <c r="CI103" s="27">
        <v>4.5</v>
      </c>
      <c r="CJ103" s="27">
        <f t="shared" si="44"/>
        <v>4.4444444444444438</v>
      </c>
      <c r="CK103" s="15">
        <f t="shared" si="71"/>
        <v>-0.40000000000000036</v>
      </c>
      <c r="CL103" s="15">
        <f t="shared" si="72"/>
        <v>-0.33333333333333304</v>
      </c>
      <c r="CM103" s="15">
        <f t="shared" si="73"/>
        <v>-0.5</v>
      </c>
      <c r="CN103" s="15">
        <f t="shared" si="74"/>
        <v>-0.59999999999999964</v>
      </c>
      <c r="CO103" s="15">
        <f t="shared" si="75"/>
        <v>-1</v>
      </c>
      <c r="CP103" s="15">
        <f t="shared" si="76"/>
        <v>0.25</v>
      </c>
      <c r="CQ103" s="15">
        <f t="shared" si="77"/>
        <v>-0.43055555555555625</v>
      </c>
    </row>
    <row r="104" spans="1:95" x14ac:dyDescent="0.2">
      <c r="A104" s="15">
        <v>119</v>
      </c>
      <c r="B104" s="23">
        <v>0</v>
      </c>
      <c r="C104" s="15">
        <v>1</v>
      </c>
      <c r="D104" s="15">
        <f t="shared" si="45"/>
        <v>0</v>
      </c>
      <c r="E104" s="15">
        <f t="shared" si="79"/>
        <v>0</v>
      </c>
      <c r="F104" s="15">
        <f t="shared" si="80"/>
        <v>0</v>
      </c>
      <c r="G104" s="15">
        <f t="shared" si="81"/>
        <v>0</v>
      </c>
      <c r="H104" s="15">
        <f t="shared" si="82"/>
        <v>0</v>
      </c>
      <c r="I104" s="15">
        <v>0</v>
      </c>
      <c r="J104" s="15">
        <v>44</v>
      </c>
      <c r="K104" s="15">
        <v>3</v>
      </c>
      <c r="L104" s="15">
        <f t="shared" si="46"/>
        <v>0</v>
      </c>
      <c r="M104" s="15">
        <f t="shared" si="47"/>
        <v>0</v>
      </c>
      <c r="N104" s="15">
        <f t="shared" si="48"/>
        <v>0</v>
      </c>
      <c r="O104" s="15">
        <f t="shared" si="49"/>
        <v>1</v>
      </c>
      <c r="P104" s="15">
        <f t="shared" si="50"/>
        <v>0</v>
      </c>
      <c r="Q104" s="15">
        <v>2</v>
      </c>
      <c r="R104" s="15">
        <v>3</v>
      </c>
      <c r="S104" s="15">
        <v>7</v>
      </c>
      <c r="T104" s="15">
        <v>0</v>
      </c>
      <c r="U104" s="15">
        <v>1</v>
      </c>
      <c r="V104" s="15">
        <v>1</v>
      </c>
      <c r="W104" s="15">
        <v>140000</v>
      </c>
      <c r="X104" s="15">
        <v>0</v>
      </c>
      <c r="Y104" s="15">
        <v>1</v>
      </c>
      <c r="Z104" s="15">
        <f t="shared" si="78"/>
        <v>0</v>
      </c>
      <c r="AA104" s="15">
        <f t="shared" si="51"/>
        <v>0</v>
      </c>
      <c r="AB104" s="15">
        <f t="shared" si="52"/>
        <v>1</v>
      </c>
      <c r="AC104" s="15">
        <v>9</v>
      </c>
      <c r="AD104" s="15">
        <v>2</v>
      </c>
      <c r="AE104" s="15">
        <v>46</v>
      </c>
      <c r="AF104" s="15">
        <v>2500</v>
      </c>
      <c r="AG104" s="27">
        <v>1250</v>
      </c>
      <c r="AH104" s="27">
        <f t="shared" si="53"/>
        <v>0</v>
      </c>
      <c r="AI104" s="27">
        <f t="shared" si="54"/>
        <v>1</v>
      </c>
      <c r="AJ104" s="27">
        <f t="shared" si="55"/>
        <v>0</v>
      </c>
      <c r="AQ104" s="15">
        <f t="shared" si="56"/>
        <v>0</v>
      </c>
      <c r="AR104" s="15">
        <f t="shared" si="57"/>
        <v>0</v>
      </c>
      <c r="AZ104" s="15">
        <f t="shared" si="58"/>
        <v>0</v>
      </c>
      <c r="BA104" s="15">
        <f t="shared" si="59"/>
        <v>0</v>
      </c>
      <c r="BB104" s="15">
        <f>$AJ104</f>
        <v>0</v>
      </c>
      <c r="BC104" s="15">
        <v>1.75</v>
      </c>
      <c r="BD104" s="15">
        <v>1.6666666666666667</v>
      </c>
      <c r="BE104" s="15">
        <v>1.3333333333333333</v>
      </c>
      <c r="BF104" s="15">
        <v>2</v>
      </c>
      <c r="BG104" s="15">
        <v>2.5</v>
      </c>
      <c r="BH104" s="15">
        <v>1.85</v>
      </c>
      <c r="BI104" s="15">
        <v>2</v>
      </c>
      <c r="BJ104" s="15">
        <v>2</v>
      </c>
      <c r="BK104" s="15">
        <f t="shared" si="60"/>
        <v>1</v>
      </c>
      <c r="BL104" s="15">
        <f t="shared" si="61"/>
        <v>0</v>
      </c>
      <c r="BM104" s="15">
        <f t="shared" si="62"/>
        <v>0</v>
      </c>
      <c r="BN104" s="15">
        <v>1</v>
      </c>
      <c r="BO104" s="15">
        <f t="shared" si="63"/>
        <v>0</v>
      </c>
      <c r="BP104" s="15">
        <f t="shared" si="64"/>
        <v>0</v>
      </c>
      <c r="BQ104" s="15">
        <f t="shared" si="65"/>
        <v>0</v>
      </c>
      <c r="BR104" s="15">
        <f t="shared" si="66"/>
        <v>0</v>
      </c>
      <c r="BS104" s="15">
        <v>5</v>
      </c>
      <c r="BT104" s="15">
        <v>1</v>
      </c>
      <c r="BU104" s="15">
        <f t="shared" si="67"/>
        <v>0</v>
      </c>
      <c r="BV104" s="15">
        <f t="shared" si="68"/>
        <v>0</v>
      </c>
      <c r="BW104" s="15">
        <f t="shared" si="69"/>
        <v>0</v>
      </c>
      <c r="BX104" s="15">
        <f t="shared" si="70"/>
        <v>0</v>
      </c>
      <c r="BY104" s="15">
        <v>1</v>
      </c>
      <c r="BZ104" s="15">
        <v>1</v>
      </c>
      <c r="CA104" s="15">
        <v>1</v>
      </c>
      <c r="CB104" s="15">
        <v>1</v>
      </c>
      <c r="CC104" s="15">
        <v>1</v>
      </c>
      <c r="CD104" s="27">
        <v>5</v>
      </c>
      <c r="CE104" s="27">
        <v>5</v>
      </c>
      <c r="CF104" s="27">
        <v>5</v>
      </c>
      <c r="CG104" s="27">
        <v>5</v>
      </c>
      <c r="CH104" s="27">
        <v>5</v>
      </c>
      <c r="CI104" s="27">
        <v>4.25</v>
      </c>
      <c r="CJ104" s="27">
        <f t="shared" si="44"/>
        <v>4.875</v>
      </c>
      <c r="CK104" s="15">
        <f t="shared" si="71"/>
        <v>1</v>
      </c>
      <c r="CL104" s="15">
        <f t="shared" si="72"/>
        <v>1</v>
      </c>
      <c r="CM104" s="15">
        <f t="shared" si="73"/>
        <v>0.25</v>
      </c>
      <c r="CN104" s="15">
        <f t="shared" si="74"/>
        <v>1.2000000000000002</v>
      </c>
      <c r="CO104" s="15">
        <f t="shared" si="75"/>
        <v>1.6666666666666665</v>
      </c>
      <c r="CP104" s="15">
        <f t="shared" si="76"/>
        <v>0.25</v>
      </c>
      <c r="CQ104" s="15">
        <f t="shared" si="77"/>
        <v>0.89444444444444438</v>
      </c>
    </row>
    <row r="105" spans="1:95" x14ac:dyDescent="0.2">
      <c r="A105" s="15">
        <v>119</v>
      </c>
      <c r="B105" s="23">
        <v>0</v>
      </c>
      <c r="C105" s="15">
        <v>1</v>
      </c>
      <c r="D105" s="15">
        <f t="shared" si="45"/>
        <v>0</v>
      </c>
      <c r="E105" s="15">
        <f t="shared" si="79"/>
        <v>0</v>
      </c>
      <c r="F105" s="15">
        <f t="shared" si="80"/>
        <v>0</v>
      </c>
      <c r="G105" s="15">
        <f t="shared" si="81"/>
        <v>0</v>
      </c>
      <c r="H105" s="15">
        <f t="shared" si="82"/>
        <v>0</v>
      </c>
      <c r="I105" s="15">
        <v>0</v>
      </c>
      <c r="J105" s="15">
        <v>44</v>
      </c>
      <c r="K105" s="15">
        <v>3</v>
      </c>
      <c r="L105" s="15">
        <f t="shared" si="46"/>
        <v>0</v>
      </c>
      <c r="M105" s="15">
        <f t="shared" si="47"/>
        <v>0</v>
      </c>
      <c r="N105" s="15">
        <f t="shared" si="48"/>
        <v>0</v>
      </c>
      <c r="O105" s="15">
        <f t="shared" si="49"/>
        <v>1</v>
      </c>
      <c r="P105" s="15">
        <f t="shared" si="50"/>
        <v>0</v>
      </c>
      <c r="Q105" s="15">
        <v>2</v>
      </c>
      <c r="R105" s="15">
        <v>3</v>
      </c>
      <c r="S105" s="15">
        <v>7</v>
      </c>
      <c r="T105" s="15">
        <v>0</v>
      </c>
      <c r="U105" s="15">
        <v>1</v>
      </c>
      <c r="V105" s="15">
        <v>1</v>
      </c>
      <c r="W105" s="15">
        <v>140000</v>
      </c>
      <c r="X105" s="15">
        <v>0</v>
      </c>
      <c r="Y105" s="15">
        <v>0</v>
      </c>
      <c r="Z105" s="15">
        <f t="shared" si="78"/>
        <v>0</v>
      </c>
      <c r="AA105" s="15">
        <f t="shared" si="51"/>
        <v>0</v>
      </c>
      <c r="AB105" s="15">
        <f t="shared" si="52"/>
        <v>1</v>
      </c>
      <c r="AC105" s="159">
        <v>9</v>
      </c>
      <c r="AD105" s="159">
        <v>2</v>
      </c>
      <c r="AE105" s="159">
        <v>36.799999999999997</v>
      </c>
      <c r="AF105" s="15">
        <v>2500</v>
      </c>
      <c r="AG105" s="27">
        <v>1250</v>
      </c>
      <c r="AH105" s="27">
        <f t="shared" si="53"/>
        <v>-0.16666666666666666</v>
      </c>
      <c r="AI105" s="27">
        <f t="shared" si="54"/>
        <v>1</v>
      </c>
      <c r="AJ105" s="27">
        <f t="shared" si="55"/>
        <v>-0.16666666666666666</v>
      </c>
      <c r="AQ105" s="15">
        <f t="shared" si="56"/>
        <v>0</v>
      </c>
      <c r="AR105" s="15">
        <f t="shared" si="57"/>
        <v>0</v>
      </c>
      <c r="AZ105" s="15">
        <f t="shared" si="58"/>
        <v>0</v>
      </c>
      <c r="BA105" s="15">
        <f t="shared" si="59"/>
        <v>0</v>
      </c>
      <c r="BC105" s="15">
        <v>1.75</v>
      </c>
      <c r="BD105" s="15">
        <v>1.6666666666666667</v>
      </c>
      <c r="BE105" s="15">
        <v>1.3333333333333333</v>
      </c>
      <c r="BF105" s="15">
        <v>2</v>
      </c>
      <c r="BG105" s="15">
        <v>2.5</v>
      </c>
      <c r="BH105" s="15">
        <v>1.85</v>
      </c>
      <c r="BI105" s="15">
        <v>2</v>
      </c>
      <c r="BJ105" s="15">
        <v>2</v>
      </c>
      <c r="BK105" s="15">
        <f t="shared" si="60"/>
        <v>1</v>
      </c>
      <c r="BL105" s="15">
        <f t="shared" si="61"/>
        <v>0</v>
      </c>
      <c r="BM105" s="15">
        <f t="shared" si="62"/>
        <v>0</v>
      </c>
      <c r="BN105" s="15">
        <v>1</v>
      </c>
      <c r="BO105" s="15">
        <f t="shared" si="63"/>
        <v>0</v>
      </c>
      <c r="BP105" s="15">
        <f t="shared" si="64"/>
        <v>0</v>
      </c>
      <c r="BQ105" s="15">
        <f t="shared" si="65"/>
        <v>0</v>
      </c>
      <c r="BR105" s="15">
        <f t="shared" si="66"/>
        <v>0</v>
      </c>
      <c r="BS105" s="15">
        <v>5</v>
      </c>
      <c r="BT105" s="15">
        <v>1</v>
      </c>
      <c r="BU105" s="15">
        <f t="shared" si="67"/>
        <v>0</v>
      </c>
      <c r="BV105" s="15">
        <f t="shared" si="68"/>
        <v>0</v>
      </c>
      <c r="BW105" s="15">
        <f t="shared" si="69"/>
        <v>0</v>
      </c>
      <c r="BX105" s="15">
        <f t="shared" si="70"/>
        <v>0</v>
      </c>
      <c r="BY105" s="15">
        <v>1</v>
      </c>
      <c r="BZ105" s="15">
        <v>1</v>
      </c>
      <c r="CA105" s="15">
        <v>1</v>
      </c>
      <c r="CB105" s="15">
        <v>1</v>
      </c>
      <c r="CC105" s="15">
        <v>1</v>
      </c>
      <c r="CD105" s="27">
        <v>4</v>
      </c>
      <c r="CE105" s="27">
        <v>4</v>
      </c>
      <c r="CF105" s="27">
        <v>4.75</v>
      </c>
      <c r="CG105" s="27">
        <v>3.8</v>
      </c>
      <c r="CH105" s="27">
        <v>3.3333333333333335</v>
      </c>
      <c r="CI105" s="27">
        <v>4</v>
      </c>
      <c r="CJ105" s="27">
        <f t="shared" si="44"/>
        <v>3.9805555555555556</v>
      </c>
      <c r="CK105" s="15">
        <f t="shared" si="71"/>
        <v>-1</v>
      </c>
      <c r="CL105" s="15">
        <f t="shared" si="72"/>
        <v>-1</v>
      </c>
      <c r="CM105" s="15">
        <f t="shared" si="73"/>
        <v>-0.25</v>
      </c>
      <c r="CN105" s="15">
        <f t="shared" si="74"/>
        <v>-1.2000000000000002</v>
      </c>
      <c r="CO105" s="15">
        <f t="shared" si="75"/>
        <v>-1.6666666666666665</v>
      </c>
      <c r="CP105" s="15">
        <f t="shared" si="76"/>
        <v>-1</v>
      </c>
      <c r="CQ105" s="15">
        <f t="shared" si="77"/>
        <v>-1.0194444444444444</v>
      </c>
    </row>
    <row r="106" spans="1:95" x14ac:dyDescent="0.2">
      <c r="A106" s="15">
        <v>120</v>
      </c>
      <c r="B106" s="23">
        <v>1</v>
      </c>
      <c r="C106" s="15">
        <v>4</v>
      </c>
      <c r="D106" s="15">
        <f t="shared" si="45"/>
        <v>0</v>
      </c>
      <c r="E106" s="15">
        <f t="shared" si="79"/>
        <v>0</v>
      </c>
      <c r="F106" s="15">
        <f t="shared" si="80"/>
        <v>1</v>
      </c>
      <c r="G106" s="15">
        <f t="shared" si="81"/>
        <v>0</v>
      </c>
      <c r="H106" s="15">
        <f t="shared" si="82"/>
        <v>0</v>
      </c>
      <c r="I106" s="15">
        <v>1</v>
      </c>
      <c r="J106" s="15">
        <v>49</v>
      </c>
      <c r="K106" s="15">
        <v>3</v>
      </c>
      <c r="L106" s="15">
        <f t="shared" si="46"/>
        <v>0</v>
      </c>
      <c r="M106" s="15">
        <f t="shared" si="47"/>
        <v>0</v>
      </c>
      <c r="N106" s="15">
        <f t="shared" si="48"/>
        <v>0</v>
      </c>
      <c r="O106" s="15">
        <f t="shared" si="49"/>
        <v>1</v>
      </c>
      <c r="P106" s="15">
        <f t="shared" si="50"/>
        <v>0</v>
      </c>
      <c r="Q106" s="15">
        <v>3</v>
      </c>
      <c r="R106" s="15">
        <v>1</v>
      </c>
      <c r="S106" s="15">
        <v>16</v>
      </c>
      <c r="T106" s="15">
        <v>0</v>
      </c>
      <c r="U106" s="15">
        <v>0</v>
      </c>
      <c r="V106" s="15">
        <v>1</v>
      </c>
      <c r="W106" s="15">
        <v>70000</v>
      </c>
      <c r="X106" s="15">
        <v>0</v>
      </c>
      <c r="Y106" s="15">
        <v>1</v>
      </c>
      <c r="Z106" s="15">
        <f t="shared" si="78"/>
        <v>0</v>
      </c>
      <c r="AA106" s="15">
        <f t="shared" si="51"/>
        <v>0</v>
      </c>
      <c r="AB106" s="15">
        <f t="shared" si="52"/>
        <v>1</v>
      </c>
      <c r="AC106" s="15">
        <v>8</v>
      </c>
      <c r="AD106" s="15">
        <v>10</v>
      </c>
      <c r="AE106" s="15">
        <v>200</v>
      </c>
      <c r="AF106" s="15">
        <v>15000</v>
      </c>
      <c r="AG106" s="27">
        <v>1500</v>
      </c>
      <c r="AH106" s="27">
        <f t="shared" si="53"/>
        <v>0</v>
      </c>
      <c r="AI106" s="27">
        <f t="shared" si="54"/>
        <v>1</v>
      </c>
      <c r="AJ106" s="27">
        <f t="shared" si="55"/>
        <v>0</v>
      </c>
      <c r="AQ106" s="15">
        <f t="shared" si="56"/>
        <v>0</v>
      </c>
      <c r="AR106" s="15">
        <f t="shared" si="57"/>
        <v>0</v>
      </c>
      <c r="AZ106" s="15">
        <f t="shared" si="58"/>
        <v>0</v>
      </c>
      <c r="BA106" s="15">
        <f t="shared" si="59"/>
        <v>0</v>
      </c>
      <c r="BB106" s="15">
        <f>$AJ106</f>
        <v>0</v>
      </c>
      <c r="BC106" s="15">
        <v>2.75</v>
      </c>
      <c r="BD106" s="15">
        <v>3.6666666666666665</v>
      </c>
      <c r="BE106" s="15">
        <v>3</v>
      </c>
      <c r="BF106" s="15">
        <v>2.5</v>
      </c>
      <c r="BG106" s="15">
        <v>3.5</v>
      </c>
      <c r="BH106" s="15">
        <v>3.083333333333333</v>
      </c>
      <c r="BI106" s="15">
        <v>2</v>
      </c>
      <c r="BJ106" s="15">
        <v>2</v>
      </c>
      <c r="BK106" s="15">
        <f t="shared" si="60"/>
        <v>1</v>
      </c>
      <c r="BL106" s="15">
        <f t="shared" si="61"/>
        <v>0</v>
      </c>
      <c r="BM106" s="15">
        <f t="shared" si="62"/>
        <v>0</v>
      </c>
      <c r="BN106" s="15">
        <v>4</v>
      </c>
      <c r="BO106" s="15">
        <f t="shared" si="63"/>
        <v>0</v>
      </c>
      <c r="BP106" s="15">
        <f t="shared" si="64"/>
        <v>0</v>
      </c>
      <c r="BQ106" s="15">
        <f t="shared" si="65"/>
        <v>1</v>
      </c>
      <c r="BR106" s="15">
        <f t="shared" si="66"/>
        <v>0</v>
      </c>
      <c r="BS106" s="15">
        <v>10</v>
      </c>
      <c r="BT106" s="15">
        <v>2</v>
      </c>
      <c r="BU106" s="15">
        <f t="shared" si="67"/>
        <v>1</v>
      </c>
      <c r="BV106" s="15">
        <f t="shared" si="68"/>
        <v>0</v>
      </c>
      <c r="BW106" s="15">
        <f t="shared" si="69"/>
        <v>0</v>
      </c>
      <c r="BX106" s="15">
        <f t="shared" si="70"/>
        <v>0</v>
      </c>
      <c r="BY106" s="15">
        <v>1</v>
      </c>
      <c r="BZ106" s="15">
        <v>1</v>
      </c>
      <c r="CA106" s="15">
        <v>1</v>
      </c>
      <c r="CB106" s="15">
        <v>1</v>
      </c>
      <c r="CC106" s="15">
        <v>1</v>
      </c>
      <c r="CD106" s="27">
        <v>5</v>
      </c>
      <c r="CE106" s="27">
        <v>5</v>
      </c>
      <c r="CF106" s="27">
        <v>5</v>
      </c>
      <c r="CG106" s="27">
        <v>5</v>
      </c>
      <c r="CH106" s="27">
        <v>5</v>
      </c>
      <c r="CI106" s="27">
        <v>5</v>
      </c>
      <c r="CJ106" s="27">
        <f t="shared" si="44"/>
        <v>5</v>
      </c>
      <c r="CK106" s="15">
        <f t="shared" si="71"/>
        <v>1</v>
      </c>
      <c r="CL106" s="15">
        <f t="shared" si="72"/>
        <v>1</v>
      </c>
      <c r="CM106" s="15">
        <f t="shared" si="73"/>
        <v>0.75</v>
      </c>
      <c r="CN106" s="15">
        <f t="shared" si="74"/>
        <v>1.6</v>
      </c>
      <c r="CO106" s="15">
        <f t="shared" si="75"/>
        <v>2</v>
      </c>
      <c r="CP106" s="15">
        <f t="shared" si="76"/>
        <v>1</v>
      </c>
      <c r="CQ106" s="15">
        <f t="shared" si="77"/>
        <v>1.2250000000000001</v>
      </c>
    </row>
    <row r="107" spans="1:95" x14ac:dyDescent="0.2">
      <c r="A107" s="15">
        <v>120</v>
      </c>
      <c r="B107" s="23">
        <v>1</v>
      </c>
      <c r="C107" s="15">
        <v>4</v>
      </c>
      <c r="D107" s="15">
        <f t="shared" si="45"/>
        <v>0</v>
      </c>
      <c r="E107" s="15">
        <f t="shared" si="79"/>
        <v>0</v>
      </c>
      <c r="F107" s="15">
        <f t="shared" si="80"/>
        <v>1</v>
      </c>
      <c r="G107" s="15">
        <f t="shared" si="81"/>
        <v>0</v>
      </c>
      <c r="H107" s="15">
        <f t="shared" si="82"/>
        <v>0</v>
      </c>
      <c r="I107" s="15">
        <v>1</v>
      </c>
      <c r="J107" s="15">
        <v>49</v>
      </c>
      <c r="K107" s="15">
        <v>3</v>
      </c>
      <c r="L107" s="15">
        <f t="shared" si="46"/>
        <v>0</v>
      </c>
      <c r="M107" s="15">
        <f t="shared" si="47"/>
        <v>0</v>
      </c>
      <c r="N107" s="15">
        <f t="shared" si="48"/>
        <v>0</v>
      </c>
      <c r="O107" s="15">
        <f t="shared" si="49"/>
        <v>1</v>
      </c>
      <c r="P107" s="15">
        <f t="shared" si="50"/>
        <v>0</v>
      </c>
      <c r="Q107" s="15">
        <v>3</v>
      </c>
      <c r="R107" s="15">
        <v>1</v>
      </c>
      <c r="S107" s="15">
        <v>16</v>
      </c>
      <c r="T107" s="15">
        <v>0</v>
      </c>
      <c r="U107" s="15">
        <v>0</v>
      </c>
      <c r="V107" s="15">
        <v>1</v>
      </c>
      <c r="W107" s="15">
        <v>70000</v>
      </c>
      <c r="X107" s="15">
        <v>0</v>
      </c>
      <c r="Y107" s="15">
        <v>0</v>
      </c>
      <c r="Z107" s="15">
        <f t="shared" si="78"/>
        <v>0</v>
      </c>
      <c r="AA107" s="15">
        <f t="shared" si="51"/>
        <v>0</v>
      </c>
      <c r="AB107" s="15">
        <f t="shared" si="52"/>
        <v>1</v>
      </c>
      <c r="AC107" s="159">
        <v>8</v>
      </c>
      <c r="AD107" s="159">
        <v>10</v>
      </c>
      <c r="AE107" s="159">
        <v>300</v>
      </c>
      <c r="AF107" s="15">
        <v>15000</v>
      </c>
      <c r="AG107" s="27">
        <v>1500</v>
      </c>
      <c r="AH107" s="27">
        <f t="shared" si="53"/>
        <v>-0.21052631578947367</v>
      </c>
      <c r="AI107" s="27">
        <f t="shared" si="54"/>
        <v>1</v>
      </c>
      <c r="AJ107" s="27">
        <f t="shared" si="55"/>
        <v>-0.21052631578947367</v>
      </c>
      <c r="AQ107" s="15">
        <f t="shared" si="56"/>
        <v>0</v>
      </c>
      <c r="AR107" s="15">
        <f t="shared" si="57"/>
        <v>0</v>
      </c>
      <c r="AZ107" s="15">
        <f t="shared" si="58"/>
        <v>0</v>
      </c>
      <c r="BA107" s="15">
        <f t="shared" si="59"/>
        <v>0</v>
      </c>
      <c r="BC107" s="15">
        <v>2.75</v>
      </c>
      <c r="BD107" s="15">
        <v>3.6666666666666665</v>
      </c>
      <c r="BE107" s="15">
        <v>3</v>
      </c>
      <c r="BF107" s="15">
        <v>2.5</v>
      </c>
      <c r="BG107" s="15">
        <v>3.5</v>
      </c>
      <c r="BH107" s="15">
        <v>3.083333333333333</v>
      </c>
      <c r="BI107" s="15">
        <v>2</v>
      </c>
      <c r="BJ107" s="15">
        <v>2</v>
      </c>
      <c r="BK107" s="15">
        <f t="shared" si="60"/>
        <v>1</v>
      </c>
      <c r="BL107" s="15">
        <f t="shared" si="61"/>
        <v>0</v>
      </c>
      <c r="BM107" s="15">
        <f t="shared" si="62"/>
        <v>0</v>
      </c>
      <c r="BN107" s="15">
        <v>4</v>
      </c>
      <c r="BO107" s="15">
        <f t="shared" si="63"/>
        <v>0</v>
      </c>
      <c r="BP107" s="15">
        <f t="shared" si="64"/>
        <v>0</v>
      </c>
      <c r="BQ107" s="15">
        <f t="shared" si="65"/>
        <v>1</v>
      </c>
      <c r="BR107" s="15">
        <f t="shared" si="66"/>
        <v>0</v>
      </c>
      <c r="BS107" s="15">
        <v>10</v>
      </c>
      <c r="BT107" s="15">
        <v>2</v>
      </c>
      <c r="BU107" s="15">
        <f t="shared" si="67"/>
        <v>1</v>
      </c>
      <c r="BV107" s="15">
        <f t="shared" si="68"/>
        <v>0</v>
      </c>
      <c r="BW107" s="15">
        <f t="shared" si="69"/>
        <v>0</v>
      </c>
      <c r="BX107" s="15">
        <f t="shared" si="70"/>
        <v>0</v>
      </c>
      <c r="BY107" s="15">
        <v>1</v>
      </c>
      <c r="BZ107" s="15">
        <v>1</v>
      </c>
      <c r="CA107" s="15">
        <v>1</v>
      </c>
      <c r="CB107" s="15">
        <v>1</v>
      </c>
      <c r="CC107" s="15">
        <v>1</v>
      </c>
      <c r="CD107" s="27">
        <v>4</v>
      </c>
      <c r="CE107" s="27">
        <v>4</v>
      </c>
      <c r="CF107" s="27">
        <v>4.25</v>
      </c>
      <c r="CG107" s="27">
        <v>3.4</v>
      </c>
      <c r="CH107" s="27">
        <v>3</v>
      </c>
      <c r="CI107" s="27">
        <v>4</v>
      </c>
      <c r="CJ107" s="27">
        <f t="shared" si="44"/>
        <v>3.7749999999999999</v>
      </c>
      <c r="CK107" s="15">
        <f t="shared" si="71"/>
        <v>-0.59999999999999964</v>
      </c>
      <c r="CL107" s="15">
        <f t="shared" si="72"/>
        <v>-0.66666666666666696</v>
      </c>
      <c r="CM107" s="15">
        <f t="shared" si="73"/>
        <v>-0.75</v>
      </c>
      <c r="CN107" s="15">
        <f t="shared" si="74"/>
        <v>-1.6</v>
      </c>
      <c r="CO107" s="15">
        <f t="shared" si="75"/>
        <v>-2</v>
      </c>
      <c r="CP107" s="15">
        <f t="shared" si="76"/>
        <v>-0.25</v>
      </c>
      <c r="CQ107" s="15">
        <f t="shared" si="77"/>
        <v>-0.97777777777777741</v>
      </c>
    </row>
    <row r="108" spans="1:95" x14ac:dyDescent="0.2">
      <c r="A108" s="15">
        <v>121</v>
      </c>
      <c r="B108" s="23">
        <v>1</v>
      </c>
      <c r="C108" s="15">
        <v>1</v>
      </c>
      <c r="D108" s="15">
        <f t="shared" si="45"/>
        <v>0</v>
      </c>
      <c r="E108" s="15">
        <f t="shared" si="79"/>
        <v>0</v>
      </c>
      <c r="F108" s="15">
        <f t="shared" si="80"/>
        <v>0</v>
      </c>
      <c r="G108" s="15">
        <f t="shared" si="81"/>
        <v>0</v>
      </c>
      <c r="H108" s="15">
        <f t="shared" si="82"/>
        <v>0</v>
      </c>
      <c r="I108" s="15">
        <v>0</v>
      </c>
      <c r="J108" s="15">
        <v>64</v>
      </c>
      <c r="K108" s="15">
        <v>4</v>
      </c>
      <c r="L108" s="15">
        <f t="shared" si="46"/>
        <v>0</v>
      </c>
      <c r="M108" s="15">
        <f t="shared" si="47"/>
        <v>0</v>
      </c>
      <c r="N108" s="15">
        <f t="shared" si="48"/>
        <v>0</v>
      </c>
      <c r="O108" s="15">
        <f t="shared" si="49"/>
        <v>0</v>
      </c>
      <c r="P108" s="15">
        <f t="shared" si="50"/>
        <v>1</v>
      </c>
      <c r="Q108" s="15">
        <v>2</v>
      </c>
      <c r="R108" s="15">
        <v>3</v>
      </c>
      <c r="S108" s="15">
        <v>27</v>
      </c>
      <c r="T108" s="15">
        <v>1</v>
      </c>
      <c r="U108" s="15">
        <v>1</v>
      </c>
      <c r="V108" s="15">
        <v>1</v>
      </c>
      <c r="W108" s="15">
        <v>120000</v>
      </c>
      <c r="X108" s="15">
        <v>1</v>
      </c>
      <c r="Y108" s="15">
        <v>1</v>
      </c>
      <c r="Z108" s="15">
        <f t="shared" si="78"/>
        <v>0</v>
      </c>
      <c r="AA108" s="15">
        <f t="shared" si="51"/>
        <v>0</v>
      </c>
      <c r="AB108" s="15">
        <f t="shared" si="52"/>
        <v>1</v>
      </c>
      <c r="AC108" s="15">
        <v>8</v>
      </c>
      <c r="AD108" s="15">
        <v>5</v>
      </c>
      <c r="AE108" s="15">
        <v>20</v>
      </c>
      <c r="AF108" s="15">
        <v>9500</v>
      </c>
      <c r="AG108" s="27">
        <v>1900</v>
      </c>
      <c r="AH108" s="27">
        <f t="shared" si="53"/>
        <v>0</v>
      </c>
      <c r="AI108" s="27">
        <f t="shared" si="54"/>
        <v>1</v>
      </c>
      <c r="AJ108" s="27">
        <f t="shared" si="55"/>
        <v>0</v>
      </c>
      <c r="AQ108" s="15">
        <f t="shared" si="56"/>
        <v>0</v>
      </c>
      <c r="AR108" s="15">
        <f t="shared" si="57"/>
        <v>0</v>
      </c>
      <c r="AZ108" s="15">
        <f t="shared" si="58"/>
        <v>0</v>
      </c>
      <c r="BA108" s="15">
        <f t="shared" si="59"/>
        <v>0</v>
      </c>
      <c r="BB108" s="15">
        <f>$AJ108</f>
        <v>0</v>
      </c>
      <c r="BC108" s="15">
        <v>2.5</v>
      </c>
      <c r="BD108" s="15">
        <v>4</v>
      </c>
      <c r="BE108" s="15">
        <v>3.3333333333333335</v>
      </c>
      <c r="BF108" s="15">
        <v>5</v>
      </c>
      <c r="BG108" s="15">
        <v>4.5</v>
      </c>
      <c r="BH108" s="15">
        <v>3.8666666666666671</v>
      </c>
      <c r="BI108" s="15">
        <v>1</v>
      </c>
      <c r="BJ108" s="15">
        <v>5</v>
      </c>
      <c r="BK108" s="15">
        <f t="shared" si="60"/>
        <v>0</v>
      </c>
      <c r="BL108" s="15">
        <f t="shared" si="61"/>
        <v>0</v>
      </c>
      <c r="BM108" s="15">
        <f t="shared" si="62"/>
        <v>0</v>
      </c>
      <c r="BN108" s="15" t="s">
        <v>1007</v>
      </c>
      <c r="BO108" s="15">
        <f t="shared" si="63"/>
        <v>0</v>
      </c>
      <c r="BP108" s="15">
        <f t="shared" si="64"/>
        <v>0</v>
      </c>
      <c r="BQ108" s="15">
        <f t="shared" si="65"/>
        <v>0</v>
      </c>
      <c r="BR108" s="15">
        <f t="shared" si="66"/>
        <v>0</v>
      </c>
      <c r="BU108" s="15">
        <f t="shared" si="67"/>
        <v>0</v>
      </c>
      <c r="BV108" s="15">
        <f t="shared" si="68"/>
        <v>0</v>
      </c>
      <c r="BW108" s="15">
        <f t="shared" si="69"/>
        <v>0</v>
      </c>
      <c r="BX108" s="15">
        <f t="shared" si="70"/>
        <v>0</v>
      </c>
      <c r="BY108" s="15" t="s">
        <v>1007</v>
      </c>
      <c r="BZ108" s="15" t="s">
        <v>1007</v>
      </c>
      <c r="CA108" s="15" t="s">
        <v>1007</v>
      </c>
      <c r="CB108" s="15" t="s">
        <v>1007</v>
      </c>
      <c r="CC108" s="15" t="s">
        <v>1007</v>
      </c>
      <c r="CD108" s="27">
        <v>4.5999999999999996</v>
      </c>
      <c r="CE108" s="27">
        <v>4.666666666666667</v>
      </c>
      <c r="CF108" s="27">
        <v>5</v>
      </c>
      <c r="CG108" s="27">
        <v>5</v>
      </c>
      <c r="CH108" s="27">
        <v>5</v>
      </c>
      <c r="CI108" s="27">
        <v>4.25</v>
      </c>
      <c r="CJ108" s="27">
        <f t="shared" si="44"/>
        <v>4.7527777777777773</v>
      </c>
      <c r="CK108" s="15">
        <f t="shared" si="71"/>
        <v>1.7999999999999998</v>
      </c>
      <c r="CL108" s="15">
        <f t="shared" si="72"/>
        <v>1.666666666666667</v>
      </c>
      <c r="CM108" s="15">
        <f t="shared" si="73"/>
        <v>3.25</v>
      </c>
      <c r="CN108" s="15">
        <f t="shared" si="74"/>
        <v>2.2000000000000002</v>
      </c>
      <c r="CO108" s="15">
        <f t="shared" si="75"/>
        <v>3</v>
      </c>
      <c r="CP108" s="15">
        <f t="shared" si="76"/>
        <v>2</v>
      </c>
      <c r="CQ108" s="15">
        <f t="shared" si="77"/>
        <v>2.3194444444444442</v>
      </c>
    </row>
    <row r="109" spans="1:95" x14ac:dyDescent="0.2">
      <c r="A109" s="15">
        <v>121</v>
      </c>
      <c r="B109" s="23">
        <v>1</v>
      </c>
      <c r="C109" s="15">
        <v>1</v>
      </c>
      <c r="D109" s="15">
        <f t="shared" si="45"/>
        <v>0</v>
      </c>
      <c r="E109" s="15">
        <f t="shared" si="79"/>
        <v>0</v>
      </c>
      <c r="F109" s="15">
        <f t="shared" si="80"/>
        <v>0</v>
      </c>
      <c r="G109" s="15">
        <f t="shared" si="81"/>
        <v>0</v>
      </c>
      <c r="H109" s="15">
        <f t="shared" si="82"/>
        <v>0</v>
      </c>
      <c r="I109" s="15">
        <v>0</v>
      </c>
      <c r="J109" s="15">
        <v>64</v>
      </c>
      <c r="K109" s="15">
        <v>4</v>
      </c>
      <c r="L109" s="15">
        <f t="shared" si="46"/>
        <v>0</v>
      </c>
      <c r="M109" s="15">
        <f t="shared" si="47"/>
        <v>0</v>
      </c>
      <c r="N109" s="15">
        <f t="shared" si="48"/>
        <v>0</v>
      </c>
      <c r="O109" s="15">
        <f t="shared" si="49"/>
        <v>0</v>
      </c>
      <c r="P109" s="15">
        <f t="shared" si="50"/>
        <v>1</v>
      </c>
      <c r="Q109" s="15">
        <v>2</v>
      </c>
      <c r="R109" s="15">
        <v>3</v>
      </c>
      <c r="S109" s="15">
        <v>27</v>
      </c>
      <c r="T109" s="15">
        <v>1</v>
      </c>
      <c r="U109" s="15">
        <v>1</v>
      </c>
      <c r="V109" s="15">
        <v>1</v>
      </c>
      <c r="W109" s="15">
        <v>120000</v>
      </c>
      <c r="X109" s="15">
        <v>1</v>
      </c>
      <c r="Y109" s="15">
        <v>0</v>
      </c>
      <c r="Z109" s="15">
        <f t="shared" si="78"/>
        <v>0</v>
      </c>
      <c r="AA109" s="15">
        <f t="shared" si="51"/>
        <v>0</v>
      </c>
      <c r="AB109" s="15">
        <f t="shared" si="52"/>
        <v>1</v>
      </c>
      <c r="AC109" s="159">
        <v>8</v>
      </c>
      <c r="AD109" s="159">
        <v>5</v>
      </c>
      <c r="AE109" s="159">
        <v>15</v>
      </c>
      <c r="AF109" s="15">
        <v>9500</v>
      </c>
      <c r="AG109" s="27">
        <v>1900</v>
      </c>
      <c r="AH109" s="27">
        <f t="shared" si="53"/>
        <v>0.1875</v>
      </c>
      <c r="AI109" s="27">
        <f t="shared" si="54"/>
        <v>1</v>
      </c>
      <c r="AJ109" s="27">
        <f t="shared" si="55"/>
        <v>0.1875</v>
      </c>
      <c r="AQ109" s="15">
        <f t="shared" si="56"/>
        <v>0</v>
      </c>
      <c r="AR109" s="15">
        <f t="shared" si="57"/>
        <v>0</v>
      </c>
      <c r="AZ109" s="15">
        <f t="shared" si="58"/>
        <v>0</v>
      </c>
      <c r="BA109" s="15">
        <f t="shared" si="59"/>
        <v>0</v>
      </c>
      <c r="BC109" s="15">
        <v>2.5</v>
      </c>
      <c r="BD109" s="15">
        <v>4</v>
      </c>
      <c r="BE109" s="15">
        <v>3.3333333333333335</v>
      </c>
      <c r="BF109" s="15">
        <v>5</v>
      </c>
      <c r="BG109" s="15">
        <v>4.5</v>
      </c>
      <c r="BH109" s="15">
        <v>3.8666666666666671</v>
      </c>
      <c r="BI109" s="15">
        <v>1</v>
      </c>
      <c r="BJ109" s="15">
        <v>5</v>
      </c>
      <c r="BK109" s="15">
        <f t="shared" si="60"/>
        <v>0</v>
      </c>
      <c r="BL109" s="15">
        <f t="shared" si="61"/>
        <v>0</v>
      </c>
      <c r="BM109" s="15">
        <f t="shared" si="62"/>
        <v>0</v>
      </c>
      <c r="BN109" s="15" t="s">
        <v>1007</v>
      </c>
      <c r="BO109" s="15">
        <f t="shared" si="63"/>
        <v>0</v>
      </c>
      <c r="BP109" s="15">
        <f t="shared" si="64"/>
        <v>0</v>
      </c>
      <c r="BQ109" s="15">
        <f t="shared" si="65"/>
        <v>0</v>
      </c>
      <c r="BR109" s="15">
        <f t="shared" si="66"/>
        <v>0</v>
      </c>
      <c r="BU109" s="15">
        <f t="shared" si="67"/>
        <v>0</v>
      </c>
      <c r="BV109" s="15">
        <f t="shared" si="68"/>
        <v>0</v>
      </c>
      <c r="BW109" s="15">
        <f t="shared" si="69"/>
        <v>0</v>
      </c>
      <c r="BX109" s="15">
        <f t="shared" si="70"/>
        <v>0</v>
      </c>
      <c r="BY109" s="15" t="s">
        <v>1007</v>
      </c>
      <c r="BZ109" s="15" t="s">
        <v>1007</v>
      </c>
      <c r="CA109" s="15" t="s">
        <v>1007</v>
      </c>
      <c r="CB109" s="15" t="s">
        <v>1007</v>
      </c>
      <c r="CC109" s="15" t="s">
        <v>1007</v>
      </c>
      <c r="CD109" s="27">
        <v>2.8</v>
      </c>
      <c r="CE109" s="27">
        <v>3</v>
      </c>
      <c r="CF109" s="27">
        <v>1.75</v>
      </c>
      <c r="CG109" s="27">
        <v>2.8</v>
      </c>
      <c r="CH109" s="27">
        <v>2</v>
      </c>
      <c r="CI109" s="27">
        <v>2.25</v>
      </c>
      <c r="CJ109" s="27">
        <f t="shared" si="44"/>
        <v>2.4333333333333331</v>
      </c>
      <c r="CK109" s="15">
        <f t="shared" si="71"/>
        <v>-1.7999999999999998</v>
      </c>
      <c r="CL109" s="15">
        <f t="shared" si="72"/>
        <v>-0.66666666666666652</v>
      </c>
      <c r="CM109" s="15">
        <f t="shared" si="73"/>
        <v>-2.5</v>
      </c>
      <c r="CN109" s="15">
        <f t="shared" si="74"/>
        <v>-2</v>
      </c>
      <c r="CO109" s="15">
        <f t="shared" si="75"/>
        <v>-2.333333333333333</v>
      </c>
      <c r="CP109" s="15">
        <f t="shared" si="76"/>
        <v>-2.5</v>
      </c>
      <c r="CQ109" s="15">
        <f t="shared" si="77"/>
        <v>-1.9666666666666663</v>
      </c>
    </row>
    <row r="110" spans="1:95" x14ac:dyDescent="0.2">
      <c r="A110" s="15">
        <v>122</v>
      </c>
      <c r="B110" s="23">
        <v>1</v>
      </c>
      <c r="C110" s="15">
        <v>1</v>
      </c>
      <c r="D110" s="15">
        <f t="shared" si="45"/>
        <v>0</v>
      </c>
      <c r="E110" s="15">
        <f t="shared" si="79"/>
        <v>0</v>
      </c>
      <c r="F110" s="15">
        <f t="shared" si="80"/>
        <v>0</v>
      </c>
      <c r="G110" s="15">
        <f t="shared" si="81"/>
        <v>0</v>
      </c>
      <c r="H110" s="15">
        <f t="shared" si="82"/>
        <v>0</v>
      </c>
      <c r="I110" s="15">
        <v>1</v>
      </c>
      <c r="J110" s="15">
        <v>54</v>
      </c>
      <c r="K110" s="15">
        <v>5</v>
      </c>
      <c r="L110" s="15">
        <f t="shared" si="46"/>
        <v>0</v>
      </c>
      <c r="M110" s="15">
        <f t="shared" si="47"/>
        <v>0</v>
      </c>
      <c r="N110" s="15">
        <f t="shared" si="48"/>
        <v>0</v>
      </c>
      <c r="O110" s="15">
        <f t="shared" si="49"/>
        <v>0</v>
      </c>
      <c r="P110" s="15">
        <f t="shared" si="50"/>
        <v>0</v>
      </c>
      <c r="Q110" s="15">
        <v>2</v>
      </c>
      <c r="R110" s="15">
        <v>3</v>
      </c>
      <c r="S110" s="15">
        <v>2</v>
      </c>
      <c r="T110" s="15">
        <v>0</v>
      </c>
      <c r="U110" s="15">
        <v>0</v>
      </c>
      <c r="V110" s="15">
        <v>1</v>
      </c>
      <c r="W110" s="15">
        <v>400000</v>
      </c>
      <c r="X110" s="15">
        <v>0</v>
      </c>
      <c r="Y110" s="15">
        <v>1</v>
      </c>
      <c r="Z110" s="15">
        <f t="shared" si="78"/>
        <v>0</v>
      </c>
      <c r="AA110" s="15">
        <f t="shared" si="51"/>
        <v>0</v>
      </c>
      <c r="AB110" s="15">
        <f t="shared" si="52"/>
        <v>1</v>
      </c>
      <c r="AC110" s="15">
        <v>8</v>
      </c>
      <c r="AD110" s="15">
        <v>5</v>
      </c>
      <c r="AE110" s="15">
        <v>15</v>
      </c>
      <c r="AF110" s="15">
        <v>8000</v>
      </c>
      <c r="AG110" s="27">
        <v>1600</v>
      </c>
      <c r="AH110" s="27">
        <f t="shared" si="53"/>
        <v>0</v>
      </c>
      <c r="AI110" s="27">
        <f t="shared" si="54"/>
        <v>1</v>
      </c>
      <c r="AJ110" s="27">
        <f t="shared" si="55"/>
        <v>0</v>
      </c>
      <c r="AQ110" s="15">
        <f t="shared" si="56"/>
        <v>0</v>
      </c>
      <c r="AR110" s="15">
        <f t="shared" si="57"/>
        <v>0</v>
      </c>
      <c r="AZ110" s="15">
        <f t="shared" si="58"/>
        <v>0</v>
      </c>
      <c r="BA110" s="15">
        <f t="shared" si="59"/>
        <v>0</v>
      </c>
      <c r="BB110" s="15">
        <f>$AJ110</f>
        <v>0</v>
      </c>
      <c r="BC110" s="15">
        <v>1.25</v>
      </c>
      <c r="BD110" s="15">
        <v>1.6666666666666667</v>
      </c>
      <c r="BE110" s="15">
        <v>2</v>
      </c>
      <c r="BF110" s="15">
        <v>1</v>
      </c>
      <c r="BG110" s="15">
        <v>2.5</v>
      </c>
      <c r="BH110" s="15">
        <v>1.6833333333333336</v>
      </c>
      <c r="BI110" s="15">
        <v>1</v>
      </c>
      <c r="BJ110" s="15">
        <v>5</v>
      </c>
      <c r="BK110" s="15">
        <f t="shared" si="60"/>
        <v>0</v>
      </c>
      <c r="BL110" s="15">
        <f t="shared" si="61"/>
        <v>0</v>
      </c>
      <c r="BM110" s="15">
        <f t="shared" si="62"/>
        <v>0</v>
      </c>
      <c r="BN110" s="15" t="s">
        <v>1007</v>
      </c>
      <c r="BO110" s="15">
        <f t="shared" si="63"/>
        <v>0</v>
      </c>
      <c r="BP110" s="15">
        <f t="shared" si="64"/>
        <v>0</v>
      </c>
      <c r="BQ110" s="15">
        <f t="shared" si="65"/>
        <v>0</v>
      </c>
      <c r="BR110" s="15">
        <f t="shared" si="66"/>
        <v>0</v>
      </c>
      <c r="BU110" s="15">
        <f t="shared" si="67"/>
        <v>0</v>
      </c>
      <c r="BV110" s="15">
        <f t="shared" si="68"/>
        <v>0</v>
      </c>
      <c r="BW110" s="15">
        <f t="shared" si="69"/>
        <v>0</v>
      </c>
      <c r="BX110" s="15">
        <f t="shared" si="70"/>
        <v>0</v>
      </c>
      <c r="BY110" s="15" t="s">
        <v>1007</v>
      </c>
      <c r="BZ110" s="15" t="s">
        <v>1007</v>
      </c>
      <c r="CA110" s="15" t="s">
        <v>1007</v>
      </c>
      <c r="CB110" s="15" t="s">
        <v>1007</v>
      </c>
      <c r="CC110" s="15" t="s">
        <v>1007</v>
      </c>
      <c r="CD110" s="166">
        <v>4.5999999999999996</v>
      </c>
      <c r="CE110" s="166">
        <v>3.6666666666666665</v>
      </c>
      <c r="CF110" s="166">
        <v>4.25</v>
      </c>
      <c r="CG110" s="166">
        <v>4.8</v>
      </c>
      <c r="CH110" s="166">
        <v>4.333333333333333</v>
      </c>
      <c r="CI110" s="166">
        <v>4.75</v>
      </c>
      <c r="CJ110" s="27">
        <f t="shared" si="44"/>
        <v>4.3999999999999995</v>
      </c>
      <c r="CK110" s="15">
        <f t="shared" si="71"/>
        <v>0.99999999999999956</v>
      </c>
      <c r="CL110" s="15">
        <f t="shared" si="72"/>
        <v>0</v>
      </c>
      <c r="CM110" s="15">
        <f t="shared" si="73"/>
        <v>0.75</v>
      </c>
      <c r="CN110" s="15">
        <f t="shared" si="74"/>
        <v>1.1999999999999997</v>
      </c>
      <c r="CO110" s="15">
        <f t="shared" si="75"/>
        <v>1.333333333333333</v>
      </c>
      <c r="CP110" s="15">
        <f t="shared" si="76"/>
        <v>1.5</v>
      </c>
      <c r="CQ110" s="15">
        <f t="shared" si="77"/>
        <v>0.96388888888888813</v>
      </c>
    </row>
    <row r="111" spans="1:95" x14ac:dyDescent="0.2">
      <c r="A111" s="15">
        <v>122</v>
      </c>
      <c r="B111" s="23">
        <v>1</v>
      </c>
      <c r="C111" s="15">
        <v>1</v>
      </c>
      <c r="D111" s="15">
        <f t="shared" si="45"/>
        <v>0</v>
      </c>
      <c r="E111" s="15">
        <f t="shared" si="79"/>
        <v>0</v>
      </c>
      <c r="F111" s="15">
        <f t="shared" si="80"/>
        <v>0</v>
      </c>
      <c r="G111" s="15">
        <f t="shared" si="81"/>
        <v>0</v>
      </c>
      <c r="H111" s="15">
        <f t="shared" si="82"/>
        <v>0</v>
      </c>
      <c r="I111" s="15">
        <v>1</v>
      </c>
      <c r="J111" s="15">
        <v>54</v>
      </c>
      <c r="K111" s="15">
        <v>5</v>
      </c>
      <c r="L111" s="15">
        <f t="shared" si="46"/>
        <v>0</v>
      </c>
      <c r="M111" s="15">
        <f t="shared" si="47"/>
        <v>0</v>
      </c>
      <c r="N111" s="15">
        <f t="shared" si="48"/>
        <v>0</v>
      </c>
      <c r="O111" s="15">
        <f t="shared" si="49"/>
        <v>0</v>
      </c>
      <c r="P111" s="15">
        <f t="shared" si="50"/>
        <v>0</v>
      </c>
      <c r="Q111" s="15">
        <v>2</v>
      </c>
      <c r="R111" s="15">
        <v>3</v>
      </c>
      <c r="S111" s="15">
        <v>2</v>
      </c>
      <c r="T111" s="15">
        <v>0</v>
      </c>
      <c r="U111" s="15">
        <v>0</v>
      </c>
      <c r="V111" s="15">
        <v>1</v>
      </c>
      <c r="W111" s="15">
        <v>400000</v>
      </c>
      <c r="X111" s="15">
        <v>0</v>
      </c>
      <c r="Y111" s="15">
        <v>0</v>
      </c>
      <c r="Z111" s="15">
        <f t="shared" si="78"/>
        <v>0</v>
      </c>
      <c r="AA111" s="15">
        <f t="shared" si="51"/>
        <v>0</v>
      </c>
      <c r="AB111" s="15">
        <f t="shared" si="52"/>
        <v>1</v>
      </c>
      <c r="AC111" s="159">
        <v>8</v>
      </c>
      <c r="AD111" s="159">
        <v>5</v>
      </c>
      <c r="AE111" s="159">
        <v>15</v>
      </c>
      <c r="AF111" s="15">
        <v>8000</v>
      </c>
      <c r="AG111" s="27">
        <v>1600</v>
      </c>
      <c r="AH111" s="27">
        <f t="shared" si="53"/>
        <v>0.6</v>
      </c>
      <c r="AI111" s="27">
        <f t="shared" si="54"/>
        <v>1</v>
      </c>
      <c r="AJ111" s="27">
        <f t="shared" si="55"/>
        <v>0.6</v>
      </c>
      <c r="AQ111" s="15">
        <f t="shared" si="56"/>
        <v>0</v>
      </c>
      <c r="AR111" s="15">
        <f t="shared" si="57"/>
        <v>0</v>
      </c>
      <c r="AZ111" s="15">
        <f t="shared" si="58"/>
        <v>0</v>
      </c>
      <c r="BA111" s="15">
        <f t="shared" si="59"/>
        <v>0</v>
      </c>
      <c r="BC111" s="15">
        <v>1.25</v>
      </c>
      <c r="BD111" s="15">
        <v>1.6666666666666667</v>
      </c>
      <c r="BE111" s="15">
        <v>2</v>
      </c>
      <c r="BF111" s="15">
        <v>1</v>
      </c>
      <c r="BG111" s="15">
        <v>2.5</v>
      </c>
      <c r="BH111" s="15">
        <v>1.6833333333333336</v>
      </c>
      <c r="BI111" s="15">
        <v>1</v>
      </c>
      <c r="BJ111" s="15">
        <v>5</v>
      </c>
      <c r="BK111" s="15">
        <f t="shared" si="60"/>
        <v>0</v>
      </c>
      <c r="BL111" s="15">
        <f t="shared" si="61"/>
        <v>0</v>
      </c>
      <c r="BM111" s="15">
        <f t="shared" si="62"/>
        <v>0</v>
      </c>
      <c r="BN111" s="15" t="s">
        <v>1007</v>
      </c>
      <c r="BO111" s="15">
        <f t="shared" si="63"/>
        <v>0</v>
      </c>
      <c r="BP111" s="15">
        <f t="shared" si="64"/>
        <v>0</v>
      </c>
      <c r="BQ111" s="15">
        <f t="shared" si="65"/>
        <v>0</v>
      </c>
      <c r="BR111" s="15">
        <f t="shared" si="66"/>
        <v>0</v>
      </c>
      <c r="BU111" s="15">
        <f t="shared" si="67"/>
        <v>0</v>
      </c>
      <c r="BV111" s="15">
        <f t="shared" si="68"/>
        <v>0</v>
      </c>
      <c r="BW111" s="15">
        <f t="shared" si="69"/>
        <v>0</v>
      </c>
      <c r="BX111" s="15">
        <f t="shared" si="70"/>
        <v>0</v>
      </c>
      <c r="BY111" s="15" t="s">
        <v>1007</v>
      </c>
      <c r="BZ111" s="15" t="s">
        <v>1007</v>
      </c>
      <c r="CA111" s="15" t="s">
        <v>1007</v>
      </c>
      <c r="CB111" s="15" t="s">
        <v>1007</v>
      </c>
      <c r="CC111" s="15" t="s">
        <v>1007</v>
      </c>
      <c r="CD111" s="166">
        <v>3.6</v>
      </c>
      <c r="CE111" s="166">
        <v>3.6666666666666665</v>
      </c>
      <c r="CF111" s="166">
        <v>3.5</v>
      </c>
      <c r="CG111" s="166">
        <v>3.6</v>
      </c>
      <c r="CH111" s="166">
        <v>3</v>
      </c>
      <c r="CI111" s="166">
        <v>3.25</v>
      </c>
      <c r="CJ111" s="27">
        <f t="shared" si="44"/>
        <v>3.4361111111111113</v>
      </c>
      <c r="CK111" s="15">
        <f t="shared" si="71"/>
        <v>-1.4</v>
      </c>
      <c r="CL111" s="15">
        <f t="shared" si="72"/>
        <v>-1.3333333333333335</v>
      </c>
      <c r="CM111" s="15">
        <f t="shared" si="73"/>
        <v>-1.5</v>
      </c>
      <c r="CN111" s="15">
        <f t="shared" si="74"/>
        <v>-1.4</v>
      </c>
      <c r="CO111" s="15">
        <f t="shared" si="75"/>
        <v>-2</v>
      </c>
      <c r="CP111" s="15">
        <f t="shared" si="76"/>
        <v>-0.75</v>
      </c>
      <c r="CQ111" s="15">
        <f t="shared" si="77"/>
        <v>-1.3972222222222217</v>
      </c>
    </row>
    <row r="112" spans="1:95" x14ac:dyDescent="0.2">
      <c r="A112" s="15">
        <v>123</v>
      </c>
      <c r="B112" s="23">
        <v>1</v>
      </c>
      <c r="C112" s="15">
        <v>5</v>
      </c>
      <c r="D112" s="15">
        <f t="shared" si="45"/>
        <v>0</v>
      </c>
      <c r="E112" s="15">
        <f t="shared" si="79"/>
        <v>0</v>
      </c>
      <c r="F112" s="15">
        <f t="shared" si="80"/>
        <v>0</v>
      </c>
      <c r="G112" s="15">
        <f t="shared" si="81"/>
        <v>1</v>
      </c>
      <c r="H112" s="15">
        <f t="shared" si="82"/>
        <v>0</v>
      </c>
      <c r="I112" s="15">
        <v>1</v>
      </c>
      <c r="J112" s="15">
        <v>65</v>
      </c>
      <c r="K112" s="15">
        <v>5</v>
      </c>
      <c r="L112" s="15">
        <f t="shared" si="46"/>
        <v>0</v>
      </c>
      <c r="M112" s="15">
        <f t="shared" si="47"/>
        <v>0</v>
      </c>
      <c r="N112" s="15">
        <f t="shared" si="48"/>
        <v>0</v>
      </c>
      <c r="O112" s="15">
        <f t="shared" si="49"/>
        <v>0</v>
      </c>
      <c r="P112" s="15">
        <f t="shared" si="50"/>
        <v>0</v>
      </c>
      <c r="Q112" s="15">
        <v>2</v>
      </c>
      <c r="R112" s="15">
        <v>4</v>
      </c>
      <c r="S112" s="15">
        <v>6</v>
      </c>
      <c r="T112" s="15">
        <v>1</v>
      </c>
      <c r="U112" s="15">
        <v>0</v>
      </c>
      <c r="V112" s="15">
        <v>1</v>
      </c>
      <c r="W112" s="15">
        <v>300000</v>
      </c>
      <c r="X112" s="15">
        <v>0</v>
      </c>
      <c r="Y112" s="15">
        <v>1</v>
      </c>
      <c r="Z112" s="15">
        <f t="shared" si="78"/>
        <v>0</v>
      </c>
      <c r="AA112" s="15">
        <f t="shared" si="51"/>
        <v>0</v>
      </c>
      <c r="AB112" s="15">
        <f t="shared" si="52"/>
        <v>1</v>
      </c>
      <c r="AC112" s="15">
        <v>7</v>
      </c>
      <c r="AD112" s="15">
        <v>2</v>
      </c>
      <c r="AE112" s="15">
        <v>250</v>
      </c>
      <c r="AF112" s="15">
        <v>2000</v>
      </c>
      <c r="AG112" s="27">
        <v>1000</v>
      </c>
      <c r="AH112" s="27">
        <f t="shared" si="53"/>
        <v>0</v>
      </c>
      <c r="AI112" s="27">
        <f t="shared" si="54"/>
        <v>1</v>
      </c>
      <c r="AJ112" s="27">
        <f t="shared" si="55"/>
        <v>0</v>
      </c>
      <c r="AQ112" s="15">
        <f t="shared" si="56"/>
        <v>0</v>
      </c>
      <c r="AR112" s="15">
        <f t="shared" si="57"/>
        <v>0</v>
      </c>
      <c r="AZ112" s="15">
        <f t="shared" si="58"/>
        <v>0</v>
      </c>
      <c r="BA112" s="15">
        <f t="shared" si="59"/>
        <v>0</v>
      </c>
      <c r="BB112" s="15">
        <f>$AJ112</f>
        <v>0</v>
      </c>
      <c r="BC112" s="15">
        <v>1.25</v>
      </c>
      <c r="BD112" s="15">
        <v>1.6666666666666667</v>
      </c>
      <c r="BE112" s="15">
        <v>1.3333333333333333</v>
      </c>
      <c r="BF112" s="15">
        <v>1</v>
      </c>
      <c r="BG112" s="15">
        <v>1.5</v>
      </c>
      <c r="BH112" s="15">
        <v>1.35</v>
      </c>
      <c r="BI112" s="15">
        <v>1</v>
      </c>
      <c r="BJ112" s="15">
        <v>3</v>
      </c>
      <c r="BK112" s="15">
        <f t="shared" si="60"/>
        <v>0</v>
      </c>
      <c r="BL112" s="15">
        <f t="shared" si="61"/>
        <v>1</v>
      </c>
      <c r="BM112" s="15">
        <f t="shared" si="62"/>
        <v>0</v>
      </c>
      <c r="BN112" s="15">
        <v>3</v>
      </c>
      <c r="BO112" s="15">
        <f t="shared" si="63"/>
        <v>0</v>
      </c>
      <c r="BP112" s="15">
        <f t="shared" si="64"/>
        <v>1</v>
      </c>
      <c r="BQ112" s="15">
        <f t="shared" si="65"/>
        <v>0</v>
      </c>
      <c r="BR112" s="15">
        <f t="shared" si="66"/>
        <v>0</v>
      </c>
      <c r="BS112" s="15">
        <v>10</v>
      </c>
      <c r="BT112" s="15">
        <v>4</v>
      </c>
      <c r="BU112" s="15">
        <f t="shared" si="67"/>
        <v>0</v>
      </c>
      <c r="BV112" s="15">
        <f t="shared" si="68"/>
        <v>0</v>
      </c>
      <c r="BW112" s="15">
        <f t="shared" si="69"/>
        <v>1</v>
      </c>
      <c r="BX112" s="15">
        <f t="shared" si="70"/>
        <v>0</v>
      </c>
      <c r="BY112" s="15">
        <v>1</v>
      </c>
      <c r="BZ112" s="15">
        <v>1</v>
      </c>
      <c r="CA112" s="15">
        <v>1</v>
      </c>
      <c r="CB112" s="15">
        <v>1</v>
      </c>
      <c r="CC112" s="15">
        <v>1</v>
      </c>
      <c r="CD112" s="27">
        <v>5</v>
      </c>
      <c r="CE112" s="27">
        <v>5</v>
      </c>
      <c r="CF112" s="27">
        <v>5</v>
      </c>
      <c r="CG112" s="27">
        <v>5</v>
      </c>
      <c r="CH112" s="27">
        <v>5</v>
      </c>
      <c r="CI112" s="27">
        <v>4</v>
      </c>
      <c r="CJ112" s="27">
        <f t="shared" si="44"/>
        <v>4.833333333333333</v>
      </c>
      <c r="CK112" s="15">
        <f t="shared" si="71"/>
        <v>1</v>
      </c>
      <c r="CL112" s="15">
        <f t="shared" si="72"/>
        <v>0.66666666666666696</v>
      </c>
      <c r="CM112" s="15">
        <f t="shared" si="73"/>
        <v>0.75</v>
      </c>
      <c r="CN112" s="15">
        <f t="shared" si="74"/>
        <v>0.40000000000000036</v>
      </c>
      <c r="CO112" s="15">
        <f t="shared" si="75"/>
        <v>1.6666666666666665</v>
      </c>
      <c r="CP112" s="15">
        <f t="shared" si="76"/>
        <v>0</v>
      </c>
      <c r="CQ112" s="15">
        <f t="shared" si="77"/>
        <v>0.74722222222222268</v>
      </c>
    </row>
    <row r="113" spans="1:96" x14ac:dyDescent="0.2">
      <c r="A113" s="15">
        <v>123</v>
      </c>
      <c r="B113" s="23">
        <v>1</v>
      </c>
      <c r="C113" s="15">
        <v>5</v>
      </c>
      <c r="D113" s="15">
        <f t="shared" si="45"/>
        <v>0</v>
      </c>
      <c r="E113" s="15">
        <f t="shared" si="79"/>
        <v>0</v>
      </c>
      <c r="F113" s="15">
        <f t="shared" si="80"/>
        <v>0</v>
      </c>
      <c r="G113" s="15">
        <f t="shared" si="81"/>
        <v>1</v>
      </c>
      <c r="H113" s="15">
        <f t="shared" si="82"/>
        <v>0</v>
      </c>
      <c r="I113" s="15">
        <v>1</v>
      </c>
      <c r="J113" s="15">
        <v>65</v>
      </c>
      <c r="K113" s="15">
        <v>5</v>
      </c>
      <c r="L113" s="15">
        <f t="shared" si="46"/>
        <v>0</v>
      </c>
      <c r="M113" s="15">
        <f t="shared" si="47"/>
        <v>0</v>
      </c>
      <c r="N113" s="15">
        <f t="shared" si="48"/>
        <v>0</v>
      </c>
      <c r="O113" s="15">
        <f t="shared" si="49"/>
        <v>0</v>
      </c>
      <c r="P113" s="15">
        <f t="shared" si="50"/>
        <v>0</v>
      </c>
      <c r="Q113" s="15">
        <v>2</v>
      </c>
      <c r="R113" s="15">
        <v>4</v>
      </c>
      <c r="S113" s="15">
        <v>6</v>
      </c>
      <c r="T113" s="15">
        <v>1</v>
      </c>
      <c r="U113" s="15">
        <v>0</v>
      </c>
      <c r="V113" s="15">
        <v>1</v>
      </c>
      <c r="W113" s="15">
        <v>300000</v>
      </c>
      <c r="X113" s="15">
        <v>0</v>
      </c>
      <c r="Y113" s="15">
        <v>0</v>
      </c>
      <c r="Z113" s="15">
        <f t="shared" si="78"/>
        <v>0</v>
      </c>
      <c r="AA113" s="15">
        <f t="shared" si="51"/>
        <v>0</v>
      </c>
      <c r="AB113" s="15">
        <f t="shared" si="52"/>
        <v>1</v>
      </c>
      <c r="AC113" s="159">
        <v>7</v>
      </c>
      <c r="AD113" s="159">
        <v>2</v>
      </c>
      <c r="AE113" s="159">
        <v>250</v>
      </c>
      <c r="AF113" s="15">
        <v>2000</v>
      </c>
      <c r="AG113" s="27">
        <v>1000</v>
      </c>
      <c r="AH113" s="27">
        <f t="shared" si="53"/>
        <v>0.25</v>
      </c>
      <c r="AI113" s="27">
        <f t="shared" si="54"/>
        <v>1</v>
      </c>
      <c r="AJ113" s="27">
        <f t="shared" si="55"/>
        <v>0.25</v>
      </c>
      <c r="AQ113" s="15">
        <f t="shared" si="56"/>
        <v>0</v>
      </c>
      <c r="AR113" s="15">
        <f t="shared" si="57"/>
        <v>0</v>
      </c>
      <c r="AZ113" s="15">
        <f t="shared" si="58"/>
        <v>0</v>
      </c>
      <c r="BA113" s="15">
        <f t="shared" si="59"/>
        <v>0</v>
      </c>
      <c r="BC113" s="15">
        <v>1.25</v>
      </c>
      <c r="BD113" s="15">
        <v>1.6666666666666667</v>
      </c>
      <c r="BE113" s="15">
        <v>1.3333333333333333</v>
      </c>
      <c r="BF113" s="15">
        <v>1</v>
      </c>
      <c r="BG113" s="15">
        <v>1.5</v>
      </c>
      <c r="BH113" s="15">
        <v>1.35</v>
      </c>
      <c r="BI113" s="15">
        <v>1</v>
      </c>
      <c r="BJ113" s="15">
        <v>3</v>
      </c>
      <c r="BK113" s="15">
        <f t="shared" si="60"/>
        <v>0</v>
      </c>
      <c r="BL113" s="15">
        <f t="shared" si="61"/>
        <v>1</v>
      </c>
      <c r="BM113" s="15">
        <f t="shared" si="62"/>
        <v>0</v>
      </c>
      <c r="BN113" s="15">
        <v>3</v>
      </c>
      <c r="BO113" s="15">
        <f t="shared" si="63"/>
        <v>0</v>
      </c>
      <c r="BP113" s="15">
        <f t="shared" si="64"/>
        <v>1</v>
      </c>
      <c r="BQ113" s="15">
        <f t="shared" si="65"/>
        <v>0</v>
      </c>
      <c r="BR113" s="15">
        <f t="shared" si="66"/>
        <v>0</v>
      </c>
      <c r="BS113" s="15">
        <v>10</v>
      </c>
      <c r="BT113" s="15">
        <v>4</v>
      </c>
      <c r="BU113" s="15">
        <f t="shared" si="67"/>
        <v>0</v>
      </c>
      <c r="BV113" s="15">
        <f t="shared" si="68"/>
        <v>0</v>
      </c>
      <c r="BW113" s="15">
        <f t="shared" si="69"/>
        <v>1</v>
      </c>
      <c r="BX113" s="15">
        <f t="shared" si="70"/>
        <v>0</v>
      </c>
      <c r="BY113" s="15">
        <v>1</v>
      </c>
      <c r="BZ113" s="15">
        <v>1</v>
      </c>
      <c r="CA113" s="15">
        <v>1</v>
      </c>
      <c r="CB113" s="15">
        <v>1</v>
      </c>
      <c r="CC113" s="15">
        <v>1</v>
      </c>
      <c r="CD113" s="27">
        <v>4</v>
      </c>
      <c r="CE113" s="27">
        <v>4.333333333333333</v>
      </c>
      <c r="CF113" s="27">
        <v>4.25</v>
      </c>
      <c r="CG113" s="27">
        <v>4.5999999999999996</v>
      </c>
      <c r="CH113" s="27">
        <v>3.3333333333333335</v>
      </c>
      <c r="CI113" s="27">
        <v>4</v>
      </c>
      <c r="CJ113" s="27">
        <f t="shared" si="44"/>
        <v>4.0861111111111104</v>
      </c>
      <c r="CK113" s="15">
        <f t="shared" si="71"/>
        <v>-0.40000000000000036</v>
      </c>
      <c r="CL113" s="15">
        <f t="shared" si="72"/>
        <v>0</v>
      </c>
      <c r="CM113" s="15">
        <f t="shared" si="73"/>
        <v>-0.5</v>
      </c>
      <c r="CN113" s="15">
        <f t="shared" si="74"/>
        <v>0.19999999999999929</v>
      </c>
      <c r="CO113" s="15">
        <f t="shared" si="75"/>
        <v>-0.33333333333333304</v>
      </c>
      <c r="CP113" s="15">
        <f t="shared" si="76"/>
        <v>-0.25</v>
      </c>
      <c r="CQ113" s="15">
        <f t="shared" si="77"/>
        <v>-0.21388888888888946</v>
      </c>
    </row>
    <row r="114" spans="1:96" x14ac:dyDescent="0.2">
      <c r="A114" s="15">
        <v>124</v>
      </c>
      <c r="B114" s="23">
        <v>1</v>
      </c>
      <c r="C114" s="15">
        <v>1</v>
      </c>
      <c r="D114" s="15">
        <f t="shared" si="45"/>
        <v>0</v>
      </c>
      <c r="E114" s="15">
        <f t="shared" si="79"/>
        <v>0</v>
      </c>
      <c r="F114" s="15">
        <f t="shared" si="80"/>
        <v>0</v>
      </c>
      <c r="G114" s="15">
        <f t="shared" si="81"/>
        <v>0</v>
      </c>
      <c r="H114" s="15">
        <f t="shared" si="82"/>
        <v>0</v>
      </c>
      <c r="I114" s="15">
        <v>1</v>
      </c>
      <c r="J114" s="15">
        <v>61</v>
      </c>
      <c r="K114" s="15">
        <v>3</v>
      </c>
      <c r="L114" s="15">
        <f t="shared" si="46"/>
        <v>0</v>
      </c>
      <c r="M114" s="15">
        <f t="shared" si="47"/>
        <v>0</v>
      </c>
      <c r="N114" s="15">
        <f t="shared" si="48"/>
        <v>0</v>
      </c>
      <c r="O114" s="15">
        <f t="shared" si="49"/>
        <v>1</v>
      </c>
      <c r="P114" s="15">
        <f t="shared" si="50"/>
        <v>0</v>
      </c>
      <c r="Q114" s="15">
        <v>2</v>
      </c>
      <c r="R114" s="15">
        <v>4</v>
      </c>
      <c r="S114" s="15">
        <v>12</v>
      </c>
      <c r="T114" s="15">
        <v>0</v>
      </c>
      <c r="U114" s="15">
        <v>0</v>
      </c>
      <c r="V114" s="15">
        <v>1</v>
      </c>
      <c r="W114" s="15">
        <v>400000</v>
      </c>
      <c r="X114" s="15">
        <v>0</v>
      </c>
      <c r="Y114" s="15">
        <v>1</v>
      </c>
      <c r="Z114" s="15">
        <f t="shared" si="78"/>
        <v>0</v>
      </c>
      <c r="AA114" s="15">
        <f t="shared" si="51"/>
        <v>0</v>
      </c>
      <c r="AB114" s="15">
        <f t="shared" si="52"/>
        <v>1</v>
      </c>
      <c r="AC114" s="15">
        <v>7</v>
      </c>
      <c r="AD114" s="15">
        <v>1</v>
      </c>
      <c r="AE114" s="15">
        <v>250</v>
      </c>
      <c r="AF114" s="15">
        <v>800</v>
      </c>
      <c r="AG114" s="27">
        <v>800</v>
      </c>
      <c r="AH114" s="27">
        <f t="shared" si="53"/>
        <v>0</v>
      </c>
      <c r="AI114" s="27">
        <f t="shared" si="54"/>
        <v>0.5</v>
      </c>
      <c r="AJ114" s="27">
        <f t="shared" si="55"/>
        <v>0</v>
      </c>
      <c r="AK114" s="15">
        <v>7</v>
      </c>
      <c r="AL114" s="15">
        <v>1</v>
      </c>
      <c r="AM114" s="15">
        <v>250</v>
      </c>
      <c r="AN114" s="15">
        <v>150</v>
      </c>
      <c r="AO114" s="15">
        <v>150</v>
      </c>
      <c r="AP114" s="15">
        <f>($AO114-$AO115)/$AO115</f>
        <v>0</v>
      </c>
      <c r="AQ114" s="15">
        <f t="shared" si="56"/>
        <v>0.5</v>
      </c>
      <c r="AR114" s="15">
        <f t="shared" si="57"/>
        <v>0</v>
      </c>
      <c r="AZ114" s="15">
        <f t="shared" si="58"/>
        <v>0</v>
      </c>
      <c r="BA114" s="15">
        <f t="shared" si="59"/>
        <v>0</v>
      </c>
      <c r="BB114" s="15">
        <f>$AJ114</f>
        <v>0</v>
      </c>
      <c r="BC114" s="15">
        <v>1.5</v>
      </c>
      <c r="BD114" s="15">
        <v>1.3333333333333333</v>
      </c>
      <c r="BE114" s="15">
        <v>1.6666666666666667</v>
      </c>
      <c r="BF114" s="15">
        <v>2</v>
      </c>
      <c r="BG114" s="15">
        <v>2</v>
      </c>
      <c r="BH114" s="15">
        <v>1.7</v>
      </c>
      <c r="BI114" s="15">
        <v>1</v>
      </c>
      <c r="BJ114" s="15">
        <v>5</v>
      </c>
      <c r="BK114" s="15">
        <f t="shared" si="60"/>
        <v>0</v>
      </c>
      <c r="BL114" s="15">
        <f t="shared" si="61"/>
        <v>0</v>
      </c>
      <c r="BM114" s="15">
        <f t="shared" si="62"/>
        <v>0</v>
      </c>
      <c r="BN114" s="15" t="s">
        <v>1007</v>
      </c>
      <c r="BO114" s="15">
        <f t="shared" si="63"/>
        <v>0</v>
      </c>
      <c r="BP114" s="15">
        <f t="shared" si="64"/>
        <v>0</v>
      </c>
      <c r="BQ114" s="15">
        <f t="shared" si="65"/>
        <v>0</v>
      </c>
      <c r="BR114" s="15">
        <f t="shared" si="66"/>
        <v>0</v>
      </c>
      <c r="BU114" s="15">
        <f t="shared" si="67"/>
        <v>0</v>
      </c>
      <c r="BV114" s="15">
        <f t="shared" si="68"/>
        <v>0</v>
      </c>
      <c r="BW114" s="15">
        <f t="shared" si="69"/>
        <v>0</v>
      </c>
      <c r="BX114" s="15">
        <f t="shared" si="70"/>
        <v>0</v>
      </c>
      <c r="BY114" s="15" t="s">
        <v>1007</v>
      </c>
      <c r="BZ114" s="15" t="s">
        <v>1007</v>
      </c>
      <c r="CA114" s="15" t="s">
        <v>1007</v>
      </c>
      <c r="CB114" s="15" t="s">
        <v>1007</v>
      </c>
      <c r="CC114" s="15" t="s">
        <v>1007</v>
      </c>
      <c r="CD114" s="166">
        <v>4.4000000000000004</v>
      </c>
      <c r="CE114" s="166">
        <v>4.333333333333333</v>
      </c>
      <c r="CF114" s="166">
        <v>4.75</v>
      </c>
      <c r="CG114" s="166">
        <v>4.4000000000000004</v>
      </c>
      <c r="CH114" s="166">
        <v>3.6666666666666665</v>
      </c>
      <c r="CI114" s="166">
        <v>4.25</v>
      </c>
      <c r="CJ114" s="27">
        <f t="shared" si="44"/>
        <v>4.3</v>
      </c>
      <c r="CK114" s="15">
        <f t="shared" si="71"/>
        <v>1.2000000000000002</v>
      </c>
      <c r="CL114" s="15">
        <f t="shared" si="72"/>
        <v>1.333333333333333</v>
      </c>
      <c r="CM114" s="15">
        <f t="shared" si="73"/>
        <v>1.75</v>
      </c>
      <c r="CN114" s="15">
        <f t="shared" si="74"/>
        <v>0.80000000000000027</v>
      </c>
      <c r="CO114" s="15">
        <f t="shared" si="75"/>
        <v>1.6666666666666665</v>
      </c>
      <c r="CP114" s="15">
        <f t="shared" si="76"/>
        <v>3</v>
      </c>
      <c r="CQ114" s="15">
        <f t="shared" si="77"/>
        <v>1.6250000000000004</v>
      </c>
    </row>
    <row r="115" spans="1:96" x14ac:dyDescent="0.2">
      <c r="A115" s="15">
        <v>124</v>
      </c>
      <c r="B115" s="23">
        <v>1</v>
      </c>
      <c r="C115" s="15">
        <v>1</v>
      </c>
      <c r="D115" s="15">
        <f t="shared" si="45"/>
        <v>0</v>
      </c>
      <c r="E115" s="15">
        <f t="shared" si="79"/>
        <v>0</v>
      </c>
      <c r="F115" s="15">
        <f t="shared" si="80"/>
        <v>0</v>
      </c>
      <c r="G115" s="15">
        <f t="shared" si="81"/>
        <v>0</v>
      </c>
      <c r="H115" s="15">
        <f t="shared" si="82"/>
        <v>0</v>
      </c>
      <c r="I115" s="15">
        <v>1</v>
      </c>
      <c r="J115" s="15">
        <v>61</v>
      </c>
      <c r="K115" s="15">
        <v>3</v>
      </c>
      <c r="L115" s="15">
        <f t="shared" si="46"/>
        <v>0</v>
      </c>
      <c r="M115" s="15">
        <f t="shared" si="47"/>
        <v>0</v>
      </c>
      <c r="N115" s="15">
        <f t="shared" si="48"/>
        <v>0</v>
      </c>
      <c r="O115" s="15">
        <f t="shared" si="49"/>
        <v>1</v>
      </c>
      <c r="P115" s="15">
        <f t="shared" si="50"/>
        <v>0</v>
      </c>
      <c r="Q115" s="15">
        <v>2</v>
      </c>
      <c r="R115" s="15">
        <v>4</v>
      </c>
      <c r="S115" s="15">
        <v>12</v>
      </c>
      <c r="T115" s="15">
        <v>0</v>
      </c>
      <c r="U115" s="15">
        <v>0</v>
      </c>
      <c r="V115" s="15">
        <v>1</v>
      </c>
      <c r="W115" s="15">
        <v>400000</v>
      </c>
      <c r="X115" s="15">
        <v>0</v>
      </c>
      <c r="Y115" s="15">
        <v>0</v>
      </c>
      <c r="Z115" s="15">
        <f t="shared" si="78"/>
        <v>0</v>
      </c>
      <c r="AA115" s="15">
        <f t="shared" si="51"/>
        <v>0</v>
      </c>
      <c r="AB115" s="15">
        <f t="shared" si="52"/>
        <v>1</v>
      </c>
      <c r="AC115" s="159">
        <v>7</v>
      </c>
      <c r="AD115" s="159">
        <v>1</v>
      </c>
      <c r="AE115" s="159">
        <v>250</v>
      </c>
      <c r="AF115" s="15">
        <v>800</v>
      </c>
      <c r="AG115" s="27">
        <v>800</v>
      </c>
      <c r="AH115" s="27">
        <f t="shared" si="53"/>
        <v>0.94285714285714295</v>
      </c>
      <c r="AI115" s="27">
        <f t="shared" si="54"/>
        <v>0.5</v>
      </c>
      <c r="AJ115" s="27">
        <f t="shared" si="55"/>
        <v>0.47142857142857147</v>
      </c>
      <c r="AK115" s="15">
        <v>7</v>
      </c>
      <c r="AL115" s="15">
        <v>1</v>
      </c>
      <c r="AM115" s="15">
        <v>250</v>
      </c>
      <c r="AN115" s="15">
        <v>150</v>
      </c>
      <c r="AO115" s="15">
        <v>150</v>
      </c>
      <c r="AQ115" s="15">
        <f t="shared" si="56"/>
        <v>0.5</v>
      </c>
      <c r="AR115" s="15">
        <f t="shared" si="57"/>
        <v>0</v>
      </c>
      <c r="AZ115" s="15">
        <f t="shared" si="58"/>
        <v>0</v>
      </c>
      <c r="BA115" s="15">
        <f t="shared" si="59"/>
        <v>0</v>
      </c>
      <c r="BC115" s="15">
        <v>1.5</v>
      </c>
      <c r="BD115" s="15">
        <v>1.3333333333333333</v>
      </c>
      <c r="BE115" s="15">
        <v>1.6666666666666667</v>
      </c>
      <c r="BF115" s="15">
        <v>2</v>
      </c>
      <c r="BG115" s="15">
        <v>2</v>
      </c>
      <c r="BH115" s="15">
        <v>1.7</v>
      </c>
      <c r="BI115" s="15">
        <v>1</v>
      </c>
      <c r="BJ115" s="15">
        <v>5</v>
      </c>
      <c r="BK115" s="15">
        <f t="shared" si="60"/>
        <v>0</v>
      </c>
      <c r="BL115" s="15">
        <f t="shared" si="61"/>
        <v>0</v>
      </c>
      <c r="BM115" s="15">
        <f t="shared" si="62"/>
        <v>0</v>
      </c>
      <c r="BN115" s="15" t="s">
        <v>1007</v>
      </c>
      <c r="BO115" s="15">
        <f t="shared" si="63"/>
        <v>0</v>
      </c>
      <c r="BP115" s="15">
        <f t="shared" si="64"/>
        <v>0</v>
      </c>
      <c r="BQ115" s="15">
        <f t="shared" si="65"/>
        <v>0</v>
      </c>
      <c r="BR115" s="15">
        <f t="shared" si="66"/>
        <v>0</v>
      </c>
      <c r="BU115" s="15">
        <f t="shared" si="67"/>
        <v>0</v>
      </c>
      <c r="BV115" s="15">
        <f t="shared" si="68"/>
        <v>0</v>
      </c>
      <c r="BW115" s="15">
        <f t="shared" si="69"/>
        <v>0</v>
      </c>
      <c r="BX115" s="15">
        <f t="shared" si="70"/>
        <v>0</v>
      </c>
      <c r="BY115" s="15" t="s">
        <v>1007</v>
      </c>
      <c r="BZ115" s="15" t="s">
        <v>1007</v>
      </c>
      <c r="CA115" s="15" t="s">
        <v>1007</v>
      </c>
      <c r="CB115" s="15" t="s">
        <v>1007</v>
      </c>
      <c r="CC115" s="15" t="s">
        <v>1007</v>
      </c>
      <c r="CD115" s="166">
        <v>3.2</v>
      </c>
      <c r="CE115" s="166">
        <v>3</v>
      </c>
      <c r="CF115" s="166">
        <v>3</v>
      </c>
      <c r="CG115" s="166">
        <v>3.6</v>
      </c>
      <c r="CH115" s="166">
        <v>2</v>
      </c>
      <c r="CI115" s="166">
        <v>1.25</v>
      </c>
      <c r="CJ115" s="27">
        <f t="shared" si="44"/>
        <v>2.6749999999999994</v>
      </c>
      <c r="CK115" s="15">
        <f t="shared" si="71"/>
        <v>-1.5999999999999996</v>
      </c>
      <c r="CL115" s="15">
        <f t="shared" si="72"/>
        <v>-1</v>
      </c>
      <c r="CM115" s="15">
        <f t="shared" si="73"/>
        <v>-1.5</v>
      </c>
      <c r="CN115" s="15">
        <f t="shared" si="74"/>
        <v>-0.80000000000000027</v>
      </c>
      <c r="CO115" s="15">
        <f t="shared" si="75"/>
        <v>-2.333333333333333</v>
      </c>
      <c r="CP115" s="15">
        <f t="shared" si="76"/>
        <v>-3.25</v>
      </c>
      <c r="CQ115" s="15">
        <f t="shared" si="77"/>
        <v>-1.7472222222222231</v>
      </c>
    </row>
    <row r="116" spans="1:96" x14ac:dyDescent="0.2">
      <c r="A116" s="15">
        <v>127</v>
      </c>
      <c r="B116" s="23">
        <v>1</v>
      </c>
      <c r="C116" s="15">
        <v>3</v>
      </c>
      <c r="D116" s="15">
        <f t="shared" si="45"/>
        <v>0</v>
      </c>
      <c r="E116" s="15">
        <f t="shared" si="79"/>
        <v>1</v>
      </c>
      <c r="F116" s="15">
        <f t="shared" si="80"/>
        <v>0</v>
      </c>
      <c r="G116" s="15">
        <f t="shared" si="81"/>
        <v>0</v>
      </c>
      <c r="H116" s="15">
        <f t="shared" si="82"/>
        <v>0</v>
      </c>
      <c r="I116" s="15">
        <v>1</v>
      </c>
      <c r="J116" s="15">
        <v>55</v>
      </c>
      <c r="K116" s="15">
        <v>4</v>
      </c>
      <c r="L116" s="15">
        <f t="shared" si="46"/>
        <v>0</v>
      </c>
      <c r="M116" s="15">
        <f t="shared" si="47"/>
        <v>0</v>
      </c>
      <c r="N116" s="15">
        <f t="shared" si="48"/>
        <v>0</v>
      </c>
      <c r="O116" s="15">
        <f t="shared" si="49"/>
        <v>0</v>
      </c>
      <c r="P116" s="15">
        <f t="shared" si="50"/>
        <v>1</v>
      </c>
      <c r="Q116" s="15">
        <v>2</v>
      </c>
      <c r="R116" s="15">
        <v>5</v>
      </c>
      <c r="S116" s="15">
        <v>10</v>
      </c>
      <c r="T116" s="15">
        <v>1</v>
      </c>
      <c r="U116" s="15">
        <v>0</v>
      </c>
      <c r="V116" s="15">
        <v>1</v>
      </c>
      <c r="W116" s="15">
        <v>10000</v>
      </c>
      <c r="X116" s="15">
        <v>1</v>
      </c>
      <c r="Y116" s="15">
        <v>1</v>
      </c>
      <c r="Z116" s="15">
        <f t="shared" si="78"/>
        <v>0</v>
      </c>
      <c r="AA116" s="15">
        <f t="shared" si="51"/>
        <v>0</v>
      </c>
      <c r="AB116" s="15">
        <f t="shared" si="52"/>
        <v>0</v>
      </c>
      <c r="AC116" s="15">
        <v>1</v>
      </c>
      <c r="AD116" s="15">
        <v>17</v>
      </c>
      <c r="AE116" s="15">
        <v>16</v>
      </c>
      <c r="AF116" s="15">
        <v>7000</v>
      </c>
      <c r="AG116" s="27">
        <v>411.76470588235293</v>
      </c>
      <c r="AH116" s="27">
        <f t="shared" si="53"/>
        <v>0</v>
      </c>
      <c r="AI116" s="27">
        <f t="shared" si="54"/>
        <v>1</v>
      </c>
      <c r="AJ116" s="27">
        <f t="shared" si="55"/>
        <v>0</v>
      </c>
      <c r="AQ116" s="15">
        <f t="shared" si="56"/>
        <v>0</v>
      </c>
      <c r="AR116" s="15">
        <f t="shared" si="57"/>
        <v>0</v>
      </c>
      <c r="AZ116" s="15">
        <f t="shared" si="58"/>
        <v>0</v>
      </c>
      <c r="BA116" s="15">
        <f t="shared" si="59"/>
        <v>0</v>
      </c>
      <c r="BB116" s="15">
        <f>$AJ116</f>
        <v>0</v>
      </c>
      <c r="BC116" s="15">
        <v>1.5</v>
      </c>
      <c r="BD116" s="15">
        <v>2.6666666666666665</v>
      </c>
      <c r="BE116" s="15">
        <v>2</v>
      </c>
      <c r="BF116" s="15">
        <v>1.5</v>
      </c>
      <c r="BG116" s="15">
        <v>2.5</v>
      </c>
      <c r="BH116" s="15">
        <v>2.0333333333333332</v>
      </c>
      <c r="BI116" s="15">
        <v>4</v>
      </c>
      <c r="BJ116" s="15">
        <v>5</v>
      </c>
      <c r="BK116" s="15">
        <f t="shared" si="60"/>
        <v>0</v>
      </c>
      <c r="BL116" s="15">
        <f t="shared" si="61"/>
        <v>0</v>
      </c>
      <c r="BM116" s="15">
        <f t="shared" si="62"/>
        <v>0</v>
      </c>
      <c r="BN116" s="15" t="s">
        <v>1007</v>
      </c>
      <c r="BO116" s="15">
        <f t="shared" si="63"/>
        <v>0</v>
      </c>
      <c r="BP116" s="15">
        <f t="shared" si="64"/>
        <v>0</v>
      </c>
      <c r="BQ116" s="15">
        <f t="shared" si="65"/>
        <v>0</v>
      </c>
      <c r="BR116" s="15">
        <f t="shared" si="66"/>
        <v>0</v>
      </c>
      <c r="BU116" s="15">
        <f t="shared" si="67"/>
        <v>0</v>
      </c>
      <c r="BV116" s="15">
        <f t="shared" si="68"/>
        <v>0</v>
      </c>
      <c r="BW116" s="15">
        <f t="shared" si="69"/>
        <v>0</v>
      </c>
      <c r="BX116" s="15">
        <f t="shared" si="70"/>
        <v>0</v>
      </c>
      <c r="BY116" s="15" t="s">
        <v>1007</v>
      </c>
      <c r="BZ116" s="15" t="s">
        <v>1007</v>
      </c>
      <c r="CA116" s="15" t="s">
        <v>1007</v>
      </c>
      <c r="CB116" s="15" t="s">
        <v>1007</v>
      </c>
      <c r="CC116" s="15" t="s">
        <v>1007</v>
      </c>
      <c r="CD116" s="166">
        <v>4.8</v>
      </c>
      <c r="CE116" s="166">
        <v>4</v>
      </c>
      <c r="CF116" s="166">
        <v>4.5</v>
      </c>
      <c r="CG116" s="166">
        <v>4.4000000000000004</v>
      </c>
      <c r="CH116" s="166">
        <v>4.333333333333333</v>
      </c>
      <c r="CI116" s="166">
        <v>4.5</v>
      </c>
      <c r="CJ116" s="27">
        <f t="shared" si="44"/>
        <v>4.4222222222222225</v>
      </c>
      <c r="CK116" s="15">
        <f t="shared" si="71"/>
        <v>0</v>
      </c>
      <c r="CL116" s="15">
        <f t="shared" si="72"/>
        <v>0.33333333333333348</v>
      </c>
      <c r="CM116" s="15">
        <f t="shared" si="73"/>
        <v>0.5</v>
      </c>
      <c r="CN116" s="15">
        <f t="shared" si="74"/>
        <v>0.20000000000000018</v>
      </c>
      <c r="CO116" s="15">
        <f t="shared" si="75"/>
        <v>0.99999999999999956</v>
      </c>
      <c r="CP116" s="15">
        <f t="shared" si="76"/>
        <v>0</v>
      </c>
      <c r="CQ116" s="15">
        <f t="shared" si="77"/>
        <v>0.33888888888888946</v>
      </c>
    </row>
    <row r="117" spans="1:96" ht="17.75" customHeight="1" x14ac:dyDescent="0.2">
      <c r="A117" s="15">
        <v>127</v>
      </c>
      <c r="B117" s="23">
        <v>1</v>
      </c>
      <c r="C117" s="15">
        <v>3</v>
      </c>
      <c r="D117" s="15">
        <f t="shared" si="45"/>
        <v>0</v>
      </c>
      <c r="E117" s="15">
        <f t="shared" si="79"/>
        <v>1</v>
      </c>
      <c r="F117" s="15">
        <f t="shared" si="80"/>
        <v>0</v>
      </c>
      <c r="G117" s="15">
        <f t="shared" si="81"/>
        <v>0</v>
      </c>
      <c r="H117" s="15">
        <f t="shared" si="82"/>
        <v>0</v>
      </c>
      <c r="I117" s="15">
        <v>1</v>
      </c>
      <c r="J117" s="15">
        <v>55</v>
      </c>
      <c r="K117" s="15">
        <v>4</v>
      </c>
      <c r="L117" s="15">
        <f t="shared" si="46"/>
        <v>0</v>
      </c>
      <c r="M117" s="15">
        <f t="shared" si="47"/>
        <v>0</v>
      </c>
      <c r="N117" s="15">
        <f t="shared" si="48"/>
        <v>0</v>
      </c>
      <c r="O117" s="15">
        <f t="shared" si="49"/>
        <v>0</v>
      </c>
      <c r="P117" s="15">
        <f t="shared" si="50"/>
        <v>1</v>
      </c>
      <c r="Q117" s="15">
        <v>2</v>
      </c>
      <c r="R117" s="15">
        <v>5</v>
      </c>
      <c r="S117" s="15">
        <v>10</v>
      </c>
      <c r="T117" s="15">
        <v>1</v>
      </c>
      <c r="U117" s="15">
        <v>0</v>
      </c>
      <c r="V117" s="15">
        <v>1</v>
      </c>
      <c r="W117" s="15">
        <v>10000</v>
      </c>
      <c r="X117" s="15">
        <v>1</v>
      </c>
      <c r="Y117" s="15">
        <v>0</v>
      </c>
      <c r="Z117" s="15">
        <f t="shared" si="78"/>
        <v>0</v>
      </c>
      <c r="AA117" s="15">
        <f t="shared" si="51"/>
        <v>0</v>
      </c>
      <c r="AB117" s="15">
        <f t="shared" si="52"/>
        <v>0</v>
      </c>
      <c r="AC117" s="159">
        <v>1</v>
      </c>
      <c r="AD117" s="159">
        <v>17</v>
      </c>
      <c r="AE117" s="159">
        <v>15</v>
      </c>
      <c r="AF117" s="15">
        <v>7000</v>
      </c>
      <c r="AG117" s="27">
        <v>411.76470588235293</v>
      </c>
      <c r="AH117" s="27">
        <f t="shared" si="53"/>
        <v>-0.96705882352941175</v>
      </c>
      <c r="AI117" s="27">
        <f t="shared" si="54"/>
        <v>1</v>
      </c>
      <c r="AJ117" s="27">
        <f t="shared" si="55"/>
        <v>-0.96705882352941175</v>
      </c>
      <c r="AQ117" s="15">
        <f t="shared" si="56"/>
        <v>0</v>
      </c>
      <c r="AR117" s="15">
        <f t="shared" si="57"/>
        <v>0</v>
      </c>
      <c r="AZ117" s="15">
        <f t="shared" si="58"/>
        <v>0</v>
      </c>
      <c r="BA117" s="15">
        <f t="shared" si="59"/>
        <v>0</v>
      </c>
      <c r="BC117" s="15">
        <v>1.5</v>
      </c>
      <c r="BD117" s="15">
        <v>2.6666666666666665</v>
      </c>
      <c r="BE117" s="15">
        <v>2</v>
      </c>
      <c r="BF117" s="15">
        <v>1.5</v>
      </c>
      <c r="BG117" s="15">
        <v>2.5</v>
      </c>
      <c r="BH117" s="15">
        <v>2.0333333333333332</v>
      </c>
      <c r="BI117" s="15">
        <v>4</v>
      </c>
      <c r="BJ117" s="15">
        <v>5</v>
      </c>
      <c r="BK117" s="15">
        <f t="shared" si="60"/>
        <v>0</v>
      </c>
      <c r="BL117" s="15">
        <f t="shared" si="61"/>
        <v>0</v>
      </c>
      <c r="BM117" s="15">
        <f t="shared" si="62"/>
        <v>0</v>
      </c>
      <c r="BN117" s="15" t="s">
        <v>1007</v>
      </c>
      <c r="BO117" s="15">
        <f t="shared" si="63"/>
        <v>0</v>
      </c>
      <c r="BP117" s="15">
        <f t="shared" si="64"/>
        <v>0</v>
      </c>
      <c r="BQ117" s="15">
        <f t="shared" si="65"/>
        <v>0</v>
      </c>
      <c r="BR117" s="15">
        <f t="shared" si="66"/>
        <v>0</v>
      </c>
      <c r="BU117" s="15">
        <f t="shared" si="67"/>
        <v>0</v>
      </c>
      <c r="BV117" s="15">
        <f t="shared" si="68"/>
        <v>0</v>
      </c>
      <c r="BW117" s="15">
        <f t="shared" si="69"/>
        <v>0</v>
      </c>
      <c r="BX117" s="15">
        <f t="shared" si="70"/>
        <v>0</v>
      </c>
      <c r="BY117" s="15" t="s">
        <v>1007</v>
      </c>
      <c r="BZ117" s="15" t="s">
        <v>1007</v>
      </c>
      <c r="CA117" s="15" t="s">
        <v>1007</v>
      </c>
      <c r="CB117" s="15" t="s">
        <v>1007</v>
      </c>
      <c r="CC117" s="15" t="s">
        <v>1007</v>
      </c>
      <c r="CD117" s="166">
        <v>4.8</v>
      </c>
      <c r="CE117" s="166">
        <v>3.6666666666666665</v>
      </c>
      <c r="CF117" s="166">
        <v>4</v>
      </c>
      <c r="CG117" s="166">
        <v>4.2</v>
      </c>
      <c r="CH117" s="166">
        <v>3.3333333333333335</v>
      </c>
      <c r="CI117" s="166">
        <v>4.5</v>
      </c>
      <c r="CJ117" s="27">
        <f t="shared" si="44"/>
        <v>4.083333333333333</v>
      </c>
      <c r="CK117" s="15">
        <f t="shared" si="71"/>
        <v>0.39999999999999947</v>
      </c>
      <c r="CL117" s="15">
        <f t="shared" si="72"/>
        <v>-0.33333333333333348</v>
      </c>
      <c r="CM117" s="15">
        <f t="shared" si="73"/>
        <v>0</v>
      </c>
      <c r="CN117" s="15">
        <f t="shared" si="74"/>
        <v>0</v>
      </c>
      <c r="CO117" s="15">
        <f t="shared" si="75"/>
        <v>0</v>
      </c>
      <c r="CP117" s="15">
        <f t="shared" si="76"/>
        <v>0.25</v>
      </c>
      <c r="CQ117" s="15">
        <f t="shared" si="77"/>
        <v>5.2777777777777146E-2</v>
      </c>
    </row>
    <row r="118" spans="1:96" x14ac:dyDescent="0.2">
      <c r="A118" s="15">
        <v>130</v>
      </c>
      <c r="B118" s="23">
        <v>1</v>
      </c>
      <c r="C118" s="15">
        <v>5</v>
      </c>
      <c r="D118" s="15">
        <f t="shared" si="45"/>
        <v>0</v>
      </c>
      <c r="E118" s="15">
        <f t="shared" si="79"/>
        <v>0</v>
      </c>
      <c r="F118" s="15">
        <f t="shared" si="80"/>
        <v>0</v>
      </c>
      <c r="G118" s="15">
        <f t="shared" si="81"/>
        <v>1</v>
      </c>
      <c r="H118" s="15">
        <f t="shared" si="82"/>
        <v>0</v>
      </c>
      <c r="I118" s="15">
        <v>1</v>
      </c>
      <c r="J118" s="15">
        <v>46</v>
      </c>
      <c r="K118" s="15">
        <v>4</v>
      </c>
      <c r="L118" s="15">
        <f t="shared" si="46"/>
        <v>0</v>
      </c>
      <c r="M118" s="15">
        <f t="shared" si="47"/>
        <v>0</v>
      </c>
      <c r="N118" s="15">
        <f t="shared" si="48"/>
        <v>0</v>
      </c>
      <c r="O118" s="15">
        <f t="shared" si="49"/>
        <v>0</v>
      </c>
      <c r="P118" s="15">
        <f t="shared" si="50"/>
        <v>1</v>
      </c>
      <c r="Q118" s="15">
        <v>2</v>
      </c>
      <c r="R118" s="15">
        <v>5</v>
      </c>
      <c r="S118" s="15">
        <v>6</v>
      </c>
      <c r="T118" s="15">
        <v>0</v>
      </c>
      <c r="U118" s="15">
        <v>0</v>
      </c>
      <c r="V118" s="15">
        <v>1</v>
      </c>
      <c r="W118" s="15">
        <v>200000</v>
      </c>
      <c r="X118" s="15">
        <v>0</v>
      </c>
      <c r="Y118" s="15">
        <v>1</v>
      </c>
      <c r="Z118" s="15">
        <f t="shared" si="78"/>
        <v>0</v>
      </c>
      <c r="AA118" s="15">
        <f t="shared" si="51"/>
        <v>0</v>
      </c>
      <c r="AB118" s="15">
        <f t="shared" si="52"/>
        <v>1</v>
      </c>
      <c r="AC118" s="15">
        <v>8</v>
      </c>
      <c r="AD118" s="15">
        <v>2</v>
      </c>
      <c r="AE118" s="15">
        <v>60</v>
      </c>
      <c r="AF118" s="15">
        <v>25000</v>
      </c>
      <c r="AG118" s="27">
        <v>12500</v>
      </c>
      <c r="AH118" s="27">
        <f t="shared" si="53"/>
        <v>0</v>
      </c>
      <c r="AI118" s="27">
        <f t="shared" si="54"/>
        <v>0.25</v>
      </c>
      <c r="AJ118" s="27">
        <f t="shared" si="55"/>
        <v>0</v>
      </c>
      <c r="AK118" s="15">
        <v>7</v>
      </c>
      <c r="AL118" s="15">
        <v>3</v>
      </c>
      <c r="AM118" s="15">
        <v>100</v>
      </c>
      <c r="AN118" s="15">
        <v>1500</v>
      </c>
      <c r="AO118" s="15">
        <v>500</v>
      </c>
      <c r="AP118" s="15">
        <f>($AO118-$AO119)/$AO119</f>
        <v>0.87499999999999989</v>
      </c>
      <c r="AQ118" s="15">
        <f t="shared" si="56"/>
        <v>0.375</v>
      </c>
      <c r="AR118" s="15">
        <f t="shared" si="57"/>
        <v>0.32812499999999994</v>
      </c>
      <c r="AS118" s="15">
        <v>7</v>
      </c>
      <c r="AT118" s="15">
        <v>1</v>
      </c>
      <c r="AU118" s="15">
        <v>3</v>
      </c>
      <c r="AV118" s="15">
        <v>1500</v>
      </c>
      <c r="AW118" s="15">
        <v>20</v>
      </c>
      <c r="AX118" s="15">
        <v>500</v>
      </c>
      <c r="AY118" s="15">
        <f>($AX118-$AX119)/$AX119</f>
        <v>0</v>
      </c>
      <c r="AZ118" s="15">
        <f t="shared" si="58"/>
        <v>0.375</v>
      </c>
      <c r="BA118" s="15">
        <f t="shared" si="59"/>
        <v>0</v>
      </c>
      <c r="BB118" s="15">
        <f>AVERAGE($AJ118,$AR118,$BA118)</f>
        <v>0.10937499999999999</v>
      </c>
      <c r="BC118" s="15">
        <v>1.5</v>
      </c>
      <c r="BD118" s="15">
        <v>1.6666666666666667</v>
      </c>
      <c r="BE118" s="15">
        <v>1.6666666666666667</v>
      </c>
      <c r="BF118" s="15">
        <v>1</v>
      </c>
      <c r="BG118" s="15">
        <v>1.5</v>
      </c>
      <c r="BH118" s="15"/>
      <c r="BI118" s="15">
        <v>1</v>
      </c>
      <c r="BJ118" s="15">
        <v>2</v>
      </c>
      <c r="BK118" s="15">
        <f t="shared" si="60"/>
        <v>1</v>
      </c>
      <c r="BL118" s="15">
        <f t="shared" si="61"/>
        <v>0</v>
      </c>
      <c r="BM118" s="15">
        <f t="shared" si="62"/>
        <v>0</v>
      </c>
      <c r="BN118" s="15">
        <v>5</v>
      </c>
      <c r="BO118" s="15">
        <f t="shared" si="63"/>
        <v>0</v>
      </c>
      <c r="BP118" s="15">
        <f t="shared" si="64"/>
        <v>0</v>
      </c>
      <c r="BQ118" s="15">
        <f t="shared" si="65"/>
        <v>0</v>
      </c>
      <c r="BR118" s="15">
        <f t="shared" si="66"/>
        <v>1</v>
      </c>
      <c r="BS118" s="15">
        <v>4</v>
      </c>
      <c r="BT118" s="15">
        <v>1</v>
      </c>
      <c r="BU118" s="15">
        <f t="shared" si="67"/>
        <v>0</v>
      </c>
      <c r="BV118" s="15">
        <f t="shared" si="68"/>
        <v>0</v>
      </c>
      <c r="BW118" s="15">
        <f t="shared" si="69"/>
        <v>0</v>
      </c>
      <c r="BX118" s="15">
        <f t="shared" si="70"/>
        <v>0</v>
      </c>
      <c r="BY118" s="15">
        <v>1</v>
      </c>
      <c r="BZ118" s="15">
        <v>1</v>
      </c>
      <c r="CA118" s="15">
        <v>1</v>
      </c>
      <c r="CB118" s="15">
        <v>1</v>
      </c>
      <c r="CC118" s="15">
        <v>1</v>
      </c>
      <c r="CD118" s="166">
        <v>4.4000000000000004</v>
      </c>
      <c r="CE118" s="166">
        <v>4</v>
      </c>
      <c r="CF118" s="166">
        <v>4</v>
      </c>
      <c r="CG118" s="166">
        <v>4.2</v>
      </c>
      <c r="CH118" s="166">
        <v>3.3333333333333335</v>
      </c>
      <c r="CI118" s="166">
        <v>4.25</v>
      </c>
      <c r="CJ118" s="27">
        <f t="shared" si="44"/>
        <v>4.0305555555555559</v>
      </c>
      <c r="CK118" s="15">
        <f t="shared" si="71"/>
        <v>-0.19999999999999929</v>
      </c>
      <c r="CL118" s="15">
        <f t="shared" si="72"/>
        <v>0</v>
      </c>
      <c r="CM118" s="27">
        <f t="shared" si="73"/>
        <v>0</v>
      </c>
      <c r="CN118" s="27">
        <f t="shared" si="74"/>
        <v>0.20000000000000018</v>
      </c>
      <c r="CO118" s="27">
        <f t="shared" si="75"/>
        <v>0.33333333333333348</v>
      </c>
      <c r="CP118" s="27">
        <f t="shared" si="76"/>
        <v>-0.25</v>
      </c>
      <c r="CQ118" s="27">
        <f t="shared" si="77"/>
        <v>1.3888888888889284E-2</v>
      </c>
      <c r="CR118" s="27"/>
    </row>
    <row r="119" spans="1:96" x14ac:dyDescent="0.2">
      <c r="A119" s="15">
        <v>130</v>
      </c>
      <c r="B119" s="23">
        <v>1</v>
      </c>
      <c r="C119" s="15">
        <v>5</v>
      </c>
      <c r="D119" s="15">
        <f t="shared" si="45"/>
        <v>0</v>
      </c>
      <c r="E119" s="15">
        <f t="shared" si="79"/>
        <v>0</v>
      </c>
      <c r="F119" s="15">
        <f t="shared" si="80"/>
        <v>0</v>
      </c>
      <c r="G119" s="15">
        <f t="shared" si="81"/>
        <v>1</v>
      </c>
      <c r="H119" s="15">
        <f t="shared" si="82"/>
        <v>0</v>
      </c>
      <c r="I119" s="15">
        <v>1</v>
      </c>
      <c r="J119" s="15">
        <v>46</v>
      </c>
      <c r="K119" s="15">
        <v>4</v>
      </c>
      <c r="L119" s="15">
        <f t="shared" si="46"/>
        <v>0</v>
      </c>
      <c r="M119" s="15">
        <f t="shared" si="47"/>
        <v>0</v>
      </c>
      <c r="N119" s="15">
        <f t="shared" si="48"/>
        <v>0</v>
      </c>
      <c r="O119" s="15">
        <f t="shared" si="49"/>
        <v>0</v>
      </c>
      <c r="P119" s="15">
        <f t="shared" si="50"/>
        <v>1</v>
      </c>
      <c r="Q119" s="15">
        <v>2</v>
      </c>
      <c r="R119" s="15">
        <v>5</v>
      </c>
      <c r="S119" s="15">
        <v>6</v>
      </c>
      <c r="T119" s="15">
        <v>0</v>
      </c>
      <c r="U119" s="15">
        <v>0</v>
      </c>
      <c r="V119" s="15">
        <v>1</v>
      </c>
      <c r="W119" s="15">
        <v>200000</v>
      </c>
      <c r="X119" s="15">
        <v>0</v>
      </c>
      <c r="Y119" s="15">
        <v>0</v>
      </c>
      <c r="Z119" s="15">
        <f t="shared" si="78"/>
        <v>0</v>
      </c>
      <c r="AA119" s="15">
        <f t="shared" si="51"/>
        <v>0</v>
      </c>
      <c r="AB119" s="15">
        <f t="shared" si="52"/>
        <v>1</v>
      </c>
      <c r="AC119" s="159">
        <v>8</v>
      </c>
      <c r="AD119" s="159">
        <v>2</v>
      </c>
      <c r="AE119" s="159">
        <v>57</v>
      </c>
      <c r="AF119" s="15">
        <v>25000</v>
      </c>
      <c r="AG119" s="27">
        <v>12500</v>
      </c>
      <c r="AH119" s="27">
        <f t="shared" si="53"/>
        <v>2.125</v>
      </c>
      <c r="AI119" s="27">
        <f t="shared" si="54"/>
        <v>0.25</v>
      </c>
      <c r="AJ119" s="27">
        <f t="shared" si="55"/>
        <v>0.53125</v>
      </c>
      <c r="AK119" s="15">
        <v>7</v>
      </c>
      <c r="AL119" s="15">
        <v>3</v>
      </c>
      <c r="AM119" s="15">
        <v>100</v>
      </c>
      <c r="AN119" s="15">
        <v>800</v>
      </c>
      <c r="AO119" s="15">
        <v>266.66666666666669</v>
      </c>
      <c r="AP119" s="15">
        <f>($AO119-$AO120)/$AO120</f>
        <v>-0.97037037037037044</v>
      </c>
      <c r="AQ119" s="15">
        <f t="shared" si="56"/>
        <v>0.375</v>
      </c>
      <c r="AR119" s="15">
        <f t="shared" si="57"/>
        <v>-0.36388888888888893</v>
      </c>
      <c r="AS119" s="15">
        <v>7</v>
      </c>
      <c r="AT119" s="15">
        <v>1</v>
      </c>
      <c r="AU119" s="15">
        <v>3</v>
      </c>
      <c r="AV119" s="15">
        <v>1500</v>
      </c>
      <c r="AW119" s="15">
        <v>20</v>
      </c>
      <c r="AX119" s="15">
        <v>500</v>
      </c>
      <c r="AZ119" s="15">
        <f t="shared" si="58"/>
        <v>0.375</v>
      </c>
      <c r="BA119" s="15">
        <f t="shared" si="59"/>
        <v>0</v>
      </c>
      <c r="BC119" s="15">
        <v>1.5</v>
      </c>
      <c r="BD119" s="15">
        <v>1.6666666666666667</v>
      </c>
      <c r="BE119" s="15">
        <v>1.6666666666666667</v>
      </c>
      <c r="BF119" s="15">
        <v>1</v>
      </c>
      <c r="BG119" s="15">
        <v>1.5</v>
      </c>
      <c r="BH119" s="15">
        <v>1.4666666666666668</v>
      </c>
      <c r="BI119" s="15">
        <v>1</v>
      </c>
      <c r="BJ119" s="15">
        <v>2</v>
      </c>
      <c r="BK119" s="15">
        <f t="shared" si="60"/>
        <v>1</v>
      </c>
      <c r="BL119" s="15">
        <f t="shared" si="61"/>
        <v>0</v>
      </c>
      <c r="BM119" s="15">
        <f t="shared" si="62"/>
        <v>0</v>
      </c>
      <c r="BN119" s="15">
        <v>5</v>
      </c>
      <c r="BO119" s="15">
        <f t="shared" si="63"/>
        <v>0</v>
      </c>
      <c r="BP119" s="15">
        <f t="shared" si="64"/>
        <v>0</v>
      </c>
      <c r="BQ119" s="15">
        <f t="shared" si="65"/>
        <v>0</v>
      </c>
      <c r="BR119" s="15">
        <f t="shared" si="66"/>
        <v>1</v>
      </c>
      <c r="BS119" s="15">
        <v>4</v>
      </c>
      <c r="BT119" s="15">
        <v>1</v>
      </c>
      <c r="BU119" s="15">
        <f t="shared" si="67"/>
        <v>0</v>
      </c>
      <c r="BV119" s="15">
        <f t="shared" si="68"/>
        <v>0</v>
      </c>
      <c r="BW119" s="15">
        <f t="shared" si="69"/>
        <v>0</v>
      </c>
      <c r="BX119" s="15">
        <f t="shared" si="70"/>
        <v>0</v>
      </c>
      <c r="BY119" s="15">
        <v>1</v>
      </c>
      <c r="BZ119" s="15">
        <v>1</v>
      </c>
      <c r="CA119" s="15">
        <v>1</v>
      </c>
      <c r="CB119" s="15">
        <v>1</v>
      </c>
      <c r="CC119" s="15">
        <v>1</v>
      </c>
      <c r="CD119" s="166">
        <v>4.5999999999999996</v>
      </c>
      <c r="CE119" s="166">
        <v>4</v>
      </c>
      <c r="CF119" s="166">
        <v>4</v>
      </c>
      <c r="CG119" s="166">
        <v>4</v>
      </c>
      <c r="CH119" s="166">
        <v>3</v>
      </c>
      <c r="CI119" s="166">
        <v>4.5</v>
      </c>
      <c r="CJ119" s="27">
        <f t="shared" si="44"/>
        <v>4.0166666666666666</v>
      </c>
      <c r="CK119" s="15">
        <f t="shared" si="71"/>
        <v>-0.40000000000000036</v>
      </c>
      <c r="CL119" s="15">
        <f t="shared" si="72"/>
        <v>-1</v>
      </c>
      <c r="CM119" s="15">
        <f t="shared" si="73"/>
        <v>-0.75</v>
      </c>
      <c r="CN119" s="15">
        <f t="shared" si="74"/>
        <v>-0.79999999999999982</v>
      </c>
      <c r="CO119" s="15">
        <f t="shared" si="75"/>
        <v>-0.66666666666666652</v>
      </c>
      <c r="CP119" s="15">
        <f t="shared" si="76"/>
        <v>-0.5</v>
      </c>
      <c r="CQ119" s="15">
        <f t="shared" si="77"/>
        <v>-0.68611111111111178</v>
      </c>
    </row>
    <row r="120" spans="1:96" x14ac:dyDescent="0.2">
      <c r="A120" s="15">
        <v>132</v>
      </c>
      <c r="B120" s="23">
        <v>1</v>
      </c>
      <c r="C120" s="15">
        <v>3</v>
      </c>
      <c r="D120" s="15">
        <f t="shared" si="45"/>
        <v>0</v>
      </c>
      <c r="E120" s="15">
        <f t="shared" si="79"/>
        <v>1</v>
      </c>
      <c r="F120" s="15">
        <f t="shared" si="80"/>
        <v>0</v>
      </c>
      <c r="G120" s="15">
        <f t="shared" si="81"/>
        <v>0</v>
      </c>
      <c r="H120" s="15">
        <f t="shared" si="82"/>
        <v>0</v>
      </c>
      <c r="I120" s="15">
        <v>1</v>
      </c>
      <c r="J120" s="15">
        <v>49</v>
      </c>
      <c r="K120" s="15">
        <v>5</v>
      </c>
      <c r="L120" s="15">
        <f t="shared" si="46"/>
        <v>0</v>
      </c>
      <c r="M120" s="15">
        <f t="shared" si="47"/>
        <v>0</v>
      </c>
      <c r="N120" s="15">
        <f t="shared" si="48"/>
        <v>0</v>
      </c>
      <c r="O120" s="15">
        <f t="shared" si="49"/>
        <v>0</v>
      </c>
      <c r="P120" s="15">
        <f t="shared" si="50"/>
        <v>0</v>
      </c>
      <c r="Q120" s="15">
        <v>1</v>
      </c>
      <c r="R120" s="15">
        <v>3</v>
      </c>
      <c r="S120" s="15">
        <v>7</v>
      </c>
      <c r="T120" s="15">
        <v>1</v>
      </c>
      <c r="U120" s="15">
        <v>1</v>
      </c>
      <c r="V120" s="15">
        <v>1</v>
      </c>
      <c r="W120" s="15">
        <v>150000</v>
      </c>
      <c r="X120" s="15">
        <v>1</v>
      </c>
      <c r="Y120" s="15">
        <v>1</v>
      </c>
      <c r="Z120" s="15">
        <f t="shared" si="78"/>
        <v>1</v>
      </c>
      <c r="AA120" s="15">
        <f t="shared" si="51"/>
        <v>0</v>
      </c>
      <c r="AB120" s="15">
        <f t="shared" si="52"/>
        <v>0</v>
      </c>
      <c r="AC120" s="15">
        <v>4</v>
      </c>
      <c r="AD120" s="15">
        <v>100</v>
      </c>
      <c r="AE120" s="15">
        <v>3.5</v>
      </c>
      <c r="AF120" s="15">
        <v>400000</v>
      </c>
      <c r="AG120" s="27">
        <v>4000</v>
      </c>
      <c r="AH120" s="27">
        <f t="shared" si="53"/>
        <v>0</v>
      </c>
      <c r="AI120" s="27">
        <f t="shared" si="54"/>
        <v>0.90909090909090906</v>
      </c>
      <c r="AJ120" s="27">
        <f t="shared" si="55"/>
        <v>0</v>
      </c>
      <c r="AK120" s="15">
        <v>3</v>
      </c>
      <c r="AL120" s="15">
        <v>10</v>
      </c>
      <c r="AM120" s="15">
        <v>1</v>
      </c>
      <c r="AN120" s="15">
        <v>90000</v>
      </c>
      <c r="AO120" s="15">
        <v>9000</v>
      </c>
      <c r="AP120" s="15">
        <f>($AO120-$AO121)/$AO121</f>
        <v>-0.21739130434782608</v>
      </c>
      <c r="AQ120" s="15">
        <f t="shared" si="56"/>
        <v>9.0909090909090912E-2</v>
      </c>
      <c r="AR120" s="15">
        <f t="shared" si="57"/>
        <v>-1.9762845849802372E-2</v>
      </c>
      <c r="AZ120" s="15">
        <f t="shared" si="58"/>
        <v>0</v>
      </c>
      <c r="BA120" s="15">
        <f t="shared" si="59"/>
        <v>0</v>
      </c>
      <c r="BB120" s="15">
        <f>AVERAGE($AJ120,$AR120)</f>
        <v>-9.881422924901186E-3</v>
      </c>
      <c r="BC120" s="15">
        <v>1.25</v>
      </c>
      <c r="BD120" s="15">
        <v>1.6666666666666667</v>
      </c>
      <c r="BE120" s="15">
        <v>1.3333333333333333</v>
      </c>
      <c r="BF120" s="15">
        <v>1.5</v>
      </c>
      <c r="BG120" s="15">
        <v>1</v>
      </c>
      <c r="BH120" s="15">
        <v>1.35</v>
      </c>
      <c r="BI120" s="15">
        <v>1</v>
      </c>
      <c r="BJ120" s="15">
        <v>5</v>
      </c>
      <c r="BK120" s="15">
        <f t="shared" si="60"/>
        <v>0</v>
      </c>
      <c r="BL120" s="15">
        <f t="shared" si="61"/>
        <v>0</v>
      </c>
      <c r="BM120" s="15">
        <f t="shared" si="62"/>
        <v>0</v>
      </c>
      <c r="BN120" s="15" t="s">
        <v>1007</v>
      </c>
      <c r="BO120" s="15">
        <f t="shared" si="63"/>
        <v>0</v>
      </c>
      <c r="BP120" s="15">
        <f t="shared" si="64"/>
        <v>0</v>
      </c>
      <c r="BQ120" s="15">
        <f t="shared" si="65"/>
        <v>0</v>
      </c>
      <c r="BR120" s="15">
        <f t="shared" si="66"/>
        <v>0</v>
      </c>
      <c r="BU120" s="15">
        <f t="shared" si="67"/>
        <v>0</v>
      </c>
      <c r="BV120" s="15">
        <f t="shared" si="68"/>
        <v>0</v>
      </c>
      <c r="BW120" s="15">
        <f t="shared" si="69"/>
        <v>0</v>
      </c>
      <c r="BX120" s="15">
        <f t="shared" si="70"/>
        <v>0</v>
      </c>
      <c r="BY120" s="15" t="s">
        <v>1007</v>
      </c>
      <c r="BZ120" s="15" t="s">
        <v>1007</v>
      </c>
      <c r="CA120" s="15" t="s">
        <v>1007</v>
      </c>
      <c r="CB120" s="15" t="s">
        <v>1007</v>
      </c>
      <c r="CC120" s="15" t="s">
        <v>1007</v>
      </c>
      <c r="CD120" s="166">
        <v>5</v>
      </c>
      <c r="CE120" s="166">
        <v>5</v>
      </c>
      <c r="CF120" s="166">
        <v>4.75</v>
      </c>
      <c r="CG120" s="166">
        <v>4.8</v>
      </c>
      <c r="CH120" s="166">
        <v>3.6666666666666665</v>
      </c>
      <c r="CI120" s="166">
        <v>5</v>
      </c>
      <c r="CJ120" s="27">
        <f t="shared" si="44"/>
        <v>4.7027777777777784</v>
      </c>
      <c r="CK120" s="15">
        <f t="shared" si="71"/>
        <v>1.2000000000000002</v>
      </c>
      <c r="CL120" s="15">
        <f t="shared" si="72"/>
        <v>0.66666666666666696</v>
      </c>
      <c r="CM120" s="27">
        <f t="shared" si="73"/>
        <v>0</v>
      </c>
      <c r="CN120" s="27">
        <f t="shared" si="74"/>
        <v>1</v>
      </c>
      <c r="CO120" s="27">
        <f t="shared" si="75"/>
        <v>1.333333333333333</v>
      </c>
      <c r="CP120" s="27">
        <f t="shared" si="76"/>
        <v>1</v>
      </c>
      <c r="CQ120" s="27">
        <f t="shared" si="77"/>
        <v>0.86666666666666758</v>
      </c>
      <c r="CR120" s="27"/>
    </row>
    <row r="121" spans="1:96" x14ac:dyDescent="0.2">
      <c r="A121" s="15">
        <v>132</v>
      </c>
      <c r="B121" s="23">
        <v>1</v>
      </c>
      <c r="C121" s="15">
        <v>3</v>
      </c>
      <c r="D121" s="15">
        <f t="shared" si="45"/>
        <v>0</v>
      </c>
      <c r="E121" s="15">
        <f t="shared" si="79"/>
        <v>1</v>
      </c>
      <c r="F121" s="15">
        <f t="shared" si="80"/>
        <v>0</v>
      </c>
      <c r="G121" s="15">
        <f t="shared" si="81"/>
        <v>0</v>
      </c>
      <c r="H121" s="15">
        <f t="shared" si="82"/>
        <v>0</v>
      </c>
      <c r="I121" s="15">
        <v>1</v>
      </c>
      <c r="J121" s="15">
        <v>49</v>
      </c>
      <c r="K121" s="15">
        <v>5</v>
      </c>
      <c r="L121" s="15">
        <f t="shared" si="46"/>
        <v>0</v>
      </c>
      <c r="M121" s="15">
        <f t="shared" si="47"/>
        <v>0</v>
      </c>
      <c r="N121" s="15">
        <f t="shared" si="48"/>
        <v>0</v>
      </c>
      <c r="O121" s="15">
        <f t="shared" si="49"/>
        <v>0</v>
      </c>
      <c r="P121" s="15">
        <f t="shared" si="50"/>
        <v>0</v>
      </c>
      <c r="Q121" s="15">
        <v>1</v>
      </c>
      <c r="R121" s="15">
        <v>3</v>
      </c>
      <c r="S121" s="15">
        <v>7</v>
      </c>
      <c r="T121" s="15">
        <v>1</v>
      </c>
      <c r="U121" s="15">
        <v>1</v>
      </c>
      <c r="V121" s="15">
        <v>1</v>
      </c>
      <c r="W121" s="15">
        <v>150000</v>
      </c>
      <c r="X121" s="15">
        <v>1</v>
      </c>
      <c r="Y121" s="15">
        <v>0</v>
      </c>
      <c r="Z121" s="15">
        <f t="shared" si="78"/>
        <v>1</v>
      </c>
      <c r="AA121" s="15">
        <f t="shared" si="51"/>
        <v>0</v>
      </c>
      <c r="AB121" s="15">
        <f t="shared" si="52"/>
        <v>0</v>
      </c>
      <c r="AC121" s="159">
        <v>4</v>
      </c>
      <c r="AD121" s="159">
        <v>100</v>
      </c>
      <c r="AE121" s="159">
        <v>3</v>
      </c>
      <c r="AF121" s="15">
        <v>400000</v>
      </c>
      <c r="AG121" s="27">
        <v>4000</v>
      </c>
      <c r="AH121" s="27">
        <f t="shared" si="53"/>
        <v>8.5238095238095237</v>
      </c>
      <c r="AI121" s="27">
        <f>$AD121/($AD121+$AN121+$AU121)</f>
        <v>1.0857763300760044E-3</v>
      </c>
      <c r="AJ121" s="27">
        <f t="shared" si="55"/>
        <v>9.2549506230288001E-3</v>
      </c>
      <c r="AK121" s="15">
        <v>1</v>
      </c>
      <c r="AL121" s="15">
        <v>8</v>
      </c>
      <c r="AN121" s="15">
        <v>92000</v>
      </c>
      <c r="AO121" s="15">
        <f>AN121/AL121</f>
        <v>11500</v>
      </c>
      <c r="AQ121" s="15">
        <f>$AN121/($AD121+$AN121+$AU121)</f>
        <v>0.998914223669924</v>
      </c>
      <c r="AR121" s="15">
        <f t="shared" si="57"/>
        <v>0</v>
      </c>
      <c r="AZ121" s="15">
        <f>($AU121/($AD121+$AN121+$AU121))</f>
        <v>0</v>
      </c>
      <c r="BA121" s="15">
        <f t="shared" si="59"/>
        <v>0</v>
      </c>
      <c r="BC121" s="15">
        <v>1.25</v>
      </c>
      <c r="BD121" s="15">
        <v>1.6666666666666667</v>
      </c>
      <c r="BE121" s="15">
        <v>1.3333333333333333</v>
      </c>
      <c r="BF121" s="15">
        <v>1.5</v>
      </c>
      <c r="BG121" s="15">
        <v>1</v>
      </c>
      <c r="BH121" s="15">
        <v>1.35</v>
      </c>
      <c r="BI121" s="15">
        <v>1</v>
      </c>
      <c r="BJ121" s="15">
        <v>5</v>
      </c>
      <c r="BK121" s="15">
        <f t="shared" si="60"/>
        <v>0</v>
      </c>
      <c r="BL121" s="15">
        <f t="shared" si="61"/>
        <v>0</v>
      </c>
      <c r="BM121" s="15">
        <f t="shared" si="62"/>
        <v>0</v>
      </c>
      <c r="BN121" s="15" t="s">
        <v>1007</v>
      </c>
      <c r="BO121" s="15">
        <f t="shared" si="63"/>
        <v>0</v>
      </c>
      <c r="BP121" s="15">
        <f t="shared" si="64"/>
        <v>0</v>
      </c>
      <c r="BQ121" s="15">
        <f t="shared" si="65"/>
        <v>0</v>
      </c>
      <c r="BR121" s="15">
        <f t="shared" si="66"/>
        <v>0</v>
      </c>
      <c r="BU121" s="15">
        <f t="shared" si="67"/>
        <v>0</v>
      </c>
      <c r="BV121" s="15">
        <f t="shared" si="68"/>
        <v>0</v>
      </c>
      <c r="BW121" s="15">
        <f t="shared" si="69"/>
        <v>0</v>
      </c>
      <c r="BX121" s="15">
        <f t="shared" si="70"/>
        <v>0</v>
      </c>
      <c r="BY121" s="15" t="s">
        <v>1007</v>
      </c>
      <c r="BZ121" s="15" t="s">
        <v>1007</v>
      </c>
      <c r="CA121" s="15" t="s">
        <v>1007</v>
      </c>
      <c r="CB121" s="15" t="s">
        <v>1007</v>
      </c>
      <c r="CC121" s="15" t="s">
        <v>1007</v>
      </c>
      <c r="CD121" s="166">
        <v>3.8</v>
      </c>
      <c r="CE121" s="166">
        <v>4.333333333333333</v>
      </c>
      <c r="CF121" s="166">
        <v>4.75</v>
      </c>
      <c r="CG121" s="166">
        <v>3.8</v>
      </c>
      <c r="CH121" s="166">
        <v>2.3333333333333335</v>
      </c>
      <c r="CI121" s="166">
        <v>4</v>
      </c>
      <c r="CJ121" s="27">
        <f t="shared" si="44"/>
        <v>3.8361111111111108</v>
      </c>
      <c r="CK121" s="15">
        <f t="shared" si="71"/>
        <v>-1</v>
      </c>
      <c r="CL121" s="15">
        <f t="shared" si="72"/>
        <v>0</v>
      </c>
      <c r="CM121" s="15">
        <f t="shared" si="73"/>
        <v>0</v>
      </c>
      <c r="CN121" s="15">
        <f t="shared" si="74"/>
        <v>-0.20000000000000018</v>
      </c>
      <c r="CO121" s="15">
        <f t="shared" si="75"/>
        <v>-1.9999999999999996</v>
      </c>
      <c r="CP121" s="15">
        <f t="shared" si="76"/>
        <v>-0.25</v>
      </c>
      <c r="CQ121" s="15">
        <f t="shared" si="77"/>
        <v>-0.57499999999999973</v>
      </c>
    </row>
    <row r="122" spans="1:96" x14ac:dyDescent="0.2">
      <c r="A122" s="15">
        <v>134</v>
      </c>
      <c r="B122" s="23">
        <v>1</v>
      </c>
      <c r="C122" s="15">
        <v>3</v>
      </c>
      <c r="D122" s="15">
        <f t="shared" si="45"/>
        <v>0</v>
      </c>
      <c r="E122" s="15">
        <f t="shared" si="79"/>
        <v>1</v>
      </c>
      <c r="F122" s="15">
        <f t="shared" si="80"/>
        <v>0</v>
      </c>
      <c r="G122" s="15">
        <f t="shared" si="81"/>
        <v>0</v>
      </c>
      <c r="H122" s="15">
        <f t="shared" si="82"/>
        <v>0</v>
      </c>
      <c r="I122" s="15">
        <v>1</v>
      </c>
      <c r="J122" s="15">
        <v>65</v>
      </c>
      <c r="K122" s="15">
        <v>5</v>
      </c>
      <c r="L122" s="15">
        <f t="shared" si="46"/>
        <v>0</v>
      </c>
      <c r="M122" s="15">
        <f t="shared" si="47"/>
        <v>0</v>
      </c>
      <c r="N122" s="15">
        <f t="shared" si="48"/>
        <v>0</v>
      </c>
      <c r="O122" s="15">
        <f t="shared" si="49"/>
        <v>0</v>
      </c>
      <c r="P122" s="15">
        <f t="shared" si="50"/>
        <v>0</v>
      </c>
      <c r="Q122" s="15">
        <v>3</v>
      </c>
      <c r="R122" s="15">
        <v>3</v>
      </c>
      <c r="S122" s="15">
        <v>7</v>
      </c>
      <c r="T122" s="15">
        <v>0</v>
      </c>
      <c r="U122" s="15">
        <v>0</v>
      </c>
      <c r="V122" s="15">
        <v>1</v>
      </c>
      <c r="W122" s="15">
        <v>200000</v>
      </c>
      <c r="X122" s="15">
        <v>0</v>
      </c>
      <c r="Y122" s="15">
        <v>1</v>
      </c>
      <c r="Z122" s="15">
        <f t="shared" si="78"/>
        <v>0</v>
      </c>
      <c r="AA122" s="15">
        <f t="shared" si="51"/>
        <v>0</v>
      </c>
      <c r="AB122" s="15">
        <f t="shared" si="52"/>
        <v>0</v>
      </c>
      <c r="AC122" s="15">
        <v>1</v>
      </c>
      <c r="AD122" s="15">
        <v>6</v>
      </c>
      <c r="AE122" s="15">
        <v>16</v>
      </c>
      <c r="AF122" s="15">
        <v>2520</v>
      </c>
      <c r="AG122" s="27">
        <v>420</v>
      </c>
      <c r="AH122" s="27">
        <f t="shared" si="53"/>
        <v>0</v>
      </c>
      <c r="AI122" s="27">
        <f t="shared" si="54"/>
        <v>1</v>
      </c>
      <c r="AJ122" s="27">
        <f t="shared" si="55"/>
        <v>0</v>
      </c>
      <c r="AQ122" s="15">
        <f t="shared" si="56"/>
        <v>0</v>
      </c>
      <c r="AR122" s="15">
        <f t="shared" si="57"/>
        <v>0</v>
      </c>
      <c r="AZ122" s="15">
        <f t="shared" si="58"/>
        <v>0</v>
      </c>
      <c r="BA122" s="15">
        <f t="shared" si="59"/>
        <v>0</v>
      </c>
      <c r="BB122" s="15">
        <f>$AJ122</f>
        <v>0</v>
      </c>
      <c r="BC122" s="15">
        <v>1.25</v>
      </c>
      <c r="BD122" s="15">
        <v>1.6666666666666667</v>
      </c>
      <c r="BE122" s="15">
        <v>1.6666666666666667</v>
      </c>
      <c r="BF122" s="15">
        <v>1.5</v>
      </c>
      <c r="BG122" s="15">
        <v>1</v>
      </c>
      <c r="BH122" s="15">
        <v>1.4166666666666667</v>
      </c>
      <c r="BI122" s="15">
        <v>1</v>
      </c>
      <c r="BJ122" s="15">
        <v>5</v>
      </c>
      <c r="BK122" s="15">
        <f t="shared" si="60"/>
        <v>0</v>
      </c>
      <c r="BL122" s="15">
        <f t="shared" si="61"/>
        <v>0</v>
      </c>
      <c r="BM122" s="15">
        <f t="shared" si="62"/>
        <v>0</v>
      </c>
      <c r="BN122" s="15" t="s">
        <v>1007</v>
      </c>
      <c r="BO122" s="15">
        <f t="shared" si="63"/>
        <v>0</v>
      </c>
      <c r="BP122" s="15">
        <f t="shared" si="64"/>
        <v>0</v>
      </c>
      <c r="BQ122" s="15">
        <f t="shared" si="65"/>
        <v>0</v>
      </c>
      <c r="BR122" s="15">
        <f t="shared" si="66"/>
        <v>0</v>
      </c>
      <c r="BU122" s="15">
        <f t="shared" si="67"/>
        <v>0</v>
      </c>
      <c r="BV122" s="15">
        <f t="shared" si="68"/>
        <v>0</v>
      </c>
      <c r="BW122" s="15">
        <f t="shared" si="69"/>
        <v>0</v>
      </c>
      <c r="BX122" s="15">
        <f t="shared" si="70"/>
        <v>0</v>
      </c>
      <c r="BY122" s="15" t="s">
        <v>1007</v>
      </c>
      <c r="BZ122" s="15" t="s">
        <v>1007</v>
      </c>
      <c r="CA122" s="15" t="s">
        <v>1007</v>
      </c>
      <c r="CB122" s="15" t="s">
        <v>1007</v>
      </c>
      <c r="CC122" s="15" t="s">
        <v>1007</v>
      </c>
      <c r="CD122" s="166">
        <v>4.8</v>
      </c>
      <c r="CE122" s="166">
        <v>4.333333333333333</v>
      </c>
      <c r="CF122" s="166">
        <v>4.75</v>
      </c>
      <c r="CG122" s="166">
        <v>4</v>
      </c>
      <c r="CH122" s="166">
        <v>4.333333333333333</v>
      </c>
      <c r="CI122" s="166">
        <v>4.25</v>
      </c>
      <c r="CJ122" s="27">
        <f t="shared" si="44"/>
        <v>4.4111111111111105</v>
      </c>
      <c r="CK122" s="15">
        <f t="shared" si="71"/>
        <v>1.7999999999999998</v>
      </c>
      <c r="CL122" s="15">
        <f t="shared" si="72"/>
        <v>0</v>
      </c>
      <c r="CM122" s="27">
        <f t="shared" si="73"/>
        <v>0.25</v>
      </c>
      <c r="CN122" s="27">
        <f t="shared" si="74"/>
        <v>1.4</v>
      </c>
      <c r="CO122" s="27">
        <f t="shared" si="75"/>
        <v>1.9999999999999996</v>
      </c>
      <c r="CP122" s="27">
        <f t="shared" si="76"/>
        <v>-0.5</v>
      </c>
      <c r="CQ122" s="27">
        <f t="shared" si="77"/>
        <v>0.82499999999999973</v>
      </c>
      <c r="CR122" s="27"/>
    </row>
    <row r="123" spans="1:96" x14ac:dyDescent="0.2">
      <c r="A123" s="15">
        <v>134</v>
      </c>
      <c r="B123" s="23">
        <v>1</v>
      </c>
      <c r="C123" s="15">
        <v>3</v>
      </c>
      <c r="D123" s="15">
        <f t="shared" si="45"/>
        <v>0</v>
      </c>
      <c r="E123" s="15">
        <f t="shared" si="79"/>
        <v>1</v>
      </c>
      <c r="F123" s="15">
        <f t="shared" si="80"/>
        <v>0</v>
      </c>
      <c r="G123" s="15">
        <f t="shared" si="81"/>
        <v>0</v>
      </c>
      <c r="H123" s="15">
        <f t="shared" si="82"/>
        <v>0</v>
      </c>
      <c r="I123" s="15">
        <v>1</v>
      </c>
      <c r="J123" s="15">
        <v>65</v>
      </c>
      <c r="K123" s="15">
        <v>5</v>
      </c>
      <c r="L123" s="15">
        <f t="shared" si="46"/>
        <v>0</v>
      </c>
      <c r="M123" s="15">
        <f t="shared" si="47"/>
        <v>0</v>
      </c>
      <c r="N123" s="15">
        <f t="shared" si="48"/>
        <v>0</v>
      </c>
      <c r="O123" s="15">
        <f t="shared" si="49"/>
        <v>0</v>
      </c>
      <c r="P123" s="15">
        <f t="shared" si="50"/>
        <v>0</v>
      </c>
      <c r="Q123" s="15">
        <v>3</v>
      </c>
      <c r="R123" s="15">
        <v>3</v>
      </c>
      <c r="S123" s="15">
        <v>7</v>
      </c>
      <c r="T123" s="15">
        <v>0</v>
      </c>
      <c r="U123" s="15">
        <v>0</v>
      </c>
      <c r="V123" s="15">
        <v>1</v>
      </c>
      <c r="W123" s="15">
        <v>200000</v>
      </c>
      <c r="X123" s="15">
        <v>0</v>
      </c>
      <c r="Y123" s="15">
        <v>0</v>
      </c>
      <c r="Z123" s="15">
        <f t="shared" si="78"/>
        <v>0</v>
      </c>
      <c r="AA123" s="15">
        <f t="shared" si="51"/>
        <v>0</v>
      </c>
      <c r="AB123" s="15">
        <f t="shared" si="52"/>
        <v>0</v>
      </c>
      <c r="AC123" s="159">
        <v>1</v>
      </c>
      <c r="AD123" s="159">
        <v>6</v>
      </c>
      <c r="AE123" s="159">
        <v>15</v>
      </c>
      <c r="AF123" s="15">
        <v>2520</v>
      </c>
      <c r="AG123" s="27">
        <v>420</v>
      </c>
      <c r="AH123" s="27">
        <f t="shared" si="53"/>
        <v>-0.41666666666666669</v>
      </c>
      <c r="AI123" s="27">
        <f t="shared" si="54"/>
        <v>1</v>
      </c>
      <c r="AJ123" s="27">
        <f t="shared" si="55"/>
        <v>-0.41666666666666669</v>
      </c>
      <c r="AQ123" s="15">
        <f t="shared" si="56"/>
        <v>0</v>
      </c>
      <c r="AR123" s="15">
        <f t="shared" si="57"/>
        <v>0</v>
      </c>
      <c r="AZ123" s="15">
        <f t="shared" si="58"/>
        <v>0</v>
      </c>
      <c r="BA123" s="15">
        <f t="shared" si="59"/>
        <v>0</v>
      </c>
      <c r="BC123" s="15">
        <v>1.25</v>
      </c>
      <c r="BD123" s="15">
        <v>1.6666666666666667</v>
      </c>
      <c r="BE123" s="15">
        <v>1.6666666666666667</v>
      </c>
      <c r="BF123" s="15">
        <v>1.5</v>
      </c>
      <c r="BG123" s="15">
        <v>1</v>
      </c>
      <c r="BH123" s="15">
        <v>1.4166666666666667</v>
      </c>
      <c r="BI123" s="15">
        <v>1</v>
      </c>
      <c r="BJ123" s="15">
        <v>5</v>
      </c>
      <c r="BK123" s="15">
        <f t="shared" si="60"/>
        <v>0</v>
      </c>
      <c r="BL123" s="15">
        <f t="shared" si="61"/>
        <v>0</v>
      </c>
      <c r="BM123" s="15">
        <f t="shared" si="62"/>
        <v>0</v>
      </c>
      <c r="BN123" s="15" t="s">
        <v>1007</v>
      </c>
      <c r="BO123" s="15">
        <f t="shared" si="63"/>
        <v>0</v>
      </c>
      <c r="BP123" s="15">
        <f t="shared" si="64"/>
        <v>0</v>
      </c>
      <c r="BQ123" s="15">
        <f t="shared" si="65"/>
        <v>0</v>
      </c>
      <c r="BR123" s="15">
        <f t="shared" si="66"/>
        <v>0</v>
      </c>
      <c r="BU123" s="15">
        <f t="shared" si="67"/>
        <v>0</v>
      </c>
      <c r="BV123" s="15">
        <f t="shared" si="68"/>
        <v>0</v>
      </c>
      <c r="BW123" s="15">
        <f t="shared" si="69"/>
        <v>0</v>
      </c>
      <c r="BX123" s="15">
        <f t="shared" si="70"/>
        <v>0</v>
      </c>
      <c r="BY123" s="15" t="s">
        <v>1007</v>
      </c>
      <c r="BZ123" s="15" t="s">
        <v>1007</v>
      </c>
      <c r="CA123" s="15" t="s">
        <v>1007</v>
      </c>
      <c r="CB123" s="15" t="s">
        <v>1007</v>
      </c>
      <c r="CC123" s="15" t="s">
        <v>1007</v>
      </c>
      <c r="CD123" s="166">
        <v>3</v>
      </c>
      <c r="CE123" s="166">
        <v>4.333333333333333</v>
      </c>
      <c r="CF123" s="166">
        <v>4.5</v>
      </c>
      <c r="CG123" s="166">
        <v>2.6</v>
      </c>
      <c r="CH123" s="166">
        <v>2.3333333333333335</v>
      </c>
      <c r="CI123" s="166">
        <v>4.75</v>
      </c>
      <c r="CJ123" s="27">
        <f t="shared" si="44"/>
        <v>3.5861111111111108</v>
      </c>
      <c r="CK123" s="15">
        <f t="shared" si="71"/>
        <v>-1.7999999999999998</v>
      </c>
      <c r="CL123" s="15">
        <f t="shared" si="72"/>
        <v>-0.33333333333333393</v>
      </c>
      <c r="CM123" s="15">
        <f t="shared" si="73"/>
        <v>0</v>
      </c>
      <c r="CN123" s="15">
        <f t="shared" si="74"/>
        <v>-1.6</v>
      </c>
      <c r="CO123" s="15">
        <f t="shared" si="75"/>
        <v>-1.6666666666666665</v>
      </c>
      <c r="CP123" s="15">
        <f t="shared" si="76"/>
        <v>1</v>
      </c>
      <c r="CQ123" s="15">
        <f t="shared" si="77"/>
        <v>-0.73333333333333384</v>
      </c>
    </row>
    <row r="124" spans="1:96" x14ac:dyDescent="0.2">
      <c r="A124" s="15">
        <v>136</v>
      </c>
      <c r="B124" s="23">
        <v>1</v>
      </c>
      <c r="C124" s="15">
        <v>6</v>
      </c>
      <c r="D124" s="15">
        <f t="shared" si="45"/>
        <v>0</v>
      </c>
      <c r="E124" s="15">
        <f t="shared" si="79"/>
        <v>0</v>
      </c>
      <c r="F124" s="15">
        <f t="shared" si="80"/>
        <v>0</v>
      </c>
      <c r="G124" s="15">
        <f t="shared" si="81"/>
        <v>0</v>
      </c>
      <c r="H124" s="15">
        <f t="shared" si="82"/>
        <v>1</v>
      </c>
      <c r="I124" s="15">
        <v>1</v>
      </c>
      <c r="J124" s="15">
        <v>48</v>
      </c>
      <c r="K124" s="15">
        <v>4</v>
      </c>
      <c r="L124" s="15">
        <f t="shared" si="46"/>
        <v>0</v>
      </c>
      <c r="M124" s="15">
        <f t="shared" si="47"/>
        <v>0</v>
      </c>
      <c r="N124" s="15">
        <f t="shared" si="48"/>
        <v>0</v>
      </c>
      <c r="O124" s="15">
        <f t="shared" si="49"/>
        <v>0</v>
      </c>
      <c r="P124" s="15">
        <f t="shared" si="50"/>
        <v>1</v>
      </c>
      <c r="Q124" s="15">
        <v>1</v>
      </c>
      <c r="R124" s="15">
        <v>3</v>
      </c>
      <c r="S124" s="15">
        <v>10</v>
      </c>
      <c r="T124" s="15">
        <v>0</v>
      </c>
      <c r="U124" s="15">
        <v>0</v>
      </c>
      <c r="V124" s="15">
        <v>1</v>
      </c>
      <c r="W124" s="15">
        <v>200000</v>
      </c>
      <c r="X124" s="15">
        <v>1</v>
      </c>
      <c r="Y124" s="15">
        <v>1</v>
      </c>
      <c r="Z124" s="15">
        <f t="shared" si="78"/>
        <v>0</v>
      </c>
      <c r="AA124" s="15">
        <f t="shared" si="51"/>
        <v>0</v>
      </c>
      <c r="AB124" s="15">
        <f t="shared" si="52"/>
        <v>1</v>
      </c>
      <c r="AC124" s="15">
        <v>8</v>
      </c>
      <c r="AD124" s="15">
        <v>0.5</v>
      </c>
      <c r="AE124" s="15">
        <v>100</v>
      </c>
      <c r="AF124" s="15">
        <v>360</v>
      </c>
      <c r="AG124" s="27">
        <v>720</v>
      </c>
      <c r="AH124" s="27">
        <f t="shared" si="53"/>
        <v>0</v>
      </c>
      <c r="AI124" s="27">
        <f t="shared" si="54"/>
        <v>1</v>
      </c>
      <c r="AJ124" s="27">
        <f t="shared" si="55"/>
        <v>0</v>
      </c>
      <c r="AQ124" s="15">
        <f t="shared" si="56"/>
        <v>0</v>
      </c>
      <c r="AR124" s="15">
        <f t="shared" si="57"/>
        <v>0</v>
      </c>
      <c r="AZ124" s="15">
        <f t="shared" si="58"/>
        <v>0</v>
      </c>
      <c r="BA124" s="15">
        <f t="shared" si="59"/>
        <v>0</v>
      </c>
      <c r="BB124" s="15">
        <f>$AJ124</f>
        <v>0</v>
      </c>
      <c r="BC124" s="15">
        <v>1.25</v>
      </c>
      <c r="BD124" s="15">
        <v>1</v>
      </c>
      <c r="BE124" s="15">
        <v>1.6666666666666667</v>
      </c>
      <c r="BF124" s="15">
        <v>1.5</v>
      </c>
      <c r="BG124" s="15">
        <v>2</v>
      </c>
      <c r="BH124" s="15">
        <v>1.4833333333333334</v>
      </c>
      <c r="BI124" s="15">
        <v>1</v>
      </c>
      <c r="BJ124" s="15">
        <v>2</v>
      </c>
      <c r="BK124" s="15">
        <f t="shared" si="60"/>
        <v>1</v>
      </c>
      <c r="BL124" s="15">
        <f t="shared" si="61"/>
        <v>0</v>
      </c>
      <c r="BM124" s="15">
        <f t="shared" si="62"/>
        <v>0</v>
      </c>
      <c r="BN124" s="15">
        <v>2</v>
      </c>
      <c r="BO124" s="15">
        <f t="shared" si="63"/>
        <v>1</v>
      </c>
      <c r="BP124" s="15">
        <f t="shared" si="64"/>
        <v>0</v>
      </c>
      <c r="BQ124" s="15">
        <f t="shared" si="65"/>
        <v>0</v>
      </c>
      <c r="BR124" s="15">
        <f t="shared" si="66"/>
        <v>0</v>
      </c>
      <c r="BS124" s="15">
        <v>4</v>
      </c>
      <c r="BT124" s="15">
        <v>2</v>
      </c>
      <c r="BU124" s="15">
        <f t="shared" si="67"/>
        <v>1</v>
      </c>
      <c r="BV124" s="15">
        <f t="shared" si="68"/>
        <v>0</v>
      </c>
      <c r="BW124" s="15">
        <f t="shared" si="69"/>
        <v>0</v>
      </c>
      <c r="BX124" s="15">
        <f t="shared" si="70"/>
        <v>0</v>
      </c>
      <c r="BY124" s="15">
        <v>1</v>
      </c>
      <c r="BZ124" s="15">
        <v>1</v>
      </c>
      <c r="CA124" s="15">
        <v>1</v>
      </c>
      <c r="CB124" s="15">
        <v>1</v>
      </c>
      <c r="CC124" s="15">
        <v>1</v>
      </c>
      <c r="CD124" s="166">
        <v>4.8</v>
      </c>
      <c r="CE124" s="166">
        <v>4.666666666666667</v>
      </c>
      <c r="CF124" s="166">
        <v>4.5</v>
      </c>
      <c r="CG124" s="166">
        <v>4.2</v>
      </c>
      <c r="CH124" s="166">
        <v>4</v>
      </c>
      <c r="CI124" s="166">
        <v>3.75</v>
      </c>
      <c r="CJ124" s="27">
        <f t="shared" si="44"/>
        <v>4.3194444444444446</v>
      </c>
      <c r="CK124" s="15">
        <f t="shared" si="71"/>
        <v>1.1999999999999997</v>
      </c>
      <c r="CL124" s="27">
        <f t="shared" si="72"/>
        <v>0.33333333333333393</v>
      </c>
      <c r="CM124" s="27">
        <f t="shared" si="73"/>
        <v>0</v>
      </c>
      <c r="CN124" s="27">
        <f t="shared" si="74"/>
        <v>-0.39999999999999947</v>
      </c>
      <c r="CO124" s="27">
        <f t="shared" si="75"/>
        <v>0.33333333333333348</v>
      </c>
      <c r="CP124" s="27">
        <f t="shared" si="76"/>
        <v>-1</v>
      </c>
      <c r="CQ124" s="27">
        <f t="shared" si="77"/>
        <v>7.777777777777839E-2</v>
      </c>
    </row>
    <row r="125" spans="1:96" x14ac:dyDescent="0.2">
      <c r="A125" s="15">
        <v>136</v>
      </c>
      <c r="B125" s="23">
        <v>1</v>
      </c>
      <c r="C125" s="15">
        <v>6</v>
      </c>
      <c r="D125" s="15">
        <f t="shared" si="45"/>
        <v>0</v>
      </c>
      <c r="E125" s="15">
        <f t="shared" si="79"/>
        <v>0</v>
      </c>
      <c r="F125" s="15">
        <f t="shared" si="80"/>
        <v>0</v>
      </c>
      <c r="G125" s="15">
        <f t="shared" si="81"/>
        <v>0</v>
      </c>
      <c r="H125" s="15">
        <f t="shared" si="82"/>
        <v>1</v>
      </c>
      <c r="I125" s="15">
        <v>1</v>
      </c>
      <c r="J125" s="15">
        <v>48</v>
      </c>
      <c r="K125" s="15">
        <v>4</v>
      </c>
      <c r="L125" s="15">
        <f t="shared" si="46"/>
        <v>0</v>
      </c>
      <c r="M125" s="15">
        <f t="shared" si="47"/>
        <v>0</v>
      </c>
      <c r="N125" s="15">
        <f t="shared" si="48"/>
        <v>0</v>
      </c>
      <c r="O125" s="15">
        <f t="shared" si="49"/>
        <v>0</v>
      </c>
      <c r="P125" s="15">
        <f t="shared" si="50"/>
        <v>1</v>
      </c>
      <c r="Q125" s="15">
        <v>1</v>
      </c>
      <c r="R125" s="15">
        <v>3</v>
      </c>
      <c r="S125" s="15">
        <v>10</v>
      </c>
      <c r="T125" s="15">
        <v>0</v>
      </c>
      <c r="U125" s="15">
        <v>0</v>
      </c>
      <c r="V125" s="15">
        <v>1</v>
      </c>
      <c r="W125" s="15">
        <v>200000</v>
      </c>
      <c r="X125" s="15">
        <v>1</v>
      </c>
      <c r="Y125" s="15">
        <v>0</v>
      </c>
      <c r="Z125" s="15">
        <f t="shared" si="78"/>
        <v>0</v>
      </c>
      <c r="AA125" s="15">
        <f t="shared" si="51"/>
        <v>0</v>
      </c>
      <c r="AB125" s="15">
        <f t="shared" si="52"/>
        <v>1</v>
      </c>
      <c r="AC125" s="159">
        <v>8</v>
      </c>
      <c r="AD125" s="159">
        <v>0.5</v>
      </c>
      <c r="AE125" s="159">
        <v>100</v>
      </c>
      <c r="AF125" s="15">
        <v>360</v>
      </c>
      <c r="AG125" s="27">
        <v>720</v>
      </c>
      <c r="AH125" s="27">
        <f t="shared" si="53"/>
        <v>0.2857142857142857</v>
      </c>
      <c r="AI125" s="27">
        <f t="shared" si="54"/>
        <v>1</v>
      </c>
      <c r="AJ125" s="27">
        <f t="shared" si="55"/>
        <v>0.2857142857142857</v>
      </c>
      <c r="AQ125" s="15">
        <f t="shared" si="56"/>
        <v>0</v>
      </c>
      <c r="AR125" s="15">
        <f t="shared" si="57"/>
        <v>0</v>
      </c>
      <c r="AZ125" s="15">
        <f t="shared" si="58"/>
        <v>0</v>
      </c>
      <c r="BA125" s="15">
        <f t="shared" si="59"/>
        <v>0</v>
      </c>
      <c r="BC125" s="15">
        <v>1.25</v>
      </c>
      <c r="BD125" s="15">
        <v>1</v>
      </c>
      <c r="BE125" s="15">
        <v>1.6666666666666667</v>
      </c>
      <c r="BF125" s="15">
        <v>1.5</v>
      </c>
      <c r="BG125" s="15">
        <v>2</v>
      </c>
      <c r="BH125" s="15">
        <v>1.4833333333333334</v>
      </c>
      <c r="BI125" s="15">
        <v>1</v>
      </c>
      <c r="BJ125" s="15">
        <v>2</v>
      </c>
      <c r="BK125" s="15">
        <f t="shared" si="60"/>
        <v>1</v>
      </c>
      <c r="BL125" s="15">
        <f t="shared" si="61"/>
        <v>0</v>
      </c>
      <c r="BM125" s="15">
        <f t="shared" si="62"/>
        <v>0</v>
      </c>
      <c r="BN125" s="15">
        <v>2</v>
      </c>
      <c r="BO125" s="15">
        <f t="shared" si="63"/>
        <v>1</v>
      </c>
      <c r="BP125" s="15">
        <f t="shared" si="64"/>
        <v>0</v>
      </c>
      <c r="BQ125" s="15">
        <f t="shared" si="65"/>
        <v>0</v>
      </c>
      <c r="BR125" s="15">
        <f t="shared" si="66"/>
        <v>0</v>
      </c>
      <c r="BS125" s="15">
        <v>4</v>
      </c>
      <c r="BT125" s="15">
        <v>2</v>
      </c>
      <c r="BU125" s="15">
        <f t="shared" si="67"/>
        <v>1</v>
      </c>
      <c r="BV125" s="15">
        <f t="shared" si="68"/>
        <v>0</v>
      </c>
      <c r="BW125" s="15">
        <f t="shared" si="69"/>
        <v>0</v>
      </c>
      <c r="BX125" s="15">
        <f t="shared" si="70"/>
        <v>0</v>
      </c>
      <c r="BY125" s="15">
        <v>1</v>
      </c>
      <c r="BZ125" s="15">
        <v>1</v>
      </c>
      <c r="CA125" s="15">
        <v>1</v>
      </c>
      <c r="CB125" s="15">
        <v>1</v>
      </c>
      <c r="CC125" s="15">
        <v>1</v>
      </c>
      <c r="CD125" s="166">
        <v>3.6</v>
      </c>
      <c r="CE125" s="166">
        <v>4.333333333333333</v>
      </c>
      <c r="CF125" s="166">
        <v>4.5</v>
      </c>
      <c r="CG125" s="166">
        <v>4.5999999999999996</v>
      </c>
      <c r="CH125" s="166">
        <v>3.6666666666666665</v>
      </c>
      <c r="CI125" s="166">
        <v>4.75</v>
      </c>
      <c r="CJ125" s="27">
        <f t="shared" si="44"/>
        <v>4.2416666666666663</v>
      </c>
      <c r="CK125" s="15">
        <f t="shared" si="71"/>
        <v>-0.99999999999999956</v>
      </c>
      <c r="CL125" s="15">
        <f t="shared" si="72"/>
        <v>0.33333333333333304</v>
      </c>
      <c r="CM125" s="15">
        <f t="shared" si="73"/>
        <v>0</v>
      </c>
      <c r="CN125" s="15">
        <f t="shared" si="74"/>
        <v>0.19999999999999929</v>
      </c>
      <c r="CO125" s="15">
        <f t="shared" si="75"/>
        <v>0.66666666666666652</v>
      </c>
      <c r="CP125" s="15">
        <f t="shared" si="76"/>
        <v>0.5</v>
      </c>
      <c r="CQ125" s="15">
        <f t="shared" si="77"/>
        <v>0.11666666666666625</v>
      </c>
    </row>
    <row r="126" spans="1:96" x14ac:dyDescent="0.2">
      <c r="A126" s="15">
        <v>137</v>
      </c>
      <c r="B126" s="23">
        <v>1</v>
      </c>
      <c r="C126" s="15">
        <v>6</v>
      </c>
      <c r="D126" s="15">
        <f t="shared" si="45"/>
        <v>0</v>
      </c>
      <c r="E126" s="15">
        <f t="shared" si="79"/>
        <v>0</v>
      </c>
      <c r="F126" s="15">
        <f t="shared" si="80"/>
        <v>0</v>
      </c>
      <c r="G126" s="15">
        <f t="shared" si="81"/>
        <v>0</v>
      </c>
      <c r="H126" s="15">
        <f t="shared" si="82"/>
        <v>1</v>
      </c>
      <c r="I126" s="15">
        <v>1</v>
      </c>
      <c r="J126" s="15">
        <v>54</v>
      </c>
      <c r="K126" s="15">
        <v>2</v>
      </c>
      <c r="L126" s="15">
        <f t="shared" si="46"/>
        <v>0</v>
      </c>
      <c r="M126" s="15">
        <f t="shared" si="47"/>
        <v>0</v>
      </c>
      <c r="N126" s="15">
        <f t="shared" si="48"/>
        <v>1</v>
      </c>
      <c r="O126" s="15">
        <f t="shared" si="49"/>
        <v>0</v>
      </c>
      <c r="P126" s="15">
        <f t="shared" si="50"/>
        <v>0</v>
      </c>
      <c r="Q126" s="15">
        <v>2</v>
      </c>
      <c r="R126" s="15">
        <v>6</v>
      </c>
      <c r="S126" s="15">
        <v>4</v>
      </c>
      <c r="T126" s="15">
        <v>0</v>
      </c>
      <c r="U126" s="15">
        <v>0</v>
      </c>
      <c r="V126" s="15">
        <v>1</v>
      </c>
      <c r="W126" s="15">
        <v>150000</v>
      </c>
      <c r="X126" s="15">
        <v>0</v>
      </c>
      <c r="Y126" s="15">
        <v>1</v>
      </c>
      <c r="Z126" s="15">
        <f t="shared" si="78"/>
        <v>0</v>
      </c>
      <c r="AA126" s="15">
        <f t="shared" si="51"/>
        <v>0</v>
      </c>
      <c r="AB126" s="15">
        <f t="shared" si="52"/>
        <v>1</v>
      </c>
      <c r="AC126" s="15">
        <v>8</v>
      </c>
      <c r="AD126" s="15">
        <v>0.5</v>
      </c>
      <c r="AE126" s="15">
        <v>100</v>
      </c>
      <c r="AF126" s="15">
        <v>280</v>
      </c>
      <c r="AG126" s="27">
        <v>560</v>
      </c>
      <c r="AH126" s="27">
        <f t="shared" si="53"/>
        <v>0.33333333333333331</v>
      </c>
      <c r="AI126" s="27">
        <f t="shared" si="54"/>
        <v>1</v>
      </c>
      <c r="AJ126" s="27">
        <f t="shared" si="55"/>
        <v>0.33333333333333331</v>
      </c>
      <c r="AQ126" s="15">
        <f t="shared" si="56"/>
        <v>0</v>
      </c>
      <c r="AR126" s="15">
        <f t="shared" si="57"/>
        <v>0</v>
      </c>
      <c r="AZ126" s="15">
        <f t="shared" si="58"/>
        <v>0</v>
      </c>
      <c r="BA126" s="15">
        <f t="shared" si="59"/>
        <v>0</v>
      </c>
      <c r="BB126" s="15">
        <f>$AJ126</f>
        <v>0.33333333333333331</v>
      </c>
      <c r="BC126" s="15">
        <v>1.25</v>
      </c>
      <c r="BD126" s="15">
        <v>1.6666666666666667</v>
      </c>
      <c r="BE126" s="15">
        <v>1.6666666666666667</v>
      </c>
      <c r="BF126" s="15">
        <v>1</v>
      </c>
      <c r="BG126" s="15">
        <v>2</v>
      </c>
      <c r="BH126" s="15">
        <v>1.5166666666666668</v>
      </c>
      <c r="BI126" s="15">
        <v>2</v>
      </c>
      <c r="BJ126" s="15">
        <v>5</v>
      </c>
      <c r="BK126" s="15">
        <f t="shared" si="60"/>
        <v>0</v>
      </c>
      <c r="BL126" s="15">
        <f t="shared" si="61"/>
        <v>0</v>
      </c>
      <c r="BM126" s="15">
        <f t="shared" si="62"/>
        <v>0</v>
      </c>
      <c r="BN126" s="15" t="s">
        <v>1007</v>
      </c>
      <c r="BO126" s="15">
        <f t="shared" si="63"/>
        <v>0</v>
      </c>
      <c r="BP126" s="15">
        <f t="shared" si="64"/>
        <v>0</v>
      </c>
      <c r="BQ126" s="15">
        <f t="shared" si="65"/>
        <v>0</v>
      </c>
      <c r="BR126" s="15">
        <f t="shared" si="66"/>
        <v>0</v>
      </c>
      <c r="BU126" s="15">
        <f t="shared" si="67"/>
        <v>0</v>
      </c>
      <c r="BV126" s="15">
        <f t="shared" si="68"/>
        <v>0</v>
      </c>
      <c r="BW126" s="15">
        <f t="shared" si="69"/>
        <v>0</v>
      </c>
      <c r="BX126" s="15">
        <f t="shared" si="70"/>
        <v>0</v>
      </c>
      <c r="BY126" s="15" t="s">
        <v>1007</v>
      </c>
      <c r="BZ126" s="15" t="s">
        <v>1007</v>
      </c>
      <c r="CA126" s="15" t="s">
        <v>1007</v>
      </c>
      <c r="CB126" s="15" t="s">
        <v>1007</v>
      </c>
      <c r="CC126" s="15" t="s">
        <v>1007</v>
      </c>
      <c r="CD126" s="166">
        <v>4.5999999999999996</v>
      </c>
      <c r="CE126" s="166">
        <v>4</v>
      </c>
      <c r="CF126" s="166">
        <v>4.5</v>
      </c>
      <c r="CG126" s="166">
        <v>4.4000000000000004</v>
      </c>
      <c r="CH126" s="166">
        <v>3</v>
      </c>
      <c r="CI126" s="166">
        <v>4.25</v>
      </c>
      <c r="CJ126" s="27">
        <f t="shared" si="44"/>
        <v>4.125</v>
      </c>
      <c r="CK126" s="15">
        <f t="shared" si="71"/>
        <v>0.99999999999999956</v>
      </c>
      <c r="CL126" s="15">
        <f t="shared" si="72"/>
        <v>0.33333333333333348</v>
      </c>
      <c r="CM126" s="27">
        <f t="shared" si="73"/>
        <v>0.75</v>
      </c>
      <c r="CN126" s="27">
        <f t="shared" si="74"/>
        <v>0.60000000000000053</v>
      </c>
      <c r="CO126" s="27">
        <f t="shared" si="75"/>
        <v>-0.66666666666666652</v>
      </c>
      <c r="CP126" s="27">
        <f t="shared" si="76"/>
        <v>-0.25</v>
      </c>
      <c r="CQ126" s="27">
        <f t="shared" si="77"/>
        <v>0.29444444444444429</v>
      </c>
      <c r="CR126" s="27"/>
    </row>
    <row r="127" spans="1:96" x14ac:dyDescent="0.2">
      <c r="A127" s="15">
        <v>137</v>
      </c>
      <c r="B127" s="23">
        <v>1</v>
      </c>
      <c r="C127" s="15">
        <v>6</v>
      </c>
      <c r="D127" s="15">
        <f t="shared" si="45"/>
        <v>0</v>
      </c>
      <c r="E127" s="15">
        <f t="shared" si="79"/>
        <v>0</v>
      </c>
      <c r="F127" s="15">
        <f t="shared" si="80"/>
        <v>0</v>
      </c>
      <c r="G127" s="15">
        <f t="shared" si="81"/>
        <v>0</v>
      </c>
      <c r="H127" s="15">
        <f t="shared" si="82"/>
        <v>1</v>
      </c>
      <c r="I127" s="15">
        <v>1</v>
      </c>
      <c r="J127" s="15">
        <v>54</v>
      </c>
      <c r="K127" s="15">
        <v>2</v>
      </c>
      <c r="L127" s="15">
        <f t="shared" si="46"/>
        <v>0</v>
      </c>
      <c r="M127" s="15">
        <f t="shared" si="47"/>
        <v>0</v>
      </c>
      <c r="N127" s="15">
        <f t="shared" si="48"/>
        <v>1</v>
      </c>
      <c r="O127" s="15">
        <f t="shared" si="49"/>
        <v>0</v>
      </c>
      <c r="P127" s="15">
        <f t="shared" si="50"/>
        <v>0</v>
      </c>
      <c r="Q127" s="15">
        <v>2</v>
      </c>
      <c r="R127" s="15">
        <v>6</v>
      </c>
      <c r="S127" s="15">
        <v>4</v>
      </c>
      <c r="T127" s="15">
        <v>0</v>
      </c>
      <c r="U127" s="15">
        <v>0</v>
      </c>
      <c r="V127" s="15">
        <v>1</v>
      </c>
      <c r="W127" s="15">
        <v>150000</v>
      </c>
      <c r="X127" s="15">
        <v>0</v>
      </c>
      <c r="Y127" s="15">
        <v>0</v>
      </c>
      <c r="Z127" s="15">
        <f t="shared" si="78"/>
        <v>0</v>
      </c>
      <c r="AA127" s="15">
        <f t="shared" si="51"/>
        <v>0</v>
      </c>
      <c r="AB127" s="15">
        <f t="shared" si="52"/>
        <v>1</v>
      </c>
      <c r="AC127" s="159">
        <v>8</v>
      </c>
      <c r="AD127" s="159">
        <v>0.5</v>
      </c>
      <c r="AE127" s="159">
        <v>100</v>
      </c>
      <c r="AF127" s="15">
        <v>210</v>
      </c>
      <c r="AG127" s="27">
        <v>420</v>
      </c>
      <c r="AH127" s="27">
        <f t="shared" si="53"/>
        <v>-0.4</v>
      </c>
      <c r="AI127" s="27">
        <f t="shared" si="54"/>
        <v>1</v>
      </c>
      <c r="AJ127" s="27">
        <f t="shared" si="55"/>
        <v>-0.4</v>
      </c>
      <c r="AQ127" s="15">
        <f t="shared" si="56"/>
        <v>0</v>
      </c>
      <c r="AR127" s="15">
        <f t="shared" si="57"/>
        <v>0</v>
      </c>
      <c r="AZ127" s="15">
        <f t="shared" si="58"/>
        <v>0</v>
      </c>
      <c r="BA127" s="15">
        <f t="shared" si="59"/>
        <v>0</v>
      </c>
      <c r="BC127" s="15">
        <v>1.25</v>
      </c>
      <c r="BD127" s="15">
        <v>1.6666666666666667</v>
      </c>
      <c r="BE127" s="15">
        <v>1.6666666666666667</v>
      </c>
      <c r="BF127" s="15">
        <v>1</v>
      </c>
      <c r="BG127" s="15">
        <v>2</v>
      </c>
      <c r="BH127" s="15">
        <v>1.5166666666666668</v>
      </c>
      <c r="BI127" s="15">
        <v>2</v>
      </c>
      <c r="BJ127" s="15">
        <v>5</v>
      </c>
      <c r="BK127" s="15">
        <f t="shared" si="60"/>
        <v>0</v>
      </c>
      <c r="BL127" s="15">
        <f t="shared" si="61"/>
        <v>0</v>
      </c>
      <c r="BM127" s="15">
        <f t="shared" si="62"/>
        <v>0</v>
      </c>
      <c r="BN127" s="15" t="s">
        <v>1007</v>
      </c>
      <c r="BO127" s="15">
        <f t="shared" si="63"/>
        <v>0</v>
      </c>
      <c r="BP127" s="15">
        <f t="shared" si="64"/>
        <v>0</v>
      </c>
      <c r="BQ127" s="15">
        <f t="shared" si="65"/>
        <v>0</v>
      </c>
      <c r="BR127" s="15">
        <f t="shared" si="66"/>
        <v>0</v>
      </c>
      <c r="BU127" s="15">
        <f t="shared" si="67"/>
        <v>0</v>
      </c>
      <c r="BV127" s="15">
        <f t="shared" si="68"/>
        <v>0</v>
      </c>
      <c r="BW127" s="15">
        <f t="shared" si="69"/>
        <v>0</v>
      </c>
      <c r="BX127" s="15">
        <f t="shared" si="70"/>
        <v>0</v>
      </c>
      <c r="BY127" s="15" t="s">
        <v>1007</v>
      </c>
      <c r="BZ127" s="15" t="s">
        <v>1007</v>
      </c>
      <c r="CA127" s="15" t="s">
        <v>1007</v>
      </c>
      <c r="CB127" s="15" t="s">
        <v>1007</v>
      </c>
      <c r="CC127" s="15" t="s">
        <v>1007</v>
      </c>
      <c r="CD127" s="166">
        <v>3.6</v>
      </c>
      <c r="CE127" s="166">
        <v>3.6666666666666665</v>
      </c>
      <c r="CF127" s="166">
        <v>3.75</v>
      </c>
      <c r="CG127" s="166">
        <v>3.8</v>
      </c>
      <c r="CH127" s="166">
        <v>3.6666666666666665</v>
      </c>
      <c r="CI127" s="166">
        <v>4.5</v>
      </c>
      <c r="CJ127" s="27">
        <f t="shared" si="44"/>
        <v>3.8305555555555557</v>
      </c>
      <c r="CK127" s="15">
        <f t="shared" si="71"/>
        <v>-1.1999999999999997</v>
      </c>
      <c r="CL127" s="15">
        <f t="shared" si="72"/>
        <v>-1.0000000000000004</v>
      </c>
      <c r="CM127" s="15">
        <f t="shared" si="73"/>
        <v>-0.75</v>
      </c>
      <c r="CN127" s="15">
        <f t="shared" si="74"/>
        <v>-0.40000000000000036</v>
      </c>
      <c r="CO127" s="15">
        <f t="shared" si="75"/>
        <v>-0.33333333333333348</v>
      </c>
      <c r="CP127" s="15">
        <f t="shared" si="76"/>
        <v>0.25</v>
      </c>
      <c r="CQ127" s="15">
        <f t="shared" si="77"/>
        <v>-0.57222222222222197</v>
      </c>
    </row>
    <row r="128" spans="1:96" x14ac:dyDescent="0.2">
      <c r="A128" s="15">
        <v>139</v>
      </c>
      <c r="B128" s="23">
        <v>1</v>
      </c>
      <c r="C128" s="15">
        <v>6</v>
      </c>
      <c r="D128" s="15">
        <f t="shared" si="45"/>
        <v>0</v>
      </c>
      <c r="E128" s="15">
        <f t="shared" si="79"/>
        <v>0</v>
      </c>
      <c r="F128" s="15">
        <f t="shared" si="80"/>
        <v>0</v>
      </c>
      <c r="G128" s="15">
        <f t="shared" si="81"/>
        <v>0</v>
      </c>
      <c r="H128" s="15">
        <f t="shared" si="82"/>
        <v>1</v>
      </c>
      <c r="I128" s="15">
        <v>1</v>
      </c>
      <c r="J128" s="15">
        <v>48</v>
      </c>
      <c r="K128" s="15">
        <v>4</v>
      </c>
      <c r="L128" s="15">
        <f t="shared" si="46"/>
        <v>0</v>
      </c>
      <c r="M128" s="15">
        <f t="shared" si="47"/>
        <v>0</v>
      </c>
      <c r="N128" s="15">
        <f t="shared" si="48"/>
        <v>0</v>
      </c>
      <c r="O128" s="15">
        <f t="shared" si="49"/>
        <v>0</v>
      </c>
      <c r="P128" s="15">
        <f t="shared" si="50"/>
        <v>1</v>
      </c>
      <c r="Q128" s="15">
        <v>2</v>
      </c>
      <c r="R128" s="15">
        <v>3</v>
      </c>
      <c r="S128" s="15">
        <v>27</v>
      </c>
      <c r="T128" s="15">
        <v>1</v>
      </c>
      <c r="U128" s="15">
        <v>0</v>
      </c>
      <c r="V128" s="15">
        <v>1</v>
      </c>
      <c r="W128" s="15">
        <v>150000</v>
      </c>
      <c r="X128" s="15">
        <v>1</v>
      </c>
      <c r="Y128" s="15">
        <v>1</v>
      </c>
      <c r="Z128" s="15">
        <f t="shared" si="78"/>
        <v>0</v>
      </c>
      <c r="AA128" s="15">
        <f t="shared" si="51"/>
        <v>0</v>
      </c>
      <c r="AB128" s="15">
        <f t="shared" si="52"/>
        <v>1</v>
      </c>
      <c r="AC128" s="15">
        <v>7</v>
      </c>
      <c r="AD128" s="15">
        <v>5</v>
      </c>
      <c r="AE128" s="15">
        <v>95</v>
      </c>
      <c r="AF128" s="15">
        <v>3500</v>
      </c>
      <c r="AG128" s="27">
        <v>700</v>
      </c>
      <c r="AH128" s="27">
        <f t="shared" si="53"/>
        <v>-0.125</v>
      </c>
      <c r="AI128" s="27">
        <f t="shared" si="54"/>
        <v>1</v>
      </c>
      <c r="AJ128" s="27">
        <f t="shared" si="55"/>
        <v>-0.125</v>
      </c>
      <c r="AQ128" s="15">
        <f t="shared" si="56"/>
        <v>0</v>
      </c>
      <c r="AR128" s="15">
        <f t="shared" si="57"/>
        <v>0</v>
      </c>
      <c r="AZ128" s="15">
        <f t="shared" si="58"/>
        <v>0</v>
      </c>
      <c r="BA128" s="15">
        <f t="shared" si="59"/>
        <v>0</v>
      </c>
      <c r="BB128" s="15">
        <f>$AJ128</f>
        <v>-0.125</v>
      </c>
      <c r="BC128" s="15">
        <v>1</v>
      </c>
      <c r="BD128" s="15">
        <v>1.6666666666666667</v>
      </c>
      <c r="BE128" s="15">
        <v>2</v>
      </c>
      <c r="BF128" s="15">
        <v>1</v>
      </c>
      <c r="BG128" s="15">
        <v>2.5</v>
      </c>
      <c r="BH128" s="15">
        <v>1.6333333333333335</v>
      </c>
      <c r="BI128" s="15">
        <v>1</v>
      </c>
      <c r="BJ128" s="15">
        <v>5</v>
      </c>
      <c r="BK128" s="15">
        <f t="shared" si="60"/>
        <v>0</v>
      </c>
      <c r="BL128" s="15">
        <f t="shared" si="61"/>
        <v>0</v>
      </c>
      <c r="BM128" s="15">
        <f t="shared" si="62"/>
        <v>0</v>
      </c>
      <c r="BN128" s="15" t="s">
        <v>1007</v>
      </c>
      <c r="BO128" s="15">
        <f t="shared" si="63"/>
        <v>0</v>
      </c>
      <c r="BP128" s="15">
        <f t="shared" si="64"/>
        <v>0</v>
      </c>
      <c r="BQ128" s="15">
        <f t="shared" si="65"/>
        <v>0</v>
      </c>
      <c r="BR128" s="15">
        <f t="shared" si="66"/>
        <v>0</v>
      </c>
      <c r="BU128" s="15">
        <f t="shared" si="67"/>
        <v>0</v>
      </c>
      <c r="BV128" s="15">
        <f t="shared" si="68"/>
        <v>0</v>
      </c>
      <c r="BW128" s="15">
        <f t="shared" si="69"/>
        <v>0</v>
      </c>
      <c r="BX128" s="15">
        <f t="shared" si="70"/>
        <v>0</v>
      </c>
      <c r="BY128" s="15" t="s">
        <v>1007</v>
      </c>
      <c r="BZ128" s="15" t="s">
        <v>1007</v>
      </c>
      <c r="CA128" s="15" t="s">
        <v>1007</v>
      </c>
      <c r="CB128" s="15" t="s">
        <v>1007</v>
      </c>
      <c r="CC128" s="15" t="s">
        <v>1007</v>
      </c>
      <c r="CD128" s="166">
        <v>4.8</v>
      </c>
      <c r="CE128" s="166">
        <v>4.666666666666667</v>
      </c>
      <c r="CF128" s="166">
        <v>4.5</v>
      </c>
      <c r="CG128" s="166">
        <v>4.2</v>
      </c>
      <c r="CH128" s="166">
        <v>4</v>
      </c>
      <c r="CI128" s="166">
        <v>4.25</v>
      </c>
      <c r="CJ128" s="27">
        <f t="shared" si="44"/>
        <v>4.4027777777777777</v>
      </c>
      <c r="CK128" s="15">
        <f t="shared" si="71"/>
        <v>1.1999999999999997</v>
      </c>
      <c r="CL128" s="27">
        <f t="shared" si="72"/>
        <v>2.0000000000000004</v>
      </c>
      <c r="CM128" s="27">
        <f t="shared" si="73"/>
        <v>1.5</v>
      </c>
      <c r="CN128" s="27">
        <f t="shared" si="74"/>
        <v>1.4000000000000004</v>
      </c>
      <c r="CO128" s="27">
        <f t="shared" si="75"/>
        <v>0.66666666666666652</v>
      </c>
      <c r="CP128" s="27">
        <f t="shared" si="76"/>
        <v>0.5</v>
      </c>
      <c r="CQ128" s="27">
        <f t="shared" si="77"/>
        <v>1.2111111111111112</v>
      </c>
    </row>
    <row r="129" spans="1:96" x14ac:dyDescent="0.2">
      <c r="A129" s="15">
        <v>139</v>
      </c>
      <c r="B129" s="23">
        <v>1</v>
      </c>
      <c r="C129" s="15">
        <v>6</v>
      </c>
      <c r="D129" s="15">
        <f t="shared" si="45"/>
        <v>0</v>
      </c>
      <c r="E129" s="15">
        <f t="shared" si="79"/>
        <v>0</v>
      </c>
      <c r="F129" s="15">
        <f t="shared" si="80"/>
        <v>0</v>
      </c>
      <c r="G129" s="15">
        <f t="shared" si="81"/>
        <v>0</v>
      </c>
      <c r="H129" s="15">
        <f t="shared" si="82"/>
        <v>1</v>
      </c>
      <c r="I129" s="15">
        <v>1</v>
      </c>
      <c r="J129" s="15">
        <v>48</v>
      </c>
      <c r="K129" s="15">
        <v>4</v>
      </c>
      <c r="L129" s="15">
        <f t="shared" si="46"/>
        <v>0</v>
      </c>
      <c r="M129" s="15">
        <f t="shared" si="47"/>
        <v>0</v>
      </c>
      <c r="N129" s="15">
        <f t="shared" si="48"/>
        <v>0</v>
      </c>
      <c r="O129" s="15">
        <f t="shared" si="49"/>
        <v>0</v>
      </c>
      <c r="P129" s="15">
        <f t="shared" si="50"/>
        <v>1</v>
      </c>
      <c r="Q129" s="15">
        <v>2</v>
      </c>
      <c r="R129" s="15">
        <v>3</v>
      </c>
      <c r="S129" s="15">
        <v>27</v>
      </c>
      <c r="T129" s="15">
        <v>1</v>
      </c>
      <c r="U129" s="15">
        <v>0</v>
      </c>
      <c r="V129" s="15">
        <v>1</v>
      </c>
      <c r="W129" s="15">
        <v>150000</v>
      </c>
      <c r="X129" s="15">
        <v>1</v>
      </c>
      <c r="Y129" s="15">
        <v>0</v>
      </c>
      <c r="Z129" s="15">
        <f t="shared" si="78"/>
        <v>0</v>
      </c>
      <c r="AA129" s="15">
        <f t="shared" si="51"/>
        <v>0</v>
      </c>
      <c r="AB129" s="15">
        <f t="shared" si="52"/>
        <v>1</v>
      </c>
      <c r="AC129" s="159">
        <v>7</v>
      </c>
      <c r="AD129" s="159">
        <v>5</v>
      </c>
      <c r="AE129" s="159">
        <v>85</v>
      </c>
      <c r="AF129" s="15">
        <v>4000</v>
      </c>
      <c r="AG129" s="27">
        <v>800</v>
      </c>
      <c r="AH129" s="27">
        <f t="shared" si="53"/>
        <v>0</v>
      </c>
      <c r="AI129" s="27">
        <f t="shared" si="54"/>
        <v>1</v>
      </c>
      <c r="AJ129" s="27">
        <f t="shared" si="55"/>
        <v>0</v>
      </c>
      <c r="AQ129" s="15">
        <f t="shared" si="56"/>
        <v>0</v>
      </c>
      <c r="AR129" s="15">
        <f t="shared" si="57"/>
        <v>0</v>
      </c>
      <c r="AZ129" s="15">
        <f t="shared" si="58"/>
        <v>0</v>
      </c>
      <c r="BA129" s="15">
        <f t="shared" si="59"/>
        <v>0</v>
      </c>
      <c r="BC129" s="15">
        <v>1</v>
      </c>
      <c r="BD129" s="15">
        <v>1.6666666666666667</v>
      </c>
      <c r="BE129" s="15">
        <v>2</v>
      </c>
      <c r="BF129" s="15">
        <v>1</v>
      </c>
      <c r="BG129" s="15">
        <v>2.5</v>
      </c>
      <c r="BH129" s="15">
        <v>1.6333333333333335</v>
      </c>
      <c r="BI129" s="15">
        <v>1</v>
      </c>
      <c r="BJ129" s="15">
        <v>5</v>
      </c>
      <c r="BK129" s="15">
        <f t="shared" si="60"/>
        <v>0</v>
      </c>
      <c r="BL129" s="15">
        <f t="shared" si="61"/>
        <v>0</v>
      </c>
      <c r="BM129" s="15">
        <f t="shared" si="62"/>
        <v>0</v>
      </c>
      <c r="BN129" s="15" t="s">
        <v>1007</v>
      </c>
      <c r="BO129" s="15">
        <f t="shared" si="63"/>
        <v>0</v>
      </c>
      <c r="BP129" s="15">
        <f t="shared" si="64"/>
        <v>0</v>
      </c>
      <c r="BQ129" s="15">
        <f t="shared" si="65"/>
        <v>0</v>
      </c>
      <c r="BR129" s="15">
        <f t="shared" si="66"/>
        <v>0</v>
      </c>
      <c r="BU129" s="15">
        <f t="shared" si="67"/>
        <v>0</v>
      </c>
      <c r="BV129" s="15">
        <f t="shared" si="68"/>
        <v>0</v>
      </c>
      <c r="BW129" s="15">
        <f t="shared" si="69"/>
        <v>0</v>
      </c>
      <c r="BX129" s="15">
        <f t="shared" si="70"/>
        <v>0</v>
      </c>
      <c r="BY129" s="15" t="s">
        <v>1007</v>
      </c>
      <c r="BZ129" s="15" t="s">
        <v>1007</v>
      </c>
      <c r="CA129" s="15" t="s">
        <v>1007</v>
      </c>
      <c r="CB129" s="15" t="s">
        <v>1007</v>
      </c>
      <c r="CC129" s="15" t="s">
        <v>1007</v>
      </c>
      <c r="CD129" s="166">
        <v>3.6</v>
      </c>
      <c r="CE129" s="166">
        <v>2.6666666666666665</v>
      </c>
      <c r="CF129" s="166">
        <v>3</v>
      </c>
      <c r="CG129" s="166">
        <v>2.8</v>
      </c>
      <c r="CH129" s="166">
        <v>3.3333333333333335</v>
      </c>
      <c r="CI129" s="166">
        <v>3.75</v>
      </c>
      <c r="CJ129" s="27">
        <f t="shared" si="44"/>
        <v>3.1916666666666664</v>
      </c>
      <c r="CK129" s="15">
        <f t="shared" si="71"/>
        <v>-0.80000000000000027</v>
      </c>
      <c r="CL129" s="15">
        <f t="shared" si="72"/>
        <v>-2.0000000000000004</v>
      </c>
      <c r="CM129" s="15">
        <f t="shared" si="73"/>
        <v>-1.5</v>
      </c>
      <c r="CN129" s="15">
        <f t="shared" si="74"/>
        <v>-1.2000000000000002</v>
      </c>
      <c r="CO129" s="15">
        <f t="shared" si="75"/>
        <v>0</v>
      </c>
      <c r="CP129" s="15">
        <f t="shared" si="76"/>
        <v>0</v>
      </c>
      <c r="CQ129" s="15">
        <f t="shared" si="77"/>
        <v>-0.91666666666666696</v>
      </c>
    </row>
    <row r="130" spans="1:96" x14ac:dyDescent="0.2">
      <c r="A130" s="15">
        <v>140</v>
      </c>
      <c r="B130" s="23">
        <v>1</v>
      </c>
      <c r="C130" s="15">
        <v>6</v>
      </c>
      <c r="D130" s="15">
        <f t="shared" si="45"/>
        <v>0</v>
      </c>
      <c r="E130" s="15">
        <f t="shared" si="79"/>
        <v>0</v>
      </c>
      <c r="F130" s="15">
        <f t="shared" si="80"/>
        <v>0</v>
      </c>
      <c r="G130" s="15">
        <f t="shared" si="81"/>
        <v>0</v>
      </c>
      <c r="H130" s="15">
        <f t="shared" si="82"/>
        <v>1</v>
      </c>
      <c r="I130" s="15">
        <v>1</v>
      </c>
      <c r="J130" s="15">
        <v>49</v>
      </c>
      <c r="K130" s="15">
        <v>5</v>
      </c>
      <c r="L130" s="15">
        <f t="shared" si="46"/>
        <v>0</v>
      </c>
      <c r="M130" s="15">
        <f t="shared" si="47"/>
        <v>0</v>
      </c>
      <c r="N130" s="15">
        <f t="shared" si="48"/>
        <v>0</v>
      </c>
      <c r="O130" s="15">
        <f t="shared" si="49"/>
        <v>0</v>
      </c>
      <c r="P130" s="15">
        <f t="shared" si="50"/>
        <v>0</v>
      </c>
      <c r="Q130" s="15">
        <v>1</v>
      </c>
      <c r="R130" s="15">
        <v>8</v>
      </c>
      <c r="S130" s="15">
        <v>14</v>
      </c>
      <c r="T130" s="15">
        <v>1</v>
      </c>
      <c r="U130" s="15">
        <v>0</v>
      </c>
      <c r="V130" s="15">
        <v>1</v>
      </c>
      <c r="W130" s="15">
        <v>150000</v>
      </c>
      <c r="X130" s="15">
        <v>0</v>
      </c>
      <c r="Y130" s="15">
        <v>1</v>
      </c>
      <c r="Z130" s="15">
        <f t="shared" si="78"/>
        <v>0</v>
      </c>
      <c r="AA130" s="15">
        <f t="shared" si="51"/>
        <v>0</v>
      </c>
      <c r="AB130" s="15">
        <f t="shared" si="52"/>
        <v>1</v>
      </c>
      <c r="AC130" s="15">
        <v>8</v>
      </c>
      <c r="AD130" s="15">
        <v>1.5</v>
      </c>
      <c r="AE130" s="15">
        <v>110</v>
      </c>
      <c r="AF130" s="15">
        <v>1200</v>
      </c>
      <c r="AG130" s="27">
        <v>800</v>
      </c>
      <c r="AH130" s="27">
        <f t="shared" si="53"/>
        <v>-0.1428571428571429</v>
      </c>
      <c r="AI130" s="27">
        <f t="shared" si="54"/>
        <v>0.42857142857142855</v>
      </c>
      <c r="AJ130" s="27">
        <f t="shared" si="55"/>
        <v>-6.1224489795918387E-2</v>
      </c>
      <c r="AK130" s="15">
        <v>7</v>
      </c>
      <c r="AL130" s="15">
        <v>2</v>
      </c>
      <c r="AM130" s="15">
        <v>40</v>
      </c>
      <c r="AN130" s="15">
        <v>100</v>
      </c>
      <c r="AO130" s="15">
        <v>50</v>
      </c>
      <c r="AP130" s="15">
        <f>($AO130-$AO131)/$AO131</f>
        <v>-0.33333333333333331</v>
      </c>
      <c r="AQ130" s="15">
        <f t="shared" si="56"/>
        <v>0.5714285714285714</v>
      </c>
      <c r="AR130" s="15">
        <f t="shared" si="57"/>
        <v>-0.19047619047619047</v>
      </c>
      <c r="AZ130" s="15">
        <f t="shared" si="58"/>
        <v>0</v>
      </c>
      <c r="BA130" s="15">
        <f t="shared" si="59"/>
        <v>0</v>
      </c>
      <c r="BB130" s="15">
        <f>AVERAGE($AJ130,$AR130)</f>
        <v>-0.12585034013605442</v>
      </c>
      <c r="BC130" s="15">
        <v>1.25</v>
      </c>
      <c r="BD130" s="15">
        <v>1.6666666666666667</v>
      </c>
      <c r="BE130" s="15">
        <v>1</v>
      </c>
      <c r="BF130" s="15">
        <v>1</v>
      </c>
      <c r="BG130" s="15">
        <v>1.5</v>
      </c>
      <c r="BH130" s="15">
        <v>1.2833333333333334</v>
      </c>
      <c r="BI130" s="15">
        <v>1</v>
      </c>
      <c r="BJ130" s="15">
        <v>1</v>
      </c>
      <c r="BK130" s="15">
        <f t="shared" si="60"/>
        <v>0</v>
      </c>
      <c r="BL130" s="15">
        <f t="shared" si="61"/>
        <v>0</v>
      </c>
      <c r="BM130" s="15">
        <f t="shared" si="62"/>
        <v>0</v>
      </c>
      <c r="BN130" s="15">
        <v>2</v>
      </c>
      <c r="BO130" s="15">
        <f t="shared" si="63"/>
        <v>1</v>
      </c>
      <c r="BP130" s="15">
        <f t="shared" si="64"/>
        <v>0</v>
      </c>
      <c r="BQ130" s="15">
        <f t="shared" si="65"/>
        <v>0</v>
      </c>
      <c r="BR130" s="15">
        <f t="shared" si="66"/>
        <v>0</v>
      </c>
      <c r="BS130" s="15">
        <v>2</v>
      </c>
      <c r="BT130" s="15">
        <v>2</v>
      </c>
      <c r="BU130" s="15">
        <f t="shared" si="67"/>
        <v>1</v>
      </c>
      <c r="BV130" s="15">
        <f t="shared" si="68"/>
        <v>0</v>
      </c>
      <c r="BW130" s="15">
        <f t="shared" si="69"/>
        <v>0</v>
      </c>
      <c r="BX130" s="15">
        <f t="shared" si="70"/>
        <v>0</v>
      </c>
      <c r="BY130" s="15">
        <v>1</v>
      </c>
      <c r="BZ130" s="15">
        <v>1</v>
      </c>
      <c r="CA130" s="15">
        <v>1</v>
      </c>
      <c r="CB130" s="15">
        <v>0</v>
      </c>
      <c r="CC130" s="15">
        <v>0</v>
      </c>
      <c r="CD130" s="166">
        <v>4.4000000000000004</v>
      </c>
      <c r="CE130" s="166">
        <v>4.666666666666667</v>
      </c>
      <c r="CF130" s="166">
        <v>4.5</v>
      </c>
      <c r="CG130" s="166">
        <v>4</v>
      </c>
      <c r="CH130" s="166">
        <v>3.3333333333333335</v>
      </c>
      <c r="CI130" s="166">
        <v>3.75</v>
      </c>
      <c r="CJ130" s="27">
        <f t="shared" ref="CJ130:CJ193" si="83">AVERAGE($CD130:$CI130)</f>
        <v>4.1083333333333334</v>
      </c>
      <c r="CK130" s="15">
        <f t="shared" si="71"/>
        <v>-0.39999999999999947</v>
      </c>
      <c r="CL130" s="15">
        <f t="shared" si="72"/>
        <v>1.666666666666667</v>
      </c>
      <c r="CM130" s="27">
        <f t="shared" si="73"/>
        <v>0.5</v>
      </c>
      <c r="CN130" s="27">
        <f t="shared" si="74"/>
        <v>0.39999999999999991</v>
      </c>
      <c r="CO130" s="27">
        <f t="shared" si="75"/>
        <v>-0.33333333333333304</v>
      </c>
      <c r="CP130" s="27">
        <f t="shared" si="76"/>
        <v>-1</v>
      </c>
      <c r="CQ130" s="27">
        <f t="shared" si="77"/>
        <v>0.13888888888888884</v>
      </c>
      <c r="CR130" s="27"/>
    </row>
    <row r="131" spans="1:96" x14ac:dyDescent="0.2">
      <c r="A131" s="15">
        <v>140</v>
      </c>
      <c r="B131" s="23">
        <v>1</v>
      </c>
      <c r="C131" s="15">
        <v>6</v>
      </c>
      <c r="D131" s="15">
        <f t="shared" ref="D131:D194" si="84">IF($C131=2,1,0)</f>
        <v>0</v>
      </c>
      <c r="E131" s="15">
        <f t="shared" si="79"/>
        <v>0</v>
      </c>
      <c r="F131" s="15">
        <f t="shared" si="80"/>
        <v>0</v>
      </c>
      <c r="G131" s="15">
        <f t="shared" si="81"/>
        <v>0</v>
      </c>
      <c r="H131" s="15">
        <f t="shared" si="82"/>
        <v>1</v>
      </c>
      <c r="I131" s="15">
        <v>1</v>
      </c>
      <c r="J131" s="15">
        <v>49</v>
      </c>
      <c r="K131" s="15">
        <v>5</v>
      </c>
      <c r="L131" s="15">
        <f t="shared" ref="L131:L194" si="85">IF($K131=0,1,0)</f>
        <v>0</v>
      </c>
      <c r="M131" s="15">
        <f t="shared" ref="M131:M194" si="86">IF($K131=1,1,0)</f>
        <v>0</v>
      </c>
      <c r="N131" s="15">
        <f t="shared" ref="N131:N194" si="87">IF($K131=2,1,0)</f>
        <v>0</v>
      </c>
      <c r="O131" s="15">
        <f t="shared" ref="O131:O194" si="88">IF($K131=3,1,0)</f>
        <v>0</v>
      </c>
      <c r="P131" s="15">
        <f t="shared" ref="P131:P194" si="89">IF($K131=4,1,0)</f>
        <v>0</v>
      </c>
      <c r="Q131" s="15">
        <v>1</v>
      </c>
      <c r="R131" s="15">
        <v>8</v>
      </c>
      <c r="S131" s="15">
        <v>14</v>
      </c>
      <c r="T131" s="15">
        <v>1</v>
      </c>
      <c r="U131" s="15">
        <v>0</v>
      </c>
      <c r="V131" s="15">
        <v>1</v>
      </c>
      <c r="W131" s="15">
        <v>150000</v>
      </c>
      <c r="X131" s="15">
        <v>0</v>
      </c>
      <c r="Y131" s="15">
        <v>0</v>
      </c>
      <c r="Z131" s="15">
        <f t="shared" si="78"/>
        <v>0</v>
      </c>
      <c r="AA131" s="15">
        <f t="shared" ref="AA131:AA194" si="90">IF(OR($AC131=2,$AC131=6,$AC131=10),1,0)</f>
        <v>0</v>
      </c>
      <c r="AB131" s="15">
        <f t="shared" ref="AB131:AB194" si="91">IF(OR($AC131=7,$AC131=8,$AC131=9),1,0)</f>
        <v>1</v>
      </c>
      <c r="AC131" s="159">
        <v>8</v>
      </c>
      <c r="AD131" s="159">
        <v>1.5</v>
      </c>
      <c r="AE131" s="159">
        <v>110</v>
      </c>
      <c r="AF131" s="15">
        <v>1400</v>
      </c>
      <c r="AG131" s="27">
        <v>933.33333333333337</v>
      </c>
      <c r="AH131" s="27">
        <f t="shared" ref="AH131:AH194" si="92">($AG131-$AG132)/$AG132</f>
        <v>3.7037037037037077E-2</v>
      </c>
      <c r="AI131" s="27">
        <f t="shared" ref="AI131:AI194" si="93">$AD131/($AD131+$AL131+$AU131)</f>
        <v>0.42857142857142855</v>
      </c>
      <c r="AJ131" s="27">
        <f t="shared" ref="AJ131:AJ194" si="94">$AI131*$AH131</f>
        <v>1.5873015873015889E-2</v>
      </c>
      <c r="AK131" s="15">
        <v>7</v>
      </c>
      <c r="AL131" s="15">
        <v>2</v>
      </c>
      <c r="AM131" s="15">
        <v>80</v>
      </c>
      <c r="AN131" s="15">
        <v>150</v>
      </c>
      <c r="AO131" s="15">
        <v>75</v>
      </c>
      <c r="AQ131" s="15">
        <f t="shared" ref="AQ131:AQ194" si="95">$AL131/($AD131+$AL131+$AU131)</f>
        <v>0.5714285714285714</v>
      </c>
      <c r="AR131" s="15">
        <f t="shared" ref="AR131:AR194" si="96">$AQ131*$AP131</f>
        <v>0</v>
      </c>
      <c r="AZ131" s="15">
        <f t="shared" ref="AZ131:AZ194" si="97">($AU131/($AD131+$AL131+$AU131))</f>
        <v>0</v>
      </c>
      <c r="BA131" s="15">
        <f t="shared" ref="BA131:BA194" si="98">$AY131*$AZ131</f>
        <v>0</v>
      </c>
      <c r="BC131" s="15">
        <v>1.25</v>
      </c>
      <c r="BD131" s="15">
        <v>1.6666666666666667</v>
      </c>
      <c r="BE131" s="15">
        <v>1</v>
      </c>
      <c r="BF131" s="15">
        <v>1</v>
      </c>
      <c r="BG131" s="15">
        <v>1.5</v>
      </c>
      <c r="BH131" s="15">
        <v>1.2833333333333334</v>
      </c>
      <c r="BI131" s="15">
        <v>1</v>
      </c>
      <c r="BJ131" s="15">
        <v>1</v>
      </c>
      <c r="BK131" s="15">
        <f t="shared" ref="BK131:BK194" si="99">IF($BJ131=2,1,0)</f>
        <v>0</v>
      </c>
      <c r="BL131" s="15">
        <f t="shared" ref="BL131:BL194" si="100">IF($BJ131=3,1,0)</f>
        <v>0</v>
      </c>
      <c r="BM131" s="15">
        <f t="shared" ref="BM131:BM194" si="101">IF($BJ131=4,1,0)</f>
        <v>0</v>
      </c>
      <c r="BN131" s="15">
        <v>2</v>
      </c>
      <c r="BO131" s="15">
        <f t="shared" ref="BO131:BO194" si="102">IF($BN131=2,1,0)</f>
        <v>1</v>
      </c>
      <c r="BP131" s="15">
        <f t="shared" ref="BP131:BP194" si="103">IF($BN131=3,1,0)</f>
        <v>0</v>
      </c>
      <c r="BQ131" s="15">
        <f t="shared" ref="BQ131:BQ194" si="104">IF($BN131=4,1,0)</f>
        <v>0</v>
      </c>
      <c r="BR131" s="15">
        <f t="shared" ref="BR131:BR194" si="105">IF($BN131=5,1,0)</f>
        <v>0</v>
      </c>
      <c r="BS131" s="15">
        <v>2</v>
      </c>
      <c r="BT131" s="15">
        <v>2</v>
      </c>
      <c r="BU131" s="15">
        <f t="shared" ref="BU131:BU194" si="106">IF($BT131=2,1,0)</f>
        <v>1</v>
      </c>
      <c r="BV131" s="15">
        <f t="shared" ref="BV131:BV194" si="107">IF($BT131=3,1,0)</f>
        <v>0</v>
      </c>
      <c r="BW131" s="15">
        <f t="shared" ref="BW131:BW194" si="108">IF($BT131=4,1,0)</f>
        <v>0</v>
      </c>
      <c r="BX131" s="15">
        <f t="shared" ref="BX131:BX194" si="109">IF($BT131=5,1,0)</f>
        <v>0</v>
      </c>
      <c r="BY131" s="15">
        <v>1</v>
      </c>
      <c r="BZ131" s="15">
        <v>1</v>
      </c>
      <c r="CA131" s="15">
        <v>1</v>
      </c>
      <c r="CB131" s="15">
        <v>0</v>
      </c>
      <c r="CC131" s="15">
        <v>0</v>
      </c>
      <c r="CD131" s="166">
        <v>4.8</v>
      </c>
      <c r="CE131" s="166">
        <v>3</v>
      </c>
      <c r="CF131" s="166">
        <v>4</v>
      </c>
      <c r="CG131" s="166">
        <v>3.6</v>
      </c>
      <c r="CH131" s="166">
        <v>3.6666666666666665</v>
      </c>
      <c r="CI131" s="166">
        <v>4.75</v>
      </c>
      <c r="CJ131" s="27">
        <f t="shared" si="83"/>
        <v>3.9694444444444446</v>
      </c>
      <c r="CK131" s="15">
        <f t="shared" ref="CK131:CK194" si="110">$CD131-$CD132</f>
        <v>0.59999999999999964</v>
      </c>
      <c r="CL131" s="15">
        <f t="shared" ref="CL131:CL194" si="111">$CE131-$CE132</f>
        <v>-1.666666666666667</v>
      </c>
      <c r="CM131" s="15">
        <f t="shared" ref="CM131:CM194" si="112">$CF131-$CF132</f>
        <v>-0.25</v>
      </c>
      <c r="CN131" s="15">
        <f t="shared" ref="CN131:CN194" si="113">$CG131-$CG132</f>
        <v>-0.99999999999999956</v>
      </c>
      <c r="CO131" s="15">
        <f t="shared" ref="CO131:CO194" si="114">$CH131-$CH132</f>
        <v>0</v>
      </c>
      <c r="CP131" s="15">
        <f t="shared" ref="CP131:CP194" si="115">$CI131-$CI132</f>
        <v>0.5</v>
      </c>
      <c r="CQ131" s="15">
        <f t="shared" ref="CQ131:CQ194" si="116">$CJ131-$CJ132</f>
        <v>-0.30277777777777848</v>
      </c>
    </row>
    <row r="132" spans="1:96" x14ac:dyDescent="0.2">
      <c r="A132" s="15">
        <v>142</v>
      </c>
      <c r="B132" s="23">
        <v>1</v>
      </c>
      <c r="C132" s="15">
        <v>6</v>
      </c>
      <c r="D132" s="15">
        <f t="shared" si="84"/>
        <v>0</v>
      </c>
      <c r="E132" s="15">
        <f t="shared" si="79"/>
        <v>0</v>
      </c>
      <c r="F132" s="15">
        <f t="shared" si="80"/>
        <v>0</v>
      </c>
      <c r="G132" s="15">
        <f t="shared" si="81"/>
        <v>0</v>
      </c>
      <c r="H132" s="15">
        <f t="shared" si="82"/>
        <v>1</v>
      </c>
      <c r="I132" s="15">
        <v>1</v>
      </c>
      <c r="J132" s="15">
        <v>58</v>
      </c>
      <c r="K132" s="15">
        <v>2</v>
      </c>
      <c r="L132" s="15">
        <f t="shared" si="85"/>
        <v>0</v>
      </c>
      <c r="M132" s="15">
        <f t="shared" si="86"/>
        <v>0</v>
      </c>
      <c r="N132" s="15">
        <f t="shared" si="87"/>
        <v>1</v>
      </c>
      <c r="O132" s="15">
        <f t="shared" si="88"/>
        <v>0</v>
      </c>
      <c r="P132" s="15">
        <f t="shared" si="89"/>
        <v>0</v>
      </c>
      <c r="Q132" s="15">
        <v>2</v>
      </c>
      <c r="R132" s="15">
        <v>6</v>
      </c>
      <c r="S132" s="15">
        <v>8</v>
      </c>
      <c r="T132" s="15">
        <v>0</v>
      </c>
      <c r="U132" s="15">
        <v>1</v>
      </c>
      <c r="V132" s="15">
        <v>1</v>
      </c>
      <c r="W132" s="15">
        <v>140000</v>
      </c>
      <c r="X132" s="15">
        <v>1</v>
      </c>
      <c r="Y132" s="15">
        <v>1</v>
      </c>
      <c r="Z132" s="15">
        <f t="shared" ref="Z132:Z195" si="117">IF(OR($AC132=3,$AC132=4,$AC132=5),1,0)</f>
        <v>0</v>
      </c>
      <c r="AA132" s="15">
        <f t="shared" si="90"/>
        <v>0</v>
      </c>
      <c r="AB132" s="15">
        <f t="shared" si="91"/>
        <v>1</v>
      </c>
      <c r="AC132" s="15">
        <v>8</v>
      </c>
      <c r="AD132" s="15">
        <v>2</v>
      </c>
      <c r="AE132" s="15">
        <v>100</v>
      </c>
      <c r="AF132" s="15">
        <v>1800</v>
      </c>
      <c r="AG132" s="27">
        <v>900</v>
      </c>
      <c r="AH132" s="27">
        <f t="shared" si="92"/>
        <v>-6.25E-2</v>
      </c>
      <c r="AI132" s="27">
        <f t="shared" si="93"/>
        <v>1</v>
      </c>
      <c r="AJ132" s="27">
        <f t="shared" si="94"/>
        <v>-6.25E-2</v>
      </c>
      <c r="AQ132" s="15">
        <f t="shared" si="95"/>
        <v>0</v>
      </c>
      <c r="AR132" s="15">
        <f t="shared" si="96"/>
        <v>0</v>
      </c>
      <c r="AZ132" s="15">
        <f t="shared" si="97"/>
        <v>0</v>
      </c>
      <c r="BA132" s="15">
        <f t="shared" si="98"/>
        <v>0</v>
      </c>
      <c r="BB132" s="15">
        <f>$AJ132</f>
        <v>-6.25E-2</v>
      </c>
      <c r="BC132" s="15">
        <v>1.25</v>
      </c>
      <c r="BD132" s="15">
        <v>2</v>
      </c>
      <c r="BE132" s="15">
        <v>2.3333333333333335</v>
      </c>
      <c r="BF132" s="15">
        <v>1.5</v>
      </c>
      <c r="BG132" s="15">
        <v>2</v>
      </c>
      <c r="BH132" s="15">
        <v>1.8166666666666669</v>
      </c>
      <c r="BI132" s="15">
        <v>2</v>
      </c>
      <c r="BJ132" s="15">
        <v>5</v>
      </c>
      <c r="BK132" s="15">
        <f t="shared" si="99"/>
        <v>0</v>
      </c>
      <c r="BL132" s="15">
        <f t="shared" si="100"/>
        <v>0</v>
      </c>
      <c r="BM132" s="15">
        <f t="shared" si="101"/>
        <v>0</v>
      </c>
      <c r="BN132" s="15" t="s">
        <v>1007</v>
      </c>
      <c r="BO132" s="15">
        <f t="shared" si="102"/>
        <v>0</v>
      </c>
      <c r="BP132" s="15">
        <f t="shared" si="103"/>
        <v>0</v>
      </c>
      <c r="BQ132" s="15">
        <f t="shared" si="104"/>
        <v>0</v>
      </c>
      <c r="BR132" s="15">
        <f t="shared" si="105"/>
        <v>0</v>
      </c>
      <c r="BU132" s="15">
        <f t="shared" si="106"/>
        <v>0</v>
      </c>
      <c r="BV132" s="15">
        <f t="shared" si="107"/>
        <v>0</v>
      </c>
      <c r="BW132" s="15">
        <f t="shared" si="108"/>
        <v>0</v>
      </c>
      <c r="BX132" s="15">
        <f t="shared" si="109"/>
        <v>0</v>
      </c>
      <c r="BY132" s="15" t="s">
        <v>1007</v>
      </c>
      <c r="BZ132" s="15" t="s">
        <v>1007</v>
      </c>
      <c r="CA132" s="15" t="s">
        <v>1007</v>
      </c>
      <c r="CB132" s="15" t="s">
        <v>1007</v>
      </c>
      <c r="CC132" s="15" t="s">
        <v>1007</v>
      </c>
      <c r="CD132" s="166">
        <v>4.2</v>
      </c>
      <c r="CE132" s="166">
        <v>4.666666666666667</v>
      </c>
      <c r="CF132" s="166">
        <v>4.25</v>
      </c>
      <c r="CG132" s="166">
        <v>4.5999999999999996</v>
      </c>
      <c r="CH132" s="166">
        <v>3.6666666666666665</v>
      </c>
      <c r="CI132" s="166">
        <v>4.25</v>
      </c>
      <c r="CJ132" s="27">
        <f t="shared" si="83"/>
        <v>4.272222222222223</v>
      </c>
      <c r="CK132" s="15">
        <f t="shared" si="110"/>
        <v>0.20000000000000018</v>
      </c>
      <c r="CL132" s="27">
        <f t="shared" si="111"/>
        <v>1.0000000000000004</v>
      </c>
      <c r="CM132" s="27">
        <f t="shared" si="112"/>
        <v>0.75</v>
      </c>
      <c r="CN132" s="27">
        <f t="shared" si="113"/>
        <v>0.79999999999999982</v>
      </c>
      <c r="CO132" s="27">
        <f t="shared" si="114"/>
        <v>-0.33333333333333348</v>
      </c>
      <c r="CP132" s="27">
        <f t="shared" si="115"/>
        <v>-0.25</v>
      </c>
      <c r="CQ132" s="27">
        <f t="shared" si="116"/>
        <v>0.36111111111111205</v>
      </c>
    </row>
    <row r="133" spans="1:96" x14ac:dyDescent="0.2">
      <c r="A133" s="15">
        <v>142</v>
      </c>
      <c r="B133" s="23">
        <v>1</v>
      </c>
      <c r="C133" s="15">
        <v>6</v>
      </c>
      <c r="D133" s="15">
        <f t="shared" si="84"/>
        <v>0</v>
      </c>
      <c r="E133" s="15">
        <f t="shared" si="79"/>
        <v>0</v>
      </c>
      <c r="F133" s="15">
        <f t="shared" si="80"/>
        <v>0</v>
      </c>
      <c r="G133" s="15">
        <f t="shared" si="81"/>
        <v>0</v>
      </c>
      <c r="H133" s="15">
        <f t="shared" si="82"/>
        <v>1</v>
      </c>
      <c r="I133" s="15">
        <v>1</v>
      </c>
      <c r="J133" s="15">
        <v>58</v>
      </c>
      <c r="K133" s="15">
        <v>2</v>
      </c>
      <c r="L133" s="15">
        <f t="shared" si="85"/>
        <v>0</v>
      </c>
      <c r="M133" s="15">
        <f t="shared" si="86"/>
        <v>0</v>
      </c>
      <c r="N133" s="15">
        <f t="shared" si="87"/>
        <v>1</v>
      </c>
      <c r="O133" s="15">
        <f t="shared" si="88"/>
        <v>0</v>
      </c>
      <c r="P133" s="15">
        <f t="shared" si="89"/>
        <v>0</v>
      </c>
      <c r="Q133" s="15">
        <v>2</v>
      </c>
      <c r="R133" s="15">
        <v>6</v>
      </c>
      <c r="S133" s="15">
        <v>8</v>
      </c>
      <c r="T133" s="15">
        <v>0</v>
      </c>
      <c r="U133" s="15">
        <v>1</v>
      </c>
      <c r="V133" s="15">
        <v>1</v>
      </c>
      <c r="W133" s="15">
        <v>140000</v>
      </c>
      <c r="X133" s="15">
        <v>1</v>
      </c>
      <c r="Y133" s="15">
        <v>0</v>
      </c>
      <c r="Z133" s="15">
        <f t="shared" si="117"/>
        <v>0</v>
      </c>
      <c r="AA133" s="15">
        <f t="shared" si="90"/>
        <v>0</v>
      </c>
      <c r="AB133" s="15">
        <f t="shared" si="91"/>
        <v>1</v>
      </c>
      <c r="AC133" s="159">
        <v>8</v>
      </c>
      <c r="AD133" s="159">
        <v>2</v>
      </c>
      <c r="AE133" s="159">
        <v>100</v>
      </c>
      <c r="AF133" s="15">
        <v>1920</v>
      </c>
      <c r="AG133" s="27">
        <v>960</v>
      </c>
      <c r="AH133" s="27">
        <f t="shared" si="92"/>
        <v>1.2857142857142858</v>
      </c>
      <c r="AI133" s="27">
        <f t="shared" si="93"/>
        <v>1</v>
      </c>
      <c r="AJ133" s="27">
        <f t="shared" si="94"/>
        <v>1.2857142857142858</v>
      </c>
      <c r="AQ133" s="15">
        <f t="shared" si="95"/>
        <v>0</v>
      </c>
      <c r="AR133" s="15">
        <f t="shared" si="96"/>
        <v>0</v>
      </c>
      <c r="AZ133" s="15">
        <f t="shared" si="97"/>
        <v>0</v>
      </c>
      <c r="BA133" s="15">
        <f t="shared" si="98"/>
        <v>0</v>
      </c>
      <c r="BC133" s="15">
        <v>1.25</v>
      </c>
      <c r="BD133" s="15">
        <v>2</v>
      </c>
      <c r="BE133" s="15">
        <v>2.3333333333333335</v>
      </c>
      <c r="BF133" s="15">
        <v>1.5</v>
      </c>
      <c r="BG133" s="15">
        <v>2</v>
      </c>
      <c r="BH133" s="15">
        <v>1.8166666666666669</v>
      </c>
      <c r="BI133" s="15">
        <v>2</v>
      </c>
      <c r="BJ133" s="15">
        <v>5</v>
      </c>
      <c r="BK133" s="15">
        <f t="shared" si="99"/>
        <v>0</v>
      </c>
      <c r="BL133" s="15">
        <f t="shared" si="100"/>
        <v>0</v>
      </c>
      <c r="BM133" s="15">
        <f t="shared" si="101"/>
        <v>0</v>
      </c>
      <c r="BN133" s="15" t="s">
        <v>1007</v>
      </c>
      <c r="BO133" s="15">
        <f t="shared" si="102"/>
        <v>0</v>
      </c>
      <c r="BP133" s="15">
        <f t="shared" si="103"/>
        <v>0</v>
      </c>
      <c r="BQ133" s="15">
        <f t="shared" si="104"/>
        <v>0</v>
      </c>
      <c r="BR133" s="15">
        <f t="shared" si="105"/>
        <v>0</v>
      </c>
      <c r="BU133" s="15">
        <f t="shared" si="106"/>
        <v>0</v>
      </c>
      <c r="BV133" s="15">
        <f t="shared" si="107"/>
        <v>0</v>
      </c>
      <c r="BW133" s="15">
        <f t="shared" si="108"/>
        <v>0</v>
      </c>
      <c r="BX133" s="15">
        <f t="shared" si="109"/>
        <v>0</v>
      </c>
      <c r="BY133" s="15" t="s">
        <v>1007</v>
      </c>
      <c r="BZ133" s="15" t="s">
        <v>1007</v>
      </c>
      <c r="CA133" s="15" t="s">
        <v>1007</v>
      </c>
      <c r="CB133" s="15" t="s">
        <v>1007</v>
      </c>
      <c r="CC133" s="15" t="s">
        <v>1007</v>
      </c>
      <c r="CD133" s="166">
        <v>4</v>
      </c>
      <c r="CE133" s="166">
        <v>3.6666666666666665</v>
      </c>
      <c r="CF133" s="166">
        <v>3.5</v>
      </c>
      <c r="CG133" s="166">
        <v>3.8</v>
      </c>
      <c r="CH133" s="166">
        <v>4</v>
      </c>
      <c r="CI133" s="166">
        <v>4.5</v>
      </c>
      <c r="CJ133" s="27">
        <f t="shared" si="83"/>
        <v>3.911111111111111</v>
      </c>
      <c r="CK133" s="15">
        <f t="shared" si="110"/>
        <v>-0.79999999999999982</v>
      </c>
      <c r="CL133" s="15">
        <f t="shared" si="111"/>
        <v>-0.66666666666666652</v>
      </c>
      <c r="CM133" s="15">
        <f t="shared" si="112"/>
        <v>-1.25</v>
      </c>
      <c r="CN133" s="15">
        <f t="shared" si="113"/>
        <v>0</v>
      </c>
      <c r="CO133" s="15">
        <f t="shared" si="114"/>
        <v>1</v>
      </c>
      <c r="CP133" s="15">
        <f t="shared" si="115"/>
        <v>0.5</v>
      </c>
      <c r="CQ133" s="15">
        <f t="shared" si="116"/>
        <v>-0.20277777777777795</v>
      </c>
    </row>
    <row r="134" spans="1:96" x14ac:dyDescent="0.2">
      <c r="A134" s="15">
        <v>149</v>
      </c>
      <c r="B134" s="23">
        <v>1</v>
      </c>
      <c r="C134" s="15">
        <v>2</v>
      </c>
      <c r="D134" s="15">
        <f t="shared" si="84"/>
        <v>1</v>
      </c>
      <c r="E134" s="15">
        <f t="shared" si="79"/>
        <v>0</v>
      </c>
      <c r="F134" s="15">
        <f t="shared" si="80"/>
        <v>0</v>
      </c>
      <c r="G134" s="15">
        <f t="shared" si="81"/>
        <v>0</v>
      </c>
      <c r="H134" s="15">
        <f t="shared" si="82"/>
        <v>0</v>
      </c>
      <c r="I134" s="15">
        <v>1</v>
      </c>
      <c r="J134" s="15">
        <v>75</v>
      </c>
      <c r="K134" s="15">
        <v>5</v>
      </c>
      <c r="L134" s="15">
        <f t="shared" si="85"/>
        <v>0</v>
      </c>
      <c r="M134" s="15">
        <f t="shared" si="86"/>
        <v>0</v>
      </c>
      <c r="N134" s="15">
        <f t="shared" si="87"/>
        <v>0</v>
      </c>
      <c r="O134" s="15">
        <f t="shared" si="88"/>
        <v>0</v>
      </c>
      <c r="P134" s="15">
        <f t="shared" si="89"/>
        <v>0</v>
      </c>
      <c r="Q134" s="15">
        <v>2</v>
      </c>
      <c r="R134" s="15">
        <v>5</v>
      </c>
      <c r="S134" s="15">
        <v>30</v>
      </c>
      <c r="T134" s="15">
        <v>1</v>
      </c>
      <c r="U134" s="15">
        <v>0</v>
      </c>
      <c r="V134" s="15">
        <v>1</v>
      </c>
      <c r="W134" s="15">
        <v>15000</v>
      </c>
      <c r="X134" s="15">
        <v>1</v>
      </c>
      <c r="Y134" s="15">
        <v>1</v>
      </c>
      <c r="Z134" s="15">
        <f t="shared" si="117"/>
        <v>0</v>
      </c>
      <c r="AA134" s="15">
        <f t="shared" si="90"/>
        <v>0</v>
      </c>
      <c r="AB134" s="15">
        <f t="shared" si="91"/>
        <v>0</v>
      </c>
      <c r="AC134" s="15">
        <v>1</v>
      </c>
      <c r="AD134" s="15">
        <v>26</v>
      </c>
      <c r="AE134" s="15">
        <v>16</v>
      </c>
      <c r="AF134" s="15">
        <v>10920</v>
      </c>
      <c r="AG134" s="27">
        <v>420</v>
      </c>
      <c r="AH134" s="27">
        <f t="shared" si="92"/>
        <v>0.12</v>
      </c>
      <c r="AI134" s="27">
        <f t="shared" si="93"/>
        <v>1</v>
      </c>
      <c r="AJ134" s="27">
        <f t="shared" si="94"/>
        <v>0.12</v>
      </c>
      <c r="AQ134" s="15">
        <f t="shared" si="95"/>
        <v>0</v>
      </c>
      <c r="AR134" s="15">
        <f t="shared" si="96"/>
        <v>0</v>
      </c>
      <c r="AZ134" s="15">
        <f t="shared" si="97"/>
        <v>0</v>
      </c>
      <c r="BA134" s="15">
        <f t="shared" si="98"/>
        <v>0</v>
      </c>
      <c r="BB134" s="15">
        <f>$AJ134</f>
        <v>0.12</v>
      </c>
      <c r="BC134" s="15">
        <v>1.25</v>
      </c>
      <c r="BD134" s="15">
        <v>2.3333333333333335</v>
      </c>
      <c r="BE134" s="15">
        <v>2</v>
      </c>
      <c r="BF134" s="15">
        <v>3</v>
      </c>
      <c r="BG134" s="15">
        <v>3.5</v>
      </c>
      <c r="BH134" s="15">
        <v>2.416666666666667</v>
      </c>
      <c r="BI134" s="15">
        <v>2</v>
      </c>
      <c r="BJ134" s="15">
        <v>5</v>
      </c>
      <c r="BK134" s="15">
        <f t="shared" si="99"/>
        <v>0</v>
      </c>
      <c r="BL134" s="15">
        <f t="shared" si="100"/>
        <v>0</v>
      </c>
      <c r="BM134" s="15">
        <f t="shared" si="101"/>
        <v>0</v>
      </c>
      <c r="BN134" s="15" t="s">
        <v>1007</v>
      </c>
      <c r="BO134" s="15">
        <f t="shared" si="102"/>
        <v>0</v>
      </c>
      <c r="BP134" s="15">
        <f t="shared" si="103"/>
        <v>0</v>
      </c>
      <c r="BQ134" s="15">
        <f t="shared" si="104"/>
        <v>0</v>
      </c>
      <c r="BR134" s="15">
        <f t="shared" si="105"/>
        <v>0</v>
      </c>
      <c r="BU134" s="15">
        <f t="shared" si="106"/>
        <v>0</v>
      </c>
      <c r="BV134" s="15">
        <f t="shared" si="107"/>
        <v>0</v>
      </c>
      <c r="BW134" s="15">
        <f t="shared" si="108"/>
        <v>0</v>
      </c>
      <c r="BX134" s="15">
        <f t="shared" si="109"/>
        <v>0</v>
      </c>
      <c r="BY134" s="15" t="s">
        <v>1007</v>
      </c>
      <c r="BZ134" s="15" t="s">
        <v>1007</v>
      </c>
      <c r="CA134" s="15" t="s">
        <v>1007</v>
      </c>
      <c r="CB134" s="15" t="s">
        <v>1007</v>
      </c>
      <c r="CC134" s="15" t="s">
        <v>1007</v>
      </c>
      <c r="CD134" s="166">
        <v>4.8</v>
      </c>
      <c r="CE134" s="166">
        <v>4.333333333333333</v>
      </c>
      <c r="CF134" s="166">
        <v>4.75</v>
      </c>
      <c r="CG134" s="166">
        <v>3.8</v>
      </c>
      <c r="CH134" s="166">
        <v>3</v>
      </c>
      <c r="CI134" s="166">
        <v>4</v>
      </c>
      <c r="CJ134" s="27">
        <f t="shared" si="83"/>
        <v>4.1138888888888889</v>
      </c>
      <c r="CK134" s="15">
        <f t="shared" si="110"/>
        <v>1.5999999999999996</v>
      </c>
      <c r="CL134" s="15">
        <f t="shared" si="111"/>
        <v>0.66666666666666652</v>
      </c>
      <c r="CM134" s="27">
        <f t="shared" si="112"/>
        <v>1</v>
      </c>
      <c r="CN134" s="27">
        <f t="shared" si="113"/>
        <v>-0.60000000000000053</v>
      </c>
      <c r="CO134" s="27">
        <f t="shared" si="114"/>
        <v>-0.66666666666666652</v>
      </c>
      <c r="CP134" s="27">
        <f t="shared" si="115"/>
        <v>-0.25</v>
      </c>
      <c r="CQ134" s="27">
        <f t="shared" si="116"/>
        <v>0.29166666666666652</v>
      </c>
      <c r="CR134" s="27"/>
    </row>
    <row r="135" spans="1:96" x14ac:dyDescent="0.2">
      <c r="A135" s="15">
        <v>149</v>
      </c>
      <c r="B135" s="23">
        <v>1</v>
      </c>
      <c r="C135" s="15">
        <v>2</v>
      </c>
      <c r="D135" s="15">
        <f t="shared" si="84"/>
        <v>1</v>
      </c>
      <c r="E135" s="15">
        <f t="shared" si="79"/>
        <v>0</v>
      </c>
      <c r="F135" s="15">
        <f t="shared" si="80"/>
        <v>0</v>
      </c>
      <c r="G135" s="15">
        <f t="shared" si="81"/>
        <v>0</v>
      </c>
      <c r="H135" s="15">
        <f t="shared" si="82"/>
        <v>0</v>
      </c>
      <c r="I135" s="15">
        <v>1</v>
      </c>
      <c r="J135" s="15">
        <v>75</v>
      </c>
      <c r="K135" s="15">
        <v>5</v>
      </c>
      <c r="L135" s="15">
        <f t="shared" si="85"/>
        <v>0</v>
      </c>
      <c r="M135" s="15">
        <f t="shared" si="86"/>
        <v>0</v>
      </c>
      <c r="N135" s="15">
        <f t="shared" si="87"/>
        <v>0</v>
      </c>
      <c r="O135" s="15">
        <f t="shared" si="88"/>
        <v>0</v>
      </c>
      <c r="P135" s="15">
        <f t="shared" si="89"/>
        <v>0</v>
      </c>
      <c r="Q135" s="15">
        <v>2</v>
      </c>
      <c r="R135" s="15">
        <v>5</v>
      </c>
      <c r="S135" s="15">
        <v>30</v>
      </c>
      <c r="T135" s="15">
        <v>1</v>
      </c>
      <c r="U135" s="15">
        <v>0</v>
      </c>
      <c r="V135" s="15">
        <v>1</v>
      </c>
      <c r="W135" s="15">
        <v>15000</v>
      </c>
      <c r="X135" s="15">
        <v>1</v>
      </c>
      <c r="Y135" s="15">
        <v>0</v>
      </c>
      <c r="Z135" s="15">
        <f t="shared" si="117"/>
        <v>0</v>
      </c>
      <c r="AA135" s="15">
        <f t="shared" si="90"/>
        <v>0</v>
      </c>
      <c r="AB135" s="15">
        <f t="shared" si="91"/>
        <v>0</v>
      </c>
      <c r="AC135" s="159">
        <v>1</v>
      </c>
      <c r="AD135" s="159">
        <v>26</v>
      </c>
      <c r="AE135" s="159">
        <v>15</v>
      </c>
      <c r="AF135" s="15">
        <v>9750</v>
      </c>
      <c r="AG135" s="27">
        <v>375</v>
      </c>
      <c r="AH135" s="27">
        <f t="shared" si="92"/>
        <v>-0.16666666666666666</v>
      </c>
      <c r="AI135" s="27">
        <f t="shared" si="93"/>
        <v>1</v>
      </c>
      <c r="AJ135" s="27">
        <f t="shared" si="94"/>
        <v>-0.16666666666666666</v>
      </c>
      <c r="AQ135" s="15">
        <f t="shared" si="95"/>
        <v>0</v>
      </c>
      <c r="AR135" s="15">
        <f t="shared" si="96"/>
        <v>0</v>
      </c>
      <c r="AZ135" s="15">
        <f t="shared" si="97"/>
        <v>0</v>
      </c>
      <c r="BA135" s="15">
        <f t="shared" si="98"/>
        <v>0</v>
      </c>
      <c r="BC135" s="15">
        <v>1.25</v>
      </c>
      <c r="BD135" s="15">
        <v>2.3333333333333335</v>
      </c>
      <c r="BE135" s="15">
        <v>2</v>
      </c>
      <c r="BF135" s="15">
        <v>3</v>
      </c>
      <c r="BG135" s="15">
        <v>3.5</v>
      </c>
      <c r="BH135" s="15">
        <v>2.416666666666667</v>
      </c>
      <c r="BI135" s="15">
        <v>2</v>
      </c>
      <c r="BJ135" s="15">
        <v>5</v>
      </c>
      <c r="BK135" s="15">
        <f t="shared" si="99"/>
        <v>0</v>
      </c>
      <c r="BL135" s="15">
        <f t="shared" si="100"/>
        <v>0</v>
      </c>
      <c r="BM135" s="15">
        <f t="shared" si="101"/>
        <v>0</v>
      </c>
      <c r="BN135" s="15" t="s">
        <v>1007</v>
      </c>
      <c r="BO135" s="15">
        <f t="shared" si="102"/>
        <v>0</v>
      </c>
      <c r="BP135" s="15">
        <f t="shared" si="103"/>
        <v>0</v>
      </c>
      <c r="BQ135" s="15">
        <f t="shared" si="104"/>
        <v>0</v>
      </c>
      <c r="BR135" s="15">
        <f t="shared" si="105"/>
        <v>0</v>
      </c>
      <c r="BU135" s="15">
        <f t="shared" si="106"/>
        <v>0</v>
      </c>
      <c r="BV135" s="15">
        <f t="shared" si="107"/>
        <v>0</v>
      </c>
      <c r="BW135" s="15">
        <f t="shared" si="108"/>
        <v>0</v>
      </c>
      <c r="BX135" s="15">
        <f t="shared" si="109"/>
        <v>0</v>
      </c>
      <c r="BY135" s="15" t="s">
        <v>1007</v>
      </c>
      <c r="BZ135" s="15" t="s">
        <v>1007</v>
      </c>
      <c r="CA135" s="15" t="s">
        <v>1007</v>
      </c>
      <c r="CB135" s="15" t="s">
        <v>1007</v>
      </c>
      <c r="CC135" s="15" t="s">
        <v>1007</v>
      </c>
      <c r="CD135" s="166">
        <v>3.2</v>
      </c>
      <c r="CE135" s="166">
        <v>3.6666666666666665</v>
      </c>
      <c r="CF135" s="166">
        <v>3.75</v>
      </c>
      <c r="CG135" s="166">
        <v>4.4000000000000004</v>
      </c>
      <c r="CH135" s="166">
        <v>3.6666666666666665</v>
      </c>
      <c r="CI135" s="166">
        <v>4.25</v>
      </c>
      <c r="CJ135" s="27">
        <f t="shared" si="83"/>
        <v>3.8222222222222224</v>
      </c>
      <c r="CK135" s="15">
        <f t="shared" si="110"/>
        <v>-1</v>
      </c>
      <c r="CL135" s="15">
        <f t="shared" si="111"/>
        <v>-1.0000000000000004</v>
      </c>
      <c r="CM135" s="15">
        <f t="shared" si="112"/>
        <v>-0.75</v>
      </c>
      <c r="CN135" s="15">
        <f t="shared" si="113"/>
        <v>-0.19999999999999929</v>
      </c>
      <c r="CO135" s="15">
        <f t="shared" si="114"/>
        <v>0.66666666666666652</v>
      </c>
      <c r="CP135" s="15">
        <f t="shared" si="115"/>
        <v>-0.25</v>
      </c>
      <c r="CQ135" s="15">
        <f t="shared" si="116"/>
        <v>-0.42222222222222205</v>
      </c>
    </row>
    <row r="136" spans="1:96" x14ac:dyDescent="0.2">
      <c r="A136" s="15">
        <v>151</v>
      </c>
      <c r="B136" s="23">
        <v>1</v>
      </c>
      <c r="C136" s="15">
        <v>3</v>
      </c>
      <c r="D136" s="15">
        <f t="shared" si="84"/>
        <v>0</v>
      </c>
      <c r="E136" s="15">
        <f t="shared" si="79"/>
        <v>1</v>
      </c>
      <c r="F136" s="15">
        <f t="shared" si="80"/>
        <v>0</v>
      </c>
      <c r="G136" s="15">
        <f t="shared" si="81"/>
        <v>0</v>
      </c>
      <c r="H136" s="15">
        <f t="shared" si="82"/>
        <v>0</v>
      </c>
      <c r="I136" s="15">
        <v>0</v>
      </c>
      <c r="J136" s="15">
        <v>52</v>
      </c>
      <c r="K136" s="15">
        <v>5</v>
      </c>
      <c r="L136" s="15">
        <f t="shared" si="85"/>
        <v>0</v>
      </c>
      <c r="M136" s="15">
        <f t="shared" si="86"/>
        <v>0</v>
      </c>
      <c r="N136" s="15">
        <f t="shared" si="87"/>
        <v>0</v>
      </c>
      <c r="O136" s="15">
        <f t="shared" si="88"/>
        <v>0</v>
      </c>
      <c r="P136" s="15">
        <f t="shared" si="89"/>
        <v>0</v>
      </c>
      <c r="Q136" s="15">
        <v>1</v>
      </c>
      <c r="R136" s="15">
        <v>4</v>
      </c>
      <c r="S136" s="15">
        <v>8</v>
      </c>
      <c r="T136" s="15">
        <v>1</v>
      </c>
      <c r="U136" s="15">
        <v>0</v>
      </c>
      <c r="V136" s="15">
        <v>0</v>
      </c>
      <c r="W136" s="15">
        <v>0</v>
      </c>
      <c r="X136" s="15">
        <v>1</v>
      </c>
      <c r="Y136" s="15">
        <v>1</v>
      </c>
      <c r="Z136" s="15">
        <f t="shared" si="117"/>
        <v>0</v>
      </c>
      <c r="AA136" s="15">
        <f t="shared" si="90"/>
        <v>0</v>
      </c>
      <c r="AB136" s="15">
        <f t="shared" si="91"/>
        <v>0</v>
      </c>
      <c r="AC136" s="15">
        <v>1</v>
      </c>
      <c r="AD136" s="15">
        <v>20</v>
      </c>
      <c r="AE136" s="15">
        <v>16</v>
      </c>
      <c r="AF136" s="15">
        <v>9000</v>
      </c>
      <c r="AG136" s="27">
        <v>450</v>
      </c>
      <c r="AH136" s="27">
        <f t="shared" si="92"/>
        <v>3.4482758620689655E-2</v>
      </c>
      <c r="AI136" s="27">
        <f t="shared" si="93"/>
        <v>1</v>
      </c>
      <c r="AJ136" s="27">
        <f t="shared" si="94"/>
        <v>3.4482758620689655E-2</v>
      </c>
      <c r="AQ136" s="15">
        <f t="shared" si="95"/>
        <v>0</v>
      </c>
      <c r="AR136" s="15">
        <f t="shared" si="96"/>
        <v>0</v>
      </c>
      <c r="AZ136" s="15">
        <f t="shared" si="97"/>
        <v>0</v>
      </c>
      <c r="BA136" s="15">
        <f t="shared" si="98"/>
        <v>0</v>
      </c>
      <c r="BB136" s="15">
        <f>$AJ136</f>
        <v>3.4482758620689655E-2</v>
      </c>
      <c r="BC136" s="15">
        <v>1.75</v>
      </c>
      <c r="BD136" s="15">
        <v>2.3333333333333335</v>
      </c>
      <c r="BE136" s="15">
        <v>1.6666666666666667</v>
      </c>
      <c r="BF136" s="15">
        <v>2.5</v>
      </c>
      <c r="BG136" s="15">
        <v>3.5</v>
      </c>
      <c r="BH136" s="15">
        <v>2.35</v>
      </c>
      <c r="BI136" s="15">
        <v>2</v>
      </c>
      <c r="BJ136" s="15">
        <v>4</v>
      </c>
      <c r="BK136" s="15">
        <f t="shared" si="99"/>
        <v>0</v>
      </c>
      <c r="BL136" s="15">
        <f t="shared" si="100"/>
        <v>0</v>
      </c>
      <c r="BM136" s="15">
        <f t="shared" si="101"/>
        <v>1</v>
      </c>
      <c r="BN136" s="15">
        <v>2</v>
      </c>
      <c r="BO136" s="15">
        <f t="shared" si="102"/>
        <v>1</v>
      </c>
      <c r="BP136" s="15">
        <f t="shared" si="103"/>
        <v>0</v>
      </c>
      <c r="BQ136" s="15">
        <f t="shared" si="104"/>
        <v>0</v>
      </c>
      <c r="BR136" s="15">
        <f t="shared" si="105"/>
        <v>0</v>
      </c>
      <c r="BS136" s="15">
        <v>2</v>
      </c>
      <c r="BT136" s="15">
        <v>2</v>
      </c>
      <c r="BU136" s="15">
        <f t="shared" si="106"/>
        <v>1</v>
      </c>
      <c r="BV136" s="15">
        <f t="shared" si="107"/>
        <v>0</v>
      </c>
      <c r="BW136" s="15">
        <f t="shared" si="108"/>
        <v>0</v>
      </c>
      <c r="BX136" s="15">
        <f t="shared" si="109"/>
        <v>0</v>
      </c>
      <c r="BY136" s="15">
        <v>1</v>
      </c>
      <c r="BZ136" s="15">
        <v>0</v>
      </c>
      <c r="CA136" s="15">
        <v>1</v>
      </c>
      <c r="CB136" s="15">
        <v>1</v>
      </c>
      <c r="CC136" s="15">
        <v>1</v>
      </c>
      <c r="CD136" s="166">
        <v>4.2</v>
      </c>
      <c r="CE136" s="166">
        <v>4.666666666666667</v>
      </c>
      <c r="CF136" s="166">
        <v>4.5</v>
      </c>
      <c r="CG136" s="166">
        <v>4.5999999999999996</v>
      </c>
      <c r="CH136" s="166">
        <v>3</v>
      </c>
      <c r="CI136" s="166">
        <v>4.5</v>
      </c>
      <c r="CJ136" s="27">
        <f t="shared" si="83"/>
        <v>4.2444444444444445</v>
      </c>
      <c r="CK136" s="15">
        <f t="shared" si="110"/>
        <v>0</v>
      </c>
      <c r="CL136" s="27">
        <f t="shared" si="111"/>
        <v>1.0000000000000004</v>
      </c>
      <c r="CM136" s="27">
        <f t="shared" si="112"/>
        <v>0.75</v>
      </c>
      <c r="CN136" s="27">
        <f t="shared" si="113"/>
        <v>0.99999999999999956</v>
      </c>
      <c r="CO136" s="27">
        <f t="shared" si="114"/>
        <v>-0.66666666666666652</v>
      </c>
      <c r="CP136" s="27">
        <f t="shared" si="115"/>
        <v>0</v>
      </c>
      <c r="CQ136" s="27">
        <f t="shared" si="116"/>
        <v>0.34722222222222232</v>
      </c>
    </row>
    <row r="137" spans="1:96" x14ac:dyDescent="0.2">
      <c r="A137" s="15">
        <v>151</v>
      </c>
      <c r="B137" s="23">
        <v>1</v>
      </c>
      <c r="C137" s="15">
        <v>3</v>
      </c>
      <c r="D137" s="15">
        <f t="shared" si="84"/>
        <v>0</v>
      </c>
      <c r="E137" s="15">
        <f t="shared" si="79"/>
        <v>1</v>
      </c>
      <c r="F137" s="15">
        <f t="shared" si="80"/>
        <v>0</v>
      </c>
      <c r="G137" s="15">
        <f t="shared" si="81"/>
        <v>0</v>
      </c>
      <c r="H137" s="15">
        <f t="shared" si="82"/>
        <v>0</v>
      </c>
      <c r="I137" s="15">
        <v>0</v>
      </c>
      <c r="J137" s="15">
        <v>52</v>
      </c>
      <c r="K137" s="15">
        <v>5</v>
      </c>
      <c r="L137" s="15">
        <f t="shared" si="85"/>
        <v>0</v>
      </c>
      <c r="M137" s="15">
        <f t="shared" si="86"/>
        <v>0</v>
      </c>
      <c r="N137" s="15">
        <f t="shared" si="87"/>
        <v>0</v>
      </c>
      <c r="O137" s="15">
        <f t="shared" si="88"/>
        <v>0</v>
      </c>
      <c r="P137" s="15">
        <f t="shared" si="89"/>
        <v>0</v>
      </c>
      <c r="Q137" s="15">
        <v>1</v>
      </c>
      <c r="R137" s="15">
        <v>4</v>
      </c>
      <c r="S137" s="15">
        <v>8</v>
      </c>
      <c r="T137" s="15">
        <v>1</v>
      </c>
      <c r="U137" s="15">
        <v>0</v>
      </c>
      <c r="V137" s="15">
        <v>0</v>
      </c>
      <c r="W137" s="15">
        <v>0</v>
      </c>
      <c r="X137" s="15">
        <v>1</v>
      </c>
      <c r="Y137" s="15">
        <v>0</v>
      </c>
      <c r="Z137" s="15">
        <f t="shared" si="117"/>
        <v>0</v>
      </c>
      <c r="AA137" s="15">
        <f t="shared" si="90"/>
        <v>0</v>
      </c>
      <c r="AB137" s="15">
        <f t="shared" si="91"/>
        <v>0</v>
      </c>
      <c r="AC137" s="159">
        <v>1</v>
      </c>
      <c r="AD137" s="159">
        <v>20</v>
      </c>
      <c r="AE137" s="159">
        <v>15</v>
      </c>
      <c r="AF137" s="15">
        <v>8700</v>
      </c>
      <c r="AG137" s="27">
        <v>435</v>
      </c>
      <c r="AH137" s="27">
        <f t="shared" si="92"/>
        <v>8.57</v>
      </c>
      <c r="AI137" s="27">
        <f t="shared" si="93"/>
        <v>1</v>
      </c>
      <c r="AJ137" s="27">
        <f t="shared" si="94"/>
        <v>8.57</v>
      </c>
      <c r="AQ137" s="15">
        <f t="shared" si="95"/>
        <v>0</v>
      </c>
      <c r="AR137" s="15">
        <f t="shared" si="96"/>
        <v>0</v>
      </c>
      <c r="AZ137" s="15">
        <f t="shared" si="97"/>
        <v>0</v>
      </c>
      <c r="BA137" s="15">
        <f t="shared" si="98"/>
        <v>0</v>
      </c>
      <c r="BC137" s="15">
        <v>1.75</v>
      </c>
      <c r="BD137" s="15">
        <v>2.3333333333333335</v>
      </c>
      <c r="BE137" s="15">
        <v>1.6666666666666667</v>
      </c>
      <c r="BF137" s="15">
        <v>2.5</v>
      </c>
      <c r="BG137" s="15">
        <v>3.5</v>
      </c>
      <c r="BH137" s="15">
        <v>2.35</v>
      </c>
      <c r="BI137" s="15">
        <v>2</v>
      </c>
      <c r="BJ137" s="15">
        <v>4</v>
      </c>
      <c r="BK137" s="15">
        <f t="shared" si="99"/>
        <v>0</v>
      </c>
      <c r="BL137" s="15">
        <f t="shared" si="100"/>
        <v>0</v>
      </c>
      <c r="BM137" s="15">
        <f t="shared" si="101"/>
        <v>1</v>
      </c>
      <c r="BN137" s="15">
        <v>2</v>
      </c>
      <c r="BO137" s="15">
        <f t="shared" si="102"/>
        <v>1</v>
      </c>
      <c r="BP137" s="15">
        <f t="shared" si="103"/>
        <v>0</v>
      </c>
      <c r="BQ137" s="15">
        <f t="shared" si="104"/>
        <v>0</v>
      </c>
      <c r="BR137" s="15">
        <f t="shared" si="105"/>
        <v>0</v>
      </c>
      <c r="BS137" s="15">
        <v>2</v>
      </c>
      <c r="BT137" s="15">
        <v>2</v>
      </c>
      <c r="BU137" s="15">
        <f t="shared" si="106"/>
        <v>1</v>
      </c>
      <c r="BV137" s="15">
        <f t="shared" si="107"/>
        <v>0</v>
      </c>
      <c r="BW137" s="15">
        <f t="shared" si="108"/>
        <v>0</v>
      </c>
      <c r="BX137" s="15">
        <f t="shared" si="109"/>
        <v>0</v>
      </c>
      <c r="BY137" s="15">
        <v>1</v>
      </c>
      <c r="BZ137" s="15">
        <v>0</v>
      </c>
      <c r="CA137" s="15">
        <v>1</v>
      </c>
      <c r="CB137" s="15">
        <v>1</v>
      </c>
      <c r="CC137" s="15">
        <v>1</v>
      </c>
      <c r="CD137" s="166">
        <v>4.2</v>
      </c>
      <c r="CE137" s="166">
        <v>3.6666666666666665</v>
      </c>
      <c r="CF137" s="166">
        <v>3.75</v>
      </c>
      <c r="CG137" s="166">
        <v>3.6</v>
      </c>
      <c r="CH137" s="166">
        <v>3.6666666666666665</v>
      </c>
      <c r="CI137" s="166">
        <v>4.5</v>
      </c>
      <c r="CJ137" s="27">
        <f t="shared" si="83"/>
        <v>3.8972222222222221</v>
      </c>
      <c r="CK137" s="15">
        <f t="shared" si="110"/>
        <v>-0.39999999999999947</v>
      </c>
      <c r="CL137" s="15">
        <f t="shared" si="111"/>
        <v>-0.66666666666666652</v>
      </c>
      <c r="CM137" s="15">
        <f t="shared" si="112"/>
        <v>-0.5</v>
      </c>
      <c r="CN137" s="15">
        <f t="shared" si="113"/>
        <v>-1.1999999999999997</v>
      </c>
      <c r="CO137" s="15">
        <f t="shared" si="114"/>
        <v>-0.66666666666666652</v>
      </c>
      <c r="CP137" s="15">
        <f t="shared" si="115"/>
        <v>-0.5</v>
      </c>
      <c r="CQ137" s="15">
        <f t="shared" si="116"/>
        <v>-0.65555555555555589</v>
      </c>
    </row>
    <row r="138" spans="1:96" x14ac:dyDescent="0.2">
      <c r="A138" s="15">
        <v>156</v>
      </c>
      <c r="B138" s="23">
        <v>1</v>
      </c>
      <c r="C138" s="15">
        <v>3</v>
      </c>
      <c r="D138" s="15">
        <f t="shared" si="84"/>
        <v>0</v>
      </c>
      <c r="E138" s="15">
        <f t="shared" si="79"/>
        <v>1</v>
      </c>
      <c r="F138" s="15">
        <f t="shared" si="80"/>
        <v>0</v>
      </c>
      <c r="G138" s="15">
        <f t="shared" si="81"/>
        <v>0</v>
      </c>
      <c r="H138" s="15">
        <f t="shared" si="82"/>
        <v>0</v>
      </c>
      <c r="I138" s="15">
        <v>1</v>
      </c>
      <c r="J138" s="15">
        <v>63</v>
      </c>
      <c r="K138" s="15">
        <v>5</v>
      </c>
      <c r="L138" s="15">
        <f t="shared" si="85"/>
        <v>0</v>
      </c>
      <c r="M138" s="15">
        <f t="shared" si="86"/>
        <v>0</v>
      </c>
      <c r="N138" s="15">
        <f t="shared" si="87"/>
        <v>0</v>
      </c>
      <c r="O138" s="15">
        <f t="shared" si="88"/>
        <v>0</v>
      </c>
      <c r="P138" s="15">
        <f t="shared" si="89"/>
        <v>0</v>
      </c>
      <c r="Q138" s="15">
        <v>2</v>
      </c>
      <c r="R138" s="15">
        <v>4</v>
      </c>
      <c r="S138" s="15">
        <v>8</v>
      </c>
      <c r="T138" s="15">
        <v>0</v>
      </c>
      <c r="U138" s="15">
        <v>0</v>
      </c>
      <c r="V138" s="15">
        <v>1</v>
      </c>
      <c r="W138" s="15">
        <v>160000</v>
      </c>
      <c r="X138" s="15">
        <v>0</v>
      </c>
      <c r="Y138" s="15">
        <v>1</v>
      </c>
      <c r="Z138" s="15">
        <f t="shared" si="117"/>
        <v>0</v>
      </c>
      <c r="AA138" s="15">
        <f t="shared" si="90"/>
        <v>0</v>
      </c>
      <c r="AB138" s="15">
        <f t="shared" si="91"/>
        <v>1</v>
      </c>
      <c r="AC138" s="15">
        <v>7</v>
      </c>
      <c r="AD138" s="15">
        <v>44</v>
      </c>
      <c r="AE138" s="15">
        <v>30</v>
      </c>
      <c r="AF138" s="15">
        <v>2000</v>
      </c>
      <c r="AG138" s="27">
        <v>45.454545454545453</v>
      </c>
      <c r="AH138" s="27">
        <f t="shared" si="92"/>
        <v>-0.33333333333333343</v>
      </c>
      <c r="AI138" s="27">
        <f t="shared" si="93"/>
        <v>1</v>
      </c>
      <c r="AJ138" s="27">
        <f t="shared" si="94"/>
        <v>-0.33333333333333343</v>
      </c>
      <c r="AQ138" s="15">
        <f t="shared" si="95"/>
        <v>0</v>
      </c>
      <c r="AR138" s="15">
        <f t="shared" si="96"/>
        <v>0</v>
      </c>
      <c r="AZ138" s="15">
        <f t="shared" si="97"/>
        <v>0</v>
      </c>
      <c r="BA138" s="15">
        <f t="shared" si="98"/>
        <v>0</v>
      </c>
      <c r="BB138" s="15">
        <f>$AJ138</f>
        <v>-0.33333333333333343</v>
      </c>
      <c r="BC138" s="15">
        <v>1.25</v>
      </c>
      <c r="BD138" s="15">
        <v>2</v>
      </c>
      <c r="BE138" s="15">
        <v>1.6666666666666667</v>
      </c>
      <c r="BF138" s="15">
        <v>2</v>
      </c>
      <c r="BG138" s="15">
        <v>1</v>
      </c>
      <c r="BH138" s="15">
        <v>1.5833333333333335</v>
      </c>
      <c r="BI138" s="15">
        <v>2</v>
      </c>
      <c r="BJ138" s="15">
        <v>5</v>
      </c>
      <c r="BK138" s="15">
        <f t="shared" si="99"/>
        <v>0</v>
      </c>
      <c r="BL138" s="15">
        <f t="shared" si="100"/>
        <v>0</v>
      </c>
      <c r="BM138" s="15">
        <f t="shared" si="101"/>
        <v>0</v>
      </c>
      <c r="BN138" s="15" t="s">
        <v>1007</v>
      </c>
      <c r="BO138" s="15">
        <f t="shared" si="102"/>
        <v>0</v>
      </c>
      <c r="BP138" s="15">
        <f t="shared" si="103"/>
        <v>0</v>
      </c>
      <c r="BQ138" s="15">
        <f t="shared" si="104"/>
        <v>0</v>
      </c>
      <c r="BR138" s="15">
        <f t="shared" si="105"/>
        <v>0</v>
      </c>
      <c r="BU138" s="15">
        <f t="shared" si="106"/>
        <v>0</v>
      </c>
      <c r="BV138" s="15">
        <f t="shared" si="107"/>
        <v>0</v>
      </c>
      <c r="BW138" s="15">
        <f t="shared" si="108"/>
        <v>0</v>
      </c>
      <c r="BX138" s="15">
        <f t="shared" si="109"/>
        <v>0</v>
      </c>
      <c r="BY138" s="15" t="s">
        <v>1007</v>
      </c>
      <c r="BZ138" s="15" t="s">
        <v>1007</v>
      </c>
      <c r="CA138" s="15" t="s">
        <v>1007</v>
      </c>
      <c r="CB138" s="15" t="s">
        <v>1007</v>
      </c>
      <c r="CC138" s="15" t="s">
        <v>1007</v>
      </c>
      <c r="CD138" s="27">
        <v>4.5999999999999996</v>
      </c>
      <c r="CE138" s="27">
        <v>4.333333333333333</v>
      </c>
      <c r="CF138" s="27">
        <v>4.25</v>
      </c>
      <c r="CG138" s="27">
        <v>4.8</v>
      </c>
      <c r="CH138" s="27">
        <v>4.333333333333333</v>
      </c>
      <c r="CI138" s="27">
        <v>5</v>
      </c>
      <c r="CJ138" s="27">
        <f t="shared" si="83"/>
        <v>4.552777777777778</v>
      </c>
      <c r="CK138" s="15">
        <f t="shared" si="110"/>
        <v>-0.20000000000000018</v>
      </c>
      <c r="CL138" s="15">
        <f t="shared" si="111"/>
        <v>-0.33333333333333393</v>
      </c>
      <c r="CM138" s="15">
        <f t="shared" si="112"/>
        <v>-0.5</v>
      </c>
      <c r="CN138" s="15">
        <f t="shared" si="113"/>
        <v>1</v>
      </c>
      <c r="CO138" s="15">
        <f t="shared" si="114"/>
        <v>0.99999999999999956</v>
      </c>
      <c r="CP138" s="15">
        <f t="shared" si="115"/>
        <v>1</v>
      </c>
      <c r="CQ138" s="15">
        <f t="shared" si="116"/>
        <v>0.32777777777777839</v>
      </c>
    </row>
    <row r="139" spans="1:96" x14ac:dyDescent="0.2">
      <c r="A139" s="15">
        <v>156</v>
      </c>
      <c r="B139" s="23">
        <v>1</v>
      </c>
      <c r="C139" s="15">
        <v>3</v>
      </c>
      <c r="D139" s="15">
        <f t="shared" si="84"/>
        <v>0</v>
      </c>
      <c r="E139" s="15">
        <f t="shared" si="79"/>
        <v>1</v>
      </c>
      <c r="F139" s="15">
        <f t="shared" si="80"/>
        <v>0</v>
      </c>
      <c r="G139" s="15">
        <f t="shared" si="81"/>
        <v>0</v>
      </c>
      <c r="H139" s="15">
        <f t="shared" si="82"/>
        <v>0</v>
      </c>
      <c r="I139" s="15">
        <v>1</v>
      </c>
      <c r="J139" s="15">
        <v>63</v>
      </c>
      <c r="K139" s="15">
        <v>5</v>
      </c>
      <c r="L139" s="15">
        <f t="shared" si="85"/>
        <v>0</v>
      </c>
      <c r="M139" s="15">
        <f t="shared" si="86"/>
        <v>0</v>
      </c>
      <c r="N139" s="15">
        <f t="shared" si="87"/>
        <v>0</v>
      </c>
      <c r="O139" s="15">
        <f t="shared" si="88"/>
        <v>0</v>
      </c>
      <c r="P139" s="15">
        <f t="shared" si="89"/>
        <v>0</v>
      </c>
      <c r="Q139" s="15">
        <v>2</v>
      </c>
      <c r="R139" s="15">
        <v>4</v>
      </c>
      <c r="S139" s="15">
        <v>8</v>
      </c>
      <c r="T139" s="15">
        <v>0</v>
      </c>
      <c r="U139" s="15">
        <v>0</v>
      </c>
      <c r="V139" s="15">
        <v>1</v>
      </c>
      <c r="W139" s="15">
        <v>160000</v>
      </c>
      <c r="X139" s="15">
        <v>0</v>
      </c>
      <c r="Y139" s="15">
        <v>0</v>
      </c>
      <c r="Z139" s="15">
        <f t="shared" si="117"/>
        <v>0</v>
      </c>
      <c r="AA139" s="15">
        <f t="shared" si="90"/>
        <v>0</v>
      </c>
      <c r="AB139" s="15">
        <f t="shared" si="91"/>
        <v>1</v>
      </c>
      <c r="AC139" s="159">
        <v>7</v>
      </c>
      <c r="AD139" s="159">
        <v>44</v>
      </c>
      <c r="AE139" s="159">
        <v>50</v>
      </c>
      <c r="AF139" s="15">
        <v>3000</v>
      </c>
      <c r="AG139" s="27">
        <v>68.181818181818187</v>
      </c>
      <c r="AH139" s="27">
        <f t="shared" si="92"/>
        <v>-0.93181818181818177</v>
      </c>
      <c r="AI139" s="27">
        <f t="shared" si="93"/>
        <v>1</v>
      </c>
      <c r="AJ139" s="27">
        <f t="shared" si="94"/>
        <v>-0.93181818181818177</v>
      </c>
      <c r="AQ139" s="15">
        <f t="shared" si="95"/>
        <v>0</v>
      </c>
      <c r="AR139" s="15">
        <f t="shared" si="96"/>
        <v>0</v>
      </c>
      <c r="AZ139" s="15">
        <f t="shared" si="97"/>
        <v>0</v>
      </c>
      <c r="BA139" s="15">
        <f t="shared" si="98"/>
        <v>0</v>
      </c>
      <c r="BC139" s="15">
        <v>1.25</v>
      </c>
      <c r="BD139" s="15">
        <v>2</v>
      </c>
      <c r="BE139" s="15">
        <v>1.6666666666666667</v>
      </c>
      <c r="BF139" s="15">
        <v>2</v>
      </c>
      <c r="BG139" s="15">
        <v>1</v>
      </c>
      <c r="BH139" s="15">
        <v>1.5833333333333335</v>
      </c>
      <c r="BI139" s="15">
        <v>2</v>
      </c>
      <c r="BJ139" s="15">
        <v>5</v>
      </c>
      <c r="BK139" s="15">
        <f t="shared" si="99"/>
        <v>0</v>
      </c>
      <c r="BL139" s="15">
        <f t="shared" si="100"/>
        <v>0</v>
      </c>
      <c r="BM139" s="15">
        <f t="shared" si="101"/>
        <v>0</v>
      </c>
      <c r="BN139" s="15" t="s">
        <v>1007</v>
      </c>
      <c r="BO139" s="15">
        <f t="shared" si="102"/>
        <v>0</v>
      </c>
      <c r="BP139" s="15">
        <f t="shared" si="103"/>
        <v>0</v>
      </c>
      <c r="BQ139" s="15">
        <f t="shared" si="104"/>
        <v>0</v>
      </c>
      <c r="BR139" s="15">
        <f t="shared" si="105"/>
        <v>0</v>
      </c>
      <c r="BU139" s="15">
        <f t="shared" si="106"/>
        <v>0</v>
      </c>
      <c r="BV139" s="15">
        <f t="shared" si="107"/>
        <v>0</v>
      </c>
      <c r="BW139" s="15">
        <f t="shared" si="108"/>
        <v>0</v>
      </c>
      <c r="BX139" s="15">
        <f t="shared" si="109"/>
        <v>0</v>
      </c>
      <c r="BY139" s="15" t="s">
        <v>1007</v>
      </c>
      <c r="BZ139" s="15" t="s">
        <v>1007</v>
      </c>
      <c r="CA139" s="15" t="s">
        <v>1007</v>
      </c>
      <c r="CB139" s="15" t="s">
        <v>1007</v>
      </c>
      <c r="CC139" s="15" t="s">
        <v>1007</v>
      </c>
      <c r="CD139" s="27">
        <v>4.8</v>
      </c>
      <c r="CE139" s="27">
        <v>4.666666666666667</v>
      </c>
      <c r="CF139" s="27">
        <v>4.75</v>
      </c>
      <c r="CG139" s="27">
        <v>3.8</v>
      </c>
      <c r="CH139" s="27">
        <v>3.3333333333333335</v>
      </c>
      <c r="CI139" s="27">
        <v>4</v>
      </c>
      <c r="CJ139" s="27">
        <f t="shared" si="83"/>
        <v>4.2249999999999996</v>
      </c>
      <c r="CK139" s="15">
        <f t="shared" si="110"/>
        <v>0.59999999999999964</v>
      </c>
      <c r="CL139" s="15">
        <f t="shared" si="111"/>
        <v>0</v>
      </c>
      <c r="CM139" s="15">
        <f t="shared" si="112"/>
        <v>0</v>
      </c>
      <c r="CN139" s="15">
        <f t="shared" si="113"/>
        <v>-0.79999999999999982</v>
      </c>
      <c r="CO139" s="15">
        <f t="shared" si="114"/>
        <v>-0.99999999999999956</v>
      </c>
      <c r="CP139" s="15">
        <f t="shared" si="115"/>
        <v>-1</v>
      </c>
      <c r="CQ139" s="15">
        <f t="shared" si="116"/>
        <v>-0.36666666666666714</v>
      </c>
    </row>
    <row r="140" spans="1:96" x14ac:dyDescent="0.2">
      <c r="A140" s="15">
        <v>158</v>
      </c>
      <c r="B140" s="23">
        <v>1</v>
      </c>
      <c r="C140" s="15">
        <v>3</v>
      </c>
      <c r="D140" s="15">
        <f t="shared" si="84"/>
        <v>0</v>
      </c>
      <c r="E140" s="15">
        <f t="shared" si="79"/>
        <v>1</v>
      </c>
      <c r="F140" s="15">
        <f t="shared" si="80"/>
        <v>0</v>
      </c>
      <c r="G140" s="15">
        <f t="shared" si="81"/>
        <v>0</v>
      </c>
      <c r="H140" s="15">
        <f t="shared" si="82"/>
        <v>0</v>
      </c>
      <c r="I140" s="15">
        <v>1</v>
      </c>
      <c r="J140" s="15">
        <v>58</v>
      </c>
      <c r="K140" s="15">
        <v>1</v>
      </c>
      <c r="L140" s="15">
        <f t="shared" si="85"/>
        <v>0</v>
      </c>
      <c r="M140" s="15">
        <f t="shared" si="86"/>
        <v>1</v>
      </c>
      <c r="N140" s="15">
        <f t="shared" si="87"/>
        <v>0</v>
      </c>
      <c r="O140" s="15">
        <f t="shared" si="88"/>
        <v>0</v>
      </c>
      <c r="P140" s="15">
        <f t="shared" si="89"/>
        <v>0</v>
      </c>
      <c r="Q140" s="15">
        <v>2</v>
      </c>
      <c r="R140" s="15">
        <v>3</v>
      </c>
      <c r="S140" s="15">
        <v>9</v>
      </c>
      <c r="T140" s="15">
        <v>0</v>
      </c>
      <c r="U140" s="15">
        <v>1</v>
      </c>
      <c r="V140" s="15">
        <v>1</v>
      </c>
      <c r="W140" s="15">
        <v>150000</v>
      </c>
      <c r="X140" s="15">
        <v>0</v>
      </c>
      <c r="Y140" s="15">
        <v>1</v>
      </c>
      <c r="Z140" s="15">
        <f t="shared" si="117"/>
        <v>0</v>
      </c>
      <c r="AA140" s="15">
        <f t="shared" si="90"/>
        <v>0</v>
      </c>
      <c r="AB140" s="15">
        <f t="shared" si="91"/>
        <v>1</v>
      </c>
      <c r="AC140" s="15">
        <v>8</v>
      </c>
      <c r="AD140" s="15">
        <v>2</v>
      </c>
      <c r="AE140" s="15">
        <v>80</v>
      </c>
      <c r="AF140" s="15">
        <v>2000</v>
      </c>
      <c r="AG140" s="27">
        <v>1000</v>
      </c>
      <c r="AH140" s="27">
        <f t="shared" si="92"/>
        <v>-0.42857142857142855</v>
      </c>
      <c r="AI140" s="27">
        <f t="shared" si="93"/>
        <v>0.4</v>
      </c>
      <c r="AJ140" s="27">
        <f t="shared" si="94"/>
        <v>-0.17142857142857143</v>
      </c>
      <c r="AK140" s="15">
        <v>1</v>
      </c>
      <c r="AL140" s="15">
        <v>3</v>
      </c>
      <c r="AM140" s="15">
        <v>14</v>
      </c>
      <c r="AN140" s="15">
        <v>2412</v>
      </c>
      <c r="AO140" s="15">
        <v>804</v>
      </c>
      <c r="AP140" s="15">
        <f>($AO140-$AO141)/$AO141</f>
        <v>-3.5200000000000044E-2</v>
      </c>
      <c r="AQ140" s="15">
        <f t="shared" si="95"/>
        <v>0.6</v>
      </c>
      <c r="AR140" s="15">
        <f t="shared" si="96"/>
        <v>-2.1120000000000024E-2</v>
      </c>
      <c r="AZ140" s="15">
        <f t="shared" si="97"/>
        <v>0</v>
      </c>
      <c r="BA140" s="15">
        <f t="shared" si="98"/>
        <v>0</v>
      </c>
      <c r="BB140" s="15">
        <f>AVERAGE($AJ140,$AR140)</f>
        <v>-9.6274285714285729E-2</v>
      </c>
      <c r="BC140" s="15">
        <v>2.75</v>
      </c>
      <c r="BD140" s="15">
        <v>3</v>
      </c>
      <c r="BE140" s="15">
        <v>2</v>
      </c>
      <c r="BF140" s="15">
        <v>2.5</v>
      </c>
      <c r="BG140" s="15">
        <v>2</v>
      </c>
      <c r="BH140" s="15">
        <v>2.4500000000000002</v>
      </c>
      <c r="BI140" s="15">
        <v>1</v>
      </c>
      <c r="BJ140" s="15">
        <v>2</v>
      </c>
      <c r="BK140" s="15">
        <f t="shared" si="99"/>
        <v>1</v>
      </c>
      <c r="BL140" s="15">
        <f t="shared" si="100"/>
        <v>0</v>
      </c>
      <c r="BM140" s="15">
        <f t="shared" si="101"/>
        <v>0</v>
      </c>
      <c r="BN140" s="15">
        <v>5</v>
      </c>
      <c r="BO140" s="15">
        <f t="shared" si="102"/>
        <v>0</v>
      </c>
      <c r="BP140" s="15">
        <f t="shared" si="103"/>
        <v>0</v>
      </c>
      <c r="BQ140" s="15">
        <f t="shared" si="104"/>
        <v>0</v>
      </c>
      <c r="BR140" s="15">
        <f t="shared" si="105"/>
        <v>1</v>
      </c>
      <c r="BS140" s="15">
        <v>16</v>
      </c>
      <c r="BT140" s="15">
        <v>3</v>
      </c>
      <c r="BU140" s="15">
        <f t="shared" si="106"/>
        <v>0</v>
      </c>
      <c r="BV140" s="15">
        <f t="shared" si="107"/>
        <v>1</v>
      </c>
      <c r="BW140" s="15">
        <f t="shared" si="108"/>
        <v>0</v>
      </c>
      <c r="BX140" s="15">
        <f t="shared" si="109"/>
        <v>0</v>
      </c>
      <c r="BY140" s="15">
        <v>1</v>
      </c>
      <c r="BZ140" s="15">
        <v>1</v>
      </c>
      <c r="CA140" s="15">
        <v>1</v>
      </c>
      <c r="CB140" s="15">
        <v>1</v>
      </c>
      <c r="CC140" s="15">
        <v>1</v>
      </c>
      <c r="CD140" s="27">
        <v>4.2</v>
      </c>
      <c r="CE140" s="27">
        <v>4.666666666666667</v>
      </c>
      <c r="CF140" s="27">
        <v>4.75</v>
      </c>
      <c r="CG140" s="27">
        <v>4.5999999999999996</v>
      </c>
      <c r="CH140" s="27">
        <v>4.333333333333333</v>
      </c>
      <c r="CI140" s="27">
        <v>5</v>
      </c>
      <c r="CJ140" s="27">
        <f t="shared" si="83"/>
        <v>4.5916666666666668</v>
      </c>
      <c r="CK140" s="15">
        <f t="shared" si="110"/>
        <v>-0.20000000000000018</v>
      </c>
      <c r="CL140" s="15">
        <f t="shared" si="111"/>
        <v>1.0000000000000004</v>
      </c>
      <c r="CM140" s="15">
        <f t="shared" si="112"/>
        <v>1.75</v>
      </c>
      <c r="CN140" s="15">
        <f t="shared" si="113"/>
        <v>0.59999999999999964</v>
      </c>
      <c r="CO140" s="15">
        <f t="shared" si="114"/>
        <v>0.66666666666666652</v>
      </c>
      <c r="CP140" s="15">
        <f t="shared" si="115"/>
        <v>1.25</v>
      </c>
      <c r="CQ140" s="15">
        <f t="shared" si="116"/>
        <v>0.84444444444444455</v>
      </c>
    </row>
    <row r="141" spans="1:96" x14ac:dyDescent="0.2">
      <c r="A141" s="15">
        <v>158</v>
      </c>
      <c r="B141" s="23">
        <v>1</v>
      </c>
      <c r="C141" s="15">
        <v>3</v>
      </c>
      <c r="D141" s="15">
        <f t="shared" si="84"/>
        <v>0</v>
      </c>
      <c r="E141" s="15">
        <f t="shared" si="79"/>
        <v>1</v>
      </c>
      <c r="F141" s="15">
        <f t="shared" si="80"/>
        <v>0</v>
      </c>
      <c r="G141" s="15">
        <f t="shared" si="81"/>
        <v>0</v>
      </c>
      <c r="H141" s="15">
        <f t="shared" si="82"/>
        <v>0</v>
      </c>
      <c r="I141" s="15">
        <v>1</v>
      </c>
      <c r="J141" s="15">
        <v>58</v>
      </c>
      <c r="K141" s="15">
        <v>1</v>
      </c>
      <c r="L141" s="15">
        <f t="shared" si="85"/>
        <v>0</v>
      </c>
      <c r="M141" s="15">
        <f t="shared" si="86"/>
        <v>1</v>
      </c>
      <c r="N141" s="15">
        <f t="shared" si="87"/>
        <v>0</v>
      </c>
      <c r="O141" s="15">
        <f t="shared" si="88"/>
        <v>0</v>
      </c>
      <c r="P141" s="15">
        <f t="shared" si="89"/>
        <v>0</v>
      </c>
      <c r="Q141" s="15">
        <v>2</v>
      </c>
      <c r="R141" s="15">
        <v>3</v>
      </c>
      <c r="S141" s="15">
        <v>9</v>
      </c>
      <c r="T141" s="15">
        <v>0</v>
      </c>
      <c r="U141" s="15">
        <v>1</v>
      </c>
      <c r="V141" s="15">
        <v>1</v>
      </c>
      <c r="W141" s="15">
        <v>150000</v>
      </c>
      <c r="X141" s="15">
        <v>0</v>
      </c>
      <c r="Y141" s="15">
        <v>0</v>
      </c>
      <c r="Z141" s="15">
        <f t="shared" si="117"/>
        <v>0</v>
      </c>
      <c r="AA141" s="15">
        <f t="shared" si="90"/>
        <v>0</v>
      </c>
      <c r="AB141" s="15">
        <f t="shared" si="91"/>
        <v>1</v>
      </c>
      <c r="AC141" s="159">
        <v>8</v>
      </c>
      <c r="AD141" s="159">
        <v>2</v>
      </c>
      <c r="AE141" s="159">
        <v>120</v>
      </c>
      <c r="AF141" s="15">
        <v>3500</v>
      </c>
      <c r="AG141" s="27">
        <v>1750</v>
      </c>
      <c r="AH141" s="27">
        <f t="shared" si="92"/>
        <v>3.1901408450704229</v>
      </c>
      <c r="AI141" s="27">
        <f t="shared" si="93"/>
        <v>0.4</v>
      </c>
      <c r="AJ141" s="27">
        <f t="shared" si="94"/>
        <v>1.2760563380281693</v>
      </c>
      <c r="AK141" s="15">
        <v>1</v>
      </c>
      <c r="AL141" s="15">
        <v>3</v>
      </c>
      <c r="AM141" s="15">
        <v>13</v>
      </c>
      <c r="AN141" s="15">
        <v>2500</v>
      </c>
      <c r="AO141" s="15">
        <v>833.33333333333337</v>
      </c>
      <c r="AQ141" s="15">
        <f t="shared" si="95"/>
        <v>0.6</v>
      </c>
      <c r="AR141" s="15">
        <f t="shared" si="96"/>
        <v>0</v>
      </c>
      <c r="AZ141" s="15">
        <f t="shared" si="97"/>
        <v>0</v>
      </c>
      <c r="BA141" s="15">
        <f t="shared" si="98"/>
        <v>0</v>
      </c>
      <c r="BC141" s="15">
        <v>2.75</v>
      </c>
      <c r="BD141" s="15">
        <v>3</v>
      </c>
      <c r="BE141" s="15">
        <v>2</v>
      </c>
      <c r="BF141" s="15">
        <v>2.5</v>
      </c>
      <c r="BG141" s="15">
        <v>2</v>
      </c>
      <c r="BH141" s="15">
        <v>2.4500000000000002</v>
      </c>
      <c r="BI141" s="15">
        <v>1</v>
      </c>
      <c r="BJ141" s="15">
        <v>2</v>
      </c>
      <c r="BK141" s="15">
        <f t="shared" si="99"/>
        <v>1</v>
      </c>
      <c r="BL141" s="15">
        <f t="shared" si="100"/>
        <v>0</v>
      </c>
      <c r="BM141" s="15">
        <f t="shared" si="101"/>
        <v>0</v>
      </c>
      <c r="BN141" s="15">
        <v>5</v>
      </c>
      <c r="BO141" s="15">
        <f t="shared" si="102"/>
        <v>0</v>
      </c>
      <c r="BP141" s="15">
        <f t="shared" si="103"/>
        <v>0</v>
      </c>
      <c r="BQ141" s="15">
        <f t="shared" si="104"/>
        <v>0</v>
      </c>
      <c r="BR141" s="15">
        <f t="shared" si="105"/>
        <v>1</v>
      </c>
      <c r="BS141" s="15">
        <v>16</v>
      </c>
      <c r="BT141" s="15">
        <v>3</v>
      </c>
      <c r="BU141" s="15">
        <f t="shared" si="106"/>
        <v>0</v>
      </c>
      <c r="BV141" s="15">
        <f t="shared" si="107"/>
        <v>1</v>
      </c>
      <c r="BW141" s="15">
        <f t="shared" si="108"/>
        <v>0</v>
      </c>
      <c r="BX141" s="15">
        <f t="shared" si="109"/>
        <v>0</v>
      </c>
      <c r="BY141" s="15">
        <v>1</v>
      </c>
      <c r="BZ141" s="15">
        <v>1</v>
      </c>
      <c r="CA141" s="15">
        <v>1</v>
      </c>
      <c r="CB141" s="15">
        <v>1</v>
      </c>
      <c r="CC141" s="15">
        <v>1</v>
      </c>
      <c r="CD141" s="27">
        <v>4.4000000000000004</v>
      </c>
      <c r="CE141" s="27">
        <v>3.6666666666666665</v>
      </c>
      <c r="CF141" s="27">
        <v>3</v>
      </c>
      <c r="CG141" s="27">
        <v>4</v>
      </c>
      <c r="CH141" s="27">
        <v>3.6666666666666665</v>
      </c>
      <c r="CI141" s="27">
        <v>3.75</v>
      </c>
      <c r="CJ141" s="27">
        <f t="shared" si="83"/>
        <v>3.7472222222222222</v>
      </c>
      <c r="CK141" s="15">
        <f t="shared" si="110"/>
        <v>0.40000000000000036</v>
      </c>
      <c r="CL141" s="15">
        <f t="shared" si="111"/>
        <v>-1.0000000000000004</v>
      </c>
      <c r="CM141" s="15">
        <f t="shared" si="112"/>
        <v>-1.25</v>
      </c>
      <c r="CN141" s="15">
        <f t="shared" si="113"/>
        <v>-0.40000000000000036</v>
      </c>
      <c r="CO141" s="15">
        <f t="shared" si="114"/>
        <v>-0.33333333333333348</v>
      </c>
      <c r="CP141" s="15">
        <f t="shared" si="115"/>
        <v>-1.25</v>
      </c>
      <c r="CQ141" s="15">
        <f t="shared" si="116"/>
        <v>-0.63888888888888973</v>
      </c>
    </row>
    <row r="142" spans="1:96" x14ac:dyDescent="0.2">
      <c r="A142" s="15">
        <v>162</v>
      </c>
      <c r="B142" s="23">
        <v>1</v>
      </c>
      <c r="C142" s="15">
        <v>3</v>
      </c>
      <c r="D142" s="15">
        <f t="shared" si="84"/>
        <v>0</v>
      </c>
      <c r="E142" s="15">
        <f t="shared" si="79"/>
        <v>1</v>
      </c>
      <c r="F142" s="15">
        <f t="shared" si="80"/>
        <v>0</v>
      </c>
      <c r="G142" s="15">
        <f t="shared" si="81"/>
        <v>0</v>
      </c>
      <c r="H142" s="15">
        <f t="shared" si="82"/>
        <v>0</v>
      </c>
      <c r="I142" s="15">
        <v>0</v>
      </c>
      <c r="J142" s="15">
        <v>55</v>
      </c>
      <c r="K142" s="15">
        <v>5</v>
      </c>
      <c r="L142" s="15">
        <f t="shared" si="85"/>
        <v>0</v>
      </c>
      <c r="M142" s="15">
        <f t="shared" si="86"/>
        <v>0</v>
      </c>
      <c r="N142" s="15">
        <f t="shared" si="87"/>
        <v>0</v>
      </c>
      <c r="O142" s="15">
        <f t="shared" si="88"/>
        <v>0</v>
      </c>
      <c r="P142" s="15">
        <f t="shared" si="89"/>
        <v>0</v>
      </c>
      <c r="Q142" s="15">
        <v>2</v>
      </c>
      <c r="R142" s="15">
        <v>4</v>
      </c>
      <c r="S142" s="15">
        <v>8</v>
      </c>
      <c r="T142" s="15">
        <v>1</v>
      </c>
      <c r="U142" s="15">
        <v>1</v>
      </c>
      <c r="V142" s="15">
        <v>1</v>
      </c>
      <c r="W142" s="15">
        <v>200000</v>
      </c>
      <c r="X142" s="15">
        <v>1</v>
      </c>
      <c r="Y142" s="15">
        <v>1</v>
      </c>
      <c r="Z142" s="15">
        <f t="shared" si="117"/>
        <v>0</v>
      </c>
      <c r="AA142" s="15">
        <f t="shared" si="90"/>
        <v>0</v>
      </c>
      <c r="AB142" s="15">
        <f t="shared" si="91"/>
        <v>0</v>
      </c>
      <c r="AC142" s="15">
        <v>1</v>
      </c>
      <c r="AD142" s="15">
        <v>17</v>
      </c>
      <c r="AE142" s="15">
        <v>16</v>
      </c>
      <c r="AF142" s="15">
        <v>7100</v>
      </c>
      <c r="AG142" s="27">
        <v>417.64705882352939</v>
      </c>
      <c r="AH142" s="27">
        <f t="shared" si="92"/>
        <v>1.428571428571427E-2</v>
      </c>
      <c r="AI142" s="27">
        <f t="shared" si="93"/>
        <v>1</v>
      </c>
      <c r="AJ142" s="27">
        <f t="shared" si="94"/>
        <v>1.428571428571427E-2</v>
      </c>
      <c r="AQ142" s="15">
        <f t="shared" si="95"/>
        <v>0</v>
      </c>
      <c r="AR142" s="15">
        <f t="shared" si="96"/>
        <v>0</v>
      </c>
      <c r="AZ142" s="15">
        <f t="shared" si="97"/>
        <v>0</v>
      </c>
      <c r="BA142" s="15">
        <f t="shared" si="98"/>
        <v>0</v>
      </c>
      <c r="BB142" s="15">
        <f>$AJ142</f>
        <v>1.428571428571427E-2</v>
      </c>
      <c r="BC142" s="15">
        <v>1.25</v>
      </c>
      <c r="BD142" s="15">
        <v>2</v>
      </c>
      <c r="BE142" s="15">
        <v>1.6666666666666667</v>
      </c>
      <c r="BF142" s="15">
        <v>1</v>
      </c>
      <c r="BG142" s="15">
        <v>1.5</v>
      </c>
      <c r="BH142" s="15">
        <v>1.4833333333333334</v>
      </c>
      <c r="BI142" s="15">
        <v>3</v>
      </c>
      <c r="BJ142" s="15">
        <v>1</v>
      </c>
      <c r="BK142" s="15">
        <f t="shared" si="99"/>
        <v>0</v>
      </c>
      <c r="BL142" s="15">
        <f t="shared" si="100"/>
        <v>0</v>
      </c>
      <c r="BM142" s="15">
        <f t="shared" si="101"/>
        <v>0</v>
      </c>
      <c r="BN142" s="15">
        <v>1</v>
      </c>
      <c r="BO142" s="15">
        <f t="shared" si="102"/>
        <v>0</v>
      </c>
      <c r="BP142" s="15">
        <f t="shared" si="103"/>
        <v>0</v>
      </c>
      <c r="BQ142" s="15">
        <f t="shared" si="104"/>
        <v>0</v>
      </c>
      <c r="BR142" s="15">
        <f t="shared" si="105"/>
        <v>0</v>
      </c>
      <c r="BS142" s="15">
        <v>3</v>
      </c>
      <c r="BT142" s="15">
        <v>2</v>
      </c>
      <c r="BU142" s="15">
        <f t="shared" si="106"/>
        <v>1</v>
      </c>
      <c r="BV142" s="15">
        <f t="shared" si="107"/>
        <v>0</v>
      </c>
      <c r="BW142" s="15">
        <f t="shared" si="108"/>
        <v>0</v>
      </c>
      <c r="BX142" s="15">
        <f t="shared" si="109"/>
        <v>0</v>
      </c>
      <c r="BY142" s="15">
        <v>1</v>
      </c>
      <c r="BZ142" s="15">
        <v>1</v>
      </c>
      <c r="CA142" s="15">
        <v>1</v>
      </c>
      <c r="CB142" s="15">
        <v>1</v>
      </c>
      <c r="CC142" s="15">
        <v>1</v>
      </c>
      <c r="CD142" s="27">
        <v>4</v>
      </c>
      <c r="CE142" s="27">
        <v>4.666666666666667</v>
      </c>
      <c r="CF142" s="27">
        <v>4.25</v>
      </c>
      <c r="CG142" s="27">
        <v>4.4000000000000004</v>
      </c>
      <c r="CH142" s="27">
        <v>4</v>
      </c>
      <c r="CI142" s="27">
        <v>5</v>
      </c>
      <c r="CJ142" s="27">
        <f t="shared" si="83"/>
        <v>4.386111111111112</v>
      </c>
      <c r="CK142" s="15">
        <f t="shared" si="110"/>
        <v>-0.40000000000000036</v>
      </c>
      <c r="CL142" s="15">
        <f t="shared" si="111"/>
        <v>0.66666666666666696</v>
      </c>
      <c r="CM142" s="15">
        <f t="shared" si="112"/>
        <v>0</v>
      </c>
      <c r="CN142" s="15">
        <f t="shared" si="113"/>
        <v>0.80000000000000027</v>
      </c>
      <c r="CO142" s="15">
        <f t="shared" si="114"/>
        <v>0.33333333333333348</v>
      </c>
      <c r="CP142" s="15">
        <f t="shared" si="115"/>
        <v>1</v>
      </c>
      <c r="CQ142" s="15">
        <f t="shared" si="116"/>
        <v>0.4000000000000008</v>
      </c>
    </row>
    <row r="143" spans="1:96" x14ac:dyDescent="0.2">
      <c r="A143" s="15">
        <v>162</v>
      </c>
      <c r="B143" s="23">
        <v>1</v>
      </c>
      <c r="C143" s="15">
        <v>3</v>
      </c>
      <c r="D143" s="15">
        <f t="shared" si="84"/>
        <v>0</v>
      </c>
      <c r="E143" s="15">
        <f t="shared" si="79"/>
        <v>1</v>
      </c>
      <c r="F143" s="15">
        <f t="shared" si="80"/>
        <v>0</v>
      </c>
      <c r="G143" s="15">
        <f t="shared" si="81"/>
        <v>0</v>
      </c>
      <c r="H143" s="15">
        <f t="shared" si="82"/>
        <v>0</v>
      </c>
      <c r="I143" s="15">
        <v>0</v>
      </c>
      <c r="J143" s="15">
        <v>55</v>
      </c>
      <c r="K143" s="15">
        <v>5</v>
      </c>
      <c r="L143" s="15">
        <f t="shared" si="85"/>
        <v>0</v>
      </c>
      <c r="M143" s="15">
        <f t="shared" si="86"/>
        <v>0</v>
      </c>
      <c r="N143" s="15">
        <f t="shared" si="87"/>
        <v>0</v>
      </c>
      <c r="O143" s="15">
        <f t="shared" si="88"/>
        <v>0</v>
      </c>
      <c r="P143" s="15">
        <f t="shared" si="89"/>
        <v>0</v>
      </c>
      <c r="Q143" s="15">
        <v>2</v>
      </c>
      <c r="R143" s="15">
        <v>4</v>
      </c>
      <c r="S143" s="15">
        <v>8</v>
      </c>
      <c r="T143" s="15">
        <v>1</v>
      </c>
      <c r="U143" s="15">
        <v>1</v>
      </c>
      <c r="V143" s="15">
        <v>1</v>
      </c>
      <c r="W143" s="15">
        <v>200000</v>
      </c>
      <c r="X143" s="15">
        <v>1</v>
      </c>
      <c r="Y143" s="15">
        <v>0</v>
      </c>
      <c r="Z143" s="15">
        <f t="shared" si="117"/>
        <v>0</v>
      </c>
      <c r="AA143" s="15">
        <f t="shared" si="90"/>
        <v>0</v>
      </c>
      <c r="AB143" s="15">
        <f t="shared" si="91"/>
        <v>0</v>
      </c>
      <c r="AC143" s="159">
        <v>1</v>
      </c>
      <c r="AD143" s="159">
        <v>17</v>
      </c>
      <c r="AE143" s="159">
        <v>15</v>
      </c>
      <c r="AF143" s="15">
        <v>7000</v>
      </c>
      <c r="AG143" s="27">
        <v>411.76470588235293</v>
      </c>
      <c r="AH143" s="27">
        <f t="shared" si="92"/>
        <v>0.28676470588235292</v>
      </c>
      <c r="AI143" s="27">
        <f t="shared" si="93"/>
        <v>1</v>
      </c>
      <c r="AJ143" s="27">
        <f t="shared" si="94"/>
        <v>0.28676470588235292</v>
      </c>
      <c r="AQ143" s="15">
        <f t="shared" si="95"/>
        <v>0</v>
      </c>
      <c r="AR143" s="15">
        <f t="shared" si="96"/>
        <v>0</v>
      </c>
      <c r="AZ143" s="15">
        <f t="shared" si="97"/>
        <v>0</v>
      </c>
      <c r="BA143" s="15">
        <f t="shared" si="98"/>
        <v>0</v>
      </c>
      <c r="BC143" s="15">
        <v>1.25</v>
      </c>
      <c r="BD143" s="15">
        <v>2</v>
      </c>
      <c r="BE143" s="15">
        <v>1.6666666666666667</v>
      </c>
      <c r="BF143" s="15">
        <v>1</v>
      </c>
      <c r="BG143" s="15">
        <v>1.5</v>
      </c>
      <c r="BH143" s="15">
        <v>1.4833333333333334</v>
      </c>
      <c r="BI143" s="15">
        <v>3</v>
      </c>
      <c r="BJ143" s="15">
        <v>1</v>
      </c>
      <c r="BK143" s="15">
        <f t="shared" si="99"/>
        <v>0</v>
      </c>
      <c r="BL143" s="15">
        <f t="shared" si="100"/>
        <v>0</v>
      </c>
      <c r="BM143" s="15">
        <f t="shared" si="101"/>
        <v>0</v>
      </c>
      <c r="BN143" s="15">
        <v>1</v>
      </c>
      <c r="BO143" s="15">
        <f t="shared" si="102"/>
        <v>0</v>
      </c>
      <c r="BP143" s="15">
        <f t="shared" si="103"/>
        <v>0</v>
      </c>
      <c r="BQ143" s="15">
        <f t="shared" si="104"/>
        <v>0</v>
      </c>
      <c r="BR143" s="15">
        <f t="shared" si="105"/>
        <v>0</v>
      </c>
      <c r="BS143" s="15">
        <v>3</v>
      </c>
      <c r="BT143" s="15">
        <v>2</v>
      </c>
      <c r="BU143" s="15">
        <f t="shared" si="106"/>
        <v>1</v>
      </c>
      <c r="BV143" s="15">
        <f t="shared" si="107"/>
        <v>0</v>
      </c>
      <c r="BW143" s="15">
        <f t="shared" si="108"/>
        <v>0</v>
      </c>
      <c r="BX143" s="15">
        <f t="shared" si="109"/>
        <v>0</v>
      </c>
      <c r="BY143" s="15">
        <v>1</v>
      </c>
      <c r="BZ143" s="15">
        <v>1</v>
      </c>
      <c r="CA143" s="15">
        <v>1</v>
      </c>
      <c r="CB143" s="15">
        <v>1</v>
      </c>
      <c r="CC143" s="15">
        <v>1</v>
      </c>
      <c r="CD143" s="27">
        <v>4.4000000000000004</v>
      </c>
      <c r="CE143" s="27">
        <v>4</v>
      </c>
      <c r="CF143" s="27">
        <v>4.25</v>
      </c>
      <c r="CG143" s="27">
        <v>3.6</v>
      </c>
      <c r="CH143" s="27">
        <v>3.6666666666666665</v>
      </c>
      <c r="CI143" s="27">
        <v>4</v>
      </c>
      <c r="CJ143" s="27">
        <f t="shared" si="83"/>
        <v>3.9861111111111112</v>
      </c>
      <c r="CK143" s="15">
        <f t="shared" si="110"/>
        <v>-0.19999999999999929</v>
      </c>
      <c r="CL143" s="15">
        <f t="shared" si="111"/>
        <v>0</v>
      </c>
      <c r="CM143" s="15">
        <f t="shared" si="112"/>
        <v>0</v>
      </c>
      <c r="CN143" s="15">
        <f t="shared" si="113"/>
        <v>-0.80000000000000027</v>
      </c>
      <c r="CO143" s="15">
        <f t="shared" si="114"/>
        <v>0.33333333333333304</v>
      </c>
      <c r="CP143" s="15">
        <f t="shared" si="115"/>
        <v>0</v>
      </c>
      <c r="CQ143" s="15">
        <f t="shared" si="116"/>
        <v>-0.11111111111111116</v>
      </c>
    </row>
    <row r="144" spans="1:96" x14ac:dyDescent="0.2">
      <c r="A144" s="15">
        <v>167</v>
      </c>
      <c r="B144" s="23">
        <v>1</v>
      </c>
      <c r="C144" s="15">
        <v>1</v>
      </c>
      <c r="D144" s="15">
        <f t="shared" si="84"/>
        <v>0</v>
      </c>
      <c r="E144" s="15">
        <f t="shared" si="79"/>
        <v>0</v>
      </c>
      <c r="F144" s="15">
        <f t="shared" si="80"/>
        <v>0</v>
      </c>
      <c r="G144" s="15">
        <f t="shared" si="81"/>
        <v>0</v>
      </c>
      <c r="H144" s="15">
        <f t="shared" si="82"/>
        <v>0</v>
      </c>
      <c r="I144" s="15">
        <v>1</v>
      </c>
      <c r="J144" s="15">
        <v>34</v>
      </c>
      <c r="K144" s="15">
        <v>3</v>
      </c>
      <c r="L144" s="15">
        <f t="shared" si="85"/>
        <v>0</v>
      </c>
      <c r="M144" s="15">
        <f t="shared" si="86"/>
        <v>0</v>
      </c>
      <c r="N144" s="15">
        <f t="shared" si="87"/>
        <v>0</v>
      </c>
      <c r="O144" s="15">
        <f t="shared" si="88"/>
        <v>1</v>
      </c>
      <c r="P144" s="15">
        <f t="shared" si="89"/>
        <v>0</v>
      </c>
      <c r="Q144" s="15">
        <v>1</v>
      </c>
      <c r="R144" s="15">
        <v>3</v>
      </c>
      <c r="S144" s="15">
        <v>7</v>
      </c>
      <c r="T144" s="15">
        <v>0</v>
      </c>
      <c r="U144" s="15">
        <v>1</v>
      </c>
      <c r="V144" s="15">
        <v>1</v>
      </c>
      <c r="W144" s="15">
        <v>150000</v>
      </c>
      <c r="X144" s="15">
        <v>0</v>
      </c>
      <c r="Y144" s="15">
        <v>1</v>
      </c>
      <c r="Z144" s="15">
        <f t="shared" si="117"/>
        <v>0</v>
      </c>
      <c r="AA144" s="15">
        <f t="shared" si="90"/>
        <v>0</v>
      </c>
      <c r="AB144" s="15">
        <f t="shared" si="91"/>
        <v>1</v>
      </c>
      <c r="AC144" s="15">
        <v>8</v>
      </c>
      <c r="AD144" s="15">
        <v>25</v>
      </c>
      <c r="AE144" s="15">
        <v>20</v>
      </c>
      <c r="AF144" s="15">
        <v>8000</v>
      </c>
      <c r="AG144" s="27">
        <v>320</v>
      </c>
      <c r="AH144" s="27">
        <f t="shared" si="92"/>
        <v>7</v>
      </c>
      <c r="AI144" s="27">
        <f t="shared" si="93"/>
        <v>0.5</v>
      </c>
      <c r="AJ144" s="27">
        <f t="shared" si="94"/>
        <v>3.5</v>
      </c>
      <c r="AK144" s="15">
        <v>7</v>
      </c>
      <c r="AL144" s="15">
        <v>25</v>
      </c>
      <c r="AM144" s="15">
        <v>10</v>
      </c>
      <c r="AN144" s="15">
        <v>6000</v>
      </c>
      <c r="AO144" s="15">
        <v>240</v>
      </c>
      <c r="AP144" s="15">
        <f>($AO144-$AO145)/$AO145</f>
        <v>0.5</v>
      </c>
      <c r="AQ144" s="15">
        <f t="shared" si="95"/>
        <v>0.5</v>
      </c>
      <c r="AR144" s="15">
        <f t="shared" si="96"/>
        <v>0.25</v>
      </c>
      <c r="AZ144" s="15">
        <f t="shared" si="97"/>
        <v>0</v>
      </c>
      <c r="BA144" s="15">
        <f t="shared" si="98"/>
        <v>0</v>
      </c>
      <c r="BB144" s="15">
        <f>AVERAGE($AJ144,$AR144)</f>
        <v>1.875</v>
      </c>
      <c r="BC144" s="15">
        <v>1.5</v>
      </c>
      <c r="BD144" s="15">
        <v>1.3333333333333333</v>
      </c>
      <c r="BE144" s="15">
        <v>2</v>
      </c>
      <c r="BF144" s="15">
        <v>2</v>
      </c>
      <c r="BG144" s="15">
        <v>2</v>
      </c>
      <c r="BH144" s="15">
        <v>1.7666666666666664</v>
      </c>
      <c r="BI144" s="15">
        <v>2</v>
      </c>
      <c r="BJ144" s="15">
        <v>5</v>
      </c>
      <c r="BK144" s="15">
        <f t="shared" si="99"/>
        <v>0</v>
      </c>
      <c r="BL144" s="15">
        <f t="shared" si="100"/>
        <v>0</v>
      </c>
      <c r="BM144" s="15">
        <f t="shared" si="101"/>
        <v>0</v>
      </c>
      <c r="BN144" s="15" t="s">
        <v>1007</v>
      </c>
      <c r="BO144" s="15">
        <f t="shared" si="102"/>
        <v>0</v>
      </c>
      <c r="BP144" s="15">
        <f t="shared" si="103"/>
        <v>0</v>
      </c>
      <c r="BQ144" s="15">
        <f t="shared" si="104"/>
        <v>0</v>
      </c>
      <c r="BR144" s="15">
        <f t="shared" si="105"/>
        <v>0</v>
      </c>
      <c r="BU144" s="15">
        <f t="shared" si="106"/>
        <v>0</v>
      </c>
      <c r="BV144" s="15">
        <f t="shared" si="107"/>
        <v>0</v>
      </c>
      <c r="BW144" s="15">
        <f t="shared" si="108"/>
        <v>0</v>
      </c>
      <c r="BX144" s="15">
        <f t="shared" si="109"/>
        <v>0</v>
      </c>
      <c r="BY144" s="15" t="s">
        <v>1007</v>
      </c>
      <c r="BZ144" s="15" t="s">
        <v>1007</v>
      </c>
      <c r="CA144" s="15" t="s">
        <v>1007</v>
      </c>
      <c r="CB144" s="15" t="s">
        <v>1007</v>
      </c>
      <c r="CC144" s="15" t="s">
        <v>1007</v>
      </c>
      <c r="CD144" s="166">
        <v>4.5999999999999996</v>
      </c>
      <c r="CE144" s="166">
        <v>4</v>
      </c>
      <c r="CF144" s="166">
        <v>4.25</v>
      </c>
      <c r="CG144" s="166">
        <v>4.4000000000000004</v>
      </c>
      <c r="CH144" s="166">
        <v>3.3333333333333335</v>
      </c>
      <c r="CI144" s="166">
        <v>4</v>
      </c>
      <c r="CJ144" s="27">
        <f t="shared" si="83"/>
        <v>4.0972222222222223</v>
      </c>
      <c r="CK144" s="15">
        <f t="shared" si="110"/>
        <v>0.19999999999999929</v>
      </c>
      <c r="CL144" s="27">
        <f t="shared" si="111"/>
        <v>0.66666666666666652</v>
      </c>
      <c r="CM144" s="27">
        <f t="shared" si="112"/>
        <v>1.5</v>
      </c>
      <c r="CN144" s="27">
        <f t="shared" si="113"/>
        <v>-0.59999999999999964</v>
      </c>
      <c r="CO144" s="27">
        <f t="shared" si="114"/>
        <v>-0.66666666666666652</v>
      </c>
      <c r="CP144" s="27">
        <f t="shared" si="115"/>
        <v>-0.25</v>
      </c>
      <c r="CQ144" s="27">
        <f t="shared" si="116"/>
        <v>0.14166666666666661</v>
      </c>
    </row>
    <row r="145" spans="1:95" x14ac:dyDescent="0.2">
      <c r="A145" s="15">
        <v>167</v>
      </c>
      <c r="B145" s="23">
        <v>1</v>
      </c>
      <c r="C145" s="15">
        <v>1</v>
      </c>
      <c r="D145" s="15">
        <f t="shared" si="84"/>
        <v>0</v>
      </c>
      <c r="E145" s="15">
        <f t="shared" si="79"/>
        <v>0</v>
      </c>
      <c r="F145" s="15">
        <f t="shared" si="80"/>
        <v>0</v>
      </c>
      <c r="G145" s="15">
        <f t="shared" si="81"/>
        <v>0</v>
      </c>
      <c r="H145" s="15">
        <f t="shared" si="82"/>
        <v>0</v>
      </c>
      <c r="I145" s="15">
        <v>1</v>
      </c>
      <c r="J145" s="15">
        <v>34</v>
      </c>
      <c r="K145" s="15">
        <v>3</v>
      </c>
      <c r="L145" s="15">
        <f t="shared" si="85"/>
        <v>0</v>
      </c>
      <c r="M145" s="15">
        <f t="shared" si="86"/>
        <v>0</v>
      </c>
      <c r="N145" s="15">
        <f t="shared" si="87"/>
        <v>0</v>
      </c>
      <c r="O145" s="15">
        <f t="shared" si="88"/>
        <v>1</v>
      </c>
      <c r="P145" s="15">
        <f t="shared" si="89"/>
        <v>0</v>
      </c>
      <c r="Q145" s="15">
        <v>1</v>
      </c>
      <c r="R145" s="15">
        <v>3</v>
      </c>
      <c r="S145" s="15">
        <v>7</v>
      </c>
      <c r="T145" s="15">
        <v>0</v>
      </c>
      <c r="U145" s="15">
        <v>1</v>
      </c>
      <c r="V145" s="15">
        <v>1</v>
      </c>
      <c r="W145" s="15">
        <v>150000</v>
      </c>
      <c r="X145" s="15">
        <v>0</v>
      </c>
      <c r="Y145" s="15">
        <v>0</v>
      </c>
      <c r="Z145" s="15">
        <f t="shared" si="117"/>
        <v>0</v>
      </c>
      <c r="AA145" s="15">
        <f t="shared" si="90"/>
        <v>0</v>
      </c>
      <c r="AB145" s="15">
        <f t="shared" si="91"/>
        <v>1</v>
      </c>
      <c r="AC145" s="159">
        <v>8</v>
      </c>
      <c r="AD145" s="159">
        <v>25</v>
      </c>
      <c r="AE145" s="159">
        <v>35</v>
      </c>
      <c r="AF145" s="15">
        <v>1000</v>
      </c>
      <c r="AG145" s="27">
        <v>40</v>
      </c>
      <c r="AH145" s="27">
        <f t="shared" si="92"/>
        <v>-0.5</v>
      </c>
      <c r="AI145" s="27">
        <f t="shared" si="93"/>
        <v>0.5</v>
      </c>
      <c r="AJ145" s="27">
        <f t="shared" si="94"/>
        <v>-0.25</v>
      </c>
      <c r="AK145" s="15">
        <v>7</v>
      </c>
      <c r="AL145" s="15">
        <v>25</v>
      </c>
      <c r="AM145" s="15">
        <v>20</v>
      </c>
      <c r="AN145" s="15">
        <v>4000</v>
      </c>
      <c r="AO145" s="15">
        <v>160</v>
      </c>
      <c r="AQ145" s="15">
        <f t="shared" si="95"/>
        <v>0.5</v>
      </c>
      <c r="AR145" s="15">
        <f t="shared" si="96"/>
        <v>0</v>
      </c>
      <c r="AZ145" s="15">
        <f t="shared" si="97"/>
        <v>0</v>
      </c>
      <c r="BA145" s="15">
        <f t="shared" si="98"/>
        <v>0</v>
      </c>
      <c r="BC145" s="15">
        <v>1.5</v>
      </c>
      <c r="BD145" s="15">
        <v>1.3333333333333333</v>
      </c>
      <c r="BE145" s="15">
        <v>2</v>
      </c>
      <c r="BF145" s="15">
        <v>2</v>
      </c>
      <c r="BG145" s="15">
        <v>2</v>
      </c>
      <c r="BH145" s="15">
        <v>1.7666666666666664</v>
      </c>
      <c r="BI145" s="15">
        <v>2</v>
      </c>
      <c r="BJ145" s="15">
        <v>5</v>
      </c>
      <c r="BK145" s="15">
        <f t="shared" si="99"/>
        <v>0</v>
      </c>
      <c r="BL145" s="15">
        <f t="shared" si="100"/>
        <v>0</v>
      </c>
      <c r="BM145" s="15">
        <f t="shared" si="101"/>
        <v>0</v>
      </c>
      <c r="BN145" s="15" t="s">
        <v>1007</v>
      </c>
      <c r="BO145" s="15">
        <f t="shared" si="102"/>
        <v>0</v>
      </c>
      <c r="BP145" s="15">
        <f t="shared" si="103"/>
        <v>0</v>
      </c>
      <c r="BQ145" s="15">
        <f t="shared" si="104"/>
        <v>0</v>
      </c>
      <c r="BR145" s="15">
        <f t="shared" si="105"/>
        <v>0</v>
      </c>
      <c r="BU145" s="15">
        <f t="shared" si="106"/>
        <v>0</v>
      </c>
      <c r="BV145" s="15">
        <f t="shared" si="107"/>
        <v>0</v>
      </c>
      <c r="BW145" s="15">
        <f t="shared" si="108"/>
        <v>0</v>
      </c>
      <c r="BX145" s="15">
        <f t="shared" si="109"/>
        <v>0</v>
      </c>
      <c r="BY145" s="15" t="s">
        <v>1007</v>
      </c>
      <c r="BZ145" s="15" t="s">
        <v>1007</v>
      </c>
      <c r="CA145" s="15" t="s">
        <v>1007</v>
      </c>
      <c r="CB145" s="15" t="s">
        <v>1007</v>
      </c>
      <c r="CC145" s="15" t="s">
        <v>1007</v>
      </c>
      <c r="CD145" s="166">
        <v>4.4000000000000004</v>
      </c>
      <c r="CE145" s="166">
        <v>3.3333333333333335</v>
      </c>
      <c r="CF145" s="166">
        <v>2.75</v>
      </c>
      <c r="CG145" s="166">
        <v>5</v>
      </c>
      <c r="CH145" s="166">
        <v>4</v>
      </c>
      <c r="CI145" s="166">
        <v>4.25</v>
      </c>
      <c r="CJ145" s="27">
        <f t="shared" si="83"/>
        <v>3.9555555555555557</v>
      </c>
      <c r="CK145" s="15">
        <f t="shared" si="110"/>
        <v>0.80000000000000027</v>
      </c>
      <c r="CL145" s="15">
        <f t="shared" si="111"/>
        <v>-1.3333333333333335</v>
      </c>
      <c r="CM145" s="15">
        <f t="shared" si="112"/>
        <v>-1.75</v>
      </c>
      <c r="CN145" s="15">
        <f t="shared" si="113"/>
        <v>0.59999999999999964</v>
      </c>
      <c r="CO145" s="15">
        <f t="shared" si="114"/>
        <v>-0.66666666666666696</v>
      </c>
      <c r="CP145" s="15">
        <f t="shared" si="115"/>
        <v>-0.25</v>
      </c>
      <c r="CQ145" s="15">
        <f t="shared" si="116"/>
        <v>-0.43333333333333357</v>
      </c>
    </row>
    <row r="146" spans="1:95" x14ac:dyDescent="0.2">
      <c r="A146" s="15">
        <v>168</v>
      </c>
      <c r="B146" s="23">
        <v>1</v>
      </c>
      <c r="C146" s="15">
        <v>4</v>
      </c>
      <c r="D146" s="15">
        <f t="shared" si="84"/>
        <v>0</v>
      </c>
      <c r="E146" s="15">
        <f t="shared" si="79"/>
        <v>0</v>
      </c>
      <c r="F146" s="15">
        <f t="shared" si="80"/>
        <v>1</v>
      </c>
      <c r="G146" s="15">
        <f t="shared" si="81"/>
        <v>0</v>
      </c>
      <c r="H146" s="15">
        <f t="shared" si="82"/>
        <v>0</v>
      </c>
      <c r="I146" s="15">
        <v>1</v>
      </c>
      <c r="J146" s="15">
        <v>59</v>
      </c>
      <c r="K146" s="15">
        <v>3</v>
      </c>
      <c r="L146" s="15">
        <f t="shared" si="85"/>
        <v>0</v>
      </c>
      <c r="M146" s="15">
        <f t="shared" si="86"/>
        <v>0</v>
      </c>
      <c r="N146" s="15">
        <f t="shared" si="87"/>
        <v>0</v>
      </c>
      <c r="O146" s="15">
        <f t="shared" si="88"/>
        <v>1</v>
      </c>
      <c r="P146" s="15">
        <f t="shared" si="89"/>
        <v>0</v>
      </c>
      <c r="Q146" s="15">
        <v>2</v>
      </c>
      <c r="R146" s="15">
        <v>7</v>
      </c>
      <c r="S146" s="15">
        <v>17</v>
      </c>
      <c r="T146" s="15">
        <v>0</v>
      </c>
      <c r="U146" s="15">
        <v>0</v>
      </c>
      <c r="V146" s="15">
        <v>1</v>
      </c>
      <c r="W146" s="15">
        <v>180000</v>
      </c>
      <c r="X146" s="15">
        <v>0</v>
      </c>
      <c r="Y146" s="15">
        <v>1</v>
      </c>
      <c r="Z146" s="15">
        <f t="shared" si="117"/>
        <v>0</v>
      </c>
      <c r="AA146" s="15">
        <f t="shared" si="90"/>
        <v>0</v>
      </c>
      <c r="AB146" s="15">
        <f t="shared" si="91"/>
        <v>1</v>
      </c>
      <c r="AC146" s="15">
        <v>7</v>
      </c>
      <c r="AD146" s="15">
        <v>5</v>
      </c>
      <c r="AE146" s="15">
        <v>20</v>
      </c>
      <c r="AF146" s="15">
        <v>400</v>
      </c>
      <c r="AG146" s="27">
        <v>80</v>
      </c>
      <c r="AH146" s="27">
        <f t="shared" si="92"/>
        <v>0</v>
      </c>
      <c r="AI146" s="27">
        <f t="shared" si="93"/>
        <v>1</v>
      </c>
      <c r="AJ146" s="27">
        <f t="shared" si="94"/>
        <v>0</v>
      </c>
      <c r="AQ146" s="15">
        <f t="shared" si="95"/>
        <v>0</v>
      </c>
      <c r="AR146" s="15">
        <f t="shared" si="96"/>
        <v>0</v>
      </c>
      <c r="AZ146" s="15">
        <f t="shared" si="97"/>
        <v>0</v>
      </c>
      <c r="BA146" s="15">
        <f t="shared" si="98"/>
        <v>0</v>
      </c>
      <c r="BB146" s="15">
        <f>$AJ146</f>
        <v>0</v>
      </c>
      <c r="BC146" s="15">
        <v>1.5</v>
      </c>
      <c r="BD146" s="15">
        <v>1.3333333333333333</v>
      </c>
      <c r="BE146" s="15">
        <v>2.3333333333333335</v>
      </c>
      <c r="BF146" s="15">
        <v>1.5</v>
      </c>
      <c r="BG146" s="15">
        <v>1.5</v>
      </c>
      <c r="BH146" s="15">
        <v>1.6333333333333333</v>
      </c>
      <c r="BI146" s="15">
        <v>2</v>
      </c>
      <c r="BJ146" s="15">
        <v>5</v>
      </c>
      <c r="BK146" s="15">
        <f t="shared" si="99"/>
        <v>0</v>
      </c>
      <c r="BL146" s="15">
        <f t="shared" si="100"/>
        <v>0</v>
      </c>
      <c r="BM146" s="15">
        <f t="shared" si="101"/>
        <v>0</v>
      </c>
      <c r="BN146" s="15" t="s">
        <v>1007</v>
      </c>
      <c r="BO146" s="15">
        <f t="shared" si="102"/>
        <v>0</v>
      </c>
      <c r="BP146" s="15">
        <f t="shared" si="103"/>
        <v>0</v>
      </c>
      <c r="BQ146" s="15">
        <f t="shared" si="104"/>
        <v>0</v>
      </c>
      <c r="BR146" s="15">
        <f t="shared" si="105"/>
        <v>0</v>
      </c>
      <c r="BU146" s="15">
        <f t="shared" si="106"/>
        <v>0</v>
      </c>
      <c r="BV146" s="15">
        <f t="shared" si="107"/>
        <v>0</v>
      </c>
      <c r="BW146" s="15">
        <f t="shared" si="108"/>
        <v>0</v>
      </c>
      <c r="BX146" s="15">
        <f t="shared" si="109"/>
        <v>0</v>
      </c>
      <c r="BY146" s="15" t="s">
        <v>1007</v>
      </c>
      <c r="BZ146" s="15" t="s">
        <v>1007</v>
      </c>
      <c r="CA146" s="15" t="s">
        <v>1007</v>
      </c>
      <c r="CB146" s="15" t="s">
        <v>1007</v>
      </c>
      <c r="CC146" s="15" t="s">
        <v>1007</v>
      </c>
      <c r="CD146" s="27">
        <v>3.6</v>
      </c>
      <c r="CE146" s="27">
        <v>4.666666666666667</v>
      </c>
      <c r="CF146" s="27">
        <v>4.5</v>
      </c>
      <c r="CG146" s="27">
        <v>4.4000000000000004</v>
      </c>
      <c r="CH146" s="27">
        <v>4.666666666666667</v>
      </c>
      <c r="CI146" s="27">
        <v>4.5</v>
      </c>
      <c r="CJ146" s="27">
        <f t="shared" si="83"/>
        <v>4.3888888888888893</v>
      </c>
      <c r="CK146" s="15">
        <f t="shared" si="110"/>
        <v>-0.99999999999999956</v>
      </c>
      <c r="CL146" s="15">
        <f t="shared" si="111"/>
        <v>1.0000000000000004</v>
      </c>
      <c r="CM146" s="15">
        <f t="shared" si="112"/>
        <v>0</v>
      </c>
      <c r="CN146" s="15">
        <f t="shared" si="113"/>
        <v>0</v>
      </c>
      <c r="CO146" s="15">
        <f t="shared" si="114"/>
        <v>1.0000000000000004</v>
      </c>
      <c r="CP146" s="15">
        <f t="shared" si="115"/>
        <v>-0.25</v>
      </c>
      <c r="CQ146" s="15">
        <f t="shared" si="116"/>
        <v>0.12500000000000089</v>
      </c>
    </row>
    <row r="147" spans="1:95" x14ac:dyDescent="0.2">
      <c r="A147" s="15">
        <v>168</v>
      </c>
      <c r="B147" s="23">
        <v>1</v>
      </c>
      <c r="C147" s="15">
        <v>4</v>
      </c>
      <c r="D147" s="15">
        <f t="shared" si="84"/>
        <v>0</v>
      </c>
      <c r="E147" s="15">
        <f t="shared" si="79"/>
        <v>0</v>
      </c>
      <c r="F147" s="15">
        <f t="shared" si="80"/>
        <v>1</v>
      </c>
      <c r="G147" s="15">
        <f t="shared" si="81"/>
        <v>0</v>
      </c>
      <c r="H147" s="15">
        <f t="shared" si="82"/>
        <v>0</v>
      </c>
      <c r="I147" s="15">
        <v>1</v>
      </c>
      <c r="J147" s="15">
        <v>59</v>
      </c>
      <c r="K147" s="15">
        <v>3</v>
      </c>
      <c r="L147" s="15">
        <f t="shared" si="85"/>
        <v>0</v>
      </c>
      <c r="M147" s="15">
        <f t="shared" si="86"/>
        <v>0</v>
      </c>
      <c r="N147" s="15">
        <f t="shared" si="87"/>
        <v>0</v>
      </c>
      <c r="O147" s="15">
        <f t="shared" si="88"/>
        <v>1</v>
      </c>
      <c r="P147" s="15">
        <f t="shared" si="89"/>
        <v>0</v>
      </c>
      <c r="Q147" s="15">
        <v>2</v>
      </c>
      <c r="R147" s="15">
        <v>7</v>
      </c>
      <c r="S147" s="15">
        <v>17</v>
      </c>
      <c r="T147" s="15">
        <v>0</v>
      </c>
      <c r="U147" s="15">
        <v>0</v>
      </c>
      <c r="V147" s="15">
        <v>1</v>
      </c>
      <c r="W147" s="15">
        <v>180000</v>
      </c>
      <c r="X147" s="15">
        <v>0</v>
      </c>
      <c r="Y147" s="15">
        <v>0</v>
      </c>
      <c r="Z147" s="15">
        <f t="shared" si="117"/>
        <v>0</v>
      </c>
      <c r="AA147" s="15">
        <f t="shared" si="90"/>
        <v>0</v>
      </c>
      <c r="AB147" s="15">
        <f t="shared" si="91"/>
        <v>1</v>
      </c>
      <c r="AC147" s="159">
        <v>7</v>
      </c>
      <c r="AD147" s="159">
        <v>5</v>
      </c>
      <c r="AE147" s="159">
        <v>22</v>
      </c>
      <c r="AF147" s="15">
        <v>400</v>
      </c>
      <c r="AG147" s="27">
        <v>80</v>
      </c>
      <c r="AH147" s="27">
        <f t="shared" si="92"/>
        <v>0.6</v>
      </c>
      <c r="AI147" s="27">
        <f t="shared" si="93"/>
        <v>1</v>
      </c>
      <c r="AJ147" s="27">
        <f t="shared" si="94"/>
        <v>0.6</v>
      </c>
      <c r="AQ147" s="15">
        <f t="shared" si="95"/>
        <v>0</v>
      </c>
      <c r="AR147" s="15">
        <f t="shared" si="96"/>
        <v>0</v>
      </c>
      <c r="AZ147" s="15">
        <f t="shared" si="97"/>
        <v>0</v>
      </c>
      <c r="BA147" s="15">
        <f t="shared" si="98"/>
        <v>0</v>
      </c>
      <c r="BC147" s="15">
        <v>1.5</v>
      </c>
      <c r="BD147" s="15">
        <v>1.3333333333333333</v>
      </c>
      <c r="BE147" s="15">
        <v>2.3333333333333335</v>
      </c>
      <c r="BF147" s="15">
        <v>1.5</v>
      </c>
      <c r="BG147" s="15">
        <v>1.5</v>
      </c>
      <c r="BH147" s="15">
        <v>1.6333333333333333</v>
      </c>
      <c r="BI147" s="15">
        <v>2</v>
      </c>
      <c r="BJ147" s="15">
        <v>5</v>
      </c>
      <c r="BK147" s="15">
        <f t="shared" si="99"/>
        <v>0</v>
      </c>
      <c r="BL147" s="15">
        <f t="shared" si="100"/>
        <v>0</v>
      </c>
      <c r="BM147" s="15">
        <f t="shared" si="101"/>
        <v>0</v>
      </c>
      <c r="BN147" s="15" t="s">
        <v>1007</v>
      </c>
      <c r="BO147" s="15">
        <f t="shared" si="102"/>
        <v>0</v>
      </c>
      <c r="BP147" s="15">
        <f t="shared" si="103"/>
        <v>0</v>
      </c>
      <c r="BQ147" s="15">
        <f t="shared" si="104"/>
        <v>0</v>
      </c>
      <c r="BR147" s="15">
        <f t="shared" si="105"/>
        <v>0</v>
      </c>
      <c r="BU147" s="15">
        <f t="shared" si="106"/>
        <v>0</v>
      </c>
      <c r="BV147" s="15">
        <f t="shared" si="107"/>
        <v>0</v>
      </c>
      <c r="BW147" s="15">
        <f t="shared" si="108"/>
        <v>0</v>
      </c>
      <c r="BX147" s="15">
        <f t="shared" si="109"/>
        <v>0</v>
      </c>
      <c r="BY147" s="15" t="s">
        <v>1007</v>
      </c>
      <c r="BZ147" s="15" t="s">
        <v>1007</v>
      </c>
      <c r="CA147" s="15" t="s">
        <v>1007</v>
      </c>
      <c r="CB147" s="15" t="s">
        <v>1007</v>
      </c>
      <c r="CC147" s="15" t="s">
        <v>1007</v>
      </c>
      <c r="CD147" s="27">
        <v>4.5999999999999996</v>
      </c>
      <c r="CE147" s="27">
        <v>3.6666666666666665</v>
      </c>
      <c r="CF147" s="27">
        <v>4.5</v>
      </c>
      <c r="CG147" s="27">
        <v>4.4000000000000004</v>
      </c>
      <c r="CH147" s="27">
        <v>3.6666666666666665</v>
      </c>
      <c r="CI147" s="27">
        <v>4.75</v>
      </c>
      <c r="CJ147" s="27">
        <f t="shared" si="83"/>
        <v>4.2638888888888884</v>
      </c>
      <c r="CK147" s="15">
        <f t="shared" si="110"/>
        <v>0.39999999999999947</v>
      </c>
      <c r="CL147" s="15">
        <f t="shared" si="111"/>
        <v>-1.0000000000000004</v>
      </c>
      <c r="CM147" s="15">
        <f t="shared" si="112"/>
        <v>0</v>
      </c>
      <c r="CN147" s="15">
        <f t="shared" si="113"/>
        <v>0.20000000000000018</v>
      </c>
      <c r="CO147" s="15">
        <f t="shared" si="114"/>
        <v>-0.33333333333333348</v>
      </c>
      <c r="CP147" s="15">
        <f t="shared" si="115"/>
        <v>0.25</v>
      </c>
      <c r="CQ147" s="15">
        <f t="shared" si="116"/>
        <v>-8.0555555555555713E-2</v>
      </c>
    </row>
    <row r="148" spans="1:95" x14ac:dyDescent="0.2">
      <c r="A148" s="15">
        <v>172</v>
      </c>
      <c r="B148" s="23">
        <v>1</v>
      </c>
      <c r="C148" s="15">
        <v>1</v>
      </c>
      <c r="D148" s="15">
        <f t="shared" si="84"/>
        <v>0</v>
      </c>
      <c r="E148" s="15">
        <f t="shared" si="79"/>
        <v>0</v>
      </c>
      <c r="F148" s="15">
        <f t="shared" si="80"/>
        <v>0</v>
      </c>
      <c r="G148" s="15">
        <f t="shared" si="81"/>
        <v>0</v>
      </c>
      <c r="H148" s="15">
        <f t="shared" si="82"/>
        <v>0</v>
      </c>
      <c r="I148" s="15">
        <v>0</v>
      </c>
      <c r="J148" s="15">
        <v>42</v>
      </c>
      <c r="K148" s="15">
        <v>5</v>
      </c>
      <c r="L148" s="15">
        <f t="shared" si="85"/>
        <v>0</v>
      </c>
      <c r="M148" s="15">
        <f t="shared" si="86"/>
        <v>0</v>
      </c>
      <c r="N148" s="15">
        <f t="shared" si="87"/>
        <v>0</v>
      </c>
      <c r="O148" s="15">
        <f t="shared" si="88"/>
        <v>0</v>
      </c>
      <c r="P148" s="15">
        <f t="shared" si="89"/>
        <v>0</v>
      </c>
      <c r="Q148" s="15">
        <v>2</v>
      </c>
      <c r="R148" s="15">
        <v>3</v>
      </c>
      <c r="S148" s="15">
        <v>7</v>
      </c>
      <c r="T148" s="15">
        <v>0</v>
      </c>
      <c r="U148" s="15">
        <v>0</v>
      </c>
      <c r="V148" s="15">
        <v>1</v>
      </c>
      <c r="W148" s="15">
        <v>200000</v>
      </c>
      <c r="X148" s="15">
        <v>0</v>
      </c>
      <c r="Y148" s="15">
        <v>1</v>
      </c>
      <c r="Z148" s="15">
        <f t="shared" si="117"/>
        <v>0</v>
      </c>
      <c r="AA148" s="15">
        <f t="shared" si="90"/>
        <v>0</v>
      </c>
      <c r="AB148" s="15">
        <f t="shared" si="91"/>
        <v>1</v>
      </c>
      <c r="AC148" s="15">
        <v>7</v>
      </c>
      <c r="AD148" s="15">
        <v>10</v>
      </c>
      <c r="AE148" s="15">
        <v>30</v>
      </c>
      <c r="AF148" s="15">
        <v>500</v>
      </c>
      <c r="AG148" s="27">
        <v>50</v>
      </c>
      <c r="AH148" s="27">
        <f t="shared" si="92"/>
        <v>0</v>
      </c>
      <c r="AI148" s="27">
        <f t="shared" si="93"/>
        <v>1</v>
      </c>
      <c r="AJ148" s="27">
        <f t="shared" si="94"/>
        <v>0</v>
      </c>
      <c r="AQ148" s="15">
        <f t="shared" si="95"/>
        <v>0</v>
      </c>
      <c r="AR148" s="15">
        <f t="shared" si="96"/>
        <v>0</v>
      </c>
      <c r="AZ148" s="15">
        <f t="shared" si="97"/>
        <v>0</v>
      </c>
      <c r="BA148" s="15">
        <f t="shared" si="98"/>
        <v>0</v>
      </c>
      <c r="BB148" s="15">
        <f>$AJ148</f>
        <v>0</v>
      </c>
      <c r="BC148" s="15">
        <v>4.5</v>
      </c>
      <c r="BD148" s="15">
        <v>4.333333333333333</v>
      </c>
      <c r="BE148" s="15">
        <v>4.666666666666667</v>
      </c>
      <c r="BF148" s="15">
        <v>4.5</v>
      </c>
      <c r="BG148" s="15">
        <v>4.5</v>
      </c>
      <c r="BH148" s="15">
        <v>4.5</v>
      </c>
      <c r="BI148" s="15">
        <v>3</v>
      </c>
      <c r="BJ148" s="15">
        <v>2</v>
      </c>
      <c r="BK148" s="15">
        <f t="shared" si="99"/>
        <v>1</v>
      </c>
      <c r="BL148" s="15">
        <f t="shared" si="100"/>
        <v>0</v>
      </c>
      <c r="BM148" s="15">
        <f t="shared" si="101"/>
        <v>0</v>
      </c>
      <c r="BN148" s="15">
        <v>1</v>
      </c>
      <c r="BO148" s="15">
        <f t="shared" si="102"/>
        <v>0</v>
      </c>
      <c r="BP148" s="15">
        <f t="shared" si="103"/>
        <v>0</v>
      </c>
      <c r="BQ148" s="15">
        <f t="shared" si="104"/>
        <v>0</v>
      </c>
      <c r="BR148" s="15">
        <f t="shared" si="105"/>
        <v>0</v>
      </c>
      <c r="BS148" s="15">
        <v>4</v>
      </c>
      <c r="BT148" s="15">
        <v>2</v>
      </c>
      <c r="BU148" s="15">
        <f t="shared" si="106"/>
        <v>1</v>
      </c>
      <c r="BV148" s="15">
        <f t="shared" si="107"/>
        <v>0</v>
      </c>
      <c r="BW148" s="15">
        <f t="shared" si="108"/>
        <v>0</v>
      </c>
      <c r="BX148" s="15">
        <f t="shared" si="109"/>
        <v>0</v>
      </c>
      <c r="BY148" s="15">
        <v>1</v>
      </c>
      <c r="BZ148" s="15">
        <v>1</v>
      </c>
      <c r="CA148" s="15">
        <v>1</v>
      </c>
      <c r="CB148" s="15">
        <v>1</v>
      </c>
      <c r="CC148" s="15">
        <v>1</v>
      </c>
      <c r="CD148" s="166">
        <v>4.2</v>
      </c>
      <c r="CE148" s="166">
        <v>4.666666666666667</v>
      </c>
      <c r="CF148" s="166">
        <v>4.5</v>
      </c>
      <c r="CG148" s="166">
        <v>4.2</v>
      </c>
      <c r="CH148" s="166">
        <v>4</v>
      </c>
      <c r="CI148" s="166">
        <v>4.5</v>
      </c>
      <c r="CJ148" s="27">
        <f t="shared" si="83"/>
        <v>4.3444444444444441</v>
      </c>
      <c r="CK148" s="15">
        <f t="shared" si="110"/>
        <v>0.40000000000000036</v>
      </c>
      <c r="CL148" s="27">
        <f t="shared" si="111"/>
        <v>0.66666666666666696</v>
      </c>
      <c r="CM148" s="27">
        <f t="shared" si="112"/>
        <v>0.5</v>
      </c>
      <c r="CN148" s="27">
        <f t="shared" si="113"/>
        <v>0.40000000000000036</v>
      </c>
      <c r="CO148" s="27">
        <f t="shared" si="114"/>
        <v>1</v>
      </c>
      <c r="CP148" s="27">
        <f t="shared" si="115"/>
        <v>0.5</v>
      </c>
      <c r="CQ148" s="27">
        <f t="shared" si="116"/>
        <v>0.57777777777777706</v>
      </c>
    </row>
    <row r="149" spans="1:95" x14ac:dyDescent="0.2">
      <c r="A149" s="15">
        <v>172</v>
      </c>
      <c r="B149" s="23">
        <v>1</v>
      </c>
      <c r="C149" s="15">
        <v>1</v>
      </c>
      <c r="D149" s="15">
        <f t="shared" si="84"/>
        <v>0</v>
      </c>
      <c r="E149" s="15">
        <f t="shared" si="79"/>
        <v>0</v>
      </c>
      <c r="F149" s="15">
        <f t="shared" si="80"/>
        <v>0</v>
      </c>
      <c r="G149" s="15">
        <f t="shared" si="81"/>
        <v>0</v>
      </c>
      <c r="H149" s="15">
        <f t="shared" si="82"/>
        <v>0</v>
      </c>
      <c r="I149" s="15">
        <v>0</v>
      </c>
      <c r="J149" s="15">
        <v>42</v>
      </c>
      <c r="K149" s="15">
        <v>5</v>
      </c>
      <c r="L149" s="15">
        <f t="shared" si="85"/>
        <v>0</v>
      </c>
      <c r="M149" s="15">
        <f t="shared" si="86"/>
        <v>0</v>
      </c>
      <c r="N149" s="15">
        <f t="shared" si="87"/>
        <v>0</v>
      </c>
      <c r="O149" s="15">
        <f t="shared" si="88"/>
        <v>0</v>
      </c>
      <c r="P149" s="15">
        <f t="shared" si="89"/>
        <v>0</v>
      </c>
      <c r="Q149" s="15">
        <v>2</v>
      </c>
      <c r="R149" s="15">
        <v>3</v>
      </c>
      <c r="S149" s="15">
        <v>7</v>
      </c>
      <c r="T149" s="15">
        <v>0</v>
      </c>
      <c r="U149" s="15">
        <v>0</v>
      </c>
      <c r="V149" s="15">
        <v>1</v>
      </c>
      <c r="W149" s="15">
        <v>200000</v>
      </c>
      <c r="X149" s="15">
        <v>0</v>
      </c>
      <c r="Y149" s="15">
        <v>0</v>
      </c>
      <c r="Z149" s="15">
        <f t="shared" si="117"/>
        <v>0</v>
      </c>
      <c r="AA149" s="15">
        <f t="shared" si="90"/>
        <v>0</v>
      </c>
      <c r="AB149" s="15">
        <f t="shared" si="91"/>
        <v>1</v>
      </c>
      <c r="AC149" s="159">
        <v>7</v>
      </c>
      <c r="AD149" s="159">
        <v>10</v>
      </c>
      <c r="AE149" s="159">
        <v>28</v>
      </c>
      <c r="AF149" s="15">
        <v>500</v>
      </c>
      <c r="AG149" s="27">
        <v>50</v>
      </c>
      <c r="AH149" s="27">
        <f t="shared" si="92"/>
        <v>-0.91666666666666663</v>
      </c>
      <c r="AI149" s="27">
        <f t="shared" si="93"/>
        <v>1</v>
      </c>
      <c r="AJ149" s="27">
        <f t="shared" si="94"/>
        <v>-0.91666666666666663</v>
      </c>
      <c r="AQ149" s="15">
        <f t="shared" si="95"/>
        <v>0</v>
      </c>
      <c r="AR149" s="15">
        <f t="shared" si="96"/>
        <v>0</v>
      </c>
      <c r="AZ149" s="15">
        <f t="shared" si="97"/>
        <v>0</v>
      </c>
      <c r="BA149" s="15">
        <f t="shared" si="98"/>
        <v>0</v>
      </c>
      <c r="BC149" s="15">
        <v>4.5</v>
      </c>
      <c r="BD149" s="15">
        <v>4.333333333333333</v>
      </c>
      <c r="BE149" s="15">
        <v>4.666666666666667</v>
      </c>
      <c r="BF149" s="15">
        <v>4.5</v>
      </c>
      <c r="BG149" s="15">
        <v>4.5</v>
      </c>
      <c r="BH149" s="15">
        <v>4.5</v>
      </c>
      <c r="BI149" s="15">
        <v>3</v>
      </c>
      <c r="BJ149" s="15">
        <v>2</v>
      </c>
      <c r="BK149" s="15">
        <f t="shared" si="99"/>
        <v>1</v>
      </c>
      <c r="BL149" s="15">
        <f t="shared" si="100"/>
        <v>0</v>
      </c>
      <c r="BM149" s="15">
        <f t="shared" si="101"/>
        <v>0</v>
      </c>
      <c r="BN149" s="15">
        <v>1</v>
      </c>
      <c r="BO149" s="15">
        <f t="shared" si="102"/>
        <v>0</v>
      </c>
      <c r="BP149" s="15">
        <f t="shared" si="103"/>
        <v>0</v>
      </c>
      <c r="BQ149" s="15">
        <f t="shared" si="104"/>
        <v>0</v>
      </c>
      <c r="BR149" s="15">
        <f t="shared" si="105"/>
        <v>0</v>
      </c>
      <c r="BS149" s="15">
        <v>4</v>
      </c>
      <c r="BT149" s="15">
        <v>2</v>
      </c>
      <c r="BU149" s="15">
        <f t="shared" si="106"/>
        <v>1</v>
      </c>
      <c r="BV149" s="15">
        <f t="shared" si="107"/>
        <v>0</v>
      </c>
      <c r="BW149" s="15">
        <f t="shared" si="108"/>
        <v>0</v>
      </c>
      <c r="BX149" s="15">
        <f t="shared" si="109"/>
        <v>0</v>
      </c>
      <c r="BY149" s="15">
        <v>1</v>
      </c>
      <c r="BZ149" s="15">
        <v>1</v>
      </c>
      <c r="CA149" s="15">
        <v>1</v>
      </c>
      <c r="CB149" s="15">
        <v>1</v>
      </c>
      <c r="CC149" s="15">
        <v>1</v>
      </c>
      <c r="CD149" s="166">
        <v>3.8</v>
      </c>
      <c r="CE149" s="166">
        <v>4</v>
      </c>
      <c r="CF149" s="166">
        <v>4</v>
      </c>
      <c r="CG149" s="166">
        <v>3.8</v>
      </c>
      <c r="CH149" s="166">
        <v>3</v>
      </c>
      <c r="CI149" s="166">
        <v>4</v>
      </c>
      <c r="CJ149" s="27">
        <f t="shared" si="83"/>
        <v>3.7666666666666671</v>
      </c>
      <c r="CK149" s="15">
        <f t="shared" si="110"/>
        <v>-0.79999999999999982</v>
      </c>
      <c r="CL149" s="15">
        <f t="shared" si="111"/>
        <v>0.33333333333333348</v>
      </c>
      <c r="CM149" s="15">
        <f t="shared" si="112"/>
        <v>-0.75</v>
      </c>
      <c r="CN149" s="15">
        <f t="shared" si="113"/>
        <v>-0.60000000000000053</v>
      </c>
      <c r="CO149" s="15">
        <f t="shared" si="114"/>
        <v>-1.666666666666667</v>
      </c>
      <c r="CP149" s="15">
        <f t="shared" si="115"/>
        <v>-0.75</v>
      </c>
      <c r="CQ149" s="15">
        <f t="shared" si="116"/>
        <v>-0.70555555555555527</v>
      </c>
    </row>
    <row r="150" spans="1:95" x14ac:dyDescent="0.2">
      <c r="A150" s="15">
        <v>176</v>
      </c>
      <c r="B150" s="23">
        <v>1</v>
      </c>
      <c r="C150" s="15">
        <v>1</v>
      </c>
      <c r="D150" s="15">
        <f t="shared" si="84"/>
        <v>0</v>
      </c>
      <c r="E150" s="15">
        <f t="shared" si="79"/>
        <v>0</v>
      </c>
      <c r="F150" s="15">
        <f t="shared" si="80"/>
        <v>0</v>
      </c>
      <c r="G150" s="15">
        <f t="shared" si="81"/>
        <v>0</v>
      </c>
      <c r="H150" s="15">
        <f t="shared" si="82"/>
        <v>0</v>
      </c>
      <c r="I150" s="15">
        <v>1</v>
      </c>
      <c r="J150" s="15">
        <v>45</v>
      </c>
      <c r="K150" s="15">
        <v>5</v>
      </c>
      <c r="L150" s="15">
        <f t="shared" si="85"/>
        <v>0</v>
      </c>
      <c r="M150" s="15">
        <f t="shared" si="86"/>
        <v>0</v>
      </c>
      <c r="N150" s="15">
        <f t="shared" si="87"/>
        <v>0</v>
      </c>
      <c r="O150" s="15">
        <f t="shared" si="88"/>
        <v>0</v>
      </c>
      <c r="P150" s="15">
        <f t="shared" si="89"/>
        <v>0</v>
      </c>
      <c r="Q150" s="15">
        <v>1</v>
      </c>
      <c r="R150" s="15">
        <v>4</v>
      </c>
      <c r="S150" s="15">
        <v>9</v>
      </c>
      <c r="T150" s="15">
        <v>0</v>
      </c>
      <c r="U150" s="15">
        <v>0</v>
      </c>
      <c r="V150" s="15">
        <v>1</v>
      </c>
      <c r="W150" s="15">
        <v>400000</v>
      </c>
      <c r="X150" s="15">
        <v>1</v>
      </c>
      <c r="Y150" s="15">
        <v>1</v>
      </c>
      <c r="Z150" s="15">
        <f t="shared" si="117"/>
        <v>0</v>
      </c>
      <c r="AA150" s="15">
        <f t="shared" si="90"/>
        <v>0</v>
      </c>
      <c r="AB150" s="15">
        <f t="shared" si="91"/>
        <v>1</v>
      </c>
      <c r="AC150" s="15">
        <v>7</v>
      </c>
      <c r="AD150" s="15">
        <v>10</v>
      </c>
      <c r="AE150" s="15">
        <v>70</v>
      </c>
      <c r="AF150" s="15">
        <v>6000</v>
      </c>
      <c r="AG150" s="27">
        <v>600</v>
      </c>
      <c r="AH150" s="27">
        <f t="shared" si="92"/>
        <v>0.5</v>
      </c>
      <c r="AI150" s="27">
        <f t="shared" si="93"/>
        <v>0.83333333333333337</v>
      </c>
      <c r="AJ150" s="27">
        <f t="shared" si="94"/>
        <v>0.41666666666666669</v>
      </c>
      <c r="AK150" s="15">
        <v>8</v>
      </c>
      <c r="AL150" s="15">
        <v>2</v>
      </c>
      <c r="AM150" s="15">
        <v>110</v>
      </c>
      <c r="AN150" s="15">
        <v>1500</v>
      </c>
      <c r="AO150" s="15">
        <v>750</v>
      </c>
      <c r="AP150" s="15">
        <f>($AO150-$AO151)/$AO151</f>
        <v>0</v>
      </c>
      <c r="AQ150" s="15">
        <f t="shared" si="95"/>
        <v>0.16666666666666666</v>
      </c>
      <c r="AR150" s="15">
        <f t="shared" si="96"/>
        <v>0</v>
      </c>
      <c r="AZ150" s="15">
        <f t="shared" si="97"/>
        <v>0</v>
      </c>
      <c r="BA150" s="15">
        <f t="shared" si="98"/>
        <v>0</v>
      </c>
      <c r="BB150" s="15">
        <f>$AJ150</f>
        <v>0.41666666666666669</v>
      </c>
      <c r="BC150" s="15">
        <v>1.25</v>
      </c>
      <c r="BD150" s="15">
        <v>1.6666666666666667</v>
      </c>
      <c r="BE150" s="15">
        <v>1.6666666666666667</v>
      </c>
      <c r="BF150" s="15">
        <v>1.5</v>
      </c>
      <c r="BG150" s="15">
        <v>1</v>
      </c>
      <c r="BH150" s="15">
        <v>1.4166666666666667</v>
      </c>
      <c r="BI150" s="15">
        <v>2</v>
      </c>
      <c r="BJ150" s="15">
        <v>1</v>
      </c>
      <c r="BK150" s="15">
        <f t="shared" si="99"/>
        <v>0</v>
      </c>
      <c r="BL150" s="15">
        <f t="shared" si="100"/>
        <v>0</v>
      </c>
      <c r="BM150" s="15">
        <f t="shared" si="101"/>
        <v>0</v>
      </c>
      <c r="BN150" s="15">
        <v>1</v>
      </c>
      <c r="BO150" s="15">
        <f t="shared" si="102"/>
        <v>0</v>
      </c>
      <c r="BP150" s="15">
        <f t="shared" si="103"/>
        <v>0</v>
      </c>
      <c r="BQ150" s="15">
        <f t="shared" si="104"/>
        <v>0</v>
      </c>
      <c r="BR150" s="15">
        <f t="shared" si="105"/>
        <v>0</v>
      </c>
      <c r="BS150" s="15">
        <v>2</v>
      </c>
      <c r="BT150" s="15">
        <v>2</v>
      </c>
      <c r="BU150" s="15">
        <f t="shared" si="106"/>
        <v>1</v>
      </c>
      <c r="BV150" s="15">
        <f t="shared" si="107"/>
        <v>0</v>
      </c>
      <c r="BW150" s="15">
        <f t="shared" si="108"/>
        <v>0</v>
      </c>
      <c r="BX150" s="15">
        <f t="shared" si="109"/>
        <v>0</v>
      </c>
      <c r="BY150" s="15">
        <v>1</v>
      </c>
      <c r="BZ150" s="15">
        <v>1</v>
      </c>
      <c r="CA150" s="15">
        <v>0</v>
      </c>
      <c r="CB150" s="15">
        <v>0</v>
      </c>
      <c r="CC150" s="15">
        <v>1</v>
      </c>
      <c r="CD150" s="27">
        <v>4.5999999999999996</v>
      </c>
      <c r="CE150" s="27">
        <v>3.6666666666666665</v>
      </c>
      <c r="CF150" s="27">
        <v>4.75</v>
      </c>
      <c r="CG150" s="27">
        <v>4.4000000000000004</v>
      </c>
      <c r="CH150" s="27">
        <v>4.666666666666667</v>
      </c>
      <c r="CI150" s="27">
        <v>4.75</v>
      </c>
      <c r="CJ150" s="27">
        <f t="shared" si="83"/>
        <v>4.4722222222222223</v>
      </c>
      <c r="CK150" s="15">
        <f t="shared" si="110"/>
        <v>0.19999999999999929</v>
      </c>
      <c r="CL150" s="15">
        <f t="shared" si="111"/>
        <v>-1.0000000000000004</v>
      </c>
      <c r="CM150" s="15">
        <f t="shared" si="112"/>
        <v>0.25</v>
      </c>
      <c r="CN150" s="15">
        <f t="shared" si="113"/>
        <v>-0.39999999999999947</v>
      </c>
      <c r="CO150" s="15">
        <f t="shared" si="114"/>
        <v>1.666666666666667</v>
      </c>
      <c r="CP150" s="15">
        <f t="shared" si="115"/>
        <v>-0.25</v>
      </c>
      <c r="CQ150" s="15">
        <f t="shared" si="116"/>
        <v>7.7777777777777501E-2</v>
      </c>
    </row>
    <row r="151" spans="1:95" x14ac:dyDescent="0.2">
      <c r="A151" s="15">
        <v>176</v>
      </c>
      <c r="B151" s="23">
        <v>1</v>
      </c>
      <c r="C151" s="15">
        <v>1</v>
      </c>
      <c r="D151" s="15">
        <f t="shared" si="84"/>
        <v>0</v>
      </c>
      <c r="E151" s="15">
        <f t="shared" si="79"/>
        <v>0</v>
      </c>
      <c r="F151" s="15">
        <f t="shared" si="80"/>
        <v>0</v>
      </c>
      <c r="G151" s="15">
        <f t="shared" si="81"/>
        <v>0</v>
      </c>
      <c r="H151" s="15">
        <f t="shared" si="82"/>
        <v>0</v>
      </c>
      <c r="I151" s="15">
        <v>1</v>
      </c>
      <c r="J151" s="15">
        <v>45</v>
      </c>
      <c r="K151" s="15">
        <v>5</v>
      </c>
      <c r="L151" s="15">
        <f t="shared" si="85"/>
        <v>0</v>
      </c>
      <c r="M151" s="15">
        <f t="shared" si="86"/>
        <v>0</v>
      </c>
      <c r="N151" s="15">
        <f t="shared" si="87"/>
        <v>0</v>
      </c>
      <c r="O151" s="15">
        <f t="shared" si="88"/>
        <v>0</v>
      </c>
      <c r="P151" s="15">
        <f t="shared" si="89"/>
        <v>0</v>
      </c>
      <c r="Q151" s="15">
        <v>1</v>
      </c>
      <c r="R151" s="15">
        <v>4</v>
      </c>
      <c r="S151" s="15">
        <v>9</v>
      </c>
      <c r="T151" s="15">
        <v>0</v>
      </c>
      <c r="U151" s="15">
        <v>0</v>
      </c>
      <c r="V151" s="15">
        <v>1</v>
      </c>
      <c r="W151" s="15">
        <v>400000</v>
      </c>
      <c r="X151" s="15">
        <v>1</v>
      </c>
      <c r="Y151" s="15">
        <v>0</v>
      </c>
      <c r="Z151" s="15">
        <f t="shared" si="117"/>
        <v>0</v>
      </c>
      <c r="AA151" s="15">
        <f t="shared" si="90"/>
        <v>0</v>
      </c>
      <c r="AB151" s="15">
        <f t="shared" si="91"/>
        <v>1</v>
      </c>
      <c r="AC151" s="159">
        <v>7</v>
      </c>
      <c r="AD151" s="159">
        <v>10</v>
      </c>
      <c r="AE151" s="159">
        <v>65</v>
      </c>
      <c r="AF151" s="15">
        <v>4000</v>
      </c>
      <c r="AG151" s="27">
        <v>400</v>
      </c>
      <c r="AH151" s="27">
        <f t="shared" si="92"/>
        <v>-0.84</v>
      </c>
      <c r="AI151" s="27">
        <f t="shared" si="93"/>
        <v>0.83333333333333337</v>
      </c>
      <c r="AJ151" s="27">
        <f t="shared" si="94"/>
        <v>-0.7</v>
      </c>
      <c r="AK151" s="15">
        <v>8</v>
      </c>
      <c r="AL151" s="15">
        <v>2</v>
      </c>
      <c r="AM151" s="15">
        <v>100</v>
      </c>
      <c r="AN151" s="15">
        <v>1500</v>
      </c>
      <c r="AO151" s="15">
        <v>750</v>
      </c>
      <c r="AQ151" s="15">
        <f t="shared" si="95"/>
        <v>0.16666666666666666</v>
      </c>
      <c r="AR151" s="15">
        <f t="shared" si="96"/>
        <v>0</v>
      </c>
      <c r="AZ151" s="15">
        <f t="shared" si="97"/>
        <v>0</v>
      </c>
      <c r="BA151" s="15">
        <f t="shared" si="98"/>
        <v>0</v>
      </c>
      <c r="BC151" s="15">
        <v>1.25</v>
      </c>
      <c r="BD151" s="15">
        <v>1.6666666666666667</v>
      </c>
      <c r="BE151" s="15">
        <v>1.6666666666666667</v>
      </c>
      <c r="BF151" s="15">
        <v>1.5</v>
      </c>
      <c r="BG151" s="15">
        <v>1</v>
      </c>
      <c r="BH151" s="15">
        <v>1.4166666666666667</v>
      </c>
      <c r="BI151" s="15">
        <v>2</v>
      </c>
      <c r="BJ151" s="15">
        <v>1</v>
      </c>
      <c r="BK151" s="15">
        <f t="shared" si="99"/>
        <v>0</v>
      </c>
      <c r="BL151" s="15">
        <f t="shared" si="100"/>
        <v>0</v>
      </c>
      <c r="BM151" s="15">
        <f t="shared" si="101"/>
        <v>0</v>
      </c>
      <c r="BN151" s="15">
        <v>1</v>
      </c>
      <c r="BO151" s="15">
        <f t="shared" si="102"/>
        <v>0</v>
      </c>
      <c r="BP151" s="15">
        <f t="shared" si="103"/>
        <v>0</v>
      </c>
      <c r="BQ151" s="15">
        <f t="shared" si="104"/>
        <v>0</v>
      </c>
      <c r="BR151" s="15">
        <f t="shared" si="105"/>
        <v>0</v>
      </c>
      <c r="BS151" s="15">
        <v>2</v>
      </c>
      <c r="BT151" s="15">
        <v>2</v>
      </c>
      <c r="BU151" s="15">
        <f t="shared" si="106"/>
        <v>1</v>
      </c>
      <c r="BV151" s="15">
        <f t="shared" si="107"/>
        <v>0</v>
      </c>
      <c r="BW151" s="15">
        <f t="shared" si="108"/>
        <v>0</v>
      </c>
      <c r="BX151" s="15">
        <f t="shared" si="109"/>
        <v>0</v>
      </c>
      <c r="BY151" s="15">
        <v>1</v>
      </c>
      <c r="BZ151" s="15">
        <v>1</v>
      </c>
      <c r="CA151" s="15">
        <v>0</v>
      </c>
      <c r="CB151" s="15">
        <v>0</v>
      </c>
      <c r="CC151" s="15">
        <v>1</v>
      </c>
      <c r="CD151" s="27">
        <v>4.4000000000000004</v>
      </c>
      <c r="CE151" s="27">
        <v>4.666666666666667</v>
      </c>
      <c r="CF151" s="27">
        <v>4.5</v>
      </c>
      <c r="CG151" s="27">
        <v>4.8</v>
      </c>
      <c r="CH151" s="27">
        <v>3</v>
      </c>
      <c r="CI151" s="27">
        <v>5</v>
      </c>
      <c r="CJ151" s="27">
        <f t="shared" si="83"/>
        <v>4.3944444444444448</v>
      </c>
      <c r="CK151" s="15">
        <f t="shared" si="110"/>
        <v>-0.39999999999999947</v>
      </c>
      <c r="CL151" s="15">
        <f t="shared" si="111"/>
        <v>0</v>
      </c>
      <c r="CM151" s="15">
        <f t="shared" si="112"/>
        <v>0.75</v>
      </c>
      <c r="CN151" s="15">
        <f t="shared" si="113"/>
        <v>0.20000000000000018</v>
      </c>
      <c r="CO151" s="15">
        <f t="shared" si="114"/>
        <v>-1</v>
      </c>
      <c r="CP151" s="15">
        <f t="shared" si="115"/>
        <v>0</v>
      </c>
      <c r="CQ151" s="15">
        <f t="shared" si="116"/>
        <v>-7.4999999999999289E-2</v>
      </c>
    </row>
    <row r="152" spans="1:95" ht="11" customHeight="1" x14ac:dyDescent="0.2">
      <c r="A152" s="15">
        <v>177</v>
      </c>
      <c r="B152" s="23">
        <v>1</v>
      </c>
      <c r="C152" s="15">
        <v>2</v>
      </c>
      <c r="D152" s="15">
        <f t="shared" si="84"/>
        <v>1</v>
      </c>
      <c r="E152" s="15">
        <f t="shared" si="79"/>
        <v>0</v>
      </c>
      <c r="F152" s="15">
        <f t="shared" si="80"/>
        <v>0</v>
      </c>
      <c r="G152" s="15">
        <f t="shared" si="81"/>
        <v>0</v>
      </c>
      <c r="H152" s="15">
        <f t="shared" si="82"/>
        <v>0</v>
      </c>
      <c r="I152" s="15">
        <v>1</v>
      </c>
      <c r="J152" s="15">
        <v>58</v>
      </c>
      <c r="K152" s="15">
        <v>3</v>
      </c>
      <c r="L152" s="15">
        <f t="shared" si="85"/>
        <v>0</v>
      </c>
      <c r="M152" s="15">
        <f t="shared" si="86"/>
        <v>0</v>
      </c>
      <c r="N152" s="15">
        <f t="shared" si="87"/>
        <v>0</v>
      </c>
      <c r="O152" s="15">
        <f t="shared" si="88"/>
        <v>1</v>
      </c>
      <c r="P152" s="15">
        <f t="shared" si="89"/>
        <v>0</v>
      </c>
      <c r="Q152" s="15">
        <v>2</v>
      </c>
      <c r="R152" s="15">
        <v>6</v>
      </c>
      <c r="S152" s="15">
        <v>17</v>
      </c>
      <c r="T152" s="15">
        <v>0</v>
      </c>
      <c r="U152" s="15">
        <v>1</v>
      </c>
      <c r="V152" s="15">
        <v>1</v>
      </c>
      <c r="W152" s="15">
        <v>200000</v>
      </c>
      <c r="X152" s="15">
        <v>1</v>
      </c>
      <c r="Y152" s="15">
        <v>1</v>
      </c>
      <c r="Z152" s="15">
        <f t="shared" si="117"/>
        <v>0</v>
      </c>
      <c r="AA152" s="15">
        <f t="shared" si="90"/>
        <v>0</v>
      </c>
      <c r="AB152" s="15">
        <f t="shared" si="91"/>
        <v>1</v>
      </c>
      <c r="AC152" s="15">
        <v>8</v>
      </c>
      <c r="AD152" s="15">
        <v>1</v>
      </c>
      <c r="AE152" s="15">
        <v>105</v>
      </c>
      <c r="AF152" s="15">
        <v>2500</v>
      </c>
      <c r="AG152" s="27">
        <v>2500</v>
      </c>
      <c r="AH152" s="27">
        <f t="shared" si="92"/>
        <v>-0.16666666666666666</v>
      </c>
      <c r="AI152" s="27">
        <f t="shared" si="93"/>
        <v>1</v>
      </c>
      <c r="AJ152" s="27">
        <f t="shared" si="94"/>
        <v>-0.16666666666666666</v>
      </c>
      <c r="AQ152" s="15">
        <f t="shared" si="95"/>
        <v>0</v>
      </c>
      <c r="AR152" s="15">
        <f t="shared" si="96"/>
        <v>0</v>
      </c>
      <c r="AZ152" s="15">
        <f t="shared" si="97"/>
        <v>0</v>
      </c>
      <c r="BA152" s="15">
        <f t="shared" si="98"/>
        <v>0</v>
      </c>
      <c r="BB152" s="27">
        <f>$AJ152</f>
        <v>-0.16666666666666666</v>
      </c>
      <c r="BC152" s="15">
        <v>1.5</v>
      </c>
      <c r="BD152" s="15">
        <v>1.6666666666666667</v>
      </c>
      <c r="BE152" s="15">
        <v>1.3333333333333333</v>
      </c>
      <c r="BF152" s="15">
        <v>1.5</v>
      </c>
      <c r="BG152" s="15">
        <v>1.5</v>
      </c>
      <c r="BH152" s="15">
        <v>1.5</v>
      </c>
      <c r="BI152" s="15">
        <v>1</v>
      </c>
      <c r="BJ152" s="15">
        <v>5</v>
      </c>
      <c r="BK152" s="15">
        <f t="shared" si="99"/>
        <v>0</v>
      </c>
      <c r="BL152" s="15">
        <f t="shared" si="100"/>
        <v>0</v>
      </c>
      <c r="BM152" s="15">
        <f t="shared" si="101"/>
        <v>0</v>
      </c>
      <c r="BN152" s="15" t="s">
        <v>1007</v>
      </c>
      <c r="BO152" s="15">
        <f t="shared" si="102"/>
        <v>0</v>
      </c>
      <c r="BP152" s="15">
        <f t="shared" si="103"/>
        <v>0</v>
      </c>
      <c r="BQ152" s="15">
        <f t="shared" si="104"/>
        <v>0</v>
      </c>
      <c r="BR152" s="15">
        <f t="shared" si="105"/>
        <v>0</v>
      </c>
      <c r="BU152" s="15">
        <f t="shared" si="106"/>
        <v>0</v>
      </c>
      <c r="BV152" s="15">
        <f t="shared" si="107"/>
        <v>0</v>
      </c>
      <c r="BW152" s="15">
        <f t="shared" si="108"/>
        <v>0</v>
      </c>
      <c r="BX152" s="15">
        <f t="shared" si="109"/>
        <v>0</v>
      </c>
      <c r="BY152" s="15" t="s">
        <v>1007</v>
      </c>
      <c r="BZ152" s="15" t="s">
        <v>1007</v>
      </c>
      <c r="CA152" s="15" t="s">
        <v>1007</v>
      </c>
      <c r="CB152" s="15" t="s">
        <v>1007</v>
      </c>
      <c r="CC152" s="15" t="s">
        <v>1007</v>
      </c>
      <c r="CD152" s="27">
        <v>4.8</v>
      </c>
      <c r="CE152" s="27">
        <v>4.666666666666667</v>
      </c>
      <c r="CF152" s="27">
        <v>3.75</v>
      </c>
      <c r="CG152" s="27">
        <v>4.5999999999999996</v>
      </c>
      <c r="CH152" s="27">
        <v>4</v>
      </c>
      <c r="CI152" s="27">
        <v>5</v>
      </c>
      <c r="CJ152" s="27">
        <f t="shared" si="83"/>
        <v>4.4694444444444441</v>
      </c>
      <c r="CK152" s="15">
        <f t="shared" si="110"/>
        <v>0.79999999999999982</v>
      </c>
      <c r="CL152" s="15">
        <f t="shared" si="111"/>
        <v>0.66666666666666696</v>
      </c>
      <c r="CM152" s="15">
        <f t="shared" si="112"/>
        <v>-1</v>
      </c>
      <c r="CN152" s="15">
        <f t="shared" si="113"/>
        <v>0.59999999999999964</v>
      </c>
      <c r="CO152" s="15">
        <f t="shared" si="114"/>
        <v>0</v>
      </c>
      <c r="CP152" s="15">
        <f t="shared" si="115"/>
        <v>0.5</v>
      </c>
      <c r="CQ152" s="15">
        <f t="shared" si="116"/>
        <v>0.26111111111111107</v>
      </c>
    </row>
    <row r="153" spans="1:95" x14ac:dyDescent="0.2">
      <c r="A153" s="15">
        <v>177</v>
      </c>
      <c r="B153" s="23">
        <v>1</v>
      </c>
      <c r="C153" s="15">
        <v>2</v>
      </c>
      <c r="D153" s="15">
        <f t="shared" si="84"/>
        <v>1</v>
      </c>
      <c r="E153" s="15">
        <f t="shared" si="79"/>
        <v>0</v>
      </c>
      <c r="F153" s="15">
        <f t="shared" si="80"/>
        <v>0</v>
      </c>
      <c r="G153" s="15">
        <f t="shared" si="81"/>
        <v>0</v>
      </c>
      <c r="H153" s="15">
        <f t="shared" si="82"/>
        <v>0</v>
      </c>
      <c r="I153" s="15">
        <v>1</v>
      </c>
      <c r="J153" s="15">
        <v>58</v>
      </c>
      <c r="K153" s="15">
        <v>3</v>
      </c>
      <c r="L153" s="15">
        <f t="shared" si="85"/>
        <v>0</v>
      </c>
      <c r="M153" s="15">
        <f t="shared" si="86"/>
        <v>0</v>
      </c>
      <c r="N153" s="15">
        <f t="shared" si="87"/>
        <v>0</v>
      </c>
      <c r="O153" s="15">
        <f t="shared" si="88"/>
        <v>1</v>
      </c>
      <c r="P153" s="15">
        <f t="shared" si="89"/>
        <v>0</v>
      </c>
      <c r="Q153" s="15">
        <v>2</v>
      </c>
      <c r="R153" s="15">
        <v>6</v>
      </c>
      <c r="S153" s="15">
        <v>17</v>
      </c>
      <c r="T153" s="15">
        <v>0</v>
      </c>
      <c r="U153" s="15">
        <v>1</v>
      </c>
      <c r="V153" s="15">
        <v>1</v>
      </c>
      <c r="W153" s="15">
        <v>200000</v>
      </c>
      <c r="X153" s="15">
        <v>1</v>
      </c>
      <c r="Y153" s="15">
        <v>0</v>
      </c>
      <c r="Z153" s="15">
        <f t="shared" si="117"/>
        <v>0</v>
      </c>
      <c r="AA153" s="15">
        <f t="shared" si="90"/>
        <v>0</v>
      </c>
      <c r="AB153" s="15">
        <f t="shared" si="91"/>
        <v>1</v>
      </c>
      <c r="AC153" s="159">
        <v>8</v>
      </c>
      <c r="AD153" s="159">
        <v>1</v>
      </c>
      <c r="AE153" s="159">
        <v>110</v>
      </c>
      <c r="AF153" s="15">
        <v>3000</v>
      </c>
      <c r="AG153" s="27">
        <v>3000</v>
      </c>
      <c r="AH153" s="27">
        <f t="shared" si="92"/>
        <v>4.6249999999999991</v>
      </c>
      <c r="AI153" s="27">
        <f t="shared" si="93"/>
        <v>1</v>
      </c>
      <c r="AJ153" s="27">
        <f t="shared" si="94"/>
        <v>4.6249999999999991</v>
      </c>
      <c r="AQ153" s="15">
        <f t="shared" si="95"/>
        <v>0</v>
      </c>
      <c r="AR153" s="15">
        <f t="shared" si="96"/>
        <v>0</v>
      </c>
      <c r="AZ153" s="15">
        <f t="shared" si="97"/>
        <v>0</v>
      </c>
      <c r="BA153" s="15">
        <f t="shared" si="98"/>
        <v>0</v>
      </c>
      <c r="BC153" s="15">
        <v>1.5</v>
      </c>
      <c r="BD153" s="15">
        <v>1.6666666666666667</v>
      </c>
      <c r="BE153" s="15">
        <v>1.3333333333333333</v>
      </c>
      <c r="BF153" s="15">
        <v>1.5</v>
      </c>
      <c r="BG153" s="15">
        <v>1.5</v>
      </c>
      <c r="BH153" s="15">
        <v>1.5</v>
      </c>
      <c r="BI153" s="15">
        <v>1</v>
      </c>
      <c r="BJ153" s="15">
        <v>5</v>
      </c>
      <c r="BK153" s="15">
        <f t="shared" si="99"/>
        <v>0</v>
      </c>
      <c r="BL153" s="15">
        <f t="shared" si="100"/>
        <v>0</v>
      </c>
      <c r="BM153" s="15">
        <f t="shared" si="101"/>
        <v>0</v>
      </c>
      <c r="BN153" s="15" t="s">
        <v>1007</v>
      </c>
      <c r="BO153" s="15">
        <f t="shared" si="102"/>
        <v>0</v>
      </c>
      <c r="BP153" s="15">
        <f t="shared" si="103"/>
        <v>0</v>
      </c>
      <c r="BQ153" s="15">
        <f t="shared" si="104"/>
        <v>0</v>
      </c>
      <c r="BR153" s="15">
        <f t="shared" si="105"/>
        <v>0</v>
      </c>
      <c r="BU153" s="15">
        <f t="shared" si="106"/>
        <v>0</v>
      </c>
      <c r="BV153" s="15">
        <f t="shared" si="107"/>
        <v>0</v>
      </c>
      <c r="BW153" s="15">
        <f t="shared" si="108"/>
        <v>0</v>
      </c>
      <c r="BX153" s="15">
        <f t="shared" si="109"/>
        <v>0</v>
      </c>
      <c r="BY153" s="15" t="s">
        <v>1007</v>
      </c>
      <c r="BZ153" s="15" t="s">
        <v>1007</v>
      </c>
      <c r="CA153" s="15" t="s">
        <v>1007</v>
      </c>
      <c r="CB153" s="15" t="s">
        <v>1007</v>
      </c>
      <c r="CC153" s="15" t="s">
        <v>1007</v>
      </c>
      <c r="CD153" s="27">
        <v>4</v>
      </c>
      <c r="CE153" s="27">
        <v>4</v>
      </c>
      <c r="CF153" s="27">
        <v>4.75</v>
      </c>
      <c r="CG153" s="27">
        <v>4</v>
      </c>
      <c r="CH153" s="27">
        <v>4</v>
      </c>
      <c r="CI153" s="27">
        <v>4.5</v>
      </c>
      <c r="CJ153" s="27">
        <f t="shared" si="83"/>
        <v>4.208333333333333</v>
      </c>
      <c r="CK153" s="15">
        <f t="shared" si="110"/>
        <v>-0.40000000000000036</v>
      </c>
      <c r="CL153" s="15">
        <f t="shared" si="111"/>
        <v>0</v>
      </c>
      <c r="CM153" s="15">
        <f t="shared" si="112"/>
        <v>0.25</v>
      </c>
      <c r="CN153" s="15">
        <f t="shared" si="113"/>
        <v>-0.20000000000000018</v>
      </c>
      <c r="CO153" s="15">
        <f t="shared" si="114"/>
        <v>-0.33333333333333304</v>
      </c>
      <c r="CP153" s="15">
        <f t="shared" si="115"/>
        <v>0.25</v>
      </c>
      <c r="CQ153" s="15">
        <f t="shared" si="116"/>
        <v>-7.2222222222222854E-2</v>
      </c>
    </row>
    <row r="154" spans="1:95" x14ac:dyDescent="0.2">
      <c r="A154" s="15">
        <v>178</v>
      </c>
      <c r="B154" s="23">
        <v>1</v>
      </c>
      <c r="C154" s="15">
        <v>2</v>
      </c>
      <c r="D154" s="15">
        <f t="shared" si="84"/>
        <v>1</v>
      </c>
      <c r="E154" s="15">
        <f t="shared" si="79"/>
        <v>0</v>
      </c>
      <c r="F154" s="15">
        <f t="shared" si="80"/>
        <v>0</v>
      </c>
      <c r="G154" s="15">
        <f t="shared" si="81"/>
        <v>0</v>
      </c>
      <c r="H154" s="15">
        <f t="shared" si="82"/>
        <v>0</v>
      </c>
      <c r="I154" s="15">
        <v>1</v>
      </c>
      <c r="J154" s="15">
        <v>50</v>
      </c>
      <c r="K154" s="15">
        <v>5</v>
      </c>
      <c r="L154" s="15">
        <f t="shared" si="85"/>
        <v>0</v>
      </c>
      <c r="M154" s="15">
        <f t="shared" si="86"/>
        <v>0</v>
      </c>
      <c r="N154" s="15">
        <f t="shared" si="87"/>
        <v>0</v>
      </c>
      <c r="O154" s="15">
        <f t="shared" si="88"/>
        <v>0</v>
      </c>
      <c r="P154" s="15">
        <f t="shared" si="89"/>
        <v>0</v>
      </c>
      <c r="Q154" s="15">
        <v>2</v>
      </c>
      <c r="R154" s="15">
        <v>4</v>
      </c>
      <c r="S154" s="15">
        <v>20</v>
      </c>
      <c r="T154" s="15">
        <v>1</v>
      </c>
      <c r="U154" s="15">
        <v>0</v>
      </c>
      <c r="V154" s="15">
        <v>1</v>
      </c>
      <c r="W154" s="15">
        <v>160000</v>
      </c>
      <c r="X154" s="15">
        <v>0</v>
      </c>
      <c r="Y154" s="15">
        <v>1</v>
      </c>
      <c r="Z154" s="15">
        <f t="shared" si="117"/>
        <v>0</v>
      </c>
      <c r="AA154" s="15">
        <f t="shared" si="90"/>
        <v>0</v>
      </c>
      <c r="AB154" s="15">
        <f t="shared" si="91"/>
        <v>0</v>
      </c>
      <c r="AC154" s="15">
        <v>1</v>
      </c>
      <c r="AD154" s="15">
        <v>15</v>
      </c>
      <c r="AE154" s="15">
        <v>15</v>
      </c>
      <c r="AF154" s="15">
        <v>8000</v>
      </c>
      <c r="AG154" s="27">
        <v>533.33333333333337</v>
      </c>
      <c r="AH154" s="27">
        <f t="shared" si="92"/>
        <v>0.11111111111111119</v>
      </c>
      <c r="AI154" s="27">
        <f t="shared" si="93"/>
        <v>1</v>
      </c>
      <c r="AJ154" s="27">
        <f t="shared" si="94"/>
        <v>0.11111111111111119</v>
      </c>
      <c r="AQ154" s="15">
        <f t="shared" si="95"/>
        <v>0</v>
      </c>
      <c r="AR154" s="15">
        <f t="shared" si="96"/>
        <v>0</v>
      </c>
      <c r="AZ154" s="15">
        <f t="shared" si="97"/>
        <v>0</v>
      </c>
      <c r="BA154" s="15">
        <f t="shared" si="98"/>
        <v>0</v>
      </c>
      <c r="BB154" s="15">
        <f>$AJ154</f>
        <v>0.11111111111111119</v>
      </c>
      <c r="BC154" s="15">
        <v>1.75</v>
      </c>
      <c r="BD154" s="15">
        <v>1.3333333333333333</v>
      </c>
      <c r="BE154" s="15">
        <v>1.6666666666666667</v>
      </c>
      <c r="BF154" s="15">
        <v>1.5</v>
      </c>
      <c r="BG154" s="15">
        <v>1.5</v>
      </c>
      <c r="BH154" s="15">
        <v>1.55</v>
      </c>
      <c r="BI154" s="15">
        <v>2</v>
      </c>
      <c r="BJ154" s="15">
        <v>5</v>
      </c>
      <c r="BK154" s="15">
        <f t="shared" si="99"/>
        <v>0</v>
      </c>
      <c r="BL154" s="15">
        <f t="shared" si="100"/>
        <v>0</v>
      </c>
      <c r="BM154" s="15">
        <f t="shared" si="101"/>
        <v>0</v>
      </c>
      <c r="BN154" s="15" t="s">
        <v>1007</v>
      </c>
      <c r="BO154" s="15">
        <f t="shared" si="102"/>
        <v>0</v>
      </c>
      <c r="BP154" s="15">
        <f t="shared" si="103"/>
        <v>0</v>
      </c>
      <c r="BQ154" s="15">
        <f t="shared" si="104"/>
        <v>0</v>
      </c>
      <c r="BR154" s="15">
        <f t="shared" si="105"/>
        <v>0</v>
      </c>
      <c r="BU154" s="15">
        <f t="shared" si="106"/>
        <v>0</v>
      </c>
      <c r="BV154" s="15">
        <f t="shared" si="107"/>
        <v>0</v>
      </c>
      <c r="BW154" s="15">
        <f t="shared" si="108"/>
        <v>0</v>
      </c>
      <c r="BX154" s="15">
        <f t="shared" si="109"/>
        <v>0</v>
      </c>
      <c r="BY154" s="15" t="s">
        <v>1007</v>
      </c>
      <c r="BZ154" s="15" t="s">
        <v>1007</v>
      </c>
      <c r="CA154" s="15" t="s">
        <v>1007</v>
      </c>
      <c r="CB154" s="15" t="s">
        <v>1007</v>
      </c>
      <c r="CC154" s="15" t="s">
        <v>1007</v>
      </c>
      <c r="CD154" s="166">
        <v>4.4000000000000004</v>
      </c>
      <c r="CE154" s="166">
        <v>4</v>
      </c>
      <c r="CF154" s="166">
        <v>4.5</v>
      </c>
      <c r="CG154" s="166">
        <v>4.2</v>
      </c>
      <c r="CH154" s="166">
        <v>4.333333333333333</v>
      </c>
      <c r="CI154" s="166">
        <v>4.25</v>
      </c>
      <c r="CJ154" s="27">
        <f t="shared" si="83"/>
        <v>4.2805555555555559</v>
      </c>
      <c r="CK154" s="15">
        <f t="shared" si="110"/>
        <v>0.40000000000000036</v>
      </c>
      <c r="CL154" s="27">
        <f t="shared" si="111"/>
        <v>0.33333333333333348</v>
      </c>
      <c r="CM154" s="27">
        <f t="shared" si="112"/>
        <v>1</v>
      </c>
      <c r="CN154" s="27">
        <f t="shared" si="113"/>
        <v>0.80000000000000027</v>
      </c>
      <c r="CO154" s="27">
        <f t="shared" si="114"/>
        <v>0.99999999999999956</v>
      </c>
      <c r="CP154" s="27">
        <f t="shared" si="115"/>
        <v>0.5</v>
      </c>
      <c r="CQ154" s="27">
        <f t="shared" si="116"/>
        <v>0.67222222222222294</v>
      </c>
    </row>
    <row r="155" spans="1:95" x14ac:dyDescent="0.2">
      <c r="A155" s="15">
        <v>178</v>
      </c>
      <c r="B155" s="23">
        <v>1</v>
      </c>
      <c r="C155" s="15">
        <v>2</v>
      </c>
      <c r="D155" s="15">
        <f t="shared" si="84"/>
        <v>1</v>
      </c>
      <c r="E155" s="15">
        <f t="shared" si="79"/>
        <v>0</v>
      </c>
      <c r="F155" s="15">
        <f t="shared" si="80"/>
        <v>0</v>
      </c>
      <c r="G155" s="15">
        <f t="shared" si="81"/>
        <v>0</v>
      </c>
      <c r="H155" s="15">
        <f t="shared" si="82"/>
        <v>0</v>
      </c>
      <c r="I155" s="15">
        <v>1</v>
      </c>
      <c r="J155" s="15">
        <v>50</v>
      </c>
      <c r="K155" s="15">
        <v>5</v>
      </c>
      <c r="L155" s="15">
        <f t="shared" si="85"/>
        <v>0</v>
      </c>
      <c r="M155" s="15">
        <f t="shared" si="86"/>
        <v>0</v>
      </c>
      <c r="N155" s="15">
        <f t="shared" si="87"/>
        <v>0</v>
      </c>
      <c r="O155" s="15">
        <f t="shared" si="88"/>
        <v>0</v>
      </c>
      <c r="P155" s="15">
        <f t="shared" si="89"/>
        <v>0</v>
      </c>
      <c r="Q155" s="15">
        <v>2</v>
      </c>
      <c r="R155" s="15">
        <v>4</v>
      </c>
      <c r="S155" s="15">
        <v>20</v>
      </c>
      <c r="T155" s="15">
        <v>1</v>
      </c>
      <c r="U155" s="15">
        <v>0</v>
      </c>
      <c r="V155" s="15">
        <v>1</v>
      </c>
      <c r="W155" s="15">
        <v>160000</v>
      </c>
      <c r="X155" s="15">
        <v>0</v>
      </c>
      <c r="Y155" s="15">
        <v>0</v>
      </c>
      <c r="Z155" s="15">
        <f t="shared" si="117"/>
        <v>0</v>
      </c>
      <c r="AA155" s="15">
        <f t="shared" si="90"/>
        <v>0</v>
      </c>
      <c r="AB155" s="15">
        <f t="shared" si="91"/>
        <v>0</v>
      </c>
      <c r="AC155" s="159">
        <v>1</v>
      </c>
      <c r="AD155" s="159">
        <v>15</v>
      </c>
      <c r="AE155" s="159">
        <v>13</v>
      </c>
      <c r="AF155" s="15">
        <v>7200</v>
      </c>
      <c r="AG155" s="27">
        <v>480</v>
      </c>
      <c r="AH155" s="27">
        <f t="shared" si="92"/>
        <v>1.4</v>
      </c>
      <c r="AI155" s="27">
        <f t="shared" si="93"/>
        <v>1</v>
      </c>
      <c r="AJ155" s="27">
        <f t="shared" si="94"/>
        <v>1.4</v>
      </c>
      <c r="AQ155" s="15">
        <f t="shared" si="95"/>
        <v>0</v>
      </c>
      <c r="AR155" s="15">
        <f t="shared" si="96"/>
        <v>0</v>
      </c>
      <c r="AZ155" s="15">
        <f t="shared" si="97"/>
        <v>0</v>
      </c>
      <c r="BA155" s="15">
        <f t="shared" si="98"/>
        <v>0</v>
      </c>
      <c r="BB155" s="15">
        <f>$AJ155</f>
        <v>1.4</v>
      </c>
      <c r="BC155" s="15">
        <v>1.75</v>
      </c>
      <c r="BD155" s="15">
        <v>1.3333333333333333</v>
      </c>
      <c r="BE155" s="15">
        <v>1.6666666666666667</v>
      </c>
      <c r="BF155" s="15">
        <v>1.5</v>
      </c>
      <c r="BG155" s="15">
        <v>1.5</v>
      </c>
      <c r="BH155" s="15">
        <v>1.55</v>
      </c>
      <c r="BI155" s="15">
        <v>2</v>
      </c>
      <c r="BJ155" s="15">
        <v>5</v>
      </c>
      <c r="BK155" s="15">
        <f t="shared" si="99"/>
        <v>0</v>
      </c>
      <c r="BL155" s="15">
        <f t="shared" si="100"/>
        <v>0</v>
      </c>
      <c r="BM155" s="15">
        <f t="shared" si="101"/>
        <v>0</v>
      </c>
      <c r="BN155" s="15" t="s">
        <v>1007</v>
      </c>
      <c r="BO155" s="15">
        <f t="shared" si="102"/>
        <v>0</v>
      </c>
      <c r="BP155" s="15">
        <f t="shared" si="103"/>
        <v>0</v>
      </c>
      <c r="BQ155" s="15">
        <f t="shared" si="104"/>
        <v>0</v>
      </c>
      <c r="BR155" s="15">
        <f t="shared" si="105"/>
        <v>0</v>
      </c>
      <c r="BU155" s="15">
        <f t="shared" si="106"/>
        <v>0</v>
      </c>
      <c r="BV155" s="15">
        <f t="shared" si="107"/>
        <v>0</v>
      </c>
      <c r="BW155" s="15">
        <f t="shared" si="108"/>
        <v>0</v>
      </c>
      <c r="BX155" s="15">
        <f t="shared" si="109"/>
        <v>0</v>
      </c>
      <c r="BY155" s="15" t="s">
        <v>1007</v>
      </c>
      <c r="BZ155" s="15" t="s">
        <v>1007</v>
      </c>
      <c r="CA155" s="15" t="s">
        <v>1007</v>
      </c>
      <c r="CB155" s="15" t="s">
        <v>1007</v>
      </c>
      <c r="CC155" s="15" t="s">
        <v>1007</v>
      </c>
      <c r="CD155" s="166">
        <v>4</v>
      </c>
      <c r="CE155" s="166">
        <v>3.6666666666666665</v>
      </c>
      <c r="CF155" s="166">
        <v>3.5</v>
      </c>
      <c r="CG155" s="166">
        <v>3.4</v>
      </c>
      <c r="CH155" s="166">
        <v>3.3333333333333335</v>
      </c>
      <c r="CI155" s="166">
        <v>3.75</v>
      </c>
      <c r="CJ155" s="27">
        <f t="shared" si="83"/>
        <v>3.6083333333333329</v>
      </c>
      <c r="CK155" s="15">
        <f t="shared" si="110"/>
        <v>1.2000000000000002</v>
      </c>
      <c r="CL155" s="15">
        <f t="shared" si="111"/>
        <v>0</v>
      </c>
      <c r="CM155" s="15">
        <f t="shared" si="112"/>
        <v>1</v>
      </c>
      <c r="CN155" s="15">
        <f t="shared" si="113"/>
        <v>0</v>
      </c>
      <c r="CO155" s="15">
        <f t="shared" si="114"/>
        <v>0</v>
      </c>
      <c r="CP155" s="15">
        <f t="shared" si="115"/>
        <v>0.25</v>
      </c>
      <c r="CQ155" s="15">
        <f t="shared" si="116"/>
        <v>0.40833333333333233</v>
      </c>
    </row>
    <row r="156" spans="1:95" x14ac:dyDescent="0.2">
      <c r="A156" s="15">
        <v>181</v>
      </c>
      <c r="B156" s="23">
        <v>0</v>
      </c>
      <c r="C156" s="15">
        <v>1</v>
      </c>
      <c r="D156" s="15">
        <f t="shared" si="84"/>
        <v>0</v>
      </c>
      <c r="E156" s="15">
        <f t="shared" si="79"/>
        <v>0</v>
      </c>
      <c r="F156" s="15">
        <f t="shared" si="80"/>
        <v>0</v>
      </c>
      <c r="G156" s="15">
        <f t="shared" si="81"/>
        <v>0</v>
      </c>
      <c r="H156" s="15">
        <f t="shared" si="82"/>
        <v>0</v>
      </c>
      <c r="I156" s="15">
        <v>1</v>
      </c>
      <c r="J156" s="15">
        <v>51</v>
      </c>
      <c r="K156" s="15">
        <v>3</v>
      </c>
      <c r="L156" s="15">
        <f t="shared" si="85"/>
        <v>0</v>
      </c>
      <c r="M156" s="15">
        <f t="shared" si="86"/>
        <v>0</v>
      </c>
      <c r="N156" s="15">
        <f t="shared" si="87"/>
        <v>0</v>
      </c>
      <c r="O156" s="15">
        <f t="shared" si="88"/>
        <v>1</v>
      </c>
      <c r="P156" s="15">
        <f t="shared" si="89"/>
        <v>0</v>
      </c>
      <c r="Q156" s="15">
        <v>2</v>
      </c>
      <c r="R156" s="15">
        <v>4</v>
      </c>
      <c r="S156" s="15">
        <v>6</v>
      </c>
      <c r="T156" s="15">
        <v>0</v>
      </c>
      <c r="U156" s="15">
        <v>0</v>
      </c>
      <c r="V156" s="15">
        <v>1</v>
      </c>
      <c r="W156" s="15">
        <v>400000</v>
      </c>
      <c r="X156" s="15">
        <v>0</v>
      </c>
      <c r="Y156" s="15">
        <v>1</v>
      </c>
      <c r="Z156" s="15">
        <f t="shared" si="117"/>
        <v>0</v>
      </c>
      <c r="AA156" s="15">
        <f t="shared" si="90"/>
        <v>0</v>
      </c>
      <c r="AB156" s="15">
        <f t="shared" si="91"/>
        <v>0</v>
      </c>
      <c r="AC156" s="15">
        <v>1</v>
      </c>
      <c r="AD156" s="15">
        <v>6</v>
      </c>
      <c r="AE156" s="15">
        <v>9</v>
      </c>
      <c r="AF156" s="15">
        <v>1200</v>
      </c>
      <c r="AG156" s="27">
        <v>200</v>
      </c>
      <c r="AH156" s="27">
        <f t="shared" si="92"/>
        <v>-0.22857142857142868</v>
      </c>
      <c r="AI156" s="27">
        <f t="shared" si="93"/>
        <v>1</v>
      </c>
      <c r="AJ156" s="27">
        <f t="shared" si="94"/>
        <v>-0.22857142857142868</v>
      </c>
      <c r="AQ156" s="15">
        <f t="shared" si="95"/>
        <v>0</v>
      </c>
      <c r="AR156" s="15">
        <f t="shared" si="96"/>
        <v>0</v>
      </c>
      <c r="AZ156" s="15">
        <f t="shared" si="97"/>
        <v>0</v>
      </c>
      <c r="BA156" s="15">
        <f t="shared" si="98"/>
        <v>0</v>
      </c>
      <c r="BB156" s="15">
        <f>$AJ156</f>
        <v>-0.22857142857142868</v>
      </c>
      <c r="BC156" s="15">
        <v>2.75</v>
      </c>
      <c r="BD156" s="15">
        <v>2</v>
      </c>
      <c r="BE156" s="15">
        <v>3</v>
      </c>
      <c r="BF156" s="15">
        <v>2.5</v>
      </c>
      <c r="BG156" s="15">
        <v>2.5</v>
      </c>
      <c r="BH156" s="15">
        <v>2.5499999999999998</v>
      </c>
      <c r="BI156" s="15">
        <v>4</v>
      </c>
      <c r="BJ156" s="15">
        <v>3</v>
      </c>
      <c r="BK156" s="15">
        <f t="shared" si="99"/>
        <v>0</v>
      </c>
      <c r="BL156" s="15">
        <f t="shared" si="100"/>
        <v>1</v>
      </c>
      <c r="BM156" s="15">
        <f t="shared" si="101"/>
        <v>0</v>
      </c>
      <c r="BN156" s="15">
        <v>2</v>
      </c>
      <c r="BO156" s="15">
        <f t="shared" si="102"/>
        <v>1</v>
      </c>
      <c r="BP156" s="15">
        <f t="shared" si="103"/>
        <v>0</v>
      </c>
      <c r="BQ156" s="15">
        <f t="shared" si="104"/>
        <v>0</v>
      </c>
      <c r="BR156" s="15">
        <f t="shared" si="105"/>
        <v>0</v>
      </c>
      <c r="BS156" s="15">
        <v>4</v>
      </c>
      <c r="BT156" s="15">
        <v>4</v>
      </c>
      <c r="BU156" s="15">
        <f t="shared" si="106"/>
        <v>0</v>
      </c>
      <c r="BV156" s="15">
        <f t="shared" si="107"/>
        <v>0</v>
      </c>
      <c r="BW156" s="15">
        <f t="shared" si="108"/>
        <v>1</v>
      </c>
      <c r="BX156" s="15">
        <f t="shared" si="109"/>
        <v>0</v>
      </c>
      <c r="BY156" s="15">
        <v>1</v>
      </c>
      <c r="BZ156" s="15">
        <v>1</v>
      </c>
      <c r="CA156" s="15">
        <v>1</v>
      </c>
      <c r="CB156" s="15">
        <v>1</v>
      </c>
      <c r="CC156" s="15">
        <v>0</v>
      </c>
      <c r="CD156" s="166">
        <v>2.8</v>
      </c>
      <c r="CE156" s="166">
        <v>3.6666666666666665</v>
      </c>
      <c r="CF156" s="166">
        <v>2.5</v>
      </c>
      <c r="CG156" s="166">
        <v>3.4</v>
      </c>
      <c r="CH156" s="166">
        <v>3.3333333333333335</v>
      </c>
      <c r="CI156" s="166">
        <v>3.5</v>
      </c>
      <c r="CJ156" s="27">
        <f t="shared" si="83"/>
        <v>3.2000000000000006</v>
      </c>
      <c r="CK156" s="15">
        <f t="shared" si="110"/>
        <v>-0.20000000000000018</v>
      </c>
      <c r="CL156" s="27">
        <f t="shared" si="111"/>
        <v>0</v>
      </c>
      <c r="CM156" s="27">
        <f t="shared" si="112"/>
        <v>0</v>
      </c>
      <c r="CN156" s="27">
        <f t="shared" si="113"/>
        <v>0.19999999999999973</v>
      </c>
      <c r="CO156" s="27">
        <f t="shared" si="114"/>
        <v>0</v>
      </c>
      <c r="CP156" s="27">
        <f t="shared" si="115"/>
        <v>0.25</v>
      </c>
      <c r="CQ156" s="27">
        <f t="shared" si="116"/>
        <v>4.1666666666666963E-2</v>
      </c>
    </row>
    <row r="157" spans="1:95" x14ac:dyDescent="0.2">
      <c r="A157" s="15">
        <v>181</v>
      </c>
      <c r="B157" s="23">
        <v>0</v>
      </c>
      <c r="C157" s="15">
        <v>1</v>
      </c>
      <c r="D157" s="15">
        <f t="shared" si="84"/>
        <v>0</v>
      </c>
      <c r="E157" s="15">
        <f t="shared" ref="E157:E220" si="118">IF($C157=3,1,0)</f>
        <v>0</v>
      </c>
      <c r="F157" s="15">
        <f t="shared" ref="F157:F220" si="119">IF($C157=4,1,0)</f>
        <v>0</v>
      </c>
      <c r="G157" s="15">
        <f t="shared" ref="G157:G220" si="120">IF($C157=5,1,0)</f>
        <v>0</v>
      </c>
      <c r="H157" s="15">
        <f t="shared" ref="H157:H220" si="121">IF($C157=6,1,0)</f>
        <v>0</v>
      </c>
      <c r="I157" s="15">
        <v>1</v>
      </c>
      <c r="J157" s="15">
        <v>51</v>
      </c>
      <c r="K157" s="15">
        <v>3</v>
      </c>
      <c r="L157" s="15">
        <f t="shared" si="85"/>
        <v>0</v>
      </c>
      <c r="M157" s="15">
        <f t="shared" si="86"/>
        <v>0</v>
      </c>
      <c r="N157" s="15">
        <f t="shared" si="87"/>
        <v>0</v>
      </c>
      <c r="O157" s="15">
        <f t="shared" si="88"/>
        <v>1</v>
      </c>
      <c r="P157" s="15">
        <f t="shared" si="89"/>
        <v>0</v>
      </c>
      <c r="Q157" s="15">
        <v>2</v>
      </c>
      <c r="R157" s="15">
        <v>4</v>
      </c>
      <c r="S157" s="15">
        <v>6</v>
      </c>
      <c r="T157" s="15">
        <v>0</v>
      </c>
      <c r="U157" s="15">
        <v>0</v>
      </c>
      <c r="V157" s="15">
        <v>1</v>
      </c>
      <c r="W157" s="15">
        <v>400000</v>
      </c>
      <c r="X157" s="15">
        <v>0</v>
      </c>
      <c r="Y157" s="15">
        <v>0</v>
      </c>
      <c r="Z157" s="15">
        <f t="shared" si="117"/>
        <v>0</v>
      </c>
      <c r="AA157" s="15">
        <f t="shared" si="90"/>
        <v>0</v>
      </c>
      <c r="AB157" s="15">
        <f t="shared" si="91"/>
        <v>0</v>
      </c>
      <c r="AC157" s="159">
        <v>1</v>
      </c>
      <c r="AD157" s="159">
        <v>6</v>
      </c>
      <c r="AE157" s="159">
        <v>9</v>
      </c>
      <c r="AF157" s="15">
        <v>1555.5555555555557</v>
      </c>
      <c r="AG157" s="27">
        <v>259.2592592592593</v>
      </c>
      <c r="AH157" s="27">
        <f t="shared" si="92"/>
        <v>-0.71193415637860069</v>
      </c>
      <c r="AI157" s="27">
        <f t="shared" si="93"/>
        <v>1</v>
      </c>
      <c r="AJ157" s="27">
        <f t="shared" si="94"/>
        <v>-0.71193415637860069</v>
      </c>
      <c r="AQ157" s="15">
        <f t="shared" si="95"/>
        <v>0</v>
      </c>
      <c r="AR157" s="15">
        <f t="shared" si="96"/>
        <v>0</v>
      </c>
      <c r="AZ157" s="15">
        <f t="shared" si="97"/>
        <v>0</v>
      </c>
      <c r="BA157" s="15">
        <f t="shared" si="98"/>
        <v>0</v>
      </c>
      <c r="BC157" s="15">
        <v>2.75</v>
      </c>
      <c r="BD157" s="15">
        <v>2</v>
      </c>
      <c r="BE157" s="15">
        <v>3</v>
      </c>
      <c r="BF157" s="15">
        <v>2.5</v>
      </c>
      <c r="BG157" s="15">
        <v>2.5</v>
      </c>
      <c r="BH157" s="15">
        <v>2.5499999999999998</v>
      </c>
      <c r="BI157" s="15">
        <v>4</v>
      </c>
      <c r="BJ157" s="15">
        <v>3</v>
      </c>
      <c r="BK157" s="15">
        <f t="shared" si="99"/>
        <v>0</v>
      </c>
      <c r="BL157" s="15">
        <f t="shared" si="100"/>
        <v>1</v>
      </c>
      <c r="BM157" s="15">
        <f t="shared" si="101"/>
        <v>0</v>
      </c>
      <c r="BN157" s="15">
        <v>2</v>
      </c>
      <c r="BO157" s="15">
        <f t="shared" si="102"/>
        <v>1</v>
      </c>
      <c r="BP157" s="15">
        <f t="shared" si="103"/>
        <v>0</v>
      </c>
      <c r="BQ157" s="15">
        <f t="shared" si="104"/>
        <v>0</v>
      </c>
      <c r="BR157" s="15">
        <f t="shared" si="105"/>
        <v>0</v>
      </c>
      <c r="BS157" s="15">
        <v>4</v>
      </c>
      <c r="BT157" s="15">
        <v>4</v>
      </c>
      <c r="BU157" s="15">
        <f t="shared" si="106"/>
        <v>0</v>
      </c>
      <c r="BV157" s="15">
        <f t="shared" si="107"/>
        <v>0</v>
      </c>
      <c r="BW157" s="15">
        <f t="shared" si="108"/>
        <v>1</v>
      </c>
      <c r="BX157" s="15">
        <f t="shared" si="109"/>
        <v>0</v>
      </c>
      <c r="BY157" s="15">
        <v>1</v>
      </c>
      <c r="BZ157" s="15">
        <v>1</v>
      </c>
      <c r="CA157" s="15">
        <v>1</v>
      </c>
      <c r="CB157" s="15">
        <v>1</v>
      </c>
      <c r="CC157" s="15">
        <v>0</v>
      </c>
      <c r="CD157" s="166">
        <v>3</v>
      </c>
      <c r="CE157" s="166">
        <v>3.6666666666666665</v>
      </c>
      <c r="CF157" s="166">
        <v>2.5</v>
      </c>
      <c r="CG157" s="166">
        <v>3.2</v>
      </c>
      <c r="CH157" s="166">
        <v>3.3333333333333335</v>
      </c>
      <c r="CI157" s="166">
        <v>3.25</v>
      </c>
      <c r="CJ157" s="27">
        <f t="shared" si="83"/>
        <v>3.1583333333333337</v>
      </c>
      <c r="CK157" s="15">
        <f t="shared" si="110"/>
        <v>-1.2000000000000002</v>
      </c>
      <c r="CL157" s="15">
        <f t="shared" si="111"/>
        <v>0.33333333333333304</v>
      </c>
      <c r="CM157" s="15">
        <f t="shared" si="112"/>
        <v>-1.25</v>
      </c>
      <c r="CN157" s="15">
        <f t="shared" si="113"/>
        <v>-0.39999999999999991</v>
      </c>
      <c r="CO157" s="15">
        <f t="shared" si="114"/>
        <v>0.66666666666666696</v>
      </c>
      <c r="CP157" s="15">
        <f t="shared" si="115"/>
        <v>-0.5</v>
      </c>
      <c r="CQ157" s="15">
        <f t="shared" si="116"/>
        <v>-0.39166666666666661</v>
      </c>
    </row>
    <row r="158" spans="1:95" x14ac:dyDescent="0.2">
      <c r="A158" s="15">
        <v>185</v>
      </c>
      <c r="B158" s="23">
        <v>1</v>
      </c>
      <c r="C158" s="15">
        <v>1</v>
      </c>
      <c r="D158" s="15">
        <f t="shared" si="84"/>
        <v>0</v>
      </c>
      <c r="E158" s="15">
        <f t="shared" si="118"/>
        <v>0</v>
      </c>
      <c r="F158" s="15">
        <f t="shared" si="119"/>
        <v>0</v>
      </c>
      <c r="G158" s="15">
        <f t="shared" si="120"/>
        <v>0</v>
      </c>
      <c r="H158" s="15">
        <f t="shared" si="121"/>
        <v>0</v>
      </c>
      <c r="I158" s="15">
        <v>1</v>
      </c>
      <c r="J158" s="15">
        <v>37</v>
      </c>
      <c r="K158" s="15">
        <v>5</v>
      </c>
      <c r="L158" s="15">
        <f t="shared" si="85"/>
        <v>0</v>
      </c>
      <c r="M158" s="15">
        <f t="shared" si="86"/>
        <v>0</v>
      </c>
      <c r="N158" s="15">
        <f t="shared" si="87"/>
        <v>0</v>
      </c>
      <c r="O158" s="15">
        <f t="shared" si="88"/>
        <v>0</v>
      </c>
      <c r="P158" s="15">
        <f t="shared" si="89"/>
        <v>0</v>
      </c>
      <c r="Q158" s="15">
        <v>1</v>
      </c>
      <c r="R158" s="15">
        <v>3</v>
      </c>
      <c r="S158" s="15">
        <v>10</v>
      </c>
      <c r="T158" s="15">
        <v>0</v>
      </c>
      <c r="U158" s="15">
        <v>0</v>
      </c>
      <c r="V158" s="15">
        <v>1</v>
      </c>
      <c r="W158" s="15">
        <v>200000</v>
      </c>
      <c r="X158" s="15">
        <v>0</v>
      </c>
      <c r="Y158" s="15">
        <v>1</v>
      </c>
      <c r="Z158" s="15">
        <f t="shared" si="117"/>
        <v>0</v>
      </c>
      <c r="AA158" s="15">
        <f t="shared" si="90"/>
        <v>0</v>
      </c>
      <c r="AB158" s="15">
        <f t="shared" si="91"/>
        <v>0</v>
      </c>
      <c r="AC158" s="15">
        <v>1</v>
      </c>
      <c r="AD158" s="15">
        <v>150</v>
      </c>
      <c r="AE158" s="15">
        <v>9.6</v>
      </c>
      <c r="AF158" s="15">
        <v>135000</v>
      </c>
      <c r="AG158" s="27">
        <v>900</v>
      </c>
      <c r="AH158" s="27">
        <f t="shared" si="92"/>
        <v>0.125</v>
      </c>
      <c r="AI158" s="27">
        <f t="shared" si="93"/>
        <v>1</v>
      </c>
      <c r="AJ158" s="27">
        <f t="shared" si="94"/>
        <v>0.125</v>
      </c>
      <c r="AQ158" s="15">
        <f t="shared" si="95"/>
        <v>0</v>
      </c>
      <c r="AR158" s="15">
        <f t="shared" si="96"/>
        <v>0</v>
      </c>
      <c r="AZ158" s="15">
        <f t="shared" si="97"/>
        <v>0</v>
      </c>
      <c r="BA158" s="15">
        <f t="shared" si="98"/>
        <v>0</v>
      </c>
      <c r="BB158" s="15">
        <f>$AJ158</f>
        <v>0.125</v>
      </c>
      <c r="BC158" s="15">
        <v>2.5</v>
      </c>
      <c r="BD158" s="15">
        <v>3</v>
      </c>
      <c r="BE158" s="15">
        <v>2.6666666666666665</v>
      </c>
      <c r="BF158" s="15">
        <v>3.5</v>
      </c>
      <c r="BG158" s="15">
        <v>3.5</v>
      </c>
      <c r="BH158" s="15">
        <v>3.0333333333333332</v>
      </c>
      <c r="BI158" s="15">
        <v>2</v>
      </c>
      <c r="BJ158" s="15">
        <v>5</v>
      </c>
      <c r="BK158" s="15">
        <f t="shared" si="99"/>
        <v>0</v>
      </c>
      <c r="BL158" s="15">
        <f t="shared" si="100"/>
        <v>0</v>
      </c>
      <c r="BM158" s="15">
        <f t="shared" si="101"/>
        <v>0</v>
      </c>
      <c r="BN158" s="15" t="s">
        <v>1007</v>
      </c>
      <c r="BO158" s="15">
        <f t="shared" si="102"/>
        <v>0</v>
      </c>
      <c r="BP158" s="15">
        <f t="shared" si="103"/>
        <v>0</v>
      </c>
      <c r="BQ158" s="15">
        <f t="shared" si="104"/>
        <v>0</v>
      </c>
      <c r="BR158" s="15">
        <f t="shared" si="105"/>
        <v>0</v>
      </c>
      <c r="BU158" s="15">
        <f t="shared" si="106"/>
        <v>0</v>
      </c>
      <c r="BV158" s="15">
        <f t="shared" si="107"/>
        <v>0</v>
      </c>
      <c r="BW158" s="15">
        <f t="shared" si="108"/>
        <v>0</v>
      </c>
      <c r="BX158" s="15">
        <f t="shared" si="109"/>
        <v>0</v>
      </c>
      <c r="BY158" s="15" t="s">
        <v>1007</v>
      </c>
      <c r="BZ158" s="15" t="s">
        <v>1007</v>
      </c>
      <c r="CA158" s="15" t="s">
        <v>1007</v>
      </c>
      <c r="CB158" s="15" t="s">
        <v>1007</v>
      </c>
      <c r="CC158" s="15" t="s">
        <v>1007</v>
      </c>
      <c r="CD158" s="27">
        <v>4.2</v>
      </c>
      <c r="CE158" s="27">
        <v>3.3333333333333335</v>
      </c>
      <c r="CF158" s="27">
        <v>3.75</v>
      </c>
      <c r="CG158" s="27">
        <v>3.6</v>
      </c>
      <c r="CH158" s="27">
        <v>2.6666666666666665</v>
      </c>
      <c r="CI158" s="27">
        <v>3.75</v>
      </c>
      <c r="CJ158" s="27">
        <f t="shared" si="83"/>
        <v>3.5500000000000003</v>
      </c>
      <c r="CK158" s="15">
        <f t="shared" si="110"/>
        <v>0.60000000000000009</v>
      </c>
      <c r="CL158" s="15">
        <f t="shared" si="111"/>
        <v>0.33333333333333348</v>
      </c>
      <c r="CM158" s="15">
        <f t="shared" si="112"/>
        <v>0.25</v>
      </c>
      <c r="CN158" s="15">
        <f t="shared" si="113"/>
        <v>0.39999999999999991</v>
      </c>
      <c r="CO158" s="15">
        <f t="shared" si="114"/>
        <v>0</v>
      </c>
      <c r="CP158" s="15">
        <f t="shared" si="115"/>
        <v>0</v>
      </c>
      <c r="CQ158" s="15">
        <f t="shared" si="116"/>
        <v>0.26388888888888884</v>
      </c>
    </row>
    <row r="159" spans="1:95" x14ac:dyDescent="0.2">
      <c r="A159" s="15">
        <v>185</v>
      </c>
      <c r="B159" s="23">
        <v>1</v>
      </c>
      <c r="C159" s="15">
        <v>1</v>
      </c>
      <c r="D159" s="15">
        <f t="shared" si="84"/>
        <v>0</v>
      </c>
      <c r="E159" s="15">
        <f t="shared" si="118"/>
        <v>0</v>
      </c>
      <c r="F159" s="15">
        <f t="shared" si="119"/>
        <v>0</v>
      </c>
      <c r="G159" s="15">
        <f t="shared" si="120"/>
        <v>0</v>
      </c>
      <c r="H159" s="15">
        <f t="shared" si="121"/>
        <v>0</v>
      </c>
      <c r="I159" s="15">
        <v>1</v>
      </c>
      <c r="J159" s="15">
        <v>37</v>
      </c>
      <c r="K159" s="15">
        <v>5</v>
      </c>
      <c r="L159" s="15">
        <f t="shared" si="85"/>
        <v>0</v>
      </c>
      <c r="M159" s="15">
        <f t="shared" si="86"/>
        <v>0</v>
      </c>
      <c r="N159" s="15">
        <f t="shared" si="87"/>
        <v>0</v>
      </c>
      <c r="O159" s="15">
        <f t="shared" si="88"/>
        <v>0</v>
      </c>
      <c r="P159" s="15">
        <f t="shared" si="89"/>
        <v>0</v>
      </c>
      <c r="Q159" s="15">
        <v>1</v>
      </c>
      <c r="R159" s="15">
        <v>3</v>
      </c>
      <c r="S159" s="15">
        <v>10</v>
      </c>
      <c r="T159" s="15">
        <v>0</v>
      </c>
      <c r="U159" s="15">
        <v>0</v>
      </c>
      <c r="V159" s="15">
        <v>1</v>
      </c>
      <c r="W159" s="15">
        <v>200000</v>
      </c>
      <c r="X159" s="15">
        <v>0</v>
      </c>
      <c r="Y159" s="15">
        <v>0</v>
      </c>
      <c r="Z159" s="15">
        <f t="shared" si="117"/>
        <v>0</v>
      </c>
      <c r="AA159" s="15">
        <f t="shared" si="90"/>
        <v>0</v>
      </c>
      <c r="AB159" s="15">
        <f t="shared" si="91"/>
        <v>0</v>
      </c>
      <c r="AC159" s="159">
        <v>1</v>
      </c>
      <c r="AD159" s="159">
        <v>150</v>
      </c>
      <c r="AE159" s="159">
        <v>9.6</v>
      </c>
      <c r="AF159" s="15">
        <v>120000</v>
      </c>
      <c r="AG159" s="27">
        <v>800</v>
      </c>
      <c r="AH159" s="27">
        <f t="shared" si="92"/>
        <v>-0.66666666666666663</v>
      </c>
      <c r="AI159" s="27">
        <f t="shared" si="93"/>
        <v>1</v>
      </c>
      <c r="AJ159" s="27">
        <f t="shared" si="94"/>
        <v>-0.66666666666666663</v>
      </c>
      <c r="AQ159" s="15">
        <f t="shared" si="95"/>
        <v>0</v>
      </c>
      <c r="AR159" s="15">
        <f t="shared" si="96"/>
        <v>0</v>
      </c>
      <c r="AZ159" s="15">
        <f t="shared" si="97"/>
        <v>0</v>
      </c>
      <c r="BA159" s="15">
        <f t="shared" si="98"/>
        <v>0</v>
      </c>
      <c r="BC159" s="15">
        <v>2.5</v>
      </c>
      <c r="BD159" s="15">
        <v>3</v>
      </c>
      <c r="BE159" s="15">
        <v>2.6666666666666665</v>
      </c>
      <c r="BF159" s="15">
        <v>3.5</v>
      </c>
      <c r="BG159" s="15">
        <v>3.5</v>
      </c>
      <c r="BH159" s="15">
        <v>3.0333333333333332</v>
      </c>
      <c r="BI159" s="15">
        <v>2</v>
      </c>
      <c r="BJ159" s="15">
        <v>5</v>
      </c>
      <c r="BK159" s="15">
        <f t="shared" si="99"/>
        <v>0</v>
      </c>
      <c r="BL159" s="15">
        <f t="shared" si="100"/>
        <v>0</v>
      </c>
      <c r="BM159" s="15">
        <f t="shared" si="101"/>
        <v>0</v>
      </c>
      <c r="BN159" s="15" t="s">
        <v>1007</v>
      </c>
      <c r="BO159" s="15">
        <f t="shared" si="102"/>
        <v>0</v>
      </c>
      <c r="BP159" s="15">
        <f t="shared" si="103"/>
        <v>0</v>
      </c>
      <c r="BQ159" s="15">
        <f t="shared" si="104"/>
        <v>0</v>
      </c>
      <c r="BR159" s="15">
        <f t="shared" si="105"/>
        <v>0</v>
      </c>
      <c r="BU159" s="15">
        <f t="shared" si="106"/>
        <v>0</v>
      </c>
      <c r="BV159" s="15">
        <f t="shared" si="107"/>
        <v>0</v>
      </c>
      <c r="BW159" s="15">
        <f t="shared" si="108"/>
        <v>0</v>
      </c>
      <c r="BX159" s="15">
        <f t="shared" si="109"/>
        <v>0</v>
      </c>
      <c r="BY159" s="15" t="s">
        <v>1007</v>
      </c>
      <c r="BZ159" s="15" t="s">
        <v>1007</v>
      </c>
      <c r="CA159" s="15" t="s">
        <v>1007</v>
      </c>
      <c r="CB159" s="15" t="s">
        <v>1007</v>
      </c>
      <c r="CC159" s="15" t="s">
        <v>1007</v>
      </c>
      <c r="CD159" s="27">
        <v>3.6</v>
      </c>
      <c r="CE159" s="27">
        <v>3</v>
      </c>
      <c r="CF159" s="27">
        <v>3.5</v>
      </c>
      <c r="CG159" s="27">
        <v>3.2</v>
      </c>
      <c r="CH159" s="27">
        <v>2.6666666666666665</v>
      </c>
      <c r="CI159" s="27">
        <v>3.75</v>
      </c>
      <c r="CJ159" s="27">
        <f t="shared" si="83"/>
        <v>3.2861111111111114</v>
      </c>
      <c r="CK159" s="15">
        <f t="shared" si="110"/>
        <v>-1.1999999999999997</v>
      </c>
      <c r="CL159" s="15">
        <f t="shared" si="111"/>
        <v>-2</v>
      </c>
      <c r="CM159" s="15">
        <f t="shared" si="112"/>
        <v>-0.75</v>
      </c>
      <c r="CN159" s="15">
        <f t="shared" si="113"/>
        <v>-1.2000000000000002</v>
      </c>
      <c r="CO159" s="15">
        <f t="shared" si="114"/>
        <v>-2.0000000000000004</v>
      </c>
      <c r="CP159" s="15">
        <f t="shared" si="115"/>
        <v>-1</v>
      </c>
      <c r="CQ159" s="15">
        <f t="shared" si="116"/>
        <v>-1.3583333333333334</v>
      </c>
    </row>
    <row r="160" spans="1:95" x14ac:dyDescent="0.2">
      <c r="A160" s="15">
        <v>206</v>
      </c>
      <c r="B160" s="23">
        <v>1</v>
      </c>
      <c r="C160" s="15">
        <v>2</v>
      </c>
      <c r="D160" s="15">
        <f t="shared" si="84"/>
        <v>1</v>
      </c>
      <c r="E160" s="15">
        <f t="shared" si="118"/>
        <v>0</v>
      </c>
      <c r="F160" s="15">
        <f t="shared" si="119"/>
        <v>0</v>
      </c>
      <c r="G160" s="15">
        <f t="shared" si="120"/>
        <v>0</v>
      </c>
      <c r="H160" s="15">
        <f t="shared" si="121"/>
        <v>0</v>
      </c>
      <c r="I160" s="15">
        <v>1</v>
      </c>
      <c r="J160" s="15">
        <v>53</v>
      </c>
      <c r="K160" s="15">
        <v>5</v>
      </c>
      <c r="L160" s="15">
        <f t="shared" si="85"/>
        <v>0</v>
      </c>
      <c r="M160" s="15">
        <f t="shared" si="86"/>
        <v>0</v>
      </c>
      <c r="N160" s="15">
        <f t="shared" si="87"/>
        <v>0</v>
      </c>
      <c r="O160" s="15">
        <f t="shared" si="88"/>
        <v>0</v>
      </c>
      <c r="P160" s="15">
        <f t="shared" si="89"/>
        <v>0</v>
      </c>
      <c r="Q160" s="15">
        <v>2</v>
      </c>
      <c r="R160" s="15">
        <v>3</v>
      </c>
      <c r="S160" s="15">
        <v>32</v>
      </c>
      <c r="T160" s="15">
        <v>0</v>
      </c>
      <c r="U160" s="15">
        <v>1</v>
      </c>
      <c r="V160" s="15">
        <v>1</v>
      </c>
      <c r="W160" s="15">
        <v>60000</v>
      </c>
      <c r="X160" s="15">
        <v>1</v>
      </c>
      <c r="Y160" s="15">
        <v>1</v>
      </c>
      <c r="Z160" s="15">
        <f t="shared" si="117"/>
        <v>0</v>
      </c>
      <c r="AA160" s="15">
        <f t="shared" si="90"/>
        <v>0</v>
      </c>
      <c r="AB160" s="15">
        <f t="shared" si="91"/>
        <v>1</v>
      </c>
      <c r="AC160" s="15">
        <v>8</v>
      </c>
      <c r="AD160" s="15">
        <v>2</v>
      </c>
      <c r="AE160" s="15">
        <v>105</v>
      </c>
      <c r="AF160" s="15">
        <v>4800</v>
      </c>
      <c r="AG160" s="27">
        <v>2400</v>
      </c>
      <c r="AH160" s="27">
        <f t="shared" si="92"/>
        <v>0.7142857142857143</v>
      </c>
      <c r="AI160" s="27">
        <f t="shared" si="93"/>
        <v>0.4</v>
      </c>
      <c r="AJ160" s="27">
        <f t="shared" si="94"/>
        <v>0.28571428571428575</v>
      </c>
      <c r="AK160" s="15">
        <v>7</v>
      </c>
      <c r="AL160" s="15">
        <v>3</v>
      </c>
      <c r="AM160" s="15">
        <v>80</v>
      </c>
      <c r="AN160" s="15">
        <v>1000</v>
      </c>
      <c r="AO160" s="15">
        <v>333.33333333333331</v>
      </c>
      <c r="AP160" s="15">
        <f>($AO160-$AO161)/$AO161</f>
        <v>-0.16666666666666671</v>
      </c>
      <c r="AQ160" s="15">
        <f t="shared" si="95"/>
        <v>0.6</v>
      </c>
      <c r="AR160" s="15">
        <f t="shared" si="96"/>
        <v>-0.10000000000000002</v>
      </c>
      <c r="AZ160" s="15">
        <f t="shared" si="97"/>
        <v>0</v>
      </c>
      <c r="BA160" s="15">
        <f t="shared" si="98"/>
        <v>0</v>
      </c>
      <c r="BB160" s="27">
        <f>AVERAGE($AJ160,$AR160)</f>
        <v>9.285714285714286E-2</v>
      </c>
      <c r="BC160" s="15">
        <v>4</v>
      </c>
      <c r="BD160" s="15">
        <v>3.3333333333333335</v>
      </c>
      <c r="BE160" s="15">
        <v>3.3333333333333335</v>
      </c>
      <c r="BF160" s="15">
        <v>3.5</v>
      </c>
      <c r="BG160" s="15">
        <v>4</v>
      </c>
      <c r="BH160" s="15">
        <v>3.6333333333333337</v>
      </c>
      <c r="BI160" s="15">
        <v>3</v>
      </c>
      <c r="BJ160" s="15">
        <v>1</v>
      </c>
      <c r="BK160" s="15">
        <f t="shared" si="99"/>
        <v>0</v>
      </c>
      <c r="BL160" s="15">
        <f t="shared" si="100"/>
        <v>0</v>
      </c>
      <c r="BM160" s="15">
        <f t="shared" si="101"/>
        <v>0</v>
      </c>
      <c r="BN160" s="15">
        <v>1</v>
      </c>
      <c r="BO160" s="15">
        <f t="shared" si="102"/>
        <v>0</v>
      </c>
      <c r="BP160" s="15">
        <f t="shared" si="103"/>
        <v>0</v>
      </c>
      <c r="BQ160" s="15">
        <f t="shared" si="104"/>
        <v>0</v>
      </c>
      <c r="BR160" s="15">
        <f t="shared" si="105"/>
        <v>0</v>
      </c>
      <c r="BS160" s="15">
        <v>4</v>
      </c>
      <c r="BT160" s="15">
        <v>1</v>
      </c>
      <c r="BU160" s="15">
        <f t="shared" si="106"/>
        <v>0</v>
      </c>
      <c r="BV160" s="15">
        <f t="shared" si="107"/>
        <v>0</v>
      </c>
      <c r="BW160" s="15">
        <f t="shared" si="108"/>
        <v>0</v>
      </c>
      <c r="BX160" s="15">
        <f t="shared" si="109"/>
        <v>0</v>
      </c>
      <c r="BY160" s="15">
        <v>1</v>
      </c>
      <c r="BZ160" s="15">
        <v>1</v>
      </c>
      <c r="CA160" s="15">
        <v>1</v>
      </c>
      <c r="CB160" s="15">
        <v>1</v>
      </c>
      <c r="CC160" s="15">
        <v>1</v>
      </c>
      <c r="CD160" s="166">
        <v>4.8</v>
      </c>
      <c r="CE160" s="166">
        <v>5</v>
      </c>
      <c r="CF160" s="166">
        <v>4.25</v>
      </c>
      <c r="CG160" s="166">
        <v>4.4000000000000004</v>
      </c>
      <c r="CH160" s="166">
        <v>4.666666666666667</v>
      </c>
      <c r="CI160" s="166">
        <v>4.75</v>
      </c>
      <c r="CJ160" s="27">
        <f t="shared" si="83"/>
        <v>4.6444444444444448</v>
      </c>
      <c r="CK160" s="15">
        <f t="shared" si="110"/>
        <v>0.39999999999999947</v>
      </c>
      <c r="CL160" s="27">
        <f t="shared" si="111"/>
        <v>0.33333333333333304</v>
      </c>
      <c r="CM160" s="27">
        <f t="shared" si="112"/>
        <v>-0.25</v>
      </c>
      <c r="CN160" s="27">
        <f t="shared" si="113"/>
        <v>0</v>
      </c>
      <c r="CO160" s="27">
        <f t="shared" si="114"/>
        <v>0.33333333333333393</v>
      </c>
      <c r="CP160" s="27">
        <f t="shared" si="115"/>
        <v>-0.25</v>
      </c>
      <c r="CQ160" s="27">
        <f t="shared" si="116"/>
        <v>9.4444444444444997E-2</v>
      </c>
    </row>
    <row r="161" spans="1:96" x14ac:dyDescent="0.2">
      <c r="A161" s="15">
        <v>206</v>
      </c>
      <c r="B161" s="23">
        <v>1</v>
      </c>
      <c r="C161" s="15">
        <v>2</v>
      </c>
      <c r="D161" s="15">
        <f t="shared" si="84"/>
        <v>1</v>
      </c>
      <c r="E161" s="15">
        <f t="shared" si="118"/>
        <v>0</v>
      </c>
      <c r="F161" s="15">
        <f t="shared" si="119"/>
        <v>0</v>
      </c>
      <c r="G161" s="15">
        <f t="shared" si="120"/>
        <v>0</v>
      </c>
      <c r="H161" s="15">
        <f t="shared" si="121"/>
        <v>0</v>
      </c>
      <c r="I161" s="15">
        <v>1</v>
      </c>
      <c r="J161" s="15">
        <v>53</v>
      </c>
      <c r="K161" s="15">
        <v>5</v>
      </c>
      <c r="L161" s="15">
        <f t="shared" si="85"/>
        <v>0</v>
      </c>
      <c r="M161" s="15">
        <f t="shared" si="86"/>
        <v>0</v>
      </c>
      <c r="N161" s="15">
        <f t="shared" si="87"/>
        <v>0</v>
      </c>
      <c r="O161" s="15">
        <f t="shared" si="88"/>
        <v>0</v>
      </c>
      <c r="P161" s="15">
        <f t="shared" si="89"/>
        <v>0</v>
      </c>
      <c r="Q161" s="15">
        <v>2</v>
      </c>
      <c r="R161" s="15">
        <v>3</v>
      </c>
      <c r="S161" s="15">
        <v>32</v>
      </c>
      <c r="T161" s="15">
        <v>0</v>
      </c>
      <c r="U161" s="15">
        <v>1</v>
      </c>
      <c r="V161" s="15">
        <v>1</v>
      </c>
      <c r="W161" s="15">
        <v>60000</v>
      </c>
      <c r="X161" s="15">
        <v>1</v>
      </c>
      <c r="Y161" s="15">
        <v>0</v>
      </c>
      <c r="Z161" s="15">
        <f t="shared" si="117"/>
        <v>0</v>
      </c>
      <c r="AA161" s="15">
        <f t="shared" si="90"/>
        <v>0</v>
      </c>
      <c r="AB161" s="15">
        <f t="shared" si="91"/>
        <v>1</v>
      </c>
      <c r="AC161" s="159">
        <v>8</v>
      </c>
      <c r="AD161" s="159">
        <v>2</v>
      </c>
      <c r="AE161" s="159">
        <v>100</v>
      </c>
      <c r="AF161" s="15">
        <v>2800</v>
      </c>
      <c r="AG161" s="27">
        <v>1400</v>
      </c>
      <c r="AH161" s="27">
        <f t="shared" si="92"/>
        <v>0.75</v>
      </c>
      <c r="AI161" s="27">
        <f t="shared" si="93"/>
        <v>0.4</v>
      </c>
      <c r="AJ161" s="27">
        <f t="shared" si="94"/>
        <v>0.30000000000000004</v>
      </c>
      <c r="AK161" s="15">
        <v>7</v>
      </c>
      <c r="AL161" s="15">
        <v>3</v>
      </c>
      <c r="AM161" s="15">
        <v>75</v>
      </c>
      <c r="AN161" s="15">
        <v>1200</v>
      </c>
      <c r="AO161" s="15">
        <v>400</v>
      </c>
      <c r="AQ161" s="15">
        <f t="shared" si="95"/>
        <v>0.6</v>
      </c>
      <c r="AR161" s="15">
        <f t="shared" si="96"/>
        <v>0</v>
      </c>
      <c r="AZ161" s="15">
        <f t="shared" si="97"/>
        <v>0</v>
      </c>
      <c r="BA161" s="15">
        <f t="shared" si="98"/>
        <v>0</v>
      </c>
      <c r="BC161" s="15">
        <v>4</v>
      </c>
      <c r="BD161" s="15">
        <v>3.3333333333333335</v>
      </c>
      <c r="BE161" s="15">
        <v>3.3333333333333335</v>
      </c>
      <c r="BF161" s="15">
        <v>3.5</v>
      </c>
      <c r="BG161" s="15">
        <v>4</v>
      </c>
      <c r="BH161" s="15">
        <v>3.6333333333333337</v>
      </c>
      <c r="BI161" s="15">
        <v>3</v>
      </c>
      <c r="BJ161" s="15">
        <v>1</v>
      </c>
      <c r="BK161" s="15">
        <f t="shared" si="99"/>
        <v>0</v>
      </c>
      <c r="BL161" s="15">
        <f t="shared" si="100"/>
        <v>0</v>
      </c>
      <c r="BM161" s="15">
        <f t="shared" si="101"/>
        <v>0</v>
      </c>
      <c r="BN161" s="15">
        <v>1</v>
      </c>
      <c r="BO161" s="15">
        <f t="shared" si="102"/>
        <v>0</v>
      </c>
      <c r="BP161" s="15">
        <f t="shared" si="103"/>
        <v>0</v>
      </c>
      <c r="BQ161" s="15">
        <f t="shared" si="104"/>
        <v>0</v>
      </c>
      <c r="BR161" s="15">
        <f t="shared" si="105"/>
        <v>0</v>
      </c>
      <c r="BS161" s="15">
        <v>4</v>
      </c>
      <c r="BT161" s="15">
        <v>1</v>
      </c>
      <c r="BU161" s="15">
        <f t="shared" si="106"/>
        <v>0</v>
      </c>
      <c r="BV161" s="15">
        <f t="shared" si="107"/>
        <v>0</v>
      </c>
      <c r="BW161" s="15">
        <f t="shared" si="108"/>
        <v>0</v>
      </c>
      <c r="BX161" s="15">
        <f t="shared" si="109"/>
        <v>0</v>
      </c>
      <c r="BY161" s="15">
        <v>1</v>
      </c>
      <c r="BZ161" s="15">
        <v>1</v>
      </c>
      <c r="CA161" s="15">
        <v>1</v>
      </c>
      <c r="CB161" s="15">
        <v>1</v>
      </c>
      <c r="CC161" s="15">
        <v>1</v>
      </c>
      <c r="CD161" s="166">
        <v>4.4000000000000004</v>
      </c>
      <c r="CE161" s="166">
        <v>4.666666666666667</v>
      </c>
      <c r="CF161" s="166">
        <v>4.5</v>
      </c>
      <c r="CG161" s="166">
        <v>4.4000000000000004</v>
      </c>
      <c r="CH161" s="166">
        <v>4.333333333333333</v>
      </c>
      <c r="CI161" s="166">
        <v>5</v>
      </c>
      <c r="CJ161" s="27">
        <f t="shared" si="83"/>
        <v>4.55</v>
      </c>
      <c r="CK161" s="15">
        <f t="shared" si="110"/>
        <v>0.20000000000000018</v>
      </c>
      <c r="CL161" s="15">
        <f t="shared" si="111"/>
        <v>1.3333333333333335</v>
      </c>
      <c r="CM161" s="15">
        <f t="shared" si="112"/>
        <v>0.75</v>
      </c>
      <c r="CN161" s="15">
        <f t="shared" si="113"/>
        <v>0.20000000000000018</v>
      </c>
      <c r="CO161" s="15">
        <f t="shared" si="114"/>
        <v>0.66666666666666652</v>
      </c>
      <c r="CP161" s="15">
        <f t="shared" si="115"/>
        <v>1.25</v>
      </c>
      <c r="CQ161" s="15">
        <f t="shared" si="116"/>
        <v>0.73333333333333295</v>
      </c>
    </row>
    <row r="162" spans="1:96" x14ac:dyDescent="0.2">
      <c r="A162" s="15">
        <v>208</v>
      </c>
      <c r="B162" s="23">
        <v>0</v>
      </c>
      <c r="C162" s="15">
        <v>6</v>
      </c>
      <c r="D162" s="15">
        <f t="shared" si="84"/>
        <v>0</v>
      </c>
      <c r="E162" s="15">
        <f t="shared" si="118"/>
        <v>0</v>
      </c>
      <c r="F162" s="15">
        <f t="shared" si="119"/>
        <v>0</v>
      </c>
      <c r="G162" s="15">
        <f t="shared" si="120"/>
        <v>0</v>
      </c>
      <c r="H162" s="15">
        <f t="shared" si="121"/>
        <v>1</v>
      </c>
      <c r="I162" s="15">
        <v>0</v>
      </c>
      <c r="J162" s="15">
        <v>62</v>
      </c>
      <c r="K162" s="15">
        <v>1</v>
      </c>
      <c r="L162" s="15">
        <f t="shared" si="85"/>
        <v>0</v>
      </c>
      <c r="M162" s="15">
        <f t="shared" si="86"/>
        <v>1</v>
      </c>
      <c r="N162" s="15">
        <f t="shared" si="87"/>
        <v>0</v>
      </c>
      <c r="O162" s="15">
        <f t="shared" si="88"/>
        <v>0</v>
      </c>
      <c r="P162" s="15">
        <f t="shared" si="89"/>
        <v>0</v>
      </c>
      <c r="Q162" s="15">
        <v>2</v>
      </c>
      <c r="R162" s="15">
        <v>4</v>
      </c>
      <c r="S162" s="15">
        <v>10</v>
      </c>
      <c r="T162" s="15">
        <v>0</v>
      </c>
      <c r="U162" s="15">
        <v>0</v>
      </c>
      <c r="V162" s="15">
        <v>1</v>
      </c>
      <c r="W162" s="15">
        <v>250000</v>
      </c>
      <c r="X162" s="15">
        <v>1</v>
      </c>
      <c r="Y162" s="15">
        <v>1</v>
      </c>
      <c r="Z162" s="15">
        <f t="shared" si="117"/>
        <v>0</v>
      </c>
      <c r="AA162" s="15">
        <f t="shared" si="90"/>
        <v>0</v>
      </c>
      <c r="AB162" s="15">
        <f t="shared" si="91"/>
        <v>0</v>
      </c>
      <c r="AC162" s="15">
        <v>1</v>
      </c>
      <c r="AD162" s="15">
        <v>17</v>
      </c>
      <c r="AE162" s="15">
        <v>10</v>
      </c>
      <c r="AF162" s="15">
        <v>13600</v>
      </c>
      <c r="AG162" s="27">
        <v>800</v>
      </c>
      <c r="AH162" s="27">
        <f t="shared" si="92"/>
        <v>0.14285714285714285</v>
      </c>
      <c r="AI162" s="27">
        <f t="shared" si="93"/>
        <v>1</v>
      </c>
      <c r="AJ162" s="27">
        <f t="shared" si="94"/>
        <v>0.14285714285714285</v>
      </c>
      <c r="AQ162" s="15">
        <f t="shared" si="95"/>
        <v>0</v>
      </c>
      <c r="AR162" s="15">
        <f t="shared" si="96"/>
        <v>0</v>
      </c>
      <c r="AZ162" s="15">
        <f t="shared" si="97"/>
        <v>0</v>
      </c>
      <c r="BA162" s="15">
        <f t="shared" si="98"/>
        <v>0</v>
      </c>
      <c r="BB162" s="15">
        <f>$AJ162</f>
        <v>0.14285714285714285</v>
      </c>
      <c r="BC162" s="15">
        <v>3.25</v>
      </c>
      <c r="BD162" s="15">
        <v>3.3333333333333335</v>
      </c>
      <c r="BE162" s="15">
        <v>3</v>
      </c>
      <c r="BF162" s="15">
        <v>2.5</v>
      </c>
      <c r="BG162" s="15">
        <v>3.5</v>
      </c>
      <c r="BH162" s="15">
        <v>3.1166666666666667</v>
      </c>
      <c r="BI162" s="15">
        <v>3</v>
      </c>
      <c r="BJ162" s="15">
        <v>2</v>
      </c>
      <c r="BK162" s="15">
        <f t="shared" si="99"/>
        <v>1</v>
      </c>
      <c r="BL162" s="15">
        <f t="shared" si="100"/>
        <v>0</v>
      </c>
      <c r="BM162" s="15">
        <f t="shared" si="101"/>
        <v>0</v>
      </c>
      <c r="BN162" s="15">
        <v>1</v>
      </c>
      <c r="BO162" s="15">
        <f t="shared" si="102"/>
        <v>0</v>
      </c>
      <c r="BP162" s="15">
        <f t="shared" si="103"/>
        <v>0</v>
      </c>
      <c r="BQ162" s="15">
        <f t="shared" si="104"/>
        <v>0</v>
      </c>
      <c r="BR162" s="15">
        <f t="shared" si="105"/>
        <v>0</v>
      </c>
      <c r="BS162" s="15">
        <v>4</v>
      </c>
      <c r="BT162" s="15">
        <v>2</v>
      </c>
      <c r="BU162" s="15">
        <f t="shared" si="106"/>
        <v>1</v>
      </c>
      <c r="BV162" s="15">
        <f t="shared" si="107"/>
        <v>0</v>
      </c>
      <c r="BW162" s="15">
        <f t="shared" si="108"/>
        <v>0</v>
      </c>
      <c r="BX162" s="15">
        <f t="shared" si="109"/>
        <v>0</v>
      </c>
      <c r="BY162" s="15">
        <v>1</v>
      </c>
      <c r="BZ162" s="15">
        <v>1</v>
      </c>
      <c r="CA162" s="15">
        <v>1</v>
      </c>
      <c r="CB162" s="15">
        <v>1</v>
      </c>
      <c r="CC162" s="15">
        <v>0</v>
      </c>
      <c r="CD162" s="27">
        <v>4.2</v>
      </c>
      <c r="CE162" s="27">
        <v>3.3333333333333335</v>
      </c>
      <c r="CF162" s="27">
        <v>3.75</v>
      </c>
      <c r="CG162" s="27">
        <v>4.2</v>
      </c>
      <c r="CH162" s="27">
        <v>3.6666666666666665</v>
      </c>
      <c r="CI162" s="27">
        <v>3.75</v>
      </c>
      <c r="CJ162" s="27">
        <f t="shared" si="83"/>
        <v>3.8166666666666669</v>
      </c>
      <c r="CK162" s="15">
        <f t="shared" si="110"/>
        <v>0.20000000000000018</v>
      </c>
      <c r="CL162" s="15">
        <f t="shared" si="111"/>
        <v>0.33333333333333348</v>
      </c>
      <c r="CM162" s="15">
        <f t="shared" si="112"/>
        <v>1</v>
      </c>
      <c r="CN162" s="15">
        <f t="shared" si="113"/>
        <v>0</v>
      </c>
      <c r="CO162" s="15">
        <f t="shared" si="114"/>
        <v>0</v>
      </c>
      <c r="CP162" s="15">
        <f t="shared" si="115"/>
        <v>0</v>
      </c>
      <c r="CQ162" s="15">
        <f t="shared" si="116"/>
        <v>0.25555555555555554</v>
      </c>
    </row>
    <row r="163" spans="1:96" x14ac:dyDescent="0.2">
      <c r="A163" s="15">
        <v>208</v>
      </c>
      <c r="B163" s="23">
        <v>0</v>
      </c>
      <c r="C163" s="15">
        <v>6</v>
      </c>
      <c r="D163" s="15">
        <f t="shared" si="84"/>
        <v>0</v>
      </c>
      <c r="E163" s="15">
        <f t="shared" si="118"/>
        <v>0</v>
      </c>
      <c r="F163" s="15">
        <f t="shared" si="119"/>
        <v>0</v>
      </c>
      <c r="G163" s="15">
        <f t="shared" si="120"/>
        <v>0</v>
      </c>
      <c r="H163" s="15">
        <f t="shared" si="121"/>
        <v>1</v>
      </c>
      <c r="I163" s="15">
        <v>0</v>
      </c>
      <c r="J163" s="15">
        <v>62</v>
      </c>
      <c r="K163" s="15">
        <v>1</v>
      </c>
      <c r="L163" s="15">
        <f t="shared" si="85"/>
        <v>0</v>
      </c>
      <c r="M163" s="15">
        <f t="shared" si="86"/>
        <v>1</v>
      </c>
      <c r="N163" s="15">
        <f t="shared" si="87"/>
        <v>0</v>
      </c>
      <c r="O163" s="15">
        <f t="shared" si="88"/>
        <v>0</v>
      </c>
      <c r="P163" s="15">
        <f t="shared" si="89"/>
        <v>0</v>
      </c>
      <c r="Q163" s="15">
        <v>2</v>
      </c>
      <c r="R163" s="15">
        <v>4</v>
      </c>
      <c r="S163" s="15">
        <v>10</v>
      </c>
      <c r="T163" s="15">
        <v>0</v>
      </c>
      <c r="U163" s="15">
        <v>0</v>
      </c>
      <c r="V163" s="15">
        <v>1</v>
      </c>
      <c r="W163" s="15">
        <v>250000</v>
      </c>
      <c r="X163" s="15">
        <v>1</v>
      </c>
      <c r="Y163" s="15">
        <v>0</v>
      </c>
      <c r="Z163" s="15">
        <f t="shared" si="117"/>
        <v>0</v>
      </c>
      <c r="AA163" s="15">
        <f t="shared" si="90"/>
        <v>0</v>
      </c>
      <c r="AB163" s="15">
        <f t="shared" si="91"/>
        <v>0</v>
      </c>
      <c r="AC163" s="159">
        <v>1</v>
      </c>
      <c r="AD163" s="159">
        <v>17</v>
      </c>
      <c r="AE163" s="159">
        <v>10</v>
      </c>
      <c r="AF163" s="15">
        <v>11900</v>
      </c>
      <c r="AG163" s="27">
        <v>700</v>
      </c>
      <c r="AH163" s="27">
        <f t="shared" si="92"/>
        <v>0.75</v>
      </c>
      <c r="AI163" s="27">
        <f t="shared" si="93"/>
        <v>1</v>
      </c>
      <c r="AJ163" s="27">
        <f t="shared" si="94"/>
        <v>0.75</v>
      </c>
      <c r="AQ163" s="15">
        <f t="shared" si="95"/>
        <v>0</v>
      </c>
      <c r="AR163" s="15">
        <f t="shared" si="96"/>
        <v>0</v>
      </c>
      <c r="AZ163" s="15">
        <f t="shared" si="97"/>
        <v>0</v>
      </c>
      <c r="BA163" s="15">
        <f t="shared" si="98"/>
        <v>0</v>
      </c>
      <c r="BC163" s="15">
        <v>3.25</v>
      </c>
      <c r="BD163" s="15">
        <v>3.3333333333333335</v>
      </c>
      <c r="BE163" s="15">
        <v>3</v>
      </c>
      <c r="BF163" s="15">
        <v>2.5</v>
      </c>
      <c r="BG163" s="15">
        <v>3.5</v>
      </c>
      <c r="BH163" s="15">
        <v>3.1166666666666667</v>
      </c>
      <c r="BI163" s="15">
        <v>3</v>
      </c>
      <c r="BJ163" s="15">
        <v>2</v>
      </c>
      <c r="BK163" s="15">
        <f t="shared" si="99"/>
        <v>1</v>
      </c>
      <c r="BL163" s="15">
        <f t="shared" si="100"/>
        <v>0</v>
      </c>
      <c r="BM163" s="15">
        <f t="shared" si="101"/>
        <v>0</v>
      </c>
      <c r="BN163" s="15">
        <v>1</v>
      </c>
      <c r="BO163" s="15">
        <f t="shared" si="102"/>
        <v>0</v>
      </c>
      <c r="BP163" s="15">
        <f t="shared" si="103"/>
        <v>0</v>
      </c>
      <c r="BQ163" s="15">
        <f t="shared" si="104"/>
        <v>0</v>
      </c>
      <c r="BR163" s="15">
        <f t="shared" si="105"/>
        <v>0</v>
      </c>
      <c r="BS163" s="15">
        <v>4</v>
      </c>
      <c r="BT163" s="15">
        <v>2</v>
      </c>
      <c r="BU163" s="15">
        <f t="shared" si="106"/>
        <v>1</v>
      </c>
      <c r="BV163" s="15">
        <f t="shared" si="107"/>
        <v>0</v>
      </c>
      <c r="BW163" s="15">
        <f t="shared" si="108"/>
        <v>0</v>
      </c>
      <c r="BX163" s="15">
        <f t="shared" si="109"/>
        <v>0</v>
      </c>
      <c r="BY163" s="15">
        <v>1</v>
      </c>
      <c r="BZ163" s="15">
        <v>1</v>
      </c>
      <c r="CA163" s="15">
        <v>1</v>
      </c>
      <c r="CB163" s="15">
        <v>1</v>
      </c>
      <c r="CC163" s="15">
        <v>0</v>
      </c>
      <c r="CD163" s="27">
        <v>4</v>
      </c>
      <c r="CE163" s="27">
        <v>3</v>
      </c>
      <c r="CF163" s="27">
        <v>2.75</v>
      </c>
      <c r="CG163" s="27">
        <v>4.2</v>
      </c>
      <c r="CH163" s="27">
        <v>3.6666666666666665</v>
      </c>
      <c r="CI163" s="27">
        <v>3.75</v>
      </c>
      <c r="CJ163" s="27">
        <f t="shared" si="83"/>
        <v>3.5611111111111113</v>
      </c>
      <c r="CK163" s="15">
        <f t="shared" si="110"/>
        <v>-0.40000000000000036</v>
      </c>
      <c r="CL163" s="15">
        <f t="shared" si="111"/>
        <v>-1.666666666666667</v>
      </c>
      <c r="CM163" s="15">
        <f t="shared" si="112"/>
        <v>-2</v>
      </c>
      <c r="CN163" s="15">
        <f t="shared" si="113"/>
        <v>0</v>
      </c>
      <c r="CO163" s="15">
        <f t="shared" si="114"/>
        <v>0</v>
      </c>
      <c r="CP163" s="15">
        <f t="shared" si="115"/>
        <v>0</v>
      </c>
      <c r="CQ163" s="15">
        <f t="shared" si="116"/>
        <v>-0.67777777777777759</v>
      </c>
    </row>
    <row r="164" spans="1:96" x14ac:dyDescent="0.2">
      <c r="A164" s="15">
        <v>308</v>
      </c>
      <c r="B164" s="23">
        <v>1</v>
      </c>
      <c r="C164" s="15">
        <v>5</v>
      </c>
      <c r="D164" s="15">
        <f t="shared" si="84"/>
        <v>0</v>
      </c>
      <c r="E164" s="15">
        <f t="shared" si="118"/>
        <v>0</v>
      </c>
      <c r="F164" s="15">
        <f t="shared" si="119"/>
        <v>0</v>
      </c>
      <c r="G164" s="15">
        <f t="shared" si="120"/>
        <v>1</v>
      </c>
      <c r="H164" s="15">
        <f t="shared" si="121"/>
        <v>0</v>
      </c>
      <c r="I164" s="15">
        <v>1</v>
      </c>
      <c r="J164" s="15">
        <v>55</v>
      </c>
      <c r="K164" s="15">
        <v>4</v>
      </c>
      <c r="L164" s="15">
        <f t="shared" si="85"/>
        <v>0</v>
      </c>
      <c r="M164" s="15">
        <f t="shared" si="86"/>
        <v>0</v>
      </c>
      <c r="N164" s="15">
        <f t="shared" si="87"/>
        <v>0</v>
      </c>
      <c r="O164" s="15">
        <f t="shared" si="88"/>
        <v>0</v>
      </c>
      <c r="P164" s="15">
        <f t="shared" si="89"/>
        <v>1</v>
      </c>
      <c r="Q164" s="15">
        <v>2</v>
      </c>
      <c r="R164" s="15">
        <v>4</v>
      </c>
      <c r="S164" s="15">
        <v>8</v>
      </c>
      <c r="T164" s="15">
        <v>0</v>
      </c>
      <c r="U164" s="15">
        <v>0</v>
      </c>
      <c r="V164" s="15">
        <v>1</v>
      </c>
      <c r="W164" s="15">
        <v>60000</v>
      </c>
      <c r="X164" s="15">
        <v>0</v>
      </c>
      <c r="Y164" s="15">
        <v>1</v>
      </c>
      <c r="Z164" s="15">
        <f t="shared" si="117"/>
        <v>0</v>
      </c>
      <c r="AA164" s="15">
        <f t="shared" si="90"/>
        <v>0</v>
      </c>
      <c r="AB164" s="15">
        <f t="shared" si="91"/>
        <v>0</v>
      </c>
      <c r="AC164" s="15">
        <v>1</v>
      </c>
      <c r="AD164" s="15">
        <v>10</v>
      </c>
      <c r="AE164" s="15">
        <v>15</v>
      </c>
      <c r="AF164" s="15">
        <v>4000</v>
      </c>
      <c r="AG164" s="27">
        <v>400</v>
      </c>
      <c r="AH164" s="27">
        <f t="shared" si="92"/>
        <v>-0.1111111111111111</v>
      </c>
      <c r="AI164" s="27">
        <f t="shared" si="93"/>
        <v>1</v>
      </c>
      <c r="AJ164" s="27">
        <f t="shared" si="94"/>
        <v>-0.1111111111111111</v>
      </c>
      <c r="AQ164" s="15">
        <f t="shared" si="95"/>
        <v>0</v>
      </c>
      <c r="AR164" s="15">
        <f t="shared" si="96"/>
        <v>0</v>
      </c>
      <c r="AZ164" s="15">
        <f t="shared" si="97"/>
        <v>0</v>
      </c>
      <c r="BA164" s="15">
        <f t="shared" si="98"/>
        <v>0</v>
      </c>
      <c r="BB164" s="15">
        <f>$AJ164</f>
        <v>-0.1111111111111111</v>
      </c>
      <c r="BC164" s="15">
        <v>4</v>
      </c>
      <c r="BD164" s="15">
        <v>4</v>
      </c>
      <c r="BE164" s="15">
        <v>4.333333333333333</v>
      </c>
      <c r="BF164" s="15">
        <v>3.5</v>
      </c>
      <c r="BG164" s="15">
        <v>4.5</v>
      </c>
      <c r="BH164" s="15">
        <v>4.0666666666666664</v>
      </c>
      <c r="BI164" s="15">
        <v>4</v>
      </c>
      <c r="BJ164" s="15">
        <v>5</v>
      </c>
      <c r="BK164" s="15">
        <f t="shared" si="99"/>
        <v>0</v>
      </c>
      <c r="BL164" s="15">
        <f t="shared" si="100"/>
        <v>0</v>
      </c>
      <c r="BM164" s="15">
        <f t="shared" si="101"/>
        <v>0</v>
      </c>
      <c r="BN164" s="15" t="s">
        <v>1007</v>
      </c>
      <c r="BO164" s="15">
        <f t="shared" si="102"/>
        <v>0</v>
      </c>
      <c r="BP164" s="15">
        <f t="shared" si="103"/>
        <v>0</v>
      </c>
      <c r="BQ164" s="15">
        <f t="shared" si="104"/>
        <v>0</v>
      </c>
      <c r="BR164" s="15">
        <f t="shared" si="105"/>
        <v>0</v>
      </c>
      <c r="BU164" s="15">
        <f t="shared" si="106"/>
        <v>0</v>
      </c>
      <c r="BV164" s="15">
        <f t="shared" si="107"/>
        <v>0</v>
      </c>
      <c r="BW164" s="15">
        <f t="shared" si="108"/>
        <v>0</v>
      </c>
      <c r="BX164" s="15">
        <f t="shared" si="109"/>
        <v>0</v>
      </c>
      <c r="BY164" s="15" t="s">
        <v>1007</v>
      </c>
      <c r="BZ164" s="15" t="s">
        <v>1007</v>
      </c>
      <c r="CA164" s="15" t="s">
        <v>1007</v>
      </c>
      <c r="CB164" s="15" t="s">
        <v>1007</v>
      </c>
      <c r="CC164" s="15" t="s">
        <v>1007</v>
      </c>
      <c r="CD164" s="27">
        <v>4.4000000000000004</v>
      </c>
      <c r="CE164" s="27">
        <v>4.666666666666667</v>
      </c>
      <c r="CF164" s="27">
        <v>4.75</v>
      </c>
      <c r="CG164" s="27">
        <v>4.2</v>
      </c>
      <c r="CH164" s="27">
        <v>3.6666666666666665</v>
      </c>
      <c r="CI164" s="27">
        <v>3.75</v>
      </c>
      <c r="CJ164" s="27">
        <f t="shared" si="83"/>
        <v>4.2388888888888889</v>
      </c>
      <c r="CK164" s="15">
        <f t="shared" si="110"/>
        <v>0.40000000000000036</v>
      </c>
      <c r="CL164" s="15">
        <f t="shared" si="111"/>
        <v>0.66666666666666696</v>
      </c>
      <c r="CM164" s="15">
        <f t="shared" si="112"/>
        <v>0.75</v>
      </c>
      <c r="CN164" s="15">
        <f t="shared" si="113"/>
        <v>0</v>
      </c>
      <c r="CO164" s="15">
        <f t="shared" si="114"/>
        <v>-0.66666666666666652</v>
      </c>
      <c r="CP164" s="15">
        <f t="shared" si="115"/>
        <v>0.25</v>
      </c>
      <c r="CQ164" s="15">
        <f t="shared" si="116"/>
        <v>0.23333333333333339</v>
      </c>
    </row>
    <row r="165" spans="1:96" x14ac:dyDescent="0.2">
      <c r="A165" s="15">
        <v>308</v>
      </c>
      <c r="B165" s="23">
        <v>1</v>
      </c>
      <c r="C165" s="15">
        <v>5</v>
      </c>
      <c r="D165" s="15">
        <f t="shared" si="84"/>
        <v>0</v>
      </c>
      <c r="E165" s="15">
        <f t="shared" si="118"/>
        <v>0</v>
      </c>
      <c r="F165" s="15">
        <f t="shared" si="119"/>
        <v>0</v>
      </c>
      <c r="G165" s="15">
        <f t="shared" si="120"/>
        <v>1</v>
      </c>
      <c r="H165" s="15">
        <f t="shared" si="121"/>
        <v>0</v>
      </c>
      <c r="I165" s="15">
        <v>1</v>
      </c>
      <c r="J165" s="15">
        <v>55</v>
      </c>
      <c r="K165" s="15">
        <v>4</v>
      </c>
      <c r="L165" s="15">
        <f t="shared" si="85"/>
        <v>0</v>
      </c>
      <c r="M165" s="15">
        <f t="shared" si="86"/>
        <v>0</v>
      </c>
      <c r="N165" s="15">
        <f t="shared" si="87"/>
        <v>0</v>
      </c>
      <c r="O165" s="15">
        <f t="shared" si="88"/>
        <v>0</v>
      </c>
      <c r="P165" s="15">
        <f t="shared" si="89"/>
        <v>1</v>
      </c>
      <c r="Q165" s="15">
        <v>2</v>
      </c>
      <c r="R165" s="15">
        <v>4</v>
      </c>
      <c r="S165" s="15">
        <v>8</v>
      </c>
      <c r="T165" s="15">
        <v>0</v>
      </c>
      <c r="U165" s="15">
        <v>0</v>
      </c>
      <c r="V165" s="15">
        <v>1</v>
      </c>
      <c r="W165" s="15">
        <v>60000</v>
      </c>
      <c r="X165" s="15">
        <v>0</v>
      </c>
      <c r="Y165" s="15">
        <v>0</v>
      </c>
      <c r="Z165" s="15">
        <f t="shared" si="117"/>
        <v>0</v>
      </c>
      <c r="AA165" s="15">
        <f t="shared" si="90"/>
        <v>0</v>
      </c>
      <c r="AB165" s="15">
        <f t="shared" si="91"/>
        <v>0</v>
      </c>
      <c r="AC165" s="159">
        <v>1</v>
      </c>
      <c r="AD165" s="159">
        <v>10</v>
      </c>
      <c r="AE165" s="159">
        <v>13</v>
      </c>
      <c r="AF165" s="15">
        <v>4500</v>
      </c>
      <c r="AG165" s="27">
        <v>450</v>
      </c>
      <c r="AH165" s="27">
        <f t="shared" si="92"/>
        <v>-0.32499999999999996</v>
      </c>
      <c r="AI165" s="27">
        <f t="shared" si="93"/>
        <v>1</v>
      </c>
      <c r="AJ165" s="27">
        <f t="shared" si="94"/>
        <v>-0.32499999999999996</v>
      </c>
      <c r="AQ165" s="15">
        <f t="shared" si="95"/>
        <v>0</v>
      </c>
      <c r="AR165" s="15">
        <f t="shared" si="96"/>
        <v>0</v>
      </c>
      <c r="AZ165" s="15">
        <f t="shared" si="97"/>
        <v>0</v>
      </c>
      <c r="BA165" s="15">
        <f t="shared" si="98"/>
        <v>0</v>
      </c>
      <c r="BC165" s="15">
        <v>4</v>
      </c>
      <c r="BD165" s="15">
        <v>4</v>
      </c>
      <c r="BE165" s="15">
        <v>4.333333333333333</v>
      </c>
      <c r="BF165" s="15">
        <v>3.5</v>
      </c>
      <c r="BG165" s="15">
        <v>4.5</v>
      </c>
      <c r="BH165" s="15">
        <v>4.0666666666666664</v>
      </c>
      <c r="BI165" s="15">
        <v>4</v>
      </c>
      <c r="BJ165" s="15">
        <v>5</v>
      </c>
      <c r="BK165" s="15">
        <f t="shared" si="99"/>
        <v>0</v>
      </c>
      <c r="BL165" s="15">
        <f t="shared" si="100"/>
        <v>0</v>
      </c>
      <c r="BM165" s="15">
        <f t="shared" si="101"/>
        <v>0</v>
      </c>
      <c r="BN165" s="15" t="s">
        <v>1007</v>
      </c>
      <c r="BO165" s="15">
        <f t="shared" si="102"/>
        <v>0</v>
      </c>
      <c r="BP165" s="15">
        <f t="shared" si="103"/>
        <v>0</v>
      </c>
      <c r="BQ165" s="15">
        <f t="shared" si="104"/>
        <v>0</v>
      </c>
      <c r="BR165" s="15">
        <f t="shared" si="105"/>
        <v>0</v>
      </c>
      <c r="BU165" s="15">
        <f t="shared" si="106"/>
        <v>0</v>
      </c>
      <c r="BV165" s="15">
        <f t="shared" si="107"/>
        <v>0</v>
      </c>
      <c r="BW165" s="15">
        <f t="shared" si="108"/>
        <v>0</v>
      </c>
      <c r="BX165" s="15">
        <f t="shared" si="109"/>
        <v>0</v>
      </c>
      <c r="BY165" s="15" t="s">
        <v>1007</v>
      </c>
      <c r="BZ165" s="15" t="s">
        <v>1007</v>
      </c>
      <c r="CA165" s="15" t="s">
        <v>1007</v>
      </c>
      <c r="CB165" s="15" t="s">
        <v>1007</v>
      </c>
      <c r="CC165" s="15" t="s">
        <v>1007</v>
      </c>
      <c r="CD165" s="27">
        <v>4</v>
      </c>
      <c r="CE165" s="27">
        <v>4</v>
      </c>
      <c r="CF165" s="27">
        <v>4</v>
      </c>
      <c r="CG165" s="27">
        <v>4.2</v>
      </c>
      <c r="CH165" s="27">
        <v>4.333333333333333</v>
      </c>
      <c r="CI165" s="27">
        <v>3.5</v>
      </c>
      <c r="CJ165" s="27">
        <f t="shared" si="83"/>
        <v>4.0055555555555555</v>
      </c>
      <c r="CK165" s="15">
        <f t="shared" si="110"/>
        <v>-0.59999999999999964</v>
      </c>
      <c r="CL165" s="15">
        <f t="shared" si="111"/>
        <v>-0.33333333333333304</v>
      </c>
      <c r="CM165" s="15">
        <f t="shared" si="112"/>
        <v>-0.75</v>
      </c>
      <c r="CN165" s="15">
        <f t="shared" si="113"/>
        <v>-0.59999999999999964</v>
      </c>
      <c r="CO165" s="15">
        <f t="shared" si="114"/>
        <v>0.33333333333333304</v>
      </c>
      <c r="CP165" s="15">
        <f t="shared" si="115"/>
        <v>-1.5</v>
      </c>
      <c r="CQ165" s="15">
        <f t="shared" si="116"/>
        <v>-0.57500000000000018</v>
      </c>
    </row>
    <row r="166" spans="1:96" x14ac:dyDescent="0.2">
      <c r="A166" s="15">
        <v>316</v>
      </c>
      <c r="B166" s="23">
        <v>1</v>
      </c>
      <c r="C166" s="15">
        <v>5</v>
      </c>
      <c r="D166" s="15">
        <f t="shared" si="84"/>
        <v>0</v>
      </c>
      <c r="E166" s="15">
        <f t="shared" si="118"/>
        <v>0</v>
      </c>
      <c r="F166" s="15">
        <f t="shared" si="119"/>
        <v>0</v>
      </c>
      <c r="G166" s="15">
        <f t="shared" si="120"/>
        <v>1</v>
      </c>
      <c r="H166" s="15">
        <f t="shared" si="121"/>
        <v>0</v>
      </c>
      <c r="I166" s="15">
        <v>1</v>
      </c>
      <c r="J166" s="15">
        <v>47</v>
      </c>
      <c r="K166" s="15">
        <v>5</v>
      </c>
      <c r="L166" s="15">
        <f t="shared" si="85"/>
        <v>0</v>
      </c>
      <c r="M166" s="15">
        <f t="shared" si="86"/>
        <v>0</v>
      </c>
      <c r="N166" s="15">
        <f t="shared" si="87"/>
        <v>0</v>
      </c>
      <c r="O166" s="15">
        <f t="shared" si="88"/>
        <v>0</v>
      </c>
      <c r="P166" s="15">
        <f t="shared" si="89"/>
        <v>0</v>
      </c>
      <c r="Q166" s="15">
        <v>1</v>
      </c>
      <c r="R166" s="15">
        <v>3</v>
      </c>
      <c r="S166" s="15">
        <v>6</v>
      </c>
      <c r="T166" s="15">
        <v>1</v>
      </c>
      <c r="U166" s="15">
        <v>0</v>
      </c>
      <c r="V166" s="15">
        <v>1</v>
      </c>
      <c r="W166" s="15">
        <v>70000</v>
      </c>
      <c r="X166" s="15">
        <v>0</v>
      </c>
      <c r="Y166" s="15">
        <v>1</v>
      </c>
      <c r="Z166" s="15">
        <f t="shared" si="117"/>
        <v>0</v>
      </c>
      <c r="AA166" s="15">
        <f t="shared" si="90"/>
        <v>0</v>
      </c>
      <c r="AB166" s="15">
        <f t="shared" si="91"/>
        <v>0</v>
      </c>
      <c r="AC166" s="15">
        <v>1</v>
      </c>
      <c r="AD166" s="15">
        <v>6</v>
      </c>
      <c r="AE166" s="15">
        <v>14</v>
      </c>
      <c r="AF166" s="15">
        <v>4000</v>
      </c>
      <c r="AG166" s="27">
        <v>666.66666666666663</v>
      </c>
      <c r="AH166" s="27">
        <f t="shared" si="92"/>
        <v>-0.11111111111111116</v>
      </c>
      <c r="AI166" s="27">
        <f t="shared" si="93"/>
        <v>1</v>
      </c>
      <c r="AJ166" s="27">
        <f t="shared" si="94"/>
        <v>-0.11111111111111116</v>
      </c>
      <c r="AQ166" s="15">
        <f t="shared" si="95"/>
        <v>0</v>
      </c>
      <c r="AR166" s="15">
        <f t="shared" si="96"/>
        <v>0</v>
      </c>
      <c r="AZ166" s="15">
        <f t="shared" si="97"/>
        <v>0</v>
      </c>
      <c r="BA166" s="15">
        <f t="shared" si="98"/>
        <v>0</v>
      </c>
      <c r="BB166" s="15">
        <f>$AJ166</f>
        <v>-0.11111111111111116</v>
      </c>
      <c r="BC166" s="15">
        <v>4</v>
      </c>
      <c r="BD166" s="15">
        <v>4</v>
      </c>
      <c r="BE166" s="15">
        <v>4</v>
      </c>
      <c r="BF166" s="15">
        <v>4.5</v>
      </c>
      <c r="BG166" s="15">
        <v>3.5</v>
      </c>
      <c r="BH166" s="15">
        <v>4</v>
      </c>
      <c r="BI166" s="15">
        <v>4</v>
      </c>
      <c r="BJ166" s="15">
        <v>1</v>
      </c>
      <c r="BK166" s="15">
        <f t="shared" si="99"/>
        <v>0</v>
      </c>
      <c r="BL166" s="15">
        <f t="shared" si="100"/>
        <v>0</v>
      </c>
      <c r="BM166" s="15">
        <f t="shared" si="101"/>
        <v>0</v>
      </c>
      <c r="BN166" s="15">
        <v>2</v>
      </c>
      <c r="BO166" s="15">
        <f t="shared" si="102"/>
        <v>1</v>
      </c>
      <c r="BP166" s="15">
        <f t="shared" si="103"/>
        <v>0</v>
      </c>
      <c r="BQ166" s="15">
        <f t="shared" si="104"/>
        <v>0</v>
      </c>
      <c r="BR166" s="15">
        <f t="shared" si="105"/>
        <v>0</v>
      </c>
      <c r="BS166" s="15">
        <v>3</v>
      </c>
      <c r="BT166" s="15">
        <v>2</v>
      </c>
      <c r="BU166" s="15">
        <f t="shared" si="106"/>
        <v>1</v>
      </c>
      <c r="BV166" s="15">
        <f t="shared" si="107"/>
        <v>0</v>
      </c>
      <c r="BW166" s="15">
        <f t="shared" si="108"/>
        <v>0</v>
      </c>
      <c r="BX166" s="15">
        <f t="shared" si="109"/>
        <v>0</v>
      </c>
      <c r="BY166" s="15">
        <v>1</v>
      </c>
      <c r="BZ166" s="15">
        <v>1</v>
      </c>
      <c r="CA166" s="15">
        <v>1</v>
      </c>
      <c r="CB166" s="15">
        <v>1</v>
      </c>
      <c r="CC166" s="15">
        <v>1</v>
      </c>
      <c r="CD166" s="27">
        <v>4.5999999999999996</v>
      </c>
      <c r="CE166" s="27">
        <v>4.333333333333333</v>
      </c>
      <c r="CF166" s="27">
        <v>4.75</v>
      </c>
      <c r="CG166" s="27">
        <v>4.8</v>
      </c>
      <c r="CH166" s="27">
        <v>4</v>
      </c>
      <c r="CI166" s="27">
        <v>5</v>
      </c>
      <c r="CJ166" s="27">
        <f t="shared" si="83"/>
        <v>4.5805555555555557</v>
      </c>
      <c r="CK166" s="15">
        <f t="shared" si="110"/>
        <v>0.39999999999999947</v>
      </c>
      <c r="CL166" s="15">
        <f t="shared" si="111"/>
        <v>0.33333333333333304</v>
      </c>
      <c r="CM166" s="15">
        <f t="shared" si="112"/>
        <v>1</v>
      </c>
      <c r="CN166" s="15">
        <f t="shared" si="113"/>
        <v>1.1999999999999997</v>
      </c>
      <c r="CO166" s="15">
        <f t="shared" si="114"/>
        <v>-0.33333333333333304</v>
      </c>
      <c r="CP166" s="15">
        <f t="shared" si="115"/>
        <v>1.5</v>
      </c>
      <c r="CQ166" s="15">
        <f t="shared" si="116"/>
        <v>0.68333333333333357</v>
      </c>
    </row>
    <row r="167" spans="1:96" x14ac:dyDescent="0.2">
      <c r="A167" s="15">
        <v>316</v>
      </c>
      <c r="B167" s="23">
        <v>1</v>
      </c>
      <c r="C167" s="15">
        <v>5</v>
      </c>
      <c r="D167" s="15">
        <f t="shared" si="84"/>
        <v>0</v>
      </c>
      <c r="E167" s="15">
        <f t="shared" si="118"/>
        <v>0</v>
      </c>
      <c r="F167" s="15">
        <f t="shared" si="119"/>
        <v>0</v>
      </c>
      <c r="G167" s="15">
        <f t="shared" si="120"/>
        <v>1</v>
      </c>
      <c r="H167" s="15">
        <f t="shared" si="121"/>
        <v>0</v>
      </c>
      <c r="I167" s="15">
        <v>1</v>
      </c>
      <c r="J167" s="15">
        <v>47</v>
      </c>
      <c r="K167" s="15">
        <v>5</v>
      </c>
      <c r="L167" s="15">
        <f t="shared" si="85"/>
        <v>0</v>
      </c>
      <c r="M167" s="15">
        <f t="shared" si="86"/>
        <v>0</v>
      </c>
      <c r="N167" s="15">
        <f t="shared" si="87"/>
        <v>0</v>
      </c>
      <c r="O167" s="15">
        <f t="shared" si="88"/>
        <v>0</v>
      </c>
      <c r="P167" s="15">
        <f t="shared" si="89"/>
        <v>0</v>
      </c>
      <c r="Q167" s="15">
        <v>1</v>
      </c>
      <c r="R167" s="15">
        <v>3</v>
      </c>
      <c r="S167" s="15">
        <v>6</v>
      </c>
      <c r="T167" s="15">
        <v>1</v>
      </c>
      <c r="U167" s="15">
        <v>0</v>
      </c>
      <c r="V167" s="15">
        <v>1</v>
      </c>
      <c r="W167" s="15">
        <v>70000</v>
      </c>
      <c r="X167" s="15">
        <v>0</v>
      </c>
      <c r="Y167" s="15">
        <v>0</v>
      </c>
      <c r="Z167" s="15">
        <f t="shared" si="117"/>
        <v>0</v>
      </c>
      <c r="AA167" s="15">
        <f t="shared" si="90"/>
        <v>0</v>
      </c>
      <c r="AB167" s="15">
        <f t="shared" si="91"/>
        <v>0</v>
      </c>
      <c r="AC167" s="159">
        <v>1</v>
      </c>
      <c r="AD167" s="159">
        <v>6</v>
      </c>
      <c r="AE167" s="159">
        <v>15</v>
      </c>
      <c r="AF167" s="15">
        <v>4500</v>
      </c>
      <c r="AG167" s="27">
        <v>750</v>
      </c>
      <c r="AH167" s="27">
        <f t="shared" si="92"/>
        <v>0.79999999999999993</v>
      </c>
      <c r="AI167" s="27">
        <f t="shared" si="93"/>
        <v>1</v>
      </c>
      <c r="AJ167" s="27">
        <f t="shared" si="94"/>
        <v>0.79999999999999993</v>
      </c>
      <c r="AQ167" s="15">
        <f t="shared" si="95"/>
        <v>0</v>
      </c>
      <c r="AR167" s="15">
        <f t="shared" si="96"/>
        <v>0</v>
      </c>
      <c r="AZ167" s="15">
        <f t="shared" si="97"/>
        <v>0</v>
      </c>
      <c r="BA167" s="15">
        <f t="shared" si="98"/>
        <v>0</v>
      </c>
      <c r="BC167" s="15">
        <v>4</v>
      </c>
      <c r="BD167" s="15">
        <v>4</v>
      </c>
      <c r="BE167" s="15">
        <v>4</v>
      </c>
      <c r="BF167" s="15">
        <v>4.5</v>
      </c>
      <c r="BG167" s="15">
        <v>3.5</v>
      </c>
      <c r="BH167" s="15">
        <v>4</v>
      </c>
      <c r="BI167" s="15">
        <v>4</v>
      </c>
      <c r="BJ167" s="15">
        <v>1</v>
      </c>
      <c r="BK167" s="15">
        <f t="shared" si="99"/>
        <v>0</v>
      </c>
      <c r="BL167" s="15">
        <f t="shared" si="100"/>
        <v>0</v>
      </c>
      <c r="BM167" s="15">
        <f t="shared" si="101"/>
        <v>0</v>
      </c>
      <c r="BN167" s="15">
        <v>2</v>
      </c>
      <c r="BO167" s="15">
        <f t="shared" si="102"/>
        <v>1</v>
      </c>
      <c r="BP167" s="15">
        <f t="shared" si="103"/>
        <v>0</v>
      </c>
      <c r="BQ167" s="15">
        <f t="shared" si="104"/>
        <v>0</v>
      </c>
      <c r="BR167" s="15">
        <f t="shared" si="105"/>
        <v>0</v>
      </c>
      <c r="BS167" s="15">
        <v>3</v>
      </c>
      <c r="BT167" s="15">
        <v>2</v>
      </c>
      <c r="BU167" s="15">
        <f t="shared" si="106"/>
        <v>1</v>
      </c>
      <c r="BV167" s="15">
        <f t="shared" si="107"/>
        <v>0</v>
      </c>
      <c r="BW167" s="15">
        <f t="shared" si="108"/>
        <v>0</v>
      </c>
      <c r="BX167" s="15">
        <f t="shared" si="109"/>
        <v>0</v>
      </c>
      <c r="BY167" s="15">
        <v>1</v>
      </c>
      <c r="BZ167" s="15">
        <v>1</v>
      </c>
      <c r="CA167" s="15">
        <v>1</v>
      </c>
      <c r="CB167" s="15">
        <v>1</v>
      </c>
      <c r="CC167" s="15">
        <v>1</v>
      </c>
      <c r="CD167" s="27">
        <v>4.2</v>
      </c>
      <c r="CE167" s="27">
        <v>4</v>
      </c>
      <c r="CF167" s="27">
        <v>3.75</v>
      </c>
      <c r="CG167" s="27">
        <v>3.6</v>
      </c>
      <c r="CH167" s="27">
        <v>4.333333333333333</v>
      </c>
      <c r="CI167" s="27">
        <v>3.5</v>
      </c>
      <c r="CJ167" s="27">
        <f t="shared" si="83"/>
        <v>3.8972222222222221</v>
      </c>
      <c r="CK167" s="15">
        <f t="shared" si="110"/>
        <v>0</v>
      </c>
      <c r="CL167" s="15">
        <f t="shared" si="111"/>
        <v>-0.33333333333333304</v>
      </c>
      <c r="CM167" s="15">
        <f t="shared" si="112"/>
        <v>-0.25</v>
      </c>
      <c r="CN167" s="15">
        <f t="shared" si="113"/>
        <v>0.20000000000000018</v>
      </c>
      <c r="CO167" s="15">
        <f t="shared" si="114"/>
        <v>0.66666666666666652</v>
      </c>
      <c r="CP167" s="15">
        <f t="shared" si="115"/>
        <v>-0.75</v>
      </c>
      <c r="CQ167" s="15">
        <f t="shared" si="116"/>
        <v>-7.7777777777777946E-2</v>
      </c>
    </row>
    <row r="168" spans="1:96" x14ac:dyDescent="0.2">
      <c r="A168" s="15">
        <v>317</v>
      </c>
      <c r="B168" s="23">
        <v>1</v>
      </c>
      <c r="C168" s="15">
        <v>1</v>
      </c>
      <c r="D168" s="15">
        <f t="shared" si="84"/>
        <v>0</v>
      </c>
      <c r="E168" s="15">
        <f t="shared" si="118"/>
        <v>0</v>
      </c>
      <c r="F168" s="15">
        <f t="shared" si="119"/>
        <v>0</v>
      </c>
      <c r="G168" s="15">
        <f t="shared" si="120"/>
        <v>0</v>
      </c>
      <c r="H168" s="15">
        <f t="shared" si="121"/>
        <v>0</v>
      </c>
      <c r="I168" s="15">
        <v>1</v>
      </c>
      <c r="J168" s="15">
        <v>56</v>
      </c>
      <c r="K168" s="15">
        <v>5</v>
      </c>
      <c r="L168" s="15">
        <f t="shared" si="85"/>
        <v>0</v>
      </c>
      <c r="M168" s="15">
        <f t="shared" si="86"/>
        <v>0</v>
      </c>
      <c r="N168" s="15">
        <f t="shared" si="87"/>
        <v>0</v>
      </c>
      <c r="O168" s="15">
        <f t="shared" si="88"/>
        <v>0</v>
      </c>
      <c r="P168" s="15">
        <f t="shared" si="89"/>
        <v>0</v>
      </c>
      <c r="Q168" s="15">
        <v>1</v>
      </c>
      <c r="R168" s="15">
        <v>3</v>
      </c>
      <c r="S168" s="15">
        <v>8</v>
      </c>
      <c r="T168" s="15">
        <v>1</v>
      </c>
      <c r="U168" s="15">
        <v>0</v>
      </c>
      <c r="V168" s="15">
        <v>1</v>
      </c>
      <c r="W168" s="15">
        <v>80000</v>
      </c>
      <c r="X168" s="15">
        <v>0</v>
      </c>
      <c r="Y168" s="15">
        <v>1</v>
      </c>
      <c r="Z168" s="15">
        <f t="shared" si="117"/>
        <v>0</v>
      </c>
      <c r="AA168" s="15">
        <f t="shared" si="90"/>
        <v>0</v>
      </c>
      <c r="AB168" s="15">
        <f t="shared" si="91"/>
        <v>0</v>
      </c>
      <c r="AC168" s="15">
        <v>1</v>
      </c>
      <c r="AD168" s="15">
        <v>18</v>
      </c>
      <c r="AE168" s="15">
        <v>15</v>
      </c>
      <c r="AF168" s="15">
        <v>7500</v>
      </c>
      <c r="AG168" s="27">
        <v>416.66666666666669</v>
      </c>
      <c r="AH168" s="27">
        <f t="shared" si="92"/>
        <v>7.1428571428571411E-2</v>
      </c>
      <c r="AI168" s="27">
        <f t="shared" si="93"/>
        <v>1</v>
      </c>
      <c r="AJ168" s="27">
        <f t="shared" si="94"/>
        <v>7.1428571428571411E-2</v>
      </c>
      <c r="AQ168" s="15">
        <f t="shared" si="95"/>
        <v>0</v>
      </c>
      <c r="AR168" s="15">
        <f t="shared" si="96"/>
        <v>0</v>
      </c>
      <c r="AZ168" s="15">
        <f t="shared" si="97"/>
        <v>0</v>
      </c>
      <c r="BA168" s="15">
        <f t="shared" si="98"/>
        <v>0</v>
      </c>
      <c r="BB168" s="15">
        <f>$AJ168</f>
        <v>7.1428571428571411E-2</v>
      </c>
      <c r="BC168" s="15">
        <v>4</v>
      </c>
      <c r="BD168" s="15">
        <v>4</v>
      </c>
      <c r="BE168" s="15">
        <v>4.333333333333333</v>
      </c>
      <c r="BF168" s="15">
        <v>4.5</v>
      </c>
      <c r="BG168" s="15">
        <v>3.5</v>
      </c>
      <c r="BH168" s="15">
        <v>4.0666666666666664</v>
      </c>
      <c r="BI168" s="15">
        <v>3</v>
      </c>
      <c r="BJ168" s="15">
        <v>5</v>
      </c>
      <c r="BK168" s="15">
        <f t="shared" si="99"/>
        <v>0</v>
      </c>
      <c r="BL168" s="15">
        <f t="shared" si="100"/>
        <v>0</v>
      </c>
      <c r="BM168" s="15">
        <f t="shared" si="101"/>
        <v>0</v>
      </c>
      <c r="BN168" s="15" t="s">
        <v>1007</v>
      </c>
      <c r="BO168" s="15">
        <f t="shared" si="102"/>
        <v>0</v>
      </c>
      <c r="BP168" s="15">
        <f t="shared" si="103"/>
        <v>0</v>
      </c>
      <c r="BQ168" s="15">
        <f t="shared" si="104"/>
        <v>0</v>
      </c>
      <c r="BR168" s="15">
        <f t="shared" si="105"/>
        <v>0</v>
      </c>
      <c r="BU168" s="15">
        <f t="shared" si="106"/>
        <v>0</v>
      </c>
      <c r="BV168" s="15">
        <f t="shared" si="107"/>
        <v>0</v>
      </c>
      <c r="BW168" s="15">
        <f t="shared" si="108"/>
        <v>0</v>
      </c>
      <c r="BX168" s="15">
        <f t="shared" si="109"/>
        <v>0</v>
      </c>
      <c r="BY168" s="15" t="s">
        <v>1007</v>
      </c>
      <c r="BZ168" s="15" t="s">
        <v>1007</v>
      </c>
      <c r="CA168" s="15" t="s">
        <v>1007</v>
      </c>
      <c r="CB168" s="15" t="s">
        <v>1007</v>
      </c>
      <c r="CC168" s="15" t="s">
        <v>1007</v>
      </c>
      <c r="CD168" s="27">
        <v>4.2</v>
      </c>
      <c r="CE168" s="27">
        <v>4.333333333333333</v>
      </c>
      <c r="CF168" s="27">
        <v>4</v>
      </c>
      <c r="CG168" s="27">
        <v>3.4</v>
      </c>
      <c r="CH168" s="27">
        <v>3.6666666666666665</v>
      </c>
      <c r="CI168" s="27">
        <v>4.25</v>
      </c>
      <c r="CJ168" s="27">
        <f t="shared" si="83"/>
        <v>3.9750000000000001</v>
      </c>
      <c r="CK168" s="15">
        <f t="shared" si="110"/>
        <v>-0.39999999999999947</v>
      </c>
      <c r="CL168" s="27">
        <f t="shared" si="111"/>
        <v>0.33333333333333304</v>
      </c>
      <c r="CM168" s="27">
        <f t="shared" si="112"/>
        <v>0.5</v>
      </c>
      <c r="CN168" s="27">
        <f t="shared" si="113"/>
        <v>0</v>
      </c>
      <c r="CO168" s="27">
        <f t="shared" si="114"/>
        <v>0</v>
      </c>
      <c r="CP168" s="27">
        <f t="shared" si="115"/>
        <v>0.75</v>
      </c>
      <c r="CQ168" s="27">
        <f t="shared" si="116"/>
        <v>0.19722222222222197</v>
      </c>
    </row>
    <row r="169" spans="1:96" x14ac:dyDescent="0.2">
      <c r="A169" s="15">
        <v>317</v>
      </c>
      <c r="B169" s="23">
        <v>1</v>
      </c>
      <c r="C169" s="15">
        <v>1</v>
      </c>
      <c r="D169" s="15">
        <f t="shared" si="84"/>
        <v>0</v>
      </c>
      <c r="E169" s="15">
        <f t="shared" si="118"/>
        <v>0</v>
      </c>
      <c r="F169" s="15">
        <f t="shared" si="119"/>
        <v>0</v>
      </c>
      <c r="G169" s="15">
        <f t="shared" si="120"/>
        <v>0</v>
      </c>
      <c r="H169" s="15">
        <f t="shared" si="121"/>
        <v>0</v>
      </c>
      <c r="I169" s="15">
        <v>1</v>
      </c>
      <c r="J169" s="15">
        <v>56</v>
      </c>
      <c r="K169" s="15">
        <v>5</v>
      </c>
      <c r="L169" s="15">
        <f t="shared" si="85"/>
        <v>0</v>
      </c>
      <c r="M169" s="15">
        <f t="shared" si="86"/>
        <v>0</v>
      </c>
      <c r="N169" s="15">
        <f t="shared" si="87"/>
        <v>0</v>
      </c>
      <c r="O169" s="15">
        <f t="shared" si="88"/>
        <v>0</v>
      </c>
      <c r="P169" s="15">
        <f t="shared" si="89"/>
        <v>0</v>
      </c>
      <c r="Q169" s="15">
        <v>1</v>
      </c>
      <c r="R169" s="15">
        <v>3</v>
      </c>
      <c r="S169" s="15">
        <v>8</v>
      </c>
      <c r="T169" s="15">
        <v>1</v>
      </c>
      <c r="U169" s="15">
        <v>0</v>
      </c>
      <c r="V169" s="15">
        <v>1</v>
      </c>
      <c r="W169" s="15">
        <v>80000</v>
      </c>
      <c r="X169" s="15">
        <v>0</v>
      </c>
      <c r="Y169" s="15">
        <v>0</v>
      </c>
      <c r="Z169" s="15">
        <f t="shared" si="117"/>
        <v>0</v>
      </c>
      <c r="AA169" s="15">
        <f t="shared" si="90"/>
        <v>0</v>
      </c>
      <c r="AB169" s="15">
        <f t="shared" si="91"/>
        <v>0</v>
      </c>
      <c r="AC169" s="159">
        <v>1</v>
      </c>
      <c r="AD169" s="159">
        <v>18</v>
      </c>
      <c r="AE169" s="159">
        <v>15</v>
      </c>
      <c r="AF169" s="15">
        <v>7000</v>
      </c>
      <c r="AG169" s="27">
        <v>388.88888888888891</v>
      </c>
      <c r="AH169" s="27">
        <f t="shared" si="92"/>
        <v>-0.37777777777777771</v>
      </c>
      <c r="AI169" s="27">
        <f t="shared" si="93"/>
        <v>1</v>
      </c>
      <c r="AJ169" s="27">
        <f t="shared" si="94"/>
        <v>-0.37777777777777771</v>
      </c>
      <c r="AQ169" s="15">
        <f t="shared" si="95"/>
        <v>0</v>
      </c>
      <c r="AR169" s="15">
        <f t="shared" si="96"/>
        <v>0</v>
      </c>
      <c r="AZ169" s="15">
        <f t="shared" si="97"/>
        <v>0</v>
      </c>
      <c r="BA169" s="15">
        <f t="shared" si="98"/>
        <v>0</v>
      </c>
      <c r="BC169" s="15">
        <v>4</v>
      </c>
      <c r="BD169" s="15">
        <v>4</v>
      </c>
      <c r="BE169" s="15">
        <v>4.333333333333333</v>
      </c>
      <c r="BF169" s="15">
        <v>4.5</v>
      </c>
      <c r="BG169" s="15">
        <v>3.5</v>
      </c>
      <c r="BH169" s="15">
        <v>4.0666666666666664</v>
      </c>
      <c r="BI169" s="15">
        <v>3</v>
      </c>
      <c r="BJ169" s="15">
        <v>5</v>
      </c>
      <c r="BK169" s="15">
        <f t="shared" si="99"/>
        <v>0</v>
      </c>
      <c r="BL169" s="15">
        <f t="shared" si="100"/>
        <v>0</v>
      </c>
      <c r="BM169" s="15">
        <f t="shared" si="101"/>
        <v>0</v>
      </c>
      <c r="BN169" s="15" t="s">
        <v>1007</v>
      </c>
      <c r="BO169" s="15">
        <f t="shared" si="102"/>
        <v>0</v>
      </c>
      <c r="BP169" s="15">
        <f t="shared" si="103"/>
        <v>0</v>
      </c>
      <c r="BQ169" s="15">
        <f t="shared" si="104"/>
        <v>0</v>
      </c>
      <c r="BR169" s="15">
        <f t="shared" si="105"/>
        <v>0</v>
      </c>
      <c r="BU169" s="15">
        <f t="shared" si="106"/>
        <v>0</v>
      </c>
      <c r="BV169" s="15">
        <f t="shared" si="107"/>
        <v>0</v>
      </c>
      <c r="BW169" s="15">
        <f t="shared" si="108"/>
        <v>0</v>
      </c>
      <c r="BX169" s="15">
        <f t="shared" si="109"/>
        <v>0</v>
      </c>
      <c r="BY169" s="15" t="s">
        <v>1007</v>
      </c>
      <c r="BZ169" s="15" t="s">
        <v>1007</v>
      </c>
      <c r="CA169" s="15" t="s">
        <v>1007</v>
      </c>
      <c r="CB169" s="15" t="s">
        <v>1007</v>
      </c>
      <c r="CC169" s="15" t="s">
        <v>1007</v>
      </c>
      <c r="CD169" s="27">
        <v>4.5999999999999996</v>
      </c>
      <c r="CE169" s="27">
        <v>4</v>
      </c>
      <c r="CF169" s="27">
        <v>3.5</v>
      </c>
      <c r="CG169" s="27">
        <v>3.4</v>
      </c>
      <c r="CH169" s="27">
        <v>3.6666666666666665</v>
      </c>
      <c r="CI169" s="27">
        <v>3.5</v>
      </c>
      <c r="CJ169" s="27">
        <f t="shared" si="83"/>
        <v>3.7777777777777781</v>
      </c>
      <c r="CK169" s="15">
        <f t="shared" si="110"/>
        <v>0.59999999999999964</v>
      </c>
      <c r="CL169" s="15">
        <f t="shared" si="111"/>
        <v>-0.33333333333333304</v>
      </c>
      <c r="CM169" s="15">
        <f t="shared" si="112"/>
        <v>-0.25</v>
      </c>
      <c r="CN169" s="15">
        <f t="shared" si="113"/>
        <v>-0.20000000000000018</v>
      </c>
      <c r="CO169" s="15">
        <f t="shared" si="114"/>
        <v>-0.66666666666666652</v>
      </c>
      <c r="CP169" s="15">
        <f t="shared" si="115"/>
        <v>-1.5</v>
      </c>
      <c r="CQ169" s="15">
        <f t="shared" si="116"/>
        <v>-0.39166666666666616</v>
      </c>
    </row>
    <row r="170" spans="1:96" x14ac:dyDescent="0.2">
      <c r="A170" s="15">
        <v>321</v>
      </c>
      <c r="B170" s="23">
        <v>1</v>
      </c>
      <c r="C170" s="15">
        <v>6</v>
      </c>
      <c r="D170" s="15">
        <f t="shared" si="84"/>
        <v>0</v>
      </c>
      <c r="E170" s="15">
        <f t="shared" si="118"/>
        <v>0</v>
      </c>
      <c r="F170" s="15">
        <f t="shared" si="119"/>
        <v>0</v>
      </c>
      <c r="G170" s="15">
        <f t="shared" si="120"/>
        <v>0</v>
      </c>
      <c r="H170" s="15">
        <f t="shared" si="121"/>
        <v>1</v>
      </c>
      <c r="I170" s="15">
        <v>1</v>
      </c>
      <c r="J170" s="15">
        <v>41</v>
      </c>
      <c r="K170" s="15">
        <v>3</v>
      </c>
      <c r="L170" s="15">
        <f t="shared" si="85"/>
        <v>0</v>
      </c>
      <c r="M170" s="15">
        <f t="shared" si="86"/>
        <v>0</v>
      </c>
      <c r="N170" s="15">
        <f t="shared" si="87"/>
        <v>0</v>
      </c>
      <c r="O170" s="15">
        <f t="shared" si="88"/>
        <v>1</v>
      </c>
      <c r="P170" s="15">
        <f t="shared" si="89"/>
        <v>0</v>
      </c>
      <c r="Q170" s="15">
        <v>2</v>
      </c>
      <c r="R170" s="15">
        <v>5</v>
      </c>
      <c r="S170" s="15">
        <v>15</v>
      </c>
      <c r="T170" s="15">
        <v>1</v>
      </c>
      <c r="U170" s="15">
        <v>0</v>
      </c>
      <c r="V170" s="15">
        <v>0</v>
      </c>
      <c r="W170" s="15">
        <v>0</v>
      </c>
      <c r="X170" s="15">
        <v>0</v>
      </c>
      <c r="Y170" s="15">
        <v>1</v>
      </c>
      <c r="Z170" s="15">
        <f t="shared" si="117"/>
        <v>0</v>
      </c>
      <c r="AA170" s="15">
        <f t="shared" si="90"/>
        <v>0</v>
      </c>
      <c r="AB170" s="15">
        <f t="shared" si="91"/>
        <v>0</v>
      </c>
      <c r="AC170" s="15">
        <v>1</v>
      </c>
      <c r="AD170" s="15">
        <v>16</v>
      </c>
      <c r="AE170" s="15">
        <v>13</v>
      </c>
      <c r="AF170" s="15">
        <v>10000</v>
      </c>
      <c r="AG170" s="27">
        <v>625</v>
      </c>
      <c r="AH170" s="27">
        <f t="shared" si="92"/>
        <v>-0.16666666666666666</v>
      </c>
      <c r="AI170" s="27">
        <f t="shared" si="93"/>
        <v>1</v>
      </c>
      <c r="AJ170" s="27">
        <f t="shared" si="94"/>
        <v>-0.16666666666666666</v>
      </c>
      <c r="AQ170" s="15">
        <f t="shared" si="95"/>
        <v>0</v>
      </c>
      <c r="AR170" s="15">
        <f t="shared" si="96"/>
        <v>0</v>
      </c>
      <c r="AZ170" s="15">
        <f t="shared" si="97"/>
        <v>0</v>
      </c>
      <c r="BA170" s="15">
        <f t="shared" si="98"/>
        <v>0</v>
      </c>
      <c r="BB170" s="15">
        <f>$AJ170</f>
        <v>-0.16666666666666666</v>
      </c>
      <c r="BC170" s="15">
        <v>2</v>
      </c>
      <c r="BD170" s="15">
        <v>3.3333333333333335</v>
      </c>
      <c r="BE170" s="15">
        <v>1.6666666666666667</v>
      </c>
      <c r="BF170" s="15">
        <v>2.5</v>
      </c>
      <c r="BG170" s="15">
        <v>3.5</v>
      </c>
      <c r="BH170" s="15">
        <v>2.6</v>
      </c>
      <c r="BI170" s="15">
        <v>2</v>
      </c>
      <c r="BJ170" s="15">
        <v>5</v>
      </c>
      <c r="BK170" s="15">
        <f t="shared" si="99"/>
        <v>0</v>
      </c>
      <c r="BL170" s="15">
        <f t="shared" si="100"/>
        <v>0</v>
      </c>
      <c r="BM170" s="15">
        <f t="shared" si="101"/>
        <v>0</v>
      </c>
      <c r="BN170" s="15" t="s">
        <v>1007</v>
      </c>
      <c r="BO170" s="15">
        <f t="shared" si="102"/>
        <v>0</v>
      </c>
      <c r="BP170" s="15">
        <f t="shared" si="103"/>
        <v>0</v>
      </c>
      <c r="BQ170" s="15">
        <f t="shared" si="104"/>
        <v>0</v>
      </c>
      <c r="BR170" s="15">
        <f t="shared" si="105"/>
        <v>0</v>
      </c>
      <c r="BU170" s="15">
        <f t="shared" si="106"/>
        <v>0</v>
      </c>
      <c r="BV170" s="15">
        <f t="shared" si="107"/>
        <v>0</v>
      </c>
      <c r="BW170" s="15">
        <f t="shared" si="108"/>
        <v>0</v>
      </c>
      <c r="BX170" s="15">
        <f t="shared" si="109"/>
        <v>0</v>
      </c>
      <c r="BY170" s="15" t="s">
        <v>1007</v>
      </c>
      <c r="BZ170" s="15" t="s">
        <v>1007</v>
      </c>
      <c r="CA170" s="15" t="s">
        <v>1007</v>
      </c>
      <c r="CB170" s="15" t="s">
        <v>1007</v>
      </c>
      <c r="CC170" s="15" t="s">
        <v>1007</v>
      </c>
      <c r="CD170" s="27">
        <v>4</v>
      </c>
      <c r="CE170" s="27">
        <v>4.333333333333333</v>
      </c>
      <c r="CF170" s="27">
        <v>3.75</v>
      </c>
      <c r="CG170" s="27">
        <v>3.6</v>
      </c>
      <c r="CH170" s="27">
        <v>4.333333333333333</v>
      </c>
      <c r="CI170" s="27">
        <v>5</v>
      </c>
      <c r="CJ170" s="27">
        <f t="shared" si="83"/>
        <v>4.1694444444444443</v>
      </c>
      <c r="CK170" s="15">
        <f t="shared" si="110"/>
        <v>0.60000000000000009</v>
      </c>
      <c r="CL170" s="15">
        <f t="shared" si="111"/>
        <v>0.99999999999999956</v>
      </c>
      <c r="CM170" s="15">
        <f t="shared" si="112"/>
        <v>0.75</v>
      </c>
      <c r="CN170" s="15">
        <f t="shared" si="113"/>
        <v>0.60000000000000009</v>
      </c>
      <c r="CO170" s="15">
        <f t="shared" si="114"/>
        <v>1.6666666666666665</v>
      </c>
      <c r="CP170" s="15">
        <f t="shared" si="115"/>
        <v>3</v>
      </c>
      <c r="CQ170" s="15">
        <f t="shared" si="116"/>
        <v>1.2694444444444444</v>
      </c>
    </row>
    <row r="171" spans="1:96" x14ac:dyDescent="0.2">
      <c r="A171" s="15">
        <v>321</v>
      </c>
      <c r="B171" s="23">
        <v>1</v>
      </c>
      <c r="C171" s="15">
        <v>6</v>
      </c>
      <c r="D171" s="15">
        <f t="shared" si="84"/>
        <v>0</v>
      </c>
      <c r="E171" s="15">
        <f t="shared" si="118"/>
        <v>0</v>
      </c>
      <c r="F171" s="15">
        <f t="shared" si="119"/>
        <v>0</v>
      </c>
      <c r="G171" s="15">
        <f t="shared" si="120"/>
        <v>0</v>
      </c>
      <c r="H171" s="15">
        <f t="shared" si="121"/>
        <v>1</v>
      </c>
      <c r="I171" s="15">
        <v>1</v>
      </c>
      <c r="J171" s="15">
        <v>41</v>
      </c>
      <c r="K171" s="15">
        <v>3</v>
      </c>
      <c r="L171" s="15">
        <f t="shared" si="85"/>
        <v>0</v>
      </c>
      <c r="M171" s="15">
        <f t="shared" si="86"/>
        <v>0</v>
      </c>
      <c r="N171" s="15">
        <f t="shared" si="87"/>
        <v>0</v>
      </c>
      <c r="O171" s="15">
        <f t="shared" si="88"/>
        <v>1</v>
      </c>
      <c r="P171" s="15">
        <f t="shared" si="89"/>
        <v>0</v>
      </c>
      <c r="Q171" s="15">
        <v>2</v>
      </c>
      <c r="R171" s="15">
        <v>5</v>
      </c>
      <c r="S171" s="15">
        <v>15</v>
      </c>
      <c r="T171" s="15">
        <v>1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f t="shared" si="117"/>
        <v>0</v>
      </c>
      <c r="AA171" s="15">
        <f t="shared" si="90"/>
        <v>0</v>
      </c>
      <c r="AB171" s="15">
        <f t="shared" si="91"/>
        <v>0</v>
      </c>
      <c r="AC171" s="159">
        <v>1</v>
      </c>
      <c r="AD171" s="159">
        <v>16</v>
      </c>
      <c r="AE171" s="159">
        <v>15</v>
      </c>
      <c r="AF171" s="15">
        <v>12000</v>
      </c>
      <c r="AG171" s="27">
        <v>750</v>
      </c>
      <c r="AH171" s="27">
        <f t="shared" si="92"/>
        <v>1.1067415730337078</v>
      </c>
      <c r="AI171" s="27">
        <f t="shared" si="93"/>
        <v>1</v>
      </c>
      <c r="AJ171" s="27">
        <f t="shared" si="94"/>
        <v>1.1067415730337078</v>
      </c>
      <c r="AQ171" s="15">
        <f t="shared" si="95"/>
        <v>0</v>
      </c>
      <c r="AR171" s="15">
        <f t="shared" si="96"/>
        <v>0</v>
      </c>
      <c r="AZ171" s="15">
        <f t="shared" si="97"/>
        <v>0</v>
      </c>
      <c r="BA171" s="15">
        <f t="shared" si="98"/>
        <v>0</v>
      </c>
      <c r="BC171" s="15">
        <v>2</v>
      </c>
      <c r="BD171" s="15">
        <v>3.3333333333333335</v>
      </c>
      <c r="BE171" s="15">
        <v>1.6666666666666667</v>
      </c>
      <c r="BF171" s="15">
        <v>2.5</v>
      </c>
      <c r="BG171" s="15">
        <v>3.5</v>
      </c>
      <c r="BH171" s="15">
        <v>2.6</v>
      </c>
      <c r="BI171" s="15">
        <v>2</v>
      </c>
      <c r="BJ171" s="15">
        <v>5</v>
      </c>
      <c r="BK171" s="15">
        <f t="shared" si="99"/>
        <v>0</v>
      </c>
      <c r="BL171" s="15">
        <f t="shared" si="100"/>
        <v>0</v>
      </c>
      <c r="BM171" s="15">
        <f t="shared" si="101"/>
        <v>0</v>
      </c>
      <c r="BN171" s="15" t="s">
        <v>1007</v>
      </c>
      <c r="BO171" s="15">
        <f t="shared" si="102"/>
        <v>0</v>
      </c>
      <c r="BP171" s="15">
        <f t="shared" si="103"/>
        <v>0</v>
      </c>
      <c r="BQ171" s="15">
        <f t="shared" si="104"/>
        <v>0</v>
      </c>
      <c r="BR171" s="15">
        <f t="shared" si="105"/>
        <v>0</v>
      </c>
      <c r="BU171" s="15">
        <f t="shared" si="106"/>
        <v>0</v>
      </c>
      <c r="BV171" s="15">
        <f t="shared" si="107"/>
        <v>0</v>
      </c>
      <c r="BW171" s="15">
        <f t="shared" si="108"/>
        <v>0</v>
      </c>
      <c r="BX171" s="15">
        <f t="shared" si="109"/>
        <v>0</v>
      </c>
      <c r="BY171" s="15" t="s">
        <v>1007</v>
      </c>
      <c r="BZ171" s="15" t="s">
        <v>1007</v>
      </c>
      <c r="CA171" s="15" t="s">
        <v>1007</v>
      </c>
      <c r="CB171" s="15" t="s">
        <v>1007</v>
      </c>
      <c r="CC171" s="15" t="s">
        <v>1007</v>
      </c>
      <c r="CD171" s="27">
        <v>3.4</v>
      </c>
      <c r="CE171" s="27">
        <v>3.3333333333333335</v>
      </c>
      <c r="CF171" s="27">
        <v>3</v>
      </c>
      <c r="CG171" s="27">
        <v>3</v>
      </c>
      <c r="CH171" s="27">
        <v>2.6666666666666665</v>
      </c>
      <c r="CI171" s="27">
        <v>2</v>
      </c>
      <c r="CJ171" s="27">
        <f t="shared" si="83"/>
        <v>2.9</v>
      </c>
      <c r="CK171" s="15">
        <f t="shared" si="110"/>
        <v>3.4</v>
      </c>
      <c r="CL171" s="15">
        <f t="shared" si="111"/>
        <v>-0.46666666666666634</v>
      </c>
      <c r="CM171" s="15">
        <f t="shared" si="112"/>
        <v>-0.33333333333333348</v>
      </c>
      <c r="CN171" s="15">
        <f t="shared" si="113"/>
        <v>-0.25</v>
      </c>
      <c r="CO171" s="15">
        <f t="shared" si="114"/>
        <v>-1.1333333333333333</v>
      </c>
      <c r="CP171" s="15">
        <f t="shared" si="115"/>
        <v>-1.3333333333333335</v>
      </c>
      <c r="CQ171" s="15">
        <f t="shared" si="116"/>
        <v>-0.60333333333333306</v>
      </c>
    </row>
    <row r="172" spans="1:96" x14ac:dyDescent="0.2">
      <c r="A172" s="15">
        <v>325</v>
      </c>
      <c r="B172" s="23">
        <v>1</v>
      </c>
      <c r="C172" s="15">
        <v>6</v>
      </c>
      <c r="D172" s="15">
        <f t="shared" si="84"/>
        <v>0</v>
      </c>
      <c r="E172" s="15">
        <f t="shared" si="118"/>
        <v>0</v>
      </c>
      <c r="F172" s="15">
        <f t="shared" si="119"/>
        <v>0</v>
      </c>
      <c r="G172" s="15">
        <f t="shared" si="120"/>
        <v>0</v>
      </c>
      <c r="H172" s="15">
        <f t="shared" si="121"/>
        <v>1</v>
      </c>
      <c r="I172" s="15">
        <v>1</v>
      </c>
      <c r="J172" s="15">
        <v>51</v>
      </c>
      <c r="K172" s="15">
        <v>4</v>
      </c>
      <c r="L172" s="15">
        <f t="shared" si="85"/>
        <v>0</v>
      </c>
      <c r="M172" s="15">
        <f t="shared" si="86"/>
        <v>0</v>
      </c>
      <c r="N172" s="15">
        <f t="shared" si="87"/>
        <v>0</v>
      </c>
      <c r="O172" s="15">
        <f t="shared" si="88"/>
        <v>0</v>
      </c>
      <c r="P172" s="15">
        <f t="shared" si="89"/>
        <v>1</v>
      </c>
      <c r="Q172" s="15">
        <v>2</v>
      </c>
      <c r="R172" s="15">
        <v>4</v>
      </c>
      <c r="S172" s="15">
        <v>20</v>
      </c>
      <c r="T172" s="15">
        <v>0</v>
      </c>
      <c r="U172" s="15">
        <v>0</v>
      </c>
      <c r="V172" s="15">
        <v>0</v>
      </c>
      <c r="W172" s="15">
        <v>0</v>
      </c>
      <c r="X172" s="15">
        <v>1</v>
      </c>
      <c r="Y172" s="15">
        <v>1</v>
      </c>
      <c r="Z172" s="15">
        <f t="shared" si="117"/>
        <v>0</v>
      </c>
      <c r="AA172" s="15">
        <f t="shared" si="90"/>
        <v>1</v>
      </c>
      <c r="AB172" s="15">
        <f t="shared" si="91"/>
        <v>0</v>
      </c>
      <c r="AC172" s="15">
        <v>2</v>
      </c>
      <c r="AD172" s="15">
        <v>30</v>
      </c>
      <c r="AE172" s="15">
        <v>50</v>
      </c>
      <c r="AF172" s="15">
        <v>10680</v>
      </c>
      <c r="AG172" s="27">
        <v>356</v>
      </c>
      <c r="AH172" s="27">
        <f t="shared" si="92"/>
        <v>-2.9090909090909139E-2</v>
      </c>
      <c r="AI172" s="27">
        <f t="shared" si="93"/>
        <v>1</v>
      </c>
      <c r="AJ172" s="27">
        <f t="shared" si="94"/>
        <v>-2.9090909090909139E-2</v>
      </c>
      <c r="AQ172" s="15">
        <f t="shared" si="95"/>
        <v>0</v>
      </c>
      <c r="AR172" s="15">
        <f t="shared" si="96"/>
        <v>0</v>
      </c>
      <c r="AZ172" s="15">
        <f t="shared" si="97"/>
        <v>0</v>
      </c>
      <c r="BA172" s="15">
        <f t="shared" si="98"/>
        <v>0</v>
      </c>
      <c r="BB172" s="15">
        <f>$AJ172</f>
        <v>-2.9090909090909139E-2</v>
      </c>
      <c r="BC172" s="15">
        <v>1.25</v>
      </c>
      <c r="BD172" s="15">
        <v>2.3333333333333335</v>
      </c>
      <c r="BE172" s="15">
        <v>2</v>
      </c>
      <c r="BF172" s="15">
        <v>1.5</v>
      </c>
      <c r="BG172" s="15">
        <v>3.5</v>
      </c>
      <c r="BH172" s="15">
        <v>2.1166666666666667</v>
      </c>
      <c r="BI172" s="15">
        <v>1</v>
      </c>
      <c r="BJ172" s="15">
        <v>5</v>
      </c>
      <c r="BK172" s="15">
        <f t="shared" si="99"/>
        <v>0</v>
      </c>
      <c r="BL172" s="15">
        <f t="shared" si="100"/>
        <v>0</v>
      </c>
      <c r="BM172" s="15">
        <f t="shared" si="101"/>
        <v>0</v>
      </c>
      <c r="BN172" s="15" t="s">
        <v>1007</v>
      </c>
      <c r="BO172" s="15">
        <f t="shared" si="102"/>
        <v>0</v>
      </c>
      <c r="BP172" s="15">
        <f t="shared" si="103"/>
        <v>0</v>
      </c>
      <c r="BQ172" s="15">
        <f t="shared" si="104"/>
        <v>0</v>
      </c>
      <c r="BR172" s="15">
        <f t="shared" si="105"/>
        <v>0</v>
      </c>
      <c r="BU172" s="15">
        <f t="shared" si="106"/>
        <v>0</v>
      </c>
      <c r="BV172" s="15">
        <f t="shared" si="107"/>
        <v>0</v>
      </c>
      <c r="BW172" s="15">
        <f t="shared" si="108"/>
        <v>0</v>
      </c>
      <c r="BX172" s="15">
        <f t="shared" si="109"/>
        <v>0</v>
      </c>
      <c r="BY172" s="15" t="s">
        <v>1007</v>
      </c>
      <c r="BZ172" s="15" t="s">
        <v>1007</v>
      </c>
      <c r="CA172" s="15" t="s">
        <v>1007</v>
      </c>
      <c r="CB172" s="15" t="s">
        <v>1007</v>
      </c>
      <c r="CC172" s="15" t="s">
        <v>1007</v>
      </c>
      <c r="CD172" s="27"/>
      <c r="CE172" s="27">
        <v>3.8</v>
      </c>
      <c r="CF172" s="27">
        <v>3.3333333333333335</v>
      </c>
      <c r="CG172" s="27">
        <v>3.25</v>
      </c>
      <c r="CH172" s="27">
        <v>3.8</v>
      </c>
      <c r="CI172" s="27">
        <v>3.3333333333333335</v>
      </c>
      <c r="CJ172" s="27">
        <f t="shared" si="83"/>
        <v>3.503333333333333</v>
      </c>
      <c r="CK172" s="15">
        <f t="shared" si="110"/>
        <v>-3.8</v>
      </c>
      <c r="CL172" s="15">
        <f t="shared" si="111"/>
        <v>0.46666666666666634</v>
      </c>
      <c r="CM172" s="15">
        <f t="shared" si="112"/>
        <v>-0.16666666666666652</v>
      </c>
      <c r="CN172" s="15">
        <f t="shared" si="113"/>
        <v>0.64999999999999991</v>
      </c>
      <c r="CO172" s="15">
        <f t="shared" si="114"/>
        <v>0.79999999999999982</v>
      </c>
      <c r="CP172" s="15">
        <f t="shared" si="115"/>
        <v>8.3333333333333481E-2</v>
      </c>
      <c r="CQ172" s="15">
        <f t="shared" si="116"/>
        <v>0.25611111111111073</v>
      </c>
    </row>
    <row r="173" spans="1:96" x14ac:dyDescent="0.2">
      <c r="A173" s="15">
        <v>325</v>
      </c>
      <c r="B173" s="23">
        <v>1</v>
      </c>
      <c r="C173" s="15">
        <v>6</v>
      </c>
      <c r="D173" s="15">
        <f t="shared" si="84"/>
        <v>0</v>
      </c>
      <c r="E173" s="15">
        <f t="shared" si="118"/>
        <v>0</v>
      </c>
      <c r="F173" s="15">
        <f t="shared" si="119"/>
        <v>0</v>
      </c>
      <c r="G173" s="15">
        <f t="shared" si="120"/>
        <v>0</v>
      </c>
      <c r="H173" s="15">
        <f t="shared" si="121"/>
        <v>1</v>
      </c>
      <c r="I173" s="15">
        <v>1</v>
      </c>
      <c r="J173" s="15">
        <v>51</v>
      </c>
      <c r="K173" s="15">
        <v>4</v>
      </c>
      <c r="L173" s="15">
        <f t="shared" si="85"/>
        <v>0</v>
      </c>
      <c r="M173" s="15">
        <f t="shared" si="86"/>
        <v>0</v>
      </c>
      <c r="N173" s="15">
        <f t="shared" si="87"/>
        <v>0</v>
      </c>
      <c r="O173" s="15">
        <f t="shared" si="88"/>
        <v>0</v>
      </c>
      <c r="P173" s="15">
        <f t="shared" si="89"/>
        <v>1</v>
      </c>
      <c r="Q173" s="15">
        <v>2</v>
      </c>
      <c r="R173" s="15">
        <v>4</v>
      </c>
      <c r="S173" s="15">
        <v>20</v>
      </c>
      <c r="T173" s="15">
        <v>0</v>
      </c>
      <c r="U173" s="15">
        <v>0</v>
      </c>
      <c r="V173" s="15">
        <v>0</v>
      </c>
      <c r="W173" s="15">
        <v>0</v>
      </c>
      <c r="X173" s="15">
        <v>1</v>
      </c>
      <c r="Y173" s="15">
        <v>0</v>
      </c>
      <c r="Z173" s="15">
        <f t="shared" si="117"/>
        <v>0</v>
      </c>
      <c r="AA173" s="15">
        <f t="shared" si="90"/>
        <v>1</v>
      </c>
      <c r="AB173" s="15">
        <f t="shared" si="91"/>
        <v>0</v>
      </c>
      <c r="AC173" s="159">
        <v>2</v>
      </c>
      <c r="AD173" s="159">
        <v>30</v>
      </c>
      <c r="AE173" s="159">
        <v>53</v>
      </c>
      <c r="AF173" s="15">
        <v>11000</v>
      </c>
      <c r="AG173" s="27">
        <v>366.66666666666669</v>
      </c>
      <c r="AH173" s="27">
        <f t="shared" si="92"/>
        <v>-0.3644444444444444</v>
      </c>
      <c r="AI173" s="27">
        <f t="shared" si="93"/>
        <v>1</v>
      </c>
      <c r="AJ173" s="27">
        <f t="shared" si="94"/>
        <v>-0.3644444444444444</v>
      </c>
      <c r="AQ173" s="15">
        <f t="shared" si="95"/>
        <v>0</v>
      </c>
      <c r="AR173" s="15">
        <f t="shared" si="96"/>
        <v>0</v>
      </c>
      <c r="AZ173" s="15">
        <f t="shared" si="97"/>
        <v>0</v>
      </c>
      <c r="BA173" s="15">
        <f t="shared" si="98"/>
        <v>0</v>
      </c>
      <c r="BC173" s="15">
        <v>1.25</v>
      </c>
      <c r="BD173" s="15">
        <v>2.3333333333333335</v>
      </c>
      <c r="BE173" s="15">
        <v>2</v>
      </c>
      <c r="BF173" s="15">
        <v>1.5</v>
      </c>
      <c r="BG173" s="15">
        <v>3.5</v>
      </c>
      <c r="BH173" s="15">
        <v>2.1166666666666667</v>
      </c>
      <c r="BI173" s="15">
        <v>1</v>
      </c>
      <c r="BJ173" s="15">
        <v>5</v>
      </c>
      <c r="BK173" s="15">
        <f t="shared" si="99"/>
        <v>0</v>
      </c>
      <c r="BL173" s="15">
        <f t="shared" si="100"/>
        <v>0</v>
      </c>
      <c r="BM173" s="15">
        <f t="shared" si="101"/>
        <v>0</v>
      </c>
      <c r="BN173" s="15" t="s">
        <v>1007</v>
      </c>
      <c r="BO173" s="15">
        <f t="shared" si="102"/>
        <v>0</v>
      </c>
      <c r="BP173" s="15">
        <f t="shared" si="103"/>
        <v>0</v>
      </c>
      <c r="BQ173" s="15">
        <f t="shared" si="104"/>
        <v>0</v>
      </c>
      <c r="BR173" s="15">
        <f t="shared" si="105"/>
        <v>0</v>
      </c>
      <c r="BU173" s="15">
        <f t="shared" si="106"/>
        <v>0</v>
      </c>
      <c r="BV173" s="15">
        <f t="shared" si="107"/>
        <v>0</v>
      </c>
      <c r="BW173" s="15">
        <f t="shared" si="108"/>
        <v>0</v>
      </c>
      <c r="BX173" s="15">
        <f t="shared" si="109"/>
        <v>0</v>
      </c>
      <c r="BY173" s="15" t="s">
        <v>1007</v>
      </c>
      <c r="BZ173" s="15" t="s">
        <v>1007</v>
      </c>
      <c r="CA173" s="15" t="s">
        <v>1007</v>
      </c>
      <c r="CB173" s="15" t="s">
        <v>1007</v>
      </c>
      <c r="CC173" s="15" t="s">
        <v>1007</v>
      </c>
      <c r="CD173" s="27">
        <v>3.8</v>
      </c>
      <c r="CE173" s="27">
        <v>3.3333333333333335</v>
      </c>
      <c r="CF173" s="27">
        <v>3.5</v>
      </c>
      <c r="CG173" s="27">
        <v>2.6</v>
      </c>
      <c r="CH173" s="27">
        <v>3</v>
      </c>
      <c r="CI173" s="27">
        <v>3.25</v>
      </c>
      <c r="CJ173" s="27">
        <f t="shared" si="83"/>
        <v>3.2472222222222222</v>
      </c>
      <c r="CK173" s="15">
        <f t="shared" si="110"/>
        <v>-0.79999999999999982</v>
      </c>
      <c r="CL173" s="15">
        <f t="shared" si="111"/>
        <v>-0.33333333333333304</v>
      </c>
      <c r="CM173" s="15">
        <f t="shared" si="112"/>
        <v>-0.5</v>
      </c>
      <c r="CN173" s="15">
        <f t="shared" si="113"/>
        <v>-0.79999999999999982</v>
      </c>
      <c r="CO173" s="15">
        <f t="shared" si="114"/>
        <v>-0.66666666666666652</v>
      </c>
      <c r="CP173" s="15">
        <f t="shared" si="115"/>
        <v>-0.5</v>
      </c>
      <c r="CQ173" s="15">
        <f t="shared" si="116"/>
        <v>-0.59999999999999964</v>
      </c>
    </row>
    <row r="174" spans="1:96" x14ac:dyDescent="0.2">
      <c r="A174" s="15">
        <v>329</v>
      </c>
      <c r="B174" s="23">
        <v>1</v>
      </c>
      <c r="C174" s="15">
        <v>1</v>
      </c>
      <c r="D174" s="15">
        <f t="shared" si="84"/>
        <v>0</v>
      </c>
      <c r="E174" s="15">
        <f t="shared" si="118"/>
        <v>0</v>
      </c>
      <c r="F174" s="15">
        <f t="shared" si="119"/>
        <v>0</v>
      </c>
      <c r="G174" s="15">
        <f t="shared" si="120"/>
        <v>0</v>
      </c>
      <c r="H174" s="15">
        <f t="shared" si="121"/>
        <v>0</v>
      </c>
      <c r="I174" s="15">
        <v>1</v>
      </c>
      <c r="J174" s="15">
        <v>46</v>
      </c>
      <c r="K174" s="15">
        <v>4</v>
      </c>
      <c r="L174" s="15">
        <f t="shared" si="85"/>
        <v>0</v>
      </c>
      <c r="M174" s="15">
        <f t="shared" si="86"/>
        <v>0</v>
      </c>
      <c r="N174" s="15">
        <f t="shared" si="87"/>
        <v>0</v>
      </c>
      <c r="O174" s="15">
        <f t="shared" si="88"/>
        <v>0</v>
      </c>
      <c r="P174" s="15">
        <f t="shared" si="89"/>
        <v>1</v>
      </c>
      <c r="Q174" s="15">
        <v>2</v>
      </c>
      <c r="R174" s="15">
        <v>5</v>
      </c>
      <c r="S174" s="15">
        <v>15</v>
      </c>
      <c r="T174" s="15">
        <v>1</v>
      </c>
      <c r="U174" s="15">
        <v>0</v>
      </c>
      <c r="V174" s="15">
        <v>0</v>
      </c>
      <c r="W174" s="15">
        <v>0</v>
      </c>
      <c r="X174" s="15">
        <v>1</v>
      </c>
      <c r="Y174" s="15">
        <v>1</v>
      </c>
      <c r="Z174" s="15">
        <f t="shared" si="117"/>
        <v>0</v>
      </c>
      <c r="AA174" s="15">
        <f t="shared" si="90"/>
        <v>0</v>
      </c>
      <c r="AB174" s="15">
        <f t="shared" si="91"/>
        <v>0</v>
      </c>
      <c r="AC174" s="15">
        <v>1</v>
      </c>
      <c r="AD174" s="15">
        <v>26</v>
      </c>
      <c r="AE174" s="15">
        <v>15</v>
      </c>
      <c r="AF174" s="15">
        <v>15000</v>
      </c>
      <c r="AG174" s="27">
        <v>576.92307692307691</v>
      </c>
      <c r="AH174" s="27">
        <f t="shared" si="92"/>
        <v>-3.8461538461538491E-2</v>
      </c>
      <c r="AI174" s="27">
        <f t="shared" si="93"/>
        <v>1</v>
      </c>
      <c r="AJ174" s="27">
        <f t="shared" si="94"/>
        <v>-3.8461538461538491E-2</v>
      </c>
      <c r="AQ174" s="15">
        <f t="shared" si="95"/>
        <v>0</v>
      </c>
      <c r="AR174" s="15">
        <f t="shared" si="96"/>
        <v>0</v>
      </c>
      <c r="AZ174" s="15">
        <f t="shared" si="97"/>
        <v>0</v>
      </c>
      <c r="BA174" s="15">
        <f t="shared" si="98"/>
        <v>0</v>
      </c>
      <c r="BB174" s="15">
        <f>$AJ174</f>
        <v>-3.8461538461538491E-2</v>
      </c>
      <c r="BC174" s="15">
        <v>1.25</v>
      </c>
      <c r="BD174" s="15">
        <v>2</v>
      </c>
      <c r="BE174" s="15">
        <v>1.3333333333333333</v>
      </c>
      <c r="BF174" s="15">
        <v>1.5</v>
      </c>
      <c r="BG174" s="15">
        <v>3.5</v>
      </c>
      <c r="BH174" s="15">
        <v>1.9166666666666665</v>
      </c>
      <c r="BI174" s="15">
        <v>1</v>
      </c>
      <c r="BJ174" s="15">
        <v>1</v>
      </c>
      <c r="BK174" s="15">
        <f t="shared" si="99"/>
        <v>0</v>
      </c>
      <c r="BL174" s="15">
        <f t="shared" si="100"/>
        <v>0</v>
      </c>
      <c r="BM174" s="15">
        <f t="shared" si="101"/>
        <v>0</v>
      </c>
      <c r="BN174" s="15">
        <v>1</v>
      </c>
      <c r="BO174" s="15">
        <f t="shared" si="102"/>
        <v>0</v>
      </c>
      <c r="BP174" s="15">
        <f t="shared" si="103"/>
        <v>0</v>
      </c>
      <c r="BQ174" s="15">
        <f t="shared" si="104"/>
        <v>0</v>
      </c>
      <c r="BR174" s="15">
        <f t="shared" si="105"/>
        <v>0</v>
      </c>
      <c r="BS174" s="15">
        <v>4</v>
      </c>
      <c r="BT174" s="15">
        <v>1</v>
      </c>
      <c r="BU174" s="15">
        <f t="shared" si="106"/>
        <v>0</v>
      </c>
      <c r="BV174" s="15">
        <f t="shared" si="107"/>
        <v>0</v>
      </c>
      <c r="BW174" s="15">
        <f t="shared" si="108"/>
        <v>0</v>
      </c>
      <c r="BX174" s="15">
        <f t="shared" si="109"/>
        <v>0</v>
      </c>
      <c r="BY174" s="15">
        <v>1</v>
      </c>
      <c r="BZ174" s="15">
        <v>0</v>
      </c>
      <c r="CA174" s="15">
        <v>1</v>
      </c>
      <c r="CB174" s="15">
        <v>1</v>
      </c>
      <c r="CC174" s="15">
        <v>0</v>
      </c>
      <c r="CD174" s="166">
        <v>4.5999999999999996</v>
      </c>
      <c r="CE174" s="166">
        <v>3.6666666666666665</v>
      </c>
      <c r="CF174" s="166">
        <v>4</v>
      </c>
      <c r="CG174" s="166">
        <v>3.4</v>
      </c>
      <c r="CH174" s="166">
        <v>3.6666666666666665</v>
      </c>
      <c r="CI174" s="166">
        <v>3.75</v>
      </c>
      <c r="CJ174" s="27">
        <f t="shared" si="83"/>
        <v>3.8472222222222219</v>
      </c>
      <c r="CK174" s="15">
        <f t="shared" si="110"/>
        <v>0.59999999999999964</v>
      </c>
      <c r="CL174" s="15">
        <f t="shared" si="111"/>
        <v>-0.33333333333333348</v>
      </c>
      <c r="CM174" s="27">
        <f t="shared" si="112"/>
        <v>0.5</v>
      </c>
      <c r="CN174" s="27">
        <f t="shared" si="113"/>
        <v>-0.39999999999999991</v>
      </c>
      <c r="CO174" s="27">
        <f t="shared" si="114"/>
        <v>-0.33333333333333348</v>
      </c>
      <c r="CP174" s="27">
        <f t="shared" si="115"/>
        <v>0</v>
      </c>
      <c r="CQ174" s="27">
        <f t="shared" si="116"/>
        <v>5.5555555555550917E-3</v>
      </c>
      <c r="CR174" s="27"/>
    </row>
    <row r="175" spans="1:96" x14ac:dyDescent="0.2">
      <c r="A175" s="15">
        <v>329</v>
      </c>
      <c r="B175" s="23">
        <v>1</v>
      </c>
      <c r="C175" s="15">
        <v>1</v>
      </c>
      <c r="D175" s="15">
        <f t="shared" si="84"/>
        <v>0</v>
      </c>
      <c r="E175" s="15">
        <f t="shared" si="118"/>
        <v>0</v>
      </c>
      <c r="F175" s="15">
        <f t="shared" si="119"/>
        <v>0</v>
      </c>
      <c r="G175" s="15">
        <f t="shared" si="120"/>
        <v>0</v>
      </c>
      <c r="H175" s="15">
        <f t="shared" si="121"/>
        <v>0</v>
      </c>
      <c r="I175" s="15">
        <v>1</v>
      </c>
      <c r="J175" s="15">
        <v>46</v>
      </c>
      <c r="K175" s="15">
        <v>4</v>
      </c>
      <c r="L175" s="15">
        <f t="shared" si="85"/>
        <v>0</v>
      </c>
      <c r="M175" s="15">
        <f t="shared" si="86"/>
        <v>0</v>
      </c>
      <c r="N175" s="15">
        <f t="shared" si="87"/>
        <v>0</v>
      </c>
      <c r="O175" s="15">
        <f t="shared" si="88"/>
        <v>0</v>
      </c>
      <c r="P175" s="15">
        <f t="shared" si="89"/>
        <v>1</v>
      </c>
      <c r="Q175" s="15">
        <v>2</v>
      </c>
      <c r="R175" s="15">
        <v>5</v>
      </c>
      <c r="S175" s="15">
        <v>15</v>
      </c>
      <c r="T175" s="15">
        <v>1</v>
      </c>
      <c r="U175" s="15">
        <v>0</v>
      </c>
      <c r="V175" s="15">
        <v>0</v>
      </c>
      <c r="W175" s="15">
        <v>0</v>
      </c>
      <c r="X175" s="15">
        <v>1</v>
      </c>
      <c r="Y175" s="15">
        <v>0</v>
      </c>
      <c r="Z175" s="15">
        <f t="shared" si="117"/>
        <v>0</v>
      </c>
      <c r="AA175" s="15">
        <f t="shared" si="90"/>
        <v>0</v>
      </c>
      <c r="AB175" s="15">
        <f t="shared" si="91"/>
        <v>0</v>
      </c>
      <c r="AC175" s="159">
        <v>1</v>
      </c>
      <c r="AD175" s="159">
        <v>26</v>
      </c>
      <c r="AE175" s="159">
        <v>13</v>
      </c>
      <c r="AF175" s="15">
        <v>15600</v>
      </c>
      <c r="AG175" s="27">
        <v>600</v>
      </c>
      <c r="AH175" s="27">
        <f t="shared" si="92"/>
        <v>-0.2</v>
      </c>
      <c r="AI175" s="27">
        <f t="shared" si="93"/>
        <v>1</v>
      </c>
      <c r="AJ175" s="27">
        <f t="shared" si="94"/>
        <v>-0.2</v>
      </c>
      <c r="AQ175" s="15">
        <f t="shared" si="95"/>
        <v>0</v>
      </c>
      <c r="AR175" s="15">
        <f t="shared" si="96"/>
        <v>0</v>
      </c>
      <c r="AZ175" s="15">
        <f t="shared" si="97"/>
        <v>0</v>
      </c>
      <c r="BA175" s="15">
        <f t="shared" si="98"/>
        <v>0</v>
      </c>
      <c r="BC175" s="15">
        <v>1.25</v>
      </c>
      <c r="BD175" s="15">
        <v>2</v>
      </c>
      <c r="BE175" s="15">
        <v>1.3333333333333333</v>
      </c>
      <c r="BF175" s="15">
        <v>1.5</v>
      </c>
      <c r="BG175" s="15">
        <v>3.5</v>
      </c>
      <c r="BH175" s="15">
        <v>1.9166666666666665</v>
      </c>
      <c r="BI175" s="15">
        <v>1</v>
      </c>
      <c r="BJ175" s="15">
        <v>1</v>
      </c>
      <c r="BK175" s="15">
        <f t="shared" si="99"/>
        <v>0</v>
      </c>
      <c r="BL175" s="15">
        <f t="shared" si="100"/>
        <v>0</v>
      </c>
      <c r="BM175" s="15">
        <f t="shared" si="101"/>
        <v>0</v>
      </c>
      <c r="BN175" s="15">
        <v>1</v>
      </c>
      <c r="BO175" s="15">
        <f t="shared" si="102"/>
        <v>0</v>
      </c>
      <c r="BP175" s="15">
        <f t="shared" si="103"/>
        <v>0</v>
      </c>
      <c r="BQ175" s="15">
        <f t="shared" si="104"/>
        <v>0</v>
      </c>
      <c r="BR175" s="15">
        <f t="shared" si="105"/>
        <v>0</v>
      </c>
      <c r="BS175" s="15">
        <v>4</v>
      </c>
      <c r="BT175" s="15">
        <v>1</v>
      </c>
      <c r="BU175" s="15">
        <f t="shared" si="106"/>
        <v>0</v>
      </c>
      <c r="BV175" s="15">
        <f t="shared" si="107"/>
        <v>0</v>
      </c>
      <c r="BW175" s="15">
        <f t="shared" si="108"/>
        <v>0</v>
      </c>
      <c r="BX175" s="15">
        <f t="shared" si="109"/>
        <v>0</v>
      </c>
      <c r="BY175" s="15">
        <v>1</v>
      </c>
      <c r="BZ175" s="15">
        <v>0</v>
      </c>
      <c r="CA175" s="15">
        <v>1</v>
      </c>
      <c r="CB175" s="15">
        <v>1</v>
      </c>
      <c r="CC175" s="15">
        <v>0</v>
      </c>
      <c r="CD175" s="166">
        <v>4</v>
      </c>
      <c r="CE175" s="166">
        <v>4</v>
      </c>
      <c r="CF175" s="166">
        <v>3.5</v>
      </c>
      <c r="CG175" s="166">
        <v>3.8</v>
      </c>
      <c r="CH175" s="166">
        <v>4</v>
      </c>
      <c r="CI175" s="166">
        <v>3.75</v>
      </c>
      <c r="CJ175" s="27">
        <f>AVERAGE($CD175:$CI175)</f>
        <v>3.8416666666666668</v>
      </c>
      <c r="CK175" s="15">
        <f t="shared" si="110"/>
        <v>-0.20000000000000018</v>
      </c>
      <c r="CL175" s="15">
        <f t="shared" si="111"/>
        <v>0</v>
      </c>
      <c r="CM175" s="15">
        <f t="shared" si="112"/>
        <v>0.25</v>
      </c>
      <c r="CN175" s="15">
        <f t="shared" si="113"/>
        <v>-0.40000000000000036</v>
      </c>
      <c r="CO175" s="15">
        <f t="shared" si="114"/>
        <v>-0.33333333333333304</v>
      </c>
      <c r="CP175" s="15">
        <f t="shared" si="115"/>
        <v>-0.25</v>
      </c>
      <c r="CQ175" s="15">
        <f t="shared" si="116"/>
        <v>-0.155555555555555</v>
      </c>
    </row>
    <row r="176" spans="1:96" x14ac:dyDescent="0.2">
      <c r="A176" s="15">
        <v>330</v>
      </c>
      <c r="B176" s="23">
        <v>1</v>
      </c>
      <c r="C176" s="15">
        <v>1</v>
      </c>
      <c r="D176" s="15">
        <f t="shared" si="84"/>
        <v>0</v>
      </c>
      <c r="E176" s="15">
        <f t="shared" si="118"/>
        <v>0</v>
      </c>
      <c r="F176" s="15">
        <f t="shared" si="119"/>
        <v>0</v>
      </c>
      <c r="G176" s="15">
        <f t="shared" si="120"/>
        <v>0</v>
      </c>
      <c r="H176" s="15">
        <f t="shared" si="121"/>
        <v>0</v>
      </c>
      <c r="I176" s="15">
        <v>1</v>
      </c>
      <c r="J176" s="15">
        <v>53</v>
      </c>
      <c r="K176" s="15">
        <v>5</v>
      </c>
      <c r="L176" s="15">
        <f t="shared" si="85"/>
        <v>0</v>
      </c>
      <c r="M176" s="15">
        <f t="shared" si="86"/>
        <v>0</v>
      </c>
      <c r="N176" s="15">
        <f t="shared" si="87"/>
        <v>0</v>
      </c>
      <c r="O176" s="15">
        <f t="shared" si="88"/>
        <v>0</v>
      </c>
      <c r="P176" s="15">
        <f t="shared" si="89"/>
        <v>0</v>
      </c>
      <c r="Q176" s="15">
        <v>1</v>
      </c>
      <c r="R176" s="15">
        <v>3</v>
      </c>
      <c r="S176" s="15">
        <v>5</v>
      </c>
      <c r="T176" s="15">
        <v>1</v>
      </c>
      <c r="U176" s="15">
        <v>0</v>
      </c>
      <c r="V176" s="15">
        <v>1</v>
      </c>
      <c r="W176" s="15">
        <v>50000</v>
      </c>
      <c r="X176" s="15">
        <v>0</v>
      </c>
      <c r="Y176" s="15">
        <v>1</v>
      </c>
      <c r="Z176" s="15">
        <f t="shared" si="117"/>
        <v>0</v>
      </c>
      <c r="AA176" s="15">
        <f t="shared" si="90"/>
        <v>0</v>
      </c>
      <c r="AB176" s="15">
        <f t="shared" si="91"/>
        <v>0</v>
      </c>
      <c r="AC176" s="15">
        <v>1</v>
      </c>
      <c r="AD176" s="15">
        <v>4</v>
      </c>
      <c r="AE176" s="15">
        <v>15</v>
      </c>
      <c r="AF176" s="15">
        <v>3000</v>
      </c>
      <c r="AG176" s="27">
        <v>750</v>
      </c>
      <c r="AH176" s="27">
        <f t="shared" si="92"/>
        <v>0.1111111111111111</v>
      </c>
      <c r="AI176" s="27">
        <f t="shared" si="93"/>
        <v>1</v>
      </c>
      <c r="AJ176" s="27">
        <f t="shared" si="94"/>
        <v>0.1111111111111111</v>
      </c>
      <c r="AQ176" s="15">
        <f t="shared" si="95"/>
        <v>0</v>
      </c>
      <c r="AR176" s="15">
        <f t="shared" si="96"/>
        <v>0</v>
      </c>
      <c r="AZ176" s="15">
        <f t="shared" si="97"/>
        <v>0</v>
      </c>
      <c r="BA176" s="15">
        <f t="shared" si="98"/>
        <v>0</v>
      </c>
      <c r="BB176" s="15">
        <f>$AJ176</f>
        <v>0.1111111111111111</v>
      </c>
      <c r="BC176" s="15">
        <v>3.75</v>
      </c>
      <c r="BD176" s="15">
        <v>3.6666666666666665</v>
      </c>
      <c r="BE176" s="15">
        <v>4</v>
      </c>
      <c r="BF176" s="15">
        <v>4.5</v>
      </c>
      <c r="BG176" s="15">
        <v>4</v>
      </c>
      <c r="BH176" s="15">
        <v>3.9833333333333329</v>
      </c>
      <c r="BI176" s="15">
        <v>3</v>
      </c>
      <c r="BJ176" s="15">
        <v>5</v>
      </c>
      <c r="BK176" s="15">
        <f t="shared" si="99"/>
        <v>0</v>
      </c>
      <c r="BL176" s="15">
        <f t="shared" si="100"/>
        <v>0</v>
      </c>
      <c r="BM176" s="15">
        <f t="shared" si="101"/>
        <v>0</v>
      </c>
      <c r="BN176" s="15" t="s">
        <v>1007</v>
      </c>
      <c r="BO176" s="15">
        <f t="shared" si="102"/>
        <v>0</v>
      </c>
      <c r="BP176" s="15">
        <f t="shared" si="103"/>
        <v>0</v>
      </c>
      <c r="BQ176" s="15">
        <f t="shared" si="104"/>
        <v>0</v>
      </c>
      <c r="BR176" s="15">
        <f t="shared" si="105"/>
        <v>0</v>
      </c>
      <c r="BU176" s="15">
        <f t="shared" si="106"/>
        <v>0</v>
      </c>
      <c r="BV176" s="15">
        <f t="shared" si="107"/>
        <v>0</v>
      </c>
      <c r="BW176" s="15">
        <f t="shared" si="108"/>
        <v>0</v>
      </c>
      <c r="BX176" s="15">
        <f t="shared" si="109"/>
        <v>0</v>
      </c>
      <c r="BY176" s="15" t="s">
        <v>1007</v>
      </c>
      <c r="BZ176" s="15" t="s">
        <v>1007</v>
      </c>
      <c r="CA176" s="15" t="s">
        <v>1007</v>
      </c>
      <c r="CB176" s="15" t="s">
        <v>1007</v>
      </c>
      <c r="CC176" s="15" t="s">
        <v>1007</v>
      </c>
      <c r="CD176" s="166">
        <v>4.2</v>
      </c>
      <c r="CE176" s="166">
        <v>4</v>
      </c>
      <c r="CF176" s="166">
        <v>3.25</v>
      </c>
      <c r="CG176" s="166">
        <v>4.2</v>
      </c>
      <c r="CH176" s="166">
        <v>4.333333333333333</v>
      </c>
      <c r="CI176" s="166">
        <v>4</v>
      </c>
      <c r="CJ176" s="27">
        <f t="shared" si="83"/>
        <v>3.9972222222222218</v>
      </c>
      <c r="CK176" s="15">
        <f t="shared" si="110"/>
        <v>0.60000000000000009</v>
      </c>
      <c r="CL176" s="27">
        <f t="shared" si="111"/>
        <v>0.66666666666666652</v>
      </c>
      <c r="CM176" s="27">
        <f t="shared" si="112"/>
        <v>-0.25</v>
      </c>
      <c r="CN176" s="27">
        <f t="shared" si="113"/>
        <v>0.80000000000000027</v>
      </c>
      <c r="CO176" s="27">
        <f t="shared" si="114"/>
        <v>0.66666666666666652</v>
      </c>
      <c r="CP176" s="27">
        <f t="shared" si="115"/>
        <v>-0.25</v>
      </c>
      <c r="CQ176" s="27">
        <f t="shared" si="116"/>
        <v>0.37222222222222179</v>
      </c>
    </row>
    <row r="177" spans="1:95" x14ac:dyDescent="0.2">
      <c r="A177" s="15">
        <v>330</v>
      </c>
      <c r="B177" s="23">
        <v>1</v>
      </c>
      <c r="C177" s="15">
        <v>1</v>
      </c>
      <c r="D177" s="15">
        <f t="shared" si="84"/>
        <v>0</v>
      </c>
      <c r="E177" s="15">
        <f t="shared" si="118"/>
        <v>0</v>
      </c>
      <c r="F177" s="15">
        <f t="shared" si="119"/>
        <v>0</v>
      </c>
      <c r="G177" s="15">
        <f t="shared" si="120"/>
        <v>0</v>
      </c>
      <c r="H177" s="15">
        <f t="shared" si="121"/>
        <v>0</v>
      </c>
      <c r="I177" s="15">
        <v>1</v>
      </c>
      <c r="J177" s="15">
        <v>53</v>
      </c>
      <c r="K177" s="15">
        <v>5</v>
      </c>
      <c r="L177" s="15">
        <f t="shared" si="85"/>
        <v>0</v>
      </c>
      <c r="M177" s="15">
        <f t="shared" si="86"/>
        <v>0</v>
      </c>
      <c r="N177" s="15">
        <f t="shared" si="87"/>
        <v>0</v>
      </c>
      <c r="O177" s="15">
        <f t="shared" si="88"/>
        <v>0</v>
      </c>
      <c r="P177" s="15">
        <f t="shared" si="89"/>
        <v>0</v>
      </c>
      <c r="Q177" s="15">
        <v>1</v>
      </c>
      <c r="R177" s="15">
        <v>3</v>
      </c>
      <c r="S177" s="15">
        <v>5</v>
      </c>
      <c r="T177" s="15">
        <v>1</v>
      </c>
      <c r="U177" s="15">
        <v>0</v>
      </c>
      <c r="V177" s="15">
        <v>1</v>
      </c>
      <c r="W177" s="15">
        <v>50000</v>
      </c>
      <c r="X177" s="15">
        <v>0</v>
      </c>
      <c r="Y177" s="15">
        <v>0</v>
      </c>
      <c r="Z177" s="15">
        <f t="shared" si="117"/>
        <v>0</v>
      </c>
      <c r="AA177" s="15">
        <f t="shared" si="90"/>
        <v>0</v>
      </c>
      <c r="AB177" s="15">
        <f t="shared" si="91"/>
        <v>0</v>
      </c>
      <c r="AC177" s="159">
        <v>1</v>
      </c>
      <c r="AD177" s="159">
        <v>4</v>
      </c>
      <c r="AE177" s="159">
        <v>13</v>
      </c>
      <c r="AF177" s="15">
        <v>2700</v>
      </c>
      <c r="AG177" s="27">
        <v>675</v>
      </c>
      <c r="AH177" s="27">
        <f t="shared" si="92"/>
        <v>336.5</v>
      </c>
      <c r="AI177" s="27">
        <f t="shared" si="93"/>
        <v>1</v>
      </c>
      <c r="AJ177" s="27">
        <f t="shared" si="94"/>
        <v>336.5</v>
      </c>
      <c r="AQ177" s="15">
        <f t="shared" si="95"/>
        <v>0</v>
      </c>
      <c r="AR177" s="15">
        <f t="shared" si="96"/>
        <v>0</v>
      </c>
      <c r="AZ177" s="15">
        <f t="shared" si="97"/>
        <v>0</v>
      </c>
      <c r="BA177" s="15">
        <f t="shared" si="98"/>
        <v>0</v>
      </c>
      <c r="BC177" s="15">
        <v>3.75</v>
      </c>
      <c r="BD177" s="15">
        <v>3.6666666666666665</v>
      </c>
      <c r="BE177" s="15">
        <v>4</v>
      </c>
      <c r="BF177" s="15">
        <v>4.5</v>
      </c>
      <c r="BG177" s="15">
        <v>4</v>
      </c>
      <c r="BH177" s="15">
        <v>3.9833333333333329</v>
      </c>
      <c r="BI177" s="15">
        <v>3</v>
      </c>
      <c r="BJ177" s="15">
        <v>5</v>
      </c>
      <c r="BK177" s="15">
        <f t="shared" si="99"/>
        <v>0</v>
      </c>
      <c r="BL177" s="15">
        <f t="shared" si="100"/>
        <v>0</v>
      </c>
      <c r="BM177" s="15">
        <f t="shared" si="101"/>
        <v>0</v>
      </c>
      <c r="BN177" s="15" t="s">
        <v>1007</v>
      </c>
      <c r="BO177" s="15">
        <f t="shared" si="102"/>
        <v>0</v>
      </c>
      <c r="BP177" s="15">
        <f t="shared" si="103"/>
        <v>0</v>
      </c>
      <c r="BQ177" s="15">
        <f t="shared" si="104"/>
        <v>0</v>
      </c>
      <c r="BR177" s="15">
        <f t="shared" si="105"/>
        <v>0</v>
      </c>
      <c r="BU177" s="15">
        <f t="shared" si="106"/>
        <v>0</v>
      </c>
      <c r="BV177" s="15">
        <f t="shared" si="107"/>
        <v>0</v>
      </c>
      <c r="BW177" s="15">
        <f t="shared" si="108"/>
        <v>0</v>
      </c>
      <c r="BX177" s="15">
        <f t="shared" si="109"/>
        <v>0</v>
      </c>
      <c r="BY177" s="15" t="s">
        <v>1007</v>
      </c>
      <c r="BZ177" s="15" t="s">
        <v>1007</v>
      </c>
      <c r="CA177" s="15" t="s">
        <v>1007</v>
      </c>
      <c r="CB177" s="15" t="s">
        <v>1007</v>
      </c>
      <c r="CC177" s="15" t="s">
        <v>1007</v>
      </c>
      <c r="CD177" s="166">
        <v>3.6</v>
      </c>
      <c r="CE177" s="166">
        <v>3.3333333333333335</v>
      </c>
      <c r="CF177" s="166">
        <v>3.5</v>
      </c>
      <c r="CG177" s="166">
        <v>3.4</v>
      </c>
      <c r="CH177" s="166">
        <v>3.6666666666666665</v>
      </c>
      <c r="CI177" s="166">
        <v>4.25</v>
      </c>
      <c r="CJ177" s="27">
        <f t="shared" si="83"/>
        <v>3.625</v>
      </c>
      <c r="CK177" s="15">
        <f t="shared" si="110"/>
        <v>-0.80000000000000027</v>
      </c>
      <c r="CL177" s="15">
        <f t="shared" si="111"/>
        <v>-0.33333333333333304</v>
      </c>
      <c r="CM177" s="15">
        <f t="shared" si="112"/>
        <v>-0.75</v>
      </c>
      <c r="CN177" s="15">
        <f t="shared" si="113"/>
        <v>-0.39999999999999991</v>
      </c>
      <c r="CO177" s="15">
        <f t="shared" si="114"/>
        <v>-0.33333333333333348</v>
      </c>
      <c r="CP177" s="15">
        <f t="shared" si="115"/>
        <v>0</v>
      </c>
      <c r="CQ177" s="15">
        <f t="shared" si="116"/>
        <v>-0.43611111111111089</v>
      </c>
    </row>
    <row r="178" spans="1:95" x14ac:dyDescent="0.2">
      <c r="A178" s="15">
        <v>343</v>
      </c>
      <c r="B178" s="23">
        <v>0</v>
      </c>
      <c r="C178" s="15">
        <v>5</v>
      </c>
      <c r="D178" s="15">
        <f t="shared" si="84"/>
        <v>0</v>
      </c>
      <c r="E178" s="15">
        <f t="shared" si="118"/>
        <v>0</v>
      </c>
      <c r="F178" s="15">
        <f t="shared" si="119"/>
        <v>0</v>
      </c>
      <c r="G178" s="15">
        <f t="shared" si="120"/>
        <v>1</v>
      </c>
      <c r="H178" s="15">
        <f t="shared" si="121"/>
        <v>0</v>
      </c>
      <c r="I178" s="15">
        <v>1</v>
      </c>
      <c r="J178" s="15">
        <v>53</v>
      </c>
      <c r="K178" s="15">
        <v>5</v>
      </c>
      <c r="L178" s="15">
        <f t="shared" si="85"/>
        <v>0</v>
      </c>
      <c r="M178" s="15">
        <f t="shared" si="86"/>
        <v>0</v>
      </c>
      <c r="N178" s="15">
        <f t="shared" si="87"/>
        <v>0</v>
      </c>
      <c r="O178" s="15">
        <f t="shared" si="88"/>
        <v>0</v>
      </c>
      <c r="P178" s="15">
        <f t="shared" si="89"/>
        <v>0</v>
      </c>
      <c r="Q178" s="15">
        <v>2</v>
      </c>
      <c r="R178" s="15">
        <v>4</v>
      </c>
      <c r="S178" s="15">
        <v>22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1</v>
      </c>
      <c r="Z178" s="15">
        <f t="shared" si="117"/>
        <v>0</v>
      </c>
      <c r="AA178" s="15">
        <f t="shared" si="90"/>
        <v>0</v>
      </c>
      <c r="AB178" s="15">
        <f t="shared" si="91"/>
        <v>1</v>
      </c>
      <c r="AC178" s="15">
        <v>9</v>
      </c>
      <c r="AD178" s="15">
        <v>10</v>
      </c>
      <c r="AE178" s="15">
        <v>1000</v>
      </c>
      <c r="AF178" s="15">
        <v>20</v>
      </c>
      <c r="AG178" s="27">
        <v>2</v>
      </c>
      <c r="AH178" s="27">
        <f t="shared" si="92"/>
        <v>0.11111111111111108</v>
      </c>
      <c r="AI178" s="27">
        <f t="shared" si="93"/>
        <v>1</v>
      </c>
      <c r="AJ178" s="27">
        <f t="shared" si="94"/>
        <v>0.11111111111111108</v>
      </c>
      <c r="AQ178" s="15">
        <f t="shared" si="95"/>
        <v>0</v>
      </c>
      <c r="AR178" s="15">
        <f t="shared" si="96"/>
        <v>0</v>
      </c>
      <c r="AZ178" s="15">
        <f t="shared" si="97"/>
        <v>0</v>
      </c>
      <c r="BA178" s="15">
        <f t="shared" si="98"/>
        <v>0</v>
      </c>
      <c r="BB178" s="15">
        <f>$AJ178</f>
        <v>0.11111111111111108</v>
      </c>
      <c r="BC178" s="15">
        <v>1.5</v>
      </c>
      <c r="BD178" s="15">
        <v>2.3333333333333335</v>
      </c>
      <c r="BE178" s="15">
        <v>1.6666666666666667</v>
      </c>
      <c r="BF178" s="15">
        <v>1.5</v>
      </c>
      <c r="BG178" s="15">
        <v>3</v>
      </c>
      <c r="BH178" s="15">
        <v>2</v>
      </c>
      <c r="BI178" s="15">
        <v>1</v>
      </c>
      <c r="BJ178" s="15">
        <v>5</v>
      </c>
      <c r="BK178" s="15">
        <f t="shared" si="99"/>
        <v>0</v>
      </c>
      <c r="BL178" s="15">
        <f t="shared" si="100"/>
        <v>0</v>
      </c>
      <c r="BM178" s="15">
        <f t="shared" si="101"/>
        <v>0</v>
      </c>
      <c r="BN178" s="15" t="s">
        <v>1007</v>
      </c>
      <c r="BO178" s="15">
        <f t="shared" si="102"/>
        <v>0</v>
      </c>
      <c r="BP178" s="15">
        <f t="shared" si="103"/>
        <v>0</v>
      </c>
      <c r="BQ178" s="15">
        <f t="shared" si="104"/>
        <v>0</v>
      </c>
      <c r="BR178" s="15">
        <f t="shared" si="105"/>
        <v>0</v>
      </c>
      <c r="BU178" s="15">
        <f t="shared" si="106"/>
        <v>0</v>
      </c>
      <c r="BV178" s="15">
        <f t="shared" si="107"/>
        <v>0</v>
      </c>
      <c r="BW178" s="15">
        <f t="shared" si="108"/>
        <v>0</v>
      </c>
      <c r="BX178" s="15">
        <f t="shared" si="109"/>
        <v>0</v>
      </c>
      <c r="BY178" s="15" t="s">
        <v>1007</v>
      </c>
      <c r="BZ178" s="15" t="s">
        <v>1007</v>
      </c>
      <c r="CA178" s="15" t="s">
        <v>1007</v>
      </c>
      <c r="CB178" s="15" t="s">
        <v>1007</v>
      </c>
      <c r="CC178" s="15" t="s">
        <v>1007</v>
      </c>
      <c r="CD178" s="166">
        <v>4.4000000000000004</v>
      </c>
      <c r="CE178" s="166">
        <v>3.6666666666666665</v>
      </c>
      <c r="CF178" s="166">
        <v>4.25</v>
      </c>
      <c r="CG178" s="166">
        <v>3.8</v>
      </c>
      <c r="CH178" s="166">
        <v>4</v>
      </c>
      <c r="CI178" s="166">
        <v>4.25</v>
      </c>
      <c r="CJ178" s="27">
        <f t="shared" si="83"/>
        <v>4.0611111111111109</v>
      </c>
      <c r="CK178" s="15">
        <f t="shared" si="110"/>
        <v>1.4000000000000004</v>
      </c>
      <c r="CL178" s="27">
        <f t="shared" si="111"/>
        <v>0.66666666666666652</v>
      </c>
      <c r="CM178" s="27">
        <f t="shared" si="112"/>
        <v>1.25</v>
      </c>
      <c r="CN178" s="27">
        <f t="shared" si="113"/>
        <v>0.79999999999999982</v>
      </c>
      <c r="CO178" s="27">
        <f t="shared" si="114"/>
        <v>0</v>
      </c>
      <c r="CP178" s="27">
        <f t="shared" si="115"/>
        <v>1.25</v>
      </c>
      <c r="CQ178" s="27">
        <f t="shared" si="116"/>
        <v>0.89444444444444438</v>
      </c>
    </row>
    <row r="179" spans="1:95" x14ac:dyDescent="0.2">
      <c r="A179" s="15">
        <v>343</v>
      </c>
      <c r="B179" s="23">
        <v>0</v>
      </c>
      <c r="C179" s="15">
        <v>5</v>
      </c>
      <c r="D179" s="15">
        <f t="shared" si="84"/>
        <v>0</v>
      </c>
      <c r="E179" s="15">
        <f t="shared" si="118"/>
        <v>0</v>
      </c>
      <c r="F179" s="15">
        <f t="shared" si="119"/>
        <v>0</v>
      </c>
      <c r="G179" s="15">
        <f t="shared" si="120"/>
        <v>1</v>
      </c>
      <c r="H179" s="15">
        <f t="shared" si="121"/>
        <v>0</v>
      </c>
      <c r="I179" s="15">
        <v>1</v>
      </c>
      <c r="J179" s="15">
        <v>53</v>
      </c>
      <c r="K179" s="15">
        <v>5</v>
      </c>
      <c r="L179" s="15">
        <f t="shared" si="85"/>
        <v>0</v>
      </c>
      <c r="M179" s="15">
        <f t="shared" si="86"/>
        <v>0</v>
      </c>
      <c r="N179" s="15">
        <f t="shared" si="87"/>
        <v>0</v>
      </c>
      <c r="O179" s="15">
        <f t="shared" si="88"/>
        <v>0</v>
      </c>
      <c r="P179" s="15">
        <f t="shared" si="89"/>
        <v>0</v>
      </c>
      <c r="Q179" s="15">
        <v>2</v>
      </c>
      <c r="R179" s="15">
        <v>4</v>
      </c>
      <c r="S179" s="15">
        <v>22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</v>
      </c>
      <c r="Z179" s="15">
        <f t="shared" si="117"/>
        <v>0</v>
      </c>
      <c r="AA179" s="15">
        <f t="shared" si="90"/>
        <v>0</v>
      </c>
      <c r="AB179" s="15">
        <f t="shared" si="91"/>
        <v>1</v>
      </c>
      <c r="AC179" s="159">
        <v>9</v>
      </c>
      <c r="AD179" s="159">
        <v>10</v>
      </c>
      <c r="AE179" s="159">
        <v>1300</v>
      </c>
      <c r="AF179" s="15">
        <v>18</v>
      </c>
      <c r="AG179" s="27">
        <v>1.8</v>
      </c>
      <c r="AH179" s="27">
        <f t="shared" si="92"/>
        <v>-0.98690909090909085</v>
      </c>
      <c r="AI179" s="27">
        <f t="shared" si="93"/>
        <v>1</v>
      </c>
      <c r="AJ179" s="27">
        <f t="shared" si="94"/>
        <v>-0.98690909090909085</v>
      </c>
      <c r="AQ179" s="15">
        <f t="shared" si="95"/>
        <v>0</v>
      </c>
      <c r="AR179" s="15">
        <f t="shared" si="96"/>
        <v>0</v>
      </c>
      <c r="AZ179" s="15">
        <f t="shared" si="97"/>
        <v>0</v>
      </c>
      <c r="BA179" s="15">
        <f t="shared" si="98"/>
        <v>0</v>
      </c>
      <c r="BC179" s="15">
        <v>1.5</v>
      </c>
      <c r="BD179" s="15">
        <v>2.3333333333333335</v>
      </c>
      <c r="BE179" s="15">
        <v>1.6666666666666667</v>
      </c>
      <c r="BF179" s="15">
        <v>1.5</v>
      </c>
      <c r="BG179" s="15">
        <v>3</v>
      </c>
      <c r="BH179" s="15">
        <v>2</v>
      </c>
      <c r="BI179" s="15">
        <v>1</v>
      </c>
      <c r="BJ179" s="15">
        <v>5</v>
      </c>
      <c r="BK179" s="15">
        <f t="shared" si="99"/>
        <v>0</v>
      </c>
      <c r="BL179" s="15">
        <f t="shared" si="100"/>
        <v>0</v>
      </c>
      <c r="BM179" s="15">
        <f t="shared" si="101"/>
        <v>0</v>
      </c>
      <c r="BN179" s="15" t="s">
        <v>1007</v>
      </c>
      <c r="BO179" s="15">
        <f t="shared" si="102"/>
        <v>0</v>
      </c>
      <c r="BP179" s="15">
        <f t="shared" si="103"/>
        <v>0</v>
      </c>
      <c r="BQ179" s="15">
        <f t="shared" si="104"/>
        <v>0</v>
      </c>
      <c r="BR179" s="15">
        <f t="shared" si="105"/>
        <v>0</v>
      </c>
      <c r="BU179" s="15">
        <f t="shared" si="106"/>
        <v>0</v>
      </c>
      <c r="BV179" s="15">
        <f t="shared" si="107"/>
        <v>0</v>
      </c>
      <c r="BW179" s="15">
        <f t="shared" si="108"/>
        <v>0</v>
      </c>
      <c r="BX179" s="15">
        <f t="shared" si="109"/>
        <v>0</v>
      </c>
      <c r="BY179" s="15" t="s">
        <v>1007</v>
      </c>
      <c r="BZ179" s="15" t="s">
        <v>1007</v>
      </c>
      <c r="CA179" s="15" t="s">
        <v>1007</v>
      </c>
      <c r="CB179" s="15" t="s">
        <v>1007</v>
      </c>
      <c r="CC179" s="15" t="s">
        <v>1007</v>
      </c>
      <c r="CD179" s="166">
        <v>3</v>
      </c>
      <c r="CE179" s="166">
        <v>3</v>
      </c>
      <c r="CF179" s="166">
        <v>3</v>
      </c>
      <c r="CG179" s="166">
        <v>3</v>
      </c>
      <c r="CH179" s="166">
        <v>4</v>
      </c>
      <c r="CI179" s="166">
        <v>3</v>
      </c>
      <c r="CJ179" s="27">
        <f t="shared" si="83"/>
        <v>3.1666666666666665</v>
      </c>
      <c r="CK179" s="15">
        <f t="shared" si="110"/>
        <v>0.39999999999999991</v>
      </c>
      <c r="CL179" s="15">
        <f t="shared" si="111"/>
        <v>-0.66666666666666652</v>
      </c>
      <c r="CM179" s="15">
        <f t="shared" si="112"/>
        <v>-1.5</v>
      </c>
      <c r="CN179" s="15">
        <f t="shared" si="113"/>
        <v>0</v>
      </c>
      <c r="CO179" s="15">
        <f t="shared" si="114"/>
        <v>3</v>
      </c>
      <c r="CP179" s="15">
        <f t="shared" si="115"/>
        <v>2</v>
      </c>
      <c r="CQ179" s="15">
        <f t="shared" si="116"/>
        <v>0.53888888888888875</v>
      </c>
    </row>
    <row r="180" spans="1:95" x14ac:dyDescent="0.2">
      <c r="A180" s="15">
        <v>401</v>
      </c>
      <c r="B180" s="23">
        <v>0</v>
      </c>
      <c r="C180" s="15">
        <v>6</v>
      </c>
      <c r="D180" s="15">
        <f t="shared" si="84"/>
        <v>0</v>
      </c>
      <c r="E180" s="15">
        <f t="shared" si="118"/>
        <v>0</v>
      </c>
      <c r="F180" s="15">
        <f t="shared" si="119"/>
        <v>0</v>
      </c>
      <c r="G180" s="15">
        <f t="shared" si="120"/>
        <v>0</v>
      </c>
      <c r="H180" s="15">
        <f t="shared" si="121"/>
        <v>1</v>
      </c>
      <c r="I180" s="15">
        <v>1</v>
      </c>
      <c r="J180" s="15">
        <v>76</v>
      </c>
      <c r="K180" s="15">
        <v>1</v>
      </c>
      <c r="L180" s="15">
        <f t="shared" si="85"/>
        <v>0</v>
      </c>
      <c r="M180" s="15">
        <f t="shared" si="86"/>
        <v>1</v>
      </c>
      <c r="N180" s="15">
        <f t="shared" si="87"/>
        <v>0</v>
      </c>
      <c r="O180" s="15">
        <f t="shared" si="88"/>
        <v>0</v>
      </c>
      <c r="P180" s="15">
        <f t="shared" si="89"/>
        <v>0</v>
      </c>
      <c r="Q180" s="15">
        <v>1</v>
      </c>
      <c r="R180" s="15">
        <v>6</v>
      </c>
      <c r="S180" s="15">
        <v>40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1</v>
      </c>
      <c r="Z180" s="15">
        <f t="shared" si="117"/>
        <v>0</v>
      </c>
      <c r="AA180" s="15">
        <f t="shared" si="90"/>
        <v>0</v>
      </c>
      <c r="AB180" s="15">
        <f t="shared" si="91"/>
        <v>1</v>
      </c>
      <c r="AC180" s="15">
        <v>7</v>
      </c>
      <c r="AD180" s="15">
        <v>10</v>
      </c>
      <c r="AE180" s="15">
        <v>21.5</v>
      </c>
      <c r="AF180" s="15">
        <v>1375</v>
      </c>
      <c r="AG180" s="27">
        <v>137.5</v>
      </c>
      <c r="AH180" s="27">
        <f t="shared" si="92"/>
        <v>0</v>
      </c>
      <c r="AI180" s="27">
        <f t="shared" si="93"/>
        <v>1</v>
      </c>
      <c r="AJ180" s="27">
        <f t="shared" si="94"/>
        <v>0</v>
      </c>
      <c r="AQ180" s="15">
        <f t="shared" si="95"/>
        <v>0</v>
      </c>
      <c r="AR180" s="15">
        <f t="shared" si="96"/>
        <v>0</v>
      </c>
      <c r="AZ180" s="15">
        <f t="shared" si="97"/>
        <v>0</v>
      </c>
      <c r="BA180" s="15">
        <f t="shared" si="98"/>
        <v>0</v>
      </c>
      <c r="BB180" s="15">
        <f>$AJ180</f>
        <v>0</v>
      </c>
      <c r="BC180" s="15">
        <v>1</v>
      </c>
      <c r="BD180" s="15">
        <v>2.3333333333333335</v>
      </c>
      <c r="BE180" s="15">
        <v>1</v>
      </c>
      <c r="BF180" s="15">
        <v>3.5</v>
      </c>
      <c r="BG180" s="15">
        <v>1</v>
      </c>
      <c r="BH180" s="15">
        <v>1.7666666666666668</v>
      </c>
      <c r="BI180" s="15">
        <v>5</v>
      </c>
      <c r="BJ180" s="15">
        <v>2</v>
      </c>
      <c r="BK180" s="15">
        <f t="shared" si="99"/>
        <v>1</v>
      </c>
      <c r="BL180" s="15">
        <f t="shared" si="100"/>
        <v>0</v>
      </c>
      <c r="BM180" s="15">
        <f t="shared" si="101"/>
        <v>0</v>
      </c>
      <c r="BN180" s="15">
        <v>1</v>
      </c>
      <c r="BO180" s="15">
        <f t="shared" si="102"/>
        <v>0</v>
      </c>
      <c r="BP180" s="15">
        <f t="shared" si="103"/>
        <v>0</v>
      </c>
      <c r="BQ180" s="15">
        <f t="shared" si="104"/>
        <v>0</v>
      </c>
      <c r="BR180" s="15">
        <f t="shared" si="105"/>
        <v>0</v>
      </c>
      <c r="BS180" s="15">
        <v>4</v>
      </c>
      <c r="BT180" s="15">
        <v>1</v>
      </c>
      <c r="BU180" s="15">
        <f t="shared" si="106"/>
        <v>0</v>
      </c>
      <c r="BV180" s="15">
        <f t="shared" si="107"/>
        <v>0</v>
      </c>
      <c r="BW180" s="15">
        <f t="shared" si="108"/>
        <v>0</v>
      </c>
      <c r="BX180" s="15">
        <f t="shared" si="109"/>
        <v>0</v>
      </c>
      <c r="BY180" s="15">
        <v>1</v>
      </c>
      <c r="BZ180" s="15">
        <v>1</v>
      </c>
      <c r="CA180" s="15">
        <v>1</v>
      </c>
      <c r="CB180" s="15">
        <v>1</v>
      </c>
      <c r="CC180" s="15">
        <v>1</v>
      </c>
      <c r="CD180" s="27">
        <v>2.6</v>
      </c>
      <c r="CE180" s="27">
        <v>3.6666666666666665</v>
      </c>
      <c r="CF180" s="27">
        <v>4.5</v>
      </c>
      <c r="CG180" s="27">
        <v>3</v>
      </c>
      <c r="CH180" s="27">
        <v>1</v>
      </c>
      <c r="CI180" s="27">
        <v>1</v>
      </c>
      <c r="CJ180" s="27">
        <f t="shared" si="83"/>
        <v>2.6277777777777778</v>
      </c>
      <c r="CK180" s="15">
        <f t="shared" si="110"/>
        <v>0</v>
      </c>
      <c r="CL180" s="15">
        <f t="shared" si="111"/>
        <v>1.333333333333333</v>
      </c>
      <c r="CM180" s="15">
        <f t="shared" si="112"/>
        <v>0</v>
      </c>
      <c r="CN180" s="15">
        <f t="shared" si="113"/>
        <v>0</v>
      </c>
      <c r="CO180" s="15">
        <f t="shared" si="114"/>
        <v>0</v>
      </c>
      <c r="CP180" s="15">
        <f t="shared" si="115"/>
        <v>-1</v>
      </c>
      <c r="CQ180" s="15">
        <f t="shared" si="116"/>
        <v>5.5555555555555358E-2</v>
      </c>
    </row>
    <row r="181" spans="1:95" x14ac:dyDescent="0.2">
      <c r="A181" s="15">
        <v>401</v>
      </c>
      <c r="B181" s="23">
        <v>0</v>
      </c>
      <c r="C181" s="15">
        <v>6</v>
      </c>
      <c r="D181" s="15">
        <f t="shared" si="84"/>
        <v>0</v>
      </c>
      <c r="E181" s="15">
        <f t="shared" si="118"/>
        <v>0</v>
      </c>
      <c r="F181" s="15">
        <f t="shared" si="119"/>
        <v>0</v>
      </c>
      <c r="G181" s="15">
        <f t="shared" si="120"/>
        <v>0</v>
      </c>
      <c r="H181" s="15">
        <f t="shared" si="121"/>
        <v>1</v>
      </c>
      <c r="I181" s="15">
        <v>1</v>
      </c>
      <c r="J181" s="15">
        <v>76</v>
      </c>
      <c r="K181" s="15">
        <v>1</v>
      </c>
      <c r="L181" s="15">
        <f t="shared" si="85"/>
        <v>0</v>
      </c>
      <c r="M181" s="15">
        <f t="shared" si="86"/>
        <v>1</v>
      </c>
      <c r="N181" s="15">
        <f t="shared" si="87"/>
        <v>0</v>
      </c>
      <c r="O181" s="15">
        <f t="shared" si="88"/>
        <v>0</v>
      </c>
      <c r="P181" s="15">
        <f t="shared" si="89"/>
        <v>0</v>
      </c>
      <c r="Q181" s="15">
        <v>1</v>
      </c>
      <c r="R181" s="15">
        <v>6</v>
      </c>
      <c r="S181" s="15">
        <v>40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f t="shared" si="117"/>
        <v>0</v>
      </c>
      <c r="AA181" s="15">
        <f t="shared" si="90"/>
        <v>0</v>
      </c>
      <c r="AB181" s="15">
        <f t="shared" si="91"/>
        <v>1</v>
      </c>
      <c r="AC181" s="159">
        <v>7</v>
      </c>
      <c r="AD181" s="159">
        <v>10</v>
      </c>
      <c r="AE181" s="159">
        <v>21.5</v>
      </c>
      <c r="AF181" s="15">
        <v>1375</v>
      </c>
      <c r="AG181" s="27">
        <v>137.5</v>
      </c>
      <c r="AH181" s="27">
        <f t="shared" si="92"/>
        <v>-0.72499999999999998</v>
      </c>
      <c r="AI181" s="27">
        <f t="shared" si="93"/>
        <v>1</v>
      </c>
      <c r="AJ181" s="27">
        <f t="shared" si="94"/>
        <v>-0.72499999999999998</v>
      </c>
      <c r="AQ181" s="15">
        <f t="shared" si="95"/>
        <v>0</v>
      </c>
      <c r="AR181" s="15">
        <f t="shared" si="96"/>
        <v>0</v>
      </c>
      <c r="AZ181" s="15">
        <f t="shared" si="97"/>
        <v>0</v>
      </c>
      <c r="BA181" s="15">
        <f t="shared" si="98"/>
        <v>0</v>
      </c>
      <c r="BC181" s="15">
        <v>1</v>
      </c>
      <c r="BD181" s="15">
        <v>2.3333333333333335</v>
      </c>
      <c r="BE181" s="15">
        <v>1</v>
      </c>
      <c r="BF181" s="15">
        <v>3.5</v>
      </c>
      <c r="BG181" s="15">
        <v>1</v>
      </c>
      <c r="BH181" s="15">
        <v>1.7666666666666668</v>
      </c>
      <c r="BI181" s="15">
        <v>5</v>
      </c>
      <c r="BJ181" s="15">
        <v>2</v>
      </c>
      <c r="BK181" s="15">
        <f t="shared" si="99"/>
        <v>1</v>
      </c>
      <c r="BL181" s="15">
        <f t="shared" si="100"/>
        <v>0</v>
      </c>
      <c r="BM181" s="15">
        <f t="shared" si="101"/>
        <v>0</v>
      </c>
      <c r="BN181" s="15">
        <v>1</v>
      </c>
      <c r="BO181" s="15">
        <f t="shared" si="102"/>
        <v>0</v>
      </c>
      <c r="BP181" s="15">
        <f t="shared" si="103"/>
        <v>0</v>
      </c>
      <c r="BQ181" s="15">
        <f t="shared" si="104"/>
        <v>0</v>
      </c>
      <c r="BR181" s="15">
        <f t="shared" si="105"/>
        <v>0</v>
      </c>
      <c r="BS181" s="15">
        <v>4</v>
      </c>
      <c r="BT181" s="15">
        <v>1</v>
      </c>
      <c r="BU181" s="15">
        <f t="shared" si="106"/>
        <v>0</v>
      </c>
      <c r="BV181" s="15">
        <f t="shared" si="107"/>
        <v>0</v>
      </c>
      <c r="BW181" s="15">
        <f t="shared" si="108"/>
        <v>0</v>
      </c>
      <c r="BX181" s="15">
        <f t="shared" si="109"/>
        <v>0</v>
      </c>
      <c r="BY181" s="15">
        <v>1</v>
      </c>
      <c r="BZ181" s="15">
        <v>1</v>
      </c>
      <c r="CA181" s="15">
        <v>1</v>
      </c>
      <c r="CB181" s="15">
        <v>1</v>
      </c>
      <c r="CC181" s="15">
        <v>1</v>
      </c>
      <c r="CD181" s="27">
        <v>2.6</v>
      </c>
      <c r="CE181" s="27">
        <v>2.3333333333333335</v>
      </c>
      <c r="CF181" s="27">
        <v>4.5</v>
      </c>
      <c r="CG181" s="27">
        <v>3</v>
      </c>
      <c r="CH181" s="27">
        <v>1</v>
      </c>
      <c r="CI181" s="27">
        <v>2</v>
      </c>
      <c r="CJ181" s="27">
        <f t="shared" si="83"/>
        <v>2.5722222222222224</v>
      </c>
      <c r="CK181" s="15">
        <f t="shared" si="110"/>
        <v>-0.19999999999999973</v>
      </c>
      <c r="CL181" s="15">
        <f t="shared" si="111"/>
        <v>-1.333333333333333</v>
      </c>
      <c r="CM181" s="15">
        <f t="shared" si="112"/>
        <v>0</v>
      </c>
      <c r="CN181" s="15">
        <f t="shared" si="113"/>
        <v>1.2</v>
      </c>
      <c r="CO181" s="15">
        <f t="shared" si="114"/>
        <v>0</v>
      </c>
      <c r="CP181" s="15">
        <f t="shared" si="115"/>
        <v>0.25</v>
      </c>
      <c r="CQ181" s="15">
        <f t="shared" si="116"/>
        <v>-1.388888888888884E-2</v>
      </c>
    </row>
    <row r="182" spans="1:95" x14ac:dyDescent="0.2">
      <c r="A182" s="15">
        <v>402</v>
      </c>
      <c r="B182" s="23">
        <v>0</v>
      </c>
      <c r="C182" s="15">
        <v>6</v>
      </c>
      <c r="D182" s="15">
        <f t="shared" si="84"/>
        <v>0</v>
      </c>
      <c r="E182" s="15">
        <f t="shared" si="118"/>
        <v>0</v>
      </c>
      <c r="F182" s="15">
        <f t="shared" si="119"/>
        <v>0</v>
      </c>
      <c r="G182" s="15">
        <f t="shared" si="120"/>
        <v>0</v>
      </c>
      <c r="H182" s="15">
        <f t="shared" si="121"/>
        <v>1</v>
      </c>
      <c r="I182" s="15">
        <v>1</v>
      </c>
      <c r="J182" s="15">
        <v>58</v>
      </c>
      <c r="K182" s="15">
        <v>2</v>
      </c>
      <c r="L182" s="15">
        <f t="shared" si="85"/>
        <v>0</v>
      </c>
      <c r="M182" s="15">
        <f t="shared" si="86"/>
        <v>0</v>
      </c>
      <c r="N182" s="15">
        <f t="shared" si="87"/>
        <v>1</v>
      </c>
      <c r="O182" s="15">
        <f t="shared" si="88"/>
        <v>0</v>
      </c>
      <c r="P182" s="15">
        <f t="shared" si="89"/>
        <v>0</v>
      </c>
      <c r="Q182" s="15">
        <v>2</v>
      </c>
      <c r="R182" s="15">
        <v>2</v>
      </c>
      <c r="S182" s="15">
        <v>20</v>
      </c>
      <c r="T182" s="15">
        <v>0</v>
      </c>
      <c r="U182" s="15">
        <v>1</v>
      </c>
      <c r="V182" s="15">
        <v>0</v>
      </c>
      <c r="W182" s="15">
        <v>0</v>
      </c>
      <c r="X182" s="15">
        <v>1</v>
      </c>
      <c r="Y182" s="15">
        <v>1</v>
      </c>
      <c r="Z182" s="15">
        <f t="shared" si="117"/>
        <v>0</v>
      </c>
      <c r="AA182" s="15">
        <f t="shared" si="90"/>
        <v>0</v>
      </c>
      <c r="AB182" s="15">
        <f t="shared" si="91"/>
        <v>1</v>
      </c>
      <c r="AC182" s="15">
        <v>7</v>
      </c>
      <c r="AD182" s="15">
        <v>20</v>
      </c>
      <c r="AE182" s="15">
        <v>120</v>
      </c>
      <c r="AF182" s="15">
        <v>10000</v>
      </c>
      <c r="AG182" s="27">
        <v>500</v>
      </c>
      <c r="AH182" s="27">
        <f t="shared" si="92"/>
        <v>1</v>
      </c>
      <c r="AI182" s="27">
        <f t="shared" si="93"/>
        <v>1</v>
      </c>
      <c r="AJ182" s="27">
        <f t="shared" si="94"/>
        <v>1</v>
      </c>
      <c r="AQ182" s="15">
        <f t="shared" si="95"/>
        <v>0</v>
      </c>
      <c r="AR182" s="15">
        <f t="shared" si="96"/>
        <v>0</v>
      </c>
      <c r="AZ182" s="15">
        <f t="shared" si="97"/>
        <v>0</v>
      </c>
      <c r="BA182" s="15">
        <f t="shared" si="98"/>
        <v>0</v>
      </c>
      <c r="BB182" s="15">
        <f>$AJ182</f>
        <v>1</v>
      </c>
      <c r="BC182" s="15">
        <v>2</v>
      </c>
      <c r="BD182" s="15">
        <v>1.3333333333333333</v>
      </c>
      <c r="BE182" s="15">
        <v>2.3333333333333335</v>
      </c>
      <c r="BF182" s="15">
        <v>2.5</v>
      </c>
      <c r="BG182" s="15">
        <v>3</v>
      </c>
      <c r="BH182" s="15">
        <v>2.2333333333333334</v>
      </c>
      <c r="BI182" s="15">
        <v>3</v>
      </c>
      <c r="BJ182" s="15">
        <v>5</v>
      </c>
      <c r="BK182" s="15">
        <f t="shared" si="99"/>
        <v>0</v>
      </c>
      <c r="BL182" s="15">
        <f t="shared" si="100"/>
        <v>0</v>
      </c>
      <c r="BM182" s="15">
        <f t="shared" si="101"/>
        <v>0</v>
      </c>
      <c r="BN182" s="15" t="s">
        <v>1007</v>
      </c>
      <c r="BO182" s="15">
        <f t="shared" si="102"/>
        <v>0</v>
      </c>
      <c r="BP182" s="15">
        <f t="shared" si="103"/>
        <v>0</v>
      </c>
      <c r="BQ182" s="15">
        <f t="shared" si="104"/>
        <v>0</v>
      </c>
      <c r="BR182" s="15">
        <f t="shared" si="105"/>
        <v>0</v>
      </c>
      <c r="BU182" s="15">
        <f t="shared" si="106"/>
        <v>0</v>
      </c>
      <c r="BV182" s="15">
        <f t="shared" si="107"/>
        <v>0</v>
      </c>
      <c r="BW182" s="15">
        <f t="shared" si="108"/>
        <v>0</v>
      </c>
      <c r="BX182" s="15">
        <f t="shared" si="109"/>
        <v>0</v>
      </c>
      <c r="BY182" s="15" t="s">
        <v>1007</v>
      </c>
      <c r="BZ182" s="15" t="s">
        <v>1007</v>
      </c>
      <c r="CA182" s="15" t="s">
        <v>1007</v>
      </c>
      <c r="CB182" s="15" t="s">
        <v>1007</v>
      </c>
      <c r="CC182" s="15" t="s">
        <v>1007</v>
      </c>
      <c r="CD182" s="27">
        <v>2.8</v>
      </c>
      <c r="CE182" s="27">
        <v>3.6666666666666665</v>
      </c>
      <c r="CF182" s="27">
        <v>4.5</v>
      </c>
      <c r="CG182" s="27">
        <v>1.8</v>
      </c>
      <c r="CH182" s="27">
        <v>1</v>
      </c>
      <c r="CI182" s="27">
        <v>1.75</v>
      </c>
      <c r="CJ182" s="27">
        <f t="shared" si="83"/>
        <v>2.5861111111111112</v>
      </c>
      <c r="CK182" s="15">
        <f t="shared" si="110"/>
        <v>0</v>
      </c>
      <c r="CL182" s="15">
        <f t="shared" si="111"/>
        <v>0</v>
      </c>
      <c r="CM182" s="15">
        <f t="shared" si="112"/>
        <v>0</v>
      </c>
      <c r="CN182" s="15">
        <f t="shared" si="113"/>
        <v>0</v>
      </c>
      <c r="CO182" s="15">
        <f t="shared" si="114"/>
        <v>0</v>
      </c>
      <c r="CP182" s="15">
        <f t="shared" si="115"/>
        <v>0</v>
      </c>
      <c r="CQ182" s="15">
        <f t="shared" si="116"/>
        <v>0</v>
      </c>
    </row>
    <row r="183" spans="1:95" x14ac:dyDescent="0.2">
      <c r="A183" s="15">
        <v>402</v>
      </c>
      <c r="B183" s="23">
        <v>0</v>
      </c>
      <c r="C183" s="15">
        <v>6</v>
      </c>
      <c r="D183" s="15">
        <f t="shared" si="84"/>
        <v>0</v>
      </c>
      <c r="E183" s="15">
        <f t="shared" si="118"/>
        <v>0</v>
      </c>
      <c r="F183" s="15">
        <f t="shared" si="119"/>
        <v>0</v>
      </c>
      <c r="G183" s="15">
        <f t="shared" si="120"/>
        <v>0</v>
      </c>
      <c r="H183" s="15">
        <f t="shared" si="121"/>
        <v>1</v>
      </c>
      <c r="I183" s="15">
        <v>1</v>
      </c>
      <c r="J183" s="15">
        <v>58</v>
      </c>
      <c r="K183" s="15">
        <v>2</v>
      </c>
      <c r="L183" s="15">
        <f t="shared" si="85"/>
        <v>0</v>
      </c>
      <c r="M183" s="15">
        <f t="shared" si="86"/>
        <v>0</v>
      </c>
      <c r="N183" s="15">
        <f t="shared" si="87"/>
        <v>1</v>
      </c>
      <c r="O183" s="15">
        <f t="shared" si="88"/>
        <v>0</v>
      </c>
      <c r="P183" s="15">
        <f t="shared" si="89"/>
        <v>0</v>
      </c>
      <c r="Q183" s="15">
        <v>2</v>
      </c>
      <c r="R183" s="15">
        <v>2</v>
      </c>
      <c r="S183" s="15">
        <v>20</v>
      </c>
      <c r="T183" s="15">
        <v>0</v>
      </c>
      <c r="U183" s="15">
        <v>1</v>
      </c>
      <c r="V183" s="15">
        <v>0</v>
      </c>
      <c r="W183" s="15">
        <v>0</v>
      </c>
      <c r="X183" s="15">
        <v>1</v>
      </c>
      <c r="Y183" s="15">
        <v>0</v>
      </c>
      <c r="Z183" s="15">
        <f t="shared" si="117"/>
        <v>0</v>
      </c>
      <c r="AA183" s="15">
        <f t="shared" si="90"/>
        <v>0</v>
      </c>
      <c r="AB183" s="15">
        <f t="shared" si="91"/>
        <v>1</v>
      </c>
      <c r="AC183" s="159">
        <v>7</v>
      </c>
      <c r="AD183" s="159">
        <v>20</v>
      </c>
      <c r="AE183" s="159">
        <v>160</v>
      </c>
      <c r="AF183" s="15">
        <v>5000</v>
      </c>
      <c r="AG183" s="27">
        <v>250</v>
      </c>
      <c r="AH183" s="27">
        <f t="shared" si="92"/>
        <v>-0.921875</v>
      </c>
      <c r="AI183" s="27">
        <f t="shared" si="93"/>
        <v>1</v>
      </c>
      <c r="AJ183" s="27">
        <f t="shared" si="94"/>
        <v>-0.921875</v>
      </c>
      <c r="AQ183" s="15">
        <f t="shared" si="95"/>
        <v>0</v>
      </c>
      <c r="AR183" s="15">
        <f t="shared" si="96"/>
        <v>0</v>
      </c>
      <c r="AZ183" s="15">
        <f t="shared" si="97"/>
        <v>0</v>
      </c>
      <c r="BA183" s="15">
        <f t="shared" si="98"/>
        <v>0</v>
      </c>
      <c r="BC183" s="15">
        <v>2</v>
      </c>
      <c r="BD183" s="15">
        <v>1.3333333333333333</v>
      </c>
      <c r="BE183" s="15">
        <v>2.3333333333333335</v>
      </c>
      <c r="BF183" s="15">
        <v>2.5</v>
      </c>
      <c r="BG183" s="15">
        <v>3</v>
      </c>
      <c r="BH183" s="15">
        <v>2.2333333333333334</v>
      </c>
      <c r="BI183" s="15">
        <v>3</v>
      </c>
      <c r="BJ183" s="15">
        <v>5</v>
      </c>
      <c r="BK183" s="15">
        <f t="shared" si="99"/>
        <v>0</v>
      </c>
      <c r="BL183" s="15">
        <f t="shared" si="100"/>
        <v>0</v>
      </c>
      <c r="BM183" s="15">
        <f t="shared" si="101"/>
        <v>0</v>
      </c>
      <c r="BN183" s="15" t="s">
        <v>1007</v>
      </c>
      <c r="BO183" s="15">
        <f t="shared" si="102"/>
        <v>0</v>
      </c>
      <c r="BP183" s="15">
        <f t="shared" si="103"/>
        <v>0</v>
      </c>
      <c r="BQ183" s="15">
        <f t="shared" si="104"/>
        <v>0</v>
      </c>
      <c r="BR183" s="15">
        <f t="shared" si="105"/>
        <v>0</v>
      </c>
      <c r="BU183" s="15">
        <f t="shared" si="106"/>
        <v>0</v>
      </c>
      <c r="BV183" s="15">
        <f t="shared" si="107"/>
        <v>0</v>
      </c>
      <c r="BW183" s="15">
        <f t="shared" si="108"/>
        <v>0</v>
      </c>
      <c r="BX183" s="15">
        <f t="shared" si="109"/>
        <v>0</v>
      </c>
      <c r="BY183" s="15" t="s">
        <v>1007</v>
      </c>
      <c r="BZ183" s="15" t="s">
        <v>1007</v>
      </c>
      <c r="CA183" s="15" t="s">
        <v>1007</v>
      </c>
      <c r="CB183" s="15" t="s">
        <v>1007</v>
      </c>
      <c r="CC183" s="15" t="s">
        <v>1007</v>
      </c>
      <c r="CD183" s="27">
        <v>2.8</v>
      </c>
      <c r="CE183" s="27">
        <v>3.6666666666666665</v>
      </c>
      <c r="CF183" s="27">
        <v>4.5</v>
      </c>
      <c r="CG183" s="27">
        <v>1.8</v>
      </c>
      <c r="CH183" s="27">
        <v>1</v>
      </c>
      <c r="CI183" s="27">
        <v>1.75</v>
      </c>
      <c r="CJ183" s="27">
        <f t="shared" si="83"/>
        <v>2.5861111111111112</v>
      </c>
      <c r="CK183" s="15">
        <f t="shared" si="110"/>
        <v>-2.2000000000000002</v>
      </c>
      <c r="CL183" s="15">
        <f t="shared" si="111"/>
        <v>-0.33333333333333348</v>
      </c>
      <c r="CM183" s="15">
        <f t="shared" si="112"/>
        <v>-0.5</v>
      </c>
      <c r="CN183" s="15">
        <f t="shared" si="113"/>
        <v>-1.2</v>
      </c>
      <c r="CO183" s="15">
        <f t="shared" si="114"/>
        <v>-3</v>
      </c>
      <c r="CP183" s="15">
        <f t="shared" si="115"/>
        <v>-3.25</v>
      </c>
      <c r="CQ183" s="15">
        <f t="shared" si="116"/>
        <v>-1.7472222222222218</v>
      </c>
    </row>
    <row r="184" spans="1:95" x14ac:dyDescent="0.2">
      <c r="A184" s="15">
        <v>405</v>
      </c>
      <c r="B184" s="23">
        <v>0</v>
      </c>
      <c r="C184" s="15">
        <v>6</v>
      </c>
      <c r="D184" s="15">
        <f t="shared" si="84"/>
        <v>0</v>
      </c>
      <c r="E184" s="15">
        <f t="shared" si="118"/>
        <v>0</v>
      </c>
      <c r="F184" s="15">
        <f t="shared" si="119"/>
        <v>0</v>
      </c>
      <c r="G184" s="15">
        <f t="shared" si="120"/>
        <v>0</v>
      </c>
      <c r="H184" s="15">
        <f t="shared" si="121"/>
        <v>1</v>
      </c>
      <c r="I184" s="15">
        <v>1</v>
      </c>
      <c r="J184" s="15">
        <v>65</v>
      </c>
      <c r="K184" s="15">
        <v>3</v>
      </c>
      <c r="L184" s="15">
        <f t="shared" si="85"/>
        <v>0</v>
      </c>
      <c r="M184" s="15">
        <f t="shared" si="86"/>
        <v>0</v>
      </c>
      <c r="N184" s="15">
        <f t="shared" si="87"/>
        <v>0</v>
      </c>
      <c r="O184" s="15">
        <f t="shared" si="88"/>
        <v>1</v>
      </c>
      <c r="P184" s="15">
        <f t="shared" si="89"/>
        <v>0</v>
      </c>
      <c r="Q184" s="15">
        <v>2</v>
      </c>
      <c r="R184" s="15">
        <v>4</v>
      </c>
      <c r="S184" s="15">
        <v>30</v>
      </c>
      <c r="T184" s="15">
        <v>1</v>
      </c>
      <c r="U184" s="15">
        <v>1</v>
      </c>
      <c r="V184" s="15">
        <v>1</v>
      </c>
      <c r="W184" s="15" t="s">
        <v>1008</v>
      </c>
      <c r="X184" s="15">
        <v>1</v>
      </c>
      <c r="Y184" s="15">
        <v>1</v>
      </c>
      <c r="Z184" s="15">
        <f t="shared" si="117"/>
        <v>0</v>
      </c>
      <c r="AA184" s="15">
        <f t="shared" si="90"/>
        <v>1</v>
      </c>
      <c r="AB184" s="15">
        <f t="shared" si="91"/>
        <v>0</v>
      </c>
      <c r="AC184" s="15">
        <v>2</v>
      </c>
      <c r="AD184" s="15">
        <v>15</v>
      </c>
      <c r="AE184" s="15">
        <v>5</v>
      </c>
      <c r="AF184" s="15">
        <v>48000</v>
      </c>
      <c r="AG184" s="27">
        <v>3200</v>
      </c>
      <c r="AH184" s="27">
        <f t="shared" si="92"/>
        <v>0</v>
      </c>
      <c r="AI184" s="27">
        <f t="shared" si="93"/>
        <v>0.83333333333333337</v>
      </c>
      <c r="AJ184" s="27">
        <f t="shared" si="94"/>
        <v>0</v>
      </c>
      <c r="AK184" s="15">
        <v>8</v>
      </c>
      <c r="AL184" s="15">
        <v>3</v>
      </c>
      <c r="AM184" s="15">
        <v>35</v>
      </c>
      <c r="AN184" s="15">
        <v>54000</v>
      </c>
      <c r="AO184" s="15">
        <v>18000</v>
      </c>
      <c r="AP184" s="15">
        <f>($AO184-$AO185)/$AO185</f>
        <v>0</v>
      </c>
      <c r="AQ184" s="15">
        <f t="shared" si="95"/>
        <v>0.16666666666666666</v>
      </c>
      <c r="AR184" s="15">
        <f t="shared" si="96"/>
        <v>0</v>
      </c>
      <c r="AZ184" s="15">
        <f t="shared" si="97"/>
        <v>0</v>
      </c>
      <c r="BA184" s="15">
        <f t="shared" si="98"/>
        <v>0</v>
      </c>
      <c r="BB184" s="15">
        <f>$AJ184</f>
        <v>0</v>
      </c>
      <c r="BC184" s="15">
        <v>2.25</v>
      </c>
      <c r="BD184" s="15">
        <v>2.3333333333333335</v>
      </c>
      <c r="BE184" s="15">
        <v>1</v>
      </c>
      <c r="BF184" s="15">
        <v>4</v>
      </c>
      <c r="BG184" s="15">
        <v>2.5</v>
      </c>
      <c r="BH184" s="15">
        <v>2.416666666666667</v>
      </c>
      <c r="BI184" s="15">
        <v>3</v>
      </c>
      <c r="BJ184" s="15">
        <v>5</v>
      </c>
      <c r="BK184" s="15">
        <f t="shared" si="99"/>
        <v>0</v>
      </c>
      <c r="BL184" s="15">
        <f t="shared" si="100"/>
        <v>0</v>
      </c>
      <c r="BM184" s="15">
        <f t="shared" si="101"/>
        <v>0</v>
      </c>
      <c r="BN184" s="15" t="s">
        <v>1007</v>
      </c>
      <c r="BO184" s="15">
        <f t="shared" si="102"/>
        <v>0</v>
      </c>
      <c r="BP184" s="15">
        <f t="shared" si="103"/>
        <v>0</v>
      </c>
      <c r="BQ184" s="15">
        <f t="shared" si="104"/>
        <v>0</v>
      </c>
      <c r="BR184" s="15">
        <f t="shared" si="105"/>
        <v>0</v>
      </c>
      <c r="BU184" s="15">
        <f t="shared" si="106"/>
        <v>0</v>
      </c>
      <c r="BV184" s="15">
        <f t="shared" si="107"/>
        <v>0</v>
      </c>
      <c r="BW184" s="15">
        <f t="shared" si="108"/>
        <v>0</v>
      </c>
      <c r="BX184" s="15">
        <f t="shared" si="109"/>
        <v>0</v>
      </c>
      <c r="BY184" s="15" t="s">
        <v>1007</v>
      </c>
      <c r="BZ184" s="15" t="s">
        <v>1007</v>
      </c>
      <c r="CA184" s="15" t="s">
        <v>1007</v>
      </c>
      <c r="CB184" s="15" t="s">
        <v>1007</v>
      </c>
      <c r="CC184" s="15" t="s">
        <v>1007</v>
      </c>
      <c r="CD184" s="27">
        <v>5</v>
      </c>
      <c r="CE184" s="27">
        <v>4</v>
      </c>
      <c r="CF184" s="27">
        <v>5</v>
      </c>
      <c r="CG184" s="27">
        <v>3</v>
      </c>
      <c r="CH184" s="27">
        <v>4</v>
      </c>
      <c r="CI184" s="27">
        <v>5</v>
      </c>
      <c r="CJ184" s="27">
        <f t="shared" si="83"/>
        <v>4.333333333333333</v>
      </c>
      <c r="CK184" s="15">
        <f t="shared" si="110"/>
        <v>0</v>
      </c>
      <c r="CL184" s="15">
        <f t="shared" si="111"/>
        <v>0</v>
      </c>
      <c r="CM184" s="15">
        <f t="shared" si="112"/>
        <v>0</v>
      </c>
      <c r="CN184" s="15">
        <f t="shared" si="113"/>
        <v>0</v>
      </c>
      <c r="CO184" s="15">
        <f t="shared" si="114"/>
        <v>1</v>
      </c>
      <c r="CP184" s="15">
        <f t="shared" si="115"/>
        <v>0</v>
      </c>
      <c r="CQ184" s="15">
        <f t="shared" si="116"/>
        <v>0.16666666666666607</v>
      </c>
    </row>
    <row r="185" spans="1:95" x14ac:dyDescent="0.2">
      <c r="A185" s="15">
        <v>405</v>
      </c>
      <c r="B185" s="23">
        <v>0</v>
      </c>
      <c r="C185" s="15">
        <v>6</v>
      </c>
      <c r="D185" s="15">
        <f t="shared" si="84"/>
        <v>0</v>
      </c>
      <c r="E185" s="15">
        <f t="shared" si="118"/>
        <v>0</v>
      </c>
      <c r="F185" s="15">
        <f t="shared" si="119"/>
        <v>0</v>
      </c>
      <c r="G185" s="15">
        <f t="shared" si="120"/>
        <v>0</v>
      </c>
      <c r="H185" s="15">
        <f t="shared" si="121"/>
        <v>1</v>
      </c>
      <c r="I185" s="15">
        <v>1</v>
      </c>
      <c r="J185" s="15">
        <v>65</v>
      </c>
      <c r="K185" s="15">
        <v>3</v>
      </c>
      <c r="L185" s="15">
        <f t="shared" si="85"/>
        <v>0</v>
      </c>
      <c r="M185" s="15">
        <f t="shared" si="86"/>
        <v>0</v>
      </c>
      <c r="N185" s="15">
        <f t="shared" si="87"/>
        <v>0</v>
      </c>
      <c r="O185" s="15">
        <f t="shared" si="88"/>
        <v>1</v>
      </c>
      <c r="P185" s="15">
        <f t="shared" si="89"/>
        <v>0</v>
      </c>
      <c r="Q185" s="15">
        <v>2</v>
      </c>
      <c r="R185" s="15">
        <v>4</v>
      </c>
      <c r="S185" s="15">
        <v>30</v>
      </c>
      <c r="T185" s="15">
        <v>1</v>
      </c>
      <c r="U185" s="15">
        <v>1</v>
      </c>
      <c r="V185" s="15">
        <v>1</v>
      </c>
      <c r="W185" s="15" t="s">
        <v>1008</v>
      </c>
      <c r="X185" s="15">
        <v>1</v>
      </c>
      <c r="Y185" s="15">
        <v>0</v>
      </c>
      <c r="Z185" s="15">
        <f t="shared" si="117"/>
        <v>0</v>
      </c>
      <c r="AA185" s="15">
        <f t="shared" si="90"/>
        <v>1</v>
      </c>
      <c r="AB185" s="15">
        <f t="shared" si="91"/>
        <v>0</v>
      </c>
      <c r="AC185" s="159">
        <v>2</v>
      </c>
      <c r="AD185" s="159">
        <v>15</v>
      </c>
      <c r="AE185" s="159">
        <v>9</v>
      </c>
      <c r="AF185" s="15">
        <v>48000</v>
      </c>
      <c r="AG185" s="27">
        <v>3200</v>
      </c>
      <c r="AH185" s="27" t="e">
        <f t="shared" si="92"/>
        <v>#DIV/0!</v>
      </c>
      <c r="AI185" s="27">
        <f t="shared" si="93"/>
        <v>0.83333333333333337</v>
      </c>
      <c r="AJ185" s="27" t="e">
        <f t="shared" si="94"/>
        <v>#DIV/0!</v>
      </c>
      <c r="AK185" s="15">
        <v>8</v>
      </c>
      <c r="AL185" s="15">
        <v>3</v>
      </c>
      <c r="AM185" s="15">
        <v>20</v>
      </c>
      <c r="AN185" s="15">
        <v>54000</v>
      </c>
      <c r="AO185" s="15">
        <v>18000</v>
      </c>
      <c r="AP185" s="15">
        <f>($AO185-$AO186)/$AO186</f>
        <v>14</v>
      </c>
      <c r="AQ185" s="15">
        <f t="shared" si="95"/>
        <v>0.16666666666666666</v>
      </c>
      <c r="AR185" s="15">
        <f t="shared" si="96"/>
        <v>2.333333333333333</v>
      </c>
      <c r="AZ185" s="15">
        <f t="shared" si="97"/>
        <v>0</v>
      </c>
      <c r="BA185" s="15">
        <f t="shared" si="98"/>
        <v>0</v>
      </c>
      <c r="BC185" s="15">
        <v>2.25</v>
      </c>
      <c r="BD185" s="15">
        <v>2.3333333333333335</v>
      </c>
      <c r="BE185" s="15">
        <v>1</v>
      </c>
      <c r="BF185" s="15">
        <v>4</v>
      </c>
      <c r="BG185" s="15">
        <v>2.5</v>
      </c>
      <c r="BH185" s="15">
        <v>2.416666666666667</v>
      </c>
      <c r="BI185" s="15">
        <v>3</v>
      </c>
      <c r="BJ185" s="15">
        <v>5</v>
      </c>
      <c r="BK185" s="15">
        <f t="shared" si="99"/>
        <v>0</v>
      </c>
      <c r="BL185" s="15">
        <f t="shared" si="100"/>
        <v>0</v>
      </c>
      <c r="BM185" s="15">
        <f t="shared" si="101"/>
        <v>0</v>
      </c>
      <c r="BN185" s="15" t="s">
        <v>1007</v>
      </c>
      <c r="BO185" s="15">
        <f t="shared" si="102"/>
        <v>0</v>
      </c>
      <c r="BP185" s="15">
        <f t="shared" si="103"/>
        <v>0</v>
      </c>
      <c r="BQ185" s="15">
        <f t="shared" si="104"/>
        <v>0</v>
      </c>
      <c r="BR185" s="15">
        <f t="shared" si="105"/>
        <v>0</v>
      </c>
      <c r="BU185" s="15">
        <f t="shared" si="106"/>
        <v>0</v>
      </c>
      <c r="BV185" s="15">
        <f t="shared" si="107"/>
        <v>0</v>
      </c>
      <c r="BW185" s="15">
        <f t="shared" si="108"/>
        <v>0</v>
      </c>
      <c r="BX185" s="15">
        <f t="shared" si="109"/>
        <v>0</v>
      </c>
      <c r="BY185" s="15" t="s">
        <v>1007</v>
      </c>
      <c r="BZ185" s="15" t="s">
        <v>1007</v>
      </c>
      <c r="CA185" s="15" t="s">
        <v>1007</v>
      </c>
      <c r="CB185" s="15" t="s">
        <v>1007</v>
      </c>
      <c r="CC185" s="15" t="s">
        <v>1007</v>
      </c>
      <c r="CD185" s="27">
        <v>5</v>
      </c>
      <c r="CE185" s="27">
        <v>4</v>
      </c>
      <c r="CF185" s="27">
        <v>5</v>
      </c>
      <c r="CG185" s="27">
        <v>3</v>
      </c>
      <c r="CH185" s="27">
        <v>3</v>
      </c>
      <c r="CI185" s="27">
        <v>5</v>
      </c>
      <c r="CJ185" s="27">
        <f t="shared" si="83"/>
        <v>4.166666666666667</v>
      </c>
      <c r="CK185" s="15">
        <f t="shared" si="110"/>
        <v>0</v>
      </c>
      <c r="CL185" s="15">
        <f t="shared" si="111"/>
        <v>1</v>
      </c>
      <c r="CM185" s="15">
        <f t="shared" si="112"/>
        <v>1.25</v>
      </c>
      <c r="CN185" s="15">
        <f t="shared" si="113"/>
        <v>0</v>
      </c>
      <c r="CO185" s="15">
        <f t="shared" si="114"/>
        <v>0</v>
      </c>
      <c r="CP185" s="15">
        <f t="shared" si="115"/>
        <v>3</v>
      </c>
      <c r="CQ185" s="15">
        <f t="shared" si="116"/>
        <v>0.87500000000000044</v>
      </c>
    </row>
    <row r="186" spans="1:95" x14ac:dyDescent="0.2">
      <c r="A186" s="15">
        <v>406</v>
      </c>
      <c r="B186" s="23">
        <v>0</v>
      </c>
      <c r="C186" s="15">
        <v>6</v>
      </c>
      <c r="D186" s="15">
        <f t="shared" si="84"/>
        <v>0</v>
      </c>
      <c r="E186" s="15">
        <f t="shared" si="118"/>
        <v>0</v>
      </c>
      <c r="F186" s="15">
        <f t="shared" si="119"/>
        <v>0</v>
      </c>
      <c r="G186" s="15">
        <f t="shared" si="120"/>
        <v>0</v>
      </c>
      <c r="H186" s="15">
        <f t="shared" si="121"/>
        <v>1</v>
      </c>
      <c r="I186" s="15">
        <v>1</v>
      </c>
      <c r="J186" s="15">
        <v>66</v>
      </c>
      <c r="K186" s="15">
        <v>5</v>
      </c>
      <c r="L186" s="15">
        <f t="shared" si="85"/>
        <v>0</v>
      </c>
      <c r="M186" s="15">
        <f t="shared" si="86"/>
        <v>0</v>
      </c>
      <c r="N186" s="15">
        <f t="shared" si="87"/>
        <v>0</v>
      </c>
      <c r="O186" s="15">
        <f t="shared" si="88"/>
        <v>0</v>
      </c>
      <c r="P186" s="15">
        <f t="shared" si="89"/>
        <v>0</v>
      </c>
      <c r="Q186" s="15">
        <v>2</v>
      </c>
      <c r="R186" s="15">
        <v>4</v>
      </c>
      <c r="S186" s="15">
        <v>35</v>
      </c>
      <c r="T186" s="15">
        <v>1</v>
      </c>
      <c r="U186" s="15">
        <v>1</v>
      </c>
      <c r="V186" s="15">
        <v>1</v>
      </c>
      <c r="W186" s="15" t="s">
        <v>1008</v>
      </c>
      <c r="X186" s="15">
        <v>1</v>
      </c>
      <c r="Y186" s="15">
        <v>1</v>
      </c>
      <c r="Z186" s="15">
        <f t="shared" si="117"/>
        <v>0</v>
      </c>
      <c r="AA186" s="15">
        <f t="shared" si="90"/>
        <v>1</v>
      </c>
      <c r="AB186" s="15">
        <f t="shared" si="91"/>
        <v>0</v>
      </c>
      <c r="AC186" s="15">
        <v>2</v>
      </c>
      <c r="AD186" s="15">
        <v>10</v>
      </c>
      <c r="AE186" s="15">
        <v>0</v>
      </c>
      <c r="AF186" s="15">
        <v>0</v>
      </c>
      <c r="AG186" s="27">
        <v>0</v>
      </c>
      <c r="AH186" s="27">
        <v>0</v>
      </c>
      <c r="AI186" s="27">
        <f t="shared" si="93"/>
        <v>0.25</v>
      </c>
      <c r="AJ186" s="27">
        <f t="shared" si="94"/>
        <v>0</v>
      </c>
      <c r="AK186" s="15">
        <v>1</v>
      </c>
      <c r="AL186" s="15">
        <v>30</v>
      </c>
      <c r="AM186" s="15">
        <v>9</v>
      </c>
      <c r="AN186" s="15">
        <v>36000</v>
      </c>
      <c r="AO186" s="15">
        <v>1200</v>
      </c>
      <c r="AP186" s="15">
        <f>($AO186-$AO187)/$AO187</f>
        <v>0</v>
      </c>
      <c r="AQ186" s="15">
        <f t="shared" si="95"/>
        <v>0.75</v>
      </c>
      <c r="AR186" s="15">
        <f t="shared" si="96"/>
        <v>0</v>
      </c>
      <c r="AZ186" s="15">
        <f t="shared" si="97"/>
        <v>0</v>
      </c>
      <c r="BA186" s="15">
        <f t="shared" si="98"/>
        <v>0</v>
      </c>
      <c r="BB186" s="15">
        <f>$AJ186</f>
        <v>0</v>
      </c>
      <c r="BC186" s="15">
        <v>2</v>
      </c>
      <c r="BD186" s="15">
        <v>1.6666666666666667</v>
      </c>
      <c r="BE186" s="15">
        <v>1</v>
      </c>
      <c r="BF186" s="15">
        <v>1.5</v>
      </c>
      <c r="BG186" s="15">
        <v>4</v>
      </c>
      <c r="BH186" s="15">
        <v>2.0333333333333337</v>
      </c>
      <c r="BI186" s="15">
        <v>5</v>
      </c>
      <c r="BJ186" s="15">
        <v>5</v>
      </c>
      <c r="BK186" s="15">
        <f t="shared" si="99"/>
        <v>0</v>
      </c>
      <c r="BL186" s="15">
        <f t="shared" si="100"/>
        <v>0</v>
      </c>
      <c r="BM186" s="15">
        <f t="shared" si="101"/>
        <v>0</v>
      </c>
      <c r="BN186" s="15" t="s">
        <v>1007</v>
      </c>
      <c r="BO186" s="15">
        <f t="shared" si="102"/>
        <v>0</v>
      </c>
      <c r="BP186" s="15">
        <f t="shared" si="103"/>
        <v>0</v>
      </c>
      <c r="BQ186" s="15">
        <f t="shared" si="104"/>
        <v>0</v>
      </c>
      <c r="BR186" s="15">
        <f t="shared" si="105"/>
        <v>0</v>
      </c>
      <c r="BU186" s="15">
        <f t="shared" si="106"/>
        <v>0</v>
      </c>
      <c r="BV186" s="15">
        <f t="shared" si="107"/>
        <v>0</v>
      </c>
      <c r="BW186" s="15">
        <f t="shared" si="108"/>
        <v>0</v>
      </c>
      <c r="BX186" s="15">
        <f t="shared" si="109"/>
        <v>0</v>
      </c>
      <c r="BY186" s="15" t="s">
        <v>1007</v>
      </c>
      <c r="BZ186" s="15" t="s">
        <v>1007</v>
      </c>
      <c r="CA186" s="15" t="s">
        <v>1007</v>
      </c>
      <c r="CB186" s="15" t="s">
        <v>1007</v>
      </c>
      <c r="CC186" s="15" t="s">
        <v>1007</v>
      </c>
      <c r="CD186" s="27">
        <v>5</v>
      </c>
      <c r="CE186" s="27">
        <v>3</v>
      </c>
      <c r="CF186" s="27">
        <v>3.75</v>
      </c>
      <c r="CG186" s="27">
        <v>3</v>
      </c>
      <c r="CH186" s="27">
        <v>3</v>
      </c>
      <c r="CI186" s="27">
        <v>2</v>
      </c>
      <c r="CJ186" s="27">
        <f t="shared" si="83"/>
        <v>3.2916666666666665</v>
      </c>
      <c r="CK186" s="15">
        <f t="shared" si="110"/>
        <v>0</v>
      </c>
      <c r="CL186" s="15">
        <f t="shared" si="111"/>
        <v>0</v>
      </c>
      <c r="CM186" s="15">
        <f t="shared" si="112"/>
        <v>0</v>
      </c>
      <c r="CN186" s="15">
        <f t="shared" si="113"/>
        <v>0</v>
      </c>
      <c r="CO186" s="15">
        <f t="shared" si="114"/>
        <v>0</v>
      </c>
      <c r="CP186" s="15">
        <f t="shared" si="115"/>
        <v>0</v>
      </c>
      <c r="CQ186" s="15">
        <f t="shared" si="116"/>
        <v>0</v>
      </c>
    </row>
    <row r="187" spans="1:95" x14ac:dyDescent="0.2">
      <c r="A187" s="15">
        <v>406</v>
      </c>
      <c r="B187" s="23">
        <v>0</v>
      </c>
      <c r="C187" s="15">
        <v>6</v>
      </c>
      <c r="D187" s="15">
        <f t="shared" si="84"/>
        <v>0</v>
      </c>
      <c r="E187" s="15">
        <f t="shared" si="118"/>
        <v>0</v>
      </c>
      <c r="F187" s="15">
        <f t="shared" si="119"/>
        <v>0</v>
      </c>
      <c r="G187" s="15">
        <f t="shared" si="120"/>
        <v>0</v>
      </c>
      <c r="H187" s="15">
        <f t="shared" si="121"/>
        <v>1</v>
      </c>
      <c r="I187" s="15">
        <v>1</v>
      </c>
      <c r="J187" s="15">
        <v>66</v>
      </c>
      <c r="K187" s="15">
        <v>5</v>
      </c>
      <c r="L187" s="15">
        <f t="shared" si="85"/>
        <v>0</v>
      </c>
      <c r="M187" s="15">
        <f t="shared" si="86"/>
        <v>0</v>
      </c>
      <c r="N187" s="15">
        <f t="shared" si="87"/>
        <v>0</v>
      </c>
      <c r="O187" s="15">
        <f t="shared" si="88"/>
        <v>0</v>
      </c>
      <c r="P187" s="15">
        <f t="shared" si="89"/>
        <v>0</v>
      </c>
      <c r="Q187" s="15">
        <v>2</v>
      </c>
      <c r="R187" s="15">
        <v>4</v>
      </c>
      <c r="S187" s="15">
        <v>35</v>
      </c>
      <c r="T187" s="15">
        <v>1</v>
      </c>
      <c r="U187" s="15">
        <v>1</v>
      </c>
      <c r="V187" s="15">
        <v>1</v>
      </c>
      <c r="W187" s="15" t="s">
        <v>1008</v>
      </c>
      <c r="X187" s="15">
        <v>1</v>
      </c>
      <c r="Y187" s="15">
        <v>0</v>
      </c>
      <c r="Z187" s="15">
        <f t="shared" si="117"/>
        <v>0</v>
      </c>
      <c r="AA187" s="15">
        <f t="shared" si="90"/>
        <v>1</v>
      </c>
      <c r="AB187" s="15">
        <f t="shared" si="91"/>
        <v>0</v>
      </c>
      <c r="AC187" s="159">
        <v>2</v>
      </c>
      <c r="AD187" s="159">
        <v>10</v>
      </c>
      <c r="AE187" s="159">
        <v>0</v>
      </c>
      <c r="AF187" s="15">
        <v>0</v>
      </c>
      <c r="AG187" s="27">
        <v>0</v>
      </c>
      <c r="AH187" s="27">
        <f t="shared" si="92"/>
        <v>-1</v>
      </c>
      <c r="AI187" s="27">
        <f t="shared" si="93"/>
        <v>0.25</v>
      </c>
      <c r="AJ187" s="27">
        <f t="shared" si="94"/>
        <v>-0.25</v>
      </c>
      <c r="AK187" s="15">
        <v>1</v>
      </c>
      <c r="AL187" s="15">
        <v>30</v>
      </c>
      <c r="AM187" s="15">
        <v>7</v>
      </c>
      <c r="AN187" s="15">
        <v>36000</v>
      </c>
      <c r="AO187" s="15">
        <v>1200</v>
      </c>
      <c r="AQ187" s="15">
        <f t="shared" si="95"/>
        <v>0.75</v>
      </c>
      <c r="AR187" s="15">
        <f t="shared" si="96"/>
        <v>0</v>
      </c>
      <c r="AZ187" s="15">
        <f t="shared" si="97"/>
        <v>0</v>
      </c>
      <c r="BA187" s="15">
        <f t="shared" si="98"/>
        <v>0</v>
      </c>
      <c r="BC187" s="15">
        <v>2</v>
      </c>
      <c r="BD187" s="15">
        <v>1.6666666666666667</v>
      </c>
      <c r="BE187" s="15">
        <v>1</v>
      </c>
      <c r="BF187" s="15">
        <v>1.5</v>
      </c>
      <c r="BG187" s="15">
        <v>4</v>
      </c>
      <c r="BH187" s="15">
        <v>2.0333333333333337</v>
      </c>
      <c r="BI187" s="15">
        <v>5</v>
      </c>
      <c r="BJ187" s="15">
        <v>5</v>
      </c>
      <c r="BK187" s="15">
        <f t="shared" si="99"/>
        <v>0</v>
      </c>
      <c r="BL187" s="15">
        <f t="shared" si="100"/>
        <v>0</v>
      </c>
      <c r="BM187" s="15">
        <f t="shared" si="101"/>
        <v>0</v>
      </c>
      <c r="BN187" s="15" t="s">
        <v>1007</v>
      </c>
      <c r="BO187" s="15">
        <f t="shared" si="102"/>
        <v>0</v>
      </c>
      <c r="BP187" s="15">
        <f t="shared" si="103"/>
        <v>0</v>
      </c>
      <c r="BQ187" s="15">
        <f t="shared" si="104"/>
        <v>0</v>
      </c>
      <c r="BR187" s="15">
        <f t="shared" si="105"/>
        <v>0</v>
      </c>
      <c r="BU187" s="15">
        <f t="shared" si="106"/>
        <v>0</v>
      </c>
      <c r="BV187" s="15">
        <f t="shared" si="107"/>
        <v>0</v>
      </c>
      <c r="BW187" s="15">
        <f t="shared" si="108"/>
        <v>0</v>
      </c>
      <c r="BX187" s="15">
        <f t="shared" si="109"/>
        <v>0</v>
      </c>
      <c r="BY187" s="15" t="s">
        <v>1007</v>
      </c>
      <c r="BZ187" s="15" t="s">
        <v>1007</v>
      </c>
      <c r="CA187" s="15" t="s">
        <v>1007</v>
      </c>
      <c r="CB187" s="15" t="s">
        <v>1007</v>
      </c>
      <c r="CC187" s="15" t="s">
        <v>1007</v>
      </c>
      <c r="CD187" s="27">
        <v>5</v>
      </c>
      <c r="CE187" s="27">
        <v>3</v>
      </c>
      <c r="CF187" s="27">
        <v>3.75</v>
      </c>
      <c r="CG187" s="27">
        <v>3</v>
      </c>
      <c r="CH187" s="27">
        <v>3</v>
      </c>
      <c r="CI187" s="27">
        <v>2</v>
      </c>
      <c r="CJ187" s="27">
        <f t="shared" si="83"/>
        <v>3.2916666666666665</v>
      </c>
      <c r="CK187" s="15">
        <f t="shared" si="110"/>
        <v>0</v>
      </c>
      <c r="CL187" s="15">
        <f t="shared" si="111"/>
        <v>-1</v>
      </c>
      <c r="CM187" s="15">
        <f t="shared" si="112"/>
        <v>0.25</v>
      </c>
      <c r="CN187" s="15">
        <f t="shared" si="113"/>
        <v>-0.39999999999999991</v>
      </c>
      <c r="CO187" s="15">
        <f t="shared" si="114"/>
        <v>-0.66666666666666652</v>
      </c>
      <c r="CP187" s="15">
        <f t="shared" si="115"/>
        <v>-3</v>
      </c>
      <c r="CQ187" s="15">
        <f t="shared" si="116"/>
        <v>-0.80277777777777759</v>
      </c>
    </row>
    <row r="188" spans="1:95" x14ac:dyDescent="0.2">
      <c r="A188" s="15">
        <v>407</v>
      </c>
      <c r="B188" s="23">
        <v>0</v>
      </c>
      <c r="C188" s="15">
        <v>6</v>
      </c>
      <c r="D188" s="15">
        <f t="shared" si="84"/>
        <v>0</v>
      </c>
      <c r="E188" s="15">
        <f t="shared" si="118"/>
        <v>0</v>
      </c>
      <c r="F188" s="15">
        <f t="shared" si="119"/>
        <v>0</v>
      </c>
      <c r="G188" s="15">
        <f t="shared" si="120"/>
        <v>0</v>
      </c>
      <c r="H188" s="15">
        <f t="shared" si="121"/>
        <v>1</v>
      </c>
      <c r="I188" s="15">
        <v>1</v>
      </c>
      <c r="J188" s="15">
        <v>64</v>
      </c>
      <c r="K188" s="15">
        <v>5</v>
      </c>
      <c r="L188" s="15">
        <f t="shared" si="85"/>
        <v>0</v>
      </c>
      <c r="M188" s="15">
        <f t="shared" si="86"/>
        <v>0</v>
      </c>
      <c r="N188" s="15">
        <f t="shared" si="87"/>
        <v>0</v>
      </c>
      <c r="O188" s="15">
        <f t="shared" si="88"/>
        <v>0</v>
      </c>
      <c r="P188" s="15">
        <f t="shared" si="89"/>
        <v>0</v>
      </c>
      <c r="Q188" s="15">
        <v>2</v>
      </c>
      <c r="R188" s="15">
        <v>3</v>
      </c>
      <c r="S188" s="15">
        <v>13</v>
      </c>
      <c r="T188" s="15">
        <v>0</v>
      </c>
      <c r="U188" s="15">
        <v>0</v>
      </c>
      <c r="V188" s="15">
        <v>0</v>
      </c>
      <c r="W188" s="15">
        <v>0</v>
      </c>
      <c r="X188" s="15">
        <v>1</v>
      </c>
      <c r="Y188" s="15">
        <v>1</v>
      </c>
      <c r="Z188" s="15">
        <f t="shared" si="117"/>
        <v>0</v>
      </c>
      <c r="AA188" s="15">
        <f t="shared" si="90"/>
        <v>0</v>
      </c>
      <c r="AB188" s="15">
        <f t="shared" si="91"/>
        <v>1</v>
      </c>
      <c r="AC188" s="15">
        <v>7</v>
      </c>
      <c r="AD188" s="15">
        <v>10</v>
      </c>
      <c r="AE188" s="15">
        <v>5</v>
      </c>
      <c r="AF188" s="15">
        <v>9600</v>
      </c>
      <c r="AG188" s="27">
        <v>960</v>
      </c>
      <c r="AH188" s="27">
        <f t="shared" si="92"/>
        <v>0</v>
      </c>
      <c r="AI188" s="27">
        <f t="shared" si="93"/>
        <v>1</v>
      </c>
      <c r="AJ188" s="27">
        <f t="shared" si="94"/>
        <v>0</v>
      </c>
      <c r="AQ188" s="15">
        <f t="shared" si="95"/>
        <v>0</v>
      </c>
      <c r="AR188" s="15">
        <f t="shared" si="96"/>
        <v>0</v>
      </c>
      <c r="AZ188" s="15">
        <f t="shared" si="97"/>
        <v>0</v>
      </c>
      <c r="BA188" s="15">
        <f t="shared" si="98"/>
        <v>0</v>
      </c>
      <c r="BB188" s="15">
        <f>$AJ188</f>
        <v>0</v>
      </c>
      <c r="BC188" s="15">
        <v>1.75</v>
      </c>
      <c r="BD188" s="15">
        <v>2.6666666666666665</v>
      </c>
      <c r="BE188" s="15">
        <v>2</v>
      </c>
      <c r="BF188" s="15">
        <v>1.5</v>
      </c>
      <c r="BG188" s="15">
        <v>2.5</v>
      </c>
      <c r="BH188" s="15">
        <v>2.083333333333333</v>
      </c>
      <c r="BI188" s="15">
        <v>4</v>
      </c>
      <c r="BJ188" s="15">
        <v>2</v>
      </c>
      <c r="BK188" s="15">
        <f t="shared" si="99"/>
        <v>1</v>
      </c>
      <c r="BL188" s="15">
        <f t="shared" si="100"/>
        <v>0</v>
      </c>
      <c r="BM188" s="15">
        <f t="shared" si="101"/>
        <v>0</v>
      </c>
      <c r="BN188" s="15">
        <v>1</v>
      </c>
      <c r="BO188" s="15">
        <f t="shared" si="102"/>
        <v>0</v>
      </c>
      <c r="BP188" s="15">
        <f t="shared" si="103"/>
        <v>0</v>
      </c>
      <c r="BQ188" s="15">
        <f t="shared" si="104"/>
        <v>0</v>
      </c>
      <c r="BR188" s="15">
        <f t="shared" si="105"/>
        <v>0</v>
      </c>
      <c r="BS188" s="15">
        <v>3</v>
      </c>
      <c r="BT188" s="15">
        <v>2</v>
      </c>
      <c r="BU188" s="15">
        <f t="shared" si="106"/>
        <v>1</v>
      </c>
      <c r="BV188" s="15">
        <f t="shared" si="107"/>
        <v>0</v>
      </c>
      <c r="BW188" s="15">
        <f t="shared" si="108"/>
        <v>0</v>
      </c>
      <c r="BX188" s="15">
        <f t="shared" si="109"/>
        <v>0</v>
      </c>
      <c r="BY188" s="15">
        <v>1</v>
      </c>
      <c r="BZ188" s="15">
        <v>1</v>
      </c>
      <c r="CA188" s="15">
        <v>1</v>
      </c>
      <c r="CB188" s="15">
        <v>1</v>
      </c>
      <c r="CC188" s="15">
        <v>1</v>
      </c>
      <c r="CD188" s="27">
        <v>5</v>
      </c>
      <c r="CE188" s="27">
        <v>4</v>
      </c>
      <c r="CF188" s="27">
        <v>3.5</v>
      </c>
      <c r="CG188" s="27">
        <v>3.4</v>
      </c>
      <c r="CH188" s="27">
        <v>3.6666666666666665</v>
      </c>
      <c r="CI188" s="27">
        <v>5</v>
      </c>
      <c r="CJ188" s="27">
        <f t="shared" si="83"/>
        <v>4.0944444444444441</v>
      </c>
      <c r="CK188" s="15">
        <f t="shared" si="110"/>
        <v>0</v>
      </c>
      <c r="CL188" s="15">
        <f t="shared" si="111"/>
        <v>1.3333333333333335</v>
      </c>
      <c r="CM188" s="15">
        <f t="shared" si="112"/>
        <v>0.5</v>
      </c>
      <c r="CN188" s="15">
        <f t="shared" si="113"/>
        <v>0</v>
      </c>
      <c r="CO188" s="15">
        <f t="shared" si="114"/>
        <v>0</v>
      </c>
      <c r="CP188" s="15">
        <f t="shared" si="115"/>
        <v>0</v>
      </c>
      <c r="CQ188" s="15">
        <f t="shared" si="116"/>
        <v>0.30555555555555491</v>
      </c>
    </row>
    <row r="189" spans="1:95" x14ac:dyDescent="0.2">
      <c r="A189" s="15">
        <v>407</v>
      </c>
      <c r="B189" s="23">
        <v>0</v>
      </c>
      <c r="C189" s="15">
        <v>6</v>
      </c>
      <c r="D189" s="15">
        <f t="shared" si="84"/>
        <v>0</v>
      </c>
      <c r="E189" s="15">
        <f t="shared" si="118"/>
        <v>0</v>
      </c>
      <c r="F189" s="15">
        <f t="shared" si="119"/>
        <v>0</v>
      </c>
      <c r="G189" s="15">
        <f t="shared" si="120"/>
        <v>0</v>
      </c>
      <c r="H189" s="15">
        <f t="shared" si="121"/>
        <v>1</v>
      </c>
      <c r="I189" s="15">
        <v>1</v>
      </c>
      <c r="J189" s="15">
        <v>64</v>
      </c>
      <c r="K189" s="15">
        <v>5</v>
      </c>
      <c r="L189" s="15">
        <f t="shared" si="85"/>
        <v>0</v>
      </c>
      <c r="M189" s="15">
        <f t="shared" si="86"/>
        <v>0</v>
      </c>
      <c r="N189" s="15">
        <f t="shared" si="87"/>
        <v>0</v>
      </c>
      <c r="O189" s="15">
        <f t="shared" si="88"/>
        <v>0</v>
      </c>
      <c r="P189" s="15">
        <f t="shared" si="89"/>
        <v>0</v>
      </c>
      <c r="Q189" s="15">
        <v>2</v>
      </c>
      <c r="R189" s="15">
        <v>3</v>
      </c>
      <c r="S189" s="15">
        <v>13</v>
      </c>
      <c r="T189" s="15">
        <v>0</v>
      </c>
      <c r="U189" s="15">
        <v>0</v>
      </c>
      <c r="V189" s="15">
        <v>0</v>
      </c>
      <c r="W189" s="15">
        <v>0</v>
      </c>
      <c r="X189" s="15">
        <v>1</v>
      </c>
      <c r="Y189" s="15">
        <v>0</v>
      </c>
      <c r="Z189" s="15">
        <f t="shared" si="117"/>
        <v>0</v>
      </c>
      <c r="AA189" s="15">
        <f t="shared" si="90"/>
        <v>0</v>
      </c>
      <c r="AB189" s="15">
        <f t="shared" si="91"/>
        <v>1</v>
      </c>
      <c r="AC189" s="159">
        <v>7</v>
      </c>
      <c r="AD189" s="159">
        <v>10</v>
      </c>
      <c r="AE189" s="159">
        <v>5</v>
      </c>
      <c r="AF189" s="15">
        <v>9600</v>
      </c>
      <c r="AG189" s="27">
        <v>960</v>
      </c>
      <c r="AH189" s="27">
        <f t="shared" si="92"/>
        <v>-0.46666666666666667</v>
      </c>
      <c r="AI189" s="27">
        <f t="shared" si="93"/>
        <v>1</v>
      </c>
      <c r="AJ189" s="27">
        <f t="shared" si="94"/>
        <v>-0.46666666666666667</v>
      </c>
      <c r="AQ189" s="15">
        <f t="shared" si="95"/>
        <v>0</v>
      </c>
      <c r="AR189" s="15">
        <f t="shared" si="96"/>
        <v>0</v>
      </c>
      <c r="AZ189" s="15">
        <f t="shared" si="97"/>
        <v>0</v>
      </c>
      <c r="BA189" s="15">
        <f t="shared" si="98"/>
        <v>0</v>
      </c>
      <c r="BC189" s="15">
        <v>1.75</v>
      </c>
      <c r="BD189" s="15">
        <v>2.6666666666666665</v>
      </c>
      <c r="BE189" s="15">
        <v>2</v>
      </c>
      <c r="BF189" s="15">
        <v>1.5</v>
      </c>
      <c r="BG189" s="15">
        <v>2.5</v>
      </c>
      <c r="BH189" s="15">
        <v>2.083333333333333</v>
      </c>
      <c r="BI189" s="15">
        <v>4</v>
      </c>
      <c r="BJ189" s="15">
        <v>2</v>
      </c>
      <c r="BK189" s="15">
        <f t="shared" si="99"/>
        <v>1</v>
      </c>
      <c r="BL189" s="15">
        <f t="shared" si="100"/>
        <v>0</v>
      </c>
      <c r="BM189" s="15">
        <f t="shared" si="101"/>
        <v>0</v>
      </c>
      <c r="BN189" s="15">
        <v>1</v>
      </c>
      <c r="BO189" s="15">
        <f t="shared" si="102"/>
        <v>0</v>
      </c>
      <c r="BP189" s="15">
        <f t="shared" si="103"/>
        <v>0</v>
      </c>
      <c r="BQ189" s="15">
        <f t="shared" si="104"/>
        <v>0</v>
      </c>
      <c r="BR189" s="15">
        <f t="shared" si="105"/>
        <v>0</v>
      </c>
      <c r="BS189" s="15">
        <v>3</v>
      </c>
      <c r="BT189" s="15">
        <v>2</v>
      </c>
      <c r="BU189" s="15">
        <f t="shared" si="106"/>
        <v>1</v>
      </c>
      <c r="BV189" s="15">
        <f t="shared" si="107"/>
        <v>0</v>
      </c>
      <c r="BW189" s="15">
        <f t="shared" si="108"/>
        <v>0</v>
      </c>
      <c r="BX189" s="15">
        <f t="shared" si="109"/>
        <v>0</v>
      </c>
      <c r="BY189" s="15">
        <v>1</v>
      </c>
      <c r="BZ189" s="15">
        <v>1</v>
      </c>
      <c r="CA189" s="15">
        <v>1</v>
      </c>
      <c r="CB189" s="15">
        <v>1</v>
      </c>
      <c r="CC189" s="15">
        <v>1</v>
      </c>
      <c r="CD189" s="27">
        <v>5</v>
      </c>
      <c r="CE189" s="27">
        <v>2.6666666666666665</v>
      </c>
      <c r="CF189" s="27">
        <v>3</v>
      </c>
      <c r="CG189" s="27">
        <v>3.4</v>
      </c>
      <c r="CH189" s="27">
        <v>3.6666666666666665</v>
      </c>
      <c r="CI189" s="27">
        <v>5</v>
      </c>
      <c r="CJ189" s="27">
        <f t="shared" si="83"/>
        <v>3.7888888888888892</v>
      </c>
      <c r="CK189" s="15">
        <f t="shared" si="110"/>
        <v>0</v>
      </c>
      <c r="CL189" s="15">
        <f t="shared" si="111"/>
        <v>-0.33333333333333348</v>
      </c>
      <c r="CM189" s="15">
        <f t="shared" si="112"/>
        <v>0</v>
      </c>
      <c r="CN189" s="15">
        <f t="shared" si="113"/>
        <v>1.1999999999999997</v>
      </c>
      <c r="CO189" s="15">
        <f t="shared" si="114"/>
        <v>2.6666666666666665</v>
      </c>
      <c r="CP189" s="15">
        <f t="shared" si="115"/>
        <v>4</v>
      </c>
      <c r="CQ189" s="15">
        <f t="shared" si="116"/>
        <v>1.255555555555556</v>
      </c>
    </row>
    <row r="190" spans="1:95" x14ac:dyDescent="0.2">
      <c r="A190" s="15">
        <v>408</v>
      </c>
      <c r="B190" s="23">
        <v>1</v>
      </c>
      <c r="C190" s="15">
        <v>6</v>
      </c>
      <c r="D190" s="15">
        <f t="shared" si="84"/>
        <v>0</v>
      </c>
      <c r="E190" s="15">
        <f t="shared" si="118"/>
        <v>0</v>
      </c>
      <c r="F190" s="15">
        <f t="shared" si="119"/>
        <v>0</v>
      </c>
      <c r="G190" s="15">
        <f t="shared" si="120"/>
        <v>0</v>
      </c>
      <c r="H190" s="15">
        <f t="shared" si="121"/>
        <v>1</v>
      </c>
      <c r="I190" s="15">
        <v>0</v>
      </c>
      <c r="J190" s="15">
        <v>34</v>
      </c>
      <c r="K190" s="15">
        <v>3</v>
      </c>
      <c r="L190" s="15">
        <f t="shared" si="85"/>
        <v>0</v>
      </c>
      <c r="M190" s="15">
        <f t="shared" si="86"/>
        <v>0</v>
      </c>
      <c r="N190" s="15">
        <f t="shared" si="87"/>
        <v>0</v>
      </c>
      <c r="O190" s="15">
        <f t="shared" si="88"/>
        <v>1</v>
      </c>
      <c r="P190" s="15">
        <f t="shared" si="89"/>
        <v>0</v>
      </c>
      <c r="Q190" s="15">
        <v>2</v>
      </c>
      <c r="R190" s="15">
        <v>5</v>
      </c>
      <c r="S190" s="15">
        <v>18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1</v>
      </c>
      <c r="Z190" s="15">
        <f t="shared" si="117"/>
        <v>0</v>
      </c>
      <c r="AA190" s="15">
        <f t="shared" si="90"/>
        <v>1</v>
      </c>
      <c r="AB190" s="15">
        <f t="shared" si="91"/>
        <v>0</v>
      </c>
      <c r="AC190" s="15">
        <v>2</v>
      </c>
      <c r="AD190" s="15">
        <v>10</v>
      </c>
      <c r="AE190" s="15">
        <v>23</v>
      </c>
      <c r="AF190" s="15">
        <v>18000</v>
      </c>
      <c r="AG190" s="27">
        <v>1800</v>
      </c>
      <c r="AH190" s="27">
        <f t="shared" si="92"/>
        <v>0</v>
      </c>
      <c r="AI190" s="27">
        <f t="shared" si="93"/>
        <v>1</v>
      </c>
      <c r="AJ190" s="27">
        <f t="shared" si="94"/>
        <v>0</v>
      </c>
      <c r="AQ190" s="15">
        <f t="shared" si="95"/>
        <v>0</v>
      </c>
      <c r="AR190" s="15">
        <f t="shared" si="96"/>
        <v>0</v>
      </c>
      <c r="AZ190" s="15">
        <f t="shared" si="97"/>
        <v>0</v>
      </c>
      <c r="BA190" s="15">
        <f t="shared" si="98"/>
        <v>0</v>
      </c>
      <c r="BB190" s="15">
        <f>$AJ190</f>
        <v>0</v>
      </c>
      <c r="BC190" s="15">
        <v>1.5</v>
      </c>
      <c r="BD190" s="15">
        <v>1.6666666666666667</v>
      </c>
      <c r="BE190" s="15">
        <v>1</v>
      </c>
      <c r="BF190" s="15">
        <v>3</v>
      </c>
      <c r="BG190" s="15">
        <v>4</v>
      </c>
      <c r="BH190" s="15">
        <v>2.2333333333333334</v>
      </c>
      <c r="BI190" s="15">
        <v>1</v>
      </c>
      <c r="BJ190" s="15">
        <v>2</v>
      </c>
      <c r="BK190" s="15">
        <f t="shared" si="99"/>
        <v>1</v>
      </c>
      <c r="BL190" s="15">
        <f t="shared" si="100"/>
        <v>0</v>
      </c>
      <c r="BM190" s="15">
        <f t="shared" si="101"/>
        <v>0</v>
      </c>
      <c r="BN190" s="15">
        <v>4</v>
      </c>
      <c r="BO190" s="15">
        <f t="shared" si="102"/>
        <v>0</v>
      </c>
      <c r="BP190" s="15">
        <f t="shared" si="103"/>
        <v>0</v>
      </c>
      <c r="BQ190" s="15">
        <f t="shared" si="104"/>
        <v>1</v>
      </c>
      <c r="BR190" s="15">
        <f t="shared" si="105"/>
        <v>0</v>
      </c>
      <c r="BS190" s="15">
        <v>2</v>
      </c>
      <c r="BT190" s="15">
        <v>1</v>
      </c>
      <c r="BU190" s="15">
        <f t="shared" si="106"/>
        <v>0</v>
      </c>
      <c r="BV190" s="15">
        <f t="shared" si="107"/>
        <v>0</v>
      </c>
      <c r="BW190" s="15">
        <f t="shared" si="108"/>
        <v>0</v>
      </c>
      <c r="BX190" s="15">
        <f t="shared" si="109"/>
        <v>0</v>
      </c>
      <c r="BY190" s="15">
        <v>1</v>
      </c>
      <c r="BZ190" s="15">
        <v>0</v>
      </c>
      <c r="CA190" s="15">
        <v>0</v>
      </c>
      <c r="CB190" s="15">
        <v>0</v>
      </c>
      <c r="CC190" s="15">
        <v>1</v>
      </c>
      <c r="CD190" s="27">
        <v>5</v>
      </c>
      <c r="CE190" s="27">
        <v>3</v>
      </c>
      <c r="CF190" s="27">
        <v>3</v>
      </c>
      <c r="CG190" s="27">
        <v>2.2000000000000002</v>
      </c>
      <c r="CH190" s="27">
        <v>1</v>
      </c>
      <c r="CI190" s="27">
        <v>1</v>
      </c>
      <c r="CJ190" s="27">
        <f t="shared" si="83"/>
        <v>2.5333333333333332</v>
      </c>
      <c r="CK190" s="15">
        <f t="shared" si="110"/>
        <v>1</v>
      </c>
      <c r="CL190" s="15">
        <f t="shared" si="111"/>
        <v>0</v>
      </c>
      <c r="CM190" s="15">
        <f t="shared" si="112"/>
        <v>0</v>
      </c>
      <c r="CN190" s="15">
        <f t="shared" si="113"/>
        <v>0.20000000000000018</v>
      </c>
      <c r="CO190" s="15">
        <f t="shared" si="114"/>
        <v>0</v>
      </c>
      <c r="CP190" s="15">
        <f t="shared" si="115"/>
        <v>0</v>
      </c>
      <c r="CQ190" s="15">
        <f t="shared" si="116"/>
        <v>0.19999999999999973</v>
      </c>
    </row>
    <row r="191" spans="1:95" x14ac:dyDescent="0.2">
      <c r="A191" s="15">
        <v>408</v>
      </c>
      <c r="B191" s="23">
        <v>1</v>
      </c>
      <c r="C191" s="15">
        <v>6</v>
      </c>
      <c r="D191" s="15">
        <f t="shared" si="84"/>
        <v>0</v>
      </c>
      <c r="E191" s="15">
        <f t="shared" si="118"/>
        <v>0</v>
      </c>
      <c r="F191" s="15">
        <f t="shared" si="119"/>
        <v>0</v>
      </c>
      <c r="G191" s="15">
        <f t="shared" si="120"/>
        <v>0</v>
      </c>
      <c r="H191" s="15">
        <f t="shared" si="121"/>
        <v>1</v>
      </c>
      <c r="I191" s="15">
        <v>0</v>
      </c>
      <c r="J191" s="15">
        <v>34</v>
      </c>
      <c r="K191" s="15">
        <v>3</v>
      </c>
      <c r="L191" s="15">
        <f t="shared" si="85"/>
        <v>0</v>
      </c>
      <c r="M191" s="15">
        <f t="shared" si="86"/>
        <v>0</v>
      </c>
      <c r="N191" s="15">
        <f t="shared" si="87"/>
        <v>0</v>
      </c>
      <c r="O191" s="15">
        <f t="shared" si="88"/>
        <v>1</v>
      </c>
      <c r="P191" s="15">
        <f t="shared" si="89"/>
        <v>0</v>
      </c>
      <c r="Q191" s="15">
        <v>2</v>
      </c>
      <c r="R191" s="15">
        <v>5</v>
      </c>
      <c r="S191" s="15">
        <v>18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f t="shared" si="117"/>
        <v>0</v>
      </c>
      <c r="AA191" s="15">
        <f t="shared" si="90"/>
        <v>1</v>
      </c>
      <c r="AB191" s="15">
        <f t="shared" si="91"/>
        <v>0</v>
      </c>
      <c r="AC191" s="159">
        <v>2</v>
      </c>
      <c r="AD191" s="159">
        <v>10</v>
      </c>
      <c r="AE191" s="159">
        <v>20</v>
      </c>
      <c r="AF191" s="15">
        <v>18000</v>
      </c>
      <c r="AG191" s="27">
        <v>1800</v>
      </c>
      <c r="AH191" s="27">
        <f t="shared" si="92"/>
        <v>4.4000000000000004</v>
      </c>
      <c r="AI191" s="27">
        <f t="shared" si="93"/>
        <v>1</v>
      </c>
      <c r="AJ191" s="27">
        <f t="shared" si="94"/>
        <v>4.4000000000000004</v>
      </c>
      <c r="AQ191" s="15">
        <f t="shared" si="95"/>
        <v>0</v>
      </c>
      <c r="AR191" s="15">
        <f t="shared" si="96"/>
        <v>0</v>
      </c>
      <c r="AZ191" s="15">
        <f t="shared" si="97"/>
        <v>0</v>
      </c>
      <c r="BA191" s="15">
        <f t="shared" si="98"/>
        <v>0</v>
      </c>
      <c r="BC191" s="15">
        <v>1.5</v>
      </c>
      <c r="BD191" s="15">
        <v>1.6666666666666667</v>
      </c>
      <c r="BE191" s="15">
        <v>1</v>
      </c>
      <c r="BF191" s="15">
        <v>3</v>
      </c>
      <c r="BG191" s="15">
        <v>4</v>
      </c>
      <c r="BH191" s="15">
        <v>2.2333333333333334</v>
      </c>
      <c r="BI191" s="15">
        <v>1</v>
      </c>
      <c r="BJ191" s="15">
        <v>2</v>
      </c>
      <c r="BK191" s="15">
        <f t="shared" si="99"/>
        <v>1</v>
      </c>
      <c r="BL191" s="15">
        <f t="shared" si="100"/>
        <v>0</v>
      </c>
      <c r="BM191" s="15">
        <f t="shared" si="101"/>
        <v>0</v>
      </c>
      <c r="BN191" s="15">
        <v>4</v>
      </c>
      <c r="BO191" s="15">
        <f t="shared" si="102"/>
        <v>0</v>
      </c>
      <c r="BP191" s="15">
        <f t="shared" si="103"/>
        <v>0</v>
      </c>
      <c r="BQ191" s="15">
        <f t="shared" si="104"/>
        <v>1</v>
      </c>
      <c r="BR191" s="15">
        <f t="shared" si="105"/>
        <v>0</v>
      </c>
      <c r="BS191" s="15">
        <v>2</v>
      </c>
      <c r="BT191" s="15">
        <v>1</v>
      </c>
      <c r="BU191" s="15">
        <f t="shared" si="106"/>
        <v>0</v>
      </c>
      <c r="BV191" s="15">
        <f t="shared" si="107"/>
        <v>0</v>
      </c>
      <c r="BW191" s="15">
        <f t="shared" si="108"/>
        <v>0</v>
      </c>
      <c r="BX191" s="15">
        <f t="shared" si="109"/>
        <v>0</v>
      </c>
      <c r="BY191" s="15">
        <v>1</v>
      </c>
      <c r="BZ191" s="15">
        <v>0</v>
      </c>
      <c r="CA191" s="15">
        <v>0</v>
      </c>
      <c r="CB191" s="15">
        <v>0</v>
      </c>
      <c r="CC191" s="15">
        <v>1</v>
      </c>
      <c r="CD191" s="27">
        <v>4</v>
      </c>
      <c r="CE191" s="27">
        <v>3</v>
      </c>
      <c r="CF191" s="27">
        <v>3</v>
      </c>
      <c r="CG191" s="27">
        <v>2</v>
      </c>
      <c r="CH191" s="27">
        <v>1</v>
      </c>
      <c r="CI191" s="27">
        <v>1</v>
      </c>
      <c r="CJ191" s="27">
        <f t="shared" si="83"/>
        <v>2.3333333333333335</v>
      </c>
      <c r="CK191" s="15">
        <f t="shared" si="110"/>
        <v>-1</v>
      </c>
      <c r="CL191" s="15">
        <f t="shared" si="111"/>
        <v>0</v>
      </c>
      <c r="CM191" s="15">
        <f t="shared" si="112"/>
        <v>0.5</v>
      </c>
      <c r="CN191" s="15">
        <f t="shared" si="113"/>
        <v>-0.20000000000000018</v>
      </c>
      <c r="CO191" s="15">
        <f t="shared" si="114"/>
        <v>-2</v>
      </c>
      <c r="CP191" s="15">
        <f t="shared" si="115"/>
        <v>-2</v>
      </c>
      <c r="CQ191" s="15">
        <f t="shared" si="116"/>
        <v>-0.78333333333333321</v>
      </c>
    </row>
    <row r="192" spans="1:95" x14ac:dyDescent="0.2">
      <c r="A192" s="15">
        <v>410</v>
      </c>
      <c r="B192" s="23">
        <v>0</v>
      </c>
      <c r="C192" s="15">
        <v>6</v>
      </c>
      <c r="D192" s="15">
        <f t="shared" si="84"/>
        <v>0</v>
      </c>
      <c r="E192" s="15">
        <f t="shared" si="118"/>
        <v>0</v>
      </c>
      <c r="F192" s="15">
        <f t="shared" si="119"/>
        <v>0</v>
      </c>
      <c r="G192" s="15">
        <f t="shared" si="120"/>
        <v>0</v>
      </c>
      <c r="H192" s="15">
        <f t="shared" si="121"/>
        <v>1</v>
      </c>
      <c r="I192" s="15">
        <v>1</v>
      </c>
      <c r="J192" s="15">
        <v>53</v>
      </c>
      <c r="K192" s="15">
        <v>2</v>
      </c>
      <c r="L192" s="15">
        <f t="shared" si="85"/>
        <v>0</v>
      </c>
      <c r="M192" s="15">
        <f t="shared" si="86"/>
        <v>0</v>
      </c>
      <c r="N192" s="15">
        <f t="shared" si="87"/>
        <v>1</v>
      </c>
      <c r="O192" s="15">
        <f t="shared" si="88"/>
        <v>0</v>
      </c>
      <c r="P192" s="15">
        <f t="shared" si="89"/>
        <v>0</v>
      </c>
      <c r="Q192" s="15">
        <v>2</v>
      </c>
      <c r="R192" s="15">
        <v>4</v>
      </c>
      <c r="S192" s="15">
        <v>46</v>
      </c>
      <c r="T192" s="15">
        <v>1</v>
      </c>
      <c r="U192" s="15">
        <v>1</v>
      </c>
      <c r="V192" s="15">
        <v>1</v>
      </c>
      <c r="W192" s="15">
        <v>50000</v>
      </c>
      <c r="X192" s="15">
        <v>1</v>
      </c>
      <c r="Y192" s="15">
        <v>1</v>
      </c>
      <c r="Z192" s="15">
        <f t="shared" si="117"/>
        <v>0</v>
      </c>
      <c r="AA192" s="15">
        <f t="shared" si="90"/>
        <v>0</v>
      </c>
      <c r="AB192" s="15">
        <f t="shared" si="91"/>
        <v>1</v>
      </c>
      <c r="AC192" s="15">
        <v>7</v>
      </c>
      <c r="AD192" s="15">
        <v>1.8</v>
      </c>
      <c r="AE192" s="15">
        <v>35</v>
      </c>
      <c r="AF192" s="15">
        <v>600</v>
      </c>
      <c r="AG192" s="27">
        <v>333.33333333333331</v>
      </c>
      <c r="AH192" s="27">
        <f t="shared" si="92"/>
        <v>0.49999999999999989</v>
      </c>
      <c r="AI192" s="27">
        <f t="shared" si="93"/>
        <v>6.4748201438848921E-2</v>
      </c>
      <c r="AJ192" s="27">
        <f t="shared" si="94"/>
        <v>3.2374100719424453E-2</v>
      </c>
      <c r="AK192" s="15">
        <v>2</v>
      </c>
      <c r="AL192" s="15">
        <v>6</v>
      </c>
      <c r="AM192" s="15">
        <v>6</v>
      </c>
      <c r="AN192" s="15">
        <v>15000</v>
      </c>
      <c r="AO192" s="15">
        <v>2500</v>
      </c>
      <c r="AP192" s="15">
        <f>($AO192-$AO193)/$AO193</f>
        <v>0</v>
      </c>
      <c r="AQ192" s="15">
        <f t="shared" si="95"/>
        <v>0.21582733812949639</v>
      </c>
      <c r="AR192" s="15">
        <f t="shared" si="96"/>
        <v>0</v>
      </c>
      <c r="AS192" s="15">
        <v>2</v>
      </c>
      <c r="AT192" s="15">
        <v>1</v>
      </c>
      <c r="AU192" s="15">
        <v>20</v>
      </c>
      <c r="AV192" s="15">
        <v>360</v>
      </c>
      <c r="AW192" s="15">
        <v>20</v>
      </c>
      <c r="AX192" s="15">
        <v>18</v>
      </c>
      <c r="AY192" s="15">
        <f>($AX192-$AX193)/$AX193</f>
        <v>0</v>
      </c>
      <c r="AZ192" s="15">
        <f t="shared" si="97"/>
        <v>0.71942446043165464</v>
      </c>
      <c r="BA192" s="15">
        <f t="shared" si="98"/>
        <v>0</v>
      </c>
      <c r="BB192" s="15">
        <f>$AJ192</f>
        <v>3.2374100719424453E-2</v>
      </c>
      <c r="BC192" s="15">
        <v>1</v>
      </c>
      <c r="BD192" s="15">
        <v>1</v>
      </c>
      <c r="BE192" s="15">
        <v>1</v>
      </c>
      <c r="BF192" s="15">
        <v>3</v>
      </c>
      <c r="BG192" s="15">
        <v>2.5</v>
      </c>
      <c r="BH192" s="15"/>
      <c r="BI192" s="15">
        <v>3</v>
      </c>
      <c r="BJ192" s="15">
        <v>5</v>
      </c>
      <c r="BK192" s="15">
        <f t="shared" si="99"/>
        <v>0</v>
      </c>
      <c r="BL192" s="15">
        <f t="shared" si="100"/>
        <v>0</v>
      </c>
      <c r="BM192" s="15">
        <f t="shared" si="101"/>
        <v>0</v>
      </c>
      <c r="BN192" s="15" t="s">
        <v>1007</v>
      </c>
      <c r="BO192" s="15">
        <f t="shared" si="102"/>
        <v>0</v>
      </c>
      <c r="BP192" s="15">
        <f t="shared" si="103"/>
        <v>0</v>
      </c>
      <c r="BQ192" s="15">
        <f t="shared" si="104"/>
        <v>0</v>
      </c>
      <c r="BR192" s="15">
        <f t="shared" si="105"/>
        <v>0</v>
      </c>
      <c r="BU192" s="15">
        <f t="shared" si="106"/>
        <v>0</v>
      </c>
      <c r="BV192" s="15">
        <f t="shared" si="107"/>
        <v>0</v>
      </c>
      <c r="BW192" s="15">
        <f t="shared" si="108"/>
        <v>0</v>
      </c>
      <c r="BX192" s="15">
        <f t="shared" si="109"/>
        <v>0</v>
      </c>
      <c r="BY192" s="15" t="s">
        <v>1007</v>
      </c>
      <c r="BZ192" s="15" t="s">
        <v>1007</v>
      </c>
      <c r="CA192" s="15" t="s">
        <v>1007</v>
      </c>
      <c r="CB192" s="15" t="s">
        <v>1007</v>
      </c>
      <c r="CC192" s="15" t="s">
        <v>1007</v>
      </c>
      <c r="CD192" s="27">
        <v>5</v>
      </c>
      <c r="CE192" s="27">
        <v>3</v>
      </c>
      <c r="CF192" s="27">
        <v>2.5</v>
      </c>
      <c r="CG192" s="27">
        <v>2.2000000000000002</v>
      </c>
      <c r="CH192" s="27">
        <v>3</v>
      </c>
      <c r="CI192" s="27">
        <v>3</v>
      </c>
      <c r="CJ192" s="27">
        <f t="shared" si="83"/>
        <v>3.1166666666666667</v>
      </c>
      <c r="CK192" s="15">
        <f t="shared" si="110"/>
        <v>0</v>
      </c>
      <c r="CL192" s="15">
        <f t="shared" si="111"/>
        <v>0</v>
      </c>
      <c r="CM192" s="15">
        <f t="shared" si="112"/>
        <v>0</v>
      </c>
      <c r="CN192" s="15">
        <f t="shared" si="113"/>
        <v>0</v>
      </c>
      <c r="CO192" s="15">
        <f t="shared" si="114"/>
        <v>0</v>
      </c>
      <c r="CP192" s="15">
        <f t="shared" si="115"/>
        <v>0</v>
      </c>
      <c r="CQ192" s="15">
        <f t="shared" si="116"/>
        <v>0</v>
      </c>
    </row>
    <row r="193" spans="1:95" x14ac:dyDescent="0.2">
      <c r="A193" s="15">
        <v>410</v>
      </c>
      <c r="B193" s="23">
        <v>0</v>
      </c>
      <c r="C193" s="15">
        <v>6</v>
      </c>
      <c r="D193" s="15">
        <f t="shared" si="84"/>
        <v>0</v>
      </c>
      <c r="E193" s="15">
        <f t="shared" si="118"/>
        <v>0</v>
      </c>
      <c r="F193" s="15">
        <f t="shared" si="119"/>
        <v>0</v>
      </c>
      <c r="G193" s="15">
        <f t="shared" si="120"/>
        <v>0</v>
      </c>
      <c r="H193" s="15">
        <f t="shared" si="121"/>
        <v>1</v>
      </c>
      <c r="I193" s="15">
        <v>1</v>
      </c>
      <c r="J193" s="15">
        <v>53</v>
      </c>
      <c r="K193" s="15">
        <v>2</v>
      </c>
      <c r="L193" s="15">
        <f t="shared" si="85"/>
        <v>0</v>
      </c>
      <c r="M193" s="15">
        <f t="shared" si="86"/>
        <v>0</v>
      </c>
      <c r="N193" s="15">
        <f t="shared" si="87"/>
        <v>1</v>
      </c>
      <c r="O193" s="15">
        <f t="shared" si="88"/>
        <v>0</v>
      </c>
      <c r="P193" s="15">
        <f t="shared" si="89"/>
        <v>0</v>
      </c>
      <c r="Q193" s="15">
        <v>2</v>
      </c>
      <c r="R193" s="15">
        <v>4</v>
      </c>
      <c r="S193" s="15">
        <v>46</v>
      </c>
      <c r="T193" s="15">
        <v>1</v>
      </c>
      <c r="U193" s="15">
        <v>1</v>
      </c>
      <c r="V193" s="15">
        <v>1</v>
      </c>
      <c r="W193" s="15">
        <v>50000</v>
      </c>
      <c r="X193" s="15">
        <v>1</v>
      </c>
      <c r="Y193" s="15">
        <v>0</v>
      </c>
      <c r="Z193" s="15">
        <f t="shared" si="117"/>
        <v>0</v>
      </c>
      <c r="AA193" s="15">
        <f t="shared" si="90"/>
        <v>0</v>
      </c>
      <c r="AB193" s="15">
        <f t="shared" si="91"/>
        <v>1</v>
      </c>
      <c r="AC193" s="159">
        <v>7</v>
      </c>
      <c r="AD193" s="159">
        <v>1.8</v>
      </c>
      <c r="AE193" s="159">
        <v>35</v>
      </c>
      <c r="AF193" s="15">
        <v>400</v>
      </c>
      <c r="AG193" s="27">
        <v>222.22222222222223</v>
      </c>
      <c r="AH193" s="27">
        <f t="shared" si="92"/>
        <v>0.85185185185185186</v>
      </c>
      <c r="AI193" s="27">
        <f>$AD193/($AD193+$AL193+$AU193)</f>
        <v>6.4748201438848921E-2</v>
      </c>
      <c r="AJ193" s="27">
        <f t="shared" si="94"/>
        <v>5.5155875299760189E-2</v>
      </c>
      <c r="AK193" s="15">
        <v>2</v>
      </c>
      <c r="AL193" s="15">
        <v>6</v>
      </c>
      <c r="AM193" s="15">
        <v>6</v>
      </c>
      <c r="AN193" s="15">
        <v>15000</v>
      </c>
      <c r="AO193" s="15">
        <v>2500</v>
      </c>
      <c r="AP193" s="15">
        <f>($AO193-$AO194)/$AO194</f>
        <v>1.5</v>
      </c>
      <c r="AQ193" s="15">
        <f t="shared" si="95"/>
        <v>0.21582733812949639</v>
      </c>
      <c r="AR193" s="15">
        <f t="shared" si="96"/>
        <v>0.32374100719424459</v>
      </c>
      <c r="AS193" s="15">
        <v>2</v>
      </c>
      <c r="AT193" s="15">
        <v>1</v>
      </c>
      <c r="AU193" s="15">
        <v>20</v>
      </c>
      <c r="AV193" s="15">
        <v>360</v>
      </c>
      <c r="AW193" s="15">
        <v>20</v>
      </c>
      <c r="AX193" s="15">
        <v>18</v>
      </c>
      <c r="AY193" s="15">
        <f>($AX193-$AX194)/$AX194</f>
        <v>-0.96499999999999997</v>
      </c>
      <c r="AZ193" s="15">
        <f t="shared" si="97"/>
        <v>0.71942446043165464</v>
      </c>
      <c r="BA193" s="15">
        <f t="shared" si="98"/>
        <v>-0.69424460431654667</v>
      </c>
      <c r="BC193" s="15">
        <v>1</v>
      </c>
      <c r="BD193" s="15">
        <v>1</v>
      </c>
      <c r="BE193" s="15">
        <v>1</v>
      </c>
      <c r="BF193" s="15">
        <v>3</v>
      </c>
      <c r="BG193" s="15">
        <v>2.5</v>
      </c>
      <c r="BH193" s="15">
        <v>1.7</v>
      </c>
      <c r="BI193" s="15">
        <v>3</v>
      </c>
      <c r="BJ193" s="15">
        <v>5</v>
      </c>
      <c r="BK193" s="15">
        <f t="shared" si="99"/>
        <v>0</v>
      </c>
      <c r="BL193" s="15">
        <f t="shared" si="100"/>
        <v>0</v>
      </c>
      <c r="BM193" s="15">
        <f t="shared" si="101"/>
        <v>0</v>
      </c>
      <c r="BN193" s="15" t="s">
        <v>1007</v>
      </c>
      <c r="BO193" s="15">
        <f t="shared" si="102"/>
        <v>0</v>
      </c>
      <c r="BP193" s="15">
        <f t="shared" si="103"/>
        <v>0</v>
      </c>
      <c r="BQ193" s="15">
        <f t="shared" si="104"/>
        <v>0</v>
      </c>
      <c r="BR193" s="15">
        <f t="shared" si="105"/>
        <v>0</v>
      </c>
      <c r="BU193" s="15">
        <f t="shared" si="106"/>
        <v>0</v>
      </c>
      <c r="BV193" s="15">
        <f t="shared" si="107"/>
        <v>0</v>
      </c>
      <c r="BW193" s="15">
        <f t="shared" si="108"/>
        <v>0</v>
      </c>
      <c r="BX193" s="15">
        <f t="shared" si="109"/>
        <v>0</v>
      </c>
      <c r="BY193" s="15" t="s">
        <v>1007</v>
      </c>
      <c r="BZ193" s="15" t="s">
        <v>1007</v>
      </c>
      <c r="CA193" s="15" t="s">
        <v>1007</v>
      </c>
      <c r="CB193" s="15" t="s">
        <v>1007</v>
      </c>
      <c r="CC193" s="15" t="s">
        <v>1007</v>
      </c>
      <c r="CD193" s="27">
        <v>5</v>
      </c>
      <c r="CE193" s="27">
        <v>3</v>
      </c>
      <c r="CF193" s="27">
        <v>2.5</v>
      </c>
      <c r="CG193" s="27">
        <v>2.2000000000000002</v>
      </c>
      <c r="CH193" s="27">
        <v>3</v>
      </c>
      <c r="CI193" s="27">
        <v>3</v>
      </c>
      <c r="CJ193" s="27">
        <f t="shared" si="83"/>
        <v>3.1166666666666667</v>
      </c>
      <c r="CK193" s="15">
        <f t="shared" si="110"/>
        <v>0</v>
      </c>
      <c r="CL193" s="15">
        <f t="shared" si="111"/>
        <v>-2</v>
      </c>
      <c r="CM193" s="15">
        <f t="shared" si="112"/>
        <v>-1.75</v>
      </c>
      <c r="CN193" s="15">
        <f t="shared" si="113"/>
        <v>-0.79999999999999982</v>
      </c>
      <c r="CO193" s="15">
        <f t="shared" si="114"/>
        <v>-0.33333333333333348</v>
      </c>
      <c r="CP193" s="15">
        <f t="shared" si="115"/>
        <v>-1</v>
      </c>
      <c r="CQ193" s="15">
        <f t="shared" si="116"/>
        <v>-0.98055555555555562</v>
      </c>
    </row>
    <row r="194" spans="1:95" x14ac:dyDescent="0.2">
      <c r="A194" s="15">
        <v>411</v>
      </c>
      <c r="B194" s="23">
        <v>0</v>
      </c>
      <c r="C194" s="15">
        <v>6</v>
      </c>
      <c r="D194" s="15">
        <f t="shared" si="84"/>
        <v>0</v>
      </c>
      <c r="E194" s="15">
        <f t="shared" si="118"/>
        <v>0</v>
      </c>
      <c r="F194" s="15">
        <f t="shared" si="119"/>
        <v>0</v>
      </c>
      <c r="G194" s="15">
        <f t="shared" si="120"/>
        <v>0</v>
      </c>
      <c r="H194" s="15">
        <f t="shared" si="121"/>
        <v>1</v>
      </c>
      <c r="I194" s="15">
        <v>1</v>
      </c>
      <c r="J194" s="15">
        <v>59</v>
      </c>
      <c r="K194" s="15">
        <v>3</v>
      </c>
      <c r="L194" s="15">
        <f t="shared" si="85"/>
        <v>0</v>
      </c>
      <c r="M194" s="15">
        <f t="shared" si="86"/>
        <v>0</v>
      </c>
      <c r="N194" s="15">
        <f t="shared" si="87"/>
        <v>0</v>
      </c>
      <c r="O194" s="15">
        <f t="shared" si="88"/>
        <v>1</v>
      </c>
      <c r="P194" s="15">
        <f t="shared" si="89"/>
        <v>0</v>
      </c>
      <c r="Q194" s="15">
        <v>4</v>
      </c>
      <c r="R194" s="15">
        <v>6</v>
      </c>
      <c r="S194" s="15">
        <v>30</v>
      </c>
      <c r="T194" s="15">
        <v>0</v>
      </c>
      <c r="U194" s="15">
        <v>1</v>
      </c>
      <c r="V194" s="15">
        <v>1</v>
      </c>
      <c r="W194" s="15">
        <v>144000</v>
      </c>
      <c r="X194" s="15">
        <v>1</v>
      </c>
      <c r="Y194" s="15">
        <v>1</v>
      </c>
      <c r="Z194" s="15">
        <f t="shared" si="117"/>
        <v>0</v>
      </c>
      <c r="AA194" s="15">
        <f t="shared" si="90"/>
        <v>0</v>
      </c>
      <c r="AB194" s="15">
        <f t="shared" si="91"/>
        <v>1</v>
      </c>
      <c r="AC194" s="15">
        <v>7</v>
      </c>
      <c r="AD194" s="15">
        <v>5</v>
      </c>
      <c r="AE194" s="15">
        <v>60</v>
      </c>
      <c r="AF194" s="15">
        <v>600</v>
      </c>
      <c r="AG194" s="27">
        <v>120</v>
      </c>
      <c r="AH194" s="27">
        <f t="shared" si="92"/>
        <v>-0.7</v>
      </c>
      <c r="AI194" s="27">
        <f t="shared" si="93"/>
        <v>5.2631578947368418E-2</v>
      </c>
      <c r="AJ194" s="27">
        <f t="shared" si="94"/>
        <v>-3.6842105263157891E-2</v>
      </c>
      <c r="AK194" s="15">
        <v>2</v>
      </c>
      <c r="AL194" s="15">
        <v>20</v>
      </c>
      <c r="AM194" s="15">
        <v>5</v>
      </c>
      <c r="AN194" s="15">
        <v>20000</v>
      </c>
      <c r="AO194" s="15">
        <v>1000</v>
      </c>
      <c r="AP194" s="15">
        <f>($AO194-$AO195)/$AO195</f>
        <v>0</v>
      </c>
      <c r="AQ194" s="15">
        <f t="shared" si="95"/>
        <v>0.21052631578947367</v>
      </c>
      <c r="AR194" s="15">
        <f t="shared" si="96"/>
        <v>0</v>
      </c>
      <c r="AS194" s="15">
        <v>2</v>
      </c>
      <c r="AT194" s="15">
        <v>1</v>
      </c>
      <c r="AU194" s="15">
        <v>70</v>
      </c>
      <c r="AV194" s="15">
        <v>36000</v>
      </c>
      <c r="AW194" s="15">
        <v>22</v>
      </c>
      <c r="AX194" s="15">
        <v>514.28571428571433</v>
      </c>
      <c r="AY194" s="15">
        <f>($AX194-$AX195)/$AX195</f>
        <v>0</v>
      </c>
      <c r="AZ194" s="15">
        <f t="shared" si="97"/>
        <v>0.73684210526315785</v>
      </c>
      <c r="BA194" s="15">
        <f t="shared" si="98"/>
        <v>0</v>
      </c>
      <c r="BB194" s="15">
        <f>$AJ194</f>
        <v>-3.6842105263157891E-2</v>
      </c>
      <c r="BC194" s="15">
        <v>1.5</v>
      </c>
      <c r="BD194" s="15">
        <v>1</v>
      </c>
      <c r="BE194" s="15">
        <v>1</v>
      </c>
      <c r="BF194" s="15">
        <v>1</v>
      </c>
      <c r="BG194" s="15">
        <v>2.5</v>
      </c>
      <c r="BH194" s="15"/>
      <c r="BI194" s="15">
        <v>1</v>
      </c>
      <c r="BJ194" s="15">
        <v>2</v>
      </c>
      <c r="BK194" s="15">
        <f t="shared" si="99"/>
        <v>1</v>
      </c>
      <c r="BL194" s="15">
        <f t="shared" si="100"/>
        <v>0</v>
      </c>
      <c r="BM194" s="15">
        <f t="shared" si="101"/>
        <v>0</v>
      </c>
      <c r="BN194" s="15">
        <v>1</v>
      </c>
      <c r="BO194" s="15">
        <f t="shared" si="102"/>
        <v>0</v>
      </c>
      <c r="BP194" s="15">
        <f t="shared" si="103"/>
        <v>0</v>
      </c>
      <c r="BQ194" s="15">
        <f t="shared" si="104"/>
        <v>0</v>
      </c>
      <c r="BR194" s="15">
        <f t="shared" si="105"/>
        <v>0</v>
      </c>
      <c r="BS194" s="15">
        <v>4</v>
      </c>
      <c r="BT194" s="15">
        <v>2</v>
      </c>
      <c r="BU194" s="15">
        <f t="shared" si="106"/>
        <v>1</v>
      </c>
      <c r="BV194" s="15">
        <f t="shared" si="107"/>
        <v>0</v>
      </c>
      <c r="BW194" s="15">
        <f t="shared" si="108"/>
        <v>0</v>
      </c>
      <c r="BX194" s="15">
        <f t="shared" si="109"/>
        <v>0</v>
      </c>
      <c r="BY194" s="15">
        <v>1</v>
      </c>
      <c r="BZ194" s="15">
        <v>1</v>
      </c>
      <c r="CA194" s="15">
        <v>1</v>
      </c>
      <c r="CB194" s="15">
        <v>1</v>
      </c>
      <c r="CC194" s="15">
        <v>1</v>
      </c>
      <c r="CD194" s="27">
        <v>5</v>
      </c>
      <c r="CE194" s="27">
        <v>5</v>
      </c>
      <c r="CF194" s="27">
        <v>4.25</v>
      </c>
      <c r="CG194" s="27">
        <v>3</v>
      </c>
      <c r="CH194" s="27">
        <v>3.3333333333333335</v>
      </c>
      <c r="CI194" s="27">
        <v>4</v>
      </c>
      <c r="CJ194" s="27">
        <f t="shared" ref="CJ194:CJ257" si="122">AVERAGE($CD194:$CI194)</f>
        <v>4.0972222222222223</v>
      </c>
      <c r="CK194" s="15">
        <f t="shared" si="110"/>
        <v>0</v>
      </c>
      <c r="CL194" s="15">
        <f t="shared" si="111"/>
        <v>0</v>
      </c>
      <c r="CM194" s="15">
        <f t="shared" si="112"/>
        <v>0</v>
      </c>
      <c r="CN194" s="15">
        <f t="shared" si="113"/>
        <v>0</v>
      </c>
      <c r="CO194" s="15">
        <f t="shared" si="114"/>
        <v>0</v>
      </c>
      <c r="CP194" s="15">
        <f t="shared" si="115"/>
        <v>0</v>
      </c>
      <c r="CQ194" s="15">
        <f t="shared" si="116"/>
        <v>0</v>
      </c>
    </row>
    <row r="195" spans="1:95" x14ac:dyDescent="0.2">
      <c r="A195" s="15">
        <v>411</v>
      </c>
      <c r="B195" s="23">
        <v>0</v>
      </c>
      <c r="C195" s="15">
        <v>6</v>
      </c>
      <c r="D195" s="15">
        <f t="shared" ref="D195:D258" si="123">IF($C195=2,1,0)</f>
        <v>0</v>
      </c>
      <c r="E195" s="15">
        <f t="shared" si="118"/>
        <v>0</v>
      </c>
      <c r="F195" s="15">
        <f t="shared" si="119"/>
        <v>0</v>
      </c>
      <c r="G195" s="15">
        <f t="shared" si="120"/>
        <v>0</v>
      </c>
      <c r="H195" s="15">
        <f t="shared" si="121"/>
        <v>1</v>
      </c>
      <c r="I195" s="15">
        <v>1</v>
      </c>
      <c r="J195" s="15">
        <v>59</v>
      </c>
      <c r="K195" s="15">
        <v>3</v>
      </c>
      <c r="L195" s="15">
        <f t="shared" ref="L195:L258" si="124">IF($K195=0,1,0)</f>
        <v>0</v>
      </c>
      <c r="M195" s="15">
        <f t="shared" ref="M195:M258" si="125">IF($K195=1,1,0)</f>
        <v>0</v>
      </c>
      <c r="N195" s="15">
        <f t="shared" ref="N195:N258" si="126">IF($K195=2,1,0)</f>
        <v>0</v>
      </c>
      <c r="O195" s="15">
        <f t="shared" ref="O195:O258" si="127">IF($K195=3,1,0)</f>
        <v>1</v>
      </c>
      <c r="P195" s="15">
        <f t="shared" ref="P195:P258" si="128">IF($K195=4,1,0)</f>
        <v>0</v>
      </c>
      <c r="Q195" s="15">
        <v>4</v>
      </c>
      <c r="R195" s="15">
        <v>6</v>
      </c>
      <c r="S195" s="15">
        <v>30</v>
      </c>
      <c r="T195" s="15">
        <v>0</v>
      </c>
      <c r="U195" s="15">
        <v>1</v>
      </c>
      <c r="V195" s="15">
        <v>1</v>
      </c>
      <c r="W195" s="15">
        <v>144000</v>
      </c>
      <c r="X195" s="15">
        <v>1</v>
      </c>
      <c r="Y195" s="15">
        <v>0</v>
      </c>
      <c r="Z195" s="15">
        <f t="shared" si="117"/>
        <v>0</v>
      </c>
      <c r="AA195" s="15">
        <f t="shared" ref="AA195:AA258" si="129">IF(OR($AC195=2,$AC195=6,$AC195=10),1,0)</f>
        <v>0</v>
      </c>
      <c r="AB195" s="15">
        <f t="shared" ref="AB195:AB258" si="130">IF(OR($AC195=7,$AC195=8,$AC195=9),1,0)</f>
        <v>1</v>
      </c>
      <c r="AC195" s="159">
        <v>7</v>
      </c>
      <c r="AD195" s="159">
        <v>5</v>
      </c>
      <c r="AE195" s="159">
        <v>30</v>
      </c>
      <c r="AF195" s="15">
        <v>2000</v>
      </c>
      <c r="AG195" s="27">
        <v>400</v>
      </c>
      <c r="AH195" s="27">
        <f t="shared" ref="AH195:AH258" si="131">($AG195-$AG196)/$AG196</f>
        <v>-0.75</v>
      </c>
      <c r="AI195" s="27">
        <f t="shared" ref="AI195:AI258" si="132">$AD195/($AD195+$AL195+$AU195)</f>
        <v>5.2631578947368418E-2</v>
      </c>
      <c r="AJ195" s="27">
        <f t="shared" ref="AJ195:AJ258" si="133">$AI195*$AH195</f>
        <v>-3.9473684210526314E-2</v>
      </c>
      <c r="AK195" s="15">
        <v>2</v>
      </c>
      <c r="AL195" s="15">
        <v>20</v>
      </c>
      <c r="AM195" s="15">
        <v>6</v>
      </c>
      <c r="AN195" s="15">
        <v>20000</v>
      </c>
      <c r="AO195" s="15">
        <v>1000</v>
      </c>
      <c r="AP195" s="15">
        <f>($AO195-$AO196)/$AO196</f>
        <v>-0.86111111111111116</v>
      </c>
      <c r="AQ195" s="15">
        <f t="shared" ref="AQ195:AQ258" si="134">$AL195/($AD195+$AL195+$AU195)</f>
        <v>0.21052631578947367</v>
      </c>
      <c r="AR195" s="15">
        <f t="shared" ref="AR195:AR258" si="135">$AQ195*$AP195</f>
        <v>-0.18128654970760233</v>
      </c>
      <c r="AS195" s="15">
        <v>2</v>
      </c>
      <c r="AT195" s="15">
        <v>1</v>
      </c>
      <c r="AU195" s="15">
        <v>70</v>
      </c>
      <c r="AV195" s="15">
        <v>36000</v>
      </c>
      <c r="AW195" s="15">
        <v>22</v>
      </c>
      <c r="AX195" s="15">
        <v>514.28571428571433</v>
      </c>
      <c r="AZ195" s="15">
        <f t="shared" ref="AZ195:AZ258" si="136">($AU195/($AD195+$AL195+$AU195))</f>
        <v>0.73684210526315785</v>
      </c>
      <c r="BA195" s="15">
        <f t="shared" ref="BA195:BA258" si="137">$AY195*$AZ195</f>
        <v>0</v>
      </c>
      <c r="BC195" s="15">
        <v>1.5</v>
      </c>
      <c r="BD195" s="15">
        <v>1</v>
      </c>
      <c r="BE195" s="15">
        <v>1</v>
      </c>
      <c r="BF195" s="15">
        <v>1</v>
      </c>
      <c r="BG195" s="15">
        <v>2.5</v>
      </c>
      <c r="BH195" s="15">
        <v>1.4</v>
      </c>
      <c r="BI195" s="15">
        <v>1</v>
      </c>
      <c r="BJ195" s="15">
        <v>2</v>
      </c>
      <c r="BK195" s="15">
        <f t="shared" ref="BK195:BK258" si="138">IF($BJ195=2,1,0)</f>
        <v>1</v>
      </c>
      <c r="BL195" s="15">
        <f t="shared" ref="BL195:BL258" si="139">IF($BJ195=3,1,0)</f>
        <v>0</v>
      </c>
      <c r="BM195" s="15">
        <f t="shared" ref="BM195:BM258" si="140">IF($BJ195=4,1,0)</f>
        <v>0</v>
      </c>
      <c r="BN195" s="15">
        <v>1</v>
      </c>
      <c r="BO195" s="15">
        <f t="shared" ref="BO195:BO258" si="141">IF($BN195=2,1,0)</f>
        <v>0</v>
      </c>
      <c r="BP195" s="15">
        <f t="shared" ref="BP195:BP258" si="142">IF($BN195=3,1,0)</f>
        <v>0</v>
      </c>
      <c r="BQ195" s="15">
        <f t="shared" ref="BQ195:BQ258" si="143">IF($BN195=4,1,0)</f>
        <v>0</v>
      </c>
      <c r="BR195" s="15">
        <f t="shared" ref="BR195:BR258" si="144">IF($BN195=5,1,0)</f>
        <v>0</v>
      </c>
      <c r="BS195" s="15">
        <v>4</v>
      </c>
      <c r="BT195" s="15">
        <v>2</v>
      </c>
      <c r="BU195" s="15">
        <f t="shared" ref="BU195:BU258" si="145">IF($BT195=2,1,0)</f>
        <v>1</v>
      </c>
      <c r="BV195" s="15">
        <f t="shared" ref="BV195:BV258" si="146">IF($BT195=3,1,0)</f>
        <v>0</v>
      </c>
      <c r="BW195" s="15">
        <f t="shared" ref="BW195:BW258" si="147">IF($BT195=4,1,0)</f>
        <v>0</v>
      </c>
      <c r="BX195" s="15">
        <f t="shared" ref="BX195:BX258" si="148">IF($BT195=5,1,0)</f>
        <v>0</v>
      </c>
      <c r="BY195" s="15">
        <v>1</v>
      </c>
      <c r="BZ195" s="15">
        <v>1</v>
      </c>
      <c r="CA195" s="15">
        <v>1</v>
      </c>
      <c r="CB195" s="15">
        <v>1</v>
      </c>
      <c r="CC195" s="15">
        <v>1</v>
      </c>
      <c r="CD195" s="27">
        <v>5</v>
      </c>
      <c r="CE195" s="27">
        <v>5</v>
      </c>
      <c r="CF195" s="27">
        <v>4.25</v>
      </c>
      <c r="CG195" s="27">
        <v>3</v>
      </c>
      <c r="CH195" s="27">
        <v>3.3333333333333335</v>
      </c>
      <c r="CI195" s="27">
        <v>4</v>
      </c>
      <c r="CJ195" s="27">
        <f t="shared" si="122"/>
        <v>4.0972222222222223</v>
      </c>
      <c r="CK195" s="15">
        <f t="shared" ref="CK195:CK258" si="149">$CD195-$CD196</f>
        <v>0</v>
      </c>
      <c r="CL195" s="15">
        <f t="shared" ref="CL195:CL258" si="150">$CE195-$CE196</f>
        <v>0.33333333333333304</v>
      </c>
      <c r="CM195" s="15">
        <f t="shared" ref="CM195:CM258" si="151">$CF195-$CF196</f>
        <v>0</v>
      </c>
      <c r="CN195" s="15">
        <f t="shared" ref="CN195:CN258" si="152">$CG195-$CG196</f>
        <v>-1.5999999999999996</v>
      </c>
      <c r="CO195" s="15">
        <f t="shared" ref="CO195:CO258" si="153">$CH195-$CH196</f>
        <v>0</v>
      </c>
      <c r="CP195" s="15">
        <f t="shared" ref="CP195:CP258" si="154">$CI195-$CI196</f>
        <v>-1</v>
      </c>
      <c r="CQ195" s="15">
        <f t="shared" ref="CQ195:CQ258" si="155">$CJ195-$CJ196</f>
        <v>-0.37777777777777732</v>
      </c>
    </row>
    <row r="196" spans="1:95" x14ac:dyDescent="0.2">
      <c r="A196" s="15">
        <v>412</v>
      </c>
      <c r="B196" s="23">
        <v>1</v>
      </c>
      <c r="C196" s="15">
        <v>6</v>
      </c>
      <c r="D196" s="15">
        <f t="shared" si="123"/>
        <v>0</v>
      </c>
      <c r="E196" s="15">
        <f t="shared" si="118"/>
        <v>0</v>
      </c>
      <c r="F196" s="15">
        <f t="shared" si="119"/>
        <v>0</v>
      </c>
      <c r="G196" s="15">
        <f t="shared" si="120"/>
        <v>0</v>
      </c>
      <c r="H196" s="15">
        <f t="shared" si="121"/>
        <v>1</v>
      </c>
      <c r="I196" s="15">
        <v>1</v>
      </c>
      <c r="J196" s="15">
        <v>61</v>
      </c>
      <c r="K196" s="15">
        <v>5</v>
      </c>
      <c r="L196" s="15">
        <f t="shared" si="124"/>
        <v>0</v>
      </c>
      <c r="M196" s="15">
        <f t="shared" si="125"/>
        <v>0</v>
      </c>
      <c r="N196" s="15">
        <f t="shared" si="126"/>
        <v>0</v>
      </c>
      <c r="O196" s="15">
        <f t="shared" si="127"/>
        <v>0</v>
      </c>
      <c r="P196" s="15">
        <f t="shared" si="128"/>
        <v>0</v>
      </c>
      <c r="Q196" s="15">
        <v>2</v>
      </c>
      <c r="R196" s="15">
        <v>4</v>
      </c>
      <c r="S196" s="15">
        <v>12</v>
      </c>
      <c r="T196" s="15">
        <v>0</v>
      </c>
      <c r="U196" s="15">
        <v>0</v>
      </c>
      <c r="V196" s="15">
        <v>1</v>
      </c>
      <c r="W196" s="15">
        <v>360000</v>
      </c>
      <c r="X196" s="15">
        <v>1</v>
      </c>
      <c r="Y196" s="15">
        <v>1</v>
      </c>
      <c r="Z196" s="15">
        <f t="shared" ref="Z196:Z259" si="156">IF(OR($AC196=3,$AC196=4,$AC196=5),1,0)</f>
        <v>0</v>
      </c>
      <c r="AA196" s="15">
        <f t="shared" si="129"/>
        <v>0</v>
      </c>
      <c r="AB196" s="15">
        <f t="shared" si="130"/>
        <v>1</v>
      </c>
      <c r="AC196" s="15">
        <v>7</v>
      </c>
      <c r="AD196" s="15">
        <v>40</v>
      </c>
      <c r="AE196" s="15">
        <v>30</v>
      </c>
      <c r="AF196" s="15">
        <v>64000</v>
      </c>
      <c r="AG196" s="27">
        <v>1600</v>
      </c>
      <c r="AH196" s="27">
        <f t="shared" si="131"/>
        <v>0</v>
      </c>
      <c r="AI196" s="27">
        <f t="shared" si="132"/>
        <v>0.4</v>
      </c>
      <c r="AJ196" s="27">
        <f t="shared" si="133"/>
        <v>0</v>
      </c>
      <c r="AK196" s="15">
        <v>2</v>
      </c>
      <c r="AL196" s="15">
        <v>60</v>
      </c>
      <c r="AM196" s="15">
        <v>6</v>
      </c>
      <c r="AN196" s="15">
        <v>432000</v>
      </c>
      <c r="AO196" s="15">
        <v>7200</v>
      </c>
      <c r="AP196" s="15">
        <f>($AO196-$AO197)/$AO197</f>
        <v>0</v>
      </c>
      <c r="AQ196" s="15">
        <f t="shared" si="134"/>
        <v>0.6</v>
      </c>
      <c r="AR196" s="15">
        <f t="shared" si="135"/>
        <v>0</v>
      </c>
      <c r="AZ196" s="15">
        <f t="shared" si="136"/>
        <v>0</v>
      </c>
      <c r="BA196" s="15">
        <f t="shared" si="137"/>
        <v>0</v>
      </c>
      <c r="BB196" s="15">
        <f>$AJ196</f>
        <v>0</v>
      </c>
      <c r="BC196" s="15">
        <v>2</v>
      </c>
      <c r="BD196" s="15">
        <v>1</v>
      </c>
      <c r="BE196" s="15">
        <v>1.6666666666666667</v>
      </c>
      <c r="BF196" s="15">
        <v>1</v>
      </c>
      <c r="BG196" s="15">
        <v>2</v>
      </c>
      <c r="BH196" s="15">
        <v>1.5333333333333334</v>
      </c>
      <c r="BI196" s="15">
        <v>1</v>
      </c>
      <c r="BJ196" s="15">
        <v>5</v>
      </c>
      <c r="BK196" s="15">
        <f t="shared" si="138"/>
        <v>0</v>
      </c>
      <c r="BL196" s="15">
        <f t="shared" si="139"/>
        <v>0</v>
      </c>
      <c r="BM196" s="15">
        <f t="shared" si="140"/>
        <v>0</v>
      </c>
      <c r="BN196" s="15" t="s">
        <v>1007</v>
      </c>
      <c r="BO196" s="15">
        <f t="shared" si="141"/>
        <v>0</v>
      </c>
      <c r="BP196" s="15">
        <f t="shared" si="142"/>
        <v>0</v>
      </c>
      <c r="BQ196" s="15">
        <f t="shared" si="143"/>
        <v>0</v>
      </c>
      <c r="BR196" s="15">
        <f t="shared" si="144"/>
        <v>0</v>
      </c>
      <c r="BU196" s="15">
        <f t="shared" si="145"/>
        <v>0</v>
      </c>
      <c r="BV196" s="15">
        <f t="shared" si="146"/>
        <v>0</v>
      </c>
      <c r="BW196" s="15">
        <f t="shared" si="147"/>
        <v>0</v>
      </c>
      <c r="BX196" s="15">
        <f t="shared" si="148"/>
        <v>0</v>
      </c>
      <c r="BY196" s="15" t="s">
        <v>1007</v>
      </c>
      <c r="BZ196" s="15" t="s">
        <v>1007</v>
      </c>
      <c r="CA196" s="15" t="s">
        <v>1007</v>
      </c>
      <c r="CB196" s="15" t="s">
        <v>1007</v>
      </c>
      <c r="CC196" s="15" t="s">
        <v>1007</v>
      </c>
      <c r="CD196" s="27">
        <v>5</v>
      </c>
      <c r="CE196" s="27">
        <v>4.666666666666667</v>
      </c>
      <c r="CF196" s="27">
        <v>4.25</v>
      </c>
      <c r="CG196" s="27">
        <v>4.5999999999999996</v>
      </c>
      <c r="CH196" s="27">
        <v>3.3333333333333335</v>
      </c>
      <c r="CI196" s="27">
        <v>5</v>
      </c>
      <c r="CJ196" s="27">
        <f t="shared" si="122"/>
        <v>4.4749999999999996</v>
      </c>
      <c r="CK196" s="15">
        <f t="shared" si="149"/>
        <v>0</v>
      </c>
      <c r="CL196" s="15">
        <f t="shared" si="150"/>
        <v>0</v>
      </c>
      <c r="CM196" s="15">
        <f t="shared" si="151"/>
        <v>0</v>
      </c>
      <c r="CN196" s="15">
        <f t="shared" si="152"/>
        <v>0</v>
      </c>
      <c r="CO196" s="15">
        <f t="shared" si="153"/>
        <v>0</v>
      </c>
      <c r="CP196" s="15">
        <f t="shared" si="154"/>
        <v>0</v>
      </c>
      <c r="CQ196" s="15">
        <f t="shared" si="155"/>
        <v>0</v>
      </c>
    </row>
    <row r="197" spans="1:95" x14ac:dyDescent="0.2">
      <c r="A197" s="15">
        <v>412</v>
      </c>
      <c r="B197" s="23">
        <v>1</v>
      </c>
      <c r="C197" s="15">
        <v>6</v>
      </c>
      <c r="D197" s="15">
        <f t="shared" si="123"/>
        <v>0</v>
      </c>
      <c r="E197" s="15">
        <f t="shared" si="118"/>
        <v>0</v>
      </c>
      <c r="F197" s="15">
        <f t="shared" si="119"/>
        <v>0</v>
      </c>
      <c r="G197" s="15">
        <f t="shared" si="120"/>
        <v>0</v>
      </c>
      <c r="H197" s="15">
        <f t="shared" si="121"/>
        <v>1</v>
      </c>
      <c r="I197" s="15">
        <v>1</v>
      </c>
      <c r="J197" s="15">
        <v>61</v>
      </c>
      <c r="K197" s="15">
        <v>5</v>
      </c>
      <c r="L197" s="15">
        <f t="shared" si="124"/>
        <v>0</v>
      </c>
      <c r="M197" s="15">
        <f t="shared" si="125"/>
        <v>0</v>
      </c>
      <c r="N197" s="15">
        <f t="shared" si="126"/>
        <v>0</v>
      </c>
      <c r="O197" s="15">
        <f t="shared" si="127"/>
        <v>0</v>
      </c>
      <c r="P197" s="15">
        <f t="shared" si="128"/>
        <v>0</v>
      </c>
      <c r="Q197" s="15">
        <v>2</v>
      </c>
      <c r="R197" s="15">
        <v>4</v>
      </c>
      <c r="S197" s="15">
        <v>12</v>
      </c>
      <c r="T197" s="15">
        <v>0</v>
      </c>
      <c r="U197" s="15">
        <v>0</v>
      </c>
      <c r="V197" s="15">
        <v>1</v>
      </c>
      <c r="W197" s="15">
        <v>360000</v>
      </c>
      <c r="X197" s="15">
        <v>1</v>
      </c>
      <c r="Y197" s="15">
        <v>0</v>
      </c>
      <c r="Z197" s="15">
        <f t="shared" si="156"/>
        <v>0</v>
      </c>
      <c r="AA197" s="15">
        <f t="shared" si="129"/>
        <v>0</v>
      </c>
      <c r="AB197" s="15">
        <f t="shared" si="130"/>
        <v>1</v>
      </c>
      <c r="AC197" s="159">
        <v>7</v>
      </c>
      <c r="AD197" s="159">
        <v>40</v>
      </c>
      <c r="AE197" s="159">
        <v>25</v>
      </c>
      <c r="AF197" s="15">
        <v>64000</v>
      </c>
      <c r="AG197" s="27">
        <v>1600</v>
      </c>
      <c r="AH197" s="27">
        <f t="shared" si="131"/>
        <v>7</v>
      </c>
      <c r="AI197" s="27">
        <f t="shared" si="132"/>
        <v>0.4</v>
      </c>
      <c r="AJ197" s="27">
        <f t="shared" si="133"/>
        <v>2.8000000000000003</v>
      </c>
      <c r="AK197" s="15">
        <v>2</v>
      </c>
      <c r="AL197" s="15">
        <v>60</v>
      </c>
      <c r="AM197" s="15">
        <v>6</v>
      </c>
      <c r="AN197" s="15">
        <v>432000</v>
      </c>
      <c r="AO197" s="15">
        <v>7200</v>
      </c>
      <c r="AQ197" s="15">
        <f t="shared" si="134"/>
        <v>0.6</v>
      </c>
      <c r="AR197" s="15">
        <f t="shared" si="135"/>
        <v>0</v>
      </c>
      <c r="AZ197" s="15">
        <f t="shared" si="136"/>
        <v>0</v>
      </c>
      <c r="BA197" s="15">
        <f t="shared" si="137"/>
        <v>0</v>
      </c>
      <c r="BC197" s="15">
        <v>2</v>
      </c>
      <c r="BD197" s="15">
        <v>1</v>
      </c>
      <c r="BE197" s="15">
        <v>1.6666666666666667</v>
      </c>
      <c r="BF197" s="15">
        <v>1</v>
      </c>
      <c r="BG197" s="15">
        <v>2</v>
      </c>
      <c r="BH197" s="15">
        <v>1.5333333333333334</v>
      </c>
      <c r="BI197" s="15">
        <v>1</v>
      </c>
      <c r="BJ197" s="15">
        <v>5</v>
      </c>
      <c r="BK197" s="15">
        <f t="shared" si="138"/>
        <v>0</v>
      </c>
      <c r="BL197" s="15">
        <f t="shared" si="139"/>
        <v>0</v>
      </c>
      <c r="BM197" s="15">
        <f t="shared" si="140"/>
        <v>0</v>
      </c>
      <c r="BN197" s="15" t="s">
        <v>1007</v>
      </c>
      <c r="BO197" s="15">
        <f t="shared" si="141"/>
        <v>0</v>
      </c>
      <c r="BP197" s="15">
        <f t="shared" si="142"/>
        <v>0</v>
      </c>
      <c r="BQ197" s="15">
        <f t="shared" si="143"/>
        <v>0</v>
      </c>
      <c r="BR197" s="15">
        <f t="shared" si="144"/>
        <v>0</v>
      </c>
      <c r="BU197" s="15">
        <f t="shared" si="145"/>
        <v>0</v>
      </c>
      <c r="BV197" s="15">
        <f t="shared" si="146"/>
        <v>0</v>
      </c>
      <c r="BW197" s="15">
        <f t="shared" si="147"/>
        <v>0</v>
      </c>
      <c r="BX197" s="15">
        <f t="shared" si="148"/>
        <v>0</v>
      </c>
      <c r="BY197" s="15" t="s">
        <v>1007</v>
      </c>
      <c r="BZ197" s="15" t="s">
        <v>1007</v>
      </c>
      <c r="CA197" s="15" t="s">
        <v>1007</v>
      </c>
      <c r="CB197" s="15" t="s">
        <v>1007</v>
      </c>
      <c r="CC197" s="15" t="s">
        <v>1007</v>
      </c>
      <c r="CD197" s="27">
        <v>5</v>
      </c>
      <c r="CE197" s="27">
        <v>4.666666666666667</v>
      </c>
      <c r="CF197" s="27">
        <v>4.25</v>
      </c>
      <c r="CG197" s="27">
        <v>4.5999999999999996</v>
      </c>
      <c r="CH197" s="27">
        <v>3.3333333333333335</v>
      </c>
      <c r="CI197" s="27">
        <v>5</v>
      </c>
      <c r="CJ197" s="27">
        <f t="shared" si="122"/>
        <v>4.4749999999999996</v>
      </c>
      <c r="CK197" s="15">
        <f t="shared" si="149"/>
        <v>0</v>
      </c>
      <c r="CL197" s="15">
        <f t="shared" si="150"/>
        <v>0.66666666666666696</v>
      </c>
      <c r="CM197" s="15">
        <f t="shared" si="151"/>
        <v>0.75</v>
      </c>
      <c r="CN197" s="15">
        <f t="shared" si="152"/>
        <v>1.9999999999999996</v>
      </c>
      <c r="CO197" s="15">
        <f t="shared" si="153"/>
        <v>1.3333333333333335</v>
      </c>
      <c r="CP197" s="15">
        <f t="shared" si="154"/>
        <v>3</v>
      </c>
      <c r="CQ197" s="15">
        <f t="shared" si="155"/>
        <v>1.2916666666666661</v>
      </c>
    </row>
    <row r="198" spans="1:95" x14ac:dyDescent="0.2">
      <c r="A198" s="15">
        <v>413</v>
      </c>
      <c r="B198" s="23">
        <v>0</v>
      </c>
      <c r="C198" s="15">
        <v>6</v>
      </c>
      <c r="D198" s="15">
        <f t="shared" si="123"/>
        <v>0</v>
      </c>
      <c r="E198" s="15">
        <f t="shared" si="118"/>
        <v>0</v>
      </c>
      <c r="F198" s="15">
        <f t="shared" si="119"/>
        <v>0</v>
      </c>
      <c r="G198" s="15">
        <f t="shared" si="120"/>
        <v>0</v>
      </c>
      <c r="H198" s="15">
        <f t="shared" si="121"/>
        <v>1</v>
      </c>
      <c r="I198" s="15">
        <v>0</v>
      </c>
      <c r="J198" s="15">
        <v>55</v>
      </c>
      <c r="K198" s="15">
        <v>1</v>
      </c>
      <c r="L198" s="15">
        <f t="shared" si="124"/>
        <v>0</v>
      </c>
      <c r="M198" s="15">
        <f t="shared" si="125"/>
        <v>1</v>
      </c>
      <c r="N198" s="15">
        <f t="shared" si="126"/>
        <v>0</v>
      </c>
      <c r="O198" s="15">
        <f t="shared" si="127"/>
        <v>0</v>
      </c>
      <c r="P198" s="15">
        <f t="shared" si="128"/>
        <v>0</v>
      </c>
      <c r="Q198" s="15">
        <v>2</v>
      </c>
      <c r="R198" s="15">
        <v>2</v>
      </c>
      <c r="S198" s="15">
        <v>32</v>
      </c>
      <c r="T198" s="15">
        <v>0</v>
      </c>
      <c r="U198" s="15">
        <v>0</v>
      </c>
      <c r="V198" s="15">
        <v>0</v>
      </c>
      <c r="W198" s="15">
        <v>0</v>
      </c>
      <c r="X198" s="15">
        <v>1</v>
      </c>
      <c r="Y198" s="15">
        <v>1</v>
      </c>
      <c r="Z198" s="15">
        <f t="shared" si="156"/>
        <v>0</v>
      </c>
      <c r="AA198" s="15">
        <f t="shared" si="129"/>
        <v>0</v>
      </c>
      <c r="AB198" s="15">
        <f t="shared" si="130"/>
        <v>1</v>
      </c>
      <c r="AC198" s="15">
        <v>7</v>
      </c>
      <c r="AD198" s="15">
        <v>6</v>
      </c>
      <c r="AE198" s="15">
        <v>20</v>
      </c>
      <c r="AF198" s="15">
        <v>1200</v>
      </c>
      <c r="AG198" s="27">
        <v>200</v>
      </c>
      <c r="AH198" s="27">
        <f t="shared" si="131"/>
        <v>-0.1428571428571429</v>
      </c>
      <c r="AI198" s="27">
        <f t="shared" si="132"/>
        <v>1</v>
      </c>
      <c r="AJ198" s="27">
        <f t="shared" si="133"/>
        <v>-0.1428571428571429</v>
      </c>
      <c r="AQ198" s="15">
        <f t="shared" si="134"/>
        <v>0</v>
      </c>
      <c r="AR198" s="15">
        <f t="shared" si="135"/>
        <v>0</v>
      </c>
      <c r="AZ198" s="15">
        <f t="shared" si="136"/>
        <v>0</v>
      </c>
      <c r="BA198" s="15">
        <f t="shared" si="137"/>
        <v>0</v>
      </c>
      <c r="BB198" s="15">
        <f>$AJ198</f>
        <v>-0.1428571428571429</v>
      </c>
      <c r="BC198" s="15">
        <v>3.5</v>
      </c>
      <c r="BD198" s="15">
        <v>2.3333333333333335</v>
      </c>
      <c r="BE198" s="15">
        <v>1.6666666666666667</v>
      </c>
      <c r="BF198" s="15">
        <v>2</v>
      </c>
      <c r="BG198" s="15">
        <v>2</v>
      </c>
      <c r="BH198" s="15">
        <v>2.2999999999999998</v>
      </c>
      <c r="BI198" s="15">
        <v>3</v>
      </c>
      <c r="BJ198" s="15">
        <v>5</v>
      </c>
      <c r="BK198" s="15">
        <f t="shared" si="138"/>
        <v>0</v>
      </c>
      <c r="BL198" s="15">
        <f t="shared" si="139"/>
        <v>0</v>
      </c>
      <c r="BM198" s="15">
        <f t="shared" si="140"/>
        <v>0</v>
      </c>
      <c r="BN198" s="15" t="s">
        <v>1007</v>
      </c>
      <c r="BO198" s="15">
        <f t="shared" si="141"/>
        <v>0</v>
      </c>
      <c r="BP198" s="15">
        <f t="shared" si="142"/>
        <v>0</v>
      </c>
      <c r="BQ198" s="15">
        <f t="shared" si="143"/>
        <v>0</v>
      </c>
      <c r="BR198" s="15">
        <f t="shared" si="144"/>
        <v>0</v>
      </c>
      <c r="BU198" s="15">
        <f t="shared" si="145"/>
        <v>0</v>
      </c>
      <c r="BV198" s="15">
        <f t="shared" si="146"/>
        <v>0</v>
      </c>
      <c r="BW198" s="15">
        <f t="shared" si="147"/>
        <v>0</v>
      </c>
      <c r="BX198" s="15">
        <f t="shared" si="148"/>
        <v>0</v>
      </c>
      <c r="BY198" s="15" t="s">
        <v>1007</v>
      </c>
      <c r="BZ198" s="15" t="s">
        <v>1007</v>
      </c>
      <c r="CA198" s="15" t="s">
        <v>1007</v>
      </c>
      <c r="CB198" s="15" t="s">
        <v>1007</v>
      </c>
      <c r="CC198" s="15" t="s">
        <v>1007</v>
      </c>
      <c r="CD198" s="27">
        <v>5</v>
      </c>
      <c r="CE198" s="27">
        <v>4</v>
      </c>
      <c r="CF198" s="27">
        <v>3.5</v>
      </c>
      <c r="CG198" s="27">
        <v>2.6</v>
      </c>
      <c r="CH198" s="27">
        <v>2</v>
      </c>
      <c r="CI198" s="27">
        <v>2</v>
      </c>
      <c r="CJ198" s="27">
        <f t="shared" si="122"/>
        <v>3.1833333333333336</v>
      </c>
      <c r="CK198" s="15">
        <f t="shared" si="149"/>
        <v>0</v>
      </c>
      <c r="CL198" s="15">
        <f t="shared" si="150"/>
        <v>0</v>
      </c>
      <c r="CM198" s="15">
        <f t="shared" si="151"/>
        <v>0</v>
      </c>
      <c r="CN198" s="15">
        <f t="shared" si="152"/>
        <v>0</v>
      </c>
      <c r="CO198" s="15">
        <f t="shared" si="153"/>
        <v>0</v>
      </c>
      <c r="CP198" s="15">
        <f t="shared" si="154"/>
        <v>0</v>
      </c>
      <c r="CQ198" s="15">
        <f t="shared" si="155"/>
        <v>0</v>
      </c>
    </row>
    <row r="199" spans="1:95" x14ac:dyDescent="0.2">
      <c r="A199" s="15">
        <v>413</v>
      </c>
      <c r="B199" s="23">
        <v>0</v>
      </c>
      <c r="C199" s="15">
        <v>6</v>
      </c>
      <c r="D199" s="15">
        <f t="shared" si="123"/>
        <v>0</v>
      </c>
      <c r="E199" s="15">
        <f t="shared" si="118"/>
        <v>0</v>
      </c>
      <c r="F199" s="15">
        <f t="shared" si="119"/>
        <v>0</v>
      </c>
      <c r="G199" s="15">
        <f t="shared" si="120"/>
        <v>0</v>
      </c>
      <c r="H199" s="15">
        <f t="shared" si="121"/>
        <v>1</v>
      </c>
      <c r="I199" s="15">
        <v>0</v>
      </c>
      <c r="J199" s="15">
        <v>55</v>
      </c>
      <c r="K199" s="15">
        <v>1</v>
      </c>
      <c r="L199" s="15">
        <f t="shared" si="124"/>
        <v>0</v>
      </c>
      <c r="M199" s="15">
        <f t="shared" si="125"/>
        <v>1</v>
      </c>
      <c r="N199" s="15">
        <f t="shared" si="126"/>
        <v>0</v>
      </c>
      <c r="O199" s="15">
        <f t="shared" si="127"/>
        <v>0</v>
      </c>
      <c r="P199" s="15">
        <f t="shared" si="128"/>
        <v>0</v>
      </c>
      <c r="Q199" s="15">
        <v>2</v>
      </c>
      <c r="R199" s="15">
        <v>2</v>
      </c>
      <c r="S199" s="15">
        <v>32</v>
      </c>
      <c r="T199" s="15">
        <v>0</v>
      </c>
      <c r="U199" s="15">
        <v>0</v>
      </c>
      <c r="V199" s="15">
        <v>0</v>
      </c>
      <c r="W199" s="15">
        <v>0</v>
      </c>
      <c r="X199" s="15">
        <v>1</v>
      </c>
      <c r="Y199" s="15">
        <v>0</v>
      </c>
      <c r="Z199" s="15">
        <f t="shared" si="156"/>
        <v>0</v>
      </c>
      <c r="AA199" s="15">
        <f t="shared" si="129"/>
        <v>0</v>
      </c>
      <c r="AB199" s="15">
        <f t="shared" si="130"/>
        <v>1</v>
      </c>
      <c r="AC199" s="159">
        <v>9</v>
      </c>
      <c r="AD199" s="159">
        <v>6</v>
      </c>
      <c r="AE199" s="159">
        <v>20</v>
      </c>
      <c r="AF199" s="15">
        <v>1400</v>
      </c>
      <c r="AG199" s="27">
        <v>233.33333333333334</v>
      </c>
      <c r="AH199" s="27">
        <f t="shared" si="131"/>
        <v>-0.96913580246913589</v>
      </c>
      <c r="AI199" s="27">
        <f t="shared" si="132"/>
        <v>1</v>
      </c>
      <c r="AJ199" s="27">
        <f t="shared" si="133"/>
        <v>-0.96913580246913589</v>
      </c>
      <c r="AQ199" s="15">
        <f t="shared" si="134"/>
        <v>0</v>
      </c>
      <c r="AR199" s="15">
        <f t="shared" si="135"/>
        <v>0</v>
      </c>
      <c r="AZ199" s="15">
        <f t="shared" si="136"/>
        <v>0</v>
      </c>
      <c r="BA199" s="15">
        <f t="shared" si="137"/>
        <v>0</v>
      </c>
      <c r="BC199" s="15">
        <v>3.5</v>
      </c>
      <c r="BD199" s="15">
        <v>2.3333333333333335</v>
      </c>
      <c r="BE199" s="15">
        <v>1.6666666666666667</v>
      </c>
      <c r="BF199" s="15">
        <v>2</v>
      </c>
      <c r="BG199" s="15">
        <v>2</v>
      </c>
      <c r="BH199" s="15">
        <v>2.2999999999999998</v>
      </c>
      <c r="BI199" s="15">
        <v>3</v>
      </c>
      <c r="BJ199" s="15">
        <v>5</v>
      </c>
      <c r="BK199" s="15">
        <f t="shared" si="138"/>
        <v>0</v>
      </c>
      <c r="BL199" s="15">
        <f t="shared" si="139"/>
        <v>0</v>
      </c>
      <c r="BM199" s="15">
        <f t="shared" si="140"/>
        <v>0</v>
      </c>
      <c r="BN199" s="15" t="s">
        <v>1007</v>
      </c>
      <c r="BO199" s="15">
        <f t="shared" si="141"/>
        <v>0</v>
      </c>
      <c r="BP199" s="15">
        <f t="shared" si="142"/>
        <v>0</v>
      </c>
      <c r="BQ199" s="15">
        <f t="shared" si="143"/>
        <v>0</v>
      </c>
      <c r="BR199" s="15">
        <f t="shared" si="144"/>
        <v>0</v>
      </c>
      <c r="BU199" s="15">
        <f t="shared" si="145"/>
        <v>0</v>
      </c>
      <c r="BV199" s="15">
        <f t="shared" si="146"/>
        <v>0</v>
      </c>
      <c r="BW199" s="15">
        <f t="shared" si="147"/>
        <v>0</v>
      </c>
      <c r="BX199" s="15">
        <f t="shared" si="148"/>
        <v>0</v>
      </c>
      <c r="BY199" s="15" t="s">
        <v>1007</v>
      </c>
      <c r="BZ199" s="15" t="s">
        <v>1007</v>
      </c>
      <c r="CA199" s="15" t="s">
        <v>1007</v>
      </c>
      <c r="CB199" s="15" t="s">
        <v>1007</v>
      </c>
      <c r="CC199" s="15" t="s">
        <v>1007</v>
      </c>
      <c r="CD199" s="27">
        <v>5</v>
      </c>
      <c r="CE199" s="27">
        <v>4</v>
      </c>
      <c r="CF199" s="27">
        <v>3.5</v>
      </c>
      <c r="CG199" s="27">
        <v>2.6</v>
      </c>
      <c r="CH199" s="27">
        <v>2</v>
      </c>
      <c r="CI199" s="27">
        <v>2</v>
      </c>
      <c r="CJ199" s="27">
        <f t="shared" si="122"/>
        <v>3.1833333333333336</v>
      </c>
      <c r="CK199" s="15">
        <f t="shared" si="149"/>
        <v>0</v>
      </c>
      <c r="CL199" s="15">
        <f t="shared" si="150"/>
        <v>-1</v>
      </c>
      <c r="CM199" s="15">
        <f t="shared" si="151"/>
        <v>-1.5</v>
      </c>
      <c r="CN199" s="15">
        <f t="shared" si="152"/>
        <v>-2.4</v>
      </c>
      <c r="CO199" s="15">
        <f t="shared" si="153"/>
        <v>-3</v>
      </c>
      <c r="CP199" s="15">
        <f t="shared" si="154"/>
        <v>-3</v>
      </c>
      <c r="CQ199" s="15">
        <f t="shared" si="155"/>
        <v>-1.8166666666666664</v>
      </c>
    </row>
    <row r="200" spans="1:95" x14ac:dyDescent="0.2">
      <c r="A200" s="15">
        <v>414</v>
      </c>
      <c r="B200" s="23">
        <v>1</v>
      </c>
      <c r="C200" s="15">
        <v>6</v>
      </c>
      <c r="D200" s="15">
        <f t="shared" si="123"/>
        <v>0</v>
      </c>
      <c r="E200" s="15">
        <f t="shared" si="118"/>
        <v>0</v>
      </c>
      <c r="F200" s="15">
        <f t="shared" si="119"/>
        <v>0</v>
      </c>
      <c r="G200" s="15">
        <f t="shared" si="120"/>
        <v>0</v>
      </c>
      <c r="H200" s="15">
        <f t="shared" si="121"/>
        <v>1</v>
      </c>
      <c r="I200" s="15">
        <v>0</v>
      </c>
      <c r="J200" s="15">
        <v>38</v>
      </c>
      <c r="K200" s="15">
        <v>5</v>
      </c>
      <c r="L200" s="15">
        <f t="shared" si="124"/>
        <v>0</v>
      </c>
      <c r="M200" s="15">
        <f t="shared" si="125"/>
        <v>0</v>
      </c>
      <c r="N200" s="15">
        <f t="shared" si="126"/>
        <v>0</v>
      </c>
      <c r="O200" s="15">
        <f t="shared" si="127"/>
        <v>0</v>
      </c>
      <c r="P200" s="15">
        <f t="shared" si="128"/>
        <v>0</v>
      </c>
      <c r="Q200" s="15">
        <v>2</v>
      </c>
      <c r="R200" s="15">
        <v>4</v>
      </c>
      <c r="S200" s="15">
        <v>9</v>
      </c>
      <c r="T200" s="15">
        <v>0</v>
      </c>
      <c r="U200" s="15">
        <v>1</v>
      </c>
      <c r="V200" s="15">
        <v>1</v>
      </c>
      <c r="W200" s="15">
        <v>480000</v>
      </c>
      <c r="X200" s="15">
        <v>1</v>
      </c>
      <c r="Y200" s="15">
        <v>1</v>
      </c>
      <c r="Z200" s="15">
        <f t="shared" si="156"/>
        <v>0</v>
      </c>
      <c r="AA200" s="15">
        <f t="shared" si="129"/>
        <v>0</v>
      </c>
      <c r="AB200" s="15">
        <f t="shared" si="130"/>
        <v>1</v>
      </c>
      <c r="AC200" s="15">
        <v>8</v>
      </c>
      <c r="AD200" s="15">
        <v>0.5</v>
      </c>
      <c r="AE200" s="15">
        <v>90</v>
      </c>
      <c r="AF200" s="15">
        <v>3780</v>
      </c>
      <c r="AG200" s="27">
        <v>7560</v>
      </c>
      <c r="AH200" s="27">
        <f t="shared" si="131"/>
        <v>0</v>
      </c>
      <c r="AI200" s="27">
        <f t="shared" si="132"/>
        <v>0.14285714285714285</v>
      </c>
      <c r="AJ200" s="27">
        <f t="shared" si="133"/>
        <v>0</v>
      </c>
      <c r="AK200" s="15">
        <v>7</v>
      </c>
      <c r="AL200" s="15">
        <v>3</v>
      </c>
      <c r="AM200" s="15">
        <v>40</v>
      </c>
      <c r="AN200" s="15">
        <v>1000</v>
      </c>
      <c r="AO200" s="15">
        <v>333.33333333333331</v>
      </c>
      <c r="AP200" s="15">
        <f>($AO200-$AO201)/$AO201</f>
        <v>0</v>
      </c>
      <c r="AQ200" s="15">
        <f t="shared" si="134"/>
        <v>0.8571428571428571</v>
      </c>
      <c r="AR200" s="15">
        <f t="shared" si="135"/>
        <v>0</v>
      </c>
      <c r="AZ200" s="15">
        <f t="shared" si="136"/>
        <v>0</v>
      </c>
      <c r="BA200" s="15">
        <f t="shared" si="137"/>
        <v>0</v>
      </c>
      <c r="BB200" s="15">
        <f>$AJ200</f>
        <v>0</v>
      </c>
      <c r="BC200" s="15">
        <v>1</v>
      </c>
      <c r="BD200" s="15">
        <v>1.6666666666666667</v>
      </c>
      <c r="BE200" s="15">
        <v>1.6666666666666667</v>
      </c>
      <c r="BF200" s="15">
        <v>1</v>
      </c>
      <c r="BG200" s="15">
        <v>3</v>
      </c>
      <c r="BH200" s="15">
        <v>1.6666666666666667</v>
      </c>
      <c r="BI200" s="15">
        <v>2</v>
      </c>
      <c r="BJ200" s="15">
        <v>2</v>
      </c>
      <c r="BK200" s="15">
        <f t="shared" si="138"/>
        <v>1</v>
      </c>
      <c r="BL200" s="15">
        <f t="shared" si="139"/>
        <v>0</v>
      </c>
      <c r="BM200" s="15">
        <f t="shared" si="140"/>
        <v>0</v>
      </c>
      <c r="BN200" s="15">
        <v>3</v>
      </c>
      <c r="BO200" s="15">
        <f t="shared" si="141"/>
        <v>0</v>
      </c>
      <c r="BP200" s="15">
        <f t="shared" si="142"/>
        <v>1</v>
      </c>
      <c r="BQ200" s="15">
        <f t="shared" si="143"/>
        <v>0</v>
      </c>
      <c r="BR200" s="15">
        <f t="shared" si="144"/>
        <v>0</v>
      </c>
      <c r="BS200" s="15">
        <v>3</v>
      </c>
      <c r="BT200" s="15">
        <v>2</v>
      </c>
      <c r="BU200" s="15">
        <f t="shared" si="145"/>
        <v>1</v>
      </c>
      <c r="BV200" s="15">
        <f t="shared" si="146"/>
        <v>0</v>
      </c>
      <c r="BW200" s="15">
        <f t="shared" si="147"/>
        <v>0</v>
      </c>
      <c r="BX200" s="15">
        <f t="shared" si="148"/>
        <v>0</v>
      </c>
      <c r="BY200" s="15">
        <v>1</v>
      </c>
      <c r="BZ200" s="15">
        <v>1</v>
      </c>
      <c r="CA200" s="15">
        <v>1</v>
      </c>
      <c r="CB200" s="15">
        <v>1</v>
      </c>
      <c r="CC200" s="15">
        <v>1</v>
      </c>
      <c r="CD200" s="27">
        <v>5</v>
      </c>
      <c r="CE200" s="27">
        <v>5</v>
      </c>
      <c r="CF200" s="27">
        <v>5</v>
      </c>
      <c r="CG200" s="27">
        <v>5</v>
      </c>
      <c r="CH200" s="27">
        <v>5</v>
      </c>
      <c r="CI200" s="27">
        <v>5</v>
      </c>
      <c r="CJ200" s="27">
        <f t="shared" si="122"/>
        <v>5</v>
      </c>
      <c r="CK200" s="15">
        <f t="shared" si="149"/>
        <v>0</v>
      </c>
      <c r="CL200" s="15">
        <f t="shared" si="150"/>
        <v>0</v>
      </c>
      <c r="CM200" s="15">
        <f t="shared" si="151"/>
        <v>0</v>
      </c>
      <c r="CN200" s="15">
        <f t="shared" si="152"/>
        <v>0</v>
      </c>
      <c r="CO200" s="15">
        <f t="shared" si="153"/>
        <v>0</v>
      </c>
      <c r="CP200" s="15">
        <f t="shared" si="154"/>
        <v>0</v>
      </c>
      <c r="CQ200" s="15">
        <f t="shared" si="155"/>
        <v>0</v>
      </c>
    </row>
    <row r="201" spans="1:95" x14ac:dyDescent="0.2">
      <c r="A201" s="15">
        <v>414</v>
      </c>
      <c r="B201" s="23">
        <v>1</v>
      </c>
      <c r="C201" s="15">
        <v>6</v>
      </c>
      <c r="D201" s="15">
        <f t="shared" si="123"/>
        <v>0</v>
      </c>
      <c r="E201" s="15">
        <f t="shared" si="118"/>
        <v>0</v>
      </c>
      <c r="F201" s="15">
        <f t="shared" si="119"/>
        <v>0</v>
      </c>
      <c r="G201" s="15">
        <f t="shared" si="120"/>
        <v>0</v>
      </c>
      <c r="H201" s="15">
        <f t="shared" si="121"/>
        <v>1</v>
      </c>
      <c r="I201" s="15">
        <v>0</v>
      </c>
      <c r="J201" s="15">
        <v>38</v>
      </c>
      <c r="K201" s="15">
        <v>5</v>
      </c>
      <c r="L201" s="15">
        <f t="shared" si="124"/>
        <v>0</v>
      </c>
      <c r="M201" s="15">
        <f t="shared" si="125"/>
        <v>0</v>
      </c>
      <c r="N201" s="15">
        <f t="shared" si="126"/>
        <v>0</v>
      </c>
      <c r="O201" s="15">
        <f t="shared" si="127"/>
        <v>0</v>
      </c>
      <c r="P201" s="15">
        <f t="shared" si="128"/>
        <v>0</v>
      </c>
      <c r="Q201" s="15">
        <v>2</v>
      </c>
      <c r="R201" s="15">
        <v>4</v>
      </c>
      <c r="S201" s="15">
        <v>9</v>
      </c>
      <c r="T201" s="15">
        <v>0</v>
      </c>
      <c r="U201" s="15">
        <v>1</v>
      </c>
      <c r="V201" s="15">
        <v>1</v>
      </c>
      <c r="W201" s="15">
        <v>480000</v>
      </c>
      <c r="X201" s="15">
        <v>1</v>
      </c>
      <c r="Y201" s="15">
        <v>0</v>
      </c>
      <c r="Z201" s="15">
        <f t="shared" si="156"/>
        <v>0</v>
      </c>
      <c r="AA201" s="15">
        <f t="shared" si="129"/>
        <v>0</v>
      </c>
      <c r="AB201" s="15">
        <f t="shared" si="130"/>
        <v>1</v>
      </c>
      <c r="AC201" s="159">
        <v>8</v>
      </c>
      <c r="AD201" s="159">
        <v>0.5</v>
      </c>
      <c r="AE201" s="159">
        <v>90</v>
      </c>
      <c r="AF201" s="15">
        <v>3780</v>
      </c>
      <c r="AG201" s="27">
        <v>7560</v>
      </c>
      <c r="AH201" s="27">
        <f t="shared" si="131"/>
        <v>74.599999999999994</v>
      </c>
      <c r="AI201" s="27">
        <f t="shared" si="132"/>
        <v>0.14285714285714285</v>
      </c>
      <c r="AJ201" s="27">
        <f t="shared" si="133"/>
        <v>10.657142857142857</v>
      </c>
      <c r="AK201" s="15">
        <v>7</v>
      </c>
      <c r="AL201" s="15">
        <v>3</v>
      </c>
      <c r="AM201" s="15">
        <v>40</v>
      </c>
      <c r="AN201" s="15">
        <v>1000</v>
      </c>
      <c r="AO201" s="15">
        <v>333.33333333333331</v>
      </c>
      <c r="AQ201" s="15">
        <f t="shared" si="134"/>
        <v>0.8571428571428571</v>
      </c>
      <c r="AR201" s="15">
        <f t="shared" si="135"/>
        <v>0</v>
      </c>
      <c r="AZ201" s="15">
        <f t="shared" si="136"/>
        <v>0</v>
      </c>
      <c r="BA201" s="15">
        <f t="shared" si="137"/>
        <v>0</v>
      </c>
      <c r="BC201" s="15">
        <v>1</v>
      </c>
      <c r="BD201" s="15">
        <v>1.6666666666666667</v>
      </c>
      <c r="BE201" s="15">
        <v>1.6666666666666667</v>
      </c>
      <c r="BF201" s="15">
        <v>1</v>
      </c>
      <c r="BG201" s="15">
        <v>3</v>
      </c>
      <c r="BH201" s="15">
        <v>1.6666666666666667</v>
      </c>
      <c r="BI201" s="15">
        <v>2</v>
      </c>
      <c r="BJ201" s="15">
        <v>2</v>
      </c>
      <c r="BK201" s="15">
        <f t="shared" si="138"/>
        <v>1</v>
      </c>
      <c r="BL201" s="15">
        <f t="shared" si="139"/>
        <v>0</v>
      </c>
      <c r="BM201" s="15">
        <f t="shared" si="140"/>
        <v>0</v>
      </c>
      <c r="BN201" s="15">
        <v>3</v>
      </c>
      <c r="BO201" s="15">
        <f t="shared" si="141"/>
        <v>0</v>
      </c>
      <c r="BP201" s="15">
        <f t="shared" si="142"/>
        <v>1</v>
      </c>
      <c r="BQ201" s="15">
        <f t="shared" si="143"/>
        <v>0</v>
      </c>
      <c r="BR201" s="15">
        <f t="shared" si="144"/>
        <v>0</v>
      </c>
      <c r="BS201" s="15">
        <v>3</v>
      </c>
      <c r="BT201" s="15">
        <v>2</v>
      </c>
      <c r="BU201" s="15">
        <f t="shared" si="145"/>
        <v>1</v>
      </c>
      <c r="BV201" s="15">
        <f t="shared" si="146"/>
        <v>0</v>
      </c>
      <c r="BW201" s="15">
        <f t="shared" si="147"/>
        <v>0</v>
      </c>
      <c r="BX201" s="15">
        <f t="shared" si="148"/>
        <v>0</v>
      </c>
      <c r="BY201" s="15">
        <v>1</v>
      </c>
      <c r="BZ201" s="15">
        <v>1</v>
      </c>
      <c r="CA201" s="15">
        <v>1</v>
      </c>
      <c r="CB201" s="15">
        <v>1</v>
      </c>
      <c r="CC201" s="15">
        <v>1</v>
      </c>
      <c r="CD201" s="27">
        <v>5</v>
      </c>
      <c r="CE201" s="27">
        <v>5</v>
      </c>
      <c r="CF201" s="27">
        <v>5</v>
      </c>
      <c r="CG201" s="27">
        <v>5</v>
      </c>
      <c r="CH201" s="27">
        <v>5</v>
      </c>
      <c r="CI201" s="27">
        <v>5</v>
      </c>
      <c r="CJ201" s="27">
        <f t="shared" si="122"/>
        <v>5</v>
      </c>
      <c r="CK201" s="15">
        <f t="shared" si="149"/>
        <v>0</v>
      </c>
      <c r="CL201" s="15">
        <f t="shared" si="150"/>
        <v>0.66666666666666696</v>
      </c>
      <c r="CM201" s="15">
        <f t="shared" si="151"/>
        <v>0</v>
      </c>
      <c r="CN201" s="15">
        <f t="shared" si="152"/>
        <v>0</v>
      </c>
      <c r="CO201" s="15">
        <f t="shared" si="153"/>
        <v>0</v>
      </c>
      <c r="CP201" s="15">
        <f t="shared" si="154"/>
        <v>0</v>
      </c>
      <c r="CQ201" s="15">
        <f t="shared" si="155"/>
        <v>0.1111111111111116</v>
      </c>
    </row>
    <row r="202" spans="1:95" x14ac:dyDescent="0.2">
      <c r="A202" s="15">
        <v>415</v>
      </c>
      <c r="B202" s="23">
        <v>1</v>
      </c>
      <c r="C202" s="15">
        <v>6</v>
      </c>
      <c r="D202" s="15">
        <f t="shared" si="123"/>
        <v>0</v>
      </c>
      <c r="E202" s="15">
        <f t="shared" si="118"/>
        <v>0</v>
      </c>
      <c r="F202" s="15">
        <f t="shared" si="119"/>
        <v>0</v>
      </c>
      <c r="G202" s="15">
        <f t="shared" si="120"/>
        <v>0</v>
      </c>
      <c r="H202" s="15">
        <f t="shared" si="121"/>
        <v>1</v>
      </c>
      <c r="I202" s="15">
        <v>1</v>
      </c>
      <c r="J202" s="15">
        <v>43</v>
      </c>
      <c r="K202" s="15">
        <v>5</v>
      </c>
      <c r="L202" s="15">
        <f t="shared" si="124"/>
        <v>0</v>
      </c>
      <c r="M202" s="15">
        <f t="shared" si="125"/>
        <v>0</v>
      </c>
      <c r="N202" s="15">
        <f t="shared" si="126"/>
        <v>0</v>
      </c>
      <c r="O202" s="15">
        <f t="shared" si="127"/>
        <v>0</v>
      </c>
      <c r="P202" s="15">
        <f t="shared" si="128"/>
        <v>0</v>
      </c>
      <c r="Q202" s="15">
        <v>2</v>
      </c>
      <c r="R202" s="15">
        <v>4</v>
      </c>
      <c r="S202" s="15">
        <v>3</v>
      </c>
      <c r="T202" s="15">
        <v>0</v>
      </c>
      <c r="U202" s="15">
        <v>0</v>
      </c>
      <c r="V202" s="15">
        <v>1</v>
      </c>
      <c r="W202" s="15">
        <v>2000000</v>
      </c>
      <c r="X202" s="15">
        <v>1</v>
      </c>
      <c r="Y202" s="15">
        <v>1</v>
      </c>
      <c r="Z202" s="15">
        <f t="shared" si="156"/>
        <v>0</v>
      </c>
      <c r="AA202" s="15">
        <f t="shared" si="129"/>
        <v>0</v>
      </c>
      <c r="AB202" s="15">
        <f t="shared" si="130"/>
        <v>1</v>
      </c>
      <c r="AC202" s="15">
        <v>7</v>
      </c>
      <c r="AD202" s="15">
        <v>10</v>
      </c>
      <c r="AE202" s="15">
        <v>50</v>
      </c>
      <c r="AF202" s="15">
        <v>1000</v>
      </c>
      <c r="AG202" s="27">
        <v>100</v>
      </c>
      <c r="AH202" s="27">
        <f t="shared" si="131"/>
        <v>0</v>
      </c>
      <c r="AI202" s="27">
        <f t="shared" si="132"/>
        <v>1</v>
      </c>
      <c r="AJ202" s="27">
        <f t="shared" si="133"/>
        <v>0</v>
      </c>
      <c r="AQ202" s="15">
        <f t="shared" si="134"/>
        <v>0</v>
      </c>
      <c r="AR202" s="15">
        <f t="shared" si="135"/>
        <v>0</v>
      </c>
      <c r="AZ202" s="15">
        <f t="shared" si="136"/>
        <v>0</v>
      </c>
      <c r="BA202" s="15">
        <f t="shared" si="137"/>
        <v>0</v>
      </c>
      <c r="BB202" s="15">
        <f>$AJ202</f>
        <v>0</v>
      </c>
      <c r="BC202" s="15">
        <v>1</v>
      </c>
      <c r="BD202" s="15">
        <v>1.6666666666666667</v>
      </c>
      <c r="BE202" s="15">
        <v>1</v>
      </c>
      <c r="BF202" s="15">
        <v>1</v>
      </c>
      <c r="BG202" s="15">
        <v>2</v>
      </c>
      <c r="BH202" s="15">
        <v>1.3333333333333335</v>
      </c>
      <c r="BI202" s="15">
        <v>1</v>
      </c>
      <c r="BJ202" s="15">
        <v>1</v>
      </c>
      <c r="BK202" s="15">
        <f t="shared" si="138"/>
        <v>0</v>
      </c>
      <c r="BL202" s="15">
        <f t="shared" si="139"/>
        <v>0</v>
      </c>
      <c r="BM202" s="15">
        <f t="shared" si="140"/>
        <v>0</v>
      </c>
      <c r="BN202" s="15">
        <v>3</v>
      </c>
      <c r="BO202" s="15">
        <f t="shared" si="141"/>
        <v>0</v>
      </c>
      <c r="BP202" s="15">
        <f t="shared" si="142"/>
        <v>1</v>
      </c>
      <c r="BQ202" s="15">
        <f t="shared" si="143"/>
        <v>0</v>
      </c>
      <c r="BR202" s="15">
        <f t="shared" si="144"/>
        <v>0</v>
      </c>
      <c r="BS202" s="15">
        <v>2</v>
      </c>
      <c r="BT202" s="15">
        <v>2</v>
      </c>
      <c r="BU202" s="15">
        <f t="shared" si="145"/>
        <v>1</v>
      </c>
      <c r="BV202" s="15">
        <f t="shared" si="146"/>
        <v>0</v>
      </c>
      <c r="BW202" s="15">
        <f t="shared" si="147"/>
        <v>0</v>
      </c>
      <c r="BX202" s="15">
        <f t="shared" si="148"/>
        <v>0</v>
      </c>
      <c r="BY202" s="15">
        <v>1</v>
      </c>
      <c r="BZ202" s="15">
        <v>1</v>
      </c>
      <c r="CA202" s="15">
        <v>1</v>
      </c>
      <c r="CB202" s="15">
        <v>1</v>
      </c>
      <c r="CC202" s="15">
        <v>0</v>
      </c>
      <c r="CD202" s="27">
        <v>5</v>
      </c>
      <c r="CE202" s="27">
        <v>4.333333333333333</v>
      </c>
      <c r="CF202" s="27">
        <v>5</v>
      </c>
      <c r="CG202" s="27">
        <v>5</v>
      </c>
      <c r="CH202" s="27">
        <v>5</v>
      </c>
      <c r="CI202" s="27">
        <v>5</v>
      </c>
      <c r="CJ202" s="27">
        <f t="shared" si="122"/>
        <v>4.8888888888888884</v>
      </c>
      <c r="CK202" s="15">
        <f t="shared" si="149"/>
        <v>0</v>
      </c>
      <c r="CL202" s="15">
        <f t="shared" si="150"/>
        <v>0</v>
      </c>
      <c r="CM202" s="15">
        <f t="shared" si="151"/>
        <v>0</v>
      </c>
      <c r="CN202" s="15">
        <f t="shared" si="152"/>
        <v>0</v>
      </c>
      <c r="CO202" s="15">
        <f t="shared" si="153"/>
        <v>0</v>
      </c>
      <c r="CP202" s="15">
        <f t="shared" si="154"/>
        <v>0</v>
      </c>
      <c r="CQ202" s="15">
        <f t="shared" si="155"/>
        <v>0</v>
      </c>
    </row>
    <row r="203" spans="1:95" x14ac:dyDescent="0.2">
      <c r="A203" s="15">
        <v>415</v>
      </c>
      <c r="B203" s="23">
        <v>1</v>
      </c>
      <c r="C203" s="15">
        <v>6</v>
      </c>
      <c r="D203" s="15">
        <f t="shared" si="123"/>
        <v>0</v>
      </c>
      <c r="E203" s="15">
        <f t="shared" si="118"/>
        <v>0</v>
      </c>
      <c r="F203" s="15">
        <f t="shared" si="119"/>
        <v>0</v>
      </c>
      <c r="G203" s="15">
        <f t="shared" si="120"/>
        <v>0</v>
      </c>
      <c r="H203" s="15">
        <f t="shared" si="121"/>
        <v>1</v>
      </c>
      <c r="I203" s="15">
        <v>1</v>
      </c>
      <c r="J203" s="15">
        <v>43</v>
      </c>
      <c r="K203" s="15">
        <v>5</v>
      </c>
      <c r="L203" s="15">
        <f t="shared" si="124"/>
        <v>0</v>
      </c>
      <c r="M203" s="15">
        <f t="shared" si="125"/>
        <v>0</v>
      </c>
      <c r="N203" s="15">
        <f t="shared" si="126"/>
        <v>0</v>
      </c>
      <c r="O203" s="15">
        <f t="shared" si="127"/>
        <v>0</v>
      </c>
      <c r="P203" s="15">
        <f t="shared" si="128"/>
        <v>0</v>
      </c>
      <c r="Q203" s="15">
        <v>2</v>
      </c>
      <c r="R203" s="15">
        <v>4</v>
      </c>
      <c r="S203" s="15">
        <v>3</v>
      </c>
      <c r="T203" s="15">
        <v>0</v>
      </c>
      <c r="U203" s="15">
        <v>0</v>
      </c>
      <c r="V203" s="15">
        <v>1</v>
      </c>
      <c r="W203" s="15">
        <v>2000000</v>
      </c>
      <c r="X203" s="15">
        <v>1</v>
      </c>
      <c r="Y203" s="15">
        <v>0</v>
      </c>
      <c r="Z203" s="15">
        <f t="shared" si="156"/>
        <v>0</v>
      </c>
      <c r="AA203" s="15">
        <f t="shared" si="129"/>
        <v>0</v>
      </c>
      <c r="AB203" s="15">
        <f t="shared" si="130"/>
        <v>1</v>
      </c>
      <c r="AC203" s="159">
        <v>7</v>
      </c>
      <c r="AD203" s="159">
        <v>10</v>
      </c>
      <c r="AE203" s="159">
        <v>50</v>
      </c>
      <c r="AF203" s="15">
        <v>1000</v>
      </c>
      <c r="AG203" s="27">
        <v>100</v>
      </c>
      <c r="AH203" s="27">
        <f t="shared" si="131"/>
        <v>-0.75</v>
      </c>
      <c r="AI203" s="27">
        <f t="shared" si="132"/>
        <v>1</v>
      </c>
      <c r="AJ203" s="27">
        <f t="shared" si="133"/>
        <v>-0.75</v>
      </c>
      <c r="AQ203" s="15">
        <f t="shared" si="134"/>
        <v>0</v>
      </c>
      <c r="AR203" s="15">
        <f t="shared" si="135"/>
        <v>0</v>
      </c>
      <c r="AZ203" s="15">
        <f t="shared" si="136"/>
        <v>0</v>
      </c>
      <c r="BA203" s="15">
        <f t="shared" si="137"/>
        <v>0</v>
      </c>
      <c r="BC203" s="15">
        <v>1</v>
      </c>
      <c r="BD203" s="15">
        <v>1.6666666666666667</v>
      </c>
      <c r="BE203" s="15">
        <v>1</v>
      </c>
      <c r="BF203" s="15">
        <v>1</v>
      </c>
      <c r="BG203" s="15">
        <v>2</v>
      </c>
      <c r="BH203" s="15">
        <v>1.3333333333333335</v>
      </c>
      <c r="BI203" s="15">
        <v>1</v>
      </c>
      <c r="BJ203" s="15">
        <v>1</v>
      </c>
      <c r="BK203" s="15">
        <f t="shared" si="138"/>
        <v>0</v>
      </c>
      <c r="BL203" s="15">
        <f t="shared" si="139"/>
        <v>0</v>
      </c>
      <c r="BM203" s="15">
        <f t="shared" si="140"/>
        <v>0</v>
      </c>
      <c r="BN203" s="15">
        <v>3</v>
      </c>
      <c r="BO203" s="15">
        <f t="shared" si="141"/>
        <v>0</v>
      </c>
      <c r="BP203" s="15">
        <f t="shared" si="142"/>
        <v>1</v>
      </c>
      <c r="BQ203" s="15">
        <f t="shared" si="143"/>
        <v>0</v>
      </c>
      <c r="BR203" s="15">
        <f t="shared" si="144"/>
        <v>0</v>
      </c>
      <c r="BS203" s="15">
        <v>2</v>
      </c>
      <c r="BT203" s="15">
        <v>2</v>
      </c>
      <c r="BU203" s="15">
        <f t="shared" si="145"/>
        <v>1</v>
      </c>
      <c r="BV203" s="15">
        <f t="shared" si="146"/>
        <v>0</v>
      </c>
      <c r="BW203" s="15">
        <f t="shared" si="147"/>
        <v>0</v>
      </c>
      <c r="BX203" s="15">
        <f t="shared" si="148"/>
        <v>0</v>
      </c>
      <c r="BY203" s="15">
        <v>1</v>
      </c>
      <c r="BZ203" s="15">
        <v>1</v>
      </c>
      <c r="CA203" s="15">
        <v>1</v>
      </c>
      <c r="CB203" s="15">
        <v>1</v>
      </c>
      <c r="CC203" s="15">
        <v>0</v>
      </c>
      <c r="CD203" s="27">
        <v>5</v>
      </c>
      <c r="CE203" s="27">
        <v>4.333333333333333</v>
      </c>
      <c r="CF203" s="27">
        <v>5</v>
      </c>
      <c r="CG203" s="27">
        <v>5</v>
      </c>
      <c r="CH203" s="27">
        <v>5</v>
      </c>
      <c r="CI203" s="27">
        <v>5</v>
      </c>
      <c r="CJ203" s="27">
        <f t="shared" si="122"/>
        <v>4.8888888888888884</v>
      </c>
      <c r="CK203" s="15">
        <f t="shared" si="149"/>
        <v>0.40000000000000036</v>
      </c>
      <c r="CL203" s="15">
        <f t="shared" si="150"/>
        <v>-0.66666666666666696</v>
      </c>
      <c r="CM203" s="15">
        <f t="shared" si="151"/>
        <v>0.75</v>
      </c>
      <c r="CN203" s="15">
        <f t="shared" si="152"/>
        <v>3.2</v>
      </c>
      <c r="CO203" s="15">
        <f t="shared" si="153"/>
        <v>4</v>
      </c>
      <c r="CP203" s="15">
        <f t="shared" si="154"/>
        <v>4</v>
      </c>
      <c r="CQ203" s="15">
        <f t="shared" si="155"/>
        <v>1.947222222222222</v>
      </c>
    </row>
    <row r="204" spans="1:95" x14ac:dyDescent="0.2">
      <c r="A204" s="15">
        <v>417</v>
      </c>
      <c r="B204" s="23">
        <v>1</v>
      </c>
      <c r="C204" s="15">
        <v>6</v>
      </c>
      <c r="D204" s="15">
        <f t="shared" si="123"/>
        <v>0</v>
      </c>
      <c r="E204" s="15">
        <f t="shared" si="118"/>
        <v>0</v>
      </c>
      <c r="F204" s="15">
        <f t="shared" si="119"/>
        <v>0</v>
      </c>
      <c r="G204" s="15">
        <f t="shared" si="120"/>
        <v>0</v>
      </c>
      <c r="H204" s="15">
        <f t="shared" si="121"/>
        <v>1</v>
      </c>
      <c r="I204" s="15">
        <v>0</v>
      </c>
      <c r="J204" s="15">
        <v>45</v>
      </c>
      <c r="K204" s="15">
        <v>4</v>
      </c>
      <c r="L204" s="15">
        <f t="shared" si="124"/>
        <v>0</v>
      </c>
      <c r="M204" s="15">
        <f t="shared" si="125"/>
        <v>0</v>
      </c>
      <c r="N204" s="15">
        <f t="shared" si="126"/>
        <v>0</v>
      </c>
      <c r="O204" s="15">
        <f t="shared" si="127"/>
        <v>0</v>
      </c>
      <c r="P204" s="15">
        <f t="shared" si="128"/>
        <v>1</v>
      </c>
      <c r="Q204" s="15">
        <v>1</v>
      </c>
      <c r="R204" s="15">
        <v>2</v>
      </c>
      <c r="S204" s="15">
        <v>5</v>
      </c>
      <c r="T204" s="15">
        <v>0</v>
      </c>
      <c r="U204" s="15">
        <v>0</v>
      </c>
      <c r="V204" s="15">
        <v>1</v>
      </c>
      <c r="W204" s="15" t="s">
        <v>1008</v>
      </c>
      <c r="X204" s="15">
        <v>1</v>
      </c>
      <c r="Y204" s="15">
        <v>1</v>
      </c>
      <c r="Z204" s="15">
        <f t="shared" si="156"/>
        <v>0</v>
      </c>
      <c r="AA204" s="15">
        <f t="shared" si="129"/>
        <v>0</v>
      </c>
      <c r="AB204" s="15">
        <f t="shared" si="130"/>
        <v>0</v>
      </c>
      <c r="AC204" s="15">
        <v>1</v>
      </c>
      <c r="AD204" s="15">
        <v>2.5</v>
      </c>
      <c r="AE204" s="15">
        <v>18</v>
      </c>
      <c r="AF204" s="15">
        <v>1000</v>
      </c>
      <c r="AG204" s="27">
        <v>400</v>
      </c>
      <c r="AH204" s="27">
        <f t="shared" si="131"/>
        <v>0</v>
      </c>
      <c r="AI204" s="27">
        <f t="shared" si="132"/>
        <v>1</v>
      </c>
      <c r="AJ204" s="27">
        <f t="shared" si="133"/>
        <v>0</v>
      </c>
      <c r="AQ204" s="15">
        <f t="shared" si="134"/>
        <v>0</v>
      </c>
      <c r="AR204" s="15">
        <f t="shared" si="135"/>
        <v>0</v>
      </c>
      <c r="AZ204" s="15">
        <f t="shared" si="136"/>
        <v>0</v>
      </c>
      <c r="BA204" s="15">
        <f t="shared" si="137"/>
        <v>0</v>
      </c>
      <c r="BB204" s="15">
        <f>$AJ204</f>
        <v>0</v>
      </c>
      <c r="BC204" s="15">
        <v>1</v>
      </c>
      <c r="BD204" s="15">
        <v>1</v>
      </c>
      <c r="BE204" s="15">
        <v>1</v>
      </c>
      <c r="BF204" s="15">
        <v>2</v>
      </c>
      <c r="BG204" s="15">
        <v>1</v>
      </c>
      <c r="BH204" s="15">
        <v>1.2</v>
      </c>
      <c r="BI204" s="15">
        <v>1</v>
      </c>
      <c r="BJ204" s="15">
        <v>4</v>
      </c>
      <c r="BK204" s="15">
        <f t="shared" si="138"/>
        <v>0</v>
      </c>
      <c r="BL204" s="15">
        <f t="shared" si="139"/>
        <v>0</v>
      </c>
      <c r="BM204" s="15">
        <f t="shared" si="140"/>
        <v>1</v>
      </c>
      <c r="BN204" s="15">
        <v>2</v>
      </c>
      <c r="BO204" s="15">
        <f t="shared" si="141"/>
        <v>1</v>
      </c>
      <c r="BP204" s="15">
        <f t="shared" si="142"/>
        <v>0</v>
      </c>
      <c r="BQ204" s="15">
        <f t="shared" si="143"/>
        <v>0</v>
      </c>
      <c r="BR204" s="15">
        <f t="shared" si="144"/>
        <v>0</v>
      </c>
      <c r="BS204" s="15">
        <v>3</v>
      </c>
      <c r="BT204" s="15">
        <v>5</v>
      </c>
      <c r="BU204" s="15">
        <f t="shared" si="145"/>
        <v>0</v>
      </c>
      <c r="BV204" s="15">
        <f t="shared" si="146"/>
        <v>0</v>
      </c>
      <c r="BW204" s="15">
        <f t="shared" si="147"/>
        <v>0</v>
      </c>
      <c r="BX204" s="15">
        <f t="shared" si="148"/>
        <v>1</v>
      </c>
      <c r="BY204" s="15">
        <v>1</v>
      </c>
      <c r="BZ204" s="15">
        <v>1</v>
      </c>
      <c r="CA204" s="15">
        <v>1</v>
      </c>
      <c r="CB204" s="15">
        <v>0</v>
      </c>
      <c r="CC204" s="15">
        <v>0</v>
      </c>
      <c r="CD204" s="27">
        <v>4.5999999999999996</v>
      </c>
      <c r="CE204" s="27">
        <v>5</v>
      </c>
      <c r="CF204" s="27">
        <v>4.25</v>
      </c>
      <c r="CG204" s="27">
        <v>1.8</v>
      </c>
      <c r="CH204" s="27">
        <v>1</v>
      </c>
      <c r="CI204" s="27">
        <v>1</v>
      </c>
      <c r="CJ204" s="27">
        <f t="shared" si="122"/>
        <v>2.9416666666666664</v>
      </c>
      <c r="CK204" s="15">
        <f t="shared" si="149"/>
        <v>0</v>
      </c>
      <c r="CL204" s="15">
        <f t="shared" si="150"/>
        <v>0</v>
      </c>
      <c r="CM204" s="15">
        <f t="shared" si="151"/>
        <v>0.25</v>
      </c>
      <c r="CN204" s="15">
        <f t="shared" si="152"/>
        <v>0</v>
      </c>
      <c r="CO204" s="15">
        <f t="shared" si="153"/>
        <v>0</v>
      </c>
      <c r="CP204" s="15">
        <f t="shared" si="154"/>
        <v>0</v>
      </c>
      <c r="CQ204" s="15">
        <f t="shared" si="155"/>
        <v>4.1666666666666519E-2</v>
      </c>
    </row>
    <row r="205" spans="1:95" x14ac:dyDescent="0.2">
      <c r="A205" s="15">
        <v>417</v>
      </c>
      <c r="B205" s="23">
        <v>1</v>
      </c>
      <c r="C205" s="15">
        <v>6</v>
      </c>
      <c r="D205" s="15">
        <f t="shared" si="123"/>
        <v>0</v>
      </c>
      <c r="E205" s="15">
        <f t="shared" si="118"/>
        <v>0</v>
      </c>
      <c r="F205" s="15">
        <f t="shared" si="119"/>
        <v>0</v>
      </c>
      <c r="G205" s="15">
        <f t="shared" si="120"/>
        <v>0</v>
      </c>
      <c r="H205" s="15">
        <f t="shared" si="121"/>
        <v>1</v>
      </c>
      <c r="I205" s="15">
        <v>0</v>
      </c>
      <c r="J205" s="15">
        <v>45</v>
      </c>
      <c r="K205" s="15">
        <v>4</v>
      </c>
      <c r="L205" s="15">
        <f t="shared" si="124"/>
        <v>0</v>
      </c>
      <c r="M205" s="15">
        <f t="shared" si="125"/>
        <v>0</v>
      </c>
      <c r="N205" s="15">
        <f t="shared" si="126"/>
        <v>0</v>
      </c>
      <c r="O205" s="15">
        <f t="shared" si="127"/>
        <v>0</v>
      </c>
      <c r="P205" s="15">
        <f t="shared" si="128"/>
        <v>1</v>
      </c>
      <c r="Q205" s="15">
        <v>1</v>
      </c>
      <c r="R205" s="15">
        <v>2</v>
      </c>
      <c r="S205" s="15">
        <v>5</v>
      </c>
      <c r="T205" s="15">
        <v>0</v>
      </c>
      <c r="U205" s="15">
        <v>0</v>
      </c>
      <c r="V205" s="15">
        <v>1</v>
      </c>
      <c r="W205" s="15" t="s">
        <v>1008</v>
      </c>
      <c r="X205" s="15">
        <v>1</v>
      </c>
      <c r="Y205" s="15">
        <v>0</v>
      </c>
      <c r="Z205" s="15">
        <f t="shared" si="156"/>
        <v>0</v>
      </c>
      <c r="AA205" s="15">
        <f t="shared" si="129"/>
        <v>0</v>
      </c>
      <c r="AB205" s="15">
        <f t="shared" si="130"/>
        <v>0</v>
      </c>
      <c r="AC205" s="159">
        <v>1</v>
      </c>
      <c r="AD205" s="159">
        <v>2.5</v>
      </c>
      <c r="AE205" s="159">
        <v>18</v>
      </c>
      <c r="AF205" s="15">
        <v>1000</v>
      </c>
      <c r="AG205" s="27">
        <v>400</v>
      </c>
      <c r="AH205" s="27">
        <f t="shared" si="131"/>
        <v>-0.6</v>
      </c>
      <c r="AI205" s="27">
        <f t="shared" si="132"/>
        <v>1</v>
      </c>
      <c r="AJ205" s="27">
        <f t="shared" si="133"/>
        <v>-0.6</v>
      </c>
      <c r="AQ205" s="15">
        <f t="shared" si="134"/>
        <v>0</v>
      </c>
      <c r="AR205" s="15">
        <f t="shared" si="135"/>
        <v>0</v>
      </c>
      <c r="AZ205" s="15">
        <f t="shared" si="136"/>
        <v>0</v>
      </c>
      <c r="BA205" s="15">
        <f t="shared" si="137"/>
        <v>0</v>
      </c>
      <c r="BC205" s="15">
        <v>1</v>
      </c>
      <c r="BD205" s="15">
        <v>1</v>
      </c>
      <c r="BE205" s="15">
        <v>1</v>
      </c>
      <c r="BF205" s="15">
        <v>2</v>
      </c>
      <c r="BG205" s="15">
        <v>1</v>
      </c>
      <c r="BH205" s="15">
        <v>1.2</v>
      </c>
      <c r="BI205" s="15">
        <v>1</v>
      </c>
      <c r="BJ205" s="15">
        <v>4</v>
      </c>
      <c r="BK205" s="15">
        <f t="shared" si="138"/>
        <v>0</v>
      </c>
      <c r="BL205" s="15">
        <f t="shared" si="139"/>
        <v>0</v>
      </c>
      <c r="BM205" s="15">
        <f t="shared" si="140"/>
        <v>1</v>
      </c>
      <c r="BN205" s="15">
        <v>2</v>
      </c>
      <c r="BO205" s="15">
        <f t="shared" si="141"/>
        <v>1</v>
      </c>
      <c r="BP205" s="15">
        <f t="shared" si="142"/>
        <v>0</v>
      </c>
      <c r="BQ205" s="15">
        <f t="shared" si="143"/>
        <v>0</v>
      </c>
      <c r="BR205" s="15">
        <f t="shared" si="144"/>
        <v>0</v>
      </c>
      <c r="BS205" s="15">
        <v>3</v>
      </c>
      <c r="BT205" s="15">
        <v>5</v>
      </c>
      <c r="BU205" s="15">
        <f t="shared" si="145"/>
        <v>0</v>
      </c>
      <c r="BV205" s="15">
        <f t="shared" si="146"/>
        <v>0</v>
      </c>
      <c r="BW205" s="15">
        <f t="shared" si="147"/>
        <v>0</v>
      </c>
      <c r="BX205" s="15">
        <f t="shared" si="148"/>
        <v>1</v>
      </c>
      <c r="BY205" s="15">
        <v>1</v>
      </c>
      <c r="BZ205" s="15">
        <v>1</v>
      </c>
      <c r="CA205" s="15">
        <v>1</v>
      </c>
      <c r="CB205" s="15">
        <v>0</v>
      </c>
      <c r="CC205" s="15">
        <v>0</v>
      </c>
      <c r="CD205" s="27">
        <v>4.5999999999999996</v>
      </c>
      <c r="CE205" s="27">
        <v>5</v>
      </c>
      <c r="CF205" s="27">
        <v>4</v>
      </c>
      <c r="CG205" s="27">
        <v>1.8</v>
      </c>
      <c r="CH205" s="27">
        <v>1</v>
      </c>
      <c r="CI205" s="27">
        <v>1</v>
      </c>
      <c r="CJ205" s="27">
        <f t="shared" si="122"/>
        <v>2.9</v>
      </c>
      <c r="CK205" s="15">
        <f t="shared" si="149"/>
        <v>1.5999999999999996</v>
      </c>
      <c r="CL205" s="15">
        <f t="shared" si="150"/>
        <v>1</v>
      </c>
      <c r="CM205" s="15">
        <f t="shared" si="151"/>
        <v>-1</v>
      </c>
      <c r="CN205" s="15">
        <f t="shared" si="152"/>
        <v>-3.2</v>
      </c>
      <c r="CO205" s="15">
        <f t="shared" si="153"/>
        <v>-3.333333333333333</v>
      </c>
      <c r="CP205" s="15">
        <f t="shared" si="154"/>
        <v>-3.5</v>
      </c>
      <c r="CQ205" s="15">
        <f t="shared" si="155"/>
        <v>-1.4055555555555554</v>
      </c>
    </row>
    <row r="206" spans="1:95" x14ac:dyDescent="0.2">
      <c r="A206" s="15">
        <v>418</v>
      </c>
      <c r="B206" s="23">
        <v>1</v>
      </c>
      <c r="C206" s="15">
        <v>6</v>
      </c>
      <c r="D206" s="15">
        <f t="shared" si="123"/>
        <v>0</v>
      </c>
      <c r="E206" s="15">
        <f t="shared" si="118"/>
        <v>0</v>
      </c>
      <c r="F206" s="15">
        <f t="shared" si="119"/>
        <v>0</v>
      </c>
      <c r="G206" s="15">
        <f t="shared" si="120"/>
        <v>0</v>
      </c>
      <c r="H206" s="15">
        <f t="shared" si="121"/>
        <v>1</v>
      </c>
      <c r="I206" s="15">
        <v>0</v>
      </c>
      <c r="J206" s="15">
        <v>25</v>
      </c>
      <c r="K206" s="15">
        <v>5</v>
      </c>
      <c r="L206" s="15">
        <f t="shared" si="124"/>
        <v>0</v>
      </c>
      <c r="M206" s="15">
        <f t="shared" si="125"/>
        <v>0</v>
      </c>
      <c r="N206" s="15">
        <f t="shared" si="126"/>
        <v>0</v>
      </c>
      <c r="O206" s="15">
        <f t="shared" si="127"/>
        <v>0</v>
      </c>
      <c r="P206" s="15">
        <f t="shared" si="128"/>
        <v>0</v>
      </c>
      <c r="Q206" s="15">
        <v>1</v>
      </c>
      <c r="R206" s="15">
        <v>5</v>
      </c>
      <c r="S206" s="15">
        <v>3</v>
      </c>
      <c r="T206" s="15">
        <v>0</v>
      </c>
      <c r="U206" s="15">
        <v>0</v>
      </c>
      <c r="V206" s="15">
        <v>1</v>
      </c>
      <c r="W206" s="15">
        <v>180000</v>
      </c>
      <c r="X206" s="15">
        <v>1</v>
      </c>
      <c r="Y206" s="15">
        <v>1</v>
      </c>
      <c r="Z206" s="15">
        <f t="shared" si="156"/>
        <v>0</v>
      </c>
      <c r="AA206" s="15">
        <f t="shared" si="129"/>
        <v>0</v>
      </c>
      <c r="AB206" s="15">
        <f t="shared" si="130"/>
        <v>1</v>
      </c>
      <c r="AC206" s="15">
        <v>8</v>
      </c>
      <c r="AD206" s="15">
        <v>10</v>
      </c>
      <c r="AE206" s="15">
        <v>200</v>
      </c>
      <c r="AF206" s="15">
        <v>10000</v>
      </c>
      <c r="AG206" s="27">
        <v>1000</v>
      </c>
      <c r="AH206" s="27">
        <f t="shared" si="131"/>
        <v>0</v>
      </c>
      <c r="AI206" s="27">
        <f t="shared" si="132"/>
        <v>1</v>
      </c>
      <c r="AJ206" s="27">
        <f t="shared" si="133"/>
        <v>0</v>
      </c>
      <c r="AQ206" s="15">
        <f t="shared" si="134"/>
        <v>0</v>
      </c>
      <c r="AR206" s="15">
        <f t="shared" si="135"/>
        <v>0</v>
      </c>
      <c r="AZ206" s="15">
        <f t="shared" si="136"/>
        <v>0</v>
      </c>
      <c r="BA206" s="15">
        <f t="shared" si="137"/>
        <v>0</v>
      </c>
      <c r="BB206" s="15">
        <f>$AJ206</f>
        <v>0</v>
      </c>
      <c r="BC206" s="15">
        <v>2</v>
      </c>
      <c r="BD206" s="15">
        <v>1</v>
      </c>
      <c r="BE206" s="15">
        <v>1.6666666666666667</v>
      </c>
      <c r="BF206" s="15">
        <v>1</v>
      </c>
      <c r="BG206" s="15">
        <v>2</v>
      </c>
      <c r="BH206" s="15">
        <v>1.5333333333333334</v>
      </c>
      <c r="BI206" s="15">
        <v>1</v>
      </c>
      <c r="BJ206" s="15">
        <v>1</v>
      </c>
      <c r="BK206" s="15">
        <f t="shared" si="138"/>
        <v>0</v>
      </c>
      <c r="BL206" s="15">
        <f t="shared" si="139"/>
        <v>0</v>
      </c>
      <c r="BM206" s="15">
        <f t="shared" si="140"/>
        <v>0</v>
      </c>
      <c r="BN206" s="15">
        <v>1</v>
      </c>
      <c r="BO206" s="15">
        <f t="shared" si="141"/>
        <v>0</v>
      </c>
      <c r="BP206" s="15">
        <f t="shared" si="142"/>
        <v>0</v>
      </c>
      <c r="BQ206" s="15">
        <f t="shared" si="143"/>
        <v>0</v>
      </c>
      <c r="BR206" s="15">
        <f t="shared" si="144"/>
        <v>0</v>
      </c>
      <c r="BS206" s="15">
        <v>3</v>
      </c>
      <c r="BT206" s="15">
        <v>2</v>
      </c>
      <c r="BU206" s="15">
        <f t="shared" si="145"/>
        <v>1</v>
      </c>
      <c r="BV206" s="15">
        <f t="shared" si="146"/>
        <v>0</v>
      </c>
      <c r="BW206" s="15">
        <f t="shared" si="147"/>
        <v>0</v>
      </c>
      <c r="BX206" s="15">
        <f t="shared" si="148"/>
        <v>0</v>
      </c>
      <c r="BY206" s="15">
        <v>1</v>
      </c>
      <c r="BZ206" s="15">
        <v>1</v>
      </c>
      <c r="CA206" s="15">
        <v>1</v>
      </c>
      <c r="CB206" s="15">
        <v>0</v>
      </c>
      <c r="CC206" s="15">
        <v>1</v>
      </c>
      <c r="CD206" s="27">
        <v>3</v>
      </c>
      <c r="CE206" s="27">
        <v>4</v>
      </c>
      <c r="CF206" s="27">
        <v>5</v>
      </c>
      <c r="CG206" s="27">
        <v>5</v>
      </c>
      <c r="CH206" s="27">
        <v>4.333333333333333</v>
      </c>
      <c r="CI206" s="27">
        <v>4.5</v>
      </c>
      <c r="CJ206" s="27">
        <f t="shared" si="122"/>
        <v>4.3055555555555554</v>
      </c>
      <c r="CK206" s="15">
        <f t="shared" si="149"/>
        <v>1</v>
      </c>
      <c r="CL206" s="15">
        <f t="shared" si="150"/>
        <v>1</v>
      </c>
      <c r="CM206" s="15">
        <f t="shared" si="151"/>
        <v>0</v>
      </c>
      <c r="CN206" s="15">
        <f t="shared" si="152"/>
        <v>0</v>
      </c>
      <c r="CO206" s="15">
        <f t="shared" si="153"/>
        <v>0</v>
      </c>
      <c r="CP206" s="15">
        <f t="shared" si="154"/>
        <v>-0.5</v>
      </c>
      <c r="CQ206" s="15">
        <f t="shared" si="155"/>
        <v>0.25</v>
      </c>
    </row>
    <row r="207" spans="1:95" x14ac:dyDescent="0.2">
      <c r="A207" s="15">
        <v>418</v>
      </c>
      <c r="B207" s="23">
        <v>1</v>
      </c>
      <c r="C207" s="15">
        <v>6</v>
      </c>
      <c r="D207" s="15">
        <f t="shared" si="123"/>
        <v>0</v>
      </c>
      <c r="E207" s="15">
        <f t="shared" si="118"/>
        <v>0</v>
      </c>
      <c r="F207" s="15">
        <f t="shared" si="119"/>
        <v>0</v>
      </c>
      <c r="G207" s="15">
        <f t="shared" si="120"/>
        <v>0</v>
      </c>
      <c r="H207" s="15">
        <f t="shared" si="121"/>
        <v>1</v>
      </c>
      <c r="I207" s="15">
        <v>0</v>
      </c>
      <c r="J207" s="15">
        <v>25</v>
      </c>
      <c r="K207" s="15">
        <v>5</v>
      </c>
      <c r="L207" s="15">
        <f t="shared" si="124"/>
        <v>0</v>
      </c>
      <c r="M207" s="15">
        <f t="shared" si="125"/>
        <v>0</v>
      </c>
      <c r="N207" s="15">
        <f t="shared" si="126"/>
        <v>0</v>
      </c>
      <c r="O207" s="15">
        <f t="shared" si="127"/>
        <v>0</v>
      </c>
      <c r="P207" s="15">
        <f t="shared" si="128"/>
        <v>0</v>
      </c>
      <c r="Q207" s="15">
        <v>1</v>
      </c>
      <c r="R207" s="15">
        <v>5</v>
      </c>
      <c r="S207" s="15">
        <v>3</v>
      </c>
      <c r="T207" s="15">
        <v>0</v>
      </c>
      <c r="U207" s="15">
        <v>0</v>
      </c>
      <c r="V207" s="15">
        <v>1</v>
      </c>
      <c r="W207" s="15">
        <v>180000</v>
      </c>
      <c r="X207" s="15">
        <v>1</v>
      </c>
      <c r="Y207" s="15">
        <v>0</v>
      </c>
      <c r="Z207" s="15">
        <f t="shared" si="156"/>
        <v>0</v>
      </c>
      <c r="AA207" s="15">
        <f t="shared" si="129"/>
        <v>0</v>
      </c>
      <c r="AB207" s="15">
        <f t="shared" si="130"/>
        <v>1</v>
      </c>
      <c r="AC207" s="159">
        <v>8</v>
      </c>
      <c r="AD207" s="159">
        <v>10</v>
      </c>
      <c r="AE207" s="159">
        <v>200</v>
      </c>
      <c r="AF207" s="15">
        <v>10000</v>
      </c>
      <c r="AG207" s="27">
        <v>1000</v>
      </c>
      <c r="AH207" s="27">
        <f t="shared" si="131"/>
        <v>6.6923076923076925</v>
      </c>
      <c r="AI207" s="27">
        <f t="shared" si="132"/>
        <v>1</v>
      </c>
      <c r="AJ207" s="27">
        <f t="shared" si="133"/>
        <v>6.6923076923076925</v>
      </c>
      <c r="AQ207" s="15">
        <f t="shared" si="134"/>
        <v>0</v>
      </c>
      <c r="AR207" s="15">
        <f t="shared" si="135"/>
        <v>0</v>
      </c>
      <c r="AZ207" s="15">
        <f t="shared" si="136"/>
        <v>0</v>
      </c>
      <c r="BA207" s="15">
        <f t="shared" si="137"/>
        <v>0</v>
      </c>
      <c r="BC207" s="15">
        <v>2</v>
      </c>
      <c r="BD207" s="15">
        <v>1</v>
      </c>
      <c r="BE207" s="15">
        <v>1.6666666666666667</v>
      </c>
      <c r="BF207" s="15">
        <v>1</v>
      </c>
      <c r="BG207" s="15">
        <v>2</v>
      </c>
      <c r="BH207" s="15">
        <v>1.5333333333333334</v>
      </c>
      <c r="BI207" s="15">
        <v>1</v>
      </c>
      <c r="BJ207" s="15">
        <v>1</v>
      </c>
      <c r="BK207" s="15">
        <f t="shared" si="138"/>
        <v>0</v>
      </c>
      <c r="BL207" s="15">
        <f t="shared" si="139"/>
        <v>0</v>
      </c>
      <c r="BM207" s="15">
        <f t="shared" si="140"/>
        <v>0</v>
      </c>
      <c r="BN207" s="15">
        <v>1</v>
      </c>
      <c r="BO207" s="15">
        <f t="shared" si="141"/>
        <v>0</v>
      </c>
      <c r="BP207" s="15">
        <f t="shared" si="142"/>
        <v>0</v>
      </c>
      <c r="BQ207" s="15">
        <f t="shared" si="143"/>
        <v>0</v>
      </c>
      <c r="BR207" s="15">
        <f t="shared" si="144"/>
        <v>0</v>
      </c>
      <c r="BS207" s="15">
        <v>3</v>
      </c>
      <c r="BT207" s="15">
        <v>2</v>
      </c>
      <c r="BU207" s="15">
        <f t="shared" si="145"/>
        <v>1</v>
      </c>
      <c r="BV207" s="15">
        <f t="shared" si="146"/>
        <v>0</v>
      </c>
      <c r="BW207" s="15">
        <f t="shared" si="147"/>
        <v>0</v>
      </c>
      <c r="BX207" s="15">
        <f t="shared" si="148"/>
        <v>0</v>
      </c>
      <c r="BY207" s="15">
        <v>1</v>
      </c>
      <c r="BZ207" s="15">
        <v>1</v>
      </c>
      <c r="CA207" s="15">
        <v>1</v>
      </c>
      <c r="CB207" s="15">
        <v>0</v>
      </c>
      <c r="CC207" s="15">
        <v>1</v>
      </c>
      <c r="CD207" s="27">
        <v>2</v>
      </c>
      <c r="CE207" s="27">
        <v>3</v>
      </c>
      <c r="CF207" s="27">
        <v>5</v>
      </c>
      <c r="CG207" s="27">
        <v>5</v>
      </c>
      <c r="CH207" s="27">
        <v>4.333333333333333</v>
      </c>
      <c r="CI207" s="27">
        <v>5</v>
      </c>
      <c r="CJ207" s="27">
        <f t="shared" si="122"/>
        <v>4.0555555555555554</v>
      </c>
      <c r="CK207" s="15">
        <f t="shared" si="149"/>
        <v>-2</v>
      </c>
      <c r="CL207" s="15">
        <f t="shared" si="150"/>
        <v>-2</v>
      </c>
      <c r="CM207" s="15">
        <f t="shared" si="151"/>
        <v>0.75</v>
      </c>
      <c r="CN207" s="15">
        <f t="shared" si="152"/>
        <v>0.20000000000000018</v>
      </c>
      <c r="CO207" s="15">
        <f t="shared" si="153"/>
        <v>-0.66666666666666696</v>
      </c>
      <c r="CP207" s="15">
        <f t="shared" si="154"/>
        <v>0</v>
      </c>
      <c r="CQ207" s="15">
        <f t="shared" si="155"/>
        <v>-0.61944444444444446</v>
      </c>
    </row>
    <row r="208" spans="1:95" x14ac:dyDescent="0.2">
      <c r="A208" s="15">
        <v>419</v>
      </c>
      <c r="B208" s="23">
        <v>1</v>
      </c>
      <c r="C208" s="15">
        <v>6</v>
      </c>
      <c r="D208" s="15">
        <f t="shared" si="123"/>
        <v>0</v>
      </c>
      <c r="E208" s="15">
        <f t="shared" si="118"/>
        <v>0</v>
      </c>
      <c r="F208" s="15">
        <f t="shared" si="119"/>
        <v>0</v>
      </c>
      <c r="G208" s="15">
        <f t="shared" si="120"/>
        <v>0</v>
      </c>
      <c r="H208" s="15">
        <f t="shared" si="121"/>
        <v>1</v>
      </c>
      <c r="I208" s="15">
        <v>0</v>
      </c>
      <c r="J208" s="15">
        <v>36</v>
      </c>
      <c r="K208" s="15">
        <v>5</v>
      </c>
      <c r="L208" s="15">
        <f t="shared" si="124"/>
        <v>0</v>
      </c>
      <c r="M208" s="15">
        <f t="shared" si="125"/>
        <v>0</v>
      </c>
      <c r="N208" s="15">
        <f t="shared" si="126"/>
        <v>0</v>
      </c>
      <c r="O208" s="15">
        <f t="shared" si="127"/>
        <v>0</v>
      </c>
      <c r="P208" s="15">
        <f t="shared" si="128"/>
        <v>0</v>
      </c>
      <c r="Q208" s="15">
        <v>1</v>
      </c>
      <c r="R208" s="15">
        <v>7</v>
      </c>
      <c r="S208" s="15">
        <v>10</v>
      </c>
      <c r="T208" s="15">
        <v>1</v>
      </c>
      <c r="U208" s="15">
        <v>0</v>
      </c>
      <c r="V208" s="15">
        <v>1</v>
      </c>
      <c r="W208" s="15">
        <v>240000</v>
      </c>
      <c r="X208" s="15">
        <v>1</v>
      </c>
      <c r="Y208" s="15">
        <v>1</v>
      </c>
      <c r="Z208" s="15">
        <f t="shared" si="156"/>
        <v>0</v>
      </c>
      <c r="AA208" s="15">
        <f t="shared" si="129"/>
        <v>0</v>
      </c>
      <c r="AB208" s="15">
        <f t="shared" si="130"/>
        <v>1</v>
      </c>
      <c r="AC208" s="15">
        <v>7</v>
      </c>
      <c r="AD208" s="15">
        <v>10</v>
      </c>
      <c r="AE208" s="15">
        <v>90</v>
      </c>
      <c r="AF208" s="15">
        <v>1300</v>
      </c>
      <c r="AG208" s="27">
        <v>130</v>
      </c>
      <c r="AH208" s="27">
        <f t="shared" si="131"/>
        <v>0</v>
      </c>
      <c r="AI208" s="27">
        <f t="shared" si="132"/>
        <v>0.99552015928322546</v>
      </c>
      <c r="AJ208" s="27">
        <f t="shared" si="133"/>
        <v>0</v>
      </c>
      <c r="AK208" s="15">
        <v>8</v>
      </c>
      <c r="AL208" s="15">
        <v>4.4999999999999998E-2</v>
      </c>
      <c r="AM208" s="15">
        <v>120</v>
      </c>
      <c r="AN208" s="15">
        <v>3600</v>
      </c>
      <c r="AO208" s="15">
        <v>80000</v>
      </c>
      <c r="AP208" s="15">
        <f>($AO208-$AO209)/$AO209</f>
        <v>0</v>
      </c>
      <c r="AQ208" s="15">
        <f t="shared" si="134"/>
        <v>4.4798407167745144E-3</v>
      </c>
      <c r="AR208" s="15">
        <f t="shared" si="135"/>
        <v>0</v>
      </c>
      <c r="AZ208" s="15">
        <f t="shared" si="136"/>
        <v>0</v>
      </c>
      <c r="BA208" s="15">
        <f t="shared" si="137"/>
        <v>0</v>
      </c>
      <c r="BB208" s="15">
        <f>$AJ208</f>
        <v>0</v>
      </c>
      <c r="BC208" s="15">
        <v>1</v>
      </c>
      <c r="BD208" s="15">
        <v>1</v>
      </c>
      <c r="BE208" s="15">
        <v>1</v>
      </c>
      <c r="BF208" s="15">
        <v>1</v>
      </c>
      <c r="BG208" s="15">
        <v>5</v>
      </c>
      <c r="BH208" s="15">
        <v>1.8</v>
      </c>
      <c r="BI208" s="15">
        <v>1</v>
      </c>
      <c r="BJ208" s="15">
        <v>1</v>
      </c>
      <c r="BK208" s="15">
        <f t="shared" si="138"/>
        <v>0</v>
      </c>
      <c r="BL208" s="15">
        <f t="shared" si="139"/>
        <v>0</v>
      </c>
      <c r="BM208" s="15">
        <f t="shared" si="140"/>
        <v>0</v>
      </c>
      <c r="BN208" s="15">
        <v>3</v>
      </c>
      <c r="BO208" s="15">
        <f t="shared" si="141"/>
        <v>0</v>
      </c>
      <c r="BP208" s="15">
        <f t="shared" si="142"/>
        <v>1</v>
      </c>
      <c r="BQ208" s="15">
        <f t="shared" si="143"/>
        <v>0</v>
      </c>
      <c r="BR208" s="15">
        <f t="shared" si="144"/>
        <v>0</v>
      </c>
      <c r="BS208" s="15">
        <v>6</v>
      </c>
      <c r="BT208" s="15">
        <v>2</v>
      </c>
      <c r="BU208" s="15">
        <f t="shared" si="145"/>
        <v>1</v>
      </c>
      <c r="BV208" s="15">
        <f t="shared" si="146"/>
        <v>0</v>
      </c>
      <c r="BW208" s="15">
        <f t="shared" si="147"/>
        <v>0</v>
      </c>
      <c r="BX208" s="15">
        <f t="shared" si="148"/>
        <v>0</v>
      </c>
      <c r="BY208" s="15">
        <v>1</v>
      </c>
      <c r="BZ208" s="15">
        <v>1</v>
      </c>
      <c r="CA208" s="15">
        <v>1</v>
      </c>
      <c r="CB208" s="15">
        <v>1</v>
      </c>
      <c r="CC208" s="15">
        <v>1</v>
      </c>
      <c r="CD208" s="27">
        <v>4</v>
      </c>
      <c r="CE208" s="27">
        <v>5</v>
      </c>
      <c r="CF208" s="27">
        <v>4.25</v>
      </c>
      <c r="CG208" s="27">
        <v>4.8</v>
      </c>
      <c r="CH208" s="27">
        <v>5</v>
      </c>
      <c r="CI208" s="27">
        <v>5</v>
      </c>
      <c r="CJ208" s="27">
        <f t="shared" si="122"/>
        <v>4.6749999999999998</v>
      </c>
      <c r="CK208" s="15">
        <f t="shared" si="149"/>
        <v>0</v>
      </c>
      <c r="CL208" s="15">
        <f t="shared" si="150"/>
        <v>0</v>
      </c>
      <c r="CM208" s="15">
        <f t="shared" si="151"/>
        <v>0</v>
      </c>
      <c r="CN208" s="15">
        <f t="shared" si="152"/>
        <v>0</v>
      </c>
      <c r="CO208" s="15">
        <f t="shared" si="153"/>
        <v>0</v>
      </c>
      <c r="CP208" s="15">
        <f t="shared" si="154"/>
        <v>0</v>
      </c>
      <c r="CQ208" s="15">
        <f t="shared" si="155"/>
        <v>0</v>
      </c>
    </row>
    <row r="209" spans="1:95" x14ac:dyDescent="0.2">
      <c r="A209" s="15">
        <v>419</v>
      </c>
      <c r="B209" s="23">
        <v>1</v>
      </c>
      <c r="C209" s="15">
        <v>6</v>
      </c>
      <c r="D209" s="15">
        <f t="shared" si="123"/>
        <v>0</v>
      </c>
      <c r="E209" s="15">
        <f t="shared" si="118"/>
        <v>0</v>
      </c>
      <c r="F209" s="15">
        <f t="shared" si="119"/>
        <v>0</v>
      </c>
      <c r="G209" s="15">
        <f t="shared" si="120"/>
        <v>0</v>
      </c>
      <c r="H209" s="15">
        <f t="shared" si="121"/>
        <v>1</v>
      </c>
      <c r="I209" s="15">
        <v>0</v>
      </c>
      <c r="J209" s="15">
        <v>36</v>
      </c>
      <c r="K209" s="15">
        <v>5</v>
      </c>
      <c r="L209" s="15">
        <f t="shared" si="124"/>
        <v>0</v>
      </c>
      <c r="M209" s="15">
        <f t="shared" si="125"/>
        <v>0</v>
      </c>
      <c r="N209" s="15">
        <f t="shared" si="126"/>
        <v>0</v>
      </c>
      <c r="O209" s="15">
        <f t="shared" si="127"/>
        <v>0</v>
      </c>
      <c r="P209" s="15">
        <f t="shared" si="128"/>
        <v>0</v>
      </c>
      <c r="Q209" s="15">
        <v>1</v>
      </c>
      <c r="R209" s="15">
        <v>7</v>
      </c>
      <c r="S209" s="15">
        <v>10</v>
      </c>
      <c r="T209" s="15">
        <v>1</v>
      </c>
      <c r="U209" s="15">
        <v>0</v>
      </c>
      <c r="V209" s="15">
        <v>1</v>
      </c>
      <c r="W209" s="15">
        <v>240000</v>
      </c>
      <c r="X209" s="15">
        <v>1</v>
      </c>
      <c r="Y209" s="15">
        <v>0</v>
      </c>
      <c r="Z209" s="15">
        <f t="shared" si="156"/>
        <v>0</v>
      </c>
      <c r="AA209" s="15">
        <f t="shared" si="129"/>
        <v>0</v>
      </c>
      <c r="AB209" s="15">
        <f t="shared" si="130"/>
        <v>1</v>
      </c>
      <c r="AC209" s="159">
        <v>7</v>
      </c>
      <c r="AD209" s="159">
        <v>10</v>
      </c>
      <c r="AE209" s="159">
        <v>90</v>
      </c>
      <c r="AF209" s="15">
        <v>1300</v>
      </c>
      <c r="AG209" s="27">
        <v>130</v>
      </c>
      <c r="AH209" s="27">
        <f t="shared" si="131"/>
        <v>-0.48</v>
      </c>
      <c r="AI209" s="27">
        <f t="shared" si="132"/>
        <v>0.99552015928322546</v>
      </c>
      <c r="AJ209" s="27">
        <f t="shared" si="133"/>
        <v>-0.47784967645594822</v>
      </c>
      <c r="AK209" s="15">
        <v>8</v>
      </c>
      <c r="AL209" s="15">
        <v>4.4999999999999998E-2</v>
      </c>
      <c r="AM209" s="15">
        <v>120</v>
      </c>
      <c r="AN209" s="15">
        <v>3600</v>
      </c>
      <c r="AO209" s="15">
        <v>80000</v>
      </c>
      <c r="AQ209" s="15">
        <f t="shared" si="134"/>
        <v>4.4798407167745144E-3</v>
      </c>
      <c r="AR209" s="15">
        <f t="shared" si="135"/>
        <v>0</v>
      </c>
      <c r="AZ209" s="15">
        <f t="shared" si="136"/>
        <v>0</v>
      </c>
      <c r="BA209" s="15">
        <f t="shared" si="137"/>
        <v>0</v>
      </c>
      <c r="BC209" s="15">
        <v>1</v>
      </c>
      <c r="BD209" s="15">
        <v>1</v>
      </c>
      <c r="BE209" s="15">
        <v>1</v>
      </c>
      <c r="BF209" s="15">
        <v>1</v>
      </c>
      <c r="BG209" s="15">
        <v>5</v>
      </c>
      <c r="BH209" s="15">
        <v>1.8</v>
      </c>
      <c r="BI209" s="15">
        <v>1</v>
      </c>
      <c r="BJ209" s="15">
        <v>1</v>
      </c>
      <c r="BK209" s="15">
        <f t="shared" si="138"/>
        <v>0</v>
      </c>
      <c r="BL209" s="15">
        <f t="shared" si="139"/>
        <v>0</v>
      </c>
      <c r="BM209" s="15">
        <f t="shared" si="140"/>
        <v>0</v>
      </c>
      <c r="BN209" s="15">
        <v>3</v>
      </c>
      <c r="BO209" s="15">
        <f t="shared" si="141"/>
        <v>0</v>
      </c>
      <c r="BP209" s="15">
        <f t="shared" si="142"/>
        <v>1</v>
      </c>
      <c r="BQ209" s="15">
        <f t="shared" si="143"/>
        <v>0</v>
      </c>
      <c r="BR209" s="15">
        <f t="shared" si="144"/>
        <v>0</v>
      </c>
      <c r="BS209" s="15">
        <v>6</v>
      </c>
      <c r="BT209" s="15">
        <v>2</v>
      </c>
      <c r="BU209" s="15">
        <f t="shared" si="145"/>
        <v>1</v>
      </c>
      <c r="BV209" s="15">
        <f t="shared" si="146"/>
        <v>0</v>
      </c>
      <c r="BW209" s="15">
        <f t="shared" si="147"/>
        <v>0</v>
      </c>
      <c r="BX209" s="15">
        <f t="shared" si="148"/>
        <v>0</v>
      </c>
      <c r="BY209" s="15">
        <v>1</v>
      </c>
      <c r="BZ209" s="15">
        <v>1</v>
      </c>
      <c r="CA209" s="15">
        <v>1</v>
      </c>
      <c r="CB209" s="15">
        <v>1</v>
      </c>
      <c r="CC209" s="15">
        <v>1</v>
      </c>
      <c r="CD209" s="27">
        <v>4</v>
      </c>
      <c r="CE209" s="27">
        <v>5</v>
      </c>
      <c r="CF209" s="27">
        <v>4.25</v>
      </c>
      <c r="CG209" s="27">
        <v>4.8</v>
      </c>
      <c r="CH209" s="27">
        <v>5</v>
      </c>
      <c r="CI209" s="27">
        <v>5</v>
      </c>
      <c r="CJ209" s="27">
        <f t="shared" si="122"/>
        <v>4.6749999999999998</v>
      </c>
      <c r="CK209" s="15">
        <f t="shared" si="149"/>
        <v>-1</v>
      </c>
      <c r="CL209" s="15">
        <f t="shared" si="150"/>
        <v>0</v>
      </c>
      <c r="CM209" s="15">
        <f t="shared" si="151"/>
        <v>-0.75</v>
      </c>
      <c r="CN209" s="15">
        <f t="shared" si="152"/>
        <v>-0.20000000000000018</v>
      </c>
      <c r="CO209" s="15">
        <f t="shared" si="153"/>
        <v>1.6666666666666665</v>
      </c>
      <c r="CP209" s="15">
        <f t="shared" si="154"/>
        <v>0.25</v>
      </c>
      <c r="CQ209" s="15">
        <f t="shared" si="155"/>
        <v>-5.5555555555555358E-3</v>
      </c>
    </row>
    <row r="210" spans="1:95" x14ac:dyDescent="0.2">
      <c r="A210" s="15">
        <v>420</v>
      </c>
      <c r="B210" s="23">
        <v>1</v>
      </c>
      <c r="C210" s="15">
        <v>6</v>
      </c>
      <c r="D210" s="15">
        <f t="shared" si="123"/>
        <v>0</v>
      </c>
      <c r="E210" s="15">
        <f t="shared" si="118"/>
        <v>0</v>
      </c>
      <c r="F210" s="15">
        <f t="shared" si="119"/>
        <v>0</v>
      </c>
      <c r="G210" s="15">
        <f t="shared" si="120"/>
        <v>0</v>
      </c>
      <c r="H210" s="15">
        <f t="shared" si="121"/>
        <v>1</v>
      </c>
      <c r="I210" s="15">
        <v>0</v>
      </c>
      <c r="J210" s="15">
        <v>62</v>
      </c>
      <c r="K210" s="15">
        <v>5</v>
      </c>
      <c r="L210" s="15">
        <f t="shared" si="124"/>
        <v>0</v>
      </c>
      <c r="M210" s="15">
        <f t="shared" si="125"/>
        <v>0</v>
      </c>
      <c r="N210" s="15">
        <f t="shared" si="126"/>
        <v>0</v>
      </c>
      <c r="O210" s="15">
        <f t="shared" si="127"/>
        <v>0</v>
      </c>
      <c r="P210" s="15">
        <f t="shared" si="128"/>
        <v>0</v>
      </c>
      <c r="Q210" s="15">
        <v>2</v>
      </c>
      <c r="R210" s="15">
        <v>3</v>
      </c>
      <c r="S210" s="15">
        <v>31</v>
      </c>
      <c r="T210" s="15">
        <v>1</v>
      </c>
      <c r="U210" s="15">
        <v>1</v>
      </c>
      <c r="V210" s="15">
        <v>0</v>
      </c>
      <c r="W210" s="15">
        <v>0</v>
      </c>
      <c r="X210" s="15">
        <v>1</v>
      </c>
      <c r="Y210" s="15">
        <v>1</v>
      </c>
      <c r="Z210" s="15">
        <f t="shared" si="156"/>
        <v>0</v>
      </c>
      <c r="AA210" s="15">
        <f t="shared" si="129"/>
        <v>0</v>
      </c>
      <c r="AB210" s="15">
        <f t="shared" si="130"/>
        <v>1</v>
      </c>
      <c r="AC210" s="15">
        <v>7</v>
      </c>
      <c r="AD210" s="15">
        <v>12</v>
      </c>
      <c r="AE210" s="15">
        <v>75</v>
      </c>
      <c r="AF210" s="15">
        <v>3000</v>
      </c>
      <c r="AG210" s="27">
        <v>250</v>
      </c>
      <c r="AH210" s="27">
        <f t="shared" si="131"/>
        <v>0.19999999999999996</v>
      </c>
      <c r="AI210" s="27">
        <f t="shared" si="132"/>
        <v>1</v>
      </c>
      <c r="AJ210" s="27">
        <f t="shared" si="133"/>
        <v>0.19999999999999996</v>
      </c>
      <c r="AQ210" s="15">
        <f t="shared" si="134"/>
        <v>0</v>
      </c>
      <c r="AR210" s="15">
        <f t="shared" si="135"/>
        <v>0</v>
      </c>
      <c r="AZ210" s="15">
        <f t="shared" si="136"/>
        <v>0</v>
      </c>
      <c r="BA210" s="15">
        <f t="shared" si="137"/>
        <v>0</v>
      </c>
      <c r="BB210" s="15">
        <f>$AJ210</f>
        <v>0.19999999999999996</v>
      </c>
      <c r="BC210" s="15">
        <v>1.5</v>
      </c>
      <c r="BD210" s="15">
        <v>1</v>
      </c>
      <c r="BE210" s="15">
        <v>1</v>
      </c>
      <c r="BF210" s="15">
        <v>2</v>
      </c>
      <c r="BG210" s="15">
        <v>1</v>
      </c>
      <c r="BH210" s="15">
        <v>1.3</v>
      </c>
      <c r="BI210" s="15">
        <v>1</v>
      </c>
      <c r="BJ210" s="15">
        <v>2</v>
      </c>
      <c r="BK210" s="15">
        <f t="shared" si="138"/>
        <v>1</v>
      </c>
      <c r="BL210" s="15">
        <f t="shared" si="139"/>
        <v>0</v>
      </c>
      <c r="BM210" s="15">
        <f t="shared" si="140"/>
        <v>0</v>
      </c>
      <c r="BN210" s="15">
        <v>1</v>
      </c>
      <c r="BO210" s="15">
        <f t="shared" si="141"/>
        <v>0</v>
      </c>
      <c r="BP210" s="15">
        <f t="shared" si="142"/>
        <v>0</v>
      </c>
      <c r="BQ210" s="15">
        <f t="shared" si="143"/>
        <v>0</v>
      </c>
      <c r="BR210" s="15">
        <f t="shared" si="144"/>
        <v>0</v>
      </c>
      <c r="BS210" s="15">
        <v>6</v>
      </c>
      <c r="BT210" s="15">
        <v>2</v>
      </c>
      <c r="BU210" s="15">
        <f t="shared" si="145"/>
        <v>1</v>
      </c>
      <c r="BV210" s="15">
        <f t="shared" si="146"/>
        <v>0</v>
      </c>
      <c r="BW210" s="15">
        <f t="shared" si="147"/>
        <v>0</v>
      </c>
      <c r="BX210" s="15">
        <f t="shared" si="148"/>
        <v>0</v>
      </c>
      <c r="BY210" s="15">
        <v>1</v>
      </c>
      <c r="BZ210" s="15">
        <v>1</v>
      </c>
      <c r="CA210" s="15">
        <v>1</v>
      </c>
      <c r="CB210" s="15">
        <v>1</v>
      </c>
      <c r="CC210" s="15">
        <v>1</v>
      </c>
      <c r="CD210" s="27">
        <v>5</v>
      </c>
      <c r="CE210" s="27">
        <v>5</v>
      </c>
      <c r="CF210" s="27">
        <v>5</v>
      </c>
      <c r="CG210" s="27">
        <v>5</v>
      </c>
      <c r="CH210" s="27">
        <v>3.3333333333333335</v>
      </c>
      <c r="CI210" s="27">
        <v>4.75</v>
      </c>
      <c r="CJ210" s="27">
        <f t="shared" si="122"/>
        <v>4.6805555555555554</v>
      </c>
      <c r="CK210" s="15">
        <f t="shared" si="149"/>
        <v>0</v>
      </c>
      <c r="CL210" s="15">
        <f t="shared" si="150"/>
        <v>0</v>
      </c>
      <c r="CM210" s="15">
        <f t="shared" si="151"/>
        <v>0.25</v>
      </c>
      <c r="CN210" s="15">
        <f t="shared" si="152"/>
        <v>0</v>
      </c>
      <c r="CO210" s="15">
        <f t="shared" si="153"/>
        <v>0.33333333333333348</v>
      </c>
      <c r="CP210" s="15">
        <f t="shared" si="154"/>
        <v>0.25</v>
      </c>
      <c r="CQ210" s="15">
        <f t="shared" si="155"/>
        <v>0.1388888888888884</v>
      </c>
    </row>
    <row r="211" spans="1:95" x14ac:dyDescent="0.2">
      <c r="A211" s="15">
        <v>420</v>
      </c>
      <c r="B211" s="23">
        <v>1</v>
      </c>
      <c r="C211" s="15">
        <v>6</v>
      </c>
      <c r="D211" s="15">
        <f t="shared" si="123"/>
        <v>0</v>
      </c>
      <c r="E211" s="15">
        <f t="shared" si="118"/>
        <v>0</v>
      </c>
      <c r="F211" s="15">
        <f t="shared" si="119"/>
        <v>0</v>
      </c>
      <c r="G211" s="15">
        <f t="shared" si="120"/>
        <v>0</v>
      </c>
      <c r="H211" s="15">
        <f t="shared" si="121"/>
        <v>1</v>
      </c>
      <c r="I211" s="15">
        <v>0</v>
      </c>
      <c r="J211" s="15">
        <v>62</v>
      </c>
      <c r="K211" s="15">
        <v>5</v>
      </c>
      <c r="L211" s="15">
        <f t="shared" si="124"/>
        <v>0</v>
      </c>
      <c r="M211" s="15">
        <f t="shared" si="125"/>
        <v>0</v>
      </c>
      <c r="N211" s="15">
        <f t="shared" si="126"/>
        <v>0</v>
      </c>
      <c r="O211" s="15">
        <f t="shared" si="127"/>
        <v>0</v>
      </c>
      <c r="P211" s="15">
        <f t="shared" si="128"/>
        <v>0</v>
      </c>
      <c r="Q211" s="15">
        <v>2</v>
      </c>
      <c r="R211" s="15">
        <v>3</v>
      </c>
      <c r="S211" s="15">
        <v>31</v>
      </c>
      <c r="T211" s="15">
        <v>1</v>
      </c>
      <c r="U211" s="15">
        <v>1</v>
      </c>
      <c r="V211" s="15">
        <v>0</v>
      </c>
      <c r="W211" s="15">
        <v>0</v>
      </c>
      <c r="X211" s="15">
        <v>1</v>
      </c>
      <c r="Y211" s="15">
        <v>0</v>
      </c>
      <c r="Z211" s="15">
        <f t="shared" si="156"/>
        <v>0</v>
      </c>
      <c r="AA211" s="15">
        <f t="shared" si="129"/>
        <v>0</v>
      </c>
      <c r="AB211" s="15">
        <f t="shared" si="130"/>
        <v>1</v>
      </c>
      <c r="AC211" s="159">
        <v>7</v>
      </c>
      <c r="AD211" s="159">
        <v>12</v>
      </c>
      <c r="AE211" s="159">
        <v>75</v>
      </c>
      <c r="AF211" s="15">
        <v>2500</v>
      </c>
      <c r="AG211" s="27">
        <v>208.33333333333334</v>
      </c>
      <c r="AH211" s="27">
        <f t="shared" si="131"/>
        <v>-0.83333333333333337</v>
      </c>
      <c r="AI211" s="27">
        <f t="shared" si="132"/>
        <v>1</v>
      </c>
      <c r="AJ211" s="27">
        <f t="shared" si="133"/>
        <v>-0.83333333333333337</v>
      </c>
      <c r="AQ211" s="15">
        <f t="shared" si="134"/>
        <v>0</v>
      </c>
      <c r="AR211" s="15">
        <f t="shared" si="135"/>
        <v>0</v>
      </c>
      <c r="AZ211" s="15">
        <f t="shared" si="136"/>
        <v>0</v>
      </c>
      <c r="BA211" s="15">
        <f t="shared" si="137"/>
        <v>0</v>
      </c>
      <c r="BC211" s="15">
        <v>1.5</v>
      </c>
      <c r="BD211" s="15">
        <v>1</v>
      </c>
      <c r="BE211" s="15">
        <v>1</v>
      </c>
      <c r="BF211" s="15">
        <v>2</v>
      </c>
      <c r="BG211" s="15">
        <v>1</v>
      </c>
      <c r="BH211" s="15">
        <v>1.3</v>
      </c>
      <c r="BI211" s="15">
        <v>1</v>
      </c>
      <c r="BJ211" s="15">
        <v>2</v>
      </c>
      <c r="BK211" s="15">
        <f t="shared" si="138"/>
        <v>1</v>
      </c>
      <c r="BL211" s="15">
        <f t="shared" si="139"/>
        <v>0</v>
      </c>
      <c r="BM211" s="15">
        <f t="shared" si="140"/>
        <v>0</v>
      </c>
      <c r="BN211" s="15">
        <v>1</v>
      </c>
      <c r="BO211" s="15">
        <f t="shared" si="141"/>
        <v>0</v>
      </c>
      <c r="BP211" s="15">
        <f t="shared" si="142"/>
        <v>0</v>
      </c>
      <c r="BQ211" s="15">
        <f t="shared" si="143"/>
        <v>0</v>
      </c>
      <c r="BR211" s="15">
        <f t="shared" si="144"/>
        <v>0</v>
      </c>
      <c r="BS211" s="15">
        <v>6</v>
      </c>
      <c r="BT211" s="15">
        <v>2</v>
      </c>
      <c r="BU211" s="15">
        <f t="shared" si="145"/>
        <v>1</v>
      </c>
      <c r="BV211" s="15">
        <f t="shared" si="146"/>
        <v>0</v>
      </c>
      <c r="BW211" s="15">
        <f t="shared" si="147"/>
        <v>0</v>
      </c>
      <c r="BX211" s="15">
        <f t="shared" si="148"/>
        <v>0</v>
      </c>
      <c r="BY211" s="15">
        <v>1</v>
      </c>
      <c r="BZ211" s="15">
        <v>1</v>
      </c>
      <c r="CA211" s="15">
        <v>1</v>
      </c>
      <c r="CB211" s="15">
        <v>1</v>
      </c>
      <c r="CC211" s="15">
        <v>1</v>
      </c>
      <c r="CD211" s="27">
        <v>5</v>
      </c>
      <c r="CE211" s="27">
        <v>5</v>
      </c>
      <c r="CF211" s="27">
        <v>4.75</v>
      </c>
      <c r="CG211" s="27">
        <v>5</v>
      </c>
      <c r="CH211" s="27">
        <v>3</v>
      </c>
      <c r="CI211" s="27">
        <v>4.5</v>
      </c>
      <c r="CJ211" s="27">
        <f t="shared" si="122"/>
        <v>4.541666666666667</v>
      </c>
      <c r="CK211" s="15">
        <f t="shared" si="149"/>
        <v>1</v>
      </c>
      <c r="CL211" s="15">
        <f t="shared" si="150"/>
        <v>0.66666666666666696</v>
      </c>
      <c r="CM211" s="15">
        <f t="shared" si="151"/>
        <v>0.5</v>
      </c>
      <c r="CN211" s="15">
        <f t="shared" si="152"/>
        <v>0.40000000000000036</v>
      </c>
      <c r="CO211" s="15">
        <f t="shared" si="153"/>
        <v>0</v>
      </c>
      <c r="CP211" s="15">
        <f t="shared" si="154"/>
        <v>-0.5</v>
      </c>
      <c r="CQ211" s="15">
        <f t="shared" si="155"/>
        <v>0.344444444444445</v>
      </c>
    </row>
    <row r="212" spans="1:95" x14ac:dyDescent="0.2">
      <c r="A212" s="15">
        <v>421</v>
      </c>
      <c r="B212" s="23">
        <v>1</v>
      </c>
      <c r="C212" s="15">
        <v>6</v>
      </c>
      <c r="D212" s="15">
        <f t="shared" si="123"/>
        <v>0</v>
      </c>
      <c r="E212" s="15">
        <f t="shared" si="118"/>
        <v>0</v>
      </c>
      <c r="F212" s="15">
        <f t="shared" si="119"/>
        <v>0</v>
      </c>
      <c r="G212" s="15">
        <f t="shared" si="120"/>
        <v>0</v>
      </c>
      <c r="H212" s="15">
        <f t="shared" si="121"/>
        <v>1</v>
      </c>
      <c r="I212" s="15">
        <v>0</v>
      </c>
      <c r="J212" s="15">
        <v>47</v>
      </c>
      <c r="K212" s="15">
        <v>5</v>
      </c>
      <c r="L212" s="15">
        <f t="shared" si="124"/>
        <v>0</v>
      </c>
      <c r="M212" s="15">
        <f t="shared" si="125"/>
        <v>0</v>
      </c>
      <c r="N212" s="15">
        <f t="shared" si="126"/>
        <v>0</v>
      </c>
      <c r="O212" s="15">
        <f t="shared" si="127"/>
        <v>0</v>
      </c>
      <c r="P212" s="15">
        <f t="shared" si="128"/>
        <v>0</v>
      </c>
      <c r="Q212" s="15">
        <v>1</v>
      </c>
      <c r="R212" s="15">
        <v>6</v>
      </c>
      <c r="S212" s="15">
        <v>15</v>
      </c>
      <c r="T212" s="15">
        <v>0</v>
      </c>
      <c r="U212" s="15">
        <v>1</v>
      </c>
      <c r="V212" s="15">
        <v>0</v>
      </c>
      <c r="W212" s="15">
        <v>0</v>
      </c>
      <c r="X212" s="15">
        <v>1</v>
      </c>
      <c r="Y212" s="15">
        <v>1</v>
      </c>
      <c r="Z212" s="15">
        <f t="shared" si="156"/>
        <v>0</v>
      </c>
      <c r="AA212" s="15">
        <f t="shared" si="129"/>
        <v>0</v>
      </c>
      <c r="AB212" s="15">
        <f t="shared" si="130"/>
        <v>1</v>
      </c>
      <c r="AC212" s="15">
        <v>8</v>
      </c>
      <c r="AD212" s="15">
        <v>1</v>
      </c>
      <c r="AE212" s="15">
        <v>250</v>
      </c>
      <c r="AF212" s="15">
        <v>1250</v>
      </c>
      <c r="AG212" s="27">
        <v>1250</v>
      </c>
      <c r="AH212" s="27">
        <f t="shared" si="131"/>
        <v>0</v>
      </c>
      <c r="AI212" s="27">
        <f t="shared" si="132"/>
        <v>1</v>
      </c>
      <c r="AJ212" s="27">
        <f t="shared" si="133"/>
        <v>0</v>
      </c>
      <c r="AQ212" s="15">
        <f t="shared" si="134"/>
        <v>0</v>
      </c>
      <c r="AR212" s="15">
        <f t="shared" si="135"/>
        <v>0</v>
      </c>
      <c r="AZ212" s="15">
        <f t="shared" si="136"/>
        <v>0</v>
      </c>
      <c r="BA212" s="15">
        <f t="shared" si="137"/>
        <v>0</v>
      </c>
      <c r="BB212" s="15">
        <f>$AJ212</f>
        <v>0</v>
      </c>
      <c r="BC212" s="15">
        <v>1</v>
      </c>
      <c r="BD212" s="15">
        <v>1</v>
      </c>
      <c r="BE212" s="15">
        <v>1</v>
      </c>
      <c r="BF212" s="15">
        <v>1</v>
      </c>
      <c r="BG212" s="15">
        <v>1</v>
      </c>
      <c r="BH212" s="15">
        <v>1</v>
      </c>
      <c r="BI212" s="15">
        <v>1</v>
      </c>
      <c r="BJ212" s="15">
        <v>1</v>
      </c>
      <c r="BK212" s="15">
        <f t="shared" si="138"/>
        <v>0</v>
      </c>
      <c r="BL212" s="15">
        <f t="shared" si="139"/>
        <v>0</v>
      </c>
      <c r="BM212" s="15">
        <f t="shared" si="140"/>
        <v>0</v>
      </c>
      <c r="BN212" s="15">
        <v>2</v>
      </c>
      <c r="BO212" s="15">
        <f t="shared" si="141"/>
        <v>1</v>
      </c>
      <c r="BP212" s="15">
        <f t="shared" si="142"/>
        <v>0</v>
      </c>
      <c r="BQ212" s="15">
        <f t="shared" si="143"/>
        <v>0</v>
      </c>
      <c r="BR212" s="15">
        <f t="shared" si="144"/>
        <v>0</v>
      </c>
      <c r="BS212" s="15">
        <v>32</v>
      </c>
      <c r="BT212" s="15">
        <v>2</v>
      </c>
      <c r="BU212" s="15">
        <f t="shared" si="145"/>
        <v>1</v>
      </c>
      <c r="BV212" s="15">
        <f t="shared" si="146"/>
        <v>0</v>
      </c>
      <c r="BW212" s="15">
        <f t="shared" si="147"/>
        <v>0</v>
      </c>
      <c r="BX212" s="15">
        <f t="shared" si="148"/>
        <v>0</v>
      </c>
      <c r="BY212" s="15">
        <v>1</v>
      </c>
      <c r="BZ212" s="15">
        <v>1</v>
      </c>
      <c r="CA212" s="15">
        <v>1</v>
      </c>
      <c r="CB212" s="15">
        <v>1</v>
      </c>
      <c r="CC212" s="15">
        <v>1</v>
      </c>
      <c r="CD212" s="27">
        <v>4</v>
      </c>
      <c r="CE212" s="27">
        <v>4.333333333333333</v>
      </c>
      <c r="CF212" s="27">
        <v>4.25</v>
      </c>
      <c r="CG212" s="27">
        <v>4.5999999999999996</v>
      </c>
      <c r="CH212" s="27">
        <v>3</v>
      </c>
      <c r="CI212" s="27">
        <v>5</v>
      </c>
      <c r="CJ212" s="27">
        <f t="shared" si="122"/>
        <v>4.197222222222222</v>
      </c>
      <c r="CK212" s="15">
        <f t="shared" si="149"/>
        <v>0</v>
      </c>
      <c r="CL212" s="15">
        <f t="shared" si="150"/>
        <v>0</v>
      </c>
      <c r="CM212" s="15">
        <f t="shared" si="151"/>
        <v>0</v>
      </c>
      <c r="CN212" s="15">
        <f t="shared" si="152"/>
        <v>0.19999999999999929</v>
      </c>
      <c r="CO212" s="15">
        <f t="shared" si="153"/>
        <v>0</v>
      </c>
      <c r="CP212" s="15">
        <f t="shared" si="154"/>
        <v>0</v>
      </c>
      <c r="CQ212" s="15">
        <f t="shared" si="155"/>
        <v>3.3333333333333215E-2</v>
      </c>
    </row>
    <row r="213" spans="1:95" x14ac:dyDescent="0.2">
      <c r="A213" s="15">
        <v>421</v>
      </c>
      <c r="B213" s="23">
        <v>1</v>
      </c>
      <c r="C213" s="15">
        <v>6</v>
      </c>
      <c r="D213" s="15">
        <f t="shared" si="123"/>
        <v>0</v>
      </c>
      <c r="E213" s="15">
        <f t="shared" si="118"/>
        <v>0</v>
      </c>
      <c r="F213" s="15">
        <f t="shared" si="119"/>
        <v>0</v>
      </c>
      <c r="G213" s="15">
        <f t="shared" si="120"/>
        <v>0</v>
      </c>
      <c r="H213" s="15">
        <f t="shared" si="121"/>
        <v>1</v>
      </c>
      <c r="I213" s="15">
        <v>0</v>
      </c>
      <c r="J213" s="15">
        <v>47</v>
      </c>
      <c r="K213" s="15">
        <v>5</v>
      </c>
      <c r="L213" s="15">
        <f t="shared" si="124"/>
        <v>0</v>
      </c>
      <c r="M213" s="15">
        <f t="shared" si="125"/>
        <v>0</v>
      </c>
      <c r="N213" s="15">
        <f t="shared" si="126"/>
        <v>0</v>
      </c>
      <c r="O213" s="15">
        <f t="shared" si="127"/>
        <v>0</v>
      </c>
      <c r="P213" s="15">
        <f t="shared" si="128"/>
        <v>0</v>
      </c>
      <c r="Q213" s="15">
        <v>1</v>
      </c>
      <c r="R213" s="15">
        <v>6</v>
      </c>
      <c r="S213" s="15">
        <v>15</v>
      </c>
      <c r="T213" s="15">
        <v>0</v>
      </c>
      <c r="U213" s="15">
        <v>1</v>
      </c>
      <c r="V213" s="15">
        <v>0</v>
      </c>
      <c r="W213" s="15">
        <v>0</v>
      </c>
      <c r="X213" s="15">
        <v>1</v>
      </c>
      <c r="Y213" s="15">
        <v>0</v>
      </c>
      <c r="Z213" s="15">
        <f t="shared" si="156"/>
        <v>0</v>
      </c>
      <c r="AA213" s="15">
        <f t="shared" si="129"/>
        <v>0</v>
      </c>
      <c r="AB213" s="15">
        <f t="shared" si="130"/>
        <v>1</v>
      </c>
      <c r="AC213" s="159">
        <v>8</v>
      </c>
      <c r="AD213" s="159">
        <v>1</v>
      </c>
      <c r="AE213" s="159">
        <v>250</v>
      </c>
      <c r="AF213" s="15">
        <v>1250</v>
      </c>
      <c r="AG213" s="27">
        <v>1250</v>
      </c>
      <c r="AH213" s="27">
        <f t="shared" si="131"/>
        <v>-0.47916666666666669</v>
      </c>
      <c r="AI213" s="27">
        <f t="shared" si="132"/>
        <v>1</v>
      </c>
      <c r="AJ213" s="27">
        <f t="shared" si="133"/>
        <v>-0.47916666666666669</v>
      </c>
      <c r="AQ213" s="15">
        <f t="shared" si="134"/>
        <v>0</v>
      </c>
      <c r="AR213" s="15">
        <f t="shared" si="135"/>
        <v>0</v>
      </c>
      <c r="AZ213" s="15">
        <f t="shared" si="136"/>
        <v>0</v>
      </c>
      <c r="BA213" s="15">
        <f t="shared" si="137"/>
        <v>0</v>
      </c>
      <c r="BC213" s="15">
        <v>1</v>
      </c>
      <c r="BD213" s="15">
        <v>1</v>
      </c>
      <c r="BE213" s="15">
        <v>1</v>
      </c>
      <c r="BF213" s="15">
        <v>1</v>
      </c>
      <c r="BG213" s="15">
        <v>1</v>
      </c>
      <c r="BH213" s="15">
        <v>1</v>
      </c>
      <c r="BI213" s="15">
        <v>1</v>
      </c>
      <c r="BJ213" s="15">
        <v>1</v>
      </c>
      <c r="BK213" s="15">
        <f t="shared" si="138"/>
        <v>0</v>
      </c>
      <c r="BL213" s="15">
        <f t="shared" si="139"/>
        <v>0</v>
      </c>
      <c r="BM213" s="15">
        <f t="shared" si="140"/>
        <v>0</v>
      </c>
      <c r="BN213" s="15">
        <v>2</v>
      </c>
      <c r="BO213" s="15">
        <f t="shared" si="141"/>
        <v>1</v>
      </c>
      <c r="BP213" s="15">
        <f t="shared" si="142"/>
        <v>0</v>
      </c>
      <c r="BQ213" s="15">
        <f t="shared" si="143"/>
        <v>0</v>
      </c>
      <c r="BR213" s="15">
        <f t="shared" si="144"/>
        <v>0</v>
      </c>
      <c r="BS213" s="15">
        <v>32</v>
      </c>
      <c r="BT213" s="15">
        <v>2</v>
      </c>
      <c r="BU213" s="15">
        <f t="shared" si="145"/>
        <v>1</v>
      </c>
      <c r="BV213" s="15">
        <f t="shared" si="146"/>
        <v>0</v>
      </c>
      <c r="BW213" s="15">
        <f t="shared" si="147"/>
        <v>0</v>
      </c>
      <c r="BX213" s="15">
        <f t="shared" si="148"/>
        <v>0</v>
      </c>
      <c r="BY213" s="15">
        <v>1</v>
      </c>
      <c r="BZ213" s="15">
        <v>1</v>
      </c>
      <c r="CA213" s="15">
        <v>1</v>
      </c>
      <c r="CB213" s="15">
        <v>1</v>
      </c>
      <c r="CC213" s="15">
        <v>1</v>
      </c>
      <c r="CD213" s="27">
        <v>4</v>
      </c>
      <c r="CE213" s="27">
        <v>4.333333333333333</v>
      </c>
      <c r="CF213" s="27">
        <v>4.25</v>
      </c>
      <c r="CG213" s="27">
        <v>4.4000000000000004</v>
      </c>
      <c r="CH213" s="27">
        <v>3</v>
      </c>
      <c r="CI213" s="27">
        <v>5</v>
      </c>
      <c r="CJ213" s="27">
        <f t="shared" si="122"/>
        <v>4.1638888888888888</v>
      </c>
      <c r="CK213" s="15">
        <f t="shared" si="149"/>
        <v>1</v>
      </c>
      <c r="CL213" s="15">
        <f t="shared" si="150"/>
        <v>1.6666666666666665</v>
      </c>
      <c r="CM213" s="15">
        <f t="shared" si="151"/>
        <v>-0.25</v>
      </c>
      <c r="CN213" s="15">
        <f t="shared" si="152"/>
        <v>1.2000000000000002</v>
      </c>
      <c r="CO213" s="15">
        <f t="shared" si="153"/>
        <v>0.33333333333333348</v>
      </c>
      <c r="CP213" s="15">
        <f t="shared" si="154"/>
        <v>0</v>
      </c>
      <c r="CQ213" s="15">
        <f t="shared" si="155"/>
        <v>0.65833333333333277</v>
      </c>
    </row>
    <row r="214" spans="1:95" x14ac:dyDescent="0.2">
      <c r="A214" s="15">
        <v>422</v>
      </c>
      <c r="B214" s="23">
        <v>1</v>
      </c>
      <c r="C214" s="15">
        <v>6</v>
      </c>
      <c r="D214" s="15">
        <f t="shared" si="123"/>
        <v>0</v>
      </c>
      <c r="E214" s="15">
        <f t="shared" si="118"/>
        <v>0</v>
      </c>
      <c r="F214" s="15">
        <f t="shared" si="119"/>
        <v>0</v>
      </c>
      <c r="G214" s="15">
        <f t="shared" si="120"/>
        <v>0</v>
      </c>
      <c r="H214" s="15">
        <f t="shared" si="121"/>
        <v>1</v>
      </c>
      <c r="I214" s="15">
        <v>1</v>
      </c>
      <c r="J214" s="15">
        <v>36</v>
      </c>
      <c r="K214" s="15">
        <v>5</v>
      </c>
      <c r="L214" s="15">
        <f t="shared" si="124"/>
        <v>0</v>
      </c>
      <c r="M214" s="15">
        <f t="shared" si="125"/>
        <v>0</v>
      </c>
      <c r="N214" s="15">
        <f t="shared" si="126"/>
        <v>0</v>
      </c>
      <c r="O214" s="15">
        <f t="shared" si="127"/>
        <v>0</v>
      </c>
      <c r="P214" s="15">
        <f t="shared" si="128"/>
        <v>0</v>
      </c>
      <c r="Q214" s="15">
        <v>2</v>
      </c>
      <c r="R214" s="15">
        <v>3</v>
      </c>
      <c r="S214" s="15">
        <v>7</v>
      </c>
      <c r="T214" s="15">
        <v>0</v>
      </c>
      <c r="U214" s="15">
        <v>1</v>
      </c>
      <c r="V214" s="15">
        <v>1</v>
      </c>
      <c r="W214" s="15">
        <v>300000</v>
      </c>
      <c r="X214" s="15">
        <v>1</v>
      </c>
      <c r="Y214" s="15">
        <v>1</v>
      </c>
      <c r="Z214" s="15">
        <f t="shared" si="156"/>
        <v>0</v>
      </c>
      <c r="AA214" s="15">
        <f t="shared" si="129"/>
        <v>1</v>
      </c>
      <c r="AB214" s="15">
        <f t="shared" si="130"/>
        <v>0</v>
      </c>
      <c r="AC214" s="15">
        <v>2</v>
      </c>
      <c r="AD214" s="15">
        <v>10</v>
      </c>
      <c r="AE214" s="15">
        <v>5</v>
      </c>
      <c r="AF214" s="15">
        <v>24000</v>
      </c>
      <c r="AG214" s="27">
        <v>2400</v>
      </c>
      <c r="AH214" s="27">
        <f t="shared" si="131"/>
        <v>0</v>
      </c>
      <c r="AI214" s="27">
        <f t="shared" si="132"/>
        <v>1</v>
      </c>
      <c r="AJ214" s="27">
        <f t="shared" si="133"/>
        <v>0</v>
      </c>
      <c r="AQ214" s="15">
        <f t="shared" si="134"/>
        <v>0</v>
      </c>
      <c r="AR214" s="15">
        <f t="shared" si="135"/>
        <v>0</v>
      </c>
      <c r="AZ214" s="15">
        <f t="shared" si="136"/>
        <v>0</v>
      </c>
      <c r="BA214" s="15">
        <f t="shared" si="137"/>
        <v>0</v>
      </c>
      <c r="BB214" s="15">
        <f>$AJ214</f>
        <v>0</v>
      </c>
      <c r="BC214" s="15">
        <v>2.25</v>
      </c>
      <c r="BD214" s="15">
        <v>1.6666666666666667</v>
      </c>
      <c r="BE214" s="15">
        <v>1</v>
      </c>
      <c r="BF214" s="15">
        <v>1</v>
      </c>
      <c r="BG214" s="15">
        <v>3</v>
      </c>
      <c r="BH214" s="15">
        <v>1.7833333333333337</v>
      </c>
      <c r="BI214" s="15">
        <v>3</v>
      </c>
      <c r="BJ214" s="15">
        <v>5</v>
      </c>
      <c r="BK214" s="15">
        <f t="shared" si="138"/>
        <v>0</v>
      </c>
      <c r="BL214" s="15">
        <f t="shared" si="139"/>
        <v>0</v>
      </c>
      <c r="BM214" s="15">
        <f t="shared" si="140"/>
        <v>0</v>
      </c>
      <c r="BN214" s="15" t="s">
        <v>1007</v>
      </c>
      <c r="BO214" s="15">
        <f t="shared" si="141"/>
        <v>0</v>
      </c>
      <c r="BP214" s="15">
        <f t="shared" si="142"/>
        <v>0</v>
      </c>
      <c r="BQ214" s="15">
        <f t="shared" si="143"/>
        <v>0</v>
      </c>
      <c r="BR214" s="15">
        <f t="shared" si="144"/>
        <v>0</v>
      </c>
      <c r="BU214" s="15">
        <f t="shared" si="145"/>
        <v>0</v>
      </c>
      <c r="BV214" s="15">
        <f t="shared" si="146"/>
        <v>0</v>
      </c>
      <c r="BW214" s="15">
        <f t="shared" si="147"/>
        <v>0</v>
      </c>
      <c r="BX214" s="15">
        <f t="shared" si="148"/>
        <v>0</v>
      </c>
      <c r="BY214" s="15" t="s">
        <v>1007</v>
      </c>
      <c r="BZ214" s="15" t="s">
        <v>1007</v>
      </c>
      <c r="CA214" s="15" t="s">
        <v>1007</v>
      </c>
      <c r="CB214" s="15" t="s">
        <v>1007</v>
      </c>
      <c r="CC214" s="15" t="s">
        <v>1007</v>
      </c>
      <c r="CD214" s="27">
        <v>3</v>
      </c>
      <c r="CE214" s="27">
        <v>2.6666666666666665</v>
      </c>
      <c r="CF214" s="27">
        <v>4.5</v>
      </c>
      <c r="CG214" s="27">
        <v>3.2</v>
      </c>
      <c r="CH214" s="27">
        <v>2.6666666666666665</v>
      </c>
      <c r="CI214" s="27">
        <v>5</v>
      </c>
      <c r="CJ214" s="27">
        <f t="shared" si="122"/>
        <v>3.505555555555556</v>
      </c>
      <c r="CK214" s="15">
        <f t="shared" si="149"/>
        <v>0</v>
      </c>
      <c r="CL214" s="15">
        <f t="shared" si="150"/>
        <v>0</v>
      </c>
      <c r="CM214" s="15">
        <f t="shared" si="151"/>
        <v>0</v>
      </c>
      <c r="CN214" s="15">
        <f t="shared" si="152"/>
        <v>0</v>
      </c>
      <c r="CO214" s="15">
        <f t="shared" si="153"/>
        <v>0</v>
      </c>
      <c r="CP214" s="15">
        <f t="shared" si="154"/>
        <v>0</v>
      </c>
      <c r="CQ214" s="15">
        <f t="shared" si="155"/>
        <v>0</v>
      </c>
    </row>
    <row r="215" spans="1:95" x14ac:dyDescent="0.2">
      <c r="A215" s="15">
        <v>422</v>
      </c>
      <c r="B215" s="23">
        <v>1</v>
      </c>
      <c r="C215" s="15">
        <v>6</v>
      </c>
      <c r="D215" s="15">
        <f t="shared" si="123"/>
        <v>0</v>
      </c>
      <c r="E215" s="15">
        <f t="shared" si="118"/>
        <v>0</v>
      </c>
      <c r="F215" s="15">
        <f t="shared" si="119"/>
        <v>0</v>
      </c>
      <c r="G215" s="15">
        <f t="shared" si="120"/>
        <v>0</v>
      </c>
      <c r="H215" s="15">
        <f t="shared" si="121"/>
        <v>1</v>
      </c>
      <c r="I215" s="15">
        <v>1</v>
      </c>
      <c r="J215" s="15">
        <v>36</v>
      </c>
      <c r="K215" s="15">
        <v>5</v>
      </c>
      <c r="L215" s="15">
        <f t="shared" si="124"/>
        <v>0</v>
      </c>
      <c r="M215" s="15">
        <f t="shared" si="125"/>
        <v>0</v>
      </c>
      <c r="N215" s="15">
        <f t="shared" si="126"/>
        <v>0</v>
      </c>
      <c r="O215" s="15">
        <f t="shared" si="127"/>
        <v>0</v>
      </c>
      <c r="P215" s="15">
        <f t="shared" si="128"/>
        <v>0</v>
      </c>
      <c r="Q215" s="15">
        <v>2</v>
      </c>
      <c r="R215" s="15">
        <v>3</v>
      </c>
      <c r="S215" s="15">
        <v>7</v>
      </c>
      <c r="T215" s="15">
        <v>0</v>
      </c>
      <c r="U215" s="15">
        <v>1</v>
      </c>
      <c r="V215" s="15">
        <v>1</v>
      </c>
      <c r="W215" s="15">
        <v>300000</v>
      </c>
      <c r="X215" s="15">
        <v>1</v>
      </c>
      <c r="Y215" s="15">
        <v>0</v>
      </c>
      <c r="Z215" s="15">
        <f t="shared" si="156"/>
        <v>0</v>
      </c>
      <c r="AA215" s="15">
        <f t="shared" si="129"/>
        <v>1</v>
      </c>
      <c r="AB215" s="15">
        <f t="shared" si="130"/>
        <v>0</v>
      </c>
      <c r="AC215" s="159">
        <v>2</v>
      </c>
      <c r="AD215" s="159">
        <v>10</v>
      </c>
      <c r="AE215" s="159">
        <v>5</v>
      </c>
      <c r="AF215" s="15">
        <v>24000</v>
      </c>
      <c r="AG215" s="27">
        <v>2400</v>
      </c>
      <c r="AH215" s="27"/>
      <c r="AI215" s="27">
        <f t="shared" si="132"/>
        <v>1</v>
      </c>
      <c r="AJ215" s="27">
        <f t="shared" si="133"/>
        <v>0</v>
      </c>
      <c r="AQ215" s="15">
        <f t="shared" si="134"/>
        <v>0</v>
      </c>
      <c r="AR215" s="15">
        <f t="shared" si="135"/>
        <v>0</v>
      </c>
      <c r="AZ215" s="15">
        <f t="shared" si="136"/>
        <v>0</v>
      </c>
      <c r="BA215" s="15">
        <f t="shared" si="137"/>
        <v>0</v>
      </c>
      <c r="BC215" s="15">
        <v>2.25</v>
      </c>
      <c r="BD215" s="15">
        <v>1.6666666666666667</v>
      </c>
      <c r="BE215" s="15">
        <v>1</v>
      </c>
      <c r="BF215" s="15">
        <v>1</v>
      </c>
      <c r="BG215" s="15">
        <v>3</v>
      </c>
      <c r="BH215" s="15">
        <v>1.7833333333333337</v>
      </c>
      <c r="BI215" s="15">
        <v>3</v>
      </c>
      <c r="BJ215" s="15">
        <v>5</v>
      </c>
      <c r="BK215" s="15">
        <f t="shared" si="138"/>
        <v>0</v>
      </c>
      <c r="BL215" s="15">
        <f t="shared" si="139"/>
        <v>0</v>
      </c>
      <c r="BM215" s="15">
        <f t="shared" si="140"/>
        <v>0</v>
      </c>
      <c r="BN215" s="15" t="s">
        <v>1007</v>
      </c>
      <c r="BO215" s="15">
        <f t="shared" si="141"/>
        <v>0</v>
      </c>
      <c r="BP215" s="15">
        <f t="shared" si="142"/>
        <v>0</v>
      </c>
      <c r="BQ215" s="15">
        <f t="shared" si="143"/>
        <v>0</v>
      </c>
      <c r="BR215" s="15">
        <f t="shared" si="144"/>
        <v>0</v>
      </c>
      <c r="BU215" s="15">
        <f t="shared" si="145"/>
        <v>0</v>
      </c>
      <c r="BV215" s="15">
        <f t="shared" si="146"/>
        <v>0</v>
      </c>
      <c r="BW215" s="15">
        <f t="shared" si="147"/>
        <v>0</v>
      </c>
      <c r="BX215" s="15">
        <f t="shared" si="148"/>
        <v>0</v>
      </c>
      <c r="BY215" s="15" t="s">
        <v>1007</v>
      </c>
      <c r="BZ215" s="15" t="s">
        <v>1007</v>
      </c>
      <c r="CA215" s="15" t="s">
        <v>1007</v>
      </c>
      <c r="CB215" s="15" t="s">
        <v>1007</v>
      </c>
      <c r="CC215" s="15" t="s">
        <v>1007</v>
      </c>
      <c r="CD215" s="27">
        <v>3</v>
      </c>
      <c r="CE215" s="27">
        <v>2.6666666666666665</v>
      </c>
      <c r="CF215" s="27">
        <v>4.5</v>
      </c>
      <c r="CG215" s="27">
        <v>3.2</v>
      </c>
      <c r="CH215" s="27">
        <v>2.6666666666666665</v>
      </c>
      <c r="CI215" s="27">
        <v>5</v>
      </c>
      <c r="CJ215" s="27">
        <f t="shared" si="122"/>
        <v>3.505555555555556</v>
      </c>
      <c r="CK215" s="15">
        <f t="shared" si="149"/>
        <v>-1</v>
      </c>
      <c r="CL215" s="15">
        <f t="shared" si="150"/>
        <v>-1.6666666666666665</v>
      </c>
      <c r="CM215" s="15">
        <f t="shared" si="151"/>
        <v>-0.5</v>
      </c>
      <c r="CN215" s="15">
        <f t="shared" si="152"/>
        <v>-1</v>
      </c>
      <c r="CO215" s="15">
        <f t="shared" si="153"/>
        <v>-2.0000000000000004</v>
      </c>
      <c r="CP215" s="15">
        <f t="shared" si="154"/>
        <v>0.25</v>
      </c>
      <c r="CQ215" s="15">
        <f t="shared" si="155"/>
        <v>-0.98611111111111027</v>
      </c>
    </row>
    <row r="216" spans="1:95" x14ac:dyDescent="0.2">
      <c r="A216" s="15">
        <v>423</v>
      </c>
      <c r="B216" s="23">
        <v>1</v>
      </c>
      <c r="C216" s="15">
        <v>6</v>
      </c>
      <c r="D216" s="15">
        <f t="shared" si="123"/>
        <v>0</v>
      </c>
      <c r="E216" s="15">
        <f t="shared" si="118"/>
        <v>0</v>
      </c>
      <c r="F216" s="15">
        <f t="shared" si="119"/>
        <v>0</v>
      </c>
      <c r="G216" s="15">
        <f t="shared" si="120"/>
        <v>0</v>
      </c>
      <c r="H216" s="15">
        <f t="shared" si="121"/>
        <v>1</v>
      </c>
      <c r="I216" s="15">
        <v>1</v>
      </c>
      <c r="J216" s="15">
        <v>39</v>
      </c>
      <c r="K216" s="15">
        <v>3</v>
      </c>
      <c r="L216" s="15">
        <f t="shared" si="124"/>
        <v>0</v>
      </c>
      <c r="M216" s="15">
        <f t="shared" si="125"/>
        <v>0</v>
      </c>
      <c r="N216" s="15">
        <f t="shared" si="126"/>
        <v>0</v>
      </c>
      <c r="O216" s="15">
        <f t="shared" si="127"/>
        <v>1</v>
      </c>
      <c r="P216" s="15">
        <f t="shared" si="128"/>
        <v>0</v>
      </c>
      <c r="Q216" s="15">
        <v>2</v>
      </c>
      <c r="R216" s="15">
        <v>2</v>
      </c>
      <c r="S216" s="15">
        <v>10</v>
      </c>
      <c r="T216" s="15">
        <v>0</v>
      </c>
      <c r="U216" s="15">
        <v>1</v>
      </c>
      <c r="V216" s="15">
        <v>1</v>
      </c>
      <c r="W216" s="15">
        <v>480000</v>
      </c>
      <c r="X216" s="15">
        <v>1</v>
      </c>
      <c r="Y216" s="15">
        <v>1</v>
      </c>
      <c r="Z216" s="15">
        <f t="shared" si="156"/>
        <v>0</v>
      </c>
      <c r="AA216" s="15">
        <f t="shared" si="129"/>
        <v>1</v>
      </c>
      <c r="AB216" s="15">
        <f t="shared" si="130"/>
        <v>0</v>
      </c>
      <c r="AC216" s="15">
        <v>2</v>
      </c>
      <c r="AD216" s="15">
        <v>21</v>
      </c>
      <c r="AE216" s="15">
        <v>0</v>
      </c>
      <c r="AF216" s="15">
        <v>0</v>
      </c>
      <c r="AG216" s="27">
        <v>0</v>
      </c>
      <c r="AH216" s="27"/>
      <c r="AI216" s="27">
        <f t="shared" si="132"/>
        <v>1</v>
      </c>
      <c r="AJ216" s="27">
        <f t="shared" si="133"/>
        <v>0</v>
      </c>
      <c r="AQ216" s="15">
        <f t="shared" si="134"/>
        <v>0</v>
      </c>
      <c r="AR216" s="15">
        <f t="shared" si="135"/>
        <v>0</v>
      </c>
      <c r="AZ216" s="15">
        <f t="shared" si="136"/>
        <v>0</v>
      </c>
      <c r="BA216" s="15">
        <f t="shared" si="137"/>
        <v>0</v>
      </c>
      <c r="BB216" s="15">
        <f>$AJ216</f>
        <v>0</v>
      </c>
      <c r="BC216" s="15">
        <v>1.5</v>
      </c>
      <c r="BD216" s="15">
        <v>1.6666666666666667</v>
      </c>
      <c r="BE216" s="15">
        <v>2.3333333333333335</v>
      </c>
      <c r="BF216" s="15">
        <v>1</v>
      </c>
      <c r="BG216" s="15">
        <v>3.5</v>
      </c>
      <c r="BH216" s="15">
        <v>2</v>
      </c>
      <c r="BI216" s="15">
        <v>1</v>
      </c>
      <c r="BJ216" s="15">
        <v>5</v>
      </c>
      <c r="BK216" s="15">
        <f t="shared" si="138"/>
        <v>0</v>
      </c>
      <c r="BL216" s="15">
        <f t="shared" si="139"/>
        <v>0</v>
      </c>
      <c r="BM216" s="15">
        <f t="shared" si="140"/>
        <v>0</v>
      </c>
      <c r="BN216" s="15" t="s">
        <v>1007</v>
      </c>
      <c r="BO216" s="15">
        <f t="shared" si="141"/>
        <v>0</v>
      </c>
      <c r="BP216" s="15">
        <f t="shared" si="142"/>
        <v>0</v>
      </c>
      <c r="BQ216" s="15">
        <f t="shared" si="143"/>
        <v>0</v>
      </c>
      <c r="BR216" s="15">
        <f t="shared" si="144"/>
        <v>0</v>
      </c>
      <c r="BU216" s="15">
        <f t="shared" si="145"/>
        <v>0</v>
      </c>
      <c r="BV216" s="15">
        <f t="shared" si="146"/>
        <v>0</v>
      </c>
      <c r="BW216" s="15">
        <f t="shared" si="147"/>
        <v>0</v>
      </c>
      <c r="BX216" s="15">
        <f t="shared" si="148"/>
        <v>0</v>
      </c>
      <c r="BY216" s="15" t="s">
        <v>1007</v>
      </c>
      <c r="BZ216" s="15" t="s">
        <v>1007</v>
      </c>
      <c r="CA216" s="15" t="s">
        <v>1007</v>
      </c>
      <c r="CB216" s="15" t="s">
        <v>1007</v>
      </c>
      <c r="CC216" s="15" t="s">
        <v>1007</v>
      </c>
      <c r="CD216" s="27">
        <v>4</v>
      </c>
      <c r="CE216" s="27">
        <v>4.333333333333333</v>
      </c>
      <c r="CF216" s="27">
        <v>5</v>
      </c>
      <c r="CG216" s="27">
        <v>4.2</v>
      </c>
      <c r="CH216" s="27">
        <v>4.666666666666667</v>
      </c>
      <c r="CI216" s="27">
        <v>4.75</v>
      </c>
      <c r="CJ216" s="27">
        <f t="shared" si="122"/>
        <v>4.4916666666666663</v>
      </c>
      <c r="CK216" s="15">
        <f t="shared" si="149"/>
        <v>0</v>
      </c>
      <c r="CL216" s="15">
        <f t="shared" si="150"/>
        <v>0</v>
      </c>
      <c r="CM216" s="15">
        <f t="shared" si="151"/>
        <v>0</v>
      </c>
      <c r="CN216" s="15">
        <f t="shared" si="152"/>
        <v>0</v>
      </c>
      <c r="CO216" s="15">
        <f t="shared" si="153"/>
        <v>0</v>
      </c>
      <c r="CP216" s="15">
        <f t="shared" si="154"/>
        <v>0</v>
      </c>
      <c r="CQ216" s="15">
        <f t="shared" si="155"/>
        <v>0</v>
      </c>
    </row>
    <row r="217" spans="1:95" x14ac:dyDescent="0.2">
      <c r="A217" s="15">
        <v>423</v>
      </c>
      <c r="B217" s="23">
        <v>1</v>
      </c>
      <c r="C217" s="15">
        <v>6</v>
      </c>
      <c r="D217" s="15">
        <f t="shared" si="123"/>
        <v>0</v>
      </c>
      <c r="E217" s="15">
        <f t="shared" si="118"/>
        <v>0</v>
      </c>
      <c r="F217" s="15">
        <f t="shared" si="119"/>
        <v>0</v>
      </c>
      <c r="G217" s="15">
        <f t="shared" si="120"/>
        <v>0</v>
      </c>
      <c r="H217" s="15">
        <f t="shared" si="121"/>
        <v>1</v>
      </c>
      <c r="I217" s="15">
        <v>1</v>
      </c>
      <c r="J217" s="15">
        <v>39</v>
      </c>
      <c r="K217" s="15">
        <v>3</v>
      </c>
      <c r="L217" s="15">
        <f t="shared" si="124"/>
        <v>0</v>
      </c>
      <c r="M217" s="15">
        <f t="shared" si="125"/>
        <v>0</v>
      </c>
      <c r="N217" s="15">
        <f t="shared" si="126"/>
        <v>0</v>
      </c>
      <c r="O217" s="15">
        <f t="shared" si="127"/>
        <v>1</v>
      </c>
      <c r="P217" s="15">
        <f t="shared" si="128"/>
        <v>0</v>
      </c>
      <c r="Q217" s="15">
        <v>2</v>
      </c>
      <c r="R217" s="15">
        <v>2</v>
      </c>
      <c r="S217" s="15">
        <v>10</v>
      </c>
      <c r="T217" s="15">
        <v>0</v>
      </c>
      <c r="U217" s="15">
        <v>1</v>
      </c>
      <c r="V217" s="15">
        <v>1</v>
      </c>
      <c r="W217" s="15">
        <v>480000</v>
      </c>
      <c r="X217" s="15">
        <v>1</v>
      </c>
      <c r="Y217" s="15">
        <v>0</v>
      </c>
      <c r="Z217" s="15">
        <f t="shared" si="156"/>
        <v>0</v>
      </c>
      <c r="AA217" s="15">
        <f t="shared" si="129"/>
        <v>1</v>
      </c>
      <c r="AB217" s="15">
        <f t="shared" si="130"/>
        <v>0</v>
      </c>
      <c r="AC217" s="159">
        <v>2</v>
      </c>
      <c r="AD217" s="159">
        <v>21</v>
      </c>
      <c r="AE217" s="159">
        <v>0</v>
      </c>
      <c r="AF217" s="15">
        <v>0</v>
      </c>
      <c r="AG217" s="27">
        <v>0</v>
      </c>
      <c r="AH217" s="27">
        <f t="shared" si="131"/>
        <v>-1</v>
      </c>
      <c r="AI217" s="27">
        <f t="shared" si="132"/>
        <v>1</v>
      </c>
      <c r="AJ217" s="27">
        <f t="shared" si="133"/>
        <v>-1</v>
      </c>
      <c r="AQ217" s="15">
        <f t="shared" si="134"/>
        <v>0</v>
      </c>
      <c r="AR217" s="15">
        <f t="shared" si="135"/>
        <v>0</v>
      </c>
      <c r="AZ217" s="15">
        <f t="shared" si="136"/>
        <v>0</v>
      </c>
      <c r="BA217" s="15">
        <f t="shared" si="137"/>
        <v>0</v>
      </c>
      <c r="BC217" s="15">
        <v>1.5</v>
      </c>
      <c r="BD217" s="15">
        <v>1.6666666666666667</v>
      </c>
      <c r="BE217" s="15">
        <v>2.3333333333333335</v>
      </c>
      <c r="BF217" s="15">
        <v>1</v>
      </c>
      <c r="BG217" s="15">
        <v>3.5</v>
      </c>
      <c r="BH217" s="15">
        <v>2</v>
      </c>
      <c r="BI217" s="15">
        <v>1</v>
      </c>
      <c r="BJ217" s="15">
        <v>5</v>
      </c>
      <c r="BK217" s="15">
        <f t="shared" si="138"/>
        <v>0</v>
      </c>
      <c r="BL217" s="15">
        <f t="shared" si="139"/>
        <v>0</v>
      </c>
      <c r="BM217" s="15">
        <f t="shared" si="140"/>
        <v>0</v>
      </c>
      <c r="BN217" s="15" t="s">
        <v>1007</v>
      </c>
      <c r="BO217" s="15">
        <f t="shared" si="141"/>
        <v>0</v>
      </c>
      <c r="BP217" s="15">
        <f t="shared" si="142"/>
        <v>0</v>
      </c>
      <c r="BQ217" s="15">
        <f t="shared" si="143"/>
        <v>0</v>
      </c>
      <c r="BR217" s="15">
        <f t="shared" si="144"/>
        <v>0</v>
      </c>
      <c r="BU217" s="15">
        <f t="shared" si="145"/>
        <v>0</v>
      </c>
      <c r="BV217" s="15">
        <f t="shared" si="146"/>
        <v>0</v>
      </c>
      <c r="BW217" s="15">
        <f t="shared" si="147"/>
        <v>0</v>
      </c>
      <c r="BX217" s="15">
        <f t="shared" si="148"/>
        <v>0</v>
      </c>
      <c r="BY217" s="15" t="s">
        <v>1007</v>
      </c>
      <c r="BZ217" s="15" t="s">
        <v>1007</v>
      </c>
      <c r="CA217" s="15" t="s">
        <v>1007</v>
      </c>
      <c r="CB217" s="15" t="s">
        <v>1007</v>
      </c>
      <c r="CC217" s="15" t="s">
        <v>1007</v>
      </c>
      <c r="CD217" s="27">
        <v>4</v>
      </c>
      <c r="CE217" s="27">
        <v>4.333333333333333</v>
      </c>
      <c r="CF217" s="27">
        <v>5</v>
      </c>
      <c r="CG217" s="27">
        <v>4.2</v>
      </c>
      <c r="CH217" s="27">
        <v>4.666666666666667</v>
      </c>
      <c r="CI217" s="27">
        <v>4.75</v>
      </c>
      <c r="CJ217" s="27">
        <f t="shared" si="122"/>
        <v>4.4916666666666663</v>
      </c>
      <c r="CK217" s="15">
        <f t="shared" si="149"/>
        <v>0</v>
      </c>
      <c r="CL217" s="15">
        <f t="shared" si="150"/>
        <v>0.33333333333333304</v>
      </c>
      <c r="CM217" s="15">
        <f t="shared" si="151"/>
        <v>0.5</v>
      </c>
      <c r="CN217" s="15">
        <f t="shared" si="152"/>
        <v>0.80000000000000027</v>
      </c>
      <c r="CO217" s="15">
        <f t="shared" si="153"/>
        <v>2.0000000000000004</v>
      </c>
      <c r="CP217" s="15">
        <f t="shared" si="154"/>
        <v>1.25</v>
      </c>
      <c r="CQ217" s="15">
        <f t="shared" si="155"/>
        <v>0.81388888888888866</v>
      </c>
    </row>
    <row r="218" spans="1:95" x14ac:dyDescent="0.2">
      <c r="A218" s="15">
        <v>424</v>
      </c>
      <c r="B218" s="23">
        <v>1</v>
      </c>
      <c r="C218" s="15">
        <v>6</v>
      </c>
      <c r="D218" s="15">
        <f t="shared" si="123"/>
        <v>0</v>
      </c>
      <c r="E218" s="15">
        <f t="shared" si="118"/>
        <v>0</v>
      </c>
      <c r="F218" s="15">
        <f t="shared" si="119"/>
        <v>0</v>
      </c>
      <c r="G218" s="15">
        <f t="shared" si="120"/>
        <v>0</v>
      </c>
      <c r="H218" s="15">
        <f t="shared" si="121"/>
        <v>1</v>
      </c>
      <c r="I218" s="15">
        <v>1</v>
      </c>
      <c r="J218" s="15">
        <v>29</v>
      </c>
      <c r="K218" s="15">
        <v>4</v>
      </c>
      <c r="L218" s="15">
        <f t="shared" si="124"/>
        <v>0</v>
      </c>
      <c r="M218" s="15">
        <f t="shared" si="125"/>
        <v>0</v>
      </c>
      <c r="N218" s="15">
        <f t="shared" si="126"/>
        <v>0</v>
      </c>
      <c r="O218" s="15">
        <f t="shared" si="127"/>
        <v>0</v>
      </c>
      <c r="P218" s="15">
        <f t="shared" si="128"/>
        <v>1</v>
      </c>
      <c r="Q218" s="15">
        <v>1</v>
      </c>
      <c r="R218" s="15">
        <v>2</v>
      </c>
      <c r="S218" s="15">
        <v>11</v>
      </c>
      <c r="T218" s="15">
        <v>1</v>
      </c>
      <c r="U218" s="15">
        <v>0</v>
      </c>
      <c r="V218" s="15">
        <v>1</v>
      </c>
      <c r="W218" s="15">
        <v>150000</v>
      </c>
      <c r="X218" s="15">
        <v>1</v>
      </c>
      <c r="Y218" s="15">
        <v>1</v>
      </c>
      <c r="Z218" s="15">
        <f t="shared" si="156"/>
        <v>0</v>
      </c>
      <c r="AA218" s="15">
        <f t="shared" si="129"/>
        <v>0</v>
      </c>
      <c r="AB218" s="15">
        <f t="shared" si="130"/>
        <v>1</v>
      </c>
      <c r="AC218" s="15">
        <v>7</v>
      </c>
      <c r="AD218" s="15">
        <v>5</v>
      </c>
      <c r="AE218" s="15">
        <v>3</v>
      </c>
      <c r="AF218" s="15">
        <v>3000</v>
      </c>
      <c r="AG218" s="27">
        <v>600</v>
      </c>
      <c r="AH218" s="27">
        <f t="shared" si="131"/>
        <v>0</v>
      </c>
      <c r="AI218" s="27">
        <f t="shared" si="132"/>
        <v>1</v>
      </c>
      <c r="AJ218" s="27">
        <f t="shared" si="133"/>
        <v>0</v>
      </c>
      <c r="AQ218" s="15">
        <f t="shared" si="134"/>
        <v>0</v>
      </c>
      <c r="AR218" s="15">
        <f t="shared" si="135"/>
        <v>0</v>
      </c>
      <c r="AZ218" s="15">
        <f t="shared" si="136"/>
        <v>0</v>
      </c>
      <c r="BA218" s="15">
        <f t="shared" si="137"/>
        <v>0</v>
      </c>
      <c r="BB218" s="15">
        <f>$AJ218</f>
        <v>0</v>
      </c>
      <c r="BC218" s="15">
        <v>1.75</v>
      </c>
      <c r="BD218" s="15">
        <v>1.6666666666666667</v>
      </c>
      <c r="BE218" s="15">
        <v>1.3333333333333333</v>
      </c>
      <c r="BF218" s="15">
        <v>1</v>
      </c>
      <c r="BG218" s="15">
        <v>2</v>
      </c>
      <c r="BH218" s="15">
        <v>1.55</v>
      </c>
      <c r="BI218" s="15">
        <v>4</v>
      </c>
      <c r="BJ218" s="15">
        <v>2</v>
      </c>
      <c r="BK218" s="15">
        <f t="shared" si="138"/>
        <v>1</v>
      </c>
      <c r="BL218" s="15">
        <f t="shared" si="139"/>
        <v>0</v>
      </c>
      <c r="BM218" s="15">
        <f t="shared" si="140"/>
        <v>0</v>
      </c>
      <c r="BN218" s="15">
        <v>1</v>
      </c>
      <c r="BO218" s="15">
        <f t="shared" si="141"/>
        <v>0</v>
      </c>
      <c r="BP218" s="15">
        <f t="shared" si="142"/>
        <v>0</v>
      </c>
      <c r="BQ218" s="15">
        <f t="shared" si="143"/>
        <v>0</v>
      </c>
      <c r="BR218" s="15">
        <f t="shared" si="144"/>
        <v>0</v>
      </c>
      <c r="BS218" s="15">
        <v>5</v>
      </c>
      <c r="BT218" s="15">
        <v>2</v>
      </c>
      <c r="BU218" s="15">
        <f t="shared" si="145"/>
        <v>1</v>
      </c>
      <c r="BV218" s="15">
        <f t="shared" si="146"/>
        <v>0</v>
      </c>
      <c r="BW218" s="15">
        <f t="shared" si="147"/>
        <v>0</v>
      </c>
      <c r="BX218" s="15">
        <f t="shared" si="148"/>
        <v>0</v>
      </c>
      <c r="BY218" s="15">
        <v>1</v>
      </c>
      <c r="BZ218" s="15">
        <v>1</v>
      </c>
      <c r="CA218" s="15">
        <v>1</v>
      </c>
      <c r="CB218" s="15">
        <v>1</v>
      </c>
      <c r="CC218" s="15">
        <v>1</v>
      </c>
      <c r="CD218" s="27">
        <v>4</v>
      </c>
      <c r="CE218" s="27">
        <v>4</v>
      </c>
      <c r="CF218" s="27">
        <v>4.5</v>
      </c>
      <c r="CG218" s="27">
        <v>3.4</v>
      </c>
      <c r="CH218" s="27">
        <v>2.6666666666666665</v>
      </c>
      <c r="CI218" s="27">
        <v>3.5</v>
      </c>
      <c r="CJ218" s="27">
        <f t="shared" si="122"/>
        <v>3.6777777777777776</v>
      </c>
      <c r="CK218" s="15">
        <f t="shared" si="149"/>
        <v>1</v>
      </c>
      <c r="CL218" s="15">
        <f t="shared" si="150"/>
        <v>0.66666666666666652</v>
      </c>
      <c r="CM218" s="15">
        <f t="shared" si="151"/>
        <v>0.5</v>
      </c>
      <c r="CN218" s="15">
        <f t="shared" si="152"/>
        <v>0.39999999999999991</v>
      </c>
      <c r="CO218" s="15">
        <f t="shared" si="153"/>
        <v>0</v>
      </c>
      <c r="CP218" s="15">
        <f t="shared" si="154"/>
        <v>0.25</v>
      </c>
      <c r="CQ218" s="15">
        <f t="shared" si="155"/>
        <v>0.46944444444444411</v>
      </c>
    </row>
    <row r="219" spans="1:95" x14ac:dyDescent="0.2">
      <c r="A219" s="15">
        <v>424</v>
      </c>
      <c r="B219" s="23">
        <v>1</v>
      </c>
      <c r="C219" s="15">
        <v>6</v>
      </c>
      <c r="D219" s="15">
        <f t="shared" si="123"/>
        <v>0</v>
      </c>
      <c r="E219" s="15">
        <f t="shared" si="118"/>
        <v>0</v>
      </c>
      <c r="F219" s="15">
        <f t="shared" si="119"/>
        <v>0</v>
      </c>
      <c r="G219" s="15">
        <f t="shared" si="120"/>
        <v>0</v>
      </c>
      <c r="H219" s="15">
        <f t="shared" si="121"/>
        <v>1</v>
      </c>
      <c r="I219" s="15">
        <v>1</v>
      </c>
      <c r="J219" s="15">
        <v>29</v>
      </c>
      <c r="K219" s="15">
        <v>4</v>
      </c>
      <c r="L219" s="15">
        <f t="shared" si="124"/>
        <v>0</v>
      </c>
      <c r="M219" s="15">
        <f t="shared" si="125"/>
        <v>0</v>
      </c>
      <c r="N219" s="15">
        <f t="shared" si="126"/>
        <v>0</v>
      </c>
      <c r="O219" s="15">
        <f t="shared" si="127"/>
        <v>0</v>
      </c>
      <c r="P219" s="15">
        <f t="shared" si="128"/>
        <v>1</v>
      </c>
      <c r="Q219" s="15">
        <v>1</v>
      </c>
      <c r="R219" s="15">
        <v>2</v>
      </c>
      <c r="S219" s="15">
        <v>11</v>
      </c>
      <c r="T219" s="15">
        <v>1</v>
      </c>
      <c r="U219" s="15">
        <v>0</v>
      </c>
      <c r="V219" s="15">
        <v>1</v>
      </c>
      <c r="W219" s="15">
        <v>150000</v>
      </c>
      <c r="X219" s="15">
        <v>1</v>
      </c>
      <c r="Y219" s="15">
        <v>0</v>
      </c>
      <c r="Z219" s="15">
        <f t="shared" si="156"/>
        <v>0</v>
      </c>
      <c r="AA219" s="15">
        <f t="shared" si="129"/>
        <v>0</v>
      </c>
      <c r="AB219" s="15">
        <f t="shared" si="130"/>
        <v>1</v>
      </c>
      <c r="AC219" s="159">
        <v>7</v>
      </c>
      <c r="AD219" s="159">
        <v>5</v>
      </c>
      <c r="AE219" s="159">
        <v>3</v>
      </c>
      <c r="AF219" s="15">
        <v>3000</v>
      </c>
      <c r="AG219" s="27">
        <v>600</v>
      </c>
      <c r="AH219" s="27">
        <f t="shared" si="131"/>
        <v>0.40000000000000008</v>
      </c>
      <c r="AI219" s="27">
        <f t="shared" si="132"/>
        <v>1</v>
      </c>
      <c r="AJ219" s="27">
        <f t="shared" si="133"/>
        <v>0.40000000000000008</v>
      </c>
      <c r="AQ219" s="15">
        <f t="shared" si="134"/>
        <v>0</v>
      </c>
      <c r="AR219" s="15">
        <f t="shared" si="135"/>
        <v>0</v>
      </c>
      <c r="AZ219" s="15">
        <f t="shared" si="136"/>
        <v>0</v>
      </c>
      <c r="BA219" s="15">
        <f t="shared" si="137"/>
        <v>0</v>
      </c>
      <c r="BC219" s="15">
        <v>1.75</v>
      </c>
      <c r="BD219" s="15">
        <v>1.6666666666666667</v>
      </c>
      <c r="BE219" s="15">
        <v>1.3333333333333333</v>
      </c>
      <c r="BF219" s="15">
        <v>1</v>
      </c>
      <c r="BG219" s="15">
        <v>2</v>
      </c>
      <c r="BH219" s="15">
        <v>1.55</v>
      </c>
      <c r="BI219" s="15">
        <v>4</v>
      </c>
      <c r="BJ219" s="15">
        <v>2</v>
      </c>
      <c r="BK219" s="15">
        <f t="shared" si="138"/>
        <v>1</v>
      </c>
      <c r="BL219" s="15">
        <f t="shared" si="139"/>
        <v>0</v>
      </c>
      <c r="BM219" s="15">
        <f t="shared" si="140"/>
        <v>0</v>
      </c>
      <c r="BN219" s="15">
        <v>1</v>
      </c>
      <c r="BO219" s="15">
        <f t="shared" si="141"/>
        <v>0</v>
      </c>
      <c r="BP219" s="15">
        <f t="shared" si="142"/>
        <v>0</v>
      </c>
      <c r="BQ219" s="15">
        <f t="shared" si="143"/>
        <v>0</v>
      </c>
      <c r="BR219" s="15">
        <f t="shared" si="144"/>
        <v>0</v>
      </c>
      <c r="BS219" s="15">
        <v>5</v>
      </c>
      <c r="BT219" s="15">
        <v>2</v>
      </c>
      <c r="BU219" s="15">
        <f t="shared" si="145"/>
        <v>1</v>
      </c>
      <c r="BV219" s="15">
        <f t="shared" si="146"/>
        <v>0</v>
      </c>
      <c r="BW219" s="15">
        <f t="shared" si="147"/>
        <v>0</v>
      </c>
      <c r="BX219" s="15">
        <f t="shared" si="148"/>
        <v>0</v>
      </c>
      <c r="BY219" s="15">
        <v>1</v>
      </c>
      <c r="BZ219" s="15">
        <v>1</v>
      </c>
      <c r="CA219" s="15">
        <v>1</v>
      </c>
      <c r="CB219" s="15">
        <v>1</v>
      </c>
      <c r="CC219" s="15">
        <v>1</v>
      </c>
      <c r="CD219" s="27">
        <v>3</v>
      </c>
      <c r="CE219" s="27">
        <v>3.3333333333333335</v>
      </c>
      <c r="CF219" s="27">
        <v>4</v>
      </c>
      <c r="CG219" s="27">
        <v>3</v>
      </c>
      <c r="CH219" s="27">
        <v>2.6666666666666665</v>
      </c>
      <c r="CI219" s="27">
        <v>3.25</v>
      </c>
      <c r="CJ219" s="27">
        <f t="shared" si="122"/>
        <v>3.2083333333333335</v>
      </c>
      <c r="CK219" s="15">
        <f t="shared" si="149"/>
        <v>-1</v>
      </c>
      <c r="CL219" s="15">
        <f t="shared" si="150"/>
        <v>-0.66666666666666652</v>
      </c>
      <c r="CM219" s="15">
        <f t="shared" si="151"/>
        <v>-0.5</v>
      </c>
      <c r="CN219" s="15">
        <f t="shared" si="152"/>
        <v>-2</v>
      </c>
      <c r="CO219" s="15">
        <f t="shared" si="153"/>
        <v>-1.6666666666666665</v>
      </c>
      <c r="CP219" s="15">
        <f t="shared" si="154"/>
        <v>-1.75</v>
      </c>
      <c r="CQ219" s="15">
        <f t="shared" si="155"/>
        <v>-1.2638888888888888</v>
      </c>
    </row>
    <row r="220" spans="1:95" x14ac:dyDescent="0.2">
      <c r="A220" s="15">
        <v>425</v>
      </c>
      <c r="B220" s="23">
        <v>1</v>
      </c>
      <c r="C220" s="15">
        <v>6</v>
      </c>
      <c r="D220" s="15">
        <f t="shared" si="123"/>
        <v>0</v>
      </c>
      <c r="E220" s="15">
        <f t="shared" si="118"/>
        <v>0</v>
      </c>
      <c r="F220" s="15">
        <f t="shared" si="119"/>
        <v>0</v>
      </c>
      <c r="G220" s="15">
        <f t="shared" si="120"/>
        <v>0</v>
      </c>
      <c r="H220" s="15">
        <f t="shared" si="121"/>
        <v>1</v>
      </c>
      <c r="I220" s="15">
        <v>0</v>
      </c>
      <c r="J220" s="15">
        <v>42</v>
      </c>
      <c r="K220" s="15">
        <v>5</v>
      </c>
      <c r="L220" s="15">
        <f t="shared" si="124"/>
        <v>0</v>
      </c>
      <c r="M220" s="15">
        <f t="shared" si="125"/>
        <v>0</v>
      </c>
      <c r="N220" s="15">
        <f t="shared" si="126"/>
        <v>0</v>
      </c>
      <c r="O220" s="15">
        <f t="shared" si="127"/>
        <v>0</v>
      </c>
      <c r="P220" s="15">
        <f t="shared" si="128"/>
        <v>0</v>
      </c>
      <c r="Q220" s="15">
        <v>2</v>
      </c>
      <c r="R220" s="15">
        <v>5</v>
      </c>
      <c r="S220" s="15">
        <v>12</v>
      </c>
      <c r="T220" s="15">
        <v>0</v>
      </c>
      <c r="U220" s="15">
        <v>1</v>
      </c>
      <c r="V220" s="15">
        <v>0</v>
      </c>
      <c r="W220" s="15">
        <v>0</v>
      </c>
      <c r="X220" s="15">
        <v>1</v>
      </c>
      <c r="Y220" s="15">
        <v>1</v>
      </c>
      <c r="Z220" s="15">
        <f t="shared" si="156"/>
        <v>0</v>
      </c>
      <c r="AA220" s="15">
        <f t="shared" si="129"/>
        <v>0</v>
      </c>
      <c r="AB220" s="15">
        <f t="shared" si="130"/>
        <v>1</v>
      </c>
      <c r="AC220" s="15">
        <v>7</v>
      </c>
      <c r="AD220" s="15">
        <v>70</v>
      </c>
      <c r="AE220" s="15">
        <v>35</v>
      </c>
      <c r="AF220" s="15">
        <v>30000</v>
      </c>
      <c r="AG220" s="27">
        <v>428.57142857142856</v>
      </c>
      <c r="AH220" s="27">
        <f t="shared" si="131"/>
        <v>0</v>
      </c>
      <c r="AI220" s="27">
        <f t="shared" si="132"/>
        <v>1</v>
      </c>
      <c r="AJ220" s="27">
        <f t="shared" si="133"/>
        <v>0</v>
      </c>
      <c r="AQ220" s="15">
        <f t="shared" si="134"/>
        <v>0</v>
      </c>
      <c r="AR220" s="15">
        <f t="shared" si="135"/>
        <v>0</v>
      </c>
      <c r="AZ220" s="15">
        <f t="shared" si="136"/>
        <v>0</v>
      </c>
      <c r="BA220" s="15">
        <f t="shared" si="137"/>
        <v>0</v>
      </c>
      <c r="BB220" s="15">
        <f>$AJ220</f>
        <v>0</v>
      </c>
      <c r="BC220" s="15">
        <v>1</v>
      </c>
      <c r="BD220" s="15">
        <v>2.3333333333333335</v>
      </c>
      <c r="BE220" s="15">
        <v>1</v>
      </c>
      <c r="BF220" s="15">
        <v>1</v>
      </c>
      <c r="BG220" s="15">
        <v>1</v>
      </c>
      <c r="BH220" s="15">
        <v>1.2666666666666668</v>
      </c>
      <c r="BI220" s="15">
        <v>1</v>
      </c>
      <c r="BJ220" s="15">
        <v>2</v>
      </c>
      <c r="BK220" s="15">
        <f t="shared" si="138"/>
        <v>1</v>
      </c>
      <c r="BL220" s="15">
        <f t="shared" si="139"/>
        <v>0</v>
      </c>
      <c r="BM220" s="15">
        <f t="shared" si="140"/>
        <v>0</v>
      </c>
      <c r="BN220" s="15">
        <v>1</v>
      </c>
      <c r="BO220" s="15">
        <f t="shared" si="141"/>
        <v>0</v>
      </c>
      <c r="BP220" s="15">
        <f t="shared" si="142"/>
        <v>0</v>
      </c>
      <c r="BQ220" s="15">
        <f t="shared" si="143"/>
        <v>0</v>
      </c>
      <c r="BR220" s="15">
        <f t="shared" si="144"/>
        <v>0</v>
      </c>
      <c r="BS220" s="15">
        <v>3</v>
      </c>
      <c r="BT220" s="15">
        <v>2</v>
      </c>
      <c r="BU220" s="15">
        <f t="shared" si="145"/>
        <v>1</v>
      </c>
      <c r="BV220" s="15">
        <f t="shared" si="146"/>
        <v>0</v>
      </c>
      <c r="BW220" s="15">
        <f t="shared" si="147"/>
        <v>0</v>
      </c>
      <c r="BX220" s="15">
        <f t="shared" si="148"/>
        <v>0</v>
      </c>
      <c r="BY220" s="15">
        <v>1</v>
      </c>
      <c r="BZ220" s="15">
        <v>1</v>
      </c>
      <c r="CA220" s="15">
        <v>1</v>
      </c>
      <c r="CB220" s="15">
        <v>1</v>
      </c>
      <c r="CC220" s="15">
        <v>1</v>
      </c>
      <c r="CD220" s="27">
        <v>4</v>
      </c>
      <c r="CE220" s="27">
        <v>4</v>
      </c>
      <c r="CF220" s="27">
        <v>4.5</v>
      </c>
      <c r="CG220" s="27">
        <v>5</v>
      </c>
      <c r="CH220" s="27">
        <v>4.333333333333333</v>
      </c>
      <c r="CI220" s="27">
        <v>5</v>
      </c>
      <c r="CJ220" s="27">
        <f t="shared" si="122"/>
        <v>4.4722222222222223</v>
      </c>
      <c r="CK220" s="15">
        <f t="shared" si="149"/>
        <v>0</v>
      </c>
      <c r="CL220" s="15">
        <f t="shared" si="150"/>
        <v>0</v>
      </c>
      <c r="CM220" s="15">
        <f t="shared" si="151"/>
        <v>0</v>
      </c>
      <c r="CN220" s="15">
        <f t="shared" si="152"/>
        <v>0</v>
      </c>
      <c r="CO220" s="15">
        <f t="shared" si="153"/>
        <v>0</v>
      </c>
      <c r="CP220" s="15">
        <f t="shared" si="154"/>
        <v>0</v>
      </c>
      <c r="CQ220" s="15">
        <f t="shared" si="155"/>
        <v>0</v>
      </c>
    </row>
    <row r="221" spans="1:95" x14ac:dyDescent="0.2">
      <c r="A221" s="15">
        <v>425</v>
      </c>
      <c r="B221" s="23">
        <v>1</v>
      </c>
      <c r="C221" s="15">
        <v>6</v>
      </c>
      <c r="D221" s="15">
        <f t="shared" si="123"/>
        <v>0</v>
      </c>
      <c r="E221" s="15">
        <f t="shared" ref="E221:E284" si="157">IF($C221=3,1,0)</f>
        <v>0</v>
      </c>
      <c r="F221" s="15">
        <f t="shared" ref="F221:F284" si="158">IF($C221=4,1,0)</f>
        <v>0</v>
      </c>
      <c r="G221" s="15">
        <f t="shared" ref="G221:G284" si="159">IF($C221=5,1,0)</f>
        <v>0</v>
      </c>
      <c r="H221" s="15">
        <f t="shared" ref="H221:H284" si="160">IF($C221=6,1,0)</f>
        <v>1</v>
      </c>
      <c r="I221" s="15">
        <v>0</v>
      </c>
      <c r="J221" s="15">
        <v>42</v>
      </c>
      <c r="K221" s="15">
        <v>5</v>
      </c>
      <c r="L221" s="15">
        <f t="shared" si="124"/>
        <v>0</v>
      </c>
      <c r="M221" s="15">
        <f t="shared" si="125"/>
        <v>0</v>
      </c>
      <c r="N221" s="15">
        <f t="shared" si="126"/>
        <v>0</v>
      </c>
      <c r="O221" s="15">
        <f t="shared" si="127"/>
        <v>0</v>
      </c>
      <c r="P221" s="15">
        <f t="shared" si="128"/>
        <v>0</v>
      </c>
      <c r="Q221" s="15">
        <v>2</v>
      </c>
      <c r="R221" s="15">
        <v>5</v>
      </c>
      <c r="S221" s="15">
        <v>12</v>
      </c>
      <c r="T221" s="15">
        <v>0</v>
      </c>
      <c r="U221" s="15">
        <v>1</v>
      </c>
      <c r="V221" s="15">
        <v>0</v>
      </c>
      <c r="W221" s="15">
        <v>0</v>
      </c>
      <c r="X221" s="15">
        <v>1</v>
      </c>
      <c r="Y221" s="15">
        <v>0</v>
      </c>
      <c r="Z221" s="15">
        <f t="shared" si="156"/>
        <v>0</v>
      </c>
      <c r="AA221" s="15">
        <f t="shared" si="129"/>
        <v>0</v>
      </c>
      <c r="AB221" s="15">
        <f t="shared" si="130"/>
        <v>1</v>
      </c>
      <c r="AC221" s="159">
        <v>7</v>
      </c>
      <c r="AD221" s="159">
        <v>70</v>
      </c>
      <c r="AE221" s="159">
        <v>35</v>
      </c>
      <c r="AF221" s="15">
        <v>30000</v>
      </c>
      <c r="AG221" s="27">
        <v>428.57142857142856</v>
      </c>
      <c r="AH221" s="27">
        <f t="shared" si="131"/>
        <v>1.2427035330261136</v>
      </c>
      <c r="AI221" s="27">
        <f t="shared" si="132"/>
        <v>1</v>
      </c>
      <c r="AJ221" s="27">
        <f t="shared" si="133"/>
        <v>1.2427035330261136</v>
      </c>
      <c r="AQ221" s="15">
        <f t="shared" si="134"/>
        <v>0</v>
      </c>
      <c r="AR221" s="15">
        <f t="shared" si="135"/>
        <v>0</v>
      </c>
      <c r="AZ221" s="15">
        <f t="shared" si="136"/>
        <v>0</v>
      </c>
      <c r="BA221" s="15">
        <f t="shared" si="137"/>
        <v>0</v>
      </c>
      <c r="BC221" s="15">
        <v>1</v>
      </c>
      <c r="BD221" s="15">
        <v>2.3333333333333335</v>
      </c>
      <c r="BE221" s="15">
        <v>1</v>
      </c>
      <c r="BF221" s="15">
        <v>1</v>
      </c>
      <c r="BG221" s="15">
        <v>1</v>
      </c>
      <c r="BH221" s="15">
        <v>1.2666666666666668</v>
      </c>
      <c r="BI221" s="15">
        <v>1</v>
      </c>
      <c r="BJ221" s="15">
        <v>2</v>
      </c>
      <c r="BK221" s="15">
        <f t="shared" si="138"/>
        <v>1</v>
      </c>
      <c r="BL221" s="15">
        <f t="shared" si="139"/>
        <v>0</v>
      </c>
      <c r="BM221" s="15">
        <f t="shared" si="140"/>
        <v>0</v>
      </c>
      <c r="BN221" s="15">
        <v>1</v>
      </c>
      <c r="BO221" s="15">
        <f t="shared" si="141"/>
        <v>0</v>
      </c>
      <c r="BP221" s="15">
        <f t="shared" si="142"/>
        <v>0</v>
      </c>
      <c r="BQ221" s="15">
        <f t="shared" si="143"/>
        <v>0</v>
      </c>
      <c r="BR221" s="15">
        <f t="shared" si="144"/>
        <v>0</v>
      </c>
      <c r="BS221" s="15">
        <v>3</v>
      </c>
      <c r="BT221" s="15">
        <v>2</v>
      </c>
      <c r="BU221" s="15">
        <f t="shared" si="145"/>
        <v>1</v>
      </c>
      <c r="BV221" s="15">
        <f t="shared" si="146"/>
        <v>0</v>
      </c>
      <c r="BW221" s="15">
        <f t="shared" si="147"/>
        <v>0</v>
      </c>
      <c r="BX221" s="15">
        <f t="shared" si="148"/>
        <v>0</v>
      </c>
      <c r="BY221" s="15">
        <v>1</v>
      </c>
      <c r="BZ221" s="15">
        <v>1</v>
      </c>
      <c r="CA221" s="15">
        <v>1</v>
      </c>
      <c r="CB221" s="15">
        <v>1</v>
      </c>
      <c r="CC221" s="15">
        <v>1</v>
      </c>
      <c r="CD221" s="27">
        <v>4</v>
      </c>
      <c r="CE221" s="27">
        <v>4</v>
      </c>
      <c r="CF221" s="27">
        <v>4.5</v>
      </c>
      <c r="CG221" s="27">
        <v>5</v>
      </c>
      <c r="CH221" s="27">
        <v>4.333333333333333</v>
      </c>
      <c r="CI221" s="27">
        <v>5</v>
      </c>
      <c r="CJ221" s="27">
        <f t="shared" si="122"/>
        <v>4.4722222222222223</v>
      </c>
      <c r="CK221" s="15">
        <f t="shared" si="149"/>
        <v>-0.79999999999999982</v>
      </c>
      <c r="CL221" s="15">
        <f t="shared" si="150"/>
        <v>-0.33333333333333304</v>
      </c>
      <c r="CM221" s="15">
        <f t="shared" si="151"/>
        <v>-0.5</v>
      </c>
      <c r="CN221" s="15">
        <f t="shared" si="152"/>
        <v>0.40000000000000036</v>
      </c>
      <c r="CO221" s="15">
        <f t="shared" si="153"/>
        <v>-0.33333333333333393</v>
      </c>
      <c r="CP221" s="15">
        <f t="shared" si="154"/>
        <v>2</v>
      </c>
      <c r="CQ221" s="15">
        <f t="shared" si="155"/>
        <v>7.2222222222221966E-2</v>
      </c>
    </row>
    <row r="222" spans="1:95" x14ac:dyDescent="0.2">
      <c r="A222" s="15">
        <v>500</v>
      </c>
      <c r="B222" s="23">
        <v>0</v>
      </c>
      <c r="C222" s="15">
        <v>6</v>
      </c>
      <c r="D222" s="15">
        <f t="shared" si="123"/>
        <v>0</v>
      </c>
      <c r="E222" s="15">
        <f t="shared" si="157"/>
        <v>0</v>
      </c>
      <c r="F222" s="15">
        <f t="shared" si="158"/>
        <v>0</v>
      </c>
      <c r="G222" s="15">
        <f t="shared" si="159"/>
        <v>0</v>
      </c>
      <c r="H222" s="15">
        <f t="shared" si="160"/>
        <v>1</v>
      </c>
      <c r="I222" s="15">
        <v>0</v>
      </c>
      <c r="J222" s="15">
        <v>51</v>
      </c>
      <c r="K222" s="15">
        <v>4</v>
      </c>
      <c r="L222" s="15">
        <f t="shared" si="124"/>
        <v>0</v>
      </c>
      <c r="M222" s="15">
        <f t="shared" si="125"/>
        <v>0</v>
      </c>
      <c r="N222" s="15">
        <f t="shared" si="126"/>
        <v>0</v>
      </c>
      <c r="O222" s="15">
        <f t="shared" si="127"/>
        <v>0</v>
      </c>
      <c r="P222" s="15">
        <f t="shared" si="128"/>
        <v>1</v>
      </c>
      <c r="Q222" s="15">
        <v>2</v>
      </c>
      <c r="R222" s="15">
        <v>4</v>
      </c>
      <c r="S222" s="15">
        <v>20</v>
      </c>
      <c r="T222" s="15">
        <v>0</v>
      </c>
      <c r="U222" s="15">
        <v>0</v>
      </c>
      <c r="V222" s="15">
        <v>1</v>
      </c>
      <c r="W222" s="15">
        <v>480000</v>
      </c>
      <c r="X222" s="15">
        <v>1</v>
      </c>
      <c r="Y222" s="15">
        <v>1</v>
      </c>
      <c r="Z222" s="15">
        <f t="shared" si="156"/>
        <v>0</v>
      </c>
      <c r="AA222" s="15">
        <f t="shared" si="129"/>
        <v>1</v>
      </c>
      <c r="AB222" s="15">
        <f t="shared" si="130"/>
        <v>0</v>
      </c>
      <c r="AC222" s="15">
        <v>2</v>
      </c>
      <c r="AD222" s="15">
        <v>73</v>
      </c>
      <c r="AE222" s="15">
        <v>6.5</v>
      </c>
      <c r="AF222" s="15">
        <v>13950</v>
      </c>
      <c r="AG222" s="27">
        <v>191.0958904109589</v>
      </c>
      <c r="AH222" s="27">
        <f t="shared" si="131"/>
        <v>0.11600000000000003</v>
      </c>
      <c r="AI222" s="27">
        <f t="shared" si="132"/>
        <v>1</v>
      </c>
      <c r="AJ222" s="27">
        <f t="shared" si="133"/>
        <v>0.11600000000000003</v>
      </c>
      <c r="AQ222" s="15">
        <f t="shared" si="134"/>
        <v>0</v>
      </c>
      <c r="AR222" s="15">
        <f t="shared" si="135"/>
        <v>0</v>
      </c>
      <c r="AZ222" s="15">
        <f t="shared" si="136"/>
        <v>0</v>
      </c>
      <c r="BA222" s="15">
        <f t="shared" si="137"/>
        <v>0</v>
      </c>
      <c r="BB222" s="15">
        <f>$AJ222</f>
        <v>0.11600000000000003</v>
      </c>
      <c r="BC222" s="15">
        <v>1</v>
      </c>
      <c r="BD222" s="15">
        <v>1</v>
      </c>
      <c r="BE222" s="15">
        <v>1</v>
      </c>
      <c r="BF222" s="15">
        <v>1</v>
      </c>
      <c r="BG222" s="15">
        <v>1</v>
      </c>
      <c r="BH222" s="15">
        <v>1</v>
      </c>
      <c r="BI222" s="15">
        <v>1</v>
      </c>
      <c r="BJ222" s="15">
        <v>5</v>
      </c>
      <c r="BK222" s="15">
        <f t="shared" si="138"/>
        <v>0</v>
      </c>
      <c r="BL222" s="15">
        <f t="shared" si="139"/>
        <v>0</v>
      </c>
      <c r="BM222" s="15">
        <f t="shared" si="140"/>
        <v>0</v>
      </c>
      <c r="BN222" s="15" t="s">
        <v>1007</v>
      </c>
      <c r="BO222" s="15">
        <f t="shared" si="141"/>
        <v>0</v>
      </c>
      <c r="BP222" s="15">
        <f t="shared" si="142"/>
        <v>0</v>
      </c>
      <c r="BQ222" s="15">
        <f t="shared" si="143"/>
        <v>0</v>
      </c>
      <c r="BR222" s="15">
        <f t="shared" si="144"/>
        <v>0</v>
      </c>
      <c r="BU222" s="15">
        <f t="shared" si="145"/>
        <v>0</v>
      </c>
      <c r="BV222" s="15">
        <f t="shared" si="146"/>
        <v>0</v>
      </c>
      <c r="BW222" s="15">
        <f t="shared" si="147"/>
        <v>0</v>
      </c>
      <c r="BX222" s="15">
        <f t="shared" si="148"/>
        <v>0</v>
      </c>
      <c r="BY222" s="15" t="s">
        <v>1007</v>
      </c>
      <c r="BZ222" s="15" t="s">
        <v>1007</v>
      </c>
      <c r="CA222" s="15" t="s">
        <v>1007</v>
      </c>
      <c r="CB222" s="15" t="s">
        <v>1007</v>
      </c>
      <c r="CC222" s="15" t="s">
        <v>1007</v>
      </c>
      <c r="CD222" s="27">
        <v>4.8</v>
      </c>
      <c r="CE222" s="27">
        <v>4.333333333333333</v>
      </c>
      <c r="CF222" s="27">
        <v>5</v>
      </c>
      <c r="CG222" s="27">
        <v>4.5999999999999996</v>
      </c>
      <c r="CH222" s="27">
        <v>4.666666666666667</v>
      </c>
      <c r="CI222" s="27">
        <v>3</v>
      </c>
      <c r="CJ222" s="27">
        <f t="shared" si="122"/>
        <v>4.4000000000000004</v>
      </c>
      <c r="CK222" s="15">
        <f t="shared" si="149"/>
        <v>0.20000000000000018</v>
      </c>
      <c r="CL222" s="15">
        <f t="shared" si="150"/>
        <v>0</v>
      </c>
      <c r="CM222" s="15">
        <f t="shared" si="151"/>
        <v>0</v>
      </c>
      <c r="CN222" s="15">
        <f t="shared" si="152"/>
        <v>0</v>
      </c>
      <c r="CO222" s="15">
        <f t="shared" si="153"/>
        <v>0</v>
      </c>
      <c r="CP222" s="15">
        <f t="shared" si="154"/>
        <v>0</v>
      </c>
      <c r="CQ222" s="15">
        <f t="shared" si="155"/>
        <v>3.3333333333334103E-2</v>
      </c>
    </row>
    <row r="223" spans="1:95" x14ac:dyDescent="0.2">
      <c r="A223" s="15">
        <v>500</v>
      </c>
      <c r="B223" s="23">
        <v>0</v>
      </c>
      <c r="C223" s="15">
        <v>6</v>
      </c>
      <c r="D223" s="15">
        <f t="shared" si="123"/>
        <v>0</v>
      </c>
      <c r="E223" s="15">
        <f t="shared" si="157"/>
        <v>0</v>
      </c>
      <c r="F223" s="15">
        <f t="shared" si="158"/>
        <v>0</v>
      </c>
      <c r="G223" s="15">
        <f t="shared" si="159"/>
        <v>0</v>
      </c>
      <c r="H223" s="15">
        <f t="shared" si="160"/>
        <v>1</v>
      </c>
      <c r="I223" s="15">
        <v>0</v>
      </c>
      <c r="J223" s="15">
        <v>51</v>
      </c>
      <c r="K223" s="15">
        <v>4</v>
      </c>
      <c r="L223" s="15">
        <f t="shared" si="124"/>
        <v>0</v>
      </c>
      <c r="M223" s="15">
        <f t="shared" si="125"/>
        <v>0</v>
      </c>
      <c r="N223" s="15">
        <f t="shared" si="126"/>
        <v>0</v>
      </c>
      <c r="O223" s="15">
        <f t="shared" si="127"/>
        <v>0</v>
      </c>
      <c r="P223" s="15">
        <f t="shared" si="128"/>
        <v>1</v>
      </c>
      <c r="Q223" s="15">
        <v>2</v>
      </c>
      <c r="R223" s="15">
        <v>4</v>
      </c>
      <c r="S223" s="15">
        <v>20</v>
      </c>
      <c r="T223" s="15">
        <v>0</v>
      </c>
      <c r="U223" s="15">
        <v>0</v>
      </c>
      <c r="V223" s="15">
        <v>1</v>
      </c>
      <c r="W223" s="15">
        <v>480000</v>
      </c>
      <c r="X223" s="15">
        <v>1</v>
      </c>
      <c r="Y223" s="15">
        <v>0</v>
      </c>
      <c r="Z223" s="15">
        <f t="shared" si="156"/>
        <v>0</v>
      </c>
      <c r="AA223" s="15">
        <f t="shared" si="129"/>
        <v>1</v>
      </c>
      <c r="AB223" s="15">
        <f t="shared" si="130"/>
        <v>0</v>
      </c>
      <c r="AC223" s="159">
        <v>2</v>
      </c>
      <c r="AD223" s="159">
        <v>73</v>
      </c>
      <c r="AE223" s="159">
        <v>6.5</v>
      </c>
      <c r="AF223" s="15">
        <v>12500</v>
      </c>
      <c r="AG223" s="27">
        <v>171.23287671232876</v>
      </c>
      <c r="AH223" s="27">
        <f t="shared" si="131"/>
        <v>0.14155251141552508</v>
      </c>
      <c r="AI223" s="27">
        <f t="shared" si="132"/>
        <v>1</v>
      </c>
      <c r="AJ223" s="27">
        <f t="shared" si="133"/>
        <v>0.14155251141552508</v>
      </c>
      <c r="AQ223" s="15">
        <f t="shared" si="134"/>
        <v>0</v>
      </c>
      <c r="AR223" s="15">
        <f t="shared" si="135"/>
        <v>0</v>
      </c>
      <c r="AZ223" s="15">
        <f t="shared" si="136"/>
        <v>0</v>
      </c>
      <c r="BA223" s="15">
        <f t="shared" si="137"/>
        <v>0</v>
      </c>
      <c r="BC223" s="15">
        <v>1</v>
      </c>
      <c r="BD223" s="15">
        <v>1</v>
      </c>
      <c r="BE223" s="15">
        <v>1</v>
      </c>
      <c r="BF223" s="15">
        <v>1</v>
      </c>
      <c r="BG223" s="15">
        <v>1</v>
      </c>
      <c r="BH223" s="15">
        <v>1</v>
      </c>
      <c r="BI223" s="15">
        <v>1</v>
      </c>
      <c r="BJ223" s="15">
        <v>5</v>
      </c>
      <c r="BK223" s="15">
        <f t="shared" si="138"/>
        <v>0</v>
      </c>
      <c r="BL223" s="15">
        <f t="shared" si="139"/>
        <v>0</v>
      </c>
      <c r="BM223" s="15">
        <f t="shared" si="140"/>
        <v>0</v>
      </c>
      <c r="BN223" s="15" t="s">
        <v>1007</v>
      </c>
      <c r="BO223" s="15">
        <f t="shared" si="141"/>
        <v>0</v>
      </c>
      <c r="BP223" s="15">
        <f t="shared" si="142"/>
        <v>0</v>
      </c>
      <c r="BQ223" s="15">
        <f t="shared" si="143"/>
        <v>0</v>
      </c>
      <c r="BR223" s="15">
        <f t="shared" si="144"/>
        <v>0</v>
      </c>
      <c r="BU223" s="15">
        <f t="shared" si="145"/>
        <v>0</v>
      </c>
      <c r="BV223" s="15">
        <f t="shared" si="146"/>
        <v>0</v>
      </c>
      <c r="BW223" s="15">
        <f t="shared" si="147"/>
        <v>0</v>
      </c>
      <c r="BX223" s="15">
        <f t="shared" si="148"/>
        <v>0</v>
      </c>
      <c r="BY223" s="15" t="s">
        <v>1007</v>
      </c>
      <c r="BZ223" s="15" t="s">
        <v>1007</v>
      </c>
      <c r="CA223" s="15" t="s">
        <v>1007</v>
      </c>
      <c r="CB223" s="15" t="s">
        <v>1007</v>
      </c>
      <c r="CC223" s="15" t="s">
        <v>1007</v>
      </c>
      <c r="CD223" s="27">
        <v>4.5999999999999996</v>
      </c>
      <c r="CE223" s="27">
        <v>4.333333333333333</v>
      </c>
      <c r="CF223" s="27">
        <v>5</v>
      </c>
      <c r="CG223" s="27">
        <v>4.5999999999999996</v>
      </c>
      <c r="CH223" s="27">
        <v>4.666666666666667</v>
      </c>
      <c r="CI223" s="27">
        <v>3</v>
      </c>
      <c r="CJ223" s="27">
        <f t="shared" si="122"/>
        <v>4.3666666666666663</v>
      </c>
      <c r="CK223" s="15">
        <f t="shared" si="149"/>
        <v>0.59999999999999964</v>
      </c>
      <c r="CL223" s="15">
        <f t="shared" si="150"/>
        <v>0.33333333333333304</v>
      </c>
      <c r="CM223" s="15">
        <f t="shared" si="151"/>
        <v>0</v>
      </c>
      <c r="CN223" s="15">
        <f t="shared" si="152"/>
        <v>0.59999999999999964</v>
      </c>
      <c r="CO223" s="15">
        <f t="shared" si="153"/>
        <v>1.3333333333333335</v>
      </c>
      <c r="CP223" s="15">
        <f t="shared" si="154"/>
        <v>-1</v>
      </c>
      <c r="CQ223" s="15">
        <f t="shared" si="155"/>
        <v>0.31111111111111089</v>
      </c>
    </row>
    <row r="224" spans="1:95" x14ac:dyDescent="0.2">
      <c r="A224" s="15">
        <v>501</v>
      </c>
      <c r="B224" s="23">
        <v>1</v>
      </c>
      <c r="C224" s="15">
        <v>3</v>
      </c>
      <c r="D224" s="15">
        <f t="shared" si="123"/>
        <v>0</v>
      </c>
      <c r="E224" s="15">
        <f t="shared" si="157"/>
        <v>1</v>
      </c>
      <c r="F224" s="15">
        <f t="shared" si="158"/>
        <v>0</v>
      </c>
      <c r="G224" s="15">
        <f t="shared" si="159"/>
        <v>0</v>
      </c>
      <c r="H224" s="15">
        <f t="shared" si="160"/>
        <v>0</v>
      </c>
      <c r="I224" s="15">
        <v>0</v>
      </c>
      <c r="J224" s="15">
        <v>42</v>
      </c>
      <c r="K224" s="15">
        <v>4</v>
      </c>
      <c r="L224" s="15">
        <f t="shared" si="124"/>
        <v>0</v>
      </c>
      <c r="M224" s="15">
        <f t="shared" si="125"/>
        <v>0</v>
      </c>
      <c r="N224" s="15">
        <f t="shared" si="126"/>
        <v>0</v>
      </c>
      <c r="O224" s="15">
        <f t="shared" si="127"/>
        <v>0</v>
      </c>
      <c r="P224" s="15">
        <f t="shared" si="128"/>
        <v>1</v>
      </c>
      <c r="Q224" s="15">
        <v>2</v>
      </c>
      <c r="R224" s="15">
        <v>3</v>
      </c>
      <c r="S224" s="15">
        <v>3</v>
      </c>
      <c r="T224" s="15">
        <v>0</v>
      </c>
      <c r="U224" s="15">
        <v>0</v>
      </c>
      <c r="V224" s="15">
        <v>1</v>
      </c>
      <c r="W224" s="15">
        <v>120000</v>
      </c>
      <c r="X224" s="15">
        <v>1</v>
      </c>
      <c r="Y224" s="15">
        <v>1</v>
      </c>
      <c r="Z224" s="15">
        <f t="shared" si="156"/>
        <v>0</v>
      </c>
      <c r="AA224" s="15">
        <f t="shared" si="129"/>
        <v>0</v>
      </c>
      <c r="AB224" s="15">
        <f t="shared" si="130"/>
        <v>1</v>
      </c>
      <c r="AC224" s="15">
        <v>7</v>
      </c>
      <c r="AD224" s="15">
        <v>4</v>
      </c>
      <c r="AE224" s="15">
        <v>500</v>
      </c>
      <c r="AF224" s="15">
        <v>600</v>
      </c>
      <c r="AG224" s="27">
        <v>150</v>
      </c>
      <c r="AH224" s="27">
        <f t="shared" si="131"/>
        <v>0.2</v>
      </c>
      <c r="AI224" s="27">
        <f t="shared" si="132"/>
        <v>1</v>
      </c>
      <c r="AJ224" s="27">
        <f t="shared" si="133"/>
        <v>0.2</v>
      </c>
      <c r="AQ224" s="15">
        <f t="shared" si="134"/>
        <v>0</v>
      </c>
      <c r="AR224" s="15">
        <f t="shared" si="135"/>
        <v>0</v>
      </c>
      <c r="AZ224" s="15">
        <f t="shared" si="136"/>
        <v>0</v>
      </c>
      <c r="BA224" s="15">
        <f t="shared" si="137"/>
        <v>0</v>
      </c>
      <c r="BB224" s="15">
        <f>$AJ224</f>
        <v>0.2</v>
      </c>
      <c r="BC224" s="15">
        <v>2.5</v>
      </c>
      <c r="BD224" s="15">
        <v>3.6666666666666665</v>
      </c>
      <c r="BE224" s="15">
        <v>1.3333333333333333</v>
      </c>
      <c r="BF224" s="15">
        <v>2</v>
      </c>
      <c r="BG224" s="15">
        <v>3</v>
      </c>
      <c r="BH224" s="15">
        <v>2.5</v>
      </c>
      <c r="BI224" s="15">
        <v>1</v>
      </c>
      <c r="BJ224" s="15">
        <v>5</v>
      </c>
      <c r="BK224" s="15">
        <f t="shared" si="138"/>
        <v>0</v>
      </c>
      <c r="BL224" s="15">
        <f t="shared" si="139"/>
        <v>0</v>
      </c>
      <c r="BM224" s="15">
        <f t="shared" si="140"/>
        <v>0</v>
      </c>
      <c r="BN224" s="15" t="s">
        <v>1007</v>
      </c>
      <c r="BO224" s="15">
        <f t="shared" si="141"/>
        <v>0</v>
      </c>
      <c r="BP224" s="15">
        <f t="shared" si="142"/>
        <v>0</v>
      </c>
      <c r="BQ224" s="15">
        <f t="shared" si="143"/>
        <v>0</v>
      </c>
      <c r="BR224" s="15">
        <f t="shared" si="144"/>
        <v>0</v>
      </c>
      <c r="BU224" s="15">
        <f t="shared" si="145"/>
        <v>0</v>
      </c>
      <c r="BV224" s="15">
        <f t="shared" si="146"/>
        <v>0</v>
      </c>
      <c r="BW224" s="15">
        <f t="shared" si="147"/>
        <v>0</v>
      </c>
      <c r="BX224" s="15">
        <f t="shared" si="148"/>
        <v>0</v>
      </c>
      <c r="BY224" s="15" t="s">
        <v>1007</v>
      </c>
      <c r="BZ224" s="15" t="s">
        <v>1007</v>
      </c>
      <c r="CA224" s="15" t="s">
        <v>1007</v>
      </c>
      <c r="CB224" s="15" t="s">
        <v>1007</v>
      </c>
      <c r="CC224" s="15" t="s">
        <v>1007</v>
      </c>
      <c r="CD224" s="27">
        <v>4</v>
      </c>
      <c r="CE224" s="27">
        <v>4</v>
      </c>
      <c r="CF224" s="27">
        <v>5</v>
      </c>
      <c r="CG224" s="27">
        <v>4</v>
      </c>
      <c r="CH224" s="27">
        <v>3.3333333333333335</v>
      </c>
      <c r="CI224" s="27">
        <v>4</v>
      </c>
      <c r="CJ224" s="27">
        <f t="shared" si="122"/>
        <v>4.0555555555555554</v>
      </c>
      <c r="CK224" s="15">
        <f t="shared" si="149"/>
        <v>0.60000000000000009</v>
      </c>
      <c r="CL224" s="15">
        <f t="shared" si="150"/>
        <v>0.66666666666666652</v>
      </c>
      <c r="CM224" s="15">
        <f t="shared" si="151"/>
        <v>0</v>
      </c>
      <c r="CN224" s="15">
        <f t="shared" si="152"/>
        <v>0.79999999999999982</v>
      </c>
      <c r="CO224" s="15">
        <f t="shared" si="153"/>
        <v>0</v>
      </c>
      <c r="CP224" s="15">
        <f t="shared" si="154"/>
        <v>0</v>
      </c>
      <c r="CQ224" s="15">
        <f t="shared" si="155"/>
        <v>0.34444444444444455</v>
      </c>
    </row>
    <row r="225" spans="1:95" x14ac:dyDescent="0.2">
      <c r="A225" s="15">
        <v>501</v>
      </c>
      <c r="B225" s="23">
        <v>1</v>
      </c>
      <c r="C225" s="15">
        <v>3</v>
      </c>
      <c r="D225" s="15">
        <f t="shared" si="123"/>
        <v>0</v>
      </c>
      <c r="E225" s="15">
        <f t="shared" si="157"/>
        <v>1</v>
      </c>
      <c r="F225" s="15">
        <f t="shared" si="158"/>
        <v>0</v>
      </c>
      <c r="G225" s="15">
        <f t="shared" si="159"/>
        <v>0</v>
      </c>
      <c r="H225" s="15">
        <f t="shared" si="160"/>
        <v>0</v>
      </c>
      <c r="I225" s="15">
        <v>0</v>
      </c>
      <c r="J225" s="15">
        <v>42</v>
      </c>
      <c r="K225" s="15">
        <v>4</v>
      </c>
      <c r="L225" s="15">
        <f t="shared" si="124"/>
        <v>0</v>
      </c>
      <c r="M225" s="15">
        <f t="shared" si="125"/>
        <v>0</v>
      </c>
      <c r="N225" s="15">
        <f t="shared" si="126"/>
        <v>0</v>
      </c>
      <c r="O225" s="15">
        <f t="shared" si="127"/>
        <v>0</v>
      </c>
      <c r="P225" s="15">
        <f t="shared" si="128"/>
        <v>1</v>
      </c>
      <c r="Q225" s="15">
        <v>2</v>
      </c>
      <c r="R225" s="15">
        <v>3</v>
      </c>
      <c r="S225" s="15">
        <v>3</v>
      </c>
      <c r="T225" s="15">
        <v>0</v>
      </c>
      <c r="U225" s="15">
        <v>0</v>
      </c>
      <c r="V225" s="15">
        <v>1</v>
      </c>
      <c r="W225" s="15">
        <v>120000</v>
      </c>
      <c r="X225" s="15">
        <v>1</v>
      </c>
      <c r="Y225" s="15">
        <v>0</v>
      </c>
      <c r="Z225" s="15">
        <f t="shared" si="156"/>
        <v>0</v>
      </c>
      <c r="AA225" s="15">
        <f t="shared" si="129"/>
        <v>0</v>
      </c>
      <c r="AB225" s="15">
        <f t="shared" si="130"/>
        <v>1</v>
      </c>
      <c r="AC225" s="159">
        <v>7</v>
      </c>
      <c r="AD225" s="159">
        <v>4</v>
      </c>
      <c r="AE225" s="159">
        <v>750</v>
      </c>
      <c r="AF225" s="15">
        <v>500</v>
      </c>
      <c r="AG225" s="27">
        <v>125</v>
      </c>
      <c r="AH225" s="27">
        <f t="shared" si="131"/>
        <v>-0.34587813620071683</v>
      </c>
      <c r="AI225" s="27">
        <f t="shared" si="132"/>
        <v>1</v>
      </c>
      <c r="AJ225" s="27">
        <f t="shared" si="133"/>
        <v>-0.34587813620071683</v>
      </c>
      <c r="AQ225" s="15">
        <f t="shared" si="134"/>
        <v>0</v>
      </c>
      <c r="AR225" s="15">
        <f t="shared" si="135"/>
        <v>0</v>
      </c>
      <c r="AZ225" s="15">
        <f t="shared" si="136"/>
        <v>0</v>
      </c>
      <c r="BA225" s="15">
        <f t="shared" si="137"/>
        <v>0</v>
      </c>
      <c r="BC225" s="15">
        <v>2.5</v>
      </c>
      <c r="BD225" s="15">
        <v>3.6666666666666665</v>
      </c>
      <c r="BE225" s="15">
        <v>1.3333333333333333</v>
      </c>
      <c r="BF225" s="15">
        <v>2</v>
      </c>
      <c r="BG225" s="15">
        <v>3</v>
      </c>
      <c r="BH225" s="15">
        <v>2.5</v>
      </c>
      <c r="BI225" s="15">
        <v>1</v>
      </c>
      <c r="BJ225" s="15">
        <v>5</v>
      </c>
      <c r="BK225" s="15">
        <f t="shared" si="138"/>
        <v>0</v>
      </c>
      <c r="BL225" s="15">
        <f t="shared" si="139"/>
        <v>0</v>
      </c>
      <c r="BM225" s="15">
        <f t="shared" si="140"/>
        <v>0</v>
      </c>
      <c r="BN225" s="15" t="s">
        <v>1007</v>
      </c>
      <c r="BO225" s="15">
        <f t="shared" si="141"/>
        <v>0</v>
      </c>
      <c r="BP225" s="15">
        <f t="shared" si="142"/>
        <v>0</v>
      </c>
      <c r="BQ225" s="15">
        <f t="shared" si="143"/>
        <v>0</v>
      </c>
      <c r="BR225" s="15">
        <f t="shared" si="144"/>
        <v>0</v>
      </c>
      <c r="BU225" s="15">
        <f t="shared" si="145"/>
        <v>0</v>
      </c>
      <c r="BV225" s="15">
        <f t="shared" si="146"/>
        <v>0</v>
      </c>
      <c r="BW225" s="15">
        <f t="shared" si="147"/>
        <v>0</v>
      </c>
      <c r="BX225" s="15">
        <f t="shared" si="148"/>
        <v>0</v>
      </c>
      <c r="BY225" s="15" t="s">
        <v>1007</v>
      </c>
      <c r="BZ225" s="15" t="s">
        <v>1007</v>
      </c>
      <c r="CA225" s="15" t="s">
        <v>1007</v>
      </c>
      <c r="CB225" s="15" t="s">
        <v>1007</v>
      </c>
      <c r="CC225" s="15" t="s">
        <v>1007</v>
      </c>
      <c r="CD225" s="27">
        <v>3.4</v>
      </c>
      <c r="CE225" s="27">
        <v>3.3333333333333335</v>
      </c>
      <c r="CF225" s="27">
        <v>5</v>
      </c>
      <c r="CG225" s="27">
        <v>3.2</v>
      </c>
      <c r="CH225" s="27">
        <v>3.3333333333333335</v>
      </c>
      <c r="CI225" s="27">
        <v>4</v>
      </c>
      <c r="CJ225" s="27">
        <f t="shared" si="122"/>
        <v>3.7111111111111108</v>
      </c>
      <c r="CK225" s="15">
        <f t="shared" si="149"/>
        <v>-1.4</v>
      </c>
      <c r="CL225" s="15">
        <f t="shared" si="150"/>
        <v>-0.99999999999999956</v>
      </c>
      <c r="CM225" s="15">
        <f t="shared" si="151"/>
        <v>0</v>
      </c>
      <c r="CN225" s="15">
        <f t="shared" si="152"/>
        <v>-1.3999999999999995</v>
      </c>
      <c r="CO225" s="15">
        <f t="shared" si="153"/>
        <v>-1.3333333333333335</v>
      </c>
      <c r="CP225" s="15">
        <f t="shared" si="154"/>
        <v>1</v>
      </c>
      <c r="CQ225" s="15">
        <f t="shared" si="155"/>
        <v>-0.68888888888888955</v>
      </c>
    </row>
    <row r="226" spans="1:95" x14ac:dyDescent="0.2">
      <c r="A226" s="15">
        <v>502</v>
      </c>
      <c r="B226" s="23">
        <v>0</v>
      </c>
      <c r="C226" s="15">
        <v>6</v>
      </c>
      <c r="D226" s="15">
        <f t="shared" si="123"/>
        <v>0</v>
      </c>
      <c r="E226" s="15">
        <f t="shared" si="157"/>
        <v>0</v>
      </c>
      <c r="F226" s="15">
        <f t="shared" si="158"/>
        <v>0</v>
      </c>
      <c r="G226" s="15">
        <f t="shared" si="159"/>
        <v>0</v>
      </c>
      <c r="H226" s="15">
        <f t="shared" si="160"/>
        <v>1</v>
      </c>
      <c r="I226" s="15">
        <v>1</v>
      </c>
      <c r="J226" s="15">
        <v>54</v>
      </c>
      <c r="K226" s="15">
        <v>4</v>
      </c>
      <c r="L226" s="15">
        <f t="shared" si="124"/>
        <v>0</v>
      </c>
      <c r="M226" s="15">
        <f t="shared" si="125"/>
        <v>0</v>
      </c>
      <c r="N226" s="15">
        <f t="shared" si="126"/>
        <v>0</v>
      </c>
      <c r="O226" s="15">
        <f t="shared" si="127"/>
        <v>0</v>
      </c>
      <c r="P226" s="15">
        <f t="shared" si="128"/>
        <v>1</v>
      </c>
      <c r="Q226" s="15">
        <v>2</v>
      </c>
      <c r="R226" s="15">
        <v>4</v>
      </c>
      <c r="S226" s="15">
        <v>20</v>
      </c>
      <c r="T226" s="15">
        <v>0</v>
      </c>
      <c r="U226" s="15">
        <v>0</v>
      </c>
      <c r="V226" s="15">
        <v>1</v>
      </c>
      <c r="W226" s="15">
        <v>480000</v>
      </c>
      <c r="X226" s="15">
        <v>1</v>
      </c>
      <c r="Y226" s="15">
        <v>1</v>
      </c>
      <c r="Z226" s="15">
        <f t="shared" si="156"/>
        <v>0</v>
      </c>
      <c r="AA226" s="15">
        <f t="shared" si="129"/>
        <v>1</v>
      </c>
      <c r="AB226" s="15">
        <f t="shared" si="130"/>
        <v>0</v>
      </c>
      <c r="AC226" s="15">
        <v>2</v>
      </c>
      <c r="AD226" s="15">
        <v>73</v>
      </c>
      <c r="AE226" s="15">
        <v>6.5</v>
      </c>
      <c r="AF226" s="15">
        <v>13950</v>
      </c>
      <c r="AG226" s="27">
        <v>191.0958904109589</v>
      </c>
      <c r="AH226" s="27">
        <f t="shared" si="131"/>
        <v>0.11600000000000003</v>
      </c>
      <c r="AI226" s="27">
        <f t="shared" si="132"/>
        <v>1</v>
      </c>
      <c r="AJ226" s="27">
        <f t="shared" si="133"/>
        <v>0.11600000000000003</v>
      </c>
      <c r="AQ226" s="15">
        <f t="shared" si="134"/>
        <v>0</v>
      </c>
      <c r="AR226" s="15">
        <f t="shared" si="135"/>
        <v>0</v>
      </c>
      <c r="AZ226" s="15">
        <f t="shared" si="136"/>
        <v>0</v>
      </c>
      <c r="BA226" s="15">
        <f t="shared" si="137"/>
        <v>0</v>
      </c>
      <c r="BB226" s="15">
        <f>$AJ226</f>
        <v>0.11600000000000003</v>
      </c>
      <c r="BC226" s="15">
        <v>1</v>
      </c>
      <c r="BD226" s="15">
        <v>1</v>
      </c>
      <c r="BE226" s="15">
        <v>1</v>
      </c>
      <c r="BF226" s="15">
        <v>1</v>
      </c>
      <c r="BG226" s="15">
        <v>1</v>
      </c>
      <c r="BH226" s="15">
        <v>1</v>
      </c>
      <c r="BI226" s="15">
        <v>1</v>
      </c>
      <c r="BJ226" s="15">
        <v>5</v>
      </c>
      <c r="BK226" s="15">
        <f t="shared" si="138"/>
        <v>0</v>
      </c>
      <c r="BL226" s="15">
        <f t="shared" si="139"/>
        <v>0</v>
      </c>
      <c r="BM226" s="15">
        <f t="shared" si="140"/>
        <v>0</v>
      </c>
      <c r="BN226" s="15" t="s">
        <v>1007</v>
      </c>
      <c r="BO226" s="15">
        <f t="shared" si="141"/>
        <v>0</v>
      </c>
      <c r="BP226" s="15">
        <f t="shared" si="142"/>
        <v>0</v>
      </c>
      <c r="BQ226" s="15">
        <f t="shared" si="143"/>
        <v>0</v>
      </c>
      <c r="BR226" s="15">
        <f t="shared" si="144"/>
        <v>0</v>
      </c>
      <c r="BU226" s="15">
        <f t="shared" si="145"/>
        <v>0</v>
      </c>
      <c r="BV226" s="15">
        <f t="shared" si="146"/>
        <v>0</v>
      </c>
      <c r="BW226" s="15">
        <f t="shared" si="147"/>
        <v>0</v>
      </c>
      <c r="BX226" s="15">
        <f t="shared" si="148"/>
        <v>0</v>
      </c>
      <c r="BY226" s="15" t="s">
        <v>1007</v>
      </c>
      <c r="BZ226" s="15" t="s">
        <v>1007</v>
      </c>
      <c r="CA226" s="15" t="s">
        <v>1007</v>
      </c>
      <c r="CB226" s="15" t="s">
        <v>1007</v>
      </c>
      <c r="CC226" s="15" t="s">
        <v>1007</v>
      </c>
      <c r="CD226" s="27">
        <v>4.8</v>
      </c>
      <c r="CE226" s="27">
        <v>4.333333333333333</v>
      </c>
      <c r="CF226" s="27">
        <v>5</v>
      </c>
      <c r="CG226" s="27">
        <v>4.5999999999999996</v>
      </c>
      <c r="CH226" s="27">
        <v>4.666666666666667</v>
      </c>
      <c r="CI226" s="27">
        <v>3</v>
      </c>
      <c r="CJ226" s="27">
        <f t="shared" si="122"/>
        <v>4.4000000000000004</v>
      </c>
      <c r="CK226" s="15">
        <f t="shared" si="149"/>
        <v>0.20000000000000018</v>
      </c>
      <c r="CL226" s="15">
        <f t="shared" si="150"/>
        <v>0</v>
      </c>
      <c r="CM226" s="15">
        <f t="shared" si="151"/>
        <v>0</v>
      </c>
      <c r="CN226" s="15">
        <f t="shared" si="152"/>
        <v>0</v>
      </c>
      <c r="CO226" s="15">
        <f t="shared" si="153"/>
        <v>0</v>
      </c>
      <c r="CP226" s="15">
        <f t="shared" si="154"/>
        <v>0</v>
      </c>
      <c r="CQ226" s="15">
        <f t="shared" si="155"/>
        <v>3.3333333333334103E-2</v>
      </c>
    </row>
    <row r="227" spans="1:95" x14ac:dyDescent="0.2">
      <c r="A227" s="15">
        <v>502</v>
      </c>
      <c r="B227" s="23">
        <v>0</v>
      </c>
      <c r="C227" s="15">
        <v>6</v>
      </c>
      <c r="D227" s="15">
        <f t="shared" si="123"/>
        <v>0</v>
      </c>
      <c r="E227" s="15">
        <f t="shared" si="157"/>
        <v>0</v>
      </c>
      <c r="F227" s="15">
        <f t="shared" si="158"/>
        <v>0</v>
      </c>
      <c r="G227" s="15">
        <f t="shared" si="159"/>
        <v>0</v>
      </c>
      <c r="H227" s="15">
        <f t="shared" si="160"/>
        <v>1</v>
      </c>
      <c r="I227" s="15">
        <v>1</v>
      </c>
      <c r="J227" s="15">
        <v>54</v>
      </c>
      <c r="K227" s="15">
        <v>4</v>
      </c>
      <c r="L227" s="15">
        <f t="shared" si="124"/>
        <v>0</v>
      </c>
      <c r="M227" s="15">
        <f t="shared" si="125"/>
        <v>0</v>
      </c>
      <c r="N227" s="15">
        <f t="shared" si="126"/>
        <v>0</v>
      </c>
      <c r="O227" s="15">
        <f t="shared" si="127"/>
        <v>0</v>
      </c>
      <c r="P227" s="15">
        <f t="shared" si="128"/>
        <v>1</v>
      </c>
      <c r="Q227" s="15">
        <v>2</v>
      </c>
      <c r="R227" s="15">
        <v>4</v>
      </c>
      <c r="S227" s="15">
        <v>20</v>
      </c>
      <c r="T227" s="15">
        <v>0</v>
      </c>
      <c r="U227" s="15">
        <v>0</v>
      </c>
      <c r="V227" s="15">
        <v>1</v>
      </c>
      <c r="W227" s="15">
        <v>480000</v>
      </c>
      <c r="X227" s="15">
        <v>1</v>
      </c>
      <c r="Y227" s="15">
        <v>0</v>
      </c>
      <c r="Z227" s="15">
        <f t="shared" si="156"/>
        <v>0</v>
      </c>
      <c r="AA227" s="15">
        <f t="shared" si="129"/>
        <v>1</v>
      </c>
      <c r="AB227" s="15">
        <f t="shared" si="130"/>
        <v>0</v>
      </c>
      <c r="AC227" s="159">
        <v>2</v>
      </c>
      <c r="AD227" s="159">
        <v>73</v>
      </c>
      <c r="AE227" s="159">
        <v>6.5</v>
      </c>
      <c r="AF227" s="15">
        <v>12500</v>
      </c>
      <c r="AG227" s="27">
        <v>171.23287671232876</v>
      </c>
      <c r="AH227" s="27">
        <f t="shared" si="131"/>
        <v>3.8923679060665362</v>
      </c>
      <c r="AI227" s="27">
        <f t="shared" si="132"/>
        <v>1</v>
      </c>
      <c r="AJ227" s="27">
        <f t="shared" si="133"/>
        <v>3.8923679060665362</v>
      </c>
      <c r="AQ227" s="15">
        <f t="shared" si="134"/>
        <v>0</v>
      </c>
      <c r="AR227" s="15">
        <f t="shared" si="135"/>
        <v>0</v>
      </c>
      <c r="AZ227" s="15">
        <f t="shared" si="136"/>
        <v>0</v>
      </c>
      <c r="BA227" s="15">
        <f t="shared" si="137"/>
        <v>0</v>
      </c>
      <c r="BC227" s="15">
        <v>1</v>
      </c>
      <c r="BD227" s="15">
        <v>1</v>
      </c>
      <c r="BE227" s="15">
        <v>1</v>
      </c>
      <c r="BF227" s="15">
        <v>1</v>
      </c>
      <c r="BG227" s="15">
        <v>1</v>
      </c>
      <c r="BH227" s="15">
        <v>1</v>
      </c>
      <c r="BI227" s="15">
        <v>1</v>
      </c>
      <c r="BJ227" s="15">
        <v>5</v>
      </c>
      <c r="BK227" s="15">
        <f t="shared" si="138"/>
        <v>0</v>
      </c>
      <c r="BL227" s="15">
        <f t="shared" si="139"/>
        <v>0</v>
      </c>
      <c r="BM227" s="15">
        <f t="shared" si="140"/>
        <v>0</v>
      </c>
      <c r="BN227" s="15" t="s">
        <v>1007</v>
      </c>
      <c r="BO227" s="15">
        <f t="shared" si="141"/>
        <v>0</v>
      </c>
      <c r="BP227" s="15">
        <f t="shared" si="142"/>
        <v>0</v>
      </c>
      <c r="BQ227" s="15">
        <f t="shared" si="143"/>
        <v>0</v>
      </c>
      <c r="BR227" s="15">
        <f t="shared" si="144"/>
        <v>0</v>
      </c>
      <c r="BU227" s="15">
        <f t="shared" si="145"/>
        <v>0</v>
      </c>
      <c r="BV227" s="15">
        <f t="shared" si="146"/>
        <v>0</v>
      </c>
      <c r="BW227" s="15">
        <f t="shared" si="147"/>
        <v>0</v>
      </c>
      <c r="BX227" s="15">
        <f t="shared" si="148"/>
        <v>0</v>
      </c>
      <c r="BY227" s="15" t="s">
        <v>1007</v>
      </c>
      <c r="BZ227" s="15" t="s">
        <v>1007</v>
      </c>
      <c r="CA227" s="15" t="s">
        <v>1007</v>
      </c>
      <c r="CB227" s="15" t="s">
        <v>1007</v>
      </c>
      <c r="CC227" s="15" t="s">
        <v>1007</v>
      </c>
      <c r="CD227" s="27">
        <v>4.5999999999999996</v>
      </c>
      <c r="CE227" s="27">
        <v>4.333333333333333</v>
      </c>
      <c r="CF227" s="27">
        <v>5</v>
      </c>
      <c r="CG227" s="27">
        <v>4.5999999999999996</v>
      </c>
      <c r="CH227" s="27">
        <v>4.666666666666667</v>
      </c>
      <c r="CI227" s="27">
        <v>3</v>
      </c>
      <c r="CJ227" s="27">
        <f t="shared" si="122"/>
        <v>4.3666666666666663</v>
      </c>
      <c r="CK227" s="15">
        <f t="shared" si="149"/>
        <v>1.3999999999999995</v>
      </c>
      <c r="CL227" s="15">
        <f t="shared" si="150"/>
        <v>1.333333333333333</v>
      </c>
      <c r="CM227" s="15">
        <f t="shared" si="151"/>
        <v>4</v>
      </c>
      <c r="CN227" s="15">
        <f t="shared" si="152"/>
        <v>2.5999999999999996</v>
      </c>
      <c r="CO227" s="15">
        <f t="shared" si="153"/>
        <v>2.3333333333333335</v>
      </c>
      <c r="CP227" s="15">
        <f t="shared" si="154"/>
        <v>2</v>
      </c>
      <c r="CQ227" s="15">
        <f t="shared" si="155"/>
        <v>2.2777777777777772</v>
      </c>
    </row>
    <row r="228" spans="1:95" x14ac:dyDescent="0.2">
      <c r="A228" s="15">
        <v>503</v>
      </c>
      <c r="B228" s="23">
        <v>0</v>
      </c>
      <c r="C228" s="15">
        <v>6</v>
      </c>
      <c r="D228" s="15">
        <f t="shared" si="123"/>
        <v>0</v>
      </c>
      <c r="E228" s="15">
        <f t="shared" si="157"/>
        <v>0</v>
      </c>
      <c r="F228" s="15">
        <f t="shared" si="158"/>
        <v>0</v>
      </c>
      <c r="G228" s="15">
        <f t="shared" si="159"/>
        <v>0</v>
      </c>
      <c r="H228" s="15">
        <f t="shared" si="160"/>
        <v>1</v>
      </c>
      <c r="I228" s="15">
        <v>0</v>
      </c>
      <c r="J228" s="15">
        <v>74</v>
      </c>
      <c r="K228" s="15">
        <v>1</v>
      </c>
      <c r="L228" s="15">
        <f t="shared" si="124"/>
        <v>0</v>
      </c>
      <c r="M228" s="15">
        <f t="shared" si="125"/>
        <v>1</v>
      </c>
      <c r="N228" s="15">
        <f t="shared" si="126"/>
        <v>0</v>
      </c>
      <c r="O228" s="15">
        <f t="shared" si="127"/>
        <v>0</v>
      </c>
      <c r="P228" s="15">
        <f t="shared" si="128"/>
        <v>0</v>
      </c>
      <c r="Q228" s="15">
        <v>2</v>
      </c>
      <c r="R228" s="15">
        <v>2</v>
      </c>
      <c r="S228" s="15">
        <v>30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1</v>
      </c>
      <c r="Z228" s="15">
        <f t="shared" si="156"/>
        <v>0</v>
      </c>
      <c r="AA228" s="15">
        <f t="shared" si="129"/>
        <v>0</v>
      </c>
      <c r="AB228" s="15">
        <f t="shared" si="130"/>
        <v>1</v>
      </c>
      <c r="AC228" s="15">
        <v>7</v>
      </c>
      <c r="AD228" s="15">
        <v>10</v>
      </c>
      <c r="AE228" s="15">
        <v>15</v>
      </c>
      <c r="AF228" s="15">
        <v>350</v>
      </c>
      <c r="AG228" s="27">
        <v>35</v>
      </c>
      <c r="AH228" s="27">
        <f t="shared" si="131"/>
        <v>-0.125</v>
      </c>
      <c r="AI228" s="27">
        <f t="shared" si="132"/>
        <v>1</v>
      </c>
      <c r="AJ228" s="27">
        <f t="shared" si="133"/>
        <v>-0.125</v>
      </c>
      <c r="AQ228" s="15">
        <f t="shared" si="134"/>
        <v>0</v>
      </c>
      <c r="AR228" s="15">
        <f t="shared" si="135"/>
        <v>0</v>
      </c>
      <c r="AZ228" s="15">
        <f t="shared" si="136"/>
        <v>0</v>
      </c>
      <c r="BA228" s="15">
        <f t="shared" si="137"/>
        <v>0</v>
      </c>
      <c r="BB228" s="15">
        <f>$AJ228</f>
        <v>-0.125</v>
      </c>
      <c r="BC228" s="15">
        <v>1.75</v>
      </c>
      <c r="BD228" s="15">
        <v>1.3333333333333333</v>
      </c>
      <c r="BE228" s="15">
        <v>1.5</v>
      </c>
      <c r="BF228" s="15">
        <v>2.5</v>
      </c>
      <c r="BG228" s="15">
        <v>2</v>
      </c>
      <c r="BH228" s="15">
        <v>1.8166666666666664</v>
      </c>
      <c r="BI228" s="15">
        <v>1</v>
      </c>
      <c r="BJ228" s="15">
        <v>5</v>
      </c>
      <c r="BK228" s="15">
        <f t="shared" si="138"/>
        <v>0</v>
      </c>
      <c r="BL228" s="15">
        <f t="shared" si="139"/>
        <v>0</v>
      </c>
      <c r="BM228" s="15">
        <f t="shared" si="140"/>
        <v>0</v>
      </c>
      <c r="BN228" s="15" t="s">
        <v>1007</v>
      </c>
      <c r="BO228" s="15">
        <f t="shared" si="141"/>
        <v>0</v>
      </c>
      <c r="BP228" s="15">
        <f t="shared" si="142"/>
        <v>0</v>
      </c>
      <c r="BQ228" s="15">
        <f t="shared" si="143"/>
        <v>0</v>
      </c>
      <c r="BR228" s="15">
        <f t="shared" si="144"/>
        <v>0</v>
      </c>
      <c r="BU228" s="15">
        <f t="shared" si="145"/>
        <v>0</v>
      </c>
      <c r="BV228" s="15">
        <f t="shared" si="146"/>
        <v>0</v>
      </c>
      <c r="BW228" s="15">
        <f t="shared" si="147"/>
        <v>0</v>
      </c>
      <c r="BX228" s="15">
        <f t="shared" si="148"/>
        <v>0</v>
      </c>
      <c r="BY228" s="15" t="s">
        <v>1007</v>
      </c>
      <c r="BZ228" s="15" t="s">
        <v>1007</v>
      </c>
      <c r="CA228" s="15" t="s">
        <v>1007</v>
      </c>
      <c r="CB228" s="15" t="s">
        <v>1007</v>
      </c>
      <c r="CC228" s="15" t="s">
        <v>1007</v>
      </c>
      <c r="CD228" s="27">
        <v>3.2</v>
      </c>
      <c r="CE228" s="27">
        <v>3</v>
      </c>
      <c r="CF228" s="27">
        <v>1</v>
      </c>
      <c r="CG228" s="27">
        <v>2</v>
      </c>
      <c r="CH228" s="27">
        <v>2.3333333333333335</v>
      </c>
      <c r="CI228" s="27">
        <v>1</v>
      </c>
      <c r="CJ228" s="27">
        <f t="shared" si="122"/>
        <v>2.088888888888889</v>
      </c>
      <c r="CK228" s="15">
        <f t="shared" si="149"/>
        <v>0</v>
      </c>
      <c r="CL228" s="15">
        <f t="shared" si="150"/>
        <v>0</v>
      </c>
      <c r="CM228" s="15">
        <f t="shared" si="151"/>
        <v>0</v>
      </c>
      <c r="CN228" s="15">
        <f t="shared" si="152"/>
        <v>0</v>
      </c>
      <c r="CO228" s="15">
        <f t="shared" si="153"/>
        <v>0</v>
      </c>
      <c r="CP228" s="15">
        <f t="shared" si="154"/>
        <v>0</v>
      </c>
      <c r="CQ228" s="15">
        <f t="shared" si="155"/>
        <v>0</v>
      </c>
    </row>
    <row r="229" spans="1:95" x14ac:dyDescent="0.2">
      <c r="A229" s="15">
        <v>503</v>
      </c>
      <c r="B229" s="23">
        <v>0</v>
      </c>
      <c r="C229" s="15">
        <v>6</v>
      </c>
      <c r="D229" s="15">
        <f t="shared" si="123"/>
        <v>0</v>
      </c>
      <c r="E229" s="15">
        <f t="shared" si="157"/>
        <v>0</v>
      </c>
      <c r="F229" s="15">
        <f t="shared" si="158"/>
        <v>0</v>
      </c>
      <c r="G229" s="15">
        <f t="shared" si="159"/>
        <v>0</v>
      </c>
      <c r="H229" s="15">
        <f t="shared" si="160"/>
        <v>1</v>
      </c>
      <c r="I229" s="15">
        <v>0</v>
      </c>
      <c r="J229" s="15">
        <v>74</v>
      </c>
      <c r="K229" s="15">
        <v>1</v>
      </c>
      <c r="L229" s="15">
        <f t="shared" si="124"/>
        <v>0</v>
      </c>
      <c r="M229" s="15">
        <f t="shared" si="125"/>
        <v>1</v>
      </c>
      <c r="N229" s="15">
        <f t="shared" si="126"/>
        <v>0</v>
      </c>
      <c r="O229" s="15">
        <f t="shared" si="127"/>
        <v>0</v>
      </c>
      <c r="P229" s="15">
        <f t="shared" si="128"/>
        <v>0</v>
      </c>
      <c r="Q229" s="15">
        <v>2</v>
      </c>
      <c r="R229" s="15">
        <v>2</v>
      </c>
      <c r="S229" s="15">
        <v>30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f t="shared" si="156"/>
        <v>0</v>
      </c>
      <c r="AA229" s="15">
        <f t="shared" si="129"/>
        <v>0</v>
      </c>
      <c r="AB229" s="15">
        <f t="shared" si="130"/>
        <v>1</v>
      </c>
      <c r="AC229" s="159">
        <v>7</v>
      </c>
      <c r="AD229" s="159">
        <v>10</v>
      </c>
      <c r="AE229" s="159">
        <v>20</v>
      </c>
      <c r="AF229" s="15">
        <v>400</v>
      </c>
      <c r="AG229" s="27">
        <v>40</v>
      </c>
      <c r="AH229" s="27">
        <f t="shared" si="131"/>
        <v>-0.94285714285714284</v>
      </c>
      <c r="AI229" s="27">
        <f t="shared" si="132"/>
        <v>1</v>
      </c>
      <c r="AJ229" s="27">
        <f t="shared" si="133"/>
        <v>-0.94285714285714284</v>
      </c>
      <c r="AQ229" s="15">
        <f t="shared" si="134"/>
        <v>0</v>
      </c>
      <c r="AR229" s="15">
        <f t="shared" si="135"/>
        <v>0</v>
      </c>
      <c r="AZ229" s="15">
        <f t="shared" si="136"/>
        <v>0</v>
      </c>
      <c r="BA229" s="15">
        <f t="shared" si="137"/>
        <v>0</v>
      </c>
      <c r="BC229" s="15">
        <v>1.75</v>
      </c>
      <c r="BD229" s="15">
        <v>1.3333333333333333</v>
      </c>
      <c r="BE229" s="15">
        <v>1.5</v>
      </c>
      <c r="BF229" s="15">
        <v>2.5</v>
      </c>
      <c r="BG229" s="15">
        <v>2</v>
      </c>
      <c r="BH229" s="15">
        <v>1.8166666666666664</v>
      </c>
      <c r="BI229" s="15">
        <v>1</v>
      </c>
      <c r="BJ229" s="15">
        <v>5</v>
      </c>
      <c r="BK229" s="15">
        <f t="shared" si="138"/>
        <v>0</v>
      </c>
      <c r="BL229" s="15">
        <f t="shared" si="139"/>
        <v>0</v>
      </c>
      <c r="BM229" s="15">
        <f t="shared" si="140"/>
        <v>0</v>
      </c>
      <c r="BN229" s="15" t="s">
        <v>1007</v>
      </c>
      <c r="BO229" s="15">
        <f t="shared" si="141"/>
        <v>0</v>
      </c>
      <c r="BP229" s="15">
        <f t="shared" si="142"/>
        <v>0</v>
      </c>
      <c r="BQ229" s="15">
        <f t="shared" si="143"/>
        <v>0</v>
      </c>
      <c r="BR229" s="15">
        <f t="shared" si="144"/>
        <v>0</v>
      </c>
      <c r="BU229" s="15">
        <f t="shared" si="145"/>
        <v>0</v>
      </c>
      <c r="BV229" s="15">
        <f t="shared" si="146"/>
        <v>0</v>
      </c>
      <c r="BW229" s="15">
        <f t="shared" si="147"/>
        <v>0</v>
      </c>
      <c r="BX229" s="15">
        <f t="shared" si="148"/>
        <v>0</v>
      </c>
      <c r="BY229" s="15" t="s">
        <v>1007</v>
      </c>
      <c r="BZ229" s="15" t="s">
        <v>1007</v>
      </c>
      <c r="CA229" s="15" t="s">
        <v>1007</v>
      </c>
      <c r="CB229" s="15" t="s">
        <v>1007</v>
      </c>
      <c r="CC229" s="15" t="s">
        <v>1007</v>
      </c>
      <c r="CD229" s="27">
        <v>3.2</v>
      </c>
      <c r="CE229" s="27">
        <v>3</v>
      </c>
      <c r="CF229" s="27">
        <v>1</v>
      </c>
      <c r="CG229" s="27">
        <v>2</v>
      </c>
      <c r="CH229" s="27">
        <v>2.3333333333333335</v>
      </c>
      <c r="CI229" s="27">
        <v>1</v>
      </c>
      <c r="CJ229" s="27">
        <f t="shared" si="122"/>
        <v>2.088888888888889</v>
      </c>
      <c r="CK229" s="15">
        <f t="shared" si="149"/>
        <v>-0.59999999999999964</v>
      </c>
      <c r="CL229" s="15">
        <f t="shared" si="150"/>
        <v>-0.33333333333333348</v>
      </c>
      <c r="CM229" s="15">
        <f t="shared" si="151"/>
        <v>-0.5</v>
      </c>
      <c r="CN229" s="15">
        <f t="shared" si="152"/>
        <v>-0.39999999999999991</v>
      </c>
      <c r="CO229" s="15">
        <f t="shared" si="153"/>
        <v>0.66666666666666674</v>
      </c>
      <c r="CP229" s="15">
        <f t="shared" si="154"/>
        <v>0</v>
      </c>
      <c r="CQ229" s="15">
        <f t="shared" si="155"/>
        <v>-0.1944444444444442</v>
      </c>
    </row>
    <row r="230" spans="1:95" x14ac:dyDescent="0.2">
      <c r="A230" s="15">
        <v>504</v>
      </c>
      <c r="B230" s="23">
        <v>0</v>
      </c>
      <c r="C230" s="15">
        <v>6</v>
      </c>
      <c r="D230" s="15">
        <f t="shared" si="123"/>
        <v>0</v>
      </c>
      <c r="E230" s="15">
        <f t="shared" si="157"/>
        <v>0</v>
      </c>
      <c r="F230" s="15">
        <f t="shared" si="158"/>
        <v>0</v>
      </c>
      <c r="G230" s="15">
        <f t="shared" si="159"/>
        <v>0</v>
      </c>
      <c r="H230" s="15">
        <f t="shared" si="160"/>
        <v>1</v>
      </c>
      <c r="I230" s="15">
        <v>0</v>
      </c>
      <c r="J230" s="15">
        <v>61</v>
      </c>
      <c r="K230" s="15">
        <v>4</v>
      </c>
      <c r="L230" s="15">
        <f t="shared" si="124"/>
        <v>0</v>
      </c>
      <c r="M230" s="15">
        <f t="shared" si="125"/>
        <v>0</v>
      </c>
      <c r="N230" s="15">
        <f t="shared" si="126"/>
        <v>0</v>
      </c>
      <c r="O230" s="15">
        <f t="shared" si="127"/>
        <v>0</v>
      </c>
      <c r="P230" s="15">
        <f t="shared" si="128"/>
        <v>1</v>
      </c>
      <c r="Q230" s="15">
        <v>2</v>
      </c>
      <c r="R230" s="15">
        <v>5</v>
      </c>
      <c r="S230" s="15">
        <v>30</v>
      </c>
      <c r="T230" s="15">
        <v>0</v>
      </c>
      <c r="U230" s="15">
        <v>0</v>
      </c>
      <c r="V230" s="15">
        <v>1</v>
      </c>
      <c r="W230" s="15">
        <v>600000</v>
      </c>
      <c r="X230" s="15">
        <v>0</v>
      </c>
      <c r="Y230" s="15">
        <v>1</v>
      </c>
      <c r="Z230" s="15">
        <f t="shared" si="156"/>
        <v>0</v>
      </c>
      <c r="AA230" s="15">
        <f t="shared" si="129"/>
        <v>1</v>
      </c>
      <c r="AB230" s="15">
        <f t="shared" si="130"/>
        <v>0</v>
      </c>
      <c r="AC230" s="15">
        <v>2</v>
      </c>
      <c r="AD230" s="15">
        <v>15</v>
      </c>
      <c r="AE230" s="15">
        <v>53</v>
      </c>
      <c r="AF230" s="15">
        <v>10500</v>
      </c>
      <c r="AG230" s="27">
        <v>700</v>
      </c>
      <c r="AH230" s="27">
        <f t="shared" si="131"/>
        <v>0</v>
      </c>
      <c r="AI230" s="27">
        <f t="shared" si="132"/>
        <v>0.5357142857142857</v>
      </c>
      <c r="AJ230" s="27">
        <f t="shared" si="133"/>
        <v>0</v>
      </c>
      <c r="AK230" s="15">
        <v>7</v>
      </c>
      <c r="AL230" s="15">
        <v>13</v>
      </c>
      <c r="AM230" s="15">
        <v>30</v>
      </c>
      <c r="AN230" s="15">
        <v>500</v>
      </c>
      <c r="AO230" s="15">
        <v>38.46153846153846</v>
      </c>
      <c r="AP230" s="15">
        <f>($AO230-$AO231)/$AO231</f>
        <v>-0.58333333333333337</v>
      </c>
      <c r="AQ230" s="15">
        <f t="shared" si="134"/>
        <v>0.4642857142857143</v>
      </c>
      <c r="AR230" s="15">
        <f t="shared" si="135"/>
        <v>-0.27083333333333337</v>
      </c>
      <c r="AZ230" s="15">
        <f t="shared" si="136"/>
        <v>0</v>
      </c>
      <c r="BA230" s="15">
        <f t="shared" si="137"/>
        <v>0</v>
      </c>
      <c r="BB230" s="15">
        <f>AVERAGE($AJ230,$AR230)</f>
        <v>-0.13541666666666669</v>
      </c>
      <c r="BC230" s="15">
        <v>1.75</v>
      </c>
      <c r="BD230" s="15">
        <v>2.3333333333333335</v>
      </c>
      <c r="BE230" s="15">
        <v>3</v>
      </c>
      <c r="BF230" s="15">
        <v>2</v>
      </c>
      <c r="BG230" s="15">
        <v>1</v>
      </c>
      <c r="BH230" s="15">
        <v>2.0166666666666666</v>
      </c>
      <c r="BI230" s="15">
        <v>1</v>
      </c>
      <c r="BJ230" s="15">
        <v>5</v>
      </c>
      <c r="BK230" s="15">
        <f t="shared" si="138"/>
        <v>0</v>
      </c>
      <c r="BL230" s="15">
        <f t="shared" si="139"/>
        <v>0</v>
      </c>
      <c r="BM230" s="15">
        <f t="shared" si="140"/>
        <v>0</v>
      </c>
      <c r="BN230" s="15" t="s">
        <v>1007</v>
      </c>
      <c r="BO230" s="15">
        <f t="shared" si="141"/>
        <v>0</v>
      </c>
      <c r="BP230" s="15">
        <f t="shared" si="142"/>
        <v>0</v>
      </c>
      <c r="BQ230" s="15">
        <f t="shared" si="143"/>
        <v>0</v>
      </c>
      <c r="BR230" s="15">
        <f t="shared" si="144"/>
        <v>0</v>
      </c>
      <c r="BU230" s="15">
        <f t="shared" si="145"/>
        <v>0</v>
      </c>
      <c r="BV230" s="15">
        <f t="shared" si="146"/>
        <v>0</v>
      </c>
      <c r="BW230" s="15">
        <f t="shared" si="147"/>
        <v>0</v>
      </c>
      <c r="BX230" s="15">
        <f t="shared" si="148"/>
        <v>0</v>
      </c>
      <c r="BY230" s="15" t="s">
        <v>1007</v>
      </c>
      <c r="BZ230" s="15" t="s">
        <v>1007</v>
      </c>
      <c r="CA230" s="15" t="s">
        <v>1007</v>
      </c>
      <c r="CB230" s="15" t="s">
        <v>1007</v>
      </c>
      <c r="CC230" s="15" t="s">
        <v>1007</v>
      </c>
      <c r="CD230" s="27">
        <v>3.8</v>
      </c>
      <c r="CE230" s="27">
        <v>3.3333333333333335</v>
      </c>
      <c r="CF230" s="27">
        <v>1.5</v>
      </c>
      <c r="CG230" s="27">
        <v>2.4</v>
      </c>
      <c r="CH230" s="27">
        <v>1.6666666666666667</v>
      </c>
      <c r="CI230" s="27">
        <v>1</v>
      </c>
      <c r="CJ230" s="27">
        <f t="shared" si="122"/>
        <v>2.2833333333333332</v>
      </c>
      <c r="CK230" s="15">
        <f t="shared" si="149"/>
        <v>0</v>
      </c>
      <c r="CL230" s="15">
        <f t="shared" si="150"/>
        <v>0</v>
      </c>
      <c r="CM230" s="15">
        <f t="shared" si="151"/>
        <v>0</v>
      </c>
      <c r="CN230" s="15">
        <f t="shared" si="152"/>
        <v>0</v>
      </c>
      <c r="CO230" s="15">
        <f t="shared" si="153"/>
        <v>0</v>
      </c>
      <c r="CP230" s="15">
        <f t="shared" si="154"/>
        <v>0</v>
      </c>
      <c r="CQ230" s="15">
        <f t="shared" si="155"/>
        <v>0</v>
      </c>
    </row>
    <row r="231" spans="1:95" x14ac:dyDescent="0.2">
      <c r="A231" s="15">
        <v>504</v>
      </c>
      <c r="B231" s="23">
        <v>0</v>
      </c>
      <c r="C231" s="15">
        <v>6</v>
      </c>
      <c r="D231" s="15">
        <f t="shared" si="123"/>
        <v>0</v>
      </c>
      <c r="E231" s="15">
        <f t="shared" si="157"/>
        <v>0</v>
      </c>
      <c r="F231" s="15">
        <f t="shared" si="158"/>
        <v>0</v>
      </c>
      <c r="G231" s="15">
        <f t="shared" si="159"/>
        <v>0</v>
      </c>
      <c r="H231" s="15">
        <f t="shared" si="160"/>
        <v>1</v>
      </c>
      <c r="I231" s="15">
        <v>0</v>
      </c>
      <c r="J231" s="15">
        <v>61</v>
      </c>
      <c r="K231" s="15">
        <v>4</v>
      </c>
      <c r="L231" s="15">
        <f t="shared" si="124"/>
        <v>0</v>
      </c>
      <c r="M231" s="15">
        <f t="shared" si="125"/>
        <v>0</v>
      </c>
      <c r="N231" s="15">
        <f t="shared" si="126"/>
        <v>0</v>
      </c>
      <c r="O231" s="15">
        <f t="shared" si="127"/>
        <v>0</v>
      </c>
      <c r="P231" s="15">
        <f t="shared" si="128"/>
        <v>1</v>
      </c>
      <c r="Q231" s="15">
        <v>2</v>
      </c>
      <c r="R231" s="15">
        <v>5</v>
      </c>
      <c r="S231" s="15">
        <v>30</v>
      </c>
      <c r="T231" s="15">
        <v>0</v>
      </c>
      <c r="U231" s="15">
        <v>0</v>
      </c>
      <c r="V231" s="15">
        <v>1</v>
      </c>
      <c r="W231" s="15">
        <v>600000</v>
      </c>
      <c r="X231" s="15">
        <v>0</v>
      </c>
      <c r="Y231" s="15">
        <v>0</v>
      </c>
      <c r="Z231" s="15">
        <f t="shared" si="156"/>
        <v>0</v>
      </c>
      <c r="AA231" s="15">
        <f t="shared" si="129"/>
        <v>1</v>
      </c>
      <c r="AB231" s="15">
        <f t="shared" si="130"/>
        <v>0</v>
      </c>
      <c r="AC231" s="159">
        <v>2</v>
      </c>
      <c r="AD231" s="159">
        <v>15</v>
      </c>
      <c r="AE231" s="159">
        <v>60</v>
      </c>
      <c r="AF231" s="15">
        <v>10500</v>
      </c>
      <c r="AG231" s="27">
        <v>700</v>
      </c>
      <c r="AH231" s="27">
        <f t="shared" si="131"/>
        <v>-0.53333333333333333</v>
      </c>
      <c r="AI231" s="27">
        <f t="shared" si="132"/>
        <v>0.5357142857142857</v>
      </c>
      <c r="AJ231" s="27">
        <f t="shared" si="133"/>
        <v>-0.2857142857142857</v>
      </c>
      <c r="AK231" s="15">
        <v>7</v>
      </c>
      <c r="AL231" s="15">
        <v>13</v>
      </c>
      <c r="AM231" s="15">
        <v>40</v>
      </c>
      <c r="AN231" s="15">
        <v>1200</v>
      </c>
      <c r="AO231" s="15">
        <v>92.307692307692307</v>
      </c>
      <c r="AQ231" s="15">
        <f t="shared" si="134"/>
        <v>0.4642857142857143</v>
      </c>
      <c r="AR231" s="15">
        <f t="shared" si="135"/>
        <v>0</v>
      </c>
      <c r="AZ231" s="15">
        <f t="shared" si="136"/>
        <v>0</v>
      </c>
      <c r="BA231" s="15">
        <f t="shared" si="137"/>
        <v>0</v>
      </c>
      <c r="BC231" s="15">
        <v>1.75</v>
      </c>
      <c r="BD231" s="15">
        <v>2.3333333333333335</v>
      </c>
      <c r="BE231" s="15">
        <v>3</v>
      </c>
      <c r="BF231" s="15">
        <v>2</v>
      </c>
      <c r="BG231" s="15">
        <v>1</v>
      </c>
      <c r="BH231" s="15">
        <v>2.0166666666666666</v>
      </c>
      <c r="BI231" s="15">
        <v>1</v>
      </c>
      <c r="BJ231" s="15">
        <v>5</v>
      </c>
      <c r="BK231" s="15">
        <f t="shared" si="138"/>
        <v>0</v>
      </c>
      <c r="BL231" s="15">
        <f t="shared" si="139"/>
        <v>0</v>
      </c>
      <c r="BM231" s="15">
        <f t="shared" si="140"/>
        <v>0</v>
      </c>
      <c r="BN231" s="15" t="s">
        <v>1007</v>
      </c>
      <c r="BO231" s="15">
        <f t="shared" si="141"/>
        <v>0</v>
      </c>
      <c r="BP231" s="15">
        <f t="shared" si="142"/>
        <v>0</v>
      </c>
      <c r="BQ231" s="15">
        <f t="shared" si="143"/>
        <v>0</v>
      </c>
      <c r="BR231" s="15">
        <f t="shared" si="144"/>
        <v>0</v>
      </c>
      <c r="BU231" s="15">
        <f t="shared" si="145"/>
        <v>0</v>
      </c>
      <c r="BV231" s="15">
        <f t="shared" si="146"/>
        <v>0</v>
      </c>
      <c r="BW231" s="15">
        <f t="shared" si="147"/>
        <v>0</v>
      </c>
      <c r="BX231" s="15">
        <f t="shared" si="148"/>
        <v>0</v>
      </c>
      <c r="BY231" s="15" t="s">
        <v>1007</v>
      </c>
      <c r="BZ231" s="15" t="s">
        <v>1007</v>
      </c>
      <c r="CA231" s="15" t="s">
        <v>1007</v>
      </c>
      <c r="CB231" s="15" t="s">
        <v>1007</v>
      </c>
      <c r="CC231" s="15" t="s">
        <v>1007</v>
      </c>
      <c r="CD231" s="27">
        <v>3.8</v>
      </c>
      <c r="CE231" s="27">
        <v>3.3333333333333335</v>
      </c>
      <c r="CF231" s="27">
        <v>1.5</v>
      </c>
      <c r="CG231" s="27">
        <v>2.4</v>
      </c>
      <c r="CH231" s="27">
        <v>1.6666666666666667</v>
      </c>
      <c r="CI231" s="27">
        <v>1</v>
      </c>
      <c r="CJ231" s="27">
        <f t="shared" si="122"/>
        <v>2.2833333333333332</v>
      </c>
      <c r="CK231" s="15">
        <f t="shared" si="149"/>
        <v>-1.2000000000000002</v>
      </c>
      <c r="CL231" s="15">
        <f t="shared" si="150"/>
        <v>-0.66666666666666652</v>
      </c>
      <c r="CM231" s="15">
        <f t="shared" si="151"/>
        <v>-3.5</v>
      </c>
      <c r="CN231" s="15">
        <f t="shared" si="152"/>
        <v>-2.6</v>
      </c>
      <c r="CO231" s="15">
        <f t="shared" si="153"/>
        <v>-3.333333333333333</v>
      </c>
      <c r="CP231" s="15">
        <f t="shared" si="154"/>
        <v>-4</v>
      </c>
      <c r="CQ231" s="15">
        <f t="shared" si="155"/>
        <v>-2.5499999999999998</v>
      </c>
    </row>
    <row r="232" spans="1:95" x14ac:dyDescent="0.2">
      <c r="A232" s="15">
        <v>505</v>
      </c>
      <c r="B232" s="23">
        <v>1</v>
      </c>
      <c r="C232" s="15">
        <v>3</v>
      </c>
      <c r="D232" s="15">
        <f t="shared" si="123"/>
        <v>0</v>
      </c>
      <c r="E232" s="15">
        <f t="shared" si="157"/>
        <v>1</v>
      </c>
      <c r="F232" s="15">
        <f t="shared" si="158"/>
        <v>0</v>
      </c>
      <c r="G232" s="15">
        <f t="shared" si="159"/>
        <v>0</v>
      </c>
      <c r="H232" s="15">
        <f t="shared" si="160"/>
        <v>0</v>
      </c>
      <c r="I232" s="15">
        <v>1</v>
      </c>
      <c r="J232" s="15">
        <v>44</v>
      </c>
      <c r="K232" s="15">
        <v>5</v>
      </c>
      <c r="L232" s="15">
        <f t="shared" si="124"/>
        <v>0</v>
      </c>
      <c r="M232" s="15">
        <f t="shared" si="125"/>
        <v>0</v>
      </c>
      <c r="N232" s="15">
        <f t="shared" si="126"/>
        <v>0</v>
      </c>
      <c r="O232" s="15">
        <f t="shared" si="127"/>
        <v>0</v>
      </c>
      <c r="P232" s="15">
        <f t="shared" si="128"/>
        <v>0</v>
      </c>
      <c r="Q232" s="15">
        <v>1</v>
      </c>
      <c r="R232" s="15">
        <v>3</v>
      </c>
      <c r="S232" s="15">
        <v>6</v>
      </c>
      <c r="T232" s="15">
        <v>0</v>
      </c>
      <c r="U232" s="15">
        <v>0</v>
      </c>
      <c r="V232" s="15">
        <v>1</v>
      </c>
      <c r="W232" s="15">
        <v>480000</v>
      </c>
      <c r="X232" s="15">
        <v>1</v>
      </c>
      <c r="Y232" s="15">
        <v>1</v>
      </c>
      <c r="Z232" s="15">
        <f t="shared" si="156"/>
        <v>0</v>
      </c>
      <c r="AA232" s="15">
        <f t="shared" si="129"/>
        <v>0</v>
      </c>
      <c r="AB232" s="15">
        <f t="shared" si="130"/>
        <v>0</v>
      </c>
      <c r="AC232" s="15">
        <v>1</v>
      </c>
      <c r="AD232" s="15">
        <v>40</v>
      </c>
      <c r="AE232" s="15">
        <v>20</v>
      </c>
      <c r="AF232" s="15">
        <v>60000</v>
      </c>
      <c r="AG232" s="27">
        <v>1500</v>
      </c>
      <c r="AH232" s="27">
        <f t="shared" si="131"/>
        <v>0.2</v>
      </c>
      <c r="AI232" s="27">
        <f t="shared" si="132"/>
        <v>1</v>
      </c>
      <c r="AJ232" s="27">
        <f t="shared" si="133"/>
        <v>0.2</v>
      </c>
      <c r="AQ232" s="15">
        <f t="shared" si="134"/>
        <v>0</v>
      </c>
      <c r="AR232" s="15">
        <f t="shared" si="135"/>
        <v>0</v>
      </c>
      <c r="AZ232" s="15">
        <f t="shared" si="136"/>
        <v>0</v>
      </c>
      <c r="BA232" s="15">
        <f t="shared" si="137"/>
        <v>0</v>
      </c>
      <c r="BB232" s="15">
        <f>$AJ232</f>
        <v>0.2</v>
      </c>
      <c r="BC232" s="15">
        <v>1</v>
      </c>
      <c r="BD232" s="15">
        <v>1</v>
      </c>
      <c r="BE232" s="15">
        <v>1</v>
      </c>
      <c r="BF232" s="15">
        <v>1</v>
      </c>
      <c r="BG232" s="15">
        <v>1</v>
      </c>
      <c r="BH232" s="15">
        <v>1</v>
      </c>
      <c r="BI232" s="15">
        <v>1</v>
      </c>
      <c r="BJ232" s="15">
        <v>1</v>
      </c>
      <c r="BK232" s="15">
        <f t="shared" si="138"/>
        <v>0</v>
      </c>
      <c r="BL232" s="15">
        <f t="shared" si="139"/>
        <v>0</v>
      </c>
      <c r="BM232" s="15">
        <f t="shared" si="140"/>
        <v>0</v>
      </c>
      <c r="BN232" s="15">
        <v>4</v>
      </c>
      <c r="BO232" s="15">
        <f t="shared" si="141"/>
        <v>0</v>
      </c>
      <c r="BP232" s="15">
        <f t="shared" si="142"/>
        <v>0</v>
      </c>
      <c r="BQ232" s="15">
        <f t="shared" si="143"/>
        <v>1</v>
      </c>
      <c r="BR232" s="15">
        <f t="shared" si="144"/>
        <v>0</v>
      </c>
      <c r="BS232" s="15">
        <v>10</v>
      </c>
      <c r="BT232" s="15">
        <v>2</v>
      </c>
      <c r="BU232" s="15">
        <f t="shared" si="145"/>
        <v>1</v>
      </c>
      <c r="BV232" s="15">
        <f t="shared" si="146"/>
        <v>0</v>
      </c>
      <c r="BW232" s="15">
        <f t="shared" si="147"/>
        <v>0</v>
      </c>
      <c r="BX232" s="15">
        <f t="shared" si="148"/>
        <v>0</v>
      </c>
      <c r="BY232" s="15">
        <v>1</v>
      </c>
      <c r="BZ232" s="15">
        <v>1</v>
      </c>
      <c r="CA232" s="15">
        <v>1</v>
      </c>
      <c r="CB232" s="15">
        <v>1</v>
      </c>
      <c r="CC232" s="15">
        <v>1</v>
      </c>
      <c r="CD232" s="27">
        <v>5</v>
      </c>
      <c r="CE232" s="27">
        <v>4</v>
      </c>
      <c r="CF232" s="27">
        <v>5</v>
      </c>
      <c r="CG232" s="27">
        <v>5</v>
      </c>
      <c r="CH232" s="27">
        <v>5</v>
      </c>
      <c r="CI232" s="27">
        <v>5</v>
      </c>
      <c r="CJ232" s="27">
        <f t="shared" si="122"/>
        <v>4.833333333333333</v>
      </c>
      <c r="CK232" s="15">
        <f t="shared" si="149"/>
        <v>0</v>
      </c>
      <c r="CL232" s="15">
        <f t="shared" si="150"/>
        <v>0</v>
      </c>
      <c r="CM232" s="15">
        <f t="shared" si="151"/>
        <v>0</v>
      </c>
      <c r="CN232" s="15">
        <f t="shared" si="152"/>
        <v>0</v>
      </c>
      <c r="CO232" s="15">
        <f t="shared" si="153"/>
        <v>0</v>
      </c>
      <c r="CP232" s="15">
        <f t="shared" si="154"/>
        <v>0</v>
      </c>
      <c r="CQ232" s="15">
        <f t="shared" si="155"/>
        <v>0</v>
      </c>
    </row>
    <row r="233" spans="1:95" x14ac:dyDescent="0.2">
      <c r="A233" s="15">
        <v>505</v>
      </c>
      <c r="B233" s="23">
        <v>1</v>
      </c>
      <c r="C233" s="15">
        <v>3</v>
      </c>
      <c r="D233" s="15">
        <f t="shared" si="123"/>
        <v>0</v>
      </c>
      <c r="E233" s="15">
        <f t="shared" si="157"/>
        <v>1</v>
      </c>
      <c r="F233" s="15">
        <f t="shared" si="158"/>
        <v>0</v>
      </c>
      <c r="G233" s="15">
        <f t="shared" si="159"/>
        <v>0</v>
      </c>
      <c r="H233" s="15">
        <f t="shared" si="160"/>
        <v>0</v>
      </c>
      <c r="I233" s="15">
        <v>1</v>
      </c>
      <c r="J233" s="15">
        <v>44</v>
      </c>
      <c r="K233" s="15">
        <v>5</v>
      </c>
      <c r="L233" s="15">
        <f t="shared" si="124"/>
        <v>0</v>
      </c>
      <c r="M233" s="15">
        <f t="shared" si="125"/>
        <v>0</v>
      </c>
      <c r="N233" s="15">
        <f t="shared" si="126"/>
        <v>0</v>
      </c>
      <c r="O233" s="15">
        <f t="shared" si="127"/>
        <v>0</v>
      </c>
      <c r="P233" s="15">
        <f t="shared" si="128"/>
        <v>0</v>
      </c>
      <c r="Q233" s="15">
        <v>1</v>
      </c>
      <c r="R233" s="15">
        <v>3</v>
      </c>
      <c r="S233" s="15">
        <v>6</v>
      </c>
      <c r="T233" s="15">
        <v>0</v>
      </c>
      <c r="U233" s="15">
        <v>0</v>
      </c>
      <c r="V233" s="15">
        <v>1</v>
      </c>
      <c r="W233" s="15">
        <v>480000</v>
      </c>
      <c r="X233" s="15">
        <v>1</v>
      </c>
      <c r="Y233" s="15">
        <v>0</v>
      </c>
      <c r="Z233" s="15">
        <f t="shared" si="156"/>
        <v>0</v>
      </c>
      <c r="AA233" s="15">
        <f t="shared" si="129"/>
        <v>0</v>
      </c>
      <c r="AB233" s="15">
        <f t="shared" si="130"/>
        <v>0</v>
      </c>
      <c r="AC233" s="159">
        <v>1</v>
      </c>
      <c r="AD233" s="159">
        <v>40</v>
      </c>
      <c r="AE233" s="159">
        <v>17</v>
      </c>
      <c r="AF233" s="15">
        <v>50000</v>
      </c>
      <c r="AG233" s="27">
        <v>1250</v>
      </c>
      <c r="AH233" s="27">
        <f t="shared" si="131"/>
        <v>-0.375</v>
      </c>
      <c r="AI233" s="27">
        <f t="shared" si="132"/>
        <v>1</v>
      </c>
      <c r="AJ233" s="27">
        <f t="shared" si="133"/>
        <v>-0.375</v>
      </c>
      <c r="AQ233" s="15">
        <f t="shared" si="134"/>
        <v>0</v>
      </c>
      <c r="AR233" s="15">
        <f t="shared" si="135"/>
        <v>0</v>
      </c>
      <c r="AZ233" s="15">
        <f t="shared" si="136"/>
        <v>0</v>
      </c>
      <c r="BA233" s="15">
        <f t="shared" si="137"/>
        <v>0</v>
      </c>
      <c r="BC233" s="15">
        <v>1</v>
      </c>
      <c r="BD233" s="15">
        <v>1</v>
      </c>
      <c r="BE233" s="15">
        <v>1</v>
      </c>
      <c r="BF233" s="15">
        <v>1</v>
      </c>
      <c r="BG233" s="15">
        <v>1</v>
      </c>
      <c r="BH233" s="15">
        <v>1</v>
      </c>
      <c r="BI233" s="15">
        <v>1</v>
      </c>
      <c r="BJ233" s="15">
        <v>1</v>
      </c>
      <c r="BK233" s="15">
        <f t="shared" si="138"/>
        <v>0</v>
      </c>
      <c r="BL233" s="15">
        <f t="shared" si="139"/>
        <v>0</v>
      </c>
      <c r="BM233" s="15">
        <f t="shared" si="140"/>
        <v>0</v>
      </c>
      <c r="BN233" s="15">
        <v>4</v>
      </c>
      <c r="BO233" s="15">
        <f t="shared" si="141"/>
        <v>0</v>
      </c>
      <c r="BP233" s="15">
        <f t="shared" si="142"/>
        <v>0</v>
      </c>
      <c r="BQ233" s="15">
        <f t="shared" si="143"/>
        <v>1</v>
      </c>
      <c r="BR233" s="15">
        <f t="shared" si="144"/>
        <v>0</v>
      </c>
      <c r="BS233" s="15">
        <v>10</v>
      </c>
      <c r="BT233" s="15">
        <v>2</v>
      </c>
      <c r="BU233" s="15">
        <f t="shared" si="145"/>
        <v>1</v>
      </c>
      <c r="BV233" s="15">
        <f t="shared" si="146"/>
        <v>0</v>
      </c>
      <c r="BW233" s="15">
        <f t="shared" si="147"/>
        <v>0</v>
      </c>
      <c r="BX233" s="15">
        <f t="shared" si="148"/>
        <v>0</v>
      </c>
      <c r="BY233" s="15">
        <v>1</v>
      </c>
      <c r="BZ233" s="15">
        <v>1</v>
      </c>
      <c r="CA233" s="15">
        <v>1</v>
      </c>
      <c r="CB233" s="15">
        <v>1</v>
      </c>
      <c r="CC233" s="15">
        <v>1</v>
      </c>
      <c r="CD233" s="27">
        <v>5</v>
      </c>
      <c r="CE233" s="27">
        <v>4</v>
      </c>
      <c r="CF233" s="27">
        <v>5</v>
      </c>
      <c r="CG233" s="27">
        <v>5</v>
      </c>
      <c r="CH233" s="27">
        <v>5</v>
      </c>
      <c r="CI233" s="27">
        <v>5</v>
      </c>
      <c r="CJ233" s="27">
        <f t="shared" si="122"/>
        <v>4.833333333333333</v>
      </c>
      <c r="CK233" s="15">
        <f t="shared" si="149"/>
        <v>0</v>
      </c>
      <c r="CL233" s="15">
        <f t="shared" si="150"/>
        <v>-1</v>
      </c>
      <c r="CM233" s="15">
        <f t="shared" si="151"/>
        <v>1</v>
      </c>
      <c r="CN233" s="15">
        <f t="shared" si="152"/>
        <v>0.79999999999999982</v>
      </c>
      <c r="CO233" s="15">
        <f t="shared" si="153"/>
        <v>0</v>
      </c>
      <c r="CP233" s="15">
        <f t="shared" si="154"/>
        <v>0</v>
      </c>
      <c r="CQ233" s="15">
        <f t="shared" si="155"/>
        <v>0.13333333333333286</v>
      </c>
    </row>
    <row r="234" spans="1:95" x14ac:dyDescent="0.2">
      <c r="A234" s="15">
        <v>506</v>
      </c>
      <c r="B234" s="23">
        <v>1</v>
      </c>
      <c r="C234" s="15">
        <v>3</v>
      </c>
      <c r="D234" s="15">
        <f t="shared" si="123"/>
        <v>0</v>
      </c>
      <c r="E234" s="15">
        <f t="shared" si="157"/>
        <v>1</v>
      </c>
      <c r="F234" s="15">
        <f t="shared" si="158"/>
        <v>0</v>
      </c>
      <c r="G234" s="15">
        <f t="shared" si="159"/>
        <v>0</v>
      </c>
      <c r="H234" s="15">
        <f t="shared" si="160"/>
        <v>0</v>
      </c>
      <c r="I234" s="15">
        <v>1</v>
      </c>
      <c r="J234" s="15">
        <v>65</v>
      </c>
      <c r="K234" s="15">
        <v>3</v>
      </c>
      <c r="L234" s="15">
        <f t="shared" si="124"/>
        <v>0</v>
      </c>
      <c r="M234" s="15">
        <f t="shared" si="125"/>
        <v>0</v>
      </c>
      <c r="N234" s="15">
        <f t="shared" si="126"/>
        <v>0</v>
      </c>
      <c r="O234" s="15">
        <f t="shared" si="127"/>
        <v>1</v>
      </c>
      <c r="P234" s="15">
        <f t="shared" si="128"/>
        <v>0</v>
      </c>
      <c r="Q234" s="15">
        <v>2</v>
      </c>
      <c r="R234" s="15">
        <v>4</v>
      </c>
      <c r="S234" s="15">
        <v>40</v>
      </c>
      <c r="T234" s="15">
        <v>0</v>
      </c>
      <c r="U234" s="15">
        <v>1</v>
      </c>
      <c r="V234" s="15">
        <v>0</v>
      </c>
      <c r="W234" s="15">
        <v>0</v>
      </c>
      <c r="X234" s="15">
        <v>1</v>
      </c>
      <c r="Y234" s="15">
        <v>1</v>
      </c>
      <c r="Z234" s="15">
        <f t="shared" si="156"/>
        <v>0</v>
      </c>
      <c r="AA234" s="15">
        <f t="shared" si="129"/>
        <v>0</v>
      </c>
      <c r="AB234" s="15">
        <f t="shared" si="130"/>
        <v>1</v>
      </c>
      <c r="AC234" s="15">
        <v>8</v>
      </c>
      <c r="AD234" s="15">
        <v>15</v>
      </c>
      <c r="AE234" s="15">
        <v>120</v>
      </c>
      <c r="AF234" s="15">
        <v>30000</v>
      </c>
      <c r="AG234" s="27">
        <v>2000</v>
      </c>
      <c r="AH234" s="27">
        <f t="shared" si="131"/>
        <v>0</v>
      </c>
      <c r="AI234" s="27">
        <f t="shared" si="132"/>
        <v>0.6</v>
      </c>
      <c r="AJ234" s="27">
        <f t="shared" si="133"/>
        <v>0</v>
      </c>
      <c r="AK234" s="15">
        <v>8</v>
      </c>
      <c r="AL234" s="15">
        <v>10</v>
      </c>
      <c r="AM234" s="15">
        <v>65</v>
      </c>
      <c r="AN234" s="15">
        <v>3000</v>
      </c>
      <c r="AO234" s="15">
        <v>300</v>
      </c>
      <c r="AP234" s="15">
        <f>($AO234-$AO235)/$AO235</f>
        <v>0</v>
      </c>
      <c r="AQ234" s="15">
        <f t="shared" si="134"/>
        <v>0.4</v>
      </c>
      <c r="AR234" s="15">
        <f t="shared" si="135"/>
        <v>0</v>
      </c>
      <c r="AZ234" s="15">
        <f t="shared" si="136"/>
        <v>0</v>
      </c>
      <c r="BA234" s="15">
        <f t="shared" si="137"/>
        <v>0</v>
      </c>
      <c r="BB234" s="15">
        <f>$AJ234</f>
        <v>0</v>
      </c>
      <c r="BC234" s="15">
        <v>1.5</v>
      </c>
      <c r="BD234" s="15">
        <v>2.6666666666666665</v>
      </c>
      <c r="BE234" s="15">
        <v>1</v>
      </c>
      <c r="BF234" s="15">
        <v>1</v>
      </c>
      <c r="BG234" s="15">
        <v>1</v>
      </c>
      <c r="BH234" s="15">
        <v>1.4333333333333331</v>
      </c>
      <c r="BI234" s="15">
        <v>1</v>
      </c>
      <c r="BJ234" s="15">
        <v>1</v>
      </c>
      <c r="BK234" s="15">
        <f t="shared" si="138"/>
        <v>0</v>
      </c>
      <c r="BL234" s="15">
        <f t="shared" si="139"/>
        <v>0</v>
      </c>
      <c r="BM234" s="15">
        <f t="shared" si="140"/>
        <v>0</v>
      </c>
      <c r="BN234" s="15">
        <v>5</v>
      </c>
      <c r="BO234" s="15">
        <f t="shared" si="141"/>
        <v>0</v>
      </c>
      <c r="BP234" s="15">
        <f t="shared" si="142"/>
        <v>0</v>
      </c>
      <c r="BQ234" s="15">
        <f t="shared" si="143"/>
        <v>0</v>
      </c>
      <c r="BR234" s="15">
        <f t="shared" si="144"/>
        <v>1</v>
      </c>
      <c r="BS234" s="15">
        <v>10</v>
      </c>
      <c r="BT234" s="15">
        <v>1</v>
      </c>
      <c r="BU234" s="15">
        <f t="shared" si="145"/>
        <v>0</v>
      </c>
      <c r="BV234" s="15">
        <f t="shared" si="146"/>
        <v>0</v>
      </c>
      <c r="BW234" s="15">
        <f t="shared" si="147"/>
        <v>0</v>
      </c>
      <c r="BX234" s="15">
        <f t="shared" si="148"/>
        <v>0</v>
      </c>
      <c r="BY234" s="15">
        <v>1</v>
      </c>
      <c r="BZ234" s="15">
        <v>1</v>
      </c>
      <c r="CA234" s="15">
        <v>0</v>
      </c>
      <c r="CB234" s="15">
        <v>0</v>
      </c>
      <c r="CC234" s="15">
        <v>0</v>
      </c>
      <c r="CD234" s="27">
        <v>5</v>
      </c>
      <c r="CE234" s="27">
        <v>5</v>
      </c>
      <c r="CF234" s="27">
        <v>4</v>
      </c>
      <c r="CG234" s="27">
        <v>4.2</v>
      </c>
      <c r="CH234" s="27">
        <v>5</v>
      </c>
      <c r="CI234" s="27">
        <v>5</v>
      </c>
      <c r="CJ234" s="27">
        <f t="shared" si="122"/>
        <v>4.7</v>
      </c>
      <c r="CK234" s="15">
        <f t="shared" si="149"/>
        <v>1</v>
      </c>
      <c r="CL234" s="15">
        <f t="shared" si="150"/>
        <v>1</v>
      </c>
      <c r="CM234" s="15">
        <f t="shared" si="151"/>
        <v>0.5</v>
      </c>
      <c r="CN234" s="15">
        <f t="shared" si="152"/>
        <v>0.40000000000000036</v>
      </c>
      <c r="CO234" s="15">
        <f t="shared" si="153"/>
        <v>0</v>
      </c>
      <c r="CP234" s="15">
        <f t="shared" si="154"/>
        <v>0</v>
      </c>
      <c r="CQ234" s="15">
        <f t="shared" si="155"/>
        <v>0.48333333333333339</v>
      </c>
    </row>
    <row r="235" spans="1:95" x14ac:dyDescent="0.2">
      <c r="A235" s="15">
        <v>506</v>
      </c>
      <c r="B235" s="23">
        <v>1</v>
      </c>
      <c r="C235" s="15">
        <v>3</v>
      </c>
      <c r="D235" s="15">
        <f t="shared" si="123"/>
        <v>0</v>
      </c>
      <c r="E235" s="15">
        <f t="shared" si="157"/>
        <v>1</v>
      </c>
      <c r="F235" s="15">
        <f t="shared" si="158"/>
        <v>0</v>
      </c>
      <c r="G235" s="15">
        <f t="shared" si="159"/>
        <v>0</v>
      </c>
      <c r="H235" s="15">
        <f t="shared" si="160"/>
        <v>0</v>
      </c>
      <c r="I235" s="15">
        <v>1</v>
      </c>
      <c r="J235" s="15">
        <v>65</v>
      </c>
      <c r="K235" s="15">
        <v>3</v>
      </c>
      <c r="L235" s="15">
        <f t="shared" si="124"/>
        <v>0</v>
      </c>
      <c r="M235" s="15">
        <f t="shared" si="125"/>
        <v>0</v>
      </c>
      <c r="N235" s="15">
        <f t="shared" si="126"/>
        <v>0</v>
      </c>
      <c r="O235" s="15">
        <f t="shared" si="127"/>
        <v>1</v>
      </c>
      <c r="P235" s="15">
        <f t="shared" si="128"/>
        <v>0</v>
      </c>
      <c r="Q235" s="15">
        <v>2</v>
      </c>
      <c r="R235" s="15">
        <v>4</v>
      </c>
      <c r="S235" s="15">
        <v>40</v>
      </c>
      <c r="T235" s="15">
        <v>0</v>
      </c>
      <c r="U235" s="15">
        <v>1</v>
      </c>
      <c r="V235" s="15">
        <v>0</v>
      </c>
      <c r="W235" s="15">
        <v>0</v>
      </c>
      <c r="X235" s="15">
        <v>1</v>
      </c>
      <c r="Y235" s="15">
        <v>0</v>
      </c>
      <c r="Z235" s="15">
        <f t="shared" si="156"/>
        <v>0</v>
      </c>
      <c r="AA235" s="15">
        <f t="shared" si="129"/>
        <v>0</v>
      </c>
      <c r="AB235" s="15">
        <f t="shared" si="130"/>
        <v>1</v>
      </c>
      <c r="AC235" s="159">
        <v>8</v>
      </c>
      <c r="AD235" s="159">
        <v>15</v>
      </c>
      <c r="AE235" s="159">
        <v>120</v>
      </c>
      <c r="AF235" s="15">
        <v>30000</v>
      </c>
      <c r="AG235" s="27">
        <v>2000</v>
      </c>
      <c r="AH235" s="27">
        <f t="shared" si="131"/>
        <v>49</v>
      </c>
      <c r="AI235" s="27">
        <f t="shared" si="132"/>
        <v>0.6</v>
      </c>
      <c r="AJ235" s="27">
        <f t="shared" si="133"/>
        <v>29.4</v>
      </c>
      <c r="AK235" s="15">
        <v>8</v>
      </c>
      <c r="AL235" s="15">
        <v>10</v>
      </c>
      <c r="AM235" s="15">
        <v>65</v>
      </c>
      <c r="AN235" s="15">
        <v>3000</v>
      </c>
      <c r="AO235" s="15">
        <v>300</v>
      </c>
      <c r="AP235" s="15">
        <f>($AO235-$AO236)/$AO236</f>
        <v>-0.625</v>
      </c>
      <c r="AQ235" s="15">
        <f t="shared" si="134"/>
        <v>0.4</v>
      </c>
      <c r="AR235" s="15">
        <f t="shared" si="135"/>
        <v>-0.25</v>
      </c>
      <c r="AZ235" s="15">
        <f t="shared" si="136"/>
        <v>0</v>
      </c>
      <c r="BA235" s="15">
        <f t="shared" si="137"/>
        <v>0</v>
      </c>
      <c r="BC235" s="15">
        <v>1.5</v>
      </c>
      <c r="BD235" s="15">
        <v>2.6666666666666665</v>
      </c>
      <c r="BE235" s="15">
        <v>1</v>
      </c>
      <c r="BF235" s="15">
        <v>1</v>
      </c>
      <c r="BG235" s="15">
        <v>1</v>
      </c>
      <c r="BH235" s="15">
        <v>1.4333333333333331</v>
      </c>
      <c r="BI235" s="15">
        <v>1</v>
      </c>
      <c r="BJ235" s="15">
        <v>1</v>
      </c>
      <c r="BK235" s="15">
        <f t="shared" si="138"/>
        <v>0</v>
      </c>
      <c r="BL235" s="15">
        <f t="shared" si="139"/>
        <v>0</v>
      </c>
      <c r="BM235" s="15">
        <f t="shared" si="140"/>
        <v>0</v>
      </c>
      <c r="BN235" s="15">
        <v>5</v>
      </c>
      <c r="BO235" s="15">
        <f t="shared" si="141"/>
        <v>0</v>
      </c>
      <c r="BP235" s="15">
        <f t="shared" si="142"/>
        <v>0</v>
      </c>
      <c r="BQ235" s="15">
        <f t="shared" si="143"/>
        <v>0</v>
      </c>
      <c r="BR235" s="15">
        <f t="shared" si="144"/>
        <v>1</v>
      </c>
      <c r="BS235" s="15">
        <v>10</v>
      </c>
      <c r="BT235" s="15">
        <v>1</v>
      </c>
      <c r="BU235" s="15">
        <f t="shared" si="145"/>
        <v>0</v>
      </c>
      <c r="BV235" s="15">
        <f t="shared" si="146"/>
        <v>0</v>
      </c>
      <c r="BW235" s="15">
        <f t="shared" si="147"/>
        <v>0</v>
      </c>
      <c r="BX235" s="15">
        <f t="shared" si="148"/>
        <v>0</v>
      </c>
      <c r="BY235" s="15">
        <v>1</v>
      </c>
      <c r="BZ235" s="15">
        <v>1</v>
      </c>
      <c r="CA235" s="15">
        <v>0</v>
      </c>
      <c r="CB235" s="15">
        <v>0</v>
      </c>
      <c r="CC235" s="15">
        <v>0</v>
      </c>
      <c r="CD235" s="27">
        <v>4</v>
      </c>
      <c r="CE235" s="27">
        <v>4</v>
      </c>
      <c r="CF235" s="27">
        <v>3.5</v>
      </c>
      <c r="CG235" s="27">
        <v>3.8</v>
      </c>
      <c r="CH235" s="27">
        <v>5</v>
      </c>
      <c r="CI235" s="27">
        <v>5</v>
      </c>
      <c r="CJ235" s="27">
        <f t="shared" si="122"/>
        <v>4.2166666666666668</v>
      </c>
      <c r="CK235" s="15">
        <f t="shared" si="149"/>
        <v>-1</v>
      </c>
      <c r="CL235" s="15">
        <f t="shared" si="150"/>
        <v>0</v>
      </c>
      <c r="CM235" s="15">
        <f t="shared" si="151"/>
        <v>-1.5</v>
      </c>
      <c r="CN235" s="15">
        <f t="shared" si="152"/>
        <v>-1.2000000000000002</v>
      </c>
      <c r="CO235" s="15">
        <f t="shared" si="153"/>
        <v>0</v>
      </c>
      <c r="CP235" s="15">
        <f t="shared" si="154"/>
        <v>0</v>
      </c>
      <c r="CQ235" s="15">
        <f t="shared" si="155"/>
        <v>-0.61666666666666625</v>
      </c>
    </row>
    <row r="236" spans="1:95" x14ac:dyDescent="0.2">
      <c r="A236" s="15">
        <v>507</v>
      </c>
      <c r="B236" s="23">
        <v>1</v>
      </c>
      <c r="C236" s="15">
        <v>3</v>
      </c>
      <c r="D236" s="15">
        <f t="shared" si="123"/>
        <v>0</v>
      </c>
      <c r="E236" s="15">
        <f t="shared" si="157"/>
        <v>1</v>
      </c>
      <c r="F236" s="15">
        <f t="shared" si="158"/>
        <v>0</v>
      </c>
      <c r="G236" s="15">
        <f t="shared" si="159"/>
        <v>0</v>
      </c>
      <c r="H236" s="15">
        <f t="shared" si="160"/>
        <v>0</v>
      </c>
      <c r="I236" s="15">
        <v>0</v>
      </c>
      <c r="J236" s="15">
        <v>42</v>
      </c>
      <c r="K236" s="15">
        <v>4</v>
      </c>
      <c r="L236" s="15">
        <f t="shared" si="124"/>
        <v>0</v>
      </c>
      <c r="M236" s="15">
        <f t="shared" si="125"/>
        <v>0</v>
      </c>
      <c r="N236" s="15">
        <f t="shared" si="126"/>
        <v>0</v>
      </c>
      <c r="O236" s="15">
        <f t="shared" si="127"/>
        <v>0</v>
      </c>
      <c r="P236" s="15">
        <f t="shared" si="128"/>
        <v>1</v>
      </c>
      <c r="Q236" s="15">
        <v>2</v>
      </c>
      <c r="R236" s="15">
        <v>5</v>
      </c>
      <c r="S236" s="15">
        <v>35</v>
      </c>
      <c r="T236" s="15">
        <v>0</v>
      </c>
      <c r="U236" s="15">
        <v>1</v>
      </c>
      <c r="V236" s="15">
        <v>1</v>
      </c>
      <c r="W236" s="15">
        <v>360000</v>
      </c>
      <c r="X236" s="15">
        <v>1</v>
      </c>
      <c r="Y236" s="15">
        <v>1</v>
      </c>
      <c r="Z236" s="15">
        <f t="shared" si="156"/>
        <v>0</v>
      </c>
      <c r="AA236" s="15">
        <f t="shared" si="129"/>
        <v>0</v>
      </c>
      <c r="AB236" s="15">
        <f t="shared" si="130"/>
        <v>1</v>
      </c>
      <c r="AC236" s="15">
        <v>7</v>
      </c>
      <c r="AD236" s="15">
        <v>20</v>
      </c>
      <c r="AE236" s="15">
        <v>20</v>
      </c>
      <c r="AF236" s="15">
        <v>800</v>
      </c>
      <c r="AG236" s="27">
        <v>40</v>
      </c>
      <c r="AH236" s="27">
        <f t="shared" si="131"/>
        <v>0</v>
      </c>
      <c r="AI236" s="27">
        <f t="shared" si="132"/>
        <v>0.86956521739130432</v>
      </c>
      <c r="AJ236" s="27">
        <f t="shared" si="133"/>
        <v>0</v>
      </c>
      <c r="AK236" s="15">
        <v>8</v>
      </c>
      <c r="AL236" s="15">
        <v>3</v>
      </c>
      <c r="AM236" s="15">
        <v>18</v>
      </c>
      <c r="AN236" s="15">
        <v>2400</v>
      </c>
      <c r="AO236" s="15">
        <v>800</v>
      </c>
      <c r="AP236" s="15">
        <f>($AO236-$AO237)/$AO237</f>
        <v>0</v>
      </c>
      <c r="AQ236" s="15">
        <f t="shared" si="134"/>
        <v>0.13043478260869565</v>
      </c>
      <c r="AR236" s="15">
        <f t="shared" si="135"/>
        <v>0</v>
      </c>
      <c r="AZ236" s="15">
        <f t="shared" si="136"/>
        <v>0</v>
      </c>
      <c r="BA236" s="15">
        <f t="shared" si="137"/>
        <v>0</v>
      </c>
      <c r="BB236" s="15">
        <f>$AJ236</f>
        <v>0</v>
      </c>
      <c r="BC236" s="15">
        <v>2</v>
      </c>
      <c r="BD236" s="15">
        <v>1</v>
      </c>
      <c r="BE236" s="15">
        <v>1</v>
      </c>
      <c r="BF236" s="15">
        <v>1</v>
      </c>
      <c r="BG236" s="15">
        <v>1</v>
      </c>
      <c r="BH236" s="15">
        <v>1.2</v>
      </c>
      <c r="BI236" s="15">
        <v>4</v>
      </c>
      <c r="BJ236" s="15">
        <v>1</v>
      </c>
      <c r="BK236" s="15">
        <f t="shared" si="138"/>
        <v>0</v>
      </c>
      <c r="BL236" s="15">
        <f t="shared" si="139"/>
        <v>0</v>
      </c>
      <c r="BM236" s="15">
        <f t="shared" si="140"/>
        <v>0</v>
      </c>
      <c r="BN236" s="15">
        <v>4</v>
      </c>
      <c r="BO236" s="15">
        <f t="shared" si="141"/>
        <v>0</v>
      </c>
      <c r="BP236" s="15">
        <f t="shared" si="142"/>
        <v>0</v>
      </c>
      <c r="BQ236" s="15">
        <f t="shared" si="143"/>
        <v>1</v>
      </c>
      <c r="BR236" s="15">
        <f t="shared" si="144"/>
        <v>0</v>
      </c>
      <c r="BS236" s="15">
        <v>15</v>
      </c>
      <c r="BT236" s="15">
        <v>1</v>
      </c>
      <c r="BU236" s="15">
        <f t="shared" si="145"/>
        <v>0</v>
      </c>
      <c r="BV236" s="15">
        <f t="shared" si="146"/>
        <v>0</v>
      </c>
      <c r="BW236" s="15">
        <f t="shared" si="147"/>
        <v>0</v>
      </c>
      <c r="BX236" s="15">
        <f t="shared" si="148"/>
        <v>0</v>
      </c>
      <c r="BY236" s="15">
        <v>1</v>
      </c>
      <c r="BZ236" s="15">
        <v>0</v>
      </c>
      <c r="CA236" s="15">
        <v>1</v>
      </c>
      <c r="CB236" s="15">
        <v>0</v>
      </c>
      <c r="CC236" s="15">
        <v>1</v>
      </c>
      <c r="CD236" s="27">
        <v>5</v>
      </c>
      <c r="CE236" s="27">
        <v>4</v>
      </c>
      <c r="CF236" s="27">
        <v>5</v>
      </c>
      <c r="CG236" s="27">
        <v>5</v>
      </c>
      <c r="CH236" s="27">
        <v>5</v>
      </c>
      <c r="CI236" s="27">
        <v>5</v>
      </c>
      <c r="CJ236" s="27">
        <f t="shared" si="122"/>
        <v>4.833333333333333</v>
      </c>
      <c r="CK236" s="15">
        <f t="shared" si="149"/>
        <v>1</v>
      </c>
      <c r="CL236" s="15">
        <f t="shared" si="150"/>
        <v>0</v>
      </c>
      <c r="CM236" s="15">
        <f t="shared" si="151"/>
        <v>0</v>
      </c>
      <c r="CN236" s="15">
        <f t="shared" si="152"/>
        <v>0.40000000000000036</v>
      </c>
      <c r="CO236" s="15">
        <f t="shared" si="153"/>
        <v>0.33333333333333304</v>
      </c>
      <c r="CP236" s="15">
        <f t="shared" si="154"/>
        <v>0</v>
      </c>
      <c r="CQ236" s="15">
        <f t="shared" si="155"/>
        <v>0.28888888888888786</v>
      </c>
    </row>
    <row r="237" spans="1:95" x14ac:dyDescent="0.2">
      <c r="A237" s="15">
        <v>507</v>
      </c>
      <c r="B237" s="23">
        <v>1</v>
      </c>
      <c r="C237" s="15">
        <v>3</v>
      </c>
      <c r="D237" s="15">
        <f t="shared" si="123"/>
        <v>0</v>
      </c>
      <c r="E237" s="15">
        <f t="shared" si="157"/>
        <v>1</v>
      </c>
      <c r="F237" s="15">
        <f t="shared" si="158"/>
        <v>0</v>
      </c>
      <c r="G237" s="15">
        <f t="shared" si="159"/>
        <v>0</v>
      </c>
      <c r="H237" s="15">
        <f t="shared" si="160"/>
        <v>0</v>
      </c>
      <c r="I237" s="15">
        <v>0</v>
      </c>
      <c r="J237" s="15">
        <v>42</v>
      </c>
      <c r="K237" s="15">
        <v>4</v>
      </c>
      <c r="L237" s="15">
        <f t="shared" si="124"/>
        <v>0</v>
      </c>
      <c r="M237" s="15">
        <f t="shared" si="125"/>
        <v>0</v>
      </c>
      <c r="N237" s="15">
        <f t="shared" si="126"/>
        <v>0</v>
      </c>
      <c r="O237" s="15">
        <f t="shared" si="127"/>
        <v>0</v>
      </c>
      <c r="P237" s="15">
        <f t="shared" si="128"/>
        <v>1</v>
      </c>
      <c r="Q237" s="15">
        <v>2</v>
      </c>
      <c r="R237" s="15">
        <v>5</v>
      </c>
      <c r="S237" s="15">
        <v>35</v>
      </c>
      <c r="T237" s="15">
        <v>0</v>
      </c>
      <c r="U237" s="15">
        <v>1</v>
      </c>
      <c r="V237" s="15">
        <v>1</v>
      </c>
      <c r="W237" s="15">
        <v>360000</v>
      </c>
      <c r="X237" s="15">
        <v>1</v>
      </c>
      <c r="Y237" s="15">
        <v>0</v>
      </c>
      <c r="Z237" s="15">
        <f t="shared" si="156"/>
        <v>0</v>
      </c>
      <c r="AA237" s="15">
        <f t="shared" si="129"/>
        <v>0</v>
      </c>
      <c r="AB237" s="15">
        <f t="shared" si="130"/>
        <v>1</v>
      </c>
      <c r="AC237" s="159">
        <v>7</v>
      </c>
      <c r="AD237" s="159">
        <v>20</v>
      </c>
      <c r="AE237" s="159">
        <v>20</v>
      </c>
      <c r="AF237" s="15">
        <v>800</v>
      </c>
      <c r="AG237" s="27">
        <v>40</v>
      </c>
      <c r="AH237" s="27">
        <f t="shared" si="131"/>
        <v>-0.97142857142857142</v>
      </c>
      <c r="AI237" s="27">
        <f t="shared" si="132"/>
        <v>0.86956521739130432</v>
      </c>
      <c r="AJ237" s="27">
        <f t="shared" si="133"/>
        <v>-0.84472049689440987</v>
      </c>
      <c r="AK237" s="15">
        <v>8</v>
      </c>
      <c r="AL237" s="15">
        <v>3</v>
      </c>
      <c r="AM237" s="15">
        <v>25</v>
      </c>
      <c r="AN237" s="15">
        <v>2400</v>
      </c>
      <c r="AO237" s="15">
        <v>800</v>
      </c>
      <c r="AP237" s="15">
        <f>($AO237-$AO238)/$AO238</f>
        <v>4.333333333333333</v>
      </c>
      <c r="AQ237" s="15">
        <f t="shared" si="134"/>
        <v>0.13043478260869565</v>
      </c>
      <c r="AR237" s="15">
        <f t="shared" si="135"/>
        <v>0.56521739130434778</v>
      </c>
      <c r="AZ237" s="15">
        <f t="shared" si="136"/>
        <v>0</v>
      </c>
      <c r="BA237" s="15">
        <f t="shared" si="137"/>
        <v>0</v>
      </c>
      <c r="BC237" s="15">
        <v>2</v>
      </c>
      <c r="BD237" s="15">
        <v>1</v>
      </c>
      <c r="BE237" s="15">
        <v>1</v>
      </c>
      <c r="BF237" s="15">
        <v>1</v>
      </c>
      <c r="BG237" s="15">
        <v>1</v>
      </c>
      <c r="BH237" s="15">
        <v>1.2</v>
      </c>
      <c r="BI237" s="15">
        <v>4</v>
      </c>
      <c r="BJ237" s="15">
        <v>1</v>
      </c>
      <c r="BK237" s="15">
        <f t="shared" si="138"/>
        <v>0</v>
      </c>
      <c r="BL237" s="15">
        <f t="shared" si="139"/>
        <v>0</v>
      </c>
      <c r="BM237" s="15">
        <f t="shared" si="140"/>
        <v>0</v>
      </c>
      <c r="BN237" s="15">
        <v>4</v>
      </c>
      <c r="BO237" s="15">
        <f t="shared" si="141"/>
        <v>0</v>
      </c>
      <c r="BP237" s="15">
        <f t="shared" si="142"/>
        <v>0</v>
      </c>
      <c r="BQ237" s="15">
        <f t="shared" si="143"/>
        <v>1</v>
      </c>
      <c r="BR237" s="15">
        <f t="shared" si="144"/>
        <v>0</v>
      </c>
      <c r="BS237" s="15">
        <v>15</v>
      </c>
      <c r="BT237" s="15">
        <v>1</v>
      </c>
      <c r="BU237" s="15">
        <f t="shared" si="145"/>
        <v>0</v>
      </c>
      <c r="BV237" s="15">
        <f t="shared" si="146"/>
        <v>0</v>
      </c>
      <c r="BW237" s="15">
        <f t="shared" si="147"/>
        <v>0</v>
      </c>
      <c r="BX237" s="15">
        <f t="shared" si="148"/>
        <v>0</v>
      </c>
      <c r="BY237" s="15">
        <v>1</v>
      </c>
      <c r="BZ237" s="15">
        <v>0</v>
      </c>
      <c r="CA237" s="15">
        <v>1</v>
      </c>
      <c r="CB237" s="15">
        <v>0</v>
      </c>
      <c r="CC237" s="15">
        <v>1</v>
      </c>
      <c r="CD237" s="27">
        <v>4</v>
      </c>
      <c r="CE237" s="27">
        <v>4</v>
      </c>
      <c r="CF237" s="27">
        <v>5</v>
      </c>
      <c r="CG237" s="27">
        <v>4.5999999999999996</v>
      </c>
      <c r="CH237" s="27">
        <v>4.666666666666667</v>
      </c>
      <c r="CI237" s="27">
        <v>5</v>
      </c>
      <c r="CJ237" s="27">
        <f t="shared" si="122"/>
        <v>4.5444444444444452</v>
      </c>
      <c r="CK237" s="15">
        <f t="shared" si="149"/>
        <v>0</v>
      </c>
      <c r="CL237" s="15">
        <f t="shared" si="150"/>
        <v>0</v>
      </c>
      <c r="CM237" s="15">
        <f t="shared" si="151"/>
        <v>0</v>
      </c>
      <c r="CN237" s="15">
        <f t="shared" si="152"/>
        <v>-0.40000000000000036</v>
      </c>
      <c r="CO237" s="15">
        <f t="shared" si="153"/>
        <v>-0.33333333333333304</v>
      </c>
      <c r="CP237" s="15">
        <f t="shared" si="154"/>
        <v>0</v>
      </c>
      <c r="CQ237" s="15">
        <f t="shared" si="155"/>
        <v>-0.12222222222222179</v>
      </c>
    </row>
    <row r="238" spans="1:95" x14ac:dyDescent="0.2">
      <c r="A238" s="15">
        <v>508</v>
      </c>
      <c r="B238" s="23">
        <v>1</v>
      </c>
      <c r="C238" s="15">
        <v>3</v>
      </c>
      <c r="D238" s="15">
        <f t="shared" si="123"/>
        <v>0</v>
      </c>
      <c r="E238" s="15">
        <f t="shared" si="157"/>
        <v>1</v>
      </c>
      <c r="F238" s="15">
        <f t="shared" si="158"/>
        <v>0</v>
      </c>
      <c r="G238" s="15">
        <f t="shared" si="159"/>
        <v>0</v>
      </c>
      <c r="H238" s="15">
        <f t="shared" si="160"/>
        <v>0</v>
      </c>
      <c r="I238" s="15">
        <v>0</v>
      </c>
      <c r="J238" s="15">
        <v>40</v>
      </c>
      <c r="K238" s="15">
        <v>5</v>
      </c>
      <c r="L238" s="15">
        <f t="shared" si="124"/>
        <v>0</v>
      </c>
      <c r="M238" s="15">
        <f t="shared" si="125"/>
        <v>0</v>
      </c>
      <c r="N238" s="15">
        <f t="shared" si="126"/>
        <v>0</v>
      </c>
      <c r="O238" s="15">
        <f t="shared" si="127"/>
        <v>0</v>
      </c>
      <c r="P238" s="15">
        <f t="shared" si="128"/>
        <v>0</v>
      </c>
      <c r="Q238" s="15">
        <v>2</v>
      </c>
      <c r="R238" s="15">
        <v>3</v>
      </c>
      <c r="S238" s="15">
        <v>20</v>
      </c>
      <c r="T238" s="15">
        <v>0</v>
      </c>
      <c r="U238" s="15">
        <v>1</v>
      </c>
      <c r="V238" s="15">
        <v>0</v>
      </c>
      <c r="W238" s="15">
        <v>0</v>
      </c>
      <c r="X238" s="15">
        <v>1</v>
      </c>
      <c r="Y238" s="15">
        <v>1</v>
      </c>
      <c r="Z238" s="15">
        <f t="shared" si="156"/>
        <v>0</v>
      </c>
      <c r="AA238" s="15">
        <f t="shared" si="129"/>
        <v>0</v>
      </c>
      <c r="AB238" s="15">
        <f t="shared" si="130"/>
        <v>0</v>
      </c>
      <c r="AC238" s="15">
        <v>1</v>
      </c>
      <c r="AD238" s="15">
        <v>5</v>
      </c>
      <c r="AE238" s="15">
        <v>13.5</v>
      </c>
      <c r="AF238" s="15">
        <v>7000</v>
      </c>
      <c r="AG238" s="27">
        <v>1400</v>
      </c>
      <c r="AH238" s="27">
        <f t="shared" si="131"/>
        <v>0</v>
      </c>
      <c r="AI238" s="27">
        <f t="shared" si="132"/>
        <v>0.83333333333333337</v>
      </c>
      <c r="AJ238" s="27">
        <f t="shared" si="133"/>
        <v>0</v>
      </c>
      <c r="AK238" s="15">
        <v>9</v>
      </c>
      <c r="AL238" s="15">
        <v>1</v>
      </c>
      <c r="AM238" s="15">
        <v>90</v>
      </c>
      <c r="AN238" s="15">
        <v>150</v>
      </c>
      <c r="AO238" s="15">
        <v>150</v>
      </c>
      <c r="AP238" s="15">
        <f>($AO238-$AO239)/$AO239</f>
        <v>-6.25E-2</v>
      </c>
      <c r="AQ238" s="15">
        <f t="shared" si="134"/>
        <v>0.16666666666666666</v>
      </c>
      <c r="AR238" s="15">
        <f t="shared" si="135"/>
        <v>-1.0416666666666666E-2</v>
      </c>
      <c r="AZ238" s="15">
        <f t="shared" si="136"/>
        <v>0</v>
      </c>
      <c r="BA238" s="15">
        <f t="shared" si="137"/>
        <v>0</v>
      </c>
      <c r="BB238" s="15">
        <f>AVERAGE($AJ238,$AR238)</f>
        <v>-5.208333333333333E-3</v>
      </c>
      <c r="BC238" s="15">
        <v>2</v>
      </c>
      <c r="BD238" s="15">
        <v>1.6666666666666667</v>
      </c>
      <c r="BE238" s="15">
        <v>1</v>
      </c>
      <c r="BF238" s="15">
        <v>1</v>
      </c>
      <c r="BG238" s="15">
        <v>1</v>
      </c>
      <c r="BH238" s="15">
        <v>1.3333333333333335</v>
      </c>
      <c r="BI238" s="15">
        <v>1</v>
      </c>
      <c r="BJ238" s="15">
        <v>1</v>
      </c>
      <c r="BK238" s="15">
        <f t="shared" si="138"/>
        <v>0</v>
      </c>
      <c r="BL238" s="15">
        <f t="shared" si="139"/>
        <v>0</v>
      </c>
      <c r="BM238" s="15">
        <f t="shared" si="140"/>
        <v>0</v>
      </c>
      <c r="BN238" s="15">
        <v>1</v>
      </c>
      <c r="BO238" s="15">
        <f t="shared" si="141"/>
        <v>0</v>
      </c>
      <c r="BP238" s="15">
        <f t="shared" si="142"/>
        <v>0</v>
      </c>
      <c r="BQ238" s="15">
        <f t="shared" si="143"/>
        <v>0</v>
      </c>
      <c r="BR238" s="15">
        <f t="shared" si="144"/>
        <v>0</v>
      </c>
      <c r="BS238" s="15">
        <v>10</v>
      </c>
      <c r="BT238" s="15">
        <v>1</v>
      </c>
      <c r="BU238" s="15">
        <f t="shared" si="145"/>
        <v>0</v>
      </c>
      <c r="BV238" s="15">
        <f t="shared" si="146"/>
        <v>0</v>
      </c>
      <c r="BW238" s="15">
        <f t="shared" si="147"/>
        <v>0</v>
      </c>
      <c r="BX238" s="15">
        <f t="shared" si="148"/>
        <v>0</v>
      </c>
      <c r="BY238" s="15">
        <v>1</v>
      </c>
      <c r="BZ238" s="15">
        <v>1</v>
      </c>
      <c r="CA238" s="15">
        <v>1</v>
      </c>
      <c r="CB238" s="15">
        <v>1</v>
      </c>
      <c r="CC238" s="15">
        <v>1</v>
      </c>
      <c r="CD238" s="27">
        <v>4</v>
      </c>
      <c r="CE238" s="27">
        <v>4</v>
      </c>
      <c r="CF238" s="27">
        <v>5</v>
      </c>
      <c r="CG238" s="27">
        <v>5</v>
      </c>
      <c r="CH238" s="27">
        <v>5</v>
      </c>
      <c r="CI238" s="27">
        <v>5</v>
      </c>
      <c r="CJ238" s="27">
        <f t="shared" si="122"/>
        <v>4.666666666666667</v>
      </c>
      <c r="CK238" s="15">
        <f t="shared" si="149"/>
        <v>0</v>
      </c>
      <c r="CL238" s="15">
        <f t="shared" si="150"/>
        <v>0</v>
      </c>
      <c r="CM238" s="15">
        <f t="shared" si="151"/>
        <v>0</v>
      </c>
      <c r="CN238" s="15">
        <f t="shared" si="152"/>
        <v>0</v>
      </c>
      <c r="CO238" s="15">
        <f t="shared" si="153"/>
        <v>1</v>
      </c>
      <c r="CP238" s="15">
        <f t="shared" si="154"/>
        <v>0</v>
      </c>
      <c r="CQ238" s="15">
        <f t="shared" si="155"/>
        <v>0.16666666666666696</v>
      </c>
    </row>
    <row r="239" spans="1:95" x14ac:dyDescent="0.2">
      <c r="A239" s="15">
        <v>508</v>
      </c>
      <c r="B239" s="23">
        <v>1</v>
      </c>
      <c r="C239" s="15">
        <v>3</v>
      </c>
      <c r="D239" s="15">
        <f t="shared" si="123"/>
        <v>0</v>
      </c>
      <c r="E239" s="15">
        <f t="shared" si="157"/>
        <v>1</v>
      </c>
      <c r="F239" s="15">
        <f t="shared" si="158"/>
        <v>0</v>
      </c>
      <c r="G239" s="15">
        <f t="shared" si="159"/>
        <v>0</v>
      </c>
      <c r="H239" s="15">
        <f t="shared" si="160"/>
        <v>0</v>
      </c>
      <c r="I239" s="15">
        <v>0</v>
      </c>
      <c r="J239" s="15">
        <v>40</v>
      </c>
      <c r="K239" s="15">
        <v>5</v>
      </c>
      <c r="L239" s="15">
        <f t="shared" si="124"/>
        <v>0</v>
      </c>
      <c r="M239" s="15">
        <f t="shared" si="125"/>
        <v>0</v>
      </c>
      <c r="N239" s="15">
        <f t="shared" si="126"/>
        <v>0</v>
      </c>
      <c r="O239" s="15">
        <f t="shared" si="127"/>
        <v>0</v>
      </c>
      <c r="P239" s="15">
        <f t="shared" si="128"/>
        <v>0</v>
      </c>
      <c r="Q239" s="15">
        <v>2</v>
      </c>
      <c r="R239" s="15">
        <v>3</v>
      </c>
      <c r="S239" s="15">
        <v>20</v>
      </c>
      <c r="T239" s="15">
        <v>0</v>
      </c>
      <c r="U239" s="15">
        <v>1</v>
      </c>
      <c r="V239" s="15">
        <v>0</v>
      </c>
      <c r="W239" s="15">
        <v>0</v>
      </c>
      <c r="X239" s="15">
        <v>1</v>
      </c>
      <c r="Y239" s="15">
        <v>0</v>
      </c>
      <c r="Z239" s="15">
        <f t="shared" si="156"/>
        <v>0</v>
      </c>
      <c r="AA239" s="15">
        <f t="shared" si="129"/>
        <v>0</v>
      </c>
      <c r="AB239" s="15">
        <f t="shared" si="130"/>
        <v>0</v>
      </c>
      <c r="AC239" s="159">
        <v>1</v>
      </c>
      <c r="AD239" s="159">
        <v>5</v>
      </c>
      <c r="AE239" s="159">
        <v>15.5</v>
      </c>
      <c r="AF239" s="15">
        <v>7000</v>
      </c>
      <c r="AG239" s="27">
        <v>1400</v>
      </c>
      <c r="AH239" s="27">
        <f t="shared" si="131"/>
        <v>0.55909090909090908</v>
      </c>
      <c r="AI239" s="27">
        <f t="shared" si="132"/>
        <v>0.83333333333333337</v>
      </c>
      <c r="AJ239" s="27">
        <f t="shared" si="133"/>
        <v>0.46590909090909094</v>
      </c>
      <c r="AK239" s="15">
        <v>9</v>
      </c>
      <c r="AL239" s="15">
        <v>1</v>
      </c>
      <c r="AM239" s="15">
        <v>100</v>
      </c>
      <c r="AN239" s="15">
        <v>160</v>
      </c>
      <c r="AO239" s="15">
        <v>160</v>
      </c>
      <c r="AQ239" s="15">
        <f t="shared" si="134"/>
        <v>0.16666666666666666</v>
      </c>
      <c r="AR239" s="15">
        <f t="shared" si="135"/>
        <v>0</v>
      </c>
      <c r="AZ239" s="15">
        <f t="shared" si="136"/>
        <v>0</v>
      </c>
      <c r="BA239" s="15">
        <f t="shared" si="137"/>
        <v>0</v>
      </c>
      <c r="BC239" s="15">
        <v>2</v>
      </c>
      <c r="BD239" s="15">
        <v>1.6666666666666667</v>
      </c>
      <c r="BE239" s="15">
        <v>1</v>
      </c>
      <c r="BF239" s="15">
        <v>1</v>
      </c>
      <c r="BG239" s="15">
        <v>1</v>
      </c>
      <c r="BH239" s="15">
        <v>1.3333333333333335</v>
      </c>
      <c r="BI239" s="15">
        <v>1</v>
      </c>
      <c r="BJ239" s="15">
        <v>1</v>
      </c>
      <c r="BK239" s="15">
        <f t="shared" si="138"/>
        <v>0</v>
      </c>
      <c r="BL239" s="15">
        <f t="shared" si="139"/>
        <v>0</v>
      </c>
      <c r="BM239" s="15">
        <f t="shared" si="140"/>
        <v>0</v>
      </c>
      <c r="BN239" s="15">
        <v>1</v>
      </c>
      <c r="BO239" s="15">
        <f t="shared" si="141"/>
        <v>0</v>
      </c>
      <c r="BP239" s="15">
        <f t="shared" si="142"/>
        <v>0</v>
      </c>
      <c r="BQ239" s="15">
        <f t="shared" si="143"/>
        <v>0</v>
      </c>
      <c r="BR239" s="15">
        <f t="shared" si="144"/>
        <v>0</v>
      </c>
      <c r="BS239" s="15">
        <v>10</v>
      </c>
      <c r="BT239" s="15">
        <v>1</v>
      </c>
      <c r="BU239" s="15">
        <f t="shared" si="145"/>
        <v>0</v>
      </c>
      <c r="BV239" s="15">
        <f t="shared" si="146"/>
        <v>0</v>
      </c>
      <c r="BW239" s="15">
        <f t="shared" si="147"/>
        <v>0</v>
      </c>
      <c r="BX239" s="15">
        <f t="shared" si="148"/>
        <v>0</v>
      </c>
      <c r="BY239" s="15">
        <v>1</v>
      </c>
      <c r="BZ239" s="15">
        <v>1</v>
      </c>
      <c r="CA239" s="15">
        <v>1</v>
      </c>
      <c r="CB239" s="15">
        <v>1</v>
      </c>
      <c r="CC239" s="15">
        <v>1</v>
      </c>
      <c r="CD239" s="27">
        <v>4</v>
      </c>
      <c r="CE239" s="27">
        <v>4</v>
      </c>
      <c r="CF239" s="27">
        <v>5</v>
      </c>
      <c r="CG239" s="27">
        <v>5</v>
      </c>
      <c r="CH239" s="27">
        <v>4</v>
      </c>
      <c r="CI239" s="27">
        <v>5</v>
      </c>
      <c r="CJ239" s="27">
        <f t="shared" si="122"/>
        <v>4.5</v>
      </c>
      <c r="CK239" s="15">
        <f t="shared" si="149"/>
        <v>0</v>
      </c>
      <c r="CL239" s="15">
        <f t="shared" si="150"/>
        <v>-0.66666666666666696</v>
      </c>
      <c r="CM239" s="15">
        <f t="shared" si="151"/>
        <v>0.75</v>
      </c>
      <c r="CN239" s="15">
        <f t="shared" si="152"/>
        <v>0</v>
      </c>
      <c r="CO239" s="15">
        <f t="shared" si="153"/>
        <v>0.66666666666666652</v>
      </c>
      <c r="CP239" s="15">
        <f t="shared" si="154"/>
        <v>2</v>
      </c>
      <c r="CQ239" s="15">
        <f t="shared" si="155"/>
        <v>0.45833333333333304</v>
      </c>
    </row>
    <row r="240" spans="1:95" x14ac:dyDescent="0.2">
      <c r="A240" s="15">
        <v>509</v>
      </c>
      <c r="B240" s="23">
        <v>1</v>
      </c>
      <c r="C240" s="15">
        <v>6</v>
      </c>
      <c r="D240" s="15">
        <f t="shared" si="123"/>
        <v>0</v>
      </c>
      <c r="E240" s="15">
        <f t="shared" si="157"/>
        <v>0</v>
      </c>
      <c r="F240" s="15">
        <f t="shared" si="158"/>
        <v>0</v>
      </c>
      <c r="G240" s="15">
        <f t="shared" si="159"/>
        <v>0</v>
      </c>
      <c r="H240" s="15">
        <f t="shared" si="160"/>
        <v>1</v>
      </c>
      <c r="I240" s="15">
        <v>1</v>
      </c>
      <c r="J240" s="15">
        <v>57</v>
      </c>
      <c r="K240" s="15">
        <v>5</v>
      </c>
      <c r="L240" s="15">
        <f t="shared" si="124"/>
        <v>0</v>
      </c>
      <c r="M240" s="15">
        <f t="shared" si="125"/>
        <v>0</v>
      </c>
      <c r="N240" s="15">
        <f t="shared" si="126"/>
        <v>0</v>
      </c>
      <c r="O240" s="15">
        <f t="shared" si="127"/>
        <v>0</v>
      </c>
      <c r="P240" s="15">
        <f t="shared" si="128"/>
        <v>0</v>
      </c>
      <c r="Q240" s="15">
        <v>2</v>
      </c>
      <c r="R240" s="15">
        <v>4</v>
      </c>
      <c r="S240" s="15">
        <v>20</v>
      </c>
      <c r="T240" s="15">
        <v>1</v>
      </c>
      <c r="U240" s="15">
        <v>0</v>
      </c>
      <c r="V240" s="15">
        <v>1</v>
      </c>
      <c r="W240" s="15">
        <v>400000</v>
      </c>
      <c r="X240" s="15">
        <v>1</v>
      </c>
      <c r="Y240" s="15">
        <v>1</v>
      </c>
      <c r="Z240" s="15">
        <f t="shared" si="156"/>
        <v>0</v>
      </c>
      <c r="AA240" s="15">
        <f t="shared" si="129"/>
        <v>1</v>
      </c>
      <c r="AB240" s="15">
        <f t="shared" si="130"/>
        <v>0</v>
      </c>
      <c r="AC240" s="15">
        <v>2</v>
      </c>
      <c r="AD240" s="15">
        <v>49</v>
      </c>
      <c r="AE240" s="15">
        <v>4</v>
      </c>
      <c r="AF240" s="15">
        <v>44000</v>
      </c>
      <c r="AG240" s="27">
        <v>897.9591836734694</v>
      </c>
      <c r="AH240" s="27">
        <f t="shared" si="131"/>
        <v>-8.3333333333333301E-2</v>
      </c>
      <c r="AI240" s="27">
        <f t="shared" si="132"/>
        <v>0.94230769230769229</v>
      </c>
      <c r="AJ240" s="27">
        <f t="shared" si="133"/>
        <v>-7.8525641025640996E-2</v>
      </c>
      <c r="AK240" s="15">
        <v>7</v>
      </c>
      <c r="AL240" s="15">
        <v>3</v>
      </c>
      <c r="AM240" s="15">
        <v>90</v>
      </c>
      <c r="AN240" s="15">
        <v>15900</v>
      </c>
      <c r="AO240" s="15">
        <v>5300</v>
      </c>
      <c r="AP240" s="15">
        <f>($AO240-$AO241)/$AO241</f>
        <v>0.22307692307692317</v>
      </c>
      <c r="AQ240" s="15">
        <f t="shared" si="134"/>
        <v>5.7692307692307696E-2</v>
      </c>
      <c r="AR240" s="15">
        <f t="shared" si="135"/>
        <v>1.2869822485207107E-2</v>
      </c>
      <c r="AZ240" s="15">
        <f t="shared" si="136"/>
        <v>0</v>
      </c>
      <c r="BA240" s="15">
        <f t="shared" si="137"/>
        <v>0</v>
      </c>
      <c r="BB240" s="15">
        <f>AVERAGE($AJ240,$AR240)</f>
        <v>-3.2827909270216948E-2</v>
      </c>
      <c r="BC240" s="15">
        <v>1</v>
      </c>
      <c r="BD240" s="15">
        <v>1</v>
      </c>
      <c r="BE240" s="15">
        <v>1</v>
      </c>
      <c r="BF240" s="15">
        <v>1</v>
      </c>
      <c r="BG240" s="15">
        <v>1</v>
      </c>
      <c r="BH240" s="15">
        <v>1</v>
      </c>
      <c r="BI240" s="15">
        <v>1</v>
      </c>
      <c r="BJ240" s="15">
        <v>5</v>
      </c>
      <c r="BK240" s="15">
        <f t="shared" si="138"/>
        <v>0</v>
      </c>
      <c r="BL240" s="15">
        <f t="shared" si="139"/>
        <v>0</v>
      </c>
      <c r="BM240" s="15">
        <f t="shared" si="140"/>
        <v>0</v>
      </c>
      <c r="BN240" s="15" t="s">
        <v>1007</v>
      </c>
      <c r="BO240" s="15">
        <f t="shared" si="141"/>
        <v>0</v>
      </c>
      <c r="BP240" s="15">
        <f t="shared" si="142"/>
        <v>0</v>
      </c>
      <c r="BQ240" s="15">
        <f t="shared" si="143"/>
        <v>0</v>
      </c>
      <c r="BR240" s="15">
        <f t="shared" si="144"/>
        <v>0</v>
      </c>
      <c r="BU240" s="15">
        <f t="shared" si="145"/>
        <v>0</v>
      </c>
      <c r="BV240" s="15">
        <f t="shared" si="146"/>
        <v>0</v>
      </c>
      <c r="BW240" s="15">
        <f t="shared" si="147"/>
        <v>0</v>
      </c>
      <c r="BX240" s="15">
        <f t="shared" si="148"/>
        <v>0</v>
      </c>
      <c r="BY240" s="15" t="s">
        <v>1007</v>
      </c>
      <c r="BZ240" s="15" t="s">
        <v>1007</v>
      </c>
      <c r="CA240" s="15" t="s">
        <v>1007</v>
      </c>
      <c r="CB240" s="15" t="s">
        <v>1007</v>
      </c>
      <c r="CC240" s="15" t="s">
        <v>1007</v>
      </c>
      <c r="CD240" s="27">
        <v>4</v>
      </c>
      <c r="CE240" s="27">
        <v>4.666666666666667</v>
      </c>
      <c r="CF240" s="27">
        <v>4.25</v>
      </c>
      <c r="CG240" s="27">
        <v>5</v>
      </c>
      <c r="CH240" s="27">
        <v>3.3333333333333335</v>
      </c>
      <c r="CI240" s="27">
        <v>3</v>
      </c>
      <c r="CJ240" s="27">
        <f t="shared" si="122"/>
        <v>4.041666666666667</v>
      </c>
      <c r="CK240" s="15">
        <f t="shared" si="149"/>
        <v>0</v>
      </c>
      <c r="CL240" s="15">
        <f t="shared" si="150"/>
        <v>0</v>
      </c>
      <c r="CM240" s="15">
        <f t="shared" si="151"/>
        <v>0</v>
      </c>
      <c r="CN240" s="15">
        <f t="shared" si="152"/>
        <v>0</v>
      </c>
      <c r="CO240" s="15">
        <f t="shared" si="153"/>
        <v>0</v>
      </c>
      <c r="CP240" s="15">
        <f t="shared" si="154"/>
        <v>0</v>
      </c>
      <c r="CQ240" s="15">
        <f t="shared" si="155"/>
        <v>0</v>
      </c>
    </row>
    <row r="241" spans="1:95" x14ac:dyDescent="0.2">
      <c r="A241" s="15">
        <v>509</v>
      </c>
      <c r="B241" s="23">
        <v>1</v>
      </c>
      <c r="C241" s="15">
        <v>6</v>
      </c>
      <c r="D241" s="15">
        <f t="shared" si="123"/>
        <v>0</v>
      </c>
      <c r="E241" s="15">
        <f t="shared" si="157"/>
        <v>0</v>
      </c>
      <c r="F241" s="15">
        <f t="shared" si="158"/>
        <v>0</v>
      </c>
      <c r="G241" s="15">
        <f t="shared" si="159"/>
        <v>0</v>
      </c>
      <c r="H241" s="15">
        <f t="shared" si="160"/>
        <v>1</v>
      </c>
      <c r="I241" s="15">
        <v>1</v>
      </c>
      <c r="J241" s="15">
        <v>57</v>
      </c>
      <c r="K241" s="15">
        <v>5</v>
      </c>
      <c r="L241" s="15">
        <f t="shared" si="124"/>
        <v>0</v>
      </c>
      <c r="M241" s="15">
        <f t="shared" si="125"/>
        <v>0</v>
      </c>
      <c r="N241" s="15">
        <f t="shared" si="126"/>
        <v>0</v>
      </c>
      <c r="O241" s="15">
        <f t="shared" si="127"/>
        <v>0</v>
      </c>
      <c r="P241" s="15">
        <f t="shared" si="128"/>
        <v>0</v>
      </c>
      <c r="Q241" s="15">
        <v>2</v>
      </c>
      <c r="R241" s="15">
        <v>4</v>
      </c>
      <c r="S241" s="15">
        <v>20</v>
      </c>
      <c r="T241" s="15">
        <v>1</v>
      </c>
      <c r="U241" s="15">
        <v>0</v>
      </c>
      <c r="V241" s="15">
        <v>1</v>
      </c>
      <c r="W241" s="15">
        <v>400000</v>
      </c>
      <c r="X241" s="15">
        <v>1</v>
      </c>
      <c r="Y241" s="15">
        <v>0</v>
      </c>
      <c r="Z241" s="15">
        <f t="shared" si="156"/>
        <v>0</v>
      </c>
      <c r="AA241" s="15">
        <f t="shared" si="129"/>
        <v>1</v>
      </c>
      <c r="AB241" s="15">
        <f t="shared" si="130"/>
        <v>0</v>
      </c>
      <c r="AC241" s="159">
        <v>2</v>
      </c>
      <c r="AD241" s="159">
        <v>49</v>
      </c>
      <c r="AE241" s="159">
        <v>5</v>
      </c>
      <c r="AF241" s="15">
        <v>48000</v>
      </c>
      <c r="AG241" s="27">
        <v>979.59183673469386</v>
      </c>
      <c r="AH241" s="27">
        <f t="shared" si="131"/>
        <v>13.693877551020407</v>
      </c>
      <c r="AI241" s="27">
        <f t="shared" si="132"/>
        <v>0.94230769230769229</v>
      </c>
      <c r="AJ241" s="27">
        <f t="shared" si="133"/>
        <v>12.903846153846152</v>
      </c>
      <c r="AK241" s="15">
        <v>7</v>
      </c>
      <c r="AL241" s="15">
        <v>3</v>
      </c>
      <c r="AM241" s="15">
        <v>100</v>
      </c>
      <c r="AN241" s="15">
        <v>13000</v>
      </c>
      <c r="AO241" s="15">
        <v>4333.333333333333</v>
      </c>
      <c r="AQ241" s="15">
        <f t="shared" si="134"/>
        <v>5.7692307692307696E-2</v>
      </c>
      <c r="AR241" s="15">
        <f t="shared" si="135"/>
        <v>0</v>
      </c>
      <c r="AZ241" s="15">
        <f t="shared" si="136"/>
        <v>0</v>
      </c>
      <c r="BA241" s="15">
        <f t="shared" si="137"/>
        <v>0</v>
      </c>
      <c r="BC241" s="15">
        <v>1</v>
      </c>
      <c r="BD241" s="15">
        <v>1</v>
      </c>
      <c r="BE241" s="15">
        <v>1</v>
      </c>
      <c r="BF241" s="15">
        <v>1</v>
      </c>
      <c r="BG241" s="15">
        <v>1</v>
      </c>
      <c r="BH241" s="15">
        <v>1</v>
      </c>
      <c r="BI241" s="15">
        <v>1</v>
      </c>
      <c r="BJ241" s="15">
        <v>5</v>
      </c>
      <c r="BK241" s="15">
        <f t="shared" si="138"/>
        <v>0</v>
      </c>
      <c r="BL241" s="15">
        <f t="shared" si="139"/>
        <v>0</v>
      </c>
      <c r="BM241" s="15">
        <f t="shared" si="140"/>
        <v>0</v>
      </c>
      <c r="BN241" s="15" t="s">
        <v>1007</v>
      </c>
      <c r="BO241" s="15">
        <f t="shared" si="141"/>
        <v>0</v>
      </c>
      <c r="BP241" s="15">
        <f t="shared" si="142"/>
        <v>0</v>
      </c>
      <c r="BQ241" s="15">
        <f t="shared" si="143"/>
        <v>0</v>
      </c>
      <c r="BR241" s="15">
        <f t="shared" si="144"/>
        <v>0</v>
      </c>
      <c r="BU241" s="15">
        <f t="shared" si="145"/>
        <v>0</v>
      </c>
      <c r="BV241" s="15">
        <f t="shared" si="146"/>
        <v>0</v>
      </c>
      <c r="BW241" s="15">
        <f t="shared" si="147"/>
        <v>0</v>
      </c>
      <c r="BX241" s="15">
        <f t="shared" si="148"/>
        <v>0</v>
      </c>
      <c r="BY241" s="15" t="s">
        <v>1007</v>
      </c>
      <c r="BZ241" s="15" t="s">
        <v>1007</v>
      </c>
      <c r="CA241" s="15" t="s">
        <v>1007</v>
      </c>
      <c r="CB241" s="15" t="s">
        <v>1007</v>
      </c>
      <c r="CC241" s="15" t="s">
        <v>1007</v>
      </c>
      <c r="CD241" s="27">
        <v>4</v>
      </c>
      <c r="CE241" s="27">
        <v>4.666666666666667</v>
      </c>
      <c r="CF241" s="27">
        <v>4.25</v>
      </c>
      <c r="CG241" s="27">
        <v>5</v>
      </c>
      <c r="CH241" s="27">
        <v>3.3333333333333335</v>
      </c>
      <c r="CI241" s="27">
        <v>3</v>
      </c>
      <c r="CJ241" s="27">
        <f t="shared" si="122"/>
        <v>4.041666666666667</v>
      </c>
      <c r="CK241" s="15">
        <f t="shared" si="149"/>
        <v>-0.59999999999999964</v>
      </c>
      <c r="CL241" s="15">
        <f t="shared" si="150"/>
        <v>-0.33333333333333304</v>
      </c>
      <c r="CM241" s="15">
        <f t="shared" si="151"/>
        <v>-0.5</v>
      </c>
      <c r="CN241" s="15">
        <f t="shared" si="152"/>
        <v>0.59999999999999964</v>
      </c>
      <c r="CO241" s="15">
        <f t="shared" si="153"/>
        <v>-0.66666666666666652</v>
      </c>
      <c r="CP241" s="15">
        <f t="shared" si="154"/>
        <v>-1</v>
      </c>
      <c r="CQ241" s="15">
        <f t="shared" si="155"/>
        <v>-0.41666666666666607</v>
      </c>
    </row>
    <row r="242" spans="1:95" x14ac:dyDescent="0.2">
      <c r="A242" s="15">
        <v>510</v>
      </c>
      <c r="B242" s="23">
        <v>0</v>
      </c>
      <c r="C242" s="15">
        <v>6</v>
      </c>
      <c r="D242" s="15">
        <f t="shared" si="123"/>
        <v>0</v>
      </c>
      <c r="E242" s="15">
        <f t="shared" si="157"/>
        <v>0</v>
      </c>
      <c r="F242" s="15">
        <f t="shared" si="158"/>
        <v>0</v>
      </c>
      <c r="G242" s="15">
        <f t="shared" si="159"/>
        <v>0</v>
      </c>
      <c r="H242" s="15">
        <f t="shared" si="160"/>
        <v>1</v>
      </c>
      <c r="I242" s="15">
        <v>1</v>
      </c>
      <c r="J242" s="15">
        <v>56</v>
      </c>
      <c r="K242" s="15">
        <v>5</v>
      </c>
      <c r="L242" s="15">
        <f t="shared" si="124"/>
        <v>0</v>
      </c>
      <c r="M242" s="15">
        <f t="shared" si="125"/>
        <v>0</v>
      </c>
      <c r="N242" s="15">
        <f t="shared" si="126"/>
        <v>0</v>
      </c>
      <c r="O242" s="15">
        <f t="shared" si="127"/>
        <v>0</v>
      </c>
      <c r="P242" s="15">
        <f t="shared" si="128"/>
        <v>0</v>
      </c>
      <c r="Q242" s="15">
        <v>2</v>
      </c>
      <c r="R242" s="15">
        <v>4</v>
      </c>
      <c r="S242" s="15">
        <v>10</v>
      </c>
      <c r="T242" s="15">
        <v>1</v>
      </c>
      <c r="U242" s="15">
        <v>0</v>
      </c>
      <c r="V242" s="15">
        <v>1</v>
      </c>
      <c r="W242" s="15">
        <v>300000</v>
      </c>
      <c r="X242" s="15">
        <v>1</v>
      </c>
      <c r="Y242" s="15">
        <v>1</v>
      </c>
      <c r="Z242" s="15">
        <f t="shared" si="156"/>
        <v>0</v>
      </c>
      <c r="AA242" s="15">
        <f t="shared" si="129"/>
        <v>1</v>
      </c>
      <c r="AB242" s="15">
        <f t="shared" si="130"/>
        <v>0</v>
      </c>
      <c r="AC242" s="15">
        <v>2</v>
      </c>
      <c r="AD242" s="15">
        <v>45</v>
      </c>
      <c r="AE242" s="15">
        <v>5.5</v>
      </c>
      <c r="AF242" s="15">
        <v>3000</v>
      </c>
      <c r="AG242" s="27">
        <v>66.666666666666671</v>
      </c>
      <c r="AH242" s="27">
        <f t="shared" si="131"/>
        <v>0.20000000000000004</v>
      </c>
      <c r="AI242" s="27">
        <f t="shared" si="132"/>
        <v>1</v>
      </c>
      <c r="AJ242" s="27">
        <f t="shared" si="133"/>
        <v>0.20000000000000004</v>
      </c>
      <c r="AQ242" s="15">
        <f t="shared" si="134"/>
        <v>0</v>
      </c>
      <c r="AR242" s="15">
        <f t="shared" si="135"/>
        <v>0</v>
      </c>
      <c r="AZ242" s="15">
        <f t="shared" si="136"/>
        <v>0</v>
      </c>
      <c r="BA242" s="15">
        <f t="shared" si="137"/>
        <v>0</v>
      </c>
      <c r="BB242" s="15">
        <f>$AJ242</f>
        <v>0.20000000000000004</v>
      </c>
      <c r="BC242" s="15">
        <v>1</v>
      </c>
      <c r="BD242" s="15">
        <v>1</v>
      </c>
      <c r="BE242" s="15">
        <v>1.6666666666666667</v>
      </c>
      <c r="BF242" s="15">
        <v>1</v>
      </c>
      <c r="BG242" s="15">
        <v>1</v>
      </c>
      <c r="BH242" s="15">
        <v>1.1333333333333333</v>
      </c>
      <c r="BI242" s="15">
        <v>1</v>
      </c>
      <c r="BJ242" s="15">
        <v>5</v>
      </c>
      <c r="BK242" s="15">
        <f t="shared" si="138"/>
        <v>0</v>
      </c>
      <c r="BL242" s="15">
        <f t="shared" si="139"/>
        <v>0</v>
      </c>
      <c r="BM242" s="15">
        <f t="shared" si="140"/>
        <v>0</v>
      </c>
      <c r="BN242" s="15" t="s">
        <v>1007</v>
      </c>
      <c r="BO242" s="15">
        <f t="shared" si="141"/>
        <v>0</v>
      </c>
      <c r="BP242" s="15">
        <f t="shared" si="142"/>
        <v>0</v>
      </c>
      <c r="BQ242" s="15">
        <f t="shared" si="143"/>
        <v>0</v>
      </c>
      <c r="BR242" s="15">
        <f t="shared" si="144"/>
        <v>0</v>
      </c>
      <c r="BU242" s="15">
        <f t="shared" si="145"/>
        <v>0</v>
      </c>
      <c r="BV242" s="15">
        <f t="shared" si="146"/>
        <v>0</v>
      </c>
      <c r="BW242" s="15">
        <f t="shared" si="147"/>
        <v>0</v>
      </c>
      <c r="BX242" s="15">
        <f t="shared" si="148"/>
        <v>0</v>
      </c>
      <c r="BY242" s="15" t="s">
        <v>1007</v>
      </c>
      <c r="BZ242" s="15" t="s">
        <v>1007</v>
      </c>
      <c r="CA242" s="15" t="s">
        <v>1007</v>
      </c>
      <c r="CB242" s="15" t="s">
        <v>1007</v>
      </c>
      <c r="CC242" s="15" t="s">
        <v>1007</v>
      </c>
      <c r="CD242" s="27">
        <v>4.5999999999999996</v>
      </c>
      <c r="CE242" s="27">
        <v>5</v>
      </c>
      <c r="CF242" s="27">
        <v>4.75</v>
      </c>
      <c r="CG242" s="27">
        <v>4.4000000000000004</v>
      </c>
      <c r="CH242" s="27">
        <v>4</v>
      </c>
      <c r="CI242" s="27">
        <v>4</v>
      </c>
      <c r="CJ242" s="27">
        <f t="shared" si="122"/>
        <v>4.458333333333333</v>
      </c>
      <c r="CK242" s="15">
        <f t="shared" si="149"/>
        <v>0</v>
      </c>
      <c r="CL242" s="15">
        <f t="shared" si="150"/>
        <v>0</v>
      </c>
      <c r="CM242" s="15">
        <f t="shared" si="151"/>
        <v>0</v>
      </c>
      <c r="CN242" s="15">
        <f t="shared" si="152"/>
        <v>0</v>
      </c>
      <c r="CO242" s="15">
        <f t="shared" si="153"/>
        <v>0</v>
      </c>
      <c r="CP242" s="15">
        <f t="shared" si="154"/>
        <v>0</v>
      </c>
      <c r="CQ242" s="15">
        <f t="shared" si="155"/>
        <v>0</v>
      </c>
    </row>
    <row r="243" spans="1:95" x14ac:dyDescent="0.2">
      <c r="A243" s="15">
        <v>510</v>
      </c>
      <c r="B243" s="23">
        <v>0</v>
      </c>
      <c r="C243" s="15">
        <v>6</v>
      </c>
      <c r="D243" s="15">
        <f t="shared" si="123"/>
        <v>0</v>
      </c>
      <c r="E243" s="15">
        <f t="shared" si="157"/>
        <v>0</v>
      </c>
      <c r="F243" s="15">
        <f t="shared" si="158"/>
        <v>0</v>
      </c>
      <c r="G243" s="15">
        <f t="shared" si="159"/>
        <v>0</v>
      </c>
      <c r="H243" s="15">
        <f t="shared" si="160"/>
        <v>1</v>
      </c>
      <c r="I243" s="15">
        <v>1</v>
      </c>
      <c r="J243" s="15">
        <v>56</v>
      </c>
      <c r="K243" s="15">
        <v>5</v>
      </c>
      <c r="L243" s="15">
        <f t="shared" si="124"/>
        <v>0</v>
      </c>
      <c r="M243" s="15">
        <f t="shared" si="125"/>
        <v>0</v>
      </c>
      <c r="N243" s="15">
        <f t="shared" si="126"/>
        <v>0</v>
      </c>
      <c r="O243" s="15">
        <f t="shared" si="127"/>
        <v>0</v>
      </c>
      <c r="P243" s="15">
        <f t="shared" si="128"/>
        <v>0</v>
      </c>
      <c r="Q243" s="15">
        <v>2</v>
      </c>
      <c r="R243" s="15">
        <v>4</v>
      </c>
      <c r="S243" s="15">
        <v>10</v>
      </c>
      <c r="T243" s="15">
        <v>1</v>
      </c>
      <c r="U243" s="15">
        <v>0</v>
      </c>
      <c r="V243" s="15">
        <v>1</v>
      </c>
      <c r="W243" s="15">
        <v>300000</v>
      </c>
      <c r="X243" s="15">
        <v>1</v>
      </c>
      <c r="Y243" s="15">
        <v>0</v>
      </c>
      <c r="Z243" s="15">
        <f t="shared" si="156"/>
        <v>0</v>
      </c>
      <c r="AA243" s="15">
        <f t="shared" si="129"/>
        <v>1</v>
      </c>
      <c r="AB243" s="15">
        <f t="shared" si="130"/>
        <v>0</v>
      </c>
      <c r="AC243" s="159">
        <v>2</v>
      </c>
      <c r="AD243" s="159">
        <v>45</v>
      </c>
      <c r="AE243" s="159">
        <v>6</v>
      </c>
      <c r="AF243" s="15">
        <v>2500</v>
      </c>
      <c r="AG243" s="27">
        <v>55.555555555555557</v>
      </c>
      <c r="AH243" s="27">
        <f t="shared" si="131"/>
        <v>-0.90740740740740744</v>
      </c>
      <c r="AI243" s="27">
        <f t="shared" si="132"/>
        <v>1</v>
      </c>
      <c r="AJ243" s="27">
        <f t="shared" si="133"/>
        <v>-0.90740740740740744</v>
      </c>
      <c r="AQ243" s="15">
        <f t="shared" si="134"/>
        <v>0</v>
      </c>
      <c r="AR243" s="15">
        <f t="shared" si="135"/>
        <v>0</v>
      </c>
      <c r="AZ243" s="15">
        <f t="shared" si="136"/>
        <v>0</v>
      </c>
      <c r="BA243" s="15">
        <f t="shared" si="137"/>
        <v>0</v>
      </c>
      <c r="BC243" s="15">
        <v>1</v>
      </c>
      <c r="BD243" s="15">
        <v>1</v>
      </c>
      <c r="BE243" s="15">
        <v>1.6666666666666667</v>
      </c>
      <c r="BF243" s="15">
        <v>1</v>
      </c>
      <c r="BG243" s="15">
        <v>1</v>
      </c>
      <c r="BH243" s="15">
        <v>1.1333333333333333</v>
      </c>
      <c r="BI243" s="15">
        <v>1</v>
      </c>
      <c r="BJ243" s="15">
        <v>5</v>
      </c>
      <c r="BK243" s="15">
        <f t="shared" si="138"/>
        <v>0</v>
      </c>
      <c r="BL243" s="15">
        <f t="shared" si="139"/>
        <v>0</v>
      </c>
      <c r="BM243" s="15">
        <f t="shared" si="140"/>
        <v>0</v>
      </c>
      <c r="BN243" s="15" t="s">
        <v>1007</v>
      </c>
      <c r="BO243" s="15">
        <f t="shared" si="141"/>
        <v>0</v>
      </c>
      <c r="BP243" s="15">
        <f t="shared" si="142"/>
        <v>0</v>
      </c>
      <c r="BQ243" s="15">
        <f t="shared" si="143"/>
        <v>0</v>
      </c>
      <c r="BR243" s="15">
        <f t="shared" si="144"/>
        <v>0</v>
      </c>
      <c r="BU243" s="15">
        <f t="shared" si="145"/>
        <v>0</v>
      </c>
      <c r="BV243" s="15">
        <f t="shared" si="146"/>
        <v>0</v>
      </c>
      <c r="BW243" s="15">
        <f t="shared" si="147"/>
        <v>0</v>
      </c>
      <c r="BX243" s="15">
        <f t="shared" si="148"/>
        <v>0</v>
      </c>
      <c r="BY243" s="15" t="s">
        <v>1007</v>
      </c>
      <c r="BZ243" s="15" t="s">
        <v>1007</v>
      </c>
      <c r="CA243" s="15" t="s">
        <v>1007</v>
      </c>
      <c r="CB243" s="15" t="s">
        <v>1007</v>
      </c>
      <c r="CC243" s="15" t="s">
        <v>1007</v>
      </c>
      <c r="CD243" s="27">
        <v>4.5999999999999996</v>
      </c>
      <c r="CE243" s="27">
        <v>5</v>
      </c>
      <c r="CF243" s="27">
        <v>4.75</v>
      </c>
      <c r="CG243" s="27">
        <v>4.4000000000000004</v>
      </c>
      <c r="CH243" s="27">
        <v>4</v>
      </c>
      <c r="CI243" s="27">
        <v>4</v>
      </c>
      <c r="CJ243" s="27">
        <f t="shared" si="122"/>
        <v>4.458333333333333</v>
      </c>
      <c r="CK243" s="15">
        <f t="shared" si="149"/>
        <v>1.1999999999999997</v>
      </c>
      <c r="CL243" s="15">
        <f t="shared" si="150"/>
        <v>1</v>
      </c>
      <c r="CM243" s="15">
        <f t="shared" si="151"/>
        <v>0.5</v>
      </c>
      <c r="CN243" s="15">
        <f t="shared" si="152"/>
        <v>0.40000000000000036</v>
      </c>
      <c r="CO243" s="15">
        <f t="shared" si="153"/>
        <v>0</v>
      </c>
      <c r="CP243" s="15">
        <f t="shared" si="154"/>
        <v>-0.25</v>
      </c>
      <c r="CQ243" s="15">
        <f t="shared" si="155"/>
        <v>0.47500000000000009</v>
      </c>
    </row>
    <row r="244" spans="1:95" x14ac:dyDescent="0.2">
      <c r="A244" s="15">
        <v>512</v>
      </c>
      <c r="B244" s="23">
        <v>0</v>
      </c>
      <c r="C244" s="15">
        <v>3</v>
      </c>
      <c r="D244" s="15">
        <f t="shared" si="123"/>
        <v>0</v>
      </c>
      <c r="E244" s="15">
        <f t="shared" si="157"/>
        <v>1</v>
      </c>
      <c r="F244" s="15">
        <f t="shared" si="158"/>
        <v>0</v>
      </c>
      <c r="G244" s="15">
        <f t="shared" si="159"/>
        <v>0</v>
      </c>
      <c r="H244" s="15">
        <f t="shared" si="160"/>
        <v>0</v>
      </c>
      <c r="I244" s="15">
        <v>1</v>
      </c>
      <c r="J244" s="15">
        <v>50</v>
      </c>
      <c r="K244" s="15">
        <v>4</v>
      </c>
      <c r="L244" s="15">
        <f t="shared" si="124"/>
        <v>0</v>
      </c>
      <c r="M244" s="15">
        <f t="shared" si="125"/>
        <v>0</v>
      </c>
      <c r="N244" s="15">
        <f t="shared" si="126"/>
        <v>0</v>
      </c>
      <c r="O244" s="15">
        <f t="shared" si="127"/>
        <v>0</v>
      </c>
      <c r="P244" s="15">
        <f t="shared" si="128"/>
        <v>1</v>
      </c>
      <c r="Q244" s="15">
        <v>2</v>
      </c>
      <c r="R244" s="15">
        <v>4</v>
      </c>
      <c r="S244" s="15">
        <v>40</v>
      </c>
      <c r="T244" s="15">
        <v>0</v>
      </c>
      <c r="U244" s="15">
        <v>0</v>
      </c>
      <c r="V244" s="15">
        <v>1</v>
      </c>
      <c r="W244" s="15">
        <v>480000</v>
      </c>
      <c r="X244" s="15">
        <v>1</v>
      </c>
      <c r="Y244" s="15">
        <v>1</v>
      </c>
      <c r="Z244" s="15">
        <f t="shared" si="156"/>
        <v>0</v>
      </c>
      <c r="AA244" s="15">
        <f t="shared" si="129"/>
        <v>0</v>
      </c>
      <c r="AB244" s="15">
        <f t="shared" si="130"/>
        <v>0</v>
      </c>
      <c r="AC244" s="15">
        <v>1</v>
      </c>
      <c r="AD244" s="15">
        <v>5</v>
      </c>
      <c r="AE244" s="15">
        <v>13.5</v>
      </c>
      <c r="AF244" s="15">
        <v>3000</v>
      </c>
      <c r="AG244" s="27">
        <v>600</v>
      </c>
      <c r="AH244" s="27">
        <f t="shared" si="131"/>
        <v>0</v>
      </c>
      <c r="AI244" s="27">
        <f t="shared" si="132"/>
        <v>1</v>
      </c>
      <c r="AJ244" s="27">
        <f t="shared" si="133"/>
        <v>0</v>
      </c>
      <c r="AQ244" s="15">
        <f t="shared" si="134"/>
        <v>0</v>
      </c>
      <c r="AR244" s="15">
        <f t="shared" si="135"/>
        <v>0</v>
      </c>
      <c r="AZ244" s="15">
        <f t="shared" si="136"/>
        <v>0</v>
      </c>
      <c r="BA244" s="15">
        <f t="shared" si="137"/>
        <v>0</v>
      </c>
      <c r="BB244" s="15">
        <f>$AJ244</f>
        <v>0</v>
      </c>
      <c r="BC244" s="15">
        <v>2</v>
      </c>
      <c r="BD244" s="15">
        <v>1</v>
      </c>
      <c r="BE244" s="15">
        <v>1</v>
      </c>
      <c r="BF244" s="15">
        <v>1</v>
      </c>
      <c r="BG244" s="15">
        <v>1</v>
      </c>
      <c r="BH244" s="15">
        <v>1.2</v>
      </c>
      <c r="BI244" s="15">
        <v>1</v>
      </c>
      <c r="BJ244" s="15">
        <v>4</v>
      </c>
      <c r="BK244" s="15">
        <f t="shared" si="138"/>
        <v>0</v>
      </c>
      <c r="BL244" s="15">
        <f t="shared" si="139"/>
        <v>0</v>
      </c>
      <c r="BM244" s="15">
        <f t="shared" si="140"/>
        <v>1</v>
      </c>
      <c r="BN244" s="15">
        <v>3</v>
      </c>
      <c r="BO244" s="15">
        <f t="shared" si="141"/>
        <v>0</v>
      </c>
      <c r="BP244" s="15">
        <f t="shared" si="142"/>
        <v>1</v>
      </c>
      <c r="BQ244" s="15">
        <f t="shared" si="143"/>
        <v>0</v>
      </c>
      <c r="BR244" s="15">
        <f t="shared" si="144"/>
        <v>0</v>
      </c>
      <c r="BS244" s="15">
        <v>10</v>
      </c>
      <c r="BT244" s="15">
        <v>1</v>
      </c>
      <c r="BU244" s="15">
        <f t="shared" si="145"/>
        <v>0</v>
      </c>
      <c r="BV244" s="15">
        <f t="shared" si="146"/>
        <v>0</v>
      </c>
      <c r="BW244" s="15">
        <f t="shared" si="147"/>
        <v>0</v>
      </c>
      <c r="BX244" s="15">
        <f t="shared" si="148"/>
        <v>0</v>
      </c>
      <c r="BY244" s="15">
        <v>1</v>
      </c>
      <c r="BZ244" s="15">
        <v>0</v>
      </c>
      <c r="CA244" s="15">
        <v>1</v>
      </c>
      <c r="CB244" s="15">
        <v>1</v>
      </c>
      <c r="CC244" s="15">
        <v>1</v>
      </c>
      <c r="CD244" s="27">
        <v>3.4</v>
      </c>
      <c r="CE244" s="27">
        <v>4</v>
      </c>
      <c r="CF244" s="27">
        <v>4.25</v>
      </c>
      <c r="CG244" s="27">
        <v>4</v>
      </c>
      <c r="CH244" s="27">
        <v>4</v>
      </c>
      <c r="CI244" s="27">
        <v>4.25</v>
      </c>
      <c r="CJ244" s="27">
        <f t="shared" si="122"/>
        <v>3.9833333333333329</v>
      </c>
      <c r="CK244" s="15">
        <f t="shared" si="149"/>
        <v>0</v>
      </c>
      <c r="CL244" s="15">
        <f t="shared" si="150"/>
        <v>1</v>
      </c>
      <c r="CM244" s="15">
        <f t="shared" si="151"/>
        <v>1</v>
      </c>
      <c r="CN244" s="15">
        <f t="shared" si="152"/>
        <v>1</v>
      </c>
      <c r="CO244" s="15">
        <f t="shared" si="153"/>
        <v>1</v>
      </c>
      <c r="CP244" s="15">
        <f t="shared" si="154"/>
        <v>1</v>
      </c>
      <c r="CQ244" s="15">
        <f t="shared" si="155"/>
        <v>0.83333333333333304</v>
      </c>
    </row>
    <row r="245" spans="1:95" x14ac:dyDescent="0.2">
      <c r="A245" s="15">
        <v>512</v>
      </c>
      <c r="B245" s="23">
        <v>0</v>
      </c>
      <c r="C245" s="15">
        <v>3</v>
      </c>
      <c r="D245" s="15">
        <f t="shared" si="123"/>
        <v>0</v>
      </c>
      <c r="E245" s="15">
        <f t="shared" si="157"/>
        <v>1</v>
      </c>
      <c r="F245" s="15">
        <f t="shared" si="158"/>
        <v>0</v>
      </c>
      <c r="G245" s="15">
        <f t="shared" si="159"/>
        <v>0</v>
      </c>
      <c r="H245" s="15">
        <f t="shared" si="160"/>
        <v>0</v>
      </c>
      <c r="I245" s="15">
        <v>1</v>
      </c>
      <c r="J245" s="15">
        <v>50</v>
      </c>
      <c r="K245" s="15">
        <v>4</v>
      </c>
      <c r="L245" s="15">
        <f t="shared" si="124"/>
        <v>0</v>
      </c>
      <c r="M245" s="15">
        <f t="shared" si="125"/>
        <v>0</v>
      </c>
      <c r="N245" s="15">
        <f t="shared" si="126"/>
        <v>0</v>
      </c>
      <c r="O245" s="15">
        <f t="shared" si="127"/>
        <v>0</v>
      </c>
      <c r="P245" s="15">
        <f t="shared" si="128"/>
        <v>1</v>
      </c>
      <c r="Q245" s="15">
        <v>2</v>
      </c>
      <c r="R245" s="15">
        <v>4</v>
      </c>
      <c r="S245" s="15">
        <v>40</v>
      </c>
      <c r="T245" s="15">
        <v>0</v>
      </c>
      <c r="U245" s="15">
        <v>0</v>
      </c>
      <c r="V245" s="15">
        <v>1</v>
      </c>
      <c r="W245" s="15">
        <v>480000</v>
      </c>
      <c r="X245" s="15">
        <v>1</v>
      </c>
      <c r="Y245" s="15">
        <v>0</v>
      </c>
      <c r="Z245" s="15">
        <f t="shared" si="156"/>
        <v>0</v>
      </c>
      <c r="AA245" s="15">
        <f t="shared" si="129"/>
        <v>0</v>
      </c>
      <c r="AB245" s="15">
        <f t="shared" si="130"/>
        <v>0</v>
      </c>
      <c r="AC245" s="159">
        <v>1</v>
      </c>
      <c r="AD245" s="159">
        <v>5</v>
      </c>
      <c r="AE245" s="159">
        <v>15.5</v>
      </c>
      <c r="AF245" s="15">
        <v>3000</v>
      </c>
      <c r="AG245" s="27">
        <v>600</v>
      </c>
      <c r="AH245" s="27">
        <f t="shared" si="131"/>
        <v>-0.4</v>
      </c>
      <c r="AI245" s="27">
        <f t="shared" si="132"/>
        <v>1</v>
      </c>
      <c r="AJ245" s="27">
        <f t="shared" si="133"/>
        <v>-0.4</v>
      </c>
      <c r="AQ245" s="15">
        <f t="shared" si="134"/>
        <v>0</v>
      </c>
      <c r="AR245" s="15">
        <f t="shared" si="135"/>
        <v>0</v>
      </c>
      <c r="AZ245" s="15">
        <f t="shared" si="136"/>
        <v>0</v>
      </c>
      <c r="BA245" s="15">
        <f t="shared" si="137"/>
        <v>0</v>
      </c>
      <c r="BC245" s="15">
        <v>2</v>
      </c>
      <c r="BD245" s="15">
        <v>1</v>
      </c>
      <c r="BE245" s="15">
        <v>1</v>
      </c>
      <c r="BF245" s="15">
        <v>1</v>
      </c>
      <c r="BG245" s="15">
        <v>1</v>
      </c>
      <c r="BH245" s="15">
        <v>1.2</v>
      </c>
      <c r="BI245" s="15">
        <v>1</v>
      </c>
      <c r="BJ245" s="15">
        <v>4</v>
      </c>
      <c r="BK245" s="15">
        <f t="shared" si="138"/>
        <v>0</v>
      </c>
      <c r="BL245" s="15">
        <f t="shared" si="139"/>
        <v>0</v>
      </c>
      <c r="BM245" s="15">
        <f t="shared" si="140"/>
        <v>1</v>
      </c>
      <c r="BN245" s="15">
        <v>3</v>
      </c>
      <c r="BO245" s="15">
        <f t="shared" si="141"/>
        <v>0</v>
      </c>
      <c r="BP245" s="15">
        <f t="shared" si="142"/>
        <v>1</v>
      </c>
      <c r="BQ245" s="15">
        <f t="shared" si="143"/>
        <v>0</v>
      </c>
      <c r="BR245" s="15">
        <f t="shared" si="144"/>
        <v>0</v>
      </c>
      <c r="BS245" s="15">
        <v>10</v>
      </c>
      <c r="BT245" s="15">
        <v>1</v>
      </c>
      <c r="BU245" s="15">
        <f t="shared" si="145"/>
        <v>0</v>
      </c>
      <c r="BV245" s="15">
        <f t="shared" si="146"/>
        <v>0</v>
      </c>
      <c r="BW245" s="15">
        <f t="shared" si="147"/>
        <v>0</v>
      </c>
      <c r="BX245" s="15">
        <f t="shared" si="148"/>
        <v>0</v>
      </c>
      <c r="BY245" s="15">
        <v>1</v>
      </c>
      <c r="BZ245" s="15">
        <v>0</v>
      </c>
      <c r="CA245" s="15">
        <v>1</v>
      </c>
      <c r="CB245" s="15">
        <v>1</v>
      </c>
      <c r="CC245" s="15">
        <v>1</v>
      </c>
      <c r="CD245" s="27">
        <v>3.4</v>
      </c>
      <c r="CE245" s="27">
        <v>3</v>
      </c>
      <c r="CF245" s="27">
        <v>3.25</v>
      </c>
      <c r="CG245" s="27">
        <v>3</v>
      </c>
      <c r="CH245" s="27">
        <v>3</v>
      </c>
      <c r="CI245" s="27">
        <v>3.25</v>
      </c>
      <c r="CJ245" s="27">
        <f t="shared" si="122"/>
        <v>3.15</v>
      </c>
      <c r="CK245" s="15">
        <f t="shared" si="149"/>
        <v>0.60000000000000009</v>
      </c>
      <c r="CL245" s="15">
        <f t="shared" si="150"/>
        <v>0</v>
      </c>
      <c r="CM245" s="15">
        <f t="shared" si="151"/>
        <v>1</v>
      </c>
      <c r="CN245" s="15">
        <f t="shared" si="152"/>
        <v>1</v>
      </c>
      <c r="CO245" s="15">
        <f t="shared" si="153"/>
        <v>1</v>
      </c>
      <c r="CP245" s="15">
        <f t="shared" si="154"/>
        <v>0.75</v>
      </c>
      <c r="CQ245" s="15">
        <f t="shared" si="155"/>
        <v>0.72499999999999964</v>
      </c>
    </row>
    <row r="246" spans="1:95" x14ac:dyDescent="0.2">
      <c r="A246" s="15">
        <v>513</v>
      </c>
      <c r="B246" s="23">
        <v>0</v>
      </c>
      <c r="C246" s="15">
        <v>3</v>
      </c>
      <c r="D246" s="15">
        <f t="shared" si="123"/>
        <v>0</v>
      </c>
      <c r="E246" s="15">
        <f t="shared" si="157"/>
        <v>1</v>
      </c>
      <c r="F246" s="15">
        <f t="shared" si="158"/>
        <v>0</v>
      </c>
      <c r="G246" s="15">
        <f t="shared" si="159"/>
        <v>0</v>
      </c>
      <c r="H246" s="15">
        <f t="shared" si="160"/>
        <v>0</v>
      </c>
      <c r="I246" s="15">
        <v>1</v>
      </c>
      <c r="J246" s="15">
        <v>48</v>
      </c>
      <c r="K246" s="15">
        <v>0</v>
      </c>
      <c r="L246" s="15">
        <f t="shared" si="124"/>
        <v>1</v>
      </c>
      <c r="M246" s="15">
        <f t="shared" si="125"/>
        <v>0</v>
      </c>
      <c r="N246" s="15">
        <f t="shared" si="126"/>
        <v>0</v>
      </c>
      <c r="O246" s="15">
        <f t="shared" si="127"/>
        <v>0</v>
      </c>
      <c r="P246" s="15">
        <f t="shared" si="128"/>
        <v>0</v>
      </c>
      <c r="Q246" s="15">
        <v>2</v>
      </c>
      <c r="R246" s="15">
        <v>3</v>
      </c>
      <c r="S246" s="15">
        <v>5</v>
      </c>
      <c r="T246" s="15">
        <v>0</v>
      </c>
      <c r="U246" s="15">
        <v>0</v>
      </c>
      <c r="V246" s="15">
        <v>1</v>
      </c>
      <c r="W246" s="15">
        <v>400000</v>
      </c>
      <c r="X246" s="15">
        <v>1</v>
      </c>
      <c r="Y246" s="15">
        <v>1</v>
      </c>
      <c r="Z246" s="15">
        <f t="shared" si="156"/>
        <v>0</v>
      </c>
      <c r="AA246" s="15">
        <f t="shared" si="129"/>
        <v>0</v>
      </c>
      <c r="AB246" s="15">
        <f t="shared" si="130"/>
        <v>1</v>
      </c>
      <c r="AC246" s="15">
        <v>8</v>
      </c>
      <c r="AD246" s="15">
        <v>1</v>
      </c>
      <c r="AE246" s="15">
        <v>70</v>
      </c>
      <c r="AF246" s="15">
        <v>1000</v>
      </c>
      <c r="AG246" s="27">
        <v>1000</v>
      </c>
      <c r="AH246" s="27">
        <f t="shared" si="131"/>
        <v>0</v>
      </c>
      <c r="AI246" s="27">
        <f t="shared" si="132"/>
        <v>1</v>
      </c>
      <c r="AJ246" s="27">
        <f t="shared" si="133"/>
        <v>0</v>
      </c>
      <c r="AQ246" s="15">
        <f t="shared" si="134"/>
        <v>0</v>
      </c>
      <c r="AR246" s="15">
        <f t="shared" si="135"/>
        <v>0</v>
      </c>
      <c r="AZ246" s="15">
        <f t="shared" si="136"/>
        <v>0</v>
      </c>
      <c r="BA246" s="15">
        <f t="shared" si="137"/>
        <v>0</v>
      </c>
      <c r="BB246" s="15">
        <f>$AJ246</f>
        <v>0</v>
      </c>
      <c r="BC246" s="15">
        <v>2</v>
      </c>
      <c r="BD246" s="15">
        <v>1.3333333333333333</v>
      </c>
      <c r="BE246" s="15">
        <v>1</v>
      </c>
      <c r="BF246" s="15">
        <v>1</v>
      </c>
      <c r="BG246" s="15">
        <v>3.5</v>
      </c>
      <c r="BH246" s="15">
        <v>1.7666666666666664</v>
      </c>
      <c r="BI246" s="15">
        <v>1</v>
      </c>
      <c r="BJ246" s="15">
        <v>4</v>
      </c>
      <c r="BK246" s="15">
        <f t="shared" si="138"/>
        <v>0</v>
      </c>
      <c r="BL246" s="15">
        <f t="shared" si="139"/>
        <v>0</v>
      </c>
      <c r="BM246" s="15">
        <f t="shared" si="140"/>
        <v>1</v>
      </c>
      <c r="BN246" s="15">
        <v>1</v>
      </c>
      <c r="BO246" s="15">
        <f t="shared" si="141"/>
        <v>0</v>
      </c>
      <c r="BP246" s="15">
        <f t="shared" si="142"/>
        <v>0</v>
      </c>
      <c r="BQ246" s="15">
        <f t="shared" si="143"/>
        <v>0</v>
      </c>
      <c r="BR246" s="15">
        <f t="shared" si="144"/>
        <v>0</v>
      </c>
      <c r="BS246" s="15">
        <v>10</v>
      </c>
      <c r="BT246" s="15">
        <v>1</v>
      </c>
      <c r="BU246" s="15">
        <f t="shared" si="145"/>
        <v>0</v>
      </c>
      <c r="BV246" s="15">
        <f t="shared" si="146"/>
        <v>0</v>
      </c>
      <c r="BW246" s="15">
        <f t="shared" si="147"/>
        <v>0</v>
      </c>
      <c r="BX246" s="15">
        <f t="shared" si="148"/>
        <v>0</v>
      </c>
      <c r="BY246" s="15">
        <v>1</v>
      </c>
      <c r="BZ246" s="15">
        <v>1</v>
      </c>
      <c r="CA246" s="15">
        <v>1</v>
      </c>
      <c r="CB246" s="15">
        <v>1</v>
      </c>
      <c r="CC246" s="15">
        <v>0</v>
      </c>
      <c r="CD246" s="27">
        <v>2.8</v>
      </c>
      <c r="CE246" s="27">
        <v>3</v>
      </c>
      <c r="CF246" s="27">
        <v>2.25</v>
      </c>
      <c r="CG246" s="27">
        <v>2</v>
      </c>
      <c r="CH246" s="27">
        <v>2</v>
      </c>
      <c r="CI246" s="27">
        <v>2.5</v>
      </c>
      <c r="CJ246" s="27">
        <f t="shared" si="122"/>
        <v>2.4250000000000003</v>
      </c>
      <c r="CK246" s="15">
        <f t="shared" si="149"/>
        <v>0</v>
      </c>
      <c r="CL246" s="15">
        <f t="shared" si="150"/>
        <v>1</v>
      </c>
      <c r="CM246" s="15">
        <f t="shared" si="151"/>
        <v>0</v>
      </c>
      <c r="CN246" s="15">
        <f t="shared" si="152"/>
        <v>0</v>
      </c>
      <c r="CO246" s="15">
        <f t="shared" si="153"/>
        <v>0</v>
      </c>
      <c r="CP246" s="15">
        <f t="shared" si="154"/>
        <v>0</v>
      </c>
      <c r="CQ246" s="15">
        <f t="shared" si="155"/>
        <v>0.16666666666666696</v>
      </c>
    </row>
    <row r="247" spans="1:95" x14ac:dyDescent="0.2">
      <c r="A247" s="15">
        <v>513</v>
      </c>
      <c r="B247" s="23">
        <v>0</v>
      </c>
      <c r="C247" s="15">
        <v>3</v>
      </c>
      <c r="D247" s="15">
        <f t="shared" si="123"/>
        <v>0</v>
      </c>
      <c r="E247" s="15">
        <f t="shared" si="157"/>
        <v>1</v>
      </c>
      <c r="F247" s="15">
        <f t="shared" si="158"/>
        <v>0</v>
      </c>
      <c r="G247" s="15">
        <f t="shared" si="159"/>
        <v>0</v>
      </c>
      <c r="H247" s="15">
        <f t="shared" si="160"/>
        <v>0</v>
      </c>
      <c r="I247" s="15">
        <v>1</v>
      </c>
      <c r="J247" s="15">
        <v>48</v>
      </c>
      <c r="K247" s="15">
        <v>0</v>
      </c>
      <c r="L247" s="15">
        <f t="shared" si="124"/>
        <v>1</v>
      </c>
      <c r="M247" s="15">
        <f t="shared" si="125"/>
        <v>0</v>
      </c>
      <c r="N247" s="15">
        <f t="shared" si="126"/>
        <v>0</v>
      </c>
      <c r="O247" s="15">
        <f t="shared" si="127"/>
        <v>0</v>
      </c>
      <c r="P247" s="15">
        <f t="shared" si="128"/>
        <v>0</v>
      </c>
      <c r="Q247" s="15">
        <v>2</v>
      </c>
      <c r="R247" s="15">
        <v>3</v>
      </c>
      <c r="S247" s="15">
        <v>5</v>
      </c>
      <c r="T247" s="15">
        <v>0</v>
      </c>
      <c r="U247" s="15">
        <v>0</v>
      </c>
      <c r="V247" s="15">
        <v>1</v>
      </c>
      <c r="W247" s="15">
        <v>400000</v>
      </c>
      <c r="X247" s="15">
        <v>1</v>
      </c>
      <c r="Y247" s="15">
        <v>0</v>
      </c>
      <c r="Z247" s="15">
        <f t="shared" si="156"/>
        <v>0</v>
      </c>
      <c r="AA247" s="15">
        <f t="shared" si="129"/>
        <v>0</v>
      </c>
      <c r="AB247" s="15">
        <f t="shared" si="130"/>
        <v>1</v>
      </c>
      <c r="AC247" s="159">
        <v>8</v>
      </c>
      <c r="AD247" s="159">
        <v>1</v>
      </c>
      <c r="AE247" s="159">
        <v>50</v>
      </c>
      <c r="AF247" s="15">
        <v>1000</v>
      </c>
      <c r="AG247" s="27">
        <v>1000</v>
      </c>
      <c r="AH247" s="27">
        <f t="shared" si="131"/>
        <v>4.333333333333333</v>
      </c>
      <c r="AI247" s="27">
        <f t="shared" si="132"/>
        <v>1</v>
      </c>
      <c r="AJ247" s="27">
        <f t="shared" si="133"/>
        <v>4.333333333333333</v>
      </c>
      <c r="AQ247" s="15">
        <f t="shared" si="134"/>
        <v>0</v>
      </c>
      <c r="AR247" s="15">
        <f t="shared" si="135"/>
        <v>0</v>
      </c>
      <c r="AZ247" s="15">
        <f t="shared" si="136"/>
        <v>0</v>
      </c>
      <c r="BA247" s="15">
        <f t="shared" si="137"/>
        <v>0</v>
      </c>
      <c r="BC247" s="15">
        <v>2</v>
      </c>
      <c r="BD247" s="15">
        <v>1.3333333333333333</v>
      </c>
      <c r="BE247" s="15">
        <v>1</v>
      </c>
      <c r="BF247" s="15">
        <v>1</v>
      </c>
      <c r="BG247" s="15">
        <v>3.5</v>
      </c>
      <c r="BH247" s="15">
        <v>1.7666666666666664</v>
      </c>
      <c r="BI247" s="15">
        <v>1</v>
      </c>
      <c r="BJ247" s="15">
        <v>4</v>
      </c>
      <c r="BK247" s="15">
        <f t="shared" si="138"/>
        <v>0</v>
      </c>
      <c r="BL247" s="15">
        <f t="shared" si="139"/>
        <v>0</v>
      </c>
      <c r="BM247" s="15">
        <f t="shared" si="140"/>
        <v>1</v>
      </c>
      <c r="BN247" s="15">
        <v>1</v>
      </c>
      <c r="BO247" s="15">
        <f t="shared" si="141"/>
        <v>0</v>
      </c>
      <c r="BP247" s="15">
        <f t="shared" si="142"/>
        <v>0</v>
      </c>
      <c r="BQ247" s="15">
        <f t="shared" si="143"/>
        <v>0</v>
      </c>
      <c r="BR247" s="15">
        <f t="shared" si="144"/>
        <v>0</v>
      </c>
      <c r="BS247" s="15">
        <v>10</v>
      </c>
      <c r="BT247" s="15">
        <v>1</v>
      </c>
      <c r="BU247" s="15">
        <f t="shared" si="145"/>
        <v>0</v>
      </c>
      <c r="BV247" s="15">
        <f t="shared" si="146"/>
        <v>0</v>
      </c>
      <c r="BW247" s="15">
        <f t="shared" si="147"/>
        <v>0</v>
      </c>
      <c r="BX247" s="15">
        <f t="shared" si="148"/>
        <v>0</v>
      </c>
      <c r="BY247" s="15">
        <v>1</v>
      </c>
      <c r="BZ247" s="15">
        <v>1</v>
      </c>
      <c r="CA247" s="15">
        <v>1</v>
      </c>
      <c r="CB247" s="15">
        <v>1</v>
      </c>
      <c r="CC247" s="15">
        <v>0</v>
      </c>
      <c r="CD247" s="27">
        <v>2.8</v>
      </c>
      <c r="CE247" s="27">
        <v>2</v>
      </c>
      <c r="CF247" s="27">
        <v>2.25</v>
      </c>
      <c r="CG247" s="27">
        <v>2</v>
      </c>
      <c r="CH247" s="27">
        <v>2</v>
      </c>
      <c r="CI247" s="27">
        <v>2.5</v>
      </c>
      <c r="CJ247" s="27">
        <f t="shared" si="122"/>
        <v>2.2583333333333333</v>
      </c>
      <c r="CK247" s="15">
        <f t="shared" si="149"/>
        <v>-1</v>
      </c>
      <c r="CL247" s="15">
        <f t="shared" si="150"/>
        <v>-1.6666666666666665</v>
      </c>
      <c r="CM247" s="15">
        <f t="shared" si="151"/>
        <v>-1</v>
      </c>
      <c r="CN247" s="15">
        <f t="shared" si="152"/>
        <v>-1.4</v>
      </c>
      <c r="CO247" s="15">
        <f t="shared" si="153"/>
        <v>-1</v>
      </c>
      <c r="CP247" s="15">
        <f t="shared" si="154"/>
        <v>-0.5</v>
      </c>
      <c r="CQ247" s="15">
        <f t="shared" si="155"/>
        <v>-1.0944444444444446</v>
      </c>
    </row>
    <row r="248" spans="1:95" x14ac:dyDescent="0.2">
      <c r="A248" s="15">
        <v>514</v>
      </c>
      <c r="B248" s="23">
        <v>0</v>
      </c>
      <c r="C248" s="15">
        <v>3</v>
      </c>
      <c r="D248" s="15">
        <f t="shared" si="123"/>
        <v>0</v>
      </c>
      <c r="E248" s="15">
        <f t="shared" si="157"/>
        <v>1</v>
      </c>
      <c r="F248" s="15">
        <f t="shared" si="158"/>
        <v>0</v>
      </c>
      <c r="G248" s="15">
        <f t="shared" si="159"/>
        <v>0</v>
      </c>
      <c r="H248" s="15">
        <f t="shared" si="160"/>
        <v>0</v>
      </c>
      <c r="I248" s="15">
        <v>0</v>
      </c>
      <c r="J248" s="15">
        <v>45</v>
      </c>
      <c r="K248" s="15">
        <v>5</v>
      </c>
      <c r="L248" s="15">
        <f t="shared" si="124"/>
        <v>0</v>
      </c>
      <c r="M248" s="15">
        <f t="shared" si="125"/>
        <v>0</v>
      </c>
      <c r="N248" s="15">
        <f t="shared" si="126"/>
        <v>0</v>
      </c>
      <c r="O248" s="15">
        <f t="shared" si="127"/>
        <v>0</v>
      </c>
      <c r="P248" s="15">
        <f t="shared" si="128"/>
        <v>0</v>
      </c>
      <c r="Q248" s="15">
        <v>2</v>
      </c>
      <c r="R248" s="15">
        <v>3</v>
      </c>
      <c r="S248" s="15">
        <v>10</v>
      </c>
      <c r="T248" s="15">
        <v>0</v>
      </c>
      <c r="U248" s="15">
        <v>1</v>
      </c>
      <c r="V248" s="15">
        <v>1</v>
      </c>
      <c r="W248" s="15">
        <v>400000</v>
      </c>
      <c r="X248" s="15">
        <v>1</v>
      </c>
      <c r="Y248" s="15">
        <v>1</v>
      </c>
      <c r="Z248" s="15">
        <f t="shared" si="156"/>
        <v>0</v>
      </c>
      <c r="AA248" s="15">
        <f t="shared" si="129"/>
        <v>0</v>
      </c>
      <c r="AB248" s="15">
        <f t="shared" si="130"/>
        <v>0</v>
      </c>
      <c r="AC248" s="15">
        <v>1</v>
      </c>
      <c r="AD248" s="15">
        <v>16</v>
      </c>
      <c r="AE248" s="15">
        <v>18</v>
      </c>
      <c r="AF248" s="15">
        <v>3000</v>
      </c>
      <c r="AG248" s="27">
        <v>187.5</v>
      </c>
      <c r="AH248" s="27">
        <f t="shared" si="131"/>
        <v>0.15384615384615385</v>
      </c>
      <c r="AI248" s="27">
        <f t="shared" si="132"/>
        <v>1</v>
      </c>
      <c r="AJ248" s="27">
        <f t="shared" si="133"/>
        <v>0.15384615384615385</v>
      </c>
      <c r="AQ248" s="15">
        <f t="shared" si="134"/>
        <v>0</v>
      </c>
      <c r="AR248" s="15">
        <f t="shared" si="135"/>
        <v>0</v>
      </c>
      <c r="AZ248" s="15">
        <f t="shared" si="136"/>
        <v>0</v>
      </c>
      <c r="BA248" s="15">
        <f t="shared" si="137"/>
        <v>0</v>
      </c>
      <c r="BB248" s="15">
        <f>$AJ248</f>
        <v>0.15384615384615385</v>
      </c>
      <c r="BC248" s="15">
        <v>2</v>
      </c>
      <c r="BD248" s="15">
        <v>2.6666666666666665</v>
      </c>
      <c r="BE248" s="15">
        <v>2</v>
      </c>
      <c r="BF248" s="15">
        <v>2</v>
      </c>
      <c r="BG248" s="15">
        <v>2</v>
      </c>
      <c r="BH248" s="15">
        <v>2.1333333333333333</v>
      </c>
      <c r="BI248" s="15">
        <v>2</v>
      </c>
      <c r="BJ248" s="15">
        <v>5</v>
      </c>
      <c r="BK248" s="15">
        <f t="shared" si="138"/>
        <v>0</v>
      </c>
      <c r="BL248" s="15">
        <f t="shared" si="139"/>
        <v>0</v>
      </c>
      <c r="BM248" s="15">
        <f t="shared" si="140"/>
        <v>0</v>
      </c>
      <c r="BN248" s="15" t="s">
        <v>1007</v>
      </c>
      <c r="BO248" s="15">
        <f t="shared" si="141"/>
        <v>0</v>
      </c>
      <c r="BP248" s="15">
        <f t="shared" si="142"/>
        <v>0</v>
      </c>
      <c r="BQ248" s="15">
        <f t="shared" si="143"/>
        <v>0</v>
      </c>
      <c r="BR248" s="15">
        <f t="shared" si="144"/>
        <v>0</v>
      </c>
      <c r="BU248" s="15">
        <f t="shared" si="145"/>
        <v>0</v>
      </c>
      <c r="BV248" s="15">
        <f t="shared" si="146"/>
        <v>0</v>
      </c>
      <c r="BW248" s="15">
        <f t="shared" si="147"/>
        <v>0</v>
      </c>
      <c r="BX248" s="15">
        <f t="shared" si="148"/>
        <v>0</v>
      </c>
      <c r="BY248" s="15" t="s">
        <v>1007</v>
      </c>
      <c r="BZ248" s="15" t="s">
        <v>1007</v>
      </c>
      <c r="CA248" s="15" t="s">
        <v>1007</v>
      </c>
      <c r="CB248" s="15" t="s">
        <v>1007</v>
      </c>
      <c r="CC248" s="15" t="s">
        <v>1007</v>
      </c>
      <c r="CD248" s="27">
        <v>3.8</v>
      </c>
      <c r="CE248" s="27">
        <v>3.6666666666666665</v>
      </c>
      <c r="CF248" s="27">
        <v>3.25</v>
      </c>
      <c r="CG248" s="27">
        <v>3.4</v>
      </c>
      <c r="CH248" s="27">
        <v>3</v>
      </c>
      <c r="CI248" s="27">
        <v>3</v>
      </c>
      <c r="CJ248" s="27">
        <f t="shared" si="122"/>
        <v>3.3527777777777779</v>
      </c>
      <c r="CK248" s="15">
        <f t="shared" si="149"/>
        <v>0.79999999999999982</v>
      </c>
      <c r="CL248" s="15">
        <f t="shared" si="150"/>
        <v>0.66666666666666652</v>
      </c>
      <c r="CM248" s="15">
        <f t="shared" si="151"/>
        <v>0.25</v>
      </c>
      <c r="CN248" s="15">
        <f t="shared" si="152"/>
        <v>0.39999999999999991</v>
      </c>
      <c r="CO248" s="15">
        <f t="shared" si="153"/>
        <v>0</v>
      </c>
      <c r="CP248" s="15">
        <f t="shared" si="154"/>
        <v>0</v>
      </c>
      <c r="CQ248" s="15">
        <f t="shared" si="155"/>
        <v>0.35277777777777786</v>
      </c>
    </row>
    <row r="249" spans="1:95" x14ac:dyDescent="0.2">
      <c r="A249" s="15">
        <v>514</v>
      </c>
      <c r="B249" s="23">
        <v>0</v>
      </c>
      <c r="C249" s="15">
        <v>3</v>
      </c>
      <c r="D249" s="15">
        <f t="shared" si="123"/>
        <v>0</v>
      </c>
      <c r="E249" s="15">
        <f t="shared" si="157"/>
        <v>1</v>
      </c>
      <c r="F249" s="15">
        <f t="shared" si="158"/>
        <v>0</v>
      </c>
      <c r="G249" s="15">
        <f t="shared" si="159"/>
        <v>0</v>
      </c>
      <c r="H249" s="15">
        <f t="shared" si="160"/>
        <v>0</v>
      </c>
      <c r="I249" s="15">
        <v>0</v>
      </c>
      <c r="J249" s="15">
        <v>45</v>
      </c>
      <c r="K249" s="15">
        <v>5</v>
      </c>
      <c r="L249" s="15">
        <f t="shared" si="124"/>
        <v>0</v>
      </c>
      <c r="M249" s="15">
        <f t="shared" si="125"/>
        <v>0</v>
      </c>
      <c r="N249" s="15">
        <f t="shared" si="126"/>
        <v>0</v>
      </c>
      <c r="O249" s="15">
        <f t="shared" si="127"/>
        <v>0</v>
      </c>
      <c r="P249" s="15">
        <f t="shared" si="128"/>
        <v>0</v>
      </c>
      <c r="Q249" s="15">
        <v>2</v>
      </c>
      <c r="R249" s="15">
        <v>3</v>
      </c>
      <c r="S249" s="15">
        <v>10</v>
      </c>
      <c r="T249" s="15">
        <v>0</v>
      </c>
      <c r="U249" s="15">
        <v>1</v>
      </c>
      <c r="V249" s="15">
        <v>1</v>
      </c>
      <c r="W249" s="15">
        <v>400000</v>
      </c>
      <c r="X249" s="15">
        <v>1</v>
      </c>
      <c r="Y249" s="15">
        <v>0</v>
      </c>
      <c r="Z249" s="15">
        <f t="shared" si="156"/>
        <v>0</v>
      </c>
      <c r="AA249" s="15">
        <f t="shared" si="129"/>
        <v>0</v>
      </c>
      <c r="AB249" s="15">
        <f t="shared" si="130"/>
        <v>0</v>
      </c>
      <c r="AC249" s="159">
        <v>1</v>
      </c>
      <c r="AD249" s="159">
        <v>16</v>
      </c>
      <c r="AE249" s="159">
        <v>15.6</v>
      </c>
      <c r="AF249" s="15">
        <v>2600</v>
      </c>
      <c r="AG249" s="27">
        <v>162.5</v>
      </c>
      <c r="AH249" s="27">
        <f t="shared" si="131"/>
        <v>0.3</v>
      </c>
      <c r="AI249" s="27">
        <f t="shared" si="132"/>
        <v>1</v>
      </c>
      <c r="AJ249" s="27">
        <f t="shared" si="133"/>
        <v>0.3</v>
      </c>
      <c r="AQ249" s="15">
        <f t="shared" si="134"/>
        <v>0</v>
      </c>
      <c r="AR249" s="15">
        <f t="shared" si="135"/>
        <v>0</v>
      </c>
      <c r="AZ249" s="15">
        <f t="shared" si="136"/>
        <v>0</v>
      </c>
      <c r="BA249" s="15">
        <f t="shared" si="137"/>
        <v>0</v>
      </c>
      <c r="BC249" s="15">
        <v>2</v>
      </c>
      <c r="BD249" s="15">
        <v>2.6666666666666665</v>
      </c>
      <c r="BE249" s="15">
        <v>2</v>
      </c>
      <c r="BF249" s="15">
        <v>2</v>
      </c>
      <c r="BG249" s="15">
        <v>2</v>
      </c>
      <c r="BH249" s="15">
        <v>2.1333333333333333</v>
      </c>
      <c r="BI249" s="15">
        <v>2</v>
      </c>
      <c r="BJ249" s="15">
        <v>5</v>
      </c>
      <c r="BK249" s="15">
        <f t="shared" si="138"/>
        <v>0</v>
      </c>
      <c r="BL249" s="15">
        <f t="shared" si="139"/>
        <v>0</v>
      </c>
      <c r="BM249" s="15">
        <f t="shared" si="140"/>
        <v>0</v>
      </c>
      <c r="BN249" s="15" t="s">
        <v>1007</v>
      </c>
      <c r="BO249" s="15">
        <f t="shared" si="141"/>
        <v>0</v>
      </c>
      <c r="BP249" s="15">
        <f t="shared" si="142"/>
        <v>0</v>
      </c>
      <c r="BQ249" s="15">
        <f t="shared" si="143"/>
        <v>0</v>
      </c>
      <c r="BR249" s="15">
        <f t="shared" si="144"/>
        <v>0</v>
      </c>
      <c r="BU249" s="15">
        <f t="shared" si="145"/>
        <v>0</v>
      </c>
      <c r="BV249" s="15">
        <f t="shared" si="146"/>
        <v>0</v>
      </c>
      <c r="BW249" s="15">
        <f t="shared" si="147"/>
        <v>0</v>
      </c>
      <c r="BX249" s="15">
        <f t="shared" si="148"/>
        <v>0</v>
      </c>
      <c r="BY249" s="15" t="s">
        <v>1007</v>
      </c>
      <c r="BZ249" s="15" t="s">
        <v>1007</v>
      </c>
      <c r="CA249" s="15" t="s">
        <v>1007</v>
      </c>
      <c r="CB249" s="15" t="s">
        <v>1007</v>
      </c>
      <c r="CC249" s="15" t="s">
        <v>1007</v>
      </c>
      <c r="CD249" s="27">
        <v>3</v>
      </c>
      <c r="CE249" s="27">
        <v>3</v>
      </c>
      <c r="CF249" s="27">
        <v>3</v>
      </c>
      <c r="CG249" s="27">
        <v>3</v>
      </c>
      <c r="CH249" s="27">
        <v>3</v>
      </c>
      <c r="CI249" s="27">
        <v>3</v>
      </c>
      <c r="CJ249" s="27">
        <f t="shared" si="122"/>
        <v>3</v>
      </c>
      <c r="CK249" s="15">
        <f t="shared" si="149"/>
        <v>0</v>
      </c>
      <c r="CL249" s="15">
        <f t="shared" si="150"/>
        <v>0.66666666666666652</v>
      </c>
      <c r="CM249" s="15">
        <f t="shared" si="151"/>
        <v>1</v>
      </c>
      <c r="CN249" s="15">
        <f t="shared" si="152"/>
        <v>1</v>
      </c>
      <c r="CO249" s="15">
        <f t="shared" si="153"/>
        <v>1</v>
      </c>
      <c r="CP249" s="15">
        <f t="shared" si="154"/>
        <v>1</v>
      </c>
      <c r="CQ249" s="15">
        <f t="shared" si="155"/>
        <v>0.77777777777777768</v>
      </c>
    </row>
    <row r="250" spans="1:95" x14ac:dyDescent="0.2">
      <c r="A250" s="15">
        <v>515</v>
      </c>
      <c r="B250" s="23">
        <v>0</v>
      </c>
      <c r="C250" s="15">
        <v>3</v>
      </c>
      <c r="D250" s="15">
        <f t="shared" si="123"/>
        <v>0</v>
      </c>
      <c r="E250" s="15">
        <f t="shared" si="157"/>
        <v>1</v>
      </c>
      <c r="F250" s="15">
        <f t="shared" si="158"/>
        <v>0</v>
      </c>
      <c r="G250" s="15">
        <f t="shared" si="159"/>
        <v>0</v>
      </c>
      <c r="H250" s="15">
        <f t="shared" si="160"/>
        <v>0</v>
      </c>
      <c r="I250" s="15">
        <v>0</v>
      </c>
      <c r="J250" s="15">
        <v>50</v>
      </c>
      <c r="K250" s="15">
        <v>1</v>
      </c>
      <c r="L250" s="15">
        <f t="shared" si="124"/>
        <v>0</v>
      </c>
      <c r="M250" s="15">
        <f t="shared" si="125"/>
        <v>1</v>
      </c>
      <c r="N250" s="15">
        <f t="shared" si="126"/>
        <v>0</v>
      </c>
      <c r="O250" s="15">
        <f t="shared" si="127"/>
        <v>0</v>
      </c>
      <c r="P250" s="15">
        <f t="shared" si="128"/>
        <v>0</v>
      </c>
      <c r="Q250" s="15">
        <v>1</v>
      </c>
      <c r="R250" s="15">
        <v>2</v>
      </c>
      <c r="S250" s="15">
        <v>10</v>
      </c>
      <c r="T250" s="15">
        <v>0</v>
      </c>
      <c r="U250" s="15">
        <v>1</v>
      </c>
      <c r="V250" s="15">
        <v>0</v>
      </c>
      <c r="W250" s="15">
        <v>0</v>
      </c>
      <c r="X250" s="15">
        <v>1</v>
      </c>
      <c r="Y250" s="15">
        <v>1</v>
      </c>
      <c r="Z250" s="15">
        <f t="shared" si="156"/>
        <v>0</v>
      </c>
      <c r="AA250" s="15">
        <f t="shared" si="129"/>
        <v>0</v>
      </c>
      <c r="AB250" s="15">
        <f t="shared" si="130"/>
        <v>0</v>
      </c>
      <c r="AC250" s="15">
        <v>1</v>
      </c>
      <c r="AD250" s="15">
        <v>16</v>
      </c>
      <c r="AE250" s="15">
        <v>18</v>
      </c>
      <c r="AF250" s="15">
        <v>2000</v>
      </c>
      <c r="AG250" s="27">
        <v>125</v>
      </c>
      <c r="AH250" s="27">
        <f t="shared" si="131"/>
        <v>0</v>
      </c>
      <c r="AI250" s="27">
        <f t="shared" si="132"/>
        <v>1</v>
      </c>
      <c r="AJ250" s="27">
        <f t="shared" si="133"/>
        <v>0</v>
      </c>
      <c r="AQ250" s="15">
        <f t="shared" si="134"/>
        <v>0</v>
      </c>
      <c r="AR250" s="15">
        <f t="shared" si="135"/>
        <v>0</v>
      </c>
      <c r="AZ250" s="15">
        <f t="shared" si="136"/>
        <v>0</v>
      </c>
      <c r="BA250" s="15">
        <f t="shared" si="137"/>
        <v>0</v>
      </c>
      <c r="BB250" s="15">
        <f>$AJ250</f>
        <v>0</v>
      </c>
      <c r="BC250" s="15">
        <v>1</v>
      </c>
      <c r="BD250" s="15">
        <v>1</v>
      </c>
      <c r="BE250" s="15">
        <v>1</v>
      </c>
      <c r="BF250" s="15">
        <v>2</v>
      </c>
      <c r="BG250" s="15">
        <v>1.5</v>
      </c>
      <c r="BH250" s="15">
        <v>1.3</v>
      </c>
      <c r="BI250" s="15">
        <v>1</v>
      </c>
      <c r="BJ250" s="15">
        <v>4</v>
      </c>
      <c r="BK250" s="15">
        <f t="shared" si="138"/>
        <v>0</v>
      </c>
      <c r="BL250" s="15">
        <f t="shared" si="139"/>
        <v>0</v>
      </c>
      <c r="BM250" s="15">
        <f t="shared" si="140"/>
        <v>1</v>
      </c>
      <c r="BN250" s="15">
        <v>2</v>
      </c>
      <c r="BO250" s="15">
        <f t="shared" si="141"/>
        <v>1</v>
      </c>
      <c r="BP250" s="15">
        <f t="shared" si="142"/>
        <v>0</v>
      </c>
      <c r="BQ250" s="15">
        <f t="shared" si="143"/>
        <v>0</v>
      </c>
      <c r="BR250" s="15">
        <f t="shared" si="144"/>
        <v>0</v>
      </c>
      <c r="BS250" s="15">
        <v>10</v>
      </c>
      <c r="BT250" s="15">
        <v>1</v>
      </c>
      <c r="BU250" s="15">
        <f t="shared" si="145"/>
        <v>0</v>
      </c>
      <c r="BV250" s="15">
        <f t="shared" si="146"/>
        <v>0</v>
      </c>
      <c r="BW250" s="15">
        <f t="shared" si="147"/>
        <v>0</v>
      </c>
      <c r="BX250" s="15">
        <f t="shared" si="148"/>
        <v>0</v>
      </c>
      <c r="BY250" s="15">
        <v>0</v>
      </c>
      <c r="BZ250" s="15" t="s">
        <v>1007</v>
      </c>
      <c r="CA250" s="15" t="s">
        <v>1007</v>
      </c>
      <c r="CB250" s="15" t="s">
        <v>1007</v>
      </c>
      <c r="CC250" s="15" t="s">
        <v>1007</v>
      </c>
      <c r="CD250" s="27">
        <v>3</v>
      </c>
      <c r="CE250" s="27">
        <v>2.3333333333333335</v>
      </c>
      <c r="CF250" s="27">
        <v>2</v>
      </c>
      <c r="CG250" s="27">
        <v>2</v>
      </c>
      <c r="CH250" s="27">
        <v>2</v>
      </c>
      <c r="CI250" s="27">
        <v>2</v>
      </c>
      <c r="CJ250" s="27">
        <f t="shared" si="122"/>
        <v>2.2222222222222223</v>
      </c>
      <c r="CK250" s="164">
        <f t="shared" si="149"/>
        <v>-1</v>
      </c>
      <c r="CL250" s="15">
        <f t="shared" si="150"/>
        <v>-0.33333333333333304</v>
      </c>
      <c r="CM250" s="15">
        <f t="shared" si="151"/>
        <v>0</v>
      </c>
      <c r="CN250" s="15">
        <f t="shared" si="152"/>
        <v>0</v>
      </c>
      <c r="CO250" s="15">
        <f t="shared" si="153"/>
        <v>0</v>
      </c>
      <c r="CP250" s="15">
        <f t="shared" si="154"/>
        <v>0</v>
      </c>
      <c r="CQ250" s="15">
        <f t="shared" si="155"/>
        <v>-0.22222222222222188</v>
      </c>
    </row>
    <row r="251" spans="1:95" x14ac:dyDescent="0.2">
      <c r="A251" s="15">
        <v>515</v>
      </c>
      <c r="B251" s="23">
        <v>0</v>
      </c>
      <c r="C251" s="15">
        <v>3</v>
      </c>
      <c r="D251" s="15">
        <f t="shared" si="123"/>
        <v>0</v>
      </c>
      <c r="E251" s="15">
        <f t="shared" si="157"/>
        <v>1</v>
      </c>
      <c r="F251" s="15">
        <f t="shared" si="158"/>
        <v>0</v>
      </c>
      <c r="G251" s="15">
        <f t="shared" si="159"/>
        <v>0</v>
      </c>
      <c r="H251" s="15">
        <f t="shared" si="160"/>
        <v>0</v>
      </c>
      <c r="I251" s="15">
        <v>0</v>
      </c>
      <c r="J251" s="15">
        <v>50</v>
      </c>
      <c r="K251" s="15">
        <v>1</v>
      </c>
      <c r="L251" s="15">
        <f t="shared" si="124"/>
        <v>0</v>
      </c>
      <c r="M251" s="15">
        <f t="shared" si="125"/>
        <v>1</v>
      </c>
      <c r="N251" s="15">
        <f t="shared" si="126"/>
        <v>0</v>
      </c>
      <c r="O251" s="15">
        <f t="shared" si="127"/>
        <v>0</v>
      </c>
      <c r="P251" s="15">
        <f t="shared" si="128"/>
        <v>0</v>
      </c>
      <c r="Q251" s="15">
        <v>1</v>
      </c>
      <c r="R251" s="15">
        <v>2</v>
      </c>
      <c r="S251" s="15">
        <v>10</v>
      </c>
      <c r="T251" s="15">
        <v>0</v>
      </c>
      <c r="U251" s="15">
        <v>1</v>
      </c>
      <c r="V251" s="15">
        <v>0</v>
      </c>
      <c r="W251" s="15">
        <v>0</v>
      </c>
      <c r="X251" s="15">
        <v>1</v>
      </c>
      <c r="Y251" s="15">
        <v>0</v>
      </c>
      <c r="Z251" s="15">
        <f t="shared" si="156"/>
        <v>0</v>
      </c>
      <c r="AA251" s="15">
        <f t="shared" si="129"/>
        <v>0</v>
      </c>
      <c r="AB251" s="15">
        <f t="shared" si="130"/>
        <v>0</v>
      </c>
      <c r="AC251" s="159">
        <v>1</v>
      </c>
      <c r="AD251" s="159">
        <v>16</v>
      </c>
      <c r="AE251" s="159">
        <v>16</v>
      </c>
      <c r="AF251" s="15">
        <v>2000</v>
      </c>
      <c r="AG251" s="27">
        <v>125</v>
      </c>
      <c r="AH251" s="27">
        <f t="shared" si="131"/>
        <v>0</v>
      </c>
      <c r="AI251" s="27">
        <f t="shared" si="132"/>
        <v>1</v>
      </c>
      <c r="AJ251" s="27">
        <f t="shared" si="133"/>
        <v>0</v>
      </c>
      <c r="AQ251" s="15">
        <f t="shared" si="134"/>
        <v>0</v>
      </c>
      <c r="AR251" s="15">
        <f t="shared" si="135"/>
        <v>0</v>
      </c>
      <c r="AZ251" s="15">
        <f t="shared" si="136"/>
        <v>0</v>
      </c>
      <c r="BA251" s="15">
        <f t="shared" si="137"/>
        <v>0</v>
      </c>
      <c r="BC251" s="15">
        <v>1</v>
      </c>
      <c r="BD251" s="15">
        <v>1</v>
      </c>
      <c r="BE251" s="15">
        <v>1</v>
      </c>
      <c r="BF251" s="15">
        <v>2</v>
      </c>
      <c r="BG251" s="15">
        <v>1.5</v>
      </c>
      <c r="BH251" s="15">
        <v>1.3</v>
      </c>
      <c r="BI251" s="15">
        <v>1</v>
      </c>
      <c r="BJ251" s="15">
        <v>4</v>
      </c>
      <c r="BK251" s="15">
        <f t="shared" si="138"/>
        <v>0</v>
      </c>
      <c r="BL251" s="15">
        <f t="shared" si="139"/>
        <v>0</v>
      </c>
      <c r="BM251" s="15">
        <f t="shared" si="140"/>
        <v>1</v>
      </c>
      <c r="BN251" s="15">
        <v>2</v>
      </c>
      <c r="BO251" s="15">
        <f t="shared" si="141"/>
        <v>1</v>
      </c>
      <c r="BP251" s="15">
        <f t="shared" si="142"/>
        <v>0</v>
      </c>
      <c r="BQ251" s="15">
        <f t="shared" si="143"/>
        <v>0</v>
      </c>
      <c r="BR251" s="15">
        <f t="shared" si="144"/>
        <v>0</v>
      </c>
      <c r="BS251" s="15">
        <v>10</v>
      </c>
      <c r="BT251" s="15">
        <v>1</v>
      </c>
      <c r="BU251" s="15">
        <f t="shared" si="145"/>
        <v>0</v>
      </c>
      <c r="BV251" s="15">
        <f t="shared" si="146"/>
        <v>0</v>
      </c>
      <c r="BW251" s="15">
        <f t="shared" si="147"/>
        <v>0</v>
      </c>
      <c r="BX251" s="15">
        <f t="shared" si="148"/>
        <v>0</v>
      </c>
      <c r="BY251" s="15">
        <v>0</v>
      </c>
      <c r="BZ251" s="15" t="s">
        <v>1007</v>
      </c>
      <c r="CA251" s="15" t="s">
        <v>1007</v>
      </c>
      <c r="CB251" s="15" t="s">
        <v>1007</v>
      </c>
      <c r="CC251" s="15" t="s">
        <v>1007</v>
      </c>
      <c r="CD251" s="27">
        <v>4</v>
      </c>
      <c r="CE251" s="27">
        <v>2.6666666666666665</v>
      </c>
      <c r="CF251" s="27">
        <v>2</v>
      </c>
      <c r="CG251" s="27">
        <v>2</v>
      </c>
      <c r="CH251" s="27">
        <v>2</v>
      </c>
      <c r="CI251" s="27">
        <v>2</v>
      </c>
      <c r="CJ251" s="27">
        <f t="shared" si="122"/>
        <v>2.4444444444444442</v>
      </c>
      <c r="CK251" s="15">
        <f t="shared" si="149"/>
        <v>1</v>
      </c>
      <c r="CL251" s="15">
        <f t="shared" si="150"/>
        <v>0.33333333333333304</v>
      </c>
      <c r="CM251" s="15">
        <f t="shared" si="151"/>
        <v>0</v>
      </c>
      <c r="CN251" s="15">
        <f t="shared" si="152"/>
        <v>0</v>
      </c>
      <c r="CO251" s="15">
        <f t="shared" si="153"/>
        <v>0</v>
      </c>
      <c r="CP251" s="15">
        <f t="shared" si="154"/>
        <v>0</v>
      </c>
      <c r="CQ251" s="15">
        <f t="shared" si="155"/>
        <v>0.22222222222222188</v>
      </c>
    </row>
    <row r="252" spans="1:95" x14ac:dyDescent="0.2">
      <c r="A252" s="15">
        <v>516</v>
      </c>
      <c r="B252" s="23">
        <v>0</v>
      </c>
      <c r="C252" s="15">
        <v>3</v>
      </c>
      <c r="D252" s="15">
        <f t="shared" si="123"/>
        <v>0</v>
      </c>
      <c r="E252" s="15">
        <f t="shared" si="157"/>
        <v>1</v>
      </c>
      <c r="F252" s="15">
        <f t="shared" si="158"/>
        <v>0</v>
      </c>
      <c r="G252" s="15">
        <f t="shared" si="159"/>
        <v>0</v>
      </c>
      <c r="H252" s="15">
        <f t="shared" si="160"/>
        <v>0</v>
      </c>
      <c r="I252" s="15">
        <v>1</v>
      </c>
      <c r="J252" s="15">
        <v>60</v>
      </c>
      <c r="K252" s="15">
        <v>1</v>
      </c>
      <c r="L252" s="15">
        <f t="shared" si="124"/>
        <v>0</v>
      </c>
      <c r="M252" s="15">
        <f t="shared" si="125"/>
        <v>1</v>
      </c>
      <c r="N252" s="15">
        <f t="shared" si="126"/>
        <v>0</v>
      </c>
      <c r="O252" s="15">
        <f t="shared" si="127"/>
        <v>0</v>
      </c>
      <c r="P252" s="15">
        <f t="shared" si="128"/>
        <v>0</v>
      </c>
      <c r="Q252" s="15">
        <v>2</v>
      </c>
      <c r="R252" s="15">
        <v>3</v>
      </c>
      <c r="S252" s="15">
        <v>50</v>
      </c>
      <c r="T252" s="15">
        <v>0</v>
      </c>
      <c r="U252" s="15">
        <v>0</v>
      </c>
      <c r="V252" s="15">
        <v>0</v>
      </c>
      <c r="W252" s="15">
        <v>0</v>
      </c>
      <c r="X252" s="15">
        <v>1</v>
      </c>
      <c r="Y252" s="15">
        <v>1</v>
      </c>
      <c r="Z252" s="15">
        <f t="shared" si="156"/>
        <v>0</v>
      </c>
      <c r="AA252" s="15">
        <f t="shared" si="129"/>
        <v>0</v>
      </c>
      <c r="AB252" s="15">
        <f t="shared" si="130"/>
        <v>0</v>
      </c>
      <c r="AC252" s="15">
        <v>1</v>
      </c>
      <c r="AD252" s="15">
        <v>16</v>
      </c>
      <c r="AE252" s="15">
        <v>18</v>
      </c>
      <c r="AF252" s="15">
        <v>2000</v>
      </c>
      <c r="AG252" s="27">
        <v>125</v>
      </c>
      <c r="AH252" s="27">
        <f t="shared" si="131"/>
        <v>0</v>
      </c>
      <c r="AI252" s="27">
        <f t="shared" si="132"/>
        <v>1</v>
      </c>
      <c r="AJ252" s="27">
        <f t="shared" si="133"/>
        <v>0</v>
      </c>
      <c r="AQ252" s="15">
        <f t="shared" si="134"/>
        <v>0</v>
      </c>
      <c r="AR252" s="15">
        <f t="shared" si="135"/>
        <v>0</v>
      </c>
      <c r="AZ252" s="15">
        <f t="shared" si="136"/>
        <v>0</v>
      </c>
      <c r="BA252" s="15">
        <f t="shared" si="137"/>
        <v>0</v>
      </c>
      <c r="BB252" s="15">
        <f>$AJ252</f>
        <v>0</v>
      </c>
      <c r="BC252" s="15">
        <v>1</v>
      </c>
      <c r="BD252" s="15">
        <v>1</v>
      </c>
      <c r="BE252" s="15">
        <v>1</v>
      </c>
      <c r="BF252" s="15">
        <v>2</v>
      </c>
      <c r="BG252" s="15">
        <v>1.5</v>
      </c>
      <c r="BH252" s="15">
        <v>1.3</v>
      </c>
      <c r="BI252" s="15">
        <v>1</v>
      </c>
      <c r="BJ252" s="15">
        <v>4</v>
      </c>
      <c r="BK252" s="15">
        <f t="shared" si="138"/>
        <v>0</v>
      </c>
      <c r="BL252" s="15">
        <f t="shared" si="139"/>
        <v>0</v>
      </c>
      <c r="BM252" s="15">
        <f t="shared" si="140"/>
        <v>1</v>
      </c>
      <c r="BN252" s="15">
        <v>2</v>
      </c>
      <c r="BO252" s="15">
        <f t="shared" si="141"/>
        <v>1</v>
      </c>
      <c r="BP252" s="15">
        <f t="shared" si="142"/>
        <v>0</v>
      </c>
      <c r="BQ252" s="15">
        <f t="shared" si="143"/>
        <v>0</v>
      </c>
      <c r="BR252" s="15">
        <f t="shared" si="144"/>
        <v>0</v>
      </c>
      <c r="BS252" s="15">
        <v>10</v>
      </c>
      <c r="BT252" s="15">
        <v>1</v>
      </c>
      <c r="BU252" s="15">
        <f t="shared" si="145"/>
        <v>0</v>
      </c>
      <c r="BV252" s="15">
        <f t="shared" si="146"/>
        <v>0</v>
      </c>
      <c r="BW252" s="15">
        <f t="shared" si="147"/>
        <v>0</v>
      </c>
      <c r="BX252" s="15">
        <f t="shared" si="148"/>
        <v>0</v>
      </c>
      <c r="BY252" s="15">
        <v>0</v>
      </c>
      <c r="BZ252" s="15" t="s">
        <v>1007</v>
      </c>
      <c r="CA252" s="15" t="s">
        <v>1007</v>
      </c>
      <c r="CB252" s="15" t="s">
        <v>1007</v>
      </c>
      <c r="CC252" s="15" t="s">
        <v>1007</v>
      </c>
      <c r="CD252" s="27">
        <v>3</v>
      </c>
      <c r="CE252" s="27">
        <v>2.3333333333333335</v>
      </c>
      <c r="CF252" s="27">
        <v>2</v>
      </c>
      <c r="CG252" s="27">
        <v>2</v>
      </c>
      <c r="CH252" s="27">
        <v>2</v>
      </c>
      <c r="CI252" s="27">
        <v>2</v>
      </c>
      <c r="CJ252" s="27">
        <f t="shared" si="122"/>
        <v>2.2222222222222223</v>
      </c>
      <c r="CK252" s="164">
        <f t="shared" si="149"/>
        <v>-1</v>
      </c>
      <c r="CL252" s="15">
        <f t="shared" si="150"/>
        <v>-0.33333333333333304</v>
      </c>
      <c r="CM252" s="15">
        <f t="shared" si="151"/>
        <v>0</v>
      </c>
      <c r="CN252" s="15">
        <f t="shared" si="152"/>
        <v>0</v>
      </c>
      <c r="CO252" s="15">
        <f t="shared" si="153"/>
        <v>0</v>
      </c>
      <c r="CP252" s="15">
        <f t="shared" si="154"/>
        <v>0</v>
      </c>
      <c r="CQ252" s="15">
        <f t="shared" si="155"/>
        <v>-0.22222222222222188</v>
      </c>
    </row>
    <row r="253" spans="1:95" x14ac:dyDescent="0.2">
      <c r="A253" s="15">
        <v>516</v>
      </c>
      <c r="B253" s="23">
        <v>0</v>
      </c>
      <c r="C253" s="15">
        <v>3</v>
      </c>
      <c r="D253" s="15">
        <f t="shared" si="123"/>
        <v>0</v>
      </c>
      <c r="E253" s="15">
        <f t="shared" si="157"/>
        <v>1</v>
      </c>
      <c r="F253" s="15">
        <f t="shared" si="158"/>
        <v>0</v>
      </c>
      <c r="G253" s="15">
        <f t="shared" si="159"/>
        <v>0</v>
      </c>
      <c r="H253" s="15">
        <f t="shared" si="160"/>
        <v>0</v>
      </c>
      <c r="I253" s="15">
        <v>1</v>
      </c>
      <c r="J253" s="15">
        <v>60</v>
      </c>
      <c r="K253" s="15">
        <v>1</v>
      </c>
      <c r="L253" s="15">
        <f t="shared" si="124"/>
        <v>0</v>
      </c>
      <c r="M253" s="15">
        <f t="shared" si="125"/>
        <v>1</v>
      </c>
      <c r="N253" s="15">
        <f t="shared" si="126"/>
        <v>0</v>
      </c>
      <c r="O253" s="15">
        <f t="shared" si="127"/>
        <v>0</v>
      </c>
      <c r="P253" s="15">
        <f t="shared" si="128"/>
        <v>0</v>
      </c>
      <c r="Q253" s="15">
        <v>2</v>
      </c>
      <c r="R253" s="15">
        <v>3</v>
      </c>
      <c r="S253" s="15">
        <v>50</v>
      </c>
      <c r="T253" s="15">
        <v>0</v>
      </c>
      <c r="U253" s="15">
        <v>0</v>
      </c>
      <c r="V253" s="15">
        <v>0</v>
      </c>
      <c r="W253" s="15">
        <v>0</v>
      </c>
      <c r="X253" s="15">
        <v>1</v>
      </c>
      <c r="Y253" s="15">
        <v>0</v>
      </c>
      <c r="Z253" s="15">
        <f t="shared" si="156"/>
        <v>0</v>
      </c>
      <c r="AA253" s="15">
        <f t="shared" si="129"/>
        <v>0</v>
      </c>
      <c r="AB253" s="15">
        <f t="shared" si="130"/>
        <v>0</v>
      </c>
      <c r="AC253" s="159">
        <v>1</v>
      </c>
      <c r="AD253" s="159">
        <v>16</v>
      </c>
      <c r="AE253" s="159">
        <v>16</v>
      </c>
      <c r="AF253" s="15">
        <v>2000</v>
      </c>
      <c r="AG253" s="27">
        <v>125</v>
      </c>
      <c r="AH253" s="27">
        <f t="shared" si="131"/>
        <v>-0.89583333333333337</v>
      </c>
      <c r="AI253" s="27">
        <f t="shared" si="132"/>
        <v>1</v>
      </c>
      <c r="AJ253" s="27">
        <f t="shared" si="133"/>
        <v>-0.89583333333333337</v>
      </c>
      <c r="AQ253" s="15">
        <f t="shared" si="134"/>
        <v>0</v>
      </c>
      <c r="AR253" s="15">
        <f t="shared" si="135"/>
        <v>0</v>
      </c>
      <c r="AZ253" s="15">
        <f t="shared" si="136"/>
        <v>0</v>
      </c>
      <c r="BA253" s="15">
        <f t="shared" si="137"/>
        <v>0</v>
      </c>
      <c r="BC253" s="15">
        <v>1</v>
      </c>
      <c r="BD253" s="15">
        <v>1</v>
      </c>
      <c r="BE253" s="15">
        <v>1</v>
      </c>
      <c r="BF253" s="15">
        <v>2</v>
      </c>
      <c r="BG253" s="15">
        <v>1.5</v>
      </c>
      <c r="BH253" s="15">
        <v>1.3</v>
      </c>
      <c r="BI253" s="15">
        <v>1</v>
      </c>
      <c r="BJ253" s="15">
        <v>4</v>
      </c>
      <c r="BK253" s="15">
        <f t="shared" si="138"/>
        <v>0</v>
      </c>
      <c r="BL253" s="15">
        <f t="shared" si="139"/>
        <v>0</v>
      </c>
      <c r="BM253" s="15">
        <f t="shared" si="140"/>
        <v>1</v>
      </c>
      <c r="BN253" s="15">
        <v>2</v>
      </c>
      <c r="BO253" s="15">
        <f t="shared" si="141"/>
        <v>1</v>
      </c>
      <c r="BP253" s="15">
        <f t="shared" si="142"/>
        <v>0</v>
      </c>
      <c r="BQ253" s="15">
        <f t="shared" si="143"/>
        <v>0</v>
      </c>
      <c r="BR253" s="15">
        <f t="shared" si="144"/>
        <v>0</v>
      </c>
      <c r="BS253" s="15">
        <v>10</v>
      </c>
      <c r="BT253" s="15">
        <v>1</v>
      </c>
      <c r="BU253" s="15">
        <f t="shared" si="145"/>
        <v>0</v>
      </c>
      <c r="BV253" s="15">
        <f t="shared" si="146"/>
        <v>0</v>
      </c>
      <c r="BW253" s="15">
        <f t="shared" si="147"/>
        <v>0</v>
      </c>
      <c r="BX253" s="15">
        <f t="shared" si="148"/>
        <v>0</v>
      </c>
      <c r="BY253" s="15">
        <v>0</v>
      </c>
      <c r="BZ253" s="15" t="s">
        <v>1007</v>
      </c>
      <c r="CA253" s="15" t="s">
        <v>1007</v>
      </c>
      <c r="CB253" s="15" t="s">
        <v>1007</v>
      </c>
      <c r="CC253" s="15" t="s">
        <v>1007</v>
      </c>
      <c r="CD253" s="27">
        <v>4</v>
      </c>
      <c r="CE253" s="27">
        <v>2.6666666666666665</v>
      </c>
      <c r="CF253" s="27">
        <v>2</v>
      </c>
      <c r="CG253" s="27">
        <v>2</v>
      </c>
      <c r="CH253" s="27">
        <v>2</v>
      </c>
      <c r="CI253" s="27">
        <v>2</v>
      </c>
      <c r="CJ253" s="27">
        <f t="shared" si="122"/>
        <v>2.4444444444444442</v>
      </c>
      <c r="CK253" s="15">
        <f t="shared" si="149"/>
        <v>1</v>
      </c>
      <c r="CL253" s="15">
        <f t="shared" si="150"/>
        <v>-0.33333333333333348</v>
      </c>
      <c r="CM253" s="15">
        <f t="shared" si="151"/>
        <v>-1</v>
      </c>
      <c r="CN253" s="15">
        <f t="shared" si="152"/>
        <v>-1</v>
      </c>
      <c r="CO253" s="15">
        <f t="shared" si="153"/>
        <v>-1</v>
      </c>
      <c r="CP253" s="15">
        <f t="shared" si="154"/>
        <v>-1</v>
      </c>
      <c r="CQ253" s="15">
        <f t="shared" si="155"/>
        <v>-0.5555555555555558</v>
      </c>
    </row>
    <row r="254" spans="1:95" x14ac:dyDescent="0.2">
      <c r="A254" s="15">
        <v>517</v>
      </c>
      <c r="B254" s="23">
        <v>0</v>
      </c>
      <c r="C254" s="15">
        <v>3</v>
      </c>
      <c r="D254" s="15">
        <f t="shared" si="123"/>
        <v>0</v>
      </c>
      <c r="E254" s="15">
        <f t="shared" si="157"/>
        <v>1</v>
      </c>
      <c r="F254" s="15">
        <f t="shared" si="158"/>
        <v>0</v>
      </c>
      <c r="G254" s="15">
        <f t="shared" si="159"/>
        <v>0</v>
      </c>
      <c r="H254" s="15">
        <f t="shared" si="160"/>
        <v>0</v>
      </c>
      <c r="I254" s="15">
        <v>1</v>
      </c>
      <c r="J254" s="15">
        <v>60</v>
      </c>
      <c r="K254" s="15">
        <v>4</v>
      </c>
      <c r="L254" s="15">
        <f t="shared" si="124"/>
        <v>0</v>
      </c>
      <c r="M254" s="15">
        <f t="shared" si="125"/>
        <v>0</v>
      </c>
      <c r="N254" s="15">
        <f t="shared" si="126"/>
        <v>0</v>
      </c>
      <c r="O254" s="15">
        <f t="shared" si="127"/>
        <v>0</v>
      </c>
      <c r="P254" s="15">
        <f t="shared" si="128"/>
        <v>1</v>
      </c>
      <c r="Q254" s="15">
        <v>2</v>
      </c>
      <c r="R254" s="15">
        <v>4</v>
      </c>
      <c r="S254" s="15">
        <v>20</v>
      </c>
      <c r="T254" s="15">
        <v>0</v>
      </c>
      <c r="U254" s="15">
        <v>0</v>
      </c>
      <c r="V254" s="15">
        <v>0</v>
      </c>
      <c r="W254" s="15">
        <v>0</v>
      </c>
      <c r="X254" s="15">
        <v>1</v>
      </c>
      <c r="Y254" s="15">
        <v>1</v>
      </c>
      <c r="Z254" s="15">
        <f t="shared" si="156"/>
        <v>0</v>
      </c>
      <c r="AA254" s="15">
        <f t="shared" si="129"/>
        <v>0</v>
      </c>
      <c r="AB254" s="15">
        <f t="shared" si="130"/>
        <v>0</v>
      </c>
      <c r="AC254" s="15">
        <v>1</v>
      </c>
      <c r="AD254" s="15">
        <v>15</v>
      </c>
      <c r="AE254" s="15">
        <v>18</v>
      </c>
      <c r="AF254" s="15">
        <v>18000</v>
      </c>
      <c r="AG254" s="27">
        <v>1200</v>
      </c>
      <c r="AH254" s="27">
        <f t="shared" si="131"/>
        <v>0</v>
      </c>
      <c r="AI254" s="27">
        <f t="shared" si="132"/>
        <v>1</v>
      </c>
      <c r="AJ254" s="27">
        <f t="shared" si="133"/>
        <v>0</v>
      </c>
      <c r="AQ254" s="15">
        <f t="shared" si="134"/>
        <v>0</v>
      </c>
      <c r="AR254" s="15">
        <f t="shared" si="135"/>
        <v>0</v>
      </c>
      <c r="AZ254" s="15">
        <f t="shared" si="136"/>
        <v>0</v>
      </c>
      <c r="BA254" s="15">
        <f t="shared" si="137"/>
        <v>0</v>
      </c>
      <c r="BB254" s="15">
        <f>$AJ254</f>
        <v>0</v>
      </c>
      <c r="BC254" s="15">
        <v>1</v>
      </c>
      <c r="BD254" s="15">
        <v>1</v>
      </c>
      <c r="BE254" s="15">
        <v>1</v>
      </c>
      <c r="BF254" s="15">
        <v>1</v>
      </c>
      <c r="BG254" s="15">
        <v>1</v>
      </c>
      <c r="BH254" s="15">
        <v>1</v>
      </c>
      <c r="BI254" s="15">
        <v>1</v>
      </c>
      <c r="BJ254" s="15">
        <v>5</v>
      </c>
      <c r="BK254" s="15">
        <f t="shared" si="138"/>
        <v>0</v>
      </c>
      <c r="BL254" s="15">
        <f t="shared" si="139"/>
        <v>0</v>
      </c>
      <c r="BM254" s="15">
        <f t="shared" si="140"/>
        <v>0</v>
      </c>
      <c r="BN254" s="15" t="s">
        <v>1007</v>
      </c>
      <c r="BO254" s="15">
        <f t="shared" si="141"/>
        <v>0</v>
      </c>
      <c r="BP254" s="15">
        <f t="shared" si="142"/>
        <v>0</v>
      </c>
      <c r="BQ254" s="15">
        <f t="shared" si="143"/>
        <v>0</v>
      </c>
      <c r="BR254" s="15">
        <f t="shared" si="144"/>
        <v>0</v>
      </c>
      <c r="BU254" s="15">
        <f t="shared" si="145"/>
        <v>0</v>
      </c>
      <c r="BV254" s="15">
        <f t="shared" si="146"/>
        <v>0</v>
      </c>
      <c r="BW254" s="15">
        <f t="shared" si="147"/>
        <v>0</v>
      </c>
      <c r="BX254" s="15">
        <f t="shared" si="148"/>
        <v>0</v>
      </c>
      <c r="BY254" s="15" t="s">
        <v>1007</v>
      </c>
      <c r="BZ254" s="15" t="s">
        <v>1007</v>
      </c>
      <c r="CA254" s="15" t="s">
        <v>1007</v>
      </c>
      <c r="CB254" s="15" t="s">
        <v>1007</v>
      </c>
      <c r="CC254" s="15" t="s">
        <v>1007</v>
      </c>
      <c r="CD254" s="27">
        <v>3</v>
      </c>
      <c r="CE254" s="27">
        <v>3</v>
      </c>
      <c r="CF254" s="27">
        <v>3</v>
      </c>
      <c r="CG254" s="27">
        <v>3</v>
      </c>
      <c r="CH254" s="27">
        <v>3</v>
      </c>
      <c r="CI254" s="27">
        <v>3</v>
      </c>
      <c r="CJ254" s="27">
        <f t="shared" si="122"/>
        <v>3</v>
      </c>
      <c r="CK254" s="15">
        <f t="shared" si="149"/>
        <v>0</v>
      </c>
      <c r="CL254" s="15">
        <f t="shared" si="150"/>
        <v>0</v>
      </c>
      <c r="CM254" s="15">
        <f t="shared" si="151"/>
        <v>0</v>
      </c>
      <c r="CN254" s="15">
        <f t="shared" si="152"/>
        <v>0</v>
      </c>
      <c r="CO254" s="15">
        <f t="shared" si="153"/>
        <v>0</v>
      </c>
      <c r="CP254" s="15">
        <f t="shared" si="154"/>
        <v>0</v>
      </c>
      <c r="CQ254" s="15">
        <f t="shared" si="155"/>
        <v>0</v>
      </c>
    </row>
    <row r="255" spans="1:95" x14ac:dyDescent="0.2">
      <c r="A255" s="15">
        <v>517</v>
      </c>
      <c r="B255" s="23">
        <v>0</v>
      </c>
      <c r="C255" s="15">
        <v>3</v>
      </c>
      <c r="D255" s="15">
        <f t="shared" si="123"/>
        <v>0</v>
      </c>
      <c r="E255" s="15">
        <f t="shared" si="157"/>
        <v>1</v>
      </c>
      <c r="F255" s="15">
        <f t="shared" si="158"/>
        <v>0</v>
      </c>
      <c r="G255" s="15">
        <f t="shared" si="159"/>
        <v>0</v>
      </c>
      <c r="H255" s="15">
        <f t="shared" si="160"/>
        <v>0</v>
      </c>
      <c r="I255" s="15">
        <v>1</v>
      </c>
      <c r="J255" s="15">
        <v>60</v>
      </c>
      <c r="K255" s="15">
        <v>4</v>
      </c>
      <c r="L255" s="15">
        <f t="shared" si="124"/>
        <v>0</v>
      </c>
      <c r="M255" s="15">
        <f t="shared" si="125"/>
        <v>0</v>
      </c>
      <c r="N255" s="15">
        <f t="shared" si="126"/>
        <v>0</v>
      </c>
      <c r="O255" s="15">
        <f t="shared" si="127"/>
        <v>0</v>
      </c>
      <c r="P255" s="15">
        <f t="shared" si="128"/>
        <v>1</v>
      </c>
      <c r="Q255" s="15">
        <v>2</v>
      </c>
      <c r="R255" s="15">
        <v>4</v>
      </c>
      <c r="S255" s="15">
        <v>20</v>
      </c>
      <c r="T255" s="15">
        <v>0</v>
      </c>
      <c r="U255" s="15">
        <v>0</v>
      </c>
      <c r="V255" s="15">
        <v>0</v>
      </c>
      <c r="W255" s="15">
        <v>0</v>
      </c>
      <c r="X255" s="15">
        <v>1</v>
      </c>
      <c r="Y255" s="15">
        <v>0</v>
      </c>
      <c r="Z255" s="15">
        <f t="shared" si="156"/>
        <v>0</v>
      </c>
      <c r="AA255" s="15">
        <f t="shared" si="129"/>
        <v>0</v>
      </c>
      <c r="AB255" s="15">
        <f t="shared" si="130"/>
        <v>0</v>
      </c>
      <c r="AC255" s="159">
        <v>1</v>
      </c>
      <c r="AD255" s="159">
        <v>15</v>
      </c>
      <c r="AE255" s="159">
        <v>17</v>
      </c>
      <c r="AF255" s="15">
        <v>18000</v>
      </c>
      <c r="AG255" s="27">
        <v>1200</v>
      </c>
      <c r="AH255" s="27">
        <f t="shared" si="131"/>
        <v>119</v>
      </c>
      <c r="AI255" s="27">
        <f t="shared" si="132"/>
        <v>1</v>
      </c>
      <c r="AJ255" s="27">
        <f t="shared" si="133"/>
        <v>119</v>
      </c>
      <c r="AQ255" s="15">
        <f t="shared" si="134"/>
        <v>0</v>
      </c>
      <c r="AR255" s="15">
        <f t="shared" si="135"/>
        <v>0</v>
      </c>
      <c r="AZ255" s="15">
        <f t="shared" si="136"/>
        <v>0</v>
      </c>
      <c r="BA255" s="15">
        <f t="shared" si="137"/>
        <v>0</v>
      </c>
      <c r="BC255" s="15">
        <v>1</v>
      </c>
      <c r="BD255" s="15">
        <v>1</v>
      </c>
      <c r="BE255" s="15">
        <v>1</v>
      </c>
      <c r="BF255" s="15">
        <v>1</v>
      </c>
      <c r="BG255" s="15">
        <v>1</v>
      </c>
      <c r="BH255" s="15">
        <v>1</v>
      </c>
      <c r="BI255" s="15">
        <v>1</v>
      </c>
      <c r="BJ255" s="15">
        <v>5</v>
      </c>
      <c r="BK255" s="15">
        <f t="shared" si="138"/>
        <v>0</v>
      </c>
      <c r="BL255" s="15">
        <f t="shared" si="139"/>
        <v>0</v>
      </c>
      <c r="BM255" s="15">
        <f t="shared" si="140"/>
        <v>0</v>
      </c>
      <c r="BN255" s="15" t="s">
        <v>1007</v>
      </c>
      <c r="BO255" s="15">
        <f t="shared" si="141"/>
        <v>0</v>
      </c>
      <c r="BP255" s="15">
        <f t="shared" si="142"/>
        <v>0</v>
      </c>
      <c r="BQ255" s="15">
        <f t="shared" si="143"/>
        <v>0</v>
      </c>
      <c r="BR255" s="15">
        <f t="shared" si="144"/>
        <v>0</v>
      </c>
      <c r="BU255" s="15">
        <f t="shared" si="145"/>
        <v>0</v>
      </c>
      <c r="BV255" s="15">
        <f t="shared" si="146"/>
        <v>0</v>
      </c>
      <c r="BW255" s="15">
        <f t="shared" si="147"/>
        <v>0</v>
      </c>
      <c r="BX255" s="15">
        <f t="shared" si="148"/>
        <v>0</v>
      </c>
      <c r="BY255" s="15" t="s">
        <v>1007</v>
      </c>
      <c r="BZ255" s="15" t="s">
        <v>1007</v>
      </c>
      <c r="CA255" s="15" t="s">
        <v>1007</v>
      </c>
      <c r="CB255" s="15" t="s">
        <v>1007</v>
      </c>
      <c r="CC255" s="15" t="s">
        <v>1007</v>
      </c>
      <c r="CD255" s="27">
        <v>3</v>
      </c>
      <c r="CE255" s="27">
        <v>3</v>
      </c>
      <c r="CF255" s="27">
        <v>3</v>
      </c>
      <c r="CG255" s="27">
        <v>3</v>
      </c>
      <c r="CH255" s="27">
        <v>3</v>
      </c>
      <c r="CI255" s="27">
        <v>3</v>
      </c>
      <c r="CJ255" s="27">
        <f t="shared" si="122"/>
        <v>3</v>
      </c>
      <c r="CK255" s="15">
        <f t="shared" si="149"/>
        <v>1</v>
      </c>
      <c r="CL255" s="15">
        <f t="shared" si="150"/>
        <v>1</v>
      </c>
      <c r="CM255" s="15">
        <f t="shared" si="151"/>
        <v>1</v>
      </c>
      <c r="CN255" s="15">
        <f t="shared" si="152"/>
        <v>1</v>
      </c>
      <c r="CO255" s="15">
        <f t="shared" si="153"/>
        <v>1</v>
      </c>
      <c r="CP255" s="15">
        <f t="shared" si="154"/>
        <v>1</v>
      </c>
      <c r="CQ255" s="15">
        <f t="shared" si="155"/>
        <v>1</v>
      </c>
    </row>
    <row r="256" spans="1:95" x14ac:dyDescent="0.2">
      <c r="A256" s="15">
        <v>518</v>
      </c>
      <c r="B256" s="23">
        <v>0</v>
      </c>
      <c r="C256" s="15">
        <v>3</v>
      </c>
      <c r="D256" s="15">
        <f t="shared" si="123"/>
        <v>0</v>
      </c>
      <c r="E256" s="15">
        <f t="shared" si="157"/>
        <v>1</v>
      </c>
      <c r="F256" s="15">
        <f t="shared" si="158"/>
        <v>0</v>
      </c>
      <c r="G256" s="15">
        <f t="shared" si="159"/>
        <v>0</v>
      </c>
      <c r="H256" s="15">
        <f t="shared" si="160"/>
        <v>0</v>
      </c>
      <c r="I256" s="15">
        <v>0</v>
      </c>
      <c r="J256" s="15">
        <v>56</v>
      </c>
      <c r="K256" s="15">
        <v>4</v>
      </c>
      <c r="L256" s="15">
        <f t="shared" si="124"/>
        <v>0</v>
      </c>
      <c r="M256" s="15">
        <f t="shared" si="125"/>
        <v>0</v>
      </c>
      <c r="N256" s="15">
        <f t="shared" si="126"/>
        <v>0</v>
      </c>
      <c r="O256" s="15">
        <f t="shared" si="127"/>
        <v>0</v>
      </c>
      <c r="P256" s="15">
        <f t="shared" si="128"/>
        <v>1</v>
      </c>
      <c r="Q256" s="15">
        <v>2</v>
      </c>
      <c r="R256" s="15">
        <v>4</v>
      </c>
      <c r="S256" s="15">
        <v>6</v>
      </c>
      <c r="T256" s="15">
        <v>0</v>
      </c>
      <c r="U256" s="15">
        <v>0</v>
      </c>
      <c r="V256" s="15">
        <v>1</v>
      </c>
      <c r="W256" s="15">
        <v>200000</v>
      </c>
      <c r="X256" s="15">
        <v>1</v>
      </c>
      <c r="Y256" s="15">
        <v>1</v>
      </c>
      <c r="Z256" s="15">
        <f t="shared" si="156"/>
        <v>0</v>
      </c>
      <c r="AA256" s="15">
        <f t="shared" si="129"/>
        <v>0</v>
      </c>
      <c r="AB256" s="15">
        <f t="shared" si="130"/>
        <v>1</v>
      </c>
      <c r="AC256" s="15">
        <v>8</v>
      </c>
      <c r="AD256" s="15">
        <v>1</v>
      </c>
      <c r="AE256" s="15">
        <v>20</v>
      </c>
      <c r="AF256" s="15">
        <v>10</v>
      </c>
      <c r="AG256" s="27">
        <v>10</v>
      </c>
      <c r="AH256" s="27">
        <f t="shared" si="131"/>
        <v>0</v>
      </c>
      <c r="AI256" s="27">
        <f t="shared" si="132"/>
        <v>1</v>
      </c>
      <c r="AJ256" s="27">
        <f t="shared" si="133"/>
        <v>0</v>
      </c>
      <c r="AQ256" s="15">
        <f t="shared" si="134"/>
        <v>0</v>
      </c>
      <c r="AR256" s="15">
        <f t="shared" si="135"/>
        <v>0</v>
      </c>
      <c r="AZ256" s="15">
        <f t="shared" si="136"/>
        <v>0</v>
      </c>
      <c r="BA256" s="15">
        <f t="shared" si="137"/>
        <v>0</v>
      </c>
      <c r="BB256" s="15">
        <f>$AJ256</f>
        <v>0</v>
      </c>
      <c r="BC256" s="15">
        <v>1</v>
      </c>
      <c r="BD256" s="15">
        <v>1</v>
      </c>
      <c r="BE256" s="15">
        <v>1</v>
      </c>
      <c r="BF256" s="15">
        <v>1</v>
      </c>
      <c r="BG256" s="15">
        <v>1</v>
      </c>
      <c r="BH256" s="15">
        <v>1</v>
      </c>
      <c r="BI256" s="15">
        <v>1</v>
      </c>
      <c r="BJ256" s="15">
        <v>5</v>
      </c>
      <c r="BK256" s="15">
        <f t="shared" si="138"/>
        <v>0</v>
      </c>
      <c r="BL256" s="15">
        <f t="shared" si="139"/>
        <v>0</v>
      </c>
      <c r="BM256" s="15">
        <f t="shared" si="140"/>
        <v>0</v>
      </c>
      <c r="BN256" s="15" t="s">
        <v>1007</v>
      </c>
      <c r="BO256" s="15">
        <f t="shared" si="141"/>
        <v>0</v>
      </c>
      <c r="BP256" s="15">
        <f t="shared" si="142"/>
        <v>0</v>
      </c>
      <c r="BQ256" s="15">
        <f t="shared" si="143"/>
        <v>0</v>
      </c>
      <c r="BR256" s="15">
        <f t="shared" si="144"/>
        <v>0</v>
      </c>
      <c r="BU256" s="15">
        <f t="shared" si="145"/>
        <v>0</v>
      </c>
      <c r="BV256" s="15">
        <f t="shared" si="146"/>
        <v>0</v>
      </c>
      <c r="BW256" s="15">
        <f t="shared" si="147"/>
        <v>0</v>
      </c>
      <c r="BX256" s="15">
        <f t="shared" si="148"/>
        <v>0</v>
      </c>
      <c r="BY256" s="15" t="s">
        <v>1007</v>
      </c>
      <c r="BZ256" s="15" t="s">
        <v>1007</v>
      </c>
      <c r="CA256" s="15" t="s">
        <v>1007</v>
      </c>
      <c r="CB256" s="15" t="s">
        <v>1007</v>
      </c>
      <c r="CC256" s="15" t="s">
        <v>1007</v>
      </c>
      <c r="CD256" s="27">
        <v>2</v>
      </c>
      <c r="CE256" s="27">
        <v>2</v>
      </c>
      <c r="CF256" s="27">
        <v>2</v>
      </c>
      <c r="CG256" s="27">
        <v>2</v>
      </c>
      <c r="CH256" s="27">
        <v>2</v>
      </c>
      <c r="CI256" s="27">
        <v>2</v>
      </c>
      <c r="CJ256" s="27">
        <f t="shared" si="122"/>
        <v>2</v>
      </c>
      <c r="CK256" s="164">
        <f t="shared" si="149"/>
        <v>-0.60000000000000009</v>
      </c>
      <c r="CL256" s="15">
        <f t="shared" si="150"/>
        <v>-0.66666666666666652</v>
      </c>
      <c r="CM256" s="15">
        <f t="shared" si="151"/>
        <v>-0.75</v>
      </c>
      <c r="CN256" s="15">
        <f t="shared" si="152"/>
        <v>0</v>
      </c>
      <c r="CO256" s="15">
        <f t="shared" si="153"/>
        <v>0</v>
      </c>
      <c r="CP256" s="15">
        <f t="shared" si="154"/>
        <v>0</v>
      </c>
      <c r="CQ256" s="15">
        <f t="shared" si="155"/>
        <v>-0.33611111111111081</v>
      </c>
    </row>
    <row r="257" spans="1:95" x14ac:dyDescent="0.2">
      <c r="A257" s="15">
        <v>518</v>
      </c>
      <c r="B257" s="23">
        <v>0</v>
      </c>
      <c r="C257" s="15">
        <v>3</v>
      </c>
      <c r="D257" s="15">
        <f t="shared" si="123"/>
        <v>0</v>
      </c>
      <c r="E257" s="15">
        <f t="shared" si="157"/>
        <v>1</v>
      </c>
      <c r="F257" s="15">
        <f t="shared" si="158"/>
        <v>0</v>
      </c>
      <c r="G257" s="15">
        <f t="shared" si="159"/>
        <v>0</v>
      </c>
      <c r="H257" s="15">
        <f t="shared" si="160"/>
        <v>0</v>
      </c>
      <c r="I257" s="15">
        <v>0</v>
      </c>
      <c r="J257" s="15">
        <v>56</v>
      </c>
      <c r="K257" s="15">
        <v>4</v>
      </c>
      <c r="L257" s="15">
        <f t="shared" si="124"/>
        <v>0</v>
      </c>
      <c r="M257" s="15">
        <f t="shared" si="125"/>
        <v>0</v>
      </c>
      <c r="N257" s="15">
        <f t="shared" si="126"/>
        <v>0</v>
      </c>
      <c r="O257" s="15">
        <f t="shared" si="127"/>
        <v>0</v>
      </c>
      <c r="P257" s="15">
        <f t="shared" si="128"/>
        <v>1</v>
      </c>
      <c r="Q257" s="15">
        <v>2</v>
      </c>
      <c r="R257" s="15">
        <v>4</v>
      </c>
      <c r="S257" s="15">
        <v>6</v>
      </c>
      <c r="T257" s="15">
        <v>0</v>
      </c>
      <c r="U257" s="15">
        <v>0</v>
      </c>
      <c r="V257" s="15">
        <v>1</v>
      </c>
      <c r="W257" s="15">
        <v>200000</v>
      </c>
      <c r="X257" s="15">
        <v>1</v>
      </c>
      <c r="Y257" s="15">
        <v>0</v>
      </c>
      <c r="Z257" s="15">
        <f t="shared" si="156"/>
        <v>0</v>
      </c>
      <c r="AA257" s="15">
        <f t="shared" si="129"/>
        <v>0</v>
      </c>
      <c r="AB257" s="15">
        <f t="shared" si="130"/>
        <v>1</v>
      </c>
      <c r="AC257" s="159">
        <v>8</v>
      </c>
      <c r="AD257" s="159">
        <v>1</v>
      </c>
      <c r="AE257" s="159">
        <v>20</v>
      </c>
      <c r="AF257" s="15">
        <v>10</v>
      </c>
      <c r="AG257" s="27">
        <v>10</v>
      </c>
      <c r="AH257" s="27">
        <f t="shared" si="131"/>
        <v>-0.93333333333333335</v>
      </c>
      <c r="AI257" s="27">
        <f t="shared" si="132"/>
        <v>1</v>
      </c>
      <c r="AJ257" s="27">
        <f t="shared" si="133"/>
        <v>-0.93333333333333335</v>
      </c>
      <c r="AQ257" s="15">
        <f t="shared" si="134"/>
        <v>0</v>
      </c>
      <c r="AR257" s="15">
        <f t="shared" si="135"/>
        <v>0</v>
      </c>
      <c r="AZ257" s="15">
        <f t="shared" si="136"/>
        <v>0</v>
      </c>
      <c r="BA257" s="15">
        <f t="shared" si="137"/>
        <v>0</v>
      </c>
      <c r="BC257" s="15">
        <v>1</v>
      </c>
      <c r="BD257" s="15">
        <v>1</v>
      </c>
      <c r="BE257" s="15">
        <v>1</v>
      </c>
      <c r="BF257" s="15">
        <v>1</v>
      </c>
      <c r="BG257" s="15">
        <v>1</v>
      </c>
      <c r="BH257" s="15">
        <v>1</v>
      </c>
      <c r="BI257" s="15">
        <v>1</v>
      </c>
      <c r="BJ257" s="15">
        <v>5</v>
      </c>
      <c r="BK257" s="15">
        <f t="shared" si="138"/>
        <v>0</v>
      </c>
      <c r="BL257" s="15">
        <f t="shared" si="139"/>
        <v>0</v>
      </c>
      <c r="BM257" s="15">
        <f t="shared" si="140"/>
        <v>0</v>
      </c>
      <c r="BN257" s="15" t="s">
        <v>1007</v>
      </c>
      <c r="BO257" s="15">
        <f t="shared" si="141"/>
        <v>0</v>
      </c>
      <c r="BP257" s="15">
        <f t="shared" si="142"/>
        <v>0</v>
      </c>
      <c r="BQ257" s="15">
        <f t="shared" si="143"/>
        <v>0</v>
      </c>
      <c r="BR257" s="15">
        <f t="shared" si="144"/>
        <v>0</v>
      </c>
      <c r="BU257" s="15">
        <f t="shared" si="145"/>
        <v>0</v>
      </c>
      <c r="BV257" s="15">
        <f t="shared" si="146"/>
        <v>0</v>
      </c>
      <c r="BW257" s="15">
        <f t="shared" si="147"/>
        <v>0</v>
      </c>
      <c r="BX257" s="15">
        <f t="shared" si="148"/>
        <v>0</v>
      </c>
      <c r="BY257" s="15" t="s">
        <v>1007</v>
      </c>
      <c r="BZ257" s="15" t="s">
        <v>1007</v>
      </c>
      <c r="CA257" s="15" t="s">
        <v>1007</v>
      </c>
      <c r="CB257" s="15" t="s">
        <v>1007</v>
      </c>
      <c r="CC257" s="15" t="s">
        <v>1007</v>
      </c>
      <c r="CD257" s="27">
        <v>2.6</v>
      </c>
      <c r="CE257" s="27">
        <v>2.6666666666666665</v>
      </c>
      <c r="CF257" s="27">
        <v>2.75</v>
      </c>
      <c r="CG257" s="27">
        <v>2</v>
      </c>
      <c r="CH257" s="27">
        <v>2</v>
      </c>
      <c r="CI257" s="27">
        <v>2</v>
      </c>
      <c r="CJ257" s="27">
        <f t="shared" si="122"/>
        <v>2.3361111111111108</v>
      </c>
      <c r="CK257" s="15">
        <f t="shared" si="149"/>
        <v>-0.39999999999999991</v>
      </c>
      <c r="CL257" s="15">
        <f t="shared" si="150"/>
        <v>-0.33333333333333348</v>
      </c>
      <c r="CM257" s="15">
        <f t="shared" si="151"/>
        <v>-0.25</v>
      </c>
      <c r="CN257" s="15">
        <f t="shared" si="152"/>
        <v>-1</v>
      </c>
      <c r="CO257" s="15">
        <f t="shared" si="153"/>
        <v>-1</v>
      </c>
      <c r="CP257" s="15">
        <f t="shared" si="154"/>
        <v>-1</v>
      </c>
      <c r="CQ257" s="15">
        <f t="shared" si="155"/>
        <v>-0.66388888888888919</v>
      </c>
    </row>
    <row r="258" spans="1:95" x14ac:dyDescent="0.2">
      <c r="A258" s="15">
        <v>519</v>
      </c>
      <c r="B258" s="23">
        <v>0</v>
      </c>
      <c r="C258" s="15">
        <v>3</v>
      </c>
      <c r="D258" s="15">
        <f t="shared" si="123"/>
        <v>0</v>
      </c>
      <c r="E258" s="15">
        <f t="shared" si="157"/>
        <v>1</v>
      </c>
      <c r="F258" s="15">
        <f t="shared" si="158"/>
        <v>0</v>
      </c>
      <c r="G258" s="15">
        <f t="shared" si="159"/>
        <v>0</v>
      </c>
      <c r="H258" s="15">
        <f t="shared" si="160"/>
        <v>0</v>
      </c>
      <c r="I258" s="15">
        <v>1</v>
      </c>
      <c r="J258" s="15">
        <v>60</v>
      </c>
      <c r="K258" s="15">
        <v>4</v>
      </c>
      <c r="L258" s="15">
        <f t="shared" si="124"/>
        <v>0</v>
      </c>
      <c r="M258" s="15">
        <f t="shared" si="125"/>
        <v>0</v>
      </c>
      <c r="N258" s="15">
        <f t="shared" si="126"/>
        <v>0</v>
      </c>
      <c r="O258" s="15">
        <f t="shared" si="127"/>
        <v>0</v>
      </c>
      <c r="P258" s="15">
        <f t="shared" si="128"/>
        <v>1</v>
      </c>
      <c r="Q258" s="15">
        <v>2</v>
      </c>
      <c r="R258" s="15">
        <v>3</v>
      </c>
      <c r="S258" s="15">
        <v>40</v>
      </c>
      <c r="T258" s="15">
        <v>0</v>
      </c>
      <c r="U258" s="15">
        <v>0</v>
      </c>
      <c r="V258" s="15">
        <v>0</v>
      </c>
      <c r="W258" s="15">
        <v>0</v>
      </c>
      <c r="X258" s="15">
        <v>1</v>
      </c>
      <c r="Y258" s="15">
        <v>1</v>
      </c>
      <c r="Z258" s="15">
        <f t="shared" si="156"/>
        <v>0</v>
      </c>
      <c r="AA258" s="15">
        <f t="shared" si="129"/>
        <v>0</v>
      </c>
      <c r="AB258" s="15">
        <f t="shared" si="130"/>
        <v>0</v>
      </c>
      <c r="AC258" s="15">
        <v>1</v>
      </c>
      <c r="AD258" s="15">
        <v>20</v>
      </c>
      <c r="AE258" s="15">
        <v>21</v>
      </c>
      <c r="AF258" s="15">
        <v>3000</v>
      </c>
      <c r="AG258" s="27">
        <v>150</v>
      </c>
      <c r="AH258" s="27">
        <f t="shared" si="131"/>
        <v>0</v>
      </c>
      <c r="AI258" s="27">
        <f t="shared" si="132"/>
        <v>1</v>
      </c>
      <c r="AJ258" s="27">
        <f t="shared" si="133"/>
        <v>0</v>
      </c>
      <c r="AQ258" s="15">
        <f t="shared" si="134"/>
        <v>0</v>
      </c>
      <c r="AR258" s="15">
        <f t="shared" si="135"/>
        <v>0</v>
      </c>
      <c r="AZ258" s="15">
        <f t="shared" si="136"/>
        <v>0</v>
      </c>
      <c r="BA258" s="15">
        <f t="shared" si="137"/>
        <v>0</v>
      </c>
      <c r="BB258" s="15">
        <f>$AJ258</f>
        <v>0</v>
      </c>
      <c r="BC258" s="15">
        <v>1</v>
      </c>
      <c r="BD258" s="15">
        <v>1</v>
      </c>
      <c r="BE258" s="15">
        <v>1</v>
      </c>
      <c r="BF258" s="15">
        <v>1</v>
      </c>
      <c r="BG258" s="15">
        <v>1</v>
      </c>
      <c r="BH258" s="15">
        <v>1</v>
      </c>
      <c r="BI258" s="15">
        <v>1</v>
      </c>
      <c r="BJ258" s="15">
        <v>4</v>
      </c>
      <c r="BK258" s="15">
        <f t="shared" si="138"/>
        <v>0</v>
      </c>
      <c r="BL258" s="15">
        <f t="shared" si="139"/>
        <v>0</v>
      </c>
      <c r="BM258" s="15">
        <f t="shared" si="140"/>
        <v>1</v>
      </c>
      <c r="BN258" s="15">
        <v>1</v>
      </c>
      <c r="BO258" s="15">
        <f t="shared" si="141"/>
        <v>0</v>
      </c>
      <c r="BP258" s="15">
        <f t="shared" si="142"/>
        <v>0</v>
      </c>
      <c r="BQ258" s="15">
        <f t="shared" si="143"/>
        <v>0</v>
      </c>
      <c r="BR258" s="15">
        <f t="shared" si="144"/>
        <v>0</v>
      </c>
      <c r="BS258" s="15">
        <v>8</v>
      </c>
      <c r="BT258" s="15">
        <v>1</v>
      </c>
      <c r="BU258" s="15">
        <f t="shared" si="145"/>
        <v>0</v>
      </c>
      <c r="BV258" s="15">
        <f t="shared" si="146"/>
        <v>0</v>
      </c>
      <c r="BW258" s="15">
        <f t="shared" si="147"/>
        <v>0</v>
      </c>
      <c r="BX258" s="15">
        <f t="shared" si="148"/>
        <v>0</v>
      </c>
      <c r="BY258" s="15">
        <v>0</v>
      </c>
      <c r="BZ258" s="15" t="s">
        <v>1007</v>
      </c>
      <c r="CA258" s="15" t="s">
        <v>1007</v>
      </c>
      <c r="CB258" s="15" t="s">
        <v>1007</v>
      </c>
      <c r="CC258" s="15" t="s">
        <v>1007</v>
      </c>
      <c r="CD258" s="27">
        <v>3</v>
      </c>
      <c r="CE258" s="27">
        <v>3</v>
      </c>
      <c r="CF258" s="27">
        <v>3</v>
      </c>
      <c r="CG258" s="27">
        <v>3</v>
      </c>
      <c r="CH258" s="27">
        <v>3</v>
      </c>
      <c r="CI258" s="27">
        <v>3</v>
      </c>
      <c r="CJ258" s="27">
        <f t="shared" ref="CJ258:CJ321" si="161">AVERAGE($CD258:$CI258)</f>
        <v>3</v>
      </c>
      <c r="CK258" s="15">
        <f t="shared" si="149"/>
        <v>0</v>
      </c>
      <c r="CL258" s="15">
        <f t="shared" si="150"/>
        <v>0</v>
      </c>
      <c r="CM258" s="15">
        <f t="shared" si="151"/>
        <v>0</v>
      </c>
      <c r="CN258" s="15">
        <f t="shared" si="152"/>
        <v>0</v>
      </c>
      <c r="CO258" s="15">
        <f t="shared" si="153"/>
        <v>0</v>
      </c>
      <c r="CP258" s="15">
        <f t="shared" si="154"/>
        <v>0</v>
      </c>
      <c r="CQ258" s="15">
        <f t="shared" si="155"/>
        <v>0</v>
      </c>
    </row>
    <row r="259" spans="1:95" x14ac:dyDescent="0.2">
      <c r="A259" s="15">
        <v>519</v>
      </c>
      <c r="B259" s="23">
        <v>0</v>
      </c>
      <c r="C259" s="15">
        <v>3</v>
      </c>
      <c r="D259" s="15">
        <f t="shared" ref="D259:D322" si="162">IF($C259=2,1,0)</f>
        <v>0</v>
      </c>
      <c r="E259" s="15">
        <f t="shared" si="157"/>
        <v>1</v>
      </c>
      <c r="F259" s="15">
        <f t="shared" si="158"/>
        <v>0</v>
      </c>
      <c r="G259" s="15">
        <f t="shared" si="159"/>
        <v>0</v>
      </c>
      <c r="H259" s="15">
        <f t="shared" si="160"/>
        <v>0</v>
      </c>
      <c r="I259" s="15">
        <v>1</v>
      </c>
      <c r="J259" s="15">
        <v>60</v>
      </c>
      <c r="K259" s="15">
        <v>4</v>
      </c>
      <c r="L259" s="15">
        <f t="shared" ref="L259:L322" si="163">IF($K259=0,1,0)</f>
        <v>0</v>
      </c>
      <c r="M259" s="15">
        <f t="shared" ref="M259:M322" si="164">IF($K259=1,1,0)</f>
        <v>0</v>
      </c>
      <c r="N259" s="15">
        <f t="shared" ref="N259:N322" si="165">IF($K259=2,1,0)</f>
        <v>0</v>
      </c>
      <c r="O259" s="15">
        <f t="shared" ref="O259:O322" si="166">IF($K259=3,1,0)</f>
        <v>0</v>
      </c>
      <c r="P259" s="15">
        <f t="shared" ref="P259:P322" si="167">IF($K259=4,1,0)</f>
        <v>1</v>
      </c>
      <c r="Q259" s="15">
        <v>2</v>
      </c>
      <c r="R259" s="15">
        <v>3</v>
      </c>
      <c r="S259" s="15">
        <v>40</v>
      </c>
      <c r="T259" s="15">
        <v>0</v>
      </c>
      <c r="U259" s="15">
        <v>0</v>
      </c>
      <c r="V259" s="15">
        <v>0</v>
      </c>
      <c r="W259" s="15">
        <v>0</v>
      </c>
      <c r="X259" s="15">
        <v>1</v>
      </c>
      <c r="Y259" s="15">
        <v>0</v>
      </c>
      <c r="Z259" s="15">
        <f t="shared" si="156"/>
        <v>0</v>
      </c>
      <c r="AA259" s="15">
        <f t="shared" ref="AA259:AA322" si="168">IF(OR($AC259=2,$AC259=6,$AC259=10),1,0)</f>
        <v>0</v>
      </c>
      <c r="AB259" s="15">
        <f t="shared" ref="AB259:AB322" si="169">IF(OR($AC259=7,$AC259=8,$AC259=9),1,0)</f>
        <v>0</v>
      </c>
      <c r="AC259" s="159">
        <v>1</v>
      </c>
      <c r="AD259" s="159">
        <v>20</v>
      </c>
      <c r="AE259" s="159">
        <v>18.600000000000001</v>
      </c>
      <c r="AF259" s="15">
        <v>3000</v>
      </c>
      <c r="AG259" s="27">
        <v>150</v>
      </c>
      <c r="AH259" s="27">
        <f t="shared" ref="AH259:AH322" si="170">($AG259-$AG260)/$AG260</f>
        <v>-0.875</v>
      </c>
      <c r="AI259" s="27">
        <f t="shared" ref="AI259:AI322" si="171">$AD259/($AD259+$AL259+$AU259)</f>
        <v>1</v>
      </c>
      <c r="AJ259" s="27">
        <f t="shared" ref="AJ259:AJ322" si="172">$AI259*$AH259</f>
        <v>-0.875</v>
      </c>
      <c r="AQ259" s="15">
        <f t="shared" ref="AQ259:AQ322" si="173">$AL259/($AD259+$AL259+$AU259)</f>
        <v>0</v>
      </c>
      <c r="AR259" s="15">
        <f t="shared" ref="AR259:AR322" si="174">$AQ259*$AP259</f>
        <v>0</v>
      </c>
      <c r="AZ259" s="15">
        <f t="shared" ref="AZ259:AZ322" si="175">($AU259/($AD259+$AL259+$AU259))</f>
        <v>0</v>
      </c>
      <c r="BA259" s="15">
        <f t="shared" ref="BA259:BA322" si="176">$AY259*$AZ259</f>
        <v>0</v>
      </c>
      <c r="BC259" s="15">
        <v>1</v>
      </c>
      <c r="BD259" s="15">
        <v>1</v>
      </c>
      <c r="BE259" s="15">
        <v>1</v>
      </c>
      <c r="BF259" s="15">
        <v>1</v>
      </c>
      <c r="BG259" s="15">
        <v>1</v>
      </c>
      <c r="BH259" s="15">
        <v>1</v>
      </c>
      <c r="BI259" s="15">
        <v>1</v>
      </c>
      <c r="BJ259" s="15">
        <v>4</v>
      </c>
      <c r="BK259" s="15">
        <f t="shared" ref="BK259:BK322" si="177">IF($BJ259=2,1,0)</f>
        <v>0</v>
      </c>
      <c r="BL259" s="15">
        <f t="shared" ref="BL259:BL322" si="178">IF($BJ259=3,1,0)</f>
        <v>0</v>
      </c>
      <c r="BM259" s="15">
        <f t="shared" ref="BM259:BM322" si="179">IF($BJ259=4,1,0)</f>
        <v>1</v>
      </c>
      <c r="BN259" s="15">
        <v>1</v>
      </c>
      <c r="BO259" s="15">
        <f t="shared" ref="BO259:BO322" si="180">IF($BN259=2,1,0)</f>
        <v>0</v>
      </c>
      <c r="BP259" s="15">
        <f t="shared" ref="BP259:BP322" si="181">IF($BN259=3,1,0)</f>
        <v>0</v>
      </c>
      <c r="BQ259" s="15">
        <f t="shared" ref="BQ259:BQ322" si="182">IF($BN259=4,1,0)</f>
        <v>0</v>
      </c>
      <c r="BR259" s="15">
        <f t="shared" ref="BR259:BR322" si="183">IF($BN259=5,1,0)</f>
        <v>0</v>
      </c>
      <c r="BS259" s="15">
        <v>8</v>
      </c>
      <c r="BT259" s="15">
        <v>1</v>
      </c>
      <c r="BU259" s="15">
        <f t="shared" ref="BU259:BU322" si="184">IF($BT259=2,1,0)</f>
        <v>0</v>
      </c>
      <c r="BV259" s="15">
        <f t="shared" ref="BV259:BV322" si="185">IF($BT259=3,1,0)</f>
        <v>0</v>
      </c>
      <c r="BW259" s="15">
        <f t="shared" ref="BW259:BW322" si="186">IF($BT259=4,1,0)</f>
        <v>0</v>
      </c>
      <c r="BX259" s="15">
        <f t="shared" ref="BX259:BX322" si="187">IF($BT259=5,1,0)</f>
        <v>0</v>
      </c>
      <c r="BY259" s="15">
        <v>0</v>
      </c>
      <c r="BZ259" s="15" t="s">
        <v>1007</v>
      </c>
      <c r="CA259" s="15" t="s">
        <v>1007</v>
      </c>
      <c r="CB259" s="15" t="s">
        <v>1007</v>
      </c>
      <c r="CC259" s="15" t="s">
        <v>1007</v>
      </c>
      <c r="CD259" s="27">
        <v>3</v>
      </c>
      <c r="CE259" s="27">
        <v>3</v>
      </c>
      <c r="CF259" s="27">
        <v>3</v>
      </c>
      <c r="CG259" s="27">
        <v>3</v>
      </c>
      <c r="CH259" s="27">
        <v>3</v>
      </c>
      <c r="CI259" s="27">
        <v>3</v>
      </c>
      <c r="CJ259" s="27">
        <f t="shared" si="161"/>
        <v>3</v>
      </c>
      <c r="CK259" s="15">
        <f t="shared" ref="CK259:CK322" si="188">$CD259-$CD260</f>
        <v>0</v>
      </c>
      <c r="CL259" s="15">
        <f t="shared" ref="CL259:CL322" si="189">$CE259-$CE260</f>
        <v>0</v>
      </c>
      <c r="CM259" s="15">
        <f t="shared" ref="CM259:CM322" si="190">$CF259-$CF260</f>
        <v>0</v>
      </c>
      <c r="CN259" s="15">
        <f t="shared" ref="CN259:CN322" si="191">$CG259-$CG260</f>
        <v>0</v>
      </c>
      <c r="CO259" s="15">
        <f t="shared" ref="CO259:CO322" si="192">$CH259-$CH260</f>
        <v>0</v>
      </c>
      <c r="CP259" s="15">
        <f t="shared" ref="CP259:CP322" si="193">$CI259-$CI260</f>
        <v>0</v>
      </c>
      <c r="CQ259" s="15">
        <f t="shared" ref="CQ259:CQ322" si="194">$CJ259-$CJ260</f>
        <v>0</v>
      </c>
    </row>
    <row r="260" spans="1:95" x14ac:dyDescent="0.2">
      <c r="A260" s="15">
        <v>520</v>
      </c>
      <c r="B260" s="23">
        <v>0</v>
      </c>
      <c r="C260" s="15">
        <v>3</v>
      </c>
      <c r="D260" s="15">
        <f t="shared" si="162"/>
        <v>0</v>
      </c>
      <c r="E260" s="15">
        <f t="shared" si="157"/>
        <v>1</v>
      </c>
      <c r="F260" s="15">
        <f t="shared" si="158"/>
        <v>0</v>
      </c>
      <c r="G260" s="15">
        <f t="shared" si="159"/>
        <v>0</v>
      </c>
      <c r="H260" s="15">
        <f t="shared" si="160"/>
        <v>0</v>
      </c>
      <c r="I260" s="15">
        <v>0</v>
      </c>
      <c r="J260" s="15">
        <v>60</v>
      </c>
      <c r="K260" s="15">
        <v>4</v>
      </c>
      <c r="L260" s="15">
        <f t="shared" si="163"/>
        <v>0</v>
      </c>
      <c r="M260" s="15">
        <f t="shared" si="164"/>
        <v>0</v>
      </c>
      <c r="N260" s="15">
        <f t="shared" si="165"/>
        <v>0</v>
      </c>
      <c r="O260" s="15">
        <f t="shared" si="166"/>
        <v>0</v>
      </c>
      <c r="P260" s="15">
        <f t="shared" si="167"/>
        <v>1</v>
      </c>
      <c r="Q260" s="15">
        <v>2</v>
      </c>
      <c r="R260" s="15">
        <v>4</v>
      </c>
      <c r="S260" s="15">
        <v>20</v>
      </c>
      <c r="T260" s="15">
        <v>0</v>
      </c>
      <c r="U260" s="15">
        <v>0</v>
      </c>
      <c r="V260" s="15">
        <v>0</v>
      </c>
      <c r="W260" s="15">
        <v>0</v>
      </c>
      <c r="X260" s="15">
        <v>1</v>
      </c>
      <c r="Y260" s="15">
        <v>1</v>
      </c>
      <c r="Z260" s="15">
        <f t="shared" ref="Z260:Z323" si="195">IF(OR($AC260=3,$AC260=4,$AC260=5),1,0)</f>
        <v>0</v>
      </c>
      <c r="AA260" s="15">
        <f t="shared" si="168"/>
        <v>0</v>
      </c>
      <c r="AB260" s="15">
        <f t="shared" si="169"/>
        <v>0</v>
      </c>
      <c r="AC260" s="15">
        <v>1</v>
      </c>
      <c r="AD260" s="15">
        <v>15</v>
      </c>
      <c r="AE260" s="15">
        <v>21.5</v>
      </c>
      <c r="AF260" s="15">
        <v>18000</v>
      </c>
      <c r="AG260" s="27">
        <v>1200</v>
      </c>
      <c r="AH260" s="27">
        <f t="shared" si="170"/>
        <v>0</v>
      </c>
      <c r="AI260" s="27">
        <f t="shared" si="171"/>
        <v>1</v>
      </c>
      <c r="AJ260" s="27">
        <f t="shared" si="172"/>
        <v>0</v>
      </c>
      <c r="AQ260" s="15">
        <f t="shared" si="173"/>
        <v>0</v>
      </c>
      <c r="AR260" s="15">
        <f t="shared" si="174"/>
        <v>0</v>
      </c>
      <c r="AZ260" s="15">
        <f t="shared" si="175"/>
        <v>0</v>
      </c>
      <c r="BA260" s="15">
        <f t="shared" si="176"/>
        <v>0</v>
      </c>
      <c r="BB260" s="15">
        <f>$AJ260</f>
        <v>0</v>
      </c>
      <c r="BC260" s="15">
        <v>1</v>
      </c>
      <c r="BD260" s="15">
        <v>1</v>
      </c>
      <c r="BE260" s="15">
        <v>1</v>
      </c>
      <c r="BF260" s="15">
        <v>1</v>
      </c>
      <c r="BG260" s="15">
        <v>1</v>
      </c>
      <c r="BH260" s="15">
        <v>1</v>
      </c>
      <c r="BI260" s="15">
        <v>1</v>
      </c>
      <c r="BJ260" s="15">
        <v>5</v>
      </c>
      <c r="BK260" s="15">
        <f t="shared" si="177"/>
        <v>0</v>
      </c>
      <c r="BL260" s="15">
        <f t="shared" si="178"/>
        <v>0</v>
      </c>
      <c r="BM260" s="15">
        <f t="shared" si="179"/>
        <v>0</v>
      </c>
      <c r="BN260" s="15" t="s">
        <v>1007</v>
      </c>
      <c r="BO260" s="15">
        <f t="shared" si="180"/>
        <v>0</v>
      </c>
      <c r="BP260" s="15">
        <f t="shared" si="181"/>
        <v>0</v>
      </c>
      <c r="BQ260" s="15">
        <f t="shared" si="182"/>
        <v>0</v>
      </c>
      <c r="BR260" s="15">
        <f t="shared" si="183"/>
        <v>0</v>
      </c>
      <c r="BU260" s="15">
        <f t="shared" si="184"/>
        <v>0</v>
      </c>
      <c r="BV260" s="15">
        <f t="shared" si="185"/>
        <v>0</v>
      </c>
      <c r="BW260" s="15">
        <f t="shared" si="186"/>
        <v>0</v>
      </c>
      <c r="BX260" s="15">
        <f t="shared" si="187"/>
        <v>0</v>
      </c>
      <c r="BY260" s="15" t="s">
        <v>1007</v>
      </c>
      <c r="BZ260" s="15" t="s">
        <v>1007</v>
      </c>
      <c r="CA260" s="15" t="s">
        <v>1007</v>
      </c>
      <c r="CB260" s="15" t="s">
        <v>1007</v>
      </c>
      <c r="CC260" s="15" t="s">
        <v>1007</v>
      </c>
      <c r="CD260" s="27">
        <v>3</v>
      </c>
      <c r="CE260" s="27">
        <v>3</v>
      </c>
      <c r="CF260" s="27">
        <v>3</v>
      </c>
      <c r="CG260" s="27">
        <v>3</v>
      </c>
      <c r="CH260" s="27">
        <v>3</v>
      </c>
      <c r="CI260" s="27">
        <v>3</v>
      </c>
      <c r="CJ260" s="27">
        <f t="shared" si="161"/>
        <v>3</v>
      </c>
      <c r="CK260" s="15">
        <f t="shared" si="188"/>
        <v>0</v>
      </c>
      <c r="CL260" s="15">
        <f t="shared" si="189"/>
        <v>0</v>
      </c>
      <c r="CM260" s="15">
        <f t="shared" si="190"/>
        <v>0</v>
      </c>
      <c r="CN260" s="15">
        <f t="shared" si="191"/>
        <v>0</v>
      </c>
      <c r="CO260" s="15">
        <f t="shared" si="192"/>
        <v>0</v>
      </c>
      <c r="CP260" s="15">
        <f t="shared" si="193"/>
        <v>0</v>
      </c>
      <c r="CQ260" s="15">
        <f t="shared" si="194"/>
        <v>0</v>
      </c>
    </row>
    <row r="261" spans="1:95" x14ac:dyDescent="0.2">
      <c r="A261" s="15">
        <v>520</v>
      </c>
      <c r="B261" s="23">
        <v>0</v>
      </c>
      <c r="C261" s="15">
        <v>3</v>
      </c>
      <c r="D261" s="15">
        <f t="shared" si="162"/>
        <v>0</v>
      </c>
      <c r="E261" s="15">
        <f t="shared" si="157"/>
        <v>1</v>
      </c>
      <c r="F261" s="15">
        <f t="shared" si="158"/>
        <v>0</v>
      </c>
      <c r="G261" s="15">
        <f t="shared" si="159"/>
        <v>0</v>
      </c>
      <c r="H261" s="15">
        <f t="shared" si="160"/>
        <v>0</v>
      </c>
      <c r="I261" s="15">
        <v>0</v>
      </c>
      <c r="J261" s="15">
        <v>60</v>
      </c>
      <c r="K261" s="15">
        <v>4</v>
      </c>
      <c r="L261" s="15">
        <f t="shared" si="163"/>
        <v>0</v>
      </c>
      <c r="M261" s="15">
        <f t="shared" si="164"/>
        <v>0</v>
      </c>
      <c r="N261" s="15">
        <f t="shared" si="165"/>
        <v>0</v>
      </c>
      <c r="O261" s="15">
        <f t="shared" si="166"/>
        <v>0</v>
      </c>
      <c r="P261" s="15">
        <f t="shared" si="167"/>
        <v>1</v>
      </c>
      <c r="Q261" s="15">
        <v>2</v>
      </c>
      <c r="R261" s="15">
        <v>4</v>
      </c>
      <c r="S261" s="15">
        <v>20</v>
      </c>
      <c r="T261" s="15">
        <v>0</v>
      </c>
      <c r="U261" s="15">
        <v>0</v>
      </c>
      <c r="V261" s="15">
        <v>0</v>
      </c>
      <c r="W261" s="15">
        <v>0</v>
      </c>
      <c r="X261" s="15">
        <v>1</v>
      </c>
      <c r="Y261" s="15">
        <v>0</v>
      </c>
      <c r="Z261" s="15">
        <f t="shared" si="195"/>
        <v>0</v>
      </c>
      <c r="AA261" s="15">
        <f t="shared" si="168"/>
        <v>0</v>
      </c>
      <c r="AB261" s="15">
        <f t="shared" si="169"/>
        <v>0</v>
      </c>
      <c r="AC261" s="159">
        <v>1</v>
      </c>
      <c r="AD261" s="159">
        <v>15</v>
      </c>
      <c r="AE261" s="159">
        <v>19</v>
      </c>
      <c r="AF261" s="15">
        <v>18000</v>
      </c>
      <c r="AG261" s="27">
        <v>1200</v>
      </c>
      <c r="AH261" s="27">
        <f t="shared" si="170"/>
        <v>1.9999999999999976E-2</v>
      </c>
      <c r="AI261" s="27">
        <f t="shared" si="171"/>
        <v>1</v>
      </c>
      <c r="AJ261" s="27">
        <f t="shared" si="172"/>
        <v>1.9999999999999976E-2</v>
      </c>
      <c r="AQ261" s="15">
        <f t="shared" si="173"/>
        <v>0</v>
      </c>
      <c r="AR261" s="15">
        <f t="shared" si="174"/>
        <v>0</v>
      </c>
      <c r="AZ261" s="15">
        <f t="shared" si="175"/>
        <v>0</v>
      </c>
      <c r="BA261" s="15">
        <f t="shared" si="176"/>
        <v>0</v>
      </c>
      <c r="BC261" s="15">
        <v>1</v>
      </c>
      <c r="BD261" s="15">
        <v>1</v>
      </c>
      <c r="BE261" s="15">
        <v>1</v>
      </c>
      <c r="BF261" s="15">
        <v>1</v>
      </c>
      <c r="BG261" s="15">
        <v>1</v>
      </c>
      <c r="BH261" s="15">
        <v>1</v>
      </c>
      <c r="BI261" s="15">
        <v>1</v>
      </c>
      <c r="BJ261" s="15">
        <v>5</v>
      </c>
      <c r="BK261" s="15">
        <f t="shared" si="177"/>
        <v>0</v>
      </c>
      <c r="BL261" s="15">
        <f t="shared" si="178"/>
        <v>0</v>
      </c>
      <c r="BM261" s="15">
        <f t="shared" si="179"/>
        <v>0</v>
      </c>
      <c r="BN261" s="15" t="s">
        <v>1007</v>
      </c>
      <c r="BO261" s="15">
        <f t="shared" si="180"/>
        <v>0</v>
      </c>
      <c r="BP261" s="15">
        <f t="shared" si="181"/>
        <v>0</v>
      </c>
      <c r="BQ261" s="15">
        <f t="shared" si="182"/>
        <v>0</v>
      </c>
      <c r="BR261" s="15">
        <f t="shared" si="183"/>
        <v>0</v>
      </c>
      <c r="BU261" s="15">
        <f t="shared" si="184"/>
        <v>0</v>
      </c>
      <c r="BV261" s="15">
        <f t="shared" si="185"/>
        <v>0</v>
      </c>
      <c r="BW261" s="15">
        <f t="shared" si="186"/>
        <v>0</v>
      </c>
      <c r="BX261" s="15">
        <f t="shared" si="187"/>
        <v>0</v>
      </c>
      <c r="BY261" s="15" t="s">
        <v>1007</v>
      </c>
      <c r="BZ261" s="15" t="s">
        <v>1007</v>
      </c>
      <c r="CA261" s="15" t="s">
        <v>1007</v>
      </c>
      <c r="CB261" s="15" t="s">
        <v>1007</v>
      </c>
      <c r="CC261" s="15" t="s">
        <v>1007</v>
      </c>
      <c r="CD261" s="27">
        <v>3</v>
      </c>
      <c r="CE261" s="27">
        <v>3</v>
      </c>
      <c r="CF261" s="27">
        <v>3</v>
      </c>
      <c r="CG261" s="27">
        <v>3</v>
      </c>
      <c r="CH261" s="27">
        <v>3</v>
      </c>
      <c r="CI261" s="27">
        <v>3</v>
      </c>
      <c r="CJ261" s="27">
        <f t="shared" si="161"/>
        <v>3</v>
      </c>
      <c r="CK261" s="15">
        <f t="shared" si="188"/>
        <v>-0.39999999999999991</v>
      </c>
      <c r="CL261" s="15">
        <f t="shared" si="189"/>
        <v>-0.66666666666666652</v>
      </c>
      <c r="CM261" s="15">
        <f t="shared" si="190"/>
        <v>0</v>
      </c>
      <c r="CN261" s="15">
        <f t="shared" si="191"/>
        <v>-0.39999999999999991</v>
      </c>
      <c r="CO261" s="15">
        <f t="shared" si="192"/>
        <v>0.66666666666666652</v>
      </c>
      <c r="CP261" s="15">
        <f t="shared" si="193"/>
        <v>-1</v>
      </c>
      <c r="CQ261" s="15">
        <f t="shared" si="194"/>
        <v>-0.30000000000000027</v>
      </c>
    </row>
    <row r="262" spans="1:95" x14ac:dyDescent="0.2">
      <c r="A262" s="15">
        <v>521</v>
      </c>
      <c r="B262" s="23">
        <v>0</v>
      </c>
      <c r="C262" s="15">
        <v>3</v>
      </c>
      <c r="D262" s="15">
        <f t="shared" si="162"/>
        <v>0</v>
      </c>
      <c r="E262" s="15">
        <f t="shared" si="157"/>
        <v>1</v>
      </c>
      <c r="F262" s="15">
        <f t="shared" si="158"/>
        <v>0</v>
      </c>
      <c r="G262" s="15">
        <f t="shared" si="159"/>
        <v>0</v>
      </c>
      <c r="H262" s="15">
        <f t="shared" si="160"/>
        <v>0</v>
      </c>
      <c r="I262" s="15">
        <v>1</v>
      </c>
      <c r="J262" s="15">
        <v>60</v>
      </c>
      <c r="K262" s="15">
        <v>4</v>
      </c>
      <c r="L262" s="15">
        <f t="shared" si="163"/>
        <v>0</v>
      </c>
      <c r="M262" s="15">
        <f t="shared" si="164"/>
        <v>0</v>
      </c>
      <c r="N262" s="15">
        <f t="shared" si="165"/>
        <v>0</v>
      </c>
      <c r="O262" s="15">
        <f t="shared" si="166"/>
        <v>0</v>
      </c>
      <c r="P262" s="15">
        <f t="shared" si="167"/>
        <v>1</v>
      </c>
      <c r="Q262" s="15">
        <v>2</v>
      </c>
      <c r="R262" s="15">
        <v>4</v>
      </c>
      <c r="S262" s="15">
        <v>20</v>
      </c>
      <c r="T262" s="15">
        <v>0</v>
      </c>
      <c r="U262" s="15">
        <v>0</v>
      </c>
      <c r="V262" s="15">
        <v>1</v>
      </c>
      <c r="W262" s="15">
        <v>100000</v>
      </c>
      <c r="X262" s="15">
        <v>1</v>
      </c>
      <c r="Y262" s="15">
        <v>1</v>
      </c>
      <c r="Z262" s="15">
        <f t="shared" si="195"/>
        <v>0</v>
      </c>
      <c r="AA262" s="15">
        <f t="shared" si="168"/>
        <v>0</v>
      </c>
      <c r="AB262" s="15">
        <f t="shared" si="169"/>
        <v>0</v>
      </c>
      <c r="AC262" s="15">
        <v>1</v>
      </c>
      <c r="AD262" s="15">
        <v>17</v>
      </c>
      <c r="AE262" s="15">
        <v>19.649999999999999</v>
      </c>
      <c r="AF262" s="15">
        <v>20000</v>
      </c>
      <c r="AG262" s="27">
        <v>1176.4705882352941</v>
      </c>
      <c r="AH262" s="27">
        <f t="shared" si="170"/>
        <v>-1.9607843137254881E-2</v>
      </c>
      <c r="AI262" s="27">
        <f t="shared" si="171"/>
        <v>1</v>
      </c>
      <c r="AJ262" s="27">
        <f t="shared" si="172"/>
        <v>-1.9607843137254881E-2</v>
      </c>
      <c r="AQ262" s="15">
        <f t="shared" si="173"/>
        <v>0</v>
      </c>
      <c r="AR262" s="15">
        <f t="shared" si="174"/>
        <v>0</v>
      </c>
      <c r="AZ262" s="15">
        <f t="shared" si="175"/>
        <v>0</v>
      </c>
      <c r="BA262" s="15">
        <f t="shared" si="176"/>
        <v>0</v>
      </c>
      <c r="BB262" s="15">
        <f>$AJ262</f>
        <v>-1.9607843137254881E-2</v>
      </c>
      <c r="BC262" s="15">
        <v>1</v>
      </c>
      <c r="BD262" s="15">
        <v>1</v>
      </c>
      <c r="BE262" s="15">
        <v>1</v>
      </c>
      <c r="BF262" s="15">
        <v>1</v>
      </c>
      <c r="BG262" s="15">
        <v>1</v>
      </c>
      <c r="BH262" s="15">
        <v>1</v>
      </c>
      <c r="BI262" s="15">
        <v>1</v>
      </c>
      <c r="BJ262" s="15">
        <v>5</v>
      </c>
      <c r="BK262" s="15">
        <f t="shared" si="177"/>
        <v>0</v>
      </c>
      <c r="BL262" s="15">
        <f t="shared" si="178"/>
        <v>0</v>
      </c>
      <c r="BM262" s="15">
        <f t="shared" si="179"/>
        <v>0</v>
      </c>
      <c r="BN262" s="15" t="s">
        <v>1007</v>
      </c>
      <c r="BO262" s="15">
        <f t="shared" si="180"/>
        <v>0</v>
      </c>
      <c r="BP262" s="15">
        <f t="shared" si="181"/>
        <v>0</v>
      </c>
      <c r="BQ262" s="15">
        <f t="shared" si="182"/>
        <v>0</v>
      </c>
      <c r="BR262" s="15">
        <f t="shared" si="183"/>
        <v>0</v>
      </c>
      <c r="BU262" s="15">
        <f t="shared" si="184"/>
        <v>0</v>
      </c>
      <c r="BV262" s="15">
        <f t="shared" si="185"/>
        <v>0</v>
      </c>
      <c r="BW262" s="15">
        <f t="shared" si="186"/>
        <v>0</v>
      </c>
      <c r="BX262" s="15">
        <f t="shared" si="187"/>
        <v>0</v>
      </c>
      <c r="BY262" s="15" t="s">
        <v>1007</v>
      </c>
      <c r="BZ262" s="15" t="s">
        <v>1007</v>
      </c>
      <c r="CA262" s="15" t="s">
        <v>1007</v>
      </c>
      <c r="CB262" s="15" t="s">
        <v>1007</v>
      </c>
      <c r="CC262" s="15" t="s">
        <v>1007</v>
      </c>
      <c r="CD262" s="27">
        <v>3.4</v>
      </c>
      <c r="CE262" s="27">
        <v>3.6666666666666665</v>
      </c>
      <c r="CF262" s="27">
        <v>3</v>
      </c>
      <c r="CG262" s="27">
        <v>3.4</v>
      </c>
      <c r="CH262" s="27">
        <v>2.3333333333333335</v>
      </c>
      <c r="CI262" s="27">
        <v>4</v>
      </c>
      <c r="CJ262" s="27">
        <f t="shared" si="161"/>
        <v>3.3000000000000003</v>
      </c>
      <c r="CK262" s="15">
        <f t="shared" si="188"/>
        <v>0.39999999999999991</v>
      </c>
      <c r="CL262" s="15">
        <f t="shared" si="189"/>
        <v>0.66666666666666652</v>
      </c>
      <c r="CM262" s="15">
        <f t="shared" si="190"/>
        <v>0</v>
      </c>
      <c r="CN262" s="15">
        <f t="shared" si="191"/>
        <v>0.39999999999999991</v>
      </c>
      <c r="CO262" s="15">
        <f t="shared" si="192"/>
        <v>0</v>
      </c>
      <c r="CP262" s="15">
        <f t="shared" si="193"/>
        <v>1</v>
      </c>
      <c r="CQ262" s="15">
        <f t="shared" si="194"/>
        <v>0.41111111111111098</v>
      </c>
    </row>
    <row r="263" spans="1:95" x14ac:dyDescent="0.2">
      <c r="A263" s="15">
        <v>521</v>
      </c>
      <c r="B263" s="23">
        <v>0</v>
      </c>
      <c r="C263" s="15">
        <v>3</v>
      </c>
      <c r="D263" s="15">
        <f t="shared" si="162"/>
        <v>0</v>
      </c>
      <c r="E263" s="15">
        <f t="shared" si="157"/>
        <v>1</v>
      </c>
      <c r="F263" s="15">
        <f t="shared" si="158"/>
        <v>0</v>
      </c>
      <c r="G263" s="15">
        <f t="shared" si="159"/>
        <v>0</v>
      </c>
      <c r="H263" s="15">
        <f t="shared" si="160"/>
        <v>0</v>
      </c>
      <c r="I263" s="15">
        <v>1</v>
      </c>
      <c r="J263" s="15">
        <v>60</v>
      </c>
      <c r="K263" s="15">
        <v>4</v>
      </c>
      <c r="L263" s="15">
        <f t="shared" si="163"/>
        <v>0</v>
      </c>
      <c r="M263" s="15">
        <f t="shared" si="164"/>
        <v>0</v>
      </c>
      <c r="N263" s="15">
        <f t="shared" si="165"/>
        <v>0</v>
      </c>
      <c r="O263" s="15">
        <f t="shared" si="166"/>
        <v>0</v>
      </c>
      <c r="P263" s="15">
        <f t="shared" si="167"/>
        <v>1</v>
      </c>
      <c r="Q263" s="15">
        <v>2</v>
      </c>
      <c r="R263" s="15">
        <v>4</v>
      </c>
      <c r="S263" s="15">
        <v>20</v>
      </c>
      <c r="T263" s="15">
        <v>0</v>
      </c>
      <c r="U263" s="15">
        <v>0</v>
      </c>
      <c r="V263" s="15">
        <v>1</v>
      </c>
      <c r="W263" s="15">
        <v>100000</v>
      </c>
      <c r="X263" s="15">
        <v>1</v>
      </c>
      <c r="Y263" s="15">
        <v>0</v>
      </c>
      <c r="Z263" s="15">
        <f t="shared" si="195"/>
        <v>0</v>
      </c>
      <c r="AA263" s="15">
        <f t="shared" si="168"/>
        <v>0</v>
      </c>
      <c r="AB263" s="15">
        <f t="shared" si="169"/>
        <v>0</v>
      </c>
      <c r="AC263" s="159">
        <v>1</v>
      </c>
      <c r="AD263" s="159">
        <v>15</v>
      </c>
      <c r="AE263" s="159">
        <v>16.79</v>
      </c>
      <c r="AF263" s="15">
        <v>18000</v>
      </c>
      <c r="AG263" s="27">
        <v>1200</v>
      </c>
      <c r="AH263" s="27">
        <f t="shared" si="170"/>
        <v>9.0909090909090912E-2</v>
      </c>
      <c r="AI263" s="27">
        <f t="shared" si="171"/>
        <v>1</v>
      </c>
      <c r="AJ263" s="27">
        <f t="shared" si="172"/>
        <v>9.0909090909090912E-2</v>
      </c>
      <c r="AQ263" s="15">
        <f t="shared" si="173"/>
        <v>0</v>
      </c>
      <c r="AR263" s="15">
        <f t="shared" si="174"/>
        <v>0</v>
      </c>
      <c r="AZ263" s="15">
        <f t="shared" si="175"/>
        <v>0</v>
      </c>
      <c r="BA263" s="15">
        <f t="shared" si="176"/>
        <v>0</v>
      </c>
      <c r="BC263" s="15">
        <v>1</v>
      </c>
      <c r="BD263" s="15">
        <v>1</v>
      </c>
      <c r="BE263" s="15">
        <v>1</v>
      </c>
      <c r="BF263" s="15">
        <v>1</v>
      </c>
      <c r="BG263" s="15">
        <v>1</v>
      </c>
      <c r="BH263" s="15">
        <v>1</v>
      </c>
      <c r="BI263" s="15">
        <v>1</v>
      </c>
      <c r="BJ263" s="15">
        <v>5</v>
      </c>
      <c r="BK263" s="15">
        <f t="shared" si="177"/>
        <v>0</v>
      </c>
      <c r="BL263" s="15">
        <f t="shared" si="178"/>
        <v>0</v>
      </c>
      <c r="BM263" s="15">
        <f t="shared" si="179"/>
        <v>0</v>
      </c>
      <c r="BN263" s="15" t="s">
        <v>1007</v>
      </c>
      <c r="BO263" s="15">
        <f t="shared" si="180"/>
        <v>0</v>
      </c>
      <c r="BP263" s="15">
        <f t="shared" si="181"/>
        <v>0</v>
      </c>
      <c r="BQ263" s="15">
        <f t="shared" si="182"/>
        <v>0</v>
      </c>
      <c r="BR263" s="15">
        <f t="shared" si="183"/>
        <v>0</v>
      </c>
      <c r="BU263" s="15">
        <f t="shared" si="184"/>
        <v>0</v>
      </c>
      <c r="BV263" s="15">
        <f t="shared" si="185"/>
        <v>0</v>
      </c>
      <c r="BW263" s="15">
        <f t="shared" si="186"/>
        <v>0</v>
      </c>
      <c r="BX263" s="15">
        <f t="shared" si="187"/>
        <v>0</v>
      </c>
      <c r="BY263" s="15" t="s">
        <v>1007</v>
      </c>
      <c r="BZ263" s="15" t="s">
        <v>1007</v>
      </c>
      <c r="CA263" s="15" t="s">
        <v>1007</v>
      </c>
      <c r="CB263" s="15" t="s">
        <v>1007</v>
      </c>
      <c r="CC263" s="15" t="s">
        <v>1007</v>
      </c>
      <c r="CD263" s="27">
        <v>3</v>
      </c>
      <c r="CE263" s="27">
        <v>3</v>
      </c>
      <c r="CF263" s="27">
        <v>3</v>
      </c>
      <c r="CG263" s="27">
        <v>3</v>
      </c>
      <c r="CH263" s="27">
        <v>2.3333333333333335</v>
      </c>
      <c r="CI263" s="27">
        <v>3</v>
      </c>
      <c r="CJ263" s="27">
        <f t="shared" si="161"/>
        <v>2.8888888888888893</v>
      </c>
      <c r="CK263" s="15">
        <f t="shared" si="188"/>
        <v>0</v>
      </c>
      <c r="CL263" s="15">
        <f t="shared" si="189"/>
        <v>0</v>
      </c>
      <c r="CM263" s="15">
        <f t="shared" si="190"/>
        <v>0</v>
      </c>
      <c r="CN263" s="15">
        <f t="shared" si="191"/>
        <v>0</v>
      </c>
      <c r="CO263" s="15">
        <f t="shared" si="192"/>
        <v>-0.66666666666666652</v>
      </c>
      <c r="CP263" s="15">
        <f t="shared" si="193"/>
        <v>0</v>
      </c>
      <c r="CQ263" s="15">
        <f t="shared" si="194"/>
        <v>-0.11111111111111072</v>
      </c>
    </row>
    <row r="264" spans="1:95" x14ac:dyDescent="0.2">
      <c r="A264" s="15">
        <v>522</v>
      </c>
      <c r="B264" s="23">
        <v>0</v>
      </c>
      <c r="C264" s="15">
        <v>3</v>
      </c>
      <c r="D264" s="15">
        <f t="shared" si="162"/>
        <v>0</v>
      </c>
      <c r="E264" s="15">
        <f t="shared" si="157"/>
        <v>1</v>
      </c>
      <c r="F264" s="15">
        <f t="shared" si="158"/>
        <v>0</v>
      </c>
      <c r="G264" s="15">
        <f t="shared" si="159"/>
        <v>0</v>
      </c>
      <c r="H264" s="15">
        <f t="shared" si="160"/>
        <v>0</v>
      </c>
      <c r="I264" s="15">
        <v>1</v>
      </c>
      <c r="J264" s="15">
        <v>65</v>
      </c>
      <c r="K264" s="15">
        <v>4</v>
      </c>
      <c r="L264" s="15">
        <f t="shared" si="163"/>
        <v>0</v>
      </c>
      <c r="M264" s="15">
        <f t="shared" si="164"/>
        <v>0</v>
      </c>
      <c r="N264" s="15">
        <f t="shared" si="165"/>
        <v>0</v>
      </c>
      <c r="O264" s="15">
        <f t="shared" si="166"/>
        <v>0</v>
      </c>
      <c r="P264" s="15">
        <f t="shared" si="167"/>
        <v>1</v>
      </c>
      <c r="Q264" s="15">
        <v>2</v>
      </c>
      <c r="R264" s="15">
        <v>4</v>
      </c>
      <c r="S264" s="15">
        <v>40</v>
      </c>
      <c r="T264" s="15">
        <v>0</v>
      </c>
      <c r="U264" s="15">
        <v>0</v>
      </c>
      <c r="V264" s="15">
        <v>0</v>
      </c>
      <c r="W264" s="15">
        <v>0</v>
      </c>
      <c r="X264" s="15">
        <v>1</v>
      </c>
      <c r="Y264" s="15">
        <v>1</v>
      </c>
      <c r="Z264" s="15">
        <f t="shared" si="195"/>
        <v>0</v>
      </c>
      <c r="AA264" s="15">
        <f t="shared" si="168"/>
        <v>0</v>
      </c>
      <c r="AB264" s="15">
        <f t="shared" si="169"/>
        <v>0</v>
      </c>
      <c r="AC264" s="15">
        <v>1</v>
      </c>
      <c r="AD264" s="15">
        <v>10</v>
      </c>
      <c r="AE264" s="15">
        <v>18</v>
      </c>
      <c r="AF264" s="15">
        <v>11000</v>
      </c>
      <c r="AG264" s="27">
        <v>1100</v>
      </c>
      <c r="AH264" s="27">
        <f t="shared" si="170"/>
        <v>0</v>
      </c>
      <c r="AI264" s="27">
        <f t="shared" si="171"/>
        <v>1</v>
      </c>
      <c r="AJ264" s="27">
        <f t="shared" si="172"/>
        <v>0</v>
      </c>
      <c r="AQ264" s="15">
        <f t="shared" si="173"/>
        <v>0</v>
      </c>
      <c r="AR264" s="15">
        <f t="shared" si="174"/>
        <v>0</v>
      </c>
      <c r="AZ264" s="15">
        <f t="shared" si="175"/>
        <v>0</v>
      </c>
      <c r="BA264" s="15">
        <f t="shared" si="176"/>
        <v>0</v>
      </c>
      <c r="BB264" s="15">
        <f>$AJ264</f>
        <v>0</v>
      </c>
      <c r="BC264" s="15">
        <v>1</v>
      </c>
      <c r="BD264" s="15">
        <v>1</v>
      </c>
      <c r="BE264" s="15">
        <v>1</v>
      </c>
      <c r="BF264" s="15">
        <v>1</v>
      </c>
      <c r="BG264" s="15">
        <v>1</v>
      </c>
      <c r="BH264" s="15">
        <v>1</v>
      </c>
      <c r="BI264" s="15">
        <v>1</v>
      </c>
      <c r="BJ264" s="15">
        <v>5</v>
      </c>
      <c r="BK264" s="15">
        <f t="shared" si="177"/>
        <v>0</v>
      </c>
      <c r="BL264" s="15">
        <f t="shared" si="178"/>
        <v>0</v>
      </c>
      <c r="BM264" s="15">
        <f t="shared" si="179"/>
        <v>0</v>
      </c>
      <c r="BN264" s="15" t="s">
        <v>1007</v>
      </c>
      <c r="BO264" s="15">
        <f t="shared" si="180"/>
        <v>0</v>
      </c>
      <c r="BP264" s="15">
        <f t="shared" si="181"/>
        <v>0</v>
      </c>
      <c r="BQ264" s="15">
        <f t="shared" si="182"/>
        <v>0</v>
      </c>
      <c r="BR264" s="15">
        <f t="shared" si="183"/>
        <v>0</v>
      </c>
      <c r="BU264" s="15">
        <f t="shared" si="184"/>
        <v>0</v>
      </c>
      <c r="BV264" s="15">
        <f t="shared" si="185"/>
        <v>0</v>
      </c>
      <c r="BW264" s="15">
        <f t="shared" si="186"/>
        <v>0</v>
      </c>
      <c r="BX264" s="15">
        <f t="shared" si="187"/>
        <v>0</v>
      </c>
      <c r="BY264" s="15" t="s">
        <v>1007</v>
      </c>
      <c r="BZ264" s="15" t="s">
        <v>1007</v>
      </c>
      <c r="CA264" s="15" t="s">
        <v>1007</v>
      </c>
      <c r="CB264" s="15" t="s">
        <v>1007</v>
      </c>
      <c r="CC264" s="15" t="s">
        <v>1007</v>
      </c>
      <c r="CD264" s="27">
        <v>3</v>
      </c>
      <c r="CE264" s="27">
        <v>3</v>
      </c>
      <c r="CF264" s="27">
        <v>3</v>
      </c>
      <c r="CG264" s="27">
        <v>3</v>
      </c>
      <c r="CH264" s="27">
        <v>3</v>
      </c>
      <c r="CI264" s="27">
        <v>3</v>
      </c>
      <c r="CJ264" s="27">
        <f t="shared" si="161"/>
        <v>3</v>
      </c>
      <c r="CK264" s="15">
        <f t="shared" si="188"/>
        <v>0</v>
      </c>
      <c r="CL264" s="15">
        <f t="shared" si="189"/>
        <v>0</v>
      </c>
      <c r="CM264" s="15">
        <f t="shared" si="190"/>
        <v>0</v>
      </c>
      <c r="CN264" s="15">
        <f t="shared" si="191"/>
        <v>0</v>
      </c>
      <c r="CO264" s="15">
        <f t="shared" si="192"/>
        <v>0</v>
      </c>
      <c r="CP264" s="15">
        <f t="shared" si="193"/>
        <v>0</v>
      </c>
      <c r="CQ264" s="15">
        <f t="shared" si="194"/>
        <v>0</v>
      </c>
    </row>
    <row r="265" spans="1:95" x14ac:dyDescent="0.2">
      <c r="A265" s="15">
        <v>522</v>
      </c>
      <c r="B265" s="23">
        <v>0</v>
      </c>
      <c r="C265" s="15">
        <v>3</v>
      </c>
      <c r="D265" s="15">
        <f t="shared" si="162"/>
        <v>0</v>
      </c>
      <c r="E265" s="15">
        <f t="shared" si="157"/>
        <v>1</v>
      </c>
      <c r="F265" s="15">
        <f t="shared" si="158"/>
        <v>0</v>
      </c>
      <c r="G265" s="15">
        <f t="shared" si="159"/>
        <v>0</v>
      </c>
      <c r="H265" s="15">
        <f t="shared" si="160"/>
        <v>0</v>
      </c>
      <c r="I265" s="15">
        <v>1</v>
      </c>
      <c r="J265" s="15">
        <v>65</v>
      </c>
      <c r="K265" s="15">
        <v>4</v>
      </c>
      <c r="L265" s="15">
        <f t="shared" si="163"/>
        <v>0</v>
      </c>
      <c r="M265" s="15">
        <f t="shared" si="164"/>
        <v>0</v>
      </c>
      <c r="N265" s="15">
        <f t="shared" si="165"/>
        <v>0</v>
      </c>
      <c r="O265" s="15">
        <f t="shared" si="166"/>
        <v>0</v>
      </c>
      <c r="P265" s="15">
        <f t="shared" si="167"/>
        <v>1</v>
      </c>
      <c r="Q265" s="15">
        <v>2</v>
      </c>
      <c r="R265" s="15">
        <v>4</v>
      </c>
      <c r="S265" s="15">
        <v>40</v>
      </c>
      <c r="T265" s="15">
        <v>0</v>
      </c>
      <c r="U265" s="15">
        <v>0</v>
      </c>
      <c r="V265" s="15">
        <v>0</v>
      </c>
      <c r="W265" s="15">
        <v>0</v>
      </c>
      <c r="X265" s="15">
        <v>1</v>
      </c>
      <c r="Y265" s="15">
        <v>0</v>
      </c>
      <c r="Z265" s="15">
        <f t="shared" si="195"/>
        <v>0</v>
      </c>
      <c r="AA265" s="15">
        <f t="shared" si="168"/>
        <v>0</v>
      </c>
      <c r="AB265" s="15">
        <f t="shared" si="169"/>
        <v>0</v>
      </c>
      <c r="AC265" s="159">
        <v>1</v>
      </c>
      <c r="AD265" s="159">
        <v>10</v>
      </c>
      <c r="AE265" s="159">
        <v>15</v>
      </c>
      <c r="AF265" s="15">
        <v>11000</v>
      </c>
      <c r="AG265" s="27">
        <v>1100</v>
      </c>
      <c r="AH265" s="27">
        <f t="shared" si="170"/>
        <v>-0.6333333333333333</v>
      </c>
      <c r="AI265" s="27">
        <f t="shared" si="171"/>
        <v>1</v>
      </c>
      <c r="AJ265" s="27">
        <f t="shared" si="172"/>
        <v>-0.6333333333333333</v>
      </c>
      <c r="AQ265" s="15">
        <f t="shared" si="173"/>
        <v>0</v>
      </c>
      <c r="AR265" s="15">
        <f t="shared" si="174"/>
        <v>0</v>
      </c>
      <c r="AZ265" s="15">
        <f t="shared" si="175"/>
        <v>0</v>
      </c>
      <c r="BA265" s="15">
        <f t="shared" si="176"/>
        <v>0</v>
      </c>
      <c r="BC265" s="15">
        <v>1</v>
      </c>
      <c r="BD265" s="15">
        <v>1</v>
      </c>
      <c r="BE265" s="15">
        <v>1</v>
      </c>
      <c r="BF265" s="15">
        <v>1</v>
      </c>
      <c r="BG265" s="15">
        <v>1</v>
      </c>
      <c r="BH265" s="15">
        <v>1</v>
      </c>
      <c r="BI265" s="15">
        <v>1</v>
      </c>
      <c r="BJ265" s="15">
        <v>5</v>
      </c>
      <c r="BK265" s="15">
        <f t="shared" si="177"/>
        <v>0</v>
      </c>
      <c r="BL265" s="15">
        <f t="shared" si="178"/>
        <v>0</v>
      </c>
      <c r="BM265" s="15">
        <f t="shared" si="179"/>
        <v>0</v>
      </c>
      <c r="BN265" s="15" t="s">
        <v>1007</v>
      </c>
      <c r="BO265" s="15">
        <f t="shared" si="180"/>
        <v>0</v>
      </c>
      <c r="BP265" s="15">
        <f t="shared" si="181"/>
        <v>0</v>
      </c>
      <c r="BQ265" s="15">
        <f t="shared" si="182"/>
        <v>0</v>
      </c>
      <c r="BR265" s="15">
        <f t="shared" si="183"/>
        <v>0</v>
      </c>
      <c r="BU265" s="15">
        <f t="shared" si="184"/>
        <v>0</v>
      </c>
      <c r="BV265" s="15">
        <f t="shared" si="185"/>
        <v>0</v>
      </c>
      <c r="BW265" s="15">
        <f t="shared" si="186"/>
        <v>0</v>
      </c>
      <c r="BX265" s="15">
        <f t="shared" si="187"/>
        <v>0</v>
      </c>
      <c r="BY265" s="15" t="s">
        <v>1007</v>
      </c>
      <c r="BZ265" s="15" t="s">
        <v>1007</v>
      </c>
      <c r="CA265" s="15" t="s">
        <v>1007</v>
      </c>
      <c r="CB265" s="15" t="s">
        <v>1007</v>
      </c>
      <c r="CC265" s="15" t="s">
        <v>1007</v>
      </c>
      <c r="CD265" s="27">
        <v>3</v>
      </c>
      <c r="CE265" s="27">
        <v>3</v>
      </c>
      <c r="CF265" s="27">
        <v>3</v>
      </c>
      <c r="CG265" s="27">
        <v>3</v>
      </c>
      <c r="CH265" s="27">
        <v>3</v>
      </c>
      <c r="CI265" s="27">
        <v>3</v>
      </c>
      <c r="CJ265" s="27">
        <f t="shared" si="161"/>
        <v>3</v>
      </c>
      <c r="CK265" s="15">
        <f t="shared" si="188"/>
        <v>-1</v>
      </c>
      <c r="CL265" s="15">
        <f t="shared" si="189"/>
        <v>-1</v>
      </c>
      <c r="CM265" s="15">
        <f t="shared" si="190"/>
        <v>-1.5</v>
      </c>
      <c r="CN265" s="15">
        <f t="shared" si="191"/>
        <v>-0.79999999999999982</v>
      </c>
      <c r="CO265" s="15">
        <f t="shared" si="192"/>
        <v>1.6666666666666667</v>
      </c>
      <c r="CP265" s="15">
        <f t="shared" si="193"/>
        <v>0.5</v>
      </c>
      <c r="CQ265" s="15">
        <f t="shared" si="194"/>
        <v>-0.35555555555555562</v>
      </c>
    </row>
    <row r="266" spans="1:95" x14ac:dyDescent="0.2">
      <c r="A266" s="15">
        <v>523</v>
      </c>
      <c r="B266" s="23">
        <v>0</v>
      </c>
      <c r="C266" s="15">
        <v>3</v>
      </c>
      <c r="D266" s="15">
        <f t="shared" si="162"/>
        <v>0</v>
      </c>
      <c r="E266" s="15">
        <f t="shared" si="157"/>
        <v>1</v>
      </c>
      <c r="F266" s="15">
        <f t="shared" si="158"/>
        <v>0</v>
      </c>
      <c r="G266" s="15">
        <f t="shared" si="159"/>
        <v>0</v>
      </c>
      <c r="H266" s="15">
        <f t="shared" si="160"/>
        <v>0</v>
      </c>
      <c r="I266" s="15">
        <v>0</v>
      </c>
      <c r="J266" s="15">
        <v>50</v>
      </c>
      <c r="K266" s="15">
        <v>1</v>
      </c>
      <c r="L266" s="15">
        <f t="shared" si="163"/>
        <v>0</v>
      </c>
      <c r="M266" s="15">
        <f t="shared" si="164"/>
        <v>1</v>
      </c>
      <c r="N266" s="15">
        <f t="shared" si="165"/>
        <v>0</v>
      </c>
      <c r="O266" s="15">
        <f t="shared" si="166"/>
        <v>0</v>
      </c>
      <c r="P266" s="15">
        <f t="shared" si="167"/>
        <v>0</v>
      </c>
      <c r="Q266" s="15">
        <v>2</v>
      </c>
      <c r="R266" s="15">
        <v>4</v>
      </c>
      <c r="S266" s="15">
        <v>36</v>
      </c>
      <c r="T266" s="15">
        <v>0</v>
      </c>
      <c r="U266" s="15">
        <v>0</v>
      </c>
      <c r="V266" s="15">
        <v>1</v>
      </c>
      <c r="W266" s="15">
        <v>400000</v>
      </c>
      <c r="X266" s="15">
        <v>1</v>
      </c>
      <c r="Y266" s="15">
        <v>1</v>
      </c>
      <c r="Z266" s="15">
        <f t="shared" si="195"/>
        <v>0</v>
      </c>
      <c r="AA266" s="15">
        <f t="shared" si="168"/>
        <v>0</v>
      </c>
      <c r="AB266" s="15">
        <f t="shared" si="169"/>
        <v>0</v>
      </c>
      <c r="AC266" s="15">
        <v>1</v>
      </c>
      <c r="AD266" s="15">
        <v>20</v>
      </c>
      <c r="AE266" s="15">
        <v>20</v>
      </c>
      <c r="AF266" s="15">
        <v>60000</v>
      </c>
      <c r="AG266" s="27">
        <v>3000</v>
      </c>
      <c r="AH266" s="27">
        <f t="shared" si="170"/>
        <v>0</v>
      </c>
      <c r="AI266" s="27">
        <f t="shared" si="171"/>
        <v>1</v>
      </c>
      <c r="AJ266" s="27">
        <f t="shared" si="172"/>
        <v>0</v>
      </c>
      <c r="AQ266" s="15">
        <f t="shared" si="173"/>
        <v>0</v>
      </c>
      <c r="AR266" s="15">
        <f t="shared" si="174"/>
        <v>0</v>
      </c>
      <c r="AZ266" s="15">
        <f t="shared" si="175"/>
        <v>0</v>
      </c>
      <c r="BA266" s="15">
        <f t="shared" si="176"/>
        <v>0</v>
      </c>
      <c r="BB266" s="15">
        <f>$AJ266</f>
        <v>0</v>
      </c>
      <c r="BC266" s="15">
        <v>1.5</v>
      </c>
      <c r="BD266" s="15">
        <v>1.6666666666666667</v>
      </c>
      <c r="BE266" s="15">
        <v>1</v>
      </c>
      <c r="BF266" s="15">
        <v>1</v>
      </c>
      <c r="BG266" s="15">
        <v>1</v>
      </c>
      <c r="BH266" s="15">
        <v>1.2333333333333334</v>
      </c>
      <c r="BI266" s="15">
        <v>1</v>
      </c>
      <c r="BJ266" s="15">
        <v>3</v>
      </c>
      <c r="BK266" s="15">
        <f t="shared" si="177"/>
        <v>0</v>
      </c>
      <c r="BL266" s="15">
        <f t="shared" si="178"/>
        <v>1</v>
      </c>
      <c r="BM266" s="15">
        <f t="shared" si="179"/>
        <v>0</v>
      </c>
      <c r="BN266" s="15">
        <v>1</v>
      </c>
      <c r="BO266" s="15">
        <f t="shared" si="180"/>
        <v>0</v>
      </c>
      <c r="BP266" s="15">
        <f t="shared" si="181"/>
        <v>0</v>
      </c>
      <c r="BQ266" s="15">
        <f t="shared" si="182"/>
        <v>0</v>
      </c>
      <c r="BR266" s="15">
        <f t="shared" si="183"/>
        <v>0</v>
      </c>
      <c r="BS266" s="15">
        <v>20</v>
      </c>
      <c r="BT266" s="15">
        <v>1</v>
      </c>
      <c r="BU266" s="15">
        <f t="shared" si="184"/>
        <v>0</v>
      </c>
      <c r="BV266" s="15">
        <f t="shared" si="185"/>
        <v>0</v>
      </c>
      <c r="BW266" s="15">
        <f t="shared" si="186"/>
        <v>0</v>
      </c>
      <c r="BX266" s="15">
        <f t="shared" si="187"/>
        <v>0</v>
      </c>
      <c r="BY266" s="15">
        <v>1</v>
      </c>
      <c r="BZ266" s="15">
        <v>1</v>
      </c>
      <c r="CA266" s="15">
        <v>1</v>
      </c>
      <c r="CB266" s="15">
        <v>1</v>
      </c>
      <c r="CC266" s="15">
        <v>0</v>
      </c>
      <c r="CD266" s="27">
        <v>4</v>
      </c>
      <c r="CE266" s="27">
        <v>4</v>
      </c>
      <c r="CF266" s="27">
        <v>4.5</v>
      </c>
      <c r="CG266" s="27">
        <v>3.8</v>
      </c>
      <c r="CH266" s="27">
        <v>1.3333333333333333</v>
      </c>
      <c r="CI266" s="27">
        <v>2.5</v>
      </c>
      <c r="CJ266" s="27">
        <f t="shared" si="161"/>
        <v>3.3555555555555556</v>
      </c>
      <c r="CK266" s="15">
        <f t="shared" si="188"/>
        <v>0</v>
      </c>
      <c r="CL266" s="15">
        <f t="shared" si="189"/>
        <v>0</v>
      </c>
      <c r="CM266" s="15">
        <f t="shared" si="190"/>
        <v>0</v>
      </c>
      <c r="CN266" s="15">
        <f t="shared" si="191"/>
        <v>0</v>
      </c>
      <c r="CO266" s="15">
        <f t="shared" si="192"/>
        <v>0</v>
      </c>
      <c r="CP266" s="15">
        <f t="shared" si="193"/>
        <v>0</v>
      </c>
      <c r="CQ266" s="15">
        <f t="shared" si="194"/>
        <v>0</v>
      </c>
    </row>
    <row r="267" spans="1:95" x14ac:dyDescent="0.2">
      <c r="A267" s="15">
        <v>523</v>
      </c>
      <c r="B267" s="23">
        <v>0</v>
      </c>
      <c r="C267" s="15">
        <v>3</v>
      </c>
      <c r="D267" s="15">
        <f t="shared" si="162"/>
        <v>0</v>
      </c>
      <c r="E267" s="15">
        <f t="shared" si="157"/>
        <v>1</v>
      </c>
      <c r="F267" s="15">
        <f t="shared" si="158"/>
        <v>0</v>
      </c>
      <c r="G267" s="15">
        <f t="shared" si="159"/>
        <v>0</v>
      </c>
      <c r="H267" s="15">
        <f t="shared" si="160"/>
        <v>0</v>
      </c>
      <c r="I267" s="15">
        <v>0</v>
      </c>
      <c r="J267" s="15">
        <v>50</v>
      </c>
      <c r="K267" s="15">
        <v>1</v>
      </c>
      <c r="L267" s="15">
        <f t="shared" si="163"/>
        <v>0</v>
      </c>
      <c r="M267" s="15">
        <f t="shared" si="164"/>
        <v>1</v>
      </c>
      <c r="N267" s="15">
        <f t="shared" si="165"/>
        <v>0</v>
      </c>
      <c r="O267" s="15">
        <f t="shared" si="166"/>
        <v>0</v>
      </c>
      <c r="P267" s="15">
        <f t="shared" si="167"/>
        <v>0</v>
      </c>
      <c r="Q267" s="15">
        <v>2</v>
      </c>
      <c r="R267" s="15">
        <v>4</v>
      </c>
      <c r="S267" s="15">
        <v>36</v>
      </c>
      <c r="T267" s="15">
        <v>0</v>
      </c>
      <c r="U267" s="15">
        <v>0</v>
      </c>
      <c r="V267" s="15">
        <v>1</v>
      </c>
      <c r="W267" s="15">
        <v>400000</v>
      </c>
      <c r="X267" s="15">
        <v>1</v>
      </c>
      <c r="Y267" s="15">
        <v>0</v>
      </c>
      <c r="Z267" s="15">
        <f t="shared" si="195"/>
        <v>0</v>
      </c>
      <c r="AA267" s="15">
        <f t="shared" si="168"/>
        <v>0</v>
      </c>
      <c r="AB267" s="15">
        <f t="shared" si="169"/>
        <v>0</v>
      </c>
      <c r="AC267" s="159">
        <v>1</v>
      </c>
      <c r="AD267" s="159">
        <v>20</v>
      </c>
      <c r="AE267" s="159">
        <v>19</v>
      </c>
      <c r="AF267" s="15">
        <v>60000</v>
      </c>
      <c r="AG267" s="27">
        <v>3000</v>
      </c>
      <c r="AH267" s="27">
        <f t="shared" si="170"/>
        <v>0.6</v>
      </c>
      <c r="AI267" s="27">
        <f t="shared" si="171"/>
        <v>1</v>
      </c>
      <c r="AJ267" s="27">
        <f t="shared" si="172"/>
        <v>0.6</v>
      </c>
      <c r="AQ267" s="15">
        <f t="shared" si="173"/>
        <v>0</v>
      </c>
      <c r="AR267" s="15">
        <f t="shared" si="174"/>
        <v>0</v>
      </c>
      <c r="AZ267" s="15">
        <f t="shared" si="175"/>
        <v>0</v>
      </c>
      <c r="BA267" s="15">
        <f t="shared" si="176"/>
        <v>0</v>
      </c>
      <c r="BC267" s="15">
        <v>1.5</v>
      </c>
      <c r="BD267" s="15">
        <v>1.6666666666666667</v>
      </c>
      <c r="BE267" s="15">
        <v>1</v>
      </c>
      <c r="BF267" s="15">
        <v>1</v>
      </c>
      <c r="BG267" s="15">
        <v>1</v>
      </c>
      <c r="BH267" s="15">
        <v>1.2333333333333334</v>
      </c>
      <c r="BI267" s="15">
        <v>1</v>
      </c>
      <c r="BJ267" s="15">
        <v>3</v>
      </c>
      <c r="BK267" s="15">
        <f t="shared" si="177"/>
        <v>0</v>
      </c>
      <c r="BL267" s="15">
        <f t="shared" si="178"/>
        <v>1</v>
      </c>
      <c r="BM267" s="15">
        <f t="shared" si="179"/>
        <v>0</v>
      </c>
      <c r="BN267" s="15">
        <v>1</v>
      </c>
      <c r="BO267" s="15">
        <f t="shared" si="180"/>
        <v>0</v>
      </c>
      <c r="BP267" s="15">
        <f t="shared" si="181"/>
        <v>0</v>
      </c>
      <c r="BQ267" s="15">
        <f t="shared" si="182"/>
        <v>0</v>
      </c>
      <c r="BR267" s="15">
        <f t="shared" si="183"/>
        <v>0</v>
      </c>
      <c r="BS267" s="15">
        <v>20</v>
      </c>
      <c r="BT267" s="15">
        <v>1</v>
      </c>
      <c r="BU267" s="15">
        <f t="shared" si="184"/>
        <v>0</v>
      </c>
      <c r="BV267" s="15">
        <f t="shared" si="185"/>
        <v>0</v>
      </c>
      <c r="BW267" s="15">
        <f t="shared" si="186"/>
        <v>0</v>
      </c>
      <c r="BX267" s="15">
        <f t="shared" si="187"/>
        <v>0</v>
      </c>
      <c r="BY267" s="15">
        <v>1</v>
      </c>
      <c r="BZ267" s="15">
        <v>1</v>
      </c>
      <c r="CA267" s="15">
        <v>1</v>
      </c>
      <c r="CB267" s="15">
        <v>1</v>
      </c>
      <c r="CC267" s="15">
        <v>0</v>
      </c>
      <c r="CD267" s="27">
        <v>4</v>
      </c>
      <c r="CE267" s="27">
        <v>4</v>
      </c>
      <c r="CF267" s="27">
        <v>4.5</v>
      </c>
      <c r="CG267" s="27">
        <v>3.8</v>
      </c>
      <c r="CH267" s="27">
        <v>1.3333333333333333</v>
      </c>
      <c r="CI267" s="27">
        <v>2.5</v>
      </c>
      <c r="CJ267" s="27">
        <f t="shared" si="161"/>
        <v>3.3555555555555556</v>
      </c>
      <c r="CK267" s="15">
        <f t="shared" si="188"/>
        <v>1.2000000000000002</v>
      </c>
      <c r="CL267" s="15">
        <f t="shared" si="189"/>
        <v>1</v>
      </c>
      <c r="CM267" s="15">
        <f t="shared" si="190"/>
        <v>2.5</v>
      </c>
      <c r="CN267" s="15">
        <f t="shared" si="191"/>
        <v>0.79999999999999982</v>
      </c>
      <c r="CO267" s="15">
        <f t="shared" si="192"/>
        <v>-1.3333333333333333</v>
      </c>
      <c r="CP267" s="15">
        <f t="shared" si="193"/>
        <v>-0.25</v>
      </c>
      <c r="CQ267" s="15">
        <f t="shared" si="194"/>
        <v>0.65277777777777768</v>
      </c>
    </row>
    <row r="268" spans="1:95" x14ac:dyDescent="0.2">
      <c r="A268" s="15">
        <v>524</v>
      </c>
      <c r="B268" s="23">
        <v>1</v>
      </c>
      <c r="C268" s="15">
        <v>3</v>
      </c>
      <c r="D268" s="15">
        <f t="shared" si="162"/>
        <v>0</v>
      </c>
      <c r="E268" s="15">
        <f t="shared" si="157"/>
        <v>1</v>
      </c>
      <c r="F268" s="15">
        <f t="shared" si="158"/>
        <v>0</v>
      </c>
      <c r="G268" s="15">
        <f t="shared" si="159"/>
        <v>0</v>
      </c>
      <c r="H268" s="15">
        <f t="shared" si="160"/>
        <v>0</v>
      </c>
      <c r="I268" s="15">
        <v>0</v>
      </c>
      <c r="J268" s="15">
        <v>51</v>
      </c>
      <c r="K268" s="15">
        <v>1</v>
      </c>
      <c r="L268" s="15">
        <f t="shared" si="163"/>
        <v>0</v>
      </c>
      <c r="M268" s="15">
        <f t="shared" si="164"/>
        <v>1</v>
      </c>
      <c r="N268" s="15">
        <f t="shared" si="165"/>
        <v>0</v>
      </c>
      <c r="O268" s="15">
        <f t="shared" si="166"/>
        <v>0</v>
      </c>
      <c r="P268" s="15">
        <f t="shared" si="167"/>
        <v>0</v>
      </c>
      <c r="Q268" s="15">
        <v>2</v>
      </c>
      <c r="R268" s="15">
        <v>5</v>
      </c>
      <c r="S268" s="15">
        <v>40</v>
      </c>
      <c r="T268" s="15">
        <v>0</v>
      </c>
      <c r="U268" s="15">
        <v>0</v>
      </c>
      <c r="V268" s="15">
        <v>0</v>
      </c>
      <c r="W268" s="15">
        <v>0</v>
      </c>
      <c r="X268" s="15">
        <v>1</v>
      </c>
      <c r="Y268" s="15">
        <v>1</v>
      </c>
      <c r="Z268" s="15">
        <f t="shared" si="195"/>
        <v>0</v>
      </c>
      <c r="AA268" s="15">
        <f t="shared" si="168"/>
        <v>0</v>
      </c>
      <c r="AB268" s="15">
        <f t="shared" si="169"/>
        <v>0</v>
      </c>
      <c r="AC268" s="15">
        <v>1</v>
      </c>
      <c r="AD268" s="15">
        <v>16</v>
      </c>
      <c r="AE268" s="15">
        <v>20</v>
      </c>
      <c r="AF268" s="15">
        <v>30000</v>
      </c>
      <c r="AG268" s="27">
        <v>1875</v>
      </c>
      <c r="AH268" s="27">
        <f t="shared" si="170"/>
        <v>0</v>
      </c>
      <c r="AI268" s="27">
        <f t="shared" si="171"/>
        <v>1</v>
      </c>
      <c r="AJ268" s="27">
        <f t="shared" si="172"/>
        <v>0</v>
      </c>
      <c r="AQ268" s="15">
        <f t="shared" si="173"/>
        <v>0</v>
      </c>
      <c r="AR268" s="15">
        <f t="shared" si="174"/>
        <v>0</v>
      </c>
      <c r="AZ268" s="15">
        <f t="shared" si="175"/>
        <v>0</v>
      </c>
      <c r="BA268" s="15">
        <f t="shared" si="176"/>
        <v>0</v>
      </c>
      <c r="BB268" s="15">
        <f>$AJ268</f>
        <v>0</v>
      </c>
      <c r="BC268" s="15">
        <v>1.25</v>
      </c>
      <c r="BD268" s="15">
        <v>1.6666666666666667</v>
      </c>
      <c r="BE268" s="15">
        <v>1</v>
      </c>
      <c r="BF268" s="15">
        <v>1</v>
      </c>
      <c r="BG268" s="15">
        <v>1</v>
      </c>
      <c r="BH268" s="15">
        <v>1.1833333333333333</v>
      </c>
      <c r="BI268" s="15">
        <v>1</v>
      </c>
      <c r="BJ268" s="15">
        <v>4</v>
      </c>
      <c r="BK268" s="15">
        <f t="shared" si="177"/>
        <v>0</v>
      </c>
      <c r="BL268" s="15">
        <f t="shared" si="178"/>
        <v>0</v>
      </c>
      <c r="BM268" s="15">
        <f t="shared" si="179"/>
        <v>1</v>
      </c>
      <c r="BN268" s="15">
        <v>1</v>
      </c>
      <c r="BO268" s="15">
        <f t="shared" si="180"/>
        <v>0</v>
      </c>
      <c r="BP268" s="15">
        <f t="shared" si="181"/>
        <v>0</v>
      </c>
      <c r="BQ268" s="15">
        <f t="shared" si="182"/>
        <v>0</v>
      </c>
      <c r="BR268" s="15">
        <f t="shared" si="183"/>
        <v>0</v>
      </c>
      <c r="BS268" s="15">
        <v>3</v>
      </c>
      <c r="BT268" s="15">
        <v>1</v>
      </c>
      <c r="BU268" s="15">
        <f t="shared" si="184"/>
        <v>0</v>
      </c>
      <c r="BV268" s="15">
        <f t="shared" si="185"/>
        <v>0</v>
      </c>
      <c r="BW268" s="15">
        <f t="shared" si="186"/>
        <v>0</v>
      </c>
      <c r="BX268" s="15">
        <f t="shared" si="187"/>
        <v>0</v>
      </c>
      <c r="BY268" s="15">
        <v>0</v>
      </c>
      <c r="BZ268" s="15" t="s">
        <v>1007</v>
      </c>
      <c r="CA268" s="15" t="s">
        <v>1007</v>
      </c>
      <c r="CB268" s="15" t="s">
        <v>1007</v>
      </c>
      <c r="CC268" s="15" t="s">
        <v>1007</v>
      </c>
      <c r="CD268" s="27">
        <v>2.8</v>
      </c>
      <c r="CE268" s="27">
        <v>3</v>
      </c>
      <c r="CF268" s="27">
        <v>2</v>
      </c>
      <c r="CG268" s="27">
        <v>3</v>
      </c>
      <c r="CH268" s="27">
        <v>2.6666666666666665</v>
      </c>
      <c r="CI268" s="27">
        <v>2.75</v>
      </c>
      <c r="CJ268" s="27">
        <f t="shared" si="161"/>
        <v>2.7027777777777779</v>
      </c>
      <c r="CK268" s="15">
        <f t="shared" si="188"/>
        <v>0</v>
      </c>
      <c r="CL268" s="15">
        <f t="shared" si="189"/>
        <v>0</v>
      </c>
      <c r="CM268" s="15">
        <f t="shared" si="190"/>
        <v>0</v>
      </c>
      <c r="CN268" s="15">
        <f t="shared" si="191"/>
        <v>0</v>
      </c>
      <c r="CO268" s="15">
        <f t="shared" si="192"/>
        <v>0</v>
      </c>
      <c r="CP268" s="15">
        <f t="shared" si="193"/>
        <v>0</v>
      </c>
      <c r="CQ268" s="15">
        <f t="shared" si="194"/>
        <v>0</v>
      </c>
    </row>
    <row r="269" spans="1:95" x14ac:dyDescent="0.2">
      <c r="A269" s="15">
        <v>524</v>
      </c>
      <c r="B269" s="23">
        <v>1</v>
      </c>
      <c r="C269" s="15">
        <v>3</v>
      </c>
      <c r="D269" s="15">
        <f t="shared" si="162"/>
        <v>0</v>
      </c>
      <c r="E269" s="15">
        <f t="shared" si="157"/>
        <v>1</v>
      </c>
      <c r="F269" s="15">
        <f t="shared" si="158"/>
        <v>0</v>
      </c>
      <c r="G269" s="15">
        <f t="shared" si="159"/>
        <v>0</v>
      </c>
      <c r="H269" s="15">
        <f t="shared" si="160"/>
        <v>0</v>
      </c>
      <c r="I269" s="15">
        <v>0</v>
      </c>
      <c r="J269" s="15">
        <v>51</v>
      </c>
      <c r="K269" s="15">
        <v>1</v>
      </c>
      <c r="L269" s="15">
        <f t="shared" si="163"/>
        <v>0</v>
      </c>
      <c r="M269" s="15">
        <f t="shared" si="164"/>
        <v>1</v>
      </c>
      <c r="N269" s="15">
        <f t="shared" si="165"/>
        <v>0</v>
      </c>
      <c r="O269" s="15">
        <f t="shared" si="166"/>
        <v>0</v>
      </c>
      <c r="P269" s="15">
        <f t="shared" si="167"/>
        <v>0</v>
      </c>
      <c r="Q269" s="15">
        <v>2</v>
      </c>
      <c r="R269" s="15">
        <v>5</v>
      </c>
      <c r="S269" s="15">
        <v>40</v>
      </c>
      <c r="T269" s="15">
        <v>0</v>
      </c>
      <c r="U269" s="15">
        <v>0</v>
      </c>
      <c r="V269" s="15">
        <v>0</v>
      </c>
      <c r="W269" s="15">
        <v>0</v>
      </c>
      <c r="X269" s="15">
        <v>1</v>
      </c>
      <c r="Y269" s="15">
        <v>0</v>
      </c>
      <c r="Z269" s="15">
        <f t="shared" si="195"/>
        <v>0</v>
      </c>
      <c r="AA269" s="15">
        <f t="shared" si="168"/>
        <v>0</v>
      </c>
      <c r="AB269" s="15">
        <f t="shared" si="169"/>
        <v>0</v>
      </c>
      <c r="AC269" s="159">
        <v>1</v>
      </c>
      <c r="AD269" s="159">
        <v>16</v>
      </c>
      <c r="AE269" s="159">
        <v>16</v>
      </c>
      <c r="AF269" s="15">
        <v>30000</v>
      </c>
      <c r="AG269" s="27">
        <v>1875</v>
      </c>
      <c r="AH269" s="27">
        <f t="shared" si="170"/>
        <v>0.25</v>
      </c>
      <c r="AI269" s="27">
        <f t="shared" si="171"/>
        <v>1</v>
      </c>
      <c r="AJ269" s="27">
        <f t="shared" si="172"/>
        <v>0.25</v>
      </c>
      <c r="AQ269" s="15">
        <f t="shared" si="173"/>
        <v>0</v>
      </c>
      <c r="AR269" s="15">
        <f t="shared" si="174"/>
        <v>0</v>
      </c>
      <c r="AZ269" s="15">
        <f t="shared" si="175"/>
        <v>0</v>
      </c>
      <c r="BA269" s="15">
        <f t="shared" si="176"/>
        <v>0</v>
      </c>
      <c r="BC269" s="15">
        <v>1.25</v>
      </c>
      <c r="BD269" s="15">
        <v>1.6666666666666667</v>
      </c>
      <c r="BE269" s="15">
        <v>1</v>
      </c>
      <c r="BF269" s="15">
        <v>1</v>
      </c>
      <c r="BG269" s="15">
        <v>1</v>
      </c>
      <c r="BH269" s="15">
        <v>1.1833333333333333</v>
      </c>
      <c r="BI269" s="15">
        <v>1</v>
      </c>
      <c r="BJ269" s="15">
        <v>4</v>
      </c>
      <c r="BK269" s="15">
        <f t="shared" si="177"/>
        <v>0</v>
      </c>
      <c r="BL269" s="15">
        <f t="shared" si="178"/>
        <v>0</v>
      </c>
      <c r="BM269" s="15">
        <f t="shared" si="179"/>
        <v>1</v>
      </c>
      <c r="BN269" s="15">
        <v>1</v>
      </c>
      <c r="BO269" s="15">
        <f t="shared" si="180"/>
        <v>0</v>
      </c>
      <c r="BP269" s="15">
        <f t="shared" si="181"/>
        <v>0</v>
      </c>
      <c r="BQ269" s="15">
        <f t="shared" si="182"/>
        <v>0</v>
      </c>
      <c r="BR269" s="15">
        <f t="shared" si="183"/>
        <v>0</v>
      </c>
      <c r="BS269" s="15">
        <v>3</v>
      </c>
      <c r="BT269" s="15">
        <v>1</v>
      </c>
      <c r="BU269" s="15">
        <f t="shared" si="184"/>
        <v>0</v>
      </c>
      <c r="BV269" s="15">
        <f t="shared" si="185"/>
        <v>0</v>
      </c>
      <c r="BW269" s="15">
        <f t="shared" si="186"/>
        <v>0</v>
      </c>
      <c r="BX269" s="15">
        <f t="shared" si="187"/>
        <v>0</v>
      </c>
      <c r="BY269" s="15">
        <v>0</v>
      </c>
      <c r="BZ269" s="15" t="s">
        <v>1007</v>
      </c>
      <c r="CA269" s="15" t="s">
        <v>1007</v>
      </c>
      <c r="CB269" s="15" t="s">
        <v>1007</v>
      </c>
      <c r="CC269" s="15" t="s">
        <v>1007</v>
      </c>
      <c r="CD269" s="27">
        <v>2.8</v>
      </c>
      <c r="CE269" s="27">
        <v>3</v>
      </c>
      <c r="CF269" s="27">
        <v>2</v>
      </c>
      <c r="CG269" s="27">
        <v>3</v>
      </c>
      <c r="CH269" s="27">
        <v>2.6666666666666665</v>
      </c>
      <c r="CI269" s="27">
        <v>2.75</v>
      </c>
      <c r="CJ269" s="27">
        <f t="shared" si="161"/>
        <v>2.7027777777777779</v>
      </c>
      <c r="CK269" s="15">
        <f t="shared" si="188"/>
        <v>-1.6000000000000005</v>
      </c>
      <c r="CL269" s="15">
        <f t="shared" si="189"/>
        <v>-1</v>
      </c>
      <c r="CM269" s="15">
        <f t="shared" si="190"/>
        <v>-3</v>
      </c>
      <c r="CN269" s="15">
        <f t="shared" si="191"/>
        <v>0.20000000000000018</v>
      </c>
      <c r="CO269" s="15">
        <f t="shared" si="192"/>
        <v>-0.33333333333333348</v>
      </c>
      <c r="CP269" s="15">
        <f t="shared" si="193"/>
        <v>-0.25</v>
      </c>
      <c r="CQ269" s="15">
        <f t="shared" si="194"/>
        <v>-0.99722222222222179</v>
      </c>
    </row>
    <row r="270" spans="1:95" x14ac:dyDescent="0.2">
      <c r="A270" s="15">
        <v>525</v>
      </c>
      <c r="B270" s="23">
        <v>0</v>
      </c>
      <c r="C270" s="15">
        <v>3</v>
      </c>
      <c r="D270" s="15">
        <f t="shared" si="162"/>
        <v>0</v>
      </c>
      <c r="E270" s="15">
        <f t="shared" si="157"/>
        <v>1</v>
      </c>
      <c r="F270" s="15">
        <f t="shared" si="158"/>
        <v>0</v>
      </c>
      <c r="G270" s="15">
        <f t="shared" si="159"/>
        <v>0</v>
      </c>
      <c r="H270" s="15">
        <f t="shared" si="160"/>
        <v>0</v>
      </c>
      <c r="I270" s="15">
        <v>1</v>
      </c>
      <c r="J270" s="15">
        <v>52</v>
      </c>
      <c r="K270" s="15">
        <v>5</v>
      </c>
      <c r="L270" s="15">
        <f t="shared" si="163"/>
        <v>0</v>
      </c>
      <c r="M270" s="15">
        <f t="shared" si="164"/>
        <v>0</v>
      </c>
      <c r="N270" s="15">
        <f t="shared" si="165"/>
        <v>0</v>
      </c>
      <c r="O270" s="15">
        <f t="shared" si="166"/>
        <v>0</v>
      </c>
      <c r="P270" s="15">
        <f t="shared" si="167"/>
        <v>0</v>
      </c>
      <c r="Q270" s="15">
        <v>2</v>
      </c>
      <c r="R270" s="15">
        <v>5</v>
      </c>
      <c r="S270" s="15">
        <v>30</v>
      </c>
      <c r="T270" s="15">
        <v>0</v>
      </c>
      <c r="U270" s="15">
        <v>0</v>
      </c>
      <c r="V270" s="15">
        <v>1</v>
      </c>
      <c r="W270" s="15">
        <v>480000</v>
      </c>
      <c r="X270" s="15">
        <v>1</v>
      </c>
      <c r="Y270" s="15">
        <v>1</v>
      </c>
      <c r="Z270" s="15">
        <f t="shared" si="195"/>
        <v>0</v>
      </c>
      <c r="AA270" s="15">
        <f t="shared" si="168"/>
        <v>0</v>
      </c>
      <c r="AB270" s="15">
        <f t="shared" si="169"/>
        <v>0</v>
      </c>
      <c r="AC270" s="15">
        <v>1</v>
      </c>
      <c r="AD270" s="15">
        <v>40</v>
      </c>
      <c r="AE270" s="15">
        <v>20</v>
      </c>
      <c r="AF270" s="15">
        <v>60000</v>
      </c>
      <c r="AG270" s="27">
        <v>1500</v>
      </c>
      <c r="AH270" s="27">
        <f t="shared" si="170"/>
        <v>0</v>
      </c>
      <c r="AI270" s="27">
        <f t="shared" si="171"/>
        <v>1</v>
      </c>
      <c r="AJ270" s="27">
        <f t="shared" si="172"/>
        <v>0</v>
      </c>
      <c r="AQ270" s="15">
        <f t="shared" si="173"/>
        <v>0</v>
      </c>
      <c r="AR270" s="15">
        <f t="shared" si="174"/>
        <v>0</v>
      </c>
      <c r="AZ270" s="15">
        <f t="shared" si="175"/>
        <v>0</v>
      </c>
      <c r="BA270" s="15">
        <f t="shared" si="176"/>
        <v>0</v>
      </c>
      <c r="BB270" s="15">
        <f>$AJ270</f>
        <v>0</v>
      </c>
      <c r="BC270" s="15">
        <v>2.25</v>
      </c>
      <c r="BD270" s="15">
        <v>3</v>
      </c>
      <c r="BE270" s="15">
        <v>1.3333333333333333</v>
      </c>
      <c r="BF270" s="15">
        <v>1</v>
      </c>
      <c r="BG270" s="15">
        <v>2.5</v>
      </c>
      <c r="BH270" s="15">
        <v>2.0166666666666666</v>
      </c>
      <c r="BI270" s="15">
        <v>1</v>
      </c>
      <c r="BJ270" s="15">
        <v>4</v>
      </c>
      <c r="BK270" s="15">
        <f t="shared" si="177"/>
        <v>0</v>
      </c>
      <c r="BL270" s="15">
        <f t="shared" si="178"/>
        <v>0</v>
      </c>
      <c r="BM270" s="15">
        <f t="shared" si="179"/>
        <v>1</v>
      </c>
      <c r="BN270" s="15">
        <v>2</v>
      </c>
      <c r="BO270" s="15">
        <f t="shared" si="180"/>
        <v>1</v>
      </c>
      <c r="BP270" s="15">
        <f t="shared" si="181"/>
        <v>0</v>
      </c>
      <c r="BQ270" s="15">
        <f t="shared" si="182"/>
        <v>0</v>
      </c>
      <c r="BR270" s="15">
        <f t="shared" si="183"/>
        <v>0</v>
      </c>
      <c r="BS270" s="15">
        <v>6</v>
      </c>
      <c r="BT270" s="15">
        <v>2</v>
      </c>
      <c r="BU270" s="15">
        <f t="shared" si="184"/>
        <v>1</v>
      </c>
      <c r="BV270" s="15">
        <f t="shared" si="185"/>
        <v>0</v>
      </c>
      <c r="BW270" s="15">
        <f t="shared" si="186"/>
        <v>0</v>
      </c>
      <c r="BX270" s="15">
        <f t="shared" si="187"/>
        <v>0</v>
      </c>
      <c r="BY270" s="15">
        <v>1</v>
      </c>
      <c r="BZ270" s="15">
        <v>1</v>
      </c>
      <c r="CA270" s="15">
        <v>1</v>
      </c>
      <c r="CB270" s="15">
        <v>1</v>
      </c>
      <c r="CC270" s="15">
        <v>0</v>
      </c>
      <c r="CD270" s="27">
        <v>4.4000000000000004</v>
      </c>
      <c r="CE270" s="27">
        <v>4</v>
      </c>
      <c r="CF270" s="27">
        <v>5</v>
      </c>
      <c r="CG270" s="27">
        <v>2.8</v>
      </c>
      <c r="CH270" s="27">
        <v>3</v>
      </c>
      <c r="CI270" s="27">
        <v>3</v>
      </c>
      <c r="CJ270" s="27">
        <f t="shared" si="161"/>
        <v>3.6999999999999997</v>
      </c>
      <c r="CK270" s="15">
        <f t="shared" si="188"/>
        <v>0.40000000000000036</v>
      </c>
      <c r="CL270" s="15">
        <f t="shared" si="189"/>
        <v>0</v>
      </c>
      <c r="CM270" s="15">
        <f t="shared" si="190"/>
        <v>0</v>
      </c>
      <c r="CN270" s="15">
        <f t="shared" si="191"/>
        <v>0</v>
      </c>
      <c r="CO270" s="15">
        <f t="shared" si="192"/>
        <v>1.3333333333333333</v>
      </c>
      <c r="CP270" s="15">
        <f t="shared" si="193"/>
        <v>0</v>
      </c>
      <c r="CQ270" s="15">
        <f t="shared" si="194"/>
        <v>0.28888888888888831</v>
      </c>
    </row>
    <row r="271" spans="1:95" x14ac:dyDescent="0.2">
      <c r="A271" s="15">
        <v>525</v>
      </c>
      <c r="B271" s="23">
        <v>0</v>
      </c>
      <c r="C271" s="15">
        <v>3</v>
      </c>
      <c r="D271" s="15">
        <f t="shared" si="162"/>
        <v>0</v>
      </c>
      <c r="E271" s="15">
        <f t="shared" si="157"/>
        <v>1</v>
      </c>
      <c r="F271" s="15">
        <f t="shared" si="158"/>
        <v>0</v>
      </c>
      <c r="G271" s="15">
        <f t="shared" si="159"/>
        <v>0</v>
      </c>
      <c r="H271" s="15">
        <f t="shared" si="160"/>
        <v>0</v>
      </c>
      <c r="I271" s="15">
        <v>1</v>
      </c>
      <c r="J271" s="15">
        <v>52</v>
      </c>
      <c r="K271" s="15">
        <v>5</v>
      </c>
      <c r="L271" s="15">
        <f t="shared" si="163"/>
        <v>0</v>
      </c>
      <c r="M271" s="15">
        <f t="shared" si="164"/>
        <v>0</v>
      </c>
      <c r="N271" s="15">
        <f t="shared" si="165"/>
        <v>0</v>
      </c>
      <c r="O271" s="15">
        <f t="shared" si="166"/>
        <v>0</v>
      </c>
      <c r="P271" s="15">
        <f t="shared" si="167"/>
        <v>0</v>
      </c>
      <c r="Q271" s="15">
        <v>2</v>
      </c>
      <c r="R271" s="15">
        <v>5</v>
      </c>
      <c r="S271" s="15">
        <v>30</v>
      </c>
      <c r="T271" s="15">
        <v>0</v>
      </c>
      <c r="U271" s="15">
        <v>0</v>
      </c>
      <c r="V271" s="15">
        <v>1</v>
      </c>
      <c r="W271" s="15">
        <v>480000</v>
      </c>
      <c r="X271" s="15">
        <v>1</v>
      </c>
      <c r="Y271" s="15">
        <v>0</v>
      </c>
      <c r="Z271" s="15">
        <f t="shared" si="195"/>
        <v>0</v>
      </c>
      <c r="AA271" s="15">
        <f t="shared" si="168"/>
        <v>0</v>
      </c>
      <c r="AB271" s="15">
        <f t="shared" si="169"/>
        <v>0</v>
      </c>
      <c r="AC271" s="159">
        <v>1</v>
      </c>
      <c r="AD271" s="159">
        <v>40</v>
      </c>
      <c r="AE271" s="159">
        <v>17.86</v>
      </c>
      <c r="AF271" s="15">
        <v>60000</v>
      </c>
      <c r="AG271" s="27">
        <v>1500</v>
      </c>
      <c r="AH271" s="27">
        <f t="shared" si="170"/>
        <v>0.66666666666666663</v>
      </c>
      <c r="AI271" s="27">
        <f t="shared" si="171"/>
        <v>1</v>
      </c>
      <c r="AJ271" s="27">
        <f t="shared" si="172"/>
        <v>0.66666666666666663</v>
      </c>
      <c r="AQ271" s="15">
        <f t="shared" si="173"/>
        <v>0</v>
      </c>
      <c r="AR271" s="15">
        <f t="shared" si="174"/>
        <v>0</v>
      </c>
      <c r="AZ271" s="15">
        <f t="shared" si="175"/>
        <v>0</v>
      </c>
      <c r="BA271" s="15">
        <f t="shared" si="176"/>
        <v>0</v>
      </c>
      <c r="BC271" s="15">
        <v>2.25</v>
      </c>
      <c r="BD271" s="15">
        <v>3</v>
      </c>
      <c r="BE271" s="15">
        <v>1.3333333333333333</v>
      </c>
      <c r="BF271" s="15">
        <v>1</v>
      </c>
      <c r="BG271" s="15">
        <v>2.5</v>
      </c>
      <c r="BH271" s="15">
        <v>2.0166666666666666</v>
      </c>
      <c r="BI271" s="15">
        <v>1</v>
      </c>
      <c r="BJ271" s="15">
        <v>4</v>
      </c>
      <c r="BK271" s="15">
        <f t="shared" si="177"/>
        <v>0</v>
      </c>
      <c r="BL271" s="15">
        <f t="shared" si="178"/>
        <v>0</v>
      </c>
      <c r="BM271" s="15">
        <f t="shared" si="179"/>
        <v>1</v>
      </c>
      <c r="BN271" s="15">
        <v>2</v>
      </c>
      <c r="BO271" s="15">
        <f t="shared" si="180"/>
        <v>1</v>
      </c>
      <c r="BP271" s="15">
        <f t="shared" si="181"/>
        <v>0</v>
      </c>
      <c r="BQ271" s="15">
        <f t="shared" si="182"/>
        <v>0</v>
      </c>
      <c r="BR271" s="15">
        <f t="shared" si="183"/>
        <v>0</v>
      </c>
      <c r="BS271" s="15">
        <v>6</v>
      </c>
      <c r="BT271" s="15">
        <v>2</v>
      </c>
      <c r="BU271" s="15">
        <f t="shared" si="184"/>
        <v>1</v>
      </c>
      <c r="BV271" s="15">
        <f t="shared" si="185"/>
        <v>0</v>
      </c>
      <c r="BW271" s="15">
        <f t="shared" si="186"/>
        <v>0</v>
      </c>
      <c r="BX271" s="15">
        <f t="shared" si="187"/>
        <v>0</v>
      </c>
      <c r="BY271" s="15">
        <v>1</v>
      </c>
      <c r="BZ271" s="15">
        <v>1</v>
      </c>
      <c r="CA271" s="15">
        <v>1</v>
      </c>
      <c r="CB271" s="15">
        <v>1</v>
      </c>
      <c r="CC271" s="15">
        <v>0</v>
      </c>
      <c r="CD271" s="27">
        <v>4</v>
      </c>
      <c r="CE271" s="27">
        <v>4</v>
      </c>
      <c r="CF271" s="27">
        <v>5</v>
      </c>
      <c r="CG271" s="27">
        <v>2.8</v>
      </c>
      <c r="CH271" s="27">
        <v>1.6666666666666667</v>
      </c>
      <c r="CI271" s="27">
        <v>3</v>
      </c>
      <c r="CJ271" s="27">
        <f t="shared" si="161"/>
        <v>3.4111111111111114</v>
      </c>
      <c r="CK271" s="15">
        <f t="shared" si="188"/>
        <v>0.79999999999999982</v>
      </c>
      <c r="CL271" s="15">
        <f t="shared" si="189"/>
        <v>1</v>
      </c>
      <c r="CM271" s="15">
        <f t="shared" si="190"/>
        <v>2</v>
      </c>
      <c r="CN271" s="15">
        <f t="shared" si="191"/>
        <v>-0.20000000000000018</v>
      </c>
      <c r="CO271" s="15">
        <f t="shared" si="192"/>
        <v>-1.3333333333333333</v>
      </c>
      <c r="CP271" s="15">
        <f t="shared" si="193"/>
        <v>-0.25</v>
      </c>
      <c r="CQ271" s="15">
        <f t="shared" si="194"/>
        <v>0.33611111111111169</v>
      </c>
    </row>
    <row r="272" spans="1:95" x14ac:dyDescent="0.2">
      <c r="A272" s="15">
        <v>526</v>
      </c>
      <c r="B272" s="23">
        <v>1</v>
      </c>
      <c r="C272" s="15">
        <v>3</v>
      </c>
      <c r="D272" s="15">
        <f t="shared" si="162"/>
        <v>0</v>
      </c>
      <c r="E272" s="15">
        <f t="shared" si="157"/>
        <v>1</v>
      </c>
      <c r="F272" s="15">
        <f t="shared" si="158"/>
        <v>0</v>
      </c>
      <c r="G272" s="15">
        <f t="shared" si="159"/>
        <v>0</v>
      </c>
      <c r="H272" s="15">
        <f t="shared" si="160"/>
        <v>0</v>
      </c>
      <c r="I272" s="15">
        <v>1</v>
      </c>
      <c r="J272" s="15">
        <v>65</v>
      </c>
      <c r="K272" s="15">
        <v>1</v>
      </c>
      <c r="L272" s="15">
        <f t="shared" si="163"/>
        <v>0</v>
      </c>
      <c r="M272" s="15">
        <f t="shared" si="164"/>
        <v>1</v>
      </c>
      <c r="N272" s="15">
        <f t="shared" si="165"/>
        <v>0</v>
      </c>
      <c r="O272" s="15">
        <f t="shared" si="166"/>
        <v>0</v>
      </c>
      <c r="P272" s="15">
        <f t="shared" si="167"/>
        <v>0</v>
      </c>
      <c r="Q272" s="15">
        <v>2</v>
      </c>
      <c r="R272" s="15">
        <v>4</v>
      </c>
      <c r="S272" s="15">
        <v>50</v>
      </c>
      <c r="T272" s="15">
        <v>0</v>
      </c>
      <c r="U272" s="15">
        <v>0</v>
      </c>
      <c r="V272" s="15">
        <v>0</v>
      </c>
      <c r="W272" s="15">
        <v>0</v>
      </c>
      <c r="X272" s="15">
        <v>1</v>
      </c>
      <c r="Y272" s="15">
        <v>1</v>
      </c>
      <c r="Z272" s="15">
        <f t="shared" si="195"/>
        <v>0</v>
      </c>
      <c r="AA272" s="15">
        <f t="shared" si="168"/>
        <v>0</v>
      </c>
      <c r="AB272" s="15">
        <f t="shared" si="169"/>
        <v>0</v>
      </c>
      <c r="AC272" s="15">
        <v>1</v>
      </c>
      <c r="AD272" s="15">
        <v>10</v>
      </c>
      <c r="AE272" s="15">
        <v>19</v>
      </c>
      <c r="AF272" s="15">
        <v>9000</v>
      </c>
      <c r="AG272" s="27">
        <v>900</v>
      </c>
      <c r="AH272" s="27">
        <f t="shared" si="170"/>
        <v>-0.25</v>
      </c>
      <c r="AI272" s="27">
        <f t="shared" si="171"/>
        <v>1</v>
      </c>
      <c r="AJ272" s="27">
        <f t="shared" si="172"/>
        <v>-0.25</v>
      </c>
      <c r="AQ272" s="15">
        <f t="shared" si="173"/>
        <v>0</v>
      </c>
      <c r="AR272" s="15">
        <f t="shared" si="174"/>
        <v>0</v>
      </c>
      <c r="AZ272" s="15">
        <f t="shared" si="175"/>
        <v>0</v>
      </c>
      <c r="BA272" s="15">
        <f t="shared" si="176"/>
        <v>0</v>
      </c>
      <c r="BB272" s="15">
        <f>$AJ272</f>
        <v>-0.25</v>
      </c>
      <c r="BC272" s="15">
        <v>1</v>
      </c>
      <c r="BD272" s="15">
        <v>1</v>
      </c>
      <c r="BE272" s="15">
        <v>1</v>
      </c>
      <c r="BF272" s="15">
        <v>1</v>
      </c>
      <c r="BG272" s="15">
        <v>1</v>
      </c>
      <c r="BH272" s="15">
        <v>1</v>
      </c>
      <c r="BI272" s="15">
        <v>1</v>
      </c>
      <c r="BJ272" s="15">
        <v>5</v>
      </c>
      <c r="BK272" s="15">
        <f t="shared" si="177"/>
        <v>0</v>
      </c>
      <c r="BL272" s="15">
        <f t="shared" si="178"/>
        <v>0</v>
      </c>
      <c r="BM272" s="15">
        <f t="shared" si="179"/>
        <v>0</v>
      </c>
      <c r="BN272" s="15" t="s">
        <v>1007</v>
      </c>
      <c r="BO272" s="15">
        <f t="shared" si="180"/>
        <v>0</v>
      </c>
      <c r="BP272" s="15">
        <f t="shared" si="181"/>
        <v>0</v>
      </c>
      <c r="BQ272" s="15">
        <f t="shared" si="182"/>
        <v>0</v>
      </c>
      <c r="BR272" s="15">
        <f t="shared" si="183"/>
        <v>0</v>
      </c>
      <c r="BU272" s="15">
        <f t="shared" si="184"/>
        <v>0</v>
      </c>
      <c r="BV272" s="15">
        <f t="shared" si="185"/>
        <v>0</v>
      </c>
      <c r="BW272" s="15">
        <f t="shared" si="186"/>
        <v>0</v>
      </c>
      <c r="BX272" s="15">
        <f t="shared" si="187"/>
        <v>0</v>
      </c>
      <c r="BY272" s="15" t="s">
        <v>1007</v>
      </c>
      <c r="BZ272" s="15" t="s">
        <v>1007</v>
      </c>
      <c r="CA272" s="15" t="s">
        <v>1007</v>
      </c>
      <c r="CB272" s="15" t="s">
        <v>1007</v>
      </c>
      <c r="CC272" s="15" t="s">
        <v>1007</v>
      </c>
      <c r="CD272" s="27">
        <v>3.2</v>
      </c>
      <c r="CE272" s="27">
        <v>3</v>
      </c>
      <c r="CF272" s="27">
        <v>3</v>
      </c>
      <c r="CG272" s="27">
        <v>3</v>
      </c>
      <c r="CH272" s="27">
        <v>3</v>
      </c>
      <c r="CI272" s="27">
        <v>3.25</v>
      </c>
      <c r="CJ272" s="27">
        <f t="shared" si="161"/>
        <v>3.0749999999999997</v>
      </c>
      <c r="CK272" s="15">
        <f t="shared" si="188"/>
        <v>0.20000000000000018</v>
      </c>
      <c r="CL272" s="15">
        <f t="shared" si="189"/>
        <v>0</v>
      </c>
      <c r="CM272" s="15">
        <f t="shared" si="190"/>
        <v>0</v>
      </c>
      <c r="CN272" s="15">
        <f t="shared" si="191"/>
        <v>0</v>
      </c>
      <c r="CO272" s="15">
        <f t="shared" si="192"/>
        <v>0</v>
      </c>
      <c r="CP272" s="15">
        <f t="shared" si="193"/>
        <v>0.25</v>
      </c>
      <c r="CQ272" s="15">
        <f t="shared" si="194"/>
        <v>7.4999999999999734E-2</v>
      </c>
    </row>
    <row r="273" spans="1:95" x14ac:dyDescent="0.2">
      <c r="A273" s="15">
        <v>526</v>
      </c>
      <c r="B273" s="23">
        <v>1</v>
      </c>
      <c r="C273" s="15">
        <v>3</v>
      </c>
      <c r="D273" s="15">
        <f t="shared" si="162"/>
        <v>0</v>
      </c>
      <c r="E273" s="15">
        <f t="shared" si="157"/>
        <v>1</v>
      </c>
      <c r="F273" s="15">
        <f t="shared" si="158"/>
        <v>0</v>
      </c>
      <c r="G273" s="15">
        <f t="shared" si="159"/>
        <v>0</v>
      </c>
      <c r="H273" s="15">
        <f t="shared" si="160"/>
        <v>0</v>
      </c>
      <c r="I273" s="15">
        <v>1</v>
      </c>
      <c r="J273" s="15">
        <v>65</v>
      </c>
      <c r="K273" s="15">
        <v>1</v>
      </c>
      <c r="L273" s="15">
        <f t="shared" si="163"/>
        <v>0</v>
      </c>
      <c r="M273" s="15">
        <f t="shared" si="164"/>
        <v>1</v>
      </c>
      <c r="N273" s="15">
        <f t="shared" si="165"/>
        <v>0</v>
      </c>
      <c r="O273" s="15">
        <f t="shared" si="166"/>
        <v>0</v>
      </c>
      <c r="P273" s="15">
        <f t="shared" si="167"/>
        <v>0</v>
      </c>
      <c r="Q273" s="15">
        <v>2</v>
      </c>
      <c r="R273" s="15">
        <v>4</v>
      </c>
      <c r="S273" s="15">
        <v>50</v>
      </c>
      <c r="T273" s="15">
        <v>0</v>
      </c>
      <c r="U273" s="15">
        <v>0</v>
      </c>
      <c r="V273" s="15">
        <v>0</v>
      </c>
      <c r="W273" s="15">
        <v>0</v>
      </c>
      <c r="X273" s="15">
        <v>1</v>
      </c>
      <c r="Y273" s="15">
        <v>0</v>
      </c>
      <c r="Z273" s="15">
        <f t="shared" si="195"/>
        <v>0</v>
      </c>
      <c r="AA273" s="15">
        <f t="shared" si="168"/>
        <v>0</v>
      </c>
      <c r="AB273" s="15">
        <f t="shared" si="169"/>
        <v>0</v>
      </c>
      <c r="AC273" s="159">
        <v>1</v>
      </c>
      <c r="AD273" s="159">
        <v>15</v>
      </c>
      <c r="AE273" s="159">
        <v>17</v>
      </c>
      <c r="AF273" s="15">
        <v>18000</v>
      </c>
      <c r="AG273" s="27">
        <v>1200</v>
      </c>
      <c r="AH273" s="27">
        <f t="shared" si="170"/>
        <v>0</v>
      </c>
      <c r="AI273" s="27">
        <f t="shared" si="171"/>
        <v>1</v>
      </c>
      <c r="AJ273" s="27">
        <f t="shared" si="172"/>
        <v>0</v>
      </c>
      <c r="AQ273" s="15">
        <f t="shared" si="173"/>
        <v>0</v>
      </c>
      <c r="AR273" s="15">
        <f t="shared" si="174"/>
        <v>0</v>
      </c>
      <c r="AZ273" s="15">
        <f t="shared" si="175"/>
        <v>0</v>
      </c>
      <c r="BA273" s="15">
        <f t="shared" si="176"/>
        <v>0</v>
      </c>
      <c r="BC273" s="15">
        <v>1</v>
      </c>
      <c r="BD273" s="15">
        <v>1</v>
      </c>
      <c r="BE273" s="15">
        <v>1</v>
      </c>
      <c r="BF273" s="15">
        <v>1</v>
      </c>
      <c r="BG273" s="15">
        <v>1</v>
      </c>
      <c r="BH273" s="15">
        <v>1</v>
      </c>
      <c r="BI273" s="15">
        <v>1</v>
      </c>
      <c r="BJ273" s="15">
        <v>5</v>
      </c>
      <c r="BK273" s="15">
        <f t="shared" si="177"/>
        <v>0</v>
      </c>
      <c r="BL273" s="15">
        <f t="shared" si="178"/>
        <v>0</v>
      </c>
      <c r="BM273" s="15">
        <f t="shared" si="179"/>
        <v>0</v>
      </c>
      <c r="BN273" s="15" t="s">
        <v>1007</v>
      </c>
      <c r="BO273" s="15">
        <f t="shared" si="180"/>
        <v>0</v>
      </c>
      <c r="BP273" s="15">
        <f t="shared" si="181"/>
        <v>0</v>
      </c>
      <c r="BQ273" s="15">
        <f t="shared" si="182"/>
        <v>0</v>
      </c>
      <c r="BR273" s="15">
        <f t="shared" si="183"/>
        <v>0</v>
      </c>
      <c r="BU273" s="15">
        <f t="shared" si="184"/>
        <v>0</v>
      </c>
      <c r="BV273" s="15">
        <f t="shared" si="185"/>
        <v>0</v>
      </c>
      <c r="BW273" s="15">
        <f t="shared" si="186"/>
        <v>0</v>
      </c>
      <c r="BX273" s="15">
        <f t="shared" si="187"/>
        <v>0</v>
      </c>
      <c r="BY273" s="15" t="s">
        <v>1007</v>
      </c>
      <c r="BZ273" s="15" t="s">
        <v>1007</v>
      </c>
      <c r="CA273" s="15" t="s">
        <v>1007</v>
      </c>
      <c r="CB273" s="15" t="s">
        <v>1007</v>
      </c>
      <c r="CC273" s="15" t="s">
        <v>1007</v>
      </c>
      <c r="CD273" s="27">
        <v>3</v>
      </c>
      <c r="CE273" s="27">
        <v>3</v>
      </c>
      <c r="CF273" s="27">
        <v>3</v>
      </c>
      <c r="CG273" s="27">
        <v>3</v>
      </c>
      <c r="CH273" s="27">
        <v>3</v>
      </c>
      <c r="CI273" s="27">
        <v>3</v>
      </c>
      <c r="CJ273" s="27">
        <f t="shared" si="161"/>
        <v>3</v>
      </c>
      <c r="CK273" s="15">
        <f t="shared" si="188"/>
        <v>-2</v>
      </c>
      <c r="CL273" s="15">
        <f t="shared" si="189"/>
        <v>-1.333333333333333</v>
      </c>
      <c r="CM273" s="15">
        <f t="shared" si="190"/>
        <v>-1</v>
      </c>
      <c r="CN273" s="15">
        <f t="shared" si="191"/>
        <v>-1.2000000000000002</v>
      </c>
      <c r="CO273" s="15">
        <f t="shared" si="192"/>
        <v>-1</v>
      </c>
      <c r="CP273" s="15">
        <f t="shared" si="193"/>
        <v>-1</v>
      </c>
      <c r="CQ273" s="15">
        <f t="shared" si="194"/>
        <v>-1.2555555555555555</v>
      </c>
    </row>
    <row r="274" spans="1:95" x14ac:dyDescent="0.2">
      <c r="A274" s="15">
        <v>527</v>
      </c>
      <c r="B274" s="23">
        <v>0</v>
      </c>
      <c r="C274" s="15">
        <v>3</v>
      </c>
      <c r="D274" s="15">
        <f t="shared" si="162"/>
        <v>0</v>
      </c>
      <c r="E274" s="15">
        <f t="shared" si="157"/>
        <v>1</v>
      </c>
      <c r="F274" s="15">
        <f t="shared" si="158"/>
        <v>0</v>
      </c>
      <c r="G274" s="15">
        <f t="shared" si="159"/>
        <v>0</v>
      </c>
      <c r="H274" s="15">
        <f t="shared" si="160"/>
        <v>0</v>
      </c>
      <c r="I274" s="15">
        <v>1</v>
      </c>
      <c r="J274" s="15">
        <v>56</v>
      </c>
      <c r="K274" s="15">
        <v>4</v>
      </c>
      <c r="L274" s="15">
        <f t="shared" si="163"/>
        <v>0</v>
      </c>
      <c r="M274" s="15">
        <f t="shared" si="164"/>
        <v>0</v>
      </c>
      <c r="N274" s="15">
        <f t="shared" si="165"/>
        <v>0</v>
      </c>
      <c r="O274" s="15">
        <f t="shared" si="166"/>
        <v>0</v>
      </c>
      <c r="P274" s="15">
        <f t="shared" si="167"/>
        <v>1</v>
      </c>
      <c r="Q274" s="15">
        <v>1</v>
      </c>
      <c r="R274" s="15">
        <v>5</v>
      </c>
      <c r="S274" s="15">
        <v>15</v>
      </c>
      <c r="T274" s="15">
        <v>0</v>
      </c>
      <c r="U274" s="15">
        <v>0</v>
      </c>
      <c r="V274" s="15">
        <v>1</v>
      </c>
      <c r="W274" s="15">
        <v>480000</v>
      </c>
      <c r="X274" s="15">
        <v>1</v>
      </c>
      <c r="Y274" s="15">
        <v>1</v>
      </c>
      <c r="Z274" s="15">
        <f t="shared" si="195"/>
        <v>0</v>
      </c>
      <c r="AA274" s="15">
        <f t="shared" si="168"/>
        <v>0</v>
      </c>
      <c r="AB274" s="15">
        <f t="shared" si="169"/>
        <v>0</v>
      </c>
      <c r="AC274" s="15">
        <v>1</v>
      </c>
      <c r="AD274" s="15">
        <v>15</v>
      </c>
      <c r="AE274" s="15">
        <v>14.7</v>
      </c>
      <c r="AF274" s="15">
        <v>18000</v>
      </c>
      <c r="AG274" s="27">
        <v>1200</v>
      </c>
      <c r="AH274" s="27">
        <f t="shared" si="170"/>
        <v>0</v>
      </c>
      <c r="AI274" s="27">
        <f t="shared" si="171"/>
        <v>1</v>
      </c>
      <c r="AJ274" s="27">
        <f t="shared" si="172"/>
        <v>0</v>
      </c>
      <c r="AQ274" s="15">
        <f t="shared" si="173"/>
        <v>0</v>
      </c>
      <c r="AR274" s="15">
        <f t="shared" si="174"/>
        <v>0</v>
      </c>
      <c r="AZ274" s="15">
        <f t="shared" si="175"/>
        <v>0</v>
      </c>
      <c r="BA274" s="15">
        <f t="shared" si="176"/>
        <v>0</v>
      </c>
      <c r="BB274" s="15">
        <f>$AJ274</f>
        <v>0</v>
      </c>
      <c r="BC274" s="15">
        <v>1</v>
      </c>
      <c r="BD274" s="15">
        <v>1</v>
      </c>
      <c r="BE274" s="15">
        <v>1</v>
      </c>
      <c r="BF274" s="15">
        <v>1</v>
      </c>
      <c r="BG274" s="15">
        <v>1</v>
      </c>
      <c r="BH274" s="15">
        <v>1</v>
      </c>
      <c r="BI274" s="15">
        <v>1</v>
      </c>
      <c r="BJ274" s="15">
        <v>4</v>
      </c>
      <c r="BK274" s="15">
        <f t="shared" si="177"/>
        <v>0</v>
      </c>
      <c r="BL274" s="15">
        <f t="shared" si="178"/>
        <v>0</v>
      </c>
      <c r="BM274" s="15">
        <f t="shared" si="179"/>
        <v>1</v>
      </c>
      <c r="BN274" s="15">
        <v>3</v>
      </c>
      <c r="BO274" s="15">
        <f t="shared" si="180"/>
        <v>0</v>
      </c>
      <c r="BP274" s="15">
        <f t="shared" si="181"/>
        <v>1</v>
      </c>
      <c r="BQ274" s="15">
        <f t="shared" si="182"/>
        <v>0</v>
      </c>
      <c r="BR274" s="15">
        <f t="shared" si="183"/>
        <v>0</v>
      </c>
      <c r="BS274" s="15">
        <v>20</v>
      </c>
      <c r="BT274" s="15">
        <v>1</v>
      </c>
      <c r="BU274" s="15">
        <f t="shared" si="184"/>
        <v>0</v>
      </c>
      <c r="BV274" s="15">
        <f t="shared" si="185"/>
        <v>0</v>
      </c>
      <c r="BW274" s="15">
        <f t="shared" si="186"/>
        <v>0</v>
      </c>
      <c r="BX274" s="15">
        <f t="shared" si="187"/>
        <v>0</v>
      </c>
      <c r="BY274" s="15">
        <v>1</v>
      </c>
      <c r="BZ274" s="15">
        <v>1</v>
      </c>
      <c r="CA274" s="15">
        <v>1</v>
      </c>
      <c r="CB274" s="15">
        <v>1</v>
      </c>
      <c r="CC274" s="15">
        <v>0</v>
      </c>
      <c r="CD274" s="27">
        <v>5</v>
      </c>
      <c r="CE274" s="27">
        <v>4.333333333333333</v>
      </c>
      <c r="CF274" s="27">
        <v>4</v>
      </c>
      <c r="CG274" s="27">
        <v>4.2</v>
      </c>
      <c r="CH274" s="27">
        <v>4</v>
      </c>
      <c r="CI274" s="27">
        <v>4</v>
      </c>
      <c r="CJ274" s="27">
        <f t="shared" si="161"/>
        <v>4.2555555555555555</v>
      </c>
      <c r="CK274" s="15">
        <f t="shared" si="188"/>
        <v>0.79999999999999982</v>
      </c>
      <c r="CL274" s="15">
        <f t="shared" si="189"/>
        <v>0</v>
      </c>
      <c r="CM274" s="15">
        <f t="shared" si="190"/>
        <v>0</v>
      </c>
      <c r="CN274" s="15">
        <f t="shared" si="191"/>
        <v>0</v>
      </c>
      <c r="CO274" s="15">
        <f t="shared" si="192"/>
        <v>0</v>
      </c>
      <c r="CP274" s="15">
        <f t="shared" si="193"/>
        <v>0</v>
      </c>
      <c r="CQ274" s="15">
        <f t="shared" si="194"/>
        <v>0.13333333333333286</v>
      </c>
    </row>
    <row r="275" spans="1:95" x14ac:dyDescent="0.2">
      <c r="A275" s="15">
        <v>527</v>
      </c>
      <c r="B275" s="23">
        <v>0</v>
      </c>
      <c r="C275" s="15">
        <v>3</v>
      </c>
      <c r="D275" s="15">
        <f t="shared" si="162"/>
        <v>0</v>
      </c>
      <c r="E275" s="15">
        <f t="shared" si="157"/>
        <v>1</v>
      </c>
      <c r="F275" s="15">
        <f t="shared" si="158"/>
        <v>0</v>
      </c>
      <c r="G275" s="15">
        <f t="shared" si="159"/>
        <v>0</v>
      </c>
      <c r="H275" s="15">
        <f t="shared" si="160"/>
        <v>0</v>
      </c>
      <c r="I275" s="15">
        <v>1</v>
      </c>
      <c r="J275" s="15">
        <v>56</v>
      </c>
      <c r="K275" s="15">
        <v>4</v>
      </c>
      <c r="L275" s="15">
        <f t="shared" si="163"/>
        <v>0</v>
      </c>
      <c r="M275" s="15">
        <f t="shared" si="164"/>
        <v>0</v>
      </c>
      <c r="N275" s="15">
        <f t="shared" si="165"/>
        <v>0</v>
      </c>
      <c r="O275" s="15">
        <f t="shared" si="166"/>
        <v>0</v>
      </c>
      <c r="P275" s="15">
        <f t="shared" si="167"/>
        <v>1</v>
      </c>
      <c r="Q275" s="15">
        <v>1</v>
      </c>
      <c r="R275" s="15">
        <v>5</v>
      </c>
      <c r="S275" s="15">
        <v>15</v>
      </c>
      <c r="T275" s="15">
        <v>0</v>
      </c>
      <c r="U275" s="15">
        <v>0</v>
      </c>
      <c r="V275" s="15">
        <v>1</v>
      </c>
      <c r="W275" s="15">
        <v>480000</v>
      </c>
      <c r="X275" s="15">
        <v>1</v>
      </c>
      <c r="Y275" s="15">
        <v>0</v>
      </c>
      <c r="Z275" s="15">
        <f t="shared" si="195"/>
        <v>0</v>
      </c>
      <c r="AA275" s="15">
        <f t="shared" si="168"/>
        <v>0</v>
      </c>
      <c r="AB275" s="15">
        <f t="shared" si="169"/>
        <v>0</v>
      </c>
      <c r="AC275" s="159">
        <v>1</v>
      </c>
      <c r="AD275" s="159">
        <v>15</v>
      </c>
      <c r="AE275" s="159">
        <v>14</v>
      </c>
      <c r="AF275" s="15">
        <v>18000</v>
      </c>
      <c r="AG275" s="27">
        <v>1200</v>
      </c>
      <c r="AH275" s="27">
        <f t="shared" si="170"/>
        <v>0</v>
      </c>
      <c r="AI275" s="27">
        <f t="shared" si="171"/>
        <v>1</v>
      </c>
      <c r="AJ275" s="27">
        <f t="shared" si="172"/>
        <v>0</v>
      </c>
      <c r="AQ275" s="15">
        <f t="shared" si="173"/>
        <v>0</v>
      </c>
      <c r="AR275" s="15">
        <f t="shared" si="174"/>
        <v>0</v>
      </c>
      <c r="AZ275" s="15">
        <f t="shared" si="175"/>
        <v>0</v>
      </c>
      <c r="BA275" s="15">
        <f t="shared" si="176"/>
        <v>0</v>
      </c>
      <c r="BC275" s="15">
        <v>1</v>
      </c>
      <c r="BD275" s="15">
        <v>1</v>
      </c>
      <c r="BE275" s="15">
        <v>1</v>
      </c>
      <c r="BF275" s="15">
        <v>1</v>
      </c>
      <c r="BG275" s="15">
        <v>1</v>
      </c>
      <c r="BH275" s="15">
        <v>1</v>
      </c>
      <c r="BI275" s="15">
        <v>1</v>
      </c>
      <c r="BJ275" s="15">
        <v>4</v>
      </c>
      <c r="BK275" s="15">
        <f t="shared" si="177"/>
        <v>0</v>
      </c>
      <c r="BL275" s="15">
        <f t="shared" si="178"/>
        <v>0</v>
      </c>
      <c r="BM275" s="15">
        <f t="shared" si="179"/>
        <v>1</v>
      </c>
      <c r="BN275" s="15">
        <v>3</v>
      </c>
      <c r="BO275" s="15">
        <f t="shared" si="180"/>
        <v>0</v>
      </c>
      <c r="BP275" s="15">
        <f t="shared" si="181"/>
        <v>1</v>
      </c>
      <c r="BQ275" s="15">
        <f t="shared" si="182"/>
        <v>0</v>
      </c>
      <c r="BR275" s="15">
        <f t="shared" si="183"/>
        <v>0</v>
      </c>
      <c r="BS275" s="15">
        <v>20</v>
      </c>
      <c r="BT275" s="15">
        <v>1</v>
      </c>
      <c r="BU275" s="15">
        <f t="shared" si="184"/>
        <v>0</v>
      </c>
      <c r="BV275" s="15">
        <f t="shared" si="185"/>
        <v>0</v>
      </c>
      <c r="BW275" s="15">
        <f t="shared" si="186"/>
        <v>0</v>
      </c>
      <c r="BX275" s="15">
        <f t="shared" si="187"/>
        <v>0</v>
      </c>
      <c r="BY275" s="15">
        <v>1</v>
      </c>
      <c r="BZ275" s="15">
        <v>1</v>
      </c>
      <c r="CA275" s="15">
        <v>1</v>
      </c>
      <c r="CB275" s="15">
        <v>1</v>
      </c>
      <c r="CC275" s="15">
        <v>0</v>
      </c>
      <c r="CD275" s="27">
        <v>4.2</v>
      </c>
      <c r="CE275" s="27">
        <v>4.333333333333333</v>
      </c>
      <c r="CF275" s="27">
        <v>4</v>
      </c>
      <c r="CG275" s="27">
        <v>4.2</v>
      </c>
      <c r="CH275" s="27">
        <v>4</v>
      </c>
      <c r="CI275" s="27">
        <v>4</v>
      </c>
      <c r="CJ275" s="27">
        <f t="shared" si="161"/>
        <v>4.1222222222222227</v>
      </c>
      <c r="CK275" s="15">
        <f t="shared" si="188"/>
        <v>-0.79999999999999982</v>
      </c>
      <c r="CL275" s="15">
        <f t="shared" si="189"/>
        <v>0.33333333333333304</v>
      </c>
      <c r="CM275" s="15">
        <f t="shared" si="190"/>
        <v>0</v>
      </c>
      <c r="CN275" s="15">
        <f t="shared" si="191"/>
        <v>0.20000000000000018</v>
      </c>
      <c r="CO275" s="15">
        <f t="shared" si="192"/>
        <v>0</v>
      </c>
      <c r="CP275" s="15">
        <f t="shared" si="193"/>
        <v>0</v>
      </c>
      <c r="CQ275" s="15">
        <f t="shared" si="194"/>
        <v>-4.4444444444444287E-2</v>
      </c>
    </row>
    <row r="276" spans="1:95" x14ac:dyDescent="0.2">
      <c r="A276" s="15">
        <v>528</v>
      </c>
      <c r="B276" s="23">
        <v>0</v>
      </c>
      <c r="C276" s="15">
        <v>3</v>
      </c>
      <c r="D276" s="15">
        <f t="shared" si="162"/>
        <v>0</v>
      </c>
      <c r="E276" s="15">
        <f t="shared" si="157"/>
        <v>1</v>
      </c>
      <c r="F276" s="15">
        <f t="shared" si="158"/>
        <v>0</v>
      </c>
      <c r="G276" s="15">
        <f t="shared" si="159"/>
        <v>0</v>
      </c>
      <c r="H276" s="15">
        <f t="shared" si="160"/>
        <v>0</v>
      </c>
      <c r="I276" s="15">
        <v>1</v>
      </c>
      <c r="J276" s="15">
        <v>56</v>
      </c>
      <c r="K276" s="15">
        <v>4</v>
      </c>
      <c r="L276" s="15">
        <f t="shared" si="163"/>
        <v>0</v>
      </c>
      <c r="M276" s="15">
        <f t="shared" si="164"/>
        <v>0</v>
      </c>
      <c r="N276" s="15">
        <f t="shared" si="165"/>
        <v>0</v>
      </c>
      <c r="O276" s="15">
        <f t="shared" si="166"/>
        <v>0</v>
      </c>
      <c r="P276" s="15">
        <f t="shared" si="167"/>
        <v>1</v>
      </c>
      <c r="Q276" s="15">
        <v>1</v>
      </c>
      <c r="R276" s="15">
        <v>9</v>
      </c>
      <c r="S276" s="15">
        <v>20</v>
      </c>
      <c r="T276" s="15">
        <v>0</v>
      </c>
      <c r="U276" s="15">
        <v>0</v>
      </c>
      <c r="V276" s="15">
        <v>1</v>
      </c>
      <c r="W276" s="15">
        <v>480000</v>
      </c>
      <c r="X276" s="15">
        <v>1</v>
      </c>
      <c r="Y276" s="15">
        <v>1</v>
      </c>
      <c r="Z276" s="15">
        <f t="shared" si="195"/>
        <v>0</v>
      </c>
      <c r="AA276" s="15">
        <f t="shared" si="168"/>
        <v>0</v>
      </c>
      <c r="AB276" s="15">
        <f t="shared" si="169"/>
        <v>0</v>
      </c>
      <c r="AC276" s="15">
        <v>1</v>
      </c>
      <c r="AD276" s="15">
        <v>15</v>
      </c>
      <c r="AE276" s="15">
        <v>23</v>
      </c>
      <c r="AF276" s="15">
        <v>18000</v>
      </c>
      <c r="AG276" s="27">
        <v>1200</v>
      </c>
      <c r="AH276" s="27">
        <f t="shared" si="170"/>
        <v>0</v>
      </c>
      <c r="AI276" s="27">
        <f t="shared" si="171"/>
        <v>1</v>
      </c>
      <c r="AJ276" s="27">
        <f t="shared" si="172"/>
        <v>0</v>
      </c>
      <c r="AQ276" s="15">
        <f t="shared" si="173"/>
        <v>0</v>
      </c>
      <c r="AR276" s="15">
        <f t="shared" si="174"/>
        <v>0</v>
      </c>
      <c r="AZ276" s="15">
        <f t="shared" si="175"/>
        <v>0</v>
      </c>
      <c r="BA276" s="15">
        <f t="shared" si="176"/>
        <v>0</v>
      </c>
      <c r="BB276" s="15">
        <f>$AJ276</f>
        <v>0</v>
      </c>
      <c r="BC276" s="15">
        <v>1</v>
      </c>
      <c r="BD276" s="15">
        <v>1</v>
      </c>
      <c r="BE276" s="15">
        <v>1</v>
      </c>
      <c r="BF276" s="15">
        <v>1</v>
      </c>
      <c r="BG276" s="15">
        <v>1</v>
      </c>
      <c r="BH276" s="15">
        <v>1</v>
      </c>
      <c r="BI276" s="15">
        <v>1</v>
      </c>
      <c r="BJ276" s="15">
        <v>4</v>
      </c>
      <c r="BK276" s="15">
        <f t="shared" si="177"/>
        <v>0</v>
      </c>
      <c r="BL276" s="15">
        <f t="shared" si="178"/>
        <v>0</v>
      </c>
      <c r="BM276" s="15">
        <f t="shared" si="179"/>
        <v>1</v>
      </c>
      <c r="BN276" s="15">
        <v>1</v>
      </c>
      <c r="BO276" s="15">
        <f t="shared" si="180"/>
        <v>0</v>
      </c>
      <c r="BP276" s="15">
        <f t="shared" si="181"/>
        <v>0</v>
      </c>
      <c r="BQ276" s="15">
        <f t="shared" si="182"/>
        <v>0</v>
      </c>
      <c r="BR276" s="15">
        <f t="shared" si="183"/>
        <v>0</v>
      </c>
      <c r="BS276" s="15">
        <v>6</v>
      </c>
      <c r="BT276" s="15">
        <v>1</v>
      </c>
      <c r="BU276" s="15">
        <f t="shared" si="184"/>
        <v>0</v>
      </c>
      <c r="BV276" s="15">
        <f t="shared" si="185"/>
        <v>0</v>
      </c>
      <c r="BW276" s="15">
        <f t="shared" si="186"/>
        <v>0</v>
      </c>
      <c r="BX276" s="15">
        <f t="shared" si="187"/>
        <v>0</v>
      </c>
      <c r="BY276" s="15">
        <v>1</v>
      </c>
      <c r="BZ276" s="15">
        <v>1</v>
      </c>
      <c r="CA276" s="15">
        <v>1</v>
      </c>
      <c r="CB276" s="15">
        <v>1</v>
      </c>
      <c r="CC276" s="15">
        <v>1</v>
      </c>
      <c r="CD276" s="27">
        <v>5</v>
      </c>
      <c r="CE276" s="27">
        <v>4</v>
      </c>
      <c r="CF276" s="27">
        <v>4</v>
      </c>
      <c r="CG276" s="27">
        <v>4</v>
      </c>
      <c r="CH276" s="27">
        <v>4</v>
      </c>
      <c r="CI276" s="27">
        <v>4</v>
      </c>
      <c r="CJ276" s="27">
        <f t="shared" si="161"/>
        <v>4.166666666666667</v>
      </c>
      <c r="CK276" s="15">
        <f t="shared" si="188"/>
        <v>0.79999999999999982</v>
      </c>
      <c r="CL276" s="15">
        <f t="shared" si="189"/>
        <v>0</v>
      </c>
      <c r="CM276" s="15">
        <f t="shared" si="190"/>
        <v>0</v>
      </c>
      <c r="CN276" s="15">
        <f t="shared" si="191"/>
        <v>0</v>
      </c>
      <c r="CO276" s="15">
        <f t="shared" si="192"/>
        <v>0</v>
      </c>
      <c r="CP276" s="15">
        <f t="shared" si="193"/>
        <v>0</v>
      </c>
      <c r="CQ276" s="15">
        <f t="shared" si="194"/>
        <v>0.13333333333333375</v>
      </c>
    </row>
    <row r="277" spans="1:95" x14ac:dyDescent="0.2">
      <c r="A277" s="15">
        <v>528</v>
      </c>
      <c r="B277" s="23">
        <v>0</v>
      </c>
      <c r="C277" s="15">
        <v>3</v>
      </c>
      <c r="D277" s="15">
        <f t="shared" si="162"/>
        <v>0</v>
      </c>
      <c r="E277" s="15">
        <f t="shared" si="157"/>
        <v>1</v>
      </c>
      <c r="F277" s="15">
        <f t="shared" si="158"/>
        <v>0</v>
      </c>
      <c r="G277" s="15">
        <f t="shared" si="159"/>
        <v>0</v>
      </c>
      <c r="H277" s="15">
        <f t="shared" si="160"/>
        <v>0</v>
      </c>
      <c r="I277" s="15">
        <v>1</v>
      </c>
      <c r="J277" s="15">
        <v>56</v>
      </c>
      <c r="K277" s="15">
        <v>4</v>
      </c>
      <c r="L277" s="15">
        <f t="shared" si="163"/>
        <v>0</v>
      </c>
      <c r="M277" s="15">
        <f t="shared" si="164"/>
        <v>0</v>
      </c>
      <c r="N277" s="15">
        <f t="shared" si="165"/>
        <v>0</v>
      </c>
      <c r="O277" s="15">
        <f t="shared" si="166"/>
        <v>0</v>
      </c>
      <c r="P277" s="15">
        <f t="shared" si="167"/>
        <v>1</v>
      </c>
      <c r="Q277" s="15">
        <v>1</v>
      </c>
      <c r="R277" s="15">
        <v>9</v>
      </c>
      <c r="S277" s="15">
        <v>20</v>
      </c>
      <c r="T277" s="15">
        <v>0</v>
      </c>
      <c r="U277" s="15">
        <v>0</v>
      </c>
      <c r="V277" s="15">
        <v>1</v>
      </c>
      <c r="W277" s="15">
        <v>480000</v>
      </c>
      <c r="X277" s="15">
        <v>1</v>
      </c>
      <c r="Y277" s="15">
        <v>0</v>
      </c>
      <c r="Z277" s="15">
        <f t="shared" si="195"/>
        <v>0</v>
      </c>
      <c r="AA277" s="15">
        <f t="shared" si="168"/>
        <v>0</v>
      </c>
      <c r="AB277" s="15">
        <f t="shared" si="169"/>
        <v>0</v>
      </c>
      <c r="AC277" s="159">
        <v>1</v>
      </c>
      <c r="AD277" s="159">
        <v>15</v>
      </c>
      <c r="AE277" s="159">
        <v>20</v>
      </c>
      <c r="AF277" s="15">
        <v>18000</v>
      </c>
      <c r="AG277" s="27">
        <v>1200</v>
      </c>
      <c r="AH277" s="27">
        <f t="shared" si="170"/>
        <v>8.0000000000000029E-2</v>
      </c>
      <c r="AI277" s="27">
        <f t="shared" si="171"/>
        <v>1</v>
      </c>
      <c r="AJ277" s="27">
        <f t="shared" si="172"/>
        <v>8.0000000000000029E-2</v>
      </c>
      <c r="AQ277" s="15">
        <f t="shared" si="173"/>
        <v>0</v>
      </c>
      <c r="AR277" s="15">
        <f t="shared" si="174"/>
        <v>0</v>
      </c>
      <c r="AZ277" s="15">
        <f t="shared" si="175"/>
        <v>0</v>
      </c>
      <c r="BA277" s="15">
        <f t="shared" si="176"/>
        <v>0</v>
      </c>
      <c r="BC277" s="15">
        <v>1</v>
      </c>
      <c r="BD277" s="15">
        <v>1</v>
      </c>
      <c r="BE277" s="15">
        <v>1</v>
      </c>
      <c r="BF277" s="15">
        <v>1</v>
      </c>
      <c r="BG277" s="15">
        <v>1</v>
      </c>
      <c r="BH277" s="15">
        <v>1</v>
      </c>
      <c r="BI277" s="15">
        <v>1</v>
      </c>
      <c r="BJ277" s="15">
        <v>4</v>
      </c>
      <c r="BK277" s="15">
        <f t="shared" si="177"/>
        <v>0</v>
      </c>
      <c r="BL277" s="15">
        <f t="shared" si="178"/>
        <v>0</v>
      </c>
      <c r="BM277" s="15">
        <f t="shared" si="179"/>
        <v>1</v>
      </c>
      <c r="BN277" s="15">
        <v>1</v>
      </c>
      <c r="BO277" s="15">
        <f t="shared" si="180"/>
        <v>0</v>
      </c>
      <c r="BP277" s="15">
        <f t="shared" si="181"/>
        <v>0</v>
      </c>
      <c r="BQ277" s="15">
        <f t="shared" si="182"/>
        <v>0</v>
      </c>
      <c r="BR277" s="15">
        <f t="shared" si="183"/>
        <v>0</v>
      </c>
      <c r="BS277" s="15">
        <v>6</v>
      </c>
      <c r="BT277" s="15">
        <v>1</v>
      </c>
      <c r="BU277" s="15">
        <f t="shared" si="184"/>
        <v>0</v>
      </c>
      <c r="BV277" s="15">
        <f t="shared" si="185"/>
        <v>0</v>
      </c>
      <c r="BW277" s="15">
        <f t="shared" si="186"/>
        <v>0</v>
      </c>
      <c r="BX277" s="15">
        <f t="shared" si="187"/>
        <v>0</v>
      </c>
      <c r="BY277" s="15">
        <v>1</v>
      </c>
      <c r="BZ277" s="15">
        <v>1</v>
      </c>
      <c r="CA277" s="15">
        <v>1</v>
      </c>
      <c r="CB277" s="15">
        <v>1</v>
      </c>
      <c r="CC277" s="15">
        <v>1</v>
      </c>
      <c r="CD277" s="27">
        <v>4.2</v>
      </c>
      <c r="CE277" s="27">
        <v>4</v>
      </c>
      <c r="CF277" s="27">
        <v>4</v>
      </c>
      <c r="CG277" s="27">
        <v>4</v>
      </c>
      <c r="CH277" s="27">
        <v>4</v>
      </c>
      <c r="CI277" s="27">
        <v>4</v>
      </c>
      <c r="CJ277" s="27">
        <f t="shared" si="161"/>
        <v>4.0333333333333332</v>
      </c>
      <c r="CK277" s="15">
        <f t="shared" si="188"/>
        <v>1.2000000000000002</v>
      </c>
      <c r="CL277" s="15">
        <f t="shared" si="189"/>
        <v>1</v>
      </c>
      <c r="CM277" s="15">
        <f t="shared" si="190"/>
        <v>1</v>
      </c>
      <c r="CN277" s="15">
        <f t="shared" si="191"/>
        <v>1</v>
      </c>
      <c r="CO277" s="15">
        <f t="shared" si="192"/>
        <v>1</v>
      </c>
      <c r="CP277" s="15">
        <f t="shared" si="193"/>
        <v>1</v>
      </c>
      <c r="CQ277" s="15">
        <f t="shared" si="194"/>
        <v>1.0333333333333332</v>
      </c>
    </row>
    <row r="278" spans="1:95" x14ac:dyDescent="0.2">
      <c r="A278" s="15">
        <v>529</v>
      </c>
      <c r="B278" s="23">
        <v>0</v>
      </c>
      <c r="C278" s="15">
        <v>3</v>
      </c>
      <c r="D278" s="15">
        <f t="shared" si="162"/>
        <v>0</v>
      </c>
      <c r="E278" s="15">
        <f t="shared" si="157"/>
        <v>1</v>
      </c>
      <c r="F278" s="15">
        <f t="shared" si="158"/>
        <v>0</v>
      </c>
      <c r="G278" s="15">
        <f t="shared" si="159"/>
        <v>0</v>
      </c>
      <c r="H278" s="15">
        <f t="shared" si="160"/>
        <v>0</v>
      </c>
      <c r="I278" s="15">
        <v>1</v>
      </c>
      <c r="J278" s="15">
        <v>61</v>
      </c>
      <c r="K278" s="15">
        <v>1</v>
      </c>
      <c r="L278" s="15">
        <f t="shared" si="163"/>
        <v>0</v>
      </c>
      <c r="M278" s="15">
        <f t="shared" si="164"/>
        <v>1</v>
      </c>
      <c r="N278" s="15">
        <f t="shared" si="165"/>
        <v>0</v>
      </c>
      <c r="O278" s="15">
        <f t="shared" si="166"/>
        <v>0</v>
      </c>
      <c r="P278" s="15">
        <f t="shared" si="167"/>
        <v>0</v>
      </c>
      <c r="Q278" s="15">
        <v>2</v>
      </c>
      <c r="R278" s="15">
        <v>4</v>
      </c>
      <c r="S278" s="15">
        <v>20</v>
      </c>
      <c r="T278" s="15">
        <v>0</v>
      </c>
      <c r="U278" s="15">
        <v>1</v>
      </c>
      <c r="V278" s="15">
        <v>1</v>
      </c>
      <c r="W278" s="15">
        <v>180000</v>
      </c>
      <c r="X278" s="15">
        <v>1</v>
      </c>
      <c r="Y278" s="15">
        <v>1</v>
      </c>
      <c r="Z278" s="15">
        <f t="shared" si="195"/>
        <v>0</v>
      </c>
      <c r="AA278" s="15">
        <f t="shared" si="168"/>
        <v>0</v>
      </c>
      <c r="AB278" s="15">
        <f t="shared" si="169"/>
        <v>0</v>
      </c>
      <c r="AC278" s="15">
        <v>1</v>
      </c>
      <c r="AD278" s="15">
        <v>9</v>
      </c>
      <c r="AE278" s="15">
        <v>18</v>
      </c>
      <c r="AF278" s="15">
        <v>10000</v>
      </c>
      <c r="AG278" s="27">
        <v>1111.1111111111111</v>
      </c>
      <c r="AH278" s="27">
        <f t="shared" si="170"/>
        <v>0</v>
      </c>
      <c r="AI278" s="27">
        <f t="shared" si="171"/>
        <v>1</v>
      </c>
      <c r="AJ278" s="27">
        <f t="shared" si="172"/>
        <v>0</v>
      </c>
      <c r="AQ278" s="15">
        <f t="shared" si="173"/>
        <v>0</v>
      </c>
      <c r="AR278" s="15">
        <f t="shared" si="174"/>
        <v>0</v>
      </c>
      <c r="AZ278" s="15">
        <f t="shared" si="175"/>
        <v>0</v>
      </c>
      <c r="BA278" s="15">
        <f t="shared" si="176"/>
        <v>0</v>
      </c>
      <c r="BB278" s="15">
        <f>$AJ278</f>
        <v>0</v>
      </c>
      <c r="BC278" s="15">
        <v>1.5</v>
      </c>
      <c r="BD278" s="15">
        <v>1</v>
      </c>
      <c r="BE278" s="15">
        <v>1</v>
      </c>
      <c r="BF278" s="15">
        <v>1</v>
      </c>
      <c r="BG278" s="15">
        <v>1</v>
      </c>
      <c r="BH278" s="15">
        <v>1.1000000000000001</v>
      </c>
      <c r="BI278" s="15">
        <v>1</v>
      </c>
      <c r="BJ278" s="15">
        <v>5</v>
      </c>
      <c r="BK278" s="15">
        <f t="shared" si="177"/>
        <v>0</v>
      </c>
      <c r="BL278" s="15">
        <f t="shared" si="178"/>
        <v>0</v>
      </c>
      <c r="BM278" s="15">
        <f t="shared" si="179"/>
        <v>0</v>
      </c>
      <c r="BN278" s="15" t="s">
        <v>1007</v>
      </c>
      <c r="BO278" s="15">
        <f t="shared" si="180"/>
        <v>0</v>
      </c>
      <c r="BP278" s="15">
        <f t="shared" si="181"/>
        <v>0</v>
      </c>
      <c r="BQ278" s="15">
        <f t="shared" si="182"/>
        <v>0</v>
      </c>
      <c r="BR278" s="15">
        <f t="shared" si="183"/>
        <v>0</v>
      </c>
      <c r="BU278" s="15">
        <f t="shared" si="184"/>
        <v>0</v>
      </c>
      <c r="BV278" s="15">
        <f t="shared" si="185"/>
        <v>0</v>
      </c>
      <c r="BW278" s="15">
        <f t="shared" si="186"/>
        <v>0</v>
      </c>
      <c r="BX278" s="15">
        <f t="shared" si="187"/>
        <v>0</v>
      </c>
      <c r="BY278" s="15" t="s">
        <v>1007</v>
      </c>
      <c r="BZ278" s="15" t="s">
        <v>1007</v>
      </c>
      <c r="CA278" s="15" t="s">
        <v>1007</v>
      </c>
      <c r="CB278" s="15" t="s">
        <v>1007</v>
      </c>
      <c r="CC278" s="15" t="s">
        <v>1007</v>
      </c>
      <c r="CD278" s="27">
        <v>3</v>
      </c>
      <c r="CE278" s="27">
        <v>3</v>
      </c>
      <c r="CF278" s="27">
        <v>3</v>
      </c>
      <c r="CG278" s="27">
        <v>3</v>
      </c>
      <c r="CH278" s="27">
        <v>3</v>
      </c>
      <c r="CI278" s="27">
        <v>3</v>
      </c>
      <c r="CJ278" s="27">
        <f t="shared" si="161"/>
        <v>3</v>
      </c>
      <c r="CK278" s="15">
        <f t="shared" si="188"/>
        <v>1</v>
      </c>
      <c r="CL278" s="15">
        <f t="shared" si="189"/>
        <v>1</v>
      </c>
      <c r="CM278" s="15">
        <f t="shared" si="190"/>
        <v>1</v>
      </c>
      <c r="CN278" s="15">
        <f t="shared" si="191"/>
        <v>1</v>
      </c>
      <c r="CO278" s="15">
        <f t="shared" si="192"/>
        <v>1</v>
      </c>
      <c r="CP278" s="15">
        <f t="shared" si="193"/>
        <v>1</v>
      </c>
      <c r="CQ278" s="15">
        <f t="shared" si="194"/>
        <v>1</v>
      </c>
    </row>
    <row r="279" spans="1:95" x14ac:dyDescent="0.2">
      <c r="A279" s="15">
        <v>529</v>
      </c>
      <c r="B279" s="23">
        <v>0</v>
      </c>
      <c r="C279" s="15">
        <v>3</v>
      </c>
      <c r="D279" s="15">
        <f t="shared" si="162"/>
        <v>0</v>
      </c>
      <c r="E279" s="15">
        <f t="shared" si="157"/>
        <v>1</v>
      </c>
      <c r="F279" s="15">
        <f t="shared" si="158"/>
        <v>0</v>
      </c>
      <c r="G279" s="15">
        <f t="shared" si="159"/>
        <v>0</v>
      </c>
      <c r="H279" s="15">
        <f t="shared" si="160"/>
        <v>0</v>
      </c>
      <c r="I279" s="15">
        <v>1</v>
      </c>
      <c r="J279" s="15">
        <v>61</v>
      </c>
      <c r="K279" s="15">
        <v>1</v>
      </c>
      <c r="L279" s="15">
        <f t="shared" si="163"/>
        <v>0</v>
      </c>
      <c r="M279" s="15">
        <f t="shared" si="164"/>
        <v>1</v>
      </c>
      <c r="N279" s="15">
        <f t="shared" si="165"/>
        <v>0</v>
      </c>
      <c r="O279" s="15">
        <f t="shared" si="166"/>
        <v>0</v>
      </c>
      <c r="P279" s="15">
        <f t="shared" si="167"/>
        <v>0</v>
      </c>
      <c r="Q279" s="15">
        <v>2</v>
      </c>
      <c r="R279" s="15">
        <v>4</v>
      </c>
      <c r="S279" s="15">
        <v>20</v>
      </c>
      <c r="T279" s="15">
        <v>0</v>
      </c>
      <c r="U279" s="15">
        <v>1</v>
      </c>
      <c r="V279" s="15">
        <v>1</v>
      </c>
      <c r="W279" s="15">
        <v>180000</v>
      </c>
      <c r="X279" s="15">
        <v>1</v>
      </c>
      <c r="Y279" s="15">
        <v>0</v>
      </c>
      <c r="Z279" s="15">
        <f t="shared" si="195"/>
        <v>0</v>
      </c>
      <c r="AA279" s="15">
        <f t="shared" si="168"/>
        <v>0</v>
      </c>
      <c r="AB279" s="15">
        <f t="shared" si="169"/>
        <v>0</v>
      </c>
      <c r="AC279" s="159">
        <v>1</v>
      </c>
      <c r="AD279" s="159">
        <v>9</v>
      </c>
      <c r="AE279" s="159">
        <v>15</v>
      </c>
      <c r="AF279" s="15">
        <v>10000</v>
      </c>
      <c r="AG279" s="27">
        <v>1111.1111111111111</v>
      </c>
      <c r="AH279" s="27">
        <f t="shared" si="170"/>
        <v>0.38888888888888884</v>
      </c>
      <c r="AI279" s="27">
        <f t="shared" si="171"/>
        <v>1</v>
      </c>
      <c r="AJ279" s="27">
        <f t="shared" si="172"/>
        <v>0.38888888888888884</v>
      </c>
      <c r="AQ279" s="15">
        <f t="shared" si="173"/>
        <v>0</v>
      </c>
      <c r="AR279" s="15">
        <f t="shared" si="174"/>
        <v>0</v>
      </c>
      <c r="AZ279" s="15">
        <f t="shared" si="175"/>
        <v>0</v>
      </c>
      <c r="BA279" s="15">
        <f t="shared" si="176"/>
        <v>0</v>
      </c>
      <c r="BC279" s="15">
        <v>1.5</v>
      </c>
      <c r="BD279" s="15">
        <v>1</v>
      </c>
      <c r="BE279" s="15">
        <v>1</v>
      </c>
      <c r="BF279" s="15">
        <v>1</v>
      </c>
      <c r="BG279" s="15">
        <v>1</v>
      </c>
      <c r="BH279" s="15">
        <v>1.1000000000000001</v>
      </c>
      <c r="BI279" s="15">
        <v>1</v>
      </c>
      <c r="BJ279" s="15">
        <v>5</v>
      </c>
      <c r="BK279" s="15">
        <f t="shared" si="177"/>
        <v>0</v>
      </c>
      <c r="BL279" s="15">
        <f t="shared" si="178"/>
        <v>0</v>
      </c>
      <c r="BM279" s="15">
        <f t="shared" si="179"/>
        <v>0</v>
      </c>
      <c r="BN279" s="15" t="s">
        <v>1007</v>
      </c>
      <c r="BO279" s="15">
        <f t="shared" si="180"/>
        <v>0</v>
      </c>
      <c r="BP279" s="15">
        <f t="shared" si="181"/>
        <v>0</v>
      </c>
      <c r="BQ279" s="15">
        <f t="shared" si="182"/>
        <v>0</v>
      </c>
      <c r="BR279" s="15">
        <f t="shared" si="183"/>
        <v>0</v>
      </c>
      <c r="BU279" s="15">
        <f t="shared" si="184"/>
        <v>0</v>
      </c>
      <c r="BV279" s="15">
        <f t="shared" si="185"/>
        <v>0</v>
      </c>
      <c r="BW279" s="15">
        <f t="shared" si="186"/>
        <v>0</v>
      </c>
      <c r="BX279" s="15">
        <f t="shared" si="187"/>
        <v>0</v>
      </c>
      <c r="BY279" s="15" t="s">
        <v>1007</v>
      </c>
      <c r="BZ279" s="15" t="s">
        <v>1007</v>
      </c>
      <c r="CA279" s="15" t="s">
        <v>1007</v>
      </c>
      <c r="CB279" s="15" t="s">
        <v>1007</v>
      </c>
      <c r="CC279" s="15" t="s">
        <v>1007</v>
      </c>
      <c r="CD279" s="27">
        <v>2</v>
      </c>
      <c r="CE279" s="27">
        <v>2</v>
      </c>
      <c r="CF279" s="27">
        <v>2</v>
      </c>
      <c r="CG279" s="27">
        <v>2</v>
      </c>
      <c r="CH279" s="27">
        <v>2</v>
      </c>
      <c r="CI279" s="27">
        <v>2</v>
      </c>
      <c r="CJ279" s="27">
        <f t="shared" si="161"/>
        <v>2</v>
      </c>
      <c r="CK279" s="15">
        <f t="shared" si="188"/>
        <v>-2</v>
      </c>
      <c r="CL279" s="15">
        <f t="shared" si="189"/>
        <v>-2</v>
      </c>
      <c r="CM279" s="15">
        <f t="shared" si="190"/>
        <v>-2</v>
      </c>
      <c r="CN279" s="15">
        <f t="shared" si="191"/>
        <v>-2</v>
      </c>
      <c r="CO279" s="15">
        <f t="shared" si="192"/>
        <v>-2</v>
      </c>
      <c r="CP279" s="15">
        <f t="shared" si="193"/>
        <v>-2</v>
      </c>
      <c r="CQ279" s="15">
        <f t="shared" si="194"/>
        <v>-2</v>
      </c>
    </row>
    <row r="280" spans="1:95" x14ac:dyDescent="0.2">
      <c r="A280" s="15">
        <v>530</v>
      </c>
      <c r="B280" s="23">
        <v>0</v>
      </c>
      <c r="C280" s="15">
        <v>3</v>
      </c>
      <c r="D280" s="15">
        <f t="shared" si="162"/>
        <v>0</v>
      </c>
      <c r="E280" s="15">
        <f t="shared" si="157"/>
        <v>1</v>
      </c>
      <c r="F280" s="15">
        <f t="shared" si="158"/>
        <v>0</v>
      </c>
      <c r="G280" s="15">
        <f t="shared" si="159"/>
        <v>0</v>
      </c>
      <c r="H280" s="15">
        <f t="shared" si="160"/>
        <v>0</v>
      </c>
      <c r="I280" s="15">
        <v>1</v>
      </c>
      <c r="J280" s="15">
        <v>48</v>
      </c>
      <c r="K280" s="15">
        <v>5</v>
      </c>
      <c r="L280" s="15">
        <f t="shared" si="163"/>
        <v>0</v>
      </c>
      <c r="M280" s="15">
        <f t="shared" si="164"/>
        <v>0</v>
      </c>
      <c r="N280" s="15">
        <f t="shared" si="165"/>
        <v>0</v>
      </c>
      <c r="O280" s="15">
        <f t="shared" si="166"/>
        <v>0</v>
      </c>
      <c r="P280" s="15">
        <f t="shared" si="167"/>
        <v>0</v>
      </c>
      <c r="Q280" s="15">
        <v>2</v>
      </c>
      <c r="R280" s="15">
        <v>2</v>
      </c>
      <c r="S280" s="15">
        <v>5</v>
      </c>
      <c r="T280" s="15">
        <v>0</v>
      </c>
      <c r="U280" s="15">
        <v>0</v>
      </c>
      <c r="V280" s="15">
        <v>1</v>
      </c>
      <c r="W280" s="15">
        <v>480000</v>
      </c>
      <c r="X280" s="15">
        <v>1</v>
      </c>
      <c r="Y280" s="15">
        <v>1</v>
      </c>
      <c r="Z280" s="15">
        <f t="shared" si="195"/>
        <v>0</v>
      </c>
      <c r="AA280" s="15">
        <f t="shared" si="168"/>
        <v>0</v>
      </c>
      <c r="AB280" s="15">
        <f t="shared" si="169"/>
        <v>0</v>
      </c>
      <c r="AC280" s="15">
        <v>1</v>
      </c>
      <c r="AD280" s="15">
        <v>10</v>
      </c>
      <c r="AE280" s="15">
        <v>17</v>
      </c>
      <c r="AF280" s="15">
        <v>8000</v>
      </c>
      <c r="AG280" s="27">
        <v>800</v>
      </c>
      <c r="AH280" s="27">
        <f t="shared" si="170"/>
        <v>0</v>
      </c>
      <c r="AI280" s="27">
        <f t="shared" si="171"/>
        <v>1</v>
      </c>
      <c r="AJ280" s="27">
        <f t="shared" si="172"/>
        <v>0</v>
      </c>
      <c r="AQ280" s="15">
        <f t="shared" si="173"/>
        <v>0</v>
      </c>
      <c r="AR280" s="15">
        <f t="shared" si="174"/>
        <v>0</v>
      </c>
      <c r="AZ280" s="15">
        <f t="shared" si="175"/>
        <v>0</v>
      </c>
      <c r="BA280" s="15">
        <f t="shared" si="176"/>
        <v>0</v>
      </c>
      <c r="BB280" s="15">
        <f>$AJ280</f>
        <v>0</v>
      </c>
      <c r="BC280" s="15">
        <v>1</v>
      </c>
      <c r="BD280" s="15">
        <v>1</v>
      </c>
      <c r="BE280" s="15">
        <v>1</v>
      </c>
      <c r="BF280" s="15">
        <v>1</v>
      </c>
      <c r="BG280" s="15">
        <v>1</v>
      </c>
      <c r="BH280" s="15">
        <v>1</v>
      </c>
      <c r="BI280" s="15">
        <v>1</v>
      </c>
      <c r="BJ280" s="15">
        <v>5</v>
      </c>
      <c r="BK280" s="15">
        <f t="shared" si="177"/>
        <v>0</v>
      </c>
      <c r="BL280" s="15">
        <f t="shared" si="178"/>
        <v>0</v>
      </c>
      <c r="BM280" s="15">
        <f t="shared" si="179"/>
        <v>0</v>
      </c>
      <c r="BN280" s="15" t="s">
        <v>1007</v>
      </c>
      <c r="BO280" s="15">
        <f t="shared" si="180"/>
        <v>0</v>
      </c>
      <c r="BP280" s="15">
        <f t="shared" si="181"/>
        <v>0</v>
      </c>
      <c r="BQ280" s="15">
        <f t="shared" si="182"/>
        <v>0</v>
      </c>
      <c r="BR280" s="15">
        <f t="shared" si="183"/>
        <v>0</v>
      </c>
      <c r="BU280" s="15">
        <f t="shared" si="184"/>
        <v>0</v>
      </c>
      <c r="BV280" s="15">
        <f t="shared" si="185"/>
        <v>0</v>
      </c>
      <c r="BW280" s="15">
        <f t="shared" si="186"/>
        <v>0</v>
      </c>
      <c r="BX280" s="15">
        <f t="shared" si="187"/>
        <v>0</v>
      </c>
      <c r="BY280" s="15" t="s">
        <v>1007</v>
      </c>
      <c r="BZ280" s="15" t="s">
        <v>1007</v>
      </c>
      <c r="CA280" s="15" t="s">
        <v>1007</v>
      </c>
      <c r="CB280" s="15" t="s">
        <v>1007</v>
      </c>
      <c r="CC280" s="15" t="s">
        <v>1007</v>
      </c>
      <c r="CD280" s="27">
        <v>4</v>
      </c>
      <c r="CE280" s="27">
        <v>4</v>
      </c>
      <c r="CF280" s="27">
        <v>4</v>
      </c>
      <c r="CG280" s="27">
        <v>4</v>
      </c>
      <c r="CH280" s="27">
        <v>4</v>
      </c>
      <c r="CI280" s="27">
        <v>4</v>
      </c>
      <c r="CJ280" s="27">
        <f t="shared" si="161"/>
        <v>4</v>
      </c>
      <c r="CK280" s="15">
        <f t="shared" si="188"/>
        <v>0</v>
      </c>
      <c r="CL280" s="15">
        <f t="shared" si="189"/>
        <v>0.33333333333333348</v>
      </c>
      <c r="CM280" s="15">
        <f t="shared" si="190"/>
        <v>0</v>
      </c>
      <c r="CN280" s="15">
        <f t="shared" si="191"/>
        <v>0</v>
      </c>
      <c r="CO280" s="15">
        <f t="shared" si="192"/>
        <v>0</v>
      </c>
      <c r="CP280" s="15">
        <f t="shared" si="193"/>
        <v>0</v>
      </c>
      <c r="CQ280" s="15">
        <f t="shared" si="194"/>
        <v>5.5555555555555802E-2</v>
      </c>
    </row>
    <row r="281" spans="1:95" x14ac:dyDescent="0.2">
      <c r="A281" s="15">
        <v>530</v>
      </c>
      <c r="B281" s="23">
        <v>0</v>
      </c>
      <c r="C281" s="15">
        <v>3</v>
      </c>
      <c r="D281" s="15">
        <f t="shared" si="162"/>
        <v>0</v>
      </c>
      <c r="E281" s="15">
        <f t="shared" si="157"/>
        <v>1</v>
      </c>
      <c r="F281" s="15">
        <f t="shared" si="158"/>
        <v>0</v>
      </c>
      <c r="G281" s="15">
        <f t="shared" si="159"/>
        <v>0</v>
      </c>
      <c r="H281" s="15">
        <f t="shared" si="160"/>
        <v>0</v>
      </c>
      <c r="I281" s="15">
        <v>1</v>
      </c>
      <c r="J281" s="15">
        <v>48</v>
      </c>
      <c r="K281" s="15">
        <v>5</v>
      </c>
      <c r="L281" s="15">
        <f t="shared" si="163"/>
        <v>0</v>
      </c>
      <c r="M281" s="15">
        <f t="shared" si="164"/>
        <v>0</v>
      </c>
      <c r="N281" s="15">
        <f t="shared" si="165"/>
        <v>0</v>
      </c>
      <c r="O281" s="15">
        <f t="shared" si="166"/>
        <v>0</v>
      </c>
      <c r="P281" s="15">
        <f t="shared" si="167"/>
        <v>0</v>
      </c>
      <c r="Q281" s="15">
        <v>2</v>
      </c>
      <c r="R281" s="15">
        <v>2</v>
      </c>
      <c r="S281" s="15">
        <v>5</v>
      </c>
      <c r="T281" s="15">
        <v>0</v>
      </c>
      <c r="U281" s="15">
        <v>0</v>
      </c>
      <c r="V281" s="15">
        <v>1</v>
      </c>
      <c r="W281" s="15">
        <v>480000</v>
      </c>
      <c r="X281" s="15">
        <v>1</v>
      </c>
      <c r="Y281" s="15">
        <v>0</v>
      </c>
      <c r="Z281" s="15">
        <f t="shared" si="195"/>
        <v>0</v>
      </c>
      <c r="AA281" s="15">
        <f t="shared" si="168"/>
        <v>0</v>
      </c>
      <c r="AB281" s="15">
        <f t="shared" si="169"/>
        <v>0</v>
      </c>
      <c r="AC281" s="159">
        <v>1</v>
      </c>
      <c r="AD281" s="159">
        <v>10</v>
      </c>
      <c r="AE281" s="159">
        <v>15</v>
      </c>
      <c r="AF281" s="15">
        <v>8000</v>
      </c>
      <c r="AG281" s="27">
        <v>800</v>
      </c>
      <c r="AH281" s="27">
        <f t="shared" si="170"/>
        <v>-4.0000000000000042E-2</v>
      </c>
      <c r="AI281" s="27">
        <f t="shared" si="171"/>
        <v>1</v>
      </c>
      <c r="AJ281" s="27">
        <f t="shared" si="172"/>
        <v>-4.0000000000000042E-2</v>
      </c>
      <c r="AQ281" s="15">
        <f t="shared" si="173"/>
        <v>0</v>
      </c>
      <c r="AR281" s="15">
        <f t="shared" si="174"/>
        <v>0</v>
      </c>
      <c r="AZ281" s="15">
        <f t="shared" si="175"/>
        <v>0</v>
      </c>
      <c r="BA281" s="15">
        <f t="shared" si="176"/>
        <v>0</v>
      </c>
      <c r="BC281" s="15">
        <v>1</v>
      </c>
      <c r="BD281" s="15">
        <v>1</v>
      </c>
      <c r="BE281" s="15">
        <v>1</v>
      </c>
      <c r="BF281" s="15">
        <v>1</v>
      </c>
      <c r="BG281" s="15">
        <v>1</v>
      </c>
      <c r="BH281" s="15">
        <v>1</v>
      </c>
      <c r="BI281" s="15">
        <v>1</v>
      </c>
      <c r="BJ281" s="15">
        <v>5</v>
      </c>
      <c r="BK281" s="15">
        <f t="shared" si="177"/>
        <v>0</v>
      </c>
      <c r="BL281" s="15">
        <f t="shared" si="178"/>
        <v>0</v>
      </c>
      <c r="BM281" s="15">
        <f t="shared" si="179"/>
        <v>0</v>
      </c>
      <c r="BN281" s="15" t="s">
        <v>1007</v>
      </c>
      <c r="BO281" s="15">
        <f t="shared" si="180"/>
        <v>0</v>
      </c>
      <c r="BP281" s="15">
        <f t="shared" si="181"/>
        <v>0</v>
      </c>
      <c r="BQ281" s="15">
        <f t="shared" si="182"/>
        <v>0</v>
      </c>
      <c r="BR281" s="15">
        <f t="shared" si="183"/>
        <v>0</v>
      </c>
      <c r="BU281" s="15">
        <f t="shared" si="184"/>
        <v>0</v>
      </c>
      <c r="BV281" s="15">
        <f t="shared" si="185"/>
        <v>0</v>
      </c>
      <c r="BW281" s="15">
        <f t="shared" si="186"/>
        <v>0</v>
      </c>
      <c r="BX281" s="15">
        <f t="shared" si="187"/>
        <v>0</v>
      </c>
      <c r="BY281" s="15" t="s">
        <v>1007</v>
      </c>
      <c r="BZ281" s="15" t="s">
        <v>1007</v>
      </c>
      <c r="CA281" s="15" t="s">
        <v>1007</v>
      </c>
      <c r="CB281" s="15" t="s">
        <v>1007</v>
      </c>
      <c r="CC281" s="15" t="s">
        <v>1007</v>
      </c>
      <c r="CD281" s="27">
        <v>4</v>
      </c>
      <c r="CE281" s="27">
        <v>3.6666666666666665</v>
      </c>
      <c r="CF281" s="27">
        <v>4</v>
      </c>
      <c r="CG281" s="27">
        <v>4</v>
      </c>
      <c r="CH281" s="27">
        <v>4</v>
      </c>
      <c r="CI281" s="27">
        <v>4</v>
      </c>
      <c r="CJ281" s="27">
        <f t="shared" si="161"/>
        <v>3.9444444444444442</v>
      </c>
      <c r="CK281" s="15">
        <f t="shared" si="188"/>
        <v>-0.79999999999999982</v>
      </c>
      <c r="CL281" s="15">
        <f t="shared" si="189"/>
        <v>-1.3333333333333335</v>
      </c>
      <c r="CM281" s="15">
        <f t="shared" si="190"/>
        <v>-1</v>
      </c>
      <c r="CN281" s="15">
        <f t="shared" si="191"/>
        <v>-1</v>
      </c>
      <c r="CO281" s="15">
        <f t="shared" si="192"/>
        <v>-1</v>
      </c>
      <c r="CP281" s="15">
        <f t="shared" si="193"/>
        <v>-1</v>
      </c>
      <c r="CQ281" s="15">
        <f t="shared" si="194"/>
        <v>-1.0222222222222226</v>
      </c>
    </row>
    <row r="282" spans="1:95" x14ac:dyDescent="0.2">
      <c r="A282" s="15">
        <v>531</v>
      </c>
      <c r="B282" s="23">
        <v>0</v>
      </c>
      <c r="C282" s="15">
        <v>3</v>
      </c>
      <c r="D282" s="15">
        <f t="shared" si="162"/>
        <v>0</v>
      </c>
      <c r="E282" s="15">
        <f t="shared" si="157"/>
        <v>1</v>
      </c>
      <c r="F282" s="15">
        <f t="shared" si="158"/>
        <v>0</v>
      </c>
      <c r="G282" s="15">
        <f t="shared" si="159"/>
        <v>0</v>
      </c>
      <c r="H282" s="15">
        <f t="shared" si="160"/>
        <v>0</v>
      </c>
      <c r="I282" s="15">
        <v>0</v>
      </c>
      <c r="J282" s="15">
        <v>56</v>
      </c>
      <c r="K282" s="15">
        <v>5</v>
      </c>
      <c r="L282" s="15">
        <f t="shared" si="163"/>
        <v>0</v>
      </c>
      <c r="M282" s="15">
        <f t="shared" si="164"/>
        <v>0</v>
      </c>
      <c r="N282" s="15">
        <f t="shared" si="165"/>
        <v>0</v>
      </c>
      <c r="O282" s="15">
        <f t="shared" si="166"/>
        <v>0</v>
      </c>
      <c r="P282" s="15">
        <f t="shared" si="167"/>
        <v>0</v>
      </c>
      <c r="Q282" s="15">
        <v>2</v>
      </c>
      <c r="R282" s="15">
        <v>3</v>
      </c>
      <c r="S282" s="15">
        <v>20</v>
      </c>
      <c r="T282" s="15">
        <v>0</v>
      </c>
      <c r="U282" s="15">
        <v>0</v>
      </c>
      <c r="V282" s="15">
        <v>1</v>
      </c>
      <c r="W282" s="15">
        <v>400000</v>
      </c>
      <c r="X282" s="15">
        <v>1</v>
      </c>
      <c r="Y282" s="15">
        <v>1</v>
      </c>
      <c r="Z282" s="15">
        <f t="shared" si="195"/>
        <v>0</v>
      </c>
      <c r="AA282" s="15">
        <f t="shared" si="168"/>
        <v>0</v>
      </c>
      <c r="AB282" s="15">
        <f t="shared" si="169"/>
        <v>0</v>
      </c>
      <c r="AC282" s="15">
        <v>1</v>
      </c>
      <c r="AD282" s="15">
        <v>12</v>
      </c>
      <c r="AE282" s="15">
        <v>19</v>
      </c>
      <c r="AF282" s="15">
        <v>10000</v>
      </c>
      <c r="AG282" s="27">
        <v>833.33333333333337</v>
      </c>
      <c r="AH282" s="27">
        <f t="shared" si="170"/>
        <v>-0.30555555555555552</v>
      </c>
      <c r="AI282" s="27">
        <f t="shared" si="171"/>
        <v>0.92307692307692313</v>
      </c>
      <c r="AJ282" s="27">
        <f t="shared" si="172"/>
        <v>-0.28205128205128205</v>
      </c>
      <c r="AK282" s="15">
        <v>4</v>
      </c>
      <c r="AL282" s="15">
        <v>1</v>
      </c>
      <c r="AM282" s="15">
        <v>3.95</v>
      </c>
      <c r="AN282" s="15">
        <v>500</v>
      </c>
      <c r="AO282" s="15">
        <v>500</v>
      </c>
      <c r="AP282" s="15">
        <f>($AO282-$AO283)/$AO283</f>
        <v>0</v>
      </c>
      <c r="AQ282" s="15">
        <f t="shared" si="173"/>
        <v>7.6923076923076927E-2</v>
      </c>
      <c r="AR282" s="15">
        <f t="shared" si="174"/>
        <v>0</v>
      </c>
      <c r="AZ282" s="15">
        <f t="shared" si="175"/>
        <v>0</v>
      </c>
      <c r="BA282" s="15">
        <f t="shared" si="176"/>
        <v>0</v>
      </c>
      <c r="BB282" s="15">
        <f>$AJ282</f>
        <v>-0.28205128205128205</v>
      </c>
      <c r="BC282" s="15">
        <v>1.25</v>
      </c>
      <c r="BD282" s="15">
        <v>1</v>
      </c>
      <c r="BE282" s="15">
        <v>1</v>
      </c>
      <c r="BF282" s="15">
        <v>1</v>
      </c>
      <c r="BG282" s="15">
        <v>1</v>
      </c>
      <c r="BH282" s="15">
        <v>1.05</v>
      </c>
      <c r="BI282" s="15">
        <v>1</v>
      </c>
      <c r="BJ282" s="15">
        <v>5</v>
      </c>
      <c r="BK282" s="15">
        <f t="shared" si="177"/>
        <v>0</v>
      </c>
      <c r="BL282" s="15">
        <f t="shared" si="178"/>
        <v>0</v>
      </c>
      <c r="BM282" s="15">
        <f t="shared" si="179"/>
        <v>0</v>
      </c>
      <c r="BN282" s="15" t="s">
        <v>1007</v>
      </c>
      <c r="BO282" s="15">
        <f t="shared" si="180"/>
        <v>0</v>
      </c>
      <c r="BP282" s="15">
        <f t="shared" si="181"/>
        <v>0</v>
      </c>
      <c r="BQ282" s="15">
        <f t="shared" si="182"/>
        <v>0</v>
      </c>
      <c r="BR282" s="15">
        <f t="shared" si="183"/>
        <v>0</v>
      </c>
      <c r="BU282" s="15">
        <f t="shared" si="184"/>
        <v>0</v>
      </c>
      <c r="BV282" s="15">
        <f t="shared" si="185"/>
        <v>0</v>
      </c>
      <c r="BW282" s="15">
        <f t="shared" si="186"/>
        <v>0</v>
      </c>
      <c r="BX282" s="15">
        <f t="shared" si="187"/>
        <v>0</v>
      </c>
      <c r="BY282" s="15" t="s">
        <v>1007</v>
      </c>
      <c r="BZ282" s="15" t="s">
        <v>1007</v>
      </c>
      <c r="CA282" s="15" t="s">
        <v>1007</v>
      </c>
      <c r="CB282" s="15" t="s">
        <v>1007</v>
      </c>
      <c r="CC282" s="15" t="s">
        <v>1007</v>
      </c>
      <c r="CD282" s="27">
        <v>4.8</v>
      </c>
      <c r="CE282" s="27">
        <v>5</v>
      </c>
      <c r="CF282" s="27">
        <v>5</v>
      </c>
      <c r="CG282" s="27">
        <v>5</v>
      </c>
      <c r="CH282" s="27">
        <v>5</v>
      </c>
      <c r="CI282" s="27">
        <v>5</v>
      </c>
      <c r="CJ282" s="27">
        <f t="shared" si="161"/>
        <v>4.9666666666666668</v>
      </c>
      <c r="CK282" s="15">
        <f t="shared" si="188"/>
        <v>0</v>
      </c>
      <c r="CL282" s="15">
        <f t="shared" si="189"/>
        <v>0</v>
      </c>
      <c r="CM282" s="15">
        <f t="shared" si="190"/>
        <v>0</v>
      </c>
      <c r="CN282" s="15">
        <f t="shared" si="191"/>
        <v>0</v>
      </c>
      <c r="CO282" s="15">
        <f t="shared" si="192"/>
        <v>0</v>
      </c>
      <c r="CP282" s="15">
        <f t="shared" si="193"/>
        <v>0</v>
      </c>
      <c r="CQ282" s="15">
        <f t="shared" si="194"/>
        <v>0</v>
      </c>
    </row>
    <row r="283" spans="1:95" x14ac:dyDescent="0.2">
      <c r="A283" s="15">
        <v>531</v>
      </c>
      <c r="B283" s="23">
        <v>0</v>
      </c>
      <c r="C283" s="15">
        <v>3</v>
      </c>
      <c r="D283" s="15">
        <f t="shared" si="162"/>
        <v>0</v>
      </c>
      <c r="E283" s="15">
        <f t="shared" si="157"/>
        <v>1</v>
      </c>
      <c r="F283" s="15">
        <f t="shared" si="158"/>
        <v>0</v>
      </c>
      <c r="G283" s="15">
        <f t="shared" si="159"/>
        <v>0</v>
      </c>
      <c r="H283" s="15">
        <f t="shared" si="160"/>
        <v>0</v>
      </c>
      <c r="I283" s="15">
        <v>0</v>
      </c>
      <c r="J283" s="15">
        <v>56</v>
      </c>
      <c r="K283" s="15">
        <v>5</v>
      </c>
      <c r="L283" s="15">
        <f t="shared" si="163"/>
        <v>0</v>
      </c>
      <c r="M283" s="15">
        <f t="shared" si="164"/>
        <v>0</v>
      </c>
      <c r="N283" s="15">
        <f t="shared" si="165"/>
        <v>0</v>
      </c>
      <c r="O283" s="15">
        <f t="shared" si="166"/>
        <v>0</v>
      </c>
      <c r="P283" s="15">
        <f t="shared" si="167"/>
        <v>0</v>
      </c>
      <c r="Q283" s="15">
        <v>2</v>
      </c>
      <c r="R283" s="15">
        <v>3</v>
      </c>
      <c r="S283" s="15">
        <v>20</v>
      </c>
      <c r="T283" s="15">
        <v>0</v>
      </c>
      <c r="U283" s="15">
        <v>0</v>
      </c>
      <c r="V283" s="15">
        <v>1</v>
      </c>
      <c r="W283" s="15">
        <v>400000</v>
      </c>
      <c r="X283" s="15">
        <v>1</v>
      </c>
      <c r="Y283" s="15">
        <v>0</v>
      </c>
      <c r="Z283" s="15">
        <f t="shared" si="195"/>
        <v>0</v>
      </c>
      <c r="AA283" s="15">
        <f t="shared" si="168"/>
        <v>0</v>
      </c>
      <c r="AB283" s="15">
        <f t="shared" si="169"/>
        <v>0</v>
      </c>
      <c r="AC283" s="159">
        <v>1</v>
      </c>
      <c r="AD283" s="159">
        <v>15</v>
      </c>
      <c r="AE283" s="159">
        <v>16</v>
      </c>
      <c r="AF283" s="15">
        <v>18000</v>
      </c>
      <c r="AG283" s="27">
        <v>1200</v>
      </c>
      <c r="AH283" s="27">
        <f t="shared" si="170"/>
        <v>0</v>
      </c>
      <c r="AI283" s="27">
        <f t="shared" si="171"/>
        <v>0.9375</v>
      </c>
      <c r="AJ283" s="27">
        <f t="shared" si="172"/>
        <v>0</v>
      </c>
      <c r="AK283" s="15">
        <v>4</v>
      </c>
      <c r="AL283" s="15">
        <v>1</v>
      </c>
      <c r="AM283" s="15">
        <v>3.7</v>
      </c>
      <c r="AN283" s="15">
        <v>500</v>
      </c>
      <c r="AO283" s="15">
        <v>500</v>
      </c>
      <c r="AQ283" s="15">
        <f t="shared" si="173"/>
        <v>6.25E-2</v>
      </c>
      <c r="AR283" s="15">
        <f t="shared" si="174"/>
        <v>0</v>
      </c>
      <c r="AZ283" s="15">
        <f t="shared" si="175"/>
        <v>0</v>
      </c>
      <c r="BA283" s="15">
        <f t="shared" si="176"/>
        <v>0</v>
      </c>
      <c r="BC283" s="15">
        <v>1.25</v>
      </c>
      <c r="BD283" s="15">
        <v>1</v>
      </c>
      <c r="BE283" s="15">
        <v>1</v>
      </c>
      <c r="BF283" s="15">
        <v>1</v>
      </c>
      <c r="BG283" s="15">
        <v>1</v>
      </c>
      <c r="BH283" s="15">
        <v>1.05</v>
      </c>
      <c r="BI283" s="15">
        <v>1</v>
      </c>
      <c r="BJ283" s="15">
        <v>5</v>
      </c>
      <c r="BK283" s="15">
        <f t="shared" si="177"/>
        <v>0</v>
      </c>
      <c r="BL283" s="15">
        <f t="shared" si="178"/>
        <v>0</v>
      </c>
      <c r="BM283" s="15">
        <f t="shared" si="179"/>
        <v>0</v>
      </c>
      <c r="BN283" s="15" t="s">
        <v>1007</v>
      </c>
      <c r="BO283" s="15">
        <f t="shared" si="180"/>
        <v>0</v>
      </c>
      <c r="BP283" s="15">
        <f t="shared" si="181"/>
        <v>0</v>
      </c>
      <c r="BQ283" s="15">
        <f t="shared" si="182"/>
        <v>0</v>
      </c>
      <c r="BR283" s="15">
        <f t="shared" si="183"/>
        <v>0</v>
      </c>
      <c r="BU283" s="15">
        <f t="shared" si="184"/>
        <v>0</v>
      </c>
      <c r="BV283" s="15">
        <f t="shared" si="185"/>
        <v>0</v>
      </c>
      <c r="BW283" s="15">
        <f t="shared" si="186"/>
        <v>0</v>
      </c>
      <c r="BX283" s="15">
        <f t="shared" si="187"/>
        <v>0</v>
      </c>
      <c r="BY283" s="15" t="s">
        <v>1007</v>
      </c>
      <c r="BZ283" s="15" t="s">
        <v>1007</v>
      </c>
      <c r="CA283" s="15" t="s">
        <v>1007</v>
      </c>
      <c r="CB283" s="15" t="s">
        <v>1007</v>
      </c>
      <c r="CC283" s="15" t="s">
        <v>1007</v>
      </c>
      <c r="CD283" s="27">
        <v>4.8</v>
      </c>
      <c r="CE283" s="27">
        <v>5</v>
      </c>
      <c r="CF283" s="27">
        <v>5</v>
      </c>
      <c r="CG283" s="27">
        <v>5</v>
      </c>
      <c r="CH283" s="27">
        <v>5</v>
      </c>
      <c r="CI283" s="27">
        <v>5</v>
      </c>
      <c r="CJ283" s="27">
        <f t="shared" si="161"/>
        <v>4.9666666666666668</v>
      </c>
      <c r="CK283" s="15">
        <f t="shared" si="188"/>
        <v>0.39999999999999947</v>
      </c>
      <c r="CL283" s="15">
        <f t="shared" si="189"/>
        <v>1</v>
      </c>
      <c r="CM283" s="15">
        <f t="shared" si="190"/>
        <v>1</v>
      </c>
      <c r="CN283" s="15">
        <f t="shared" si="191"/>
        <v>1</v>
      </c>
      <c r="CO283" s="15">
        <f t="shared" si="192"/>
        <v>1</v>
      </c>
      <c r="CP283" s="15">
        <f t="shared" si="193"/>
        <v>1</v>
      </c>
      <c r="CQ283" s="15">
        <f t="shared" si="194"/>
        <v>0.90000000000000036</v>
      </c>
    </row>
    <row r="284" spans="1:95" x14ac:dyDescent="0.2">
      <c r="A284" s="15">
        <v>532</v>
      </c>
      <c r="B284" s="23">
        <v>0</v>
      </c>
      <c r="C284" s="15">
        <v>3</v>
      </c>
      <c r="D284" s="15">
        <f t="shared" si="162"/>
        <v>0</v>
      </c>
      <c r="E284" s="15">
        <f t="shared" si="157"/>
        <v>1</v>
      </c>
      <c r="F284" s="15">
        <f t="shared" si="158"/>
        <v>0</v>
      </c>
      <c r="G284" s="15">
        <f t="shared" si="159"/>
        <v>0</v>
      </c>
      <c r="H284" s="15">
        <f t="shared" si="160"/>
        <v>0</v>
      </c>
      <c r="I284" s="15">
        <v>1</v>
      </c>
      <c r="J284" s="15">
        <v>40</v>
      </c>
      <c r="K284" s="15">
        <v>4</v>
      </c>
      <c r="L284" s="15">
        <f t="shared" si="163"/>
        <v>0</v>
      </c>
      <c r="M284" s="15">
        <f t="shared" si="164"/>
        <v>0</v>
      </c>
      <c r="N284" s="15">
        <f t="shared" si="165"/>
        <v>0</v>
      </c>
      <c r="O284" s="15">
        <f t="shared" si="166"/>
        <v>0</v>
      </c>
      <c r="P284" s="15">
        <f t="shared" si="167"/>
        <v>1</v>
      </c>
      <c r="Q284" s="15">
        <v>1</v>
      </c>
      <c r="R284" s="15">
        <v>2</v>
      </c>
      <c r="S284" s="15">
        <v>5</v>
      </c>
      <c r="T284" s="15">
        <v>0</v>
      </c>
      <c r="U284" s="15">
        <v>0</v>
      </c>
      <c r="V284" s="15">
        <v>1</v>
      </c>
      <c r="W284" s="15">
        <v>360000</v>
      </c>
      <c r="X284" s="15">
        <v>1</v>
      </c>
      <c r="Y284" s="15">
        <v>1</v>
      </c>
      <c r="Z284" s="15">
        <f t="shared" si="195"/>
        <v>0</v>
      </c>
      <c r="AA284" s="15">
        <f t="shared" si="168"/>
        <v>0</v>
      </c>
      <c r="AB284" s="15">
        <f t="shared" si="169"/>
        <v>0</v>
      </c>
      <c r="AC284" s="15">
        <v>1</v>
      </c>
      <c r="AD284" s="15">
        <v>15</v>
      </c>
      <c r="AE284" s="15">
        <v>15</v>
      </c>
      <c r="AF284" s="15">
        <v>18000</v>
      </c>
      <c r="AG284" s="27">
        <v>1200</v>
      </c>
      <c r="AH284" s="27">
        <f t="shared" si="170"/>
        <v>0</v>
      </c>
      <c r="AI284" s="27">
        <f t="shared" si="171"/>
        <v>1</v>
      </c>
      <c r="AJ284" s="27">
        <f t="shared" si="172"/>
        <v>0</v>
      </c>
      <c r="AQ284" s="15">
        <f t="shared" si="173"/>
        <v>0</v>
      </c>
      <c r="AR284" s="15">
        <f t="shared" si="174"/>
        <v>0</v>
      </c>
      <c r="AZ284" s="15">
        <f t="shared" si="175"/>
        <v>0</v>
      </c>
      <c r="BA284" s="15">
        <f t="shared" si="176"/>
        <v>0</v>
      </c>
      <c r="BB284" s="15">
        <f>$AJ284</f>
        <v>0</v>
      </c>
      <c r="BC284" s="15">
        <v>1</v>
      </c>
      <c r="BD284" s="15">
        <v>1</v>
      </c>
      <c r="BE284" s="15">
        <v>1</v>
      </c>
      <c r="BF284" s="15">
        <v>1</v>
      </c>
      <c r="BG284" s="15">
        <v>1</v>
      </c>
      <c r="BH284" s="15">
        <v>1</v>
      </c>
      <c r="BI284" s="15">
        <v>1</v>
      </c>
      <c r="BJ284" s="15">
        <v>5</v>
      </c>
      <c r="BK284" s="15">
        <f t="shared" si="177"/>
        <v>0</v>
      </c>
      <c r="BL284" s="15">
        <f t="shared" si="178"/>
        <v>0</v>
      </c>
      <c r="BM284" s="15">
        <f t="shared" si="179"/>
        <v>0</v>
      </c>
      <c r="BN284" s="15" t="s">
        <v>1007</v>
      </c>
      <c r="BO284" s="15">
        <f t="shared" si="180"/>
        <v>0</v>
      </c>
      <c r="BP284" s="15">
        <f t="shared" si="181"/>
        <v>0</v>
      </c>
      <c r="BQ284" s="15">
        <f t="shared" si="182"/>
        <v>0</v>
      </c>
      <c r="BR284" s="15">
        <f t="shared" si="183"/>
        <v>0</v>
      </c>
      <c r="BU284" s="15">
        <f t="shared" si="184"/>
        <v>0</v>
      </c>
      <c r="BV284" s="15">
        <f t="shared" si="185"/>
        <v>0</v>
      </c>
      <c r="BW284" s="15">
        <f t="shared" si="186"/>
        <v>0</v>
      </c>
      <c r="BX284" s="15">
        <f t="shared" si="187"/>
        <v>0</v>
      </c>
      <c r="BY284" s="15" t="s">
        <v>1007</v>
      </c>
      <c r="BZ284" s="15" t="s">
        <v>1007</v>
      </c>
      <c r="CA284" s="15" t="s">
        <v>1007</v>
      </c>
      <c r="CB284" s="15" t="s">
        <v>1007</v>
      </c>
      <c r="CC284" s="15" t="s">
        <v>1007</v>
      </c>
      <c r="CD284" s="27">
        <v>4.4000000000000004</v>
      </c>
      <c r="CE284" s="27">
        <v>4</v>
      </c>
      <c r="CF284" s="27">
        <v>4</v>
      </c>
      <c r="CG284" s="27">
        <v>4</v>
      </c>
      <c r="CH284" s="27">
        <v>4</v>
      </c>
      <c r="CI284" s="27">
        <v>4</v>
      </c>
      <c r="CJ284" s="27">
        <f t="shared" si="161"/>
        <v>4.0666666666666664</v>
      </c>
      <c r="CK284" s="15">
        <f t="shared" si="188"/>
        <v>0</v>
      </c>
      <c r="CL284" s="15">
        <f t="shared" si="189"/>
        <v>0</v>
      </c>
      <c r="CM284" s="15">
        <f t="shared" si="190"/>
        <v>0</v>
      </c>
      <c r="CN284" s="15">
        <f t="shared" si="191"/>
        <v>0</v>
      </c>
      <c r="CO284" s="15">
        <f t="shared" si="192"/>
        <v>0</v>
      </c>
      <c r="CP284" s="15">
        <f t="shared" si="193"/>
        <v>0</v>
      </c>
      <c r="CQ284" s="15">
        <f t="shared" si="194"/>
        <v>0</v>
      </c>
    </row>
    <row r="285" spans="1:95" x14ac:dyDescent="0.2">
      <c r="A285" s="15">
        <v>532</v>
      </c>
      <c r="B285" s="23">
        <v>0</v>
      </c>
      <c r="C285" s="15">
        <v>3</v>
      </c>
      <c r="D285" s="15">
        <f t="shared" si="162"/>
        <v>0</v>
      </c>
      <c r="E285" s="15">
        <f t="shared" ref="E285:E348" si="196">IF($C285=3,1,0)</f>
        <v>1</v>
      </c>
      <c r="F285" s="15">
        <f t="shared" ref="F285:F348" si="197">IF($C285=4,1,0)</f>
        <v>0</v>
      </c>
      <c r="G285" s="15">
        <f t="shared" ref="G285:G348" si="198">IF($C285=5,1,0)</f>
        <v>0</v>
      </c>
      <c r="H285" s="15">
        <f t="shared" ref="H285:H348" si="199">IF($C285=6,1,0)</f>
        <v>0</v>
      </c>
      <c r="I285" s="15">
        <v>1</v>
      </c>
      <c r="J285" s="15">
        <v>40</v>
      </c>
      <c r="K285" s="15">
        <v>4</v>
      </c>
      <c r="L285" s="15">
        <f t="shared" si="163"/>
        <v>0</v>
      </c>
      <c r="M285" s="15">
        <f t="shared" si="164"/>
        <v>0</v>
      </c>
      <c r="N285" s="15">
        <f t="shared" si="165"/>
        <v>0</v>
      </c>
      <c r="O285" s="15">
        <f t="shared" si="166"/>
        <v>0</v>
      </c>
      <c r="P285" s="15">
        <f t="shared" si="167"/>
        <v>1</v>
      </c>
      <c r="Q285" s="15">
        <v>1</v>
      </c>
      <c r="R285" s="15">
        <v>2</v>
      </c>
      <c r="S285" s="15">
        <v>5</v>
      </c>
      <c r="T285" s="15">
        <v>0</v>
      </c>
      <c r="U285" s="15">
        <v>0</v>
      </c>
      <c r="V285" s="15">
        <v>1</v>
      </c>
      <c r="W285" s="15">
        <v>360000</v>
      </c>
      <c r="X285" s="15">
        <v>1</v>
      </c>
      <c r="Y285" s="15">
        <v>0</v>
      </c>
      <c r="Z285" s="15">
        <f t="shared" si="195"/>
        <v>0</v>
      </c>
      <c r="AA285" s="15">
        <f t="shared" si="168"/>
        <v>0</v>
      </c>
      <c r="AB285" s="15">
        <f t="shared" si="169"/>
        <v>0</v>
      </c>
      <c r="AC285" s="159">
        <v>1</v>
      </c>
      <c r="AD285" s="159">
        <v>15</v>
      </c>
      <c r="AE285" s="159">
        <v>14.5</v>
      </c>
      <c r="AF285" s="15">
        <v>18000</v>
      </c>
      <c r="AG285" s="27">
        <v>1200</v>
      </c>
      <c r="AH285" s="27">
        <f t="shared" si="170"/>
        <v>6.5</v>
      </c>
      <c r="AI285" s="27">
        <f t="shared" si="171"/>
        <v>1</v>
      </c>
      <c r="AJ285" s="27">
        <f t="shared" si="172"/>
        <v>6.5</v>
      </c>
      <c r="AQ285" s="15">
        <f t="shared" si="173"/>
        <v>0</v>
      </c>
      <c r="AR285" s="15">
        <f t="shared" si="174"/>
        <v>0</v>
      </c>
      <c r="AZ285" s="15">
        <f t="shared" si="175"/>
        <v>0</v>
      </c>
      <c r="BA285" s="15">
        <f t="shared" si="176"/>
        <v>0</v>
      </c>
      <c r="BC285" s="15">
        <v>1</v>
      </c>
      <c r="BD285" s="15">
        <v>1</v>
      </c>
      <c r="BE285" s="15">
        <v>1</v>
      </c>
      <c r="BF285" s="15">
        <v>1</v>
      </c>
      <c r="BG285" s="15">
        <v>1</v>
      </c>
      <c r="BH285" s="15">
        <v>1</v>
      </c>
      <c r="BI285" s="15">
        <v>1</v>
      </c>
      <c r="BJ285" s="15">
        <v>5</v>
      </c>
      <c r="BK285" s="15">
        <f t="shared" si="177"/>
        <v>0</v>
      </c>
      <c r="BL285" s="15">
        <f t="shared" si="178"/>
        <v>0</v>
      </c>
      <c r="BM285" s="15">
        <f t="shared" si="179"/>
        <v>0</v>
      </c>
      <c r="BN285" s="15" t="s">
        <v>1007</v>
      </c>
      <c r="BO285" s="15">
        <f t="shared" si="180"/>
        <v>0</v>
      </c>
      <c r="BP285" s="15">
        <f t="shared" si="181"/>
        <v>0</v>
      </c>
      <c r="BQ285" s="15">
        <f t="shared" si="182"/>
        <v>0</v>
      </c>
      <c r="BR285" s="15">
        <f t="shared" si="183"/>
        <v>0</v>
      </c>
      <c r="BU285" s="15">
        <f t="shared" si="184"/>
        <v>0</v>
      </c>
      <c r="BV285" s="15">
        <f t="shared" si="185"/>
        <v>0</v>
      </c>
      <c r="BW285" s="15">
        <f t="shared" si="186"/>
        <v>0</v>
      </c>
      <c r="BX285" s="15">
        <f t="shared" si="187"/>
        <v>0</v>
      </c>
      <c r="BY285" s="15" t="s">
        <v>1007</v>
      </c>
      <c r="BZ285" s="15" t="s">
        <v>1007</v>
      </c>
      <c r="CA285" s="15" t="s">
        <v>1007</v>
      </c>
      <c r="CB285" s="15" t="s">
        <v>1007</v>
      </c>
      <c r="CC285" s="15" t="s">
        <v>1007</v>
      </c>
      <c r="CD285" s="27">
        <v>4.4000000000000004</v>
      </c>
      <c r="CE285" s="27">
        <v>4</v>
      </c>
      <c r="CF285" s="27">
        <v>4</v>
      </c>
      <c r="CG285" s="27">
        <v>4</v>
      </c>
      <c r="CH285" s="27">
        <v>4</v>
      </c>
      <c r="CI285" s="27">
        <v>4</v>
      </c>
      <c r="CJ285" s="27">
        <f t="shared" si="161"/>
        <v>4.0666666666666664</v>
      </c>
      <c r="CK285" s="15">
        <f t="shared" si="188"/>
        <v>0</v>
      </c>
      <c r="CL285" s="15">
        <f t="shared" si="189"/>
        <v>-1</v>
      </c>
      <c r="CM285" s="15">
        <f t="shared" si="190"/>
        <v>-1</v>
      </c>
      <c r="CN285" s="15">
        <f t="shared" si="191"/>
        <v>-0.79999999999999982</v>
      </c>
      <c r="CO285" s="15">
        <f t="shared" si="192"/>
        <v>-1</v>
      </c>
      <c r="CP285" s="15">
        <f t="shared" si="193"/>
        <v>-1</v>
      </c>
      <c r="CQ285" s="15">
        <f t="shared" si="194"/>
        <v>-0.79999999999999982</v>
      </c>
    </row>
    <row r="286" spans="1:95" x14ac:dyDescent="0.2">
      <c r="A286" s="15">
        <v>533</v>
      </c>
      <c r="B286" s="23">
        <v>0</v>
      </c>
      <c r="C286" s="15">
        <v>3</v>
      </c>
      <c r="D286" s="15">
        <f t="shared" si="162"/>
        <v>0</v>
      </c>
      <c r="E286" s="15">
        <f t="shared" si="196"/>
        <v>1</v>
      </c>
      <c r="F286" s="15">
        <f t="shared" si="197"/>
        <v>0</v>
      </c>
      <c r="G286" s="15">
        <f t="shared" si="198"/>
        <v>0</v>
      </c>
      <c r="H286" s="15">
        <f t="shared" si="199"/>
        <v>0</v>
      </c>
      <c r="I286" s="15">
        <v>0</v>
      </c>
      <c r="J286" s="15">
        <v>60</v>
      </c>
      <c r="K286" s="15">
        <v>4</v>
      </c>
      <c r="L286" s="15">
        <f t="shared" si="163"/>
        <v>0</v>
      </c>
      <c r="M286" s="15">
        <f t="shared" si="164"/>
        <v>0</v>
      </c>
      <c r="N286" s="15">
        <f t="shared" si="165"/>
        <v>0</v>
      </c>
      <c r="O286" s="15">
        <f t="shared" si="166"/>
        <v>0</v>
      </c>
      <c r="P286" s="15">
        <f t="shared" si="167"/>
        <v>1</v>
      </c>
      <c r="Q286" s="15">
        <v>2</v>
      </c>
      <c r="R286" s="15">
        <v>4</v>
      </c>
      <c r="S286" s="15">
        <v>20</v>
      </c>
      <c r="T286" s="15">
        <v>0</v>
      </c>
      <c r="U286" s="15">
        <v>1</v>
      </c>
      <c r="V286" s="15">
        <v>1</v>
      </c>
      <c r="W286" s="15">
        <v>400000</v>
      </c>
      <c r="X286" s="15">
        <v>1</v>
      </c>
      <c r="Y286" s="15">
        <v>1</v>
      </c>
      <c r="Z286" s="15">
        <f t="shared" si="195"/>
        <v>0</v>
      </c>
      <c r="AA286" s="15">
        <f t="shared" si="168"/>
        <v>0</v>
      </c>
      <c r="AB286" s="15">
        <f t="shared" si="169"/>
        <v>1</v>
      </c>
      <c r="AC286" s="15">
        <v>8</v>
      </c>
      <c r="AD286" s="15">
        <v>5</v>
      </c>
      <c r="AE286" s="15">
        <v>150</v>
      </c>
      <c r="AF286" s="15">
        <v>800</v>
      </c>
      <c r="AG286" s="27">
        <v>160</v>
      </c>
      <c r="AH286" s="27">
        <f t="shared" si="170"/>
        <v>0</v>
      </c>
      <c r="AI286" s="27">
        <f t="shared" si="171"/>
        <v>1</v>
      </c>
      <c r="AJ286" s="27">
        <f t="shared" si="172"/>
        <v>0</v>
      </c>
      <c r="AQ286" s="15">
        <f t="shared" si="173"/>
        <v>0</v>
      </c>
      <c r="AR286" s="15">
        <f t="shared" si="174"/>
        <v>0</v>
      </c>
      <c r="AZ286" s="15">
        <f t="shared" si="175"/>
        <v>0</v>
      </c>
      <c r="BA286" s="15">
        <f t="shared" si="176"/>
        <v>0</v>
      </c>
      <c r="BB286" s="15">
        <f>$AJ286</f>
        <v>0</v>
      </c>
      <c r="BC286" s="15">
        <v>1</v>
      </c>
      <c r="BD286" s="15">
        <v>1</v>
      </c>
      <c r="BE286" s="15">
        <v>1</v>
      </c>
      <c r="BF286" s="15">
        <v>1</v>
      </c>
      <c r="BG286" s="15">
        <v>1</v>
      </c>
      <c r="BH286" s="15">
        <v>1</v>
      </c>
      <c r="BI286" s="15">
        <v>1</v>
      </c>
      <c r="BJ286" s="15">
        <v>5</v>
      </c>
      <c r="BK286" s="15">
        <f t="shared" si="177"/>
        <v>0</v>
      </c>
      <c r="BL286" s="15">
        <f t="shared" si="178"/>
        <v>0</v>
      </c>
      <c r="BM286" s="15">
        <f t="shared" si="179"/>
        <v>0</v>
      </c>
      <c r="BN286" s="15" t="s">
        <v>1007</v>
      </c>
      <c r="BO286" s="15">
        <f t="shared" si="180"/>
        <v>0</v>
      </c>
      <c r="BP286" s="15">
        <f t="shared" si="181"/>
        <v>0</v>
      </c>
      <c r="BQ286" s="15">
        <f t="shared" si="182"/>
        <v>0</v>
      </c>
      <c r="BR286" s="15">
        <f t="shared" si="183"/>
        <v>0</v>
      </c>
      <c r="BU286" s="15">
        <f t="shared" si="184"/>
        <v>0</v>
      </c>
      <c r="BV286" s="15">
        <f t="shared" si="185"/>
        <v>0</v>
      </c>
      <c r="BW286" s="15">
        <f t="shared" si="186"/>
        <v>0</v>
      </c>
      <c r="BX286" s="15">
        <f t="shared" si="187"/>
        <v>0</v>
      </c>
      <c r="BY286" s="15" t="s">
        <v>1007</v>
      </c>
      <c r="BZ286" s="15" t="s">
        <v>1007</v>
      </c>
      <c r="CA286" s="15" t="s">
        <v>1007</v>
      </c>
      <c r="CB286" s="15" t="s">
        <v>1007</v>
      </c>
      <c r="CC286" s="15" t="s">
        <v>1007</v>
      </c>
      <c r="CD286" s="27">
        <v>4.4000000000000004</v>
      </c>
      <c r="CE286" s="27">
        <v>5</v>
      </c>
      <c r="CF286" s="27">
        <v>5</v>
      </c>
      <c r="CG286" s="27">
        <v>4.8</v>
      </c>
      <c r="CH286" s="27">
        <v>5</v>
      </c>
      <c r="CI286" s="27">
        <v>5</v>
      </c>
      <c r="CJ286" s="27">
        <f t="shared" si="161"/>
        <v>4.8666666666666663</v>
      </c>
      <c r="CK286" s="15">
        <f t="shared" si="188"/>
        <v>0</v>
      </c>
      <c r="CL286" s="15">
        <f t="shared" si="189"/>
        <v>0.33333333333333304</v>
      </c>
      <c r="CM286" s="15">
        <f t="shared" si="190"/>
        <v>0.25</v>
      </c>
      <c r="CN286" s="15">
        <f t="shared" si="191"/>
        <v>0.39999999999999947</v>
      </c>
      <c r="CO286" s="15">
        <f t="shared" si="192"/>
        <v>0</v>
      </c>
      <c r="CP286" s="15">
        <f t="shared" si="193"/>
        <v>0.25</v>
      </c>
      <c r="CQ286" s="15">
        <f t="shared" si="194"/>
        <v>0.20555555555555483</v>
      </c>
    </row>
    <row r="287" spans="1:95" x14ac:dyDescent="0.2">
      <c r="A287" s="15">
        <v>533</v>
      </c>
      <c r="B287" s="23">
        <v>0</v>
      </c>
      <c r="C287" s="15">
        <v>3</v>
      </c>
      <c r="D287" s="15">
        <f t="shared" si="162"/>
        <v>0</v>
      </c>
      <c r="E287" s="15">
        <f t="shared" si="196"/>
        <v>1</v>
      </c>
      <c r="F287" s="15">
        <f t="shared" si="197"/>
        <v>0</v>
      </c>
      <c r="G287" s="15">
        <f t="shared" si="198"/>
        <v>0</v>
      </c>
      <c r="H287" s="15">
        <f t="shared" si="199"/>
        <v>0</v>
      </c>
      <c r="I287" s="15">
        <v>0</v>
      </c>
      <c r="J287" s="15">
        <v>60</v>
      </c>
      <c r="K287" s="15">
        <v>4</v>
      </c>
      <c r="L287" s="15">
        <f t="shared" si="163"/>
        <v>0</v>
      </c>
      <c r="M287" s="15">
        <f t="shared" si="164"/>
        <v>0</v>
      </c>
      <c r="N287" s="15">
        <f t="shared" si="165"/>
        <v>0</v>
      </c>
      <c r="O287" s="15">
        <f t="shared" si="166"/>
        <v>0</v>
      </c>
      <c r="P287" s="15">
        <f t="shared" si="167"/>
        <v>1</v>
      </c>
      <c r="Q287" s="15">
        <v>2</v>
      </c>
      <c r="R287" s="15">
        <v>4</v>
      </c>
      <c r="S287" s="15">
        <v>20</v>
      </c>
      <c r="T287" s="15">
        <v>0</v>
      </c>
      <c r="U287" s="15">
        <v>1</v>
      </c>
      <c r="V287" s="15">
        <v>1</v>
      </c>
      <c r="W287" s="15">
        <v>400000</v>
      </c>
      <c r="X287" s="15">
        <v>1</v>
      </c>
      <c r="Y287" s="15">
        <v>0</v>
      </c>
      <c r="Z287" s="15">
        <f t="shared" si="195"/>
        <v>0</v>
      </c>
      <c r="AA287" s="15">
        <f t="shared" si="168"/>
        <v>0</v>
      </c>
      <c r="AB287" s="15">
        <f t="shared" si="169"/>
        <v>1</v>
      </c>
      <c r="AC287" s="159">
        <v>8</v>
      </c>
      <c r="AD287" s="159">
        <v>5</v>
      </c>
      <c r="AE287" s="159">
        <v>80</v>
      </c>
      <c r="AF287" s="15">
        <v>800</v>
      </c>
      <c r="AG287" s="27">
        <v>160</v>
      </c>
      <c r="AH287" s="27">
        <f t="shared" si="170"/>
        <v>-0.97499999999999998</v>
      </c>
      <c r="AI287" s="27">
        <f t="shared" si="171"/>
        <v>1</v>
      </c>
      <c r="AJ287" s="27">
        <f t="shared" si="172"/>
        <v>-0.97499999999999998</v>
      </c>
      <c r="AQ287" s="15">
        <f t="shared" si="173"/>
        <v>0</v>
      </c>
      <c r="AR287" s="15">
        <f t="shared" si="174"/>
        <v>0</v>
      </c>
      <c r="AZ287" s="15">
        <f t="shared" si="175"/>
        <v>0</v>
      </c>
      <c r="BA287" s="15">
        <f t="shared" si="176"/>
        <v>0</v>
      </c>
      <c r="BC287" s="15">
        <v>1</v>
      </c>
      <c r="BD287" s="15">
        <v>1</v>
      </c>
      <c r="BE287" s="15">
        <v>1</v>
      </c>
      <c r="BF287" s="15">
        <v>1</v>
      </c>
      <c r="BG287" s="15">
        <v>1</v>
      </c>
      <c r="BH287" s="15">
        <v>1</v>
      </c>
      <c r="BI287" s="15">
        <v>1</v>
      </c>
      <c r="BJ287" s="15">
        <v>5</v>
      </c>
      <c r="BK287" s="15">
        <f t="shared" si="177"/>
        <v>0</v>
      </c>
      <c r="BL287" s="15">
        <f t="shared" si="178"/>
        <v>0</v>
      </c>
      <c r="BM287" s="15">
        <f t="shared" si="179"/>
        <v>0</v>
      </c>
      <c r="BN287" s="15" t="s">
        <v>1007</v>
      </c>
      <c r="BO287" s="15">
        <f t="shared" si="180"/>
        <v>0</v>
      </c>
      <c r="BP287" s="15">
        <f t="shared" si="181"/>
        <v>0</v>
      </c>
      <c r="BQ287" s="15">
        <f t="shared" si="182"/>
        <v>0</v>
      </c>
      <c r="BR287" s="15">
        <f t="shared" si="183"/>
        <v>0</v>
      </c>
      <c r="BU287" s="15">
        <f t="shared" si="184"/>
        <v>0</v>
      </c>
      <c r="BV287" s="15">
        <f t="shared" si="185"/>
        <v>0</v>
      </c>
      <c r="BW287" s="15">
        <f t="shared" si="186"/>
        <v>0</v>
      </c>
      <c r="BX287" s="15">
        <f t="shared" si="187"/>
        <v>0</v>
      </c>
      <c r="BY287" s="15" t="s">
        <v>1007</v>
      </c>
      <c r="BZ287" s="15" t="s">
        <v>1007</v>
      </c>
      <c r="CA287" s="15" t="s">
        <v>1007</v>
      </c>
      <c r="CB287" s="15" t="s">
        <v>1007</v>
      </c>
      <c r="CC287" s="15" t="s">
        <v>1007</v>
      </c>
      <c r="CD287" s="27">
        <v>4.4000000000000004</v>
      </c>
      <c r="CE287" s="27">
        <v>4.666666666666667</v>
      </c>
      <c r="CF287" s="27">
        <v>4.75</v>
      </c>
      <c r="CG287" s="27">
        <v>4.4000000000000004</v>
      </c>
      <c r="CH287" s="27">
        <v>5</v>
      </c>
      <c r="CI287" s="27">
        <v>4.75</v>
      </c>
      <c r="CJ287" s="27">
        <f t="shared" si="161"/>
        <v>4.6611111111111114</v>
      </c>
      <c r="CK287" s="15">
        <f t="shared" si="188"/>
        <v>-0.39999999999999947</v>
      </c>
      <c r="CL287" s="15">
        <f t="shared" si="189"/>
        <v>-0.33333333333333304</v>
      </c>
      <c r="CM287" s="15">
        <f t="shared" si="190"/>
        <v>0</v>
      </c>
      <c r="CN287" s="15">
        <f t="shared" si="191"/>
        <v>0.20000000000000018</v>
      </c>
      <c r="CO287" s="15">
        <f t="shared" si="192"/>
        <v>0</v>
      </c>
      <c r="CP287" s="15">
        <f t="shared" si="193"/>
        <v>0.25</v>
      </c>
      <c r="CQ287" s="15">
        <f t="shared" si="194"/>
        <v>-4.722222222222161E-2</v>
      </c>
    </row>
    <row r="288" spans="1:95" x14ac:dyDescent="0.2">
      <c r="A288" s="15">
        <v>534</v>
      </c>
      <c r="B288" s="23">
        <v>0</v>
      </c>
      <c r="C288" s="15">
        <v>3</v>
      </c>
      <c r="D288" s="15">
        <f t="shared" si="162"/>
        <v>0</v>
      </c>
      <c r="E288" s="15">
        <f t="shared" si="196"/>
        <v>1</v>
      </c>
      <c r="F288" s="15">
        <f t="shared" si="197"/>
        <v>0</v>
      </c>
      <c r="G288" s="15">
        <f t="shared" si="198"/>
        <v>0</v>
      </c>
      <c r="H288" s="15">
        <f t="shared" si="199"/>
        <v>0</v>
      </c>
      <c r="I288" s="15">
        <v>0</v>
      </c>
      <c r="J288" s="15">
        <v>52</v>
      </c>
      <c r="K288" s="15">
        <v>4</v>
      </c>
      <c r="L288" s="15">
        <f t="shared" si="163"/>
        <v>0</v>
      </c>
      <c r="M288" s="15">
        <f t="shared" si="164"/>
        <v>0</v>
      </c>
      <c r="N288" s="15">
        <f t="shared" si="165"/>
        <v>0</v>
      </c>
      <c r="O288" s="15">
        <f t="shared" si="166"/>
        <v>0</v>
      </c>
      <c r="P288" s="15">
        <f t="shared" si="167"/>
        <v>1</v>
      </c>
      <c r="Q288" s="15">
        <v>2</v>
      </c>
      <c r="R288" s="15">
        <v>6</v>
      </c>
      <c r="S288" s="15">
        <v>10</v>
      </c>
      <c r="T288" s="15">
        <v>0</v>
      </c>
      <c r="U288" s="15">
        <v>0</v>
      </c>
      <c r="V288" s="15">
        <v>1</v>
      </c>
      <c r="W288" s="15">
        <v>580000</v>
      </c>
      <c r="X288" s="15">
        <v>1</v>
      </c>
      <c r="Y288" s="15">
        <v>1</v>
      </c>
      <c r="Z288" s="15">
        <f t="shared" si="195"/>
        <v>0</v>
      </c>
      <c r="AA288" s="15">
        <f t="shared" si="168"/>
        <v>0</v>
      </c>
      <c r="AB288" s="15">
        <f t="shared" si="169"/>
        <v>1</v>
      </c>
      <c r="AC288" s="15">
        <v>8</v>
      </c>
      <c r="AD288" s="15">
        <v>15</v>
      </c>
      <c r="AE288" s="15">
        <v>120</v>
      </c>
      <c r="AF288" s="15">
        <v>96000</v>
      </c>
      <c r="AG288" s="27">
        <v>6400</v>
      </c>
      <c r="AH288" s="27">
        <f t="shared" si="170"/>
        <v>0</v>
      </c>
      <c r="AI288" s="27">
        <f t="shared" si="171"/>
        <v>1</v>
      </c>
      <c r="AJ288" s="27">
        <f t="shared" si="172"/>
        <v>0</v>
      </c>
      <c r="AQ288" s="15">
        <f t="shared" si="173"/>
        <v>0</v>
      </c>
      <c r="AR288" s="15">
        <f t="shared" si="174"/>
        <v>0</v>
      </c>
      <c r="AZ288" s="15">
        <f t="shared" si="175"/>
        <v>0</v>
      </c>
      <c r="BA288" s="15">
        <f t="shared" si="176"/>
        <v>0</v>
      </c>
      <c r="BB288" s="15">
        <f>$AJ288</f>
        <v>0</v>
      </c>
      <c r="BC288" s="15">
        <v>1</v>
      </c>
      <c r="BD288" s="15">
        <v>1</v>
      </c>
      <c r="BE288" s="15">
        <v>1</v>
      </c>
      <c r="BF288" s="15">
        <v>1</v>
      </c>
      <c r="BG288" s="15">
        <v>1</v>
      </c>
      <c r="BH288" s="15">
        <v>1</v>
      </c>
      <c r="BI288" s="15">
        <v>1</v>
      </c>
      <c r="BJ288" s="15">
        <v>3</v>
      </c>
      <c r="BK288" s="15">
        <f t="shared" si="177"/>
        <v>0</v>
      </c>
      <c r="BL288" s="15">
        <f t="shared" si="178"/>
        <v>1</v>
      </c>
      <c r="BM288" s="15">
        <f t="shared" si="179"/>
        <v>0</v>
      </c>
      <c r="BN288" s="15">
        <v>1</v>
      </c>
      <c r="BO288" s="15">
        <f t="shared" si="180"/>
        <v>0</v>
      </c>
      <c r="BP288" s="15">
        <f t="shared" si="181"/>
        <v>0</v>
      </c>
      <c r="BQ288" s="15">
        <f t="shared" si="182"/>
        <v>0</v>
      </c>
      <c r="BR288" s="15">
        <f t="shared" si="183"/>
        <v>0</v>
      </c>
      <c r="BS288" s="15">
        <v>10</v>
      </c>
      <c r="BT288" s="15">
        <v>1</v>
      </c>
      <c r="BU288" s="15">
        <f t="shared" si="184"/>
        <v>0</v>
      </c>
      <c r="BV288" s="15">
        <f t="shared" si="185"/>
        <v>0</v>
      </c>
      <c r="BW288" s="15">
        <f t="shared" si="186"/>
        <v>0</v>
      </c>
      <c r="BX288" s="15">
        <f t="shared" si="187"/>
        <v>0</v>
      </c>
      <c r="BY288" s="15">
        <v>1</v>
      </c>
      <c r="BZ288" s="15">
        <v>1</v>
      </c>
      <c r="CA288" s="15">
        <v>1</v>
      </c>
      <c r="CB288" s="15">
        <v>1</v>
      </c>
      <c r="CC288" s="15">
        <v>1</v>
      </c>
      <c r="CD288" s="27">
        <v>4.8</v>
      </c>
      <c r="CE288" s="27">
        <v>5</v>
      </c>
      <c r="CF288" s="27">
        <v>4.75</v>
      </c>
      <c r="CG288" s="27">
        <v>4.2</v>
      </c>
      <c r="CH288" s="27">
        <v>5</v>
      </c>
      <c r="CI288" s="27">
        <v>4.5</v>
      </c>
      <c r="CJ288" s="27">
        <f t="shared" si="161"/>
        <v>4.708333333333333</v>
      </c>
      <c r="CK288" s="15">
        <f t="shared" si="188"/>
        <v>0</v>
      </c>
      <c r="CL288" s="15">
        <f t="shared" si="189"/>
        <v>0</v>
      </c>
      <c r="CM288" s="15">
        <f t="shared" si="190"/>
        <v>0</v>
      </c>
      <c r="CN288" s="15">
        <f t="shared" si="191"/>
        <v>0</v>
      </c>
      <c r="CO288" s="15">
        <f t="shared" si="192"/>
        <v>0</v>
      </c>
      <c r="CP288" s="15">
        <f t="shared" si="193"/>
        <v>0</v>
      </c>
      <c r="CQ288" s="15">
        <f t="shared" si="194"/>
        <v>0</v>
      </c>
    </row>
    <row r="289" spans="1:95" x14ac:dyDescent="0.2">
      <c r="A289" s="15">
        <v>534</v>
      </c>
      <c r="B289" s="23">
        <v>0</v>
      </c>
      <c r="C289" s="15">
        <v>3</v>
      </c>
      <c r="D289" s="15">
        <f t="shared" si="162"/>
        <v>0</v>
      </c>
      <c r="E289" s="15">
        <f t="shared" si="196"/>
        <v>1</v>
      </c>
      <c r="F289" s="15">
        <f t="shared" si="197"/>
        <v>0</v>
      </c>
      <c r="G289" s="15">
        <f t="shared" si="198"/>
        <v>0</v>
      </c>
      <c r="H289" s="15">
        <f t="shared" si="199"/>
        <v>0</v>
      </c>
      <c r="I289" s="15">
        <v>0</v>
      </c>
      <c r="J289" s="15">
        <v>52</v>
      </c>
      <c r="K289" s="15">
        <v>4</v>
      </c>
      <c r="L289" s="15">
        <f t="shared" si="163"/>
        <v>0</v>
      </c>
      <c r="M289" s="15">
        <f t="shared" si="164"/>
        <v>0</v>
      </c>
      <c r="N289" s="15">
        <f t="shared" si="165"/>
        <v>0</v>
      </c>
      <c r="O289" s="15">
        <f t="shared" si="166"/>
        <v>0</v>
      </c>
      <c r="P289" s="15">
        <f t="shared" si="167"/>
        <v>1</v>
      </c>
      <c r="Q289" s="15">
        <v>2</v>
      </c>
      <c r="R289" s="15">
        <v>6</v>
      </c>
      <c r="S289" s="15">
        <v>10</v>
      </c>
      <c r="T289" s="15">
        <v>0</v>
      </c>
      <c r="U289" s="15">
        <v>0</v>
      </c>
      <c r="V289" s="15">
        <v>1</v>
      </c>
      <c r="W289" s="15">
        <v>580000</v>
      </c>
      <c r="X289" s="15">
        <v>1</v>
      </c>
      <c r="Y289" s="15">
        <v>0</v>
      </c>
      <c r="Z289" s="15">
        <f t="shared" si="195"/>
        <v>0</v>
      </c>
      <c r="AA289" s="15">
        <f t="shared" si="168"/>
        <v>0</v>
      </c>
      <c r="AB289" s="15">
        <f t="shared" si="169"/>
        <v>1</v>
      </c>
      <c r="AC289" s="159">
        <v>8</v>
      </c>
      <c r="AD289" s="159">
        <v>15</v>
      </c>
      <c r="AE289" s="159">
        <v>120</v>
      </c>
      <c r="AF289" s="15">
        <v>96000</v>
      </c>
      <c r="AG289" s="27">
        <v>6400</v>
      </c>
      <c r="AH289" s="27">
        <f t="shared" si="170"/>
        <v>7</v>
      </c>
      <c r="AI289" s="27">
        <f t="shared" si="171"/>
        <v>1</v>
      </c>
      <c r="AJ289" s="27">
        <f t="shared" si="172"/>
        <v>7</v>
      </c>
      <c r="AQ289" s="15">
        <f t="shared" si="173"/>
        <v>0</v>
      </c>
      <c r="AR289" s="15">
        <f t="shared" si="174"/>
        <v>0</v>
      </c>
      <c r="AZ289" s="15">
        <f t="shared" si="175"/>
        <v>0</v>
      </c>
      <c r="BA289" s="15">
        <f t="shared" si="176"/>
        <v>0</v>
      </c>
      <c r="BC289" s="15">
        <v>1</v>
      </c>
      <c r="BD289" s="15">
        <v>1</v>
      </c>
      <c r="BE289" s="15">
        <v>1</v>
      </c>
      <c r="BF289" s="15">
        <v>1</v>
      </c>
      <c r="BG289" s="15">
        <v>1</v>
      </c>
      <c r="BH289" s="15">
        <v>1</v>
      </c>
      <c r="BI289" s="15">
        <v>1</v>
      </c>
      <c r="BJ289" s="15">
        <v>3</v>
      </c>
      <c r="BK289" s="15">
        <f t="shared" si="177"/>
        <v>0</v>
      </c>
      <c r="BL289" s="15">
        <f t="shared" si="178"/>
        <v>1</v>
      </c>
      <c r="BM289" s="15">
        <f t="shared" si="179"/>
        <v>0</v>
      </c>
      <c r="BN289" s="15">
        <v>1</v>
      </c>
      <c r="BO289" s="15">
        <f t="shared" si="180"/>
        <v>0</v>
      </c>
      <c r="BP289" s="15">
        <f t="shared" si="181"/>
        <v>0</v>
      </c>
      <c r="BQ289" s="15">
        <f t="shared" si="182"/>
        <v>0</v>
      </c>
      <c r="BR289" s="15">
        <f t="shared" si="183"/>
        <v>0</v>
      </c>
      <c r="BS289" s="15">
        <v>10</v>
      </c>
      <c r="BT289" s="15">
        <v>1</v>
      </c>
      <c r="BU289" s="15">
        <f t="shared" si="184"/>
        <v>0</v>
      </c>
      <c r="BV289" s="15">
        <f t="shared" si="185"/>
        <v>0</v>
      </c>
      <c r="BW289" s="15">
        <f t="shared" si="186"/>
        <v>0</v>
      </c>
      <c r="BX289" s="15">
        <f t="shared" si="187"/>
        <v>0</v>
      </c>
      <c r="BY289" s="15">
        <v>1</v>
      </c>
      <c r="BZ289" s="15">
        <v>1</v>
      </c>
      <c r="CA289" s="15">
        <v>1</v>
      </c>
      <c r="CB289" s="15">
        <v>1</v>
      </c>
      <c r="CC289" s="15">
        <v>1</v>
      </c>
      <c r="CD289" s="27">
        <v>4.8</v>
      </c>
      <c r="CE289" s="27">
        <v>5</v>
      </c>
      <c r="CF289" s="27">
        <v>4.75</v>
      </c>
      <c r="CG289" s="27">
        <v>4.2</v>
      </c>
      <c r="CH289" s="27">
        <v>5</v>
      </c>
      <c r="CI289" s="27">
        <v>4.5</v>
      </c>
      <c r="CJ289" s="27">
        <f t="shared" si="161"/>
        <v>4.708333333333333</v>
      </c>
      <c r="CK289" s="15">
        <f t="shared" si="188"/>
        <v>1.7999999999999998</v>
      </c>
      <c r="CL289" s="15">
        <f t="shared" si="189"/>
        <v>2</v>
      </c>
      <c r="CM289" s="15">
        <f t="shared" si="190"/>
        <v>1.75</v>
      </c>
      <c r="CN289" s="15">
        <f t="shared" si="191"/>
        <v>1.2000000000000002</v>
      </c>
      <c r="CO289" s="15">
        <f t="shared" si="192"/>
        <v>2</v>
      </c>
      <c r="CP289" s="15">
        <f t="shared" si="193"/>
        <v>1.5</v>
      </c>
      <c r="CQ289" s="15">
        <f t="shared" si="194"/>
        <v>1.708333333333333</v>
      </c>
    </row>
    <row r="290" spans="1:95" x14ac:dyDescent="0.2">
      <c r="A290" s="15">
        <v>535</v>
      </c>
      <c r="B290" s="23">
        <v>0</v>
      </c>
      <c r="C290" s="15">
        <v>3</v>
      </c>
      <c r="D290" s="15">
        <f t="shared" si="162"/>
        <v>0</v>
      </c>
      <c r="E290" s="15">
        <f t="shared" si="196"/>
        <v>1</v>
      </c>
      <c r="F290" s="15">
        <f t="shared" si="197"/>
        <v>0</v>
      </c>
      <c r="G290" s="15">
        <f t="shared" si="198"/>
        <v>0</v>
      </c>
      <c r="H290" s="15">
        <f t="shared" si="199"/>
        <v>0</v>
      </c>
      <c r="I290" s="15">
        <v>1</v>
      </c>
      <c r="J290" s="15">
        <v>58</v>
      </c>
      <c r="K290" s="15">
        <v>5</v>
      </c>
      <c r="L290" s="15">
        <f t="shared" si="163"/>
        <v>0</v>
      </c>
      <c r="M290" s="15">
        <f t="shared" si="164"/>
        <v>0</v>
      </c>
      <c r="N290" s="15">
        <f t="shared" si="165"/>
        <v>0</v>
      </c>
      <c r="O290" s="15">
        <f t="shared" si="166"/>
        <v>0</v>
      </c>
      <c r="P290" s="15">
        <f t="shared" si="167"/>
        <v>0</v>
      </c>
      <c r="Q290" s="15">
        <v>2</v>
      </c>
      <c r="R290" s="15">
        <v>4</v>
      </c>
      <c r="S290" s="15">
        <v>15</v>
      </c>
      <c r="T290" s="15">
        <v>0</v>
      </c>
      <c r="U290" s="15">
        <v>1</v>
      </c>
      <c r="V290" s="15">
        <v>1</v>
      </c>
      <c r="W290" s="15">
        <v>400000</v>
      </c>
      <c r="X290" s="15">
        <v>1</v>
      </c>
      <c r="Y290" s="15">
        <v>1</v>
      </c>
      <c r="Z290" s="15">
        <f t="shared" si="195"/>
        <v>0</v>
      </c>
      <c r="AA290" s="15">
        <f t="shared" si="168"/>
        <v>0</v>
      </c>
      <c r="AB290" s="15">
        <f t="shared" si="169"/>
        <v>0</v>
      </c>
      <c r="AC290" s="15">
        <v>1</v>
      </c>
      <c r="AD290" s="15">
        <v>10</v>
      </c>
      <c r="AE290" s="15">
        <v>14.7</v>
      </c>
      <c r="AF290" s="15">
        <v>8000</v>
      </c>
      <c r="AG290" s="27">
        <v>800</v>
      </c>
      <c r="AH290" s="27">
        <f t="shared" si="170"/>
        <v>-0.2</v>
      </c>
      <c r="AI290" s="27">
        <f t="shared" si="171"/>
        <v>1</v>
      </c>
      <c r="AJ290" s="27">
        <f t="shared" si="172"/>
        <v>-0.2</v>
      </c>
      <c r="AQ290" s="15">
        <f t="shared" si="173"/>
        <v>0</v>
      </c>
      <c r="AR290" s="15">
        <f t="shared" si="174"/>
        <v>0</v>
      </c>
      <c r="AZ290" s="15">
        <f t="shared" si="175"/>
        <v>0</v>
      </c>
      <c r="BA290" s="15">
        <f t="shared" si="176"/>
        <v>0</v>
      </c>
      <c r="BB290" s="15">
        <f>$AJ290</f>
        <v>-0.2</v>
      </c>
      <c r="BC290" s="15">
        <v>1</v>
      </c>
      <c r="BD290" s="15">
        <v>1</v>
      </c>
      <c r="BE290" s="15">
        <v>1</v>
      </c>
      <c r="BF290" s="15">
        <v>1</v>
      </c>
      <c r="BG290" s="15">
        <v>1</v>
      </c>
      <c r="BH290" s="15">
        <v>1</v>
      </c>
      <c r="BI290" s="15">
        <v>1</v>
      </c>
      <c r="BJ290" s="15">
        <v>5</v>
      </c>
      <c r="BK290" s="15">
        <f t="shared" si="177"/>
        <v>0</v>
      </c>
      <c r="BL290" s="15">
        <f t="shared" si="178"/>
        <v>0</v>
      </c>
      <c r="BM290" s="15">
        <f t="shared" si="179"/>
        <v>0</v>
      </c>
      <c r="BN290" s="15" t="s">
        <v>1007</v>
      </c>
      <c r="BO290" s="15">
        <f t="shared" si="180"/>
        <v>0</v>
      </c>
      <c r="BP290" s="15">
        <f t="shared" si="181"/>
        <v>0</v>
      </c>
      <c r="BQ290" s="15">
        <f t="shared" si="182"/>
        <v>0</v>
      </c>
      <c r="BR290" s="15">
        <f t="shared" si="183"/>
        <v>0</v>
      </c>
      <c r="BU290" s="15">
        <f t="shared" si="184"/>
        <v>0</v>
      </c>
      <c r="BV290" s="15">
        <f t="shared" si="185"/>
        <v>0</v>
      </c>
      <c r="BW290" s="15">
        <f t="shared" si="186"/>
        <v>0</v>
      </c>
      <c r="BX290" s="15">
        <f t="shared" si="187"/>
        <v>0</v>
      </c>
      <c r="BY290" s="15" t="s">
        <v>1007</v>
      </c>
      <c r="BZ290" s="15" t="s">
        <v>1007</v>
      </c>
      <c r="CA290" s="15" t="s">
        <v>1007</v>
      </c>
      <c r="CB290" s="15" t="s">
        <v>1007</v>
      </c>
      <c r="CC290" s="15" t="s">
        <v>1007</v>
      </c>
      <c r="CD290" s="27">
        <v>3</v>
      </c>
      <c r="CE290" s="27">
        <v>3</v>
      </c>
      <c r="CF290" s="27">
        <v>3</v>
      </c>
      <c r="CG290" s="27">
        <v>3</v>
      </c>
      <c r="CH290" s="27">
        <v>3</v>
      </c>
      <c r="CI290" s="27">
        <v>3</v>
      </c>
      <c r="CJ290" s="27">
        <f t="shared" si="161"/>
        <v>3</v>
      </c>
      <c r="CK290" s="15">
        <f t="shared" si="188"/>
        <v>0.60000000000000009</v>
      </c>
      <c r="CL290" s="15">
        <f t="shared" si="189"/>
        <v>0.66666666666666652</v>
      </c>
      <c r="CM290" s="15">
        <f t="shared" si="190"/>
        <v>0</v>
      </c>
      <c r="CN290" s="15">
        <f t="shared" si="191"/>
        <v>0</v>
      </c>
      <c r="CO290" s="15">
        <f t="shared" si="192"/>
        <v>0</v>
      </c>
      <c r="CP290" s="15">
        <f t="shared" si="193"/>
        <v>0</v>
      </c>
      <c r="CQ290" s="15">
        <f t="shared" si="194"/>
        <v>0.21111111111111081</v>
      </c>
    </row>
    <row r="291" spans="1:95" x14ac:dyDescent="0.2">
      <c r="A291" s="15">
        <v>535</v>
      </c>
      <c r="B291" s="23">
        <v>0</v>
      </c>
      <c r="C291" s="15">
        <v>3</v>
      </c>
      <c r="D291" s="15">
        <f t="shared" si="162"/>
        <v>0</v>
      </c>
      <c r="E291" s="15">
        <f t="shared" si="196"/>
        <v>1</v>
      </c>
      <c r="F291" s="15">
        <f t="shared" si="197"/>
        <v>0</v>
      </c>
      <c r="G291" s="15">
        <f t="shared" si="198"/>
        <v>0</v>
      </c>
      <c r="H291" s="15">
        <f t="shared" si="199"/>
        <v>0</v>
      </c>
      <c r="I291" s="15">
        <v>1</v>
      </c>
      <c r="J291" s="15">
        <v>58</v>
      </c>
      <c r="K291" s="15">
        <v>5</v>
      </c>
      <c r="L291" s="15">
        <f t="shared" si="163"/>
        <v>0</v>
      </c>
      <c r="M291" s="15">
        <f t="shared" si="164"/>
        <v>0</v>
      </c>
      <c r="N291" s="15">
        <f t="shared" si="165"/>
        <v>0</v>
      </c>
      <c r="O291" s="15">
        <f t="shared" si="166"/>
        <v>0</v>
      </c>
      <c r="P291" s="15">
        <f t="shared" si="167"/>
        <v>0</v>
      </c>
      <c r="Q291" s="15">
        <v>2</v>
      </c>
      <c r="R291" s="15">
        <v>4</v>
      </c>
      <c r="S291" s="15">
        <v>15</v>
      </c>
      <c r="T291" s="15">
        <v>0</v>
      </c>
      <c r="U291" s="15">
        <v>1</v>
      </c>
      <c r="V291" s="15">
        <v>1</v>
      </c>
      <c r="W291" s="15">
        <v>400000</v>
      </c>
      <c r="X291" s="15">
        <v>1</v>
      </c>
      <c r="Y291" s="15">
        <v>0</v>
      </c>
      <c r="Z291" s="15">
        <f t="shared" si="195"/>
        <v>0</v>
      </c>
      <c r="AA291" s="15">
        <f t="shared" si="168"/>
        <v>0</v>
      </c>
      <c r="AB291" s="15">
        <f t="shared" si="169"/>
        <v>0</v>
      </c>
      <c r="AC291" s="159">
        <v>1</v>
      </c>
      <c r="AD291" s="159">
        <v>10</v>
      </c>
      <c r="AE291" s="159">
        <v>10.199999999999999</v>
      </c>
      <c r="AF291" s="15">
        <v>10000</v>
      </c>
      <c r="AG291" s="27">
        <v>1000</v>
      </c>
      <c r="AH291" s="27">
        <f t="shared" si="170"/>
        <v>9</v>
      </c>
      <c r="AI291" s="27">
        <f t="shared" si="171"/>
        <v>1</v>
      </c>
      <c r="AJ291" s="27">
        <f t="shared" si="172"/>
        <v>9</v>
      </c>
      <c r="AQ291" s="15">
        <f t="shared" si="173"/>
        <v>0</v>
      </c>
      <c r="AR291" s="15">
        <f t="shared" si="174"/>
        <v>0</v>
      </c>
      <c r="AZ291" s="15">
        <f t="shared" si="175"/>
        <v>0</v>
      </c>
      <c r="BA291" s="15">
        <f t="shared" si="176"/>
        <v>0</v>
      </c>
      <c r="BC291" s="15">
        <v>1</v>
      </c>
      <c r="BD291" s="15">
        <v>1</v>
      </c>
      <c r="BE291" s="15">
        <v>1</v>
      </c>
      <c r="BF291" s="15">
        <v>1</v>
      </c>
      <c r="BG291" s="15">
        <v>1</v>
      </c>
      <c r="BH291" s="15">
        <v>1</v>
      </c>
      <c r="BI291" s="15">
        <v>1</v>
      </c>
      <c r="BJ291" s="15">
        <v>5</v>
      </c>
      <c r="BK291" s="15">
        <f t="shared" si="177"/>
        <v>0</v>
      </c>
      <c r="BL291" s="15">
        <f t="shared" si="178"/>
        <v>0</v>
      </c>
      <c r="BM291" s="15">
        <f t="shared" si="179"/>
        <v>0</v>
      </c>
      <c r="BN291" s="15" t="s">
        <v>1007</v>
      </c>
      <c r="BO291" s="15">
        <f t="shared" si="180"/>
        <v>0</v>
      </c>
      <c r="BP291" s="15">
        <f t="shared" si="181"/>
        <v>0</v>
      </c>
      <c r="BQ291" s="15">
        <f t="shared" si="182"/>
        <v>0</v>
      </c>
      <c r="BR291" s="15">
        <f t="shared" si="183"/>
        <v>0</v>
      </c>
      <c r="BU291" s="15">
        <f t="shared" si="184"/>
        <v>0</v>
      </c>
      <c r="BV291" s="15">
        <f t="shared" si="185"/>
        <v>0</v>
      </c>
      <c r="BW291" s="15">
        <f t="shared" si="186"/>
        <v>0</v>
      </c>
      <c r="BX291" s="15">
        <f t="shared" si="187"/>
        <v>0</v>
      </c>
      <c r="BY291" s="15" t="s">
        <v>1007</v>
      </c>
      <c r="BZ291" s="15" t="s">
        <v>1007</v>
      </c>
      <c r="CA291" s="15" t="s">
        <v>1007</v>
      </c>
      <c r="CB291" s="15" t="s">
        <v>1007</v>
      </c>
      <c r="CC291" s="15" t="s">
        <v>1007</v>
      </c>
      <c r="CD291" s="27">
        <v>2.4</v>
      </c>
      <c r="CE291" s="27">
        <v>2.3333333333333335</v>
      </c>
      <c r="CF291" s="27">
        <v>3</v>
      </c>
      <c r="CG291" s="27">
        <v>3</v>
      </c>
      <c r="CH291" s="27">
        <v>3</v>
      </c>
      <c r="CI291" s="27">
        <v>3</v>
      </c>
      <c r="CJ291" s="27">
        <f t="shared" si="161"/>
        <v>2.7888888888888892</v>
      </c>
      <c r="CK291" s="15">
        <f t="shared" si="188"/>
        <v>-2.4</v>
      </c>
      <c r="CL291" s="15">
        <f t="shared" si="189"/>
        <v>-2.3333333333333335</v>
      </c>
      <c r="CM291" s="15">
        <f t="shared" si="190"/>
        <v>-1.75</v>
      </c>
      <c r="CN291" s="15">
        <f t="shared" si="191"/>
        <v>-1.2000000000000002</v>
      </c>
      <c r="CO291" s="15">
        <f t="shared" si="192"/>
        <v>-1.666666666666667</v>
      </c>
      <c r="CP291" s="15">
        <f t="shared" si="193"/>
        <v>-1.75</v>
      </c>
      <c r="CQ291" s="15">
        <f t="shared" si="194"/>
        <v>-1.85</v>
      </c>
    </row>
    <row r="292" spans="1:95" x14ac:dyDescent="0.2">
      <c r="A292" s="15">
        <v>537</v>
      </c>
      <c r="B292" s="23">
        <v>1</v>
      </c>
      <c r="C292" s="15">
        <v>2</v>
      </c>
      <c r="D292" s="15">
        <f t="shared" si="162"/>
        <v>1</v>
      </c>
      <c r="E292" s="15">
        <f t="shared" si="196"/>
        <v>0</v>
      </c>
      <c r="F292" s="15">
        <f t="shared" si="197"/>
        <v>0</v>
      </c>
      <c r="G292" s="15">
        <f t="shared" si="198"/>
        <v>0</v>
      </c>
      <c r="H292" s="15">
        <f t="shared" si="199"/>
        <v>0</v>
      </c>
      <c r="I292" s="15">
        <v>1</v>
      </c>
      <c r="J292" s="15">
        <v>53</v>
      </c>
      <c r="K292" s="15">
        <v>4</v>
      </c>
      <c r="L292" s="15">
        <f t="shared" si="163"/>
        <v>0</v>
      </c>
      <c r="M292" s="15">
        <f t="shared" si="164"/>
        <v>0</v>
      </c>
      <c r="N292" s="15">
        <f t="shared" si="165"/>
        <v>0</v>
      </c>
      <c r="O292" s="15">
        <f t="shared" si="166"/>
        <v>0</v>
      </c>
      <c r="P292" s="15">
        <f t="shared" si="167"/>
        <v>1</v>
      </c>
      <c r="Q292" s="15">
        <v>2</v>
      </c>
      <c r="R292" s="15">
        <v>4</v>
      </c>
      <c r="S292" s="15">
        <v>30</v>
      </c>
      <c r="T292" s="15">
        <v>0</v>
      </c>
      <c r="U292" s="15">
        <v>1</v>
      </c>
      <c r="V292" s="15">
        <v>0</v>
      </c>
      <c r="W292" s="15">
        <v>0</v>
      </c>
      <c r="X292" s="15">
        <v>1</v>
      </c>
      <c r="Y292" s="15">
        <v>1</v>
      </c>
      <c r="Z292" s="15">
        <f t="shared" si="195"/>
        <v>0</v>
      </c>
      <c r="AA292" s="15">
        <f t="shared" si="168"/>
        <v>0</v>
      </c>
      <c r="AB292" s="15">
        <f t="shared" si="169"/>
        <v>1</v>
      </c>
      <c r="AC292" s="15">
        <v>7</v>
      </c>
      <c r="AD292" s="15">
        <v>2</v>
      </c>
      <c r="AE292" s="15">
        <v>20</v>
      </c>
      <c r="AF292" s="15">
        <v>200</v>
      </c>
      <c r="AG292" s="27">
        <v>100</v>
      </c>
      <c r="AH292" s="27">
        <f t="shared" si="170"/>
        <v>0</v>
      </c>
      <c r="AI292" s="27">
        <f t="shared" si="171"/>
        <v>1</v>
      </c>
      <c r="AJ292" s="27">
        <f t="shared" si="172"/>
        <v>0</v>
      </c>
      <c r="AQ292" s="15">
        <f t="shared" si="173"/>
        <v>0</v>
      </c>
      <c r="AR292" s="15">
        <f t="shared" si="174"/>
        <v>0</v>
      </c>
      <c r="AZ292" s="15">
        <f t="shared" si="175"/>
        <v>0</v>
      </c>
      <c r="BA292" s="15">
        <f t="shared" si="176"/>
        <v>0</v>
      </c>
      <c r="BB292" s="15">
        <f>$AJ292</f>
        <v>0</v>
      </c>
      <c r="BC292" s="15">
        <v>2</v>
      </c>
      <c r="BD292" s="15">
        <v>2</v>
      </c>
      <c r="BE292" s="15">
        <v>2</v>
      </c>
      <c r="BF292" s="15">
        <v>2</v>
      </c>
      <c r="BG292" s="15">
        <v>2</v>
      </c>
      <c r="BH292" s="15">
        <v>2</v>
      </c>
      <c r="BI292" s="15">
        <v>2</v>
      </c>
      <c r="BJ292" s="15">
        <v>5</v>
      </c>
      <c r="BK292" s="15">
        <f t="shared" si="177"/>
        <v>0</v>
      </c>
      <c r="BL292" s="15">
        <f t="shared" si="178"/>
        <v>0</v>
      </c>
      <c r="BM292" s="15">
        <f t="shared" si="179"/>
        <v>0</v>
      </c>
      <c r="BN292" s="15" t="s">
        <v>1007</v>
      </c>
      <c r="BO292" s="15">
        <f t="shared" si="180"/>
        <v>0</v>
      </c>
      <c r="BP292" s="15">
        <f t="shared" si="181"/>
        <v>0</v>
      </c>
      <c r="BQ292" s="15">
        <f t="shared" si="182"/>
        <v>0</v>
      </c>
      <c r="BR292" s="15">
        <f t="shared" si="183"/>
        <v>0</v>
      </c>
      <c r="BU292" s="15">
        <f t="shared" si="184"/>
        <v>0</v>
      </c>
      <c r="BV292" s="15">
        <f t="shared" si="185"/>
        <v>0</v>
      </c>
      <c r="BW292" s="15">
        <f t="shared" si="186"/>
        <v>0</v>
      </c>
      <c r="BX292" s="15">
        <f t="shared" si="187"/>
        <v>0</v>
      </c>
      <c r="BY292" s="15" t="s">
        <v>1007</v>
      </c>
      <c r="BZ292" s="15" t="s">
        <v>1007</v>
      </c>
      <c r="CA292" s="15" t="s">
        <v>1007</v>
      </c>
      <c r="CB292" s="15" t="s">
        <v>1007</v>
      </c>
      <c r="CC292" s="15" t="s">
        <v>1007</v>
      </c>
      <c r="CD292" s="27">
        <v>4.8</v>
      </c>
      <c r="CE292" s="27">
        <v>4.666666666666667</v>
      </c>
      <c r="CF292" s="27">
        <v>4.75</v>
      </c>
      <c r="CG292" s="27">
        <v>4.2</v>
      </c>
      <c r="CH292" s="27">
        <v>4.666666666666667</v>
      </c>
      <c r="CI292" s="27">
        <v>4.75</v>
      </c>
      <c r="CJ292" s="27">
        <f t="shared" si="161"/>
        <v>4.6388888888888893</v>
      </c>
      <c r="CK292" s="15">
        <f t="shared" si="188"/>
        <v>0</v>
      </c>
      <c r="CL292" s="15">
        <f t="shared" si="189"/>
        <v>0</v>
      </c>
      <c r="CM292" s="15">
        <f t="shared" si="190"/>
        <v>0</v>
      </c>
      <c r="CN292" s="15">
        <f t="shared" si="191"/>
        <v>0</v>
      </c>
      <c r="CO292" s="15">
        <f t="shared" si="192"/>
        <v>0</v>
      </c>
      <c r="CP292" s="15">
        <f t="shared" si="193"/>
        <v>0</v>
      </c>
      <c r="CQ292" s="15">
        <f t="shared" si="194"/>
        <v>0</v>
      </c>
    </row>
    <row r="293" spans="1:95" x14ac:dyDescent="0.2">
      <c r="A293" s="15">
        <v>537</v>
      </c>
      <c r="B293" s="23">
        <v>1</v>
      </c>
      <c r="C293" s="15">
        <v>2</v>
      </c>
      <c r="D293" s="15">
        <f t="shared" si="162"/>
        <v>1</v>
      </c>
      <c r="E293" s="15">
        <f t="shared" si="196"/>
        <v>0</v>
      </c>
      <c r="F293" s="15">
        <f t="shared" si="197"/>
        <v>0</v>
      </c>
      <c r="G293" s="15">
        <f t="shared" si="198"/>
        <v>0</v>
      </c>
      <c r="H293" s="15">
        <f t="shared" si="199"/>
        <v>0</v>
      </c>
      <c r="I293" s="15">
        <v>1</v>
      </c>
      <c r="J293" s="15">
        <v>53</v>
      </c>
      <c r="K293" s="15">
        <v>4</v>
      </c>
      <c r="L293" s="15">
        <f t="shared" si="163"/>
        <v>0</v>
      </c>
      <c r="M293" s="15">
        <f t="shared" si="164"/>
        <v>0</v>
      </c>
      <c r="N293" s="15">
        <f t="shared" si="165"/>
        <v>0</v>
      </c>
      <c r="O293" s="15">
        <f t="shared" si="166"/>
        <v>0</v>
      </c>
      <c r="P293" s="15">
        <f t="shared" si="167"/>
        <v>1</v>
      </c>
      <c r="Q293" s="15">
        <v>2</v>
      </c>
      <c r="R293" s="15">
        <v>4</v>
      </c>
      <c r="S293" s="15">
        <v>30</v>
      </c>
      <c r="T293" s="15">
        <v>0</v>
      </c>
      <c r="U293" s="15">
        <v>1</v>
      </c>
      <c r="V293" s="15">
        <v>0</v>
      </c>
      <c r="W293" s="15">
        <v>0</v>
      </c>
      <c r="X293" s="15">
        <v>1</v>
      </c>
      <c r="Y293" s="15">
        <v>0</v>
      </c>
      <c r="Z293" s="15">
        <f t="shared" si="195"/>
        <v>0</v>
      </c>
      <c r="AA293" s="15">
        <f t="shared" si="168"/>
        <v>0</v>
      </c>
      <c r="AB293" s="15">
        <f t="shared" si="169"/>
        <v>1</v>
      </c>
      <c r="AC293" s="159">
        <v>7</v>
      </c>
      <c r="AD293" s="159">
        <v>2</v>
      </c>
      <c r="AE293" s="159">
        <v>15</v>
      </c>
      <c r="AF293" s="15">
        <v>200</v>
      </c>
      <c r="AG293" s="27">
        <v>100</v>
      </c>
      <c r="AH293" s="27">
        <f t="shared" si="170"/>
        <v>-0.9966666666666667</v>
      </c>
      <c r="AI293" s="27">
        <f t="shared" si="171"/>
        <v>1</v>
      </c>
      <c r="AJ293" s="27">
        <f t="shared" si="172"/>
        <v>-0.9966666666666667</v>
      </c>
      <c r="AQ293" s="15">
        <f t="shared" si="173"/>
        <v>0</v>
      </c>
      <c r="AR293" s="15">
        <f t="shared" si="174"/>
        <v>0</v>
      </c>
      <c r="AZ293" s="15">
        <f t="shared" si="175"/>
        <v>0</v>
      </c>
      <c r="BA293" s="15">
        <f t="shared" si="176"/>
        <v>0</v>
      </c>
      <c r="BC293" s="15">
        <v>2</v>
      </c>
      <c r="BD293" s="15">
        <v>2</v>
      </c>
      <c r="BE293" s="15">
        <v>2</v>
      </c>
      <c r="BF293" s="15">
        <v>2</v>
      </c>
      <c r="BG293" s="15">
        <v>2</v>
      </c>
      <c r="BH293" s="15">
        <v>2</v>
      </c>
      <c r="BI293" s="15">
        <v>2</v>
      </c>
      <c r="BJ293" s="15">
        <v>5</v>
      </c>
      <c r="BK293" s="15">
        <f t="shared" si="177"/>
        <v>0</v>
      </c>
      <c r="BL293" s="15">
        <f t="shared" si="178"/>
        <v>0</v>
      </c>
      <c r="BM293" s="15">
        <f t="shared" si="179"/>
        <v>0</v>
      </c>
      <c r="BN293" s="15" t="s">
        <v>1007</v>
      </c>
      <c r="BO293" s="15">
        <f t="shared" si="180"/>
        <v>0</v>
      </c>
      <c r="BP293" s="15">
        <f t="shared" si="181"/>
        <v>0</v>
      </c>
      <c r="BQ293" s="15">
        <f t="shared" si="182"/>
        <v>0</v>
      </c>
      <c r="BR293" s="15">
        <f t="shared" si="183"/>
        <v>0</v>
      </c>
      <c r="BU293" s="15">
        <f t="shared" si="184"/>
        <v>0</v>
      </c>
      <c r="BV293" s="15">
        <f t="shared" si="185"/>
        <v>0</v>
      </c>
      <c r="BW293" s="15">
        <f t="shared" si="186"/>
        <v>0</v>
      </c>
      <c r="BX293" s="15">
        <f t="shared" si="187"/>
        <v>0</v>
      </c>
      <c r="BY293" s="15" t="s">
        <v>1007</v>
      </c>
      <c r="BZ293" s="15" t="s">
        <v>1007</v>
      </c>
      <c r="CA293" s="15" t="s">
        <v>1007</v>
      </c>
      <c r="CB293" s="15" t="s">
        <v>1007</v>
      </c>
      <c r="CC293" s="15" t="s">
        <v>1007</v>
      </c>
      <c r="CD293" s="27">
        <v>4.8</v>
      </c>
      <c r="CE293" s="27">
        <v>4.666666666666667</v>
      </c>
      <c r="CF293" s="27">
        <v>4.75</v>
      </c>
      <c r="CG293" s="27">
        <v>4.2</v>
      </c>
      <c r="CH293" s="27">
        <v>4.666666666666667</v>
      </c>
      <c r="CI293" s="27">
        <v>4.75</v>
      </c>
      <c r="CJ293" s="27">
        <f t="shared" si="161"/>
        <v>4.6388888888888893</v>
      </c>
      <c r="CK293" s="15">
        <f t="shared" si="188"/>
        <v>0.59999999999999964</v>
      </c>
      <c r="CL293" s="15">
        <f t="shared" si="189"/>
        <v>0.66666666666666696</v>
      </c>
      <c r="CM293" s="15">
        <f t="shared" si="190"/>
        <v>0.5</v>
      </c>
      <c r="CN293" s="15">
        <f t="shared" si="191"/>
        <v>0.20000000000000018</v>
      </c>
      <c r="CO293" s="15">
        <f t="shared" si="192"/>
        <v>0.66666666666666696</v>
      </c>
      <c r="CP293" s="15">
        <f t="shared" si="193"/>
        <v>-0.25</v>
      </c>
      <c r="CQ293" s="15">
        <f t="shared" si="194"/>
        <v>0.39722222222222303</v>
      </c>
    </row>
    <row r="294" spans="1:95" x14ac:dyDescent="0.2">
      <c r="A294" s="15">
        <v>538</v>
      </c>
      <c r="B294" s="23">
        <v>1</v>
      </c>
      <c r="C294" s="15">
        <v>2</v>
      </c>
      <c r="D294" s="15">
        <f t="shared" si="162"/>
        <v>1</v>
      </c>
      <c r="E294" s="15">
        <f t="shared" si="196"/>
        <v>0</v>
      </c>
      <c r="F294" s="15">
        <f t="shared" si="197"/>
        <v>0</v>
      </c>
      <c r="G294" s="15">
        <f t="shared" si="198"/>
        <v>0</v>
      </c>
      <c r="H294" s="15">
        <f t="shared" si="199"/>
        <v>0</v>
      </c>
      <c r="I294" s="15">
        <v>0</v>
      </c>
      <c r="J294" s="15">
        <v>55</v>
      </c>
      <c r="K294" s="15">
        <v>5</v>
      </c>
      <c r="L294" s="15">
        <f t="shared" si="163"/>
        <v>0</v>
      </c>
      <c r="M294" s="15">
        <f t="shared" si="164"/>
        <v>0</v>
      </c>
      <c r="N294" s="15">
        <f t="shared" si="165"/>
        <v>0</v>
      </c>
      <c r="O294" s="15">
        <f t="shared" si="166"/>
        <v>0</v>
      </c>
      <c r="P294" s="15">
        <f t="shared" si="167"/>
        <v>0</v>
      </c>
      <c r="Q294" s="15">
        <v>2</v>
      </c>
      <c r="R294" s="15">
        <v>4</v>
      </c>
      <c r="S294" s="15">
        <v>30</v>
      </c>
      <c r="T294" s="15">
        <v>0</v>
      </c>
      <c r="U294" s="15">
        <v>0</v>
      </c>
      <c r="V294" s="15">
        <v>1</v>
      </c>
      <c r="W294" s="15">
        <v>680000</v>
      </c>
      <c r="X294" s="15">
        <v>1</v>
      </c>
      <c r="Y294" s="15">
        <v>1</v>
      </c>
      <c r="Z294" s="15">
        <f t="shared" si="195"/>
        <v>0</v>
      </c>
      <c r="AA294" s="15">
        <f t="shared" si="168"/>
        <v>0</v>
      </c>
      <c r="AB294" s="15">
        <f t="shared" si="169"/>
        <v>1</v>
      </c>
      <c r="AC294" s="15">
        <v>8</v>
      </c>
      <c r="AD294" s="15">
        <v>1</v>
      </c>
      <c r="AE294" s="15">
        <v>159</v>
      </c>
      <c r="AF294" s="15">
        <v>30000</v>
      </c>
      <c r="AG294" s="27">
        <v>30000</v>
      </c>
      <c r="AH294" s="27">
        <f t="shared" si="170"/>
        <v>0.15384615384615385</v>
      </c>
      <c r="AI294" s="27">
        <f t="shared" si="171"/>
        <v>1</v>
      </c>
      <c r="AJ294" s="27">
        <f t="shared" si="172"/>
        <v>0.15384615384615385</v>
      </c>
      <c r="AQ294" s="15">
        <f t="shared" si="173"/>
        <v>0</v>
      </c>
      <c r="AR294" s="15">
        <f t="shared" si="174"/>
        <v>0</v>
      </c>
      <c r="AZ294" s="15">
        <f t="shared" si="175"/>
        <v>0</v>
      </c>
      <c r="BA294" s="15">
        <f t="shared" si="176"/>
        <v>0</v>
      </c>
      <c r="BB294" s="15">
        <f>$AJ294</f>
        <v>0.15384615384615385</v>
      </c>
      <c r="BC294" s="15">
        <v>1.75</v>
      </c>
      <c r="BD294" s="15">
        <v>1</v>
      </c>
      <c r="BE294" s="15">
        <v>1</v>
      </c>
      <c r="BF294" s="15">
        <v>1</v>
      </c>
      <c r="BG294" s="15">
        <v>1</v>
      </c>
      <c r="BH294" s="15">
        <v>1.1499999999999999</v>
      </c>
      <c r="BI294" s="15">
        <v>1</v>
      </c>
      <c r="BJ294" s="15">
        <v>5</v>
      </c>
      <c r="BK294" s="15">
        <f t="shared" si="177"/>
        <v>0</v>
      </c>
      <c r="BL294" s="15">
        <f t="shared" si="178"/>
        <v>0</v>
      </c>
      <c r="BM294" s="15">
        <f t="shared" si="179"/>
        <v>0</v>
      </c>
      <c r="BN294" s="15" t="s">
        <v>1007</v>
      </c>
      <c r="BO294" s="15">
        <f t="shared" si="180"/>
        <v>0</v>
      </c>
      <c r="BP294" s="15">
        <f t="shared" si="181"/>
        <v>0</v>
      </c>
      <c r="BQ294" s="15">
        <f t="shared" si="182"/>
        <v>0</v>
      </c>
      <c r="BR294" s="15">
        <f t="shared" si="183"/>
        <v>0</v>
      </c>
      <c r="BU294" s="15">
        <f t="shared" si="184"/>
        <v>0</v>
      </c>
      <c r="BV294" s="15">
        <f t="shared" si="185"/>
        <v>0</v>
      </c>
      <c r="BW294" s="15">
        <f t="shared" si="186"/>
        <v>0</v>
      </c>
      <c r="BX294" s="15">
        <f t="shared" si="187"/>
        <v>0</v>
      </c>
      <c r="BY294" s="15" t="s">
        <v>1007</v>
      </c>
      <c r="BZ294" s="15" t="s">
        <v>1007</v>
      </c>
      <c r="CA294" s="15" t="s">
        <v>1007</v>
      </c>
      <c r="CB294" s="15" t="s">
        <v>1007</v>
      </c>
      <c r="CC294" s="15" t="s">
        <v>1007</v>
      </c>
      <c r="CD294" s="27">
        <v>4.2</v>
      </c>
      <c r="CE294" s="27">
        <v>4</v>
      </c>
      <c r="CF294" s="27">
        <v>4.25</v>
      </c>
      <c r="CG294" s="27">
        <v>4</v>
      </c>
      <c r="CH294" s="27">
        <v>4</v>
      </c>
      <c r="CI294" s="27">
        <v>5</v>
      </c>
      <c r="CJ294" s="27">
        <f t="shared" si="161"/>
        <v>4.2416666666666663</v>
      </c>
      <c r="CK294" s="15">
        <f t="shared" si="188"/>
        <v>0</v>
      </c>
      <c r="CL294" s="15">
        <f t="shared" si="189"/>
        <v>0</v>
      </c>
      <c r="CM294" s="15">
        <f t="shared" si="190"/>
        <v>0</v>
      </c>
      <c r="CN294" s="15">
        <f t="shared" si="191"/>
        <v>0</v>
      </c>
      <c r="CO294" s="15">
        <f t="shared" si="192"/>
        <v>0</v>
      </c>
      <c r="CP294" s="15">
        <f t="shared" si="193"/>
        <v>0</v>
      </c>
      <c r="CQ294" s="15">
        <f t="shared" si="194"/>
        <v>0</v>
      </c>
    </row>
    <row r="295" spans="1:95" x14ac:dyDescent="0.2">
      <c r="A295" s="15">
        <v>538</v>
      </c>
      <c r="B295" s="23">
        <v>1</v>
      </c>
      <c r="C295" s="15">
        <v>2</v>
      </c>
      <c r="D295" s="15">
        <f t="shared" si="162"/>
        <v>1</v>
      </c>
      <c r="E295" s="15">
        <f t="shared" si="196"/>
        <v>0</v>
      </c>
      <c r="F295" s="15">
        <f t="shared" si="197"/>
        <v>0</v>
      </c>
      <c r="G295" s="15">
        <f t="shared" si="198"/>
        <v>0</v>
      </c>
      <c r="H295" s="15">
        <f t="shared" si="199"/>
        <v>0</v>
      </c>
      <c r="I295" s="15">
        <v>0</v>
      </c>
      <c r="J295" s="15">
        <v>55</v>
      </c>
      <c r="K295" s="15">
        <v>5</v>
      </c>
      <c r="L295" s="15">
        <f t="shared" si="163"/>
        <v>0</v>
      </c>
      <c r="M295" s="15">
        <f t="shared" si="164"/>
        <v>0</v>
      </c>
      <c r="N295" s="15">
        <f t="shared" si="165"/>
        <v>0</v>
      </c>
      <c r="O295" s="15">
        <f t="shared" si="166"/>
        <v>0</v>
      </c>
      <c r="P295" s="15">
        <f t="shared" si="167"/>
        <v>0</v>
      </c>
      <c r="Q295" s="15">
        <v>2</v>
      </c>
      <c r="R295" s="15">
        <v>4</v>
      </c>
      <c r="S295" s="15">
        <v>30</v>
      </c>
      <c r="T295" s="15">
        <v>0</v>
      </c>
      <c r="U295" s="15">
        <v>0</v>
      </c>
      <c r="V295" s="15">
        <v>1</v>
      </c>
      <c r="W295" s="15">
        <v>680000</v>
      </c>
      <c r="X295" s="15">
        <v>1</v>
      </c>
      <c r="Y295" s="15">
        <v>0</v>
      </c>
      <c r="Z295" s="15">
        <f t="shared" si="195"/>
        <v>0</v>
      </c>
      <c r="AA295" s="15">
        <f t="shared" si="168"/>
        <v>0</v>
      </c>
      <c r="AB295" s="15">
        <f t="shared" si="169"/>
        <v>1</v>
      </c>
      <c r="AC295" s="159">
        <v>8</v>
      </c>
      <c r="AD295" s="159">
        <v>1</v>
      </c>
      <c r="AE295" s="159">
        <v>159</v>
      </c>
      <c r="AF295" s="15">
        <v>26000</v>
      </c>
      <c r="AG295" s="27">
        <v>26000</v>
      </c>
      <c r="AH295" s="27">
        <f t="shared" si="170"/>
        <v>19.8</v>
      </c>
      <c r="AI295" s="27">
        <f t="shared" si="171"/>
        <v>1</v>
      </c>
      <c r="AJ295" s="27">
        <f t="shared" si="172"/>
        <v>19.8</v>
      </c>
      <c r="AQ295" s="15">
        <f t="shared" si="173"/>
        <v>0</v>
      </c>
      <c r="AR295" s="15">
        <f t="shared" si="174"/>
        <v>0</v>
      </c>
      <c r="AZ295" s="15">
        <f t="shared" si="175"/>
        <v>0</v>
      </c>
      <c r="BA295" s="15">
        <f t="shared" si="176"/>
        <v>0</v>
      </c>
      <c r="BC295" s="15">
        <v>1.75</v>
      </c>
      <c r="BD295" s="15">
        <v>1</v>
      </c>
      <c r="BE295" s="15">
        <v>1</v>
      </c>
      <c r="BF295" s="15">
        <v>1</v>
      </c>
      <c r="BG295" s="15">
        <v>1</v>
      </c>
      <c r="BH295" s="15">
        <v>1.1499999999999999</v>
      </c>
      <c r="BI295" s="15">
        <v>1</v>
      </c>
      <c r="BJ295" s="15">
        <v>5</v>
      </c>
      <c r="BK295" s="15">
        <f t="shared" si="177"/>
        <v>0</v>
      </c>
      <c r="BL295" s="15">
        <f t="shared" si="178"/>
        <v>0</v>
      </c>
      <c r="BM295" s="15">
        <f t="shared" si="179"/>
        <v>0</v>
      </c>
      <c r="BN295" s="15" t="s">
        <v>1007</v>
      </c>
      <c r="BO295" s="15">
        <f t="shared" si="180"/>
        <v>0</v>
      </c>
      <c r="BP295" s="15">
        <f t="shared" si="181"/>
        <v>0</v>
      </c>
      <c r="BQ295" s="15">
        <f t="shared" si="182"/>
        <v>0</v>
      </c>
      <c r="BR295" s="15">
        <f t="shared" si="183"/>
        <v>0</v>
      </c>
      <c r="BU295" s="15">
        <f t="shared" si="184"/>
        <v>0</v>
      </c>
      <c r="BV295" s="15">
        <f t="shared" si="185"/>
        <v>0</v>
      </c>
      <c r="BW295" s="15">
        <f t="shared" si="186"/>
        <v>0</v>
      </c>
      <c r="BX295" s="15">
        <f t="shared" si="187"/>
        <v>0</v>
      </c>
      <c r="BY295" s="15" t="s">
        <v>1007</v>
      </c>
      <c r="BZ295" s="15" t="s">
        <v>1007</v>
      </c>
      <c r="CA295" s="15" t="s">
        <v>1007</v>
      </c>
      <c r="CB295" s="15" t="s">
        <v>1007</v>
      </c>
      <c r="CC295" s="15" t="s">
        <v>1007</v>
      </c>
      <c r="CD295" s="27">
        <v>4.2</v>
      </c>
      <c r="CE295" s="27">
        <v>4</v>
      </c>
      <c r="CF295" s="27">
        <v>4.25</v>
      </c>
      <c r="CG295" s="27">
        <v>4</v>
      </c>
      <c r="CH295" s="27">
        <v>4</v>
      </c>
      <c r="CI295" s="27">
        <v>5</v>
      </c>
      <c r="CJ295" s="27">
        <f t="shared" si="161"/>
        <v>4.2416666666666663</v>
      </c>
      <c r="CK295" s="15">
        <f t="shared" si="188"/>
        <v>0.20000000000000018</v>
      </c>
      <c r="CL295" s="15">
        <f t="shared" si="189"/>
        <v>-0.33333333333333304</v>
      </c>
      <c r="CM295" s="15">
        <f t="shared" si="190"/>
        <v>0</v>
      </c>
      <c r="CN295" s="15">
        <f t="shared" si="191"/>
        <v>-1</v>
      </c>
      <c r="CO295" s="15">
        <f t="shared" si="192"/>
        <v>-1</v>
      </c>
      <c r="CP295" s="15">
        <f t="shared" si="193"/>
        <v>0.75</v>
      </c>
      <c r="CQ295" s="15">
        <f t="shared" si="194"/>
        <v>-0.23055555555555607</v>
      </c>
    </row>
    <row r="296" spans="1:95" x14ac:dyDescent="0.2">
      <c r="A296" s="15">
        <v>539</v>
      </c>
      <c r="B296" s="38">
        <v>1</v>
      </c>
      <c r="C296" s="15">
        <v>2</v>
      </c>
      <c r="D296" s="15">
        <f t="shared" si="162"/>
        <v>1</v>
      </c>
      <c r="E296" s="15">
        <f t="shared" si="196"/>
        <v>0</v>
      </c>
      <c r="F296" s="15">
        <f t="shared" si="197"/>
        <v>0</v>
      </c>
      <c r="G296" s="15">
        <f t="shared" si="198"/>
        <v>0</v>
      </c>
      <c r="H296" s="15">
        <f t="shared" si="199"/>
        <v>0</v>
      </c>
      <c r="I296" s="15">
        <v>1</v>
      </c>
      <c r="J296" s="15">
        <v>60</v>
      </c>
      <c r="K296" s="15">
        <v>1</v>
      </c>
      <c r="L296" s="15">
        <f t="shared" si="163"/>
        <v>0</v>
      </c>
      <c r="M296" s="15">
        <f t="shared" si="164"/>
        <v>1</v>
      </c>
      <c r="N296" s="15">
        <f t="shared" si="165"/>
        <v>0</v>
      </c>
      <c r="O296" s="15">
        <f t="shared" si="166"/>
        <v>0</v>
      </c>
      <c r="P296" s="15">
        <f t="shared" si="167"/>
        <v>0</v>
      </c>
      <c r="Q296" s="15">
        <v>1</v>
      </c>
      <c r="R296" s="15">
        <v>3</v>
      </c>
      <c r="S296" s="15">
        <v>30</v>
      </c>
      <c r="T296" s="15">
        <v>0</v>
      </c>
      <c r="U296" s="15">
        <v>0</v>
      </c>
      <c r="V296" s="15">
        <v>1</v>
      </c>
      <c r="W296" s="15">
        <v>360000</v>
      </c>
      <c r="X296" s="15">
        <v>1</v>
      </c>
      <c r="Y296" s="15">
        <v>1</v>
      </c>
      <c r="Z296" s="15">
        <f t="shared" si="195"/>
        <v>0</v>
      </c>
      <c r="AA296" s="15">
        <f t="shared" si="168"/>
        <v>0</v>
      </c>
      <c r="AB296" s="15">
        <f t="shared" si="169"/>
        <v>1</v>
      </c>
      <c r="AC296" s="15">
        <v>9</v>
      </c>
      <c r="AD296" s="15">
        <v>2</v>
      </c>
      <c r="AE296" s="15">
        <v>46</v>
      </c>
      <c r="AF296" s="15">
        <v>2500</v>
      </c>
      <c r="AG296" s="27">
        <v>1250</v>
      </c>
      <c r="AH296" s="27">
        <f t="shared" si="170"/>
        <v>0</v>
      </c>
      <c r="AI296" s="27">
        <f t="shared" si="171"/>
        <v>1</v>
      </c>
      <c r="AJ296" s="27">
        <f t="shared" si="172"/>
        <v>0</v>
      </c>
      <c r="AQ296" s="15">
        <f t="shared" si="173"/>
        <v>0</v>
      </c>
      <c r="AR296" s="15">
        <f t="shared" si="174"/>
        <v>0</v>
      </c>
      <c r="AZ296" s="15">
        <f t="shared" si="175"/>
        <v>0</v>
      </c>
      <c r="BA296" s="15">
        <f t="shared" si="176"/>
        <v>0</v>
      </c>
      <c r="BB296" s="15">
        <f>$AJ296</f>
        <v>0</v>
      </c>
      <c r="BC296" s="15">
        <v>1</v>
      </c>
      <c r="BD296" s="15">
        <v>1</v>
      </c>
      <c r="BE296" s="15">
        <v>1</v>
      </c>
      <c r="BF296" s="15">
        <v>1</v>
      </c>
      <c r="BG296" s="15">
        <v>1</v>
      </c>
      <c r="BH296" s="15">
        <v>1</v>
      </c>
      <c r="BI296" s="15">
        <v>1</v>
      </c>
      <c r="BJ296" s="15">
        <v>5</v>
      </c>
      <c r="BK296" s="15">
        <f t="shared" si="177"/>
        <v>0</v>
      </c>
      <c r="BL296" s="15">
        <f t="shared" si="178"/>
        <v>0</v>
      </c>
      <c r="BM296" s="15">
        <f t="shared" si="179"/>
        <v>0</v>
      </c>
      <c r="BN296" s="15" t="s">
        <v>1007</v>
      </c>
      <c r="BO296" s="15">
        <f t="shared" si="180"/>
        <v>0</v>
      </c>
      <c r="BP296" s="15">
        <f t="shared" si="181"/>
        <v>0</v>
      </c>
      <c r="BQ296" s="15">
        <f t="shared" si="182"/>
        <v>0</v>
      </c>
      <c r="BR296" s="15">
        <f t="shared" si="183"/>
        <v>0</v>
      </c>
      <c r="BU296" s="15">
        <f t="shared" si="184"/>
        <v>0</v>
      </c>
      <c r="BV296" s="15">
        <f t="shared" si="185"/>
        <v>0</v>
      </c>
      <c r="BW296" s="15">
        <f t="shared" si="186"/>
        <v>0</v>
      </c>
      <c r="BX296" s="15">
        <f t="shared" si="187"/>
        <v>0</v>
      </c>
      <c r="BY296" s="15" t="s">
        <v>1007</v>
      </c>
      <c r="BZ296" s="15" t="s">
        <v>1007</v>
      </c>
      <c r="CA296" s="15" t="s">
        <v>1007</v>
      </c>
      <c r="CB296" s="15" t="s">
        <v>1007</v>
      </c>
      <c r="CC296" s="15" t="s">
        <v>1007</v>
      </c>
      <c r="CD296" s="27">
        <v>4</v>
      </c>
      <c r="CE296" s="27">
        <v>4.333333333333333</v>
      </c>
      <c r="CF296" s="27">
        <v>4.25</v>
      </c>
      <c r="CG296" s="27">
        <v>5</v>
      </c>
      <c r="CH296" s="27">
        <v>5</v>
      </c>
      <c r="CI296" s="27">
        <v>4.25</v>
      </c>
      <c r="CJ296" s="27">
        <f t="shared" si="161"/>
        <v>4.4722222222222223</v>
      </c>
      <c r="CK296" s="15">
        <f t="shared" si="188"/>
        <v>0</v>
      </c>
      <c r="CL296" s="15">
        <f t="shared" si="189"/>
        <v>0.33333333333333304</v>
      </c>
      <c r="CM296" s="15">
        <f t="shared" si="190"/>
        <v>0.75</v>
      </c>
      <c r="CN296" s="15">
        <f t="shared" si="191"/>
        <v>0</v>
      </c>
      <c r="CO296" s="15">
        <f t="shared" si="192"/>
        <v>0</v>
      </c>
      <c r="CP296" s="15">
        <f t="shared" si="193"/>
        <v>0</v>
      </c>
      <c r="CQ296" s="15">
        <f t="shared" si="194"/>
        <v>0.18055555555555536</v>
      </c>
    </row>
    <row r="297" spans="1:95" x14ac:dyDescent="0.2">
      <c r="A297" s="15">
        <v>539</v>
      </c>
      <c r="B297" s="38">
        <v>1</v>
      </c>
      <c r="C297" s="15">
        <v>2</v>
      </c>
      <c r="D297" s="15">
        <f t="shared" si="162"/>
        <v>1</v>
      </c>
      <c r="E297" s="15">
        <f t="shared" si="196"/>
        <v>0</v>
      </c>
      <c r="F297" s="15">
        <f t="shared" si="197"/>
        <v>0</v>
      </c>
      <c r="G297" s="15">
        <f t="shared" si="198"/>
        <v>0</v>
      </c>
      <c r="H297" s="15">
        <f t="shared" si="199"/>
        <v>0</v>
      </c>
      <c r="I297" s="15">
        <v>1</v>
      </c>
      <c r="J297" s="15">
        <v>60</v>
      </c>
      <c r="K297" s="15">
        <v>1</v>
      </c>
      <c r="L297" s="15">
        <f t="shared" si="163"/>
        <v>0</v>
      </c>
      <c r="M297" s="15">
        <f t="shared" si="164"/>
        <v>1</v>
      </c>
      <c r="N297" s="15">
        <f t="shared" si="165"/>
        <v>0</v>
      </c>
      <c r="O297" s="15">
        <f t="shared" si="166"/>
        <v>0</v>
      </c>
      <c r="P297" s="15">
        <f t="shared" si="167"/>
        <v>0</v>
      </c>
      <c r="Q297" s="15">
        <v>1</v>
      </c>
      <c r="R297" s="15">
        <v>3</v>
      </c>
      <c r="S297" s="15">
        <v>30</v>
      </c>
      <c r="T297" s="15">
        <v>0</v>
      </c>
      <c r="U297" s="15">
        <v>0</v>
      </c>
      <c r="V297" s="15">
        <v>1</v>
      </c>
      <c r="W297" s="15">
        <v>360000</v>
      </c>
      <c r="X297" s="15">
        <v>1</v>
      </c>
      <c r="Y297" s="15">
        <v>0</v>
      </c>
      <c r="Z297" s="15">
        <f t="shared" si="195"/>
        <v>0</v>
      </c>
      <c r="AA297" s="15">
        <f t="shared" si="168"/>
        <v>0</v>
      </c>
      <c r="AB297" s="15">
        <f t="shared" si="169"/>
        <v>1</v>
      </c>
      <c r="AC297" s="159">
        <v>9</v>
      </c>
      <c r="AD297" s="159">
        <v>2</v>
      </c>
      <c r="AE297" s="159">
        <v>36.799999999999997</v>
      </c>
      <c r="AF297" s="15">
        <v>2500</v>
      </c>
      <c r="AG297" s="27">
        <v>1250</v>
      </c>
      <c r="AH297" s="27">
        <f t="shared" si="170"/>
        <v>5.25</v>
      </c>
      <c r="AI297" s="27">
        <f t="shared" si="171"/>
        <v>1</v>
      </c>
      <c r="AJ297" s="27">
        <f t="shared" si="172"/>
        <v>5.25</v>
      </c>
      <c r="AQ297" s="15">
        <f t="shared" si="173"/>
        <v>0</v>
      </c>
      <c r="AR297" s="15">
        <f t="shared" si="174"/>
        <v>0</v>
      </c>
      <c r="AZ297" s="15">
        <f t="shared" si="175"/>
        <v>0</v>
      </c>
      <c r="BA297" s="15">
        <f t="shared" si="176"/>
        <v>0</v>
      </c>
      <c r="BC297" s="15">
        <v>1</v>
      </c>
      <c r="BD297" s="15">
        <v>1</v>
      </c>
      <c r="BE297" s="15">
        <v>1</v>
      </c>
      <c r="BF297" s="15">
        <v>1</v>
      </c>
      <c r="BG297" s="15">
        <v>1</v>
      </c>
      <c r="BH297" s="15">
        <v>1</v>
      </c>
      <c r="BI297" s="15">
        <v>1</v>
      </c>
      <c r="BJ297" s="15">
        <v>5</v>
      </c>
      <c r="BK297" s="15">
        <f t="shared" si="177"/>
        <v>0</v>
      </c>
      <c r="BL297" s="15">
        <f t="shared" si="178"/>
        <v>0</v>
      </c>
      <c r="BM297" s="15">
        <f t="shared" si="179"/>
        <v>0</v>
      </c>
      <c r="BN297" s="15" t="s">
        <v>1007</v>
      </c>
      <c r="BO297" s="15">
        <f t="shared" si="180"/>
        <v>0</v>
      </c>
      <c r="BP297" s="15">
        <f t="shared" si="181"/>
        <v>0</v>
      </c>
      <c r="BQ297" s="15">
        <f t="shared" si="182"/>
        <v>0</v>
      </c>
      <c r="BR297" s="15">
        <f t="shared" si="183"/>
        <v>0</v>
      </c>
      <c r="BU297" s="15">
        <f t="shared" si="184"/>
        <v>0</v>
      </c>
      <c r="BV297" s="15">
        <f t="shared" si="185"/>
        <v>0</v>
      </c>
      <c r="BW297" s="15">
        <f t="shared" si="186"/>
        <v>0</v>
      </c>
      <c r="BX297" s="15">
        <f t="shared" si="187"/>
        <v>0</v>
      </c>
      <c r="BY297" s="15" t="s">
        <v>1007</v>
      </c>
      <c r="BZ297" s="15" t="s">
        <v>1007</v>
      </c>
      <c r="CA297" s="15" t="s">
        <v>1007</v>
      </c>
      <c r="CB297" s="15" t="s">
        <v>1007</v>
      </c>
      <c r="CC297" s="15" t="s">
        <v>1007</v>
      </c>
      <c r="CD297" s="27">
        <v>4</v>
      </c>
      <c r="CE297" s="27">
        <v>4</v>
      </c>
      <c r="CF297" s="27">
        <v>3.5</v>
      </c>
      <c r="CG297" s="27">
        <v>5</v>
      </c>
      <c r="CH297" s="27">
        <v>5</v>
      </c>
      <c r="CI297" s="27">
        <v>4.25</v>
      </c>
      <c r="CJ297" s="27">
        <f t="shared" si="161"/>
        <v>4.291666666666667</v>
      </c>
      <c r="CK297" s="15">
        <f t="shared" si="188"/>
        <v>-0.20000000000000018</v>
      </c>
      <c r="CL297" s="15">
        <f t="shared" si="189"/>
        <v>-0.33333333333333304</v>
      </c>
      <c r="CM297" s="15">
        <f t="shared" si="190"/>
        <v>-1</v>
      </c>
      <c r="CN297" s="15">
        <f t="shared" si="191"/>
        <v>0.59999999999999964</v>
      </c>
      <c r="CO297" s="15">
        <f t="shared" si="192"/>
        <v>2.6666666666666665</v>
      </c>
      <c r="CP297" s="15">
        <f t="shared" si="193"/>
        <v>1.25</v>
      </c>
      <c r="CQ297" s="15">
        <f t="shared" si="194"/>
        <v>0.49722222222222268</v>
      </c>
    </row>
    <row r="298" spans="1:95" x14ac:dyDescent="0.2">
      <c r="A298" s="15">
        <v>3539</v>
      </c>
      <c r="B298" s="38">
        <v>1</v>
      </c>
      <c r="C298" s="15">
        <v>2</v>
      </c>
      <c r="D298" s="15">
        <f t="shared" si="162"/>
        <v>1</v>
      </c>
      <c r="E298" s="15">
        <f t="shared" si="196"/>
        <v>0</v>
      </c>
      <c r="F298" s="15">
        <f t="shared" si="197"/>
        <v>0</v>
      </c>
      <c r="G298" s="15">
        <f t="shared" si="198"/>
        <v>0</v>
      </c>
      <c r="H298" s="15">
        <f t="shared" si="199"/>
        <v>0</v>
      </c>
      <c r="I298" s="15">
        <v>1</v>
      </c>
      <c r="J298" s="15">
        <v>56</v>
      </c>
      <c r="K298" s="15">
        <v>3</v>
      </c>
      <c r="L298" s="15">
        <f t="shared" si="163"/>
        <v>0</v>
      </c>
      <c r="M298" s="15">
        <f t="shared" si="164"/>
        <v>0</v>
      </c>
      <c r="N298" s="15">
        <f t="shared" si="165"/>
        <v>0</v>
      </c>
      <c r="O298" s="15">
        <f t="shared" si="166"/>
        <v>1</v>
      </c>
      <c r="P298" s="15">
        <f t="shared" si="167"/>
        <v>0</v>
      </c>
      <c r="Q298" s="15">
        <v>2</v>
      </c>
      <c r="R298" s="15">
        <v>5</v>
      </c>
      <c r="S298" s="15">
        <v>20</v>
      </c>
      <c r="T298" s="15">
        <v>0</v>
      </c>
      <c r="U298" s="15">
        <v>1</v>
      </c>
      <c r="V298" s="15">
        <v>1</v>
      </c>
      <c r="W298" s="15">
        <v>480000</v>
      </c>
      <c r="X298" s="15">
        <v>1</v>
      </c>
      <c r="Y298" s="15">
        <v>1</v>
      </c>
      <c r="Z298" s="15">
        <f t="shared" si="195"/>
        <v>0</v>
      </c>
      <c r="AA298" s="15">
        <f t="shared" si="168"/>
        <v>0</v>
      </c>
      <c r="AB298" s="15">
        <f t="shared" si="169"/>
        <v>1</v>
      </c>
      <c r="AC298" s="15">
        <v>7</v>
      </c>
      <c r="AD298" s="15">
        <v>15</v>
      </c>
      <c r="AE298" s="15">
        <v>6</v>
      </c>
      <c r="AF298" s="15">
        <v>3000</v>
      </c>
      <c r="AG298" s="27">
        <v>200</v>
      </c>
      <c r="AH298" s="27">
        <f t="shared" si="170"/>
        <v>0.20000000000000007</v>
      </c>
      <c r="AI298" s="27">
        <f t="shared" si="171"/>
        <v>1</v>
      </c>
      <c r="AJ298" s="27">
        <f t="shared" si="172"/>
        <v>0.20000000000000007</v>
      </c>
      <c r="AQ298" s="15">
        <f t="shared" si="173"/>
        <v>0</v>
      </c>
      <c r="AR298" s="15">
        <f t="shared" si="174"/>
        <v>0</v>
      </c>
      <c r="AZ298" s="15">
        <f t="shared" si="175"/>
        <v>0</v>
      </c>
      <c r="BA298" s="15">
        <f t="shared" si="176"/>
        <v>0</v>
      </c>
      <c r="BB298" s="15">
        <f>$AJ298</f>
        <v>0.20000000000000007</v>
      </c>
      <c r="BC298" s="15">
        <v>1.75</v>
      </c>
      <c r="BD298" s="15">
        <v>1</v>
      </c>
      <c r="BE298" s="15">
        <v>1.6666666666666667</v>
      </c>
      <c r="BF298" s="15">
        <v>2</v>
      </c>
      <c r="BG298" s="15">
        <v>2</v>
      </c>
      <c r="BH298" s="15">
        <v>1.6833333333333336</v>
      </c>
      <c r="BI298" s="15">
        <v>2</v>
      </c>
      <c r="BJ298" s="15">
        <v>5</v>
      </c>
      <c r="BK298" s="15">
        <f t="shared" si="177"/>
        <v>0</v>
      </c>
      <c r="BL298" s="15">
        <f t="shared" si="178"/>
        <v>0</v>
      </c>
      <c r="BM298" s="15">
        <f t="shared" si="179"/>
        <v>0</v>
      </c>
      <c r="BN298" s="15" t="s">
        <v>1007</v>
      </c>
      <c r="BO298" s="15">
        <f t="shared" si="180"/>
        <v>0</v>
      </c>
      <c r="BP298" s="15">
        <f t="shared" si="181"/>
        <v>0</v>
      </c>
      <c r="BQ298" s="15">
        <f t="shared" si="182"/>
        <v>0</v>
      </c>
      <c r="BR298" s="15">
        <f t="shared" si="183"/>
        <v>0</v>
      </c>
      <c r="BU298" s="15">
        <f t="shared" si="184"/>
        <v>0</v>
      </c>
      <c r="BV298" s="15">
        <f t="shared" si="185"/>
        <v>0</v>
      </c>
      <c r="BW298" s="15">
        <f t="shared" si="186"/>
        <v>0</v>
      </c>
      <c r="BX298" s="15">
        <f t="shared" si="187"/>
        <v>0</v>
      </c>
      <c r="BY298" s="15" t="s">
        <v>1007</v>
      </c>
      <c r="BZ298" s="15" t="s">
        <v>1007</v>
      </c>
      <c r="CA298" s="15" t="s">
        <v>1007</v>
      </c>
      <c r="CB298" s="15" t="s">
        <v>1007</v>
      </c>
      <c r="CC298" s="15" t="s">
        <v>1007</v>
      </c>
      <c r="CD298" s="27">
        <v>4.2</v>
      </c>
      <c r="CE298" s="27">
        <v>4.333333333333333</v>
      </c>
      <c r="CF298" s="27">
        <v>4.5</v>
      </c>
      <c r="CG298" s="27">
        <v>4.4000000000000004</v>
      </c>
      <c r="CH298" s="27">
        <v>2.3333333333333335</v>
      </c>
      <c r="CI298" s="27">
        <v>3</v>
      </c>
      <c r="CJ298" s="27">
        <f t="shared" si="161"/>
        <v>3.7944444444444443</v>
      </c>
      <c r="CK298" s="15">
        <f t="shared" si="188"/>
        <v>0.20000000000000018</v>
      </c>
      <c r="CL298" s="15">
        <f t="shared" si="189"/>
        <v>0.99999999999999956</v>
      </c>
      <c r="CM298" s="15">
        <f t="shared" si="190"/>
        <v>1</v>
      </c>
      <c r="CN298" s="15">
        <f t="shared" si="191"/>
        <v>1.0000000000000004</v>
      </c>
      <c r="CO298" s="15">
        <f t="shared" si="192"/>
        <v>0.33333333333333348</v>
      </c>
      <c r="CP298" s="15">
        <f t="shared" si="193"/>
        <v>0</v>
      </c>
      <c r="CQ298" s="15">
        <f t="shared" si="194"/>
        <v>0.58888888888888857</v>
      </c>
    </row>
    <row r="299" spans="1:95" x14ac:dyDescent="0.2">
      <c r="A299" s="15">
        <v>3539</v>
      </c>
      <c r="B299" s="38">
        <v>1</v>
      </c>
      <c r="C299" s="15">
        <v>2</v>
      </c>
      <c r="D299" s="15">
        <f t="shared" si="162"/>
        <v>1</v>
      </c>
      <c r="E299" s="15">
        <f t="shared" si="196"/>
        <v>0</v>
      </c>
      <c r="F299" s="15">
        <f t="shared" si="197"/>
        <v>0</v>
      </c>
      <c r="G299" s="15">
        <f t="shared" si="198"/>
        <v>0</v>
      </c>
      <c r="H299" s="15">
        <f t="shared" si="199"/>
        <v>0</v>
      </c>
      <c r="I299" s="15">
        <v>1</v>
      </c>
      <c r="J299" s="15">
        <v>56</v>
      </c>
      <c r="K299" s="15">
        <v>3</v>
      </c>
      <c r="L299" s="15">
        <f t="shared" si="163"/>
        <v>0</v>
      </c>
      <c r="M299" s="15">
        <f t="shared" si="164"/>
        <v>0</v>
      </c>
      <c r="N299" s="15">
        <f t="shared" si="165"/>
        <v>0</v>
      </c>
      <c r="O299" s="15">
        <f t="shared" si="166"/>
        <v>1</v>
      </c>
      <c r="P299" s="15">
        <f t="shared" si="167"/>
        <v>0</v>
      </c>
      <c r="Q299" s="15">
        <v>2</v>
      </c>
      <c r="R299" s="15">
        <v>5</v>
      </c>
      <c r="S299" s="15">
        <v>20</v>
      </c>
      <c r="T299" s="15">
        <v>0</v>
      </c>
      <c r="U299" s="15">
        <v>1</v>
      </c>
      <c r="V299" s="15">
        <v>1</v>
      </c>
      <c r="W299" s="15">
        <v>480000</v>
      </c>
      <c r="X299" s="15">
        <v>1</v>
      </c>
      <c r="Y299" s="15">
        <v>0</v>
      </c>
      <c r="Z299" s="15">
        <f t="shared" si="195"/>
        <v>0</v>
      </c>
      <c r="AA299" s="15">
        <f t="shared" si="168"/>
        <v>0</v>
      </c>
      <c r="AB299" s="15">
        <f t="shared" si="169"/>
        <v>1</v>
      </c>
      <c r="AC299" s="159">
        <v>7</v>
      </c>
      <c r="AD299" s="159">
        <v>30</v>
      </c>
      <c r="AE299" s="159">
        <v>6</v>
      </c>
      <c r="AF299" s="15">
        <v>5000</v>
      </c>
      <c r="AG299" s="27">
        <v>166.66666666666666</v>
      </c>
      <c r="AH299" s="27">
        <f t="shared" si="170"/>
        <v>-0.91666666666666663</v>
      </c>
      <c r="AI299" s="27">
        <f t="shared" si="171"/>
        <v>1</v>
      </c>
      <c r="AJ299" s="27">
        <f t="shared" si="172"/>
        <v>-0.91666666666666663</v>
      </c>
      <c r="AQ299" s="15">
        <f t="shared" si="173"/>
        <v>0</v>
      </c>
      <c r="AR299" s="15">
        <f t="shared" si="174"/>
        <v>0</v>
      </c>
      <c r="AZ299" s="15">
        <f t="shared" si="175"/>
        <v>0</v>
      </c>
      <c r="BA299" s="15">
        <f t="shared" si="176"/>
        <v>0</v>
      </c>
      <c r="BC299" s="15">
        <v>1.75</v>
      </c>
      <c r="BD299" s="15">
        <v>1</v>
      </c>
      <c r="BE299" s="15">
        <v>1.6666666666666667</v>
      </c>
      <c r="BF299" s="15">
        <v>2</v>
      </c>
      <c r="BG299" s="15">
        <v>2</v>
      </c>
      <c r="BH299" s="15">
        <v>1.6833333333333336</v>
      </c>
      <c r="BI299" s="15">
        <v>2</v>
      </c>
      <c r="BJ299" s="15">
        <v>5</v>
      </c>
      <c r="BK299" s="15">
        <f t="shared" si="177"/>
        <v>0</v>
      </c>
      <c r="BL299" s="15">
        <f t="shared" si="178"/>
        <v>0</v>
      </c>
      <c r="BM299" s="15">
        <f t="shared" si="179"/>
        <v>0</v>
      </c>
      <c r="BN299" s="15" t="s">
        <v>1007</v>
      </c>
      <c r="BO299" s="15">
        <f t="shared" si="180"/>
        <v>0</v>
      </c>
      <c r="BP299" s="15">
        <f t="shared" si="181"/>
        <v>0</v>
      </c>
      <c r="BQ299" s="15">
        <f t="shared" si="182"/>
        <v>0</v>
      </c>
      <c r="BR299" s="15">
        <f t="shared" si="183"/>
        <v>0</v>
      </c>
      <c r="BU299" s="15">
        <f t="shared" si="184"/>
        <v>0</v>
      </c>
      <c r="BV299" s="15">
        <f t="shared" si="185"/>
        <v>0</v>
      </c>
      <c r="BW299" s="15">
        <f t="shared" si="186"/>
        <v>0</v>
      </c>
      <c r="BX299" s="15">
        <f t="shared" si="187"/>
        <v>0</v>
      </c>
      <c r="BY299" s="15" t="s">
        <v>1007</v>
      </c>
      <c r="BZ299" s="15" t="s">
        <v>1007</v>
      </c>
      <c r="CA299" s="15" t="s">
        <v>1007</v>
      </c>
      <c r="CB299" s="15" t="s">
        <v>1007</v>
      </c>
      <c r="CC299" s="15" t="s">
        <v>1007</v>
      </c>
      <c r="CD299" s="27">
        <v>4</v>
      </c>
      <c r="CE299" s="27">
        <v>3.3333333333333335</v>
      </c>
      <c r="CF299" s="27">
        <v>3.5</v>
      </c>
      <c r="CG299" s="27">
        <v>3.4</v>
      </c>
      <c r="CH299" s="27">
        <v>2</v>
      </c>
      <c r="CI299" s="27">
        <v>3</v>
      </c>
      <c r="CJ299" s="27">
        <f t="shared" si="161"/>
        <v>3.2055555555555557</v>
      </c>
      <c r="CK299" s="15">
        <f t="shared" si="188"/>
        <v>0</v>
      </c>
      <c r="CL299" s="15">
        <f t="shared" si="189"/>
        <v>0.33333333333333348</v>
      </c>
      <c r="CM299" s="15">
        <f t="shared" si="190"/>
        <v>0</v>
      </c>
      <c r="CN299" s="15">
        <f t="shared" si="191"/>
        <v>0.39999999999999991</v>
      </c>
      <c r="CO299" s="15">
        <f t="shared" si="192"/>
        <v>-1.6666666666666665</v>
      </c>
      <c r="CP299" s="15">
        <f t="shared" si="193"/>
        <v>-1</v>
      </c>
      <c r="CQ299" s="15">
        <f t="shared" si="194"/>
        <v>-0.32222222222222241</v>
      </c>
    </row>
    <row r="300" spans="1:95" x14ac:dyDescent="0.2">
      <c r="A300" s="15">
        <v>540</v>
      </c>
      <c r="B300" s="23">
        <v>1</v>
      </c>
      <c r="C300" s="15">
        <v>2</v>
      </c>
      <c r="D300" s="15">
        <f t="shared" si="162"/>
        <v>1</v>
      </c>
      <c r="E300" s="15">
        <f t="shared" si="196"/>
        <v>0</v>
      </c>
      <c r="F300" s="15">
        <f t="shared" si="197"/>
        <v>0</v>
      </c>
      <c r="G300" s="15">
        <f t="shared" si="198"/>
        <v>0</v>
      </c>
      <c r="H300" s="15">
        <f t="shared" si="199"/>
        <v>0</v>
      </c>
      <c r="I300" s="15">
        <v>1</v>
      </c>
      <c r="J300" s="15">
        <v>65</v>
      </c>
      <c r="K300" s="15">
        <v>5</v>
      </c>
      <c r="L300" s="15">
        <f t="shared" si="163"/>
        <v>0</v>
      </c>
      <c r="M300" s="15">
        <f t="shared" si="164"/>
        <v>0</v>
      </c>
      <c r="N300" s="15">
        <f t="shared" si="165"/>
        <v>0</v>
      </c>
      <c r="O300" s="15">
        <f t="shared" si="166"/>
        <v>0</v>
      </c>
      <c r="P300" s="15">
        <f t="shared" si="167"/>
        <v>0</v>
      </c>
      <c r="Q300" s="15">
        <v>2</v>
      </c>
      <c r="R300" s="15">
        <v>4</v>
      </c>
      <c r="S300" s="15">
        <v>30</v>
      </c>
      <c r="T300" s="15">
        <v>0</v>
      </c>
      <c r="U300" s="15">
        <v>0</v>
      </c>
      <c r="V300" s="15">
        <v>1</v>
      </c>
      <c r="W300" s="15">
        <v>800000</v>
      </c>
      <c r="X300" s="15">
        <v>1</v>
      </c>
      <c r="Y300" s="15">
        <v>1</v>
      </c>
      <c r="Z300" s="15">
        <f t="shared" si="195"/>
        <v>0</v>
      </c>
      <c r="AA300" s="15">
        <f t="shared" si="168"/>
        <v>0</v>
      </c>
      <c r="AB300" s="15">
        <f t="shared" si="169"/>
        <v>1</v>
      </c>
      <c r="AC300" s="15">
        <v>7</v>
      </c>
      <c r="AD300" s="15">
        <v>1</v>
      </c>
      <c r="AE300" s="15">
        <v>46</v>
      </c>
      <c r="AF300" s="15">
        <v>2000</v>
      </c>
      <c r="AG300" s="27">
        <v>2000</v>
      </c>
      <c r="AH300" s="27">
        <f t="shared" si="170"/>
        <v>0</v>
      </c>
      <c r="AI300" s="27">
        <f t="shared" si="171"/>
        <v>1</v>
      </c>
      <c r="AJ300" s="27">
        <f t="shared" si="172"/>
        <v>0</v>
      </c>
      <c r="AQ300" s="15">
        <f t="shared" si="173"/>
        <v>0</v>
      </c>
      <c r="AR300" s="15">
        <f t="shared" si="174"/>
        <v>0</v>
      </c>
      <c r="AZ300" s="15">
        <f t="shared" si="175"/>
        <v>0</v>
      </c>
      <c r="BA300" s="15">
        <f t="shared" si="176"/>
        <v>0</v>
      </c>
      <c r="BB300" s="15">
        <f>$AJ300</f>
        <v>0</v>
      </c>
      <c r="BC300" s="15">
        <v>1</v>
      </c>
      <c r="BD300" s="15">
        <v>1</v>
      </c>
      <c r="BE300" s="15">
        <v>1</v>
      </c>
      <c r="BF300" s="15">
        <v>1</v>
      </c>
      <c r="BG300" s="15">
        <v>5</v>
      </c>
      <c r="BH300" s="15">
        <v>1.8</v>
      </c>
      <c r="BI300" s="15">
        <v>4</v>
      </c>
      <c r="BJ300" s="15">
        <v>5</v>
      </c>
      <c r="BK300" s="15">
        <f t="shared" si="177"/>
        <v>0</v>
      </c>
      <c r="BL300" s="15">
        <f t="shared" si="178"/>
        <v>0</v>
      </c>
      <c r="BM300" s="15">
        <f t="shared" si="179"/>
        <v>0</v>
      </c>
      <c r="BN300" s="15" t="s">
        <v>1007</v>
      </c>
      <c r="BO300" s="15">
        <f t="shared" si="180"/>
        <v>0</v>
      </c>
      <c r="BP300" s="15">
        <f t="shared" si="181"/>
        <v>0</v>
      </c>
      <c r="BQ300" s="15">
        <f t="shared" si="182"/>
        <v>0</v>
      </c>
      <c r="BR300" s="15">
        <f t="shared" si="183"/>
        <v>0</v>
      </c>
      <c r="BU300" s="15">
        <f t="shared" si="184"/>
        <v>0</v>
      </c>
      <c r="BV300" s="15">
        <f t="shared" si="185"/>
        <v>0</v>
      </c>
      <c r="BW300" s="15">
        <f t="shared" si="186"/>
        <v>0</v>
      </c>
      <c r="BX300" s="15">
        <f t="shared" si="187"/>
        <v>0</v>
      </c>
      <c r="BY300" s="15" t="s">
        <v>1007</v>
      </c>
      <c r="BZ300" s="15" t="s">
        <v>1007</v>
      </c>
      <c r="CA300" s="15" t="s">
        <v>1007</v>
      </c>
      <c r="CB300" s="15" t="s">
        <v>1007</v>
      </c>
      <c r="CC300" s="15" t="s">
        <v>1007</v>
      </c>
      <c r="CD300" s="27">
        <v>4</v>
      </c>
      <c r="CE300" s="27">
        <v>3</v>
      </c>
      <c r="CF300" s="27">
        <v>3.5</v>
      </c>
      <c r="CG300" s="27">
        <v>3</v>
      </c>
      <c r="CH300" s="27">
        <v>3.6666666666666665</v>
      </c>
      <c r="CI300" s="27">
        <v>4</v>
      </c>
      <c r="CJ300" s="27">
        <f t="shared" si="161"/>
        <v>3.5277777777777781</v>
      </c>
      <c r="CK300" s="15">
        <f t="shared" si="188"/>
        <v>0</v>
      </c>
      <c r="CL300" s="15">
        <f t="shared" si="189"/>
        <v>0</v>
      </c>
      <c r="CM300" s="15">
        <f t="shared" si="190"/>
        <v>0</v>
      </c>
      <c r="CN300" s="15">
        <f t="shared" si="191"/>
        <v>0</v>
      </c>
      <c r="CO300" s="15">
        <f t="shared" si="192"/>
        <v>0</v>
      </c>
      <c r="CP300" s="15">
        <f t="shared" si="193"/>
        <v>0</v>
      </c>
      <c r="CQ300" s="15">
        <f t="shared" si="194"/>
        <v>0</v>
      </c>
    </row>
    <row r="301" spans="1:95" x14ac:dyDescent="0.2">
      <c r="A301" s="15">
        <v>540</v>
      </c>
      <c r="B301" s="23">
        <v>1</v>
      </c>
      <c r="C301" s="15">
        <v>2</v>
      </c>
      <c r="D301" s="15">
        <f t="shared" si="162"/>
        <v>1</v>
      </c>
      <c r="E301" s="15">
        <f t="shared" si="196"/>
        <v>0</v>
      </c>
      <c r="F301" s="15">
        <f t="shared" si="197"/>
        <v>0</v>
      </c>
      <c r="G301" s="15">
        <f t="shared" si="198"/>
        <v>0</v>
      </c>
      <c r="H301" s="15">
        <f t="shared" si="199"/>
        <v>0</v>
      </c>
      <c r="I301" s="15">
        <v>1</v>
      </c>
      <c r="J301" s="15">
        <v>65</v>
      </c>
      <c r="K301" s="15">
        <v>5</v>
      </c>
      <c r="L301" s="15">
        <f t="shared" si="163"/>
        <v>0</v>
      </c>
      <c r="M301" s="15">
        <f t="shared" si="164"/>
        <v>0</v>
      </c>
      <c r="N301" s="15">
        <f t="shared" si="165"/>
        <v>0</v>
      </c>
      <c r="O301" s="15">
        <f t="shared" si="166"/>
        <v>0</v>
      </c>
      <c r="P301" s="15">
        <f t="shared" si="167"/>
        <v>0</v>
      </c>
      <c r="Q301" s="15">
        <v>2</v>
      </c>
      <c r="R301" s="15">
        <v>4</v>
      </c>
      <c r="S301" s="15">
        <v>30</v>
      </c>
      <c r="T301" s="15">
        <v>0</v>
      </c>
      <c r="U301" s="15">
        <v>0</v>
      </c>
      <c r="V301" s="15">
        <v>1</v>
      </c>
      <c r="W301" s="15">
        <v>800000</v>
      </c>
      <c r="X301" s="15">
        <v>1</v>
      </c>
      <c r="Y301" s="15">
        <v>0</v>
      </c>
      <c r="Z301" s="15">
        <f t="shared" si="195"/>
        <v>0</v>
      </c>
      <c r="AA301" s="15">
        <f t="shared" si="168"/>
        <v>0</v>
      </c>
      <c r="AB301" s="15">
        <f t="shared" si="169"/>
        <v>1</v>
      </c>
      <c r="AC301" s="159">
        <v>7</v>
      </c>
      <c r="AD301" s="159">
        <v>1</v>
      </c>
      <c r="AE301" s="159">
        <v>46</v>
      </c>
      <c r="AF301" s="15">
        <v>2000</v>
      </c>
      <c r="AG301" s="27">
        <v>2000</v>
      </c>
      <c r="AH301" s="27">
        <f t="shared" si="170"/>
        <v>0.33333333333333331</v>
      </c>
      <c r="AI301" s="27">
        <f t="shared" si="171"/>
        <v>1</v>
      </c>
      <c r="AJ301" s="27">
        <f t="shared" si="172"/>
        <v>0.33333333333333331</v>
      </c>
      <c r="AQ301" s="15">
        <f t="shared" si="173"/>
        <v>0</v>
      </c>
      <c r="AR301" s="15">
        <f t="shared" si="174"/>
        <v>0</v>
      </c>
      <c r="AZ301" s="15">
        <f t="shared" si="175"/>
        <v>0</v>
      </c>
      <c r="BA301" s="15">
        <f t="shared" si="176"/>
        <v>0</v>
      </c>
      <c r="BC301" s="15">
        <v>1</v>
      </c>
      <c r="BD301" s="15">
        <v>1</v>
      </c>
      <c r="BE301" s="15">
        <v>1</v>
      </c>
      <c r="BF301" s="15">
        <v>1</v>
      </c>
      <c r="BG301" s="15">
        <v>5</v>
      </c>
      <c r="BH301" s="15">
        <v>1.8</v>
      </c>
      <c r="BI301" s="15">
        <v>4</v>
      </c>
      <c r="BJ301" s="15">
        <v>5</v>
      </c>
      <c r="BK301" s="15">
        <f t="shared" si="177"/>
        <v>0</v>
      </c>
      <c r="BL301" s="15">
        <f t="shared" si="178"/>
        <v>0</v>
      </c>
      <c r="BM301" s="15">
        <f t="shared" si="179"/>
        <v>0</v>
      </c>
      <c r="BN301" s="15" t="s">
        <v>1007</v>
      </c>
      <c r="BO301" s="15">
        <f t="shared" si="180"/>
        <v>0</v>
      </c>
      <c r="BP301" s="15">
        <f t="shared" si="181"/>
        <v>0</v>
      </c>
      <c r="BQ301" s="15">
        <f t="shared" si="182"/>
        <v>0</v>
      </c>
      <c r="BR301" s="15">
        <f t="shared" si="183"/>
        <v>0</v>
      </c>
      <c r="BU301" s="15">
        <f t="shared" si="184"/>
        <v>0</v>
      </c>
      <c r="BV301" s="15">
        <f t="shared" si="185"/>
        <v>0</v>
      </c>
      <c r="BW301" s="15">
        <f t="shared" si="186"/>
        <v>0</v>
      </c>
      <c r="BX301" s="15">
        <f t="shared" si="187"/>
        <v>0</v>
      </c>
      <c r="BY301" s="15" t="s">
        <v>1007</v>
      </c>
      <c r="BZ301" s="15" t="s">
        <v>1007</v>
      </c>
      <c r="CA301" s="15" t="s">
        <v>1007</v>
      </c>
      <c r="CB301" s="15" t="s">
        <v>1007</v>
      </c>
      <c r="CC301" s="15" t="s">
        <v>1007</v>
      </c>
      <c r="CD301" s="27">
        <v>4</v>
      </c>
      <c r="CE301" s="27">
        <v>3</v>
      </c>
      <c r="CF301" s="27">
        <v>3.5</v>
      </c>
      <c r="CG301" s="27">
        <v>3</v>
      </c>
      <c r="CH301" s="27">
        <v>3.6666666666666665</v>
      </c>
      <c r="CI301" s="27">
        <v>4</v>
      </c>
      <c r="CJ301" s="27">
        <f t="shared" si="161"/>
        <v>3.5277777777777781</v>
      </c>
      <c r="CK301" s="15">
        <f t="shared" si="188"/>
        <v>-0.40000000000000036</v>
      </c>
      <c r="CL301" s="15">
        <f t="shared" si="189"/>
        <v>-1.666666666666667</v>
      </c>
      <c r="CM301" s="15">
        <f t="shared" si="190"/>
        <v>-1.25</v>
      </c>
      <c r="CN301" s="15">
        <f t="shared" si="191"/>
        <v>-2</v>
      </c>
      <c r="CO301" s="15">
        <f t="shared" si="192"/>
        <v>-1.0000000000000004</v>
      </c>
      <c r="CP301" s="15">
        <f t="shared" si="193"/>
        <v>-1</v>
      </c>
      <c r="CQ301" s="15">
        <f t="shared" si="194"/>
        <v>-1.2194444444444446</v>
      </c>
    </row>
    <row r="302" spans="1:95" x14ac:dyDescent="0.2">
      <c r="A302" s="15">
        <v>541</v>
      </c>
      <c r="B302" s="23">
        <v>1</v>
      </c>
      <c r="C302" s="15">
        <v>2</v>
      </c>
      <c r="D302" s="15">
        <f t="shared" si="162"/>
        <v>1</v>
      </c>
      <c r="E302" s="15">
        <f t="shared" si="196"/>
        <v>0</v>
      </c>
      <c r="F302" s="15">
        <f t="shared" si="197"/>
        <v>0</v>
      </c>
      <c r="G302" s="15">
        <f t="shared" si="198"/>
        <v>0</v>
      </c>
      <c r="H302" s="15">
        <f t="shared" si="199"/>
        <v>0</v>
      </c>
      <c r="I302" s="15">
        <v>1</v>
      </c>
      <c r="J302" s="15">
        <v>50</v>
      </c>
      <c r="K302" s="15">
        <v>4</v>
      </c>
      <c r="L302" s="15">
        <f t="shared" si="163"/>
        <v>0</v>
      </c>
      <c r="M302" s="15">
        <f t="shared" si="164"/>
        <v>0</v>
      </c>
      <c r="N302" s="15">
        <f t="shared" si="165"/>
        <v>0</v>
      </c>
      <c r="O302" s="15">
        <f t="shared" si="166"/>
        <v>0</v>
      </c>
      <c r="P302" s="15">
        <f t="shared" si="167"/>
        <v>1</v>
      </c>
      <c r="Q302" s="15">
        <v>2</v>
      </c>
      <c r="R302" s="15">
        <v>2</v>
      </c>
      <c r="S302" s="15">
        <v>20</v>
      </c>
      <c r="T302" s="15">
        <v>1</v>
      </c>
      <c r="U302" s="15">
        <v>0</v>
      </c>
      <c r="V302" s="15">
        <v>1</v>
      </c>
      <c r="W302" s="15">
        <v>360000</v>
      </c>
      <c r="X302" s="15">
        <v>1</v>
      </c>
      <c r="Y302" s="15">
        <v>1</v>
      </c>
      <c r="Z302" s="15">
        <f t="shared" si="195"/>
        <v>0</v>
      </c>
      <c r="AA302" s="15">
        <f t="shared" si="168"/>
        <v>0</v>
      </c>
      <c r="AB302" s="15">
        <f t="shared" si="169"/>
        <v>1</v>
      </c>
      <c r="AC302" s="15">
        <v>8</v>
      </c>
      <c r="AD302" s="15">
        <v>10</v>
      </c>
      <c r="AE302" s="15">
        <v>200</v>
      </c>
      <c r="AF302" s="15">
        <v>15000</v>
      </c>
      <c r="AG302" s="27">
        <v>1500</v>
      </c>
      <c r="AH302" s="27">
        <f t="shared" si="170"/>
        <v>0</v>
      </c>
      <c r="AI302" s="27">
        <f t="shared" si="171"/>
        <v>1</v>
      </c>
      <c r="AJ302" s="27">
        <f t="shared" si="172"/>
        <v>0</v>
      </c>
      <c r="AQ302" s="15">
        <f t="shared" si="173"/>
        <v>0</v>
      </c>
      <c r="AR302" s="15">
        <f t="shared" si="174"/>
        <v>0</v>
      </c>
      <c r="AZ302" s="15">
        <f t="shared" si="175"/>
        <v>0</v>
      </c>
      <c r="BA302" s="15">
        <f t="shared" si="176"/>
        <v>0</v>
      </c>
      <c r="BB302" s="15">
        <f>$AJ302</f>
        <v>0</v>
      </c>
      <c r="BC302" s="15">
        <v>1</v>
      </c>
      <c r="BD302" s="15">
        <v>1</v>
      </c>
      <c r="BE302" s="15">
        <v>1</v>
      </c>
      <c r="BF302" s="15">
        <v>1</v>
      </c>
      <c r="BG302" s="15">
        <v>1</v>
      </c>
      <c r="BH302" s="15">
        <v>1</v>
      </c>
      <c r="BI302" s="15">
        <v>1</v>
      </c>
      <c r="BJ302" s="15">
        <v>5</v>
      </c>
      <c r="BK302" s="15">
        <f t="shared" si="177"/>
        <v>0</v>
      </c>
      <c r="BL302" s="15">
        <f t="shared" si="178"/>
        <v>0</v>
      </c>
      <c r="BM302" s="15">
        <f t="shared" si="179"/>
        <v>0</v>
      </c>
      <c r="BN302" s="15" t="s">
        <v>1007</v>
      </c>
      <c r="BO302" s="15">
        <f t="shared" si="180"/>
        <v>0</v>
      </c>
      <c r="BP302" s="15">
        <f t="shared" si="181"/>
        <v>0</v>
      </c>
      <c r="BQ302" s="15">
        <f t="shared" si="182"/>
        <v>0</v>
      </c>
      <c r="BR302" s="15">
        <f t="shared" si="183"/>
        <v>0</v>
      </c>
      <c r="BU302" s="15">
        <f t="shared" si="184"/>
        <v>0</v>
      </c>
      <c r="BV302" s="15">
        <f t="shared" si="185"/>
        <v>0</v>
      </c>
      <c r="BW302" s="15">
        <f t="shared" si="186"/>
        <v>0</v>
      </c>
      <c r="BX302" s="15">
        <f t="shared" si="187"/>
        <v>0</v>
      </c>
      <c r="BY302" s="15" t="s">
        <v>1007</v>
      </c>
      <c r="BZ302" s="15" t="s">
        <v>1007</v>
      </c>
      <c r="CA302" s="15" t="s">
        <v>1007</v>
      </c>
      <c r="CB302" s="15" t="s">
        <v>1007</v>
      </c>
      <c r="CC302" s="15" t="s">
        <v>1007</v>
      </c>
      <c r="CD302" s="27">
        <v>4.4000000000000004</v>
      </c>
      <c r="CE302" s="27">
        <v>4.666666666666667</v>
      </c>
      <c r="CF302" s="27">
        <v>4.75</v>
      </c>
      <c r="CG302" s="27">
        <v>5</v>
      </c>
      <c r="CH302" s="27">
        <v>4.666666666666667</v>
      </c>
      <c r="CI302" s="27">
        <v>5</v>
      </c>
      <c r="CJ302" s="27">
        <f t="shared" si="161"/>
        <v>4.7472222222222227</v>
      </c>
      <c r="CK302" s="15">
        <f t="shared" si="188"/>
        <v>1.0000000000000004</v>
      </c>
      <c r="CL302" s="15">
        <f t="shared" si="189"/>
        <v>1.0000000000000004</v>
      </c>
      <c r="CM302" s="15">
        <f t="shared" si="190"/>
        <v>1</v>
      </c>
      <c r="CN302" s="15">
        <f t="shared" si="191"/>
        <v>1</v>
      </c>
      <c r="CO302" s="15">
        <f t="shared" si="192"/>
        <v>1.0000000000000004</v>
      </c>
      <c r="CP302" s="15">
        <f t="shared" si="193"/>
        <v>1</v>
      </c>
      <c r="CQ302" s="15">
        <f t="shared" si="194"/>
        <v>1.0000000000000004</v>
      </c>
    </row>
    <row r="303" spans="1:95" x14ac:dyDescent="0.2">
      <c r="A303" s="15">
        <v>541</v>
      </c>
      <c r="B303" s="23">
        <v>1</v>
      </c>
      <c r="C303" s="15">
        <v>2</v>
      </c>
      <c r="D303" s="15">
        <f t="shared" si="162"/>
        <v>1</v>
      </c>
      <c r="E303" s="15">
        <f t="shared" si="196"/>
        <v>0</v>
      </c>
      <c r="F303" s="15">
        <f t="shared" si="197"/>
        <v>0</v>
      </c>
      <c r="G303" s="15">
        <f t="shared" si="198"/>
        <v>0</v>
      </c>
      <c r="H303" s="15">
        <f t="shared" si="199"/>
        <v>0</v>
      </c>
      <c r="I303" s="15">
        <v>1</v>
      </c>
      <c r="J303" s="15">
        <v>50</v>
      </c>
      <c r="K303" s="15">
        <v>4</v>
      </c>
      <c r="L303" s="15">
        <f t="shared" si="163"/>
        <v>0</v>
      </c>
      <c r="M303" s="15">
        <f t="shared" si="164"/>
        <v>0</v>
      </c>
      <c r="N303" s="15">
        <f t="shared" si="165"/>
        <v>0</v>
      </c>
      <c r="O303" s="15">
        <f t="shared" si="166"/>
        <v>0</v>
      </c>
      <c r="P303" s="15">
        <f t="shared" si="167"/>
        <v>1</v>
      </c>
      <c r="Q303" s="15">
        <v>2</v>
      </c>
      <c r="R303" s="15">
        <v>2</v>
      </c>
      <c r="S303" s="15">
        <v>20</v>
      </c>
      <c r="T303" s="15">
        <v>1</v>
      </c>
      <c r="U303" s="15">
        <v>0</v>
      </c>
      <c r="V303" s="15">
        <v>1</v>
      </c>
      <c r="W303" s="15">
        <v>360000</v>
      </c>
      <c r="X303" s="15">
        <v>1</v>
      </c>
      <c r="Y303" s="15">
        <v>0</v>
      </c>
      <c r="Z303" s="15">
        <f t="shared" si="195"/>
        <v>0</v>
      </c>
      <c r="AA303" s="15">
        <f t="shared" si="168"/>
        <v>0</v>
      </c>
      <c r="AB303" s="15">
        <f t="shared" si="169"/>
        <v>1</v>
      </c>
      <c r="AC303" s="159">
        <v>8</v>
      </c>
      <c r="AD303" s="159">
        <v>10</v>
      </c>
      <c r="AE303" s="159">
        <v>300</v>
      </c>
      <c r="AF303" s="15">
        <v>15000</v>
      </c>
      <c r="AG303" s="27">
        <v>1500</v>
      </c>
      <c r="AH303" s="27">
        <f t="shared" si="170"/>
        <v>0.12500000000000006</v>
      </c>
      <c r="AI303" s="27">
        <f t="shared" si="171"/>
        <v>1</v>
      </c>
      <c r="AJ303" s="27">
        <f t="shared" si="172"/>
        <v>0.12500000000000006</v>
      </c>
      <c r="AQ303" s="15">
        <f t="shared" si="173"/>
        <v>0</v>
      </c>
      <c r="AR303" s="15">
        <f t="shared" si="174"/>
        <v>0</v>
      </c>
      <c r="AZ303" s="15">
        <f t="shared" si="175"/>
        <v>0</v>
      </c>
      <c r="BA303" s="15">
        <f t="shared" si="176"/>
        <v>0</v>
      </c>
      <c r="BC303" s="15">
        <v>1</v>
      </c>
      <c r="BD303" s="15">
        <v>1</v>
      </c>
      <c r="BE303" s="15">
        <v>1</v>
      </c>
      <c r="BF303" s="15">
        <v>1</v>
      </c>
      <c r="BG303" s="15">
        <v>1</v>
      </c>
      <c r="BH303" s="15">
        <v>1</v>
      </c>
      <c r="BI303" s="15">
        <v>1</v>
      </c>
      <c r="BJ303" s="15">
        <v>5</v>
      </c>
      <c r="BK303" s="15">
        <f t="shared" si="177"/>
        <v>0</v>
      </c>
      <c r="BL303" s="15">
        <f t="shared" si="178"/>
        <v>0</v>
      </c>
      <c r="BM303" s="15">
        <f t="shared" si="179"/>
        <v>0</v>
      </c>
      <c r="BN303" s="15" t="s">
        <v>1007</v>
      </c>
      <c r="BO303" s="15">
        <f t="shared" si="180"/>
        <v>0</v>
      </c>
      <c r="BP303" s="15">
        <f t="shared" si="181"/>
        <v>0</v>
      </c>
      <c r="BQ303" s="15">
        <f t="shared" si="182"/>
        <v>0</v>
      </c>
      <c r="BR303" s="15">
        <f t="shared" si="183"/>
        <v>0</v>
      </c>
      <c r="BU303" s="15">
        <f t="shared" si="184"/>
        <v>0</v>
      </c>
      <c r="BV303" s="15">
        <f t="shared" si="185"/>
        <v>0</v>
      </c>
      <c r="BW303" s="15">
        <f t="shared" si="186"/>
        <v>0</v>
      </c>
      <c r="BX303" s="15">
        <f t="shared" si="187"/>
        <v>0</v>
      </c>
      <c r="BY303" s="15" t="s">
        <v>1007</v>
      </c>
      <c r="BZ303" s="15" t="s">
        <v>1007</v>
      </c>
      <c r="CA303" s="15" t="s">
        <v>1007</v>
      </c>
      <c r="CB303" s="15" t="s">
        <v>1007</v>
      </c>
      <c r="CC303" s="15" t="s">
        <v>1007</v>
      </c>
      <c r="CD303" s="27">
        <v>3.4</v>
      </c>
      <c r="CE303" s="27">
        <v>3.6666666666666665</v>
      </c>
      <c r="CF303" s="27">
        <v>3.75</v>
      </c>
      <c r="CG303" s="27">
        <v>4</v>
      </c>
      <c r="CH303" s="27">
        <v>3.6666666666666665</v>
      </c>
      <c r="CI303" s="27">
        <v>4</v>
      </c>
      <c r="CJ303" s="27">
        <f t="shared" si="161"/>
        <v>3.7472222222222222</v>
      </c>
      <c r="CK303" s="15">
        <f t="shared" si="188"/>
        <v>-1.1999999999999997</v>
      </c>
      <c r="CL303" s="15">
        <f t="shared" si="189"/>
        <v>-0.66666666666666652</v>
      </c>
      <c r="CM303" s="15">
        <f t="shared" si="190"/>
        <v>-1.25</v>
      </c>
      <c r="CN303" s="15">
        <f t="shared" si="191"/>
        <v>-0.59999999999999964</v>
      </c>
      <c r="CO303" s="15">
        <f t="shared" si="192"/>
        <v>-1.0000000000000004</v>
      </c>
      <c r="CP303" s="15">
        <f t="shared" si="193"/>
        <v>1</v>
      </c>
      <c r="CQ303" s="15">
        <f t="shared" si="194"/>
        <v>-0.61944444444444402</v>
      </c>
    </row>
    <row r="304" spans="1:95" x14ac:dyDescent="0.2">
      <c r="A304" s="15">
        <v>542</v>
      </c>
      <c r="B304" s="23">
        <v>1</v>
      </c>
      <c r="C304" s="15">
        <v>2</v>
      </c>
      <c r="D304" s="15">
        <f t="shared" si="162"/>
        <v>1</v>
      </c>
      <c r="E304" s="15">
        <f t="shared" si="196"/>
        <v>0</v>
      </c>
      <c r="F304" s="15">
        <f t="shared" si="197"/>
        <v>0</v>
      </c>
      <c r="G304" s="15">
        <f t="shared" si="198"/>
        <v>0</v>
      </c>
      <c r="H304" s="15">
        <f t="shared" si="199"/>
        <v>0</v>
      </c>
      <c r="I304" s="15">
        <v>1</v>
      </c>
      <c r="J304" s="15">
        <v>50</v>
      </c>
      <c r="K304" s="15">
        <v>5</v>
      </c>
      <c r="L304" s="15">
        <f t="shared" si="163"/>
        <v>0</v>
      </c>
      <c r="M304" s="15">
        <f t="shared" si="164"/>
        <v>0</v>
      </c>
      <c r="N304" s="15">
        <f t="shared" si="165"/>
        <v>0</v>
      </c>
      <c r="O304" s="15">
        <f t="shared" si="166"/>
        <v>0</v>
      </c>
      <c r="P304" s="15">
        <f t="shared" si="167"/>
        <v>0</v>
      </c>
      <c r="Q304" s="15">
        <v>2</v>
      </c>
      <c r="R304" s="15">
        <v>4</v>
      </c>
      <c r="S304" s="15">
        <v>30</v>
      </c>
      <c r="T304" s="15">
        <v>1</v>
      </c>
      <c r="U304" s="15">
        <v>1</v>
      </c>
      <c r="V304" s="15">
        <v>1</v>
      </c>
      <c r="W304" s="15">
        <v>480000</v>
      </c>
      <c r="X304" s="15">
        <v>1</v>
      </c>
      <c r="Y304" s="15">
        <v>1</v>
      </c>
      <c r="Z304" s="15">
        <f t="shared" si="195"/>
        <v>0</v>
      </c>
      <c r="AA304" s="15">
        <f t="shared" si="168"/>
        <v>0</v>
      </c>
      <c r="AB304" s="15">
        <f t="shared" si="169"/>
        <v>1</v>
      </c>
      <c r="AC304" s="15">
        <v>8</v>
      </c>
      <c r="AD304" s="15">
        <v>15</v>
      </c>
      <c r="AE304" s="15">
        <v>200</v>
      </c>
      <c r="AF304" s="15">
        <v>20000</v>
      </c>
      <c r="AG304" s="27">
        <v>1333.3333333333333</v>
      </c>
      <c r="AH304" s="27">
        <f t="shared" si="170"/>
        <v>0.11111111111111105</v>
      </c>
      <c r="AI304" s="27">
        <f t="shared" si="171"/>
        <v>1</v>
      </c>
      <c r="AJ304" s="27">
        <f t="shared" si="172"/>
        <v>0.11111111111111105</v>
      </c>
      <c r="AQ304" s="15">
        <f t="shared" si="173"/>
        <v>0</v>
      </c>
      <c r="AR304" s="15">
        <f t="shared" si="174"/>
        <v>0</v>
      </c>
      <c r="AZ304" s="15">
        <f t="shared" si="175"/>
        <v>0</v>
      </c>
      <c r="BA304" s="15">
        <f t="shared" si="176"/>
        <v>0</v>
      </c>
      <c r="BB304" s="15">
        <f>$AJ304</f>
        <v>0.11111111111111105</v>
      </c>
      <c r="BC304" s="15">
        <v>2.5</v>
      </c>
      <c r="BD304" s="15">
        <v>2</v>
      </c>
      <c r="BE304" s="15">
        <v>2</v>
      </c>
      <c r="BF304" s="15">
        <v>2</v>
      </c>
      <c r="BG304" s="15">
        <v>2</v>
      </c>
      <c r="BH304" s="15">
        <v>2.1</v>
      </c>
      <c r="BI304" s="15">
        <v>2</v>
      </c>
      <c r="BJ304" s="15">
        <v>5</v>
      </c>
      <c r="BK304" s="15">
        <f t="shared" si="177"/>
        <v>0</v>
      </c>
      <c r="BL304" s="15">
        <f t="shared" si="178"/>
        <v>0</v>
      </c>
      <c r="BM304" s="15">
        <f t="shared" si="179"/>
        <v>0</v>
      </c>
      <c r="BN304" s="15" t="s">
        <v>1007</v>
      </c>
      <c r="BO304" s="15">
        <f t="shared" si="180"/>
        <v>0</v>
      </c>
      <c r="BP304" s="15">
        <f t="shared" si="181"/>
        <v>0</v>
      </c>
      <c r="BQ304" s="15">
        <f t="shared" si="182"/>
        <v>0</v>
      </c>
      <c r="BR304" s="15">
        <f t="shared" si="183"/>
        <v>0</v>
      </c>
      <c r="BU304" s="15">
        <f t="shared" si="184"/>
        <v>0</v>
      </c>
      <c r="BV304" s="15">
        <f t="shared" si="185"/>
        <v>0</v>
      </c>
      <c r="BW304" s="15">
        <f t="shared" si="186"/>
        <v>0</v>
      </c>
      <c r="BX304" s="15">
        <f t="shared" si="187"/>
        <v>0</v>
      </c>
      <c r="BY304" s="15" t="s">
        <v>1007</v>
      </c>
      <c r="BZ304" s="15" t="s">
        <v>1007</v>
      </c>
      <c r="CA304" s="15" t="s">
        <v>1007</v>
      </c>
      <c r="CB304" s="15" t="s">
        <v>1007</v>
      </c>
      <c r="CC304" s="15" t="s">
        <v>1007</v>
      </c>
      <c r="CD304" s="27">
        <v>4.5999999999999996</v>
      </c>
      <c r="CE304" s="27">
        <v>4.333333333333333</v>
      </c>
      <c r="CF304" s="27">
        <v>5</v>
      </c>
      <c r="CG304" s="27">
        <v>4.5999999999999996</v>
      </c>
      <c r="CH304" s="27">
        <v>4.666666666666667</v>
      </c>
      <c r="CI304" s="27">
        <v>3</v>
      </c>
      <c r="CJ304" s="27">
        <f t="shared" si="161"/>
        <v>4.3666666666666663</v>
      </c>
      <c r="CK304" s="15">
        <f t="shared" si="188"/>
        <v>0</v>
      </c>
      <c r="CL304" s="15">
        <f t="shared" si="189"/>
        <v>0</v>
      </c>
      <c r="CM304" s="15">
        <f t="shared" si="190"/>
        <v>0</v>
      </c>
      <c r="CN304" s="15">
        <f t="shared" si="191"/>
        <v>0</v>
      </c>
      <c r="CO304" s="15">
        <f t="shared" si="192"/>
        <v>0</v>
      </c>
      <c r="CP304" s="15">
        <f t="shared" si="193"/>
        <v>0</v>
      </c>
      <c r="CQ304" s="15">
        <f t="shared" si="194"/>
        <v>0</v>
      </c>
    </row>
    <row r="305" spans="1:95" x14ac:dyDescent="0.2">
      <c r="A305" s="15">
        <v>542</v>
      </c>
      <c r="B305" s="23">
        <v>1</v>
      </c>
      <c r="C305" s="15">
        <v>2</v>
      </c>
      <c r="D305" s="15">
        <f t="shared" si="162"/>
        <v>1</v>
      </c>
      <c r="E305" s="15">
        <f t="shared" si="196"/>
        <v>0</v>
      </c>
      <c r="F305" s="15">
        <f t="shared" si="197"/>
        <v>0</v>
      </c>
      <c r="G305" s="15">
        <f t="shared" si="198"/>
        <v>0</v>
      </c>
      <c r="H305" s="15">
        <f t="shared" si="199"/>
        <v>0</v>
      </c>
      <c r="I305" s="15">
        <v>1</v>
      </c>
      <c r="J305" s="15">
        <v>50</v>
      </c>
      <c r="K305" s="15">
        <v>5</v>
      </c>
      <c r="L305" s="15">
        <f t="shared" si="163"/>
        <v>0</v>
      </c>
      <c r="M305" s="15">
        <f t="shared" si="164"/>
        <v>0</v>
      </c>
      <c r="N305" s="15">
        <f t="shared" si="165"/>
        <v>0</v>
      </c>
      <c r="O305" s="15">
        <f t="shared" si="166"/>
        <v>0</v>
      </c>
      <c r="P305" s="15">
        <f t="shared" si="167"/>
        <v>0</v>
      </c>
      <c r="Q305" s="15">
        <v>2</v>
      </c>
      <c r="R305" s="15">
        <v>4</v>
      </c>
      <c r="S305" s="15">
        <v>30</v>
      </c>
      <c r="T305" s="15">
        <v>1</v>
      </c>
      <c r="U305" s="15">
        <v>1</v>
      </c>
      <c r="V305" s="15">
        <v>1</v>
      </c>
      <c r="W305" s="15">
        <v>480000</v>
      </c>
      <c r="X305" s="15">
        <v>1</v>
      </c>
      <c r="Y305" s="15">
        <v>0</v>
      </c>
      <c r="Z305" s="15">
        <f t="shared" si="195"/>
        <v>0</v>
      </c>
      <c r="AA305" s="15">
        <f t="shared" si="168"/>
        <v>0</v>
      </c>
      <c r="AB305" s="15">
        <f t="shared" si="169"/>
        <v>1</v>
      </c>
      <c r="AC305" s="159">
        <v>8</v>
      </c>
      <c r="AD305" s="159">
        <v>15</v>
      </c>
      <c r="AE305" s="159">
        <v>300</v>
      </c>
      <c r="AF305" s="15">
        <v>18000</v>
      </c>
      <c r="AG305" s="27">
        <v>1200</v>
      </c>
      <c r="AH305" s="27">
        <f t="shared" si="170"/>
        <v>-0.2007992007992008</v>
      </c>
      <c r="AI305" s="27">
        <f t="shared" si="171"/>
        <v>1</v>
      </c>
      <c r="AJ305" s="27">
        <f t="shared" si="172"/>
        <v>-0.2007992007992008</v>
      </c>
      <c r="AQ305" s="15">
        <f t="shared" si="173"/>
        <v>0</v>
      </c>
      <c r="AR305" s="15">
        <f t="shared" si="174"/>
        <v>0</v>
      </c>
      <c r="AZ305" s="15">
        <f t="shared" si="175"/>
        <v>0</v>
      </c>
      <c r="BA305" s="15">
        <f t="shared" si="176"/>
        <v>0</v>
      </c>
      <c r="BC305" s="15">
        <v>2.5</v>
      </c>
      <c r="BD305" s="15">
        <v>2</v>
      </c>
      <c r="BE305" s="15">
        <v>2</v>
      </c>
      <c r="BF305" s="15">
        <v>2</v>
      </c>
      <c r="BG305" s="15">
        <v>2</v>
      </c>
      <c r="BH305" s="15">
        <v>2.1</v>
      </c>
      <c r="BI305" s="15">
        <v>2</v>
      </c>
      <c r="BJ305" s="15">
        <v>5</v>
      </c>
      <c r="BK305" s="15">
        <f t="shared" si="177"/>
        <v>0</v>
      </c>
      <c r="BL305" s="15">
        <f t="shared" si="178"/>
        <v>0</v>
      </c>
      <c r="BM305" s="15">
        <f t="shared" si="179"/>
        <v>0</v>
      </c>
      <c r="BN305" s="15" t="s">
        <v>1007</v>
      </c>
      <c r="BO305" s="15">
        <f t="shared" si="180"/>
        <v>0</v>
      </c>
      <c r="BP305" s="15">
        <f t="shared" si="181"/>
        <v>0</v>
      </c>
      <c r="BQ305" s="15">
        <f t="shared" si="182"/>
        <v>0</v>
      </c>
      <c r="BR305" s="15">
        <f t="shared" si="183"/>
        <v>0</v>
      </c>
      <c r="BU305" s="15">
        <f t="shared" si="184"/>
        <v>0</v>
      </c>
      <c r="BV305" s="15">
        <f t="shared" si="185"/>
        <v>0</v>
      </c>
      <c r="BW305" s="15">
        <f t="shared" si="186"/>
        <v>0</v>
      </c>
      <c r="BX305" s="15">
        <f t="shared" si="187"/>
        <v>0</v>
      </c>
      <c r="BY305" s="15" t="s">
        <v>1007</v>
      </c>
      <c r="BZ305" s="15" t="s">
        <v>1007</v>
      </c>
      <c r="CA305" s="15" t="s">
        <v>1007</v>
      </c>
      <c r="CB305" s="15" t="s">
        <v>1007</v>
      </c>
      <c r="CC305" s="15" t="s">
        <v>1007</v>
      </c>
      <c r="CD305" s="27">
        <v>4.5999999999999996</v>
      </c>
      <c r="CE305" s="27">
        <v>4.333333333333333</v>
      </c>
      <c r="CF305" s="27">
        <v>5</v>
      </c>
      <c r="CG305" s="27">
        <v>4.5999999999999996</v>
      </c>
      <c r="CH305" s="27">
        <v>4.666666666666667</v>
      </c>
      <c r="CI305" s="27">
        <v>3</v>
      </c>
      <c r="CJ305" s="27">
        <f t="shared" si="161"/>
        <v>4.3666666666666663</v>
      </c>
      <c r="CK305" s="15">
        <f t="shared" si="188"/>
        <v>1.7999999999999998</v>
      </c>
      <c r="CL305" s="15">
        <f t="shared" si="189"/>
        <v>2.333333333333333</v>
      </c>
      <c r="CM305" s="15">
        <f t="shared" si="190"/>
        <v>3.75</v>
      </c>
      <c r="CN305" s="15">
        <f t="shared" si="191"/>
        <v>2.5999999999999996</v>
      </c>
      <c r="CO305" s="15">
        <f t="shared" si="192"/>
        <v>2.3333333333333335</v>
      </c>
      <c r="CP305" s="15">
        <f t="shared" si="193"/>
        <v>1</v>
      </c>
      <c r="CQ305" s="15">
        <f t="shared" si="194"/>
        <v>2.3027777777777771</v>
      </c>
    </row>
    <row r="306" spans="1:95" x14ac:dyDescent="0.2">
      <c r="A306" s="15">
        <v>544</v>
      </c>
      <c r="B306" s="23">
        <v>0</v>
      </c>
      <c r="C306" s="15">
        <v>2</v>
      </c>
      <c r="D306" s="15">
        <f t="shared" si="162"/>
        <v>1</v>
      </c>
      <c r="E306" s="15">
        <f t="shared" si="196"/>
        <v>0</v>
      </c>
      <c r="F306" s="15">
        <f t="shared" si="197"/>
        <v>0</v>
      </c>
      <c r="G306" s="15">
        <f t="shared" si="198"/>
        <v>0</v>
      </c>
      <c r="H306" s="15">
        <f t="shared" si="199"/>
        <v>0</v>
      </c>
      <c r="I306" s="15">
        <v>0</v>
      </c>
      <c r="J306" s="15">
        <v>55</v>
      </c>
      <c r="K306" s="15">
        <v>3</v>
      </c>
      <c r="L306" s="15">
        <f t="shared" si="163"/>
        <v>0</v>
      </c>
      <c r="M306" s="15">
        <f t="shared" si="164"/>
        <v>0</v>
      </c>
      <c r="N306" s="15">
        <f t="shared" si="165"/>
        <v>0</v>
      </c>
      <c r="O306" s="15">
        <f t="shared" si="166"/>
        <v>1</v>
      </c>
      <c r="P306" s="15">
        <f t="shared" si="167"/>
        <v>0</v>
      </c>
      <c r="Q306" s="15">
        <v>3</v>
      </c>
      <c r="R306" s="15">
        <v>5</v>
      </c>
      <c r="S306" s="15">
        <v>10</v>
      </c>
      <c r="T306" s="15">
        <v>0</v>
      </c>
      <c r="U306" s="15">
        <v>1</v>
      </c>
      <c r="V306" s="15">
        <v>1</v>
      </c>
      <c r="W306" s="15">
        <v>35000</v>
      </c>
      <c r="X306" s="15">
        <v>1</v>
      </c>
      <c r="Y306" s="15">
        <v>1</v>
      </c>
      <c r="Z306" s="15">
        <f t="shared" si="195"/>
        <v>0</v>
      </c>
      <c r="AA306" s="15">
        <f t="shared" si="168"/>
        <v>0</v>
      </c>
      <c r="AB306" s="15">
        <f t="shared" si="169"/>
        <v>0</v>
      </c>
      <c r="AC306" s="15">
        <v>1</v>
      </c>
      <c r="AD306" s="15">
        <v>10</v>
      </c>
      <c r="AE306" s="15">
        <v>17</v>
      </c>
      <c r="AF306" s="15">
        <v>15015</v>
      </c>
      <c r="AG306" s="27">
        <v>1501.5</v>
      </c>
      <c r="AH306" s="27">
        <f t="shared" si="170"/>
        <v>0</v>
      </c>
      <c r="AI306" s="27">
        <f t="shared" si="171"/>
        <v>1</v>
      </c>
      <c r="AJ306" s="27">
        <f t="shared" si="172"/>
        <v>0</v>
      </c>
      <c r="AQ306" s="15">
        <f t="shared" si="173"/>
        <v>0</v>
      </c>
      <c r="AR306" s="15">
        <f t="shared" si="174"/>
        <v>0</v>
      </c>
      <c r="AZ306" s="15">
        <f t="shared" si="175"/>
        <v>0</v>
      </c>
      <c r="BA306" s="15">
        <f t="shared" si="176"/>
        <v>0</v>
      </c>
      <c r="BB306" s="15">
        <f>$AJ306</f>
        <v>0</v>
      </c>
      <c r="BC306" s="15">
        <v>1.75</v>
      </c>
      <c r="BD306" s="15">
        <v>2</v>
      </c>
      <c r="BE306" s="15">
        <v>1</v>
      </c>
      <c r="BF306" s="15">
        <v>1</v>
      </c>
      <c r="BG306" s="15">
        <v>4.5</v>
      </c>
      <c r="BH306" s="15">
        <v>2.0499999999999998</v>
      </c>
      <c r="BI306" s="15">
        <v>1</v>
      </c>
      <c r="BJ306" s="15">
        <v>5</v>
      </c>
      <c r="BK306" s="15">
        <f t="shared" si="177"/>
        <v>0</v>
      </c>
      <c r="BL306" s="15">
        <f t="shared" si="178"/>
        <v>0</v>
      </c>
      <c r="BM306" s="15">
        <f t="shared" si="179"/>
        <v>0</v>
      </c>
      <c r="BN306" s="15" t="s">
        <v>1007</v>
      </c>
      <c r="BO306" s="15">
        <f t="shared" si="180"/>
        <v>0</v>
      </c>
      <c r="BP306" s="15">
        <f t="shared" si="181"/>
        <v>0</v>
      </c>
      <c r="BQ306" s="15">
        <f t="shared" si="182"/>
        <v>0</v>
      </c>
      <c r="BR306" s="15">
        <f t="shared" si="183"/>
        <v>0</v>
      </c>
      <c r="BU306" s="15">
        <f t="shared" si="184"/>
        <v>0</v>
      </c>
      <c r="BV306" s="15">
        <f t="shared" si="185"/>
        <v>0</v>
      </c>
      <c r="BW306" s="15">
        <f t="shared" si="186"/>
        <v>0</v>
      </c>
      <c r="BX306" s="15">
        <f t="shared" si="187"/>
        <v>0</v>
      </c>
      <c r="BY306" s="15" t="s">
        <v>1007</v>
      </c>
      <c r="BZ306" s="15" t="s">
        <v>1007</v>
      </c>
      <c r="CA306" s="15" t="s">
        <v>1007</v>
      </c>
      <c r="CB306" s="15" t="s">
        <v>1007</v>
      </c>
      <c r="CC306" s="15" t="s">
        <v>1007</v>
      </c>
      <c r="CD306" s="27">
        <v>2.8</v>
      </c>
      <c r="CE306" s="27">
        <v>2</v>
      </c>
      <c r="CF306" s="27">
        <v>1.25</v>
      </c>
      <c r="CG306" s="27">
        <v>2</v>
      </c>
      <c r="CH306" s="27">
        <v>2.3333333333333335</v>
      </c>
      <c r="CI306" s="27">
        <v>2</v>
      </c>
      <c r="CJ306" s="27">
        <f t="shared" si="161"/>
        <v>2.0638888888888891</v>
      </c>
      <c r="CK306" s="15">
        <f t="shared" si="188"/>
        <v>0</v>
      </c>
      <c r="CL306" s="15">
        <f t="shared" si="189"/>
        <v>0</v>
      </c>
      <c r="CM306" s="15">
        <f t="shared" si="190"/>
        <v>0</v>
      </c>
      <c r="CN306" s="15">
        <f t="shared" si="191"/>
        <v>0</v>
      </c>
      <c r="CO306" s="15">
        <f t="shared" si="192"/>
        <v>0</v>
      </c>
      <c r="CP306" s="15">
        <f t="shared" si="193"/>
        <v>0</v>
      </c>
      <c r="CQ306" s="15">
        <f t="shared" si="194"/>
        <v>0</v>
      </c>
    </row>
    <row r="307" spans="1:95" x14ac:dyDescent="0.2">
      <c r="A307" s="15">
        <v>544</v>
      </c>
      <c r="B307" s="23">
        <v>0</v>
      </c>
      <c r="C307" s="15">
        <v>2</v>
      </c>
      <c r="D307" s="15">
        <f t="shared" si="162"/>
        <v>1</v>
      </c>
      <c r="E307" s="15">
        <f t="shared" si="196"/>
        <v>0</v>
      </c>
      <c r="F307" s="15">
        <f t="shared" si="197"/>
        <v>0</v>
      </c>
      <c r="G307" s="15">
        <f t="shared" si="198"/>
        <v>0</v>
      </c>
      <c r="H307" s="15">
        <f t="shared" si="199"/>
        <v>0</v>
      </c>
      <c r="I307" s="15">
        <v>0</v>
      </c>
      <c r="J307" s="15">
        <v>55</v>
      </c>
      <c r="K307" s="15">
        <v>3</v>
      </c>
      <c r="L307" s="15">
        <f t="shared" si="163"/>
        <v>0</v>
      </c>
      <c r="M307" s="15">
        <f t="shared" si="164"/>
        <v>0</v>
      </c>
      <c r="N307" s="15">
        <f t="shared" si="165"/>
        <v>0</v>
      </c>
      <c r="O307" s="15">
        <f t="shared" si="166"/>
        <v>1</v>
      </c>
      <c r="P307" s="15">
        <f t="shared" si="167"/>
        <v>0</v>
      </c>
      <c r="Q307" s="15">
        <v>3</v>
      </c>
      <c r="R307" s="15">
        <v>5</v>
      </c>
      <c r="S307" s="15">
        <v>10</v>
      </c>
      <c r="T307" s="15">
        <v>0</v>
      </c>
      <c r="U307" s="15">
        <v>1</v>
      </c>
      <c r="V307" s="15">
        <v>1</v>
      </c>
      <c r="W307" s="15">
        <v>35000</v>
      </c>
      <c r="X307" s="15">
        <v>1</v>
      </c>
      <c r="Y307" s="15">
        <v>0</v>
      </c>
      <c r="Z307" s="15">
        <f t="shared" si="195"/>
        <v>0</v>
      </c>
      <c r="AA307" s="15">
        <f t="shared" si="168"/>
        <v>0</v>
      </c>
      <c r="AB307" s="15">
        <f t="shared" si="169"/>
        <v>0</v>
      </c>
      <c r="AC307" s="159">
        <v>1</v>
      </c>
      <c r="AD307" s="159">
        <v>10</v>
      </c>
      <c r="AE307" s="159">
        <v>13.5</v>
      </c>
      <c r="AF307" s="15">
        <v>15015</v>
      </c>
      <c r="AG307" s="27">
        <v>1501.5</v>
      </c>
      <c r="AH307" s="27">
        <f t="shared" si="170"/>
        <v>0.39641943734015345</v>
      </c>
      <c r="AI307" s="27">
        <f t="shared" si="171"/>
        <v>1</v>
      </c>
      <c r="AJ307" s="27">
        <f t="shared" si="172"/>
        <v>0.39641943734015345</v>
      </c>
      <c r="AQ307" s="15">
        <f t="shared" si="173"/>
        <v>0</v>
      </c>
      <c r="AR307" s="15">
        <f t="shared" si="174"/>
        <v>0</v>
      </c>
      <c r="AZ307" s="15">
        <f t="shared" si="175"/>
        <v>0</v>
      </c>
      <c r="BA307" s="15">
        <f t="shared" si="176"/>
        <v>0</v>
      </c>
      <c r="BC307" s="15">
        <v>1.75</v>
      </c>
      <c r="BD307" s="15">
        <v>2</v>
      </c>
      <c r="BE307" s="15">
        <v>1</v>
      </c>
      <c r="BF307" s="15">
        <v>1</v>
      </c>
      <c r="BG307" s="15">
        <v>4.5</v>
      </c>
      <c r="BH307" s="15">
        <v>2.0499999999999998</v>
      </c>
      <c r="BI307" s="15">
        <v>1</v>
      </c>
      <c r="BJ307" s="15">
        <v>5</v>
      </c>
      <c r="BK307" s="15">
        <f t="shared" si="177"/>
        <v>0</v>
      </c>
      <c r="BL307" s="15">
        <f t="shared" si="178"/>
        <v>0</v>
      </c>
      <c r="BM307" s="15">
        <f t="shared" si="179"/>
        <v>0</v>
      </c>
      <c r="BN307" s="15" t="s">
        <v>1007</v>
      </c>
      <c r="BO307" s="15">
        <f t="shared" si="180"/>
        <v>0</v>
      </c>
      <c r="BP307" s="15">
        <f t="shared" si="181"/>
        <v>0</v>
      </c>
      <c r="BQ307" s="15">
        <f t="shared" si="182"/>
        <v>0</v>
      </c>
      <c r="BR307" s="15">
        <f t="shared" si="183"/>
        <v>0</v>
      </c>
      <c r="BU307" s="15">
        <f t="shared" si="184"/>
        <v>0</v>
      </c>
      <c r="BV307" s="15">
        <f t="shared" si="185"/>
        <v>0</v>
      </c>
      <c r="BW307" s="15">
        <f t="shared" si="186"/>
        <v>0</v>
      </c>
      <c r="BX307" s="15">
        <f t="shared" si="187"/>
        <v>0</v>
      </c>
      <c r="BY307" s="15" t="s">
        <v>1007</v>
      </c>
      <c r="BZ307" s="15" t="s">
        <v>1007</v>
      </c>
      <c r="CA307" s="15" t="s">
        <v>1007</v>
      </c>
      <c r="CB307" s="15" t="s">
        <v>1007</v>
      </c>
      <c r="CC307" s="15" t="s">
        <v>1007</v>
      </c>
      <c r="CD307" s="27">
        <v>2.8</v>
      </c>
      <c r="CE307" s="27">
        <v>2</v>
      </c>
      <c r="CF307" s="27">
        <v>1.25</v>
      </c>
      <c r="CG307" s="27">
        <v>2</v>
      </c>
      <c r="CH307" s="27">
        <v>2.3333333333333335</v>
      </c>
      <c r="CI307" s="27">
        <v>2</v>
      </c>
      <c r="CJ307" s="27">
        <f t="shared" si="161"/>
        <v>2.0638888888888891</v>
      </c>
      <c r="CK307" s="15">
        <f t="shared" si="188"/>
        <v>-0.20000000000000018</v>
      </c>
      <c r="CL307" s="15">
        <f t="shared" si="189"/>
        <v>-1.3333333333333335</v>
      </c>
      <c r="CM307" s="15">
        <f t="shared" si="190"/>
        <v>-2.25</v>
      </c>
      <c r="CN307" s="15">
        <f t="shared" si="191"/>
        <v>-2</v>
      </c>
      <c r="CO307" s="15">
        <f t="shared" si="192"/>
        <v>-1.6666666666666665</v>
      </c>
      <c r="CP307" s="15">
        <f t="shared" si="193"/>
        <v>-2</v>
      </c>
      <c r="CQ307" s="15">
        <f t="shared" si="194"/>
        <v>-1.5750000000000002</v>
      </c>
    </row>
    <row r="308" spans="1:95" x14ac:dyDescent="0.2">
      <c r="A308" s="15">
        <v>545</v>
      </c>
      <c r="B308" s="23">
        <v>0</v>
      </c>
      <c r="C308" s="15">
        <v>2</v>
      </c>
      <c r="D308" s="15">
        <f t="shared" si="162"/>
        <v>1</v>
      </c>
      <c r="E308" s="15">
        <f t="shared" si="196"/>
        <v>0</v>
      </c>
      <c r="F308" s="15">
        <f t="shared" si="197"/>
        <v>0</v>
      </c>
      <c r="G308" s="15">
        <f t="shared" si="198"/>
        <v>0</v>
      </c>
      <c r="H308" s="15">
        <f t="shared" si="199"/>
        <v>0</v>
      </c>
      <c r="I308" s="15">
        <v>0</v>
      </c>
      <c r="J308" s="15">
        <v>49</v>
      </c>
      <c r="K308" s="15">
        <v>3</v>
      </c>
      <c r="L308" s="15">
        <f t="shared" si="163"/>
        <v>0</v>
      </c>
      <c r="M308" s="15">
        <f t="shared" si="164"/>
        <v>0</v>
      </c>
      <c r="N308" s="15">
        <f t="shared" si="165"/>
        <v>0</v>
      </c>
      <c r="O308" s="15">
        <f t="shared" si="166"/>
        <v>1</v>
      </c>
      <c r="P308" s="15">
        <f t="shared" si="167"/>
        <v>0</v>
      </c>
      <c r="Q308" s="15">
        <v>1</v>
      </c>
      <c r="R308" s="15">
        <v>5</v>
      </c>
      <c r="S308" s="15">
        <v>10</v>
      </c>
      <c r="T308" s="15">
        <v>0</v>
      </c>
      <c r="U308" s="15">
        <v>1</v>
      </c>
      <c r="V308" s="15">
        <v>1</v>
      </c>
      <c r="W308" s="15">
        <v>35000</v>
      </c>
      <c r="X308" s="15">
        <v>1</v>
      </c>
      <c r="Y308" s="15">
        <v>1</v>
      </c>
      <c r="Z308" s="15">
        <f t="shared" si="195"/>
        <v>1</v>
      </c>
      <c r="AA308" s="15">
        <f t="shared" si="168"/>
        <v>0</v>
      </c>
      <c r="AB308" s="15">
        <f t="shared" si="169"/>
        <v>0</v>
      </c>
      <c r="AC308" s="15">
        <v>4</v>
      </c>
      <c r="AD308" s="15">
        <v>12</v>
      </c>
      <c r="AE308" s="15">
        <v>3.1</v>
      </c>
      <c r="AF308" s="15">
        <v>12903</v>
      </c>
      <c r="AG308" s="27">
        <v>1075.25</v>
      </c>
      <c r="AH308" s="27">
        <f t="shared" si="170"/>
        <v>7.5249999999999997E-2</v>
      </c>
      <c r="AI308" s="27">
        <f t="shared" si="171"/>
        <v>1</v>
      </c>
      <c r="AJ308" s="27">
        <f t="shared" si="172"/>
        <v>7.5249999999999997E-2</v>
      </c>
      <c r="AQ308" s="15">
        <f t="shared" si="173"/>
        <v>0</v>
      </c>
      <c r="AR308" s="15">
        <f t="shared" si="174"/>
        <v>0</v>
      </c>
      <c r="AZ308" s="15">
        <f t="shared" si="175"/>
        <v>0</v>
      </c>
      <c r="BA308" s="15">
        <f t="shared" si="176"/>
        <v>0</v>
      </c>
      <c r="BB308" s="15">
        <f>$AJ308</f>
        <v>7.5249999999999997E-2</v>
      </c>
      <c r="BC308" s="15">
        <v>2.25</v>
      </c>
      <c r="BD308" s="15">
        <v>3.3333333333333335</v>
      </c>
      <c r="BE308" s="15">
        <v>1.6666666666666667</v>
      </c>
      <c r="BF308" s="15">
        <v>1</v>
      </c>
      <c r="BG308" s="15">
        <v>4.5</v>
      </c>
      <c r="BH308" s="15">
        <v>2.5499999999999998</v>
      </c>
      <c r="BI308" s="15">
        <v>1</v>
      </c>
      <c r="BJ308" s="15">
        <v>5</v>
      </c>
      <c r="BK308" s="15">
        <f t="shared" si="177"/>
        <v>0</v>
      </c>
      <c r="BL308" s="15">
        <f t="shared" si="178"/>
        <v>0</v>
      </c>
      <c r="BM308" s="15">
        <f t="shared" si="179"/>
        <v>0</v>
      </c>
      <c r="BN308" s="15" t="s">
        <v>1007</v>
      </c>
      <c r="BO308" s="15">
        <f t="shared" si="180"/>
        <v>0</v>
      </c>
      <c r="BP308" s="15">
        <f t="shared" si="181"/>
        <v>0</v>
      </c>
      <c r="BQ308" s="15">
        <f t="shared" si="182"/>
        <v>0</v>
      </c>
      <c r="BR308" s="15">
        <f t="shared" si="183"/>
        <v>0</v>
      </c>
      <c r="BU308" s="15">
        <f t="shared" si="184"/>
        <v>0</v>
      </c>
      <c r="BV308" s="15">
        <f t="shared" si="185"/>
        <v>0</v>
      </c>
      <c r="BW308" s="15">
        <f t="shared" si="186"/>
        <v>0</v>
      </c>
      <c r="BX308" s="15">
        <f t="shared" si="187"/>
        <v>0</v>
      </c>
      <c r="BY308" s="15" t="s">
        <v>1007</v>
      </c>
      <c r="BZ308" s="15" t="s">
        <v>1007</v>
      </c>
      <c r="CA308" s="15" t="s">
        <v>1007</v>
      </c>
      <c r="CB308" s="15" t="s">
        <v>1007</v>
      </c>
      <c r="CC308" s="15" t="s">
        <v>1007</v>
      </c>
      <c r="CD308" s="27">
        <v>3</v>
      </c>
      <c r="CE308" s="27">
        <v>3.3333333333333335</v>
      </c>
      <c r="CF308" s="27">
        <v>3.5</v>
      </c>
      <c r="CG308" s="27">
        <v>4</v>
      </c>
      <c r="CH308" s="27">
        <v>4</v>
      </c>
      <c r="CI308" s="27">
        <v>4</v>
      </c>
      <c r="CJ308" s="27">
        <f t="shared" si="161"/>
        <v>3.6388888888888893</v>
      </c>
      <c r="CK308" s="15">
        <f t="shared" si="188"/>
        <v>0</v>
      </c>
      <c r="CL308" s="15">
        <f t="shared" si="189"/>
        <v>0</v>
      </c>
      <c r="CM308" s="15">
        <f t="shared" si="190"/>
        <v>0</v>
      </c>
      <c r="CN308" s="15">
        <f t="shared" si="191"/>
        <v>0.20000000000000018</v>
      </c>
      <c r="CO308" s="15">
        <f t="shared" si="192"/>
        <v>0</v>
      </c>
      <c r="CP308" s="15">
        <f t="shared" si="193"/>
        <v>0</v>
      </c>
      <c r="CQ308" s="15">
        <f t="shared" si="194"/>
        <v>3.3333333333333659E-2</v>
      </c>
    </row>
    <row r="309" spans="1:95" x14ac:dyDescent="0.2">
      <c r="A309" s="15">
        <v>545</v>
      </c>
      <c r="B309" s="23">
        <v>0</v>
      </c>
      <c r="C309" s="15">
        <v>2</v>
      </c>
      <c r="D309" s="15">
        <f t="shared" si="162"/>
        <v>1</v>
      </c>
      <c r="E309" s="15">
        <f t="shared" si="196"/>
        <v>0</v>
      </c>
      <c r="F309" s="15">
        <f t="shared" si="197"/>
        <v>0</v>
      </c>
      <c r="G309" s="15">
        <f t="shared" si="198"/>
        <v>0</v>
      </c>
      <c r="H309" s="15">
        <f t="shared" si="199"/>
        <v>0</v>
      </c>
      <c r="I309" s="15">
        <v>0</v>
      </c>
      <c r="J309" s="15">
        <v>49</v>
      </c>
      <c r="K309" s="15">
        <v>3</v>
      </c>
      <c r="L309" s="15">
        <f t="shared" si="163"/>
        <v>0</v>
      </c>
      <c r="M309" s="15">
        <f t="shared" si="164"/>
        <v>0</v>
      </c>
      <c r="N309" s="15">
        <f t="shared" si="165"/>
        <v>0</v>
      </c>
      <c r="O309" s="15">
        <f t="shared" si="166"/>
        <v>1</v>
      </c>
      <c r="P309" s="15">
        <f t="shared" si="167"/>
        <v>0</v>
      </c>
      <c r="Q309" s="15">
        <v>1</v>
      </c>
      <c r="R309" s="15">
        <v>5</v>
      </c>
      <c r="S309" s="15">
        <v>10</v>
      </c>
      <c r="T309" s="15">
        <v>0</v>
      </c>
      <c r="U309" s="15">
        <v>1</v>
      </c>
      <c r="V309" s="15">
        <v>1</v>
      </c>
      <c r="W309" s="15">
        <v>35000</v>
      </c>
      <c r="X309" s="15">
        <v>1</v>
      </c>
      <c r="Y309" s="15">
        <v>0</v>
      </c>
      <c r="Z309" s="15">
        <f t="shared" si="195"/>
        <v>0</v>
      </c>
      <c r="AA309" s="15">
        <f t="shared" si="168"/>
        <v>0</v>
      </c>
      <c r="AB309" s="15">
        <f t="shared" si="169"/>
        <v>1</v>
      </c>
      <c r="AC309" s="159">
        <v>8</v>
      </c>
      <c r="AD309" s="159">
        <v>12</v>
      </c>
      <c r="AE309" s="159">
        <v>3.1</v>
      </c>
      <c r="AF309" s="15">
        <v>12000</v>
      </c>
      <c r="AG309" s="27">
        <v>1000</v>
      </c>
      <c r="AH309" s="27">
        <f t="shared" si="170"/>
        <v>-0.97222222222222221</v>
      </c>
      <c r="AI309" s="27">
        <f t="shared" si="171"/>
        <v>1</v>
      </c>
      <c r="AJ309" s="27">
        <f t="shared" si="172"/>
        <v>-0.97222222222222221</v>
      </c>
      <c r="AQ309" s="15">
        <f t="shared" si="173"/>
        <v>0</v>
      </c>
      <c r="AR309" s="15">
        <f t="shared" si="174"/>
        <v>0</v>
      </c>
      <c r="AZ309" s="15">
        <f t="shared" si="175"/>
        <v>0</v>
      </c>
      <c r="BA309" s="15">
        <f t="shared" si="176"/>
        <v>0</v>
      </c>
      <c r="BC309" s="15">
        <v>2.25</v>
      </c>
      <c r="BD309" s="15">
        <v>3.3333333333333335</v>
      </c>
      <c r="BE309" s="15">
        <v>1.6666666666666667</v>
      </c>
      <c r="BF309" s="15">
        <v>1</v>
      </c>
      <c r="BG309" s="15">
        <v>4.5</v>
      </c>
      <c r="BH309" s="15">
        <v>2.5499999999999998</v>
      </c>
      <c r="BI309" s="15">
        <v>1</v>
      </c>
      <c r="BJ309" s="15">
        <v>5</v>
      </c>
      <c r="BK309" s="15">
        <f t="shared" si="177"/>
        <v>0</v>
      </c>
      <c r="BL309" s="15">
        <f t="shared" si="178"/>
        <v>0</v>
      </c>
      <c r="BM309" s="15">
        <f t="shared" si="179"/>
        <v>0</v>
      </c>
      <c r="BN309" s="15" t="s">
        <v>1007</v>
      </c>
      <c r="BO309" s="15">
        <f t="shared" si="180"/>
        <v>0</v>
      </c>
      <c r="BP309" s="15">
        <f t="shared" si="181"/>
        <v>0</v>
      </c>
      <c r="BQ309" s="15">
        <f t="shared" si="182"/>
        <v>0</v>
      </c>
      <c r="BR309" s="15">
        <f t="shared" si="183"/>
        <v>0</v>
      </c>
      <c r="BU309" s="15">
        <f t="shared" si="184"/>
        <v>0</v>
      </c>
      <c r="BV309" s="15">
        <f t="shared" si="185"/>
        <v>0</v>
      </c>
      <c r="BW309" s="15">
        <f t="shared" si="186"/>
        <v>0</v>
      </c>
      <c r="BX309" s="15">
        <f t="shared" si="187"/>
        <v>0</v>
      </c>
      <c r="BY309" s="15" t="s">
        <v>1007</v>
      </c>
      <c r="BZ309" s="15" t="s">
        <v>1007</v>
      </c>
      <c r="CA309" s="15" t="s">
        <v>1007</v>
      </c>
      <c r="CB309" s="15" t="s">
        <v>1007</v>
      </c>
      <c r="CC309" s="15" t="s">
        <v>1007</v>
      </c>
      <c r="CD309" s="27">
        <v>3</v>
      </c>
      <c r="CE309" s="27">
        <v>3.3333333333333335</v>
      </c>
      <c r="CF309" s="27">
        <v>3.5</v>
      </c>
      <c r="CG309" s="27">
        <v>3.8</v>
      </c>
      <c r="CH309" s="27">
        <v>4</v>
      </c>
      <c r="CI309" s="27">
        <v>4</v>
      </c>
      <c r="CJ309" s="27">
        <f t="shared" si="161"/>
        <v>3.6055555555555556</v>
      </c>
      <c r="CK309" s="15">
        <f t="shared" si="188"/>
        <v>-2</v>
      </c>
      <c r="CL309" s="15">
        <f t="shared" si="189"/>
        <v>-1.6666666666666665</v>
      </c>
      <c r="CM309" s="15">
        <f t="shared" si="190"/>
        <v>-1.5</v>
      </c>
      <c r="CN309" s="15">
        <f t="shared" si="191"/>
        <v>-1.2000000000000002</v>
      </c>
      <c r="CO309" s="15">
        <f t="shared" si="192"/>
        <v>-1</v>
      </c>
      <c r="CP309" s="15">
        <f t="shared" si="193"/>
        <v>-1</v>
      </c>
      <c r="CQ309" s="15">
        <f t="shared" si="194"/>
        <v>-1.3944444444444444</v>
      </c>
    </row>
    <row r="310" spans="1:95" x14ac:dyDescent="0.2">
      <c r="A310" s="15">
        <v>546</v>
      </c>
      <c r="B310" s="23">
        <v>1</v>
      </c>
      <c r="C310" s="15">
        <v>2</v>
      </c>
      <c r="D310" s="15">
        <f t="shared" si="162"/>
        <v>1</v>
      </c>
      <c r="E310" s="15">
        <f t="shared" si="196"/>
        <v>0</v>
      </c>
      <c r="F310" s="15">
        <f t="shared" si="197"/>
        <v>0</v>
      </c>
      <c r="G310" s="15">
        <f t="shared" si="198"/>
        <v>0</v>
      </c>
      <c r="H310" s="15">
        <f t="shared" si="199"/>
        <v>0</v>
      </c>
      <c r="I310" s="15">
        <v>1</v>
      </c>
      <c r="J310" s="15">
        <v>51</v>
      </c>
      <c r="K310" s="15">
        <v>5</v>
      </c>
      <c r="L310" s="15">
        <f t="shared" si="163"/>
        <v>0</v>
      </c>
      <c r="M310" s="15">
        <f t="shared" si="164"/>
        <v>0</v>
      </c>
      <c r="N310" s="15">
        <f t="shared" si="165"/>
        <v>0</v>
      </c>
      <c r="O310" s="15">
        <f t="shared" si="166"/>
        <v>0</v>
      </c>
      <c r="P310" s="15">
        <f t="shared" si="167"/>
        <v>0</v>
      </c>
      <c r="Q310" s="15">
        <v>2</v>
      </c>
      <c r="R310" s="15">
        <v>4</v>
      </c>
      <c r="S310" s="15">
        <v>20</v>
      </c>
      <c r="T310" s="15">
        <v>0</v>
      </c>
      <c r="U310" s="15">
        <v>0</v>
      </c>
      <c r="V310" s="15">
        <v>1</v>
      </c>
      <c r="W310" s="15">
        <v>800000</v>
      </c>
      <c r="X310" s="15">
        <v>1</v>
      </c>
      <c r="Y310" s="15">
        <v>1</v>
      </c>
      <c r="Z310" s="15">
        <f t="shared" si="195"/>
        <v>0</v>
      </c>
      <c r="AA310" s="15">
        <f t="shared" si="168"/>
        <v>0</v>
      </c>
      <c r="AB310" s="15">
        <f t="shared" si="169"/>
        <v>1</v>
      </c>
      <c r="AC310" s="15">
        <v>8</v>
      </c>
      <c r="AD310" s="15">
        <v>5</v>
      </c>
      <c r="AE310" s="15">
        <v>180</v>
      </c>
      <c r="AF310" s="15">
        <v>180000</v>
      </c>
      <c r="AG310" s="27">
        <v>36000</v>
      </c>
      <c r="AH310" s="27">
        <f t="shared" si="170"/>
        <v>0</v>
      </c>
      <c r="AI310" s="27">
        <f t="shared" si="171"/>
        <v>1</v>
      </c>
      <c r="AJ310" s="27">
        <f t="shared" si="172"/>
        <v>0</v>
      </c>
      <c r="AQ310" s="15">
        <f t="shared" si="173"/>
        <v>0</v>
      </c>
      <c r="AR310" s="15">
        <f t="shared" si="174"/>
        <v>0</v>
      </c>
      <c r="AZ310" s="15">
        <f t="shared" si="175"/>
        <v>0</v>
      </c>
      <c r="BA310" s="15">
        <f t="shared" si="176"/>
        <v>0</v>
      </c>
      <c r="BB310" s="15">
        <f>$AJ310</f>
        <v>0</v>
      </c>
      <c r="BC310" s="15">
        <v>1</v>
      </c>
      <c r="BD310" s="15">
        <v>1</v>
      </c>
      <c r="BE310" s="15">
        <v>1</v>
      </c>
      <c r="BF310" s="15">
        <v>1</v>
      </c>
      <c r="BG310" s="15">
        <v>1</v>
      </c>
      <c r="BH310" s="15">
        <v>1</v>
      </c>
      <c r="BI310" s="15">
        <v>1</v>
      </c>
      <c r="BJ310" s="15">
        <v>1</v>
      </c>
      <c r="BK310" s="15">
        <f t="shared" si="177"/>
        <v>0</v>
      </c>
      <c r="BL310" s="15">
        <f t="shared" si="178"/>
        <v>0</v>
      </c>
      <c r="BM310" s="15">
        <f t="shared" si="179"/>
        <v>0</v>
      </c>
      <c r="BN310" s="15">
        <v>2</v>
      </c>
      <c r="BO310" s="15">
        <f t="shared" si="180"/>
        <v>1</v>
      </c>
      <c r="BP310" s="15">
        <f t="shared" si="181"/>
        <v>0</v>
      </c>
      <c r="BQ310" s="15">
        <f t="shared" si="182"/>
        <v>0</v>
      </c>
      <c r="BR310" s="15">
        <f t="shared" si="183"/>
        <v>0</v>
      </c>
      <c r="BS310" s="15">
        <v>10</v>
      </c>
      <c r="BT310" s="15">
        <v>3</v>
      </c>
      <c r="BU310" s="15">
        <f t="shared" si="184"/>
        <v>0</v>
      </c>
      <c r="BV310" s="15">
        <f t="shared" si="185"/>
        <v>1</v>
      </c>
      <c r="BW310" s="15">
        <f t="shared" si="186"/>
        <v>0</v>
      </c>
      <c r="BX310" s="15">
        <f t="shared" si="187"/>
        <v>0</v>
      </c>
      <c r="BY310" s="15">
        <v>1</v>
      </c>
      <c r="BZ310" s="15">
        <v>1</v>
      </c>
      <c r="CA310" s="15">
        <v>1</v>
      </c>
      <c r="CB310" s="15">
        <v>1</v>
      </c>
      <c r="CC310" s="15">
        <v>1</v>
      </c>
      <c r="CD310" s="27">
        <v>5</v>
      </c>
      <c r="CE310" s="27">
        <v>5</v>
      </c>
      <c r="CF310" s="27">
        <v>5</v>
      </c>
      <c r="CG310" s="27">
        <v>5</v>
      </c>
      <c r="CH310" s="27">
        <v>5</v>
      </c>
      <c r="CI310" s="27">
        <v>5</v>
      </c>
      <c r="CJ310" s="27">
        <f t="shared" si="161"/>
        <v>5</v>
      </c>
      <c r="CK310" s="15">
        <f t="shared" si="188"/>
        <v>0.40000000000000036</v>
      </c>
      <c r="CL310" s="15">
        <f t="shared" si="189"/>
        <v>0.33333333333333304</v>
      </c>
      <c r="CM310" s="15">
        <f t="shared" si="190"/>
        <v>0</v>
      </c>
      <c r="CN310" s="15">
        <f t="shared" si="191"/>
        <v>0.20000000000000018</v>
      </c>
      <c r="CO310" s="15">
        <f t="shared" si="192"/>
        <v>0.66666666666666696</v>
      </c>
      <c r="CP310" s="15">
        <f t="shared" si="193"/>
        <v>0.25</v>
      </c>
      <c r="CQ310" s="15">
        <f t="shared" si="194"/>
        <v>0.30833333333333357</v>
      </c>
    </row>
    <row r="311" spans="1:95" x14ac:dyDescent="0.2">
      <c r="A311" s="15">
        <v>546</v>
      </c>
      <c r="B311" s="23">
        <v>1</v>
      </c>
      <c r="C311" s="15">
        <v>2</v>
      </c>
      <c r="D311" s="15">
        <f t="shared" si="162"/>
        <v>1</v>
      </c>
      <c r="E311" s="15">
        <f t="shared" si="196"/>
        <v>0</v>
      </c>
      <c r="F311" s="15">
        <f t="shared" si="197"/>
        <v>0</v>
      </c>
      <c r="G311" s="15">
        <f t="shared" si="198"/>
        <v>0</v>
      </c>
      <c r="H311" s="15">
        <f t="shared" si="199"/>
        <v>0</v>
      </c>
      <c r="I311" s="15">
        <v>1</v>
      </c>
      <c r="J311" s="15">
        <v>51</v>
      </c>
      <c r="K311" s="15">
        <v>5</v>
      </c>
      <c r="L311" s="15">
        <f t="shared" si="163"/>
        <v>0</v>
      </c>
      <c r="M311" s="15">
        <f t="shared" si="164"/>
        <v>0</v>
      </c>
      <c r="N311" s="15">
        <f t="shared" si="165"/>
        <v>0</v>
      </c>
      <c r="O311" s="15">
        <f t="shared" si="166"/>
        <v>0</v>
      </c>
      <c r="P311" s="15">
        <f t="shared" si="167"/>
        <v>0</v>
      </c>
      <c r="Q311" s="15">
        <v>2</v>
      </c>
      <c r="R311" s="15">
        <v>4</v>
      </c>
      <c r="S311" s="15">
        <v>20</v>
      </c>
      <c r="T311" s="15">
        <v>0</v>
      </c>
      <c r="U311" s="15">
        <v>0</v>
      </c>
      <c r="V311" s="15">
        <v>1</v>
      </c>
      <c r="W311" s="15">
        <v>800000</v>
      </c>
      <c r="X311" s="15">
        <v>1</v>
      </c>
      <c r="Y311" s="15">
        <v>0</v>
      </c>
      <c r="Z311" s="15">
        <f t="shared" si="195"/>
        <v>0</v>
      </c>
      <c r="AA311" s="15">
        <f t="shared" si="168"/>
        <v>0</v>
      </c>
      <c r="AB311" s="15">
        <f t="shared" si="169"/>
        <v>1</v>
      </c>
      <c r="AC311" s="159">
        <v>8</v>
      </c>
      <c r="AD311" s="159">
        <v>5</v>
      </c>
      <c r="AE311" s="159">
        <v>180</v>
      </c>
      <c r="AF311" s="15">
        <v>180000</v>
      </c>
      <c r="AG311" s="27">
        <v>36000</v>
      </c>
      <c r="AH311" s="27">
        <f t="shared" si="170"/>
        <v>299</v>
      </c>
      <c r="AI311" s="27">
        <f t="shared" si="171"/>
        <v>1</v>
      </c>
      <c r="AJ311" s="27">
        <f t="shared" si="172"/>
        <v>299</v>
      </c>
      <c r="AQ311" s="15">
        <f t="shared" si="173"/>
        <v>0</v>
      </c>
      <c r="AR311" s="15">
        <f t="shared" si="174"/>
        <v>0</v>
      </c>
      <c r="AZ311" s="15">
        <f t="shared" si="175"/>
        <v>0</v>
      </c>
      <c r="BA311" s="15">
        <f t="shared" si="176"/>
        <v>0</v>
      </c>
      <c r="BC311" s="15">
        <v>1</v>
      </c>
      <c r="BD311" s="15">
        <v>1</v>
      </c>
      <c r="BE311" s="15">
        <v>1</v>
      </c>
      <c r="BF311" s="15">
        <v>1</v>
      </c>
      <c r="BG311" s="15">
        <v>1</v>
      </c>
      <c r="BH311" s="15">
        <v>1</v>
      </c>
      <c r="BI311" s="15">
        <v>1</v>
      </c>
      <c r="BJ311" s="15">
        <v>1</v>
      </c>
      <c r="BK311" s="15">
        <f t="shared" si="177"/>
        <v>0</v>
      </c>
      <c r="BL311" s="15">
        <f t="shared" si="178"/>
        <v>0</v>
      </c>
      <c r="BM311" s="15">
        <f t="shared" si="179"/>
        <v>0</v>
      </c>
      <c r="BN311" s="15">
        <v>2</v>
      </c>
      <c r="BO311" s="15">
        <f t="shared" si="180"/>
        <v>1</v>
      </c>
      <c r="BP311" s="15">
        <f t="shared" si="181"/>
        <v>0</v>
      </c>
      <c r="BQ311" s="15">
        <f t="shared" si="182"/>
        <v>0</v>
      </c>
      <c r="BR311" s="15">
        <f t="shared" si="183"/>
        <v>0</v>
      </c>
      <c r="BS311" s="15">
        <v>10</v>
      </c>
      <c r="BT311" s="15">
        <v>3</v>
      </c>
      <c r="BU311" s="15">
        <f t="shared" si="184"/>
        <v>0</v>
      </c>
      <c r="BV311" s="15">
        <f t="shared" si="185"/>
        <v>1</v>
      </c>
      <c r="BW311" s="15">
        <f t="shared" si="186"/>
        <v>0</v>
      </c>
      <c r="BX311" s="15">
        <f t="shared" si="187"/>
        <v>0</v>
      </c>
      <c r="BY311" s="15">
        <v>1</v>
      </c>
      <c r="BZ311" s="15">
        <v>1</v>
      </c>
      <c r="CA311" s="15">
        <v>1</v>
      </c>
      <c r="CB311" s="15">
        <v>1</v>
      </c>
      <c r="CC311" s="15">
        <v>1</v>
      </c>
      <c r="CD311" s="27">
        <v>4.5999999999999996</v>
      </c>
      <c r="CE311" s="27">
        <v>4.666666666666667</v>
      </c>
      <c r="CF311" s="27">
        <v>5</v>
      </c>
      <c r="CG311" s="27">
        <v>4.8</v>
      </c>
      <c r="CH311" s="27">
        <v>4.333333333333333</v>
      </c>
      <c r="CI311" s="27">
        <v>4.75</v>
      </c>
      <c r="CJ311" s="27">
        <f t="shared" si="161"/>
        <v>4.6916666666666664</v>
      </c>
      <c r="CK311" s="15">
        <f t="shared" si="188"/>
        <v>1.3999999999999995</v>
      </c>
      <c r="CL311" s="15">
        <f t="shared" si="189"/>
        <v>1.3333333333333335</v>
      </c>
      <c r="CM311" s="15">
        <f t="shared" si="190"/>
        <v>0.75</v>
      </c>
      <c r="CN311" s="15">
        <f t="shared" si="191"/>
        <v>0.79999999999999982</v>
      </c>
      <c r="CO311" s="15">
        <f t="shared" si="192"/>
        <v>0.33333333333333304</v>
      </c>
      <c r="CP311" s="15">
        <f t="shared" si="193"/>
        <v>1.25</v>
      </c>
      <c r="CQ311" s="15">
        <f t="shared" si="194"/>
        <v>0.97777777777777786</v>
      </c>
    </row>
    <row r="312" spans="1:95" x14ac:dyDescent="0.2">
      <c r="A312" s="15">
        <v>547</v>
      </c>
      <c r="B312" s="23">
        <v>1</v>
      </c>
      <c r="C312" s="15">
        <v>2</v>
      </c>
      <c r="D312" s="15">
        <f t="shared" si="162"/>
        <v>1</v>
      </c>
      <c r="E312" s="15">
        <f t="shared" si="196"/>
        <v>0</v>
      </c>
      <c r="F312" s="15">
        <f t="shared" si="197"/>
        <v>0</v>
      </c>
      <c r="G312" s="15">
        <f t="shared" si="198"/>
        <v>0</v>
      </c>
      <c r="H312" s="15">
        <f t="shared" si="199"/>
        <v>0</v>
      </c>
      <c r="I312" s="15">
        <v>1</v>
      </c>
      <c r="J312" s="15">
        <v>65</v>
      </c>
      <c r="K312" s="15">
        <v>5</v>
      </c>
      <c r="L312" s="15">
        <f t="shared" si="163"/>
        <v>0</v>
      </c>
      <c r="M312" s="15">
        <f t="shared" si="164"/>
        <v>0</v>
      </c>
      <c r="N312" s="15">
        <f t="shared" si="165"/>
        <v>0</v>
      </c>
      <c r="O312" s="15">
        <f t="shared" si="166"/>
        <v>0</v>
      </c>
      <c r="P312" s="15">
        <f t="shared" si="167"/>
        <v>0</v>
      </c>
      <c r="Q312" s="15">
        <v>2</v>
      </c>
      <c r="R312" s="15">
        <v>4</v>
      </c>
      <c r="S312" s="15">
        <v>40</v>
      </c>
      <c r="T312" s="15">
        <v>0</v>
      </c>
      <c r="U312" s="15">
        <v>1</v>
      </c>
      <c r="V312" s="15">
        <v>1</v>
      </c>
      <c r="W312" s="15">
        <v>1080000</v>
      </c>
      <c r="X312" s="15">
        <v>1</v>
      </c>
      <c r="Y312" s="15">
        <v>1</v>
      </c>
      <c r="Z312" s="15">
        <f t="shared" si="195"/>
        <v>0</v>
      </c>
      <c r="AA312" s="15">
        <f t="shared" si="168"/>
        <v>1</v>
      </c>
      <c r="AB312" s="15">
        <f t="shared" si="169"/>
        <v>0</v>
      </c>
      <c r="AC312" s="15">
        <v>2</v>
      </c>
      <c r="AD312" s="15">
        <v>10</v>
      </c>
      <c r="AE312" s="15">
        <v>25</v>
      </c>
      <c r="AF312" s="15">
        <v>1200</v>
      </c>
      <c r="AG312" s="27">
        <v>120</v>
      </c>
      <c r="AH312" s="27">
        <f t="shared" si="170"/>
        <v>-0.53846153846153844</v>
      </c>
      <c r="AI312" s="27">
        <f t="shared" si="171"/>
        <v>0.38461538461538464</v>
      </c>
      <c r="AJ312" s="27">
        <f t="shared" si="172"/>
        <v>-0.20710059171597633</v>
      </c>
      <c r="AK312" s="15">
        <v>7</v>
      </c>
      <c r="AL312" s="15">
        <v>6</v>
      </c>
      <c r="AM312" s="15">
        <v>25</v>
      </c>
      <c r="AN312" s="15">
        <v>2500</v>
      </c>
      <c r="AO312" s="15">
        <v>416.66666666666669</v>
      </c>
      <c r="AP312" s="15">
        <f>($AO312-$AO313)/$AO313</f>
        <v>0</v>
      </c>
      <c r="AQ312" s="15">
        <f t="shared" si="173"/>
        <v>0.23076923076923078</v>
      </c>
      <c r="AR312" s="15">
        <f t="shared" si="174"/>
        <v>0</v>
      </c>
      <c r="AS312" s="15">
        <v>7</v>
      </c>
      <c r="AT312" s="15">
        <v>1</v>
      </c>
      <c r="AU312" s="15">
        <v>10</v>
      </c>
      <c r="AV312" s="15">
        <v>1000</v>
      </c>
      <c r="AW312" s="15">
        <v>10</v>
      </c>
      <c r="AX312" s="15">
        <v>100</v>
      </c>
      <c r="AY312" s="15">
        <f>($AX312-$AX313)/$AX313</f>
        <v>0</v>
      </c>
      <c r="AZ312" s="15">
        <f t="shared" si="175"/>
        <v>0.38461538461538464</v>
      </c>
      <c r="BA312" s="15">
        <f t="shared" si="176"/>
        <v>0</v>
      </c>
      <c r="BB312" s="15">
        <f>$AJ312</f>
        <v>-0.20710059171597633</v>
      </c>
      <c r="BC312" s="15">
        <v>3.25</v>
      </c>
      <c r="BD312" s="15">
        <v>2.6666666666666665</v>
      </c>
      <c r="BE312" s="15">
        <v>2.3333333333333335</v>
      </c>
      <c r="BF312" s="15">
        <v>2</v>
      </c>
      <c r="BG312" s="15">
        <v>3</v>
      </c>
      <c r="BH312" s="15"/>
      <c r="BI312" s="15">
        <v>4</v>
      </c>
      <c r="BJ312" s="15">
        <v>5</v>
      </c>
      <c r="BK312" s="15">
        <f t="shared" si="177"/>
        <v>0</v>
      </c>
      <c r="BL312" s="15">
        <f t="shared" si="178"/>
        <v>0</v>
      </c>
      <c r="BM312" s="15">
        <f t="shared" si="179"/>
        <v>0</v>
      </c>
      <c r="BN312" s="15" t="s">
        <v>1007</v>
      </c>
      <c r="BO312" s="15">
        <f t="shared" si="180"/>
        <v>0</v>
      </c>
      <c r="BP312" s="15">
        <f t="shared" si="181"/>
        <v>0</v>
      </c>
      <c r="BQ312" s="15">
        <f t="shared" si="182"/>
        <v>0</v>
      </c>
      <c r="BR312" s="15">
        <f t="shared" si="183"/>
        <v>0</v>
      </c>
      <c r="BU312" s="15">
        <f t="shared" si="184"/>
        <v>0</v>
      </c>
      <c r="BV312" s="15">
        <f t="shared" si="185"/>
        <v>0</v>
      </c>
      <c r="BW312" s="15">
        <f t="shared" si="186"/>
        <v>0</v>
      </c>
      <c r="BX312" s="15">
        <f t="shared" si="187"/>
        <v>0</v>
      </c>
      <c r="BY312" s="15" t="s">
        <v>1007</v>
      </c>
      <c r="BZ312" s="15" t="s">
        <v>1007</v>
      </c>
      <c r="CA312" s="15" t="s">
        <v>1007</v>
      </c>
      <c r="CB312" s="15" t="s">
        <v>1007</v>
      </c>
      <c r="CC312" s="15" t="s">
        <v>1007</v>
      </c>
      <c r="CD312" s="27">
        <v>3.2</v>
      </c>
      <c r="CE312" s="27">
        <v>3.3333333333333335</v>
      </c>
      <c r="CF312" s="27">
        <v>4.25</v>
      </c>
      <c r="CG312" s="27">
        <v>4</v>
      </c>
      <c r="CH312" s="27">
        <v>4</v>
      </c>
      <c r="CI312" s="27">
        <v>3.5</v>
      </c>
      <c r="CJ312" s="27">
        <f t="shared" si="161"/>
        <v>3.7138888888888886</v>
      </c>
      <c r="CK312" s="15">
        <f t="shared" si="188"/>
        <v>0</v>
      </c>
      <c r="CL312" s="15">
        <f t="shared" si="189"/>
        <v>-0.16666666666666652</v>
      </c>
      <c r="CM312" s="15">
        <f t="shared" si="190"/>
        <v>0.25</v>
      </c>
      <c r="CN312" s="15">
        <f t="shared" si="191"/>
        <v>0</v>
      </c>
      <c r="CO312" s="15">
        <f t="shared" si="192"/>
        <v>0</v>
      </c>
      <c r="CP312" s="15">
        <f t="shared" si="193"/>
        <v>1</v>
      </c>
      <c r="CQ312" s="15">
        <f t="shared" si="194"/>
        <v>0.18055555555555536</v>
      </c>
    </row>
    <row r="313" spans="1:95" x14ac:dyDescent="0.2">
      <c r="A313" s="15">
        <v>547</v>
      </c>
      <c r="B313" s="23">
        <v>1</v>
      </c>
      <c r="C313" s="15">
        <v>2</v>
      </c>
      <c r="D313" s="15">
        <f t="shared" si="162"/>
        <v>1</v>
      </c>
      <c r="E313" s="15">
        <f t="shared" si="196"/>
        <v>0</v>
      </c>
      <c r="F313" s="15">
        <f t="shared" si="197"/>
        <v>0</v>
      </c>
      <c r="G313" s="15">
        <f t="shared" si="198"/>
        <v>0</v>
      </c>
      <c r="H313" s="15">
        <f t="shared" si="199"/>
        <v>0</v>
      </c>
      <c r="I313" s="15">
        <v>1</v>
      </c>
      <c r="J313" s="15">
        <v>65</v>
      </c>
      <c r="K313" s="15">
        <v>5</v>
      </c>
      <c r="L313" s="15">
        <f t="shared" si="163"/>
        <v>0</v>
      </c>
      <c r="M313" s="15">
        <f t="shared" si="164"/>
        <v>0</v>
      </c>
      <c r="N313" s="15">
        <f t="shared" si="165"/>
        <v>0</v>
      </c>
      <c r="O313" s="15">
        <f t="shared" si="166"/>
        <v>0</v>
      </c>
      <c r="P313" s="15">
        <f t="shared" si="167"/>
        <v>0</v>
      </c>
      <c r="Q313" s="15">
        <v>2</v>
      </c>
      <c r="R313" s="15">
        <v>4</v>
      </c>
      <c r="S313" s="15">
        <v>40</v>
      </c>
      <c r="T313" s="15">
        <v>0</v>
      </c>
      <c r="U313" s="15">
        <v>1</v>
      </c>
      <c r="V313" s="15">
        <v>1</v>
      </c>
      <c r="W313" s="15">
        <v>1080000</v>
      </c>
      <c r="X313" s="15">
        <v>1</v>
      </c>
      <c r="Y313" s="15">
        <v>0</v>
      </c>
      <c r="Z313" s="15">
        <f t="shared" si="195"/>
        <v>0</v>
      </c>
      <c r="AA313" s="15">
        <f t="shared" si="168"/>
        <v>1</v>
      </c>
      <c r="AB313" s="15">
        <f t="shared" si="169"/>
        <v>0</v>
      </c>
      <c r="AC313" s="159">
        <v>2</v>
      </c>
      <c r="AD313" s="159">
        <v>10</v>
      </c>
      <c r="AE313" s="159">
        <v>25</v>
      </c>
      <c r="AF313" s="15">
        <v>2600</v>
      </c>
      <c r="AG313" s="27">
        <v>260</v>
      </c>
      <c r="AH313" s="27">
        <f t="shared" si="170"/>
        <v>-0.6100000000000001</v>
      </c>
      <c r="AI313" s="27">
        <f t="shared" si="171"/>
        <v>0.38461538461538464</v>
      </c>
      <c r="AJ313" s="27">
        <f t="shared" si="172"/>
        <v>-0.23461538461538467</v>
      </c>
      <c r="AK313" s="15">
        <v>7</v>
      </c>
      <c r="AL313" s="15">
        <v>6</v>
      </c>
      <c r="AM313" s="15">
        <v>25</v>
      </c>
      <c r="AN313" s="15">
        <v>2500</v>
      </c>
      <c r="AO313" s="15">
        <v>416.66666666666669</v>
      </c>
      <c r="AQ313" s="15">
        <f t="shared" si="173"/>
        <v>0.23076923076923078</v>
      </c>
      <c r="AR313" s="15">
        <f t="shared" si="174"/>
        <v>0</v>
      </c>
      <c r="AS313" s="15">
        <v>7</v>
      </c>
      <c r="AT313" s="15">
        <v>1</v>
      </c>
      <c r="AU313" s="15">
        <v>10</v>
      </c>
      <c r="AV313" s="15">
        <v>1000</v>
      </c>
      <c r="AW313" s="15">
        <v>10</v>
      </c>
      <c r="AX313" s="15">
        <v>100</v>
      </c>
      <c r="AZ313" s="15">
        <f t="shared" si="175"/>
        <v>0.38461538461538464</v>
      </c>
      <c r="BA313" s="15">
        <f t="shared" si="176"/>
        <v>0</v>
      </c>
      <c r="BC313" s="15">
        <v>3.25</v>
      </c>
      <c r="BD313" s="15">
        <v>2.6666666666666665</v>
      </c>
      <c r="BE313" s="15">
        <v>2.3333333333333335</v>
      </c>
      <c r="BF313" s="15">
        <v>2</v>
      </c>
      <c r="BG313" s="15">
        <v>3</v>
      </c>
      <c r="BH313" s="15">
        <v>2.65</v>
      </c>
      <c r="BI313" s="15">
        <v>4</v>
      </c>
      <c r="BJ313" s="15">
        <v>5</v>
      </c>
      <c r="BK313" s="15">
        <f t="shared" si="177"/>
        <v>0</v>
      </c>
      <c r="BL313" s="15">
        <f t="shared" si="178"/>
        <v>0</v>
      </c>
      <c r="BM313" s="15">
        <f t="shared" si="179"/>
        <v>0</v>
      </c>
      <c r="BN313" s="15" t="s">
        <v>1007</v>
      </c>
      <c r="BO313" s="15">
        <f t="shared" si="180"/>
        <v>0</v>
      </c>
      <c r="BP313" s="15">
        <f t="shared" si="181"/>
        <v>0</v>
      </c>
      <c r="BQ313" s="15">
        <f t="shared" si="182"/>
        <v>0</v>
      </c>
      <c r="BR313" s="15">
        <f t="shared" si="183"/>
        <v>0</v>
      </c>
      <c r="BU313" s="15">
        <f t="shared" si="184"/>
        <v>0</v>
      </c>
      <c r="BV313" s="15">
        <f t="shared" si="185"/>
        <v>0</v>
      </c>
      <c r="BW313" s="15">
        <f t="shared" si="186"/>
        <v>0</v>
      </c>
      <c r="BX313" s="15">
        <f t="shared" si="187"/>
        <v>0</v>
      </c>
      <c r="BY313" s="15" t="s">
        <v>1007</v>
      </c>
      <c r="BZ313" s="15" t="s">
        <v>1007</v>
      </c>
      <c r="CA313" s="15" t="s">
        <v>1007</v>
      </c>
      <c r="CB313" s="15" t="s">
        <v>1007</v>
      </c>
      <c r="CC313" s="15" t="s">
        <v>1007</v>
      </c>
      <c r="CD313" s="27">
        <v>3.2</v>
      </c>
      <c r="CE313" s="27">
        <v>3.5</v>
      </c>
      <c r="CF313" s="27">
        <v>4</v>
      </c>
      <c r="CG313" s="27">
        <v>4</v>
      </c>
      <c r="CH313" s="27">
        <v>4</v>
      </c>
      <c r="CI313" s="27">
        <v>2.5</v>
      </c>
      <c r="CJ313" s="27">
        <f t="shared" si="161"/>
        <v>3.5333333333333332</v>
      </c>
      <c r="CK313" s="15">
        <f t="shared" si="188"/>
        <v>-0.79999999999999982</v>
      </c>
      <c r="CL313" s="15">
        <f t="shared" si="189"/>
        <v>-0.5</v>
      </c>
      <c r="CM313" s="15">
        <f t="shared" si="190"/>
        <v>-0.75</v>
      </c>
      <c r="CN313" s="15">
        <f t="shared" si="191"/>
        <v>0</v>
      </c>
      <c r="CO313" s="15">
        <f t="shared" si="192"/>
        <v>-1</v>
      </c>
      <c r="CP313" s="15">
        <f t="shared" si="193"/>
        <v>-2.5</v>
      </c>
      <c r="CQ313" s="15">
        <f t="shared" si="194"/>
        <v>-0.92499999999999982</v>
      </c>
    </row>
    <row r="314" spans="1:95" x14ac:dyDescent="0.2">
      <c r="A314" s="15">
        <v>548</v>
      </c>
      <c r="B314" s="23">
        <v>1</v>
      </c>
      <c r="C314" s="15">
        <v>2</v>
      </c>
      <c r="D314" s="15">
        <f t="shared" si="162"/>
        <v>1</v>
      </c>
      <c r="E314" s="15">
        <f t="shared" si="196"/>
        <v>0</v>
      </c>
      <c r="F314" s="15">
        <f t="shared" si="197"/>
        <v>0</v>
      </c>
      <c r="G314" s="15">
        <f t="shared" si="198"/>
        <v>0</v>
      </c>
      <c r="H314" s="15">
        <f t="shared" si="199"/>
        <v>0</v>
      </c>
      <c r="I314" s="15">
        <v>0</v>
      </c>
      <c r="J314" s="15">
        <v>43</v>
      </c>
      <c r="K314" s="15">
        <v>5</v>
      </c>
      <c r="L314" s="15">
        <f t="shared" si="163"/>
        <v>0</v>
      </c>
      <c r="M314" s="15">
        <f t="shared" si="164"/>
        <v>0</v>
      </c>
      <c r="N314" s="15">
        <f t="shared" si="165"/>
        <v>0</v>
      </c>
      <c r="O314" s="15">
        <f t="shared" si="166"/>
        <v>0</v>
      </c>
      <c r="P314" s="15">
        <f t="shared" si="167"/>
        <v>0</v>
      </c>
      <c r="Q314" s="15">
        <v>2</v>
      </c>
      <c r="R314" s="15">
        <v>5</v>
      </c>
      <c r="S314" s="15">
        <v>7</v>
      </c>
      <c r="T314" s="15">
        <v>0</v>
      </c>
      <c r="U314" s="15">
        <v>1</v>
      </c>
      <c r="V314" s="15">
        <v>1</v>
      </c>
      <c r="W314" s="15">
        <v>480000</v>
      </c>
      <c r="X314" s="15">
        <v>1</v>
      </c>
      <c r="Y314" s="15">
        <v>1</v>
      </c>
      <c r="Z314" s="15">
        <f t="shared" si="195"/>
        <v>0</v>
      </c>
      <c r="AA314" s="15">
        <f t="shared" si="168"/>
        <v>0</v>
      </c>
      <c r="AB314" s="15">
        <f t="shared" si="169"/>
        <v>1</v>
      </c>
      <c r="AC314" s="15">
        <v>8</v>
      </c>
      <c r="AD314" s="15">
        <v>0.18</v>
      </c>
      <c r="AE314" s="15">
        <v>90</v>
      </c>
      <c r="AF314" s="15">
        <v>120</v>
      </c>
      <c r="AG314" s="27">
        <v>666.66666666666674</v>
      </c>
      <c r="AH314" s="27">
        <f t="shared" si="170"/>
        <v>0</v>
      </c>
      <c r="AI314" s="27">
        <f t="shared" si="171"/>
        <v>1</v>
      </c>
      <c r="AJ314" s="27">
        <f t="shared" si="172"/>
        <v>0</v>
      </c>
      <c r="AQ314" s="15">
        <f t="shared" si="173"/>
        <v>0</v>
      </c>
      <c r="AR314" s="15">
        <f t="shared" si="174"/>
        <v>0</v>
      </c>
      <c r="AZ314" s="15">
        <f t="shared" si="175"/>
        <v>0</v>
      </c>
      <c r="BA314" s="15">
        <f t="shared" si="176"/>
        <v>0</v>
      </c>
      <c r="BB314" s="15">
        <f>$AJ314</f>
        <v>0</v>
      </c>
      <c r="BC314" s="15">
        <v>1.5</v>
      </c>
      <c r="BD314" s="15">
        <v>2</v>
      </c>
      <c r="BE314" s="15">
        <v>1.6666666666666667</v>
      </c>
      <c r="BF314" s="15">
        <v>1</v>
      </c>
      <c r="BG314" s="15">
        <v>1.5</v>
      </c>
      <c r="BH314" s="15">
        <v>1.5333333333333334</v>
      </c>
      <c r="BI314" s="15">
        <v>4</v>
      </c>
      <c r="BJ314" s="15">
        <v>1</v>
      </c>
      <c r="BK314" s="15">
        <f t="shared" si="177"/>
        <v>0</v>
      </c>
      <c r="BL314" s="15">
        <f t="shared" si="178"/>
        <v>0</v>
      </c>
      <c r="BM314" s="15">
        <f t="shared" si="179"/>
        <v>0</v>
      </c>
      <c r="BN314" s="15">
        <v>1</v>
      </c>
      <c r="BO314" s="15">
        <f t="shared" si="180"/>
        <v>0</v>
      </c>
      <c r="BP314" s="15">
        <f t="shared" si="181"/>
        <v>0</v>
      </c>
      <c r="BQ314" s="15">
        <f t="shared" si="182"/>
        <v>0</v>
      </c>
      <c r="BR314" s="15">
        <f t="shared" si="183"/>
        <v>0</v>
      </c>
      <c r="BS314" s="15">
        <v>10</v>
      </c>
      <c r="BT314" s="15">
        <v>2</v>
      </c>
      <c r="BU314" s="15">
        <f t="shared" si="184"/>
        <v>1</v>
      </c>
      <c r="BV314" s="15">
        <f t="shared" si="185"/>
        <v>0</v>
      </c>
      <c r="BW314" s="15">
        <f t="shared" si="186"/>
        <v>0</v>
      </c>
      <c r="BX314" s="15">
        <f t="shared" si="187"/>
        <v>0</v>
      </c>
      <c r="BY314" s="15">
        <v>1</v>
      </c>
      <c r="BZ314" s="15">
        <v>1</v>
      </c>
      <c r="CA314" s="15">
        <v>1</v>
      </c>
      <c r="CB314" s="15">
        <v>1</v>
      </c>
      <c r="CC314" s="15">
        <v>1</v>
      </c>
      <c r="CD314" s="27">
        <v>4</v>
      </c>
      <c r="CE314" s="27">
        <v>4</v>
      </c>
      <c r="CF314" s="27">
        <v>4.75</v>
      </c>
      <c r="CG314" s="27">
        <v>4</v>
      </c>
      <c r="CH314" s="27">
        <v>5</v>
      </c>
      <c r="CI314" s="27">
        <v>5</v>
      </c>
      <c r="CJ314" s="27">
        <f t="shared" si="161"/>
        <v>4.458333333333333</v>
      </c>
      <c r="CK314" s="15">
        <f t="shared" si="188"/>
        <v>0.39999999999999991</v>
      </c>
      <c r="CL314" s="15">
        <f t="shared" si="189"/>
        <v>1</v>
      </c>
      <c r="CM314" s="15">
        <f t="shared" si="190"/>
        <v>1.75</v>
      </c>
      <c r="CN314" s="15">
        <f t="shared" si="191"/>
        <v>1</v>
      </c>
      <c r="CO314" s="15">
        <f t="shared" si="192"/>
        <v>2</v>
      </c>
      <c r="CP314" s="15">
        <f t="shared" si="193"/>
        <v>2</v>
      </c>
      <c r="CQ314" s="15">
        <f t="shared" si="194"/>
        <v>1.3583333333333329</v>
      </c>
    </row>
    <row r="315" spans="1:95" x14ac:dyDescent="0.2">
      <c r="A315" s="15">
        <v>548</v>
      </c>
      <c r="B315" s="23">
        <v>1</v>
      </c>
      <c r="C315" s="15">
        <v>2</v>
      </c>
      <c r="D315" s="15">
        <f t="shared" si="162"/>
        <v>1</v>
      </c>
      <c r="E315" s="15">
        <f t="shared" si="196"/>
        <v>0</v>
      </c>
      <c r="F315" s="15">
        <f t="shared" si="197"/>
        <v>0</v>
      </c>
      <c r="G315" s="15">
        <f t="shared" si="198"/>
        <v>0</v>
      </c>
      <c r="H315" s="15">
        <f t="shared" si="199"/>
        <v>0</v>
      </c>
      <c r="I315" s="15">
        <v>0</v>
      </c>
      <c r="J315" s="15">
        <v>43</v>
      </c>
      <c r="K315" s="15">
        <v>5</v>
      </c>
      <c r="L315" s="15">
        <f t="shared" si="163"/>
        <v>0</v>
      </c>
      <c r="M315" s="15">
        <f t="shared" si="164"/>
        <v>0</v>
      </c>
      <c r="N315" s="15">
        <f t="shared" si="165"/>
        <v>0</v>
      </c>
      <c r="O315" s="15">
        <f t="shared" si="166"/>
        <v>0</v>
      </c>
      <c r="P315" s="15">
        <f t="shared" si="167"/>
        <v>0</v>
      </c>
      <c r="Q315" s="15">
        <v>2</v>
      </c>
      <c r="R315" s="15">
        <v>5</v>
      </c>
      <c r="S315" s="15">
        <v>7</v>
      </c>
      <c r="T315" s="15">
        <v>0</v>
      </c>
      <c r="U315" s="15">
        <v>1</v>
      </c>
      <c r="V315" s="15">
        <v>1</v>
      </c>
      <c r="W315" s="15">
        <v>480000</v>
      </c>
      <c r="X315" s="15">
        <v>1</v>
      </c>
      <c r="Y315" s="15">
        <v>0</v>
      </c>
      <c r="Z315" s="15">
        <f t="shared" si="195"/>
        <v>0</v>
      </c>
      <c r="AA315" s="15">
        <f t="shared" si="168"/>
        <v>0</v>
      </c>
      <c r="AB315" s="15">
        <f t="shared" si="169"/>
        <v>1</v>
      </c>
      <c r="AC315" s="159">
        <v>8</v>
      </c>
      <c r="AD315" s="159">
        <v>0.18</v>
      </c>
      <c r="AE315" s="159">
        <v>90</v>
      </c>
      <c r="AF315" s="15">
        <v>120</v>
      </c>
      <c r="AG315" s="27">
        <v>666.66666666666674</v>
      </c>
      <c r="AH315" s="27">
        <f t="shared" si="170"/>
        <v>1.0000000000000004</v>
      </c>
      <c r="AI315" s="27">
        <f t="shared" si="171"/>
        <v>1</v>
      </c>
      <c r="AJ315" s="27">
        <f t="shared" si="172"/>
        <v>1.0000000000000004</v>
      </c>
      <c r="AQ315" s="15">
        <f t="shared" si="173"/>
        <v>0</v>
      </c>
      <c r="AR315" s="15">
        <f t="shared" si="174"/>
        <v>0</v>
      </c>
      <c r="AZ315" s="15">
        <f t="shared" si="175"/>
        <v>0</v>
      </c>
      <c r="BA315" s="15">
        <f t="shared" si="176"/>
        <v>0</v>
      </c>
      <c r="BC315" s="15">
        <v>1.5</v>
      </c>
      <c r="BD315" s="15">
        <v>2</v>
      </c>
      <c r="BE315" s="15">
        <v>1.6666666666666667</v>
      </c>
      <c r="BF315" s="15">
        <v>1</v>
      </c>
      <c r="BG315" s="15">
        <v>1.5</v>
      </c>
      <c r="BH315" s="15">
        <v>1.5333333333333334</v>
      </c>
      <c r="BI315" s="15">
        <v>4</v>
      </c>
      <c r="BJ315" s="15">
        <v>1</v>
      </c>
      <c r="BK315" s="15">
        <f t="shared" si="177"/>
        <v>0</v>
      </c>
      <c r="BL315" s="15">
        <f t="shared" si="178"/>
        <v>0</v>
      </c>
      <c r="BM315" s="15">
        <f t="shared" si="179"/>
        <v>0</v>
      </c>
      <c r="BN315" s="15">
        <v>1</v>
      </c>
      <c r="BO315" s="15">
        <f t="shared" si="180"/>
        <v>0</v>
      </c>
      <c r="BP315" s="15">
        <f t="shared" si="181"/>
        <v>0</v>
      </c>
      <c r="BQ315" s="15">
        <f t="shared" si="182"/>
        <v>0</v>
      </c>
      <c r="BR315" s="15">
        <f t="shared" si="183"/>
        <v>0</v>
      </c>
      <c r="BS315" s="15">
        <v>10</v>
      </c>
      <c r="BT315" s="15">
        <v>2</v>
      </c>
      <c r="BU315" s="15">
        <f t="shared" si="184"/>
        <v>1</v>
      </c>
      <c r="BV315" s="15">
        <f t="shared" si="185"/>
        <v>0</v>
      </c>
      <c r="BW315" s="15">
        <f t="shared" si="186"/>
        <v>0</v>
      </c>
      <c r="BX315" s="15">
        <f t="shared" si="187"/>
        <v>0</v>
      </c>
      <c r="BY315" s="15">
        <v>1</v>
      </c>
      <c r="BZ315" s="15">
        <v>1</v>
      </c>
      <c r="CA315" s="15">
        <v>1</v>
      </c>
      <c r="CB315" s="15">
        <v>1</v>
      </c>
      <c r="CC315" s="15">
        <v>1</v>
      </c>
      <c r="CD315" s="27">
        <v>3.6</v>
      </c>
      <c r="CE315" s="27">
        <v>3</v>
      </c>
      <c r="CF315" s="27">
        <v>3</v>
      </c>
      <c r="CG315" s="27">
        <v>3</v>
      </c>
      <c r="CH315" s="27">
        <v>3</v>
      </c>
      <c r="CI315" s="27">
        <v>3</v>
      </c>
      <c r="CJ315" s="27">
        <f t="shared" si="161"/>
        <v>3.1</v>
      </c>
      <c r="CK315" s="15">
        <f t="shared" si="188"/>
        <v>-1.4</v>
      </c>
      <c r="CL315" s="15">
        <f t="shared" si="189"/>
        <v>-2</v>
      </c>
      <c r="CM315" s="15">
        <f t="shared" si="190"/>
        <v>-2</v>
      </c>
      <c r="CN315" s="15">
        <f t="shared" si="191"/>
        <v>-2</v>
      </c>
      <c r="CO315" s="15">
        <f t="shared" si="192"/>
        <v>-2</v>
      </c>
      <c r="CP315" s="15">
        <f t="shared" si="193"/>
        <v>-2</v>
      </c>
      <c r="CQ315" s="15">
        <f t="shared" si="194"/>
        <v>-1.9</v>
      </c>
    </row>
    <row r="316" spans="1:95" x14ac:dyDescent="0.2">
      <c r="A316" s="15">
        <v>549</v>
      </c>
      <c r="B316" s="23">
        <v>1</v>
      </c>
      <c r="C316" s="15">
        <v>2</v>
      </c>
      <c r="D316" s="15">
        <f t="shared" si="162"/>
        <v>1</v>
      </c>
      <c r="E316" s="15">
        <f t="shared" si="196"/>
        <v>0</v>
      </c>
      <c r="F316" s="15">
        <f t="shared" si="197"/>
        <v>0</v>
      </c>
      <c r="G316" s="15">
        <f t="shared" si="198"/>
        <v>0</v>
      </c>
      <c r="H316" s="15">
        <f t="shared" si="199"/>
        <v>0</v>
      </c>
      <c r="I316" s="15">
        <v>1</v>
      </c>
      <c r="J316" s="15">
        <v>61</v>
      </c>
      <c r="K316" s="15">
        <v>1</v>
      </c>
      <c r="L316" s="15">
        <f t="shared" si="163"/>
        <v>0</v>
      </c>
      <c r="M316" s="15">
        <f t="shared" si="164"/>
        <v>1</v>
      </c>
      <c r="N316" s="15">
        <f t="shared" si="165"/>
        <v>0</v>
      </c>
      <c r="O316" s="15">
        <f t="shared" si="166"/>
        <v>0</v>
      </c>
      <c r="P316" s="15">
        <f t="shared" si="167"/>
        <v>0</v>
      </c>
      <c r="Q316" s="15">
        <v>2</v>
      </c>
      <c r="R316" s="15">
        <v>5</v>
      </c>
      <c r="S316" s="15">
        <v>6</v>
      </c>
      <c r="T316" s="15">
        <v>0</v>
      </c>
      <c r="U316" s="15">
        <v>0</v>
      </c>
      <c r="V316" s="15">
        <v>1</v>
      </c>
      <c r="W316" s="15">
        <v>200000</v>
      </c>
      <c r="X316" s="15">
        <v>1</v>
      </c>
      <c r="Y316" s="15">
        <v>1</v>
      </c>
      <c r="Z316" s="15">
        <f t="shared" si="195"/>
        <v>0</v>
      </c>
      <c r="AA316" s="15">
        <f t="shared" si="168"/>
        <v>0</v>
      </c>
      <c r="AB316" s="15">
        <f t="shared" si="169"/>
        <v>1</v>
      </c>
      <c r="AC316" s="15">
        <v>7</v>
      </c>
      <c r="AD316" s="15">
        <v>3</v>
      </c>
      <c r="AE316" s="15">
        <v>40</v>
      </c>
      <c r="AF316" s="15">
        <v>1000</v>
      </c>
      <c r="AG316" s="27">
        <v>333.33333333333331</v>
      </c>
      <c r="AH316" s="27">
        <f t="shared" si="170"/>
        <v>0</v>
      </c>
      <c r="AI316" s="27">
        <f t="shared" si="171"/>
        <v>1</v>
      </c>
      <c r="AJ316" s="27">
        <f t="shared" si="172"/>
        <v>0</v>
      </c>
      <c r="AQ316" s="15">
        <f t="shared" si="173"/>
        <v>0</v>
      </c>
      <c r="AR316" s="15">
        <f t="shared" si="174"/>
        <v>0</v>
      </c>
      <c r="AZ316" s="15">
        <f t="shared" si="175"/>
        <v>0</v>
      </c>
      <c r="BA316" s="15">
        <f t="shared" si="176"/>
        <v>0</v>
      </c>
      <c r="BB316" s="15">
        <f>$AJ316</f>
        <v>0</v>
      </c>
      <c r="BC316" s="15">
        <v>1</v>
      </c>
      <c r="BD316" s="15">
        <v>1</v>
      </c>
      <c r="BE316" s="15">
        <v>1</v>
      </c>
      <c r="BF316" s="15">
        <v>1</v>
      </c>
      <c r="BG316" s="15">
        <v>1</v>
      </c>
      <c r="BH316" s="15">
        <v>1</v>
      </c>
      <c r="BI316" s="15">
        <v>1</v>
      </c>
      <c r="BJ316" s="15">
        <v>2</v>
      </c>
      <c r="BK316" s="15">
        <f t="shared" si="177"/>
        <v>1</v>
      </c>
      <c r="BL316" s="15">
        <f t="shared" si="178"/>
        <v>0</v>
      </c>
      <c r="BM316" s="15">
        <f t="shared" si="179"/>
        <v>0</v>
      </c>
      <c r="BN316" s="15">
        <v>2</v>
      </c>
      <c r="BO316" s="15">
        <f t="shared" si="180"/>
        <v>1</v>
      </c>
      <c r="BP316" s="15">
        <f t="shared" si="181"/>
        <v>0</v>
      </c>
      <c r="BQ316" s="15">
        <f t="shared" si="182"/>
        <v>0</v>
      </c>
      <c r="BR316" s="15">
        <f t="shared" si="183"/>
        <v>0</v>
      </c>
      <c r="BS316" s="15">
        <v>15</v>
      </c>
      <c r="BT316" s="15">
        <v>3</v>
      </c>
      <c r="BU316" s="15">
        <f t="shared" si="184"/>
        <v>0</v>
      </c>
      <c r="BV316" s="15">
        <f t="shared" si="185"/>
        <v>1</v>
      </c>
      <c r="BW316" s="15">
        <f t="shared" si="186"/>
        <v>0</v>
      </c>
      <c r="BX316" s="15">
        <f t="shared" si="187"/>
        <v>0</v>
      </c>
      <c r="BY316" s="15">
        <v>1</v>
      </c>
      <c r="BZ316" s="15">
        <v>1</v>
      </c>
      <c r="CA316" s="15">
        <v>1</v>
      </c>
      <c r="CB316" s="15">
        <v>1</v>
      </c>
      <c r="CC316" s="15">
        <v>1</v>
      </c>
      <c r="CD316" s="27">
        <v>5</v>
      </c>
      <c r="CE316" s="27">
        <v>5</v>
      </c>
      <c r="CF316" s="27">
        <v>5</v>
      </c>
      <c r="CG316" s="27">
        <v>5</v>
      </c>
      <c r="CH316" s="27">
        <v>5</v>
      </c>
      <c r="CI316" s="27">
        <v>5</v>
      </c>
      <c r="CJ316" s="27">
        <f t="shared" si="161"/>
        <v>5</v>
      </c>
      <c r="CK316" s="15">
        <f t="shared" si="188"/>
        <v>0</v>
      </c>
      <c r="CL316" s="15">
        <f t="shared" si="189"/>
        <v>0</v>
      </c>
      <c r="CM316" s="15">
        <f t="shared" si="190"/>
        <v>0</v>
      </c>
      <c r="CN316" s="15">
        <f t="shared" si="191"/>
        <v>0</v>
      </c>
      <c r="CO316" s="15">
        <f t="shared" si="192"/>
        <v>0</v>
      </c>
      <c r="CP316" s="15">
        <f t="shared" si="193"/>
        <v>0</v>
      </c>
      <c r="CQ316" s="15">
        <f t="shared" si="194"/>
        <v>0</v>
      </c>
    </row>
    <row r="317" spans="1:95" x14ac:dyDescent="0.2">
      <c r="A317" s="15">
        <v>549</v>
      </c>
      <c r="B317" s="23">
        <v>1</v>
      </c>
      <c r="C317" s="15">
        <v>2</v>
      </c>
      <c r="D317" s="15">
        <f t="shared" si="162"/>
        <v>1</v>
      </c>
      <c r="E317" s="15">
        <f t="shared" si="196"/>
        <v>0</v>
      </c>
      <c r="F317" s="15">
        <f t="shared" si="197"/>
        <v>0</v>
      </c>
      <c r="G317" s="15">
        <f t="shared" si="198"/>
        <v>0</v>
      </c>
      <c r="H317" s="15">
        <f t="shared" si="199"/>
        <v>0</v>
      </c>
      <c r="I317" s="15">
        <v>1</v>
      </c>
      <c r="J317" s="15">
        <v>61</v>
      </c>
      <c r="K317" s="15">
        <v>1</v>
      </c>
      <c r="L317" s="15">
        <f t="shared" si="163"/>
        <v>0</v>
      </c>
      <c r="M317" s="15">
        <f t="shared" si="164"/>
        <v>1</v>
      </c>
      <c r="N317" s="15">
        <f t="shared" si="165"/>
        <v>0</v>
      </c>
      <c r="O317" s="15">
        <f t="shared" si="166"/>
        <v>0</v>
      </c>
      <c r="P317" s="15">
        <f t="shared" si="167"/>
        <v>0</v>
      </c>
      <c r="Q317" s="15">
        <v>2</v>
      </c>
      <c r="R317" s="15">
        <v>5</v>
      </c>
      <c r="S317" s="15">
        <v>6</v>
      </c>
      <c r="T317" s="15">
        <v>0</v>
      </c>
      <c r="U317" s="15">
        <v>0</v>
      </c>
      <c r="V317" s="15">
        <v>1</v>
      </c>
      <c r="W317" s="15">
        <v>200000</v>
      </c>
      <c r="X317" s="15">
        <v>1</v>
      </c>
      <c r="Y317" s="15">
        <v>0</v>
      </c>
      <c r="Z317" s="15">
        <f t="shared" si="195"/>
        <v>0</v>
      </c>
      <c r="AA317" s="15">
        <f t="shared" si="168"/>
        <v>0</v>
      </c>
      <c r="AB317" s="15">
        <f t="shared" si="169"/>
        <v>1</v>
      </c>
      <c r="AC317" s="159">
        <v>7</v>
      </c>
      <c r="AD317" s="159">
        <v>3</v>
      </c>
      <c r="AE317" s="159">
        <v>50</v>
      </c>
      <c r="AF317" s="15">
        <v>1000</v>
      </c>
      <c r="AG317" s="27">
        <v>333.33333333333331</v>
      </c>
      <c r="AH317" s="27">
        <f t="shared" si="170"/>
        <v>-0.4333333333333334</v>
      </c>
      <c r="AI317" s="27">
        <f t="shared" si="171"/>
        <v>1</v>
      </c>
      <c r="AJ317" s="27">
        <f t="shared" si="172"/>
        <v>-0.4333333333333334</v>
      </c>
      <c r="AQ317" s="15">
        <f t="shared" si="173"/>
        <v>0</v>
      </c>
      <c r="AR317" s="15">
        <f t="shared" si="174"/>
        <v>0</v>
      </c>
      <c r="AZ317" s="15">
        <f t="shared" si="175"/>
        <v>0</v>
      </c>
      <c r="BA317" s="15">
        <f t="shared" si="176"/>
        <v>0</v>
      </c>
      <c r="BC317" s="15">
        <v>1</v>
      </c>
      <c r="BD317" s="15">
        <v>1</v>
      </c>
      <c r="BE317" s="15">
        <v>1</v>
      </c>
      <c r="BF317" s="15">
        <v>1</v>
      </c>
      <c r="BG317" s="15">
        <v>1</v>
      </c>
      <c r="BH317" s="15">
        <v>1</v>
      </c>
      <c r="BI317" s="15">
        <v>1</v>
      </c>
      <c r="BJ317" s="15">
        <v>2</v>
      </c>
      <c r="BK317" s="15">
        <f t="shared" si="177"/>
        <v>1</v>
      </c>
      <c r="BL317" s="15">
        <f t="shared" si="178"/>
        <v>0</v>
      </c>
      <c r="BM317" s="15">
        <f t="shared" si="179"/>
        <v>0</v>
      </c>
      <c r="BN317" s="15">
        <v>2</v>
      </c>
      <c r="BO317" s="15">
        <f t="shared" si="180"/>
        <v>1</v>
      </c>
      <c r="BP317" s="15">
        <f t="shared" si="181"/>
        <v>0</v>
      </c>
      <c r="BQ317" s="15">
        <f t="shared" si="182"/>
        <v>0</v>
      </c>
      <c r="BR317" s="15">
        <f t="shared" si="183"/>
        <v>0</v>
      </c>
      <c r="BS317" s="15">
        <v>15</v>
      </c>
      <c r="BT317" s="15">
        <v>3</v>
      </c>
      <c r="BU317" s="15">
        <f t="shared" si="184"/>
        <v>0</v>
      </c>
      <c r="BV317" s="15">
        <f t="shared" si="185"/>
        <v>1</v>
      </c>
      <c r="BW317" s="15">
        <f t="shared" si="186"/>
        <v>0</v>
      </c>
      <c r="BX317" s="15">
        <f t="shared" si="187"/>
        <v>0</v>
      </c>
      <c r="BY317" s="15">
        <v>1</v>
      </c>
      <c r="BZ317" s="15">
        <v>1</v>
      </c>
      <c r="CA317" s="15">
        <v>1</v>
      </c>
      <c r="CB317" s="15">
        <v>1</v>
      </c>
      <c r="CC317" s="15">
        <v>1</v>
      </c>
      <c r="CD317" s="27">
        <v>5</v>
      </c>
      <c r="CE317" s="27">
        <v>5</v>
      </c>
      <c r="CF317" s="27">
        <v>5</v>
      </c>
      <c r="CG317" s="27">
        <v>5</v>
      </c>
      <c r="CH317" s="27">
        <v>5</v>
      </c>
      <c r="CI317" s="27">
        <v>5</v>
      </c>
      <c r="CJ317" s="27">
        <f t="shared" si="161"/>
        <v>5</v>
      </c>
      <c r="CK317" s="15">
        <f t="shared" si="188"/>
        <v>2</v>
      </c>
      <c r="CL317" s="15">
        <f t="shared" si="189"/>
        <v>2</v>
      </c>
      <c r="CM317" s="15">
        <f t="shared" si="190"/>
        <v>2.5</v>
      </c>
      <c r="CN317" s="15">
        <f t="shared" si="191"/>
        <v>2</v>
      </c>
      <c r="CO317" s="15">
        <f t="shared" si="192"/>
        <v>2.3333333333333335</v>
      </c>
      <c r="CP317" s="15">
        <f t="shared" si="193"/>
        <v>2</v>
      </c>
      <c r="CQ317" s="15">
        <f t="shared" si="194"/>
        <v>2.1388888888888893</v>
      </c>
    </row>
    <row r="318" spans="1:95" x14ac:dyDescent="0.2">
      <c r="A318" s="15">
        <v>550</v>
      </c>
      <c r="B318" s="23">
        <v>1</v>
      </c>
      <c r="C318" s="15">
        <v>2</v>
      </c>
      <c r="D318" s="15">
        <f t="shared" si="162"/>
        <v>1</v>
      </c>
      <c r="E318" s="15">
        <f t="shared" si="196"/>
        <v>0</v>
      </c>
      <c r="F318" s="15">
        <f t="shared" si="197"/>
        <v>0</v>
      </c>
      <c r="G318" s="15">
        <f t="shared" si="198"/>
        <v>0</v>
      </c>
      <c r="H318" s="15">
        <f t="shared" si="199"/>
        <v>0</v>
      </c>
      <c r="I318" s="15">
        <v>0</v>
      </c>
      <c r="J318" s="15">
        <v>48</v>
      </c>
      <c r="K318" s="15">
        <v>3</v>
      </c>
      <c r="L318" s="15">
        <f t="shared" si="163"/>
        <v>0</v>
      </c>
      <c r="M318" s="15">
        <f t="shared" si="164"/>
        <v>0</v>
      </c>
      <c r="N318" s="15">
        <f t="shared" si="165"/>
        <v>0</v>
      </c>
      <c r="O318" s="15">
        <f t="shared" si="166"/>
        <v>1</v>
      </c>
      <c r="P318" s="15">
        <f t="shared" si="167"/>
        <v>0</v>
      </c>
      <c r="Q318" s="15">
        <v>2</v>
      </c>
      <c r="R318" s="15">
        <v>5</v>
      </c>
      <c r="S318" s="15">
        <v>20</v>
      </c>
      <c r="T318" s="15">
        <v>0</v>
      </c>
      <c r="U318" s="15">
        <v>1</v>
      </c>
      <c r="V318" s="15">
        <v>1</v>
      </c>
      <c r="W318" s="15">
        <v>180000</v>
      </c>
      <c r="X318" s="15">
        <v>1</v>
      </c>
      <c r="Y318" s="15">
        <v>1</v>
      </c>
      <c r="Z318" s="15">
        <f t="shared" si="195"/>
        <v>0</v>
      </c>
      <c r="AA318" s="15">
        <f t="shared" si="168"/>
        <v>0</v>
      </c>
      <c r="AB318" s="15">
        <f t="shared" si="169"/>
        <v>0</v>
      </c>
      <c r="AC318" s="15">
        <v>1</v>
      </c>
      <c r="AD318" s="15">
        <v>17</v>
      </c>
      <c r="AE318" s="15">
        <v>9</v>
      </c>
      <c r="AF318" s="15">
        <v>10000</v>
      </c>
      <c r="AG318" s="27">
        <v>588.23529411764707</v>
      </c>
      <c r="AH318" s="27">
        <f t="shared" si="170"/>
        <v>0</v>
      </c>
      <c r="AI318" s="27">
        <f t="shared" si="171"/>
        <v>0.67326732673267331</v>
      </c>
      <c r="AJ318" s="27">
        <f t="shared" si="172"/>
        <v>0</v>
      </c>
      <c r="AK318" s="15">
        <v>9</v>
      </c>
      <c r="AL318" s="15">
        <v>8</v>
      </c>
      <c r="AM318" s="15">
        <v>140</v>
      </c>
      <c r="AN318" s="15">
        <v>2000</v>
      </c>
      <c r="AO318" s="15">
        <v>250</v>
      </c>
      <c r="AP318" s="15">
        <f>($AO318-$AO319)/$AO319</f>
        <v>0</v>
      </c>
      <c r="AQ318" s="15">
        <f t="shared" si="173"/>
        <v>0.31683168316831684</v>
      </c>
      <c r="AR318" s="15">
        <f t="shared" si="174"/>
        <v>0</v>
      </c>
      <c r="AS318" s="15">
        <v>8</v>
      </c>
      <c r="AT318" s="15">
        <v>12</v>
      </c>
      <c r="AU318" s="15">
        <v>0.25</v>
      </c>
      <c r="AV318" s="15">
        <v>1200</v>
      </c>
      <c r="AW318" s="15">
        <v>10</v>
      </c>
      <c r="AX318" s="15">
        <v>4800</v>
      </c>
      <c r="AZ318" s="15">
        <f t="shared" si="175"/>
        <v>9.9009900990099011E-3</v>
      </c>
      <c r="BA318" s="15">
        <f t="shared" si="176"/>
        <v>0</v>
      </c>
      <c r="BB318" s="15">
        <f>$AJ318</f>
        <v>0</v>
      </c>
      <c r="BC318" s="15">
        <v>3</v>
      </c>
      <c r="BD318" s="15">
        <v>3.3333333333333335</v>
      </c>
      <c r="BE318" s="15">
        <v>3</v>
      </c>
      <c r="BF318" s="15">
        <v>2.5</v>
      </c>
      <c r="BG318" s="15">
        <v>4.5</v>
      </c>
      <c r="BH318" s="15"/>
      <c r="BI318" s="15">
        <v>2</v>
      </c>
      <c r="BJ318" s="15">
        <v>1</v>
      </c>
      <c r="BK318" s="15">
        <f t="shared" si="177"/>
        <v>0</v>
      </c>
      <c r="BL318" s="15">
        <f t="shared" si="178"/>
        <v>0</v>
      </c>
      <c r="BM318" s="15">
        <f t="shared" si="179"/>
        <v>0</v>
      </c>
      <c r="BN318" s="15">
        <v>2</v>
      </c>
      <c r="BO318" s="15">
        <f t="shared" si="180"/>
        <v>1</v>
      </c>
      <c r="BP318" s="15">
        <f t="shared" si="181"/>
        <v>0</v>
      </c>
      <c r="BQ318" s="15">
        <f t="shared" si="182"/>
        <v>0</v>
      </c>
      <c r="BR318" s="15">
        <f t="shared" si="183"/>
        <v>0</v>
      </c>
      <c r="BS318" s="15">
        <v>15</v>
      </c>
      <c r="BT318" s="15">
        <v>2</v>
      </c>
      <c r="BU318" s="15">
        <f t="shared" si="184"/>
        <v>1</v>
      </c>
      <c r="BV318" s="15">
        <f t="shared" si="185"/>
        <v>0</v>
      </c>
      <c r="BW318" s="15">
        <f t="shared" si="186"/>
        <v>0</v>
      </c>
      <c r="BX318" s="15">
        <f t="shared" si="187"/>
        <v>0</v>
      </c>
      <c r="BY318" s="15">
        <v>1</v>
      </c>
      <c r="BZ318" s="15">
        <v>0</v>
      </c>
      <c r="CA318" s="15">
        <v>1</v>
      </c>
      <c r="CB318" s="15">
        <v>0</v>
      </c>
      <c r="CC318" s="15">
        <v>0</v>
      </c>
      <c r="CD318" s="27">
        <v>3</v>
      </c>
      <c r="CE318" s="27">
        <v>3</v>
      </c>
      <c r="CF318" s="27">
        <v>2.5</v>
      </c>
      <c r="CG318" s="27">
        <v>3</v>
      </c>
      <c r="CH318" s="27">
        <v>2.6666666666666665</v>
      </c>
      <c r="CI318" s="27">
        <v>3</v>
      </c>
      <c r="CJ318" s="27">
        <f t="shared" si="161"/>
        <v>2.8611111111111107</v>
      </c>
      <c r="CK318" s="15">
        <f t="shared" si="188"/>
        <v>0.60000000000000009</v>
      </c>
      <c r="CL318" s="15">
        <f t="shared" si="189"/>
        <v>0</v>
      </c>
      <c r="CM318" s="15">
        <f t="shared" si="190"/>
        <v>0</v>
      </c>
      <c r="CN318" s="15">
        <f t="shared" si="191"/>
        <v>0</v>
      </c>
      <c r="CO318" s="15">
        <f t="shared" si="192"/>
        <v>0</v>
      </c>
      <c r="CP318" s="15">
        <f t="shared" si="193"/>
        <v>0</v>
      </c>
      <c r="CQ318" s="15">
        <f t="shared" si="194"/>
        <v>9.9999999999999645E-2</v>
      </c>
    </row>
    <row r="319" spans="1:95" x14ac:dyDescent="0.2">
      <c r="A319" s="15">
        <v>550</v>
      </c>
      <c r="B319" s="23">
        <v>1</v>
      </c>
      <c r="C319" s="15">
        <v>2</v>
      </c>
      <c r="D319" s="15">
        <f t="shared" si="162"/>
        <v>1</v>
      </c>
      <c r="E319" s="15">
        <f t="shared" si="196"/>
        <v>0</v>
      </c>
      <c r="F319" s="15">
        <f t="shared" si="197"/>
        <v>0</v>
      </c>
      <c r="G319" s="15">
        <f t="shared" si="198"/>
        <v>0</v>
      </c>
      <c r="H319" s="15">
        <f t="shared" si="199"/>
        <v>0</v>
      </c>
      <c r="I319" s="15">
        <v>0</v>
      </c>
      <c r="J319" s="15">
        <v>48</v>
      </c>
      <c r="K319" s="15">
        <v>3</v>
      </c>
      <c r="L319" s="15">
        <f t="shared" si="163"/>
        <v>0</v>
      </c>
      <c r="M319" s="15">
        <f t="shared" si="164"/>
        <v>0</v>
      </c>
      <c r="N319" s="15">
        <f t="shared" si="165"/>
        <v>0</v>
      </c>
      <c r="O319" s="15">
        <f t="shared" si="166"/>
        <v>1</v>
      </c>
      <c r="P319" s="15">
        <f t="shared" si="167"/>
        <v>0</v>
      </c>
      <c r="Q319" s="15">
        <v>2</v>
      </c>
      <c r="R319" s="15">
        <v>5</v>
      </c>
      <c r="S319" s="15">
        <v>20</v>
      </c>
      <c r="T319" s="15">
        <v>0</v>
      </c>
      <c r="U319" s="15">
        <v>1</v>
      </c>
      <c r="V319" s="15">
        <v>1</v>
      </c>
      <c r="W319" s="15">
        <v>180000</v>
      </c>
      <c r="X319" s="15">
        <v>1</v>
      </c>
      <c r="Y319" s="15">
        <v>0</v>
      </c>
      <c r="Z319" s="15">
        <f t="shared" si="195"/>
        <v>0</v>
      </c>
      <c r="AA319" s="15">
        <f t="shared" si="168"/>
        <v>0</v>
      </c>
      <c r="AB319" s="15">
        <f t="shared" si="169"/>
        <v>0</v>
      </c>
      <c r="AC319" s="159">
        <v>1</v>
      </c>
      <c r="AD319" s="159">
        <v>17</v>
      </c>
      <c r="AE319" s="159">
        <v>9</v>
      </c>
      <c r="AF319" s="15">
        <v>10000</v>
      </c>
      <c r="AG319" s="27">
        <v>588.23529411764707</v>
      </c>
      <c r="AH319" s="27">
        <f t="shared" si="170"/>
        <v>-0.72426470588235292</v>
      </c>
      <c r="AI319" s="27">
        <f t="shared" si="171"/>
        <v>0.68</v>
      </c>
      <c r="AJ319" s="27">
        <f t="shared" si="172"/>
        <v>-0.49250000000000005</v>
      </c>
      <c r="AK319" s="15">
        <v>9</v>
      </c>
      <c r="AL319" s="15">
        <v>8</v>
      </c>
      <c r="AM319" s="15">
        <v>140</v>
      </c>
      <c r="AN319" s="15">
        <v>2000</v>
      </c>
      <c r="AO319" s="15">
        <v>250</v>
      </c>
      <c r="AQ319" s="15">
        <f t="shared" si="173"/>
        <v>0.32</v>
      </c>
      <c r="AR319" s="15">
        <f t="shared" si="174"/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Z319" s="15">
        <f t="shared" si="175"/>
        <v>0</v>
      </c>
      <c r="BA319" s="15">
        <f t="shared" si="176"/>
        <v>0</v>
      </c>
      <c r="BC319" s="15">
        <v>3</v>
      </c>
      <c r="BD319" s="15">
        <v>3.3333333333333335</v>
      </c>
      <c r="BE319" s="15">
        <v>3</v>
      </c>
      <c r="BF319" s="15">
        <v>2.5</v>
      </c>
      <c r="BG319" s="15">
        <v>4.5</v>
      </c>
      <c r="BH319" s="15">
        <v>3.2666666666666671</v>
      </c>
      <c r="BI319" s="15">
        <v>2</v>
      </c>
      <c r="BJ319" s="15">
        <v>1</v>
      </c>
      <c r="BK319" s="15">
        <f t="shared" si="177"/>
        <v>0</v>
      </c>
      <c r="BL319" s="15">
        <f t="shared" si="178"/>
        <v>0</v>
      </c>
      <c r="BM319" s="15">
        <f t="shared" si="179"/>
        <v>0</v>
      </c>
      <c r="BN319" s="15">
        <v>2</v>
      </c>
      <c r="BO319" s="15">
        <f t="shared" si="180"/>
        <v>1</v>
      </c>
      <c r="BP319" s="15">
        <f t="shared" si="181"/>
        <v>0</v>
      </c>
      <c r="BQ319" s="15">
        <f t="shared" si="182"/>
        <v>0</v>
      </c>
      <c r="BR319" s="15">
        <f t="shared" si="183"/>
        <v>0</v>
      </c>
      <c r="BS319" s="15">
        <v>15</v>
      </c>
      <c r="BT319" s="15">
        <v>2</v>
      </c>
      <c r="BU319" s="15">
        <f t="shared" si="184"/>
        <v>1</v>
      </c>
      <c r="BV319" s="15">
        <f t="shared" si="185"/>
        <v>0</v>
      </c>
      <c r="BW319" s="15">
        <f t="shared" si="186"/>
        <v>0</v>
      </c>
      <c r="BX319" s="15">
        <f t="shared" si="187"/>
        <v>0</v>
      </c>
      <c r="BY319" s="15">
        <v>1</v>
      </c>
      <c r="BZ319" s="15">
        <v>0</v>
      </c>
      <c r="CA319" s="15">
        <v>1</v>
      </c>
      <c r="CB319" s="15">
        <v>0</v>
      </c>
      <c r="CC319" s="15">
        <v>0</v>
      </c>
      <c r="CD319" s="27">
        <v>2.4</v>
      </c>
      <c r="CE319" s="27">
        <v>3</v>
      </c>
      <c r="CF319" s="27">
        <v>2.5</v>
      </c>
      <c r="CG319" s="27">
        <v>3</v>
      </c>
      <c r="CH319" s="27">
        <v>2.6666666666666665</v>
      </c>
      <c r="CI319" s="27">
        <v>3</v>
      </c>
      <c r="CJ319" s="27">
        <f t="shared" si="161"/>
        <v>2.7611111111111111</v>
      </c>
      <c r="CK319" s="15">
        <f t="shared" si="188"/>
        <v>-2.4</v>
      </c>
      <c r="CL319" s="15">
        <f t="shared" si="189"/>
        <v>-1.333333333333333</v>
      </c>
      <c r="CM319" s="15">
        <f t="shared" si="190"/>
        <v>-1.5</v>
      </c>
      <c r="CN319" s="15">
        <f t="shared" si="191"/>
        <v>-1.7999999999999998</v>
      </c>
      <c r="CO319" s="15">
        <f t="shared" si="192"/>
        <v>-1.6666666666666665</v>
      </c>
      <c r="CP319" s="15">
        <f t="shared" si="193"/>
        <v>-0.5</v>
      </c>
      <c r="CQ319" s="15">
        <f t="shared" si="194"/>
        <v>-1.5333333333333332</v>
      </c>
    </row>
    <row r="320" spans="1:95" x14ac:dyDescent="0.2">
      <c r="A320" s="15">
        <v>551</v>
      </c>
      <c r="B320" s="23">
        <v>1</v>
      </c>
      <c r="C320" s="15">
        <v>2</v>
      </c>
      <c r="D320" s="15">
        <f t="shared" si="162"/>
        <v>1</v>
      </c>
      <c r="E320" s="15">
        <f t="shared" si="196"/>
        <v>0</v>
      </c>
      <c r="F320" s="15">
        <f t="shared" si="197"/>
        <v>0</v>
      </c>
      <c r="G320" s="15">
        <f t="shared" si="198"/>
        <v>0</v>
      </c>
      <c r="H320" s="15">
        <f t="shared" si="199"/>
        <v>0</v>
      </c>
      <c r="I320" s="15">
        <v>1</v>
      </c>
      <c r="J320" s="15">
        <v>56</v>
      </c>
      <c r="K320" s="15">
        <v>3</v>
      </c>
      <c r="L320" s="15">
        <f t="shared" si="163"/>
        <v>0</v>
      </c>
      <c r="M320" s="15">
        <f t="shared" si="164"/>
        <v>0</v>
      </c>
      <c r="N320" s="15">
        <f t="shared" si="165"/>
        <v>0</v>
      </c>
      <c r="O320" s="15">
        <f t="shared" si="166"/>
        <v>1</v>
      </c>
      <c r="P320" s="15">
        <f t="shared" si="167"/>
        <v>0</v>
      </c>
      <c r="Q320" s="15">
        <v>2</v>
      </c>
      <c r="R320" s="15">
        <v>4</v>
      </c>
      <c r="S320" s="15">
        <v>20</v>
      </c>
      <c r="T320" s="15">
        <v>1</v>
      </c>
      <c r="U320" s="15">
        <v>1</v>
      </c>
      <c r="V320" s="15">
        <v>1</v>
      </c>
      <c r="W320" s="15">
        <v>10000</v>
      </c>
      <c r="X320" s="15">
        <v>1</v>
      </c>
      <c r="Y320" s="15">
        <v>1</v>
      </c>
      <c r="Z320" s="15">
        <f t="shared" si="195"/>
        <v>0</v>
      </c>
      <c r="AA320" s="15">
        <f t="shared" si="168"/>
        <v>0</v>
      </c>
      <c r="AB320" s="15">
        <f t="shared" si="169"/>
        <v>0</v>
      </c>
      <c r="AC320" s="15">
        <v>1</v>
      </c>
      <c r="AD320" s="15">
        <v>3</v>
      </c>
      <c r="AE320" s="15">
        <v>9</v>
      </c>
      <c r="AF320" s="15">
        <v>6400</v>
      </c>
      <c r="AG320" s="27">
        <v>2133.3333333333335</v>
      </c>
      <c r="AH320" s="27">
        <f t="shared" si="170"/>
        <v>0</v>
      </c>
      <c r="AI320" s="27">
        <f t="shared" si="171"/>
        <v>1</v>
      </c>
      <c r="AJ320" s="27">
        <f t="shared" si="172"/>
        <v>0</v>
      </c>
      <c r="AQ320" s="15">
        <f t="shared" si="173"/>
        <v>0</v>
      </c>
      <c r="AR320" s="15">
        <f t="shared" si="174"/>
        <v>0</v>
      </c>
      <c r="AZ320" s="15">
        <f t="shared" si="175"/>
        <v>0</v>
      </c>
      <c r="BA320" s="15">
        <f t="shared" si="176"/>
        <v>0</v>
      </c>
      <c r="BB320" s="15">
        <f>$AJ320</f>
        <v>0</v>
      </c>
      <c r="BC320" s="15">
        <v>1.75</v>
      </c>
      <c r="BD320" s="15">
        <v>1.6666666666666667</v>
      </c>
      <c r="BE320" s="15">
        <v>1.3333333333333333</v>
      </c>
      <c r="BF320" s="15">
        <v>1.5</v>
      </c>
      <c r="BG320" s="15">
        <v>5</v>
      </c>
      <c r="BH320" s="15">
        <v>2.25</v>
      </c>
      <c r="BI320" s="15">
        <v>1</v>
      </c>
      <c r="BJ320" s="15">
        <v>1</v>
      </c>
      <c r="BK320" s="15">
        <f t="shared" si="177"/>
        <v>0</v>
      </c>
      <c r="BL320" s="15">
        <f t="shared" si="178"/>
        <v>0</v>
      </c>
      <c r="BM320" s="15">
        <f t="shared" si="179"/>
        <v>0</v>
      </c>
      <c r="BN320" s="15">
        <v>3</v>
      </c>
      <c r="BO320" s="15">
        <f t="shared" si="180"/>
        <v>0</v>
      </c>
      <c r="BP320" s="15">
        <f t="shared" si="181"/>
        <v>1</v>
      </c>
      <c r="BQ320" s="15">
        <f t="shared" si="182"/>
        <v>0</v>
      </c>
      <c r="BR320" s="15">
        <f t="shared" si="183"/>
        <v>0</v>
      </c>
      <c r="BS320" s="15">
        <v>20</v>
      </c>
      <c r="BT320" s="15">
        <v>1</v>
      </c>
      <c r="BU320" s="15">
        <f t="shared" si="184"/>
        <v>0</v>
      </c>
      <c r="BV320" s="15">
        <f t="shared" si="185"/>
        <v>0</v>
      </c>
      <c r="BW320" s="15">
        <f t="shared" si="186"/>
        <v>0</v>
      </c>
      <c r="BX320" s="15">
        <f t="shared" si="187"/>
        <v>0</v>
      </c>
      <c r="BY320" s="15">
        <v>1</v>
      </c>
      <c r="BZ320" s="15">
        <v>1</v>
      </c>
      <c r="CA320" s="15">
        <v>1</v>
      </c>
      <c r="CB320" s="15">
        <v>1</v>
      </c>
      <c r="CC320" s="15">
        <v>1</v>
      </c>
      <c r="CD320" s="27">
        <v>4.8</v>
      </c>
      <c r="CE320" s="27">
        <v>4.333333333333333</v>
      </c>
      <c r="CF320" s="27">
        <v>4</v>
      </c>
      <c r="CG320" s="27">
        <v>4.8</v>
      </c>
      <c r="CH320" s="27">
        <v>4.333333333333333</v>
      </c>
      <c r="CI320" s="27">
        <v>3.5</v>
      </c>
      <c r="CJ320" s="27">
        <f t="shared" si="161"/>
        <v>4.2944444444444443</v>
      </c>
      <c r="CK320" s="15">
        <f t="shared" si="188"/>
        <v>0</v>
      </c>
      <c r="CL320" s="15">
        <f t="shared" si="189"/>
        <v>0</v>
      </c>
      <c r="CM320" s="15">
        <f t="shared" si="190"/>
        <v>-0.75</v>
      </c>
      <c r="CN320" s="15">
        <f t="shared" si="191"/>
        <v>0.79999999999999982</v>
      </c>
      <c r="CO320" s="15">
        <f t="shared" si="192"/>
        <v>0</v>
      </c>
      <c r="CP320" s="15">
        <f t="shared" si="193"/>
        <v>0</v>
      </c>
      <c r="CQ320" s="15">
        <f t="shared" si="194"/>
        <v>8.3333333333337478E-3</v>
      </c>
    </row>
    <row r="321" spans="1:95" x14ac:dyDescent="0.2">
      <c r="A321" s="15">
        <v>551</v>
      </c>
      <c r="B321" s="23">
        <v>1</v>
      </c>
      <c r="C321" s="15">
        <v>2</v>
      </c>
      <c r="D321" s="15">
        <f t="shared" si="162"/>
        <v>1</v>
      </c>
      <c r="E321" s="15">
        <f t="shared" si="196"/>
        <v>0</v>
      </c>
      <c r="F321" s="15">
        <f t="shared" si="197"/>
        <v>0</v>
      </c>
      <c r="G321" s="15">
        <f t="shared" si="198"/>
        <v>0</v>
      </c>
      <c r="H321" s="15">
        <f t="shared" si="199"/>
        <v>0</v>
      </c>
      <c r="I321" s="15">
        <v>1</v>
      </c>
      <c r="J321" s="15">
        <v>56</v>
      </c>
      <c r="K321" s="15">
        <v>3</v>
      </c>
      <c r="L321" s="15">
        <f t="shared" si="163"/>
        <v>0</v>
      </c>
      <c r="M321" s="15">
        <f t="shared" si="164"/>
        <v>0</v>
      </c>
      <c r="N321" s="15">
        <f t="shared" si="165"/>
        <v>0</v>
      </c>
      <c r="O321" s="15">
        <f t="shared" si="166"/>
        <v>1</v>
      </c>
      <c r="P321" s="15">
        <f t="shared" si="167"/>
        <v>0</v>
      </c>
      <c r="Q321" s="15">
        <v>2</v>
      </c>
      <c r="R321" s="15">
        <v>4</v>
      </c>
      <c r="S321" s="15">
        <v>20</v>
      </c>
      <c r="T321" s="15">
        <v>1</v>
      </c>
      <c r="U321" s="15">
        <v>1</v>
      </c>
      <c r="V321" s="15">
        <v>1</v>
      </c>
      <c r="W321" s="15">
        <v>10000</v>
      </c>
      <c r="X321" s="15">
        <v>1</v>
      </c>
      <c r="Y321" s="15">
        <v>0</v>
      </c>
      <c r="Z321" s="15">
        <f t="shared" si="195"/>
        <v>0</v>
      </c>
      <c r="AA321" s="15">
        <f t="shared" si="168"/>
        <v>0</v>
      </c>
      <c r="AB321" s="15">
        <f t="shared" si="169"/>
        <v>0</v>
      </c>
      <c r="AC321" s="159">
        <v>1</v>
      </c>
      <c r="AD321" s="159">
        <v>3</v>
      </c>
      <c r="AE321" s="159">
        <v>9</v>
      </c>
      <c r="AF321" s="15">
        <v>6400</v>
      </c>
      <c r="AG321" s="27">
        <v>2133.3333333333335</v>
      </c>
      <c r="AH321" s="27">
        <f t="shared" si="170"/>
        <v>3.2666666666666671</v>
      </c>
      <c r="AI321" s="27">
        <f t="shared" si="171"/>
        <v>1</v>
      </c>
      <c r="AJ321" s="27">
        <f t="shared" si="172"/>
        <v>3.2666666666666671</v>
      </c>
      <c r="AQ321" s="15">
        <f t="shared" si="173"/>
        <v>0</v>
      </c>
      <c r="AR321" s="15">
        <f t="shared" si="174"/>
        <v>0</v>
      </c>
      <c r="AZ321" s="15">
        <f t="shared" si="175"/>
        <v>0</v>
      </c>
      <c r="BA321" s="15">
        <f t="shared" si="176"/>
        <v>0</v>
      </c>
      <c r="BC321" s="15">
        <v>1.75</v>
      </c>
      <c r="BD321" s="15">
        <v>1.6666666666666667</v>
      </c>
      <c r="BE321" s="15">
        <v>1.3333333333333333</v>
      </c>
      <c r="BF321" s="15">
        <v>1.5</v>
      </c>
      <c r="BG321" s="15">
        <v>5</v>
      </c>
      <c r="BH321" s="15">
        <v>2.25</v>
      </c>
      <c r="BI321" s="15">
        <v>1</v>
      </c>
      <c r="BJ321" s="15">
        <v>1</v>
      </c>
      <c r="BK321" s="15">
        <f t="shared" si="177"/>
        <v>0</v>
      </c>
      <c r="BL321" s="15">
        <f t="shared" si="178"/>
        <v>0</v>
      </c>
      <c r="BM321" s="15">
        <f t="shared" si="179"/>
        <v>0</v>
      </c>
      <c r="BN321" s="15">
        <v>3</v>
      </c>
      <c r="BO321" s="15">
        <f t="shared" si="180"/>
        <v>0</v>
      </c>
      <c r="BP321" s="15">
        <f t="shared" si="181"/>
        <v>1</v>
      </c>
      <c r="BQ321" s="15">
        <f t="shared" si="182"/>
        <v>0</v>
      </c>
      <c r="BR321" s="15">
        <f t="shared" si="183"/>
        <v>0</v>
      </c>
      <c r="BS321" s="15">
        <v>20</v>
      </c>
      <c r="BT321" s="15">
        <v>1</v>
      </c>
      <c r="BU321" s="15">
        <f t="shared" si="184"/>
        <v>0</v>
      </c>
      <c r="BV321" s="15">
        <f t="shared" si="185"/>
        <v>0</v>
      </c>
      <c r="BW321" s="15">
        <f t="shared" si="186"/>
        <v>0</v>
      </c>
      <c r="BX321" s="15">
        <f t="shared" si="187"/>
        <v>0</v>
      </c>
      <c r="BY321" s="15">
        <v>1</v>
      </c>
      <c r="BZ321" s="15">
        <v>1</v>
      </c>
      <c r="CA321" s="15">
        <v>1</v>
      </c>
      <c r="CB321" s="15">
        <v>1</v>
      </c>
      <c r="CC321" s="15">
        <v>1</v>
      </c>
      <c r="CD321" s="27">
        <v>4.8</v>
      </c>
      <c r="CE321" s="27">
        <v>4.333333333333333</v>
      </c>
      <c r="CF321" s="27">
        <v>4.75</v>
      </c>
      <c r="CG321" s="27">
        <v>4</v>
      </c>
      <c r="CH321" s="27">
        <v>4.333333333333333</v>
      </c>
      <c r="CI321" s="27">
        <v>3.5</v>
      </c>
      <c r="CJ321" s="27">
        <f t="shared" si="161"/>
        <v>4.2861111111111105</v>
      </c>
      <c r="CK321" s="15">
        <f t="shared" si="188"/>
        <v>0.20000000000000018</v>
      </c>
      <c r="CL321" s="15">
        <f t="shared" si="189"/>
        <v>0.33333333333333304</v>
      </c>
      <c r="CM321" s="15">
        <f t="shared" si="190"/>
        <v>0.5</v>
      </c>
      <c r="CN321" s="15">
        <f t="shared" si="191"/>
        <v>-0.20000000000000018</v>
      </c>
      <c r="CO321" s="15">
        <f t="shared" si="192"/>
        <v>0.33333333333333304</v>
      </c>
      <c r="CP321" s="15">
        <f t="shared" si="193"/>
        <v>-1.25</v>
      </c>
      <c r="CQ321" s="15">
        <f t="shared" si="194"/>
        <v>-1.3888888888889284E-2</v>
      </c>
    </row>
    <row r="322" spans="1:95" x14ac:dyDescent="0.2">
      <c r="A322" s="15">
        <v>553</v>
      </c>
      <c r="B322" s="23">
        <v>1</v>
      </c>
      <c r="C322" s="15">
        <v>2</v>
      </c>
      <c r="D322" s="15">
        <f t="shared" si="162"/>
        <v>1</v>
      </c>
      <c r="E322" s="15">
        <f t="shared" si="196"/>
        <v>0</v>
      </c>
      <c r="F322" s="15">
        <f t="shared" si="197"/>
        <v>0</v>
      </c>
      <c r="G322" s="15">
        <f t="shared" si="198"/>
        <v>0</v>
      </c>
      <c r="H322" s="15">
        <f t="shared" si="199"/>
        <v>0</v>
      </c>
      <c r="I322" s="15">
        <v>1</v>
      </c>
      <c r="J322" s="15">
        <v>47</v>
      </c>
      <c r="K322" s="15">
        <v>5</v>
      </c>
      <c r="L322" s="15">
        <f t="shared" si="163"/>
        <v>0</v>
      </c>
      <c r="M322" s="15">
        <f t="shared" si="164"/>
        <v>0</v>
      </c>
      <c r="N322" s="15">
        <f t="shared" si="165"/>
        <v>0</v>
      </c>
      <c r="O322" s="15">
        <f t="shared" si="166"/>
        <v>0</v>
      </c>
      <c r="P322" s="15">
        <f t="shared" si="167"/>
        <v>0</v>
      </c>
      <c r="Q322" s="15">
        <v>2</v>
      </c>
      <c r="R322" s="15">
        <v>3</v>
      </c>
      <c r="S322" s="15">
        <v>18</v>
      </c>
      <c r="T322" s="15">
        <v>0</v>
      </c>
      <c r="U322" s="15">
        <v>1</v>
      </c>
      <c r="V322" s="15">
        <v>1</v>
      </c>
      <c r="W322" s="15">
        <v>200000</v>
      </c>
      <c r="X322" s="15">
        <v>1</v>
      </c>
      <c r="Y322" s="15">
        <v>1</v>
      </c>
      <c r="Z322" s="15">
        <f t="shared" si="195"/>
        <v>0</v>
      </c>
      <c r="AA322" s="15">
        <f t="shared" si="168"/>
        <v>0</v>
      </c>
      <c r="AB322" s="15">
        <f t="shared" si="169"/>
        <v>0</v>
      </c>
      <c r="AC322" s="15">
        <v>1</v>
      </c>
      <c r="AD322" s="15">
        <v>16</v>
      </c>
      <c r="AE322" s="15">
        <v>10</v>
      </c>
      <c r="AF322" s="15">
        <v>8000</v>
      </c>
      <c r="AG322" s="27">
        <v>500</v>
      </c>
      <c r="AH322" s="27">
        <f t="shared" si="170"/>
        <v>6.6666666666666666E-2</v>
      </c>
      <c r="AI322" s="27">
        <f t="shared" si="171"/>
        <v>0.84210526315789469</v>
      </c>
      <c r="AJ322" s="27">
        <f t="shared" si="172"/>
        <v>5.6140350877192977E-2</v>
      </c>
      <c r="AK322" s="15">
        <v>8</v>
      </c>
      <c r="AL322" s="15">
        <v>3</v>
      </c>
      <c r="AM322" s="15">
        <v>20</v>
      </c>
      <c r="AN322" s="15">
        <v>15000</v>
      </c>
      <c r="AO322" s="15">
        <v>5000</v>
      </c>
      <c r="AP322" s="15">
        <f>($AO322-$AO323)/$AO323</f>
        <v>-0.2857142857142857</v>
      </c>
      <c r="AQ322" s="15">
        <f t="shared" si="173"/>
        <v>0.15789473684210525</v>
      </c>
      <c r="AR322" s="15">
        <f t="shared" si="174"/>
        <v>-4.5112781954887216E-2</v>
      </c>
      <c r="AZ322" s="15">
        <f t="shared" si="175"/>
        <v>0</v>
      </c>
      <c r="BA322" s="15">
        <f t="shared" si="176"/>
        <v>0</v>
      </c>
      <c r="BB322" s="15">
        <f>AVERAGE($AJ322,$AR322)</f>
        <v>5.5137844611528805E-3</v>
      </c>
      <c r="BC322" s="15">
        <v>3.75</v>
      </c>
      <c r="BD322" s="15">
        <v>5</v>
      </c>
      <c r="BE322" s="15">
        <v>4.666666666666667</v>
      </c>
      <c r="BF322" s="15">
        <v>2.5</v>
      </c>
      <c r="BG322" s="15">
        <v>5</v>
      </c>
      <c r="BH322" s="15">
        <v>4.1833333333333336</v>
      </c>
      <c r="BI322" s="15">
        <v>3</v>
      </c>
      <c r="BJ322" s="15">
        <v>3</v>
      </c>
      <c r="BK322" s="15">
        <f t="shared" si="177"/>
        <v>0</v>
      </c>
      <c r="BL322" s="15">
        <f t="shared" si="178"/>
        <v>1</v>
      </c>
      <c r="BM322" s="15">
        <f t="shared" si="179"/>
        <v>0</v>
      </c>
      <c r="BN322" s="15">
        <v>4</v>
      </c>
      <c r="BO322" s="15">
        <f t="shared" si="180"/>
        <v>0</v>
      </c>
      <c r="BP322" s="15">
        <f t="shared" si="181"/>
        <v>0</v>
      </c>
      <c r="BQ322" s="15">
        <f t="shared" si="182"/>
        <v>1</v>
      </c>
      <c r="BR322" s="15">
        <f t="shared" si="183"/>
        <v>0</v>
      </c>
      <c r="BS322" s="15">
        <v>10</v>
      </c>
      <c r="BT322" s="15">
        <v>1</v>
      </c>
      <c r="BU322" s="15">
        <f t="shared" si="184"/>
        <v>0</v>
      </c>
      <c r="BV322" s="15">
        <f t="shared" si="185"/>
        <v>0</v>
      </c>
      <c r="BW322" s="15">
        <f t="shared" si="186"/>
        <v>0</v>
      </c>
      <c r="BX322" s="15">
        <f t="shared" si="187"/>
        <v>0</v>
      </c>
      <c r="BY322" s="15">
        <v>1</v>
      </c>
      <c r="BZ322" s="15">
        <v>1</v>
      </c>
      <c r="CA322" s="15">
        <v>1</v>
      </c>
      <c r="CB322" s="15">
        <v>1</v>
      </c>
      <c r="CC322" s="15">
        <v>1</v>
      </c>
      <c r="CD322" s="27">
        <v>4.5999999999999996</v>
      </c>
      <c r="CE322" s="27">
        <v>4</v>
      </c>
      <c r="CF322" s="27">
        <v>4.25</v>
      </c>
      <c r="CG322" s="27">
        <v>4.2</v>
      </c>
      <c r="CH322" s="27">
        <v>4</v>
      </c>
      <c r="CI322" s="27">
        <v>4.75</v>
      </c>
      <c r="CJ322" s="27">
        <f t="shared" ref="CJ322:CJ385" si="200">AVERAGE($CD322:$CI322)</f>
        <v>4.3</v>
      </c>
      <c r="CK322" s="15">
        <f t="shared" si="188"/>
        <v>0</v>
      </c>
      <c r="CL322" s="15">
        <f t="shared" si="189"/>
        <v>0</v>
      </c>
      <c r="CM322" s="15">
        <f t="shared" si="190"/>
        <v>0</v>
      </c>
      <c r="CN322" s="15">
        <f t="shared" si="191"/>
        <v>0</v>
      </c>
      <c r="CO322" s="15">
        <f t="shared" si="192"/>
        <v>0</v>
      </c>
      <c r="CP322" s="15">
        <f t="shared" si="193"/>
        <v>0</v>
      </c>
      <c r="CQ322" s="15">
        <f t="shared" si="194"/>
        <v>0</v>
      </c>
    </row>
    <row r="323" spans="1:95" x14ac:dyDescent="0.2">
      <c r="A323" s="15">
        <v>553</v>
      </c>
      <c r="B323" s="23">
        <v>1</v>
      </c>
      <c r="C323" s="15">
        <v>2</v>
      </c>
      <c r="D323" s="15">
        <f t="shared" ref="D323:D386" si="201">IF($C323=2,1,0)</f>
        <v>1</v>
      </c>
      <c r="E323" s="15">
        <f t="shared" si="196"/>
        <v>0</v>
      </c>
      <c r="F323" s="15">
        <f t="shared" si="197"/>
        <v>0</v>
      </c>
      <c r="G323" s="15">
        <f t="shared" si="198"/>
        <v>0</v>
      </c>
      <c r="H323" s="15">
        <f t="shared" si="199"/>
        <v>0</v>
      </c>
      <c r="I323" s="15">
        <v>1</v>
      </c>
      <c r="J323" s="15">
        <v>47</v>
      </c>
      <c r="K323" s="15">
        <v>5</v>
      </c>
      <c r="L323" s="15">
        <f t="shared" ref="L323:L386" si="202">IF($K323=0,1,0)</f>
        <v>0</v>
      </c>
      <c r="M323" s="15">
        <f t="shared" ref="M323:M386" si="203">IF($K323=1,1,0)</f>
        <v>0</v>
      </c>
      <c r="N323" s="15">
        <f t="shared" ref="N323:N386" si="204">IF($K323=2,1,0)</f>
        <v>0</v>
      </c>
      <c r="O323" s="15">
        <f t="shared" ref="O323:O386" si="205">IF($K323=3,1,0)</f>
        <v>0</v>
      </c>
      <c r="P323" s="15">
        <f t="shared" ref="P323:P386" si="206">IF($K323=4,1,0)</f>
        <v>0</v>
      </c>
      <c r="Q323" s="15">
        <v>2</v>
      </c>
      <c r="R323" s="15">
        <v>3</v>
      </c>
      <c r="S323" s="15">
        <v>18</v>
      </c>
      <c r="T323" s="15">
        <v>0</v>
      </c>
      <c r="U323" s="15">
        <v>1</v>
      </c>
      <c r="V323" s="15">
        <v>1</v>
      </c>
      <c r="W323" s="15">
        <v>200000</v>
      </c>
      <c r="X323" s="15">
        <v>1</v>
      </c>
      <c r="Y323" s="15">
        <v>0</v>
      </c>
      <c r="Z323" s="15">
        <f t="shared" si="195"/>
        <v>0</v>
      </c>
      <c r="AA323" s="15">
        <f t="shared" ref="AA323:AA386" si="207">IF(OR($AC323=2,$AC323=6,$AC323=10),1,0)</f>
        <v>0</v>
      </c>
      <c r="AB323" s="15">
        <f t="shared" ref="AB323:AB386" si="208">IF(OR($AC323=7,$AC323=8,$AC323=9),1,0)</f>
        <v>0</v>
      </c>
      <c r="AC323" s="159">
        <v>1</v>
      </c>
      <c r="AD323" s="159">
        <v>16</v>
      </c>
      <c r="AE323" s="159">
        <v>12</v>
      </c>
      <c r="AF323" s="15">
        <v>7500</v>
      </c>
      <c r="AG323" s="27">
        <v>468.75</v>
      </c>
      <c r="AH323" s="27">
        <f t="shared" ref="AH323:AH386" si="209">($AG323-$AG324)/$AG324</f>
        <v>-0.970703125</v>
      </c>
      <c r="AI323" s="27">
        <f t="shared" ref="AI323:AI386" si="210">$AD323/($AD323+$AL323+$AU323)</f>
        <v>0.84210526315789469</v>
      </c>
      <c r="AJ323" s="27">
        <f t="shared" ref="AJ323:AJ386" si="211">$AI323*$AH323</f>
        <v>-0.81743421052631571</v>
      </c>
      <c r="AK323" s="15">
        <v>8</v>
      </c>
      <c r="AL323" s="15">
        <v>3</v>
      </c>
      <c r="AM323" s="15">
        <v>5</v>
      </c>
      <c r="AN323" s="15">
        <v>21000</v>
      </c>
      <c r="AO323" s="15">
        <v>7000</v>
      </c>
      <c r="AQ323" s="15">
        <f t="shared" ref="AQ323:AQ386" si="212">$AL323/($AD323+$AL323+$AU323)</f>
        <v>0.15789473684210525</v>
      </c>
      <c r="AR323" s="15">
        <f t="shared" ref="AR323:AR386" si="213">$AQ323*$AP323</f>
        <v>0</v>
      </c>
      <c r="AZ323" s="15">
        <f t="shared" ref="AZ323:AZ386" si="214">($AU323/($AD323+$AL323+$AU323))</f>
        <v>0</v>
      </c>
      <c r="BA323" s="15">
        <f t="shared" ref="BA323:BA386" si="215">$AY323*$AZ323</f>
        <v>0</v>
      </c>
      <c r="BC323" s="15">
        <v>3.75</v>
      </c>
      <c r="BD323" s="15">
        <v>5</v>
      </c>
      <c r="BE323" s="15">
        <v>4.666666666666667</v>
      </c>
      <c r="BF323" s="15">
        <v>2.5</v>
      </c>
      <c r="BG323" s="15">
        <v>5</v>
      </c>
      <c r="BH323" s="15">
        <v>4.1833333333333336</v>
      </c>
      <c r="BI323" s="15">
        <v>3</v>
      </c>
      <c r="BJ323" s="15">
        <v>3</v>
      </c>
      <c r="BK323" s="15">
        <f t="shared" ref="BK323:BK386" si="216">IF($BJ323=2,1,0)</f>
        <v>0</v>
      </c>
      <c r="BL323" s="15">
        <f t="shared" ref="BL323:BL386" si="217">IF($BJ323=3,1,0)</f>
        <v>1</v>
      </c>
      <c r="BM323" s="15">
        <f t="shared" ref="BM323:BM386" si="218">IF($BJ323=4,1,0)</f>
        <v>0</v>
      </c>
      <c r="BN323" s="15">
        <v>4</v>
      </c>
      <c r="BO323" s="15">
        <f t="shared" ref="BO323:BO386" si="219">IF($BN323=2,1,0)</f>
        <v>0</v>
      </c>
      <c r="BP323" s="15">
        <f t="shared" ref="BP323:BP386" si="220">IF($BN323=3,1,0)</f>
        <v>0</v>
      </c>
      <c r="BQ323" s="15">
        <f t="shared" ref="BQ323:BQ386" si="221">IF($BN323=4,1,0)</f>
        <v>1</v>
      </c>
      <c r="BR323" s="15">
        <f t="shared" ref="BR323:BR386" si="222">IF($BN323=5,1,0)</f>
        <v>0</v>
      </c>
      <c r="BS323" s="15">
        <v>10</v>
      </c>
      <c r="BT323" s="15">
        <v>1</v>
      </c>
      <c r="BU323" s="15">
        <f t="shared" ref="BU323:BU386" si="223">IF($BT323=2,1,0)</f>
        <v>0</v>
      </c>
      <c r="BV323" s="15">
        <f t="shared" ref="BV323:BV386" si="224">IF($BT323=3,1,0)</f>
        <v>0</v>
      </c>
      <c r="BW323" s="15">
        <f t="shared" ref="BW323:BW386" si="225">IF($BT323=4,1,0)</f>
        <v>0</v>
      </c>
      <c r="BX323" s="15">
        <f t="shared" ref="BX323:BX386" si="226">IF($BT323=5,1,0)</f>
        <v>0</v>
      </c>
      <c r="BY323" s="15">
        <v>1</v>
      </c>
      <c r="BZ323" s="15">
        <v>1</v>
      </c>
      <c r="CA323" s="15">
        <v>1</v>
      </c>
      <c r="CB323" s="15">
        <v>1</v>
      </c>
      <c r="CC323" s="15">
        <v>1</v>
      </c>
      <c r="CD323" s="27">
        <v>4.5999999999999996</v>
      </c>
      <c r="CE323" s="27">
        <v>4</v>
      </c>
      <c r="CF323" s="27">
        <v>4.25</v>
      </c>
      <c r="CG323" s="27">
        <v>4.2</v>
      </c>
      <c r="CH323" s="27">
        <v>4</v>
      </c>
      <c r="CI323" s="27">
        <v>4.75</v>
      </c>
      <c r="CJ323" s="27">
        <f t="shared" si="200"/>
        <v>4.3</v>
      </c>
      <c r="CK323" s="15">
        <f t="shared" ref="CK323:CK386" si="227">$CD323-$CD324</f>
        <v>0.59999999999999964</v>
      </c>
      <c r="CL323" s="15">
        <f t="shared" ref="CL323:CL386" si="228">$CE323-$CE324</f>
        <v>0</v>
      </c>
      <c r="CM323" s="15">
        <f t="shared" ref="CM323:CM386" si="229">$CF323-$CF324</f>
        <v>-0.5</v>
      </c>
      <c r="CN323" s="15">
        <f t="shared" ref="CN323:CN386" si="230">$CG323-$CG324</f>
        <v>0.20000000000000018</v>
      </c>
      <c r="CO323" s="15">
        <f t="shared" ref="CO323:CO386" si="231">$CH323-$CH324</f>
        <v>0</v>
      </c>
      <c r="CP323" s="15">
        <f t="shared" ref="CP323:CP386" si="232">$CI323-$CI324</f>
        <v>0.75</v>
      </c>
      <c r="CQ323" s="15">
        <f t="shared" ref="CQ323:CQ386" si="233">$CJ323-$CJ324</f>
        <v>0.17499999999999982</v>
      </c>
    </row>
    <row r="324" spans="1:95" x14ac:dyDescent="0.2">
      <c r="A324" s="15">
        <v>554</v>
      </c>
      <c r="B324" s="23">
        <v>1</v>
      </c>
      <c r="C324" s="15">
        <v>2</v>
      </c>
      <c r="D324" s="15">
        <f t="shared" si="201"/>
        <v>1</v>
      </c>
      <c r="E324" s="15">
        <f t="shared" si="196"/>
        <v>0</v>
      </c>
      <c r="F324" s="15">
        <f t="shared" si="197"/>
        <v>0</v>
      </c>
      <c r="G324" s="15">
        <f t="shared" si="198"/>
        <v>0</v>
      </c>
      <c r="H324" s="15">
        <f t="shared" si="199"/>
        <v>0</v>
      </c>
      <c r="I324" s="15">
        <v>0</v>
      </c>
      <c r="J324" s="15">
        <v>43</v>
      </c>
      <c r="K324" s="15">
        <v>4</v>
      </c>
      <c r="L324" s="15">
        <f t="shared" si="202"/>
        <v>0</v>
      </c>
      <c r="M324" s="15">
        <f t="shared" si="203"/>
        <v>0</v>
      </c>
      <c r="N324" s="15">
        <f t="shared" si="204"/>
        <v>0</v>
      </c>
      <c r="O324" s="15">
        <f t="shared" si="205"/>
        <v>0</v>
      </c>
      <c r="P324" s="15">
        <f t="shared" si="206"/>
        <v>1</v>
      </c>
      <c r="Q324" s="15">
        <v>3</v>
      </c>
      <c r="R324" s="15">
        <v>4</v>
      </c>
      <c r="S324" s="15">
        <v>5</v>
      </c>
      <c r="T324" s="15">
        <v>1</v>
      </c>
      <c r="U324" s="15">
        <v>1</v>
      </c>
      <c r="V324" s="15">
        <v>1</v>
      </c>
      <c r="W324" s="15">
        <v>30000</v>
      </c>
      <c r="X324" s="15">
        <v>1</v>
      </c>
      <c r="Y324" s="15">
        <v>1</v>
      </c>
      <c r="Z324" s="15">
        <f t="shared" ref="Z324:Z387" si="234">IF(OR($AC324=3,$AC324=4,$AC324=5),1,0)</f>
        <v>0</v>
      </c>
      <c r="AA324" s="15">
        <f t="shared" si="207"/>
        <v>0</v>
      </c>
      <c r="AB324" s="15">
        <f t="shared" si="208"/>
        <v>1</v>
      </c>
      <c r="AC324" s="15">
        <v>8</v>
      </c>
      <c r="AD324" s="15">
        <v>0.5</v>
      </c>
      <c r="AE324" s="15">
        <v>150</v>
      </c>
      <c r="AF324" s="15">
        <v>8000</v>
      </c>
      <c r="AG324" s="27">
        <v>16000</v>
      </c>
      <c r="AH324" s="27">
        <f t="shared" si="209"/>
        <v>0</v>
      </c>
      <c r="AI324" s="27">
        <f t="shared" si="210"/>
        <v>1</v>
      </c>
      <c r="AJ324" s="27">
        <f t="shared" si="211"/>
        <v>0</v>
      </c>
      <c r="AQ324" s="15">
        <f t="shared" si="212"/>
        <v>0</v>
      </c>
      <c r="AR324" s="15">
        <f t="shared" si="213"/>
        <v>0</v>
      </c>
      <c r="AZ324" s="15">
        <f t="shared" si="214"/>
        <v>0</v>
      </c>
      <c r="BA324" s="15">
        <f t="shared" si="215"/>
        <v>0</v>
      </c>
      <c r="BB324" s="15">
        <f>$AJ324</f>
        <v>0</v>
      </c>
      <c r="BC324" s="15">
        <v>4.25</v>
      </c>
      <c r="BD324" s="15">
        <v>3.6666666666666665</v>
      </c>
      <c r="BE324" s="15">
        <v>3</v>
      </c>
      <c r="BF324" s="15">
        <v>3</v>
      </c>
      <c r="BG324" s="15">
        <v>3.5</v>
      </c>
      <c r="BH324" s="15">
        <v>3.4833333333333329</v>
      </c>
      <c r="BI324" s="15">
        <v>4</v>
      </c>
      <c r="BJ324" s="15">
        <v>1</v>
      </c>
      <c r="BK324" s="15">
        <f t="shared" si="216"/>
        <v>0</v>
      </c>
      <c r="BL324" s="15">
        <f t="shared" si="217"/>
        <v>0</v>
      </c>
      <c r="BM324" s="15">
        <f t="shared" si="218"/>
        <v>0</v>
      </c>
      <c r="BN324" s="15">
        <v>2</v>
      </c>
      <c r="BO324" s="15">
        <f t="shared" si="219"/>
        <v>1</v>
      </c>
      <c r="BP324" s="15">
        <f t="shared" si="220"/>
        <v>0</v>
      </c>
      <c r="BQ324" s="15">
        <f t="shared" si="221"/>
        <v>0</v>
      </c>
      <c r="BR324" s="15">
        <f t="shared" si="222"/>
        <v>0</v>
      </c>
      <c r="BS324" s="15">
        <v>10</v>
      </c>
      <c r="BT324" s="15">
        <v>1</v>
      </c>
      <c r="BU324" s="15">
        <f t="shared" si="223"/>
        <v>0</v>
      </c>
      <c r="BV324" s="15">
        <f t="shared" si="224"/>
        <v>0</v>
      </c>
      <c r="BW324" s="15">
        <f t="shared" si="225"/>
        <v>0</v>
      </c>
      <c r="BX324" s="15">
        <f t="shared" si="226"/>
        <v>0</v>
      </c>
      <c r="BY324" s="15">
        <v>1</v>
      </c>
      <c r="BZ324" s="15">
        <v>1</v>
      </c>
      <c r="CA324" s="15">
        <v>1</v>
      </c>
      <c r="CB324" s="15">
        <v>1</v>
      </c>
      <c r="CC324" s="15">
        <v>1</v>
      </c>
      <c r="CD324" s="27">
        <v>4</v>
      </c>
      <c r="CE324" s="27">
        <v>4</v>
      </c>
      <c r="CF324" s="27">
        <v>4.75</v>
      </c>
      <c r="CG324" s="27">
        <v>4</v>
      </c>
      <c r="CH324" s="27">
        <v>4</v>
      </c>
      <c r="CI324" s="27">
        <v>4</v>
      </c>
      <c r="CJ324" s="27">
        <f t="shared" si="200"/>
        <v>4.125</v>
      </c>
      <c r="CK324" s="15">
        <f t="shared" si="227"/>
        <v>0.39999999999999991</v>
      </c>
      <c r="CL324" s="15">
        <f t="shared" si="228"/>
        <v>1</v>
      </c>
      <c r="CM324" s="15">
        <f t="shared" si="229"/>
        <v>1.75</v>
      </c>
      <c r="CN324" s="15">
        <f t="shared" si="230"/>
        <v>1</v>
      </c>
      <c r="CO324" s="15">
        <f t="shared" si="231"/>
        <v>1</v>
      </c>
      <c r="CP324" s="15">
        <f t="shared" si="232"/>
        <v>1</v>
      </c>
      <c r="CQ324" s="15">
        <f t="shared" si="233"/>
        <v>1.0249999999999999</v>
      </c>
    </row>
    <row r="325" spans="1:95" x14ac:dyDescent="0.2">
      <c r="A325" s="15">
        <v>554</v>
      </c>
      <c r="B325" s="23">
        <v>1</v>
      </c>
      <c r="C325" s="15">
        <v>2</v>
      </c>
      <c r="D325" s="15">
        <f t="shared" si="201"/>
        <v>1</v>
      </c>
      <c r="E325" s="15">
        <f t="shared" si="196"/>
        <v>0</v>
      </c>
      <c r="F325" s="15">
        <f t="shared" si="197"/>
        <v>0</v>
      </c>
      <c r="G325" s="15">
        <f t="shared" si="198"/>
        <v>0</v>
      </c>
      <c r="H325" s="15">
        <f t="shared" si="199"/>
        <v>0</v>
      </c>
      <c r="I325" s="15">
        <v>0</v>
      </c>
      <c r="J325" s="15">
        <v>43</v>
      </c>
      <c r="K325" s="15">
        <v>4</v>
      </c>
      <c r="L325" s="15">
        <f t="shared" si="202"/>
        <v>0</v>
      </c>
      <c r="M325" s="15">
        <f t="shared" si="203"/>
        <v>0</v>
      </c>
      <c r="N325" s="15">
        <f t="shared" si="204"/>
        <v>0</v>
      </c>
      <c r="O325" s="15">
        <f t="shared" si="205"/>
        <v>0</v>
      </c>
      <c r="P325" s="15">
        <f t="shared" si="206"/>
        <v>1</v>
      </c>
      <c r="Q325" s="15">
        <v>3</v>
      </c>
      <c r="R325" s="15">
        <v>4</v>
      </c>
      <c r="S325" s="15">
        <v>5</v>
      </c>
      <c r="T325" s="15">
        <v>1</v>
      </c>
      <c r="U325" s="15">
        <v>1</v>
      </c>
      <c r="V325" s="15">
        <v>1</v>
      </c>
      <c r="W325" s="15">
        <v>30000</v>
      </c>
      <c r="X325" s="15">
        <v>1</v>
      </c>
      <c r="Y325" s="15">
        <v>0</v>
      </c>
      <c r="Z325" s="15">
        <f t="shared" si="234"/>
        <v>0</v>
      </c>
      <c r="AA325" s="15">
        <f t="shared" si="207"/>
        <v>0</v>
      </c>
      <c r="AB325" s="15">
        <f t="shared" si="208"/>
        <v>1</v>
      </c>
      <c r="AC325" s="159">
        <v>8</v>
      </c>
      <c r="AD325" s="159">
        <v>0.5</v>
      </c>
      <c r="AE325" s="159">
        <v>150</v>
      </c>
      <c r="AF325" s="15">
        <v>8000</v>
      </c>
      <c r="AG325" s="27">
        <v>16000</v>
      </c>
      <c r="AH325" s="27">
        <f t="shared" si="209"/>
        <v>19</v>
      </c>
      <c r="AI325" s="27">
        <f t="shared" si="210"/>
        <v>1</v>
      </c>
      <c r="AJ325" s="27">
        <f t="shared" si="211"/>
        <v>19</v>
      </c>
      <c r="AQ325" s="15">
        <f t="shared" si="212"/>
        <v>0</v>
      </c>
      <c r="AR325" s="15">
        <f t="shared" si="213"/>
        <v>0</v>
      </c>
      <c r="AZ325" s="15">
        <f t="shared" si="214"/>
        <v>0</v>
      </c>
      <c r="BA325" s="15">
        <f t="shared" si="215"/>
        <v>0</v>
      </c>
      <c r="BC325" s="15">
        <v>4.25</v>
      </c>
      <c r="BD325" s="15">
        <v>3.6666666666666665</v>
      </c>
      <c r="BE325" s="15">
        <v>3</v>
      </c>
      <c r="BF325" s="15">
        <v>3</v>
      </c>
      <c r="BG325" s="15">
        <v>3.5</v>
      </c>
      <c r="BH325" s="15">
        <v>3.4833333333333329</v>
      </c>
      <c r="BI325" s="15">
        <v>4</v>
      </c>
      <c r="BJ325" s="15">
        <v>1</v>
      </c>
      <c r="BK325" s="15">
        <f t="shared" si="216"/>
        <v>0</v>
      </c>
      <c r="BL325" s="15">
        <f t="shared" si="217"/>
        <v>0</v>
      </c>
      <c r="BM325" s="15">
        <f t="shared" si="218"/>
        <v>0</v>
      </c>
      <c r="BN325" s="15">
        <v>2</v>
      </c>
      <c r="BO325" s="15">
        <f t="shared" si="219"/>
        <v>1</v>
      </c>
      <c r="BP325" s="15">
        <f t="shared" si="220"/>
        <v>0</v>
      </c>
      <c r="BQ325" s="15">
        <f t="shared" si="221"/>
        <v>0</v>
      </c>
      <c r="BR325" s="15">
        <f t="shared" si="222"/>
        <v>0</v>
      </c>
      <c r="BS325" s="15">
        <v>10</v>
      </c>
      <c r="BT325" s="15">
        <v>1</v>
      </c>
      <c r="BU325" s="15">
        <f t="shared" si="223"/>
        <v>0</v>
      </c>
      <c r="BV325" s="15">
        <f t="shared" si="224"/>
        <v>0</v>
      </c>
      <c r="BW325" s="15">
        <f t="shared" si="225"/>
        <v>0</v>
      </c>
      <c r="BX325" s="15">
        <f t="shared" si="226"/>
        <v>0</v>
      </c>
      <c r="BY325" s="15">
        <v>1</v>
      </c>
      <c r="BZ325" s="15">
        <v>1</v>
      </c>
      <c r="CA325" s="15">
        <v>1</v>
      </c>
      <c r="CB325" s="15">
        <v>1</v>
      </c>
      <c r="CC325" s="15">
        <v>1</v>
      </c>
      <c r="CD325" s="27">
        <v>3.6</v>
      </c>
      <c r="CE325" s="27">
        <v>3</v>
      </c>
      <c r="CF325" s="27">
        <v>3</v>
      </c>
      <c r="CG325" s="27">
        <v>3</v>
      </c>
      <c r="CH325" s="27">
        <v>3</v>
      </c>
      <c r="CI325" s="27">
        <v>3</v>
      </c>
      <c r="CJ325" s="27">
        <f t="shared" si="200"/>
        <v>3.1</v>
      </c>
      <c r="CK325" s="15">
        <f t="shared" si="227"/>
        <v>-1.4</v>
      </c>
      <c r="CL325" s="15">
        <f t="shared" si="228"/>
        <v>-2</v>
      </c>
      <c r="CM325" s="15">
        <f t="shared" si="229"/>
        <v>-2</v>
      </c>
      <c r="CN325" s="15">
        <f t="shared" si="230"/>
        <v>-2</v>
      </c>
      <c r="CO325" s="15">
        <f t="shared" si="231"/>
        <v>-2</v>
      </c>
      <c r="CP325" s="15">
        <f t="shared" si="232"/>
        <v>-2</v>
      </c>
      <c r="CQ325" s="15">
        <f t="shared" si="233"/>
        <v>-1.9</v>
      </c>
    </row>
    <row r="326" spans="1:95" x14ac:dyDescent="0.2">
      <c r="A326" s="15">
        <v>555</v>
      </c>
      <c r="B326" s="23">
        <v>1</v>
      </c>
      <c r="C326" s="15">
        <v>2</v>
      </c>
      <c r="D326" s="15">
        <f t="shared" si="201"/>
        <v>1</v>
      </c>
      <c r="E326" s="15">
        <f t="shared" si="196"/>
        <v>0</v>
      </c>
      <c r="F326" s="15">
        <f t="shared" si="197"/>
        <v>0</v>
      </c>
      <c r="G326" s="15">
        <f t="shared" si="198"/>
        <v>0</v>
      </c>
      <c r="H326" s="15">
        <f t="shared" si="199"/>
        <v>0</v>
      </c>
      <c r="I326" s="15">
        <v>1</v>
      </c>
      <c r="J326" s="15">
        <v>66</v>
      </c>
      <c r="K326" s="15">
        <v>5</v>
      </c>
      <c r="L326" s="15">
        <f t="shared" si="202"/>
        <v>0</v>
      </c>
      <c r="M326" s="15">
        <f t="shared" si="203"/>
        <v>0</v>
      </c>
      <c r="N326" s="15">
        <f t="shared" si="204"/>
        <v>0</v>
      </c>
      <c r="O326" s="15">
        <f t="shared" si="205"/>
        <v>0</v>
      </c>
      <c r="P326" s="15">
        <f t="shared" si="206"/>
        <v>0</v>
      </c>
      <c r="Q326" s="15">
        <v>2</v>
      </c>
      <c r="R326" s="15">
        <v>3</v>
      </c>
      <c r="S326" s="15">
        <v>10</v>
      </c>
      <c r="T326" s="15">
        <v>0</v>
      </c>
      <c r="U326" s="15">
        <v>1</v>
      </c>
      <c r="V326" s="15">
        <v>1</v>
      </c>
      <c r="W326" s="15">
        <v>500000</v>
      </c>
      <c r="X326" s="15">
        <v>1</v>
      </c>
      <c r="Y326" s="15">
        <v>1</v>
      </c>
      <c r="Z326" s="15">
        <f t="shared" si="234"/>
        <v>0</v>
      </c>
      <c r="AA326" s="15">
        <f t="shared" si="207"/>
        <v>0</v>
      </c>
      <c r="AB326" s="15">
        <f t="shared" si="208"/>
        <v>0</v>
      </c>
      <c r="AC326" s="15">
        <v>1</v>
      </c>
      <c r="AD326" s="15">
        <v>10</v>
      </c>
      <c r="AE326" s="15">
        <v>10</v>
      </c>
      <c r="AF326" s="15">
        <v>8000</v>
      </c>
      <c r="AG326" s="27">
        <v>800</v>
      </c>
      <c r="AH326" s="27">
        <f t="shared" si="209"/>
        <v>10.428571428571429</v>
      </c>
      <c r="AI326" s="27">
        <f t="shared" si="210"/>
        <v>0.5</v>
      </c>
      <c r="AJ326" s="27">
        <f t="shared" si="211"/>
        <v>5.2142857142857144</v>
      </c>
      <c r="AK326" s="15">
        <v>1</v>
      </c>
      <c r="AL326" s="15">
        <v>10</v>
      </c>
      <c r="AM326" s="15">
        <v>100</v>
      </c>
      <c r="AN326" s="15">
        <v>800</v>
      </c>
      <c r="AO326" s="15">
        <v>80</v>
      </c>
      <c r="AP326" s="15">
        <f>($AO326-$AO327)/$AO327</f>
        <v>0</v>
      </c>
      <c r="AQ326" s="15">
        <f t="shared" si="212"/>
        <v>0.5</v>
      </c>
      <c r="AR326" s="15">
        <f t="shared" si="213"/>
        <v>0</v>
      </c>
      <c r="AZ326" s="15">
        <f t="shared" si="214"/>
        <v>0</v>
      </c>
      <c r="BA326" s="15">
        <f t="shared" si="215"/>
        <v>0</v>
      </c>
      <c r="BB326" s="15">
        <f>$AJ326</f>
        <v>5.2142857142857144</v>
      </c>
      <c r="BC326" s="15">
        <v>2.5</v>
      </c>
      <c r="BD326" s="15">
        <v>2</v>
      </c>
      <c r="BE326" s="15">
        <v>1</v>
      </c>
      <c r="BF326" s="15">
        <v>2.5</v>
      </c>
      <c r="BG326" s="15">
        <v>3</v>
      </c>
      <c r="BH326" s="15">
        <v>2.2000000000000002</v>
      </c>
      <c r="BI326" s="15">
        <v>3</v>
      </c>
      <c r="BJ326" s="15">
        <v>1</v>
      </c>
      <c r="BK326" s="15">
        <f t="shared" si="216"/>
        <v>0</v>
      </c>
      <c r="BL326" s="15">
        <f t="shared" si="217"/>
        <v>0</v>
      </c>
      <c r="BM326" s="15">
        <f t="shared" si="218"/>
        <v>0</v>
      </c>
      <c r="BN326" s="15">
        <v>4</v>
      </c>
      <c r="BO326" s="15">
        <f t="shared" si="219"/>
        <v>0</v>
      </c>
      <c r="BP326" s="15">
        <f t="shared" si="220"/>
        <v>0</v>
      </c>
      <c r="BQ326" s="15">
        <f t="shared" si="221"/>
        <v>1</v>
      </c>
      <c r="BR326" s="15">
        <f t="shared" si="222"/>
        <v>0</v>
      </c>
      <c r="BS326" s="15">
        <v>15</v>
      </c>
      <c r="BT326" s="15">
        <v>3</v>
      </c>
      <c r="BU326" s="15">
        <f t="shared" si="223"/>
        <v>0</v>
      </c>
      <c r="BV326" s="15">
        <f t="shared" si="224"/>
        <v>1</v>
      </c>
      <c r="BW326" s="15">
        <f t="shared" si="225"/>
        <v>0</v>
      </c>
      <c r="BX326" s="15">
        <f t="shared" si="226"/>
        <v>0</v>
      </c>
      <c r="BY326" s="15">
        <v>1</v>
      </c>
      <c r="BZ326" s="15">
        <v>1</v>
      </c>
      <c r="CA326" s="15">
        <v>1</v>
      </c>
      <c r="CB326" s="15">
        <v>1</v>
      </c>
      <c r="CC326" s="15">
        <v>1</v>
      </c>
      <c r="CD326" s="27">
        <v>5</v>
      </c>
      <c r="CE326" s="27">
        <v>5</v>
      </c>
      <c r="CF326" s="27">
        <v>5</v>
      </c>
      <c r="CG326" s="27">
        <v>5</v>
      </c>
      <c r="CH326" s="27">
        <v>5</v>
      </c>
      <c r="CI326" s="27">
        <v>5</v>
      </c>
      <c r="CJ326" s="27">
        <f t="shared" si="200"/>
        <v>5</v>
      </c>
      <c r="CK326" s="15">
        <f t="shared" si="227"/>
        <v>1</v>
      </c>
      <c r="CL326" s="15">
        <f t="shared" si="228"/>
        <v>0.33333333333333304</v>
      </c>
      <c r="CM326" s="15">
        <f t="shared" si="229"/>
        <v>1.5</v>
      </c>
      <c r="CN326" s="15">
        <f t="shared" si="230"/>
        <v>1.6</v>
      </c>
      <c r="CO326" s="15">
        <f t="shared" si="231"/>
        <v>1</v>
      </c>
      <c r="CP326" s="15">
        <f t="shared" si="232"/>
        <v>1.25</v>
      </c>
      <c r="CQ326" s="15">
        <f t="shared" si="233"/>
        <v>1.1138888888888885</v>
      </c>
    </row>
    <row r="327" spans="1:95" x14ac:dyDescent="0.2">
      <c r="A327" s="15">
        <v>555</v>
      </c>
      <c r="B327" s="23">
        <v>1</v>
      </c>
      <c r="C327" s="15">
        <v>2</v>
      </c>
      <c r="D327" s="15">
        <f t="shared" si="201"/>
        <v>1</v>
      </c>
      <c r="E327" s="15">
        <f t="shared" si="196"/>
        <v>0</v>
      </c>
      <c r="F327" s="15">
        <f t="shared" si="197"/>
        <v>0</v>
      </c>
      <c r="G327" s="15">
        <f t="shared" si="198"/>
        <v>0</v>
      </c>
      <c r="H327" s="15">
        <f t="shared" si="199"/>
        <v>0</v>
      </c>
      <c r="I327" s="15">
        <v>1</v>
      </c>
      <c r="J327" s="15">
        <v>66</v>
      </c>
      <c r="K327" s="15">
        <v>5</v>
      </c>
      <c r="L327" s="15">
        <f t="shared" si="202"/>
        <v>0</v>
      </c>
      <c r="M327" s="15">
        <f t="shared" si="203"/>
        <v>0</v>
      </c>
      <c r="N327" s="15">
        <f t="shared" si="204"/>
        <v>0</v>
      </c>
      <c r="O327" s="15">
        <f t="shared" si="205"/>
        <v>0</v>
      </c>
      <c r="P327" s="15">
        <f t="shared" si="206"/>
        <v>0</v>
      </c>
      <c r="Q327" s="15">
        <v>2</v>
      </c>
      <c r="R327" s="15">
        <v>3</v>
      </c>
      <c r="S327" s="15">
        <v>10</v>
      </c>
      <c r="T327" s="15">
        <v>0</v>
      </c>
      <c r="U327" s="15">
        <v>1</v>
      </c>
      <c r="V327" s="15">
        <v>1</v>
      </c>
      <c r="W327" s="15">
        <v>500000</v>
      </c>
      <c r="X327" s="15">
        <v>1</v>
      </c>
      <c r="Y327" s="15">
        <v>0</v>
      </c>
      <c r="Z327" s="15">
        <f t="shared" si="234"/>
        <v>0</v>
      </c>
      <c r="AA327" s="15">
        <f t="shared" si="207"/>
        <v>0</v>
      </c>
      <c r="AB327" s="15">
        <f t="shared" si="208"/>
        <v>0</v>
      </c>
      <c r="AC327" s="159">
        <v>1</v>
      </c>
      <c r="AD327" s="159">
        <v>10</v>
      </c>
      <c r="AE327" s="159">
        <v>9</v>
      </c>
      <c r="AF327" s="15">
        <v>700</v>
      </c>
      <c r="AG327" s="27">
        <v>70</v>
      </c>
      <c r="AH327" s="27">
        <f t="shared" si="209"/>
        <v>-0.99509803921568629</v>
      </c>
      <c r="AI327" s="27">
        <f t="shared" si="210"/>
        <v>0.5</v>
      </c>
      <c r="AJ327" s="27">
        <f t="shared" si="211"/>
        <v>-0.49754901960784315</v>
      </c>
      <c r="AK327" s="15">
        <v>1</v>
      </c>
      <c r="AL327" s="15">
        <v>10</v>
      </c>
      <c r="AM327" s="15">
        <v>100</v>
      </c>
      <c r="AN327" s="15">
        <v>800</v>
      </c>
      <c r="AO327" s="15">
        <v>80</v>
      </c>
      <c r="AQ327" s="15">
        <f t="shared" si="212"/>
        <v>0.5</v>
      </c>
      <c r="AR327" s="15">
        <f t="shared" si="213"/>
        <v>0</v>
      </c>
      <c r="AZ327" s="15">
        <f t="shared" si="214"/>
        <v>0</v>
      </c>
      <c r="BA327" s="15">
        <f t="shared" si="215"/>
        <v>0</v>
      </c>
      <c r="BC327" s="15">
        <v>2.5</v>
      </c>
      <c r="BD327" s="15">
        <v>2</v>
      </c>
      <c r="BE327" s="15">
        <v>1</v>
      </c>
      <c r="BF327" s="15">
        <v>2.5</v>
      </c>
      <c r="BG327" s="15">
        <v>3</v>
      </c>
      <c r="BH327" s="15">
        <v>2.2000000000000002</v>
      </c>
      <c r="BI327" s="15">
        <v>3</v>
      </c>
      <c r="BJ327" s="15">
        <v>1</v>
      </c>
      <c r="BK327" s="15">
        <f t="shared" si="216"/>
        <v>0</v>
      </c>
      <c r="BL327" s="15">
        <f t="shared" si="217"/>
        <v>0</v>
      </c>
      <c r="BM327" s="15">
        <f t="shared" si="218"/>
        <v>0</v>
      </c>
      <c r="BN327" s="15">
        <v>4</v>
      </c>
      <c r="BO327" s="15">
        <f t="shared" si="219"/>
        <v>0</v>
      </c>
      <c r="BP327" s="15">
        <f t="shared" si="220"/>
        <v>0</v>
      </c>
      <c r="BQ327" s="15">
        <f t="shared" si="221"/>
        <v>1</v>
      </c>
      <c r="BR327" s="15">
        <f t="shared" si="222"/>
        <v>0</v>
      </c>
      <c r="BS327" s="15">
        <v>15</v>
      </c>
      <c r="BT327" s="15">
        <v>3</v>
      </c>
      <c r="BU327" s="15">
        <f t="shared" si="223"/>
        <v>0</v>
      </c>
      <c r="BV327" s="15">
        <f t="shared" si="224"/>
        <v>1</v>
      </c>
      <c r="BW327" s="15">
        <f t="shared" si="225"/>
        <v>0</v>
      </c>
      <c r="BX327" s="15">
        <f t="shared" si="226"/>
        <v>0</v>
      </c>
      <c r="BY327" s="15">
        <v>1</v>
      </c>
      <c r="BZ327" s="15">
        <v>1</v>
      </c>
      <c r="CA327" s="15">
        <v>1</v>
      </c>
      <c r="CB327" s="15">
        <v>1</v>
      </c>
      <c r="CC327" s="15">
        <v>1</v>
      </c>
      <c r="CD327" s="27">
        <v>4</v>
      </c>
      <c r="CE327" s="27">
        <v>4.666666666666667</v>
      </c>
      <c r="CF327" s="27">
        <v>3.5</v>
      </c>
      <c r="CG327" s="27">
        <v>3.4</v>
      </c>
      <c r="CH327" s="27">
        <v>4</v>
      </c>
      <c r="CI327" s="27">
        <v>3.75</v>
      </c>
      <c r="CJ327" s="27">
        <f t="shared" si="200"/>
        <v>3.8861111111111115</v>
      </c>
      <c r="CK327" s="15">
        <f t="shared" si="227"/>
        <v>-0.40000000000000036</v>
      </c>
      <c r="CL327" s="15">
        <f t="shared" si="228"/>
        <v>0.66666666666666696</v>
      </c>
      <c r="CM327" s="15">
        <f t="shared" si="229"/>
        <v>-0.5</v>
      </c>
      <c r="CN327" s="15">
        <f t="shared" si="230"/>
        <v>-0.39999999999999991</v>
      </c>
      <c r="CO327" s="15">
        <f t="shared" si="231"/>
        <v>0</v>
      </c>
      <c r="CP327" s="15">
        <f t="shared" si="232"/>
        <v>-0.75</v>
      </c>
      <c r="CQ327" s="15">
        <f t="shared" si="233"/>
        <v>-0.23055555555555474</v>
      </c>
    </row>
    <row r="328" spans="1:95" x14ac:dyDescent="0.2">
      <c r="A328" s="15">
        <v>557</v>
      </c>
      <c r="B328" s="23">
        <v>1</v>
      </c>
      <c r="C328" s="15">
        <v>2</v>
      </c>
      <c r="D328" s="15">
        <f t="shared" si="201"/>
        <v>1</v>
      </c>
      <c r="E328" s="15">
        <f t="shared" si="196"/>
        <v>0</v>
      </c>
      <c r="F328" s="15">
        <f t="shared" si="197"/>
        <v>0</v>
      </c>
      <c r="G328" s="15">
        <f t="shared" si="198"/>
        <v>0</v>
      </c>
      <c r="H328" s="15">
        <f t="shared" si="199"/>
        <v>0</v>
      </c>
      <c r="I328" s="15">
        <v>1</v>
      </c>
      <c r="J328" s="15">
        <v>45</v>
      </c>
      <c r="K328" s="15">
        <v>5</v>
      </c>
      <c r="L328" s="15">
        <f t="shared" si="202"/>
        <v>0</v>
      </c>
      <c r="M328" s="15">
        <f t="shared" si="203"/>
        <v>0</v>
      </c>
      <c r="N328" s="15">
        <f t="shared" si="204"/>
        <v>0</v>
      </c>
      <c r="O328" s="15">
        <f t="shared" si="205"/>
        <v>0</v>
      </c>
      <c r="P328" s="15">
        <f t="shared" si="206"/>
        <v>0</v>
      </c>
      <c r="Q328" s="15">
        <v>2</v>
      </c>
      <c r="R328" s="15">
        <v>3</v>
      </c>
      <c r="S328" s="15">
        <v>10</v>
      </c>
      <c r="T328" s="15">
        <v>1</v>
      </c>
      <c r="U328" s="15">
        <v>1</v>
      </c>
      <c r="V328" s="15">
        <v>1</v>
      </c>
      <c r="W328" s="15">
        <v>480000</v>
      </c>
      <c r="X328" s="15">
        <v>1</v>
      </c>
      <c r="Y328" s="15">
        <v>1</v>
      </c>
      <c r="Z328" s="15">
        <f t="shared" si="234"/>
        <v>1</v>
      </c>
      <c r="AA328" s="15">
        <f t="shared" si="207"/>
        <v>0</v>
      </c>
      <c r="AB328" s="15">
        <f t="shared" si="208"/>
        <v>0</v>
      </c>
      <c r="AC328" s="15">
        <v>5</v>
      </c>
      <c r="AD328" s="15">
        <v>5</v>
      </c>
      <c r="AE328" s="15">
        <v>10.55</v>
      </c>
      <c r="AF328" s="15">
        <v>71400</v>
      </c>
      <c r="AG328" s="27">
        <v>14280</v>
      </c>
      <c r="AH328" s="27">
        <f t="shared" si="209"/>
        <v>2.1111111111111112</v>
      </c>
      <c r="AI328" s="27">
        <f t="shared" si="210"/>
        <v>1</v>
      </c>
      <c r="AJ328" s="27">
        <f t="shared" si="211"/>
        <v>2.1111111111111112</v>
      </c>
      <c r="AQ328" s="15">
        <f t="shared" si="212"/>
        <v>0</v>
      </c>
      <c r="AR328" s="15">
        <f t="shared" si="213"/>
        <v>0</v>
      </c>
      <c r="AZ328" s="15">
        <f t="shared" si="214"/>
        <v>0</v>
      </c>
      <c r="BA328" s="15">
        <f t="shared" si="215"/>
        <v>0</v>
      </c>
      <c r="BB328" s="15">
        <f>$AJ328</f>
        <v>2.1111111111111112</v>
      </c>
      <c r="BC328" s="15">
        <v>1.75</v>
      </c>
      <c r="BD328" s="15">
        <v>1.6666666666666667</v>
      </c>
      <c r="BE328" s="15">
        <v>1.3333333333333333</v>
      </c>
      <c r="BF328" s="15">
        <v>1.5</v>
      </c>
      <c r="BG328" s="15">
        <v>5</v>
      </c>
      <c r="BH328" s="15">
        <v>2.25</v>
      </c>
      <c r="BI328" s="15">
        <v>1</v>
      </c>
      <c r="BJ328" s="15">
        <v>1</v>
      </c>
      <c r="BK328" s="15">
        <f t="shared" si="216"/>
        <v>0</v>
      </c>
      <c r="BL328" s="15">
        <f t="shared" si="217"/>
        <v>0</v>
      </c>
      <c r="BM328" s="15">
        <f t="shared" si="218"/>
        <v>0</v>
      </c>
      <c r="BN328" s="15">
        <v>1</v>
      </c>
      <c r="BO328" s="15">
        <f t="shared" si="219"/>
        <v>0</v>
      </c>
      <c r="BP328" s="15">
        <f t="shared" si="220"/>
        <v>0</v>
      </c>
      <c r="BQ328" s="15">
        <f t="shared" si="221"/>
        <v>0</v>
      </c>
      <c r="BR328" s="15">
        <f t="shared" si="222"/>
        <v>0</v>
      </c>
      <c r="BS328" s="15">
        <v>10</v>
      </c>
      <c r="BT328" s="15">
        <v>1</v>
      </c>
      <c r="BU328" s="15">
        <f t="shared" si="223"/>
        <v>0</v>
      </c>
      <c r="BV328" s="15">
        <f t="shared" si="224"/>
        <v>0</v>
      </c>
      <c r="BW328" s="15">
        <f t="shared" si="225"/>
        <v>0</v>
      </c>
      <c r="BX328" s="15">
        <f t="shared" si="226"/>
        <v>0</v>
      </c>
      <c r="BY328" s="15">
        <v>1</v>
      </c>
      <c r="BZ328" s="15">
        <v>1</v>
      </c>
      <c r="CA328" s="15">
        <v>1</v>
      </c>
      <c r="CB328" s="15">
        <v>1</v>
      </c>
      <c r="CC328" s="15">
        <v>1</v>
      </c>
      <c r="CD328" s="27">
        <v>4.4000000000000004</v>
      </c>
      <c r="CE328" s="27">
        <v>4</v>
      </c>
      <c r="CF328" s="27">
        <v>4</v>
      </c>
      <c r="CG328" s="27">
        <v>3.8</v>
      </c>
      <c r="CH328" s="27">
        <v>4</v>
      </c>
      <c r="CI328" s="27">
        <v>4.5</v>
      </c>
      <c r="CJ328" s="27">
        <f t="shared" si="200"/>
        <v>4.1166666666666663</v>
      </c>
      <c r="CK328" s="15">
        <f t="shared" si="227"/>
        <v>0</v>
      </c>
      <c r="CL328" s="15">
        <f t="shared" si="228"/>
        <v>0</v>
      </c>
      <c r="CM328" s="15">
        <f t="shared" si="229"/>
        <v>0</v>
      </c>
      <c r="CN328" s="15">
        <f t="shared" si="230"/>
        <v>0</v>
      </c>
      <c r="CO328" s="15">
        <f t="shared" si="231"/>
        <v>0</v>
      </c>
      <c r="CP328" s="15">
        <f t="shared" si="232"/>
        <v>0</v>
      </c>
      <c r="CQ328" s="15">
        <f t="shared" si="233"/>
        <v>0</v>
      </c>
    </row>
    <row r="329" spans="1:95" x14ac:dyDescent="0.2">
      <c r="A329" s="15">
        <v>557</v>
      </c>
      <c r="B329" s="23">
        <v>1</v>
      </c>
      <c r="C329" s="15">
        <v>2</v>
      </c>
      <c r="D329" s="15">
        <f t="shared" si="201"/>
        <v>1</v>
      </c>
      <c r="E329" s="15">
        <f t="shared" si="196"/>
        <v>0</v>
      </c>
      <c r="F329" s="15">
        <f t="shared" si="197"/>
        <v>0</v>
      </c>
      <c r="G329" s="15">
        <f t="shared" si="198"/>
        <v>0</v>
      </c>
      <c r="H329" s="15">
        <f t="shared" si="199"/>
        <v>0</v>
      </c>
      <c r="I329" s="15">
        <v>1</v>
      </c>
      <c r="J329" s="15">
        <v>45</v>
      </c>
      <c r="K329" s="15">
        <v>5</v>
      </c>
      <c r="L329" s="15">
        <f t="shared" si="202"/>
        <v>0</v>
      </c>
      <c r="M329" s="15">
        <f t="shared" si="203"/>
        <v>0</v>
      </c>
      <c r="N329" s="15">
        <f t="shared" si="204"/>
        <v>0</v>
      </c>
      <c r="O329" s="15">
        <f t="shared" si="205"/>
        <v>0</v>
      </c>
      <c r="P329" s="15">
        <f t="shared" si="206"/>
        <v>0</v>
      </c>
      <c r="Q329" s="15">
        <v>2</v>
      </c>
      <c r="R329" s="15">
        <v>3</v>
      </c>
      <c r="S329" s="15">
        <v>10</v>
      </c>
      <c r="T329" s="15">
        <v>1</v>
      </c>
      <c r="U329" s="15">
        <v>1</v>
      </c>
      <c r="V329" s="15">
        <v>1</v>
      </c>
      <c r="W329" s="15">
        <v>480000</v>
      </c>
      <c r="X329" s="15">
        <v>1</v>
      </c>
      <c r="Y329" s="15">
        <v>0</v>
      </c>
      <c r="Z329" s="15">
        <f t="shared" si="234"/>
        <v>1</v>
      </c>
      <c r="AA329" s="15">
        <f t="shared" si="207"/>
        <v>0</v>
      </c>
      <c r="AB329" s="15">
        <f t="shared" si="208"/>
        <v>0</v>
      </c>
      <c r="AC329" s="159">
        <v>5</v>
      </c>
      <c r="AD329" s="159">
        <v>5</v>
      </c>
      <c r="AE329" s="159">
        <v>10.1</v>
      </c>
      <c r="AF329" s="15">
        <v>22950</v>
      </c>
      <c r="AG329" s="27">
        <v>4590</v>
      </c>
      <c r="AH329" s="27">
        <f t="shared" si="209"/>
        <v>3.59</v>
      </c>
      <c r="AI329" s="27">
        <f t="shared" si="210"/>
        <v>1</v>
      </c>
      <c r="AJ329" s="27">
        <f t="shared" si="211"/>
        <v>3.59</v>
      </c>
      <c r="AQ329" s="15">
        <f t="shared" si="212"/>
        <v>0</v>
      </c>
      <c r="AR329" s="15">
        <f t="shared" si="213"/>
        <v>0</v>
      </c>
      <c r="AZ329" s="15">
        <f t="shared" si="214"/>
        <v>0</v>
      </c>
      <c r="BA329" s="15">
        <f t="shared" si="215"/>
        <v>0</v>
      </c>
      <c r="BC329" s="15">
        <v>1.75</v>
      </c>
      <c r="BD329" s="15">
        <v>1.6666666666666667</v>
      </c>
      <c r="BE329" s="15">
        <v>1.3333333333333333</v>
      </c>
      <c r="BF329" s="15">
        <v>1.5</v>
      </c>
      <c r="BG329" s="15">
        <v>5</v>
      </c>
      <c r="BH329" s="15">
        <v>2.25</v>
      </c>
      <c r="BI329" s="15">
        <v>1</v>
      </c>
      <c r="BJ329" s="15">
        <v>1</v>
      </c>
      <c r="BK329" s="15">
        <f t="shared" si="216"/>
        <v>0</v>
      </c>
      <c r="BL329" s="15">
        <f t="shared" si="217"/>
        <v>0</v>
      </c>
      <c r="BM329" s="15">
        <f t="shared" si="218"/>
        <v>0</v>
      </c>
      <c r="BN329" s="15">
        <v>1</v>
      </c>
      <c r="BO329" s="15">
        <f t="shared" si="219"/>
        <v>0</v>
      </c>
      <c r="BP329" s="15">
        <f t="shared" si="220"/>
        <v>0</v>
      </c>
      <c r="BQ329" s="15">
        <f t="shared" si="221"/>
        <v>0</v>
      </c>
      <c r="BR329" s="15">
        <f t="shared" si="222"/>
        <v>0</v>
      </c>
      <c r="BS329" s="15">
        <v>10</v>
      </c>
      <c r="BT329" s="15">
        <v>1</v>
      </c>
      <c r="BU329" s="15">
        <f t="shared" si="223"/>
        <v>0</v>
      </c>
      <c r="BV329" s="15">
        <f t="shared" si="224"/>
        <v>0</v>
      </c>
      <c r="BW329" s="15">
        <f t="shared" si="225"/>
        <v>0</v>
      </c>
      <c r="BX329" s="15">
        <f t="shared" si="226"/>
        <v>0</v>
      </c>
      <c r="BY329" s="15">
        <v>1</v>
      </c>
      <c r="BZ329" s="15">
        <v>1</v>
      </c>
      <c r="CA329" s="15">
        <v>1</v>
      </c>
      <c r="CB329" s="15">
        <v>1</v>
      </c>
      <c r="CC329" s="15">
        <v>1</v>
      </c>
      <c r="CD329" s="27">
        <v>4.4000000000000004</v>
      </c>
      <c r="CE329" s="27">
        <v>4</v>
      </c>
      <c r="CF329" s="27">
        <v>4</v>
      </c>
      <c r="CG329" s="27">
        <v>3.8</v>
      </c>
      <c r="CH329" s="27">
        <v>4</v>
      </c>
      <c r="CI329" s="27">
        <v>4.5</v>
      </c>
      <c r="CJ329" s="27">
        <f t="shared" si="200"/>
        <v>4.1166666666666663</v>
      </c>
      <c r="CK329" s="15">
        <f t="shared" si="227"/>
        <v>-0.59999999999999964</v>
      </c>
      <c r="CL329" s="15">
        <f t="shared" si="228"/>
        <v>-1</v>
      </c>
      <c r="CM329" s="15">
        <f t="shared" si="229"/>
        <v>-1</v>
      </c>
      <c r="CN329" s="15">
        <f t="shared" si="230"/>
        <v>-0.79999999999999982</v>
      </c>
      <c r="CO329" s="15">
        <f t="shared" si="231"/>
        <v>-1</v>
      </c>
      <c r="CP329" s="15">
        <f t="shared" si="232"/>
        <v>-0.5</v>
      </c>
      <c r="CQ329" s="15">
        <f t="shared" si="233"/>
        <v>-0.81666666666666732</v>
      </c>
    </row>
    <row r="330" spans="1:95" x14ac:dyDescent="0.2">
      <c r="A330" s="15">
        <v>558</v>
      </c>
      <c r="B330" s="23">
        <v>1</v>
      </c>
      <c r="C330" s="15">
        <v>2</v>
      </c>
      <c r="D330" s="15">
        <f t="shared" si="201"/>
        <v>1</v>
      </c>
      <c r="E330" s="15">
        <f t="shared" si="196"/>
        <v>0</v>
      </c>
      <c r="F330" s="15">
        <f t="shared" si="197"/>
        <v>0</v>
      </c>
      <c r="G330" s="15">
        <f t="shared" si="198"/>
        <v>0</v>
      </c>
      <c r="H330" s="15">
        <f t="shared" si="199"/>
        <v>0</v>
      </c>
      <c r="I330" s="15">
        <v>0</v>
      </c>
      <c r="J330" s="15">
        <v>56</v>
      </c>
      <c r="K330" s="15">
        <v>1</v>
      </c>
      <c r="L330" s="15">
        <f t="shared" si="202"/>
        <v>0</v>
      </c>
      <c r="M330" s="15">
        <f t="shared" si="203"/>
        <v>1</v>
      </c>
      <c r="N330" s="15">
        <f t="shared" si="204"/>
        <v>0</v>
      </c>
      <c r="O330" s="15">
        <f t="shared" si="205"/>
        <v>0</v>
      </c>
      <c r="P330" s="15">
        <f t="shared" si="206"/>
        <v>0</v>
      </c>
      <c r="Q330" s="15">
        <v>2</v>
      </c>
      <c r="R330" s="15">
        <v>3</v>
      </c>
      <c r="S330" s="15">
        <v>6</v>
      </c>
      <c r="T330" s="15">
        <v>0</v>
      </c>
      <c r="U330" s="15">
        <v>0</v>
      </c>
      <c r="V330" s="15">
        <v>0</v>
      </c>
      <c r="W330" s="15">
        <v>0</v>
      </c>
      <c r="X330" s="15">
        <v>1</v>
      </c>
      <c r="Y330" s="15">
        <v>1</v>
      </c>
      <c r="Z330" s="15">
        <f t="shared" si="234"/>
        <v>0</v>
      </c>
      <c r="AA330" s="15">
        <f t="shared" si="207"/>
        <v>0</v>
      </c>
      <c r="AB330" s="15">
        <f t="shared" si="208"/>
        <v>1</v>
      </c>
      <c r="AC330" s="15">
        <v>7</v>
      </c>
      <c r="AD330" s="15">
        <v>3</v>
      </c>
      <c r="AE330" s="15">
        <v>40</v>
      </c>
      <c r="AF330" s="15">
        <v>3000</v>
      </c>
      <c r="AG330" s="27">
        <v>1000</v>
      </c>
      <c r="AH330" s="27">
        <f t="shared" si="209"/>
        <v>-0.13043478260869565</v>
      </c>
      <c r="AI330" s="27">
        <f t="shared" si="210"/>
        <v>1</v>
      </c>
      <c r="AJ330" s="27">
        <f t="shared" si="211"/>
        <v>-0.13043478260869565</v>
      </c>
      <c r="AQ330" s="15">
        <f t="shared" si="212"/>
        <v>0</v>
      </c>
      <c r="AR330" s="15">
        <f t="shared" si="213"/>
        <v>0</v>
      </c>
      <c r="AZ330" s="15">
        <f t="shared" si="214"/>
        <v>0</v>
      </c>
      <c r="BA330" s="15">
        <f t="shared" si="215"/>
        <v>0</v>
      </c>
      <c r="BB330" s="15">
        <f>$AJ330</f>
        <v>-0.13043478260869565</v>
      </c>
      <c r="BC330" s="15">
        <v>1.25</v>
      </c>
      <c r="BD330" s="15">
        <v>1</v>
      </c>
      <c r="BE330" s="15">
        <v>1</v>
      </c>
      <c r="BF330" s="15">
        <v>1</v>
      </c>
      <c r="BG330" s="15">
        <v>1</v>
      </c>
      <c r="BH330" s="15">
        <v>1.05</v>
      </c>
      <c r="BI330" s="15">
        <v>1</v>
      </c>
      <c r="BJ330" s="15">
        <v>1</v>
      </c>
      <c r="BK330" s="15">
        <f t="shared" si="216"/>
        <v>0</v>
      </c>
      <c r="BL330" s="15">
        <f t="shared" si="217"/>
        <v>0</v>
      </c>
      <c r="BM330" s="15">
        <f t="shared" si="218"/>
        <v>0</v>
      </c>
      <c r="BN330" s="15">
        <v>4</v>
      </c>
      <c r="BO330" s="15">
        <f t="shared" si="219"/>
        <v>0</v>
      </c>
      <c r="BP330" s="15">
        <f t="shared" si="220"/>
        <v>0</v>
      </c>
      <c r="BQ330" s="15">
        <f t="shared" si="221"/>
        <v>1</v>
      </c>
      <c r="BR330" s="15">
        <f t="shared" si="222"/>
        <v>0</v>
      </c>
      <c r="BS330" s="15">
        <v>20</v>
      </c>
      <c r="BT330" s="15">
        <v>3</v>
      </c>
      <c r="BU330" s="15">
        <f t="shared" si="223"/>
        <v>0</v>
      </c>
      <c r="BV330" s="15">
        <f t="shared" si="224"/>
        <v>1</v>
      </c>
      <c r="BW330" s="15">
        <f t="shared" si="225"/>
        <v>0</v>
      </c>
      <c r="BX330" s="15">
        <f t="shared" si="226"/>
        <v>0</v>
      </c>
      <c r="BY330" s="15">
        <v>1</v>
      </c>
      <c r="BZ330" s="15">
        <v>1</v>
      </c>
      <c r="CA330" s="15">
        <v>1</v>
      </c>
      <c r="CB330" s="15">
        <v>1</v>
      </c>
      <c r="CC330" s="15">
        <v>1</v>
      </c>
      <c r="CD330" s="27">
        <v>5</v>
      </c>
      <c r="CE330" s="27">
        <v>5</v>
      </c>
      <c r="CF330" s="27">
        <v>5</v>
      </c>
      <c r="CG330" s="27">
        <v>4.5999999999999996</v>
      </c>
      <c r="CH330" s="27">
        <v>5</v>
      </c>
      <c r="CI330" s="27">
        <v>5</v>
      </c>
      <c r="CJ330" s="27">
        <f t="shared" si="200"/>
        <v>4.9333333333333336</v>
      </c>
      <c r="CK330" s="15">
        <f t="shared" si="227"/>
        <v>0.20000000000000018</v>
      </c>
      <c r="CL330" s="15">
        <f t="shared" si="228"/>
        <v>0</v>
      </c>
      <c r="CM330" s="15">
        <f t="shared" si="229"/>
        <v>0.25</v>
      </c>
      <c r="CN330" s="15">
        <f t="shared" si="230"/>
        <v>0.19999999999999929</v>
      </c>
      <c r="CO330" s="15">
        <f t="shared" si="231"/>
        <v>0</v>
      </c>
      <c r="CP330" s="15">
        <f t="shared" si="232"/>
        <v>0</v>
      </c>
      <c r="CQ330" s="15">
        <f t="shared" si="233"/>
        <v>0.10833333333333339</v>
      </c>
    </row>
    <row r="331" spans="1:95" x14ac:dyDescent="0.2">
      <c r="A331" s="15">
        <v>558</v>
      </c>
      <c r="B331" s="23">
        <v>1</v>
      </c>
      <c r="C331" s="15">
        <v>2</v>
      </c>
      <c r="D331" s="15">
        <f t="shared" si="201"/>
        <v>1</v>
      </c>
      <c r="E331" s="15">
        <f t="shared" si="196"/>
        <v>0</v>
      </c>
      <c r="F331" s="15">
        <f t="shared" si="197"/>
        <v>0</v>
      </c>
      <c r="G331" s="15">
        <f t="shared" si="198"/>
        <v>0</v>
      </c>
      <c r="H331" s="15">
        <f t="shared" si="199"/>
        <v>0</v>
      </c>
      <c r="I331" s="15">
        <v>0</v>
      </c>
      <c r="J331" s="15">
        <v>56</v>
      </c>
      <c r="K331" s="15">
        <v>1</v>
      </c>
      <c r="L331" s="15">
        <f t="shared" si="202"/>
        <v>0</v>
      </c>
      <c r="M331" s="15">
        <f t="shared" si="203"/>
        <v>1</v>
      </c>
      <c r="N331" s="15">
        <f t="shared" si="204"/>
        <v>0</v>
      </c>
      <c r="O331" s="15">
        <f t="shared" si="205"/>
        <v>0</v>
      </c>
      <c r="P331" s="15">
        <f t="shared" si="206"/>
        <v>0</v>
      </c>
      <c r="Q331" s="15">
        <v>2</v>
      </c>
      <c r="R331" s="15">
        <v>3</v>
      </c>
      <c r="S331" s="15">
        <v>6</v>
      </c>
      <c r="T331" s="15">
        <v>0</v>
      </c>
      <c r="U331" s="15">
        <v>0</v>
      </c>
      <c r="V331" s="15">
        <v>0</v>
      </c>
      <c r="W331" s="15">
        <v>0</v>
      </c>
      <c r="X331" s="15">
        <v>1</v>
      </c>
      <c r="Y331" s="15">
        <v>0</v>
      </c>
      <c r="Z331" s="15">
        <f t="shared" si="234"/>
        <v>0</v>
      </c>
      <c r="AA331" s="15">
        <f t="shared" si="207"/>
        <v>0</v>
      </c>
      <c r="AB331" s="15">
        <f t="shared" si="208"/>
        <v>1</v>
      </c>
      <c r="AC331" s="159">
        <v>7</v>
      </c>
      <c r="AD331" s="159">
        <v>2</v>
      </c>
      <c r="AE331" s="159">
        <v>40</v>
      </c>
      <c r="AF331" s="176">
        <v>2300</v>
      </c>
      <c r="AG331" s="177">
        <v>1150</v>
      </c>
      <c r="AH331" s="177">
        <f t="shared" si="209"/>
        <v>-0.56874999999999998</v>
      </c>
      <c r="AI331" s="177">
        <f t="shared" si="210"/>
        <v>1</v>
      </c>
      <c r="AJ331" s="177">
        <f t="shared" si="211"/>
        <v>-0.56874999999999998</v>
      </c>
      <c r="AQ331" s="15">
        <f t="shared" si="212"/>
        <v>0</v>
      </c>
      <c r="AR331" s="15">
        <f t="shared" si="213"/>
        <v>0</v>
      </c>
      <c r="AZ331" s="15">
        <f t="shared" si="214"/>
        <v>0</v>
      </c>
      <c r="BA331" s="15">
        <f t="shared" si="215"/>
        <v>0</v>
      </c>
      <c r="BC331" s="15">
        <v>1.25</v>
      </c>
      <c r="BD331" s="15">
        <v>1</v>
      </c>
      <c r="BE331" s="15">
        <v>1</v>
      </c>
      <c r="BF331" s="15">
        <v>1</v>
      </c>
      <c r="BG331" s="15">
        <v>1</v>
      </c>
      <c r="BH331" s="15">
        <v>1.05</v>
      </c>
      <c r="BI331" s="15">
        <v>1</v>
      </c>
      <c r="BJ331" s="15">
        <v>1</v>
      </c>
      <c r="BK331" s="15">
        <f t="shared" si="216"/>
        <v>0</v>
      </c>
      <c r="BL331" s="15">
        <f t="shared" si="217"/>
        <v>0</v>
      </c>
      <c r="BM331" s="15">
        <f t="shared" si="218"/>
        <v>0</v>
      </c>
      <c r="BN331" s="15">
        <v>4</v>
      </c>
      <c r="BO331" s="15">
        <f t="shared" si="219"/>
        <v>0</v>
      </c>
      <c r="BP331" s="15">
        <f t="shared" si="220"/>
        <v>0</v>
      </c>
      <c r="BQ331" s="15">
        <f t="shared" si="221"/>
        <v>1</v>
      </c>
      <c r="BR331" s="15">
        <f t="shared" si="222"/>
        <v>0</v>
      </c>
      <c r="BS331" s="15">
        <v>20</v>
      </c>
      <c r="BT331" s="15">
        <v>3</v>
      </c>
      <c r="BU331" s="15">
        <f t="shared" si="223"/>
        <v>0</v>
      </c>
      <c r="BV331" s="15">
        <f t="shared" si="224"/>
        <v>1</v>
      </c>
      <c r="BW331" s="15">
        <f t="shared" si="225"/>
        <v>0</v>
      </c>
      <c r="BX331" s="15">
        <f t="shared" si="226"/>
        <v>0</v>
      </c>
      <c r="BY331" s="15">
        <v>1</v>
      </c>
      <c r="BZ331" s="15">
        <v>1</v>
      </c>
      <c r="CA331" s="15">
        <v>1</v>
      </c>
      <c r="CB331" s="15">
        <v>1</v>
      </c>
      <c r="CC331" s="15">
        <v>1</v>
      </c>
      <c r="CD331" s="27">
        <v>4.8</v>
      </c>
      <c r="CE331" s="27">
        <v>5</v>
      </c>
      <c r="CF331" s="27">
        <v>4.75</v>
      </c>
      <c r="CG331" s="27">
        <v>4.4000000000000004</v>
      </c>
      <c r="CH331" s="27">
        <v>5</v>
      </c>
      <c r="CI331" s="27">
        <v>5</v>
      </c>
      <c r="CJ331" s="27">
        <f t="shared" si="200"/>
        <v>4.8250000000000002</v>
      </c>
      <c r="CK331" s="15">
        <f t="shared" si="227"/>
        <v>-0.20000000000000018</v>
      </c>
      <c r="CL331" s="15">
        <f t="shared" si="228"/>
        <v>0</v>
      </c>
      <c r="CM331" s="15">
        <f t="shared" si="229"/>
        <v>-0.25</v>
      </c>
      <c r="CN331" s="15">
        <f t="shared" si="230"/>
        <v>-0.59999999999999964</v>
      </c>
      <c r="CO331" s="15">
        <f t="shared" si="231"/>
        <v>0</v>
      </c>
      <c r="CP331" s="15">
        <f t="shared" si="232"/>
        <v>0</v>
      </c>
      <c r="CQ331" s="15">
        <f t="shared" si="233"/>
        <v>-0.17499999999999982</v>
      </c>
    </row>
    <row r="332" spans="1:95" x14ac:dyDescent="0.2">
      <c r="A332" s="15">
        <v>559</v>
      </c>
      <c r="B332" s="23">
        <v>1</v>
      </c>
      <c r="C332" s="15">
        <v>2</v>
      </c>
      <c r="D332" s="15">
        <f t="shared" si="201"/>
        <v>1</v>
      </c>
      <c r="E332" s="15">
        <f t="shared" si="196"/>
        <v>0</v>
      </c>
      <c r="F332" s="15">
        <f t="shared" si="197"/>
        <v>0</v>
      </c>
      <c r="G332" s="15">
        <f t="shared" si="198"/>
        <v>0</v>
      </c>
      <c r="H332" s="15">
        <f t="shared" si="199"/>
        <v>0</v>
      </c>
      <c r="I332" s="15">
        <v>1</v>
      </c>
      <c r="J332" s="15">
        <v>68</v>
      </c>
      <c r="K332" s="15">
        <v>1</v>
      </c>
      <c r="L332" s="15">
        <f t="shared" si="202"/>
        <v>0</v>
      </c>
      <c r="M332" s="15">
        <f t="shared" si="203"/>
        <v>1</v>
      </c>
      <c r="N332" s="15">
        <f t="shared" si="204"/>
        <v>0</v>
      </c>
      <c r="O332" s="15">
        <f t="shared" si="205"/>
        <v>0</v>
      </c>
      <c r="P332" s="15">
        <f t="shared" si="206"/>
        <v>0</v>
      </c>
      <c r="Q332" s="15">
        <v>2</v>
      </c>
      <c r="R332" s="15">
        <v>3</v>
      </c>
      <c r="S332" s="15">
        <v>6</v>
      </c>
      <c r="T332" s="15">
        <v>0</v>
      </c>
      <c r="U332" s="15">
        <v>0</v>
      </c>
      <c r="V332" s="15">
        <v>0</v>
      </c>
      <c r="W332" s="15">
        <v>0</v>
      </c>
      <c r="X332" s="15">
        <v>1</v>
      </c>
      <c r="Y332" s="15">
        <v>1</v>
      </c>
      <c r="Z332" s="15">
        <f t="shared" si="234"/>
        <v>0</v>
      </c>
      <c r="AA332" s="15">
        <f t="shared" si="207"/>
        <v>0</v>
      </c>
      <c r="AB332" s="15">
        <f t="shared" si="208"/>
        <v>1</v>
      </c>
      <c r="AC332" s="15">
        <v>7</v>
      </c>
      <c r="AD332" s="15">
        <v>3</v>
      </c>
      <c r="AE332" s="15">
        <v>40</v>
      </c>
      <c r="AF332" s="15">
        <v>8000</v>
      </c>
      <c r="AG332" s="27">
        <v>2666.6666666666665</v>
      </c>
      <c r="AH332" s="27">
        <f t="shared" si="209"/>
        <v>-0.15789473684210528</v>
      </c>
      <c r="AI332" s="27">
        <f t="shared" si="210"/>
        <v>1</v>
      </c>
      <c r="AJ332" s="27">
        <f t="shared" si="211"/>
        <v>-0.15789473684210528</v>
      </c>
      <c r="AQ332" s="15">
        <f t="shared" si="212"/>
        <v>0</v>
      </c>
      <c r="AR332" s="15">
        <f t="shared" si="213"/>
        <v>0</v>
      </c>
      <c r="AZ332" s="15">
        <f t="shared" si="214"/>
        <v>0</v>
      </c>
      <c r="BA332" s="15">
        <f t="shared" si="215"/>
        <v>0</v>
      </c>
      <c r="BB332" s="15">
        <f>$AJ332</f>
        <v>-0.15789473684210528</v>
      </c>
      <c r="BC332" s="15">
        <v>1.25</v>
      </c>
      <c r="BD332" s="15">
        <v>1</v>
      </c>
      <c r="BE332" s="15">
        <v>1</v>
      </c>
      <c r="BF332" s="15">
        <v>1</v>
      </c>
      <c r="BG332" s="15">
        <v>1</v>
      </c>
      <c r="BH332" s="15">
        <v>1.05</v>
      </c>
      <c r="BI332" s="15">
        <v>1</v>
      </c>
      <c r="BJ332" s="15">
        <v>1</v>
      </c>
      <c r="BK332" s="15">
        <f t="shared" si="216"/>
        <v>0</v>
      </c>
      <c r="BL332" s="15">
        <f t="shared" si="217"/>
        <v>0</v>
      </c>
      <c r="BM332" s="15">
        <f t="shared" si="218"/>
        <v>0</v>
      </c>
      <c r="BN332" s="15">
        <v>4</v>
      </c>
      <c r="BO332" s="15">
        <f t="shared" si="219"/>
        <v>0</v>
      </c>
      <c r="BP332" s="15">
        <f t="shared" si="220"/>
        <v>0</v>
      </c>
      <c r="BQ332" s="15">
        <f t="shared" si="221"/>
        <v>1</v>
      </c>
      <c r="BR332" s="15">
        <f t="shared" si="222"/>
        <v>0</v>
      </c>
      <c r="BS332" s="15">
        <v>20</v>
      </c>
      <c r="BT332" s="15">
        <v>3</v>
      </c>
      <c r="BU332" s="15">
        <f t="shared" si="223"/>
        <v>0</v>
      </c>
      <c r="BV332" s="15">
        <f t="shared" si="224"/>
        <v>1</v>
      </c>
      <c r="BW332" s="15">
        <f t="shared" si="225"/>
        <v>0</v>
      </c>
      <c r="BX332" s="15">
        <f t="shared" si="226"/>
        <v>0</v>
      </c>
      <c r="BY332" s="15">
        <v>1</v>
      </c>
      <c r="BZ332" s="15">
        <v>1</v>
      </c>
      <c r="CA332" s="15">
        <v>1</v>
      </c>
      <c r="CB332" s="15">
        <v>1</v>
      </c>
      <c r="CC332" s="15">
        <v>1</v>
      </c>
      <c r="CD332" s="27">
        <v>5</v>
      </c>
      <c r="CE332" s="27">
        <v>5</v>
      </c>
      <c r="CF332" s="27">
        <v>5</v>
      </c>
      <c r="CG332" s="27">
        <v>5</v>
      </c>
      <c r="CH332" s="27">
        <v>5</v>
      </c>
      <c r="CI332" s="27">
        <v>5</v>
      </c>
      <c r="CJ332" s="27">
        <f t="shared" si="200"/>
        <v>5</v>
      </c>
      <c r="CK332" s="15">
        <f t="shared" si="227"/>
        <v>0.20000000000000018</v>
      </c>
      <c r="CL332" s="15">
        <f t="shared" si="228"/>
        <v>0</v>
      </c>
      <c r="CM332" s="15">
        <f t="shared" si="229"/>
        <v>0.25</v>
      </c>
      <c r="CN332" s="15">
        <f t="shared" si="230"/>
        <v>0.59999999999999964</v>
      </c>
      <c r="CO332" s="15">
        <f t="shared" si="231"/>
        <v>0</v>
      </c>
      <c r="CP332" s="15">
        <f t="shared" si="232"/>
        <v>0</v>
      </c>
      <c r="CQ332" s="15">
        <f t="shared" si="233"/>
        <v>0.17499999999999982</v>
      </c>
    </row>
    <row r="333" spans="1:95" x14ac:dyDescent="0.2">
      <c r="A333" s="15">
        <v>559</v>
      </c>
      <c r="B333" s="23">
        <v>1</v>
      </c>
      <c r="C333" s="15">
        <v>2</v>
      </c>
      <c r="D333" s="15">
        <f t="shared" si="201"/>
        <v>1</v>
      </c>
      <c r="E333" s="15">
        <f t="shared" si="196"/>
        <v>0</v>
      </c>
      <c r="F333" s="15">
        <f t="shared" si="197"/>
        <v>0</v>
      </c>
      <c r="G333" s="15">
        <f t="shared" si="198"/>
        <v>0</v>
      </c>
      <c r="H333" s="15">
        <f t="shared" si="199"/>
        <v>0</v>
      </c>
      <c r="I333" s="15">
        <v>1</v>
      </c>
      <c r="J333" s="15">
        <v>68</v>
      </c>
      <c r="K333" s="15">
        <v>1</v>
      </c>
      <c r="L333" s="15">
        <f t="shared" si="202"/>
        <v>0</v>
      </c>
      <c r="M333" s="15">
        <f t="shared" si="203"/>
        <v>1</v>
      </c>
      <c r="N333" s="15">
        <f t="shared" si="204"/>
        <v>0</v>
      </c>
      <c r="O333" s="15">
        <f t="shared" si="205"/>
        <v>0</v>
      </c>
      <c r="P333" s="15">
        <f t="shared" si="206"/>
        <v>0</v>
      </c>
      <c r="Q333" s="15">
        <v>2</v>
      </c>
      <c r="R333" s="15">
        <v>3</v>
      </c>
      <c r="S333" s="15">
        <v>6</v>
      </c>
      <c r="T333" s="15">
        <v>0</v>
      </c>
      <c r="U333" s="15">
        <v>0</v>
      </c>
      <c r="V333" s="15">
        <v>0</v>
      </c>
      <c r="W333" s="15">
        <v>0</v>
      </c>
      <c r="X333" s="15">
        <v>1</v>
      </c>
      <c r="Y333" s="15">
        <v>0</v>
      </c>
      <c r="Z333" s="15">
        <f t="shared" si="234"/>
        <v>0</v>
      </c>
      <c r="AA333" s="15">
        <f t="shared" si="207"/>
        <v>0</v>
      </c>
      <c r="AB333" s="15">
        <f t="shared" si="208"/>
        <v>1</v>
      </c>
      <c r="AC333" s="159">
        <v>7</v>
      </c>
      <c r="AD333" s="159">
        <v>3</v>
      </c>
      <c r="AE333" s="159">
        <v>20</v>
      </c>
      <c r="AF333" s="15">
        <v>9500</v>
      </c>
      <c r="AG333" s="27">
        <v>3166.6666666666665</v>
      </c>
      <c r="AH333" s="27">
        <f t="shared" si="209"/>
        <v>4.3833333333333329</v>
      </c>
      <c r="AI333" s="27">
        <f t="shared" si="210"/>
        <v>1</v>
      </c>
      <c r="AJ333" s="27">
        <f t="shared" si="211"/>
        <v>4.3833333333333329</v>
      </c>
      <c r="AQ333" s="15">
        <f t="shared" si="212"/>
        <v>0</v>
      </c>
      <c r="AR333" s="15">
        <f t="shared" si="213"/>
        <v>0</v>
      </c>
      <c r="AZ333" s="15">
        <f t="shared" si="214"/>
        <v>0</v>
      </c>
      <c r="BA333" s="15">
        <f t="shared" si="215"/>
        <v>0</v>
      </c>
      <c r="BC333" s="15">
        <v>1.25</v>
      </c>
      <c r="BD333" s="15">
        <v>1</v>
      </c>
      <c r="BE333" s="15">
        <v>1</v>
      </c>
      <c r="BF333" s="15">
        <v>1</v>
      </c>
      <c r="BG333" s="15">
        <v>1</v>
      </c>
      <c r="BH333" s="15">
        <v>1.05</v>
      </c>
      <c r="BI333" s="15">
        <v>1</v>
      </c>
      <c r="BJ333" s="15">
        <v>1</v>
      </c>
      <c r="BK333" s="15">
        <f t="shared" si="216"/>
        <v>0</v>
      </c>
      <c r="BL333" s="15">
        <f t="shared" si="217"/>
        <v>0</v>
      </c>
      <c r="BM333" s="15">
        <f t="shared" si="218"/>
        <v>0</v>
      </c>
      <c r="BN333" s="15">
        <v>4</v>
      </c>
      <c r="BO333" s="15">
        <f t="shared" si="219"/>
        <v>0</v>
      </c>
      <c r="BP333" s="15">
        <f t="shared" si="220"/>
        <v>0</v>
      </c>
      <c r="BQ333" s="15">
        <f t="shared" si="221"/>
        <v>1</v>
      </c>
      <c r="BR333" s="15">
        <f t="shared" si="222"/>
        <v>0</v>
      </c>
      <c r="BS333" s="15">
        <v>20</v>
      </c>
      <c r="BT333" s="15">
        <v>3</v>
      </c>
      <c r="BU333" s="15">
        <f t="shared" si="223"/>
        <v>0</v>
      </c>
      <c r="BV333" s="15">
        <f t="shared" si="224"/>
        <v>1</v>
      </c>
      <c r="BW333" s="15">
        <f t="shared" si="225"/>
        <v>0</v>
      </c>
      <c r="BX333" s="15">
        <f t="shared" si="226"/>
        <v>0</v>
      </c>
      <c r="BY333" s="15">
        <v>1</v>
      </c>
      <c r="BZ333" s="15">
        <v>1</v>
      </c>
      <c r="CA333" s="15">
        <v>1</v>
      </c>
      <c r="CB333" s="15">
        <v>1</v>
      </c>
      <c r="CC333" s="15">
        <v>1</v>
      </c>
      <c r="CD333" s="27">
        <v>4.8</v>
      </c>
      <c r="CE333" s="27">
        <v>5</v>
      </c>
      <c r="CF333" s="27">
        <v>4.75</v>
      </c>
      <c r="CG333" s="27">
        <v>4.4000000000000004</v>
      </c>
      <c r="CH333" s="27">
        <v>5</v>
      </c>
      <c r="CI333" s="27">
        <v>5</v>
      </c>
      <c r="CJ333" s="27">
        <f t="shared" si="200"/>
        <v>4.8250000000000002</v>
      </c>
      <c r="CK333" s="15">
        <f t="shared" si="227"/>
        <v>1.7999999999999998</v>
      </c>
      <c r="CL333" s="15">
        <f t="shared" si="228"/>
        <v>2</v>
      </c>
      <c r="CM333" s="15">
        <f t="shared" si="229"/>
        <v>2</v>
      </c>
      <c r="CN333" s="15">
        <f t="shared" si="230"/>
        <v>0.40000000000000036</v>
      </c>
      <c r="CO333" s="15">
        <f t="shared" si="231"/>
        <v>2.3333333333333335</v>
      </c>
      <c r="CP333" s="15">
        <f t="shared" si="232"/>
        <v>2</v>
      </c>
      <c r="CQ333" s="15">
        <f t="shared" si="233"/>
        <v>1.755555555555556</v>
      </c>
    </row>
    <row r="334" spans="1:95" x14ac:dyDescent="0.2">
      <c r="A334" s="15">
        <v>560</v>
      </c>
      <c r="B334" s="23">
        <v>1</v>
      </c>
      <c r="C334" s="15">
        <v>2</v>
      </c>
      <c r="D334" s="15">
        <f t="shared" si="201"/>
        <v>1</v>
      </c>
      <c r="E334" s="15">
        <f t="shared" si="196"/>
        <v>0</v>
      </c>
      <c r="F334" s="15">
        <f t="shared" si="197"/>
        <v>0</v>
      </c>
      <c r="G334" s="15">
        <f t="shared" si="198"/>
        <v>0</v>
      </c>
      <c r="H334" s="15">
        <f t="shared" si="199"/>
        <v>0</v>
      </c>
      <c r="I334" s="15">
        <v>1</v>
      </c>
      <c r="J334" s="15">
        <v>60</v>
      </c>
      <c r="K334" s="15">
        <v>1</v>
      </c>
      <c r="L334" s="15">
        <f t="shared" si="202"/>
        <v>0</v>
      </c>
      <c r="M334" s="15">
        <f t="shared" si="203"/>
        <v>1</v>
      </c>
      <c r="N334" s="15">
        <f t="shared" si="204"/>
        <v>0</v>
      </c>
      <c r="O334" s="15">
        <f t="shared" si="205"/>
        <v>0</v>
      </c>
      <c r="P334" s="15">
        <f t="shared" si="206"/>
        <v>0</v>
      </c>
      <c r="Q334" s="15">
        <v>2</v>
      </c>
      <c r="R334" s="15">
        <v>3</v>
      </c>
      <c r="S334" s="15">
        <v>20</v>
      </c>
      <c r="T334" s="15">
        <v>0</v>
      </c>
      <c r="U334" s="15">
        <v>1</v>
      </c>
      <c r="V334" s="15">
        <v>0</v>
      </c>
      <c r="W334" s="15">
        <v>0</v>
      </c>
      <c r="X334" s="15">
        <v>1</v>
      </c>
      <c r="Y334" s="15">
        <v>1</v>
      </c>
      <c r="Z334" s="15">
        <f t="shared" si="234"/>
        <v>0</v>
      </c>
      <c r="AA334" s="15">
        <f t="shared" si="207"/>
        <v>0</v>
      </c>
      <c r="AB334" s="15">
        <f t="shared" si="208"/>
        <v>0</v>
      </c>
      <c r="AC334" s="15">
        <v>1</v>
      </c>
      <c r="AD334" s="15">
        <v>17</v>
      </c>
      <c r="AE334" s="15">
        <v>9</v>
      </c>
      <c r="AF334" s="15">
        <v>10000</v>
      </c>
      <c r="AG334" s="27">
        <v>588.23529411764707</v>
      </c>
      <c r="AH334" s="27">
        <f t="shared" si="209"/>
        <v>-1.9607843137254881E-2</v>
      </c>
      <c r="AI334" s="27">
        <f t="shared" si="210"/>
        <v>1</v>
      </c>
      <c r="AJ334" s="27">
        <f t="shared" si="211"/>
        <v>-1.9607843137254881E-2</v>
      </c>
      <c r="AQ334" s="15">
        <f t="shared" si="212"/>
        <v>0</v>
      </c>
      <c r="AR334" s="15">
        <f t="shared" si="213"/>
        <v>0</v>
      </c>
      <c r="AZ334" s="15">
        <f t="shared" si="214"/>
        <v>0</v>
      </c>
      <c r="BA334" s="15">
        <f t="shared" si="215"/>
        <v>0</v>
      </c>
      <c r="BB334" s="15">
        <f>$AJ334</f>
        <v>-1.9607843137254881E-2</v>
      </c>
      <c r="BC334" s="15">
        <v>3</v>
      </c>
      <c r="BD334" s="15">
        <v>3.3333333333333335</v>
      </c>
      <c r="BE334" s="15">
        <v>3</v>
      </c>
      <c r="BF334" s="15">
        <v>3.5</v>
      </c>
      <c r="BG334" s="15">
        <v>3.5</v>
      </c>
      <c r="BH334" s="15">
        <v>3.2666666666666671</v>
      </c>
      <c r="BI334" s="15">
        <v>2</v>
      </c>
      <c r="BJ334" s="15">
        <v>1</v>
      </c>
      <c r="BK334" s="15">
        <f t="shared" si="216"/>
        <v>0</v>
      </c>
      <c r="BL334" s="15">
        <f t="shared" si="217"/>
        <v>0</v>
      </c>
      <c r="BM334" s="15">
        <f t="shared" si="218"/>
        <v>0</v>
      </c>
      <c r="BN334" s="15">
        <v>1</v>
      </c>
      <c r="BO334" s="15">
        <f t="shared" si="219"/>
        <v>0</v>
      </c>
      <c r="BP334" s="15">
        <f t="shared" si="220"/>
        <v>0</v>
      </c>
      <c r="BQ334" s="15">
        <f t="shared" si="221"/>
        <v>0</v>
      </c>
      <c r="BR334" s="15">
        <f t="shared" si="222"/>
        <v>0</v>
      </c>
      <c r="BS334" s="15">
        <v>16</v>
      </c>
      <c r="BT334" s="15">
        <v>1</v>
      </c>
      <c r="BU334" s="15">
        <f t="shared" si="223"/>
        <v>0</v>
      </c>
      <c r="BV334" s="15">
        <f t="shared" si="224"/>
        <v>0</v>
      </c>
      <c r="BW334" s="15">
        <f t="shared" si="225"/>
        <v>0</v>
      </c>
      <c r="BX334" s="15">
        <f t="shared" si="226"/>
        <v>0</v>
      </c>
      <c r="BY334" s="15">
        <v>1</v>
      </c>
      <c r="BZ334" s="15">
        <v>0</v>
      </c>
      <c r="CA334" s="15">
        <v>1</v>
      </c>
      <c r="CB334" s="15">
        <v>0</v>
      </c>
      <c r="CC334" s="15">
        <v>0</v>
      </c>
      <c r="CD334" s="27">
        <v>3</v>
      </c>
      <c r="CE334" s="27">
        <v>3</v>
      </c>
      <c r="CF334" s="27">
        <v>2.75</v>
      </c>
      <c r="CG334" s="27">
        <v>4</v>
      </c>
      <c r="CH334" s="27">
        <v>2.6666666666666665</v>
      </c>
      <c r="CI334" s="27">
        <v>3</v>
      </c>
      <c r="CJ334" s="27">
        <f t="shared" si="200"/>
        <v>3.0694444444444442</v>
      </c>
      <c r="CK334" s="15">
        <f t="shared" si="227"/>
        <v>0.60000000000000009</v>
      </c>
      <c r="CL334" s="15">
        <f t="shared" si="228"/>
        <v>0</v>
      </c>
      <c r="CM334" s="15">
        <f t="shared" si="229"/>
        <v>0.25</v>
      </c>
      <c r="CN334" s="15">
        <f t="shared" si="230"/>
        <v>1</v>
      </c>
      <c r="CO334" s="15">
        <f t="shared" si="231"/>
        <v>0</v>
      </c>
      <c r="CP334" s="15">
        <f t="shared" si="232"/>
        <v>0</v>
      </c>
      <c r="CQ334" s="15">
        <f t="shared" si="233"/>
        <v>0.30833333333333313</v>
      </c>
    </row>
    <row r="335" spans="1:95" x14ac:dyDescent="0.2">
      <c r="A335" s="15">
        <v>560</v>
      </c>
      <c r="B335" s="23">
        <v>1</v>
      </c>
      <c r="C335" s="15">
        <v>2</v>
      </c>
      <c r="D335" s="15">
        <f t="shared" si="201"/>
        <v>1</v>
      </c>
      <c r="E335" s="15">
        <f t="shared" si="196"/>
        <v>0</v>
      </c>
      <c r="F335" s="15">
        <f t="shared" si="197"/>
        <v>0</v>
      </c>
      <c r="G335" s="15">
        <f t="shared" si="198"/>
        <v>0</v>
      </c>
      <c r="H335" s="15">
        <f t="shared" si="199"/>
        <v>0</v>
      </c>
      <c r="I335" s="15">
        <v>1</v>
      </c>
      <c r="J335" s="15">
        <v>60</v>
      </c>
      <c r="K335" s="15">
        <v>1</v>
      </c>
      <c r="L335" s="15">
        <f t="shared" si="202"/>
        <v>0</v>
      </c>
      <c r="M335" s="15">
        <f t="shared" si="203"/>
        <v>1</v>
      </c>
      <c r="N335" s="15">
        <f t="shared" si="204"/>
        <v>0</v>
      </c>
      <c r="O335" s="15">
        <f t="shared" si="205"/>
        <v>0</v>
      </c>
      <c r="P335" s="15">
        <f t="shared" si="206"/>
        <v>0</v>
      </c>
      <c r="Q335" s="15">
        <v>2</v>
      </c>
      <c r="R335" s="15">
        <v>3</v>
      </c>
      <c r="S335" s="15">
        <v>20</v>
      </c>
      <c r="T335" s="15">
        <v>0</v>
      </c>
      <c r="U335" s="15">
        <v>1</v>
      </c>
      <c r="V335" s="15">
        <v>0</v>
      </c>
      <c r="W335" s="15">
        <v>0</v>
      </c>
      <c r="X335" s="15">
        <v>1</v>
      </c>
      <c r="Y335" s="15">
        <v>0</v>
      </c>
      <c r="Z335" s="15">
        <f t="shared" si="234"/>
        <v>0</v>
      </c>
      <c r="AA335" s="15">
        <f t="shared" si="207"/>
        <v>0</v>
      </c>
      <c r="AB335" s="15">
        <f t="shared" si="208"/>
        <v>0</v>
      </c>
      <c r="AC335" s="159">
        <v>1</v>
      </c>
      <c r="AD335" s="159">
        <v>16</v>
      </c>
      <c r="AE335" s="159">
        <v>9</v>
      </c>
      <c r="AF335" s="15">
        <v>9600</v>
      </c>
      <c r="AG335" s="27">
        <v>600</v>
      </c>
      <c r="AH335" s="27">
        <f t="shared" si="209"/>
        <v>-0.16000000000000006</v>
      </c>
      <c r="AI335" s="27">
        <f t="shared" si="210"/>
        <v>1</v>
      </c>
      <c r="AJ335" s="27">
        <f t="shared" si="211"/>
        <v>-0.16000000000000006</v>
      </c>
      <c r="AQ335" s="15">
        <f t="shared" si="212"/>
        <v>0</v>
      </c>
      <c r="AR335" s="15">
        <f t="shared" si="213"/>
        <v>0</v>
      </c>
      <c r="AZ335" s="15">
        <f t="shared" si="214"/>
        <v>0</v>
      </c>
      <c r="BA335" s="15">
        <f t="shared" si="215"/>
        <v>0</v>
      </c>
      <c r="BC335" s="15">
        <v>3</v>
      </c>
      <c r="BD335" s="15">
        <v>3.3333333333333335</v>
      </c>
      <c r="BE335" s="15">
        <v>3</v>
      </c>
      <c r="BF335" s="15">
        <v>3.5</v>
      </c>
      <c r="BG335" s="15">
        <v>3.5</v>
      </c>
      <c r="BH335" s="15">
        <v>3.2666666666666671</v>
      </c>
      <c r="BI335" s="15">
        <v>2</v>
      </c>
      <c r="BJ335" s="15">
        <v>1</v>
      </c>
      <c r="BK335" s="15">
        <f t="shared" si="216"/>
        <v>0</v>
      </c>
      <c r="BL335" s="15">
        <f t="shared" si="217"/>
        <v>0</v>
      </c>
      <c r="BM335" s="15">
        <f t="shared" si="218"/>
        <v>0</v>
      </c>
      <c r="BN335" s="15">
        <v>1</v>
      </c>
      <c r="BO335" s="15">
        <f t="shared" si="219"/>
        <v>0</v>
      </c>
      <c r="BP335" s="15">
        <f t="shared" si="220"/>
        <v>0</v>
      </c>
      <c r="BQ335" s="15">
        <f t="shared" si="221"/>
        <v>0</v>
      </c>
      <c r="BR335" s="15">
        <f t="shared" si="222"/>
        <v>0</v>
      </c>
      <c r="BS335" s="15">
        <v>16</v>
      </c>
      <c r="BT335" s="15">
        <v>1</v>
      </c>
      <c r="BU335" s="15">
        <f t="shared" si="223"/>
        <v>0</v>
      </c>
      <c r="BV335" s="15">
        <f t="shared" si="224"/>
        <v>0</v>
      </c>
      <c r="BW335" s="15">
        <f t="shared" si="225"/>
        <v>0</v>
      </c>
      <c r="BX335" s="15">
        <f t="shared" si="226"/>
        <v>0</v>
      </c>
      <c r="BY335" s="15">
        <v>1</v>
      </c>
      <c r="BZ335" s="15">
        <v>0</v>
      </c>
      <c r="CA335" s="15">
        <v>1</v>
      </c>
      <c r="CB335" s="15">
        <v>0</v>
      </c>
      <c r="CC335" s="15">
        <v>0</v>
      </c>
      <c r="CD335" s="27">
        <v>2.4</v>
      </c>
      <c r="CE335" s="27">
        <v>3</v>
      </c>
      <c r="CF335" s="27">
        <v>2.5</v>
      </c>
      <c r="CG335" s="27">
        <v>3</v>
      </c>
      <c r="CH335" s="27">
        <v>2.6666666666666665</v>
      </c>
      <c r="CI335" s="27">
        <v>3</v>
      </c>
      <c r="CJ335" s="27">
        <f t="shared" si="200"/>
        <v>2.7611111111111111</v>
      </c>
      <c r="CK335" s="15">
        <f t="shared" si="227"/>
        <v>-2.0000000000000004</v>
      </c>
      <c r="CL335" s="15">
        <f t="shared" si="228"/>
        <v>-1.333333333333333</v>
      </c>
      <c r="CM335" s="15">
        <f t="shared" si="229"/>
        <v>-2.5</v>
      </c>
      <c r="CN335" s="15">
        <f t="shared" si="230"/>
        <v>-1.2000000000000002</v>
      </c>
      <c r="CO335" s="15">
        <f t="shared" si="231"/>
        <v>-2.3333333333333335</v>
      </c>
      <c r="CP335" s="15">
        <f t="shared" si="232"/>
        <v>-2</v>
      </c>
      <c r="CQ335" s="15">
        <f t="shared" si="233"/>
        <v>-1.8944444444444448</v>
      </c>
    </row>
    <row r="336" spans="1:95" x14ac:dyDescent="0.2">
      <c r="A336" s="15">
        <v>561</v>
      </c>
      <c r="B336" s="23">
        <v>1</v>
      </c>
      <c r="C336" s="15">
        <v>2</v>
      </c>
      <c r="D336" s="15">
        <f t="shared" si="201"/>
        <v>1</v>
      </c>
      <c r="E336" s="15">
        <f t="shared" si="196"/>
        <v>0</v>
      </c>
      <c r="F336" s="15">
        <f t="shared" si="197"/>
        <v>0</v>
      </c>
      <c r="G336" s="15">
        <f t="shared" si="198"/>
        <v>0</v>
      </c>
      <c r="H336" s="15">
        <f t="shared" si="199"/>
        <v>0</v>
      </c>
      <c r="I336" s="15">
        <v>1</v>
      </c>
      <c r="J336" s="15">
        <v>58</v>
      </c>
      <c r="K336" s="15">
        <v>1</v>
      </c>
      <c r="L336" s="15">
        <f t="shared" si="202"/>
        <v>0</v>
      </c>
      <c r="M336" s="15">
        <f t="shared" si="203"/>
        <v>1</v>
      </c>
      <c r="N336" s="15">
        <f t="shared" si="204"/>
        <v>0</v>
      </c>
      <c r="O336" s="15">
        <f t="shared" si="205"/>
        <v>0</v>
      </c>
      <c r="P336" s="15">
        <f t="shared" si="206"/>
        <v>0</v>
      </c>
      <c r="Q336" s="15">
        <v>2</v>
      </c>
      <c r="R336" s="15">
        <v>3</v>
      </c>
      <c r="S336" s="15">
        <v>20</v>
      </c>
      <c r="T336" s="15">
        <v>0</v>
      </c>
      <c r="U336" s="15">
        <v>1</v>
      </c>
      <c r="V336" s="15">
        <v>0</v>
      </c>
      <c r="W336" s="15">
        <v>0</v>
      </c>
      <c r="X336" s="15">
        <v>1</v>
      </c>
      <c r="Y336" s="15">
        <v>1</v>
      </c>
      <c r="Z336" s="15">
        <f t="shared" si="234"/>
        <v>0</v>
      </c>
      <c r="AA336" s="15">
        <f t="shared" si="207"/>
        <v>0</v>
      </c>
      <c r="AB336" s="15">
        <f t="shared" si="208"/>
        <v>0</v>
      </c>
      <c r="AC336" s="15">
        <v>1</v>
      </c>
      <c r="AD336" s="15">
        <v>14</v>
      </c>
      <c r="AE336" s="15">
        <v>18</v>
      </c>
      <c r="AF336" s="15">
        <v>10000</v>
      </c>
      <c r="AG336" s="27">
        <v>714.28571428571433</v>
      </c>
      <c r="AH336" s="27">
        <f t="shared" si="209"/>
        <v>0</v>
      </c>
      <c r="AI336" s="27">
        <f t="shared" si="210"/>
        <v>0.82352941176470584</v>
      </c>
      <c r="AJ336" s="27">
        <f t="shared" si="211"/>
        <v>0</v>
      </c>
      <c r="AK336" s="15">
        <v>7</v>
      </c>
      <c r="AL336" s="15">
        <v>3</v>
      </c>
      <c r="AM336" s="15">
        <v>55</v>
      </c>
      <c r="AN336" s="15">
        <v>1000</v>
      </c>
      <c r="AO336" s="15">
        <v>333.33333333333331</v>
      </c>
      <c r="AP336" s="15">
        <f>($AO336-$AO337)/$AO337</f>
        <v>0</v>
      </c>
      <c r="AQ336" s="15">
        <f t="shared" si="212"/>
        <v>0.17647058823529413</v>
      </c>
      <c r="AR336" s="15">
        <f t="shared" si="213"/>
        <v>0</v>
      </c>
      <c r="AZ336" s="15">
        <f t="shared" si="214"/>
        <v>0</v>
      </c>
      <c r="BA336" s="15">
        <f t="shared" si="215"/>
        <v>0</v>
      </c>
      <c r="BB336" s="15">
        <f>$AJ336</f>
        <v>0</v>
      </c>
      <c r="BC336" s="15">
        <v>2</v>
      </c>
      <c r="BD336" s="15">
        <v>1</v>
      </c>
      <c r="BE336" s="15">
        <v>1</v>
      </c>
      <c r="BF336" s="15">
        <v>1</v>
      </c>
      <c r="BG336" s="15">
        <v>1</v>
      </c>
      <c r="BH336" s="15">
        <v>1.2</v>
      </c>
      <c r="BI336" s="15">
        <v>1</v>
      </c>
      <c r="BJ336" s="15">
        <v>1</v>
      </c>
      <c r="BK336" s="15">
        <f t="shared" si="216"/>
        <v>0</v>
      </c>
      <c r="BL336" s="15">
        <f t="shared" si="217"/>
        <v>0</v>
      </c>
      <c r="BM336" s="15">
        <f t="shared" si="218"/>
        <v>0</v>
      </c>
      <c r="BN336" s="15">
        <v>1</v>
      </c>
      <c r="BO336" s="15">
        <f t="shared" si="219"/>
        <v>0</v>
      </c>
      <c r="BP336" s="15">
        <f t="shared" si="220"/>
        <v>0</v>
      </c>
      <c r="BQ336" s="15">
        <f t="shared" si="221"/>
        <v>0</v>
      </c>
      <c r="BR336" s="15">
        <f t="shared" si="222"/>
        <v>0</v>
      </c>
      <c r="BS336" s="15">
        <v>10</v>
      </c>
      <c r="BT336" s="15">
        <v>1</v>
      </c>
      <c r="BU336" s="15">
        <f t="shared" si="223"/>
        <v>0</v>
      </c>
      <c r="BV336" s="15">
        <f t="shared" si="224"/>
        <v>0</v>
      </c>
      <c r="BW336" s="15">
        <f t="shared" si="225"/>
        <v>0</v>
      </c>
      <c r="BX336" s="15">
        <f t="shared" si="226"/>
        <v>0</v>
      </c>
      <c r="BY336" s="15">
        <v>1</v>
      </c>
      <c r="BZ336" s="15">
        <v>1</v>
      </c>
      <c r="CA336" s="15">
        <v>1</v>
      </c>
      <c r="CB336" s="15">
        <v>1</v>
      </c>
      <c r="CC336" s="15">
        <v>1</v>
      </c>
      <c r="CD336" s="27">
        <v>4.4000000000000004</v>
      </c>
      <c r="CE336" s="27">
        <v>4.333333333333333</v>
      </c>
      <c r="CF336" s="27">
        <v>5</v>
      </c>
      <c r="CG336" s="27">
        <v>4.2</v>
      </c>
      <c r="CH336" s="27">
        <v>5</v>
      </c>
      <c r="CI336" s="27">
        <v>5</v>
      </c>
      <c r="CJ336" s="27">
        <f t="shared" si="200"/>
        <v>4.6555555555555559</v>
      </c>
      <c r="CK336" s="15">
        <f t="shared" si="227"/>
        <v>0</v>
      </c>
      <c r="CL336" s="15">
        <f t="shared" si="228"/>
        <v>0</v>
      </c>
      <c r="CM336" s="15">
        <f t="shared" si="229"/>
        <v>0</v>
      </c>
      <c r="CN336" s="15">
        <f t="shared" si="230"/>
        <v>0</v>
      </c>
      <c r="CO336" s="15">
        <f t="shared" si="231"/>
        <v>0</v>
      </c>
      <c r="CP336" s="15">
        <f t="shared" si="232"/>
        <v>0</v>
      </c>
      <c r="CQ336" s="15">
        <f t="shared" si="233"/>
        <v>0</v>
      </c>
    </row>
    <row r="337" spans="1:95" x14ac:dyDescent="0.2">
      <c r="A337" s="15">
        <v>561</v>
      </c>
      <c r="B337" s="23">
        <v>1</v>
      </c>
      <c r="C337" s="15">
        <v>2</v>
      </c>
      <c r="D337" s="15">
        <f t="shared" si="201"/>
        <v>1</v>
      </c>
      <c r="E337" s="15">
        <f t="shared" si="196"/>
        <v>0</v>
      </c>
      <c r="F337" s="15">
        <f t="shared" si="197"/>
        <v>0</v>
      </c>
      <c r="G337" s="15">
        <f t="shared" si="198"/>
        <v>0</v>
      </c>
      <c r="H337" s="15">
        <f t="shared" si="199"/>
        <v>0</v>
      </c>
      <c r="I337" s="15">
        <v>1</v>
      </c>
      <c r="J337" s="15">
        <v>58</v>
      </c>
      <c r="K337" s="15">
        <v>1</v>
      </c>
      <c r="L337" s="15">
        <f t="shared" si="202"/>
        <v>0</v>
      </c>
      <c r="M337" s="15">
        <f t="shared" si="203"/>
        <v>1</v>
      </c>
      <c r="N337" s="15">
        <f t="shared" si="204"/>
        <v>0</v>
      </c>
      <c r="O337" s="15">
        <f t="shared" si="205"/>
        <v>0</v>
      </c>
      <c r="P337" s="15">
        <f t="shared" si="206"/>
        <v>0</v>
      </c>
      <c r="Q337" s="15">
        <v>2</v>
      </c>
      <c r="R337" s="15">
        <v>3</v>
      </c>
      <c r="S337" s="15">
        <v>20</v>
      </c>
      <c r="T337" s="15">
        <v>0</v>
      </c>
      <c r="U337" s="15">
        <v>1</v>
      </c>
      <c r="V337" s="15">
        <v>0</v>
      </c>
      <c r="W337" s="15">
        <v>0</v>
      </c>
      <c r="X337" s="15">
        <v>1</v>
      </c>
      <c r="Y337" s="15">
        <v>0</v>
      </c>
      <c r="Z337" s="15">
        <f t="shared" si="234"/>
        <v>0</v>
      </c>
      <c r="AA337" s="15">
        <f t="shared" si="207"/>
        <v>0</v>
      </c>
      <c r="AB337" s="15">
        <f t="shared" si="208"/>
        <v>0</v>
      </c>
      <c r="AC337" s="159">
        <v>1</v>
      </c>
      <c r="AD337" s="159">
        <v>14</v>
      </c>
      <c r="AE337" s="159">
        <v>18</v>
      </c>
      <c r="AF337" s="15">
        <v>10000</v>
      </c>
      <c r="AG337" s="27">
        <v>714.28571428571433</v>
      </c>
      <c r="AH337" s="27">
        <f t="shared" si="209"/>
        <v>-0.8214285714285714</v>
      </c>
      <c r="AI337" s="27">
        <f t="shared" si="210"/>
        <v>0.82352941176470584</v>
      </c>
      <c r="AJ337" s="27">
        <f t="shared" si="211"/>
        <v>-0.67647058823529405</v>
      </c>
      <c r="AK337" s="15">
        <v>7</v>
      </c>
      <c r="AL337" s="15">
        <v>3</v>
      </c>
      <c r="AM337" s="15">
        <v>55</v>
      </c>
      <c r="AN337" s="15">
        <v>1000</v>
      </c>
      <c r="AO337" s="15">
        <v>333.33333333333331</v>
      </c>
      <c r="AQ337" s="15">
        <f t="shared" si="212"/>
        <v>0.17647058823529413</v>
      </c>
      <c r="AR337" s="15">
        <f t="shared" si="213"/>
        <v>0</v>
      </c>
      <c r="AZ337" s="15">
        <f t="shared" si="214"/>
        <v>0</v>
      </c>
      <c r="BA337" s="15">
        <f t="shared" si="215"/>
        <v>0</v>
      </c>
      <c r="BC337" s="15">
        <v>2</v>
      </c>
      <c r="BD337" s="15">
        <v>1</v>
      </c>
      <c r="BE337" s="15">
        <v>1</v>
      </c>
      <c r="BF337" s="15">
        <v>1</v>
      </c>
      <c r="BG337" s="15">
        <v>1</v>
      </c>
      <c r="BH337" s="15">
        <v>1.2</v>
      </c>
      <c r="BI337" s="15">
        <v>1</v>
      </c>
      <c r="BJ337" s="15">
        <v>1</v>
      </c>
      <c r="BK337" s="15">
        <f t="shared" si="216"/>
        <v>0</v>
      </c>
      <c r="BL337" s="15">
        <f t="shared" si="217"/>
        <v>0</v>
      </c>
      <c r="BM337" s="15">
        <f t="shared" si="218"/>
        <v>0</v>
      </c>
      <c r="BN337" s="15">
        <v>1</v>
      </c>
      <c r="BO337" s="15">
        <f t="shared" si="219"/>
        <v>0</v>
      </c>
      <c r="BP337" s="15">
        <f t="shared" si="220"/>
        <v>0</v>
      </c>
      <c r="BQ337" s="15">
        <f t="shared" si="221"/>
        <v>0</v>
      </c>
      <c r="BR337" s="15">
        <f t="shared" si="222"/>
        <v>0</v>
      </c>
      <c r="BS337" s="15">
        <v>10</v>
      </c>
      <c r="BT337" s="15">
        <v>1</v>
      </c>
      <c r="BU337" s="15">
        <f t="shared" si="223"/>
        <v>0</v>
      </c>
      <c r="BV337" s="15">
        <f t="shared" si="224"/>
        <v>0</v>
      </c>
      <c r="BW337" s="15">
        <f t="shared" si="225"/>
        <v>0</v>
      </c>
      <c r="BX337" s="15">
        <f t="shared" si="226"/>
        <v>0</v>
      </c>
      <c r="BY337" s="15">
        <v>1</v>
      </c>
      <c r="BZ337" s="15">
        <v>1</v>
      </c>
      <c r="CA337" s="15">
        <v>1</v>
      </c>
      <c r="CB337" s="15">
        <v>1</v>
      </c>
      <c r="CC337" s="15">
        <v>1</v>
      </c>
      <c r="CD337" s="27">
        <v>4.4000000000000004</v>
      </c>
      <c r="CE337" s="27">
        <v>4.333333333333333</v>
      </c>
      <c r="CF337" s="27">
        <v>5</v>
      </c>
      <c r="CG337" s="27">
        <v>4.2</v>
      </c>
      <c r="CH337" s="27">
        <v>5</v>
      </c>
      <c r="CI337" s="27">
        <v>5</v>
      </c>
      <c r="CJ337" s="27">
        <f t="shared" si="200"/>
        <v>4.6555555555555559</v>
      </c>
      <c r="CK337" s="15">
        <f t="shared" si="227"/>
        <v>0.20000000000000018</v>
      </c>
      <c r="CL337" s="15">
        <f t="shared" si="228"/>
        <v>0.33333333333333304</v>
      </c>
      <c r="CM337" s="15">
        <f t="shared" si="229"/>
        <v>0.25</v>
      </c>
      <c r="CN337" s="15">
        <f t="shared" si="230"/>
        <v>-0.79999999999999982</v>
      </c>
      <c r="CO337" s="15">
        <f t="shared" si="231"/>
        <v>0</v>
      </c>
      <c r="CP337" s="15">
        <f t="shared" si="232"/>
        <v>0</v>
      </c>
      <c r="CQ337" s="15">
        <f t="shared" si="233"/>
        <v>-2.7777777777773238E-3</v>
      </c>
    </row>
    <row r="338" spans="1:95" x14ac:dyDescent="0.2">
      <c r="A338" s="15">
        <v>562</v>
      </c>
      <c r="B338" s="23">
        <v>1</v>
      </c>
      <c r="C338" s="15">
        <v>2</v>
      </c>
      <c r="D338" s="15">
        <f t="shared" si="201"/>
        <v>1</v>
      </c>
      <c r="E338" s="15">
        <f t="shared" si="196"/>
        <v>0</v>
      </c>
      <c r="F338" s="15">
        <f t="shared" si="197"/>
        <v>0</v>
      </c>
      <c r="G338" s="15">
        <f t="shared" si="198"/>
        <v>0</v>
      </c>
      <c r="H338" s="15">
        <f t="shared" si="199"/>
        <v>0</v>
      </c>
      <c r="I338" s="15">
        <v>1</v>
      </c>
      <c r="J338" s="15">
        <v>56</v>
      </c>
      <c r="K338" s="15">
        <v>1</v>
      </c>
      <c r="L338" s="15">
        <f t="shared" si="202"/>
        <v>0</v>
      </c>
      <c r="M338" s="15">
        <f t="shared" si="203"/>
        <v>1</v>
      </c>
      <c r="N338" s="15">
        <f t="shared" si="204"/>
        <v>0</v>
      </c>
      <c r="O338" s="15">
        <f t="shared" si="205"/>
        <v>0</v>
      </c>
      <c r="P338" s="15">
        <f t="shared" si="206"/>
        <v>0</v>
      </c>
      <c r="Q338" s="15">
        <v>2</v>
      </c>
      <c r="R338" s="15">
        <v>10</v>
      </c>
      <c r="S338" s="15">
        <v>20</v>
      </c>
      <c r="T338" s="15">
        <v>0</v>
      </c>
      <c r="U338" s="15">
        <v>0</v>
      </c>
      <c r="V338" s="15">
        <v>1</v>
      </c>
      <c r="W338" s="15">
        <v>200000</v>
      </c>
      <c r="X338" s="15">
        <v>1</v>
      </c>
      <c r="Y338" s="15">
        <v>1</v>
      </c>
      <c r="Z338" s="15">
        <f t="shared" si="234"/>
        <v>0</v>
      </c>
      <c r="AA338" s="15">
        <f t="shared" si="207"/>
        <v>0</v>
      </c>
      <c r="AB338" s="15">
        <f t="shared" si="208"/>
        <v>1</v>
      </c>
      <c r="AC338" s="15">
        <v>8</v>
      </c>
      <c r="AD338" s="15">
        <v>3</v>
      </c>
      <c r="AE338" s="15">
        <v>20</v>
      </c>
      <c r="AF338" s="15">
        <v>12000</v>
      </c>
      <c r="AG338" s="27">
        <v>4000</v>
      </c>
      <c r="AH338" s="27">
        <f t="shared" si="209"/>
        <v>0</v>
      </c>
      <c r="AI338" s="27">
        <f t="shared" si="210"/>
        <v>0.5</v>
      </c>
      <c r="AJ338" s="27">
        <f t="shared" si="211"/>
        <v>0</v>
      </c>
      <c r="AK338" s="15">
        <v>8</v>
      </c>
      <c r="AL338" s="15">
        <v>3</v>
      </c>
      <c r="AM338" s="15">
        <v>40</v>
      </c>
      <c r="AN338" s="15">
        <v>1000</v>
      </c>
      <c r="AO338" s="15">
        <v>333.33333333333331</v>
      </c>
      <c r="AP338" s="15">
        <f>($AO338-$AO339)/$AO339</f>
        <v>0</v>
      </c>
      <c r="AQ338" s="15">
        <f t="shared" si="212"/>
        <v>0.5</v>
      </c>
      <c r="AR338" s="15">
        <f t="shared" si="213"/>
        <v>0</v>
      </c>
      <c r="AZ338" s="15">
        <f t="shared" si="214"/>
        <v>0</v>
      </c>
      <c r="BA338" s="15">
        <f t="shared" si="215"/>
        <v>0</v>
      </c>
      <c r="BB338" s="15">
        <f>$AJ338</f>
        <v>0</v>
      </c>
      <c r="BC338" s="15">
        <v>1</v>
      </c>
      <c r="BD338" s="15">
        <v>1</v>
      </c>
      <c r="BE338" s="15">
        <v>1</v>
      </c>
      <c r="BF338" s="15">
        <v>1</v>
      </c>
      <c r="BG338" s="15">
        <v>1</v>
      </c>
      <c r="BH338" s="15">
        <v>1</v>
      </c>
      <c r="BI338" s="15">
        <v>1</v>
      </c>
      <c r="BJ338" s="15">
        <v>1</v>
      </c>
      <c r="BK338" s="15">
        <f t="shared" si="216"/>
        <v>0</v>
      </c>
      <c r="BL338" s="15">
        <f t="shared" si="217"/>
        <v>0</v>
      </c>
      <c r="BM338" s="15">
        <f t="shared" si="218"/>
        <v>0</v>
      </c>
      <c r="BN338" s="15">
        <v>3</v>
      </c>
      <c r="BO338" s="15">
        <f t="shared" si="219"/>
        <v>0</v>
      </c>
      <c r="BP338" s="15">
        <f t="shared" si="220"/>
        <v>1</v>
      </c>
      <c r="BQ338" s="15">
        <f t="shared" si="221"/>
        <v>0</v>
      </c>
      <c r="BR338" s="15">
        <f t="shared" si="222"/>
        <v>0</v>
      </c>
      <c r="BS338" s="15">
        <v>10</v>
      </c>
      <c r="BT338" s="15">
        <v>1</v>
      </c>
      <c r="BU338" s="15">
        <f t="shared" si="223"/>
        <v>0</v>
      </c>
      <c r="BV338" s="15">
        <f t="shared" si="224"/>
        <v>0</v>
      </c>
      <c r="BW338" s="15">
        <f t="shared" si="225"/>
        <v>0</v>
      </c>
      <c r="BX338" s="15">
        <f t="shared" si="226"/>
        <v>0</v>
      </c>
      <c r="BY338" s="15">
        <v>1</v>
      </c>
      <c r="BZ338" s="15">
        <v>1</v>
      </c>
      <c r="CA338" s="15">
        <v>1</v>
      </c>
      <c r="CB338" s="15">
        <v>1</v>
      </c>
      <c r="CC338" s="15">
        <v>1</v>
      </c>
      <c r="CD338" s="27">
        <v>4.2</v>
      </c>
      <c r="CE338" s="27">
        <v>4</v>
      </c>
      <c r="CF338" s="27">
        <v>4.75</v>
      </c>
      <c r="CG338" s="27">
        <v>5</v>
      </c>
      <c r="CH338" s="27">
        <v>5</v>
      </c>
      <c r="CI338" s="27">
        <v>5</v>
      </c>
      <c r="CJ338" s="27">
        <f t="shared" si="200"/>
        <v>4.6583333333333332</v>
      </c>
      <c r="CK338" s="15">
        <f t="shared" si="227"/>
        <v>0</v>
      </c>
      <c r="CL338" s="15">
        <f t="shared" si="228"/>
        <v>0</v>
      </c>
      <c r="CM338" s="15">
        <f t="shared" si="229"/>
        <v>0</v>
      </c>
      <c r="CN338" s="15">
        <f t="shared" si="230"/>
        <v>0</v>
      </c>
      <c r="CO338" s="15">
        <f t="shared" si="231"/>
        <v>0</v>
      </c>
      <c r="CP338" s="15">
        <f t="shared" si="232"/>
        <v>0</v>
      </c>
      <c r="CQ338" s="15">
        <f t="shared" si="233"/>
        <v>0</v>
      </c>
    </row>
    <row r="339" spans="1:95" x14ac:dyDescent="0.2">
      <c r="A339" s="15">
        <v>562</v>
      </c>
      <c r="B339" s="23">
        <v>1</v>
      </c>
      <c r="C339" s="15">
        <v>2</v>
      </c>
      <c r="D339" s="15">
        <f t="shared" si="201"/>
        <v>1</v>
      </c>
      <c r="E339" s="15">
        <f t="shared" si="196"/>
        <v>0</v>
      </c>
      <c r="F339" s="15">
        <f t="shared" si="197"/>
        <v>0</v>
      </c>
      <c r="G339" s="15">
        <f t="shared" si="198"/>
        <v>0</v>
      </c>
      <c r="H339" s="15">
        <f t="shared" si="199"/>
        <v>0</v>
      </c>
      <c r="I339" s="15">
        <v>1</v>
      </c>
      <c r="J339" s="15">
        <v>56</v>
      </c>
      <c r="K339" s="15">
        <v>1</v>
      </c>
      <c r="L339" s="15">
        <f t="shared" si="202"/>
        <v>0</v>
      </c>
      <c r="M339" s="15">
        <f t="shared" si="203"/>
        <v>1</v>
      </c>
      <c r="N339" s="15">
        <f t="shared" si="204"/>
        <v>0</v>
      </c>
      <c r="O339" s="15">
        <f t="shared" si="205"/>
        <v>0</v>
      </c>
      <c r="P339" s="15">
        <f t="shared" si="206"/>
        <v>0</v>
      </c>
      <c r="Q339" s="15">
        <v>2</v>
      </c>
      <c r="R339" s="15">
        <v>10</v>
      </c>
      <c r="S339" s="15">
        <v>20</v>
      </c>
      <c r="T339" s="15">
        <v>0</v>
      </c>
      <c r="U339" s="15">
        <v>0</v>
      </c>
      <c r="V339" s="15">
        <v>1</v>
      </c>
      <c r="W339" s="15">
        <v>200000</v>
      </c>
      <c r="X339" s="15">
        <v>1</v>
      </c>
      <c r="Y339" s="15">
        <v>0</v>
      </c>
      <c r="Z339" s="15">
        <f t="shared" si="234"/>
        <v>0</v>
      </c>
      <c r="AA339" s="15">
        <f t="shared" si="207"/>
        <v>0</v>
      </c>
      <c r="AB339" s="15">
        <f t="shared" si="208"/>
        <v>1</v>
      </c>
      <c r="AC339" s="159">
        <v>8</v>
      </c>
      <c r="AD339" s="159">
        <v>3</v>
      </c>
      <c r="AE339" s="159">
        <v>20</v>
      </c>
      <c r="AF339" s="15">
        <v>12000</v>
      </c>
      <c r="AG339" s="27">
        <v>4000</v>
      </c>
      <c r="AH339" s="27">
        <f t="shared" si="209"/>
        <v>9.0909090909090953E-2</v>
      </c>
      <c r="AI339" s="27">
        <f t="shared" si="210"/>
        <v>0.5</v>
      </c>
      <c r="AJ339" s="27">
        <f t="shared" si="211"/>
        <v>4.5454545454545477E-2</v>
      </c>
      <c r="AK339" s="15">
        <v>8</v>
      </c>
      <c r="AL339" s="15">
        <v>3</v>
      </c>
      <c r="AM339" s="15">
        <v>40</v>
      </c>
      <c r="AN339" s="15">
        <v>1000</v>
      </c>
      <c r="AO339" s="15">
        <v>333.33333333333331</v>
      </c>
      <c r="AQ339" s="15">
        <f t="shared" si="212"/>
        <v>0.5</v>
      </c>
      <c r="AR339" s="15">
        <f t="shared" si="213"/>
        <v>0</v>
      </c>
      <c r="AZ339" s="15">
        <f t="shared" si="214"/>
        <v>0</v>
      </c>
      <c r="BA339" s="15">
        <f t="shared" si="215"/>
        <v>0</v>
      </c>
      <c r="BC339" s="15">
        <v>1</v>
      </c>
      <c r="BD339" s="15">
        <v>1</v>
      </c>
      <c r="BE339" s="15">
        <v>1</v>
      </c>
      <c r="BF339" s="15">
        <v>1</v>
      </c>
      <c r="BG339" s="15">
        <v>1</v>
      </c>
      <c r="BH339" s="15">
        <v>1</v>
      </c>
      <c r="BI339" s="15">
        <v>1</v>
      </c>
      <c r="BJ339" s="15">
        <v>1</v>
      </c>
      <c r="BK339" s="15">
        <f t="shared" si="216"/>
        <v>0</v>
      </c>
      <c r="BL339" s="15">
        <f t="shared" si="217"/>
        <v>0</v>
      </c>
      <c r="BM339" s="15">
        <f t="shared" si="218"/>
        <v>0</v>
      </c>
      <c r="BN339" s="15">
        <v>3</v>
      </c>
      <c r="BO339" s="15">
        <f t="shared" si="219"/>
        <v>0</v>
      </c>
      <c r="BP339" s="15">
        <f t="shared" si="220"/>
        <v>1</v>
      </c>
      <c r="BQ339" s="15">
        <f t="shared" si="221"/>
        <v>0</v>
      </c>
      <c r="BR339" s="15">
        <f t="shared" si="222"/>
        <v>0</v>
      </c>
      <c r="BS339" s="15">
        <v>10</v>
      </c>
      <c r="BT339" s="15">
        <v>1</v>
      </c>
      <c r="BU339" s="15">
        <f t="shared" si="223"/>
        <v>0</v>
      </c>
      <c r="BV339" s="15">
        <f t="shared" si="224"/>
        <v>0</v>
      </c>
      <c r="BW339" s="15">
        <f t="shared" si="225"/>
        <v>0</v>
      </c>
      <c r="BX339" s="15">
        <f t="shared" si="226"/>
        <v>0</v>
      </c>
      <c r="BY339" s="15">
        <v>1</v>
      </c>
      <c r="BZ339" s="15">
        <v>1</v>
      </c>
      <c r="CA339" s="15">
        <v>1</v>
      </c>
      <c r="CB339" s="15">
        <v>1</v>
      </c>
      <c r="CC339" s="15">
        <v>1</v>
      </c>
      <c r="CD339" s="27">
        <v>4.2</v>
      </c>
      <c r="CE339" s="27">
        <v>4</v>
      </c>
      <c r="CF339" s="27">
        <v>4.75</v>
      </c>
      <c r="CG339" s="27">
        <v>5</v>
      </c>
      <c r="CH339" s="27">
        <v>5</v>
      </c>
      <c r="CI339" s="27">
        <v>5</v>
      </c>
      <c r="CJ339" s="27">
        <f t="shared" si="200"/>
        <v>4.6583333333333332</v>
      </c>
      <c r="CK339" s="15">
        <f t="shared" si="227"/>
        <v>0.80000000000000027</v>
      </c>
      <c r="CL339" s="15">
        <f t="shared" si="228"/>
        <v>0.66666666666666652</v>
      </c>
      <c r="CM339" s="15">
        <f t="shared" si="229"/>
        <v>0.75</v>
      </c>
      <c r="CN339" s="15">
        <f t="shared" si="230"/>
        <v>1</v>
      </c>
      <c r="CO339" s="15">
        <f t="shared" si="231"/>
        <v>1.6666666666666665</v>
      </c>
      <c r="CP339" s="15">
        <f t="shared" si="232"/>
        <v>1.75</v>
      </c>
      <c r="CQ339" s="15">
        <f t="shared" si="233"/>
        <v>1.1055555555555556</v>
      </c>
    </row>
    <row r="340" spans="1:95" x14ac:dyDescent="0.2">
      <c r="A340" s="15">
        <v>563</v>
      </c>
      <c r="B340" s="23">
        <v>1</v>
      </c>
      <c r="C340" s="15">
        <v>2</v>
      </c>
      <c r="D340" s="15">
        <f t="shared" si="201"/>
        <v>1</v>
      </c>
      <c r="E340" s="15">
        <f t="shared" si="196"/>
        <v>0</v>
      </c>
      <c r="F340" s="15">
        <f t="shared" si="197"/>
        <v>0</v>
      </c>
      <c r="G340" s="15">
        <f t="shared" si="198"/>
        <v>0</v>
      </c>
      <c r="H340" s="15">
        <f t="shared" si="199"/>
        <v>0</v>
      </c>
      <c r="I340" s="15">
        <v>0</v>
      </c>
      <c r="J340" s="15">
        <v>53</v>
      </c>
      <c r="K340" s="15">
        <v>1</v>
      </c>
      <c r="L340" s="15">
        <f t="shared" si="202"/>
        <v>0</v>
      </c>
      <c r="M340" s="15">
        <f t="shared" si="203"/>
        <v>1</v>
      </c>
      <c r="N340" s="15">
        <f t="shared" si="204"/>
        <v>0</v>
      </c>
      <c r="O340" s="15">
        <f t="shared" si="205"/>
        <v>0</v>
      </c>
      <c r="P340" s="15">
        <f t="shared" si="206"/>
        <v>0</v>
      </c>
      <c r="Q340" s="15">
        <v>4</v>
      </c>
      <c r="R340" s="15">
        <v>3</v>
      </c>
      <c r="S340" s="15">
        <v>40</v>
      </c>
      <c r="T340" s="15">
        <v>0</v>
      </c>
      <c r="U340" s="15">
        <v>1</v>
      </c>
      <c r="V340" s="15">
        <v>1</v>
      </c>
      <c r="W340" s="15">
        <v>11200</v>
      </c>
      <c r="X340" s="15">
        <v>1</v>
      </c>
      <c r="Y340" s="15">
        <v>1</v>
      </c>
      <c r="Z340" s="15">
        <f t="shared" si="234"/>
        <v>1</v>
      </c>
      <c r="AA340" s="15">
        <f t="shared" si="207"/>
        <v>0</v>
      </c>
      <c r="AB340" s="15">
        <f t="shared" si="208"/>
        <v>0</v>
      </c>
      <c r="AC340" s="15">
        <v>5</v>
      </c>
      <c r="AD340" s="15">
        <v>30</v>
      </c>
      <c r="AE340" s="15">
        <v>6.8</v>
      </c>
      <c r="AF340" s="15">
        <v>110000</v>
      </c>
      <c r="AG340" s="27">
        <v>3666.6666666666665</v>
      </c>
      <c r="AH340" s="27">
        <f t="shared" si="209"/>
        <v>0.85654008438818563</v>
      </c>
      <c r="AI340" s="27">
        <f t="shared" si="210"/>
        <v>0.90909090909090906</v>
      </c>
      <c r="AJ340" s="27">
        <f t="shared" si="211"/>
        <v>0.77867280398925964</v>
      </c>
      <c r="AK340" s="15">
        <v>7</v>
      </c>
      <c r="AL340" s="15">
        <v>3</v>
      </c>
      <c r="AM340" s="15">
        <v>30000</v>
      </c>
      <c r="AN340" s="15">
        <v>300</v>
      </c>
      <c r="AO340" s="15">
        <v>100</v>
      </c>
      <c r="AP340" s="15">
        <f>($AO340-$AO341)/$AO341</f>
        <v>1</v>
      </c>
      <c r="AQ340" s="15">
        <f t="shared" si="212"/>
        <v>9.0909090909090912E-2</v>
      </c>
      <c r="AR340" s="15">
        <f t="shared" si="213"/>
        <v>9.0909090909090912E-2</v>
      </c>
      <c r="AZ340" s="15">
        <f t="shared" si="214"/>
        <v>0</v>
      </c>
      <c r="BA340" s="15">
        <f t="shared" si="215"/>
        <v>0</v>
      </c>
      <c r="BB340" s="15">
        <f>AVERAGE($AJ340,$AR340)</f>
        <v>0.43479094744917529</v>
      </c>
      <c r="BC340" s="15">
        <v>1.5</v>
      </c>
      <c r="BD340" s="15">
        <v>4.333333333333333</v>
      </c>
      <c r="BE340" s="15">
        <v>2</v>
      </c>
      <c r="BF340" s="15">
        <v>4</v>
      </c>
      <c r="BG340" s="15">
        <v>5</v>
      </c>
      <c r="BH340" s="15">
        <v>3.3666666666666663</v>
      </c>
      <c r="BI340" s="15">
        <v>3</v>
      </c>
      <c r="BJ340" s="15">
        <v>5</v>
      </c>
      <c r="BK340" s="15">
        <f t="shared" si="216"/>
        <v>0</v>
      </c>
      <c r="BL340" s="15">
        <f t="shared" si="217"/>
        <v>0</v>
      </c>
      <c r="BM340" s="15">
        <f t="shared" si="218"/>
        <v>0</v>
      </c>
      <c r="BN340" s="15" t="s">
        <v>1007</v>
      </c>
      <c r="BO340" s="15">
        <f t="shared" si="219"/>
        <v>0</v>
      </c>
      <c r="BP340" s="15">
        <f t="shared" si="220"/>
        <v>0</v>
      </c>
      <c r="BQ340" s="15">
        <f t="shared" si="221"/>
        <v>0</v>
      </c>
      <c r="BR340" s="15">
        <f t="shared" si="222"/>
        <v>0</v>
      </c>
      <c r="BU340" s="15">
        <f t="shared" si="223"/>
        <v>0</v>
      </c>
      <c r="BV340" s="15">
        <f t="shared" si="224"/>
        <v>0</v>
      </c>
      <c r="BW340" s="15">
        <f t="shared" si="225"/>
        <v>0</v>
      </c>
      <c r="BX340" s="15">
        <f t="shared" si="226"/>
        <v>0</v>
      </c>
      <c r="BY340" s="15" t="s">
        <v>1007</v>
      </c>
      <c r="BZ340" s="15" t="s">
        <v>1007</v>
      </c>
      <c r="CA340" s="15" t="s">
        <v>1007</v>
      </c>
      <c r="CB340" s="15" t="s">
        <v>1007</v>
      </c>
      <c r="CC340" s="15" t="s">
        <v>1007</v>
      </c>
      <c r="CD340" s="27">
        <v>3.4</v>
      </c>
      <c r="CE340" s="27">
        <v>3.3333333333333335</v>
      </c>
      <c r="CF340" s="27">
        <v>4</v>
      </c>
      <c r="CG340" s="27">
        <v>4</v>
      </c>
      <c r="CH340" s="27">
        <v>3.3333333333333335</v>
      </c>
      <c r="CI340" s="27">
        <v>3.25</v>
      </c>
      <c r="CJ340" s="27">
        <f t="shared" si="200"/>
        <v>3.5527777777777776</v>
      </c>
      <c r="CK340" s="15">
        <f t="shared" si="227"/>
        <v>0</v>
      </c>
      <c r="CL340" s="15">
        <f t="shared" si="228"/>
        <v>0</v>
      </c>
      <c r="CM340" s="15">
        <f t="shared" si="229"/>
        <v>0.5</v>
      </c>
      <c r="CN340" s="15">
        <f t="shared" si="230"/>
        <v>0.20000000000000018</v>
      </c>
      <c r="CO340" s="15">
        <f t="shared" si="231"/>
        <v>0</v>
      </c>
      <c r="CP340" s="15">
        <f t="shared" si="232"/>
        <v>1</v>
      </c>
      <c r="CQ340" s="15">
        <f t="shared" si="233"/>
        <v>0.28333333333333321</v>
      </c>
    </row>
    <row r="341" spans="1:95" x14ac:dyDescent="0.2">
      <c r="A341" s="15">
        <v>563</v>
      </c>
      <c r="B341" s="23">
        <v>1</v>
      </c>
      <c r="C341" s="15">
        <v>2</v>
      </c>
      <c r="D341" s="15">
        <f t="shared" si="201"/>
        <v>1</v>
      </c>
      <c r="E341" s="15">
        <f t="shared" si="196"/>
        <v>0</v>
      </c>
      <c r="F341" s="15">
        <f t="shared" si="197"/>
        <v>0</v>
      </c>
      <c r="G341" s="15">
        <f t="shared" si="198"/>
        <v>0</v>
      </c>
      <c r="H341" s="15">
        <f t="shared" si="199"/>
        <v>0</v>
      </c>
      <c r="I341" s="15">
        <v>0</v>
      </c>
      <c r="J341" s="15">
        <v>53</v>
      </c>
      <c r="K341" s="15">
        <v>1</v>
      </c>
      <c r="L341" s="15">
        <f t="shared" si="202"/>
        <v>0</v>
      </c>
      <c r="M341" s="15">
        <f t="shared" si="203"/>
        <v>1</v>
      </c>
      <c r="N341" s="15">
        <f t="shared" si="204"/>
        <v>0</v>
      </c>
      <c r="O341" s="15">
        <f t="shared" si="205"/>
        <v>0</v>
      </c>
      <c r="P341" s="15">
        <f t="shared" si="206"/>
        <v>0</v>
      </c>
      <c r="Q341" s="15">
        <v>4</v>
      </c>
      <c r="R341" s="15">
        <v>3</v>
      </c>
      <c r="S341" s="15">
        <v>40</v>
      </c>
      <c r="T341" s="15">
        <v>0</v>
      </c>
      <c r="U341" s="15">
        <v>1</v>
      </c>
      <c r="V341" s="15">
        <v>1</v>
      </c>
      <c r="W341" s="15">
        <v>11200</v>
      </c>
      <c r="X341" s="15">
        <v>1</v>
      </c>
      <c r="Y341" s="15">
        <v>0</v>
      </c>
      <c r="Z341" s="15">
        <f t="shared" si="234"/>
        <v>1</v>
      </c>
      <c r="AA341" s="15">
        <f t="shared" si="207"/>
        <v>0</v>
      </c>
      <c r="AB341" s="15">
        <f t="shared" si="208"/>
        <v>0</v>
      </c>
      <c r="AC341" s="159">
        <v>5</v>
      </c>
      <c r="AD341" s="176">
        <v>20</v>
      </c>
      <c r="AE341" s="159">
        <v>6.7</v>
      </c>
      <c r="AF341" s="15">
        <v>39000</v>
      </c>
      <c r="AG341" s="177">
        <v>1975</v>
      </c>
      <c r="AH341" s="177">
        <f t="shared" si="209"/>
        <v>6.9</v>
      </c>
      <c r="AI341" s="177">
        <f t="shared" si="210"/>
        <v>0.90909090909090906</v>
      </c>
      <c r="AJ341" s="177">
        <f t="shared" si="211"/>
        <v>6.2727272727272725</v>
      </c>
      <c r="AK341" s="15">
        <v>7</v>
      </c>
      <c r="AL341" s="15">
        <v>2</v>
      </c>
      <c r="AM341" s="15">
        <v>5000</v>
      </c>
      <c r="AN341" s="15">
        <v>100</v>
      </c>
      <c r="AO341" s="15">
        <v>50</v>
      </c>
      <c r="AQ341" s="15">
        <f t="shared" si="212"/>
        <v>9.0909090909090912E-2</v>
      </c>
      <c r="AR341" s="15">
        <f t="shared" si="213"/>
        <v>0</v>
      </c>
      <c r="AZ341" s="15">
        <f t="shared" si="214"/>
        <v>0</v>
      </c>
      <c r="BA341" s="15">
        <f t="shared" si="215"/>
        <v>0</v>
      </c>
      <c r="BC341" s="15">
        <v>1.5</v>
      </c>
      <c r="BD341" s="15">
        <v>4.333333333333333</v>
      </c>
      <c r="BE341" s="15">
        <v>2</v>
      </c>
      <c r="BF341" s="15">
        <v>4</v>
      </c>
      <c r="BG341" s="15">
        <v>5</v>
      </c>
      <c r="BH341" s="15">
        <v>3.3666666666666663</v>
      </c>
      <c r="BI341" s="15">
        <v>3</v>
      </c>
      <c r="BJ341" s="15">
        <v>5</v>
      </c>
      <c r="BK341" s="15">
        <f t="shared" si="216"/>
        <v>0</v>
      </c>
      <c r="BL341" s="15">
        <f t="shared" si="217"/>
        <v>0</v>
      </c>
      <c r="BM341" s="15">
        <f t="shared" si="218"/>
        <v>0</v>
      </c>
      <c r="BN341" s="15" t="s">
        <v>1007</v>
      </c>
      <c r="BO341" s="15">
        <f t="shared" si="219"/>
        <v>0</v>
      </c>
      <c r="BP341" s="15">
        <f t="shared" si="220"/>
        <v>0</v>
      </c>
      <c r="BQ341" s="15">
        <f t="shared" si="221"/>
        <v>0</v>
      </c>
      <c r="BR341" s="15">
        <f t="shared" si="222"/>
        <v>0</v>
      </c>
      <c r="BU341" s="15">
        <f t="shared" si="223"/>
        <v>0</v>
      </c>
      <c r="BV341" s="15">
        <f t="shared" si="224"/>
        <v>0</v>
      </c>
      <c r="BW341" s="15">
        <f t="shared" si="225"/>
        <v>0</v>
      </c>
      <c r="BX341" s="15">
        <f t="shared" si="226"/>
        <v>0</v>
      </c>
      <c r="BY341" s="15" t="s">
        <v>1007</v>
      </c>
      <c r="BZ341" s="15" t="s">
        <v>1007</v>
      </c>
      <c r="CA341" s="15" t="s">
        <v>1007</v>
      </c>
      <c r="CB341" s="15" t="s">
        <v>1007</v>
      </c>
      <c r="CC341" s="15" t="s">
        <v>1007</v>
      </c>
      <c r="CD341" s="27">
        <v>3.4</v>
      </c>
      <c r="CE341" s="27">
        <v>3.3333333333333335</v>
      </c>
      <c r="CF341" s="27">
        <v>3.5</v>
      </c>
      <c r="CG341" s="27">
        <v>3.8</v>
      </c>
      <c r="CH341" s="27">
        <v>3.3333333333333335</v>
      </c>
      <c r="CI341" s="27">
        <v>2.25</v>
      </c>
      <c r="CJ341" s="27">
        <f t="shared" si="200"/>
        <v>3.2694444444444444</v>
      </c>
      <c r="CK341" s="15">
        <f t="shared" si="227"/>
        <v>-0.60000000000000009</v>
      </c>
      <c r="CL341" s="15">
        <f t="shared" si="228"/>
        <v>-0.66666666666666652</v>
      </c>
      <c r="CM341" s="15">
        <f t="shared" si="229"/>
        <v>-0.75</v>
      </c>
      <c r="CN341" s="15">
        <f t="shared" si="230"/>
        <v>-0.20000000000000018</v>
      </c>
      <c r="CO341" s="15">
        <f t="shared" si="231"/>
        <v>0</v>
      </c>
      <c r="CP341" s="15">
        <f t="shared" si="232"/>
        <v>-1.75</v>
      </c>
      <c r="CQ341" s="15">
        <f t="shared" si="233"/>
        <v>-0.66111111111111098</v>
      </c>
    </row>
    <row r="342" spans="1:95" x14ac:dyDescent="0.2">
      <c r="A342" s="15">
        <v>564</v>
      </c>
      <c r="B342" s="23">
        <v>1</v>
      </c>
      <c r="C342" s="15">
        <v>2</v>
      </c>
      <c r="D342" s="15">
        <f t="shared" si="201"/>
        <v>1</v>
      </c>
      <c r="E342" s="15">
        <f t="shared" si="196"/>
        <v>0</v>
      </c>
      <c r="F342" s="15">
        <f t="shared" si="197"/>
        <v>0</v>
      </c>
      <c r="G342" s="15">
        <f t="shared" si="198"/>
        <v>0</v>
      </c>
      <c r="H342" s="15">
        <f t="shared" si="199"/>
        <v>0</v>
      </c>
      <c r="I342" s="15">
        <v>0</v>
      </c>
      <c r="J342" s="15">
        <v>50</v>
      </c>
      <c r="K342" s="15">
        <v>5</v>
      </c>
      <c r="L342" s="15">
        <f t="shared" si="202"/>
        <v>0</v>
      </c>
      <c r="M342" s="15">
        <f t="shared" si="203"/>
        <v>0</v>
      </c>
      <c r="N342" s="15">
        <f t="shared" si="204"/>
        <v>0</v>
      </c>
      <c r="O342" s="15">
        <f t="shared" si="205"/>
        <v>0</v>
      </c>
      <c r="P342" s="15">
        <f t="shared" si="206"/>
        <v>0</v>
      </c>
      <c r="Q342" s="15">
        <v>2</v>
      </c>
      <c r="R342" s="15">
        <v>4</v>
      </c>
      <c r="S342" s="15">
        <v>10</v>
      </c>
      <c r="T342" s="15">
        <v>0</v>
      </c>
      <c r="U342" s="15">
        <v>1</v>
      </c>
      <c r="V342" s="15">
        <v>1</v>
      </c>
      <c r="W342" s="15">
        <v>480000</v>
      </c>
      <c r="X342" s="15">
        <v>1</v>
      </c>
      <c r="Y342" s="15">
        <v>1</v>
      </c>
      <c r="Z342" s="15">
        <f t="shared" si="234"/>
        <v>0</v>
      </c>
      <c r="AA342" s="15">
        <f t="shared" si="207"/>
        <v>0</v>
      </c>
      <c r="AB342" s="15">
        <f t="shared" si="208"/>
        <v>1</v>
      </c>
      <c r="AC342" s="15">
        <v>8</v>
      </c>
      <c r="AD342" s="15">
        <v>2</v>
      </c>
      <c r="AE342" s="15">
        <v>3500</v>
      </c>
      <c r="AF342" s="15">
        <v>500</v>
      </c>
      <c r="AG342" s="27">
        <v>250</v>
      </c>
      <c r="AH342" s="27">
        <f t="shared" si="209"/>
        <v>-0.5</v>
      </c>
      <c r="AI342" s="27">
        <f t="shared" si="210"/>
        <v>0.5</v>
      </c>
      <c r="AJ342" s="27">
        <f t="shared" si="211"/>
        <v>-0.25</v>
      </c>
      <c r="AK342" s="15">
        <v>7</v>
      </c>
      <c r="AL342" s="15">
        <v>2</v>
      </c>
      <c r="AM342" s="15">
        <v>4000</v>
      </c>
      <c r="AN342" s="15">
        <v>1500</v>
      </c>
      <c r="AO342" s="15">
        <v>750</v>
      </c>
      <c r="AP342" s="15">
        <f>($AO342-$AO343)/$AO343</f>
        <v>0</v>
      </c>
      <c r="AQ342" s="15">
        <f t="shared" si="212"/>
        <v>0.5</v>
      </c>
      <c r="AR342" s="15">
        <f t="shared" si="213"/>
        <v>0</v>
      </c>
      <c r="AZ342" s="15">
        <f t="shared" si="214"/>
        <v>0</v>
      </c>
      <c r="BA342" s="15">
        <f t="shared" si="215"/>
        <v>0</v>
      </c>
      <c r="BB342" s="15">
        <f>$AJ342</f>
        <v>-0.25</v>
      </c>
      <c r="BC342" s="15">
        <v>1.5</v>
      </c>
      <c r="BD342" s="15">
        <v>4.333333333333333</v>
      </c>
      <c r="BE342" s="15">
        <v>2</v>
      </c>
      <c r="BF342" s="15">
        <v>4</v>
      </c>
      <c r="BG342" s="15">
        <v>5</v>
      </c>
      <c r="BH342" s="15">
        <v>3.3666666666666663</v>
      </c>
      <c r="BI342" s="15">
        <v>3</v>
      </c>
      <c r="BJ342" s="15">
        <v>5</v>
      </c>
      <c r="BK342" s="15">
        <f t="shared" si="216"/>
        <v>0</v>
      </c>
      <c r="BL342" s="15">
        <f t="shared" si="217"/>
        <v>0</v>
      </c>
      <c r="BM342" s="15">
        <f t="shared" si="218"/>
        <v>0</v>
      </c>
      <c r="BN342" s="15" t="s">
        <v>1007</v>
      </c>
      <c r="BO342" s="15">
        <f t="shared" si="219"/>
        <v>0</v>
      </c>
      <c r="BP342" s="15">
        <f t="shared" si="220"/>
        <v>0</v>
      </c>
      <c r="BQ342" s="15">
        <f t="shared" si="221"/>
        <v>0</v>
      </c>
      <c r="BR342" s="15">
        <f t="shared" si="222"/>
        <v>0</v>
      </c>
      <c r="BU342" s="15">
        <f t="shared" si="223"/>
        <v>0</v>
      </c>
      <c r="BV342" s="15">
        <f t="shared" si="224"/>
        <v>0</v>
      </c>
      <c r="BW342" s="15">
        <f t="shared" si="225"/>
        <v>0</v>
      </c>
      <c r="BX342" s="15">
        <f t="shared" si="226"/>
        <v>0</v>
      </c>
      <c r="BY342" s="15" t="s">
        <v>1007</v>
      </c>
      <c r="BZ342" s="15" t="s">
        <v>1007</v>
      </c>
      <c r="CA342" s="15" t="s">
        <v>1007</v>
      </c>
      <c r="CB342" s="15" t="s">
        <v>1007</v>
      </c>
      <c r="CC342" s="15" t="s">
        <v>1007</v>
      </c>
      <c r="CD342" s="27">
        <v>4</v>
      </c>
      <c r="CE342" s="27">
        <v>4</v>
      </c>
      <c r="CF342" s="27">
        <v>4.25</v>
      </c>
      <c r="CG342" s="27">
        <v>4</v>
      </c>
      <c r="CH342" s="27">
        <v>3.3333333333333335</v>
      </c>
      <c r="CI342" s="27">
        <v>4</v>
      </c>
      <c r="CJ342" s="27">
        <f t="shared" si="200"/>
        <v>3.9305555555555554</v>
      </c>
      <c r="CK342" s="15">
        <f t="shared" si="227"/>
        <v>0.60000000000000009</v>
      </c>
      <c r="CL342" s="15">
        <f t="shared" si="228"/>
        <v>0.66666666666666652</v>
      </c>
      <c r="CM342" s="15">
        <f t="shared" si="229"/>
        <v>0.5</v>
      </c>
      <c r="CN342" s="15">
        <f t="shared" si="230"/>
        <v>0.39999999999999991</v>
      </c>
      <c r="CO342" s="15">
        <f t="shared" si="231"/>
        <v>0</v>
      </c>
      <c r="CP342" s="15">
        <f t="shared" si="232"/>
        <v>0</v>
      </c>
      <c r="CQ342" s="15">
        <f t="shared" si="233"/>
        <v>0.36111111111111072</v>
      </c>
    </row>
    <row r="343" spans="1:95" x14ac:dyDescent="0.2">
      <c r="A343" s="15">
        <v>564</v>
      </c>
      <c r="B343" s="23">
        <v>1</v>
      </c>
      <c r="C343" s="15">
        <v>2</v>
      </c>
      <c r="D343" s="15">
        <f t="shared" si="201"/>
        <v>1</v>
      </c>
      <c r="E343" s="15">
        <f t="shared" si="196"/>
        <v>0</v>
      </c>
      <c r="F343" s="15">
        <f t="shared" si="197"/>
        <v>0</v>
      </c>
      <c r="G343" s="15">
        <f t="shared" si="198"/>
        <v>0</v>
      </c>
      <c r="H343" s="15">
        <f t="shared" si="199"/>
        <v>0</v>
      </c>
      <c r="I343" s="15">
        <v>0</v>
      </c>
      <c r="J343" s="15">
        <v>50</v>
      </c>
      <c r="K343" s="15">
        <v>5</v>
      </c>
      <c r="L343" s="15">
        <f t="shared" si="202"/>
        <v>0</v>
      </c>
      <c r="M343" s="15">
        <f t="shared" si="203"/>
        <v>0</v>
      </c>
      <c r="N343" s="15">
        <f t="shared" si="204"/>
        <v>0</v>
      </c>
      <c r="O343" s="15">
        <f t="shared" si="205"/>
        <v>0</v>
      </c>
      <c r="P343" s="15">
        <f t="shared" si="206"/>
        <v>0</v>
      </c>
      <c r="Q343" s="15">
        <v>2</v>
      </c>
      <c r="R343" s="15">
        <v>4</v>
      </c>
      <c r="S343" s="15">
        <v>10</v>
      </c>
      <c r="T343" s="15">
        <v>0</v>
      </c>
      <c r="U343" s="15">
        <v>1</v>
      </c>
      <c r="V343" s="15">
        <v>1</v>
      </c>
      <c r="W343" s="15">
        <v>480000</v>
      </c>
      <c r="X343" s="15">
        <v>1</v>
      </c>
      <c r="Y343" s="15">
        <v>0</v>
      </c>
      <c r="Z343" s="15">
        <f t="shared" si="234"/>
        <v>0</v>
      </c>
      <c r="AA343" s="15">
        <f t="shared" si="207"/>
        <v>0</v>
      </c>
      <c r="AB343" s="15">
        <f t="shared" si="208"/>
        <v>1</v>
      </c>
      <c r="AC343" s="159">
        <v>7</v>
      </c>
      <c r="AD343" s="159">
        <v>2</v>
      </c>
      <c r="AE343" s="159">
        <v>4000</v>
      </c>
      <c r="AF343" s="15">
        <v>1000</v>
      </c>
      <c r="AG343" s="27">
        <v>500</v>
      </c>
      <c r="AH343" s="27">
        <f t="shared" si="209"/>
        <v>4</v>
      </c>
      <c r="AI343" s="27">
        <f t="shared" si="210"/>
        <v>0.5</v>
      </c>
      <c r="AJ343" s="27">
        <f t="shared" si="211"/>
        <v>2</v>
      </c>
      <c r="AK343" s="15">
        <v>7</v>
      </c>
      <c r="AL343" s="15">
        <v>2</v>
      </c>
      <c r="AM343" s="15">
        <v>2000</v>
      </c>
      <c r="AN343" s="15">
        <v>1500</v>
      </c>
      <c r="AO343" s="15">
        <v>750</v>
      </c>
      <c r="AQ343" s="15">
        <f t="shared" si="212"/>
        <v>0.5</v>
      </c>
      <c r="AR343" s="15">
        <f t="shared" si="213"/>
        <v>0</v>
      </c>
      <c r="AZ343" s="15">
        <f t="shared" si="214"/>
        <v>0</v>
      </c>
      <c r="BA343" s="15">
        <f t="shared" si="215"/>
        <v>0</v>
      </c>
      <c r="BC343" s="15">
        <v>1.5</v>
      </c>
      <c r="BD343" s="15">
        <v>4.333333333333333</v>
      </c>
      <c r="BE343" s="15">
        <v>2</v>
      </c>
      <c r="BF343" s="15">
        <v>4</v>
      </c>
      <c r="BG343" s="15">
        <v>5</v>
      </c>
      <c r="BH343" s="15">
        <v>3.3666666666666663</v>
      </c>
      <c r="BI343" s="15">
        <v>3</v>
      </c>
      <c r="BJ343" s="15">
        <v>5</v>
      </c>
      <c r="BK343" s="15">
        <f t="shared" si="216"/>
        <v>0</v>
      </c>
      <c r="BL343" s="15">
        <f t="shared" si="217"/>
        <v>0</v>
      </c>
      <c r="BM343" s="15">
        <f t="shared" si="218"/>
        <v>0</v>
      </c>
      <c r="BN343" s="15" t="s">
        <v>1007</v>
      </c>
      <c r="BO343" s="15">
        <f t="shared" si="219"/>
        <v>0</v>
      </c>
      <c r="BP343" s="15">
        <f t="shared" si="220"/>
        <v>0</v>
      </c>
      <c r="BQ343" s="15">
        <f t="shared" si="221"/>
        <v>0</v>
      </c>
      <c r="BR343" s="15">
        <f t="shared" si="222"/>
        <v>0</v>
      </c>
      <c r="BU343" s="15">
        <f t="shared" si="223"/>
        <v>0</v>
      </c>
      <c r="BV343" s="15">
        <f t="shared" si="224"/>
        <v>0</v>
      </c>
      <c r="BW343" s="15">
        <f t="shared" si="225"/>
        <v>0</v>
      </c>
      <c r="BX343" s="15">
        <f t="shared" si="226"/>
        <v>0</v>
      </c>
      <c r="BY343" s="15" t="s">
        <v>1007</v>
      </c>
      <c r="BZ343" s="15" t="s">
        <v>1007</v>
      </c>
      <c r="CA343" s="15" t="s">
        <v>1007</v>
      </c>
      <c r="CB343" s="15" t="s">
        <v>1007</v>
      </c>
      <c r="CC343" s="15" t="s">
        <v>1007</v>
      </c>
      <c r="CD343" s="27">
        <v>3.4</v>
      </c>
      <c r="CE343" s="27">
        <v>3.3333333333333335</v>
      </c>
      <c r="CF343" s="27">
        <v>3.75</v>
      </c>
      <c r="CG343" s="27">
        <v>3.6</v>
      </c>
      <c r="CH343" s="27">
        <v>3.3333333333333335</v>
      </c>
      <c r="CI343" s="27">
        <v>4</v>
      </c>
      <c r="CJ343" s="27">
        <f t="shared" si="200"/>
        <v>3.5694444444444446</v>
      </c>
      <c r="CK343" s="15">
        <f t="shared" si="227"/>
        <v>0</v>
      </c>
      <c r="CL343" s="15">
        <f t="shared" si="228"/>
        <v>0</v>
      </c>
      <c r="CM343" s="15">
        <f t="shared" si="229"/>
        <v>-0.25</v>
      </c>
      <c r="CN343" s="15">
        <f t="shared" si="230"/>
        <v>-0.39999999999999991</v>
      </c>
      <c r="CO343" s="15">
        <f t="shared" si="231"/>
        <v>0</v>
      </c>
      <c r="CP343" s="15">
        <f t="shared" si="232"/>
        <v>0.75</v>
      </c>
      <c r="CQ343" s="15">
        <f t="shared" si="233"/>
        <v>1.6666666666667052E-2</v>
      </c>
    </row>
    <row r="344" spans="1:95" x14ac:dyDescent="0.2">
      <c r="A344" s="15">
        <v>565</v>
      </c>
      <c r="B344" s="23">
        <v>1</v>
      </c>
      <c r="C344" s="15">
        <v>2</v>
      </c>
      <c r="D344" s="15">
        <f t="shared" si="201"/>
        <v>1</v>
      </c>
      <c r="E344" s="15">
        <f t="shared" si="196"/>
        <v>0</v>
      </c>
      <c r="F344" s="15">
        <f t="shared" si="197"/>
        <v>0</v>
      </c>
      <c r="G344" s="15">
        <f t="shared" si="198"/>
        <v>0</v>
      </c>
      <c r="H344" s="15">
        <f t="shared" si="199"/>
        <v>0</v>
      </c>
      <c r="I344" s="15">
        <v>1</v>
      </c>
      <c r="J344" s="15">
        <v>53</v>
      </c>
      <c r="K344" s="15">
        <v>1</v>
      </c>
      <c r="L344" s="15">
        <f t="shared" si="202"/>
        <v>0</v>
      </c>
      <c r="M344" s="15">
        <f t="shared" si="203"/>
        <v>1</v>
      </c>
      <c r="N344" s="15">
        <f t="shared" si="204"/>
        <v>0</v>
      </c>
      <c r="O344" s="15">
        <f t="shared" si="205"/>
        <v>0</v>
      </c>
      <c r="P344" s="15">
        <f t="shared" si="206"/>
        <v>0</v>
      </c>
      <c r="Q344" s="15">
        <v>1</v>
      </c>
      <c r="R344" s="15">
        <v>2</v>
      </c>
      <c r="S344" s="15">
        <v>40</v>
      </c>
      <c r="T344" s="15">
        <v>1</v>
      </c>
      <c r="U344" s="15">
        <v>1</v>
      </c>
      <c r="V344" s="15">
        <v>0</v>
      </c>
      <c r="W344" s="15">
        <v>0</v>
      </c>
      <c r="X344" s="15">
        <v>1</v>
      </c>
      <c r="Y344" s="15">
        <v>1</v>
      </c>
      <c r="Z344" s="15">
        <f t="shared" si="234"/>
        <v>0</v>
      </c>
      <c r="AA344" s="15">
        <f t="shared" si="207"/>
        <v>0</v>
      </c>
      <c r="AB344" s="15">
        <f t="shared" si="208"/>
        <v>1</v>
      </c>
      <c r="AC344" s="15">
        <v>7</v>
      </c>
      <c r="AD344" s="15">
        <v>3</v>
      </c>
      <c r="AE344" s="15">
        <v>30000</v>
      </c>
      <c r="AF344" s="15">
        <v>300</v>
      </c>
      <c r="AG344" s="27">
        <v>100</v>
      </c>
      <c r="AH344" s="27">
        <f t="shared" si="209"/>
        <v>0</v>
      </c>
      <c r="AI344" s="27">
        <f t="shared" si="210"/>
        <v>1</v>
      </c>
      <c r="AJ344" s="27">
        <f t="shared" si="211"/>
        <v>0</v>
      </c>
      <c r="AQ344" s="15">
        <f t="shared" si="212"/>
        <v>0</v>
      </c>
      <c r="AR344" s="15">
        <f t="shared" si="213"/>
        <v>0</v>
      </c>
      <c r="AZ344" s="15">
        <f t="shared" si="214"/>
        <v>0</v>
      </c>
      <c r="BA344" s="15">
        <f t="shared" si="215"/>
        <v>0</v>
      </c>
      <c r="BB344" s="15">
        <f>$AJ344</f>
        <v>0</v>
      </c>
      <c r="BC344" s="15">
        <v>1.5</v>
      </c>
      <c r="BD344" s="15">
        <v>4.333333333333333</v>
      </c>
      <c r="BE344" s="15">
        <v>2</v>
      </c>
      <c r="BF344" s="15">
        <v>4</v>
      </c>
      <c r="BG344" s="15">
        <v>5</v>
      </c>
      <c r="BH344" s="15">
        <v>3.3666666666666663</v>
      </c>
      <c r="BI344" s="15">
        <v>3</v>
      </c>
      <c r="BJ344" s="15">
        <v>5</v>
      </c>
      <c r="BK344" s="15">
        <f t="shared" si="216"/>
        <v>0</v>
      </c>
      <c r="BL344" s="15">
        <f t="shared" si="217"/>
        <v>0</v>
      </c>
      <c r="BM344" s="15">
        <f t="shared" si="218"/>
        <v>0</v>
      </c>
      <c r="BN344" s="15" t="s">
        <v>1007</v>
      </c>
      <c r="BO344" s="15">
        <f t="shared" si="219"/>
        <v>0</v>
      </c>
      <c r="BP344" s="15">
        <f t="shared" si="220"/>
        <v>0</v>
      </c>
      <c r="BQ344" s="15">
        <f t="shared" si="221"/>
        <v>0</v>
      </c>
      <c r="BR344" s="15">
        <f t="shared" si="222"/>
        <v>0</v>
      </c>
      <c r="BU344" s="15">
        <f t="shared" si="223"/>
        <v>0</v>
      </c>
      <c r="BV344" s="15">
        <f t="shared" si="224"/>
        <v>0</v>
      </c>
      <c r="BW344" s="15">
        <f t="shared" si="225"/>
        <v>0</v>
      </c>
      <c r="BX344" s="15">
        <f t="shared" si="226"/>
        <v>0</v>
      </c>
      <c r="BY344" s="15" t="s">
        <v>1007</v>
      </c>
      <c r="BZ344" s="15" t="s">
        <v>1007</v>
      </c>
      <c r="CA344" s="15" t="s">
        <v>1007</v>
      </c>
      <c r="CB344" s="15" t="s">
        <v>1007</v>
      </c>
      <c r="CC344" s="15" t="s">
        <v>1007</v>
      </c>
      <c r="CD344" s="27">
        <v>3.4</v>
      </c>
      <c r="CE344" s="27">
        <v>3.3333333333333335</v>
      </c>
      <c r="CF344" s="27">
        <v>4</v>
      </c>
      <c r="CG344" s="27">
        <v>4</v>
      </c>
      <c r="CH344" s="27">
        <v>3.3333333333333335</v>
      </c>
      <c r="CI344" s="27">
        <v>3.25</v>
      </c>
      <c r="CJ344" s="27">
        <f t="shared" si="200"/>
        <v>3.5527777777777776</v>
      </c>
      <c r="CK344" s="15">
        <f t="shared" si="227"/>
        <v>0</v>
      </c>
      <c r="CL344" s="15">
        <f t="shared" si="228"/>
        <v>0</v>
      </c>
      <c r="CM344" s="15">
        <f t="shared" si="229"/>
        <v>0.5</v>
      </c>
      <c r="CN344" s="15">
        <f t="shared" si="230"/>
        <v>0.20000000000000018</v>
      </c>
      <c r="CO344" s="15">
        <f t="shared" si="231"/>
        <v>0</v>
      </c>
      <c r="CP344" s="15">
        <f t="shared" si="232"/>
        <v>1</v>
      </c>
      <c r="CQ344" s="15">
        <f t="shared" si="233"/>
        <v>0.28333333333333321</v>
      </c>
    </row>
    <row r="345" spans="1:95" x14ac:dyDescent="0.2">
      <c r="A345" s="15">
        <v>565</v>
      </c>
      <c r="B345" s="23">
        <v>1</v>
      </c>
      <c r="C345" s="15">
        <v>2</v>
      </c>
      <c r="D345" s="15">
        <f t="shared" si="201"/>
        <v>1</v>
      </c>
      <c r="E345" s="15">
        <f t="shared" si="196"/>
        <v>0</v>
      </c>
      <c r="F345" s="15">
        <f t="shared" si="197"/>
        <v>0</v>
      </c>
      <c r="G345" s="15">
        <f t="shared" si="198"/>
        <v>0</v>
      </c>
      <c r="H345" s="15">
        <f t="shared" si="199"/>
        <v>0</v>
      </c>
      <c r="I345" s="15">
        <v>1</v>
      </c>
      <c r="J345" s="15">
        <v>53</v>
      </c>
      <c r="K345" s="15">
        <v>1</v>
      </c>
      <c r="L345" s="15">
        <f t="shared" si="202"/>
        <v>0</v>
      </c>
      <c r="M345" s="15">
        <f t="shared" si="203"/>
        <v>1</v>
      </c>
      <c r="N345" s="15">
        <f t="shared" si="204"/>
        <v>0</v>
      </c>
      <c r="O345" s="15">
        <f t="shared" si="205"/>
        <v>0</v>
      </c>
      <c r="P345" s="15">
        <f t="shared" si="206"/>
        <v>0</v>
      </c>
      <c r="Q345" s="15">
        <v>1</v>
      </c>
      <c r="R345" s="15">
        <v>2</v>
      </c>
      <c r="S345" s="15">
        <v>40</v>
      </c>
      <c r="T345" s="15">
        <v>1</v>
      </c>
      <c r="U345" s="15">
        <v>1</v>
      </c>
      <c r="V345" s="15">
        <v>0</v>
      </c>
      <c r="W345" s="15">
        <v>0</v>
      </c>
      <c r="X345" s="15">
        <v>1</v>
      </c>
      <c r="Y345" s="15">
        <v>0</v>
      </c>
      <c r="Z345" s="15">
        <f t="shared" si="234"/>
        <v>0</v>
      </c>
      <c r="AA345" s="15">
        <f t="shared" si="207"/>
        <v>0</v>
      </c>
      <c r="AB345" s="15">
        <f t="shared" si="208"/>
        <v>1</v>
      </c>
      <c r="AC345" s="159">
        <v>7</v>
      </c>
      <c r="AD345" s="159">
        <v>3</v>
      </c>
      <c r="AE345" s="159">
        <v>30000</v>
      </c>
      <c r="AF345" s="15">
        <v>300</v>
      </c>
      <c r="AG345" s="27">
        <v>100</v>
      </c>
      <c r="AH345" s="27">
        <f t="shared" si="209"/>
        <v>-0.94005994005994009</v>
      </c>
      <c r="AI345" s="27">
        <f t="shared" si="210"/>
        <v>1</v>
      </c>
      <c r="AJ345" s="27">
        <f t="shared" si="211"/>
        <v>-0.94005994005994009</v>
      </c>
      <c r="AQ345" s="15">
        <f t="shared" si="212"/>
        <v>0</v>
      </c>
      <c r="AR345" s="15">
        <f t="shared" si="213"/>
        <v>0</v>
      </c>
      <c r="AZ345" s="15">
        <f t="shared" si="214"/>
        <v>0</v>
      </c>
      <c r="BA345" s="15">
        <f t="shared" si="215"/>
        <v>0</v>
      </c>
      <c r="BC345" s="15">
        <v>1.5</v>
      </c>
      <c r="BD345" s="15">
        <v>4.333333333333333</v>
      </c>
      <c r="BE345" s="15">
        <v>2</v>
      </c>
      <c r="BF345" s="15">
        <v>4</v>
      </c>
      <c r="BG345" s="15">
        <v>5</v>
      </c>
      <c r="BH345" s="15">
        <v>3.3666666666666663</v>
      </c>
      <c r="BI345" s="15">
        <v>3</v>
      </c>
      <c r="BJ345" s="15">
        <v>5</v>
      </c>
      <c r="BK345" s="15">
        <f t="shared" si="216"/>
        <v>0</v>
      </c>
      <c r="BL345" s="15">
        <f t="shared" si="217"/>
        <v>0</v>
      </c>
      <c r="BM345" s="15">
        <f t="shared" si="218"/>
        <v>0</v>
      </c>
      <c r="BN345" s="15" t="s">
        <v>1007</v>
      </c>
      <c r="BO345" s="15">
        <f t="shared" si="219"/>
        <v>0</v>
      </c>
      <c r="BP345" s="15">
        <f t="shared" si="220"/>
        <v>0</v>
      </c>
      <c r="BQ345" s="15">
        <f t="shared" si="221"/>
        <v>0</v>
      </c>
      <c r="BR345" s="15">
        <f t="shared" si="222"/>
        <v>0</v>
      </c>
      <c r="BU345" s="15">
        <f t="shared" si="223"/>
        <v>0</v>
      </c>
      <c r="BV345" s="15">
        <f t="shared" si="224"/>
        <v>0</v>
      </c>
      <c r="BW345" s="15">
        <f t="shared" si="225"/>
        <v>0</v>
      </c>
      <c r="BX345" s="15">
        <f t="shared" si="226"/>
        <v>0</v>
      </c>
      <c r="BY345" s="15" t="s">
        <v>1007</v>
      </c>
      <c r="BZ345" s="15" t="s">
        <v>1007</v>
      </c>
      <c r="CA345" s="15" t="s">
        <v>1007</v>
      </c>
      <c r="CB345" s="15" t="s">
        <v>1007</v>
      </c>
      <c r="CC345" s="15" t="s">
        <v>1007</v>
      </c>
      <c r="CD345" s="27">
        <v>3.4</v>
      </c>
      <c r="CE345" s="27">
        <v>3.3333333333333335</v>
      </c>
      <c r="CF345" s="27">
        <v>3.5</v>
      </c>
      <c r="CG345" s="27">
        <v>3.8</v>
      </c>
      <c r="CH345" s="27">
        <v>3.3333333333333335</v>
      </c>
      <c r="CI345" s="27">
        <v>2.25</v>
      </c>
      <c r="CJ345" s="27">
        <f t="shared" si="200"/>
        <v>3.2694444444444444</v>
      </c>
      <c r="CK345" s="15">
        <f t="shared" si="227"/>
        <v>-1.6</v>
      </c>
      <c r="CL345" s="15">
        <f t="shared" si="228"/>
        <v>-1.6666666666666665</v>
      </c>
      <c r="CM345" s="15">
        <f t="shared" si="229"/>
        <v>-1.5</v>
      </c>
      <c r="CN345" s="15">
        <f t="shared" si="230"/>
        <v>-1.2000000000000002</v>
      </c>
      <c r="CO345" s="15">
        <f t="shared" si="231"/>
        <v>-1.6666666666666665</v>
      </c>
      <c r="CP345" s="15">
        <f t="shared" si="232"/>
        <v>-2.75</v>
      </c>
      <c r="CQ345" s="15">
        <f t="shared" si="233"/>
        <v>-1.7305555555555556</v>
      </c>
    </row>
    <row r="346" spans="1:95" x14ac:dyDescent="0.2">
      <c r="A346" s="15">
        <v>3566</v>
      </c>
      <c r="B346" s="38">
        <v>1</v>
      </c>
      <c r="C346" s="15">
        <v>2</v>
      </c>
      <c r="D346" s="15">
        <f t="shared" si="201"/>
        <v>1</v>
      </c>
      <c r="E346" s="15">
        <f t="shared" si="196"/>
        <v>0</v>
      </c>
      <c r="F346" s="15">
        <f t="shared" si="197"/>
        <v>0</v>
      </c>
      <c r="G346" s="15">
        <f t="shared" si="198"/>
        <v>0</v>
      </c>
      <c r="H346" s="15">
        <f t="shared" si="199"/>
        <v>0</v>
      </c>
      <c r="I346" s="15">
        <v>1</v>
      </c>
      <c r="J346" s="15">
        <v>54</v>
      </c>
      <c r="K346" s="15">
        <v>5</v>
      </c>
      <c r="L346" s="15">
        <f t="shared" si="202"/>
        <v>0</v>
      </c>
      <c r="M346" s="15">
        <f t="shared" si="203"/>
        <v>0</v>
      </c>
      <c r="N346" s="15">
        <f t="shared" si="204"/>
        <v>0</v>
      </c>
      <c r="O346" s="15">
        <f t="shared" si="205"/>
        <v>0</v>
      </c>
      <c r="P346" s="15">
        <f t="shared" si="206"/>
        <v>0</v>
      </c>
      <c r="Q346" s="15">
        <v>2</v>
      </c>
      <c r="R346" s="15">
        <v>4</v>
      </c>
      <c r="S346" s="15">
        <v>10</v>
      </c>
      <c r="T346" s="15">
        <v>0</v>
      </c>
      <c r="U346" s="15">
        <v>1</v>
      </c>
      <c r="V346" s="15">
        <v>1</v>
      </c>
      <c r="W346" s="15">
        <v>480000</v>
      </c>
      <c r="X346" s="15">
        <v>1</v>
      </c>
      <c r="Y346" s="15">
        <v>1</v>
      </c>
      <c r="Z346" s="15">
        <f t="shared" si="234"/>
        <v>0</v>
      </c>
      <c r="AA346" s="15">
        <f t="shared" si="207"/>
        <v>0</v>
      </c>
      <c r="AB346" s="15">
        <f t="shared" si="208"/>
        <v>0</v>
      </c>
      <c r="AC346" s="15">
        <v>1</v>
      </c>
      <c r="AD346" s="15">
        <v>9</v>
      </c>
      <c r="AE346" s="15">
        <v>17</v>
      </c>
      <c r="AF346" s="15">
        <v>15015</v>
      </c>
      <c r="AG346" s="27">
        <v>1668.3333333333333</v>
      </c>
      <c r="AH346" s="27">
        <f t="shared" si="209"/>
        <v>0</v>
      </c>
      <c r="AI346" s="27">
        <f t="shared" si="210"/>
        <v>1</v>
      </c>
      <c r="AJ346" s="27">
        <f t="shared" si="211"/>
        <v>0</v>
      </c>
      <c r="AQ346" s="15">
        <f t="shared" si="212"/>
        <v>0</v>
      </c>
      <c r="AR346" s="15">
        <f t="shared" si="213"/>
        <v>0</v>
      </c>
      <c r="AZ346" s="15">
        <f t="shared" si="214"/>
        <v>0</v>
      </c>
      <c r="BA346" s="15">
        <f t="shared" si="215"/>
        <v>0</v>
      </c>
      <c r="BB346" s="15">
        <f>$AJ346</f>
        <v>0</v>
      </c>
      <c r="BC346" s="15">
        <v>1</v>
      </c>
      <c r="BD346" s="15">
        <v>1.6666666666666667</v>
      </c>
      <c r="BE346" s="15">
        <v>1.3333333333333333</v>
      </c>
      <c r="BF346" s="15">
        <v>1</v>
      </c>
      <c r="BG346" s="15">
        <v>4</v>
      </c>
      <c r="BH346" s="15">
        <v>1.8</v>
      </c>
      <c r="BI346" s="15">
        <v>1</v>
      </c>
      <c r="BJ346" s="15">
        <v>1</v>
      </c>
      <c r="BK346" s="15">
        <f t="shared" si="216"/>
        <v>0</v>
      </c>
      <c r="BL346" s="15">
        <f t="shared" si="217"/>
        <v>0</v>
      </c>
      <c r="BM346" s="15">
        <f t="shared" si="218"/>
        <v>0</v>
      </c>
      <c r="BN346" s="15">
        <v>3</v>
      </c>
      <c r="BO346" s="15">
        <f t="shared" si="219"/>
        <v>0</v>
      </c>
      <c r="BP346" s="15">
        <f t="shared" si="220"/>
        <v>1</v>
      </c>
      <c r="BQ346" s="15">
        <f t="shared" si="221"/>
        <v>0</v>
      </c>
      <c r="BR346" s="15">
        <f t="shared" si="222"/>
        <v>0</v>
      </c>
      <c r="BS346" s="15">
        <v>10</v>
      </c>
      <c r="BT346" s="15">
        <v>1</v>
      </c>
      <c r="BU346" s="15">
        <f t="shared" si="223"/>
        <v>0</v>
      </c>
      <c r="BV346" s="15">
        <f t="shared" si="224"/>
        <v>0</v>
      </c>
      <c r="BW346" s="15">
        <f t="shared" si="225"/>
        <v>0</v>
      </c>
      <c r="BX346" s="15">
        <f t="shared" si="226"/>
        <v>0</v>
      </c>
      <c r="BY346" s="15">
        <v>1</v>
      </c>
      <c r="BZ346" s="15">
        <v>1</v>
      </c>
      <c r="CA346" s="15">
        <v>1</v>
      </c>
      <c r="CB346" s="15">
        <v>1</v>
      </c>
      <c r="CC346" s="15">
        <v>0</v>
      </c>
      <c r="CD346" s="27">
        <v>5</v>
      </c>
      <c r="CE346" s="27">
        <v>5</v>
      </c>
      <c r="CF346" s="27">
        <v>5</v>
      </c>
      <c r="CG346" s="27">
        <v>5</v>
      </c>
      <c r="CH346" s="27">
        <v>5</v>
      </c>
      <c r="CI346" s="27">
        <v>5</v>
      </c>
      <c r="CJ346" s="27">
        <f t="shared" si="200"/>
        <v>5</v>
      </c>
      <c r="CK346" s="15">
        <f t="shared" si="227"/>
        <v>0</v>
      </c>
      <c r="CL346" s="15">
        <f t="shared" si="228"/>
        <v>0</v>
      </c>
      <c r="CM346" s="15">
        <f t="shared" si="229"/>
        <v>0</v>
      </c>
      <c r="CN346" s="15">
        <f t="shared" si="230"/>
        <v>0</v>
      </c>
      <c r="CO346" s="15">
        <f t="shared" si="231"/>
        <v>0</v>
      </c>
      <c r="CP346" s="15">
        <f t="shared" si="232"/>
        <v>0</v>
      </c>
      <c r="CQ346" s="15">
        <f t="shared" si="233"/>
        <v>0</v>
      </c>
    </row>
    <row r="347" spans="1:95" x14ac:dyDescent="0.2">
      <c r="A347" s="15">
        <v>3566</v>
      </c>
      <c r="B347" s="38">
        <v>1</v>
      </c>
      <c r="C347" s="15">
        <v>2</v>
      </c>
      <c r="D347" s="15">
        <f t="shared" si="201"/>
        <v>1</v>
      </c>
      <c r="E347" s="15">
        <f t="shared" si="196"/>
        <v>0</v>
      </c>
      <c r="F347" s="15">
        <f t="shared" si="197"/>
        <v>0</v>
      </c>
      <c r="G347" s="15">
        <f t="shared" si="198"/>
        <v>0</v>
      </c>
      <c r="H347" s="15">
        <f t="shared" si="199"/>
        <v>0</v>
      </c>
      <c r="I347" s="15">
        <v>1</v>
      </c>
      <c r="J347" s="15">
        <v>54</v>
      </c>
      <c r="K347" s="15">
        <v>5</v>
      </c>
      <c r="L347" s="15">
        <f t="shared" si="202"/>
        <v>0</v>
      </c>
      <c r="M347" s="15">
        <f t="shared" si="203"/>
        <v>0</v>
      </c>
      <c r="N347" s="15">
        <f t="shared" si="204"/>
        <v>0</v>
      </c>
      <c r="O347" s="15">
        <f t="shared" si="205"/>
        <v>0</v>
      </c>
      <c r="P347" s="15">
        <f t="shared" si="206"/>
        <v>0</v>
      </c>
      <c r="Q347" s="15">
        <v>2</v>
      </c>
      <c r="R347" s="15">
        <v>4</v>
      </c>
      <c r="S347" s="15">
        <v>10</v>
      </c>
      <c r="T347" s="15">
        <v>0</v>
      </c>
      <c r="U347" s="15">
        <v>1</v>
      </c>
      <c r="V347" s="15">
        <v>1</v>
      </c>
      <c r="W347" s="15">
        <v>480000</v>
      </c>
      <c r="X347" s="15">
        <v>1</v>
      </c>
      <c r="Y347" s="15">
        <v>0</v>
      </c>
      <c r="Z347" s="15">
        <f t="shared" si="234"/>
        <v>0</v>
      </c>
      <c r="AA347" s="15">
        <f t="shared" si="207"/>
        <v>0</v>
      </c>
      <c r="AB347" s="15">
        <f t="shared" si="208"/>
        <v>0</v>
      </c>
      <c r="AC347" s="159">
        <v>1</v>
      </c>
      <c r="AD347" s="159">
        <v>9</v>
      </c>
      <c r="AE347" s="159">
        <v>16</v>
      </c>
      <c r="AF347" s="15">
        <v>15015</v>
      </c>
      <c r="AG347" s="27">
        <v>1668.3333333333333</v>
      </c>
      <c r="AH347" s="27">
        <f t="shared" si="209"/>
        <v>5.6733333333333329</v>
      </c>
      <c r="AI347" s="27">
        <f t="shared" si="210"/>
        <v>1</v>
      </c>
      <c r="AJ347" s="27">
        <f t="shared" si="211"/>
        <v>5.6733333333333329</v>
      </c>
      <c r="AQ347" s="15">
        <f t="shared" si="212"/>
        <v>0</v>
      </c>
      <c r="AR347" s="15">
        <f t="shared" si="213"/>
        <v>0</v>
      </c>
      <c r="AZ347" s="15">
        <f t="shared" si="214"/>
        <v>0</v>
      </c>
      <c r="BA347" s="15">
        <f t="shared" si="215"/>
        <v>0</v>
      </c>
      <c r="BC347" s="15">
        <v>1</v>
      </c>
      <c r="BD347" s="15">
        <v>1.6666666666666667</v>
      </c>
      <c r="BE347" s="15">
        <v>1.3333333333333333</v>
      </c>
      <c r="BF347" s="15">
        <v>1</v>
      </c>
      <c r="BG347" s="15">
        <v>4</v>
      </c>
      <c r="BH347" s="15">
        <v>1.8</v>
      </c>
      <c r="BI347" s="15">
        <v>1</v>
      </c>
      <c r="BJ347" s="15">
        <v>1</v>
      </c>
      <c r="BK347" s="15">
        <f t="shared" si="216"/>
        <v>0</v>
      </c>
      <c r="BL347" s="15">
        <f t="shared" si="217"/>
        <v>0</v>
      </c>
      <c r="BM347" s="15">
        <f t="shared" si="218"/>
        <v>0</v>
      </c>
      <c r="BN347" s="15">
        <v>3</v>
      </c>
      <c r="BO347" s="15">
        <f t="shared" si="219"/>
        <v>0</v>
      </c>
      <c r="BP347" s="15">
        <f t="shared" si="220"/>
        <v>1</v>
      </c>
      <c r="BQ347" s="15">
        <f t="shared" si="221"/>
        <v>0</v>
      </c>
      <c r="BR347" s="15">
        <f t="shared" si="222"/>
        <v>0</v>
      </c>
      <c r="BS347" s="15">
        <v>10</v>
      </c>
      <c r="BT347" s="15">
        <v>1</v>
      </c>
      <c r="BU347" s="15">
        <f t="shared" si="223"/>
        <v>0</v>
      </c>
      <c r="BV347" s="15">
        <f t="shared" si="224"/>
        <v>0</v>
      </c>
      <c r="BW347" s="15">
        <f t="shared" si="225"/>
        <v>0</v>
      </c>
      <c r="BX347" s="15">
        <f t="shared" si="226"/>
        <v>0</v>
      </c>
      <c r="BY347" s="15">
        <v>1</v>
      </c>
      <c r="BZ347" s="15">
        <v>1</v>
      </c>
      <c r="CA347" s="15">
        <v>1</v>
      </c>
      <c r="CB347" s="15">
        <v>1</v>
      </c>
      <c r="CC347" s="15">
        <v>0</v>
      </c>
      <c r="CD347" s="27">
        <v>5</v>
      </c>
      <c r="CE347" s="27">
        <v>5</v>
      </c>
      <c r="CF347" s="27">
        <v>5</v>
      </c>
      <c r="CG347" s="27">
        <v>5</v>
      </c>
      <c r="CH347" s="27">
        <v>5</v>
      </c>
      <c r="CI347" s="27">
        <v>5</v>
      </c>
      <c r="CJ347" s="27">
        <f t="shared" si="200"/>
        <v>5</v>
      </c>
      <c r="CK347" s="15">
        <f t="shared" si="227"/>
        <v>1.6</v>
      </c>
      <c r="CL347" s="15">
        <f t="shared" si="228"/>
        <v>1.6666666666666665</v>
      </c>
      <c r="CM347" s="15">
        <f t="shared" si="229"/>
        <v>2</v>
      </c>
      <c r="CN347" s="15">
        <f t="shared" si="230"/>
        <v>1.6</v>
      </c>
      <c r="CO347" s="15">
        <f t="shared" si="231"/>
        <v>1.3333333333333335</v>
      </c>
      <c r="CP347" s="15">
        <f t="shared" si="232"/>
        <v>2.75</v>
      </c>
      <c r="CQ347" s="15">
        <f t="shared" si="233"/>
        <v>1.8249999999999997</v>
      </c>
    </row>
    <row r="348" spans="1:95" x14ac:dyDescent="0.2">
      <c r="A348" s="15">
        <v>566</v>
      </c>
      <c r="B348" s="38">
        <v>1</v>
      </c>
      <c r="C348" s="15">
        <v>2</v>
      </c>
      <c r="D348" s="15">
        <f t="shared" si="201"/>
        <v>1</v>
      </c>
      <c r="E348" s="15">
        <f t="shared" si="196"/>
        <v>0</v>
      </c>
      <c r="F348" s="15">
        <f t="shared" si="197"/>
        <v>0</v>
      </c>
      <c r="G348" s="15">
        <f t="shared" si="198"/>
        <v>0</v>
      </c>
      <c r="H348" s="15">
        <f t="shared" si="199"/>
        <v>0</v>
      </c>
      <c r="I348" s="15">
        <v>1</v>
      </c>
      <c r="J348" s="15">
        <v>65</v>
      </c>
      <c r="K348" s="15">
        <v>5</v>
      </c>
      <c r="L348" s="15">
        <f t="shared" si="202"/>
        <v>0</v>
      </c>
      <c r="M348" s="15">
        <f t="shared" si="203"/>
        <v>0</v>
      </c>
      <c r="N348" s="15">
        <f t="shared" si="204"/>
        <v>0</v>
      </c>
      <c r="O348" s="15">
        <f t="shared" si="205"/>
        <v>0</v>
      </c>
      <c r="P348" s="15">
        <f t="shared" si="206"/>
        <v>0</v>
      </c>
      <c r="Q348" s="15">
        <v>2</v>
      </c>
      <c r="R348" s="15">
        <v>4</v>
      </c>
      <c r="S348" s="15">
        <v>20</v>
      </c>
      <c r="T348" s="15">
        <v>0</v>
      </c>
      <c r="U348" s="15">
        <v>1</v>
      </c>
      <c r="V348" s="15">
        <v>0</v>
      </c>
      <c r="W348" s="15">
        <v>0</v>
      </c>
      <c r="X348" s="15">
        <v>1</v>
      </c>
      <c r="Y348" s="15">
        <v>1</v>
      </c>
      <c r="Z348" s="15">
        <f t="shared" si="234"/>
        <v>0</v>
      </c>
      <c r="AA348" s="15">
        <f t="shared" si="207"/>
        <v>0</v>
      </c>
      <c r="AB348" s="15">
        <f t="shared" si="208"/>
        <v>1</v>
      </c>
      <c r="AC348" s="15">
        <v>9</v>
      </c>
      <c r="AD348" s="15">
        <v>8</v>
      </c>
      <c r="AE348" s="15">
        <v>140</v>
      </c>
      <c r="AF348" s="15">
        <v>2000</v>
      </c>
      <c r="AG348" s="27">
        <v>250</v>
      </c>
      <c r="AH348" s="27">
        <f t="shared" si="209"/>
        <v>0</v>
      </c>
      <c r="AI348" s="27">
        <f t="shared" si="210"/>
        <v>1</v>
      </c>
      <c r="AJ348" s="27">
        <f t="shared" si="211"/>
        <v>0</v>
      </c>
      <c r="AQ348" s="15">
        <f t="shared" si="212"/>
        <v>0</v>
      </c>
      <c r="AR348" s="15">
        <f t="shared" si="213"/>
        <v>0</v>
      </c>
      <c r="AZ348" s="15">
        <f t="shared" si="214"/>
        <v>0</v>
      </c>
      <c r="BA348" s="15">
        <f t="shared" si="215"/>
        <v>0</v>
      </c>
      <c r="BB348" s="15">
        <f>$AJ348</f>
        <v>0</v>
      </c>
      <c r="BC348" s="15">
        <v>1.75</v>
      </c>
      <c r="BD348" s="15">
        <v>2</v>
      </c>
      <c r="BE348" s="15">
        <v>1</v>
      </c>
      <c r="BF348" s="15">
        <v>3.5</v>
      </c>
      <c r="BG348" s="15">
        <v>5</v>
      </c>
      <c r="BH348" s="15">
        <v>2.65</v>
      </c>
      <c r="BI348" s="15">
        <v>2</v>
      </c>
      <c r="BJ348" s="15">
        <v>5</v>
      </c>
      <c r="BK348" s="15">
        <f t="shared" si="216"/>
        <v>0</v>
      </c>
      <c r="BL348" s="15">
        <f t="shared" si="217"/>
        <v>0</v>
      </c>
      <c r="BM348" s="15">
        <f t="shared" si="218"/>
        <v>0</v>
      </c>
      <c r="BN348" s="15" t="s">
        <v>1007</v>
      </c>
      <c r="BO348" s="15">
        <f t="shared" si="219"/>
        <v>0</v>
      </c>
      <c r="BP348" s="15">
        <f t="shared" si="220"/>
        <v>0</v>
      </c>
      <c r="BQ348" s="15">
        <f t="shared" si="221"/>
        <v>0</v>
      </c>
      <c r="BR348" s="15">
        <f t="shared" si="222"/>
        <v>0</v>
      </c>
      <c r="BU348" s="15">
        <f t="shared" si="223"/>
        <v>0</v>
      </c>
      <c r="BV348" s="15">
        <f t="shared" si="224"/>
        <v>0</v>
      </c>
      <c r="BW348" s="15">
        <f t="shared" si="225"/>
        <v>0</v>
      </c>
      <c r="BX348" s="15">
        <f t="shared" si="226"/>
        <v>0</v>
      </c>
      <c r="BY348" s="15" t="s">
        <v>1007</v>
      </c>
      <c r="BZ348" s="15" t="s">
        <v>1007</v>
      </c>
      <c r="CA348" s="15" t="s">
        <v>1007</v>
      </c>
      <c r="CB348" s="15" t="s">
        <v>1007</v>
      </c>
      <c r="CC348" s="15" t="s">
        <v>1007</v>
      </c>
      <c r="CD348" s="27">
        <v>3.4</v>
      </c>
      <c r="CE348" s="27">
        <v>3.3333333333333335</v>
      </c>
      <c r="CF348" s="27">
        <v>3</v>
      </c>
      <c r="CG348" s="27">
        <v>3.4</v>
      </c>
      <c r="CH348" s="27">
        <v>3.6666666666666665</v>
      </c>
      <c r="CI348" s="27">
        <v>2.25</v>
      </c>
      <c r="CJ348" s="27">
        <f t="shared" si="200"/>
        <v>3.1750000000000003</v>
      </c>
      <c r="CK348" s="15">
        <f t="shared" si="227"/>
        <v>0</v>
      </c>
      <c r="CL348" s="15">
        <f t="shared" si="228"/>
        <v>0</v>
      </c>
      <c r="CM348" s="15">
        <f t="shared" si="229"/>
        <v>0</v>
      </c>
      <c r="CN348" s="15">
        <f t="shared" si="230"/>
        <v>0</v>
      </c>
      <c r="CO348" s="15">
        <f t="shared" si="231"/>
        <v>0</v>
      </c>
      <c r="CP348" s="15">
        <f t="shared" si="232"/>
        <v>0</v>
      </c>
      <c r="CQ348" s="15">
        <f t="shared" si="233"/>
        <v>0</v>
      </c>
    </row>
    <row r="349" spans="1:95" x14ac:dyDescent="0.2">
      <c r="A349" s="15">
        <v>566</v>
      </c>
      <c r="B349" s="38">
        <v>1</v>
      </c>
      <c r="C349" s="15">
        <v>2</v>
      </c>
      <c r="D349" s="15">
        <f t="shared" si="201"/>
        <v>1</v>
      </c>
      <c r="E349" s="15">
        <f t="shared" ref="E349:E412" si="235">IF($C349=3,1,0)</f>
        <v>0</v>
      </c>
      <c r="F349" s="15">
        <f t="shared" ref="F349:F412" si="236">IF($C349=4,1,0)</f>
        <v>0</v>
      </c>
      <c r="G349" s="15">
        <f t="shared" ref="G349:G412" si="237">IF($C349=5,1,0)</f>
        <v>0</v>
      </c>
      <c r="H349" s="15">
        <f t="shared" ref="H349:H412" si="238">IF($C349=6,1,0)</f>
        <v>0</v>
      </c>
      <c r="I349" s="15">
        <v>1</v>
      </c>
      <c r="J349" s="15">
        <v>65</v>
      </c>
      <c r="K349" s="15">
        <v>5</v>
      </c>
      <c r="L349" s="15">
        <f t="shared" si="202"/>
        <v>0</v>
      </c>
      <c r="M349" s="15">
        <f t="shared" si="203"/>
        <v>0</v>
      </c>
      <c r="N349" s="15">
        <f t="shared" si="204"/>
        <v>0</v>
      </c>
      <c r="O349" s="15">
        <f t="shared" si="205"/>
        <v>0</v>
      </c>
      <c r="P349" s="15">
        <f t="shared" si="206"/>
        <v>0</v>
      </c>
      <c r="Q349" s="15">
        <v>2</v>
      </c>
      <c r="R349" s="15">
        <v>4</v>
      </c>
      <c r="S349" s="15">
        <v>20</v>
      </c>
      <c r="T349" s="15">
        <v>0</v>
      </c>
      <c r="U349" s="15">
        <v>1</v>
      </c>
      <c r="V349" s="15">
        <v>0</v>
      </c>
      <c r="W349" s="15">
        <v>0</v>
      </c>
      <c r="X349" s="15">
        <v>1</v>
      </c>
      <c r="Y349" s="15">
        <v>0</v>
      </c>
      <c r="Z349" s="15">
        <f t="shared" si="234"/>
        <v>0</v>
      </c>
      <c r="AA349" s="15">
        <f t="shared" si="207"/>
        <v>0</v>
      </c>
      <c r="AB349" s="15">
        <f t="shared" si="208"/>
        <v>1</v>
      </c>
      <c r="AC349" s="159">
        <v>9</v>
      </c>
      <c r="AD349" s="159">
        <v>8</v>
      </c>
      <c r="AE349" s="159">
        <v>140</v>
      </c>
      <c r="AF349" s="15">
        <v>2000</v>
      </c>
      <c r="AG349" s="27">
        <v>250</v>
      </c>
      <c r="AH349" s="27">
        <f t="shared" si="209"/>
        <v>1</v>
      </c>
      <c r="AI349" s="27">
        <f t="shared" si="210"/>
        <v>1</v>
      </c>
      <c r="AJ349" s="27">
        <f t="shared" si="211"/>
        <v>1</v>
      </c>
      <c r="AQ349" s="15">
        <f t="shared" si="212"/>
        <v>0</v>
      </c>
      <c r="AR349" s="15">
        <f t="shared" si="213"/>
        <v>0</v>
      </c>
      <c r="AZ349" s="15">
        <f t="shared" si="214"/>
        <v>0</v>
      </c>
      <c r="BA349" s="15">
        <f t="shared" si="215"/>
        <v>0</v>
      </c>
      <c r="BC349" s="15">
        <v>1.75</v>
      </c>
      <c r="BD349" s="15">
        <v>2</v>
      </c>
      <c r="BE349" s="15">
        <v>1</v>
      </c>
      <c r="BF349" s="15">
        <v>3.5</v>
      </c>
      <c r="BG349" s="15">
        <v>5</v>
      </c>
      <c r="BH349" s="15">
        <v>2.65</v>
      </c>
      <c r="BI349" s="15">
        <v>2</v>
      </c>
      <c r="BJ349" s="15">
        <v>5</v>
      </c>
      <c r="BK349" s="15">
        <f t="shared" si="216"/>
        <v>0</v>
      </c>
      <c r="BL349" s="15">
        <f t="shared" si="217"/>
        <v>0</v>
      </c>
      <c r="BM349" s="15">
        <f t="shared" si="218"/>
        <v>0</v>
      </c>
      <c r="BN349" s="15" t="s">
        <v>1007</v>
      </c>
      <c r="BO349" s="15">
        <f t="shared" si="219"/>
        <v>0</v>
      </c>
      <c r="BP349" s="15">
        <f t="shared" si="220"/>
        <v>0</v>
      </c>
      <c r="BQ349" s="15">
        <f t="shared" si="221"/>
        <v>0</v>
      </c>
      <c r="BR349" s="15">
        <f t="shared" si="222"/>
        <v>0</v>
      </c>
      <c r="BU349" s="15">
        <f t="shared" si="223"/>
        <v>0</v>
      </c>
      <c r="BV349" s="15">
        <f t="shared" si="224"/>
        <v>0</v>
      </c>
      <c r="BW349" s="15">
        <f t="shared" si="225"/>
        <v>0</v>
      </c>
      <c r="BX349" s="15">
        <f t="shared" si="226"/>
        <v>0</v>
      </c>
      <c r="BY349" s="15" t="s">
        <v>1007</v>
      </c>
      <c r="BZ349" s="15" t="s">
        <v>1007</v>
      </c>
      <c r="CA349" s="15" t="s">
        <v>1007</v>
      </c>
      <c r="CB349" s="15" t="s">
        <v>1007</v>
      </c>
      <c r="CC349" s="15" t="s">
        <v>1007</v>
      </c>
      <c r="CD349" s="27">
        <v>3.4</v>
      </c>
      <c r="CE349" s="27">
        <v>3.3333333333333335</v>
      </c>
      <c r="CF349" s="27">
        <v>3</v>
      </c>
      <c r="CG349" s="27">
        <v>3.4</v>
      </c>
      <c r="CH349" s="27">
        <v>3.6666666666666665</v>
      </c>
      <c r="CI349" s="27">
        <v>2.25</v>
      </c>
      <c r="CJ349" s="27">
        <f t="shared" si="200"/>
        <v>3.1750000000000003</v>
      </c>
      <c r="CK349" s="15">
        <f t="shared" si="227"/>
        <v>-1.6</v>
      </c>
      <c r="CL349" s="15">
        <f t="shared" si="228"/>
        <v>-0.66666666666666652</v>
      </c>
      <c r="CM349" s="15">
        <f t="shared" si="229"/>
        <v>0.75</v>
      </c>
      <c r="CN349" s="15">
        <f t="shared" si="230"/>
        <v>0.39999999999999991</v>
      </c>
      <c r="CO349" s="15">
        <f t="shared" si="231"/>
        <v>-0.33333333333333348</v>
      </c>
      <c r="CP349" s="15">
        <f t="shared" si="232"/>
        <v>0.25</v>
      </c>
      <c r="CQ349" s="15">
        <f t="shared" si="233"/>
        <v>-0.19999999999999973</v>
      </c>
    </row>
    <row r="350" spans="1:95" x14ac:dyDescent="0.2">
      <c r="A350" s="15">
        <v>567</v>
      </c>
      <c r="B350" s="23">
        <v>1</v>
      </c>
      <c r="C350" s="15">
        <v>6</v>
      </c>
      <c r="D350" s="15">
        <f t="shared" si="201"/>
        <v>0</v>
      </c>
      <c r="E350" s="15">
        <f t="shared" si="235"/>
        <v>0</v>
      </c>
      <c r="F350" s="15">
        <f t="shared" si="236"/>
        <v>0</v>
      </c>
      <c r="G350" s="15">
        <f t="shared" si="237"/>
        <v>0</v>
      </c>
      <c r="H350" s="15">
        <f t="shared" si="238"/>
        <v>1</v>
      </c>
      <c r="I350" s="15">
        <v>1</v>
      </c>
      <c r="J350" s="15">
        <v>39</v>
      </c>
      <c r="K350" s="15">
        <v>5</v>
      </c>
      <c r="L350" s="15">
        <f t="shared" si="202"/>
        <v>0</v>
      </c>
      <c r="M350" s="15">
        <f t="shared" si="203"/>
        <v>0</v>
      </c>
      <c r="N350" s="15">
        <f t="shared" si="204"/>
        <v>0</v>
      </c>
      <c r="O350" s="15">
        <f t="shared" si="205"/>
        <v>0</v>
      </c>
      <c r="P350" s="15">
        <f t="shared" si="206"/>
        <v>0</v>
      </c>
      <c r="Q350" s="15">
        <v>1</v>
      </c>
      <c r="R350" s="15">
        <v>4</v>
      </c>
      <c r="S350" s="15">
        <v>8</v>
      </c>
      <c r="T350" s="15">
        <v>0</v>
      </c>
      <c r="U350" s="15">
        <v>0</v>
      </c>
      <c r="V350" s="15">
        <v>1</v>
      </c>
      <c r="W350" s="15">
        <v>240000</v>
      </c>
      <c r="X350" s="15">
        <v>0</v>
      </c>
      <c r="Y350" s="15">
        <v>1</v>
      </c>
      <c r="Z350" s="15">
        <f t="shared" si="234"/>
        <v>0</v>
      </c>
      <c r="AA350" s="15">
        <f t="shared" si="207"/>
        <v>1</v>
      </c>
      <c r="AB350" s="15">
        <f t="shared" si="208"/>
        <v>0</v>
      </c>
      <c r="AC350" s="15">
        <v>2</v>
      </c>
      <c r="AD350" s="15">
        <v>8</v>
      </c>
      <c r="AE350" s="15">
        <v>4.5</v>
      </c>
      <c r="AF350" s="15">
        <v>1000</v>
      </c>
      <c r="AG350" s="27">
        <v>125</v>
      </c>
      <c r="AH350" s="27">
        <f t="shared" si="209"/>
        <v>0</v>
      </c>
      <c r="AI350" s="27">
        <f t="shared" si="210"/>
        <v>0.72727272727272729</v>
      </c>
      <c r="AJ350" s="27">
        <f t="shared" si="211"/>
        <v>0</v>
      </c>
      <c r="AK350" s="15">
        <v>7</v>
      </c>
      <c r="AL350" s="15">
        <v>3</v>
      </c>
      <c r="AM350" s="15">
        <v>7</v>
      </c>
      <c r="AN350" s="15">
        <v>250</v>
      </c>
      <c r="AO350" s="15">
        <v>83.333333333333329</v>
      </c>
      <c r="AP350" s="15">
        <f>($AO350-$AO351)/$AO351</f>
        <v>0</v>
      </c>
      <c r="AQ350" s="15">
        <f t="shared" si="212"/>
        <v>0.27272727272727271</v>
      </c>
      <c r="AR350" s="15">
        <f t="shared" si="213"/>
        <v>0</v>
      </c>
      <c r="AZ350" s="15">
        <f t="shared" si="214"/>
        <v>0</v>
      </c>
      <c r="BA350" s="15">
        <f t="shared" si="215"/>
        <v>0</v>
      </c>
      <c r="BB350" s="15">
        <f>$AJ350</f>
        <v>0</v>
      </c>
      <c r="BC350" s="15">
        <v>3.25</v>
      </c>
      <c r="BD350" s="15">
        <v>3</v>
      </c>
      <c r="BE350" s="15">
        <v>3.6666666666666665</v>
      </c>
      <c r="BF350" s="15">
        <v>3</v>
      </c>
      <c r="BG350" s="15">
        <v>4.5</v>
      </c>
      <c r="BH350" s="15">
        <v>3.4833333333333329</v>
      </c>
      <c r="BI350" s="15">
        <v>3</v>
      </c>
      <c r="BJ350" s="15">
        <v>1</v>
      </c>
      <c r="BK350" s="15">
        <f t="shared" si="216"/>
        <v>0</v>
      </c>
      <c r="BL350" s="15">
        <f t="shared" si="217"/>
        <v>0</v>
      </c>
      <c r="BM350" s="15">
        <f t="shared" si="218"/>
        <v>0</v>
      </c>
      <c r="BN350" s="15">
        <v>1</v>
      </c>
      <c r="BO350" s="15">
        <f t="shared" si="219"/>
        <v>0</v>
      </c>
      <c r="BP350" s="15">
        <f t="shared" si="220"/>
        <v>0</v>
      </c>
      <c r="BQ350" s="15">
        <f t="shared" si="221"/>
        <v>0</v>
      </c>
      <c r="BR350" s="15">
        <f t="shared" si="222"/>
        <v>0</v>
      </c>
      <c r="BS350" s="15">
        <v>2</v>
      </c>
      <c r="BT350" s="15">
        <v>3</v>
      </c>
      <c r="BU350" s="15">
        <f t="shared" si="223"/>
        <v>0</v>
      </c>
      <c r="BV350" s="15">
        <f t="shared" si="224"/>
        <v>1</v>
      </c>
      <c r="BW350" s="15">
        <f t="shared" si="225"/>
        <v>0</v>
      </c>
      <c r="BX350" s="15">
        <f t="shared" si="226"/>
        <v>0</v>
      </c>
      <c r="BY350" s="15">
        <v>1</v>
      </c>
      <c r="BZ350" s="15">
        <v>1</v>
      </c>
      <c r="CA350" s="15">
        <v>1</v>
      </c>
      <c r="CB350" s="15">
        <v>1</v>
      </c>
      <c r="CC350" s="15">
        <v>0</v>
      </c>
      <c r="CD350" s="27">
        <v>5</v>
      </c>
      <c r="CE350" s="27">
        <v>4</v>
      </c>
      <c r="CF350" s="27">
        <v>2.25</v>
      </c>
      <c r="CG350" s="27">
        <v>3</v>
      </c>
      <c r="CH350" s="27">
        <v>4</v>
      </c>
      <c r="CI350" s="27">
        <v>2</v>
      </c>
      <c r="CJ350" s="27">
        <f t="shared" si="200"/>
        <v>3.375</v>
      </c>
      <c r="CK350" s="15">
        <f t="shared" si="227"/>
        <v>0</v>
      </c>
      <c r="CL350" s="15">
        <f t="shared" si="228"/>
        <v>0</v>
      </c>
      <c r="CM350" s="15">
        <f t="shared" si="229"/>
        <v>0.25</v>
      </c>
      <c r="CN350" s="15">
        <f t="shared" si="230"/>
        <v>0</v>
      </c>
      <c r="CO350" s="15">
        <f t="shared" si="231"/>
        <v>1.6666666666666665</v>
      </c>
      <c r="CP350" s="15">
        <f t="shared" si="232"/>
        <v>0</v>
      </c>
      <c r="CQ350" s="15">
        <f t="shared" si="233"/>
        <v>0.31944444444444464</v>
      </c>
    </row>
    <row r="351" spans="1:95" x14ac:dyDescent="0.2">
      <c r="A351" s="15">
        <v>567</v>
      </c>
      <c r="B351" s="23">
        <v>1</v>
      </c>
      <c r="C351" s="15">
        <v>6</v>
      </c>
      <c r="D351" s="15">
        <f t="shared" si="201"/>
        <v>0</v>
      </c>
      <c r="E351" s="15">
        <f t="shared" si="235"/>
        <v>0</v>
      </c>
      <c r="F351" s="15">
        <f t="shared" si="236"/>
        <v>0</v>
      </c>
      <c r="G351" s="15">
        <f t="shared" si="237"/>
        <v>0</v>
      </c>
      <c r="H351" s="15">
        <f t="shared" si="238"/>
        <v>1</v>
      </c>
      <c r="I351" s="15">
        <v>1</v>
      </c>
      <c r="J351" s="15">
        <v>39</v>
      </c>
      <c r="K351" s="15">
        <v>5</v>
      </c>
      <c r="L351" s="15">
        <f t="shared" si="202"/>
        <v>0</v>
      </c>
      <c r="M351" s="15">
        <f t="shared" si="203"/>
        <v>0</v>
      </c>
      <c r="N351" s="15">
        <f t="shared" si="204"/>
        <v>0</v>
      </c>
      <c r="O351" s="15">
        <f t="shared" si="205"/>
        <v>0</v>
      </c>
      <c r="P351" s="15">
        <f t="shared" si="206"/>
        <v>0</v>
      </c>
      <c r="Q351" s="15">
        <v>1</v>
      </c>
      <c r="R351" s="15">
        <v>4</v>
      </c>
      <c r="S351" s="15">
        <v>8</v>
      </c>
      <c r="T351" s="15">
        <v>0</v>
      </c>
      <c r="U351" s="15">
        <v>0</v>
      </c>
      <c r="V351" s="15">
        <v>1</v>
      </c>
      <c r="W351" s="15">
        <v>240000</v>
      </c>
      <c r="X351" s="15">
        <v>0</v>
      </c>
      <c r="Y351" s="15">
        <v>0</v>
      </c>
      <c r="Z351" s="15">
        <f t="shared" si="234"/>
        <v>0</v>
      </c>
      <c r="AA351" s="15">
        <f t="shared" si="207"/>
        <v>1</v>
      </c>
      <c r="AB351" s="15">
        <f t="shared" si="208"/>
        <v>0</v>
      </c>
      <c r="AC351" s="159">
        <v>2</v>
      </c>
      <c r="AD351" s="159">
        <v>8</v>
      </c>
      <c r="AE351" s="159">
        <v>4.5</v>
      </c>
      <c r="AF351" s="15">
        <v>1000</v>
      </c>
      <c r="AG351" s="27">
        <v>125</v>
      </c>
      <c r="AH351" s="27">
        <f t="shared" si="209"/>
        <v>-0.66666666666666663</v>
      </c>
      <c r="AI351" s="27">
        <f t="shared" si="210"/>
        <v>0.72727272727272729</v>
      </c>
      <c r="AJ351" s="27">
        <f t="shared" si="211"/>
        <v>-0.48484848484848486</v>
      </c>
      <c r="AK351" s="15">
        <v>7</v>
      </c>
      <c r="AL351" s="15">
        <v>3</v>
      </c>
      <c r="AM351" s="15">
        <v>7</v>
      </c>
      <c r="AN351" s="15">
        <v>250</v>
      </c>
      <c r="AO351" s="15">
        <v>83.333333333333329</v>
      </c>
      <c r="AQ351" s="15">
        <f t="shared" si="212"/>
        <v>0.27272727272727271</v>
      </c>
      <c r="AR351" s="15">
        <f t="shared" si="213"/>
        <v>0</v>
      </c>
      <c r="AZ351" s="15">
        <f t="shared" si="214"/>
        <v>0</v>
      </c>
      <c r="BA351" s="15">
        <f t="shared" si="215"/>
        <v>0</v>
      </c>
      <c r="BC351" s="15">
        <v>3.25</v>
      </c>
      <c r="BD351" s="15">
        <v>3</v>
      </c>
      <c r="BE351" s="15">
        <v>3.6666666666666665</v>
      </c>
      <c r="BF351" s="15">
        <v>3</v>
      </c>
      <c r="BG351" s="15">
        <v>4.5</v>
      </c>
      <c r="BH351" s="15">
        <v>3.4833333333333329</v>
      </c>
      <c r="BI351" s="15">
        <v>3</v>
      </c>
      <c r="BJ351" s="15">
        <v>1</v>
      </c>
      <c r="BK351" s="15">
        <f t="shared" si="216"/>
        <v>0</v>
      </c>
      <c r="BL351" s="15">
        <f t="shared" si="217"/>
        <v>0</v>
      </c>
      <c r="BM351" s="15">
        <f t="shared" si="218"/>
        <v>0</v>
      </c>
      <c r="BN351" s="15">
        <v>1</v>
      </c>
      <c r="BO351" s="15">
        <f t="shared" si="219"/>
        <v>0</v>
      </c>
      <c r="BP351" s="15">
        <f t="shared" si="220"/>
        <v>0</v>
      </c>
      <c r="BQ351" s="15">
        <f t="shared" si="221"/>
        <v>0</v>
      </c>
      <c r="BR351" s="15">
        <f t="shared" si="222"/>
        <v>0</v>
      </c>
      <c r="BS351" s="15">
        <v>2</v>
      </c>
      <c r="BT351" s="15">
        <v>3</v>
      </c>
      <c r="BU351" s="15">
        <f t="shared" si="223"/>
        <v>0</v>
      </c>
      <c r="BV351" s="15">
        <f t="shared" si="224"/>
        <v>1</v>
      </c>
      <c r="BW351" s="15">
        <f t="shared" si="225"/>
        <v>0</v>
      </c>
      <c r="BX351" s="15">
        <f t="shared" si="226"/>
        <v>0</v>
      </c>
      <c r="BY351" s="15">
        <v>1</v>
      </c>
      <c r="BZ351" s="15">
        <v>1</v>
      </c>
      <c r="CA351" s="15">
        <v>1</v>
      </c>
      <c r="CB351" s="15">
        <v>1</v>
      </c>
      <c r="CC351" s="15">
        <v>0</v>
      </c>
      <c r="CD351" s="27">
        <v>5</v>
      </c>
      <c r="CE351" s="27">
        <v>4</v>
      </c>
      <c r="CF351" s="27">
        <v>2</v>
      </c>
      <c r="CG351" s="27">
        <v>3</v>
      </c>
      <c r="CH351" s="27">
        <v>2.3333333333333335</v>
      </c>
      <c r="CI351" s="27">
        <v>2</v>
      </c>
      <c r="CJ351" s="27">
        <f t="shared" si="200"/>
        <v>3.0555555555555554</v>
      </c>
      <c r="CK351" s="15">
        <f t="shared" si="227"/>
        <v>1</v>
      </c>
      <c r="CL351" s="15">
        <f t="shared" si="228"/>
        <v>0</v>
      </c>
      <c r="CM351" s="15">
        <f t="shared" si="229"/>
        <v>-1.75</v>
      </c>
      <c r="CN351" s="15">
        <f t="shared" si="230"/>
        <v>-1</v>
      </c>
      <c r="CO351" s="15">
        <f t="shared" si="231"/>
        <v>-2.6666666666666665</v>
      </c>
      <c r="CP351" s="15">
        <f t="shared" si="232"/>
        <v>-2</v>
      </c>
      <c r="CQ351" s="15">
        <f t="shared" si="233"/>
        <v>-1.0694444444444446</v>
      </c>
    </row>
    <row r="352" spans="1:95" x14ac:dyDescent="0.2">
      <c r="A352" s="15">
        <v>568</v>
      </c>
      <c r="B352" s="23">
        <v>1</v>
      </c>
      <c r="C352" s="15">
        <v>6</v>
      </c>
      <c r="D352" s="15">
        <f t="shared" si="201"/>
        <v>0</v>
      </c>
      <c r="E352" s="15">
        <f t="shared" si="235"/>
        <v>0</v>
      </c>
      <c r="F352" s="15">
        <f t="shared" si="236"/>
        <v>0</v>
      </c>
      <c r="G352" s="15">
        <f t="shared" si="237"/>
        <v>0</v>
      </c>
      <c r="H352" s="15">
        <f t="shared" si="238"/>
        <v>1</v>
      </c>
      <c r="I352" s="15">
        <v>1</v>
      </c>
      <c r="J352" s="15">
        <v>46</v>
      </c>
      <c r="K352" s="15">
        <v>5</v>
      </c>
      <c r="L352" s="15">
        <f t="shared" si="202"/>
        <v>0</v>
      </c>
      <c r="M352" s="15">
        <f t="shared" si="203"/>
        <v>0</v>
      </c>
      <c r="N352" s="15">
        <f t="shared" si="204"/>
        <v>0</v>
      </c>
      <c r="O352" s="15">
        <f t="shared" si="205"/>
        <v>0</v>
      </c>
      <c r="P352" s="15">
        <f t="shared" si="206"/>
        <v>0</v>
      </c>
      <c r="Q352" s="15">
        <v>1</v>
      </c>
      <c r="R352" s="15">
        <v>1</v>
      </c>
      <c r="S352" s="15">
        <v>8</v>
      </c>
      <c r="T352" s="15">
        <v>0</v>
      </c>
      <c r="U352" s="15">
        <v>0</v>
      </c>
      <c r="V352" s="15">
        <v>1</v>
      </c>
      <c r="W352" s="15">
        <v>240000</v>
      </c>
      <c r="X352" s="15">
        <v>1</v>
      </c>
      <c r="Y352" s="15">
        <v>1</v>
      </c>
      <c r="Z352" s="15">
        <f t="shared" si="234"/>
        <v>0</v>
      </c>
      <c r="AA352" s="15">
        <f t="shared" si="207"/>
        <v>0</v>
      </c>
      <c r="AB352" s="15">
        <f t="shared" si="208"/>
        <v>1</v>
      </c>
      <c r="AC352" s="15">
        <v>7</v>
      </c>
      <c r="AD352" s="15">
        <v>8</v>
      </c>
      <c r="AE352" s="15">
        <v>10</v>
      </c>
      <c r="AF352" s="15">
        <v>3000</v>
      </c>
      <c r="AG352" s="27">
        <v>375</v>
      </c>
      <c r="AH352" s="27">
        <f t="shared" si="209"/>
        <v>-0.4</v>
      </c>
      <c r="AI352" s="27">
        <f t="shared" si="210"/>
        <v>1</v>
      </c>
      <c r="AJ352" s="27">
        <f t="shared" si="211"/>
        <v>-0.4</v>
      </c>
      <c r="AQ352" s="15">
        <f t="shared" si="212"/>
        <v>0</v>
      </c>
      <c r="AR352" s="15">
        <f t="shared" si="213"/>
        <v>0</v>
      </c>
      <c r="AZ352" s="15">
        <f t="shared" si="214"/>
        <v>0</v>
      </c>
      <c r="BA352" s="15">
        <f t="shared" si="215"/>
        <v>0</v>
      </c>
      <c r="BB352" s="15">
        <f>$AJ352</f>
        <v>-0.4</v>
      </c>
      <c r="BC352" s="15">
        <v>3</v>
      </c>
      <c r="BD352" s="15">
        <v>3</v>
      </c>
      <c r="BE352" s="15">
        <v>3</v>
      </c>
      <c r="BF352" s="15">
        <v>4.5</v>
      </c>
      <c r="BG352" s="15">
        <v>5</v>
      </c>
      <c r="BH352" s="15">
        <v>3.7</v>
      </c>
      <c r="BI352" s="15">
        <v>4</v>
      </c>
      <c r="BJ352" s="15">
        <v>2</v>
      </c>
      <c r="BK352" s="15">
        <f t="shared" si="216"/>
        <v>1</v>
      </c>
      <c r="BL352" s="15">
        <f t="shared" si="217"/>
        <v>0</v>
      </c>
      <c r="BM352" s="15">
        <f t="shared" si="218"/>
        <v>0</v>
      </c>
      <c r="BN352" s="15">
        <v>1</v>
      </c>
      <c r="BO352" s="15">
        <f t="shared" si="219"/>
        <v>0</v>
      </c>
      <c r="BP352" s="15">
        <f t="shared" si="220"/>
        <v>0</v>
      </c>
      <c r="BQ352" s="15">
        <f t="shared" si="221"/>
        <v>0</v>
      </c>
      <c r="BR352" s="15">
        <f t="shared" si="222"/>
        <v>0</v>
      </c>
      <c r="BS352" s="15">
        <v>3</v>
      </c>
      <c r="BT352" s="15">
        <v>2</v>
      </c>
      <c r="BU352" s="15">
        <f t="shared" si="223"/>
        <v>1</v>
      </c>
      <c r="BV352" s="15">
        <f t="shared" si="224"/>
        <v>0</v>
      </c>
      <c r="BW352" s="15">
        <f t="shared" si="225"/>
        <v>0</v>
      </c>
      <c r="BX352" s="15">
        <f t="shared" si="226"/>
        <v>0</v>
      </c>
      <c r="BY352" s="15">
        <v>1</v>
      </c>
      <c r="BZ352" s="15">
        <v>1</v>
      </c>
      <c r="CA352" s="15">
        <v>1</v>
      </c>
      <c r="CB352" s="15">
        <v>1</v>
      </c>
      <c r="CC352" s="15">
        <v>1</v>
      </c>
      <c r="CD352" s="27">
        <v>4</v>
      </c>
      <c r="CE352" s="27">
        <v>4</v>
      </c>
      <c r="CF352" s="27">
        <v>3.75</v>
      </c>
      <c r="CG352" s="27">
        <v>4</v>
      </c>
      <c r="CH352" s="27">
        <v>5</v>
      </c>
      <c r="CI352" s="27">
        <v>4</v>
      </c>
      <c r="CJ352" s="27">
        <f t="shared" si="200"/>
        <v>4.125</v>
      </c>
      <c r="CK352" s="15">
        <f t="shared" si="227"/>
        <v>1</v>
      </c>
      <c r="CL352" s="15">
        <f t="shared" si="228"/>
        <v>1</v>
      </c>
      <c r="CM352" s="15">
        <f t="shared" si="229"/>
        <v>1.25</v>
      </c>
      <c r="CN352" s="15">
        <f t="shared" si="230"/>
        <v>0</v>
      </c>
      <c r="CO352" s="15">
        <f t="shared" si="231"/>
        <v>1</v>
      </c>
      <c r="CP352" s="15">
        <f t="shared" si="232"/>
        <v>0</v>
      </c>
      <c r="CQ352" s="15">
        <f t="shared" si="233"/>
        <v>0.70833333333333348</v>
      </c>
    </row>
    <row r="353" spans="1:95" x14ac:dyDescent="0.2">
      <c r="A353" s="15">
        <v>568</v>
      </c>
      <c r="B353" s="23">
        <v>1</v>
      </c>
      <c r="C353" s="15">
        <v>6</v>
      </c>
      <c r="D353" s="15">
        <f t="shared" si="201"/>
        <v>0</v>
      </c>
      <c r="E353" s="15">
        <f t="shared" si="235"/>
        <v>0</v>
      </c>
      <c r="F353" s="15">
        <f t="shared" si="236"/>
        <v>0</v>
      </c>
      <c r="G353" s="15">
        <f t="shared" si="237"/>
        <v>0</v>
      </c>
      <c r="H353" s="15">
        <f t="shared" si="238"/>
        <v>1</v>
      </c>
      <c r="I353" s="15">
        <v>1</v>
      </c>
      <c r="J353" s="15">
        <v>46</v>
      </c>
      <c r="K353" s="15">
        <v>5</v>
      </c>
      <c r="L353" s="15">
        <f t="shared" si="202"/>
        <v>0</v>
      </c>
      <c r="M353" s="15">
        <f t="shared" si="203"/>
        <v>0</v>
      </c>
      <c r="N353" s="15">
        <f t="shared" si="204"/>
        <v>0</v>
      </c>
      <c r="O353" s="15">
        <f t="shared" si="205"/>
        <v>0</v>
      </c>
      <c r="P353" s="15">
        <f t="shared" si="206"/>
        <v>0</v>
      </c>
      <c r="Q353" s="15">
        <v>1</v>
      </c>
      <c r="R353" s="15">
        <v>1</v>
      </c>
      <c r="S353" s="15">
        <v>8</v>
      </c>
      <c r="T353" s="15">
        <v>0</v>
      </c>
      <c r="U353" s="15">
        <v>0</v>
      </c>
      <c r="V353" s="15">
        <v>1</v>
      </c>
      <c r="W353" s="15">
        <v>240000</v>
      </c>
      <c r="X353" s="15">
        <v>1</v>
      </c>
      <c r="Y353" s="15">
        <v>0</v>
      </c>
      <c r="Z353" s="15">
        <f t="shared" si="234"/>
        <v>0</v>
      </c>
      <c r="AA353" s="15">
        <f t="shared" si="207"/>
        <v>0</v>
      </c>
      <c r="AB353" s="15">
        <f t="shared" si="208"/>
        <v>1</v>
      </c>
      <c r="AC353" s="159">
        <v>7</v>
      </c>
      <c r="AD353" s="159">
        <v>8</v>
      </c>
      <c r="AE353" s="159">
        <v>6</v>
      </c>
      <c r="AF353" s="15">
        <v>5000</v>
      </c>
      <c r="AG353" s="27">
        <v>625</v>
      </c>
      <c r="AH353" s="27">
        <f t="shared" si="209"/>
        <v>-0.41406250000000006</v>
      </c>
      <c r="AI353" s="27">
        <f t="shared" si="210"/>
        <v>1</v>
      </c>
      <c r="AJ353" s="27">
        <f t="shared" si="211"/>
        <v>-0.41406250000000006</v>
      </c>
      <c r="AQ353" s="15">
        <f t="shared" si="212"/>
        <v>0</v>
      </c>
      <c r="AR353" s="15">
        <f t="shared" si="213"/>
        <v>0</v>
      </c>
      <c r="AZ353" s="15">
        <f t="shared" si="214"/>
        <v>0</v>
      </c>
      <c r="BA353" s="15">
        <f t="shared" si="215"/>
        <v>0</v>
      </c>
      <c r="BC353" s="15">
        <v>3</v>
      </c>
      <c r="BD353" s="15">
        <v>3</v>
      </c>
      <c r="BE353" s="15">
        <v>3</v>
      </c>
      <c r="BF353" s="15">
        <v>4.5</v>
      </c>
      <c r="BG353" s="15">
        <v>5</v>
      </c>
      <c r="BH353" s="15">
        <v>3.7</v>
      </c>
      <c r="BI353" s="15">
        <v>4</v>
      </c>
      <c r="BJ353" s="15">
        <v>2</v>
      </c>
      <c r="BK353" s="15">
        <f t="shared" si="216"/>
        <v>1</v>
      </c>
      <c r="BL353" s="15">
        <f t="shared" si="217"/>
        <v>0</v>
      </c>
      <c r="BM353" s="15">
        <f t="shared" si="218"/>
        <v>0</v>
      </c>
      <c r="BN353" s="15">
        <v>1</v>
      </c>
      <c r="BO353" s="15">
        <f t="shared" si="219"/>
        <v>0</v>
      </c>
      <c r="BP353" s="15">
        <f t="shared" si="220"/>
        <v>0</v>
      </c>
      <c r="BQ353" s="15">
        <f t="shared" si="221"/>
        <v>0</v>
      </c>
      <c r="BR353" s="15">
        <f t="shared" si="222"/>
        <v>0</v>
      </c>
      <c r="BS353" s="15">
        <v>3</v>
      </c>
      <c r="BT353" s="15">
        <v>2</v>
      </c>
      <c r="BU353" s="15">
        <f t="shared" si="223"/>
        <v>1</v>
      </c>
      <c r="BV353" s="15">
        <f t="shared" si="224"/>
        <v>0</v>
      </c>
      <c r="BW353" s="15">
        <f t="shared" si="225"/>
        <v>0</v>
      </c>
      <c r="BX353" s="15">
        <f t="shared" si="226"/>
        <v>0</v>
      </c>
      <c r="BY353" s="15">
        <v>1</v>
      </c>
      <c r="BZ353" s="15">
        <v>1</v>
      </c>
      <c r="CA353" s="15">
        <v>1</v>
      </c>
      <c r="CB353" s="15">
        <v>1</v>
      </c>
      <c r="CC353" s="15">
        <v>1</v>
      </c>
      <c r="CD353" s="27">
        <v>3</v>
      </c>
      <c r="CE353" s="27">
        <v>3</v>
      </c>
      <c r="CF353" s="27">
        <v>2.5</v>
      </c>
      <c r="CG353" s="27">
        <v>4</v>
      </c>
      <c r="CH353" s="27">
        <v>4</v>
      </c>
      <c r="CI353" s="27">
        <v>4</v>
      </c>
      <c r="CJ353" s="27">
        <f t="shared" si="200"/>
        <v>3.4166666666666665</v>
      </c>
      <c r="CK353" s="15">
        <f t="shared" si="227"/>
        <v>-1.7999999999999998</v>
      </c>
      <c r="CL353" s="15">
        <f t="shared" si="228"/>
        <v>-0.33333333333333348</v>
      </c>
      <c r="CM353" s="15">
        <f t="shared" si="229"/>
        <v>-0.25</v>
      </c>
      <c r="CN353" s="15">
        <f t="shared" si="230"/>
        <v>1</v>
      </c>
      <c r="CO353" s="15">
        <f t="shared" si="231"/>
        <v>-0.33333333333333304</v>
      </c>
      <c r="CP353" s="15">
        <f t="shared" si="232"/>
        <v>-0.5</v>
      </c>
      <c r="CQ353" s="15">
        <f t="shared" si="233"/>
        <v>-0.36944444444444446</v>
      </c>
    </row>
    <row r="354" spans="1:95" x14ac:dyDescent="0.2">
      <c r="A354" s="15">
        <v>569</v>
      </c>
      <c r="B354" s="23">
        <v>1</v>
      </c>
      <c r="C354" s="15">
        <v>6</v>
      </c>
      <c r="D354" s="15">
        <f t="shared" si="201"/>
        <v>0</v>
      </c>
      <c r="E354" s="15">
        <f t="shared" si="235"/>
        <v>0</v>
      </c>
      <c r="F354" s="15">
        <f t="shared" si="236"/>
        <v>0</v>
      </c>
      <c r="G354" s="15">
        <f t="shared" si="237"/>
        <v>0</v>
      </c>
      <c r="H354" s="15">
        <f t="shared" si="238"/>
        <v>1</v>
      </c>
      <c r="I354" s="15">
        <v>1</v>
      </c>
      <c r="J354" s="15">
        <v>31</v>
      </c>
      <c r="K354" s="15">
        <v>5</v>
      </c>
      <c r="L354" s="15">
        <f t="shared" si="202"/>
        <v>0</v>
      </c>
      <c r="M354" s="15">
        <f t="shared" si="203"/>
        <v>0</v>
      </c>
      <c r="N354" s="15">
        <f t="shared" si="204"/>
        <v>0</v>
      </c>
      <c r="O354" s="15">
        <f t="shared" si="205"/>
        <v>0</v>
      </c>
      <c r="P354" s="15">
        <f t="shared" si="206"/>
        <v>0</v>
      </c>
      <c r="Q354" s="15">
        <v>1</v>
      </c>
      <c r="R354" s="15">
        <v>1</v>
      </c>
      <c r="S354" s="15">
        <v>10</v>
      </c>
      <c r="T354" s="15">
        <v>1</v>
      </c>
      <c r="U354" s="15">
        <v>1</v>
      </c>
      <c r="V354" s="15">
        <v>0</v>
      </c>
      <c r="W354" s="15">
        <v>0</v>
      </c>
      <c r="X354" s="15">
        <v>1</v>
      </c>
      <c r="Y354" s="15">
        <v>1</v>
      </c>
      <c r="Z354" s="15">
        <f t="shared" si="234"/>
        <v>0</v>
      </c>
      <c r="AA354" s="15">
        <f t="shared" si="207"/>
        <v>0</v>
      </c>
      <c r="AB354" s="15">
        <f t="shared" si="208"/>
        <v>0</v>
      </c>
      <c r="AC354" s="15">
        <v>1</v>
      </c>
      <c r="AD354" s="15">
        <v>15</v>
      </c>
      <c r="AE354" s="15">
        <v>30</v>
      </c>
      <c r="AF354" s="15">
        <v>16000</v>
      </c>
      <c r="AG354" s="27">
        <v>1066.6666666666667</v>
      </c>
      <c r="AH354" s="27">
        <f t="shared" si="209"/>
        <v>0</v>
      </c>
      <c r="AI354" s="27">
        <f t="shared" si="210"/>
        <v>1</v>
      </c>
      <c r="AJ354" s="27">
        <f t="shared" si="211"/>
        <v>0</v>
      </c>
      <c r="AQ354" s="15">
        <f t="shared" si="212"/>
        <v>0</v>
      </c>
      <c r="AR354" s="15">
        <f t="shared" si="213"/>
        <v>0</v>
      </c>
      <c r="AZ354" s="15">
        <f t="shared" si="214"/>
        <v>0</v>
      </c>
      <c r="BA354" s="15">
        <f t="shared" si="215"/>
        <v>0</v>
      </c>
      <c r="BB354" s="15">
        <f>$AJ354</f>
        <v>0</v>
      </c>
      <c r="BC354" s="15">
        <v>2.25</v>
      </c>
      <c r="BD354" s="15">
        <v>3</v>
      </c>
      <c r="BE354" s="15">
        <v>3.3333333333333335</v>
      </c>
      <c r="BF354" s="15">
        <v>3</v>
      </c>
      <c r="BG354" s="15">
        <v>4.5</v>
      </c>
      <c r="BH354" s="15">
        <v>3.2166666666666672</v>
      </c>
      <c r="BI354" s="15">
        <v>4</v>
      </c>
      <c r="BJ354" s="15">
        <v>1</v>
      </c>
      <c r="BK354" s="15">
        <f t="shared" si="216"/>
        <v>0</v>
      </c>
      <c r="BL354" s="15">
        <f t="shared" si="217"/>
        <v>0</v>
      </c>
      <c r="BM354" s="15">
        <f t="shared" si="218"/>
        <v>0</v>
      </c>
      <c r="BN354" s="15">
        <v>2</v>
      </c>
      <c r="BO354" s="15">
        <f t="shared" si="219"/>
        <v>1</v>
      </c>
      <c r="BP354" s="15">
        <f t="shared" si="220"/>
        <v>0</v>
      </c>
      <c r="BQ354" s="15">
        <f t="shared" si="221"/>
        <v>0</v>
      </c>
      <c r="BR354" s="15">
        <f t="shared" si="222"/>
        <v>0</v>
      </c>
      <c r="BS354" s="15">
        <v>4</v>
      </c>
      <c r="BT354" s="15">
        <v>2</v>
      </c>
      <c r="BU354" s="15">
        <f t="shared" si="223"/>
        <v>1</v>
      </c>
      <c r="BV354" s="15">
        <f t="shared" si="224"/>
        <v>0</v>
      </c>
      <c r="BW354" s="15">
        <f t="shared" si="225"/>
        <v>0</v>
      </c>
      <c r="BX354" s="15">
        <f t="shared" si="226"/>
        <v>0</v>
      </c>
      <c r="BY354" s="15">
        <v>1</v>
      </c>
      <c r="BZ354" s="15">
        <v>1</v>
      </c>
      <c r="CA354" s="15">
        <v>1</v>
      </c>
      <c r="CB354" s="15">
        <v>1</v>
      </c>
      <c r="CC354" s="15">
        <v>1</v>
      </c>
      <c r="CD354" s="27">
        <v>4.8</v>
      </c>
      <c r="CE354" s="27">
        <v>3.3333333333333335</v>
      </c>
      <c r="CF354" s="27">
        <v>2.75</v>
      </c>
      <c r="CG354" s="27">
        <v>3</v>
      </c>
      <c r="CH354" s="27">
        <v>4.333333333333333</v>
      </c>
      <c r="CI354" s="27">
        <v>4.5</v>
      </c>
      <c r="CJ354" s="27">
        <f t="shared" si="200"/>
        <v>3.786111111111111</v>
      </c>
      <c r="CK354" s="15">
        <f t="shared" si="227"/>
        <v>0.59999999999999964</v>
      </c>
      <c r="CL354" s="15">
        <f t="shared" si="228"/>
        <v>0.33333333333333348</v>
      </c>
      <c r="CM354" s="15">
        <f t="shared" si="229"/>
        <v>0.5</v>
      </c>
      <c r="CN354" s="15">
        <f t="shared" si="230"/>
        <v>0</v>
      </c>
      <c r="CO354" s="15">
        <f t="shared" si="231"/>
        <v>0.33333333333333304</v>
      </c>
      <c r="CP354" s="15">
        <f t="shared" si="232"/>
        <v>0.25</v>
      </c>
      <c r="CQ354" s="15">
        <f t="shared" si="233"/>
        <v>0.33611111111111125</v>
      </c>
    </row>
    <row r="355" spans="1:95" x14ac:dyDescent="0.2">
      <c r="A355" s="15">
        <v>569</v>
      </c>
      <c r="B355" s="23">
        <v>1</v>
      </c>
      <c r="C355" s="15">
        <v>6</v>
      </c>
      <c r="D355" s="15">
        <f t="shared" si="201"/>
        <v>0</v>
      </c>
      <c r="E355" s="15">
        <f t="shared" si="235"/>
        <v>0</v>
      </c>
      <c r="F355" s="15">
        <f t="shared" si="236"/>
        <v>0</v>
      </c>
      <c r="G355" s="15">
        <f t="shared" si="237"/>
        <v>0</v>
      </c>
      <c r="H355" s="15">
        <f t="shared" si="238"/>
        <v>1</v>
      </c>
      <c r="I355" s="15">
        <v>1</v>
      </c>
      <c r="J355" s="15">
        <v>31</v>
      </c>
      <c r="K355" s="15">
        <v>5</v>
      </c>
      <c r="L355" s="15">
        <f t="shared" si="202"/>
        <v>0</v>
      </c>
      <c r="M355" s="15">
        <f t="shared" si="203"/>
        <v>0</v>
      </c>
      <c r="N355" s="15">
        <f t="shared" si="204"/>
        <v>0</v>
      </c>
      <c r="O355" s="15">
        <f t="shared" si="205"/>
        <v>0</v>
      </c>
      <c r="P355" s="15">
        <f t="shared" si="206"/>
        <v>0</v>
      </c>
      <c r="Q355" s="15">
        <v>1</v>
      </c>
      <c r="R355" s="15">
        <v>1</v>
      </c>
      <c r="S355" s="15">
        <v>10</v>
      </c>
      <c r="T355" s="15">
        <v>1</v>
      </c>
      <c r="U355" s="15">
        <v>1</v>
      </c>
      <c r="V355" s="15">
        <v>0</v>
      </c>
      <c r="W355" s="15">
        <v>0</v>
      </c>
      <c r="X355" s="15">
        <v>1</v>
      </c>
      <c r="Y355" s="15">
        <v>0</v>
      </c>
      <c r="Z355" s="15">
        <f t="shared" si="234"/>
        <v>0</v>
      </c>
      <c r="AA355" s="15">
        <f t="shared" si="207"/>
        <v>0</v>
      </c>
      <c r="AB355" s="15">
        <f t="shared" si="208"/>
        <v>0</v>
      </c>
      <c r="AC355" s="159">
        <v>1</v>
      </c>
      <c r="AD355" s="159">
        <v>15</v>
      </c>
      <c r="AE355" s="159">
        <v>30</v>
      </c>
      <c r="AF355" s="15">
        <v>16000</v>
      </c>
      <c r="AG355" s="27">
        <v>1066.6666666666667</v>
      </c>
      <c r="AH355" s="27">
        <f t="shared" si="209"/>
        <v>2.2000000000000006</v>
      </c>
      <c r="AI355" s="27">
        <f t="shared" si="210"/>
        <v>1</v>
      </c>
      <c r="AJ355" s="27">
        <f t="shared" si="211"/>
        <v>2.2000000000000006</v>
      </c>
      <c r="AQ355" s="15">
        <f t="shared" si="212"/>
        <v>0</v>
      </c>
      <c r="AR355" s="15">
        <f t="shared" si="213"/>
        <v>0</v>
      </c>
      <c r="AZ355" s="15">
        <f t="shared" si="214"/>
        <v>0</v>
      </c>
      <c r="BA355" s="15">
        <f t="shared" si="215"/>
        <v>0</v>
      </c>
      <c r="BC355" s="15">
        <v>2.25</v>
      </c>
      <c r="BD355" s="15">
        <v>3</v>
      </c>
      <c r="BE355" s="15">
        <v>3.3333333333333335</v>
      </c>
      <c r="BF355" s="15">
        <v>3</v>
      </c>
      <c r="BG355" s="15">
        <v>4.5</v>
      </c>
      <c r="BH355" s="15">
        <v>3.2166666666666672</v>
      </c>
      <c r="BI355" s="15">
        <v>4</v>
      </c>
      <c r="BJ355" s="15">
        <v>1</v>
      </c>
      <c r="BK355" s="15">
        <f t="shared" si="216"/>
        <v>0</v>
      </c>
      <c r="BL355" s="15">
        <f t="shared" si="217"/>
        <v>0</v>
      </c>
      <c r="BM355" s="15">
        <f t="shared" si="218"/>
        <v>0</v>
      </c>
      <c r="BN355" s="15">
        <v>2</v>
      </c>
      <c r="BO355" s="15">
        <f t="shared" si="219"/>
        <v>1</v>
      </c>
      <c r="BP355" s="15">
        <f t="shared" si="220"/>
        <v>0</v>
      </c>
      <c r="BQ355" s="15">
        <f t="shared" si="221"/>
        <v>0</v>
      </c>
      <c r="BR355" s="15">
        <f t="shared" si="222"/>
        <v>0</v>
      </c>
      <c r="BS355" s="15">
        <v>4</v>
      </c>
      <c r="BT355" s="15">
        <v>2</v>
      </c>
      <c r="BU355" s="15">
        <f t="shared" si="223"/>
        <v>1</v>
      </c>
      <c r="BV355" s="15">
        <f t="shared" si="224"/>
        <v>0</v>
      </c>
      <c r="BW355" s="15">
        <f t="shared" si="225"/>
        <v>0</v>
      </c>
      <c r="BX355" s="15">
        <f t="shared" si="226"/>
        <v>0</v>
      </c>
      <c r="BY355" s="15">
        <v>1</v>
      </c>
      <c r="BZ355" s="15">
        <v>1</v>
      </c>
      <c r="CA355" s="15">
        <v>1</v>
      </c>
      <c r="CB355" s="15">
        <v>1</v>
      </c>
      <c r="CC355" s="15">
        <v>1</v>
      </c>
      <c r="CD355" s="27">
        <v>4.2</v>
      </c>
      <c r="CE355" s="27">
        <v>3</v>
      </c>
      <c r="CF355" s="27">
        <v>2.25</v>
      </c>
      <c r="CG355" s="27">
        <v>3</v>
      </c>
      <c r="CH355" s="27">
        <v>4</v>
      </c>
      <c r="CI355" s="27">
        <v>4.25</v>
      </c>
      <c r="CJ355" s="27">
        <f t="shared" si="200"/>
        <v>3.4499999999999997</v>
      </c>
      <c r="CK355" s="15">
        <f t="shared" si="227"/>
        <v>2</v>
      </c>
      <c r="CL355" s="15">
        <f t="shared" si="228"/>
        <v>1</v>
      </c>
      <c r="CM355" s="15">
        <f t="shared" si="229"/>
        <v>0.25</v>
      </c>
      <c r="CN355" s="15">
        <f t="shared" si="230"/>
        <v>1</v>
      </c>
      <c r="CO355" s="15">
        <f t="shared" si="231"/>
        <v>2</v>
      </c>
      <c r="CP355" s="15">
        <f t="shared" si="232"/>
        <v>2.25</v>
      </c>
      <c r="CQ355" s="15">
        <f t="shared" si="233"/>
        <v>1.4166666666666665</v>
      </c>
    </row>
    <row r="356" spans="1:95" x14ac:dyDescent="0.2">
      <c r="A356" s="15">
        <v>570</v>
      </c>
      <c r="B356" s="23">
        <v>1</v>
      </c>
      <c r="C356" s="15">
        <v>6</v>
      </c>
      <c r="D356" s="15">
        <f t="shared" si="201"/>
        <v>0</v>
      </c>
      <c r="E356" s="15">
        <f t="shared" si="235"/>
        <v>0</v>
      </c>
      <c r="F356" s="15">
        <f t="shared" si="236"/>
        <v>0</v>
      </c>
      <c r="G356" s="15">
        <f t="shared" si="237"/>
        <v>0</v>
      </c>
      <c r="H356" s="15">
        <f t="shared" si="238"/>
        <v>1</v>
      </c>
      <c r="I356" s="15">
        <v>0</v>
      </c>
      <c r="J356" s="15">
        <v>56</v>
      </c>
      <c r="K356" s="15">
        <v>5</v>
      </c>
      <c r="L356" s="15">
        <f t="shared" si="202"/>
        <v>0</v>
      </c>
      <c r="M356" s="15">
        <f t="shared" si="203"/>
        <v>0</v>
      </c>
      <c r="N356" s="15">
        <f t="shared" si="204"/>
        <v>0</v>
      </c>
      <c r="O356" s="15">
        <f t="shared" si="205"/>
        <v>0</v>
      </c>
      <c r="P356" s="15">
        <f t="shared" si="206"/>
        <v>0</v>
      </c>
      <c r="Q356" s="15">
        <v>2</v>
      </c>
      <c r="R356" s="15">
        <v>10</v>
      </c>
      <c r="S356" s="15">
        <v>20</v>
      </c>
      <c r="T356" s="15">
        <v>1</v>
      </c>
      <c r="U356" s="15">
        <v>1</v>
      </c>
      <c r="V356" s="15">
        <v>1</v>
      </c>
      <c r="W356" s="15">
        <v>55000</v>
      </c>
      <c r="X356" s="15">
        <v>0</v>
      </c>
      <c r="Y356" s="15">
        <v>1</v>
      </c>
      <c r="Z356" s="15">
        <f t="shared" si="234"/>
        <v>0</v>
      </c>
      <c r="AA356" s="15">
        <f t="shared" si="207"/>
        <v>0</v>
      </c>
      <c r="AB356" s="15">
        <f t="shared" si="208"/>
        <v>0</v>
      </c>
      <c r="AC356" s="15">
        <v>1</v>
      </c>
      <c r="AD356" s="15">
        <v>3</v>
      </c>
      <c r="AE356" s="15">
        <v>7</v>
      </c>
      <c r="AF356" s="15">
        <v>1000</v>
      </c>
      <c r="AG356" s="27">
        <v>333.33333333333331</v>
      </c>
      <c r="AH356" s="27">
        <f t="shared" si="209"/>
        <v>0</v>
      </c>
      <c r="AI356" s="27">
        <f t="shared" si="210"/>
        <v>1</v>
      </c>
      <c r="AJ356" s="27">
        <f t="shared" si="211"/>
        <v>0</v>
      </c>
      <c r="AQ356" s="15">
        <f t="shared" si="212"/>
        <v>0</v>
      </c>
      <c r="AR356" s="15">
        <f t="shared" si="213"/>
        <v>0</v>
      </c>
      <c r="AZ356" s="15">
        <f t="shared" si="214"/>
        <v>0</v>
      </c>
      <c r="BA356" s="15">
        <f t="shared" si="215"/>
        <v>0</v>
      </c>
      <c r="BB356" s="15">
        <f>$AJ356</f>
        <v>0</v>
      </c>
      <c r="BC356" s="15">
        <v>3.5</v>
      </c>
      <c r="BD356" s="15">
        <v>5</v>
      </c>
      <c r="BE356" s="15">
        <v>4</v>
      </c>
      <c r="BF356" s="15">
        <v>5</v>
      </c>
      <c r="BG356" s="15">
        <v>5</v>
      </c>
      <c r="BH356" s="15">
        <v>4.5</v>
      </c>
      <c r="BI356" s="15">
        <v>2</v>
      </c>
      <c r="BJ356" s="15">
        <v>1</v>
      </c>
      <c r="BK356" s="15">
        <f t="shared" si="216"/>
        <v>0</v>
      </c>
      <c r="BL356" s="15">
        <f t="shared" si="217"/>
        <v>0</v>
      </c>
      <c r="BM356" s="15">
        <f t="shared" si="218"/>
        <v>0</v>
      </c>
      <c r="BN356" s="15">
        <v>4</v>
      </c>
      <c r="BO356" s="15">
        <f t="shared" si="219"/>
        <v>0</v>
      </c>
      <c r="BP356" s="15">
        <f t="shared" si="220"/>
        <v>0</v>
      </c>
      <c r="BQ356" s="15">
        <f t="shared" si="221"/>
        <v>1</v>
      </c>
      <c r="BR356" s="15">
        <f t="shared" si="222"/>
        <v>0</v>
      </c>
      <c r="BS356" s="15">
        <v>1</v>
      </c>
      <c r="BT356" s="15">
        <v>2</v>
      </c>
      <c r="BU356" s="15">
        <f t="shared" si="223"/>
        <v>1</v>
      </c>
      <c r="BV356" s="15">
        <f t="shared" si="224"/>
        <v>0</v>
      </c>
      <c r="BW356" s="15">
        <f t="shared" si="225"/>
        <v>0</v>
      </c>
      <c r="BX356" s="15">
        <f t="shared" si="226"/>
        <v>0</v>
      </c>
      <c r="BY356" s="15">
        <v>0</v>
      </c>
      <c r="BZ356" s="15" t="s">
        <v>1007</v>
      </c>
      <c r="CA356" s="15" t="s">
        <v>1007</v>
      </c>
      <c r="CB356" s="15" t="s">
        <v>1007</v>
      </c>
      <c r="CC356" s="15" t="s">
        <v>1007</v>
      </c>
      <c r="CD356" s="27">
        <v>2.2000000000000002</v>
      </c>
      <c r="CE356" s="27">
        <v>2</v>
      </c>
      <c r="CF356" s="27">
        <v>2</v>
      </c>
      <c r="CG356" s="27">
        <v>2</v>
      </c>
      <c r="CH356" s="27">
        <v>2</v>
      </c>
      <c r="CI356" s="27">
        <v>2</v>
      </c>
      <c r="CJ356" s="27">
        <f t="shared" si="200"/>
        <v>2.0333333333333332</v>
      </c>
      <c r="CK356" s="15">
        <f t="shared" si="227"/>
        <v>0.20000000000000018</v>
      </c>
      <c r="CL356" s="15">
        <f t="shared" si="228"/>
        <v>0</v>
      </c>
      <c r="CM356" s="15">
        <f t="shared" si="229"/>
        <v>0.25</v>
      </c>
      <c r="CN356" s="15">
        <f t="shared" si="230"/>
        <v>0</v>
      </c>
      <c r="CO356" s="15">
        <f t="shared" si="231"/>
        <v>0</v>
      </c>
      <c r="CP356" s="15">
        <f t="shared" si="232"/>
        <v>0</v>
      </c>
      <c r="CQ356" s="15">
        <f t="shared" si="233"/>
        <v>7.4999999999999956E-2</v>
      </c>
    </row>
    <row r="357" spans="1:95" x14ac:dyDescent="0.2">
      <c r="A357" s="15">
        <v>570</v>
      </c>
      <c r="B357" s="23">
        <v>1</v>
      </c>
      <c r="C357" s="15">
        <v>6</v>
      </c>
      <c r="D357" s="15">
        <f t="shared" si="201"/>
        <v>0</v>
      </c>
      <c r="E357" s="15">
        <f t="shared" si="235"/>
        <v>0</v>
      </c>
      <c r="F357" s="15">
        <f t="shared" si="236"/>
        <v>0</v>
      </c>
      <c r="G357" s="15">
        <f t="shared" si="237"/>
        <v>0</v>
      </c>
      <c r="H357" s="15">
        <f t="shared" si="238"/>
        <v>1</v>
      </c>
      <c r="I357" s="15">
        <v>0</v>
      </c>
      <c r="J357" s="15">
        <v>56</v>
      </c>
      <c r="K357" s="15">
        <v>5</v>
      </c>
      <c r="L357" s="15">
        <f t="shared" si="202"/>
        <v>0</v>
      </c>
      <c r="M357" s="15">
        <f t="shared" si="203"/>
        <v>0</v>
      </c>
      <c r="N357" s="15">
        <f t="shared" si="204"/>
        <v>0</v>
      </c>
      <c r="O357" s="15">
        <f t="shared" si="205"/>
        <v>0</v>
      </c>
      <c r="P357" s="15">
        <f t="shared" si="206"/>
        <v>0</v>
      </c>
      <c r="Q357" s="15">
        <v>2</v>
      </c>
      <c r="R357" s="15">
        <v>10</v>
      </c>
      <c r="S357" s="15">
        <v>20</v>
      </c>
      <c r="T357" s="15">
        <v>1</v>
      </c>
      <c r="U357" s="15">
        <v>1</v>
      </c>
      <c r="V357" s="15">
        <v>1</v>
      </c>
      <c r="W357" s="15">
        <v>55000</v>
      </c>
      <c r="X357" s="15">
        <v>0</v>
      </c>
      <c r="Y357" s="15">
        <v>0</v>
      </c>
      <c r="Z357" s="15">
        <f t="shared" si="234"/>
        <v>0</v>
      </c>
      <c r="AA357" s="15">
        <f t="shared" si="207"/>
        <v>0</v>
      </c>
      <c r="AB357" s="15">
        <f t="shared" si="208"/>
        <v>0</v>
      </c>
      <c r="AC357" s="159">
        <v>1</v>
      </c>
      <c r="AD357" s="159">
        <v>3</v>
      </c>
      <c r="AE357" s="159">
        <v>7</v>
      </c>
      <c r="AF357" s="15">
        <v>1000</v>
      </c>
      <c r="AG357" s="27">
        <v>333.33333333333331</v>
      </c>
      <c r="AH357" s="27">
        <f t="shared" si="209"/>
        <v>-0.58333333333333337</v>
      </c>
      <c r="AI357" s="27">
        <f t="shared" si="210"/>
        <v>1</v>
      </c>
      <c r="AJ357" s="27">
        <f t="shared" si="211"/>
        <v>-0.58333333333333337</v>
      </c>
      <c r="AQ357" s="15">
        <f t="shared" si="212"/>
        <v>0</v>
      </c>
      <c r="AR357" s="15">
        <f t="shared" si="213"/>
        <v>0</v>
      </c>
      <c r="AZ357" s="15">
        <f t="shared" si="214"/>
        <v>0</v>
      </c>
      <c r="BA357" s="15">
        <f t="shared" si="215"/>
        <v>0</v>
      </c>
      <c r="BC357" s="15">
        <v>3.5</v>
      </c>
      <c r="BD357" s="15">
        <v>5</v>
      </c>
      <c r="BE357" s="15">
        <v>4</v>
      </c>
      <c r="BF357" s="15">
        <v>5</v>
      </c>
      <c r="BG357" s="15">
        <v>5</v>
      </c>
      <c r="BH357" s="15">
        <v>4.5</v>
      </c>
      <c r="BI357" s="15">
        <v>2</v>
      </c>
      <c r="BJ357" s="15">
        <v>1</v>
      </c>
      <c r="BK357" s="15">
        <f t="shared" si="216"/>
        <v>0</v>
      </c>
      <c r="BL357" s="15">
        <f t="shared" si="217"/>
        <v>0</v>
      </c>
      <c r="BM357" s="15">
        <f t="shared" si="218"/>
        <v>0</v>
      </c>
      <c r="BN357" s="15">
        <v>4</v>
      </c>
      <c r="BO357" s="15">
        <f t="shared" si="219"/>
        <v>0</v>
      </c>
      <c r="BP357" s="15">
        <f t="shared" si="220"/>
        <v>0</v>
      </c>
      <c r="BQ357" s="15">
        <f t="shared" si="221"/>
        <v>1</v>
      </c>
      <c r="BR357" s="15">
        <f t="shared" si="222"/>
        <v>0</v>
      </c>
      <c r="BS357" s="15">
        <v>1</v>
      </c>
      <c r="BT357" s="15">
        <v>2</v>
      </c>
      <c r="BU357" s="15">
        <f t="shared" si="223"/>
        <v>1</v>
      </c>
      <c r="BV357" s="15">
        <f t="shared" si="224"/>
        <v>0</v>
      </c>
      <c r="BW357" s="15">
        <f t="shared" si="225"/>
        <v>0</v>
      </c>
      <c r="BX357" s="15">
        <f t="shared" si="226"/>
        <v>0</v>
      </c>
      <c r="BY357" s="15">
        <v>0</v>
      </c>
      <c r="BZ357" s="15" t="s">
        <v>1007</v>
      </c>
      <c r="CA357" s="15" t="s">
        <v>1007</v>
      </c>
      <c r="CB357" s="15" t="s">
        <v>1007</v>
      </c>
      <c r="CC357" s="15" t="s">
        <v>1007</v>
      </c>
      <c r="CD357" s="27">
        <v>2</v>
      </c>
      <c r="CE357" s="27">
        <v>2</v>
      </c>
      <c r="CF357" s="27">
        <v>1.75</v>
      </c>
      <c r="CG357" s="27">
        <v>2</v>
      </c>
      <c r="CH357" s="27">
        <v>2</v>
      </c>
      <c r="CI357" s="27">
        <v>2</v>
      </c>
      <c r="CJ357" s="27">
        <f t="shared" si="200"/>
        <v>1.9583333333333333</v>
      </c>
      <c r="CK357" s="15">
        <f t="shared" si="227"/>
        <v>-2.2000000000000002</v>
      </c>
      <c r="CL357" s="15">
        <f t="shared" si="228"/>
        <v>-2.333333333333333</v>
      </c>
      <c r="CM357" s="15">
        <f t="shared" si="229"/>
        <v>-1.75</v>
      </c>
      <c r="CN357" s="15">
        <f t="shared" si="230"/>
        <v>-2.2000000000000002</v>
      </c>
      <c r="CO357" s="15">
        <f t="shared" si="231"/>
        <v>-2</v>
      </c>
      <c r="CP357" s="15">
        <f t="shared" si="232"/>
        <v>-2</v>
      </c>
      <c r="CQ357" s="15">
        <f t="shared" si="233"/>
        <v>-2.0805555555555557</v>
      </c>
    </row>
    <row r="358" spans="1:95" x14ac:dyDescent="0.2">
      <c r="A358" s="15">
        <v>571</v>
      </c>
      <c r="B358" s="23">
        <v>1</v>
      </c>
      <c r="C358" s="15">
        <v>6</v>
      </c>
      <c r="D358" s="15">
        <f t="shared" si="201"/>
        <v>0</v>
      </c>
      <c r="E358" s="15">
        <f t="shared" si="235"/>
        <v>0</v>
      </c>
      <c r="F358" s="15">
        <f t="shared" si="236"/>
        <v>0</v>
      </c>
      <c r="G358" s="15">
        <f t="shared" si="237"/>
        <v>0</v>
      </c>
      <c r="H358" s="15">
        <f t="shared" si="238"/>
        <v>1</v>
      </c>
      <c r="I358" s="15">
        <v>0</v>
      </c>
      <c r="J358" s="15">
        <v>45</v>
      </c>
      <c r="K358" s="15">
        <v>3</v>
      </c>
      <c r="L358" s="15">
        <f t="shared" si="202"/>
        <v>0</v>
      </c>
      <c r="M358" s="15">
        <f t="shared" si="203"/>
        <v>0</v>
      </c>
      <c r="N358" s="15">
        <f t="shared" si="204"/>
        <v>0</v>
      </c>
      <c r="O358" s="15">
        <f t="shared" si="205"/>
        <v>1</v>
      </c>
      <c r="P358" s="15">
        <f t="shared" si="206"/>
        <v>0</v>
      </c>
      <c r="Q358" s="15">
        <v>2</v>
      </c>
      <c r="R358" s="15">
        <v>5</v>
      </c>
      <c r="S358" s="15">
        <v>14</v>
      </c>
      <c r="T358" s="15">
        <v>1</v>
      </c>
      <c r="U358" s="15">
        <v>1</v>
      </c>
      <c r="V358" s="15">
        <v>1</v>
      </c>
      <c r="W358" s="15">
        <v>400000</v>
      </c>
      <c r="X358" s="15">
        <v>1</v>
      </c>
      <c r="Y358" s="15">
        <v>1</v>
      </c>
      <c r="Z358" s="15">
        <f t="shared" si="234"/>
        <v>0</v>
      </c>
      <c r="AA358" s="15">
        <f t="shared" si="207"/>
        <v>1</v>
      </c>
      <c r="AB358" s="15">
        <f t="shared" si="208"/>
        <v>0</v>
      </c>
      <c r="AC358" s="15">
        <v>2</v>
      </c>
      <c r="AD358" s="15">
        <v>25</v>
      </c>
      <c r="AE358" s="15">
        <v>45</v>
      </c>
      <c r="AF358" s="15">
        <v>20000</v>
      </c>
      <c r="AG358" s="27">
        <v>800</v>
      </c>
      <c r="AH358" s="27">
        <f t="shared" si="209"/>
        <v>-0.33333333333333331</v>
      </c>
      <c r="AI358" s="27">
        <f t="shared" si="210"/>
        <v>1</v>
      </c>
      <c r="AJ358" s="27">
        <f t="shared" si="211"/>
        <v>-0.33333333333333331</v>
      </c>
      <c r="AQ358" s="15">
        <f t="shared" si="212"/>
        <v>0</v>
      </c>
      <c r="AR358" s="15">
        <f t="shared" si="213"/>
        <v>0</v>
      </c>
      <c r="AZ358" s="15">
        <f t="shared" si="214"/>
        <v>0</v>
      </c>
      <c r="BA358" s="15">
        <f t="shared" si="215"/>
        <v>0</v>
      </c>
      <c r="BB358" s="15">
        <f>$AJ358</f>
        <v>-0.33333333333333331</v>
      </c>
      <c r="BC358" s="15">
        <v>3</v>
      </c>
      <c r="BD358" s="15">
        <v>3.6666666666666665</v>
      </c>
      <c r="BE358" s="15">
        <v>3.6666666666666665</v>
      </c>
      <c r="BF358" s="15">
        <v>3</v>
      </c>
      <c r="BG358" s="15">
        <v>5</v>
      </c>
      <c r="BH358" s="15">
        <v>3.6666666666666665</v>
      </c>
      <c r="BI358" s="15">
        <v>3</v>
      </c>
      <c r="BJ358" s="15">
        <v>1</v>
      </c>
      <c r="BK358" s="15">
        <f t="shared" si="216"/>
        <v>0</v>
      </c>
      <c r="BL358" s="15">
        <f t="shared" si="217"/>
        <v>0</v>
      </c>
      <c r="BM358" s="15">
        <f t="shared" si="218"/>
        <v>0</v>
      </c>
      <c r="BN358" s="15">
        <v>4</v>
      </c>
      <c r="BO358" s="15">
        <f t="shared" si="219"/>
        <v>0</v>
      </c>
      <c r="BP358" s="15">
        <f t="shared" si="220"/>
        <v>0</v>
      </c>
      <c r="BQ358" s="15">
        <f t="shared" si="221"/>
        <v>1</v>
      </c>
      <c r="BR358" s="15">
        <f t="shared" si="222"/>
        <v>0</v>
      </c>
      <c r="BS358" s="15">
        <v>5</v>
      </c>
      <c r="BT358" s="15">
        <v>2</v>
      </c>
      <c r="BU358" s="15">
        <f t="shared" si="223"/>
        <v>1</v>
      </c>
      <c r="BV358" s="15">
        <f t="shared" si="224"/>
        <v>0</v>
      </c>
      <c r="BW358" s="15">
        <f t="shared" si="225"/>
        <v>0</v>
      </c>
      <c r="BX358" s="15">
        <f t="shared" si="226"/>
        <v>0</v>
      </c>
      <c r="BY358" s="15">
        <v>1</v>
      </c>
      <c r="BZ358" s="15">
        <v>1</v>
      </c>
      <c r="CA358" s="15">
        <v>1</v>
      </c>
      <c r="CB358" s="15">
        <v>1</v>
      </c>
      <c r="CC358" s="15">
        <v>1</v>
      </c>
      <c r="CD358" s="27">
        <v>4.2</v>
      </c>
      <c r="CE358" s="27">
        <v>4.333333333333333</v>
      </c>
      <c r="CF358" s="27">
        <v>3.5</v>
      </c>
      <c r="CG358" s="27">
        <v>4.2</v>
      </c>
      <c r="CH358" s="27">
        <v>4</v>
      </c>
      <c r="CI358" s="27">
        <v>4</v>
      </c>
      <c r="CJ358" s="27">
        <f t="shared" si="200"/>
        <v>4.0388888888888888</v>
      </c>
      <c r="CK358" s="15">
        <f t="shared" si="227"/>
        <v>0.20000000000000018</v>
      </c>
      <c r="CL358" s="15">
        <f t="shared" si="228"/>
        <v>0.33333333333333304</v>
      </c>
      <c r="CM358" s="15">
        <f t="shared" si="229"/>
        <v>0.25</v>
      </c>
      <c r="CN358" s="15">
        <f t="shared" si="230"/>
        <v>1</v>
      </c>
      <c r="CO358" s="15">
        <f t="shared" si="231"/>
        <v>0</v>
      </c>
      <c r="CP358" s="15">
        <f t="shared" si="232"/>
        <v>1</v>
      </c>
      <c r="CQ358" s="15">
        <f t="shared" si="233"/>
        <v>0.46388888888888902</v>
      </c>
    </row>
    <row r="359" spans="1:95" x14ac:dyDescent="0.2">
      <c r="A359" s="15">
        <v>571</v>
      </c>
      <c r="B359" s="23">
        <v>1</v>
      </c>
      <c r="C359" s="15">
        <v>6</v>
      </c>
      <c r="D359" s="15">
        <f t="shared" si="201"/>
        <v>0</v>
      </c>
      <c r="E359" s="15">
        <f t="shared" si="235"/>
        <v>0</v>
      </c>
      <c r="F359" s="15">
        <f t="shared" si="236"/>
        <v>0</v>
      </c>
      <c r="G359" s="15">
        <f t="shared" si="237"/>
        <v>0</v>
      </c>
      <c r="H359" s="15">
        <f t="shared" si="238"/>
        <v>1</v>
      </c>
      <c r="I359" s="15">
        <v>0</v>
      </c>
      <c r="J359" s="15">
        <v>45</v>
      </c>
      <c r="K359" s="15">
        <v>3</v>
      </c>
      <c r="L359" s="15">
        <f t="shared" si="202"/>
        <v>0</v>
      </c>
      <c r="M359" s="15">
        <f t="shared" si="203"/>
        <v>0</v>
      </c>
      <c r="N359" s="15">
        <f t="shared" si="204"/>
        <v>0</v>
      </c>
      <c r="O359" s="15">
        <f t="shared" si="205"/>
        <v>1</v>
      </c>
      <c r="P359" s="15">
        <f t="shared" si="206"/>
        <v>0</v>
      </c>
      <c r="Q359" s="15">
        <v>2</v>
      </c>
      <c r="R359" s="15">
        <v>5</v>
      </c>
      <c r="S359" s="15">
        <v>14</v>
      </c>
      <c r="T359" s="15">
        <v>1</v>
      </c>
      <c r="U359" s="15">
        <v>1</v>
      </c>
      <c r="V359" s="15">
        <v>1</v>
      </c>
      <c r="W359" s="15">
        <v>400000</v>
      </c>
      <c r="X359" s="15">
        <v>1</v>
      </c>
      <c r="Y359" s="15">
        <v>0</v>
      </c>
      <c r="Z359" s="15">
        <f t="shared" si="234"/>
        <v>0</v>
      </c>
      <c r="AA359" s="15">
        <f t="shared" si="207"/>
        <v>1</v>
      </c>
      <c r="AB359" s="15">
        <f t="shared" si="208"/>
        <v>0</v>
      </c>
      <c r="AC359" s="159">
        <v>2</v>
      </c>
      <c r="AD359" s="159">
        <v>25</v>
      </c>
      <c r="AE359" s="159">
        <v>60</v>
      </c>
      <c r="AF359" s="15">
        <v>30000</v>
      </c>
      <c r="AG359" s="27">
        <v>1200</v>
      </c>
      <c r="AH359" s="27">
        <f t="shared" si="209"/>
        <v>0.5</v>
      </c>
      <c r="AI359" s="27">
        <f t="shared" si="210"/>
        <v>1</v>
      </c>
      <c r="AJ359" s="27">
        <f t="shared" si="211"/>
        <v>0.5</v>
      </c>
      <c r="AQ359" s="15">
        <f t="shared" si="212"/>
        <v>0</v>
      </c>
      <c r="AR359" s="15">
        <f t="shared" si="213"/>
        <v>0</v>
      </c>
      <c r="AZ359" s="15">
        <f t="shared" si="214"/>
        <v>0</v>
      </c>
      <c r="BA359" s="15">
        <f t="shared" si="215"/>
        <v>0</v>
      </c>
      <c r="BC359" s="15">
        <v>3</v>
      </c>
      <c r="BD359" s="15">
        <v>3.6666666666666665</v>
      </c>
      <c r="BE359" s="15">
        <v>3.6666666666666665</v>
      </c>
      <c r="BF359" s="15">
        <v>3</v>
      </c>
      <c r="BG359" s="15">
        <v>5</v>
      </c>
      <c r="BH359" s="15">
        <v>3.6666666666666665</v>
      </c>
      <c r="BI359" s="15">
        <v>3</v>
      </c>
      <c r="BJ359" s="15">
        <v>1</v>
      </c>
      <c r="BK359" s="15">
        <f t="shared" si="216"/>
        <v>0</v>
      </c>
      <c r="BL359" s="15">
        <f t="shared" si="217"/>
        <v>0</v>
      </c>
      <c r="BM359" s="15">
        <f t="shared" si="218"/>
        <v>0</v>
      </c>
      <c r="BN359" s="15">
        <v>4</v>
      </c>
      <c r="BO359" s="15">
        <f t="shared" si="219"/>
        <v>0</v>
      </c>
      <c r="BP359" s="15">
        <f t="shared" si="220"/>
        <v>0</v>
      </c>
      <c r="BQ359" s="15">
        <f t="shared" si="221"/>
        <v>1</v>
      </c>
      <c r="BR359" s="15">
        <f t="shared" si="222"/>
        <v>0</v>
      </c>
      <c r="BS359" s="15">
        <v>5</v>
      </c>
      <c r="BT359" s="15">
        <v>2</v>
      </c>
      <c r="BU359" s="15">
        <f t="shared" si="223"/>
        <v>1</v>
      </c>
      <c r="BV359" s="15">
        <f t="shared" si="224"/>
        <v>0</v>
      </c>
      <c r="BW359" s="15">
        <f t="shared" si="225"/>
        <v>0</v>
      </c>
      <c r="BX359" s="15">
        <f t="shared" si="226"/>
        <v>0</v>
      </c>
      <c r="BY359" s="15">
        <v>1</v>
      </c>
      <c r="BZ359" s="15">
        <v>1</v>
      </c>
      <c r="CA359" s="15">
        <v>1</v>
      </c>
      <c r="CB359" s="15">
        <v>1</v>
      </c>
      <c r="CC359" s="15">
        <v>1</v>
      </c>
      <c r="CD359" s="27">
        <v>4</v>
      </c>
      <c r="CE359" s="27">
        <v>4</v>
      </c>
      <c r="CF359" s="27">
        <v>3.25</v>
      </c>
      <c r="CG359" s="27">
        <v>3.2</v>
      </c>
      <c r="CH359" s="27">
        <v>4</v>
      </c>
      <c r="CI359" s="27">
        <v>3</v>
      </c>
      <c r="CJ359" s="27">
        <f t="shared" si="200"/>
        <v>3.5749999999999997</v>
      </c>
      <c r="CK359" s="15">
        <f t="shared" si="227"/>
        <v>0</v>
      </c>
      <c r="CL359" s="15">
        <f t="shared" si="228"/>
        <v>-0.33333333333333304</v>
      </c>
      <c r="CM359" s="15">
        <f t="shared" si="229"/>
        <v>-0.5</v>
      </c>
      <c r="CN359" s="15">
        <f t="shared" si="230"/>
        <v>-0.39999999999999991</v>
      </c>
      <c r="CO359" s="15">
        <f t="shared" si="231"/>
        <v>0</v>
      </c>
      <c r="CP359" s="15">
        <f t="shared" si="232"/>
        <v>-2</v>
      </c>
      <c r="CQ359" s="15">
        <f t="shared" si="233"/>
        <v>-0.53888888888888831</v>
      </c>
    </row>
    <row r="360" spans="1:95" x14ac:dyDescent="0.2">
      <c r="A360" s="15">
        <v>3573</v>
      </c>
      <c r="B360" s="38">
        <v>1</v>
      </c>
      <c r="C360" s="15">
        <v>2</v>
      </c>
      <c r="D360" s="15">
        <f t="shared" si="201"/>
        <v>1</v>
      </c>
      <c r="E360" s="15">
        <f t="shared" si="235"/>
        <v>0</v>
      </c>
      <c r="F360" s="15">
        <f t="shared" si="236"/>
        <v>0</v>
      </c>
      <c r="G360" s="15">
        <f t="shared" si="237"/>
        <v>0</v>
      </c>
      <c r="H360" s="15">
        <f t="shared" si="238"/>
        <v>0</v>
      </c>
      <c r="I360" s="15">
        <v>1</v>
      </c>
      <c r="J360" s="15">
        <v>60</v>
      </c>
      <c r="K360" s="15">
        <v>1</v>
      </c>
      <c r="L360" s="15">
        <f t="shared" si="202"/>
        <v>0</v>
      </c>
      <c r="M360" s="15">
        <f t="shared" si="203"/>
        <v>1</v>
      </c>
      <c r="N360" s="15">
        <f t="shared" si="204"/>
        <v>0</v>
      </c>
      <c r="O360" s="15">
        <f t="shared" si="205"/>
        <v>0</v>
      </c>
      <c r="P360" s="15">
        <f t="shared" si="206"/>
        <v>0</v>
      </c>
      <c r="Q360" s="15">
        <v>2</v>
      </c>
      <c r="R360" s="15">
        <v>5</v>
      </c>
      <c r="S360" s="15">
        <v>30</v>
      </c>
      <c r="T360" s="15">
        <v>0</v>
      </c>
      <c r="U360" s="15">
        <v>0</v>
      </c>
      <c r="V360" s="15">
        <v>1</v>
      </c>
      <c r="W360" s="15">
        <v>360000</v>
      </c>
      <c r="X360" s="15">
        <v>1</v>
      </c>
      <c r="Y360" s="15">
        <v>1</v>
      </c>
      <c r="Z360" s="15">
        <f t="shared" si="234"/>
        <v>0</v>
      </c>
      <c r="AA360" s="15">
        <f t="shared" si="207"/>
        <v>1</v>
      </c>
      <c r="AB360" s="15">
        <f t="shared" si="208"/>
        <v>0</v>
      </c>
      <c r="AC360" s="15">
        <v>2</v>
      </c>
      <c r="AD360" s="15">
        <v>15</v>
      </c>
      <c r="AE360" s="15">
        <v>55</v>
      </c>
      <c r="AF360" s="15">
        <v>12000</v>
      </c>
      <c r="AG360" s="27">
        <v>800</v>
      </c>
      <c r="AH360" s="27">
        <f t="shared" si="209"/>
        <v>0</v>
      </c>
      <c r="AI360" s="27">
        <f t="shared" si="210"/>
        <v>1</v>
      </c>
      <c r="AJ360" s="27">
        <f t="shared" si="211"/>
        <v>0</v>
      </c>
      <c r="AQ360" s="15">
        <f t="shared" si="212"/>
        <v>0</v>
      </c>
      <c r="AR360" s="15">
        <f t="shared" si="213"/>
        <v>0</v>
      </c>
      <c r="AZ360" s="15">
        <f t="shared" si="214"/>
        <v>0</v>
      </c>
      <c r="BA360" s="15">
        <f t="shared" si="215"/>
        <v>0</v>
      </c>
      <c r="BB360" s="15">
        <f>$AJ360</f>
        <v>0</v>
      </c>
      <c r="BC360" s="15">
        <v>1.75</v>
      </c>
      <c r="BD360" s="15">
        <v>2.3333333333333335</v>
      </c>
      <c r="BE360" s="15">
        <v>3</v>
      </c>
      <c r="BF360" s="15">
        <v>2</v>
      </c>
      <c r="BG360" s="15">
        <v>1</v>
      </c>
      <c r="BH360" s="15">
        <v>2.0166666666666666</v>
      </c>
      <c r="BI360" s="15">
        <v>1</v>
      </c>
      <c r="BJ360" s="15">
        <v>5</v>
      </c>
      <c r="BK360" s="15">
        <f t="shared" si="216"/>
        <v>0</v>
      </c>
      <c r="BL360" s="15">
        <f t="shared" si="217"/>
        <v>0</v>
      </c>
      <c r="BM360" s="15">
        <f t="shared" si="218"/>
        <v>0</v>
      </c>
      <c r="BN360" s="15" t="s">
        <v>1007</v>
      </c>
      <c r="BO360" s="15">
        <f t="shared" si="219"/>
        <v>0</v>
      </c>
      <c r="BP360" s="15">
        <f t="shared" si="220"/>
        <v>0</v>
      </c>
      <c r="BQ360" s="15">
        <f t="shared" si="221"/>
        <v>0</v>
      </c>
      <c r="BR360" s="15">
        <f t="shared" si="222"/>
        <v>0</v>
      </c>
      <c r="BU360" s="15">
        <f t="shared" si="223"/>
        <v>0</v>
      </c>
      <c r="BV360" s="15">
        <f t="shared" si="224"/>
        <v>0</v>
      </c>
      <c r="BW360" s="15">
        <f t="shared" si="225"/>
        <v>0</v>
      </c>
      <c r="BX360" s="15">
        <f t="shared" si="226"/>
        <v>0</v>
      </c>
      <c r="BY360" s="15" t="s">
        <v>1007</v>
      </c>
      <c r="BZ360" s="15" t="s">
        <v>1007</v>
      </c>
      <c r="CA360" s="15" t="s">
        <v>1007</v>
      </c>
      <c r="CB360" s="15" t="s">
        <v>1007</v>
      </c>
      <c r="CC360" s="15" t="s">
        <v>1007</v>
      </c>
      <c r="CD360" s="27">
        <v>4</v>
      </c>
      <c r="CE360" s="27">
        <v>4.333333333333333</v>
      </c>
      <c r="CF360" s="27">
        <v>3.75</v>
      </c>
      <c r="CG360" s="27">
        <v>3.6</v>
      </c>
      <c r="CH360" s="27">
        <v>4</v>
      </c>
      <c r="CI360" s="27">
        <v>5</v>
      </c>
      <c r="CJ360" s="27">
        <f t="shared" si="200"/>
        <v>4.113888888888888</v>
      </c>
      <c r="CK360" s="15">
        <f t="shared" si="227"/>
        <v>0</v>
      </c>
      <c r="CL360" s="15">
        <f t="shared" si="228"/>
        <v>0.33333333333333304</v>
      </c>
      <c r="CM360" s="15">
        <f t="shared" si="229"/>
        <v>0.75</v>
      </c>
      <c r="CN360" s="15">
        <f t="shared" si="230"/>
        <v>0</v>
      </c>
      <c r="CO360" s="15">
        <f t="shared" si="231"/>
        <v>0</v>
      </c>
      <c r="CP360" s="15">
        <f t="shared" si="232"/>
        <v>0</v>
      </c>
      <c r="CQ360" s="15">
        <f t="shared" si="233"/>
        <v>0.18055555555555447</v>
      </c>
    </row>
    <row r="361" spans="1:95" x14ac:dyDescent="0.2">
      <c r="A361" s="15">
        <v>3573</v>
      </c>
      <c r="B361" s="38">
        <v>1</v>
      </c>
      <c r="C361" s="15">
        <v>2</v>
      </c>
      <c r="D361" s="15">
        <f t="shared" si="201"/>
        <v>1</v>
      </c>
      <c r="E361" s="15">
        <f t="shared" si="235"/>
        <v>0</v>
      </c>
      <c r="F361" s="15">
        <f t="shared" si="236"/>
        <v>0</v>
      </c>
      <c r="G361" s="15">
        <f t="shared" si="237"/>
        <v>0</v>
      </c>
      <c r="H361" s="15">
        <f t="shared" si="238"/>
        <v>0</v>
      </c>
      <c r="I361" s="15">
        <v>1</v>
      </c>
      <c r="J361" s="15">
        <v>60</v>
      </c>
      <c r="K361" s="15">
        <v>1</v>
      </c>
      <c r="L361" s="15">
        <f t="shared" si="202"/>
        <v>0</v>
      </c>
      <c r="M361" s="15">
        <f t="shared" si="203"/>
        <v>1</v>
      </c>
      <c r="N361" s="15">
        <f t="shared" si="204"/>
        <v>0</v>
      </c>
      <c r="O361" s="15">
        <f t="shared" si="205"/>
        <v>0</v>
      </c>
      <c r="P361" s="15">
        <f t="shared" si="206"/>
        <v>0</v>
      </c>
      <c r="Q361" s="15">
        <v>2</v>
      </c>
      <c r="R361" s="15">
        <v>5</v>
      </c>
      <c r="S361" s="15">
        <v>30</v>
      </c>
      <c r="T361" s="15">
        <v>0</v>
      </c>
      <c r="U361" s="15">
        <v>0</v>
      </c>
      <c r="V361" s="15">
        <v>1</v>
      </c>
      <c r="W361" s="15">
        <v>360000</v>
      </c>
      <c r="X361" s="15">
        <v>1</v>
      </c>
      <c r="Y361" s="15">
        <v>0</v>
      </c>
      <c r="Z361" s="15">
        <f t="shared" si="234"/>
        <v>0</v>
      </c>
      <c r="AA361" s="15">
        <f t="shared" si="207"/>
        <v>1</v>
      </c>
      <c r="AB361" s="15">
        <f t="shared" si="208"/>
        <v>0</v>
      </c>
      <c r="AC361" s="159">
        <v>2</v>
      </c>
      <c r="AD361" s="159">
        <v>15</v>
      </c>
      <c r="AE361" s="159">
        <v>60</v>
      </c>
      <c r="AF361" s="15">
        <v>12000</v>
      </c>
      <c r="AG361" s="27">
        <v>800</v>
      </c>
      <c r="AH361" s="27">
        <f t="shared" si="209"/>
        <v>-0.2</v>
      </c>
      <c r="AI361" s="27">
        <f t="shared" si="210"/>
        <v>1</v>
      </c>
      <c r="AJ361" s="27">
        <f t="shared" si="211"/>
        <v>-0.2</v>
      </c>
      <c r="AQ361" s="15">
        <f t="shared" si="212"/>
        <v>0</v>
      </c>
      <c r="AR361" s="15">
        <f t="shared" si="213"/>
        <v>0</v>
      </c>
      <c r="AZ361" s="15">
        <f t="shared" si="214"/>
        <v>0</v>
      </c>
      <c r="BA361" s="15">
        <f t="shared" si="215"/>
        <v>0</v>
      </c>
      <c r="BC361" s="15">
        <v>1.75</v>
      </c>
      <c r="BD361" s="15">
        <v>2.3333333333333335</v>
      </c>
      <c r="BE361" s="15">
        <v>3</v>
      </c>
      <c r="BF361" s="15">
        <v>2</v>
      </c>
      <c r="BG361" s="15">
        <v>1</v>
      </c>
      <c r="BH361" s="15">
        <v>2.0166666666666666</v>
      </c>
      <c r="BI361" s="15">
        <v>1</v>
      </c>
      <c r="BJ361" s="15">
        <v>5</v>
      </c>
      <c r="BK361" s="15">
        <f t="shared" si="216"/>
        <v>0</v>
      </c>
      <c r="BL361" s="15">
        <f t="shared" si="217"/>
        <v>0</v>
      </c>
      <c r="BM361" s="15">
        <f t="shared" si="218"/>
        <v>0</v>
      </c>
      <c r="BN361" s="15" t="s">
        <v>1007</v>
      </c>
      <c r="BO361" s="15">
        <f t="shared" si="219"/>
        <v>0</v>
      </c>
      <c r="BP361" s="15">
        <f t="shared" si="220"/>
        <v>0</v>
      </c>
      <c r="BQ361" s="15">
        <f t="shared" si="221"/>
        <v>0</v>
      </c>
      <c r="BR361" s="15">
        <f t="shared" si="222"/>
        <v>0</v>
      </c>
      <c r="BU361" s="15">
        <f t="shared" si="223"/>
        <v>0</v>
      </c>
      <c r="BV361" s="15">
        <f t="shared" si="224"/>
        <v>0</v>
      </c>
      <c r="BW361" s="15">
        <f t="shared" si="225"/>
        <v>0</v>
      </c>
      <c r="BX361" s="15">
        <f t="shared" si="226"/>
        <v>0</v>
      </c>
      <c r="BY361" s="15" t="s">
        <v>1007</v>
      </c>
      <c r="BZ361" s="15" t="s">
        <v>1007</v>
      </c>
      <c r="CA361" s="15" t="s">
        <v>1007</v>
      </c>
      <c r="CB361" s="15" t="s">
        <v>1007</v>
      </c>
      <c r="CC361" s="15" t="s">
        <v>1007</v>
      </c>
      <c r="CD361" s="27">
        <v>4</v>
      </c>
      <c r="CE361" s="27">
        <v>4</v>
      </c>
      <c r="CF361" s="27">
        <v>3</v>
      </c>
      <c r="CG361" s="27">
        <v>3.6</v>
      </c>
      <c r="CH361" s="27">
        <v>4</v>
      </c>
      <c r="CI361" s="27">
        <v>5</v>
      </c>
      <c r="CJ361" s="27">
        <f t="shared" si="200"/>
        <v>3.9333333333333336</v>
      </c>
      <c r="CK361" s="15">
        <f t="shared" si="227"/>
        <v>0</v>
      </c>
      <c r="CL361" s="15">
        <f t="shared" si="228"/>
        <v>0</v>
      </c>
      <c r="CM361" s="15">
        <f t="shared" si="229"/>
        <v>0</v>
      </c>
      <c r="CN361" s="15">
        <f t="shared" si="230"/>
        <v>0.60000000000000009</v>
      </c>
      <c r="CO361" s="15">
        <f t="shared" si="231"/>
        <v>1</v>
      </c>
      <c r="CP361" s="15">
        <f t="shared" si="232"/>
        <v>2.75</v>
      </c>
      <c r="CQ361" s="15">
        <f t="shared" si="233"/>
        <v>0.72500000000000009</v>
      </c>
    </row>
    <row r="362" spans="1:95" x14ac:dyDescent="0.2">
      <c r="A362" s="15">
        <v>3572</v>
      </c>
      <c r="B362" s="38">
        <v>1</v>
      </c>
      <c r="C362" s="15">
        <v>6</v>
      </c>
      <c r="D362" s="15">
        <f t="shared" si="201"/>
        <v>0</v>
      </c>
      <c r="E362" s="15">
        <f t="shared" si="235"/>
        <v>0</v>
      </c>
      <c r="F362" s="15">
        <f t="shared" si="236"/>
        <v>0</v>
      </c>
      <c r="G362" s="15">
        <f t="shared" si="237"/>
        <v>0</v>
      </c>
      <c r="H362" s="15">
        <f t="shared" si="238"/>
        <v>1</v>
      </c>
      <c r="I362" s="15">
        <v>0</v>
      </c>
      <c r="J362" s="15">
        <v>34</v>
      </c>
      <c r="K362" s="15">
        <v>3</v>
      </c>
      <c r="L362" s="15">
        <f t="shared" si="202"/>
        <v>0</v>
      </c>
      <c r="M362" s="15">
        <f t="shared" si="203"/>
        <v>0</v>
      </c>
      <c r="N362" s="15">
        <f t="shared" si="204"/>
        <v>0</v>
      </c>
      <c r="O362" s="15">
        <f t="shared" si="205"/>
        <v>1</v>
      </c>
      <c r="P362" s="15">
        <f t="shared" si="206"/>
        <v>0</v>
      </c>
      <c r="Q362" s="15">
        <v>2</v>
      </c>
      <c r="R362" s="15">
        <v>5</v>
      </c>
      <c r="S362" s="15">
        <v>18</v>
      </c>
      <c r="T362" s="15">
        <v>1</v>
      </c>
      <c r="U362" s="15">
        <v>0</v>
      </c>
      <c r="V362" s="15">
        <v>0</v>
      </c>
      <c r="W362" s="15">
        <v>0</v>
      </c>
      <c r="X362" s="15">
        <v>0</v>
      </c>
      <c r="Y362" s="15">
        <v>1</v>
      </c>
      <c r="Z362" s="15">
        <f t="shared" si="234"/>
        <v>0</v>
      </c>
      <c r="AA362" s="15">
        <f t="shared" si="207"/>
        <v>1</v>
      </c>
      <c r="AB362" s="15">
        <f t="shared" si="208"/>
        <v>0</v>
      </c>
      <c r="AC362" s="15">
        <v>2</v>
      </c>
      <c r="AD362" s="15">
        <v>20</v>
      </c>
      <c r="AE362" s="15">
        <v>40</v>
      </c>
      <c r="AF362" s="15">
        <v>20000</v>
      </c>
      <c r="AG362" s="27">
        <v>1000</v>
      </c>
      <c r="AH362" s="27">
        <f t="shared" si="209"/>
        <v>0</v>
      </c>
      <c r="AI362" s="27">
        <f t="shared" si="210"/>
        <v>1</v>
      </c>
      <c r="AJ362" s="27">
        <f t="shared" si="211"/>
        <v>0</v>
      </c>
      <c r="AQ362" s="15">
        <f t="shared" si="212"/>
        <v>0</v>
      </c>
      <c r="AR362" s="15">
        <f t="shared" si="213"/>
        <v>0</v>
      </c>
      <c r="AZ362" s="15">
        <f t="shared" si="214"/>
        <v>0</v>
      </c>
      <c r="BA362" s="15">
        <f t="shared" si="215"/>
        <v>0</v>
      </c>
      <c r="BB362" s="15">
        <f>$AJ362</f>
        <v>0</v>
      </c>
      <c r="BC362" s="15">
        <v>1</v>
      </c>
      <c r="BD362" s="15">
        <v>3.3333333333333335</v>
      </c>
      <c r="BE362" s="15">
        <v>3</v>
      </c>
      <c r="BF362" s="15">
        <v>3</v>
      </c>
      <c r="BG362" s="15">
        <v>5</v>
      </c>
      <c r="BH362" s="15">
        <v>3.0666666666666669</v>
      </c>
      <c r="BI362" s="15">
        <v>3</v>
      </c>
      <c r="BJ362" s="15">
        <v>1</v>
      </c>
      <c r="BK362" s="15">
        <f t="shared" si="216"/>
        <v>0</v>
      </c>
      <c r="BL362" s="15">
        <f t="shared" si="217"/>
        <v>0</v>
      </c>
      <c r="BM362" s="15">
        <f t="shared" si="218"/>
        <v>0</v>
      </c>
      <c r="BN362" s="15">
        <v>4</v>
      </c>
      <c r="BO362" s="15">
        <f t="shared" si="219"/>
        <v>0</v>
      </c>
      <c r="BP362" s="15">
        <f t="shared" si="220"/>
        <v>0</v>
      </c>
      <c r="BQ362" s="15">
        <f t="shared" si="221"/>
        <v>1</v>
      </c>
      <c r="BR362" s="15">
        <f t="shared" si="222"/>
        <v>0</v>
      </c>
      <c r="BS362" s="15">
        <v>2</v>
      </c>
      <c r="BT362" s="15">
        <v>2</v>
      </c>
      <c r="BU362" s="15">
        <f t="shared" si="223"/>
        <v>1</v>
      </c>
      <c r="BV362" s="15">
        <f t="shared" si="224"/>
        <v>0</v>
      </c>
      <c r="BW362" s="15">
        <f t="shared" si="225"/>
        <v>0</v>
      </c>
      <c r="BX362" s="15">
        <f t="shared" si="226"/>
        <v>0</v>
      </c>
      <c r="BY362" s="15">
        <v>1</v>
      </c>
      <c r="BZ362" s="15">
        <v>1</v>
      </c>
      <c r="CA362" s="15">
        <v>1</v>
      </c>
      <c r="CB362" s="15">
        <v>1</v>
      </c>
      <c r="CC362" s="15">
        <v>1</v>
      </c>
      <c r="CD362" s="27">
        <v>4</v>
      </c>
      <c r="CE362" s="27">
        <v>4</v>
      </c>
      <c r="CF362" s="27">
        <v>3</v>
      </c>
      <c r="CG362" s="27">
        <v>3</v>
      </c>
      <c r="CH362" s="27">
        <v>3</v>
      </c>
      <c r="CI362" s="27">
        <v>2.25</v>
      </c>
      <c r="CJ362" s="27">
        <f t="shared" si="200"/>
        <v>3.2083333333333335</v>
      </c>
      <c r="CK362" s="15">
        <f t="shared" si="227"/>
        <v>0</v>
      </c>
      <c r="CL362" s="15">
        <f t="shared" si="228"/>
        <v>0</v>
      </c>
      <c r="CM362" s="15">
        <f t="shared" si="229"/>
        <v>0.25</v>
      </c>
      <c r="CN362" s="15">
        <f t="shared" si="230"/>
        <v>0</v>
      </c>
      <c r="CO362" s="15">
        <f t="shared" si="231"/>
        <v>0</v>
      </c>
      <c r="CP362" s="15">
        <f t="shared" si="232"/>
        <v>0.25</v>
      </c>
      <c r="CQ362" s="15">
        <f t="shared" si="233"/>
        <v>8.3333333333333481E-2</v>
      </c>
    </row>
    <row r="363" spans="1:95" x14ac:dyDescent="0.2">
      <c r="A363" s="15">
        <v>3572</v>
      </c>
      <c r="B363" s="38">
        <v>1</v>
      </c>
      <c r="C363" s="15">
        <v>6</v>
      </c>
      <c r="D363" s="15">
        <f t="shared" si="201"/>
        <v>0</v>
      </c>
      <c r="E363" s="15">
        <f t="shared" si="235"/>
        <v>0</v>
      </c>
      <c r="F363" s="15">
        <f t="shared" si="236"/>
        <v>0</v>
      </c>
      <c r="G363" s="15">
        <f t="shared" si="237"/>
        <v>0</v>
      </c>
      <c r="H363" s="15">
        <f t="shared" si="238"/>
        <v>1</v>
      </c>
      <c r="I363" s="15">
        <v>0</v>
      </c>
      <c r="J363" s="15">
        <v>34</v>
      </c>
      <c r="K363" s="15">
        <v>3</v>
      </c>
      <c r="L363" s="15">
        <f t="shared" si="202"/>
        <v>0</v>
      </c>
      <c r="M363" s="15">
        <f t="shared" si="203"/>
        <v>0</v>
      </c>
      <c r="N363" s="15">
        <f t="shared" si="204"/>
        <v>0</v>
      </c>
      <c r="O363" s="15">
        <f t="shared" si="205"/>
        <v>1</v>
      </c>
      <c r="P363" s="15">
        <f t="shared" si="206"/>
        <v>0</v>
      </c>
      <c r="Q363" s="15">
        <v>2</v>
      </c>
      <c r="R363" s="15">
        <v>5</v>
      </c>
      <c r="S363" s="15">
        <v>18</v>
      </c>
      <c r="T363" s="15">
        <v>1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f t="shared" si="234"/>
        <v>0</v>
      </c>
      <c r="AA363" s="15">
        <f t="shared" si="207"/>
        <v>1</v>
      </c>
      <c r="AB363" s="15">
        <f t="shared" si="208"/>
        <v>0</v>
      </c>
      <c r="AC363" s="159">
        <v>2</v>
      </c>
      <c r="AD363" s="159">
        <v>20</v>
      </c>
      <c r="AE363" s="159">
        <v>40</v>
      </c>
      <c r="AF363" s="15">
        <v>20000</v>
      </c>
      <c r="AG363" s="27">
        <v>1000</v>
      </c>
      <c r="AH363" s="27">
        <f t="shared" si="209"/>
        <v>27.571428571428573</v>
      </c>
      <c r="AI363" s="27">
        <f t="shared" si="210"/>
        <v>1</v>
      </c>
      <c r="AJ363" s="27">
        <f t="shared" si="211"/>
        <v>27.571428571428573</v>
      </c>
      <c r="AQ363" s="15">
        <f t="shared" si="212"/>
        <v>0</v>
      </c>
      <c r="AR363" s="15">
        <f t="shared" si="213"/>
        <v>0</v>
      </c>
      <c r="AZ363" s="15">
        <f t="shared" si="214"/>
        <v>0</v>
      </c>
      <c r="BA363" s="15">
        <f t="shared" si="215"/>
        <v>0</v>
      </c>
      <c r="BC363" s="15">
        <v>1</v>
      </c>
      <c r="BD363" s="15">
        <v>3.3333333333333335</v>
      </c>
      <c r="BE363" s="15">
        <v>3</v>
      </c>
      <c r="BF363" s="15">
        <v>3</v>
      </c>
      <c r="BG363" s="15">
        <v>5</v>
      </c>
      <c r="BH363" s="15">
        <v>3.0666666666666669</v>
      </c>
      <c r="BI363" s="15">
        <v>3</v>
      </c>
      <c r="BJ363" s="15">
        <v>1</v>
      </c>
      <c r="BK363" s="15">
        <f t="shared" si="216"/>
        <v>0</v>
      </c>
      <c r="BL363" s="15">
        <f t="shared" si="217"/>
        <v>0</v>
      </c>
      <c r="BM363" s="15">
        <f t="shared" si="218"/>
        <v>0</v>
      </c>
      <c r="BN363" s="15">
        <v>4</v>
      </c>
      <c r="BO363" s="15">
        <f t="shared" si="219"/>
        <v>0</v>
      </c>
      <c r="BP363" s="15">
        <f t="shared" si="220"/>
        <v>0</v>
      </c>
      <c r="BQ363" s="15">
        <f t="shared" si="221"/>
        <v>1</v>
      </c>
      <c r="BR363" s="15">
        <f t="shared" si="222"/>
        <v>0</v>
      </c>
      <c r="BS363" s="15">
        <v>2</v>
      </c>
      <c r="BT363" s="15">
        <v>2</v>
      </c>
      <c r="BU363" s="15">
        <f t="shared" si="223"/>
        <v>1</v>
      </c>
      <c r="BV363" s="15">
        <f t="shared" si="224"/>
        <v>0</v>
      </c>
      <c r="BW363" s="15">
        <f t="shared" si="225"/>
        <v>0</v>
      </c>
      <c r="BX363" s="15">
        <f t="shared" si="226"/>
        <v>0</v>
      </c>
      <c r="BY363" s="15">
        <v>1</v>
      </c>
      <c r="BZ363" s="15">
        <v>1</v>
      </c>
      <c r="CA363" s="15">
        <v>1</v>
      </c>
      <c r="CB363" s="15">
        <v>1</v>
      </c>
      <c r="CC363" s="15">
        <v>1</v>
      </c>
      <c r="CD363" s="27">
        <v>4</v>
      </c>
      <c r="CE363" s="27">
        <v>4</v>
      </c>
      <c r="CF363" s="27">
        <v>2.75</v>
      </c>
      <c r="CG363" s="27">
        <v>3</v>
      </c>
      <c r="CH363" s="27">
        <v>3</v>
      </c>
      <c r="CI363" s="27">
        <v>2</v>
      </c>
      <c r="CJ363" s="27">
        <f t="shared" si="200"/>
        <v>3.125</v>
      </c>
      <c r="CK363" s="15">
        <f t="shared" si="227"/>
        <v>1.2000000000000002</v>
      </c>
      <c r="CL363" s="15">
        <f t="shared" si="228"/>
        <v>1.3333333333333335</v>
      </c>
      <c r="CM363" s="15">
        <f t="shared" si="229"/>
        <v>0</v>
      </c>
      <c r="CN363" s="15">
        <f t="shared" si="230"/>
        <v>0.79999999999999982</v>
      </c>
      <c r="CO363" s="15">
        <f t="shared" si="231"/>
        <v>0.33333333333333348</v>
      </c>
      <c r="CP363" s="15">
        <f t="shared" si="232"/>
        <v>-0.75</v>
      </c>
      <c r="CQ363" s="15">
        <f t="shared" si="233"/>
        <v>0.48611111111111116</v>
      </c>
    </row>
    <row r="364" spans="1:95" x14ac:dyDescent="0.2">
      <c r="A364" s="15">
        <v>572</v>
      </c>
      <c r="B364" s="38">
        <v>1</v>
      </c>
      <c r="C364" s="15">
        <v>2</v>
      </c>
      <c r="D364" s="15">
        <f t="shared" si="201"/>
        <v>1</v>
      </c>
      <c r="E364" s="15">
        <f t="shared" si="235"/>
        <v>0</v>
      </c>
      <c r="F364" s="15">
        <f t="shared" si="236"/>
        <v>0</v>
      </c>
      <c r="G364" s="15">
        <f t="shared" si="237"/>
        <v>0</v>
      </c>
      <c r="H364" s="15">
        <f t="shared" si="238"/>
        <v>0</v>
      </c>
      <c r="I364" s="15">
        <v>1</v>
      </c>
      <c r="J364" s="15">
        <v>60</v>
      </c>
      <c r="K364" s="15">
        <v>4</v>
      </c>
      <c r="L364" s="15">
        <f t="shared" si="202"/>
        <v>0</v>
      </c>
      <c r="M364" s="15">
        <f t="shared" si="203"/>
        <v>0</v>
      </c>
      <c r="N364" s="15">
        <f t="shared" si="204"/>
        <v>0</v>
      </c>
      <c r="O364" s="15">
        <f t="shared" si="205"/>
        <v>0</v>
      </c>
      <c r="P364" s="15">
        <f t="shared" si="206"/>
        <v>1</v>
      </c>
      <c r="Q364" s="15">
        <v>2</v>
      </c>
      <c r="R364" s="15">
        <v>4</v>
      </c>
      <c r="S364" s="15">
        <v>30</v>
      </c>
      <c r="T364" s="15">
        <v>0</v>
      </c>
      <c r="U364" s="15">
        <v>1</v>
      </c>
      <c r="V364" s="15">
        <v>0</v>
      </c>
      <c r="W364" s="15">
        <v>0</v>
      </c>
      <c r="X364" s="15">
        <v>1</v>
      </c>
      <c r="Y364" s="15">
        <v>1</v>
      </c>
      <c r="Z364" s="15">
        <f t="shared" si="234"/>
        <v>0</v>
      </c>
      <c r="AA364" s="15">
        <f t="shared" si="207"/>
        <v>0</v>
      </c>
      <c r="AB364" s="15">
        <f t="shared" si="208"/>
        <v>1</v>
      </c>
      <c r="AC364" s="15">
        <v>7</v>
      </c>
      <c r="AD364" s="15">
        <v>10</v>
      </c>
      <c r="AE364" s="15">
        <v>20</v>
      </c>
      <c r="AF364" s="15">
        <v>350</v>
      </c>
      <c r="AG364" s="27">
        <v>35</v>
      </c>
      <c r="AH364" s="27">
        <f t="shared" si="209"/>
        <v>0</v>
      </c>
      <c r="AI364" s="27">
        <f t="shared" si="210"/>
        <v>1</v>
      </c>
      <c r="AJ364" s="27">
        <f t="shared" si="211"/>
        <v>0</v>
      </c>
      <c r="AQ364" s="15">
        <f t="shared" si="212"/>
        <v>0</v>
      </c>
      <c r="AR364" s="15">
        <f t="shared" si="213"/>
        <v>0</v>
      </c>
      <c r="AZ364" s="15">
        <f t="shared" si="214"/>
        <v>0</v>
      </c>
      <c r="BA364" s="15">
        <f t="shared" si="215"/>
        <v>0</v>
      </c>
      <c r="BB364" s="15">
        <f>$AJ364</f>
        <v>0</v>
      </c>
      <c r="BC364" s="15">
        <v>1.5</v>
      </c>
      <c r="BD364" s="15">
        <v>3.3333333333333335</v>
      </c>
      <c r="BE364" s="15">
        <v>2</v>
      </c>
      <c r="BF364" s="15">
        <v>2</v>
      </c>
      <c r="BG364" s="15">
        <v>4.5</v>
      </c>
      <c r="BH364" s="15">
        <v>2.666666666666667</v>
      </c>
      <c r="BI364" s="15">
        <v>4</v>
      </c>
      <c r="BJ364" s="15">
        <v>5</v>
      </c>
      <c r="BK364" s="15">
        <f t="shared" si="216"/>
        <v>0</v>
      </c>
      <c r="BL364" s="15">
        <f t="shared" si="217"/>
        <v>0</v>
      </c>
      <c r="BM364" s="15">
        <f t="shared" si="218"/>
        <v>0</v>
      </c>
      <c r="BN364" s="15" t="s">
        <v>1007</v>
      </c>
      <c r="BO364" s="15">
        <f t="shared" si="219"/>
        <v>0</v>
      </c>
      <c r="BP364" s="15">
        <f t="shared" si="220"/>
        <v>0</v>
      </c>
      <c r="BQ364" s="15">
        <f t="shared" si="221"/>
        <v>0</v>
      </c>
      <c r="BR364" s="15">
        <f t="shared" si="222"/>
        <v>0</v>
      </c>
      <c r="BU364" s="15">
        <f t="shared" si="223"/>
        <v>0</v>
      </c>
      <c r="BV364" s="15">
        <f t="shared" si="224"/>
        <v>0</v>
      </c>
      <c r="BW364" s="15">
        <f t="shared" si="225"/>
        <v>0</v>
      </c>
      <c r="BX364" s="15">
        <f t="shared" si="226"/>
        <v>0</v>
      </c>
      <c r="BY364" s="15" t="s">
        <v>1007</v>
      </c>
      <c r="BZ364" s="15" t="s">
        <v>1007</v>
      </c>
      <c r="CA364" s="15" t="s">
        <v>1007</v>
      </c>
      <c r="CB364" s="15" t="s">
        <v>1007</v>
      </c>
      <c r="CC364" s="15" t="s">
        <v>1007</v>
      </c>
      <c r="CD364" s="27">
        <v>2.8</v>
      </c>
      <c r="CE364" s="27">
        <v>2.6666666666666665</v>
      </c>
      <c r="CF364" s="27">
        <v>2.75</v>
      </c>
      <c r="CG364" s="27">
        <v>2.2000000000000002</v>
      </c>
      <c r="CH364" s="27">
        <v>2.6666666666666665</v>
      </c>
      <c r="CI364" s="27">
        <v>2.75</v>
      </c>
      <c r="CJ364" s="27">
        <f t="shared" si="200"/>
        <v>2.6388888888888888</v>
      </c>
      <c r="CK364" s="15">
        <f t="shared" si="227"/>
        <v>0</v>
      </c>
      <c r="CL364" s="15">
        <f t="shared" si="228"/>
        <v>0</v>
      </c>
      <c r="CM364" s="15">
        <f t="shared" si="229"/>
        <v>0</v>
      </c>
      <c r="CN364" s="15">
        <f t="shared" si="230"/>
        <v>0</v>
      </c>
      <c r="CO364" s="15">
        <f t="shared" si="231"/>
        <v>0</v>
      </c>
      <c r="CP364" s="15">
        <f t="shared" si="232"/>
        <v>0</v>
      </c>
      <c r="CQ364" s="15">
        <f t="shared" si="233"/>
        <v>0</v>
      </c>
    </row>
    <row r="365" spans="1:95" x14ac:dyDescent="0.2">
      <c r="A365" s="15">
        <v>572</v>
      </c>
      <c r="B365" s="38">
        <v>1</v>
      </c>
      <c r="C365" s="15">
        <v>2</v>
      </c>
      <c r="D365" s="15">
        <f t="shared" si="201"/>
        <v>1</v>
      </c>
      <c r="E365" s="15">
        <f t="shared" si="235"/>
        <v>0</v>
      </c>
      <c r="F365" s="15">
        <f t="shared" si="236"/>
        <v>0</v>
      </c>
      <c r="G365" s="15">
        <f t="shared" si="237"/>
        <v>0</v>
      </c>
      <c r="H365" s="15">
        <f t="shared" si="238"/>
        <v>0</v>
      </c>
      <c r="I365" s="15">
        <v>1</v>
      </c>
      <c r="J365" s="15">
        <v>60</v>
      </c>
      <c r="K365" s="15">
        <v>4</v>
      </c>
      <c r="L365" s="15">
        <f t="shared" si="202"/>
        <v>0</v>
      </c>
      <c r="M365" s="15">
        <f t="shared" si="203"/>
        <v>0</v>
      </c>
      <c r="N365" s="15">
        <f t="shared" si="204"/>
        <v>0</v>
      </c>
      <c r="O365" s="15">
        <f t="shared" si="205"/>
        <v>0</v>
      </c>
      <c r="P365" s="15">
        <f t="shared" si="206"/>
        <v>1</v>
      </c>
      <c r="Q365" s="15">
        <v>2</v>
      </c>
      <c r="R365" s="15">
        <v>4</v>
      </c>
      <c r="S365" s="15">
        <v>30</v>
      </c>
      <c r="T365" s="15">
        <v>0</v>
      </c>
      <c r="U365" s="15">
        <v>1</v>
      </c>
      <c r="V365" s="15">
        <v>0</v>
      </c>
      <c r="W365" s="15">
        <v>0</v>
      </c>
      <c r="X365" s="15">
        <v>1</v>
      </c>
      <c r="Y365" s="15">
        <v>0</v>
      </c>
      <c r="Z365" s="15">
        <f t="shared" si="234"/>
        <v>0</v>
      </c>
      <c r="AA365" s="15">
        <f t="shared" si="207"/>
        <v>0</v>
      </c>
      <c r="AB365" s="15">
        <f t="shared" si="208"/>
        <v>1</v>
      </c>
      <c r="AC365" s="159">
        <v>7</v>
      </c>
      <c r="AD365" s="159">
        <v>10</v>
      </c>
      <c r="AE365" s="159">
        <v>25</v>
      </c>
      <c r="AF365" s="15">
        <v>350</v>
      </c>
      <c r="AG365" s="27">
        <v>35</v>
      </c>
      <c r="AH365" s="27">
        <f t="shared" si="209"/>
        <v>-0.99883333333333335</v>
      </c>
      <c r="AI365" s="27">
        <f t="shared" si="210"/>
        <v>1</v>
      </c>
      <c r="AJ365" s="27">
        <f t="shared" si="211"/>
        <v>-0.99883333333333335</v>
      </c>
      <c r="AQ365" s="15">
        <f t="shared" si="212"/>
        <v>0</v>
      </c>
      <c r="AR365" s="15">
        <f t="shared" si="213"/>
        <v>0</v>
      </c>
      <c r="AZ365" s="15">
        <f t="shared" si="214"/>
        <v>0</v>
      </c>
      <c r="BA365" s="15">
        <f t="shared" si="215"/>
        <v>0</v>
      </c>
      <c r="BC365" s="15">
        <v>1.5</v>
      </c>
      <c r="BD365" s="15">
        <v>3.3333333333333335</v>
      </c>
      <c r="BE365" s="15">
        <v>2</v>
      </c>
      <c r="BF365" s="15">
        <v>2</v>
      </c>
      <c r="BG365" s="15">
        <v>4.5</v>
      </c>
      <c r="BH365" s="15">
        <v>2.666666666666667</v>
      </c>
      <c r="BI365" s="15">
        <v>4</v>
      </c>
      <c r="BJ365" s="15">
        <v>5</v>
      </c>
      <c r="BK365" s="15">
        <f t="shared" si="216"/>
        <v>0</v>
      </c>
      <c r="BL365" s="15">
        <f t="shared" si="217"/>
        <v>0</v>
      </c>
      <c r="BM365" s="15">
        <f t="shared" si="218"/>
        <v>0</v>
      </c>
      <c r="BN365" s="15" t="s">
        <v>1007</v>
      </c>
      <c r="BO365" s="15">
        <f t="shared" si="219"/>
        <v>0</v>
      </c>
      <c r="BP365" s="15">
        <f t="shared" si="220"/>
        <v>0</v>
      </c>
      <c r="BQ365" s="15">
        <f t="shared" si="221"/>
        <v>0</v>
      </c>
      <c r="BR365" s="15">
        <f t="shared" si="222"/>
        <v>0</v>
      </c>
      <c r="BU365" s="15">
        <f t="shared" si="223"/>
        <v>0</v>
      </c>
      <c r="BV365" s="15">
        <f t="shared" si="224"/>
        <v>0</v>
      </c>
      <c r="BW365" s="15">
        <f t="shared" si="225"/>
        <v>0</v>
      </c>
      <c r="BX365" s="15">
        <f t="shared" si="226"/>
        <v>0</v>
      </c>
      <c r="BY365" s="15" t="s">
        <v>1007</v>
      </c>
      <c r="BZ365" s="15" t="s">
        <v>1007</v>
      </c>
      <c r="CA365" s="15" t="s">
        <v>1007</v>
      </c>
      <c r="CB365" s="15" t="s">
        <v>1007</v>
      </c>
      <c r="CC365" s="15" t="s">
        <v>1007</v>
      </c>
      <c r="CD365" s="27">
        <v>2.8</v>
      </c>
      <c r="CE365" s="27">
        <v>2.6666666666666665</v>
      </c>
      <c r="CF365" s="27">
        <v>2.75</v>
      </c>
      <c r="CG365" s="27">
        <v>2.2000000000000002</v>
      </c>
      <c r="CH365" s="27">
        <v>2.6666666666666665</v>
      </c>
      <c r="CI365" s="27">
        <v>2.75</v>
      </c>
      <c r="CJ365" s="27">
        <f t="shared" si="200"/>
        <v>2.6388888888888888</v>
      </c>
      <c r="CK365" s="15">
        <f t="shared" si="227"/>
        <v>-1.4000000000000004</v>
      </c>
      <c r="CL365" s="15">
        <f t="shared" si="228"/>
        <v>-1.3333333333333335</v>
      </c>
      <c r="CM365" s="15">
        <f t="shared" si="229"/>
        <v>-1.5</v>
      </c>
      <c r="CN365" s="15">
        <f t="shared" si="230"/>
        <v>-1.7999999999999998</v>
      </c>
      <c r="CO365" s="15">
        <f t="shared" si="231"/>
        <v>-1.3333333333333335</v>
      </c>
      <c r="CP365" s="15">
        <f t="shared" si="232"/>
        <v>-2.25</v>
      </c>
      <c r="CQ365" s="15">
        <f t="shared" si="233"/>
        <v>-1.6027777777777774</v>
      </c>
    </row>
    <row r="366" spans="1:95" x14ac:dyDescent="0.2">
      <c r="A366" s="15">
        <v>573</v>
      </c>
      <c r="B366" s="38">
        <v>1</v>
      </c>
      <c r="C366" s="15">
        <v>2</v>
      </c>
      <c r="D366" s="15">
        <f t="shared" si="201"/>
        <v>1</v>
      </c>
      <c r="E366" s="15">
        <f t="shared" si="235"/>
        <v>0</v>
      </c>
      <c r="F366" s="15">
        <f t="shared" si="236"/>
        <v>0</v>
      </c>
      <c r="G366" s="15">
        <f t="shared" si="237"/>
        <v>0</v>
      </c>
      <c r="H366" s="15">
        <f t="shared" si="238"/>
        <v>0</v>
      </c>
      <c r="I366" s="15">
        <v>1</v>
      </c>
      <c r="J366" s="15">
        <v>55</v>
      </c>
      <c r="K366" s="15">
        <v>4</v>
      </c>
      <c r="L366" s="15">
        <f t="shared" si="202"/>
        <v>0</v>
      </c>
      <c r="M366" s="15">
        <f t="shared" si="203"/>
        <v>0</v>
      </c>
      <c r="N366" s="15">
        <f t="shared" si="204"/>
        <v>0</v>
      </c>
      <c r="O366" s="15">
        <f t="shared" si="205"/>
        <v>0</v>
      </c>
      <c r="P366" s="15">
        <f t="shared" si="206"/>
        <v>1</v>
      </c>
      <c r="Q366" s="15">
        <v>2</v>
      </c>
      <c r="R366" s="15">
        <v>4</v>
      </c>
      <c r="S366" s="15">
        <v>30</v>
      </c>
      <c r="T366" s="15">
        <v>0</v>
      </c>
      <c r="U366" s="15">
        <v>0</v>
      </c>
      <c r="V366" s="15">
        <v>1</v>
      </c>
      <c r="W366" s="15">
        <v>480000</v>
      </c>
      <c r="X366" s="15">
        <v>1</v>
      </c>
      <c r="Y366" s="15">
        <v>1</v>
      </c>
      <c r="Z366" s="15">
        <f t="shared" si="234"/>
        <v>0</v>
      </c>
      <c r="AA366" s="15">
        <f t="shared" si="207"/>
        <v>0</v>
      </c>
      <c r="AB366" s="15">
        <f t="shared" si="208"/>
        <v>1</v>
      </c>
      <c r="AC366" s="15">
        <v>8</v>
      </c>
      <c r="AD366" s="15">
        <v>1</v>
      </c>
      <c r="AE366" s="15">
        <v>2</v>
      </c>
      <c r="AF366" s="15">
        <v>30000</v>
      </c>
      <c r="AG366" s="27">
        <v>30000</v>
      </c>
      <c r="AH366" s="27">
        <f t="shared" si="209"/>
        <v>0.15384615384615385</v>
      </c>
      <c r="AI366" s="27">
        <f t="shared" si="210"/>
        <v>1</v>
      </c>
      <c r="AJ366" s="27">
        <f t="shared" si="211"/>
        <v>0.15384615384615385</v>
      </c>
      <c r="AQ366" s="15">
        <f t="shared" si="212"/>
        <v>0</v>
      </c>
      <c r="AR366" s="15">
        <f t="shared" si="213"/>
        <v>0</v>
      </c>
      <c r="AZ366" s="15">
        <f t="shared" si="214"/>
        <v>0</v>
      </c>
      <c r="BA366" s="15">
        <f t="shared" si="215"/>
        <v>0</v>
      </c>
      <c r="BB366" s="15">
        <f>$AJ366</f>
        <v>0.15384615384615385</v>
      </c>
      <c r="BC366" s="15">
        <v>1.75</v>
      </c>
      <c r="BD366" s="15">
        <v>1</v>
      </c>
      <c r="BE366" s="15">
        <v>1</v>
      </c>
      <c r="BF366" s="15">
        <v>1</v>
      </c>
      <c r="BG366" s="15">
        <v>1</v>
      </c>
      <c r="BH366" s="15">
        <v>1.1499999999999999</v>
      </c>
      <c r="BI366" s="15">
        <v>1</v>
      </c>
      <c r="BJ366" s="15">
        <v>5</v>
      </c>
      <c r="BK366" s="15">
        <f t="shared" si="216"/>
        <v>0</v>
      </c>
      <c r="BL366" s="15">
        <f t="shared" si="217"/>
        <v>0</v>
      </c>
      <c r="BM366" s="15">
        <f t="shared" si="218"/>
        <v>0</v>
      </c>
      <c r="BN366" s="15" t="s">
        <v>1007</v>
      </c>
      <c r="BO366" s="15">
        <f t="shared" si="219"/>
        <v>0</v>
      </c>
      <c r="BP366" s="15">
        <f t="shared" si="220"/>
        <v>0</v>
      </c>
      <c r="BQ366" s="15">
        <f t="shared" si="221"/>
        <v>0</v>
      </c>
      <c r="BR366" s="15">
        <f t="shared" si="222"/>
        <v>0</v>
      </c>
      <c r="BU366" s="15">
        <f t="shared" si="223"/>
        <v>0</v>
      </c>
      <c r="BV366" s="15">
        <f t="shared" si="224"/>
        <v>0</v>
      </c>
      <c r="BW366" s="15">
        <f t="shared" si="225"/>
        <v>0</v>
      </c>
      <c r="BX366" s="15">
        <f t="shared" si="226"/>
        <v>0</v>
      </c>
      <c r="BY366" s="15" t="s">
        <v>1007</v>
      </c>
      <c r="BZ366" s="15" t="s">
        <v>1007</v>
      </c>
      <c r="CA366" s="15" t="s">
        <v>1007</v>
      </c>
      <c r="CB366" s="15" t="s">
        <v>1007</v>
      </c>
      <c r="CC366" s="15" t="s">
        <v>1007</v>
      </c>
      <c r="CD366" s="27">
        <v>4.2</v>
      </c>
      <c r="CE366" s="27">
        <v>4</v>
      </c>
      <c r="CF366" s="27">
        <v>4.25</v>
      </c>
      <c r="CG366" s="27">
        <v>4</v>
      </c>
      <c r="CH366" s="27">
        <v>4</v>
      </c>
      <c r="CI366" s="27">
        <v>5</v>
      </c>
      <c r="CJ366" s="27">
        <f t="shared" si="200"/>
        <v>4.2416666666666663</v>
      </c>
      <c r="CK366" s="15">
        <f t="shared" si="227"/>
        <v>0</v>
      </c>
      <c r="CL366" s="15">
        <f t="shared" si="228"/>
        <v>0</v>
      </c>
      <c r="CM366" s="15">
        <f t="shared" si="229"/>
        <v>0</v>
      </c>
      <c r="CN366" s="15">
        <f t="shared" si="230"/>
        <v>0</v>
      </c>
      <c r="CO366" s="15">
        <f t="shared" si="231"/>
        <v>0</v>
      </c>
      <c r="CP366" s="15">
        <f t="shared" si="232"/>
        <v>0</v>
      </c>
      <c r="CQ366" s="15">
        <f t="shared" si="233"/>
        <v>0</v>
      </c>
    </row>
    <row r="367" spans="1:95" x14ac:dyDescent="0.2">
      <c r="A367" s="15">
        <v>573</v>
      </c>
      <c r="B367" s="38">
        <v>1</v>
      </c>
      <c r="C367" s="15">
        <v>2</v>
      </c>
      <c r="D367" s="15">
        <f t="shared" si="201"/>
        <v>1</v>
      </c>
      <c r="E367" s="15">
        <f t="shared" si="235"/>
        <v>0</v>
      </c>
      <c r="F367" s="15">
        <f t="shared" si="236"/>
        <v>0</v>
      </c>
      <c r="G367" s="15">
        <f t="shared" si="237"/>
        <v>0</v>
      </c>
      <c r="H367" s="15">
        <f t="shared" si="238"/>
        <v>0</v>
      </c>
      <c r="I367" s="15">
        <v>1</v>
      </c>
      <c r="J367" s="15">
        <v>55</v>
      </c>
      <c r="K367" s="15">
        <v>4</v>
      </c>
      <c r="L367" s="15">
        <f t="shared" si="202"/>
        <v>0</v>
      </c>
      <c r="M367" s="15">
        <f t="shared" si="203"/>
        <v>0</v>
      </c>
      <c r="N367" s="15">
        <f t="shared" si="204"/>
        <v>0</v>
      </c>
      <c r="O367" s="15">
        <f t="shared" si="205"/>
        <v>0</v>
      </c>
      <c r="P367" s="15">
        <f t="shared" si="206"/>
        <v>1</v>
      </c>
      <c r="Q367" s="15">
        <v>2</v>
      </c>
      <c r="R367" s="15">
        <v>4</v>
      </c>
      <c r="S367" s="15">
        <v>30</v>
      </c>
      <c r="T367" s="15">
        <v>0</v>
      </c>
      <c r="U367" s="15">
        <v>0</v>
      </c>
      <c r="V367" s="15">
        <v>1</v>
      </c>
      <c r="W367" s="15">
        <v>480000</v>
      </c>
      <c r="X367" s="15">
        <v>1</v>
      </c>
      <c r="Y367" s="15">
        <v>0</v>
      </c>
      <c r="Z367" s="15">
        <f t="shared" si="234"/>
        <v>0</v>
      </c>
      <c r="AA367" s="15">
        <f t="shared" si="207"/>
        <v>0</v>
      </c>
      <c r="AB367" s="15">
        <f t="shared" si="208"/>
        <v>1</v>
      </c>
      <c r="AC367" s="159">
        <v>8</v>
      </c>
      <c r="AD367" s="159">
        <v>1</v>
      </c>
      <c r="AE367" s="159">
        <v>2</v>
      </c>
      <c r="AF367" s="15">
        <v>26000</v>
      </c>
      <c r="AG367" s="27">
        <v>26000</v>
      </c>
      <c r="AH367" s="27">
        <f t="shared" si="209"/>
        <v>259</v>
      </c>
      <c r="AI367" s="27">
        <f t="shared" si="210"/>
        <v>1</v>
      </c>
      <c r="AJ367" s="27">
        <f t="shared" si="211"/>
        <v>259</v>
      </c>
      <c r="AQ367" s="15">
        <f t="shared" si="212"/>
        <v>0</v>
      </c>
      <c r="AR367" s="15">
        <f t="shared" si="213"/>
        <v>0</v>
      </c>
      <c r="AZ367" s="15">
        <f t="shared" si="214"/>
        <v>0</v>
      </c>
      <c r="BA367" s="15">
        <f t="shared" si="215"/>
        <v>0</v>
      </c>
      <c r="BC367" s="15">
        <v>1.75</v>
      </c>
      <c r="BD367" s="15">
        <v>1</v>
      </c>
      <c r="BE367" s="15">
        <v>1</v>
      </c>
      <c r="BF367" s="15">
        <v>1</v>
      </c>
      <c r="BG367" s="15">
        <v>1</v>
      </c>
      <c r="BH367" s="15">
        <v>1.1499999999999999</v>
      </c>
      <c r="BI367" s="15">
        <v>1</v>
      </c>
      <c r="BJ367" s="15">
        <v>5</v>
      </c>
      <c r="BK367" s="15">
        <f t="shared" si="216"/>
        <v>0</v>
      </c>
      <c r="BL367" s="15">
        <f t="shared" si="217"/>
        <v>0</v>
      </c>
      <c r="BM367" s="15">
        <f t="shared" si="218"/>
        <v>0</v>
      </c>
      <c r="BN367" s="15" t="s">
        <v>1007</v>
      </c>
      <c r="BO367" s="15">
        <f t="shared" si="219"/>
        <v>0</v>
      </c>
      <c r="BP367" s="15">
        <f t="shared" si="220"/>
        <v>0</v>
      </c>
      <c r="BQ367" s="15">
        <f t="shared" si="221"/>
        <v>0</v>
      </c>
      <c r="BR367" s="15">
        <f t="shared" si="222"/>
        <v>0</v>
      </c>
      <c r="BU367" s="15">
        <f t="shared" si="223"/>
        <v>0</v>
      </c>
      <c r="BV367" s="15">
        <f t="shared" si="224"/>
        <v>0</v>
      </c>
      <c r="BW367" s="15">
        <f t="shared" si="225"/>
        <v>0</v>
      </c>
      <c r="BX367" s="15">
        <f t="shared" si="226"/>
        <v>0</v>
      </c>
      <c r="BY367" s="15" t="s">
        <v>1007</v>
      </c>
      <c r="BZ367" s="15" t="s">
        <v>1007</v>
      </c>
      <c r="CA367" s="15" t="s">
        <v>1007</v>
      </c>
      <c r="CB367" s="15" t="s">
        <v>1007</v>
      </c>
      <c r="CC367" s="15" t="s">
        <v>1007</v>
      </c>
      <c r="CD367" s="27">
        <v>4.2</v>
      </c>
      <c r="CE367" s="27">
        <v>4</v>
      </c>
      <c r="CF367" s="27">
        <v>4.25</v>
      </c>
      <c r="CG367" s="27">
        <v>4</v>
      </c>
      <c r="CH367" s="27">
        <v>4</v>
      </c>
      <c r="CI367" s="27">
        <v>5</v>
      </c>
      <c r="CJ367" s="27">
        <f t="shared" si="200"/>
        <v>4.2416666666666663</v>
      </c>
      <c r="CK367" s="15">
        <f t="shared" si="227"/>
        <v>0</v>
      </c>
      <c r="CL367" s="15">
        <f t="shared" si="228"/>
        <v>-0.33333333333333304</v>
      </c>
      <c r="CM367" s="15">
        <f t="shared" si="229"/>
        <v>-0.25</v>
      </c>
      <c r="CN367" s="15">
        <f t="shared" si="230"/>
        <v>-0.40000000000000036</v>
      </c>
      <c r="CO367" s="15">
        <f t="shared" si="231"/>
        <v>1.6666666666666665</v>
      </c>
      <c r="CP367" s="15">
        <f t="shared" si="232"/>
        <v>2</v>
      </c>
      <c r="CQ367" s="15">
        <f t="shared" si="233"/>
        <v>0.44722222222222197</v>
      </c>
    </row>
    <row r="368" spans="1:95" x14ac:dyDescent="0.2">
      <c r="A368" s="15">
        <v>574</v>
      </c>
      <c r="B368" s="23">
        <v>1</v>
      </c>
      <c r="C368" s="15">
        <v>2</v>
      </c>
      <c r="D368" s="15">
        <f t="shared" si="201"/>
        <v>1</v>
      </c>
      <c r="E368" s="15">
        <f t="shared" si="235"/>
        <v>0</v>
      </c>
      <c r="F368" s="15">
        <f t="shared" si="236"/>
        <v>0</v>
      </c>
      <c r="G368" s="15">
        <f t="shared" si="237"/>
        <v>0</v>
      </c>
      <c r="H368" s="15">
        <f t="shared" si="238"/>
        <v>0</v>
      </c>
      <c r="I368" s="15">
        <v>0</v>
      </c>
      <c r="J368" s="15">
        <v>56</v>
      </c>
      <c r="K368" s="15">
        <v>1</v>
      </c>
      <c r="L368" s="15">
        <f t="shared" si="202"/>
        <v>0</v>
      </c>
      <c r="M368" s="15">
        <f t="shared" si="203"/>
        <v>1</v>
      </c>
      <c r="N368" s="15">
        <f t="shared" si="204"/>
        <v>0</v>
      </c>
      <c r="O368" s="15">
        <f t="shared" si="205"/>
        <v>0</v>
      </c>
      <c r="P368" s="15">
        <f t="shared" si="206"/>
        <v>0</v>
      </c>
      <c r="Q368" s="15">
        <v>2</v>
      </c>
      <c r="R368" s="15">
        <v>5</v>
      </c>
      <c r="S368" s="15">
        <v>20</v>
      </c>
      <c r="T368" s="15">
        <v>0</v>
      </c>
      <c r="U368" s="15">
        <v>1</v>
      </c>
      <c r="V368" s="15">
        <v>1</v>
      </c>
      <c r="W368" s="15">
        <v>480000</v>
      </c>
      <c r="X368" s="15">
        <v>1</v>
      </c>
      <c r="Y368" s="15">
        <v>1</v>
      </c>
      <c r="Z368" s="15">
        <f t="shared" si="234"/>
        <v>0</v>
      </c>
      <c r="AA368" s="15">
        <f t="shared" si="207"/>
        <v>0</v>
      </c>
      <c r="AB368" s="15">
        <f t="shared" si="208"/>
        <v>1</v>
      </c>
      <c r="AC368" s="15">
        <v>7</v>
      </c>
      <c r="AD368" s="15">
        <v>30</v>
      </c>
      <c r="AE368" s="15">
        <v>6</v>
      </c>
      <c r="AF368" s="15">
        <v>3000</v>
      </c>
      <c r="AG368" s="27">
        <v>100</v>
      </c>
      <c r="AH368" s="27">
        <f t="shared" si="209"/>
        <v>-0.39999999999999997</v>
      </c>
      <c r="AI368" s="27">
        <f t="shared" si="210"/>
        <v>1</v>
      </c>
      <c r="AJ368" s="27">
        <f t="shared" si="211"/>
        <v>-0.39999999999999997</v>
      </c>
      <c r="AQ368" s="15">
        <f t="shared" si="212"/>
        <v>0</v>
      </c>
      <c r="AR368" s="15">
        <f t="shared" si="213"/>
        <v>0</v>
      </c>
      <c r="AZ368" s="15">
        <f t="shared" si="214"/>
        <v>0</v>
      </c>
      <c r="BA368" s="15">
        <f t="shared" si="215"/>
        <v>0</v>
      </c>
      <c r="BB368" s="15">
        <f>$AJ368</f>
        <v>-0.39999999999999997</v>
      </c>
      <c r="BC368" s="15">
        <v>3.75</v>
      </c>
      <c r="BD368" s="15">
        <v>3</v>
      </c>
      <c r="BE368" s="15">
        <v>2.6666666666666665</v>
      </c>
      <c r="BF368" s="15">
        <v>3</v>
      </c>
      <c r="BG368" s="15">
        <v>3</v>
      </c>
      <c r="BH368" s="15">
        <v>3.083333333333333</v>
      </c>
      <c r="BI368" s="15">
        <v>3</v>
      </c>
      <c r="BJ368" s="15">
        <v>5</v>
      </c>
      <c r="BK368" s="15">
        <f t="shared" si="216"/>
        <v>0</v>
      </c>
      <c r="BL368" s="15">
        <f t="shared" si="217"/>
        <v>0</v>
      </c>
      <c r="BM368" s="15">
        <f t="shared" si="218"/>
        <v>0</v>
      </c>
      <c r="BN368" s="15" t="s">
        <v>1007</v>
      </c>
      <c r="BO368" s="15">
        <f t="shared" si="219"/>
        <v>0</v>
      </c>
      <c r="BP368" s="15">
        <f t="shared" si="220"/>
        <v>0</v>
      </c>
      <c r="BQ368" s="15">
        <f t="shared" si="221"/>
        <v>0</v>
      </c>
      <c r="BR368" s="15">
        <f t="shared" si="222"/>
        <v>0</v>
      </c>
      <c r="BU368" s="15">
        <f t="shared" si="223"/>
        <v>0</v>
      </c>
      <c r="BV368" s="15">
        <f t="shared" si="224"/>
        <v>0</v>
      </c>
      <c r="BW368" s="15">
        <f t="shared" si="225"/>
        <v>0</v>
      </c>
      <c r="BX368" s="15">
        <f t="shared" si="226"/>
        <v>0</v>
      </c>
      <c r="BY368" s="15" t="s">
        <v>1007</v>
      </c>
      <c r="BZ368" s="15" t="s">
        <v>1007</v>
      </c>
      <c r="CA368" s="15" t="s">
        <v>1007</v>
      </c>
      <c r="CB368" s="15" t="s">
        <v>1007</v>
      </c>
      <c r="CC368" s="15" t="s">
        <v>1007</v>
      </c>
      <c r="CD368" s="27">
        <v>4.2</v>
      </c>
      <c r="CE368" s="27">
        <v>4.333333333333333</v>
      </c>
      <c r="CF368" s="27">
        <v>4.5</v>
      </c>
      <c r="CG368" s="27">
        <v>4.4000000000000004</v>
      </c>
      <c r="CH368" s="27">
        <v>2.3333333333333335</v>
      </c>
      <c r="CI368" s="27">
        <v>3</v>
      </c>
      <c r="CJ368" s="27">
        <f t="shared" si="200"/>
        <v>3.7944444444444443</v>
      </c>
      <c r="CK368" s="15">
        <f t="shared" si="227"/>
        <v>0.20000000000000018</v>
      </c>
      <c r="CL368" s="15">
        <f t="shared" si="228"/>
        <v>0.99999999999999956</v>
      </c>
      <c r="CM368" s="15">
        <f t="shared" si="229"/>
        <v>1</v>
      </c>
      <c r="CN368" s="15">
        <f t="shared" si="230"/>
        <v>1.0000000000000004</v>
      </c>
      <c r="CO368" s="15">
        <f t="shared" si="231"/>
        <v>0.33333333333333348</v>
      </c>
      <c r="CP368" s="15">
        <f t="shared" si="232"/>
        <v>0</v>
      </c>
      <c r="CQ368" s="15">
        <f t="shared" si="233"/>
        <v>0.58888888888888857</v>
      </c>
    </row>
    <row r="369" spans="1:95" x14ac:dyDescent="0.2">
      <c r="A369" s="15">
        <v>574</v>
      </c>
      <c r="B369" s="23">
        <v>1</v>
      </c>
      <c r="C369" s="15">
        <v>2</v>
      </c>
      <c r="D369" s="15">
        <f t="shared" si="201"/>
        <v>1</v>
      </c>
      <c r="E369" s="15">
        <f t="shared" si="235"/>
        <v>0</v>
      </c>
      <c r="F369" s="15">
        <f t="shared" si="236"/>
        <v>0</v>
      </c>
      <c r="G369" s="15">
        <f t="shared" si="237"/>
        <v>0</v>
      </c>
      <c r="H369" s="15">
        <f t="shared" si="238"/>
        <v>0</v>
      </c>
      <c r="I369" s="15">
        <v>0</v>
      </c>
      <c r="J369" s="15">
        <v>56</v>
      </c>
      <c r="K369" s="15">
        <v>1</v>
      </c>
      <c r="L369" s="15">
        <f t="shared" si="202"/>
        <v>0</v>
      </c>
      <c r="M369" s="15">
        <f t="shared" si="203"/>
        <v>1</v>
      </c>
      <c r="N369" s="15">
        <f t="shared" si="204"/>
        <v>0</v>
      </c>
      <c r="O369" s="15">
        <f t="shared" si="205"/>
        <v>0</v>
      </c>
      <c r="P369" s="15">
        <f t="shared" si="206"/>
        <v>0</v>
      </c>
      <c r="Q369" s="15">
        <v>2</v>
      </c>
      <c r="R369" s="15">
        <v>5</v>
      </c>
      <c r="S369" s="15">
        <v>20</v>
      </c>
      <c r="T369" s="15">
        <v>0</v>
      </c>
      <c r="U369" s="15">
        <v>1</v>
      </c>
      <c r="V369" s="15">
        <v>1</v>
      </c>
      <c r="W369" s="15">
        <v>480000</v>
      </c>
      <c r="X369" s="15">
        <v>1</v>
      </c>
      <c r="Y369" s="15">
        <v>0</v>
      </c>
      <c r="Z369" s="15">
        <f t="shared" si="234"/>
        <v>0</v>
      </c>
      <c r="AA369" s="15">
        <f t="shared" si="207"/>
        <v>0</v>
      </c>
      <c r="AB369" s="15">
        <f t="shared" si="208"/>
        <v>1</v>
      </c>
      <c r="AC369" s="159">
        <v>7</v>
      </c>
      <c r="AD369" s="159">
        <v>30</v>
      </c>
      <c r="AE369" s="159">
        <v>6</v>
      </c>
      <c r="AF369" s="15">
        <v>5000</v>
      </c>
      <c r="AG369" s="27">
        <v>166.66666666666666</v>
      </c>
      <c r="AH369" s="27">
        <f t="shared" si="209"/>
        <v>-0.41666666666666674</v>
      </c>
      <c r="AI369" s="27">
        <f t="shared" si="210"/>
        <v>1</v>
      </c>
      <c r="AJ369" s="27">
        <f t="shared" si="211"/>
        <v>-0.41666666666666674</v>
      </c>
      <c r="AQ369" s="15">
        <f t="shared" si="212"/>
        <v>0</v>
      </c>
      <c r="AR369" s="15">
        <f t="shared" si="213"/>
        <v>0</v>
      </c>
      <c r="AZ369" s="15">
        <f t="shared" si="214"/>
        <v>0</v>
      </c>
      <c r="BA369" s="15">
        <f t="shared" si="215"/>
        <v>0</v>
      </c>
      <c r="BC369" s="15">
        <v>3.75</v>
      </c>
      <c r="BD369" s="15">
        <v>3</v>
      </c>
      <c r="BE369" s="15">
        <v>2.6666666666666665</v>
      </c>
      <c r="BF369" s="15">
        <v>3</v>
      </c>
      <c r="BG369" s="15">
        <v>3</v>
      </c>
      <c r="BH369" s="15">
        <v>3.083333333333333</v>
      </c>
      <c r="BI369" s="15">
        <v>3</v>
      </c>
      <c r="BJ369" s="15">
        <v>5</v>
      </c>
      <c r="BK369" s="15">
        <f t="shared" si="216"/>
        <v>0</v>
      </c>
      <c r="BL369" s="15">
        <f t="shared" si="217"/>
        <v>0</v>
      </c>
      <c r="BM369" s="15">
        <f t="shared" si="218"/>
        <v>0</v>
      </c>
      <c r="BN369" s="15" t="s">
        <v>1007</v>
      </c>
      <c r="BO369" s="15">
        <f t="shared" si="219"/>
        <v>0</v>
      </c>
      <c r="BP369" s="15">
        <f t="shared" si="220"/>
        <v>0</v>
      </c>
      <c r="BQ369" s="15">
        <f t="shared" si="221"/>
        <v>0</v>
      </c>
      <c r="BR369" s="15">
        <f t="shared" si="222"/>
        <v>0</v>
      </c>
      <c r="BU369" s="15">
        <f t="shared" si="223"/>
        <v>0</v>
      </c>
      <c r="BV369" s="15">
        <f t="shared" si="224"/>
        <v>0</v>
      </c>
      <c r="BW369" s="15">
        <f t="shared" si="225"/>
        <v>0</v>
      </c>
      <c r="BX369" s="15">
        <f t="shared" si="226"/>
        <v>0</v>
      </c>
      <c r="BY369" s="15" t="s">
        <v>1007</v>
      </c>
      <c r="BZ369" s="15" t="s">
        <v>1007</v>
      </c>
      <c r="CA369" s="15" t="s">
        <v>1007</v>
      </c>
      <c r="CB369" s="15" t="s">
        <v>1007</v>
      </c>
      <c r="CC369" s="15" t="s">
        <v>1007</v>
      </c>
      <c r="CD369" s="27">
        <v>4</v>
      </c>
      <c r="CE369" s="27">
        <v>3.3333333333333335</v>
      </c>
      <c r="CF369" s="27">
        <v>3.5</v>
      </c>
      <c r="CG369" s="27">
        <v>3.4</v>
      </c>
      <c r="CH369" s="27">
        <v>2</v>
      </c>
      <c r="CI369" s="27">
        <v>3</v>
      </c>
      <c r="CJ369" s="27">
        <f t="shared" si="200"/>
        <v>3.2055555555555557</v>
      </c>
      <c r="CK369" s="15">
        <f t="shared" si="227"/>
        <v>0</v>
      </c>
      <c r="CL369" s="15">
        <f t="shared" si="228"/>
        <v>0.33333333333333348</v>
      </c>
      <c r="CM369" s="15">
        <f t="shared" si="229"/>
        <v>0</v>
      </c>
      <c r="CN369" s="15">
        <f t="shared" si="230"/>
        <v>0.39999999999999991</v>
      </c>
      <c r="CO369" s="15">
        <f t="shared" si="231"/>
        <v>-1.6666666666666665</v>
      </c>
      <c r="CP369" s="15">
        <f t="shared" si="232"/>
        <v>-1</v>
      </c>
      <c r="CQ369" s="15">
        <f t="shared" si="233"/>
        <v>-0.32222222222222241</v>
      </c>
    </row>
    <row r="370" spans="1:95" x14ac:dyDescent="0.2">
      <c r="A370" s="15">
        <v>575</v>
      </c>
      <c r="B370" s="23">
        <v>1</v>
      </c>
      <c r="C370" s="15">
        <v>2</v>
      </c>
      <c r="D370" s="15">
        <f t="shared" si="201"/>
        <v>1</v>
      </c>
      <c r="E370" s="15">
        <f t="shared" si="235"/>
        <v>0</v>
      </c>
      <c r="F370" s="15">
        <f t="shared" si="236"/>
        <v>0</v>
      </c>
      <c r="G370" s="15">
        <f t="shared" si="237"/>
        <v>0</v>
      </c>
      <c r="H370" s="15">
        <f t="shared" si="238"/>
        <v>0</v>
      </c>
      <c r="I370" s="15">
        <v>1</v>
      </c>
      <c r="J370" s="15">
        <v>65</v>
      </c>
      <c r="K370" s="15">
        <v>4</v>
      </c>
      <c r="L370" s="15">
        <f t="shared" si="202"/>
        <v>0</v>
      </c>
      <c r="M370" s="15">
        <f t="shared" si="203"/>
        <v>0</v>
      </c>
      <c r="N370" s="15">
        <f t="shared" si="204"/>
        <v>0</v>
      </c>
      <c r="O370" s="15">
        <f t="shared" si="205"/>
        <v>0</v>
      </c>
      <c r="P370" s="15">
        <f t="shared" si="206"/>
        <v>1</v>
      </c>
      <c r="Q370" s="15">
        <v>2</v>
      </c>
      <c r="R370" s="15">
        <v>4</v>
      </c>
      <c r="S370" s="15">
        <v>30</v>
      </c>
      <c r="T370" s="15">
        <v>0</v>
      </c>
      <c r="U370" s="15">
        <v>0</v>
      </c>
      <c r="V370" s="15">
        <v>0</v>
      </c>
      <c r="W370" s="15">
        <v>0</v>
      </c>
      <c r="X370" s="15">
        <v>1</v>
      </c>
      <c r="Y370" s="15">
        <v>1</v>
      </c>
      <c r="Z370" s="15">
        <f t="shared" si="234"/>
        <v>0</v>
      </c>
      <c r="AA370" s="15">
        <f t="shared" si="207"/>
        <v>0</v>
      </c>
      <c r="AB370" s="15">
        <f t="shared" si="208"/>
        <v>0</v>
      </c>
      <c r="AC370" s="15">
        <v>1</v>
      </c>
      <c r="AD370" s="15">
        <v>7</v>
      </c>
      <c r="AE370" s="15">
        <v>9</v>
      </c>
      <c r="AF370" s="15">
        <v>2000</v>
      </c>
      <c r="AG370" s="27">
        <v>285.71428571428572</v>
      </c>
      <c r="AH370" s="27">
        <f t="shared" si="209"/>
        <v>9.8901098901098938E-2</v>
      </c>
      <c r="AI370" s="27">
        <f t="shared" si="210"/>
        <v>1</v>
      </c>
      <c r="AJ370" s="27">
        <f t="shared" si="211"/>
        <v>9.8901098901098938E-2</v>
      </c>
      <c r="AQ370" s="15">
        <f t="shared" si="212"/>
        <v>0</v>
      </c>
      <c r="AR370" s="15">
        <f t="shared" si="213"/>
        <v>0</v>
      </c>
      <c r="AZ370" s="15">
        <f t="shared" si="214"/>
        <v>0</v>
      </c>
      <c r="BA370" s="15">
        <f t="shared" si="215"/>
        <v>0</v>
      </c>
      <c r="BB370" s="15">
        <f>$AJ370</f>
        <v>9.8901098901098938E-2</v>
      </c>
      <c r="BC370" s="15">
        <v>1</v>
      </c>
      <c r="BD370" s="15">
        <v>1</v>
      </c>
      <c r="BE370" s="15">
        <v>1</v>
      </c>
      <c r="BF370" s="15">
        <v>1</v>
      </c>
      <c r="BG370" s="15">
        <v>5</v>
      </c>
      <c r="BH370" s="15">
        <v>1.8</v>
      </c>
      <c r="BI370" s="15">
        <v>4</v>
      </c>
      <c r="BJ370" s="15">
        <v>5</v>
      </c>
      <c r="BK370" s="15">
        <f t="shared" si="216"/>
        <v>0</v>
      </c>
      <c r="BL370" s="15">
        <f t="shared" si="217"/>
        <v>0</v>
      </c>
      <c r="BM370" s="15">
        <f t="shared" si="218"/>
        <v>0</v>
      </c>
      <c r="BN370" s="15" t="s">
        <v>1007</v>
      </c>
      <c r="BO370" s="15">
        <f t="shared" si="219"/>
        <v>0</v>
      </c>
      <c r="BP370" s="15">
        <f t="shared" si="220"/>
        <v>0</v>
      </c>
      <c r="BQ370" s="15">
        <f t="shared" si="221"/>
        <v>0</v>
      </c>
      <c r="BR370" s="15">
        <f t="shared" si="222"/>
        <v>0</v>
      </c>
      <c r="BU370" s="15">
        <f t="shared" si="223"/>
        <v>0</v>
      </c>
      <c r="BV370" s="15">
        <f t="shared" si="224"/>
        <v>0</v>
      </c>
      <c r="BW370" s="15">
        <f t="shared" si="225"/>
        <v>0</v>
      </c>
      <c r="BX370" s="15">
        <f t="shared" si="226"/>
        <v>0</v>
      </c>
      <c r="BY370" s="15" t="s">
        <v>1007</v>
      </c>
      <c r="BZ370" s="15" t="s">
        <v>1007</v>
      </c>
      <c r="CA370" s="15" t="s">
        <v>1007</v>
      </c>
      <c r="CB370" s="15" t="s">
        <v>1007</v>
      </c>
      <c r="CC370" s="15" t="s">
        <v>1007</v>
      </c>
      <c r="CD370" s="27">
        <v>4</v>
      </c>
      <c r="CE370" s="27">
        <v>3</v>
      </c>
      <c r="CF370" s="27">
        <v>3.5</v>
      </c>
      <c r="CG370" s="27">
        <v>3</v>
      </c>
      <c r="CH370" s="27">
        <v>3.6666666666666665</v>
      </c>
      <c r="CI370" s="27">
        <v>4</v>
      </c>
      <c r="CJ370" s="27">
        <f t="shared" si="200"/>
        <v>3.5277777777777781</v>
      </c>
      <c r="CK370" s="15">
        <f t="shared" si="227"/>
        <v>0</v>
      </c>
      <c r="CL370" s="15">
        <f t="shared" si="228"/>
        <v>0</v>
      </c>
      <c r="CM370" s="15">
        <f t="shared" si="229"/>
        <v>0</v>
      </c>
      <c r="CN370" s="15">
        <f t="shared" si="230"/>
        <v>0</v>
      </c>
      <c r="CO370" s="15">
        <f t="shared" si="231"/>
        <v>0</v>
      </c>
      <c r="CP370" s="15">
        <f t="shared" si="232"/>
        <v>0</v>
      </c>
      <c r="CQ370" s="15">
        <f t="shared" si="233"/>
        <v>0</v>
      </c>
    </row>
    <row r="371" spans="1:95" x14ac:dyDescent="0.2">
      <c r="A371" s="15">
        <v>575</v>
      </c>
      <c r="B371" s="23">
        <v>1</v>
      </c>
      <c r="C371" s="15">
        <v>2</v>
      </c>
      <c r="D371" s="15">
        <f t="shared" si="201"/>
        <v>1</v>
      </c>
      <c r="E371" s="15">
        <f t="shared" si="235"/>
        <v>0</v>
      </c>
      <c r="F371" s="15">
        <f t="shared" si="236"/>
        <v>0</v>
      </c>
      <c r="G371" s="15">
        <f t="shared" si="237"/>
        <v>0</v>
      </c>
      <c r="H371" s="15">
        <f t="shared" si="238"/>
        <v>0</v>
      </c>
      <c r="I371" s="15">
        <v>1</v>
      </c>
      <c r="J371" s="15">
        <v>65</v>
      </c>
      <c r="K371" s="15">
        <v>4</v>
      </c>
      <c r="L371" s="15">
        <f t="shared" si="202"/>
        <v>0</v>
      </c>
      <c r="M371" s="15">
        <f t="shared" si="203"/>
        <v>0</v>
      </c>
      <c r="N371" s="15">
        <f t="shared" si="204"/>
        <v>0</v>
      </c>
      <c r="O371" s="15">
        <f t="shared" si="205"/>
        <v>0</v>
      </c>
      <c r="P371" s="15">
        <f t="shared" si="206"/>
        <v>1</v>
      </c>
      <c r="Q371" s="15">
        <v>2</v>
      </c>
      <c r="R371" s="15">
        <v>4</v>
      </c>
      <c r="S371" s="15">
        <v>30</v>
      </c>
      <c r="T371" s="15">
        <v>0</v>
      </c>
      <c r="U371" s="15">
        <v>0</v>
      </c>
      <c r="V371" s="15">
        <v>0</v>
      </c>
      <c r="W371" s="15">
        <v>0</v>
      </c>
      <c r="X371" s="15">
        <v>1</v>
      </c>
      <c r="Y371" s="15">
        <v>0</v>
      </c>
      <c r="Z371" s="15">
        <f t="shared" si="234"/>
        <v>0</v>
      </c>
      <c r="AA371" s="15">
        <f t="shared" si="207"/>
        <v>0</v>
      </c>
      <c r="AB371" s="15">
        <f t="shared" si="208"/>
        <v>0</v>
      </c>
      <c r="AC371" s="159">
        <v>1</v>
      </c>
      <c r="AD371" s="159">
        <v>5</v>
      </c>
      <c r="AE371" s="159">
        <v>9</v>
      </c>
      <c r="AF371" s="15">
        <v>1300</v>
      </c>
      <c r="AG371" s="27">
        <v>260</v>
      </c>
      <c r="AH371" s="27">
        <f t="shared" si="209"/>
        <v>-0.78333333333333333</v>
      </c>
      <c r="AI371" s="27">
        <f t="shared" si="210"/>
        <v>1</v>
      </c>
      <c r="AJ371" s="27">
        <f t="shared" si="211"/>
        <v>-0.78333333333333333</v>
      </c>
      <c r="AQ371" s="15">
        <f t="shared" si="212"/>
        <v>0</v>
      </c>
      <c r="AR371" s="15">
        <f t="shared" si="213"/>
        <v>0</v>
      </c>
      <c r="AZ371" s="15">
        <f t="shared" si="214"/>
        <v>0</v>
      </c>
      <c r="BA371" s="15">
        <f t="shared" si="215"/>
        <v>0</v>
      </c>
      <c r="BC371" s="15">
        <v>1</v>
      </c>
      <c r="BD371" s="15">
        <v>1</v>
      </c>
      <c r="BE371" s="15">
        <v>1</v>
      </c>
      <c r="BF371" s="15">
        <v>1</v>
      </c>
      <c r="BG371" s="15">
        <v>5</v>
      </c>
      <c r="BH371" s="15">
        <v>1.8</v>
      </c>
      <c r="BI371" s="15">
        <v>4</v>
      </c>
      <c r="BJ371" s="15">
        <v>5</v>
      </c>
      <c r="BK371" s="15">
        <f t="shared" si="216"/>
        <v>0</v>
      </c>
      <c r="BL371" s="15">
        <f t="shared" si="217"/>
        <v>0</v>
      </c>
      <c r="BM371" s="15">
        <f t="shared" si="218"/>
        <v>0</v>
      </c>
      <c r="BN371" s="15" t="s">
        <v>1007</v>
      </c>
      <c r="BO371" s="15">
        <f t="shared" si="219"/>
        <v>0</v>
      </c>
      <c r="BP371" s="15">
        <f t="shared" si="220"/>
        <v>0</v>
      </c>
      <c r="BQ371" s="15">
        <f t="shared" si="221"/>
        <v>0</v>
      </c>
      <c r="BR371" s="15">
        <f t="shared" si="222"/>
        <v>0</v>
      </c>
      <c r="BU371" s="15">
        <f t="shared" si="223"/>
        <v>0</v>
      </c>
      <c r="BV371" s="15">
        <f t="shared" si="224"/>
        <v>0</v>
      </c>
      <c r="BW371" s="15">
        <f t="shared" si="225"/>
        <v>0</v>
      </c>
      <c r="BX371" s="15">
        <f t="shared" si="226"/>
        <v>0</v>
      </c>
      <c r="BY371" s="15" t="s">
        <v>1007</v>
      </c>
      <c r="BZ371" s="15" t="s">
        <v>1007</v>
      </c>
      <c r="CA371" s="15" t="s">
        <v>1007</v>
      </c>
      <c r="CB371" s="15" t="s">
        <v>1007</v>
      </c>
      <c r="CC371" s="15" t="s">
        <v>1007</v>
      </c>
      <c r="CD371" s="27">
        <v>4</v>
      </c>
      <c r="CE371" s="27">
        <v>3</v>
      </c>
      <c r="CF371" s="27">
        <v>3.5</v>
      </c>
      <c r="CG371" s="27">
        <v>3</v>
      </c>
      <c r="CH371" s="27">
        <v>3.6666666666666665</v>
      </c>
      <c r="CI371" s="27">
        <v>4</v>
      </c>
      <c r="CJ371" s="27">
        <f t="shared" si="200"/>
        <v>3.5277777777777781</v>
      </c>
      <c r="CK371" s="15">
        <f t="shared" si="227"/>
        <v>0.60000000000000009</v>
      </c>
      <c r="CL371" s="15">
        <f t="shared" si="228"/>
        <v>-0.66666666666666652</v>
      </c>
      <c r="CM371" s="15">
        <f t="shared" si="229"/>
        <v>-0.25</v>
      </c>
      <c r="CN371" s="15">
        <f t="shared" si="230"/>
        <v>-1</v>
      </c>
      <c r="CO371" s="15">
        <f t="shared" si="231"/>
        <v>0</v>
      </c>
      <c r="CP371" s="15">
        <f t="shared" si="232"/>
        <v>0</v>
      </c>
      <c r="CQ371" s="15">
        <f t="shared" si="233"/>
        <v>-0.21944444444444411</v>
      </c>
    </row>
    <row r="372" spans="1:95" x14ac:dyDescent="0.2">
      <c r="A372" s="15">
        <v>576</v>
      </c>
      <c r="B372" s="23">
        <v>1</v>
      </c>
      <c r="C372" s="15">
        <v>2</v>
      </c>
      <c r="D372" s="15">
        <f t="shared" si="201"/>
        <v>1</v>
      </c>
      <c r="E372" s="15">
        <f t="shared" si="235"/>
        <v>0</v>
      </c>
      <c r="F372" s="15">
        <f t="shared" si="236"/>
        <v>0</v>
      </c>
      <c r="G372" s="15">
        <f t="shared" si="237"/>
        <v>0</v>
      </c>
      <c r="H372" s="15">
        <f t="shared" si="238"/>
        <v>0</v>
      </c>
      <c r="I372" s="15">
        <v>1</v>
      </c>
      <c r="J372" s="15">
        <v>50</v>
      </c>
      <c r="K372" s="15">
        <v>4</v>
      </c>
      <c r="L372" s="15">
        <f t="shared" si="202"/>
        <v>0</v>
      </c>
      <c r="M372" s="15">
        <f t="shared" si="203"/>
        <v>0</v>
      </c>
      <c r="N372" s="15">
        <f t="shared" si="204"/>
        <v>0</v>
      </c>
      <c r="O372" s="15">
        <f t="shared" si="205"/>
        <v>0</v>
      </c>
      <c r="P372" s="15">
        <f t="shared" si="206"/>
        <v>1</v>
      </c>
      <c r="Q372" s="15">
        <v>3</v>
      </c>
      <c r="R372" s="15">
        <v>2</v>
      </c>
      <c r="S372" s="15">
        <v>20</v>
      </c>
      <c r="T372" s="15">
        <v>1</v>
      </c>
      <c r="U372" s="15">
        <v>0</v>
      </c>
      <c r="V372" s="15">
        <v>1</v>
      </c>
      <c r="W372" s="15">
        <v>360000</v>
      </c>
      <c r="X372" s="15">
        <v>1</v>
      </c>
      <c r="Y372" s="15">
        <v>1</v>
      </c>
      <c r="Z372" s="15">
        <f t="shared" si="234"/>
        <v>0</v>
      </c>
      <c r="AA372" s="15">
        <f t="shared" si="207"/>
        <v>0</v>
      </c>
      <c r="AB372" s="15">
        <f t="shared" si="208"/>
        <v>0</v>
      </c>
      <c r="AC372" s="15">
        <v>1</v>
      </c>
      <c r="AD372" s="15">
        <v>15</v>
      </c>
      <c r="AE372" s="15">
        <v>10</v>
      </c>
      <c r="AF372" s="15">
        <v>18000</v>
      </c>
      <c r="AG372" s="27">
        <v>1200</v>
      </c>
      <c r="AH372" s="27">
        <f t="shared" si="209"/>
        <v>0</v>
      </c>
      <c r="AI372" s="27">
        <f t="shared" si="210"/>
        <v>1</v>
      </c>
      <c r="AJ372" s="27">
        <f t="shared" si="211"/>
        <v>0</v>
      </c>
      <c r="AQ372" s="15">
        <f t="shared" si="212"/>
        <v>0</v>
      </c>
      <c r="AR372" s="15">
        <f t="shared" si="213"/>
        <v>0</v>
      </c>
      <c r="AZ372" s="15">
        <f t="shared" si="214"/>
        <v>0</v>
      </c>
      <c r="BA372" s="15">
        <f t="shared" si="215"/>
        <v>0</v>
      </c>
      <c r="BB372" s="15">
        <f>$AJ372</f>
        <v>0</v>
      </c>
      <c r="BC372" s="15">
        <v>1</v>
      </c>
      <c r="BD372" s="15">
        <v>1</v>
      </c>
      <c r="BE372" s="15">
        <v>1</v>
      </c>
      <c r="BF372" s="15">
        <v>1</v>
      </c>
      <c r="BG372" s="15">
        <v>1</v>
      </c>
      <c r="BH372" s="15">
        <v>1</v>
      </c>
      <c r="BI372" s="15">
        <v>1</v>
      </c>
      <c r="BJ372" s="15">
        <v>5</v>
      </c>
      <c r="BK372" s="15">
        <f t="shared" si="216"/>
        <v>0</v>
      </c>
      <c r="BL372" s="15">
        <f t="shared" si="217"/>
        <v>0</v>
      </c>
      <c r="BM372" s="15">
        <f t="shared" si="218"/>
        <v>0</v>
      </c>
      <c r="BN372" s="15" t="s">
        <v>1007</v>
      </c>
      <c r="BO372" s="15">
        <f t="shared" si="219"/>
        <v>0</v>
      </c>
      <c r="BP372" s="15">
        <f t="shared" si="220"/>
        <v>0</v>
      </c>
      <c r="BQ372" s="15">
        <f t="shared" si="221"/>
        <v>0</v>
      </c>
      <c r="BR372" s="15">
        <f t="shared" si="222"/>
        <v>0</v>
      </c>
      <c r="BU372" s="15">
        <f t="shared" si="223"/>
        <v>0</v>
      </c>
      <c r="BV372" s="15">
        <f t="shared" si="224"/>
        <v>0</v>
      </c>
      <c r="BW372" s="15">
        <f t="shared" si="225"/>
        <v>0</v>
      </c>
      <c r="BX372" s="15">
        <f t="shared" si="226"/>
        <v>0</v>
      </c>
      <c r="BY372" s="15" t="s">
        <v>1007</v>
      </c>
      <c r="BZ372" s="15" t="s">
        <v>1007</v>
      </c>
      <c r="CA372" s="15" t="s">
        <v>1007</v>
      </c>
      <c r="CB372" s="15" t="s">
        <v>1007</v>
      </c>
      <c r="CC372" s="15" t="s">
        <v>1007</v>
      </c>
      <c r="CD372" s="27">
        <v>3.4</v>
      </c>
      <c r="CE372" s="27">
        <v>3.6666666666666665</v>
      </c>
      <c r="CF372" s="27">
        <v>3.75</v>
      </c>
      <c r="CG372" s="27">
        <v>4</v>
      </c>
      <c r="CH372" s="27">
        <v>3.6666666666666665</v>
      </c>
      <c r="CI372" s="27">
        <v>4</v>
      </c>
      <c r="CJ372" s="27">
        <f t="shared" si="200"/>
        <v>3.7472222222222222</v>
      </c>
      <c r="CK372" s="15">
        <f t="shared" si="227"/>
        <v>0</v>
      </c>
      <c r="CL372" s="15">
        <f t="shared" si="228"/>
        <v>0</v>
      </c>
      <c r="CM372" s="15">
        <f t="shared" si="229"/>
        <v>0</v>
      </c>
      <c r="CN372" s="15">
        <f t="shared" si="230"/>
        <v>0</v>
      </c>
      <c r="CO372" s="15">
        <f t="shared" si="231"/>
        <v>0</v>
      </c>
      <c r="CP372" s="15">
        <f t="shared" si="232"/>
        <v>0</v>
      </c>
      <c r="CQ372" s="15">
        <f t="shared" si="233"/>
        <v>0</v>
      </c>
    </row>
    <row r="373" spans="1:95" x14ac:dyDescent="0.2">
      <c r="A373" s="15">
        <v>576</v>
      </c>
      <c r="B373" s="23">
        <v>1</v>
      </c>
      <c r="C373" s="15">
        <v>2</v>
      </c>
      <c r="D373" s="15">
        <f t="shared" si="201"/>
        <v>1</v>
      </c>
      <c r="E373" s="15">
        <f t="shared" si="235"/>
        <v>0</v>
      </c>
      <c r="F373" s="15">
        <f t="shared" si="236"/>
        <v>0</v>
      </c>
      <c r="G373" s="15">
        <f t="shared" si="237"/>
        <v>0</v>
      </c>
      <c r="H373" s="15">
        <f t="shared" si="238"/>
        <v>0</v>
      </c>
      <c r="I373" s="15">
        <v>1</v>
      </c>
      <c r="J373" s="15">
        <v>50</v>
      </c>
      <c r="K373" s="15">
        <v>4</v>
      </c>
      <c r="L373" s="15">
        <f t="shared" si="202"/>
        <v>0</v>
      </c>
      <c r="M373" s="15">
        <f t="shared" si="203"/>
        <v>0</v>
      </c>
      <c r="N373" s="15">
        <f t="shared" si="204"/>
        <v>0</v>
      </c>
      <c r="O373" s="15">
        <f t="shared" si="205"/>
        <v>0</v>
      </c>
      <c r="P373" s="15">
        <f t="shared" si="206"/>
        <v>1</v>
      </c>
      <c r="Q373" s="15">
        <v>3</v>
      </c>
      <c r="R373" s="15">
        <v>2</v>
      </c>
      <c r="S373" s="15">
        <v>20</v>
      </c>
      <c r="T373" s="15">
        <v>1</v>
      </c>
      <c r="U373" s="15">
        <v>0</v>
      </c>
      <c r="V373" s="15">
        <v>1</v>
      </c>
      <c r="W373" s="15">
        <v>360000</v>
      </c>
      <c r="X373" s="15">
        <v>1</v>
      </c>
      <c r="Y373" s="15">
        <v>0</v>
      </c>
      <c r="Z373" s="15">
        <f t="shared" si="234"/>
        <v>0</v>
      </c>
      <c r="AA373" s="15">
        <f t="shared" si="207"/>
        <v>0</v>
      </c>
      <c r="AB373" s="15">
        <f t="shared" si="208"/>
        <v>0</v>
      </c>
      <c r="AC373" s="159">
        <v>1</v>
      </c>
      <c r="AD373" s="159">
        <v>15</v>
      </c>
      <c r="AE373" s="159">
        <v>10</v>
      </c>
      <c r="AF373" s="15">
        <v>18000</v>
      </c>
      <c r="AG373" s="27">
        <v>1200</v>
      </c>
      <c r="AH373" s="27">
        <f t="shared" si="209"/>
        <v>5.1764705882352944</v>
      </c>
      <c r="AI373" s="27">
        <f t="shared" si="210"/>
        <v>1</v>
      </c>
      <c r="AJ373" s="27">
        <f t="shared" si="211"/>
        <v>5.1764705882352944</v>
      </c>
      <c r="AQ373" s="15">
        <f t="shared" si="212"/>
        <v>0</v>
      </c>
      <c r="AR373" s="15">
        <f t="shared" si="213"/>
        <v>0</v>
      </c>
      <c r="AZ373" s="15">
        <f t="shared" si="214"/>
        <v>0</v>
      </c>
      <c r="BA373" s="15">
        <f t="shared" si="215"/>
        <v>0</v>
      </c>
      <c r="BC373" s="15">
        <v>1</v>
      </c>
      <c r="BD373" s="15">
        <v>1</v>
      </c>
      <c r="BE373" s="15">
        <v>1</v>
      </c>
      <c r="BF373" s="15">
        <v>1</v>
      </c>
      <c r="BG373" s="15">
        <v>1</v>
      </c>
      <c r="BH373" s="15">
        <v>1</v>
      </c>
      <c r="BI373" s="15">
        <v>1</v>
      </c>
      <c r="BJ373" s="15">
        <v>5</v>
      </c>
      <c r="BK373" s="15">
        <f t="shared" si="216"/>
        <v>0</v>
      </c>
      <c r="BL373" s="15">
        <f t="shared" si="217"/>
        <v>0</v>
      </c>
      <c r="BM373" s="15">
        <f t="shared" si="218"/>
        <v>0</v>
      </c>
      <c r="BN373" s="15" t="s">
        <v>1007</v>
      </c>
      <c r="BO373" s="15">
        <f t="shared" si="219"/>
        <v>0</v>
      </c>
      <c r="BP373" s="15">
        <f t="shared" si="220"/>
        <v>0</v>
      </c>
      <c r="BQ373" s="15">
        <f t="shared" si="221"/>
        <v>0</v>
      </c>
      <c r="BR373" s="15">
        <f t="shared" si="222"/>
        <v>0</v>
      </c>
      <c r="BU373" s="15">
        <f t="shared" si="223"/>
        <v>0</v>
      </c>
      <c r="BV373" s="15">
        <f t="shared" si="224"/>
        <v>0</v>
      </c>
      <c r="BW373" s="15">
        <f t="shared" si="225"/>
        <v>0</v>
      </c>
      <c r="BX373" s="15">
        <f t="shared" si="226"/>
        <v>0</v>
      </c>
      <c r="BY373" s="15" t="s">
        <v>1007</v>
      </c>
      <c r="BZ373" s="15" t="s">
        <v>1007</v>
      </c>
      <c r="CA373" s="15" t="s">
        <v>1007</v>
      </c>
      <c r="CB373" s="15" t="s">
        <v>1007</v>
      </c>
      <c r="CC373" s="15" t="s">
        <v>1007</v>
      </c>
      <c r="CD373" s="27">
        <v>3.4</v>
      </c>
      <c r="CE373" s="27">
        <v>3.6666666666666665</v>
      </c>
      <c r="CF373" s="27">
        <v>3.75</v>
      </c>
      <c r="CG373" s="27">
        <v>4</v>
      </c>
      <c r="CH373" s="27">
        <v>3.6666666666666665</v>
      </c>
      <c r="CI373" s="27">
        <v>4</v>
      </c>
      <c r="CJ373" s="27">
        <f t="shared" si="200"/>
        <v>3.7472222222222222</v>
      </c>
      <c r="CK373" s="15">
        <f t="shared" si="227"/>
        <v>-1.1999999999999997</v>
      </c>
      <c r="CL373" s="15">
        <f t="shared" si="228"/>
        <v>-0.66666666666666652</v>
      </c>
      <c r="CM373" s="15">
        <f t="shared" si="229"/>
        <v>-1.25</v>
      </c>
      <c r="CN373" s="15">
        <f t="shared" si="230"/>
        <v>-0.59999999999999964</v>
      </c>
      <c r="CO373" s="15">
        <f t="shared" si="231"/>
        <v>-1.0000000000000004</v>
      </c>
      <c r="CP373" s="15">
        <f t="shared" si="232"/>
        <v>1</v>
      </c>
      <c r="CQ373" s="15">
        <f t="shared" si="233"/>
        <v>-0.61944444444444402</v>
      </c>
    </row>
    <row r="374" spans="1:95" x14ac:dyDescent="0.2">
      <c r="A374" s="15">
        <v>577</v>
      </c>
      <c r="B374" s="23">
        <v>1</v>
      </c>
      <c r="C374" s="15">
        <v>2</v>
      </c>
      <c r="D374" s="15">
        <f t="shared" si="201"/>
        <v>1</v>
      </c>
      <c r="E374" s="15">
        <f t="shared" si="235"/>
        <v>0</v>
      </c>
      <c r="F374" s="15">
        <f t="shared" si="236"/>
        <v>0</v>
      </c>
      <c r="G374" s="15">
        <f t="shared" si="237"/>
        <v>0</v>
      </c>
      <c r="H374" s="15">
        <f t="shared" si="238"/>
        <v>0</v>
      </c>
      <c r="I374" s="15">
        <v>1</v>
      </c>
      <c r="J374" s="15">
        <v>50</v>
      </c>
      <c r="K374" s="15">
        <v>4</v>
      </c>
      <c r="L374" s="15">
        <f t="shared" si="202"/>
        <v>0</v>
      </c>
      <c r="M374" s="15">
        <f t="shared" si="203"/>
        <v>0</v>
      </c>
      <c r="N374" s="15">
        <f t="shared" si="204"/>
        <v>0</v>
      </c>
      <c r="O374" s="15">
        <f t="shared" si="205"/>
        <v>0</v>
      </c>
      <c r="P374" s="15">
        <f t="shared" si="206"/>
        <v>1</v>
      </c>
      <c r="Q374" s="15">
        <v>2</v>
      </c>
      <c r="R374" s="15">
        <v>4</v>
      </c>
      <c r="S374" s="15">
        <v>30</v>
      </c>
      <c r="T374" s="15">
        <v>1</v>
      </c>
      <c r="U374" s="15">
        <v>1</v>
      </c>
      <c r="V374" s="15">
        <v>0</v>
      </c>
      <c r="W374" s="15">
        <v>0</v>
      </c>
      <c r="X374" s="15">
        <v>1</v>
      </c>
      <c r="Y374" s="15">
        <v>1</v>
      </c>
      <c r="Z374" s="15">
        <f t="shared" si="234"/>
        <v>0</v>
      </c>
      <c r="AA374" s="15">
        <f t="shared" si="207"/>
        <v>0</v>
      </c>
      <c r="AB374" s="15">
        <f t="shared" si="208"/>
        <v>1</v>
      </c>
      <c r="AC374" s="15">
        <v>7</v>
      </c>
      <c r="AD374" s="15">
        <v>70</v>
      </c>
      <c r="AE374" s="15">
        <v>50</v>
      </c>
      <c r="AF374" s="15">
        <v>13600</v>
      </c>
      <c r="AG374" s="27">
        <v>194.28571428571428</v>
      </c>
      <c r="AH374" s="27">
        <f t="shared" si="209"/>
        <v>0.23636363636363633</v>
      </c>
      <c r="AI374" s="27">
        <f t="shared" si="210"/>
        <v>1</v>
      </c>
      <c r="AJ374" s="27">
        <f t="shared" si="211"/>
        <v>0.23636363636363633</v>
      </c>
      <c r="AQ374" s="15">
        <f t="shared" si="212"/>
        <v>0</v>
      </c>
      <c r="AR374" s="15">
        <f t="shared" si="213"/>
        <v>0</v>
      </c>
      <c r="AZ374" s="15">
        <f t="shared" si="214"/>
        <v>0</v>
      </c>
      <c r="BA374" s="15">
        <f t="shared" si="215"/>
        <v>0</v>
      </c>
      <c r="BB374" s="15">
        <f>$AJ374</f>
        <v>0.23636363636363633</v>
      </c>
      <c r="BC374" s="15">
        <v>2.5</v>
      </c>
      <c r="BD374" s="15">
        <v>2</v>
      </c>
      <c r="BE374" s="15">
        <v>2</v>
      </c>
      <c r="BF374" s="15">
        <v>2</v>
      </c>
      <c r="BG374" s="15">
        <v>2</v>
      </c>
      <c r="BH374" s="15">
        <v>2.1</v>
      </c>
      <c r="BI374" s="15">
        <v>2</v>
      </c>
      <c r="BJ374" s="15">
        <v>5</v>
      </c>
      <c r="BK374" s="15">
        <f t="shared" si="216"/>
        <v>0</v>
      </c>
      <c r="BL374" s="15">
        <f t="shared" si="217"/>
        <v>0</v>
      </c>
      <c r="BM374" s="15">
        <f t="shared" si="218"/>
        <v>0</v>
      </c>
      <c r="BN374" s="15" t="s">
        <v>1007</v>
      </c>
      <c r="BO374" s="15">
        <f t="shared" si="219"/>
        <v>0</v>
      </c>
      <c r="BP374" s="15">
        <f t="shared" si="220"/>
        <v>0</v>
      </c>
      <c r="BQ374" s="15">
        <f t="shared" si="221"/>
        <v>0</v>
      </c>
      <c r="BR374" s="15">
        <f t="shared" si="222"/>
        <v>0</v>
      </c>
      <c r="BU374" s="15">
        <f t="shared" si="223"/>
        <v>0</v>
      </c>
      <c r="BV374" s="15">
        <f t="shared" si="224"/>
        <v>0</v>
      </c>
      <c r="BW374" s="15">
        <f t="shared" si="225"/>
        <v>0</v>
      </c>
      <c r="BX374" s="15">
        <f t="shared" si="226"/>
        <v>0</v>
      </c>
      <c r="BY374" s="15" t="s">
        <v>1007</v>
      </c>
      <c r="BZ374" s="15" t="s">
        <v>1007</v>
      </c>
      <c r="CA374" s="15" t="s">
        <v>1007</v>
      </c>
      <c r="CB374" s="15" t="s">
        <v>1007</v>
      </c>
      <c r="CC374" s="15" t="s">
        <v>1007</v>
      </c>
      <c r="CD374" s="27">
        <v>4.5999999999999996</v>
      </c>
      <c r="CE374" s="27">
        <v>4.333333333333333</v>
      </c>
      <c r="CF374" s="27">
        <v>5</v>
      </c>
      <c r="CG374" s="27">
        <v>4.5999999999999996</v>
      </c>
      <c r="CH374" s="27">
        <v>4.666666666666667</v>
      </c>
      <c r="CI374" s="27">
        <v>3</v>
      </c>
      <c r="CJ374" s="27">
        <f t="shared" si="200"/>
        <v>4.3666666666666663</v>
      </c>
      <c r="CK374" s="15">
        <f t="shared" si="227"/>
        <v>0</v>
      </c>
      <c r="CL374" s="15">
        <f t="shared" si="228"/>
        <v>0</v>
      </c>
      <c r="CM374" s="15">
        <f t="shared" si="229"/>
        <v>0</v>
      </c>
      <c r="CN374" s="15">
        <f t="shared" si="230"/>
        <v>0</v>
      </c>
      <c r="CO374" s="15">
        <f t="shared" si="231"/>
        <v>0</v>
      </c>
      <c r="CP374" s="15">
        <f t="shared" si="232"/>
        <v>0</v>
      </c>
      <c r="CQ374" s="15">
        <f t="shared" si="233"/>
        <v>0</v>
      </c>
    </row>
    <row r="375" spans="1:95" x14ac:dyDescent="0.2">
      <c r="A375" s="15">
        <v>577</v>
      </c>
      <c r="B375" s="23">
        <v>1</v>
      </c>
      <c r="C375" s="15">
        <v>2</v>
      </c>
      <c r="D375" s="15">
        <f t="shared" si="201"/>
        <v>1</v>
      </c>
      <c r="E375" s="15">
        <f t="shared" si="235"/>
        <v>0</v>
      </c>
      <c r="F375" s="15">
        <f t="shared" si="236"/>
        <v>0</v>
      </c>
      <c r="G375" s="15">
        <f t="shared" si="237"/>
        <v>0</v>
      </c>
      <c r="H375" s="15">
        <f t="shared" si="238"/>
        <v>0</v>
      </c>
      <c r="I375" s="15">
        <v>1</v>
      </c>
      <c r="J375" s="15">
        <v>50</v>
      </c>
      <c r="K375" s="15">
        <v>4</v>
      </c>
      <c r="L375" s="15">
        <f t="shared" si="202"/>
        <v>0</v>
      </c>
      <c r="M375" s="15">
        <f t="shared" si="203"/>
        <v>0</v>
      </c>
      <c r="N375" s="15">
        <f t="shared" si="204"/>
        <v>0</v>
      </c>
      <c r="O375" s="15">
        <f t="shared" si="205"/>
        <v>0</v>
      </c>
      <c r="P375" s="15">
        <f t="shared" si="206"/>
        <v>1</v>
      </c>
      <c r="Q375" s="15">
        <v>2</v>
      </c>
      <c r="R375" s="15">
        <v>4</v>
      </c>
      <c r="S375" s="15">
        <v>30</v>
      </c>
      <c r="T375" s="15">
        <v>1</v>
      </c>
      <c r="U375" s="15">
        <v>1</v>
      </c>
      <c r="V375" s="15">
        <v>0</v>
      </c>
      <c r="W375" s="15">
        <v>0</v>
      </c>
      <c r="X375" s="15">
        <v>1</v>
      </c>
      <c r="Y375" s="15">
        <v>0</v>
      </c>
      <c r="Z375" s="15">
        <f t="shared" si="234"/>
        <v>0</v>
      </c>
      <c r="AA375" s="15">
        <f t="shared" si="207"/>
        <v>0</v>
      </c>
      <c r="AB375" s="15">
        <f t="shared" si="208"/>
        <v>1</v>
      </c>
      <c r="AC375" s="159">
        <v>7</v>
      </c>
      <c r="AD375" s="159">
        <v>70</v>
      </c>
      <c r="AE375" s="159">
        <v>50</v>
      </c>
      <c r="AF375" s="15">
        <v>11000</v>
      </c>
      <c r="AG375" s="27">
        <v>157.14285714285714</v>
      </c>
      <c r="AH375" s="27">
        <f t="shared" si="209"/>
        <v>-0.93147294760197974</v>
      </c>
      <c r="AI375" s="27">
        <f t="shared" si="210"/>
        <v>1</v>
      </c>
      <c r="AJ375" s="27">
        <f t="shared" si="211"/>
        <v>-0.93147294760197974</v>
      </c>
      <c r="AQ375" s="15">
        <f t="shared" si="212"/>
        <v>0</v>
      </c>
      <c r="AR375" s="15">
        <f t="shared" si="213"/>
        <v>0</v>
      </c>
      <c r="AZ375" s="15">
        <f t="shared" si="214"/>
        <v>0</v>
      </c>
      <c r="BA375" s="15">
        <f t="shared" si="215"/>
        <v>0</v>
      </c>
      <c r="BC375" s="15">
        <v>2.5</v>
      </c>
      <c r="BD375" s="15">
        <v>2</v>
      </c>
      <c r="BE375" s="15">
        <v>2</v>
      </c>
      <c r="BF375" s="15">
        <v>2</v>
      </c>
      <c r="BG375" s="15">
        <v>2</v>
      </c>
      <c r="BH375" s="15">
        <v>2.1</v>
      </c>
      <c r="BI375" s="15">
        <v>2</v>
      </c>
      <c r="BJ375" s="15">
        <v>5</v>
      </c>
      <c r="BK375" s="15">
        <f t="shared" si="216"/>
        <v>0</v>
      </c>
      <c r="BL375" s="15">
        <f t="shared" si="217"/>
        <v>0</v>
      </c>
      <c r="BM375" s="15">
        <f t="shared" si="218"/>
        <v>0</v>
      </c>
      <c r="BN375" s="15" t="s">
        <v>1007</v>
      </c>
      <c r="BO375" s="15">
        <f t="shared" si="219"/>
        <v>0</v>
      </c>
      <c r="BP375" s="15">
        <f t="shared" si="220"/>
        <v>0</v>
      </c>
      <c r="BQ375" s="15">
        <f t="shared" si="221"/>
        <v>0</v>
      </c>
      <c r="BR375" s="15">
        <f t="shared" si="222"/>
        <v>0</v>
      </c>
      <c r="BU375" s="15">
        <f t="shared" si="223"/>
        <v>0</v>
      </c>
      <c r="BV375" s="15">
        <f t="shared" si="224"/>
        <v>0</v>
      </c>
      <c r="BW375" s="15">
        <f t="shared" si="225"/>
        <v>0</v>
      </c>
      <c r="BX375" s="15">
        <f t="shared" si="226"/>
        <v>0</v>
      </c>
      <c r="BY375" s="15" t="s">
        <v>1007</v>
      </c>
      <c r="BZ375" s="15" t="s">
        <v>1007</v>
      </c>
      <c r="CA375" s="15" t="s">
        <v>1007</v>
      </c>
      <c r="CB375" s="15" t="s">
        <v>1007</v>
      </c>
      <c r="CC375" s="15" t="s">
        <v>1007</v>
      </c>
      <c r="CD375" s="27">
        <v>4.5999999999999996</v>
      </c>
      <c r="CE375" s="27">
        <v>4.333333333333333</v>
      </c>
      <c r="CF375" s="27">
        <v>5</v>
      </c>
      <c r="CG375" s="27">
        <v>4.5999999999999996</v>
      </c>
      <c r="CH375" s="27">
        <v>4.666666666666667</v>
      </c>
      <c r="CI375" s="27">
        <v>3</v>
      </c>
      <c r="CJ375" s="27">
        <f t="shared" si="200"/>
        <v>4.3666666666666663</v>
      </c>
      <c r="CK375" s="15">
        <f t="shared" si="227"/>
        <v>0.99999999999999956</v>
      </c>
      <c r="CL375" s="15">
        <f t="shared" si="228"/>
        <v>0.33333333333333304</v>
      </c>
      <c r="CM375" s="15">
        <f t="shared" si="229"/>
        <v>1.25</v>
      </c>
      <c r="CN375" s="15">
        <f t="shared" si="230"/>
        <v>1.1999999999999997</v>
      </c>
      <c r="CO375" s="15">
        <f t="shared" si="231"/>
        <v>1.0000000000000004</v>
      </c>
      <c r="CP375" s="15">
        <f t="shared" si="232"/>
        <v>-1</v>
      </c>
      <c r="CQ375" s="15">
        <f t="shared" si="233"/>
        <v>0.63055555555555509</v>
      </c>
    </row>
    <row r="376" spans="1:95" x14ac:dyDescent="0.2">
      <c r="A376" s="15">
        <v>578</v>
      </c>
      <c r="B376" s="23">
        <v>1</v>
      </c>
      <c r="C376" s="15">
        <v>2</v>
      </c>
      <c r="D376" s="15">
        <f t="shared" si="201"/>
        <v>1</v>
      </c>
      <c r="E376" s="15">
        <f t="shared" si="235"/>
        <v>0</v>
      </c>
      <c r="F376" s="15">
        <f t="shared" si="236"/>
        <v>0</v>
      </c>
      <c r="G376" s="15">
        <f t="shared" si="237"/>
        <v>0</v>
      </c>
      <c r="H376" s="15">
        <f t="shared" si="238"/>
        <v>0</v>
      </c>
      <c r="I376" s="15">
        <v>1</v>
      </c>
      <c r="J376" s="15">
        <v>54</v>
      </c>
      <c r="K376" s="15">
        <v>1</v>
      </c>
      <c r="L376" s="15">
        <f t="shared" si="202"/>
        <v>0</v>
      </c>
      <c r="M376" s="15">
        <f t="shared" si="203"/>
        <v>1</v>
      </c>
      <c r="N376" s="15">
        <f t="shared" si="204"/>
        <v>0</v>
      </c>
      <c r="O376" s="15">
        <f t="shared" si="205"/>
        <v>0</v>
      </c>
      <c r="P376" s="15">
        <f t="shared" si="206"/>
        <v>0</v>
      </c>
      <c r="Q376" s="15">
        <v>2</v>
      </c>
      <c r="R376" s="15">
        <v>4</v>
      </c>
      <c r="S376" s="15">
        <v>20</v>
      </c>
      <c r="T376" s="15">
        <v>0</v>
      </c>
      <c r="U376" s="15">
        <v>0</v>
      </c>
      <c r="V376" s="15">
        <v>1</v>
      </c>
      <c r="W376" s="15">
        <v>480000</v>
      </c>
      <c r="X376" s="15">
        <v>1</v>
      </c>
      <c r="Y376" s="15">
        <v>1</v>
      </c>
      <c r="Z376" s="15">
        <f t="shared" si="234"/>
        <v>0</v>
      </c>
      <c r="AA376" s="15">
        <f t="shared" si="207"/>
        <v>0</v>
      </c>
      <c r="AB376" s="15">
        <f t="shared" si="208"/>
        <v>1</v>
      </c>
      <c r="AC376" s="15">
        <v>8</v>
      </c>
      <c r="AD376" s="15">
        <v>73</v>
      </c>
      <c r="AE376" s="15">
        <v>6.5</v>
      </c>
      <c r="AF376" s="15">
        <v>167400</v>
      </c>
      <c r="AG376" s="27">
        <v>2293.1506849315069</v>
      </c>
      <c r="AH376" s="27">
        <f t="shared" si="209"/>
        <v>0.16249999999999998</v>
      </c>
      <c r="AI376" s="27">
        <f t="shared" si="210"/>
        <v>1</v>
      </c>
      <c r="AJ376" s="27">
        <f t="shared" si="211"/>
        <v>0.16249999999999998</v>
      </c>
      <c r="AQ376" s="15">
        <f t="shared" si="212"/>
        <v>0</v>
      </c>
      <c r="AR376" s="15">
        <f t="shared" si="213"/>
        <v>0</v>
      </c>
      <c r="AZ376" s="15">
        <f t="shared" si="214"/>
        <v>0</v>
      </c>
      <c r="BA376" s="15">
        <f t="shared" si="215"/>
        <v>0</v>
      </c>
      <c r="BB376" s="15">
        <f>$AJ376</f>
        <v>0.16249999999999998</v>
      </c>
      <c r="BC376" s="15">
        <v>1.5</v>
      </c>
      <c r="BD376" s="15">
        <v>1</v>
      </c>
      <c r="BE376" s="15">
        <v>1</v>
      </c>
      <c r="BF376" s="15">
        <v>1</v>
      </c>
      <c r="BG376" s="15">
        <v>1</v>
      </c>
      <c r="BH376" s="15">
        <v>1.1000000000000001</v>
      </c>
      <c r="BI376" s="15">
        <v>3</v>
      </c>
      <c r="BJ376" s="15">
        <v>5</v>
      </c>
      <c r="BK376" s="15">
        <f t="shared" si="216"/>
        <v>0</v>
      </c>
      <c r="BL376" s="15">
        <f t="shared" si="217"/>
        <v>0</v>
      </c>
      <c r="BM376" s="15">
        <f t="shared" si="218"/>
        <v>0</v>
      </c>
      <c r="BN376" s="15" t="s">
        <v>1007</v>
      </c>
      <c r="BO376" s="15">
        <f t="shared" si="219"/>
        <v>0</v>
      </c>
      <c r="BP376" s="15">
        <f t="shared" si="220"/>
        <v>0</v>
      </c>
      <c r="BQ376" s="15">
        <f t="shared" si="221"/>
        <v>0</v>
      </c>
      <c r="BR376" s="15">
        <f t="shared" si="222"/>
        <v>0</v>
      </c>
      <c r="BU376" s="15">
        <f t="shared" si="223"/>
        <v>0</v>
      </c>
      <c r="BV376" s="15">
        <f t="shared" si="224"/>
        <v>0</v>
      </c>
      <c r="BW376" s="15">
        <f t="shared" si="225"/>
        <v>0</v>
      </c>
      <c r="BX376" s="15">
        <f t="shared" si="226"/>
        <v>0</v>
      </c>
      <c r="BY376" s="15" t="s">
        <v>1007</v>
      </c>
      <c r="BZ376" s="15" t="s">
        <v>1007</v>
      </c>
      <c r="CA376" s="15" t="s">
        <v>1007</v>
      </c>
      <c r="CB376" s="15" t="s">
        <v>1007</v>
      </c>
      <c r="CC376" s="15" t="s">
        <v>1007</v>
      </c>
      <c r="CD376" s="27">
        <v>3.6</v>
      </c>
      <c r="CE376" s="27">
        <v>4</v>
      </c>
      <c r="CF376" s="27">
        <v>3.75</v>
      </c>
      <c r="CG376" s="27">
        <v>3.4</v>
      </c>
      <c r="CH376" s="27">
        <v>3.6666666666666665</v>
      </c>
      <c r="CI376" s="27">
        <v>4</v>
      </c>
      <c r="CJ376" s="27">
        <f t="shared" si="200"/>
        <v>3.7361111111111112</v>
      </c>
      <c r="CK376" s="15">
        <f t="shared" si="227"/>
        <v>0</v>
      </c>
      <c r="CL376" s="15">
        <f t="shared" si="228"/>
        <v>0</v>
      </c>
      <c r="CM376" s="15">
        <f t="shared" si="229"/>
        <v>0</v>
      </c>
      <c r="CN376" s="15">
        <f t="shared" si="230"/>
        <v>0</v>
      </c>
      <c r="CO376" s="15">
        <f t="shared" si="231"/>
        <v>0</v>
      </c>
      <c r="CP376" s="15">
        <f t="shared" si="232"/>
        <v>0</v>
      </c>
      <c r="CQ376" s="15">
        <f t="shared" si="233"/>
        <v>0</v>
      </c>
    </row>
    <row r="377" spans="1:95" x14ac:dyDescent="0.2">
      <c r="A377" s="15">
        <v>578</v>
      </c>
      <c r="B377" s="23">
        <v>1</v>
      </c>
      <c r="C377" s="15">
        <v>2</v>
      </c>
      <c r="D377" s="15">
        <f t="shared" si="201"/>
        <v>1</v>
      </c>
      <c r="E377" s="15">
        <f t="shared" si="235"/>
        <v>0</v>
      </c>
      <c r="F377" s="15">
        <f t="shared" si="236"/>
        <v>0</v>
      </c>
      <c r="G377" s="15">
        <f t="shared" si="237"/>
        <v>0</v>
      </c>
      <c r="H377" s="15">
        <f t="shared" si="238"/>
        <v>0</v>
      </c>
      <c r="I377" s="15">
        <v>1</v>
      </c>
      <c r="J377" s="15">
        <v>54</v>
      </c>
      <c r="K377" s="15">
        <v>1</v>
      </c>
      <c r="L377" s="15">
        <f t="shared" si="202"/>
        <v>0</v>
      </c>
      <c r="M377" s="15">
        <f t="shared" si="203"/>
        <v>1</v>
      </c>
      <c r="N377" s="15">
        <f t="shared" si="204"/>
        <v>0</v>
      </c>
      <c r="O377" s="15">
        <f t="shared" si="205"/>
        <v>0</v>
      </c>
      <c r="P377" s="15">
        <f t="shared" si="206"/>
        <v>0</v>
      </c>
      <c r="Q377" s="15">
        <v>2</v>
      </c>
      <c r="R377" s="15">
        <v>4</v>
      </c>
      <c r="S377" s="15">
        <v>20</v>
      </c>
      <c r="T377" s="15">
        <v>0</v>
      </c>
      <c r="U377" s="15">
        <v>0</v>
      </c>
      <c r="V377" s="15">
        <v>1</v>
      </c>
      <c r="W377" s="15">
        <v>480000</v>
      </c>
      <c r="X377" s="15">
        <v>1</v>
      </c>
      <c r="Y377" s="15">
        <v>0</v>
      </c>
      <c r="Z377" s="15">
        <f t="shared" si="234"/>
        <v>0</v>
      </c>
      <c r="AA377" s="15">
        <f t="shared" si="207"/>
        <v>0</v>
      </c>
      <c r="AB377" s="15">
        <f t="shared" si="208"/>
        <v>1</v>
      </c>
      <c r="AC377" s="159">
        <v>8</v>
      </c>
      <c r="AD377" s="159">
        <v>73</v>
      </c>
      <c r="AE377" s="159">
        <v>6.5</v>
      </c>
      <c r="AF377" s="15">
        <v>144000</v>
      </c>
      <c r="AG377" s="27">
        <v>1972.6027397260275</v>
      </c>
      <c r="AH377" s="27">
        <f t="shared" si="209"/>
        <v>-1.3698630136986254E-2</v>
      </c>
      <c r="AI377" s="27">
        <f t="shared" si="210"/>
        <v>1</v>
      </c>
      <c r="AJ377" s="27">
        <f t="shared" si="211"/>
        <v>-1.3698630136986254E-2</v>
      </c>
      <c r="AQ377" s="15">
        <f t="shared" si="212"/>
        <v>0</v>
      </c>
      <c r="AR377" s="15">
        <f t="shared" si="213"/>
        <v>0</v>
      </c>
      <c r="AZ377" s="15">
        <f t="shared" si="214"/>
        <v>0</v>
      </c>
      <c r="BA377" s="15">
        <f t="shared" si="215"/>
        <v>0</v>
      </c>
      <c r="BC377" s="15">
        <v>1.5</v>
      </c>
      <c r="BD377" s="15">
        <v>1</v>
      </c>
      <c r="BE377" s="15">
        <v>1</v>
      </c>
      <c r="BF377" s="15">
        <v>1</v>
      </c>
      <c r="BG377" s="15">
        <v>1</v>
      </c>
      <c r="BH377" s="15">
        <v>1.1000000000000001</v>
      </c>
      <c r="BI377" s="15">
        <v>3</v>
      </c>
      <c r="BJ377" s="15">
        <v>5</v>
      </c>
      <c r="BK377" s="15">
        <f t="shared" si="216"/>
        <v>0</v>
      </c>
      <c r="BL377" s="15">
        <f t="shared" si="217"/>
        <v>0</v>
      </c>
      <c r="BM377" s="15">
        <f t="shared" si="218"/>
        <v>0</v>
      </c>
      <c r="BN377" s="15" t="s">
        <v>1007</v>
      </c>
      <c r="BO377" s="15">
        <f t="shared" si="219"/>
        <v>0</v>
      </c>
      <c r="BP377" s="15">
        <f t="shared" si="220"/>
        <v>0</v>
      </c>
      <c r="BQ377" s="15">
        <f t="shared" si="221"/>
        <v>0</v>
      </c>
      <c r="BR377" s="15">
        <f t="shared" si="222"/>
        <v>0</v>
      </c>
      <c r="BU377" s="15">
        <f t="shared" si="223"/>
        <v>0</v>
      </c>
      <c r="BV377" s="15">
        <f t="shared" si="224"/>
        <v>0</v>
      </c>
      <c r="BW377" s="15">
        <f t="shared" si="225"/>
        <v>0</v>
      </c>
      <c r="BX377" s="15">
        <f t="shared" si="226"/>
        <v>0</v>
      </c>
      <c r="BY377" s="15" t="s">
        <v>1007</v>
      </c>
      <c r="BZ377" s="15" t="s">
        <v>1007</v>
      </c>
      <c r="CA377" s="15" t="s">
        <v>1007</v>
      </c>
      <c r="CB377" s="15" t="s">
        <v>1007</v>
      </c>
      <c r="CC377" s="15" t="s">
        <v>1007</v>
      </c>
      <c r="CD377" s="27">
        <v>3.6</v>
      </c>
      <c r="CE377" s="27">
        <v>4</v>
      </c>
      <c r="CF377" s="27">
        <v>3.75</v>
      </c>
      <c r="CG377" s="27">
        <v>3.4</v>
      </c>
      <c r="CH377" s="27">
        <v>3.6666666666666665</v>
      </c>
      <c r="CI377" s="27">
        <v>4</v>
      </c>
      <c r="CJ377" s="27">
        <f t="shared" si="200"/>
        <v>3.7361111111111112</v>
      </c>
      <c r="CK377" s="15">
        <f t="shared" si="227"/>
        <v>-0.60000000000000009</v>
      </c>
      <c r="CL377" s="15">
        <f t="shared" si="228"/>
        <v>-1</v>
      </c>
      <c r="CM377" s="15">
        <f t="shared" si="229"/>
        <v>-0.75</v>
      </c>
      <c r="CN377" s="15">
        <f t="shared" si="230"/>
        <v>-1.1999999999999997</v>
      </c>
      <c r="CO377" s="15">
        <f t="shared" si="231"/>
        <v>-0.66666666666666652</v>
      </c>
      <c r="CP377" s="15">
        <f t="shared" si="232"/>
        <v>-0.25</v>
      </c>
      <c r="CQ377" s="15">
        <f t="shared" si="233"/>
        <v>-0.74444444444444402</v>
      </c>
    </row>
    <row r="378" spans="1:95" x14ac:dyDescent="0.2">
      <c r="A378" s="15">
        <v>702</v>
      </c>
      <c r="B378" s="23">
        <v>1</v>
      </c>
      <c r="C378" s="15">
        <v>1</v>
      </c>
      <c r="D378" s="15">
        <f t="shared" si="201"/>
        <v>0</v>
      </c>
      <c r="E378" s="15">
        <f t="shared" si="235"/>
        <v>0</v>
      </c>
      <c r="F378" s="15">
        <f t="shared" si="236"/>
        <v>0</v>
      </c>
      <c r="G378" s="15">
        <f t="shared" si="237"/>
        <v>0</v>
      </c>
      <c r="H378" s="15">
        <f t="shared" si="238"/>
        <v>0</v>
      </c>
      <c r="I378" s="15">
        <v>0</v>
      </c>
      <c r="J378" s="15">
        <v>54</v>
      </c>
      <c r="K378" s="15">
        <v>1</v>
      </c>
      <c r="L378" s="15">
        <f t="shared" si="202"/>
        <v>0</v>
      </c>
      <c r="M378" s="15">
        <f t="shared" si="203"/>
        <v>1</v>
      </c>
      <c r="N378" s="15">
        <f t="shared" si="204"/>
        <v>0</v>
      </c>
      <c r="O378" s="15">
        <f t="shared" si="205"/>
        <v>0</v>
      </c>
      <c r="P378" s="15">
        <f t="shared" si="206"/>
        <v>0</v>
      </c>
      <c r="Q378" s="15">
        <v>2</v>
      </c>
      <c r="R378" s="15">
        <v>4</v>
      </c>
      <c r="S378" s="15">
        <v>40</v>
      </c>
      <c r="T378" s="15">
        <v>1</v>
      </c>
      <c r="U378" s="15">
        <v>1</v>
      </c>
      <c r="V378" s="15">
        <v>1</v>
      </c>
      <c r="W378" s="15">
        <v>84000</v>
      </c>
      <c r="X378" s="15">
        <v>1</v>
      </c>
      <c r="Y378" s="15">
        <v>1</v>
      </c>
      <c r="Z378" s="15">
        <f t="shared" si="234"/>
        <v>0</v>
      </c>
      <c r="AA378" s="15">
        <f t="shared" si="207"/>
        <v>0</v>
      </c>
      <c r="AB378" s="15">
        <f t="shared" si="208"/>
        <v>0</v>
      </c>
      <c r="AC378" s="15">
        <v>1</v>
      </c>
      <c r="AD378" s="15">
        <v>100</v>
      </c>
      <c r="AE378" s="15">
        <v>11</v>
      </c>
      <c r="AF378" s="15">
        <v>200000</v>
      </c>
      <c r="AG378" s="27">
        <v>2000</v>
      </c>
      <c r="AH378" s="27">
        <f t="shared" si="209"/>
        <v>0</v>
      </c>
      <c r="AI378" s="27">
        <f t="shared" si="210"/>
        <v>1</v>
      </c>
      <c r="AJ378" s="27">
        <f t="shared" si="211"/>
        <v>0</v>
      </c>
      <c r="AQ378" s="15">
        <f t="shared" si="212"/>
        <v>0</v>
      </c>
      <c r="AR378" s="15">
        <f t="shared" si="213"/>
        <v>0</v>
      </c>
      <c r="AZ378" s="15">
        <f t="shared" si="214"/>
        <v>0</v>
      </c>
      <c r="BA378" s="15">
        <f t="shared" si="215"/>
        <v>0</v>
      </c>
      <c r="BB378" s="15">
        <f>$AJ378</f>
        <v>0</v>
      </c>
      <c r="BC378" s="15">
        <v>1.75</v>
      </c>
      <c r="BD378" s="15">
        <v>1</v>
      </c>
      <c r="BE378" s="15">
        <v>1.3333333333333333</v>
      </c>
      <c r="BF378" s="15">
        <v>2</v>
      </c>
      <c r="BG378" s="15">
        <v>3</v>
      </c>
      <c r="BH378" s="15">
        <v>1.8166666666666664</v>
      </c>
      <c r="BI378" s="15">
        <v>3</v>
      </c>
      <c r="BJ378" s="15">
        <v>1</v>
      </c>
      <c r="BK378" s="15">
        <f t="shared" si="216"/>
        <v>0</v>
      </c>
      <c r="BL378" s="15">
        <f t="shared" si="217"/>
        <v>0</v>
      </c>
      <c r="BM378" s="15">
        <f t="shared" si="218"/>
        <v>0</v>
      </c>
      <c r="BN378" s="15">
        <v>1</v>
      </c>
      <c r="BO378" s="15">
        <f t="shared" si="219"/>
        <v>0</v>
      </c>
      <c r="BP378" s="15">
        <f t="shared" si="220"/>
        <v>0</v>
      </c>
      <c r="BQ378" s="15">
        <f t="shared" si="221"/>
        <v>0</v>
      </c>
      <c r="BR378" s="15">
        <f t="shared" si="222"/>
        <v>0</v>
      </c>
      <c r="BS378" s="15">
        <v>3</v>
      </c>
      <c r="BT378" s="15">
        <v>1</v>
      </c>
      <c r="BU378" s="15">
        <f t="shared" si="223"/>
        <v>0</v>
      </c>
      <c r="BV378" s="15">
        <f t="shared" si="224"/>
        <v>0</v>
      </c>
      <c r="BW378" s="15">
        <f t="shared" si="225"/>
        <v>0</v>
      </c>
      <c r="BX378" s="15">
        <f t="shared" si="226"/>
        <v>0</v>
      </c>
      <c r="BY378" s="15">
        <v>1</v>
      </c>
      <c r="BZ378" s="15">
        <v>1</v>
      </c>
      <c r="CA378" s="15">
        <v>1</v>
      </c>
      <c r="CB378" s="15">
        <v>1</v>
      </c>
      <c r="CC378" s="15">
        <v>1</v>
      </c>
      <c r="CD378" s="27">
        <v>4.2</v>
      </c>
      <c r="CE378" s="27">
        <v>5</v>
      </c>
      <c r="CF378" s="27">
        <v>4.5</v>
      </c>
      <c r="CG378" s="27">
        <v>4.5999999999999996</v>
      </c>
      <c r="CH378" s="27">
        <v>4.333333333333333</v>
      </c>
      <c r="CI378" s="27">
        <v>4.25</v>
      </c>
      <c r="CJ378" s="27">
        <f t="shared" si="200"/>
        <v>4.4805555555555552</v>
      </c>
      <c r="CK378" s="15">
        <f t="shared" si="227"/>
        <v>0</v>
      </c>
      <c r="CL378" s="15">
        <f t="shared" si="228"/>
        <v>0.33333333333333304</v>
      </c>
      <c r="CM378" s="15">
        <f t="shared" si="229"/>
        <v>0.25</v>
      </c>
      <c r="CN378" s="15">
        <f t="shared" si="230"/>
        <v>0</v>
      </c>
      <c r="CO378" s="15">
        <f t="shared" si="231"/>
        <v>0.33333333333333304</v>
      </c>
      <c r="CP378" s="15">
        <f t="shared" si="232"/>
        <v>0</v>
      </c>
      <c r="CQ378" s="15">
        <f t="shared" si="233"/>
        <v>0.15277777777777679</v>
      </c>
    </row>
    <row r="379" spans="1:95" x14ac:dyDescent="0.2">
      <c r="A379" s="15">
        <v>702</v>
      </c>
      <c r="B379" s="23">
        <v>1</v>
      </c>
      <c r="C379" s="15">
        <v>1</v>
      </c>
      <c r="D379" s="15">
        <f t="shared" si="201"/>
        <v>0</v>
      </c>
      <c r="E379" s="15">
        <f t="shared" si="235"/>
        <v>0</v>
      </c>
      <c r="F379" s="15">
        <f t="shared" si="236"/>
        <v>0</v>
      </c>
      <c r="G379" s="15">
        <f t="shared" si="237"/>
        <v>0</v>
      </c>
      <c r="H379" s="15">
        <f t="shared" si="238"/>
        <v>0</v>
      </c>
      <c r="I379" s="15">
        <v>0</v>
      </c>
      <c r="J379" s="15">
        <v>54</v>
      </c>
      <c r="K379" s="15">
        <v>1</v>
      </c>
      <c r="L379" s="15">
        <f t="shared" si="202"/>
        <v>0</v>
      </c>
      <c r="M379" s="15">
        <f t="shared" si="203"/>
        <v>1</v>
      </c>
      <c r="N379" s="15">
        <f t="shared" si="204"/>
        <v>0</v>
      </c>
      <c r="O379" s="15">
        <f t="shared" si="205"/>
        <v>0</v>
      </c>
      <c r="P379" s="15">
        <f t="shared" si="206"/>
        <v>0</v>
      </c>
      <c r="Q379" s="15">
        <v>2</v>
      </c>
      <c r="R379" s="15">
        <v>4</v>
      </c>
      <c r="S379" s="15">
        <v>40</v>
      </c>
      <c r="T379" s="15">
        <v>1</v>
      </c>
      <c r="U379" s="15">
        <v>1</v>
      </c>
      <c r="V379" s="15">
        <v>1</v>
      </c>
      <c r="W379" s="15">
        <v>84000</v>
      </c>
      <c r="X379" s="15">
        <v>1</v>
      </c>
      <c r="Y379" s="15">
        <v>0</v>
      </c>
      <c r="Z379" s="15">
        <f t="shared" si="234"/>
        <v>0</v>
      </c>
      <c r="AA379" s="15">
        <f t="shared" si="207"/>
        <v>0</v>
      </c>
      <c r="AB379" s="15">
        <f t="shared" si="208"/>
        <v>0</v>
      </c>
      <c r="AC379" s="159">
        <v>1</v>
      </c>
      <c r="AD379" s="159">
        <v>100</v>
      </c>
      <c r="AE379" s="159">
        <v>10.5</v>
      </c>
      <c r="AF379" s="15">
        <v>200000</v>
      </c>
      <c r="AG379" s="27">
        <v>2000</v>
      </c>
      <c r="AH379" s="27">
        <f t="shared" si="209"/>
        <v>0</v>
      </c>
      <c r="AI379" s="27">
        <f t="shared" si="210"/>
        <v>1</v>
      </c>
      <c r="AJ379" s="27">
        <f t="shared" si="211"/>
        <v>0</v>
      </c>
      <c r="AQ379" s="15">
        <f t="shared" si="212"/>
        <v>0</v>
      </c>
      <c r="AR379" s="15">
        <f t="shared" si="213"/>
        <v>0</v>
      </c>
      <c r="AZ379" s="15">
        <f t="shared" si="214"/>
        <v>0</v>
      </c>
      <c r="BA379" s="15">
        <f t="shared" si="215"/>
        <v>0</v>
      </c>
      <c r="BC379" s="15">
        <v>1.75</v>
      </c>
      <c r="BD379" s="15">
        <v>1</v>
      </c>
      <c r="BE379" s="15">
        <v>1.3333333333333333</v>
      </c>
      <c r="BF379" s="15">
        <v>2</v>
      </c>
      <c r="BG379" s="15">
        <v>3</v>
      </c>
      <c r="BH379" s="15">
        <v>1.8166666666666664</v>
      </c>
      <c r="BI379" s="15">
        <v>3</v>
      </c>
      <c r="BJ379" s="15">
        <v>1</v>
      </c>
      <c r="BK379" s="15">
        <f t="shared" si="216"/>
        <v>0</v>
      </c>
      <c r="BL379" s="15">
        <f t="shared" si="217"/>
        <v>0</v>
      </c>
      <c r="BM379" s="15">
        <f t="shared" si="218"/>
        <v>0</v>
      </c>
      <c r="BN379" s="15">
        <v>1</v>
      </c>
      <c r="BO379" s="15">
        <f t="shared" si="219"/>
        <v>0</v>
      </c>
      <c r="BP379" s="15">
        <f t="shared" si="220"/>
        <v>0</v>
      </c>
      <c r="BQ379" s="15">
        <f t="shared" si="221"/>
        <v>0</v>
      </c>
      <c r="BR379" s="15">
        <f t="shared" si="222"/>
        <v>0</v>
      </c>
      <c r="BS379" s="15">
        <v>3</v>
      </c>
      <c r="BT379" s="15">
        <v>1</v>
      </c>
      <c r="BU379" s="15">
        <f t="shared" si="223"/>
        <v>0</v>
      </c>
      <c r="BV379" s="15">
        <f t="shared" si="224"/>
        <v>0</v>
      </c>
      <c r="BW379" s="15">
        <f t="shared" si="225"/>
        <v>0</v>
      </c>
      <c r="BX379" s="15">
        <f t="shared" si="226"/>
        <v>0</v>
      </c>
      <c r="BY379" s="15">
        <v>1</v>
      </c>
      <c r="BZ379" s="15">
        <v>1</v>
      </c>
      <c r="CA379" s="15">
        <v>1</v>
      </c>
      <c r="CB379" s="15">
        <v>1</v>
      </c>
      <c r="CC379" s="15">
        <v>1</v>
      </c>
      <c r="CD379" s="27">
        <v>4.2</v>
      </c>
      <c r="CE379" s="27">
        <v>4.666666666666667</v>
      </c>
      <c r="CF379" s="27">
        <v>4.25</v>
      </c>
      <c r="CG379" s="27">
        <v>4.5999999999999996</v>
      </c>
      <c r="CH379" s="27">
        <v>4</v>
      </c>
      <c r="CI379" s="27">
        <v>4.25</v>
      </c>
      <c r="CJ379" s="27">
        <f t="shared" si="200"/>
        <v>4.3277777777777784</v>
      </c>
      <c r="CK379" s="15">
        <f t="shared" si="227"/>
        <v>1</v>
      </c>
      <c r="CL379" s="15">
        <f t="shared" si="228"/>
        <v>0.66666666666666696</v>
      </c>
      <c r="CM379" s="15">
        <f t="shared" si="229"/>
        <v>0.75</v>
      </c>
      <c r="CN379" s="15">
        <f t="shared" si="230"/>
        <v>2.5999999999999996</v>
      </c>
      <c r="CO379" s="15">
        <f t="shared" si="231"/>
        <v>1</v>
      </c>
      <c r="CP379" s="15">
        <f t="shared" si="232"/>
        <v>2.25</v>
      </c>
      <c r="CQ379" s="15">
        <f t="shared" si="233"/>
        <v>1.3777777777777787</v>
      </c>
    </row>
    <row r="380" spans="1:95" x14ac:dyDescent="0.2">
      <c r="A380" s="15">
        <v>704</v>
      </c>
      <c r="B380" s="23">
        <v>0</v>
      </c>
      <c r="C380" s="15">
        <v>1</v>
      </c>
      <c r="D380" s="15">
        <f t="shared" si="201"/>
        <v>0</v>
      </c>
      <c r="E380" s="15">
        <f t="shared" si="235"/>
        <v>0</v>
      </c>
      <c r="F380" s="15">
        <f t="shared" si="236"/>
        <v>0</v>
      </c>
      <c r="G380" s="15">
        <f t="shared" si="237"/>
        <v>0</v>
      </c>
      <c r="H380" s="15">
        <f t="shared" si="238"/>
        <v>0</v>
      </c>
      <c r="I380" s="15">
        <v>1</v>
      </c>
      <c r="J380" s="15">
        <v>53</v>
      </c>
      <c r="K380" s="15">
        <v>1</v>
      </c>
      <c r="L380" s="15">
        <f t="shared" si="202"/>
        <v>0</v>
      </c>
      <c r="M380" s="15">
        <f t="shared" si="203"/>
        <v>1</v>
      </c>
      <c r="N380" s="15">
        <f t="shared" si="204"/>
        <v>0</v>
      </c>
      <c r="O380" s="15">
        <f t="shared" si="205"/>
        <v>0</v>
      </c>
      <c r="P380" s="15">
        <f t="shared" si="206"/>
        <v>0</v>
      </c>
      <c r="Q380" s="15">
        <v>1</v>
      </c>
      <c r="R380" s="15">
        <v>3</v>
      </c>
      <c r="S380" s="15">
        <v>40</v>
      </c>
      <c r="T380" s="15">
        <v>1</v>
      </c>
      <c r="U380" s="15">
        <v>1</v>
      </c>
      <c r="V380" s="15">
        <v>0</v>
      </c>
      <c r="W380" s="15">
        <v>0</v>
      </c>
      <c r="X380" s="15">
        <v>1</v>
      </c>
      <c r="Y380" s="15">
        <v>1</v>
      </c>
      <c r="Z380" s="15">
        <f t="shared" si="234"/>
        <v>0</v>
      </c>
      <c r="AA380" s="15">
        <f t="shared" si="207"/>
        <v>0</v>
      </c>
      <c r="AB380" s="15">
        <f t="shared" si="208"/>
        <v>0</v>
      </c>
      <c r="AC380" s="15">
        <v>1</v>
      </c>
      <c r="AD380" s="15">
        <v>30</v>
      </c>
      <c r="AE380" s="15">
        <v>10.5</v>
      </c>
      <c r="AF380" s="15">
        <v>60000</v>
      </c>
      <c r="AG380" s="27">
        <v>2000</v>
      </c>
      <c r="AH380" s="27">
        <f t="shared" si="209"/>
        <v>0</v>
      </c>
      <c r="AI380" s="27">
        <f t="shared" si="210"/>
        <v>1</v>
      </c>
      <c r="AJ380" s="27">
        <f t="shared" si="211"/>
        <v>0</v>
      </c>
      <c r="AQ380" s="15">
        <f t="shared" si="212"/>
        <v>0</v>
      </c>
      <c r="AR380" s="15">
        <f t="shared" si="213"/>
        <v>0</v>
      </c>
      <c r="AZ380" s="15">
        <f t="shared" si="214"/>
        <v>0</v>
      </c>
      <c r="BA380" s="15">
        <f t="shared" si="215"/>
        <v>0</v>
      </c>
      <c r="BB380" s="15">
        <f>$AJ380</f>
        <v>0</v>
      </c>
      <c r="BC380" s="15">
        <v>1.5</v>
      </c>
      <c r="BD380" s="15">
        <v>1.6666666666666667</v>
      </c>
      <c r="BE380" s="15">
        <v>2.3333333333333335</v>
      </c>
      <c r="BF380" s="15">
        <v>4</v>
      </c>
      <c r="BG380" s="15">
        <v>3</v>
      </c>
      <c r="BH380" s="15">
        <v>2.5</v>
      </c>
      <c r="BI380" s="15">
        <v>3</v>
      </c>
      <c r="BJ380" s="15">
        <v>5</v>
      </c>
      <c r="BK380" s="15">
        <f t="shared" si="216"/>
        <v>0</v>
      </c>
      <c r="BL380" s="15">
        <f t="shared" si="217"/>
        <v>0</v>
      </c>
      <c r="BM380" s="15">
        <f t="shared" si="218"/>
        <v>0</v>
      </c>
      <c r="BN380" s="15" t="s">
        <v>1007</v>
      </c>
      <c r="BO380" s="15">
        <f t="shared" si="219"/>
        <v>0</v>
      </c>
      <c r="BP380" s="15">
        <f t="shared" si="220"/>
        <v>0</v>
      </c>
      <c r="BQ380" s="15">
        <f t="shared" si="221"/>
        <v>0</v>
      </c>
      <c r="BR380" s="15">
        <f t="shared" si="222"/>
        <v>0</v>
      </c>
      <c r="BU380" s="15">
        <f t="shared" si="223"/>
        <v>0</v>
      </c>
      <c r="BV380" s="15">
        <f t="shared" si="224"/>
        <v>0</v>
      </c>
      <c r="BW380" s="15">
        <f t="shared" si="225"/>
        <v>0</v>
      </c>
      <c r="BX380" s="15">
        <f t="shared" si="226"/>
        <v>0</v>
      </c>
      <c r="BY380" s="15" t="s">
        <v>1007</v>
      </c>
      <c r="BZ380" s="15" t="s">
        <v>1007</v>
      </c>
      <c r="CA380" s="15" t="s">
        <v>1007</v>
      </c>
      <c r="CB380" s="15" t="s">
        <v>1007</v>
      </c>
      <c r="CC380" s="15" t="s">
        <v>1007</v>
      </c>
      <c r="CD380" s="27">
        <v>3.2</v>
      </c>
      <c r="CE380" s="27">
        <v>4</v>
      </c>
      <c r="CF380" s="27">
        <v>3.5</v>
      </c>
      <c r="CG380" s="27">
        <v>2</v>
      </c>
      <c r="CH380" s="27">
        <v>3</v>
      </c>
      <c r="CI380" s="27">
        <v>2</v>
      </c>
      <c r="CJ380" s="27">
        <f t="shared" si="200"/>
        <v>2.9499999999999997</v>
      </c>
      <c r="CK380" s="15">
        <f t="shared" si="227"/>
        <v>0</v>
      </c>
      <c r="CL380" s="15">
        <f t="shared" si="228"/>
        <v>0.33333333333333348</v>
      </c>
      <c r="CM380" s="15">
        <f t="shared" si="229"/>
        <v>0</v>
      </c>
      <c r="CN380" s="15">
        <f t="shared" si="230"/>
        <v>0</v>
      </c>
      <c r="CO380" s="15">
        <f t="shared" si="231"/>
        <v>0.33333333333333348</v>
      </c>
      <c r="CP380" s="15">
        <f t="shared" si="232"/>
        <v>0</v>
      </c>
      <c r="CQ380" s="15">
        <f t="shared" si="233"/>
        <v>0.11111111111111116</v>
      </c>
    </row>
    <row r="381" spans="1:95" x14ac:dyDescent="0.2">
      <c r="A381" s="15">
        <v>704</v>
      </c>
      <c r="B381" s="23">
        <v>0</v>
      </c>
      <c r="C381" s="15">
        <v>1</v>
      </c>
      <c r="D381" s="15">
        <f t="shared" si="201"/>
        <v>0</v>
      </c>
      <c r="E381" s="15">
        <f t="shared" si="235"/>
        <v>0</v>
      </c>
      <c r="F381" s="15">
        <f t="shared" si="236"/>
        <v>0</v>
      </c>
      <c r="G381" s="15">
        <f t="shared" si="237"/>
        <v>0</v>
      </c>
      <c r="H381" s="15">
        <f t="shared" si="238"/>
        <v>0</v>
      </c>
      <c r="I381" s="15">
        <v>1</v>
      </c>
      <c r="J381" s="15">
        <v>53</v>
      </c>
      <c r="K381" s="15">
        <v>1</v>
      </c>
      <c r="L381" s="15">
        <f t="shared" si="202"/>
        <v>0</v>
      </c>
      <c r="M381" s="15">
        <f t="shared" si="203"/>
        <v>1</v>
      </c>
      <c r="N381" s="15">
        <f t="shared" si="204"/>
        <v>0</v>
      </c>
      <c r="O381" s="15">
        <f t="shared" si="205"/>
        <v>0</v>
      </c>
      <c r="P381" s="15">
        <f t="shared" si="206"/>
        <v>0</v>
      </c>
      <c r="Q381" s="15">
        <v>1</v>
      </c>
      <c r="R381" s="15">
        <v>3</v>
      </c>
      <c r="S381" s="15">
        <v>40</v>
      </c>
      <c r="T381" s="15">
        <v>1</v>
      </c>
      <c r="U381" s="15">
        <v>1</v>
      </c>
      <c r="V381" s="15">
        <v>0</v>
      </c>
      <c r="W381" s="15">
        <v>0</v>
      </c>
      <c r="X381" s="15">
        <v>1</v>
      </c>
      <c r="Y381" s="15">
        <v>0</v>
      </c>
      <c r="Z381" s="15">
        <f t="shared" si="234"/>
        <v>0</v>
      </c>
      <c r="AA381" s="15">
        <f t="shared" si="207"/>
        <v>0</v>
      </c>
      <c r="AB381" s="15">
        <f t="shared" si="208"/>
        <v>0</v>
      </c>
      <c r="AC381" s="159">
        <v>1</v>
      </c>
      <c r="AD381" s="159">
        <v>30</v>
      </c>
      <c r="AE381" s="159">
        <v>8</v>
      </c>
      <c r="AF381" s="15">
        <v>60000</v>
      </c>
      <c r="AG381" s="27">
        <v>2000</v>
      </c>
      <c r="AH381" s="27">
        <f t="shared" si="209"/>
        <v>0</v>
      </c>
      <c r="AI381" s="27">
        <f t="shared" si="210"/>
        <v>1</v>
      </c>
      <c r="AJ381" s="27">
        <f t="shared" si="211"/>
        <v>0</v>
      </c>
      <c r="AQ381" s="15">
        <f t="shared" si="212"/>
        <v>0</v>
      </c>
      <c r="AR381" s="15">
        <f t="shared" si="213"/>
        <v>0</v>
      </c>
      <c r="AZ381" s="15">
        <f t="shared" si="214"/>
        <v>0</v>
      </c>
      <c r="BA381" s="15">
        <f t="shared" si="215"/>
        <v>0</v>
      </c>
      <c r="BC381" s="15">
        <v>1.5</v>
      </c>
      <c r="BD381" s="15">
        <v>1.6666666666666667</v>
      </c>
      <c r="BE381" s="15">
        <v>2.3333333333333335</v>
      </c>
      <c r="BF381" s="15">
        <v>4</v>
      </c>
      <c r="BG381" s="15">
        <v>3</v>
      </c>
      <c r="BH381" s="15">
        <v>2.5</v>
      </c>
      <c r="BI381" s="15">
        <v>3</v>
      </c>
      <c r="BJ381" s="15">
        <v>5</v>
      </c>
      <c r="BK381" s="15">
        <f t="shared" si="216"/>
        <v>0</v>
      </c>
      <c r="BL381" s="15">
        <f t="shared" si="217"/>
        <v>0</v>
      </c>
      <c r="BM381" s="15">
        <f t="shared" si="218"/>
        <v>0</v>
      </c>
      <c r="BN381" s="15" t="s">
        <v>1007</v>
      </c>
      <c r="BO381" s="15">
        <f t="shared" si="219"/>
        <v>0</v>
      </c>
      <c r="BP381" s="15">
        <f t="shared" si="220"/>
        <v>0</v>
      </c>
      <c r="BQ381" s="15">
        <f t="shared" si="221"/>
        <v>0</v>
      </c>
      <c r="BR381" s="15">
        <f t="shared" si="222"/>
        <v>0</v>
      </c>
      <c r="BU381" s="15">
        <f t="shared" si="223"/>
        <v>0</v>
      </c>
      <c r="BV381" s="15">
        <f t="shared" si="224"/>
        <v>0</v>
      </c>
      <c r="BW381" s="15">
        <f t="shared" si="225"/>
        <v>0</v>
      </c>
      <c r="BX381" s="15">
        <f t="shared" si="226"/>
        <v>0</v>
      </c>
      <c r="BY381" s="15" t="s">
        <v>1007</v>
      </c>
      <c r="BZ381" s="15" t="s">
        <v>1007</v>
      </c>
      <c r="CA381" s="15" t="s">
        <v>1007</v>
      </c>
      <c r="CB381" s="15" t="s">
        <v>1007</v>
      </c>
      <c r="CC381" s="15" t="s">
        <v>1007</v>
      </c>
      <c r="CD381" s="27">
        <v>3.2</v>
      </c>
      <c r="CE381" s="27">
        <v>3.6666666666666665</v>
      </c>
      <c r="CF381" s="27">
        <v>3.5</v>
      </c>
      <c r="CG381" s="27">
        <v>2</v>
      </c>
      <c r="CH381" s="27">
        <v>2.6666666666666665</v>
      </c>
      <c r="CI381" s="27">
        <v>2</v>
      </c>
      <c r="CJ381" s="27">
        <f t="shared" si="200"/>
        <v>2.8388888888888886</v>
      </c>
      <c r="CK381" s="15">
        <f t="shared" si="227"/>
        <v>-0.39999999999999991</v>
      </c>
      <c r="CL381" s="15">
        <f t="shared" si="228"/>
        <v>-0.66666666666666652</v>
      </c>
      <c r="CM381" s="15">
        <f t="shared" si="229"/>
        <v>-0.25</v>
      </c>
      <c r="CN381" s="15">
        <f t="shared" si="230"/>
        <v>-1.4</v>
      </c>
      <c r="CO381" s="15">
        <f t="shared" si="231"/>
        <v>-0.33333333333333348</v>
      </c>
      <c r="CP381" s="15">
        <f t="shared" si="232"/>
        <v>-0.25</v>
      </c>
      <c r="CQ381" s="15">
        <f t="shared" si="233"/>
        <v>-0.55000000000000071</v>
      </c>
    </row>
    <row r="382" spans="1:95" x14ac:dyDescent="0.2">
      <c r="A382" s="15">
        <v>705</v>
      </c>
      <c r="B382" s="23">
        <v>0</v>
      </c>
      <c r="C382" s="15">
        <v>1</v>
      </c>
      <c r="D382" s="15">
        <f t="shared" si="201"/>
        <v>0</v>
      </c>
      <c r="E382" s="15">
        <f t="shared" si="235"/>
        <v>0</v>
      </c>
      <c r="F382" s="15">
        <f t="shared" si="236"/>
        <v>0</v>
      </c>
      <c r="G382" s="15">
        <f t="shared" si="237"/>
        <v>0</v>
      </c>
      <c r="H382" s="15">
        <f t="shared" si="238"/>
        <v>0</v>
      </c>
      <c r="I382" s="15">
        <v>0</v>
      </c>
      <c r="J382" s="15">
        <v>50</v>
      </c>
      <c r="K382" s="15">
        <v>1</v>
      </c>
      <c r="L382" s="15">
        <f t="shared" si="202"/>
        <v>0</v>
      </c>
      <c r="M382" s="15">
        <f t="shared" si="203"/>
        <v>1</v>
      </c>
      <c r="N382" s="15">
        <f t="shared" si="204"/>
        <v>0</v>
      </c>
      <c r="O382" s="15">
        <f t="shared" si="205"/>
        <v>0</v>
      </c>
      <c r="P382" s="15">
        <f t="shared" si="206"/>
        <v>0</v>
      </c>
      <c r="Q382" s="15">
        <v>2</v>
      </c>
      <c r="R382" s="15">
        <v>8</v>
      </c>
      <c r="S382" s="15">
        <v>20</v>
      </c>
      <c r="T382" s="15">
        <v>0</v>
      </c>
      <c r="U382" s="15">
        <v>1</v>
      </c>
      <c r="V382" s="15">
        <v>1</v>
      </c>
      <c r="W382" s="15">
        <v>150000</v>
      </c>
      <c r="X382" s="15">
        <v>1</v>
      </c>
      <c r="Y382" s="15">
        <v>1</v>
      </c>
      <c r="Z382" s="15">
        <f t="shared" si="234"/>
        <v>0</v>
      </c>
      <c r="AA382" s="15">
        <f t="shared" si="207"/>
        <v>0</v>
      </c>
      <c r="AB382" s="15">
        <f t="shared" si="208"/>
        <v>0</v>
      </c>
      <c r="AC382" s="15">
        <v>1</v>
      </c>
      <c r="AD382" s="15">
        <v>18</v>
      </c>
      <c r="AE382" s="15">
        <v>10.5</v>
      </c>
      <c r="AF382" s="15">
        <v>36000</v>
      </c>
      <c r="AG382" s="27">
        <v>2000</v>
      </c>
      <c r="AH382" s="27">
        <f t="shared" si="209"/>
        <v>0</v>
      </c>
      <c r="AI382" s="27">
        <f t="shared" si="210"/>
        <v>1</v>
      </c>
      <c r="AJ382" s="27">
        <f t="shared" si="211"/>
        <v>0</v>
      </c>
      <c r="AQ382" s="15">
        <f t="shared" si="212"/>
        <v>0</v>
      </c>
      <c r="AR382" s="15">
        <f t="shared" si="213"/>
        <v>0</v>
      </c>
      <c r="AZ382" s="15">
        <f t="shared" si="214"/>
        <v>0</v>
      </c>
      <c r="BA382" s="15">
        <f t="shared" si="215"/>
        <v>0</v>
      </c>
      <c r="BB382" s="15">
        <f>$AJ382</f>
        <v>0</v>
      </c>
      <c r="BC382" s="15">
        <v>1.75</v>
      </c>
      <c r="BD382" s="15">
        <v>1.6666666666666667</v>
      </c>
      <c r="BE382" s="15">
        <v>2</v>
      </c>
      <c r="BF382" s="15">
        <v>3</v>
      </c>
      <c r="BG382" s="15">
        <v>2.5</v>
      </c>
      <c r="BH382" s="15">
        <v>2.1833333333333336</v>
      </c>
      <c r="BI382" s="15">
        <v>3</v>
      </c>
      <c r="BJ382" s="15">
        <v>2</v>
      </c>
      <c r="BK382" s="15">
        <f t="shared" si="216"/>
        <v>1</v>
      </c>
      <c r="BL382" s="15">
        <f t="shared" si="217"/>
        <v>0</v>
      </c>
      <c r="BM382" s="15">
        <f t="shared" si="218"/>
        <v>0</v>
      </c>
      <c r="BN382" s="15">
        <v>1</v>
      </c>
      <c r="BO382" s="15">
        <f t="shared" si="219"/>
        <v>0</v>
      </c>
      <c r="BP382" s="15">
        <f t="shared" si="220"/>
        <v>0</v>
      </c>
      <c r="BQ382" s="15">
        <f t="shared" si="221"/>
        <v>0</v>
      </c>
      <c r="BR382" s="15">
        <f t="shared" si="222"/>
        <v>0</v>
      </c>
      <c r="BS382" s="15">
        <v>3</v>
      </c>
      <c r="BT382" s="15">
        <v>1</v>
      </c>
      <c r="BU382" s="15">
        <f t="shared" si="223"/>
        <v>0</v>
      </c>
      <c r="BV382" s="15">
        <f t="shared" si="224"/>
        <v>0</v>
      </c>
      <c r="BW382" s="15">
        <f t="shared" si="225"/>
        <v>0</v>
      </c>
      <c r="BX382" s="15">
        <f t="shared" si="226"/>
        <v>0</v>
      </c>
      <c r="BY382" s="15">
        <v>0</v>
      </c>
      <c r="BZ382" s="15" t="s">
        <v>1007</v>
      </c>
      <c r="CA382" s="15" t="s">
        <v>1007</v>
      </c>
      <c r="CB382" s="15" t="s">
        <v>1007</v>
      </c>
      <c r="CC382" s="15" t="s">
        <v>1007</v>
      </c>
      <c r="CD382" s="27">
        <v>3.6</v>
      </c>
      <c r="CE382" s="27">
        <v>4.333333333333333</v>
      </c>
      <c r="CF382" s="27">
        <v>3.75</v>
      </c>
      <c r="CG382" s="27">
        <v>3.4</v>
      </c>
      <c r="CH382" s="27">
        <v>3</v>
      </c>
      <c r="CI382" s="27">
        <v>2.25</v>
      </c>
      <c r="CJ382" s="27">
        <f t="shared" si="200"/>
        <v>3.3888888888888893</v>
      </c>
      <c r="CK382" s="15">
        <f t="shared" si="227"/>
        <v>0</v>
      </c>
      <c r="CL382" s="15">
        <f t="shared" si="228"/>
        <v>0.66666666666666652</v>
      </c>
      <c r="CM382" s="15">
        <f t="shared" si="229"/>
        <v>0.25</v>
      </c>
      <c r="CN382" s="15">
        <f t="shared" si="230"/>
        <v>0</v>
      </c>
      <c r="CO382" s="15">
        <f t="shared" si="231"/>
        <v>0.33333333333333348</v>
      </c>
      <c r="CP382" s="15">
        <f t="shared" si="232"/>
        <v>0</v>
      </c>
      <c r="CQ382" s="15">
        <f t="shared" si="233"/>
        <v>0.20833333333333393</v>
      </c>
    </row>
    <row r="383" spans="1:95" x14ac:dyDescent="0.2">
      <c r="A383" s="15">
        <v>705</v>
      </c>
      <c r="B383" s="23">
        <v>0</v>
      </c>
      <c r="C383" s="15">
        <v>1</v>
      </c>
      <c r="D383" s="15">
        <f t="shared" si="201"/>
        <v>0</v>
      </c>
      <c r="E383" s="15">
        <f t="shared" si="235"/>
        <v>0</v>
      </c>
      <c r="F383" s="15">
        <f t="shared" si="236"/>
        <v>0</v>
      </c>
      <c r="G383" s="15">
        <f t="shared" si="237"/>
        <v>0</v>
      </c>
      <c r="H383" s="15">
        <f t="shared" si="238"/>
        <v>0</v>
      </c>
      <c r="I383" s="15">
        <v>0</v>
      </c>
      <c r="J383" s="15">
        <v>50</v>
      </c>
      <c r="K383" s="15">
        <v>1</v>
      </c>
      <c r="L383" s="15">
        <f t="shared" si="202"/>
        <v>0</v>
      </c>
      <c r="M383" s="15">
        <f t="shared" si="203"/>
        <v>1</v>
      </c>
      <c r="N383" s="15">
        <f t="shared" si="204"/>
        <v>0</v>
      </c>
      <c r="O383" s="15">
        <f t="shared" si="205"/>
        <v>0</v>
      </c>
      <c r="P383" s="15">
        <f t="shared" si="206"/>
        <v>0</v>
      </c>
      <c r="Q383" s="15">
        <v>2</v>
      </c>
      <c r="R383" s="15">
        <v>8</v>
      </c>
      <c r="S383" s="15">
        <v>20</v>
      </c>
      <c r="T383" s="15">
        <v>0</v>
      </c>
      <c r="U383" s="15">
        <v>1</v>
      </c>
      <c r="V383" s="15">
        <v>1</v>
      </c>
      <c r="W383" s="15">
        <v>150000</v>
      </c>
      <c r="X383" s="15">
        <v>1</v>
      </c>
      <c r="Y383" s="15">
        <v>0</v>
      </c>
      <c r="Z383" s="15">
        <f t="shared" si="234"/>
        <v>0</v>
      </c>
      <c r="AA383" s="15">
        <f t="shared" si="207"/>
        <v>0</v>
      </c>
      <c r="AB383" s="15">
        <f t="shared" si="208"/>
        <v>0</v>
      </c>
      <c r="AC383" s="159">
        <v>1</v>
      </c>
      <c r="AD383" s="159">
        <v>18</v>
      </c>
      <c r="AE383" s="159">
        <v>7.5</v>
      </c>
      <c r="AF383" s="15">
        <v>36000</v>
      </c>
      <c r="AG383" s="27">
        <v>2000</v>
      </c>
      <c r="AH383" s="27">
        <f t="shared" si="209"/>
        <v>-0.2</v>
      </c>
      <c r="AI383" s="27">
        <f t="shared" si="210"/>
        <v>1</v>
      </c>
      <c r="AJ383" s="27">
        <f t="shared" si="211"/>
        <v>-0.2</v>
      </c>
      <c r="AQ383" s="15">
        <f t="shared" si="212"/>
        <v>0</v>
      </c>
      <c r="AR383" s="15">
        <f t="shared" si="213"/>
        <v>0</v>
      </c>
      <c r="AZ383" s="15">
        <f t="shared" si="214"/>
        <v>0</v>
      </c>
      <c r="BA383" s="15">
        <f t="shared" si="215"/>
        <v>0</v>
      </c>
      <c r="BC383" s="15">
        <v>1.75</v>
      </c>
      <c r="BD383" s="15">
        <v>1.6666666666666667</v>
      </c>
      <c r="BE383" s="15">
        <v>2</v>
      </c>
      <c r="BF383" s="15">
        <v>3</v>
      </c>
      <c r="BG383" s="15">
        <v>2.5</v>
      </c>
      <c r="BH383" s="15">
        <v>2.1833333333333336</v>
      </c>
      <c r="BI383" s="15">
        <v>3</v>
      </c>
      <c r="BJ383" s="15">
        <v>2</v>
      </c>
      <c r="BK383" s="15">
        <f t="shared" si="216"/>
        <v>1</v>
      </c>
      <c r="BL383" s="15">
        <f t="shared" si="217"/>
        <v>0</v>
      </c>
      <c r="BM383" s="15">
        <f t="shared" si="218"/>
        <v>0</v>
      </c>
      <c r="BN383" s="15">
        <v>1</v>
      </c>
      <c r="BO383" s="15">
        <f t="shared" si="219"/>
        <v>0</v>
      </c>
      <c r="BP383" s="15">
        <f t="shared" si="220"/>
        <v>0</v>
      </c>
      <c r="BQ383" s="15">
        <f t="shared" si="221"/>
        <v>0</v>
      </c>
      <c r="BR383" s="15">
        <f t="shared" si="222"/>
        <v>0</v>
      </c>
      <c r="BS383" s="15">
        <v>3</v>
      </c>
      <c r="BT383" s="15">
        <v>1</v>
      </c>
      <c r="BU383" s="15">
        <f t="shared" si="223"/>
        <v>0</v>
      </c>
      <c r="BV383" s="15">
        <f t="shared" si="224"/>
        <v>0</v>
      </c>
      <c r="BW383" s="15">
        <f t="shared" si="225"/>
        <v>0</v>
      </c>
      <c r="BX383" s="15">
        <f t="shared" si="226"/>
        <v>0</v>
      </c>
      <c r="BY383" s="15">
        <v>0</v>
      </c>
      <c r="BZ383" s="15" t="s">
        <v>1007</v>
      </c>
      <c r="CA383" s="15" t="s">
        <v>1007</v>
      </c>
      <c r="CB383" s="15" t="s">
        <v>1007</v>
      </c>
      <c r="CC383" s="15" t="s">
        <v>1007</v>
      </c>
      <c r="CD383" s="27">
        <v>3.6</v>
      </c>
      <c r="CE383" s="27">
        <v>3.6666666666666665</v>
      </c>
      <c r="CF383" s="27">
        <v>3.5</v>
      </c>
      <c r="CG383" s="27">
        <v>3.4</v>
      </c>
      <c r="CH383" s="27">
        <v>2.6666666666666665</v>
      </c>
      <c r="CI383" s="27">
        <v>2.25</v>
      </c>
      <c r="CJ383" s="27">
        <f t="shared" si="200"/>
        <v>3.1805555555555554</v>
      </c>
      <c r="CK383" s="15">
        <f t="shared" si="227"/>
        <v>-0.80000000000000027</v>
      </c>
      <c r="CL383" s="15">
        <f t="shared" si="228"/>
        <v>-0.33333333333333348</v>
      </c>
      <c r="CM383" s="15">
        <f t="shared" si="229"/>
        <v>0</v>
      </c>
      <c r="CN383" s="15">
        <f t="shared" si="230"/>
        <v>-0.80000000000000027</v>
      </c>
      <c r="CO383" s="15">
        <f t="shared" si="231"/>
        <v>-0.66666666666666696</v>
      </c>
      <c r="CP383" s="15">
        <f t="shared" si="232"/>
        <v>-1.25</v>
      </c>
      <c r="CQ383" s="15">
        <f t="shared" si="233"/>
        <v>-0.64166666666666705</v>
      </c>
    </row>
    <row r="384" spans="1:95" x14ac:dyDescent="0.2">
      <c r="A384" s="15">
        <v>706</v>
      </c>
      <c r="B384" s="23">
        <v>0</v>
      </c>
      <c r="C384" s="15">
        <v>5</v>
      </c>
      <c r="D384" s="15">
        <f t="shared" si="201"/>
        <v>0</v>
      </c>
      <c r="E384" s="15">
        <f t="shared" si="235"/>
        <v>0</v>
      </c>
      <c r="F384" s="15">
        <f t="shared" si="236"/>
        <v>0</v>
      </c>
      <c r="G384" s="15">
        <f t="shared" si="237"/>
        <v>1</v>
      </c>
      <c r="H384" s="15">
        <f t="shared" si="238"/>
        <v>0</v>
      </c>
      <c r="I384" s="15">
        <v>0</v>
      </c>
      <c r="J384" s="15">
        <v>23</v>
      </c>
      <c r="K384" s="15">
        <v>5</v>
      </c>
      <c r="L384" s="15">
        <f t="shared" si="202"/>
        <v>0</v>
      </c>
      <c r="M384" s="15">
        <f t="shared" si="203"/>
        <v>0</v>
      </c>
      <c r="N384" s="15">
        <f t="shared" si="204"/>
        <v>0</v>
      </c>
      <c r="O384" s="15">
        <f t="shared" si="205"/>
        <v>0</v>
      </c>
      <c r="P384" s="15">
        <f t="shared" si="206"/>
        <v>0</v>
      </c>
      <c r="Q384" s="15">
        <v>1</v>
      </c>
      <c r="R384" s="15">
        <v>4</v>
      </c>
      <c r="S384" s="15">
        <v>3</v>
      </c>
      <c r="T384" s="15">
        <v>0</v>
      </c>
      <c r="U384" s="15">
        <v>0</v>
      </c>
      <c r="V384" s="15">
        <v>1</v>
      </c>
      <c r="W384" s="15">
        <v>100000</v>
      </c>
      <c r="X384" s="15">
        <v>0</v>
      </c>
      <c r="Y384" s="15">
        <v>1</v>
      </c>
      <c r="Z384" s="15">
        <f t="shared" si="234"/>
        <v>0</v>
      </c>
      <c r="AA384" s="15">
        <f t="shared" si="207"/>
        <v>0</v>
      </c>
      <c r="AB384" s="15">
        <f t="shared" si="208"/>
        <v>1</v>
      </c>
      <c r="AC384" s="15">
        <v>7</v>
      </c>
      <c r="AD384" s="15">
        <v>40</v>
      </c>
      <c r="AE384" s="15">
        <v>70</v>
      </c>
      <c r="AF384" s="15">
        <v>100000</v>
      </c>
      <c r="AG384" s="27">
        <v>2500</v>
      </c>
      <c r="AH384" s="27">
        <f t="shared" si="209"/>
        <v>0</v>
      </c>
      <c r="AI384" s="27">
        <f t="shared" si="210"/>
        <v>1</v>
      </c>
      <c r="AJ384" s="27">
        <f t="shared" si="211"/>
        <v>0</v>
      </c>
      <c r="AQ384" s="15">
        <f t="shared" si="212"/>
        <v>0</v>
      </c>
      <c r="AR384" s="15">
        <f t="shared" si="213"/>
        <v>0</v>
      </c>
      <c r="AZ384" s="15">
        <f t="shared" si="214"/>
        <v>0</v>
      </c>
      <c r="BA384" s="15">
        <f t="shared" si="215"/>
        <v>0</v>
      </c>
      <c r="BB384" s="15">
        <f>$AJ384</f>
        <v>0</v>
      </c>
      <c r="BC384" s="15">
        <v>2</v>
      </c>
      <c r="BD384" s="15">
        <v>1.6666666666666667</v>
      </c>
      <c r="BE384" s="15">
        <v>1.3333333333333333</v>
      </c>
      <c r="BF384" s="15">
        <v>1</v>
      </c>
      <c r="BG384" s="15">
        <v>3</v>
      </c>
      <c r="BH384" s="15">
        <v>1.8</v>
      </c>
      <c r="BI384" s="15">
        <v>4</v>
      </c>
      <c r="BJ384" s="15">
        <v>5</v>
      </c>
      <c r="BK384" s="15">
        <f t="shared" si="216"/>
        <v>0</v>
      </c>
      <c r="BL384" s="15">
        <f t="shared" si="217"/>
        <v>0</v>
      </c>
      <c r="BM384" s="15">
        <f t="shared" si="218"/>
        <v>0</v>
      </c>
      <c r="BN384" s="15" t="s">
        <v>1007</v>
      </c>
      <c r="BO384" s="15">
        <f t="shared" si="219"/>
        <v>0</v>
      </c>
      <c r="BP384" s="15">
        <f t="shared" si="220"/>
        <v>0</v>
      </c>
      <c r="BQ384" s="15">
        <f t="shared" si="221"/>
        <v>0</v>
      </c>
      <c r="BR384" s="15">
        <f t="shared" si="222"/>
        <v>0</v>
      </c>
      <c r="BU384" s="15">
        <f t="shared" si="223"/>
        <v>0</v>
      </c>
      <c r="BV384" s="15">
        <f t="shared" si="224"/>
        <v>0</v>
      </c>
      <c r="BW384" s="15">
        <f t="shared" si="225"/>
        <v>0</v>
      </c>
      <c r="BX384" s="15">
        <f t="shared" si="226"/>
        <v>0</v>
      </c>
      <c r="BY384" s="15" t="s">
        <v>1007</v>
      </c>
      <c r="BZ384" s="15" t="s">
        <v>1007</v>
      </c>
      <c r="CA384" s="15" t="s">
        <v>1007</v>
      </c>
      <c r="CB384" s="15" t="s">
        <v>1007</v>
      </c>
      <c r="CC384" s="15" t="s">
        <v>1007</v>
      </c>
      <c r="CD384" s="27">
        <v>4.4000000000000004</v>
      </c>
      <c r="CE384" s="27">
        <v>4</v>
      </c>
      <c r="CF384" s="27">
        <v>3.5</v>
      </c>
      <c r="CG384" s="27">
        <v>4.2</v>
      </c>
      <c r="CH384" s="27">
        <v>3.3333333333333335</v>
      </c>
      <c r="CI384" s="27">
        <v>3.5</v>
      </c>
      <c r="CJ384" s="27">
        <f t="shared" si="200"/>
        <v>3.8222222222222224</v>
      </c>
      <c r="CK384" s="15">
        <f t="shared" si="227"/>
        <v>0</v>
      </c>
      <c r="CL384" s="15">
        <f t="shared" si="228"/>
        <v>0</v>
      </c>
      <c r="CM384" s="15">
        <f t="shared" si="229"/>
        <v>0</v>
      </c>
      <c r="CN384" s="15">
        <f t="shared" si="230"/>
        <v>0</v>
      </c>
      <c r="CO384" s="15">
        <f t="shared" si="231"/>
        <v>0</v>
      </c>
      <c r="CP384" s="15">
        <f t="shared" si="232"/>
        <v>0</v>
      </c>
      <c r="CQ384" s="15">
        <f t="shared" si="233"/>
        <v>0</v>
      </c>
    </row>
    <row r="385" spans="1:95" x14ac:dyDescent="0.2">
      <c r="A385" s="15">
        <v>706</v>
      </c>
      <c r="B385" s="23">
        <v>0</v>
      </c>
      <c r="C385" s="15">
        <v>5</v>
      </c>
      <c r="D385" s="15">
        <f t="shared" si="201"/>
        <v>0</v>
      </c>
      <c r="E385" s="15">
        <f t="shared" si="235"/>
        <v>0</v>
      </c>
      <c r="F385" s="15">
        <f t="shared" si="236"/>
        <v>0</v>
      </c>
      <c r="G385" s="15">
        <f t="shared" si="237"/>
        <v>1</v>
      </c>
      <c r="H385" s="15">
        <f t="shared" si="238"/>
        <v>0</v>
      </c>
      <c r="I385" s="15">
        <v>0</v>
      </c>
      <c r="J385" s="15">
        <v>23</v>
      </c>
      <c r="K385" s="15">
        <v>5</v>
      </c>
      <c r="L385" s="15">
        <f t="shared" si="202"/>
        <v>0</v>
      </c>
      <c r="M385" s="15">
        <f t="shared" si="203"/>
        <v>0</v>
      </c>
      <c r="N385" s="15">
        <f t="shared" si="204"/>
        <v>0</v>
      </c>
      <c r="O385" s="15">
        <f t="shared" si="205"/>
        <v>0</v>
      </c>
      <c r="P385" s="15">
        <f t="shared" si="206"/>
        <v>0</v>
      </c>
      <c r="Q385" s="15">
        <v>1</v>
      </c>
      <c r="R385" s="15">
        <v>4</v>
      </c>
      <c r="S385" s="15">
        <v>3</v>
      </c>
      <c r="T385" s="15">
        <v>0</v>
      </c>
      <c r="U385" s="15">
        <v>0</v>
      </c>
      <c r="V385" s="15">
        <v>1</v>
      </c>
      <c r="W385" s="15">
        <v>100000</v>
      </c>
      <c r="X385" s="15">
        <v>0</v>
      </c>
      <c r="Y385" s="15">
        <v>0</v>
      </c>
      <c r="Z385" s="15">
        <f t="shared" si="234"/>
        <v>0</v>
      </c>
      <c r="AA385" s="15">
        <f t="shared" si="207"/>
        <v>0</v>
      </c>
      <c r="AB385" s="15">
        <f t="shared" si="208"/>
        <v>1</v>
      </c>
      <c r="AC385" s="159">
        <v>7</v>
      </c>
      <c r="AD385" s="159">
        <v>40</v>
      </c>
      <c r="AE385" s="159">
        <v>70</v>
      </c>
      <c r="AF385" s="15">
        <v>100000</v>
      </c>
      <c r="AG385" s="27">
        <v>2500</v>
      </c>
      <c r="AH385" s="27">
        <f t="shared" si="209"/>
        <v>4</v>
      </c>
      <c r="AI385" s="27">
        <f t="shared" si="210"/>
        <v>1</v>
      </c>
      <c r="AJ385" s="27">
        <f t="shared" si="211"/>
        <v>4</v>
      </c>
      <c r="AQ385" s="15">
        <f t="shared" si="212"/>
        <v>0</v>
      </c>
      <c r="AR385" s="15">
        <f t="shared" si="213"/>
        <v>0</v>
      </c>
      <c r="AZ385" s="15">
        <f t="shared" si="214"/>
        <v>0</v>
      </c>
      <c r="BA385" s="15">
        <f t="shared" si="215"/>
        <v>0</v>
      </c>
      <c r="BC385" s="15">
        <v>2</v>
      </c>
      <c r="BD385" s="15">
        <v>1.6666666666666667</v>
      </c>
      <c r="BE385" s="15">
        <v>1.3333333333333333</v>
      </c>
      <c r="BF385" s="15">
        <v>1</v>
      </c>
      <c r="BG385" s="15">
        <v>3</v>
      </c>
      <c r="BH385" s="15">
        <v>1.8</v>
      </c>
      <c r="BI385" s="15">
        <v>4</v>
      </c>
      <c r="BJ385" s="15">
        <v>5</v>
      </c>
      <c r="BK385" s="15">
        <f t="shared" si="216"/>
        <v>0</v>
      </c>
      <c r="BL385" s="15">
        <f t="shared" si="217"/>
        <v>0</v>
      </c>
      <c r="BM385" s="15">
        <f t="shared" si="218"/>
        <v>0</v>
      </c>
      <c r="BN385" s="15" t="s">
        <v>1007</v>
      </c>
      <c r="BO385" s="15">
        <f t="shared" si="219"/>
        <v>0</v>
      </c>
      <c r="BP385" s="15">
        <f t="shared" si="220"/>
        <v>0</v>
      </c>
      <c r="BQ385" s="15">
        <f t="shared" si="221"/>
        <v>0</v>
      </c>
      <c r="BR385" s="15">
        <f t="shared" si="222"/>
        <v>0</v>
      </c>
      <c r="BU385" s="15">
        <f t="shared" si="223"/>
        <v>0</v>
      </c>
      <c r="BV385" s="15">
        <f t="shared" si="224"/>
        <v>0</v>
      </c>
      <c r="BW385" s="15">
        <f t="shared" si="225"/>
        <v>0</v>
      </c>
      <c r="BX385" s="15">
        <f t="shared" si="226"/>
        <v>0</v>
      </c>
      <c r="BY385" s="15" t="s">
        <v>1007</v>
      </c>
      <c r="BZ385" s="15" t="s">
        <v>1007</v>
      </c>
      <c r="CA385" s="15" t="s">
        <v>1007</v>
      </c>
      <c r="CB385" s="15" t="s">
        <v>1007</v>
      </c>
      <c r="CC385" s="15" t="s">
        <v>1007</v>
      </c>
      <c r="CD385" s="27">
        <v>4.4000000000000004</v>
      </c>
      <c r="CE385" s="27">
        <v>4</v>
      </c>
      <c r="CF385" s="27">
        <v>3.5</v>
      </c>
      <c r="CG385" s="27">
        <v>4.2</v>
      </c>
      <c r="CH385" s="27">
        <v>3.3333333333333335</v>
      </c>
      <c r="CI385" s="27">
        <v>3.5</v>
      </c>
      <c r="CJ385" s="27">
        <f t="shared" si="200"/>
        <v>3.8222222222222224</v>
      </c>
      <c r="CK385" s="15">
        <f t="shared" si="227"/>
        <v>0.60000000000000053</v>
      </c>
      <c r="CL385" s="15">
        <f t="shared" si="228"/>
        <v>0.66666666666666652</v>
      </c>
      <c r="CM385" s="15">
        <f t="shared" si="229"/>
        <v>0.75</v>
      </c>
      <c r="CN385" s="15">
        <f t="shared" si="230"/>
        <v>0</v>
      </c>
      <c r="CO385" s="15">
        <f t="shared" si="231"/>
        <v>-0.33333333333333304</v>
      </c>
      <c r="CP385" s="15">
        <f t="shared" si="232"/>
        <v>0.25</v>
      </c>
      <c r="CQ385" s="15">
        <f t="shared" si="233"/>
        <v>0.32222222222222241</v>
      </c>
    </row>
    <row r="386" spans="1:95" x14ac:dyDescent="0.2">
      <c r="A386" s="15">
        <v>707</v>
      </c>
      <c r="B386" s="23">
        <v>1</v>
      </c>
      <c r="C386" s="15">
        <v>5</v>
      </c>
      <c r="D386" s="15">
        <f t="shared" si="201"/>
        <v>0</v>
      </c>
      <c r="E386" s="15">
        <f t="shared" si="235"/>
        <v>0</v>
      </c>
      <c r="F386" s="15">
        <f t="shared" si="236"/>
        <v>0</v>
      </c>
      <c r="G386" s="15">
        <f t="shared" si="237"/>
        <v>1</v>
      </c>
      <c r="H386" s="15">
        <f t="shared" si="238"/>
        <v>0</v>
      </c>
      <c r="I386" s="15">
        <v>0</v>
      </c>
      <c r="J386" s="15">
        <v>48</v>
      </c>
      <c r="K386" s="15">
        <v>4</v>
      </c>
      <c r="L386" s="15">
        <f t="shared" si="202"/>
        <v>0</v>
      </c>
      <c r="M386" s="15">
        <f t="shared" si="203"/>
        <v>0</v>
      </c>
      <c r="N386" s="15">
        <f t="shared" si="204"/>
        <v>0</v>
      </c>
      <c r="O386" s="15">
        <f t="shared" si="205"/>
        <v>0</v>
      </c>
      <c r="P386" s="15">
        <f t="shared" si="206"/>
        <v>1</v>
      </c>
      <c r="Q386" s="15">
        <v>2</v>
      </c>
      <c r="R386" s="15">
        <v>3</v>
      </c>
      <c r="S386" s="15">
        <v>25</v>
      </c>
      <c r="T386" s="15">
        <v>0</v>
      </c>
      <c r="U386" s="15">
        <v>0</v>
      </c>
      <c r="V386" s="15">
        <v>1</v>
      </c>
      <c r="W386" s="15">
        <v>100000</v>
      </c>
      <c r="X386" s="15">
        <v>1</v>
      </c>
      <c r="Y386" s="15">
        <v>1</v>
      </c>
      <c r="Z386" s="15">
        <f t="shared" si="234"/>
        <v>0</v>
      </c>
      <c r="AA386" s="15">
        <f t="shared" si="207"/>
        <v>0</v>
      </c>
      <c r="AB386" s="15">
        <f t="shared" si="208"/>
        <v>1</v>
      </c>
      <c r="AC386" s="15">
        <v>7</v>
      </c>
      <c r="AD386" s="15">
        <v>4</v>
      </c>
      <c r="AE386" s="15">
        <v>30</v>
      </c>
      <c r="AF386" s="15">
        <v>2000</v>
      </c>
      <c r="AG386" s="27">
        <v>500</v>
      </c>
      <c r="AH386" s="27">
        <f t="shared" si="209"/>
        <v>-0.33333333333333331</v>
      </c>
      <c r="AI386" s="27">
        <f t="shared" si="210"/>
        <v>0.8</v>
      </c>
      <c r="AJ386" s="27">
        <f t="shared" si="211"/>
        <v>-0.26666666666666666</v>
      </c>
      <c r="AK386" s="15">
        <v>7</v>
      </c>
      <c r="AL386" s="15">
        <v>1</v>
      </c>
      <c r="AM386" s="15">
        <v>20</v>
      </c>
      <c r="AN386" s="15">
        <v>2000</v>
      </c>
      <c r="AO386" s="15">
        <v>2000</v>
      </c>
      <c r="AP386" s="15">
        <f>($AO386-$AO387)/$AO387</f>
        <v>1</v>
      </c>
      <c r="AQ386" s="15">
        <f t="shared" si="212"/>
        <v>0.2</v>
      </c>
      <c r="AR386" s="15">
        <f t="shared" si="213"/>
        <v>0.2</v>
      </c>
      <c r="AZ386" s="15">
        <f t="shared" si="214"/>
        <v>0</v>
      </c>
      <c r="BA386" s="15">
        <f t="shared" si="215"/>
        <v>0</v>
      </c>
      <c r="BB386" s="15">
        <f>AVERAGE($AJ386,$AR386)</f>
        <v>-3.3333333333333326E-2</v>
      </c>
      <c r="BC386" s="15">
        <v>3</v>
      </c>
      <c r="BD386" s="15">
        <v>3</v>
      </c>
      <c r="BE386" s="15">
        <v>1.3333333333333333</v>
      </c>
      <c r="BF386" s="15">
        <v>2</v>
      </c>
      <c r="BG386" s="15">
        <v>2</v>
      </c>
      <c r="BH386" s="15">
        <v>2.2666666666666666</v>
      </c>
      <c r="BI386" s="15">
        <v>5</v>
      </c>
      <c r="BJ386" s="15">
        <v>5</v>
      </c>
      <c r="BK386" s="15">
        <f t="shared" si="216"/>
        <v>0</v>
      </c>
      <c r="BL386" s="15">
        <f t="shared" si="217"/>
        <v>0</v>
      </c>
      <c r="BM386" s="15">
        <f t="shared" si="218"/>
        <v>0</v>
      </c>
      <c r="BN386" s="15" t="s">
        <v>1007</v>
      </c>
      <c r="BO386" s="15">
        <f t="shared" si="219"/>
        <v>0</v>
      </c>
      <c r="BP386" s="15">
        <f t="shared" si="220"/>
        <v>0</v>
      </c>
      <c r="BQ386" s="15">
        <f t="shared" si="221"/>
        <v>0</v>
      </c>
      <c r="BR386" s="15">
        <f t="shared" si="222"/>
        <v>0</v>
      </c>
      <c r="BU386" s="15">
        <f t="shared" si="223"/>
        <v>0</v>
      </c>
      <c r="BV386" s="15">
        <f t="shared" si="224"/>
        <v>0</v>
      </c>
      <c r="BW386" s="15">
        <f t="shared" si="225"/>
        <v>0</v>
      </c>
      <c r="BX386" s="15">
        <f t="shared" si="226"/>
        <v>0</v>
      </c>
      <c r="BY386" s="15" t="s">
        <v>1007</v>
      </c>
      <c r="BZ386" s="15" t="s">
        <v>1007</v>
      </c>
      <c r="CA386" s="15" t="s">
        <v>1007</v>
      </c>
      <c r="CB386" s="15" t="s">
        <v>1007</v>
      </c>
      <c r="CC386" s="15" t="s">
        <v>1007</v>
      </c>
      <c r="CD386" s="27">
        <v>3.8</v>
      </c>
      <c r="CE386" s="27">
        <v>3.3333333333333335</v>
      </c>
      <c r="CF386" s="27">
        <v>2.75</v>
      </c>
      <c r="CG386" s="27">
        <v>4.2</v>
      </c>
      <c r="CH386" s="27">
        <v>3.6666666666666665</v>
      </c>
      <c r="CI386" s="27">
        <v>3.25</v>
      </c>
      <c r="CJ386" s="27">
        <f t="shared" ref="CJ386:CJ449" si="239">AVERAGE($CD386:$CI386)</f>
        <v>3.5</v>
      </c>
      <c r="CK386" s="15">
        <f t="shared" si="227"/>
        <v>0</v>
      </c>
      <c r="CL386" s="15">
        <f t="shared" si="228"/>
        <v>0.33333333333333348</v>
      </c>
      <c r="CM386" s="15">
        <f t="shared" si="229"/>
        <v>0</v>
      </c>
      <c r="CN386" s="15">
        <f t="shared" si="230"/>
        <v>0</v>
      </c>
      <c r="CO386" s="15">
        <f t="shared" si="231"/>
        <v>0</v>
      </c>
      <c r="CP386" s="15">
        <f t="shared" si="232"/>
        <v>0</v>
      </c>
      <c r="CQ386" s="15">
        <f t="shared" si="233"/>
        <v>5.5555555555555358E-2</v>
      </c>
    </row>
    <row r="387" spans="1:95" x14ac:dyDescent="0.2">
      <c r="A387" s="15">
        <v>707</v>
      </c>
      <c r="B387" s="23">
        <v>1</v>
      </c>
      <c r="C387" s="15">
        <v>5</v>
      </c>
      <c r="D387" s="15">
        <f t="shared" ref="D387:D450" si="240">IF($C387=2,1,0)</f>
        <v>0</v>
      </c>
      <c r="E387" s="15">
        <f t="shared" si="235"/>
        <v>0</v>
      </c>
      <c r="F387" s="15">
        <f t="shared" si="236"/>
        <v>0</v>
      </c>
      <c r="G387" s="15">
        <f t="shared" si="237"/>
        <v>1</v>
      </c>
      <c r="H387" s="15">
        <f t="shared" si="238"/>
        <v>0</v>
      </c>
      <c r="I387" s="15">
        <v>0</v>
      </c>
      <c r="J387" s="15">
        <v>48</v>
      </c>
      <c r="K387" s="15">
        <v>4</v>
      </c>
      <c r="L387" s="15">
        <f t="shared" ref="L387:L450" si="241">IF($K387=0,1,0)</f>
        <v>0</v>
      </c>
      <c r="M387" s="15">
        <f t="shared" ref="M387:M450" si="242">IF($K387=1,1,0)</f>
        <v>0</v>
      </c>
      <c r="N387" s="15">
        <f t="shared" ref="N387:N450" si="243">IF($K387=2,1,0)</f>
        <v>0</v>
      </c>
      <c r="O387" s="15">
        <f t="shared" ref="O387:O450" si="244">IF($K387=3,1,0)</f>
        <v>0</v>
      </c>
      <c r="P387" s="15">
        <f t="shared" ref="P387:P450" si="245">IF($K387=4,1,0)</f>
        <v>1</v>
      </c>
      <c r="Q387" s="15">
        <v>2</v>
      </c>
      <c r="R387" s="15">
        <v>3</v>
      </c>
      <c r="S387" s="15">
        <v>25</v>
      </c>
      <c r="T387" s="15">
        <v>0</v>
      </c>
      <c r="U387" s="15">
        <v>0</v>
      </c>
      <c r="V387" s="15">
        <v>1</v>
      </c>
      <c r="W387" s="15">
        <v>100000</v>
      </c>
      <c r="X387" s="15">
        <v>1</v>
      </c>
      <c r="Y387" s="15">
        <v>0</v>
      </c>
      <c r="Z387" s="15">
        <f t="shared" si="234"/>
        <v>0</v>
      </c>
      <c r="AA387" s="15">
        <f t="shared" ref="AA387:AA450" si="246">IF(OR($AC387=2,$AC387=6,$AC387=10),1,0)</f>
        <v>0</v>
      </c>
      <c r="AB387" s="15">
        <f t="shared" ref="AB387:AB450" si="247">IF(OR($AC387=7,$AC387=8,$AC387=9),1,0)</f>
        <v>1</v>
      </c>
      <c r="AC387" s="159">
        <v>7</v>
      </c>
      <c r="AD387" s="159">
        <v>4</v>
      </c>
      <c r="AE387" s="159">
        <v>25</v>
      </c>
      <c r="AF387" s="15">
        <v>3000</v>
      </c>
      <c r="AG387" s="27">
        <v>750</v>
      </c>
      <c r="AH387" s="27">
        <f t="shared" ref="AH387:AH450" si="248">($AG387-$AG388)/$AG388</f>
        <v>0.79999999999999993</v>
      </c>
      <c r="AI387" s="27">
        <f t="shared" ref="AI387:AI450" si="249">$AD387/($AD387+$AL387+$AU387)</f>
        <v>0.8</v>
      </c>
      <c r="AJ387" s="27">
        <f t="shared" ref="AJ387:AJ450" si="250">$AI387*$AH387</f>
        <v>0.64</v>
      </c>
      <c r="AK387" s="15">
        <v>7</v>
      </c>
      <c r="AL387" s="15">
        <v>1</v>
      </c>
      <c r="AM387" s="15">
        <v>15</v>
      </c>
      <c r="AN387" s="15">
        <v>1000</v>
      </c>
      <c r="AO387" s="15">
        <v>1000</v>
      </c>
      <c r="AQ387" s="15">
        <f t="shared" ref="AQ387:AQ450" si="251">$AL387/($AD387+$AL387+$AU387)</f>
        <v>0.2</v>
      </c>
      <c r="AR387" s="15">
        <f t="shared" ref="AR387:AR450" si="252">$AQ387*$AP387</f>
        <v>0</v>
      </c>
      <c r="AZ387" s="15">
        <f t="shared" ref="AZ387:AZ450" si="253">($AU387/($AD387+$AL387+$AU387))</f>
        <v>0</v>
      </c>
      <c r="BA387" s="15">
        <f t="shared" ref="BA387:BA450" si="254">$AY387*$AZ387</f>
        <v>0</v>
      </c>
      <c r="BC387" s="15">
        <v>3</v>
      </c>
      <c r="BD387" s="15">
        <v>3</v>
      </c>
      <c r="BE387" s="15">
        <v>1.3333333333333333</v>
      </c>
      <c r="BF387" s="15">
        <v>2</v>
      </c>
      <c r="BG387" s="15">
        <v>2</v>
      </c>
      <c r="BH387" s="15">
        <v>2.2666666666666666</v>
      </c>
      <c r="BI387" s="15">
        <v>5</v>
      </c>
      <c r="BJ387" s="15">
        <v>5</v>
      </c>
      <c r="BK387" s="15">
        <f t="shared" ref="BK387:BK450" si="255">IF($BJ387=2,1,0)</f>
        <v>0</v>
      </c>
      <c r="BL387" s="15">
        <f t="shared" ref="BL387:BL450" si="256">IF($BJ387=3,1,0)</f>
        <v>0</v>
      </c>
      <c r="BM387" s="15">
        <f t="shared" ref="BM387:BM450" si="257">IF($BJ387=4,1,0)</f>
        <v>0</v>
      </c>
      <c r="BN387" s="15" t="s">
        <v>1007</v>
      </c>
      <c r="BO387" s="15">
        <f t="shared" ref="BO387:BO450" si="258">IF($BN387=2,1,0)</f>
        <v>0</v>
      </c>
      <c r="BP387" s="15">
        <f t="shared" ref="BP387:BP450" si="259">IF($BN387=3,1,0)</f>
        <v>0</v>
      </c>
      <c r="BQ387" s="15">
        <f t="shared" ref="BQ387:BQ450" si="260">IF($BN387=4,1,0)</f>
        <v>0</v>
      </c>
      <c r="BR387" s="15">
        <f t="shared" ref="BR387:BR450" si="261">IF($BN387=5,1,0)</f>
        <v>0</v>
      </c>
      <c r="BU387" s="15">
        <f t="shared" ref="BU387:BU450" si="262">IF($BT387=2,1,0)</f>
        <v>0</v>
      </c>
      <c r="BV387" s="15">
        <f t="shared" ref="BV387:BV450" si="263">IF($BT387=3,1,0)</f>
        <v>0</v>
      </c>
      <c r="BW387" s="15">
        <f t="shared" ref="BW387:BW450" si="264">IF($BT387=4,1,0)</f>
        <v>0</v>
      </c>
      <c r="BX387" s="15">
        <f t="shared" ref="BX387:BX450" si="265">IF($BT387=5,1,0)</f>
        <v>0</v>
      </c>
      <c r="BY387" s="15" t="s">
        <v>1007</v>
      </c>
      <c r="BZ387" s="15" t="s">
        <v>1007</v>
      </c>
      <c r="CA387" s="15" t="s">
        <v>1007</v>
      </c>
      <c r="CB387" s="15" t="s">
        <v>1007</v>
      </c>
      <c r="CC387" s="15" t="s">
        <v>1007</v>
      </c>
      <c r="CD387" s="27">
        <v>3.8</v>
      </c>
      <c r="CE387" s="27">
        <v>3</v>
      </c>
      <c r="CF387" s="27">
        <v>2.75</v>
      </c>
      <c r="CG387" s="27">
        <v>4.2</v>
      </c>
      <c r="CH387" s="27">
        <v>3.6666666666666665</v>
      </c>
      <c r="CI387" s="27">
        <v>3.25</v>
      </c>
      <c r="CJ387" s="27">
        <f t="shared" si="239"/>
        <v>3.4444444444444446</v>
      </c>
      <c r="CK387" s="15">
        <f t="shared" ref="CK387:CK450" si="266">$CD387-$CD388</f>
        <v>-0.20000000000000018</v>
      </c>
      <c r="CL387" s="15">
        <f t="shared" ref="CL387:CL450" si="267">$CE387-$CE388</f>
        <v>-0.33333333333333348</v>
      </c>
      <c r="CM387" s="15">
        <f t="shared" ref="CM387:CM450" si="268">$CF387-$CF388</f>
        <v>0</v>
      </c>
      <c r="CN387" s="15">
        <f t="shared" ref="CN387:CN450" si="269">$CG387-$CG388</f>
        <v>0.80000000000000027</v>
      </c>
      <c r="CO387" s="15">
        <f t="shared" ref="CO387:CO450" si="270">$CH387-$CH388</f>
        <v>0</v>
      </c>
      <c r="CP387" s="15">
        <f t="shared" ref="CP387:CP450" si="271">$CI387-$CI388</f>
        <v>0.25</v>
      </c>
      <c r="CQ387" s="15">
        <f t="shared" ref="CQ387:CQ450" si="272">$CJ387-$CJ388</f>
        <v>8.6111111111110805E-2</v>
      </c>
    </row>
    <row r="388" spans="1:95" x14ac:dyDescent="0.2">
      <c r="A388" s="15">
        <v>708</v>
      </c>
      <c r="B388" s="23">
        <v>1</v>
      </c>
      <c r="C388" s="15">
        <v>5</v>
      </c>
      <c r="D388" s="15">
        <f t="shared" si="240"/>
        <v>0</v>
      </c>
      <c r="E388" s="15">
        <f t="shared" si="235"/>
        <v>0</v>
      </c>
      <c r="F388" s="15">
        <f t="shared" si="236"/>
        <v>0</v>
      </c>
      <c r="G388" s="15">
        <f t="shared" si="237"/>
        <v>1</v>
      </c>
      <c r="H388" s="15">
        <f t="shared" si="238"/>
        <v>0</v>
      </c>
      <c r="I388" s="15">
        <v>0</v>
      </c>
      <c r="J388" s="15">
        <v>53</v>
      </c>
      <c r="K388" s="15">
        <v>3</v>
      </c>
      <c r="L388" s="15">
        <f t="shared" si="241"/>
        <v>0</v>
      </c>
      <c r="M388" s="15">
        <f t="shared" si="242"/>
        <v>0</v>
      </c>
      <c r="N388" s="15">
        <f t="shared" si="243"/>
        <v>0</v>
      </c>
      <c r="O388" s="15">
        <f t="shared" si="244"/>
        <v>1</v>
      </c>
      <c r="P388" s="15">
        <f t="shared" si="245"/>
        <v>0</v>
      </c>
      <c r="Q388" s="15">
        <v>2</v>
      </c>
      <c r="R388" s="15">
        <v>2</v>
      </c>
      <c r="S388" s="15">
        <v>30</v>
      </c>
      <c r="T388" s="15">
        <v>0</v>
      </c>
      <c r="U388" s="15">
        <v>0</v>
      </c>
      <c r="V388" s="15">
        <v>1</v>
      </c>
      <c r="W388" s="15">
        <v>150000</v>
      </c>
      <c r="X388" s="15">
        <v>1</v>
      </c>
      <c r="Y388" s="15">
        <v>1</v>
      </c>
      <c r="Z388" s="15">
        <f t="shared" ref="Z388:Z451" si="273">IF(OR($AC388=3,$AC388=4,$AC388=5),1,0)</f>
        <v>0</v>
      </c>
      <c r="AA388" s="15">
        <f t="shared" si="246"/>
        <v>0</v>
      </c>
      <c r="AB388" s="15">
        <f t="shared" si="247"/>
        <v>1</v>
      </c>
      <c r="AC388" s="15">
        <v>7</v>
      </c>
      <c r="AD388" s="15">
        <v>6</v>
      </c>
      <c r="AE388" s="15">
        <v>30</v>
      </c>
      <c r="AF388" s="15">
        <v>2500</v>
      </c>
      <c r="AG388" s="27">
        <v>416.66666666666669</v>
      </c>
      <c r="AH388" s="27">
        <f t="shared" si="248"/>
        <v>0.25000000000000011</v>
      </c>
      <c r="AI388" s="27">
        <f t="shared" si="249"/>
        <v>1</v>
      </c>
      <c r="AJ388" s="27">
        <f t="shared" si="250"/>
        <v>0.25000000000000011</v>
      </c>
      <c r="AQ388" s="15">
        <f t="shared" si="251"/>
        <v>0</v>
      </c>
      <c r="AR388" s="15">
        <f t="shared" si="252"/>
        <v>0</v>
      </c>
      <c r="AZ388" s="15">
        <f t="shared" si="253"/>
        <v>0</v>
      </c>
      <c r="BA388" s="15">
        <f t="shared" si="254"/>
        <v>0</v>
      </c>
      <c r="BB388" s="15">
        <f>$AJ388</f>
        <v>0.25000000000000011</v>
      </c>
      <c r="BC388" s="15">
        <v>3</v>
      </c>
      <c r="BD388" s="15">
        <v>2.6666666666666665</v>
      </c>
      <c r="BE388" s="15">
        <v>1.6666666666666667</v>
      </c>
      <c r="BF388" s="15">
        <v>1.5</v>
      </c>
      <c r="BG388" s="15">
        <v>3</v>
      </c>
      <c r="BH388" s="15">
        <v>2.3666666666666663</v>
      </c>
      <c r="BI388" s="15">
        <v>4</v>
      </c>
      <c r="BJ388" s="15">
        <v>1</v>
      </c>
      <c r="BK388" s="15">
        <f t="shared" si="255"/>
        <v>0</v>
      </c>
      <c r="BL388" s="15">
        <f t="shared" si="256"/>
        <v>0</v>
      </c>
      <c r="BM388" s="15">
        <f t="shared" si="257"/>
        <v>0</v>
      </c>
      <c r="BN388" s="15">
        <v>1</v>
      </c>
      <c r="BO388" s="15">
        <f t="shared" si="258"/>
        <v>0</v>
      </c>
      <c r="BP388" s="15">
        <f t="shared" si="259"/>
        <v>0</v>
      </c>
      <c r="BQ388" s="15">
        <f t="shared" si="260"/>
        <v>0</v>
      </c>
      <c r="BR388" s="15">
        <f t="shared" si="261"/>
        <v>0</v>
      </c>
      <c r="BS388" s="15">
        <v>3</v>
      </c>
      <c r="BT388" s="15">
        <v>1</v>
      </c>
      <c r="BU388" s="15">
        <f t="shared" si="262"/>
        <v>0</v>
      </c>
      <c r="BV388" s="15">
        <f t="shared" si="263"/>
        <v>0</v>
      </c>
      <c r="BW388" s="15">
        <f t="shared" si="264"/>
        <v>0</v>
      </c>
      <c r="BX388" s="15">
        <f t="shared" si="265"/>
        <v>0</v>
      </c>
      <c r="BY388" s="15">
        <v>0</v>
      </c>
      <c r="BZ388" s="15" t="s">
        <v>1007</v>
      </c>
      <c r="CA388" s="15" t="s">
        <v>1007</v>
      </c>
      <c r="CB388" s="15" t="s">
        <v>1007</v>
      </c>
      <c r="CC388" s="15" t="s">
        <v>1007</v>
      </c>
      <c r="CD388" s="27">
        <v>4</v>
      </c>
      <c r="CE388" s="27">
        <v>3.3333333333333335</v>
      </c>
      <c r="CF388" s="27">
        <v>2.75</v>
      </c>
      <c r="CG388" s="27">
        <v>3.4</v>
      </c>
      <c r="CH388" s="27">
        <v>3.6666666666666665</v>
      </c>
      <c r="CI388" s="27">
        <v>3</v>
      </c>
      <c r="CJ388" s="27">
        <f t="shared" si="239"/>
        <v>3.3583333333333338</v>
      </c>
      <c r="CK388" s="15">
        <f t="shared" si="266"/>
        <v>0</v>
      </c>
      <c r="CL388" s="15">
        <f t="shared" si="267"/>
        <v>0.33333333333333348</v>
      </c>
      <c r="CM388" s="15">
        <f t="shared" si="268"/>
        <v>0</v>
      </c>
      <c r="CN388" s="15">
        <f t="shared" si="269"/>
        <v>0</v>
      </c>
      <c r="CO388" s="15">
        <f t="shared" si="270"/>
        <v>0.66666666666666652</v>
      </c>
      <c r="CP388" s="15">
        <f t="shared" si="271"/>
        <v>0</v>
      </c>
      <c r="CQ388" s="15">
        <f t="shared" si="272"/>
        <v>0.16666666666666741</v>
      </c>
    </row>
    <row r="389" spans="1:95" x14ac:dyDescent="0.2">
      <c r="A389" s="15">
        <v>708</v>
      </c>
      <c r="B389" s="23">
        <v>1</v>
      </c>
      <c r="C389" s="15">
        <v>5</v>
      </c>
      <c r="D389" s="15">
        <f t="shared" si="240"/>
        <v>0</v>
      </c>
      <c r="E389" s="15">
        <f t="shared" si="235"/>
        <v>0</v>
      </c>
      <c r="F389" s="15">
        <f t="shared" si="236"/>
        <v>0</v>
      </c>
      <c r="G389" s="15">
        <f t="shared" si="237"/>
        <v>1</v>
      </c>
      <c r="H389" s="15">
        <f t="shared" si="238"/>
        <v>0</v>
      </c>
      <c r="I389" s="15">
        <v>0</v>
      </c>
      <c r="J389" s="15">
        <v>53</v>
      </c>
      <c r="K389" s="15">
        <v>3</v>
      </c>
      <c r="L389" s="15">
        <f t="shared" si="241"/>
        <v>0</v>
      </c>
      <c r="M389" s="15">
        <f t="shared" si="242"/>
        <v>0</v>
      </c>
      <c r="N389" s="15">
        <f t="shared" si="243"/>
        <v>0</v>
      </c>
      <c r="O389" s="15">
        <f t="shared" si="244"/>
        <v>1</v>
      </c>
      <c r="P389" s="15">
        <f t="shared" si="245"/>
        <v>0</v>
      </c>
      <c r="Q389" s="15">
        <v>2</v>
      </c>
      <c r="R389" s="15">
        <v>2</v>
      </c>
      <c r="S389" s="15">
        <v>30</v>
      </c>
      <c r="T389" s="15">
        <v>0</v>
      </c>
      <c r="U389" s="15">
        <v>0</v>
      </c>
      <c r="V389" s="15">
        <v>1</v>
      </c>
      <c r="W389" s="15">
        <v>150000</v>
      </c>
      <c r="X389" s="15">
        <v>1</v>
      </c>
      <c r="Y389" s="15">
        <v>0</v>
      </c>
      <c r="Z389" s="15">
        <f t="shared" si="273"/>
        <v>0</v>
      </c>
      <c r="AA389" s="15">
        <f t="shared" si="246"/>
        <v>0</v>
      </c>
      <c r="AB389" s="15">
        <f t="shared" si="247"/>
        <v>1</v>
      </c>
      <c r="AC389" s="159">
        <v>7</v>
      </c>
      <c r="AD389" s="159">
        <v>6</v>
      </c>
      <c r="AE389" s="159">
        <v>25</v>
      </c>
      <c r="AF389" s="15">
        <v>2000</v>
      </c>
      <c r="AG389" s="27">
        <v>333.33333333333331</v>
      </c>
      <c r="AH389" s="27">
        <f t="shared" si="248"/>
        <v>-0.41666666666666674</v>
      </c>
      <c r="AI389" s="27">
        <f t="shared" si="249"/>
        <v>1</v>
      </c>
      <c r="AJ389" s="27">
        <f t="shared" si="250"/>
        <v>-0.41666666666666674</v>
      </c>
      <c r="AQ389" s="15">
        <f t="shared" si="251"/>
        <v>0</v>
      </c>
      <c r="AR389" s="15">
        <f t="shared" si="252"/>
        <v>0</v>
      </c>
      <c r="AZ389" s="15">
        <f t="shared" si="253"/>
        <v>0</v>
      </c>
      <c r="BA389" s="15">
        <f t="shared" si="254"/>
        <v>0</v>
      </c>
      <c r="BC389" s="15">
        <v>3</v>
      </c>
      <c r="BD389" s="15">
        <v>2.6666666666666665</v>
      </c>
      <c r="BE389" s="15">
        <v>1.6666666666666667</v>
      </c>
      <c r="BF389" s="15">
        <v>1.5</v>
      </c>
      <c r="BG389" s="15">
        <v>3</v>
      </c>
      <c r="BH389" s="15">
        <v>2.3666666666666663</v>
      </c>
      <c r="BI389" s="15">
        <v>4</v>
      </c>
      <c r="BJ389" s="15">
        <v>1</v>
      </c>
      <c r="BK389" s="15">
        <f t="shared" si="255"/>
        <v>0</v>
      </c>
      <c r="BL389" s="15">
        <f t="shared" si="256"/>
        <v>0</v>
      </c>
      <c r="BM389" s="15">
        <f t="shared" si="257"/>
        <v>0</v>
      </c>
      <c r="BN389" s="15">
        <v>1</v>
      </c>
      <c r="BO389" s="15">
        <f t="shared" si="258"/>
        <v>0</v>
      </c>
      <c r="BP389" s="15">
        <f t="shared" si="259"/>
        <v>0</v>
      </c>
      <c r="BQ389" s="15">
        <f t="shared" si="260"/>
        <v>0</v>
      </c>
      <c r="BR389" s="15">
        <f t="shared" si="261"/>
        <v>0</v>
      </c>
      <c r="BS389" s="15">
        <v>3</v>
      </c>
      <c r="BT389" s="15">
        <v>1</v>
      </c>
      <c r="BU389" s="15">
        <f t="shared" si="262"/>
        <v>0</v>
      </c>
      <c r="BV389" s="15">
        <f t="shared" si="263"/>
        <v>0</v>
      </c>
      <c r="BW389" s="15">
        <f t="shared" si="264"/>
        <v>0</v>
      </c>
      <c r="BX389" s="15">
        <f t="shared" si="265"/>
        <v>0</v>
      </c>
      <c r="BY389" s="15">
        <v>0</v>
      </c>
      <c r="BZ389" s="15" t="s">
        <v>1007</v>
      </c>
      <c r="CA389" s="15" t="s">
        <v>1007</v>
      </c>
      <c r="CB389" s="15" t="s">
        <v>1007</v>
      </c>
      <c r="CC389" s="15" t="s">
        <v>1007</v>
      </c>
      <c r="CD389" s="27">
        <v>4</v>
      </c>
      <c r="CE389" s="27">
        <v>3</v>
      </c>
      <c r="CF389" s="27">
        <v>2.75</v>
      </c>
      <c r="CG389" s="27">
        <v>3.4</v>
      </c>
      <c r="CH389" s="27">
        <v>3</v>
      </c>
      <c r="CI389" s="27">
        <v>3</v>
      </c>
      <c r="CJ389" s="27">
        <f t="shared" si="239"/>
        <v>3.1916666666666664</v>
      </c>
      <c r="CK389" s="15">
        <f t="shared" si="266"/>
        <v>-0.40000000000000036</v>
      </c>
      <c r="CL389" s="15">
        <f t="shared" si="267"/>
        <v>-1.666666666666667</v>
      </c>
      <c r="CM389" s="15">
        <f t="shared" si="268"/>
        <v>0.75</v>
      </c>
      <c r="CN389" s="15">
        <f t="shared" si="269"/>
        <v>0.60000000000000009</v>
      </c>
      <c r="CO389" s="15">
        <f t="shared" si="270"/>
        <v>0.33333333333333348</v>
      </c>
      <c r="CP389" s="15">
        <f t="shared" si="271"/>
        <v>0.5</v>
      </c>
      <c r="CQ389" s="15">
        <f t="shared" si="272"/>
        <v>1.9444444444443931E-2</v>
      </c>
    </row>
    <row r="390" spans="1:95" x14ac:dyDescent="0.2">
      <c r="A390" s="15">
        <v>709</v>
      </c>
      <c r="B390" s="23">
        <v>0</v>
      </c>
      <c r="C390" s="15">
        <v>5</v>
      </c>
      <c r="D390" s="15">
        <f t="shared" si="240"/>
        <v>0</v>
      </c>
      <c r="E390" s="15">
        <f t="shared" si="235"/>
        <v>0</v>
      </c>
      <c r="F390" s="15">
        <f t="shared" si="236"/>
        <v>0</v>
      </c>
      <c r="G390" s="15">
        <f t="shared" si="237"/>
        <v>1</v>
      </c>
      <c r="H390" s="15">
        <f t="shared" si="238"/>
        <v>0</v>
      </c>
      <c r="I390" s="15">
        <v>1</v>
      </c>
      <c r="J390" s="15">
        <v>55</v>
      </c>
      <c r="K390" s="15">
        <v>3</v>
      </c>
      <c r="L390" s="15">
        <f t="shared" si="241"/>
        <v>0</v>
      </c>
      <c r="M390" s="15">
        <f t="shared" si="242"/>
        <v>0</v>
      </c>
      <c r="N390" s="15">
        <f t="shared" si="243"/>
        <v>0</v>
      </c>
      <c r="O390" s="15">
        <f t="shared" si="244"/>
        <v>1</v>
      </c>
      <c r="P390" s="15">
        <f t="shared" si="245"/>
        <v>0</v>
      </c>
      <c r="Q390" s="15">
        <v>2</v>
      </c>
      <c r="R390" s="15">
        <v>2</v>
      </c>
      <c r="S390" s="15">
        <v>30</v>
      </c>
      <c r="T390" s="15">
        <v>0</v>
      </c>
      <c r="U390" s="15">
        <v>0</v>
      </c>
      <c r="V390" s="15">
        <v>1</v>
      </c>
      <c r="W390" s="15">
        <v>250000</v>
      </c>
      <c r="X390" s="15">
        <v>0</v>
      </c>
      <c r="Y390" s="15">
        <v>1</v>
      </c>
      <c r="Z390" s="15">
        <f t="shared" si="273"/>
        <v>0</v>
      </c>
      <c r="AA390" s="15">
        <f t="shared" si="246"/>
        <v>1</v>
      </c>
      <c r="AB390" s="15">
        <f t="shared" si="247"/>
        <v>0</v>
      </c>
      <c r="AC390" s="15">
        <v>2</v>
      </c>
      <c r="AD390" s="15">
        <v>7</v>
      </c>
      <c r="AE390" s="15">
        <v>20</v>
      </c>
      <c r="AF390" s="15">
        <v>4000</v>
      </c>
      <c r="AG390" s="27">
        <v>571.42857142857144</v>
      </c>
      <c r="AH390" s="27">
        <f t="shared" si="248"/>
        <v>0</v>
      </c>
      <c r="AI390" s="27">
        <f t="shared" si="249"/>
        <v>1</v>
      </c>
      <c r="AJ390" s="27">
        <f t="shared" si="250"/>
        <v>0</v>
      </c>
      <c r="AQ390" s="15">
        <f t="shared" si="251"/>
        <v>0</v>
      </c>
      <c r="AR390" s="15">
        <f t="shared" si="252"/>
        <v>0</v>
      </c>
      <c r="AZ390" s="15">
        <f t="shared" si="253"/>
        <v>0</v>
      </c>
      <c r="BA390" s="15">
        <f t="shared" si="254"/>
        <v>0</v>
      </c>
      <c r="BB390" s="15">
        <f>$AJ390</f>
        <v>0</v>
      </c>
      <c r="BC390" s="15">
        <v>1</v>
      </c>
      <c r="BD390" s="15">
        <v>1.3333333333333333</v>
      </c>
      <c r="BE390" s="15">
        <v>1.3333333333333333</v>
      </c>
      <c r="BF390" s="15">
        <v>2</v>
      </c>
      <c r="BG390" s="15">
        <v>2</v>
      </c>
      <c r="BH390" s="15">
        <v>1.5333333333333332</v>
      </c>
      <c r="BI390" s="15">
        <v>3</v>
      </c>
      <c r="BJ390" s="15">
        <v>5</v>
      </c>
      <c r="BK390" s="15">
        <f t="shared" si="255"/>
        <v>0</v>
      </c>
      <c r="BL390" s="15">
        <f t="shared" si="256"/>
        <v>0</v>
      </c>
      <c r="BM390" s="15">
        <f t="shared" si="257"/>
        <v>0</v>
      </c>
      <c r="BN390" s="15" t="s">
        <v>1007</v>
      </c>
      <c r="BO390" s="15">
        <f t="shared" si="258"/>
        <v>0</v>
      </c>
      <c r="BP390" s="15">
        <f t="shared" si="259"/>
        <v>0</v>
      </c>
      <c r="BQ390" s="15">
        <f t="shared" si="260"/>
        <v>0</v>
      </c>
      <c r="BR390" s="15">
        <f t="shared" si="261"/>
        <v>0</v>
      </c>
      <c r="BU390" s="15">
        <f t="shared" si="262"/>
        <v>0</v>
      </c>
      <c r="BV390" s="15">
        <f t="shared" si="263"/>
        <v>0</v>
      </c>
      <c r="BW390" s="15">
        <f t="shared" si="264"/>
        <v>0</v>
      </c>
      <c r="BX390" s="15">
        <f t="shared" si="265"/>
        <v>0</v>
      </c>
      <c r="BY390" s="15" t="s">
        <v>1007</v>
      </c>
      <c r="BZ390" s="15" t="s">
        <v>1007</v>
      </c>
      <c r="CA390" s="15" t="s">
        <v>1007</v>
      </c>
      <c r="CB390" s="15" t="s">
        <v>1007</v>
      </c>
      <c r="CC390" s="15" t="s">
        <v>1007</v>
      </c>
      <c r="CD390" s="27">
        <v>4.4000000000000004</v>
      </c>
      <c r="CE390" s="27">
        <v>4.666666666666667</v>
      </c>
      <c r="CF390" s="27">
        <v>2</v>
      </c>
      <c r="CG390" s="27">
        <v>2.8</v>
      </c>
      <c r="CH390" s="27">
        <v>2.6666666666666665</v>
      </c>
      <c r="CI390" s="27">
        <v>2.5</v>
      </c>
      <c r="CJ390" s="27">
        <f t="shared" si="239"/>
        <v>3.1722222222222225</v>
      </c>
      <c r="CK390" s="15">
        <f t="shared" si="266"/>
        <v>0</v>
      </c>
      <c r="CL390" s="15">
        <f t="shared" si="267"/>
        <v>0</v>
      </c>
      <c r="CM390" s="15">
        <f t="shared" si="268"/>
        <v>0</v>
      </c>
      <c r="CN390" s="15">
        <f t="shared" si="269"/>
        <v>0</v>
      </c>
      <c r="CO390" s="15">
        <f t="shared" si="270"/>
        <v>0</v>
      </c>
      <c r="CP390" s="15">
        <f t="shared" si="271"/>
        <v>0</v>
      </c>
      <c r="CQ390" s="15">
        <f t="shared" si="272"/>
        <v>0</v>
      </c>
    </row>
    <row r="391" spans="1:95" x14ac:dyDescent="0.2">
      <c r="A391" s="15">
        <v>709</v>
      </c>
      <c r="B391" s="23">
        <v>0</v>
      </c>
      <c r="C391" s="15">
        <v>5</v>
      </c>
      <c r="D391" s="15">
        <f t="shared" si="240"/>
        <v>0</v>
      </c>
      <c r="E391" s="15">
        <f t="shared" si="235"/>
        <v>0</v>
      </c>
      <c r="F391" s="15">
        <f t="shared" si="236"/>
        <v>0</v>
      </c>
      <c r="G391" s="15">
        <f t="shared" si="237"/>
        <v>1</v>
      </c>
      <c r="H391" s="15">
        <f t="shared" si="238"/>
        <v>0</v>
      </c>
      <c r="I391" s="15">
        <v>1</v>
      </c>
      <c r="J391" s="15">
        <v>55</v>
      </c>
      <c r="K391" s="15">
        <v>3</v>
      </c>
      <c r="L391" s="15">
        <f t="shared" si="241"/>
        <v>0</v>
      </c>
      <c r="M391" s="15">
        <f t="shared" si="242"/>
        <v>0</v>
      </c>
      <c r="N391" s="15">
        <f t="shared" si="243"/>
        <v>0</v>
      </c>
      <c r="O391" s="15">
        <f t="shared" si="244"/>
        <v>1</v>
      </c>
      <c r="P391" s="15">
        <f t="shared" si="245"/>
        <v>0</v>
      </c>
      <c r="Q391" s="15">
        <v>2</v>
      </c>
      <c r="R391" s="15">
        <v>2</v>
      </c>
      <c r="S391" s="15">
        <v>30</v>
      </c>
      <c r="T391" s="15">
        <v>0</v>
      </c>
      <c r="U391" s="15">
        <v>0</v>
      </c>
      <c r="V391" s="15">
        <v>1</v>
      </c>
      <c r="W391" s="15">
        <v>250000</v>
      </c>
      <c r="X391" s="15">
        <v>0</v>
      </c>
      <c r="Y391" s="15">
        <v>0</v>
      </c>
      <c r="Z391" s="15">
        <f t="shared" si="273"/>
        <v>0</v>
      </c>
      <c r="AA391" s="15">
        <f t="shared" si="246"/>
        <v>1</v>
      </c>
      <c r="AB391" s="15">
        <f t="shared" si="247"/>
        <v>0</v>
      </c>
      <c r="AC391" s="159">
        <v>2</v>
      </c>
      <c r="AD391" s="159">
        <v>7</v>
      </c>
      <c r="AE391" s="159">
        <v>20</v>
      </c>
      <c r="AF391" s="15">
        <v>4000</v>
      </c>
      <c r="AG391" s="27">
        <v>571.42857142857144</v>
      </c>
      <c r="AH391" s="27">
        <f t="shared" si="248"/>
        <v>-4.7619047619047589E-2</v>
      </c>
      <c r="AI391" s="27">
        <f t="shared" si="249"/>
        <v>1</v>
      </c>
      <c r="AJ391" s="27">
        <f t="shared" si="250"/>
        <v>-4.7619047619047589E-2</v>
      </c>
      <c r="AQ391" s="15">
        <f t="shared" si="251"/>
        <v>0</v>
      </c>
      <c r="AR391" s="15">
        <f t="shared" si="252"/>
        <v>0</v>
      </c>
      <c r="AZ391" s="15">
        <f t="shared" si="253"/>
        <v>0</v>
      </c>
      <c r="BA391" s="15">
        <f t="shared" si="254"/>
        <v>0</v>
      </c>
      <c r="BC391" s="15">
        <v>1</v>
      </c>
      <c r="BD391" s="15">
        <v>1.3333333333333333</v>
      </c>
      <c r="BE391" s="15">
        <v>1.3333333333333333</v>
      </c>
      <c r="BF391" s="15">
        <v>2</v>
      </c>
      <c r="BG391" s="15">
        <v>2</v>
      </c>
      <c r="BH391" s="15">
        <v>1.5333333333333332</v>
      </c>
      <c r="BI391" s="15">
        <v>3</v>
      </c>
      <c r="BJ391" s="15">
        <v>5</v>
      </c>
      <c r="BK391" s="15">
        <f t="shared" si="255"/>
        <v>0</v>
      </c>
      <c r="BL391" s="15">
        <f t="shared" si="256"/>
        <v>0</v>
      </c>
      <c r="BM391" s="15">
        <f t="shared" si="257"/>
        <v>0</v>
      </c>
      <c r="BN391" s="15" t="s">
        <v>1007</v>
      </c>
      <c r="BO391" s="15">
        <f t="shared" si="258"/>
        <v>0</v>
      </c>
      <c r="BP391" s="15">
        <f t="shared" si="259"/>
        <v>0</v>
      </c>
      <c r="BQ391" s="15">
        <f t="shared" si="260"/>
        <v>0</v>
      </c>
      <c r="BR391" s="15">
        <f t="shared" si="261"/>
        <v>0</v>
      </c>
      <c r="BU391" s="15">
        <f t="shared" si="262"/>
        <v>0</v>
      </c>
      <c r="BV391" s="15">
        <f t="shared" si="263"/>
        <v>0</v>
      </c>
      <c r="BW391" s="15">
        <f t="shared" si="264"/>
        <v>0</v>
      </c>
      <c r="BX391" s="15">
        <f t="shared" si="265"/>
        <v>0</v>
      </c>
      <c r="BY391" s="15" t="s">
        <v>1007</v>
      </c>
      <c r="BZ391" s="15" t="s">
        <v>1007</v>
      </c>
      <c r="CA391" s="15" t="s">
        <v>1007</v>
      </c>
      <c r="CB391" s="15" t="s">
        <v>1007</v>
      </c>
      <c r="CC391" s="15" t="s">
        <v>1007</v>
      </c>
      <c r="CD391" s="27">
        <v>4.4000000000000004</v>
      </c>
      <c r="CE391" s="27">
        <v>4.666666666666667</v>
      </c>
      <c r="CF391" s="27">
        <v>2</v>
      </c>
      <c r="CG391" s="27">
        <v>2.8</v>
      </c>
      <c r="CH391" s="27">
        <v>2.6666666666666665</v>
      </c>
      <c r="CI391" s="27">
        <v>2.5</v>
      </c>
      <c r="CJ391" s="27">
        <f t="shared" si="239"/>
        <v>3.1722222222222225</v>
      </c>
      <c r="CK391" s="15">
        <f t="shared" si="266"/>
        <v>1.0000000000000004</v>
      </c>
      <c r="CL391" s="15">
        <f t="shared" si="267"/>
        <v>1.3333333333333335</v>
      </c>
      <c r="CM391" s="15">
        <f t="shared" si="268"/>
        <v>0</v>
      </c>
      <c r="CN391" s="15">
        <f t="shared" si="269"/>
        <v>-0.60000000000000009</v>
      </c>
      <c r="CO391" s="15">
        <f t="shared" si="270"/>
        <v>-0.33333333333333348</v>
      </c>
      <c r="CP391" s="15">
        <f t="shared" si="271"/>
        <v>-0.25</v>
      </c>
      <c r="CQ391" s="15">
        <f t="shared" si="272"/>
        <v>0.19166666666666687</v>
      </c>
    </row>
    <row r="392" spans="1:95" x14ac:dyDescent="0.2">
      <c r="A392" s="15">
        <v>710</v>
      </c>
      <c r="B392" s="23">
        <v>1</v>
      </c>
      <c r="C392" s="15">
        <v>5</v>
      </c>
      <c r="D392" s="15">
        <f t="shared" si="240"/>
        <v>0</v>
      </c>
      <c r="E392" s="15">
        <f t="shared" si="235"/>
        <v>0</v>
      </c>
      <c r="F392" s="15">
        <f t="shared" si="236"/>
        <v>0</v>
      </c>
      <c r="G392" s="15">
        <f t="shared" si="237"/>
        <v>1</v>
      </c>
      <c r="H392" s="15">
        <f t="shared" si="238"/>
        <v>0</v>
      </c>
      <c r="I392" s="15">
        <v>0</v>
      </c>
      <c r="J392" s="15">
        <v>56</v>
      </c>
      <c r="K392" s="15">
        <v>1</v>
      </c>
      <c r="L392" s="15">
        <f t="shared" si="241"/>
        <v>0</v>
      </c>
      <c r="M392" s="15">
        <f t="shared" si="242"/>
        <v>1</v>
      </c>
      <c r="N392" s="15">
        <f t="shared" si="243"/>
        <v>0</v>
      </c>
      <c r="O392" s="15">
        <f t="shared" si="244"/>
        <v>0</v>
      </c>
      <c r="P392" s="15">
        <f t="shared" si="245"/>
        <v>0</v>
      </c>
      <c r="Q392" s="15">
        <v>2</v>
      </c>
      <c r="R392" s="15">
        <v>3</v>
      </c>
      <c r="S392" s="15">
        <v>30</v>
      </c>
      <c r="T392" s="15">
        <v>0</v>
      </c>
      <c r="U392" s="15">
        <v>0</v>
      </c>
      <c r="V392" s="15">
        <v>1</v>
      </c>
      <c r="W392" s="15">
        <v>140000</v>
      </c>
      <c r="X392" s="15">
        <v>0</v>
      </c>
      <c r="Y392" s="15">
        <v>1</v>
      </c>
      <c r="Z392" s="15">
        <f t="shared" si="273"/>
        <v>0</v>
      </c>
      <c r="AA392" s="15">
        <f t="shared" si="246"/>
        <v>0</v>
      </c>
      <c r="AB392" s="15">
        <f t="shared" si="247"/>
        <v>1</v>
      </c>
      <c r="AC392" s="15">
        <v>7</v>
      </c>
      <c r="AD392" s="15">
        <v>3</v>
      </c>
      <c r="AE392" s="15">
        <v>30</v>
      </c>
      <c r="AF392" s="15">
        <v>1800</v>
      </c>
      <c r="AG392" s="27">
        <v>600</v>
      </c>
      <c r="AH392" s="27">
        <f t="shared" si="248"/>
        <v>-9.999999999999995E-2</v>
      </c>
      <c r="AI392" s="27">
        <f t="shared" si="249"/>
        <v>0.5</v>
      </c>
      <c r="AJ392" s="27">
        <f t="shared" si="250"/>
        <v>-4.9999999999999975E-2</v>
      </c>
      <c r="AK392" s="15">
        <v>7</v>
      </c>
      <c r="AL392" s="15">
        <v>3</v>
      </c>
      <c r="AM392" s="15">
        <v>25</v>
      </c>
      <c r="AN392" s="15">
        <v>3000</v>
      </c>
      <c r="AO392" s="15">
        <v>1000</v>
      </c>
      <c r="AP392" s="15">
        <f>($AO392-$AO393)/$AO393</f>
        <v>0</v>
      </c>
      <c r="AQ392" s="15">
        <f t="shared" si="251"/>
        <v>0.5</v>
      </c>
      <c r="AR392" s="15">
        <f t="shared" si="252"/>
        <v>0</v>
      </c>
      <c r="AZ392" s="15">
        <f t="shared" si="253"/>
        <v>0</v>
      </c>
      <c r="BA392" s="15">
        <f t="shared" si="254"/>
        <v>0</v>
      </c>
      <c r="BB392" s="15">
        <f>$AJ392</f>
        <v>-4.9999999999999975E-2</v>
      </c>
      <c r="BC392" s="15">
        <v>2.75</v>
      </c>
      <c r="BD392" s="15">
        <v>2</v>
      </c>
      <c r="BE392" s="15">
        <v>2.3333333333333335</v>
      </c>
      <c r="BF392" s="15">
        <v>2.5</v>
      </c>
      <c r="BG392" s="15">
        <v>2</v>
      </c>
      <c r="BH392" s="15">
        <v>2.3166666666666669</v>
      </c>
      <c r="BI392" s="15">
        <v>4</v>
      </c>
      <c r="BJ392" s="15">
        <v>1</v>
      </c>
      <c r="BK392" s="15">
        <f t="shared" si="255"/>
        <v>0</v>
      </c>
      <c r="BL392" s="15">
        <f t="shared" si="256"/>
        <v>0</v>
      </c>
      <c r="BM392" s="15">
        <f t="shared" si="257"/>
        <v>0</v>
      </c>
      <c r="BN392" s="15">
        <v>1</v>
      </c>
      <c r="BO392" s="15">
        <f t="shared" si="258"/>
        <v>0</v>
      </c>
      <c r="BP392" s="15">
        <f t="shared" si="259"/>
        <v>0</v>
      </c>
      <c r="BQ392" s="15">
        <f t="shared" si="260"/>
        <v>0</v>
      </c>
      <c r="BR392" s="15">
        <f t="shared" si="261"/>
        <v>0</v>
      </c>
      <c r="BS392" s="15">
        <v>4</v>
      </c>
      <c r="BT392" s="15">
        <v>1</v>
      </c>
      <c r="BU392" s="15">
        <f t="shared" si="262"/>
        <v>0</v>
      </c>
      <c r="BV392" s="15">
        <f t="shared" si="263"/>
        <v>0</v>
      </c>
      <c r="BW392" s="15">
        <f t="shared" si="264"/>
        <v>0</v>
      </c>
      <c r="BX392" s="15">
        <f t="shared" si="265"/>
        <v>0</v>
      </c>
      <c r="BY392" s="15">
        <v>0</v>
      </c>
      <c r="BZ392" s="15" t="s">
        <v>1007</v>
      </c>
      <c r="CA392" s="15" t="s">
        <v>1007</v>
      </c>
      <c r="CB392" s="15" t="s">
        <v>1007</v>
      </c>
      <c r="CC392" s="15" t="s">
        <v>1007</v>
      </c>
      <c r="CD392" s="27">
        <v>3.4</v>
      </c>
      <c r="CE392" s="27">
        <v>3.3333333333333335</v>
      </c>
      <c r="CF392" s="27">
        <v>2</v>
      </c>
      <c r="CG392" s="27">
        <v>3.4</v>
      </c>
      <c r="CH392" s="27">
        <v>3</v>
      </c>
      <c r="CI392" s="27">
        <v>2.75</v>
      </c>
      <c r="CJ392" s="27">
        <f t="shared" si="239"/>
        <v>2.9805555555555556</v>
      </c>
      <c r="CK392" s="15">
        <f t="shared" si="266"/>
        <v>0</v>
      </c>
      <c r="CL392" s="15">
        <f t="shared" si="267"/>
        <v>0</v>
      </c>
      <c r="CM392" s="15">
        <f t="shared" si="268"/>
        <v>0.25</v>
      </c>
      <c r="CN392" s="15">
        <f t="shared" si="269"/>
        <v>0</v>
      </c>
      <c r="CO392" s="15">
        <f t="shared" si="270"/>
        <v>0</v>
      </c>
      <c r="CP392" s="15">
        <f t="shared" si="271"/>
        <v>0</v>
      </c>
      <c r="CQ392" s="15">
        <f t="shared" si="272"/>
        <v>4.1666666666666963E-2</v>
      </c>
    </row>
    <row r="393" spans="1:95" x14ac:dyDescent="0.2">
      <c r="A393" s="15">
        <v>710</v>
      </c>
      <c r="B393" s="23">
        <v>1</v>
      </c>
      <c r="C393" s="15">
        <v>5</v>
      </c>
      <c r="D393" s="15">
        <f t="shared" si="240"/>
        <v>0</v>
      </c>
      <c r="E393" s="15">
        <f t="shared" si="235"/>
        <v>0</v>
      </c>
      <c r="F393" s="15">
        <f t="shared" si="236"/>
        <v>0</v>
      </c>
      <c r="G393" s="15">
        <f t="shared" si="237"/>
        <v>1</v>
      </c>
      <c r="H393" s="15">
        <f t="shared" si="238"/>
        <v>0</v>
      </c>
      <c r="I393" s="15">
        <v>0</v>
      </c>
      <c r="J393" s="15">
        <v>56</v>
      </c>
      <c r="K393" s="15">
        <v>1</v>
      </c>
      <c r="L393" s="15">
        <f t="shared" si="241"/>
        <v>0</v>
      </c>
      <c r="M393" s="15">
        <f t="shared" si="242"/>
        <v>1</v>
      </c>
      <c r="N393" s="15">
        <f t="shared" si="243"/>
        <v>0</v>
      </c>
      <c r="O393" s="15">
        <f t="shared" si="244"/>
        <v>0</v>
      </c>
      <c r="P393" s="15">
        <f t="shared" si="245"/>
        <v>0</v>
      </c>
      <c r="Q393" s="15">
        <v>2</v>
      </c>
      <c r="R393" s="15">
        <v>3</v>
      </c>
      <c r="S393" s="15">
        <v>30</v>
      </c>
      <c r="T393" s="15">
        <v>0</v>
      </c>
      <c r="U393" s="15">
        <v>0</v>
      </c>
      <c r="V393" s="15">
        <v>1</v>
      </c>
      <c r="W393" s="15">
        <v>140000</v>
      </c>
      <c r="X393" s="15">
        <v>0</v>
      </c>
      <c r="Y393" s="15">
        <v>0</v>
      </c>
      <c r="Z393" s="15">
        <f t="shared" si="273"/>
        <v>0</v>
      </c>
      <c r="AA393" s="15">
        <f t="shared" si="246"/>
        <v>0</v>
      </c>
      <c r="AB393" s="15">
        <f t="shared" si="247"/>
        <v>1</v>
      </c>
      <c r="AC393" s="159">
        <v>7</v>
      </c>
      <c r="AD393" s="159">
        <v>3</v>
      </c>
      <c r="AE393" s="159">
        <v>25</v>
      </c>
      <c r="AF393" s="15">
        <v>2000</v>
      </c>
      <c r="AG393" s="27">
        <v>666.66666666666663</v>
      </c>
      <c r="AH393" s="27">
        <f t="shared" si="248"/>
        <v>0.33333333333333326</v>
      </c>
      <c r="AI393" s="27">
        <f t="shared" si="249"/>
        <v>0.5</v>
      </c>
      <c r="AJ393" s="27">
        <f t="shared" si="250"/>
        <v>0.16666666666666663</v>
      </c>
      <c r="AK393" s="15">
        <v>7</v>
      </c>
      <c r="AL393" s="15">
        <v>3</v>
      </c>
      <c r="AM393" s="15">
        <v>20</v>
      </c>
      <c r="AN393" s="15">
        <v>3000</v>
      </c>
      <c r="AO393" s="15">
        <v>1000</v>
      </c>
      <c r="AQ393" s="15">
        <f t="shared" si="251"/>
        <v>0.5</v>
      </c>
      <c r="AR393" s="15">
        <f t="shared" si="252"/>
        <v>0</v>
      </c>
      <c r="AZ393" s="15">
        <f t="shared" si="253"/>
        <v>0</v>
      </c>
      <c r="BA393" s="15">
        <f t="shared" si="254"/>
        <v>0</v>
      </c>
      <c r="BC393" s="15">
        <v>2.75</v>
      </c>
      <c r="BD393" s="15">
        <v>2</v>
      </c>
      <c r="BE393" s="15">
        <v>2.3333333333333335</v>
      </c>
      <c r="BF393" s="15">
        <v>2.5</v>
      </c>
      <c r="BG393" s="15">
        <v>2</v>
      </c>
      <c r="BH393" s="15">
        <v>2.3166666666666669</v>
      </c>
      <c r="BI393" s="15">
        <v>4</v>
      </c>
      <c r="BJ393" s="15">
        <v>1</v>
      </c>
      <c r="BK393" s="15">
        <f t="shared" si="255"/>
        <v>0</v>
      </c>
      <c r="BL393" s="15">
        <f t="shared" si="256"/>
        <v>0</v>
      </c>
      <c r="BM393" s="15">
        <f t="shared" si="257"/>
        <v>0</v>
      </c>
      <c r="BN393" s="15">
        <v>1</v>
      </c>
      <c r="BO393" s="15">
        <f t="shared" si="258"/>
        <v>0</v>
      </c>
      <c r="BP393" s="15">
        <f t="shared" si="259"/>
        <v>0</v>
      </c>
      <c r="BQ393" s="15">
        <f t="shared" si="260"/>
        <v>0</v>
      </c>
      <c r="BR393" s="15">
        <f t="shared" si="261"/>
        <v>0</v>
      </c>
      <c r="BS393" s="15">
        <v>4</v>
      </c>
      <c r="BT393" s="15">
        <v>1</v>
      </c>
      <c r="BU393" s="15">
        <f t="shared" si="262"/>
        <v>0</v>
      </c>
      <c r="BV393" s="15">
        <f t="shared" si="263"/>
        <v>0</v>
      </c>
      <c r="BW393" s="15">
        <f t="shared" si="264"/>
        <v>0</v>
      </c>
      <c r="BX393" s="15">
        <f t="shared" si="265"/>
        <v>0</v>
      </c>
      <c r="BY393" s="15">
        <v>0</v>
      </c>
      <c r="BZ393" s="15" t="s">
        <v>1007</v>
      </c>
      <c r="CA393" s="15" t="s">
        <v>1007</v>
      </c>
      <c r="CB393" s="15" t="s">
        <v>1007</v>
      </c>
      <c r="CC393" s="15" t="s">
        <v>1007</v>
      </c>
      <c r="CD393" s="27">
        <v>3.4</v>
      </c>
      <c r="CE393" s="27">
        <v>3.3333333333333335</v>
      </c>
      <c r="CF393" s="27">
        <v>1.75</v>
      </c>
      <c r="CG393" s="27">
        <v>3.4</v>
      </c>
      <c r="CH393" s="27">
        <v>3</v>
      </c>
      <c r="CI393" s="27">
        <v>2.75</v>
      </c>
      <c r="CJ393" s="27">
        <f t="shared" si="239"/>
        <v>2.9388888888888887</v>
      </c>
      <c r="CK393" s="15">
        <f t="shared" si="266"/>
        <v>0.19999999999999973</v>
      </c>
      <c r="CL393" s="15">
        <f t="shared" si="267"/>
        <v>-0.33333333333333304</v>
      </c>
      <c r="CM393" s="15">
        <f t="shared" si="268"/>
        <v>0.75</v>
      </c>
      <c r="CN393" s="15">
        <f t="shared" si="269"/>
        <v>0.60000000000000009</v>
      </c>
      <c r="CO393" s="15">
        <f t="shared" si="270"/>
        <v>-0.66666666666666652</v>
      </c>
      <c r="CP393" s="15">
        <f t="shared" si="271"/>
        <v>0.25</v>
      </c>
      <c r="CQ393" s="15">
        <f t="shared" si="272"/>
        <v>0.13333333333333286</v>
      </c>
    </row>
    <row r="394" spans="1:95" x14ac:dyDescent="0.2">
      <c r="A394" s="15">
        <v>711</v>
      </c>
      <c r="B394" s="23">
        <v>0</v>
      </c>
      <c r="C394" s="15">
        <v>5</v>
      </c>
      <c r="D394" s="15">
        <f t="shared" si="240"/>
        <v>0</v>
      </c>
      <c r="E394" s="15">
        <f t="shared" si="235"/>
        <v>0</v>
      </c>
      <c r="F394" s="15">
        <f t="shared" si="236"/>
        <v>0</v>
      </c>
      <c r="G394" s="15">
        <f t="shared" si="237"/>
        <v>1</v>
      </c>
      <c r="H394" s="15">
        <f t="shared" si="238"/>
        <v>0</v>
      </c>
      <c r="I394" s="15">
        <v>0</v>
      </c>
      <c r="J394" s="15">
        <v>79</v>
      </c>
      <c r="K394" s="15">
        <v>1</v>
      </c>
      <c r="L394" s="15">
        <f t="shared" si="241"/>
        <v>0</v>
      </c>
      <c r="M394" s="15">
        <f t="shared" si="242"/>
        <v>1</v>
      </c>
      <c r="N394" s="15">
        <f t="shared" si="243"/>
        <v>0</v>
      </c>
      <c r="O394" s="15">
        <f t="shared" si="244"/>
        <v>0</v>
      </c>
      <c r="P394" s="15">
        <f t="shared" si="245"/>
        <v>0</v>
      </c>
      <c r="Q394" s="15">
        <v>4</v>
      </c>
      <c r="R394" s="15">
        <v>1</v>
      </c>
      <c r="S394" s="15">
        <v>60</v>
      </c>
      <c r="T394" s="15">
        <v>0</v>
      </c>
      <c r="U394" s="15">
        <v>0</v>
      </c>
      <c r="V394" s="15">
        <v>1</v>
      </c>
      <c r="W394" s="15">
        <v>120000</v>
      </c>
      <c r="X394" s="15">
        <v>1</v>
      </c>
      <c r="Y394" s="15">
        <v>1</v>
      </c>
      <c r="Z394" s="15">
        <f t="shared" si="273"/>
        <v>0</v>
      </c>
      <c r="AA394" s="15">
        <f t="shared" si="246"/>
        <v>0</v>
      </c>
      <c r="AB394" s="15">
        <f t="shared" si="247"/>
        <v>1</v>
      </c>
      <c r="AC394" s="15">
        <v>7</v>
      </c>
      <c r="AD394" s="15">
        <v>18</v>
      </c>
      <c r="AE394" s="15">
        <v>40</v>
      </c>
      <c r="AF394" s="15">
        <v>9000</v>
      </c>
      <c r="AG394" s="27">
        <v>500</v>
      </c>
      <c r="AH394" s="27">
        <f t="shared" si="248"/>
        <v>5.8823529411764691E-2</v>
      </c>
      <c r="AI394" s="27">
        <f t="shared" si="249"/>
        <v>1</v>
      </c>
      <c r="AJ394" s="27">
        <f t="shared" si="250"/>
        <v>5.8823529411764691E-2</v>
      </c>
      <c r="AQ394" s="15">
        <f t="shared" si="251"/>
        <v>0</v>
      </c>
      <c r="AR394" s="15">
        <f t="shared" si="252"/>
        <v>0</v>
      </c>
      <c r="AZ394" s="15">
        <f t="shared" si="253"/>
        <v>0</v>
      </c>
      <c r="BA394" s="15">
        <f t="shared" si="254"/>
        <v>0</v>
      </c>
      <c r="BB394" s="15">
        <f>$AJ394</f>
        <v>5.8823529411764691E-2</v>
      </c>
      <c r="BC394" s="15">
        <v>2.75</v>
      </c>
      <c r="BD394" s="15">
        <v>2.6666666666666665</v>
      </c>
      <c r="BE394" s="15">
        <v>1.6666666666666667</v>
      </c>
      <c r="BF394" s="15">
        <v>3.5</v>
      </c>
      <c r="BG394" s="15">
        <v>2.5</v>
      </c>
      <c r="BH394" s="15">
        <v>2.6166666666666663</v>
      </c>
      <c r="BI394" s="15">
        <v>4</v>
      </c>
      <c r="BJ394" s="15">
        <v>5</v>
      </c>
      <c r="BK394" s="15">
        <f t="shared" si="255"/>
        <v>0</v>
      </c>
      <c r="BL394" s="15">
        <f t="shared" si="256"/>
        <v>0</v>
      </c>
      <c r="BM394" s="15">
        <f t="shared" si="257"/>
        <v>0</v>
      </c>
      <c r="BN394" s="15" t="s">
        <v>1007</v>
      </c>
      <c r="BO394" s="15">
        <f t="shared" si="258"/>
        <v>0</v>
      </c>
      <c r="BP394" s="15">
        <f t="shared" si="259"/>
        <v>0</v>
      </c>
      <c r="BQ394" s="15">
        <f t="shared" si="260"/>
        <v>0</v>
      </c>
      <c r="BR394" s="15">
        <f t="shared" si="261"/>
        <v>0</v>
      </c>
      <c r="BU394" s="15">
        <f t="shared" si="262"/>
        <v>0</v>
      </c>
      <c r="BV394" s="15">
        <f t="shared" si="263"/>
        <v>0</v>
      </c>
      <c r="BW394" s="15">
        <f t="shared" si="264"/>
        <v>0</v>
      </c>
      <c r="BX394" s="15">
        <f t="shared" si="265"/>
        <v>0</v>
      </c>
      <c r="BY394" s="15" t="s">
        <v>1007</v>
      </c>
      <c r="BZ394" s="15" t="s">
        <v>1007</v>
      </c>
      <c r="CA394" s="15" t="s">
        <v>1007</v>
      </c>
      <c r="CB394" s="15" t="s">
        <v>1007</v>
      </c>
      <c r="CC394" s="15" t="s">
        <v>1007</v>
      </c>
      <c r="CD394" s="27">
        <v>3.2</v>
      </c>
      <c r="CE394" s="27">
        <v>3.6666666666666665</v>
      </c>
      <c r="CF394" s="27">
        <v>1</v>
      </c>
      <c r="CG394" s="27">
        <v>2.8</v>
      </c>
      <c r="CH394" s="27">
        <v>3.6666666666666665</v>
      </c>
      <c r="CI394" s="27">
        <v>2.5</v>
      </c>
      <c r="CJ394" s="27">
        <f t="shared" si="239"/>
        <v>2.8055555555555558</v>
      </c>
      <c r="CK394" s="15">
        <f t="shared" si="266"/>
        <v>0</v>
      </c>
      <c r="CL394" s="15">
        <f t="shared" si="267"/>
        <v>0</v>
      </c>
      <c r="CM394" s="15">
        <f t="shared" si="268"/>
        <v>0</v>
      </c>
      <c r="CN394" s="15">
        <f t="shared" si="269"/>
        <v>0</v>
      </c>
      <c r="CO394" s="15">
        <f t="shared" si="270"/>
        <v>0.33333333333333304</v>
      </c>
      <c r="CP394" s="15">
        <f t="shared" si="271"/>
        <v>0</v>
      </c>
      <c r="CQ394" s="15">
        <f t="shared" si="272"/>
        <v>5.5555555555555802E-2</v>
      </c>
    </row>
    <row r="395" spans="1:95" x14ac:dyDescent="0.2">
      <c r="A395" s="15">
        <v>711</v>
      </c>
      <c r="B395" s="23">
        <v>0</v>
      </c>
      <c r="C395" s="15">
        <v>5</v>
      </c>
      <c r="D395" s="15">
        <f t="shared" si="240"/>
        <v>0</v>
      </c>
      <c r="E395" s="15">
        <f t="shared" si="235"/>
        <v>0</v>
      </c>
      <c r="F395" s="15">
        <f t="shared" si="236"/>
        <v>0</v>
      </c>
      <c r="G395" s="15">
        <f t="shared" si="237"/>
        <v>1</v>
      </c>
      <c r="H395" s="15">
        <f t="shared" si="238"/>
        <v>0</v>
      </c>
      <c r="I395" s="15">
        <v>0</v>
      </c>
      <c r="J395" s="15">
        <v>79</v>
      </c>
      <c r="K395" s="15">
        <v>1</v>
      </c>
      <c r="L395" s="15">
        <f t="shared" si="241"/>
        <v>0</v>
      </c>
      <c r="M395" s="15">
        <f t="shared" si="242"/>
        <v>1</v>
      </c>
      <c r="N395" s="15">
        <f t="shared" si="243"/>
        <v>0</v>
      </c>
      <c r="O395" s="15">
        <f t="shared" si="244"/>
        <v>0</v>
      </c>
      <c r="P395" s="15">
        <f t="shared" si="245"/>
        <v>0</v>
      </c>
      <c r="Q395" s="15">
        <v>4</v>
      </c>
      <c r="R395" s="15">
        <v>1</v>
      </c>
      <c r="S395" s="15">
        <v>60</v>
      </c>
      <c r="T395" s="15">
        <v>0</v>
      </c>
      <c r="U395" s="15">
        <v>0</v>
      </c>
      <c r="V395" s="15">
        <v>1</v>
      </c>
      <c r="W395" s="15">
        <v>120000</v>
      </c>
      <c r="X395" s="15">
        <v>1</v>
      </c>
      <c r="Y395" s="15">
        <v>0</v>
      </c>
      <c r="Z395" s="15">
        <f t="shared" si="273"/>
        <v>0</v>
      </c>
      <c r="AA395" s="15">
        <f t="shared" si="246"/>
        <v>0</v>
      </c>
      <c r="AB395" s="15">
        <f t="shared" si="247"/>
        <v>1</v>
      </c>
      <c r="AC395" s="159">
        <v>7</v>
      </c>
      <c r="AD395" s="159">
        <v>18</v>
      </c>
      <c r="AE395" s="159">
        <v>30</v>
      </c>
      <c r="AF395" s="15">
        <v>8500</v>
      </c>
      <c r="AG395" s="27">
        <v>472.22222222222223</v>
      </c>
      <c r="AH395" s="27">
        <f t="shared" si="248"/>
        <v>-0.20085470085470081</v>
      </c>
      <c r="AI395" s="27">
        <f t="shared" si="249"/>
        <v>1</v>
      </c>
      <c r="AJ395" s="27">
        <f t="shared" si="250"/>
        <v>-0.20085470085470081</v>
      </c>
      <c r="AQ395" s="15">
        <f t="shared" si="251"/>
        <v>0</v>
      </c>
      <c r="AR395" s="15">
        <f t="shared" si="252"/>
        <v>0</v>
      </c>
      <c r="AZ395" s="15">
        <f t="shared" si="253"/>
        <v>0</v>
      </c>
      <c r="BA395" s="15">
        <f t="shared" si="254"/>
        <v>0</v>
      </c>
      <c r="BC395" s="15">
        <v>2.75</v>
      </c>
      <c r="BD395" s="15">
        <v>2.6666666666666665</v>
      </c>
      <c r="BE395" s="15">
        <v>1.6666666666666667</v>
      </c>
      <c r="BF395" s="15">
        <v>3.5</v>
      </c>
      <c r="BG395" s="15">
        <v>2.5</v>
      </c>
      <c r="BH395" s="15">
        <v>2.6166666666666663</v>
      </c>
      <c r="BI395" s="15">
        <v>4</v>
      </c>
      <c r="BJ395" s="15">
        <v>5</v>
      </c>
      <c r="BK395" s="15">
        <f t="shared" si="255"/>
        <v>0</v>
      </c>
      <c r="BL395" s="15">
        <f t="shared" si="256"/>
        <v>0</v>
      </c>
      <c r="BM395" s="15">
        <f t="shared" si="257"/>
        <v>0</v>
      </c>
      <c r="BN395" s="15" t="s">
        <v>1007</v>
      </c>
      <c r="BO395" s="15">
        <f t="shared" si="258"/>
        <v>0</v>
      </c>
      <c r="BP395" s="15">
        <f t="shared" si="259"/>
        <v>0</v>
      </c>
      <c r="BQ395" s="15">
        <f t="shared" si="260"/>
        <v>0</v>
      </c>
      <c r="BR395" s="15">
        <f t="shared" si="261"/>
        <v>0</v>
      </c>
      <c r="BU395" s="15">
        <f t="shared" si="262"/>
        <v>0</v>
      </c>
      <c r="BV395" s="15">
        <f t="shared" si="263"/>
        <v>0</v>
      </c>
      <c r="BW395" s="15">
        <f t="shared" si="264"/>
        <v>0</v>
      </c>
      <c r="BX395" s="15">
        <f t="shared" si="265"/>
        <v>0</v>
      </c>
      <c r="BY395" s="15" t="s">
        <v>1007</v>
      </c>
      <c r="BZ395" s="15" t="s">
        <v>1007</v>
      </c>
      <c r="CA395" s="15" t="s">
        <v>1007</v>
      </c>
      <c r="CB395" s="15" t="s">
        <v>1007</v>
      </c>
      <c r="CC395" s="15" t="s">
        <v>1007</v>
      </c>
      <c r="CD395" s="27">
        <v>3.2</v>
      </c>
      <c r="CE395" s="27">
        <v>3.6666666666666665</v>
      </c>
      <c r="CF395" s="27">
        <v>1</v>
      </c>
      <c r="CG395" s="27">
        <v>2.8</v>
      </c>
      <c r="CH395" s="27">
        <v>3.3333333333333335</v>
      </c>
      <c r="CI395" s="27">
        <v>2.5</v>
      </c>
      <c r="CJ395" s="27">
        <f t="shared" si="239"/>
        <v>2.75</v>
      </c>
      <c r="CK395" s="15">
        <f t="shared" si="266"/>
        <v>-1.2000000000000002</v>
      </c>
      <c r="CL395" s="15">
        <f t="shared" si="267"/>
        <v>0</v>
      </c>
      <c r="CM395" s="15">
        <f t="shared" si="268"/>
        <v>-1.5</v>
      </c>
      <c r="CN395" s="15">
        <f t="shared" si="269"/>
        <v>-0.60000000000000009</v>
      </c>
      <c r="CO395" s="15">
        <f t="shared" si="270"/>
        <v>0.66666666666666696</v>
      </c>
      <c r="CP395" s="15">
        <f t="shared" si="271"/>
        <v>0.5</v>
      </c>
      <c r="CQ395" s="15">
        <f t="shared" si="272"/>
        <v>-0.35555555555555562</v>
      </c>
    </row>
    <row r="396" spans="1:95" x14ac:dyDescent="0.2">
      <c r="A396" s="15">
        <v>712</v>
      </c>
      <c r="B396" s="23">
        <v>0</v>
      </c>
      <c r="C396" s="15">
        <v>5</v>
      </c>
      <c r="D396" s="15">
        <f t="shared" si="240"/>
        <v>0</v>
      </c>
      <c r="E396" s="15">
        <f t="shared" si="235"/>
        <v>0</v>
      </c>
      <c r="F396" s="15">
        <f t="shared" si="236"/>
        <v>0</v>
      </c>
      <c r="G396" s="15">
        <f t="shared" si="237"/>
        <v>1</v>
      </c>
      <c r="H396" s="15">
        <f t="shared" si="238"/>
        <v>0</v>
      </c>
      <c r="I396" s="15">
        <v>0</v>
      </c>
      <c r="J396" s="15">
        <v>49</v>
      </c>
      <c r="K396" s="15">
        <v>5</v>
      </c>
      <c r="L396" s="15">
        <f t="shared" si="241"/>
        <v>0</v>
      </c>
      <c r="M396" s="15">
        <f t="shared" si="242"/>
        <v>0</v>
      </c>
      <c r="N396" s="15">
        <f t="shared" si="243"/>
        <v>0</v>
      </c>
      <c r="O396" s="15">
        <f t="shared" si="244"/>
        <v>0</v>
      </c>
      <c r="P396" s="15">
        <f t="shared" si="245"/>
        <v>0</v>
      </c>
      <c r="Q396" s="15">
        <v>1</v>
      </c>
      <c r="R396" s="15">
        <v>1</v>
      </c>
      <c r="S396" s="15">
        <v>12</v>
      </c>
      <c r="T396" s="15">
        <v>0</v>
      </c>
      <c r="U396" s="15">
        <v>0</v>
      </c>
      <c r="V396" s="15">
        <v>1</v>
      </c>
      <c r="W396" s="15">
        <v>400000</v>
      </c>
      <c r="X396" s="15">
        <v>0</v>
      </c>
      <c r="Y396" s="15">
        <v>1</v>
      </c>
      <c r="Z396" s="15">
        <f t="shared" si="273"/>
        <v>0</v>
      </c>
      <c r="AA396" s="15">
        <f t="shared" si="246"/>
        <v>1</v>
      </c>
      <c r="AB396" s="15">
        <f t="shared" si="247"/>
        <v>0</v>
      </c>
      <c r="AC396" s="15">
        <v>2</v>
      </c>
      <c r="AD396" s="15">
        <v>11</v>
      </c>
      <c r="AE396" s="15">
        <v>20</v>
      </c>
      <c r="AF396" s="15">
        <v>6500</v>
      </c>
      <c r="AG396" s="27">
        <v>590.90909090909088</v>
      </c>
      <c r="AH396" s="27">
        <f t="shared" si="248"/>
        <v>0</v>
      </c>
      <c r="AI396" s="27">
        <f t="shared" si="249"/>
        <v>1</v>
      </c>
      <c r="AJ396" s="27">
        <f t="shared" si="250"/>
        <v>0</v>
      </c>
      <c r="AQ396" s="15">
        <f t="shared" si="251"/>
        <v>0</v>
      </c>
      <c r="AR396" s="15">
        <f t="shared" si="252"/>
        <v>0</v>
      </c>
      <c r="AZ396" s="15">
        <f t="shared" si="253"/>
        <v>0</v>
      </c>
      <c r="BA396" s="15">
        <f t="shared" si="254"/>
        <v>0</v>
      </c>
      <c r="BB396" s="15">
        <f>$AJ396</f>
        <v>0</v>
      </c>
      <c r="BC396" s="15">
        <v>1</v>
      </c>
      <c r="BD396" s="15">
        <v>2.6666666666666665</v>
      </c>
      <c r="BE396" s="15">
        <v>1.6666666666666667</v>
      </c>
      <c r="BF396" s="15">
        <v>2</v>
      </c>
      <c r="BG396" s="15">
        <v>2</v>
      </c>
      <c r="BH396" s="15">
        <v>1.8666666666666665</v>
      </c>
      <c r="BI396" s="15">
        <v>3</v>
      </c>
      <c r="BJ396" s="15">
        <v>5</v>
      </c>
      <c r="BK396" s="15">
        <f t="shared" si="255"/>
        <v>0</v>
      </c>
      <c r="BL396" s="15">
        <f t="shared" si="256"/>
        <v>0</v>
      </c>
      <c r="BM396" s="15">
        <f t="shared" si="257"/>
        <v>0</v>
      </c>
      <c r="BN396" s="15" t="s">
        <v>1007</v>
      </c>
      <c r="BO396" s="15">
        <f t="shared" si="258"/>
        <v>0</v>
      </c>
      <c r="BP396" s="15">
        <f t="shared" si="259"/>
        <v>0</v>
      </c>
      <c r="BQ396" s="15">
        <f t="shared" si="260"/>
        <v>0</v>
      </c>
      <c r="BR396" s="15">
        <f t="shared" si="261"/>
        <v>0</v>
      </c>
      <c r="BU396" s="15">
        <f t="shared" si="262"/>
        <v>0</v>
      </c>
      <c r="BV396" s="15">
        <f t="shared" si="263"/>
        <v>0</v>
      </c>
      <c r="BW396" s="15">
        <f t="shared" si="264"/>
        <v>0</v>
      </c>
      <c r="BX396" s="15">
        <f t="shared" si="265"/>
        <v>0</v>
      </c>
      <c r="BY396" s="15" t="s">
        <v>1007</v>
      </c>
      <c r="BZ396" s="15" t="s">
        <v>1007</v>
      </c>
      <c r="CA396" s="15" t="s">
        <v>1007</v>
      </c>
      <c r="CB396" s="15" t="s">
        <v>1007</v>
      </c>
      <c r="CC396" s="15" t="s">
        <v>1007</v>
      </c>
      <c r="CD396" s="27">
        <v>4.4000000000000004</v>
      </c>
      <c r="CE396" s="27">
        <v>3.6666666666666665</v>
      </c>
      <c r="CF396" s="27">
        <v>2.5</v>
      </c>
      <c r="CG396" s="27">
        <v>3.4</v>
      </c>
      <c r="CH396" s="27">
        <v>2.6666666666666665</v>
      </c>
      <c r="CI396" s="27">
        <v>2</v>
      </c>
      <c r="CJ396" s="27">
        <f t="shared" si="239"/>
        <v>3.1055555555555556</v>
      </c>
      <c r="CK396" s="15">
        <f t="shared" si="266"/>
        <v>0</v>
      </c>
      <c r="CL396" s="15">
        <f t="shared" si="267"/>
        <v>0</v>
      </c>
      <c r="CM396" s="15">
        <f t="shared" si="268"/>
        <v>0</v>
      </c>
      <c r="CN396" s="15">
        <f t="shared" si="269"/>
        <v>0</v>
      </c>
      <c r="CO396" s="15">
        <f t="shared" si="270"/>
        <v>0</v>
      </c>
      <c r="CP396" s="15">
        <f t="shared" si="271"/>
        <v>0</v>
      </c>
      <c r="CQ396" s="15">
        <f t="shared" si="272"/>
        <v>0</v>
      </c>
    </row>
    <row r="397" spans="1:95" x14ac:dyDescent="0.2">
      <c r="A397" s="15">
        <v>712</v>
      </c>
      <c r="B397" s="23">
        <v>0</v>
      </c>
      <c r="C397" s="15">
        <v>5</v>
      </c>
      <c r="D397" s="15">
        <f t="shared" si="240"/>
        <v>0</v>
      </c>
      <c r="E397" s="15">
        <f t="shared" si="235"/>
        <v>0</v>
      </c>
      <c r="F397" s="15">
        <f t="shared" si="236"/>
        <v>0</v>
      </c>
      <c r="G397" s="15">
        <f t="shared" si="237"/>
        <v>1</v>
      </c>
      <c r="H397" s="15">
        <f t="shared" si="238"/>
        <v>0</v>
      </c>
      <c r="I397" s="15">
        <v>0</v>
      </c>
      <c r="J397" s="15">
        <v>49</v>
      </c>
      <c r="K397" s="15">
        <v>5</v>
      </c>
      <c r="L397" s="15">
        <f t="shared" si="241"/>
        <v>0</v>
      </c>
      <c r="M397" s="15">
        <f t="shared" si="242"/>
        <v>0</v>
      </c>
      <c r="N397" s="15">
        <f t="shared" si="243"/>
        <v>0</v>
      </c>
      <c r="O397" s="15">
        <f t="shared" si="244"/>
        <v>0</v>
      </c>
      <c r="P397" s="15">
        <f t="shared" si="245"/>
        <v>0</v>
      </c>
      <c r="Q397" s="15">
        <v>1</v>
      </c>
      <c r="R397" s="15">
        <v>1</v>
      </c>
      <c r="S397" s="15">
        <v>12</v>
      </c>
      <c r="T397" s="15">
        <v>0</v>
      </c>
      <c r="U397" s="15">
        <v>0</v>
      </c>
      <c r="V397" s="15">
        <v>1</v>
      </c>
      <c r="W397" s="15">
        <v>400000</v>
      </c>
      <c r="X397" s="15">
        <v>0</v>
      </c>
      <c r="Y397" s="15">
        <v>0</v>
      </c>
      <c r="Z397" s="15">
        <f t="shared" si="273"/>
        <v>0</v>
      </c>
      <c r="AA397" s="15">
        <f t="shared" si="246"/>
        <v>1</v>
      </c>
      <c r="AB397" s="15">
        <f t="shared" si="247"/>
        <v>0</v>
      </c>
      <c r="AC397" s="159">
        <v>2</v>
      </c>
      <c r="AD397" s="159">
        <v>11</v>
      </c>
      <c r="AE397" s="159">
        <v>20</v>
      </c>
      <c r="AF397" s="15">
        <v>6500</v>
      </c>
      <c r="AG397" s="27">
        <v>590.90909090909088</v>
      </c>
      <c r="AH397" s="27">
        <f t="shared" si="248"/>
        <v>0.18181818181818177</v>
      </c>
      <c r="AI397" s="27">
        <f t="shared" si="249"/>
        <v>1</v>
      </c>
      <c r="AJ397" s="27">
        <f t="shared" si="250"/>
        <v>0.18181818181818177</v>
      </c>
      <c r="AQ397" s="15">
        <f t="shared" si="251"/>
        <v>0</v>
      </c>
      <c r="AR397" s="15">
        <f t="shared" si="252"/>
        <v>0</v>
      </c>
      <c r="AZ397" s="15">
        <f t="shared" si="253"/>
        <v>0</v>
      </c>
      <c r="BA397" s="15">
        <f t="shared" si="254"/>
        <v>0</v>
      </c>
      <c r="BC397" s="15">
        <v>1</v>
      </c>
      <c r="BD397" s="15">
        <v>2.6666666666666665</v>
      </c>
      <c r="BE397" s="15">
        <v>1.6666666666666667</v>
      </c>
      <c r="BF397" s="15">
        <v>2</v>
      </c>
      <c r="BG397" s="15">
        <v>2</v>
      </c>
      <c r="BH397" s="15">
        <v>1.8666666666666665</v>
      </c>
      <c r="BI397" s="15">
        <v>3</v>
      </c>
      <c r="BJ397" s="15">
        <v>5</v>
      </c>
      <c r="BK397" s="15">
        <f t="shared" si="255"/>
        <v>0</v>
      </c>
      <c r="BL397" s="15">
        <f t="shared" si="256"/>
        <v>0</v>
      </c>
      <c r="BM397" s="15">
        <f t="shared" si="257"/>
        <v>0</v>
      </c>
      <c r="BN397" s="15" t="s">
        <v>1007</v>
      </c>
      <c r="BO397" s="15">
        <f t="shared" si="258"/>
        <v>0</v>
      </c>
      <c r="BP397" s="15">
        <f t="shared" si="259"/>
        <v>0</v>
      </c>
      <c r="BQ397" s="15">
        <f t="shared" si="260"/>
        <v>0</v>
      </c>
      <c r="BR397" s="15">
        <f t="shared" si="261"/>
        <v>0</v>
      </c>
      <c r="BU397" s="15">
        <f t="shared" si="262"/>
        <v>0</v>
      </c>
      <c r="BV397" s="15">
        <f t="shared" si="263"/>
        <v>0</v>
      </c>
      <c r="BW397" s="15">
        <f t="shared" si="264"/>
        <v>0</v>
      </c>
      <c r="BX397" s="15">
        <f t="shared" si="265"/>
        <v>0</v>
      </c>
      <c r="BY397" s="15" t="s">
        <v>1007</v>
      </c>
      <c r="BZ397" s="15" t="s">
        <v>1007</v>
      </c>
      <c r="CA397" s="15" t="s">
        <v>1007</v>
      </c>
      <c r="CB397" s="15" t="s">
        <v>1007</v>
      </c>
      <c r="CC397" s="15" t="s">
        <v>1007</v>
      </c>
      <c r="CD397" s="27">
        <v>4.4000000000000004</v>
      </c>
      <c r="CE397" s="27">
        <v>3.6666666666666665</v>
      </c>
      <c r="CF397" s="27">
        <v>2.5</v>
      </c>
      <c r="CG397" s="27">
        <v>3.4</v>
      </c>
      <c r="CH397" s="27">
        <v>2.6666666666666665</v>
      </c>
      <c r="CI397" s="27">
        <v>2</v>
      </c>
      <c r="CJ397" s="27">
        <f t="shared" si="239"/>
        <v>3.1055555555555556</v>
      </c>
      <c r="CK397" s="15">
        <f t="shared" si="266"/>
        <v>0.60000000000000053</v>
      </c>
      <c r="CL397" s="15">
        <f t="shared" si="267"/>
        <v>0.33333333333333304</v>
      </c>
      <c r="CM397" s="15">
        <f t="shared" si="268"/>
        <v>0</v>
      </c>
      <c r="CN397" s="15">
        <f t="shared" si="269"/>
        <v>0</v>
      </c>
      <c r="CO397" s="15">
        <f t="shared" si="270"/>
        <v>-0.66666666666666696</v>
      </c>
      <c r="CP397" s="15">
        <f t="shared" si="271"/>
        <v>-1</v>
      </c>
      <c r="CQ397" s="15">
        <f t="shared" si="272"/>
        <v>-0.12222222222222223</v>
      </c>
    </row>
    <row r="398" spans="1:95" x14ac:dyDescent="0.2">
      <c r="A398" s="15">
        <v>713</v>
      </c>
      <c r="B398" s="23">
        <v>0</v>
      </c>
      <c r="C398" s="15">
        <v>5</v>
      </c>
      <c r="D398" s="15">
        <f t="shared" si="240"/>
        <v>0</v>
      </c>
      <c r="E398" s="15">
        <f t="shared" si="235"/>
        <v>0</v>
      </c>
      <c r="F398" s="15">
        <f t="shared" si="236"/>
        <v>0</v>
      </c>
      <c r="G398" s="15">
        <f t="shared" si="237"/>
        <v>1</v>
      </c>
      <c r="H398" s="15">
        <f t="shared" si="238"/>
        <v>0</v>
      </c>
      <c r="I398" s="15">
        <v>1</v>
      </c>
      <c r="J398" s="15">
        <v>57</v>
      </c>
      <c r="K398" s="15">
        <v>2</v>
      </c>
      <c r="L398" s="15">
        <f t="shared" si="241"/>
        <v>0</v>
      </c>
      <c r="M398" s="15">
        <f t="shared" si="242"/>
        <v>0</v>
      </c>
      <c r="N398" s="15">
        <f t="shared" si="243"/>
        <v>1</v>
      </c>
      <c r="O398" s="15">
        <f t="shared" si="244"/>
        <v>0</v>
      </c>
      <c r="P398" s="15">
        <f t="shared" si="245"/>
        <v>0</v>
      </c>
      <c r="Q398" s="15">
        <v>2</v>
      </c>
      <c r="R398" s="15">
        <v>4</v>
      </c>
      <c r="S398" s="15">
        <v>20</v>
      </c>
      <c r="T398" s="15">
        <v>0</v>
      </c>
      <c r="U398" s="15">
        <v>0</v>
      </c>
      <c r="V398" s="15">
        <v>1</v>
      </c>
      <c r="W398" s="15">
        <v>100000</v>
      </c>
      <c r="X398" s="15">
        <v>0</v>
      </c>
      <c r="Y398" s="15">
        <v>1</v>
      </c>
      <c r="Z398" s="15">
        <f t="shared" si="273"/>
        <v>0</v>
      </c>
      <c r="AA398" s="15">
        <f t="shared" si="246"/>
        <v>0</v>
      </c>
      <c r="AB398" s="15">
        <f t="shared" si="247"/>
        <v>1</v>
      </c>
      <c r="AC398" s="15">
        <v>7</v>
      </c>
      <c r="AD398" s="15">
        <v>2</v>
      </c>
      <c r="AE398" s="15">
        <v>70</v>
      </c>
      <c r="AF398" s="15">
        <v>1000</v>
      </c>
      <c r="AG398" s="27">
        <v>500</v>
      </c>
      <c r="AH398" s="27">
        <f t="shared" si="248"/>
        <v>-0.16666666666666666</v>
      </c>
      <c r="AI398" s="27">
        <f t="shared" si="249"/>
        <v>0.5</v>
      </c>
      <c r="AJ398" s="27">
        <f t="shared" si="250"/>
        <v>-8.3333333333333329E-2</v>
      </c>
      <c r="AK398" s="15">
        <v>7</v>
      </c>
      <c r="AL398" s="15">
        <v>2</v>
      </c>
      <c r="AM398" s="15">
        <v>120</v>
      </c>
      <c r="AN398" s="15">
        <v>500</v>
      </c>
      <c r="AO398" s="15">
        <v>250</v>
      </c>
      <c r="AP398" s="15">
        <f>($AO398-$AO399)/$AO399</f>
        <v>-0.2857142857142857</v>
      </c>
      <c r="AQ398" s="15">
        <f t="shared" si="251"/>
        <v>0.5</v>
      </c>
      <c r="AR398" s="15">
        <f t="shared" si="252"/>
        <v>-0.14285714285714285</v>
      </c>
      <c r="AZ398" s="15">
        <f t="shared" si="253"/>
        <v>0</v>
      </c>
      <c r="BA398" s="15">
        <f t="shared" si="254"/>
        <v>0</v>
      </c>
      <c r="BB398" s="15">
        <f>AVERAGE($AJ398,$AR398)</f>
        <v>-0.11309523809523808</v>
      </c>
      <c r="BC398" s="15">
        <v>2.25</v>
      </c>
      <c r="BD398" s="15">
        <v>1.6666666666666667</v>
      </c>
      <c r="BE398" s="15">
        <v>1.3333333333333333</v>
      </c>
      <c r="BF398" s="15">
        <v>2</v>
      </c>
      <c r="BG398" s="15">
        <v>3</v>
      </c>
      <c r="BH398" s="15">
        <v>2.0499999999999998</v>
      </c>
      <c r="BI398" s="15">
        <v>4</v>
      </c>
      <c r="BJ398" s="15">
        <v>5</v>
      </c>
      <c r="BK398" s="15">
        <f t="shared" si="255"/>
        <v>0</v>
      </c>
      <c r="BL398" s="15">
        <f t="shared" si="256"/>
        <v>0</v>
      </c>
      <c r="BM398" s="15">
        <f t="shared" si="257"/>
        <v>0</v>
      </c>
      <c r="BN398" s="15" t="s">
        <v>1007</v>
      </c>
      <c r="BO398" s="15">
        <f t="shared" si="258"/>
        <v>0</v>
      </c>
      <c r="BP398" s="15">
        <f t="shared" si="259"/>
        <v>0</v>
      </c>
      <c r="BQ398" s="15">
        <f t="shared" si="260"/>
        <v>0</v>
      </c>
      <c r="BR398" s="15">
        <f t="shared" si="261"/>
        <v>0</v>
      </c>
      <c r="BU398" s="15">
        <f t="shared" si="262"/>
        <v>0</v>
      </c>
      <c r="BV398" s="15">
        <f t="shared" si="263"/>
        <v>0</v>
      </c>
      <c r="BW398" s="15">
        <f t="shared" si="264"/>
        <v>0</v>
      </c>
      <c r="BX398" s="15">
        <f t="shared" si="265"/>
        <v>0</v>
      </c>
      <c r="BY398" s="15" t="s">
        <v>1007</v>
      </c>
      <c r="BZ398" s="15" t="s">
        <v>1007</v>
      </c>
      <c r="CA398" s="15" t="s">
        <v>1007</v>
      </c>
      <c r="CB398" s="15" t="s">
        <v>1007</v>
      </c>
      <c r="CC398" s="15" t="s">
        <v>1007</v>
      </c>
      <c r="CD398" s="27">
        <v>3.8</v>
      </c>
      <c r="CE398" s="27">
        <v>3.3333333333333335</v>
      </c>
      <c r="CF398" s="27">
        <v>2.5</v>
      </c>
      <c r="CG398" s="27">
        <v>3.4</v>
      </c>
      <c r="CH398" s="27">
        <v>3.3333333333333335</v>
      </c>
      <c r="CI398" s="27">
        <v>3</v>
      </c>
      <c r="CJ398" s="27">
        <f t="shared" si="239"/>
        <v>3.2277777777777779</v>
      </c>
      <c r="CK398" s="15">
        <f t="shared" si="266"/>
        <v>0</v>
      </c>
      <c r="CL398" s="15">
        <f t="shared" si="267"/>
        <v>0</v>
      </c>
      <c r="CM398" s="15">
        <f t="shared" si="268"/>
        <v>0</v>
      </c>
      <c r="CN398" s="15">
        <f t="shared" si="269"/>
        <v>0</v>
      </c>
      <c r="CO398" s="15">
        <f t="shared" si="270"/>
        <v>0</v>
      </c>
      <c r="CP398" s="15">
        <f t="shared" si="271"/>
        <v>0</v>
      </c>
      <c r="CQ398" s="15">
        <f t="shared" si="272"/>
        <v>0</v>
      </c>
    </row>
    <row r="399" spans="1:95" x14ac:dyDescent="0.2">
      <c r="A399" s="15">
        <v>713</v>
      </c>
      <c r="B399" s="23">
        <v>0</v>
      </c>
      <c r="C399" s="15">
        <v>5</v>
      </c>
      <c r="D399" s="15">
        <f t="shared" si="240"/>
        <v>0</v>
      </c>
      <c r="E399" s="15">
        <f t="shared" si="235"/>
        <v>0</v>
      </c>
      <c r="F399" s="15">
        <f t="shared" si="236"/>
        <v>0</v>
      </c>
      <c r="G399" s="15">
        <f t="shared" si="237"/>
        <v>1</v>
      </c>
      <c r="H399" s="15">
        <f t="shared" si="238"/>
        <v>0</v>
      </c>
      <c r="I399" s="15">
        <v>1</v>
      </c>
      <c r="J399" s="15">
        <v>57</v>
      </c>
      <c r="K399" s="15">
        <v>2</v>
      </c>
      <c r="L399" s="15">
        <f t="shared" si="241"/>
        <v>0</v>
      </c>
      <c r="M399" s="15">
        <f t="shared" si="242"/>
        <v>0</v>
      </c>
      <c r="N399" s="15">
        <f t="shared" si="243"/>
        <v>1</v>
      </c>
      <c r="O399" s="15">
        <f t="shared" si="244"/>
        <v>0</v>
      </c>
      <c r="P399" s="15">
        <f t="shared" si="245"/>
        <v>0</v>
      </c>
      <c r="Q399" s="15">
        <v>2</v>
      </c>
      <c r="R399" s="15">
        <v>4</v>
      </c>
      <c r="S399" s="15">
        <v>20</v>
      </c>
      <c r="T399" s="15">
        <v>0</v>
      </c>
      <c r="U399" s="15">
        <v>0</v>
      </c>
      <c r="V399" s="15">
        <v>1</v>
      </c>
      <c r="W399" s="15">
        <v>100000</v>
      </c>
      <c r="X399" s="15">
        <v>0</v>
      </c>
      <c r="Y399" s="15">
        <v>0</v>
      </c>
      <c r="Z399" s="15">
        <f t="shared" si="273"/>
        <v>0</v>
      </c>
      <c r="AA399" s="15">
        <f t="shared" si="246"/>
        <v>0</v>
      </c>
      <c r="AB399" s="15">
        <f t="shared" si="247"/>
        <v>1</v>
      </c>
      <c r="AC399" s="159">
        <v>7</v>
      </c>
      <c r="AD399" s="159">
        <v>2</v>
      </c>
      <c r="AE399" s="159">
        <v>60</v>
      </c>
      <c r="AF399" s="15">
        <v>1200</v>
      </c>
      <c r="AG399" s="27">
        <v>600</v>
      </c>
      <c r="AH399" s="27">
        <f t="shared" si="248"/>
        <v>0.2</v>
      </c>
      <c r="AI399" s="27">
        <f t="shared" si="249"/>
        <v>0.5</v>
      </c>
      <c r="AJ399" s="27">
        <f t="shared" si="250"/>
        <v>0.1</v>
      </c>
      <c r="AK399" s="15">
        <v>7</v>
      </c>
      <c r="AL399" s="15">
        <v>2</v>
      </c>
      <c r="AM399" s="15">
        <v>120</v>
      </c>
      <c r="AN399" s="15">
        <v>700</v>
      </c>
      <c r="AO399" s="15">
        <v>350</v>
      </c>
      <c r="AQ399" s="15">
        <f t="shared" si="251"/>
        <v>0.5</v>
      </c>
      <c r="AR399" s="15">
        <f t="shared" si="252"/>
        <v>0</v>
      </c>
      <c r="AZ399" s="15">
        <f t="shared" si="253"/>
        <v>0</v>
      </c>
      <c r="BA399" s="15">
        <f t="shared" si="254"/>
        <v>0</v>
      </c>
      <c r="BC399" s="15">
        <v>2.25</v>
      </c>
      <c r="BD399" s="15">
        <v>1.6666666666666667</v>
      </c>
      <c r="BE399" s="15">
        <v>1.3333333333333333</v>
      </c>
      <c r="BF399" s="15">
        <v>2</v>
      </c>
      <c r="BG399" s="15">
        <v>3</v>
      </c>
      <c r="BH399" s="15">
        <v>2.0499999999999998</v>
      </c>
      <c r="BI399" s="15">
        <v>4</v>
      </c>
      <c r="BJ399" s="15">
        <v>5</v>
      </c>
      <c r="BK399" s="15">
        <f t="shared" si="255"/>
        <v>0</v>
      </c>
      <c r="BL399" s="15">
        <f t="shared" si="256"/>
        <v>0</v>
      </c>
      <c r="BM399" s="15">
        <f t="shared" si="257"/>
        <v>0</v>
      </c>
      <c r="BN399" s="15" t="s">
        <v>1007</v>
      </c>
      <c r="BO399" s="15">
        <f t="shared" si="258"/>
        <v>0</v>
      </c>
      <c r="BP399" s="15">
        <f t="shared" si="259"/>
        <v>0</v>
      </c>
      <c r="BQ399" s="15">
        <f t="shared" si="260"/>
        <v>0</v>
      </c>
      <c r="BR399" s="15">
        <f t="shared" si="261"/>
        <v>0</v>
      </c>
      <c r="BU399" s="15">
        <f t="shared" si="262"/>
        <v>0</v>
      </c>
      <c r="BV399" s="15">
        <f t="shared" si="263"/>
        <v>0</v>
      </c>
      <c r="BW399" s="15">
        <f t="shared" si="264"/>
        <v>0</v>
      </c>
      <c r="BX399" s="15">
        <f t="shared" si="265"/>
        <v>0</v>
      </c>
      <c r="BY399" s="15" t="s">
        <v>1007</v>
      </c>
      <c r="BZ399" s="15" t="s">
        <v>1007</v>
      </c>
      <c r="CA399" s="15" t="s">
        <v>1007</v>
      </c>
      <c r="CB399" s="15" t="s">
        <v>1007</v>
      </c>
      <c r="CC399" s="15" t="s">
        <v>1007</v>
      </c>
      <c r="CD399" s="27">
        <v>3.8</v>
      </c>
      <c r="CE399" s="27">
        <v>3.3333333333333335</v>
      </c>
      <c r="CF399" s="27">
        <v>2.5</v>
      </c>
      <c r="CG399" s="27">
        <v>3.4</v>
      </c>
      <c r="CH399" s="27">
        <v>3.3333333333333335</v>
      </c>
      <c r="CI399" s="27">
        <v>3</v>
      </c>
      <c r="CJ399" s="27">
        <f t="shared" si="239"/>
        <v>3.2277777777777779</v>
      </c>
      <c r="CK399" s="15">
        <f t="shared" si="266"/>
        <v>0.19999999999999973</v>
      </c>
      <c r="CL399" s="15">
        <f t="shared" si="267"/>
        <v>0</v>
      </c>
      <c r="CM399" s="15">
        <f t="shared" si="268"/>
        <v>0</v>
      </c>
      <c r="CN399" s="15">
        <f t="shared" si="269"/>
        <v>0.39999999999999991</v>
      </c>
      <c r="CO399" s="15">
        <f t="shared" si="270"/>
        <v>0</v>
      </c>
      <c r="CP399" s="15">
        <f t="shared" si="271"/>
        <v>0.5</v>
      </c>
      <c r="CQ399" s="15">
        <f t="shared" si="272"/>
        <v>0.18333333333333357</v>
      </c>
    </row>
    <row r="400" spans="1:95" x14ac:dyDescent="0.2">
      <c r="A400" s="15">
        <v>714</v>
      </c>
      <c r="B400" s="23">
        <v>0</v>
      </c>
      <c r="C400" s="15">
        <v>5</v>
      </c>
      <c r="D400" s="15">
        <f t="shared" si="240"/>
        <v>0</v>
      </c>
      <c r="E400" s="15">
        <f t="shared" si="235"/>
        <v>0</v>
      </c>
      <c r="F400" s="15">
        <f t="shared" si="236"/>
        <v>0</v>
      </c>
      <c r="G400" s="15">
        <f t="shared" si="237"/>
        <v>1</v>
      </c>
      <c r="H400" s="15">
        <f t="shared" si="238"/>
        <v>0</v>
      </c>
      <c r="I400" s="15">
        <v>0</v>
      </c>
      <c r="J400" s="15">
        <v>53</v>
      </c>
      <c r="K400" s="15">
        <v>2</v>
      </c>
      <c r="L400" s="15">
        <f t="shared" si="241"/>
        <v>0</v>
      </c>
      <c r="M400" s="15">
        <f t="shared" si="242"/>
        <v>0</v>
      </c>
      <c r="N400" s="15">
        <f t="shared" si="243"/>
        <v>1</v>
      </c>
      <c r="O400" s="15">
        <f t="shared" si="244"/>
        <v>0</v>
      </c>
      <c r="P400" s="15">
        <f t="shared" si="245"/>
        <v>0</v>
      </c>
      <c r="Q400" s="15">
        <v>4</v>
      </c>
      <c r="R400" s="15">
        <v>2</v>
      </c>
      <c r="S400" s="15">
        <v>25</v>
      </c>
      <c r="T400" s="15">
        <v>0</v>
      </c>
      <c r="U400" s="15">
        <v>0</v>
      </c>
      <c r="V400" s="15">
        <v>1</v>
      </c>
      <c r="W400" s="15">
        <v>120000</v>
      </c>
      <c r="X400" s="15">
        <v>1</v>
      </c>
      <c r="Y400" s="15">
        <v>1</v>
      </c>
      <c r="Z400" s="15">
        <f t="shared" si="273"/>
        <v>0</v>
      </c>
      <c r="AA400" s="15">
        <f t="shared" si="246"/>
        <v>0</v>
      </c>
      <c r="AB400" s="15">
        <f t="shared" si="247"/>
        <v>1</v>
      </c>
      <c r="AC400" s="15">
        <v>7</v>
      </c>
      <c r="AD400" s="15">
        <v>8</v>
      </c>
      <c r="AE400" s="15">
        <v>30</v>
      </c>
      <c r="AF400" s="15">
        <v>4000</v>
      </c>
      <c r="AG400" s="27">
        <v>500</v>
      </c>
      <c r="AH400" s="27">
        <f t="shared" si="248"/>
        <v>-0.2</v>
      </c>
      <c r="AI400" s="27">
        <f t="shared" si="249"/>
        <v>1</v>
      </c>
      <c r="AJ400" s="27">
        <f t="shared" si="250"/>
        <v>-0.2</v>
      </c>
      <c r="AQ400" s="15">
        <f t="shared" si="251"/>
        <v>0</v>
      </c>
      <c r="AR400" s="15">
        <f t="shared" si="252"/>
        <v>0</v>
      </c>
      <c r="AZ400" s="15">
        <f t="shared" si="253"/>
        <v>0</v>
      </c>
      <c r="BA400" s="15">
        <f t="shared" si="254"/>
        <v>0</v>
      </c>
      <c r="BB400" s="15">
        <f>$AJ400</f>
        <v>-0.2</v>
      </c>
      <c r="BC400" s="15">
        <v>3.25</v>
      </c>
      <c r="BD400" s="15">
        <v>2.3333333333333335</v>
      </c>
      <c r="BE400" s="15">
        <v>1.6666666666666667</v>
      </c>
      <c r="BF400" s="15">
        <v>2</v>
      </c>
      <c r="BG400" s="15">
        <v>3</v>
      </c>
      <c r="BH400" s="15">
        <v>2.4500000000000002</v>
      </c>
      <c r="BI400" s="15">
        <v>4</v>
      </c>
      <c r="BJ400" s="15">
        <v>5</v>
      </c>
      <c r="BK400" s="15">
        <f t="shared" si="255"/>
        <v>0</v>
      </c>
      <c r="BL400" s="15">
        <f t="shared" si="256"/>
        <v>0</v>
      </c>
      <c r="BM400" s="15">
        <f t="shared" si="257"/>
        <v>0</v>
      </c>
      <c r="BN400" s="15" t="s">
        <v>1007</v>
      </c>
      <c r="BO400" s="15">
        <f t="shared" si="258"/>
        <v>0</v>
      </c>
      <c r="BP400" s="15">
        <f t="shared" si="259"/>
        <v>0</v>
      </c>
      <c r="BQ400" s="15">
        <f t="shared" si="260"/>
        <v>0</v>
      </c>
      <c r="BR400" s="15">
        <f t="shared" si="261"/>
        <v>0</v>
      </c>
      <c r="BU400" s="15">
        <f t="shared" si="262"/>
        <v>0</v>
      </c>
      <c r="BV400" s="15">
        <f t="shared" si="263"/>
        <v>0</v>
      </c>
      <c r="BW400" s="15">
        <f t="shared" si="264"/>
        <v>0</v>
      </c>
      <c r="BX400" s="15">
        <f t="shared" si="265"/>
        <v>0</v>
      </c>
      <c r="BY400" s="15" t="s">
        <v>1007</v>
      </c>
      <c r="BZ400" s="15" t="s">
        <v>1007</v>
      </c>
      <c r="CA400" s="15" t="s">
        <v>1007</v>
      </c>
      <c r="CB400" s="15" t="s">
        <v>1007</v>
      </c>
      <c r="CC400" s="15" t="s">
        <v>1007</v>
      </c>
      <c r="CD400" s="27">
        <v>3.6</v>
      </c>
      <c r="CE400" s="27">
        <v>3.3333333333333335</v>
      </c>
      <c r="CF400" s="27">
        <v>2.5</v>
      </c>
      <c r="CG400" s="27">
        <v>3</v>
      </c>
      <c r="CH400" s="27">
        <v>3.3333333333333335</v>
      </c>
      <c r="CI400" s="27">
        <v>2.5</v>
      </c>
      <c r="CJ400" s="27">
        <f t="shared" si="239"/>
        <v>3.0444444444444443</v>
      </c>
      <c r="CK400" s="15">
        <f t="shared" si="266"/>
        <v>0</v>
      </c>
      <c r="CL400" s="15">
        <f t="shared" si="267"/>
        <v>0</v>
      </c>
      <c r="CM400" s="15">
        <f t="shared" si="268"/>
        <v>0</v>
      </c>
      <c r="CN400" s="15">
        <f t="shared" si="269"/>
        <v>0</v>
      </c>
      <c r="CO400" s="15">
        <f t="shared" si="270"/>
        <v>0</v>
      </c>
      <c r="CP400" s="15">
        <f t="shared" si="271"/>
        <v>0</v>
      </c>
      <c r="CQ400" s="15">
        <f t="shared" si="272"/>
        <v>0</v>
      </c>
    </row>
    <row r="401" spans="1:95" x14ac:dyDescent="0.2">
      <c r="A401" s="15">
        <v>714</v>
      </c>
      <c r="B401" s="23">
        <v>0</v>
      </c>
      <c r="C401" s="15">
        <v>5</v>
      </c>
      <c r="D401" s="15">
        <f t="shared" si="240"/>
        <v>0</v>
      </c>
      <c r="E401" s="15">
        <f t="shared" si="235"/>
        <v>0</v>
      </c>
      <c r="F401" s="15">
        <f t="shared" si="236"/>
        <v>0</v>
      </c>
      <c r="G401" s="15">
        <f t="shared" si="237"/>
        <v>1</v>
      </c>
      <c r="H401" s="15">
        <f t="shared" si="238"/>
        <v>0</v>
      </c>
      <c r="I401" s="15">
        <v>0</v>
      </c>
      <c r="J401" s="15">
        <v>53</v>
      </c>
      <c r="K401" s="15">
        <v>2</v>
      </c>
      <c r="L401" s="15">
        <f t="shared" si="241"/>
        <v>0</v>
      </c>
      <c r="M401" s="15">
        <f t="shared" si="242"/>
        <v>0</v>
      </c>
      <c r="N401" s="15">
        <f t="shared" si="243"/>
        <v>1</v>
      </c>
      <c r="O401" s="15">
        <f t="shared" si="244"/>
        <v>0</v>
      </c>
      <c r="P401" s="15">
        <f t="shared" si="245"/>
        <v>0</v>
      </c>
      <c r="Q401" s="15">
        <v>4</v>
      </c>
      <c r="R401" s="15">
        <v>2</v>
      </c>
      <c r="S401" s="15">
        <v>25</v>
      </c>
      <c r="T401" s="15">
        <v>0</v>
      </c>
      <c r="U401" s="15">
        <v>0</v>
      </c>
      <c r="V401" s="15">
        <v>1</v>
      </c>
      <c r="W401" s="15">
        <v>120000</v>
      </c>
      <c r="X401" s="15">
        <v>1</v>
      </c>
      <c r="Y401" s="15">
        <v>0</v>
      </c>
      <c r="Z401" s="15">
        <f t="shared" si="273"/>
        <v>0</v>
      </c>
      <c r="AA401" s="15">
        <f t="shared" si="246"/>
        <v>0</v>
      </c>
      <c r="AB401" s="15">
        <f t="shared" si="247"/>
        <v>1</v>
      </c>
      <c r="AC401" s="159">
        <v>7</v>
      </c>
      <c r="AD401" s="159">
        <v>8</v>
      </c>
      <c r="AE401" s="159">
        <v>30</v>
      </c>
      <c r="AF401" s="15">
        <v>5000</v>
      </c>
      <c r="AG401" s="27">
        <v>625</v>
      </c>
      <c r="AH401" s="27">
        <f t="shared" si="248"/>
        <v>0.83823529411764708</v>
      </c>
      <c r="AI401" s="27">
        <f t="shared" si="249"/>
        <v>1</v>
      </c>
      <c r="AJ401" s="27">
        <f t="shared" si="250"/>
        <v>0.83823529411764708</v>
      </c>
      <c r="AQ401" s="15">
        <f t="shared" si="251"/>
        <v>0</v>
      </c>
      <c r="AR401" s="15">
        <f t="shared" si="252"/>
        <v>0</v>
      </c>
      <c r="AZ401" s="15">
        <f t="shared" si="253"/>
        <v>0</v>
      </c>
      <c r="BA401" s="15">
        <f t="shared" si="254"/>
        <v>0</v>
      </c>
      <c r="BC401" s="15">
        <v>3.25</v>
      </c>
      <c r="BD401" s="15">
        <v>2.3333333333333335</v>
      </c>
      <c r="BE401" s="15">
        <v>1.6666666666666667</v>
      </c>
      <c r="BF401" s="15">
        <v>2</v>
      </c>
      <c r="BG401" s="15">
        <v>3</v>
      </c>
      <c r="BH401" s="15">
        <v>2.4500000000000002</v>
      </c>
      <c r="BI401" s="15">
        <v>4</v>
      </c>
      <c r="BJ401" s="15">
        <v>5</v>
      </c>
      <c r="BK401" s="15">
        <f t="shared" si="255"/>
        <v>0</v>
      </c>
      <c r="BL401" s="15">
        <f t="shared" si="256"/>
        <v>0</v>
      </c>
      <c r="BM401" s="15">
        <f t="shared" si="257"/>
        <v>0</v>
      </c>
      <c r="BN401" s="15" t="s">
        <v>1007</v>
      </c>
      <c r="BO401" s="15">
        <f t="shared" si="258"/>
        <v>0</v>
      </c>
      <c r="BP401" s="15">
        <f t="shared" si="259"/>
        <v>0</v>
      </c>
      <c r="BQ401" s="15">
        <f t="shared" si="260"/>
        <v>0</v>
      </c>
      <c r="BR401" s="15">
        <f t="shared" si="261"/>
        <v>0</v>
      </c>
      <c r="BU401" s="15">
        <f t="shared" si="262"/>
        <v>0</v>
      </c>
      <c r="BV401" s="15">
        <f t="shared" si="263"/>
        <v>0</v>
      </c>
      <c r="BW401" s="15">
        <f t="shared" si="264"/>
        <v>0</v>
      </c>
      <c r="BX401" s="15">
        <f t="shared" si="265"/>
        <v>0</v>
      </c>
      <c r="BY401" s="15" t="s">
        <v>1007</v>
      </c>
      <c r="BZ401" s="15" t="s">
        <v>1007</v>
      </c>
      <c r="CA401" s="15" t="s">
        <v>1007</v>
      </c>
      <c r="CB401" s="15" t="s">
        <v>1007</v>
      </c>
      <c r="CC401" s="15" t="s">
        <v>1007</v>
      </c>
      <c r="CD401" s="27">
        <v>3.6</v>
      </c>
      <c r="CE401" s="27">
        <v>3.3333333333333335</v>
      </c>
      <c r="CF401" s="27">
        <v>2.5</v>
      </c>
      <c r="CG401" s="27">
        <v>3</v>
      </c>
      <c r="CH401" s="27">
        <v>3.3333333333333335</v>
      </c>
      <c r="CI401" s="27">
        <v>2.5</v>
      </c>
      <c r="CJ401" s="27">
        <f t="shared" si="239"/>
        <v>3.0444444444444443</v>
      </c>
      <c r="CK401" s="15">
        <f t="shared" si="266"/>
        <v>0.39999999999999991</v>
      </c>
      <c r="CL401" s="15">
        <f t="shared" si="267"/>
        <v>0.33333333333333348</v>
      </c>
      <c r="CM401" s="15">
        <f t="shared" si="268"/>
        <v>0.25</v>
      </c>
      <c r="CN401" s="15">
        <f t="shared" si="269"/>
        <v>-0.39999999999999991</v>
      </c>
      <c r="CO401" s="15">
        <f t="shared" si="270"/>
        <v>0.33333333333333348</v>
      </c>
      <c r="CP401" s="15">
        <f t="shared" si="271"/>
        <v>0</v>
      </c>
      <c r="CQ401" s="15">
        <f t="shared" si="272"/>
        <v>0.15277777777777724</v>
      </c>
    </row>
    <row r="402" spans="1:95" x14ac:dyDescent="0.2">
      <c r="A402" s="15">
        <v>715</v>
      </c>
      <c r="B402" s="23">
        <v>0</v>
      </c>
      <c r="C402" s="15">
        <v>5</v>
      </c>
      <c r="D402" s="15">
        <f t="shared" si="240"/>
        <v>0</v>
      </c>
      <c r="E402" s="15">
        <f t="shared" si="235"/>
        <v>0</v>
      </c>
      <c r="F402" s="15">
        <f t="shared" si="236"/>
        <v>0</v>
      </c>
      <c r="G402" s="15">
        <f t="shared" si="237"/>
        <v>1</v>
      </c>
      <c r="H402" s="15">
        <f t="shared" si="238"/>
        <v>0</v>
      </c>
      <c r="I402" s="15">
        <v>0</v>
      </c>
      <c r="J402" s="15">
        <v>60</v>
      </c>
      <c r="K402" s="15">
        <v>1</v>
      </c>
      <c r="L402" s="15">
        <f t="shared" si="241"/>
        <v>0</v>
      </c>
      <c r="M402" s="15">
        <f t="shared" si="242"/>
        <v>1</v>
      </c>
      <c r="N402" s="15">
        <f t="shared" si="243"/>
        <v>0</v>
      </c>
      <c r="O402" s="15">
        <f t="shared" si="244"/>
        <v>0</v>
      </c>
      <c r="P402" s="15">
        <f t="shared" si="245"/>
        <v>0</v>
      </c>
      <c r="Q402" s="15">
        <v>4</v>
      </c>
      <c r="R402" s="15">
        <v>4</v>
      </c>
      <c r="S402" s="15">
        <v>35</v>
      </c>
      <c r="T402" s="15">
        <v>0</v>
      </c>
      <c r="U402" s="15">
        <v>0</v>
      </c>
      <c r="V402" s="15">
        <v>1</v>
      </c>
      <c r="W402" s="15">
        <v>160000</v>
      </c>
      <c r="X402" s="15">
        <v>1</v>
      </c>
      <c r="Y402" s="15">
        <v>1</v>
      </c>
      <c r="Z402" s="15">
        <f t="shared" si="273"/>
        <v>0</v>
      </c>
      <c r="AA402" s="15">
        <f t="shared" si="246"/>
        <v>0</v>
      </c>
      <c r="AB402" s="15">
        <f t="shared" si="247"/>
        <v>1</v>
      </c>
      <c r="AC402" s="15">
        <v>7</v>
      </c>
      <c r="AD402" s="15">
        <v>5</v>
      </c>
      <c r="AE402" s="15">
        <v>30</v>
      </c>
      <c r="AF402" s="15">
        <v>1700</v>
      </c>
      <c r="AG402" s="27">
        <v>340</v>
      </c>
      <c r="AH402" s="27">
        <f t="shared" si="248"/>
        <v>-0.15</v>
      </c>
      <c r="AI402" s="27">
        <f t="shared" si="249"/>
        <v>1</v>
      </c>
      <c r="AJ402" s="27">
        <f t="shared" si="250"/>
        <v>-0.15</v>
      </c>
      <c r="AQ402" s="15">
        <f t="shared" si="251"/>
        <v>0</v>
      </c>
      <c r="AR402" s="15">
        <f t="shared" si="252"/>
        <v>0</v>
      </c>
      <c r="AZ402" s="15">
        <f t="shared" si="253"/>
        <v>0</v>
      </c>
      <c r="BA402" s="15">
        <f t="shared" si="254"/>
        <v>0</v>
      </c>
      <c r="BB402" s="15">
        <f>$AJ402</f>
        <v>-0.15</v>
      </c>
      <c r="BC402" s="15">
        <v>3.25</v>
      </c>
      <c r="BD402" s="15">
        <v>3</v>
      </c>
      <c r="BE402" s="15">
        <v>2.3333333333333335</v>
      </c>
      <c r="BF402" s="15">
        <v>2.5</v>
      </c>
      <c r="BG402" s="15">
        <v>3.5</v>
      </c>
      <c r="BH402" s="15">
        <v>2.916666666666667</v>
      </c>
      <c r="BI402" s="15">
        <v>4</v>
      </c>
      <c r="BJ402" s="15">
        <v>5</v>
      </c>
      <c r="BK402" s="15">
        <f t="shared" si="255"/>
        <v>0</v>
      </c>
      <c r="BL402" s="15">
        <f t="shared" si="256"/>
        <v>0</v>
      </c>
      <c r="BM402" s="15">
        <f t="shared" si="257"/>
        <v>0</v>
      </c>
      <c r="BN402" s="15" t="s">
        <v>1007</v>
      </c>
      <c r="BO402" s="15">
        <f t="shared" si="258"/>
        <v>0</v>
      </c>
      <c r="BP402" s="15">
        <f t="shared" si="259"/>
        <v>0</v>
      </c>
      <c r="BQ402" s="15">
        <f t="shared" si="260"/>
        <v>0</v>
      </c>
      <c r="BR402" s="15">
        <f t="shared" si="261"/>
        <v>0</v>
      </c>
      <c r="BU402" s="15">
        <f t="shared" si="262"/>
        <v>0</v>
      </c>
      <c r="BV402" s="15">
        <f t="shared" si="263"/>
        <v>0</v>
      </c>
      <c r="BW402" s="15">
        <f t="shared" si="264"/>
        <v>0</v>
      </c>
      <c r="BX402" s="15">
        <f t="shared" si="265"/>
        <v>0</v>
      </c>
      <c r="BY402" s="15" t="s">
        <v>1007</v>
      </c>
      <c r="BZ402" s="15" t="s">
        <v>1007</v>
      </c>
      <c r="CA402" s="15" t="s">
        <v>1007</v>
      </c>
      <c r="CB402" s="15" t="s">
        <v>1007</v>
      </c>
      <c r="CC402" s="15" t="s">
        <v>1007</v>
      </c>
      <c r="CD402" s="27">
        <v>3.2</v>
      </c>
      <c r="CE402" s="27">
        <v>3</v>
      </c>
      <c r="CF402" s="27">
        <v>2.25</v>
      </c>
      <c r="CG402" s="27">
        <v>3.4</v>
      </c>
      <c r="CH402" s="27">
        <v>3</v>
      </c>
      <c r="CI402" s="27">
        <v>2.5</v>
      </c>
      <c r="CJ402" s="27">
        <f t="shared" si="239"/>
        <v>2.8916666666666671</v>
      </c>
      <c r="CK402" s="15">
        <f t="shared" si="266"/>
        <v>0</v>
      </c>
      <c r="CL402" s="15">
        <f t="shared" si="267"/>
        <v>0</v>
      </c>
      <c r="CM402" s="15">
        <f t="shared" si="268"/>
        <v>0</v>
      </c>
      <c r="CN402" s="15">
        <f t="shared" si="269"/>
        <v>0</v>
      </c>
      <c r="CO402" s="15">
        <f t="shared" si="270"/>
        <v>0</v>
      </c>
      <c r="CP402" s="15">
        <f t="shared" si="271"/>
        <v>0</v>
      </c>
      <c r="CQ402" s="15">
        <f t="shared" si="272"/>
        <v>0</v>
      </c>
    </row>
    <row r="403" spans="1:95" x14ac:dyDescent="0.2">
      <c r="A403" s="15">
        <v>715</v>
      </c>
      <c r="B403" s="23">
        <v>0</v>
      </c>
      <c r="C403" s="15">
        <v>5</v>
      </c>
      <c r="D403" s="15">
        <f t="shared" si="240"/>
        <v>0</v>
      </c>
      <c r="E403" s="15">
        <f t="shared" si="235"/>
        <v>0</v>
      </c>
      <c r="F403" s="15">
        <f t="shared" si="236"/>
        <v>0</v>
      </c>
      <c r="G403" s="15">
        <f t="shared" si="237"/>
        <v>1</v>
      </c>
      <c r="H403" s="15">
        <f t="shared" si="238"/>
        <v>0</v>
      </c>
      <c r="I403" s="15">
        <v>0</v>
      </c>
      <c r="J403" s="15">
        <v>60</v>
      </c>
      <c r="K403" s="15">
        <v>1</v>
      </c>
      <c r="L403" s="15">
        <f t="shared" si="241"/>
        <v>0</v>
      </c>
      <c r="M403" s="15">
        <f t="shared" si="242"/>
        <v>1</v>
      </c>
      <c r="N403" s="15">
        <f t="shared" si="243"/>
        <v>0</v>
      </c>
      <c r="O403" s="15">
        <f t="shared" si="244"/>
        <v>0</v>
      </c>
      <c r="P403" s="15">
        <f t="shared" si="245"/>
        <v>0</v>
      </c>
      <c r="Q403" s="15">
        <v>4</v>
      </c>
      <c r="R403" s="15">
        <v>4</v>
      </c>
      <c r="S403" s="15">
        <v>35</v>
      </c>
      <c r="T403" s="15">
        <v>0</v>
      </c>
      <c r="U403" s="15">
        <v>0</v>
      </c>
      <c r="V403" s="15">
        <v>1</v>
      </c>
      <c r="W403" s="15">
        <v>160000</v>
      </c>
      <c r="X403" s="15">
        <v>1</v>
      </c>
      <c r="Y403" s="15">
        <v>0</v>
      </c>
      <c r="Z403" s="15">
        <f t="shared" si="273"/>
        <v>0</v>
      </c>
      <c r="AA403" s="15">
        <f t="shared" si="246"/>
        <v>0</v>
      </c>
      <c r="AB403" s="15">
        <f t="shared" si="247"/>
        <v>1</v>
      </c>
      <c r="AC403" s="159">
        <v>7</v>
      </c>
      <c r="AD403" s="159">
        <v>5</v>
      </c>
      <c r="AE403" s="159">
        <v>30</v>
      </c>
      <c r="AF403" s="15">
        <v>2000</v>
      </c>
      <c r="AG403" s="27">
        <v>400</v>
      </c>
      <c r="AH403" s="27">
        <f t="shared" si="248"/>
        <v>-0.2</v>
      </c>
      <c r="AI403" s="27">
        <f t="shared" si="249"/>
        <v>1</v>
      </c>
      <c r="AJ403" s="27">
        <f t="shared" si="250"/>
        <v>-0.2</v>
      </c>
      <c r="AQ403" s="15">
        <f t="shared" si="251"/>
        <v>0</v>
      </c>
      <c r="AR403" s="15">
        <f t="shared" si="252"/>
        <v>0</v>
      </c>
      <c r="AZ403" s="15">
        <f t="shared" si="253"/>
        <v>0</v>
      </c>
      <c r="BA403" s="15">
        <f t="shared" si="254"/>
        <v>0</v>
      </c>
      <c r="BC403" s="15">
        <v>3.25</v>
      </c>
      <c r="BD403" s="15">
        <v>3</v>
      </c>
      <c r="BE403" s="15">
        <v>2.3333333333333335</v>
      </c>
      <c r="BF403" s="15">
        <v>2.5</v>
      </c>
      <c r="BG403" s="15">
        <v>3.5</v>
      </c>
      <c r="BH403" s="15">
        <v>2.916666666666667</v>
      </c>
      <c r="BI403" s="15">
        <v>4</v>
      </c>
      <c r="BJ403" s="15">
        <v>5</v>
      </c>
      <c r="BK403" s="15">
        <f t="shared" si="255"/>
        <v>0</v>
      </c>
      <c r="BL403" s="15">
        <f t="shared" si="256"/>
        <v>0</v>
      </c>
      <c r="BM403" s="15">
        <f t="shared" si="257"/>
        <v>0</v>
      </c>
      <c r="BN403" s="15" t="s">
        <v>1007</v>
      </c>
      <c r="BO403" s="15">
        <f t="shared" si="258"/>
        <v>0</v>
      </c>
      <c r="BP403" s="15">
        <f t="shared" si="259"/>
        <v>0</v>
      </c>
      <c r="BQ403" s="15">
        <f t="shared" si="260"/>
        <v>0</v>
      </c>
      <c r="BR403" s="15">
        <f t="shared" si="261"/>
        <v>0</v>
      </c>
      <c r="BU403" s="15">
        <f t="shared" si="262"/>
        <v>0</v>
      </c>
      <c r="BV403" s="15">
        <f t="shared" si="263"/>
        <v>0</v>
      </c>
      <c r="BW403" s="15">
        <f t="shared" si="264"/>
        <v>0</v>
      </c>
      <c r="BX403" s="15">
        <f t="shared" si="265"/>
        <v>0</v>
      </c>
      <c r="BY403" s="15" t="s">
        <v>1007</v>
      </c>
      <c r="BZ403" s="15" t="s">
        <v>1007</v>
      </c>
      <c r="CA403" s="15" t="s">
        <v>1007</v>
      </c>
      <c r="CB403" s="15" t="s">
        <v>1007</v>
      </c>
      <c r="CC403" s="15" t="s">
        <v>1007</v>
      </c>
      <c r="CD403" s="27">
        <v>3.2</v>
      </c>
      <c r="CE403" s="27">
        <v>3</v>
      </c>
      <c r="CF403" s="27">
        <v>2.25</v>
      </c>
      <c r="CG403" s="27">
        <v>3.4</v>
      </c>
      <c r="CH403" s="27">
        <v>3</v>
      </c>
      <c r="CI403" s="27">
        <v>2.5</v>
      </c>
      <c r="CJ403" s="27">
        <f t="shared" si="239"/>
        <v>2.8916666666666671</v>
      </c>
      <c r="CK403" s="15">
        <f t="shared" si="266"/>
        <v>-0.39999999999999991</v>
      </c>
      <c r="CL403" s="15">
        <f t="shared" si="267"/>
        <v>-1</v>
      </c>
      <c r="CM403" s="15">
        <f t="shared" si="268"/>
        <v>-0.5</v>
      </c>
      <c r="CN403" s="15">
        <f t="shared" si="269"/>
        <v>-0.20000000000000018</v>
      </c>
      <c r="CO403" s="15">
        <f t="shared" si="270"/>
        <v>-0.33333333333333348</v>
      </c>
      <c r="CP403" s="15">
        <f t="shared" si="271"/>
        <v>-0.75</v>
      </c>
      <c r="CQ403" s="15">
        <f t="shared" si="272"/>
        <v>-0.530555555555555</v>
      </c>
    </row>
    <row r="404" spans="1:95" x14ac:dyDescent="0.2">
      <c r="A404" s="15">
        <v>716</v>
      </c>
      <c r="B404" s="23">
        <v>1</v>
      </c>
      <c r="C404" s="15">
        <v>5</v>
      </c>
      <c r="D404" s="15">
        <f t="shared" si="240"/>
        <v>0</v>
      </c>
      <c r="E404" s="15">
        <f t="shared" si="235"/>
        <v>0</v>
      </c>
      <c r="F404" s="15">
        <f t="shared" si="236"/>
        <v>0</v>
      </c>
      <c r="G404" s="15">
        <f t="shared" si="237"/>
        <v>1</v>
      </c>
      <c r="H404" s="15">
        <f t="shared" si="238"/>
        <v>0</v>
      </c>
      <c r="I404" s="15">
        <v>0</v>
      </c>
      <c r="J404" s="15">
        <v>63</v>
      </c>
      <c r="K404" s="15">
        <v>1</v>
      </c>
      <c r="L404" s="15">
        <f t="shared" si="241"/>
        <v>0</v>
      </c>
      <c r="M404" s="15">
        <f t="shared" si="242"/>
        <v>1</v>
      </c>
      <c r="N404" s="15">
        <f t="shared" si="243"/>
        <v>0</v>
      </c>
      <c r="O404" s="15">
        <f t="shared" si="244"/>
        <v>0</v>
      </c>
      <c r="P404" s="15">
        <f t="shared" si="245"/>
        <v>0</v>
      </c>
      <c r="Q404" s="15">
        <v>2</v>
      </c>
      <c r="R404" s="15">
        <v>4</v>
      </c>
      <c r="S404" s="15">
        <v>30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1</v>
      </c>
      <c r="Z404" s="15">
        <f t="shared" si="273"/>
        <v>0</v>
      </c>
      <c r="AA404" s="15">
        <f t="shared" si="246"/>
        <v>0</v>
      </c>
      <c r="AB404" s="15">
        <f t="shared" si="247"/>
        <v>1</v>
      </c>
      <c r="AC404" s="15">
        <v>7</v>
      </c>
      <c r="AD404" s="15">
        <v>3</v>
      </c>
      <c r="AE404" s="15">
        <v>30</v>
      </c>
      <c r="AF404" s="15">
        <v>1500</v>
      </c>
      <c r="AG404" s="27">
        <v>500</v>
      </c>
      <c r="AH404" s="27">
        <f t="shared" si="248"/>
        <v>0</v>
      </c>
      <c r="AI404" s="27">
        <f t="shared" si="249"/>
        <v>1</v>
      </c>
      <c r="AJ404" s="27">
        <f t="shared" si="250"/>
        <v>0</v>
      </c>
      <c r="AQ404" s="15">
        <f t="shared" si="251"/>
        <v>0</v>
      </c>
      <c r="AR404" s="15">
        <f t="shared" si="252"/>
        <v>0</v>
      </c>
      <c r="AZ404" s="15">
        <f t="shared" si="253"/>
        <v>0</v>
      </c>
      <c r="BA404" s="15">
        <f t="shared" si="254"/>
        <v>0</v>
      </c>
      <c r="BB404" s="15">
        <f>$AJ404</f>
        <v>0</v>
      </c>
      <c r="BC404" s="15">
        <v>3</v>
      </c>
      <c r="BD404" s="15">
        <v>2.3333333333333335</v>
      </c>
      <c r="BE404" s="15">
        <v>1.6666666666666667</v>
      </c>
      <c r="BF404" s="15">
        <v>2</v>
      </c>
      <c r="BG404" s="15">
        <v>3</v>
      </c>
      <c r="BH404" s="15">
        <v>2.4</v>
      </c>
      <c r="BI404" s="15">
        <v>3</v>
      </c>
      <c r="BJ404" s="15">
        <v>2</v>
      </c>
      <c r="BK404" s="15">
        <f t="shared" si="255"/>
        <v>1</v>
      </c>
      <c r="BL404" s="15">
        <f t="shared" si="256"/>
        <v>0</v>
      </c>
      <c r="BM404" s="15">
        <f t="shared" si="257"/>
        <v>0</v>
      </c>
      <c r="BN404" s="15">
        <v>1</v>
      </c>
      <c r="BO404" s="15">
        <f t="shared" si="258"/>
        <v>0</v>
      </c>
      <c r="BP404" s="15">
        <f t="shared" si="259"/>
        <v>0</v>
      </c>
      <c r="BQ404" s="15">
        <f t="shared" si="260"/>
        <v>0</v>
      </c>
      <c r="BR404" s="15">
        <f t="shared" si="261"/>
        <v>0</v>
      </c>
      <c r="BS404" s="15">
        <v>5</v>
      </c>
      <c r="BT404" s="15">
        <v>2</v>
      </c>
      <c r="BU404" s="15">
        <f t="shared" si="262"/>
        <v>1</v>
      </c>
      <c r="BV404" s="15">
        <f t="shared" si="263"/>
        <v>0</v>
      </c>
      <c r="BW404" s="15">
        <f t="shared" si="264"/>
        <v>0</v>
      </c>
      <c r="BX404" s="15">
        <f t="shared" si="265"/>
        <v>0</v>
      </c>
      <c r="BY404" s="15">
        <v>1</v>
      </c>
      <c r="BZ404" s="15">
        <v>1</v>
      </c>
      <c r="CA404" s="15">
        <v>0</v>
      </c>
      <c r="CB404" s="15">
        <v>0</v>
      </c>
      <c r="CC404" s="15">
        <v>1</v>
      </c>
      <c r="CD404" s="27">
        <v>3.6</v>
      </c>
      <c r="CE404" s="166">
        <v>4</v>
      </c>
      <c r="CF404" s="27">
        <v>2.75</v>
      </c>
      <c r="CG404" s="27">
        <v>3.6</v>
      </c>
      <c r="CH404" s="27">
        <v>3.3333333333333335</v>
      </c>
      <c r="CI404" s="27">
        <v>3.25</v>
      </c>
      <c r="CJ404" s="27">
        <f t="shared" si="239"/>
        <v>3.4222222222222221</v>
      </c>
      <c r="CK404" s="15">
        <f t="shared" si="266"/>
        <v>0</v>
      </c>
      <c r="CL404" s="15">
        <f t="shared" si="267"/>
        <v>0</v>
      </c>
      <c r="CM404" s="15">
        <f t="shared" si="268"/>
        <v>0</v>
      </c>
      <c r="CN404" s="15">
        <f t="shared" si="269"/>
        <v>0</v>
      </c>
      <c r="CO404" s="15">
        <f t="shared" si="270"/>
        <v>0</v>
      </c>
      <c r="CP404" s="15">
        <f t="shared" si="271"/>
        <v>0</v>
      </c>
      <c r="CQ404" s="15">
        <f t="shared" si="272"/>
        <v>0</v>
      </c>
    </row>
    <row r="405" spans="1:95" x14ac:dyDescent="0.2">
      <c r="A405" s="15">
        <v>716</v>
      </c>
      <c r="B405" s="23">
        <v>1</v>
      </c>
      <c r="C405" s="15">
        <v>5</v>
      </c>
      <c r="D405" s="15">
        <f t="shared" si="240"/>
        <v>0</v>
      </c>
      <c r="E405" s="15">
        <f t="shared" si="235"/>
        <v>0</v>
      </c>
      <c r="F405" s="15">
        <f t="shared" si="236"/>
        <v>0</v>
      </c>
      <c r="G405" s="15">
        <f t="shared" si="237"/>
        <v>1</v>
      </c>
      <c r="H405" s="15">
        <f t="shared" si="238"/>
        <v>0</v>
      </c>
      <c r="I405" s="15">
        <v>0</v>
      </c>
      <c r="J405" s="15">
        <v>63</v>
      </c>
      <c r="K405" s="15">
        <v>1</v>
      </c>
      <c r="L405" s="15">
        <f t="shared" si="241"/>
        <v>0</v>
      </c>
      <c r="M405" s="15">
        <f t="shared" si="242"/>
        <v>1</v>
      </c>
      <c r="N405" s="15">
        <f t="shared" si="243"/>
        <v>0</v>
      </c>
      <c r="O405" s="15">
        <f t="shared" si="244"/>
        <v>0</v>
      </c>
      <c r="P405" s="15">
        <f t="shared" si="245"/>
        <v>0</v>
      </c>
      <c r="Q405" s="15">
        <v>2</v>
      </c>
      <c r="R405" s="15">
        <v>4</v>
      </c>
      <c r="S405" s="15">
        <v>30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f t="shared" si="273"/>
        <v>0</v>
      </c>
      <c r="AA405" s="15">
        <f t="shared" si="246"/>
        <v>0</v>
      </c>
      <c r="AB405" s="15">
        <f t="shared" si="247"/>
        <v>1</v>
      </c>
      <c r="AC405" s="159">
        <v>7</v>
      </c>
      <c r="AD405" s="159">
        <v>3</v>
      </c>
      <c r="AE405" s="159">
        <v>30</v>
      </c>
      <c r="AF405" s="15">
        <v>1500</v>
      </c>
      <c r="AG405" s="27">
        <v>500</v>
      </c>
      <c r="AH405" s="27">
        <f t="shared" si="248"/>
        <v>-0.24999999999999994</v>
      </c>
      <c r="AI405" s="27">
        <f t="shared" si="249"/>
        <v>1</v>
      </c>
      <c r="AJ405" s="27">
        <f t="shared" si="250"/>
        <v>-0.24999999999999994</v>
      </c>
      <c r="AQ405" s="15">
        <f t="shared" si="251"/>
        <v>0</v>
      </c>
      <c r="AR405" s="15">
        <f t="shared" si="252"/>
        <v>0</v>
      </c>
      <c r="AZ405" s="15">
        <f t="shared" si="253"/>
        <v>0</v>
      </c>
      <c r="BA405" s="15">
        <f t="shared" si="254"/>
        <v>0</v>
      </c>
      <c r="BC405" s="15">
        <v>3</v>
      </c>
      <c r="BD405" s="15">
        <v>2.3333333333333335</v>
      </c>
      <c r="BE405" s="15">
        <v>1.6666666666666667</v>
      </c>
      <c r="BF405" s="15">
        <v>2</v>
      </c>
      <c r="BG405" s="15">
        <v>3</v>
      </c>
      <c r="BH405" s="15">
        <v>2.4</v>
      </c>
      <c r="BI405" s="15">
        <v>3</v>
      </c>
      <c r="BJ405" s="15">
        <v>2</v>
      </c>
      <c r="BK405" s="15">
        <f t="shared" si="255"/>
        <v>1</v>
      </c>
      <c r="BL405" s="15">
        <f t="shared" si="256"/>
        <v>0</v>
      </c>
      <c r="BM405" s="15">
        <f t="shared" si="257"/>
        <v>0</v>
      </c>
      <c r="BN405" s="15">
        <v>1</v>
      </c>
      <c r="BO405" s="15">
        <f t="shared" si="258"/>
        <v>0</v>
      </c>
      <c r="BP405" s="15">
        <f t="shared" si="259"/>
        <v>0</v>
      </c>
      <c r="BQ405" s="15">
        <f t="shared" si="260"/>
        <v>0</v>
      </c>
      <c r="BR405" s="15">
        <f t="shared" si="261"/>
        <v>0</v>
      </c>
      <c r="BS405" s="15">
        <v>5</v>
      </c>
      <c r="BT405" s="15">
        <v>2</v>
      </c>
      <c r="BU405" s="15">
        <f t="shared" si="262"/>
        <v>1</v>
      </c>
      <c r="BV405" s="15">
        <f t="shared" si="263"/>
        <v>0</v>
      </c>
      <c r="BW405" s="15">
        <f t="shared" si="264"/>
        <v>0</v>
      </c>
      <c r="BX405" s="15">
        <f t="shared" si="265"/>
        <v>0</v>
      </c>
      <c r="BY405" s="15">
        <v>1</v>
      </c>
      <c r="BZ405" s="15">
        <v>1</v>
      </c>
      <c r="CA405" s="15">
        <v>0</v>
      </c>
      <c r="CB405" s="15">
        <v>0</v>
      </c>
      <c r="CC405" s="15">
        <v>1</v>
      </c>
      <c r="CD405" s="27">
        <v>3.6</v>
      </c>
      <c r="CE405" s="27">
        <v>4</v>
      </c>
      <c r="CF405" s="27">
        <v>2.75</v>
      </c>
      <c r="CG405" s="27">
        <v>3.6</v>
      </c>
      <c r="CH405" s="27">
        <v>3.3333333333333335</v>
      </c>
      <c r="CI405" s="27">
        <v>3.25</v>
      </c>
      <c r="CJ405" s="27">
        <f t="shared" si="239"/>
        <v>3.4222222222222221</v>
      </c>
      <c r="CK405" s="15">
        <f t="shared" si="266"/>
        <v>-0.39999999999999991</v>
      </c>
      <c r="CL405" s="15">
        <f t="shared" si="267"/>
        <v>0.33333333333333348</v>
      </c>
      <c r="CM405" s="15">
        <f t="shared" si="268"/>
        <v>0.25</v>
      </c>
      <c r="CN405" s="15">
        <f t="shared" si="269"/>
        <v>0.60000000000000009</v>
      </c>
      <c r="CO405" s="15">
        <f t="shared" si="270"/>
        <v>1</v>
      </c>
      <c r="CP405" s="15">
        <f t="shared" si="271"/>
        <v>1.25</v>
      </c>
      <c r="CQ405" s="15">
        <f t="shared" si="272"/>
        <v>0.50555555555555554</v>
      </c>
    </row>
    <row r="406" spans="1:95" x14ac:dyDescent="0.2">
      <c r="A406" s="15">
        <v>717</v>
      </c>
      <c r="B406" s="23">
        <v>1</v>
      </c>
      <c r="C406" s="15">
        <v>5</v>
      </c>
      <c r="D406" s="15">
        <f t="shared" si="240"/>
        <v>0</v>
      </c>
      <c r="E406" s="15">
        <f t="shared" si="235"/>
        <v>0</v>
      </c>
      <c r="F406" s="15">
        <f t="shared" si="236"/>
        <v>0</v>
      </c>
      <c r="G406" s="15">
        <f t="shared" si="237"/>
        <v>1</v>
      </c>
      <c r="H406" s="15">
        <f t="shared" si="238"/>
        <v>0</v>
      </c>
      <c r="I406" s="15">
        <v>0</v>
      </c>
      <c r="J406" s="15">
        <v>65</v>
      </c>
      <c r="K406" s="15">
        <v>1</v>
      </c>
      <c r="L406" s="15">
        <f t="shared" si="241"/>
        <v>0</v>
      </c>
      <c r="M406" s="15">
        <f t="shared" si="242"/>
        <v>1</v>
      </c>
      <c r="N406" s="15">
        <f t="shared" si="243"/>
        <v>0</v>
      </c>
      <c r="O406" s="15">
        <f t="shared" si="244"/>
        <v>0</v>
      </c>
      <c r="P406" s="15">
        <f t="shared" si="245"/>
        <v>0</v>
      </c>
      <c r="Q406" s="15">
        <v>2</v>
      </c>
      <c r="R406" s="15">
        <v>6</v>
      </c>
      <c r="S406" s="15">
        <v>40</v>
      </c>
      <c r="T406" s="15">
        <v>0</v>
      </c>
      <c r="U406" s="15">
        <v>1</v>
      </c>
      <c r="V406" s="15">
        <v>0</v>
      </c>
      <c r="W406" s="15">
        <v>0</v>
      </c>
      <c r="X406" s="15">
        <v>1</v>
      </c>
      <c r="Y406" s="15">
        <v>1</v>
      </c>
      <c r="Z406" s="15">
        <f t="shared" si="273"/>
        <v>0</v>
      </c>
      <c r="AA406" s="15">
        <f t="shared" si="246"/>
        <v>1</v>
      </c>
      <c r="AB406" s="15">
        <f t="shared" si="247"/>
        <v>0</v>
      </c>
      <c r="AC406" s="15">
        <v>2</v>
      </c>
      <c r="AD406" s="15">
        <v>3</v>
      </c>
      <c r="AE406" s="15">
        <v>20</v>
      </c>
      <c r="AF406" s="15">
        <v>2000</v>
      </c>
      <c r="AG406" s="27">
        <v>666.66666666666663</v>
      </c>
      <c r="AH406" s="27">
        <f t="shared" si="248"/>
        <v>0</v>
      </c>
      <c r="AI406" s="27">
        <f t="shared" si="249"/>
        <v>1</v>
      </c>
      <c r="AJ406" s="27">
        <f t="shared" si="250"/>
        <v>0</v>
      </c>
      <c r="AQ406" s="15">
        <f t="shared" si="251"/>
        <v>0</v>
      </c>
      <c r="AR406" s="15">
        <f t="shared" si="252"/>
        <v>0</v>
      </c>
      <c r="AZ406" s="15">
        <f t="shared" si="253"/>
        <v>0</v>
      </c>
      <c r="BA406" s="15">
        <f t="shared" si="254"/>
        <v>0</v>
      </c>
      <c r="BB406" s="15">
        <f>$AJ406</f>
        <v>0</v>
      </c>
      <c r="BC406" s="15">
        <v>1</v>
      </c>
      <c r="BD406" s="15">
        <v>2</v>
      </c>
      <c r="BE406" s="15">
        <v>1.6666666666666667</v>
      </c>
      <c r="BF406" s="15">
        <v>2.5</v>
      </c>
      <c r="BG406" s="15">
        <v>3</v>
      </c>
      <c r="BH406" s="15">
        <v>2.0333333333333337</v>
      </c>
      <c r="BI406" s="15">
        <v>3</v>
      </c>
      <c r="BJ406" s="15">
        <v>1</v>
      </c>
      <c r="BK406" s="15">
        <f t="shared" si="255"/>
        <v>0</v>
      </c>
      <c r="BL406" s="15">
        <f t="shared" si="256"/>
        <v>0</v>
      </c>
      <c r="BM406" s="15">
        <f t="shared" si="257"/>
        <v>0</v>
      </c>
      <c r="BN406" s="15">
        <v>2</v>
      </c>
      <c r="BO406" s="15">
        <f t="shared" si="258"/>
        <v>1</v>
      </c>
      <c r="BP406" s="15">
        <f t="shared" si="259"/>
        <v>0</v>
      </c>
      <c r="BQ406" s="15">
        <f t="shared" si="260"/>
        <v>0</v>
      </c>
      <c r="BR406" s="15">
        <f t="shared" si="261"/>
        <v>0</v>
      </c>
      <c r="BS406" s="15">
        <v>4</v>
      </c>
      <c r="BT406" s="15">
        <v>1</v>
      </c>
      <c r="BU406" s="15">
        <f t="shared" si="262"/>
        <v>0</v>
      </c>
      <c r="BV406" s="15">
        <f t="shared" si="263"/>
        <v>0</v>
      </c>
      <c r="BW406" s="15">
        <f t="shared" si="264"/>
        <v>0</v>
      </c>
      <c r="BX406" s="15">
        <f t="shared" si="265"/>
        <v>0</v>
      </c>
      <c r="BY406" s="15">
        <v>1</v>
      </c>
      <c r="BZ406" s="15">
        <v>0</v>
      </c>
      <c r="CA406" s="15">
        <v>1</v>
      </c>
      <c r="CB406" s="15">
        <v>0</v>
      </c>
      <c r="CC406" s="15">
        <v>0</v>
      </c>
      <c r="CD406" s="27">
        <v>4</v>
      </c>
      <c r="CE406" s="27">
        <v>3.6666666666666665</v>
      </c>
      <c r="CF406" s="27">
        <v>2.5</v>
      </c>
      <c r="CG406" s="27">
        <v>3</v>
      </c>
      <c r="CH406" s="27">
        <v>2.3333333333333335</v>
      </c>
      <c r="CI406" s="27">
        <v>2</v>
      </c>
      <c r="CJ406" s="27">
        <f t="shared" si="239"/>
        <v>2.9166666666666665</v>
      </c>
      <c r="CK406" s="15">
        <f t="shared" si="266"/>
        <v>0</v>
      </c>
      <c r="CL406" s="15">
        <f t="shared" si="267"/>
        <v>0</v>
      </c>
      <c r="CM406" s="15">
        <f t="shared" si="268"/>
        <v>0</v>
      </c>
      <c r="CN406" s="15">
        <f t="shared" si="269"/>
        <v>0</v>
      </c>
      <c r="CO406" s="15">
        <f t="shared" si="270"/>
        <v>0</v>
      </c>
      <c r="CP406" s="15">
        <f t="shared" si="271"/>
        <v>0</v>
      </c>
      <c r="CQ406" s="15">
        <f t="shared" si="272"/>
        <v>0</v>
      </c>
    </row>
    <row r="407" spans="1:95" x14ac:dyDescent="0.2">
      <c r="A407" s="15">
        <v>717</v>
      </c>
      <c r="B407" s="23">
        <v>1</v>
      </c>
      <c r="C407" s="15">
        <v>5</v>
      </c>
      <c r="D407" s="15">
        <f t="shared" si="240"/>
        <v>0</v>
      </c>
      <c r="E407" s="15">
        <f t="shared" si="235"/>
        <v>0</v>
      </c>
      <c r="F407" s="15">
        <f t="shared" si="236"/>
        <v>0</v>
      </c>
      <c r="G407" s="15">
        <f t="shared" si="237"/>
        <v>1</v>
      </c>
      <c r="H407" s="15">
        <f t="shared" si="238"/>
        <v>0</v>
      </c>
      <c r="I407" s="15">
        <v>0</v>
      </c>
      <c r="J407" s="15">
        <v>65</v>
      </c>
      <c r="K407" s="15">
        <v>1</v>
      </c>
      <c r="L407" s="15">
        <f t="shared" si="241"/>
        <v>0</v>
      </c>
      <c r="M407" s="15">
        <f t="shared" si="242"/>
        <v>1</v>
      </c>
      <c r="N407" s="15">
        <f t="shared" si="243"/>
        <v>0</v>
      </c>
      <c r="O407" s="15">
        <f t="shared" si="244"/>
        <v>0</v>
      </c>
      <c r="P407" s="15">
        <f t="shared" si="245"/>
        <v>0</v>
      </c>
      <c r="Q407" s="15">
        <v>2</v>
      </c>
      <c r="R407" s="15">
        <v>6</v>
      </c>
      <c r="S407" s="15">
        <v>40</v>
      </c>
      <c r="T407" s="15">
        <v>0</v>
      </c>
      <c r="U407" s="15">
        <v>1</v>
      </c>
      <c r="V407" s="15">
        <v>0</v>
      </c>
      <c r="W407" s="15">
        <v>0</v>
      </c>
      <c r="X407" s="15">
        <v>1</v>
      </c>
      <c r="Y407" s="15">
        <v>0</v>
      </c>
      <c r="Z407" s="15">
        <f t="shared" si="273"/>
        <v>0</v>
      </c>
      <c r="AA407" s="15">
        <f t="shared" si="246"/>
        <v>1</v>
      </c>
      <c r="AB407" s="15">
        <f t="shared" si="247"/>
        <v>0</v>
      </c>
      <c r="AC407" s="159">
        <v>2</v>
      </c>
      <c r="AD407" s="159">
        <v>3</v>
      </c>
      <c r="AE407" s="159">
        <v>20</v>
      </c>
      <c r="AF407" s="15">
        <v>2000</v>
      </c>
      <c r="AG407" s="27">
        <v>666.66666666666663</v>
      </c>
      <c r="AH407" s="27">
        <f t="shared" si="248"/>
        <v>-0.66666666666666674</v>
      </c>
      <c r="AI407" s="27">
        <f t="shared" si="249"/>
        <v>1</v>
      </c>
      <c r="AJ407" s="27">
        <f t="shared" si="250"/>
        <v>-0.66666666666666674</v>
      </c>
      <c r="AQ407" s="15">
        <f t="shared" si="251"/>
        <v>0</v>
      </c>
      <c r="AR407" s="15">
        <f t="shared" si="252"/>
        <v>0</v>
      </c>
      <c r="AZ407" s="15">
        <f t="shared" si="253"/>
        <v>0</v>
      </c>
      <c r="BA407" s="15">
        <f t="shared" si="254"/>
        <v>0</v>
      </c>
      <c r="BC407" s="15">
        <v>1</v>
      </c>
      <c r="BD407" s="15">
        <v>2</v>
      </c>
      <c r="BE407" s="15">
        <v>1.6666666666666667</v>
      </c>
      <c r="BF407" s="15">
        <v>2.5</v>
      </c>
      <c r="BG407" s="15">
        <v>3</v>
      </c>
      <c r="BH407" s="15">
        <v>2.0333333333333337</v>
      </c>
      <c r="BI407" s="15">
        <v>3</v>
      </c>
      <c r="BJ407" s="15">
        <v>1</v>
      </c>
      <c r="BK407" s="15">
        <f t="shared" si="255"/>
        <v>0</v>
      </c>
      <c r="BL407" s="15">
        <f t="shared" si="256"/>
        <v>0</v>
      </c>
      <c r="BM407" s="15">
        <f t="shared" si="257"/>
        <v>0</v>
      </c>
      <c r="BN407" s="15">
        <v>2</v>
      </c>
      <c r="BO407" s="15">
        <f t="shared" si="258"/>
        <v>1</v>
      </c>
      <c r="BP407" s="15">
        <f t="shared" si="259"/>
        <v>0</v>
      </c>
      <c r="BQ407" s="15">
        <f t="shared" si="260"/>
        <v>0</v>
      </c>
      <c r="BR407" s="15">
        <f t="shared" si="261"/>
        <v>0</v>
      </c>
      <c r="BS407" s="15">
        <v>4</v>
      </c>
      <c r="BT407" s="15">
        <v>1</v>
      </c>
      <c r="BU407" s="15">
        <f t="shared" si="262"/>
        <v>0</v>
      </c>
      <c r="BV407" s="15">
        <f t="shared" si="263"/>
        <v>0</v>
      </c>
      <c r="BW407" s="15">
        <f t="shared" si="264"/>
        <v>0</v>
      </c>
      <c r="BX407" s="15">
        <f t="shared" si="265"/>
        <v>0</v>
      </c>
      <c r="BY407" s="15">
        <v>1</v>
      </c>
      <c r="BZ407" s="15">
        <v>0</v>
      </c>
      <c r="CA407" s="15">
        <v>1</v>
      </c>
      <c r="CB407" s="15">
        <v>0</v>
      </c>
      <c r="CC407" s="15">
        <v>0</v>
      </c>
      <c r="CD407" s="27">
        <v>4</v>
      </c>
      <c r="CE407" s="27">
        <v>3.6666666666666665</v>
      </c>
      <c r="CF407" s="27">
        <v>2.5</v>
      </c>
      <c r="CG407" s="27">
        <v>3</v>
      </c>
      <c r="CH407" s="27">
        <v>2.3333333333333335</v>
      </c>
      <c r="CI407" s="27">
        <v>2</v>
      </c>
      <c r="CJ407" s="27">
        <f t="shared" si="239"/>
        <v>2.9166666666666665</v>
      </c>
      <c r="CK407" s="15">
        <f t="shared" si="266"/>
        <v>-0.40000000000000036</v>
      </c>
      <c r="CL407" s="15">
        <f t="shared" si="267"/>
        <v>-1.0000000000000004</v>
      </c>
      <c r="CM407" s="15">
        <f t="shared" si="268"/>
        <v>-1.5</v>
      </c>
      <c r="CN407" s="15">
        <f t="shared" si="269"/>
        <v>-1</v>
      </c>
      <c r="CO407" s="15">
        <f t="shared" si="270"/>
        <v>-1.6666666666666665</v>
      </c>
      <c r="CP407" s="15">
        <f t="shared" si="271"/>
        <v>0.5</v>
      </c>
      <c r="CQ407" s="15">
        <f t="shared" si="272"/>
        <v>-0.84444444444444455</v>
      </c>
    </row>
    <row r="408" spans="1:95" x14ac:dyDescent="0.2">
      <c r="A408" s="15">
        <v>741</v>
      </c>
      <c r="B408" s="23">
        <v>0</v>
      </c>
      <c r="C408" s="15">
        <v>1</v>
      </c>
      <c r="D408" s="15">
        <f t="shared" si="240"/>
        <v>0</v>
      </c>
      <c r="E408" s="15">
        <f t="shared" si="235"/>
        <v>0</v>
      </c>
      <c r="F408" s="15">
        <f t="shared" si="236"/>
        <v>0</v>
      </c>
      <c r="G408" s="15">
        <f t="shared" si="237"/>
        <v>0</v>
      </c>
      <c r="H408" s="15">
        <f t="shared" si="238"/>
        <v>0</v>
      </c>
      <c r="I408" s="15">
        <v>1</v>
      </c>
      <c r="J408" s="15">
        <v>31</v>
      </c>
      <c r="K408" s="15">
        <v>2</v>
      </c>
      <c r="L408" s="15">
        <f t="shared" si="241"/>
        <v>0</v>
      </c>
      <c r="M408" s="15">
        <f t="shared" si="242"/>
        <v>0</v>
      </c>
      <c r="N408" s="15">
        <f t="shared" si="243"/>
        <v>1</v>
      </c>
      <c r="O408" s="15">
        <f t="shared" si="244"/>
        <v>0</v>
      </c>
      <c r="P408" s="15">
        <f t="shared" si="245"/>
        <v>0</v>
      </c>
      <c r="Q408" s="15">
        <v>1</v>
      </c>
      <c r="R408" s="15">
        <v>2</v>
      </c>
      <c r="S408" s="15">
        <v>10</v>
      </c>
      <c r="T408" s="15">
        <v>1</v>
      </c>
      <c r="U408" s="15">
        <v>1</v>
      </c>
      <c r="V408" s="15">
        <v>0</v>
      </c>
      <c r="W408" s="15">
        <v>0</v>
      </c>
      <c r="X408" s="15">
        <v>0</v>
      </c>
      <c r="Y408" s="15">
        <v>1</v>
      </c>
      <c r="Z408" s="15">
        <f t="shared" si="273"/>
        <v>0</v>
      </c>
      <c r="AA408" s="15">
        <f t="shared" si="246"/>
        <v>0</v>
      </c>
      <c r="AB408" s="15">
        <f t="shared" si="247"/>
        <v>0</v>
      </c>
      <c r="AC408" s="15">
        <v>1</v>
      </c>
      <c r="AD408" s="15">
        <v>50</v>
      </c>
      <c r="AE408" s="15">
        <v>10</v>
      </c>
      <c r="AF408" s="15">
        <v>100000</v>
      </c>
      <c r="AG408" s="27">
        <v>2000</v>
      </c>
      <c r="AH408" s="27">
        <f t="shared" si="248"/>
        <v>0</v>
      </c>
      <c r="AI408" s="27">
        <f t="shared" si="249"/>
        <v>1</v>
      </c>
      <c r="AJ408" s="27">
        <f t="shared" si="250"/>
        <v>0</v>
      </c>
      <c r="AQ408" s="15">
        <f t="shared" si="251"/>
        <v>0</v>
      </c>
      <c r="AR408" s="15">
        <f t="shared" si="252"/>
        <v>0</v>
      </c>
      <c r="AZ408" s="15">
        <f t="shared" si="253"/>
        <v>0</v>
      </c>
      <c r="BA408" s="15">
        <f t="shared" si="254"/>
        <v>0</v>
      </c>
      <c r="BB408" s="15">
        <f>$AJ408</f>
        <v>0</v>
      </c>
      <c r="BC408" s="15">
        <v>1.5</v>
      </c>
      <c r="BD408" s="15">
        <v>2.3333333333333335</v>
      </c>
      <c r="BE408" s="15">
        <v>1.6666666666666667</v>
      </c>
      <c r="BF408" s="15">
        <v>1.5</v>
      </c>
      <c r="BG408" s="15">
        <v>3</v>
      </c>
      <c r="BH408" s="15">
        <v>2</v>
      </c>
      <c r="BI408" s="15">
        <v>3</v>
      </c>
      <c r="BJ408" s="15">
        <v>5</v>
      </c>
      <c r="BK408" s="15">
        <f t="shared" si="255"/>
        <v>0</v>
      </c>
      <c r="BL408" s="15">
        <f t="shared" si="256"/>
        <v>0</v>
      </c>
      <c r="BM408" s="15">
        <f t="shared" si="257"/>
        <v>0</v>
      </c>
      <c r="BN408" s="15" t="s">
        <v>1007</v>
      </c>
      <c r="BO408" s="15">
        <f t="shared" si="258"/>
        <v>0</v>
      </c>
      <c r="BP408" s="15">
        <f t="shared" si="259"/>
        <v>0</v>
      </c>
      <c r="BQ408" s="15">
        <f t="shared" si="260"/>
        <v>0</v>
      </c>
      <c r="BR408" s="15">
        <f t="shared" si="261"/>
        <v>0</v>
      </c>
      <c r="BU408" s="15">
        <f t="shared" si="262"/>
        <v>0</v>
      </c>
      <c r="BV408" s="15">
        <f t="shared" si="263"/>
        <v>0</v>
      </c>
      <c r="BW408" s="15">
        <f t="shared" si="264"/>
        <v>0</v>
      </c>
      <c r="BX408" s="15">
        <f t="shared" si="265"/>
        <v>0</v>
      </c>
      <c r="BY408" s="15" t="s">
        <v>1007</v>
      </c>
      <c r="BZ408" s="15" t="s">
        <v>1007</v>
      </c>
      <c r="CA408" s="15" t="s">
        <v>1007</v>
      </c>
      <c r="CB408" s="15" t="s">
        <v>1007</v>
      </c>
      <c r="CC408" s="15" t="s">
        <v>1007</v>
      </c>
      <c r="CD408" s="27">
        <v>4.4000000000000004</v>
      </c>
      <c r="CE408" s="27">
        <v>4.666666666666667</v>
      </c>
      <c r="CF408" s="27">
        <v>4</v>
      </c>
      <c r="CG408" s="27">
        <v>4</v>
      </c>
      <c r="CH408" s="27">
        <v>4</v>
      </c>
      <c r="CI408" s="27">
        <v>1.5</v>
      </c>
      <c r="CJ408" s="27">
        <f t="shared" si="239"/>
        <v>3.7611111111111111</v>
      </c>
      <c r="CK408" s="15">
        <f t="shared" si="266"/>
        <v>0</v>
      </c>
      <c r="CL408" s="15">
        <f t="shared" si="267"/>
        <v>0</v>
      </c>
      <c r="CM408" s="15">
        <f t="shared" si="268"/>
        <v>0</v>
      </c>
      <c r="CN408" s="15">
        <f t="shared" si="269"/>
        <v>0.20000000000000018</v>
      </c>
      <c r="CO408" s="15">
        <f t="shared" si="270"/>
        <v>0</v>
      </c>
      <c r="CP408" s="15">
        <f t="shared" si="271"/>
        <v>0</v>
      </c>
      <c r="CQ408" s="15">
        <f t="shared" si="272"/>
        <v>3.3333333333333215E-2</v>
      </c>
    </row>
    <row r="409" spans="1:95" x14ac:dyDescent="0.2">
      <c r="A409" s="15">
        <v>741</v>
      </c>
      <c r="B409" s="23">
        <v>0</v>
      </c>
      <c r="C409" s="15">
        <v>1</v>
      </c>
      <c r="D409" s="15">
        <f t="shared" si="240"/>
        <v>0</v>
      </c>
      <c r="E409" s="15">
        <f t="shared" si="235"/>
        <v>0</v>
      </c>
      <c r="F409" s="15">
        <f t="shared" si="236"/>
        <v>0</v>
      </c>
      <c r="G409" s="15">
        <f t="shared" si="237"/>
        <v>0</v>
      </c>
      <c r="H409" s="15">
        <f t="shared" si="238"/>
        <v>0</v>
      </c>
      <c r="I409" s="15">
        <v>1</v>
      </c>
      <c r="J409" s="15">
        <v>31</v>
      </c>
      <c r="K409" s="15">
        <v>2</v>
      </c>
      <c r="L409" s="15">
        <f t="shared" si="241"/>
        <v>0</v>
      </c>
      <c r="M409" s="15">
        <f t="shared" si="242"/>
        <v>0</v>
      </c>
      <c r="N409" s="15">
        <f t="shared" si="243"/>
        <v>1</v>
      </c>
      <c r="O409" s="15">
        <f t="shared" si="244"/>
        <v>0</v>
      </c>
      <c r="P409" s="15">
        <f t="shared" si="245"/>
        <v>0</v>
      </c>
      <c r="Q409" s="15">
        <v>1</v>
      </c>
      <c r="R409" s="15">
        <v>2</v>
      </c>
      <c r="S409" s="15">
        <v>10</v>
      </c>
      <c r="T409" s="15">
        <v>1</v>
      </c>
      <c r="U409" s="15">
        <v>1</v>
      </c>
      <c r="V409" s="15">
        <v>0</v>
      </c>
      <c r="W409" s="15">
        <v>0</v>
      </c>
      <c r="X409" s="15">
        <v>0</v>
      </c>
      <c r="Y409" s="15">
        <v>0</v>
      </c>
      <c r="Z409" s="15">
        <f t="shared" si="273"/>
        <v>0</v>
      </c>
      <c r="AA409" s="15">
        <f t="shared" si="246"/>
        <v>0</v>
      </c>
      <c r="AB409" s="15">
        <f t="shared" si="247"/>
        <v>0</v>
      </c>
      <c r="AC409" s="159">
        <v>1</v>
      </c>
      <c r="AD409" s="159">
        <v>50</v>
      </c>
      <c r="AE409" s="159">
        <v>10</v>
      </c>
      <c r="AF409" s="15">
        <v>100000</v>
      </c>
      <c r="AG409" s="27">
        <v>2000</v>
      </c>
      <c r="AH409" s="27">
        <f t="shared" si="248"/>
        <v>32.333333333333336</v>
      </c>
      <c r="AI409" s="27">
        <f t="shared" si="249"/>
        <v>1</v>
      </c>
      <c r="AJ409" s="27">
        <f t="shared" si="250"/>
        <v>32.333333333333336</v>
      </c>
      <c r="AQ409" s="15">
        <f t="shared" si="251"/>
        <v>0</v>
      </c>
      <c r="AR409" s="15">
        <f t="shared" si="252"/>
        <v>0</v>
      </c>
      <c r="AZ409" s="15">
        <f t="shared" si="253"/>
        <v>0</v>
      </c>
      <c r="BA409" s="15">
        <f t="shared" si="254"/>
        <v>0</v>
      </c>
      <c r="BC409" s="15">
        <v>1.5</v>
      </c>
      <c r="BD409" s="15">
        <v>2.3333333333333335</v>
      </c>
      <c r="BE409" s="15">
        <v>1.6666666666666667</v>
      </c>
      <c r="BF409" s="15">
        <v>1.5</v>
      </c>
      <c r="BG409" s="15">
        <v>3</v>
      </c>
      <c r="BH409" s="15">
        <v>2</v>
      </c>
      <c r="BI409" s="15">
        <v>3</v>
      </c>
      <c r="BJ409" s="15">
        <v>5</v>
      </c>
      <c r="BK409" s="15">
        <f t="shared" si="255"/>
        <v>0</v>
      </c>
      <c r="BL409" s="15">
        <f t="shared" si="256"/>
        <v>0</v>
      </c>
      <c r="BM409" s="15">
        <f t="shared" si="257"/>
        <v>0</v>
      </c>
      <c r="BN409" s="15" t="s">
        <v>1007</v>
      </c>
      <c r="BO409" s="15">
        <f t="shared" si="258"/>
        <v>0</v>
      </c>
      <c r="BP409" s="15">
        <f t="shared" si="259"/>
        <v>0</v>
      </c>
      <c r="BQ409" s="15">
        <f t="shared" si="260"/>
        <v>0</v>
      </c>
      <c r="BR409" s="15">
        <f t="shared" si="261"/>
        <v>0</v>
      </c>
      <c r="BU409" s="15">
        <f t="shared" si="262"/>
        <v>0</v>
      </c>
      <c r="BV409" s="15">
        <f t="shared" si="263"/>
        <v>0</v>
      </c>
      <c r="BW409" s="15">
        <f t="shared" si="264"/>
        <v>0</v>
      </c>
      <c r="BX409" s="15">
        <f t="shared" si="265"/>
        <v>0</v>
      </c>
      <c r="BY409" s="15" t="s">
        <v>1007</v>
      </c>
      <c r="BZ409" s="15" t="s">
        <v>1007</v>
      </c>
      <c r="CA409" s="15" t="s">
        <v>1007</v>
      </c>
      <c r="CB409" s="15" t="s">
        <v>1007</v>
      </c>
      <c r="CC409" s="15" t="s">
        <v>1007</v>
      </c>
      <c r="CD409" s="27">
        <v>4.4000000000000004</v>
      </c>
      <c r="CE409" s="27">
        <v>4.666666666666667</v>
      </c>
      <c r="CF409" s="27">
        <v>4</v>
      </c>
      <c r="CG409" s="27">
        <v>3.8</v>
      </c>
      <c r="CH409" s="27">
        <v>4</v>
      </c>
      <c r="CI409" s="27">
        <v>1.5</v>
      </c>
      <c r="CJ409" s="27">
        <f t="shared" si="239"/>
        <v>3.7277777777777779</v>
      </c>
      <c r="CK409" s="15">
        <f t="shared" si="266"/>
        <v>0.40000000000000036</v>
      </c>
      <c r="CL409" s="15">
        <f t="shared" si="267"/>
        <v>0.66666666666666696</v>
      </c>
      <c r="CM409" s="15">
        <f t="shared" si="268"/>
        <v>1.75</v>
      </c>
      <c r="CN409" s="15">
        <f t="shared" si="269"/>
        <v>0.79999999999999982</v>
      </c>
      <c r="CO409" s="15">
        <f t="shared" si="270"/>
        <v>1</v>
      </c>
      <c r="CP409" s="15">
        <f t="shared" si="271"/>
        <v>-0.5</v>
      </c>
      <c r="CQ409" s="15">
        <f t="shared" si="272"/>
        <v>0.68611111111111134</v>
      </c>
    </row>
    <row r="410" spans="1:95" x14ac:dyDescent="0.2">
      <c r="A410" s="15">
        <v>800</v>
      </c>
      <c r="B410" s="23">
        <v>0</v>
      </c>
      <c r="C410" s="15">
        <v>5</v>
      </c>
      <c r="D410" s="15">
        <f t="shared" si="240"/>
        <v>0</v>
      </c>
      <c r="E410" s="15">
        <f t="shared" si="235"/>
        <v>0</v>
      </c>
      <c r="F410" s="15">
        <f t="shared" si="236"/>
        <v>0</v>
      </c>
      <c r="G410" s="15">
        <f t="shared" si="237"/>
        <v>1</v>
      </c>
      <c r="H410" s="15">
        <f t="shared" si="238"/>
        <v>0</v>
      </c>
      <c r="I410" s="15">
        <v>0</v>
      </c>
      <c r="J410" s="15">
        <v>44</v>
      </c>
      <c r="K410" s="15">
        <v>4</v>
      </c>
      <c r="L410" s="15">
        <f t="shared" si="241"/>
        <v>0</v>
      </c>
      <c r="M410" s="15">
        <f t="shared" si="242"/>
        <v>0</v>
      </c>
      <c r="N410" s="15">
        <f t="shared" si="243"/>
        <v>0</v>
      </c>
      <c r="O410" s="15">
        <f t="shared" si="244"/>
        <v>0</v>
      </c>
      <c r="P410" s="15">
        <f t="shared" si="245"/>
        <v>1</v>
      </c>
      <c r="Q410" s="15">
        <v>2</v>
      </c>
      <c r="R410" s="15">
        <v>5</v>
      </c>
      <c r="S410" s="15">
        <v>2.5</v>
      </c>
      <c r="T410" s="15">
        <v>0</v>
      </c>
      <c r="U410" s="15">
        <v>0</v>
      </c>
      <c r="V410" s="15">
        <v>1</v>
      </c>
      <c r="W410" s="15">
        <v>300000</v>
      </c>
      <c r="X410" s="15">
        <v>0</v>
      </c>
      <c r="Y410" s="15">
        <v>1</v>
      </c>
      <c r="Z410" s="15">
        <f t="shared" si="273"/>
        <v>0</v>
      </c>
      <c r="AA410" s="15">
        <f t="shared" si="246"/>
        <v>0</v>
      </c>
      <c r="AB410" s="15">
        <f t="shared" si="247"/>
        <v>1</v>
      </c>
      <c r="AC410" s="15">
        <v>8</v>
      </c>
      <c r="AD410" s="15">
        <v>1</v>
      </c>
      <c r="AE410" s="15">
        <v>45</v>
      </c>
      <c r="AF410" s="15">
        <v>60</v>
      </c>
      <c r="AG410" s="27">
        <v>60</v>
      </c>
      <c r="AH410" s="27">
        <f t="shared" si="248"/>
        <v>0</v>
      </c>
      <c r="AI410" s="27">
        <f t="shared" si="249"/>
        <v>9.0909090909090912E-2</v>
      </c>
      <c r="AJ410" s="27">
        <f t="shared" si="250"/>
        <v>0</v>
      </c>
      <c r="AK410" s="15">
        <v>7</v>
      </c>
      <c r="AL410" s="15">
        <v>10</v>
      </c>
      <c r="AM410" s="15">
        <v>3.5</v>
      </c>
      <c r="AN410" s="15">
        <v>2500</v>
      </c>
      <c r="AO410" s="15">
        <v>250</v>
      </c>
      <c r="AP410" s="15">
        <f>($AO410-$AO411)/$AO411</f>
        <v>0</v>
      </c>
      <c r="AQ410" s="15">
        <f t="shared" si="251"/>
        <v>0.90909090909090906</v>
      </c>
      <c r="AR410" s="15">
        <f t="shared" si="252"/>
        <v>0</v>
      </c>
      <c r="AZ410" s="15">
        <f t="shared" si="253"/>
        <v>0</v>
      </c>
      <c r="BA410" s="15">
        <f t="shared" si="254"/>
        <v>0</v>
      </c>
      <c r="BB410" s="15">
        <f>$AJ410</f>
        <v>0</v>
      </c>
      <c r="BC410" s="15">
        <v>3</v>
      </c>
      <c r="BD410" s="15">
        <v>3.6666666666666665</v>
      </c>
      <c r="BE410" s="15">
        <v>2.6666666666666665</v>
      </c>
      <c r="BF410" s="15">
        <v>3</v>
      </c>
      <c r="BG410" s="15">
        <v>4</v>
      </c>
      <c r="BH410" s="15">
        <v>3.2666666666666666</v>
      </c>
      <c r="BI410" s="15">
        <v>2</v>
      </c>
      <c r="BJ410" s="15">
        <v>5</v>
      </c>
      <c r="BK410" s="15">
        <f t="shared" si="255"/>
        <v>0</v>
      </c>
      <c r="BL410" s="15">
        <f t="shared" si="256"/>
        <v>0</v>
      </c>
      <c r="BM410" s="15">
        <f t="shared" si="257"/>
        <v>0</v>
      </c>
      <c r="BN410" s="15" t="s">
        <v>1007</v>
      </c>
      <c r="BO410" s="15">
        <f t="shared" si="258"/>
        <v>0</v>
      </c>
      <c r="BP410" s="15">
        <f t="shared" si="259"/>
        <v>0</v>
      </c>
      <c r="BQ410" s="15">
        <f t="shared" si="260"/>
        <v>0</v>
      </c>
      <c r="BR410" s="15">
        <f t="shared" si="261"/>
        <v>0</v>
      </c>
      <c r="BU410" s="15">
        <f t="shared" si="262"/>
        <v>0</v>
      </c>
      <c r="BV410" s="15">
        <f t="shared" si="263"/>
        <v>0</v>
      </c>
      <c r="BW410" s="15">
        <f t="shared" si="264"/>
        <v>0</v>
      </c>
      <c r="BX410" s="15">
        <f t="shared" si="265"/>
        <v>0</v>
      </c>
      <c r="BY410" s="15" t="s">
        <v>1007</v>
      </c>
      <c r="BZ410" s="15" t="s">
        <v>1007</v>
      </c>
      <c r="CA410" s="15" t="s">
        <v>1007</v>
      </c>
      <c r="CB410" s="15" t="s">
        <v>1007</v>
      </c>
      <c r="CC410" s="15" t="s">
        <v>1007</v>
      </c>
      <c r="CD410" s="27">
        <v>4</v>
      </c>
      <c r="CE410" s="27">
        <v>4</v>
      </c>
      <c r="CF410" s="27">
        <v>2.25</v>
      </c>
      <c r="CG410" s="27">
        <v>3</v>
      </c>
      <c r="CH410" s="27">
        <v>3</v>
      </c>
      <c r="CI410" s="27">
        <v>2</v>
      </c>
      <c r="CJ410" s="27">
        <f t="shared" si="239"/>
        <v>3.0416666666666665</v>
      </c>
      <c r="CK410" s="15">
        <f t="shared" si="266"/>
        <v>0.39999999999999991</v>
      </c>
      <c r="CL410" s="15">
        <f t="shared" si="267"/>
        <v>1</v>
      </c>
      <c r="CM410" s="15">
        <f t="shared" si="268"/>
        <v>0</v>
      </c>
      <c r="CN410" s="15">
        <f t="shared" si="269"/>
        <v>0</v>
      </c>
      <c r="CO410" s="15">
        <f t="shared" si="270"/>
        <v>1</v>
      </c>
      <c r="CP410" s="15">
        <f t="shared" si="271"/>
        <v>0</v>
      </c>
      <c r="CQ410" s="15">
        <f t="shared" si="272"/>
        <v>0.39999999999999991</v>
      </c>
    </row>
    <row r="411" spans="1:95" x14ac:dyDescent="0.2">
      <c r="A411" s="15">
        <v>800</v>
      </c>
      <c r="B411" s="23">
        <v>0</v>
      </c>
      <c r="C411" s="15">
        <v>5</v>
      </c>
      <c r="D411" s="15">
        <f t="shared" si="240"/>
        <v>0</v>
      </c>
      <c r="E411" s="15">
        <f t="shared" si="235"/>
        <v>0</v>
      </c>
      <c r="F411" s="15">
        <f t="shared" si="236"/>
        <v>0</v>
      </c>
      <c r="G411" s="15">
        <f t="shared" si="237"/>
        <v>1</v>
      </c>
      <c r="H411" s="15">
        <f t="shared" si="238"/>
        <v>0</v>
      </c>
      <c r="I411" s="15">
        <v>0</v>
      </c>
      <c r="J411" s="15">
        <v>44</v>
      </c>
      <c r="K411" s="15">
        <v>4</v>
      </c>
      <c r="L411" s="15">
        <f t="shared" si="241"/>
        <v>0</v>
      </c>
      <c r="M411" s="15">
        <f t="shared" si="242"/>
        <v>0</v>
      </c>
      <c r="N411" s="15">
        <f t="shared" si="243"/>
        <v>0</v>
      </c>
      <c r="O411" s="15">
        <f t="shared" si="244"/>
        <v>0</v>
      </c>
      <c r="P411" s="15">
        <f t="shared" si="245"/>
        <v>1</v>
      </c>
      <c r="Q411" s="15">
        <v>2</v>
      </c>
      <c r="R411" s="15">
        <v>5</v>
      </c>
      <c r="S411" s="15">
        <v>2.5</v>
      </c>
      <c r="T411" s="15">
        <v>0</v>
      </c>
      <c r="U411" s="15">
        <v>0</v>
      </c>
      <c r="V411" s="15">
        <v>1</v>
      </c>
      <c r="W411" s="15">
        <v>300000</v>
      </c>
      <c r="X411" s="15">
        <v>0</v>
      </c>
      <c r="Y411" s="15">
        <v>0</v>
      </c>
      <c r="Z411" s="15">
        <f t="shared" si="273"/>
        <v>0</v>
      </c>
      <c r="AA411" s="15">
        <f t="shared" si="246"/>
        <v>0</v>
      </c>
      <c r="AB411" s="15">
        <f t="shared" si="247"/>
        <v>1</v>
      </c>
      <c r="AC411" s="159">
        <v>8</v>
      </c>
      <c r="AD411" s="159">
        <v>1</v>
      </c>
      <c r="AE411" s="159">
        <v>45</v>
      </c>
      <c r="AF411" s="15">
        <v>60</v>
      </c>
      <c r="AG411" s="27">
        <v>60</v>
      </c>
      <c r="AH411" s="27">
        <f t="shared" si="248"/>
        <v>-0.9555555555555556</v>
      </c>
      <c r="AI411" s="27">
        <f t="shared" si="249"/>
        <v>9.0909090909090912E-2</v>
      </c>
      <c r="AJ411" s="27">
        <f t="shared" si="250"/>
        <v>-8.6868686868686873E-2</v>
      </c>
      <c r="AK411" s="15">
        <v>7</v>
      </c>
      <c r="AL411" s="15">
        <v>10</v>
      </c>
      <c r="AM411" s="15">
        <v>4</v>
      </c>
      <c r="AN411" s="15">
        <v>2500</v>
      </c>
      <c r="AO411" s="15">
        <v>250</v>
      </c>
      <c r="AQ411" s="15">
        <f t="shared" si="251"/>
        <v>0.90909090909090906</v>
      </c>
      <c r="AR411" s="15">
        <f t="shared" si="252"/>
        <v>0</v>
      </c>
      <c r="AZ411" s="15">
        <f t="shared" si="253"/>
        <v>0</v>
      </c>
      <c r="BA411" s="15">
        <f t="shared" si="254"/>
        <v>0</v>
      </c>
      <c r="BC411" s="15">
        <v>3</v>
      </c>
      <c r="BD411" s="15">
        <v>3.6666666666666665</v>
      </c>
      <c r="BE411" s="15">
        <v>2.6666666666666665</v>
      </c>
      <c r="BF411" s="15">
        <v>3</v>
      </c>
      <c r="BG411" s="15">
        <v>4</v>
      </c>
      <c r="BH411" s="15">
        <v>3.2666666666666666</v>
      </c>
      <c r="BI411" s="15">
        <v>2</v>
      </c>
      <c r="BJ411" s="15">
        <v>5</v>
      </c>
      <c r="BK411" s="15">
        <f t="shared" si="255"/>
        <v>0</v>
      </c>
      <c r="BL411" s="15">
        <f t="shared" si="256"/>
        <v>0</v>
      </c>
      <c r="BM411" s="15">
        <f t="shared" si="257"/>
        <v>0</v>
      </c>
      <c r="BN411" s="15" t="s">
        <v>1007</v>
      </c>
      <c r="BO411" s="15">
        <f t="shared" si="258"/>
        <v>0</v>
      </c>
      <c r="BP411" s="15">
        <f t="shared" si="259"/>
        <v>0</v>
      </c>
      <c r="BQ411" s="15">
        <f t="shared" si="260"/>
        <v>0</v>
      </c>
      <c r="BR411" s="15">
        <f t="shared" si="261"/>
        <v>0</v>
      </c>
      <c r="BU411" s="15">
        <f t="shared" si="262"/>
        <v>0</v>
      </c>
      <c r="BV411" s="15">
        <f t="shared" si="263"/>
        <v>0</v>
      </c>
      <c r="BW411" s="15">
        <f t="shared" si="264"/>
        <v>0</v>
      </c>
      <c r="BX411" s="15">
        <f t="shared" si="265"/>
        <v>0</v>
      </c>
      <c r="BY411" s="15" t="s">
        <v>1007</v>
      </c>
      <c r="BZ411" s="15" t="s">
        <v>1007</v>
      </c>
      <c r="CA411" s="15" t="s">
        <v>1007</v>
      </c>
      <c r="CB411" s="15" t="s">
        <v>1007</v>
      </c>
      <c r="CC411" s="15" t="s">
        <v>1007</v>
      </c>
      <c r="CD411" s="27">
        <v>3.6</v>
      </c>
      <c r="CE411" s="27">
        <v>3</v>
      </c>
      <c r="CF411" s="27">
        <v>2.25</v>
      </c>
      <c r="CG411" s="27">
        <v>3</v>
      </c>
      <c r="CH411" s="27">
        <v>2</v>
      </c>
      <c r="CI411" s="27">
        <v>2</v>
      </c>
      <c r="CJ411" s="27">
        <f t="shared" si="239"/>
        <v>2.6416666666666666</v>
      </c>
      <c r="CK411" s="15">
        <f t="shared" si="266"/>
        <v>-0.39999999999999991</v>
      </c>
      <c r="CL411" s="15">
        <f t="shared" si="267"/>
        <v>-0.33333333333333348</v>
      </c>
      <c r="CM411" s="15">
        <f t="shared" si="268"/>
        <v>-1.5</v>
      </c>
      <c r="CN411" s="15">
        <f t="shared" si="269"/>
        <v>0</v>
      </c>
      <c r="CO411" s="15">
        <f t="shared" si="270"/>
        <v>-1</v>
      </c>
      <c r="CP411" s="15">
        <f t="shared" si="271"/>
        <v>-1</v>
      </c>
      <c r="CQ411" s="15">
        <f t="shared" si="272"/>
        <v>-0.70555555555555616</v>
      </c>
    </row>
    <row r="412" spans="1:95" x14ac:dyDescent="0.2">
      <c r="A412" s="15">
        <v>801</v>
      </c>
      <c r="B412" s="23">
        <v>0</v>
      </c>
      <c r="C412" s="15">
        <v>5</v>
      </c>
      <c r="D412" s="15">
        <f t="shared" si="240"/>
        <v>0</v>
      </c>
      <c r="E412" s="15">
        <f t="shared" si="235"/>
        <v>0</v>
      </c>
      <c r="F412" s="15">
        <f t="shared" si="236"/>
        <v>0</v>
      </c>
      <c r="G412" s="15">
        <f t="shared" si="237"/>
        <v>1</v>
      </c>
      <c r="H412" s="15">
        <f t="shared" si="238"/>
        <v>0</v>
      </c>
      <c r="I412" s="15">
        <v>1</v>
      </c>
      <c r="J412" s="15">
        <v>62</v>
      </c>
      <c r="K412" s="15">
        <v>3</v>
      </c>
      <c r="L412" s="15">
        <f t="shared" si="241"/>
        <v>0</v>
      </c>
      <c r="M412" s="15">
        <f t="shared" si="242"/>
        <v>0</v>
      </c>
      <c r="N412" s="15">
        <f t="shared" si="243"/>
        <v>0</v>
      </c>
      <c r="O412" s="15">
        <f t="shared" si="244"/>
        <v>1</v>
      </c>
      <c r="P412" s="15">
        <f t="shared" si="245"/>
        <v>0</v>
      </c>
      <c r="Q412" s="15">
        <v>2</v>
      </c>
      <c r="R412" s="15">
        <v>6</v>
      </c>
      <c r="S412" s="15">
        <v>35</v>
      </c>
      <c r="T412" s="15">
        <v>0</v>
      </c>
      <c r="U412" s="15">
        <v>1</v>
      </c>
      <c r="V412" s="15">
        <v>1</v>
      </c>
      <c r="W412" s="15">
        <v>300000</v>
      </c>
      <c r="X412" s="15">
        <v>1</v>
      </c>
      <c r="Y412" s="15">
        <v>1</v>
      </c>
      <c r="Z412" s="15">
        <f t="shared" si="273"/>
        <v>0</v>
      </c>
      <c r="AA412" s="15">
        <f t="shared" si="246"/>
        <v>0</v>
      </c>
      <c r="AB412" s="15">
        <f t="shared" si="247"/>
        <v>1</v>
      </c>
      <c r="AC412" s="15">
        <v>7</v>
      </c>
      <c r="AD412" s="15">
        <v>10</v>
      </c>
      <c r="AE412" s="15">
        <v>28</v>
      </c>
      <c r="AF412" s="15">
        <v>13500</v>
      </c>
      <c r="AG412" s="27">
        <v>1350</v>
      </c>
      <c r="AH412" s="27">
        <f t="shared" si="248"/>
        <v>0</v>
      </c>
      <c r="AI412" s="27">
        <f t="shared" si="249"/>
        <v>1</v>
      </c>
      <c r="AJ412" s="27">
        <f t="shared" si="250"/>
        <v>0</v>
      </c>
      <c r="AQ412" s="15">
        <f t="shared" si="251"/>
        <v>0</v>
      </c>
      <c r="AR412" s="15">
        <f t="shared" si="252"/>
        <v>0</v>
      </c>
      <c r="AZ412" s="15">
        <f t="shared" si="253"/>
        <v>0</v>
      </c>
      <c r="BA412" s="15">
        <f t="shared" si="254"/>
        <v>0</v>
      </c>
      <c r="BB412" s="15">
        <f>$AJ412</f>
        <v>0</v>
      </c>
      <c r="BC412" s="15">
        <v>3</v>
      </c>
      <c r="BD412" s="15">
        <v>5</v>
      </c>
      <c r="BE412" s="15">
        <v>4</v>
      </c>
      <c r="BF412" s="15">
        <v>3</v>
      </c>
      <c r="BG412" s="15">
        <v>3</v>
      </c>
      <c r="BH412" s="15">
        <v>3.6</v>
      </c>
      <c r="BI412" s="15">
        <v>3</v>
      </c>
      <c r="BJ412" s="15">
        <v>5</v>
      </c>
      <c r="BK412" s="15">
        <f t="shared" si="255"/>
        <v>0</v>
      </c>
      <c r="BL412" s="15">
        <f t="shared" si="256"/>
        <v>0</v>
      </c>
      <c r="BM412" s="15">
        <f t="shared" si="257"/>
        <v>0</v>
      </c>
      <c r="BN412" s="15" t="s">
        <v>1007</v>
      </c>
      <c r="BO412" s="15">
        <f t="shared" si="258"/>
        <v>0</v>
      </c>
      <c r="BP412" s="15">
        <f t="shared" si="259"/>
        <v>0</v>
      </c>
      <c r="BQ412" s="15">
        <f t="shared" si="260"/>
        <v>0</v>
      </c>
      <c r="BR412" s="15">
        <f t="shared" si="261"/>
        <v>0</v>
      </c>
      <c r="BU412" s="15">
        <f t="shared" si="262"/>
        <v>0</v>
      </c>
      <c r="BV412" s="15">
        <f t="shared" si="263"/>
        <v>0</v>
      </c>
      <c r="BW412" s="15">
        <f t="shared" si="264"/>
        <v>0</v>
      </c>
      <c r="BX412" s="15">
        <f t="shared" si="265"/>
        <v>0</v>
      </c>
      <c r="BY412" s="15" t="s">
        <v>1007</v>
      </c>
      <c r="BZ412" s="15" t="s">
        <v>1007</v>
      </c>
      <c r="CA412" s="15" t="s">
        <v>1007</v>
      </c>
      <c r="CB412" s="15" t="s">
        <v>1007</v>
      </c>
      <c r="CC412" s="15" t="s">
        <v>1007</v>
      </c>
      <c r="CD412" s="27">
        <v>4</v>
      </c>
      <c r="CE412" s="27">
        <v>3.3333333333333335</v>
      </c>
      <c r="CF412" s="27">
        <v>3.75</v>
      </c>
      <c r="CG412" s="27">
        <v>3</v>
      </c>
      <c r="CH412" s="27">
        <v>3</v>
      </c>
      <c r="CI412" s="27">
        <v>3</v>
      </c>
      <c r="CJ412" s="27">
        <f t="shared" si="239"/>
        <v>3.3472222222222228</v>
      </c>
      <c r="CK412" s="15">
        <f t="shared" si="266"/>
        <v>1</v>
      </c>
      <c r="CL412" s="15">
        <f t="shared" si="267"/>
        <v>0.33333333333333348</v>
      </c>
      <c r="CM412" s="15">
        <f t="shared" si="268"/>
        <v>0.75</v>
      </c>
      <c r="CN412" s="15">
        <f t="shared" si="269"/>
        <v>0</v>
      </c>
      <c r="CO412" s="15">
        <f t="shared" si="270"/>
        <v>1</v>
      </c>
      <c r="CP412" s="15">
        <f t="shared" si="271"/>
        <v>0</v>
      </c>
      <c r="CQ412" s="15">
        <f t="shared" si="272"/>
        <v>0.51388888888888928</v>
      </c>
    </row>
    <row r="413" spans="1:95" x14ac:dyDescent="0.2">
      <c r="A413" s="15">
        <v>801</v>
      </c>
      <c r="B413" s="23">
        <v>0</v>
      </c>
      <c r="C413" s="15">
        <v>5</v>
      </c>
      <c r="D413" s="15">
        <f t="shared" si="240"/>
        <v>0</v>
      </c>
      <c r="E413" s="15">
        <f t="shared" ref="E413:E476" si="274">IF($C413=3,1,0)</f>
        <v>0</v>
      </c>
      <c r="F413" s="15">
        <f t="shared" ref="F413:F476" si="275">IF($C413=4,1,0)</f>
        <v>0</v>
      </c>
      <c r="G413" s="15">
        <f t="shared" ref="G413:G476" si="276">IF($C413=5,1,0)</f>
        <v>1</v>
      </c>
      <c r="H413" s="15">
        <f t="shared" ref="H413:H476" si="277">IF($C413=6,1,0)</f>
        <v>0</v>
      </c>
      <c r="I413" s="15">
        <v>1</v>
      </c>
      <c r="J413" s="15">
        <v>62</v>
      </c>
      <c r="K413" s="15">
        <v>3</v>
      </c>
      <c r="L413" s="15">
        <f t="shared" si="241"/>
        <v>0</v>
      </c>
      <c r="M413" s="15">
        <f t="shared" si="242"/>
        <v>0</v>
      </c>
      <c r="N413" s="15">
        <f t="shared" si="243"/>
        <v>0</v>
      </c>
      <c r="O413" s="15">
        <f t="shared" si="244"/>
        <v>1</v>
      </c>
      <c r="P413" s="15">
        <f t="shared" si="245"/>
        <v>0</v>
      </c>
      <c r="Q413" s="15">
        <v>2</v>
      </c>
      <c r="R413" s="15">
        <v>6</v>
      </c>
      <c r="S413" s="15">
        <v>35</v>
      </c>
      <c r="T413" s="15">
        <v>0</v>
      </c>
      <c r="U413" s="15">
        <v>1</v>
      </c>
      <c r="V413" s="15">
        <v>1</v>
      </c>
      <c r="W413" s="15">
        <v>300000</v>
      </c>
      <c r="X413" s="15">
        <v>1</v>
      </c>
      <c r="Y413" s="15">
        <v>0</v>
      </c>
      <c r="Z413" s="15">
        <f t="shared" si="273"/>
        <v>0</v>
      </c>
      <c r="AA413" s="15">
        <f t="shared" si="246"/>
        <v>0</v>
      </c>
      <c r="AB413" s="15">
        <f t="shared" si="247"/>
        <v>1</v>
      </c>
      <c r="AC413" s="159">
        <v>7</v>
      </c>
      <c r="AD413" s="159">
        <v>10</v>
      </c>
      <c r="AE413" s="159">
        <v>28</v>
      </c>
      <c r="AF413" s="15">
        <v>13500</v>
      </c>
      <c r="AG413" s="27">
        <v>1350</v>
      </c>
      <c r="AH413" s="27">
        <f t="shared" si="248"/>
        <v>-0.86499999999999999</v>
      </c>
      <c r="AI413" s="27">
        <f t="shared" si="249"/>
        <v>1</v>
      </c>
      <c r="AJ413" s="27">
        <f t="shared" si="250"/>
        <v>-0.86499999999999999</v>
      </c>
      <c r="AQ413" s="15">
        <f t="shared" si="251"/>
        <v>0</v>
      </c>
      <c r="AR413" s="15">
        <f t="shared" si="252"/>
        <v>0</v>
      </c>
      <c r="AZ413" s="15">
        <f t="shared" si="253"/>
        <v>0</v>
      </c>
      <c r="BA413" s="15">
        <f t="shared" si="254"/>
        <v>0</v>
      </c>
      <c r="BC413" s="15">
        <v>3</v>
      </c>
      <c r="BD413" s="15">
        <v>5</v>
      </c>
      <c r="BE413" s="15">
        <v>4</v>
      </c>
      <c r="BF413" s="15">
        <v>3</v>
      </c>
      <c r="BG413" s="15">
        <v>3</v>
      </c>
      <c r="BH413" s="15">
        <v>3.6</v>
      </c>
      <c r="BI413" s="15">
        <v>3</v>
      </c>
      <c r="BJ413" s="15">
        <v>5</v>
      </c>
      <c r="BK413" s="15">
        <f t="shared" si="255"/>
        <v>0</v>
      </c>
      <c r="BL413" s="15">
        <f t="shared" si="256"/>
        <v>0</v>
      </c>
      <c r="BM413" s="15">
        <f t="shared" si="257"/>
        <v>0</v>
      </c>
      <c r="BN413" s="15" t="s">
        <v>1007</v>
      </c>
      <c r="BO413" s="15">
        <f t="shared" si="258"/>
        <v>0</v>
      </c>
      <c r="BP413" s="15">
        <f t="shared" si="259"/>
        <v>0</v>
      </c>
      <c r="BQ413" s="15">
        <f t="shared" si="260"/>
        <v>0</v>
      </c>
      <c r="BR413" s="15">
        <f t="shared" si="261"/>
        <v>0</v>
      </c>
      <c r="BU413" s="15">
        <f t="shared" si="262"/>
        <v>0</v>
      </c>
      <c r="BV413" s="15">
        <f t="shared" si="263"/>
        <v>0</v>
      </c>
      <c r="BW413" s="15">
        <f t="shared" si="264"/>
        <v>0</v>
      </c>
      <c r="BX413" s="15">
        <f t="shared" si="265"/>
        <v>0</v>
      </c>
      <c r="BY413" s="15" t="s">
        <v>1007</v>
      </c>
      <c r="BZ413" s="15" t="s">
        <v>1007</v>
      </c>
      <c r="CA413" s="15" t="s">
        <v>1007</v>
      </c>
      <c r="CB413" s="15" t="s">
        <v>1007</v>
      </c>
      <c r="CC413" s="15" t="s">
        <v>1007</v>
      </c>
      <c r="CD413" s="27">
        <v>3</v>
      </c>
      <c r="CE413" s="27">
        <v>3</v>
      </c>
      <c r="CF413" s="27">
        <v>3</v>
      </c>
      <c r="CG413" s="27">
        <v>3</v>
      </c>
      <c r="CH413" s="27">
        <v>2</v>
      </c>
      <c r="CI413" s="27">
        <v>3</v>
      </c>
      <c r="CJ413" s="27">
        <f t="shared" si="239"/>
        <v>2.8333333333333335</v>
      </c>
      <c r="CK413" s="15">
        <f t="shared" si="266"/>
        <v>-1.5999999999999996</v>
      </c>
      <c r="CL413" s="15">
        <f t="shared" si="267"/>
        <v>-1</v>
      </c>
      <c r="CM413" s="15">
        <f t="shared" si="268"/>
        <v>-0.5</v>
      </c>
      <c r="CN413" s="15">
        <f t="shared" si="269"/>
        <v>0</v>
      </c>
      <c r="CO413" s="15">
        <f t="shared" si="270"/>
        <v>-1</v>
      </c>
      <c r="CP413" s="15">
        <f t="shared" si="271"/>
        <v>1</v>
      </c>
      <c r="CQ413" s="15">
        <f t="shared" si="272"/>
        <v>-0.51666666666666661</v>
      </c>
    </row>
    <row r="414" spans="1:95" x14ac:dyDescent="0.2">
      <c r="A414" s="15">
        <v>802</v>
      </c>
      <c r="B414" s="23">
        <v>0</v>
      </c>
      <c r="C414" s="15">
        <v>5</v>
      </c>
      <c r="D414" s="15">
        <f t="shared" si="240"/>
        <v>0</v>
      </c>
      <c r="E414" s="15">
        <f t="shared" si="274"/>
        <v>0</v>
      </c>
      <c r="F414" s="15">
        <f t="shared" si="275"/>
        <v>0</v>
      </c>
      <c r="G414" s="15">
        <f t="shared" si="276"/>
        <v>1</v>
      </c>
      <c r="H414" s="15">
        <f t="shared" si="277"/>
        <v>0</v>
      </c>
      <c r="I414" s="15">
        <v>0</v>
      </c>
      <c r="J414" s="15">
        <v>52</v>
      </c>
      <c r="K414" s="15">
        <v>1</v>
      </c>
      <c r="L414" s="15">
        <f t="shared" si="241"/>
        <v>0</v>
      </c>
      <c r="M414" s="15">
        <f t="shared" si="242"/>
        <v>1</v>
      </c>
      <c r="N414" s="15">
        <f t="shared" si="243"/>
        <v>0</v>
      </c>
      <c r="O414" s="15">
        <f t="shared" si="244"/>
        <v>0</v>
      </c>
      <c r="P414" s="15">
        <f t="shared" si="245"/>
        <v>0</v>
      </c>
      <c r="Q414" s="15">
        <v>2</v>
      </c>
      <c r="R414" s="15">
        <v>4</v>
      </c>
      <c r="S414" s="15">
        <v>30</v>
      </c>
      <c r="T414" s="15">
        <v>0</v>
      </c>
      <c r="U414" s="15">
        <v>0</v>
      </c>
      <c r="V414" s="15">
        <v>1</v>
      </c>
      <c r="W414" s="15">
        <v>108000</v>
      </c>
      <c r="X414" s="15">
        <v>1</v>
      </c>
      <c r="Y414" s="15">
        <v>1</v>
      </c>
      <c r="Z414" s="15">
        <f t="shared" si="273"/>
        <v>0</v>
      </c>
      <c r="AA414" s="15">
        <f t="shared" si="246"/>
        <v>0</v>
      </c>
      <c r="AB414" s="15">
        <f t="shared" si="247"/>
        <v>1</v>
      </c>
      <c r="AC414" s="15">
        <v>9</v>
      </c>
      <c r="AD414" s="15">
        <v>3</v>
      </c>
      <c r="AE414" s="15">
        <v>1.3</v>
      </c>
      <c r="AF414" s="15">
        <v>30000</v>
      </c>
      <c r="AG414" s="27">
        <v>10000</v>
      </c>
      <c r="AH414" s="27">
        <f t="shared" si="248"/>
        <v>0</v>
      </c>
      <c r="AI414" s="27">
        <f t="shared" si="249"/>
        <v>1</v>
      </c>
      <c r="AJ414" s="27">
        <f t="shared" si="250"/>
        <v>0</v>
      </c>
      <c r="AQ414" s="15">
        <f t="shared" si="251"/>
        <v>0</v>
      </c>
      <c r="AR414" s="15">
        <f t="shared" si="252"/>
        <v>0</v>
      </c>
      <c r="AZ414" s="15">
        <f t="shared" si="253"/>
        <v>0</v>
      </c>
      <c r="BA414" s="15">
        <f t="shared" si="254"/>
        <v>0</v>
      </c>
      <c r="BB414" s="15">
        <f>$AJ414</f>
        <v>0</v>
      </c>
      <c r="BC414" s="15">
        <v>1</v>
      </c>
      <c r="BD414" s="15">
        <v>2</v>
      </c>
      <c r="BE414" s="15">
        <v>2</v>
      </c>
      <c r="BF414" s="15">
        <v>2</v>
      </c>
      <c r="BG414" s="15">
        <v>2</v>
      </c>
      <c r="BH414" s="15">
        <v>1.8</v>
      </c>
      <c r="BI414" s="15">
        <v>2</v>
      </c>
      <c r="BJ414" s="15">
        <v>5</v>
      </c>
      <c r="BK414" s="15">
        <f t="shared" si="255"/>
        <v>0</v>
      </c>
      <c r="BL414" s="15">
        <f t="shared" si="256"/>
        <v>0</v>
      </c>
      <c r="BM414" s="15">
        <f t="shared" si="257"/>
        <v>0</v>
      </c>
      <c r="BN414" s="15" t="s">
        <v>1007</v>
      </c>
      <c r="BO414" s="15">
        <f t="shared" si="258"/>
        <v>0</v>
      </c>
      <c r="BP414" s="15">
        <f t="shared" si="259"/>
        <v>0</v>
      </c>
      <c r="BQ414" s="15">
        <f t="shared" si="260"/>
        <v>0</v>
      </c>
      <c r="BR414" s="15">
        <f t="shared" si="261"/>
        <v>0</v>
      </c>
      <c r="BU414" s="15">
        <f t="shared" si="262"/>
        <v>0</v>
      </c>
      <c r="BV414" s="15">
        <f t="shared" si="263"/>
        <v>0</v>
      </c>
      <c r="BW414" s="15">
        <f t="shared" si="264"/>
        <v>0</v>
      </c>
      <c r="BX414" s="15">
        <f t="shared" si="265"/>
        <v>0</v>
      </c>
      <c r="BY414" s="15" t="s">
        <v>1007</v>
      </c>
      <c r="BZ414" s="15" t="s">
        <v>1007</v>
      </c>
      <c r="CA414" s="15" t="s">
        <v>1007</v>
      </c>
      <c r="CB414" s="15" t="s">
        <v>1007</v>
      </c>
      <c r="CC414" s="15" t="s">
        <v>1007</v>
      </c>
      <c r="CD414" s="27">
        <v>4.5999999999999996</v>
      </c>
      <c r="CE414" s="27">
        <v>4</v>
      </c>
      <c r="CF414" s="27">
        <v>3.5</v>
      </c>
      <c r="CG414" s="27">
        <v>3</v>
      </c>
      <c r="CH414" s="27">
        <v>3</v>
      </c>
      <c r="CI414" s="27">
        <v>2</v>
      </c>
      <c r="CJ414" s="27">
        <f t="shared" si="239"/>
        <v>3.35</v>
      </c>
      <c r="CK414" s="15">
        <f t="shared" si="266"/>
        <v>0.59999999999999964</v>
      </c>
      <c r="CL414" s="15">
        <f t="shared" si="267"/>
        <v>0.66666666666666652</v>
      </c>
      <c r="CM414" s="15">
        <f t="shared" si="268"/>
        <v>0</v>
      </c>
      <c r="CN414" s="15">
        <f t="shared" si="269"/>
        <v>0</v>
      </c>
      <c r="CO414" s="15">
        <f t="shared" si="270"/>
        <v>0</v>
      </c>
      <c r="CP414" s="15">
        <f t="shared" si="271"/>
        <v>0</v>
      </c>
      <c r="CQ414" s="15">
        <f t="shared" si="272"/>
        <v>0.21111111111111081</v>
      </c>
    </row>
    <row r="415" spans="1:95" x14ac:dyDescent="0.2">
      <c r="A415" s="15">
        <v>802</v>
      </c>
      <c r="B415" s="23">
        <v>0</v>
      </c>
      <c r="C415" s="15">
        <v>5</v>
      </c>
      <c r="D415" s="15">
        <f t="shared" si="240"/>
        <v>0</v>
      </c>
      <c r="E415" s="15">
        <f t="shared" si="274"/>
        <v>0</v>
      </c>
      <c r="F415" s="15">
        <f t="shared" si="275"/>
        <v>0</v>
      </c>
      <c r="G415" s="15">
        <f t="shared" si="276"/>
        <v>1</v>
      </c>
      <c r="H415" s="15">
        <f t="shared" si="277"/>
        <v>0</v>
      </c>
      <c r="I415" s="15">
        <v>0</v>
      </c>
      <c r="J415" s="15">
        <v>52</v>
      </c>
      <c r="K415" s="15">
        <v>1</v>
      </c>
      <c r="L415" s="15">
        <f t="shared" si="241"/>
        <v>0</v>
      </c>
      <c r="M415" s="15">
        <f t="shared" si="242"/>
        <v>1</v>
      </c>
      <c r="N415" s="15">
        <f t="shared" si="243"/>
        <v>0</v>
      </c>
      <c r="O415" s="15">
        <f t="shared" si="244"/>
        <v>0</v>
      </c>
      <c r="P415" s="15">
        <f t="shared" si="245"/>
        <v>0</v>
      </c>
      <c r="Q415" s="15">
        <v>2</v>
      </c>
      <c r="R415" s="15">
        <v>4</v>
      </c>
      <c r="S415" s="15">
        <v>30</v>
      </c>
      <c r="T415" s="15">
        <v>0</v>
      </c>
      <c r="U415" s="15">
        <v>0</v>
      </c>
      <c r="V415" s="15">
        <v>1</v>
      </c>
      <c r="W415" s="15">
        <v>108000</v>
      </c>
      <c r="X415" s="15">
        <v>1</v>
      </c>
      <c r="Y415" s="15">
        <v>0</v>
      </c>
      <c r="Z415" s="15">
        <f t="shared" si="273"/>
        <v>0</v>
      </c>
      <c r="AA415" s="15">
        <f t="shared" si="246"/>
        <v>0</v>
      </c>
      <c r="AB415" s="15">
        <f t="shared" si="247"/>
        <v>1</v>
      </c>
      <c r="AC415" s="159">
        <v>9</v>
      </c>
      <c r="AD415" s="159">
        <v>3</v>
      </c>
      <c r="AE415" s="159">
        <v>1.3</v>
      </c>
      <c r="AF415" s="15">
        <v>30000</v>
      </c>
      <c r="AG415" s="27">
        <v>10000</v>
      </c>
      <c r="AH415" s="27">
        <f t="shared" si="248"/>
        <v>0.1111111111111111</v>
      </c>
      <c r="AI415" s="27">
        <f t="shared" si="249"/>
        <v>1</v>
      </c>
      <c r="AJ415" s="27">
        <f t="shared" si="250"/>
        <v>0.1111111111111111</v>
      </c>
      <c r="AQ415" s="15">
        <f t="shared" si="251"/>
        <v>0</v>
      </c>
      <c r="AR415" s="15">
        <f t="shared" si="252"/>
        <v>0</v>
      </c>
      <c r="AZ415" s="15">
        <f t="shared" si="253"/>
        <v>0</v>
      </c>
      <c r="BA415" s="15">
        <f t="shared" si="254"/>
        <v>0</v>
      </c>
      <c r="BC415" s="15">
        <v>1</v>
      </c>
      <c r="BD415" s="15">
        <v>2</v>
      </c>
      <c r="BE415" s="15">
        <v>2</v>
      </c>
      <c r="BF415" s="15">
        <v>2</v>
      </c>
      <c r="BG415" s="15">
        <v>2</v>
      </c>
      <c r="BH415" s="15">
        <v>1.8</v>
      </c>
      <c r="BI415" s="15">
        <v>2</v>
      </c>
      <c r="BJ415" s="15">
        <v>5</v>
      </c>
      <c r="BK415" s="15">
        <f t="shared" si="255"/>
        <v>0</v>
      </c>
      <c r="BL415" s="15">
        <f t="shared" si="256"/>
        <v>0</v>
      </c>
      <c r="BM415" s="15">
        <f t="shared" si="257"/>
        <v>0</v>
      </c>
      <c r="BN415" s="15" t="s">
        <v>1007</v>
      </c>
      <c r="BO415" s="15">
        <f t="shared" si="258"/>
        <v>0</v>
      </c>
      <c r="BP415" s="15">
        <f t="shared" si="259"/>
        <v>0</v>
      </c>
      <c r="BQ415" s="15">
        <f t="shared" si="260"/>
        <v>0</v>
      </c>
      <c r="BR415" s="15">
        <f t="shared" si="261"/>
        <v>0</v>
      </c>
      <c r="BU415" s="15">
        <f t="shared" si="262"/>
        <v>0</v>
      </c>
      <c r="BV415" s="15">
        <f t="shared" si="263"/>
        <v>0</v>
      </c>
      <c r="BW415" s="15">
        <f t="shared" si="264"/>
        <v>0</v>
      </c>
      <c r="BX415" s="15">
        <f t="shared" si="265"/>
        <v>0</v>
      </c>
      <c r="BY415" s="15" t="s">
        <v>1007</v>
      </c>
      <c r="BZ415" s="15" t="s">
        <v>1007</v>
      </c>
      <c r="CA415" s="15" t="s">
        <v>1007</v>
      </c>
      <c r="CB415" s="15" t="s">
        <v>1007</v>
      </c>
      <c r="CC415" s="15" t="s">
        <v>1007</v>
      </c>
      <c r="CD415" s="27">
        <v>4</v>
      </c>
      <c r="CE415" s="27">
        <v>3.3333333333333335</v>
      </c>
      <c r="CF415" s="27">
        <v>3.5</v>
      </c>
      <c r="CG415" s="27">
        <v>3</v>
      </c>
      <c r="CH415" s="27">
        <v>3</v>
      </c>
      <c r="CI415" s="27">
        <v>2</v>
      </c>
      <c r="CJ415" s="27">
        <f t="shared" si="239"/>
        <v>3.1388888888888893</v>
      </c>
      <c r="CK415" s="15">
        <f t="shared" si="266"/>
        <v>1</v>
      </c>
      <c r="CL415" s="15">
        <f t="shared" si="267"/>
        <v>0.33333333333333348</v>
      </c>
      <c r="CM415" s="15">
        <f t="shared" si="268"/>
        <v>1.5</v>
      </c>
      <c r="CN415" s="15">
        <f t="shared" si="269"/>
        <v>0</v>
      </c>
      <c r="CO415" s="15">
        <f t="shared" si="270"/>
        <v>0.66666666666666652</v>
      </c>
      <c r="CP415" s="15">
        <f t="shared" si="271"/>
        <v>0</v>
      </c>
      <c r="CQ415" s="15">
        <f t="shared" si="272"/>
        <v>0.58333333333333348</v>
      </c>
    </row>
    <row r="416" spans="1:95" x14ac:dyDescent="0.2">
      <c r="A416" s="15">
        <v>803</v>
      </c>
      <c r="B416" s="23">
        <v>0</v>
      </c>
      <c r="C416" s="15">
        <v>5</v>
      </c>
      <c r="D416" s="15">
        <f t="shared" si="240"/>
        <v>0</v>
      </c>
      <c r="E416" s="15">
        <f t="shared" si="274"/>
        <v>0</v>
      </c>
      <c r="F416" s="15">
        <f t="shared" si="275"/>
        <v>0</v>
      </c>
      <c r="G416" s="15">
        <f t="shared" si="276"/>
        <v>1</v>
      </c>
      <c r="H416" s="15">
        <f t="shared" si="277"/>
        <v>0</v>
      </c>
      <c r="I416" s="15">
        <v>0</v>
      </c>
      <c r="J416" s="15">
        <v>50</v>
      </c>
      <c r="K416" s="15">
        <v>3</v>
      </c>
      <c r="L416" s="15">
        <f t="shared" si="241"/>
        <v>0</v>
      </c>
      <c r="M416" s="15">
        <f t="shared" si="242"/>
        <v>0</v>
      </c>
      <c r="N416" s="15">
        <f t="shared" si="243"/>
        <v>0</v>
      </c>
      <c r="O416" s="15">
        <f t="shared" si="244"/>
        <v>1</v>
      </c>
      <c r="P416" s="15">
        <f t="shared" si="245"/>
        <v>0</v>
      </c>
      <c r="Q416" s="15">
        <v>2</v>
      </c>
      <c r="R416" s="15">
        <v>3</v>
      </c>
      <c r="S416" s="15">
        <v>20</v>
      </c>
      <c r="T416" s="15">
        <v>0</v>
      </c>
      <c r="U416" s="15">
        <v>1</v>
      </c>
      <c r="V416" s="15">
        <v>1</v>
      </c>
      <c r="W416" s="15">
        <v>100000</v>
      </c>
      <c r="X416" s="15">
        <v>0</v>
      </c>
      <c r="Y416" s="15">
        <v>1</v>
      </c>
      <c r="Z416" s="15">
        <f t="shared" si="273"/>
        <v>0</v>
      </c>
      <c r="AA416" s="15">
        <f t="shared" si="246"/>
        <v>0</v>
      </c>
      <c r="AB416" s="15">
        <f t="shared" si="247"/>
        <v>1</v>
      </c>
      <c r="AC416" s="15">
        <v>8</v>
      </c>
      <c r="AD416" s="15">
        <v>14</v>
      </c>
      <c r="AE416" s="15">
        <v>3.5</v>
      </c>
      <c r="AF416" s="15">
        <v>126000</v>
      </c>
      <c r="AG416" s="27">
        <v>9000</v>
      </c>
      <c r="AH416" s="27">
        <f t="shared" si="248"/>
        <v>0</v>
      </c>
      <c r="AI416" s="27">
        <f t="shared" si="249"/>
        <v>1</v>
      </c>
      <c r="AJ416" s="27">
        <f t="shared" si="250"/>
        <v>0</v>
      </c>
      <c r="AQ416" s="15">
        <f t="shared" si="251"/>
        <v>0</v>
      </c>
      <c r="AR416" s="15">
        <f t="shared" si="252"/>
        <v>0</v>
      </c>
      <c r="AZ416" s="15">
        <f t="shared" si="253"/>
        <v>0</v>
      </c>
      <c r="BA416" s="15">
        <f t="shared" si="254"/>
        <v>0</v>
      </c>
      <c r="BB416" s="15">
        <f>$AJ416</f>
        <v>0</v>
      </c>
      <c r="BC416" s="15">
        <v>3</v>
      </c>
      <c r="BD416" s="15">
        <v>4</v>
      </c>
      <c r="BE416" s="15">
        <v>4.666666666666667</v>
      </c>
      <c r="BF416" s="15">
        <v>4</v>
      </c>
      <c r="BG416" s="15">
        <v>4</v>
      </c>
      <c r="BH416" s="15">
        <v>3.9333333333333336</v>
      </c>
      <c r="BI416" s="15">
        <v>3</v>
      </c>
      <c r="BJ416" s="15">
        <v>2</v>
      </c>
      <c r="BK416" s="15">
        <f t="shared" si="255"/>
        <v>1</v>
      </c>
      <c r="BL416" s="15">
        <f t="shared" si="256"/>
        <v>0</v>
      </c>
      <c r="BM416" s="15">
        <f t="shared" si="257"/>
        <v>0</v>
      </c>
      <c r="BN416" s="15">
        <v>1</v>
      </c>
      <c r="BO416" s="15">
        <f t="shared" si="258"/>
        <v>0</v>
      </c>
      <c r="BP416" s="15">
        <f t="shared" si="259"/>
        <v>0</v>
      </c>
      <c r="BQ416" s="15">
        <f t="shared" si="260"/>
        <v>0</v>
      </c>
      <c r="BR416" s="15">
        <f t="shared" si="261"/>
        <v>0</v>
      </c>
      <c r="BS416" s="15">
        <v>2</v>
      </c>
      <c r="BT416" s="15">
        <v>2</v>
      </c>
      <c r="BU416" s="15">
        <f t="shared" si="262"/>
        <v>1</v>
      </c>
      <c r="BV416" s="15">
        <f t="shared" si="263"/>
        <v>0</v>
      </c>
      <c r="BW416" s="15">
        <f t="shared" si="264"/>
        <v>0</v>
      </c>
      <c r="BX416" s="15">
        <f t="shared" si="265"/>
        <v>0</v>
      </c>
      <c r="BY416" s="15">
        <v>0</v>
      </c>
      <c r="BZ416" s="15" t="s">
        <v>1007</v>
      </c>
      <c r="CA416" s="15" t="s">
        <v>1007</v>
      </c>
      <c r="CB416" s="15" t="s">
        <v>1007</v>
      </c>
      <c r="CC416" s="15" t="s">
        <v>1007</v>
      </c>
      <c r="CD416" s="27">
        <v>3</v>
      </c>
      <c r="CE416" s="27">
        <v>3</v>
      </c>
      <c r="CF416" s="27">
        <v>2</v>
      </c>
      <c r="CG416" s="27">
        <v>3</v>
      </c>
      <c r="CH416" s="27">
        <v>2.3333333333333335</v>
      </c>
      <c r="CI416" s="27">
        <v>2</v>
      </c>
      <c r="CJ416" s="27">
        <f t="shared" si="239"/>
        <v>2.5555555555555558</v>
      </c>
      <c r="CK416" s="15">
        <f t="shared" si="266"/>
        <v>0</v>
      </c>
      <c r="CL416" s="15">
        <f t="shared" si="267"/>
        <v>0</v>
      </c>
      <c r="CM416" s="15">
        <f t="shared" si="268"/>
        <v>0</v>
      </c>
      <c r="CN416" s="15">
        <f t="shared" si="269"/>
        <v>0</v>
      </c>
      <c r="CO416" s="15">
        <f t="shared" si="270"/>
        <v>0</v>
      </c>
      <c r="CP416" s="15">
        <f t="shared" si="271"/>
        <v>0</v>
      </c>
      <c r="CQ416" s="15">
        <f t="shared" si="272"/>
        <v>0</v>
      </c>
    </row>
    <row r="417" spans="1:95" x14ac:dyDescent="0.2">
      <c r="A417" s="15">
        <v>803</v>
      </c>
      <c r="B417" s="23">
        <v>0</v>
      </c>
      <c r="C417" s="15">
        <v>5</v>
      </c>
      <c r="D417" s="15">
        <f t="shared" si="240"/>
        <v>0</v>
      </c>
      <c r="E417" s="15">
        <f t="shared" si="274"/>
        <v>0</v>
      </c>
      <c r="F417" s="15">
        <f t="shared" si="275"/>
        <v>0</v>
      </c>
      <c r="G417" s="15">
        <f t="shared" si="276"/>
        <v>1</v>
      </c>
      <c r="H417" s="15">
        <f t="shared" si="277"/>
        <v>0</v>
      </c>
      <c r="I417" s="15">
        <v>0</v>
      </c>
      <c r="J417" s="15">
        <v>50</v>
      </c>
      <c r="K417" s="15">
        <v>3</v>
      </c>
      <c r="L417" s="15">
        <f t="shared" si="241"/>
        <v>0</v>
      </c>
      <c r="M417" s="15">
        <f t="shared" si="242"/>
        <v>0</v>
      </c>
      <c r="N417" s="15">
        <f t="shared" si="243"/>
        <v>0</v>
      </c>
      <c r="O417" s="15">
        <f t="shared" si="244"/>
        <v>1</v>
      </c>
      <c r="P417" s="15">
        <f t="shared" si="245"/>
        <v>0</v>
      </c>
      <c r="Q417" s="15">
        <v>2</v>
      </c>
      <c r="R417" s="15">
        <v>3</v>
      </c>
      <c r="S417" s="15">
        <v>20</v>
      </c>
      <c r="T417" s="15">
        <v>0</v>
      </c>
      <c r="U417" s="15">
        <v>1</v>
      </c>
      <c r="V417" s="15">
        <v>1</v>
      </c>
      <c r="W417" s="15">
        <v>100000</v>
      </c>
      <c r="X417" s="15">
        <v>0</v>
      </c>
      <c r="Y417" s="15">
        <v>0</v>
      </c>
      <c r="Z417" s="15">
        <f t="shared" si="273"/>
        <v>0</v>
      </c>
      <c r="AA417" s="15">
        <f t="shared" si="246"/>
        <v>0</v>
      </c>
      <c r="AB417" s="15">
        <f t="shared" si="247"/>
        <v>1</v>
      </c>
      <c r="AC417" s="159">
        <v>8</v>
      </c>
      <c r="AD417" s="159">
        <v>14</v>
      </c>
      <c r="AE417" s="159">
        <v>8</v>
      </c>
      <c r="AF417" s="15">
        <v>126000</v>
      </c>
      <c r="AG417" s="27">
        <v>9000</v>
      </c>
      <c r="AH417" s="27">
        <f t="shared" si="248"/>
        <v>2</v>
      </c>
      <c r="AI417" s="27">
        <f t="shared" si="249"/>
        <v>1</v>
      </c>
      <c r="AJ417" s="27">
        <f t="shared" si="250"/>
        <v>2</v>
      </c>
      <c r="AQ417" s="15">
        <f t="shared" si="251"/>
        <v>0</v>
      </c>
      <c r="AR417" s="15">
        <f t="shared" si="252"/>
        <v>0</v>
      </c>
      <c r="AZ417" s="15">
        <f t="shared" si="253"/>
        <v>0</v>
      </c>
      <c r="BA417" s="15">
        <f t="shared" si="254"/>
        <v>0</v>
      </c>
      <c r="BC417" s="15">
        <v>3</v>
      </c>
      <c r="BD417" s="15">
        <v>4</v>
      </c>
      <c r="BE417" s="15">
        <v>4.666666666666667</v>
      </c>
      <c r="BF417" s="15">
        <v>4</v>
      </c>
      <c r="BG417" s="15">
        <v>4</v>
      </c>
      <c r="BH417" s="15">
        <v>3.9333333333333336</v>
      </c>
      <c r="BI417" s="15">
        <v>3</v>
      </c>
      <c r="BJ417" s="15">
        <v>2</v>
      </c>
      <c r="BK417" s="15">
        <f t="shared" si="255"/>
        <v>1</v>
      </c>
      <c r="BL417" s="15">
        <f t="shared" si="256"/>
        <v>0</v>
      </c>
      <c r="BM417" s="15">
        <f t="shared" si="257"/>
        <v>0</v>
      </c>
      <c r="BN417" s="15">
        <v>1</v>
      </c>
      <c r="BO417" s="15">
        <f t="shared" si="258"/>
        <v>0</v>
      </c>
      <c r="BP417" s="15">
        <f t="shared" si="259"/>
        <v>0</v>
      </c>
      <c r="BQ417" s="15">
        <f t="shared" si="260"/>
        <v>0</v>
      </c>
      <c r="BR417" s="15">
        <f t="shared" si="261"/>
        <v>0</v>
      </c>
      <c r="BS417" s="15">
        <v>2</v>
      </c>
      <c r="BT417" s="15">
        <v>2</v>
      </c>
      <c r="BU417" s="15">
        <f t="shared" si="262"/>
        <v>1</v>
      </c>
      <c r="BV417" s="15">
        <f t="shared" si="263"/>
        <v>0</v>
      </c>
      <c r="BW417" s="15">
        <f t="shared" si="264"/>
        <v>0</v>
      </c>
      <c r="BX417" s="15">
        <f t="shared" si="265"/>
        <v>0</v>
      </c>
      <c r="BY417" s="15">
        <v>0</v>
      </c>
      <c r="BZ417" s="15" t="s">
        <v>1007</v>
      </c>
      <c r="CA417" s="15" t="s">
        <v>1007</v>
      </c>
      <c r="CB417" s="15" t="s">
        <v>1007</v>
      </c>
      <c r="CC417" s="15" t="s">
        <v>1007</v>
      </c>
      <c r="CD417" s="27">
        <v>3</v>
      </c>
      <c r="CE417" s="27">
        <v>3</v>
      </c>
      <c r="CF417" s="27">
        <v>2</v>
      </c>
      <c r="CG417" s="27">
        <v>3</v>
      </c>
      <c r="CH417" s="27">
        <v>2.3333333333333335</v>
      </c>
      <c r="CI417" s="27">
        <v>2</v>
      </c>
      <c r="CJ417" s="27">
        <f t="shared" si="239"/>
        <v>2.5555555555555558</v>
      </c>
      <c r="CK417" s="15">
        <f t="shared" si="266"/>
        <v>-1</v>
      </c>
      <c r="CL417" s="15">
        <f t="shared" si="267"/>
        <v>-1</v>
      </c>
      <c r="CM417" s="15">
        <f t="shared" si="268"/>
        <v>-1.75</v>
      </c>
      <c r="CN417" s="15">
        <f t="shared" si="269"/>
        <v>-0.60000000000000009</v>
      </c>
      <c r="CO417" s="15">
        <f t="shared" si="270"/>
        <v>-0.66666666666666652</v>
      </c>
      <c r="CP417" s="15">
        <f t="shared" si="271"/>
        <v>-1</v>
      </c>
      <c r="CQ417" s="15">
        <f t="shared" si="272"/>
        <v>-1.0027777777777778</v>
      </c>
    </row>
    <row r="418" spans="1:95" x14ac:dyDescent="0.2">
      <c r="A418" s="15">
        <v>804</v>
      </c>
      <c r="B418" s="23">
        <v>0</v>
      </c>
      <c r="C418" s="15">
        <v>5</v>
      </c>
      <c r="D418" s="15">
        <f t="shared" si="240"/>
        <v>0</v>
      </c>
      <c r="E418" s="15">
        <f t="shared" si="274"/>
        <v>0</v>
      </c>
      <c r="F418" s="15">
        <f t="shared" si="275"/>
        <v>0</v>
      </c>
      <c r="G418" s="15">
        <f t="shared" si="276"/>
        <v>1</v>
      </c>
      <c r="H418" s="15">
        <f t="shared" si="277"/>
        <v>0</v>
      </c>
      <c r="I418" s="15">
        <v>0</v>
      </c>
      <c r="J418" s="15">
        <v>70</v>
      </c>
      <c r="K418" s="15">
        <v>5</v>
      </c>
      <c r="L418" s="15">
        <f t="shared" si="241"/>
        <v>0</v>
      </c>
      <c r="M418" s="15">
        <f t="shared" si="242"/>
        <v>0</v>
      </c>
      <c r="N418" s="15">
        <f t="shared" si="243"/>
        <v>0</v>
      </c>
      <c r="O418" s="15">
        <f t="shared" si="244"/>
        <v>0</v>
      </c>
      <c r="P418" s="15">
        <f t="shared" si="245"/>
        <v>0</v>
      </c>
      <c r="Q418" s="15">
        <v>2</v>
      </c>
      <c r="R418" s="15">
        <v>2</v>
      </c>
      <c r="S418" s="15">
        <v>50</v>
      </c>
      <c r="T418" s="15">
        <v>0</v>
      </c>
      <c r="U418" s="15">
        <v>1</v>
      </c>
      <c r="V418" s="15">
        <v>0</v>
      </c>
      <c r="W418" s="15">
        <v>0</v>
      </c>
      <c r="X418" s="15">
        <v>1</v>
      </c>
      <c r="Y418" s="15">
        <v>1</v>
      </c>
      <c r="Z418" s="15">
        <f t="shared" si="273"/>
        <v>1</v>
      </c>
      <c r="AA418" s="15">
        <f t="shared" si="246"/>
        <v>0</v>
      </c>
      <c r="AB418" s="15">
        <f t="shared" si="247"/>
        <v>0</v>
      </c>
      <c r="AC418" s="15">
        <v>4</v>
      </c>
      <c r="AD418" s="15">
        <v>40</v>
      </c>
      <c r="AE418" s="15">
        <v>3</v>
      </c>
      <c r="AF418" s="15">
        <v>120000</v>
      </c>
      <c r="AG418" s="27">
        <v>3000</v>
      </c>
      <c r="AH418" s="27">
        <f t="shared" si="248"/>
        <v>0</v>
      </c>
      <c r="AI418" s="27">
        <f t="shared" si="249"/>
        <v>0.44444444444444442</v>
      </c>
      <c r="AJ418" s="27">
        <f t="shared" si="250"/>
        <v>0</v>
      </c>
      <c r="AK418" s="15">
        <v>5</v>
      </c>
      <c r="AL418" s="15">
        <v>50</v>
      </c>
      <c r="AM418" s="15">
        <v>6.8</v>
      </c>
      <c r="AN418" s="15">
        <v>7000</v>
      </c>
      <c r="AO418" s="15">
        <v>140</v>
      </c>
      <c r="AP418" s="15">
        <f>($AO418-$AO419)/$AO419</f>
        <v>-0.5</v>
      </c>
      <c r="AQ418" s="15">
        <f t="shared" si="251"/>
        <v>0.55555555555555558</v>
      </c>
      <c r="AR418" s="15">
        <f t="shared" si="252"/>
        <v>-0.27777777777777779</v>
      </c>
      <c r="AZ418" s="15">
        <f t="shared" si="253"/>
        <v>0</v>
      </c>
      <c r="BA418" s="15">
        <f t="shared" si="254"/>
        <v>0</v>
      </c>
      <c r="BB418" s="15">
        <f>AVERAGE($AJ418,$AR418)</f>
        <v>-0.1388888888888889</v>
      </c>
      <c r="BC418" s="15">
        <v>3.25</v>
      </c>
      <c r="BD418" s="15">
        <v>4.333333333333333</v>
      </c>
      <c r="BE418" s="15">
        <v>4</v>
      </c>
      <c r="BF418" s="15">
        <v>4</v>
      </c>
      <c r="BG418" s="15">
        <v>4</v>
      </c>
      <c r="BH418" s="15">
        <v>3.9166666666666665</v>
      </c>
      <c r="BI418" s="15">
        <v>4</v>
      </c>
      <c r="BJ418" s="15">
        <v>5</v>
      </c>
      <c r="BK418" s="15">
        <f t="shared" si="255"/>
        <v>0</v>
      </c>
      <c r="BL418" s="15">
        <f t="shared" si="256"/>
        <v>0</v>
      </c>
      <c r="BM418" s="15">
        <f t="shared" si="257"/>
        <v>0</v>
      </c>
      <c r="BN418" s="15" t="s">
        <v>1007</v>
      </c>
      <c r="BO418" s="15">
        <f t="shared" si="258"/>
        <v>0</v>
      </c>
      <c r="BP418" s="15">
        <f t="shared" si="259"/>
        <v>0</v>
      </c>
      <c r="BQ418" s="15">
        <f t="shared" si="260"/>
        <v>0</v>
      </c>
      <c r="BR418" s="15">
        <f t="shared" si="261"/>
        <v>0</v>
      </c>
      <c r="BU418" s="15">
        <f t="shared" si="262"/>
        <v>0</v>
      </c>
      <c r="BV418" s="15">
        <f t="shared" si="263"/>
        <v>0</v>
      </c>
      <c r="BW418" s="15">
        <f t="shared" si="264"/>
        <v>0</v>
      </c>
      <c r="BX418" s="15">
        <f t="shared" si="265"/>
        <v>0</v>
      </c>
      <c r="BY418" s="15" t="s">
        <v>1007</v>
      </c>
      <c r="BZ418" s="15" t="s">
        <v>1007</v>
      </c>
      <c r="CA418" s="15" t="s">
        <v>1007</v>
      </c>
      <c r="CB418" s="15" t="s">
        <v>1007</v>
      </c>
      <c r="CC418" s="15" t="s">
        <v>1007</v>
      </c>
      <c r="CD418" s="27">
        <v>4</v>
      </c>
      <c r="CE418" s="27">
        <v>4</v>
      </c>
      <c r="CF418" s="27">
        <v>3.75</v>
      </c>
      <c r="CG418" s="27">
        <v>3.6</v>
      </c>
      <c r="CH418" s="27">
        <v>3</v>
      </c>
      <c r="CI418" s="27">
        <v>3</v>
      </c>
      <c r="CJ418" s="27">
        <f t="shared" si="239"/>
        <v>3.5583333333333336</v>
      </c>
      <c r="CK418" s="15">
        <f t="shared" si="266"/>
        <v>0</v>
      </c>
      <c r="CL418" s="15">
        <f t="shared" si="267"/>
        <v>0</v>
      </c>
      <c r="CM418" s="15">
        <f t="shared" si="268"/>
        <v>0.5</v>
      </c>
      <c r="CN418" s="15">
        <f t="shared" si="269"/>
        <v>0.20000000000000018</v>
      </c>
      <c r="CO418" s="15">
        <f t="shared" si="270"/>
        <v>0</v>
      </c>
      <c r="CP418" s="15">
        <f t="shared" si="271"/>
        <v>0</v>
      </c>
      <c r="CQ418" s="15">
        <f t="shared" si="272"/>
        <v>0.11666666666666714</v>
      </c>
    </row>
    <row r="419" spans="1:95" x14ac:dyDescent="0.2">
      <c r="A419" s="15">
        <v>804</v>
      </c>
      <c r="B419" s="23">
        <v>0</v>
      </c>
      <c r="C419" s="15">
        <v>5</v>
      </c>
      <c r="D419" s="15">
        <f t="shared" si="240"/>
        <v>0</v>
      </c>
      <c r="E419" s="15">
        <f t="shared" si="274"/>
        <v>0</v>
      </c>
      <c r="F419" s="15">
        <f t="shared" si="275"/>
        <v>0</v>
      </c>
      <c r="G419" s="15">
        <f t="shared" si="276"/>
        <v>1</v>
      </c>
      <c r="H419" s="15">
        <f t="shared" si="277"/>
        <v>0</v>
      </c>
      <c r="I419" s="15">
        <v>0</v>
      </c>
      <c r="J419" s="15">
        <v>70</v>
      </c>
      <c r="K419" s="15">
        <v>5</v>
      </c>
      <c r="L419" s="15">
        <f t="shared" si="241"/>
        <v>0</v>
      </c>
      <c r="M419" s="15">
        <f t="shared" si="242"/>
        <v>0</v>
      </c>
      <c r="N419" s="15">
        <f t="shared" si="243"/>
        <v>0</v>
      </c>
      <c r="O419" s="15">
        <f t="shared" si="244"/>
        <v>0</v>
      </c>
      <c r="P419" s="15">
        <f t="shared" si="245"/>
        <v>0</v>
      </c>
      <c r="Q419" s="15">
        <v>2</v>
      </c>
      <c r="R419" s="15">
        <v>2</v>
      </c>
      <c r="S419" s="15">
        <v>50</v>
      </c>
      <c r="T419" s="15">
        <v>0</v>
      </c>
      <c r="U419" s="15">
        <v>1</v>
      </c>
      <c r="V419" s="15">
        <v>0</v>
      </c>
      <c r="W419" s="15">
        <v>0</v>
      </c>
      <c r="X419" s="15">
        <v>1</v>
      </c>
      <c r="Y419" s="15">
        <v>0</v>
      </c>
      <c r="Z419" s="15">
        <f t="shared" si="273"/>
        <v>1</v>
      </c>
      <c r="AA419" s="15">
        <f t="shared" si="246"/>
        <v>0</v>
      </c>
      <c r="AB419" s="15">
        <f t="shared" si="247"/>
        <v>0</v>
      </c>
      <c r="AC419" s="159">
        <v>4</v>
      </c>
      <c r="AD419" s="159">
        <v>40</v>
      </c>
      <c r="AE419" s="159">
        <v>2.8</v>
      </c>
      <c r="AF419" s="15">
        <v>120000</v>
      </c>
      <c r="AG419" s="27">
        <v>3000</v>
      </c>
      <c r="AH419" s="27">
        <f t="shared" si="248"/>
        <v>0</v>
      </c>
      <c r="AI419" s="27">
        <f t="shared" si="249"/>
        <v>0.44444444444444442</v>
      </c>
      <c r="AJ419" s="27">
        <f t="shared" si="250"/>
        <v>0</v>
      </c>
      <c r="AK419" s="15">
        <v>5</v>
      </c>
      <c r="AL419" s="15">
        <v>50</v>
      </c>
      <c r="AM419" s="15">
        <v>8</v>
      </c>
      <c r="AN419" s="15">
        <v>14000</v>
      </c>
      <c r="AO419" s="15">
        <v>280</v>
      </c>
      <c r="AQ419" s="15">
        <f t="shared" si="251"/>
        <v>0.55555555555555558</v>
      </c>
      <c r="AR419" s="15">
        <f t="shared" si="252"/>
        <v>0</v>
      </c>
      <c r="AZ419" s="15">
        <f t="shared" si="253"/>
        <v>0</v>
      </c>
      <c r="BA419" s="15">
        <f t="shared" si="254"/>
        <v>0</v>
      </c>
      <c r="BC419" s="15">
        <v>3.25</v>
      </c>
      <c r="BD419" s="15">
        <v>4.333333333333333</v>
      </c>
      <c r="BE419" s="15">
        <v>4</v>
      </c>
      <c r="BF419" s="15">
        <v>4</v>
      </c>
      <c r="BG419" s="15">
        <v>4</v>
      </c>
      <c r="BH419" s="15">
        <v>3.9166666666666665</v>
      </c>
      <c r="BI419" s="15">
        <v>4</v>
      </c>
      <c r="BJ419" s="15">
        <v>5</v>
      </c>
      <c r="BK419" s="15">
        <f t="shared" si="255"/>
        <v>0</v>
      </c>
      <c r="BL419" s="15">
        <f t="shared" si="256"/>
        <v>0</v>
      </c>
      <c r="BM419" s="15">
        <f t="shared" si="257"/>
        <v>0</v>
      </c>
      <c r="BN419" s="15" t="s">
        <v>1007</v>
      </c>
      <c r="BO419" s="15">
        <f t="shared" si="258"/>
        <v>0</v>
      </c>
      <c r="BP419" s="15">
        <f t="shared" si="259"/>
        <v>0</v>
      </c>
      <c r="BQ419" s="15">
        <f t="shared" si="260"/>
        <v>0</v>
      </c>
      <c r="BR419" s="15">
        <f t="shared" si="261"/>
        <v>0</v>
      </c>
      <c r="BU419" s="15">
        <f t="shared" si="262"/>
        <v>0</v>
      </c>
      <c r="BV419" s="15">
        <f t="shared" si="263"/>
        <v>0</v>
      </c>
      <c r="BW419" s="15">
        <f t="shared" si="264"/>
        <v>0</v>
      </c>
      <c r="BX419" s="15">
        <f t="shared" si="265"/>
        <v>0</v>
      </c>
      <c r="BY419" s="15" t="s">
        <v>1007</v>
      </c>
      <c r="BZ419" s="15" t="s">
        <v>1007</v>
      </c>
      <c r="CA419" s="15" t="s">
        <v>1007</v>
      </c>
      <c r="CB419" s="15" t="s">
        <v>1007</v>
      </c>
      <c r="CC419" s="15" t="s">
        <v>1007</v>
      </c>
      <c r="CD419" s="27">
        <v>4</v>
      </c>
      <c r="CE419" s="27">
        <v>4</v>
      </c>
      <c r="CF419" s="27">
        <v>3.25</v>
      </c>
      <c r="CG419" s="27">
        <v>3.4</v>
      </c>
      <c r="CH419" s="27">
        <v>3</v>
      </c>
      <c r="CI419" s="27">
        <v>3</v>
      </c>
      <c r="CJ419" s="27">
        <f t="shared" si="239"/>
        <v>3.4416666666666664</v>
      </c>
      <c r="CK419" s="15">
        <f t="shared" si="266"/>
        <v>1</v>
      </c>
      <c r="CL419" s="15">
        <f t="shared" si="267"/>
        <v>0.66666666666666652</v>
      </c>
      <c r="CM419" s="15">
        <f t="shared" si="268"/>
        <v>0.75</v>
      </c>
      <c r="CN419" s="15">
        <f t="shared" si="269"/>
        <v>0.19999999999999973</v>
      </c>
      <c r="CO419" s="15">
        <f t="shared" si="270"/>
        <v>0</v>
      </c>
      <c r="CP419" s="15">
        <f t="shared" si="271"/>
        <v>0</v>
      </c>
      <c r="CQ419" s="15">
        <f t="shared" si="272"/>
        <v>0.43611111111111045</v>
      </c>
    </row>
    <row r="420" spans="1:95" x14ac:dyDescent="0.2">
      <c r="A420" s="15">
        <v>805</v>
      </c>
      <c r="B420" s="23">
        <v>0</v>
      </c>
      <c r="C420" s="15">
        <v>5</v>
      </c>
      <c r="D420" s="15">
        <f t="shared" si="240"/>
        <v>0</v>
      </c>
      <c r="E420" s="15">
        <f t="shared" si="274"/>
        <v>0</v>
      </c>
      <c r="F420" s="15">
        <f t="shared" si="275"/>
        <v>0</v>
      </c>
      <c r="G420" s="15">
        <f t="shared" si="276"/>
        <v>1</v>
      </c>
      <c r="H420" s="15">
        <f t="shared" si="277"/>
        <v>0</v>
      </c>
      <c r="I420" s="15">
        <v>1</v>
      </c>
      <c r="J420" s="15">
        <v>45</v>
      </c>
      <c r="K420" s="15">
        <v>3</v>
      </c>
      <c r="L420" s="15">
        <f t="shared" si="241"/>
        <v>0</v>
      </c>
      <c r="M420" s="15">
        <f t="shared" si="242"/>
        <v>0</v>
      </c>
      <c r="N420" s="15">
        <f t="shared" si="243"/>
        <v>0</v>
      </c>
      <c r="O420" s="15">
        <f t="shared" si="244"/>
        <v>1</v>
      </c>
      <c r="P420" s="15">
        <f t="shared" si="245"/>
        <v>0</v>
      </c>
      <c r="Q420" s="15">
        <v>2</v>
      </c>
      <c r="R420" s="15">
        <v>4</v>
      </c>
      <c r="S420" s="15">
        <v>20</v>
      </c>
      <c r="T420" s="15">
        <v>0</v>
      </c>
      <c r="U420" s="15">
        <v>1</v>
      </c>
      <c r="V420" s="15">
        <v>1</v>
      </c>
      <c r="W420" s="15">
        <v>200000</v>
      </c>
      <c r="X420" s="15">
        <v>1</v>
      </c>
      <c r="Y420" s="15">
        <v>1</v>
      </c>
      <c r="Z420" s="15">
        <f t="shared" si="273"/>
        <v>1</v>
      </c>
      <c r="AA420" s="15">
        <f t="shared" si="246"/>
        <v>0</v>
      </c>
      <c r="AB420" s="15">
        <f t="shared" si="247"/>
        <v>0</v>
      </c>
      <c r="AC420" s="15">
        <v>4</v>
      </c>
      <c r="AD420" s="15">
        <v>50</v>
      </c>
      <c r="AE420" s="15">
        <v>3</v>
      </c>
      <c r="AF420" s="15">
        <v>150000</v>
      </c>
      <c r="AG420" s="27">
        <v>3000</v>
      </c>
      <c r="AH420" s="27">
        <f t="shared" si="248"/>
        <v>0</v>
      </c>
      <c r="AI420" s="27">
        <f t="shared" si="249"/>
        <v>0.7142857142857143</v>
      </c>
      <c r="AJ420" s="27">
        <f t="shared" si="250"/>
        <v>0</v>
      </c>
      <c r="AK420" s="15">
        <v>1</v>
      </c>
      <c r="AL420" s="15">
        <v>20</v>
      </c>
      <c r="AM420" s="15">
        <v>15</v>
      </c>
      <c r="AN420" s="15">
        <v>6000</v>
      </c>
      <c r="AO420" s="15">
        <v>300</v>
      </c>
      <c r="AP420" s="15">
        <f>($AO420-$AO421)/$AO421</f>
        <v>-0.4</v>
      </c>
      <c r="AQ420" s="15">
        <f t="shared" si="251"/>
        <v>0.2857142857142857</v>
      </c>
      <c r="AR420" s="15">
        <f t="shared" si="252"/>
        <v>-0.11428571428571428</v>
      </c>
      <c r="AZ420" s="15">
        <f t="shared" si="253"/>
        <v>0</v>
      </c>
      <c r="BA420" s="15">
        <f t="shared" si="254"/>
        <v>0</v>
      </c>
      <c r="BB420" s="15">
        <f>AVERAGE($AJ420,$AR420)</f>
        <v>-5.7142857142857141E-2</v>
      </c>
      <c r="BC420" s="15">
        <v>2.5</v>
      </c>
      <c r="BD420" s="15">
        <v>3</v>
      </c>
      <c r="BE420" s="15">
        <v>3</v>
      </c>
      <c r="BF420" s="15">
        <v>3</v>
      </c>
      <c r="BG420" s="15">
        <v>3</v>
      </c>
      <c r="BH420" s="15">
        <v>2.9</v>
      </c>
      <c r="BI420" s="15">
        <v>2</v>
      </c>
      <c r="BJ420" s="15">
        <v>2</v>
      </c>
      <c r="BK420" s="15">
        <f t="shared" si="255"/>
        <v>1</v>
      </c>
      <c r="BL420" s="15">
        <f t="shared" si="256"/>
        <v>0</v>
      </c>
      <c r="BM420" s="15">
        <f t="shared" si="257"/>
        <v>0</v>
      </c>
      <c r="BN420" s="15">
        <v>2</v>
      </c>
      <c r="BO420" s="15">
        <f t="shared" si="258"/>
        <v>1</v>
      </c>
      <c r="BP420" s="15">
        <f t="shared" si="259"/>
        <v>0</v>
      </c>
      <c r="BQ420" s="15">
        <f t="shared" si="260"/>
        <v>0</v>
      </c>
      <c r="BR420" s="15">
        <f t="shared" si="261"/>
        <v>0</v>
      </c>
      <c r="BS420" s="15">
        <v>2</v>
      </c>
      <c r="BT420" s="15">
        <v>2</v>
      </c>
      <c r="BU420" s="15">
        <f t="shared" si="262"/>
        <v>1</v>
      </c>
      <c r="BV420" s="15">
        <f t="shared" si="263"/>
        <v>0</v>
      </c>
      <c r="BW420" s="15">
        <f t="shared" si="264"/>
        <v>0</v>
      </c>
      <c r="BX420" s="15">
        <f t="shared" si="265"/>
        <v>0</v>
      </c>
      <c r="BY420" s="15">
        <v>1</v>
      </c>
      <c r="BZ420" s="15">
        <v>1</v>
      </c>
      <c r="CA420" s="15">
        <v>1</v>
      </c>
      <c r="CB420" s="15">
        <v>1</v>
      </c>
      <c r="CC420" s="15">
        <v>1</v>
      </c>
      <c r="CD420" s="27">
        <v>3</v>
      </c>
      <c r="CE420" s="27">
        <v>3.3333333333333335</v>
      </c>
      <c r="CF420" s="27">
        <v>2.5</v>
      </c>
      <c r="CG420" s="27">
        <v>3.2</v>
      </c>
      <c r="CH420" s="27">
        <v>3</v>
      </c>
      <c r="CI420" s="27">
        <v>3</v>
      </c>
      <c r="CJ420" s="27">
        <f t="shared" si="239"/>
        <v>3.005555555555556</v>
      </c>
      <c r="CK420" s="15">
        <f t="shared" si="266"/>
        <v>0</v>
      </c>
      <c r="CL420" s="15">
        <f t="shared" si="267"/>
        <v>0.33333333333333348</v>
      </c>
      <c r="CM420" s="15">
        <f t="shared" si="268"/>
        <v>0.25</v>
      </c>
      <c r="CN420" s="15">
        <f t="shared" si="269"/>
        <v>0.20000000000000018</v>
      </c>
      <c r="CO420" s="15">
        <f t="shared" si="270"/>
        <v>0</v>
      </c>
      <c r="CP420" s="15">
        <f t="shared" si="271"/>
        <v>0</v>
      </c>
      <c r="CQ420" s="15">
        <f t="shared" si="272"/>
        <v>0.13055555555555598</v>
      </c>
    </row>
    <row r="421" spans="1:95" x14ac:dyDescent="0.2">
      <c r="A421" s="15">
        <v>805</v>
      </c>
      <c r="B421" s="23">
        <v>0</v>
      </c>
      <c r="C421" s="15">
        <v>5</v>
      </c>
      <c r="D421" s="15">
        <f t="shared" si="240"/>
        <v>0</v>
      </c>
      <c r="E421" s="15">
        <f t="shared" si="274"/>
        <v>0</v>
      </c>
      <c r="F421" s="15">
        <f t="shared" si="275"/>
        <v>0</v>
      </c>
      <c r="G421" s="15">
        <f t="shared" si="276"/>
        <v>1</v>
      </c>
      <c r="H421" s="15">
        <f t="shared" si="277"/>
        <v>0</v>
      </c>
      <c r="I421" s="15">
        <v>1</v>
      </c>
      <c r="J421" s="15">
        <v>45</v>
      </c>
      <c r="K421" s="15">
        <v>3</v>
      </c>
      <c r="L421" s="15">
        <f t="shared" si="241"/>
        <v>0</v>
      </c>
      <c r="M421" s="15">
        <f t="shared" si="242"/>
        <v>0</v>
      </c>
      <c r="N421" s="15">
        <f t="shared" si="243"/>
        <v>0</v>
      </c>
      <c r="O421" s="15">
        <f t="shared" si="244"/>
        <v>1</v>
      </c>
      <c r="P421" s="15">
        <f t="shared" si="245"/>
        <v>0</v>
      </c>
      <c r="Q421" s="15">
        <v>2</v>
      </c>
      <c r="R421" s="15">
        <v>4</v>
      </c>
      <c r="S421" s="15">
        <v>20</v>
      </c>
      <c r="T421" s="15">
        <v>0</v>
      </c>
      <c r="U421" s="15">
        <v>1</v>
      </c>
      <c r="V421" s="15">
        <v>1</v>
      </c>
      <c r="W421" s="15">
        <v>200000</v>
      </c>
      <c r="X421" s="15">
        <v>1</v>
      </c>
      <c r="Y421" s="15">
        <v>0</v>
      </c>
      <c r="Z421" s="15">
        <f t="shared" si="273"/>
        <v>1</v>
      </c>
      <c r="AA421" s="15">
        <f t="shared" si="246"/>
        <v>0</v>
      </c>
      <c r="AB421" s="15">
        <f t="shared" si="247"/>
        <v>0</v>
      </c>
      <c r="AC421" s="159">
        <v>4</v>
      </c>
      <c r="AD421" s="159">
        <v>50</v>
      </c>
      <c r="AE421" s="159">
        <v>3</v>
      </c>
      <c r="AF421" s="15">
        <v>150000</v>
      </c>
      <c r="AG421" s="27">
        <v>3000</v>
      </c>
      <c r="AH421" s="27">
        <f t="shared" si="248"/>
        <v>0.5</v>
      </c>
      <c r="AI421" s="27">
        <f t="shared" si="249"/>
        <v>0.7142857142857143</v>
      </c>
      <c r="AJ421" s="27">
        <f t="shared" si="250"/>
        <v>0.35714285714285715</v>
      </c>
      <c r="AK421" s="15">
        <v>1</v>
      </c>
      <c r="AL421" s="15">
        <v>20</v>
      </c>
      <c r="AM421" s="15">
        <v>9</v>
      </c>
      <c r="AN421" s="15">
        <v>10000</v>
      </c>
      <c r="AO421" s="15">
        <v>500</v>
      </c>
      <c r="AQ421" s="15">
        <f t="shared" si="251"/>
        <v>0.2857142857142857</v>
      </c>
      <c r="AR421" s="15">
        <f t="shared" si="252"/>
        <v>0</v>
      </c>
      <c r="AZ421" s="15">
        <f t="shared" si="253"/>
        <v>0</v>
      </c>
      <c r="BA421" s="15">
        <f t="shared" si="254"/>
        <v>0</v>
      </c>
      <c r="BC421" s="15">
        <v>2.5</v>
      </c>
      <c r="BD421" s="15">
        <v>3</v>
      </c>
      <c r="BE421" s="15">
        <v>3</v>
      </c>
      <c r="BF421" s="15">
        <v>3</v>
      </c>
      <c r="BG421" s="15">
        <v>3</v>
      </c>
      <c r="BH421" s="15">
        <v>2.9</v>
      </c>
      <c r="BI421" s="15">
        <v>2</v>
      </c>
      <c r="BJ421" s="15">
        <v>2</v>
      </c>
      <c r="BK421" s="15">
        <f t="shared" si="255"/>
        <v>1</v>
      </c>
      <c r="BL421" s="15">
        <f t="shared" si="256"/>
        <v>0</v>
      </c>
      <c r="BM421" s="15">
        <f t="shared" si="257"/>
        <v>0</v>
      </c>
      <c r="BN421" s="15">
        <v>2</v>
      </c>
      <c r="BO421" s="15">
        <f t="shared" si="258"/>
        <v>1</v>
      </c>
      <c r="BP421" s="15">
        <f t="shared" si="259"/>
        <v>0</v>
      </c>
      <c r="BQ421" s="15">
        <f t="shared" si="260"/>
        <v>0</v>
      </c>
      <c r="BR421" s="15">
        <f t="shared" si="261"/>
        <v>0</v>
      </c>
      <c r="BS421" s="15">
        <v>2</v>
      </c>
      <c r="BT421" s="15">
        <v>2</v>
      </c>
      <c r="BU421" s="15">
        <f t="shared" si="262"/>
        <v>1</v>
      </c>
      <c r="BV421" s="15">
        <f t="shared" si="263"/>
        <v>0</v>
      </c>
      <c r="BW421" s="15">
        <f t="shared" si="264"/>
        <v>0</v>
      </c>
      <c r="BX421" s="15">
        <f t="shared" si="265"/>
        <v>0</v>
      </c>
      <c r="BY421" s="15">
        <v>1</v>
      </c>
      <c r="BZ421" s="15">
        <v>1</v>
      </c>
      <c r="CA421" s="15">
        <v>1</v>
      </c>
      <c r="CB421" s="15">
        <v>1</v>
      </c>
      <c r="CC421" s="15">
        <v>1</v>
      </c>
      <c r="CD421" s="27">
        <v>3</v>
      </c>
      <c r="CE421" s="27">
        <v>3</v>
      </c>
      <c r="CF421" s="27">
        <v>2.25</v>
      </c>
      <c r="CG421" s="27">
        <v>3</v>
      </c>
      <c r="CH421" s="27">
        <v>3</v>
      </c>
      <c r="CI421" s="27">
        <v>3</v>
      </c>
      <c r="CJ421" s="27">
        <f t="shared" si="239"/>
        <v>2.875</v>
      </c>
      <c r="CK421" s="15">
        <f t="shared" si="266"/>
        <v>0</v>
      </c>
      <c r="CL421" s="15">
        <f t="shared" si="267"/>
        <v>0</v>
      </c>
      <c r="CM421" s="15">
        <f t="shared" si="268"/>
        <v>-0.5</v>
      </c>
      <c r="CN421" s="15">
        <f t="shared" si="269"/>
        <v>0</v>
      </c>
      <c r="CO421" s="15">
        <f t="shared" si="270"/>
        <v>1</v>
      </c>
      <c r="CP421" s="15">
        <f t="shared" si="271"/>
        <v>1</v>
      </c>
      <c r="CQ421" s="15">
        <f t="shared" si="272"/>
        <v>0.25</v>
      </c>
    </row>
    <row r="422" spans="1:95" x14ac:dyDescent="0.2">
      <c r="A422" s="15">
        <v>806</v>
      </c>
      <c r="B422" s="23">
        <v>0</v>
      </c>
      <c r="C422" s="15">
        <v>1</v>
      </c>
      <c r="D422" s="15">
        <f t="shared" si="240"/>
        <v>0</v>
      </c>
      <c r="E422" s="15">
        <f t="shared" si="274"/>
        <v>0</v>
      </c>
      <c r="F422" s="15">
        <f t="shared" si="275"/>
        <v>0</v>
      </c>
      <c r="G422" s="15">
        <f t="shared" si="276"/>
        <v>0</v>
      </c>
      <c r="H422" s="15">
        <f t="shared" si="277"/>
        <v>0</v>
      </c>
      <c r="I422" s="15">
        <v>0</v>
      </c>
      <c r="J422" s="15">
        <v>60</v>
      </c>
      <c r="K422" s="15">
        <v>1</v>
      </c>
      <c r="L422" s="15">
        <f t="shared" si="241"/>
        <v>0</v>
      </c>
      <c r="M422" s="15">
        <f t="shared" si="242"/>
        <v>1</v>
      </c>
      <c r="N422" s="15">
        <f t="shared" si="243"/>
        <v>0</v>
      </c>
      <c r="O422" s="15">
        <f t="shared" si="244"/>
        <v>0</v>
      </c>
      <c r="P422" s="15">
        <f t="shared" si="245"/>
        <v>0</v>
      </c>
      <c r="Q422" s="15">
        <v>1</v>
      </c>
      <c r="R422" s="15">
        <v>10</v>
      </c>
      <c r="S422" s="15">
        <v>40</v>
      </c>
      <c r="T422" s="15">
        <v>0</v>
      </c>
      <c r="U422" s="15">
        <v>1</v>
      </c>
      <c r="V422" s="15">
        <v>0</v>
      </c>
      <c r="W422" s="15">
        <v>0</v>
      </c>
      <c r="X422" s="15">
        <v>1</v>
      </c>
      <c r="Y422" s="15">
        <v>1</v>
      </c>
      <c r="Z422" s="15">
        <f t="shared" si="273"/>
        <v>1</v>
      </c>
      <c r="AA422" s="15">
        <f t="shared" si="246"/>
        <v>0</v>
      </c>
      <c r="AB422" s="15">
        <f t="shared" si="247"/>
        <v>0</v>
      </c>
      <c r="AC422" s="15">
        <v>4</v>
      </c>
      <c r="AD422" s="15">
        <v>10</v>
      </c>
      <c r="AE422" s="15">
        <v>3</v>
      </c>
      <c r="AF422" s="15">
        <v>20000</v>
      </c>
      <c r="AG422" s="27">
        <v>2000</v>
      </c>
      <c r="AH422" s="27">
        <f t="shared" si="248"/>
        <v>0</v>
      </c>
      <c r="AI422" s="27">
        <f t="shared" si="249"/>
        <v>1</v>
      </c>
      <c r="AJ422" s="27">
        <f t="shared" si="250"/>
        <v>0</v>
      </c>
      <c r="AQ422" s="15">
        <f t="shared" si="251"/>
        <v>0</v>
      </c>
      <c r="AR422" s="15">
        <f t="shared" si="252"/>
        <v>0</v>
      </c>
      <c r="AZ422" s="15">
        <f t="shared" si="253"/>
        <v>0</v>
      </c>
      <c r="BA422" s="15">
        <f t="shared" si="254"/>
        <v>0</v>
      </c>
      <c r="BB422" s="15">
        <f>$AJ422</f>
        <v>0</v>
      </c>
      <c r="BC422" s="15">
        <v>3.5</v>
      </c>
      <c r="BD422" s="15">
        <v>4</v>
      </c>
      <c r="BE422" s="15">
        <v>4</v>
      </c>
      <c r="BF422" s="15">
        <v>4</v>
      </c>
      <c r="BG422" s="15">
        <v>4</v>
      </c>
      <c r="BH422" s="15">
        <v>3.9</v>
      </c>
      <c r="BI422" s="15">
        <v>4</v>
      </c>
      <c r="BJ422" s="15">
        <v>5</v>
      </c>
      <c r="BK422" s="15">
        <f t="shared" si="255"/>
        <v>0</v>
      </c>
      <c r="BL422" s="15">
        <f t="shared" si="256"/>
        <v>0</v>
      </c>
      <c r="BM422" s="15">
        <f t="shared" si="257"/>
        <v>0</v>
      </c>
      <c r="BN422" s="15" t="s">
        <v>1007</v>
      </c>
      <c r="BO422" s="15">
        <f t="shared" si="258"/>
        <v>0</v>
      </c>
      <c r="BP422" s="15">
        <f t="shared" si="259"/>
        <v>0</v>
      </c>
      <c r="BQ422" s="15">
        <f t="shared" si="260"/>
        <v>0</v>
      </c>
      <c r="BR422" s="15">
        <f t="shared" si="261"/>
        <v>0</v>
      </c>
      <c r="BU422" s="15">
        <f t="shared" si="262"/>
        <v>0</v>
      </c>
      <c r="BV422" s="15">
        <f t="shared" si="263"/>
        <v>0</v>
      </c>
      <c r="BW422" s="15">
        <f t="shared" si="264"/>
        <v>0</v>
      </c>
      <c r="BX422" s="15">
        <f t="shared" si="265"/>
        <v>0</v>
      </c>
      <c r="BY422" s="15" t="s">
        <v>1007</v>
      </c>
      <c r="BZ422" s="15" t="s">
        <v>1007</v>
      </c>
      <c r="CA422" s="15" t="s">
        <v>1007</v>
      </c>
      <c r="CB422" s="15" t="s">
        <v>1007</v>
      </c>
      <c r="CC422" s="15" t="s">
        <v>1007</v>
      </c>
      <c r="CD422" s="27">
        <v>3</v>
      </c>
      <c r="CE422" s="27">
        <v>3</v>
      </c>
      <c r="CF422" s="27">
        <v>2.75</v>
      </c>
      <c r="CG422" s="27">
        <v>3</v>
      </c>
      <c r="CH422" s="27">
        <v>2</v>
      </c>
      <c r="CI422" s="27">
        <v>2</v>
      </c>
      <c r="CJ422" s="27">
        <f t="shared" si="239"/>
        <v>2.625</v>
      </c>
      <c r="CK422" s="15">
        <f t="shared" si="266"/>
        <v>0</v>
      </c>
      <c r="CL422" s="15">
        <f t="shared" si="267"/>
        <v>0.66666666666666652</v>
      </c>
      <c r="CM422" s="15">
        <f t="shared" si="268"/>
        <v>0.75</v>
      </c>
      <c r="CN422" s="15">
        <f t="shared" si="269"/>
        <v>0</v>
      </c>
      <c r="CO422" s="15">
        <f t="shared" si="270"/>
        <v>0</v>
      </c>
      <c r="CP422" s="15">
        <f t="shared" si="271"/>
        <v>0</v>
      </c>
      <c r="CQ422" s="15">
        <f t="shared" si="272"/>
        <v>0.23611111111111116</v>
      </c>
    </row>
    <row r="423" spans="1:95" x14ac:dyDescent="0.2">
      <c r="A423" s="15">
        <v>806</v>
      </c>
      <c r="B423" s="23">
        <v>0</v>
      </c>
      <c r="C423" s="15">
        <v>1</v>
      </c>
      <c r="D423" s="15">
        <f t="shared" si="240"/>
        <v>0</v>
      </c>
      <c r="E423" s="15">
        <f t="shared" si="274"/>
        <v>0</v>
      </c>
      <c r="F423" s="15">
        <f t="shared" si="275"/>
        <v>0</v>
      </c>
      <c r="G423" s="15">
        <f t="shared" si="276"/>
        <v>0</v>
      </c>
      <c r="H423" s="15">
        <f t="shared" si="277"/>
        <v>0</v>
      </c>
      <c r="I423" s="15">
        <v>0</v>
      </c>
      <c r="J423" s="15">
        <v>60</v>
      </c>
      <c r="K423" s="15">
        <v>1</v>
      </c>
      <c r="L423" s="15">
        <f t="shared" si="241"/>
        <v>0</v>
      </c>
      <c r="M423" s="15">
        <f t="shared" si="242"/>
        <v>1</v>
      </c>
      <c r="N423" s="15">
        <f t="shared" si="243"/>
        <v>0</v>
      </c>
      <c r="O423" s="15">
        <f t="shared" si="244"/>
        <v>0</v>
      </c>
      <c r="P423" s="15">
        <f t="shared" si="245"/>
        <v>0</v>
      </c>
      <c r="Q423" s="15">
        <v>1</v>
      </c>
      <c r="R423" s="15">
        <v>10</v>
      </c>
      <c r="S423" s="15">
        <v>40</v>
      </c>
      <c r="T423" s="15">
        <v>0</v>
      </c>
      <c r="U423" s="15">
        <v>1</v>
      </c>
      <c r="V423" s="15">
        <v>0</v>
      </c>
      <c r="W423" s="15">
        <v>0</v>
      </c>
      <c r="X423" s="15">
        <v>1</v>
      </c>
      <c r="Y423" s="15">
        <v>0</v>
      </c>
      <c r="Z423" s="15">
        <f t="shared" si="273"/>
        <v>1</v>
      </c>
      <c r="AA423" s="15">
        <f t="shared" si="246"/>
        <v>0</v>
      </c>
      <c r="AB423" s="15">
        <f t="shared" si="247"/>
        <v>0</v>
      </c>
      <c r="AC423" s="159">
        <v>4</v>
      </c>
      <c r="AD423" s="159">
        <v>10</v>
      </c>
      <c r="AE423" s="159">
        <v>2.4</v>
      </c>
      <c r="AF423" s="15">
        <v>20000</v>
      </c>
      <c r="AG423" s="27">
        <v>2000</v>
      </c>
      <c r="AH423" s="27">
        <f t="shared" si="248"/>
        <v>-0.5</v>
      </c>
      <c r="AI423" s="27">
        <f t="shared" si="249"/>
        <v>1</v>
      </c>
      <c r="AJ423" s="27">
        <f t="shared" si="250"/>
        <v>-0.5</v>
      </c>
      <c r="AQ423" s="15">
        <f t="shared" si="251"/>
        <v>0</v>
      </c>
      <c r="AR423" s="15">
        <f t="shared" si="252"/>
        <v>0</v>
      </c>
      <c r="AZ423" s="15">
        <f t="shared" si="253"/>
        <v>0</v>
      </c>
      <c r="BA423" s="15">
        <f t="shared" si="254"/>
        <v>0</v>
      </c>
      <c r="BC423" s="15">
        <v>3.5</v>
      </c>
      <c r="BD423" s="15">
        <v>4</v>
      </c>
      <c r="BE423" s="15">
        <v>4</v>
      </c>
      <c r="BF423" s="15">
        <v>4</v>
      </c>
      <c r="BG423" s="15">
        <v>4</v>
      </c>
      <c r="BH423" s="15">
        <v>3.9</v>
      </c>
      <c r="BI423" s="15">
        <v>4</v>
      </c>
      <c r="BJ423" s="15">
        <v>5</v>
      </c>
      <c r="BK423" s="15">
        <f t="shared" si="255"/>
        <v>0</v>
      </c>
      <c r="BL423" s="15">
        <f t="shared" si="256"/>
        <v>0</v>
      </c>
      <c r="BM423" s="15">
        <f t="shared" si="257"/>
        <v>0</v>
      </c>
      <c r="BN423" s="15" t="s">
        <v>1007</v>
      </c>
      <c r="BO423" s="15">
        <f t="shared" si="258"/>
        <v>0</v>
      </c>
      <c r="BP423" s="15">
        <f t="shared" si="259"/>
        <v>0</v>
      </c>
      <c r="BQ423" s="15">
        <f t="shared" si="260"/>
        <v>0</v>
      </c>
      <c r="BR423" s="15">
        <f t="shared" si="261"/>
        <v>0</v>
      </c>
      <c r="BU423" s="15">
        <f t="shared" si="262"/>
        <v>0</v>
      </c>
      <c r="BV423" s="15">
        <f t="shared" si="263"/>
        <v>0</v>
      </c>
      <c r="BW423" s="15">
        <f t="shared" si="264"/>
        <v>0</v>
      </c>
      <c r="BX423" s="15">
        <f t="shared" si="265"/>
        <v>0</v>
      </c>
      <c r="BY423" s="15" t="s">
        <v>1007</v>
      </c>
      <c r="BZ423" s="15" t="s">
        <v>1007</v>
      </c>
      <c r="CA423" s="15" t="s">
        <v>1007</v>
      </c>
      <c r="CB423" s="15" t="s">
        <v>1007</v>
      </c>
      <c r="CC423" s="15" t="s">
        <v>1007</v>
      </c>
      <c r="CD423" s="27">
        <v>3</v>
      </c>
      <c r="CE423" s="27">
        <v>2.3333333333333335</v>
      </c>
      <c r="CF423" s="27">
        <v>2</v>
      </c>
      <c r="CG423" s="27">
        <v>3</v>
      </c>
      <c r="CH423" s="27">
        <v>2</v>
      </c>
      <c r="CI423" s="27">
        <v>2</v>
      </c>
      <c r="CJ423" s="27">
        <f t="shared" si="239"/>
        <v>2.3888888888888888</v>
      </c>
      <c r="CK423" s="15">
        <f t="shared" si="266"/>
        <v>0</v>
      </c>
      <c r="CL423" s="15">
        <f t="shared" si="267"/>
        <v>-0.66666666666666652</v>
      </c>
      <c r="CM423" s="15">
        <f t="shared" si="268"/>
        <v>-1</v>
      </c>
      <c r="CN423" s="15">
        <f t="shared" si="269"/>
        <v>1</v>
      </c>
      <c r="CO423" s="15">
        <f t="shared" si="270"/>
        <v>0</v>
      </c>
      <c r="CP423" s="15">
        <f t="shared" si="271"/>
        <v>0</v>
      </c>
      <c r="CQ423" s="15">
        <f t="shared" si="272"/>
        <v>-0.11111111111111116</v>
      </c>
    </row>
    <row r="424" spans="1:95" x14ac:dyDescent="0.2">
      <c r="A424" s="15">
        <v>807</v>
      </c>
      <c r="B424" s="23">
        <v>0</v>
      </c>
      <c r="C424" s="15">
        <v>1</v>
      </c>
      <c r="D424" s="15">
        <f t="shared" si="240"/>
        <v>0</v>
      </c>
      <c r="E424" s="15">
        <f t="shared" si="274"/>
        <v>0</v>
      </c>
      <c r="F424" s="15">
        <f t="shared" si="275"/>
        <v>0</v>
      </c>
      <c r="G424" s="15">
        <f t="shared" si="276"/>
        <v>0</v>
      </c>
      <c r="H424" s="15">
        <f t="shared" si="277"/>
        <v>0</v>
      </c>
      <c r="I424" s="15">
        <v>1</v>
      </c>
      <c r="J424" s="15">
        <v>46</v>
      </c>
      <c r="K424" s="15">
        <v>3</v>
      </c>
      <c r="L424" s="15">
        <f t="shared" si="241"/>
        <v>0</v>
      </c>
      <c r="M424" s="15">
        <f t="shared" si="242"/>
        <v>0</v>
      </c>
      <c r="N424" s="15">
        <f t="shared" si="243"/>
        <v>0</v>
      </c>
      <c r="O424" s="15">
        <f t="shared" si="244"/>
        <v>1</v>
      </c>
      <c r="P424" s="15">
        <f t="shared" si="245"/>
        <v>0</v>
      </c>
      <c r="Q424" s="15">
        <v>1</v>
      </c>
      <c r="R424" s="15">
        <v>3</v>
      </c>
      <c r="S424" s="15">
        <v>10</v>
      </c>
      <c r="T424" s="15">
        <v>0</v>
      </c>
      <c r="U424" s="15">
        <v>1</v>
      </c>
      <c r="V424" s="15">
        <v>1</v>
      </c>
      <c r="W424" s="15">
        <v>10000</v>
      </c>
      <c r="X424" s="15">
        <v>1</v>
      </c>
      <c r="Y424" s="15">
        <v>1</v>
      </c>
      <c r="Z424" s="15">
        <f t="shared" si="273"/>
        <v>1</v>
      </c>
      <c r="AA424" s="15">
        <f t="shared" si="246"/>
        <v>0</v>
      </c>
      <c r="AB424" s="15">
        <f t="shared" si="247"/>
        <v>0</v>
      </c>
      <c r="AC424" s="15">
        <v>4</v>
      </c>
      <c r="AD424" s="15">
        <v>4</v>
      </c>
      <c r="AE424" s="15">
        <v>2.5</v>
      </c>
      <c r="AF424" s="15">
        <v>16000</v>
      </c>
      <c r="AG424" s="27">
        <v>4000</v>
      </c>
      <c r="AH424" s="27">
        <f t="shared" si="248"/>
        <v>0</v>
      </c>
      <c r="AI424" s="27">
        <f t="shared" si="249"/>
        <v>1</v>
      </c>
      <c r="AJ424" s="27">
        <f t="shared" si="250"/>
        <v>0</v>
      </c>
      <c r="AQ424" s="15">
        <f t="shared" si="251"/>
        <v>0</v>
      </c>
      <c r="AR424" s="15">
        <f t="shared" si="252"/>
        <v>0</v>
      </c>
      <c r="AZ424" s="15">
        <f t="shared" si="253"/>
        <v>0</v>
      </c>
      <c r="BA424" s="15">
        <f t="shared" si="254"/>
        <v>0</v>
      </c>
      <c r="BB424" s="15">
        <f>$AJ424</f>
        <v>0</v>
      </c>
      <c r="BC424" s="15">
        <v>4</v>
      </c>
      <c r="BD424" s="15">
        <v>3</v>
      </c>
      <c r="BE424" s="15">
        <v>3</v>
      </c>
      <c r="BF424" s="15">
        <v>3</v>
      </c>
      <c r="BG424" s="15">
        <v>4</v>
      </c>
      <c r="BH424" s="15">
        <v>3.4</v>
      </c>
      <c r="BI424" s="15">
        <v>3</v>
      </c>
      <c r="BJ424" s="15">
        <v>2</v>
      </c>
      <c r="BK424" s="15">
        <f t="shared" si="255"/>
        <v>1</v>
      </c>
      <c r="BL424" s="15">
        <f t="shared" si="256"/>
        <v>0</v>
      </c>
      <c r="BM424" s="15">
        <f t="shared" si="257"/>
        <v>0</v>
      </c>
      <c r="BN424" s="15">
        <v>4</v>
      </c>
      <c r="BO424" s="15">
        <f t="shared" si="258"/>
        <v>0</v>
      </c>
      <c r="BP424" s="15">
        <f t="shared" si="259"/>
        <v>0</v>
      </c>
      <c r="BQ424" s="15">
        <f t="shared" si="260"/>
        <v>1</v>
      </c>
      <c r="BR424" s="15">
        <f t="shared" si="261"/>
        <v>0</v>
      </c>
      <c r="BS424" s="15">
        <v>2</v>
      </c>
      <c r="BT424" s="15">
        <v>2</v>
      </c>
      <c r="BU424" s="15">
        <f t="shared" si="262"/>
        <v>1</v>
      </c>
      <c r="BV424" s="15">
        <f t="shared" si="263"/>
        <v>0</v>
      </c>
      <c r="BW424" s="15">
        <f t="shared" si="264"/>
        <v>0</v>
      </c>
      <c r="BX424" s="15">
        <f t="shared" si="265"/>
        <v>0</v>
      </c>
      <c r="BY424" s="15">
        <v>1</v>
      </c>
      <c r="BZ424" s="15">
        <v>1</v>
      </c>
      <c r="CA424" s="15">
        <v>1</v>
      </c>
      <c r="CB424" s="15">
        <v>1</v>
      </c>
      <c r="CC424" s="15">
        <v>1</v>
      </c>
      <c r="CD424" s="27">
        <v>3</v>
      </c>
      <c r="CE424" s="27">
        <v>3</v>
      </c>
      <c r="CF424" s="27">
        <v>3</v>
      </c>
      <c r="CG424" s="27">
        <v>2</v>
      </c>
      <c r="CH424" s="27">
        <v>2</v>
      </c>
      <c r="CI424" s="27">
        <v>2</v>
      </c>
      <c r="CJ424" s="27">
        <f t="shared" si="239"/>
        <v>2.5</v>
      </c>
      <c r="CK424" s="15">
        <f t="shared" si="266"/>
        <v>0</v>
      </c>
      <c r="CL424" s="15">
        <f t="shared" si="267"/>
        <v>0.66666666666666652</v>
      </c>
      <c r="CM424" s="15">
        <f t="shared" si="268"/>
        <v>0.25</v>
      </c>
      <c r="CN424" s="15">
        <f t="shared" si="269"/>
        <v>0</v>
      </c>
      <c r="CO424" s="15">
        <f t="shared" si="270"/>
        <v>0</v>
      </c>
      <c r="CP424" s="15">
        <f t="shared" si="271"/>
        <v>0</v>
      </c>
      <c r="CQ424" s="15">
        <f t="shared" si="272"/>
        <v>0.15277777777777768</v>
      </c>
    </row>
    <row r="425" spans="1:95" x14ac:dyDescent="0.2">
      <c r="A425" s="15">
        <v>807</v>
      </c>
      <c r="B425" s="23">
        <v>0</v>
      </c>
      <c r="C425" s="15">
        <v>1</v>
      </c>
      <c r="D425" s="15">
        <f t="shared" si="240"/>
        <v>0</v>
      </c>
      <c r="E425" s="15">
        <f t="shared" si="274"/>
        <v>0</v>
      </c>
      <c r="F425" s="15">
        <f t="shared" si="275"/>
        <v>0</v>
      </c>
      <c r="G425" s="15">
        <f t="shared" si="276"/>
        <v>0</v>
      </c>
      <c r="H425" s="15">
        <f t="shared" si="277"/>
        <v>0</v>
      </c>
      <c r="I425" s="15">
        <v>1</v>
      </c>
      <c r="J425" s="15">
        <v>46</v>
      </c>
      <c r="K425" s="15">
        <v>3</v>
      </c>
      <c r="L425" s="15">
        <f t="shared" si="241"/>
        <v>0</v>
      </c>
      <c r="M425" s="15">
        <f t="shared" si="242"/>
        <v>0</v>
      </c>
      <c r="N425" s="15">
        <f t="shared" si="243"/>
        <v>0</v>
      </c>
      <c r="O425" s="15">
        <f t="shared" si="244"/>
        <v>1</v>
      </c>
      <c r="P425" s="15">
        <f t="shared" si="245"/>
        <v>0</v>
      </c>
      <c r="Q425" s="15">
        <v>1</v>
      </c>
      <c r="R425" s="15">
        <v>3</v>
      </c>
      <c r="S425" s="15">
        <v>10</v>
      </c>
      <c r="T425" s="15">
        <v>0</v>
      </c>
      <c r="U425" s="15">
        <v>1</v>
      </c>
      <c r="V425" s="15">
        <v>1</v>
      </c>
      <c r="W425" s="15">
        <v>10000</v>
      </c>
      <c r="X425" s="15">
        <v>1</v>
      </c>
      <c r="Y425" s="15">
        <v>0</v>
      </c>
      <c r="Z425" s="15">
        <f t="shared" si="273"/>
        <v>1</v>
      </c>
      <c r="AA425" s="15">
        <f t="shared" si="246"/>
        <v>0</v>
      </c>
      <c r="AB425" s="15">
        <f t="shared" si="247"/>
        <v>0</v>
      </c>
      <c r="AC425" s="159">
        <v>4</v>
      </c>
      <c r="AD425" s="159">
        <v>4</v>
      </c>
      <c r="AE425" s="159">
        <v>2.5</v>
      </c>
      <c r="AF425" s="15">
        <v>16000</v>
      </c>
      <c r="AG425" s="27">
        <v>4000</v>
      </c>
      <c r="AH425" s="27">
        <f t="shared" si="248"/>
        <v>1.2222222222222223</v>
      </c>
      <c r="AI425" s="27">
        <f t="shared" si="249"/>
        <v>1</v>
      </c>
      <c r="AJ425" s="27">
        <f t="shared" si="250"/>
        <v>1.2222222222222223</v>
      </c>
      <c r="AQ425" s="15">
        <f t="shared" si="251"/>
        <v>0</v>
      </c>
      <c r="AR425" s="15">
        <f t="shared" si="252"/>
        <v>0</v>
      </c>
      <c r="AZ425" s="15">
        <f t="shared" si="253"/>
        <v>0</v>
      </c>
      <c r="BA425" s="15">
        <f t="shared" si="254"/>
        <v>0</v>
      </c>
      <c r="BC425" s="15">
        <v>4</v>
      </c>
      <c r="BD425" s="15">
        <v>3</v>
      </c>
      <c r="BE425" s="15">
        <v>3</v>
      </c>
      <c r="BF425" s="15">
        <v>3</v>
      </c>
      <c r="BG425" s="15">
        <v>4</v>
      </c>
      <c r="BH425" s="15">
        <v>3.4</v>
      </c>
      <c r="BI425" s="15">
        <v>3</v>
      </c>
      <c r="BJ425" s="15">
        <v>2</v>
      </c>
      <c r="BK425" s="15">
        <f t="shared" si="255"/>
        <v>1</v>
      </c>
      <c r="BL425" s="15">
        <f t="shared" si="256"/>
        <v>0</v>
      </c>
      <c r="BM425" s="15">
        <f t="shared" si="257"/>
        <v>0</v>
      </c>
      <c r="BN425" s="15">
        <v>4</v>
      </c>
      <c r="BO425" s="15">
        <f t="shared" si="258"/>
        <v>0</v>
      </c>
      <c r="BP425" s="15">
        <f t="shared" si="259"/>
        <v>0</v>
      </c>
      <c r="BQ425" s="15">
        <f t="shared" si="260"/>
        <v>1</v>
      </c>
      <c r="BR425" s="15">
        <f t="shared" si="261"/>
        <v>0</v>
      </c>
      <c r="BS425" s="15">
        <v>2</v>
      </c>
      <c r="BT425" s="15">
        <v>2</v>
      </c>
      <c r="BU425" s="15">
        <f t="shared" si="262"/>
        <v>1</v>
      </c>
      <c r="BV425" s="15">
        <f t="shared" si="263"/>
        <v>0</v>
      </c>
      <c r="BW425" s="15">
        <f t="shared" si="264"/>
        <v>0</v>
      </c>
      <c r="BX425" s="15">
        <f t="shared" si="265"/>
        <v>0</v>
      </c>
      <c r="BY425" s="15">
        <v>1</v>
      </c>
      <c r="BZ425" s="15">
        <v>1</v>
      </c>
      <c r="CA425" s="15">
        <v>1</v>
      </c>
      <c r="CB425" s="15">
        <v>1</v>
      </c>
      <c r="CC425" s="15">
        <v>1</v>
      </c>
      <c r="CD425" s="27">
        <v>3</v>
      </c>
      <c r="CE425" s="27">
        <v>2.3333333333333335</v>
      </c>
      <c r="CF425" s="27">
        <v>2.75</v>
      </c>
      <c r="CG425" s="27">
        <v>2</v>
      </c>
      <c r="CH425" s="27">
        <v>2</v>
      </c>
      <c r="CI425" s="27">
        <v>2</v>
      </c>
      <c r="CJ425" s="27">
        <f t="shared" si="239"/>
        <v>2.3472222222222223</v>
      </c>
      <c r="CK425" s="15">
        <f t="shared" si="266"/>
        <v>0</v>
      </c>
      <c r="CL425" s="15">
        <f t="shared" si="267"/>
        <v>-0.66666666666666652</v>
      </c>
      <c r="CM425" s="15">
        <f t="shared" si="268"/>
        <v>-0.25</v>
      </c>
      <c r="CN425" s="15">
        <f t="shared" si="269"/>
        <v>0</v>
      </c>
      <c r="CO425" s="15">
        <f t="shared" si="270"/>
        <v>-1</v>
      </c>
      <c r="CP425" s="15">
        <f t="shared" si="271"/>
        <v>-1</v>
      </c>
      <c r="CQ425" s="15">
        <f t="shared" si="272"/>
        <v>-0.48611111111111116</v>
      </c>
    </row>
    <row r="426" spans="1:95" x14ac:dyDescent="0.2">
      <c r="A426" s="15">
        <v>808</v>
      </c>
      <c r="B426" s="23">
        <v>0</v>
      </c>
      <c r="C426" s="15">
        <v>1</v>
      </c>
      <c r="D426" s="15">
        <f t="shared" si="240"/>
        <v>0</v>
      </c>
      <c r="E426" s="15">
        <f t="shared" si="274"/>
        <v>0</v>
      </c>
      <c r="F426" s="15">
        <f t="shared" si="275"/>
        <v>0</v>
      </c>
      <c r="G426" s="15">
        <f t="shared" si="276"/>
        <v>0</v>
      </c>
      <c r="H426" s="15">
        <f t="shared" si="277"/>
        <v>0</v>
      </c>
      <c r="I426" s="15">
        <v>1</v>
      </c>
      <c r="J426" s="15">
        <v>65</v>
      </c>
      <c r="K426" s="15">
        <v>3</v>
      </c>
      <c r="L426" s="15">
        <f t="shared" si="241"/>
        <v>0</v>
      </c>
      <c r="M426" s="15">
        <f t="shared" si="242"/>
        <v>0</v>
      </c>
      <c r="N426" s="15">
        <f t="shared" si="243"/>
        <v>0</v>
      </c>
      <c r="O426" s="15">
        <f t="shared" si="244"/>
        <v>1</v>
      </c>
      <c r="P426" s="15">
        <f t="shared" si="245"/>
        <v>0</v>
      </c>
      <c r="Q426" s="15">
        <v>2</v>
      </c>
      <c r="R426" s="15">
        <v>5</v>
      </c>
      <c r="S426" s="15">
        <v>50</v>
      </c>
      <c r="T426" s="15">
        <v>1</v>
      </c>
      <c r="U426" s="15">
        <v>1</v>
      </c>
      <c r="V426" s="15">
        <v>0</v>
      </c>
      <c r="W426" s="15">
        <v>0</v>
      </c>
      <c r="X426" s="15">
        <v>1</v>
      </c>
      <c r="Y426" s="15">
        <v>1</v>
      </c>
      <c r="Z426" s="15">
        <f t="shared" si="273"/>
        <v>0</v>
      </c>
      <c r="AA426" s="15">
        <f t="shared" si="246"/>
        <v>0</v>
      </c>
      <c r="AB426" s="15">
        <f t="shared" si="247"/>
        <v>0</v>
      </c>
      <c r="AC426" s="15">
        <v>1</v>
      </c>
      <c r="AD426" s="15">
        <v>20</v>
      </c>
      <c r="AE426" s="15">
        <v>11</v>
      </c>
      <c r="AF426" s="15">
        <v>36000</v>
      </c>
      <c r="AG426" s="27">
        <v>1800</v>
      </c>
      <c r="AH426" s="27">
        <f t="shared" si="248"/>
        <v>0</v>
      </c>
      <c r="AI426" s="27">
        <f t="shared" si="249"/>
        <v>1</v>
      </c>
      <c r="AJ426" s="27">
        <f t="shared" si="250"/>
        <v>0</v>
      </c>
      <c r="AQ426" s="15">
        <f t="shared" si="251"/>
        <v>0</v>
      </c>
      <c r="AR426" s="15">
        <f t="shared" si="252"/>
        <v>0</v>
      </c>
      <c r="AZ426" s="15">
        <f t="shared" si="253"/>
        <v>0</v>
      </c>
      <c r="BA426" s="15">
        <f t="shared" si="254"/>
        <v>0</v>
      </c>
      <c r="BB426" s="15">
        <f>$AJ426</f>
        <v>0</v>
      </c>
      <c r="BC426" s="15">
        <v>3.75</v>
      </c>
      <c r="BD426" s="15">
        <v>4.666666666666667</v>
      </c>
      <c r="BE426" s="15">
        <v>3</v>
      </c>
      <c r="BF426" s="15">
        <v>3</v>
      </c>
      <c r="BG426" s="15">
        <v>4.5</v>
      </c>
      <c r="BH426" s="15">
        <v>3.7833333333333337</v>
      </c>
      <c r="BI426" s="15">
        <v>3</v>
      </c>
      <c r="BJ426" s="15">
        <v>2</v>
      </c>
      <c r="BK426" s="15">
        <f t="shared" si="255"/>
        <v>1</v>
      </c>
      <c r="BL426" s="15">
        <f t="shared" si="256"/>
        <v>0</v>
      </c>
      <c r="BM426" s="15">
        <f t="shared" si="257"/>
        <v>0</v>
      </c>
      <c r="BN426" s="15">
        <v>3</v>
      </c>
      <c r="BO426" s="15">
        <f t="shared" si="258"/>
        <v>0</v>
      </c>
      <c r="BP426" s="15">
        <f t="shared" si="259"/>
        <v>1</v>
      </c>
      <c r="BQ426" s="15">
        <f t="shared" si="260"/>
        <v>0</v>
      </c>
      <c r="BR426" s="15">
        <f t="shared" si="261"/>
        <v>0</v>
      </c>
      <c r="BS426" s="15">
        <v>2</v>
      </c>
      <c r="BT426" s="15">
        <v>2</v>
      </c>
      <c r="BU426" s="15">
        <f t="shared" si="262"/>
        <v>1</v>
      </c>
      <c r="BV426" s="15">
        <f t="shared" si="263"/>
        <v>0</v>
      </c>
      <c r="BW426" s="15">
        <f t="shared" si="264"/>
        <v>0</v>
      </c>
      <c r="BX426" s="15">
        <f t="shared" si="265"/>
        <v>0</v>
      </c>
      <c r="BY426" s="15">
        <v>1</v>
      </c>
      <c r="BZ426" s="15">
        <v>1</v>
      </c>
      <c r="CA426" s="15">
        <v>1</v>
      </c>
      <c r="CB426" s="15">
        <v>1</v>
      </c>
      <c r="CC426" s="15">
        <v>1</v>
      </c>
      <c r="CD426" s="27">
        <v>3</v>
      </c>
      <c r="CE426" s="27">
        <v>3</v>
      </c>
      <c r="CF426" s="27">
        <v>3</v>
      </c>
      <c r="CG426" s="27">
        <v>2</v>
      </c>
      <c r="CH426" s="27">
        <v>3</v>
      </c>
      <c r="CI426" s="27">
        <v>3</v>
      </c>
      <c r="CJ426" s="27">
        <f t="shared" si="239"/>
        <v>2.8333333333333335</v>
      </c>
      <c r="CK426" s="15">
        <f t="shared" si="266"/>
        <v>0</v>
      </c>
      <c r="CL426" s="15">
        <f t="shared" si="267"/>
        <v>0.33333333333333348</v>
      </c>
      <c r="CM426" s="15">
        <f t="shared" si="268"/>
        <v>0</v>
      </c>
      <c r="CN426" s="15">
        <f t="shared" si="269"/>
        <v>0</v>
      </c>
      <c r="CO426" s="15">
        <f t="shared" si="270"/>
        <v>0</v>
      </c>
      <c r="CP426" s="15">
        <f t="shared" si="271"/>
        <v>0</v>
      </c>
      <c r="CQ426" s="15">
        <f t="shared" si="272"/>
        <v>5.5555555555556246E-2</v>
      </c>
    </row>
    <row r="427" spans="1:95" x14ac:dyDescent="0.2">
      <c r="A427" s="15">
        <v>808</v>
      </c>
      <c r="B427" s="23">
        <v>0</v>
      </c>
      <c r="C427" s="15">
        <v>1</v>
      </c>
      <c r="D427" s="15">
        <f t="shared" si="240"/>
        <v>0</v>
      </c>
      <c r="E427" s="15">
        <f t="shared" si="274"/>
        <v>0</v>
      </c>
      <c r="F427" s="15">
        <f t="shared" si="275"/>
        <v>0</v>
      </c>
      <c r="G427" s="15">
        <f t="shared" si="276"/>
        <v>0</v>
      </c>
      <c r="H427" s="15">
        <f t="shared" si="277"/>
        <v>0</v>
      </c>
      <c r="I427" s="15">
        <v>1</v>
      </c>
      <c r="J427" s="15">
        <v>65</v>
      </c>
      <c r="K427" s="15">
        <v>3</v>
      </c>
      <c r="L427" s="15">
        <f t="shared" si="241"/>
        <v>0</v>
      </c>
      <c r="M427" s="15">
        <f t="shared" si="242"/>
        <v>0</v>
      </c>
      <c r="N427" s="15">
        <f t="shared" si="243"/>
        <v>0</v>
      </c>
      <c r="O427" s="15">
        <f t="shared" si="244"/>
        <v>1</v>
      </c>
      <c r="P427" s="15">
        <f t="shared" si="245"/>
        <v>0</v>
      </c>
      <c r="Q427" s="15">
        <v>2</v>
      </c>
      <c r="R427" s="15">
        <v>5</v>
      </c>
      <c r="S427" s="15">
        <v>50</v>
      </c>
      <c r="T427" s="15">
        <v>1</v>
      </c>
      <c r="U427" s="15">
        <v>1</v>
      </c>
      <c r="V427" s="15">
        <v>0</v>
      </c>
      <c r="W427" s="15">
        <v>0</v>
      </c>
      <c r="X427" s="15">
        <v>1</v>
      </c>
      <c r="Y427" s="15">
        <v>0</v>
      </c>
      <c r="Z427" s="15">
        <f t="shared" si="273"/>
        <v>0</v>
      </c>
      <c r="AA427" s="15">
        <f t="shared" si="246"/>
        <v>0</v>
      </c>
      <c r="AB427" s="15">
        <f t="shared" si="247"/>
        <v>0</v>
      </c>
      <c r="AC427" s="159">
        <v>1</v>
      </c>
      <c r="AD427" s="159">
        <v>20</v>
      </c>
      <c r="AE427" s="159">
        <v>11</v>
      </c>
      <c r="AF427" s="15">
        <v>36000</v>
      </c>
      <c r="AG427" s="27">
        <v>1800</v>
      </c>
      <c r="AH427" s="27">
        <f t="shared" si="248"/>
        <v>-0.1</v>
      </c>
      <c r="AI427" s="27">
        <f t="shared" si="249"/>
        <v>1</v>
      </c>
      <c r="AJ427" s="27">
        <f t="shared" si="250"/>
        <v>-0.1</v>
      </c>
      <c r="AQ427" s="15">
        <f t="shared" si="251"/>
        <v>0</v>
      </c>
      <c r="AR427" s="15">
        <f t="shared" si="252"/>
        <v>0</v>
      </c>
      <c r="AZ427" s="15">
        <f t="shared" si="253"/>
        <v>0</v>
      </c>
      <c r="BA427" s="15">
        <f t="shared" si="254"/>
        <v>0</v>
      </c>
      <c r="BC427" s="15">
        <v>3.75</v>
      </c>
      <c r="BD427" s="15">
        <v>4.666666666666667</v>
      </c>
      <c r="BE427" s="15">
        <v>3</v>
      </c>
      <c r="BF427" s="15">
        <v>3</v>
      </c>
      <c r="BG427" s="15">
        <v>4.5</v>
      </c>
      <c r="BH427" s="15">
        <v>3.7833333333333337</v>
      </c>
      <c r="BI427" s="15">
        <v>3</v>
      </c>
      <c r="BJ427" s="15">
        <v>2</v>
      </c>
      <c r="BK427" s="15">
        <f t="shared" si="255"/>
        <v>1</v>
      </c>
      <c r="BL427" s="15">
        <f t="shared" si="256"/>
        <v>0</v>
      </c>
      <c r="BM427" s="15">
        <f t="shared" si="257"/>
        <v>0</v>
      </c>
      <c r="BN427" s="15">
        <v>3</v>
      </c>
      <c r="BO427" s="15">
        <f t="shared" si="258"/>
        <v>0</v>
      </c>
      <c r="BP427" s="15">
        <f t="shared" si="259"/>
        <v>1</v>
      </c>
      <c r="BQ427" s="15">
        <f t="shared" si="260"/>
        <v>0</v>
      </c>
      <c r="BR427" s="15">
        <f t="shared" si="261"/>
        <v>0</v>
      </c>
      <c r="BS427" s="15">
        <v>2</v>
      </c>
      <c r="BT427" s="15">
        <v>2</v>
      </c>
      <c r="BU427" s="15">
        <f t="shared" si="262"/>
        <v>1</v>
      </c>
      <c r="BV427" s="15">
        <f t="shared" si="263"/>
        <v>0</v>
      </c>
      <c r="BW427" s="15">
        <f t="shared" si="264"/>
        <v>0</v>
      </c>
      <c r="BX427" s="15">
        <f t="shared" si="265"/>
        <v>0</v>
      </c>
      <c r="BY427" s="15">
        <v>1</v>
      </c>
      <c r="BZ427" s="15">
        <v>1</v>
      </c>
      <c r="CA427" s="15">
        <v>1</v>
      </c>
      <c r="CB427" s="15">
        <v>1</v>
      </c>
      <c r="CC427" s="15">
        <v>1</v>
      </c>
      <c r="CD427" s="27">
        <v>3</v>
      </c>
      <c r="CE427" s="27">
        <v>2.6666666666666665</v>
      </c>
      <c r="CF427" s="27">
        <v>3</v>
      </c>
      <c r="CG427" s="27">
        <v>2</v>
      </c>
      <c r="CH427" s="27">
        <v>3</v>
      </c>
      <c r="CI427" s="27">
        <v>3</v>
      </c>
      <c r="CJ427" s="27">
        <f t="shared" si="239"/>
        <v>2.7777777777777772</v>
      </c>
      <c r="CK427" s="15">
        <f t="shared" si="266"/>
        <v>-1</v>
      </c>
      <c r="CL427" s="15">
        <f t="shared" si="267"/>
        <v>-1.3333333333333335</v>
      </c>
      <c r="CM427" s="15">
        <f t="shared" si="268"/>
        <v>-0.5</v>
      </c>
      <c r="CN427" s="15">
        <f t="shared" si="269"/>
        <v>-2</v>
      </c>
      <c r="CO427" s="15">
        <f t="shared" si="270"/>
        <v>1</v>
      </c>
      <c r="CP427" s="15">
        <f t="shared" si="271"/>
        <v>0</v>
      </c>
      <c r="CQ427" s="15">
        <f t="shared" si="272"/>
        <v>-0.63888888888888928</v>
      </c>
    </row>
    <row r="428" spans="1:95" x14ac:dyDescent="0.2">
      <c r="A428" s="15">
        <v>809</v>
      </c>
      <c r="B428" s="23">
        <v>0</v>
      </c>
      <c r="C428" s="15">
        <v>1</v>
      </c>
      <c r="D428" s="15">
        <f t="shared" si="240"/>
        <v>0</v>
      </c>
      <c r="E428" s="15">
        <f t="shared" si="274"/>
        <v>0</v>
      </c>
      <c r="F428" s="15">
        <f t="shared" si="275"/>
        <v>0</v>
      </c>
      <c r="G428" s="15">
        <f t="shared" si="276"/>
        <v>0</v>
      </c>
      <c r="H428" s="15">
        <f t="shared" si="277"/>
        <v>0</v>
      </c>
      <c r="I428" s="15">
        <v>1</v>
      </c>
      <c r="J428" s="15">
        <v>33</v>
      </c>
      <c r="K428" s="15">
        <v>5</v>
      </c>
      <c r="L428" s="15">
        <f t="shared" si="241"/>
        <v>0</v>
      </c>
      <c r="M428" s="15">
        <f t="shared" si="242"/>
        <v>0</v>
      </c>
      <c r="N428" s="15">
        <f t="shared" si="243"/>
        <v>0</v>
      </c>
      <c r="O428" s="15">
        <f t="shared" si="244"/>
        <v>0</v>
      </c>
      <c r="P428" s="15">
        <f t="shared" si="245"/>
        <v>0</v>
      </c>
      <c r="Q428" s="15">
        <v>2</v>
      </c>
      <c r="R428" s="15">
        <v>2</v>
      </c>
      <c r="S428" s="15">
        <v>3</v>
      </c>
      <c r="T428" s="15">
        <v>1</v>
      </c>
      <c r="U428" s="15">
        <v>1</v>
      </c>
      <c r="V428" s="15">
        <v>0</v>
      </c>
      <c r="W428" s="15">
        <v>0</v>
      </c>
      <c r="X428" s="15">
        <v>1</v>
      </c>
      <c r="Y428" s="15">
        <v>1</v>
      </c>
      <c r="Z428" s="15">
        <f t="shared" si="273"/>
        <v>0</v>
      </c>
      <c r="AA428" s="15">
        <f t="shared" si="246"/>
        <v>0</v>
      </c>
      <c r="AB428" s="15">
        <f t="shared" si="247"/>
        <v>0</v>
      </c>
      <c r="AC428" s="15">
        <v>1</v>
      </c>
      <c r="AD428" s="15">
        <v>60</v>
      </c>
      <c r="AE428" s="15">
        <v>12</v>
      </c>
      <c r="AF428" s="15">
        <v>120000</v>
      </c>
      <c r="AG428" s="27">
        <v>2000</v>
      </c>
      <c r="AH428" s="27">
        <f t="shared" si="248"/>
        <v>-0.96721311475409832</v>
      </c>
      <c r="AI428" s="27">
        <f t="shared" si="249"/>
        <v>1</v>
      </c>
      <c r="AJ428" s="27">
        <f t="shared" si="250"/>
        <v>-0.96721311475409832</v>
      </c>
      <c r="AQ428" s="15">
        <f t="shared" si="251"/>
        <v>0</v>
      </c>
      <c r="AR428" s="15">
        <f t="shared" si="252"/>
        <v>0</v>
      </c>
      <c r="AZ428" s="15">
        <f t="shared" si="253"/>
        <v>0</v>
      </c>
      <c r="BA428" s="15">
        <f t="shared" si="254"/>
        <v>0</v>
      </c>
      <c r="BB428" s="15">
        <f>$AJ428</f>
        <v>-0.96721311475409832</v>
      </c>
      <c r="BC428" s="15">
        <v>4.5</v>
      </c>
      <c r="BD428" s="15">
        <v>4</v>
      </c>
      <c r="BE428" s="15">
        <v>3</v>
      </c>
      <c r="BF428" s="15">
        <v>3</v>
      </c>
      <c r="BG428" s="15">
        <v>4</v>
      </c>
      <c r="BH428" s="15">
        <v>3.7</v>
      </c>
      <c r="BI428" s="15">
        <v>3</v>
      </c>
      <c r="BJ428" s="15">
        <v>2</v>
      </c>
      <c r="BK428" s="15">
        <f t="shared" si="255"/>
        <v>1</v>
      </c>
      <c r="BL428" s="15">
        <f t="shared" si="256"/>
        <v>0</v>
      </c>
      <c r="BM428" s="15">
        <f t="shared" si="257"/>
        <v>0</v>
      </c>
      <c r="BN428" s="15">
        <v>4</v>
      </c>
      <c r="BO428" s="15">
        <f t="shared" si="258"/>
        <v>0</v>
      </c>
      <c r="BP428" s="15">
        <f t="shared" si="259"/>
        <v>0</v>
      </c>
      <c r="BQ428" s="15">
        <f t="shared" si="260"/>
        <v>1</v>
      </c>
      <c r="BR428" s="15">
        <f t="shared" si="261"/>
        <v>0</v>
      </c>
      <c r="BS428" s="15">
        <v>3</v>
      </c>
      <c r="BT428" s="15">
        <v>2</v>
      </c>
      <c r="BU428" s="15">
        <f t="shared" si="262"/>
        <v>1</v>
      </c>
      <c r="BV428" s="15">
        <f t="shared" si="263"/>
        <v>0</v>
      </c>
      <c r="BW428" s="15">
        <f t="shared" si="264"/>
        <v>0</v>
      </c>
      <c r="BX428" s="15">
        <f t="shared" si="265"/>
        <v>0</v>
      </c>
      <c r="BY428" s="15">
        <v>1</v>
      </c>
      <c r="BZ428" s="15">
        <v>1</v>
      </c>
      <c r="CA428" s="15">
        <v>1</v>
      </c>
      <c r="CB428" s="15">
        <v>1</v>
      </c>
      <c r="CC428" s="15">
        <v>1</v>
      </c>
      <c r="CD428" s="27">
        <v>4</v>
      </c>
      <c r="CE428" s="27">
        <v>4</v>
      </c>
      <c r="CF428" s="27">
        <v>3.5</v>
      </c>
      <c r="CG428" s="27">
        <v>4</v>
      </c>
      <c r="CH428" s="27">
        <v>2</v>
      </c>
      <c r="CI428" s="27">
        <v>3</v>
      </c>
      <c r="CJ428" s="27">
        <f t="shared" si="239"/>
        <v>3.4166666666666665</v>
      </c>
      <c r="CK428" s="15">
        <f t="shared" si="266"/>
        <v>1</v>
      </c>
      <c r="CL428" s="15">
        <f t="shared" si="267"/>
        <v>1</v>
      </c>
      <c r="CM428" s="15">
        <f t="shared" si="268"/>
        <v>0.75</v>
      </c>
      <c r="CN428" s="15">
        <f t="shared" si="269"/>
        <v>1</v>
      </c>
      <c r="CO428" s="15">
        <f t="shared" si="270"/>
        <v>0</v>
      </c>
      <c r="CP428" s="15">
        <f t="shared" si="271"/>
        <v>0</v>
      </c>
      <c r="CQ428" s="15">
        <f t="shared" si="272"/>
        <v>0.625</v>
      </c>
    </row>
    <row r="429" spans="1:95" x14ac:dyDescent="0.2">
      <c r="A429" s="15">
        <v>809</v>
      </c>
      <c r="B429" s="23">
        <v>0</v>
      </c>
      <c r="C429" s="15">
        <v>1</v>
      </c>
      <c r="D429" s="15">
        <f t="shared" si="240"/>
        <v>0</v>
      </c>
      <c r="E429" s="15">
        <f t="shared" si="274"/>
        <v>0</v>
      </c>
      <c r="F429" s="15">
        <f t="shared" si="275"/>
        <v>0</v>
      </c>
      <c r="G429" s="15">
        <f t="shared" si="276"/>
        <v>0</v>
      </c>
      <c r="H429" s="15">
        <f t="shared" si="277"/>
        <v>0</v>
      </c>
      <c r="I429" s="15">
        <v>1</v>
      </c>
      <c r="J429" s="15">
        <v>33</v>
      </c>
      <c r="K429" s="15">
        <v>5</v>
      </c>
      <c r="L429" s="15">
        <f t="shared" si="241"/>
        <v>0</v>
      </c>
      <c r="M429" s="15">
        <f t="shared" si="242"/>
        <v>0</v>
      </c>
      <c r="N429" s="15">
        <f t="shared" si="243"/>
        <v>0</v>
      </c>
      <c r="O429" s="15">
        <f t="shared" si="244"/>
        <v>0</v>
      </c>
      <c r="P429" s="15">
        <f t="shared" si="245"/>
        <v>0</v>
      </c>
      <c r="Q429" s="15">
        <v>2</v>
      </c>
      <c r="R429" s="15">
        <v>2</v>
      </c>
      <c r="S429" s="15">
        <v>3</v>
      </c>
      <c r="T429" s="15">
        <v>1</v>
      </c>
      <c r="U429" s="15">
        <v>1</v>
      </c>
      <c r="V429" s="15">
        <v>0</v>
      </c>
      <c r="W429" s="15">
        <v>0</v>
      </c>
      <c r="X429" s="15">
        <v>1</v>
      </c>
      <c r="Y429" s="15">
        <v>0</v>
      </c>
      <c r="Z429" s="15">
        <f t="shared" si="273"/>
        <v>0</v>
      </c>
      <c r="AA429" s="15">
        <f t="shared" si="246"/>
        <v>0</v>
      </c>
      <c r="AB429" s="15">
        <f t="shared" si="247"/>
        <v>0</v>
      </c>
      <c r="AC429" s="159">
        <v>1</v>
      </c>
      <c r="AD429" s="159">
        <v>60</v>
      </c>
      <c r="AE429" s="159">
        <v>10</v>
      </c>
      <c r="AF429" s="15">
        <v>3660000</v>
      </c>
      <c r="AG429" s="27">
        <v>61000</v>
      </c>
      <c r="AH429" s="27">
        <f t="shared" si="248"/>
        <v>5.63375</v>
      </c>
      <c r="AI429" s="27">
        <f t="shared" si="249"/>
        <v>1</v>
      </c>
      <c r="AJ429" s="27">
        <f t="shared" si="250"/>
        <v>5.63375</v>
      </c>
      <c r="AQ429" s="15">
        <f t="shared" si="251"/>
        <v>0</v>
      </c>
      <c r="AR429" s="15">
        <f t="shared" si="252"/>
        <v>0</v>
      </c>
      <c r="AZ429" s="15">
        <f t="shared" si="253"/>
        <v>0</v>
      </c>
      <c r="BA429" s="15">
        <f t="shared" si="254"/>
        <v>0</v>
      </c>
      <c r="BC429" s="15">
        <v>4.5</v>
      </c>
      <c r="BD429" s="15">
        <v>4</v>
      </c>
      <c r="BE429" s="15">
        <v>3</v>
      </c>
      <c r="BF429" s="15">
        <v>3</v>
      </c>
      <c r="BG429" s="15">
        <v>4</v>
      </c>
      <c r="BH429" s="15">
        <v>3.7</v>
      </c>
      <c r="BI429" s="15">
        <v>3</v>
      </c>
      <c r="BJ429" s="15">
        <v>2</v>
      </c>
      <c r="BK429" s="15">
        <f t="shared" si="255"/>
        <v>1</v>
      </c>
      <c r="BL429" s="15">
        <f t="shared" si="256"/>
        <v>0</v>
      </c>
      <c r="BM429" s="15">
        <f t="shared" si="257"/>
        <v>0</v>
      </c>
      <c r="BN429" s="15">
        <v>4</v>
      </c>
      <c r="BO429" s="15">
        <f t="shared" si="258"/>
        <v>0</v>
      </c>
      <c r="BP429" s="15">
        <f t="shared" si="259"/>
        <v>0</v>
      </c>
      <c r="BQ429" s="15">
        <f t="shared" si="260"/>
        <v>1</v>
      </c>
      <c r="BR429" s="15">
        <f t="shared" si="261"/>
        <v>0</v>
      </c>
      <c r="BS429" s="15">
        <v>3</v>
      </c>
      <c r="BT429" s="15">
        <v>2</v>
      </c>
      <c r="BU429" s="15">
        <f t="shared" si="262"/>
        <v>1</v>
      </c>
      <c r="BV429" s="15">
        <f t="shared" si="263"/>
        <v>0</v>
      </c>
      <c r="BW429" s="15">
        <f t="shared" si="264"/>
        <v>0</v>
      </c>
      <c r="BX429" s="15">
        <f t="shared" si="265"/>
        <v>0</v>
      </c>
      <c r="BY429" s="15">
        <v>1</v>
      </c>
      <c r="BZ429" s="15">
        <v>1</v>
      </c>
      <c r="CA429" s="15">
        <v>1</v>
      </c>
      <c r="CB429" s="15">
        <v>1</v>
      </c>
      <c r="CC429" s="15">
        <v>1</v>
      </c>
      <c r="CD429" s="27">
        <v>3</v>
      </c>
      <c r="CE429" s="27">
        <v>3</v>
      </c>
      <c r="CF429" s="27">
        <v>2.75</v>
      </c>
      <c r="CG429" s="27">
        <v>3</v>
      </c>
      <c r="CH429" s="27">
        <v>2</v>
      </c>
      <c r="CI429" s="27">
        <v>3</v>
      </c>
      <c r="CJ429" s="27">
        <f t="shared" si="239"/>
        <v>2.7916666666666665</v>
      </c>
      <c r="CK429" s="15">
        <f t="shared" si="266"/>
        <v>-1</v>
      </c>
      <c r="CL429" s="15">
        <f t="shared" si="267"/>
        <v>0</v>
      </c>
      <c r="CM429" s="15">
        <f t="shared" si="268"/>
        <v>-0.5</v>
      </c>
      <c r="CN429" s="15">
        <f t="shared" si="269"/>
        <v>-1</v>
      </c>
      <c r="CO429" s="15">
        <f t="shared" si="270"/>
        <v>-1</v>
      </c>
      <c r="CP429" s="15">
        <f t="shared" si="271"/>
        <v>-1</v>
      </c>
      <c r="CQ429" s="15">
        <f t="shared" si="272"/>
        <v>-0.75</v>
      </c>
    </row>
    <row r="430" spans="1:95" x14ac:dyDescent="0.2">
      <c r="A430" s="15">
        <v>810</v>
      </c>
      <c r="B430" s="23">
        <v>0</v>
      </c>
      <c r="C430" s="15">
        <v>1</v>
      </c>
      <c r="D430" s="15">
        <f t="shared" si="240"/>
        <v>0</v>
      </c>
      <c r="E430" s="15">
        <f t="shared" si="274"/>
        <v>0</v>
      </c>
      <c r="F430" s="15">
        <f t="shared" si="275"/>
        <v>0</v>
      </c>
      <c r="G430" s="15">
        <f t="shared" si="276"/>
        <v>0</v>
      </c>
      <c r="H430" s="15">
        <f t="shared" si="277"/>
        <v>0</v>
      </c>
      <c r="I430" s="15">
        <v>0</v>
      </c>
      <c r="J430" s="15">
        <v>49</v>
      </c>
      <c r="K430" s="15">
        <v>5</v>
      </c>
      <c r="L430" s="15">
        <f t="shared" si="241"/>
        <v>0</v>
      </c>
      <c r="M430" s="15">
        <f t="shared" si="242"/>
        <v>0</v>
      </c>
      <c r="N430" s="15">
        <f t="shared" si="243"/>
        <v>0</v>
      </c>
      <c r="O430" s="15">
        <f t="shared" si="244"/>
        <v>0</v>
      </c>
      <c r="P430" s="15">
        <f t="shared" si="245"/>
        <v>0</v>
      </c>
      <c r="Q430" s="15">
        <v>2</v>
      </c>
      <c r="R430" s="15">
        <v>4</v>
      </c>
      <c r="S430" s="15">
        <v>20</v>
      </c>
      <c r="T430" s="15">
        <v>1</v>
      </c>
      <c r="U430" s="15">
        <v>1</v>
      </c>
      <c r="V430" s="15">
        <v>1</v>
      </c>
      <c r="W430" s="15">
        <v>420000</v>
      </c>
      <c r="X430" s="15">
        <v>1</v>
      </c>
      <c r="Y430" s="15">
        <v>1</v>
      </c>
      <c r="Z430" s="15">
        <f t="shared" si="273"/>
        <v>1</v>
      </c>
      <c r="AA430" s="15">
        <f t="shared" si="246"/>
        <v>0</v>
      </c>
      <c r="AB430" s="15">
        <f t="shared" si="247"/>
        <v>0</v>
      </c>
      <c r="AC430" s="15">
        <v>3</v>
      </c>
      <c r="AD430" s="15">
        <v>174</v>
      </c>
      <c r="AE430" s="15">
        <v>1.4</v>
      </c>
      <c r="AF430" s="15">
        <v>1600000</v>
      </c>
      <c r="AG430" s="27">
        <v>9195.4022988505749</v>
      </c>
      <c r="AH430" s="27">
        <f t="shared" si="248"/>
        <v>0.23076923076923078</v>
      </c>
      <c r="AI430" s="27">
        <f t="shared" si="249"/>
        <v>0.79452054794520544</v>
      </c>
      <c r="AJ430" s="27">
        <f t="shared" si="250"/>
        <v>0.18335089567966281</v>
      </c>
      <c r="AK430" s="15">
        <v>4</v>
      </c>
      <c r="AL430" s="15">
        <v>45</v>
      </c>
      <c r="AM430" s="15">
        <v>3</v>
      </c>
      <c r="AN430" s="15">
        <v>250</v>
      </c>
      <c r="AO430" s="15">
        <v>5.5555555555555554</v>
      </c>
      <c r="AP430" s="15">
        <v>5.5</v>
      </c>
      <c r="AQ430" s="15">
        <f t="shared" si="251"/>
        <v>0.20547945205479451</v>
      </c>
      <c r="AR430" s="15">
        <f t="shared" si="252"/>
        <v>1.1301369863013697</v>
      </c>
      <c r="AZ430" s="15">
        <f t="shared" si="253"/>
        <v>0</v>
      </c>
      <c r="BA430" s="15">
        <f t="shared" si="254"/>
        <v>0</v>
      </c>
      <c r="BB430" s="15">
        <f>AVERAGE($AJ430,$AR430)</f>
        <v>0.65674394099051625</v>
      </c>
      <c r="BC430" s="15">
        <v>3.75</v>
      </c>
      <c r="BD430" s="15">
        <v>3</v>
      </c>
      <c r="BE430" s="15">
        <v>3.3333333333333335</v>
      </c>
      <c r="BF430" s="15">
        <v>3</v>
      </c>
      <c r="BG430" s="15">
        <v>5</v>
      </c>
      <c r="BH430" s="15">
        <v>3.6166666666666671</v>
      </c>
      <c r="BI430" s="15">
        <v>3</v>
      </c>
      <c r="BJ430" s="15">
        <v>2</v>
      </c>
      <c r="BK430" s="15">
        <f t="shared" si="255"/>
        <v>1</v>
      </c>
      <c r="BL430" s="15">
        <f t="shared" si="256"/>
        <v>0</v>
      </c>
      <c r="BM430" s="15">
        <f t="shared" si="257"/>
        <v>0</v>
      </c>
      <c r="BN430" s="15">
        <v>4</v>
      </c>
      <c r="BO430" s="15">
        <f t="shared" si="258"/>
        <v>0</v>
      </c>
      <c r="BP430" s="15">
        <f t="shared" si="259"/>
        <v>0</v>
      </c>
      <c r="BQ430" s="15">
        <f t="shared" si="260"/>
        <v>1</v>
      </c>
      <c r="BR430" s="15">
        <f t="shared" si="261"/>
        <v>0</v>
      </c>
      <c r="BS430" s="15">
        <v>20</v>
      </c>
      <c r="BT430" s="15">
        <v>2</v>
      </c>
      <c r="BU430" s="15">
        <f t="shared" si="262"/>
        <v>1</v>
      </c>
      <c r="BV430" s="15">
        <f t="shared" si="263"/>
        <v>0</v>
      </c>
      <c r="BW430" s="15">
        <f t="shared" si="264"/>
        <v>0</v>
      </c>
      <c r="BX430" s="15">
        <f t="shared" si="265"/>
        <v>0</v>
      </c>
      <c r="BY430" s="15">
        <v>1</v>
      </c>
      <c r="BZ430" s="15">
        <v>1</v>
      </c>
      <c r="CA430" s="15">
        <v>1</v>
      </c>
      <c r="CB430" s="15">
        <v>1</v>
      </c>
      <c r="CC430" s="15">
        <v>1</v>
      </c>
      <c r="CD430" s="27">
        <v>4</v>
      </c>
      <c r="CE430" s="27">
        <v>3</v>
      </c>
      <c r="CF430" s="27">
        <v>3.25</v>
      </c>
      <c r="CG430" s="27">
        <v>4</v>
      </c>
      <c r="CH430" s="27">
        <v>3</v>
      </c>
      <c r="CI430" s="27">
        <v>4</v>
      </c>
      <c r="CJ430" s="27">
        <f t="shared" si="239"/>
        <v>3.5416666666666665</v>
      </c>
      <c r="CK430" s="15">
        <f t="shared" si="266"/>
        <v>0</v>
      </c>
      <c r="CL430" s="15">
        <f t="shared" si="267"/>
        <v>0</v>
      </c>
      <c r="CM430" s="15">
        <f t="shared" si="268"/>
        <v>0.25</v>
      </c>
      <c r="CN430" s="15">
        <f t="shared" si="269"/>
        <v>0</v>
      </c>
      <c r="CO430" s="15">
        <f t="shared" si="270"/>
        <v>0</v>
      </c>
      <c r="CP430" s="15">
        <f t="shared" si="271"/>
        <v>0</v>
      </c>
      <c r="CQ430" s="15">
        <f t="shared" si="272"/>
        <v>4.1666666666666519E-2</v>
      </c>
    </row>
    <row r="431" spans="1:95" x14ac:dyDescent="0.2">
      <c r="A431" s="15">
        <v>810</v>
      </c>
      <c r="B431" s="23">
        <v>0</v>
      </c>
      <c r="C431" s="15">
        <v>1</v>
      </c>
      <c r="D431" s="15">
        <f t="shared" si="240"/>
        <v>0</v>
      </c>
      <c r="E431" s="15">
        <f t="shared" si="274"/>
        <v>0</v>
      </c>
      <c r="F431" s="15">
        <f t="shared" si="275"/>
        <v>0</v>
      </c>
      <c r="G431" s="15">
        <f t="shared" si="276"/>
        <v>0</v>
      </c>
      <c r="H431" s="15">
        <f t="shared" si="277"/>
        <v>0</v>
      </c>
      <c r="I431" s="15">
        <v>0</v>
      </c>
      <c r="J431" s="15">
        <v>49</v>
      </c>
      <c r="K431" s="15">
        <v>5</v>
      </c>
      <c r="L431" s="15">
        <f t="shared" si="241"/>
        <v>0</v>
      </c>
      <c r="M431" s="15">
        <f t="shared" si="242"/>
        <v>0</v>
      </c>
      <c r="N431" s="15">
        <f t="shared" si="243"/>
        <v>0</v>
      </c>
      <c r="O431" s="15">
        <f t="shared" si="244"/>
        <v>0</v>
      </c>
      <c r="P431" s="15">
        <f t="shared" si="245"/>
        <v>0</v>
      </c>
      <c r="Q431" s="15">
        <v>2</v>
      </c>
      <c r="R431" s="15">
        <v>4</v>
      </c>
      <c r="S431" s="15">
        <v>20</v>
      </c>
      <c r="T431" s="15">
        <v>1</v>
      </c>
      <c r="U431" s="15">
        <v>1</v>
      </c>
      <c r="V431" s="15">
        <v>1</v>
      </c>
      <c r="W431" s="15">
        <v>420000</v>
      </c>
      <c r="X431" s="15">
        <v>1</v>
      </c>
      <c r="Y431" s="15">
        <v>0</v>
      </c>
      <c r="Z431" s="15">
        <f t="shared" si="273"/>
        <v>1</v>
      </c>
      <c r="AA431" s="15">
        <f t="shared" si="246"/>
        <v>0</v>
      </c>
      <c r="AB431" s="15">
        <f t="shared" si="247"/>
        <v>0</v>
      </c>
      <c r="AC431" s="159">
        <v>3</v>
      </c>
      <c r="AD431" s="159">
        <v>174</v>
      </c>
      <c r="AE431" s="159">
        <v>1.07</v>
      </c>
      <c r="AF431" s="15">
        <v>1300000</v>
      </c>
      <c r="AG431" s="27">
        <v>7471.2643678160921</v>
      </c>
      <c r="AH431" s="27">
        <f t="shared" si="248"/>
        <v>-6.6091954022988494E-2</v>
      </c>
      <c r="AI431" s="27">
        <f t="shared" si="249"/>
        <v>1</v>
      </c>
      <c r="AJ431" s="27">
        <f t="shared" si="250"/>
        <v>-6.6091954022988494E-2</v>
      </c>
      <c r="AK431" s="15">
        <v>0</v>
      </c>
      <c r="AL431" s="15">
        <v>0</v>
      </c>
      <c r="AM431" s="15">
        <v>0</v>
      </c>
      <c r="AQ431" s="15">
        <f t="shared" si="251"/>
        <v>0</v>
      </c>
      <c r="AR431" s="15">
        <f t="shared" si="252"/>
        <v>0</v>
      </c>
      <c r="AZ431" s="15">
        <f t="shared" si="253"/>
        <v>0</v>
      </c>
      <c r="BA431" s="15">
        <f t="shared" si="254"/>
        <v>0</v>
      </c>
      <c r="BC431" s="15">
        <v>3.75</v>
      </c>
      <c r="BD431" s="15">
        <v>3</v>
      </c>
      <c r="BE431" s="15">
        <v>3.3333333333333335</v>
      </c>
      <c r="BF431" s="15">
        <v>3</v>
      </c>
      <c r="BG431" s="15">
        <v>5</v>
      </c>
      <c r="BH431" s="15">
        <v>3.6166666666666671</v>
      </c>
      <c r="BI431" s="15">
        <v>3</v>
      </c>
      <c r="BJ431" s="15">
        <v>2</v>
      </c>
      <c r="BK431" s="15">
        <f t="shared" si="255"/>
        <v>1</v>
      </c>
      <c r="BL431" s="15">
        <f t="shared" si="256"/>
        <v>0</v>
      </c>
      <c r="BM431" s="15">
        <f t="shared" si="257"/>
        <v>0</v>
      </c>
      <c r="BN431" s="15">
        <v>4</v>
      </c>
      <c r="BO431" s="15">
        <f t="shared" si="258"/>
        <v>0</v>
      </c>
      <c r="BP431" s="15">
        <f t="shared" si="259"/>
        <v>0</v>
      </c>
      <c r="BQ431" s="15">
        <f t="shared" si="260"/>
        <v>1</v>
      </c>
      <c r="BR431" s="15">
        <f t="shared" si="261"/>
        <v>0</v>
      </c>
      <c r="BS431" s="15">
        <v>20</v>
      </c>
      <c r="BT431" s="15">
        <v>2</v>
      </c>
      <c r="BU431" s="15">
        <f t="shared" si="262"/>
        <v>1</v>
      </c>
      <c r="BV431" s="15">
        <f t="shared" si="263"/>
        <v>0</v>
      </c>
      <c r="BW431" s="15">
        <f t="shared" si="264"/>
        <v>0</v>
      </c>
      <c r="BX431" s="15">
        <f t="shared" si="265"/>
        <v>0</v>
      </c>
      <c r="BY431" s="15">
        <v>1</v>
      </c>
      <c r="BZ431" s="15">
        <v>1</v>
      </c>
      <c r="CA431" s="15">
        <v>1</v>
      </c>
      <c r="CB431" s="15">
        <v>1</v>
      </c>
      <c r="CC431" s="15">
        <v>1</v>
      </c>
      <c r="CD431" s="27">
        <v>4</v>
      </c>
      <c r="CE431" s="27">
        <v>3</v>
      </c>
      <c r="CF431" s="27">
        <v>3</v>
      </c>
      <c r="CG431" s="27">
        <v>4</v>
      </c>
      <c r="CH431" s="27">
        <v>3</v>
      </c>
      <c r="CI431" s="27">
        <v>4</v>
      </c>
      <c r="CJ431" s="27">
        <f t="shared" si="239"/>
        <v>3.5</v>
      </c>
      <c r="CK431" s="15">
        <f t="shared" si="266"/>
        <v>0</v>
      </c>
      <c r="CL431" s="15">
        <f t="shared" si="267"/>
        <v>-1</v>
      </c>
      <c r="CM431" s="15">
        <f t="shared" si="268"/>
        <v>-1</v>
      </c>
      <c r="CN431" s="15">
        <f t="shared" si="269"/>
        <v>0</v>
      </c>
      <c r="CO431" s="15">
        <f t="shared" si="270"/>
        <v>-1</v>
      </c>
      <c r="CP431" s="15">
        <f t="shared" si="271"/>
        <v>0</v>
      </c>
      <c r="CQ431" s="15">
        <f t="shared" si="272"/>
        <v>-0.5</v>
      </c>
    </row>
    <row r="432" spans="1:95" x14ac:dyDescent="0.2">
      <c r="A432" s="15">
        <v>811</v>
      </c>
      <c r="B432" s="23">
        <v>1</v>
      </c>
      <c r="C432" s="15">
        <v>1</v>
      </c>
      <c r="D432" s="15">
        <f t="shared" si="240"/>
        <v>0</v>
      </c>
      <c r="E432" s="15">
        <f t="shared" si="274"/>
        <v>0</v>
      </c>
      <c r="F432" s="15">
        <f t="shared" si="275"/>
        <v>0</v>
      </c>
      <c r="G432" s="15">
        <f t="shared" si="276"/>
        <v>0</v>
      </c>
      <c r="H432" s="15">
        <f t="shared" si="277"/>
        <v>0</v>
      </c>
      <c r="I432" s="15">
        <v>1</v>
      </c>
      <c r="J432" s="15">
        <v>50</v>
      </c>
      <c r="K432" s="15">
        <v>3</v>
      </c>
      <c r="L432" s="15">
        <f t="shared" si="241"/>
        <v>0</v>
      </c>
      <c r="M432" s="15">
        <f t="shared" si="242"/>
        <v>0</v>
      </c>
      <c r="N432" s="15">
        <f t="shared" si="243"/>
        <v>0</v>
      </c>
      <c r="O432" s="15">
        <f t="shared" si="244"/>
        <v>1</v>
      </c>
      <c r="P432" s="15">
        <f t="shared" si="245"/>
        <v>0</v>
      </c>
      <c r="Q432" s="15">
        <v>2</v>
      </c>
      <c r="R432" s="15">
        <v>4</v>
      </c>
      <c r="S432" s="15">
        <v>20</v>
      </c>
      <c r="T432" s="15">
        <v>0</v>
      </c>
      <c r="U432" s="15">
        <v>1</v>
      </c>
      <c r="V432" s="15">
        <v>0</v>
      </c>
      <c r="W432" s="15">
        <v>0</v>
      </c>
      <c r="X432" s="15">
        <v>1</v>
      </c>
      <c r="Y432" s="15">
        <v>1</v>
      </c>
      <c r="Z432" s="15">
        <f t="shared" si="273"/>
        <v>1</v>
      </c>
      <c r="AA432" s="15">
        <f t="shared" si="246"/>
        <v>0</v>
      </c>
      <c r="AB432" s="15">
        <f t="shared" si="247"/>
        <v>0</v>
      </c>
      <c r="AC432" s="15">
        <v>4</v>
      </c>
      <c r="AD432" s="15">
        <v>60</v>
      </c>
      <c r="AE432" s="15">
        <v>2.2999999999999998</v>
      </c>
      <c r="AF432" s="15">
        <v>480000</v>
      </c>
      <c r="AG432" s="27">
        <v>8000</v>
      </c>
      <c r="AH432" s="27">
        <f t="shared" si="248"/>
        <v>-0.15789473684210525</v>
      </c>
      <c r="AI432" s="27">
        <f t="shared" si="249"/>
        <v>1</v>
      </c>
      <c r="AJ432" s="27">
        <f t="shared" si="250"/>
        <v>-0.15789473684210525</v>
      </c>
      <c r="AQ432" s="15">
        <f t="shared" si="251"/>
        <v>0</v>
      </c>
      <c r="AR432" s="15">
        <f t="shared" si="252"/>
        <v>0</v>
      </c>
      <c r="AZ432" s="15">
        <f t="shared" si="253"/>
        <v>0</v>
      </c>
      <c r="BA432" s="15">
        <f t="shared" si="254"/>
        <v>0</v>
      </c>
      <c r="BB432" s="15">
        <f>$AJ432</f>
        <v>-0.15789473684210525</v>
      </c>
      <c r="BC432" s="15">
        <v>3.5</v>
      </c>
      <c r="BD432" s="15">
        <v>3</v>
      </c>
      <c r="BE432" s="15">
        <v>3</v>
      </c>
      <c r="BF432" s="15">
        <v>3</v>
      </c>
      <c r="BG432" s="15">
        <v>2</v>
      </c>
      <c r="BH432" s="15">
        <v>2.9</v>
      </c>
      <c r="BI432" s="15">
        <v>2</v>
      </c>
      <c r="BJ432" s="15">
        <v>1</v>
      </c>
      <c r="BK432" s="15">
        <f t="shared" si="255"/>
        <v>0</v>
      </c>
      <c r="BL432" s="15">
        <f t="shared" si="256"/>
        <v>0</v>
      </c>
      <c r="BM432" s="15">
        <f t="shared" si="257"/>
        <v>0</v>
      </c>
      <c r="BN432" s="15">
        <v>1</v>
      </c>
      <c r="BO432" s="15">
        <f t="shared" si="258"/>
        <v>0</v>
      </c>
      <c r="BP432" s="15">
        <f t="shared" si="259"/>
        <v>0</v>
      </c>
      <c r="BQ432" s="15">
        <f t="shared" si="260"/>
        <v>0</v>
      </c>
      <c r="BR432" s="15">
        <f t="shared" si="261"/>
        <v>0</v>
      </c>
      <c r="BS432" s="15">
        <v>5</v>
      </c>
      <c r="BT432" s="15">
        <v>2</v>
      </c>
      <c r="BU432" s="15">
        <f t="shared" si="262"/>
        <v>1</v>
      </c>
      <c r="BV432" s="15">
        <f t="shared" si="263"/>
        <v>0</v>
      </c>
      <c r="BW432" s="15">
        <f t="shared" si="264"/>
        <v>0</v>
      </c>
      <c r="BX432" s="15">
        <f t="shared" si="265"/>
        <v>0</v>
      </c>
      <c r="BY432" s="15">
        <v>1</v>
      </c>
      <c r="BZ432" s="15">
        <v>1</v>
      </c>
      <c r="CA432" s="15">
        <v>1</v>
      </c>
      <c r="CB432" s="15">
        <v>1</v>
      </c>
      <c r="CC432" s="15">
        <v>1</v>
      </c>
      <c r="CD432" s="27">
        <v>4</v>
      </c>
      <c r="CE432" s="27">
        <v>4</v>
      </c>
      <c r="CF432" s="27">
        <v>4</v>
      </c>
      <c r="CG432" s="27">
        <v>4</v>
      </c>
      <c r="CH432" s="27">
        <v>4</v>
      </c>
      <c r="CI432" s="27">
        <v>4</v>
      </c>
      <c r="CJ432" s="27">
        <f t="shared" si="239"/>
        <v>4</v>
      </c>
      <c r="CK432" s="15">
        <f t="shared" si="266"/>
        <v>0</v>
      </c>
      <c r="CL432" s="15">
        <f t="shared" si="267"/>
        <v>0</v>
      </c>
      <c r="CM432" s="15">
        <f t="shared" si="268"/>
        <v>0</v>
      </c>
      <c r="CN432" s="15">
        <f t="shared" si="269"/>
        <v>0</v>
      </c>
      <c r="CO432" s="15">
        <f t="shared" si="270"/>
        <v>0</v>
      </c>
      <c r="CP432" s="15">
        <f t="shared" si="271"/>
        <v>0</v>
      </c>
      <c r="CQ432" s="15">
        <f t="shared" si="272"/>
        <v>0</v>
      </c>
    </row>
    <row r="433" spans="1:95" x14ac:dyDescent="0.2">
      <c r="A433" s="15">
        <v>811</v>
      </c>
      <c r="B433" s="23">
        <v>1</v>
      </c>
      <c r="C433" s="15">
        <v>1</v>
      </c>
      <c r="D433" s="15">
        <f t="shared" si="240"/>
        <v>0</v>
      </c>
      <c r="E433" s="15">
        <f t="shared" si="274"/>
        <v>0</v>
      </c>
      <c r="F433" s="15">
        <f t="shared" si="275"/>
        <v>0</v>
      </c>
      <c r="G433" s="15">
        <f t="shared" si="276"/>
        <v>0</v>
      </c>
      <c r="H433" s="15">
        <f t="shared" si="277"/>
        <v>0</v>
      </c>
      <c r="I433" s="15">
        <v>1</v>
      </c>
      <c r="J433" s="15">
        <v>50</v>
      </c>
      <c r="K433" s="15">
        <v>3</v>
      </c>
      <c r="L433" s="15">
        <f t="shared" si="241"/>
        <v>0</v>
      </c>
      <c r="M433" s="15">
        <f t="shared" si="242"/>
        <v>0</v>
      </c>
      <c r="N433" s="15">
        <f t="shared" si="243"/>
        <v>0</v>
      </c>
      <c r="O433" s="15">
        <f t="shared" si="244"/>
        <v>1</v>
      </c>
      <c r="P433" s="15">
        <f t="shared" si="245"/>
        <v>0</v>
      </c>
      <c r="Q433" s="15">
        <v>2</v>
      </c>
      <c r="R433" s="15">
        <v>4</v>
      </c>
      <c r="S433" s="15">
        <v>20</v>
      </c>
      <c r="T433" s="15">
        <v>0</v>
      </c>
      <c r="U433" s="15">
        <v>1</v>
      </c>
      <c r="V433" s="15">
        <v>0</v>
      </c>
      <c r="W433" s="15">
        <v>0</v>
      </c>
      <c r="X433" s="15">
        <v>1</v>
      </c>
      <c r="Y433" s="15">
        <v>0</v>
      </c>
      <c r="Z433" s="15">
        <f t="shared" si="273"/>
        <v>1</v>
      </c>
      <c r="AA433" s="15">
        <f t="shared" si="246"/>
        <v>0</v>
      </c>
      <c r="AB433" s="15">
        <f t="shared" si="247"/>
        <v>0</v>
      </c>
      <c r="AC433" s="159">
        <v>4</v>
      </c>
      <c r="AD433" s="159">
        <v>60</v>
      </c>
      <c r="AE433" s="159">
        <v>1.8</v>
      </c>
      <c r="AF433" s="15">
        <v>570000</v>
      </c>
      <c r="AG433" s="27">
        <v>9500</v>
      </c>
      <c r="AH433" s="27">
        <f t="shared" si="248"/>
        <v>6.6</v>
      </c>
      <c r="AI433" s="27">
        <f t="shared" si="249"/>
        <v>1</v>
      </c>
      <c r="AJ433" s="27">
        <f t="shared" si="250"/>
        <v>6.6</v>
      </c>
      <c r="AQ433" s="15">
        <f t="shared" si="251"/>
        <v>0</v>
      </c>
      <c r="AR433" s="15">
        <f t="shared" si="252"/>
        <v>0</v>
      </c>
      <c r="AZ433" s="15">
        <f t="shared" si="253"/>
        <v>0</v>
      </c>
      <c r="BA433" s="15">
        <f t="shared" si="254"/>
        <v>0</v>
      </c>
      <c r="BC433" s="15">
        <v>3.5</v>
      </c>
      <c r="BD433" s="15">
        <v>3</v>
      </c>
      <c r="BE433" s="15">
        <v>3</v>
      </c>
      <c r="BF433" s="15">
        <v>3</v>
      </c>
      <c r="BG433" s="15">
        <v>2</v>
      </c>
      <c r="BH433" s="15">
        <v>2.9</v>
      </c>
      <c r="BI433" s="15">
        <v>2</v>
      </c>
      <c r="BJ433" s="15">
        <v>1</v>
      </c>
      <c r="BK433" s="15">
        <f t="shared" si="255"/>
        <v>0</v>
      </c>
      <c r="BL433" s="15">
        <f t="shared" si="256"/>
        <v>0</v>
      </c>
      <c r="BM433" s="15">
        <f t="shared" si="257"/>
        <v>0</v>
      </c>
      <c r="BN433" s="15">
        <v>1</v>
      </c>
      <c r="BO433" s="15">
        <f t="shared" si="258"/>
        <v>0</v>
      </c>
      <c r="BP433" s="15">
        <f t="shared" si="259"/>
        <v>0</v>
      </c>
      <c r="BQ433" s="15">
        <f t="shared" si="260"/>
        <v>0</v>
      </c>
      <c r="BR433" s="15">
        <f t="shared" si="261"/>
        <v>0</v>
      </c>
      <c r="BS433" s="15">
        <v>5</v>
      </c>
      <c r="BT433" s="15">
        <v>2</v>
      </c>
      <c r="BU433" s="15">
        <f t="shared" si="262"/>
        <v>1</v>
      </c>
      <c r="BV433" s="15">
        <f t="shared" si="263"/>
        <v>0</v>
      </c>
      <c r="BW433" s="15">
        <f t="shared" si="264"/>
        <v>0</v>
      </c>
      <c r="BX433" s="15">
        <f t="shared" si="265"/>
        <v>0</v>
      </c>
      <c r="BY433" s="15">
        <v>1</v>
      </c>
      <c r="BZ433" s="15">
        <v>1</v>
      </c>
      <c r="CA433" s="15">
        <v>1</v>
      </c>
      <c r="CB433" s="15">
        <v>1</v>
      </c>
      <c r="CC433" s="15">
        <v>1</v>
      </c>
      <c r="CD433" s="27">
        <v>4</v>
      </c>
      <c r="CE433" s="27">
        <v>4</v>
      </c>
      <c r="CF433" s="27">
        <v>4</v>
      </c>
      <c r="CG433" s="27">
        <v>4</v>
      </c>
      <c r="CH433" s="27">
        <v>4</v>
      </c>
      <c r="CI433" s="27">
        <v>4</v>
      </c>
      <c r="CJ433" s="27">
        <f t="shared" si="239"/>
        <v>4</v>
      </c>
      <c r="CK433" s="15">
        <f t="shared" si="266"/>
        <v>1</v>
      </c>
      <c r="CL433" s="15">
        <f t="shared" si="267"/>
        <v>1</v>
      </c>
      <c r="CM433" s="15">
        <f t="shared" si="268"/>
        <v>1</v>
      </c>
      <c r="CN433" s="15">
        <f t="shared" si="269"/>
        <v>1</v>
      </c>
      <c r="CO433" s="15">
        <f t="shared" si="270"/>
        <v>1</v>
      </c>
      <c r="CP433" s="15">
        <f t="shared" si="271"/>
        <v>1</v>
      </c>
      <c r="CQ433" s="15">
        <f t="shared" si="272"/>
        <v>1</v>
      </c>
    </row>
    <row r="434" spans="1:95" x14ac:dyDescent="0.2">
      <c r="A434" s="15">
        <v>812</v>
      </c>
      <c r="B434" s="23">
        <v>0</v>
      </c>
      <c r="C434" s="15">
        <v>1</v>
      </c>
      <c r="D434" s="15">
        <f t="shared" si="240"/>
        <v>0</v>
      </c>
      <c r="E434" s="15">
        <f t="shared" si="274"/>
        <v>0</v>
      </c>
      <c r="F434" s="15">
        <f t="shared" si="275"/>
        <v>0</v>
      </c>
      <c r="G434" s="15">
        <f t="shared" si="276"/>
        <v>0</v>
      </c>
      <c r="H434" s="15">
        <f t="shared" si="277"/>
        <v>0</v>
      </c>
      <c r="I434" s="15">
        <v>0</v>
      </c>
      <c r="J434" s="15">
        <v>30</v>
      </c>
      <c r="K434" s="15">
        <v>5</v>
      </c>
      <c r="L434" s="15">
        <f t="shared" si="241"/>
        <v>0</v>
      </c>
      <c r="M434" s="15">
        <f t="shared" si="242"/>
        <v>0</v>
      </c>
      <c r="N434" s="15">
        <f t="shared" si="243"/>
        <v>0</v>
      </c>
      <c r="O434" s="15">
        <f t="shared" si="244"/>
        <v>0</v>
      </c>
      <c r="P434" s="15">
        <f t="shared" si="245"/>
        <v>0</v>
      </c>
      <c r="Q434" s="15">
        <v>2</v>
      </c>
      <c r="R434" s="15">
        <v>4</v>
      </c>
      <c r="S434" s="15">
        <v>6</v>
      </c>
      <c r="T434" s="15">
        <v>1</v>
      </c>
      <c r="U434" s="15">
        <v>0</v>
      </c>
      <c r="V434" s="15">
        <v>1</v>
      </c>
      <c r="W434" s="15">
        <v>96000</v>
      </c>
      <c r="X434" s="15">
        <v>1</v>
      </c>
      <c r="Y434" s="15">
        <v>1</v>
      </c>
      <c r="Z434" s="15">
        <f t="shared" si="273"/>
        <v>0</v>
      </c>
      <c r="AA434" s="15">
        <f t="shared" si="246"/>
        <v>0</v>
      </c>
      <c r="AB434" s="15">
        <f t="shared" si="247"/>
        <v>0</v>
      </c>
      <c r="AC434" s="15">
        <v>1</v>
      </c>
      <c r="AD434" s="15">
        <v>1</v>
      </c>
      <c r="AE434" s="15">
        <v>8.6999999999999993</v>
      </c>
      <c r="AF434" s="15">
        <v>1250</v>
      </c>
      <c r="AG434" s="27">
        <v>1250</v>
      </c>
      <c r="AH434" s="27">
        <f t="shared" si="248"/>
        <v>-0.16666666666666666</v>
      </c>
      <c r="AI434" s="27">
        <f t="shared" si="249"/>
        <v>1</v>
      </c>
      <c r="AJ434" s="27">
        <f t="shared" si="250"/>
        <v>-0.16666666666666666</v>
      </c>
      <c r="AQ434" s="15">
        <f t="shared" si="251"/>
        <v>0</v>
      </c>
      <c r="AR434" s="15">
        <f t="shared" si="252"/>
        <v>0</v>
      </c>
      <c r="AZ434" s="15">
        <f t="shared" si="253"/>
        <v>0</v>
      </c>
      <c r="BA434" s="15">
        <f t="shared" si="254"/>
        <v>0</v>
      </c>
      <c r="BB434" s="15">
        <f>$AJ434</f>
        <v>-0.16666666666666666</v>
      </c>
      <c r="BC434" s="15">
        <v>3</v>
      </c>
      <c r="BD434" s="15">
        <v>2</v>
      </c>
      <c r="BE434" s="15">
        <v>3</v>
      </c>
      <c r="BF434" s="15">
        <v>3</v>
      </c>
      <c r="BG434" s="15">
        <v>2</v>
      </c>
      <c r="BH434" s="15">
        <v>2.6</v>
      </c>
      <c r="BI434" s="15">
        <v>2</v>
      </c>
      <c r="BJ434" s="15">
        <v>2</v>
      </c>
      <c r="BK434" s="15">
        <f t="shared" si="255"/>
        <v>1</v>
      </c>
      <c r="BL434" s="15">
        <f t="shared" si="256"/>
        <v>0</v>
      </c>
      <c r="BM434" s="15">
        <f t="shared" si="257"/>
        <v>0</v>
      </c>
      <c r="BN434" s="15">
        <v>1</v>
      </c>
      <c r="BO434" s="15">
        <f t="shared" si="258"/>
        <v>0</v>
      </c>
      <c r="BP434" s="15">
        <f t="shared" si="259"/>
        <v>0</v>
      </c>
      <c r="BQ434" s="15">
        <f t="shared" si="260"/>
        <v>0</v>
      </c>
      <c r="BR434" s="15">
        <f t="shared" si="261"/>
        <v>0</v>
      </c>
      <c r="BS434" s="15">
        <v>3</v>
      </c>
      <c r="BT434" s="15">
        <v>2</v>
      </c>
      <c r="BU434" s="15">
        <f t="shared" si="262"/>
        <v>1</v>
      </c>
      <c r="BV434" s="15">
        <f t="shared" si="263"/>
        <v>0</v>
      </c>
      <c r="BW434" s="15">
        <f t="shared" si="264"/>
        <v>0</v>
      </c>
      <c r="BX434" s="15">
        <f t="shared" si="265"/>
        <v>0</v>
      </c>
      <c r="BY434" s="15">
        <v>1</v>
      </c>
      <c r="BZ434" s="15">
        <v>1</v>
      </c>
      <c r="CA434" s="15">
        <v>1</v>
      </c>
      <c r="CB434" s="15">
        <v>1</v>
      </c>
      <c r="CC434" s="15">
        <v>1</v>
      </c>
      <c r="CD434" s="27">
        <v>3</v>
      </c>
      <c r="CE434" s="27">
        <v>3</v>
      </c>
      <c r="CF434" s="27">
        <v>3</v>
      </c>
      <c r="CG434" s="27">
        <v>3</v>
      </c>
      <c r="CH434" s="27">
        <v>3</v>
      </c>
      <c r="CI434" s="27">
        <v>3</v>
      </c>
      <c r="CJ434" s="27">
        <f t="shared" si="239"/>
        <v>3</v>
      </c>
      <c r="CK434" s="15">
        <f t="shared" si="266"/>
        <v>0</v>
      </c>
      <c r="CL434" s="15">
        <f t="shared" si="267"/>
        <v>0</v>
      </c>
      <c r="CM434" s="15">
        <f t="shared" si="268"/>
        <v>0</v>
      </c>
      <c r="CN434" s="15">
        <f t="shared" si="269"/>
        <v>0</v>
      </c>
      <c r="CO434" s="15">
        <f t="shared" si="270"/>
        <v>0</v>
      </c>
      <c r="CP434" s="15">
        <f t="shared" si="271"/>
        <v>0</v>
      </c>
      <c r="CQ434" s="15">
        <f t="shared" si="272"/>
        <v>0</v>
      </c>
    </row>
    <row r="435" spans="1:95" x14ac:dyDescent="0.2">
      <c r="A435" s="15">
        <v>812</v>
      </c>
      <c r="B435" s="23">
        <v>0</v>
      </c>
      <c r="C435" s="15">
        <v>1</v>
      </c>
      <c r="D435" s="15">
        <f t="shared" si="240"/>
        <v>0</v>
      </c>
      <c r="E435" s="15">
        <f t="shared" si="274"/>
        <v>0</v>
      </c>
      <c r="F435" s="15">
        <f t="shared" si="275"/>
        <v>0</v>
      </c>
      <c r="G435" s="15">
        <f t="shared" si="276"/>
        <v>0</v>
      </c>
      <c r="H435" s="15">
        <f t="shared" si="277"/>
        <v>0</v>
      </c>
      <c r="I435" s="15">
        <v>0</v>
      </c>
      <c r="J435" s="15">
        <v>30</v>
      </c>
      <c r="K435" s="15">
        <v>5</v>
      </c>
      <c r="L435" s="15">
        <f t="shared" si="241"/>
        <v>0</v>
      </c>
      <c r="M435" s="15">
        <f t="shared" si="242"/>
        <v>0</v>
      </c>
      <c r="N435" s="15">
        <f t="shared" si="243"/>
        <v>0</v>
      </c>
      <c r="O435" s="15">
        <f t="shared" si="244"/>
        <v>0</v>
      </c>
      <c r="P435" s="15">
        <f t="shared" si="245"/>
        <v>0</v>
      </c>
      <c r="Q435" s="15">
        <v>2</v>
      </c>
      <c r="R435" s="15">
        <v>4</v>
      </c>
      <c r="S435" s="15">
        <v>6</v>
      </c>
      <c r="T435" s="15">
        <v>1</v>
      </c>
      <c r="U435" s="15">
        <v>0</v>
      </c>
      <c r="V435" s="15">
        <v>1</v>
      </c>
      <c r="W435" s="15">
        <v>96000</v>
      </c>
      <c r="X435" s="15">
        <v>1</v>
      </c>
      <c r="Y435" s="15">
        <v>0</v>
      </c>
      <c r="Z435" s="15">
        <f t="shared" si="273"/>
        <v>0</v>
      </c>
      <c r="AA435" s="15">
        <f t="shared" si="246"/>
        <v>0</v>
      </c>
      <c r="AB435" s="15">
        <f t="shared" si="247"/>
        <v>0</v>
      </c>
      <c r="AC435" s="159">
        <v>1</v>
      </c>
      <c r="AD435" s="159">
        <v>1</v>
      </c>
      <c r="AE435" s="159">
        <v>9</v>
      </c>
      <c r="AF435" s="15">
        <v>1500</v>
      </c>
      <c r="AG435" s="27">
        <v>1500</v>
      </c>
      <c r="AH435" s="27">
        <f t="shared" si="248"/>
        <v>-0.7857142857142857</v>
      </c>
      <c r="AI435" s="27">
        <f t="shared" si="249"/>
        <v>1</v>
      </c>
      <c r="AJ435" s="27">
        <f t="shared" si="250"/>
        <v>-0.7857142857142857</v>
      </c>
      <c r="AQ435" s="15">
        <f t="shared" si="251"/>
        <v>0</v>
      </c>
      <c r="AR435" s="15">
        <f t="shared" si="252"/>
        <v>0</v>
      </c>
      <c r="AZ435" s="15">
        <f t="shared" si="253"/>
        <v>0</v>
      </c>
      <c r="BA435" s="15">
        <f t="shared" si="254"/>
        <v>0</v>
      </c>
      <c r="BC435" s="15">
        <v>3</v>
      </c>
      <c r="BD435" s="15">
        <v>2</v>
      </c>
      <c r="BE435" s="15">
        <v>3</v>
      </c>
      <c r="BF435" s="15">
        <v>3</v>
      </c>
      <c r="BG435" s="15">
        <v>2</v>
      </c>
      <c r="BH435" s="15">
        <v>2.6</v>
      </c>
      <c r="BI435" s="15">
        <v>2</v>
      </c>
      <c r="BJ435" s="15">
        <v>2</v>
      </c>
      <c r="BK435" s="15">
        <f t="shared" si="255"/>
        <v>1</v>
      </c>
      <c r="BL435" s="15">
        <f t="shared" si="256"/>
        <v>0</v>
      </c>
      <c r="BM435" s="15">
        <f t="shared" si="257"/>
        <v>0</v>
      </c>
      <c r="BN435" s="15">
        <v>1</v>
      </c>
      <c r="BO435" s="15">
        <f t="shared" si="258"/>
        <v>0</v>
      </c>
      <c r="BP435" s="15">
        <f t="shared" si="259"/>
        <v>0</v>
      </c>
      <c r="BQ435" s="15">
        <f t="shared" si="260"/>
        <v>0</v>
      </c>
      <c r="BR435" s="15">
        <f t="shared" si="261"/>
        <v>0</v>
      </c>
      <c r="BS435" s="15">
        <v>3</v>
      </c>
      <c r="BT435" s="15">
        <v>2</v>
      </c>
      <c r="BU435" s="15">
        <f t="shared" si="262"/>
        <v>1</v>
      </c>
      <c r="BV435" s="15">
        <f t="shared" si="263"/>
        <v>0</v>
      </c>
      <c r="BW435" s="15">
        <f t="shared" si="264"/>
        <v>0</v>
      </c>
      <c r="BX435" s="15">
        <f t="shared" si="265"/>
        <v>0</v>
      </c>
      <c r="BY435" s="15">
        <v>1</v>
      </c>
      <c r="BZ435" s="15">
        <v>1</v>
      </c>
      <c r="CA435" s="15">
        <v>1</v>
      </c>
      <c r="CB435" s="15">
        <v>1</v>
      </c>
      <c r="CC435" s="15">
        <v>1</v>
      </c>
      <c r="CD435" s="27">
        <v>3</v>
      </c>
      <c r="CE435" s="27">
        <v>3</v>
      </c>
      <c r="CF435" s="27">
        <v>3</v>
      </c>
      <c r="CG435" s="27">
        <v>3</v>
      </c>
      <c r="CH435" s="27">
        <v>3</v>
      </c>
      <c r="CI435" s="27">
        <v>3</v>
      </c>
      <c r="CJ435" s="27">
        <f t="shared" si="239"/>
        <v>3</v>
      </c>
      <c r="CK435" s="15">
        <f t="shared" si="266"/>
        <v>-1</v>
      </c>
      <c r="CL435" s="15">
        <f t="shared" si="267"/>
        <v>-2</v>
      </c>
      <c r="CM435" s="15">
        <f t="shared" si="268"/>
        <v>-1.75</v>
      </c>
      <c r="CN435" s="15">
        <f t="shared" si="269"/>
        <v>-1</v>
      </c>
      <c r="CO435" s="15">
        <f t="shared" si="270"/>
        <v>-1</v>
      </c>
      <c r="CP435" s="15">
        <f t="shared" si="271"/>
        <v>-1</v>
      </c>
      <c r="CQ435" s="15">
        <f t="shared" si="272"/>
        <v>-1.291666666666667</v>
      </c>
    </row>
    <row r="436" spans="1:95" x14ac:dyDescent="0.2">
      <c r="A436" s="15">
        <v>813</v>
      </c>
      <c r="B436" s="23">
        <v>0</v>
      </c>
      <c r="C436" s="15">
        <v>1</v>
      </c>
      <c r="D436" s="15">
        <f t="shared" si="240"/>
        <v>0</v>
      </c>
      <c r="E436" s="15">
        <f t="shared" si="274"/>
        <v>0</v>
      </c>
      <c r="F436" s="15">
        <f t="shared" si="275"/>
        <v>0</v>
      </c>
      <c r="G436" s="15">
        <f t="shared" si="276"/>
        <v>0</v>
      </c>
      <c r="H436" s="15">
        <f t="shared" si="277"/>
        <v>0</v>
      </c>
      <c r="I436" s="15">
        <v>0</v>
      </c>
      <c r="J436" s="15">
        <v>53</v>
      </c>
      <c r="K436" s="15">
        <v>5</v>
      </c>
      <c r="L436" s="15">
        <f t="shared" si="241"/>
        <v>0</v>
      </c>
      <c r="M436" s="15">
        <f t="shared" si="242"/>
        <v>0</v>
      </c>
      <c r="N436" s="15">
        <f t="shared" si="243"/>
        <v>0</v>
      </c>
      <c r="O436" s="15">
        <f t="shared" si="244"/>
        <v>0</v>
      </c>
      <c r="P436" s="15">
        <f t="shared" si="245"/>
        <v>0</v>
      </c>
      <c r="Q436" s="15">
        <v>2</v>
      </c>
      <c r="R436" s="15">
        <v>5</v>
      </c>
      <c r="S436" s="15">
        <v>30</v>
      </c>
      <c r="T436" s="15">
        <v>0</v>
      </c>
      <c r="U436" s="15">
        <v>1</v>
      </c>
      <c r="V436" s="15">
        <v>1</v>
      </c>
      <c r="W436" s="15">
        <v>140000</v>
      </c>
      <c r="X436" s="15">
        <v>0</v>
      </c>
      <c r="Y436" s="15">
        <v>1</v>
      </c>
      <c r="Z436" s="15">
        <f t="shared" si="273"/>
        <v>1</v>
      </c>
      <c r="AA436" s="15">
        <f t="shared" si="246"/>
        <v>0</v>
      </c>
      <c r="AB436" s="15">
        <f t="shared" si="247"/>
        <v>0</v>
      </c>
      <c r="AC436" s="15">
        <v>4</v>
      </c>
      <c r="AD436" s="15">
        <v>70</v>
      </c>
      <c r="AE436" s="15">
        <v>2.8</v>
      </c>
      <c r="AF436" s="15">
        <v>490000</v>
      </c>
      <c r="AG436" s="27">
        <v>7000</v>
      </c>
      <c r="AH436" s="27">
        <f t="shared" si="248"/>
        <v>0</v>
      </c>
      <c r="AI436" s="27">
        <f t="shared" si="249"/>
        <v>1</v>
      </c>
      <c r="AJ436" s="27">
        <f t="shared" si="250"/>
        <v>0</v>
      </c>
      <c r="AQ436" s="15">
        <f t="shared" si="251"/>
        <v>0</v>
      </c>
      <c r="AR436" s="15">
        <f t="shared" si="252"/>
        <v>0</v>
      </c>
      <c r="AZ436" s="15">
        <f t="shared" si="253"/>
        <v>0</v>
      </c>
      <c r="BA436" s="15">
        <f t="shared" si="254"/>
        <v>0</v>
      </c>
      <c r="BB436" s="15">
        <f>$AJ436</f>
        <v>0</v>
      </c>
      <c r="BC436" s="15">
        <v>3.5</v>
      </c>
      <c r="BD436" s="15">
        <v>3</v>
      </c>
      <c r="BE436" s="15">
        <v>3</v>
      </c>
      <c r="BF436" s="15">
        <v>3</v>
      </c>
      <c r="BG436" s="15">
        <v>3</v>
      </c>
      <c r="BH436" s="15">
        <v>3.1</v>
      </c>
      <c r="BI436" s="15">
        <v>3</v>
      </c>
      <c r="BJ436" s="15">
        <v>4</v>
      </c>
      <c r="BK436" s="15">
        <f t="shared" si="255"/>
        <v>0</v>
      </c>
      <c r="BL436" s="15">
        <f t="shared" si="256"/>
        <v>0</v>
      </c>
      <c r="BM436" s="15">
        <f t="shared" si="257"/>
        <v>1</v>
      </c>
      <c r="BN436" s="15">
        <v>2</v>
      </c>
      <c r="BO436" s="15">
        <f t="shared" si="258"/>
        <v>1</v>
      </c>
      <c r="BP436" s="15">
        <f t="shared" si="259"/>
        <v>0</v>
      </c>
      <c r="BQ436" s="15">
        <f t="shared" si="260"/>
        <v>0</v>
      </c>
      <c r="BR436" s="15">
        <f t="shared" si="261"/>
        <v>0</v>
      </c>
      <c r="BS436" s="15">
        <v>5</v>
      </c>
      <c r="BT436" s="15">
        <v>2</v>
      </c>
      <c r="BU436" s="15">
        <f t="shared" si="262"/>
        <v>1</v>
      </c>
      <c r="BV436" s="15">
        <f t="shared" si="263"/>
        <v>0</v>
      </c>
      <c r="BW436" s="15">
        <f t="shared" si="264"/>
        <v>0</v>
      </c>
      <c r="BX436" s="15">
        <f t="shared" si="265"/>
        <v>0</v>
      </c>
      <c r="BY436" s="15">
        <v>1</v>
      </c>
      <c r="BZ436" s="15">
        <v>1</v>
      </c>
      <c r="CA436" s="15">
        <v>1</v>
      </c>
      <c r="CB436" s="15">
        <v>1</v>
      </c>
      <c r="CC436" s="15">
        <v>1</v>
      </c>
      <c r="CD436" s="27">
        <v>4</v>
      </c>
      <c r="CE436" s="27">
        <v>5</v>
      </c>
      <c r="CF436" s="27">
        <v>4.75</v>
      </c>
      <c r="CG436" s="27">
        <v>4</v>
      </c>
      <c r="CH436" s="27">
        <v>4</v>
      </c>
      <c r="CI436" s="27">
        <v>4</v>
      </c>
      <c r="CJ436" s="27">
        <f t="shared" si="239"/>
        <v>4.291666666666667</v>
      </c>
      <c r="CK436" s="15">
        <f t="shared" si="266"/>
        <v>0</v>
      </c>
      <c r="CL436" s="15">
        <f t="shared" si="267"/>
        <v>1</v>
      </c>
      <c r="CM436" s="15">
        <f t="shared" si="268"/>
        <v>0.75</v>
      </c>
      <c r="CN436" s="15">
        <f t="shared" si="269"/>
        <v>0</v>
      </c>
      <c r="CO436" s="15">
        <f t="shared" si="270"/>
        <v>0</v>
      </c>
      <c r="CP436" s="15">
        <f t="shared" si="271"/>
        <v>0</v>
      </c>
      <c r="CQ436" s="15">
        <f t="shared" si="272"/>
        <v>0.29166666666666696</v>
      </c>
    </row>
    <row r="437" spans="1:95" x14ac:dyDescent="0.2">
      <c r="A437" s="15">
        <v>813</v>
      </c>
      <c r="B437" s="23">
        <v>0</v>
      </c>
      <c r="C437" s="15">
        <v>1</v>
      </c>
      <c r="D437" s="15">
        <f t="shared" si="240"/>
        <v>0</v>
      </c>
      <c r="E437" s="15">
        <f t="shared" si="274"/>
        <v>0</v>
      </c>
      <c r="F437" s="15">
        <f t="shared" si="275"/>
        <v>0</v>
      </c>
      <c r="G437" s="15">
        <f t="shared" si="276"/>
        <v>0</v>
      </c>
      <c r="H437" s="15">
        <f t="shared" si="277"/>
        <v>0</v>
      </c>
      <c r="I437" s="15">
        <v>0</v>
      </c>
      <c r="J437" s="15">
        <v>53</v>
      </c>
      <c r="K437" s="15">
        <v>5</v>
      </c>
      <c r="L437" s="15">
        <f t="shared" si="241"/>
        <v>0</v>
      </c>
      <c r="M437" s="15">
        <f t="shared" si="242"/>
        <v>0</v>
      </c>
      <c r="N437" s="15">
        <f t="shared" si="243"/>
        <v>0</v>
      </c>
      <c r="O437" s="15">
        <f t="shared" si="244"/>
        <v>0</v>
      </c>
      <c r="P437" s="15">
        <f t="shared" si="245"/>
        <v>0</v>
      </c>
      <c r="Q437" s="15">
        <v>2</v>
      </c>
      <c r="R437" s="15">
        <v>5</v>
      </c>
      <c r="S437" s="15">
        <v>30</v>
      </c>
      <c r="T437" s="15">
        <v>0</v>
      </c>
      <c r="U437" s="15">
        <v>1</v>
      </c>
      <c r="V437" s="15">
        <v>1</v>
      </c>
      <c r="W437" s="15">
        <v>140000</v>
      </c>
      <c r="X437" s="15">
        <v>0</v>
      </c>
      <c r="Y437" s="15">
        <v>0</v>
      </c>
      <c r="Z437" s="15">
        <f t="shared" si="273"/>
        <v>1</v>
      </c>
      <c r="AA437" s="15">
        <f t="shared" si="246"/>
        <v>0</v>
      </c>
      <c r="AB437" s="15">
        <f t="shared" si="247"/>
        <v>0</v>
      </c>
      <c r="AC437" s="159">
        <v>4</v>
      </c>
      <c r="AD437" s="159">
        <v>70</v>
      </c>
      <c r="AE437" s="159">
        <v>2.8</v>
      </c>
      <c r="AF437" s="15">
        <v>490000</v>
      </c>
      <c r="AG437" s="27">
        <v>7000</v>
      </c>
      <c r="AH437" s="27">
        <f t="shared" si="248"/>
        <v>1.9787234042553192</v>
      </c>
      <c r="AI437" s="27">
        <f t="shared" si="249"/>
        <v>1</v>
      </c>
      <c r="AJ437" s="27">
        <f t="shared" si="250"/>
        <v>1.9787234042553192</v>
      </c>
      <c r="AQ437" s="15">
        <f t="shared" si="251"/>
        <v>0</v>
      </c>
      <c r="AR437" s="15">
        <f t="shared" si="252"/>
        <v>0</v>
      </c>
      <c r="AZ437" s="15">
        <f t="shared" si="253"/>
        <v>0</v>
      </c>
      <c r="BA437" s="15">
        <f t="shared" si="254"/>
        <v>0</v>
      </c>
      <c r="BC437" s="15">
        <v>3.5</v>
      </c>
      <c r="BD437" s="15">
        <v>3</v>
      </c>
      <c r="BE437" s="15">
        <v>3</v>
      </c>
      <c r="BF437" s="15">
        <v>3</v>
      </c>
      <c r="BG437" s="15">
        <v>3</v>
      </c>
      <c r="BH437" s="15">
        <v>3.1</v>
      </c>
      <c r="BI437" s="15">
        <v>3</v>
      </c>
      <c r="BJ437" s="15">
        <v>4</v>
      </c>
      <c r="BK437" s="15">
        <f t="shared" si="255"/>
        <v>0</v>
      </c>
      <c r="BL437" s="15">
        <f t="shared" si="256"/>
        <v>0</v>
      </c>
      <c r="BM437" s="15">
        <f t="shared" si="257"/>
        <v>1</v>
      </c>
      <c r="BN437" s="15">
        <v>2</v>
      </c>
      <c r="BO437" s="15">
        <f t="shared" si="258"/>
        <v>1</v>
      </c>
      <c r="BP437" s="15">
        <f t="shared" si="259"/>
        <v>0</v>
      </c>
      <c r="BQ437" s="15">
        <f t="shared" si="260"/>
        <v>0</v>
      </c>
      <c r="BR437" s="15">
        <f t="shared" si="261"/>
        <v>0</v>
      </c>
      <c r="BS437" s="15">
        <v>5</v>
      </c>
      <c r="BT437" s="15">
        <v>2</v>
      </c>
      <c r="BU437" s="15">
        <f t="shared" si="262"/>
        <v>1</v>
      </c>
      <c r="BV437" s="15">
        <f t="shared" si="263"/>
        <v>0</v>
      </c>
      <c r="BW437" s="15">
        <f t="shared" si="264"/>
        <v>0</v>
      </c>
      <c r="BX437" s="15">
        <f t="shared" si="265"/>
        <v>0</v>
      </c>
      <c r="BY437" s="15">
        <v>1</v>
      </c>
      <c r="BZ437" s="15">
        <v>1</v>
      </c>
      <c r="CA437" s="15">
        <v>1</v>
      </c>
      <c r="CB437" s="15">
        <v>1</v>
      </c>
      <c r="CC437" s="15">
        <v>1</v>
      </c>
      <c r="CD437" s="27">
        <v>4</v>
      </c>
      <c r="CE437" s="27">
        <v>4</v>
      </c>
      <c r="CF437" s="27">
        <v>4</v>
      </c>
      <c r="CG437" s="27">
        <v>4</v>
      </c>
      <c r="CH437" s="27">
        <v>4</v>
      </c>
      <c r="CI437" s="27">
        <v>4</v>
      </c>
      <c r="CJ437" s="27">
        <f t="shared" si="239"/>
        <v>4</v>
      </c>
      <c r="CK437" s="15">
        <f t="shared" si="266"/>
        <v>0</v>
      </c>
      <c r="CL437" s="15">
        <f t="shared" si="267"/>
        <v>0</v>
      </c>
      <c r="CM437" s="15">
        <f t="shared" si="268"/>
        <v>0</v>
      </c>
      <c r="CN437" s="15">
        <f t="shared" si="269"/>
        <v>0</v>
      </c>
      <c r="CO437" s="15">
        <f t="shared" si="270"/>
        <v>1</v>
      </c>
      <c r="CP437" s="15">
        <f t="shared" si="271"/>
        <v>1</v>
      </c>
      <c r="CQ437" s="15">
        <f t="shared" si="272"/>
        <v>0.33333333333333348</v>
      </c>
    </row>
    <row r="438" spans="1:95" x14ac:dyDescent="0.2">
      <c r="A438" s="15">
        <v>814</v>
      </c>
      <c r="B438" s="23">
        <v>1</v>
      </c>
      <c r="C438" s="15">
        <v>1</v>
      </c>
      <c r="D438" s="15">
        <f t="shared" si="240"/>
        <v>0</v>
      </c>
      <c r="E438" s="15">
        <f t="shared" si="274"/>
        <v>0</v>
      </c>
      <c r="F438" s="15">
        <f t="shared" si="275"/>
        <v>0</v>
      </c>
      <c r="G438" s="15">
        <f t="shared" si="276"/>
        <v>0</v>
      </c>
      <c r="H438" s="15">
        <f t="shared" si="277"/>
        <v>0</v>
      </c>
      <c r="I438" s="15">
        <v>1</v>
      </c>
      <c r="J438" s="15">
        <v>57</v>
      </c>
      <c r="K438" s="15">
        <v>3</v>
      </c>
      <c r="L438" s="15">
        <f t="shared" si="241"/>
        <v>0</v>
      </c>
      <c r="M438" s="15">
        <f t="shared" si="242"/>
        <v>0</v>
      </c>
      <c r="N438" s="15">
        <f t="shared" si="243"/>
        <v>0</v>
      </c>
      <c r="O438" s="15">
        <f t="shared" si="244"/>
        <v>1</v>
      </c>
      <c r="P438" s="15">
        <f t="shared" si="245"/>
        <v>0</v>
      </c>
      <c r="Q438" s="15">
        <v>2</v>
      </c>
      <c r="R438" s="15">
        <v>3</v>
      </c>
      <c r="S438" s="15">
        <v>30</v>
      </c>
      <c r="T438" s="15">
        <v>0</v>
      </c>
      <c r="U438" s="15">
        <v>1</v>
      </c>
      <c r="V438" s="15">
        <v>0</v>
      </c>
      <c r="W438" s="15">
        <v>0</v>
      </c>
      <c r="X438" s="15">
        <v>1</v>
      </c>
      <c r="Y438" s="15">
        <v>1</v>
      </c>
      <c r="Z438" s="15">
        <f t="shared" si="273"/>
        <v>0</v>
      </c>
      <c r="AA438" s="15">
        <f t="shared" si="246"/>
        <v>0</v>
      </c>
      <c r="AB438" s="15">
        <f t="shared" si="247"/>
        <v>0</v>
      </c>
      <c r="AC438" s="15">
        <v>1</v>
      </c>
      <c r="AD438" s="15">
        <v>4</v>
      </c>
      <c r="AE438" s="15">
        <v>9</v>
      </c>
      <c r="AF438" s="15">
        <v>9400</v>
      </c>
      <c r="AG438" s="27">
        <v>2350</v>
      </c>
      <c r="AH438" s="27">
        <f t="shared" si="248"/>
        <v>-0.17543859649122806</v>
      </c>
      <c r="AI438" s="27">
        <f t="shared" si="249"/>
        <v>1</v>
      </c>
      <c r="AJ438" s="27">
        <f t="shared" si="250"/>
        <v>-0.17543859649122806</v>
      </c>
      <c r="AQ438" s="15">
        <f t="shared" si="251"/>
        <v>0</v>
      </c>
      <c r="AR438" s="15">
        <f t="shared" si="252"/>
        <v>0</v>
      </c>
      <c r="AZ438" s="15">
        <f t="shared" si="253"/>
        <v>0</v>
      </c>
      <c r="BA438" s="15">
        <f t="shared" si="254"/>
        <v>0</v>
      </c>
      <c r="BB438" s="15">
        <f>$AJ438</f>
        <v>-0.17543859649122806</v>
      </c>
      <c r="BC438" s="15">
        <v>4</v>
      </c>
      <c r="BD438" s="15">
        <v>5</v>
      </c>
      <c r="BE438" s="15">
        <v>3</v>
      </c>
      <c r="BF438" s="15">
        <v>4</v>
      </c>
      <c r="BG438" s="15">
        <v>5</v>
      </c>
      <c r="BH438" s="15">
        <v>4.2</v>
      </c>
      <c r="BI438" s="15">
        <v>3</v>
      </c>
      <c r="BJ438" s="15">
        <v>1</v>
      </c>
      <c r="BK438" s="15">
        <f t="shared" si="255"/>
        <v>0</v>
      </c>
      <c r="BL438" s="15">
        <f t="shared" si="256"/>
        <v>0</v>
      </c>
      <c r="BM438" s="15">
        <f t="shared" si="257"/>
        <v>0</v>
      </c>
      <c r="BN438" s="15">
        <v>1</v>
      </c>
      <c r="BO438" s="15">
        <f t="shared" si="258"/>
        <v>0</v>
      </c>
      <c r="BP438" s="15">
        <f t="shared" si="259"/>
        <v>0</v>
      </c>
      <c r="BQ438" s="15">
        <f t="shared" si="260"/>
        <v>0</v>
      </c>
      <c r="BR438" s="15">
        <f t="shared" si="261"/>
        <v>0</v>
      </c>
      <c r="BS438" s="15">
        <v>4</v>
      </c>
      <c r="BT438" s="15">
        <v>2</v>
      </c>
      <c r="BU438" s="15">
        <f t="shared" si="262"/>
        <v>1</v>
      </c>
      <c r="BV438" s="15">
        <f t="shared" si="263"/>
        <v>0</v>
      </c>
      <c r="BW438" s="15">
        <f t="shared" si="264"/>
        <v>0</v>
      </c>
      <c r="BX438" s="15">
        <f t="shared" si="265"/>
        <v>0</v>
      </c>
      <c r="BY438" s="15">
        <v>1</v>
      </c>
      <c r="BZ438" s="15">
        <v>1</v>
      </c>
      <c r="CA438" s="15">
        <v>1</v>
      </c>
      <c r="CB438" s="15">
        <v>1</v>
      </c>
      <c r="CC438" s="15">
        <v>1</v>
      </c>
      <c r="CD438" s="27">
        <v>4</v>
      </c>
      <c r="CE438" s="27">
        <v>4</v>
      </c>
      <c r="CF438" s="27">
        <v>4</v>
      </c>
      <c r="CG438" s="27">
        <v>4</v>
      </c>
      <c r="CH438" s="27">
        <v>3</v>
      </c>
      <c r="CI438" s="27">
        <v>3</v>
      </c>
      <c r="CJ438" s="27">
        <f t="shared" si="239"/>
        <v>3.6666666666666665</v>
      </c>
      <c r="CK438" s="15">
        <f t="shared" si="266"/>
        <v>0</v>
      </c>
      <c r="CL438" s="15">
        <f t="shared" si="267"/>
        <v>0</v>
      </c>
      <c r="CM438" s="15">
        <f t="shared" si="268"/>
        <v>0</v>
      </c>
      <c r="CN438" s="15">
        <f t="shared" si="269"/>
        <v>0</v>
      </c>
      <c r="CO438" s="15">
        <f t="shared" si="270"/>
        <v>0</v>
      </c>
      <c r="CP438" s="15">
        <f t="shared" si="271"/>
        <v>0</v>
      </c>
      <c r="CQ438" s="15">
        <f t="shared" si="272"/>
        <v>0</v>
      </c>
    </row>
    <row r="439" spans="1:95" x14ac:dyDescent="0.2">
      <c r="A439" s="15">
        <v>814</v>
      </c>
      <c r="B439" s="23">
        <v>1</v>
      </c>
      <c r="C439" s="15">
        <v>1</v>
      </c>
      <c r="D439" s="15">
        <f t="shared" si="240"/>
        <v>0</v>
      </c>
      <c r="E439" s="15">
        <f t="shared" si="274"/>
        <v>0</v>
      </c>
      <c r="F439" s="15">
        <f t="shared" si="275"/>
        <v>0</v>
      </c>
      <c r="G439" s="15">
        <f t="shared" si="276"/>
        <v>0</v>
      </c>
      <c r="H439" s="15">
        <f t="shared" si="277"/>
        <v>0</v>
      </c>
      <c r="I439" s="15">
        <v>1</v>
      </c>
      <c r="J439" s="15">
        <v>57</v>
      </c>
      <c r="K439" s="15">
        <v>3</v>
      </c>
      <c r="L439" s="15">
        <f t="shared" si="241"/>
        <v>0</v>
      </c>
      <c r="M439" s="15">
        <f t="shared" si="242"/>
        <v>0</v>
      </c>
      <c r="N439" s="15">
        <f t="shared" si="243"/>
        <v>0</v>
      </c>
      <c r="O439" s="15">
        <f t="shared" si="244"/>
        <v>1</v>
      </c>
      <c r="P439" s="15">
        <f t="shared" si="245"/>
        <v>0</v>
      </c>
      <c r="Q439" s="15">
        <v>2</v>
      </c>
      <c r="R439" s="15">
        <v>3</v>
      </c>
      <c r="S439" s="15">
        <v>30</v>
      </c>
      <c r="T439" s="15">
        <v>0</v>
      </c>
      <c r="U439" s="15">
        <v>1</v>
      </c>
      <c r="V439" s="15">
        <v>0</v>
      </c>
      <c r="W439" s="15">
        <v>0</v>
      </c>
      <c r="X439" s="15">
        <v>1</v>
      </c>
      <c r="Y439" s="15">
        <v>0</v>
      </c>
      <c r="Z439" s="15">
        <f t="shared" si="273"/>
        <v>0</v>
      </c>
      <c r="AA439" s="15">
        <f t="shared" si="246"/>
        <v>0</v>
      </c>
      <c r="AB439" s="15">
        <f t="shared" si="247"/>
        <v>0</v>
      </c>
      <c r="AC439" s="159">
        <v>1</v>
      </c>
      <c r="AD439" s="159">
        <v>4</v>
      </c>
      <c r="AE439" s="159">
        <v>9</v>
      </c>
      <c r="AF439" s="15">
        <v>11400</v>
      </c>
      <c r="AG439" s="27">
        <v>2850</v>
      </c>
      <c r="AH439" s="27">
        <f t="shared" si="248"/>
        <v>-0.71499999999999997</v>
      </c>
      <c r="AI439" s="27">
        <f t="shared" si="249"/>
        <v>1</v>
      </c>
      <c r="AJ439" s="27">
        <f t="shared" si="250"/>
        <v>-0.71499999999999997</v>
      </c>
      <c r="AQ439" s="15">
        <f t="shared" si="251"/>
        <v>0</v>
      </c>
      <c r="AR439" s="15">
        <f t="shared" si="252"/>
        <v>0</v>
      </c>
      <c r="AZ439" s="15">
        <f t="shared" si="253"/>
        <v>0</v>
      </c>
      <c r="BA439" s="15">
        <f t="shared" si="254"/>
        <v>0</v>
      </c>
      <c r="BC439" s="15">
        <v>4</v>
      </c>
      <c r="BD439" s="15">
        <v>5</v>
      </c>
      <c r="BE439" s="15">
        <v>3</v>
      </c>
      <c r="BF439" s="15">
        <v>4</v>
      </c>
      <c r="BG439" s="15">
        <v>5</v>
      </c>
      <c r="BH439" s="15">
        <v>4.2</v>
      </c>
      <c r="BI439" s="15">
        <v>3</v>
      </c>
      <c r="BJ439" s="15">
        <v>1</v>
      </c>
      <c r="BK439" s="15">
        <f t="shared" si="255"/>
        <v>0</v>
      </c>
      <c r="BL439" s="15">
        <f t="shared" si="256"/>
        <v>0</v>
      </c>
      <c r="BM439" s="15">
        <f t="shared" si="257"/>
        <v>0</v>
      </c>
      <c r="BN439" s="15">
        <v>1</v>
      </c>
      <c r="BO439" s="15">
        <f t="shared" si="258"/>
        <v>0</v>
      </c>
      <c r="BP439" s="15">
        <f t="shared" si="259"/>
        <v>0</v>
      </c>
      <c r="BQ439" s="15">
        <f t="shared" si="260"/>
        <v>0</v>
      </c>
      <c r="BR439" s="15">
        <f t="shared" si="261"/>
        <v>0</v>
      </c>
      <c r="BS439" s="15">
        <v>4</v>
      </c>
      <c r="BT439" s="15">
        <v>2</v>
      </c>
      <c r="BU439" s="15">
        <f t="shared" si="262"/>
        <v>1</v>
      </c>
      <c r="BV439" s="15">
        <f t="shared" si="263"/>
        <v>0</v>
      </c>
      <c r="BW439" s="15">
        <f t="shared" si="264"/>
        <v>0</v>
      </c>
      <c r="BX439" s="15">
        <f t="shared" si="265"/>
        <v>0</v>
      </c>
      <c r="BY439" s="15">
        <v>1</v>
      </c>
      <c r="BZ439" s="15">
        <v>1</v>
      </c>
      <c r="CA439" s="15">
        <v>1</v>
      </c>
      <c r="CB439" s="15">
        <v>1</v>
      </c>
      <c r="CC439" s="15">
        <v>1</v>
      </c>
      <c r="CD439" s="27">
        <v>4</v>
      </c>
      <c r="CE439" s="27">
        <v>4</v>
      </c>
      <c r="CF439" s="27">
        <v>4</v>
      </c>
      <c r="CG439" s="27">
        <v>4</v>
      </c>
      <c r="CH439" s="27">
        <v>3</v>
      </c>
      <c r="CI439" s="27">
        <v>3</v>
      </c>
      <c r="CJ439" s="27">
        <f t="shared" si="239"/>
        <v>3.6666666666666665</v>
      </c>
      <c r="CK439" s="15">
        <f t="shared" si="266"/>
        <v>1</v>
      </c>
      <c r="CL439" s="15">
        <f t="shared" si="267"/>
        <v>1</v>
      </c>
      <c r="CM439" s="15">
        <f t="shared" si="268"/>
        <v>1</v>
      </c>
      <c r="CN439" s="15">
        <f t="shared" si="269"/>
        <v>1</v>
      </c>
      <c r="CO439" s="15">
        <f t="shared" si="270"/>
        <v>0</v>
      </c>
      <c r="CP439" s="15">
        <f t="shared" si="271"/>
        <v>0</v>
      </c>
      <c r="CQ439" s="15">
        <f t="shared" si="272"/>
        <v>0.66666666666666652</v>
      </c>
    </row>
    <row r="440" spans="1:95" x14ac:dyDescent="0.2">
      <c r="A440" s="15">
        <v>815</v>
      </c>
      <c r="B440" s="23">
        <v>0</v>
      </c>
      <c r="C440" s="15">
        <v>1</v>
      </c>
      <c r="D440" s="15">
        <f t="shared" si="240"/>
        <v>0</v>
      </c>
      <c r="E440" s="15">
        <f t="shared" si="274"/>
        <v>0</v>
      </c>
      <c r="F440" s="15">
        <f t="shared" si="275"/>
        <v>0</v>
      </c>
      <c r="G440" s="15">
        <f t="shared" si="276"/>
        <v>0</v>
      </c>
      <c r="H440" s="15">
        <f t="shared" si="277"/>
        <v>0</v>
      </c>
      <c r="I440" s="15">
        <v>1</v>
      </c>
      <c r="J440" s="15">
        <v>45</v>
      </c>
      <c r="K440" s="15">
        <v>3</v>
      </c>
      <c r="L440" s="15">
        <f t="shared" si="241"/>
        <v>0</v>
      </c>
      <c r="M440" s="15">
        <f t="shared" si="242"/>
        <v>0</v>
      </c>
      <c r="N440" s="15">
        <f t="shared" si="243"/>
        <v>0</v>
      </c>
      <c r="O440" s="15">
        <f t="shared" si="244"/>
        <v>1</v>
      </c>
      <c r="P440" s="15">
        <f t="shared" si="245"/>
        <v>0</v>
      </c>
      <c r="Q440" s="15">
        <v>2</v>
      </c>
      <c r="R440" s="15">
        <v>2</v>
      </c>
      <c r="S440" s="15">
        <v>25</v>
      </c>
      <c r="T440" s="15">
        <v>1</v>
      </c>
      <c r="U440" s="15">
        <v>1</v>
      </c>
      <c r="V440" s="15">
        <v>0</v>
      </c>
      <c r="W440" s="15">
        <v>0</v>
      </c>
      <c r="X440" s="15">
        <v>1</v>
      </c>
      <c r="Y440" s="15">
        <v>1</v>
      </c>
      <c r="Z440" s="15">
        <f t="shared" si="273"/>
        <v>1</v>
      </c>
      <c r="AA440" s="15">
        <f t="shared" si="246"/>
        <v>0</v>
      </c>
      <c r="AB440" s="15">
        <f t="shared" si="247"/>
        <v>0</v>
      </c>
      <c r="AC440" s="15">
        <v>3</v>
      </c>
      <c r="AD440" s="15">
        <v>10</v>
      </c>
      <c r="AE440" s="15">
        <v>1.4</v>
      </c>
      <c r="AF440" s="15">
        <v>100000</v>
      </c>
      <c r="AG440" s="27">
        <v>10000</v>
      </c>
      <c r="AH440" s="27">
        <f t="shared" si="248"/>
        <v>-0.5</v>
      </c>
      <c r="AI440" s="27">
        <f t="shared" si="249"/>
        <v>1</v>
      </c>
      <c r="AJ440" s="27">
        <f t="shared" si="250"/>
        <v>-0.5</v>
      </c>
      <c r="AQ440" s="15">
        <f t="shared" si="251"/>
        <v>0</v>
      </c>
      <c r="AR440" s="15">
        <f t="shared" si="252"/>
        <v>0</v>
      </c>
      <c r="AZ440" s="15">
        <f t="shared" si="253"/>
        <v>0</v>
      </c>
      <c r="BA440" s="15">
        <f t="shared" si="254"/>
        <v>0</v>
      </c>
      <c r="BB440" s="15">
        <f>$AJ440</f>
        <v>-0.5</v>
      </c>
      <c r="BC440" s="15">
        <v>4.25</v>
      </c>
      <c r="BD440" s="15">
        <v>4</v>
      </c>
      <c r="BE440" s="15">
        <v>4</v>
      </c>
      <c r="BF440" s="15">
        <v>3</v>
      </c>
      <c r="BG440" s="15">
        <v>4</v>
      </c>
      <c r="BH440" s="15">
        <v>3.85</v>
      </c>
      <c r="BI440" s="15">
        <v>4</v>
      </c>
      <c r="BJ440" s="15">
        <v>4</v>
      </c>
      <c r="BK440" s="15">
        <f t="shared" si="255"/>
        <v>0</v>
      </c>
      <c r="BL440" s="15">
        <f t="shared" si="256"/>
        <v>0</v>
      </c>
      <c r="BM440" s="15">
        <f t="shared" si="257"/>
        <v>1</v>
      </c>
      <c r="BN440" s="15">
        <v>1</v>
      </c>
      <c r="BO440" s="15">
        <f t="shared" si="258"/>
        <v>0</v>
      </c>
      <c r="BP440" s="15">
        <f t="shared" si="259"/>
        <v>0</v>
      </c>
      <c r="BQ440" s="15">
        <f t="shared" si="260"/>
        <v>0</v>
      </c>
      <c r="BR440" s="15">
        <f t="shared" si="261"/>
        <v>0</v>
      </c>
      <c r="BS440" s="15">
        <v>3</v>
      </c>
      <c r="BT440" s="15">
        <v>2</v>
      </c>
      <c r="BU440" s="15">
        <f t="shared" si="262"/>
        <v>1</v>
      </c>
      <c r="BV440" s="15">
        <f t="shared" si="263"/>
        <v>0</v>
      </c>
      <c r="BW440" s="15">
        <f t="shared" si="264"/>
        <v>0</v>
      </c>
      <c r="BX440" s="15">
        <f t="shared" si="265"/>
        <v>0</v>
      </c>
      <c r="BY440" s="15">
        <v>1</v>
      </c>
      <c r="BZ440" s="15">
        <v>1</v>
      </c>
      <c r="CA440" s="15">
        <v>1</v>
      </c>
      <c r="CB440" s="15">
        <v>1</v>
      </c>
      <c r="CC440" s="15">
        <v>1</v>
      </c>
      <c r="CD440" s="27">
        <v>3</v>
      </c>
      <c r="CE440" s="27">
        <v>3</v>
      </c>
      <c r="CF440" s="27">
        <v>3</v>
      </c>
      <c r="CG440" s="27">
        <v>3</v>
      </c>
      <c r="CH440" s="27">
        <v>3</v>
      </c>
      <c r="CI440" s="27">
        <v>3</v>
      </c>
      <c r="CJ440" s="27">
        <f t="shared" si="239"/>
        <v>3</v>
      </c>
      <c r="CK440" s="15">
        <f t="shared" si="266"/>
        <v>0</v>
      </c>
      <c r="CL440" s="15">
        <f t="shared" si="267"/>
        <v>0</v>
      </c>
      <c r="CM440" s="15">
        <f t="shared" si="268"/>
        <v>0</v>
      </c>
      <c r="CN440" s="15">
        <f t="shared" si="269"/>
        <v>0</v>
      </c>
      <c r="CO440" s="15">
        <f t="shared" si="270"/>
        <v>0</v>
      </c>
      <c r="CP440" s="15">
        <f t="shared" si="271"/>
        <v>0</v>
      </c>
      <c r="CQ440" s="15">
        <f t="shared" si="272"/>
        <v>0</v>
      </c>
    </row>
    <row r="441" spans="1:95" x14ac:dyDescent="0.2">
      <c r="A441" s="15">
        <v>815</v>
      </c>
      <c r="B441" s="23">
        <v>0</v>
      </c>
      <c r="C441" s="15">
        <v>1</v>
      </c>
      <c r="D441" s="15">
        <f t="shared" si="240"/>
        <v>0</v>
      </c>
      <c r="E441" s="15">
        <f t="shared" si="274"/>
        <v>0</v>
      </c>
      <c r="F441" s="15">
        <f t="shared" si="275"/>
        <v>0</v>
      </c>
      <c r="G441" s="15">
        <f t="shared" si="276"/>
        <v>0</v>
      </c>
      <c r="H441" s="15">
        <f t="shared" si="277"/>
        <v>0</v>
      </c>
      <c r="I441" s="15">
        <v>1</v>
      </c>
      <c r="J441" s="15">
        <v>45</v>
      </c>
      <c r="K441" s="15">
        <v>3</v>
      </c>
      <c r="L441" s="15">
        <f t="shared" si="241"/>
        <v>0</v>
      </c>
      <c r="M441" s="15">
        <f t="shared" si="242"/>
        <v>0</v>
      </c>
      <c r="N441" s="15">
        <f t="shared" si="243"/>
        <v>0</v>
      </c>
      <c r="O441" s="15">
        <f t="shared" si="244"/>
        <v>1</v>
      </c>
      <c r="P441" s="15">
        <f t="shared" si="245"/>
        <v>0</v>
      </c>
      <c r="Q441" s="15">
        <v>2</v>
      </c>
      <c r="R441" s="15">
        <v>2</v>
      </c>
      <c r="S441" s="15">
        <v>25</v>
      </c>
      <c r="T441" s="15">
        <v>1</v>
      </c>
      <c r="U441" s="15">
        <v>1</v>
      </c>
      <c r="V441" s="15">
        <v>0</v>
      </c>
      <c r="W441" s="15">
        <v>0</v>
      </c>
      <c r="X441" s="15">
        <v>1</v>
      </c>
      <c r="Y441" s="15">
        <v>0</v>
      </c>
      <c r="Z441" s="15">
        <f t="shared" si="273"/>
        <v>1</v>
      </c>
      <c r="AA441" s="15">
        <f t="shared" si="246"/>
        <v>0</v>
      </c>
      <c r="AB441" s="15">
        <f t="shared" si="247"/>
        <v>0</v>
      </c>
      <c r="AC441" s="159">
        <v>3</v>
      </c>
      <c r="AD441" s="159">
        <v>10</v>
      </c>
      <c r="AE441" s="159">
        <v>1.2</v>
      </c>
      <c r="AF441" s="15">
        <v>200000</v>
      </c>
      <c r="AG441" s="27">
        <v>20000</v>
      </c>
      <c r="AH441" s="27">
        <f t="shared" si="248"/>
        <v>1.5</v>
      </c>
      <c r="AI441" s="27">
        <f t="shared" si="249"/>
        <v>1</v>
      </c>
      <c r="AJ441" s="27">
        <f t="shared" si="250"/>
        <v>1.5</v>
      </c>
      <c r="AQ441" s="15">
        <f t="shared" si="251"/>
        <v>0</v>
      </c>
      <c r="AR441" s="15">
        <f t="shared" si="252"/>
        <v>0</v>
      </c>
      <c r="AZ441" s="15">
        <f t="shared" si="253"/>
        <v>0</v>
      </c>
      <c r="BA441" s="15">
        <f t="shared" si="254"/>
        <v>0</v>
      </c>
      <c r="BC441" s="15">
        <v>4.25</v>
      </c>
      <c r="BD441" s="15">
        <v>4</v>
      </c>
      <c r="BE441" s="15">
        <v>4</v>
      </c>
      <c r="BF441" s="15">
        <v>3</v>
      </c>
      <c r="BG441" s="15">
        <v>4</v>
      </c>
      <c r="BH441" s="15">
        <v>3.85</v>
      </c>
      <c r="BI441" s="15">
        <v>4</v>
      </c>
      <c r="BJ441" s="15">
        <v>4</v>
      </c>
      <c r="BK441" s="15">
        <f t="shared" si="255"/>
        <v>0</v>
      </c>
      <c r="BL441" s="15">
        <f t="shared" si="256"/>
        <v>0</v>
      </c>
      <c r="BM441" s="15">
        <f t="shared" si="257"/>
        <v>1</v>
      </c>
      <c r="BN441" s="15">
        <v>1</v>
      </c>
      <c r="BO441" s="15">
        <f t="shared" si="258"/>
        <v>0</v>
      </c>
      <c r="BP441" s="15">
        <f t="shared" si="259"/>
        <v>0</v>
      </c>
      <c r="BQ441" s="15">
        <f t="shared" si="260"/>
        <v>0</v>
      </c>
      <c r="BR441" s="15">
        <f t="shared" si="261"/>
        <v>0</v>
      </c>
      <c r="BS441" s="15">
        <v>3</v>
      </c>
      <c r="BT441" s="15">
        <v>2</v>
      </c>
      <c r="BU441" s="15">
        <f t="shared" si="262"/>
        <v>1</v>
      </c>
      <c r="BV441" s="15">
        <f t="shared" si="263"/>
        <v>0</v>
      </c>
      <c r="BW441" s="15">
        <f t="shared" si="264"/>
        <v>0</v>
      </c>
      <c r="BX441" s="15">
        <f t="shared" si="265"/>
        <v>0</v>
      </c>
      <c r="BY441" s="15">
        <v>1</v>
      </c>
      <c r="BZ441" s="15">
        <v>1</v>
      </c>
      <c r="CA441" s="15">
        <v>1</v>
      </c>
      <c r="CB441" s="15">
        <v>1</v>
      </c>
      <c r="CC441" s="15">
        <v>1</v>
      </c>
      <c r="CD441" s="27">
        <v>3</v>
      </c>
      <c r="CE441" s="27">
        <v>3</v>
      </c>
      <c r="CF441" s="27">
        <v>3</v>
      </c>
      <c r="CG441" s="27">
        <v>3</v>
      </c>
      <c r="CH441" s="27">
        <v>3</v>
      </c>
      <c r="CI441" s="27">
        <v>3</v>
      </c>
      <c r="CJ441" s="27">
        <f t="shared" si="239"/>
        <v>3</v>
      </c>
      <c r="CK441" s="15">
        <f t="shared" si="266"/>
        <v>-1</v>
      </c>
      <c r="CL441" s="15">
        <f t="shared" si="267"/>
        <v>0</v>
      </c>
      <c r="CM441" s="15">
        <f t="shared" si="268"/>
        <v>0</v>
      </c>
      <c r="CN441" s="15">
        <f t="shared" si="269"/>
        <v>0</v>
      </c>
      <c r="CO441" s="15">
        <f t="shared" si="270"/>
        <v>0</v>
      </c>
      <c r="CP441" s="15">
        <f t="shared" si="271"/>
        <v>0</v>
      </c>
      <c r="CQ441" s="15">
        <f t="shared" si="272"/>
        <v>-0.16666666666666652</v>
      </c>
    </row>
    <row r="442" spans="1:95" x14ac:dyDescent="0.2">
      <c r="A442" s="15">
        <v>816</v>
      </c>
      <c r="B442" s="23">
        <v>0</v>
      </c>
      <c r="C442" s="15">
        <v>1</v>
      </c>
      <c r="D442" s="15">
        <f t="shared" si="240"/>
        <v>0</v>
      </c>
      <c r="E442" s="15">
        <f t="shared" si="274"/>
        <v>0</v>
      </c>
      <c r="F442" s="15">
        <f t="shared" si="275"/>
        <v>0</v>
      </c>
      <c r="G442" s="15">
        <f t="shared" si="276"/>
        <v>0</v>
      </c>
      <c r="H442" s="15">
        <f t="shared" si="277"/>
        <v>0</v>
      </c>
      <c r="I442" s="15">
        <v>1</v>
      </c>
      <c r="J442" s="15">
        <v>60</v>
      </c>
      <c r="K442" s="15">
        <v>3</v>
      </c>
      <c r="L442" s="15">
        <f t="shared" si="241"/>
        <v>0</v>
      </c>
      <c r="M442" s="15">
        <f t="shared" si="242"/>
        <v>0</v>
      </c>
      <c r="N442" s="15">
        <f t="shared" si="243"/>
        <v>0</v>
      </c>
      <c r="O442" s="15">
        <f t="shared" si="244"/>
        <v>1</v>
      </c>
      <c r="P442" s="15">
        <f t="shared" si="245"/>
        <v>0</v>
      </c>
      <c r="Q442" s="15">
        <v>2</v>
      </c>
      <c r="R442" s="15">
        <v>5</v>
      </c>
      <c r="S442" s="15">
        <v>30</v>
      </c>
      <c r="T442" s="15">
        <v>1</v>
      </c>
      <c r="U442" s="15">
        <v>1</v>
      </c>
      <c r="V442" s="15">
        <v>0</v>
      </c>
      <c r="W442" s="15">
        <v>0</v>
      </c>
      <c r="X442" s="15">
        <v>1</v>
      </c>
      <c r="Y442" s="15">
        <v>1</v>
      </c>
      <c r="Z442" s="15">
        <f t="shared" si="273"/>
        <v>1</v>
      </c>
      <c r="AA442" s="15">
        <f t="shared" si="246"/>
        <v>0</v>
      </c>
      <c r="AB442" s="15">
        <f t="shared" si="247"/>
        <v>0</v>
      </c>
      <c r="AC442" s="15">
        <v>3</v>
      </c>
      <c r="AD442" s="15">
        <v>100</v>
      </c>
      <c r="AE442" s="15">
        <v>1.4</v>
      </c>
      <c r="AF442" s="15">
        <v>800000</v>
      </c>
      <c r="AG442" s="27">
        <v>8000</v>
      </c>
      <c r="AH442" s="27">
        <f t="shared" si="248"/>
        <v>0</v>
      </c>
      <c r="AI442" s="27">
        <f t="shared" si="249"/>
        <v>0.52631578947368418</v>
      </c>
      <c r="AJ442" s="27">
        <f t="shared" si="250"/>
        <v>0</v>
      </c>
      <c r="AK442" s="15">
        <v>4</v>
      </c>
      <c r="AL442" s="15">
        <v>90</v>
      </c>
      <c r="AM442" s="15">
        <v>3</v>
      </c>
      <c r="AN442" s="15">
        <v>270000</v>
      </c>
      <c r="AO442" s="15">
        <v>3000</v>
      </c>
      <c r="AP442" s="15">
        <f>($AO442-$AO443)/$AO443</f>
        <v>0</v>
      </c>
      <c r="AQ442" s="15">
        <f t="shared" si="251"/>
        <v>0.47368421052631576</v>
      </c>
      <c r="AR442" s="15">
        <f t="shared" si="252"/>
        <v>0</v>
      </c>
      <c r="AZ442" s="15">
        <f t="shared" si="253"/>
        <v>0</v>
      </c>
      <c r="BA442" s="15">
        <f t="shared" si="254"/>
        <v>0</v>
      </c>
      <c r="BB442" s="15">
        <f>$AJ442</f>
        <v>0</v>
      </c>
      <c r="BC442" s="15">
        <v>3</v>
      </c>
      <c r="BD442" s="15">
        <v>4</v>
      </c>
      <c r="BE442" s="15">
        <v>4.666666666666667</v>
      </c>
      <c r="BF442" s="15">
        <v>3</v>
      </c>
      <c r="BG442" s="15">
        <v>5</v>
      </c>
      <c r="BH442" s="15">
        <v>3.9333333333333336</v>
      </c>
      <c r="BI442" s="15">
        <v>3</v>
      </c>
      <c r="BJ442" s="15">
        <v>2</v>
      </c>
      <c r="BK442" s="15">
        <f t="shared" si="255"/>
        <v>1</v>
      </c>
      <c r="BL442" s="15">
        <f t="shared" si="256"/>
        <v>0</v>
      </c>
      <c r="BM442" s="15">
        <f t="shared" si="257"/>
        <v>0</v>
      </c>
      <c r="BN442" s="15">
        <v>1</v>
      </c>
      <c r="BO442" s="15">
        <f t="shared" si="258"/>
        <v>0</v>
      </c>
      <c r="BP442" s="15">
        <f t="shared" si="259"/>
        <v>0</v>
      </c>
      <c r="BQ442" s="15">
        <f t="shared" si="260"/>
        <v>0</v>
      </c>
      <c r="BR442" s="15">
        <f t="shared" si="261"/>
        <v>0</v>
      </c>
      <c r="BS442" s="15">
        <v>4</v>
      </c>
      <c r="BT442" s="15">
        <v>2</v>
      </c>
      <c r="BU442" s="15">
        <f t="shared" si="262"/>
        <v>1</v>
      </c>
      <c r="BV442" s="15">
        <f t="shared" si="263"/>
        <v>0</v>
      </c>
      <c r="BW442" s="15">
        <f t="shared" si="264"/>
        <v>0</v>
      </c>
      <c r="BX442" s="15">
        <f t="shared" si="265"/>
        <v>0</v>
      </c>
      <c r="BY442" s="15">
        <v>1</v>
      </c>
      <c r="BZ442" s="15">
        <v>1</v>
      </c>
      <c r="CA442" s="15">
        <v>1</v>
      </c>
      <c r="CB442" s="15">
        <v>1</v>
      </c>
      <c r="CC442" s="15">
        <v>1</v>
      </c>
      <c r="CD442" s="27">
        <v>4</v>
      </c>
      <c r="CE442" s="27">
        <v>3</v>
      </c>
      <c r="CF442" s="27">
        <v>3</v>
      </c>
      <c r="CG442" s="27">
        <v>3</v>
      </c>
      <c r="CH442" s="27">
        <v>3</v>
      </c>
      <c r="CI442" s="27">
        <v>3</v>
      </c>
      <c r="CJ442" s="27">
        <f t="shared" si="239"/>
        <v>3.1666666666666665</v>
      </c>
      <c r="CK442" s="15">
        <f t="shared" si="266"/>
        <v>0</v>
      </c>
      <c r="CL442" s="15">
        <f t="shared" si="267"/>
        <v>0</v>
      </c>
      <c r="CM442" s="15">
        <f t="shared" si="268"/>
        <v>0</v>
      </c>
      <c r="CN442" s="15">
        <f t="shared" si="269"/>
        <v>0</v>
      </c>
      <c r="CO442" s="15">
        <f t="shared" si="270"/>
        <v>0</v>
      </c>
      <c r="CP442" s="15">
        <f t="shared" si="271"/>
        <v>0</v>
      </c>
      <c r="CQ442" s="15">
        <f t="shared" si="272"/>
        <v>0</v>
      </c>
    </row>
    <row r="443" spans="1:95" x14ac:dyDescent="0.2">
      <c r="A443" s="15">
        <v>816</v>
      </c>
      <c r="B443" s="23">
        <v>0</v>
      </c>
      <c r="C443" s="15">
        <v>1</v>
      </c>
      <c r="D443" s="15">
        <f t="shared" si="240"/>
        <v>0</v>
      </c>
      <c r="E443" s="15">
        <f t="shared" si="274"/>
        <v>0</v>
      </c>
      <c r="F443" s="15">
        <f t="shared" si="275"/>
        <v>0</v>
      </c>
      <c r="G443" s="15">
        <f t="shared" si="276"/>
        <v>0</v>
      </c>
      <c r="H443" s="15">
        <f t="shared" si="277"/>
        <v>0</v>
      </c>
      <c r="I443" s="15">
        <v>1</v>
      </c>
      <c r="J443" s="15">
        <v>60</v>
      </c>
      <c r="K443" s="15">
        <v>3</v>
      </c>
      <c r="L443" s="15">
        <f t="shared" si="241"/>
        <v>0</v>
      </c>
      <c r="M443" s="15">
        <f t="shared" si="242"/>
        <v>0</v>
      </c>
      <c r="N443" s="15">
        <f t="shared" si="243"/>
        <v>0</v>
      </c>
      <c r="O443" s="15">
        <f t="shared" si="244"/>
        <v>1</v>
      </c>
      <c r="P443" s="15">
        <f t="shared" si="245"/>
        <v>0</v>
      </c>
      <c r="Q443" s="15">
        <v>2</v>
      </c>
      <c r="R443" s="15">
        <v>5</v>
      </c>
      <c r="S443" s="15">
        <v>30</v>
      </c>
      <c r="T443" s="15">
        <v>1</v>
      </c>
      <c r="U443" s="15">
        <v>1</v>
      </c>
      <c r="V443" s="15">
        <v>0</v>
      </c>
      <c r="W443" s="15">
        <v>0</v>
      </c>
      <c r="X443" s="15">
        <v>1</v>
      </c>
      <c r="Y443" s="15">
        <v>0</v>
      </c>
      <c r="Z443" s="15">
        <f t="shared" si="273"/>
        <v>1</v>
      </c>
      <c r="AA443" s="15">
        <f t="shared" si="246"/>
        <v>0</v>
      </c>
      <c r="AB443" s="15">
        <f t="shared" si="247"/>
        <v>0</v>
      </c>
      <c r="AC443" s="159">
        <v>3</v>
      </c>
      <c r="AD443" s="159">
        <v>100</v>
      </c>
      <c r="AE443" s="159">
        <v>1.08</v>
      </c>
      <c r="AF443" s="15">
        <v>800000</v>
      </c>
      <c r="AG443" s="27">
        <v>8000</v>
      </c>
      <c r="AH443" s="27">
        <f t="shared" si="248"/>
        <v>4.333333333333333</v>
      </c>
      <c r="AI443" s="27">
        <f t="shared" si="249"/>
        <v>0.52631578947368418</v>
      </c>
      <c r="AJ443" s="27">
        <f t="shared" si="250"/>
        <v>2.2807017543859645</v>
      </c>
      <c r="AK443" s="15">
        <v>4</v>
      </c>
      <c r="AL443" s="15">
        <v>90</v>
      </c>
      <c r="AM443" s="15">
        <v>3</v>
      </c>
      <c r="AN443" s="15">
        <v>270000</v>
      </c>
      <c r="AO443" s="15">
        <v>3000</v>
      </c>
      <c r="AQ443" s="15">
        <f t="shared" si="251"/>
        <v>0.47368421052631576</v>
      </c>
      <c r="AR443" s="15">
        <f t="shared" si="252"/>
        <v>0</v>
      </c>
      <c r="AZ443" s="15">
        <f t="shared" si="253"/>
        <v>0</v>
      </c>
      <c r="BA443" s="15">
        <f t="shared" si="254"/>
        <v>0</v>
      </c>
      <c r="BC443" s="15">
        <v>3</v>
      </c>
      <c r="BD443" s="15">
        <v>4</v>
      </c>
      <c r="BE443" s="15">
        <v>4.666666666666667</v>
      </c>
      <c r="BF443" s="15">
        <v>3</v>
      </c>
      <c r="BG443" s="15">
        <v>5</v>
      </c>
      <c r="BH443" s="15">
        <v>3.9333333333333336</v>
      </c>
      <c r="BI443" s="15">
        <v>3</v>
      </c>
      <c r="BJ443" s="15">
        <v>2</v>
      </c>
      <c r="BK443" s="15">
        <f t="shared" si="255"/>
        <v>1</v>
      </c>
      <c r="BL443" s="15">
        <f t="shared" si="256"/>
        <v>0</v>
      </c>
      <c r="BM443" s="15">
        <f t="shared" si="257"/>
        <v>0</v>
      </c>
      <c r="BN443" s="15">
        <v>1</v>
      </c>
      <c r="BO443" s="15">
        <f t="shared" si="258"/>
        <v>0</v>
      </c>
      <c r="BP443" s="15">
        <f t="shared" si="259"/>
        <v>0</v>
      </c>
      <c r="BQ443" s="15">
        <f t="shared" si="260"/>
        <v>0</v>
      </c>
      <c r="BR443" s="15">
        <f t="shared" si="261"/>
        <v>0</v>
      </c>
      <c r="BS443" s="15">
        <v>4</v>
      </c>
      <c r="BT443" s="15">
        <v>2</v>
      </c>
      <c r="BU443" s="15">
        <f t="shared" si="262"/>
        <v>1</v>
      </c>
      <c r="BV443" s="15">
        <f t="shared" si="263"/>
        <v>0</v>
      </c>
      <c r="BW443" s="15">
        <f t="shared" si="264"/>
        <v>0</v>
      </c>
      <c r="BX443" s="15">
        <f t="shared" si="265"/>
        <v>0</v>
      </c>
      <c r="BY443" s="15">
        <v>1</v>
      </c>
      <c r="BZ443" s="15">
        <v>1</v>
      </c>
      <c r="CA443" s="15">
        <v>1</v>
      </c>
      <c r="CB443" s="15">
        <v>1</v>
      </c>
      <c r="CC443" s="15">
        <v>1</v>
      </c>
      <c r="CD443" s="27">
        <v>4</v>
      </c>
      <c r="CE443" s="27">
        <v>3</v>
      </c>
      <c r="CF443" s="27">
        <v>3</v>
      </c>
      <c r="CG443" s="27">
        <v>3</v>
      </c>
      <c r="CH443" s="27">
        <v>3</v>
      </c>
      <c r="CI443" s="27">
        <v>3</v>
      </c>
      <c r="CJ443" s="27">
        <f t="shared" si="239"/>
        <v>3.1666666666666665</v>
      </c>
      <c r="CK443" s="15">
        <f t="shared" si="266"/>
        <v>1</v>
      </c>
      <c r="CL443" s="15">
        <f t="shared" si="267"/>
        <v>0</v>
      </c>
      <c r="CM443" s="15">
        <f t="shared" si="268"/>
        <v>0</v>
      </c>
      <c r="CN443" s="15">
        <f t="shared" si="269"/>
        <v>0</v>
      </c>
      <c r="CO443" s="15">
        <f t="shared" si="270"/>
        <v>0</v>
      </c>
      <c r="CP443" s="15">
        <f t="shared" si="271"/>
        <v>0</v>
      </c>
      <c r="CQ443" s="15">
        <f t="shared" si="272"/>
        <v>0.16666666666666652</v>
      </c>
    </row>
    <row r="444" spans="1:95" x14ac:dyDescent="0.2">
      <c r="A444" s="15">
        <v>817</v>
      </c>
      <c r="B444" s="23">
        <v>0</v>
      </c>
      <c r="C444" s="15">
        <v>5</v>
      </c>
      <c r="D444" s="15">
        <f t="shared" si="240"/>
        <v>0</v>
      </c>
      <c r="E444" s="15">
        <f t="shared" si="274"/>
        <v>0</v>
      </c>
      <c r="F444" s="15">
        <f t="shared" si="275"/>
        <v>0</v>
      </c>
      <c r="G444" s="15">
        <f t="shared" si="276"/>
        <v>1</v>
      </c>
      <c r="H444" s="15">
        <f t="shared" si="277"/>
        <v>0</v>
      </c>
      <c r="I444" s="15">
        <v>0</v>
      </c>
      <c r="J444" s="15">
        <v>45</v>
      </c>
      <c r="K444" s="15">
        <v>5</v>
      </c>
      <c r="L444" s="15">
        <f t="shared" si="241"/>
        <v>0</v>
      </c>
      <c r="M444" s="15">
        <f t="shared" si="242"/>
        <v>0</v>
      </c>
      <c r="N444" s="15">
        <f t="shared" si="243"/>
        <v>0</v>
      </c>
      <c r="O444" s="15">
        <f t="shared" si="244"/>
        <v>0</v>
      </c>
      <c r="P444" s="15">
        <f t="shared" si="245"/>
        <v>0</v>
      </c>
      <c r="Q444" s="15">
        <v>2</v>
      </c>
      <c r="R444" s="15">
        <v>4</v>
      </c>
      <c r="S444" s="15">
        <v>15</v>
      </c>
      <c r="T444" s="15">
        <v>0</v>
      </c>
      <c r="U444" s="15">
        <v>1</v>
      </c>
      <c r="V444" s="15">
        <v>0</v>
      </c>
      <c r="W444" s="15">
        <v>0</v>
      </c>
      <c r="X444" s="15">
        <v>0</v>
      </c>
      <c r="Y444" s="15">
        <v>1</v>
      </c>
      <c r="Z444" s="15">
        <f t="shared" si="273"/>
        <v>0</v>
      </c>
      <c r="AA444" s="15">
        <f t="shared" si="246"/>
        <v>0</v>
      </c>
      <c r="AB444" s="15">
        <f t="shared" si="247"/>
        <v>0</v>
      </c>
      <c r="AC444" s="15">
        <v>1</v>
      </c>
      <c r="AD444" s="15">
        <v>10</v>
      </c>
      <c r="AE444" s="15">
        <v>9</v>
      </c>
      <c r="AF444" s="15">
        <v>15000</v>
      </c>
      <c r="AG444" s="27">
        <v>1500</v>
      </c>
      <c r="AH444" s="27">
        <f t="shared" si="248"/>
        <v>-0.16666666666666666</v>
      </c>
      <c r="AI444" s="27">
        <f t="shared" si="249"/>
        <v>1</v>
      </c>
      <c r="AJ444" s="27">
        <f t="shared" si="250"/>
        <v>-0.16666666666666666</v>
      </c>
      <c r="AQ444" s="15">
        <f t="shared" si="251"/>
        <v>0</v>
      </c>
      <c r="AR444" s="15">
        <f t="shared" si="252"/>
        <v>0</v>
      </c>
      <c r="AZ444" s="15">
        <f t="shared" si="253"/>
        <v>0</v>
      </c>
      <c r="BA444" s="15">
        <f t="shared" si="254"/>
        <v>0</v>
      </c>
      <c r="BB444" s="15">
        <f>$AJ444</f>
        <v>-0.16666666666666666</v>
      </c>
      <c r="BC444" s="15">
        <v>4</v>
      </c>
      <c r="BD444" s="15">
        <v>3</v>
      </c>
      <c r="BE444" s="15">
        <v>3.3333333333333335</v>
      </c>
      <c r="BF444" s="15">
        <v>3</v>
      </c>
      <c r="BG444" s="15">
        <v>4</v>
      </c>
      <c r="BH444" s="15">
        <v>3.4666666666666672</v>
      </c>
      <c r="BI444" s="15">
        <v>4</v>
      </c>
      <c r="BJ444" s="15">
        <v>5</v>
      </c>
      <c r="BK444" s="15">
        <f t="shared" si="255"/>
        <v>0</v>
      </c>
      <c r="BL444" s="15">
        <f t="shared" si="256"/>
        <v>0</v>
      </c>
      <c r="BM444" s="15">
        <f t="shared" si="257"/>
        <v>0</v>
      </c>
      <c r="BN444" s="15" t="s">
        <v>1007</v>
      </c>
      <c r="BO444" s="15">
        <f t="shared" si="258"/>
        <v>0</v>
      </c>
      <c r="BP444" s="15">
        <f t="shared" si="259"/>
        <v>0</v>
      </c>
      <c r="BQ444" s="15">
        <f t="shared" si="260"/>
        <v>0</v>
      </c>
      <c r="BR444" s="15">
        <f t="shared" si="261"/>
        <v>0</v>
      </c>
      <c r="BU444" s="15">
        <f t="shared" si="262"/>
        <v>0</v>
      </c>
      <c r="BV444" s="15">
        <f t="shared" si="263"/>
        <v>0</v>
      </c>
      <c r="BW444" s="15">
        <f t="shared" si="264"/>
        <v>0</v>
      </c>
      <c r="BX444" s="15">
        <f t="shared" si="265"/>
        <v>0</v>
      </c>
      <c r="BY444" s="15" t="s">
        <v>1007</v>
      </c>
      <c r="BZ444" s="15" t="s">
        <v>1007</v>
      </c>
      <c r="CA444" s="15" t="s">
        <v>1007</v>
      </c>
      <c r="CB444" s="15" t="s">
        <v>1007</v>
      </c>
      <c r="CC444" s="15" t="s">
        <v>1007</v>
      </c>
      <c r="CD444" s="27">
        <v>3</v>
      </c>
      <c r="CE444" s="27">
        <v>3</v>
      </c>
      <c r="CF444" s="27">
        <v>3</v>
      </c>
      <c r="CG444" s="27">
        <v>3</v>
      </c>
      <c r="CH444" s="27">
        <v>3</v>
      </c>
      <c r="CI444" s="27">
        <v>3</v>
      </c>
      <c r="CJ444" s="27">
        <f t="shared" si="239"/>
        <v>3</v>
      </c>
      <c r="CK444" s="15">
        <f t="shared" si="266"/>
        <v>0</v>
      </c>
      <c r="CL444" s="15">
        <f t="shared" si="267"/>
        <v>0</v>
      </c>
      <c r="CM444" s="15">
        <f t="shared" si="268"/>
        <v>0</v>
      </c>
      <c r="CN444" s="15">
        <f t="shared" si="269"/>
        <v>0</v>
      </c>
      <c r="CO444" s="15">
        <f t="shared" si="270"/>
        <v>0</v>
      </c>
      <c r="CP444" s="15">
        <f t="shared" si="271"/>
        <v>0</v>
      </c>
      <c r="CQ444" s="15">
        <f t="shared" si="272"/>
        <v>0</v>
      </c>
    </row>
    <row r="445" spans="1:95" x14ac:dyDescent="0.2">
      <c r="A445" s="15">
        <v>817</v>
      </c>
      <c r="B445" s="23">
        <v>0</v>
      </c>
      <c r="C445" s="15">
        <v>5</v>
      </c>
      <c r="D445" s="15">
        <f t="shared" si="240"/>
        <v>0</v>
      </c>
      <c r="E445" s="15">
        <f t="shared" si="274"/>
        <v>0</v>
      </c>
      <c r="F445" s="15">
        <f t="shared" si="275"/>
        <v>0</v>
      </c>
      <c r="G445" s="15">
        <f t="shared" si="276"/>
        <v>1</v>
      </c>
      <c r="H445" s="15">
        <f t="shared" si="277"/>
        <v>0</v>
      </c>
      <c r="I445" s="15">
        <v>0</v>
      </c>
      <c r="J445" s="15">
        <v>45</v>
      </c>
      <c r="K445" s="15">
        <v>5</v>
      </c>
      <c r="L445" s="15">
        <f t="shared" si="241"/>
        <v>0</v>
      </c>
      <c r="M445" s="15">
        <f t="shared" si="242"/>
        <v>0</v>
      </c>
      <c r="N445" s="15">
        <f t="shared" si="243"/>
        <v>0</v>
      </c>
      <c r="O445" s="15">
        <f t="shared" si="244"/>
        <v>0</v>
      </c>
      <c r="P445" s="15">
        <f t="shared" si="245"/>
        <v>0</v>
      </c>
      <c r="Q445" s="15">
        <v>2</v>
      </c>
      <c r="R445" s="15">
        <v>4</v>
      </c>
      <c r="S445" s="15">
        <v>15</v>
      </c>
      <c r="T445" s="15">
        <v>0</v>
      </c>
      <c r="U445" s="15">
        <v>1</v>
      </c>
      <c r="V445" s="15">
        <v>0</v>
      </c>
      <c r="W445" s="15">
        <v>0</v>
      </c>
      <c r="X445" s="15">
        <v>0</v>
      </c>
      <c r="Y445" s="15">
        <v>0</v>
      </c>
      <c r="Z445" s="15">
        <f t="shared" si="273"/>
        <v>0</v>
      </c>
      <c r="AA445" s="15">
        <f t="shared" si="246"/>
        <v>0</v>
      </c>
      <c r="AB445" s="15">
        <f t="shared" si="247"/>
        <v>0</v>
      </c>
      <c r="AC445" s="159">
        <v>1</v>
      </c>
      <c r="AD445" s="159">
        <v>10</v>
      </c>
      <c r="AE445" s="159">
        <v>9</v>
      </c>
      <c r="AF445" s="15">
        <v>18000</v>
      </c>
      <c r="AG445" s="27">
        <v>1800</v>
      </c>
      <c r="AH445" s="27">
        <f t="shared" si="248"/>
        <v>35</v>
      </c>
      <c r="AI445" s="27">
        <f t="shared" si="249"/>
        <v>1</v>
      </c>
      <c r="AJ445" s="27">
        <f t="shared" si="250"/>
        <v>35</v>
      </c>
      <c r="AQ445" s="15">
        <f t="shared" si="251"/>
        <v>0</v>
      </c>
      <c r="AR445" s="15">
        <f t="shared" si="252"/>
        <v>0</v>
      </c>
      <c r="AZ445" s="15">
        <f t="shared" si="253"/>
        <v>0</v>
      </c>
      <c r="BA445" s="15">
        <f t="shared" si="254"/>
        <v>0</v>
      </c>
      <c r="BC445" s="15">
        <v>4</v>
      </c>
      <c r="BD445" s="15">
        <v>3</v>
      </c>
      <c r="BE445" s="15">
        <v>3.3333333333333335</v>
      </c>
      <c r="BF445" s="15">
        <v>3</v>
      </c>
      <c r="BG445" s="15">
        <v>4</v>
      </c>
      <c r="BH445" s="15">
        <v>3.4666666666666672</v>
      </c>
      <c r="BI445" s="15">
        <v>4</v>
      </c>
      <c r="BJ445" s="15">
        <v>5</v>
      </c>
      <c r="BK445" s="15">
        <f t="shared" si="255"/>
        <v>0</v>
      </c>
      <c r="BL445" s="15">
        <f t="shared" si="256"/>
        <v>0</v>
      </c>
      <c r="BM445" s="15">
        <f t="shared" si="257"/>
        <v>0</v>
      </c>
      <c r="BN445" s="15" t="s">
        <v>1007</v>
      </c>
      <c r="BO445" s="15">
        <f t="shared" si="258"/>
        <v>0</v>
      </c>
      <c r="BP445" s="15">
        <f t="shared" si="259"/>
        <v>0</v>
      </c>
      <c r="BQ445" s="15">
        <f t="shared" si="260"/>
        <v>0</v>
      </c>
      <c r="BR445" s="15">
        <f t="shared" si="261"/>
        <v>0</v>
      </c>
      <c r="BU445" s="15">
        <f t="shared" si="262"/>
        <v>0</v>
      </c>
      <c r="BV445" s="15">
        <f t="shared" si="263"/>
        <v>0</v>
      </c>
      <c r="BW445" s="15">
        <f t="shared" si="264"/>
        <v>0</v>
      </c>
      <c r="BX445" s="15">
        <f t="shared" si="265"/>
        <v>0</v>
      </c>
      <c r="BY445" s="15" t="s">
        <v>1007</v>
      </c>
      <c r="BZ445" s="15" t="s">
        <v>1007</v>
      </c>
      <c r="CA445" s="15" t="s">
        <v>1007</v>
      </c>
      <c r="CB445" s="15" t="s">
        <v>1007</v>
      </c>
      <c r="CC445" s="15" t="s">
        <v>1007</v>
      </c>
      <c r="CD445" s="27">
        <v>3</v>
      </c>
      <c r="CE445" s="27">
        <v>3</v>
      </c>
      <c r="CF445" s="27">
        <v>3</v>
      </c>
      <c r="CG445" s="27">
        <v>3</v>
      </c>
      <c r="CH445" s="27">
        <v>3</v>
      </c>
      <c r="CI445" s="27">
        <v>3</v>
      </c>
      <c r="CJ445" s="27">
        <f t="shared" si="239"/>
        <v>3</v>
      </c>
      <c r="CK445" s="15">
        <f t="shared" si="266"/>
        <v>0</v>
      </c>
      <c r="CL445" s="15">
        <f t="shared" si="267"/>
        <v>0</v>
      </c>
      <c r="CM445" s="15">
        <f t="shared" si="268"/>
        <v>0</v>
      </c>
      <c r="CN445" s="15">
        <f t="shared" si="269"/>
        <v>0</v>
      </c>
      <c r="CO445" s="15">
        <f t="shared" si="270"/>
        <v>0</v>
      </c>
      <c r="CP445" s="15">
        <f t="shared" si="271"/>
        <v>0</v>
      </c>
      <c r="CQ445" s="15">
        <f t="shared" si="272"/>
        <v>0</v>
      </c>
    </row>
    <row r="446" spans="1:95" x14ac:dyDescent="0.2">
      <c r="A446" s="15">
        <v>818</v>
      </c>
      <c r="B446" s="23">
        <v>0</v>
      </c>
      <c r="C446" s="15">
        <v>5</v>
      </c>
      <c r="D446" s="15">
        <f t="shared" si="240"/>
        <v>0</v>
      </c>
      <c r="E446" s="15">
        <f t="shared" si="274"/>
        <v>0</v>
      </c>
      <c r="F446" s="15">
        <f t="shared" si="275"/>
        <v>0</v>
      </c>
      <c r="G446" s="15">
        <f t="shared" si="276"/>
        <v>1</v>
      </c>
      <c r="H446" s="15">
        <f t="shared" si="277"/>
        <v>0</v>
      </c>
      <c r="I446" s="15">
        <v>0</v>
      </c>
      <c r="J446" s="15">
        <v>48</v>
      </c>
      <c r="K446" s="15">
        <v>5</v>
      </c>
      <c r="L446" s="15">
        <f t="shared" si="241"/>
        <v>0</v>
      </c>
      <c r="M446" s="15">
        <f t="shared" si="242"/>
        <v>0</v>
      </c>
      <c r="N446" s="15">
        <f t="shared" si="243"/>
        <v>0</v>
      </c>
      <c r="O446" s="15">
        <f t="shared" si="244"/>
        <v>0</v>
      </c>
      <c r="P446" s="15">
        <f t="shared" si="245"/>
        <v>0</v>
      </c>
      <c r="Q446" s="15">
        <v>2</v>
      </c>
      <c r="R446" s="15">
        <v>4</v>
      </c>
      <c r="S446" s="15">
        <v>10</v>
      </c>
      <c r="T446" s="15">
        <v>0</v>
      </c>
      <c r="U446" s="15">
        <v>0</v>
      </c>
      <c r="V446" s="15">
        <v>0</v>
      </c>
      <c r="W446" s="15">
        <v>0</v>
      </c>
      <c r="X446" s="15">
        <v>1</v>
      </c>
      <c r="Y446" s="15">
        <v>1</v>
      </c>
      <c r="Z446" s="15">
        <f t="shared" si="273"/>
        <v>0</v>
      </c>
      <c r="AA446" s="15">
        <f t="shared" si="246"/>
        <v>0</v>
      </c>
      <c r="AB446" s="15">
        <f t="shared" si="247"/>
        <v>1</v>
      </c>
      <c r="AC446" s="15">
        <v>9</v>
      </c>
      <c r="AD446" s="15">
        <v>5</v>
      </c>
      <c r="AE446" s="15">
        <v>90</v>
      </c>
      <c r="AF446" s="15">
        <v>250</v>
      </c>
      <c r="AG446" s="27">
        <v>50</v>
      </c>
      <c r="AH446" s="27">
        <f t="shared" si="248"/>
        <v>0.25</v>
      </c>
      <c r="AI446" s="27">
        <f t="shared" si="249"/>
        <v>1</v>
      </c>
      <c r="AJ446" s="27">
        <f t="shared" si="250"/>
        <v>0.25</v>
      </c>
      <c r="AQ446" s="15">
        <f t="shared" si="251"/>
        <v>0</v>
      </c>
      <c r="AR446" s="15">
        <f t="shared" si="252"/>
        <v>0</v>
      </c>
      <c r="AZ446" s="15">
        <f t="shared" si="253"/>
        <v>0</v>
      </c>
      <c r="BA446" s="15">
        <f t="shared" si="254"/>
        <v>0</v>
      </c>
      <c r="BB446" s="15">
        <f>$AJ446</f>
        <v>0.25</v>
      </c>
      <c r="BC446" s="15">
        <v>4</v>
      </c>
      <c r="BD446" s="15">
        <v>4</v>
      </c>
      <c r="BE446" s="15">
        <v>4</v>
      </c>
      <c r="BF446" s="15">
        <v>4</v>
      </c>
      <c r="BG446" s="15">
        <v>4</v>
      </c>
      <c r="BH446" s="15">
        <v>4</v>
      </c>
      <c r="BI446" s="15">
        <v>4</v>
      </c>
      <c r="BJ446" s="15">
        <v>2</v>
      </c>
      <c r="BK446" s="15">
        <f t="shared" si="255"/>
        <v>1</v>
      </c>
      <c r="BL446" s="15">
        <f t="shared" si="256"/>
        <v>0</v>
      </c>
      <c r="BM446" s="15">
        <f t="shared" si="257"/>
        <v>0</v>
      </c>
      <c r="BN446" s="15">
        <v>1</v>
      </c>
      <c r="BO446" s="15">
        <f t="shared" si="258"/>
        <v>0</v>
      </c>
      <c r="BP446" s="15">
        <f t="shared" si="259"/>
        <v>0</v>
      </c>
      <c r="BQ446" s="15">
        <f t="shared" si="260"/>
        <v>0</v>
      </c>
      <c r="BR446" s="15">
        <f t="shared" si="261"/>
        <v>0</v>
      </c>
      <c r="BS446" s="15">
        <v>5</v>
      </c>
      <c r="BT446" s="15">
        <v>2</v>
      </c>
      <c r="BU446" s="15">
        <f t="shared" si="262"/>
        <v>1</v>
      </c>
      <c r="BV446" s="15">
        <f t="shared" si="263"/>
        <v>0</v>
      </c>
      <c r="BW446" s="15">
        <f t="shared" si="264"/>
        <v>0</v>
      </c>
      <c r="BX446" s="15">
        <f t="shared" si="265"/>
        <v>0</v>
      </c>
      <c r="BY446" s="15">
        <v>1</v>
      </c>
      <c r="BZ446" s="15">
        <v>1</v>
      </c>
      <c r="CA446" s="15">
        <v>1</v>
      </c>
      <c r="CB446" s="15">
        <v>1</v>
      </c>
      <c r="CC446" s="15">
        <v>1</v>
      </c>
      <c r="CD446" s="27">
        <v>3</v>
      </c>
      <c r="CE446" s="27">
        <v>3</v>
      </c>
      <c r="CF446" s="27">
        <v>3</v>
      </c>
      <c r="CG446" s="27">
        <v>3</v>
      </c>
      <c r="CH446" s="27">
        <v>3</v>
      </c>
      <c r="CI446" s="27">
        <v>3</v>
      </c>
      <c r="CJ446" s="27">
        <f t="shared" si="239"/>
        <v>3</v>
      </c>
      <c r="CK446" s="15">
        <f t="shared" si="266"/>
        <v>0</v>
      </c>
      <c r="CL446" s="15">
        <f t="shared" si="267"/>
        <v>0</v>
      </c>
      <c r="CM446" s="15">
        <f t="shared" si="268"/>
        <v>0</v>
      </c>
      <c r="CN446" s="15">
        <f t="shared" si="269"/>
        <v>0</v>
      </c>
      <c r="CO446" s="15">
        <f t="shared" si="270"/>
        <v>0</v>
      </c>
      <c r="CP446" s="15">
        <f t="shared" si="271"/>
        <v>0</v>
      </c>
      <c r="CQ446" s="15">
        <f t="shared" si="272"/>
        <v>0</v>
      </c>
    </row>
    <row r="447" spans="1:95" x14ac:dyDescent="0.2">
      <c r="A447" s="15">
        <v>818</v>
      </c>
      <c r="B447" s="23">
        <v>0</v>
      </c>
      <c r="C447" s="15">
        <v>5</v>
      </c>
      <c r="D447" s="15">
        <f t="shared" si="240"/>
        <v>0</v>
      </c>
      <c r="E447" s="15">
        <f t="shared" si="274"/>
        <v>0</v>
      </c>
      <c r="F447" s="15">
        <f t="shared" si="275"/>
        <v>0</v>
      </c>
      <c r="G447" s="15">
        <f t="shared" si="276"/>
        <v>1</v>
      </c>
      <c r="H447" s="15">
        <f t="shared" si="277"/>
        <v>0</v>
      </c>
      <c r="I447" s="15">
        <v>0</v>
      </c>
      <c r="J447" s="15">
        <v>48</v>
      </c>
      <c r="K447" s="15">
        <v>5</v>
      </c>
      <c r="L447" s="15">
        <f t="shared" si="241"/>
        <v>0</v>
      </c>
      <c r="M447" s="15">
        <f t="shared" si="242"/>
        <v>0</v>
      </c>
      <c r="N447" s="15">
        <f t="shared" si="243"/>
        <v>0</v>
      </c>
      <c r="O447" s="15">
        <f t="shared" si="244"/>
        <v>0</v>
      </c>
      <c r="P447" s="15">
        <f t="shared" si="245"/>
        <v>0</v>
      </c>
      <c r="Q447" s="15">
        <v>2</v>
      </c>
      <c r="R447" s="15">
        <v>4</v>
      </c>
      <c r="S447" s="15">
        <v>10</v>
      </c>
      <c r="T447" s="15">
        <v>0</v>
      </c>
      <c r="U447" s="15">
        <v>0</v>
      </c>
      <c r="V447" s="15">
        <v>0</v>
      </c>
      <c r="W447" s="15">
        <v>0</v>
      </c>
      <c r="X447" s="15">
        <v>1</v>
      </c>
      <c r="Y447" s="15">
        <v>0</v>
      </c>
      <c r="Z447" s="15">
        <f t="shared" si="273"/>
        <v>0</v>
      </c>
      <c r="AA447" s="15">
        <f t="shared" si="246"/>
        <v>0</v>
      </c>
      <c r="AB447" s="15">
        <f t="shared" si="247"/>
        <v>1</v>
      </c>
      <c r="AC447" s="159">
        <v>9</v>
      </c>
      <c r="AD447" s="159">
        <v>5</v>
      </c>
      <c r="AE447" s="159">
        <v>120</v>
      </c>
      <c r="AF447" s="15">
        <v>200</v>
      </c>
      <c r="AG447" s="27">
        <v>40</v>
      </c>
      <c r="AH447" s="27">
        <f t="shared" si="248"/>
        <v>-0.96</v>
      </c>
      <c r="AI447" s="27">
        <f t="shared" si="249"/>
        <v>1</v>
      </c>
      <c r="AJ447" s="27">
        <f t="shared" si="250"/>
        <v>-0.96</v>
      </c>
      <c r="AQ447" s="15">
        <f t="shared" si="251"/>
        <v>0</v>
      </c>
      <c r="AR447" s="15">
        <f t="shared" si="252"/>
        <v>0</v>
      </c>
      <c r="AZ447" s="15">
        <f t="shared" si="253"/>
        <v>0</v>
      </c>
      <c r="BA447" s="15">
        <f t="shared" si="254"/>
        <v>0</v>
      </c>
      <c r="BC447" s="15">
        <v>4</v>
      </c>
      <c r="BD447" s="15">
        <v>4</v>
      </c>
      <c r="BE447" s="15">
        <v>4</v>
      </c>
      <c r="BF447" s="15">
        <v>4</v>
      </c>
      <c r="BG447" s="15">
        <v>4</v>
      </c>
      <c r="BH447" s="15">
        <v>4</v>
      </c>
      <c r="BI447" s="15">
        <v>4</v>
      </c>
      <c r="BJ447" s="15">
        <v>2</v>
      </c>
      <c r="BK447" s="15">
        <f t="shared" si="255"/>
        <v>1</v>
      </c>
      <c r="BL447" s="15">
        <f t="shared" si="256"/>
        <v>0</v>
      </c>
      <c r="BM447" s="15">
        <f t="shared" si="257"/>
        <v>0</v>
      </c>
      <c r="BN447" s="15">
        <v>1</v>
      </c>
      <c r="BO447" s="15">
        <f t="shared" si="258"/>
        <v>0</v>
      </c>
      <c r="BP447" s="15">
        <f t="shared" si="259"/>
        <v>0</v>
      </c>
      <c r="BQ447" s="15">
        <f t="shared" si="260"/>
        <v>0</v>
      </c>
      <c r="BR447" s="15">
        <f t="shared" si="261"/>
        <v>0</v>
      </c>
      <c r="BS447" s="15">
        <v>5</v>
      </c>
      <c r="BT447" s="15">
        <v>2</v>
      </c>
      <c r="BU447" s="15">
        <f t="shared" si="262"/>
        <v>1</v>
      </c>
      <c r="BV447" s="15">
        <f t="shared" si="263"/>
        <v>0</v>
      </c>
      <c r="BW447" s="15">
        <f t="shared" si="264"/>
        <v>0</v>
      </c>
      <c r="BX447" s="15">
        <f t="shared" si="265"/>
        <v>0</v>
      </c>
      <c r="BY447" s="15">
        <v>1</v>
      </c>
      <c r="BZ447" s="15">
        <v>1</v>
      </c>
      <c r="CA447" s="15">
        <v>1</v>
      </c>
      <c r="CB447" s="15">
        <v>1</v>
      </c>
      <c r="CC447" s="15">
        <v>1</v>
      </c>
      <c r="CD447" s="27">
        <v>3</v>
      </c>
      <c r="CE447" s="27">
        <v>3</v>
      </c>
      <c r="CF447" s="27">
        <v>3</v>
      </c>
      <c r="CG447" s="27">
        <v>3</v>
      </c>
      <c r="CH447" s="27">
        <v>3</v>
      </c>
      <c r="CI447" s="27">
        <v>3</v>
      </c>
      <c r="CJ447" s="27">
        <f t="shared" si="239"/>
        <v>3</v>
      </c>
      <c r="CK447" s="15">
        <f t="shared" si="266"/>
        <v>-1</v>
      </c>
      <c r="CL447" s="15">
        <f t="shared" si="267"/>
        <v>-1</v>
      </c>
      <c r="CM447" s="15">
        <f t="shared" si="268"/>
        <v>-1</v>
      </c>
      <c r="CN447" s="15">
        <f t="shared" si="269"/>
        <v>-1</v>
      </c>
      <c r="CO447" s="15">
        <f t="shared" si="270"/>
        <v>-1</v>
      </c>
      <c r="CP447" s="15">
        <f t="shared" si="271"/>
        <v>-1</v>
      </c>
      <c r="CQ447" s="15">
        <f t="shared" si="272"/>
        <v>-1</v>
      </c>
    </row>
    <row r="448" spans="1:95" x14ac:dyDescent="0.2">
      <c r="A448" s="15">
        <v>819</v>
      </c>
      <c r="B448" s="23">
        <v>0</v>
      </c>
      <c r="C448" s="15">
        <v>5</v>
      </c>
      <c r="D448" s="15">
        <f t="shared" si="240"/>
        <v>0</v>
      </c>
      <c r="E448" s="15">
        <f t="shared" si="274"/>
        <v>0</v>
      </c>
      <c r="F448" s="15">
        <f t="shared" si="275"/>
        <v>0</v>
      </c>
      <c r="G448" s="15">
        <f t="shared" si="276"/>
        <v>1</v>
      </c>
      <c r="H448" s="15">
        <f t="shared" si="277"/>
        <v>0</v>
      </c>
      <c r="I448" s="15">
        <v>0</v>
      </c>
      <c r="J448" s="15">
        <v>51</v>
      </c>
      <c r="K448" s="15">
        <v>5</v>
      </c>
      <c r="L448" s="15">
        <f t="shared" si="241"/>
        <v>0</v>
      </c>
      <c r="M448" s="15">
        <f t="shared" si="242"/>
        <v>0</v>
      </c>
      <c r="N448" s="15">
        <f t="shared" si="243"/>
        <v>0</v>
      </c>
      <c r="O448" s="15">
        <f t="shared" si="244"/>
        <v>0</v>
      </c>
      <c r="P448" s="15">
        <f t="shared" si="245"/>
        <v>0</v>
      </c>
      <c r="Q448" s="15">
        <v>2</v>
      </c>
      <c r="R448" s="15">
        <v>4</v>
      </c>
      <c r="S448" s="15">
        <v>10</v>
      </c>
      <c r="T448" s="15">
        <v>0</v>
      </c>
      <c r="U448" s="15">
        <v>1</v>
      </c>
      <c r="V448" s="15">
        <v>1</v>
      </c>
      <c r="W448" s="15">
        <v>240000</v>
      </c>
      <c r="X448" s="15">
        <v>1</v>
      </c>
      <c r="Y448" s="15">
        <v>1</v>
      </c>
      <c r="Z448" s="15">
        <f t="shared" si="273"/>
        <v>0</v>
      </c>
      <c r="AA448" s="15">
        <f t="shared" si="246"/>
        <v>0</v>
      </c>
      <c r="AB448" s="15">
        <f t="shared" si="247"/>
        <v>1</v>
      </c>
      <c r="AC448" s="15">
        <v>9</v>
      </c>
      <c r="AD448" s="15">
        <v>4</v>
      </c>
      <c r="AE448" s="15">
        <v>2.5</v>
      </c>
      <c r="AF448" s="15">
        <v>4000</v>
      </c>
      <c r="AG448" s="27">
        <v>1000</v>
      </c>
      <c r="AH448" s="27">
        <f t="shared" si="248"/>
        <v>-0.5</v>
      </c>
      <c r="AI448" s="27">
        <f t="shared" si="249"/>
        <v>1</v>
      </c>
      <c r="AJ448" s="27">
        <f t="shared" si="250"/>
        <v>-0.5</v>
      </c>
      <c r="AQ448" s="15">
        <f t="shared" si="251"/>
        <v>0</v>
      </c>
      <c r="AR448" s="15">
        <f t="shared" si="252"/>
        <v>0</v>
      </c>
      <c r="AZ448" s="15">
        <f t="shared" si="253"/>
        <v>0</v>
      </c>
      <c r="BA448" s="15">
        <f t="shared" si="254"/>
        <v>0</v>
      </c>
      <c r="BB448" s="15">
        <f>$AJ448</f>
        <v>-0.5</v>
      </c>
      <c r="BC448" s="15">
        <v>3.75</v>
      </c>
      <c r="BD448" s="15">
        <v>3</v>
      </c>
      <c r="BE448" s="15">
        <v>3</v>
      </c>
      <c r="BF448" s="15">
        <v>3</v>
      </c>
      <c r="BG448" s="15">
        <v>3</v>
      </c>
      <c r="BH448" s="15">
        <v>3.15</v>
      </c>
      <c r="BI448" s="15">
        <v>3</v>
      </c>
      <c r="BJ448" s="15">
        <v>2</v>
      </c>
      <c r="BK448" s="15">
        <f t="shared" si="255"/>
        <v>1</v>
      </c>
      <c r="BL448" s="15">
        <f t="shared" si="256"/>
        <v>0</v>
      </c>
      <c r="BM448" s="15">
        <f t="shared" si="257"/>
        <v>0</v>
      </c>
      <c r="BN448" s="15">
        <v>1</v>
      </c>
      <c r="BO448" s="15">
        <f t="shared" si="258"/>
        <v>0</v>
      </c>
      <c r="BP448" s="15">
        <f t="shared" si="259"/>
        <v>0</v>
      </c>
      <c r="BQ448" s="15">
        <f t="shared" si="260"/>
        <v>0</v>
      </c>
      <c r="BR448" s="15">
        <f t="shared" si="261"/>
        <v>0</v>
      </c>
      <c r="BS448" s="15">
        <v>6</v>
      </c>
      <c r="BT448" s="15">
        <v>2</v>
      </c>
      <c r="BU448" s="15">
        <f t="shared" si="262"/>
        <v>1</v>
      </c>
      <c r="BV448" s="15">
        <f t="shared" si="263"/>
        <v>0</v>
      </c>
      <c r="BW448" s="15">
        <f t="shared" si="264"/>
        <v>0</v>
      </c>
      <c r="BX448" s="15">
        <f t="shared" si="265"/>
        <v>0</v>
      </c>
      <c r="BY448" s="15">
        <v>1</v>
      </c>
      <c r="BZ448" s="15">
        <v>1</v>
      </c>
      <c r="CA448" s="15">
        <v>1</v>
      </c>
      <c r="CB448" s="15">
        <v>1</v>
      </c>
      <c r="CC448" s="15">
        <v>1</v>
      </c>
      <c r="CD448" s="27">
        <v>4</v>
      </c>
      <c r="CE448" s="27">
        <v>4</v>
      </c>
      <c r="CF448" s="27">
        <v>4</v>
      </c>
      <c r="CG448" s="27">
        <v>4</v>
      </c>
      <c r="CH448" s="27">
        <v>4</v>
      </c>
      <c r="CI448" s="27">
        <v>4</v>
      </c>
      <c r="CJ448" s="27">
        <f t="shared" si="239"/>
        <v>4</v>
      </c>
      <c r="CK448" s="15">
        <f t="shared" si="266"/>
        <v>1</v>
      </c>
      <c r="CL448" s="15">
        <f t="shared" si="267"/>
        <v>1</v>
      </c>
      <c r="CM448" s="15">
        <f t="shared" si="268"/>
        <v>1</v>
      </c>
      <c r="CN448" s="15">
        <f t="shared" si="269"/>
        <v>1</v>
      </c>
      <c r="CO448" s="15">
        <f t="shared" si="270"/>
        <v>1</v>
      </c>
      <c r="CP448" s="15">
        <f t="shared" si="271"/>
        <v>1</v>
      </c>
      <c r="CQ448" s="15">
        <f t="shared" si="272"/>
        <v>1</v>
      </c>
    </row>
    <row r="449" spans="1:95" x14ac:dyDescent="0.2">
      <c r="A449" s="15">
        <v>819</v>
      </c>
      <c r="B449" s="23">
        <v>0</v>
      </c>
      <c r="C449" s="15">
        <v>5</v>
      </c>
      <c r="D449" s="15">
        <f t="shared" si="240"/>
        <v>0</v>
      </c>
      <c r="E449" s="15">
        <f t="shared" si="274"/>
        <v>0</v>
      </c>
      <c r="F449" s="15">
        <f t="shared" si="275"/>
        <v>0</v>
      </c>
      <c r="G449" s="15">
        <f t="shared" si="276"/>
        <v>1</v>
      </c>
      <c r="H449" s="15">
        <f t="shared" si="277"/>
        <v>0</v>
      </c>
      <c r="I449" s="15">
        <v>0</v>
      </c>
      <c r="J449" s="15">
        <v>51</v>
      </c>
      <c r="K449" s="15">
        <v>5</v>
      </c>
      <c r="L449" s="15">
        <f t="shared" si="241"/>
        <v>0</v>
      </c>
      <c r="M449" s="15">
        <f t="shared" si="242"/>
        <v>0</v>
      </c>
      <c r="N449" s="15">
        <f t="shared" si="243"/>
        <v>0</v>
      </c>
      <c r="O449" s="15">
        <f t="shared" si="244"/>
        <v>0</v>
      </c>
      <c r="P449" s="15">
        <f t="shared" si="245"/>
        <v>0</v>
      </c>
      <c r="Q449" s="15">
        <v>2</v>
      </c>
      <c r="R449" s="15">
        <v>4</v>
      </c>
      <c r="S449" s="15">
        <v>10</v>
      </c>
      <c r="T449" s="15">
        <v>0</v>
      </c>
      <c r="U449" s="15">
        <v>1</v>
      </c>
      <c r="V449" s="15">
        <v>1</v>
      </c>
      <c r="W449" s="15">
        <v>240000</v>
      </c>
      <c r="X449" s="15">
        <v>1</v>
      </c>
      <c r="Y449" s="15">
        <v>0</v>
      </c>
      <c r="Z449" s="15">
        <f t="shared" si="273"/>
        <v>0</v>
      </c>
      <c r="AA449" s="15">
        <f t="shared" si="246"/>
        <v>0</v>
      </c>
      <c r="AB449" s="15">
        <f t="shared" si="247"/>
        <v>1</v>
      </c>
      <c r="AC449" s="159">
        <v>9</v>
      </c>
      <c r="AD449" s="159">
        <v>4</v>
      </c>
      <c r="AE449" s="159">
        <v>2.5</v>
      </c>
      <c r="AF449" s="15">
        <v>8000</v>
      </c>
      <c r="AG449" s="27">
        <v>2000</v>
      </c>
      <c r="AH449" s="27">
        <f t="shared" si="248"/>
        <v>1.5</v>
      </c>
      <c r="AI449" s="27">
        <f t="shared" si="249"/>
        <v>1</v>
      </c>
      <c r="AJ449" s="27">
        <f t="shared" si="250"/>
        <v>1.5</v>
      </c>
      <c r="AQ449" s="15">
        <f t="shared" si="251"/>
        <v>0</v>
      </c>
      <c r="AR449" s="15">
        <f t="shared" si="252"/>
        <v>0</v>
      </c>
      <c r="AZ449" s="15">
        <f t="shared" si="253"/>
        <v>0</v>
      </c>
      <c r="BA449" s="15">
        <f t="shared" si="254"/>
        <v>0</v>
      </c>
      <c r="BC449" s="15">
        <v>3.75</v>
      </c>
      <c r="BD449" s="15">
        <v>3</v>
      </c>
      <c r="BE449" s="15">
        <v>3</v>
      </c>
      <c r="BF449" s="15">
        <v>3</v>
      </c>
      <c r="BG449" s="15">
        <v>3</v>
      </c>
      <c r="BH449" s="15">
        <v>3.15</v>
      </c>
      <c r="BI449" s="15">
        <v>3</v>
      </c>
      <c r="BJ449" s="15">
        <v>2</v>
      </c>
      <c r="BK449" s="15">
        <f t="shared" si="255"/>
        <v>1</v>
      </c>
      <c r="BL449" s="15">
        <f t="shared" si="256"/>
        <v>0</v>
      </c>
      <c r="BM449" s="15">
        <f t="shared" si="257"/>
        <v>0</v>
      </c>
      <c r="BN449" s="15">
        <v>1</v>
      </c>
      <c r="BO449" s="15">
        <f t="shared" si="258"/>
        <v>0</v>
      </c>
      <c r="BP449" s="15">
        <f t="shared" si="259"/>
        <v>0</v>
      </c>
      <c r="BQ449" s="15">
        <f t="shared" si="260"/>
        <v>0</v>
      </c>
      <c r="BR449" s="15">
        <f t="shared" si="261"/>
        <v>0</v>
      </c>
      <c r="BS449" s="15">
        <v>6</v>
      </c>
      <c r="BT449" s="15">
        <v>2</v>
      </c>
      <c r="BU449" s="15">
        <f t="shared" si="262"/>
        <v>1</v>
      </c>
      <c r="BV449" s="15">
        <f t="shared" si="263"/>
        <v>0</v>
      </c>
      <c r="BW449" s="15">
        <f t="shared" si="264"/>
        <v>0</v>
      </c>
      <c r="BX449" s="15">
        <f t="shared" si="265"/>
        <v>0</v>
      </c>
      <c r="BY449" s="15">
        <v>1</v>
      </c>
      <c r="BZ449" s="15">
        <v>1</v>
      </c>
      <c r="CA449" s="15">
        <v>1</v>
      </c>
      <c r="CB449" s="15">
        <v>1</v>
      </c>
      <c r="CC449" s="15">
        <v>1</v>
      </c>
      <c r="CD449" s="27">
        <v>3</v>
      </c>
      <c r="CE449" s="27">
        <v>3</v>
      </c>
      <c r="CF449" s="27">
        <v>3</v>
      </c>
      <c r="CG449" s="27">
        <v>3</v>
      </c>
      <c r="CH449" s="27">
        <v>3</v>
      </c>
      <c r="CI449" s="27">
        <v>3</v>
      </c>
      <c r="CJ449" s="27">
        <f t="shared" si="239"/>
        <v>3</v>
      </c>
      <c r="CK449" s="15">
        <f t="shared" si="266"/>
        <v>0</v>
      </c>
      <c r="CL449" s="15">
        <f t="shared" si="267"/>
        <v>0</v>
      </c>
      <c r="CM449" s="15">
        <f t="shared" si="268"/>
        <v>0</v>
      </c>
      <c r="CN449" s="15">
        <f t="shared" si="269"/>
        <v>0</v>
      </c>
      <c r="CO449" s="15">
        <f t="shared" si="270"/>
        <v>0</v>
      </c>
      <c r="CP449" s="15">
        <f t="shared" si="271"/>
        <v>0</v>
      </c>
      <c r="CQ449" s="15">
        <f t="shared" si="272"/>
        <v>0</v>
      </c>
    </row>
    <row r="450" spans="1:95" x14ac:dyDescent="0.2">
      <c r="A450" s="15">
        <v>820</v>
      </c>
      <c r="B450" s="23">
        <v>0</v>
      </c>
      <c r="C450" s="15">
        <v>5</v>
      </c>
      <c r="D450" s="15">
        <f t="shared" si="240"/>
        <v>0</v>
      </c>
      <c r="E450" s="15">
        <f t="shared" si="274"/>
        <v>0</v>
      </c>
      <c r="F450" s="15">
        <f t="shared" si="275"/>
        <v>0</v>
      </c>
      <c r="G450" s="15">
        <f t="shared" si="276"/>
        <v>1</v>
      </c>
      <c r="H450" s="15">
        <f t="shared" si="277"/>
        <v>0</v>
      </c>
      <c r="I450" s="15">
        <v>0</v>
      </c>
      <c r="J450" s="15">
        <v>36</v>
      </c>
      <c r="K450" s="15">
        <v>5</v>
      </c>
      <c r="L450" s="15">
        <f t="shared" si="241"/>
        <v>0</v>
      </c>
      <c r="M450" s="15">
        <f t="shared" si="242"/>
        <v>0</v>
      </c>
      <c r="N450" s="15">
        <f t="shared" si="243"/>
        <v>0</v>
      </c>
      <c r="O450" s="15">
        <f t="shared" si="244"/>
        <v>0</v>
      </c>
      <c r="P450" s="15">
        <f t="shared" si="245"/>
        <v>0</v>
      </c>
      <c r="Q450" s="15">
        <v>3</v>
      </c>
      <c r="R450" s="15">
        <v>3</v>
      </c>
      <c r="S450" s="15">
        <v>15</v>
      </c>
      <c r="T450" s="15">
        <v>0</v>
      </c>
      <c r="U450" s="15">
        <v>1</v>
      </c>
      <c r="V450" s="15">
        <v>0</v>
      </c>
      <c r="W450" s="15">
        <v>0</v>
      </c>
      <c r="X450" s="15">
        <v>1</v>
      </c>
      <c r="Y450" s="15">
        <v>1</v>
      </c>
      <c r="Z450" s="15">
        <f t="shared" si="273"/>
        <v>0</v>
      </c>
      <c r="AA450" s="15">
        <f t="shared" si="246"/>
        <v>0</v>
      </c>
      <c r="AB450" s="15">
        <f t="shared" si="247"/>
        <v>0</v>
      </c>
      <c r="AC450" s="15">
        <v>1</v>
      </c>
      <c r="AD450" s="15">
        <v>6</v>
      </c>
      <c r="AE450" s="15">
        <v>10</v>
      </c>
      <c r="AF450" s="15">
        <v>4800</v>
      </c>
      <c r="AG450" s="27">
        <v>800</v>
      </c>
      <c r="AH450" s="27">
        <f t="shared" si="248"/>
        <v>1</v>
      </c>
      <c r="AI450" s="27">
        <f t="shared" si="249"/>
        <v>1</v>
      </c>
      <c r="AJ450" s="27">
        <f t="shared" si="250"/>
        <v>1</v>
      </c>
      <c r="AQ450" s="15">
        <f t="shared" si="251"/>
        <v>0</v>
      </c>
      <c r="AR450" s="15">
        <f t="shared" si="252"/>
        <v>0</v>
      </c>
      <c r="AZ450" s="15">
        <f t="shared" si="253"/>
        <v>0</v>
      </c>
      <c r="BA450" s="15">
        <f t="shared" si="254"/>
        <v>0</v>
      </c>
      <c r="BB450" s="15">
        <f>$AJ450</f>
        <v>1</v>
      </c>
      <c r="BC450" s="15">
        <v>4.5</v>
      </c>
      <c r="BD450" s="15">
        <v>4</v>
      </c>
      <c r="BE450" s="15">
        <v>3</v>
      </c>
      <c r="BF450" s="15">
        <v>3</v>
      </c>
      <c r="BG450" s="15">
        <v>5</v>
      </c>
      <c r="BH450" s="15">
        <v>3.9</v>
      </c>
      <c r="BI450" s="15">
        <v>3</v>
      </c>
      <c r="BJ450" s="15">
        <v>2</v>
      </c>
      <c r="BK450" s="15">
        <f t="shared" si="255"/>
        <v>1</v>
      </c>
      <c r="BL450" s="15">
        <f t="shared" si="256"/>
        <v>0</v>
      </c>
      <c r="BM450" s="15">
        <f t="shared" si="257"/>
        <v>0</v>
      </c>
      <c r="BN450" s="15">
        <v>2</v>
      </c>
      <c r="BO450" s="15">
        <f t="shared" si="258"/>
        <v>1</v>
      </c>
      <c r="BP450" s="15">
        <f t="shared" si="259"/>
        <v>0</v>
      </c>
      <c r="BQ450" s="15">
        <f t="shared" si="260"/>
        <v>0</v>
      </c>
      <c r="BR450" s="15">
        <f t="shared" si="261"/>
        <v>0</v>
      </c>
      <c r="BS450" s="15">
        <v>10</v>
      </c>
      <c r="BT450" s="15">
        <v>2</v>
      </c>
      <c r="BU450" s="15">
        <f t="shared" si="262"/>
        <v>1</v>
      </c>
      <c r="BV450" s="15">
        <f t="shared" si="263"/>
        <v>0</v>
      </c>
      <c r="BW450" s="15">
        <f t="shared" si="264"/>
        <v>0</v>
      </c>
      <c r="BX450" s="15">
        <f t="shared" si="265"/>
        <v>0</v>
      </c>
      <c r="BY450" s="15">
        <v>1</v>
      </c>
      <c r="BZ450" s="15">
        <v>1</v>
      </c>
      <c r="CA450" s="15">
        <v>1</v>
      </c>
      <c r="CB450" s="15">
        <v>1</v>
      </c>
      <c r="CC450" s="15">
        <v>1</v>
      </c>
      <c r="CD450" s="27">
        <v>3</v>
      </c>
      <c r="CE450" s="27">
        <v>3</v>
      </c>
      <c r="CF450" s="27">
        <v>3</v>
      </c>
      <c r="CG450" s="27">
        <v>3</v>
      </c>
      <c r="CH450" s="27">
        <v>3</v>
      </c>
      <c r="CI450" s="27">
        <v>3</v>
      </c>
      <c r="CJ450" s="27">
        <f t="shared" ref="CJ450:CJ513" si="278">AVERAGE($CD450:$CI450)</f>
        <v>3</v>
      </c>
      <c r="CK450" s="15">
        <f t="shared" si="266"/>
        <v>0</v>
      </c>
      <c r="CL450" s="15">
        <f t="shared" si="267"/>
        <v>0</v>
      </c>
      <c r="CM450" s="15">
        <f t="shared" si="268"/>
        <v>0</v>
      </c>
      <c r="CN450" s="15">
        <f t="shared" si="269"/>
        <v>0</v>
      </c>
      <c r="CO450" s="15">
        <f t="shared" si="270"/>
        <v>0</v>
      </c>
      <c r="CP450" s="15">
        <f t="shared" si="271"/>
        <v>0</v>
      </c>
      <c r="CQ450" s="15">
        <f t="shared" si="272"/>
        <v>0</v>
      </c>
    </row>
    <row r="451" spans="1:95" x14ac:dyDescent="0.2">
      <c r="A451" s="15">
        <v>820</v>
      </c>
      <c r="B451" s="23">
        <v>0</v>
      </c>
      <c r="C451" s="15">
        <v>5</v>
      </c>
      <c r="D451" s="15">
        <f t="shared" ref="D451:D514" si="279">IF($C451=2,1,0)</f>
        <v>0</v>
      </c>
      <c r="E451" s="15">
        <f t="shared" si="274"/>
        <v>0</v>
      </c>
      <c r="F451" s="15">
        <f t="shared" si="275"/>
        <v>0</v>
      </c>
      <c r="G451" s="15">
        <f t="shared" si="276"/>
        <v>1</v>
      </c>
      <c r="H451" s="15">
        <f t="shared" si="277"/>
        <v>0</v>
      </c>
      <c r="I451" s="15">
        <v>0</v>
      </c>
      <c r="J451" s="15">
        <v>36</v>
      </c>
      <c r="K451" s="15">
        <v>5</v>
      </c>
      <c r="L451" s="15">
        <f t="shared" ref="L451:L514" si="280">IF($K451=0,1,0)</f>
        <v>0</v>
      </c>
      <c r="M451" s="15">
        <f t="shared" ref="M451:M514" si="281">IF($K451=1,1,0)</f>
        <v>0</v>
      </c>
      <c r="N451" s="15">
        <f t="shared" ref="N451:N514" si="282">IF($K451=2,1,0)</f>
        <v>0</v>
      </c>
      <c r="O451" s="15">
        <f t="shared" ref="O451:O514" si="283">IF($K451=3,1,0)</f>
        <v>0</v>
      </c>
      <c r="P451" s="15">
        <f t="shared" ref="P451:P514" si="284">IF($K451=4,1,0)</f>
        <v>0</v>
      </c>
      <c r="Q451" s="15">
        <v>3</v>
      </c>
      <c r="R451" s="15">
        <v>3</v>
      </c>
      <c r="S451" s="15">
        <v>15</v>
      </c>
      <c r="T451" s="15">
        <v>0</v>
      </c>
      <c r="U451" s="15">
        <v>1</v>
      </c>
      <c r="V451" s="15">
        <v>0</v>
      </c>
      <c r="W451" s="15">
        <v>0</v>
      </c>
      <c r="X451" s="15">
        <v>1</v>
      </c>
      <c r="Y451" s="15">
        <v>0</v>
      </c>
      <c r="Z451" s="15">
        <f t="shared" si="273"/>
        <v>0</v>
      </c>
      <c r="AA451" s="15">
        <f t="shared" ref="AA451:AA514" si="285">IF(OR($AC451=2,$AC451=6,$AC451=10),1,0)</f>
        <v>0</v>
      </c>
      <c r="AB451" s="15">
        <f t="shared" ref="AB451:AB514" si="286">IF(OR($AC451=7,$AC451=8,$AC451=9),1,0)</f>
        <v>0</v>
      </c>
      <c r="AC451" s="159">
        <v>1</v>
      </c>
      <c r="AD451" s="159">
        <v>12</v>
      </c>
      <c r="AE451" s="159">
        <v>8</v>
      </c>
      <c r="AF451" s="15">
        <v>4800</v>
      </c>
      <c r="AG451" s="27">
        <v>400</v>
      </c>
      <c r="AH451" s="27">
        <f t="shared" ref="AH451:AH514" si="287">($AG451-$AG452)/$AG452</f>
        <v>-0.76</v>
      </c>
      <c r="AI451" s="27">
        <f t="shared" ref="AI451:AI514" si="288">$AD451/($AD451+$AL451+$AU451)</f>
        <v>1</v>
      </c>
      <c r="AJ451" s="27">
        <f t="shared" ref="AJ451:AJ514" si="289">$AI451*$AH451</f>
        <v>-0.76</v>
      </c>
      <c r="AQ451" s="15">
        <f t="shared" ref="AQ451:AQ514" si="290">$AL451/($AD451+$AL451+$AU451)</f>
        <v>0</v>
      </c>
      <c r="AR451" s="15">
        <f t="shared" ref="AR451:AR514" si="291">$AQ451*$AP451</f>
        <v>0</v>
      </c>
      <c r="AZ451" s="15">
        <f t="shared" ref="AZ451:AZ514" si="292">($AU451/($AD451+$AL451+$AU451))</f>
        <v>0</v>
      </c>
      <c r="BA451" s="15">
        <f t="shared" ref="BA451:BA514" si="293">$AY451*$AZ451</f>
        <v>0</v>
      </c>
      <c r="BC451" s="15">
        <v>4.5</v>
      </c>
      <c r="BD451" s="15">
        <v>4</v>
      </c>
      <c r="BE451" s="15">
        <v>3</v>
      </c>
      <c r="BF451" s="15">
        <v>3</v>
      </c>
      <c r="BG451" s="15">
        <v>5</v>
      </c>
      <c r="BH451" s="15">
        <v>3.9</v>
      </c>
      <c r="BI451" s="15">
        <v>3</v>
      </c>
      <c r="BJ451" s="15">
        <v>2</v>
      </c>
      <c r="BK451" s="15">
        <f t="shared" ref="BK451:BK514" si="294">IF($BJ451=2,1,0)</f>
        <v>1</v>
      </c>
      <c r="BL451" s="15">
        <f t="shared" ref="BL451:BL514" si="295">IF($BJ451=3,1,0)</f>
        <v>0</v>
      </c>
      <c r="BM451" s="15">
        <f t="shared" ref="BM451:BM514" si="296">IF($BJ451=4,1,0)</f>
        <v>0</v>
      </c>
      <c r="BN451" s="15">
        <v>2</v>
      </c>
      <c r="BO451" s="15">
        <f t="shared" ref="BO451:BO514" si="297">IF($BN451=2,1,0)</f>
        <v>1</v>
      </c>
      <c r="BP451" s="15">
        <f t="shared" ref="BP451:BP514" si="298">IF($BN451=3,1,0)</f>
        <v>0</v>
      </c>
      <c r="BQ451" s="15">
        <f t="shared" ref="BQ451:BQ514" si="299">IF($BN451=4,1,0)</f>
        <v>0</v>
      </c>
      <c r="BR451" s="15">
        <f t="shared" ref="BR451:BR514" si="300">IF($BN451=5,1,0)</f>
        <v>0</v>
      </c>
      <c r="BS451" s="15">
        <v>10</v>
      </c>
      <c r="BT451" s="15">
        <v>2</v>
      </c>
      <c r="BU451" s="15">
        <f t="shared" ref="BU451:BU514" si="301">IF($BT451=2,1,0)</f>
        <v>1</v>
      </c>
      <c r="BV451" s="15">
        <f t="shared" ref="BV451:BV514" si="302">IF($BT451=3,1,0)</f>
        <v>0</v>
      </c>
      <c r="BW451" s="15">
        <f t="shared" ref="BW451:BW514" si="303">IF($BT451=4,1,0)</f>
        <v>0</v>
      </c>
      <c r="BX451" s="15">
        <f t="shared" ref="BX451:BX514" si="304">IF($BT451=5,1,0)</f>
        <v>0</v>
      </c>
      <c r="BY451" s="15">
        <v>1</v>
      </c>
      <c r="BZ451" s="15">
        <v>1</v>
      </c>
      <c r="CA451" s="15">
        <v>1</v>
      </c>
      <c r="CB451" s="15">
        <v>1</v>
      </c>
      <c r="CC451" s="15">
        <v>1</v>
      </c>
      <c r="CD451" s="27">
        <v>3</v>
      </c>
      <c r="CE451" s="27">
        <v>3</v>
      </c>
      <c r="CF451" s="27">
        <v>3</v>
      </c>
      <c r="CG451" s="27">
        <v>3</v>
      </c>
      <c r="CH451" s="27">
        <v>3</v>
      </c>
      <c r="CI451" s="27">
        <v>3</v>
      </c>
      <c r="CJ451" s="27">
        <f t="shared" si="278"/>
        <v>3</v>
      </c>
      <c r="CK451" s="15">
        <f t="shared" ref="CK451:CK514" si="305">$CD451-$CD452</f>
        <v>0</v>
      </c>
      <c r="CL451" s="15">
        <f t="shared" ref="CL451:CL514" si="306">$CE451-$CE452</f>
        <v>0</v>
      </c>
      <c r="CM451" s="15">
        <f t="shared" ref="CM451:CM514" si="307">$CF451-$CF452</f>
        <v>0</v>
      </c>
      <c r="CN451" s="15">
        <f t="shared" ref="CN451:CN514" si="308">$CG451-$CG452</f>
        <v>0</v>
      </c>
      <c r="CO451" s="15">
        <f t="shared" ref="CO451:CO514" si="309">$CH451-$CH452</f>
        <v>0</v>
      </c>
      <c r="CP451" s="15">
        <f t="shared" ref="CP451:CP514" si="310">$CI451-$CI452</f>
        <v>0</v>
      </c>
      <c r="CQ451" s="15">
        <f t="shared" ref="CQ451:CQ514" si="311">$CJ451-$CJ452</f>
        <v>0</v>
      </c>
    </row>
    <row r="452" spans="1:95" x14ac:dyDescent="0.2">
      <c r="A452" s="15">
        <v>821</v>
      </c>
      <c r="B452" s="23">
        <v>1</v>
      </c>
      <c r="C452" s="15">
        <v>5</v>
      </c>
      <c r="D452" s="15">
        <f t="shared" si="279"/>
        <v>0</v>
      </c>
      <c r="E452" s="15">
        <f t="shared" si="274"/>
        <v>0</v>
      </c>
      <c r="F452" s="15">
        <f t="shared" si="275"/>
        <v>0</v>
      </c>
      <c r="G452" s="15">
        <f t="shared" si="276"/>
        <v>1</v>
      </c>
      <c r="H452" s="15">
        <f t="shared" si="277"/>
        <v>0</v>
      </c>
      <c r="I452" s="15">
        <v>0</v>
      </c>
      <c r="J452" s="15">
        <v>47</v>
      </c>
      <c r="K452" s="15">
        <v>3</v>
      </c>
      <c r="L452" s="15">
        <f t="shared" si="280"/>
        <v>0</v>
      </c>
      <c r="M452" s="15">
        <f t="shared" si="281"/>
        <v>0</v>
      </c>
      <c r="N452" s="15">
        <f t="shared" si="282"/>
        <v>0</v>
      </c>
      <c r="O452" s="15">
        <f t="shared" si="283"/>
        <v>1</v>
      </c>
      <c r="P452" s="15">
        <f t="shared" si="284"/>
        <v>0</v>
      </c>
      <c r="Q452" s="15">
        <v>1</v>
      </c>
      <c r="R452" s="15">
        <v>5</v>
      </c>
      <c r="S452" s="15">
        <v>15</v>
      </c>
      <c r="T452" s="15">
        <v>0</v>
      </c>
      <c r="U452" s="15">
        <v>1</v>
      </c>
      <c r="V452" s="15">
        <v>0</v>
      </c>
      <c r="W452" s="15">
        <v>0</v>
      </c>
      <c r="X452" s="15">
        <v>1</v>
      </c>
      <c r="Y452" s="15">
        <v>1</v>
      </c>
      <c r="Z452" s="15">
        <f t="shared" ref="Z452:Z515" si="312">IF(OR($AC452=3,$AC452=4,$AC452=5),1,0)</f>
        <v>0</v>
      </c>
      <c r="AA452" s="15">
        <f t="shared" si="285"/>
        <v>0</v>
      </c>
      <c r="AB452" s="15">
        <f t="shared" si="286"/>
        <v>1</v>
      </c>
      <c r="AC452" s="15">
        <v>7</v>
      </c>
      <c r="AD452" s="15">
        <v>30</v>
      </c>
      <c r="AE452" s="15">
        <v>30</v>
      </c>
      <c r="AF452" s="15">
        <v>50000</v>
      </c>
      <c r="AG452" s="27">
        <v>1666.6666666666667</v>
      </c>
      <c r="AH452" s="27">
        <f t="shared" si="287"/>
        <v>0.11111111111111116</v>
      </c>
      <c r="AI452" s="27">
        <f t="shared" si="288"/>
        <v>1</v>
      </c>
      <c r="AJ452" s="27">
        <f t="shared" si="289"/>
        <v>0.11111111111111116</v>
      </c>
      <c r="AQ452" s="15">
        <f t="shared" si="290"/>
        <v>0</v>
      </c>
      <c r="AR452" s="15">
        <f t="shared" si="291"/>
        <v>0</v>
      </c>
      <c r="AZ452" s="15">
        <f t="shared" si="292"/>
        <v>0</v>
      </c>
      <c r="BA452" s="15">
        <f t="shared" si="293"/>
        <v>0</v>
      </c>
      <c r="BB452" s="15">
        <f>$AJ452</f>
        <v>0.11111111111111116</v>
      </c>
      <c r="BC452" s="15">
        <v>4.75</v>
      </c>
      <c r="BD452" s="15">
        <v>4</v>
      </c>
      <c r="BE452" s="15">
        <v>4</v>
      </c>
      <c r="BF452" s="15">
        <v>4</v>
      </c>
      <c r="BG452" s="15">
        <v>5</v>
      </c>
      <c r="BH452" s="15">
        <v>4.3499999999999996</v>
      </c>
      <c r="BI452" s="15">
        <v>5</v>
      </c>
      <c r="BJ452" s="15">
        <v>5</v>
      </c>
      <c r="BK452" s="15">
        <f t="shared" si="294"/>
        <v>0</v>
      </c>
      <c r="BL452" s="15">
        <f t="shared" si="295"/>
        <v>0</v>
      </c>
      <c r="BM452" s="15">
        <f t="shared" si="296"/>
        <v>0</v>
      </c>
      <c r="BN452" s="15" t="s">
        <v>1007</v>
      </c>
      <c r="BO452" s="15">
        <f t="shared" si="297"/>
        <v>0</v>
      </c>
      <c r="BP452" s="15">
        <f t="shared" si="298"/>
        <v>0</v>
      </c>
      <c r="BQ452" s="15">
        <f t="shared" si="299"/>
        <v>0</v>
      </c>
      <c r="BR452" s="15">
        <f t="shared" si="300"/>
        <v>0</v>
      </c>
      <c r="BU452" s="15">
        <f t="shared" si="301"/>
        <v>0</v>
      </c>
      <c r="BV452" s="15">
        <f t="shared" si="302"/>
        <v>0</v>
      </c>
      <c r="BW452" s="15">
        <f t="shared" si="303"/>
        <v>0</v>
      </c>
      <c r="BX452" s="15">
        <f t="shared" si="304"/>
        <v>0</v>
      </c>
      <c r="BY452" s="15" t="s">
        <v>1007</v>
      </c>
      <c r="BZ452" s="15" t="s">
        <v>1007</v>
      </c>
      <c r="CA452" s="15" t="s">
        <v>1007</v>
      </c>
      <c r="CB452" s="15" t="s">
        <v>1007</v>
      </c>
      <c r="CC452" s="15" t="s">
        <v>1007</v>
      </c>
      <c r="CD452" s="27">
        <v>3</v>
      </c>
      <c r="CE452" s="27">
        <v>3</v>
      </c>
      <c r="CF452" s="27">
        <v>3</v>
      </c>
      <c r="CG452" s="27">
        <v>3</v>
      </c>
      <c r="CH452" s="27">
        <v>3</v>
      </c>
      <c r="CI452" s="27">
        <v>3</v>
      </c>
      <c r="CJ452" s="27">
        <f t="shared" si="278"/>
        <v>3</v>
      </c>
      <c r="CK452" s="15">
        <f t="shared" si="305"/>
        <v>0</v>
      </c>
      <c r="CL452" s="15">
        <f t="shared" si="306"/>
        <v>0</v>
      </c>
      <c r="CM452" s="15">
        <f t="shared" si="307"/>
        <v>0</v>
      </c>
      <c r="CN452" s="15">
        <f t="shared" si="308"/>
        <v>0</v>
      </c>
      <c r="CO452" s="15">
        <f t="shared" si="309"/>
        <v>0</v>
      </c>
      <c r="CP452" s="15">
        <f t="shared" si="310"/>
        <v>0</v>
      </c>
      <c r="CQ452" s="15">
        <f t="shared" si="311"/>
        <v>0</v>
      </c>
    </row>
    <row r="453" spans="1:95" x14ac:dyDescent="0.2">
      <c r="A453" s="15">
        <v>821</v>
      </c>
      <c r="B453" s="23">
        <v>1</v>
      </c>
      <c r="C453" s="15">
        <v>5</v>
      </c>
      <c r="D453" s="15">
        <f t="shared" si="279"/>
        <v>0</v>
      </c>
      <c r="E453" s="15">
        <f t="shared" si="274"/>
        <v>0</v>
      </c>
      <c r="F453" s="15">
        <f t="shared" si="275"/>
        <v>0</v>
      </c>
      <c r="G453" s="15">
        <f t="shared" si="276"/>
        <v>1</v>
      </c>
      <c r="H453" s="15">
        <f t="shared" si="277"/>
        <v>0</v>
      </c>
      <c r="I453" s="15">
        <v>0</v>
      </c>
      <c r="J453" s="15">
        <v>47</v>
      </c>
      <c r="K453" s="15">
        <v>3</v>
      </c>
      <c r="L453" s="15">
        <f t="shared" si="280"/>
        <v>0</v>
      </c>
      <c r="M453" s="15">
        <f t="shared" si="281"/>
        <v>0</v>
      </c>
      <c r="N453" s="15">
        <f t="shared" si="282"/>
        <v>0</v>
      </c>
      <c r="O453" s="15">
        <f t="shared" si="283"/>
        <v>1</v>
      </c>
      <c r="P453" s="15">
        <f t="shared" si="284"/>
        <v>0</v>
      </c>
      <c r="Q453" s="15">
        <v>1</v>
      </c>
      <c r="R453" s="15">
        <v>5</v>
      </c>
      <c r="S453" s="15">
        <v>15</v>
      </c>
      <c r="T453" s="15">
        <v>0</v>
      </c>
      <c r="U453" s="15">
        <v>1</v>
      </c>
      <c r="V453" s="15">
        <v>0</v>
      </c>
      <c r="W453" s="15">
        <v>0</v>
      </c>
      <c r="X453" s="15">
        <v>1</v>
      </c>
      <c r="Y453" s="15">
        <v>0</v>
      </c>
      <c r="Z453" s="15">
        <f t="shared" si="312"/>
        <v>0</v>
      </c>
      <c r="AA453" s="15">
        <f t="shared" si="285"/>
        <v>0</v>
      </c>
      <c r="AB453" s="15">
        <f t="shared" si="286"/>
        <v>1</v>
      </c>
      <c r="AC453" s="159">
        <v>7</v>
      </c>
      <c r="AD453" s="159">
        <v>30</v>
      </c>
      <c r="AE453" s="159">
        <v>30</v>
      </c>
      <c r="AF453" s="15">
        <v>45000</v>
      </c>
      <c r="AG453" s="27">
        <v>1500</v>
      </c>
      <c r="AH453" s="27">
        <f t="shared" si="287"/>
        <v>-0.875</v>
      </c>
      <c r="AI453" s="27">
        <f t="shared" si="288"/>
        <v>1</v>
      </c>
      <c r="AJ453" s="27">
        <f t="shared" si="289"/>
        <v>-0.875</v>
      </c>
      <c r="AQ453" s="15">
        <f t="shared" si="290"/>
        <v>0</v>
      </c>
      <c r="AR453" s="15">
        <f t="shared" si="291"/>
        <v>0</v>
      </c>
      <c r="AZ453" s="15">
        <f t="shared" si="292"/>
        <v>0</v>
      </c>
      <c r="BA453" s="15">
        <f t="shared" si="293"/>
        <v>0</v>
      </c>
      <c r="BC453" s="15">
        <v>4.75</v>
      </c>
      <c r="BD453" s="15">
        <v>4</v>
      </c>
      <c r="BE453" s="15">
        <v>4</v>
      </c>
      <c r="BF453" s="15">
        <v>4</v>
      </c>
      <c r="BG453" s="15">
        <v>5</v>
      </c>
      <c r="BH453" s="15">
        <v>4.3499999999999996</v>
      </c>
      <c r="BI453" s="15">
        <v>5</v>
      </c>
      <c r="BJ453" s="15">
        <v>5</v>
      </c>
      <c r="BK453" s="15">
        <f t="shared" si="294"/>
        <v>0</v>
      </c>
      <c r="BL453" s="15">
        <f t="shared" si="295"/>
        <v>0</v>
      </c>
      <c r="BM453" s="15">
        <f t="shared" si="296"/>
        <v>0</v>
      </c>
      <c r="BN453" s="15" t="s">
        <v>1007</v>
      </c>
      <c r="BO453" s="15">
        <f t="shared" si="297"/>
        <v>0</v>
      </c>
      <c r="BP453" s="15">
        <f t="shared" si="298"/>
        <v>0</v>
      </c>
      <c r="BQ453" s="15">
        <f t="shared" si="299"/>
        <v>0</v>
      </c>
      <c r="BR453" s="15">
        <f t="shared" si="300"/>
        <v>0</v>
      </c>
      <c r="BU453" s="15">
        <f t="shared" si="301"/>
        <v>0</v>
      </c>
      <c r="BV453" s="15">
        <f t="shared" si="302"/>
        <v>0</v>
      </c>
      <c r="BW453" s="15">
        <f t="shared" si="303"/>
        <v>0</v>
      </c>
      <c r="BX453" s="15">
        <f t="shared" si="304"/>
        <v>0</v>
      </c>
      <c r="BY453" s="15" t="s">
        <v>1007</v>
      </c>
      <c r="BZ453" s="15" t="s">
        <v>1007</v>
      </c>
      <c r="CA453" s="15" t="s">
        <v>1007</v>
      </c>
      <c r="CB453" s="15" t="s">
        <v>1007</v>
      </c>
      <c r="CC453" s="15" t="s">
        <v>1007</v>
      </c>
      <c r="CD453" s="27">
        <v>3</v>
      </c>
      <c r="CE453" s="27">
        <v>3</v>
      </c>
      <c r="CF453" s="27">
        <v>3</v>
      </c>
      <c r="CG453" s="27">
        <v>3</v>
      </c>
      <c r="CH453" s="27">
        <v>3</v>
      </c>
      <c r="CI453" s="27">
        <v>3</v>
      </c>
      <c r="CJ453" s="27">
        <f t="shared" si="278"/>
        <v>3</v>
      </c>
      <c r="CK453" s="15">
        <f t="shared" si="305"/>
        <v>-1</v>
      </c>
      <c r="CL453" s="15">
        <f t="shared" si="306"/>
        <v>-1</v>
      </c>
      <c r="CM453" s="15">
        <f t="shared" si="307"/>
        <v>-1</v>
      </c>
      <c r="CN453" s="15">
        <f t="shared" si="308"/>
        <v>-1</v>
      </c>
      <c r="CO453" s="15">
        <f t="shared" si="309"/>
        <v>-1</v>
      </c>
      <c r="CP453" s="15">
        <f t="shared" si="310"/>
        <v>-1</v>
      </c>
      <c r="CQ453" s="15">
        <f t="shared" si="311"/>
        <v>-1</v>
      </c>
    </row>
    <row r="454" spans="1:95" x14ac:dyDescent="0.2">
      <c r="A454" s="15">
        <v>822</v>
      </c>
      <c r="B454" s="23">
        <v>1</v>
      </c>
      <c r="C454" s="15">
        <v>5</v>
      </c>
      <c r="D454" s="15">
        <f t="shared" si="279"/>
        <v>0</v>
      </c>
      <c r="E454" s="15">
        <f t="shared" si="274"/>
        <v>0</v>
      </c>
      <c r="F454" s="15">
        <f t="shared" si="275"/>
        <v>0</v>
      </c>
      <c r="G454" s="15">
        <f t="shared" si="276"/>
        <v>1</v>
      </c>
      <c r="H454" s="15">
        <f t="shared" si="277"/>
        <v>0</v>
      </c>
      <c r="I454" s="15">
        <v>0</v>
      </c>
      <c r="J454" s="15">
        <v>39</v>
      </c>
      <c r="K454" s="15">
        <v>5</v>
      </c>
      <c r="L454" s="15">
        <f t="shared" si="280"/>
        <v>0</v>
      </c>
      <c r="M454" s="15">
        <f t="shared" si="281"/>
        <v>0</v>
      </c>
      <c r="N454" s="15">
        <f t="shared" si="282"/>
        <v>0</v>
      </c>
      <c r="O454" s="15">
        <f t="shared" si="283"/>
        <v>0</v>
      </c>
      <c r="P454" s="15">
        <f t="shared" si="284"/>
        <v>0</v>
      </c>
      <c r="Q454" s="15">
        <v>2</v>
      </c>
      <c r="R454" s="15">
        <v>7</v>
      </c>
      <c r="S454" s="15">
        <v>10</v>
      </c>
      <c r="T454" s="15">
        <v>0</v>
      </c>
      <c r="U454" s="15">
        <v>1</v>
      </c>
      <c r="V454" s="15">
        <v>1</v>
      </c>
      <c r="W454" s="15">
        <v>100000</v>
      </c>
      <c r="X454" s="15">
        <v>1</v>
      </c>
      <c r="Y454" s="15">
        <v>1</v>
      </c>
      <c r="Z454" s="15">
        <f t="shared" si="312"/>
        <v>1</v>
      </c>
      <c r="AA454" s="15">
        <f t="shared" si="285"/>
        <v>0</v>
      </c>
      <c r="AB454" s="15">
        <f t="shared" si="286"/>
        <v>0</v>
      </c>
      <c r="AC454" s="15">
        <v>3</v>
      </c>
      <c r="AD454" s="15">
        <v>22</v>
      </c>
      <c r="AE454" s="15">
        <v>1.4</v>
      </c>
      <c r="AF454" s="15">
        <v>264000</v>
      </c>
      <c r="AG454" s="27">
        <v>12000</v>
      </c>
      <c r="AH454" s="27">
        <f t="shared" si="287"/>
        <v>0</v>
      </c>
      <c r="AI454" s="27">
        <f t="shared" si="288"/>
        <v>1</v>
      </c>
      <c r="AJ454" s="27">
        <f t="shared" si="289"/>
        <v>0</v>
      </c>
      <c r="AQ454" s="15">
        <f t="shared" si="290"/>
        <v>0</v>
      </c>
      <c r="AR454" s="15">
        <f t="shared" si="291"/>
        <v>0</v>
      </c>
      <c r="AZ454" s="15">
        <f t="shared" si="292"/>
        <v>0</v>
      </c>
      <c r="BA454" s="15">
        <f t="shared" si="293"/>
        <v>0</v>
      </c>
      <c r="BB454" s="15">
        <f>$AJ454</f>
        <v>0</v>
      </c>
      <c r="BC454" s="15">
        <v>3.5</v>
      </c>
      <c r="BD454" s="15">
        <v>3</v>
      </c>
      <c r="BE454" s="15">
        <v>3</v>
      </c>
      <c r="BF454" s="15">
        <v>3</v>
      </c>
      <c r="BG454" s="15">
        <v>4</v>
      </c>
      <c r="BH454" s="15">
        <v>3.3</v>
      </c>
      <c r="BI454" s="15">
        <v>3</v>
      </c>
      <c r="BJ454" s="15">
        <v>1</v>
      </c>
      <c r="BK454" s="15">
        <f t="shared" si="294"/>
        <v>0</v>
      </c>
      <c r="BL454" s="15">
        <f t="shared" si="295"/>
        <v>0</v>
      </c>
      <c r="BM454" s="15">
        <f t="shared" si="296"/>
        <v>0</v>
      </c>
      <c r="BN454" s="15">
        <v>1</v>
      </c>
      <c r="BO454" s="15">
        <f t="shared" si="297"/>
        <v>0</v>
      </c>
      <c r="BP454" s="15">
        <f t="shared" si="298"/>
        <v>0</v>
      </c>
      <c r="BQ454" s="15">
        <f t="shared" si="299"/>
        <v>0</v>
      </c>
      <c r="BR454" s="15">
        <f t="shared" si="300"/>
        <v>0</v>
      </c>
      <c r="BS454" s="15">
        <v>5</v>
      </c>
      <c r="BT454" s="15">
        <v>2</v>
      </c>
      <c r="BU454" s="15">
        <f t="shared" si="301"/>
        <v>1</v>
      </c>
      <c r="BV454" s="15">
        <f t="shared" si="302"/>
        <v>0</v>
      </c>
      <c r="BW454" s="15">
        <f t="shared" si="303"/>
        <v>0</v>
      </c>
      <c r="BX454" s="15">
        <f t="shared" si="304"/>
        <v>0</v>
      </c>
      <c r="BY454" s="15">
        <v>1</v>
      </c>
      <c r="BZ454" s="15">
        <v>1</v>
      </c>
      <c r="CA454" s="15">
        <v>1</v>
      </c>
      <c r="CB454" s="15">
        <v>1</v>
      </c>
      <c r="CC454" s="15">
        <v>1</v>
      </c>
      <c r="CD454" s="27">
        <v>4</v>
      </c>
      <c r="CE454" s="27">
        <v>4</v>
      </c>
      <c r="CF454" s="27">
        <v>4</v>
      </c>
      <c r="CG454" s="27">
        <v>4</v>
      </c>
      <c r="CH454" s="27">
        <v>4</v>
      </c>
      <c r="CI454" s="27">
        <v>4</v>
      </c>
      <c r="CJ454" s="27">
        <f t="shared" si="278"/>
        <v>4</v>
      </c>
      <c r="CK454" s="15">
        <f t="shared" si="305"/>
        <v>0</v>
      </c>
      <c r="CL454" s="15">
        <f t="shared" si="306"/>
        <v>0</v>
      </c>
      <c r="CM454" s="15">
        <f t="shared" si="307"/>
        <v>0</v>
      </c>
      <c r="CN454" s="15">
        <f t="shared" si="308"/>
        <v>0</v>
      </c>
      <c r="CO454" s="15">
        <f t="shared" si="309"/>
        <v>0</v>
      </c>
      <c r="CP454" s="15">
        <f t="shared" si="310"/>
        <v>0</v>
      </c>
      <c r="CQ454" s="15">
        <f t="shared" si="311"/>
        <v>0</v>
      </c>
    </row>
    <row r="455" spans="1:95" x14ac:dyDescent="0.2">
      <c r="A455" s="15">
        <v>822</v>
      </c>
      <c r="B455" s="23">
        <v>1</v>
      </c>
      <c r="C455" s="15">
        <v>5</v>
      </c>
      <c r="D455" s="15">
        <f t="shared" si="279"/>
        <v>0</v>
      </c>
      <c r="E455" s="15">
        <f t="shared" si="274"/>
        <v>0</v>
      </c>
      <c r="F455" s="15">
        <f t="shared" si="275"/>
        <v>0</v>
      </c>
      <c r="G455" s="15">
        <f t="shared" si="276"/>
        <v>1</v>
      </c>
      <c r="H455" s="15">
        <f t="shared" si="277"/>
        <v>0</v>
      </c>
      <c r="I455" s="15">
        <v>0</v>
      </c>
      <c r="J455" s="15">
        <v>39</v>
      </c>
      <c r="K455" s="15">
        <v>5</v>
      </c>
      <c r="L455" s="15">
        <f t="shared" si="280"/>
        <v>0</v>
      </c>
      <c r="M455" s="15">
        <f t="shared" si="281"/>
        <v>0</v>
      </c>
      <c r="N455" s="15">
        <f t="shared" si="282"/>
        <v>0</v>
      </c>
      <c r="O455" s="15">
        <f t="shared" si="283"/>
        <v>0</v>
      </c>
      <c r="P455" s="15">
        <f t="shared" si="284"/>
        <v>0</v>
      </c>
      <c r="Q455" s="15">
        <v>2</v>
      </c>
      <c r="R455" s="15">
        <v>7</v>
      </c>
      <c r="S455" s="15">
        <v>10</v>
      </c>
      <c r="T455" s="15">
        <v>0</v>
      </c>
      <c r="U455" s="15">
        <v>1</v>
      </c>
      <c r="V455" s="15">
        <v>1</v>
      </c>
      <c r="W455" s="15">
        <v>100000</v>
      </c>
      <c r="X455" s="15">
        <v>1</v>
      </c>
      <c r="Y455" s="15">
        <v>0</v>
      </c>
      <c r="Z455" s="15">
        <f t="shared" si="312"/>
        <v>1</v>
      </c>
      <c r="AA455" s="15">
        <f t="shared" si="285"/>
        <v>0</v>
      </c>
      <c r="AB455" s="15">
        <f t="shared" si="286"/>
        <v>0</v>
      </c>
      <c r="AC455" s="159">
        <v>3</v>
      </c>
      <c r="AD455" s="159">
        <v>22</v>
      </c>
      <c r="AE455" s="159">
        <v>1.2</v>
      </c>
      <c r="AF455" s="15">
        <v>264000</v>
      </c>
      <c r="AG455" s="27">
        <v>12000</v>
      </c>
      <c r="AH455" s="27">
        <f t="shared" si="287"/>
        <v>29</v>
      </c>
      <c r="AI455" s="27">
        <f t="shared" si="288"/>
        <v>1</v>
      </c>
      <c r="AJ455" s="27">
        <f t="shared" si="289"/>
        <v>29</v>
      </c>
      <c r="AQ455" s="15">
        <f t="shared" si="290"/>
        <v>0</v>
      </c>
      <c r="AR455" s="15">
        <f t="shared" si="291"/>
        <v>0</v>
      </c>
      <c r="AZ455" s="15">
        <f t="shared" si="292"/>
        <v>0</v>
      </c>
      <c r="BA455" s="15">
        <f t="shared" si="293"/>
        <v>0</v>
      </c>
      <c r="BC455" s="15">
        <v>3.5</v>
      </c>
      <c r="BD455" s="15">
        <v>3</v>
      </c>
      <c r="BE455" s="15">
        <v>3</v>
      </c>
      <c r="BF455" s="15">
        <v>3</v>
      </c>
      <c r="BG455" s="15">
        <v>4</v>
      </c>
      <c r="BH455" s="15">
        <v>3.3</v>
      </c>
      <c r="BI455" s="15">
        <v>3</v>
      </c>
      <c r="BJ455" s="15">
        <v>1</v>
      </c>
      <c r="BK455" s="15">
        <f t="shared" si="294"/>
        <v>0</v>
      </c>
      <c r="BL455" s="15">
        <f t="shared" si="295"/>
        <v>0</v>
      </c>
      <c r="BM455" s="15">
        <f t="shared" si="296"/>
        <v>0</v>
      </c>
      <c r="BN455" s="15">
        <v>1</v>
      </c>
      <c r="BO455" s="15">
        <f t="shared" si="297"/>
        <v>0</v>
      </c>
      <c r="BP455" s="15">
        <f t="shared" si="298"/>
        <v>0</v>
      </c>
      <c r="BQ455" s="15">
        <f t="shared" si="299"/>
        <v>0</v>
      </c>
      <c r="BR455" s="15">
        <f t="shared" si="300"/>
        <v>0</v>
      </c>
      <c r="BS455" s="15">
        <v>5</v>
      </c>
      <c r="BT455" s="15">
        <v>2</v>
      </c>
      <c r="BU455" s="15">
        <f t="shared" si="301"/>
        <v>1</v>
      </c>
      <c r="BV455" s="15">
        <f t="shared" si="302"/>
        <v>0</v>
      </c>
      <c r="BW455" s="15">
        <f t="shared" si="303"/>
        <v>0</v>
      </c>
      <c r="BX455" s="15">
        <f t="shared" si="304"/>
        <v>0</v>
      </c>
      <c r="BY455" s="15">
        <v>1</v>
      </c>
      <c r="BZ455" s="15">
        <v>1</v>
      </c>
      <c r="CA455" s="15">
        <v>1</v>
      </c>
      <c r="CB455" s="15">
        <v>1</v>
      </c>
      <c r="CC455" s="15">
        <v>1</v>
      </c>
      <c r="CD455" s="27">
        <v>4</v>
      </c>
      <c r="CE455" s="27">
        <v>4</v>
      </c>
      <c r="CF455" s="27">
        <v>4</v>
      </c>
      <c r="CG455" s="27">
        <v>4</v>
      </c>
      <c r="CH455" s="27">
        <v>4</v>
      </c>
      <c r="CI455" s="27">
        <v>4</v>
      </c>
      <c r="CJ455" s="27">
        <f t="shared" si="278"/>
        <v>4</v>
      </c>
      <c r="CK455" s="15">
        <f t="shared" si="305"/>
        <v>1</v>
      </c>
      <c r="CL455" s="15">
        <f t="shared" si="306"/>
        <v>1</v>
      </c>
      <c r="CM455" s="15">
        <f t="shared" si="307"/>
        <v>1</v>
      </c>
      <c r="CN455" s="15">
        <f t="shared" si="308"/>
        <v>1</v>
      </c>
      <c r="CO455" s="15">
        <f t="shared" si="309"/>
        <v>1</v>
      </c>
      <c r="CP455" s="15">
        <f t="shared" si="310"/>
        <v>1</v>
      </c>
      <c r="CQ455" s="15">
        <f t="shared" si="311"/>
        <v>1</v>
      </c>
    </row>
    <row r="456" spans="1:95" x14ac:dyDescent="0.2">
      <c r="A456" s="15">
        <v>823</v>
      </c>
      <c r="B456" s="23">
        <v>0</v>
      </c>
      <c r="C456" s="15">
        <v>5</v>
      </c>
      <c r="D456" s="15">
        <f t="shared" si="279"/>
        <v>0</v>
      </c>
      <c r="E456" s="15">
        <f t="shared" si="274"/>
        <v>0</v>
      </c>
      <c r="F456" s="15">
        <f t="shared" si="275"/>
        <v>0</v>
      </c>
      <c r="G456" s="15">
        <f t="shared" si="276"/>
        <v>1</v>
      </c>
      <c r="H456" s="15">
        <f t="shared" si="277"/>
        <v>0</v>
      </c>
      <c r="I456" s="15">
        <v>1</v>
      </c>
      <c r="J456" s="15">
        <v>48</v>
      </c>
      <c r="K456" s="15">
        <v>3</v>
      </c>
      <c r="L456" s="15">
        <f t="shared" si="280"/>
        <v>0</v>
      </c>
      <c r="M456" s="15">
        <f t="shared" si="281"/>
        <v>0</v>
      </c>
      <c r="N456" s="15">
        <f t="shared" si="282"/>
        <v>0</v>
      </c>
      <c r="O456" s="15">
        <f t="shared" si="283"/>
        <v>1</v>
      </c>
      <c r="P456" s="15">
        <f t="shared" si="284"/>
        <v>0</v>
      </c>
      <c r="Q456" s="15">
        <v>2</v>
      </c>
      <c r="R456" s="15">
        <v>4</v>
      </c>
      <c r="S456" s="15">
        <v>30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1</v>
      </c>
      <c r="Z456" s="15">
        <f t="shared" si="312"/>
        <v>0</v>
      </c>
      <c r="AA456" s="15">
        <f t="shared" si="285"/>
        <v>0</v>
      </c>
      <c r="AB456" s="15">
        <f t="shared" si="286"/>
        <v>0</v>
      </c>
      <c r="AC456" s="15">
        <v>1</v>
      </c>
      <c r="AD456" s="15">
        <v>9</v>
      </c>
      <c r="AE456" s="15">
        <v>10.5</v>
      </c>
      <c r="AF456" s="15">
        <v>3600</v>
      </c>
      <c r="AG456" s="27">
        <v>400</v>
      </c>
      <c r="AH456" s="27">
        <f t="shared" si="287"/>
        <v>0</v>
      </c>
      <c r="AI456" s="27">
        <f t="shared" si="288"/>
        <v>1</v>
      </c>
      <c r="AJ456" s="27">
        <f t="shared" si="289"/>
        <v>0</v>
      </c>
      <c r="AQ456" s="15">
        <f t="shared" si="290"/>
        <v>0</v>
      </c>
      <c r="AR456" s="15">
        <f t="shared" si="291"/>
        <v>0</v>
      </c>
      <c r="AZ456" s="15">
        <f t="shared" si="292"/>
        <v>0</v>
      </c>
      <c r="BA456" s="15">
        <f t="shared" si="293"/>
        <v>0</v>
      </c>
      <c r="BB456" s="15">
        <f>$AJ456</f>
        <v>0</v>
      </c>
      <c r="BC456" s="15">
        <v>4.5</v>
      </c>
      <c r="BD456" s="15">
        <v>4</v>
      </c>
      <c r="BE456" s="15">
        <v>4</v>
      </c>
      <c r="BF456" s="15">
        <v>3</v>
      </c>
      <c r="BG456" s="15">
        <v>4</v>
      </c>
      <c r="BH456" s="15">
        <v>3.9</v>
      </c>
      <c r="BI456" s="15">
        <v>4</v>
      </c>
      <c r="BJ456" s="15">
        <v>5</v>
      </c>
      <c r="BK456" s="15">
        <f t="shared" si="294"/>
        <v>0</v>
      </c>
      <c r="BL456" s="15">
        <f t="shared" si="295"/>
        <v>0</v>
      </c>
      <c r="BM456" s="15">
        <f t="shared" si="296"/>
        <v>0</v>
      </c>
      <c r="BN456" s="15" t="s">
        <v>1007</v>
      </c>
      <c r="BO456" s="15">
        <f t="shared" si="297"/>
        <v>0</v>
      </c>
      <c r="BP456" s="15">
        <f t="shared" si="298"/>
        <v>0</v>
      </c>
      <c r="BQ456" s="15">
        <f t="shared" si="299"/>
        <v>0</v>
      </c>
      <c r="BR456" s="15">
        <f t="shared" si="300"/>
        <v>0</v>
      </c>
      <c r="BU456" s="15">
        <f t="shared" si="301"/>
        <v>0</v>
      </c>
      <c r="BV456" s="15">
        <f t="shared" si="302"/>
        <v>0</v>
      </c>
      <c r="BW456" s="15">
        <f t="shared" si="303"/>
        <v>0</v>
      </c>
      <c r="BX456" s="15">
        <f t="shared" si="304"/>
        <v>0</v>
      </c>
      <c r="BY456" s="15" t="s">
        <v>1007</v>
      </c>
      <c r="BZ456" s="15" t="s">
        <v>1007</v>
      </c>
      <c r="CA456" s="15" t="s">
        <v>1007</v>
      </c>
      <c r="CB456" s="15" t="s">
        <v>1007</v>
      </c>
      <c r="CC456" s="15" t="s">
        <v>1007</v>
      </c>
      <c r="CD456" s="27">
        <v>3</v>
      </c>
      <c r="CE456" s="27">
        <v>3</v>
      </c>
      <c r="CF456" s="27">
        <v>3</v>
      </c>
      <c r="CG456" s="27">
        <v>3</v>
      </c>
      <c r="CH456" s="27">
        <v>3</v>
      </c>
      <c r="CI456" s="27">
        <v>3</v>
      </c>
      <c r="CJ456" s="27">
        <f t="shared" si="278"/>
        <v>3</v>
      </c>
      <c r="CK456" s="15">
        <f t="shared" si="305"/>
        <v>0</v>
      </c>
      <c r="CL456" s="15">
        <f t="shared" si="306"/>
        <v>0</v>
      </c>
      <c r="CM456" s="15">
        <f t="shared" si="307"/>
        <v>0</v>
      </c>
      <c r="CN456" s="15">
        <f t="shared" si="308"/>
        <v>0</v>
      </c>
      <c r="CO456" s="15">
        <f t="shared" si="309"/>
        <v>0</v>
      </c>
      <c r="CP456" s="15">
        <f t="shared" si="310"/>
        <v>0</v>
      </c>
      <c r="CQ456" s="15">
        <f t="shared" si="311"/>
        <v>0</v>
      </c>
    </row>
    <row r="457" spans="1:95" x14ac:dyDescent="0.2">
      <c r="A457" s="15">
        <v>823</v>
      </c>
      <c r="B457" s="23">
        <v>0</v>
      </c>
      <c r="C457" s="15">
        <v>5</v>
      </c>
      <c r="D457" s="15">
        <f t="shared" si="279"/>
        <v>0</v>
      </c>
      <c r="E457" s="15">
        <f t="shared" si="274"/>
        <v>0</v>
      </c>
      <c r="F457" s="15">
        <f t="shared" si="275"/>
        <v>0</v>
      </c>
      <c r="G457" s="15">
        <f t="shared" si="276"/>
        <v>1</v>
      </c>
      <c r="H457" s="15">
        <f t="shared" si="277"/>
        <v>0</v>
      </c>
      <c r="I457" s="15">
        <v>1</v>
      </c>
      <c r="J457" s="15">
        <v>48</v>
      </c>
      <c r="K457" s="15">
        <v>3</v>
      </c>
      <c r="L457" s="15">
        <f t="shared" si="280"/>
        <v>0</v>
      </c>
      <c r="M457" s="15">
        <f t="shared" si="281"/>
        <v>0</v>
      </c>
      <c r="N457" s="15">
        <f t="shared" si="282"/>
        <v>0</v>
      </c>
      <c r="O457" s="15">
        <f t="shared" si="283"/>
        <v>1</v>
      </c>
      <c r="P457" s="15">
        <f t="shared" si="284"/>
        <v>0</v>
      </c>
      <c r="Q457" s="15">
        <v>2</v>
      </c>
      <c r="R457" s="15">
        <v>4</v>
      </c>
      <c r="S457" s="15">
        <v>30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f t="shared" si="312"/>
        <v>0</v>
      </c>
      <c r="AA457" s="15">
        <f t="shared" si="285"/>
        <v>0</v>
      </c>
      <c r="AB457" s="15">
        <f t="shared" si="286"/>
        <v>0</v>
      </c>
      <c r="AC457" s="159">
        <v>1</v>
      </c>
      <c r="AD457" s="159">
        <v>9</v>
      </c>
      <c r="AE457" s="159">
        <v>10.5</v>
      </c>
      <c r="AF457" s="15">
        <v>3600</v>
      </c>
      <c r="AG457" s="27">
        <v>400</v>
      </c>
      <c r="AH457" s="27">
        <f t="shared" si="287"/>
        <v>-0.96666666666666667</v>
      </c>
      <c r="AI457" s="27">
        <f t="shared" si="288"/>
        <v>1</v>
      </c>
      <c r="AJ457" s="27">
        <f t="shared" si="289"/>
        <v>-0.96666666666666667</v>
      </c>
      <c r="AQ457" s="15">
        <f t="shared" si="290"/>
        <v>0</v>
      </c>
      <c r="AR457" s="15">
        <f t="shared" si="291"/>
        <v>0</v>
      </c>
      <c r="AZ457" s="15">
        <f t="shared" si="292"/>
        <v>0</v>
      </c>
      <c r="BA457" s="15">
        <f t="shared" si="293"/>
        <v>0</v>
      </c>
      <c r="BC457" s="15">
        <v>4.5</v>
      </c>
      <c r="BD457" s="15">
        <v>4</v>
      </c>
      <c r="BE457" s="15">
        <v>4</v>
      </c>
      <c r="BF457" s="15">
        <v>3</v>
      </c>
      <c r="BG457" s="15">
        <v>4</v>
      </c>
      <c r="BH457" s="15">
        <v>3.9</v>
      </c>
      <c r="BI457" s="15">
        <v>4</v>
      </c>
      <c r="BJ457" s="15">
        <v>5</v>
      </c>
      <c r="BK457" s="15">
        <f t="shared" si="294"/>
        <v>0</v>
      </c>
      <c r="BL457" s="15">
        <f t="shared" si="295"/>
        <v>0</v>
      </c>
      <c r="BM457" s="15">
        <f t="shared" si="296"/>
        <v>0</v>
      </c>
      <c r="BN457" s="15" t="s">
        <v>1007</v>
      </c>
      <c r="BO457" s="15">
        <f t="shared" si="297"/>
        <v>0</v>
      </c>
      <c r="BP457" s="15">
        <f t="shared" si="298"/>
        <v>0</v>
      </c>
      <c r="BQ457" s="15">
        <f t="shared" si="299"/>
        <v>0</v>
      </c>
      <c r="BR457" s="15">
        <f t="shared" si="300"/>
        <v>0</v>
      </c>
      <c r="BU457" s="15">
        <f t="shared" si="301"/>
        <v>0</v>
      </c>
      <c r="BV457" s="15">
        <f t="shared" si="302"/>
        <v>0</v>
      </c>
      <c r="BW457" s="15">
        <f t="shared" si="303"/>
        <v>0</v>
      </c>
      <c r="BX457" s="15">
        <f t="shared" si="304"/>
        <v>0</v>
      </c>
      <c r="BY457" s="15" t="s">
        <v>1007</v>
      </c>
      <c r="BZ457" s="15" t="s">
        <v>1007</v>
      </c>
      <c r="CA457" s="15" t="s">
        <v>1007</v>
      </c>
      <c r="CB457" s="15" t="s">
        <v>1007</v>
      </c>
      <c r="CC457" s="15" t="s">
        <v>1007</v>
      </c>
      <c r="CD457" s="27">
        <v>3</v>
      </c>
      <c r="CE457" s="27">
        <v>3</v>
      </c>
      <c r="CF457" s="27">
        <v>3</v>
      </c>
      <c r="CG457" s="27">
        <v>3</v>
      </c>
      <c r="CH457" s="27">
        <v>3</v>
      </c>
      <c r="CI457" s="27">
        <v>3</v>
      </c>
      <c r="CJ457" s="27">
        <f t="shared" si="278"/>
        <v>3</v>
      </c>
      <c r="CK457" s="15">
        <f t="shared" si="305"/>
        <v>-1</v>
      </c>
      <c r="CL457" s="15">
        <f t="shared" si="306"/>
        <v>-1</v>
      </c>
      <c r="CM457" s="15">
        <f t="shared" si="307"/>
        <v>-1</v>
      </c>
      <c r="CN457" s="15">
        <f t="shared" si="308"/>
        <v>-1</v>
      </c>
      <c r="CO457" s="15">
        <f t="shared" si="309"/>
        <v>-1</v>
      </c>
      <c r="CP457" s="15">
        <f t="shared" si="310"/>
        <v>-1</v>
      </c>
      <c r="CQ457" s="15">
        <f t="shared" si="311"/>
        <v>-1</v>
      </c>
    </row>
    <row r="458" spans="1:95" x14ac:dyDescent="0.2">
      <c r="A458" s="15">
        <v>824</v>
      </c>
      <c r="B458" s="23">
        <v>0</v>
      </c>
      <c r="C458" s="15">
        <v>5</v>
      </c>
      <c r="D458" s="15">
        <f t="shared" si="279"/>
        <v>0</v>
      </c>
      <c r="E458" s="15">
        <f t="shared" si="274"/>
        <v>0</v>
      </c>
      <c r="F458" s="15">
        <f t="shared" si="275"/>
        <v>0</v>
      </c>
      <c r="G458" s="15">
        <f t="shared" si="276"/>
        <v>1</v>
      </c>
      <c r="H458" s="15">
        <f t="shared" si="277"/>
        <v>0</v>
      </c>
      <c r="I458" s="15">
        <v>1</v>
      </c>
      <c r="J458" s="15">
        <v>60</v>
      </c>
      <c r="K458" s="15">
        <v>3</v>
      </c>
      <c r="L458" s="15">
        <f t="shared" si="280"/>
        <v>0</v>
      </c>
      <c r="M458" s="15">
        <f t="shared" si="281"/>
        <v>0</v>
      </c>
      <c r="N458" s="15">
        <f t="shared" si="282"/>
        <v>0</v>
      </c>
      <c r="O458" s="15">
        <f t="shared" si="283"/>
        <v>1</v>
      </c>
      <c r="P458" s="15">
        <f t="shared" si="284"/>
        <v>0</v>
      </c>
      <c r="Q458" s="15">
        <v>2</v>
      </c>
      <c r="R458" s="15">
        <v>5</v>
      </c>
      <c r="S458" s="15">
        <v>35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1</v>
      </c>
      <c r="Z458" s="15">
        <f t="shared" si="312"/>
        <v>1</v>
      </c>
      <c r="AA458" s="15">
        <f t="shared" si="285"/>
        <v>0</v>
      </c>
      <c r="AB458" s="15">
        <f t="shared" si="286"/>
        <v>0</v>
      </c>
      <c r="AC458" s="15">
        <v>3</v>
      </c>
      <c r="AD458" s="15">
        <v>200</v>
      </c>
      <c r="AE458" s="15">
        <v>1.5</v>
      </c>
      <c r="AF458" s="15">
        <v>2400000</v>
      </c>
      <c r="AG458" s="27">
        <v>12000</v>
      </c>
      <c r="AH458" s="27">
        <f t="shared" si="287"/>
        <v>-0.2</v>
      </c>
      <c r="AI458" s="27">
        <f t="shared" si="288"/>
        <v>0.81632653061224492</v>
      </c>
      <c r="AJ458" s="27">
        <f t="shared" si="289"/>
        <v>-0.16326530612244899</v>
      </c>
      <c r="AK458" s="15">
        <v>4</v>
      </c>
      <c r="AL458" s="15">
        <v>45</v>
      </c>
      <c r="AM458" s="15">
        <v>3</v>
      </c>
      <c r="AN458" s="15">
        <v>180000</v>
      </c>
      <c r="AO458" s="15">
        <v>4000</v>
      </c>
      <c r="AP458" s="15">
        <f>($AO458-$AO459)/$AO459</f>
        <v>0</v>
      </c>
      <c r="AQ458" s="15">
        <f t="shared" si="290"/>
        <v>0.18367346938775511</v>
      </c>
      <c r="AR458" s="15">
        <f t="shared" si="291"/>
        <v>0</v>
      </c>
      <c r="AZ458" s="15">
        <f t="shared" si="292"/>
        <v>0</v>
      </c>
      <c r="BA458" s="15">
        <f t="shared" si="293"/>
        <v>0</v>
      </c>
      <c r="BB458" s="15">
        <f>$AJ458</f>
        <v>-0.16326530612244899</v>
      </c>
      <c r="BC458" s="15">
        <v>3.75</v>
      </c>
      <c r="BD458" s="15">
        <v>3</v>
      </c>
      <c r="BE458" s="15">
        <v>3</v>
      </c>
      <c r="BF458" s="15">
        <v>3</v>
      </c>
      <c r="BG458" s="15">
        <v>3</v>
      </c>
      <c r="BH458" s="15">
        <v>3.15</v>
      </c>
      <c r="BI458" s="15">
        <v>3</v>
      </c>
      <c r="BJ458" s="15">
        <v>5</v>
      </c>
      <c r="BK458" s="15">
        <f t="shared" si="294"/>
        <v>0</v>
      </c>
      <c r="BL458" s="15">
        <f t="shared" si="295"/>
        <v>0</v>
      </c>
      <c r="BM458" s="15">
        <f t="shared" si="296"/>
        <v>0</v>
      </c>
      <c r="BN458" s="15" t="s">
        <v>1007</v>
      </c>
      <c r="BO458" s="15">
        <f t="shared" si="297"/>
        <v>0</v>
      </c>
      <c r="BP458" s="15">
        <f t="shared" si="298"/>
        <v>0</v>
      </c>
      <c r="BQ458" s="15">
        <f t="shared" si="299"/>
        <v>0</v>
      </c>
      <c r="BR458" s="15">
        <f t="shared" si="300"/>
        <v>0</v>
      </c>
      <c r="BU458" s="15">
        <f t="shared" si="301"/>
        <v>0</v>
      </c>
      <c r="BV458" s="15">
        <f t="shared" si="302"/>
        <v>0</v>
      </c>
      <c r="BW458" s="15">
        <f t="shared" si="303"/>
        <v>0</v>
      </c>
      <c r="BX458" s="15">
        <f t="shared" si="304"/>
        <v>0</v>
      </c>
      <c r="BY458" s="15" t="s">
        <v>1007</v>
      </c>
      <c r="BZ458" s="15" t="s">
        <v>1007</v>
      </c>
      <c r="CA458" s="15" t="s">
        <v>1007</v>
      </c>
      <c r="CB458" s="15" t="s">
        <v>1007</v>
      </c>
      <c r="CC458" s="15" t="s">
        <v>1007</v>
      </c>
      <c r="CD458" s="27">
        <v>4</v>
      </c>
      <c r="CE458" s="27">
        <v>4</v>
      </c>
      <c r="CF458" s="27">
        <v>4</v>
      </c>
      <c r="CG458" s="27">
        <v>4</v>
      </c>
      <c r="CH458" s="27">
        <v>4</v>
      </c>
      <c r="CI458" s="27">
        <v>4</v>
      </c>
      <c r="CJ458" s="27">
        <f t="shared" si="278"/>
        <v>4</v>
      </c>
      <c r="CK458" s="15">
        <f t="shared" si="305"/>
        <v>0</v>
      </c>
      <c r="CL458" s="15">
        <f t="shared" si="306"/>
        <v>0</v>
      </c>
      <c r="CM458" s="15">
        <f t="shared" si="307"/>
        <v>0</v>
      </c>
      <c r="CN458" s="15">
        <f t="shared" si="308"/>
        <v>0</v>
      </c>
      <c r="CO458" s="15">
        <f t="shared" si="309"/>
        <v>0</v>
      </c>
      <c r="CP458" s="15">
        <f t="shared" si="310"/>
        <v>0</v>
      </c>
      <c r="CQ458" s="15">
        <f t="shared" si="311"/>
        <v>0</v>
      </c>
    </row>
    <row r="459" spans="1:95" x14ac:dyDescent="0.2">
      <c r="A459" s="15">
        <v>824</v>
      </c>
      <c r="B459" s="23">
        <v>0</v>
      </c>
      <c r="C459" s="15">
        <v>5</v>
      </c>
      <c r="D459" s="15">
        <f t="shared" si="279"/>
        <v>0</v>
      </c>
      <c r="E459" s="15">
        <f t="shared" si="274"/>
        <v>0</v>
      </c>
      <c r="F459" s="15">
        <f t="shared" si="275"/>
        <v>0</v>
      </c>
      <c r="G459" s="15">
        <f t="shared" si="276"/>
        <v>1</v>
      </c>
      <c r="H459" s="15">
        <f t="shared" si="277"/>
        <v>0</v>
      </c>
      <c r="I459" s="15">
        <v>1</v>
      </c>
      <c r="J459" s="15">
        <v>60</v>
      </c>
      <c r="K459" s="15">
        <v>3</v>
      </c>
      <c r="L459" s="15">
        <f t="shared" si="280"/>
        <v>0</v>
      </c>
      <c r="M459" s="15">
        <f t="shared" si="281"/>
        <v>0</v>
      </c>
      <c r="N459" s="15">
        <f t="shared" si="282"/>
        <v>0</v>
      </c>
      <c r="O459" s="15">
        <f t="shared" si="283"/>
        <v>1</v>
      </c>
      <c r="P459" s="15">
        <f t="shared" si="284"/>
        <v>0</v>
      </c>
      <c r="Q459" s="15">
        <v>2</v>
      </c>
      <c r="R459" s="15">
        <v>5</v>
      </c>
      <c r="S459" s="15">
        <v>35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f t="shared" si="312"/>
        <v>1</v>
      </c>
      <c r="AA459" s="15">
        <f t="shared" si="285"/>
        <v>0</v>
      </c>
      <c r="AB459" s="15">
        <f t="shared" si="286"/>
        <v>0</v>
      </c>
      <c r="AC459" s="159">
        <v>3</v>
      </c>
      <c r="AD459" s="159">
        <v>200</v>
      </c>
      <c r="AE459" s="159">
        <v>1.2</v>
      </c>
      <c r="AF459" s="15">
        <v>3000000</v>
      </c>
      <c r="AG459" s="27">
        <v>15000</v>
      </c>
      <c r="AH459" s="27">
        <f t="shared" si="287"/>
        <v>32.333333333333336</v>
      </c>
      <c r="AI459" s="27">
        <f t="shared" si="288"/>
        <v>0.81632653061224492</v>
      </c>
      <c r="AJ459" s="27">
        <f t="shared" si="289"/>
        <v>26.394557823129254</v>
      </c>
      <c r="AK459" s="15">
        <v>4</v>
      </c>
      <c r="AL459" s="15">
        <v>45</v>
      </c>
      <c r="AM459" s="15">
        <v>3</v>
      </c>
      <c r="AN459" s="15">
        <v>180000</v>
      </c>
      <c r="AO459" s="15">
        <v>4000</v>
      </c>
      <c r="AQ459" s="15">
        <f t="shared" si="290"/>
        <v>0.18367346938775511</v>
      </c>
      <c r="AR459" s="15">
        <f t="shared" si="291"/>
        <v>0</v>
      </c>
      <c r="AZ459" s="15">
        <f t="shared" si="292"/>
        <v>0</v>
      </c>
      <c r="BA459" s="15">
        <f t="shared" si="293"/>
        <v>0</v>
      </c>
      <c r="BC459" s="15">
        <v>3.75</v>
      </c>
      <c r="BD459" s="15">
        <v>3</v>
      </c>
      <c r="BE459" s="15">
        <v>3</v>
      </c>
      <c r="BF459" s="15">
        <v>3</v>
      </c>
      <c r="BG459" s="15">
        <v>3</v>
      </c>
      <c r="BH459" s="15">
        <v>3.15</v>
      </c>
      <c r="BI459" s="15">
        <v>3</v>
      </c>
      <c r="BJ459" s="15">
        <v>5</v>
      </c>
      <c r="BK459" s="15">
        <f t="shared" si="294"/>
        <v>0</v>
      </c>
      <c r="BL459" s="15">
        <f t="shared" si="295"/>
        <v>0</v>
      </c>
      <c r="BM459" s="15">
        <f t="shared" si="296"/>
        <v>0</v>
      </c>
      <c r="BN459" s="15" t="s">
        <v>1007</v>
      </c>
      <c r="BO459" s="15">
        <f t="shared" si="297"/>
        <v>0</v>
      </c>
      <c r="BP459" s="15">
        <f t="shared" si="298"/>
        <v>0</v>
      </c>
      <c r="BQ459" s="15">
        <f t="shared" si="299"/>
        <v>0</v>
      </c>
      <c r="BR459" s="15">
        <f t="shared" si="300"/>
        <v>0</v>
      </c>
      <c r="BU459" s="15">
        <f t="shared" si="301"/>
        <v>0</v>
      </c>
      <c r="BV459" s="15">
        <f t="shared" si="302"/>
        <v>0</v>
      </c>
      <c r="BW459" s="15">
        <f t="shared" si="303"/>
        <v>0</v>
      </c>
      <c r="BX459" s="15">
        <f t="shared" si="304"/>
        <v>0</v>
      </c>
      <c r="BY459" s="15" t="s">
        <v>1007</v>
      </c>
      <c r="BZ459" s="15" t="s">
        <v>1007</v>
      </c>
      <c r="CA459" s="15" t="s">
        <v>1007</v>
      </c>
      <c r="CB459" s="15" t="s">
        <v>1007</v>
      </c>
      <c r="CC459" s="15" t="s">
        <v>1007</v>
      </c>
      <c r="CD459" s="27">
        <v>4</v>
      </c>
      <c r="CE459" s="27">
        <v>4</v>
      </c>
      <c r="CF459" s="27">
        <v>4</v>
      </c>
      <c r="CG459" s="27">
        <v>4</v>
      </c>
      <c r="CH459" s="27">
        <v>4</v>
      </c>
      <c r="CI459" s="27">
        <v>4</v>
      </c>
      <c r="CJ459" s="27">
        <f t="shared" si="278"/>
        <v>4</v>
      </c>
      <c r="CK459" s="15">
        <f t="shared" si="305"/>
        <v>1</v>
      </c>
      <c r="CL459" s="15">
        <f t="shared" si="306"/>
        <v>1</v>
      </c>
      <c r="CM459" s="15">
        <f t="shared" si="307"/>
        <v>1</v>
      </c>
      <c r="CN459" s="15">
        <f t="shared" si="308"/>
        <v>1</v>
      </c>
      <c r="CO459" s="15">
        <f t="shared" si="309"/>
        <v>1</v>
      </c>
      <c r="CP459" s="15">
        <f t="shared" si="310"/>
        <v>1</v>
      </c>
      <c r="CQ459" s="15">
        <f t="shared" si="311"/>
        <v>1</v>
      </c>
    </row>
    <row r="460" spans="1:95" x14ac:dyDescent="0.2">
      <c r="A460" s="15">
        <v>825</v>
      </c>
      <c r="B460" s="23">
        <v>0</v>
      </c>
      <c r="C460" s="15">
        <v>5</v>
      </c>
      <c r="D460" s="15">
        <f t="shared" si="279"/>
        <v>0</v>
      </c>
      <c r="E460" s="15">
        <f t="shared" si="274"/>
        <v>0</v>
      </c>
      <c r="F460" s="15">
        <f t="shared" si="275"/>
        <v>0</v>
      </c>
      <c r="G460" s="15">
        <f t="shared" si="276"/>
        <v>1</v>
      </c>
      <c r="H460" s="15">
        <f t="shared" si="277"/>
        <v>0</v>
      </c>
      <c r="I460" s="15">
        <v>1</v>
      </c>
      <c r="J460" s="15">
        <v>60</v>
      </c>
      <c r="K460" s="15">
        <v>1</v>
      </c>
      <c r="L460" s="15">
        <f t="shared" si="280"/>
        <v>0</v>
      </c>
      <c r="M460" s="15">
        <f t="shared" si="281"/>
        <v>1</v>
      </c>
      <c r="N460" s="15">
        <f t="shared" si="282"/>
        <v>0</v>
      </c>
      <c r="O460" s="15">
        <f t="shared" si="283"/>
        <v>0</v>
      </c>
      <c r="P460" s="15">
        <f t="shared" si="284"/>
        <v>0</v>
      </c>
      <c r="Q460" s="15">
        <v>2</v>
      </c>
      <c r="R460" s="15">
        <v>4</v>
      </c>
      <c r="S460" s="15">
        <v>50</v>
      </c>
      <c r="T460" s="15">
        <v>0</v>
      </c>
      <c r="U460" s="15">
        <v>1</v>
      </c>
      <c r="V460" s="15">
        <v>0</v>
      </c>
      <c r="W460" s="15">
        <v>0</v>
      </c>
      <c r="X460" s="15">
        <v>1</v>
      </c>
      <c r="Y460" s="15">
        <v>1</v>
      </c>
      <c r="Z460" s="15">
        <f t="shared" si="312"/>
        <v>0</v>
      </c>
      <c r="AA460" s="15">
        <f t="shared" si="285"/>
        <v>0</v>
      </c>
      <c r="AB460" s="15">
        <f t="shared" si="286"/>
        <v>0</v>
      </c>
      <c r="AC460" s="15">
        <v>1</v>
      </c>
      <c r="AD460" s="15">
        <v>24</v>
      </c>
      <c r="AE460" s="15">
        <v>11</v>
      </c>
      <c r="AF460" s="15">
        <v>10800</v>
      </c>
      <c r="AG460" s="27">
        <v>450</v>
      </c>
      <c r="AH460" s="27">
        <f t="shared" si="287"/>
        <v>0</v>
      </c>
      <c r="AI460" s="27">
        <f t="shared" si="288"/>
        <v>1</v>
      </c>
      <c r="AJ460" s="27">
        <f t="shared" si="289"/>
        <v>0</v>
      </c>
      <c r="AQ460" s="15">
        <f t="shared" si="290"/>
        <v>0</v>
      </c>
      <c r="AR460" s="15">
        <f t="shared" si="291"/>
        <v>0</v>
      </c>
      <c r="AZ460" s="15">
        <f t="shared" si="292"/>
        <v>0</v>
      </c>
      <c r="BA460" s="15">
        <f t="shared" si="293"/>
        <v>0</v>
      </c>
      <c r="BB460" s="15">
        <f>$AJ460</f>
        <v>0</v>
      </c>
      <c r="BC460" s="15">
        <v>4.75</v>
      </c>
      <c r="BD460" s="15">
        <v>5</v>
      </c>
      <c r="BE460" s="15">
        <v>4</v>
      </c>
      <c r="BF460" s="15">
        <v>5</v>
      </c>
      <c r="BG460" s="15">
        <v>5</v>
      </c>
      <c r="BH460" s="15">
        <v>4.75</v>
      </c>
      <c r="BI460" s="15">
        <v>3</v>
      </c>
      <c r="BJ460" s="15">
        <v>4</v>
      </c>
      <c r="BK460" s="15">
        <f t="shared" si="294"/>
        <v>0</v>
      </c>
      <c r="BL460" s="15">
        <f t="shared" si="295"/>
        <v>0</v>
      </c>
      <c r="BM460" s="15">
        <f t="shared" si="296"/>
        <v>1</v>
      </c>
      <c r="BN460" s="15">
        <v>2</v>
      </c>
      <c r="BO460" s="15">
        <f t="shared" si="297"/>
        <v>1</v>
      </c>
      <c r="BP460" s="15">
        <f t="shared" si="298"/>
        <v>0</v>
      </c>
      <c r="BQ460" s="15">
        <f t="shared" si="299"/>
        <v>0</v>
      </c>
      <c r="BR460" s="15">
        <f t="shared" si="300"/>
        <v>0</v>
      </c>
      <c r="BS460" s="15">
        <v>2</v>
      </c>
      <c r="BT460" s="15">
        <v>2</v>
      </c>
      <c r="BU460" s="15">
        <f t="shared" si="301"/>
        <v>1</v>
      </c>
      <c r="BV460" s="15">
        <f t="shared" si="302"/>
        <v>0</v>
      </c>
      <c r="BW460" s="15">
        <f t="shared" si="303"/>
        <v>0</v>
      </c>
      <c r="BX460" s="15">
        <f t="shared" si="304"/>
        <v>0</v>
      </c>
      <c r="BY460" s="15">
        <v>1</v>
      </c>
      <c r="BZ460" s="15">
        <v>1</v>
      </c>
      <c r="CA460" s="15">
        <v>1</v>
      </c>
      <c r="CB460" s="15">
        <v>1</v>
      </c>
      <c r="CC460" s="15">
        <v>1</v>
      </c>
      <c r="CD460" s="27">
        <v>3</v>
      </c>
      <c r="CE460" s="27">
        <v>3</v>
      </c>
      <c r="CF460" s="27">
        <v>3</v>
      </c>
      <c r="CG460" s="27">
        <v>3</v>
      </c>
      <c r="CH460" s="27">
        <v>3</v>
      </c>
      <c r="CI460" s="27">
        <v>3</v>
      </c>
      <c r="CJ460" s="27">
        <f t="shared" si="278"/>
        <v>3</v>
      </c>
      <c r="CK460" s="15">
        <f t="shared" si="305"/>
        <v>0</v>
      </c>
      <c r="CL460" s="15">
        <f t="shared" si="306"/>
        <v>0</v>
      </c>
      <c r="CM460" s="15">
        <f t="shared" si="307"/>
        <v>0</v>
      </c>
      <c r="CN460" s="15">
        <f t="shared" si="308"/>
        <v>0</v>
      </c>
      <c r="CO460" s="15">
        <f t="shared" si="309"/>
        <v>0</v>
      </c>
      <c r="CP460" s="15">
        <f t="shared" si="310"/>
        <v>0</v>
      </c>
      <c r="CQ460" s="15">
        <f t="shared" si="311"/>
        <v>0</v>
      </c>
    </row>
    <row r="461" spans="1:95" x14ac:dyDescent="0.2">
      <c r="A461" s="15">
        <v>825</v>
      </c>
      <c r="B461" s="23">
        <v>0</v>
      </c>
      <c r="C461" s="15">
        <v>5</v>
      </c>
      <c r="D461" s="15">
        <f t="shared" si="279"/>
        <v>0</v>
      </c>
      <c r="E461" s="15">
        <f t="shared" si="274"/>
        <v>0</v>
      </c>
      <c r="F461" s="15">
        <f t="shared" si="275"/>
        <v>0</v>
      </c>
      <c r="G461" s="15">
        <f t="shared" si="276"/>
        <v>1</v>
      </c>
      <c r="H461" s="15">
        <f t="shared" si="277"/>
        <v>0</v>
      </c>
      <c r="I461" s="15">
        <v>1</v>
      </c>
      <c r="J461" s="15">
        <v>60</v>
      </c>
      <c r="K461" s="15">
        <v>1</v>
      </c>
      <c r="L461" s="15">
        <f t="shared" si="280"/>
        <v>0</v>
      </c>
      <c r="M461" s="15">
        <f t="shared" si="281"/>
        <v>1</v>
      </c>
      <c r="N461" s="15">
        <f t="shared" si="282"/>
        <v>0</v>
      </c>
      <c r="O461" s="15">
        <f t="shared" si="283"/>
        <v>0</v>
      </c>
      <c r="P461" s="15">
        <f t="shared" si="284"/>
        <v>0</v>
      </c>
      <c r="Q461" s="15">
        <v>2</v>
      </c>
      <c r="R461" s="15">
        <v>4</v>
      </c>
      <c r="S461" s="15">
        <v>50</v>
      </c>
      <c r="T461" s="15">
        <v>0</v>
      </c>
      <c r="U461" s="15">
        <v>1</v>
      </c>
      <c r="V461" s="15">
        <v>0</v>
      </c>
      <c r="W461" s="15">
        <v>0</v>
      </c>
      <c r="X461" s="15">
        <v>1</v>
      </c>
      <c r="Y461" s="15">
        <v>0</v>
      </c>
      <c r="Z461" s="15">
        <f t="shared" si="312"/>
        <v>0</v>
      </c>
      <c r="AA461" s="15">
        <f t="shared" si="285"/>
        <v>0</v>
      </c>
      <c r="AB461" s="15">
        <f t="shared" si="286"/>
        <v>0</v>
      </c>
      <c r="AC461" s="159">
        <v>1</v>
      </c>
      <c r="AD461" s="159">
        <v>24</v>
      </c>
      <c r="AE461" s="159">
        <v>11</v>
      </c>
      <c r="AF461" s="15">
        <v>10800</v>
      </c>
      <c r="AG461" s="27">
        <v>450</v>
      </c>
      <c r="AH461" s="27">
        <f t="shared" si="287"/>
        <v>1.25</v>
      </c>
      <c r="AI461" s="27">
        <f t="shared" si="288"/>
        <v>1</v>
      </c>
      <c r="AJ461" s="27">
        <f t="shared" si="289"/>
        <v>1.25</v>
      </c>
      <c r="AQ461" s="15">
        <f t="shared" si="290"/>
        <v>0</v>
      </c>
      <c r="AR461" s="15">
        <f t="shared" si="291"/>
        <v>0</v>
      </c>
      <c r="AZ461" s="15">
        <f t="shared" si="292"/>
        <v>0</v>
      </c>
      <c r="BA461" s="15">
        <f t="shared" si="293"/>
        <v>0</v>
      </c>
      <c r="BC461" s="15">
        <v>4.75</v>
      </c>
      <c r="BD461" s="15">
        <v>5</v>
      </c>
      <c r="BE461" s="15">
        <v>4</v>
      </c>
      <c r="BF461" s="15">
        <v>5</v>
      </c>
      <c r="BG461" s="15">
        <v>5</v>
      </c>
      <c r="BH461" s="15">
        <v>4.75</v>
      </c>
      <c r="BI461" s="15">
        <v>3</v>
      </c>
      <c r="BJ461" s="15">
        <v>4</v>
      </c>
      <c r="BK461" s="15">
        <f t="shared" si="294"/>
        <v>0</v>
      </c>
      <c r="BL461" s="15">
        <f t="shared" si="295"/>
        <v>0</v>
      </c>
      <c r="BM461" s="15">
        <f t="shared" si="296"/>
        <v>1</v>
      </c>
      <c r="BN461" s="15">
        <v>2</v>
      </c>
      <c r="BO461" s="15">
        <f t="shared" si="297"/>
        <v>1</v>
      </c>
      <c r="BP461" s="15">
        <f t="shared" si="298"/>
        <v>0</v>
      </c>
      <c r="BQ461" s="15">
        <f t="shared" si="299"/>
        <v>0</v>
      </c>
      <c r="BR461" s="15">
        <f t="shared" si="300"/>
        <v>0</v>
      </c>
      <c r="BS461" s="15">
        <v>2</v>
      </c>
      <c r="BT461" s="15">
        <v>2</v>
      </c>
      <c r="BU461" s="15">
        <f t="shared" si="301"/>
        <v>1</v>
      </c>
      <c r="BV461" s="15">
        <f t="shared" si="302"/>
        <v>0</v>
      </c>
      <c r="BW461" s="15">
        <f t="shared" si="303"/>
        <v>0</v>
      </c>
      <c r="BX461" s="15">
        <f t="shared" si="304"/>
        <v>0</v>
      </c>
      <c r="BY461" s="15">
        <v>1</v>
      </c>
      <c r="BZ461" s="15">
        <v>1</v>
      </c>
      <c r="CA461" s="15">
        <v>1</v>
      </c>
      <c r="CB461" s="15">
        <v>1</v>
      </c>
      <c r="CC461" s="15">
        <v>1</v>
      </c>
      <c r="CD461" s="27">
        <v>3</v>
      </c>
      <c r="CE461" s="27">
        <v>3</v>
      </c>
      <c r="CF461" s="27">
        <v>3</v>
      </c>
      <c r="CG461" s="27">
        <v>3</v>
      </c>
      <c r="CH461" s="27">
        <v>3</v>
      </c>
      <c r="CI461" s="27">
        <v>3</v>
      </c>
      <c r="CJ461" s="27">
        <f t="shared" si="278"/>
        <v>3</v>
      </c>
      <c r="CK461" s="15">
        <f t="shared" si="305"/>
        <v>0</v>
      </c>
      <c r="CL461" s="15">
        <f t="shared" si="306"/>
        <v>0</v>
      </c>
      <c r="CM461" s="15">
        <f t="shared" si="307"/>
        <v>0</v>
      </c>
      <c r="CN461" s="15">
        <f t="shared" si="308"/>
        <v>0</v>
      </c>
      <c r="CO461" s="15">
        <f t="shared" si="309"/>
        <v>0</v>
      </c>
      <c r="CP461" s="15">
        <f t="shared" si="310"/>
        <v>0</v>
      </c>
      <c r="CQ461" s="15">
        <f t="shared" si="311"/>
        <v>0</v>
      </c>
    </row>
    <row r="462" spans="1:95" x14ac:dyDescent="0.2">
      <c r="A462" s="15">
        <v>826</v>
      </c>
      <c r="B462" s="23">
        <v>0</v>
      </c>
      <c r="C462" s="15">
        <v>5</v>
      </c>
      <c r="D462" s="15">
        <f t="shared" si="279"/>
        <v>0</v>
      </c>
      <c r="E462" s="15">
        <f t="shared" si="274"/>
        <v>0</v>
      </c>
      <c r="F462" s="15">
        <f t="shared" si="275"/>
        <v>0</v>
      </c>
      <c r="G462" s="15">
        <f t="shared" si="276"/>
        <v>1</v>
      </c>
      <c r="H462" s="15">
        <f t="shared" si="277"/>
        <v>0</v>
      </c>
      <c r="I462" s="15">
        <v>0</v>
      </c>
      <c r="J462" s="15">
        <v>48</v>
      </c>
      <c r="K462" s="15">
        <v>5</v>
      </c>
      <c r="L462" s="15">
        <f t="shared" si="280"/>
        <v>0</v>
      </c>
      <c r="M462" s="15">
        <f t="shared" si="281"/>
        <v>0</v>
      </c>
      <c r="N462" s="15">
        <f t="shared" si="282"/>
        <v>0</v>
      </c>
      <c r="O462" s="15">
        <f t="shared" si="283"/>
        <v>0</v>
      </c>
      <c r="P462" s="15">
        <f t="shared" si="284"/>
        <v>0</v>
      </c>
      <c r="Q462" s="15">
        <v>2</v>
      </c>
      <c r="R462" s="15">
        <v>4</v>
      </c>
      <c r="S462" s="15">
        <v>5</v>
      </c>
      <c r="T462" s="15">
        <v>0</v>
      </c>
      <c r="U462" s="15">
        <v>1</v>
      </c>
      <c r="V462" s="15">
        <v>0</v>
      </c>
      <c r="W462" s="15">
        <v>0</v>
      </c>
      <c r="X462" s="15">
        <v>1</v>
      </c>
      <c r="Y462" s="15">
        <v>1</v>
      </c>
      <c r="Z462" s="15">
        <f t="shared" si="312"/>
        <v>0</v>
      </c>
      <c r="AA462" s="15">
        <f t="shared" si="285"/>
        <v>0</v>
      </c>
      <c r="AB462" s="15">
        <f t="shared" si="286"/>
        <v>1</v>
      </c>
      <c r="AC462" s="15">
        <v>7</v>
      </c>
      <c r="AD462" s="15">
        <v>5</v>
      </c>
      <c r="AE462" s="15">
        <v>15</v>
      </c>
      <c r="AF462" s="15">
        <v>1000</v>
      </c>
      <c r="AG462" s="27">
        <v>200</v>
      </c>
      <c r="AH462" s="27">
        <f t="shared" si="287"/>
        <v>0</v>
      </c>
      <c r="AI462" s="27">
        <f t="shared" si="288"/>
        <v>1</v>
      </c>
      <c r="AJ462" s="27">
        <f t="shared" si="289"/>
        <v>0</v>
      </c>
      <c r="AQ462" s="15">
        <f t="shared" si="290"/>
        <v>0</v>
      </c>
      <c r="AR462" s="15">
        <f t="shared" si="291"/>
        <v>0</v>
      </c>
      <c r="AZ462" s="15">
        <f t="shared" si="292"/>
        <v>0</v>
      </c>
      <c r="BA462" s="15">
        <f t="shared" si="293"/>
        <v>0</v>
      </c>
      <c r="BB462" s="15">
        <f>$AJ462</f>
        <v>0</v>
      </c>
      <c r="BC462" s="15">
        <v>4</v>
      </c>
      <c r="BD462" s="15">
        <v>4</v>
      </c>
      <c r="BE462" s="15">
        <v>4</v>
      </c>
      <c r="BF462" s="15">
        <v>4</v>
      </c>
      <c r="BG462" s="15">
        <v>4</v>
      </c>
      <c r="BH462" s="15">
        <v>4</v>
      </c>
      <c r="BI462" s="15">
        <v>4</v>
      </c>
      <c r="BJ462" s="15">
        <v>5</v>
      </c>
      <c r="BK462" s="15">
        <f t="shared" si="294"/>
        <v>0</v>
      </c>
      <c r="BL462" s="15">
        <f t="shared" si="295"/>
        <v>0</v>
      </c>
      <c r="BM462" s="15">
        <f t="shared" si="296"/>
        <v>0</v>
      </c>
      <c r="BN462" s="15" t="s">
        <v>1007</v>
      </c>
      <c r="BO462" s="15">
        <f t="shared" si="297"/>
        <v>0</v>
      </c>
      <c r="BP462" s="15">
        <f t="shared" si="298"/>
        <v>0</v>
      </c>
      <c r="BQ462" s="15">
        <f t="shared" si="299"/>
        <v>0</v>
      </c>
      <c r="BR462" s="15">
        <f t="shared" si="300"/>
        <v>0</v>
      </c>
      <c r="BU462" s="15">
        <f t="shared" si="301"/>
        <v>0</v>
      </c>
      <c r="BV462" s="15">
        <f t="shared" si="302"/>
        <v>0</v>
      </c>
      <c r="BW462" s="15">
        <f t="shared" si="303"/>
        <v>0</v>
      </c>
      <c r="BX462" s="15">
        <f t="shared" si="304"/>
        <v>0</v>
      </c>
      <c r="BY462" s="15" t="s">
        <v>1007</v>
      </c>
      <c r="BZ462" s="15" t="s">
        <v>1007</v>
      </c>
      <c r="CA462" s="15" t="s">
        <v>1007</v>
      </c>
      <c r="CB462" s="15" t="s">
        <v>1007</v>
      </c>
      <c r="CC462" s="15" t="s">
        <v>1007</v>
      </c>
      <c r="CD462" s="27">
        <v>3</v>
      </c>
      <c r="CE462" s="27">
        <v>3</v>
      </c>
      <c r="CF462" s="27">
        <v>3</v>
      </c>
      <c r="CG462" s="27">
        <v>3</v>
      </c>
      <c r="CH462" s="27">
        <v>3</v>
      </c>
      <c r="CI462" s="27">
        <v>3</v>
      </c>
      <c r="CJ462" s="27">
        <f t="shared" si="278"/>
        <v>3</v>
      </c>
      <c r="CK462" s="15">
        <f t="shared" si="305"/>
        <v>0</v>
      </c>
      <c r="CL462" s="15">
        <f t="shared" si="306"/>
        <v>0</v>
      </c>
      <c r="CM462" s="15">
        <f t="shared" si="307"/>
        <v>0</v>
      </c>
      <c r="CN462" s="15">
        <f t="shared" si="308"/>
        <v>0</v>
      </c>
      <c r="CO462" s="15">
        <f t="shared" si="309"/>
        <v>0</v>
      </c>
      <c r="CP462" s="15">
        <f t="shared" si="310"/>
        <v>0</v>
      </c>
      <c r="CQ462" s="15">
        <f t="shared" si="311"/>
        <v>0</v>
      </c>
    </row>
    <row r="463" spans="1:95" x14ac:dyDescent="0.2">
      <c r="A463" s="15">
        <v>826</v>
      </c>
      <c r="B463" s="23">
        <v>0</v>
      </c>
      <c r="C463" s="15">
        <v>5</v>
      </c>
      <c r="D463" s="15">
        <f t="shared" si="279"/>
        <v>0</v>
      </c>
      <c r="E463" s="15">
        <f t="shared" si="274"/>
        <v>0</v>
      </c>
      <c r="F463" s="15">
        <f t="shared" si="275"/>
        <v>0</v>
      </c>
      <c r="G463" s="15">
        <f t="shared" si="276"/>
        <v>1</v>
      </c>
      <c r="H463" s="15">
        <f t="shared" si="277"/>
        <v>0</v>
      </c>
      <c r="I463" s="15">
        <v>0</v>
      </c>
      <c r="J463" s="15">
        <v>48</v>
      </c>
      <c r="K463" s="15">
        <v>5</v>
      </c>
      <c r="L463" s="15">
        <f t="shared" si="280"/>
        <v>0</v>
      </c>
      <c r="M463" s="15">
        <f t="shared" si="281"/>
        <v>0</v>
      </c>
      <c r="N463" s="15">
        <f t="shared" si="282"/>
        <v>0</v>
      </c>
      <c r="O463" s="15">
        <f t="shared" si="283"/>
        <v>0</v>
      </c>
      <c r="P463" s="15">
        <f t="shared" si="284"/>
        <v>0</v>
      </c>
      <c r="Q463" s="15">
        <v>2</v>
      </c>
      <c r="R463" s="15">
        <v>4</v>
      </c>
      <c r="S463" s="15">
        <v>5</v>
      </c>
      <c r="T463" s="15">
        <v>0</v>
      </c>
      <c r="U463" s="15">
        <v>1</v>
      </c>
      <c r="V463" s="15">
        <v>0</v>
      </c>
      <c r="W463" s="15">
        <v>0</v>
      </c>
      <c r="X463" s="15">
        <v>1</v>
      </c>
      <c r="Y463" s="15">
        <v>0</v>
      </c>
      <c r="Z463" s="15">
        <f t="shared" si="312"/>
        <v>0</v>
      </c>
      <c r="AA463" s="15">
        <f t="shared" si="285"/>
        <v>0</v>
      </c>
      <c r="AB463" s="15">
        <f t="shared" si="286"/>
        <v>1</v>
      </c>
      <c r="AC463" s="159">
        <v>7</v>
      </c>
      <c r="AD463" s="159">
        <v>5</v>
      </c>
      <c r="AE463" s="159">
        <v>15</v>
      </c>
      <c r="AF463" s="15">
        <v>1000</v>
      </c>
      <c r="AG463" s="27">
        <v>200</v>
      </c>
      <c r="AH463" s="27">
        <f t="shared" si="287"/>
        <v>-0.89333333333333331</v>
      </c>
      <c r="AI463" s="27">
        <f t="shared" si="288"/>
        <v>1</v>
      </c>
      <c r="AJ463" s="27">
        <f t="shared" si="289"/>
        <v>-0.89333333333333331</v>
      </c>
      <c r="AQ463" s="15">
        <f t="shared" si="290"/>
        <v>0</v>
      </c>
      <c r="AR463" s="15">
        <f t="shared" si="291"/>
        <v>0</v>
      </c>
      <c r="AZ463" s="15">
        <f t="shared" si="292"/>
        <v>0</v>
      </c>
      <c r="BA463" s="15">
        <f t="shared" si="293"/>
        <v>0</v>
      </c>
      <c r="BC463" s="15">
        <v>4</v>
      </c>
      <c r="BD463" s="15">
        <v>4</v>
      </c>
      <c r="BE463" s="15">
        <v>4</v>
      </c>
      <c r="BF463" s="15">
        <v>4</v>
      </c>
      <c r="BG463" s="15">
        <v>4</v>
      </c>
      <c r="BH463" s="15">
        <v>4</v>
      </c>
      <c r="BI463" s="15">
        <v>4</v>
      </c>
      <c r="BJ463" s="15">
        <v>5</v>
      </c>
      <c r="BK463" s="15">
        <f t="shared" si="294"/>
        <v>0</v>
      </c>
      <c r="BL463" s="15">
        <f t="shared" si="295"/>
        <v>0</v>
      </c>
      <c r="BM463" s="15">
        <f t="shared" si="296"/>
        <v>0</v>
      </c>
      <c r="BN463" s="15" t="s">
        <v>1007</v>
      </c>
      <c r="BO463" s="15">
        <f t="shared" si="297"/>
        <v>0</v>
      </c>
      <c r="BP463" s="15">
        <f t="shared" si="298"/>
        <v>0</v>
      </c>
      <c r="BQ463" s="15">
        <f t="shared" si="299"/>
        <v>0</v>
      </c>
      <c r="BR463" s="15">
        <f t="shared" si="300"/>
        <v>0</v>
      </c>
      <c r="BU463" s="15">
        <f t="shared" si="301"/>
        <v>0</v>
      </c>
      <c r="BV463" s="15">
        <f t="shared" si="302"/>
        <v>0</v>
      </c>
      <c r="BW463" s="15">
        <f t="shared" si="303"/>
        <v>0</v>
      </c>
      <c r="BX463" s="15">
        <f t="shared" si="304"/>
        <v>0</v>
      </c>
      <c r="BY463" s="15" t="s">
        <v>1007</v>
      </c>
      <c r="BZ463" s="15" t="s">
        <v>1007</v>
      </c>
      <c r="CA463" s="15" t="s">
        <v>1007</v>
      </c>
      <c r="CB463" s="15" t="s">
        <v>1007</v>
      </c>
      <c r="CC463" s="15" t="s">
        <v>1007</v>
      </c>
      <c r="CD463" s="27">
        <v>3</v>
      </c>
      <c r="CE463" s="27">
        <v>3</v>
      </c>
      <c r="CF463" s="27">
        <v>3</v>
      </c>
      <c r="CG463" s="27">
        <v>3</v>
      </c>
      <c r="CH463" s="27">
        <v>3</v>
      </c>
      <c r="CI463" s="27">
        <v>3</v>
      </c>
      <c r="CJ463" s="27">
        <f t="shared" si="278"/>
        <v>3</v>
      </c>
      <c r="CK463" s="15">
        <f t="shared" si="305"/>
        <v>0</v>
      </c>
      <c r="CL463" s="15">
        <f t="shared" si="306"/>
        <v>0</v>
      </c>
      <c r="CM463" s="15">
        <f t="shared" si="307"/>
        <v>0</v>
      </c>
      <c r="CN463" s="15">
        <f t="shared" si="308"/>
        <v>0</v>
      </c>
      <c r="CO463" s="15">
        <f t="shared" si="309"/>
        <v>0</v>
      </c>
      <c r="CP463" s="15">
        <f t="shared" si="310"/>
        <v>0</v>
      </c>
      <c r="CQ463" s="15">
        <f t="shared" si="311"/>
        <v>0</v>
      </c>
    </row>
    <row r="464" spans="1:95" x14ac:dyDescent="0.2">
      <c r="A464" s="15">
        <v>827</v>
      </c>
      <c r="B464" s="23">
        <v>0</v>
      </c>
      <c r="C464" s="15">
        <v>1</v>
      </c>
      <c r="D464" s="15">
        <f t="shared" si="279"/>
        <v>0</v>
      </c>
      <c r="E464" s="15">
        <f t="shared" si="274"/>
        <v>0</v>
      </c>
      <c r="F464" s="15">
        <f t="shared" si="275"/>
        <v>0</v>
      </c>
      <c r="G464" s="15">
        <f t="shared" si="276"/>
        <v>0</v>
      </c>
      <c r="H464" s="15">
        <f t="shared" si="277"/>
        <v>0</v>
      </c>
      <c r="I464" s="15">
        <v>0</v>
      </c>
      <c r="J464" s="15">
        <v>56</v>
      </c>
      <c r="K464" s="15">
        <v>4</v>
      </c>
      <c r="L464" s="15">
        <f t="shared" si="280"/>
        <v>0</v>
      </c>
      <c r="M464" s="15">
        <f t="shared" si="281"/>
        <v>0</v>
      </c>
      <c r="N464" s="15">
        <f t="shared" si="282"/>
        <v>0</v>
      </c>
      <c r="O464" s="15">
        <f t="shared" si="283"/>
        <v>0</v>
      </c>
      <c r="P464" s="15">
        <f t="shared" si="284"/>
        <v>1</v>
      </c>
      <c r="Q464" s="15">
        <v>2</v>
      </c>
      <c r="R464" s="15">
        <v>5</v>
      </c>
      <c r="S464" s="15">
        <v>30</v>
      </c>
      <c r="T464" s="15">
        <v>0</v>
      </c>
      <c r="U464" s="15">
        <v>0</v>
      </c>
      <c r="V464" s="15">
        <v>0</v>
      </c>
      <c r="W464" s="15">
        <v>0</v>
      </c>
      <c r="X464" s="15">
        <v>1</v>
      </c>
      <c r="Y464" s="15">
        <v>1</v>
      </c>
      <c r="Z464" s="15">
        <f t="shared" si="312"/>
        <v>1</v>
      </c>
      <c r="AA464" s="15">
        <f t="shared" si="285"/>
        <v>0</v>
      </c>
      <c r="AB464" s="15">
        <f t="shared" si="286"/>
        <v>0</v>
      </c>
      <c r="AC464" s="15">
        <v>4</v>
      </c>
      <c r="AD464" s="15">
        <v>8</v>
      </c>
      <c r="AE464" s="15">
        <v>3</v>
      </c>
      <c r="AF464" s="15">
        <v>15000</v>
      </c>
      <c r="AG464" s="27">
        <v>1875</v>
      </c>
      <c r="AH464" s="27">
        <f t="shared" si="287"/>
        <v>0</v>
      </c>
      <c r="AI464" s="27">
        <f t="shared" si="288"/>
        <v>1</v>
      </c>
      <c r="AJ464" s="27">
        <f t="shared" si="289"/>
        <v>0</v>
      </c>
      <c r="AQ464" s="15">
        <f t="shared" si="290"/>
        <v>0</v>
      </c>
      <c r="AR464" s="15">
        <f t="shared" si="291"/>
        <v>0</v>
      </c>
      <c r="AZ464" s="15">
        <f t="shared" si="292"/>
        <v>0</v>
      </c>
      <c r="BA464" s="15">
        <f t="shared" si="293"/>
        <v>0</v>
      </c>
      <c r="BB464" s="15">
        <f>$AJ464</f>
        <v>0</v>
      </c>
      <c r="BC464" s="15">
        <v>4</v>
      </c>
      <c r="BD464" s="15">
        <v>4</v>
      </c>
      <c r="BE464" s="15">
        <v>3</v>
      </c>
      <c r="BF464" s="15">
        <v>4</v>
      </c>
      <c r="BG464" s="15">
        <v>4</v>
      </c>
      <c r="BH464" s="15">
        <v>3.8</v>
      </c>
      <c r="BI464" s="15">
        <v>3</v>
      </c>
      <c r="BJ464" s="15">
        <v>5</v>
      </c>
      <c r="BK464" s="15">
        <f t="shared" si="294"/>
        <v>0</v>
      </c>
      <c r="BL464" s="15">
        <f t="shared" si="295"/>
        <v>0</v>
      </c>
      <c r="BM464" s="15">
        <f t="shared" si="296"/>
        <v>0</v>
      </c>
      <c r="BN464" s="15" t="s">
        <v>1007</v>
      </c>
      <c r="BO464" s="15">
        <f t="shared" si="297"/>
        <v>0</v>
      </c>
      <c r="BP464" s="15">
        <f t="shared" si="298"/>
        <v>0</v>
      </c>
      <c r="BQ464" s="15">
        <f t="shared" si="299"/>
        <v>0</v>
      </c>
      <c r="BR464" s="15">
        <f t="shared" si="300"/>
        <v>0</v>
      </c>
      <c r="BU464" s="15">
        <f t="shared" si="301"/>
        <v>0</v>
      </c>
      <c r="BV464" s="15">
        <f t="shared" si="302"/>
        <v>0</v>
      </c>
      <c r="BW464" s="15">
        <f t="shared" si="303"/>
        <v>0</v>
      </c>
      <c r="BX464" s="15">
        <f t="shared" si="304"/>
        <v>0</v>
      </c>
      <c r="BY464" s="15" t="s">
        <v>1007</v>
      </c>
      <c r="BZ464" s="15" t="s">
        <v>1007</v>
      </c>
      <c r="CA464" s="15" t="s">
        <v>1007</v>
      </c>
      <c r="CB464" s="15" t="s">
        <v>1007</v>
      </c>
      <c r="CC464" s="15" t="s">
        <v>1007</v>
      </c>
      <c r="CD464" s="27">
        <v>3</v>
      </c>
      <c r="CE464" s="27">
        <v>3</v>
      </c>
      <c r="CF464" s="27">
        <v>3</v>
      </c>
      <c r="CG464" s="27">
        <v>3</v>
      </c>
      <c r="CH464" s="27">
        <v>3</v>
      </c>
      <c r="CI464" s="27">
        <v>3</v>
      </c>
      <c r="CJ464" s="27">
        <f t="shared" si="278"/>
        <v>3</v>
      </c>
      <c r="CK464" s="15">
        <f t="shared" si="305"/>
        <v>0</v>
      </c>
      <c r="CL464" s="15">
        <f t="shared" si="306"/>
        <v>0</v>
      </c>
      <c r="CM464" s="15">
        <f t="shared" si="307"/>
        <v>0</v>
      </c>
      <c r="CN464" s="15">
        <f t="shared" si="308"/>
        <v>0</v>
      </c>
      <c r="CO464" s="15">
        <f t="shared" si="309"/>
        <v>0</v>
      </c>
      <c r="CP464" s="15">
        <f t="shared" si="310"/>
        <v>0</v>
      </c>
      <c r="CQ464" s="15">
        <f t="shared" si="311"/>
        <v>0</v>
      </c>
    </row>
    <row r="465" spans="1:95" x14ac:dyDescent="0.2">
      <c r="A465" s="15">
        <v>827</v>
      </c>
      <c r="B465" s="23">
        <v>0</v>
      </c>
      <c r="C465" s="15">
        <v>1</v>
      </c>
      <c r="D465" s="15">
        <f t="shared" si="279"/>
        <v>0</v>
      </c>
      <c r="E465" s="15">
        <f t="shared" si="274"/>
        <v>0</v>
      </c>
      <c r="F465" s="15">
        <f t="shared" si="275"/>
        <v>0</v>
      </c>
      <c r="G465" s="15">
        <f t="shared" si="276"/>
        <v>0</v>
      </c>
      <c r="H465" s="15">
        <f t="shared" si="277"/>
        <v>0</v>
      </c>
      <c r="I465" s="15">
        <v>0</v>
      </c>
      <c r="J465" s="15">
        <v>56</v>
      </c>
      <c r="K465" s="15">
        <v>4</v>
      </c>
      <c r="L465" s="15">
        <f t="shared" si="280"/>
        <v>0</v>
      </c>
      <c r="M465" s="15">
        <f t="shared" si="281"/>
        <v>0</v>
      </c>
      <c r="N465" s="15">
        <f t="shared" si="282"/>
        <v>0</v>
      </c>
      <c r="O465" s="15">
        <f t="shared" si="283"/>
        <v>0</v>
      </c>
      <c r="P465" s="15">
        <f t="shared" si="284"/>
        <v>1</v>
      </c>
      <c r="Q465" s="15">
        <v>2</v>
      </c>
      <c r="R465" s="15">
        <v>5</v>
      </c>
      <c r="S465" s="15">
        <v>30</v>
      </c>
      <c r="T465" s="15">
        <v>0</v>
      </c>
      <c r="U465" s="15">
        <v>0</v>
      </c>
      <c r="V465" s="15">
        <v>0</v>
      </c>
      <c r="W465" s="15">
        <v>0</v>
      </c>
      <c r="X465" s="15">
        <v>1</v>
      </c>
      <c r="Y465" s="15">
        <v>0</v>
      </c>
      <c r="Z465" s="15">
        <f t="shared" si="312"/>
        <v>1</v>
      </c>
      <c r="AA465" s="15">
        <f t="shared" si="285"/>
        <v>0</v>
      </c>
      <c r="AB465" s="15">
        <f t="shared" si="286"/>
        <v>0</v>
      </c>
      <c r="AC465" s="159">
        <v>4</v>
      </c>
      <c r="AD465" s="159">
        <v>8</v>
      </c>
      <c r="AE465" s="159">
        <v>2.8</v>
      </c>
      <c r="AF465" s="15">
        <v>15000</v>
      </c>
      <c r="AG465" s="27">
        <v>1875</v>
      </c>
      <c r="AH465" s="27">
        <f t="shared" si="287"/>
        <v>0.72499999999999987</v>
      </c>
      <c r="AI465" s="27">
        <f t="shared" si="288"/>
        <v>1</v>
      </c>
      <c r="AJ465" s="27">
        <f t="shared" si="289"/>
        <v>0.72499999999999987</v>
      </c>
      <c r="AQ465" s="15">
        <f t="shared" si="290"/>
        <v>0</v>
      </c>
      <c r="AR465" s="15">
        <f t="shared" si="291"/>
        <v>0</v>
      </c>
      <c r="AZ465" s="15">
        <f t="shared" si="292"/>
        <v>0</v>
      </c>
      <c r="BA465" s="15">
        <f t="shared" si="293"/>
        <v>0</v>
      </c>
      <c r="BC465" s="15">
        <v>4</v>
      </c>
      <c r="BD465" s="15">
        <v>4</v>
      </c>
      <c r="BE465" s="15">
        <v>3</v>
      </c>
      <c r="BF465" s="15">
        <v>4</v>
      </c>
      <c r="BG465" s="15">
        <v>4</v>
      </c>
      <c r="BH465" s="15">
        <v>3.8</v>
      </c>
      <c r="BI465" s="15">
        <v>3</v>
      </c>
      <c r="BJ465" s="15">
        <v>5</v>
      </c>
      <c r="BK465" s="15">
        <f t="shared" si="294"/>
        <v>0</v>
      </c>
      <c r="BL465" s="15">
        <f t="shared" si="295"/>
        <v>0</v>
      </c>
      <c r="BM465" s="15">
        <f t="shared" si="296"/>
        <v>0</v>
      </c>
      <c r="BN465" s="15" t="s">
        <v>1007</v>
      </c>
      <c r="BO465" s="15">
        <f t="shared" si="297"/>
        <v>0</v>
      </c>
      <c r="BP465" s="15">
        <f t="shared" si="298"/>
        <v>0</v>
      </c>
      <c r="BQ465" s="15">
        <f t="shared" si="299"/>
        <v>0</v>
      </c>
      <c r="BR465" s="15">
        <f t="shared" si="300"/>
        <v>0</v>
      </c>
      <c r="BU465" s="15">
        <f t="shared" si="301"/>
        <v>0</v>
      </c>
      <c r="BV465" s="15">
        <f t="shared" si="302"/>
        <v>0</v>
      </c>
      <c r="BW465" s="15">
        <f t="shared" si="303"/>
        <v>0</v>
      </c>
      <c r="BX465" s="15">
        <f t="shared" si="304"/>
        <v>0</v>
      </c>
      <c r="BY465" s="15" t="s">
        <v>1007</v>
      </c>
      <c r="BZ465" s="15" t="s">
        <v>1007</v>
      </c>
      <c r="CA465" s="15" t="s">
        <v>1007</v>
      </c>
      <c r="CB465" s="15" t="s">
        <v>1007</v>
      </c>
      <c r="CC465" s="15" t="s">
        <v>1007</v>
      </c>
      <c r="CD465" s="27">
        <v>3</v>
      </c>
      <c r="CE465" s="27">
        <v>3</v>
      </c>
      <c r="CF465" s="27">
        <v>3</v>
      </c>
      <c r="CG465" s="27">
        <v>3</v>
      </c>
      <c r="CH465" s="27">
        <v>3</v>
      </c>
      <c r="CI465" s="27">
        <v>3</v>
      </c>
      <c r="CJ465" s="27">
        <f t="shared" si="278"/>
        <v>3</v>
      </c>
      <c r="CK465" s="15">
        <f t="shared" si="305"/>
        <v>0</v>
      </c>
      <c r="CL465" s="15">
        <f t="shared" si="306"/>
        <v>0</v>
      </c>
      <c r="CM465" s="15">
        <f t="shared" si="307"/>
        <v>0</v>
      </c>
      <c r="CN465" s="15">
        <f t="shared" si="308"/>
        <v>0</v>
      </c>
      <c r="CO465" s="15">
        <f t="shared" si="309"/>
        <v>0</v>
      </c>
      <c r="CP465" s="15">
        <f t="shared" si="310"/>
        <v>0</v>
      </c>
      <c r="CQ465" s="15">
        <f t="shared" si="311"/>
        <v>0</v>
      </c>
    </row>
    <row r="466" spans="1:95" x14ac:dyDescent="0.2">
      <c r="A466" s="15">
        <v>828</v>
      </c>
      <c r="B466" s="23">
        <v>0</v>
      </c>
      <c r="C466" s="15">
        <v>1</v>
      </c>
      <c r="D466" s="15">
        <f t="shared" si="279"/>
        <v>0</v>
      </c>
      <c r="E466" s="15">
        <f t="shared" si="274"/>
        <v>0</v>
      </c>
      <c r="F466" s="15">
        <f t="shared" si="275"/>
        <v>0</v>
      </c>
      <c r="G466" s="15">
        <f t="shared" si="276"/>
        <v>0</v>
      </c>
      <c r="H466" s="15">
        <f t="shared" si="277"/>
        <v>0</v>
      </c>
      <c r="I466" s="15">
        <v>1</v>
      </c>
      <c r="J466" s="15">
        <v>61</v>
      </c>
      <c r="K466" s="15">
        <v>3</v>
      </c>
      <c r="L466" s="15">
        <f t="shared" si="280"/>
        <v>0</v>
      </c>
      <c r="M466" s="15">
        <f t="shared" si="281"/>
        <v>0</v>
      </c>
      <c r="N466" s="15">
        <f t="shared" si="282"/>
        <v>0</v>
      </c>
      <c r="O466" s="15">
        <f t="shared" si="283"/>
        <v>1</v>
      </c>
      <c r="P466" s="15">
        <f t="shared" si="284"/>
        <v>0</v>
      </c>
      <c r="Q466" s="15">
        <v>2</v>
      </c>
      <c r="R466" s="15">
        <v>6</v>
      </c>
      <c r="S466" s="15">
        <v>40</v>
      </c>
      <c r="T466" s="15">
        <v>1</v>
      </c>
      <c r="U466" s="15">
        <v>1</v>
      </c>
      <c r="V466" s="15">
        <v>0</v>
      </c>
      <c r="W466" s="15">
        <v>0</v>
      </c>
      <c r="X466" s="15">
        <v>1</v>
      </c>
      <c r="Y466" s="15">
        <v>1</v>
      </c>
      <c r="Z466" s="15">
        <f t="shared" si="312"/>
        <v>1</v>
      </c>
      <c r="AA466" s="15">
        <f t="shared" si="285"/>
        <v>0</v>
      </c>
      <c r="AB466" s="15">
        <f t="shared" si="286"/>
        <v>0</v>
      </c>
      <c r="AC466" s="15">
        <v>4</v>
      </c>
      <c r="AD466" s="15">
        <v>23</v>
      </c>
      <c r="AE466" s="15">
        <v>3</v>
      </c>
      <c r="AF466" s="15">
        <v>25000</v>
      </c>
      <c r="AG466" s="27">
        <v>1086.9565217391305</v>
      </c>
      <c r="AH466" s="27">
        <f t="shared" si="287"/>
        <v>-3.8461538461538484E-2</v>
      </c>
      <c r="AI466" s="27">
        <f t="shared" si="288"/>
        <v>0.5</v>
      </c>
      <c r="AJ466" s="27">
        <f t="shared" si="289"/>
        <v>-1.9230769230769242E-2</v>
      </c>
      <c r="AK466" s="15">
        <v>4</v>
      </c>
      <c r="AL466" s="15">
        <v>23</v>
      </c>
      <c r="AM466" s="15">
        <v>2.5</v>
      </c>
      <c r="AN466" s="15">
        <v>26000</v>
      </c>
      <c r="AO466" s="15">
        <v>1130.4347826086957</v>
      </c>
      <c r="AQ466" s="15">
        <f t="shared" si="290"/>
        <v>0.5</v>
      </c>
      <c r="AR466" s="15">
        <f t="shared" si="291"/>
        <v>0</v>
      </c>
      <c r="AZ466" s="15">
        <f t="shared" si="292"/>
        <v>0</v>
      </c>
      <c r="BA466" s="15">
        <f t="shared" si="293"/>
        <v>0</v>
      </c>
      <c r="BB466" s="164">
        <f>$AJ466</f>
        <v>-1.9230769230769242E-2</v>
      </c>
      <c r="BC466" s="15">
        <v>3.75</v>
      </c>
      <c r="BD466" s="15">
        <v>3</v>
      </c>
      <c r="BE466" s="15">
        <v>4</v>
      </c>
      <c r="BF466" s="15">
        <v>4</v>
      </c>
      <c r="BG466" s="15">
        <v>3</v>
      </c>
      <c r="BH466" s="15">
        <v>3.55</v>
      </c>
      <c r="BI466" s="15">
        <v>3</v>
      </c>
      <c r="BJ466" s="15">
        <v>5</v>
      </c>
      <c r="BK466" s="15">
        <f t="shared" si="294"/>
        <v>0</v>
      </c>
      <c r="BL466" s="15">
        <f t="shared" si="295"/>
        <v>0</v>
      </c>
      <c r="BM466" s="15">
        <f t="shared" si="296"/>
        <v>0</v>
      </c>
      <c r="BN466" s="15" t="s">
        <v>1007</v>
      </c>
      <c r="BO466" s="15">
        <f t="shared" si="297"/>
        <v>0</v>
      </c>
      <c r="BP466" s="15">
        <f t="shared" si="298"/>
        <v>0</v>
      </c>
      <c r="BQ466" s="15">
        <f t="shared" si="299"/>
        <v>0</v>
      </c>
      <c r="BR466" s="15">
        <f t="shared" si="300"/>
        <v>0</v>
      </c>
      <c r="BU466" s="15">
        <f t="shared" si="301"/>
        <v>0</v>
      </c>
      <c r="BV466" s="15">
        <f t="shared" si="302"/>
        <v>0</v>
      </c>
      <c r="BW466" s="15">
        <f t="shared" si="303"/>
        <v>0</v>
      </c>
      <c r="BX466" s="15">
        <f t="shared" si="304"/>
        <v>0</v>
      </c>
      <c r="BY466" s="15" t="s">
        <v>1007</v>
      </c>
      <c r="BZ466" s="15" t="s">
        <v>1007</v>
      </c>
      <c r="CA466" s="15" t="s">
        <v>1007</v>
      </c>
      <c r="CB466" s="15" t="s">
        <v>1007</v>
      </c>
      <c r="CC466" s="15" t="s">
        <v>1007</v>
      </c>
      <c r="CD466" s="27">
        <v>3</v>
      </c>
      <c r="CE466" s="27">
        <v>3</v>
      </c>
      <c r="CF466" s="27">
        <v>3</v>
      </c>
      <c r="CG466" s="27">
        <v>3</v>
      </c>
      <c r="CH466" s="27">
        <v>3</v>
      </c>
      <c r="CI466" s="27">
        <v>3</v>
      </c>
      <c r="CJ466" s="27">
        <f t="shared" si="278"/>
        <v>3</v>
      </c>
      <c r="CK466" s="15">
        <f t="shared" si="305"/>
        <v>0</v>
      </c>
      <c r="CL466" s="15">
        <f t="shared" si="306"/>
        <v>0</v>
      </c>
      <c r="CM466" s="15">
        <f t="shared" si="307"/>
        <v>0</v>
      </c>
      <c r="CN466" s="15">
        <f t="shared" si="308"/>
        <v>0</v>
      </c>
      <c r="CO466" s="15">
        <f t="shared" si="309"/>
        <v>0</v>
      </c>
      <c r="CP466" s="15">
        <f t="shared" si="310"/>
        <v>0</v>
      </c>
      <c r="CQ466" s="15">
        <f t="shared" si="311"/>
        <v>0</v>
      </c>
    </row>
    <row r="467" spans="1:95" x14ac:dyDescent="0.2">
      <c r="A467" s="15">
        <v>828</v>
      </c>
      <c r="B467" s="23">
        <v>0</v>
      </c>
      <c r="C467" s="15">
        <v>1</v>
      </c>
      <c r="D467" s="15">
        <f t="shared" si="279"/>
        <v>0</v>
      </c>
      <c r="E467" s="15">
        <f t="shared" si="274"/>
        <v>0</v>
      </c>
      <c r="F467" s="15">
        <f t="shared" si="275"/>
        <v>0</v>
      </c>
      <c r="G467" s="15">
        <f t="shared" si="276"/>
        <v>0</v>
      </c>
      <c r="H467" s="15">
        <f t="shared" si="277"/>
        <v>0</v>
      </c>
      <c r="I467" s="15">
        <v>1</v>
      </c>
      <c r="J467" s="15">
        <v>61</v>
      </c>
      <c r="K467" s="15">
        <v>3</v>
      </c>
      <c r="L467" s="15">
        <f t="shared" si="280"/>
        <v>0</v>
      </c>
      <c r="M467" s="15">
        <f t="shared" si="281"/>
        <v>0</v>
      </c>
      <c r="N467" s="15">
        <f t="shared" si="282"/>
        <v>0</v>
      </c>
      <c r="O467" s="15">
        <f t="shared" si="283"/>
        <v>1</v>
      </c>
      <c r="P467" s="15">
        <f t="shared" si="284"/>
        <v>0</v>
      </c>
      <c r="Q467" s="15">
        <v>2</v>
      </c>
      <c r="R467" s="15">
        <v>6</v>
      </c>
      <c r="S467" s="15">
        <v>40</v>
      </c>
      <c r="T467" s="15">
        <v>1</v>
      </c>
      <c r="U467" s="15">
        <v>1</v>
      </c>
      <c r="V467" s="15">
        <v>0</v>
      </c>
      <c r="W467" s="15">
        <v>0</v>
      </c>
      <c r="X467" s="15">
        <v>1</v>
      </c>
      <c r="Y467" s="15">
        <v>0</v>
      </c>
      <c r="Z467" s="15">
        <f t="shared" si="312"/>
        <v>1</v>
      </c>
      <c r="AA467" s="15">
        <f t="shared" si="285"/>
        <v>0</v>
      </c>
      <c r="AB467" s="15">
        <f t="shared" si="286"/>
        <v>0</v>
      </c>
      <c r="AC467" s="159">
        <v>4</v>
      </c>
      <c r="AD467" s="159">
        <v>23</v>
      </c>
      <c r="AE467" s="159">
        <v>2.5</v>
      </c>
      <c r="AF467" s="15">
        <v>26000</v>
      </c>
      <c r="AG467" s="27">
        <v>1130.4347826086957</v>
      </c>
      <c r="AH467" s="27">
        <f t="shared" si="287"/>
        <v>0.13043478260869573</v>
      </c>
      <c r="AI467" s="27">
        <f t="shared" si="288"/>
        <v>1</v>
      </c>
      <c r="AJ467" s="27">
        <f t="shared" si="289"/>
        <v>0.13043478260869573</v>
      </c>
      <c r="AK467" s="15">
        <v>0</v>
      </c>
      <c r="AL467" s="15">
        <v>0</v>
      </c>
      <c r="AM467" s="15">
        <v>0</v>
      </c>
      <c r="AQ467" s="15">
        <f t="shared" si="290"/>
        <v>0</v>
      </c>
      <c r="AR467" s="15">
        <f t="shared" si="291"/>
        <v>0</v>
      </c>
      <c r="AZ467" s="15">
        <f t="shared" si="292"/>
        <v>0</v>
      </c>
      <c r="BA467" s="15">
        <f t="shared" si="293"/>
        <v>0</v>
      </c>
      <c r="BC467" s="15">
        <v>3.75</v>
      </c>
      <c r="BD467" s="15">
        <v>3</v>
      </c>
      <c r="BE467" s="15">
        <v>4</v>
      </c>
      <c r="BF467" s="15">
        <v>4</v>
      </c>
      <c r="BG467" s="15">
        <v>3</v>
      </c>
      <c r="BH467" s="15">
        <v>3.55</v>
      </c>
      <c r="BI467" s="15">
        <v>3</v>
      </c>
      <c r="BJ467" s="15">
        <v>5</v>
      </c>
      <c r="BK467" s="15">
        <f t="shared" si="294"/>
        <v>0</v>
      </c>
      <c r="BL467" s="15">
        <f t="shared" si="295"/>
        <v>0</v>
      </c>
      <c r="BM467" s="15">
        <f t="shared" si="296"/>
        <v>0</v>
      </c>
      <c r="BN467" s="15" t="s">
        <v>1007</v>
      </c>
      <c r="BO467" s="15">
        <f t="shared" si="297"/>
        <v>0</v>
      </c>
      <c r="BP467" s="15">
        <f t="shared" si="298"/>
        <v>0</v>
      </c>
      <c r="BQ467" s="15">
        <f t="shared" si="299"/>
        <v>0</v>
      </c>
      <c r="BR467" s="15">
        <f t="shared" si="300"/>
        <v>0</v>
      </c>
      <c r="BU467" s="15">
        <f t="shared" si="301"/>
        <v>0</v>
      </c>
      <c r="BV467" s="15">
        <f t="shared" si="302"/>
        <v>0</v>
      </c>
      <c r="BW467" s="15">
        <f t="shared" si="303"/>
        <v>0</v>
      </c>
      <c r="BX467" s="15">
        <f t="shared" si="304"/>
        <v>0</v>
      </c>
      <c r="BY467" s="15" t="s">
        <v>1007</v>
      </c>
      <c r="BZ467" s="15" t="s">
        <v>1007</v>
      </c>
      <c r="CA467" s="15" t="s">
        <v>1007</v>
      </c>
      <c r="CB467" s="15" t="s">
        <v>1007</v>
      </c>
      <c r="CC467" s="15" t="s">
        <v>1007</v>
      </c>
      <c r="CD467" s="27">
        <v>3</v>
      </c>
      <c r="CE467" s="27">
        <v>3</v>
      </c>
      <c r="CF467" s="27">
        <v>3</v>
      </c>
      <c r="CG467" s="27">
        <v>3</v>
      </c>
      <c r="CH467" s="27">
        <v>3</v>
      </c>
      <c r="CI467" s="27">
        <v>3</v>
      </c>
      <c r="CJ467" s="27">
        <f t="shared" si="278"/>
        <v>3</v>
      </c>
      <c r="CK467" s="15">
        <f t="shared" si="305"/>
        <v>0</v>
      </c>
      <c r="CL467" s="15">
        <f t="shared" si="306"/>
        <v>0</v>
      </c>
      <c r="CM467" s="15">
        <f t="shared" si="307"/>
        <v>0</v>
      </c>
      <c r="CN467" s="15">
        <f t="shared" si="308"/>
        <v>0</v>
      </c>
      <c r="CO467" s="15">
        <f t="shared" si="309"/>
        <v>0</v>
      </c>
      <c r="CP467" s="15">
        <f t="shared" si="310"/>
        <v>0</v>
      </c>
      <c r="CQ467" s="15">
        <f t="shared" si="311"/>
        <v>0</v>
      </c>
    </row>
    <row r="468" spans="1:95" x14ac:dyDescent="0.2">
      <c r="A468" s="15">
        <v>829</v>
      </c>
      <c r="B468" s="23">
        <v>0</v>
      </c>
      <c r="C468" s="15">
        <v>1</v>
      </c>
      <c r="D468" s="15">
        <f t="shared" si="279"/>
        <v>0</v>
      </c>
      <c r="E468" s="15">
        <f t="shared" si="274"/>
        <v>0</v>
      </c>
      <c r="F468" s="15">
        <f t="shared" si="275"/>
        <v>0</v>
      </c>
      <c r="G468" s="15">
        <f t="shared" si="276"/>
        <v>0</v>
      </c>
      <c r="H468" s="15">
        <f t="shared" si="277"/>
        <v>0</v>
      </c>
      <c r="I468" s="15">
        <v>0</v>
      </c>
      <c r="J468" s="15">
        <v>58</v>
      </c>
      <c r="K468" s="15">
        <v>3</v>
      </c>
      <c r="L468" s="15">
        <f t="shared" si="280"/>
        <v>0</v>
      </c>
      <c r="M468" s="15">
        <f t="shared" si="281"/>
        <v>0</v>
      </c>
      <c r="N468" s="15">
        <f t="shared" si="282"/>
        <v>0</v>
      </c>
      <c r="O468" s="15">
        <f t="shared" si="283"/>
        <v>1</v>
      </c>
      <c r="P468" s="15">
        <f t="shared" si="284"/>
        <v>0</v>
      </c>
      <c r="Q468" s="15">
        <v>2</v>
      </c>
      <c r="R468" s="15">
        <v>5</v>
      </c>
      <c r="S468" s="15">
        <v>35</v>
      </c>
      <c r="T468" s="15">
        <v>1</v>
      </c>
      <c r="U468" s="15">
        <v>1</v>
      </c>
      <c r="V468" s="15">
        <v>0</v>
      </c>
      <c r="W468" s="15">
        <v>0</v>
      </c>
      <c r="X468" s="15">
        <v>1</v>
      </c>
      <c r="Y468" s="15">
        <v>1</v>
      </c>
      <c r="Z468" s="15">
        <f t="shared" si="312"/>
        <v>1</v>
      </c>
      <c r="AA468" s="15">
        <f t="shared" si="285"/>
        <v>0</v>
      </c>
      <c r="AB468" s="15">
        <f t="shared" si="286"/>
        <v>0</v>
      </c>
      <c r="AC468" s="15">
        <v>4</v>
      </c>
      <c r="AD468" s="15">
        <v>10</v>
      </c>
      <c r="AE468" s="15">
        <v>4</v>
      </c>
      <c r="AF468" s="15">
        <v>10000</v>
      </c>
      <c r="AG468" s="27">
        <v>1000</v>
      </c>
      <c r="AH468" s="27">
        <f t="shared" si="287"/>
        <v>0</v>
      </c>
      <c r="AI468" s="27">
        <f t="shared" si="288"/>
        <v>0.5</v>
      </c>
      <c r="AJ468" s="27">
        <f t="shared" si="289"/>
        <v>0</v>
      </c>
      <c r="AK468" s="15">
        <v>4</v>
      </c>
      <c r="AL468" s="15">
        <v>10</v>
      </c>
      <c r="AM468" s="15">
        <v>3</v>
      </c>
      <c r="AN468" s="15">
        <v>13000</v>
      </c>
      <c r="AO468" s="15">
        <v>1300</v>
      </c>
      <c r="AQ468" s="15">
        <f t="shared" si="290"/>
        <v>0.5</v>
      </c>
      <c r="AR468" s="15">
        <f t="shared" si="291"/>
        <v>0</v>
      </c>
      <c r="AZ468" s="15">
        <f t="shared" si="292"/>
        <v>0</v>
      </c>
      <c r="BA468" s="15">
        <f t="shared" si="293"/>
        <v>0</v>
      </c>
      <c r="BB468" s="15">
        <f>$AJ468</f>
        <v>0</v>
      </c>
      <c r="BC468" s="15">
        <v>4</v>
      </c>
      <c r="BD468" s="15">
        <v>4</v>
      </c>
      <c r="BE468" s="15">
        <v>4</v>
      </c>
      <c r="BF468" s="15">
        <v>4</v>
      </c>
      <c r="BG468" s="15">
        <v>4</v>
      </c>
      <c r="BH468" s="15">
        <v>4</v>
      </c>
      <c r="BI468" s="15">
        <v>4</v>
      </c>
      <c r="BJ468" s="15">
        <v>5</v>
      </c>
      <c r="BK468" s="15">
        <f t="shared" si="294"/>
        <v>0</v>
      </c>
      <c r="BL468" s="15">
        <f t="shared" si="295"/>
        <v>0</v>
      </c>
      <c r="BM468" s="15">
        <f t="shared" si="296"/>
        <v>0</v>
      </c>
      <c r="BN468" s="15" t="s">
        <v>1007</v>
      </c>
      <c r="BO468" s="15">
        <f t="shared" si="297"/>
        <v>0</v>
      </c>
      <c r="BP468" s="15">
        <f t="shared" si="298"/>
        <v>0</v>
      </c>
      <c r="BQ468" s="15">
        <f t="shared" si="299"/>
        <v>0</v>
      </c>
      <c r="BR468" s="15">
        <f t="shared" si="300"/>
        <v>0</v>
      </c>
      <c r="BU468" s="15">
        <f t="shared" si="301"/>
        <v>0</v>
      </c>
      <c r="BV468" s="15">
        <f t="shared" si="302"/>
        <v>0</v>
      </c>
      <c r="BW468" s="15">
        <f t="shared" si="303"/>
        <v>0</v>
      </c>
      <c r="BX468" s="15">
        <f t="shared" si="304"/>
        <v>0</v>
      </c>
      <c r="BY468" s="15" t="s">
        <v>1007</v>
      </c>
      <c r="BZ468" s="15" t="s">
        <v>1007</v>
      </c>
      <c r="CA468" s="15" t="s">
        <v>1007</v>
      </c>
      <c r="CB468" s="15" t="s">
        <v>1007</v>
      </c>
      <c r="CC468" s="15" t="s">
        <v>1007</v>
      </c>
      <c r="CD468" s="27">
        <v>3</v>
      </c>
      <c r="CE468" s="27">
        <v>3</v>
      </c>
      <c r="CF468" s="27">
        <v>3</v>
      </c>
      <c r="CG468" s="27">
        <v>3</v>
      </c>
      <c r="CH468" s="27">
        <v>3</v>
      </c>
      <c r="CI468" s="27">
        <v>3</v>
      </c>
      <c r="CJ468" s="27">
        <f t="shared" si="278"/>
        <v>3</v>
      </c>
      <c r="CK468" s="15">
        <f t="shared" si="305"/>
        <v>0</v>
      </c>
      <c r="CL468" s="15">
        <f t="shared" si="306"/>
        <v>0</v>
      </c>
      <c r="CM468" s="15">
        <f t="shared" si="307"/>
        <v>0</v>
      </c>
      <c r="CN468" s="15">
        <f t="shared" si="308"/>
        <v>0</v>
      </c>
      <c r="CO468" s="15">
        <f t="shared" si="309"/>
        <v>0</v>
      </c>
      <c r="CP468" s="15">
        <f t="shared" si="310"/>
        <v>0</v>
      </c>
      <c r="CQ468" s="15">
        <f t="shared" si="311"/>
        <v>0</v>
      </c>
    </row>
    <row r="469" spans="1:95" x14ac:dyDescent="0.2">
      <c r="A469" s="15">
        <v>829</v>
      </c>
      <c r="B469" s="23">
        <v>0</v>
      </c>
      <c r="C469" s="15">
        <v>1</v>
      </c>
      <c r="D469" s="15">
        <f t="shared" si="279"/>
        <v>0</v>
      </c>
      <c r="E469" s="15">
        <f t="shared" si="274"/>
        <v>0</v>
      </c>
      <c r="F469" s="15">
        <f t="shared" si="275"/>
        <v>0</v>
      </c>
      <c r="G469" s="15">
        <f t="shared" si="276"/>
        <v>0</v>
      </c>
      <c r="H469" s="15">
        <f t="shared" si="277"/>
        <v>0</v>
      </c>
      <c r="I469" s="15">
        <v>0</v>
      </c>
      <c r="J469" s="15">
        <v>58</v>
      </c>
      <c r="K469" s="15">
        <v>3</v>
      </c>
      <c r="L469" s="15">
        <f t="shared" si="280"/>
        <v>0</v>
      </c>
      <c r="M469" s="15">
        <f t="shared" si="281"/>
        <v>0</v>
      </c>
      <c r="N469" s="15">
        <f t="shared" si="282"/>
        <v>0</v>
      </c>
      <c r="O469" s="15">
        <f t="shared" si="283"/>
        <v>1</v>
      </c>
      <c r="P469" s="15">
        <f t="shared" si="284"/>
        <v>0</v>
      </c>
      <c r="Q469" s="15">
        <v>2</v>
      </c>
      <c r="R469" s="15">
        <v>5</v>
      </c>
      <c r="S469" s="15">
        <v>35</v>
      </c>
      <c r="T469" s="15">
        <v>1</v>
      </c>
      <c r="U469" s="15">
        <v>1</v>
      </c>
      <c r="V469" s="15">
        <v>0</v>
      </c>
      <c r="W469" s="15">
        <v>0</v>
      </c>
      <c r="X469" s="15">
        <v>1</v>
      </c>
      <c r="Y469" s="15">
        <v>0</v>
      </c>
      <c r="Z469" s="15">
        <f t="shared" si="312"/>
        <v>1</v>
      </c>
      <c r="AA469" s="15">
        <f t="shared" si="285"/>
        <v>0</v>
      </c>
      <c r="AB469" s="15">
        <f t="shared" si="286"/>
        <v>0</v>
      </c>
      <c r="AC469" s="159">
        <v>4</v>
      </c>
      <c r="AD469" s="159">
        <v>10</v>
      </c>
      <c r="AE469" s="159">
        <v>4</v>
      </c>
      <c r="AF469" s="15">
        <v>10000</v>
      </c>
      <c r="AG469" s="27">
        <v>1000</v>
      </c>
      <c r="AH469" s="27">
        <f t="shared" si="287"/>
        <v>-0.44444444444444442</v>
      </c>
      <c r="AI469" s="27">
        <f t="shared" si="288"/>
        <v>1</v>
      </c>
      <c r="AJ469" s="27">
        <f t="shared" si="289"/>
        <v>-0.44444444444444442</v>
      </c>
      <c r="AK469" s="15">
        <v>0</v>
      </c>
      <c r="AL469" s="15">
        <v>0</v>
      </c>
      <c r="AM469" s="15">
        <v>0</v>
      </c>
      <c r="AQ469" s="15">
        <f t="shared" si="290"/>
        <v>0</v>
      </c>
      <c r="AR469" s="15">
        <f t="shared" si="291"/>
        <v>0</v>
      </c>
      <c r="AZ469" s="15">
        <f t="shared" si="292"/>
        <v>0</v>
      </c>
      <c r="BA469" s="15">
        <f t="shared" si="293"/>
        <v>0</v>
      </c>
      <c r="BC469" s="15">
        <v>4</v>
      </c>
      <c r="BD469" s="15">
        <v>4</v>
      </c>
      <c r="BE469" s="15">
        <v>4</v>
      </c>
      <c r="BF469" s="15">
        <v>4</v>
      </c>
      <c r="BG469" s="15">
        <v>4</v>
      </c>
      <c r="BH469" s="15">
        <v>4</v>
      </c>
      <c r="BI469" s="15">
        <v>4</v>
      </c>
      <c r="BJ469" s="15">
        <v>5</v>
      </c>
      <c r="BK469" s="15">
        <f t="shared" si="294"/>
        <v>0</v>
      </c>
      <c r="BL469" s="15">
        <f t="shared" si="295"/>
        <v>0</v>
      </c>
      <c r="BM469" s="15">
        <f t="shared" si="296"/>
        <v>0</v>
      </c>
      <c r="BN469" s="15" t="s">
        <v>1007</v>
      </c>
      <c r="BO469" s="15">
        <f t="shared" si="297"/>
        <v>0</v>
      </c>
      <c r="BP469" s="15">
        <f t="shared" si="298"/>
        <v>0</v>
      </c>
      <c r="BQ469" s="15">
        <f t="shared" si="299"/>
        <v>0</v>
      </c>
      <c r="BR469" s="15">
        <f t="shared" si="300"/>
        <v>0</v>
      </c>
      <c r="BU469" s="15">
        <f t="shared" si="301"/>
        <v>0</v>
      </c>
      <c r="BV469" s="15">
        <f t="shared" si="302"/>
        <v>0</v>
      </c>
      <c r="BW469" s="15">
        <f t="shared" si="303"/>
        <v>0</v>
      </c>
      <c r="BX469" s="15">
        <f t="shared" si="304"/>
        <v>0</v>
      </c>
      <c r="BY469" s="15" t="s">
        <v>1007</v>
      </c>
      <c r="BZ469" s="15" t="s">
        <v>1007</v>
      </c>
      <c r="CA469" s="15" t="s">
        <v>1007</v>
      </c>
      <c r="CB469" s="15" t="s">
        <v>1007</v>
      </c>
      <c r="CC469" s="15" t="s">
        <v>1007</v>
      </c>
      <c r="CD469" s="27">
        <v>3</v>
      </c>
      <c r="CE469" s="27">
        <v>3</v>
      </c>
      <c r="CF469" s="27">
        <v>3</v>
      </c>
      <c r="CG469" s="27">
        <v>3</v>
      </c>
      <c r="CH469" s="27">
        <v>3</v>
      </c>
      <c r="CI469" s="27">
        <v>3</v>
      </c>
      <c r="CJ469" s="27">
        <f t="shared" si="278"/>
        <v>3</v>
      </c>
      <c r="CK469" s="15">
        <f t="shared" si="305"/>
        <v>-1</v>
      </c>
      <c r="CL469" s="15">
        <f t="shared" si="306"/>
        <v>-1</v>
      </c>
      <c r="CM469" s="15">
        <f t="shared" si="307"/>
        <v>-1</v>
      </c>
      <c r="CN469" s="15">
        <f t="shared" si="308"/>
        <v>-1</v>
      </c>
      <c r="CO469" s="15">
        <f t="shared" si="309"/>
        <v>-1</v>
      </c>
      <c r="CP469" s="15">
        <f t="shared" si="310"/>
        <v>-1</v>
      </c>
      <c r="CQ469" s="15">
        <f t="shared" si="311"/>
        <v>-1</v>
      </c>
    </row>
    <row r="470" spans="1:95" x14ac:dyDescent="0.2">
      <c r="A470" s="15">
        <v>830</v>
      </c>
      <c r="B470" s="23">
        <v>1</v>
      </c>
      <c r="C470" s="15">
        <v>2</v>
      </c>
      <c r="D470" s="15">
        <f t="shared" si="279"/>
        <v>1</v>
      </c>
      <c r="E470" s="15">
        <f t="shared" si="274"/>
        <v>0</v>
      </c>
      <c r="F470" s="15">
        <f t="shared" si="275"/>
        <v>0</v>
      </c>
      <c r="G470" s="15">
        <f t="shared" si="276"/>
        <v>0</v>
      </c>
      <c r="H470" s="15">
        <f t="shared" si="277"/>
        <v>0</v>
      </c>
      <c r="I470" s="15">
        <v>1</v>
      </c>
      <c r="J470" s="15">
        <v>53</v>
      </c>
      <c r="K470" s="15">
        <v>5</v>
      </c>
      <c r="L470" s="15">
        <f t="shared" si="280"/>
        <v>0</v>
      </c>
      <c r="M470" s="15">
        <f t="shared" si="281"/>
        <v>0</v>
      </c>
      <c r="N470" s="15">
        <f t="shared" si="282"/>
        <v>0</v>
      </c>
      <c r="O470" s="15">
        <f t="shared" si="283"/>
        <v>0</v>
      </c>
      <c r="P470" s="15">
        <f t="shared" si="284"/>
        <v>0</v>
      </c>
      <c r="Q470" s="15">
        <v>2</v>
      </c>
      <c r="R470" s="15">
        <v>5</v>
      </c>
      <c r="S470" s="15">
        <v>30</v>
      </c>
      <c r="T470" s="15">
        <v>0</v>
      </c>
      <c r="U470" s="15">
        <v>0</v>
      </c>
      <c r="V470" s="15">
        <v>0</v>
      </c>
      <c r="W470" s="15">
        <v>0</v>
      </c>
      <c r="X470" s="15">
        <v>1</v>
      </c>
      <c r="Y470" s="15">
        <v>1</v>
      </c>
      <c r="Z470" s="15">
        <f t="shared" si="312"/>
        <v>0</v>
      </c>
      <c r="AA470" s="15">
        <f t="shared" si="285"/>
        <v>0</v>
      </c>
      <c r="AB470" s="15">
        <f t="shared" si="286"/>
        <v>0</v>
      </c>
      <c r="AC470" s="15">
        <v>1</v>
      </c>
      <c r="AD470" s="15">
        <v>20</v>
      </c>
      <c r="AE470" s="15">
        <v>9</v>
      </c>
      <c r="AF470" s="15">
        <v>36000</v>
      </c>
      <c r="AG470" s="27">
        <v>1800</v>
      </c>
      <c r="AH470" s="27">
        <f t="shared" si="287"/>
        <v>-7.6923076923076927E-2</v>
      </c>
      <c r="AI470" s="27">
        <f t="shared" si="288"/>
        <v>1</v>
      </c>
      <c r="AJ470" s="27">
        <f t="shared" si="289"/>
        <v>-7.6923076923076927E-2</v>
      </c>
      <c r="AQ470" s="15">
        <f t="shared" si="290"/>
        <v>0</v>
      </c>
      <c r="AR470" s="15">
        <f t="shared" si="291"/>
        <v>0</v>
      </c>
      <c r="AZ470" s="15">
        <f t="shared" si="292"/>
        <v>0</v>
      </c>
      <c r="BA470" s="15">
        <f t="shared" si="293"/>
        <v>0</v>
      </c>
      <c r="BB470" s="15">
        <f>$AJ470</f>
        <v>-7.6923076923076927E-2</v>
      </c>
      <c r="BC470" s="15">
        <v>3</v>
      </c>
      <c r="BD470" s="15">
        <v>3</v>
      </c>
      <c r="BE470" s="15">
        <v>3</v>
      </c>
      <c r="BF470" s="15">
        <v>4</v>
      </c>
      <c r="BG470" s="15">
        <v>4</v>
      </c>
      <c r="BH470" s="15">
        <v>3.4</v>
      </c>
      <c r="BI470" s="15">
        <v>3</v>
      </c>
      <c r="BJ470" s="15">
        <v>1</v>
      </c>
      <c r="BK470" s="15">
        <f t="shared" si="294"/>
        <v>0</v>
      </c>
      <c r="BL470" s="15">
        <f t="shared" si="295"/>
        <v>0</v>
      </c>
      <c r="BM470" s="15">
        <f t="shared" si="296"/>
        <v>0</v>
      </c>
      <c r="BN470" s="15">
        <v>2</v>
      </c>
      <c r="BO470" s="15">
        <f t="shared" si="297"/>
        <v>1</v>
      </c>
      <c r="BP470" s="15">
        <f t="shared" si="298"/>
        <v>0</v>
      </c>
      <c r="BQ470" s="15">
        <f t="shared" si="299"/>
        <v>0</v>
      </c>
      <c r="BR470" s="15">
        <f t="shared" si="300"/>
        <v>0</v>
      </c>
      <c r="BS470" s="15">
        <v>5</v>
      </c>
      <c r="BT470" s="15">
        <v>2</v>
      </c>
      <c r="BU470" s="15">
        <f t="shared" si="301"/>
        <v>1</v>
      </c>
      <c r="BV470" s="15">
        <f t="shared" si="302"/>
        <v>0</v>
      </c>
      <c r="BW470" s="15">
        <f t="shared" si="303"/>
        <v>0</v>
      </c>
      <c r="BX470" s="15">
        <f t="shared" si="304"/>
        <v>0</v>
      </c>
      <c r="BY470" s="15">
        <v>1</v>
      </c>
      <c r="BZ470" s="15">
        <v>1</v>
      </c>
      <c r="CA470" s="15">
        <v>1</v>
      </c>
      <c r="CB470" s="15">
        <v>1</v>
      </c>
      <c r="CC470" s="15">
        <v>1</v>
      </c>
      <c r="CD470" s="27">
        <v>4</v>
      </c>
      <c r="CE470" s="27">
        <v>4</v>
      </c>
      <c r="CF470" s="27">
        <v>4</v>
      </c>
      <c r="CG470" s="27">
        <v>4</v>
      </c>
      <c r="CH470" s="27">
        <v>4</v>
      </c>
      <c r="CI470" s="27">
        <v>4</v>
      </c>
      <c r="CJ470" s="27">
        <f t="shared" si="278"/>
        <v>4</v>
      </c>
      <c r="CK470" s="15">
        <f t="shared" si="305"/>
        <v>0</v>
      </c>
      <c r="CL470" s="15">
        <f t="shared" si="306"/>
        <v>0</v>
      </c>
      <c r="CM470" s="15">
        <f t="shared" si="307"/>
        <v>0</v>
      </c>
      <c r="CN470" s="15">
        <f t="shared" si="308"/>
        <v>1</v>
      </c>
      <c r="CO470" s="15">
        <f t="shared" si="309"/>
        <v>1</v>
      </c>
      <c r="CP470" s="15">
        <f t="shared" si="310"/>
        <v>1</v>
      </c>
      <c r="CQ470" s="15">
        <f t="shared" si="311"/>
        <v>0.5</v>
      </c>
    </row>
    <row r="471" spans="1:95" x14ac:dyDescent="0.2">
      <c r="A471" s="15">
        <v>830</v>
      </c>
      <c r="B471" s="23">
        <v>1</v>
      </c>
      <c r="C471" s="15">
        <v>2</v>
      </c>
      <c r="D471" s="15">
        <f t="shared" si="279"/>
        <v>1</v>
      </c>
      <c r="E471" s="15">
        <f t="shared" si="274"/>
        <v>0</v>
      </c>
      <c r="F471" s="15">
        <f t="shared" si="275"/>
        <v>0</v>
      </c>
      <c r="G471" s="15">
        <f t="shared" si="276"/>
        <v>0</v>
      </c>
      <c r="H471" s="15">
        <f t="shared" si="277"/>
        <v>0</v>
      </c>
      <c r="I471" s="15">
        <v>1</v>
      </c>
      <c r="J471" s="15">
        <v>53</v>
      </c>
      <c r="K471" s="15">
        <v>5</v>
      </c>
      <c r="L471" s="15">
        <f t="shared" si="280"/>
        <v>0</v>
      </c>
      <c r="M471" s="15">
        <f t="shared" si="281"/>
        <v>0</v>
      </c>
      <c r="N471" s="15">
        <f t="shared" si="282"/>
        <v>0</v>
      </c>
      <c r="O471" s="15">
        <f t="shared" si="283"/>
        <v>0</v>
      </c>
      <c r="P471" s="15">
        <f t="shared" si="284"/>
        <v>0</v>
      </c>
      <c r="Q471" s="15">
        <v>2</v>
      </c>
      <c r="R471" s="15">
        <v>5</v>
      </c>
      <c r="S471" s="15">
        <v>30</v>
      </c>
      <c r="T471" s="15">
        <v>0</v>
      </c>
      <c r="U471" s="15">
        <v>0</v>
      </c>
      <c r="V471" s="15">
        <v>0</v>
      </c>
      <c r="W471" s="15">
        <v>0</v>
      </c>
      <c r="X471" s="15">
        <v>1</v>
      </c>
      <c r="Y471" s="15">
        <v>0</v>
      </c>
      <c r="Z471" s="15">
        <f t="shared" si="312"/>
        <v>0</v>
      </c>
      <c r="AA471" s="15">
        <f t="shared" si="285"/>
        <v>0</v>
      </c>
      <c r="AB471" s="15">
        <f t="shared" si="286"/>
        <v>0</v>
      </c>
      <c r="AC471" s="159">
        <v>1</v>
      </c>
      <c r="AD471" s="159">
        <v>20</v>
      </c>
      <c r="AE471" s="159">
        <v>8</v>
      </c>
      <c r="AF471" s="15">
        <v>39000</v>
      </c>
      <c r="AG471" s="27">
        <v>1950</v>
      </c>
      <c r="AH471" s="27">
        <f t="shared" si="287"/>
        <v>0.64210526315789473</v>
      </c>
      <c r="AI471" s="27">
        <f t="shared" si="288"/>
        <v>1</v>
      </c>
      <c r="AJ471" s="27">
        <f t="shared" si="289"/>
        <v>0.64210526315789473</v>
      </c>
      <c r="AQ471" s="15">
        <f t="shared" si="290"/>
        <v>0</v>
      </c>
      <c r="AR471" s="15">
        <f t="shared" si="291"/>
        <v>0</v>
      </c>
      <c r="AZ471" s="15">
        <f t="shared" si="292"/>
        <v>0</v>
      </c>
      <c r="BA471" s="15">
        <f t="shared" si="293"/>
        <v>0</v>
      </c>
      <c r="BC471" s="15">
        <v>3</v>
      </c>
      <c r="BD471" s="15">
        <v>3</v>
      </c>
      <c r="BE471" s="15">
        <v>3</v>
      </c>
      <c r="BF471" s="15">
        <v>4</v>
      </c>
      <c r="BG471" s="15">
        <v>4</v>
      </c>
      <c r="BH471" s="15">
        <v>3.4</v>
      </c>
      <c r="BI471" s="15">
        <v>3</v>
      </c>
      <c r="BJ471" s="15">
        <v>1</v>
      </c>
      <c r="BK471" s="15">
        <f t="shared" si="294"/>
        <v>0</v>
      </c>
      <c r="BL471" s="15">
        <f t="shared" si="295"/>
        <v>0</v>
      </c>
      <c r="BM471" s="15">
        <f t="shared" si="296"/>
        <v>0</v>
      </c>
      <c r="BN471" s="15">
        <v>2</v>
      </c>
      <c r="BO471" s="15">
        <f t="shared" si="297"/>
        <v>1</v>
      </c>
      <c r="BP471" s="15">
        <f t="shared" si="298"/>
        <v>0</v>
      </c>
      <c r="BQ471" s="15">
        <f t="shared" si="299"/>
        <v>0</v>
      </c>
      <c r="BR471" s="15">
        <f t="shared" si="300"/>
        <v>0</v>
      </c>
      <c r="BS471" s="15">
        <v>5</v>
      </c>
      <c r="BT471" s="15">
        <v>2</v>
      </c>
      <c r="BU471" s="15">
        <f t="shared" si="301"/>
        <v>1</v>
      </c>
      <c r="BV471" s="15">
        <f t="shared" si="302"/>
        <v>0</v>
      </c>
      <c r="BW471" s="15">
        <f t="shared" si="303"/>
        <v>0</v>
      </c>
      <c r="BX471" s="15">
        <f t="shared" si="304"/>
        <v>0</v>
      </c>
      <c r="BY471" s="15">
        <v>1</v>
      </c>
      <c r="BZ471" s="15">
        <v>1</v>
      </c>
      <c r="CA471" s="15">
        <v>1</v>
      </c>
      <c r="CB471" s="15">
        <v>1</v>
      </c>
      <c r="CC471" s="15">
        <v>1</v>
      </c>
      <c r="CD471" s="27">
        <v>4</v>
      </c>
      <c r="CE471" s="27">
        <v>4</v>
      </c>
      <c r="CF471" s="27">
        <v>4</v>
      </c>
      <c r="CG471" s="27">
        <v>3</v>
      </c>
      <c r="CH471" s="27">
        <v>3</v>
      </c>
      <c r="CI471" s="27">
        <v>3</v>
      </c>
      <c r="CJ471" s="27">
        <f t="shared" si="278"/>
        <v>3.5</v>
      </c>
      <c r="CK471" s="15">
        <f t="shared" si="305"/>
        <v>0</v>
      </c>
      <c r="CL471" s="15">
        <f t="shared" si="306"/>
        <v>0</v>
      </c>
      <c r="CM471" s="15">
        <f t="shared" si="307"/>
        <v>0</v>
      </c>
      <c r="CN471" s="15">
        <f t="shared" si="308"/>
        <v>-1</v>
      </c>
      <c r="CO471" s="15">
        <f t="shared" si="309"/>
        <v>-1</v>
      </c>
      <c r="CP471" s="15">
        <f t="shared" si="310"/>
        <v>-1</v>
      </c>
      <c r="CQ471" s="15">
        <f t="shared" si="311"/>
        <v>-0.5</v>
      </c>
    </row>
    <row r="472" spans="1:95" x14ac:dyDescent="0.2">
      <c r="A472" s="15">
        <v>831</v>
      </c>
      <c r="B472" s="23">
        <v>1</v>
      </c>
      <c r="C472" s="15">
        <v>2</v>
      </c>
      <c r="D472" s="15">
        <f t="shared" si="279"/>
        <v>1</v>
      </c>
      <c r="E472" s="15">
        <f t="shared" si="274"/>
        <v>0</v>
      </c>
      <c r="F472" s="15">
        <f t="shared" si="275"/>
        <v>0</v>
      </c>
      <c r="G472" s="15">
        <f t="shared" si="276"/>
        <v>0</v>
      </c>
      <c r="H472" s="15">
        <f t="shared" si="277"/>
        <v>0</v>
      </c>
      <c r="I472" s="15">
        <v>0</v>
      </c>
      <c r="J472" s="15">
        <v>64</v>
      </c>
      <c r="K472" s="15">
        <v>3</v>
      </c>
      <c r="L472" s="15">
        <f t="shared" si="280"/>
        <v>0</v>
      </c>
      <c r="M472" s="15">
        <f t="shared" si="281"/>
        <v>0</v>
      </c>
      <c r="N472" s="15">
        <f t="shared" si="282"/>
        <v>0</v>
      </c>
      <c r="O472" s="15">
        <f t="shared" si="283"/>
        <v>1</v>
      </c>
      <c r="P472" s="15">
        <f t="shared" si="284"/>
        <v>0</v>
      </c>
      <c r="Q472" s="15">
        <v>2</v>
      </c>
      <c r="R472" s="15">
        <v>6</v>
      </c>
      <c r="S472" s="15">
        <v>40</v>
      </c>
      <c r="T472" s="15">
        <v>0</v>
      </c>
      <c r="U472" s="15">
        <v>1</v>
      </c>
      <c r="V472" s="15">
        <v>0</v>
      </c>
      <c r="W472" s="15">
        <v>0</v>
      </c>
      <c r="X472" s="15">
        <v>1</v>
      </c>
      <c r="Y472" s="15">
        <v>1</v>
      </c>
      <c r="Z472" s="15">
        <f t="shared" si="312"/>
        <v>0</v>
      </c>
      <c r="AA472" s="15">
        <f t="shared" si="285"/>
        <v>0</v>
      </c>
      <c r="AB472" s="15">
        <f t="shared" si="286"/>
        <v>1</v>
      </c>
      <c r="AC472" s="15">
        <v>7</v>
      </c>
      <c r="AD472" s="15">
        <v>8</v>
      </c>
      <c r="AE472" s="15">
        <v>38</v>
      </c>
      <c r="AF472" s="15">
        <v>9500</v>
      </c>
      <c r="AG472" s="27">
        <v>1187.5</v>
      </c>
      <c r="AH472" s="27">
        <f t="shared" si="287"/>
        <v>-3.0612244897959183E-2</v>
      </c>
      <c r="AI472" s="27">
        <f t="shared" si="288"/>
        <v>1</v>
      </c>
      <c r="AJ472" s="27">
        <f t="shared" si="289"/>
        <v>-3.0612244897959183E-2</v>
      </c>
      <c r="AQ472" s="15">
        <f t="shared" si="290"/>
        <v>0</v>
      </c>
      <c r="AR472" s="15">
        <f t="shared" si="291"/>
        <v>0</v>
      </c>
      <c r="AZ472" s="15">
        <f t="shared" si="292"/>
        <v>0</v>
      </c>
      <c r="BA472" s="15">
        <f t="shared" si="293"/>
        <v>0</v>
      </c>
      <c r="BB472" s="15">
        <f>$AJ472</f>
        <v>-3.0612244897959183E-2</v>
      </c>
      <c r="BC472" s="15">
        <v>3.25</v>
      </c>
      <c r="BD472" s="15">
        <v>3</v>
      </c>
      <c r="BE472" s="15">
        <v>3</v>
      </c>
      <c r="BF472" s="15">
        <v>3</v>
      </c>
      <c r="BG472" s="15">
        <v>4</v>
      </c>
      <c r="BH472" s="15">
        <v>3.25</v>
      </c>
      <c r="BI472" s="15">
        <v>4</v>
      </c>
      <c r="BJ472" s="15">
        <v>1</v>
      </c>
      <c r="BK472" s="15">
        <f t="shared" si="294"/>
        <v>0</v>
      </c>
      <c r="BL472" s="15">
        <f t="shared" si="295"/>
        <v>0</v>
      </c>
      <c r="BM472" s="15">
        <f t="shared" si="296"/>
        <v>0</v>
      </c>
      <c r="BN472" s="15">
        <v>4</v>
      </c>
      <c r="BO472" s="15">
        <f t="shared" si="297"/>
        <v>0</v>
      </c>
      <c r="BP472" s="15">
        <f t="shared" si="298"/>
        <v>0</v>
      </c>
      <c r="BQ472" s="15">
        <f t="shared" si="299"/>
        <v>1</v>
      </c>
      <c r="BR472" s="15">
        <f t="shared" si="300"/>
        <v>0</v>
      </c>
      <c r="BS472" s="15">
        <v>3</v>
      </c>
      <c r="BT472" s="15">
        <v>2</v>
      </c>
      <c r="BU472" s="15">
        <f t="shared" si="301"/>
        <v>1</v>
      </c>
      <c r="BV472" s="15">
        <f t="shared" si="302"/>
        <v>0</v>
      </c>
      <c r="BW472" s="15">
        <f t="shared" si="303"/>
        <v>0</v>
      </c>
      <c r="BX472" s="15">
        <f t="shared" si="304"/>
        <v>0</v>
      </c>
      <c r="BY472" s="15">
        <v>1</v>
      </c>
      <c r="BZ472" s="15">
        <v>1</v>
      </c>
      <c r="CA472" s="15">
        <v>1</v>
      </c>
      <c r="CB472" s="15">
        <v>1</v>
      </c>
      <c r="CC472" s="15">
        <v>1</v>
      </c>
      <c r="CD472" s="27">
        <v>4</v>
      </c>
      <c r="CE472" s="27">
        <v>4</v>
      </c>
      <c r="CF472" s="27">
        <v>4</v>
      </c>
      <c r="CG472" s="27">
        <v>4</v>
      </c>
      <c r="CH472" s="27">
        <v>4</v>
      </c>
      <c r="CI472" s="27">
        <v>4</v>
      </c>
      <c r="CJ472" s="27">
        <f t="shared" si="278"/>
        <v>4</v>
      </c>
      <c r="CK472" s="15">
        <f t="shared" si="305"/>
        <v>1</v>
      </c>
      <c r="CL472" s="15">
        <f t="shared" si="306"/>
        <v>1</v>
      </c>
      <c r="CM472" s="15">
        <f t="shared" si="307"/>
        <v>1</v>
      </c>
      <c r="CN472" s="15">
        <f t="shared" si="308"/>
        <v>1</v>
      </c>
      <c r="CO472" s="15">
        <f t="shared" si="309"/>
        <v>1</v>
      </c>
      <c r="CP472" s="15">
        <f t="shared" si="310"/>
        <v>1</v>
      </c>
      <c r="CQ472" s="15">
        <f t="shared" si="311"/>
        <v>1</v>
      </c>
    </row>
    <row r="473" spans="1:95" x14ac:dyDescent="0.2">
      <c r="A473" s="15">
        <v>831</v>
      </c>
      <c r="B473" s="23">
        <v>1</v>
      </c>
      <c r="C473" s="15">
        <v>2</v>
      </c>
      <c r="D473" s="15">
        <f t="shared" si="279"/>
        <v>1</v>
      </c>
      <c r="E473" s="15">
        <f t="shared" si="274"/>
        <v>0</v>
      </c>
      <c r="F473" s="15">
        <f t="shared" si="275"/>
        <v>0</v>
      </c>
      <c r="G473" s="15">
        <f t="shared" si="276"/>
        <v>0</v>
      </c>
      <c r="H473" s="15">
        <f t="shared" si="277"/>
        <v>0</v>
      </c>
      <c r="I473" s="15">
        <v>0</v>
      </c>
      <c r="J473" s="15">
        <v>64</v>
      </c>
      <c r="K473" s="15">
        <v>3</v>
      </c>
      <c r="L473" s="15">
        <f t="shared" si="280"/>
        <v>0</v>
      </c>
      <c r="M473" s="15">
        <f t="shared" si="281"/>
        <v>0</v>
      </c>
      <c r="N473" s="15">
        <f t="shared" si="282"/>
        <v>0</v>
      </c>
      <c r="O473" s="15">
        <f t="shared" si="283"/>
        <v>1</v>
      </c>
      <c r="P473" s="15">
        <f t="shared" si="284"/>
        <v>0</v>
      </c>
      <c r="Q473" s="15">
        <v>2</v>
      </c>
      <c r="R473" s="15">
        <v>6</v>
      </c>
      <c r="S473" s="15">
        <v>40</v>
      </c>
      <c r="T473" s="15">
        <v>0</v>
      </c>
      <c r="U473" s="15">
        <v>1</v>
      </c>
      <c r="V473" s="15">
        <v>0</v>
      </c>
      <c r="W473" s="15">
        <v>0</v>
      </c>
      <c r="X473" s="15">
        <v>1</v>
      </c>
      <c r="Y473" s="15">
        <v>0</v>
      </c>
      <c r="Z473" s="15">
        <f t="shared" si="312"/>
        <v>0</v>
      </c>
      <c r="AA473" s="15">
        <f t="shared" si="285"/>
        <v>0</v>
      </c>
      <c r="AB473" s="15">
        <f t="shared" si="286"/>
        <v>1</v>
      </c>
      <c r="AC473" s="159">
        <v>7</v>
      </c>
      <c r="AD473" s="159">
        <v>8</v>
      </c>
      <c r="AE473" s="159">
        <v>30</v>
      </c>
      <c r="AF473" s="15">
        <v>9800</v>
      </c>
      <c r="AG473" s="27">
        <v>1225</v>
      </c>
      <c r="AH473" s="27">
        <f t="shared" si="287"/>
        <v>0.53125</v>
      </c>
      <c r="AI473" s="27">
        <f t="shared" si="288"/>
        <v>1</v>
      </c>
      <c r="AJ473" s="27">
        <f t="shared" si="289"/>
        <v>0.53125</v>
      </c>
      <c r="AQ473" s="15">
        <f t="shared" si="290"/>
        <v>0</v>
      </c>
      <c r="AR473" s="15">
        <f t="shared" si="291"/>
        <v>0</v>
      </c>
      <c r="AZ473" s="15">
        <f t="shared" si="292"/>
        <v>0</v>
      </c>
      <c r="BA473" s="15">
        <f t="shared" si="293"/>
        <v>0</v>
      </c>
      <c r="BC473" s="15">
        <v>3.25</v>
      </c>
      <c r="BD473" s="15">
        <v>3</v>
      </c>
      <c r="BE473" s="15">
        <v>3</v>
      </c>
      <c r="BF473" s="15">
        <v>3</v>
      </c>
      <c r="BG473" s="15">
        <v>4</v>
      </c>
      <c r="BH473" s="15">
        <v>3.25</v>
      </c>
      <c r="BI473" s="15">
        <v>4</v>
      </c>
      <c r="BJ473" s="15">
        <v>1</v>
      </c>
      <c r="BK473" s="15">
        <f t="shared" si="294"/>
        <v>0</v>
      </c>
      <c r="BL473" s="15">
        <f t="shared" si="295"/>
        <v>0</v>
      </c>
      <c r="BM473" s="15">
        <f t="shared" si="296"/>
        <v>0</v>
      </c>
      <c r="BN473" s="15">
        <v>4</v>
      </c>
      <c r="BO473" s="15">
        <f t="shared" si="297"/>
        <v>0</v>
      </c>
      <c r="BP473" s="15">
        <f t="shared" si="298"/>
        <v>0</v>
      </c>
      <c r="BQ473" s="15">
        <f t="shared" si="299"/>
        <v>1</v>
      </c>
      <c r="BR473" s="15">
        <f t="shared" si="300"/>
        <v>0</v>
      </c>
      <c r="BS473" s="15">
        <v>3</v>
      </c>
      <c r="BT473" s="15">
        <v>2</v>
      </c>
      <c r="BU473" s="15">
        <f t="shared" si="301"/>
        <v>1</v>
      </c>
      <c r="BV473" s="15">
        <f t="shared" si="302"/>
        <v>0</v>
      </c>
      <c r="BW473" s="15">
        <f t="shared" si="303"/>
        <v>0</v>
      </c>
      <c r="BX473" s="15">
        <f t="shared" si="304"/>
        <v>0</v>
      </c>
      <c r="BY473" s="15">
        <v>1</v>
      </c>
      <c r="BZ473" s="15">
        <v>1</v>
      </c>
      <c r="CA473" s="15">
        <v>1</v>
      </c>
      <c r="CB473" s="15">
        <v>1</v>
      </c>
      <c r="CC473" s="15">
        <v>1</v>
      </c>
      <c r="CD473" s="27">
        <v>3</v>
      </c>
      <c r="CE473" s="27">
        <v>3</v>
      </c>
      <c r="CF473" s="27">
        <v>3</v>
      </c>
      <c r="CG473" s="27">
        <v>3</v>
      </c>
      <c r="CH473" s="27">
        <v>3</v>
      </c>
      <c r="CI473" s="27">
        <v>3</v>
      </c>
      <c r="CJ473" s="27">
        <f t="shared" si="278"/>
        <v>3</v>
      </c>
      <c r="CK473" s="15">
        <f t="shared" si="305"/>
        <v>-1</v>
      </c>
      <c r="CL473" s="15">
        <f t="shared" si="306"/>
        <v>-1</v>
      </c>
      <c r="CM473" s="15">
        <f t="shared" si="307"/>
        <v>-1</v>
      </c>
      <c r="CN473" s="15">
        <f t="shared" si="308"/>
        <v>0</v>
      </c>
      <c r="CO473" s="15">
        <f t="shared" si="309"/>
        <v>-1</v>
      </c>
      <c r="CP473" s="15">
        <f t="shared" si="310"/>
        <v>-1</v>
      </c>
      <c r="CQ473" s="15">
        <f t="shared" si="311"/>
        <v>-0.83333333333333348</v>
      </c>
    </row>
    <row r="474" spans="1:95" x14ac:dyDescent="0.2">
      <c r="A474" s="15">
        <v>832</v>
      </c>
      <c r="B474" s="23">
        <v>1</v>
      </c>
      <c r="C474" s="15">
        <v>2</v>
      </c>
      <c r="D474" s="15">
        <f t="shared" si="279"/>
        <v>1</v>
      </c>
      <c r="E474" s="15">
        <f t="shared" si="274"/>
        <v>0</v>
      </c>
      <c r="F474" s="15">
        <f t="shared" si="275"/>
        <v>0</v>
      </c>
      <c r="G474" s="15">
        <f t="shared" si="276"/>
        <v>0</v>
      </c>
      <c r="H474" s="15">
        <f t="shared" si="277"/>
        <v>0</v>
      </c>
      <c r="I474" s="15">
        <v>1</v>
      </c>
      <c r="J474" s="15">
        <v>53</v>
      </c>
      <c r="K474" s="15">
        <v>5</v>
      </c>
      <c r="L474" s="15">
        <f t="shared" si="280"/>
        <v>0</v>
      </c>
      <c r="M474" s="15">
        <f t="shared" si="281"/>
        <v>0</v>
      </c>
      <c r="N474" s="15">
        <f t="shared" si="282"/>
        <v>0</v>
      </c>
      <c r="O474" s="15">
        <f t="shared" si="283"/>
        <v>0</v>
      </c>
      <c r="P474" s="15">
        <f t="shared" si="284"/>
        <v>0</v>
      </c>
      <c r="Q474" s="15">
        <v>2</v>
      </c>
      <c r="R474" s="15">
        <v>3</v>
      </c>
      <c r="S474" s="15">
        <v>25</v>
      </c>
      <c r="T474" s="15">
        <v>1</v>
      </c>
      <c r="U474" s="15">
        <v>0</v>
      </c>
      <c r="V474" s="15">
        <v>0</v>
      </c>
      <c r="W474" s="15">
        <v>0</v>
      </c>
      <c r="X474" s="15">
        <v>1</v>
      </c>
      <c r="Y474" s="15">
        <v>1</v>
      </c>
      <c r="Z474" s="15">
        <f t="shared" si="312"/>
        <v>0</v>
      </c>
      <c r="AA474" s="15">
        <f t="shared" si="285"/>
        <v>0</v>
      </c>
      <c r="AB474" s="15">
        <f t="shared" si="286"/>
        <v>0</v>
      </c>
      <c r="AC474" s="15">
        <v>1</v>
      </c>
      <c r="AD474" s="15">
        <v>35</v>
      </c>
      <c r="AE474" s="15">
        <v>9</v>
      </c>
      <c r="AF474" s="15">
        <v>28000</v>
      </c>
      <c r="AG474" s="27">
        <v>800</v>
      </c>
      <c r="AH474" s="27">
        <f t="shared" si="287"/>
        <v>-3.4482758620689634E-2</v>
      </c>
      <c r="AI474" s="27">
        <f t="shared" si="288"/>
        <v>1</v>
      </c>
      <c r="AJ474" s="27">
        <f t="shared" si="289"/>
        <v>-3.4482758620689634E-2</v>
      </c>
      <c r="AQ474" s="15">
        <f t="shared" si="290"/>
        <v>0</v>
      </c>
      <c r="AR474" s="15">
        <f t="shared" si="291"/>
        <v>0</v>
      </c>
      <c r="AZ474" s="15">
        <f t="shared" si="292"/>
        <v>0</v>
      </c>
      <c r="BA474" s="15">
        <f t="shared" si="293"/>
        <v>0</v>
      </c>
      <c r="BB474" s="15">
        <f>$AJ474</f>
        <v>-3.4482758620689634E-2</v>
      </c>
      <c r="BC474" s="15">
        <v>4</v>
      </c>
      <c r="BD474" s="15">
        <v>4</v>
      </c>
      <c r="BE474" s="15">
        <v>4</v>
      </c>
      <c r="BF474" s="15">
        <v>4</v>
      </c>
      <c r="BG474" s="15">
        <v>4</v>
      </c>
      <c r="BH474" s="15">
        <v>4</v>
      </c>
      <c r="BI474" s="15">
        <v>4</v>
      </c>
      <c r="BJ474" s="15">
        <v>1</v>
      </c>
      <c r="BK474" s="15">
        <f t="shared" si="294"/>
        <v>0</v>
      </c>
      <c r="BL474" s="15">
        <f t="shared" si="295"/>
        <v>0</v>
      </c>
      <c r="BM474" s="15">
        <f t="shared" si="296"/>
        <v>0</v>
      </c>
      <c r="BN474" s="15">
        <v>2</v>
      </c>
      <c r="BO474" s="15">
        <f t="shared" si="297"/>
        <v>1</v>
      </c>
      <c r="BP474" s="15">
        <f t="shared" si="298"/>
        <v>0</v>
      </c>
      <c r="BQ474" s="15">
        <f t="shared" si="299"/>
        <v>0</v>
      </c>
      <c r="BR474" s="15">
        <f t="shared" si="300"/>
        <v>0</v>
      </c>
      <c r="BS474" s="15">
        <v>3</v>
      </c>
      <c r="BT474" s="15">
        <v>2</v>
      </c>
      <c r="BU474" s="15">
        <f t="shared" si="301"/>
        <v>1</v>
      </c>
      <c r="BV474" s="15">
        <f t="shared" si="302"/>
        <v>0</v>
      </c>
      <c r="BW474" s="15">
        <f t="shared" si="303"/>
        <v>0</v>
      </c>
      <c r="BX474" s="15">
        <f t="shared" si="304"/>
        <v>0</v>
      </c>
      <c r="BY474" s="15">
        <v>1</v>
      </c>
      <c r="BZ474" s="15">
        <v>1</v>
      </c>
      <c r="CA474" s="15">
        <v>1</v>
      </c>
      <c r="CB474" s="15">
        <v>1</v>
      </c>
      <c r="CC474" s="15">
        <v>1</v>
      </c>
      <c r="CD474" s="27">
        <v>4</v>
      </c>
      <c r="CE474" s="27">
        <v>4</v>
      </c>
      <c r="CF474" s="27">
        <v>4</v>
      </c>
      <c r="CG474" s="27">
        <v>3</v>
      </c>
      <c r="CH474" s="27">
        <v>4</v>
      </c>
      <c r="CI474" s="27">
        <v>4</v>
      </c>
      <c r="CJ474" s="27">
        <f t="shared" si="278"/>
        <v>3.8333333333333335</v>
      </c>
      <c r="CK474" s="15">
        <f t="shared" si="305"/>
        <v>1</v>
      </c>
      <c r="CL474" s="15">
        <f t="shared" si="306"/>
        <v>1</v>
      </c>
      <c r="CM474" s="15">
        <f t="shared" si="307"/>
        <v>1</v>
      </c>
      <c r="CN474" s="15">
        <f t="shared" si="308"/>
        <v>0</v>
      </c>
      <c r="CO474" s="15">
        <f t="shared" si="309"/>
        <v>1</v>
      </c>
      <c r="CP474" s="15">
        <f t="shared" si="310"/>
        <v>1</v>
      </c>
      <c r="CQ474" s="15">
        <f t="shared" si="311"/>
        <v>0.83333333333333348</v>
      </c>
    </row>
    <row r="475" spans="1:95" x14ac:dyDescent="0.2">
      <c r="A475" s="15">
        <v>832</v>
      </c>
      <c r="B475" s="23">
        <v>1</v>
      </c>
      <c r="C475" s="15">
        <v>2</v>
      </c>
      <c r="D475" s="15">
        <f t="shared" si="279"/>
        <v>1</v>
      </c>
      <c r="E475" s="15">
        <f t="shared" si="274"/>
        <v>0</v>
      </c>
      <c r="F475" s="15">
        <f t="shared" si="275"/>
        <v>0</v>
      </c>
      <c r="G475" s="15">
        <f t="shared" si="276"/>
        <v>0</v>
      </c>
      <c r="H475" s="15">
        <f t="shared" si="277"/>
        <v>0</v>
      </c>
      <c r="I475" s="15">
        <v>1</v>
      </c>
      <c r="J475" s="15">
        <v>53</v>
      </c>
      <c r="K475" s="15">
        <v>5</v>
      </c>
      <c r="L475" s="15">
        <f t="shared" si="280"/>
        <v>0</v>
      </c>
      <c r="M475" s="15">
        <f t="shared" si="281"/>
        <v>0</v>
      </c>
      <c r="N475" s="15">
        <f t="shared" si="282"/>
        <v>0</v>
      </c>
      <c r="O475" s="15">
        <f t="shared" si="283"/>
        <v>0</v>
      </c>
      <c r="P475" s="15">
        <f t="shared" si="284"/>
        <v>0</v>
      </c>
      <c r="Q475" s="15">
        <v>2</v>
      </c>
      <c r="R475" s="15">
        <v>3</v>
      </c>
      <c r="S475" s="15">
        <v>25</v>
      </c>
      <c r="T475" s="15">
        <v>1</v>
      </c>
      <c r="U475" s="15">
        <v>0</v>
      </c>
      <c r="V475" s="15">
        <v>0</v>
      </c>
      <c r="W475" s="15">
        <v>0</v>
      </c>
      <c r="X475" s="15">
        <v>1</v>
      </c>
      <c r="Y475" s="15">
        <v>0</v>
      </c>
      <c r="Z475" s="15">
        <f t="shared" si="312"/>
        <v>0</v>
      </c>
      <c r="AA475" s="15">
        <f t="shared" si="285"/>
        <v>0</v>
      </c>
      <c r="AB475" s="15">
        <f t="shared" si="286"/>
        <v>0</v>
      </c>
      <c r="AC475" s="159">
        <v>1</v>
      </c>
      <c r="AD475" s="159">
        <v>35</v>
      </c>
      <c r="AE475" s="159">
        <v>11</v>
      </c>
      <c r="AF475" s="15">
        <v>29000</v>
      </c>
      <c r="AG475" s="27">
        <v>828.57142857142856</v>
      </c>
      <c r="AH475" s="27">
        <f t="shared" si="287"/>
        <v>-0.47830687830687835</v>
      </c>
      <c r="AI475" s="27">
        <f t="shared" si="288"/>
        <v>1</v>
      </c>
      <c r="AJ475" s="27">
        <f t="shared" si="289"/>
        <v>-0.47830687830687835</v>
      </c>
      <c r="AQ475" s="15">
        <f t="shared" si="290"/>
        <v>0</v>
      </c>
      <c r="AR475" s="15">
        <f t="shared" si="291"/>
        <v>0</v>
      </c>
      <c r="AZ475" s="15">
        <f t="shared" si="292"/>
        <v>0</v>
      </c>
      <c r="BA475" s="15">
        <f t="shared" si="293"/>
        <v>0</v>
      </c>
      <c r="BC475" s="15">
        <v>4</v>
      </c>
      <c r="BD475" s="15">
        <v>4</v>
      </c>
      <c r="BE475" s="15">
        <v>4</v>
      </c>
      <c r="BF475" s="15">
        <v>4</v>
      </c>
      <c r="BG475" s="15">
        <v>4</v>
      </c>
      <c r="BH475" s="15">
        <v>4</v>
      </c>
      <c r="BI475" s="15">
        <v>4</v>
      </c>
      <c r="BJ475" s="15">
        <v>1</v>
      </c>
      <c r="BK475" s="15">
        <f t="shared" si="294"/>
        <v>0</v>
      </c>
      <c r="BL475" s="15">
        <f t="shared" si="295"/>
        <v>0</v>
      </c>
      <c r="BM475" s="15">
        <f t="shared" si="296"/>
        <v>0</v>
      </c>
      <c r="BN475" s="15">
        <v>2</v>
      </c>
      <c r="BO475" s="15">
        <f t="shared" si="297"/>
        <v>1</v>
      </c>
      <c r="BP475" s="15">
        <f t="shared" si="298"/>
        <v>0</v>
      </c>
      <c r="BQ475" s="15">
        <f t="shared" si="299"/>
        <v>0</v>
      </c>
      <c r="BR475" s="15">
        <f t="shared" si="300"/>
        <v>0</v>
      </c>
      <c r="BS475" s="15">
        <v>3</v>
      </c>
      <c r="BT475" s="15">
        <v>2</v>
      </c>
      <c r="BU475" s="15">
        <f t="shared" si="301"/>
        <v>1</v>
      </c>
      <c r="BV475" s="15">
        <f t="shared" si="302"/>
        <v>0</v>
      </c>
      <c r="BW475" s="15">
        <f t="shared" si="303"/>
        <v>0</v>
      </c>
      <c r="BX475" s="15">
        <f t="shared" si="304"/>
        <v>0</v>
      </c>
      <c r="BY475" s="15">
        <v>1</v>
      </c>
      <c r="BZ475" s="15">
        <v>1</v>
      </c>
      <c r="CA475" s="15">
        <v>1</v>
      </c>
      <c r="CB475" s="15">
        <v>1</v>
      </c>
      <c r="CC475" s="15">
        <v>1</v>
      </c>
      <c r="CD475" s="27">
        <v>3</v>
      </c>
      <c r="CE475" s="27">
        <v>3</v>
      </c>
      <c r="CF475" s="27">
        <v>3</v>
      </c>
      <c r="CG475" s="27">
        <v>3</v>
      </c>
      <c r="CH475" s="27">
        <v>3</v>
      </c>
      <c r="CI475" s="27">
        <v>3</v>
      </c>
      <c r="CJ475" s="27">
        <f t="shared" si="278"/>
        <v>3</v>
      </c>
      <c r="CK475" s="15">
        <f t="shared" si="305"/>
        <v>0</v>
      </c>
      <c r="CL475" s="15">
        <f t="shared" si="306"/>
        <v>0</v>
      </c>
      <c r="CM475" s="15">
        <f t="shared" si="307"/>
        <v>0</v>
      </c>
      <c r="CN475" s="15">
        <f t="shared" si="308"/>
        <v>0</v>
      </c>
      <c r="CO475" s="15">
        <f t="shared" si="309"/>
        <v>0</v>
      </c>
      <c r="CP475" s="15">
        <f t="shared" si="310"/>
        <v>0</v>
      </c>
      <c r="CQ475" s="15">
        <f t="shared" si="311"/>
        <v>0</v>
      </c>
    </row>
    <row r="476" spans="1:95" x14ac:dyDescent="0.2">
      <c r="A476" s="15">
        <v>833</v>
      </c>
      <c r="B476" s="23">
        <v>1</v>
      </c>
      <c r="C476" s="15">
        <v>2</v>
      </c>
      <c r="D476" s="15">
        <f t="shared" si="279"/>
        <v>1</v>
      </c>
      <c r="E476" s="15">
        <f t="shared" si="274"/>
        <v>0</v>
      </c>
      <c r="F476" s="15">
        <f t="shared" si="275"/>
        <v>0</v>
      </c>
      <c r="G476" s="15">
        <f t="shared" si="276"/>
        <v>0</v>
      </c>
      <c r="H476" s="15">
        <f t="shared" si="277"/>
        <v>0</v>
      </c>
      <c r="I476" s="15">
        <v>0</v>
      </c>
      <c r="J476" s="15">
        <v>49</v>
      </c>
      <c r="K476" s="15">
        <v>5</v>
      </c>
      <c r="L476" s="15">
        <f t="shared" si="280"/>
        <v>0</v>
      </c>
      <c r="M476" s="15">
        <f t="shared" si="281"/>
        <v>0</v>
      </c>
      <c r="N476" s="15">
        <f t="shared" si="282"/>
        <v>0</v>
      </c>
      <c r="O476" s="15">
        <f t="shared" si="283"/>
        <v>0</v>
      </c>
      <c r="P476" s="15">
        <f t="shared" si="284"/>
        <v>0</v>
      </c>
      <c r="Q476" s="15">
        <v>2</v>
      </c>
      <c r="R476" s="15">
        <v>4</v>
      </c>
      <c r="S476" s="15">
        <v>20</v>
      </c>
      <c r="T476" s="15">
        <v>0</v>
      </c>
      <c r="U476" s="15">
        <v>0</v>
      </c>
      <c r="V476" s="15">
        <v>0</v>
      </c>
      <c r="W476" s="15">
        <v>0</v>
      </c>
      <c r="X476" s="15">
        <v>1</v>
      </c>
      <c r="Y476" s="15">
        <v>1</v>
      </c>
      <c r="Z476" s="15">
        <f t="shared" si="312"/>
        <v>0</v>
      </c>
      <c r="AA476" s="15">
        <f t="shared" si="285"/>
        <v>0</v>
      </c>
      <c r="AB476" s="15">
        <f t="shared" si="286"/>
        <v>0</v>
      </c>
      <c r="AC476" s="15">
        <v>1</v>
      </c>
      <c r="AD476" s="15">
        <v>17</v>
      </c>
      <c r="AE476" s="15">
        <v>10</v>
      </c>
      <c r="AF476" s="15">
        <v>27000</v>
      </c>
      <c r="AG476" s="27">
        <v>1588.2352941176471</v>
      </c>
      <c r="AH476" s="27">
        <f t="shared" si="287"/>
        <v>-0.1290322580645161</v>
      </c>
      <c r="AI476" s="27">
        <f t="shared" si="288"/>
        <v>1</v>
      </c>
      <c r="AJ476" s="27">
        <f t="shared" si="289"/>
        <v>-0.1290322580645161</v>
      </c>
      <c r="AQ476" s="15">
        <f t="shared" si="290"/>
        <v>0</v>
      </c>
      <c r="AR476" s="15">
        <f t="shared" si="291"/>
        <v>0</v>
      </c>
      <c r="AZ476" s="15">
        <f t="shared" si="292"/>
        <v>0</v>
      </c>
      <c r="BA476" s="15">
        <f t="shared" si="293"/>
        <v>0</v>
      </c>
      <c r="BB476" s="15">
        <f>$AJ476</f>
        <v>-0.1290322580645161</v>
      </c>
      <c r="BC476" s="15">
        <v>3.5</v>
      </c>
      <c r="BD476" s="15">
        <v>3</v>
      </c>
      <c r="BE476" s="15">
        <v>3</v>
      </c>
      <c r="BF476" s="15">
        <v>3</v>
      </c>
      <c r="BG476" s="15">
        <v>3</v>
      </c>
      <c r="BH476" s="15">
        <v>3.1</v>
      </c>
      <c r="BI476" s="15">
        <v>3</v>
      </c>
      <c r="BJ476" s="15">
        <v>1</v>
      </c>
      <c r="BK476" s="15">
        <f t="shared" si="294"/>
        <v>0</v>
      </c>
      <c r="BL476" s="15">
        <f t="shared" si="295"/>
        <v>0</v>
      </c>
      <c r="BM476" s="15">
        <f t="shared" si="296"/>
        <v>0</v>
      </c>
      <c r="BN476" s="15">
        <v>1</v>
      </c>
      <c r="BO476" s="15">
        <f t="shared" si="297"/>
        <v>0</v>
      </c>
      <c r="BP476" s="15">
        <f t="shared" si="298"/>
        <v>0</v>
      </c>
      <c r="BQ476" s="15">
        <f t="shared" si="299"/>
        <v>0</v>
      </c>
      <c r="BR476" s="15">
        <f t="shared" si="300"/>
        <v>0</v>
      </c>
      <c r="BS476" s="15">
        <v>2</v>
      </c>
      <c r="BT476" s="15">
        <v>2</v>
      </c>
      <c r="BU476" s="15">
        <f t="shared" si="301"/>
        <v>1</v>
      </c>
      <c r="BV476" s="15">
        <f t="shared" si="302"/>
        <v>0</v>
      </c>
      <c r="BW476" s="15">
        <f t="shared" si="303"/>
        <v>0</v>
      </c>
      <c r="BX476" s="15">
        <f t="shared" si="304"/>
        <v>0</v>
      </c>
      <c r="BY476" s="15">
        <v>1</v>
      </c>
      <c r="BZ476" s="15">
        <v>1</v>
      </c>
      <c r="CA476" s="15">
        <v>1</v>
      </c>
      <c r="CB476" s="15">
        <v>1</v>
      </c>
      <c r="CC476" s="15">
        <v>1</v>
      </c>
      <c r="CD476" s="27">
        <v>3</v>
      </c>
      <c r="CE476" s="27">
        <v>3</v>
      </c>
      <c r="CF476" s="27">
        <v>3</v>
      </c>
      <c r="CG476" s="27">
        <v>3</v>
      </c>
      <c r="CH476" s="27">
        <v>3</v>
      </c>
      <c r="CI476" s="27">
        <v>3</v>
      </c>
      <c r="CJ476" s="27">
        <f t="shared" si="278"/>
        <v>3</v>
      </c>
      <c r="CK476" s="15">
        <f t="shared" si="305"/>
        <v>0</v>
      </c>
      <c r="CL476" s="15">
        <f t="shared" si="306"/>
        <v>0</v>
      </c>
      <c r="CM476" s="15">
        <f t="shared" si="307"/>
        <v>0</v>
      </c>
      <c r="CN476" s="15">
        <f t="shared" si="308"/>
        <v>0</v>
      </c>
      <c r="CO476" s="15">
        <f t="shared" si="309"/>
        <v>0</v>
      </c>
      <c r="CP476" s="15">
        <f t="shared" si="310"/>
        <v>0</v>
      </c>
      <c r="CQ476" s="15">
        <f t="shared" si="311"/>
        <v>0</v>
      </c>
    </row>
    <row r="477" spans="1:95" x14ac:dyDescent="0.2">
      <c r="A477" s="15">
        <v>833</v>
      </c>
      <c r="B477" s="23">
        <v>1</v>
      </c>
      <c r="C477" s="15">
        <v>2</v>
      </c>
      <c r="D477" s="15">
        <f t="shared" si="279"/>
        <v>1</v>
      </c>
      <c r="E477" s="15">
        <f t="shared" ref="E477:E540" si="313">IF($C477=3,1,0)</f>
        <v>0</v>
      </c>
      <c r="F477" s="15">
        <f t="shared" ref="F477:F540" si="314">IF($C477=4,1,0)</f>
        <v>0</v>
      </c>
      <c r="G477" s="15">
        <f t="shared" ref="G477:G540" si="315">IF($C477=5,1,0)</f>
        <v>0</v>
      </c>
      <c r="H477" s="15">
        <f t="shared" ref="H477:H540" si="316">IF($C477=6,1,0)</f>
        <v>0</v>
      </c>
      <c r="I477" s="15">
        <v>0</v>
      </c>
      <c r="J477" s="15">
        <v>49</v>
      </c>
      <c r="K477" s="15">
        <v>5</v>
      </c>
      <c r="L477" s="15">
        <f t="shared" si="280"/>
        <v>0</v>
      </c>
      <c r="M477" s="15">
        <f t="shared" si="281"/>
        <v>0</v>
      </c>
      <c r="N477" s="15">
        <f t="shared" si="282"/>
        <v>0</v>
      </c>
      <c r="O477" s="15">
        <f t="shared" si="283"/>
        <v>0</v>
      </c>
      <c r="P477" s="15">
        <f t="shared" si="284"/>
        <v>0</v>
      </c>
      <c r="Q477" s="15">
        <v>2</v>
      </c>
      <c r="R477" s="15">
        <v>4</v>
      </c>
      <c r="S477" s="15">
        <v>20</v>
      </c>
      <c r="T477" s="15">
        <v>0</v>
      </c>
      <c r="U477" s="15">
        <v>0</v>
      </c>
      <c r="V477" s="15">
        <v>0</v>
      </c>
      <c r="W477" s="15">
        <v>0</v>
      </c>
      <c r="X477" s="15">
        <v>1</v>
      </c>
      <c r="Y477" s="15">
        <v>0</v>
      </c>
      <c r="Z477" s="15">
        <f t="shared" si="312"/>
        <v>0</v>
      </c>
      <c r="AA477" s="15">
        <f t="shared" si="285"/>
        <v>0</v>
      </c>
      <c r="AB477" s="15">
        <f t="shared" si="286"/>
        <v>0</v>
      </c>
      <c r="AC477" s="159">
        <v>1</v>
      </c>
      <c r="AD477" s="159">
        <v>17</v>
      </c>
      <c r="AE477" s="159">
        <v>10</v>
      </c>
      <c r="AF477" s="15">
        <v>31000</v>
      </c>
      <c r="AG477" s="27">
        <v>1823.5294117647059</v>
      </c>
      <c r="AH477" s="27">
        <f t="shared" si="287"/>
        <v>-0.183494293239684</v>
      </c>
      <c r="AI477" s="27">
        <f t="shared" si="288"/>
        <v>1</v>
      </c>
      <c r="AJ477" s="27">
        <f t="shared" si="289"/>
        <v>-0.183494293239684</v>
      </c>
      <c r="AQ477" s="15">
        <f t="shared" si="290"/>
        <v>0</v>
      </c>
      <c r="AR477" s="15">
        <f t="shared" si="291"/>
        <v>0</v>
      </c>
      <c r="AZ477" s="15">
        <f t="shared" si="292"/>
        <v>0</v>
      </c>
      <c r="BA477" s="15">
        <f t="shared" si="293"/>
        <v>0</v>
      </c>
      <c r="BC477" s="15">
        <v>3.5</v>
      </c>
      <c r="BD477" s="15">
        <v>3</v>
      </c>
      <c r="BE477" s="15">
        <v>3</v>
      </c>
      <c r="BF477" s="15">
        <v>3</v>
      </c>
      <c r="BG477" s="15">
        <v>3</v>
      </c>
      <c r="BH477" s="15">
        <v>3.1</v>
      </c>
      <c r="BI477" s="15">
        <v>3</v>
      </c>
      <c r="BJ477" s="15">
        <v>1</v>
      </c>
      <c r="BK477" s="15">
        <f t="shared" si="294"/>
        <v>0</v>
      </c>
      <c r="BL477" s="15">
        <f t="shared" si="295"/>
        <v>0</v>
      </c>
      <c r="BM477" s="15">
        <f t="shared" si="296"/>
        <v>0</v>
      </c>
      <c r="BN477" s="15">
        <v>1</v>
      </c>
      <c r="BO477" s="15">
        <f t="shared" si="297"/>
        <v>0</v>
      </c>
      <c r="BP477" s="15">
        <f t="shared" si="298"/>
        <v>0</v>
      </c>
      <c r="BQ477" s="15">
        <f t="shared" si="299"/>
        <v>0</v>
      </c>
      <c r="BR477" s="15">
        <f t="shared" si="300"/>
        <v>0</v>
      </c>
      <c r="BS477" s="15">
        <v>2</v>
      </c>
      <c r="BT477" s="15">
        <v>2</v>
      </c>
      <c r="BU477" s="15">
        <f t="shared" si="301"/>
        <v>1</v>
      </c>
      <c r="BV477" s="15">
        <f t="shared" si="302"/>
        <v>0</v>
      </c>
      <c r="BW477" s="15">
        <f t="shared" si="303"/>
        <v>0</v>
      </c>
      <c r="BX477" s="15">
        <f t="shared" si="304"/>
        <v>0</v>
      </c>
      <c r="BY477" s="15">
        <v>1</v>
      </c>
      <c r="BZ477" s="15">
        <v>1</v>
      </c>
      <c r="CA477" s="15">
        <v>1</v>
      </c>
      <c r="CB477" s="15">
        <v>1</v>
      </c>
      <c r="CC477" s="15">
        <v>1</v>
      </c>
      <c r="CD477" s="27">
        <v>3</v>
      </c>
      <c r="CE477" s="27">
        <v>3</v>
      </c>
      <c r="CF477" s="27">
        <v>3</v>
      </c>
      <c r="CG477" s="27">
        <v>3</v>
      </c>
      <c r="CH477" s="27">
        <v>3</v>
      </c>
      <c r="CI477" s="27">
        <v>3</v>
      </c>
      <c r="CJ477" s="27">
        <f t="shared" si="278"/>
        <v>3</v>
      </c>
      <c r="CK477" s="15">
        <f t="shared" si="305"/>
        <v>-1</v>
      </c>
      <c r="CL477" s="15">
        <f t="shared" si="306"/>
        <v>-1</v>
      </c>
      <c r="CM477" s="15">
        <f t="shared" si="307"/>
        <v>-1</v>
      </c>
      <c r="CN477" s="15">
        <f t="shared" si="308"/>
        <v>-1</v>
      </c>
      <c r="CO477" s="15">
        <f t="shared" si="309"/>
        <v>-1</v>
      </c>
      <c r="CP477" s="15">
        <f t="shared" si="310"/>
        <v>-1</v>
      </c>
      <c r="CQ477" s="15">
        <f t="shared" si="311"/>
        <v>-1</v>
      </c>
    </row>
    <row r="478" spans="1:95" x14ac:dyDescent="0.2">
      <c r="A478" s="15">
        <v>834</v>
      </c>
      <c r="B478" s="23">
        <v>1</v>
      </c>
      <c r="C478" s="15">
        <v>2</v>
      </c>
      <c r="D478" s="15">
        <f t="shared" si="279"/>
        <v>1</v>
      </c>
      <c r="E478" s="15">
        <f t="shared" si="313"/>
        <v>0</v>
      </c>
      <c r="F478" s="15">
        <f t="shared" si="314"/>
        <v>0</v>
      </c>
      <c r="G478" s="15">
        <f t="shared" si="315"/>
        <v>0</v>
      </c>
      <c r="H478" s="15">
        <f t="shared" si="316"/>
        <v>0</v>
      </c>
      <c r="I478" s="15">
        <v>1</v>
      </c>
      <c r="J478" s="15">
        <v>56</v>
      </c>
      <c r="K478" s="15">
        <v>4</v>
      </c>
      <c r="L478" s="15">
        <f t="shared" si="280"/>
        <v>0</v>
      </c>
      <c r="M478" s="15">
        <f t="shared" si="281"/>
        <v>0</v>
      </c>
      <c r="N478" s="15">
        <f t="shared" si="282"/>
        <v>0</v>
      </c>
      <c r="O478" s="15">
        <f t="shared" si="283"/>
        <v>0</v>
      </c>
      <c r="P478" s="15">
        <f t="shared" si="284"/>
        <v>1</v>
      </c>
      <c r="Q478" s="15">
        <v>1</v>
      </c>
      <c r="R478" s="15">
        <v>3</v>
      </c>
      <c r="S478" s="15">
        <v>40</v>
      </c>
      <c r="T478" s="15">
        <v>0</v>
      </c>
      <c r="U478" s="15">
        <v>1</v>
      </c>
      <c r="V478" s="15">
        <v>0</v>
      </c>
      <c r="W478" s="15">
        <v>0</v>
      </c>
      <c r="X478" s="15">
        <v>1</v>
      </c>
      <c r="Y478" s="15">
        <v>1</v>
      </c>
      <c r="Z478" s="15">
        <f t="shared" si="312"/>
        <v>0</v>
      </c>
      <c r="AA478" s="15">
        <f t="shared" si="285"/>
        <v>0</v>
      </c>
      <c r="AB478" s="15">
        <f t="shared" si="286"/>
        <v>0</v>
      </c>
      <c r="AC478" s="15">
        <v>1</v>
      </c>
      <c r="AD478" s="15">
        <v>30</v>
      </c>
      <c r="AE478" s="15">
        <v>11</v>
      </c>
      <c r="AF478" s="15">
        <v>67000</v>
      </c>
      <c r="AG478" s="27">
        <v>2233.3333333333335</v>
      </c>
      <c r="AH478" s="27">
        <f t="shared" si="287"/>
        <v>-1.4705882352941044E-2</v>
      </c>
      <c r="AI478" s="27">
        <f t="shared" si="288"/>
        <v>1</v>
      </c>
      <c r="AJ478" s="27">
        <f t="shared" si="289"/>
        <v>-1.4705882352941044E-2</v>
      </c>
      <c r="AQ478" s="15">
        <f t="shared" si="290"/>
        <v>0</v>
      </c>
      <c r="AR478" s="15">
        <f t="shared" si="291"/>
        <v>0</v>
      </c>
      <c r="AZ478" s="15">
        <f t="shared" si="292"/>
        <v>0</v>
      </c>
      <c r="BA478" s="15">
        <f t="shared" si="293"/>
        <v>0</v>
      </c>
      <c r="BB478" s="15">
        <f>$AJ478</f>
        <v>-1.4705882352941044E-2</v>
      </c>
      <c r="BC478" s="15">
        <v>3</v>
      </c>
      <c r="BD478" s="15">
        <v>3</v>
      </c>
      <c r="BE478" s="15">
        <v>3</v>
      </c>
      <c r="BF478" s="15">
        <v>3</v>
      </c>
      <c r="BG478" s="15">
        <v>3</v>
      </c>
      <c r="BH478" s="15">
        <v>3</v>
      </c>
      <c r="BI478" s="15">
        <v>3</v>
      </c>
      <c r="BJ478" s="15">
        <v>1</v>
      </c>
      <c r="BK478" s="15">
        <f t="shared" si="294"/>
        <v>0</v>
      </c>
      <c r="BL478" s="15">
        <f t="shared" si="295"/>
        <v>0</v>
      </c>
      <c r="BM478" s="15">
        <f t="shared" si="296"/>
        <v>0</v>
      </c>
      <c r="BN478" s="15">
        <v>2</v>
      </c>
      <c r="BO478" s="15">
        <f t="shared" si="297"/>
        <v>1</v>
      </c>
      <c r="BP478" s="15">
        <f t="shared" si="298"/>
        <v>0</v>
      </c>
      <c r="BQ478" s="15">
        <f t="shared" si="299"/>
        <v>0</v>
      </c>
      <c r="BR478" s="15">
        <f t="shared" si="300"/>
        <v>0</v>
      </c>
      <c r="BS478" s="15">
        <v>6</v>
      </c>
      <c r="BT478" s="15">
        <v>2</v>
      </c>
      <c r="BU478" s="15">
        <f t="shared" si="301"/>
        <v>1</v>
      </c>
      <c r="BV478" s="15">
        <f t="shared" si="302"/>
        <v>0</v>
      </c>
      <c r="BW478" s="15">
        <f t="shared" si="303"/>
        <v>0</v>
      </c>
      <c r="BX478" s="15">
        <f t="shared" si="304"/>
        <v>0</v>
      </c>
      <c r="BY478" s="15">
        <v>1</v>
      </c>
      <c r="BZ478" s="15">
        <v>1</v>
      </c>
      <c r="CA478" s="15">
        <v>1</v>
      </c>
      <c r="CB478" s="15">
        <v>1</v>
      </c>
      <c r="CC478" s="15">
        <v>1</v>
      </c>
      <c r="CD478" s="27">
        <v>4</v>
      </c>
      <c r="CE478" s="27">
        <v>4</v>
      </c>
      <c r="CF478" s="27">
        <v>4</v>
      </c>
      <c r="CG478" s="27">
        <v>4</v>
      </c>
      <c r="CH478" s="27">
        <v>4</v>
      </c>
      <c r="CI478" s="27">
        <v>4</v>
      </c>
      <c r="CJ478" s="27">
        <f t="shared" si="278"/>
        <v>4</v>
      </c>
      <c r="CK478" s="15">
        <f t="shared" si="305"/>
        <v>1</v>
      </c>
      <c r="CL478" s="15">
        <f t="shared" si="306"/>
        <v>1</v>
      </c>
      <c r="CM478" s="15">
        <f t="shared" si="307"/>
        <v>1</v>
      </c>
      <c r="CN478" s="15">
        <f t="shared" si="308"/>
        <v>1</v>
      </c>
      <c r="CO478" s="15">
        <f t="shared" si="309"/>
        <v>1</v>
      </c>
      <c r="CP478" s="15">
        <f t="shared" si="310"/>
        <v>1</v>
      </c>
      <c r="CQ478" s="15">
        <f t="shared" si="311"/>
        <v>1</v>
      </c>
    </row>
    <row r="479" spans="1:95" x14ac:dyDescent="0.2">
      <c r="A479" s="15">
        <v>834</v>
      </c>
      <c r="B479" s="23">
        <v>1</v>
      </c>
      <c r="C479" s="15">
        <v>2</v>
      </c>
      <c r="D479" s="15">
        <f t="shared" si="279"/>
        <v>1</v>
      </c>
      <c r="E479" s="15">
        <f t="shared" si="313"/>
        <v>0</v>
      </c>
      <c r="F479" s="15">
        <f t="shared" si="314"/>
        <v>0</v>
      </c>
      <c r="G479" s="15">
        <f t="shared" si="315"/>
        <v>0</v>
      </c>
      <c r="H479" s="15">
        <f t="shared" si="316"/>
        <v>0</v>
      </c>
      <c r="I479" s="15">
        <v>1</v>
      </c>
      <c r="J479" s="15">
        <v>56</v>
      </c>
      <c r="K479" s="15">
        <v>4</v>
      </c>
      <c r="L479" s="15">
        <f t="shared" si="280"/>
        <v>0</v>
      </c>
      <c r="M479" s="15">
        <f t="shared" si="281"/>
        <v>0</v>
      </c>
      <c r="N479" s="15">
        <f t="shared" si="282"/>
        <v>0</v>
      </c>
      <c r="O479" s="15">
        <f t="shared" si="283"/>
        <v>0</v>
      </c>
      <c r="P479" s="15">
        <f t="shared" si="284"/>
        <v>1</v>
      </c>
      <c r="Q479" s="15">
        <v>1</v>
      </c>
      <c r="R479" s="15">
        <v>3</v>
      </c>
      <c r="S479" s="15">
        <v>40</v>
      </c>
      <c r="T479" s="15">
        <v>0</v>
      </c>
      <c r="U479" s="15">
        <v>1</v>
      </c>
      <c r="V479" s="15">
        <v>0</v>
      </c>
      <c r="W479" s="15">
        <v>0</v>
      </c>
      <c r="X479" s="15">
        <v>1</v>
      </c>
      <c r="Y479" s="15">
        <v>0</v>
      </c>
      <c r="Z479" s="15">
        <f t="shared" si="312"/>
        <v>0</v>
      </c>
      <c r="AA479" s="15">
        <f t="shared" si="285"/>
        <v>0</v>
      </c>
      <c r="AB479" s="15">
        <f t="shared" si="286"/>
        <v>0</v>
      </c>
      <c r="AC479" s="159">
        <v>1</v>
      </c>
      <c r="AD479" s="159">
        <v>30</v>
      </c>
      <c r="AE479" s="159">
        <v>11</v>
      </c>
      <c r="AF479" s="15">
        <v>68000</v>
      </c>
      <c r="AG479" s="27">
        <v>2266.6666666666665</v>
      </c>
      <c r="AH479" s="27">
        <f t="shared" si="287"/>
        <v>1.7897435897435896</v>
      </c>
      <c r="AI479" s="27">
        <f t="shared" si="288"/>
        <v>1</v>
      </c>
      <c r="AJ479" s="27">
        <f t="shared" si="289"/>
        <v>1.7897435897435896</v>
      </c>
      <c r="AQ479" s="15">
        <f t="shared" si="290"/>
        <v>0</v>
      </c>
      <c r="AR479" s="15">
        <f t="shared" si="291"/>
        <v>0</v>
      </c>
      <c r="AZ479" s="15">
        <f t="shared" si="292"/>
        <v>0</v>
      </c>
      <c r="BA479" s="15">
        <f t="shared" si="293"/>
        <v>0</v>
      </c>
      <c r="BC479" s="15">
        <v>3</v>
      </c>
      <c r="BD479" s="15">
        <v>3</v>
      </c>
      <c r="BE479" s="15">
        <v>3</v>
      </c>
      <c r="BF479" s="15">
        <v>3</v>
      </c>
      <c r="BG479" s="15">
        <v>3</v>
      </c>
      <c r="BH479" s="15">
        <v>3</v>
      </c>
      <c r="BI479" s="15">
        <v>3</v>
      </c>
      <c r="BJ479" s="15">
        <v>1</v>
      </c>
      <c r="BK479" s="15">
        <f t="shared" si="294"/>
        <v>0</v>
      </c>
      <c r="BL479" s="15">
        <f t="shared" si="295"/>
        <v>0</v>
      </c>
      <c r="BM479" s="15">
        <f t="shared" si="296"/>
        <v>0</v>
      </c>
      <c r="BN479" s="15">
        <v>2</v>
      </c>
      <c r="BO479" s="15">
        <f t="shared" si="297"/>
        <v>1</v>
      </c>
      <c r="BP479" s="15">
        <f t="shared" si="298"/>
        <v>0</v>
      </c>
      <c r="BQ479" s="15">
        <f t="shared" si="299"/>
        <v>0</v>
      </c>
      <c r="BR479" s="15">
        <f t="shared" si="300"/>
        <v>0</v>
      </c>
      <c r="BS479" s="15">
        <v>6</v>
      </c>
      <c r="BT479" s="15">
        <v>2</v>
      </c>
      <c r="BU479" s="15">
        <f t="shared" si="301"/>
        <v>1</v>
      </c>
      <c r="BV479" s="15">
        <f t="shared" si="302"/>
        <v>0</v>
      </c>
      <c r="BW479" s="15">
        <f t="shared" si="303"/>
        <v>0</v>
      </c>
      <c r="BX479" s="15">
        <f t="shared" si="304"/>
        <v>0</v>
      </c>
      <c r="BY479" s="15">
        <v>1</v>
      </c>
      <c r="BZ479" s="15">
        <v>1</v>
      </c>
      <c r="CA479" s="15">
        <v>1</v>
      </c>
      <c r="CB479" s="15">
        <v>1</v>
      </c>
      <c r="CC479" s="15">
        <v>1</v>
      </c>
      <c r="CD479" s="27">
        <v>3</v>
      </c>
      <c r="CE479" s="27">
        <v>3</v>
      </c>
      <c r="CF479" s="27">
        <v>3</v>
      </c>
      <c r="CG479" s="27">
        <v>3</v>
      </c>
      <c r="CH479" s="27">
        <v>3</v>
      </c>
      <c r="CI479" s="27">
        <v>3</v>
      </c>
      <c r="CJ479" s="27">
        <f t="shared" si="278"/>
        <v>3</v>
      </c>
      <c r="CK479" s="15">
        <f t="shared" si="305"/>
        <v>-1</v>
      </c>
      <c r="CL479" s="15">
        <f t="shared" si="306"/>
        <v>-1</v>
      </c>
      <c r="CM479" s="15">
        <f t="shared" si="307"/>
        <v>-1</v>
      </c>
      <c r="CN479" s="15">
        <f t="shared" si="308"/>
        <v>-1</v>
      </c>
      <c r="CO479" s="15">
        <f t="shared" si="309"/>
        <v>-1</v>
      </c>
      <c r="CP479" s="15">
        <f t="shared" si="310"/>
        <v>-1</v>
      </c>
      <c r="CQ479" s="15">
        <f t="shared" si="311"/>
        <v>-1</v>
      </c>
    </row>
    <row r="480" spans="1:95" x14ac:dyDescent="0.2">
      <c r="A480" s="15">
        <v>835</v>
      </c>
      <c r="B480" s="23">
        <v>1</v>
      </c>
      <c r="C480" s="15">
        <v>2</v>
      </c>
      <c r="D480" s="15">
        <f t="shared" si="279"/>
        <v>1</v>
      </c>
      <c r="E480" s="15">
        <f t="shared" si="313"/>
        <v>0</v>
      </c>
      <c r="F480" s="15">
        <f t="shared" si="314"/>
        <v>0</v>
      </c>
      <c r="G480" s="15">
        <f t="shared" si="315"/>
        <v>0</v>
      </c>
      <c r="H480" s="15">
        <f t="shared" si="316"/>
        <v>0</v>
      </c>
      <c r="I480" s="15">
        <v>0</v>
      </c>
      <c r="J480" s="15">
        <v>42</v>
      </c>
      <c r="K480" s="15">
        <v>5</v>
      </c>
      <c r="L480" s="15">
        <f t="shared" si="280"/>
        <v>0</v>
      </c>
      <c r="M480" s="15">
        <f t="shared" si="281"/>
        <v>0</v>
      </c>
      <c r="N480" s="15">
        <f t="shared" si="282"/>
        <v>0</v>
      </c>
      <c r="O480" s="15">
        <f t="shared" si="283"/>
        <v>0</v>
      </c>
      <c r="P480" s="15">
        <f t="shared" si="284"/>
        <v>0</v>
      </c>
      <c r="Q480" s="15">
        <v>1</v>
      </c>
      <c r="R480" s="15">
        <v>5</v>
      </c>
      <c r="S480" s="15">
        <v>20</v>
      </c>
      <c r="T480" s="15">
        <v>1</v>
      </c>
      <c r="U480" s="15">
        <v>1</v>
      </c>
      <c r="V480" s="15">
        <v>0</v>
      </c>
      <c r="W480" s="15">
        <v>0</v>
      </c>
      <c r="X480" s="15">
        <v>1</v>
      </c>
      <c r="Y480" s="15">
        <v>1</v>
      </c>
      <c r="Z480" s="15">
        <f t="shared" si="312"/>
        <v>0</v>
      </c>
      <c r="AA480" s="15">
        <f t="shared" si="285"/>
        <v>0</v>
      </c>
      <c r="AB480" s="15">
        <f t="shared" si="286"/>
        <v>1</v>
      </c>
      <c r="AC480" s="15">
        <v>7</v>
      </c>
      <c r="AD480" s="15">
        <v>8</v>
      </c>
      <c r="AE480" s="15">
        <v>28</v>
      </c>
      <c r="AF480" s="15">
        <v>6500</v>
      </c>
      <c r="AG480" s="27">
        <v>812.5</v>
      </c>
      <c r="AH480" s="27">
        <f t="shared" si="287"/>
        <v>-7.1428571428571425E-2</v>
      </c>
      <c r="AI480" s="27">
        <f t="shared" si="288"/>
        <v>0.61538461538461542</v>
      </c>
      <c r="AJ480" s="27">
        <f t="shared" si="289"/>
        <v>-4.3956043956043959E-2</v>
      </c>
      <c r="AK480" s="15">
        <v>7</v>
      </c>
      <c r="AL480" s="15">
        <v>5</v>
      </c>
      <c r="AM480" s="15">
        <v>40</v>
      </c>
      <c r="AN480" s="15">
        <v>2500</v>
      </c>
      <c r="AO480" s="15">
        <v>500</v>
      </c>
      <c r="AP480" s="15">
        <f>($AO480-$AO481)/$AO481</f>
        <v>-0.16666666666666666</v>
      </c>
      <c r="AQ480" s="15">
        <f t="shared" si="290"/>
        <v>0.38461538461538464</v>
      </c>
      <c r="AR480" s="15">
        <f t="shared" si="291"/>
        <v>-6.4102564102564097E-2</v>
      </c>
      <c r="AZ480" s="15">
        <f t="shared" si="292"/>
        <v>0</v>
      </c>
      <c r="BA480" s="15">
        <f t="shared" si="293"/>
        <v>0</v>
      </c>
      <c r="BB480" s="15">
        <f>AVERAGE($AJ480,$AR480)</f>
        <v>-5.4029304029304032E-2</v>
      </c>
      <c r="BC480" s="15">
        <v>3.5</v>
      </c>
      <c r="BD480" s="15">
        <v>4</v>
      </c>
      <c r="BE480" s="15">
        <v>3</v>
      </c>
      <c r="BF480" s="15">
        <v>3</v>
      </c>
      <c r="BG480" s="15">
        <v>3.5</v>
      </c>
      <c r="BH480" s="15">
        <v>3.4</v>
      </c>
      <c r="BI480" s="15">
        <v>3</v>
      </c>
      <c r="BJ480" s="15">
        <v>1</v>
      </c>
      <c r="BK480" s="15">
        <f t="shared" si="294"/>
        <v>0</v>
      </c>
      <c r="BL480" s="15">
        <f t="shared" si="295"/>
        <v>0</v>
      </c>
      <c r="BM480" s="15">
        <f t="shared" si="296"/>
        <v>0</v>
      </c>
      <c r="BN480" s="15">
        <v>1</v>
      </c>
      <c r="BO480" s="15">
        <f t="shared" si="297"/>
        <v>0</v>
      </c>
      <c r="BP480" s="15">
        <f t="shared" si="298"/>
        <v>0</v>
      </c>
      <c r="BQ480" s="15">
        <f t="shared" si="299"/>
        <v>0</v>
      </c>
      <c r="BR480" s="15">
        <f t="shared" si="300"/>
        <v>0</v>
      </c>
      <c r="BS480" s="15">
        <v>5</v>
      </c>
      <c r="BT480" s="15">
        <v>2</v>
      </c>
      <c r="BU480" s="15">
        <f t="shared" si="301"/>
        <v>1</v>
      </c>
      <c r="BV480" s="15">
        <f t="shared" si="302"/>
        <v>0</v>
      </c>
      <c r="BW480" s="15">
        <f t="shared" si="303"/>
        <v>0</v>
      </c>
      <c r="BX480" s="15">
        <f t="shared" si="304"/>
        <v>0</v>
      </c>
      <c r="BY480" s="15">
        <v>1</v>
      </c>
      <c r="BZ480" s="15">
        <v>1</v>
      </c>
      <c r="CA480" s="15">
        <v>1</v>
      </c>
      <c r="CB480" s="15">
        <v>1</v>
      </c>
      <c r="CC480" s="15">
        <v>1</v>
      </c>
      <c r="CD480" s="27">
        <v>4</v>
      </c>
      <c r="CE480" s="27">
        <v>4</v>
      </c>
      <c r="CF480" s="27">
        <v>4</v>
      </c>
      <c r="CG480" s="27">
        <v>4</v>
      </c>
      <c r="CH480" s="27">
        <v>4</v>
      </c>
      <c r="CI480" s="27">
        <v>4</v>
      </c>
      <c r="CJ480" s="27">
        <f t="shared" si="278"/>
        <v>4</v>
      </c>
      <c r="CK480" s="15">
        <f t="shared" si="305"/>
        <v>1</v>
      </c>
      <c r="CL480" s="15">
        <f t="shared" si="306"/>
        <v>0</v>
      </c>
      <c r="CM480" s="15">
        <f t="shared" si="307"/>
        <v>1</v>
      </c>
      <c r="CN480" s="15">
        <f t="shared" si="308"/>
        <v>1</v>
      </c>
      <c r="CO480" s="15">
        <f t="shared" si="309"/>
        <v>1</v>
      </c>
      <c r="CP480" s="15">
        <f t="shared" si="310"/>
        <v>1</v>
      </c>
      <c r="CQ480" s="15">
        <f t="shared" si="311"/>
        <v>0.83333333333333348</v>
      </c>
    </row>
    <row r="481" spans="1:95" x14ac:dyDescent="0.2">
      <c r="A481" s="15">
        <v>835</v>
      </c>
      <c r="B481" s="23">
        <v>1</v>
      </c>
      <c r="C481" s="15">
        <v>2</v>
      </c>
      <c r="D481" s="15">
        <f t="shared" si="279"/>
        <v>1</v>
      </c>
      <c r="E481" s="15">
        <f t="shared" si="313"/>
        <v>0</v>
      </c>
      <c r="F481" s="15">
        <f t="shared" si="314"/>
        <v>0</v>
      </c>
      <c r="G481" s="15">
        <f t="shared" si="315"/>
        <v>0</v>
      </c>
      <c r="H481" s="15">
        <f t="shared" si="316"/>
        <v>0</v>
      </c>
      <c r="I481" s="15">
        <v>0</v>
      </c>
      <c r="J481" s="15">
        <v>42</v>
      </c>
      <c r="K481" s="15">
        <v>5</v>
      </c>
      <c r="L481" s="15">
        <f t="shared" si="280"/>
        <v>0</v>
      </c>
      <c r="M481" s="15">
        <f t="shared" si="281"/>
        <v>0</v>
      </c>
      <c r="N481" s="15">
        <f t="shared" si="282"/>
        <v>0</v>
      </c>
      <c r="O481" s="15">
        <f t="shared" si="283"/>
        <v>0</v>
      </c>
      <c r="P481" s="15">
        <f t="shared" si="284"/>
        <v>0</v>
      </c>
      <c r="Q481" s="15">
        <v>1</v>
      </c>
      <c r="R481" s="15">
        <v>5</v>
      </c>
      <c r="S481" s="15">
        <v>20</v>
      </c>
      <c r="T481" s="15">
        <v>1</v>
      </c>
      <c r="U481" s="15">
        <v>1</v>
      </c>
      <c r="V481" s="15">
        <v>0</v>
      </c>
      <c r="W481" s="15">
        <v>0</v>
      </c>
      <c r="X481" s="15">
        <v>1</v>
      </c>
      <c r="Y481" s="15">
        <v>0</v>
      </c>
      <c r="Z481" s="15">
        <f t="shared" si="312"/>
        <v>0</v>
      </c>
      <c r="AA481" s="15">
        <f t="shared" si="285"/>
        <v>0</v>
      </c>
      <c r="AB481" s="15">
        <f t="shared" si="286"/>
        <v>1</v>
      </c>
      <c r="AC481" s="159">
        <v>7</v>
      </c>
      <c r="AD481" s="159">
        <v>8</v>
      </c>
      <c r="AE481" s="159">
        <v>30</v>
      </c>
      <c r="AF481" s="15">
        <v>7000</v>
      </c>
      <c r="AG481" s="27">
        <v>875</v>
      </c>
      <c r="AH481" s="27">
        <f t="shared" si="287"/>
        <v>-2.7777777777777776E-2</v>
      </c>
      <c r="AI481" s="27">
        <f t="shared" si="288"/>
        <v>0.61538461538461542</v>
      </c>
      <c r="AJ481" s="27">
        <f t="shared" si="289"/>
        <v>-1.7094017094017096E-2</v>
      </c>
      <c r="AK481" s="15">
        <v>7</v>
      </c>
      <c r="AL481" s="15">
        <v>5</v>
      </c>
      <c r="AM481" s="15">
        <v>45</v>
      </c>
      <c r="AN481" s="15">
        <v>3000</v>
      </c>
      <c r="AO481" s="15">
        <v>600</v>
      </c>
      <c r="AQ481" s="15">
        <f t="shared" si="290"/>
        <v>0.38461538461538464</v>
      </c>
      <c r="AR481" s="15">
        <f t="shared" si="291"/>
        <v>0</v>
      </c>
      <c r="AZ481" s="15">
        <f t="shared" si="292"/>
        <v>0</v>
      </c>
      <c r="BA481" s="15">
        <f t="shared" si="293"/>
        <v>0</v>
      </c>
      <c r="BC481" s="15">
        <v>3.5</v>
      </c>
      <c r="BD481" s="15">
        <v>4</v>
      </c>
      <c r="BE481" s="15">
        <v>3</v>
      </c>
      <c r="BF481" s="15">
        <v>3</v>
      </c>
      <c r="BG481" s="15">
        <v>3.5</v>
      </c>
      <c r="BH481" s="15">
        <v>3.4</v>
      </c>
      <c r="BI481" s="15">
        <v>3</v>
      </c>
      <c r="BJ481" s="15">
        <v>1</v>
      </c>
      <c r="BK481" s="15">
        <f t="shared" si="294"/>
        <v>0</v>
      </c>
      <c r="BL481" s="15">
        <f t="shared" si="295"/>
        <v>0</v>
      </c>
      <c r="BM481" s="15">
        <f t="shared" si="296"/>
        <v>0</v>
      </c>
      <c r="BN481" s="15">
        <v>1</v>
      </c>
      <c r="BO481" s="15">
        <f t="shared" si="297"/>
        <v>0</v>
      </c>
      <c r="BP481" s="15">
        <f t="shared" si="298"/>
        <v>0</v>
      </c>
      <c r="BQ481" s="15">
        <f t="shared" si="299"/>
        <v>0</v>
      </c>
      <c r="BR481" s="15">
        <f t="shared" si="300"/>
        <v>0</v>
      </c>
      <c r="BS481" s="15">
        <v>5</v>
      </c>
      <c r="BT481" s="15">
        <v>2</v>
      </c>
      <c r="BU481" s="15">
        <f t="shared" si="301"/>
        <v>1</v>
      </c>
      <c r="BV481" s="15">
        <f t="shared" si="302"/>
        <v>0</v>
      </c>
      <c r="BW481" s="15">
        <f t="shared" si="303"/>
        <v>0</v>
      </c>
      <c r="BX481" s="15">
        <f t="shared" si="304"/>
        <v>0</v>
      </c>
      <c r="BY481" s="15">
        <v>1</v>
      </c>
      <c r="BZ481" s="15">
        <v>1</v>
      </c>
      <c r="CA481" s="15">
        <v>1</v>
      </c>
      <c r="CB481" s="15">
        <v>1</v>
      </c>
      <c r="CC481" s="15">
        <v>1</v>
      </c>
      <c r="CD481" s="27">
        <v>3</v>
      </c>
      <c r="CE481" s="27">
        <v>4</v>
      </c>
      <c r="CF481" s="27">
        <v>3</v>
      </c>
      <c r="CG481" s="27">
        <v>3</v>
      </c>
      <c r="CH481" s="27">
        <v>3</v>
      </c>
      <c r="CI481" s="27">
        <v>3</v>
      </c>
      <c r="CJ481" s="27">
        <f t="shared" si="278"/>
        <v>3.1666666666666665</v>
      </c>
      <c r="CK481" s="15">
        <f t="shared" si="305"/>
        <v>0</v>
      </c>
      <c r="CL481" s="15">
        <f t="shared" si="306"/>
        <v>1</v>
      </c>
      <c r="CM481" s="15">
        <f t="shared" si="307"/>
        <v>0</v>
      </c>
      <c r="CN481" s="15">
        <f t="shared" si="308"/>
        <v>0</v>
      </c>
      <c r="CO481" s="15">
        <f t="shared" si="309"/>
        <v>0</v>
      </c>
      <c r="CP481" s="15">
        <f t="shared" si="310"/>
        <v>0</v>
      </c>
      <c r="CQ481" s="15">
        <f t="shared" si="311"/>
        <v>0.16666666666666652</v>
      </c>
    </row>
    <row r="482" spans="1:95" x14ac:dyDescent="0.2">
      <c r="A482" s="15">
        <v>836</v>
      </c>
      <c r="B482" s="23">
        <v>1</v>
      </c>
      <c r="C482" s="15">
        <v>2</v>
      </c>
      <c r="D482" s="15">
        <f t="shared" si="279"/>
        <v>1</v>
      </c>
      <c r="E482" s="15">
        <f t="shared" si="313"/>
        <v>0</v>
      </c>
      <c r="F482" s="15">
        <f t="shared" si="314"/>
        <v>0</v>
      </c>
      <c r="G482" s="15">
        <f t="shared" si="315"/>
        <v>0</v>
      </c>
      <c r="H482" s="15">
        <f t="shared" si="316"/>
        <v>0</v>
      </c>
      <c r="I482" s="15">
        <v>0</v>
      </c>
      <c r="J482" s="15">
        <v>60</v>
      </c>
      <c r="K482" s="15">
        <v>3</v>
      </c>
      <c r="L482" s="15">
        <f t="shared" si="280"/>
        <v>0</v>
      </c>
      <c r="M482" s="15">
        <f t="shared" si="281"/>
        <v>0</v>
      </c>
      <c r="N482" s="15">
        <f t="shared" si="282"/>
        <v>0</v>
      </c>
      <c r="O482" s="15">
        <f t="shared" si="283"/>
        <v>1</v>
      </c>
      <c r="P482" s="15">
        <f t="shared" si="284"/>
        <v>0</v>
      </c>
      <c r="Q482" s="15">
        <v>2</v>
      </c>
      <c r="R482" s="15">
        <v>6</v>
      </c>
      <c r="S482" s="15">
        <v>45</v>
      </c>
      <c r="T482" s="15">
        <v>0</v>
      </c>
      <c r="U482" s="15">
        <v>1</v>
      </c>
      <c r="V482" s="15">
        <v>0</v>
      </c>
      <c r="W482" s="15">
        <v>0</v>
      </c>
      <c r="X482" s="15">
        <v>1</v>
      </c>
      <c r="Y482" s="15">
        <v>1</v>
      </c>
      <c r="Z482" s="15">
        <f t="shared" si="312"/>
        <v>0</v>
      </c>
      <c r="AA482" s="15">
        <f t="shared" si="285"/>
        <v>0</v>
      </c>
      <c r="AB482" s="15">
        <f t="shared" si="286"/>
        <v>0</v>
      </c>
      <c r="AC482" s="15">
        <v>1</v>
      </c>
      <c r="AD482" s="15">
        <v>10</v>
      </c>
      <c r="AE482" s="15">
        <v>12</v>
      </c>
      <c r="AF482" s="15">
        <v>9000</v>
      </c>
      <c r="AG482" s="27">
        <v>900</v>
      </c>
      <c r="AH482" s="27">
        <f t="shared" si="287"/>
        <v>0</v>
      </c>
      <c r="AI482" s="27">
        <f t="shared" si="288"/>
        <v>1</v>
      </c>
      <c r="AJ482" s="27">
        <f t="shared" si="289"/>
        <v>0</v>
      </c>
      <c r="AQ482" s="15">
        <f t="shared" si="290"/>
        <v>0</v>
      </c>
      <c r="AR482" s="15">
        <f t="shared" si="291"/>
        <v>0</v>
      </c>
      <c r="AZ482" s="15">
        <f t="shared" si="292"/>
        <v>0</v>
      </c>
      <c r="BA482" s="15">
        <f t="shared" si="293"/>
        <v>0</v>
      </c>
      <c r="BB482" s="15">
        <f>$AJ482</f>
        <v>0</v>
      </c>
      <c r="BC482" s="15">
        <v>4</v>
      </c>
      <c r="BD482" s="15">
        <v>4</v>
      </c>
      <c r="BE482" s="15">
        <v>4</v>
      </c>
      <c r="BF482" s="15">
        <v>4</v>
      </c>
      <c r="BG482" s="15">
        <v>4</v>
      </c>
      <c r="BH482" s="15">
        <v>4</v>
      </c>
      <c r="BI482" s="15">
        <v>4</v>
      </c>
      <c r="BJ482" s="15">
        <v>1</v>
      </c>
      <c r="BK482" s="15">
        <f t="shared" si="294"/>
        <v>0</v>
      </c>
      <c r="BL482" s="15">
        <f t="shared" si="295"/>
        <v>0</v>
      </c>
      <c r="BM482" s="15">
        <f t="shared" si="296"/>
        <v>0</v>
      </c>
      <c r="BN482" s="15">
        <v>1</v>
      </c>
      <c r="BO482" s="15">
        <f t="shared" si="297"/>
        <v>0</v>
      </c>
      <c r="BP482" s="15">
        <f t="shared" si="298"/>
        <v>0</v>
      </c>
      <c r="BQ482" s="15">
        <f t="shared" si="299"/>
        <v>0</v>
      </c>
      <c r="BR482" s="15">
        <f t="shared" si="300"/>
        <v>0</v>
      </c>
      <c r="BS482" s="15">
        <v>2</v>
      </c>
      <c r="BT482" s="15">
        <v>2</v>
      </c>
      <c r="BU482" s="15">
        <f t="shared" si="301"/>
        <v>1</v>
      </c>
      <c r="BV482" s="15">
        <f t="shared" si="302"/>
        <v>0</v>
      </c>
      <c r="BW482" s="15">
        <f t="shared" si="303"/>
        <v>0</v>
      </c>
      <c r="BX482" s="15">
        <f t="shared" si="304"/>
        <v>0</v>
      </c>
      <c r="BY482" s="15">
        <v>1</v>
      </c>
      <c r="BZ482" s="15">
        <v>1</v>
      </c>
      <c r="CA482" s="15">
        <v>1</v>
      </c>
      <c r="CB482" s="15">
        <v>1</v>
      </c>
      <c r="CC482" s="15">
        <v>1</v>
      </c>
      <c r="CD482" s="27">
        <v>3</v>
      </c>
      <c r="CE482" s="27">
        <v>3</v>
      </c>
      <c r="CF482" s="27">
        <v>3</v>
      </c>
      <c r="CG482" s="27">
        <v>3</v>
      </c>
      <c r="CH482" s="27">
        <v>3</v>
      </c>
      <c r="CI482" s="27">
        <v>3</v>
      </c>
      <c r="CJ482" s="27">
        <f t="shared" si="278"/>
        <v>3</v>
      </c>
      <c r="CK482" s="15">
        <f t="shared" si="305"/>
        <v>0</v>
      </c>
      <c r="CL482" s="15">
        <f t="shared" si="306"/>
        <v>0</v>
      </c>
      <c r="CM482" s="15">
        <f t="shared" si="307"/>
        <v>0</v>
      </c>
      <c r="CN482" s="15">
        <f t="shared" si="308"/>
        <v>0</v>
      </c>
      <c r="CO482" s="15">
        <f t="shared" si="309"/>
        <v>0</v>
      </c>
      <c r="CP482" s="15">
        <f t="shared" si="310"/>
        <v>0</v>
      </c>
      <c r="CQ482" s="15">
        <f t="shared" si="311"/>
        <v>0</v>
      </c>
    </row>
    <row r="483" spans="1:95" x14ac:dyDescent="0.2">
      <c r="A483" s="15">
        <v>836</v>
      </c>
      <c r="B483" s="23">
        <v>1</v>
      </c>
      <c r="C483" s="15">
        <v>2</v>
      </c>
      <c r="D483" s="15">
        <f t="shared" si="279"/>
        <v>1</v>
      </c>
      <c r="E483" s="15">
        <f t="shared" si="313"/>
        <v>0</v>
      </c>
      <c r="F483" s="15">
        <f t="shared" si="314"/>
        <v>0</v>
      </c>
      <c r="G483" s="15">
        <f t="shared" si="315"/>
        <v>0</v>
      </c>
      <c r="H483" s="15">
        <f t="shared" si="316"/>
        <v>0</v>
      </c>
      <c r="I483" s="15">
        <v>0</v>
      </c>
      <c r="J483" s="15">
        <v>60</v>
      </c>
      <c r="K483" s="15">
        <v>3</v>
      </c>
      <c r="L483" s="15">
        <f t="shared" si="280"/>
        <v>0</v>
      </c>
      <c r="M483" s="15">
        <f t="shared" si="281"/>
        <v>0</v>
      </c>
      <c r="N483" s="15">
        <f t="shared" si="282"/>
        <v>0</v>
      </c>
      <c r="O483" s="15">
        <f t="shared" si="283"/>
        <v>1</v>
      </c>
      <c r="P483" s="15">
        <f t="shared" si="284"/>
        <v>0</v>
      </c>
      <c r="Q483" s="15">
        <v>2</v>
      </c>
      <c r="R483" s="15">
        <v>6</v>
      </c>
      <c r="S483" s="15">
        <v>45</v>
      </c>
      <c r="T483" s="15">
        <v>0</v>
      </c>
      <c r="U483" s="15">
        <v>1</v>
      </c>
      <c r="V483" s="15">
        <v>0</v>
      </c>
      <c r="W483" s="15">
        <v>0</v>
      </c>
      <c r="X483" s="15">
        <v>1</v>
      </c>
      <c r="Y483" s="15">
        <v>0</v>
      </c>
      <c r="Z483" s="15">
        <f t="shared" si="312"/>
        <v>0</v>
      </c>
      <c r="AA483" s="15">
        <f t="shared" si="285"/>
        <v>0</v>
      </c>
      <c r="AB483" s="15">
        <f t="shared" si="286"/>
        <v>0</v>
      </c>
      <c r="AC483" s="159">
        <v>1</v>
      </c>
      <c r="AD483" s="159">
        <v>10</v>
      </c>
      <c r="AE483" s="159">
        <v>12</v>
      </c>
      <c r="AF483" s="15">
        <v>9000</v>
      </c>
      <c r="AG483" s="27">
        <v>900</v>
      </c>
      <c r="AH483" s="27">
        <f t="shared" si="287"/>
        <v>-0.21739130434782608</v>
      </c>
      <c r="AI483" s="27">
        <f t="shared" si="288"/>
        <v>1</v>
      </c>
      <c r="AJ483" s="27">
        <f t="shared" si="289"/>
        <v>-0.21739130434782608</v>
      </c>
      <c r="AQ483" s="15">
        <f t="shared" si="290"/>
        <v>0</v>
      </c>
      <c r="AR483" s="15">
        <f t="shared" si="291"/>
        <v>0</v>
      </c>
      <c r="AZ483" s="15">
        <f t="shared" si="292"/>
        <v>0</v>
      </c>
      <c r="BA483" s="15">
        <f t="shared" si="293"/>
        <v>0</v>
      </c>
      <c r="BC483" s="15">
        <v>4</v>
      </c>
      <c r="BD483" s="15">
        <v>4</v>
      </c>
      <c r="BE483" s="15">
        <v>4</v>
      </c>
      <c r="BF483" s="15">
        <v>4</v>
      </c>
      <c r="BG483" s="15">
        <v>4</v>
      </c>
      <c r="BH483" s="15">
        <v>4</v>
      </c>
      <c r="BI483" s="15">
        <v>4</v>
      </c>
      <c r="BJ483" s="15">
        <v>1</v>
      </c>
      <c r="BK483" s="15">
        <f t="shared" si="294"/>
        <v>0</v>
      </c>
      <c r="BL483" s="15">
        <f t="shared" si="295"/>
        <v>0</v>
      </c>
      <c r="BM483" s="15">
        <f t="shared" si="296"/>
        <v>0</v>
      </c>
      <c r="BN483" s="15">
        <v>1</v>
      </c>
      <c r="BO483" s="15">
        <f t="shared" si="297"/>
        <v>0</v>
      </c>
      <c r="BP483" s="15">
        <f t="shared" si="298"/>
        <v>0</v>
      </c>
      <c r="BQ483" s="15">
        <f t="shared" si="299"/>
        <v>0</v>
      </c>
      <c r="BR483" s="15">
        <f t="shared" si="300"/>
        <v>0</v>
      </c>
      <c r="BS483" s="15">
        <v>2</v>
      </c>
      <c r="BT483" s="15">
        <v>2</v>
      </c>
      <c r="BU483" s="15">
        <f t="shared" si="301"/>
        <v>1</v>
      </c>
      <c r="BV483" s="15">
        <f t="shared" si="302"/>
        <v>0</v>
      </c>
      <c r="BW483" s="15">
        <f t="shared" si="303"/>
        <v>0</v>
      </c>
      <c r="BX483" s="15">
        <f t="shared" si="304"/>
        <v>0</v>
      </c>
      <c r="BY483" s="15">
        <v>1</v>
      </c>
      <c r="BZ483" s="15">
        <v>1</v>
      </c>
      <c r="CA483" s="15">
        <v>1</v>
      </c>
      <c r="CB483" s="15">
        <v>1</v>
      </c>
      <c r="CC483" s="15">
        <v>1</v>
      </c>
      <c r="CD483" s="27">
        <v>3</v>
      </c>
      <c r="CE483" s="27">
        <v>3</v>
      </c>
      <c r="CF483" s="27">
        <v>3</v>
      </c>
      <c r="CG483" s="27">
        <v>3</v>
      </c>
      <c r="CH483" s="27">
        <v>3</v>
      </c>
      <c r="CI483" s="27">
        <v>3</v>
      </c>
      <c r="CJ483" s="27">
        <f t="shared" si="278"/>
        <v>3</v>
      </c>
      <c r="CK483" s="15">
        <f t="shared" si="305"/>
        <v>-1</v>
      </c>
      <c r="CL483" s="15">
        <f t="shared" si="306"/>
        <v>-1</v>
      </c>
      <c r="CM483" s="15">
        <f t="shared" si="307"/>
        <v>-1</v>
      </c>
      <c r="CN483" s="15">
        <f t="shared" si="308"/>
        <v>-1</v>
      </c>
      <c r="CO483" s="15">
        <f t="shared" si="309"/>
        <v>-1</v>
      </c>
      <c r="CP483" s="15">
        <f t="shared" si="310"/>
        <v>-1</v>
      </c>
      <c r="CQ483" s="15">
        <f t="shared" si="311"/>
        <v>-1</v>
      </c>
    </row>
    <row r="484" spans="1:95" x14ac:dyDescent="0.2">
      <c r="A484" s="15">
        <v>837</v>
      </c>
      <c r="B484" s="23">
        <v>1</v>
      </c>
      <c r="C484" s="15">
        <v>2</v>
      </c>
      <c r="D484" s="15">
        <f t="shared" si="279"/>
        <v>1</v>
      </c>
      <c r="E484" s="15">
        <f t="shared" si="313"/>
        <v>0</v>
      </c>
      <c r="F484" s="15">
        <f t="shared" si="314"/>
        <v>0</v>
      </c>
      <c r="G484" s="15">
        <f t="shared" si="315"/>
        <v>0</v>
      </c>
      <c r="H484" s="15">
        <f t="shared" si="316"/>
        <v>0</v>
      </c>
      <c r="I484" s="15">
        <v>0</v>
      </c>
      <c r="J484" s="15">
        <v>38</v>
      </c>
      <c r="K484" s="15">
        <v>5</v>
      </c>
      <c r="L484" s="15">
        <f t="shared" si="280"/>
        <v>0</v>
      </c>
      <c r="M484" s="15">
        <f t="shared" si="281"/>
        <v>0</v>
      </c>
      <c r="N484" s="15">
        <f t="shared" si="282"/>
        <v>0</v>
      </c>
      <c r="O484" s="15">
        <f t="shared" si="283"/>
        <v>0</v>
      </c>
      <c r="P484" s="15">
        <f t="shared" si="284"/>
        <v>0</v>
      </c>
      <c r="Q484" s="15">
        <v>1</v>
      </c>
      <c r="R484" s="15">
        <v>4</v>
      </c>
      <c r="S484" s="15">
        <v>10</v>
      </c>
      <c r="T484" s="15">
        <v>0</v>
      </c>
      <c r="U484" s="15">
        <v>1</v>
      </c>
      <c r="V484" s="15">
        <v>1</v>
      </c>
      <c r="W484" s="15">
        <v>100000</v>
      </c>
      <c r="X484" s="15">
        <v>1</v>
      </c>
      <c r="Y484" s="15">
        <v>1</v>
      </c>
      <c r="Z484" s="15">
        <f t="shared" si="312"/>
        <v>0</v>
      </c>
      <c r="AA484" s="15">
        <f t="shared" si="285"/>
        <v>0</v>
      </c>
      <c r="AB484" s="15">
        <f t="shared" si="286"/>
        <v>1</v>
      </c>
      <c r="AC484" s="15">
        <v>7</v>
      </c>
      <c r="AD484" s="15">
        <v>20</v>
      </c>
      <c r="AE484" s="15">
        <v>40</v>
      </c>
      <c r="AF484" s="15">
        <v>23000</v>
      </c>
      <c r="AG484" s="27">
        <v>1150</v>
      </c>
      <c r="AH484" s="27">
        <f t="shared" si="287"/>
        <v>-0.08</v>
      </c>
      <c r="AI484" s="27">
        <f t="shared" si="288"/>
        <v>1</v>
      </c>
      <c r="AJ484" s="27">
        <f t="shared" si="289"/>
        <v>-0.08</v>
      </c>
      <c r="AQ484" s="15">
        <f t="shared" si="290"/>
        <v>0</v>
      </c>
      <c r="AR484" s="15">
        <f t="shared" si="291"/>
        <v>0</v>
      </c>
      <c r="AZ484" s="15">
        <f t="shared" si="292"/>
        <v>0</v>
      </c>
      <c r="BA484" s="15">
        <f t="shared" si="293"/>
        <v>0</v>
      </c>
      <c r="BB484" s="15">
        <f>$AJ484</f>
        <v>-0.08</v>
      </c>
      <c r="BC484" s="15">
        <v>3</v>
      </c>
      <c r="BD484" s="15">
        <v>3</v>
      </c>
      <c r="BE484" s="15">
        <v>3</v>
      </c>
      <c r="BF484" s="15">
        <v>3</v>
      </c>
      <c r="BG484" s="15">
        <v>3</v>
      </c>
      <c r="BH484" s="15">
        <v>3</v>
      </c>
      <c r="BI484" s="15">
        <v>3</v>
      </c>
      <c r="BJ484" s="15">
        <v>1</v>
      </c>
      <c r="BK484" s="15">
        <f t="shared" si="294"/>
        <v>0</v>
      </c>
      <c r="BL484" s="15">
        <f t="shared" si="295"/>
        <v>0</v>
      </c>
      <c r="BM484" s="15">
        <f t="shared" si="296"/>
        <v>0</v>
      </c>
      <c r="BN484" s="15">
        <v>4</v>
      </c>
      <c r="BO484" s="15">
        <f t="shared" si="297"/>
        <v>0</v>
      </c>
      <c r="BP484" s="15">
        <f t="shared" si="298"/>
        <v>0</v>
      </c>
      <c r="BQ484" s="15">
        <f t="shared" si="299"/>
        <v>1</v>
      </c>
      <c r="BR484" s="15">
        <f t="shared" si="300"/>
        <v>0</v>
      </c>
      <c r="BS484" s="15">
        <v>3</v>
      </c>
      <c r="BT484" s="15">
        <v>2</v>
      </c>
      <c r="BU484" s="15">
        <f t="shared" si="301"/>
        <v>1</v>
      </c>
      <c r="BV484" s="15">
        <f t="shared" si="302"/>
        <v>0</v>
      </c>
      <c r="BW484" s="15">
        <f t="shared" si="303"/>
        <v>0</v>
      </c>
      <c r="BX484" s="15">
        <f t="shared" si="304"/>
        <v>0</v>
      </c>
      <c r="BY484" s="15">
        <v>1</v>
      </c>
      <c r="BZ484" s="15">
        <v>1</v>
      </c>
      <c r="CA484" s="15">
        <v>1</v>
      </c>
      <c r="CB484" s="15">
        <v>1</v>
      </c>
      <c r="CC484" s="15">
        <v>1</v>
      </c>
      <c r="CD484" s="27">
        <v>4</v>
      </c>
      <c r="CE484" s="27">
        <v>4</v>
      </c>
      <c r="CF484" s="27">
        <v>4</v>
      </c>
      <c r="CG484" s="27">
        <v>4</v>
      </c>
      <c r="CH484" s="27">
        <v>4</v>
      </c>
      <c r="CI484" s="27">
        <v>4</v>
      </c>
      <c r="CJ484" s="27">
        <f t="shared" si="278"/>
        <v>4</v>
      </c>
      <c r="CK484" s="15">
        <f t="shared" si="305"/>
        <v>0</v>
      </c>
      <c r="CL484" s="15">
        <f t="shared" si="306"/>
        <v>0</v>
      </c>
      <c r="CM484" s="15">
        <f t="shared" si="307"/>
        <v>0</v>
      </c>
      <c r="CN484" s="15">
        <f t="shared" si="308"/>
        <v>0</v>
      </c>
      <c r="CO484" s="15">
        <f t="shared" si="309"/>
        <v>0</v>
      </c>
      <c r="CP484" s="15">
        <f t="shared" si="310"/>
        <v>0</v>
      </c>
      <c r="CQ484" s="15">
        <f t="shared" si="311"/>
        <v>0</v>
      </c>
    </row>
    <row r="485" spans="1:95" x14ac:dyDescent="0.2">
      <c r="A485" s="15">
        <v>837</v>
      </c>
      <c r="B485" s="23">
        <v>1</v>
      </c>
      <c r="C485" s="15">
        <v>2</v>
      </c>
      <c r="D485" s="15">
        <f t="shared" si="279"/>
        <v>1</v>
      </c>
      <c r="E485" s="15">
        <f t="shared" si="313"/>
        <v>0</v>
      </c>
      <c r="F485" s="15">
        <f t="shared" si="314"/>
        <v>0</v>
      </c>
      <c r="G485" s="15">
        <f t="shared" si="315"/>
        <v>0</v>
      </c>
      <c r="H485" s="15">
        <f t="shared" si="316"/>
        <v>0</v>
      </c>
      <c r="I485" s="15">
        <v>0</v>
      </c>
      <c r="J485" s="15">
        <v>38</v>
      </c>
      <c r="K485" s="15">
        <v>5</v>
      </c>
      <c r="L485" s="15">
        <f t="shared" si="280"/>
        <v>0</v>
      </c>
      <c r="M485" s="15">
        <f t="shared" si="281"/>
        <v>0</v>
      </c>
      <c r="N485" s="15">
        <f t="shared" si="282"/>
        <v>0</v>
      </c>
      <c r="O485" s="15">
        <f t="shared" si="283"/>
        <v>0</v>
      </c>
      <c r="P485" s="15">
        <f t="shared" si="284"/>
        <v>0</v>
      </c>
      <c r="Q485" s="15">
        <v>1</v>
      </c>
      <c r="R485" s="15">
        <v>4</v>
      </c>
      <c r="S485" s="15">
        <v>10</v>
      </c>
      <c r="T485" s="15">
        <v>0</v>
      </c>
      <c r="U485" s="15">
        <v>1</v>
      </c>
      <c r="V485" s="15">
        <v>1</v>
      </c>
      <c r="W485" s="15">
        <v>100000</v>
      </c>
      <c r="X485" s="15">
        <v>1</v>
      </c>
      <c r="Y485" s="15">
        <v>0</v>
      </c>
      <c r="Z485" s="15">
        <f t="shared" si="312"/>
        <v>0</v>
      </c>
      <c r="AA485" s="15">
        <f t="shared" si="285"/>
        <v>0</v>
      </c>
      <c r="AB485" s="15">
        <f t="shared" si="286"/>
        <v>1</v>
      </c>
      <c r="AC485" s="159">
        <v>7</v>
      </c>
      <c r="AD485" s="159">
        <v>20</v>
      </c>
      <c r="AE485" s="159">
        <v>43</v>
      </c>
      <c r="AF485" s="15">
        <v>25000</v>
      </c>
      <c r="AG485" s="27">
        <v>1250</v>
      </c>
      <c r="AH485" s="27">
        <f t="shared" si="287"/>
        <v>0.74999999999999989</v>
      </c>
      <c r="AI485" s="27">
        <f t="shared" si="288"/>
        <v>1</v>
      </c>
      <c r="AJ485" s="27">
        <f t="shared" si="289"/>
        <v>0.74999999999999989</v>
      </c>
      <c r="AQ485" s="15">
        <f t="shared" si="290"/>
        <v>0</v>
      </c>
      <c r="AR485" s="15">
        <f t="shared" si="291"/>
        <v>0</v>
      </c>
      <c r="AZ485" s="15">
        <f t="shared" si="292"/>
        <v>0</v>
      </c>
      <c r="BA485" s="15">
        <f t="shared" si="293"/>
        <v>0</v>
      </c>
      <c r="BC485" s="15">
        <v>3</v>
      </c>
      <c r="BD485" s="15">
        <v>3</v>
      </c>
      <c r="BE485" s="15">
        <v>3</v>
      </c>
      <c r="BF485" s="15">
        <v>3</v>
      </c>
      <c r="BG485" s="15">
        <v>3</v>
      </c>
      <c r="BH485" s="15">
        <v>3</v>
      </c>
      <c r="BI485" s="15">
        <v>3</v>
      </c>
      <c r="BJ485" s="15">
        <v>1</v>
      </c>
      <c r="BK485" s="15">
        <f t="shared" si="294"/>
        <v>0</v>
      </c>
      <c r="BL485" s="15">
        <f t="shared" si="295"/>
        <v>0</v>
      </c>
      <c r="BM485" s="15">
        <f t="shared" si="296"/>
        <v>0</v>
      </c>
      <c r="BN485" s="15">
        <v>4</v>
      </c>
      <c r="BO485" s="15">
        <f t="shared" si="297"/>
        <v>0</v>
      </c>
      <c r="BP485" s="15">
        <f t="shared" si="298"/>
        <v>0</v>
      </c>
      <c r="BQ485" s="15">
        <f t="shared" si="299"/>
        <v>1</v>
      </c>
      <c r="BR485" s="15">
        <f t="shared" si="300"/>
        <v>0</v>
      </c>
      <c r="BS485" s="15">
        <v>3</v>
      </c>
      <c r="BT485" s="15">
        <v>2</v>
      </c>
      <c r="BU485" s="15">
        <f t="shared" si="301"/>
        <v>1</v>
      </c>
      <c r="BV485" s="15">
        <f t="shared" si="302"/>
        <v>0</v>
      </c>
      <c r="BW485" s="15">
        <f t="shared" si="303"/>
        <v>0</v>
      </c>
      <c r="BX485" s="15">
        <f t="shared" si="304"/>
        <v>0</v>
      </c>
      <c r="BY485" s="15">
        <v>1</v>
      </c>
      <c r="BZ485" s="15">
        <v>1</v>
      </c>
      <c r="CA485" s="15">
        <v>1</v>
      </c>
      <c r="CB485" s="15">
        <v>1</v>
      </c>
      <c r="CC485" s="15">
        <v>1</v>
      </c>
      <c r="CD485" s="27">
        <v>4</v>
      </c>
      <c r="CE485" s="27">
        <v>4</v>
      </c>
      <c r="CF485" s="27">
        <v>4</v>
      </c>
      <c r="CG485" s="27">
        <v>4</v>
      </c>
      <c r="CH485" s="27">
        <v>4</v>
      </c>
      <c r="CI485" s="27">
        <v>4</v>
      </c>
      <c r="CJ485" s="27">
        <f t="shared" si="278"/>
        <v>4</v>
      </c>
      <c r="CK485" s="15">
        <f t="shared" si="305"/>
        <v>2</v>
      </c>
      <c r="CL485" s="15">
        <f t="shared" si="306"/>
        <v>2</v>
      </c>
      <c r="CM485" s="15">
        <f t="shared" si="307"/>
        <v>2</v>
      </c>
      <c r="CN485" s="15">
        <f t="shared" si="308"/>
        <v>2</v>
      </c>
      <c r="CO485" s="15">
        <f t="shared" si="309"/>
        <v>2</v>
      </c>
      <c r="CP485" s="15">
        <f t="shared" si="310"/>
        <v>2</v>
      </c>
      <c r="CQ485" s="15">
        <f t="shared" si="311"/>
        <v>2</v>
      </c>
    </row>
    <row r="486" spans="1:95" x14ac:dyDescent="0.2">
      <c r="A486" s="15">
        <v>838</v>
      </c>
      <c r="B486" s="23">
        <v>1</v>
      </c>
      <c r="C486" s="15">
        <v>2</v>
      </c>
      <c r="D486" s="15">
        <f t="shared" si="279"/>
        <v>1</v>
      </c>
      <c r="E486" s="15">
        <f t="shared" si="313"/>
        <v>0</v>
      </c>
      <c r="F486" s="15">
        <f t="shared" si="314"/>
        <v>0</v>
      </c>
      <c r="G486" s="15">
        <f t="shared" si="315"/>
        <v>0</v>
      </c>
      <c r="H486" s="15">
        <f t="shared" si="316"/>
        <v>0</v>
      </c>
      <c r="I486" s="15">
        <v>0</v>
      </c>
      <c r="J486" s="15">
        <v>58</v>
      </c>
      <c r="K486" s="15">
        <v>3</v>
      </c>
      <c r="L486" s="15">
        <f t="shared" si="280"/>
        <v>0</v>
      </c>
      <c r="M486" s="15">
        <f t="shared" si="281"/>
        <v>0</v>
      </c>
      <c r="N486" s="15">
        <f t="shared" si="282"/>
        <v>0</v>
      </c>
      <c r="O486" s="15">
        <f t="shared" si="283"/>
        <v>1</v>
      </c>
      <c r="P486" s="15">
        <f t="shared" si="284"/>
        <v>0</v>
      </c>
      <c r="Q486" s="15">
        <v>2</v>
      </c>
      <c r="R486" s="15">
        <v>5</v>
      </c>
      <c r="S486" s="15">
        <v>25</v>
      </c>
      <c r="T486" s="15">
        <v>0</v>
      </c>
      <c r="U486" s="15">
        <v>1</v>
      </c>
      <c r="V486" s="15">
        <v>1</v>
      </c>
      <c r="W486" s="15">
        <v>200000</v>
      </c>
      <c r="X486" s="15">
        <v>1</v>
      </c>
      <c r="Y486" s="15">
        <v>1</v>
      </c>
      <c r="Z486" s="15">
        <f t="shared" si="312"/>
        <v>0</v>
      </c>
      <c r="AA486" s="15">
        <f t="shared" si="285"/>
        <v>0</v>
      </c>
      <c r="AB486" s="15">
        <f t="shared" si="286"/>
        <v>0</v>
      </c>
      <c r="AC486" s="15">
        <v>1</v>
      </c>
      <c r="AD486" s="15">
        <v>14</v>
      </c>
      <c r="AE486" s="15">
        <v>11</v>
      </c>
      <c r="AF486" s="15">
        <v>10000</v>
      </c>
      <c r="AG486" s="27">
        <v>714.28571428571433</v>
      </c>
      <c r="AH486" s="27">
        <f t="shared" si="287"/>
        <v>0</v>
      </c>
      <c r="AI486" s="27">
        <f t="shared" si="288"/>
        <v>1</v>
      </c>
      <c r="AJ486" s="27">
        <f t="shared" si="289"/>
        <v>0</v>
      </c>
      <c r="AQ486" s="15">
        <f t="shared" si="290"/>
        <v>0</v>
      </c>
      <c r="AR486" s="15">
        <f t="shared" si="291"/>
        <v>0</v>
      </c>
      <c r="AZ486" s="15">
        <f t="shared" si="292"/>
        <v>0</v>
      </c>
      <c r="BA486" s="15">
        <f t="shared" si="293"/>
        <v>0</v>
      </c>
      <c r="BB486" s="15">
        <f>$AJ486</f>
        <v>0</v>
      </c>
      <c r="BC486" s="15">
        <v>4</v>
      </c>
      <c r="BD486" s="15">
        <v>4</v>
      </c>
      <c r="BE486" s="15">
        <v>4</v>
      </c>
      <c r="BF486" s="15">
        <v>4</v>
      </c>
      <c r="BG486" s="15">
        <v>4</v>
      </c>
      <c r="BH486" s="15">
        <v>4</v>
      </c>
      <c r="BI486" s="15">
        <v>4</v>
      </c>
      <c r="BJ486" s="15">
        <v>1</v>
      </c>
      <c r="BK486" s="15">
        <f t="shared" si="294"/>
        <v>0</v>
      </c>
      <c r="BL486" s="15">
        <f t="shared" si="295"/>
        <v>0</v>
      </c>
      <c r="BM486" s="15">
        <f t="shared" si="296"/>
        <v>0</v>
      </c>
      <c r="BN486" s="15">
        <v>2</v>
      </c>
      <c r="BO486" s="15">
        <f t="shared" si="297"/>
        <v>1</v>
      </c>
      <c r="BP486" s="15">
        <f t="shared" si="298"/>
        <v>0</v>
      </c>
      <c r="BQ486" s="15">
        <f t="shared" si="299"/>
        <v>0</v>
      </c>
      <c r="BR486" s="15">
        <f t="shared" si="300"/>
        <v>0</v>
      </c>
      <c r="BS486" s="15">
        <v>5</v>
      </c>
      <c r="BT486" s="15">
        <v>2</v>
      </c>
      <c r="BU486" s="15">
        <f t="shared" si="301"/>
        <v>1</v>
      </c>
      <c r="BV486" s="15">
        <f t="shared" si="302"/>
        <v>0</v>
      </c>
      <c r="BW486" s="15">
        <f t="shared" si="303"/>
        <v>0</v>
      </c>
      <c r="BX486" s="15">
        <f t="shared" si="304"/>
        <v>0</v>
      </c>
      <c r="BY486" s="15">
        <v>1</v>
      </c>
      <c r="BZ486" s="15">
        <v>1</v>
      </c>
      <c r="CA486" s="15">
        <v>1</v>
      </c>
      <c r="CB486" s="15">
        <v>1</v>
      </c>
      <c r="CC486" s="15">
        <v>1</v>
      </c>
      <c r="CD486" s="27">
        <v>2</v>
      </c>
      <c r="CE486" s="27">
        <v>2</v>
      </c>
      <c r="CF486" s="27">
        <v>2</v>
      </c>
      <c r="CG486" s="27">
        <v>2</v>
      </c>
      <c r="CH486" s="27">
        <v>2</v>
      </c>
      <c r="CI486" s="27">
        <v>2</v>
      </c>
      <c r="CJ486" s="27">
        <f t="shared" si="278"/>
        <v>2</v>
      </c>
      <c r="CK486" s="15">
        <f t="shared" si="305"/>
        <v>0</v>
      </c>
      <c r="CL486" s="15">
        <f t="shared" si="306"/>
        <v>0</v>
      </c>
      <c r="CM486" s="15">
        <f t="shared" si="307"/>
        <v>0</v>
      </c>
      <c r="CN486" s="15">
        <f t="shared" si="308"/>
        <v>0</v>
      </c>
      <c r="CO486" s="15">
        <f t="shared" si="309"/>
        <v>0</v>
      </c>
      <c r="CP486" s="15">
        <f t="shared" si="310"/>
        <v>0</v>
      </c>
      <c r="CQ486" s="15">
        <f t="shared" si="311"/>
        <v>0</v>
      </c>
    </row>
    <row r="487" spans="1:95" x14ac:dyDescent="0.2">
      <c r="A487" s="15">
        <v>838</v>
      </c>
      <c r="B487" s="23">
        <v>1</v>
      </c>
      <c r="C487" s="15">
        <v>2</v>
      </c>
      <c r="D487" s="15">
        <f t="shared" si="279"/>
        <v>1</v>
      </c>
      <c r="E487" s="15">
        <f t="shared" si="313"/>
        <v>0</v>
      </c>
      <c r="F487" s="15">
        <f t="shared" si="314"/>
        <v>0</v>
      </c>
      <c r="G487" s="15">
        <f t="shared" si="315"/>
        <v>0</v>
      </c>
      <c r="H487" s="15">
        <f t="shared" si="316"/>
        <v>0</v>
      </c>
      <c r="I487" s="15">
        <v>0</v>
      </c>
      <c r="J487" s="15">
        <v>58</v>
      </c>
      <c r="K487" s="15">
        <v>3</v>
      </c>
      <c r="L487" s="15">
        <f t="shared" si="280"/>
        <v>0</v>
      </c>
      <c r="M487" s="15">
        <f t="shared" si="281"/>
        <v>0</v>
      </c>
      <c r="N487" s="15">
        <f t="shared" si="282"/>
        <v>0</v>
      </c>
      <c r="O487" s="15">
        <f t="shared" si="283"/>
        <v>1</v>
      </c>
      <c r="P487" s="15">
        <f t="shared" si="284"/>
        <v>0</v>
      </c>
      <c r="Q487" s="15">
        <v>2</v>
      </c>
      <c r="R487" s="15">
        <v>5</v>
      </c>
      <c r="S487" s="15">
        <v>25</v>
      </c>
      <c r="T487" s="15">
        <v>0</v>
      </c>
      <c r="U487" s="15">
        <v>1</v>
      </c>
      <c r="V487" s="15">
        <v>1</v>
      </c>
      <c r="W487" s="15">
        <v>200000</v>
      </c>
      <c r="X487" s="15">
        <v>1</v>
      </c>
      <c r="Y487" s="15">
        <v>0</v>
      </c>
      <c r="Z487" s="15">
        <f t="shared" si="312"/>
        <v>0</v>
      </c>
      <c r="AA487" s="15">
        <f t="shared" si="285"/>
        <v>0</v>
      </c>
      <c r="AB487" s="15">
        <f t="shared" si="286"/>
        <v>0</v>
      </c>
      <c r="AC487" s="159">
        <v>1</v>
      </c>
      <c r="AD487" s="159">
        <v>14</v>
      </c>
      <c r="AE487" s="159">
        <v>11</v>
      </c>
      <c r="AF487" s="15">
        <v>10000</v>
      </c>
      <c r="AG487" s="27">
        <v>714.28571428571433</v>
      </c>
      <c r="AH487" s="27">
        <f t="shared" si="287"/>
        <v>-4.7619047619047554E-2</v>
      </c>
      <c r="AI487" s="27">
        <f t="shared" si="288"/>
        <v>1</v>
      </c>
      <c r="AJ487" s="27">
        <f t="shared" si="289"/>
        <v>-4.7619047619047554E-2</v>
      </c>
      <c r="AQ487" s="15">
        <f t="shared" si="290"/>
        <v>0</v>
      </c>
      <c r="AR487" s="15">
        <f t="shared" si="291"/>
        <v>0</v>
      </c>
      <c r="AZ487" s="15">
        <f t="shared" si="292"/>
        <v>0</v>
      </c>
      <c r="BA487" s="15">
        <f t="shared" si="293"/>
        <v>0</v>
      </c>
      <c r="BC487" s="15">
        <v>4</v>
      </c>
      <c r="BD487" s="15">
        <v>4</v>
      </c>
      <c r="BE487" s="15">
        <v>4</v>
      </c>
      <c r="BF487" s="15">
        <v>4</v>
      </c>
      <c r="BG487" s="15">
        <v>4</v>
      </c>
      <c r="BH487" s="15">
        <v>4</v>
      </c>
      <c r="BI487" s="15">
        <v>4</v>
      </c>
      <c r="BJ487" s="15">
        <v>1</v>
      </c>
      <c r="BK487" s="15">
        <f t="shared" si="294"/>
        <v>0</v>
      </c>
      <c r="BL487" s="15">
        <f t="shared" si="295"/>
        <v>0</v>
      </c>
      <c r="BM487" s="15">
        <f t="shared" si="296"/>
        <v>0</v>
      </c>
      <c r="BN487" s="15">
        <v>2</v>
      </c>
      <c r="BO487" s="15">
        <f t="shared" si="297"/>
        <v>1</v>
      </c>
      <c r="BP487" s="15">
        <f t="shared" si="298"/>
        <v>0</v>
      </c>
      <c r="BQ487" s="15">
        <f t="shared" si="299"/>
        <v>0</v>
      </c>
      <c r="BR487" s="15">
        <f t="shared" si="300"/>
        <v>0</v>
      </c>
      <c r="BS487" s="15">
        <v>5</v>
      </c>
      <c r="BT487" s="15">
        <v>2</v>
      </c>
      <c r="BU487" s="15">
        <f t="shared" si="301"/>
        <v>1</v>
      </c>
      <c r="BV487" s="15">
        <f t="shared" si="302"/>
        <v>0</v>
      </c>
      <c r="BW487" s="15">
        <f t="shared" si="303"/>
        <v>0</v>
      </c>
      <c r="BX487" s="15">
        <f t="shared" si="304"/>
        <v>0</v>
      </c>
      <c r="BY487" s="15">
        <v>1</v>
      </c>
      <c r="BZ487" s="15">
        <v>1</v>
      </c>
      <c r="CA487" s="15">
        <v>1</v>
      </c>
      <c r="CB487" s="15">
        <v>1</v>
      </c>
      <c r="CC487" s="15">
        <v>1</v>
      </c>
      <c r="CD487" s="27">
        <v>2</v>
      </c>
      <c r="CE487" s="27">
        <v>2</v>
      </c>
      <c r="CF487" s="27">
        <v>2</v>
      </c>
      <c r="CG487" s="27">
        <v>2</v>
      </c>
      <c r="CH487" s="27">
        <v>2</v>
      </c>
      <c r="CI487" s="27">
        <v>2</v>
      </c>
      <c r="CJ487" s="27">
        <f t="shared" si="278"/>
        <v>2</v>
      </c>
      <c r="CK487" s="15">
        <f t="shared" si="305"/>
        <v>-1</v>
      </c>
      <c r="CL487" s="15">
        <f t="shared" si="306"/>
        <v>-1</v>
      </c>
      <c r="CM487" s="15">
        <f t="shared" si="307"/>
        <v>-1</v>
      </c>
      <c r="CN487" s="15">
        <f t="shared" si="308"/>
        <v>-1</v>
      </c>
      <c r="CO487" s="15">
        <f t="shared" si="309"/>
        <v>-1</v>
      </c>
      <c r="CP487" s="15">
        <f t="shared" si="310"/>
        <v>-1</v>
      </c>
      <c r="CQ487" s="15">
        <f t="shared" si="311"/>
        <v>-1</v>
      </c>
    </row>
    <row r="488" spans="1:95" x14ac:dyDescent="0.2">
      <c r="A488" s="15">
        <v>839</v>
      </c>
      <c r="B488" s="23">
        <v>1</v>
      </c>
      <c r="C488" s="15">
        <v>2</v>
      </c>
      <c r="D488" s="15">
        <f t="shared" si="279"/>
        <v>1</v>
      </c>
      <c r="E488" s="15">
        <f t="shared" si="313"/>
        <v>0</v>
      </c>
      <c r="F488" s="15">
        <f t="shared" si="314"/>
        <v>0</v>
      </c>
      <c r="G488" s="15">
        <f t="shared" si="315"/>
        <v>0</v>
      </c>
      <c r="H488" s="15">
        <f t="shared" si="316"/>
        <v>0</v>
      </c>
      <c r="I488" s="15">
        <v>1</v>
      </c>
      <c r="J488" s="15">
        <v>62</v>
      </c>
      <c r="K488" s="15">
        <v>1</v>
      </c>
      <c r="L488" s="15">
        <f t="shared" si="280"/>
        <v>0</v>
      </c>
      <c r="M488" s="15">
        <f t="shared" si="281"/>
        <v>1</v>
      </c>
      <c r="N488" s="15">
        <f t="shared" si="282"/>
        <v>0</v>
      </c>
      <c r="O488" s="15">
        <f t="shared" si="283"/>
        <v>0</v>
      </c>
      <c r="P488" s="15">
        <f t="shared" si="284"/>
        <v>0</v>
      </c>
      <c r="Q488" s="15">
        <v>2</v>
      </c>
      <c r="R488" s="15">
        <v>7</v>
      </c>
      <c r="S488" s="15">
        <v>40</v>
      </c>
      <c r="T488" s="15">
        <v>0</v>
      </c>
      <c r="U488" s="15">
        <v>1</v>
      </c>
      <c r="V488" s="15">
        <v>0</v>
      </c>
      <c r="W488" s="15">
        <v>0</v>
      </c>
      <c r="X488" s="15">
        <v>1</v>
      </c>
      <c r="Y488" s="15">
        <v>1</v>
      </c>
      <c r="Z488" s="15">
        <f t="shared" si="312"/>
        <v>0</v>
      </c>
      <c r="AA488" s="15">
        <f t="shared" si="285"/>
        <v>0</v>
      </c>
      <c r="AB488" s="15">
        <f t="shared" si="286"/>
        <v>0</v>
      </c>
      <c r="AC488" s="15">
        <v>1</v>
      </c>
      <c r="AD488" s="15">
        <v>20</v>
      </c>
      <c r="AE488" s="15">
        <v>13</v>
      </c>
      <c r="AF488" s="15">
        <v>15000</v>
      </c>
      <c r="AG488" s="27">
        <v>750</v>
      </c>
      <c r="AH488" s="27">
        <f t="shared" si="287"/>
        <v>-6.25E-2</v>
      </c>
      <c r="AI488" s="27">
        <f t="shared" si="288"/>
        <v>1</v>
      </c>
      <c r="AJ488" s="27">
        <f t="shared" si="289"/>
        <v>-6.25E-2</v>
      </c>
      <c r="AQ488" s="15">
        <f t="shared" si="290"/>
        <v>0</v>
      </c>
      <c r="AR488" s="15">
        <f t="shared" si="291"/>
        <v>0</v>
      </c>
      <c r="AZ488" s="15">
        <f t="shared" si="292"/>
        <v>0</v>
      </c>
      <c r="BA488" s="15">
        <f t="shared" si="293"/>
        <v>0</v>
      </c>
      <c r="BB488" s="15">
        <f>$AJ488</f>
        <v>-6.25E-2</v>
      </c>
      <c r="BC488" s="15">
        <v>4</v>
      </c>
      <c r="BD488" s="15">
        <v>4</v>
      </c>
      <c r="BE488" s="15">
        <v>4</v>
      </c>
      <c r="BF488" s="15">
        <v>5</v>
      </c>
      <c r="BG488" s="15">
        <v>5</v>
      </c>
      <c r="BH488" s="15">
        <v>4.4000000000000004</v>
      </c>
      <c r="BI488" s="15">
        <v>4</v>
      </c>
      <c r="BJ488" s="15">
        <v>1</v>
      </c>
      <c r="BK488" s="15">
        <f t="shared" si="294"/>
        <v>0</v>
      </c>
      <c r="BL488" s="15">
        <f t="shared" si="295"/>
        <v>0</v>
      </c>
      <c r="BM488" s="15">
        <f t="shared" si="296"/>
        <v>0</v>
      </c>
      <c r="BN488" s="15">
        <v>1</v>
      </c>
      <c r="BO488" s="15">
        <f t="shared" si="297"/>
        <v>0</v>
      </c>
      <c r="BP488" s="15">
        <f t="shared" si="298"/>
        <v>0</v>
      </c>
      <c r="BQ488" s="15">
        <f t="shared" si="299"/>
        <v>0</v>
      </c>
      <c r="BR488" s="15">
        <f t="shared" si="300"/>
        <v>0</v>
      </c>
      <c r="BS488" s="15">
        <v>3</v>
      </c>
      <c r="BT488" s="15">
        <v>2</v>
      </c>
      <c r="BU488" s="15">
        <f t="shared" si="301"/>
        <v>1</v>
      </c>
      <c r="BV488" s="15">
        <f t="shared" si="302"/>
        <v>0</v>
      </c>
      <c r="BW488" s="15">
        <f t="shared" si="303"/>
        <v>0</v>
      </c>
      <c r="BX488" s="15">
        <f t="shared" si="304"/>
        <v>0</v>
      </c>
      <c r="BY488" s="15">
        <v>1</v>
      </c>
      <c r="BZ488" s="15">
        <v>1</v>
      </c>
      <c r="CA488" s="15">
        <v>1</v>
      </c>
      <c r="CB488" s="15">
        <v>1</v>
      </c>
      <c r="CC488" s="15">
        <v>1</v>
      </c>
      <c r="CD488" s="27">
        <v>3</v>
      </c>
      <c r="CE488" s="27">
        <v>3</v>
      </c>
      <c r="CF488" s="27">
        <v>3</v>
      </c>
      <c r="CG488" s="27">
        <v>3</v>
      </c>
      <c r="CH488" s="27">
        <v>3</v>
      </c>
      <c r="CI488" s="27">
        <v>3</v>
      </c>
      <c r="CJ488" s="27">
        <f t="shared" si="278"/>
        <v>3</v>
      </c>
      <c r="CK488" s="15">
        <f t="shared" si="305"/>
        <v>0</v>
      </c>
      <c r="CL488" s="15">
        <f t="shared" si="306"/>
        <v>0</v>
      </c>
      <c r="CM488" s="15">
        <f t="shared" si="307"/>
        <v>1</v>
      </c>
      <c r="CN488" s="15">
        <f t="shared" si="308"/>
        <v>1</v>
      </c>
      <c r="CO488" s="15">
        <f t="shared" si="309"/>
        <v>1</v>
      </c>
      <c r="CP488" s="15">
        <f t="shared" si="310"/>
        <v>1</v>
      </c>
      <c r="CQ488" s="15">
        <f t="shared" si="311"/>
        <v>0.66666666666666652</v>
      </c>
    </row>
    <row r="489" spans="1:95" x14ac:dyDescent="0.2">
      <c r="A489" s="15">
        <v>839</v>
      </c>
      <c r="B489" s="23">
        <v>1</v>
      </c>
      <c r="C489" s="15">
        <v>2</v>
      </c>
      <c r="D489" s="15">
        <f t="shared" si="279"/>
        <v>1</v>
      </c>
      <c r="E489" s="15">
        <f t="shared" si="313"/>
        <v>0</v>
      </c>
      <c r="F489" s="15">
        <f t="shared" si="314"/>
        <v>0</v>
      </c>
      <c r="G489" s="15">
        <f t="shared" si="315"/>
        <v>0</v>
      </c>
      <c r="H489" s="15">
        <f t="shared" si="316"/>
        <v>0</v>
      </c>
      <c r="I489" s="15">
        <v>1</v>
      </c>
      <c r="J489" s="15">
        <v>62</v>
      </c>
      <c r="K489" s="15">
        <v>1</v>
      </c>
      <c r="L489" s="15">
        <f t="shared" si="280"/>
        <v>0</v>
      </c>
      <c r="M489" s="15">
        <f t="shared" si="281"/>
        <v>1</v>
      </c>
      <c r="N489" s="15">
        <f t="shared" si="282"/>
        <v>0</v>
      </c>
      <c r="O489" s="15">
        <f t="shared" si="283"/>
        <v>0</v>
      </c>
      <c r="P489" s="15">
        <f t="shared" si="284"/>
        <v>0</v>
      </c>
      <c r="Q489" s="15">
        <v>2</v>
      </c>
      <c r="R489" s="15">
        <v>7</v>
      </c>
      <c r="S489" s="15">
        <v>40</v>
      </c>
      <c r="T489" s="15">
        <v>0</v>
      </c>
      <c r="U489" s="15">
        <v>1</v>
      </c>
      <c r="V489" s="15">
        <v>0</v>
      </c>
      <c r="W489" s="15">
        <v>0</v>
      </c>
      <c r="X489" s="15">
        <v>1</v>
      </c>
      <c r="Y489" s="15">
        <v>0</v>
      </c>
      <c r="Z489" s="15">
        <f t="shared" si="312"/>
        <v>0</v>
      </c>
      <c r="AA489" s="15">
        <f t="shared" si="285"/>
        <v>0</v>
      </c>
      <c r="AB489" s="15">
        <f t="shared" si="286"/>
        <v>0</v>
      </c>
      <c r="AC489" s="159">
        <v>1</v>
      </c>
      <c r="AD489" s="159">
        <v>20</v>
      </c>
      <c r="AE489" s="159">
        <v>11</v>
      </c>
      <c r="AF489" s="15">
        <v>16000</v>
      </c>
      <c r="AG489" s="27">
        <v>800</v>
      </c>
      <c r="AH489" s="27">
        <f t="shared" si="287"/>
        <v>-0.21951219512195122</v>
      </c>
      <c r="AI489" s="27">
        <f t="shared" si="288"/>
        <v>1</v>
      </c>
      <c r="AJ489" s="27">
        <f t="shared" si="289"/>
        <v>-0.21951219512195122</v>
      </c>
      <c r="AQ489" s="15">
        <f t="shared" si="290"/>
        <v>0</v>
      </c>
      <c r="AR489" s="15">
        <f t="shared" si="291"/>
        <v>0</v>
      </c>
      <c r="AZ489" s="15">
        <f t="shared" si="292"/>
        <v>0</v>
      </c>
      <c r="BA489" s="15">
        <f t="shared" si="293"/>
        <v>0</v>
      </c>
      <c r="BC489" s="15">
        <v>4</v>
      </c>
      <c r="BD489" s="15">
        <v>4</v>
      </c>
      <c r="BE489" s="15">
        <v>4</v>
      </c>
      <c r="BF489" s="15">
        <v>5</v>
      </c>
      <c r="BG489" s="15">
        <v>5</v>
      </c>
      <c r="BH489" s="15">
        <v>4.4000000000000004</v>
      </c>
      <c r="BI489" s="15">
        <v>4</v>
      </c>
      <c r="BJ489" s="15">
        <v>1</v>
      </c>
      <c r="BK489" s="15">
        <f t="shared" si="294"/>
        <v>0</v>
      </c>
      <c r="BL489" s="15">
        <f t="shared" si="295"/>
        <v>0</v>
      </c>
      <c r="BM489" s="15">
        <f t="shared" si="296"/>
        <v>0</v>
      </c>
      <c r="BN489" s="15">
        <v>1</v>
      </c>
      <c r="BO489" s="15">
        <f t="shared" si="297"/>
        <v>0</v>
      </c>
      <c r="BP489" s="15">
        <f t="shared" si="298"/>
        <v>0</v>
      </c>
      <c r="BQ489" s="15">
        <f t="shared" si="299"/>
        <v>0</v>
      </c>
      <c r="BR489" s="15">
        <f t="shared" si="300"/>
        <v>0</v>
      </c>
      <c r="BS489" s="15">
        <v>3</v>
      </c>
      <c r="BT489" s="15">
        <v>2</v>
      </c>
      <c r="BU489" s="15">
        <f t="shared" si="301"/>
        <v>1</v>
      </c>
      <c r="BV489" s="15">
        <f t="shared" si="302"/>
        <v>0</v>
      </c>
      <c r="BW489" s="15">
        <f t="shared" si="303"/>
        <v>0</v>
      </c>
      <c r="BX489" s="15">
        <f t="shared" si="304"/>
        <v>0</v>
      </c>
      <c r="BY489" s="15">
        <v>1</v>
      </c>
      <c r="BZ489" s="15">
        <v>1</v>
      </c>
      <c r="CA489" s="15">
        <v>1</v>
      </c>
      <c r="CB489" s="15">
        <v>1</v>
      </c>
      <c r="CC489" s="15">
        <v>1</v>
      </c>
      <c r="CD489" s="27">
        <v>3</v>
      </c>
      <c r="CE489" s="27">
        <v>3</v>
      </c>
      <c r="CF489" s="27">
        <v>2</v>
      </c>
      <c r="CG489" s="27">
        <v>2</v>
      </c>
      <c r="CH489" s="27">
        <v>2</v>
      </c>
      <c r="CI489" s="27">
        <v>2</v>
      </c>
      <c r="CJ489" s="27">
        <f t="shared" si="278"/>
        <v>2.3333333333333335</v>
      </c>
      <c r="CK489" s="15">
        <f t="shared" si="305"/>
        <v>0</v>
      </c>
      <c r="CL489" s="15">
        <f t="shared" si="306"/>
        <v>0</v>
      </c>
      <c r="CM489" s="15">
        <f t="shared" si="307"/>
        <v>-1</v>
      </c>
      <c r="CN489" s="15">
        <f t="shared" si="308"/>
        <v>-1</v>
      </c>
      <c r="CO489" s="15">
        <f t="shared" si="309"/>
        <v>-1</v>
      </c>
      <c r="CP489" s="15">
        <f t="shared" si="310"/>
        <v>-1</v>
      </c>
      <c r="CQ489" s="15">
        <f t="shared" si="311"/>
        <v>-0.66666666666666652</v>
      </c>
    </row>
    <row r="490" spans="1:95" x14ac:dyDescent="0.2">
      <c r="A490" s="15">
        <v>840</v>
      </c>
      <c r="B490" s="23">
        <v>0</v>
      </c>
      <c r="C490" s="15">
        <v>2</v>
      </c>
      <c r="D490" s="15">
        <f t="shared" si="279"/>
        <v>1</v>
      </c>
      <c r="E490" s="15">
        <f t="shared" si="313"/>
        <v>0</v>
      </c>
      <c r="F490" s="15">
        <f t="shared" si="314"/>
        <v>0</v>
      </c>
      <c r="G490" s="15">
        <f t="shared" si="315"/>
        <v>0</v>
      </c>
      <c r="H490" s="15">
        <f t="shared" si="316"/>
        <v>0</v>
      </c>
      <c r="I490" s="15">
        <v>1</v>
      </c>
      <c r="J490" s="15">
        <v>33</v>
      </c>
      <c r="K490" s="15">
        <v>5</v>
      </c>
      <c r="L490" s="15">
        <f t="shared" si="280"/>
        <v>0</v>
      </c>
      <c r="M490" s="15">
        <f t="shared" si="281"/>
        <v>0</v>
      </c>
      <c r="N490" s="15">
        <f t="shared" si="282"/>
        <v>0</v>
      </c>
      <c r="O490" s="15">
        <f t="shared" si="283"/>
        <v>0</v>
      </c>
      <c r="P490" s="15">
        <f t="shared" si="284"/>
        <v>0</v>
      </c>
      <c r="Q490" s="15">
        <v>1</v>
      </c>
      <c r="R490" s="15">
        <v>3</v>
      </c>
      <c r="S490" s="15">
        <v>5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1</v>
      </c>
      <c r="Z490" s="15">
        <f t="shared" si="312"/>
        <v>0</v>
      </c>
      <c r="AA490" s="15">
        <f t="shared" si="285"/>
        <v>0</v>
      </c>
      <c r="AB490" s="15">
        <f t="shared" si="286"/>
        <v>1</v>
      </c>
      <c r="AC490" s="15">
        <v>7</v>
      </c>
      <c r="AD490" s="15">
        <v>8</v>
      </c>
      <c r="AE490" s="15">
        <v>38</v>
      </c>
      <c r="AF490" s="15">
        <v>8200</v>
      </c>
      <c r="AG490" s="27">
        <v>1025</v>
      </c>
      <c r="AH490" s="27">
        <f t="shared" si="287"/>
        <v>0</v>
      </c>
      <c r="AI490" s="27">
        <f t="shared" si="288"/>
        <v>1</v>
      </c>
      <c r="AJ490" s="27">
        <f t="shared" si="289"/>
        <v>0</v>
      </c>
      <c r="AQ490" s="15">
        <f t="shared" si="290"/>
        <v>0</v>
      </c>
      <c r="AR490" s="15">
        <f t="shared" si="291"/>
        <v>0</v>
      </c>
      <c r="AZ490" s="15">
        <f t="shared" si="292"/>
        <v>0</v>
      </c>
      <c r="BA490" s="15">
        <f t="shared" si="293"/>
        <v>0</v>
      </c>
      <c r="BB490" s="15">
        <f>$AJ490</f>
        <v>0</v>
      </c>
      <c r="BC490" s="15">
        <v>3</v>
      </c>
      <c r="BD490" s="15">
        <v>3</v>
      </c>
      <c r="BE490" s="15">
        <v>3</v>
      </c>
      <c r="BF490" s="15">
        <v>3</v>
      </c>
      <c r="BG490" s="15">
        <v>3</v>
      </c>
      <c r="BH490" s="15">
        <v>3</v>
      </c>
      <c r="BI490" s="15">
        <v>3</v>
      </c>
      <c r="BJ490" s="15">
        <v>3</v>
      </c>
      <c r="BK490" s="15">
        <f t="shared" si="294"/>
        <v>0</v>
      </c>
      <c r="BL490" s="15">
        <f t="shared" si="295"/>
        <v>1</v>
      </c>
      <c r="BM490" s="15">
        <f t="shared" si="296"/>
        <v>0</v>
      </c>
      <c r="BN490" s="15">
        <v>2</v>
      </c>
      <c r="BO490" s="15">
        <f t="shared" si="297"/>
        <v>1</v>
      </c>
      <c r="BP490" s="15">
        <f t="shared" si="298"/>
        <v>0</v>
      </c>
      <c r="BQ490" s="15">
        <f t="shared" si="299"/>
        <v>0</v>
      </c>
      <c r="BR490" s="15">
        <f t="shared" si="300"/>
        <v>0</v>
      </c>
      <c r="BS490" s="15">
        <v>2</v>
      </c>
      <c r="BT490" s="15">
        <v>4</v>
      </c>
      <c r="BU490" s="15">
        <f t="shared" si="301"/>
        <v>0</v>
      </c>
      <c r="BV490" s="15">
        <f t="shared" si="302"/>
        <v>0</v>
      </c>
      <c r="BW490" s="15">
        <f t="shared" si="303"/>
        <v>1</v>
      </c>
      <c r="BX490" s="15">
        <f t="shared" si="304"/>
        <v>0</v>
      </c>
      <c r="BY490" s="15">
        <v>1</v>
      </c>
      <c r="BZ490" s="15">
        <v>1</v>
      </c>
      <c r="CA490" s="15">
        <v>1</v>
      </c>
      <c r="CB490" s="15">
        <v>1</v>
      </c>
      <c r="CC490" s="15">
        <v>1</v>
      </c>
      <c r="CD490" s="27">
        <v>3</v>
      </c>
      <c r="CE490" s="27">
        <v>3</v>
      </c>
      <c r="CF490" s="27">
        <v>3</v>
      </c>
      <c r="CG490" s="27">
        <v>3</v>
      </c>
      <c r="CH490" s="27">
        <v>3</v>
      </c>
      <c r="CI490" s="27">
        <v>3</v>
      </c>
      <c r="CJ490" s="27">
        <f t="shared" si="278"/>
        <v>3</v>
      </c>
      <c r="CK490" s="15">
        <f t="shared" si="305"/>
        <v>0</v>
      </c>
      <c r="CL490" s="15">
        <f t="shared" si="306"/>
        <v>0</v>
      </c>
      <c r="CM490" s="15">
        <f t="shared" si="307"/>
        <v>0</v>
      </c>
      <c r="CN490" s="15">
        <f t="shared" si="308"/>
        <v>0</v>
      </c>
      <c r="CO490" s="15">
        <f t="shared" si="309"/>
        <v>0</v>
      </c>
      <c r="CP490" s="15">
        <f t="shared" si="310"/>
        <v>0</v>
      </c>
      <c r="CQ490" s="15">
        <f t="shared" si="311"/>
        <v>0</v>
      </c>
    </row>
    <row r="491" spans="1:95" x14ac:dyDescent="0.2">
      <c r="A491" s="15">
        <v>840</v>
      </c>
      <c r="B491" s="23">
        <v>0</v>
      </c>
      <c r="C491" s="15">
        <v>2</v>
      </c>
      <c r="D491" s="15">
        <f t="shared" si="279"/>
        <v>1</v>
      </c>
      <c r="E491" s="15">
        <f t="shared" si="313"/>
        <v>0</v>
      </c>
      <c r="F491" s="15">
        <f t="shared" si="314"/>
        <v>0</v>
      </c>
      <c r="G491" s="15">
        <f t="shared" si="315"/>
        <v>0</v>
      </c>
      <c r="H491" s="15">
        <f t="shared" si="316"/>
        <v>0</v>
      </c>
      <c r="I491" s="15">
        <v>1</v>
      </c>
      <c r="J491" s="15">
        <v>33</v>
      </c>
      <c r="K491" s="15">
        <v>5</v>
      </c>
      <c r="L491" s="15">
        <f t="shared" si="280"/>
        <v>0</v>
      </c>
      <c r="M491" s="15">
        <f t="shared" si="281"/>
        <v>0</v>
      </c>
      <c r="N491" s="15">
        <f t="shared" si="282"/>
        <v>0</v>
      </c>
      <c r="O491" s="15">
        <f t="shared" si="283"/>
        <v>0</v>
      </c>
      <c r="P491" s="15">
        <f t="shared" si="284"/>
        <v>0</v>
      </c>
      <c r="Q491" s="15">
        <v>1</v>
      </c>
      <c r="R491" s="15">
        <v>3</v>
      </c>
      <c r="S491" s="15">
        <v>5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f t="shared" si="312"/>
        <v>0</v>
      </c>
      <c r="AA491" s="15">
        <f t="shared" si="285"/>
        <v>0</v>
      </c>
      <c r="AB491" s="15">
        <f t="shared" si="286"/>
        <v>1</v>
      </c>
      <c r="AC491" s="159">
        <v>7</v>
      </c>
      <c r="AD491" s="159">
        <v>8</v>
      </c>
      <c r="AE491" s="159">
        <v>38</v>
      </c>
      <c r="AF491" s="15">
        <v>8200</v>
      </c>
      <c r="AG491" s="27">
        <v>1025</v>
      </c>
      <c r="AH491" s="27">
        <f t="shared" si="287"/>
        <v>0.70833333333333337</v>
      </c>
      <c r="AI491" s="27">
        <f t="shared" si="288"/>
        <v>1</v>
      </c>
      <c r="AJ491" s="27">
        <f t="shared" si="289"/>
        <v>0.70833333333333337</v>
      </c>
      <c r="AQ491" s="15">
        <f t="shared" si="290"/>
        <v>0</v>
      </c>
      <c r="AR491" s="15">
        <f t="shared" si="291"/>
        <v>0</v>
      </c>
      <c r="AZ491" s="15">
        <f t="shared" si="292"/>
        <v>0</v>
      </c>
      <c r="BA491" s="15">
        <f t="shared" si="293"/>
        <v>0</v>
      </c>
      <c r="BC491" s="15">
        <v>3</v>
      </c>
      <c r="BD491" s="15">
        <v>3</v>
      </c>
      <c r="BE491" s="15">
        <v>3</v>
      </c>
      <c r="BF491" s="15">
        <v>3</v>
      </c>
      <c r="BG491" s="15">
        <v>3</v>
      </c>
      <c r="BH491" s="15">
        <v>3</v>
      </c>
      <c r="BI491" s="15">
        <v>3</v>
      </c>
      <c r="BJ491" s="15">
        <v>3</v>
      </c>
      <c r="BK491" s="15">
        <f t="shared" si="294"/>
        <v>0</v>
      </c>
      <c r="BL491" s="15">
        <f t="shared" si="295"/>
        <v>1</v>
      </c>
      <c r="BM491" s="15">
        <f t="shared" si="296"/>
        <v>0</v>
      </c>
      <c r="BN491" s="15">
        <v>2</v>
      </c>
      <c r="BO491" s="15">
        <f t="shared" si="297"/>
        <v>1</v>
      </c>
      <c r="BP491" s="15">
        <f t="shared" si="298"/>
        <v>0</v>
      </c>
      <c r="BQ491" s="15">
        <f t="shared" si="299"/>
        <v>0</v>
      </c>
      <c r="BR491" s="15">
        <f t="shared" si="300"/>
        <v>0</v>
      </c>
      <c r="BS491" s="15">
        <v>2</v>
      </c>
      <c r="BT491" s="15">
        <v>4</v>
      </c>
      <c r="BU491" s="15">
        <f t="shared" si="301"/>
        <v>0</v>
      </c>
      <c r="BV491" s="15">
        <f t="shared" si="302"/>
        <v>0</v>
      </c>
      <c r="BW491" s="15">
        <f t="shared" si="303"/>
        <v>1</v>
      </c>
      <c r="BX491" s="15">
        <f t="shared" si="304"/>
        <v>0</v>
      </c>
      <c r="BY491" s="15">
        <v>1</v>
      </c>
      <c r="BZ491" s="15">
        <v>1</v>
      </c>
      <c r="CA491" s="15">
        <v>1</v>
      </c>
      <c r="CB491" s="15">
        <v>1</v>
      </c>
      <c r="CC491" s="15">
        <v>1</v>
      </c>
      <c r="CD491" s="27">
        <v>3</v>
      </c>
      <c r="CE491" s="27">
        <v>3</v>
      </c>
      <c r="CF491" s="27">
        <v>3</v>
      </c>
      <c r="CG491" s="27">
        <v>3</v>
      </c>
      <c r="CH491" s="27">
        <v>3</v>
      </c>
      <c r="CI491" s="27">
        <v>3</v>
      </c>
      <c r="CJ491" s="27">
        <f t="shared" si="278"/>
        <v>3</v>
      </c>
      <c r="CK491" s="15">
        <f t="shared" si="305"/>
        <v>1</v>
      </c>
      <c r="CL491" s="15">
        <f t="shared" si="306"/>
        <v>1</v>
      </c>
      <c r="CM491" s="15">
        <f t="shared" si="307"/>
        <v>1</v>
      </c>
      <c r="CN491" s="15">
        <f t="shared" si="308"/>
        <v>1</v>
      </c>
      <c r="CO491" s="15">
        <f t="shared" si="309"/>
        <v>1</v>
      </c>
      <c r="CP491" s="15">
        <f t="shared" si="310"/>
        <v>1</v>
      </c>
      <c r="CQ491" s="15">
        <f t="shared" si="311"/>
        <v>1</v>
      </c>
    </row>
    <row r="492" spans="1:95" x14ac:dyDescent="0.2">
      <c r="A492" s="15">
        <v>841</v>
      </c>
      <c r="B492" s="23">
        <v>0</v>
      </c>
      <c r="C492" s="15">
        <v>2</v>
      </c>
      <c r="D492" s="15">
        <f t="shared" si="279"/>
        <v>1</v>
      </c>
      <c r="E492" s="15">
        <f t="shared" si="313"/>
        <v>0</v>
      </c>
      <c r="F492" s="15">
        <f t="shared" si="314"/>
        <v>0</v>
      </c>
      <c r="G492" s="15">
        <f t="shared" si="315"/>
        <v>0</v>
      </c>
      <c r="H492" s="15">
        <f t="shared" si="316"/>
        <v>0</v>
      </c>
      <c r="I492" s="15">
        <v>1</v>
      </c>
      <c r="J492" s="15">
        <v>43</v>
      </c>
      <c r="K492" s="15">
        <v>5</v>
      </c>
      <c r="L492" s="15">
        <f t="shared" si="280"/>
        <v>0</v>
      </c>
      <c r="M492" s="15">
        <f t="shared" si="281"/>
        <v>0</v>
      </c>
      <c r="N492" s="15">
        <f t="shared" si="282"/>
        <v>0</v>
      </c>
      <c r="O492" s="15">
        <f t="shared" si="283"/>
        <v>0</v>
      </c>
      <c r="P492" s="15">
        <f t="shared" si="284"/>
        <v>0</v>
      </c>
      <c r="Q492" s="15">
        <v>2</v>
      </c>
      <c r="R492" s="15">
        <v>4</v>
      </c>
      <c r="S492" s="15">
        <v>5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1</v>
      </c>
      <c r="Z492" s="15">
        <f t="shared" si="312"/>
        <v>0</v>
      </c>
      <c r="AA492" s="15">
        <f t="shared" si="285"/>
        <v>0</v>
      </c>
      <c r="AB492" s="15">
        <f t="shared" si="286"/>
        <v>1</v>
      </c>
      <c r="AC492" s="15">
        <v>7</v>
      </c>
      <c r="AD492" s="15">
        <v>5</v>
      </c>
      <c r="AE492" s="15">
        <v>25</v>
      </c>
      <c r="AF492" s="15">
        <v>3000</v>
      </c>
      <c r="AG492" s="27">
        <v>600</v>
      </c>
      <c r="AH492" s="27">
        <f t="shared" si="287"/>
        <v>-0.14285714285714285</v>
      </c>
      <c r="AI492" s="27">
        <f t="shared" si="288"/>
        <v>1</v>
      </c>
      <c r="AJ492" s="27">
        <f t="shared" si="289"/>
        <v>-0.14285714285714285</v>
      </c>
      <c r="AQ492" s="15">
        <f t="shared" si="290"/>
        <v>0</v>
      </c>
      <c r="AR492" s="15">
        <f t="shared" si="291"/>
        <v>0</v>
      </c>
      <c r="AZ492" s="15">
        <f t="shared" si="292"/>
        <v>0</v>
      </c>
      <c r="BA492" s="15">
        <f t="shared" si="293"/>
        <v>0</v>
      </c>
      <c r="BB492" s="15">
        <f>$AJ492</f>
        <v>-0.14285714285714285</v>
      </c>
      <c r="BC492" s="15">
        <v>4</v>
      </c>
      <c r="BD492" s="15">
        <v>3</v>
      </c>
      <c r="BE492" s="15">
        <v>3</v>
      </c>
      <c r="BF492" s="15">
        <v>3</v>
      </c>
      <c r="BG492" s="15">
        <v>4</v>
      </c>
      <c r="BH492" s="15">
        <v>3.4</v>
      </c>
      <c r="BI492" s="15">
        <v>3</v>
      </c>
      <c r="BJ492" s="15">
        <v>5</v>
      </c>
      <c r="BK492" s="15">
        <f t="shared" si="294"/>
        <v>0</v>
      </c>
      <c r="BL492" s="15">
        <f t="shared" si="295"/>
        <v>0</v>
      </c>
      <c r="BM492" s="15">
        <f t="shared" si="296"/>
        <v>0</v>
      </c>
      <c r="BN492" s="15" t="s">
        <v>1007</v>
      </c>
      <c r="BO492" s="15">
        <f t="shared" si="297"/>
        <v>0</v>
      </c>
      <c r="BP492" s="15">
        <f t="shared" si="298"/>
        <v>0</v>
      </c>
      <c r="BQ492" s="15">
        <f t="shared" si="299"/>
        <v>0</v>
      </c>
      <c r="BR492" s="15">
        <f t="shared" si="300"/>
        <v>0</v>
      </c>
      <c r="BU492" s="15">
        <f t="shared" si="301"/>
        <v>0</v>
      </c>
      <c r="BV492" s="15">
        <f t="shared" si="302"/>
        <v>0</v>
      </c>
      <c r="BW492" s="15">
        <f t="shared" si="303"/>
        <v>0</v>
      </c>
      <c r="BX492" s="15">
        <f t="shared" si="304"/>
        <v>0</v>
      </c>
      <c r="BY492" s="15" t="s">
        <v>1007</v>
      </c>
      <c r="BZ492" s="15" t="s">
        <v>1007</v>
      </c>
      <c r="CA492" s="15" t="s">
        <v>1007</v>
      </c>
      <c r="CB492" s="15" t="s">
        <v>1007</v>
      </c>
      <c r="CC492" s="15" t="s">
        <v>1007</v>
      </c>
      <c r="CD492" s="27">
        <v>2</v>
      </c>
      <c r="CE492" s="27">
        <v>2</v>
      </c>
      <c r="CF492" s="27">
        <v>2</v>
      </c>
      <c r="CG492" s="27">
        <v>2</v>
      </c>
      <c r="CH492" s="27">
        <v>2</v>
      </c>
      <c r="CI492" s="27">
        <v>2</v>
      </c>
      <c r="CJ492" s="27">
        <f t="shared" si="278"/>
        <v>2</v>
      </c>
      <c r="CK492" s="15">
        <f t="shared" si="305"/>
        <v>0</v>
      </c>
      <c r="CL492" s="15">
        <f t="shared" si="306"/>
        <v>0</v>
      </c>
      <c r="CM492" s="15">
        <f t="shared" si="307"/>
        <v>0</v>
      </c>
      <c r="CN492" s="15">
        <f t="shared" si="308"/>
        <v>0</v>
      </c>
      <c r="CO492" s="15">
        <f t="shared" si="309"/>
        <v>0</v>
      </c>
      <c r="CP492" s="15">
        <f t="shared" si="310"/>
        <v>0</v>
      </c>
      <c r="CQ492" s="15">
        <f t="shared" si="311"/>
        <v>0</v>
      </c>
    </row>
    <row r="493" spans="1:95" x14ac:dyDescent="0.2">
      <c r="A493" s="15">
        <v>841</v>
      </c>
      <c r="B493" s="23">
        <v>0</v>
      </c>
      <c r="C493" s="15">
        <v>2</v>
      </c>
      <c r="D493" s="15">
        <f t="shared" si="279"/>
        <v>1</v>
      </c>
      <c r="E493" s="15">
        <f t="shared" si="313"/>
        <v>0</v>
      </c>
      <c r="F493" s="15">
        <f t="shared" si="314"/>
        <v>0</v>
      </c>
      <c r="G493" s="15">
        <f t="shared" si="315"/>
        <v>0</v>
      </c>
      <c r="H493" s="15">
        <f t="shared" si="316"/>
        <v>0</v>
      </c>
      <c r="I493" s="15">
        <v>1</v>
      </c>
      <c r="J493" s="15">
        <v>43</v>
      </c>
      <c r="K493" s="15">
        <v>5</v>
      </c>
      <c r="L493" s="15">
        <f t="shared" si="280"/>
        <v>0</v>
      </c>
      <c r="M493" s="15">
        <f t="shared" si="281"/>
        <v>0</v>
      </c>
      <c r="N493" s="15">
        <f t="shared" si="282"/>
        <v>0</v>
      </c>
      <c r="O493" s="15">
        <f t="shared" si="283"/>
        <v>0</v>
      </c>
      <c r="P493" s="15">
        <f t="shared" si="284"/>
        <v>0</v>
      </c>
      <c r="Q493" s="15">
        <v>2</v>
      </c>
      <c r="R493" s="15">
        <v>4</v>
      </c>
      <c r="S493" s="15">
        <v>5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f t="shared" si="312"/>
        <v>0</v>
      </c>
      <c r="AA493" s="15">
        <f t="shared" si="285"/>
        <v>0</v>
      </c>
      <c r="AB493" s="15">
        <f t="shared" si="286"/>
        <v>1</v>
      </c>
      <c r="AC493" s="159">
        <v>7</v>
      </c>
      <c r="AD493" s="159">
        <v>5</v>
      </c>
      <c r="AE493" s="159">
        <v>30</v>
      </c>
      <c r="AF493" s="15">
        <v>3500</v>
      </c>
      <c r="AG493" s="27">
        <v>700</v>
      </c>
      <c r="AH493" s="27">
        <f t="shared" si="287"/>
        <v>-0.93518518518518523</v>
      </c>
      <c r="AI493" s="27">
        <f t="shared" si="288"/>
        <v>1</v>
      </c>
      <c r="AJ493" s="27">
        <f t="shared" si="289"/>
        <v>-0.93518518518518523</v>
      </c>
      <c r="AQ493" s="15">
        <f t="shared" si="290"/>
        <v>0</v>
      </c>
      <c r="AR493" s="15">
        <f t="shared" si="291"/>
        <v>0</v>
      </c>
      <c r="AZ493" s="15">
        <f t="shared" si="292"/>
        <v>0</v>
      </c>
      <c r="BA493" s="15">
        <f t="shared" si="293"/>
        <v>0</v>
      </c>
      <c r="BC493" s="15">
        <v>4</v>
      </c>
      <c r="BD493" s="15">
        <v>3</v>
      </c>
      <c r="BE493" s="15">
        <v>3</v>
      </c>
      <c r="BF493" s="15">
        <v>3</v>
      </c>
      <c r="BG493" s="15">
        <v>4</v>
      </c>
      <c r="BH493" s="15">
        <v>3.4</v>
      </c>
      <c r="BI493" s="15">
        <v>3</v>
      </c>
      <c r="BJ493" s="15">
        <v>5</v>
      </c>
      <c r="BK493" s="15">
        <f t="shared" si="294"/>
        <v>0</v>
      </c>
      <c r="BL493" s="15">
        <f t="shared" si="295"/>
        <v>0</v>
      </c>
      <c r="BM493" s="15">
        <f t="shared" si="296"/>
        <v>0</v>
      </c>
      <c r="BN493" s="15" t="s">
        <v>1007</v>
      </c>
      <c r="BO493" s="15">
        <f t="shared" si="297"/>
        <v>0</v>
      </c>
      <c r="BP493" s="15">
        <f t="shared" si="298"/>
        <v>0</v>
      </c>
      <c r="BQ493" s="15">
        <f t="shared" si="299"/>
        <v>0</v>
      </c>
      <c r="BR493" s="15">
        <f t="shared" si="300"/>
        <v>0</v>
      </c>
      <c r="BU493" s="15">
        <f t="shared" si="301"/>
        <v>0</v>
      </c>
      <c r="BV493" s="15">
        <f t="shared" si="302"/>
        <v>0</v>
      </c>
      <c r="BW493" s="15">
        <f t="shared" si="303"/>
        <v>0</v>
      </c>
      <c r="BX493" s="15">
        <f t="shared" si="304"/>
        <v>0</v>
      </c>
      <c r="BY493" s="15" t="s">
        <v>1007</v>
      </c>
      <c r="BZ493" s="15" t="s">
        <v>1007</v>
      </c>
      <c r="CA493" s="15" t="s">
        <v>1007</v>
      </c>
      <c r="CB493" s="15" t="s">
        <v>1007</v>
      </c>
      <c r="CC493" s="15" t="s">
        <v>1007</v>
      </c>
      <c r="CD493" s="27">
        <v>2</v>
      </c>
      <c r="CE493" s="27">
        <v>2</v>
      </c>
      <c r="CF493" s="27">
        <v>2</v>
      </c>
      <c r="CG493" s="27">
        <v>2</v>
      </c>
      <c r="CH493" s="27">
        <v>2</v>
      </c>
      <c r="CI493" s="27">
        <v>2</v>
      </c>
      <c r="CJ493" s="27">
        <f t="shared" si="278"/>
        <v>2</v>
      </c>
      <c r="CK493" s="15">
        <f t="shared" si="305"/>
        <v>-1</v>
      </c>
      <c r="CL493" s="15">
        <f t="shared" si="306"/>
        <v>-1</v>
      </c>
      <c r="CM493" s="15">
        <f t="shared" si="307"/>
        <v>-1</v>
      </c>
      <c r="CN493" s="15">
        <f t="shared" si="308"/>
        <v>-1</v>
      </c>
      <c r="CO493" s="15">
        <f t="shared" si="309"/>
        <v>-1</v>
      </c>
      <c r="CP493" s="15">
        <f t="shared" si="310"/>
        <v>-1</v>
      </c>
      <c r="CQ493" s="15">
        <f t="shared" si="311"/>
        <v>-1</v>
      </c>
    </row>
    <row r="494" spans="1:95" x14ac:dyDescent="0.2">
      <c r="A494" s="15">
        <v>842</v>
      </c>
      <c r="B494" s="23">
        <v>0</v>
      </c>
      <c r="C494" s="15">
        <v>2</v>
      </c>
      <c r="D494" s="15">
        <f t="shared" si="279"/>
        <v>1</v>
      </c>
      <c r="E494" s="15">
        <f t="shared" si="313"/>
        <v>0</v>
      </c>
      <c r="F494" s="15">
        <f t="shared" si="314"/>
        <v>0</v>
      </c>
      <c r="G494" s="15">
        <f t="shared" si="315"/>
        <v>0</v>
      </c>
      <c r="H494" s="15">
        <f t="shared" si="316"/>
        <v>0</v>
      </c>
      <c r="I494" s="15">
        <v>0</v>
      </c>
      <c r="J494" s="15">
        <v>34</v>
      </c>
      <c r="K494" s="15">
        <v>5</v>
      </c>
      <c r="L494" s="15">
        <f t="shared" si="280"/>
        <v>0</v>
      </c>
      <c r="M494" s="15">
        <f t="shared" si="281"/>
        <v>0</v>
      </c>
      <c r="N494" s="15">
        <f t="shared" si="282"/>
        <v>0</v>
      </c>
      <c r="O494" s="15">
        <f t="shared" si="283"/>
        <v>0</v>
      </c>
      <c r="P494" s="15">
        <f t="shared" si="284"/>
        <v>0</v>
      </c>
      <c r="Q494" s="15">
        <v>1</v>
      </c>
      <c r="R494" s="15">
        <v>5</v>
      </c>
      <c r="S494" s="15">
        <v>3</v>
      </c>
      <c r="T494" s="15">
        <v>0</v>
      </c>
      <c r="U494" s="15">
        <v>0</v>
      </c>
      <c r="V494" s="15">
        <v>1</v>
      </c>
      <c r="W494" s="15">
        <v>300000</v>
      </c>
      <c r="X494" s="15">
        <v>0</v>
      </c>
      <c r="Y494" s="15">
        <v>1</v>
      </c>
      <c r="Z494" s="15">
        <f t="shared" si="312"/>
        <v>0</v>
      </c>
      <c r="AA494" s="15">
        <f t="shared" si="285"/>
        <v>0</v>
      </c>
      <c r="AB494" s="15">
        <f t="shared" si="286"/>
        <v>1</v>
      </c>
      <c r="AC494" s="15">
        <v>8</v>
      </c>
      <c r="AD494" s="15">
        <v>1</v>
      </c>
      <c r="AE494" s="15">
        <v>40</v>
      </c>
      <c r="AF494" s="15">
        <v>10800</v>
      </c>
      <c r="AG494" s="27">
        <v>10800</v>
      </c>
      <c r="AH494" s="27">
        <f t="shared" si="287"/>
        <v>0</v>
      </c>
      <c r="AI494" s="27">
        <f t="shared" si="288"/>
        <v>1</v>
      </c>
      <c r="AJ494" s="27">
        <f t="shared" si="289"/>
        <v>0</v>
      </c>
      <c r="AQ494" s="15">
        <f t="shared" si="290"/>
        <v>0</v>
      </c>
      <c r="AR494" s="15">
        <f t="shared" si="291"/>
        <v>0</v>
      </c>
      <c r="AZ494" s="15">
        <f t="shared" si="292"/>
        <v>0</v>
      </c>
      <c r="BA494" s="15">
        <f t="shared" si="293"/>
        <v>0</v>
      </c>
      <c r="BB494" s="15">
        <f>$AJ494</f>
        <v>0</v>
      </c>
      <c r="BC494" s="15">
        <v>3</v>
      </c>
      <c r="BD494" s="15">
        <v>3</v>
      </c>
      <c r="BE494" s="15">
        <v>3</v>
      </c>
      <c r="BF494" s="15">
        <v>3</v>
      </c>
      <c r="BG494" s="15">
        <v>3</v>
      </c>
      <c r="BH494" s="15">
        <v>3</v>
      </c>
      <c r="BI494" s="15">
        <v>3</v>
      </c>
      <c r="BJ494" s="15">
        <v>4</v>
      </c>
      <c r="BK494" s="15">
        <f t="shared" si="294"/>
        <v>0</v>
      </c>
      <c r="BL494" s="15">
        <f t="shared" si="295"/>
        <v>0</v>
      </c>
      <c r="BM494" s="15">
        <f t="shared" si="296"/>
        <v>1</v>
      </c>
      <c r="BN494" s="15">
        <v>2</v>
      </c>
      <c r="BO494" s="15">
        <f t="shared" si="297"/>
        <v>1</v>
      </c>
      <c r="BP494" s="15">
        <f t="shared" si="298"/>
        <v>0</v>
      </c>
      <c r="BQ494" s="15">
        <f t="shared" si="299"/>
        <v>0</v>
      </c>
      <c r="BR494" s="15">
        <f t="shared" si="300"/>
        <v>0</v>
      </c>
      <c r="BS494" s="15">
        <v>3</v>
      </c>
      <c r="BT494" s="15">
        <v>4</v>
      </c>
      <c r="BU494" s="15">
        <f t="shared" si="301"/>
        <v>0</v>
      </c>
      <c r="BV494" s="15">
        <f t="shared" si="302"/>
        <v>0</v>
      </c>
      <c r="BW494" s="15">
        <f t="shared" si="303"/>
        <v>1</v>
      </c>
      <c r="BX494" s="15">
        <f t="shared" si="304"/>
        <v>0</v>
      </c>
      <c r="BY494" s="15">
        <v>1</v>
      </c>
      <c r="BZ494" s="15">
        <v>1</v>
      </c>
      <c r="CA494" s="15">
        <v>1</v>
      </c>
      <c r="CB494" s="15">
        <v>1</v>
      </c>
      <c r="CC494" s="15">
        <v>1</v>
      </c>
      <c r="CD494" s="27">
        <v>3</v>
      </c>
      <c r="CE494" s="27">
        <v>3</v>
      </c>
      <c r="CF494" s="27">
        <v>3</v>
      </c>
      <c r="CG494" s="27">
        <v>3</v>
      </c>
      <c r="CH494" s="27">
        <v>3</v>
      </c>
      <c r="CI494" s="27">
        <v>3</v>
      </c>
      <c r="CJ494" s="27">
        <f t="shared" si="278"/>
        <v>3</v>
      </c>
      <c r="CK494" s="15">
        <f t="shared" si="305"/>
        <v>0</v>
      </c>
      <c r="CL494" s="15">
        <f t="shared" si="306"/>
        <v>0</v>
      </c>
      <c r="CM494" s="15">
        <f t="shared" si="307"/>
        <v>0</v>
      </c>
      <c r="CN494" s="15">
        <f t="shared" si="308"/>
        <v>0</v>
      </c>
      <c r="CO494" s="15">
        <f t="shared" si="309"/>
        <v>0</v>
      </c>
      <c r="CP494" s="15">
        <f t="shared" si="310"/>
        <v>0</v>
      </c>
      <c r="CQ494" s="15">
        <f t="shared" si="311"/>
        <v>0</v>
      </c>
    </row>
    <row r="495" spans="1:95" x14ac:dyDescent="0.2">
      <c r="A495" s="15">
        <v>842</v>
      </c>
      <c r="B495" s="23">
        <v>0</v>
      </c>
      <c r="C495" s="15">
        <v>2</v>
      </c>
      <c r="D495" s="15">
        <f t="shared" si="279"/>
        <v>1</v>
      </c>
      <c r="E495" s="15">
        <f t="shared" si="313"/>
        <v>0</v>
      </c>
      <c r="F495" s="15">
        <f t="shared" si="314"/>
        <v>0</v>
      </c>
      <c r="G495" s="15">
        <f t="shared" si="315"/>
        <v>0</v>
      </c>
      <c r="H495" s="15">
        <f t="shared" si="316"/>
        <v>0</v>
      </c>
      <c r="I495" s="15">
        <v>0</v>
      </c>
      <c r="J495" s="15">
        <v>34</v>
      </c>
      <c r="K495" s="15">
        <v>5</v>
      </c>
      <c r="L495" s="15">
        <f t="shared" si="280"/>
        <v>0</v>
      </c>
      <c r="M495" s="15">
        <f t="shared" si="281"/>
        <v>0</v>
      </c>
      <c r="N495" s="15">
        <f t="shared" si="282"/>
        <v>0</v>
      </c>
      <c r="O495" s="15">
        <f t="shared" si="283"/>
        <v>0</v>
      </c>
      <c r="P495" s="15">
        <f t="shared" si="284"/>
        <v>0</v>
      </c>
      <c r="Q495" s="15">
        <v>1</v>
      </c>
      <c r="R495" s="15">
        <v>5</v>
      </c>
      <c r="S495" s="15">
        <v>3</v>
      </c>
      <c r="T495" s="15">
        <v>0</v>
      </c>
      <c r="U495" s="15">
        <v>0</v>
      </c>
      <c r="V495" s="15">
        <v>1</v>
      </c>
      <c r="W495" s="15">
        <v>300000</v>
      </c>
      <c r="X495" s="15">
        <v>0</v>
      </c>
      <c r="Y495" s="15">
        <v>0</v>
      </c>
      <c r="Z495" s="15">
        <f t="shared" si="312"/>
        <v>0</v>
      </c>
      <c r="AA495" s="15">
        <f t="shared" si="285"/>
        <v>0</v>
      </c>
      <c r="AB495" s="15">
        <f t="shared" si="286"/>
        <v>1</v>
      </c>
      <c r="AC495" s="159">
        <v>8</v>
      </c>
      <c r="AD495" s="159">
        <v>1</v>
      </c>
      <c r="AE495" s="159">
        <v>40</v>
      </c>
      <c r="AF495" s="15">
        <v>10800</v>
      </c>
      <c r="AG495" s="27">
        <v>10800</v>
      </c>
      <c r="AH495" s="27">
        <f t="shared" si="287"/>
        <v>8</v>
      </c>
      <c r="AI495" s="27">
        <f t="shared" si="288"/>
        <v>1</v>
      </c>
      <c r="AJ495" s="27">
        <f t="shared" si="289"/>
        <v>8</v>
      </c>
      <c r="AQ495" s="15">
        <f t="shared" si="290"/>
        <v>0</v>
      </c>
      <c r="AR495" s="15">
        <f t="shared" si="291"/>
        <v>0</v>
      </c>
      <c r="AZ495" s="15">
        <f t="shared" si="292"/>
        <v>0</v>
      </c>
      <c r="BA495" s="15">
        <f t="shared" si="293"/>
        <v>0</v>
      </c>
      <c r="BC495" s="15">
        <v>3</v>
      </c>
      <c r="BD495" s="15">
        <v>3</v>
      </c>
      <c r="BE495" s="15">
        <v>3</v>
      </c>
      <c r="BF495" s="15">
        <v>3</v>
      </c>
      <c r="BG495" s="15">
        <v>3</v>
      </c>
      <c r="BH495" s="15">
        <v>3</v>
      </c>
      <c r="BI495" s="15">
        <v>3</v>
      </c>
      <c r="BJ495" s="15">
        <v>4</v>
      </c>
      <c r="BK495" s="15">
        <f t="shared" si="294"/>
        <v>0</v>
      </c>
      <c r="BL495" s="15">
        <f t="shared" si="295"/>
        <v>0</v>
      </c>
      <c r="BM495" s="15">
        <f t="shared" si="296"/>
        <v>1</v>
      </c>
      <c r="BN495" s="15">
        <v>2</v>
      </c>
      <c r="BO495" s="15">
        <f t="shared" si="297"/>
        <v>1</v>
      </c>
      <c r="BP495" s="15">
        <f t="shared" si="298"/>
        <v>0</v>
      </c>
      <c r="BQ495" s="15">
        <f t="shared" si="299"/>
        <v>0</v>
      </c>
      <c r="BR495" s="15">
        <f t="shared" si="300"/>
        <v>0</v>
      </c>
      <c r="BS495" s="15">
        <v>3</v>
      </c>
      <c r="BT495" s="15">
        <v>4</v>
      </c>
      <c r="BU495" s="15">
        <f t="shared" si="301"/>
        <v>0</v>
      </c>
      <c r="BV495" s="15">
        <f t="shared" si="302"/>
        <v>0</v>
      </c>
      <c r="BW495" s="15">
        <f t="shared" si="303"/>
        <v>1</v>
      </c>
      <c r="BX495" s="15">
        <f t="shared" si="304"/>
        <v>0</v>
      </c>
      <c r="BY495" s="15">
        <v>1</v>
      </c>
      <c r="BZ495" s="15">
        <v>1</v>
      </c>
      <c r="CA495" s="15">
        <v>1</v>
      </c>
      <c r="CB495" s="15">
        <v>1</v>
      </c>
      <c r="CC495" s="15">
        <v>1</v>
      </c>
      <c r="CD495" s="27">
        <v>3</v>
      </c>
      <c r="CE495" s="27">
        <v>3</v>
      </c>
      <c r="CF495" s="27">
        <v>3</v>
      </c>
      <c r="CG495" s="27">
        <v>3</v>
      </c>
      <c r="CH495" s="27">
        <v>3</v>
      </c>
      <c r="CI495" s="27">
        <v>3</v>
      </c>
      <c r="CJ495" s="27">
        <f t="shared" si="278"/>
        <v>3</v>
      </c>
      <c r="CK495" s="15">
        <f t="shared" si="305"/>
        <v>0</v>
      </c>
      <c r="CL495" s="15">
        <f t="shared" si="306"/>
        <v>0</v>
      </c>
      <c r="CM495" s="15">
        <f t="shared" si="307"/>
        <v>0</v>
      </c>
      <c r="CN495" s="15">
        <f t="shared" si="308"/>
        <v>0</v>
      </c>
      <c r="CO495" s="15">
        <f t="shared" si="309"/>
        <v>0</v>
      </c>
      <c r="CP495" s="15">
        <f t="shared" si="310"/>
        <v>0</v>
      </c>
      <c r="CQ495" s="15">
        <f t="shared" si="311"/>
        <v>0</v>
      </c>
    </row>
    <row r="496" spans="1:95" x14ac:dyDescent="0.2">
      <c r="A496" s="15">
        <v>843</v>
      </c>
      <c r="B496" s="23">
        <v>0</v>
      </c>
      <c r="C496" s="15">
        <v>2</v>
      </c>
      <c r="D496" s="15">
        <f t="shared" si="279"/>
        <v>1</v>
      </c>
      <c r="E496" s="15">
        <f t="shared" si="313"/>
        <v>0</v>
      </c>
      <c r="F496" s="15">
        <f t="shared" si="314"/>
        <v>0</v>
      </c>
      <c r="G496" s="15">
        <f t="shared" si="315"/>
        <v>0</v>
      </c>
      <c r="H496" s="15">
        <f t="shared" si="316"/>
        <v>0</v>
      </c>
      <c r="I496" s="15">
        <v>1</v>
      </c>
      <c r="J496" s="15">
        <v>39</v>
      </c>
      <c r="K496" s="15">
        <v>5</v>
      </c>
      <c r="L496" s="15">
        <f t="shared" si="280"/>
        <v>0</v>
      </c>
      <c r="M496" s="15">
        <f t="shared" si="281"/>
        <v>0</v>
      </c>
      <c r="N496" s="15">
        <f t="shared" si="282"/>
        <v>0</v>
      </c>
      <c r="O496" s="15">
        <f t="shared" si="283"/>
        <v>0</v>
      </c>
      <c r="P496" s="15">
        <f t="shared" si="284"/>
        <v>0</v>
      </c>
      <c r="Q496" s="15">
        <v>2</v>
      </c>
      <c r="R496" s="15">
        <v>4</v>
      </c>
      <c r="S496" s="15">
        <v>4</v>
      </c>
      <c r="T496" s="15">
        <v>1</v>
      </c>
      <c r="U496" s="15">
        <v>0</v>
      </c>
      <c r="V496" s="15">
        <v>1</v>
      </c>
      <c r="W496" s="15">
        <v>240000</v>
      </c>
      <c r="X496" s="15">
        <v>0</v>
      </c>
      <c r="Y496" s="15">
        <v>1</v>
      </c>
      <c r="Z496" s="15">
        <f t="shared" si="312"/>
        <v>0</v>
      </c>
      <c r="AA496" s="15">
        <f t="shared" si="285"/>
        <v>0</v>
      </c>
      <c r="AB496" s="15">
        <f t="shared" si="286"/>
        <v>1</v>
      </c>
      <c r="AC496" s="15">
        <v>7</v>
      </c>
      <c r="AD496" s="15">
        <v>5</v>
      </c>
      <c r="AE496" s="15">
        <v>33</v>
      </c>
      <c r="AF496" s="15">
        <v>6000</v>
      </c>
      <c r="AG496" s="27">
        <v>1200</v>
      </c>
      <c r="AH496" s="27">
        <f t="shared" si="287"/>
        <v>-7.6923076923076927E-2</v>
      </c>
      <c r="AI496" s="27">
        <f t="shared" si="288"/>
        <v>1</v>
      </c>
      <c r="AJ496" s="27">
        <f t="shared" si="289"/>
        <v>-7.6923076923076927E-2</v>
      </c>
      <c r="AQ496" s="15">
        <f t="shared" si="290"/>
        <v>0</v>
      </c>
      <c r="AR496" s="15">
        <f t="shared" si="291"/>
        <v>0</v>
      </c>
      <c r="AZ496" s="15">
        <f t="shared" si="292"/>
        <v>0</v>
      </c>
      <c r="BA496" s="15">
        <f t="shared" si="293"/>
        <v>0</v>
      </c>
      <c r="BB496" s="15">
        <f>$AJ496</f>
        <v>-7.6923076923076927E-2</v>
      </c>
      <c r="BC496" s="15">
        <v>3</v>
      </c>
      <c r="BD496" s="15">
        <v>3</v>
      </c>
      <c r="BE496" s="15">
        <v>3</v>
      </c>
      <c r="BF496" s="15">
        <v>3</v>
      </c>
      <c r="BG496" s="15">
        <v>3</v>
      </c>
      <c r="BH496" s="15">
        <v>3</v>
      </c>
      <c r="BI496" s="15">
        <v>3</v>
      </c>
      <c r="BJ496" s="15">
        <v>5</v>
      </c>
      <c r="BK496" s="15">
        <f t="shared" si="294"/>
        <v>0</v>
      </c>
      <c r="BL496" s="15">
        <f t="shared" si="295"/>
        <v>0</v>
      </c>
      <c r="BM496" s="15">
        <f t="shared" si="296"/>
        <v>0</v>
      </c>
      <c r="BN496" s="15" t="s">
        <v>1007</v>
      </c>
      <c r="BO496" s="15">
        <f t="shared" si="297"/>
        <v>0</v>
      </c>
      <c r="BP496" s="15">
        <f t="shared" si="298"/>
        <v>0</v>
      </c>
      <c r="BQ496" s="15">
        <f t="shared" si="299"/>
        <v>0</v>
      </c>
      <c r="BR496" s="15">
        <f t="shared" si="300"/>
        <v>0</v>
      </c>
      <c r="BU496" s="15">
        <f t="shared" si="301"/>
        <v>0</v>
      </c>
      <c r="BV496" s="15">
        <f t="shared" si="302"/>
        <v>0</v>
      </c>
      <c r="BW496" s="15">
        <f t="shared" si="303"/>
        <v>0</v>
      </c>
      <c r="BX496" s="15">
        <f t="shared" si="304"/>
        <v>0</v>
      </c>
      <c r="BY496" s="15" t="s">
        <v>1007</v>
      </c>
      <c r="BZ496" s="15" t="s">
        <v>1007</v>
      </c>
      <c r="CA496" s="15" t="s">
        <v>1007</v>
      </c>
      <c r="CB496" s="15" t="s">
        <v>1007</v>
      </c>
      <c r="CC496" s="15" t="s">
        <v>1007</v>
      </c>
      <c r="CD496" s="27">
        <v>3</v>
      </c>
      <c r="CE496" s="27">
        <v>3</v>
      </c>
      <c r="CF496" s="27">
        <v>3</v>
      </c>
      <c r="CG496" s="27">
        <v>3</v>
      </c>
      <c r="CH496" s="27">
        <v>3</v>
      </c>
      <c r="CI496" s="27">
        <v>3</v>
      </c>
      <c r="CJ496" s="27">
        <f t="shared" si="278"/>
        <v>3</v>
      </c>
      <c r="CK496" s="15">
        <f t="shared" si="305"/>
        <v>0</v>
      </c>
      <c r="CL496" s="15">
        <f t="shared" si="306"/>
        <v>0</v>
      </c>
      <c r="CM496" s="15">
        <f t="shared" si="307"/>
        <v>0</v>
      </c>
      <c r="CN496" s="15">
        <f t="shared" si="308"/>
        <v>0</v>
      </c>
      <c r="CO496" s="15">
        <f t="shared" si="309"/>
        <v>0</v>
      </c>
      <c r="CP496" s="15">
        <f t="shared" si="310"/>
        <v>0</v>
      </c>
      <c r="CQ496" s="15">
        <f t="shared" si="311"/>
        <v>0</v>
      </c>
    </row>
    <row r="497" spans="1:95" x14ac:dyDescent="0.2">
      <c r="A497" s="15">
        <v>843</v>
      </c>
      <c r="B497" s="23">
        <v>0</v>
      </c>
      <c r="C497" s="15">
        <v>2</v>
      </c>
      <c r="D497" s="15">
        <f t="shared" si="279"/>
        <v>1</v>
      </c>
      <c r="E497" s="15">
        <f t="shared" si="313"/>
        <v>0</v>
      </c>
      <c r="F497" s="15">
        <f t="shared" si="314"/>
        <v>0</v>
      </c>
      <c r="G497" s="15">
        <f t="shared" si="315"/>
        <v>0</v>
      </c>
      <c r="H497" s="15">
        <f t="shared" si="316"/>
        <v>0</v>
      </c>
      <c r="I497" s="15">
        <v>1</v>
      </c>
      <c r="J497" s="15">
        <v>39</v>
      </c>
      <c r="K497" s="15">
        <v>5</v>
      </c>
      <c r="L497" s="15">
        <f t="shared" si="280"/>
        <v>0</v>
      </c>
      <c r="M497" s="15">
        <f t="shared" si="281"/>
        <v>0</v>
      </c>
      <c r="N497" s="15">
        <f t="shared" si="282"/>
        <v>0</v>
      </c>
      <c r="O497" s="15">
        <f t="shared" si="283"/>
        <v>0</v>
      </c>
      <c r="P497" s="15">
        <f t="shared" si="284"/>
        <v>0</v>
      </c>
      <c r="Q497" s="15">
        <v>2</v>
      </c>
      <c r="R497" s="15">
        <v>4</v>
      </c>
      <c r="S497" s="15">
        <v>4</v>
      </c>
      <c r="T497" s="15">
        <v>1</v>
      </c>
      <c r="U497" s="15">
        <v>0</v>
      </c>
      <c r="V497" s="15">
        <v>1</v>
      </c>
      <c r="W497" s="15">
        <v>240000</v>
      </c>
      <c r="X497" s="15">
        <v>0</v>
      </c>
      <c r="Y497" s="15">
        <v>0</v>
      </c>
      <c r="Z497" s="15">
        <f t="shared" si="312"/>
        <v>0</v>
      </c>
      <c r="AA497" s="15">
        <f t="shared" si="285"/>
        <v>0</v>
      </c>
      <c r="AB497" s="15">
        <f t="shared" si="286"/>
        <v>1</v>
      </c>
      <c r="AC497" s="159">
        <v>7</v>
      </c>
      <c r="AD497" s="159">
        <v>5</v>
      </c>
      <c r="AE497" s="159">
        <v>35</v>
      </c>
      <c r="AF497" s="15">
        <v>6500</v>
      </c>
      <c r="AG497" s="27">
        <v>1300</v>
      </c>
      <c r="AH497" s="27">
        <f t="shared" si="287"/>
        <v>-0.22000000000000003</v>
      </c>
      <c r="AI497" s="27">
        <f t="shared" si="288"/>
        <v>1</v>
      </c>
      <c r="AJ497" s="27">
        <f t="shared" si="289"/>
        <v>-0.22000000000000003</v>
      </c>
      <c r="AQ497" s="15">
        <f t="shared" si="290"/>
        <v>0</v>
      </c>
      <c r="AR497" s="15">
        <f t="shared" si="291"/>
        <v>0</v>
      </c>
      <c r="AZ497" s="15">
        <f t="shared" si="292"/>
        <v>0</v>
      </c>
      <c r="BA497" s="15">
        <f t="shared" si="293"/>
        <v>0</v>
      </c>
      <c r="BC497" s="15">
        <v>3</v>
      </c>
      <c r="BD497" s="15">
        <v>3</v>
      </c>
      <c r="BE497" s="15">
        <v>3</v>
      </c>
      <c r="BF497" s="15">
        <v>3</v>
      </c>
      <c r="BG497" s="15">
        <v>3</v>
      </c>
      <c r="BH497" s="15">
        <v>3</v>
      </c>
      <c r="BI497" s="15">
        <v>3</v>
      </c>
      <c r="BJ497" s="15">
        <v>5</v>
      </c>
      <c r="BK497" s="15">
        <f t="shared" si="294"/>
        <v>0</v>
      </c>
      <c r="BL497" s="15">
        <f t="shared" si="295"/>
        <v>0</v>
      </c>
      <c r="BM497" s="15">
        <f t="shared" si="296"/>
        <v>0</v>
      </c>
      <c r="BN497" s="15" t="s">
        <v>1007</v>
      </c>
      <c r="BO497" s="15">
        <f t="shared" si="297"/>
        <v>0</v>
      </c>
      <c r="BP497" s="15">
        <f t="shared" si="298"/>
        <v>0</v>
      </c>
      <c r="BQ497" s="15">
        <f t="shared" si="299"/>
        <v>0</v>
      </c>
      <c r="BR497" s="15">
        <f t="shared" si="300"/>
        <v>0</v>
      </c>
      <c r="BU497" s="15">
        <f t="shared" si="301"/>
        <v>0</v>
      </c>
      <c r="BV497" s="15">
        <f t="shared" si="302"/>
        <v>0</v>
      </c>
      <c r="BW497" s="15">
        <f t="shared" si="303"/>
        <v>0</v>
      </c>
      <c r="BX497" s="15">
        <f t="shared" si="304"/>
        <v>0</v>
      </c>
      <c r="BY497" s="15" t="s">
        <v>1007</v>
      </c>
      <c r="BZ497" s="15" t="s">
        <v>1007</v>
      </c>
      <c r="CA497" s="15" t="s">
        <v>1007</v>
      </c>
      <c r="CB497" s="15" t="s">
        <v>1007</v>
      </c>
      <c r="CC497" s="15" t="s">
        <v>1007</v>
      </c>
      <c r="CD497" s="27">
        <v>3</v>
      </c>
      <c r="CE497" s="27">
        <v>3</v>
      </c>
      <c r="CF497" s="27">
        <v>3</v>
      </c>
      <c r="CG497" s="27">
        <v>3</v>
      </c>
      <c r="CH497" s="27">
        <v>3</v>
      </c>
      <c r="CI497" s="27">
        <v>3</v>
      </c>
      <c r="CJ497" s="27">
        <f t="shared" si="278"/>
        <v>3</v>
      </c>
      <c r="CK497" s="15">
        <f t="shared" si="305"/>
        <v>1</v>
      </c>
      <c r="CL497" s="15">
        <f t="shared" si="306"/>
        <v>1</v>
      </c>
      <c r="CM497" s="15">
        <f t="shared" si="307"/>
        <v>1</v>
      </c>
      <c r="CN497" s="15">
        <f t="shared" si="308"/>
        <v>1</v>
      </c>
      <c r="CO497" s="15">
        <f t="shared" si="309"/>
        <v>1</v>
      </c>
      <c r="CP497" s="15">
        <f t="shared" si="310"/>
        <v>1</v>
      </c>
      <c r="CQ497" s="15">
        <f t="shared" si="311"/>
        <v>1</v>
      </c>
    </row>
    <row r="498" spans="1:95" x14ac:dyDescent="0.2">
      <c r="A498" s="15">
        <v>844</v>
      </c>
      <c r="B498" s="23">
        <v>0</v>
      </c>
      <c r="C498" s="15">
        <v>2</v>
      </c>
      <c r="D498" s="15">
        <f t="shared" si="279"/>
        <v>1</v>
      </c>
      <c r="E498" s="15">
        <f t="shared" si="313"/>
        <v>0</v>
      </c>
      <c r="F498" s="15">
        <f t="shared" si="314"/>
        <v>0</v>
      </c>
      <c r="G498" s="15">
        <f t="shared" si="315"/>
        <v>0</v>
      </c>
      <c r="H498" s="15">
        <f t="shared" si="316"/>
        <v>0</v>
      </c>
      <c r="I498" s="15">
        <v>0</v>
      </c>
      <c r="J498" s="15">
        <v>32</v>
      </c>
      <c r="K498" s="15">
        <v>5</v>
      </c>
      <c r="L498" s="15">
        <f t="shared" si="280"/>
        <v>0</v>
      </c>
      <c r="M498" s="15">
        <f t="shared" si="281"/>
        <v>0</v>
      </c>
      <c r="N498" s="15">
        <f t="shared" si="282"/>
        <v>0</v>
      </c>
      <c r="O498" s="15">
        <f t="shared" si="283"/>
        <v>0</v>
      </c>
      <c r="P498" s="15">
        <f t="shared" si="284"/>
        <v>0</v>
      </c>
      <c r="Q498" s="15">
        <v>1</v>
      </c>
      <c r="R498" s="15">
        <v>4</v>
      </c>
      <c r="S498" s="15">
        <v>2</v>
      </c>
      <c r="T498" s="15">
        <v>1</v>
      </c>
      <c r="U498" s="15">
        <v>0</v>
      </c>
      <c r="V498" s="15">
        <v>1</v>
      </c>
      <c r="W498" s="15">
        <v>360000</v>
      </c>
      <c r="X498" s="15">
        <v>0</v>
      </c>
      <c r="Y498" s="15">
        <v>1</v>
      </c>
      <c r="Z498" s="15">
        <f t="shared" si="312"/>
        <v>0</v>
      </c>
      <c r="AA498" s="15">
        <f t="shared" si="285"/>
        <v>0</v>
      </c>
      <c r="AB498" s="15">
        <f t="shared" si="286"/>
        <v>1</v>
      </c>
      <c r="AC498" s="15">
        <v>7</v>
      </c>
      <c r="AD498" s="15">
        <v>3</v>
      </c>
      <c r="AE498" s="15">
        <v>40</v>
      </c>
      <c r="AF498" s="15">
        <v>5000</v>
      </c>
      <c r="AG498" s="27">
        <v>1666.6666666666667</v>
      </c>
      <c r="AH498" s="27">
        <f t="shared" si="287"/>
        <v>0</v>
      </c>
      <c r="AI498" s="27">
        <f t="shared" si="288"/>
        <v>1</v>
      </c>
      <c r="AJ498" s="27">
        <f t="shared" si="289"/>
        <v>0</v>
      </c>
      <c r="AQ498" s="15">
        <f t="shared" si="290"/>
        <v>0</v>
      </c>
      <c r="AR498" s="15">
        <f t="shared" si="291"/>
        <v>0</v>
      </c>
      <c r="AZ498" s="15">
        <f t="shared" si="292"/>
        <v>0</v>
      </c>
      <c r="BA498" s="15">
        <f t="shared" si="293"/>
        <v>0</v>
      </c>
      <c r="BB498" s="15">
        <f>$AJ498</f>
        <v>0</v>
      </c>
      <c r="BC498" s="15">
        <v>2</v>
      </c>
      <c r="BD498" s="15">
        <v>3</v>
      </c>
      <c r="BE498" s="15">
        <v>3</v>
      </c>
      <c r="BF498" s="15">
        <v>2</v>
      </c>
      <c r="BG498" s="15">
        <v>3</v>
      </c>
      <c r="BH498" s="15">
        <v>2.6</v>
      </c>
      <c r="BI498" s="15">
        <v>2</v>
      </c>
      <c r="BJ498" s="15">
        <v>4</v>
      </c>
      <c r="BK498" s="15">
        <f t="shared" si="294"/>
        <v>0</v>
      </c>
      <c r="BL498" s="15">
        <f t="shared" si="295"/>
        <v>0</v>
      </c>
      <c r="BM498" s="15">
        <f t="shared" si="296"/>
        <v>1</v>
      </c>
      <c r="BN498" s="15">
        <v>3</v>
      </c>
      <c r="BO498" s="15">
        <f t="shared" si="297"/>
        <v>0</v>
      </c>
      <c r="BP498" s="15">
        <f t="shared" si="298"/>
        <v>1</v>
      </c>
      <c r="BQ498" s="15">
        <f t="shared" si="299"/>
        <v>0</v>
      </c>
      <c r="BR498" s="15">
        <f t="shared" si="300"/>
        <v>0</v>
      </c>
      <c r="BS498" s="15">
        <v>2</v>
      </c>
      <c r="BT498" s="15">
        <v>4</v>
      </c>
      <c r="BU498" s="15">
        <f t="shared" si="301"/>
        <v>0</v>
      </c>
      <c r="BV498" s="15">
        <f t="shared" si="302"/>
        <v>0</v>
      </c>
      <c r="BW498" s="15">
        <f t="shared" si="303"/>
        <v>1</v>
      </c>
      <c r="BX498" s="15">
        <f t="shared" si="304"/>
        <v>0</v>
      </c>
      <c r="BY498" s="15">
        <v>1</v>
      </c>
      <c r="BZ498" s="15">
        <v>1</v>
      </c>
      <c r="CA498" s="15">
        <v>1</v>
      </c>
      <c r="CB498" s="15">
        <v>1</v>
      </c>
      <c r="CC498" s="15">
        <v>1</v>
      </c>
      <c r="CD498" s="27">
        <v>2</v>
      </c>
      <c r="CE498" s="27">
        <v>2</v>
      </c>
      <c r="CF498" s="27">
        <v>2</v>
      </c>
      <c r="CG498" s="27">
        <v>2</v>
      </c>
      <c r="CH498" s="27">
        <v>2</v>
      </c>
      <c r="CI498" s="27">
        <v>2</v>
      </c>
      <c r="CJ498" s="27">
        <f t="shared" si="278"/>
        <v>2</v>
      </c>
      <c r="CK498" s="15">
        <f t="shared" si="305"/>
        <v>0</v>
      </c>
      <c r="CL498" s="15">
        <f t="shared" si="306"/>
        <v>0</v>
      </c>
      <c r="CM498" s="15">
        <f t="shared" si="307"/>
        <v>0</v>
      </c>
      <c r="CN498" s="15">
        <f t="shared" si="308"/>
        <v>0</v>
      </c>
      <c r="CO498" s="15">
        <f t="shared" si="309"/>
        <v>0</v>
      </c>
      <c r="CP498" s="15">
        <f t="shared" si="310"/>
        <v>0</v>
      </c>
      <c r="CQ498" s="15">
        <f t="shared" si="311"/>
        <v>0</v>
      </c>
    </row>
    <row r="499" spans="1:95" x14ac:dyDescent="0.2">
      <c r="A499" s="15">
        <v>844</v>
      </c>
      <c r="B499" s="23">
        <v>0</v>
      </c>
      <c r="C499" s="15">
        <v>2</v>
      </c>
      <c r="D499" s="15">
        <f t="shared" si="279"/>
        <v>1</v>
      </c>
      <c r="E499" s="15">
        <f t="shared" si="313"/>
        <v>0</v>
      </c>
      <c r="F499" s="15">
        <f t="shared" si="314"/>
        <v>0</v>
      </c>
      <c r="G499" s="15">
        <f t="shared" si="315"/>
        <v>0</v>
      </c>
      <c r="H499" s="15">
        <f t="shared" si="316"/>
        <v>0</v>
      </c>
      <c r="I499" s="15">
        <v>0</v>
      </c>
      <c r="J499" s="15">
        <v>32</v>
      </c>
      <c r="K499" s="15">
        <v>5</v>
      </c>
      <c r="L499" s="15">
        <f t="shared" si="280"/>
        <v>0</v>
      </c>
      <c r="M499" s="15">
        <f t="shared" si="281"/>
        <v>0</v>
      </c>
      <c r="N499" s="15">
        <f t="shared" si="282"/>
        <v>0</v>
      </c>
      <c r="O499" s="15">
        <f t="shared" si="283"/>
        <v>0</v>
      </c>
      <c r="P499" s="15">
        <f t="shared" si="284"/>
        <v>0</v>
      </c>
      <c r="Q499" s="15">
        <v>1</v>
      </c>
      <c r="R499" s="15">
        <v>4</v>
      </c>
      <c r="S499" s="15">
        <v>2</v>
      </c>
      <c r="T499" s="15">
        <v>1</v>
      </c>
      <c r="U499" s="15">
        <v>0</v>
      </c>
      <c r="V499" s="15">
        <v>1</v>
      </c>
      <c r="W499" s="15">
        <v>360000</v>
      </c>
      <c r="X499" s="15">
        <v>0</v>
      </c>
      <c r="Y499" s="15">
        <v>0</v>
      </c>
      <c r="Z499" s="15">
        <f t="shared" si="312"/>
        <v>0</v>
      </c>
      <c r="AA499" s="15">
        <f t="shared" si="285"/>
        <v>0</v>
      </c>
      <c r="AB499" s="15">
        <f t="shared" si="286"/>
        <v>1</v>
      </c>
      <c r="AC499" s="159">
        <v>7</v>
      </c>
      <c r="AD499" s="159">
        <v>3</v>
      </c>
      <c r="AE499" s="159">
        <v>40</v>
      </c>
      <c r="AF499" s="15">
        <v>5000</v>
      </c>
      <c r="AG499" s="27">
        <v>1666.6666666666667</v>
      </c>
      <c r="AH499" s="27">
        <f t="shared" si="287"/>
        <v>3.166666666666667</v>
      </c>
      <c r="AI499" s="27">
        <f t="shared" si="288"/>
        <v>1</v>
      </c>
      <c r="AJ499" s="27">
        <f t="shared" si="289"/>
        <v>3.166666666666667</v>
      </c>
      <c r="AQ499" s="15">
        <f t="shared" si="290"/>
        <v>0</v>
      </c>
      <c r="AR499" s="15">
        <f t="shared" si="291"/>
        <v>0</v>
      </c>
      <c r="AZ499" s="15">
        <f t="shared" si="292"/>
        <v>0</v>
      </c>
      <c r="BA499" s="15">
        <f t="shared" si="293"/>
        <v>0</v>
      </c>
      <c r="BC499" s="15">
        <v>2</v>
      </c>
      <c r="BD499" s="15">
        <v>3</v>
      </c>
      <c r="BE499" s="15">
        <v>3</v>
      </c>
      <c r="BF499" s="15">
        <v>2</v>
      </c>
      <c r="BG499" s="15">
        <v>3</v>
      </c>
      <c r="BH499" s="15">
        <v>2.6</v>
      </c>
      <c r="BI499" s="15">
        <v>2</v>
      </c>
      <c r="BJ499" s="15">
        <v>4</v>
      </c>
      <c r="BK499" s="15">
        <f t="shared" si="294"/>
        <v>0</v>
      </c>
      <c r="BL499" s="15">
        <f t="shared" si="295"/>
        <v>0</v>
      </c>
      <c r="BM499" s="15">
        <f t="shared" si="296"/>
        <v>1</v>
      </c>
      <c r="BN499" s="15">
        <v>3</v>
      </c>
      <c r="BO499" s="15">
        <f t="shared" si="297"/>
        <v>0</v>
      </c>
      <c r="BP499" s="15">
        <f t="shared" si="298"/>
        <v>1</v>
      </c>
      <c r="BQ499" s="15">
        <f t="shared" si="299"/>
        <v>0</v>
      </c>
      <c r="BR499" s="15">
        <f t="shared" si="300"/>
        <v>0</v>
      </c>
      <c r="BS499" s="15">
        <v>2</v>
      </c>
      <c r="BT499" s="15">
        <v>4</v>
      </c>
      <c r="BU499" s="15">
        <f t="shared" si="301"/>
        <v>0</v>
      </c>
      <c r="BV499" s="15">
        <f t="shared" si="302"/>
        <v>0</v>
      </c>
      <c r="BW499" s="15">
        <f t="shared" si="303"/>
        <v>1</v>
      </c>
      <c r="BX499" s="15">
        <f t="shared" si="304"/>
        <v>0</v>
      </c>
      <c r="BY499" s="15">
        <v>1</v>
      </c>
      <c r="BZ499" s="15">
        <v>1</v>
      </c>
      <c r="CA499" s="15">
        <v>1</v>
      </c>
      <c r="CB499" s="15">
        <v>1</v>
      </c>
      <c r="CC499" s="15">
        <v>1</v>
      </c>
      <c r="CD499" s="27">
        <v>2</v>
      </c>
      <c r="CE499" s="27">
        <v>2</v>
      </c>
      <c r="CF499" s="27">
        <v>2</v>
      </c>
      <c r="CG499" s="27">
        <v>2</v>
      </c>
      <c r="CH499" s="27">
        <v>2</v>
      </c>
      <c r="CI499" s="27">
        <v>2</v>
      </c>
      <c r="CJ499" s="27">
        <f t="shared" si="278"/>
        <v>2</v>
      </c>
      <c r="CK499" s="15">
        <f t="shared" si="305"/>
        <v>0</v>
      </c>
      <c r="CL499" s="15">
        <f t="shared" si="306"/>
        <v>0</v>
      </c>
      <c r="CM499" s="15">
        <f t="shared" si="307"/>
        <v>0</v>
      </c>
      <c r="CN499" s="15">
        <f t="shared" si="308"/>
        <v>0</v>
      </c>
      <c r="CO499" s="15">
        <f t="shared" si="309"/>
        <v>0</v>
      </c>
      <c r="CP499" s="15">
        <f t="shared" si="310"/>
        <v>0</v>
      </c>
      <c r="CQ499" s="15">
        <f t="shared" si="311"/>
        <v>0</v>
      </c>
    </row>
    <row r="500" spans="1:95" x14ac:dyDescent="0.2">
      <c r="A500" s="15">
        <v>845</v>
      </c>
      <c r="B500" s="23">
        <v>0</v>
      </c>
      <c r="C500" s="15">
        <v>2</v>
      </c>
      <c r="D500" s="15">
        <f t="shared" si="279"/>
        <v>1</v>
      </c>
      <c r="E500" s="15">
        <f t="shared" si="313"/>
        <v>0</v>
      </c>
      <c r="F500" s="15">
        <f t="shared" si="314"/>
        <v>0</v>
      </c>
      <c r="G500" s="15">
        <f t="shared" si="315"/>
        <v>0</v>
      </c>
      <c r="H500" s="15">
        <f t="shared" si="316"/>
        <v>0</v>
      </c>
      <c r="I500" s="15">
        <v>0</v>
      </c>
      <c r="J500" s="15">
        <v>52</v>
      </c>
      <c r="K500" s="15">
        <v>5</v>
      </c>
      <c r="L500" s="15">
        <f t="shared" si="280"/>
        <v>0</v>
      </c>
      <c r="M500" s="15">
        <f t="shared" si="281"/>
        <v>0</v>
      </c>
      <c r="N500" s="15">
        <f t="shared" si="282"/>
        <v>0</v>
      </c>
      <c r="O500" s="15">
        <f t="shared" si="283"/>
        <v>0</v>
      </c>
      <c r="P500" s="15">
        <f t="shared" si="284"/>
        <v>0</v>
      </c>
      <c r="Q500" s="15">
        <v>2</v>
      </c>
      <c r="R500" s="15">
        <v>5</v>
      </c>
      <c r="S500" s="15">
        <v>6</v>
      </c>
      <c r="T500" s="15">
        <v>0</v>
      </c>
      <c r="U500" s="15">
        <v>0</v>
      </c>
      <c r="V500" s="15">
        <v>1</v>
      </c>
      <c r="W500" s="15">
        <v>200000</v>
      </c>
      <c r="X500" s="15">
        <v>1</v>
      </c>
      <c r="Y500" s="15">
        <v>1</v>
      </c>
      <c r="Z500" s="15">
        <f t="shared" si="312"/>
        <v>0</v>
      </c>
      <c r="AA500" s="15">
        <f t="shared" si="285"/>
        <v>0</v>
      </c>
      <c r="AB500" s="15">
        <f t="shared" si="286"/>
        <v>1</v>
      </c>
      <c r="AC500" s="15">
        <v>7</v>
      </c>
      <c r="AD500" s="15">
        <v>3</v>
      </c>
      <c r="AE500" s="15">
        <v>20</v>
      </c>
      <c r="AF500" s="15">
        <v>1200</v>
      </c>
      <c r="AG500" s="27">
        <v>400</v>
      </c>
      <c r="AH500" s="27">
        <f t="shared" si="287"/>
        <v>0</v>
      </c>
      <c r="AI500" s="27">
        <f t="shared" si="288"/>
        <v>1</v>
      </c>
      <c r="AJ500" s="27">
        <f t="shared" si="289"/>
        <v>0</v>
      </c>
      <c r="AQ500" s="15">
        <f t="shared" si="290"/>
        <v>0</v>
      </c>
      <c r="AR500" s="15">
        <f t="shared" si="291"/>
        <v>0</v>
      </c>
      <c r="AZ500" s="15">
        <f t="shared" si="292"/>
        <v>0</v>
      </c>
      <c r="BA500" s="15">
        <f t="shared" si="293"/>
        <v>0</v>
      </c>
      <c r="BB500" s="15">
        <f>$AJ500</f>
        <v>0</v>
      </c>
      <c r="BC500" s="15">
        <v>3</v>
      </c>
      <c r="BD500" s="15">
        <v>4</v>
      </c>
      <c r="BE500" s="15">
        <v>3</v>
      </c>
      <c r="BF500" s="15">
        <v>3</v>
      </c>
      <c r="BG500" s="15">
        <v>3</v>
      </c>
      <c r="BH500" s="15">
        <v>3.2</v>
      </c>
      <c r="BI500" s="15">
        <v>3</v>
      </c>
      <c r="BJ500" s="15">
        <v>4</v>
      </c>
      <c r="BK500" s="15">
        <f t="shared" si="294"/>
        <v>0</v>
      </c>
      <c r="BL500" s="15">
        <f t="shared" si="295"/>
        <v>0</v>
      </c>
      <c r="BM500" s="15">
        <f t="shared" si="296"/>
        <v>1</v>
      </c>
      <c r="BN500" s="15">
        <v>4</v>
      </c>
      <c r="BO500" s="15">
        <f t="shared" si="297"/>
        <v>0</v>
      </c>
      <c r="BP500" s="15">
        <f t="shared" si="298"/>
        <v>0</v>
      </c>
      <c r="BQ500" s="15">
        <f t="shared" si="299"/>
        <v>1</v>
      </c>
      <c r="BR500" s="15">
        <f t="shared" si="300"/>
        <v>0</v>
      </c>
      <c r="BS500" s="15">
        <v>3</v>
      </c>
      <c r="BT500" s="15">
        <v>4</v>
      </c>
      <c r="BU500" s="15">
        <f t="shared" si="301"/>
        <v>0</v>
      </c>
      <c r="BV500" s="15">
        <f t="shared" si="302"/>
        <v>0</v>
      </c>
      <c r="BW500" s="15">
        <f t="shared" si="303"/>
        <v>1</v>
      </c>
      <c r="BX500" s="15">
        <f t="shared" si="304"/>
        <v>0</v>
      </c>
      <c r="BY500" s="15">
        <v>1</v>
      </c>
      <c r="BZ500" s="15">
        <v>1</v>
      </c>
      <c r="CA500" s="15">
        <v>1</v>
      </c>
      <c r="CB500" s="15">
        <v>1</v>
      </c>
      <c r="CC500" s="15">
        <v>1</v>
      </c>
      <c r="CD500" s="27">
        <v>2</v>
      </c>
      <c r="CE500" s="27">
        <v>2</v>
      </c>
      <c r="CF500" s="27">
        <v>2</v>
      </c>
      <c r="CG500" s="27">
        <v>2</v>
      </c>
      <c r="CH500" s="27">
        <v>2</v>
      </c>
      <c r="CI500" s="27">
        <v>2</v>
      </c>
      <c r="CJ500" s="27">
        <f t="shared" si="278"/>
        <v>2</v>
      </c>
      <c r="CK500" s="15">
        <f t="shared" si="305"/>
        <v>0</v>
      </c>
      <c r="CL500" s="15">
        <f t="shared" si="306"/>
        <v>0</v>
      </c>
      <c r="CM500" s="15">
        <f t="shared" si="307"/>
        <v>0</v>
      </c>
      <c r="CN500" s="15">
        <f t="shared" si="308"/>
        <v>0</v>
      </c>
      <c r="CO500" s="15">
        <f t="shared" si="309"/>
        <v>0</v>
      </c>
      <c r="CP500" s="15">
        <f t="shared" si="310"/>
        <v>0</v>
      </c>
      <c r="CQ500" s="15">
        <f t="shared" si="311"/>
        <v>0</v>
      </c>
    </row>
    <row r="501" spans="1:95" x14ac:dyDescent="0.2">
      <c r="A501" s="15">
        <v>845</v>
      </c>
      <c r="B501" s="23">
        <v>0</v>
      </c>
      <c r="C501" s="15">
        <v>2</v>
      </c>
      <c r="D501" s="15">
        <f t="shared" si="279"/>
        <v>1</v>
      </c>
      <c r="E501" s="15">
        <f t="shared" si="313"/>
        <v>0</v>
      </c>
      <c r="F501" s="15">
        <f t="shared" si="314"/>
        <v>0</v>
      </c>
      <c r="G501" s="15">
        <f t="shared" si="315"/>
        <v>0</v>
      </c>
      <c r="H501" s="15">
        <f t="shared" si="316"/>
        <v>0</v>
      </c>
      <c r="I501" s="15">
        <v>0</v>
      </c>
      <c r="J501" s="15">
        <v>52</v>
      </c>
      <c r="K501" s="15">
        <v>5</v>
      </c>
      <c r="L501" s="15">
        <f t="shared" si="280"/>
        <v>0</v>
      </c>
      <c r="M501" s="15">
        <f t="shared" si="281"/>
        <v>0</v>
      </c>
      <c r="N501" s="15">
        <f t="shared" si="282"/>
        <v>0</v>
      </c>
      <c r="O501" s="15">
        <f t="shared" si="283"/>
        <v>0</v>
      </c>
      <c r="P501" s="15">
        <f t="shared" si="284"/>
        <v>0</v>
      </c>
      <c r="Q501" s="15">
        <v>2</v>
      </c>
      <c r="R501" s="15">
        <v>5</v>
      </c>
      <c r="S501" s="15">
        <v>6</v>
      </c>
      <c r="T501" s="15">
        <v>0</v>
      </c>
      <c r="U501" s="15">
        <v>0</v>
      </c>
      <c r="V501" s="15">
        <v>1</v>
      </c>
      <c r="W501" s="15">
        <v>200000</v>
      </c>
      <c r="X501" s="15">
        <v>1</v>
      </c>
      <c r="Y501" s="15">
        <v>0</v>
      </c>
      <c r="Z501" s="15">
        <f t="shared" si="312"/>
        <v>0</v>
      </c>
      <c r="AA501" s="15">
        <f t="shared" si="285"/>
        <v>0</v>
      </c>
      <c r="AB501" s="15">
        <f t="shared" si="286"/>
        <v>1</v>
      </c>
      <c r="AC501" s="159">
        <v>7</v>
      </c>
      <c r="AD501" s="159">
        <v>3</v>
      </c>
      <c r="AE501" s="159">
        <v>20</v>
      </c>
      <c r="AF501" s="15">
        <v>1200</v>
      </c>
      <c r="AG501" s="27">
        <v>400</v>
      </c>
      <c r="AH501" s="27">
        <f t="shared" si="287"/>
        <v>-0.55555555555555558</v>
      </c>
      <c r="AI501" s="27">
        <f t="shared" si="288"/>
        <v>1</v>
      </c>
      <c r="AJ501" s="27">
        <f t="shared" si="289"/>
        <v>-0.55555555555555558</v>
      </c>
      <c r="AQ501" s="15">
        <f t="shared" si="290"/>
        <v>0</v>
      </c>
      <c r="AR501" s="15">
        <f t="shared" si="291"/>
        <v>0</v>
      </c>
      <c r="AZ501" s="15">
        <f t="shared" si="292"/>
        <v>0</v>
      </c>
      <c r="BA501" s="15">
        <f t="shared" si="293"/>
        <v>0</v>
      </c>
      <c r="BC501" s="15">
        <v>3</v>
      </c>
      <c r="BD501" s="15">
        <v>4</v>
      </c>
      <c r="BE501" s="15">
        <v>3</v>
      </c>
      <c r="BF501" s="15">
        <v>3</v>
      </c>
      <c r="BG501" s="15">
        <v>3</v>
      </c>
      <c r="BH501" s="15">
        <v>3.2</v>
      </c>
      <c r="BI501" s="15">
        <v>3</v>
      </c>
      <c r="BJ501" s="15">
        <v>4</v>
      </c>
      <c r="BK501" s="15">
        <f t="shared" si="294"/>
        <v>0</v>
      </c>
      <c r="BL501" s="15">
        <f t="shared" si="295"/>
        <v>0</v>
      </c>
      <c r="BM501" s="15">
        <f t="shared" si="296"/>
        <v>1</v>
      </c>
      <c r="BN501" s="15">
        <v>4</v>
      </c>
      <c r="BO501" s="15">
        <f t="shared" si="297"/>
        <v>0</v>
      </c>
      <c r="BP501" s="15">
        <f t="shared" si="298"/>
        <v>0</v>
      </c>
      <c r="BQ501" s="15">
        <f t="shared" si="299"/>
        <v>1</v>
      </c>
      <c r="BR501" s="15">
        <f t="shared" si="300"/>
        <v>0</v>
      </c>
      <c r="BS501" s="15">
        <v>3</v>
      </c>
      <c r="BT501" s="15">
        <v>4</v>
      </c>
      <c r="BU501" s="15">
        <f t="shared" si="301"/>
        <v>0</v>
      </c>
      <c r="BV501" s="15">
        <f t="shared" si="302"/>
        <v>0</v>
      </c>
      <c r="BW501" s="15">
        <f t="shared" si="303"/>
        <v>1</v>
      </c>
      <c r="BX501" s="15">
        <f t="shared" si="304"/>
        <v>0</v>
      </c>
      <c r="BY501" s="15">
        <v>1</v>
      </c>
      <c r="BZ501" s="15">
        <v>1</v>
      </c>
      <c r="CA501" s="15">
        <v>1</v>
      </c>
      <c r="CB501" s="15">
        <v>1</v>
      </c>
      <c r="CC501" s="15">
        <v>1</v>
      </c>
      <c r="CD501" s="27">
        <v>2</v>
      </c>
      <c r="CE501" s="27">
        <v>2</v>
      </c>
      <c r="CF501" s="27">
        <v>2</v>
      </c>
      <c r="CG501" s="27">
        <v>2</v>
      </c>
      <c r="CH501" s="27">
        <v>2</v>
      </c>
      <c r="CI501" s="27">
        <v>2</v>
      </c>
      <c r="CJ501" s="27">
        <f t="shared" si="278"/>
        <v>2</v>
      </c>
      <c r="CK501" s="15">
        <f t="shared" si="305"/>
        <v>-1</v>
      </c>
      <c r="CL501" s="15">
        <f t="shared" si="306"/>
        <v>-1</v>
      </c>
      <c r="CM501" s="15">
        <f t="shared" si="307"/>
        <v>-1</v>
      </c>
      <c r="CN501" s="15">
        <f t="shared" si="308"/>
        <v>-1</v>
      </c>
      <c r="CO501" s="15">
        <f t="shared" si="309"/>
        <v>-1</v>
      </c>
      <c r="CP501" s="15">
        <f t="shared" si="310"/>
        <v>-1</v>
      </c>
      <c r="CQ501" s="15">
        <f t="shared" si="311"/>
        <v>-1</v>
      </c>
    </row>
    <row r="502" spans="1:95" x14ac:dyDescent="0.2">
      <c r="A502" s="15">
        <v>846</v>
      </c>
      <c r="B502" s="23">
        <v>0</v>
      </c>
      <c r="C502" s="15">
        <v>2</v>
      </c>
      <c r="D502" s="15">
        <f t="shared" si="279"/>
        <v>1</v>
      </c>
      <c r="E502" s="15">
        <f t="shared" si="313"/>
        <v>0</v>
      </c>
      <c r="F502" s="15">
        <f t="shared" si="314"/>
        <v>0</v>
      </c>
      <c r="G502" s="15">
        <f t="shared" si="315"/>
        <v>0</v>
      </c>
      <c r="H502" s="15">
        <f t="shared" si="316"/>
        <v>0</v>
      </c>
      <c r="I502" s="15">
        <v>0</v>
      </c>
      <c r="J502" s="15">
        <v>43</v>
      </c>
      <c r="K502" s="15">
        <v>5</v>
      </c>
      <c r="L502" s="15">
        <f t="shared" si="280"/>
        <v>0</v>
      </c>
      <c r="M502" s="15">
        <f t="shared" si="281"/>
        <v>0</v>
      </c>
      <c r="N502" s="15">
        <f t="shared" si="282"/>
        <v>0</v>
      </c>
      <c r="O502" s="15">
        <f t="shared" si="283"/>
        <v>0</v>
      </c>
      <c r="P502" s="15">
        <f t="shared" si="284"/>
        <v>0</v>
      </c>
      <c r="Q502" s="15">
        <v>2</v>
      </c>
      <c r="R502" s="15">
        <v>4</v>
      </c>
      <c r="S502" s="15">
        <v>8</v>
      </c>
      <c r="T502" s="15">
        <v>0</v>
      </c>
      <c r="U502" s="15">
        <v>0</v>
      </c>
      <c r="V502" s="15">
        <v>1</v>
      </c>
      <c r="W502" s="15">
        <v>360000</v>
      </c>
      <c r="X502" s="15">
        <v>0</v>
      </c>
      <c r="Y502" s="15">
        <v>1</v>
      </c>
      <c r="Z502" s="15">
        <f t="shared" si="312"/>
        <v>0</v>
      </c>
      <c r="AA502" s="15">
        <f t="shared" si="285"/>
        <v>0</v>
      </c>
      <c r="AB502" s="15">
        <f t="shared" si="286"/>
        <v>0</v>
      </c>
      <c r="AC502" s="15">
        <v>1</v>
      </c>
      <c r="AD502" s="15">
        <v>20</v>
      </c>
      <c r="AE502" s="15">
        <v>10</v>
      </c>
      <c r="AF502" s="15">
        <v>18000</v>
      </c>
      <c r="AG502" s="27">
        <v>900</v>
      </c>
      <c r="AH502" s="27">
        <f t="shared" si="287"/>
        <v>0</v>
      </c>
      <c r="AI502" s="27">
        <f t="shared" si="288"/>
        <v>1</v>
      </c>
      <c r="AJ502" s="27">
        <f t="shared" si="289"/>
        <v>0</v>
      </c>
      <c r="AQ502" s="15">
        <f t="shared" si="290"/>
        <v>0</v>
      </c>
      <c r="AR502" s="15">
        <f t="shared" si="291"/>
        <v>0</v>
      </c>
      <c r="AZ502" s="15">
        <f t="shared" si="292"/>
        <v>0</v>
      </c>
      <c r="BA502" s="15">
        <f t="shared" si="293"/>
        <v>0</v>
      </c>
      <c r="BB502" s="15">
        <f>$AJ502</f>
        <v>0</v>
      </c>
      <c r="BC502" s="15">
        <v>3</v>
      </c>
      <c r="BD502" s="15">
        <v>3</v>
      </c>
      <c r="BE502" s="15">
        <v>3</v>
      </c>
      <c r="BF502" s="15">
        <v>3</v>
      </c>
      <c r="BG502" s="15">
        <v>3</v>
      </c>
      <c r="BH502" s="15">
        <v>3</v>
      </c>
      <c r="BI502" s="15">
        <v>3</v>
      </c>
      <c r="BJ502" s="15">
        <v>5</v>
      </c>
      <c r="BK502" s="15">
        <f t="shared" si="294"/>
        <v>0</v>
      </c>
      <c r="BL502" s="15">
        <f t="shared" si="295"/>
        <v>0</v>
      </c>
      <c r="BM502" s="15">
        <f t="shared" si="296"/>
        <v>0</v>
      </c>
      <c r="BN502" s="15" t="s">
        <v>1007</v>
      </c>
      <c r="BO502" s="15">
        <f t="shared" si="297"/>
        <v>0</v>
      </c>
      <c r="BP502" s="15">
        <f t="shared" si="298"/>
        <v>0</v>
      </c>
      <c r="BQ502" s="15">
        <f t="shared" si="299"/>
        <v>0</v>
      </c>
      <c r="BR502" s="15">
        <f t="shared" si="300"/>
        <v>0</v>
      </c>
      <c r="BU502" s="15">
        <f t="shared" si="301"/>
        <v>0</v>
      </c>
      <c r="BV502" s="15">
        <f t="shared" si="302"/>
        <v>0</v>
      </c>
      <c r="BW502" s="15">
        <f t="shared" si="303"/>
        <v>0</v>
      </c>
      <c r="BX502" s="15">
        <f t="shared" si="304"/>
        <v>0</v>
      </c>
      <c r="BY502" s="15" t="s">
        <v>1007</v>
      </c>
      <c r="BZ502" s="15" t="s">
        <v>1007</v>
      </c>
      <c r="CA502" s="15" t="s">
        <v>1007</v>
      </c>
      <c r="CB502" s="15" t="s">
        <v>1007</v>
      </c>
      <c r="CC502" s="15" t="s">
        <v>1007</v>
      </c>
      <c r="CD502" s="27">
        <v>3</v>
      </c>
      <c r="CE502" s="27">
        <v>3</v>
      </c>
      <c r="CF502" s="27">
        <v>3</v>
      </c>
      <c r="CG502" s="27">
        <v>3</v>
      </c>
      <c r="CH502" s="27">
        <v>3</v>
      </c>
      <c r="CI502" s="27">
        <v>3</v>
      </c>
      <c r="CJ502" s="27">
        <f t="shared" si="278"/>
        <v>3</v>
      </c>
      <c r="CK502" s="15">
        <f t="shared" si="305"/>
        <v>1</v>
      </c>
      <c r="CL502" s="15">
        <f t="shared" si="306"/>
        <v>1</v>
      </c>
      <c r="CM502" s="15">
        <f t="shared" si="307"/>
        <v>1</v>
      </c>
      <c r="CN502" s="15">
        <f t="shared" si="308"/>
        <v>1</v>
      </c>
      <c r="CO502" s="15">
        <f t="shared" si="309"/>
        <v>1</v>
      </c>
      <c r="CP502" s="15">
        <f t="shared" si="310"/>
        <v>1</v>
      </c>
      <c r="CQ502" s="15">
        <f t="shared" si="311"/>
        <v>1</v>
      </c>
    </row>
    <row r="503" spans="1:95" x14ac:dyDescent="0.2">
      <c r="A503" s="15">
        <v>846</v>
      </c>
      <c r="B503" s="23">
        <v>0</v>
      </c>
      <c r="C503" s="15">
        <v>2</v>
      </c>
      <c r="D503" s="15">
        <f t="shared" si="279"/>
        <v>1</v>
      </c>
      <c r="E503" s="15">
        <f t="shared" si="313"/>
        <v>0</v>
      </c>
      <c r="F503" s="15">
        <f t="shared" si="314"/>
        <v>0</v>
      </c>
      <c r="G503" s="15">
        <f t="shared" si="315"/>
        <v>0</v>
      </c>
      <c r="H503" s="15">
        <f t="shared" si="316"/>
        <v>0</v>
      </c>
      <c r="I503" s="15">
        <v>0</v>
      </c>
      <c r="J503" s="15">
        <v>43</v>
      </c>
      <c r="K503" s="15">
        <v>5</v>
      </c>
      <c r="L503" s="15">
        <f t="shared" si="280"/>
        <v>0</v>
      </c>
      <c r="M503" s="15">
        <f t="shared" si="281"/>
        <v>0</v>
      </c>
      <c r="N503" s="15">
        <f t="shared" si="282"/>
        <v>0</v>
      </c>
      <c r="O503" s="15">
        <f t="shared" si="283"/>
        <v>0</v>
      </c>
      <c r="P503" s="15">
        <f t="shared" si="284"/>
        <v>0</v>
      </c>
      <c r="Q503" s="15">
        <v>2</v>
      </c>
      <c r="R503" s="15">
        <v>4</v>
      </c>
      <c r="S503" s="15">
        <v>8</v>
      </c>
      <c r="T503" s="15">
        <v>0</v>
      </c>
      <c r="U503" s="15">
        <v>0</v>
      </c>
      <c r="V503" s="15">
        <v>1</v>
      </c>
      <c r="W503" s="15">
        <v>360000</v>
      </c>
      <c r="X503" s="15">
        <v>0</v>
      </c>
      <c r="Y503" s="15">
        <v>0</v>
      </c>
      <c r="Z503" s="15">
        <f t="shared" si="312"/>
        <v>0</v>
      </c>
      <c r="AA503" s="15">
        <f t="shared" si="285"/>
        <v>0</v>
      </c>
      <c r="AB503" s="15">
        <f t="shared" si="286"/>
        <v>0</v>
      </c>
      <c r="AC503" s="159">
        <v>1</v>
      </c>
      <c r="AD503" s="159">
        <v>20</v>
      </c>
      <c r="AE503" s="159">
        <v>11</v>
      </c>
      <c r="AF503" s="15">
        <v>18000</v>
      </c>
      <c r="AG503" s="27">
        <v>900</v>
      </c>
      <c r="AH503" s="27">
        <f t="shared" si="287"/>
        <v>-0.4</v>
      </c>
      <c r="AI503" s="27">
        <f t="shared" si="288"/>
        <v>1</v>
      </c>
      <c r="AJ503" s="27">
        <f t="shared" si="289"/>
        <v>-0.4</v>
      </c>
      <c r="AQ503" s="15">
        <f t="shared" si="290"/>
        <v>0</v>
      </c>
      <c r="AR503" s="15">
        <f t="shared" si="291"/>
        <v>0</v>
      </c>
      <c r="AZ503" s="15">
        <f t="shared" si="292"/>
        <v>0</v>
      </c>
      <c r="BA503" s="15">
        <f t="shared" si="293"/>
        <v>0</v>
      </c>
      <c r="BC503" s="15">
        <v>3</v>
      </c>
      <c r="BD503" s="15">
        <v>3</v>
      </c>
      <c r="BE503" s="15">
        <v>3</v>
      </c>
      <c r="BF503" s="15">
        <v>3</v>
      </c>
      <c r="BG503" s="15">
        <v>3</v>
      </c>
      <c r="BH503" s="15">
        <v>3</v>
      </c>
      <c r="BI503" s="15">
        <v>3</v>
      </c>
      <c r="BJ503" s="15">
        <v>5</v>
      </c>
      <c r="BK503" s="15">
        <f t="shared" si="294"/>
        <v>0</v>
      </c>
      <c r="BL503" s="15">
        <f t="shared" si="295"/>
        <v>0</v>
      </c>
      <c r="BM503" s="15">
        <f t="shared" si="296"/>
        <v>0</v>
      </c>
      <c r="BN503" s="15" t="s">
        <v>1007</v>
      </c>
      <c r="BO503" s="15">
        <f t="shared" si="297"/>
        <v>0</v>
      </c>
      <c r="BP503" s="15">
        <f t="shared" si="298"/>
        <v>0</v>
      </c>
      <c r="BQ503" s="15">
        <f t="shared" si="299"/>
        <v>0</v>
      </c>
      <c r="BR503" s="15">
        <f t="shared" si="300"/>
        <v>0</v>
      </c>
      <c r="BU503" s="15">
        <f t="shared" si="301"/>
        <v>0</v>
      </c>
      <c r="BV503" s="15">
        <f t="shared" si="302"/>
        <v>0</v>
      </c>
      <c r="BW503" s="15">
        <f t="shared" si="303"/>
        <v>0</v>
      </c>
      <c r="BX503" s="15">
        <f t="shared" si="304"/>
        <v>0</v>
      </c>
      <c r="BY503" s="15" t="s">
        <v>1007</v>
      </c>
      <c r="BZ503" s="15" t="s">
        <v>1007</v>
      </c>
      <c r="CA503" s="15" t="s">
        <v>1007</v>
      </c>
      <c r="CB503" s="15" t="s">
        <v>1007</v>
      </c>
      <c r="CC503" s="15" t="s">
        <v>1007</v>
      </c>
      <c r="CD503" s="27">
        <v>2</v>
      </c>
      <c r="CE503" s="27">
        <v>2</v>
      </c>
      <c r="CF503" s="27">
        <v>2</v>
      </c>
      <c r="CG503" s="27">
        <v>2</v>
      </c>
      <c r="CH503" s="27">
        <v>2</v>
      </c>
      <c r="CI503" s="27">
        <v>2</v>
      </c>
      <c r="CJ503" s="27">
        <f t="shared" si="278"/>
        <v>2</v>
      </c>
      <c r="CK503" s="15">
        <f t="shared" si="305"/>
        <v>-1</v>
      </c>
      <c r="CL503" s="15">
        <f t="shared" si="306"/>
        <v>-1</v>
      </c>
      <c r="CM503" s="15">
        <f t="shared" si="307"/>
        <v>-1</v>
      </c>
      <c r="CN503" s="15">
        <f t="shared" si="308"/>
        <v>-1</v>
      </c>
      <c r="CO503" s="15">
        <f t="shared" si="309"/>
        <v>-2</v>
      </c>
      <c r="CP503" s="15">
        <f t="shared" si="310"/>
        <v>-1</v>
      </c>
      <c r="CQ503" s="15">
        <f t="shared" si="311"/>
        <v>-1.1666666666666665</v>
      </c>
    </row>
    <row r="504" spans="1:95" x14ac:dyDescent="0.2">
      <c r="A504" s="15">
        <v>847</v>
      </c>
      <c r="B504" s="23">
        <v>0</v>
      </c>
      <c r="C504" s="15">
        <v>2</v>
      </c>
      <c r="D504" s="15">
        <f t="shared" si="279"/>
        <v>1</v>
      </c>
      <c r="E504" s="15">
        <f t="shared" si="313"/>
        <v>0</v>
      </c>
      <c r="F504" s="15">
        <f t="shared" si="314"/>
        <v>0</v>
      </c>
      <c r="G504" s="15">
        <f t="shared" si="315"/>
        <v>0</v>
      </c>
      <c r="H504" s="15">
        <f t="shared" si="316"/>
        <v>0</v>
      </c>
      <c r="I504" s="15">
        <v>0</v>
      </c>
      <c r="J504" s="15">
        <v>44</v>
      </c>
      <c r="K504" s="15">
        <v>5</v>
      </c>
      <c r="L504" s="15">
        <f t="shared" si="280"/>
        <v>0</v>
      </c>
      <c r="M504" s="15">
        <f t="shared" si="281"/>
        <v>0</v>
      </c>
      <c r="N504" s="15">
        <f t="shared" si="282"/>
        <v>0</v>
      </c>
      <c r="O504" s="15">
        <f t="shared" si="283"/>
        <v>0</v>
      </c>
      <c r="P504" s="15">
        <f t="shared" si="284"/>
        <v>0</v>
      </c>
      <c r="Q504" s="15">
        <v>1</v>
      </c>
      <c r="R504" s="15">
        <v>4</v>
      </c>
      <c r="S504" s="15">
        <v>3</v>
      </c>
      <c r="T504" s="15">
        <v>0</v>
      </c>
      <c r="U504" s="15">
        <v>0</v>
      </c>
      <c r="V504" s="15">
        <v>1</v>
      </c>
      <c r="W504" s="15">
        <v>200000</v>
      </c>
      <c r="X504" s="15">
        <v>1</v>
      </c>
      <c r="Y504" s="15">
        <v>1</v>
      </c>
      <c r="Z504" s="15">
        <f t="shared" si="312"/>
        <v>0</v>
      </c>
      <c r="AA504" s="15">
        <f t="shared" si="285"/>
        <v>0</v>
      </c>
      <c r="AB504" s="15">
        <f t="shared" si="286"/>
        <v>0</v>
      </c>
      <c r="AC504" s="15">
        <v>1</v>
      </c>
      <c r="AD504" s="15">
        <v>10</v>
      </c>
      <c r="AE504" s="15">
        <v>12</v>
      </c>
      <c r="AF504" s="15">
        <v>15000</v>
      </c>
      <c r="AG504" s="27">
        <v>1500</v>
      </c>
      <c r="AH504" s="27">
        <f t="shared" si="287"/>
        <v>0</v>
      </c>
      <c r="AI504" s="27">
        <f t="shared" si="288"/>
        <v>1</v>
      </c>
      <c r="AJ504" s="27">
        <f t="shared" si="289"/>
        <v>0</v>
      </c>
      <c r="AQ504" s="15">
        <f t="shared" si="290"/>
        <v>0</v>
      </c>
      <c r="AR504" s="15">
        <f t="shared" si="291"/>
        <v>0</v>
      </c>
      <c r="AZ504" s="15">
        <f t="shared" si="292"/>
        <v>0</v>
      </c>
      <c r="BA504" s="15">
        <f t="shared" si="293"/>
        <v>0</v>
      </c>
      <c r="BB504" s="15">
        <f>$AJ504</f>
        <v>0</v>
      </c>
      <c r="BC504" s="15">
        <v>4</v>
      </c>
      <c r="BD504" s="15">
        <v>4</v>
      </c>
      <c r="BE504" s="15">
        <v>4</v>
      </c>
      <c r="BF504" s="15">
        <v>4</v>
      </c>
      <c r="BG504" s="15">
        <v>4</v>
      </c>
      <c r="BH504" s="15">
        <v>4</v>
      </c>
      <c r="BI504" s="15">
        <v>4</v>
      </c>
      <c r="BJ504" s="15">
        <v>3</v>
      </c>
      <c r="BK504" s="15">
        <f t="shared" si="294"/>
        <v>0</v>
      </c>
      <c r="BL504" s="15">
        <f t="shared" si="295"/>
        <v>1</v>
      </c>
      <c r="BM504" s="15">
        <f t="shared" si="296"/>
        <v>0</v>
      </c>
      <c r="BN504" s="15">
        <v>2</v>
      </c>
      <c r="BO504" s="15">
        <f t="shared" si="297"/>
        <v>1</v>
      </c>
      <c r="BP504" s="15">
        <f t="shared" si="298"/>
        <v>0</v>
      </c>
      <c r="BQ504" s="15">
        <f t="shared" si="299"/>
        <v>0</v>
      </c>
      <c r="BR504" s="15">
        <f t="shared" si="300"/>
        <v>0</v>
      </c>
      <c r="BS504" s="15">
        <v>2</v>
      </c>
      <c r="BT504" s="15">
        <v>4</v>
      </c>
      <c r="BU504" s="15">
        <f t="shared" si="301"/>
        <v>0</v>
      </c>
      <c r="BV504" s="15">
        <f t="shared" si="302"/>
        <v>0</v>
      </c>
      <c r="BW504" s="15">
        <f t="shared" si="303"/>
        <v>1</v>
      </c>
      <c r="BX504" s="15">
        <f t="shared" si="304"/>
        <v>0</v>
      </c>
      <c r="BY504" s="15">
        <v>1</v>
      </c>
      <c r="BZ504" s="15">
        <v>1</v>
      </c>
      <c r="CA504" s="15">
        <v>1</v>
      </c>
      <c r="CB504" s="15">
        <v>1</v>
      </c>
      <c r="CC504" s="15">
        <v>1</v>
      </c>
      <c r="CD504" s="27">
        <v>3</v>
      </c>
      <c r="CE504" s="27">
        <v>3</v>
      </c>
      <c r="CF504" s="27">
        <v>3</v>
      </c>
      <c r="CG504" s="27">
        <v>3</v>
      </c>
      <c r="CH504" s="27">
        <v>4</v>
      </c>
      <c r="CI504" s="27">
        <v>3</v>
      </c>
      <c r="CJ504" s="27">
        <f t="shared" si="278"/>
        <v>3.1666666666666665</v>
      </c>
      <c r="CK504" s="15">
        <f t="shared" si="305"/>
        <v>0</v>
      </c>
      <c r="CL504" s="15">
        <f t="shared" si="306"/>
        <v>0</v>
      </c>
      <c r="CM504" s="15">
        <f t="shared" si="307"/>
        <v>0</v>
      </c>
      <c r="CN504" s="15">
        <f t="shared" si="308"/>
        <v>0</v>
      </c>
      <c r="CO504" s="15">
        <f t="shared" si="309"/>
        <v>1</v>
      </c>
      <c r="CP504" s="15">
        <f t="shared" si="310"/>
        <v>0</v>
      </c>
      <c r="CQ504" s="15">
        <f t="shared" si="311"/>
        <v>0.16666666666666652</v>
      </c>
    </row>
    <row r="505" spans="1:95" x14ac:dyDescent="0.2">
      <c r="A505" s="15">
        <v>847</v>
      </c>
      <c r="B505" s="23">
        <v>0</v>
      </c>
      <c r="C505" s="15">
        <v>2</v>
      </c>
      <c r="D505" s="15">
        <f t="shared" si="279"/>
        <v>1</v>
      </c>
      <c r="E505" s="15">
        <f t="shared" si="313"/>
        <v>0</v>
      </c>
      <c r="F505" s="15">
        <f t="shared" si="314"/>
        <v>0</v>
      </c>
      <c r="G505" s="15">
        <f t="shared" si="315"/>
        <v>0</v>
      </c>
      <c r="H505" s="15">
        <f t="shared" si="316"/>
        <v>0</v>
      </c>
      <c r="I505" s="15">
        <v>0</v>
      </c>
      <c r="J505" s="15">
        <v>44</v>
      </c>
      <c r="K505" s="15">
        <v>5</v>
      </c>
      <c r="L505" s="15">
        <f t="shared" si="280"/>
        <v>0</v>
      </c>
      <c r="M505" s="15">
        <f t="shared" si="281"/>
        <v>0</v>
      </c>
      <c r="N505" s="15">
        <f t="shared" si="282"/>
        <v>0</v>
      </c>
      <c r="O505" s="15">
        <f t="shared" si="283"/>
        <v>0</v>
      </c>
      <c r="P505" s="15">
        <f t="shared" si="284"/>
        <v>0</v>
      </c>
      <c r="Q505" s="15">
        <v>1</v>
      </c>
      <c r="R505" s="15">
        <v>4</v>
      </c>
      <c r="S505" s="15">
        <v>3</v>
      </c>
      <c r="T505" s="15">
        <v>0</v>
      </c>
      <c r="U505" s="15">
        <v>0</v>
      </c>
      <c r="V505" s="15">
        <v>1</v>
      </c>
      <c r="W505" s="15">
        <v>200000</v>
      </c>
      <c r="X505" s="15">
        <v>1</v>
      </c>
      <c r="Y505" s="15">
        <v>0</v>
      </c>
      <c r="Z505" s="15">
        <f t="shared" si="312"/>
        <v>0</v>
      </c>
      <c r="AA505" s="15">
        <f t="shared" si="285"/>
        <v>0</v>
      </c>
      <c r="AB505" s="15">
        <f t="shared" si="286"/>
        <v>0</v>
      </c>
      <c r="AC505" s="159">
        <v>1</v>
      </c>
      <c r="AD505" s="159">
        <v>10</v>
      </c>
      <c r="AE505" s="159">
        <v>12</v>
      </c>
      <c r="AF505" s="15">
        <v>15000</v>
      </c>
      <c r="AG505" s="27">
        <v>1500</v>
      </c>
      <c r="AH505" s="27">
        <f t="shared" si="287"/>
        <v>0.38461538461538469</v>
      </c>
      <c r="AI505" s="27">
        <f t="shared" si="288"/>
        <v>1</v>
      </c>
      <c r="AJ505" s="27">
        <f t="shared" si="289"/>
        <v>0.38461538461538469</v>
      </c>
      <c r="AQ505" s="15">
        <f t="shared" si="290"/>
        <v>0</v>
      </c>
      <c r="AR505" s="15">
        <f t="shared" si="291"/>
        <v>0</v>
      </c>
      <c r="AZ505" s="15">
        <f t="shared" si="292"/>
        <v>0</v>
      </c>
      <c r="BA505" s="15">
        <f t="shared" si="293"/>
        <v>0</v>
      </c>
      <c r="BC505" s="15">
        <v>4</v>
      </c>
      <c r="BD505" s="15">
        <v>4</v>
      </c>
      <c r="BE505" s="15">
        <v>4</v>
      </c>
      <c r="BF505" s="15">
        <v>4</v>
      </c>
      <c r="BG505" s="15">
        <v>4</v>
      </c>
      <c r="BH505" s="15">
        <v>4</v>
      </c>
      <c r="BI505" s="15">
        <v>4</v>
      </c>
      <c r="BJ505" s="15">
        <v>3</v>
      </c>
      <c r="BK505" s="15">
        <f t="shared" si="294"/>
        <v>0</v>
      </c>
      <c r="BL505" s="15">
        <f t="shared" si="295"/>
        <v>1</v>
      </c>
      <c r="BM505" s="15">
        <f t="shared" si="296"/>
        <v>0</v>
      </c>
      <c r="BN505" s="15">
        <v>2</v>
      </c>
      <c r="BO505" s="15">
        <f t="shared" si="297"/>
        <v>1</v>
      </c>
      <c r="BP505" s="15">
        <f t="shared" si="298"/>
        <v>0</v>
      </c>
      <c r="BQ505" s="15">
        <f t="shared" si="299"/>
        <v>0</v>
      </c>
      <c r="BR505" s="15">
        <f t="shared" si="300"/>
        <v>0</v>
      </c>
      <c r="BS505" s="15">
        <v>2</v>
      </c>
      <c r="BT505" s="15">
        <v>4</v>
      </c>
      <c r="BU505" s="15">
        <f t="shared" si="301"/>
        <v>0</v>
      </c>
      <c r="BV505" s="15">
        <f t="shared" si="302"/>
        <v>0</v>
      </c>
      <c r="BW505" s="15">
        <f t="shared" si="303"/>
        <v>1</v>
      </c>
      <c r="BX505" s="15">
        <f t="shared" si="304"/>
        <v>0</v>
      </c>
      <c r="BY505" s="15">
        <v>1</v>
      </c>
      <c r="BZ505" s="15">
        <v>1</v>
      </c>
      <c r="CA505" s="15">
        <v>1</v>
      </c>
      <c r="CB505" s="15">
        <v>1</v>
      </c>
      <c r="CC505" s="15">
        <v>1</v>
      </c>
      <c r="CD505" s="27">
        <v>3</v>
      </c>
      <c r="CE505" s="27">
        <v>3</v>
      </c>
      <c r="CF505" s="27">
        <v>3</v>
      </c>
      <c r="CG505" s="27">
        <v>3</v>
      </c>
      <c r="CH505" s="27">
        <v>3</v>
      </c>
      <c r="CI505" s="27">
        <v>3</v>
      </c>
      <c r="CJ505" s="27">
        <f t="shared" si="278"/>
        <v>3</v>
      </c>
      <c r="CK505" s="15">
        <f t="shared" si="305"/>
        <v>0</v>
      </c>
      <c r="CL505" s="15">
        <f t="shared" si="306"/>
        <v>0</v>
      </c>
      <c r="CM505" s="15">
        <f t="shared" si="307"/>
        <v>0</v>
      </c>
      <c r="CN505" s="15">
        <f t="shared" si="308"/>
        <v>0</v>
      </c>
      <c r="CO505" s="15">
        <f t="shared" si="309"/>
        <v>0</v>
      </c>
      <c r="CP505" s="15">
        <f t="shared" si="310"/>
        <v>0</v>
      </c>
      <c r="CQ505" s="15">
        <f t="shared" si="311"/>
        <v>0</v>
      </c>
    </row>
    <row r="506" spans="1:95" x14ac:dyDescent="0.2">
      <c r="A506" s="15">
        <v>848</v>
      </c>
      <c r="B506" s="23">
        <v>0</v>
      </c>
      <c r="C506" s="15">
        <v>2</v>
      </c>
      <c r="D506" s="15">
        <f t="shared" si="279"/>
        <v>1</v>
      </c>
      <c r="E506" s="15">
        <f t="shared" si="313"/>
        <v>0</v>
      </c>
      <c r="F506" s="15">
        <f t="shared" si="314"/>
        <v>0</v>
      </c>
      <c r="G506" s="15">
        <f t="shared" si="315"/>
        <v>0</v>
      </c>
      <c r="H506" s="15">
        <f t="shared" si="316"/>
        <v>0</v>
      </c>
      <c r="I506" s="15">
        <v>0</v>
      </c>
      <c r="J506" s="15">
        <v>38</v>
      </c>
      <c r="K506" s="15">
        <v>5</v>
      </c>
      <c r="L506" s="15">
        <f t="shared" si="280"/>
        <v>0</v>
      </c>
      <c r="M506" s="15">
        <f t="shared" si="281"/>
        <v>0</v>
      </c>
      <c r="N506" s="15">
        <f t="shared" si="282"/>
        <v>0</v>
      </c>
      <c r="O506" s="15">
        <f t="shared" si="283"/>
        <v>0</v>
      </c>
      <c r="P506" s="15">
        <f t="shared" si="284"/>
        <v>0</v>
      </c>
      <c r="Q506" s="15">
        <v>1</v>
      </c>
      <c r="R506" s="15">
        <v>4</v>
      </c>
      <c r="S506" s="15">
        <v>10</v>
      </c>
      <c r="T506" s="15">
        <v>0</v>
      </c>
      <c r="U506" s="15">
        <v>1</v>
      </c>
      <c r="V506" s="15">
        <v>1</v>
      </c>
      <c r="W506" s="15">
        <v>250000</v>
      </c>
      <c r="X506" s="15">
        <v>1</v>
      </c>
      <c r="Y506" s="15">
        <v>1</v>
      </c>
      <c r="Z506" s="15">
        <f t="shared" si="312"/>
        <v>0</v>
      </c>
      <c r="AA506" s="15">
        <f t="shared" si="285"/>
        <v>0</v>
      </c>
      <c r="AB506" s="15">
        <f t="shared" si="286"/>
        <v>1</v>
      </c>
      <c r="AC506" s="15">
        <v>7</v>
      </c>
      <c r="AD506" s="15">
        <v>12</v>
      </c>
      <c r="AE506" s="15">
        <v>40</v>
      </c>
      <c r="AF506" s="15">
        <v>13000</v>
      </c>
      <c r="AG506" s="27">
        <v>1083.3333333333333</v>
      </c>
      <c r="AH506" s="27">
        <f t="shared" si="287"/>
        <v>0</v>
      </c>
      <c r="AI506" s="27">
        <f t="shared" si="288"/>
        <v>1</v>
      </c>
      <c r="AJ506" s="27">
        <f t="shared" si="289"/>
        <v>0</v>
      </c>
      <c r="AQ506" s="15">
        <f t="shared" si="290"/>
        <v>0</v>
      </c>
      <c r="AR506" s="15">
        <f t="shared" si="291"/>
        <v>0</v>
      </c>
      <c r="AZ506" s="15">
        <f t="shared" si="292"/>
        <v>0</v>
      </c>
      <c r="BA506" s="15">
        <f t="shared" si="293"/>
        <v>0</v>
      </c>
      <c r="BB506" s="15">
        <f>$AJ506</f>
        <v>0</v>
      </c>
      <c r="BC506" s="15">
        <v>3</v>
      </c>
      <c r="BD506" s="15">
        <v>3</v>
      </c>
      <c r="BE506" s="15">
        <v>3</v>
      </c>
      <c r="BF506" s="15">
        <v>2</v>
      </c>
      <c r="BG506" s="15">
        <v>4</v>
      </c>
      <c r="BH506" s="15">
        <v>3</v>
      </c>
      <c r="BI506" s="15">
        <v>3</v>
      </c>
      <c r="BJ506" s="15">
        <v>3</v>
      </c>
      <c r="BK506" s="15">
        <f t="shared" si="294"/>
        <v>0</v>
      </c>
      <c r="BL506" s="15">
        <f t="shared" si="295"/>
        <v>1</v>
      </c>
      <c r="BM506" s="15">
        <f t="shared" si="296"/>
        <v>0</v>
      </c>
      <c r="BN506" s="15">
        <v>1</v>
      </c>
      <c r="BO506" s="15">
        <f t="shared" si="297"/>
        <v>0</v>
      </c>
      <c r="BP506" s="15">
        <f t="shared" si="298"/>
        <v>0</v>
      </c>
      <c r="BQ506" s="15">
        <f t="shared" si="299"/>
        <v>0</v>
      </c>
      <c r="BR506" s="15">
        <f t="shared" si="300"/>
        <v>0</v>
      </c>
      <c r="BS506" s="15">
        <v>5</v>
      </c>
      <c r="BT506" s="15">
        <v>4</v>
      </c>
      <c r="BU506" s="15">
        <f t="shared" si="301"/>
        <v>0</v>
      </c>
      <c r="BV506" s="15">
        <f t="shared" si="302"/>
        <v>0</v>
      </c>
      <c r="BW506" s="15">
        <f t="shared" si="303"/>
        <v>1</v>
      </c>
      <c r="BX506" s="15">
        <f t="shared" si="304"/>
        <v>0</v>
      </c>
      <c r="BY506" s="15">
        <v>1</v>
      </c>
      <c r="BZ506" s="15">
        <v>1</v>
      </c>
      <c r="CA506" s="15">
        <v>1</v>
      </c>
      <c r="CB506" s="15">
        <v>1</v>
      </c>
      <c r="CC506" s="15">
        <v>1</v>
      </c>
      <c r="CD506" s="27">
        <v>3</v>
      </c>
      <c r="CE506" s="27">
        <v>3</v>
      </c>
      <c r="CF506" s="27">
        <v>3</v>
      </c>
      <c r="CG506" s="27">
        <v>3</v>
      </c>
      <c r="CH506" s="27">
        <v>3</v>
      </c>
      <c r="CI506" s="27">
        <v>3</v>
      </c>
      <c r="CJ506" s="27">
        <f t="shared" si="278"/>
        <v>3</v>
      </c>
      <c r="CK506" s="15">
        <f t="shared" si="305"/>
        <v>0</v>
      </c>
      <c r="CL506" s="15">
        <f t="shared" si="306"/>
        <v>0</v>
      </c>
      <c r="CM506" s="15">
        <f t="shared" si="307"/>
        <v>0</v>
      </c>
      <c r="CN506" s="15">
        <f t="shared" si="308"/>
        <v>0</v>
      </c>
      <c r="CO506" s="15">
        <f t="shared" si="309"/>
        <v>0</v>
      </c>
      <c r="CP506" s="15">
        <f t="shared" si="310"/>
        <v>0</v>
      </c>
      <c r="CQ506" s="15">
        <f t="shared" si="311"/>
        <v>0</v>
      </c>
    </row>
    <row r="507" spans="1:95" x14ac:dyDescent="0.2">
      <c r="A507" s="15">
        <v>848</v>
      </c>
      <c r="B507" s="23">
        <v>0</v>
      </c>
      <c r="C507" s="15">
        <v>2</v>
      </c>
      <c r="D507" s="15">
        <f t="shared" si="279"/>
        <v>1</v>
      </c>
      <c r="E507" s="15">
        <f t="shared" si="313"/>
        <v>0</v>
      </c>
      <c r="F507" s="15">
        <f t="shared" si="314"/>
        <v>0</v>
      </c>
      <c r="G507" s="15">
        <f t="shared" si="315"/>
        <v>0</v>
      </c>
      <c r="H507" s="15">
        <f t="shared" si="316"/>
        <v>0</v>
      </c>
      <c r="I507" s="15">
        <v>0</v>
      </c>
      <c r="J507" s="15">
        <v>38</v>
      </c>
      <c r="K507" s="15">
        <v>5</v>
      </c>
      <c r="L507" s="15">
        <f t="shared" si="280"/>
        <v>0</v>
      </c>
      <c r="M507" s="15">
        <f t="shared" si="281"/>
        <v>0</v>
      </c>
      <c r="N507" s="15">
        <f t="shared" si="282"/>
        <v>0</v>
      </c>
      <c r="O507" s="15">
        <f t="shared" si="283"/>
        <v>0</v>
      </c>
      <c r="P507" s="15">
        <f t="shared" si="284"/>
        <v>0</v>
      </c>
      <c r="Q507" s="15">
        <v>1</v>
      </c>
      <c r="R507" s="15">
        <v>4</v>
      </c>
      <c r="S507" s="15">
        <v>10</v>
      </c>
      <c r="T507" s="15">
        <v>0</v>
      </c>
      <c r="U507" s="15">
        <v>1</v>
      </c>
      <c r="V507" s="15">
        <v>1</v>
      </c>
      <c r="W507" s="15">
        <v>250000</v>
      </c>
      <c r="X507" s="15">
        <v>1</v>
      </c>
      <c r="Y507" s="15">
        <v>0</v>
      </c>
      <c r="Z507" s="15">
        <f t="shared" si="312"/>
        <v>0</v>
      </c>
      <c r="AA507" s="15">
        <f t="shared" si="285"/>
        <v>0</v>
      </c>
      <c r="AB507" s="15">
        <f t="shared" si="286"/>
        <v>1</v>
      </c>
      <c r="AC507" s="159">
        <v>7</v>
      </c>
      <c r="AD507" s="159">
        <v>12</v>
      </c>
      <c r="AE507" s="159">
        <v>40</v>
      </c>
      <c r="AF507" s="15">
        <v>13000</v>
      </c>
      <c r="AG507" s="27">
        <v>1083.3333333333333</v>
      </c>
      <c r="AH507" s="27">
        <f t="shared" si="287"/>
        <v>-0.1875</v>
      </c>
      <c r="AI507" s="27">
        <f t="shared" si="288"/>
        <v>1</v>
      </c>
      <c r="AJ507" s="27">
        <f t="shared" si="289"/>
        <v>-0.1875</v>
      </c>
      <c r="AQ507" s="15">
        <f t="shared" si="290"/>
        <v>0</v>
      </c>
      <c r="AR507" s="15">
        <f t="shared" si="291"/>
        <v>0</v>
      </c>
      <c r="AZ507" s="15">
        <f t="shared" si="292"/>
        <v>0</v>
      </c>
      <c r="BA507" s="15">
        <f t="shared" si="293"/>
        <v>0</v>
      </c>
      <c r="BC507" s="15">
        <v>3</v>
      </c>
      <c r="BD507" s="15">
        <v>3</v>
      </c>
      <c r="BE507" s="15">
        <v>3</v>
      </c>
      <c r="BF507" s="15">
        <v>2</v>
      </c>
      <c r="BG507" s="15">
        <v>4</v>
      </c>
      <c r="BH507" s="15">
        <v>3</v>
      </c>
      <c r="BI507" s="15">
        <v>3</v>
      </c>
      <c r="BJ507" s="15">
        <v>3</v>
      </c>
      <c r="BK507" s="15">
        <f t="shared" si="294"/>
        <v>0</v>
      </c>
      <c r="BL507" s="15">
        <f t="shared" si="295"/>
        <v>1</v>
      </c>
      <c r="BM507" s="15">
        <f t="shared" si="296"/>
        <v>0</v>
      </c>
      <c r="BN507" s="15">
        <v>1</v>
      </c>
      <c r="BO507" s="15">
        <f t="shared" si="297"/>
        <v>0</v>
      </c>
      <c r="BP507" s="15">
        <f t="shared" si="298"/>
        <v>0</v>
      </c>
      <c r="BQ507" s="15">
        <f t="shared" si="299"/>
        <v>0</v>
      </c>
      <c r="BR507" s="15">
        <f t="shared" si="300"/>
        <v>0</v>
      </c>
      <c r="BS507" s="15">
        <v>5</v>
      </c>
      <c r="BT507" s="15">
        <v>4</v>
      </c>
      <c r="BU507" s="15">
        <f t="shared" si="301"/>
        <v>0</v>
      </c>
      <c r="BV507" s="15">
        <f t="shared" si="302"/>
        <v>0</v>
      </c>
      <c r="BW507" s="15">
        <f t="shared" si="303"/>
        <v>1</v>
      </c>
      <c r="BX507" s="15">
        <f t="shared" si="304"/>
        <v>0</v>
      </c>
      <c r="BY507" s="15">
        <v>1</v>
      </c>
      <c r="BZ507" s="15">
        <v>1</v>
      </c>
      <c r="CA507" s="15">
        <v>1</v>
      </c>
      <c r="CB507" s="15">
        <v>1</v>
      </c>
      <c r="CC507" s="15">
        <v>1</v>
      </c>
      <c r="CD507" s="27">
        <v>3</v>
      </c>
      <c r="CE507" s="27">
        <v>3</v>
      </c>
      <c r="CF507" s="27">
        <v>3</v>
      </c>
      <c r="CG507" s="27">
        <v>3</v>
      </c>
      <c r="CH507" s="27">
        <v>3</v>
      </c>
      <c r="CI507" s="27">
        <v>3</v>
      </c>
      <c r="CJ507" s="27">
        <f t="shared" si="278"/>
        <v>3</v>
      </c>
      <c r="CK507" s="15">
        <f t="shared" si="305"/>
        <v>0</v>
      </c>
      <c r="CL507" s="15">
        <f t="shared" si="306"/>
        <v>0</v>
      </c>
      <c r="CM507" s="15">
        <f t="shared" si="307"/>
        <v>0</v>
      </c>
      <c r="CN507" s="15">
        <f t="shared" si="308"/>
        <v>0</v>
      </c>
      <c r="CO507" s="15">
        <f t="shared" si="309"/>
        <v>0</v>
      </c>
      <c r="CP507" s="15">
        <f t="shared" si="310"/>
        <v>0</v>
      </c>
      <c r="CQ507" s="15">
        <f t="shared" si="311"/>
        <v>0</v>
      </c>
    </row>
    <row r="508" spans="1:95" x14ac:dyDescent="0.2">
      <c r="A508" s="15">
        <v>849</v>
      </c>
      <c r="B508" s="23">
        <v>0</v>
      </c>
      <c r="C508" s="15">
        <v>2</v>
      </c>
      <c r="D508" s="15">
        <f t="shared" si="279"/>
        <v>1</v>
      </c>
      <c r="E508" s="15">
        <f t="shared" si="313"/>
        <v>0</v>
      </c>
      <c r="F508" s="15">
        <f t="shared" si="314"/>
        <v>0</v>
      </c>
      <c r="G508" s="15">
        <f t="shared" si="315"/>
        <v>0</v>
      </c>
      <c r="H508" s="15">
        <f t="shared" si="316"/>
        <v>0</v>
      </c>
      <c r="I508" s="15">
        <v>0</v>
      </c>
      <c r="J508" s="15">
        <v>45</v>
      </c>
      <c r="K508" s="15">
        <v>5</v>
      </c>
      <c r="L508" s="15">
        <f t="shared" si="280"/>
        <v>0</v>
      </c>
      <c r="M508" s="15">
        <f t="shared" si="281"/>
        <v>0</v>
      </c>
      <c r="N508" s="15">
        <f t="shared" si="282"/>
        <v>0</v>
      </c>
      <c r="O508" s="15">
        <f t="shared" si="283"/>
        <v>0</v>
      </c>
      <c r="P508" s="15">
        <f t="shared" si="284"/>
        <v>0</v>
      </c>
      <c r="Q508" s="15">
        <v>1</v>
      </c>
      <c r="R508" s="15">
        <v>5</v>
      </c>
      <c r="S508" s="15">
        <v>10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1</v>
      </c>
      <c r="Z508" s="15">
        <f t="shared" si="312"/>
        <v>0</v>
      </c>
      <c r="AA508" s="15">
        <f t="shared" si="285"/>
        <v>0</v>
      </c>
      <c r="AB508" s="15">
        <f t="shared" si="286"/>
        <v>1</v>
      </c>
      <c r="AC508" s="15">
        <v>7</v>
      </c>
      <c r="AD508" s="15">
        <v>6</v>
      </c>
      <c r="AE508" s="15">
        <v>30</v>
      </c>
      <c r="AF508" s="15">
        <v>8000</v>
      </c>
      <c r="AG508" s="27">
        <v>1333.3333333333333</v>
      </c>
      <c r="AH508" s="27">
        <f t="shared" si="287"/>
        <v>-0.15789473684210528</v>
      </c>
      <c r="AI508" s="27">
        <f t="shared" si="288"/>
        <v>1</v>
      </c>
      <c r="AJ508" s="27">
        <f t="shared" si="289"/>
        <v>-0.15789473684210528</v>
      </c>
      <c r="AQ508" s="15">
        <f t="shared" si="290"/>
        <v>0</v>
      </c>
      <c r="AR508" s="15">
        <f t="shared" si="291"/>
        <v>0</v>
      </c>
      <c r="AZ508" s="15">
        <f t="shared" si="292"/>
        <v>0</v>
      </c>
      <c r="BA508" s="15">
        <f t="shared" si="293"/>
        <v>0</v>
      </c>
      <c r="BB508" s="15">
        <f>$AJ508</f>
        <v>-0.15789473684210528</v>
      </c>
      <c r="BC508" s="15">
        <v>3</v>
      </c>
      <c r="BD508" s="15">
        <v>3</v>
      </c>
      <c r="BE508" s="15">
        <v>3</v>
      </c>
      <c r="BF508" s="15">
        <v>3</v>
      </c>
      <c r="BG508" s="15">
        <v>3</v>
      </c>
      <c r="BH508" s="15">
        <v>3</v>
      </c>
      <c r="BI508" s="15">
        <v>3</v>
      </c>
      <c r="BJ508" s="15">
        <v>5</v>
      </c>
      <c r="BK508" s="15">
        <f t="shared" si="294"/>
        <v>0</v>
      </c>
      <c r="BL508" s="15">
        <f t="shared" si="295"/>
        <v>0</v>
      </c>
      <c r="BM508" s="15">
        <f t="shared" si="296"/>
        <v>0</v>
      </c>
      <c r="BN508" s="15" t="s">
        <v>1007</v>
      </c>
      <c r="BO508" s="15">
        <f t="shared" si="297"/>
        <v>0</v>
      </c>
      <c r="BP508" s="15">
        <f t="shared" si="298"/>
        <v>0</v>
      </c>
      <c r="BQ508" s="15">
        <f t="shared" si="299"/>
        <v>0</v>
      </c>
      <c r="BR508" s="15">
        <f t="shared" si="300"/>
        <v>0</v>
      </c>
      <c r="BU508" s="15">
        <f t="shared" si="301"/>
        <v>0</v>
      </c>
      <c r="BV508" s="15">
        <f t="shared" si="302"/>
        <v>0</v>
      </c>
      <c r="BW508" s="15">
        <f t="shared" si="303"/>
        <v>0</v>
      </c>
      <c r="BX508" s="15">
        <f t="shared" si="304"/>
        <v>0</v>
      </c>
      <c r="BY508" s="15" t="s">
        <v>1007</v>
      </c>
      <c r="BZ508" s="15" t="s">
        <v>1007</v>
      </c>
      <c r="CA508" s="15" t="s">
        <v>1007</v>
      </c>
      <c r="CB508" s="15" t="s">
        <v>1007</v>
      </c>
      <c r="CC508" s="15" t="s">
        <v>1007</v>
      </c>
      <c r="CD508" s="27">
        <v>3</v>
      </c>
      <c r="CE508" s="27">
        <v>3</v>
      </c>
      <c r="CF508" s="27">
        <v>3</v>
      </c>
      <c r="CG508" s="27">
        <v>3</v>
      </c>
      <c r="CH508" s="27">
        <v>3</v>
      </c>
      <c r="CI508" s="27">
        <v>3</v>
      </c>
      <c r="CJ508" s="27">
        <f t="shared" si="278"/>
        <v>3</v>
      </c>
      <c r="CK508" s="15">
        <f t="shared" si="305"/>
        <v>0</v>
      </c>
      <c r="CL508" s="15">
        <f t="shared" si="306"/>
        <v>0</v>
      </c>
      <c r="CM508" s="15">
        <f t="shared" si="307"/>
        <v>0</v>
      </c>
      <c r="CN508" s="15">
        <f t="shared" si="308"/>
        <v>0</v>
      </c>
      <c r="CO508" s="15">
        <f t="shared" si="309"/>
        <v>0</v>
      </c>
      <c r="CP508" s="15">
        <f t="shared" si="310"/>
        <v>0</v>
      </c>
      <c r="CQ508" s="15">
        <f t="shared" si="311"/>
        <v>0</v>
      </c>
    </row>
    <row r="509" spans="1:95" x14ac:dyDescent="0.2">
      <c r="A509" s="15">
        <v>849</v>
      </c>
      <c r="B509" s="23">
        <v>0</v>
      </c>
      <c r="C509" s="15">
        <v>2</v>
      </c>
      <c r="D509" s="15">
        <f t="shared" si="279"/>
        <v>1</v>
      </c>
      <c r="E509" s="15">
        <f t="shared" si="313"/>
        <v>0</v>
      </c>
      <c r="F509" s="15">
        <f t="shared" si="314"/>
        <v>0</v>
      </c>
      <c r="G509" s="15">
        <f t="shared" si="315"/>
        <v>0</v>
      </c>
      <c r="H509" s="15">
        <f t="shared" si="316"/>
        <v>0</v>
      </c>
      <c r="I509" s="15">
        <v>0</v>
      </c>
      <c r="J509" s="15">
        <v>45</v>
      </c>
      <c r="K509" s="15">
        <v>5</v>
      </c>
      <c r="L509" s="15">
        <f t="shared" si="280"/>
        <v>0</v>
      </c>
      <c r="M509" s="15">
        <f t="shared" si="281"/>
        <v>0</v>
      </c>
      <c r="N509" s="15">
        <f t="shared" si="282"/>
        <v>0</v>
      </c>
      <c r="O509" s="15">
        <f t="shared" si="283"/>
        <v>0</v>
      </c>
      <c r="P509" s="15">
        <f t="shared" si="284"/>
        <v>0</v>
      </c>
      <c r="Q509" s="15">
        <v>1</v>
      </c>
      <c r="R509" s="15">
        <v>5</v>
      </c>
      <c r="S509" s="15">
        <v>10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f t="shared" si="312"/>
        <v>0</v>
      </c>
      <c r="AA509" s="15">
        <f t="shared" si="285"/>
        <v>0</v>
      </c>
      <c r="AB509" s="15">
        <f t="shared" si="286"/>
        <v>1</v>
      </c>
      <c r="AC509" s="159">
        <v>7</v>
      </c>
      <c r="AD509" s="159">
        <v>6</v>
      </c>
      <c r="AE509" s="159">
        <v>38</v>
      </c>
      <c r="AF509" s="15">
        <v>9500</v>
      </c>
      <c r="AG509" s="27">
        <v>1583.3333333333333</v>
      </c>
      <c r="AH509" s="27">
        <f t="shared" si="287"/>
        <v>0.31944444444444436</v>
      </c>
      <c r="AI509" s="27">
        <f t="shared" si="288"/>
        <v>1</v>
      </c>
      <c r="AJ509" s="27">
        <f t="shared" si="289"/>
        <v>0.31944444444444436</v>
      </c>
      <c r="AQ509" s="15">
        <f t="shared" si="290"/>
        <v>0</v>
      </c>
      <c r="AR509" s="15">
        <f t="shared" si="291"/>
        <v>0</v>
      </c>
      <c r="AZ509" s="15">
        <f t="shared" si="292"/>
        <v>0</v>
      </c>
      <c r="BA509" s="15">
        <f t="shared" si="293"/>
        <v>0</v>
      </c>
      <c r="BC509" s="15">
        <v>3</v>
      </c>
      <c r="BD509" s="15">
        <v>3</v>
      </c>
      <c r="BE509" s="15">
        <v>3</v>
      </c>
      <c r="BF509" s="15">
        <v>3</v>
      </c>
      <c r="BG509" s="15">
        <v>3</v>
      </c>
      <c r="BH509" s="15">
        <v>3</v>
      </c>
      <c r="BI509" s="15">
        <v>3</v>
      </c>
      <c r="BJ509" s="15">
        <v>5</v>
      </c>
      <c r="BK509" s="15">
        <f t="shared" si="294"/>
        <v>0</v>
      </c>
      <c r="BL509" s="15">
        <f t="shared" si="295"/>
        <v>0</v>
      </c>
      <c r="BM509" s="15">
        <f t="shared" si="296"/>
        <v>0</v>
      </c>
      <c r="BN509" s="15" t="s">
        <v>1007</v>
      </c>
      <c r="BO509" s="15">
        <f t="shared" si="297"/>
        <v>0</v>
      </c>
      <c r="BP509" s="15">
        <f t="shared" si="298"/>
        <v>0</v>
      </c>
      <c r="BQ509" s="15">
        <f t="shared" si="299"/>
        <v>0</v>
      </c>
      <c r="BR509" s="15">
        <f t="shared" si="300"/>
        <v>0</v>
      </c>
      <c r="BU509" s="15">
        <f t="shared" si="301"/>
        <v>0</v>
      </c>
      <c r="BV509" s="15">
        <f t="shared" si="302"/>
        <v>0</v>
      </c>
      <c r="BW509" s="15">
        <f t="shared" si="303"/>
        <v>0</v>
      </c>
      <c r="BX509" s="15">
        <f t="shared" si="304"/>
        <v>0</v>
      </c>
      <c r="BY509" s="15" t="s">
        <v>1007</v>
      </c>
      <c r="BZ509" s="15" t="s">
        <v>1007</v>
      </c>
      <c r="CA509" s="15" t="s">
        <v>1007</v>
      </c>
      <c r="CB509" s="15" t="s">
        <v>1007</v>
      </c>
      <c r="CC509" s="15" t="s">
        <v>1007</v>
      </c>
      <c r="CD509" s="27">
        <v>3</v>
      </c>
      <c r="CE509" s="27">
        <v>3</v>
      </c>
      <c r="CF509" s="27">
        <v>3</v>
      </c>
      <c r="CG509" s="27">
        <v>3</v>
      </c>
      <c r="CH509" s="27">
        <v>3</v>
      </c>
      <c r="CI509" s="27">
        <v>3</v>
      </c>
      <c r="CJ509" s="27">
        <f t="shared" si="278"/>
        <v>3</v>
      </c>
      <c r="CK509" s="15">
        <f t="shared" si="305"/>
        <v>0</v>
      </c>
      <c r="CL509" s="15">
        <f t="shared" si="306"/>
        <v>0</v>
      </c>
      <c r="CM509" s="15">
        <f t="shared" si="307"/>
        <v>0</v>
      </c>
      <c r="CN509" s="15">
        <f t="shared" si="308"/>
        <v>0</v>
      </c>
      <c r="CO509" s="15">
        <f t="shared" si="309"/>
        <v>0</v>
      </c>
      <c r="CP509" s="15">
        <f t="shared" si="310"/>
        <v>0</v>
      </c>
      <c r="CQ509" s="15">
        <f t="shared" si="311"/>
        <v>0</v>
      </c>
    </row>
    <row r="510" spans="1:95" x14ac:dyDescent="0.2">
      <c r="A510" s="15">
        <v>850</v>
      </c>
      <c r="B510" s="23">
        <v>0</v>
      </c>
      <c r="C510" s="15">
        <v>2</v>
      </c>
      <c r="D510" s="15">
        <f t="shared" si="279"/>
        <v>1</v>
      </c>
      <c r="E510" s="15">
        <f t="shared" si="313"/>
        <v>0</v>
      </c>
      <c r="F510" s="15">
        <f t="shared" si="314"/>
        <v>0</v>
      </c>
      <c r="G510" s="15">
        <f t="shared" si="315"/>
        <v>0</v>
      </c>
      <c r="H510" s="15">
        <f t="shared" si="316"/>
        <v>0</v>
      </c>
      <c r="I510" s="15">
        <v>1</v>
      </c>
      <c r="J510" s="15">
        <v>50</v>
      </c>
      <c r="K510" s="15">
        <v>5</v>
      </c>
      <c r="L510" s="15">
        <f t="shared" si="280"/>
        <v>0</v>
      </c>
      <c r="M510" s="15">
        <f t="shared" si="281"/>
        <v>0</v>
      </c>
      <c r="N510" s="15">
        <f t="shared" si="282"/>
        <v>0</v>
      </c>
      <c r="O510" s="15">
        <f t="shared" si="283"/>
        <v>0</v>
      </c>
      <c r="P510" s="15">
        <f t="shared" si="284"/>
        <v>0</v>
      </c>
      <c r="Q510" s="15">
        <v>1</v>
      </c>
      <c r="R510" s="15">
        <v>4</v>
      </c>
      <c r="S510" s="15">
        <v>8</v>
      </c>
      <c r="T510" s="15">
        <v>1</v>
      </c>
      <c r="U510" s="15">
        <v>0</v>
      </c>
      <c r="V510" s="15">
        <v>1</v>
      </c>
      <c r="W510" s="15">
        <v>240000</v>
      </c>
      <c r="X510" s="15">
        <v>0</v>
      </c>
      <c r="Y510" s="15">
        <v>1</v>
      </c>
      <c r="Z510" s="15">
        <f t="shared" si="312"/>
        <v>0</v>
      </c>
      <c r="AA510" s="15">
        <f t="shared" si="285"/>
        <v>0</v>
      </c>
      <c r="AB510" s="15">
        <f t="shared" si="286"/>
        <v>0</v>
      </c>
      <c r="AC510" s="15">
        <v>1</v>
      </c>
      <c r="AD510" s="15">
        <v>10</v>
      </c>
      <c r="AE510" s="15">
        <v>12</v>
      </c>
      <c r="AF510" s="15">
        <v>12000</v>
      </c>
      <c r="AG510" s="27">
        <v>1200</v>
      </c>
      <c r="AH510" s="27">
        <f t="shared" si="287"/>
        <v>0</v>
      </c>
      <c r="AI510" s="27">
        <f t="shared" si="288"/>
        <v>1</v>
      </c>
      <c r="AJ510" s="27">
        <f t="shared" si="289"/>
        <v>0</v>
      </c>
      <c r="AQ510" s="15">
        <f t="shared" si="290"/>
        <v>0</v>
      </c>
      <c r="AR510" s="15">
        <f t="shared" si="291"/>
        <v>0</v>
      </c>
      <c r="AZ510" s="15">
        <f t="shared" si="292"/>
        <v>0</v>
      </c>
      <c r="BA510" s="15">
        <f t="shared" si="293"/>
        <v>0</v>
      </c>
      <c r="BB510" s="15">
        <f>$AJ510</f>
        <v>0</v>
      </c>
      <c r="BC510" s="15">
        <v>3.75</v>
      </c>
      <c r="BD510" s="15">
        <v>4</v>
      </c>
      <c r="BE510" s="15">
        <v>3</v>
      </c>
      <c r="BF510" s="15">
        <v>4</v>
      </c>
      <c r="BG510" s="15">
        <v>3</v>
      </c>
      <c r="BH510" s="15">
        <v>3.55</v>
      </c>
      <c r="BI510" s="15">
        <v>3</v>
      </c>
      <c r="BJ510" s="15">
        <v>3</v>
      </c>
      <c r="BK510" s="15">
        <f t="shared" si="294"/>
        <v>0</v>
      </c>
      <c r="BL510" s="15">
        <f t="shared" si="295"/>
        <v>1</v>
      </c>
      <c r="BM510" s="15">
        <f t="shared" si="296"/>
        <v>0</v>
      </c>
      <c r="BN510" s="15">
        <v>1</v>
      </c>
      <c r="BO510" s="15">
        <f t="shared" si="297"/>
        <v>0</v>
      </c>
      <c r="BP510" s="15">
        <f t="shared" si="298"/>
        <v>0</v>
      </c>
      <c r="BQ510" s="15">
        <f t="shared" si="299"/>
        <v>0</v>
      </c>
      <c r="BR510" s="15">
        <f t="shared" si="300"/>
        <v>0</v>
      </c>
      <c r="BS510" s="15">
        <v>2</v>
      </c>
      <c r="BT510" s="15">
        <v>4</v>
      </c>
      <c r="BU510" s="15">
        <f t="shared" si="301"/>
        <v>0</v>
      </c>
      <c r="BV510" s="15">
        <f t="shared" si="302"/>
        <v>0</v>
      </c>
      <c r="BW510" s="15">
        <f t="shared" si="303"/>
        <v>1</v>
      </c>
      <c r="BX510" s="15">
        <f t="shared" si="304"/>
        <v>0</v>
      </c>
      <c r="BY510" s="15">
        <v>1</v>
      </c>
      <c r="BZ510" s="15">
        <v>1</v>
      </c>
      <c r="CA510" s="15">
        <v>1</v>
      </c>
      <c r="CB510" s="15">
        <v>1</v>
      </c>
      <c r="CC510" s="15">
        <v>1</v>
      </c>
      <c r="CD510" s="27">
        <v>3</v>
      </c>
      <c r="CE510" s="27">
        <v>3</v>
      </c>
      <c r="CF510" s="27">
        <v>3</v>
      </c>
      <c r="CG510" s="27">
        <v>3</v>
      </c>
      <c r="CH510" s="27">
        <v>3</v>
      </c>
      <c r="CI510" s="27">
        <v>3</v>
      </c>
      <c r="CJ510" s="27">
        <f t="shared" si="278"/>
        <v>3</v>
      </c>
      <c r="CK510" s="15">
        <f t="shared" si="305"/>
        <v>1</v>
      </c>
      <c r="CL510" s="15">
        <f t="shared" si="306"/>
        <v>1</v>
      </c>
      <c r="CM510" s="15">
        <f t="shared" si="307"/>
        <v>1</v>
      </c>
      <c r="CN510" s="15">
        <f t="shared" si="308"/>
        <v>1</v>
      </c>
      <c r="CO510" s="15">
        <f t="shared" si="309"/>
        <v>1</v>
      </c>
      <c r="CP510" s="15">
        <f t="shared" si="310"/>
        <v>1</v>
      </c>
      <c r="CQ510" s="15">
        <f t="shared" si="311"/>
        <v>1</v>
      </c>
    </row>
    <row r="511" spans="1:95" x14ac:dyDescent="0.2">
      <c r="A511" s="15">
        <v>850</v>
      </c>
      <c r="B511" s="23">
        <v>0</v>
      </c>
      <c r="C511" s="15">
        <v>2</v>
      </c>
      <c r="D511" s="15">
        <f t="shared" si="279"/>
        <v>1</v>
      </c>
      <c r="E511" s="15">
        <f t="shared" si="313"/>
        <v>0</v>
      </c>
      <c r="F511" s="15">
        <f t="shared" si="314"/>
        <v>0</v>
      </c>
      <c r="G511" s="15">
        <f t="shared" si="315"/>
        <v>0</v>
      </c>
      <c r="H511" s="15">
        <f t="shared" si="316"/>
        <v>0</v>
      </c>
      <c r="I511" s="15">
        <v>1</v>
      </c>
      <c r="J511" s="15">
        <v>50</v>
      </c>
      <c r="K511" s="15">
        <v>5</v>
      </c>
      <c r="L511" s="15">
        <f t="shared" si="280"/>
        <v>0</v>
      </c>
      <c r="M511" s="15">
        <f t="shared" si="281"/>
        <v>0</v>
      </c>
      <c r="N511" s="15">
        <f t="shared" si="282"/>
        <v>0</v>
      </c>
      <c r="O511" s="15">
        <f t="shared" si="283"/>
        <v>0</v>
      </c>
      <c r="P511" s="15">
        <f t="shared" si="284"/>
        <v>0</v>
      </c>
      <c r="Q511" s="15">
        <v>1</v>
      </c>
      <c r="R511" s="15">
        <v>4</v>
      </c>
      <c r="S511" s="15">
        <v>8</v>
      </c>
      <c r="T511" s="15">
        <v>1</v>
      </c>
      <c r="U511" s="15">
        <v>0</v>
      </c>
      <c r="V511" s="15">
        <v>1</v>
      </c>
      <c r="W511" s="15">
        <v>240000</v>
      </c>
      <c r="X511" s="15">
        <v>0</v>
      </c>
      <c r="Y511" s="15">
        <v>0</v>
      </c>
      <c r="Z511" s="15">
        <f t="shared" si="312"/>
        <v>0</v>
      </c>
      <c r="AA511" s="15">
        <f t="shared" si="285"/>
        <v>0</v>
      </c>
      <c r="AB511" s="15">
        <f t="shared" si="286"/>
        <v>0</v>
      </c>
      <c r="AC511" s="159">
        <v>1</v>
      </c>
      <c r="AD511" s="159">
        <v>10</v>
      </c>
      <c r="AE511" s="159">
        <v>12</v>
      </c>
      <c r="AF511" s="15">
        <v>12000</v>
      </c>
      <c r="AG511" s="27">
        <v>1200</v>
      </c>
      <c r="AH511" s="27">
        <f t="shared" si="287"/>
        <v>0.33333333333333331</v>
      </c>
      <c r="AI511" s="27">
        <f t="shared" si="288"/>
        <v>1</v>
      </c>
      <c r="AJ511" s="27">
        <f t="shared" si="289"/>
        <v>0.33333333333333331</v>
      </c>
      <c r="AQ511" s="15">
        <f t="shared" si="290"/>
        <v>0</v>
      </c>
      <c r="AR511" s="15">
        <f t="shared" si="291"/>
        <v>0</v>
      </c>
      <c r="AZ511" s="15">
        <f t="shared" si="292"/>
        <v>0</v>
      </c>
      <c r="BA511" s="15">
        <f t="shared" si="293"/>
        <v>0</v>
      </c>
      <c r="BC511" s="15">
        <v>3.75</v>
      </c>
      <c r="BD511" s="15">
        <v>4</v>
      </c>
      <c r="BE511" s="15">
        <v>3</v>
      </c>
      <c r="BF511" s="15">
        <v>4</v>
      </c>
      <c r="BG511" s="15">
        <v>3</v>
      </c>
      <c r="BH511" s="15">
        <v>3.55</v>
      </c>
      <c r="BI511" s="15">
        <v>3</v>
      </c>
      <c r="BJ511" s="15">
        <v>3</v>
      </c>
      <c r="BK511" s="15">
        <f t="shared" si="294"/>
        <v>0</v>
      </c>
      <c r="BL511" s="15">
        <f t="shared" si="295"/>
        <v>1</v>
      </c>
      <c r="BM511" s="15">
        <f t="shared" si="296"/>
        <v>0</v>
      </c>
      <c r="BN511" s="15">
        <v>1</v>
      </c>
      <c r="BO511" s="15">
        <f t="shared" si="297"/>
        <v>0</v>
      </c>
      <c r="BP511" s="15">
        <f t="shared" si="298"/>
        <v>0</v>
      </c>
      <c r="BQ511" s="15">
        <f t="shared" si="299"/>
        <v>0</v>
      </c>
      <c r="BR511" s="15">
        <f t="shared" si="300"/>
        <v>0</v>
      </c>
      <c r="BS511" s="15">
        <v>2</v>
      </c>
      <c r="BT511" s="15">
        <v>4</v>
      </c>
      <c r="BU511" s="15">
        <f t="shared" si="301"/>
        <v>0</v>
      </c>
      <c r="BV511" s="15">
        <f t="shared" si="302"/>
        <v>0</v>
      </c>
      <c r="BW511" s="15">
        <f t="shared" si="303"/>
        <v>1</v>
      </c>
      <c r="BX511" s="15">
        <f t="shared" si="304"/>
        <v>0</v>
      </c>
      <c r="BY511" s="15">
        <v>1</v>
      </c>
      <c r="BZ511" s="15">
        <v>1</v>
      </c>
      <c r="CA511" s="15">
        <v>1</v>
      </c>
      <c r="CB511" s="15">
        <v>1</v>
      </c>
      <c r="CC511" s="15">
        <v>1</v>
      </c>
      <c r="CD511" s="27">
        <v>2</v>
      </c>
      <c r="CE511" s="27">
        <v>2</v>
      </c>
      <c r="CF511" s="27">
        <v>2</v>
      </c>
      <c r="CG511" s="27">
        <v>2</v>
      </c>
      <c r="CH511" s="27">
        <v>2</v>
      </c>
      <c r="CI511" s="27">
        <v>2</v>
      </c>
      <c r="CJ511" s="27">
        <f t="shared" si="278"/>
        <v>2</v>
      </c>
      <c r="CK511" s="15">
        <f t="shared" si="305"/>
        <v>-1</v>
      </c>
      <c r="CL511" s="15">
        <f t="shared" si="306"/>
        <v>-1</v>
      </c>
      <c r="CM511" s="15">
        <f t="shared" si="307"/>
        <v>-1</v>
      </c>
      <c r="CN511" s="15">
        <f t="shared" si="308"/>
        <v>-1</v>
      </c>
      <c r="CO511" s="15">
        <f t="shared" si="309"/>
        <v>-1</v>
      </c>
      <c r="CP511" s="15">
        <f t="shared" si="310"/>
        <v>-1</v>
      </c>
      <c r="CQ511" s="15">
        <f t="shared" si="311"/>
        <v>-1</v>
      </c>
    </row>
    <row r="512" spans="1:95" x14ac:dyDescent="0.2">
      <c r="A512" s="15">
        <v>851</v>
      </c>
      <c r="B512" s="23">
        <v>0</v>
      </c>
      <c r="C512" s="15">
        <v>2</v>
      </c>
      <c r="D512" s="15">
        <f t="shared" si="279"/>
        <v>1</v>
      </c>
      <c r="E512" s="15">
        <f t="shared" si="313"/>
        <v>0</v>
      </c>
      <c r="F512" s="15">
        <f t="shared" si="314"/>
        <v>0</v>
      </c>
      <c r="G512" s="15">
        <f t="shared" si="315"/>
        <v>0</v>
      </c>
      <c r="H512" s="15">
        <f t="shared" si="316"/>
        <v>0</v>
      </c>
      <c r="I512" s="15">
        <v>1</v>
      </c>
      <c r="J512" s="15">
        <v>48</v>
      </c>
      <c r="K512" s="15">
        <v>5</v>
      </c>
      <c r="L512" s="15">
        <f t="shared" si="280"/>
        <v>0</v>
      </c>
      <c r="M512" s="15">
        <f t="shared" si="281"/>
        <v>0</v>
      </c>
      <c r="N512" s="15">
        <f t="shared" si="282"/>
        <v>0</v>
      </c>
      <c r="O512" s="15">
        <f t="shared" si="283"/>
        <v>0</v>
      </c>
      <c r="P512" s="15">
        <f t="shared" si="284"/>
        <v>0</v>
      </c>
      <c r="Q512" s="15">
        <v>2</v>
      </c>
      <c r="R512" s="15">
        <v>5</v>
      </c>
      <c r="S512" s="15">
        <v>12</v>
      </c>
      <c r="T512" s="15">
        <v>0</v>
      </c>
      <c r="U512" s="15">
        <v>0</v>
      </c>
      <c r="V512" s="15">
        <v>1</v>
      </c>
      <c r="W512" s="15">
        <v>250000</v>
      </c>
      <c r="X512" s="15">
        <v>1</v>
      </c>
      <c r="Y512" s="15">
        <v>1</v>
      </c>
      <c r="Z512" s="15">
        <f t="shared" si="312"/>
        <v>0</v>
      </c>
      <c r="AA512" s="15">
        <f t="shared" si="285"/>
        <v>0</v>
      </c>
      <c r="AB512" s="15">
        <f t="shared" si="286"/>
        <v>0</v>
      </c>
      <c r="AC512" s="15">
        <v>1</v>
      </c>
      <c r="AD512" s="15">
        <v>20</v>
      </c>
      <c r="AE512" s="15">
        <v>10</v>
      </c>
      <c r="AF512" s="15">
        <v>18000</v>
      </c>
      <c r="AG512" s="27">
        <v>900</v>
      </c>
      <c r="AH512" s="27">
        <f t="shared" si="287"/>
        <v>-0.14285714285714285</v>
      </c>
      <c r="AI512" s="27">
        <f t="shared" si="288"/>
        <v>1</v>
      </c>
      <c r="AJ512" s="27">
        <f t="shared" si="289"/>
        <v>-0.14285714285714285</v>
      </c>
      <c r="AQ512" s="15">
        <f t="shared" si="290"/>
        <v>0</v>
      </c>
      <c r="AR512" s="15">
        <f t="shared" si="291"/>
        <v>0</v>
      </c>
      <c r="AZ512" s="15">
        <f t="shared" si="292"/>
        <v>0</v>
      </c>
      <c r="BA512" s="15">
        <f t="shared" si="293"/>
        <v>0</v>
      </c>
      <c r="BB512" s="15">
        <f>$AJ512</f>
        <v>-0.14285714285714285</v>
      </c>
      <c r="BC512" s="15">
        <v>4.25</v>
      </c>
      <c r="BD512" s="15">
        <v>4</v>
      </c>
      <c r="BE512" s="15">
        <v>3</v>
      </c>
      <c r="BF512" s="15">
        <v>3</v>
      </c>
      <c r="BG512" s="15">
        <v>4</v>
      </c>
      <c r="BH512" s="15">
        <v>3.65</v>
      </c>
      <c r="BI512" s="15">
        <v>4</v>
      </c>
      <c r="BJ512" s="15">
        <v>5</v>
      </c>
      <c r="BK512" s="15">
        <f t="shared" si="294"/>
        <v>0</v>
      </c>
      <c r="BL512" s="15">
        <f t="shared" si="295"/>
        <v>0</v>
      </c>
      <c r="BM512" s="15">
        <f t="shared" si="296"/>
        <v>0</v>
      </c>
      <c r="BN512" s="15" t="s">
        <v>1007</v>
      </c>
      <c r="BO512" s="15">
        <f t="shared" si="297"/>
        <v>0</v>
      </c>
      <c r="BP512" s="15">
        <f t="shared" si="298"/>
        <v>0</v>
      </c>
      <c r="BQ512" s="15">
        <f t="shared" si="299"/>
        <v>0</v>
      </c>
      <c r="BR512" s="15">
        <f t="shared" si="300"/>
        <v>0</v>
      </c>
      <c r="BU512" s="15">
        <f t="shared" si="301"/>
        <v>0</v>
      </c>
      <c r="BV512" s="15">
        <f t="shared" si="302"/>
        <v>0</v>
      </c>
      <c r="BW512" s="15">
        <f t="shared" si="303"/>
        <v>0</v>
      </c>
      <c r="BX512" s="15">
        <f t="shared" si="304"/>
        <v>0</v>
      </c>
      <c r="BY512" s="15" t="s">
        <v>1007</v>
      </c>
      <c r="BZ512" s="15" t="s">
        <v>1007</v>
      </c>
      <c r="CA512" s="15" t="s">
        <v>1007</v>
      </c>
      <c r="CB512" s="15" t="s">
        <v>1007</v>
      </c>
      <c r="CC512" s="15" t="s">
        <v>1007</v>
      </c>
      <c r="CD512" s="27">
        <v>3</v>
      </c>
      <c r="CE512" s="27">
        <v>3</v>
      </c>
      <c r="CF512" s="27">
        <v>3</v>
      </c>
      <c r="CG512" s="27">
        <v>3</v>
      </c>
      <c r="CH512" s="27">
        <v>3</v>
      </c>
      <c r="CI512" s="27">
        <v>3</v>
      </c>
      <c r="CJ512" s="27">
        <f t="shared" si="278"/>
        <v>3</v>
      </c>
      <c r="CK512" s="15">
        <f t="shared" si="305"/>
        <v>0</v>
      </c>
      <c r="CL512" s="15">
        <f t="shared" si="306"/>
        <v>0</v>
      </c>
      <c r="CM512" s="15">
        <f t="shared" si="307"/>
        <v>0</v>
      </c>
      <c r="CN512" s="15">
        <f t="shared" si="308"/>
        <v>0</v>
      </c>
      <c r="CO512" s="15">
        <f t="shared" si="309"/>
        <v>0</v>
      </c>
      <c r="CP512" s="15">
        <f t="shared" si="310"/>
        <v>0</v>
      </c>
      <c r="CQ512" s="15">
        <f t="shared" si="311"/>
        <v>0</v>
      </c>
    </row>
    <row r="513" spans="1:95" x14ac:dyDescent="0.2">
      <c r="A513" s="15">
        <v>851</v>
      </c>
      <c r="B513" s="23">
        <v>0</v>
      </c>
      <c r="C513" s="15">
        <v>2</v>
      </c>
      <c r="D513" s="15">
        <f t="shared" si="279"/>
        <v>1</v>
      </c>
      <c r="E513" s="15">
        <f t="shared" si="313"/>
        <v>0</v>
      </c>
      <c r="F513" s="15">
        <f t="shared" si="314"/>
        <v>0</v>
      </c>
      <c r="G513" s="15">
        <f t="shared" si="315"/>
        <v>0</v>
      </c>
      <c r="H513" s="15">
        <f t="shared" si="316"/>
        <v>0</v>
      </c>
      <c r="I513" s="15">
        <v>1</v>
      </c>
      <c r="J513" s="15">
        <v>48</v>
      </c>
      <c r="K513" s="15">
        <v>5</v>
      </c>
      <c r="L513" s="15">
        <f t="shared" si="280"/>
        <v>0</v>
      </c>
      <c r="M513" s="15">
        <f t="shared" si="281"/>
        <v>0</v>
      </c>
      <c r="N513" s="15">
        <f t="shared" si="282"/>
        <v>0</v>
      </c>
      <c r="O513" s="15">
        <f t="shared" si="283"/>
        <v>0</v>
      </c>
      <c r="P513" s="15">
        <f t="shared" si="284"/>
        <v>0</v>
      </c>
      <c r="Q513" s="15">
        <v>2</v>
      </c>
      <c r="R513" s="15">
        <v>5</v>
      </c>
      <c r="S513" s="15">
        <v>12</v>
      </c>
      <c r="T513" s="15">
        <v>0</v>
      </c>
      <c r="U513" s="15">
        <v>0</v>
      </c>
      <c r="V513" s="15">
        <v>1</v>
      </c>
      <c r="W513" s="15">
        <v>250000</v>
      </c>
      <c r="X513" s="15">
        <v>1</v>
      </c>
      <c r="Y513" s="15">
        <v>0</v>
      </c>
      <c r="Z513" s="15">
        <f t="shared" si="312"/>
        <v>0</v>
      </c>
      <c r="AA513" s="15">
        <f t="shared" si="285"/>
        <v>0</v>
      </c>
      <c r="AB513" s="15">
        <f t="shared" si="286"/>
        <v>0</v>
      </c>
      <c r="AC513" s="159">
        <v>1</v>
      </c>
      <c r="AD513" s="159">
        <v>20</v>
      </c>
      <c r="AE513" s="159">
        <v>11</v>
      </c>
      <c r="AF513" s="15">
        <v>21000</v>
      </c>
      <c r="AG513" s="27">
        <v>1050</v>
      </c>
      <c r="AH513" s="27">
        <f t="shared" si="287"/>
        <v>-0.34375</v>
      </c>
      <c r="AI513" s="27">
        <f t="shared" si="288"/>
        <v>1</v>
      </c>
      <c r="AJ513" s="27">
        <f t="shared" si="289"/>
        <v>-0.34375</v>
      </c>
      <c r="AQ513" s="15">
        <f t="shared" si="290"/>
        <v>0</v>
      </c>
      <c r="AR513" s="15">
        <f t="shared" si="291"/>
        <v>0</v>
      </c>
      <c r="AZ513" s="15">
        <f t="shared" si="292"/>
        <v>0</v>
      </c>
      <c r="BA513" s="15">
        <f t="shared" si="293"/>
        <v>0</v>
      </c>
      <c r="BC513" s="15">
        <v>4.25</v>
      </c>
      <c r="BD513" s="15">
        <v>4</v>
      </c>
      <c r="BE513" s="15">
        <v>3</v>
      </c>
      <c r="BF513" s="15">
        <v>3</v>
      </c>
      <c r="BG513" s="15">
        <v>4</v>
      </c>
      <c r="BH513" s="15">
        <v>3.65</v>
      </c>
      <c r="BI513" s="15">
        <v>4</v>
      </c>
      <c r="BJ513" s="15">
        <v>5</v>
      </c>
      <c r="BK513" s="15">
        <f t="shared" si="294"/>
        <v>0</v>
      </c>
      <c r="BL513" s="15">
        <f t="shared" si="295"/>
        <v>0</v>
      </c>
      <c r="BM513" s="15">
        <f t="shared" si="296"/>
        <v>0</v>
      </c>
      <c r="BN513" s="15" t="s">
        <v>1007</v>
      </c>
      <c r="BO513" s="15">
        <f t="shared" si="297"/>
        <v>0</v>
      </c>
      <c r="BP513" s="15">
        <f t="shared" si="298"/>
        <v>0</v>
      </c>
      <c r="BQ513" s="15">
        <f t="shared" si="299"/>
        <v>0</v>
      </c>
      <c r="BR513" s="15">
        <f t="shared" si="300"/>
        <v>0</v>
      </c>
      <c r="BU513" s="15">
        <f t="shared" si="301"/>
        <v>0</v>
      </c>
      <c r="BV513" s="15">
        <f t="shared" si="302"/>
        <v>0</v>
      </c>
      <c r="BW513" s="15">
        <f t="shared" si="303"/>
        <v>0</v>
      </c>
      <c r="BX513" s="15">
        <f t="shared" si="304"/>
        <v>0</v>
      </c>
      <c r="BY513" s="15" t="s">
        <v>1007</v>
      </c>
      <c r="BZ513" s="15" t="s">
        <v>1007</v>
      </c>
      <c r="CA513" s="15" t="s">
        <v>1007</v>
      </c>
      <c r="CB513" s="15" t="s">
        <v>1007</v>
      </c>
      <c r="CC513" s="15" t="s">
        <v>1007</v>
      </c>
      <c r="CD513" s="27">
        <v>3</v>
      </c>
      <c r="CE513" s="27">
        <v>3</v>
      </c>
      <c r="CF513" s="27">
        <v>3</v>
      </c>
      <c r="CG513" s="27">
        <v>3</v>
      </c>
      <c r="CH513" s="27">
        <v>3</v>
      </c>
      <c r="CI513" s="27">
        <v>3</v>
      </c>
      <c r="CJ513" s="27">
        <f t="shared" si="278"/>
        <v>3</v>
      </c>
      <c r="CK513" s="15">
        <f t="shared" si="305"/>
        <v>0</v>
      </c>
      <c r="CL513" s="15">
        <f t="shared" si="306"/>
        <v>0</v>
      </c>
      <c r="CM513" s="15">
        <f t="shared" si="307"/>
        <v>0</v>
      </c>
      <c r="CN513" s="15">
        <f t="shared" si="308"/>
        <v>0</v>
      </c>
      <c r="CO513" s="15">
        <f t="shared" si="309"/>
        <v>0</v>
      </c>
      <c r="CP513" s="15">
        <f t="shared" si="310"/>
        <v>0</v>
      </c>
      <c r="CQ513" s="15">
        <f t="shared" si="311"/>
        <v>0</v>
      </c>
    </row>
    <row r="514" spans="1:95" x14ac:dyDescent="0.2">
      <c r="A514" s="15">
        <v>852</v>
      </c>
      <c r="B514" s="23">
        <v>0</v>
      </c>
      <c r="C514" s="15">
        <v>2</v>
      </c>
      <c r="D514" s="15">
        <f t="shared" si="279"/>
        <v>1</v>
      </c>
      <c r="E514" s="15">
        <f t="shared" si="313"/>
        <v>0</v>
      </c>
      <c r="F514" s="15">
        <f t="shared" si="314"/>
        <v>0</v>
      </c>
      <c r="G514" s="15">
        <f t="shared" si="315"/>
        <v>0</v>
      </c>
      <c r="H514" s="15">
        <f t="shared" si="316"/>
        <v>0</v>
      </c>
      <c r="I514" s="15">
        <v>0</v>
      </c>
      <c r="J514" s="15">
        <v>36</v>
      </c>
      <c r="K514" s="15">
        <v>5</v>
      </c>
      <c r="L514" s="15">
        <f t="shared" si="280"/>
        <v>0</v>
      </c>
      <c r="M514" s="15">
        <f t="shared" si="281"/>
        <v>0</v>
      </c>
      <c r="N514" s="15">
        <f t="shared" si="282"/>
        <v>0</v>
      </c>
      <c r="O514" s="15">
        <f t="shared" si="283"/>
        <v>0</v>
      </c>
      <c r="P514" s="15">
        <f t="shared" si="284"/>
        <v>0</v>
      </c>
      <c r="Q514" s="15">
        <v>1</v>
      </c>
      <c r="R514" s="15">
        <v>3</v>
      </c>
      <c r="S514" s="15">
        <v>2</v>
      </c>
      <c r="T514" s="15">
        <v>1</v>
      </c>
      <c r="U514" s="15">
        <v>0</v>
      </c>
      <c r="V514" s="15">
        <v>1</v>
      </c>
      <c r="W514" s="15">
        <v>300000</v>
      </c>
      <c r="X514" s="15">
        <v>0</v>
      </c>
      <c r="Y514" s="15">
        <v>1</v>
      </c>
      <c r="Z514" s="15">
        <f t="shared" si="312"/>
        <v>0</v>
      </c>
      <c r="AA514" s="15">
        <f t="shared" si="285"/>
        <v>0</v>
      </c>
      <c r="AB514" s="15">
        <f t="shared" si="286"/>
        <v>1</v>
      </c>
      <c r="AC514" s="15">
        <v>7</v>
      </c>
      <c r="AD514" s="15">
        <v>5</v>
      </c>
      <c r="AE514" s="15">
        <v>28</v>
      </c>
      <c r="AF514" s="15">
        <v>8000</v>
      </c>
      <c r="AG514" s="27">
        <v>1600</v>
      </c>
      <c r="AH514" s="27">
        <f t="shared" si="287"/>
        <v>-0.1111111111111111</v>
      </c>
      <c r="AI514" s="27">
        <f t="shared" si="288"/>
        <v>1</v>
      </c>
      <c r="AJ514" s="27">
        <f t="shared" si="289"/>
        <v>-0.1111111111111111</v>
      </c>
      <c r="AQ514" s="15">
        <f t="shared" si="290"/>
        <v>0</v>
      </c>
      <c r="AR514" s="15">
        <f t="shared" si="291"/>
        <v>0</v>
      </c>
      <c r="AZ514" s="15">
        <f t="shared" si="292"/>
        <v>0</v>
      </c>
      <c r="BA514" s="15">
        <f t="shared" si="293"/>
        <v>0</v>
      </c>
      <c r="BB514" s="15">
        <f>$AJ514</f>
        <v>-0.1111111111111111</v>
      </c>
      <c r="BC514" s="15">
        <v>3</v>
      </c>
      <c r="BD514" s="15">
        <v>3</v>
      </c>
      <c r="BE514" s="15">
        <v>3</v>
      </c>
      <c r="BF514" s="15">
        <v>3</v>
      </c>
      <c r="BG514" s="15">
        <v>3</v>
      </c>
      <c r="BH514" s="15">
        <v>3</v>
      </c>
      <c r="BI514" s="15">
        <v>3</v>
      </c>
      <c r="BJ514" s="15">
        <v>5</v>
      </c>
      <c r="BK514" s="15">
        <f t="shared" si="294"/>
        <v>0</v>
      </c>
      <c r="BL514" s="15">
        <f t="shared" si="295"/>
        <v>0</v>
      </c>
      <c r="BM514" s="15">
        <f t="shared" si="296"/>
        <v>0</v>
      </c>
      <c r="BN514" s="15" t="s">
        <v>1007</v>
      </c>
      <c r="BO514" s="15">
        <f t="shared" si="297"/>
        <v>0</v>
      </c>
      <c r="BP514" s="15">
        <f t="shared" si="298"/>
        <v>0</v>
      </c>
      <c r="BQ514" s="15">
        <f t="shared" si="299"/>
        <v>0</v>
      </c>
      <c r="BR514" s="15">
        <f t="shared" si="300"/>
        <v>0</v>
      </c>
      <c r="BU514" s="15">
        <f t="shared" si="301"/>
        <v>0</v>
      </c>
      <c r="BV514" s="15">
        <f t="shared" si="302"/>
        <v>0</v>
      </c>
      <c r="BW514" s="15">
        <f t="shared" si="303"/>
        <v>0</v>
      </c>
      <c r="BX514" s="15">
        <f t="shared" si="304"/>
        <v>0</v>
      </c>
      <c r="BY514" s="15" t="s">
        <v>1007</v>
      </c>
      <c r="BZ514" s="15" t="s">
        <v>1007</v>
      </c>
      <c r="CA514" s="15" t="s">
        <v>1007</v>
      </c>
      <c r="CB514" s="15" t="s">
        <v>1007</v>
      </c>
      <c r="CC514" s="15" t="s">
        <v>1007</v>
      </c>
      <c r="CD514" s="27">
        <v>3</v>
      </c>
      <c r="CE514" s="27">
        <v>3</v>
      </c>
      <c r="CF514" s="27">
        <v>3</v>
      </c>
      <c r="CG514" s="27">
        <v>3</v>
      </c>
      <c r="CH514" s="27">
        <v>3</v>
      </c>
      <c r="CI514" s="27">
        <v>3</v>
      </c>
      <c r="CJ514" s="27">
        <f t="shared" ref="CJ514:CJ577" si="317">AVERAGE($CD514:$CI514)</f>
        <v>3</v>
      </c>
      <c r="CK514" s="15">
        <f t="shared" si="305"/>
        <v>1</v>
      </c>
      <c r="CL514" s="15">
        <f t="shared" si="306"/>
        <v>1</v>
      </c>
      <c r="CM514" s="15">
        <f t="shared" si="307"/>
        <v>1</v>
      </c>
      <c r="CN514" s="15">
        <f t="shared" si="308"/>
        <v>1</v>
      </c>
      <c r="CO514" s="15">
        <f t="shared" si="309"/>
        <v>1</v>
      </c>
      <c r="CP514" s="15">
        <f t="shared" si="310"/>
        <v>1</v>
      </c>
      <c r="CQ514" s="15">
        <f t="shared" si="311"/>
        <v>1</v>
      </c>
    </row>
    <row r="515" spans="1:95" x14ac:dyDescent="0.2">
      <c r="A515" s="15">
        <v>852</v>
      </c>
      <c r="B515" s="23">
        <v>0</v>
      </c>
      <c r="C515" s="15">
        <v>2</v>
      </c>
      <c r="D515" s="15">
        <f t="shared" ref="D515:D578" si="318">IF($C515=2,1,0)</f>
        <v>1</v>
      </c>
      <c r="E515" s="15">
        <f t="shared" si="313"/>
        <v>0</v>
      </c>
      <c r="F515" s="15">
        <f t="shared" si="314"/>
        <v>0</v>
      </c>
      <c r="G515" s="15">
        <f t="shared" si="315"/>
        <v>0</v>
      </c>
      <c r="H515" s="15">
        <f t="shared" si="316"/>
        <v>0</v>
      </c>
      <c r="I515" s="15">
        <v>0</v>
      </c>
      <c r="J515" s="15">
        <v>36</v>
      </c>
      <c r="K515" s="15">
        <v>5</v>
      </c>
      <c r="L515" s="15">
        <f t="shared" ref="L515:L578" si="319">IF($K515=0,1,0)</f>
        <v>0</v>
      </c>
      <c r="M515" s="15">
        <f t="shared" ref="M515:M578" si="320">IF($K515=1,1,0)</f>
        <v>0</v>
      </c>
      <c r="N515" s="15">
        <f t="shared" ref="N515:N578" si="321">IF($K515=2,1,0)</f>
        <v>0</v>
      </c>
      <c r="O515" s="15">
        <f t="shared" ref="O515:O578" si="322">IF($K515=3,1,0)</f>
        <v>0</v>
      </c>
      <c r="P515" s="15">
        <f t="shared" ref="P515:P578" si="323">IF($K515=4,1,0)</f>
        <v>0</v>
      </c>
      <c r="Q515" s="15">
        <v>1</v>
      </c>
      <c r="R515" s="15">
        <v>3</v>
      </c>
      <c r="S515" s="15">
        <v>2</v>
      </c>
      <c r="T515" s="15">
        <v>1</v>
      </c>
      <c r="U515" s="15">
        <v>0</v>
      </c>
      <c r="V515" s="15">
        <v>1</v>
      </c>
      <c r="W515" s="15">
        <v>300000</v>
      </c>
      <c r="X515" s="15">
        <v>0</v>
      </c>
      <c r="Y515" s="15">
        <v>0</v>
      </c>
      <c r="Z515" s="15">
        <f t="shared" si="312"/>
        <v>0</v>
      </c>
      <c r="AA515" s="15">
        <f t="shared" ref="AA515:AA578" si="324">IF(OR($AC515=2,$AC515=6,$AC515=10),1,0)</f>
        <v>0</v>
      </c>
      <c r="AB515" s="15">
        <f t="shared" ref="AB515:AB578" si="325">IF(OR($AC515=7,$AC515=8,$AC515=9),1,0)</f>
        <v>1</v>
      </c>
      <c r="AC515" s="159">
        <v>7</v>
      </c>
      <c r="AD515" s="159">
        <v>5</v>
      </c>
      <c r="AE515" s="159">
        <v>30</v>
      </c>
      <c r="AF515" s="15">
        <v>9000</v>
      </c>
      <c r="AG515" s="27">
        <v>1800</v>
      </c>
      <c r="AH515" s="27">
        <f t="shared" ref="AH515:AH578" si="326">($AG515-$AG516)/$AG516</f>
        <v>0.61052631578947358</v>
      </c>
      <c r="AI515" s="27">
        <f t="shared" ref="AI515:AI578" si="327">$AD515/($AD515+$AL515+$AU515)</f>
        <v>1</v>
      </c>
      <c r="AJ515" s="27">
        <f t="shared" ref="AJ515:AJ578" si="328">$AI515*$AH515</f>
        <v>0.61052631578947358</v>
      </c>
      <c r="AQ515" s="15">
        <f t="shared" ref="AQ515:AQ578" si="329">$AL515/($AD515+$AL515+$AU515)</f>
        <v>0</v>
      </c>
      <c r="AR515" s="15">
        <f t="shared" ref="AR515:AR578" si="330">$AQ515*$AP515</f>
        <v>0</v>
      </c>
      <c r="AZ515" s="15">
        <f t="shared" ref="AZ515:AZ578" si="331">($AU515/($AD515+$AL515+$AU515))</f>
        <v>0</v>
      </c>
      <c r="BA515" s="15">
        <f t="shared" ref="BA515:BA578" si="332">$AY515*$AZ515</f>
        <v>0</v>
      </c>
      <c r="BC515" s="15">
        <v>3</v>
      </c>
      <c r="BD515" s="15">
        <v>3</v>
      </c>
      <c r="BE515" s="15">
        <v>3</v>
      </c>
      <c r="BF515" s="15">
        <v>3</v>
      </c>
      <c r="BG515" s="15">
        <v>3</v>
      </c>
      <c r="BH515" s="15">
        <v>3</v>
      </c>
      <c r="BI515" s="15">
        <v>3</v>
      </c>
      <c r="BJ515" s="15">
        <v>5</v>
      </c>
      <c r="BK515" s="15">
        <f t="shared" ref="BK515:BK578" si="333">IF($BJ515=2,1,0)</f>
        <v>0</v>
      </c>
      <c r="BL515" s="15">
        <f t="shared" ref="BL515:BL578" si="334">IF($BJ515=3,1,0)</f>
        <v>0</v>
      </c>
      <c r="BM515" s="15">
        <f t="shared" ref="BM515:BM578" si="335">IF($BJ515=4,1,0)</f>
        <v>0</v>
      </c>
      <c r="BN515" s="15" t="s">
        <v>1007</v>
      </c>
      <c r="BO515" s="15">
        <f t="shared" ref="BO515:BO578" si="336">IF($BN515=2,1,0)</f>
        <v>0</v>
      </c>
      <c r="BP515" s="15">
        <f t="shared" ref="BP515:BP578" si="337">IF($BN515=3,1,0)</f>
        <v>0</v>
      </c>
      <c r="BQ515" s="15">
        <f t="shared" ref="BQ515:BQ578" si="338">IF($BN515=4,1,0)</f>
        <v>0</v>
      </c>
      <c r="BR515" s="15">
        <f t="shared" ref="BR515:BR578" si="339">IF($BN515=5,1,0)</f>
        <v>0</v>
      </c>
      <c r="BU515" s="15">
        <f t="shared" ref="BU515:BU578" si="340">IF($BT515=2,1,0)</f>
        <v>0</v>
      </c>
      <c r="BV515" s="15">
        <f t="shared" ref="BV515:BV578" si="341">IF($BT515=3,1,0)</f>
        <v>0</v>
      </c>
      <c r="BW515" s="15">
        <f t="shared" ref="BW515:BW578" si="342">IF($BT515=4,1,0)</f>
        <v>0</v>
      </c>
      <c r="BX515" s="15">
        <f t="shared" ref="BX515:BX578" si="343">IF($BT515=5,1,0)</f>
        <v>0</v>
      </c>
      <c r="BY515" s="15" t="s">
        <v>1007</v>
      </c>
      <c r="BZ515" s="15" t="s">
        <v>1007</v>
      </c>
      <c r="CA515" s="15" t="s">
        <v>1007</v>
      </c>
      <c r="CB515" s="15" t="s">
        <v>1007</v>
      </c>
      <c r="CC515" s="15" t="s">
        <v>1007</v>
      </c>
      <c r="CD515" s="27">
        <v>2</v>
      </c>
      <c r="CE515" s="27">
        <v>2</v>
      </c>
      <c r="CF515" s="27">
        <v>2</v>
      </c>
      <c r="CG515" s="27">
        <v>2</v>
      </c>
      <c r="CH515" s="27">
        <v>2</v>
      </c>
      <c r="CI515" s="27">
        <v>2</v>
      </c>
      <c r="CJ515" s="27">
        <f t="shared" si="317"/>
        <v>2</v>
      </c>
      <c r="CK515" s="15">
        <f t="shared" ref="CK515:CK578" si="344">$CD515-$CD516</f>
        <v>-1</v>
      </c>
      <c r="CL515" s="15">
        <f t="shared" ref="CL515:CL578" si="345">$CE515-$CE516</f>
        <v>-1</v>
      </c>
      <c r="CM515" s="15">
        <f t="shared" ref="CM515:CM578" si="346">$CF515-$CF516</f>
        <v>-1</v>
      </c>
      <c r="CN515" s="15">
        <f t="shared" ref="CN515:CN578" si="347">$CG515-$CG516</f>
        <v>-1</v>
      </c>
      <c r="CO515" s="15">
        <f t="shared" ref="CO515:CO578" si="348">$CH515-$CH516</f>
        <v>-1</v>
      </c>
      <c r="CP515" s="15">
        <f t="shared" ref="CP515:CP578" si="349">$CI515-$CI516</f>
        <v>-1</v>
      </c>
      <c r="CQ515" s="15">
        <f t="shared" ref="CQ515:CQ578" si="350">$CJ515-$CJ516</f>
        <v>-1</v>
      </c>
    </row>
    <row r="516" spans="1:95" x14ac:dyDescent="0.2">
      <c r="A516" s="15">
        <v>853</v>
      </c>
      <c r="B516" s="23">
        <v>0</v>
      </c>
      <c r="C516" s="15">
        <v>2</v>
      </c>
      <c r="D516" s="15">
        <f t="shared" si="318"/>
        <v>1</v>
      </c>
      <c r="E516" s="15">
        <f t="shared" si="313"/>
        <v>0</v>
      </c>
      <c r="F516" s="15">
        <f t="shared" si="314"/>
        <v>0</v>
      </c>
      <c r="G516" s="15">
        <f t="shared" si="315"/>
        <v>0</v>
      </c>
      <c r="H516" s="15">
        <f t="shared" si="316"/>
        <v>0</v>
      </c>
      <c r="I516" s="15">
        <v>0</v>
      </c>
      <c r="J516" s="15">
        <v>55</v>
      </c>
      <c r="K516" s="15">
        <v>4</v>
      </c>
      <c r="L516" s="15">
        <f t="shared" si="319"/>
        <v>0</v>
      </c>
      <c r="M516" s="15">
        <f t="shared" si="320"/>
        <v>0</v>
      </c>
      <c r="N516" s="15">
        <f t="shared" si="321"/>
        <v>0</v>
      </c>
      <c r="O516" s="15">
        <f t="shared" si="322"/>
        <v>0</v>
      </c>
      <c r="P516" s="15">
        <f t="shared" si="323"/>
        <v>1</v>
      </c>
      <c r="Q516" s="15">
        <v>2</v>
      </c>
      <c r="R516" s="15">
        <v>6</v>
      </c>
      <c r="S516" s="15">
        <v>25</v>
      </c>
      <c r="T516" s="15">
        <v>0</v>
      </c>
      <c r="U516" s="15">
        <v>1</v>
      </c>
      <c r="V516" s="15">
        <v>1</v>
      </c>
      <c r="W516" s="15">
        <v>120000</v>
      </c>
      <c r="X516" s="15">
        <v>0</v>
      </c>
      <c r="Y516" s="15">
        <v>1</v>
      </c>
      <c r="Z516" s="15">
        <f t="shared" ref="Z516:Z579" si="351">IF(OR($AC516=3,$AC516=4,$AC516=5),1,0)</f>
        <v>0</v>
      </c>
      <c r="AA516" s="15">
        <f t="shared" si="324"/>
        <v>0</v>
      </c>
      <c r="AB516" s="15">
        <f t="shared" si="325"/>
        <v>0</v>
      </c>
      <c r="AC516" s="15">
        <v>1</v>
      </c>
      <c r="AD516" s="15">
        <v>17</v>
      </c>
      <c r="AE516" s="15">
        <v>9</v>
      </c>
      <c r="AF516" s="15">
        <v>19000</v>
      </c>
      <c r="AG516" s="27">
        <v>1117.6470588235295</v>
      </c>
      <c r="AH516" s="27">
        <f t="shared" si="326"/>
        <v>-0.17391304347826084</v>
      </c>
      <c r="AI516" s="27">
        <f t="shared" si="327"/>
        <v>1</v>
      </c>
      <c r="AJ516" s="27">
        <f t="shared" si="328"/>
        <v>-0.17391304347826084</v>
      </c>
      <c r="AQ516" s="15">
        <f t="shared" si="329"/>
        <v>0</v>
      </c>
      <c r="AR516" s="15">
        <f t="shared" si="330"/>
        <v>0</v>
      </c>
      <c r="AZ516" s="15">
        <f t="shared" si="331"/>
        <v>0</v>
      </c>
      <c r="BA516" s="15">
        <f t="shared" si="332"/>
        <v>0</v>
      </c>
      <c r="BB516" s="15">
        <f>$AJ516</f>
        <v>-0.17391304347826084</v>
      </c>
      <c r="BC516" s="15">
        <v>3</v>
      </c>
      <c r="BD516" s="15">
        <v>3</v>
      </c>
      <c r="BE516" s="15">
        <v>3</v>
      </c>
      <c r="BF516" s="15">
        <v>3</v>
      </c>
      <c r="BG516" s="15">
        <v>3</v>
      </c>
      <c r="BH516" s="15">
        <v>3</v>
      </c>
      <c r="BI516" s="15">
        <v>3</v>
      </c>
      <c r="BJ516" s="15">
        <v>2</v>
      </c>
      <c r="BK516" s="15">
        <f t="shared" si="333"/>
        <v>1</v>
      </c>
      <c r="BL516" s="15">
        <f t="shared" si="334"/>
        <v>0</v>
      </c>
      <c r="BM516" s="15">
        <f t="shared" si="335"/>
        <v>0</v>
      </c>
      <c r="BN516" s="15">
        <v>2</v>
      </c>
      <c r="BO516" s="15">
        <f t="shared" si="336"/>
        <v>1</v>
      </c>
      <c r="BP516" s="15">
        <f t="shared" si="337"/>
        <v>0</v>
      </c>
      <c r="BQ516" s="15">
        <f t="shared" si="338"/>
        <v>0</v>
      </c>
      <c r="BR516" s="15">
        <f t="shared" si="339"/>
        <v>0</v>
      </c>
      <c r="BS516" s="15">
        <v>5</v>
      </c>
      <c r="BT516" s="15">
        <v>2</v>
      </c>
      <c r="BU516" s="15">
        <f t="shared" si="340"/>
        <v>1</v>
      </c>
      <c r="BV516" s="15">
        <f t="shared" si="341"/>
        <v>0</v>
      </c>
      <c r="BW516" s="15">
        <f t="shared" si="342"/>
        <v>0</v>
      </c>
      <c r="BX516" s="15">
        <f t="shared" si="343"/>
        <v>0</v>
      </c>
      <c r="BY516" s="15">
        <v>1</v>
      </c>
      <c r="BZ516" s="15">
        <v>1</v>
      </c>
      <c r="CA516" s="15">
        <v>1</v>
      </c>
      <c r="CB516" s="15">
        <v>1</v>
      </c>
      <c r="CC516" s="15">
        <v>1</v>
      </c>
      <c r="CD516" s="27">
        <v>3</v>
      </c>
      <c r="CE516" s="27">
        <v>3</v>
      </c>
      <c r="CF516" s="27">
        <v>3</v>
      </c>
      <c r="CG516" s="27">
        <v>3</v>
      </c>
      <c r="CH516" s="27">
        <v>3</v>
      </c>
      <c r="CI516" s="27">
        <v>3</v>
      </c>
      <c r="CJ516" s="27">
        <f t="shared" si="317"/>
        <v>3</v>
      </c>
      <c r="CK516" s="15">
        <f t="shared" si="344"/>
        <v>0</v>
      </c>
      <c r="CL516" s="15">
        <f t="shared" si="345"/>
        <v>0</v>
      </c>
      <c r="CM516" s="15">
        <f t="shared" si="346"/>
        <v>1</v>
      </c>
      <c r="CN516" s="15">
        <f t="shared" si="347"/>
        <v>1</v>
      </c>
      <c r="CO516" s="15">
        <f t="shared" si="348"/>
        <v>1</v>
      </c>
      <c r="CP516" s="15">
        <f t="shared" si="349"/>
        <v>1</v>
      </c>
      <c r="CQ516" s="15">
        <f t="shared" si="350"/>
        <v>0.66666666666666652</v>
      </c>
    </row>
    <row r="517" spans="1:95" x14ac:dyDescent="0.2">
      <c r="A517" s="15">
        <v>853</v>
      </c>
      <c r="B517" s="23">
        <v>0</v>
      </c>
      <c r="C517" s="15">
        <v>2</v>
      </c>
      <c r="D517" s="15">
        <f t="shared" si="318"/>
        <v>1</v>
      </c>
      <c r="E517" s="15">
        <f t="shared" si="313"/>
        <v>0</v>
      </c>
      <c r="F517" s="15">
        <f t="shared" si="314"/>
        <v>0</v>
      </c>
      <c r="G517" s="15">
        <f t="shared" si="315"/>
        <v>0</v>
      </c>
      <c r="H517" s="15">
        <f t="shared" si="316"/>
        <v>0</v>
      </c>
      <c r="I517" s="15">
        <v>0</v>
      </c>
      <c r="J517" s="15">
        <v>55</v>
      </c>
      <c r="K517" s="15">
        <v>4</v>
      </c>
      <c r="L517" s="15">
        <f t="shared" si="319"/>
        <v>0</v>
      </c>
      <c r="M517" s="15">
        <f t="shared" si="320"/>
        <v>0</v>
      </c>
      <c r="N517" s="15">
        <f t="shared" si="321"/>
        <v>0</v>
      </c>
      <c r="O517" s="15">
        <f t="shared" si="322"/>
        <v>0</v>
      </c>
      <c r="P517" s="15">
        <f t="shared" si="323"/>
        <v>1</v>
      </c>
      <c r="Q517" s="15">
        <v>2</v>
      </c>
      <c r="R517" s="15">
        <v>6</v>
      </c>
      <c r="S517" s="15">
        <v>25</v>
      </c>
      <c r="T517" s="15">
        <v>0</v>
      </c>
      <c r="U517" s="15">
        <v>1</v>
      </c>
      <c r="V517" s="15">
        <v>1</v>
      </c>
      <c r="W517" s="15">
        <v>120000</v>
      </c>
      <c r="X517" s="15">
        <v>0</v>
      </c>
      <c r="Y517" s="15">
        <v>0</v>
      </c>
      <c r="Z517" s="15">
        <f t="shared" si="351"/>
        <v>0</v>
      </c>
      <c r="AA517" s="15">
        <f t="shared" si="324"/>
        <v>0</v>
      </c>
      <c r="AB517" s="15">
        <f t="shared" si="325"/>
        <v>0</v>
      </c>
      <c r="AC517" s="159">
        <v>1</v>
      </c>
      <c r="AD517" s="159">
        <v>17</v>
      </c>
      <c r="AE517" s="159">
        <v>10</v>
      </c>
      <c r="AF517" s="15">
        <v>23000</v>
      </c>
      <c r="AG517" s="27">
        <v>1352.9411764705883</v>
      </c>
      <c r="AH517" s="27">
        <f t="shared" si="326"/>
        <v>0.35294117647058831</v>
      </c>
      <c r="AI517" s="27">
        <f t="shared" si="327"/>
        <v>1</v>
      </c>
      <c r="AJ517" s="27">
        <f t="shared" si="328"/>
        <v>0.35294117647058831</v>
      </c>
      <c r="AQ517" s="15">
        <f t="shared" si="329"/>
        <v>0</v>
      </c>
      <c r="AR517" s="15">
        <f t="shared" si="330"/>
        <v>0</v>
      </c>
      <c r="AZ517" s="15">
        <f t="shared" si="331"/>
        <v>0</v>
      </c>
      <c r="BA517" s="15">
        <f t="shared" si="332"/>
        <v>0</v>
      </c>
      <c r="BC517" s="15">
        <v>3</v>
      </c>
      <c r="BD517" s="15">
        <v>3</v>
      </c>
      <c r="BE517" s="15">
        <v>3</v>
      </c>
      <c r="BF517" s="15">
        <v>3</v>
      </c>
      <c r="BG517" s="15">
        <v>3</v>
      </c>
      <c r="BH517" s="15">
        <v>3</v>
      </c>
      <c r="BI517" s="15">
        <v>3</v>
      </c>
      <c r="BJ517" s="15">
        <v>2</v>
      </c>
      <c r="BK517" s="15">
        <f t="shared" si="333"/>
        <v>1</v>
      </c>
      <c r="BL517" s="15">
        <f t="shared" si="334"/>
        <v>0</v>
      </c>
      <c r="BM517" s="15">
        <f t="shared" si="335"/>
        <v>0</v>
      </c>
      <c r="BN517" s="15">
        <v>2</v>
      </c>
      <c r="BO517" s="15">
        <f t="shared" si="336"/>
        <v>1</v>
      </c>
      <c r="BP517" s="15">
        <f t="shared" si="337"/>
        <v>0</v>
      </c>
      <c r="BQ517" s="15">
        <f t="shared" si="338"/>
        <v>0</v>
      </c>
      <c r="BR517" s="15">
        <f t="shared" si="339"/>
        <v>0</v>
      </c>
      <c r="BS517" s="15">
        <v>5</v>
      </c>
      <c r="BT517" s="15">
        <v>2</v>
      </c>
      <c r="BU517" s="15">
        <f t="shared" si="340"/>
        <v>1</v>
      </c>
      <c r="BV517" s="15">
        <f t="shared" si="341"/>
        <v>0</v>
      </c>
      <c r="BW517" s="15">
        <f t="shared" si="342"/>
        <v>0</v>
      </c>
      <c r="BX517" s="15">
        <f t="shared" si="343"/>
        <v>0</v>
      </c>
      <c r="BY517" s="15">
        <v>1</v>
      </c>
      <c r="BZ517" s="15">
        <v>1</v>
      </c>
      <c r="CA517" s="15">
        <v>1</v>
      </c>
      <c r="CB517" s="15">
        <v>1</v>
      </c>
      <c r="CC517" s="15">
        <v>1</v>
      </c>
      <c r="CD517" s="27">
        <v>3</v>
      </c>
      <c r="CE517" s="27">
        <v>3</v>
      </c>
      <c r="CF517" s="27">
        <v>2</v>
      </c>
      <c r="CG517" s="27">
        <v>2</v>
      </c>
      <c r="CH517" s="27">
        <v>2</v>
      </c>
      <c r="CI517" s="27">
        <v>2</v>
      </c>
      <c r="CJ517" s="27">
        <f t="shared" si="317"/>
        <v>2.3333333333333335</v>
      </c>
      <c r="CK517" s="15">
        <f t="shared" si="344"/>
        <v>0</v>
      </c>
      <c r="CL517" s="15">
        <f t="shared" si="345"/>
        <v>0</v>
      </c>
      <c r="CM517" s="15">
        <f t="shared" si="346"/>
        <v>-1</v>
      </c>
      <c r="CN517" s="15">
        <f t="shared" si="347"/>
        <v>-1</v>
      </c>
      <c r="CO517" s="15">
        <f t="shared" si="348"/>
        <v>-1</v>
      </c>
      <c r="CP517" s="15">
        <f t="shared" si="349"/>
        <v>-1</v>
      </c>
      <c r="CQ517" s="15">
        <f t="shared" si="350"/>
        <v>-0.66666666666666652</v>
      </c>
    </row>
    <row r="518" spans="1:95" x14ac:dyDescent="0.2">
      <c r="A518" s="15">
        <v>854</v>
      </c>
      <c r="B518" s="23">
        <v>0</v>
      </c>
      <c r="C518" s="15">
        <v>2</v>
      </c>
      <c r="D518" s="15">
        <f t="shared" si="318"/>
        <v>1</v>
      </c>
      <c r="E518" s="15">
        <f t="shared" si="313"/>
        <v>0</v>
      </c>
      <c r="F518" s="15">
        <f t="shared" si="314"/>
        <v>0</v>
      </c>
      <c r="G518" s="15">
        <f t="shared" si="315"/>
        <v>0</v>
      </c>
      <c r="H518" s="15">
        <f t="shared" si="316"/>
        <v>0</v>
      </c>
      <c r="I518" s="15">
        <v>0</v>
      </c>
      <c r="J518" s="15">
        <v>42</v>
      </c>
      <c r="K518" s="15">
        <v>4</v>
      </c>
      <c r="L518" s="15">
        <f t="shared" si="319"/>
        <v>0</v>
      </c>
      <c r="M518" s="15">
        <f t="shared" si="320"/>
        <v>0</v>
      </c>
      <c r="N518" s="15">
        <f t="shared" si="321"/>
        <v>0</v>
      </c>
      <c r="O518" s="15">
        <f t="shared" si="322"/>
        <v>0</v>
      </c>
      <c r="P518" s="15">
        <f t="shared" si="323"/>
        <v>1</v>
      </c>
      <c r="Q518" s="15">
        <v>1</v>
      </c>
      <c r="R518" s="15">
        <v>4</v>
      </c>
      <c r="S518" s="15">
        <v>7</v>
      </c>
      <c r="T518" s="15">
        <v>0</v>
      </c>
      <c r="U518" s="15">
        <v>0</v>
      </c>
      <c r="V518" s="15">
        <v>1</v>
      </c>
      <c r="W518" s="15">
        <v>150000</v>
      </c>
      <c r="X518" s="15">
        <v>0</v>
      </c>
      <c r="Y518" s="15">
        <v>1</v>
      </c>
      <c r="Z518" s="15">
        <f t="shared" si="351"/>
        <v>0</v>
      </c>
      <c r="AA518" s="15">
        <f t="shared" si="324"/>
        <v>0</v>
      </c>
      <c r="AB518" s="15">
        <f t="shared" si="325"/>
        <v>1</v>
      </c>
      <c r="AC518" s="15">
        <v>7</v>
      </c>
      <c r="AD518" s="15">
        <v>15</v>
      </c>
      <c r="AE518" s="15">
        <v>38</v>
      </c>
      <c r="AF518" s="15">
        <v>15000</v>
      </c>
      <c r="AG518" s="27">
        <v>1000</v>
      </c>
      <c r="AH518" s="27">
        <f t="shared" si="326"/>
        <v>-0.16666666666666666</v>
      </c>
      <c r="AI518" s="27">
        <f t="shared" si="327"/>
        <v>1</v>
      </c>
      <c r="AJ518" s="27">
        <f t="shared" si="328"/>
        <v>-0.16666666666666666</v>
      </c>
      <c r="AQ518" s="15">
        <f t="shared" si="329"/>
        <v>0</v>
      </c>
      <c r="AR518" s="15">
        <f t="shared" si="330"/>
        <v>0</v>
      </c>
      <c r="AZ518" s="15">
        <f t="shared" si="331"/>
        <v>0</v>
      </c>
      <c r="BA518" s="15">
        <f t="shared" si="332"/>
        <v>0</v>
      </c>
      <c r="BB518" s="15">
        <f>$AJ518</f>
        <v>-0.16666666666666666</v>
      </c>
      <c r="BC518" s="15">
        <v>3</v>
      </c>
      <c r="BD518" s="15">
        <v>3</v>
      </c>
      <c r="BE518" s="15">
        <v>3</v>
      </c>
      <c r="BF518" s="15">
        <v>3</v>
      </c>
      <c r="BG518" s="15">
        <v>3</v>
      </c>
      <c r="BH518" s="15">
        <v>3</v>
      </c>
      <c r="BI518" s="15">
        <v>3</v>
      </c>
      <c r="BJ518" s="15">
        <v>3</v>
      </c>
      <c r="BK518" s="15">
        <f t="shared" si="333"/>
        <v>0</v>
      </c>
      <c r="BL518" s="15">
        <f t="shared" si="334"/>
        <v>1</v>
      </c>
      <c r="BM518" s="15">
        <f t="shared" si="335"/>
        <v>0</v>
      </c>
      <c r="BN518" s="15">
        <v>4</v>
      </c>
      <c r="BO518" s="15">
        <f t="shared" si="336"/>
        <v>0</v>
      </c>
      <c r="BP518" s="15">
        <f t="shared" si="337"/>
        <v>0</v>
      </c>
      <c r="BQ518" s="15">
        <f t="shared" si="338"/>
        <v>1</v>
      </c>
      <c r="BR518" s="15">
        <f t="shared" si="339"/>
        <v>0</v>
      </c>
      <c r="BS518" s="15">
        <v>3</v>
      </c>
      <c r="BT518" s="15">
        <v>4</v>
      </c>
      <c r="BU518" s="15">
        <f t="shared" si="340"/>
        <v>0</v>
      </c>
      <c r="BV518" s="15">
        <f t="shared" si="341"/>
        <v>0</v>
      </c>
      <c r="BW518" s="15">
        <f t="shared" si="342"/>
        <v>1</v>
      </c>
      <c r="BX518" s="15">
        <f t="shared" si="343"/>
        <v>0</v>
      </c>
      <c r="BY518" s="15">
        <v>1</v>
      </c>
      <c r="BZ518" s="15">
        <v>1</v>
      </c>
      <c r="CA518" s="15">
        <v>1</v>
      </c>
      <c r="CB518" s="15">
        <v>1</v>
      </c>
      <c r="CC518" s="15">
        <v>1</v>
      </c>
      <c r="CD518" s="27">
        <v>3</v>
      </c>
      <c r="CE518" s="27">
        <v>3</v>
      </c>
      <c r="CF518" s="27">
        <v>3</v>
      </c>
      <c r="CG518" s="27">
        <v>3</v>
      </c>
      <c r="CH518" s="27">
        <v>3</v>
      </c>
      <c r="CI518" s="27">
        <v>3</v>
      </c>
      <c r="CJ518" s="27">
        <f t="shared" si="317"/>
        <v>3</v>
      </c>
      <c r="CK518" s="15">
        <f t="shared" si="344"/>
        <v>0</v>
      </c>
      <c r="CL518" s="15">
        <f t="shared" si="345"/>
        <v>0</v>
      </c>
      <c r="CM518" s="15">
        <f t="shared" si="346"/>
        <v>0</v>
      </c>
      <c r="CN518" s="15">
        <f t="shared" si="347"/>
        <v>0</v>
      </c>
      <c r="CO518" s="15">
        <f t="shared" si="348"/>
        <v>0</v>
      </c>
      <c r="CP518" s="15">
        <f t="shared" si="349"/>
        <v>0</v>
      </c>
      <c r="CQ518" s="15">
        <f t="shared" si="350"/>
        <v>0</v>
      </c>
    </row>
    <row r="519" spans="1:95" x14ac:dyDescent="0.2">
      <c r="A519" s="15">
        <v>854</v>
      </c>
      <c r="B519" s="23">
        <v>0</v>
      </c>
      <c r="C519" s="15">
        <v>2</v>
      </c>
      <c r="D519" s="15">
        <f t="shared" si="318"/>
        <v>1</v>
      </c>
      <c r="E519" s="15">
        <f t="shared" si="313"/>
        <v>0</v>
      </c>
      <c r="F519" s="15">
        <f t="shared" si="314"/>
        <v>0</v>
      </c>
      <c r="G519" s="15">
        <f t="shared" si="315"/>
        <v>0</v>
      </c>
      <c r="H519" s="15">
        <f t="shared" si="316"/>
        <v>0</v>
      </c>
      <c r="I519" s="15">
        <v>0</v>
      </c>
      <c r="J519" s="15">
        <v>42</v>
      </c>
      <c r="K519" s="15">
        <v>4</v>
      </c>
      <c r="L519" s="15">
        <f t="shared" si="319"/>
        <v>0</v>
      </c>
      <c r="M519" s="15">
        <f t="shared" si="320"/>
        <v>0</v>
      </c>
      <c r="N519" s="15">
        <f t="shared" si="321"/>
        <v>0</v>
      </c>
      <c r="O519" s="15">
        <f t="shared" si="322"/>
        <v>0</v>
      </c>
      <c r="P519" s="15">
        <f t="shared" si="323"/>
        <v>1</v>
      </c>
      <c r="Q519" s="15">
        <v>1</v>
      </c>
      <c r="R519" s="15">
        <v>4</v>
      </c>
      <c r="S519" s="15">
        <v>7</v>
      </c>
      <c r="T519" s="15">
        <v>0</v>
      </c>
      <c r="U519" s="15">
        <v>0</v>
      </c>
      <c r="V519" s="15">
        <v>1</v>
      </c>
      <c r="W519" s="15">
        <v>150000</v>
      </c>
      <c r="X519" s="15">
        <v>0</v>
      </c>
      <c r="Y519" s="15">
        <v>0</v>
      </c>
      <c r="Z519" s="15">
        <f t="shared" si="351"/>
        <v>0</v>
      </c>
      <c r="AA519" s="15">
        <f t="shared" si="324"/>
        <v>0</v>
      </c>
      <c r="AB519" s="15">
        <f t="shared" si="325"/>
        <v>1</v>
      </c>
      <c r="AC519" s="159">
        <v>7</v>
      </c>
      <c r="AD519" s="159">
        <v>15</v>
      </c>
      <c r="AE519" s="159">
        <v>35</v>
      </c>
      <c r="AF519" s="15">
        <v>18000</v>
      </c>
      <c r="AG519" s="27">
        <v>1200</v>
      </c>
      <c r="AH519" s="27">
        <f t="shared" si="326"/>
        <v>0.67999999999999994</v>
      </c>
      <c r="AI519" s="27">
        <f t="shared" si="327"/>
        <v>1</v>
      </c>
      <c r="AJ519" s="27">
        <f t="shared" si="328"/>
        <v>0.67999999999999994</v>
      </c>
      <c r="AQ519" s="15">
        <f t="shared" si="329"/>
        <v>0</v>
      </c>
      <c r="AR519" s="15">
        <f t="shared" si="330"/>
        <v>0</v>
      </c>
      <c r="AZ519" s="15">
        <f t="shared" si="331"/>
        <v>0</v>
      </c>
      <c r="BA519" s="15">
        <f t="shared" si="332"/>
        <v>0</v>
      </c>
      <c r="BC519" s="15">
        <v>3</v>
      </c>
      <c r="BD519" s="15">
        <v>3</v>
      </c>
      <c r="BE519" s="15">
        <v>3</v>
      </c>
      <c r="BF519" s="15">
        <v>3</v>
      </c>
      <c r="BG519" s="15">
        <v>3</v>
      </c>
      <c r="BH519" s="15">
        <v>3</v>
      </c>
      <c r="BI519" s="15">
        <v>3</v>
      </c>
      <c r="BJ519" s="15">
        <v>3</v>
      </c>
      <c r="BK519" s="15">
        <f t="shared" si="333"/>
        <v>0</v>
      </c>
      <c r="BL519" s="15">
        <f t="shared" si="334"/>
        <v>1</v>
      </c>
      <c r="BM519" s="15">
        <f t="shared" si="335"/>
        <v>0</v>
      </c>
      <c r="BN519" s="15">
        <v>4</v>
      </c>
      <c r="BO519" s="15">
        <f t="shared" si="336"/>
        <v>0</v>
      </c>
      <c r="BP519" s="15">
        <f t="shared" si="337"/>
        <v>0</v>
      </c>
      <c r="BQ519" s="15">
        <f t="shared" si="338"/>
        <v>1</v>
      </c>
      <c r="BR519" s="15">
        <f t="shared" si="339"/>
        <v>0</v>
      </c>
      <c r="BS519" s="15">
        <v>3</v>
      </c>
      <c r="BT519" s="15">
        <v>4</v>
      </c>
      <c r="BU519" s="15">
        <f t="shared" si="340"/>
        <v>0</v>
      </c>
      <c r="BV519" s="15">
        <f t="shared" si="341"/>
        <v>0</v>
      </c>
      <c r="BW519" s="15">
        <f t="shared" si="342"/>
        <v>1</v>
      </c>
      <c r="BX519" s="15">
        <f t="shared" si="343"/>
        <v>0</v>
      </c>
      <c r="BY519" s="15">
        <v>1</v>
      </c>
      <c r="BZ519" s="15">
        <v>1</v>
      </c>
      <c r="CA519" s="15">
        <v>1</v>
      </c>
      <c r="CB519" s="15">
        <v>1</v>
      </c>
      <c r="CC519" s="15">
        <v>1</v>
      </c>
      <c r="CD519" s="27">
        <v>3</v>
      </c>
      <c r="CE519" s="27">
        <v>3</v>
      </c>
      <c r="CF519" s="27">
        <v>3</v>
      </c>
      <c r="CG519" s="27">
        <v>3</v>
      </c>
      <c r="CH519" s="27">
        <v>3</v>
      </c>
      <c r="CI519" s="27">
        <v>3</v>
      </c>
      <c r="CJ519" s="27">
        <f t="shared" si="317"/>
        <v>3</v>
      </c>
      <c r="CK519" s="15">
        <f t="shared" si="344"/>
        <v>1</v>
      </c>
      <c r="CL519" s="15">
        <f t="shared" si="345"/>
        <v>1</v>
      </c>
      <c r="CM519" s="15">
        <f t="shared" si="346"/>
        <v>1</v>
      </c>
      <c r="CN519" s="15">
        <f t="shared" si="347"/>
        <v>1</v>
      </c>
      <c r="CO519" s="15">
        <f t="shared" si="348"/>
        <v>1</v>
      </c>
      <c r="CP519" s="15">
        <f t="shared" si="349"/>
        <v>1</v>
      </c>
      <c r="CQ519" s="15">
        <f t="shared" si="350"/>
        <v>1</v>
      </c>
    </row>
    <row r="520" spans="1:95" x14ac:dyDescent="0.2">
      <c r="A520" s="15">
        <v>855</v>
      </c>
      <c r="B520" s="23">
        <v>0</v>
      </c>
      <c r="C520" s="15">
        <v>2</v>
      </c>
      <c r="D520" s="15">
        <f t="shared" si="318"/>
        <v>1</v>
      </c>
      <c r="E520" s="15">
        <f t="shared" si="313"/>
        <v>0</v>
      </c>
      <c r="F520" s="15">
        <f t="shared" si="314"/>
        <v>0</v>
      </c>
      <c r="G520" s="15">
        <f t="shared" si="315"/>
        <v>0</v>
      </c>
      <c r="H520" s="15">
        <f t="shared" si="316"/>
        <v>0</v>
      </c>
      <c r="I520" s="15">
        <v>0</v>
      </c>
      <c r="J520" s="15">
        <v>45</v>
      </c>
      <c r="K520" s="15">
        <v>5</v>
      </c>
      <c r="L520" s="15">
        <f t="shared" si="319"/>
        <v>0</v>
      </c>
      <c r="M520" s="15">
        <f t="shared" si="320"/>
        <v>0</v>
      </c>
      <c r="N520" s="15">
        <f t="shared" si="321"/>
        <v>0</v>
      </c>
      <c r="O520" s="15">
        <f t="shared" si="322"/>
        <v>0</v>
      </c>
      <c r="P520" s="15">
        <f t="shared" si="323"/>
        <v>0</v>
      </c>
      <c r="Q520" s="15">
        <v>1</v>
      </c>
      <c r="R520" s="15">
        <v>3</v>
      </c>
      <c r="S520" s="15">
        <v>5</v>
      </c>
      <c r="T520" s="15">
        <v>1</v>
      </c>
      <c r="U520" s="15">
        <v>0</v>
      </c>
      <c r="V520" s="15">
        <v>1</v>
      </c>
      <c r="W520" s="15">
        <v>240000</v>
      </c>
      <c r="X520" s="15">
        <v>0</v>
      </c>
      <c r="Y520" s="15">
        <v>1</v>
      </c>
      <c r="Z520" s="15">
        <f t="shared" si="351"/>
        <v>0</v>
      </c>
      <c r="AA520" s="15">
        <f t="shared" si="324"/>
        <v>0</v>
      </c>
      <c r="AB520" s="15">
        <f t="shared" si="325"/>
        <v>1</v>
      </c>
      <c r="AC520" s="15">
        <v>7</v>
      </c>
      <c r="AD520" s="15">
        <v>7</v>
      </c>
      <c r="AE520" s="15">
        <v>20</v>
      </c>
      <c r="AF520" s="15">
        <v>5000</v>
      </c>
      <c r="AG520" s="27">
        <v>714.28571428571433</v>
      </c>
      <c r="AH520" s="27">
        <f t="shared" si="326"/>
        <v>-0.28571428571428564</v>
      </c>
      <c r="AI520" s="27">
        <f t="shared" si="327"/>
        <v>1</v>
      </c>
      <c r="AJ520" s="27">
        <f t="shared" si="328"/>
        <v>-0.28571428571428564</v>
      </c>
      <c r="AQ520" s="15">
        <f t="shared" si="329"/>
        <v>0</v>
      </c>
      <c r="AR520" s="15">
        <f t="shared" si="330"/>
        <v>0</v>
      </c>
      <c r="AZ520" s="15">
        <f t="shared" si="331"/>
        <v>0</v>
      </c>
      <c r="BA520" s="15">
        <f t="shared" si="332"/>
        <v>0</v>
      </c>
      <c r="BB520" s="15">
        <f>$AJ520</f>
        <v>-0.28571428571428564</v>
      </c>
      <c r="BC520" s="15">
        <v>3</v>
      </c>
      <c r="BD520" s="15">
        <v>3</v>
      </c>
      <c r="BE520" s="15">
        <v>3</v>
      </c>
      <c r="BF520" s="15">
        <v>4</v>
      </c>
      <c r="BG520" s="15">
        <v>4</v>
      </c>
      <c r="BH520" s="15">
        <v>3.4</v>
      </c>
      <c r="BI520" s="15">
        <v>3</v>
      </c>
      <c r="BJ520" s="15">
        <v>5</v>
      </c>
      <c r="BK520" s="15">
        <f t="shared" si="333"/>
        <v>0</v>
      </c>
      <c r="BL520" s="15">
        <f t="shared" si="334"/>
        <v>0</v>
      </c>
      <c r="BM520" s="15">
        <f t="shared" si="335"/>
        <v>0</v>
      </c>
      <c r="BN520" s="15" t="s">
        <v>1007</v>
      </c>
      <c r="BO520" s="15">
        <f t="shared" si="336"/>
        <v>0</v>
      </c>
      <c r="BP520" s="15">
        <f t="shared" si="337"/>
        <v>0</v>
      </c>
      <c r="BQ520" s="15">
        <f t="shared" si="338"/>
        <v>0</v>
      </c>
      <c r="BR520" s="15">
        <f t="shared" si="339"/>
        <v>0</v>
      </c>
      <c r="BU520" s="15">
        <f t="shared" si="340"/>
        <v>0</v>
      </c>
      <c r="BV520" s="15">
        <f t="shared" si="341"/>
        <v>0</v>
      </c>
      <c r="BW520" s="15">
        <f t="shared" si="342"/>
        <v>0</v>
      </c>
      <c r="BX520" s="15">
        <f t="shared" si="343"/>
        <v>0</v>
      </c>
      <c r="BY520" s="15" t="s">
        <v>1007</v>
      </c>
      <c r="BZ520" s="15" t="s">
        <v>1007</v>
      </c>
      <c r="CA520" s="15" t="s">
        <v>1007</v>
      </c>
      <c r="CB520" s="15" t="s">
        <v>1007</v>
      </c>
      <c r="CC520" s="15" t="s">
        <v>1007</v>
      </c>
      <c r="CD520" s="27">
        <v>2</v>
      </c>
      <c r="CE520" s="27">
        <v>2</v>
      </c>
      <c r="CF520" s="27">
        <v>2</v>
      </c>
      <c r="CG520" s="27">
        <v>2</v>
      </c>
      <c r="CH520" s="27">
        <v>2</v>
      </c>
      <c r="CI520" s="27">
        <v>2</v>
      </c>
      <c r="CJ520" s="27">
        <f t="shared" si="317"/>
        <v>2</v>
      </c>
      <c r="CK520" s="15">
        <f t="shared" si="344"/>
        <v>0</v>
      </c>
      <c r="CL520" s="15">
        <f t="shared" si="345"/>
        <v>0</v>
      </c>
      <c r="CM520" s="15">
        <f t="shared" si="346"/>
        <v>0</v>
      </c>
      <c r="CN520" s="15">
        <f t="shared" si="347"/>
        <v>0</v>
      </c>
      <c r="CO520" s="15">
        <f t="shared" si="348"/>
        <v>0</v>
      </c>
      <c r="CP520" s="15">
        <f t="shared" si="349"/>
        <v>0</v>
      </c>
      <c r="CQ520" s="15">
        <f t="shared" si="350"/>
        <v>0</v>
      </c>
    </row>
    <row r="521" spans="1:95" x14ac:dyDescent="0.2">
      <c r="A521" s="15">
        <v>855</v>
      </c>
      <c r="B521" s="23">
        <v>0</v>
      </c>
      <c r="C521" s="15">
        <v>2</v>
      </c>
      <c r="D521" s="15">
        <f t="shared" si="318"/>
        <v>1</v>
      </c>
      <c r="E521" s="15">
        <f t="shared" si="313"/>
        <v>0</v>
      </c>
      <c r="F521" s="15">
        <f t="shared" si="314"/>
        <v>0</v>
      </c>
      <c r="G521" s="15">
        <f t="shared" si="315"/>
        <v>0</v>
      </c>
      <c r="H521" s="15">
        <f t="shared" si="316"/>
        <v>0</v>
      </c>
      <c r="I521" s="15">
        <v>0</v>
      </c>
      <c r="J521" s="15">
        <v>45</v>
      </c>
      <c r="K521" s="15">
        <v>5</v>
      </c>
      <c r="L521" s="15">
        <f t="shared" si="319"/>
        <v>0</v>
      </c>
      <c r="M521" s="15">
        <f t="shared" si="320"/>
        <v>0</v>
      </c>
      <c r="N521" s="15">
        <f t="shared" si="321"/>
        <v>0</v>
      </c>
      <c r="O521" s="15">
        <f t="shared" si="322"/>
        <v>0</v>
      </c>
      <c r="P521" s="15">
        <f t="shared" si="323"/>
        <v>0</v>
      </c>
      <c r="Q521" s="15">
        <v>1</v>
      </c>
      <c r="R521" s="15">
        <v>3</v>
      </c>
      <c r="S521" s="15">
        <v>5</v>
      </c>
      <c r="T521" s="15">
        <v>1</v>
      </c>
      <c r="U521" s="15">
        <v>0</v>
      </c>
      <c r="V521" s="15">
        <v>1</v>
      </c>
      <c r="W521" s="15">
        <v>240000</v>
      </c>
      <c r="X521" s="15">
        <v>0</v>
      </c>
      <c r="Y521" s="15">
        <v>0</v>
      </c>
      <c r="Z521" s="15">
        <f t="shared" si="351"/>
        <v>0</v>
      </c>
      <c r="AA521" s="15">
        <f t="shared" si="324"/>
        <v>0</v>
      </c>
      <c r="AB521" s="15">
        <f t="shared" si="325"/>
        <v>1</v>
      </c>
      <c r="AC521" s="159">
        <v>7</v>
      </c>
      <c r="AD521" s="159">
        <v>7</v>
      </c>
      <c r="AE521" s="159">
        <v>25</v>
      </c>
      <c r="AF521" s="15">
        <v>7000</v>
      </c>
      <c r="AG521" s="27">
        <v>1000</v>
      </c>
      <c r="AH521" s="27">
        <f t="shared" si="326"/>
        <v>-0.24999999999999994</v>
      </c>
      <c r="AI521" s="27">
        <f t="shared" si="327"/>
        <v>1</v>
      </c>
      <c r="AJ521" s="27">
        <f t="shared" si="328"/>
        <v>-0.24999999999999994</v>
      </c>
      <c r="AQ521" s="15">
        <f t="shared" si="329"/>
        <v>0</v>
      </c>
      <c r="AR521" s="15">
        <f t="shared" si="330"/>
        <v>0</v>
      </c>
      <c r="AZ521" s="15">
        <f t="shared" si="331"/>
        <v>0</v>
      </c>
      <c r="BA521" s="15">
        <f t="shared" si="332"/>
        <v>0</v>
      </c>
      <c r="BC521" s="15">
        <v>3</v>
      </c>
      <c r="BD521" s="15">
        <v>3</v>
      </c>
      <c r="BE521" s="15">
        <v>3</v>
      </c>
      <c r="BF521" s="15">
        <v>4</v>
      </c>
      <c r="BG521" s="15">
        <v>4</v>
      </c>
      <c r="BH521" s="15">
        <v>3.4</v>
      </c>
      <c r="BI521" s="15">
        <v>3</v>
      </c>
      <c r="BJ521" s="15">
        <v>5</v>
      </c>
      <c r="BK521" s="15">
        <f t="shared" si="333"/>
        <v>0</v>
      </c>
      <c r="BL521" s="15">
        <f t="shared" si="334"/>
        <v>0</v>
      </c>
      <c r="BM521" s="15">
        <f t="shared" si="335"/>
        <v>0</v>
      </c>
      <c r="BN521" s="15" t="s">
        <v>1007</v>
      </c>
      <c r="BO521" s="15">
        <f t="shared" si="336"/>
        <v>0</v>
      </c>
      <c r="BP521" s="15">
        <f t="shared" si="337"/>
        <v>0</v>
      </c>
      <c r="BQ521" s="15">
        <f t="shared" si="338"/>
        <v>0</v>
      </c>
      <c r="BR521" s="15">
        <f t="shared" si="339"/>
        <v>0</v>
      </c>
      <c r="BU521" s="15">
        <f t="shared" si="340"/>
        <v>0</v>
      </c>
      <c r="BV521" s="15">
        <f t="shared" si="341"/>
        <v>0</v>
      </c>
      <c r="BW521" s="15">
        <f t="shared" si="342"/>
        <v>0</v>
      </c>
      <c r="BX521" s="15">
        <f t="shared" si="343"/>
        <v>0</v>
      </c>
      <c r="BY521" s="15" t="s">
        <v>1007</v>
      </c>
      <c r="BZ521" s="15" t="s">
        <v>1007</v>
      </c>
      <c r="CA521" s="15" t="s">
        <v>1007</v>
      </c>
      <c r="CB521" s="15" t="s">
        <v>1007</v>
      </c>
      <c r="CC521" s="15" t="s">
        <v>1007</v>
      </c>
      <c r="CD521" s="27">
        <v>2</v>
      </c>
      <c r="CE521" s="27">
        <v>2</v>
      </c>
      <c r="CF521" s="27">
        <v>2</v>
      </c>
      <c r="CG521" s="27">
        <v>2</v>
      </c>
      <c r="CH521" s="27">
        <v>2</v>
      </c>
      <c r="CI521" s="27">
        <v>2</v>
      </c>
      <c r="CJ521" s="27">
        <f t="shared" si="317"/>
        <v>2</v>
      </c>
      <c r="CK521" s="15">
        <f t="shared" si="344"/>
        <v>-2</v>
      </c>
      <c r="CL521" s="15">
        <f t="shared" si="345"/>
        <v>-2</v>
      </c>
      <c r="CM521" s="15">
        <f t="shared" si="346"/>
        <v>-2</v>
      </c>
      <c r="CN521" s="15">
        <f t="shared" si="347"/>
        <v>-2</v>
      </c>
      <c r="CO521" s="15">
        <f t="shared" si="348"/>
        <v>-2</v>
      </c>
      <c r="CP521" s="15">
        <f t="shared" si="349"/>
        <v>-2</v>
      </c>
      <c r="CQ521" s="15">
        <f t="shared" si="350"/>
        <v>-2</v>
      </c>
    </row>
    <row r="522" spans="1:95" x14ac:dyDescent="0.2">
      <c r="A522" s="15">
        <v>856</v>
      </c>
      <c r="B522" s="23">
        <v>0</v>
      </c>
      <c r="C522" s="15">
        <v>2</v>
      </c>
      <c r="D522" s="15">
        <f t="shared" si="318"/>
        <v>1</v>
      </c>
      <c r="E522" s="15">
        <f t="shared" si="313"/>
        <v>0</v>
      </c>
      <c r="F522" s="15">
        <f t="shared" si="314"/>
        <v>0</v>
      </c>
      <c r="G522" s="15">
        <f t="shared" si="315"/>
        <v>0</v>
      </c>
      <c r="H522" s="15">
        <f t="shared" si="316"/>
        <v>0</v>
      </c>
      <c r="I522" s="15">
        <v>1</v>
      </c>
      <c r="J522" s="15">
        <v>57</v>
      </c>
      <c r="K522" s="15">
        <v>5</v>
      </c>
      <c r="L522" s="15">
        <f t="shared" si="319"/>
        <v>0</v>
      </c>
      <c r="M522" s="15">
        <f t="shared" si="320"/>
        <v>0</v>
      </c>
      <c r="N522" s="15">
        <f t="shared" si="321"/>
        <v>0</v>
      </c>
      <c r="O522" s="15">
        <f t="shared" si="322"/>
        <v>0</v>
      </c>
      <c r="P522" s="15">
        <f t="shared" si="323"/>
        <v>0</v>
      </c>
      <c r="Q522" s="15">
        <v>2</v>
      </c>
      <c r="R522" s="15">
        <v>5</v>
      </c>
      <c r="S522" s="15">
        <v>12</v>
      </c>
      <c r="T522" s="15">
        <v>0</v>
      </c>
      <c r="U522" s="15">
        <v>0</v>
      </c>
      <c r="V522" s="15">
        <v>1</v>
      </c>
      <c r="W522" s="15">
        <v>300000</v>
      </c>
      <c r="X522" s="15">
        <v>0</v>
      </c>
      <c r="Y522" s="15">
        <v>1</v>
      </c>
      <c r="Z522" s="15">
        <f t="shared" si="351"/>
        <v>0</v>
      </c>
      <c r="AA522" s="15">
        <f t="shared" si="324"/>
        <v>0</v>
      </c>
      <c r="AB522" s="15">
        <f t="shared" si="325"/>
        <v>1</v>
      </c>
      <c r="AC522" s="15">
        <v>7</v>
      </c>
      <c r="AD522" s="15">
        <v>15</v>
      </c>
      <c r="AE522" s="15">
        <v>30</v>
      </c>
      <c r="AF522" s="15">
        <v>20000</v>
      </c>
      <c r="AG522" s="27">
        <v>1333.3333333333333</v>
      </c>
      <c r="AH522" s="27">
        <f t="shared" si="326"/>
        <v>0</v>
      </c>
      <c r="AI522" s="27">
        <f t="shared" si="327"/>
        <v>1</v>
      </c>
      <c r="AJ522" s="27">
        <f t="shared" si="328"/>
        <v>0</v>
      </c>
      <c r="AQ522" s="15">
        <f t="shared" si="329"/>
        <v>0</v>
      </c>
      <c r="AR522" s="15">
        <f t="shared" si="330"/>
        <v>0</v>
      </c>
      <c r="AZ522" s="15">
        <f t="shared" si="331"/>
        <v>0</v>
      </c>
      <c r="BA522" s="15">
        <f t="shared" si="332"/>
        <v>0</v>
      </c>
      <c r="BB522" s="15">
        <f>$AJ522</f>
        <v>0</v>
      </c>
      <c r="BC522" s="15">
        <v>3.75</v>
      </c>
      <c r="BD522" s="15">
        <v>3</v>
      </c>
      <c r="BE522" s="15">
        <v>2</v>
      </c>
      <c r="BF522" s="15">
        <v>3</v>
      </c>
      <c r="BG522" s="15">
        <v>3</v>
      </c>
      <c r="BH522" s="15">
        <v>2.95</v>
      </c>
      <c r="BI522" s="15">
        <v>3</v>
      </c>
      <c r="BJ522" s="15">
        <v>3</v>
      </c>
      <c r="BK522" s="15">
        <f t="shared" si="333"/>
        <v>0</v>
      </c>
      <c r="BL522" s="15">
        <f t="shared" si="334"/>
        <v>1</v>
      </c>
      <c r="BM522" s="15">
        <f t="shared" si="335"/>
        <v>0</v>
      </c>
      <c r="BN522" s="15">
        <v>2</v>
      </c>
      <c r="BO522" s="15">
        <f t="shared" si="336"/>
        <v>1</v>
      </c>
      <c r="BP522" s="15">
        <f t="shared" si="337"/>
        <v>0</v>
      </c>
      <c r="BQ522" s="15">
        <f t="shared" si="338"/>
        <v>0</v>
      </c>
      <c r="BR522" s="15">
        <f t="shared" si="339"/>
        <v>0</v>
      </c>
      <c r="BS522" s="15">
        <v>3</v>
      </c>
      <c r="BT522" s="15">
        <v>2</v>
      </c>
      <c r="BU522" s="15">
        <f t="shared" si="340"/>
        <v>1</v>
      </c>
      <c r="BV522" s="15">
        <f t="shared" si="341"/>
        <v>0</v>
      </c>
      <c r="BW522" s="15">
        <f t="shared" si="342"/>
        <v>0</v>
      </c>
      <c r="BX522" s="15">
        <f t="shared" si="343"/>
        <v>0</v>
      </c>
      <c r="BY522" s="15">
        <v>1</v>
      </c>
      <c r="BZ522" s="15">
        <v>1</v>
      </c>
      <c r="CA522" s="15">
        <v>1</v>
      </c>
      <c r="CB522" s="15">
        <v>1</v>
      </c>
      <c r="CC522" s="15">
        <v>1</v>
      </c>
      <c r="CD522" s="27">
        <v>4</v>
      </c>
      <c r="CE522" s="27">
        <v>4</v>
      </c>
      <c r="CF522" s="27">
        <v>4</v>
      </c>
      <c r="CG522" s="27">
        <v>4</v>
      </c>
      <c r="CH522" s="27">
        <v>4</v>
      </c>
      <c r="CI522" s="27">
        <v>4</v>
      </c>
      <c r="CJ522" s="27">
        <f t="shared" si="317"/>
        <v>4</v>
      </c>
      <c r="CK522" s="15">
        <f t="shared" si="344"/>
        <v>0</v>
      </c>
      <c r="CL522" s="15">
        <f t="shared" si="345"/>
        <v>0</v>
      </c>
      <c r="CM522" s="15">
        <f t="shared" si="346"/>
        <v>0</v>
      </c>
      <c r="CN522" s="15">
        <f t="shared" si="347"/>
        <v>0</v>
      </c>
      <c r="CO522" s="15">
        <f t="shared" si="348"/>
        <v>0</v>
      </c>
      <c r="CP522" s="15">
        <f t="shared" si="349"/>
        <v>0</v>
      </c>
      <c r="CQ522" s="15">
        <f t="shared" si="350"/>
        <v>0</v>
      </c>
    </row>
    <row r="523" spans="1:95" x14ac:dyDescent="0.2">
      <c r="A523" s="15">
        <v>856</v>
      </c>
      <c r="B523" s="23">
        <v>0</v>
      </c>
      <c r="C523" s="15">
        <v>2</v>
      </c>
      <c r="D523" s="15">
        <f t="shared" si="318"/>
        <v>1</v>
      </c>
      <c r="E523" s="15">
        <f t="shared" si="313"/>
        <v>0</v>
      </c>
      <c r="F523" s="15">
        <f t="shared" si="314"/>
        <v>0</v>
      </c>
      <c r="G523" s="15">
        <f t="shared" si="315"/>
        <v>0</v>
      </c>
      <c r="H523" s="15">
        <f t="shared" si="316"/>
        <v>0</v>
      </c>
      <c r="I523" s="15">
        <v>1</v>
      </c>
      <c r="J523" s="15">
        <v>57</v>
      </c>
      <c r="K523" s="15">
        <v>5</v>
      </c>
      <c r="L523" s="15">
        <f t="shared" si="319"/>
        <v>0</v>
      </c>
      <c r="M523" s="15">
        <f t="shared" si="320"/>
        <v>0</v>
      </c>
      <c r="N523" s="15">
        <f t="shared" si="321"/>
        <v>0</v>
      </c>
      <c r="O523" s="15">
        <f t="shared" si="322"/>
        <v>0</v>
      </c>
      <c r="P523" s="15">
        <f t="shared" si="323"/>
        <v>0</v>
      </c>
      <c r="Q523" s="15">
        <v>2</v>
      </c>
      <c r="R523" s="15">
        <v>5</v>
      </c>
      <c r="S523" s="15">
        <v>12</v>
      </c>
      <c r="T523" s="15">
        <v>0</v>
      </c>
      <c r="U523" s="15">
        <v>0</v>
      </c>
      <c r="V523" s="15">
        <v>1</v>
      </c>
      <c r="W523" s="15">
        <v>300000</v>
      </c>
      <c r="X523" s="15">
        <v>0</v>
      </c>
      <c r="Y523" s="15">
        <v>0</v>
      </c>
      <c r="Z523" s="15">
        <f t="shared" si="351"/>
        <v>0</v>
      </c>
      <c r="AA523" s="15">
        <f t="shared" si="324"/>
        <v>0</v>
      </c>
      <c r="AB523" s="15">
        <f t="shared" si="325"/>
        <v>1</v>
      </c>
      <c r="AC523" s="159">
        <v>7</v>
      </c>
      <c r="AD523" s="159">
        <v>15</v>
      </c>
      <c r="AE523" s="159">
        <v>38</v>
      </c>
      <c r="AF523" s="15">
        <v>20000</v>
      </c>
      <c r="AG523" s="27">
        <v>1333.3333333333333</v>
      </c>
      <c r="AH523" s="27">
        <f t="shared" si="326"/>
        <v>0.33333333333333326</v>
      </c>
      <c r="AI523" s="27">
        <f t="shared" si="327"/>
        <v>1</v>
      </c>
      <c r="AJ523" s="27">
        <f t="shared" si="328"/>
        <v>0.33333333333333326</v>
      </c>
      <c r="AQ523" s="15">
        <f t="shared" si="329"/>
        <v>0</v>
      </c>
      <c r="AR523" s="15">
        <f t="shared" si="330"/>
        <v>0</v>
      </c>
      <c r="AZ523" s="15">
        <f t="shared" si="331"/>
        <v>0</v>
      </c>
      <c r="BA523" s="15">
        <f t="shared" si="332"/>
        <v>0</v>
      </c>
      <c r="BC523" s="15">
        <v>3.75</v>
      </c>
      <c r="BD523" s="15">
        <v>3</v>
      </c>
      <c r="BE523" s="15">
        <v>2</v>
      </c>
      <c r="BF523" s="15">
        <v>3</v>
      </c>
      <c r="BG523" s="15">
        <v>3</v>
      </c>
      <c r="BH523" s="15">
        <v>2.95</v>
      </c>
      <c r="BI523" s="15">
        <v>3</v>
      </c>
      <c r="BJ523" s="15">
        <v>3</v>
      </c>
      <c r="BK523" s="15">
        <f t="shared" si="333"/>
        <v>0</v>
      </c>
      <c r="BL523" s="15">
        <f t="shared" si="334"/>
        <v>1</v>
      </c>
      <c r="BM523" s="15">
        <f t="shared" si="335"/>
        <v>0</v>
      </c>
      <c r="BN523" s="15">
        <v>2</v>
      </c>
      <c r="BO523" s="15">
        <f t="shared" si="336"/>
        <v>1</v>
      </c>
      <c r="BP523" s="15">
        <f t="shared" si="337"/>
        <v>0</v>
      </c>
      <c r="BQ523" s="15">
        <f t="shared" si="338"/>
        <v>0</v>
      </c>
      <c r="BR523" s="15">
        <f t="shared" si="339"/>
        <v>0</v>
      </c>
      <c r="BS523" s="15">
        <v>3</v>
      </c>
      <c r="BT523" s="15">
        <v>2</v>
      </c>
      <c r="BU523" s="15">
        <f t="shared" si="340"/>
        <v>1</v>
      </c>
      <c r="BV523" s="15">
        <f t="shared" si="341"/>
        <v>0</v>
      </c>
      <c r="BW523" s="15">
        <f t="shared" si="342"/>
        <v>0</v>
      </c>
      <c r="BX523" s="15">
        <f t="shared" si="343"/>
        <v>0</v>
      </c>
      <c r="BY523" s="15">
        <v>1</v>
      </c>
      <c r="BZ523" s="15">
        <v>1</v>
      </c>
      <c r="CA523" s="15">
        <v>1</v>
      </c>
      <c r="CB523" s="15">
        <v>1</v>
      </c>
      <c r="CC523" s="15">
        <v>1</v>
      </c>
      <c r="CD523" s="27">
        <v>4</v>
      </c>
      <c r="CE523" s="27">
        <v>4</v>
      </c>
      <c r="CF523" s="27">
        <v>4</v>
      </c>
      <c r="CG523" s="27">
        <v>4</v>
      </c>
      <c r="CH523" s="27">
        <v>4</v>
      </c>
      <c r="CI523" s="27">
        <v>4</v>
      </c>
      <c r="CJ523" s="27">
        <f t="shared" si="317"/>
        <v>4</v>
      </c>
      <c r="CK523" s="15">
        <f t="shared" si="344"/>
        <v>2</v>
      </c>
      <c r="CL523" s="15">
        <f t="shared" si="345"/>
        <v>2</v>
      </c>
      <c r="CM523" s="15">
        <f t="shared" si="346"/>
        <v>2</v>
      </c>
      <c r="CN523" s="15">
        <f t="shared" si="347"/>
        <v>2</v>
      </c>
      <c r="CO523" s="15">
        <f t="shared" si="348"/>
        <v>2</v>
      </c>
      <c r="CP523" s="15">
        <f t="shared" si="349"/>
        <v>2</v>
      </c>
      <c r="CQ523" s="15">
        <f t="shared" si="350"/>
        <v>2</v>
      </c>
    </row>
    <row r="524" spans="1:95" x14ac:dyDescent="0.2">
      <c r="A524" s="15">
        <v>857</v>
      </c>
      <c r="B524" s="23">
        <v>0</v>
      </c>
      <c r="C524" s="15">
        <v>2</v>
      </c>
      <c r="D524" s="15">
        <f t="shared" si="318"/>
        <v>1</v>
      </c>
      <c r="E524" s="15">
        <f t="shared" si="313"/>
        <v>0</v>
      </c>
      <c r="F524" s="15">
        <f t="shared" si="314"/>
        <v>0</v>
      </c>
      <c r="G524" s="15">
        <f t="shared" si="315"/>
        <v>0</v>
      </c>
      <c r="H524" s="15">
        <f t="shared" si="316"/>
        <v>0</v>
      </c>
      <c r="I524" s="15">
        <v>0</v>
      </c>
      <c r="J524" s="15">
        <v>60</v>
      </c>
      <c r="K524" s="15">
        <v>4</v>
      </c>
      <c r="L524" s="15">
        <f t="shared" si="319"/>
        <v>0</v>
      </c>
      <c r="M524" s="15">
        <f t="shared" si="320"/>
        <v>0</v>
      </c>
      <c r="N524" s="15">
        <f t="shared" si="321"/>
        <v>0</v>
      </c>
      <c r="O524" s="15">
        <f t="shared" si="322"/>
        <v>0</v>
      </c>
      <c r="P524" s="15">
        <f t="shared" si="323"/>
        <v>1</v>
      </c>
      <c r="Q524" s="15">
        <v>2</v>
      </c>
      <c r="R524" s="15">
        <v>5</v>
      </c>
      <c r="S524" s="15">
        <v>20</v>
      </c>
      <c r="T524" s="15">
        <v>0</v>
      </c>
      <c r="U524" s="15">
        <v>1</v>
      </c>
      <c r="V524" s="15">
        <v>1</v>
      </c>
      <c r="W524" s="15">
        <v>200000</v>
      </c>
      <c r="X524" s="15">
        <v>1</v>
      </c>
      <c r="Y524" s="15">
        <v>1</v>
      </c>
      <c r="Z524" s="15">
        <f t="shared" si="351"/>
        <v>0</v>
      </c>
      <c r="AA524" s="15">
        <f t="shared" si="324"/>
        <v>0</v>
      </c>
      <c r="AB524" s="15">
        <f t="shared" si="325"/>
        <v>0</v>
      </c>
      <c r="AC524" s="15">
        <v>1</v>
      </c>
      <c r="AD524" s="15">
        <v>10</v>
      </c>
      <c r="AE524" s="15">
        <v>10</v>
      </c>
      <c r="AF524" s="15">
        <v>10000</v>
      </c>
      <c r="AG524" s="27">
        <v>1000</v>
      </c>
      <c r="AH524" s="27">
        <f t="shared" si="326"/>
        <v>-0.2857142857142857</v>
      </c>
      <c r="AI524" s="27">
        <f t="shared" si="327"/>
        <v>1</v>
      </c>
      <c r="AJ524" s="27">
        <f t="shared" si="328"/>
        <v>-0.2857142857142857</v>
      </c>
      <c r="AQ524" s="15">
        <f t="shared" si="329"/>
        <v>0</v>
      </c>
      <c r="AR524" s="15">
        <f t="shared" si="330"/>
        <v>0</v>
      </c>
      <c r="AZ524" s="15">
        <f t="shared" si="331"/>
        <v>0</v>
      </c>
      <c r="BA524" s="15">
        <f t="shared" si="332"/>
        <v>0</v>
      </c>
      <c r="BB524" s="15">
        <f>$AJ524</f>
        <v>-0.2857142857142857</v>
      </c>
      <c r="BC524" s="15">
        <v>4</v>
      </c>
      <c r="BD524" s="15">
        <v>4</v>
      </c>
      <c r="BE524" s="15">
        <v>4</v>
      </c>
      <c r="BF524" s="15">
        <v>4</v>
      </c>
      <c r="BG524" s="15">
        <v>4</v>
      </c>
      <c r="BH524" s="15">
        <v>4</v>
      </c>
      <c r="BI524" s="15">
        <v>4</v>
      </c>
      <c r="BJ524" s="15">
        <v>2</v>
      </c>
      <c r="BK524" s="15">
        <f t="shared" si="333"/>
        <v>1</v>
      </c>
      <c r="BL524" s="15">
        <f t="shared" si="334"/>
        <v>0</v>
      </c>
      <c r="BM524" s="15">
        <f t="shared" si="335"/>
        <v>0</v>
      </c>
      <c r="BN524" s="15">
        <v>1</v>
      </c>
      <c r="BO524" s="15">
        <f t="shared" si="336"/>
        <v>0</v>
      </c>
      <c r="BP524" s="15">
        <f t="shared" si="337"/>
        <v>0</v>
      </c>
      <c r="BQ524" s="15">
        <f t="shared" si="338"/>
        <v>0</v>
      </c>
      <c r="BR524" s="15">
        <f t="shared" si="339"/>
        <v>0</v>
      </c>
      <c r="BS524" s="15">
        <v>2</v>
      </c>
      <c r="BT524" s="15">
        <v>2</v>
      </c>
      <c r="BU524" s="15">
        <f t="shared" si="340"/>
        <v>1</v>
      </c>
      <c r="BV524" s="15">
        <f t="shared" si="341"/>
        <v>0</v>
      </c>
      <c r="BW524" s="15">
        <f t="shared" si="342"/>
        <v>0</v>
      </c>
      <c r="BX524" s="15">
        <f t="shared" si="343"/>
        <v>0</v>
      </c>
      <c r="BY524" s="15">
        <v>1</v>
      </c>
      <c r="BZ524" s="15">
        <v>1</v>
      </c>
      <c r="CA524" s="15">
        <v>1</v>
      </c>
      <c r="CB524" s="15">
        <v>1</v>
      </c>
      <c r="CC524" s="15">
        <v>1</v>
      </c>
      <c r="CD524" s="27">
        <v>2</v>
      </c>
      <c r="CE524" s="27">
        <v>2</v>
      </c>
      <c r="CF524" s="27">
        <v>2</v>
      </c>
      <c r="CG524" s="27">
        <v>2</v>
      </c>
      <c r="CH524" s="27">
        <v>2</v>
      </c>
      <c r="CI524" s="27">
        <v>2</v>
      </c>
      <c r="CJ524" s="27">
        <f t="shared" si="317"/>
        <v>2</v>
      </c>
      <c r="CK524" s="15">
        <f t="shared" si="344"/>
        <v>0</v>
      </c>
      <c r="CL524" s="15">
        <f t="shared" si="345"/>
        <v>0</v>
      </c>
      <c r="CM524" s="15">
        <f t="shared" si="346"/>
        <v>0</v>
      </c>
      <c r="CN524" s="15">
        <f t="shared" si="347"/>
        <v>0</v>
      </c>
      <c r="CO524" s="15">
        <f t="shared" si="348"/>
        <v>0</v>
      </c>
      <c r="CP524" s="15">
        <f t="shared" si="349"/>
        <v>0</v>
      </c>
      <c r="CQ524" s="15">
        <f t="shared" si="350"/>
        <v>0</v>
      </c>
    </row>
    <row r="525" spans="1:95" x14ac:dyDescent="0.2">
      <c r="A525" s="15">
        <v>857</v>
      </c>
      <c r="B525" s="23">
        <v>0</v>
      </c>
      <c r="C525" s="15">
        <v>2</v>
      </c>
      <c r="D525" s="15">
        <f t="shared" si="318"/>
        <v>1</v>
      </c>
      <c r="E525" s="15">
        <f t="shared" si="313"/>
        <v>0</v>
      </c>
      <c r="F525" s="15">
        <f t="shared" si="314"/>
        <v>0</v>
      </c>
      <c r="G525" s="15">
        <f t="shared" si="315"/>
        <v>0</v>
      </c>
      <c r="H525" s="15">
        <f t="shared" si="316"/>
        <v>0</v>
      </c>
      <c r="I525" s="15">
        <v>0</v>
      </c>
      <c r="J525" s="15">
        <v>60</v>
      </c>
      <c r="K525" s="15">
        <v>4</v>
      </c>
      <c r="L525" s="15">
        <f t="shared" si="319"/>
        <v>0</v>
      </c>
      <c r="M525" s="15">
        <f t="shared" si="320"/>
        <v>0</v>
      </c>
      <c r="N525" s="15">
        <f t="shared" si="321"/>
        <v>0</v>
      </c>
      <c r="O525" s="15">
        <f t="shared" si="322"/>
        <v>0</v>
      </c>
      <c r="P525" s="15">
        <f t="shared" si="323"/>
        <v>1</v>
      </c>
      <c r="Q525" s="15">
        <v>2</v>
      </c>
      <c r="R525" s="15">
        <v>5</v>
      </c>
      <c r="S525" s="15">
        <v>20</v>
      </c>
      <c r="T525" s="15">
        <v>0</v>
      </c>
      <c r="U525" s="15">
        <v>1</v>
      </c>
      <c r="V525" s="15">
        <v>1</v>
      </c>
      <c r="W525" s="15">
        <v>200000</v>
      </c>
      <c r="X525" s="15">
        <v>1</v>
      </c>
      <c r="Y525" s="15">
        <v>0</v>
      </c>
      <c r="Z525" s="15">
        <f t="shared" si="351"/>
        <v>0</v>
      </c>
      <c r="AA525" s="15">
        <f t="shared" si="324"/>
        <v>0</v>
      </c>
      <c r="AB525" s="15">
        <f t="shared" si="325"/>
        <v>0</v>
      </c>
      <c r="AC525" s="159">
        <v>1</v>
      </c>
      <c r="AD525" s="159">
        <v>10</v>
      </c>
      <c r="AE525" s="159">
        <v>10</v>
      </c>
      <c r="AF525" s="15">
        <v>14000</v>
      </c>
      <c r="AG525" s="27">
        <v>1400</v>
      </c>
      <c r="AH525" s="27">
        <f t="shared" si="326"/>
        <v>-0.38235294117647056</v>
      </c>
      <c r="AI525" s="27">
        <f t="shared" si="327"/>
        <v>1</v>
      </c>
      <c r="AJ525" s="27">
        <f t="shared" si="328"/>
        <v>-0.38235294117647056</v>
      </c>
      <c r="AQ525" s="15">
        <f t="shared" si="329"/>
        <v>0</v>
      </c>
      <c r="AR525" s="15">
        <f t="shared" si="330"/>
        <v>0</v>
      </c>
      <c r="AZ525" s="15">
        <f t="shared" si="331"/>
        <v>0</v>
      </c>
      <c r="BA525" s="15">
        <f t="shared" si="332"/>
        <v>0</v>
      </c>
      <c r="BC525" s="15">
        <v>4</v>
      </c>
      <c r="BD525" s="15">
        <v>4</v>
      </c>
      <c r="BE525" s="15">
        <v>4</v>
      </c>
      <c r="BF525" s="15">
        <v>4</v>
      </c>
      <c r="BG525" s="15">
        <v>4</v>
      </c>
      <c r="BH525" s="15">
        <v>4</v>
      </c>
      <c r="BI525" s="15">
        <v>4</v>
      </c>
      <c r="BJ525" s="15">
        <v>2</v>
      </c>
      <c r="BK525" s="15">
        <f t="shared" si="333"/>
        <v>1</v>
      </c>
      <c r="BL525" s="15">
        <f t="shared" si="334"/>
        <v>0</v>
      </c>
      <c r="BM525" s="15">
        <f t="shared" si="335"/>
        <v>0</v>
      </c>
      <c r="BN525" s="15">
        <v>1</v>
      </c>
      <c r="BO525" s="15">
        <f t="shared" si="336"/>
        <v>0</v>
      </c>
      <c r="BP525" s="15">
        <f t="shared" si="337"/>
        <v>0</v>
      </c>
      <c r="BQ525" s="15">
        <f t="shared" si="338"/>
        <v>0</v>
      </c>
      <c r="BR525" s="15">
        <f t="shared" si="339"/>
        <v>0</v>
      </c>
      <c r="BS525" s="15">
        <v>2</v>
      </c>
      <c r="BT525" s="15">
        <v>2</v>
      </c>
      <c r="BU525" s="15">
        <f t="shared" si="340"/>
        <v>1</v>
      </c>
      <c r="BV525" s="15">
        <f t="shared" si="341"/>
        <v>0</v>
      </c>
      <c r="BW525" s="15">
        <f t="shared" si="342"/>
        <v>0</v>
      </c>
      <c r="BX525" s="15">
        <f t="shared" si="343"/>
        <v>0</v>
      </c>
      <c r="BY525" s="15">
        <v>1</v>
      </c>
      <c r="BZ525" s="15">
        <v>1</v>
      </c>
      <c r="CA525" s="15">
        <v>1</v>
      </c>
      <c r="CB525" s="15">
        <v>1</v>
      </c>
      <c r="CC525" s="15">
        <v>1</v>
      </c>
      <c r="CD525" s="27">
        <v>2</v>
      </c>
      <c r="CE525" s="27">
        <v>2</v>
      </c>
      <c r="CF525" s="27">
        <v>2</v>
      </c>
      <c r="CG525" s="27">
        <v>2</v>
      </c>
      <c r="CH525" s="27">
        <v>2</v>
      </c>
      <c r="CI525" s="27">
        <v>2</v>
      </c>
      <c r="CJ525" s="27">
        <f t="shared" si="317"/>
        <v>2</v>
      </c>
      <c r="CK525" s="15">
        <f t="shared" si="344"/>
        <v>-1</v>
      </c>
      <c r="CL525" s="15">
        <f t="shared" si="345"/>
        <v>-1</v>
      </c>
      <c r="CM525" s="15">
        <f t="shared" si="346"/>
        <v>-1</v>
      </c>
      <c r="CN525" s="15">
        <f t="shared" si="347"/>
        <v>-1</v>
      </c>
      <c r="CO525" s="15">
        <f t="shared" si="348"/>
        <v>-1</v>
      </c>
      <c r="CP525" s="15">
        <f t="shared" si="349"/>
        <v>-1</v>
      </c>
      <c r="CQ525" s="15">
        <f t="shared" si="350"/>
        <v>-1</v>
      </c>
    </row>
    <row r="526" spans="1:95" x14ac:dyDescent="0.2">
      <c r="A526" s="15">
        <v>858</v>
      </c>
      <c r="B526" s="23">
        <v>0</v>
      </c>
      <c r="C526" s="15">
        <v>2</v>
      </c>
      <c r="D526" s="15">
        <f t="shared" si="318"/>
        <v>1</v>
      </c>
      <c r="E526" s="15">
        <f t="shared" si="313"/>
        <v>0</v>
      </c>
      <c r="F526" s="15">
        <f t="shared" si="314"/>
        <v>0</v>
      </c>
      <c r="G526" s="15">
        <f t="shared" si="315"/>
        <v>0</v>
      </c>
      <c r="H526" s="15">
        <f t="shared" si="316"/>
        <v>0</v>
      </c>
      <c r="I526" s="15">
        <v>1</v>
      </c>
      <c r="J526" s="15">
        <v>65</v>
      </c>
      <c r="K526" s="15">
        <v>3</v>
      </c>
      <c r="L526" s="15">
        <f t="shared" si="319"/>
        <v>0</v>
      </c>
      <c r="M526" s="15">
        <f t="shared" si="320"/>
        <v>0</v>
      </c>
      <c r="N526" s="15">
        <f t="shared" si="321"/>
        <v>0</v>
      </c>
      <c r="O526" s="15">
        <f t="shared" si="322"/>
        <v>1</v>
      </c>
      <c r="P526" s="15">
        <f t="shared" si="323"/>
        <v>0</v>
      </c>
      <c r="Q526" s="15">
        <v>2</v>
      </c>
      <c r="R526" s="15">
        <v>6</v>
      </c>
      <c r="S526" s="15">
        <v>30</v>
      </c>
      <c r="T526" s="15">
        <v>0</v>
      </c>
      <c r="U526" s="15">
        <v>1</v>
      </c>
      <c r="V526" s="15">
        <v>0</v>
      </c>
      <c r="W526" s="15">
        <v>0</v>
      </c>
      <c r="X526" s="15">
        <v>1</v>
      </c>
      <c r="Y526" s="15">
        <v>1</v>
      </c>
      <c r="Z526" s="15">
        <f t="shared" si="351"/>
        <v>0</v>
      </c>
      <c r="AA526" s="15">
        <f t="shared" si="324"/>
        <v>0</v>
      </c>
      <c r="AB526" s="15">
        <f t="shared" si="325"/>
        <v>0</v>
      </c>
      <c r="AC526" s="15">
        <v>1</v>
      </c>
      <c r="AD526" s="15">
        <v>15</v>
      </c>
      <c r="AE526" s="15">
        <v>9</v>
      </c>
      <c r="AF526" s="15">
        <v>34000</v>
      </c>
      <c r="AG526" s="27">
        <v>2266.6666666666665</v>
      </c>
      <c r="AH526" s="27">
        <f t="shared" si="326"/>
        <v>0</v>
      </c>
      <c r="AI526" s="27">
        <f t="shared" si="327"/>
        <v>1</v>
      </c>
      <c r="AJ526" s="27">
        <f t="shared" si="328"/>
        <v>0</v>
      </c>
      <c r="AQ526" s="15">
        <f t="shared" si="329"/>
        <v>0</v>
      </c>
      <c r="AR526" s="15">
        <f t="shared" si="330"/>
        <v>0</v>
      </c>
      <c r="AZ526" s="15">
        <f t="shared" si="331"/>
        <v>0</v>
      </c>
      <c r="BA526" s="15">
        <f t="shared" si="332"/>
        <v>0</v>
      </c>
      <c r="BB526" s="15">
        <f>$AJ526</f>
        <v>0</v>
      </c>
      <c r="BC526" s="15">
        <v>3</v>
      </c>
      <c r="BD526" s="15">
        <v>3</v>
      </c>
      <c r="BE526" s="15">
        <v>3</v>
      </c>
      <c r="BF526" s="15">
        <v>3</v>
      </c>
      <c r="BG526" s="15">
        <v>3</v>
      </c>
      <c r="BH526" s="15">
        <v>3</v>
      </c>
      <c r="BI526" s="15">
        <v>3</v>
      </c>
      <c r="BJ526" s="15">
        <v>2</v>
      </c>
      <c r="BK526" s="15">
        <f t="shared" si="333"/>
        <v>1</v>
      </c>
      <c r="BL526" s="15">
        <f t="shared" si="334"/>
        <v>0</v>
      </c>
      <c r="BM526" s="15">
        <f t="shared" si="335"/>
        <v>0</v>
      </c>
      <c r="BN526" s="15">
        <v>1</v>
      </c>
      <c r="BO526" s="15">
        <f t="shared" si="336"/>
        <v>0</v>
      </c>
      <c r="BP526" s="15">
        <f t="shared" si="337"/>
        <v>0</v>
      </c>
      <c r="BQ526" s="15">
        <f t="shared" si="338"/>
        <v>0</v>
      </c>
      <c r="BR526" s="15">
        <f t="shared" si="339"/>
        <v>0</v>
      </c>
      <c r="BS526" s="15">
        <v>2</v>
      </c>
      <c r="BT526" s="15">
        <v>2</v>
      </c>
      <c r="BU526" s="15">
        <f t="shared" si="340"/>
        <v>1</v>
      </c>
      <c r="BV526" s="15">
        <f t="shared" si="341"/>
        <v>0</v>
      </c>
      <c r="BW526" s="15">
        <f t="shared" si="342"/>
        <v>0</v>
      </c>
      <c r="BX526" s="15">
        <f t="shared" si="343"/>
        <v>0</v>
      </c>
      <c r="BY526" s="15">
        <v>1</v>
      </c>
      <c r="BZ526" s="15">
        <v>1</v>
      </c>
      <c r="CA526" s="15">
        <v>1</v>
      </c>
      <c r="CB526" s="15">
        <v>1</v>
      </c>
      <c r="CC526" s="15">
        <v>1</v>
      </c>
      <c r="CD526" s="27">
        <v>3</v>
      </c>
      <c r="CE526" s="27">
        <v>3</v>
      </c>
      <c r="CF526" s="27">
        <v>3</v>
      </c>
      <c r="CG526" s="27">
        <v>3</v>
      </c>
      <c r="CH526" s="27">
        <v>3</v>
      </c>
      <c r="CI526" s="27">
        <v>3</v>
      </c>
      <c r="CJ526" s="27">
        <f t="shared" si="317"/>
        <v>3</v>
      </c>
      <c r="CK526" s="15">
        <f t="shared" si="344"/>
        <v>0</v>
      </c>
      <c r="CL526" s="15">
        <f t="shared" si="345"/>
        <v>0</v>
      </c>
      <c r="CM526" s="15">
        <f t="shared" si="346"/>
        <v>0</v>
      </c>
      <c r="CN526" s="15">
        <f t="shared" si="347"/>
        <v>0</v>
      </c>
      <c r="CO526" s="15">
        <f t="shared" si="348"/>
        <v>0</v>
      </c>
      <c r="CP526" s="15">
        <f t="shared" si="349"/>
        <v>0</v>
      </c>
      <c r="CQ526" s="15">
        <f t="shared" si="350"/>
        <v>0</v>
      </c>
    </row>
    <row r="527" spans="1:95" x14ac:dyDescent="0.2">
      <c r="A527" s="15">
        <v>858</v>
      </c>
      <c r="B527" s="23">
        <v>0</v>
      </c>
      <c r="C527" s="15">
        <v>2</v>
      </c>
      <c r="D527" s="15">
        <f t="shared" si="318"/>
        <v>1</v>
      </c>
      <c r="E527" s="15">
        <f t="shared" si="313"/>
        <v>0</v>
      </c>
      <c r="F527" s="15">
        <f t="shared" si="314"/>
        <v>0</v>
      </c>
      <c r="G527" s="15">
        <f t="shared" si="315"/>
        <v>0</v>
      </c>
      <c r="H527" s="15">
        <f t="shared" si="316"/>
        <v>0</v>
      </c>
      <c r="I527" s="15">
        <v>1</v>
      </c>
      <c r="J527" s="15">
        <v>65</v>
      </c>
      <c r="K527" s="15">
        <v>3</v>
      </c>
      <c r="L527" s="15">
        <f t="shared" si="319"/>
        <v>0</v>
      </c>
      <c r="M527" s="15">
        <f t="shared" si="320"/>
        <v>0</v>
      </c>
      <c r="N527" s="15">
        <f t="shared" si="321"/>
        <v>0</v>
      </c>
      <c r="O527" s="15">
        <f t="shared" si="322"/>
        <v>1</v>
      </c>
      <c r="P527" s="15">
        <f t="shared" si="323"/>
        <v>0</v>
      </c>
      <c r="Q527" s="15">
        <v>2</v>
      </c>
      <c r="R527" s="15">
        <v>6</v>
      </c>
      <c r="S527" s="15">
        <v>30</v>
      </c>
      <c r="T527" s="15">
        <v>0</v>
      </c>
      <c r="U527" s="15">
        <v>1</v>
      </c>
      <c r="V527" s="15">
        <v>0</v>
      </c>
      <c r="W527" s="15">
        <v>0</v>
      </c>
      <c r="X527" s="15">
        <v>1</v>
      </c>
      <c r="Y527" s="15">
        <v>0</v>
      </c>
      <c r="Z527" s="15">
        <f t="shared" si="351"/>
        <v>0</v>
      </c>
      <c r="AA527" s="15">
        <f t="shared" si="324"/>
        <v>0</v>
      </c>
      <c r="AB527" s="15">
        <f t="shared" si="325"/>
        <v>0</v>
      </c>
      <c r="AC527" s="159">
        <v>1</v>
      </c>
      <c r="AD527" s="159">
        <v>15</v>
      </c>
      <c r="AE527" s="159">
        <v>9</v>
      </c>
      <c r="AF527" s="15">
        <v>34000</v>
      </c>
      <c r="AG527" s="27">
        <v>2266.6666666666665</v>
      </c>
      <c r="AH527" s="27">
        <f t="shared" si="326"/>
        <v>1.5904761904761904</v>
      </c>
      <c r="AI527" s="27">
        <f t="shared" si="327"/>
        <v>1</v>
      </c>
      <c r="AJ527" s="27">
        <f t="shared" si="328"/>
        <v>1.5904761904761904</v>
      </c>
      <c r="AQ527" s="15">
        <f t="shared" si="329"/>
        <v>0</v>
      </c>
      <c r="AR527" s="15">
        <f t="shared" si="330"/>
        <v>0</v>
      </c>
      <c r="AZ527" s="15">
        <f t="shared" si="331"/>
        <v>0</v>
      </c>
      <c r="BA527" s="15">
        <f t="shared" si="332"/>
        <v>0</v>
      </c>
      <c r="BC527" s="15">
        <v>3</v>
      </c>
      <c r="BD527" s="15">
        <v>3</v>
      </c>
      <c r="BE527" s="15">
        <v>3</v>
      </c>
      <c r="BF527" s="15">
        <v>3</v>
      </c>
      <c r="BG527" s="15">
        <v>3</v>
      </c>
      <c r="BH527" s="15">
        <v>3</v>
      </c>
      <c r="BI527" s="15">
        <v>3</v>
      </c>
      <c r="BJ527" s="15">
        <v>2</v>
      </c>
      <c r="BK527" s="15">
        <f t="shared" si="333"/>
        <v>1</v>
      </c>
      <c r="BL527" s="15">
        <f t="shared" si="334"/>
        <v>0</v>
      </c>
      <c r="BM527" s="15">
        <f t="shared" si="335"/>
        <v>0</v>
      </c>
      <c r="BN527" s="15">
        <v>1</v>
      </c>
      <c r="BO527" s="15">
        <f t="shared" si="336"/>
        <v>0</v>
      </c>
      <c r="BP527" s="15">
        <f t="shared" si="337"/>
        <v>0</v>
      </c>
      <c r="BQ527" s="15">
        <f t="shared" si="338"/>
        <v>0</v>
      </c>
      <c r="BR527" s="15">
        <f t="shared" si="339"/>
        <v>0</v>
      </c>
      <c r="BS527" s="15">
        <v>2</v>
      </c>
      <c r="BT527" s="15">
        <v>2</v>
      </c>
      <c r="BU527" s="15">
        <f t="shared" si="340"/>
        <v>1</v>
      </c>
      <c r="BV527" s="15">
        <f t="shared" si="341"/>
        <v>0</v>
      </c>
      <c r="BW527" s="15">
        <f t="shared" si="342"/>
        <v>0</v>
      </c>
      <c r="BX527" s="15">
        <f t="shared" si="343"/>
        <v>0</v>
      </c>
      <c r="BY527" s="15">
        <v>1</v>
      </c>
      <c r="BZ527" s="15">
        <v>1</v>
      </c>
      <c r="CA527" s="15">
        <v>1</v>
      </c>
      <c r="CB527" s="15">
        <v>1</v>
      </c>
      <c r="CC527" s="15">
        <v>1</v>
      </c>
      <c r="CD527" s="27">
        <v>3</v>
      </c>
      <c r="CE527" s="27">
        <v>3</v>
      </c>
      <c r="CF527" s="27">
        <v>3</v>
      </c>
      <c r="CG527" s="27">
        <v>3</v>
      </c>
      <c r="CH527" s="27">
        <v>3</v>
      </c>
      <c r="CI527" s="27">
        <v>3</v>
      </c>
      <c r="CJ527" s="27">
        <f t="shared" si="317"/>
        <v>3</v>
      </c>
      <c r="CK527" s="15">
        <f t="shared" si="344"/>
        <v>0</v>
      </c>
      <c r="CL527" s="15">
        <f t="shared" si="345"/>
        <v>0</v>
      </c>
      <c r="CM527" s="15">
        <f t="shared" si="346"/>
        <v>0</v>
      </c>
      <c r="CN527" s="15">
        <f t="shared" si="347"/>
        <v>0</v>
      </c>
      <c r="CO527" s="15">
        <f t="shared" si="348"/>
        <v>0</v>
      </c>
      <c r="CP527" s="15">
        <f t="shared" si="349"/>
        <v>0</v>
      </c>
      <c r="CQ527" s="15">
        <f t="shared" si="350"/>
        <v>0</v>
      </c>
    </row>
    <row r="528" spans="1:95" x14ac:dyDescent="0.2">
      <c r="A528" s="15">
        <v>859</v>
      </c>
      <c r="B528" s="23">
        <v>0</v>
      </c>
      <c r="C528" s="15">
        <v>2</v>
      </c>
      <c r="D528" s="15">
        <f t="shared" si="318"/>
        <v>1</v>
      </c>
      <c r="E528" s="15">
        <f t="shared" si="313"/>
        <v>0</v>
      </c>
      <c r="F528" s="15">
        <f t="shared" si="314"/>
        <v>0</v>
      </c>
      <c r="G528" s="15">
        <f t="shared" si="315"/>
        <v>0</v>
      </c>
      <c r="H528" s="15">
        <f t="shared" si="316"/>
        <v>0</v>
      </c>
      <c r="I528" s="15">
        <v>0</v>
      </c>
      <c r="J528" s="15">
        <v>45</v>
      </c>
      <c r="K528" s="15">
        <v>3</v>
      </c>
      <c r="L528" s="15">
        <f t="shared" si="319"/>
        <v>0</v>
      </c>
      <c r="M528" s="15">
        <f t="shared" si="320"/>
        <v>0</v>
      </c>
      <c r="N528" s="15">
        <f t="shared" si="321"/>
        <v>0</v>
      </c>
      <c r="O528" s="15">
        <f t="shared" si="322"/>
        <v>1</v>
      </c>
      <c r="P528" s="15">
        <f t="shared" si="323"/>
        <v>0</v>
      </c>
      <c r="Q528" s="15">
        <v>1</v>
      </c>
      <c r="R528" s="15">
        <v>3</v>
      </c>
      <c r="S528" s="15">
        <v>25</v>
      </c>
      <c r="T528" s="15">
        <v>0</v>
      </c>
      <c r="U528" s="15">
        <v>0</v>
      </c>
      <c r="V528" s="15">
        <v>1</v>
      </c>
      <c r="W528" s="15">
        <v>120000</v>
      </c>
      <c r="X528" s="15">
        <v>1</v>
      </c>
      <c r="Y528" s="15">
        <v>1</v>
      </c>
      <c r="Z528" s="15">
        <f t="shared" si="351"/>
        <v>0</v>
      </c>
      <c r="AA528" s="15">
        <f t="shared" si="324"/>
        <v>0</v>
      </c>
      <c r="AB528" s="15">
        <f t="shared" si="325"/>
        <v>1</v>
      </c>
      <c r="AC528" s="15">
        <v>7</v>
      </c>
      <c r="AD528" s="15">
        <v>8</v>
      </c>
      <c r="AE528" s="15">
        <v>35</v>
      </c>
      <c r="AF528" s="15">
        <v>7000</v>
      </c>
      <c r="AG528" s="27">
        <v>875</v>
      </c>
      <c r="AH528" s="27">
        <f t="shared" si="326"/>
        <v>-0.3</v>
      </c>
      <c r="AI528" s="27">
        <f t="shared" si="327"/>
        <v>1</v>
      </c>
      <c r="AJ528" s="27">
        <f t="shared" si="328"/>
        <v>-0.3</v>
      </c>
      <c r="AQ528" s="15">
        <f t="shared" si="329"/>
        <v>0</v>
      </c>
      <c r="AR528" s="15">
        <f t="shared" si="330"/>
        <v>0</v>
      </c>
      <c r="AZ528" s="15">
        <f t="shared" si="331"/>
        <v>0</v>
      </c>
      <c r="BA528" s="15">
        <f t="shared" si="332"/>
        <v>0</v>
      </c>
      <c r="BB528" s="15">
        <f>$AJ528</f>
        <v>-0.3</v>
      </c>
      <c r="BC528" s="15">
        <v>3</v>
      </c>
      <c r="BD528" s="15">
        <v>3</v>
      </c>
      <c r="BE528" s="15">
        <v>3</v>
      </c>
      <c r="BF528" s="15">
        <v>3</v>
      </c>
      <c r="BG528" s="15">
        <v>3</v>
      </c>
      <c r="BH528" s="15">
        <v>3</v>
      </c>
      <c r="BI528" s="15">
        <v>3</v>
      </c>
      <c r="BJ528" s="15">
        <v>5</v>
      </c>
      <c r="BK528" s="15">
        <f t="shared" si="333"/>
        <v>0</v>
      </c>
      <c r="BL528" s="15">
        <f t="shared" si="334"/>
        <v>0</v>
      </c>
      <c r="BM528" s="15">
        <f t="shared" si="335"/>
        <v>0</v>
      </c>
      <c r="BN528" s="15" t="s">
        <v>1007</v>
      </c>
      <c r="BO528" s="15">
        <f t="shared" si="336"/>
        <v>0</v>
      </c>
      <c r="BP528" s="15">
        <f t="shared" si="337"/>
        <v>0</v>
      </c>
      <c r="BQ528" s="15">
        <f t="shared" si="338"/>
        <v>0</v>
      </c>
      <c r="BR528" s="15">
        <f t="shared" si="339"/>
        <v>0</v>
      </c>
      <c r="BU528" s="15">
        <f t="shared" si="340"/>
        <v>0</v>
      </c>
      <c r="BV528" s="15">
        <f t="shared" si="341"/>
        <v>0</v>
      </c>
      <c r="BW528" s="15">
        <f t="shared" si="342"/>
        <v>0</v>
      </c>
      <c r="BX528" s="15">
        <f t="shared" si="343"/>
        <v>0</v>
      </c>
      <c r="BY528" s="15" t="s">
        <v>1007</v>
      </c>
      <c r="BZ528" s="15" t="s">
        <v>1007</v>
      </c>
      <c r="CA528" s="15" t="s">
        <v>1007</v>
      </c>
      <c r="CB528" s="15" t="s">
        <v>1007</v>
      </c>
      <c r="CC528" s="15" t="s">
        <v>1007</v>
      </c>
      <c r="CD528" s="27">
        <v>3</v>
      </c>
      <c r="CE528" s="27">
        <v>3</v>
      </c>
      <c r="CF528" s="27">
        <v>3</v>
      </c>
      <c r="CG528" s="27">
        <v>3</v>
      </c>
      <c r="CH528" s="27">
        <v>3</v>
      </c>
      <c r="CI528" s="27">
        <v>3</v>
      </c>
      <c r="CJ528" s="27">
        <f t="shared" si="317"/>
        <v>3</v>
      </c>
      <c r="CK528" s="15">
        <f t="shared" si="344"/>
        <v>1</v>
      </c>
      <c r="CL528" s="15">
        <f t="shared" si="345"/>
        <v>1</v>
      </c>
      <c r="CM528" s="15">
        <f t="shared" si="346"/>
        <v>1</v>
      </c>
      <c r="CN528" s="15">
        <f t="shared" si="347"/>
        <v>1</v>
      </c>
      <c r="CO528" s="15">
        <f t="shared" si="348"/>
        <v>1</v>
      </c>
      <c r="CP528" s="15">
        <f t="shared" si="349"/>
        <v>1</v>
      </c>
      <c r="CQ528" s="15">
        <f t="shared" si="350"/>
        <v>1</v>
      </c>
    </row>
    <row r="529" spans="1:95" x14ac:dyDescent="0.2">
      <c r="A529" s="15">
        <v>859</v>
      </c>
      <c r="B529" s="23">
        <v>0</v>
      </c>
      <c r="C529" s="15">
        <v>2</v>
      </c>
      <c r="D529" s="15">
        <f t="shared" si="318"/>
        <v>1</v>
      </c>
      <c r="E529" s="15">
        <f t="shared" si="313"/>
        <v>0</v>
      </c>
      <c r="F529" s="15">
        <f t="shared" si="314"/>
        <v>0</v>
      </c>
      <c r="G529" s="15">
        <f t="shared" si="315"/>
        <v>0</v>
      </c>
      <c r="H529" s="15">
        <f t="shared" si="316"/>
        <v>0</v>
      </c>
      <c r="I529" s="15">
        <v>0</v>
      </c>
      <c r="J529" s="15">
        <v>45</v>
      </c>
      <c r="K529" s="15">
        <v>3</v>
      </c>
      <c r="L529" s="15">
        <f t="shared" si="319"/>
        <v>0</v>
      </c>
      <c r="M529" s="15">
        <f t="shared" si="320"/>
        <v>0</v>
      </c>
      <c r="N529" s="15">
        <f t="shared" si="321"/>
        <v>0</v>
      </c>
      <c r="O529" s="15">
        <f t="shared" si="322"/>
        <v>1</v>
      </c>
      <c r="P529" s="15">
        <f t="shared" si="323"/>
        <v>0</v>
      </c>
      <c r="Q529" s="15">
        <v>1</v>
      </c>
      <c r="R529" s="15">
        <v>3</v>
      </c>
      <c r="S529" s="15">
        <v>25</v>
      </c>
      <c r="T529" s="15">
        <v>0</v>
      </c>
      <c r="U529" s="15">
        <v>0</v>
      </c>
      <c r="V529" s="15">
        <v>1</v>
      </c>
      <c r="W529" s="15">
        <v>120000</v>
      </c>
      <c r="X529" s="15">
        <v>1</v>
      </c>
      <c r="Y529" s="15">
        <v>0</v>
      </c>
      <c r="Z529" s="15">
        <f t="shared" si="351"/>
        <v>0</v>
      </c>
      <c r="AA529" s="15">
        <f t="shared" si="324"/>
        <v>0</v>
      </c>
      <c r="AB529" s="15">
        <f t="shared" si="325"/>
        <v>1</v>
      </c>
      <c r="AC529" s="159">
        <v>7</v>
      </c>
      <c r="AD529" s="159">
        <v>8</v>
      </c>
      <c r="AE529" s="159">
        <v>38</v>
      </c>
      <c r="AF529" s="15">
        <v>10000</v>
      </c>
      <c r="AG529" s="27">
        <v>1250</v>
      </c>
      <c r="AH529" s="27">
        <f t="shared" si="326"/>
        <v>-9.0909090909090912E-2</v>
      </c>
      <c r="AI529" s="27">
        <f t="shared" si="327"/>
        <v>1</v>
      </c>
      <c r="AJ529" s="27">
        <f t="shared" si="328"/>
        <v>-9.0909090909090912E-2</v>
      </c>
      <c r="AQ529" s="15">
        <f t="shared" si="329"/>
        <v>0</v>
      </c>
      <c r="AR529" s="15">
        <f t="shared" si="330"/>
        <v>0</v>
      </c>
      <c r="AZ529" s="15">
        <f t="shared" si="331"/>
        <v>0</v>
      </c>
      <c r="BA529" s="15">
        <f t="shared" si="332"/>
        <v>0</v>
      </c>
      <c r="BC529" s="15">
        <v>3</v>
      </c>
      <c r="BD529" s="15">
        <v>3</v>
      </c>
      <c r="BE529" s="15">
        <v>3</v>
      </c>
      <c r="BF529" s="15">
        <v>3</v>
      </c>
      <c r="BG529" s="15">
        <v>3</v>
      </c>
      <c r="BH529" s="15">
        <v>3</v>
      </c>
      <c r="BI529" s="15">
        <v>3</v>
      </c>
      <c r="BJ529" s="15">
        <v>5</v>
      </c>
      <c r="BK529" s="15">
        <f t="shared" si="333"/>
        <v>0</v>
      </c>
      <c r="BL529" s="15">
        <f t="shared" si="334"/>
        <v>0</v>
      </c>
      <c r="BM529" s="15">
        <f t="shared" si="335"/>
        <v>0</v>
      </c>
      <c r="BN529" s="15" t="s">
        <v>1007</v>
      </c>
      <c r="BO529" s="15">
        <f t="shared" si="336"/>
        <v>0</v>
      </c>
      <c r="BP529" s="15">
        <f t="shared" si="337"/>
        <v>0</v>
      </c>
      <c r="BQ529" s="15">
        <f t="shared" si="338"/>
        <v>0</v>
      </c>
      <c r="BR529" s="15">
        <f t="shared" si="339"/>
        <v>0</v>
      </c>
      <c r="BU529" s="15">
        <f t="shared" si="340"/>
        <v>0</v>
      </c>
      <c r="BV529" s="15">
        <f t="shared" si="341"/>
        <v>0</v>
      </c>
      <c r="BW529" s="15">
        <f t="shared" si="342"/>
        <v>0</v>
      </c>
      <c r="BX529" s="15">
        <f t="shared" si="343"/>
        <v>0</v>
      </c>
      <c r="BY529" s="15" t="s">
        <v>1007</v>
      </c>
      <c r="BZ529" s="15" t="s">
        <v>1007</v>
      </c>
      <c r="CA529" s="15" t="s">
        <v>1007</v>
      </c>
      <c r="CB529" s="15" t="s">
        <v>1007</v>
      </c>
      <c r="CC529" s="15" t="s">
        <v>1007</v>
      </c>
      <c r="CD529" s="27">
        <v>2</v>
      </c>
      <c r="CE529" s="27">
        <v>2</v>
      </c>
      <c r="CF529" s="27">
        <v>2</v>
      </c>
      <c r="CG529" s="27">
        <v>2</v>
      </c>
      <c r="CH529" s="27">
        <v>2</v>
      </c>
      <c r="CI529" s="27">
        <v>2</v>
      </c>
      <c r="CJ529" s="27">
        <f t="shared" si="317"/>
        <v>2</v>
      </c>
      <c r="CK529" s="15">
        <f t="shared" si="344"/>
        <v>-2</v>
      </c>
      <c r="CL529" s="15">
        <f t="shared" si="345"/>
        <v>-2</v>
      </c>
      <c r="CM529" s="15">
        <f t="shared" si="346"/>
        <v>-2</v>
      </c>
      <c r="CN529" s="15">
        <f t="shared" si="347"/>
        <v>-2</v>
      </c>
      <c r="CO529" s="15">
        <f t="shared" si="348"/>
        <v>-2</v>
      </c>
      <c r="CP529" s="15">
        <f t="shared" si="349"/>
        <v>-2</v>
      </c>
      <c r="CQ529" s="15">
        <f t="shared" si="350"/>
        <v>-2</v>
      </c>
    </row>
    <row r="530" spans="1:95" x14ac:dyDescent="0.2">
      <c r="A530" s="15">
        <v>861</v>
      </c>
      <c r="B530" s="23">
        <v>1</v>
      </c>
      <c r="C530" s="15">
        <v>1</v>
      </c>
      <c r="D530" s="15">
        <f t="shared" si="318"/>
        <v>0</v>
      </c>
      <c r="E530" s="15">
        <f t="shared" si="313"/>
        <v>0</v>
      </c>
      <c r="F530" s="15">
        <f t="shared" si="314"/>
        <v>0</v>
      </c>
      <c r="G530" s="15">
        <f t="shared" si="315"/>
        <v>0</v>
      </c>
      <c r="H530" s="15">
        <f t="shared" si="316"/>
        <v>0</v>
      </c>
      <c r="I530" s="15">
        <v>0</v>
      </c>
      <c r="J530" s="15">
        <v>50</v>
      </c>
      <c r="K530" s="15">
        <v>5</v>
      </c>
      <c r="L530" s="15">
        <f t="shared" si="319"/>
        <v>0</v>
      </c>
      <c r="M530" s="15">
        <f t="shared" si="320"/>
        <v>0</v>
      </c>
      <c r="N530" s="15">
        <f t="shared" si="321"/>
        <v>0</v>
      </c>
      <c r="O530" s="15">
        <f t="shared" si="322"/>
        <v>0</v>
      </c>
      <c r="P530" s="15">
        <f t="shared" si="323"/>
        <v>0</v>
      </c>
      <c r="Q530" s="15">
        <v>2</v>
      </c>
      <c r="R530" s="15">
        <v>4</v>
      </c>
      <c r="S530" s="15">
        <v>30</v>
      </c>
      <c r="T530" s="15">
        <v>1</v>
      </c>
      <c r="U530" s="15">
        <v>1</v>
      </c>
      <c r="V530" s="15">
        <v>0</v>
      </c>
      <c r="W530" s="15">
        <v>0</v>
      </c>
      <c r="X530" s="15">
        <v>1</v>
      </c>
      <c r="Y530" s="15">
        <v>1</v>
      </c>
      <c r="Z530" s="15">
        <f t="shared" si="351"/>
        <v>0</v>
      </c>
      <c r="AA530" s="15">
        <f t="shared" si="324"/>
        <v>0</v>
      </c>
      <c r="AB530" s="15">
        <f t="shared" si="325"/>
        <v>0</v>
      </c>
      <c r="AC530" s="15">
        <v>1</v>
      </c>
      <c r="AD530" s="15">
        <v>24</v>
      </c>
      <c r="AE530" s="15">
        <v>10</v>
      </c>
      <c r="AF530" s="15">
        <v>33000</v>
      </c>
      <c r="AG530" s="27">
        <v>1375</v>
      </c>
      <c r="AH530" s="27">
        <f t="shared" si="326"/>
        <v>0</v>
      </c>
      <c r="AI530" s="27">
        <f t="shared" si="327"/>
        <v>1</v>
      </c>
      <c r="AJ530" s="27">
        <f t="shared" si="328"/>
        <v>0</v>
      </c>
      <c r="AQ530" s="15">
        <f t="shared" si="329"/>
        <v>0</v>
      </c>
      <c r="AR530" s="15">
        <f t="shared" si="330"/>
        <v>0</v>
      </c>
      <c r="AZ530" s="15">
        <f t="shared" si="331"/>
        <v>0</v>
      </c>
      <c r="BA530" s="15">
        <f t="shared" si="332"/>
        <v>0</v>
      </c>
      <c r="BB530" s="15">
        <f>$AJ530</f>
        <v>0</v>
      </c>
      <c r="BC530" s="15">
        <v>3</v>
      </c>
      <c r="BD530" s="15">
        <v>3</v>
      </c>
      <c r="BE530" s="15">
        <v>3</v>
      </c>
      <c r="BF530" s="15">
        <v>3</v>
      </c>
      <c r="BG530" s="15">
        <v>3</v>
      </c>
      <c r="BH530" s="15">
        <v>3</v>
      </c>
      <c r="BI530" s="15">
        <v>3</v>
      </c>
      <c r="BJ530" s="15">
        <v>1</v>
      </c>
      <c r="BK530" s="15">
        <f t="shared" si="333"/>
        <v>0</v>
      </c>
      <c r="BL530" s="15">
        <f t="shared" si="334"/>
        <v>0</v>
      </c>
      <c r="BM530" s="15">
        <f t="shared" si="335"/>
        <v>0</v>
      </c>
      <c r="BN530" s="15">
        <v>1</v>
      </c>
      <c r="BO530" s="15">
        <f t="shared" si="336"/>
        <v>0</v>
      </c>
      <c r="BP530" s="15">
        <f t="shared" si="337"/>
        <v>0</v>
      </c>
      <c r="BQ530" s="15">
        <f t="shared" si="338"/>
        <v>0</v>
      </c>
      <c r="BR530" s="15">
        <f t="shared" si="339"/>
        <v>0</v>
      </c>
      <c r="BS530" s="15">
        <v>4</v>
      </c>
      <c r="BT530" s="15">
        <v>2</v>
      </c>
      <c r="BU530" s="15">
        <f t="shared" si="340"/>
        <v>1</v>
      </c>
      <c r="BV530" s="15">
        <f t="shared" si="341"/>
        <v>0</v>
      </c>
      <c r="BW530" s="15">
        <f t="shared" si="342"/>
        <v>0</v>
      </c>
      <c r="BX530" s="15">
        <f t="shared" si="343"/>
        <v>0</v>
      </c>
      <c r="BY530" s="15">
        <v>1</v>
      </c>
      <c r="BZ530" s="15">
        <v>1</v>
      </c>
      <c r="CA530" s="15">
        <v>1</v>
      </c>
      <c r="CB530" s="15">
        <v>1</v>
      </c>
      <c r="CC530" s="15">
        <v>1</v>
      </c>
      <c r="CD530" s="27">
        <v>4</v>
      </c>
      <c r="CE530" s="27">
        <v>4</v>
      </c>
      <c r="CF530" s="27">
        <v>4</v>
      </c>
      <c r="CG530" s="27">
        <v>4</v>
      </c>
      <c r="CH530" s="27">
        <v>4</v>
      </c>
      <c r="CI530" s="27">
        <v>4</v>
      </c>
      <c r="CJ530" s="27">
        <f t="shared" si="317"/>
        <v>4</v>
      </c>
      <c r="CK530" s="15">
        <f t="shared" si="344"/>
        <v>0</v>
      </c>
      <c r="CL530" s="15">
        <f t="shared" si="345"/>
        <v>0</v>
      </c>
      <c r="CM530" s="15">
        <f t="shared" si="346"/>
        <v>0</v>
      </c>
      <c r="CN530" s="15">
        <f t="shared" si="347"/>
        <v>0</v>
      </c>
      <c r="CO530" s="15">
        <f t="shared" si="348"/>
        <v>0</v>
      </c>
      <c r="CP530" s="15">
        <f t="shared" si="349"/>
        <v>0</v>
      </c>
      <c r="CQ530" s="15">
        <f t="shared" si="350"/>
        <v>0</v>
      </c>
    </row>
    <row r="531" spans="1:95" x14ac:dyDescent="0.2">
      <c r="A531" s="15">
        <v>861</v>
      </c>
      <c r="B531" s="23">
        <v>1</v>
      </c>
      <c r="C531" s="15">
        <v>1</v>
      </c>
      <c r="D531" s="15">
        <f t="shared" si="318"/>
        <v>0</v>
      </c>
      <c r="E531" s="15">
        <f t="shared" si="313"/>
        <v>0</v>
      </c>
      <c r="F531" s="15">
        <f t="shared" si="314"/>
        <v>0</v>
      </c>
      <c r="G531" s="15">
        <f t="shared" si="315"/>
        <v>0</v>
      </c>
      <c r="H531" s="15">
        <f t="shared" si="316"/>
        <v>0</v>
      </c>
      <c r="I531" s="15">
        <v>0</v>
      </c>
      <c r="J531" s="15">
        <v>50</v>
      </c>
      <c r="K531" s="15">
        <v>5</v>
      </c>
      <c r="L531" s="15">
        <f t="shared" si="319"/>
        <v>0</v>
      </c>
      <c r="M531" s="15">
        <f t="shared" si="320"/>
        <v>0</v>
      </c>
      <c r="N531" s="15">
        <f t="shared" si="321"/>
        <v>0</v>
      </c>
      <c r="O531" s="15">
        <f t="shared" si="322"/>
        <v>0</v>
      </c>
      <c r="P531" s="15">
        <f t="shared" si="323"/>
        <v>0</v>
      </c>
      <c r="Q531" s="15">
        <v>2</v>
      </c>
      <c r="R531" s="15">
        <v>4</v>
      </c>
      <c r="S531" s="15">
        <v>30</v>
      </c>
      <c r="T531" s="15">
        <v>1</v>
      </c>
      <c r="U531" s="15">
        <v>1</v>
      </c>
      <c r="V531" s="15">
        <v>0</v>
      </c>
      <c r="W531" s="15">
        <v>0</v>
      </c>
      <c r="X531" s="15">
        <v>1</v>
      </c>
      <c r="Y531" s="15">
        <v>0</v>
      </c>
      <c r="Z531" s="15">
        <f t="shared" si="351"/>
        <v>0</v>
      </c>
      <c r="AA531" s="15">
        <f t="shared" si="324"/>
        <v>0</v>
      </c>
      <c r="AB531" s="15">
        <f t="shared" si="325"/>
        <v>0</v>
      </c>
      <c r="AC531" s="159">
        <v>1</v>
      </c>
      <c r="AD531" s="159">
        <v>24</v>
      </c>
      <c r="AE531" s="159">
        <v>10</v>
      </c>
      <c r="AF531" s="15">
        <v>33000</v>
      </c>
      <c r="AG531" s="27">
        <v>1375</v>
      </c>
      <c r="AH531" s="27">
        <f t="shared" si="326"/>
        <v>-0.3125</v>
      </c>
      <c r="AI531" s="27">
        <f t="shared" si="327"/>
        <v>1</v>
      </c>
      <c r="AJ531" s="27">
        <f t="shared" si="328"/>
        <v>-0.3125</v>
      </c>
      <c r="AQ531" s="15">
        <f t="shared" si="329"/>
        <v>0</v>
      </c>
      <c r="AR531" s="15">
        <f t="shared" si="330"/>
        <v>0</v>
      </c>
      <c r="AZ531" s="15">
        <f t="shared" si="331"/>
        <v>0</v>
      </c>
      <c r="BA531" s="15">
        <f t="shared" si="332"/>
        <v>0</v>
      </c>
      <c r="BC531" s="15">
        <v>3</v>
      </c>
      <c r="BD531" s="15">
        <v>3</v>
      </c>
      <c r="BE531" s="15">
        <v>3</v>
      </c>
      <c r="BF531" s="15">
        <v>3</v>
      </c>
      <c r="BG531" s="15">
        <v>3</v>
      </c>
      <c r="BH531" s="15">
        <v>3</v>
      </c>
      <c r="BI531" s="15">
        <v>3</v>
      </c>
      <c r="BJ531" s="15">
        <v>1</v>
      </c>
      <c r="BK531" s="15">
        <f t="shared" si="333"/>
        <v>0</v>
      </c>
      <c r="BL531" s="15">
        <f t="shared" si="334"/>
        <v>0</v>
      </c>
      <c r="BM531" s="15">
        <f t="shared" si="335"/>
        <v>0</v>
      </c>
      <c r="BN531" s="15">
        <v>1</v>
      </c>
      <c r="BO531" s="15">
        <f t="shared" si="336"/>
        <v>0</v>
      </c>
      <c r="BP531" s="15">
        <f t="shared" si="337"/>
        <v>0</v>
      </c>
      <c r="BQ531" s="15">
        <f t="shared" si="338"/>
        <v>0</v>
      </c>
      <c r="BR531" s="15">
        <f t="shared" si="339"/>
        <v>0</v>
      </c>
      <c r="BS531" s="15">
        <v>4</v>
      </c>
      <c r="BT531" s="15">
        <v>2</v>
      </c>
      <c r="BU531" s="15">
        <f t="shared" si="340"/>
        <v>1</v>
      </c>
      <c r="BV531" s="15">
        <f t="shared" si="341"/>
        <v>0</v>
      </c>
      <c r="BW531" s="15">
        <f t="shared" si="342"/>
        <v>0</v>
      </c>
      <c r="BX531" s="15">
        <f t="shared" si="343"/>
        <v>0</v>
      </c>
      <c r="BY531" s="15">
        <v>1</v>
      </c>
      <c r="BZ531" s="15">
        <v>1</v>
      </c>
      <c r="CA531" s="15">
        <v>1</v>
      </c>
      <c r="CB531" s="15">
        <v>1</v>
      </c>
      <c r="CC531" s="15">
        <v>1</v>
      </c>
      <c r="CD531" s="27">
        <v>4</v>
      </c>
      <c r="CE531" s="27">
        <v>4</v>
      </c>
      <c r="CF531" s="27">
        <v>4</v>
      </c>
      <c r="CG531" s="27">
        <v>4</v>
      </c>
      <c r="CH531" s="27">
        <v>4</v>
      </c>
      <c r="CI531" s="27">
        <v>4</v>
      </c>
      <c r="CJ531" s="27">
        <f t="shared" si="317"/>
        <v>4</v>
      </c>
      <c r="CK531" s="15">
        <f t="shared" si="344"/>
        <v>-1</v>
      </c>
      <c r="CL531" s="15">
        <f t="shared" si="345"/>
        <v>-1</v>
      </c>
      <c r="CM531" s="15">
        <f t="shared" si="346"/>
        <v>-1</v>
      </c>
      <c r="CN531" s="15">
        <f t="shared" si="347"/>
        <v>0</v>
      </c>
      <c r="CO531" s="15">
        <f t="shared" si="348"/>
        <v>0</v>
      </c>
      <c r="CP531" s="15">
        <f t="shared" si="349"/>
        <v>-1</v>
      </c>
      <c r="CQ531" s="15">
        <f t="shared" si="350"/>
        <v>-0.66666666666666696</v>
      </c>
    </row>
    <row r="532" spans="1:95" x14ac:dyDescent="0.2">
      <c r="A532" s="15">
        <v>862</v>
      </c>
      <c r="B532" s="23">
        <v>1</v>
      </c>
      <c r="C532" s="15">
        <v>1</v>
      </c>
      <c r="D532" s="15">
        <f t="shared" si="318"/>
        <v>0</v>
      </c>
      <c r="E532" s="15">
        <f t="shared" si="313"/>
        <v>0</v>
      </c>
      <c r="F532" s="15">
        <f t="shared" si="314"/>
        <v>0</v>
      </c>
      <c r="G532" s="15">
        <f t="shared" si="315"/>
        <v>0</v>
      </c>
      <c r="H532" s="15">
        <f t="shared" si="316"/>
        <v>0</v>
      </c>
      <c r="I532" s="15">
        <v>1</v>
      </c>
      <c r="J532" s="15">
        <v>63</v>
      </c>
      <c r="K532" s="15">
        <v>3</v>
      </c>
      <c r="L532" s="15">
        <f t="shared" si="319"/>
        <v>0</v>
      </c>
      <c r="M532" s="15">
        <f t="shared" si="320"/>
        <v>0</v>
      </c>
      <c r="N532" s="15">
        <f t="shared" si="321"/>
        <v>0</v>
      </c>
      <c r="O532" s="15">
        <f t="shared" si="322"/>
        <v>1</v>
      </c>
      <c r="P532" s="15">
        <f t="shared" si="323"/>
        <v>0</v>
      </c>
      <c r="Q532" s="15">
        <v>2</v>
      </c>
      <c r="R532" s="15">
        <v>4</v>
      </c>
      <c r="S532" s="15">
        <v>40</v>
      </c>
      <c r="T532" s="15">
        <v>1</v>
      </c>
      <c r="U532" s="15">
        <v>1</v>
      </c>
      <c r="V532" s="15">
        <v>0</v>
      </c>
      <c r="W532" s="15">
        <v>0</v>
      </c>
      <c r="X532" s="15">
        <v>1</v>
      </c>
      <c r="Y532" s="15">
        <v>1</v>
      </c>
      <c r="Z532" s="15">
        <f t="shared" si="351"/>
        <v>0</v>
      </c>
      <c r="AA532" s="15">
        <f t="shared" si="324"/>
        <v>0</v>
      </c>
      <c r="AB532" s="15">
        <f t="shared" si="325"/>
        <v>0</v>
      </c>
      <c r="AC532" s="15">
        <v>1</v>
      </c>
      <c r="AD532" s="15">
        <v>30</v>
      </c>
      <c r="AE532" s="15">
        <v>9.4</v>
      </c>
      <c r="AF532" s="15">
        <v>60000</v>
      </c>
      <c r="AG532" s="27">
        <v>2000</v>
      </c>
      <c r="AH532" s="27">
        <f t="shared" si="326"/>
        <v>0.1111111111111111</v>
      </c>
      <c r="AI532" s="27">
        <f t="shared" si="327"/>
        <v>1</v>
      </c>
      <c r="AJ532" s="27">
        <f t="shared" si="328"/>
        <v>0.1111111111111111</v>
      </c>
      <c r="AQ532" s="15">
        <f t="shared" si="329"/>
        <v>0</v>
      </c>
      <c r="AR532" s="15">
        <f t="shared" si="330"/>
        <v>0</v>
      </c>
      <c r="AZ532" s="15">
        <f t="shared" si="331"/>
        <v>0</v>
      </c>
      <c r="BA532" s="15">
        <f t="shared" si="332"/>
        <v>0</v>
      </c>
      <c r="BB532" s="15">
        <f>$AJ532</f>
        <v>0.1111111111111111</v>
      </c>
      <c r="BC532" s="15">
        <v>3.75</v>
      </c>
      <c r="BD532" s="15">
        <v>3</v>
      </c>
      <c r="BE532" s="15">
        <v>3</v>
      </c>
      <c r="BF532" s="15">
        <v>3</v>
      </c>
      <c r="BG532" s="15">
        <v>4</v>
      </c>
      <c r="BH532" s="15">
        <v>3.35</v>
      </c>
      <c r="BI532" s="15">
        <v>3</v>
      </c>
      <c r="BJ532" s="15">
        <v>1</v>
      </c>
      <c r="BK532" s="15">
        <f t="shared" si="333"/>
        <v>0</v>
      </c>
      <c r="BL532" s="15">
        <f t="shared" si="334"/>
        <v>0</v>
      </c>
      <c r="BM532" s="15">
        <f t="shared" si="335"/>
        <v>0</v>
      </c>
      <c r="BN532" s="15">
        <v>2</v>
      </c>
      <c r="BO532" s="15">
        <f t="shared" si="336"/>
        <v>1</v>
      </c>
      <c r="BP532" s="15">
        <f t="shared" si="337"/>
        <v>0</v>
      </c>
      <c r="BQ532" s="15">
        <f t="shared" si="338"/>
        <v>0</v>
      </c>
      <c r="BR532" s="15">
        <f t="shared" si="339"/>
        <v>0</v>
      </c>
      <c r="BS532" s="15">
        <v>5</v>
      </c>
      <c r="BT532" s="15">
        <v>2</v>
      </c>
      <c r="BU532" s="15">
        <f t="shared" si="340"/>
        <v>1</v>
      </c>
      <c r="BV532" s="15">
        <f t="shared" si="341"/>
        <v>0</v>
      </c>
      <c r="BW532" s="15">
        <f t="shared" si="342"/>
        <v>0</v>
      </c>
      <c r="BX532" s="15">
        <f t="shared" si="343"/>
        <v>0</v>
      </c>
      <c r="BY532" s="15">
        <v>1</v>
      </c>
      <c r="BZ532" s="15">
        <v>1</v>
      </c>
      <c r="CA532" s="15">
        <v>1</v>
      </c>
      <c r="CB532" s="15">
        <v>1</v>
      </c>
      <c r="CC532" s="15">
        <v>1</v>
      </c>
      <c r="CD532" s="27">
        <v>5</v>
      </c>
      <c r="CE532" s="27">
        <v>5</v>
      </c>
      <c r="CF532" s="27">
        <v>5</v>
      </c>
      <c r="CG532" s="27">
        <v>4</v>
      </c>
      <c r="CH532" s="27">
        <v>4</v>
      </c>
      <c r="CI532" s="27">
        <v>5</v>
      </c>
      <c r="CJ532" s="27">
        <f t="shared" si="317"/>
        <v>4.666666666666667</v>
      </c>
      <c r="CK532" s="15">
        <f t="shared" si="344"/>
        <v>0.79999999999999982</v>
      </c>
      <c r="CL532" s="15">
        <f t="shared" si="345"/>
        <v>1</v>
      </c>
      <c r="CM532" s="15">
        <f t="shared" si="346"/>
        <v>1</v>
      </c>
      <c r="CN532" s="15">
        <f t="shared" si="347"/>
        <v>0</v>
      </c>
      <c r="CO532" s="15">
        <f t="shared" si="348"/>
        <v>0</v>
      </c>
      <c r="CP532" s="15">
        <f t="shared" si="349"/>
        <v>1</v>
      </c>
      <c r="CQ532" s="15">
        <f t="shared" si="350"/>
        <v>0.63333333333333375</v>
      </c>
    </row>
    <row r="533" spans="1:95" x14ac:dyDescent="0.2">
      <c r="A533" s="15">
        <v>862</v>
      </c>
      <c r="B533" s="23">
        <v>1</v>
      </c>
      <c r="C533" s="15">
        <v>1</v>
      </c>
      <c r="D533" s="15">
        <f t="shared" si="318"/>
        <v>0</v>
      </c>
      <c r="E533" s="15">
        <f t="shared" si="313"/>
        <v>0</v>
      </c>
      <c r="F533" s="15">
        <f t="shared" si="314"/>
        <v>0</v>
      </c>
      <c r="G533" s="15">
        <f t="shared" si="315"/>
        <v>0</v>
      </c>
      <c r="H533" s="15">
        <f t="shared" si="316"/>
        <v>0</v>
      </c>
      <c r="I533" s="15">
        <v>1</v>
      </c>
      <c r="J533" s="15">
        <v>63</v>
      </c>
      <c r="K533" s="15">
        <v>3</v>
      </c>
      <c r="L533" s="15">
        <f t="shared" si="319"/>
        <v>0</v>
      </c>
      <c r="M533" s="15">
        <f t="shared" si="320"/>
        <v>0</v>
      </c>
      <c r="N533" s="15">
        <f t="shared" si="321"/>
        <v>0</v>
      </c>
      <c r="O533" s="15">
        <f t="shared" si="322"/>
        <v>1</v>
      </c>
      <c r="P533" s="15">
        <f t="shared" si="323"/>
        <v>0</v>
      </c>
      <c r="Q533" s="15">
        <v>2</v>
      </c>
      <c r="R533" s="15">
        <v>4</v>
      </c>
      <c r="S533" s="15">
        <v>40</v>
      </c>
      <c r="T533" s="15">
        <v>1</v>
      </c>
      <c r="U533" s="15">
        <v>1</v>
      </c>
      <c r="V533" s="15">
        <v>0</v>
      </c>
      <c r="W533" s="15">
        <v>0</v>
      </c>
      <c r="X533" s="15">
        <v>1</v>
      </c>
      <c r="Y533" s="15">
        <v>0</v>
      </c>
      <c r="Z533" s="15">
        <f t="shared" si="351"/>
        <v>0</v>
      </c>
      <c r="AA533" s="15">
        <f t="shared" si="324"/>
        <v>0</v>
      </c>
      <c r="AB533" s="15">
        <f t="shared" si="325"/>
        <v>0</v>
      </c>
      <c r="AC533" s="159">
        <v>1</v>
      </c>
      <c r="AD533" s="159">
        <v>30</v>
      </c>
      <c r="AE533" s="159">
        <v>6</v>
      </c>
      <c r="AF533" s="15">
        <v>54000</v>
      </c>
      <c r="AG533" s="27">
        <v>1800</v>
      </c>
      <c r="AH533" s="27">
        <f t="shared" si="326"/>
        <v>14.3</v>
      </c>
      <c r="AI533" s="27">
        <f t="shared" si="327"/>
        <v>1</v>
      </c>
      <c r="AJ533" s="27">
        <f t="shared" si="328"/>
        <v>14.3</v>
      </c>
      <c r="AQ533" s="15">
        <f t="shared" si="329"/>
        <v>0</v>
      </c>
      <c r="AR533" s="15">
        <f t="shared" si="330"/>
        <v>0</v>
      </c>
      <c r="AZ533" s="15">
        <f t="shared" si="331"/>
        <v>0</v>
      </c>
      <c r="BA533" s="15">
        <f t="shared" si="332"/>
        <v>0</v>
      </c>
      <c r="BC533" s="15">
        <v>3.75</v>
      </c>
      <c r="BD533" s="15">
        <v>3</v>
      </c>
      <c r="BE533" s="15">
        <v>3</v>
      </c>
      <c r="BF533" s="15">
        <v>3</v>
      </c>
      <c r="BG533" s="15">
        <v>4</v>
      </c>
      <c r="BH533" s="15">
        <v>3.35</v>
      </c>
      <c r="BI533" s="15">
        <v>3</v>
      </c>
      <c r="BJ533" s="15">
        <v>1</v>
      </c>
      <c r="BK533" s="15">
        <f t="shared" si="333"/>
        <v>0</v>
      </c>
      <c r="BL533" s="15">
        <f t="shared" si="334"/>
        <v>0</v>
      </c>
      <c r="BM533" s="15">
        <f t="shared" si="335"/>
        <v>0</v>
      </c>
      <c r="BN533" s="15">
        <v>2</v>
      </c>
      <c r="BO533" s="15">
        <f t="shared" si="336"/>
        <v>1</v>
      </c>
      <c r="BP533" s="15">
        <f t="shared" si="337"/>
        <v>0</v>
      </c>
      <c r="BQ533" s="15">
        <f t="shared" si="338"/>
        <v>0</v>
      </c>
      <c r="BR533" s="15">
        <f t="shared" si="339"/>
        <v>0</v>
      </c>
      <c r="BS533" s="15">
        <v>5</v>
      </c>
      <c r="BT533" s="15">
        <v>2</v>
      </c>
      <c r="BU533" s="15">
        <f t="shared" si="340"/>
        <v>1</v>
      </c>
      <c r="BV533" s="15">
        <f t="shared" si="341"/>
        <v>0</v>
      </c>
      <c r="BW533" s="15">
        <f t="shared" si="342"/>
        <v>0</v>
      </c>
      <c r="BX533" s="15">
        <f t="shared" si="343"/>
        <v>0</v>
      </c>
      <c r="BY533" s="15">
        <v>1</v>
      </c>
      <c r="BZ533" s="15">
        <v>1</v>
      </c>
      <c r="CA533" s="15">
        <v>1</v>
      </c>
      <c r="CB533" s="15">
        <v>1</v>
      </c>
      <c r="CC533" s="15">
        <v>1</v>
      </c>
      <c r="CD533" s="27">
        <v>4.2</v>
      </c>
      <c r="CE533" s="27">
        <v>4</v>
      </c>
      <c r="CF533" s="27">
        <v>4</v>
      </c>
      <c r="CG533" s="27">
        <v>4</v>
      </c>
      <c r="CH533" s="27">
        <v>4</v>
      </c>
      <c r="CI533" s="27">
        <v>4</v>
      </c>
      <c r="CJ533" s="27">
        <f t="shared" si="317"/>
        <v>4.0333333333333332</v>
      </c>
      <c r="CK533" s="15">
        <f t="shared" si="344"/>
        <v>0.20000000000000018</v>
      </c>
      <c r="CL533" s="15">
        <f t="shared" si="345"/>
        <v>0</v>
      </c>
      <c r="CM533" s="15">
        <f t="shared" si="346"/>
        <v>0</v>
      </c>
      <c r="CN533" s="15">
        <f t="shared" si="347"/>
        <v>0</v>
      </c>
      <c r="CO533" s="15">
        <f t="shared" si="348"/>
        <v>0</v>
      </c>
      <c r="CP533" s="15">
        <f t="shared" si="349"/>
        <v>0</v>
      </c>
      <c r="CQ533" s="15">
        <f t="shared" si="350"/>
        <v>3.3333333333333215E-2</v>
      </c>
    </row>
    <row r="534" spans="1:95" x14ac:dyDescent="0.2">
      <c r="A534" s="15">
        <v>863</v>
      </c>
      <c r="B534" s="23">
        <v>1</v>
      </c>
      <c r="C534" s="15">
        <v>1</v>
      </c>
      <c r="D534" s="15">
        <f t="shared" si="318"/>
        <v>0</v>
      </c>
      <c r="E534" s="15">
        <f t="shared" si="313"/>
        <v>0</v>
      </c>
      <c r="F534" s="15">
        <f t="shared" si="314"/>
        <v>0</v>
      </c>
      <c r="G534" s="15">
        <f t="shared" si="315"/>
        <v>0</v>
      </c>
      <c r="H534" s="15">
        <f t="shared" si="316"/>
        <v>0</v>
      </c>
      <c r="I534" s="15">
        <v>0</v>
      </c>
      <c r="J534" s="15">
        <v>65</v>
      </c>
      <c r="K534" s="15">
        <v>4</v>
      </c>
      <c r="L534" s="15">
        <f t="shared" si="319"/>
        <v>0</v>
      </c>
      <c r="M534" s="15">
        <f t="shared" si="320"/>
        <v>0</v>
      </c>
      <c r="N534" s="15">
        <f t="shared" si="321"/>
        <v>0</v>
      </c>
      <c r="O534" s="15">
        <f t="shared" si="322"/>
        <v>0</v>
      </c>
      <c r="P534" s="15">
        <f t="shared" si="323"/>
        <v>1</v>
      </c>
      <c r="Q534" s="15">
        <v>2</v>
      </c>
      <c r="R534" s="15">
        <v>3</v>
      </c>
      <c r="S534" s="15">
        <v>27</v>
      </c>
      <c r="T534" s="15">
        <v>1</v>
      </c>
      <c r="U534" s="15">
        <v>0</v>
      </c>
      <c r="V534" s="15">
        <v>1</v>
      </c>
      <c r="W534" s="15">
        <v>120000</v>
      </c>
      <c r="X534" s="15">
        <v>1</v>
      </c>
      <c r="Y534" s="15">
        <v>1</v>
      </c>
      <c r="Z534" s="15">
        <f t="shared" si="351"/>
        <v>0</v>
      </c>
      <c r="AA534" s="15">
        <f t="shared" si="324"/>
        <v>0</v>
      </c>
      <c r="AB534" s="15">
        <f t="shared" si="325"/>
        <v>1</v>
      </c>
      <c r="AC534" s="15">
        <v>7</v>
      </c>
      <c r="AD534" s="15">
        <v>8.5</v>
      </c>
      <c r="AE534" s="15">
        <v>1200</v>
      </c>
      <c r="AF534" s="15">
        <v>1000</v>
      </c>
      <c r="AG534" s="27">
        <v>117.64705882352941</v>
      </c>
      <c r="AH534" s="27">
        <f t="shared" si="326"/>
        <v>1</v>
      </c>
      <c r="AI534" s="27">
        <f t="shared" si="327"/>
        <v>1</v>
      </c>
      <c r="AJ534" s="27">
        <f t="shared" si="328"/>
        <v>1</v>
      </c>
      <c r="AQ534" s="15">
        <f t="shared" si="329"/>
        <v>0</v>
      </c>
      <c r="AR534" s="15">
        <f t="shared" si="330"/>
        <v>0</v>
      </c>
      <c r="AZ534" s="15">
        <f t="shared" si="331"/>
        <v>0</v>
      </c>
      <c r="BA534" s="15">
        <f t="shared" si="332"/>
        <v>0</v>
      </c>
      <c r="BB534" s="15">
        <f>$AJ534</f>
        <v>1</v>
      </c>
      <c r="BC534" s="15">
        <v>4.5</v>
      </c>
      <c r="BD534" s="15">
        <v>4</v>
      </c>
      <c r="BE534" s="15">
        <v>2</v>
      </c>
      <c r="BF534" s="15">
        <v>3</v>
      </c>
      <c r="BG534" s="15">
        <v>3</v>
      </c>
      <c r="BH534" s="15">
        <v>3.3</v>
      </c>
      <c r="BI534" s="15">
        <v>3</v>
      </c>
      <c r="BJ534" s="15">
        <v>2</v>
      </c>
      <c r="BK534" s="15">
        <f t="shared" si="333"/>
        <v>1</v>
      </c>
      <c r="BL534" s="15">
        <f t="shared" si="334"/>
        <v>0</v>
      </c>
      <c r="BM534" s="15">
        <f t="shared" si="335"/>
        <v>0</v>
      </c>
      <c r="BN534" s="15">
        <v>4</v>
      </c>
      <c r="BO534" s="15">
        <f t="shared" si="336"/>
        <v>0</v>
      </c>
      <c r="BP534" s="15">
        <f t="shared" si="337"/>
        <v>0</v>
      </c>
      <c r="BQ534" s="15">
        <f t="shared" si="338"/>
        <v>1</v>
      </c>
      <c r="BR534" s="15">
        <f t="shared" si="339"/>
        <v>0</v>
      </c>
      <c r="BS534" s="15">
        <v>3</v>
      </c>
      <c r="BT534" s="15">
        <v>2</v>
      </c>
      <c r="BU534" s="15">
        <f t="shared" si="340"/>
        <v>1</v>
      </c>
      <c r="BV534" s="15">
        <f t="shared" si="341"/>
        <v>0</v>
      </c>
      <c r="BW534" s="15">
        <f t="shared" si="342"/>
        <v>0</v>
      </c>
      <c r="BX534" s="15">
        <f t="shared" si="343"/>
        <v>0</v>
      </c>
      <c r="BY534" s="15">
        <v>1</v>
      </c>
      <c r="BZ534" s="15">
        <v>1</v>
      </c>
      <c r="CA534" s="15">
        <v>1</v>
      </c>
      <c r="CB534" s="15">
        <v>1</v>
      </c>
      <c r="CC534" s="15">
        <v>1</v>
      </c>
      <c r="CD534" s="27">
        <v>4</v>
      </c>
      <c r="CE534" s="27">
        <v>4</v>
      </c>
      <c r="CF534" s="27">
        <v>4</v>
      </c>
      <c r="CG534" s="27">
        <v>4</v>
      </c>
      <c r="CH534" s="27">
        <v>4</v>
      </c>
      <c r="CI534" s="27">
        <v>4</v>
      </c>
      <c r="CJ534" s="27">
        <f t="shared" si="317"/>
        <v>4</v>
      </c>
      <c r="CK534" s="15">
        <f t="shared" si="344"/>
        <v>0</v>
      </c>
      <c r="CL534" s="15">
        <f t="shared" si="345"/>
        <v>0</v>
      </c>
      <c r="CM534" s="15">
        <f t="shared" si="346"/>
        <v>0</v>
      </c>
      <c r="CN534" s="15">
        <f t="shared" si="347"/>
        <v>0</v>
      </c>
      <c r="CO534" s="15">
        <f t="shared" si="348"/>
        <v>0</v>
      </c>
      <c r="CP534" s="15">
        <f t="shared" si="349"/>
        <v>0</v>
      </c>
      <c r="CQ534" s="15">
        <f t="shared" si="350"/>
        <v>0</v>
      </c>
    </row>
    <row r="535" spans="1:95" x14ac:dyDescent="0.2">
      <c r="A535" s="15">
        <v>863</v>
      </c>
      <c r="B535" s="23">
        <v>1</v>
      </c>
      <c r="C535" s="15">
        <v>1</v>
      </c>
      <c r="D535" s="15">
        <f t="shared" si="318"/>
        <v>0</v>
      </c>
      <c r="E535" s="15">
        <f t="shared" si="313"/>
        <v>0</v>
      </c>
      <c r="F535" s="15">
        <f t="shared" si="314"/>
        <v>0</v>
      </c>
      <c r="G535" s="15">
        <f t="shared" si="315"/>
        <v>0</v>
      </c>
      <c r="H535" s="15">
        <f t="shared" si="316"/>
        <v>0</v>
      </c>
      <c r="I535" s="15">
        <v>0</v>
      </c>
      <c r="J535" s="15">
        <v>65</v>
      </c>
      <c r="K535" s="15">
        <v>4</v>
      </c>
      <c r="L535" s="15">
        <f t="shared" si="319"/>
        <v>0</v>
      </c>
      <c r="M535" s="15">
        <f t="shared" si="320"/>
        <v>0</v>
      </c>
      <c r="N535" s="15">
        <f t="shared" si="321"/>
        <v>0</v>
      </c>
      <c r="O535" s="15">
        <f t="shared" si="322"/>
        <v>0</v>
      </c>
      <c r="P535" s="15">
        <f t="shared" si="323"/>
        <v>1</v>
      </c>
      <c r="Q535" s="15">
        <v>2</v>
      </c>
      <c r="R535" s="15">
        <v>3</v>
      </c>
      <c r="S535" s="15">
        <v>27</v>
      </c>
      <c r="T535" s="15">
        <v>1</v>
      </c>
      <c r="U535" s="15">
        <v>0</v>
      </c>
      <c r="V535" s="15">
        <v>1</v>
      </c>
      <c r="W535" s="15">
        <v>120000</v>
      </c>
      <c r="X535" s="15">
        <v>1</v>
      </c>
      <c r="Y535" s="15">
        <v>0</v>
      </c>
      <c r="Z535" s="15">
        <f t="shared" si="351"/>
        <v>0</v>
      </c>
      <c r="AA535" s="15">
        <f t="shared" si="324"/>
        <v>0</v>
      </c>
      <c r="AB535" s="15">
        <f t="shared" si="325"/>
        <v>1</v>
      </c>
      <c r="AC535" s="159">
        <v>7</v>
      </c>
      <c r="AD535" s="159">
        <v>8.5</v>
      </c>
      <c r="AE535" s="159">
        <v>1200</v>
      </c>
      <c r="AF535" s="15">
        <v>500</v>
      </c>
      <c r="AG535" s="27">
        <v>58.823529411764703</v>
      </c>
      <c r="AH535" s="27">
        <f t="shared" si="326"/>
        <v>-0.96783088235294124</v>
      </c>
      <c r="AI535" s="27">
        <f t="shared" si="327"/>
        <v>1</v>
      </c>
      <c r="AJ535" s="27">
        <f t="shared" si="328"/>
        <v>-0.96783088235294124</v>
      </c>
      <c r="AQ535" s="15">
        <f t="shared" si="329"/>
        <v>0</v>
      </c>
      <c r="AR535" s="15">
        <f t="shared" si="330"/>
        <v>0</v>
      </c>
      <c r="AZ535" s="15">
        <f t="shared" si="331"/>
        <v>0</v>
      </c>
      <c r="BA535" s="15">
        <f t="shared" si="332"/>
        <v>0</v>
      </c>
      <c r="BC535" s="15">
        <v>4.5</v>
      </c>
      <c r="BD535" s="15">
        <v>4</v>
      </c>
      <c r="BE535" s="15">
        <v>2</v>
      </c>
      <c r="BF535" s="15">
        <v>3</v>
      </c>
      <c r="BG535" s="15">
        <v>3</v>
      </c>
      <c r="BH535" s="15">
        <v>3.3</v>
      </c>
      <c r="BI535" s="15">
        <v>3</v>
      </c>
      <c r="BJ535" s="15">
        <v>2</v>
      </c>
      <c r="BK535" s="15">
        <f t="shared" si="333"/>
        <v>1</v>
      </c>
      <c r="BL535" s="15">
        <f t="shared" si="334"/>
        <v>0</v>
      </c>
      <c r="BM535" s="15">
        <f t="shared" si="335"/>
        <v>0</v>
      </c>
      <c r="BN535" s="15">
        <v>4</v>
      </c>
      <c r="BO535" s="15">
        <f t="shared" si="336"/>
        <v>0</v>
      </c>
      <c r="BP535" s="15">
        <f t="shared" si="337"/>
        <v>0</v>
      </c>
      <c r="BQ535" s="15">
        <f t="shared" si="338"/>
        <v>1</v>
      </c>
      <c r="BR535" s="15">
        <f t="shared" si="339"/>
        <v>0</v>
      </c>
      <c r="BS535" s="15">
        <v>3</v>
      </c>
      <c r="BT535" s="15">
        <v>2</v>
      </c>
      <c r="BU535" s="15">
        <f t="shared" si="340"/>
        <v>1</v>
      </c>
      <c r="BV535" s="15">
        <f t="shared" si="341"/>
        <v>0</v>
      </c>
      <c r="BW535" s="15">
        <f t="shared" si="342"/>
        <v>0</v>
      </c>
      <c r="BX535" s="15">
        <f t="shared" si="343"/>
        <v>0</v>
      </c>
      <c r="BY535" s="15">
        <v>1</v>
      </c>
      <c r="BZ535" s="15">
        <v>1</v>
      </c>
      <c r="CA535" s="15">
        <v>1</v>
      </c>
      <c r="CB535" s="15">
        <v>1</v>
      </c>
      <c r="CC535" s="15">
        <v>1</v>
      </c>
      <c r="CD535" s="27">
        <v>4</v>
      </c>
      <c r="CE535" s="27">
        <v>4</v>
      </c>
      <c r="CF535" s="27">
        <v>4</v>
      </c>
      <c r="CG535" s="27">
        <v>4</v>
      </c>
      <c r="CH535" s="27">
        <v>4</v>
      </c>
      <c r="CI535" s="27">
        <v>4</v>
      </c>
      <c r="CJ535" s="27">
        <f t="shared" si="317"/>
        <v>4</v>
      </c>
      <c r="CK535" s="15">
        <f t="shared" si="344"/>
        <v>-1</v>
      </c>
      <c r="CL535" s="15">
        <f t="shared" si="345"/>
        <v>-1</v>
      </c>
      <c r="CM535" s="15">
        <f t="shared" si="346"/>
        <v>-0.75</v>
      </c>
      <c r="CN535" s="15">
        <f t="shared" si="347"/>
        <v>-0.79999999999999982</v>
      </c>
      <c r="CO535" s="15">
        <f t="shared" si="348"/>
        <v>0</v>
      </c>
      <c r="CP535" s="15">
        <f t="shared" si="349"/>
        <v>0</v>
      </c>
      <c r="CQ535" s="15">
        <f t="shared" si="350"/>
        <v>-0.59166666666666679</v>
      </c>
    </row>
    <row r="536" spans="1:95" x14ac:dyDescent="0.2">
      <c r="A536" s="15">
        <v>864</v>
      </c>
      <c r="B536" s="23">
        <v>1</v>
      </c>
      <c r="C536" s="15">
        <v>1</v>
      </c>
      <c r="D536" s="15">
        <f t="shared" si="318"/>
        <v>0</v>
      </c>
      <c r="E536" s="15">
        <f t="shared" si="313"/>
        <v>0</v>
      </c>
      <c r="F536" s="15">
        <f t="shared" si="314"/>
        <v>0</v>
      </c>
      <c r="G536" s="15">
        <f t="shared" si="315"/>
        <v>0</v>
      </c>
      <c r="H536" s="15">
        <f t="shared" si="316"/>
        <v>0</v>
      </c>
      <c r="I536" s="15">
        <v>1</v>
      </c>
      <c r="J536" s="15">
        <v>56</v>
      </c>
      <c r="K536" s="15">
        <v>5</v>
      </c>
      <c r="L536" s="15">
        <f t="shared" si="319"/>
        <v>0</v>
      </c>
      <c r="M536" s="15">
        <f t="shared" si="320"/>
        <v>0</v>
      </c>
      <c r="N536" s="15">
        <f t="shared" si="321"/>
        <v>0</v>
      </c>
      <c r="O536" s="15">
        <f t="shared" si="322"/>
        <v>0</v>
      </c>
      <c r="P536" s="15">
        <f t="shared" si="323"/>
        <v>0</v>
      </c>
      <c r="Q536" s="15">
        <v>1</v>
      </c>
      <c r="R536" s="15">
        <v>3</v>
      </c>
      <c r="S536" s="15">
        <v>25</v>
      </c>
      <c r="T536" s="15">
        <v>1</v>
      </c>
      <c r="U536" s="15">
        <v>0</v>
      </c>
      <c r="V536" s="15">
        <v>0</v>
      </c>
      <c r="W536" s="15">
        <v>0</v>
      </c>
      <c r="X536" s="15">
        <v>1</v>
      </c>
      <c r="Y536" s="15">
        <v>1</v>
      </c>
      <c r="Z536" s="15">
        <f t="shared" si="351"/>
        <v>0</v>
      </c>
      <c r="AA536" s="15">
        <f t="shared" si="324"/>
        <v>0</v>
      </c>
      <c r="AB536" s="15">
        <f t="shared" si="325"/>
        <v>0</v>
      </c>
      <c r="AC536" s="15">
        <v>1</v>
      </c>
      <c r="AD536" s="15">
        <v>70</v>
      </c>
      <c r="AE536" s="15">
        <v>8</v>
      </c>
      <c r="AF536" s="15">
        <v>128000</v>
      </c>
      <c r="AG536" s="27">
        <v>1828.5714285714287</v>
      </c>
      <c r="AH536" s="27">
        <f t="shared" si="326"/>
        <v>0</v>
      </c>
      <c r="AI536" s="27">
        <f t="shared" si="327"/>
        <v>1</v>
      </c>
      <c r="AJ536" s="27">
        <f t="shared" si="328"/>
        <v>0</v>
      </c>
      <c r="AQ536" s="15">
        <f t="shared" si="329"/>
        <v>0</v>
      </c>
      <c r="AR536" s="15">
        <f t="shared" si="330"/>
        <v>0</v>
      </c>
      <c r="AZ536" s="15">
        <f t="shared" si="331"/>
        <v>0</v>
      </c>
      <c r="BA536" s="15">
        <f t="shared" si="332"/>
        <v>0</v>
      </c>
      <c r="BB536" s="15">
        <f>$AJ536</f>
        <v>0</v>
      </c>
      <c r="BC536" s="15">
        <v>4.5</v>
      </c>
      <c r="BD536" s="15">
        <v>3</v>
      </c>
      <c r="BE536" s="15">
        <v>3</v>
      </c>
      <c r="BF536" s="15">
        <v>3</v>
      </c>
      <c r="BG536" s="15">
        <v>3</v>
      </c>
      <c r="BH536" s="15">
        <v>3.3</v>
      </c>
      <c r="BI536" s="15">
        <v>3</v>
      </c>
      <c r="BJ536" s="15">
        <v>2</v>
      </c>
      <c r="BK536" s="15">
        <f t="shared" si="333"/>
        <v>1</v>
      </c>
      <c r="BL536" s="15">
        <f t="shared" si="334"/>
        <v>0</v>
      </c>
      <c r="BM536" s="15">
        <f t="shared" si="335"/>
        <v>0</v>
      </c>
      <c r="BN536" s="15">
        <v>1</v>
      </c>
      <c r="BO536" s="15">
        <f t="shared" si="336"/>
        <v>0</v>
      </c>
      <c r="BP536" s="15">
        <f t="shared" si="337"/>
        <v>0</v>
      </c>
      <c r="BQ536" s="15">
        <f t="shared" si="338"/>
        <v>0</v>
      </c>
      <c r="BR536" s="15">
        <f t="shared" si="339"/>
        <v>0</v>
      </c>
      <c r="BS536" s="15">
        <v>5</v>
      </c>
      <c r="BT536" s="15">
        <v>2</v>
      </c>
      <c r="BU536" s="15">
        <f t="shared" si="340"/>
        <v>1</v>
      </c>
      <c r="BV536" s="15">
        <f t="shared" si="341"/>
        <v>0</v>
      </c>
      <c r="BW536" s="15">
        <f t="shared" si="342"/>
        <v>0</v>
      </c>
      <c r="BX536" s="15">
        <f t="shared" si="343"/>
        <v>0</v>
      </c>
      <c r="BY536" s="15">
        <v>1</v>
      </c>
      <c r="BZ536" s="15">
        <v>1</v>
      </c>
      <c r="CA536" s="15">
        <v>1</v>
      </c>
      <c r="CB536" s="15">
        <v>1</v>
      </c>
      <c r="CC536" s="15">
        <v>1</v>
      </c>
      <c r="CD536" s="27">
        <v>5</v>
      </c>
      <c r="CE536" s="27">
        <v>5</v>
      </c>
      <c r="CF536" s="27">
        <v>4.75</v>
      </c>
      <c r="CG536" s="27">
        <v>4.8</v>
      </c>
      <c r="CH536" s="27">
        <v>4</v>
      </c>
      <c r="CI536" s="27">
        <v>4</v>
      </c>
      <c r="CJ536" s="27">
        <f t="shared" si="317"/>
        <v>4.5916666666666668</v>
      </c>
      <c r="CK536" s="15">
        <f t="shared" si="344"/>
        <v>1</v>
      </c>
      <c r="CL536" s="15">
        <f t="shared" si="345"/>
        <v>1</v>
      </c>
      <c r="CM536" s="15">
        <f t="shared" si="346"/>
        <v>0.75</v>
      </c>
      <c r="CN536" s="15">
        <f t="shared" si="347"/>
        <v>0.79999999999999982</v>
      </c>
      <c r="CO536" s="15">
        <f t="shared" si="348"/>
        <v>0</v>
      </c>
      <c r="CP536" s="15">
        <f t="shared" si="349"/>
        <v>0</v>
      </c>
      <c r="CQ536" s="15">
        <f t="shared" si="350"/>
        <v>0.59166666666666679</v>
      </c>
    </row>
    <row r="537" spans="1:95" x14ac:dyDescent="0.2">
      <c r="A537" s="15">
        <v>864</v>
      </c>
      <c r="B537" s="23">
        <v>1</v>
      </c>
      <c r="C537" s="15">
        <v>1</v>
      </c>
      <c r="D537" s="15">
        <f t="shared" si="318"/>
        <v>0</v>
      </c>
      <c r="E537" s="15">
        <f t="shared" si="313"/>
        <v>0</v>
      </c>
      <c r="F537" s="15">
        <f t="shared" si="314"/>
        <v>0</v>
      </c>
      <c r="G537" s="15">
        <f t="shared" si="315"/>
        <v>0</v>
      </c>
      <c r="H537" s="15">
        <f t="shared" si="316"/>
        <v>0</v>
      </c>
      <c r="I537" s="15">
        <v>1</v>
      </c>
      <c r="J537" s="15">
        <v>56</v>
      </c>
      <c r="K537" s="15">
        <v>5</v>
      </c>
      <c r="L537" s="15">
        <f t="shared" si="319"/>
        <v>0</v>
      </c>
      <c r="M537" s="15">
        <f t="shared" si="320"/>
        <v>0</v>
      </c>
      <c r="N537" s="15">
        <f t="shared" si="321"/>
        <v>0</v>
      </c>
      <c r="O537" s="15">
        <f t="shared" si="322"/>
        <v>0</v>
      </c>
      <c r="P537" s="15">
        <f t="shared" si="323"/>
        <v>0</v>
      </c>
      <c r="Q537" s="15">
        <v>1</v>
      </c>
      <c r="R537" s="15">
        <v>3</v>
      </c>
      <c r="S537" s="15">
        <v>25</v>
      </c>
      <c r="T537" s="15">
        <v>1</v>
      </c>
      <c r="U537" s="15">
        <v>0</v>
      </c>
      <c r="V537" s="15">
        <v>0</v>
      </c>
      <c r="W537" s="15">
        <v>0</v>
      </c>
      <c r="X537" s="15">
        <v>1</v>
      </c>
      <c r="Y537" s="15">
        <v>0</v>
      </c>
      <c r="Z537" s="15">
        <f t="shared" si="351"/>
        <v>0</v>
      </c>
      <c r="AA537" s="15">
        <f t="shared" si="324"/>
        <v>0</v>
      </c>
      <c r="AB537" s="15">
        <f t="shared" si="325"/>
        <v>0</v>
      </c>
      <c r="AC537" s="159">
        <v>1</v>
      </c>
      <c r="AD537" s="159">
        <v>70</v>
      </c>
      <c r="AE537" s="159">
        <v>7</v>
      </c>
      <c r="AF537" s="15">
        <v>128000</v>
      </c>
      <c r="AG537" s="27">
        <v>1828.5714285714287</v>
      </c>
      <c r="AH537" s="27">
        <f t="shared" si="326"/>
        <v>0.46285714285714291</v>
      </c>
      <c r="AI537" s="27">
        <f t="shared" si="327"/>
        <v>1</v>
      </c>
      <c r="AJ537" s="27">
        <f t="shared" si="328"/>
        <v>0.46285714285714291</v>
      </c>
      <c r="AQ537" s="15">
        <f t="shared" si="329"/>
        <v>0</v>
      </c>
      <c r="AR537" s="15">
        <f t="shared" si="330"/>
        <v>0</v>
      </c>
      <c r="AZ537" s="15">
        <f t="shared" si="331"/>
        <v>0</v>
      </c>
      <c r="BA537" s="15">
        <f t="shared" si="332"/>
        <v>0</v>
      </c>
      <c r="BC537" s="15">
        <v>4.5</v>
      </c>
      <c r="BD537" s="15">
        <v>3</v>
      </c>
      <c r="BE537" s="15">
        <v>3</v>
      </c>
      <c r="BF537" s="15">
        <v>3</v>
      </c>
      <c r="BG537" s="15">
        <v>3</v>
      </c>
      <c r="BH537" s="15">
        <v>3.3</v>
      </c>
      <c r="BI537" s="15">
        <v>3</v>
      </c>
      <c r="BJ537" s="15">
        <v>2</v>
      </c>
      <c r="BK537" s="15">
        <f t="shared" si="333"/>
        <v>1</v>
      </c>
      <c r="BL537" s="15">
        <f t="shared" si="334"/>
        <v>0</v>
      </c>
      <c r="BM537" s="15">
        <f t="shared" si="335"/>
        <v>0</v>
      </c>
      <c r="BN537" s="15">
        <v>1</v>
      </c>
      <c r="BO537" s="15">
        <f t="shared" si="336"/>
        <v>0</v>
      </c>
      <c r="BP537" s="15">
        <f t="shared" si="337"/>
        <v>0</v>
      </c>
      <c r="BQ537" s="15">
        <f t="shared" si="338"/>
        <v>0</v>
      </c>
      <c r="BR537" s="15">
        <f t="shared" si="339"/>
        <v>0</v>
      </c>
      <c r="BS537" s="15">
        <v>5</v>
      </c>
      <c r="BT537" s="15">
        <v>2</v>
      </c>
      <c r="BU537" s="15">
        <f t="shared" si="340"/>
        <v>1</v>
      </c>
      <c r="BV537" s="15">
        <f t="shared" si="341"/>
        <v>0</v>
      </c>
      <c r="BW537" s="15">
        <f t="shared" si="342"/>
        <v>0</v>
      </c>
      <c r="BX537" s="15">
        <f t="shared" si="343"/>
        <v>0</v>
      </c>
      <c r="BY537" s="15">
        <v>1</v>
      </c>
      <c r="BZ537" s="15">
        <v>1</v>
      </c>
      <c r="CA537" s="15">
        <v>1</v>
      </c>
      <c r="CB537" s="15">
        <v>1</v>
      </c>
      <c r="CC537" s="15">
        <v>1</v>
      </c>
      <c r="CD537" s="27">
        <v>4</v>
      </c>
      <c r="CE537" s="27">
        <v>4</v>
      </c>
      <c r="CF537" s="27">
        <v>4</v>
      </c>
      <c r="CG537" s="27">
        <v>4</v>
      </c>
      <c r="CH537" s="27">
        <v>4</v>
      </c>
      <c r="CI537" s="27">
        <v>4</v>
      </c>
      <c r="CJ537" s="27">
        <f t="shared" si="317"/>
        <v>4</v>
      </c>
      <c r="CK537" s="15">
        <f t="shared" si="344"/>
        <v>0</v>
      </c>
      <c r="CL537" s="15">
        <f t="shared" si="345"/>
        <v>0</v>
      </c>
      <c r="CM537" s="15">
        <f t="shared" si="346"/>
        <v>0</v>
      </c>
      <c r="CN537" s="15">
        <f t="shared" si="347"/>
        <v>0</v>
      </c>
      <c r="CO537" s="15">
        <f t="shared" si="348"/>
        <v>0</v>
      </c>
      <c r="CP537" s="15">
        <f t="shared" si="349"/>
        <v>0</v>
      </c>
      <c r="CQ537" s="15">
        <f t="shared" si="350"/>
        <v>0</v>
      </c>
    </row>
    <row r="538" spans="1:95" x14ac:dyDescent="0.2">
      <c r="A538" s="15">
        <v>865</v>
      </c>
      <c r="B538" s="23">
        <v>1</v>
      </c>
      <c r="C538" s="15">
        <v>1</v>
      </c>
      <c r="D538" s="15">
        <f t="shared" si="318"/>
        <v>0</v>
      </c>
      <c r="E538" s="15">
        <f t="shared" si="313"/>
        <v>0</v>
      </c>
      <c r="F538" s="15">
        <f t="shared" si="314"/>
        <v>0</v>
      </c>
      <c r="G538" s="15">
        <f t="shared" si="315"/>
        <v>0</v>
      </c>
      <c r="H538" s="15">
        <f t="shared" si="316"/>
        <v>0</v>
      </c>
      <c r="I538" s="15">
        <v>1</v>
      </c>
      <c r="J538" s="15">
        <v>47</v>
      </c>
      <c r="K538" s="15">
        <v>5</v>
      </c>
      <c r="L538" s="15">
        <f t="shared" si="319"/>
        <v>0</v>
      </c>
      <c r="M538" s="15">
        <f t="shared" si="320"/>
        <v>0</v>
      </c>
      <c r="N538" s="15">
        <f t="shared" si="321"/>
        <v>0</v>
      </c>
      <c r="O538" s="15">
        <f t="shared" si="322"/>
        <v>0</v>
      </c>
      <c r="P538" s="15">
        <f t="shared" si="323"/>
        <v>0</v>
      </c>
      <c r="Q538" s="15">
        <v>2</v>
      </c>
      <c r="R538" s="15">
        <v>4</v>
      </c>
      <c r="S538" s="15">
        <v>20</v>
      </c>
      <c r="T538" s="15">
        <v>1</v>
      </c>
      <c r="U538" s="15">
        <v>1</v>
      </c>
      <c r="V538" s="15">
        <v>1</v>
      </c>
      <c r="W538" s="15">
        <v>30000</v>
      </c>
      <c r="X538" s="15">
        <v>1</v>
      </c>
      <c r="Y538" s="15">
        <v>1</v>
      </c>
      <c r="Z538" s="15">
        <f t="shared" si="351"/>
        <v>0</v>
      </c>
      <c r="AA538" s="15">
        <f t="shared" si="324"/>
        <v>0</v>
      </c>
      <c r="AB538" s="15">
        <f t="shared" si="325"/>
        <v>0</v>
      </c>
      <c r="AC538" s="15">
        <v>1</v>
      </c>
      <c r="AD538" s="15">
        <v>40</v>
      </c>
      <c r="AE538" s="15">
        <v>10.8</v>
      </c>
      <c r="AF538" s="15">
        <v>50000</v>
      </c>
      <c r="AG538" s="27">
        <v>1250</v>
      </c>
      <c r="AH538" s="27">
        <f t="shared" si="326"/>
        <v>-0.16666666666666666</v>
      </c>
      <c r="AI538" s="27">
        <f t="shared" si="327"/>
        <v>1</v>
      </c>
      <c r="AJ538" s="27">
        <f t="shared" si="328"/>
        <v>-0.16666666666666666</v>
      </c>
      <c r="AQ538" s="15">
        <f t="shared" si="329"/>
        <v>0</v>
      </c>
      <c r="AR538" s="15">
        <f t="shared" si="330"/>
        <v>0</v>
      </c>
      <c r="AZ538" s="15">
        <f t="shared" si="331"/>
        <v>0</v>
      </c>
      <c r="BA538" s="15">
        <f t="shared" si="332"/>
        <v>0</v>
      </c>
      <c r="BB538" s="15">
        <f>$AJ538</f>
        <v>-0.16666666666666666</v>
      </c>
      <c r="BC538" s="15">
        <v>3.75</v>
      </c>
      <c r="BD538" s="15">
        <v>3</v>
      </c>
      <c r="BE538" s="15">
        <v>3</v>
      </c>
      <c r="BF538" s="15">
        <v>3</v>
      </c>
      <c r="BG538" s="15">
        <v>3</v>
      </c>
      <c r="BH538" s="15">
        <v>3.15</v>
      </c>
      <c r="BI538" s="15">
        <v>3</v>
      </c>
      <c r="BJ538" s="15">
        <v>2</v>
      </c>
      <c r="BK538" s="15">
        <f t="shared" si="333"/>
        <v>1</v>
      </c>
      <c r="BL538" s="15">
        <f t="shared" si="334"/>
        <v>0</v>
      </c>
      <c r="BM538" s="15">
        <f t="shared" si="335"/>
        <v>0</v>
      </c>
      <c r="BN538" s="15">
        <v>2</v>
      </c>
      <c r="BO538" s="15">
        <f t="shared" si="336"/>
        <v>1</v>
      </c>
      <c r="BP538" s="15">
        <f t="shared" si="337"/>
        <v>0</v>
      </c>
      <c r="BQ538" s="15">
        <f t="shared" si="338"/>
        <v>0</v>
      </c>
      <c r="BR538" s="15">
        <f t="shared" si="339"/>
        <v>0</v>
      </c>
      <c r="BS538" s="15">
        <v>3</v>
      </c>
      <c r="BT538" s="15">
        <v>2</v>
      </c>
      <c r="BU538" s="15">
        <f t="shared" si="340"/>
        <v>1</v>
      </c>
      <c r="BV538" s="15">
        <f t="shared" si="341"/>
        <v>0</v>
      </c>
      <c r="BW538" s="15">
        <f t="shared" si="342"/>
        <v>0</v>
      </c>
      <c r="BX538" s="15">
        <f t="shared" si="343"/>
        <v>0</v>
      </c>
      <c r="BY538" s="15">
        <v>1</v>
      </c>
      <c r="BZ538" s="15">
        <v>1</v>
      </c>
      <c r="CA538" s="15">
        <v>1</v>
      </c>
      <c r="CB538" s="15">
        <v>1</v>
      </c>
      <c r="CC538" s="15">
        <v>1</v>
      </c>
      <c r="CD538" s="27">
        <v>4</v>
      </c>
      <c r="CE538" s="27">
        <v>4</v>
      </c>
      <c r="CF538" s="27">
        <v>4</v>
      </c>
      <c r="CG538" s="27">
        <v>4</v>
      </c>
      <c r="CH538" s="27">
        <v>4</v>
      </c>
      <c r="CI538" s="27">
        <v>4</v>
      </c>
      <c r="CJ538" s="27">
        <f t="shared" si="317"/>
        <v>4</v>
      </c>
      <c r="CK538" s="15">
        <f t="shared" si="344"/>
        <v>0</v>
      </c>
      <c r="CL538" s="15">
        <f t="shared" si="345"/>
        <v>0</v>
      </c>
      <c r="CM538" s="15">
        <f t="shared" si="346"/>
        <v>0</v>
      </c>
      <c r="CN538" s="15">
        <f t="shared" si="347"/>
        <v>0</v>
      </c>
      <c r="CO538" s="15">
        <f t="shared" si="348"/>
        <v>0</v>
      </c>
      <c r="CP538" s="15">
        <f t="shared" si="349"/>
        <v>0</v>
      </c>
      <c r="CQ538" s="15">
        <f t="shared" si="350"/>
        <v>0</v>
      </c>
    </row>
    <row r="539" spans="1:95" x14ac:dyDescent="0.2">
      <c r="A539" s="15">
        <v>865</v>
      </c>
      <c r="B539" s="23">
        <v>1</v>
      </c>
      <c r="C539" s="15">
        <v>1</v>
      </c>
      <c r="D539" s="15">
        <f t="shared" si="318"/>
        <v>0</v>
      </c>
      <c r="E539" s="15">
        <f t="shared" si="313"/>
        <v>0</v>
      </c>
      <c r="F539" s="15">
        <f t="shared" si="314"/>
        <v>0</v>
      </c>
      <c r="G539" s="15">
        <f t="shared" si="315"/>
        <v>0</v>
      </c>
      <c r="H539" s="15">
        <f t="shared" si="316"/>
        <v>0</v>
      </c>
      <c r="I539" s="15">
        <v>1</v>
      </c>
      <c r="J539" s="15">
        <v>47</v>
      </c>
      <c r="K539" s="15">
        <v>5</v>
      </c>
      <c r="L539" s="15">
        <f t="shared" si="319"/>
        <v>0</v>
      </c>
      <c r="M539" s="15">
        <f t="shared" si="320"/>
        <v>0</v>
      </c>
      <c r="N539" s="15">
        <f t="shared" si="321"/>
        <v>0</v>
      </c>
      <c r="O539" s="15">
        <f t="shared" si="322"/>
        <v>0</v>
      </c>
      <c r="P539" s="15">
        <f t="shared" si="323"/>
        <v>0</v>
      </c>
      <c r="Q539" s="15">
        <v>2</v>
      </c>
      <c r="R539" s="15">
        <v>4</v>
      </c>
      <c r="S539" s="15">
        <v>20</v>
      </c>
      <c r="T539" s="15">
        <v>1</v>
      </c>
      <c r="U539" s="15">
        <v>1</v>
      </c>
      <c r="V539" s="15">
        <v>1</v>
      </c>
      <c r="W539" s="15">
        <v>30000</v>
      </c>
      <c r="X539" s="15">
        <v>1</v>
      </c>
      <c r="Y539" s="15">
        <v>0</v>
      </c>
      <c r="Z539" s="15">
        <f t="shared" si="351"/>
        <v>0</v>
      </c>
      <c r="AA539" s="15">
        <f t="shared" si="324"/>
        <v>0</v>
      </c>
      <c r="AB539" s="15">
        <f t="shared" si="325"/>
        <v>0</v>
      </c>
      <c r="AC539" s="159">
        <v>1</v>
      </c>
      <c r="AD539" s="159">
        <v>40</v>
      </c>
      <c r="AE539" s="159">
        <v>9</v>
      </c>
      <c r="AF539" s="15">
        <v>60000</v>
      </c>
      <c r="AG539" s="27">
        <v>1500</v>
      </c>
      <c r="AH539" s="27">
        <f t="shared" si="326"/>
        <v>-0.82000000000000006</v>
      </c>
      <c r="AI539" s="27">
        <f t="shared" si="327"/>
        <v>1</v>
      </c>
      <c r="AJ539" s="27">
        <f t="shared" si="328"/>
        <v>-0.82000000000000006</v>
      </c>
      <c r="AQ539" s="15">
        <f t="shared" si="329"/>
        <v>0</v>
      </c>
      <c r="AR539" s="15">
        <f t="shared" si="330"/>
        <v>0</v>
      </c>
      <c r="AZ539" s="15">
        <f t="shared" si="331"/>
        <v>0</v>
      </c>
      <c r="BA539" s="15">
        <f t="shared" si="332"/>
        <v>0</v>
      </c>
      <c r="BC539" s="15">
        <v>3.75</v>
      </c>
      <c r="BD539" s="15">
        <v>3</v>
      </c>
      <c r="BE539" s="15">
        <v>3</v>
      </c>
      <c r="BF539" s="15">
        <v>3</v>
      </c>
      <c r="BG539" s="15">
        <v>3</v>
      </c>
      <c r="BH539" s="15">
        <v>3.15</v>
      </c>
      <c r="BI539" s="15">
        <v>3</v>
      </c>
      <c r="BJ539" s="15">
        <v>2</v>
      </c>
      <c r="BK539" s="15">
        <f t="shared" si="333"/>
        <v>1</v>
      </c>
      <c r="BL539" s="15">
        <f t="shared" si="334"/>
        <v>0</v>
      </c>
      <c r="BM539" s="15">
        <f t="shared" si="335"/>
        <v>0</v>
      </c>
      <c r="BN539" s="15">
        <v>2</v>
      </c>
      <c r="BO539" s="15">
        <f t="shared" si="336"/>
        <v>1</v>
      </c>
      <c r="BP539" s="15">
        <f t="shared" si="337"/>
        <v>0</v>
      </c>
      <c r="BQ539" s="15">
        <f t="shared" si="338"/>
        <v>0</v>
      </c>
      <c r="BR539" s="15">
        <f t="shared" si="339"/>
        <v>0</v>
      </c>
      <c r="BS539" s="15">
        <v>3</v>
      </c>
      <c r="BT539" s="15">
        <v>2</v>
      </c>
      <c r="BU539" s="15">
        <f t="shared" si="340"/>
        <v>1</v>
      </c>
      <c r="BV539" s="15">
        <f t="shared" si="341"/>
        <v>0</v>
      </c>
      <c r="BW539" s="15">
        <f t="shared" si="342"/>
        <v>0</v>
      </c>
      <c r="BX539" s="15">
        <f t="shared" si="343"/>
        <v>0</v>
      </c>
      <c r="BY539" s="15">
        <v>1</v>
      </c>
      <c r="BZ539" s="15">
        <v>1</v>
      </c>
      <c r="CA539" s="15">
        <v>1</v>
      </c>
      <c r="CB539" s="15">
        <v>1</v>
      </c>
      <c r="CC539" s="15">
        <v>1</v>
      </c>
      <c r="CD539" s="27">
        <v>4</v>
      </c>
      <c r="CE539" s="27">
        <v>4</v>
      </c>
      <c r="CF539" s="27">
        <v>4</v>
      </c>
      <c r="CG539" s="27">
        <v>4</v>
      </c>
      <c r="CH539" s="27">
        <v>4</v>
      </c>
      <c r="CI539" s="27">
        <v>4</v>
      </c>
      <c r="CJ539" s="27">
        <f t="shared" si="317"/>
        <v>4</v>
      </c>
      <c r="CK539" s="15">
        <f t="shared" si="344"/>
        <v>1</v>
      </c>
      <c r="CL539" s="15">
        <f t="shared" si="345"/>
        <v>1</v>
      </c>
      <c r="CM539" s="15">
        <f t="shared" si="346"/>
        <v>1</v>
      </c>
      <c r="CN539" s="15">
        <f t="shared" si="347"/>
        <v>1</v>
      </c>
      <c r="CO539" s="15">
        <f t="shared" si="348"/>
        <v>1</v>
      </c>
      <c r="CP539" s="15">
        <f t="shared" si="349"/>
        <v>1</v>
      </c>
      <c r="CQ539" s="15">
        <f t="shared" si="350"/>
        <v>1</v>
      </c>
    </row>
    <row r="540" spans="1:95" x14ac:dyDescent="0.2">
      <c r="A540" s="15">
        <v>866</v>
      </c>
      <c r="B540" s="23">
        <v>1</v>
      </c>
      <c r="C540" s="15">
        <v>1</v>
      </c>
      <c r="D540" s="15">
        <f t="shared" si="318"/>
        <v>0</v>
      </c>
      <c r="E540" s="15">
        <f t="shared" si="313"/>
        <v>0</v>
      </c>
      <c r="F540" s="15">
        <f t="shared" si="314"/>
        <v>0</v>
      </c>
      <c r="G540" s="15">
        <f t="shared" si="315"/>
        <v>0</v>
      </c>
      <c r="H540" s="15">
        <f t="shared" si="316"/>
        <v>0</v>
      </c>
      <c r="I540" s="15">
        <v>1</v>
      </c>
      <c r="J540" s="15">
        <v>58</v>
      </c>
      <c r="K540" s="15">
        <v>3</v>
      </c>
      <c r="L540" s="15">
        <f t="shared" si="319"/>
        <v>0</v>
      </c>
      <c r="M540" s="15">
        <f t="shared" si="320"/>
        <v>0</v>
      </c>
      <c r="N540" s="15">
        <f t="shared" si="321"/>
        <v>0</v>
      </c>
      <c r="O540" s="15">
        <f t="shared" si="322"/>
        <v>1</v>
      </c>
      <c r="P540" s="15">
        <f t="shared" si="323"/>
        <v>0</v>
      </c>
      <c r="Q540" s="15">
        <v>2</v>
      </c>
      <c r="R540" s="15">
        <v>4</v>
      </c>
      <c r="S540" s="15">
        <v>30</v>
      </c>
      <c r="T540" s="15">
        <v>0</v>
      </c>
      <c r="U540" s="15">
        <v>1</v>
      </c>
      <c r="V540" s="15">
        <v>1</v>
      </c>
      <c r="W540" s="15">
        <v>200000</v>
      </c>
      <c r="X540" s="15">
        <v>1</v>
      </c>
      <c r="Y540" s="15">
        <v>1</v>
      </c>
      <c r="Z540" s="15">
        <f t="shared" si="351"/>
        <v>1</v>
      </c>
      <c r="AA540" s="15">
        <f t="shared" si="324"/>
        <v>0</v>
      </c>
      <c r="AB540" s="15">
        <f t="shared" si="325"/>
        <v>0</v>
      </c>
      <c r="AC540" s="15">
        <v>3</v>
      </c>
      <c r="AD540" s="15">
        <v>120</v>
      </c>
      <c r="AE540" s="15">
        <v>1.4</v>
      </c>
      <c r="AF540" s="15">
        <v>1000000</v>
      </c>
      <c r="AG540" s="27">
        <v>8333.3333333333339</v>
      </c>
      <c r="AH540" s="27">
        <f t="shared" si="326"/>
        <v>-0.1666666666666666</v>
      </c>
      <c r="AI540" s="27">
        <f t="shared" si="327"/>
        <v>1</v>
      </c>
      <c r="AJ540" s="27">
        <f t="shared" si="328"/>
        <v>-0.1666666666666666</v>
      </c>
      <c r="AQ540" s="15">
        <f t="shared" si="329"/>
        <v>0</v>
      </c>
      <c r="AR540" s="15">
        <f t="shared" si="330"/>
        <v>0</v>
      </c>
      <c r="AZ540" s="15">
        <f t="shared" si="331"/>
        <v>0</v>
      </c>
      <c r="BA540" s="15">
        <f t="shared" si="332"/>
        <v>0</v>
      </c>
      <c r="BB540" s="15">
        <f>$AJ540</f>
        <v>-0.1666666666666666</v>
      </c>
      <c r="BC540" s="15">
        <v>3.25</v>
      </c>
      <c r="BD540" s="15">
        <v>3</v>
      </c>
      <c r="BE540" s="15">
        <v>2</v>
      </c>
      <c r="BF540" s="15">
        <v>3</v>
      </c>
      <c r="BG540" s="15">
        <v>3</v>
      </c>
      <c r="BH540" s="15">
        <v>2.85</v>
      </c>
      <c r="BI540" s="15">
        <v>3</v>
      </c>
      <c r="BJ540" s="15">
        <v>1</v>
      </c>
      <c r="BK540" s="15">
        <f t="shared" si="333"/>
        <v>0</v>
      </c>
      <c r="BL540" s="15">
        <f t="shared" si="334"/>
        <v>0</v>
      </c>
      <c r="BM540" s="15">
        <f t="shared" si="335"/>
        <v>0</v>
      </c>
      <c r="BN540" s="15">
        <v>3</v>
      </c>
      <c r="BO540" s="15">
        <f t="shared" si="336"/>
        <v>0</v>
      </c>
      <c r="BP540" s="15">
        <f t="shared" si="337"/>
        <v>1</v>
      </c>
      <c r="BQ540" s="15">
        <f t="shared" si="338"/>
        <v>0</v>
      </c>
      <c r="BR540" s="15">
        <f t="shared" si="339"/>
        <v>0</v>
      </c>
      <c r="BS540" s="15">
        <v>4</v>
      </c>
      <c r="BT540" s="15">
        <v>2</v>
      </c>
      <c r="BU540" s="15">
        <f t="shared" si="340"/>
        <v>1</v>
      </c>
      <c r="BV540" s="15">
        <f t="shared" si="341"/>
        <v>0</v>
      </c>
      <c r="BW540" s="15">
        <f t="shared" si="342"/>
        <v>0</v>
      </c>
      <c r="BX540" s="15">
        <f t="shared" si="343"/>
        <v>0</v>
      </c>
      <c r="BY540" s="15">
        <v>1</v>
      </c>
      <c r="BZ540" s="15">
        <v>1</v>
      </c>
      <c r="CA540" s="15">
        <v>1</v>
      </c>
      <c r="CB540" s="15">
        <v>1</v>
      </c>
      <c r="CC540" s="15">
        <v>1</v>
      </c>
      <c r="CD540" s="27">
        <v>3</v>
      </c>
      <c r="CE540" s="27">
        <v>3</v>
      </c>
      <c r="CF540" s="27">
        <v>3</v>
      </c>
      <c r="CG540" s="27">
        <v>3</v>
      </c>
      <c r="CH540" s="27">
        <v>3</v>
      </c>
      <c r="CI540" s="27">
        <v>3</v>
      </c>
      <c r="CJ540" s="27">
        <f t="shared" si="317"/>
        <v>3</v>
      </c>
      <c r="CK540" s="15">
        <f t="shared" si="344"/>
        <v>0</v>
      </c>
      <c r="CL540" s="15">
        <f t="shared" si="345"/>
        <v>0</v>
      </c>
      <c r="CM540" s="15">
        <f t="shared" si="346"/>
        <v>0</v>
      </c>
      <c r="CN540" s="15">
        <f t="shared" si="347"/>
        <v>0</v>
      </c>
      <c r="CO540" s="15">
        <f t="shared" si="348"/>
        <v>0</v>
      </c>
      <c r="CP540" s="15">
        <f t="shared" si="349"/>
        <v>0</v>
      </c>
      <c r="CQ540" s="15">
        <f t="shared" si="350"/>
        <v>0</v>
      </c>
    </row>
    <row r="541" spans="1:95" x14ac:dyDescent="0.2">
      <c r="A541" s="15">
        <v>866</v>
      </c>
      <c r="B541" s="23">
        <v>1</v>
      </c>
      <c r="C541" s="15">
        <v>1</v>
      </c>
      <c r="D541" s="15">
        <f t="shared" si="318"/>
        <v>0</v>
      </c>
      <c r="E541" s="15">
        <f t="shared" ref="E541:E604" si="352">IF($C541=3,1,0)</f>
        <v>0</v>
      </c>
      <c r="F541" s="15">
        <f t="shared" ref="F541:F604" si="353">IF($C541=4,1,0)</f>
        <v>0</v>
      </c>
      <c r="G541" s="15">
        <f t="shared" ref="G541:G604" si="354">IF($C541=5,1,0)</f>
        <v>0</v>
      </c>
      <c r="H541" s="15">
        <f t="shared" ref="H541:H604" si="355">IF($C541=6,1,0)</f>
        <v>0</v>
      </c>
      <c r="I541" s="15">
        <v>1</v>
      </c>
      <c r="J541" s="15">
        <v>58</v>
      </c>
      <c r="K541" s="15">
        <v>3</v>
      </c>
      <c r="L541" s="15">
        <f t="shared" si="319"/>
        <v>0</v>
      </c>
      <c r="M541" s="15">
        <f t="shared" si="320"/>
        <v>0</v>
      </c>
      <c r="N541" s="15">
        <f t="shared" si="321"/>
        <v>0</v>
      </c>
      <c r="O541" s="15">
        <f t="shared" si="322"/>
        <v>1</v>
      </c>
      <c r="P541" s="15">
        <f t="shared" si="323"/>
        <v>0</v>
      </c>
      <c r="Q541" s="15">
        <v>2</v>
      </c>
      <c r="R541" s="15">
        <v>4</v>
      </c>
      <c r="S541" s="15">
        <v>30</v>
      </c>
      <c r="T541" s="15">
        <v>0</v>
      </c>
      <c r="U541" s="15">
        <v>1</v>
      </c>
      <c r="V541" s="15">
        <v>1</v>
      </c>
      <c r="W541" s="15">
        <v>200000</v>
      </c>
      <c r="X541" s="15">
        <v>1</v>
      </c>
      <c r="Y541" s="15">
        <v>0</v>
      </c>
      <c r="Z541" s="15">
        <f t="shared" si="351"/>
        <v>1</v>
      </c>
      <c r="AA541" s="15">
        <f t="shared" si="324"/>
        <v>0</v>
      </c>
      <c r="AB541" s="15">
        <f t="shared" si="325"/>
        <v>0</v>
      </c>
      <c r="AC541" s="159">
        <v>3</v>
      </c>
      <c r="AD541" s="159">
        <v>120</v>
      </c>
      <c r="AE541" s="159">
        <v>1.4</v>
      </c>
      <c r="AF541" s="15">
        <v>1200000</v>
      </c>
      <c r="AG541" s="27">
        <v>10000</v>
      </c>
      <c r="AH541" s="27">
        <f t="shared" si="326"/>
        <v>9</v>
      </c>
      <c r="AI541" s="27">
        <f t="shared" si="327"/>
        <v>1</v>
      </c>
      <c r="AJ541" s="27">
        <f t="shared" si="328"/>
        <v>9</v>
      </c>
      <c r="AQ541" s="15">
        <f t="shared" si="329"/>
        <v>0</v>
      </c>
      <c r="AR541" s="15">
        <f t="shared" si="330"/>
        <v>0</v>
      </c>
      <c r="AZ541" s="15">
        <f t="shared" si="331"/>
        <v>0</v>
      </c>
      <c r="BA541" s="15">
        <f t="shared" si="332"/>
        <v>0</v>
      </c>
      <c r="BC541" s="15">
        <v>3.25</v>
      </c>
      <c r="BD541" s="15">
        <v>3</v>
      </c>
      <c r="BE541" s="15">
        <v>2</v>
      </c>
      <c r="BF541" s="15">
        <v>3</v>
      </c>
      <c r="BG541" s="15">
        <v>3</v>
      </c>
      <c r="BH541" s="15">
        <v>2.85</v>
      </c>
      <c r="BI541" s="15">
        <v>3</v>
      </c>
      <c r="BJ541" s="15">
        <v>1</v>
      </c>
      <c r="BK541" s="15">
        <f t="shared" si="333"/>
        <v>0</v>
      </c>
      <c r="BL541" s="15">
        <f t="shared" si="334"/>
        <v>0</v>
      </c>
      <c r="BM541" s="15">
        <f t="shared" si="335"/>
        <v>0</v>
      </c>
      <c r="BN541" s="15">
        <v>3</v>
      </c>
      <c r="BO541" s="15">
        <f t="shared" si="336"/>
        <v>0</v>
      </c>
      <c r="BP541" s="15">
        <f t="shared" si="337"/>
        <v>1</v>
      </c>
      <c r="BQ541" s="15">
        <f t="shared" si="338"/>
        <v>0</v>
      </c>
      <c r="BR541" s="15">
        <f t="shared" si="339"/>
        <v>0</v>
      </c>
      <c r="BS541" s="15">
        <v>4</v>
      </c>
      <c r="BT541" s="15">
        <v>2</v>
      </c>
      <c r="BU541" s="15">
        <f t="shared" si="340"/>
        <v>1</v>
      </c>
      <c r="BV541" s="15">
        <f t="shared" si="341"/>
        <v>0</v>
      </c>
      <c r="BW541" s="15">
        <f t="shared" si="342"/>
        <v>0</v>
      </c>
      <c r="BX541" s="15">
        <f t="shared" si="343"/>
        <v>0</v>
      </c>
      <c r="BY541" s="15">
        <v>1</v>
      </c>
      <c r="BZ541" s="15">
        <v>1</v>
      </c>
      <c r="CA541" s="15">
        <v>1</v>
      </c>
      <c r="CB541" s="15">
        <v>1</v>
      </c>
      <c r="CC541" s="15">
        <v>1</v>
      </c>
      <c r="CD541" s="27">
        <v>3</v>
      </c>
      <c r="CE541" s="27">
        <v>3</v>
      </c>
      <c r="CF541" s="27">
        <v>3</v>
      </c>
      <c r="CG541" s="27">
        <v>3</v>
      </c>
      <c r="CH541" s="27">
        <v>3</v>
      </c>
      <c r="CI541" s="27">
        <v>3</v>
      </c>
      <c r="CJ541" s="27">
        <f t="shared" si="317"/>
        <v>3</v>
      </c>
      <c r="CK541" s="15">
        <f t="shared" si="344"/>
        <v>0</v>
      </c>
      <c r="CL541" s="15">
        <f t="shared" si="345"/>
        <v>0</v>
      </c>
      <c r="CM541" s="15">
        <f t="shared" si="346"/>
        <v>0</v>
      </c>
      <c r="CN541" s="15">
        <f t="shared" si="347"/>
        <v>0</v>
      </c>
      <c r="CO541" s="15">
        <f t="shared" si="348"/>
        <v>0</v>
      </c>
      <c r="CP541" s="15">
        <f t="shared" si="349"/>
        <v>0</v>
      </c>
      <c r="CQ541" s="15">
        <f t="shared" si="350"/>
        <v>0</v>
      </c>
    </row>
    <row r="542" spans="1:95" x14ac:dyDescent="0.2">
      <c r="A542" s="15">
        <v>867</v>
      </c>
      <c r="B542" s="23">
        <v>1</v>
      </c>
      <c r="C542" s="15">
        <v>1</v>
      </c>
      <c r="D542" s="15">
        <f t="shared" si="318"/>
        <v>0</v>
      </c>
      <c r="E542" s="15">
        <f t="shared" si="352"/>
        <v>0</v>
      </c>
      <c r="F542" s="15">
        <f t="shared" si="353"/>
        <v>0</v>
      </c>
      <c r="G542" s="15">
        <f t="shared" si="354"/>
        <v>0</v>
      </c>
      <c r="H542" s="15">
        <f t="shared" si="355"/>
        <v>0</v>
      </c>
      <c r="I542" s="15">
        <v>1</v>
      </c>
      <c r="J542" s="15">
        <v>64</v>
      </c>
      <c r="K542" s="15">
        <v>5</v>
      </c>
      <c r="L542" s="15">
        <f t="shared" si="319"/>
        <v>0</v>
      </c>
      <c r="M542" s="15">
        <f t="shared" si="320"/>
        <v>0</v>
      </c>
      <c r="N542" s="15">
        <f t="shared" si="321"/>
        <v>0</v>
      </c>
      <c r="O542" s="15">
        <f t="shared" si="322"/>
        <v>0</v>
      </c>
      <c r="P542" s="15">
        <f t="shared" si="323"/>
        <v>0</v>
      </c>
      <c r="Q542" s="15">
        <v>2</v>
      </c>
      <c r="R542" s="15">
        <v>4</v>
      </c>
      <c r="S542" s="15">
        <v>45</v>
      </c>
      <c r="T542" s="15">
        <v>0</v>
      </c>
      <c r="U542" s="15">
        <v>0</v>
      </c>
      <c r="V542" s="15">
        <v>1</v>
      </c>
      <c r="W542" s="15">
        <v>100000</v>
      </c>
      <c r="X542" s="15">
        <v>1</v>
      </c>
      <c r="Y542" s="15">
        <v>1</v>
      </c>
      <c r="Z542" s="15">
        <f t="shared" si="351"/>
        <v>0</v>
      </c>
      <c r="AA542" s="15">
        <f t="shared" si="324"/>
        <v>0</v>
      </c>
      <c r="AB542" s="15">
        <f t="shared" si="325"/>
        <v>0</v>
      </c>
      <c r="AC542" s="15">
        <v>1</v>
      </c>
      <c r="AD542" s="15">
        <v>20</v>
      </c>
      <c r="AE542" s="15">
        <v>11</v>
      </c>
      <c r="AF542" s="15">
        <v>20000</v>
      </c>
      <c r="AG542" s="27">
        <v>1000</v>
      </c>
      <c r="AH542" s="27">
        <f t="shared" si="326"/>
        <v>0</v>
      </c>
      <c r="AI542" s="27">
        <f t="shared" si="327"/>
        <v>1</v>
      </c>
      <c r="AJ542" s="27">
        <f t="shared" si="328"/>
        <v>0</v>
      </c>
      <c r="AQ542" s="15">
        <f t="shared" si="329"/>
        <v>0</v>
      </c>
      <c r="AR542" s="15">
        <f t="shared" si="330"/>
        <v>0</v>
      </c>
      <c r="AZ542" s="15">
        <f t="shared" si="331"/>
        <v>0</v>
      </c>
      <c r="BA542" s="15">
        <f t="shared" si="332"/>
        <v>0</v>
      </c>
      <c r="BB542" s="15">
        <f>$AJ542</f>
        <v>0</v>
      </c>
      <c r="BC542" s="15">
        <v>3.5</v>
      </c>
      <c r="BD542" s="15">
        <v>3</v>
      </c>
      <c r="BE542" s="15">
        <v>3</v>
      </c>
      <c r="BF542" s="15">
        <v>3</v>
      </c>
      <c r="BG542" s="15">
        <v>4</v>
      </c>
      <c r="BH542" s="15">
        <v>3.3</v>
      </c>
      <c r="BI542" s="15">
        <v>3</v>
      </c>
      <c r="BJ542" s="15">
        <v>1</v>
      </c>
      <c r="BK542" s="15">
        <f t="shared" si="333"/>
        <v>0</v>
      </c>
      <c r="BL542" s="15">
        <f t="shared" si="334"/>
        <v>0</v>
      </c>
      <c r="BM542" s="15">
        <f t="shared" si="335"/>
        <v>0</v>
      </c>
      <c r="BN542" s="15">
        <v>1</v>
      </c>
      <c r="BO542" s="15">
        <f t="shared" si="336"/>
        <v>0</v>
      </c>
      <c r="BP542" s="15">
        <f t="shared" si="337"/>
        <v>0</v>
      </c>
      <c r="BQ542" s="15">
        <f t="shared" si="338"/>
        <v>0</v>
      </c>
      <c r="BR542" s="15">
        <f t="shared" si="339"/>
        <v>0</v>
      </c>
      <c r="BS542" s="15">
        <v>3</v>
      </c>
      <c r="BT542" s="15">
        <v>2</v>
      </c>
      <c r="BU542" s="15">
        <f t="shared" si="340"/>
        <v>1</v>
      </c>
      <c r="BV542" s="15">
        <f t="shared" si="341"/>
        <v>0</v>
      </c>
      <c r="BW542" s="15">
        <f t="shared" si="342"/>
        <v>0</v>
      </c>
      <c r="BX542" s="15">
        <f t="shared" si="343"/>
        <v>0</v>
      </c>
      <c r="BY542" s="15">
        <v>1</v>
      </c>
      <c r="BZ542" s="15">
        <v>1</v>
      </c>
      <c r="CA542" s="15">
        <v>1</v>
      </c>
      <c r="CB542" s="15">
        <v>1</v>
      </c>
      <c r="CC542" s="15">
        <v>1</v>
      </c>
      <c r="CD542" s="27">
        <v>3</v>
      </c>
      <c r="CE542" s="27">
        <v>3</v>
      </c>
      <c r="CF542" s="27">
        <v>3</v>
      </c>
      <c r="CG542" s="27">
        <v>3</v>
      </c>
      <c r="CH542" s="27">
        <v>3</v>
      </c>
      <c r="CI542" s="27">
        <v>3</v>
      </c>
      <c r="CJ542" s="27">
        <f t="shared" si="317"/>
        <v>3</v>
      </c>
      <c r="CK542" s="15">
        <f t="shared" si="344"/>
        <v>0</v>
      </c>
      <c r="CL542" s="15">
        <f t="shared" si="345"/>
        <v>0</v>
      </c>
      <c r="CM542" s="15">
        <f t="shared" si="346"/>
        <v>0</v>
      </c>
      <c r="CN542" s="15">
        <f t="shared" si="347"/>
        <v>0</v>
      </c>
      <c r="CO542" s="15">
        <f t="shared" si="348"/>
        <v>0</v>
      </c>
      <c r="CP542" s="15">
        <f t="shared" si="349"/>
        <v>0</v>
      </c>
      <c r="CQ542" s="15">
        <f t="shared" si="350"/>
        <v>0</v>
      </c>
    </row>
    <row r="543" spans="1:95" x14ac:dyDescent="0.2">
      <c r="A543" s="15">
        <v>867</v>
      </c>
      <c r="B543" s="23">
        <v>1</v>
      </c>
      <c r="C543" s="15">
        <v>1</v>
      </c>
      <c r="D543" s="15">
        <f t="shared" si="318"/>
        <v>0</v>
      </c>
      <c r="E543" s="15">
        <f t="shared" si="352"/>
        <v>0</v>
      </c>
      <c r="F543" s="15">
        <f t="shared" si="353"/>
        <v>0</v>
      </c>
      <c r="G543" s="15">
        <f t="shared" si="354"/>
        <v>0</v>
      </c>
      <c r="H543" s="15">
        <f t="shared" si="355"/>
        <v>0</v>
      </c>
      <c r="I543" s="15">
        <v>1</v>
      </c>
      <c r="J543" s="15">
        <v>64</v>
      </c>
      <c r="K543" s="15">
        <v>5</v>
      </c>
      <c r="L543" s="15">
        <f t="shared" si="319"/>
        <v>0</v>
      </c>
      <c r="M543" s="15">
        <f t="shared" si="320"/>
        <v>0</v>
      </c>
      <c r="N543" s="15">
        <f t="shared" si="321"/>
        <v>0</v>
      </c>
      <c r="O543" s="15">
        <f t="shared" si="322"/>
        <v>0</v>
      </c>
      <c r="P543" s="15">
        <f t="shared" si="323"/>
        <v>0</v>
      </c>
      <c r="Q543" s="15">
        <v>2</v>
      </c>
      <c r="R543" s="15">
        <v>4</v>
      </c>
      <c r="S543" s="15">
        <v>45</v>
      </c>
      <c r="T543" s="15">
        <v>0</v>
      </c>
      <c r="U543" s="15">
        <v>0</v>
      </c>
      <c r="V543" s="15">
        <v>1</v>
      </c>
      <c r="W543" s="15">
        <v>100000</v>
      </c>
      <c r="X543" s="15">
        <v>1</v>
      </c>
      <c r="Y543" s="15">
        <v>0</v>
      </c>
      <c r="Z543" s="15">
        <f t="shared" si="351"/>
        <v>0</v>
      </c>
      <c r="AA543" s="15">
        <f t="shared" si="324"/>
        <v>0</v>
      </c>
      <c r="AB543" s="15">
        <f t="shared" si="325"/>
        <v>0</v>
      </c>
      <c r="AC543" s="159">
        <v>1</v>
      </c>
      <c r="AD543" s="159">
        <v>20</v>
      </c>
      <c r="AE543" s="159">
        <v>11</v>
      </c>
      <c r="AF543" s="15">
        <v>20000</v>
      </c>
      <c r="AG543" s="27">
        <v>1000</v>
      </c>
      <c r="AH543" s="27">
        <f t="shared" si="326"/>
        <v>-0.6</v>
      </c>
      <c r="AI543" s="27">
        <f t="shared" si="327"/>
        <v>1</v>
      </c>
      <c r="AJ543" s="27">
        <f t="shared" si="328"/>
        <v>-0.6</v>
      </c>
      <c r="AQ543" s="15">
        <f t="shared" si="329"/>
        <v>0</v>
      </c>
      <c r="AR543" s="15">
        <f t="shared" si="330"/>
        <v>0</v>
      </c>
      <c r="AZ543" s="15">
        <f t="shared" si="331"/>
        <v>0</v>
      </c>
      <c r="BA543" s="15">
        <f t="shared" si="332"/>
        <v>0</v>
      </c>
      <c r="BC543" s="15">
        <v>3.5</v>
      </c>
      <c r="BD543" s="15">
        <v>3</v>
      </c>
      <c r="BE543" s="15">
        <v>3</v>
      </c>
      <c r="BF543" s="15">
        <v>3</v>
      </c>
      <c r="BG543" s="15">
        <v>4</v>
      </c>
      <c r="BH543" s="15">
        <v>3.3</v>
      </c>
      <c r="BI543" s="15">
        <v>3</v>
      </c>
      <c r="BJ543" s="15">
        <v>1</v>
      </c>
      <c r="BK543" s="15">
        <f t="shared" si="333"/>
        <v>0</v>
      </c>
      <c r="BL543" s="15">
        <f t="shared" si="334"/>
        <v>0</v>
      </c>
      <c r="BM543" s="15">
        <f t="shared" si="335"/>
        <v>0</v>
      </c>
      <c r="BN543" s="15">
        <v>1</v>
      </c>
      <c r="BO543" s="15">
        <f t="shared" si="336"/>
        <v>0</v>
      </c>
      <c r="BP543" s="15">
        <f t="shared" si="337"/>
        <v>0</v>
      </c>
      <c r="BQ543" s="15">
        <f t="shared" si="338"/>
        <v>0</v>
      </c>
      <c r="BR543" s="15">
        <f t="shared" si="339"/>
        <v>0</v>
      </c>
      <c r="BS543" s="15">
        <v>3</v>
      </c>
      <c r="BT543" s="15">
        <v>2</v>
      </c>
      <c r="BU543" s="15">
        <f t="shared" si="340"/>
        <v>1</v>
      </c>
      <c r="BV543" s="15">
        <f t="shared" si="341"/>
        <v>0</v>
      </c>
      <c r="BW543" s="15">
        <f t="shared" si="342"/>
        <v>0</v>
      </c>
      <c r="BX543" s="15">
        <f t="shared" si="343"/>
        <v>0</v>
      </c>
      <c r="BY543" s="15">
        <v>1</v>
      </c>
      <c r="BZ543" s="15">
        <v>1</v>
      </c>
      <c r="CA543" s="15">
        <v>1</v>
      </c>
      <c r="CB543" s="15">
        <v>1</v>
      </c>
      <c r="CC543" s="15">
        <v>1</v>
      </c>
      <c r="CD543" s="27">
        <v>3</v>
      </c>
      <c r="CE543" s="27">
        <v>3</v>
      </c>
      <c r="CF543" s="27">
        <v>3</v>
      </c>
      <c r="CG543" s="27">
        <v>3</v>
      </c>
      <c r="CH543" s="27">
        <v>3</v>
      </c>
      <c r="CI543" s="27">
        <v>3</v>
      </c>
      <c r="CJ543" s="27">
        <f t="shared" si="317"/>
        <v>3</v>
      </c>
      <c r="CK543" s="15">
        <f t="shared" si="344"/>
        <v>-1</v>
      </c>
      <c r="CL543" s="15">
        <f t="shared" si="345"/>
        <v>-1</v>
      </c>
      <c r="CM543" s="15">
        <f t="shared" si="346"/>
        <v>-1</v>
      </c>
      <c r="CN543" s="15">
        <f t="shared" si="347"/>
        <v>-1</v>
      </c>
      <c r="CO543" s="15">
        <f t="shared" si="348"/>
        <v>-1</v>
      </c>
      <c r="CP543" s="15">
        <f t="shared" si="349"/>
        <v>-1</v>
      </c>
      <c r="CQ543" s="15">
        <f t="shared" si="350"/>
        <v>-1</v>
      </c>
    </row>
    <row r="544" spans="1:95" x14ac:dyDescent="0.2">
      <c r="A544" s="15">
        <v>868</v>
      </c>
      <c r="B544" s="23">
        <v>1</v>
      </c>
      <c r="C544" s="15">
        <v>1</v>
      </c>
      <c r="D544" s="15">
        <f t="shared" si="318"/>
        <v>0</v>
      </c>
      <c r="E544" s="15">
        <f t="shared" si="352"/>
        <v>0</v>
      </c>
      <c r="F544" s="15">
        <f t="shared" si="353"/>
        <v>0</v>
      </c>
      <c r="G544" s="15">
        <f t="shared" si="354"/>
        <v>0</v>
      </c>
      <c r="H544" s="15">
        <f t="shared" si="355"/>
        <v>0</v>
      </c>
      <c r="I544" s="15">
        <v>0</v>
      </c>
      <c r="J544" s="15">
        <v>44</v>
      </c>
      <c r="K544" s="15">
        <v>5</v>
      </c>
      <c r="L544" s="15">
        <f t="shared" si="319"/>
        <v>0</v>
      </c>
      <c r="M544" s="15">
        <f t="shared" si="320"/>
        <v>0</v>
      </c>
      <c r="N544" s="15">
        <f t="shared" si="321"/>
        <v>0</v>
      </c>
      <c r="O544" s="15">
        <f t="shared" si="322"/>
        <v>0</v>
      </c>
      <c r="P544" s="15">
        <f t="shared" si="323"/>
        <v>0</v>
      </c>
      <c r="Q544" s="15">
        <v>1</v>
      </c>
      <c r="R544" s="15">
        <v>5</v>
      </c>
      <c r="S544" s="15">
        <v>15</v>
      </c>
      <c r="T544" s="15">
        <v>1</v>
      </c>
      <c r="U544" s="15">
        <v>0</v>
      </c>
      <c r="V544" s="15">
        <v>1</v>
      </c>
      <c r="W544" s="15">
        <v>200000</v>
      </c>
      <c r="X544" s="15">
        <v>1</v>
      </c>
      <c r="Y544" s="15">
        <v>1</v>
      </c>
      <c r="Z544" s="15">
        <f t="shared" si="351"/>
        <v>0</v>
      </c>
      <c r="AA544" s="15">
        <f t="shared" si="324"/>
        <v>0</v>
      </c>
      <c r="AB544" s="15">
        <f t="shared" si="325"/>
        <v>0</v>
      </c>
      <c r="AC544" s="15">
        <v>1</v>
      </c>
      <c r="AD544" s="15">
        <v>30</v>
      </c>
      <c r="AE544" s="15">
        <v>11</v>
      </c>
      <c r="AF544" s="15">
        <v>75000</v>
      </c>
      <c r="AG544" s="27">
        <v>2500</v>
      </c>
      <c r="AH544" s="27">
        <f t="shared" si="326"/>
        <v>-2.5974025974025917E-2</v>
      </c>
      <c r="AI544" s="27">
        <f t="shared" si="327"/>
        <v>1</v>
      </c>
      <c r="AJ544" s="27">
        <f t="shared" si="328"/>
        <v>-2.5974025974025917E-2</v>
      </c>
      <c r="AQ544" s="15">
        <f t="shared" si="329"/>
        <v>0</v>
      </c>
      <c r="AR544" s="15">
        <f t="shared" si="330"/>
        <v>0</v>
      </c>
      <c r="AZ544" s="15">
        <f t="shared" si="331"/>
        <v>0</v>
      </c>
      <c r="BA544" s="15">
        <f t="shared" si="332"/>
        <v>0</v>
      </c>
      <c r="BB544" s="15">
        <f>$AJ544</f>
        <v>-2.5974025974025917E-2</v>
      </c>
      <c r="BC544" s="15">
        <v>4</v>
      </c>
      <c r="BD544" s="15">
        <v>3</v>
      </c>
      <c r="BE544" s="15">
        <v>3</v>
      </c>
      <c r="BF544" s="15">
        <v>3</v>
      </c>
      <c r="BG544" s="15">
        <v>3</v>
      </c>
      <c r="BH544" s="15">
        <v>3.2</v>
      </c>
      <c r="BI544" s="15">
        <v>3</v>
      </c>
      <c r="BJ544" s="15">
        <v>1</v>
      </c>
      <c r="BK544" s="15">
        <f t="shared" si="333"/>
        <v>0</v>
      </c>
      <c r="BL544" s="15">
        <f t="shared" si="334"/>
        <v>0</v>
      </c>
      <c r="BM544" s="15">
        <f t="shared" si="335"/>
        <v>0</v>
      </c>
      <c r="BN544" s="15">
        <v>2</v>
      </c>
      <c r="BO544" s="15">
        <f t="shared" si="336"/>
        <v>1</v>
      </c>
      <c r="BP544" s="15">
        <f t="shared" si="337"/>
        <v>0</v>
      </c>
      <c r="BQ544" s="15">
        <f t="shared" si="338"/>
        <v>0</v>
      </c>
      <c r="BR544" s="15">
        <f t="shared" si="339"/>
        <v>0</v>
      </c>
      <c r="BS544" s="15">
        <v>3</v>
      </c>
      <c r="BT544" s="15">
        <v>2</v>
      </c>
      <c r="BU544" s="15">
        <f t="shared" si="340"/>
        <v>1</v>
      </c>
      <c r="BV544" s="15">
        <f t="shared" si="341"/>
        <v>0</v>
      </c>
      <c r="BW544" s="15">
        <f t="shared" si="342"/>
        <v>0</v>
      </c>
      <c r="BX544" s="15">
        <f t="shared" si="343"/>
        <v>0</v>
      </c>
      <c r="BY544" s="15">
        <v>1</v>
      </c>
      <c r="BZ544" s="15">
        <v>1</v>
      </c>
      <c r="CA544" s="15">
        <v>1</v>
      </c>
      <c r="CB544" s="15">
        <v>1</v>
      </c>
      <c r="CC544" s="15">
        <v>1</v>
      </c>
      <c r="CD544" s="27">
        <v>4</v>
      </c>
      <c r="CE544" s="27">
        <v>4</v>
      </c>
      <c r="CF544" s="27">
        <v>4</v>
      </c>
      <c r="CG544" s="27">
        <v>4</v>
      </c>
      <c r="CH544" s="27">
        <v>4</v>
      </c>
      <c r="CI544" s="27">
        <v>4</v>
      </c>
      <c r="CJ544" s="27">
        <f t="shared" si="317"/>
        <v>4</v>
      </c>
      <c r="CK544" s="15">
        <f t="shared" si="344"/>
        <v>0</v>
      </c>
      <c r="CL544" s="15">
        <f t="shared" si="345"/>
        <v>0</v>
      </c>
      <c r="CM544" s="15">
        <f t="shared" si="346"/>
        <v>0</v>
      </c>
      <c r="CN544" s="15">
        <f t="shared" si="347"/>
        <v>0</v>
      </c>
      <c r="CO544" s="15">
        <f t="shared" si="348"/>
        <v>0</v>
      </c>
      <c r="CP544" s="15">
        <f t="shared" si="349"/>
        <v>0</v>
      </c>
      <c r="CQ544" s="15">
        <f t="shared" si="350"/>
        <v>0</v>
      </c>
    </row>
    <row r="545" spans="1:95" x14ac:dyDescent="0.2">
      <c r="A545" s="15">
        <v>868</v>
      </c>
      <c r="B545" s="23">
        <v>1</v>
      </c>
      <c r="C545" s="15">
        <v>1</v>
      </c>
      <c r="D545" s="15">
        <f t="shared" si="318"/>
        <v>0</v>
      </c>
      <c r="E545" s="15">
        <f t="shared" si="352"/>
        <v>0</v>
      </c>
      <c r="F545" s="15">
        <f t="shared" si="353"/>
        <v>0</v>
      </c>
      <c r="G545" s="15">
        <f t="shared" si="354"/>
        <v>0</v>
      </c>
      <c r="H545" s="15">
        <f t="shared" si="355"/>
        <v>0</v>
      </c>
      <c r="I545" s="15">
        <v>0</v>
      </c>
      <c r="J545" s="15">
        <v>44</v>
      </c>
      <c r="K545" s="15">
        <v>5</v>
      </c>
      <c r="L545" s="15">
        <f t="shared" si="319"/>
        <v>0</v>
      </c>
      <c r="M545" s="15">
        <f t="shared" si="320"/>
        <v>0</v>
      </c>
      <c r="N545" s="15">
        <f t="shared" si="321"/>
        <v>0</v>
      </c>
      <c r="O545" s="15">
        <f t="shared" si="322"/>
        <v>0</v>
      </c>
      <c r="P545" s="15">
        <f t="shared" si="323"/>
        <v>0</v>
      </c>
      <c r="Q545" s="15">
        <v>1</v>
      </c>
      <c r="R545" s="15">
        <v>5</v>
      </c>
      <c r="S545" s="15">
        <v>15</v>
      </c>
      <c r="T545" s="15">
        <v>1</v>
      </c>
      <c r="U545" s="15">
        <v>0</v>
      </c>
      <c r="V545" s="15">
        <v>1</v>
      </c>
      <c r="W545" s="15">
        <v>200000</v>
      </c>
      <c r="X545" s="15">
        <v>1</v>
      </c>
      <c r="Y545" s="15">
        <v>0</v>
      </c>
      <c r="Z545" s="15">
        <f t="shared" si="351"/>
        <v>0</v>
      </c>
      <c r="AA545" s="15">
        <f t="shared" si="324"/>
        <v>0</v>
      </c>
      <c r="AB545" s="15">
        <f t="shared" si="325"/>
        <v>0</v>
      </c>
      <c r="AC545" s="159">
        <v>1</v>
      </c>
      <c r="AD545" s="159">
        <v>30</v>
      </c>
      <c r="AE545" s="159">
        <v>11</v>
      </c>
      <c r="AF545" s="15">
        <v>77000</v>
      </c>
      <c r="AG545" s="27">
        <v>2566.6666666666665</v>
      </c>
      <c r="AH545" s="27">
        <f t="shared" si="326"/>
        <v>1.5666666666666664</v>
      </c>
      <c r="AI545" s="27">
        <f t="shared" si="327"/>
        <v>1</v>
      </c>
      <c r="AJ545" s="27">
        <f t="shared" si="328"/>
        <v>1.5666666666666664</v>
      </c>
      <c r="AQ545" s="15">
        <f t="shared" si="329"/>
        <v>0</v>
      </c>
      <c r="AR545" s="15">
        <f t="shared" si="330"/>
        <v>0</v>
      </c>
      <c r="AZ545" s="15">
        <f t="shared" si="331"/>
        <v>0</v>
      </c>
      <c r="BA545" s="15">
        <f t="shared" si="332"/>
        <v>0</v>
      </c>
      <c r="BC545" s="15">
        <v>4</v>
      </c>
      <c r="BD545" s="15">
        <v>3</v>
      </c>
      <c r="BE545" s="15">
        <v>3</v>
      </c>
      <c r="BF545" s="15">
        <v>3</v>
      </c>
      <c r="BG545" s="15">
        <v>3</v>
      </c>
      <c r="BH545" s="15">
        <v>3.2</v>
      </c>
      <c r="BI545" s="15">
        <v>3</v>
      </c>
      <c r="BJ545" s="15">
        <v>1</v>
      </c>
      <c r="BK545" s="15">
        <f t="shared" si="333"/>
        <v>0</v>
      </c>
      <c r="BL545" s="15">
        <f t="shared" si="334"/>
        <v>0</v>
      </c>
      <c r="BM545" s="15">
        <f t="shared" si="335"/>
        <v>0</v>
      </c>
      <c r="BN545" s="15">
        <v>2</v>
      </c>
      <c r="BO545" s="15">
        <f t="shared" si="336"/>
        <v>1</v>
      </c>
      <c r="BP545" s="15">
        <f t="shared" si="337"/>
        <v>0</v>
      </c>
      <c r="BQ545" s="15">
        <f t="shared" si="338"/>
        <v>0</v>
      </c>
      <c r="BR545" s="15">
        <f t="shared" si="339"/>
        <v>0</v>
      </c>
      <c r="BS545" s="15">
        <v>3</v>
      </c>
      <c r="BT545" s="15">
        <v>2</v>
      </c>
      <c r="BU545" s="15">
        <f t="shared" si="340"/>
        <v>1</v>
      </c>
      <c r="BV545" s="15">
        <f t="shared" si="341"/>
        <v>0</v>
      </c>
      <c r="BW545" s="15">
        <f t="shared" si="342"/>
        <v>0</v>
      </c>
      <c r="BX545" s="15">
        <f t="shared" si="343"/>
        <v>0</v>
      </c>
      <c r="BY545" s="15">
        <v>1</v>
      </c>
      <c r="BZ545" s="15">
        <v>1</v>
      </c>
      <c r="CA545" s="15">
        <v>1</v>
      </c>
      <c r="CB545" s="15">
        <v>1</v>
      </c>
      <c r="CC545" s="15">
        <v>1</v>
      </c>
      <c r="CD545" s="27">
        <v>4</v>
      </c>
      <c r="CE545" s="27">
        <v>4</v>
      </c>
      <c r="CF545" s="27">
        <v>4</v>
      </c>
      <c r="CG545" s="27">
        <v>4</v>
      </c>
      <c r="CH545" s="27">
        <v>4</v>
      </c>
      <c r="CI545" s="27">
        <v>4</v>
      </c>
      <c r="CJ545" s="27">
        <f t="shared" si="317"/>
        <v>4</v>
      </c>
      <c r="CK545" s="15">
        <f t="shared" si="344"/>
        <v>0</v>
      </c>
      <c r="CL545" s="15">
        <f t="shared" si="345"/>
        <v>0</v>
      </c>
      <c r="CM545" s="15">
        <f t="shared" si="346"/>
        <v>0</v>
      </c>
      <c r="CN545" s="15">
        <f t="shared" si="347"/>
        <v>0</v>
      </c>
      <c r="CO545" s="15">
        <f t="shared" si="348"/>
        <v>0</v>
      </c>
      <c r="CP545" s="15">
        <f t="shared" si="349"/>
        <v>0</v>
      </c>
      <c r="CQ545" s="15">
        <f t="shared" si="350"/>
        <v>0</v>
      </c>
    </row>
    <row r="546" spans="1:95" x14ac:dyDescent="0.2">
      <c r="A546" s="15">
        <v>869</v>
      </c>
      <c r="B546" s="23">
        <v>1</v>
      </c>
      <c r="C546" s="15">
        <v>1</v>
      </c>
      <c r="D546" s="15">
        <f t="shared" si="318"/>
        <v>0</v>
      </c>
      <c r="E546" s="15">
        <f t="shared" si="352"/>
        <v>0</v>
      </c>
      <c r="F546" s="15">
        <f t="shared" si="353"/>
        <v>0</v>
      </c>
      <c r="G546" s="15">
        <f t="shared" si="354"/>
        <v>0</v>
      </c>
      <c r="H546" s="15">
        <f t="shared" si="355"/>
        <v>0</v>
      </c>
      <c r="I546" s="15">
        <v>1</v>
      </c>
      <c r="J546" s="15">
        <v>59</v>
      </c>
      <c r="K546" s="15">
        <v>3</v>
      </c>
      <c r="L546" s="15">
        <f t="shared" si="319"/>
        <v>0</v>
      </c>
      <c r="M546" s="15">
        <f t="shared" si="320"/>
        <v>0</v>
      </c>
      <c r="N546" s="15">
        <f t="shared" si="321"/>
        <v>0</v>
      </c>
      <c r="O546" s="15">
        <f t="shared" si="322"/>
        <v>1</v>
      </c>
      <c r="P546" s="15">
        <f t="shared" si="323"/>
        <v>0</v>
      </c>
      <c r="Q546" s="15">
        <v>2</v>
      </c>
      <c r="R546" s="15">
        <v>6</v>
      </c>
      <c r="S546" s="15">
        <v>30</v>
      </c>
      <c r="T546" s="15">
        <v>0</v>
      </c>
      <c r="U546" s="15">
        <v>0</v>
      </c>
      <c r="V546" s="15">
        <v>0</v>
      </c>
      <c r="W546" s="15">
        <v>0</v>
      </c>
      <c r="X546" s="15">
        <v>1</v>
      </c>
      <c r="Y546" s="15">
        <v>1</v>
      </c>
      <c r="Z546" s="15">
        <f t="shared" si="351"/>
        <v>0</v>
      </c>
      <c r="AA546" s="15">
        <f t="shared" si="324"/>
        <v>0</v>
      </c>
      <c r="AB546" s="15">
        <f t="shared" si="325"/>
        <v>0</v>
      </c>
      <c r="AC546" s="15">
        <v>1</v>
      </c>
      <c r="AD546" s="15">
        <v>30</v>
      </c>
      <c r="AE546" s="15">
        <v>10</v>
      </c>
      <c r="AF546" s="15">
        <v>30000</v>
      </c>
      <c r="AG546" s="27">
        <v>1000</v>
      </c>
      <c r="AH546" s="27">
        <f t="shared" si="326"/>
        <v>0</v>
      </c>
      <c r="AI546" s="27">
        <f t="shared" si="327"/>
        <v>1</v>
      </c>
      <c r="AJ546" s="27">
        <f t="shared" si="328"/>
        <v>0</v>
      </c>
      <c r="AQ546" s="15">
        <f t="shared" si="329"/>
        <v>0</v>
      </c>
      <c r="AR546" s="15">
        <f t="shared" si="330"/>
        <v>0</v>
      </c>
      <c r="AZ546" s="15">
        <f t="shared" si="331"/>
        <v>0</v>
      </c>
      <c r="BA546" s="15">
        <f t="shared" si="332"/>
        <v>0</v>
      </c>
      <c r="BB546" s="15">
        <f>$AJ546</f>
        <v>0</v>
      </c>
      <c r="BC546" s="15">
        <v>3.25</v>
      </c>
      <c r="BD546" s="15">
        <v>3</v>
      </c>
      <c r="BE546" s="15">
        <v>3</v>
      </c>
      <c r="BF546" s="15">
        <v>4</v>
      </c>
      <c r="BG546" s="15">
        <v>4</v>
      </c>
      <c r="BH546" s="15">
        <v>3.45</v>
      </c>
      <c r="BI546" s="15">
        <v>3</v>
      </c>
      <c r="BJ546" s="15">
        <v>1</v>
      </c>
      <c r="BK546" s="15">
        <f t="shared" si="333"/>
        <v>0</v>
      </c>
      <c r="BL546" s="15">
        <f t="shared" si="334"/>
        <v>0</v>
      </c>
      <c r="BM546" s="15">
        <f t="shared" si="335"/>
        <v>0</v>
      </c>
      <c r="BN546" s="15">
        <v>3</v>
      </c>
      <c r="BO546" s="15">
        <f t="shared" si="336"/>
        <v>0</v>
      </c>
      <c r="BP546" s="15">
        <f t="shared" si="337"/>
        <v>1</v>
      </c>
      <c r="BQ546" s="15">
        <f t="shared" si="338"/>
        <v>0</v>
      </c>
      <c r="BR546" s="15">
        <f t="shared" si="339"/>
        <v>0</v>
      </c>
      <c r="BS546" s="15">
        <v>3</v>
      </c>
      <c r="BT546" s="15">
        <v>2</v>
      </c>
      <c r="BU546" s="15">
        <f t="shared" si="340"/>
        <v>1</v>
      </c>
      <c r="BV546" s="15">
        <f t="shared" si="341"/>
        <v>0</v>
      </c>
      <c r="BW546" s="15">
        <f t="shared" si="342"/>
        <v>0</v>
      </c>
      <c r="BX546" s="15">
        <f t="shared" si="343"/>
        <v>0</v>
      </c>
      <c r="BY546" s="15">
        <v>1</v>
      </c>
      <c r="BZ546" s="15">
        <v>1</v>
      </c>
      <c r="CA546" s="15">
        <v>1</v>
      </c>
      <c r="CB546" s="15">
        <v>1</v>
      </c>
      <c r="CC546" s="15">
        <v>1</v>
      </c>
      <c r="CD546" s="27">
        <v>4</v>
      </c>
      <c r="CE546" s="27">
        <v>4</v>
      </c>
      <c r="CF546" s="27">
        <v>4</v>
      </c>
      <c r="CG546" s="27">
        <v>4</v>
      </c>
      <c r="CH546" s="27">
        <v>4</v>
      </c>
      <c r="CI546" s="27">
        <v>4</v>
      </c>
      <c r="CJ546" s="27">
        <f t="shared" si="317"/>
        <v>4</v>
      </c>
      <c r="CK546" s="15">
        <f t="shared" si="344"/>
        <v>0</v>
      </c>
      <c r="CL546" s="15">
        <f t="shared" si="345"/>
        <v>0</v>
      </c>
      <c r="CM546" s="15">
        <f t="shared" si="346"/>
        <v>0</v>
      </c>
      <c r="CN546" s="15">
        <f t="shared" si="347"/>
        <v>0</v>
      </c>
      <c r="CO546" s="15">
        <f t="shared" si="348"/>
        <v>0</v>
      </c>
      <c r="CP546" s="15">
        <f t="shared" si="349"/>
        <v>0</v>
      </c>
      <c r="CQ546" s="15">
        <f t="shared" si="350"/>
        <v>0</v>
      </c>
    </row>
    <row r="547" spans="1:95" x14ac:dyDescent="0.2">
      <c r="A547" s="15">
        <v>869</v>
      </c>
      <c r="B547" s="23">
        <v>1</v>
      </c>
      <c r="C547" s="15">
        <v>1</v>
      </c>
      <c r="D547" s="15">
        <f t="shared" si="318"/>
        <v>0</v>
      </c>
      <c r="E547" s="15">
        <f t="shared" si="352"/>
        <v>0</v>
      </c>
      <c r="F547" s="15">
        <f t="shared" si="353"/>
        <v>0</v>
      </c>
      <c r="G547" s="15">
        <f t="shared" si="354"/>
        <v>0</v>
      </c>
      <c r="H547" s="15">
        <f t="shared" si="355"/>
        <v>0</v>
      </c>
      <c r="I547" s="15">
        <v>1</v>
      </c>
      <c r="J547" s="15">
        <v>59</v>
      </c>
      <c r="K547" s="15">
        <v>3</v>
      </c>
      <c r="L547" s="15">
        <f t="shared" si="319"/>
        <v>0</v>
      </c>
      <c r="M547" s="15">
        <f t="shared" si="320"/>
        <v>0</v>
      </c>
      <c r="N547" s="15">
        <f t="shared" si="321"/>
        <v>0</v>
      </c>
      <c r="O547" s="15">
        <f t="shared" si="322"/>
        <v>1</v>
      </c>
      <c r="P547" s="15">
        <f t="shared" si="323"/>
        <v>0</v>
      </c>
      <c r="Q547" s="15">
        <v>2</v>
      </c>
      <c r="R547" s="15">
        <v>6</v>
      </c>
      <c r="S547" s="15">
        <v>30</v>
      </c>
      <c r="T547" s="15">
        <v>0</v>
      </c>
      <c r="U547" s="15">
        <v>0</v>
      </c>
      <c r="V547" s="15">
        <v>0</v>
      </c>
      <c r="W547" s="15">
        <v>0</v>
      </c>
      <c r="X547" s="15">
        <v>1</v>
      </c>
      <c r="Y547" s="15">
        <v>0</v>
      </c>
      <c r="Z547" s="15">
        <f t="shared" si="351"/>
        <v>0</v>
      </c>
      <c r="AA547" s="15">
        <f t="shared" si="324"/>
        <v>0</v>
      </c>
      <c r="AB547" s="15">
        <f t="shared" si="325"/>
        <v>0</v>
      </c>
      <c r="AC547" s="159">
        <v>1</v>
      </c>
      <c r="AD547" s="159">
        <v>30</v>
      </c>
      <c r="AE547" s="159">
        <v>11</v>
      </c>
      <c r="AF547" s="15">
        <v>30000</v>
      </c>
      <c r="AG547" s="27">
        <v>1000</v>
      </c>
      <c r="AH547" s="27">
        <f t="shared" si="326"/>
        <v>0.25</v>
      </c>
      <c r="AI547" s="27">
        <f t="shared" si="327"/>
        <v>1</v>
      </c>
      <c r="AJ547" s="27">
        <f t="shared" si="328"/>
        <v>0.25</v>
      </c>
      <c r="AQ547" s="15">
        <f t="shared" si="329"/>
        <v>0</v>
      </c>
      <c r="AR547" s="15">
        <f t="shared" si="330"/>
        <v>0</v>
      </c>
      <c r="AZ547" s="15">
        <f t="shared" si="331"/>
        <v>0</v>
      </c>
      <c r="BA547" s="15">
        <f t="shared" si="332"/>
        <v>0</v>
      </c>
      <c r="BC547" s="15">
        <v>3.25</v>
      </c>
      <c r="BD547" s="15">
        <v>3</v>
      </c>
      <c r="BE547" s="15">
        <v>3</v>
      </c>
      <c r="BF547" s="15">
        <v>4</v>
      </c>
      <c r="BG547" s="15">
        <v>4</v>
      </c>
      <c r="BH547" s="15">
        <v>3.45</v>
      </c>
      <c r="BI547" s="15">
        <v>3</v>
      </c>
      <c r="BJ547" s="15">
        <v>1</v>
      </c>
      <c r="BK547" s="15">
        <f t="shared" si="333"/>
        <v>0</v>
      </c>
      <c r="BL547" s="15">
        <f t="shared" si="334"/>
        <v>0</v>
      </c>
      <c r="BM547" s="15">
        <f t="shared" si="335"/>
        <v>0</v>
      </c>
      <c r="BN547" s="15">
        <v>3</v>
      </c>
      <c r="BO547" s="15">
        <f t="shared" si="336"/>
        <v>0</v>
      </c>
      <c r="BP547" s="15">
        <f t="shared" si="337"/>
        <v>1</v>
      </c>
      <c r="BQ547" s="15">
        <f t="shared" si="338"/>
        <v>0</v>
      </c>
      <c r="BR547" s="15">
        <f t="shared" si="339"/>
        <v>0</v>
      </c>
      <c r="BS547" s="15">
        <v>3</v>
      </c>
      <c r="BT547" s="15">
        <v>2</v>
      </c>
      <c r="BU547" s="15">
        <f t="shared" si="340"/>
        <v>1</v>
      </c>
      <c r="BV547" s="15">
        <f t="shared" si="341"/>
        <v>0</v>
      </c>
      <c r="BW547" s="15">
        <f t="shared" si="342"/>
        <v>0</v>
      </c>
      <c r="BX547" s="15">
        <f t="shared" si="343"/>
        <v>0</v>
      </c>
      <c r="BY547" s="15">
        <v>1</v>
      </c>
      <c r="BZ547" s="15">
        <v>1</v>
      </c>
      <c r="CA547" s="15">
        <v>1</v>
      </c>
      <c r="CB547" s="15">
        <v>1</v>
      </c>
      <c r="CC547" s="15">
        <v>1</v>
      </c>
      <c r="CD547" s="27">
        <v>4</v>
      </c>
      <c r="CE547" s="27">
        <v>4</v>
      </c>
      <c r="CF547" s="27">
        <v>4</v>
      </c>
      <c r="CG547" s="27">
        <v>4</v>
      </c>
      <c r="CH547" s="27">
        <v>4</v>
      </c>
      <c r="CI547" s="27">
        <v>4</v>
      </c>
      <c r="CJ547" s="27">
        <f t="shared" si="317"/>
        <v>4</v>
      </c>
      <c r="CK547" s="15">
        <f t="shared" si="344"/>
        <v>0</v>
      </c>
      <c r="CL547" s="15">
        <f t="shared" si="345"/>
        <v>0</v>
      </c>
      <c r="CM547" s="15">
        <f t="shared" si="346"/>
        <v>0</v>
      </c>
      <c r="CN547" s="15">
        <f t="shared" si="347"/>
        <v>0</v>
      </c>
      <c r="CO547" s="15">
        <f t="shared" si="348"/>
        <v>0</v>
      </c>
      <c r="CP547" s="15">
        <f t="shared" si="349"/>
        <v>0</v>
      </c>
      <c r="CQ547" s="15">
        <f t="shared" si="350"/>
        <v>0</v>
      </c>
    </row>
    <row r="548" spans="1:95" x14ac:dyDescent="0.2">
      <c r="A548" s="15">
        <v>870</v>
      </c>
      <c r="B548" s="23">
        <v>1</v>
      </c>
      <c r="C548" s="15">
        <v>1</v>
      </c>
      <c r="D548" s="15">
        <f t="shared" si="318"/>
        <v>0</v>
      </c>
      <c r="E548" s="15">
        <f t="shared" si="352"/>
        <v>0</v>
      </c>
      <c r="F548" s="15">
        <f t="shared" si="353"/>
        <v>0</v>
      </c>
      <c r="G548" s="15">
        <f t="shared" si="354"/>
        <v>0</v>
      </c>
      <c r="H548" s="15">
        <f t="shared" si="355"/>
        <v>0</v>
      </c>
      <c r="I548" s="15">
        <v>1</v>
      </c>
      <c r="J548" s="15">
        <v>62</v>
      </c>
      <c r="K548" s="15">
        <v>3</v>
      </c>
      <c r="L548" s="15">
        <f t="shared" si="319"/>
        <v>0</v>
      </c>
      <c r="M548" s="15">
        <f t="shared" si="320"/>
        <v>0</v>
      </c>
      <c r="N548" s="15">
        <f t="shared" si="321"/>
        <v>0</v>
      </c>
      <c r="O548" s="15">
        <f t="shared" si="322"/>
        <v>1</v>
      </c>
      <c r="P548" s="15">
        <f t="shared" si="323"/>
        <v>0</v>
      </c>
      <c r="Q548" s="15">
        <v>2</v>
      </c>
      <c r="R548" s="15">
        <v>4</v>
      </c>
      <c r="S548" s="15">
        <v>40</v>
      </c>
      <c r="T548" s="15">
        <v>0</v>
      </c>
      <c r="U548" s="15">
        <v>1</v>
      </c>
      <c r="V548" s="15">
        <v>1</v>
      </c>
      <c r="W548" s="15">
        <v>100000</v>
      </c>
      <c r="X548" s="15">
        <v>1</v>
      </c>
      <c r="Y548" s="15">
        <v>1</v>
      </c>
      <c r="Z548" s="15">
        <f t="shared" si="351"/>
        <v>0</v>
      </c>
      <c r="AA548" s="15">
        <f t="shared" si="324"/>
        <v>0</v>
      </c>
      <c r="AB548" s="15">
        <f t="shared" si="325"/>
        <v>0</v>
      </c>
      <c r="AC548" s="15">
        <v>1</v>
      </c>
      <c r="AD548" s="15">
        <v>50</v>
      </c>
      <c r="AE548" s="15">
        <v>9</v>
      </c>
      <c r="AF548" s="15">
        <v>40000</v>
      </c>
      <c r="AG548" s="27">
        <v>800</v>
      </c>
      <c r="AH548" s="27">
        <f t="shared" si="326"/>
        <v>-4.7619047619047616E-2</v>
      </c>
      <c r="AI548" s="27">
        <f t="shared" si="327"/>
        <v>1</v>
      </c>
      <c r="AJ548" s="27">
        <f t="shared" si="328"/>
        <v>-4.7619047619047616E-2</v>
      </c>
      <c r="AQ548" s="15">
        <f t="shared" si="329"/>
        <v>0</v>
      </c>
      <c r="AR548" s="15">
        <f t="shared" si="330"/>
        <v>0</v>
      </c>
      <c r="AZ548" s="15">
        <f t="shared" si="331"/>
        <v>0</v>
      </c>
      <c r="BA548" s="15">
        <f t="shared" si="332"/>
        <v>0</v>
      </c>
      <c r="BB548" s="15">
        <f>$AJ548</f>
        <v>-4.7619047619047616E-2</v>
      </c>
      <c r="BC548" s="15">
        <v>3</v>
      </c>
      <c r="BD548" s="15">
        <v>2</v>
      </c>
      <c r="BE548" s="15">
        <v>2</v>
      </c>
      <c r="BF548" s="15">
        <v>3</v>
      </c>
      <c r="BG548" s="15">
        <v>3</v>
      </c>
      <c r="BH548" s="15">
        <v>2.6</v>
      </c>
      <c r="BI548" s="15">
        <v>3</v>
      </c>
      <c r="BJ548" s="15">
        <v>1</v>
      </c>
      <c r="BK548" s="15">
        <f t="shared" si="333"/>
        <v>0</v>
      </c>
      <c r="BL548" s="15">
        <f t="shared" si="334"/>
        <v>0</v>
      </c>
      <c r="BM548" s="15">
        <f t="shared" si="335"/>
        <v>0</v>
      </c>
      <c r="BN548" s="15">
        <v>1</v>
      </c>
      <c r="BO548" s="15">
        <f t="shared" si="336"/>
        <v>0</v>
      </c>
      <c r="BP548" s="15">
        <f t="shared" si="337"/>
        <v>0</v>
      </c>
      <c r="BQ548" s="15">
        <f t="shared" si="338"/>
        <v>0</v>
      </c>
      <c r="BR548" s="15">
        <f t="shared" si="339"/>
        <v>0</v>
      </c>
      <c r="BS548" s="15">
        <v>3</v>
      </c>
      <c r="BT548" s="15">
        <v>2</v>
      </c>
      <c r="BU548" s="15">
        <f t="shared" si="340"/>
        <v>1</v>
      </c>
      <c r="BV548" s="15">
        <f t="shared" si="341"/>
        <v>0</v>
      </c>
      <c r="BW548" s="15">
        <f t="shared" si="342"/>
        <v>0</v>
      </c>
      <c r="BX548" s="15">
        <f t="shared" si="343"/>
        <v>0</v>
      </c>
      <c r="BY548" s="15">
        <v>1</v>
      </c>
      <c r="BZ548" s="15">
        <v>1</v>
      </c>
      <c r="CA548" s="15">
        <v>1</v>
      </c>
      <c r="CB548" s="15">
        <v>1</v>
      </c>
      <c r="CC548" s="15">
        <v>1</v>
      </c>
      <c r="CD548" s="27">
        <v>4</v>
      </c>
      <c r="CE548" s="27">
        <v>4</v>
      </c>
      <c r="CF548" s="27">
        <v>4</v>
      </c>
      <c r="CG548" s="27">
        <v>4</v>
      </c>
      <c r="CH548" s="27">
        <v>4</v>
      </c>
      <c r="CI548" s="27">
        <v>4</v>
      </c>
      <c r="CJ548" s="27">
        <f t="shared" si="317"/>
        <v>4</v>
      </c>
      <c r="CK548" s="15">
        <f t="shared" si="344"/>
        <v>0</v>
      </c>
      <c r="CL548" s="15">
        <f t="shared" si="345"/>
        <v>0</v>
      </c>
      <c r="CM548" s="15">
        <f t="shared" si="346"/>
        <v>0</v>
      </c>
      <c r="CN548" s="15">
        <f t="shared" si="347"/>
        <v>0</v>
      </c>
      <c r="CO548" s="15">
        <f t="shared" si="348"/>
        <v>0</v>
      </c>
      <c r="CP548" s="15">
        <f t="shared" si="349"/>
        <v>0</v>
      </c>
      <c r="CQ548" s="15">
        <f t="shared" si="350"/>
        <v>0</v>
      </c>
    </row>
    <row r="549" spans="1:95" x14ac:dyDescent="0.2">
      <c r="A549" s="15">
        <v>870</v>
      </c>
      <c r="B549" s="23">
        <v>1</v>
      </c>
      <c r="C549" s="15">
        <v>1</v>
      </c>
      <c r="D549" s="15">
        <f t="shared" si="318"/>
        <v>0</v>
      </c>
      <c r="E549" s="15">
        <f t="shared" si="352"/>
        <v>0</v>
      </c>
      <c r="F549" s="15">
        <f t="shared" si="353"/>
        <v>0</v>
      </c>
      <c r="G549" s="15">
        <f t="shared" si="354"/>
        <v>0</v>
      </c>
      <c r="H549" s="15">
        <f t="shared" si="355"/>
        <v>0</v>
      </c>
      <c r="I549" s="15">
        <v>1</v>
      </c>
      <c r="J549" s="15">
        <v>62</v>
      </c>
      <c r="K549" s="15">
        <v>3</v>
      </c>
      <c r="L549" s="15">
        <f t="shared" si="319"/>
        <v>0</v>
      </c>
      <c r="M549" s="15">
        <f t="shared" si="320"/>
        <v>0</v>
      </c>
      <c r="N549" s="15">
        <f t="shared" si="321"/>
        <v>0</v>
      </c>
      <c r="O549" s="15">
        <f t="shared" si="322"/>
        <v>1</v>
      </c>
      <c r="P549" s="15">
        <f t="shared" si="323"/>
        <v>0</v>
      </c>
      <c r="Q549" s="15">
        <v>2</v>
      </c>
      <c r="R549" s="15">
        <v>4</v>
      </c>
      <c r="S549" s="15">
        <v>40</v>
      </c>
      <c r="T549" s="15">
        <v>0</v>
      </c>
      <c r="U549" s="15">
        <v>1</v>
      </c>
      <c r="V549" s="15">
        <v>1</v>
      </c>
      <c r="W549" s="15">
        <v>100000</v>
      </c>
      <c r="X549" s="15">
        <v>1</v>
      </c>
      <c r="Y549" s="15">
        <v>0</v>
      </c>
      <c r="Z549" s="15">
        <f t="shared" si="351"/>
        <v>0</v>
      </c>
      <c r="AA549" s="15">
        <f t="shared" si="324"/>
        <v>0</v>
      </c>
      <c r="AB549" s="15">
        <f t="shared" si="325"/>
        <v>0</v>
      </c>
      <c r="AC549" s="159">
        <v>1</v>
      </c>
      <c r="AD549" s="159">
        <v>50</v>
      </c>
      <c r="AE549" s="159">
        <v>10.199999999999999</v>
      </c>
      <c r="AF549" s="15">
        <v>42000</v>
      </c>
      <c r="AG549" s="27">
        <v>840</v>
      </c>
      <c r="AH549" s="27">
        <f t="shared" si="326"/>
        <v>-0.57999999999999996</v>
      </c>
      <c r="AI549" s="27">
        <f t="shared" si="327"/>
        <v>1</v>
      </c>
      <c r="AJ549" s="27">
        <f t="shared" si="328"/>
        <v>-0.57999999999999996</v>
      </c>
      <c r="AQ549" s="15">
        <f t="shared" si="329"/>
        <v>0</v>
      </c>
      <c r="AR549" s="15">
        <f t="shared" si="330"/>
        <v>0</v>
      </c>
      <c r="AZ549" s="15">
        <f t="shared" si="331"/>
        <v>0</v>
      </c>
      <c r="BA549" s="15">
        <f t="shared" si="332"/>
        <v>0</v>
      </c>
      <c r="BC549" s="15">
        <v>3</v>
      </c>
      <c r="BD549" s="15">
        <v>2</v>
      </c>
      <c r="BE549" s="15">
        <v>2</v>
      </c>
      <c r="BF549" s="15">
        <v>3</v>
      </c>
      <c r="BG549" s="15">
        <v>3</v>
      </c>
      <c r="BH549" s="15">
        <v>2.6</v>
      </c>
      <c r="BI549" s="15">
        <v>3</v>
      </c>
      <c r="BJ549" s="15">
        <v>1</v>
      </c>
      <c r="BK549" s="15">
        <f t="shared" si="333"/>
        <v>0</v>
      </c>
      <c r="BL549" s="15">
        <f t="shared" si="334"/>
        <v>0</v>
      </c>
      <c r="BM549" s="15">
        <f t="shared" si="335"/>
        <v>0</v>
      </c>
      <c r="BN549" s="15">
        <v>1</v>
      </c>
      <c r="BO549" s="15">
        <f t="shared" si="336"/>
        <v>0</v>
      </c>
      <c r="BP549" s="15">
        <f t="shared" si="337"/>
        <v>0</v>
      </c>
      <c r="BQ549" s="15">
        <f t="shared" si="338"/>
        <v>0</v>
      </c>
      <c r="BR549" s="15">
        <f t="shared" si="339"/>
        <v>0</v>
      </c>
      <c r="BS549" s="15">
        <v>3</v>
      </c>
      <c r="BT549" s="15">
        <v>2</v>
      </c>
      <c r="BU549" s="15">
        <f t="shared" si="340"/>
        <v>1</v>
      </c>
      <c r="BV549" s="15">
        <f t="shared" si="341"/>
        <v>0</v>
      </c>
      <c r="BW549" s="15">
        <f t="shared" si="342"/>
        <v>0</v>
      </c>
      <c r="BX549" s="15">
        <f t="shared" si="343"/>
        <v>0</v>
      </c>
      <c r="BY549" s="15">
        <v>1</v>
      </c>
      <c r="BZ549" s="15">
        <v>1</v>
      </c>
      <c r="CA549" s="15">
        <v>1</v>
      </c>
      <c r="CB549" s="15">
        <v>1</v>
      </c>
      <c r="CC549" s="15">
        <v>1</v>
      </c>
      <c r="CD549" s="27">
        <v>4</v>
      </c>
      <c r="CE549" s="27">
        <v>4</v>
      </c>
      <c r="CF549" s="27">
        <v>4</v>
      </c>
      <c r="CG549" s="27">
        <v>4</v>
      </c>
      <c r="CH549" s="27">
        <v>4</v>
      </c>
      <c r="CI549" s="27">
        <v>4</v>
      </c>
      <c r="CJ549" s="27">
        <f t="shared" si="317"/>
        <v>4</v>
      </c>
      <c r="CK549" s="15">
        <f t="shared" si="344"/>
        <v>-1</v>
      </c>
      <c r="CL549" s="15">
        <f t="shared" si="345"/>
        <v>-1</v>
      </c>
      <c r="CM549" s="15">
        <f t="shared" si="346"/>
        <v>-1</v>
      </c>
      <c r="CN549" s="15">
        <f t="shared" si="347"/>
        <v>0</v>
      </c>
      <c r="CO549" s="15">
        <f t="shared" si="348"/>
        <v>0</v>
      </c>
      <c r="CP549" s="15">
        <f t="shared" si="349"/>
        <v>0</v>
      </c>
      <c r="CQ549" s="15">
        <f t="shared" si="350"/>
        <v>-0.5</v>
      </c>
    </row>
    <row r="550" spans="1:95" x14ac:dyDescent="0.2">
      <c r="A550" s="15">
        <v>871</v>
      </c>
      <c r="B550" s="23">
        <v>1</v>
      </c>
      <c r="C550" s="15">
        <v>1</v>
      </c>
      <c r="D550" s="15">
        <f t="shared" si="318"/>
        <v>0</v>
      </c>
      <c r="E550" s="15">
        <f t="shared" si="352"/>
        <v>0</v>
      </c>
      <c r="F550" s="15">
        <f t="shared" si="353"/>
        <v>0</v>
      </c>
      <c r="G550" s="15">
        <f t="shared" si="354"/>
        <v>0</v>
      </c>
      <c r="H550" s="15">
        <f t="shared" si="355"/>
        <v>0</v>
      </c>
      <c r="I550" s="15">
        <v>1</v>
      </c>
      <c r="J550" s="15">
        <v>55</v>
      </c>
      <c r="K550" s="15">
        <v>5</v>
      </c>
      <c r="L550" s="15">
        <f t="shared" si="319"/>
        <v>0</v>
      </c>
      <c r="M550" s="15">
        <f t="shared" si="320"/>
        <v>0</v>
      </c>
      <c r="N550" s="15">
        <f t="shared" si="321"/>
        <v>0</v>
      </c>
      <c r="O550" s="15">
        <f t="shared" si="322"/>
        <v>0</v>
      </c>
      <c r="P550" s="15">
        <f t="shared" si="323"/>
        <v>0</v>
      </c>
      <c r="Q550" s="15">
        <v>2</v>
      </c>
      <c r="R550" s="15">
        <v>3</v>
      </c>
      <c r="S550" s="15">
        <v>10</v>
      </c>
      <c r="T550" s="15">
        <v>0</v>
      </c>
      <c r="U550" s="15">
        <v>0</v>
      </c>
      <c r="V550" s="15">
        <v>1</v>
      </c>
      <c r="W550" s="15">
        <v>300000</v>
      </c>
      <c r="X550" s="15">
        <v>1</v>
      </c>
      <c r="Y550" s="15">
        <v>1</v>
      </c>
      <c r="Z550" s="15">
        <f t="shared" si="351"/>
        <v>0</v>
      </c>
      <c r="AA550" s="15">
        <f t="shared" si="324"/>
        <v>0</v>
      </c>
      <c r="AB550" s="15">
        <f t="shared" si="325"/>
        <v>0</v>
      </c>
      <c r="AC550" s="15">
        <v>1</v>
      </c>
      <c r="AD550" s="15">
        <v>30</v>
      </c>
      <c r="AE550" s="15">
        <v>10</v>
      </c>
      <c r="AF550" s="15">
        <v>60000</v>
      </c>
      <c r="AG550" s="27">
        <v>2000</v>
      </c>
      <c r="AH550" s="27">
        <f t="shared" si="326"/>
        <v>0.1111111111111111</v>
      </c>
      <c r="AI550" s="27">
        <f t="shared" si="327"/>
        <v>1</v>
      </c>
      <c r="AJ550" s="27">
        <f t="shared" si="328"/>
        <v>0.1111111111111111</v>
      </c>
      <c r="AQ550" s="15">
        <f t="shared" si="329"/>
        <v>0</v>
      </c>
      <c r="AR550" s="15">
        <f t="shared" si="330"/>
        <v>0</v>
      </c>
      <c r="AZ550" s="15">
        <f t="shared" si="331"/>
        <v>0</v>
      </c>
      <c r="BA550" s="15">
        <f t="shared" si="332"/>
        <v>0</v>
      </c>
      <c r="BB550" s="15">
        <f>$AJ550</f>
        <v>0.1111111111111111</v>
      </c>
      <c r="BC550" s="15">
        <v>3.75</v>
      </c>
      <c r="BD550" s="15">
        <v>3</v>
      </c>
      <c r="BE550" s="15">
        <v>3</v>
      </c>
      <c r="BF550" s="15">
        <v>3</v>
      </c>
      <c r="BG550" s="15">
        <v>4</v>
      </c>
      <c r="BH550" s="15">
        <v>3.35</v>
      </c>
      <c r="BI550" s="15">
        <v>3</v>
      </c>
      <c r="BJ550" s="15">
        <v>1</v>
      </c>
      <c r="BK550" s="15">
        <f t="shared" si="333"/>
        <v>0</v>
      </c>
      <c r="BL550" s="15">
        <f t="shared" si="334"/>
        <v>0</v>
      </c>
      <c r="BM550" s="15">
        <f t="shared" si="335"/>
        <v>0</v>
      </c>
      <c r="BN550" s="15">
        <v>2</v>
      </c>
      <c r="BO550" s="15">
        <f t="shared" si="336"/>
        <v>1</v>
      </c>
      <c r="BP550" s="15">
        <f t="shared" si="337"/>
        <v>0</v>
      </c>
      <c r="BQ550" s="15">
        <f t="shared" si="338"/>
        <v>0</v>
      </c>
      <c r="BR550" s="15">
        <f t="shared" si="339"/>
        <v>0</v>
      </c>
      <c r="BS550" s="15">
        <v>5</v>
      </c>
      <c r="BT550" s="15">
        <v>2</v>
      </c>
      <c r="BU550" s="15">
        <f t="shared" si="340"/>
        <v>1</v>
      </c>
      <c r="BV550" s="15">
        <f t="shared" si="341"/>
        <v>0</v>
      </c>
      <c r="BW550" s="15">
        <f t="shared" si="342"/>
        <v>0</v>
      </c>
      <c r="BX550" s="15">
        <f t="shared" si="343"/>
        <v>0</v>
      </c>
      <c r="BY550" s="15">
        <v>1</v>
      </c>
      <c r="BZ550" s="15">
        <v>1</v>
      </c>
      <c r="CA550" s="15">
        <v>1</v>
      </c>
      <c r="CB550" s="15">
        <v>1</v>
      </c>
      <c r="CC550" s="15">
        <v>1</v>
      </c>
      <c r="CD550" s="27">
        <v>5</v>
      </c>
      <c r="CE550" s="27">
        <v>5</v>
      </c>
      <c r="CF550" s="27">
        <v>5</v>
      </c>
      <c r="CG550" s="27">
        <v>4</v>
      </c>
      <c r="CH550" s="27">
        <v>4</v>
      </c>
      <c r="CI550" s="27">
        <v>4</v>
      </c>
      <c r="CJ550" s="27">
        <f t="shared" si="317"/>
        <v>4.5</v>
      </c>
      <c r="CK550" s="15">
        <f t="shared" si="344"/>
        <v>1</v>
      </c>
      <c r="CL550" s="15">
        <f t="shared" si="345"/>
        <v>1</v>
      </c>
      <c r="CM550" s="15">
        <f t="shared" si="346"/>
        <v>1</v>
      </c>
      <c r="CN550" s="15">
        <f t="shared" si="347"/>
        <v>0</v>
      </c>
      <c r="CO550" s="15">
        <f t="shared" si="348"/>
        <v>0</v>
      </c>
      <c r="CP550" s="15">
        <f t="shared" si="349"/>
        <v>0</v>
      </c>
      <c r="CQ550" s="15">
        <f t="shared" si="350"/>
        <v>0.5</v>
      </c>
    </row>
    <row r="551" spans="1:95" x14ac:dyDescent="0.2">
      <c r="A551" s="15">
        <v>871</v>
      </c>
      <c r="B551" s="23">
        <v>1</v>
      </c>
      <c r="C551" s="15">
        <v>1</v>
      </c>
      <c r="D551" s="15">
        <f t="shared" si="318"/>
        <v>0</v>
      </c>
      <c r="E551" s="15">
        <f t="shared" si="352"/>
        <v>0</v>
      </c>
      <c r="F551" s="15">
        <f t="shared" si="353"/>
        <v>0</v>
      </c>
      <c r="G551" s="15">
        <f t="shared" si="354"/>
        <v>0</v>
      </c>
      <c r="H551" s="15">
        <f t="shared" si="355"/>
        <v>0</v>
      </c>
      <c r="I551" s="15">
        <v>1</v>
      </c>
      <c r="J551" s="15">
        <v>55</v>
      </c>
      <c r="K551" s="15">
        <v>5</v>
      </c>
      <c r="L551" s="15">
        <f t="shared" si="319"/>
        <v>0</v>
      </c>
      <c r="M551" s="15">
        <f t="shared" si="320"/>
        <v>0</v>
      </c>
      <c r="N551" s="15">
        <f t="shared" si="321"/>
        <v>0</v>
      </c>
      <c r="O551" s="15">
        <f t="shared" si="322"/>
        <v>0</v>
      </c>
      <c r="P551" s="15">
        <f t="shared" si="323"/>
        <v>0</v>
      </c>
      <c r="Q551" s="15">
        <v>2</v>
      </c>
      <c r="R551" s="15">
        <v>3</v>
      </c>
      <c r="S551" s="15">
        <v>10</v>
      </c>
      <c r="T551" s="15">
        <v>0</v>
      </c>
      <c r="U551" s="15">
        <v>0</v>
      </c>
      <c r="V551" s="15">
        <v>1</v>
      </c>
      <c r="W551" s="15">
        <v>300000</v>
      </c>
      <c r="X551" s="15">
        <v>1</v>
      </c>
      <c r="Y551" s="15">
        <v>0</v>
      </c>
      <c r="Z551" s="15">
        <f t="shared" si="351"/>
        <v>0</v>
      </c>
      <c r="AA551" s="15">
        <f t="shared" si="324"/>
        <v>0</v>
      </c>
      <c r="AB551" s="15">
        <f t="shared" si="325"/>
        <v>0</v>
      </c>
      <c r="AC551" s="159">
        <v>1</v>
      </c>
      <c r="AD551" s="159">
        <v>30</v>
      </c>
      <c r="AE551" s="159">
        <v>6</v>
      </c>
      <c r="AF551" s="15">
        <v>54000</v>
      </c>
      <c r="AG551" s="27">
        <v>1800</v>
      </c>
      <c r="AH551" s="27">
        <f t="shared" si="326"/>
        <v>0.16129032258064516</v>
      </c>
      <c r="AI551" s="27">
        <f t="shared" si="327"/>
        <v>1</v>
      </c>
      <c r="AJ551" s="27">
        <f t="shared" si="328"/>
        <v>0.16129032258064516</v>
      </c>
      <c r="AQ551" s="15">
        <f t="shared" si="329"/>
        <v>0</v>
      </c>
      <c r="AR551" s="15">
        <f t="shared" si="330"/>
        <v>0</v>
      </c>
      <c r="AZ551" s="15">
        <f t="shared" si="331"/>
        <v>0</v>
      </c>
      <c r="BA551" s="15">
        <f t="shared" si="332"/>
        <v>0</v>
      </c>
      <c r="BC551" s="15">
        <v>3.75</v>
      </c>
      <c r="BD551" s="15">
        <v>3</v>
      </c>
      <c r="BE551" s="15">
        <v>3</v>
      </c>
      <c r="BF551" s="15">
        <v>3</v>
      </c>
      <c r="BG551" s="15">
        <v>4</v>
      </c>
      <c r="BH551" s="15">
        <v>3.35</v>
      </c>
      <c r="BI551" s="15">
        <v>3</v>
      </c>
      <c r="BJ551" s="15">
        <v>1</v>
      </c>
      <c r="BK551" s="15">
        <f t="shared" si="333"/>
        <v>0</v>
      </c>
      <c r="BL551" s="15">
        <f t="shared" si="334"/>
        <v>0</v>
      </c>
      <c r="BM551" s="15">
        <f t="shared" si="335"/>
        <v>0</v>
      </c>
      <c r="BN551" s="15">
        <v>2</v>
      </c>
      <c r="BO551" s="15">
        <f t="shared" si="336"/>
        <v>1</v>
      </c>
      <c r="BP551" s="15">
        <f t="shared" si="337"/>
        <v>0</v>
      </c>
      <c r="BQ551" s="15">
        <f t="shared" si="338"/>
        <v>0</v>
      </c>
      <c r="BR551" s="15">
        <f t="shared" si="339"/>
        <v>0</v>
      </c>
      <c r="BS551" s="15">
        <v>5</v>
      </c>
      <c r="BT551" s="15">
        <v>2</v>
      </c>
      <c r="BU551" s="15">
        <f t="shared" si="340"/>
        <v>1</v>
      </c>
      <c r="BV551" s="15">
        <f t="shared" si="341"/>
        <v>0</v>
      </c>
      <c r="BW551" s="15">
        <f t="shared" si="342"/>
        <v>0</v>
      </c>
      <c r="BX551" s="15">
        <f t="shared" si="343"/>
        <v>0</v>
      </c>
      <c r="BY551" s="15">
        <v>1</v>
      </c>
      <c r="BZ551" s="15">
        <v>1</v>
      </c>
      <c r="CA551" s="15">
        <v>1</v>
      </c>
      <c r="CB551" s="15">
        <v>1</v>
      </c>
      <c r="CC551" s="15">
        <v>1</v>
      </c>
      <c r="CD551" s="27">
        <v>4</v>
      </c>
      <c r="CE551" s="27">
        <v>4</v>
      </c>
      <c r="CF551" s="27">
        <v>4</v>
      </c>
      <c r="CG551" s="27">
        <v>4</v>
      </c>
      <c r="CH551" s="27">
        <v>4</v>
      </c>
      <c r="CI551" s="27">
        <v>4</v>
      </c>
      <c r="CJ551" s="27">
        <f t="shared" si="317"/>
        <v>4</v>
      </c>
      <c r="CK551" s="15">
        <f t="shared" si="344"/>
        <v>0</v>
      </c>
      <c r="CL551" s="15">
        <f t="shared" si="345"/>
        <v>0</v>
      </c>
      <c r="CM551" s="15">
        <f t="shared" si="346"/>
        <v>0</v>
      </c>
      <c r="CN551" s="15">
        <f t="shared" si="347"/>
        <v>0</v>
      </c>
      <c r="CO551" s="15">
        <f t="shared" si="348"/>
        <v>0</v>
      </c>
      <c r="CP551" s="15">
        <f t="shared" si="349"/>
        <v>0</v>
      </c>
      <c r="CQ551" s="15">
        <f t="shared" si="350"/>
        <v>0</v>
      </c>
    </row>
    <row r="552" spans="1:95" x14ac:dyDescent="0.2">
      <c r="A552" s="15">
        <v>872</v>
      </c>
      <c r="B552" s="23">
        <v>1</v>
      </c>
      <c r="C552" s="15">
        <v>1</v>
      </c>
      <c r="D552" s="15">
        <f t="shared" si="318"/>
        <v>0</v>
      </c>
      <c r="E552" s="15">
        <f t="shared" si="352"/>
        <v>0</v>
      </c>
      <c r="F552" s="15">
        <f t="shared" si="353"/>
        <v>0</v>
      </c>
      <c r="G552" s="15">
        <f t="shared" si="354"/>
        <v>0</v>
      </c>
      <c r="H552" s="15">
        <f t="shared" si="355"/>
        <v>0</v>
      </c>
      <c r="I552" s="15">
        <v>0</v>
      </c>
      <c r="J552" s="15">
        <v>64</v>
      </c>
      <c r="K552" s="15">
        <v>3</v>
      </c>
      <c r="L552" s="15">
        <f t="shared" si="319"/>
        <v>0</v>
      </c>
      <c r="M552" s="15">
        <f t="shared" si="320"/>
        <v>0</v>
      </c>
      <c r="N552" s="15">
        <f t="shared" si="321"/>
        <v>0</v>
      </c>
      <c r="O552" s="15">
        <f t="shared" si="322"/>
        <v>1</v>
      </c>
      <c r="P552" s="15">
        <f t="shared" si="323"/>
        <v>0</v>
      </c>
      <c r="Q552" s="15">
        <v>2</v>
      </c>
      <c r="R552" s="15">
        <v>6</v>
      </c>
      <c r="S552" s="15">
        <v>30</v>
      </c>
      <c r="T552" s="15">
        <v>1</v>
      </c>
      <c r="U552" s="15">
        <v>0</v>
      </c>
      <c r="V552" s="15">
        <v>0</v>
      </c>
      <c r="W552" s="15">
        <v>0</v>
      </c>
      <c r="X552" s="15">
        <v>1</v>
      </c>
      <c r="Y552" s="15">
        <v>1</v>
      </c>
      <c r="Z552" s="15">
        <f t="shared" si="351"/>
        <v>0</v>
      </c>
      <c r="AA552" s="15">
        <f t="shared" si="324"/>
        <v>0</v>
      </c>
      <c r="AB552" s="15">
        <f t="shared" si="325"/>
        <v>0</v>
      </c>
      <c r="AC552" s="15">
        <v>1</v>
      </c>
      <c r="AD552" s="15">
        <v>20</v>
      </c>
      <c r="AE552" s="15">
        <v>10</v>
      </c>
      <c r="AF552" s="15">
        <v>31000</v>
      </c>
      <c r="AG552" s="27">
        <v>1550</v>
      </c>
      <c r="AH552" s="27">
        <f t="shared" si="326"/>
        <v>-6.0606060606060608E-2</v>
      </c>
      <c r="AI552" s="27">
        <f t="shared" si="327"/>
        <v>1</v>
      </c>
      <c r="AJ552" s="27">
        <f t="shared" si="328"/>
        <v>-6.0606060606060608E-2</v>
      </c>
      <c r="AQ552" s="15">
        <f t="shared" si="329"/>
        <v>0</v>
      </c>
      <c r="AR552" s="15">
        <f t="shared" si="330"/>
        <v>0</v>
      </c>
      <c r="AZ552" s="15">
        <f t="shared" si="331"/>
        <v>0</v>
      </c>
      <c r="BA552" s="15">
        <f t="shared" si="332"/>
        <v>0</v>
      </c>
      <c r="BB552" s="15">
        <f>$AJ552</f>
        <v>-6.0606060606060608E-2</v>
      </c>
      <c r="BC552" s="15">
        <v>3</v>
      </c>
      <c r="BD552" s="15">
        <v>3</v>
      </c>
      <c r="BE552" s="15">
        <v>3</v>
      </c>
      <c r="BF552" s="15">
        <v>3</v>
      </c>
      <c r="BG552" s="15">
        <v>3</v>
      </c>
      <c r="BH552" s="15">
        <v>3</v>
      </c>
      <c r="BI552" s="15">
        <v>3</v>
      </c>
      <c r="BJ552" s="15">
        <v>1</v>
      </c>
      <c r="BK552" s="15">
        <f t="shared" si="333"/>
        <v>0</v>
      </c>
      <c r="BL552" s="15">
        <f t="shared" si="334"/>
        <v>0</v>
      </c>
      <c r="BM552" s="15">
        <f t="shared" si="335"/>
        <v>0</v>
      </c>
      <c r="BN552" s="15">
        <v>3</v>
      </c>
      <c r="BO552" s="15">
        <f t="shared" si="336"/>
        <v>0</v>
      </c>
      <c r="BP552" s="15">
        <f t="shared" si="337"/>
        <v>1</v>
      </c>
      <c r="BQ552" s="15">
        <f t="shared" si="338"/>
        <v>0</v>
      </c>
      <c r="BR552" s="15">
        <f t="shared" si="339"/>
        <v>0</v>
      </c>
      <c r="BS552" s="15">
        <v>5</v>
      </c>
      <c r="BT552" s="15">
        <v>2</v>
      </c>
      <c r="BU552" s="15">
        <f t="shared" si="340"/>
        <v>1</v>
      </c>
      <c r="BV552" s="15">
        <f t="shared" si="341"/>
        <v>0</v>
      </c>
      <c r="BW552" s="15">
        <f t="shared" si="342"/>
        <v>0</v>
      </c>
      <c r="BX552" s="15">
        <f t="shared" si="343"/>
        <v>0</v>
      </c>
      <c r="BY552" s="15">
        <v>1</v>
      </c>
      <c r="BZ552" s="15">
        <v>1</v>
      </c>
      <c r="CA552" s="15">
        <v>1</v>
      </c>
      <c r="CB552" s="15">
        <v>1</v>
      </c>
      <c r="CC552" s="15">
        <v>1</v>
      </c>
      <c r="CD552" s="27">
        <v>4</v>
      </c>
      <c r="CE552" s="27">
        <v>4</v>
      </c>
      <c r="CF552" s="27">
        <v>4</v>
      </c>
      <c r="CG552" s="27">
        <v>4</v>
      </c>
      <c r="CH552" s="27">
        <v>4</v>
      </c>
      <c r="CI552" s="27">
        <v>4</v>
      </c>
      <c r="CJ552" s="27">
        <f t="shared" si="317"/>
        <v>4</v>
      </c>
      <c r="CK552" s="15">
        <f t="shared" si="344"/>
        <v>1</v>
      </c>
      <c r="CL552" s="15">
        <f t="shared" si="345"/>
        <v>1</v>
      </c>
      <c r="CM552" s="15">
        <f t="shared" si="346"/>
        <v>1</v>
      </c>
      <c r="CN552" s="15">
        <f t="shared" si="347"/>
        <v>1</v>
      </c>
      <c r="CO552" s="15">
        <f t="shared" si="348"/>
        <v>1</v>
      </c>
      <c r="CP552" s="15">
        <f t="shared" si="349"/>
        <v>1</v>
      </c>
      <c r="CQ552" s="15">
        <f t="shared" si="350"/>
        <v>1</v>
      </c>
    </row>
    <row r="553" spans="1:95" x14ac:dyDescent="0.2">
      <c r="A553" s="15">
        <v>872</v>
      </c>
      <c r="B553" s="23">
        <v>1</v>
      </c>
      <c r="C553" s="15">
        <v>1</v>
      </c>
      <c r="D553" s="15">
        <f t="shared" si="318"/>
        <v>0</v>
      </c>
      <c r="E553" s="15">
        <f t="shared" si="352"/>
        <v>0</v>
      </c>
      <c r="F553" s="15">
        <f t="shared" si="353"/>
        <v>0</v>
      </c>
      <c r="G553" s="15">
        <f t="shared" si="354"/>
        <v>0</v>
      </c>
      <c r="H553" s="15">
        <f t="shared" si="355"/>
        <v>0</v>
      </c>
      <c r="I553" s="15">
        <v>0</v>
      </c>
      <c r="J553" s="15">
        <v>64</v>
      </c>
      <c r="K553" s="15">
        <v>3</v>
      </c>
      <c r="L553" s="15">
        <f t="shared" si="319"/>
        <v>0</v>
      </c>
      <c r="M553" s="15">
        <f t="shared" si="320"/>
        <v>0</v>
      </c>
      <c r="N553" s="15">
        <f t="shared" si="321"/>
        <v>0</v>
      </c>
      <c r="O553" s="15">
        <f t="shared" si="322"/>
        <v>1</v>
      </c>
      <c r="P553" s="15">
        <f t="shared" si="323"/>
        <v>0</v>
      </c>
      <c r="Q553" s="15">
        <v>2</v>
      </c>
      <c r="R553" s="15">
        <v>6</v>
      </c>
      <c r="S553" s="15">
        <v>30</v>
      </c>
      <c r="T553" s="15">
        <v>1</v>
      </c>
      <c r="U553" s="15">
        <v>0</v>
      </c>
      <c r="V553" s="15">
        <v>0</v>
      </c>
      <c r="W553" s="15">
        <v>0</v>
      </c>
      <c r="X553" s="15">
        <v>1</v>
      </c>
      <c r="Y553" s="15">
        <v>0</v>
      </c>
      <c r="Z553" s="15">
        <f t="shared" si="351"/>
        <v>0</v>
      </c>
      <c r="AA553" s="15">
        <f t="shared" si="324"/>
        <v>0</v>
      </c>
      <c r="AB553" s="15">
        <f t="shared" si="325"/>
        <v>0</v>
      </c>
      <c r="AC553" s="159">
        <v>1</v>
      </c>
      <c r="AD553" s="159">
        <v>20</v>
      </c>
      <c r="AE553" s="159">
        <v>10</v>
      </c>
      <c r="AF553" s="15">
        <v>33000</v>
      </c>
      <c r="AG553" s="27">
        <v>1650</v>
      </c>
      <c r="AH553" s="27">
        <f t="shared" si="326"/>
        <v>0.76785714285714279</v>
      </c>
      <c r="AI553" s="27">
        <f t="shared" si="327"/>
        <v>1</v>
      </c>
      <c r="AJ553" s="27">
        <f t="shared" si="328"/>
        <v>0.76785714285714279</v>
      </c>
      <c r="AQ553" s="15">
        <f t="shared" si="329"/>
        <v>0</v>
      </c>
      <c r="AR553" s="15">
        <f t="shared" si="330"/>
        <v>0</v>
      </c>
      <c r="AZ553" s="15">
        <f t="shared" si="331"/>
        <v>0</v>
      </c>
      <c r="BA553" s="15">
        <f t="shared" si="332"/>
        <v>0</v>
      </c>
      <c r="BC553" s="15">
        <v>3</v>
      </c>
      <c r="BD553" s="15">
        <v>3</v>
      </c>
      <c r="BE553" s="15">
        <v>3</v>
      </c>
      <c r="BF553" s="15">
        <v>3</v>
      </c>
      <c r="BG553" s="15">
        <v>3</v>
      </c>
      <c r="BH553" s="15">
        <v>3</v>
      </c>
      <c r="BI553" s="15">
        <v>3</v>
      </c>
      <c r="BJ553" s="15">
        <v>1</v>
      </c>
      <c r="BK553" s="15">
        <f t="shared" si="333"/>
        <v>0</v>
      </c>
      <c r="BL553" s="15">
        <f t="shared" si="334"/>
        <v>0</v>
      </c>
      <c r="BM553" s="15">
        <f t="shared" si="335"/>
        <v>0</v>
      </c>
      <c r="BN553" s="15">
        <v>3</v>
      </c>
      <c r="BO553" s="15">
        <f t="shared" si="336"/>
        <v>0</v>
      </c>
      <c r="BP553" s="15">
        <f t="shared" si="337"/>
        <v>1</v>
      </c>
      <c r="BQ553" s="15">
        <f t="shared" si="338"/>
        <v>0</v>
      </c>
      <c r="BR553" s="15">
        <f t="shared" si="339"/>
        <v>0</v>
      </c>
      <c r="BS553" s="15">
        <v>5</v>
      </c>
      <c r="BT553" s="15">
        <v>2</v>
      </c>
      <c r="BU553" s="15">
        <f t="shared" si="340"/>
        <v>1</v>
      </c>
      <c r="BV553" s="15">
        <f t="shared" si="341"/>
        <v>0</v>
      </c>
      <c r="BW553" s="15">
        <f t="shared" si="342"/>
        <v>0</v>
      </c>
      <c r="BX553" s="15">
        <f t="shared" si="343"/>
        <v>0</v>
      </c>
      <c r="BY553" s="15">
        <v>1</v>
      </c>
      <c r="BZ553" s="15">
        <v>1</v>
      </c>
      <c r="CA553" s="15">
        <v>1</v>
      </c>
      <c r="CB553" s="15">
        <v>1</v>
      </c>
      <c r="CC553" s="15">
        <v>1</v>
      </c>
      <c r="CD553" s="27">
        <v>3</v>
      </c>
      <c r="CE553" s="27">
        <v>3</v>
      </c>
      <c r="CF553" s="27">
        <v>3</v>
      </c>
      <c r="CG553" s="27">
        <v>3</v>
      </c>
      <c r="CH553" s="27">
        <v>3</v>
      </c>
      <c r="CI553" s="27">
        <v>3</v>
      </c>
      <c r="CJ553" s="27">
        <f t="shared" si="317"/>
        <v>3</v>
      </c>
      <c r="CK553" s="15">
        <f t="shared" si="344"/>
        <v>-1</v>
      </c>
      <c r="CL553" s="15">
        <f t="shared" si="345"/>
        <v>-1</v>
      </c>
      <c r="CM553" s="15">
        <f t="shared" si="346"/>
        <v>-1</v>
      </c>
      <c r="CN553" s="15">
        <f t="shared" si="347"/>
        <v>-1</v>
      </c>
      <c r="CO553" s="15">
        <f t="shared" si="348"/>
        <v>-1</v>
      </c>
      <c r="CP553" s="15">
        <f t="shared" si="349"/>
        <v>-1</v>
      </c>
      <c r="CQ553" s="15">
        <f t="shared" si="350"/>
        <v>-1</v>
      </c>
    </row>
    <row r="554" spans="1:95" x14ac:dyDescent="0.2">
      <c r="A554" s="15">
        <v>873</v>
      </c>
      <c r="B554" s="23">
        <v>1</v>
      </c>
      <c r="C554" s="15">
        <v>1</v>
      </c>
      <c r="D554" s="15">
        <f t="shared" si="318"/>
        <v>0</v>
      </c>
      <c r="E554" s="15">
        <f t="shared" si="352"/>
        <v>0</v>
      </c>
      <c r="F554" s="15">
        <f t="shared" si="353"/>
        <v>0</v>
      </c>
      <c r="G554" s="15">
        <f t="shared" si="354"/>
        <v>0</v>
      </c>
      <c r="H554" s="15">
        <f t="shared" si="355"/>
        <v>0</v>
      </c>
      <c r="I554" s="15">
        <v>1</v>
      </c>
      <c r="J554" s="15">
        <v>68</v>
      </c>
      <c r="K554" s="15">
        <v>1</v>
      </c>
      <c r="L554" s="15">
        <f t="shared" si="319"/>
        <v>0</v>
      </c>
      <c r="M554" s="15">
        <f t="shared" si="320"/>
        <v>1</v>
      </c>
      <c r="N554" s="15">
        <f t="shared" si="321"/>
        <v>0</v>
      </c>
      <c r="O554" s="15">
        <f t="shared" si="322"/>
        <v>0</v>
      </c>
      <c r="P554" s="15">
        <f t="shared" si="323"/>
        <v>0</v>
      </c>
      <c r="Q554" s="15">
        <v>2</v>
      </c>
      <c r="R554" s="15">
        <v>4</v>
      </c>
      <c r="S554" s="15">
        <v>40</v>
      </c>
      <c r="T554" s="15">
        <v>0</v>
      </c>
      <c r="U554" s="15">
        <v>1</v>
      </c>
      <c r="V554" s="15">
        <v>0</v>
      </c>
      <c r="W554" s="15">
        <v>0</v>
      </c>
      <c r="X554" s="15">
        <v>1</v>
      </c>
      <c r="Y554" s="15">
        <v>1</v>
      </c>
      <c r="Z554" s="15">
        <f t="shared" si="351"/>
        <v>0</v>
      </c>
      <c r="AA554" s="15">
        <f t="shared" si="324"/>
        <v>0</v>
      </c>
      <c r="AB554" s="15">
        <f t="shared" si="325"/>
        <v>0</v>
      </c>
      <c r="AC554" s="15">
        <v>1</v>
      </c>
      <c r="AD554" s="15">
        <v>30</v>
      </c>
      <c r="AE554" s="15">
        <v>12</v>
      </c>
      <c r="AF554" s="15">
        <v>28000</v>
      </c>
      <c r="AG554" s="27">
        <v>933.33333333333337</v>
      </c>
      <c r="AH554" s="27">
        <f t="shared" si="326"/>
        <v>0</v>
      </c>
      <c r="AI554" s="27">
        <f t="shared" si="327"/>
        <v>1</v>
      </c>
      <c r="AJ554" s="27">
        <f t="shared" si="328"/>
        <v>0</v>
      </c>
      <c r="AQ554" s="15">
        <f t="shared" si="329"/>
        <v>0</v>
      </c>
      <c r="AR554" s="15">
        <f t="shared" si="330"/>
        <v>0</v>
      </c>
      <c r="AZ554" s="15">
        <f t="shared" si="331"/>
        <v>0</v>
      </c>
      <c r="BA554" s="15">
        <f t="shared" si="332"/>
        <v>0</v>
      </c>
      <c r="BB554" s="15">
        <f>$AJ554</f>
        <v>0</v>
      </c>
      <c r="BC554" s="15">
        <v>4</v>
      </c>
      <c r="BD554" s="15">
        <v>3</v>
      </c>
      <c r="BE554" s="15">
        <v>3</v>
      </c>
      <c r="BF554" s="15">
        <v>3</v>
      </c>
      <c r="BG554" s="15">
        <v>3</v>
      </c>
      <c r="BH554" s="15">
        <v>3.2</v>
      </c>
      <c r="BI554" s="15">
        <v>3</v>
      </c>
      <c r="BJ554" s="15">
        <v>1</v>
      </c>
      <c r="BK554" s="15">
        <f t="shared" si="333"/>
        <v>0</v>
      </c>
      <c r="BL554" s="15">
        <f t="shared" si="334"/>
        <v>0</v>
      </c>
      <c r="BM554" s="15">
        <f t="shared" si="335"/>
        <v>0</v>
      </c>
      <c r="BN554" s="15">
        <v>2</v>
      </c>
      <c r="BO554" s="15">
        <f t="shared" si="336"/>
        <v>1</v>
      </c>
      <c r="BP554" s="15">
        <f t="shared" si="337"/>
        <v>0</v>
      </c>
      <c r="BQ554" s="15">
        <f t="shared" si="338"/>
        <v>0</v>
      </c>
      <c r="BR554" s="15">
        <f t="shared" si="339"/>
        <v>0</v>
      </c>
      <c r="BS554" s="15">
        <v>3</v>
      </c>
      <c r="BT554" s="15">
        <v>2</v>
      </c>
      <c r="BU554" s="15">
        <f t="shared" si="340"/>
        <v>1</v>
      </c>
      <c r="BV554" s="15">
        <f t="shared" si="341"/>
        <v>0</v>
      </c>
      <c r="BW554" s="15">
        <f t="shared" si="342"/>
        <v>0</v>
      </c>
      <c r="BX554" s="15">
        <f t="shared" si="343"/>
        <v>0</v>
      </c>
      <c r="BY554" s="15">
        <v>1</v>
      </c>
      <c r="BZ554" s="15">
        <v>1</v>
      </c>
      <c r="CA554" s="15">
        <v>1</v>
      </c>
      <c r="CB554" s="15">
        <v>1</v>
      </c>
      <c r="CC554" s="15">
        <v>1</v>
      </c>
      <c r="CD554" s="27">
        <v>4</v>
      </c>
      <c r="CE554" s="27">
        <v>4</v>
      </c>
      <c r="CF554" s="27">
        <v>4</v>
      </c>
      <c r="CG554" s="27">
        <v>4</v>
      </c>
      <c r="CH554" s="27">
        <v>4</v>
      </c>
      <c r="CI554" s="27">
        <v>4</v>
      </c>
      <c r="CJ554" s="27">
        <f t="shared" si="317"/>
        <v>4</v>
      </c>
      <c r="CK554" s="15">
        <f t="shared" si="344"/>
        <v>0</v>
      </c>
      <c r="CL554" s="15">
        <f t="shared" si="345"/>
        <v>1</v>
      </c>
      <c r="CM554" s="15">
        <f t="shared" si="346"/>
        <v>1</v>
      </c>
      <c r="CN554" s="15">
        <f t="shared" si="347"/>
        <v>1</v>
      </c>
      <c r="CO554" s="15">
        <f t="shared" si="348"/>
        <v>1</v>
      </c>
      <c r="CP554" s="15">
        <f t="shared" si="349"/>
        <v>1</v>
      </c>
      <c r="CQ554" s="15">
        <f t="shared" si="350"/>
        <v>0.83333333333333348</v>
      </c>
    </row>
    <row r="555" spans="1:95" x14ac:dyDescent="0.2">
      <c r="A555" s="15">
        <v>873</v>
      </c>
      <c r="B555" s="23">
        <v>1</v>
      </c>
      <c r="C555" s="15">
        <v>1</v>
      </c>
      <c r="D555" s="15">
        <f t="shared" si="318"/>
        <v>0</v>
      </c>
      <c r="E555" s="15">
        <f t="shared" si="352"/>
        <v>0</v>
      </c>
      <c r="F555" s="15">
        <f t="shared" si="353"/>
        <v>0</v>
      </c>
      <c r="G555" s="15">
        <f t="shared" si="354"/>
        <v>0</v>
      </c>
      <c r="H555" s="15">
        <f t="shared" si="355"/>
        <v>0</v>
      </c>
      <c r="I555" s="15">
        <v>1</v>
      </c>
      <c r="J555" s="15">
        <v>68</v>
      </c>
      <c r="K555" s="15">
        <v>1</v>
      </c>
      <c r="L555" s="15">
        <f t="shared" si="319"/>
        <v>0</v>
      </c>
      <c r="M555" s="15">
        <f t="shared" si="320"/>
        <v>1</v>
      </c>
      <c r="N555" s="15">
        <f t="shared" si="321"/>
        <v>0</v>
      </c>
      <c r="O555" s="15">
        <f t="shared" si="322"/>
        <v>0</v>
      </c>
      <c r="P555" s="15">
        <f t="shared" si="323"/>
        <v>0</v>
      </c>
      <c r="Q555" s="15">
        <v>2</v>
      </c>
      <c r="R555" s="15">
        <v>4</v>
      </c>
      <c r="S555" s="15">
        <v>40</v>
      </c>
      <c r="T555" s="15">
        <v>0</v>
      </c>
      <c r="U555" s="15">
        <v>1</v>
      </c>
      <c r="V555" s="15">
        <v>0</v>
      </c>
      <c r="W555" s="15">
        <v>0</v>
      </c>
      <c r="X555" s="15">
        <v>1</v>
      </c>
      <c r="Y555" s="15">
        <v>0</v>
      </c>
      <c r="Z555" s="15">
        <f t="shared" si="351"/>
        <v>0</v>
      </c>
      <c r="AA555" s="15">
        <f t="shared" si="324"/>
        <v>0</v>
      </c>
      <c r="AB555" s="15">
        <f t="shared" si="325"/>
        <v>0</v>
      </c>
      <c r="AC555" s="159">
        <v>1</v>
      </c>
      <c r="AD555" s="159">
        <v>30</v>
      </c>
      <c r="AE555" s="159">
        <v>12</v>
      </c>
      <c r="AF555" s="15">
        <v>28000</v>
      </c>
      <c r="AG555" s="27">
        <v>933.33333333333337</v>
      </c>
      <c r="AH555" s="27">
        <f t="shared" si="326"/>
        <v>-0.51388888888888884</v>
      </c>
      <c r="AI555" s="27">
        <f t="shared" si="327"/>
        <v>1</v>
      </c>
      <c r="AJ555" s="27">
        <f t="shared" si="328"/>
        <v>-0.51388888888888884</v>
      </c>
      <c r="AQ555" s="15">
        <f t="shared" si="329"/>
        <v>0</v>
      </c>
      <c r="AR555" s="15">
        <f t="shared" si="330"/>
        <v>0</v>
      </c>
      <c r="AZ555" s="15">
        <f t="shared" si="331"/>
        <v>0</v>
      </c>
      <c r="BA555" s="15">
        <f t="shared" si="332"/>
        <v>0</v>
      </c>
      <c r="BC555" s="15">
        <v>4</v>
      </c>
      <c r="BD555" s="15">
        <v>3</v>
      </c>
      <c r="BE555" s="15">
        <v>3</v>
      </c>
      <c r="BF555" s="15">
        <v>3</v>
      </c>
      <c r="BG555" s="15">
        <v>3</v>
      </c>
      <c r="BH555" s="15">
        <v>3.2</v>
      </c>
      <c r="BI555" s="15">
        <v>3</v>
      </c>
      <c r="BJ555" s="15">
        <v>1</v>
      </c>
      <c r="BK555" s="15">
        <f t="shared" si="333"/>
        <v>0</v>
      </c>
      <c r="BL555" s="15">
        <f t="shared" si="334"/>
        <v>0</v>
      </c>
      <c r="BM555" s="15">
        <f t="shared" si="335"/>
        <v>0</v>
      </c>
      <c r="BN555" s="15">
        <v>2</v>
      </c>
      <c r="BO555" s="15">
        <f t="shared" si="336"/>
        <v>1</v>
      </c>
      <c r="BP555" s="15">
        <f t="shared" si="337"/>
        <v>0</v>
      </c>
      <c r="BQ555" s="15">
        <f t="shared" si="338"/>
        <v>0</v>
      </c>
      <c r="BR555" s="15">
        <f t="shared" si="339"/>
        <v>0</v>
      </c>
      <c r="BS555" s="15">
        <v>3</v>
      </c>
      <c r="BT555" s="15">
        <v>2</v>
      </c>
      <c r="BU555" s="15">
        <f t="shared" si="340"/>
        <v>1</v>
      </c>
      <c r="BV555" s="15">
        <f t="shared" si="341"/>
        <v>0</v>
      </c>
      <c r="BW555" s="15">
        <f t="shared" si="342"/>
        <v>0</v>
      </c>
      <c r="BX555" s="15">
        <f t="shared" si="343"/>
        <v>0</v>
      </c>
      <c r="BY555" s="15">
        <v>1</v>
      </c>
      <c r="BZ555" s="15">
        <v>1</v>
      </c>
      <c r="CA555" s="15">
        <v>1</v>
      </c>
      <c r="CB555" s="15">
        <v>1</v>
      </c>
      <c r="CC555" s="15">
        <v>1</v>
      </c>
      <c r="CD555" s="27">
        <v>4</v>
      </c>
      <c r="CE555" s="27">
        <v>3</v>
      </c>
      <c r="CF555" s="27">
        <v>3</v>
      </c>
      <c r="CG555" s="27">
        <v>3</v>
      </c>
      <c r="CH555" s="27">
        <v>3</v>
      </c>
      <c r="CI555" s="27">
        <v>3</v>
      </c>
      <c r="CJ555" s="27">
        <f t="shared" si="317"/>
        <v>3.1666666666666665</v>
      </c>
      <c r="CK555" s="15">
        <f t="shared" si="344"/>
        <v>0</v>
      </c>
      <c r="CL555" s="15">
        <f t="shared" si="345"/>
        <v>-1</v>
      </c>
      <c r="CM555" s="15">
        <f t="shared" si="346"/>
        <v>-1</v>
      </c>
      <c r="CN555" s="15">
        <f t="shared" si="347"/>
        <v>-1</v>
      </c>
      <c r="CO555" s="15">
        <f t="shared" si="348"/>
        <v>-1</v>
      </c>
      <c r="CP555" s="15">
        <f t="shared" si="349"/>
        <v>-1</v>
      </c>
      <c r="CQ555" s="15">
        <f t="shared" si="350"/>
        <v>-0.83333333333333348</v>
      </c>
    </row>
    <row r="556" spans="1:95" x14ac:dyDescent="0.2">
      <c r="A556" s="15">
        <v>874</v>
      </c>
      <c r="B556" s="23">
        <v>1</v>
      </c>
      <c r="C556" s="15">
        <v>1</v>
      </c>
      <c r="D556" s="15">
        <f t="shared" si="318"/>
        <v>0</v>
      </c>
      <c r="E556" s="15">
        <f t="shared" si="352"/>
        <v>0</v>
      </c>
      <c r="F556" s="15">
        <f t="shared" si="353"/>
        <v>0</v>
      </c>
      <c r="G556" s="15">
        <f t="shared" si="354"/>
        <v>0</v>
      </c>
      <c r="H556" s="15">
        <f t="shared" si="355"/>
        <v>0</v>
      </c>
      <c r="I556" s="15">
        <v>1</v>
      </c>
      <c r="J556" s="15">
        <v>58</v>
      </c>
      <c r="K556" s="15">
        <v>3</v>
      </c>
      <c r="L556" s="15">
        <f t="shared" si="319"/>
        <v>0</v>
      </c>
      <c r="M556" s="15">
        <f t="shared" si="320"/>
        <v>0</v>
      </c>
      <c r="N556" s="15">
        <f t="shared" si="321"/>
        <v>0</v>
      </c>
      <c r="O556" s="15">
        <f t="shared" si="322"/>
        <v>1</v>
      </c>
      <c r="P556" s="15">
        <f t="shared" si="323"/>
        <v>0</v>
      </c>
      <c r="Q556" s="15">
        <v>2</v>
      </c>
      <c r="R556" s="15">
        <v>5</v>
      </c>
      <c r="S556" s="15">
        <v>30</v>
      </c>
      <c r="T556" s="15">
        <v>1</v>
      </c>
      <c r="U556" s="15">
        <v>0</v>
      </c>
      <c r="V556" s="15">
        <v>0</v>
      </c>
      <c r="W556" s="15">
        <v>0</v>
      </c>
      <c r="X556" s="15">
        <v>1</v>
      </c>
      <c r="Y556" s="15">
        <v>1</v>
      </c>
      <c r="Z556" s="15">
        <f t="shared" si="351"/>
        <v>0</v>
      </c>
      <c r="AA556" s="15">
        <f t="shared" si="324"/>
        <v>0</v>
      </c>
      <c r="AB556" s="15">
        <f t="shared" si="325"/>
        <v>0</v>
      </c>
      <c r="AC556" s="15">
        <v>1</v>
      </c>
      <c r="AD556" s="15">
        <v>25</v>
      </c>
      <c r="AE556" s="15">
        <v>10</v>
      </c>
      <c r="AF556" s="15">
        <v>48000</v>
      </c>
      <c r="AG556" s="27">
        <v>1920</v>
      </c>
      <c r="AH556" s="27">
        <f t="shared" si="326"/>
        <v>-2.0408163265306121E-2</v>
      </c>
      <c r="AI556" s="27">
        <f t="shared" si="327"/>
        <v>1</v>
      </c>
      <c r="AJ556" s="27">
        <f t="shared" si="328"/>
        <v>-2.0408163265306121E-2</v>
      </c>
      <c r="AQ556" s="15">
        <f t="shared" si="329"/>
        <v>0</v>
      </c>
      <c r="AR556" s="15">
        <f t="shared" si="330"/>
        <v>0</v>
      </c>
      <c r="AZ556" s="15">
        <f t="shared" si="331"/>
        <v>0</v>
      </c>
      <c r="BA556" s="15">
        <f t="shared" si="332"/>
        <v>0</v>
      </c>
      <c r="BB556" s="15">
        <f>$AJ556</f>
        <v>-2.0408163265306121E-2</v>
      </c>
      <c r="BC556" s="15">
        <v>3.75</v>
      </c>
      <c r="BD556" s="15">
        <v>4</v>
      </c>
      <c r="BE556" s="15">
        <v>4</v>
      </c>
      <c r="BF556" s="15">
        <v>4</v>
      </c>
      <c r="BG556" s="15">
        <v>4</v>
      </c>
      <c r="BH556" s="15">
        <v>3.95</v>
      </c>
      <c r="BI556" s="15">
        <v>4</v>
      </c>
      <c r="BJ556" s="15">
        <v>1</v>
      </c>
      <c r="BK556" s="15">
        <f t="shared" si="333"/>
        <v>0</v>
      </c>
      <c r="BL556" s="15">
        <f t="shared" si="334"/>
        <v>0</v>
      </c>
      <c r="BM556" s="15">
        <f t="shared" si="335"/>
        <v>0</v>
      </c>
      <c r="BN556" s="15">
        <v>1</v>
      </c>
      <c r="BO556" s="15">
        <f t="shared" si="336"/>
        <v>0</v>
      </c>
      <c r="BP556" s="15">
        <f t="shared" si="337"/>
        <v>0</v>
      </c>
      <c r="BQ556" s="15">
        <f t="shared" si="338"/>
        <v>0</v>
      </c>
      <c r="BR556" s="15">
        <f t="shared" si="339"/>
        <v>0</v>
      </c>
      <c r="BS556" s="15">
        <v>4</v>
      </c>
      <c r="BT556" s="15">
        <v>2</v>
      </c>
      <c r="BU556" s="15">
        <f t="shared" si="340"/>
        <v>1</v>
      </c>
      <c r="BV556" s="15">
        <f t="shared" si="341"/>
        <v>0</v>
      </c>
      <c r="BW556" s="15">
        <f t="shared" si="342"/>
        <v>0</v>
      </c>
      <c r="BX556" s="15">
        <f t="shared" si="343"/>
        <v>0</v>
      </c>
      <c r="BY556" s="15">
        <v>1</v>
      </c>
      <c r="BZ556" s="15">
        <v>1</v>
      </c>
      <c r="CA556" s="15">
        <v>1</v>
      </c>
      <c r="CB556" s="15">
        <v>1</v>
      </c>
      <c r="CC556" s="15">
        <v>1</v>
      </c>
      <c r="CD556" s="27">
        <v>4</v>
      </c>
      <c r="CE556" s="27">
        <v>4</v>
      </c>
      <c r="CF556" s="27">
        <v>4</v>
      </c>
      <c r="CG556" s="27">
        <v>4</v>
      </c>
      <c r="CH556" s="27">
        <v>4</v>
      </c>
      <c r="CI556" s="27">
        <v>4</v>
      </c>
      <c r="CJ556" s="27">
        <f t="shared" si="317"/>
        <v>4</v>
      </c>
      <c r="CK556" s="15">
        <f t="shared" si="344"/>
        <v>1</v>
      </c>
      <c r="CL556" s="15">
        <f t="shared" si="345"/>
        <v>1</v>
      </c>
      <c r="CM556" s="15">
        <f t="shared" si="346"/>
        <v>1</v>
      </c>
      <c r="CN556" s="15">
        <f t="shared" si="347"/>
        <v>1</v>
      </c>
      <c r="CO556" s="15">
        <f t="shared" si="348"/>
        <v>1</v>
      </c>
      <c r="CP556" s="15">
        <f t="shared" si="349"/>
        <v>1</v>
      </c>
      <c r="CQ556" s="15">
        <f t="shared" si="350"/>
        <v>1</v>
      </c>
    </row>
    <row r="557" spans="1:95" x14ac:dyDescent="0.2">
      <c r="A557" s="15">
        <v>874</v>
      </c>
      <c r="B557" s="23">
        <v>1</v>
      </c>
      <c r="C557" s="15">
        <v>1</v>
      </c>
      <c r="D557" s="15">
        <f t="shared" si="318"/>
        <v>0</v>
      </c>
      <c r="E557" s="15">
        <f t="shared" si="352"/>
        <v>0</v>
      </c>
      <c r="F557" s="15">
        <f t="shared" si="353"/>
        <v>0</v>
      </c>
      <c r="G557" s="15">
        <f t="shared" si="354"/>
        <v>0</v>
      </c>
      <c r="H557" s="15">
        <f t="shared" si="355"/>
        <v>0</v>
      </c>
      <c r="I557" s="15">
        <v>1</v>
      </c>
      <c r="J557" s="15">
        <v>58</v>
      </c>
      <c r="K557" s="15">
        <v>3</v>
      </c>
      <c r="L557" s="15">
        <f t="shared" si="319"/>
        <v>0</v>
      </c>
      <c r="M557" s="15">
        <f t="shared" si="320"/>
        <v>0</v>
      </c>
      <c r="N557" s="15">
        <f t="shared" si="321"/>
        <v>0</v>
      </c>
      <c r="O557" s="15">
        <f t="shared" si="322"/>
        <v>1</v>
      </c>
      <c r="P557" s="15">
        <f t="shared" si="323"/>
        <v>0</v>
      </c>
      <c r="Q557" s="15">
        <v>2</v>
      </c>
      <c r="R557" s="15">
        <v>5</v>
      </c>
      <c r="S557" s="15">
        <v>30</v>
      </c>
      <c r="T557" s="15">
        <v>1</v>
      </c>
      <c r="U557" s="15">
        <v>0</v>
      </c>
      <c r="V557" s="15">
        <v>0</v>
      </c>
      <c r="W557" s="15">
        <v>0</v>
      </c>
      <c r="X557" s="15">
        <v>1</v>
      </c>
      <c r="Y557" s="15">
        <v>0</v>
      </c>
      <c r="Z557" s="15">
        <f t="shared" si="351"/>
        <v>0</v>
      </c>
      <c r="AA557" s="15">
        <f t="shared" si="324"/>
        <v>0</v>
      </c>
      <c r="AB557" s="15">
        <f t="shared" si="325"/>
        <v>0</v>
      </c>
      <c r="AC557" s="159">
        <v>1</v>
      </c>
      <c r="AD557" s="159">
        <v>25</v>
      </c>
      <c r="AE557" s="159">
        <v>10</v>
      </c>
      <c r="AF557" s="15">
        <v>49000</v>
      </c>
      <c r="AG557" s="27">
        <v>1960</v>
      </c>
      <c r="AH557" s="27">
        <f t="shared" si="326"/>
        <v>0.14896551724137924</v>
      </c>
      <c r="AI557" s="27">
        <f t="shared" si="327"/>
        <v>1</v>
      </c>
      <c r="AJ557" s="27">
        <f t="shared" si="328"/>
        <v>0.14896551724137924</v>
      </c>
      <c r="AQ557" s="15">
        <f t="shared" si="329"/>
        <v>0</v>
      </c>
      <c r="AR557" s="15">
        <f t="shared" si="330"/>
        <v>0</v>
      </c>
      <c r="AZ557" s="15">
        <f t="shared" si="331"/>
        <v>0</v>
      </c>
      <c r="BA557" s="15">
        <f t="shared" si="332"/>
        <v>0</v>
      </c>
      <c r="BC557" s="15">
        <v>3.75</v>
      </c>
      <c r="BD557" s="15">
        <v>4</v>
      </c>
      <c r="BE557" s="15">
        <v>4</v>
      </c>
      <c r="BF557" s="15">
        <v>4</v>
      </c>
      <c r="BG557" s="15">
        <v>4</v>
      </c>
      <c r="BH557" s="15">
        <v>3.95</v>
      </c>
      <c r="BI557" s="15">
        <v>4</v>
      </c>
      <c r="BJ557" s="15">
        <v>1</v>
      </c>
      <c r="BK557" s="15">
        <f t="shared" si="333"/>
        <v>0</v>
      </c>
      <c r="BL557" s="15">
        <f t="shared" si="334"/>
        <v>0</v>
      </c>
      <c r="BM557" s="15">
        <f t="shared" si="335"/>
        <v>0</v>
      </c>
      <c r="BN557" s="15">
        <v>1</v>
      </c>
      <c r="BO557" s="15">
        <f t="shared" si="336"/>
        <v>0</v>
      </c>
      <c r="BP557" s="15">
        <f t="shared" si="337"/>
        <v>0</v>
      </c>
      <c r="BQ557" s="15">
        <f t="shared" si="338"/>
        <v>0</v>
      </c>
      <c r="BR557" s="15">
        <f t="shared" si="339"/>
        <v>0</v>
      </c>
      <c r="BS557" s="15">
        <v>4</v>
      </c>
      <c r="BT557" s="15">
        <v>2</v>
      </c>
      <c r="BU557" s="15">
        <f t="shared" si="340"/>
        <v>1</v>
      </c>
      <c r="BV557" s="15">
        <f t="shared" si="341"/>
        <v>0</v>
      </c>
      <c r="BW557" s="15">
        <f t="shared" si="342"/>
        <v>0</v>
      </c>
      <c r="BX557" s="15">
        <f t="shared" si="343"/>
        <v>0</v>
      </c>
      <c r="BY557" s="15">
        <v>1</v>
      </c>
      <c r="BZ557" s="15">
        <v>1</v>
      </c>
      <c r="CA557" s="15">
        <v>1</v>
      </c>
      <c r="CB557" s="15">
        <v>1</v>
      </c>
      <c r="CC557" s="15">
        <v>1</v>
      </c>
      <c r="CD557" s="27">
        <v>3</v>
      </c>
      <c r="CE557" s="27">
        <v>3</v>
      </c>
      <c r="CF557" s="27">
        <v>3</v>
      </c>
      <c r="CG557" s="27">
        <v>3</v>
      </c>
      <c r="CH557" s="27">
        <v>3</v>
      </c>
      <c r="CI557" s="27">
        <v>3</v>
      </c>
      <c r="CJ557" s="27">
        <f t="shared" si="317"/>
        <v>3</v>
      </c>
      <c r="CK557" s="15">
        <f t="shared" si="344"/>
        <v>-1</v>
      </c>
      <c r="CL557" s="15">
        <f t="shared" si="345"/>
        <v>-1</v>
      </c>
      <c r="CM557" s="15">
        <f t="shared" si="346"/>
        <v>-1</v>
      </c>
      <c r="CN557" s="15">
        <f t="shared" si="347"/>
        <v>-1</v>
      </c>
      <c r="CO557" s="15">
        <f t="shared" si="348"/>
        <v>0</v>
      </c>
      <c r="CP557" s="15">
        <f t="shared" si="349"/>
        <v>-1</v>
      </c>
      <c r="CQ557" s="15">
        <f t="shared" si="350"/>
        <v>-0.83333333333333348</v>
      </c>
    </row>
    <row r="558" spans="1:95" x14ac:dyDescent="0.2">
      <c r="A558" s="15">
        <v>875</v>
      </c>
      <c r="B558" s="23">
        <v>1</v>
      </c>
      <c r="C558" s="15">
        <v>1</v>
      </c>
      <c r="D558" s="15">
        <f t="shared" si="318"/>
        <v>0</v>
      </c>
      <c r="E558" s="15">
        <f t="shared" si="352"/>
        <v>0</v>
      </c>
      <c r="F558" s="15">
        <f t="shared" si="353"/>
        <v>0</v>
      </c>
      <c r="G558" s="15">
        <f t="shared" si="354"/>
        <v>0</v>
      </c>
      <c r="H558" s="15">
        <f t="shared" si="355"/>
        <v>0</v>
      </c>
      <c r="I558" s="15">
        <v>1</v>
      </c>
      <c r="J558" s="15">
        <v>53</v>
      </c>
      <c r="K558" s="15">
        <v>5</v>
      </c>
      <c r="L558" s="15">
        <f t="shared" si="319"/>
        <v>0</v>
      </c>
      <c r="M558" s="15">
        <f t="shared" si="320"/>
        <v>0</v>
      </c>
      <c r="N558" s="15">
        <f t="shared" si="321"/>
        <v>0</v>
      </c>
      <c r="O558" s="15">
        <f t="shared" si="322"/>
        <v>0</v>
      </c>
      <c r="P558" s="15">
        <f t="shared" si="323"/>
        <v>0</v>
      </c>
      <c r="Q558" s="15">
        <v>2</v>
      </c>
      <c r="R558" s="15">
        <v>4</v>
      </c>
      <c r="S558" s="15">
        <v>25</v>
      </c>
      <c r="T558" s="15">
        <v>0</v>
      </c>
      <c r="U558" s="15">
        <v>1</v>
      </c>
      <c r="V558" s="15">
        <v>1</v>
      </c>
      <c r="W558" s="15">
        <v>200000</v>
      </c>
      <c r="X558" s="15">
        <v>1</v>
      </c>
      <c r="Y558" s="15">
        <v>1</v>
      </c>
      <c r="Z558" s="15">
        <f t="shared" si="351"/>
        <v>0</v>
      </c>
      <c r="AA558" s="15">
        <f t="shared" si="324"/>
        <v>0</v>
      </c>
      <c r="AB558" s="15">
        <f t="shared" si="325"/>
        <v>0</v>
      </c>
      <c r="AC558" s="15">
        <v>1</v>
      </c>
      <c r="AD558" s="15">
        <v>34</v>
      </c>
      <c r="AE558" s="15">
        <v>10</v>
      </c>
      <c r="AF558" s="15">
        <v>58000</v>
      </c>
      <c r="AG558" s="27">
        <v>1705.8823529411766</v>
      </c>
      <c r="AH558" s="27">
        <f t="shared" si="326"/>
        <v>-3.3333333333333291E-2</v>
      </c>
      <c r="AI558" s="27">
        <f t="shared" si="327"/>
        <v>1</v>
      </c>
      <c r="AJ558" s="27">
        <f t="shared" si="328"/>
        <v>-3.3333333333333291E-2</v>
      </c>
      <c r="AQ558" s="15">
        <f t="shared" si="329"/>
        <v>0</v>
      </c>
      <c r="AR558" s="15">
        <f t="shared" si="330"/>
        <v>0</v>
      </c>
      <c r="AZ558" s="15">
        <f t="shared" si="331"/>
        <v>0</v>
      </c>
      <c r="BA558" s="15">
        <f t="shared" si="332"/>
        <v>0</v>
      </c>
      <c r="BB558" s="15">
        <f>$AJ558</f>
        <v>-3.3333333333333291E-2</v>
      </c>
      <c r="BC558" s="15">
        <v>4</v>
      </c>
      <c r="BD558" s="15">
        <v>3</v>
      </c>
      <c r="BE558" s="15">
        <v>3</v>
      </c>
      <c r="BF558" s="15">
        <v>3</v>
      </c>
      <c r="BG558" s="15">
        <v>3</v>
      </c>
      <c r="BH558" s="15">
        <v>3.2</v>
      </c>
      <c r="BI558" s="15">
        <v>3</v>
      </c>
      <c r="BJ558" s="15">
        <v>1</v>
      </c>
      <c r="BK558" s="15">
        <f t="shared" si="333"/>
        <v>0</v>
      </c>
      <c r="BL558" s="15">
        <f t="shared" si="334"/>
        <v>0</v>
      </c>
      <c r="BM558" s="15">
        <f t="shared" si="335"/>
        <v>0</v>
      </c>
      <c r="BN558" s="15">
        <v>1</v>
      </c>
      <c r="BO558" s="15">
        <f t="shared" si="336"/>
        <v>0</v>
      </c>
      <c r="BP558" s="15">
        <f t="shared" si="337"/>
        <v>0</v>
      </c>
      <c r="BQ558" s="15">
        <f t="shared" si="338"/>
        <v>0</v>
      </c>
      <c r="BR558" s="15">
        <f t="shared" si="339"/>
        <v>0</v>
      </c>
      <c r="BS558" s="15">
        <v>5</v>
      </c>
      <c r="BT558" s="15">
        <v>2</v>
      </c>
      <c r="BU558" s="15">
        <f t="shared" si="340"/>
        <v>1</v>
      </c>
      <c r="BV558" s="15">
        <f t="shared" si="341"/>
        <v>0</v>
      </c>
      <c r="BW558" s="15">
        <f t="shared" si="342"/>
        <v>0</v>
      </c>
      <c r="BX558" s="15">
        <f t="shared" si="343"/>
        <v>0</v>
      </c>
      <c r="BY558" s="15">
        <v>1</v>
      </c>
      <c r="BZ558" s="15">
        <v>1</v>
      </c>
      <c r="CA558" s="15">
        <v>1</v>
      </c>
      <c r="CB558" s="15">
        <v>1</v>
      </c>
      <c r="CC558" s="15">
        <v>1</v>
      </c>
      <c r="CD558" s="27">
        <v>4</v>
      </c>
      <c r="CE558" s="27">
        <v>4</v>
      </c>
      <c r="CF558" s="27">
        <v>4</v>
      </c>
      <c r="CG558" s="27">
        <v>4</v>
      </c>
      <c r="CH558" s="27">
        <v>3</v>
      </c>
      <c r="CI558" s="27">
        <v>4</v>
      </c>
      <c r="CJ558" s="27">
        <f t="shared" si="317"/>
        <v>3.8333333333333335</v>
      </c>
      <c r="CK558" s="15">
        <f t="shared" si="344"/>
        <v>1</v>
      </c>
      <c r="CL558" s="15">
        <f t="shared" si="345"/>
        <v>1</v>
      </c>
      <c r="CM558" s="15">
        <f t="shared" si="346"/>
        <v>1</v>
      </c>
      <c r="CN558" s="15">
        <f t="shared" si="347"/>
        <v>1</v>
      </c>
      <c r="CO558" s="15">
        <f t="shared" si="348"/>
        <v>0</v>
      </c>
      <c r="CP558" s="15">
        <f t="shared" si="349"/>
        <v>1</v>
      </c>
      <c r="CQ558" s="15">
        <f t="shared" si="350"/>
        <v>0.83333333333333348</v>
      </c>
    </row>
    <row r="559" spans="1:95" x14ac:dyDescent="0.2">
      <c r="A559" s="15">
        <v>875</v>
      </c>
      <c r="B559" s="23">
        <v>1</v>
      </c>
      <c r="C559" s="15">
        <v>1</v>
      </c>
      <c r="D559" s="15">
        <f t="shared" si="318"/>
        <v>0</v>
      </c>
      <c r="E559" s="15">
        <f t="shared" si="352"/>
        <v>0</v>
      </c>
      <c r="F559" s="15">
        <f t="shared" si="353"/>
        <v>0</v>
      </c>
      <c r="G559" s="15">
        <f t="shared" si="354"/>
        <v>0</v>
      </c>
      <c r="H559" s="15">
        <f t="shared" si="355"/>
        <v>0</v>
      </c>
      <c r="I559" s="15">
        <v>1</v>
      </c>
      <c r="J559" s="15">
        <v>53</v>
      </c>
      <c r="K559" s="15">
        <v>5</v>
      </c>
      <c r="L559" s="15">
        <f t="shared" si="319"/>
        <v>0</v>
      </c>
      <c r="M559" s="15">
        <f t="shared" si="320"/>
        <v>0</v>
      </c>
      <c r="N559" s="15">
        <f t="shared" si="321"/>
        <v>0</v>
      </c>
      <c r="O559" s="15">
        <f t="shared" si="322"/>
        <v>0</v>
      </c>
      <c r="P559" s="15">
        <f t="shared" si="323"/>
        <v>0</v>
      </c>
      <c r="Q559" s="15">
        <v>2</v>
      </c>
      <c r="R559" s="15">
        <v>4</v>
      </c>
      <c r="S559" s="15">
        <v>25</v>
      </c>
      <c r="T559" s="15">
        <v>0</v>
      </c>
      <c r="U559" s="15">
        <v>1</v>
      </c>
      <c r="V559" s="15">
        <v>1</v>
      </c>
      <c r="W559" s="15">
        <v>200000</v>
      </c>
      <c r="X559" s="15">
        <v>1</v>
      </c>
      <c r="Y559" s="15">
        <v>0</v>
      </c>
      <c r="Z559" s="15">
        <f t="shared" si="351"/>
        <v>0</v>
      </c>
      <c r="AA559" s="15">
        <f t="shared" si="324"/>
        <v>0</v>
      </c>
      <c r="AB559" s="15">
        <f t="shared" si="325"/>
        <v>0</v>
      </c>
      <c r="AC559" s="159">
        <v>1</v>
      </c>
      <c r="AD559" s="159">
        <v>34</v>
      </c>
      <c r="AE559" s="159">
        <v>10</v>
      </c>
      <c r="AF559" s="15">
        <v>60000</v>
      </c>
      <c r="AG559" s="27">
        <v>1764.7058823529412</v>
      </c>
      <c r="AH559" s="27">
        <f t="shared" si="326"/>
        <v>0.76470588235294124</v>
      </c>
      <c r="AI559" s="27">
        <f t="shared" si="327"/>
        <v>1</v>
      </c>
      <c r="AJ559" s="27">
        <f t="shared" si="328"/>
        <v>0.76470588235294124</v>
      </c>
      <c r="AQ559" s="15">
        <f t="shared" si="329"/>
        <v>0</v>
      </c>
      <c r="AR559" s="15">
        <f t="shared" si="330"/>
        <v>0</v>
      </c>
      <c r="AZ559" s="15">
        <f t="shared" si="331"/>
        <v>0</v>
      </c>
      <c r="BA559" s="15">
        <f t="shared" si="332"/>
        <v>0</v>
      </c>
      <c r="BC559" s="15">
        <v>4</v>
      </c>
      <c r="BD559" s="15">
        <v>3</v>
      </c>
      <c r="BE559" s="15">
        <v>3</v>
      </c>
      <c r="BF559" s="15">
        <v>3</v>
      </c>
      <c r="BG559" s="15">
        <v>3</v>
      </c>
      <c r="BH559" s="15">
        <v>3.2</v>
      </c>
      <c r="BI559" s="15">
        <v>3</v>
      </c>
      <c r="BJ559" s="15">
        <v>1</v>
      </c>
      <c r="BK559" s="15">
        <f t="shared" si="333"/>
        <v>0</v>
      </c>
      <c r="BL559" s="15">
        <f t="shared" si="334"/>
        <v>0</v>
      </c>
      <c r="BM559" s="15">
        <f t="shared" si="335"/>
        <v>0</v>
      </c>
      <c r="BN559" s="15">
        <v>1</v>
      </c>
      <c r="BO559" s="15">
        <f t="shared" si="336"/>
        <v>0</v>
      </c>
      <c r="BP559" s="15">
        <f t="shared" si="337"/>
        <v>0</v>
      </c>
      <c r="BQ559" s="15">
        <f t="shared" si="338"/>
        <v>0</v>
      </c>
      <c r="BR559" s="15">
        <f t="shared" si="339"/>
        <v>0</v>
      </c>
      <c r="BS559" s="15">
        <v>5</v>
      </c>
      <c r="BT559" s="15">
        <v>2</v>
      </c>
      <c r="BU559" s="15">
        <f t="shared" si="340"/>
        <v>1</v>
      </c>
      <c r="BV559" s="15">
        <f t="shared" si="341"/>
        <v>0</v>
      </c>
      <c r="BW559" s="15">
        <f t="shared" si="342"/>
        <v>0</v>
      </c>
      <c r="BX559" s="15">
        <f t="shared" si="343"/>
        <v>0</v>
      </c>
      <c r="BY559" s="15">
        <v>1</v>
      </c>
      <c r="BZ559" s="15">
        <v>1</v>
      </c>
      <c r="CA559" s="15">
        <v>1</v>
      </c>
      <c r="CB559" s="15">
        <v>1</v>
      </c>
      <c r="CC559" s="15">
        <v>1</v>
      </c>
      <c r="CD559" s="27">
        <v>3</v>
      </c>
      <c r="CE559" s="27">
        <v>3</v>
      </c>
      <c r="CF559" s="27">
        <v>3</v>
      </c>
      <c r="CG559" s="27">
        <v>3</v>
      </c>
      <c r="CH559" s="27">
        <v>3</v>
      </c>
      <c r="CI559" s="27">
        <v>3</v>
      </c>
      <c r="CJ559" s="27">
        <f t="shared" si="317"/>
        <v>3</v>
      </c>
      <c r="CK559" s="15">
        <f t="shared" si="344"/>
        <v>0</v>
      </c>
      <c r="CL559" s="15">
        <f t="shared" si="345"/>
        <v>0</v>
      </c>
      <c r="CM559" s="15">
        <f t="shared" si="346"/>
        <v>0</v>
      </c>
      <c r="CN559" s="15">
        <f t="shared" si="347"/>
        <v>0</v>
      </c>
      <c r="CO559" s="15">
        <f t="shared" si="348"/>
        <v>0</v>
      </c>
      <c r="CP559" s="15">
        <f t="shared" si="349"/>
        <v>0</v>
      </c>
      <c r="CQ559" s="15">
        <f t="shared" si="350"/>
        <v>0</v>
      </c>
    </row>
    <row r="560" spans="1:95" x14ac:dyDescent="0.2">
      <c r="A560" s="15">
        <v>876</v>
      </c>
      <c r="B560" s="23">
        <v>1</v>
      </c>
      <c r="C560" s="15">
        <v>1</v>
      </c>
      <c r="D560" s="15">
        <f t="shared" si="318"/>
        <v>0</v>
      </c>
      <c r="E560" s="15">
        <f t="shared" si="352"/>
        <v>0</v>
      </c>
      <c r="F560" s="15">
        <f t="shared" si="353"/>
        <v>0</v>
      </c>
      <c r="G560" s="15">
        <f t="shared" si="354"/>
        <v>0</v>
      </c>
      <c r="H560" s="15">
        <f t="shared" si="355"/>
        <v>0</v>
      </c>
      <c r="I560" s="15">
        <v>1</v>
      </c>
      <c r="J560" s="15">
        <v>60</v>
      </c>
      <c r="K560" s="15">
        <v>3</v>
      </c>
      <c r="L560" s="15">
        <f t="shared" si="319"/>
        <v>0</v>
      </c>
      <c r="M560" s="15">
        <f t="shared" si="320"/>
        <v>0</v>
      </c>
      <c r="N560" s="15">
        <f t="shared" si="321"/>
        <v>0</v>
      </c>
      <c r="O560" s="15">
        <f t="shared" si="322"/>
        <v>1</v>
      </c>
      <c r="P560" s="15">
        <f t="shared" si="323"/>
        <v>0</v>
      </c>
      <c r="Q560" s="15">
        <v>2</v>
      </c>
      <c r="R560" s="15">
        <v>5</v>
      </c>
      <c r="S560" s="15">
        <v>40</v>
      </c>
      <c r="T560" s="15">
        <v>0</v>
      </c>
      <c r="U560" s="15">
        <v>0</v>
      </c>
      <c r="V560" s="15">
        <v>1</v>
      </c>
      <c r="W560" s="15">
        <v>200000</v>
      </c>
      <c r="X560" s="15">
        <v>1</v>
      </c>
      <c r="Y560" s="15">
        <v>1</v>
      </c>
      <c r="Z560" s="15">
        <f t="shared" si="351"/>
        <v>0</v>
      </c>
      <c r="AA560" s="15">
        <f t="shared" si="324"/>
        <v>0</v>
      </c>
      <c r="AB560" s="15">
        <f t="shared" si="325"/>
        <v>0</v>
      </c>
      <c r="AC560" s="15">
        <v>1</v>
      </c>
      <c r="AD560" s="15">
        <v>50</v>
      </c>
      <c r="AE560" s="15">
        <v>10.8</v>
      </c>
      <c r="AF560" s="15">
        <v>50000</v>
      </c>
      <c r="AG560" s="27">
        <v>1000</v>
      </c>
      <c r="AH560" s="27">
        <f t="shared" si="326"/>
        <v>0</v>
      </c>
      <c r="AI560" s="27">
        <f t="shared" si="327"/>
        <v>1</v>
      </c>
      <c r="AJ560" s="27">
        <f t="shared" si="328"/>
        <v>0</v>
      </c>
      <c r="AQ560" s="15">
        <f t="shared" si="329"/>
        <v>0</v>
      </c>
      <c r="AR560" s="15">
        <f t="shared" si="330"/>
        <v>0</v>
      </c>
      <c r="AZ560" s="15">
        <f t="shared" si="331"/>
        <v>0</v>
      </c>
      <c r="BA560" s="15">
        <f t="shared" si="332"/>
        <v>0</v>
      </c>
      <c r="BB560" s="15">
        <f>$AJ560</f>
        <v>0</v>
      </c>
      <c r="BC560" s="15">
        <v>3.75</v>
      </c>
      <c r="BD560" s="15">
        <v>3</v>
      </c>
      <c r="BE560" s="15">
        <v>3</v>
      </c>
      <c r="BF560" s="15">
        <v>3</v>
      </c>
      <c r="BG560" s="15">
        <v>3</v>
      </c>
      <c r="BH560" s="15">
        <v>3.15</v>
      </c>
      <c r="BI560" s="15">
        <v>3</v>
      </c>
      <c r="BJ560" s="15">
        <v>1</v>
      </c>
      <c r="BK560" s="15">
        <f t="shared" si="333"/>
        <v>0</v>
      </c>
      <c r="BL560" s="15">
        <f t="shared" si="334"/>
        <v>0</v>
      </c>
      <c r="BM560" s="15">
        <f t="shared" si="335"/>
        <v>0</v>
      </c>
      <c r="BN560" s="15">
        <v>3</v>
      </c>
      <c r="BO560" s="15">
        <f t="shared" si="336"/>
        <v>0</v>
      </c>
      <c r="BP560" s="15">
        <f t="shared" si="337"/>
        <v>1</v>
      </c>
      <c r="BQ560" s="15">
        <f t="shared" si="338"/>
        <v>0</v>
      </c>
      <c r="BR560" s="15">
        <f t="shared" si="339"/>
        <v>0</v>
      </c>
      <c r="BS560" s="15">
        <v>4</v>
      </c>
      <c r="BT560" s="15">
        <v>2</v>
      </c>
      <c r="BU560" s="15">
        <f t="shared" si="340"/>
        <v>1</v>
      </c>
      <c r="BV560" s="15">
        <f t="shared" si="341"/>
        <v>0</v>
      </c>
      <c r="BW560" s="15">
        <f t="shared" si="342"/>
        <v>0</v>
      </c>
      <c r="BX560" s="15">
        <f t="shared" si="343"/>
        <v>0</v>
      </c>
      <c r="BY560" s="15">
        <v>1</v>
      </c>
      <c r="BZ560" s="15">
        <v>1</v>
      </c>
      <c r="CA560" s="15">
        <v>1</v>
      </c>
      <c r="CB560" s="15">
        <v>1</v>
      </c>
      <c r="CC560" s="15">
        <v>1</v>
      </c>
      <c r="CD560" s="27">
        <v>3</v>
      </c>
      <c r="CE560" s="27">
        <v>3</v>
      </c>
      <c r="CF560" s="27">
        <v>3</v>
      </c>
      <c r="CG560" s="27">
        <v>3</v>
      </c>
      <c r="CH560" s="27">
        <v>3</v>
      </c>
      <c r="CI560" s="27">
        <v>3</v>
      </c>
      <c r="CJ560" s="27">
        <f t="shared" si="317"/>
        <v>3</v>
      </c>
      <c r="CK560" s="15">
        <f t="shared" si="344"/>
        <v>0</v>
      </c>
      <c r="CL560" s="15">
        <f t="shared" si="345"/>
        <v>0</v>
      </c>
      <c r="CM560" s="15">
        <f t="shared" si="346"/>
        <v>0</v>
      </c>
      <c r="CN560" s="15">
        <f t="shared" si="347"/>
        <v>0</v>
      </c>
      <c r="CO560" s="15">
        <f t="shared" si="348"/>
        <v>0</v>
      </c>
      <c r="CP560" s="15">
        <f t="shared" si="349"/>
        <v>0</v>
      </c>
      <c r="CQ560" s="15">
        <f t="shared" si="350"/>
        <v>0</v>
      </c>
    </row>
    <row r="561" spans="1:95" x14ac:dyDescent="0.2">
      <c r="A561" s="15">
        <v>876</v>
      </c>
      <c r="B561" s="23">
        <v>1</v>
      </c>
      <c r="C561" s="15">
        <v>1</v>
      </c>
      <c r="D561" s="15">
        <f t="shared" si="318"/>
        <v>0</v>
      </c>
      <c r="E561" s="15">
        <f t="shared" si="352"/>
        <v>0</v>
      </c>
      <c r="F561" s="15">
        <f t="shared" si="353"/>
        <v>0</v>
      </c>
      <c r="G561" s="15">
        <f t="shared" si="354"/>
        <v>0</v>
      </c>
      <c r="H561" s="15">
        <f t="shared" si="355"/>
        <v>0</v>
      </c>
      <c r="I561" s="15">
        <v>1</v>
      </c>
      <c r="J561" s="15">
        <v>60</v>
      </c>
      <c r="K561" s="15">
        <v>3</v>
      </c>
      <c r="L561" s="15">
        <f t="shared" si="319"/>
        <v>0</v>
      </c>
      <c r="M561" s="15">
        <f t="shared" si="320"/>
        <v>0</v>
      </c>
      <c r="N561" s="15">
        <f t="shared" si="321"/>
        <v>0</v>
      </c>
      <c r="O561" s="15">
        <f t="shared" si="322"/>
        <v>1</v>
      </c>
      <c r="P561" s="15">
        <f t="shared" si="323"/>
        <v>0</v>
      </c>
      <c r="Q561" s="15">
        <v>2</v>
      </c>
      <c r="R561" s="15">
        <v>5</v>
      </c>
      <c r="S561" s="15">
        <v>40</v>
      </c>
      <c r="T561" s="15">
        <v>0</v>
      </c>
      <c r="U561" s="15">
        <v>0</v>
      </c>
      <c r="V561" s="15">
        <v>1</v>
      </c>
      <c r="W561" s="15">
        <v>200000</v>
      </c>
      <c r="X561" s="15">
        <v>1</v>
      </c>
      <c r="Y561" s="15">
        <v>0</v>
      </c>
      <c r="Z561" s="15">
        <f t="shared" si="351"/>
        <v>0</v>
      </c>
      <c r="AA561" s="15">
        <f t="shared" si="324"/>
        <v>0</v>
      </c>
      <c r="AB561" s="15">
        <f t="shared" si="325"/>
        <v>0</v>
      </c>
      <c r="AC561" s="159">
        <v>1</v>
      </c>
      <c r="AD561" s="159">
        <v>50</v>
      </c>
      <c r="AE561" s="159">
        <v>10.8</v>
      </c>
      <c r="AF561" s="15">
        <v>50000</v>
      </c>
      <c r="AG561" s="27">
        <v>1000</v>
      </c>
      <c r="AH561" s="27">
        <f t="shared" si="326"/>
        <v>-6.2500000000000069E-2</v>
      </c>
      <c r="AI561" s="27">
        <f t="shared" si="327"/>
        <v>1</v>
      </c>
      <c r="AJ561" s="27">
        <f t="shared" si="328"/>
        <v>-6.2500000000000069E-2</v>
      </c>
      <c r="AQ561" s="15">
        <f t="shared" si="329"/>
        <v>0</v>
      </c>
      <c r="AR561" s="15">
        <f t="shared" si="330"/>
        <v>0</v>
      </c>
      <c r="AZ561" s="15">
        <f t="shared" si="331"/>
        <v>0</v>
      </c>
      <c r="BA561" s="15">
        <f t="shared" si="332"/>
        <v>0</v>
      </c>
      <c r="BC561" s="15">
        <v>3.75</v>
      </c>
      <c r="BD561" s="15">
        <v>3</v>
      </c>
      <c r="BE561" s="15">
        <v>3</v>
      </c>
      <c r="BF561" s="15">
        <v>3</v>
      </c>
      <c r="BG561" s="15">
        <v>3</v>
      </c>
      <c r="BH561" s="15">
        <v>3.15</v>
      </c>
      <c r="BI561" s="15">
        <v>3</v>
      </c>
      <c r="BJ561" s="15">
        <v>1</v>
      </c>
      <c r="BK561" s="15">
        <f t="shared" si="333"/>
        <v>0</v>
      </c>
      <c r="BL561" s="15">
        <f t="shared" si="334"/>
        <v>0</v>
      </c>
      <c r="BM561" s="15">
        <f t="shared" si="335"/>
        <v>0</v>
      </c>
      <c r="BN561" s="15">
        <v>3</v>
      </c>
      <c r="BO561" s="15">
        <f t="shared" si="336"/>
        <v>0</v>
      </c>
      <c r="BP561" s="15">
        <f t="shared" si="337"/>
        <v>1</v>
      </c>
      <c r="BQ561" s="15">
        <f t="shared" si="338"/>
        <v>0</v>
      </c>
      <c r="BR561" s="15">
        <f t="shared" si="339"/>
        <v>0</v>
      </c>
      <c r="BS561" s="15">
        <v>4</v>
      </c>
      <c r="BT561" s="15">
        <v>2</v>
      </c>
      <c r="BU561" s="15">
        <f t="shared" si="340"/>
        <v>1</v>
      </c>
      <c r="BV561" s="15">
        <f t="shared" si="341"/>
        <v>0</v>
      </c>
      <c r="BW561" s="15">
        <f t="shared" si="342"/>
        <v>0</v>
      </c>
      <c r="BX561" s="15">
        <f t="shared" si="343"/>
        <v>0</v>
      </c>
      <c r="BY561" s="15">
        <v>1</v>
      </c>
      <c r="BZ561" s="15">
        <v>1</v>
      </c>
      <c r="CA561" s="15">
        <v>1</v>
      </c>
      <c r="CB561" s="15">
        <v>1</v>
      </c>
      <c r="CC561" s="15">
        <v>1</v>
      </c>
      <c r="CD561" s="27">
        <v>3</v>
      </c>
      <c r="CE561" s="27">
        <v>3</v>
      </c>
      <c r="CF561" s="27">
        <v>3</v>
      </c>
      <c r="CG561" s="27">
        <v>3</v>
      </c>
      <c r="CH561" s="27">
        <v>3</v>
      </c>
      <c r="CI561" s="27">
        <v>3</v>
      </c>
      <c r="CJ561" s="27">
        <f t="shared" si="317"/>
        <v>3</v>
      </c>
      <c r="CK561" s="15">
        <f t="shared" si="344"/>
        <v>-1</v>
      </c>
      <c r="CL561" s="15">
        <f t="shared" si="345"/>
        <v>-1</v>
      </c>
      <c r="CM561" s="15">
        <f t="shared" si="346"/>
        <v>-1</v>
      </c>
      <c r="CN561" s="15">
        <f t="shared" si="347"/>
        <v>-1</v>
      </c>
      <c r="CO561" s="15">
        <f t="shared" si="348"/>
        <v>-1</v>
      </c>
      <c r="CP561" s="15">
        <f t="shared" si="349"/>
        <v>-1</v>
      </c>
      <c r="CQ561" s="15">
        <f t="shared" si="350"/>
        <v>-1</v>
      </c>
    </row>
    <row r="562" spans="1:95" x14ac:dyDescent="0.2">
      <c r="A562" s="15">
        <v>877</v>
      </c>
      <c r="B562" s="23">
        <v>1</v>
      </c>
      <c r="C562" s="15">
        <v>6</v>
      </c>
      <c r="D562" s="15">
        <f t="shared" si="318"/>
        <v>0</v>
      </c>
      <c r="E562" s="15">
        <f t="shared" si="352"/>
        <v>0</v>
      </c>
      <c r="F562" s="15">
        <f t="shared" si="353"/>
        <v>0</v>
      </c>
      <c r="G562" s="15">
        <f t="shared" si="354"/>
        <v>0</v>
      </c>
      <c r="H562" s="15">
        <f t="shared" si="355"/>
        <v>1</v>
      </c>
      <c r="I562" s="15">
        <v>1</v>
      </c>
      <c r="J562" s="15">
        <v>53</v>
      </c>
      <c r="K562" s="15">
        <v>5</v>
      </c>
      <c r="L562" s="15">
        <f t="shared" si="319"/>
        <v>0</v>
      </c>
      <c r="M562" s="15">
        <f t="shared" si="320"/>
        <v>0</v>
      </c>
      <c r="N562" s="15">
        <f t="shared" si="321"/>
        <v>0</v>
      </c>
      <c r="O562" s="15">
        <f t="shared" si="322"/>
        <v>0</v>
      </c>
      <c r="P562" s="15">
        <f t="shared" si="323"/>
        <v>0</v>
      </c>
      <c r="Q562" s="15">
        <v>2</v>
      </c>
      <c r="R562" s="15">
        <v>4</v>
      </c>
      <c r="S562" s="15">
        <v>20</v>
      </c>
      <c r="T562" s="15">
        <v>0</v>
      </c>
      <c r="U562" s="15">
        <v>0</v>
      </c>
      <c r="V562" s="15">
        <v>0</v>
      </c>
      <c r="W562" s="15">
        <v>0</v>
      </c>
      <c r="X562" s="15">
        <v>1</v>
      </c>
      <c r="Y562" s="15">
        <v>1</v>
      </c>
      <c r="Z562" s="15">
        <f t="shared" si="351"/>
        <v>0</v>
      </c>
      <c r="AA562" s="15">
        <f t="shared" si="324"/>
        <v>1</v>
      </c>
      <c r="AB562" s="15">
        <f t="shared" si="325"/>
        <v>0</v>
      </c>
      <c r="AC562" s="15">
        <v>2</v>
      </c>
      <c r="AD562" s="15">
        <v>30</v>
      </c>
      <c r="AE562" s="15">
        <v>26</v>
      </c>
      <c r="AF562" s="15">
        <v>32000</v>
      </c>
      <c r="AG562" s="27">
        <v>1066.6666666666667</v>
      </c>
      <c r="AH562" s="27">
        <f t="shared" si="326"/>
        <v>-3.0303030303030234E-2</v>
      </c>
      <c r="AI562" s="27">
        <f t="shared" si="327"/>
        <v>1</v>
      </c>
      <c r="AJ562" s="27">
        <f t="shared" si="328"/>
        <v>-3.0303030303030234E-2</v>
      </c>
      <c r="AQ562" s="15">
        <f t="shared" si="329"/>
        <v>0</v>
      </c>
      <c r="AR562" s="15">
        <f t="shared" si="330"/>
        <v>0</v>
      </c>
      <c r="AZ562" s="15">
        <f t="shared" si="331"/>
        <v>0</v>
      </c>
      <c r="BA562" s="15">
        <f t="shared" si="332"/>
        <v>0</v>
      </c>
      <c r="BB562" s="15">
        <f>$AJ562</f>
        <v>-3.0303030303030234E-2</v>
      </c>
      <c r="BC562" s="15">
        <v>3</v>
      </c>
      <c r="BD562" s="15">
        <v>3</v>
      </c>
      <c r="BE562" s="15">
        <v>3</v>
      </c>
      <c r="BF562" s="15">
        <v>3</v>
      </c>
      <c r="BG562" s="15">
        <v>3</v>
      </c>
      <c r="BH562" s="15">
        <v>3</v>
      </c>
      <c r="BI562" s="15">
        <v>3</v>
      </c>
      <c r="BJ562" s="15">
        <v>1</v>
      </c>
      <c r="BK562" s="15">
        <f t="shared" si="333"/>
        <v>0</v>
      </c>
      <c r="BL562" s="15">
        <f t="shared" si="334"/>
        <v>0</v>
      </c>
      <c r="BM562" s="15">
        <f t="shared" si="335"/>
        <v>0</v>
      </c>
      <c r="BN562" s="15">
        <v>1</v>
      </c>
      <c r="BO562" s="15">
        <f t="shared" si="336"/>
        <v>0</v>
      </c>
      <c r="BP562" s="15">
        <f t="shared" si="337"/>
        <v>0</v>
      </c>
      <c r="BQ562" s="15">
        <f t="shared" si="338"/>
        <v>0</v>
      </c>
      <c r="BR562" s="15">
        <f t="shared" si="339"/>
        <v>0</v>
      </c>
      <c r="BS562" s="15">
        <v>3</v>
      </c>
      <c r="BT562" s="15">
        <v>2</v>
      </c>
      <c r="BU562" s="15">
        <f t="shared" si="340"/>
        <v>1</v>
      </c>
      <c r="BV562" s="15">
        <f t="shared" si="341"/>
        <v>0</v>
      </c>
      <c r="BW562" s="15">
        <f t="shared" si="342"/>
        <v>0</v>
      </c>
      <c r="BX562" s="15">
        <f t="shared" si="343"/>
        <v>0</v>
      </c>
      <c r="BY562" s="15">
        <v>1</v>
      </c>
      <c r="BZ562" s="15">
        <v>1</v>
      </c>
      <c r="CA562" s="15">
        <v>1</v>
      </c>
      <c r="CB562" s="15">
        <v>1</v>
      </c>
      <c r="CC562" s="15">
        <v>1</v>
      </c>
      <c r="CD562" s="27">
        <v>4</v>
      </c>
      <c r="CE562" s="27">
        <v>4</v>
      </c>
      <c r="CF562" s="27">
        <v>4</v>
      </c>
      <c r="CG562" s="27">
        <v>4</v>
      </c>
      <c r="CH562" s="27">
        <v>4</v>
      </c>
      <c r="CI562" s="27">
        <v>4</v>
      </c>
      <c r="CJ562" s="27">
        <f t="shared" si="317"/>
        <v>4</v>
      </c>
      <c r="CK562" s="15">
        <f t="shared" si="344"/>
        <v>0</v>
      </c>
      <c r="CL562" s="15">
        <f t="shared" si="345"/>
        <v>0</v>
      </c>
      <c r="CM562" s="15">
        <f t="shared" si="346"/>
        <v>0</v>
      </c>
      <c r="CN562" s="15">
        <f t="shared" si="347"/>
        <v>0</v>
      </c>
      <c r="CO562" s="15">
        <f t="shared" si="348"/>
        <v>0</v>
      </c>
      <c r="CP562" s="15">
        <f t="shared" si="349"/>
        <v>0</v>
      </c>
      <c r="CQ562" s="15">
        <f t="shared" si="350"/>
        <v>0</v>
      </c>
    </row>
    <row r="563" spans="1:95" x14ac:dyDescent="0.2">
      <c r="A563" s="15">
        <v>877</v>
      </c>
      <c r="B563" s="23">
        <v>1</v>
      </c>
      <c r="C563" s="15">
        <v>6</v>
      </c>
      <c r="D563" s="15">
        <f t="shared" si="318"/>
        <v>0</v>
      </c>
      <c r="E563" s="15">
        <f t="shared" si="352"/>
        <v>0</v>
      </c>
      <c r="F563" s="15">
        <f t="shared" si="353"/>
        <v>0</v>
      </c>
      <c r="G563" s="15">
        <f t="shared" si="354"/>
        <v>0</v>
      </c>
      <c r="H563" s="15">
        <f t="shared" si="355"/>
        <v>1</v>
      </c>
      <c r="I563" s="15">
        <v>1</v>
      </c>
      <c r="J563" s="15">
        <v>53</v>
      </c>
      <c r="K563" s="15">
        <v>5</v>
      </c>
      <c r="L563" s="15">
        <f t="shared" si="319"/>
        <v>0</v>
      </c>
      <c r="M563" s="15">
        <f t="shared" si="320"/>
        <v>0</v>
      </c>
      <c r="N563" s="15">
        <f t="shared" si="321"/>
        <v>0</v>
      </c>
      <c r="O563" s="15">
        <f t="shared" si="322"/>
        <v>0</v>
      </c>
      <c r="P563" s="15">
        <f t="shared" si="323"/>
        <v>0</v>
      </c>
      <c r="Q563" s="15">
        <v>2</v>
      </c>
      <c r="R563" s="15">
        <v>4</v>
      </c>
      <c r="S563" s="15">
        <v>20</v>
      </c>
      <c r="T563" s="15">
        <v>0</v>
      </c>
      <c r="U563" s="15">
        <v>0</v>
      </c>
      <c r="V563" s="15">
        <v>0</v>
      </c>
      <c r="W563" s="15">
        <v>0</v>
      </c>
      <c r="X563" s="15">
        <v>1</v>
      </c>
      <c r="Y563" s="15">
        <v>0</v>
      </c>
      <c r="Z563" s="15">
        <f t="shared" si="351"/>
        <v>0</v>
      </c>
      <c r="AA563" s="15">
        <f t="shared" si="324"/>
        <v>1</v>
      </c>
      <c r="AB563" s="15">
        <f t="shared" si="325"/>
        <v>0</v>
      </c>
      <c r="AC563" s="159">
        <v>2</v>
      </c>
      <c r="AD563" s="159">
        <v>30</v>
      </c>
      <c r="AE563" s="159">
        <v>33</v>
      </c>
      <c r="AF563" s="15">
        <v>33000</v>
      </c>
      <c r="AG563" s="27">
        <v>1100</v>
      </c>
      <c r="AH563" s="27">
        <f t="shared" si="326"/>
        <v>-0.92666666666666664</v>
      </c>
      <c r="AI563" s="27">
        <f t="shared" si="327"/>
        <v>1</v>
      </c>
      <c r="AJ563" s="27">
        <f t="shared" si="328"/>
        <v>-0.92666666666666664</v>
      </c>
      <c r="AQ563" s="15">
        <f t="shared" si="329"/>
        <v>0</v>
      </c>
      <c r="AR563" s="15">
        <f t="shared" si="330"/>
        <v>0</v>
      </c>
      <c r="AZ563" s="15">
        <f t="shared" si="331"/>
        <v>0</v>
      </c>
      <c r="BA563" s="15">
        <f t="shared" si="332"/>
        <v>0</v>
      </c>
      <c r="BC563" s="15">
        <v>3</v>
      </c>
      <c r="BD563" s="15">
        <v>3</v>
      </c>
      <c r="BE563" s="15">
        <v>3</v>
      </c>
      <c r="BF563" s="15">
        <v>3</v>
      </c>
      <c r="BG563" s="15">
        <v>3</v>
      </c>
      <c r="BH563" s="15">
        <v>3</v>
      </c>
      <c r="BI563" s="15">
        <v>3</v>
      </c>
      <c r="BJ563" s="15">
        <v>1</v>
      </c>
      <c r="BK563" s="15">
        <f t="shared" si="333"/>
        <v>0</v>
      </c>
      <c r="BL563" s="15">
        <f t="shared" si="334"/>
        <v>0</v>
      </c>
      <c r="BM563" s="15">
        <f t="shared" si="335"/>
        <v>0</v>
      </c>
      <c r="BN563" s="15">
        <v>1</v>
      </c>
      <c r="BO563" s="15">
        <f t="shared" si="336"/>
        <v>0</v>
      </c>
      <c r="BP563" s="15">
        <f t="shared" si="337"/>
        <v>0</v>
      </c>
      <c r="BQ563" s="15">
        <f t="shared" si="338"/>
        <v>0</v>
      </c>
      <c r="BR563" s="15">
        <f t="shared" si="339"/>
        <v>0</v>
      </c>
      <c r="BS563" s="15">
        <v>3</v>
      </c>
      <c r="BT563" s="15">
        <v>2</v>
      </c>
      <c r="BU563" s="15">
        <f t="shared" si="340"/>
        <v>1</v>
      </c>
      <c r="BV563" s="15">
        <f t="shared" si="341"/>
        <v>0</v>
      </c>
      <c r="BW563" s="15">
        <f t="shared" si="342"/>
        <v>0</v>
      </c>
      <c r="BX563" s="15">
        <f t="shared" si="343"/>
        <v>0</v>
      </c>
      <c r="BY563" s="15">
        <v>1</v>
      </c>
      <c r="BZ563" s="15">
        <v>1</v>
      </c>
      <c r="CA563" s="15">
        <v>1</v>
      </c>
      <c r="CB563" s="15">
        <v>1</v>
      </c>
      <c r="CC563" s="15">
        <v>1</v>
      </c>
      <c r="CD563" s="27">
        <v>4</v>
      </c>
      <c r="CE563" s="27">
        <v>4</v>
      </c>
      <c r="CF563" s="27">
        <v>4</v>
      </c>
      <c r="CG563" s="27">
        <v>4</v>
      </c>
      <c r="CH563" s="27">
        <v>4</v>
      </c>
      <c r="CI563" s="27">
        <v>4</v>
      </c>
      <c r="CJ563" s="27">
        <f t="shared" si="317"/>
        <v>4</v>
      </c>
      <c r="CK563" s="15">
        <f t="shared" si="344"/>
        <v>-1</v>
      </c>
      <c r="CL563" s="15">
        <f t="shared" si="345"/>
        <v>-0.66666666666666696</v>
      </c>
      <c r="CM563" s="15">
        <f t="shared" si="346"/>
        <v>-1</v>
      </c>
      <c r="CN563" s="15">
        <f t="shared" si="347"/>
        <v>-0.20000000000000018</v>
      </c>
      <c r="CO563" s="15">
        <f t="shared" si="348"/>
        <v>0.66666666666666652</v>
      </c>
      <c r="CP563" s="15">
        <f t="shared" si="349"/>
        <v>0.5</v>
      </c>
      <c r="CQ563" s="15">
        <f t="shared" si="350"/>
        <v>-0.28333333333333321</v>
      </c>
    </row>
    <row r="564" spans="1:95" x14ac:dyDescent="0.2">
      <c r="A564" s="15">
        <v>902</v>
      </c>
      <c r="B564" s="23">
        <v>0</v>
      </c>
      <c r="C564" s="15">
        <v>3</v>
      </c>
      <c r="D564" s="15">
        <f t="shared" si="318"/>
        <v>0</v>
      </c>
      <c r="E564" s="15">
        <f t="shared" si="352"/>
        <v>1</v>
      </c>
      <c r="F564" s="15">
        <f t="shared" si="353"/>
        <v>0</v>
      </c>
      <c r="G564" s="15">
        <f t="shared" si="354"/>
        <v>0</v>
      </c>
      <c r="H564" s="15">
        <f t="shared" si="355"/>
        <v>0</v>
      </c>
      <c r="I564" s="15">
        <v>0</v>
      </c>
      <c r="J564" s="15">
        <v>32</v>
      </c>
      <c r="K564" s="15">
        <v>3</v>
      </c>
      <c r="L564" s="15">
        <f t="shared" si="319"/>
        <v>0</v>
      </c>
      <c r="M564" s="15">
        <f t="shared" si="320"/>
        <v>0</v>
      </c>
      <c r="N564" s="15">
        <f t="shared" si="321"/>
        <v>0</v>
      </c>
      <c r="O564" s="15">
        <f t="shared" si="322"/>
        <v>1</v>
      </c>
      <c r="P564" s="15">
        <f t="shared" si="323"/>
        <v>0</v>
      </c>
      <c r="Q564" s="15">
        <v>2</v>
      </c>
      <c r="R564" s="15">
        <v>7</v>
      </c>
      <c r="S564" s="15">
        <v>2</v>
      </c>
      <c r="T564" s="15">
        <v>0</v>
      </c>
      <c r="U564" s="15">
        <v>0</v>
      </c>
      <c r="V564" s="15">
        <v>1</v>
      </c>
      <c r="W564" s="15">
        <v>350000</v>
      </c>
      <c r="X564" s="15">
        <v>1</v>
      </c>
      <c r="Y564" s="15">
        <v>1</v>
      </c>
      <c r="Z564" s="15">
        <f t="shared" si="351"/>
        <v>1</v>
      </c>
      <c r="AA564" s="15">
        <f t="shared" si="324"/>
        <v>0</v>
      </c>
      <c r="AB564" s="15">
        <f t="shared" si="325"/>
        <v>0</v>
      </c>
      <c r="AC564" s="15">
        <v>3</v>
      </c>
      <c r="AD564" s="15">
        <v>12</v>
      </c>
      <c r="AE564" s="15">
        <v>1.4</v>
      </c>
      <c r="AF564" s="15">
        <v>180000</v>
      </c>
      <c r="AG564" s="27">
        <v>15000</v>
      </c>
      <c r="AH564" s="27">
        <f t="shared" si="326"/>
        <v>0.25</v>
      </c>
      <c r="AI564" s="27">
        <f t="shared" si="327"/>
        <v>1</v>
      </c>
      <c r="AJ564" s="27">
        <f t="shared" si="328"/>
        <v>0.25</v>
      </c>
      <c r="AQ564" s="15">
        <f t="shared" si="329"/>
        <v>0</v>
      </c>
      <c r="AR564" s="15">
        <f t="shared" si="330"/>
        <v>0</v>
      </c>
      <c r="AZ564" s="15">
        <f t="shared" si="331"/>
        <v>0</v>
      </c>
      <c r="BA564" s="15">
        <f t="shared" si="332"/>
        <v>0</v>
      </c>
      <c r="BB564" s="15">
        <f>$AJ564</f>
        <v>0.25</v>
      </c>
      <c r="BC564" s="15">
        <v>1.75</v>
      </c>
      <c r="BD564" s="15">
        <v>1</v>
      </c>
      <c r="BE564" s="15">
        <v>1.3333333333333333</v>
      </c>
      <c r="BF564" s="15">
        <v>2</v>
      </c>
      <c r="BG564" s="15">
        <v>3</v>
      </c>
      <c r="BH564" s="15">
        <v>1.8166666666666664</v>
      </c>
      <c r="BI564" s="15">
        <v>5</v>
      </c>
      <c r="BJ564" s="15">
        <v>3</v>
      </c>
      <c r="BK564" s="15">
        <f t="shared" si="333"/>
        <v>0</v>
      </c>
      <c r="BL564" s="15">
        <f t="shared" si="334"/>
        <v>1</v>
      </c>
      <c r="BM564" s="15">
        <f t="shared" si="335"/>
        <v>0</v>
      </c>
      <c r="BN564" s="15">
        <v>1</v>
      </c>
      <c r="BO564" s="15">
        <f t="shared" si="336"/>
        <v>0</v>
      </c>
      <c r="BP564" s="15">
        <f t="shared" si="337"/>
        <v>0</v>
      </c>
      <c r="BQ564" s="15">
        <f t="shared" si="338"/>
        <v>0</v>
      </c>
      <c r="BR564" s="15">
        <f t="shared" si="339"/>
        <v>0</v>
      </c>
      <c r="BS564" s="15">
        <v>2</v>
      </c>
      <c r="BT564" s="15">
        <v>4</v>
      </c>
      <c r="BU564" s="15">
        <f t="shared" si="340"/>
        <v>0</v>
      </c>
      <c r="BV564" s="15">
        <f t="shared" si="341"/>
        <v>0</v>
      </c>
      <c r="BW564" s="15">
        <f t="shared" si="342"/>
        <v>1</v>
      </c>
      <c r="BX564" s="15">
        <f t="shared" si="343"/>
        <v>0</v>
      </c>
      <c r="BY564" s="15">
        <v>1</v>
      </c>
      <c r="BZ564" s="15">
        <v>1</v>
      </c>
      <c r="CA564" s="15">
        <v>1</v>
      </c>
      <c r="CB564" s="15">
        <v>1</v>
      </c>
      <c r="CC564" s="15">
        <v>1</v>
      </c>
      <c r="CD564" s="27">
        <v>5</v>
      </c>
      <c r="CE564" s="27">
        <v>4.666666666666667</v>
      </c>
      <c r="CF564" s="27">
        <v>5</v>
      </c>
      <c r="CG564" s="27">
        <v>4.2</v>
      </c>
      <c r="CH564" s="27">
        <v>3.3333333333333335</v>
      </c>
      <c r="CI564" s="27">
        <v>3.5</v>
      </c>
      <c r="CJ564" s="27">
        <f t="shared" si="317"/>
        <v>4.2833333333333332</v>
      </c>
      <c r="CK564" s="15">
        <f t="shared" si="344"/>
        <v>1.4</v>
      </c>
      <c r="CL564" s="15">
        <f t="shared" si="345"/>
        <v>0.33333333333333393</v>
      </c>
      <c r="CM564" s="15">
        <f t="shared" si="346"/>
        <v>0.75</v>
      </c>
      <c r="CN564" s="15">
        <f t="shared" si="347"/>
        <v>1.2000000000000002</v>
      </c>
      <c r="CO564" s="15">
        <f t="shared" si="348"/>
        <v>1</v>
      </c>
      <c r="CP564" s="15">
        <f t="shared" si="349"/>
        <v>0.75</v>
      </c>
      <c r="CQ564" s="15">
        <f t="shared" si="350"/>
        <v>0.90555555555555545</v>
      </c>
    </row>
    <row r="565" spans="1:95" x14ac:dyDescent="0.2">
      <c r="A565" s="15">
        <v>902</v>
      </c>
      <c r="B565" s="23">
        <v>0</v>
      </c>
      <c r="C565" s="15">
        <v>3</v>
      </c>
      <c r="D565" s="15">
        <f t="shared" si="318"/>
        <v>0</v>
      </c>
      <c r="E565" s="15">
        <f t="shared" si="352"/>
        <v>1</v>
      </c>
      <c r="F565" s="15">
        <f t="shared" si="353"/>
        <v>0</v>
      </c>
      <c r="G565" s="15">
        <f t="shared" si="354"/>
        <v>0</v>
      </c>
      <c r="H565" s="15">
        <f t="shared" si="355"/>
        <v>0</v>
      </c>
      <c r="I565" s="15">
        <v>0</v>
      </c>
      <c r="J565" s="15">
        <v>32</v>
      </c>
      <c r="K565" s="15">
        <v>3</v>
      </c>
      <c r="L565" s="15">
        <f t="shared" si="319"/>
        <v>0</v>
      </c>
      <c r="M565" s="15">
        <f t="shared" si="320"/>
        <v>0</v>
      </c>
      <c r="N565" s="15">
        <f t="shared" si="321"/>
        <v>0</v>
      </c>
      <c r="O565" s="15">
        <f t="shared" si="322"/>
        <v>1</v>
      </c>
      <c r="P565" s="15">
        <f t="shared" si="323"/>
        <v>0</v>
      </c>
      <c r="Q565" s="15">
        <v>2</v>
      </c>
      <c r="R565" s="15">
        <v>7</v>
      </c>
      <c r="S565" s="15">
        <v>2</v>
      </c>
      <c r="T565" s="15">
        <v>0</v>
      </c>
      <c r="U565" s="15">
        <v>0</v>
      </c>
      <c r="V565" s="15">
        <v>1</v>
      </c>
      <c r="W565" s="15">
        <v>350000</v>
      </c>
      <c r="X565" s="15">
        <v>1</v>
      </c>
      <c r="Y565" s="15">
        <v>0</v>
      </c>
      <c r="Z565" s="15">
        <f t="shared" si="351"/>
        <v>1</v>
      </c>
      <c r="AA565" s="15">
        <f t="shared" si="324"/>
        <v>0</v>
      </c>
      <c r="AB565" s="15">
        <f t="shared" si="325"/>
        <v>0</v>
      </c>
      <c r="AC565" s="159">
        <v>3</v>
      </c>
      <c r="AD565" s="159">
        <v>12</v>
      </c>
      <c r="AE565" s="159">
        <v>1.5</v>
      </c>
      <c r="AF565" s="15">
        <v>144000</v>
      </c>
      <c r="AG565" s="27">
        <v>12000</v>
      </c>
      <c r="AH565" s="27">
        <f t="shared" si="326"/>
        <v>14.690072639225184</v>
      </c>
      <c r="AI565" s="27">
        <f t="shared" si="327"/>
        <v>1</v>
      </c>
      <c r="AJ565" s="27">
        <f t="shared" si="328"/>
        <v>14.690072639225184</v>
      </c>
      <c r="AQ565" s="15">
        <f t="shared" si="329"/>
        <v>0</v>
      </c>
      <c r="AR565" s="15">
        <f t="shared" si="330"/>
        <v>0</v>
      </c>
      <c r="AZ565" s="15">
        <f t="shared" si="331"/>
        <v>0</v>
      </c>
      <c r="BA565" s="15">
        <f t="shared" si="332"/>
        <v>0</v>
      </c>
      <c r="BC565" s="15">
        <v>1.75</v>
      </c>
      <c r="BD565" s="15">
        <v>1</v>
      </c>
      <c r="BE565" s="15">
        <v>1.3333333333333333</v>
      </c>
      <c r="BF565" s="15">
        <v>2</v>
      </c>
      <c r="BG565" s="15">
        <v>3</v>
      </c>
      <c r="BH565" s="15">
        <v>1.8166666666666664</v>
      </c>
      <c r="BI565" s="15">
        <v>5</v>
      </c>
      <c r="BJ565" s="15">
        <v>3</v>
      </c>
      <c r="BK565" s="15">
        <f t="shared" si="333"/>
        <v>0</v>
      </c>
      <c r="BL565" s="15">
        <f t="shared" si="334"/>
        <v>1</v>
      </c>
      <c r="BM565" s="15">
        <f t="shared" si="335"/>
        <v>0</v>
      </c>
      <c r="BN565" s="15">
        <v>1</v>
      </c>
      <c r="BO565" s="15">
        <f t="shared" si="336"/>
        <v>0</v>
      </c>
      <c r="BP565" s="15">
        <f t="shared" si="337"/>
        <v>0</v>
      </c>
      <c r="BQ565" s="15">
        <f t="shared" si="338"/>
        <v>0</v>
      </c>
      <c r="BR565" s="15">
        <f t="shared" si="339"/>
        <v>0</v>
      </c>
      <c r="BS565" s="15">
        <v>2</v>
      </c>
      <c r="BT565" s="15">
        <v>4</v>
      </c>
      <c r="BU565" s="15">
        <f t="shared" si="340"/>
        <v>0</v>
      </c>
      <c r="BV565" s="15">
        <f t="shared" si="341"/>
        <v>0</v>
      </c>
      <c r="BW565" s="15">
        <f t="shared" si="342"/>
        <v>1</v>
      </c>
      <c r="BX565" s="15">
        <f t="shared" si="343"/>
        <v>0</v>
      </c>
      <c r="BY565" s="15">
        <v>1</v>
      </c>
      <c r="BZ565" s="15">
        <v>1</v>
      </c>
      <c r="CA565" s="15">
        <v>1</v>
      </c>
      <c r="CB565" s="15">
        <v>1</v>
      </c>
      <c r="CC565" s="15">
        <v>1</v>
      </c>
      <c r="CD565" s="27">
        <v>3.6</v>
      </c>
      <c r="CE565" s="27">
        <v>4.333333333333333</v>
      </c>
      <c r="CF565" s="27">
        <v>4.25</v>
      </c>
      <c r="CG565" s="27">
        <v>3</v>
      </c>
      <c r="CH565" s="27">
        <v>2.3333333333333335</v>
      </c>
      <c r="CI565" s="27">
        <v>2.75</v>
      </c>
      <c r="CJ565" s="27">
        <f t="shared" si="317"/>
        <v>3.3777777777777778</v>
      </c>
      <c r="CK565" s="15">
        <f t="shared" si="344"/>
        <v>-1.1999999999999997</v>
      </c>
      <c r="CL565" s="15">
        <f t="shared" si="345"/>
        <v>0</v>
      </c>
      <c r="CM565" s="15">
        <f t="shared" si="346"/>
        <v>-0.75</v>
      </c>
      <c r="CN565" s="15">
        <f t="shared" si="347"/>
        <v>-1.5999999999999996</v>
      </c>
      <c r="CO565" s="15">
        <f t="shared" si="348"/>
        <v>-1.9999999999999996</v>
      </c>
      <c r="CP565" s="15">
        <f t="shared" si="349"/>
        <v>-2</v>
      </c>
      <c r="CQ565" s="15">
        <f t="shared" si="350"/>
        <v>-1.2583333333333333</v>
      </c>
    </row>
    <row r="566" spans="1:95" x14ac:dyDescent="0.2">
      <c r="A566" s="15">
        <v>903</v>
      </c>
      <c r="B566" s="23">
        <v>0</v>
      </c>
      <c r="C566" s="15">
        <v>3</v>
      </c>
      <c r="D566" s="15">
        <f t="shared" si="318"/>
        <v>0</v>
      </c>
      <c r="E566" s="15">
        <f t="shared" si="352"/>
        <v>1</v>
      </c>
      <c r="F566" s="15">
        <f t="shared" si="353"/>
        <v>0</v>
      </c>
      <c r="G566" s="15">
        <f t="shared" si="354"/>
        <v>0</v>
      </c>
      <c r="H566" s="15">
        <f t="shared" si="355"/>
        <v>0</v>
      </c>
      <c r="I566" s="15">
        <v>1</v>
      </c>
      <c r="J566" s="15">
        <v>55</v>
      </c>
      <c r="K566" s="15">
        <v>4</v>
      </c>
      <c r="L566" s="15">
        <f t="shared" si="319"/>
        <v>0</v>
      </c>
      <c r="M566" s="15">
        <f t="shared" si="320"/>
        <v>0</v>
      </c>
      <c r="N566" s="15">
        <f t="shared" si="321"/>
        <v>0</v>
      </c>
      <c r="O566" s="15">
        <f t="shared" si="322"/>
        <v>0</v>
      </c>
      <c r="P566" s="15">
        <f t="shared" si="323"/>
        <v>1</v>
      </c>
      <c r="Q566" s="15">
        <v>2</v>
      </c>
      <c r="R566" s="15">
        <v>5</v>
      </c>
      <c r="S566" s="15">
        <v>4</v>
      </c>
      <c r="T566" s="15">
        <v>0</v>
      </c>
      <c r="U566" s="15">
        <v>0</v>
      </c>
      <c r="V566" s="15">
        <v>1</v>
      </c>
      <c r="W566" s="15">
        <v>2580000</v>
      </c>
      <c r="X566" s="15">
        <v>0</v>
      </c>
      <c r="Y566" s="15">
        <v>1</v>
      </c>
      <c r="Z566" s="15">
        <f t="shared" si="351"/>
        <v>0</v>
      </c>
      <c r="AA566" s="15">
        <f t="shared" si="324"/>
        <v>0</v>
      </c>
      <c r="AB566" s="15">
        <f t="shared" si="325"/>
        <v>0</v>
      </c>
      <c r="AC566" s="15">
        <v>1</v>
      </c>
      <c r="AD566" s="15">
        <v>27</v>
      </c>
      <c r="AE566" s="15">
        <v>12.7</v>
      </c>
      <c r="AF566" s="15">
        <v>20650</v>
      </c>
      <c r="AG566" s="27">
        <v>764.81481481481478</v>
      </c>
      <c r="AH566" s="27">
        <f t="shared" si="326"/>
        <v>10.8</v>
      </c>
      <c r="AI566" s="27">
        <f t="shared" si="327"/>
        <v>1</v>
      </c>
      <c r="AJ566" s="27">
        <f t="shared" si="328"/>
        <v>10.8</v>
      </c>
      <c r="AQ566" s="15">
        <f t="shared" si="329"/>
        <v>0</v>
      </c>
      <c r="AR566" s="15">
        <f t="shared" si="330"/>
        <v>0</v>
      </c>
      <c r="AZ566" s="15">
        <f t="shared" si="331"/>
        <v>0</v>
      </c>
      <c r="BA566" s="15">
        <f t="shared" si="332"/>
        <v>0</v>
      </c>
      <c r="BB566" s="15">
        <f>$AJ566</f>
        <v>10.8</v>
      </c>
      <c r="BC566" s="15">
        <v>2.25</v>
      </c>
      <c r="BD566" s="15">
        <v>2</v>
      </c>
      <c r="BE566" s="15">
        <v>1</v>
      </c>
      <c r="BF566" s="15">
        <v>1</v>
      </c>
      <c r="BG566" s="15">
        <v>2</v>
      </c>
      <c r="BH566" s="15">
        <v>1.65</v>
      </c>
      <c r="BI566" s="15">
        <v>1</v>
      </c>
      <c r="BJ566" s="15">
        <v>3</v>
      </c>
      <c r="BK566" s="15">
        <f t="shared" si="333"/>
        <v>0</v>
      </c>
      <c r="BL566" s="15">
        <f t="shared" si="334"/>
        <v>1</v>
      </c>
      <c r="BM566" s="15">
        <f t="shared" si="335"/>
        <v>0</v>
      </c>
      <c r="BN566" s="15">
        <v>1</v>
      </c>
      <c r="BO566" s="15">
        <f t="shared" si="336"/>
        <v>0</v>
      </c>
      <c r="BP566" s="15">
        <f t="shared" si="337"/>
        <v>0</v>
      </c>
      <c r="BQ566" s="15">
        <f t="shared" si="338"/>
        <v>0</v>
      </c>
      <c r="BR566" s="15">
        <f t="shared" si="339"/>
        <v>0</v>
      </c>
      <c r="BS566" s="15">
        <v>6</v>
      </c>
      <c r="BT566" s="15">
        <v>4</v>
      </c>
      <c r="BU566" s="15">
        <f t="shared" si="340"/>
        <v>0</v>
      </c>
      <c r="BV566" s="15">
        <f t="shared" si="341"/>
        <v>0</v>
      </c>
      <c r="BW566" s="15">
        <f t="shared" si="342"/>
        <v>1</v>
      </c>
      <c r="BX566" s="15">
        <f t="shared" si="343"/>
        <v>0</v>
      </c>
      <c r="BY566" s="15">
        <v>1</v>
      </c>
      <c r="BZ566" s="15">
        <v>1</v>
      </c>
      <c r="CA566" s="15">
        <v>1</v>
      </c>
      <c r="CB566" s="15">
        <v>1</v>
      </c>
      <c r="CC566" s="15">
        <v>1</v>
      </c>
      <c r="CD566" s="27">
        <v>4.8</v>
      </c>
      <c r="CE566" s="27">
        <v>4.333333333333333</v>
      </c>
      <c r="CF566" s="27">
        <v>5</v>
      </c>
      <c r="CG566" s="27">
        <v>4.5999999999999996</v>
      </c>
      <c r="CH566" s="27">
        <v>4.333333333333333</v>
      </c>
      <c r="CI566" s="27">
        <v>4.75</v>
      </c>
      <c r="CJ566" s="27">
        <f t="shared" si="317"/>
        <v>4.6361111111111111</v>
      </c>
      <c r="CK566" s="15">
        <f t="shared" si="344"/>
        <v>-0.20000000000000018</v>
      </c>
      <c r="CL566" s="15">
        <f t="shared" si="345"/>
        <v>0</v>
      </c>
      <c r="CM566" s="15">
        <f t="shared" si="346"/>
        <v>1.75</v>
      </c>
      <c r="CN566" s="15">
        <f t="shared" si="347"/>
        <v>0.59999999999999964</v>
      </c>
      <c r="CO566" s="15">
        <f t="shared" si="348"/>
        <v>0.99999999999999956</v>
      </c>
      <c r="CP566" s="15">
        <f t="shared" si="349"/>
        <v>1.25</v>
      </c>
      <c r="CQ566" s="15">
        <f t="shared" si="350"/>
        <v>0.73333333333333384</v>
      </c>
    </row>
    <row r="567" spans="1:95" x14ac:dyDescent="0.2">
      <c r="A567" s="15">
        <v>903</v>
      </c>
      <c r="B567" s="23">
        <v>0</v>
      </c>
      <c r="C567" s="15">
        <v>3</v>
      </c>
      <c r="D567" s="15">
        <f t="shared" si="318"/>
        <v>0</v>
      </c>
      <c r="E567" s="15">
        <f t="shared" si="352"/>
        <v>1</v>
      </c>
      <c r="F567" s="15">
        <f t="shared" si="353"/>
        <v>0</v>
      </c>
      <c r="G567" s="15">
        <f t="shared" si="354"/>
        <v>0</v>
      </c>
      <c r="H567" s="15">
        <f t="shared" si="355"/>
        <v>0</v>
      </c>
      <c r="I567" s="15">
        <v>1</v>
      </c>
      <c r="J567" s="15">
        <v>55</v>
      </c>
      <c r="K567" s="15">
        <v>4</v>
      </c>
      <c r="L567" s="15">
        <f t="shared" si="319"/>
        <v>0</v>
      </c>
      <c r="M567" s="15">
        <f t="shared" si="320"/>
        <v>0</v>
      </c>
      <c r="N567" s="15">
        <f t="shared" si="321"/>
        <v>0</v>
      </c>
      <c r="O567" s="15">
        <f t="shared" si="322"/>
        <v>0</v>
      </c>
      <c r="P567" s="15">
        <f t="shared" si="323"/>
        <v>1</v>
      </c>
      <c r="Q567" s="15">
        <v>2</v>
      </c>
      <c r="R567" s="15">
        <v>5</v>
      </c>
      <c r="S567" s="15">
        <v>4</v>
      </c>
      <c r="T567" s="15">
        <v>0</v>
      </c>
      <c r="U567" s="15">
        <v>0</v>
      </c>
      <c r="V567" s="15">
        <v>1</v>
      </c>
      <c r="W567" s="15">
        <v>2580000</v>
      </c>
      <c r="X567" s="15">
        <v>0</v>
      </c>
      <c r="Y567" s="15">
        <v>0</v>
      </c>
      <c r="Z567" s="15">
        <f t="shared" si="351"/>
        <v>0</v>
      </c>
      <c r="AA567" s="15">
        <f t="shared" si="324"/>
        <v>0</v>
      </c>
      <c r="AB567" s="15">
        <f t="shared" si="325"/>
        <v>0</v>
      </c>
      <c r="AC567" s="159">
        <v>1</v>
      </c>
      <c r="AD567" s="159">
        <v>27</v>
      </c>
      <c r="AE567" s="159">
        <v>18</v>
      </c>
      <c r="AF567" s="15">
        <v>1750</v>
      </c>
      <c r="AG567" s="27">
        <v>64.81481481481481</v>
      </c>
      <c r="AH567" s="27">
        <f t="shared" si="326"/>
        <v>-0.9956790123456789</v>
      </c>
      <c r="AI567" s="27">
        <f t="shared" si="327"/>
        <v>1</v>
      </c>
      <c r="AJ567" s="27">
        <f t="shared" si="328"/>
        <v>-0.9956790123456789</v>
      </c>
      <c r="AQ567" s="15">
        <f t="shared" si="329"/>
        <v>0</v>
      </c>
      <c r="AR567" s="15">
        <f t="shared" si="330"/>
        <v>0</v>
      </c>
      <c r="AZ567" s="15">
        <f t="shared" si="331"/>
        <v>0</v>
      </c>
      <c r="BA567" s="15">
        <f t="shared" si="332"/>
        <v>0</v>
      </c>
      <c r="BC567" s="15">
        <v>2.25</v>
      </c>
      <c r="BD567" s="15">
        <v>2</v>
      </c>
      <c r="BE567" s="15">
        <v>1</v>
      </c>
      <c r="BF567" s="15">
        <v>1</v>
      </c>
      <c r="BG567" s="15">
        <v>2</v>
      </c>
      <c r="BH567" s="15">
        <v>1.65</v>
      </c>
      <c r="BI567" s="15">
        <v>1</v>
      </c>
      <c r="BJ567" s="15">
        <v>3</v>
      </c>
      <c r="BK567" s="15">
        <f t="shared" si="333"/>
        <v>0</v>
      </c>
      <c r="BL567" s="15">
        <f t="shared" si="334"/>
        <v>1</v>
      </c>
      <c r="BM567" s="15">
        <f t="shared" si="335"/>
        <v>0</v>
      </c>
      <c r="BN567" s="15">
        <v>1</v>
      </c>
      <c r="BO567" s="15">
        <f t="shared" si="336"/>
        <v>0</v>
      </c>
      <c r="BP567" s="15">
        <f t="shared" si="337"/>
        <v>0</v>
      </c>
      <c r="BQ567" s="15">
        <f t="shared" si="338"/>
        <v>0</v>
      </c>
      <c r="BR567" s="15">
        <f t="shared" si="339"/>
        <v>0</v>
      </c>
      <c r="BS567" s="15">
        <v>6</v>
      </c>
      <c r="BT567" s="15">
        <v>4</v>
      </c>
      <c r="BU567" s="15">
        <f t="shared" si="340"/>
        <v>0</v>
      </c>
      <c r="BV567" s="15">
        <f t="shared" si="341"/>
        <v>0</v>
      </c>
      <c r="BW567" s="15">
        <f t="shared" si="342"/>
        <v>1</v>
      </c>
      <c r="BX567" s="15">
        <f t="shared" si="343"/>
        <v>0</v>
      </c>
      <c r="BY567" s="15">
        <v>1</v>
      </c>
      <c r="BZ567" s="15">
        <v>1</v>
      </c>
      <c r="CA567" s="15">
        <v>1</v>
      </c>
      <c r="CB567" s="15">
        <v>1</v>
      </c>
      <c r="CC567" s="15">
        <v>1</v>
      </c>
      <c r="CD567" s="27">
        <v>5</v>
      </c>
      <c r="CE567" s="27">
        <v>4.333333333333333</v>
      </c>
      <c r="CF567" s="27">
        <v>3.25</v>
      </c>
      <c r="CG567" s="27">
        <v>4</v>
      </c>
      <c r="CH567" s="27">
        <v>3.3333333333333335</v>
      </c>
      <c r="CI567" s="27">
        <v>3.5</v>
      </c>
      <c r="CJ567" s="27">
        <f t="shared" si="317"/>
        <v>3.9027777777777772</v>
      </c>
      <c r="CK567" s="15">
        <f t="shared" si="344"/>
        <v>0.79999999999999982</v>
      </c>
      <c r="CL567" s="15">
        <f t="shared" si="345"/>
        <v>-0.66666666666666696</v>
      </c>
      <c r="CM567" s="15">
        <f t="shared" si="346"/>
        <v>-1.25</v>
      </c>
      <c r="CN567" s="15">
        <f t="shared" si="347"/>
        <v>0</v>
      </c>
      <c r="CO567" s="15">
        <f t="shared" si="348"/>
        <v>-0.33333333333333304</v>
      </c>
      <c r="CP567" s="15">
        <f t="shared" si="349"/>
        <v>-0.5</v>
      </c>
      <c r="CQ567" s="15">
        <f t="shared" si="350"/>
        <v>-0.32500000000000062</v>
      </c>
    </row>
    <row r="568" spans="1:95" x14ac:dyDescent="0.2">
      <c r="A568" s="15">
        <v>904</v>
      </c>
      <c r="B568" s="23">
        <v>0</v>
      </c>
      <c r="C568" s="15">
        <v>3</v>
      </c>
      <c r="D568" s="15">
        <f t="shared" si="318"/>
        <v>0</v>
      </c>
      <c r="E568" s="15">
        <f t="shared" si="352"/>
        <v>1</v>
      </c>
      <c r="F568" s="15">
        <f t="shared" si="353"/>
        <v>0</v>
      </c>
      <c r="G568" s="15">
        <f t="shared" si="354"/>
        <v>0</v>
      </c>
      <c r="H568" s="15">
        <f t="shared" si="355"/>
        <v>0</v>
      </c>
      <c r="I568" s="15">
        <v>1</v>
      </c>
      <c r="J568" s="15">
        <v>67</v>
      </c>
      <c r="K568" s="15">
        <v>2</v>
      </c>
      <c r="L568" s="15">
        <f t="shared" si="319"/>
        <v>0</v>
      </c>
      <c r="M568" s="15">
        <f t="shared" si="320"/>
        <v>0</v>
      </c>
      <c r="N568" s="15">
        <f t="shared" si="321"/>
        <v>1</v>
      </c>
      <c r="O568" s="15">
        <f t="shared" si="322"/>
        <v>0</v>
      </c>
      <c r="P568" s="15">
        <f t="shared" si="323"/>
        <v>0</v>
      </c>
      <c r="Q568" s="15">
        <v>2</v>
      </c>
      <c r="R568" s="15">
        <v>5</v>
      </c>
      <c r="S568" s="15">
        <v>32</v>
      </c>
      <c r="T568" s="15">
        <v>0</v>
      </c>
      <c r="U568" s="15">
        <v>1</v>
      </c>
      <c r="V568" s="15">
        <v>1</v>
      </c>
      <c r="W568" s="15">
        <v>380000</v>
      </c>
      <c r="X568" s="15">
        <v>1</v>
      </c>
      <c r="Y568" s="15">
        <v>1</v>
      </c>
      <c r="Z568" s="15">
        <f t="shared" si="351"/>
        <v>1</v>
      </c>
      <c r="AA568" s="15">
        <f t="shared" si="324"/>
        <v>0</v>
      </c>
      <c r="AB568" s="15">
        <f t="shared" si="325"/>
        <v>0</v>
      </c>
      <c r="AC568" s="15">
        <v>3</v>
      </c>
      <c r="AD568" s="15">
        <v>25</v>
      </c>
      <c r="AE568" s="15">
        <v>1.4</v>
      </c>
      <c r="AF568" s="15">
        <v>375000</v>
      </c>
      <c r="AG568" s="27">
        <v>15000</v>
      </c>
      <c r="AH568" s="27">
        <f t="shared" si="326"/>
        <v>0.15384615384615385</v>
      </c>
      <c r="AI568" s="27">
        <f t="shared" si="327"/>
        <v>0.55555555555555558</v>
      </c>
      <c r="AJ568" s="27">
        <f t="shared" si="328"/>
        <v>8.5470085470085472E-2</v>
      </c>
      <c r="AK568" s="15">
        <v>1</v>
      </c>
      <c r="AL568" s="15">
        <v>20</v>
      </c>
      <c r="AM568" s="15">
        <v>11</v>
      </c>
      <c r="AN568" s="15">
        <v>14070</v>
      </c>
      <c r="AO568" s="15">
        <v>703.5</v>
      </c>
      <c r="AP568" s="15">
        <f>($AO568-$AO569)/$AO569</f>
        <v>7.4045801526717553E-2</v>
      </c>
      <c r="AQ568" s="15">
        <f t="shared" si="329"/>
        <v>0.44444444444444442</v>
      </c>
      <c r="AR568" s="15">
        <f t="shared" si="330"/>
        <v>3.2909245122985577E-2</v>
      </c>
      <c r="AZ568" s="15">
        <f t="shared" si="331"/>
        <v>0</v>
      </c>
      <c r="BA568" s="15">
        <f t="shared" si="332"/>
        <v>0</v>
      </c>
      <c r="BB568" s="15">
        <f>AVERAGE($AJ568,$AR568)</f>
        <v>5.9189665296535521E-2</v>
      </c>
      <c r="BC568" s="15">
        <v>1.75</v>
      </c>
      <c r="BD568" s="15">
        <v>2.3333333333333335</v>
      </c>
      <c r="BE568" s="15">
        <v>2.3333333333333335</v>
      </c>
      <c r="BF568" s="15">
        <v>2.5</v>
      </c>
      <c r="BG568" s="15">
        <v>1</v>
      </c>
      <c r="BH568" s="15">
        <v>1.9833333333333336</v>
      </c>
      <c r="BI568" s="15">
        <v>1</v>
      </c>
      <c r="BJ568" s="15">
        <v>2</v>
      </c>
      <c r="BK568" s="15">
        <f t="shared" si="333"/>
        <v>1</v>
      </c>
      <c r="BL568" s="15">
        <f t="shared" si="334"/>
        <v>0</v>
      </c>
      <c r="BM568" s="15">
        <f t="shared" si="335"/>
        <v>0</v>
      </c>
      <c r="BN568" s="15">
        <v>2</v>
      </c>
      <c r="BO568" s="15">
        <f t="shared" si="336"/>
        <v>1</v>
      </c>
      <c r="BP568" s="15">
        <f t="shared" si="337"/>
        <v>0</v>
      </c>
      <c r="BQ568" s="15">
        <f t="shared" si="338"/>
        <v>0</v>
      </c>
      <c r="BR568" s="15">
        <f t="shared" si="339"/>
        <v>0</v>
      </c>
      <c r="BS568" s="15">
        <v>1</v>
      </c>
      <c r="BT568" s="15">
        <v>1</v>
      </c>
      <c r="BU568" s="15">
        <f t="shared" si="340"/>
        <v>0</v>
      </c>
      <c r="BV568" s="15">
        <f t="shared" si="341"/>
        <v>0</v>
      </c>
      <c r="BW568" s="15">
        <f t="shared" si="342"/>
        <v>0</v>
      </c>
      <c r="BX568" s="15">
        <f t="shared" si="343"/>
        <v>0</v>
      </c>
      <c r="BY568" s="15">
        <v>0</v>
      </c>
      <c r="BZ568" s="15" t="s">
        <v>1007</v>
      </c>
      <c r="CA568" s="15" t="s">
        <v>1007</v>
      </c>
      <c r="CB568" s="15" t="s">
        <v>1007</v>
      </c>
      <c r="CC568" s="15" t="s">
        <v>1007</v>
      </c>
      <c r="CD568" s="166">
        <v>4.2</v>
      </c>
      <c r="CE568" s="166">
        <v>5</v>
      </c>
      <c r="CF568" s="166">
        <v>4.5</v>
      </c>
      <c r="CG568" s="166">
        <v>4</v>
      </c>
      <c r="CH568" s="166">
        <v>3.6666666666666665</v>
      </c>
      <c r="CI568" s="166">
        <v>4</v>
      </c>
      <c r="CJ568" s="27">
        <f t="shared" si="317"/>
        <v>4.2277777777777779</v>
      </c>
      <c r="CK568" s="15">
        <f t="shared" si="344"/>
        <v>0.20000000000000018</v>
      </c>
      <c r="CL568" s="27">
        <f t="shared" si="345"/>
        <v>1</v>
      </c>
      <c r="CM568" s="27">
        <f t="shared" si="346"/>
        <v>0.75</v>
      </c>
      <c r="CN568" s="27">
        <f t="shared" si="347"/>
        <v>1.4</v>
      </c>
      <c r="CO568" s="27">
        <f t="shared" si="348"/>
        <v>0.66666666666666652</v>
      </c>
      <c r="CP568" s="27">
        <f t="shared" si="349"/>
        <v>0</v>
      </c>
      <c r="CQ568" s="27">
        <f t="shared" si="350"/>
        <v>0.66944444444444429</v>
      </c>
    </row>
    <row r="569" spans="1:95" x14ac:dyDescent="0.2">
      <c r="A569" s="15">
        <v>904</v>
      </c>
      <c r="B569" s="23">
        <v>0</v>
      </c>
      <c r="C569" s="15">
        <v>3</v>
      </c>
      <c r="D569" s="15">
        <f t="shared" si="318"/>
        <v>0</v>
      </c>
      <c r="E569" s="15">
        <f t="shared" si="352"/>
        <v>1</v>
      </c>
      <c r="F569" s="15">
        <f t="shared" si="353"/>
        <v>0</v>
      </c>
      <c r="G569" s="15">
        <f t="shared" si="354"/>
        <v>0</v>
      </c>
      <c r="H569" s="15">
        <f t="shared" si="355"/>
        <v>0</v>
      </c>
      <c r="I569" s="15">
        <v>1</v>
      </c>
      <c r="J569" s="15">
        <v>67</v>
      </c>
      <c r="K569" s="15">
        <v>2</v>
      </c>
      <c r="L569" s="15">
        <f t="shared" si="319"/>
        <v>0</v>
      </c>
      <c r="M569" s="15">
        <f t="shared" si="320"/>
        <v>0</v>
      </c>
      <c r="N569" s="15">
        <f t="shared" si="321"/>
        <v>1</v>
      </c>
      <c r="O569" s="15">
        <f t="shared" si="322"/>
        <v>0</v>
      </c>
      <c r="P569" s="15">
        <f t="shared" si="323"/>
        <v>0</v>
      </c>
      <c r="Q569" s="15">
        <v>2</v>
      </c>
      <c r="R569" s="15">
        <v>5</v>
      </c>
      <c r="S569" s="15">
        <v>32</v>
      </c>
      <c r="T569" s="15">
        <v>0</v>
      </c>
      <c r="U569" s="15">
        <v>1</v>
      </c>
      <c r="V569" s="15">
        <v>1</v>
      </c>
      <c r="W569" s="15">
        <v>380000</v>
      </c>
      <c r="X569" s="15">
        <v>1</v>
      </c>
      <c r="Y569" s="15">
        <v>0</v>
      </c>
      <c r="Z569" s="15">
        <f t="shared" si="351"/>
        <v>1</v>
      </c>
      <c r="AA569" s="15">
        <f t="shared" si="324"/>
        <v>0</v>
      </c>
      <c r="AB569" s="15">
        <f t="shared" si="325"/>
        <v>0</v>
      </c>
      <c r="AC569" s="159">
        <v>3</v>
      </c>
      <c r="AD569" s="159">
        <v>25</v>
      </c>
      <c r="AE569" s="159">
        <v>1.5</v>
      </c>
      <c r="AF569" s="15">
        <v>325000</v>
      </c>
      <c r="AG569" s="27">
        <v>13000</v>
      </c>
      <c r="AH569" s="27">
        <f t="shared" si="326"/>
        <v>-0.48</v>
      </c>
      <c r="AI569" s="27">
        <f t="shared" si="327"/>
        <v>0.55555555555555558</v>
      </c>
      <c r="AJ569" s="27">
        <f t="shared" si="328"/>
        <v>-0.26666666666666666</v>
      </c>
      <c r="AK569" s="15">
        <v>1</v>
      </c>
      <c r="AL569" s="15">
        <v>20</v>
      </c>
      <c r="AM569" s="15">
        <v>9.8000000000000007</v>
      </c>
      <c r="AN569" s="15">
        <v>13100</v>
      </c>
      <c r="AO569" s="15">
        <v>655</v>
      </c>
      <c r="AQ569" s="15">
        <f t="shared" si="329"/>
        <v>0.44444444444444442</v>
      </c>
      <c r="AR569" s="15">
        <f t="shared" si="330"/>
        <v>0</v>
      </c>
      <c r="AZ569" s="15">
        <f t="shared" si="331"/>
        <v>0</v>
      </c>
      <c r="BA569" s="15">
        <f t="shared" si="332"/>
        <v>0</v>
      </c>
      <c r="BC569" s="15">
        <v>1.75</v>
      </c>
      <c r="BD569" s="15">
        <v>2.3333333333333335</v>
      </c>
      <c r="BE569" s="15">
        <v>2.3333333333333335</v>
      </c>
      <c r="BF569" s="15">
        <v>2.5</v>
      </c>
      <c r="BG569" s="15">
        <v>1</v>
      </c>
      <c r="BH569" s="15">
        <v>1.9833333333333336</v>
      </c>
      <c r="BI569" s="15">
        <v>1</v>
      </c>
      <c r="BJ569" s="15">
        <v>2</v>
      </c>
      <c r="BK569" s="15">
        <f t="shared" si="333"/>
        <v>1</v>
      </c>
      <c r="BL569" s="15">
        <f t="shared" si="334"/>
        <v>0</v>
      </c>
      <c r="BM569" s="15">
        <f t="shared" si="335"/>
        <v>0</v>
      </c>
      <c r="BN569" s="15">
        <v>2</v>
      </c>
      <c r="BO569" s="15">
        <f t="shared" si="336"/>
        <v>1</v>
      </c>
      <c r="BP569" s="15">
        <f t="shared" si="337"/>
        <v>0</v>
      </c>
      <c r="BQ569" s="15">
        <f t="shared" si="338"/>
        <v>0</v>
      </c>
      <c r="BR569" s="15">
        <f t="shared" si="339"/>
        <v>0</v>
      </c>
      <c r="BS569" s="15">
        <v>1</v>
      </c>
      <c r="BT569" s="15">
        <v>1</v>
      </c>
      <c r="BU569" s="15">
        <f t="shared" si="340"/>
        <v>0</v>
      </c>
      <c r="BV569" s="15">
        <f t="shared" si="341"/>
        <v>0</v>
      </c>
      <c r="BW569" s="15">
        <f t="shared" si="342"/>
        <v>0</v>
      </c>
      <c r="BX569" s="15">
        <f t="shared" si="343"/>
        <v>0</v>
      </c>
      <c r="BY569" s="15">
        <v>0</v>
      </c>
      <c r="BZ569" s="15" t="s">
        <v>1007</v>
      </c>
      <c r="CA569" s="15" t="s">
        <v>1007</v>
      </c>
      <c r="CB569" s="15" t="s">
        <v>1007</v>
      </c>
      <c r="CC569" s="15" t="s">
        <v>1007</v>
      </c>
      <c r="CD569" s="166">
        <v>4</v>
      </c>
      <c r="CE569" s="166">
        <v>4</v>
      </c>
      <c r="CF569" s="166">
        <v>3.75</v>
      </c>
      <c r="CG569" s="166">
        <v>2.6</v>
      </c>
      <c r="CH569" s="166">
        <v>3</v>
      </c>
      <c r="CI569" s="166">
        <v>4</v>
      </c>
      <c r="CJ569" s="27">
        <f t="shared" si="317"/>
        <v>3.5583333333333336</v>
      </c>
      <c r="CK569" s="15">
        <f t="shared" si="344"/>
        <v>-1</v>
      </c>
      <c r="CL569" s="15">
        <f t="shared" si="345"/>
        <v>-0.66666666666666696</v>
      </c>
      <c r="CM569" s="15">
        <f t="shared" si="346"/>
        <v>-1</v>
      </c>
      <c r="CN569" s="15">
        <f t="shared" si="347"/>
        <v>-1.8000000000000003</v>
      </c>
      <c r="CO569" s="15">
        <f t="shared" si="348"/>
        <v>-1.333333333333333</v>
      </c>
      <c r="CP569" s="15">
        <f t="shared" si="349"/>
        <v>-0.75</v>
      </c>
      <c r="CQ569" s="15">
        <f t="shared" si="350"/>
        <v>-1.0916666666666668</v>
      </c>
    </row>
    <row r="570" spans="1:95" x14ac:dyDescent="0.2">
      <c r="A570" s="15">
        <v>905</v>
      </c>
      <c r="B570" s="23">
        <v>0</v>
      </c>
      <c r="C570" s="15">
        <v>3</v>
      </c>
      <c r="D570" s="15">
        <f t="shared" si="318"/>
        <v>0</v>
      </c>
      <c r="E570" s="15">
        <f t="shared" si="352"/>
        <v>1</v>
      </c>
      <c r="F570" s="15">
        <f t="shared" si="353"/>
        <v>0</v>
      </c>
      <c r="G570" s="15">
        <f t="shared" si="354"/>
        <v>0</v>
      </c>
      <c r="H570" s="15">
        <f t="shared" si="355"/>
        <v>0</v>
      </c>
      <c r="I570" s="15">
        <v>1</v>
      </c>
      <c r="J570" s="15">
        <v>52</v>
      </c>
      <c r="K570" s="15">
        <v>3</v>
      </c>
      <c r="L570" s="15">
        <f t="shared" si="319"/>
        <v>0</v>
      </c>
      <c r="M570" s="15">
        <f t="shared" si="320"/>
        <v>0</v>
      </c>
      <c r="N570" s="15">
        <f t="shared" si="321"/>
        <v>0</v>
      </c>
      <c r="O570" s="15">
        <f t="shared" si="322"/>
        <v>1</v>
      </c>
      <c r="P570" s="15">
        <f t="shared" si="323"/>
        <v>0</v>
      </c>
      <c r="Q570" s="15">
        <v>2</v>
      </c>
      <c r="R570" s="15">
        <v>4</v>
      </c>
      <c r="S570" s="15">
        <v>14</v>
      </c>
      <c r="T570" s="15">
        <v>0</v>
      </c>
      <c r="U570" s="15">
        <v>1</v>
      </c>
      <c r="V570" s="15">
        <v>1</v>
      </c>
      <c r="W570" s="15">
        <v>600000</v>
      </c>
      <c r="X570" s="15">
        <v>0</v>
      </c>
      <c r="Y570" s="15">
        <v>1</v>
      </c>
      <c r="Z570" s="15">
        <f t="shared" si="351"/>
        <v>1</v>
      </c>
      <c r="AA570" s="15">
        <f t="shared" si="324"/>
        <v>0</v>
      </c>
      <c r="AB570" s="15">
        <f t="shared" si="325"/>
        <v>0</v>
      </c>
      <c r="AC570" s="15">
        <v>3</v>
      </c>
      <c r="AD570" s="15">
        <v>53</v>
      </c>
      <c r="AE570" s="15">
        <v>1.4</v>
      </c>
      <c r="AF570" s="15">
        <v>1325000</v>
      </c>
      <c r="AG570" s="27">
        <v>25000</v>
      </c>
      <c r="AH570" s="27">
        <f t="shared" si="326"/>
        <v>8.6956521739130432E-2</v>
      </c>
      <c r="AI570" s="27">
        <f t="shared" si="327"/>
        <v>0.72602739726027399</v>
      </c>
      <c r="AJ570" s="27">
        <f t="shared" si="328"/>
        <v>6.3132817153067303E-2</v>
      </c>
      <c r="AK570" s="15">
        <v>4</v>
      </c>
      <c r="AL570" s="15">
        <v>20</v>
      </c>
      <c r="AM570" s="15">
        <v>2.66</v>
      </c>
      <c r="AN570" s="15">
        <v>100000</v>
      </c>
      <c r="AO570" s="15">
        <v>5000</v>
      </c>
      <c r="AP570" s="15">
        <f>($AO570-$AO571)/$AO571</f>
        <v>0</v>
      </c>
      <c r="AQ570" s="15">
        <f t="shared" si="329"/>
        <v>0.27397260273972601</v>
      </c>
      <c r="AR570" s="15">
        <f t="shared" si="330"/>
        <v>0</v>
      </c>
      <c r="AZ570" s="15">
        <f t="shared" si="331"/>
        <v>0</v>
      </c>
      <c r="BA570" s="15">
        <f t="shared" si="332"/>
        <v>0</v>
      </c>
      <c r="BB570" s="15">
        <f>$AJ570</f>
        <v>6.3132817153067303E-2</v>
      </c>
      <c r="BC570" s="15">
        <v>1.75</v>
      </c>
      <c r="BD570" s="15">
        <v>1</v>
      </c>
      <c r="BE570" s="15">
        <v>1</v>
      </c>
      <c r="BF570" s="15">
        <v>2</v>
      </c>
      <c r="BG570" s="15">
        <v>2.5</v>
      </c>
      <c r="BH570" s="15">
        <v>1.65</v>
      </c>
      <c r="BI570" s="15">
        <v>1</v>
      </c>
      <c r="BJ570" s="15">
        <v>4</v>
      </c>
      <c r="BK570" s="15">
        <f t="shared" si="333"/>
        <v>0</v>
      </c>
      <c r="BL570" s="15">
        <f t="shared" si="334"/>
        <v>0</v>
      </c>
      <c r="BM570" s="15">
        <f t="shared" si="335"/>
        <v>1</v>
      </c>
      <c r="BN570" s="15">
        <v>1</v>
      </c>
      <c r="BO570" s="15">
        <f t="shared" si="336"/>
        <v>0</v>
      </c>
      <c r="BP570" s="15">
        <f t="shared" si="337"/>
        <v>0</v>
      </c>
      <c r="BQ570" s="15">
        <f t="shared" si="338"/>
        <v>0</v>
      </c>
      <c r="BR570" s="15">
        <f t="shared" si="339"/>
        <v>0</v>
      </c>
      <c r="BS570" s="15">
        <v>4</v>
      </c>
      <c r="BT570" s="15">
        <v>5</v>
      </c>
      <c r="BU570" s="15">
        <f t="shared" si="340"/>
        <v>0</v>
      </c>
      <c r="BV570" s="15">
        <f t="shared" si="341"/>
        <v>0</v>
      </c>
      <c r="BW570" s="15">
        <f t="shared" si="342"/>
        <v>0</v>
      </c>
      <c r="BX570" s="15">
        <f t="shared" si="343"/>
        <v>1</v>
      </c>
      <c r="BY570" s="15">
        <v>1</v>
      </c>
      <c r="BZ570" s="15">
        <v>1</v>
      </c>
      <c r="CA570" s="15">
        <v>1</v>
      </c>
      <c r="CB570" s="15">
        <v>0</v>
      </c>
      <c r="CC570" s="15">
        <v>1</v>
      </c>
      <c r="CD570" s="27">
        <v>5</v>
      </c>
      <c r="CE570" s="27">
        <v>4.666666666666667</v>
      </c>
      <c r="CF570" s="27">
        <v>4.75</v>
      </c>
      <c r="CG570" s="27">
        <v>4.4000000000000004</v>
      </c>
      <c r="CH570" s="27">
        <v>4.333333333333333</v>
      </c>
      <c r="CI570" s="27">
        <v>4.75</v>
      </c>
      <c r="CJ570" s="27">
        <f t="shared" si="317"/>
        <v>4.6500000000000004</v>
      </c>
      <c r="CK570" s="15">
        <f t="shared" si="344"/>
        <v>0.79999999999999982</v>
      </c>
      <c r="CL570" s="15">
        <f t="shared" si="345"/>
        <v>0.66666666666666696</v>
      </c>
      <c r="CM570" s="15">
        <f t="shared" si="346"/>
        <v>0</v>
      </c>
      <c r="CN570" s="15">
        <f t="shared" si="347"/>
        <v>1.2000000000000002</v>
      </c>
      <c r="CO570" s="15">
        <f t="shared" si="348"/>
        <v>1.9999999999999996</v>
      </c>
      <c r="CP570" s="15">
        <f t="shared" si="349"/>
        <v>1.75</v>
      </c>
      <c r="CQ570" s="15">
        <f t="shared" si="350"/>
        <v>1.0694444444444451</v>
      </c>
    </row>
    <row r="571" spans="1:95" x14ac:dyDescent="0.2">
      <c r="A571" s="15">
        <v>905</v>
      </c>
      <c r="B571" s="23">
        <v>0</v>
      </c>
      <c r="C571" s="15">
        <v>3</v>
      </c>
      <c r="D571" s="15">
        <f t="shared" si="318"/>
        <v>0</v>
      </c>
      <c r="E571" s="15">
        <f t="shared" si="352"/>
        <v>1</v>
      </c>
      <c r="F571" s="15">
        <f t="shared" si="353"/>
        <v>0</v>
      </c>
      <c r="G571" s="15">
        <f t="shared" si="354"/>
        <v>0</v>
      </c>
      <c r="H571" s="15">
        <f t="shared" si="355"/>
        <v>0</v>
      </c>
      <c r="I571" s="15">
        <v>1</v>
      </c>
      <c r="J571" s="15">
        <v>52</v>
      </c>
      <c r="K571" s="15">
        <v>3</v>
      </c>
      <c r="L571" s="15">
        <f t="shared" si="319"/>
        <v>0</v>
      </c>
      <c r="M571" s="15">
        <f t="shared" si="320"/>
        <v>0</v>
      </c>
      <c r="N571" s="15">
        <f t="shared" si="321"/>
        <v>0</v>
      </c>
      <c r="O571" s="15">
        <f t="shared" si="322"/>
        <v>1</v>
      </c>
      <c r="P571" s="15">
        <f t="shared" si="323"/>
        <v>0</v>
      </c>
      <c r="Q571" s="15">
        <v>2</v>
      </c>
      <c r="R571" s="15">
        <v>4</v>
      </c>
      <c r="S571" s="15">
        <v>14</v>
      </c>
      <c r="T571" s="15">
        <v>0</v>
      </c>
      <c r="U571" s="15">
        <v>1</v>
      </c>
      <c r="V571" s="15">
        <v>1</v>
      </c>
      <c r="W571" s="15">
        <v>600000</v>
      </c>
      <c r="X571" s="15">
        <v>0</v>
      </c>
      <c r="Y571" s="15">
        <v>0</v>
      </c>
      <c r="Z571" s="15">
        <f t="shared" si="351"/>
        <v>1</v>
      </c>
      <c r="AA571" s="15">
        <f t="shared" si="324"/>
        <v>0</v>
      </c>
      <c r="AB571" s="15">
        <f t="shared" si="325"/>
        <v>0</v>
      </c>
      <c r="AC571" s="159">
        <v>3</v>
      </c>
      <c r="AD571" s="159">
        <v>24</v>
      </c>
      <c r="AE571" s="159">
        <v>1.5</v>
      </c>
      <c r="AF571" s="15">
        <v>552000</v>
      </c>
      <c r="AG571" s="27">
        <v>23000</v>
      </c>
      <c r="AH571" s="27">
        <f t="shared" si="326"/>
        <v>25.136363636363637</v>
      </c>
      <c r="AI571" s="27">
        <f t="shared" si="327"/>
        <v>0.52173913043478259</v>
      </c>
      <c r="AJ571" s="27">
        <f t="shared" si="328"/>
        <v>13.114624505928854</v>
      </c>
      <c r="AK571" s="15">
        <v>4</v>
      </c>
      <c r="AL571" s="15">
        <v>22</v>
      </c>
      <c r="AM571" s="15">
        <v>2.33</v>
      </c>
      <c r="AN571" s="15">
        <v>110000</v>
      </c>
      <c r="AO571" s="15">
        <v>5000</v>
      </c>
      <c r="AQ571" s="15">
        <f t="shared" si="329"/>
        <v>0.47826086956521741</v>
      </c>
      <c r="AR571" s="15">
        <f t="shared" si="330"/>
        <v>0</v>
      </c>
      <c r="AZ571" s="15">
        <f t="shared" si="331"/>
        <v>0</v>
      </c>
      <c r="BA571" s="15">
        <f t="shared" si="332"/>
        <v>0</v>
      </c>
      <c r="BC571" s="15">
        <v>1.75</v>
      </c>
      <c r="BD571" s="15">
        <v>1</v>
      </c>
      <c r="BE571" s="15">
        <v>1</v>
      </c>
      <c r="BF571" s="15">
        <v>2</v>
      </c>
      <c r="BG571" s="15">
        <v>2.5</v>
      </c>
      <c r="BH571" s="15">
        <v>1.65</v>
      </c>
      <c r="BI571" s="15">
        <v>1</v>
      </c>
      <c r="BJ571" s="15">
        <v>4</v>
      </c>
      <c r="BK571" s="15">
        <f t="shared" si="333"/>
        <v>0</v>
      </c>
      <c r="BL571" s="15">
        <f t="shared" si="334"/>
        <v>0</v>
      </c>
      <c r="BM571" s="15">
        <f t="shared" si="335"/>
        <v>1</v>
      </c>
      <c r="BN571" s="15">
        <v>1</v>
      </c>
      <c r="BO571" s="15">
        <f t="shared" si="336"/>
        <v>0</v>
      </c>
      <c r="BP571" s="15">
        <f t="shared" si="337"/>
        <v>0</v>
      </c>
      <c r="BQ571" s="15">
        <f t="shared" si="338"/>
        <v>0</v>
      </c>
      <c r="BR571" s="15">
        <f t="shared" si="339"/>
        <v>0</v>
      </c>
      <c r="BS571" s="15">
        <v>4</v>
      </c>
      <c r="BT571" s="15">
        <v>5</v>
      </c>
      <c r="BU571" s="15">
        <f t="shared" si="340"/>
        <v>0</v>
      </c>
      <c r="BV571" s="15">
        <f t="shared" si="341"/>
        <v>0</v>
      </c>
      <c r="BW571" s="15">
        <f t="shared" si="342"/>
        <v>0</v>
      </c>
      <c r="BX571" s="15">
        <f t="shared" si="343"/>
        <v>1</v>
      </c>
      <c r="BY571" s="15">
        <v>1</v>
      </c>
      <c r="BZ571" s="15">
        <v>1</v>
      </c>
      <c r="CA571" s="15">
        <v>1</v>
      </c>
      <c r="CB571" s="15">
        <v>0</v>
      </c>
      <c r="CC571" s="15">
        <v>1</v>
      </c>
      <c r="CD571" s="27">
        <v>4.2</v>
      </c>
      <c r="CE571" s="27">
        <v>4</v>
      </c>
      <c r="CF571" s="27">
        <v>4.75</v>
      </c>
      <c r="CG571" s="27">
        <v>3.2</v>
      </c>
      <c r="CH571" s="27">
        <v>2.3333333333333335</v>
      </c>
      <c r="CI571" s="27">
        <v>3</v>
      </c>
      <c r="CJ571" s="27">
        <f t="shared" si="317"/>
        <v>3.5805555555555553</v>
      </c>
      <c r="CK571" s="15">
        <f t="shared" si="344"/>
        <v>-0.39999999999999947</v>
      </c>
      <c r="CL571" s="15">
        <f t="shared" si="345"/>
        <v>-0.33333333333333304</v>
      </c>
      <c r="CM571" s="15">
        <f t="shared" si="346"/>
        <v>0</v>
      </c>
      <c r="CN571" s="15">
        <f t="shared" si="347"/>
        <v>-1.3999999999999995</v>
      </c>
      <c r="CO571" s="15">
        <f t="shared" si="348"/>
        <v>-1.6666666666666665</v>
      </c>
      <c r="CP571" s="15">
        <f t="shared" si="349"/>
        <v>-1.25</v>
      </c>
      <c r="CQ571" s="15">
        <f t="shared" si="350"/>
        <v>-0.84166666666666634</v>
      </c>
    </row>
    <row r="572" spans="1:95" x14ac:dyDescent="0.2">
      <c r="A572" s="15">
        <v>906</v>
      </c>
      <c r="B572" s="23">
        <v>0</v>
      </c>
      <c r="C572" s="15">
        <v>3</v>
      </c>
      <c r="D572" s="15">
        <f t="shared" si="318"/>
        <v>0</v>
      </c>
      <c r="E572" s="15">
        <f t="shared" si="352"/>
        <v>1</v>
      </c>
      <c r="F572" s="15">
        <f t="shared" si="353"/>
        <v>0</v>
      </c>
      <c r="G572" s="15">
        <f t="shared" si="354"/>
        <v>0</v>
      </c>
      <c r="H572" s="15">
        <f t="shared" si="355"/>
        <v>0</v>
      </c>
      <c r="I572" s="15">
        <v>0</v>
      </c>
      <c r="J572" s="15">
        <v>48</v>
      </c>
      <c r="K572" s="15">
        <v>3</v>
      </c>
      <c r="L572" s="15">
        <f t="shared" si="319"/>
        <v>0</v>
      </c>
      <c r="M572" s="15">
        <f t="shared" si="320"/>
        <v>0</v>
      </c>
      <c r="N572" s="15">
        <f t="shared" si="321"/>
        <v>0</v>
      </c>
      <c r="O572" s="15">
        <f t="shared" si="322"/>
        <v>1</v>
      </c>
      <c r="P572" s="15">
        <f t="shared" si="323"/>
        <v>0</v>
      </c>
      <c r="Q572" s="15">
        <v>2</v>
      </c>
      <c r="R572" s="15">
        <v>4</v>
      </c>
      <c r="S572" s="15">
        <v>17</v>
      </c>
      <c r="T572" s="15">
        <v>0</v>
      </c>
      <c r="U572" s="15">
        <v>1</v>
      </c>
      <c r="V572" s="15">
        <v>1</v>
      </c>
      <c r="W572" s="15">
        <v>216000</v>
      </c>
      <c r="X572" s="15">
        <v>1</v>
      </c>
      <c r="Y572" s="15">
        <v>1</v>
      </c>
      <c r="Z572" s="15">
        <f t="shared" si="351"/>
        <v>0</v>
      </c>
      <c r="AA572" s="15">
        <f t="shared" si="324"/>
        <v>0</v>
      </c>
      <c r="AB572" s="15">
        <f t="shared" si="325"/>
        <v>0</v>
      </c>
      <c r="AC572" s="15">
        <v>1</v>
      </c>
      <c r="AD572" s="15">
        <v>21</v>
      </c>
      <c r="AE572" s="15">
        <v>12</v>
      </c>
      <c r="AF572" s="15">
        <v>18480</v>
      </c>
      <c r="AG572" s="27">
        <v>880</v>
      </c>
      <c r="AH572" s="27">
        <f t="shared" si="326"/>
        <v>4.7619047619047616E-2</v>
      </c>
      <c r="AI572" s="27">
        <f t="shared" si="327"/>
        <v>0.84</v>
      </c>
      <c r="AJ572" s="27">
        <f t="shared" si="328"/>
        <v>3.9999999999999994E-2</v>
      </c>
      <c r="AK572" s="15">
        <v>9</v>
      </c>
      <c r="AL572" s="15">
        <v>4</v>
      </c>
      <c r="AM572" s="15">
        <v>61</v>
      </c>
      <c r="AN572" s="15">
        <v>2500</v>
      </c>
      <c r="AO572" s="15">
        <v>625</v>
      </c>
      <c r="AP572" s="15">
        <f>($AO572-$AO573)/$AO573</f>
        <v>-7.407407407407407E-2</v>
      </c>
      <c r="AQ572" s="15">
        <f t="shared" si="329"/>
        <v>0.16</v>
      </c>
      <c r="AR572" s="15">
        <f t="shared" si="330"/>
        <v>-1.1851851851851851E-2</v>
      </c>
      <c r="AZ572" s="15">
        <f t="shared" si="331"/>
        <v>0</v>
      </c>
      <c r="BA572" s="15">
        <f t="shared" si="332"/>
        <v>0</v>
      </c>
      <c r="BB572" s="15">
        <f>AVERAGE($AJ572,$AR572)</f>
        <v>1.4074074074074072E-2</v>
      </c>
      <c r="BC572" s="15">
        <v>3</v>
      </c>
      <c r="BD572" s="15">
        <v>2</v>
      </c>
      <c r="BE572" s="15">
        <v>1</v>
      </c>
      <c r="BF572" s="15">
        <v>1</v>
      </c>
      <c r="BG572" s="15">
        <v>3</v>
      </c>
      <c r="BH572" s="15">
        <v>2</v>
      </c>
      <c r="BI572" s="15">
        <v>1</v>
      </c>
      <c r="BJ572" s="15">
        <v>5</v>
      </c>
      <c r="BK572" s="15">
        <f t="shared" si="333"/>
        <v>0</v>
      </c>
      <c r="BL572" s="15">
        <f t="shared" si="334"/>
        <v>0</v>
      </c>
      <c r="BM572" s="15">
        <f t="shared" si="335"/>
        <v>0</v>
      </c>
      <c r="BN572" s="15" t="s">
        <v>1007</v>
      </c>
      <c r="BO572" s="15">
        <f t="shared" si="336"/>
        <v>0</v>
      </c>
      <c r="BP572" s="15">
        <f t="shared" si="337"/>
        <v>0</v>
      </c>
      <c r="BQ572" s="15">
        <f t="shared" si="338"/>
        <v>0</v>
      </c>
      <c r="BR572" s="15">
        <f t="shared" si="339"/>
        <v>0</v>
      </c>
      <c r="BU572" s="15">
        <f t="shared" si="340"/>
        <v>0</v>
      </c>
      <c r="BV572" s="15">
        <f t="shared" si="341"/>
        <v>0</v>
      </c>
      <c r="BW572" s="15">
        <f t="shared" si="342"/>
        <v>0</v>
      </c>
      <c r="BX572" s="15">
        <f t="shared" si="343"/>
        <v>0</v>
      </c>
      <c r="BY572" s="15" t="s">
        <v>1007</v>
      </c>
      <c r="BZ572" s="15" t="s">
        <v>1007</v>
      </c>
      <c r="CA572" s="15" t="s">
        <v>1007</v>
      </c>
      <c r="CB572" s="15" t="s">
        <v>1007</v>
      </c>
      <c r="CC572" s="15" t="s">
        <v>1007</v>
      </c>
      <c r="CD572" s="27">
        <v>4.5999999999999996</v>
      </c>
      <c r="CE572" s="27">
        <v>4.333333333333333</v>
      </c>
      <c r="CF572" s="27">
        <v>4.75</v>
      </c>
      <c r="CG572" s="27">
        <v>4.5999999999999996</v>
      </c>
      <c r="CH572" s="27">
        <v>4</v>
      </c>
      <c r="CI572" s="27">
        <v>4.25</v>
      </c>
      <c r="CJ572" s="27">
        <f t="shared" si="317"/>
        <v>4.4222222222222216</v>
      </c>
      <c r="CK572" s="15">
        <f t="shared" si="344"/>
        <v>0.79999999999999982</v>
      </c>
      <c r="CL572" s="15">
        <f t="shared" si="345"/>
        <v>1.333333333333333</v>
      </c>
      <c r="CM572" s="15">
        <f t="shared" si="346"/>
        <v>0.75</v>
      </c>
      <c r="CN572" s="15">
        <f t="shared" si="347"/>
        <v>0.79999999999999982</v>
      </c>
      <c r="CO572" s="15">
        <f t="shared" si="348"/>
        <v>1</v>
      </c>
      <c r="CP572" s="15">
        <f t="shared" si="349"/>
        <v>0.25</v>
      </c>
      <c r="CQ572" s="15">
        <f t="shared" si="350"/>
        <v>0.82222222222222152</v>
      </c>
    </row>
    <row r="573" spans="1:95" x14ac:dyDescent="0.2">
      <c r="A573" s="15">
        <v>906</v>
      </c>
      <c r="B573" s="23">
        <v>0</v>
      </c>
      <c r="C573" s="15">
        <v>3</v>
      </c>
      <c r="D573" s="15">
        <f t="shared" si="318"/>
        <v>0</v>
      </c>
      <c r="E573" s="15">
        <f t="shared" si="352"/>
        <v>1</v>
      </c>
      <c r="F573" s="15">
        <f t="shared" si="353"/>
        <v>0</v>
      </c>
      <c r="G573" s="15">
        <f t="shared" si="354"/>
        <v>0</v>
      </c>
      <c r="H573" s="15">
        <f t="shared" si="355"/>
        <v>0</v>
      </c>
      <c r="I573" s="15">
        <v>0</v>
      </c>
      <c r="J573" s="15">
        <v>48</v>
      </c>
      <c r="K573" s="15">
        <v>3</v>
      </c>
      <c r="L573" s="15">
        <f t="shared" si="319"/>
        <v>0</v>
      </c>
      <c r="M573" s="15">
        <f t="shared" si="320"/>
        <v>0</v>
      </c>
      <c r="N573" s="15">
        <f t="shared" si="321"/>
        <v>0</v>
      </c>
      <c r="O573" s="15">
        <f t="shared" si="322"/>
        <v>1</v>
      </c>
      <c r="P573" s="15">
        <f t="shared" si="323"/>
        <v>0</v>
      </c>
      <c r="Q573" s="15">
        <v>2</v>
      </c>
      <c r="R573" s="15">
        <v>4</v>
      </c>
      <c r="S573" s="15">
        <v>17</v>
      </c>
      <c r="T573" s="15">
        <v>0</v>
      </c>
      <c r="U573" s="15">
        <v>1</v>
      </c>
      <c r="V573" s="15">
        <v>1</v>
      </c>
      <c r="W573" s="15">
        <v>216000</v>
      </c>
      <c r="X573" s="15">
        <v>1</v>
      </c>
      <c r="Y573" s="15">
        <v>0</v>
      </c>
      <c r="Z573" s="15">
        <f t="shared" si="351"/>
        <v>0</v>
      </c>
      <c r="AA573" s="15">
        <f t="shared" si="324"/>
        <v>0</v>
      </c>
      <c r="AB573" s="15">
        <f t="shared" si="325"/>
        <v>0</v>
      </c>
      <c r="AC573" s="159">
        <v>1</v>
      </c>
      <c r="AD573" s="159">
        <v>21</v>
      </c>
      <c r="AE573" s="159">
        <v>17</v>
      </c>
      <c r="AF573" s="15">
        <v>17640</v>
      </c>
      <c r="AG573" s="27">
        <v>840</v>
      </c>
      <c r="AH573" s="27">
        <f t="shared" si="326"/>
        <v>-0.84727272727272729</v>
      </c>
      <c r="AI573" s="27">
        <f t="shared" si="327"/>
        <v>0.84</v>
      </c>
      <c r="AJ573" s="27">
        <f t="shared" si="328"/>
        <v>-0.71170909090909085</v>
      </c>
      <c r="AK573" s="15">
        <v>9</v>
      </c>
      <c r="AL573" s="15">
        <v>4</v>
      </c>
      <c r="AM573" s="15">
        <v>58</v>
      </c>
      <c r="AN573" s="15">
        <v>2700</v>
      </c>
      <c r="AO573" s="15">
        <v>675</v>
      </c>
      <c r="AQ573" s="15">
        <f t="shared" si="329"/>
        <v>0.16</v>
      </c>
      <c r="AR573" s="15">
        <f t="shared" si="330"/>
        <v>0</v>
      </c>
      <c r="AZ573" s="15">
        <f t="shared" si="331"/>
        <v>0</v>
      </c>
      <c r="BA573" s="15">
        <f t="shared" si="332"/>
        <v>0</v>
      </c>
      <c r="BC573" s="15">
        <v>3</v>
      </c>
      <c r="BD573" s="15">
        <v>2</v>
      </c>
      <c r="BE573" s="15">
        <v>1</v>
      </c>
      <c r="BF573" s="15">
        <v>1</v>
      </c>
      <c r="BG573" s="15">
        <v>3</v>
      </c>
      <c r="BH573" s="15">
        <v>2</v>
      </c>
      <c r="BI573" s="15">
        <v>1</v>
      </c>
      <c r="BJ573" s="15">
        <v>5</v>
      </c>
      <c r="BK573" s="15">
        <f t="shared" si="333"/>
        <v>0</v>
      </c>
      <c r="BL573" s="15">
        <f t="shared" si="334"/>
        <v>0</v>
      </c>
      <c r="BM573" s="15">
        <f t="shared" si="335"/>
        <v>0</v>
      </c>
      <c r="BN573" s="15" t="s">
        <v>1007</v>
      </c>
      <c r="BO573" s="15">
        <f t="shared" si="336"/>
        <v>0</v>
      </c>
      <c r="BP573" s="15">
        <f t="shared" si="337"/>
        <v>0</v>
      </c>
      <c r="BQ573" s="15">
        <f t="shared" si="338"/>
        <v>0</v>
      </c>
      <c r="BR573" s="15">
        <f t="shared" si="339"/>
        <v>0</v>
      </c>
      <c r="BU573" s="15">
        <f t="shared" si="340"/>
        <v>0</v>
      </c>
      <c r="BV573" s="15">
        <f t="shared" si="341"/>
        <v>0</v>
      </c>
      <c r="BW573" s="15">
        <f t="shared" si="342"/>
        <v>0</v>
      </c>
      <c r="BX573" s="15">
        <f t="shared" si="343"/>
        <v>0</v>
      </c>
      <c r="BY573" s="15" t="s">
        <v>1007</v>
      </c>
      <c r="BZ573" s="15" t="s">
        <v>1007</v>
      </c>
      <c r="CA573" s="15" t="s">
        <v>1007</v>
      </c>
      <c r="CB573" s="15" t="s">
        <v>1007</v>
      </c>
      <c r="CC573" s="15" t="s">
        <v>1007</v>
      </c>
      <c r="CD573" s="27">
        <v>3.8</v>
      </c>
      <c r="CE573" s="27">
        <v>3</v>
      </c>
      <c r="CF573" s="27">
        <v>4</v>
      </c>
      <c r="CG573" s="27">
        <v>3.8</v>
      </c>
      <c r="CH573" s="27">
        <v>3</v>
      </c>
      <c r="CI573" s="27">
        <v>4</v>
      </c>
      <c r="CJ573" s="27">
        <f t="shared" si="317"/>
        <v>3.6</v>
      </c>
      <c r="CK573" s="15">
        <f t="shared" si="344"/>
        <v>-0.79999999999999982</v>
      </c>
      <c r="CL573" s="15">
        <f t="shared" si="345"/>
        <v>-1.666666666666667</v>
      </c>
      <c r="CM573" s="15">
        <f t="shared" si="346"/>
        <v>-0.75</v>
      </c>
      <c r="CN573" s="15">
        <f t="shared" si="347"/>
        <v>-0.79999999999999982</v>
      </c>
      <c r="CO573" s="15">
        <f t="shared" si="348"/>
        <v>-1</v>
      </c>
      <c r="CP573" s="15">
        <f t="shared" si="349"/>
        <v>-0.75</v>
      </c>
      <c r="CQ573" s="15">
        <f t="shared" si="350"/>
        <v>-0.96111111111111081</v>
      </c>
    </row>
    <row r="574" spans="1:95" x14ac:dyDescent="0.2">
      <c r="A574" s="15">
        <v>907</v>
      </c>
      <c r="B574" s="23">
        <v>0</v>
      </c>
      <c r="C574" s="15">
        <v>3</v>
      </c>
      <c r="D574" s="15">
        <f t="shared" si="318"/>
        <v>0</v>
      </c>
      <c r="E574" s="15">
        <f t="shared" si="352"/>
        <v>1</v>
      </c>
      <c r="F574" s="15">
        <f t="shared" si="353"/>
        <v>0</v>
      </c>
      <c r="G574" s="15">
        <f t="shared" si="354"/>
        <v>0</v>
      </c>
      <c r="H574" s="15">
        <f t="shared" si="355"/>
        <v>0</v>
      </c>
      <c r="I574" s="15">
        <v>0</v>
      </c>
      <c r="J574" s="15">
        <v>51</v>
      </c>
      <c r="K574" s="15">
        <v>3</v>
      </c>
      <c r="L574" s="15">
        <f t="shared" si="319"/>
        <v>0</v>
      </c>
      <c r="M574" s="15">
        <f t="shared" si="320"/>
        <v>0</v>
      </c>
      <c r="N574" s="15">
        <f t="shared" si="321"/>
        <v>0</v>
      </c>
      <c r="O574" s="15">
        <f t="shared" si="322"/>
        <v>1</v>
      </c>
      <c r="P574" s="15">
        <f t="shared" si="323"/>
        <v>0</v>
      </c>
      <c r="Q574" s="15">
        <v>2</v>
      </c>
      <c r="R574" s="15">
        <v>4</v>
      </c>
      <c r="S574" s="15">
        <v>16</v>
      </c>
      <c r="T574" s="15">
        <v>1</v>
      </c>
      <c r="U574" s="15">
        <v>1</v>
      </c>
      <c r="V574" s="15">
        <v>1</v>
      </c>
      <c r="W574" s="15">
        <v>250000</v>
      </c>
      <c r="X574" s="15">
        <v>1</v>
      </c>
      <c r="Y574" s="15">
        <v>1</v>
      </c>
      <c r="Z574" s="15">
        <f t="shared" si="351"/>
        <v>1</v>
      </c>
      <c r="AA574" s="15">
        <f t="shared" si="324"/>
        <v>0</v>
      </c>
      <c r="AB574" s="15">
        <f t="shared" si="325"/>
        <v>0</v>
      </c>
      <c r="AC574" s="15">
        <v>3</v>
      </c>
      <c r="AD574" s="15">
        <v>40</v>
      </c>
      <c r="AE574" s="15">
        <v>1.5</v>
      </c>
      <c r="AF574" s="176">
        <v>220000</v>
      </c>
      <c r="AG574" s="177">
        <v>5500</v>
      </c>
      <c r="AH574" s="177">
        <f t="shared" si="326"/>
        <v>0.41025641025641024</v>
      </c>
      <c r="AI574" s="177">
        <f t="shared" si="327"/>
        <v>0.81632653061224492</v>
      </c>
      <c r="AJ574" s="177">
        <f t="shared" si="328"/>
        <v>0.33490319204604918</v>
      </c>
      <c r="AK574" s="15">
        <v>1</v>
      </c>
      <c r="AL574" s="15">
        <v>9</v>
      </c>
      <c r="AM574" s="15">
        <v>13</v>
      </c>
      <c r="AN574" s="15">
        <v>1307</v>
      </c>
      <c r="AO574" s="15">
        <v>145.22222222222223</v>
      </c>
      <c r="AP574" s="15">
        <f>($AO574-$AO575)/$AO575</f>
        <v>0.18387681159420291</v>
      </c>
      <c r="AQ574" s="15">
        <f t="shared" si="329"/>
        <v>0.18367346938775511</v>
      </c>
      <c r="AR574" s="15">
        <f t="shared" si="330"/>
        <v>3.377329192546584E-2</v>
      </c>
      <c r="AZ574" s="15">
        <f t="shared" si="331"/>
        <v>0</v>
      </c>
      <c r="BA574" s="15">
        <f t="shared" si="332"/>
        <v>0</v>
      </c>
      <c r="BB574" s="15">
        <f>AVERAGE($AJ574,$AR574)</f>
        <v>0.18433824198575752</v>
      </c>
      <c r="BC574" s="15">
        <v>1.75</v>
      </c>
      <c r="BD574" s="15">
        <v>2.6666666666666665</v>
      </c>
      <c r="BE574" s="15">
        <v>1.6666666666666667</v>
      </c>
      <c r="BF574" s="15">
        <v>1</v>
      </c>
      <c r="BG574" s="15">
        <v>3</v>
      </c>
      <c r="BH574" s="15">
        <v>2.0166666666666666</v>
      </c>
      <c r="BI574" s="15">
        <v>1</v>
      </c>
      <c r="BJ574" s="15">
        <v>2</v>
      </c>
      <c r="BK574" s="15">
        <f t="shared" si="333"/>
        <v>1</v>
      </c>
      <c r="BL574" s="15">
        <f t="shared" si="334"/>
        <v>0</v>
      </c>
      <c r="BM574" s="15">
        <f t="shared" si="335"/>
        <v>0</v>
      </c>
      <c r="BN574" s="15">
        <v>4</v>
      </c>
      <c r="BO574" s="15">
        <f t="shared" si="336"/>
        <v>0</v>
      </c>
      <c r="BP574" s="15">
        <f t="shared" si="337"/>
        <v>0</v>
      </c>
      <c r="BQ574" s="15">
        <f t="shared" si="338"/>
        <v>1</v>
      </c>
      <c r="BR574" s="15">
        <f t="shared" si="339"/>
        <v>0</v>
      </c>
      <c r="BS574" s="15">
        <v>3</v>
      </c>
      <c r="BT574" s="15">
        <v>2</v>
      </c>
      <c r="BU574" s="15">
        <f t="shared" si="340"/>
        <v>1</v>
      </c>
      <c r="BV574" s="15">
        <f t="shared" si="341"/>
        <v>0</v>
      </c>
      <c r="BW574" s="15">
        <f t="shared" si="342"/>
        <v>0</v>
      </c>
      <c r="BX574" s="15">
        <f t="shared" si="343"/>
        <v>0</v>
      </c>
      <c r="BY574" s="15">
        <v>1</v>
      </c>
      <c r="BZ574" s="15">
        <v>1</v>
      </c>
      <c r="CA574" s="15">
        <v>1</v>
      </c>
      <c r="CB574" s="15">
        <v>0</v>
      </c>
      <c r="CC574" s="15">
        <v>1</v>
      </c>
      <c r="CD574" s="27">
        <v>4.5999999999999996</v>
      </c>
      <c r="CE574" s="27">
        <v>4.666666666666667</v>
      </c>
      <c r="CF574" s="27">
        <v>4.75</v>
      </c>
      <c r="CG574" s="27">
        <v>4.5999999999999996</v>
      </c>
      <c r="CH574" s="27">
        <v>4</v>
      </c>
      <c r="CI574" s="27">
        <v>4.75</v>
      </c>
      <c r="CJ574" s="27">
        <f t="shared" si="317"/>
        <v>4.5611111111111109</v>
      </c>
      <c r="CK574" s="15">
        <f t="shared" si="344"/>
        <v>1.3999999999999995</v>
      </c>
      <c r="CL574" s="15">
        <f t="shared" si="345"/>
        <v>1.0000000000000004</v>
      </c>
      <c r="CM574" s="15">
        <f t="shared" si="346"/>
        <v>0.75</v>
      </c>
      <c r="CN574" s="15">
        <f t="shared" si="347"/>
        <v>0.99999999999999956</v>
      </c>
      <c r="CO574" s="15">
        <f t="shared" si="348"/>
        <v>1</v>
      </c>
      <c r="CP574" s="15">
        <f t="shared" si="349"/>
        <v>1.75</v>
      </c>
      <c r="CQ574" s="15">
        <f t="shared" si="350"/>
        <v>1.1499999999999995</v>
      </c>
    </row>
    <row r="575" spans="1:95" x14ac:dyDescent="0.2">
      <c r="A575" s="15">
        <v>907</v>
      </c>
      <c r="B575" s="23">
        <v>0</v>
      </c>
      <c r="C575" s="15">
        <v>3</v>
      </c>
      <c r="D575" s="15">
        <f t="shared" si="318"/>
        <v>0</v>
      </c>
      <c r="E575" s="15">
        <f t="shared" si="352"/>
        <v>1</v>
      </c>
      <c r="F575" s="15">
        <f t="shared" si="353"/>
        <v>0</v>
      </c>
      <c r="G575" s="15">
        <f t="shared" si="354"/>
        <v>0</v>
      </c>
      <c r="H575" s="15">
        <f t="shared" si="355"/>
        <v>0</v>
      </c>
      <c r="I575" s="15">
        <v>0</v>
      </c>
      <c r="J575" s="15">
        <v>51</v>
      </c>
      <c r="K575" s="15">
        <v>3</v>
      </c>
      <c r="L575" s="15">
        <f t="shared" si="319"/>
        <v>0</v>
      </c>
      <c r="M575" s="15">
        <f t="shared" si="320"/>
        <v>0</v>
      </c>
      <c r="N575" s="15">
        <f t="shared" si="321"/>
        <v>0</v>
      </c>
      <c r="O575" s="15">
        <f t="shared" si="322"/>
        <v>1</v>
      </c>
      <c r="P575" s="15">
        <f t="shared" si="323"/>
        <v>0</v>
      </c>
      <c r="Q575" s="15">
        <v>2</v>
      </c>
      <c r="R575" s="15">
        <v>4</v>
      </c>
      <c r="S575" s="15">
        <v>16</v>
      </c>
      <c r="T575" s="15">
        <v>1</v>
      </c>
      <c r="U575" s="15">
        <v>1</v>
      </c>
      <c r="V575" s="15">
        <v>1</v>
      </c>
      <c r="W575" s="15">
        <v>250000</v>
      </c>
      <c r="X575" s="15">
        <v>1</v>
      </c>
      <c r="Y575" s="15">
        <v>0</v>
      </c>
      <c r="Z575" s="15">
        <f t="shared" si="351"/>
        <v>1</v>
      </c>
      <c r="AA575" s="15">
        <f t="shared" si="324"/>
        <v>0</v>
      </c>
      <c r="AB575" s="15">
        <f t="shared" si="325"/>
        <v>0</v>
      </c>
      <c r="AC575" s="159">
        <v>3</v>
      </c>
      <c r="AD575" s="159">
        <v>40</v>
      </c>
      <c r="AE575" s="159">
        <v>1.5</v>
      </c>
      <c r="AF575" s="15">
        <v>156000</v>
      </c>
      <c r="AG575" s="27">
        <v>3900</v>
      </c>
      <c r="AH575" s="27">
        <f t="shared" si="326"/>
        <v>-0.29090909090909089</v>
      </c>
      <c r="AI575" s="27">
        <f t="shared" si="327"/>
        <v>0.81632653061224492</v>
      </c>
      <c r="AJ575" s="27">
        <f t="shared" si="328"/>
        <v>-0.23747680890538034</v>
      </c>
      <c r="AK575" s="15">
        <v>1</v>
      </c>
      <c r="AL575" s="15">
        <v>9</v>
      </c>
      <c r="AM575" s="15">
        <v>11</v>
      </c>
      <c r="AN575" s="15">
        <v>1104</v>
      </c>
      <c r="AO575" s="15">
        <v>122.66666666666667</v>
      </c>
      <c r="AQ575" s="15">
        <f t="shared" si="329"/>
        <v>0.18367346938775511</v>
      </c>
      <c r="AR575" s="15">
        <f t="shared" si="330"/>
        <v>0</v>
      </c>
      <c r="AZ575" s="15">
        <f t="shared" si="331"/>
        <v>0</v>
      </c>
      <c r="BA575" s="15">
        <f t="shared" si="332"/>
        <v>0</v>
      </c>
      <c r="BC575" s="15">
        <v>1.75</v>
      </c>
      <c r="BD575" s="15">
        <v>2.6666666666666665</v>
      </c>
      <c r="BE575" s="15">
        <v>1.6666666666666667</v>
      </c>
      <c r="BF575" s="15">
        <v>1</v>
      </c>
      <c r="BG575" s="15">
        <v>3</v>
      </c>
      <c r="BH575" s="15">
        <v>2.0166666666666666</v>
      </c>
      <c r="BI575" s="15">
        <v>1</v>
      </c>
      <c r="BJ575" s="15">
        <v>2</v>
      </c>
      <c r="BK575" s="15">
        <f t="shared" si="333"/>
        <v>1</v>
      </c>
      <c r="BL575" s="15">
        <f t="shared" si="334"/>
        <v>0</v>
      </c>
      <c r="BM575" s="15">
        <f t="shared" si="335"/>
        <v>0</v>
      </c>
      <c r="BN575" s="15">
        <v>4</v>
      </c>
      <c r="BO575" s="15">
        <f t="shared" si="336"/>
        <v>0</v>
      </c>
      <c r="BP575" s="15">
        <f t="shared" si="337"/>
        <v>0</v>
      </c>
      <c r="BQ575" s="15">
        <f t="shared" si="338"/>
        <v>1</v>
      </c>
      <c r="BR575" s="15">
        <f t="shared" si="339"/>
        <v>0</v>
      </c>
      <c r="BS575" s="15">
        <v>3</v>
      </c>
      <c r="BT575" s="15">
        <v>2</v>
      </c>
      <c r="BU575" s="15">
        <f t="shared" si="340"/>
        <v>1</v>
      </c>
      <c r="BV575" s="15">
        <f t="shared" si="341"/>
        <v>0</v>
      </c>
      <c r="BW575" s="15">
        <f t="shared" si="342"/>
        <v>0</v>
      </c>
      <c r="BX575" s="15">
        <f t="shared" si="343"/>
        <v>0</v>
      </c>
      <c r="BY575" s="15">
        <v>1</v>
      </c>
      <c r="BZ575" s="15">
        <v>1</v>
      </c>
      <c r="CA575" s="15">
        <v>1</v>
      </c>
      <c r="CB575" s="15">
        <v>0</v>
      </c>
      <c r="CC575" s="15">
        <v>1</v>
      </c>
      <c r="CD575" s="27">
        <v>3.2</v>
      </c>
      <c r="CE575" s="27">
        <v>3.6666666666666665</v>
      </c>
      <c r="CF575" s="27">
        <v>4</v>
      </c>
      <c r="CG575" s="27">
        <v>3.6</v>
      </c>
      <c r="CH575" s="27">
        <v>3</v>
      </c>
      <c r="CI575" s="27">
        <v>3</v>
      </c>
      <c r="CJ575" s="27">
        <f t="shared" si="317"/>
        <v>3.4111111111111114</v>
      </c>
      <c r="CK575" s="15">
        <f t="shared" si="344"/>
        <v>-1.2000000000000002</v>
      </c>
      <c r="CL575" s="15">
        <f t="shared" si="345"/>
        <v>-1.0000000000000004</v>
      </c>
      <c r="CM575" s="15">
        <f t="shared" si="346"/>
        <v>-0.5</v>
      </c>
      <c r="CN575" s="15">
        <f t="shared" si="347"/>
        <v>-0.19999999999999973</v>
      </c>
      <c r="CO575" s="15">
        <f t="shared" si="348"/>
        <v>0</v>
      </c>
      <c r="CP575" s="15">
        <f t="shared" si="349"/>
        <v>-1.25</v>
      </c>
      <c r="CQ575" s="15">
        <f t="shared" si="350"/>
        <v>-0.69166666666666643</v>
      </c>
    </row>
    <row r="576" spans="1:95" x14ac:dyDescent="0.2">
      <c r="A576" s="15">
        <v>908</v>
      </c>
      <c r="B576" s="23">
        <v>0</v>
      </c>
      <c r="C576" s="15">
        <v>3</v>
      </c>
      <c r="D576" s="15">
        <f t="shared" si="318"/>
        <v>0</v>
      </c>
      <c r="E576" s="15">
        <f t="shared" si="352"/>
        <v>1</v>
      </c>
      <c r="F576" s="15">
        <f t="shared" si="353"/>
        <v>0</v>
      </c>
      <c r="G576" s="15">
        <f t="shared" si="354"/>
        <v>0</v>
      </c>
      <c r="H576" s="15">
        <f t="shared" si="355"/>
        <v>0</v>
      </c>
      <c r="I576" s="15">
        <v>1</v>
      </c>
      <c r="J576" s="15">
        <v>71</v>
      </c>
      <c r="K576" s="15">
        <v>2</v>
      </c>
      <c r="L576" s="15">
        <f t="shared" si="319"/>
        <v>0</v>
      </c>
      <c r="M576" s="15">
        <f t="shared" si="320"/>
        <v>0</v>
      </c>
      <c r="N576" s="15">
        <f t="shared" si="321"/>
        <v>1</v>
      </c>
      <c r="O576" s="15">
        <f t="shared" si="322"/>
        <v>0</v>
      </c>
      <c r="P576" s="15">
        <f t="shared" si="323"/>
        <v>0</v>
      </c>
      <c r="Q576" s="15">
        <v>2</v>
      </c>
      <c r="R576" s="15">
        <v>6</v>
      </c>
      <c r="S576" s="15">
        <v>60</v>
      </c>
      <c r="T576" s="15">
        <v>0</v>
      </c>
      <c r="U576" s="15">
        <v>1</v>
      </c>
      <c r="V576" s="15">
        <v>1</v>
      </c>
      <c r="W576" s="15">
        <v>450000</v>
      </c>
      <c r="X576" s="15">
        <v>0</v>
      </c>
      <c r="Y576" s="15">
        <v>1</v>
      </c>
      <c r="Z576" s="15">
        <f t="shared" si="351"/>
        <v>1</v>
      </c>
      <c r="AA576" s="15">
        <f t="shared" si="324"/>
        <v>0</v>
      </c>
      <c r="AB576" s="15">
        <f t="shared" si="325"/>
        <v>0</v>
      </c>
      <c r="AC576" s="15">
        <v>3</v>
      </c>
      <c r="AD576" s="15">
        <v>80</v>
      </c>
      <c r="AE576" s="15">
        <v>1.4</v>
      </c>
      <c r="AF576" s="15">
        <v>440000</v>
      </c>
      <c r="AG576" s="27">
        <v>5500</v>
      </c>
      <c r="AH576" s="27">
        <f t="shared" si="326"/>
        <v>-0.35294117647058826</v>
      </c>
      <c r="AI576" s="27">
        <f t="shared" si="327"/>
        <v>1</v>
      </c>
      <c r="AJ576" s="27">
        <f t="shared" si="328"/>
        <v>-0.35294117647058826</v>
      </c>
      <c r="AQ576" s="15">
        <f t="shared" si="329"/>
        <v>0</v>
      </c>
      <c r="AR576" s="15">
        <f t="shared" si="330"/>
        <v>0</v>
      </c>
      <c r="AZ576" s="15">
        <f t="shared" si="331"/>
        <v>0</v>
      </c>
      <c r="BA576" s="15">
        <f t="shared" si="332"/>
        <v>0</v>
      </c>
      <c r="BB576" s="15">
        <f>$AJ576</f>
        <v>-0.35294117647058826</v>
      </c>
      <c r="BC576" s="15">
        <v>4</v>
      </c>
      <c r="BD576" s="15">
        <v>1.6666666666666667</v>
      </c>
      <c r="BE576" s="15">
        <v>2</v>
      </c>
      <c r="BF576" s="15">
        <v>1</v>
      </c>
      <c r="BG576" s="15">
        <v>2</v>
      </c>
      <c r="BH576" s="15">
        <v>2.1333333333333337</v>
      </c>
      <c r="BI576" s="15">
        <v>3</v>
      </c>
      <c r="BJ576" s="15">
        <v>5</v>
      </c>
      <c r="BK576" s="15">
        <f t="shared" si="333"/>
        <v>0</v>
      </c>
      <c r="BL576" s="15">
        <f t="shared" si="334"/>
        <v>0</v>
      </c>
      <c r="BM576" s="15">
        <f t="shared" si="335"/>
        <v>0</v>
      </c>
      <c r="BN576" s="15" t="s">
        <v>1007</v>
      </c>
      <c r="BO576" s="15">
        <f t="shared" si="336"/>
        <v>0</v>
      </c>
      <c r="BP576" s="15">
        <f t="shared" si="337"/>
        <v>0</v>
      </c>
      <c r="BQ576" s="15">
        <f t="shared" si="338"/>
        <v>0</v>
      </c>
      <c r="BR576" s="15">
        <f t="shared" si="339"/>
        <v>0</v>
      </c>
      <c r="BU576" s="15">
        <f t="shared" si="340"/>
        <v>0</v>
      </c>
      <c r="BV576" s="15">
        <f t="shared" si="341"/>
        <v>0</v>
      </c>
      <c r="BW576" s="15">
        <f t="shared" si="342"/>
        <v>0</v>
      </c>
      <c r="BX576" s="15">
        <f t="shared" si="343"/>
        <v>0</v>
      </c>
      <c r="BY576" s="15" t="s">
        <v>1007</v>
      </c>
      <c r="BZ576" s="15" t="s">
        <v>1007</v>
      </c>
      <c r="CA576" s="15" t="s">
        <v>1007</v>
      </c>
      <c r="CB576" s="15" t="s">
        <v>1007</v>
      </c>
      <c r="CC576" s="15" t="s">
        <v>1007</v>
      </c>
      <c r="CD576" s="27">
        <v>4.4000000000000004</v>
      </c>
      <c r="CE576" s="27">
        <v>4.666666666666667</v>
      </c>
      <c r="CF576" s="27">
        <v>4.5</v>
      </c>
      <c r="CG576" s="27">
        <v>3.8</v>
      </c>
      <c r="CH576" s="27">
        <v>3</v>
      </c>
      <c r="CI576" s="27">
        <v>4.25</v>
      </c>
      <c r="CJ576" s="27">
        <f t="shared" si="317"/>
        <v>4.1027777777777779</v>
      </c>
      <c r="CK576" s="15">
        <f t="shared" si="344"/>
        <v>1.2000000000000002</v>
      </c>
      <c r="CL576" s="15">
        <f t="shared" si="345"/>
        <v>1.0000000000000004</v>
      </c>
      <c r="CM576" s="15">
        <f t="shared" si="346"/>
        <v>0.5</v>
      </c>
      <c r="CN576" s="15">
        <f t="shared" si="347"/>
        <v>1.7999999999999998</v>
      </c>
      <c r="CO576" s="15">
        <f t="shared" si="348"/>
        <v>0.66666666666666652</v>
      </c>
      <c r="CP576" s="15">
        <f t="shared" si="349"/>
        <v>1.25</v>
      </c>
      <c r="CQ576" s="15">
        <f t="shared" si="350"/>
        <v>1.0694444444444442</v>
      </c>
    </row>
    <row r="577" spans="1:95" x14ac:dyDescent="0.2">
      <c r="A577" s="15">
        <v>908</v>
      </c>
      <c r="B577" s="23">
        <v>0</v>
      </c>
      <c r="C577" s="15">
        <v>3</v>
      </c>
      <c r="D577" s="15">
        <f t="shared" si="318"/>
        <v>0</v>
      </c>
      <c r="E577" s="15">
        <f t="shared" si="352"/>
        <v>1</v>
      </c>
      <c r="F577" s="15">
        <f t="shared" si="353"/>
        <v>0</v>
      </c>
      <c r="G577" s="15">
        <f t="shared" si="354"/>
        <v>0</v>
      </c>
      <c r="H577" s="15">
        <f t="shared" si="355"/>
        <v>0</v>
      </c>
      <c r="I577" s="15">
        <v>1</v>
      </c>
      <c r="J577" s="15">
        <v>71</v>
      </c>
      <c r="K577" s="15">
        <v>2</v>
      </c>
      <c r="L577" s="15">
        <f t="shared" si="319"/>
        <v>0</v>
      </c>
      <c r="M577" s="15">
        <f t="shared" si="320"/>
        <v>0</v>
      </c>
      <c r="N577" s="15">
        <f t="shared" si="321"/>
        <v>1</v>
      </c>
      <c r="O577" s="15">
        <f t="shared" si="322"/>
        <v>0</v>
      </c>
      <c r="P577" s="15">
        <f t="shared" si="323"/>
        <v>0</v>
      </c>
      <c r="Q577" s="15">
        <v>2</v>
      </c>
      <c r="R577" s="15">
        <v>6</v>
      </c>
      <c r="S577" s="15">
        <v>60</v>
      </c>
      <c r="T577" s="15">
        <v>0</v>
      </c>
      <c r="U577" s="15">
        <v>1</v>
      </c>
      <c r="V577" s="15">
        <v>1</v>
      </c>
      <c r="W577" s="15">
        <v>450000</v>
      </c>
      <c r="X577" s="15">
        <v>0</v>
      </c>
      <c r="Y577" s="15">
        <v>0</v>
      </c>
      <c r="Z577" s="15">
        <f t="shared" si="351"/>
        <v>1</v>
      </c>
      <c r="AA577" s="15">
        <f t="shared" si="324"/>
        <v>0</v>
      </c>
      <c r="AB577" s="15">
        <f t="shared" si="325"/>
        <v>0</v>
      </c>
      <c r="AC577" s="159">
        <v>3</v>
      </c>
      <c r="AD577" s="159">
        <v>50</v>
      </c>
      <c r="AE577" s="159">
        <v>1.5</v>
      </c>
      <c r="AF577" s="15">
        <v>425000</v>
      </c>
      <c r="AG577" s="27">
        <v>8500</v>
      </c>
      <c r="AH577" s="27">
        <f t="shared" si="326"/>
        <v>8.1055168719871453</v>
      </c>
      <c r="AI577" s="27">
        <f t="shared" si="327"/>
        <v>1</v>
      </c>
      <c r="AJ577" s="27">
        <f t="shared" si="328"/>
        <v>8.1055168719871453</v>
      </c>
      <c r="AQ577" s="15">
        <f t="shared" si="329"/>
        <v>0</v>
      </c>
      <c r="AR577" s="15">
        <f t="shared" si="330"/>
        <v>0</v>
      </c>
      <c r="AZ577" s="15">
        <f t="shared" si="331"/>
        <v>0</v>
      </c>
      <c r="BA577" s="15">
        <f t="shared" si="332"/>
        <v>0</v>
      </c>
      <c r="BC577" s="15">
        <v>4</v>
      </c>
      <c r="BD577" s="15">
        <v>1.6666666666666667</v>
      </c>
      <c r="BE577" s="15">
        <v>2</v>
      </c>
      <c r="BF577" s="15">
        <v>1</v>
      </c>
      <c r="BG577" s="15">
        <v>2</v>
      </c>
      <c r="BH577" s="15">
        <v>2.1333333333333337</v>
      </c>
      <c r="BI577" s="15">
        <v>3</v>
      </c>
      <c r="BJ577" s="15">
        <v>5</v>
      </c>
      <c r="BK577" s="15">
        <f t="shared" si="333"/>
        <v>0</v>
      </c>
      <c r="BL577" s="15">
        <f t="shared" si="334"/>
        <v>0</v>
      </c>
      <c r="BM577" s="15">
        <f t="shared" si="335"/>
        <v>0</v>
      </c>
      <c r="BN577" s="15" t="s">
        <v>1007</v>
      </c>
      <c r="BO577" s="15">
        <f t="shared" si="336"/>
        <v>0</v>
      </c>
      <c r="BP577" s="15">
        <f t="shared" si="337"/>
        <v>0</v>
      </c>
      <c r="BQ577" s="15">
        <f t="shared" si="338"/>
        <v>0</v>
      </c>
      <c r="BR577" s="15">
        <f t="shared" si="339"/>
        <v>0</v>
      </c>
      <c r="BU577" s="15">
        <f t="shared" si="340"/>
        <v>0</v>
      </c>
      <c r="BV577" s="15">
        <f t="shared" si="341"/>
        <v>0</v>
      </c>
      <c r="BW577" s="15">
        <f t="shared" si="342"/>
        <v>0</v>
      </c>
      <c r="BX577" s="15">
        <f t="shared" si="343"/>
        <v>0</v>
      </c>
      <c r="BY577" s="15" t="s">
        <v>1007</v>
      </c>
      <c r="BZ577" s="15" t="s">
        <v>1007</v>
      </c>
      <c r="CA577" s="15" t="s">
        <v>1007</v>
      </c>
      <c r="CB577" s="15" t="s">
        <v>1007</v>
      </c>
      <c r="CC577" s="15" t="s">
        <v>1007</v>
      </c>
      <c r="CD577" s="27">
        <v>3.2</v>
      </c>
      <c r="CE577" s="27">
        <v>3.6666666666666665</v>
      </c>
      <c r="CF577" s="27">
        <v>4</v>
      </c>
      <c r="CG577" s="27">
        <v>2</v>
      </c>
      <c r="CH577" s="27">
        <v>2.3333333333333335</v>
      </c>
      <c r="CI577" s="27">
        <v>3</v>
      </c>
      <c r="CJ577" s="27">
        <f t="shared" si="317"/>
        <v>3.0333333333333337</v>
      </c>
      <c r="CK577" s="15">
        <f t="shared" si="344"/>
        <v>-1</v>
      </c>
      <c r="CL577" s="15">
        <f t="shared" si="345"/>
        <v>-0.66666666666666652</v>
      </c>
      <c r="CM577" s="15">
        <f t="shared" si="346"/>
        <v>-0.75</v>
      </c>
      <c r="CN577" s="15">
        <f t="shared" si="347"/>
        <v>-2</v>
      </c>
      <c r="CO577" s="15">
        <f t="shared" si="348"/>
        <v>-0.66666666666666652</v>
      </c>
      <c r="CP577" s="15">
        <f t="shared" si="349"/>
        <v>-0.5</v>
      </c>
      <c r="CQ577" s="15">
        <f t="shared" si="350"/>
        <v>-0.93055555555555491</v>
      </c>
    </row>
    <row r="578" spans="1:95" x14ac:dyDescent="0.2">
      <c r="A578" s="15">
        <v>909</v>
      </c>
      <c r="B578" s="23">
        <v>0</v>
      </c>
      <c r="C578" s="15">
        <v>3</v>
      </c>
      <c r="D578" s="15">
        <f t="shared" si="318"/>
        <v>0</v>
      </c>
      <c r="E578" s="15">
        <f t="shared" si="352"/>
        <v>1</v>
      </c>
      <c r="F578" s="15">
        <f t="shared" si="353"/>
        <v>0</v>
      </c>
      <c r="G578" s="15">
        <f t="shared" si="354"/>
        <v>0</v>
      </c>
      <c r="H578" s="15">
        <f t="shared" si="355"/>
        <v>0</v>
      </c>
      <c r="I578" s="15">
        <v>1</v>
      </c>
      <c r="J578" s="15">
        <v>78</v>
      </c>
      <c r="K578" s="15">
        <v>2</v>
      </c>
      <c r="L578" s="15">
        <f t="shared" si="319"/>
        <v>0</v>
      </c>
      <c r="M578" s="15">
        <f t="shared" si="320"/>
        <v>0</v>
      </c>
      <c r="N578" s="15">
        <f t="shared" si="321"/>
        <v>1</v>
      </c>
      <c r="O578" s="15">
        <f t="shared" si="322"/>
        <v>0</v>
      </c>
      <c r="P578" s="15">
        <f t="shared" si="323"/>
        <v>0</v>
      </c>
      <c r="Q578" s="15">
        <v>2</v>
      </c>
      <c r="R578" s="15">
        <v>2</v>
      </c>
      <c r="S578" s="15">
        <v>59</v>
      </c>
      <c r="T578" s="15">
        <v>1</v>
      </c>
      <c r="U578" s="15">
        <v>1</v>
      </c>
      <c r="V578" s="15">
        <v>1</v>
      </c>
      <c r="W578" s="15">
        <v>70000</v>
      </c>
      <c r="X578" s="15">
        <v>0</v>
      </c>
      <c r="Y578" s="15">
        <v>1</v>
      </c>
      <c r="Z578" s="15">
        <f t="shared" si="351"/>
        <v>0</v>
      </c>
      <c r="AA578" s="15">
        <f t="shared" si="324"/>
        <v>0</v>
      </c>
      <c r="AB578" s="15">
        <f t="shared" si="325"/>
        <v>0</v>
      </c>
      <c r="AC578" s="15">
        <v>1</v>
      </c>
      <c r="AD578" s="15">
        <v>200</v>
      </c>
      <c r="AE578" s="15">
        <v>11.5</v>
      </c>
      <c r="AF578" s="15">
        <v>186700</v>
      </c>
      <c r="AG578" s="27">
        <v>933.5</v>
      </c>
      <c r="AH578" s="27">
        <f t="shared" si="326"/>
        <v>0.80735721200387223</v>
      </c>
      <c r="AI578" s="27">
        <f t="shared" si="327"/>
        <v>1</v>
      </c>
      <c r="AJ578" s="27">
        <f t="shared" si="328"/>
        <v>0.80735721200387223</v>
      </c>
      <c r="AQ578" s="15">
        <f t="shared" si="329"/>
        <v>0</v>
      </c>
      <c r="AR578" s="15">
        <f t="shared" si="330"/>
        <v>0</v>
      </c>
      <c r="AZ578" s="15">
        <f t="shared" si="331"/>
        <v>0</v>
      </c>
      <c r="BA578" s="15">
        <f t="shared" si="332"/>
        <v>0</v>
      </c>
      <c r="BB578" s="15">
        <f>$AJ578</f>
        <v>0.80735721200387223</v>
      </c>
      <c r="BC578" s="15">
        <v>3.5</v>
      </c>
      <c r="BD578" s="15">
        <v>1.6666666666666667</v>
      </c>
      <c r="BE578" s="15">
        <v>1</v>
      </c>
      <c r="BF578" s="15">
        <v>2.5</v>
      </c>
      <c r="BG578" s="15">
        <v>3</v>
      </c>
      <c r="BH578" s="15">
        <v>2.3333333333333335</v>
      </c>
      <c r="BI578" s="15">
        <v>1</v>
      </c>
      <c r="BJ578" s="15">
        <v>4</v>
      </c>
      <c r="BK578" s="15">
        <f t="shared" si="333"/>
        <v>0</v>
      </c>
      <c r="BL578" s="15">
        <f t="shared" si="334"/>
        <v>0</v>
      </c>
      <c r="BM578" s="15">
        <f t="shared" si="335"/>
        <v>1</v>
      </c>
      <c r="BN578" s="15">
        <v>1</v>
      </c>
      <c r="BO578" s="15">
        <f t="shared" si="336"/>
        <v>0</v>
      </c>
      <c r="BP578" s="15">
        <f t="shared" si="337"/>
        <v>0</v>
      </c>
      <c r="BQ578" s="15">
        <f t="shared" si="338"/>
        <v>0</v>
      </c>
      <c r="BR578" s="15">
        <f t="shared" si="339"/>
        <v>0</v>
      </c>
      <c r="BS578" s="15">
        <v>2</v>
      </c>
      <c r="BT578" s="15">
        <v>1</v>
      </c>
      <c r="BU578" s="15">
        <f t="shared" si="340"/>
        <v>0</v>
      </c>
      <c r="BV578" s="15">
        <f t="shared" si="341"/>
        <v>0</v>
      </c>
      <c r="BW578" s="15">
        <f t="shared" si="342"/>
        <v>0</v>
      </c>
      <c r="BX578" s="15">
        <f t="shared" si="343"/>
        <v>0</v>
      </c>
      <c r="BY578" s="15">
        <v>1</v>
      </c>
      <c r="BZ578" s="15">
        <v>1</v>
      </c>
      <c r="CA578" s="15">
        <v>1</v>
      </c>
      <c r="CB578" s="15">
        <v>0</v>
      </c>
      <c r="CC578" s="15">
        <v>0</v>
      </c>
      <c r="CD578" s="27">
        <v>4.2</v>
      </c>
      <c r="CE578" s="27">
        <v>4.333333333333333</v>
      </c>
      <c r="CF578" s="27">
        <v>4.75</v>
      </c>
      <c r="CG578" s="27">
        <v>4</v>
      </c>
      <c r="CH578" s="27">
        <v>3</v>
      </c>
      <c r="CI578" s="27">
        <v>3.5</v>
      </c>
      <c r="CJ578" s="27">
        <f t="shared" ref="CJ578:CJ641" si="356">AVERAGE($CD578:$CI578)</f>
        <v>3.9638888888888886</v>
      </c>
      <c r="CK578" s="15">
        <f t="shared" si="344"/>
        <v>0.60000000000000009</v>
      </c>
      <c r="CL578" s="15">
        <f t="shared" si="345"/>
        <v>1.6666666666666665</v>
      </c>
      <c r="CM578" s="15">
        <f t="shared" si="346"/>
        <v>2.25</v>
      </c>
      <c r="CN578" s="15">
        <f t="shared" si="347"/>
        <v>1.4</v>
      </c>
      <c r="CO578" s="15">
        <f t="shared" si="348"/>
        <v>0.66666666666666652</v>
      </c>
      <c r="CP578" s="15">
        <f t="shared" si="349"/>
        <v>2</v>
      </c>
      <c r="CQ578" s="15">
        <f t="shared" si="350"/>
        <v>1.4305555555555554</v>
      </c>
    </row>
    <row r="579" spans="1:95" x14ac:dyDescent="0.2">
      <c r="A579" s="15">
        <v>909</v>
      </c>
      <c r="B579" s="23">
        <v>0</v>
      </c>
      <c r="C579" s="15">
        <v>3</v>
      </c>
      <c r="D579" s="15">
        <f t="shared" ref="D579:D642" si="357">IF($C579=2,1,0)</f>
        <v>0</v>
      </c>
      <c r="E579" s="15">
        <f t="shared" si="352"/>
        <v>1</v>
      </c>
      <c r="F579" s="15">
        <f t="shared" si="353"/>
        <v>0</v>
      </c>
      <c r="G579" s="15">
        <f t="shared" si="354"/>
        <v>0</v>
      </c>
      <c r="H579" s="15">
        <f t="shared" si="355"/>
        <v>0</v>
      </c>
      <c r="I579" s="15">
        <v>1</v>
      </c>
      <c r="J579" s="15">
        <v>78</v>
      </c>
      <c r="K579" s="15">
        <v>2</v>
      </c>
      <c r="L579" s="15">
        <f t="shared" ref="L579:L642" si="358">IF($K579=0,1,0)</f>
        <v>0</v>
      </c>
      <c r="M579" s="15">
        <f t="shared" ref="M579:M642" si="359">IF($K579=1,1,0)</f>
        <v>0</v>
      </c>
      <c r="N579" s="15">
        <f t="shared" ref="N579:N642" si="360">IF($K579=2,1,0)</f>
        <v>1</v>
      </c>
      <c r="O579" s="15">
        <f t="shared" ref="O579:O642" si="361">IF($K579=3,1,0)</f>
        <v>0</v>
      </c>
      <c r="P579" s="15">
        <f t="shared" ref="P579:P642" si="362">IF($K579=4,1,0)</f>
        <v>0</v>
      </c>
      <c r="Q579" s="15">
        <v>2</v>
      </c>
      <c r="R579" s="15">
        <v>2</v>
      </c>
      <c r="S579" s="15">
        <v>59</v>
      </c>
      <c r="T579" s="15">
        <v>1</v>
      </c>
      <c r="U579" s="15">
        <v>1</v>
      </c>
      <c r="V579" s="15">
        <v>1</v>
      </c>
      <c r="W579" s="15">
        <v>70000</v>
      </c>
      <c r="X579" s="15">
        <v>0</v>
      </c>
      <c r="Y579" s="15">
        <v>0</v>
      </c>
      <c r="Z579" s="15">
        <f t="shared" si="351"/>
        <v>0</v>
      </c>
      <c r="AA579" s="15">
        <f t="shared" ref="AA579:AA642" si="363">IF(OR($AC579=2,$AC579=6,$AC579=10),1,0)</f>
        <v>0</v>
      </c>
      <c r="AB579" s="15">
        <f t="shared" ref="AB579:AB642" si="364">IF(OR($AC579=7,$AC579=8,$AC579=9),1,0)</f>
        <v>0</v>
      </c>
      <c r="AC579" s="159">
        <v>1</v>
      </c>
      <c r="AD579" s="159">
        <v>200</v>
      </c>
      <c r="AE579" s="159">
        <v>10.6</v>
      </c>
      <c r="AF579" s="176">
        <v>103300</v>
      </c>
      <c r="AG579" s="177">
        <v>516.5</v>
      </c>
      <c r="AH579" s="177">
        <f t="shared" ref="AH579:AH642" si="365">($AG579-$AG580)/$AG580</f>
        <v>-0.45631578947368423</v>
      </c>
      <c r="AI579" s="177">
        <f t="shared" ref="AI579:AI642" si="366">$AD579/($AD579+$AL579+$AU579)</f>
        <v>1</v>
      </c>
      <c r="AJ579" s="177">
        <f t="shared" ref="AJ579:AJ642" si="367">$AI579*$AH579</f>
        <v>-0.45631578947368423</v>
      </c>
      <c r="AQ579" s="15">
        <f t="shared" ref="AQ579:AQ642" si="368">$AL579/($AD579+$AL579+$AU579)</f>
        <v>0</v>
      </c>
      <c r="AR579" s="15">
        <f t="shared" ref="AR579:AR642" si="369">$AQ579*$AP579</f>
        <v>0</v>
      </c>
      <c r="AZ579" s="15">
        <f t="shared" ref="AZ579:AZ642" si="370">($AU579/($AD579+$AL579+$AU579))</f>
        <v>0</v>
      </c>
      <c r="BA579" s="15">
        <f t="shared" ref="BA579:BA642" si="371">$AY579*$AZ579</f>
        <v>0</v>
      </c>
      <c r="BC579" s="15">
        <v>3.5</v>
      </c>
      <c r="BD579" s="15">
        <v>1.6666666666666667</v>
      </c>
      <c r="BE579" s="15">
        <v>1</v>
      </c>
      <c r="BF579" s="15">
        <v>2.5</v>
      </c>
      <c r="BG579" s="15">
        <v>3</v>
      </c>
      <c r="BH579" s="15">
        <v>2.3333333333333335</v>
      </c>
      <c r="BI579" s="15">
        <v>1</v>
      </c>
      <c r="BJ579" s="15">
        <v>4</v>
      </c>
      <c r="BK579" s="15">
        <f t="shared" ref="BK579:BK642" si="372">IF($BJ579=2,1,0)</f>
        <v>0</v>
      </c>
      <c r="BL579" s="15">
        <f t="shared" ref="BL579:BL642" si="373">IF($BJ579=3,1,0)</f>
        <v>0</v>
      </c>
      <c r="BM579" s="15">
        <f t="shared" ref="BM579:BM642" si="374">IF($BJ579=4,1,0)</f>
        <v>1</v>
      </c>
      <c r="BN579" s="15">
        <v>1</v>
      </c>
      <c r="BO579" s="15">
        <f t="shared" ref="BO579:BO642" si="375">IF($BN579=2,1,0)</f>
        <v>0</v>
      </c>
      <c r="BP579" s="15">
        <f t="shared" ref="BP579:BP642" si="376">IF($BN579=3,1,0)</f>
        <v>0</v>
      </c>
      <c r="BQ579" s="15">
        <f t="shared" ref="BQ579:BQ642" si="377">IF($BN579=4,1,0)</f>
        <v>0</v>
      </c>
      <c r="BR579" s="15">
        <f t="shared" ref="BR579:BR642" si="378">IF($BN579=5,1,0)</f>
        <v>0</v>
      </c>
      <c r="BS579" s="15">
        <v>2</v>
      </c>
      <c r="BT579" s="15">
        <v>1</v>
      </c>
      <c r="BU579" s="15">
        <f t="shared" ref="BU579:BU642" si="379">IF($BT579=2,1,0)</f>
        <v>0</v>
      </c>
      <c r="BV579" s="15">
        <f t="shared" ref="BV579:BV642" si="380">IF($BT579=3,1,0)</f>
        <v>0</v>
      </c>
      <c r="BW579" s="15">
        <f t="shared" ref="BW579:BW642" si="381">IF($BT579=4,1,0)</f>
        <v>0</v>
      </c>
      <c r="BX579" s="15">
        <f t="shared" ref="BX579:BX642" si="382">IF($BT579=5,1,0)</f>
        <v>0</v>
      </c>
      <c r="BY579" s="15">
        <v>1</v>
      </c>
      <c r="BZ579" s="15">
        <v>1</v>
      </c>
      <c r="CA579" s="15">
        <v>1</v>
      </c>
      <c r="CB579" s="15">
        <v>0</v>
      </c>
      <c r="CC579" s="15">
        <v>0</v>
      </c>
      <c r="CD579" s="27">
        <v>3.6</v>
      </c>
      <c r="CE579" s="27">
        <v>2.6666666666666665</v>
      </c>
      <c r="CF579" s="27">
        <v>2.5</v>
      </c>
      <c r="CG579" s="27">
        <v>2.6</v>
      </c>
      <c r="CH579" s="27">
        <v>2.3333333333333335</v>
      </c>
      <c r="CI579" s="27">
        <v>1.5</v>
      </c>
      <c r="CJ579" s="27">
        <f t="shared" si="356"/>
        <v>2.5333333333333332</v>
      </c>
      <c r="CK579" s="15">
        <f t="shared" ref="CK579:CK642" si="383">$CD579-$CD580</f>
        <v>-0.80000000000000027</v>
      </c>
      <c r="CL579" s="15">
        <f t="shared" ref="CL579:CL642" si="384">$CE579-$CE580</f>
        <v>-2.3333333333333335</v>
      </c>
      <c r="CM579" s="15">
        <f t="shared" ref="CM579:CM642" si="385">$CF579-$CF580</f>
        <v>-2.25</v>
      </c>
      <c r="CN579" s="15">
        <f t="shared" ref="CN579:CN642" si="386">$CG579-$CG580</f>
        <v>-1.9999999999999996</v>
      </c>
      <c r="CO579" s="15">
        <f t="shared" ref="CO579:CO642" si="387">$CH579-$CH580</f>
        <v>-1.333333333333333</v>
      </c>
      <c r="CP579" s="15">
        <f t="shared" ref="CP579:CP642" si="388">$CI579-$CI580</f>
        <v>-2.5</v>
      </c>
      <c r="CQ579" s="15">
        <f t="shared" ref="CQ579:CQ642" si="389">$CJ579-$CJ580</f>
        <v>-1.8694444444444445</v>
      </c>
    </row>
    <row r="580" spans="1:95" x14ac:dyDescent="0.2">
      <c r="A580" s="15">
        <v>910</v>
      </c>
      <c r="B580" s="23">
        <v>0</v>
      </c>
      <c r="C580" s="15">
        <v>3</v>
      </c>
      <c r="D580" s="15">
        <f t="shared" si="357"/>
        <v>0</v>
      </c>
      <c r="E580" s="15">
        <f t="shared" si="352"/>
        <v>1</v>
      </c>
      <c r="F580" s="15">
        <f t="shared" si="353"/>
        <v>0</v>
      </c>
      <c r="G580" s="15">
        <f t="shared" si="354"/>
        <v>0</v>
      </c>
      <c r="H580" s="15">
        <f t="shared" si="355"/>
        <v>0</v>
      </c>
      <c r="I580" s="15">
        <v>0</v>
      </c>
      <c r="J580" s="15">
        <v>41</v>
      </c>
      <c r="K580" s="15">
        <v>5</v>
      </c>
      <c r="L580" s="15">
        <f t="shared" si="358"/>
        <v>0</v>
      </c>
      <c r="M580" s="15">
        <f t="shared" si="359"/>
        <v>0</v>
      </c>
      <c r="N580" s="15">
        <f t="shared" si="360"/>
        <v>0</v>
      </c>
      <c r="O580" s="15">
        <f t="shared" si="361"/>
        <v>0</v>
      </c>
      <c r="P580" s="15">
        <f t="shared" si="362"/>
        <v>0</v>
      </c>
      <c r="Q580" s="15">
        <v>2</v>
      </c>
      <c r="R580" s="15">
        <v>3</v>
      </c>
      <c r="S580" s="15">
        <v>18</v>
      </c>
      <c r="T580" s="15">
        <v>0</v>
      </c>
      <c r="U580" s="15">
        <v>0</v>
      </c>
      <c r="V580" s="15">
        <v>1</v>
      </c>
      <c r="W580" s="15">
        <v>210000</v>
      </c>
      <c r="X580" s="15">
        <v>0</v>
      </c>
      <c r="Y580" s="15">
        <v>1</v>
      </c>
      <c r="Z580" s="15">
        <f t="shared" ref="Z580:Z643" si="390">IF(OR($AC580=3,$AC580=4,$AC580=5),1,0)</f>
        <v>0</v>
      </c>
      <c r="AA580" s="15">
        <f t="shared" si="363"/>
        <v>0</v>
      </c>
      <c r="AB580" s="15">
        <f t="shared" si="364"/>
        <v>0</v>
      </c>
      <c r="AC580" s="15">
        <v>1</v>
      </c>
      <c r="AD580" s="15">
        <v>32</v>
      </c>
      <c r="AE580" s="15">
        <v>14.5</v>
      </c>
      <c r="AF580" s="15">
        <v>30400</v>
      </c>
      <c r="AG580" s="27">
        <v>950</v>
      </c>
      <c r="AH580" s="27">
        <f t="shared" si="365"/>
        <v>4.8275862068965517E-2</v>
      </c>
      <c r="AI580" s="27">
        <f t="shared" si="366"/>
        <v>1</v>
      </c>
      <c r="AJ580" s="27">
        <f t="shared" si="367"/>
        <v>4.8275862068965517E-2</v>
      </c>
      <c r="AQ580" s="15">
        <f t="shared" si="368"/>
        <v>0</v>
      </c>
      <c r="AR580" s="15">
        <f t="shared" si="369"/>
        <v>0</v>
      </c>
      <c r="AZ580" s="15">
        <f t="shared" si="370"/>
        <v>0</v>
      </c>
      <c r="BA580" s="15">
        <f t="shared" si="371"/>
        <v>0</v>
      </c>
      <c r="BB580" s="15">
        <f>$AJ580</f>
        <v>4.8275862068965517E-2</v>
      </c>
      <c r="BC580" s="15">
        <v>2.25</v>
      </c>
      <c r="BD580" s="15">
        <v>1.6666666666666667</v>
      </c>
      <c r="BE580" s="15">
        <v>1.3333333333333333</v>
      </c>
      <c r="BF580" s="15">
        <v>1</v>
      </c>
      <c r="BG580" s="15">
        <v>2.5</v>
      </c>
      <c r="BH580" s="15">
        <v>1.75</v>
      </c>
      <c r="BI580" s="15">
        <v>1</v>
      </c>
      <c r="BJ580" s="15">
        <v>3</v>
      </c>
      <c r="BK580" s="15">
        <f t="shared" si="372"/>
        <v>0</v>
      </c>
      <c r="BL580" s="15">
        <f t="shared" si="373"/>
        <v>1</v>
      </c>
      <c r="BM580" s="15">
        <f t="shared" si="374"/>
        <v>0</v>
      </c>
      <c r="BN580" s="15">
        <v>2</v>
      </c>
      <c r="BO580" s="15">
        <f t="shared" si="375"/>
        <v>1</v>
      </c>
      <c r="BP580" s="15">
        <f t="shared" si="376"/>
        <v>0</v>
      </c>
      <c r="BQ580" s="15">
        <f t="shared" si="377"/>
        <v>0</v>
      </c>
      <c r="BR580" s="15">
        <f t="shared" si="378"/>
        <v>0</v>
      </c>
      <c r="BS580" s="15">
        <v>3</v>
      </c>
      <c r="BT580" s="15">
        <v>4</v>
      </c>
      <c r="BU580" s="15">
        <f t="shared" si="379"/>
        <v>0</v>
      </c>
      <c r="BV580" s="15">
        <f t="shared" si="380"/>
        <v>0</v>
      </c>
      <c r="BW580" s="15">
        <f t="shared" si="381"/>
        <v>1</v>
      </c>
      <c r="BX580" s="15">
        <f t="shared" si="382"/>
        <v>0</v>
      </c>
      <c r="BY580" s="15">
        <v>1</v>
      </c>
      <c r="BZ580" s="15">
        <v>0</v>
      </c>
      <c r="CA580" s="15">
        <v>1</v>
      </c>
      <c r="CB580" s="15">
        <v>1</v>
      </c>
      <c r="CC580" s="15">
        <v>1</v>
      </c>
      <c r="CD580" s="27">
        <v>4.4000000000000004</v>
      </c>
      <c r="CE580" s="27">
        <v>5</v>
      </c>
      <c r="CF580" s="27">
        <v>4.75</v>
      </c>
      <c r="CG580" s="27">
        <v>4.5999999999999996</v>
      </c>
      <c r="CH580" s="27">
        <v>3.6666666666666665</v>
      </c>
      <c r="CI580" s="27">
        <v>4</v>
      </c>
      <c r="CJ580" s="27">
        <f t="shared" si="356"/>
        <v>4.4027777777777777</v>
      </c>
      <c r="CK580" s="15">
        <f t="shared" si="383"/>
        <v>0.60000000000000053</v>
      </c>
      <c r="CL580" s="15">
        <f t="shared" si="384"/>
        <v>0.66666666666666696</v>
      </c>
      <c r="CM580" s="15">
        <f t="shared" si="385"/>
        <v>1</v>
      </c>
      <c r="CN580" s="15">
        <f t="shared" si="386"/>
        <v>0.19999999999999929</v>
      </c>
      <c r="CO580" s="15">
        <f t="shared" si="387"/>
        <v>1</v>
      </c>
      <c r="CP580" s="15">
        <f t="shared" si="388"/>
        <v>0.75</v>
      </c>
      <c r="CQ580" s="15">
        <f t="shared" si="389"/>
        <v>0.70277777777777795</v>
      </c>
    </row>
    <row r="581" spans="1:95" x14ac:dyDescent="0.2">
      <c r="A581" s="15">
        <v>910</v>
      </c>
      <c r="B581" s="23">
        <v>0</v>
      </c>
      <c r="C581" s="15">
        <v>3</v>
      </c>
      <c r="D581" s="15">
        <f t="shared" si="357"/>
        <v>0</v>
      </c>
      <c r="E581" s="15">
        <f t="shared" si="352"/>
        <v>1</v>
      </c>
      <c r="F581" s="15">
        <f t="shared" si="353"/>
        <v>0</v>
      </c>
      <c r="G581" s="15">
        <f t="shared" si="354"/>
        <v>0</v>
      </c>
      <c r="H581" s="15">
        <f t="shared" si="355"/>
        <v>0</v>
      </c>
      <c r="I581" s="15">
        <v>0</v>
      </c>
      <c r="J581" s="15">
        <v>41</v>
      </c>
      <c r="K581" s="15">
        <v>5</v>
      </c>
      <c r="L581" s="15">
        <f t="shared" si="358"/>
        <v>0</v>
      </c>
      <c r="M581" s="15">
        <f t="shared" si="359"/>
        <v>0</v>
      </c>
      <c r="N581" s="15">
        <f t="shared" si="360"/>
        <v>0</v>
      </c>
      <c r="O581" s="15">
        <f t="shared" si="361"/>
        <v>0</v>
      </c>
      <c r="P581" s="15">
        <f t="shared" si="362"/>
        <v>0</v>
      </c>
      <c r="Q581" s="15">
        <v>2</v>
      </c>
      <c r="R581" s="15">
        <v>3</v>
      </c>
      <c r="S581" s="15">
        <v>18</v>
      </c>
      <c r="T581" s="15">
        <v>0</v>
      </c>
      <c r="U581" s="15">
        <v>0</v>
      </c>
      <c r="V581" s="15">
        <v>1</v>
      </c>
      <c r="W581" s="15">
        <v>210000</v>
      </c>
      <c r="X581" s="15">
        <v>0</v>
      </c>
      <c r="Y581" s="15">
        <v>0</v>
      </c>
      <c r="Z581" s="15">
        <f t="shared" si="390"/>
        <v>0</v>
      </c>
      <c r="AA581" s="15">
        <f t="shared" si="363"/>
        <v>0</v>
      </c>
      <c r="AB581" s="15">
        <f t="shared" si="364"/>
        <v>0</v>
      </c>
      <c r="AC581" s="159">
        <v>1</v>
      </c>
      <c r="AD581" s="159">
        <v>32</v>
      </c>
      <c r="AE581" s="159">
        <v>13</v>
      </c>
      <c r="AF581" s="15">
        <v>29000</v>
      </c>
      <c r="AG581" s="27">
        <v>906.25</v>
      </c>
      <c r="AH581" s="27">
        <f t="shared" si="365"/>
        <v>6.6176470588235295E-2</v>
      </c>
      <c r="AI581" s="27">
        <f t="shared" si="366"/>
        <v>1</v>
      </c>
      <c r="AJ581" s="27">
        <f t="shared" si="367"/>
        <v>6.6176470588235295E-2</v>
      </c>
      <c r="AQ581" s="15">
        <f t="shared" si="368"/>
        <v>0</v>
      </c>
      <c r="AR581" s="15">
        <f t="shared" si="369"/>
        <v>0</v>
      </c>
      <c r="AZ581" s="15">
        <f t="shared" si="370"/>
        <v>0</v>
      </c>
      <c r="BA581" s="15">
        <f t="shared" si="371"/>
        <v>0</v>
      </c>
      <c r="BC581" s="15">
        <v>2.25</v>
      </c>
      <c r="BD581" s="15">
        <v>1.6666666666666667</v>
      </c>
      <c r="BE581" s="15">
        <v>1.3333333333333333</v>
      </c>
      <c r="BF581" s="15">
        <v>1</v>
      </c>
      <c r="BG581" s="15">
        <v>2.5</v>
      </c>
      <c r="BH581" s="15">
        <v>1.75</v>
      </c>
      <c r="BI581" s="15">
        <v>1</v>
      </c>
      <c r="BJ581" s="15">
        <v>3</v>
      </c>
      <c r="BK581" s="15">
        <f t="shared" si="372"/>
        <v>0</v>
      </c>
      <c r="BL581" s="15">
        <f t="shared" si="373"/>
        <v>1</v>
      </c>
      <c r="BM581" s="15">
        <f t="shared" si="374"/>
        <v>0</v>
      </c>
      <c r="BN581" s="15">
        <v>2</v>
      </c>
      <c r="BO581" s="15">
        <f t="shared" si="375"/>
        <v>1</v>
      </c>
      <c r="BP581" s="15">
        <f t="shared" si="376"/>
        <v>0</v>
      </c>
      <c r="BQ581" s="15">
        <f t="shared" si="377"/>
        <v>0</v>
      </c>
      <c r="BR581" s="15">
        <f t="shared" si="378"/>
        <v>0</v>
      </c>
      <c r="BS581" s="15">
        <v>3</v>
      </c>
      <c r="BT581" s="15">
        <v>4</v>
      </c>
      <c r="BU581" s="15">
        <f t="shared" si="379"/>
        <v>0</v>
      </c>
      <c r="BV581" s="15">
        <f t="shared" si="380"/>
        <v>0</v>
      </c>
      <c r="BW581" s="15">
        <f t="shared" si="381"/>
        <v>1</v>
      </c>
      <c r="BX581" s="15">
        <f t="shared" si="382"/>
        <v>0</v>
      </c>
      <c r="BY581" s="15">
        <v>1</v>
      </c>
      <c r="BZ581" s="15">
        <v>0</v>
      </c>
      <c r="CA581" s="15">
        <v>1</v>
      </c>
      <c r="CB581" s="15">
        <v>1</v>
      </c>
      <c r="CC581" s="15">
        <v>1</v>
      </c>
      <c r="CD581" s="27">
        <v>3.8</v>
      </c>
      <c r="CE581" s="27">
        <v>4.333333333333333</v>
      </c>
      <c r="CF581" s="27">
        <v>3.75</v>
      </c>
      <c r="CG581" s="27">
        <v>4.4000000000000004</v>
      </c>
      <c r="CH581" s="27">
        <v>2.6666666666666665</v>
      </c>
      <c r="CI581" s="27">
        <v>3.25</v>
      </c>
      <c r="CJ581" s="27">
        <f t="shared" si="356"/>
        <v>3.6999999999999997</v>
      </c>
      <c r="CK581" s="15">
        <f t="shared" si="383"/>
        <v>0.59999999999999964</v>
      </c>
      <c r="CL581" s="15">
        <f t="shared" si="384"/>
        <v>0.66666666666666652</v>
      </c>
      <c r="CM581" s="15">
        <f t="shared" si="385"/>
        <v>0.5</v>
      </c>
      <c r="CN581" s="15">
        <f t="shared" si="386"/>
        <v>1.4000000000000004</v>
      </c>
      <c r="CO581" s="15">
        <f t="shared" si="387"/>
        <v>0</v>
      </c>
      <c r="CP581" s="15">
        <f t="shared" si="388"/>
        <v>0</v>
      </c>
      <c r="CQ581" s="15">
        <f t="shared" si="389"/>
        <v>0.52777777777777768</v>
      </c>
    </row>
    <row r="582" spans="1:95" x14ac:dyDescent="0.2">
      <c r="A582" s="15">
        <v>911</v>
      </c>
      <c r="B582" s="23">
        <v>0</v>
      </c>
      <c r="C582" s="15">
        <v>3</v>
      </c>
      <c r="D582" s="15">
        <f t="shared" si="357"/>
        <v>0</v>
      </c>
      <c r="E582" s="15">
        <f t="shared" si="352"/>
        <v>1</v>
      </c>
      <c r="F582" s="15">
        <f t="shared" si="353"/>
        <v>0</v>
      </c>
      <c r="G582" s="15">
        <f t="shared" si="354"/>
        <v>0</v>
      </c>
      <c r="H582" s="15">
        <f t="shared" si="355"/>
        <v>0</v>
      </c>
      <c r="I582" s="15">
        <v>1</v>
      </c>
      <c r="J582" s="15">
        <v>48</v>
      </c>
      <c r="K582" s="15">
        <v>1</v>
      </c>
      <c r="L582" s="15">
        <f t="shared" si="358"/>
        <v>0</v>
      </c>
      <c r="M582" s="15">
        <f t="shared" si="359"/>
        <v>1</v>
      </c>
      <c r="N582" s="15">
        <f t="shared" si="360"/>
        <v>0</v>
      </c>
      <c r="O582" s="15">
        <f t="shared" si="361"/>
        <v>0</v>
      </c>
      <c r="P582" s="15">
        <f t="shared" si="362"/>
        <v>0</v>
      </c>
      <c r="Q582" s="15">
        <v>2</v>
      </c>
      <c r="R582" s="15">
        <v>3</v>
      </c>
      <c r="S582" s="15">
        <v>26</v>
      </c>
      <c r="T582" s="15">
        <v>0</v>
      </c>
      <c r="U582" s="15">
        <v>0</v>
      </c>
      <c r="V582" s="15">
        <v>1</v>
      </c>
      <c r="W582" s="15">
        <v>180000</v>
      </c>
      <c r="X582" s="15">
        <v>0</v>
      </c>
      <c r="Y582" s="15">
        <v>1</v>
      </c>
      <c r="Z582" s="15">
        <f t="shared" si="390"/>
        <v>0</v>
      </c>
      <c r="AA582" s="15">
        <f t="shared" si="363"/>
        <v>0</v>
      </c>
      <c r="AB582" s="15">
        <f t="shared" si="364"/>
        <v>0</v>
      </c>
      <c r="AC582" s="15">
        <v>1</v>
      </c>
      <c r="AD582" s="15">
        <v>14</v>
      </c>
      <c r="AE582" s="15">
        <v>11.2</v>
      </c>
      <c r="AF582" s="15">
        <v>11900</v>
      </c>
      <c r="AG582" s="27">
        <v>850</v>
      </c>
      <c r="AH582" s="27">
        <f t="shared" si="365"/>
        <v>1.7094017094017155E-2</v>
      </c>
      <c r="AI582" s="27">
        <f t="shared" si="366"/>
        <v>1</v>
      </c>
      <c r="AJ582" s="27">
        <f t="shared" si="367"/>
        <v>1.7094017094017155E-2</v>
      </c>
      <c r="AQ582" s="15">
        <f t="shared" si="368"/>
        <v>0</v>
      </c>
      <c r="AR582" s="15">
        <f t="shared" si="369"/>
        <v>0</v>
      </c>
      <c r="AZ582" s="15">
        <f t="shared" si="370"/>
        <v>0</v>
      </c>
      <c r="BA582" s="15">
        <f t="shared" si="371"/>
        <v>0</v>
      </c>
      <c r="BB582" s="15">
        <f>$AJ582</f>
        <v>1.7094017094017155E-2</v>
      </c>
      <c r="BC582" s="15">
        <v>3.75</v>
      </c>
      <c r="BD582" s="15">
        <v>1.6666666666666667</v>
      </c>
      <c r="BE582" s="15">
        <v>1.6666666666666667</v>
      </c>
      <c r="BF582" s="15">
        <v>1.5</v>
      </c>
      <c r="BG582" s="15">
        <v>3</v>
      </c>
      <c r="BH582" s="15">
        <v>2.3166666666666669</v>
      </c>
      <c r="BI582" s="15">
        <v>1</v>
      </c>
      <c r="BJ582" s="15">
        <v>4</v>
      </c>
      <c r="BK582" s="15">
        <f t="shared" si="372"/>
        <v>0</v>
      </c>
      <c r="BL582" s="15">
        <f t="shared" si="373"/>
        <v>0</v>
      </c>
      <c r="BM582" s="15">
        <f t="shared" si="374"/>
        <v>1</v>
      </c>
      <c r="BN582" s="15">
        <v>2</v>
      </c>
      <c r="BO582" s="15">
        <f t="shared" si="375"/>
        <v>1</v>
      </c>
      <c r="BP582" s="15">
        <f t="shared" si="376"/>
        <v>0</v>
      </c>
      <c r="BQ582" s="15">
        <f t="shared" si="377"/>
        <v>0</v>
      </c>
      <c r="BR582" s="15">
        <f t="shared" si="378"/>
        <v>0</v>
      </c>
      <c r="BS582" s="15">
        <v>2</v>
      </c>
      <c r="BT582" s="15">
        <v>1</v>
      </c>
      <c r="BU582" s="15">
        <f t="shared" si="379"/>
        <v>0</v>
      </c>
      <c r="BV582" s="15">
        <f t="shared" si="380"/>
        <v>0</v>
      </c>
      <c r="BW582" s="15">
        <f t="shared" si="381"/>
        <v>0</v>
      </c>
      <c r="BX582" s="15">
        <f t="shared" si="382"/>
        <v>0</v>
      </c>
      <c r="BY582" s="15">
        <v>1</v>
      </c>
      <c r="BZ582" s="15">
        <v>0</v>
      </c>
      <c r="CA582" s="15">
        <v>1</v>
      </c>
      <c r="CB582" s="15">
        <v>0</v>
      </c>
      <c r="CC582" s="15">
        <v>1</v>
      </c>
      <c r="CD582" s="27">
        <v>3.2</v>
      </c>
      <c r="CE582" s="27">
        <v>3.6666666666666665</v>
      </c>
      <c r="CF582" s="27">
        <v>3.25</v>
      </c>
      <c r="CG582" s="27">
        <v>3</v>
      </c>
      <c r="CH582" s="27">
        <v>2.6666666666666665</v>
      </c>
      <c r="CI582" s="27">
        <v>3.25</v>
      </c>
      <c r="CJ582" s="27">
        <f t="shared" si="356"/>
        <v>3.1722222222222221</v>
      </c>
      <c r="CK582" s="15">
        <f t="shared" si="383"/>
        <v>-0.59999999999999964</v>
      </c>
      <c r="CL582" s="15">
        <f t="shared" si="384"/>
        <v>0</v>
      </c>
      <c r="CM582" s="15">
        <f t="shared" si="385"/>
        <v>0.25</v>
      </c>
      <c r="CN582" s="15">
        <f t="shared" si="386"/>
        <v>0</v>
      </c>
      <c r="CO582" s="15">
        <f t="shared" si="387"/>
        <v>0.99999999999999978</v>
      </c>
      <c r="CP582" s="15">
        <f t="shared" si="388"/>
        <v>0.75</v>
      </c>
      <c r="CQ582" s="15">
        <f t="shared" si="389"/>
        <v>0.23333333333333339</v>
      </c>
    </row>
    <row r="583" spans="1:95" x14ac:dyDescent="0.2">
      <c r="A583" s="15">
        <v>911</v>
      </c>
      <c r="B583" s="23">
        <v>0</v>
      </c>
      <c r="C583" s="15">
        <v>3</v>
      </c>
      <c r="D583" s="15">
        <f t="shared" si="357"/>
        <v>0</v>
      </c>
      <c r="E583" s="15">
        <f t="shared" si="352"/>
        <v>1</v>
      </c>
      <c r="F583" s="15">
        <f t="shared" si="353"/>
        <v>0</v>
      </c>
      <c r="G583" s="15">
        <f t="shared" si="354"/>
        <v>0</v>
      </c>
      <c r="H583" s="15">
        <f t="shared" si="355"/>
        <v>0</v>
      </c>
      <c r="I583" s="15">
        <v>1</v>
      </c>
      <c r="J583" s="15">
        <v>48</v>
      </c>
      <c r="K583" s="15">
        <v>1</v>
      </c>
      <c r="L583" s="15">
        <f t="shared" si="358"/>
        <v>0</v>
      </c>
      <c r="M583" s="15">
        <f t="shared" si="359"/>
        <v>1</v>
      </c>
      <c r="N583" s="15">
        <f t="shared" si="360"/>
        <v>0</v>
      </c>
      <c r="O583" s="15">
        <f t="shared" si="361"/>
        <v>0</v>
      </c>
      <c r="P583" s="15">
        <f t="shared" si="362"/>
        <v>0</v>
      </c>
      <c r="Q583" s="15">
        <v>2</v>
      </c>
      <c r="R583" s="15">
        <v>3</v>
      </c>
      <c r="S583" s="15">
        <v>26</v>
      </c>
      <c r="T583" s="15">
        <v>0</v>
      </c>
      <c r="U583" s="15">
        <v>0</v>
      </c>
      <c r="V583" s="15">
        <v>1</v>
      </c>
      <c r="W583" s="15">
        <v>180000</v>
      </c>
      <c r="X583" s="15">
        <v>0</v>
      </c>
      <c r="Y583" s="15">
        <v>0</v>
      </c>
      <c r="Z583" s="15">
        <f t="shared" si="390"/>
        <v>0</v>
      </c>
      <c r="AA583" s="15">
        <f t="shared" si="363"/>
        <v>0</v>
      </c>
      <c r="AB583" s="15">
        <f t="shared" si="364"/>
        <v>0</v>
      </c>
      <c r="AC583" s="159">
        <v>1</v>
      </c>
      <c r="AD583" s="159">
        <v>14</v>
      </c>
      <c r="AE583" s="159">
        <v>10.5</v>
      </c>
      <c r="AF583" s="15">
        <v>11700</v>
      </c>
      <c r="AG583" s="27">
        <v>835.71428571428567</v>
      </c>
      <c r="AH583" s="27">
        <f t="shared" si="365"/>
        <v>-0.11391900510204085</v>
      </c>
      <c r="AI583" s="27">
        <f t="shared" si="366"/>
        <v>1</v>
      </c>
      <c r="AJ583" s="27">
        <f t="shared" si="367"/>
        <v>-0.11391900510204085</v>
      </c>
      <c r="AQ583" s="15">
        <f t="shared" si="368"/>
        <v>0</v>
      </c>
      <c r="AR583" s="15">
        <f t="shared" si="369"/>
        <v>0</v>
      </c>
      <c r="AZ583" s="15">
        <f t="shared" si="370"/>
        <v>0</v>
      </c>
      <c r="BA583" s="15">
        <f t="shared" si="371"/>
        <v>0</v>
      </c>
      <c r="BC583" s="15">
        <v>3.75</v>
      </c>
      <c r="BD583" s="15">
        <v>1.6666666666666667</v>
      </c>
      <c r="BE583" s="15">
        <v>1.6666666666666667</v>
      </c>
      <c r="BF583" s="15">
        <v>1.5</v>
      </c>
      <c r="BG583" s="15">
        <v>3</v>
      </c>
      <c r="BH583" s="15">
        <v>2.3166666666666669</v>
      </c>
      <c r="BI583" s="15">
        <v>1</v>
      </c>
      <c r="BJ583" s="15">
        <v>4</v>
      </c>
      <c r="BK583" s="15">
        <f t="shared" si="372"/>
        <v>0</v>
      </c>
      <c r="BL583" s="15">
        <f t="shared" si="373"/>
        <v>0</v>
      </c>
      <c r="BM583" s="15">
        <f t="shared" si="374"/>
        <v>1</v>
      </c>
      <c r="BN583" s="15">
        <v>2</v>
      </c>
      <c r="BO583" s="15">
        <f t="shared" si="375"/>
        <v>1</v>
      </c>
      <c r="BP583" s="15">
        <f t="shared" si="376"/>
        <v>0</v>
      </c>
      <c r="BQ583" s="15">
        <f t="shared" si="377"/>
        <v>0</v>
      </c>
      <c r="BR583" s="15">
        <f t="shared" si="378"/>
        <v>0</v>
      </c>
      <c r="BS583" s="15">
        <v>2</v>
      </c>
      <c r="BT583" s="15">
        <v>1</v>
      </c>
      <c r="BU583" s="15">
        <f t="shared" si="379"/>
        <v>0</v>
      </c>
      <c r="BV583" s="15">
        <f t="shared" si="380"/>
        <v>0</v>
      </c>
      <c r="BW583" s="15">
        <f t="shared" si="381"/>
        <v>0</v>
      </c>
      <c r="BX583" s="15">
        <f t="shared" si="382"/>
        <v>0</v>
      </c>
      <c r="BY583" s="15">
        <v>1</v>
      </c>
      <c r="BZ583" s="15">
        <v>0</v>
      </c>
      <c r="CA583" s="15">
        <v>1</v>
      </c>
      <c r="CB583" s="15">
        <v>0</v>
      </c>
      <c r="CC583" s="15">
        <v>1</v>
      </c>
      <c r="CD583" s="27">
        <v>3.8</v>
      </c>
      <c r="CE583" s="27">
        <v>3.6666666666666665</v>
      </c>
      <c r="CF583" s="27">
        <v>3</v>
      </c>
      <c r="CG583" s="27">
        <v>3</v>
      </c>
      <c r="CH583" s="27">
        <v>1.6666666666666667</v>
      </c>
      <c r="CI583" s="27">
        <v>2.5</v>
      </c>
      <c r="CJ583" s="27">
        <f t="shared" si="356"/>
        <v>2.9388888888888887</v>
      </c>
      <c r="CK583" s="15">
        <f t="shared" si="383"/>
        <v>-0.60000000000000053</v>
      </c>
      <c r="CL583" s="15">
        <f t="shared" si="384"/>
        <v>-0.66666666666666652</v>
      </c>
      <c r="CM583" s="15">
        <f t="shared" si="385"/>
        <v>-2</v>
      </c>
      <c r="CN583" s="15">
        <f t="shared" si="386"/>
        <v>-1.4000000000000004</v>
      </c>
      <c r="CO583" s="15">
        <f t="shared" si="387"/>
        <v>-2.6666666666666661</v>
      </c>
      <c r="CP583" s="15">
        <f t="shared" si="388"/>
        <v>-2.25</v>
      </c>
      <c r="CQ583" s="15">
        <f t="shared" si="389"/>
        <v>-1.5972222222222219</v>
      </c>
    </row>
    <row r="584" spans="1:95" x14ac:dyDescent="0.2">
      <c r="A584" s="15">
        <v>912</v>
      </c>
      <c r="B584" s="23">
        <v>0</v>
      </c>
      <c r="C584" s="15">
        <v>3</v>
      </c>
      <c r="D584" s="15">
        <f t="shared" si="357"/>
        <v>0</v>
      </c>
      <c r="E584" s="15">
        <f t="shared" si="352"/>
        <v>1</v>
      </c>
      <c r="F584" s="15">
        <f t="shared" si="353"/>
        <v>0</v>
      </c>
      <c r="G584" s="15">
        <f t="shared" si="354"/>
        <v>0</v>
      </c>
      <c r="H584" s="15">
        <f t="shared" si="355"/>
        <v>0</v>
      </c>
      <c r="I584" s="15">
        <v>1</v>
      </c>
      <c r="J584" s="15">
        <v>54</v>
      </c>
      <c r="K584" s="15">
        <v>3</v>
      </c>
      <c r="L584" s="15">
        <f t="shared" si="358"/>
        <v>0</v>
      </c>
      <c r="M584" s="15">
        <f t="shared" si="359"/>
        <v>0</v>
      </c>
      <c r="N584" s="15">
        <f t="shared" si="360"/>
        <v>0</v>
      </c>
      <c r="O584" s="15">
        <f t="shared" si="361"/>
        <v>1</v>
      </c>
      <c r="P584" s="15">
        <f t="shared" si="362"/>
        <v>0</v>
      </c>
      <c r="Q584" s="15">
        <v>2</v>
      </c>
      <c r="R584" s="15">
        <v>7</v>
      </c>
      <c r="S584" s="15">
        <v>45</v>
      </c>
      <c r="T584" s="15">
        <v>0</v>
      </c>
      <c r="U584" s="15">
        <v>1</v>
      </c>
      <c r="V584" s="15">
        <v>1</v>
      </c>
      <c r="W584" s="15">
        <v>280000</v>
      </c>
      <c r="X584" s="15">
        <v>1</v>
      </c>
      <c r="Y584" s="15">
        <v>1</v>
      </c>
      <c r="Z584" s="15">
        <f t="shared" si="390"/>
        <v>0</v>
      </c>
      <c r="AA584" s="15">
        <f t="shared" si="363"/>
        <v>0</v>
      </c>
      <c r="AB584" s="15">
        <f t="shared" si="364"/>
        <v>0</v>
      </c>
      <c r="AC584" s="15">
        <v>1</v>
      </c>
      <c r="AD584" s="15">
        <v>95</v>
      </c>
      <c r="AE584" s="15">
        <v>15</v>
      </c>
      <c r="AF584" s="15">
        <v>89600</v>
      </c>
      <c r="AG584" s="27">
        <v>943.15789473684208</v>
      </c>
      <c r="AH584" s="27">
        <f t="shared" si="365"/>
        <v>3.2258064516128955E-2</v>
      </c>
      <c r="AI584" s="27">
        <f t="shared" si="366"/>
        <v>0.59375</v>
      </c>
      <c r="AJ584" s="27">
        <f t="shared" si="367"/>
        <v>1.9153225806451568E-2</v>
      </c>
      <c r="AK584" s="15">
        <v>3</v>
      </c>
      <c r="AL584" s="15">
        <v>65</v>
      </c>
      <c r="AM584" s="15">
        <v>1.5</v>
      </c>
      <c r="AN584" s="15">
        <v>670000</v>
      </c>
      <c r="AO584" s="15">
        <v>10307.692307692309</v>
      </c>
      <c r="AP584" s="15">
        <f>($AO584-$AO585)/$AO585</f>
        <v>-0.1829268292682926</v>
      </c>
      <c r="AQ584" s="15">
        <f t="shared" si="368"/>
        <v>0.40625</v>
      </c>
      <c r="AR584" s="15">
        <f t="shared" si="369"/>
        <v>-7.4314024390243871E-2</v>
      </c>
      <c r="AZ584" s="15">
        <f t="shared" si="370"/>
        <v>0</v>
      </c>
      <c r="BA584" s="15">
        <f t="shared" si="371"/>
        <v>0</v>
      </c>
      <c r="BB584" s="15">
        <f>AVERAGE($AJ584,$AR584)</f>
        <v>-2.7580399291896152E-2</v>
      </c>
      <c r="BC584" s="15">
        <v>1.75</v>
      </c>
      <c r="BD584" s="15">
        <v>1</v>
      </c>
      <c r="BE584" s="15">
        <v>1.3333333333333333</v>
      </c>
      <c r="BF584" s="15">
        <v>1</v>
      </c>
      <c r="BG584" s="15">
        <v>3</v>
      </c>
      <c r="BH584" s="15">
        <v>1.6166666666666665</v>
      </c>
      <c r="BI584" s="15">
        <v>1</v>
      </c>
      <c r="BJ584" s="15">
        <v>4</v>
      </c>
      <c r="BK584" s="15">
        <f t="shared" si="372"/>
        <v>0</v>
      </c>
      <c r="BL584" s="15">
        <f t="shared" si="373"/>
        <v>0</v>
      </c>
      <c r="BM584" s="15">
        <f t="shared" si="374"/>
        <v>1</v>
      </c>
      <c r="BN584" s="15">
        <v>1</v>
      </c>
      <c r="BO584" s="15">
        <f t="shared" si="375"/>
        <v>0</v>
      </c>
      <c r="BP584" s="15">
        <f t="shared" si="376"/>
        <v>0</v>
      </c>
      <c r="BQ584" s="15">
        <f t="shared" si="377"/>
        <v>0</v>
      </c>
      <c r="BR584" s="15">
        <f t="shared" si="378"/>
        <v>0</v>
      </c>
      <c r="BS584" s="15">
        <v>3</v>
      </c>
      <c r="BT584" s="15">
        <v>1</v>
      </c>
      <c r="BU584" s="15">
        <f t="shared" si="379"/>
        <v>0</v>
      </c>
      <c r="BV584" s="15">
        <f t="shared" si="380"/>
        <v>0</v>
      </c>
      <c r="BW584" s="15">
        <f t="shared" si="381"/>
        <v>0</v>
      </c>
      <c r="BX584" s="15">
        <f t="shared" si="382"/>
        <v>0</v>
      </c>
      <c r="BY584" s="15">
        <v>1</v>
      </c>
      <c r="BZ584" s="15">
        <v>1</v>
      </c>
      <c r="CA584" s="15">
        <v>1</v>
      </c>
      <c r="CB584" s="15">
        <v>1</v>
      </c>
      <c r="CC584" s="15">
        <v>1</v>
      </c>
      <c r="CD584" s="27">
        <v>4.4000000000000004</v>
      </c>
      <c r="CE584" s="27">
        <v>4.333333333333333</v>
      </c>
      <c r="CF584" s="27">
        <v>5</v>
      </c>
      <c r="CG584" s="27">
        <v>4.4000000000000004</v>
      </c>
      <c r="CH584" s="27">
        <v>4.333333333333333</v>
      </c>
      <c r="CI584" s="27">
        <v>4.75</v>
      </c>
      <c r="CJ584" s="27">
        <f t="shared" si="356"/>
        <v>4.5361111111111105</v>
      </c>
      <c r="CK584" s="15">
        <f t="shared" si="383"/>
        <v>0.20000000000000018</v>
      </c>
      <c r="CL584" s="15">
        <f t="shared" si="384"/>
        <v>0.99999999999999956</v>
      </c>
      <c r="CM584" s="15">
        <f t="shared" si="385"/>
        <v>1.75</v>
      </c>
      <c r="CN584" s="15">
        <f t="shared" si="386"/>
        <v>1.0000000000000004</v>
      </c>
      <c r="CO584" s="15">
        <f t="shared" si="387"/>
        <v>1.333333333333333</v>
      </c>
      <c r="CP584" s="15">
        <f t="shared" si="388"/>
        <v>1.25</v>
      </c>
      <c r="CQ584" s="15">
        <f t="shared" si="389"/>
        <v>1.0888888888888881</v>
      </c>
    </row>
    <row r="585" spans="1:95" x14ac:dyDescent="0.2">
      <c r="A585" s="15">
        <v>912</v>
      </c>
      <c r="B585" s="23">
        <v>0</v>
      </c>
      <c r="C585" s="15">
        <v>3</v>
      </c>
      <c r="D585" s="15">
        <f t="shared" si="357"/>
        <v>0</v>
      </c>
      <c r="E585" s="15">
        <f t="shared" si="352"/>
        <v>1</v>
      </c>
      <c r="F585" s="15">
        <f t="shared" si="353"/>
        <v>0</v>
      </c>
      <c r="G585" s="15">
        <f t="shared" si="354"/>
        <v>0</v>
      </c>
      <c r="H585" s="15">
        <f t="shared" si="355"/>
        <v>0</v>
      </c>
      <c r="I585" s="15">
        <v>1</v>
      </c>
      <c r="J585" s="15">
        <v>54</v>
      </c>
      <c r="K585" s="15">
        <v>3</v>
      </c>
      <c r="L585" s="15">
        <f t="shared" si="358"/>
        <v>0</v>
      </c>
      <c r="M585" s="15">
        <f t="shared" si="359"/>
        <v>0</v>
      </c>
      <c r="N585" s="15">
        <f t="shared" si="360"/>
        <v>0</v>
      </c>
      <c r="O585" s="15">
        <f t="shared" si="361"/>
        <v>1</v>
      </c>
      <c r="P585" s="15">
        <f t="shared" si="362"/>
        <v>0</v>
      </c>
      <c r="Q585" s="15">
        <v>2</v>
      </c>
      <c r="R585" s="15">
        <v>7</v>
      </c>
      <c r="S585" s="15">
        <v>45</v>
      </c>
      <c r="T585" s="15">
        <v>0</v>
      </c>
      <c r="U585" s="15">
        <v>1</v>
      </c>
      <c r="V585" s="15">
        <v>1</v>
      </c>
      <c r="W585" s="15">
        <v>280000</v>
      </c>
      <c r="X585" s="15">
        <v>1</v>
      </c>
      <c r="Y585" s="15">
        <v>0</v>
      </c>
      <c r="Z585" s="15">
        <f t="shared" si="390"/>
        <v>0</v>
      </c>
      <c r="AA585" s="15">
        <f t="shared" si="363"/>
        <v>0</v>
      </c>
      <c r="AB585" s="15">
        <f t="shared" si="364"/>
        <v>0</v>
      </c>
      <c r="AC585" s="159">
        <v>1</v>
      </c>
      <c r="AD585" s="159">
        <v>95</v>
      </c>
      <c r="AE585" s="159">
        <v>15</v>
      </c>
      <c r="AF585" s="15">
        <v>86800</v>
      </c>
      <c r="AG585" s="27">
        <v>913.68421052631584</v>
      </c>
      <c r="AH585" s="27">
        <f t="shared" si="365"/>
        <v>0.14210526315789479</v>
      </c>
      <c r="AI585" s="27">
        <f t="shared" si="366"/>
        <v>0.59375</v>
      </c>
      <c r="AJ585" s="27">
        <f t="shared" si="367"/>
        <v>8.4375000000000033E-2</v>
      </c>
      <c r="AK585" s="15">
        <v>3</v>
      </c>
      <c r="AL585" s="15">
        <v>65</v>
      </c>
      <c r="AM585" s="15">
        <v>1.5</v>
      </c>
      <c r="AN585" s="15">
        <v>820000</v>
      </c>
      <c r="AO585" s="15">
        <v>12615.384615384615</v>
      </c>
      <c r="AQ585" s="15">
        <f t="shared" si="368"/>
        <v>0.40625</v>
      </c>
      <c r="AR585" s="15">
        <f t="shared" si="369"/>
        <v>0</v>
      </c>
      <c r="AZ585" s="15">
        <f t="shared" si="370"/>
        <v>0</v>
      </c>
      <c r="BA585" s="15">
        <f t="shared" si="371"/>
        <v>0</v>
      </c>
      <c r="BC585" s="15">
        <v>1.75</v>
      </c>
      <c r="BD585" s="15">
        <v>1</v>
      </c>
      <c r="BE585" s="15">
        <v>1.3333333333333333</v>
      </c>
      <c r="BF585" s="15">
        <v>1</v>
      </c>
      <c r="BG585" s="15">
        <v>3</v>
      </c>
      <c r="BH585" s="15">
        <v>1.6166666666666665</v>
      </c>
      <c r="BI585" s="15">
        <v>1</v>
      </c>
      <c r="BJ585" s="15">
        <v>4</v>
      </c>
      <c r="BK585" s="15">
        <f t="shared" si="372"/>
        <v>0</v>
      </c>
      <c r="BL585" s="15">
        <f t="shared" si="373"/>
        <v>0</v>
      </c>
      <c r="BM585" s="15">
        <f t="shared" si="374"/>
        <v>1</v>
      </c>
      <c r="BN585" s="15">
        <v>1</v>
      </c>
      <c r="BO585" s="15">
        <f t="shared" si="375"/>
        <v>0</v>
      </c>
      <c r="BP585" s="15">
        <f t="shared" si="376"/>
        <v>0</v>
      </c>
      <c r="BQ585" s="15">
        <f t="shared" si="377"/>
        <v>0</v>
      </c>
      <c r="BR585" s="15">
        <f t="shared" si="378"/>
        <v>0</v>
      </c>
      <c r="BS585" s="15">
        <v>3</v>
      </c>
      <c r="BT585" s="15">
        <v>1</v>
      </c>
      <c r="BU585" s="15">
        <f t="shared" si="379"/>
        <v>0</v>
      </c>
      <c r="BV585" s="15">
        <f t="shared" si="380"/>
        <v>0</v>
      </c>
      <c r="BW585" s="15">
        <f t="shared" si="381"/>
        <v>0</v>
      </c>
      <c r="BX585" s="15">
        <f t="shared" si="382"/>
        <v>0</v>
      </c>
      <c r="BY585" s="15">
        <v>1</v>
      </c>
      <c r="BZ585" s="15">
        <v>1</v>
      </c>
      <c r="CA585" s="15">
        <v>1</v>
      </c>
      <c r="CB585" s="15">
        <v>1</v>
      </c>
      <c r="CC585" s="15">
        <v>1</v>
      </c>
      <c r="CD585" s="27">
        <v>4.2</v>
      </c>
      <c r="CE585" s="27">
        <v>3.3333333333333335</v>
      </c>
      <c r="CF585" s="27">
        <v>3.25</v>
      </c>
      <c r="CG585" s="27">
        <v>3.4</v>
      </c>
      <c r="CH585" s="27">
        <v>3</v>
      </c>
      <c r="CI585" s="27">
        <v>3.5</v>
      </c>
      <c r="CJ585" s="27">
        <f t="shared" si="356"/>
        <v>3.4472222222222224</v>
      </c>
      <c r="CK585" s="15">
        <f t="shared" si="383"/>
        <v>1.2000000000000002</v>
      </c>
      <c r="CL585" s="15">
        <f t="shared" si="384"/>
        <v>-0.66666666666666652</v>
      </c>
      <c r="CM585" s="15">
        <f t="shared" si="385"/>
        <v>0.5</v>
      </c>
      <c r="CN585" s="15">
        <f t="shared" si="386"/>
        <v>0.19999999999999973</v>
      </c>
      <c r="CO585" s="15">
        <f t="shared" si="387"/>
        <v>0.66666666666666652</v>
      </c>
      <c r="CP585" s="15">
        <f t="shared" si="388"/>
        <v>0</v>
      </c>
      <c r="CQ585" s="15">
        <f t="shared" si="389"/>
        <v>0.31666666666666732</v>
      </c>
    </row>
    <row r="586" spans="1:95" x14ac:dyDescent="0.2">
      <c r="A586" s="15">
        <v>913</v>
      </c>
      <c r="B586" s="23">
        <v>0</v>
      </c>
      <c r="C586" s="15">
        <v>3</v>
      </c>
      <c r="D586" s="15">
        <f t="shared" si="357"/>
        <v>0</v>
      </c>
      <c r="E586" s="15">
        <f t="shared" si="352"/>
        <v>1</v>
      </c>
      <c r="F586" s="15">
        <f t="shared" si="353"/>
        <v>0</v>
      </c>
      <c r="G586" s="15">
        <f t="shared" si="354"/>
        <v>0</v>
      </c>
      <c r="H586" s="15">
        <f t="shared" si="355"/>
        <v>0</v>
      </c>
      <c r="I586" s="15">
        <v>0</v>
      </c>
      <c r="J586" s="15">
        <v>53</v>
      </c>
      <c r="K586" s="15">
        <v>2</v>
      </c>
      <c r="L586" s="15">
        <f t="shared" si="358"/>
        <v>0</v>
      </c>
      <c r="M586" s="15">
        <f t="shared" si="359"/>
        <v>0</v>
      </c>
      <c r="N586" s="15">
        <f t="shared" si="360"/>
        <v>1</v>
      </c>
      <c r="O586" s="15">
        <f t="shared" si="361"/>
        <v>0</v>
      </c>
      <c r="P586" s="15">
        <f t="shared" si="362"/>
        <v>0</v>
      </c>
      <c r="Q586" s="15">
        <v>2</v>
      </c>
      <c r="R586" s="15">
        <v>5</v>
      </c>
      <c r="S586" s="15">
        <v>30</v>
      </c>
      <c r="T586" s="15">
        <v>0</v>
      </c>
      <c r="U586" s="15">
        <v>1</v>
      </c>
      <c r="V586" s="15">
        <v>1</v>
      </c>
      <c r="W586" s="15">
        <v>200000</v>
      </c>
      <c r="X586" s="15">
        <v>0</v>
      </c>
      <c r="Y586" s="15">
        <v>1</v>
      </c>
      <c r="Z586" s="15">
        <f t="shared" si="390"/>
        <v>0</v>
      </c>
      <c r="AA586" s="15">
        <f t="shared" si="363"/>
        <v>0</v>
      </c>
      <c r="AB586" s="15">
        <f t="shared" si="364"/>
        <v>0</v>
      </c>
      <c r="AC586" s="15">
        <v>1</v>
      </c>
      <c r="AD586" s="15">
        <v>34</v>
      </c>
      <c r="AE586" s="15">
        <v>11.2</v>
      </c>
      <c r="AF586" s="15">
        <v>27200</v>
      </c>
      <c r="AG586" s="27">
        <v>800</v>
      </c>
      <c r="AH586" s="27">
        <f t="shared" si="365"/>
        <v>7.5098814229249009E-2</v>
      </c>
      <c r="AI586" s="27">
        <f t="shared" si="366"/>
        <v>1</v>
      </c>
      <c r="AJ586" s="27">
        <f t="shared" si="367"/>
        <v>7.5098814229249009E-2</v>
      </c>
      <c r="AQ586" s="15">
        <f t="shared" si="368"/>
        <v>0</v>
      </c>
      <c r="AR586" s="15">
        <f t="shared" si="369"/>
        <v>0</v>
      </c>
      <c r="AZ586" s="15">
        <f t="shared" si="370"/>
        <v>0</v>
      </c>
      <c r="BA586" s="15">
        <f t="shared" si="371"/>
        <v>0</v>
      </c>
      <c r="BB586" s="15">
        <f>$AJ586</f>
        <v>7.5098814229249009E-2</v>
      </c>
      <c r="BC586" s="15">
        <v>2</v>
      </c>
      <c r="BD586" s="15">
        <v>1.3333333333333333</v>
      </c>
      <c r="BE586" s="15">
        <v>2</v>
      </c>
      <c r="BF586" s="15">
        <v>1</v>
      </c>
      <c r="BG586" s="15">
        <v>3.5</v>
      </c>
      <c r="BH586" s="15">
        <v>1.9666666666666663</v>
      </c>
      <c r="BI586" s="15">
        <v>1</v>
      </c>
      <c r="BJ586" s="15">
        <v>5</v>
      </c>
      <c r="BK586" s="15">
        <f t="shared" si="372"/>
        <v>0</v>
      </c>
      <c r="BL586" s="15">
        <f t="shared" si="373"/>
        <v>0</v>
      </c>
      <c r="BM586" s="15">
        <f t="shared" si="374"/>
        <v>0</v>
      </c>
      <c r="BN586" s="15" t="s">
        <v>1007</v>
      </c>
      <c r="BO586" s="15">
        <f t="shared" si="375"/>
        <v>0</v>
      </c>
      <c r="BP586" s="15">
        <f t="shared" si="376"/>
        <v>0</v>
      </c>
      <c r="BQ586" s="15">
        <f t="shared" si="377"/>
        <v>0</v>
      </c>
      <c r="BR586" s="15">
        <f t="shared" si="378"/>
        <v>0</v>
      </c>
      <c r="BU586" s="15">
        <f t="shared" si="379"/>
        <v>0</v>
      </c>
      <c r="BV586" s="15">
        <f t="shared" si="380"/>
        <v>0</v>
      </c>
      <c r="BW586" s="15">
        <f t="shared" si="381"/>
        <v>0</v>
      </c>
      <c r="BX586" s="15">
        <f t="shared" si="382"/>
        <v>0</v>
      </c>
      <c r="BY586" s="15" t="s">
        <v>1007</v>
      </c>
      <c r="BZ586" s="15" t="s">
        <v>1007</v>
      </c>
      <c r="CA586" s="15" t="s">
        <v>1007</v>
      </c>
      <c r="CB586" s="15" t="s">
        <v>1007</v>
      </c>
      <c r="CC586" s="15" t="s">
        <v>1007</v>
      </c>
      <c r="CD586" s="27">
        <v>3</v>
      </c>
      <c r="CE586" s="27">
        <v>4</v>
      </c>
      <c r="CF586" s="27">
        <v>2.75</v>
      </c>
      <c r="CG586" s="27">
        <v>3.2</v>
      </c>
      <c r="CH586" s="27">
        <v>2.3333333333333335</v>
      </c>
      <c r="CI586" s="27">
        <v>3.5</v>
      </c>
      <c r="CJ586" s="27">
        <f t="shared" si="356"/>
        <v>3.1305555555555551</v>
      </c>
      <c r="CK586" s="15">
        <f t="shared" si="383"/>
        <v>0.5</v>
      </c>
      <c r="CL586" s="15">
        <f t="shared" si="384"/>
        <v>1.6666666666666665</v>
      </c>
      <c r="CM586" s="15">
        <f t="shared" si="385"/>
        <v>0.25</v>
      </c>
      <c r="CN586" s="15">
        <f t="shared" si="386"/>
        <v>0</v>
      </c>
      <c r="CO586" s="15">
        <f t="shared" si="387"/>
        <v>1.0000000000000002</v>
      </c>
      <c r="CP586" s="15">
        <f t="shared" si="388"/>
        <v>1.25</v>
      </c>
      <c r="CQ586" s="15">
        <f t="shared" si="389"/>
        <v>0.77777777777777679</v>
      </c>
    </row>
    <row r="587" spans="1:95" x14ac:dyDescent="0.2">
      <c r="A587" s="15">
        <v>913</v>
      </c>
      <c r="B587" s="23">
        <v>0</v>
      </c>
      <c r="C587" s="15">
        <v>3</v>
      </c>
      <c r="D587" s="15">
        <f t="shared" si="357"/>
        <v>0</v>
      </c>
      <c r="E587" s="15">
        <f t="shared" si="352"/>
        <v>1</v>
      </c>
      <c r="F587" s="15">
        <f t="shared" si="353"/>
        <v>0</v>
      </c>
      <c r="G587" s="15">
        <f t="shared" si="354"/>
        <v>0</v>
      </c>
      <c r="H587" s="15">
        <f t="shared" si="355"/>
        <v>0</v>
      </c>
      <c r="I587" s="15">
        <v>0</v>
      </c>
      <c r="J587" s="15">
        <v>53</v>
      </c>
      <c r="K587" s="15">
        <v>2</v>
      </c>
      <c r="L587" s="15">
        <f t="shared" si="358"/>
        <v>0</v>
      </c>
      <c r="M587" s="15">
        <f t="shared" si="359"/>
        <v>0</v>
      </c>
      <c r="N587" s="15">
        <f t="shared" si="360"/>
        <v>1</v>
      </c>
      <c r="O587" s="15">
        <f t="shared" si="361"/>
        <v>0</v>
      </c>
      <c r="P587" s="15">
        <f t="shared" si="362"/>
        <v>0</v>
      </c>
      <c r="Q587" s="15">
        <v>2</v>
      </c>
      <c r="R587" s="15">
        <v>5</v>
      </c>
      <c r="S587" s="15">
        <v>30</v>
      </c>
      <c r="T587" s="15">
        <v>0</v>
      </c>
      <c r="U587" s="15">
        <v>1</v>
      </c>
      <c r="V587" s="15">
        <v>1</v>
      </c>
      <c r="W587" s="15">
        <v>200000</v>
      </c>
      <c r="X587" s="15">
        <v>0</v>
      </c>
      <c r="Y587" s="15">
        <v>0</v>
      </c>
      <c r="Z587" s="15">
        <f t="shared" si="390"/>
        <v>0</v>
      </c>
      <c r="AA587" s="15">
        <f t="shared" si="363"/>
        <v>0</v>
      </c>
      <c r="AB587" s="15">
        <f t="shared" si="364"/>
        <v>0</v>
      </c>
      <c r="AC587" s="159">
        <v>1</v>
      </c>
      <c r="AD587" s="159">
        <v>34</v>
      </c>
      <c r="AE587" s="159">
        <v>10.199999999999999</v>
      </c>
      <c r="AF587" s="15">
        <v>25300</v>
      </c>
      <c r="AG587" s="27">
        <v>744.11764705882354</v>
      </c>
      <c r="AH587" s="27">
        <f t="shared" si="365"/>
        <v>-0.11905974675081779</v>
      </c>
      <c r="AI587" s="27">
        <f t="shared" si="366"/>
        <v>1</v>
      </c>
      <c r="AJ587" s="27">
        <f t="shared" si="367"/>
        <v>-0.11905974675081779</v>
      </c>
      <c r="AQ587" s="15">
        <f t="shared" si="368"/>
        <v>0</v>
      </c>
      <c r="AR587" s="15">
        <f t="shared" si="369"/>
        <v>0</v>
      </c>
      <c r="AZ587" s="15">
        <f t="shared" si="370"/>
        <v>0</v>
      </c>
      <c r="BA587" s="15">
        <f t="shared" si="371"/>
        <v>0</v>
      </c>
      <c r="BC587" s="15">
        <v>2</v>
      </c>
      <c r="BD587" s="15">
        <v>1.3333333333333333</v>
      </c>
      <c r="BE587" s="15">
        <v>2</v>
      </c>
      <c r="BF587" s="15">
        <v>1</v>
      </c>
      <c r="BG587" s="15">
        <v>3.5</v>
      </c>
      <c r="BH587" s="15">
        <v>1.9666666666666663</v>
      </c>
      <c r="BI587" s="15">
        <v>1</v>
      </c>
      <c r="BJ587" s="15">
        <v>5</v>
      </c>
      <c r="BK587" s="15">
        <f t="shared" si="372"/>
        <v>0</v>
      </c>
      <c r="BL587" s="15">
        <f t="shared" si="373"/>
        <v>0</v>
      </c>
      <c r="BM587" s="15">
        <f t="shared" si="374"/>
        <v>0</v>
      </c>
      <c r="BN587" s="15" t="s">
        <v>1007</v>
      </c>
      <c r="BO587" s="15">
        <f t="shared" si="375"/>
        <v>0</v>
      </c>
      <c r="BP587" s="15">
        <f t="shared" si="376"/>
        <v>0</v>
      </c>
      <c r="BQ587" s="15">
        <f t="shared" si="377"/>
        <v>0</v>
      </c>
      <c r="BR587" s="15">
        <f t="shared" si="378"/>
        <v>0</v>
      </c>
      <c r="BU587" s="15">
        <f t="shared" si="379"/>
        <v>0</v>
      </c>
      <c r="BV587" s="15">
        <f t="shared" si="380"/>
        <v>0</v>
      </c>
      <c r="BW587" s="15">
        <f t="shared" si="381"/>
        <v>0</v>
      </c>
      <c r="BX587" s="15">
        <f t="shared" si="382"/>
        <v>0</v>
      </c>
      <c r="BY587" s="15" t="s">
        <v>1007</v>
      </c>
      <c r="BZ587" s="15" t="s">
        <v>1007</v>
      </c>
      <c r="CA587" s="15" t="s">
        <v>1007</v>
      </c>
      <c r="CB587" s="15" t="s">
        <v>1007</v>
      </c>
      <c r="CC587" s="15" t="s">
        <v>1007</v>
      </c>
      <c r="CD587" s="27">
        <v>2.5</v>
      </c>
      <c r="CE587" s="27">
        <v>2.3333333333333335</v>
      </c>
      <c r="CF587" s="27">
        <v>2.5</v>
      </c>
      <c r="CG587" s="27">
        <v>3.2</v>
      </c>
      <c r="CH587" s="27">
        <v>1.3333333333333333</v>
      </c>
      <c r="CI587" s="27">
        <v>2.25</v>
      </c>
      <c r="CJ587" s="27">
        <f t="shared" si="356"/>
        <v>2.3527777777777783</v>
      </c>
      <c r="CK587" s="15">
        <f t="shared" si="383"/>
        <v>-0.89999999999999991</v>
      </c>
      <c r="CL587" s="15">
        <f t="shared" si="384"/>
        <v>-1.9999999999999996</v>
      </c>
      <c r="CM587" s="15">
        <f t="shared" si="385"/>
        <v>-0.75</v>
      </c>
      <c r="CN587" s="15">
        <f t="shared" si="386"/>
        <v>0</v>
      </c>
      <c r="CO587" s="15">
        <f t="shared" si="387"/>
        <v>-0.66666666666666674</v>
      </c>
      <c r="CP587" s="15">
        <f t="shared" si="388"/>
        <v>0</v>
      </c>
      <c r="CQ587" s="15">
        <f t="shared" si="389"/>
        <v>-0.71944444444444411</v>
      </c>
    </row>
    <row r="588" spans="1:95" x14ac:dyDescent="0.2">
      <c r="A588" s="15">
        <v>914</v>
      </c>
      <c r="B588" s="23">
        <v>0</v>
      </c>
      <c r="C588" s="15">
        <v>3</v>
      </c>
      <c r="D588" s="15">
        <f t="shared" si="357"/>
        <v>0</v>
      </c>
      <c r="E588" s="15">
        <f t="shared" si="352"/>
        <v>1</v>
      </c>
      <c r="F588" s="15">
        <f t="shared" si="353"/>
        <v>0</v>
      </c>
      <c r="G588" s="15">
        <f t="shared" si="354"/>
        <v>0</v>
      </c>
      <c r="H588" s="15">
        <f t="shared" si="355"/>
        <v>0</v>
      </c>
      <c r="I588" s="15">
        <v>1</v>
      </c>
      <c r="J588" s="15">
        <v>72</v>
      </c>
      <c r="K588" s="15">
        <v>1</v>
      </c>
      <c r="L588" s="15">
        <f t="shared" si="358"/>
        <v>0</v>
      </c>
      <c r="M588" s="15">
        <f t="shared" si="359"/>
        <v>1</v>
      </c>
      <c r="N588" s="15">
        <f t="shared" si="360"/>
        <v>0</v>
      </c>
      <c r="O588" s="15">
        <f t="shared" si="361"/>
        <v>0</v>
      </c>
      <c r="P588" s="15">
        <f t="shared" si="362"/>
        <v>0</v>
      </c>
      <c r="Q588" s="15">
        <v>2</v>
      </c>
      <c r="R588" s="15">
        <v>4</v>
      </c>
      <c r="S588" s="15">
        <v>46</v>
      </c>
      <c r="T588" s="15">
        <v>0</v>
      </c>
      <c r="U588" s="15">
        <v>1</v>
      </c>
      <c r="V588" s="15">
        <v>1</v>
      </c>
      <c r="W588" s="15">
        <v>100000</v>
      </c>
      <c r="X588" s="15">
        <v>0</v>
      </c>
      <c r="Y588" s="15">
        <v>1</v>
      </c>
      <c r="Z588" s="15">
        <f t="shared" si="390"/>
        <v>0</v>
      </c>
      <c r="AA588" s="15">
        <f t="shared" si="363"/>
        <v>0</v>
      </c>
      <c r="AB588" s="15">
        <f t="shared" si="364"/>
        <v>0</v>
      </c>
      <c r="AC588" s="15">
        <v>1</v>
      </c>
      <c r="AD588" s="15">
        <v>35</v>
      </c>
      <c r="AE588" s="15">
        <v>10.199999999999999</v>
      </c>
      <c r="AF588" s="15">
        <v>29564</v>
      </c>
      <c r="AG588" s="27">
        <v>844.68571428571431</v>
      </c>
      <c r="AH588" s="27">
        <f t="shared" si="365"/>
        <v>0.13380632790028768</v>
      </c>
      <c r="AI588" s="27">
        <f t="shared" si="366"/>
        <v>1</v>
      </c>
      <c r="AJ588" s="27">
        <f t="shared" si="367"/>
        <v>0.13380632790028768</v>
      </c>
      <c r="AQ588" s="15">
        <f t="shared" si="368"/>
        <v>0</v>
      </c>
      <c r="AR588" s="15">
        <f t="shared" si="369"/>
        <v>0</v>
      </c>
      <c r="AZ588" s="15">
        <f t="shared" si="370"/>
        <v>0</v>
      </c>
      <c r="BA588" s="15">
        <f t="shared" si="371"/>
        <v>0</v>
      </c>
      <c r="BB588" s="15">
        <f>$AJ588</f>
        <v>0.13380632790028768</v>
      </c>
      <c r="BC588" s="15">
        <v>1.25</v>
      </c>
      <c r="BD588" s="15">
        <v>2.6666666666666665</v>
      </c>
      <c r="BE588" s="15">
        <v>2</v>
      </c>
      <c r="BF588" s="15">
        <v>1</v>
      </c>
      <c r="BG588" s="15">
        <v>1</v>
      </c>
      <c r="BH588" s="15">
        <v>1.5833333333333333</v>
      </c>
      <c r="BI588" s="15">
        <v>2</v>
      </c>
      <c r="BJ588" s="15">
        <v>5</v>
      </c>
      <c r="BK588" s="15">
        <f t="shared" si="372"/>
        <v>0</v>
      </c>
      <c r="BL588" s="15">
        <f t="shared" si="373"/>
        <v>0</v>
      </c>
      <c r="BM588" s="15">
        <f t="shared" si="374"/>
        <v>0</v>
      </c>
      <c r="BN588" s="15" t="s">
        <v>1007</v>
      </c>
      <c r="BO588" s="15">
        <f t="shared" si="375"/>
        <v>0</v>
      </c>
      <c r="BP588" s="15">
        <f t="shared" si="376"/>
        <v>0</v>
      </c>
      <c r="BQ588" s="15">
        <f t="shared" si="377"/>
        <v>0</v>
      </c>
      <c r="BR588" s="15">
        <f t="shared" si="378"/>
        <v>0</v>
      </c>
      <c r="BU588" s="15">
        <f t="shared" si="379"/>
        <v>0</v>
      </c>
      <c r="BV588" s="15">
        <f t="shared" si="380"/>
        <v>0</v>
      </c>
      <c r="BW588" s="15">
        <f t="shared" si="381"/>
        <v>0</v>
      </c>
      <c r="BX588" s="15">
        <f t="shared" si="382"/>
        <v>0</v>
      </c>
      <c r="BY588" s="15" t="s">
        <v>1007</v>
      </c>
      <c r="BZ588" s="15" t="s">
        <v>1007</v>
      </c>
      <c r="CA588" s="15" t="s">
        <v>1007</v>
      </c>
      <c r="CB588" s="15" t="s">
        <v>1007</v>
      </c>
      <c r="CC588" s="15" t="s">
        <v>1007</v>
      </c>
      <c r="CD588" s="27">
        <v>3.4</v>
      </c>
      <c r="CE588" s="27">
        <v>4.333333333333333</v>
      </c>
      <c r="CF588" s="27">
        <v>3.25</v>
      </c>
      <c r="CG588" s="27">
        <v>3.2</v>
      </c>
      <c r="CH588" s="27">
        <v>2</v>
      </c>
      <c r="CI588" s="27">
        <v>2.25</v>
      </c>
      <c r="CJ588" s="27">
        <f t="shared" si="356"/>
        <v>3.0722222222222224</v>
      </c>
      <c r="CK588" s="15">
        <f t="shared" si="383"/>
        <v>0.39999999999999991</v>
      </c>
      <c r="CL588" s="15">
        <f t="shared" si="384"/>
        <v>0.99999999999999956</v>
      </c>
      <c r="CM588" s="15">
        <f t="shared" si="385"/>
        <v>0.5</v>
      </c>
      <c r="CN588" s="15">
        <f t="shared" si="386"/>
        <v>1</v>
      </c>
      <c r="CO588" s="15">
        <f t="shared" si="387"/>
        <v>0.33333333333333326</v>
      </c>
      <c r="CP588" s="15">
        <f t="shared" si="388"/>
        <v>0.25</v>
      </c>
      <c r="CQ588" s="15">
        <f t="shared" si="389"/>
        <v>0.58055555555555571</v>
      </c>
    </row>
    <row r="589" spans="1:95" x14ac:dyDescent="0.2">
      <c r="A589" s="15">
        <v>914</v>
      </c>
      <c r="B589" s="23">
        <v>0</v>
      </c>
      <c r="C589" s="15">
        <v>3</v>
      </c>
      <c r="D589" s="15">
        <f t="shared" si="357"/>
        <v>0</v>
      </c>
      <c r="E589" s="15">
        <f t="shared" si="352"/>
        <v>1</v>
      </c>
      <c r="F589" s="15">
        <f t="shared" si="353"/>
        <v>0</v>
      </c>
      <c r="G589" s="15">
        <f t="shared" si="354"/>
        <v>0</v>
      </c>
      <c r="H589" s="15">
        <f t="shared" si="355"/>
        <v>0</v>
      </c>
      <c r="I589" s="15">
        <v>1</v>
      </c>
      <c r="J589" s="15">
        <v>72</v>
      </c>
      <c r="K589" s="15">
        <v>1</v>
      </c>
      <c r="L589" s="15">
        <f t="shared" si="358"/>
        <v>0</v>
      </c>
      <c r="M589" s="15">
        <f t="shared" si="359"/>
        <v>1</v>
      </c>
      <c r="N589" s="15">
        <f t="shared" si="360"/>
        <v>0</v>
      </c>
      <c r="O589" s="15">
        <f t="shared" si="361"/>
        <v>0</v>
      </c>
      <c r="P589" s="15">
        <f t="shared" si="362"/>
        <v>0</v>
      </c>
      <c r="Q589" s="15">
        <v>2</v>
      </c>
      <c r="R589" s="15">
        <v>4</v>
      </c>
      <c r="S589" s="15">
        <v>46</v>
      </c>
      <c r="T589" s="15">
        <v>0</v>
      </c>
      <c r="U589" s="15">
        <v>1</v>
      </c>
      <c r="V589" s="15">
        <v>1</v>
      </c>
      <c r="W589" s="15">
        <v>100000</v>
      </c>
      <c r="X589" s="15">
        <v>0</v>
      </c>
      <c r="Y589" s="15">
        <v>0</v>
      </c>
      <c r="Z589" s="15">
        <f t="shared" si="390"/>
        <v>0</v>
      </c>
      <c r="AA589" s="15">
        <f t="shared" si="363"/>
        <v>0</v>
      </c>
      <c r="AB589" s="15">
        <f t="shared" si="364"/>
        <v>0</v>
      </c>
      <c r="AC589" s="159">
        <v>1</v>
      </c>
      <c r="AD589" s="159">
        <v>35</v>
      </c>
      <c r="AE589" s="159">
        <v>10.199999999999999</v>
      </c>
      <c r="AF589" s="15">
        <v>26075</v>
      </c>
      <c r="AG589" s="27">
        <v>745</v>
      </c>
      <c r="AH589" s="27">
        <f t="shared" si="365"/>
        <v>-0.16824829742101155</v>
      </c>
      <c r="AI589" s="27">
        <f t="shared" si="366"/>
        <v>1</v>
      </c>
      <c r="AJ589" s="27">
        <f t="shared" si="367"/>
        <v>-0.16824829742101155</v>
      </c>
      <c r="AQ589" s="15">
        <f t="shared" si="368"/>
        <v>0</v>
      </c>
      <c r="AR589" s="15">
        <f t="shared" si="369"/>
        <v>0</v>
      </c>
      <c r="AZ589" s="15">
        <f t="shared" si="370"/>
        <v>0</v>
      </c>
      <c r="BA589" s="15">
        <f t="shared" si="371"/>
        <v>0</v>
      </c>
      <c r="BC589" s="15">
        <v>1.25</v>
      </c>
      <c r="BD589" s="15">
        <v>2.6666666666666665</v>
      </c>
      <c r="BE589" s="15">
        <v>2</v>
      </c>
      <c r="BF589" s="15">
        <v>1</v>
      </c>
      <c r="BG589" s="15">
        <v>1</v>
      </c>
      <c r="BH589" s="15">
        <v>1.5833333333333333</v>
      </c>
      <c r="BI589" s="15">
        <v>2</v>
      </c>
      <c r="BJ589" s="15">
        <v>5</v>
      </c>
      <c r="BK589" s="15">
        <f t="shared" si="372"/>
        <v>0</v>
      </c>
      <c r="BL589" s="15">
        <f t="shared" si="373"/>
        <v>0</v>
      </c>
      <c r="BM589" s="15">
        <f t="shared" si="374"/>
        <v>0</v>
      </c>
      <c r="BN589" s="15" t="s">
        <v>1007</v>
      </c>
      <c r="BO589" s="15">
        <f t="shared" si="375"/>
        <v>0</v>
      </c>
      <c r="BP589" s="15">
        <f t="shared" si="376"/>
        <v>0</v>
      </c>
      <c r="BQ589" s="15">
        <f t="shared" si="377"/>
        <v>0</v>
      </c>
      <c r="BR589" s="15">
        <f t="shared" si="378"/>
        <v>0</v>
      </c>
      <c r="BU589" s="15">
        <f t="shared" si="379"/>
        <v>0</v>
      </c>
      <c r="BV589" s="15">
        <f t="shared" si="380"/>
        <v>0</v>
      </c>
      <c r="BW589" s="15">
        <f t="shared" si="381"/>
        <v>0</v>
      </c>
      <c r="BX589" s="15">
        <f t="shared" si="382"/>
        <v>0</v>
      </c>
      <c r="BY589" s="15" t="s">
        <v>1007</v>
      </c>
      <c r="BZ589" s="15" t="s">
        <v>1007</v>
      </c>
      <c r="CA589" s="15" t="s">
        <v>1007</v>
      </c>
      <c r="CB589" s="15" t="s">
        <v>1007</v>
      </c>
      <c r="CC589" s="15" t="s">
        <v>1007</v>
      </c>
      <c r="CD589" s="27">
        <v>3</v>
      </c>
      <c r="CE589" s="27">
        <v>3.3333333333333335</v>
      </c>
      <c r="CF589" s="27">
        <v>2.75</v>
      </c>
      <c r="CG589" s="27">
        <v>2.2000000000000002</v>
      </c>
      <c r="CH589" s="27">
        <v>1.6666666666666667</v>
      </c>
      <c r="CI589" s="27">
        <v>2</v>
      </c>
      <c r="CJ589" s="27">
        <f t="shared" si="356"/>
        <v>2.4916666666666667</v>
      </c>
      <c r="CK589" s="15">
        <f t="shared" si="383"/>
        <v>-1</v>
      </c>
      <c r="CL589" s="15">
        <f t="shared" si="384"/>
        <v>-0.66666666666666652</v>
      </c>
      <c r="CM589" s="15">
        <f t="shared" si="385"/>
        <v>-0.75</v>
      </c>
      <c r="CN589" s="15">
        <f t="shared" si="386"/>
        <v>-0.79999999999999982</v>
      </c>
      <c r="CO589" s="15">
        <f t="shared" si="387"/>
        <v>-0.66666666666666674</v>
      </c>
      <c r="CP589" s="15">
        <f t="shared" si="388"/>
        <v>-1.5</v>
      </c>
      <c r="CQ589" s="15">
        <f t="shared" si="389"/>
        <v>-0.89722222222222214</v>
      </c>
    </row>
    <row r="590" spans="1:95" x14ac:dyDescent="0.2">
      <c r="A590" s="15">
        <v>915</v>
      </c>
      <c r="B590" s="23">
        <v>0</v>
      </c>
      <c r="C590" s="15">
        <v>3</v>
      </c>
      <c r="D590" s="15">
        <f t="shared" si="357"/>
        <v>0</v>
      </c>
      <c r="E590" s="15">
        <f t="shared" si="352"/>
        <v>1</v>
      </c>
      <c r="F590" s="15">
        <f t="shared" si="353"/>
        <v>0</v>
      </c>
      <c r="G590" s="15">
        <f t="shared" si="354"/>
        <v>0</v>
      </c>
      <c r="H590" s="15">
        <f t="shared" si="355"/>
        <v>0</v>
      </c>
      <c r="I590" s="15">
        <v>0</v>
      </c>
      <c r="J590" s="15">
        <v>61</v>
      </c>
      <c r="K590" s="15">
        <v>1</v>
      </c>
      <c r="L590" s="15">
        <f t="shared" si="358"/>
        <v>0</v>
      </c>
      <c r="M590" s="15">
        <f t="shared" si="359"/>
        <v>1</v>
      </c>
      <c r="N590" s="15">
        <f t="shared" si="360"/>
        <v>0</v>
      </c>
      <c r="O590" s="15">
        <f t="shared" si="361"/>
        <v>0</v>
      </c>
      <c r="P590" s="15">
        <f t="shared" si="362"/>
        <v>0</v>
      </c>
      <c r="Q590" s="15">
        <v>2</v>
      </c>
      <c r="R590" s="15">
        <v>7</v>
      </c>
      <c r="S590" s="15">
        <v>41</v>
      </c>
      <c r="T590" s="15">
        <v>0</v>
      </c>
      <c r="U590" s="15">
        <v>0</v>
      </c>
      <c r="V590" s="15">
        <v>1</v>
      </c>
      <c r="W590" s="15">
        <v>240000</v>
      </c>
      <c r="X590" s="15">
        <v>0</v>
      </c>
      <c r="Y590" s="15">
        <v>1</v>
      </c>
      <c r="Z590" s="15">
        <f t="shared" si="390"/>
        <v>0</v>
      </c>
      <c r="AA590" s="15">
        <f t="shared" si="363"/>
        <v>0</v>
      </c>
      <c r="AB590" s="15">
        <f t="shared" si="364"/>
        <v>0</v>
      </c>
      <c r="AC590" s="15">
        <v>1</v>
      </c>
      <c r="AD590" s="15">
        <v>10</v>
      </c>
      <c r="AE590" s="15">
        <v>11.2</v>
      </c>
      <c r="AF590" s="15">
        <v>8957</v>
      </c>
      <c r="AG590" s="27">
        <v>895.7</v>
      </c>
      <c r="AH590" s="27">
        <f t="shared" si="365"/>
        <v>1.7840909090909143E-2</v>
      </c>
      <c r="AI590" s="27">
        <f t="shared" si="366"/>
        <v>1</v>
      </c>
      <c r="AJ590" s="27">
        <f t="shared" si="367"/>
        <v>1.7840909090909143E-2</v>
      </c>
      <c r="AQ590" s="15">
        <f t="shared" si="368"/>
        <v>0</v>
      </c>
      <c r="AR590" s="15">
        <f t="shared" si="369"/>
        <v>0</v>
      </c>
      <c r="AZ590" s="15">
        <f t="shared" si="370"/>
        <v>0</v>
      </c>
      <c r="BA590" s="15">
        <f t="shared" si="371"/>
        <v>0</v>
      </c>
      <c r="BB590" s="15">
        <f>$AJ590</f>
        <v>1.7840909090909143E-2</v>
      </c>
      <c r="BC590" s="15">
        <v>1.5</v>
      </c>
      <c r="BD590" s="15">
        <v>1.3333333333333333</v>
      </c>
      <c r="BE590" s="15">
        <v>1.3333333333333333</v>
      </c>
      <c r="BF590" s="15">
        <v>1</v>
      </c>
      <c r="BG590" s="15">
        <v>2</v>
      </c>
      <c r="BH590" s="15">
        <v>1.4333333333333331</v>
      </c>
      <c r="BI590" s="15">
        <v>1</v>
      </c>
      <c r="BJ590" s="15">
        <v>4</v>
      </c>
      <c r="BK590" s="15">
        <f t="shared" si="372"/>
        <v>0</v>
      </c>
      <c r="BL590" s="15">
        <f t="shared" si="373"/>
        <v>0</v>
      </c>
      <c r="BM590" s="15">
        <f t="shared" si="374"/>
        <v>1</v>
      </c>
      <c r="BN590" s="15">
        <v>2</v>
      </c>
      <c r="BO590" s="15">
        <f t="shared" si="375"/>
        <v>1</v>
      </c>
      <c r="BP590" s="15">
        <f t="shared" si="376"/>
        <v>0</v>
      </c>
      <c r="BQ590" s="15">
        <f t="shared" si="377"/>
        <v>0</v>
      </c>
      <c r="BR590" s="15">
        <f t="shared" si="378"/>
        <v>0</v>
      </c>
      <c r="BS590" s="15">
        <v>4</v>
      </c>
      <c r="BT590" s="15">
        <v>4</v>
      </c>
      <c r="BU590" s="15">
        <f t="shared" si="379"/>
        <v>0</v>
      </c>
      <c r="BV590" s="15">
        <f t="shared" si="380"/>
        <v>0</v>
      </c>
      <c r="BW590" s="15">
        <f t="shared" si="381"/>
        <v>1</v>
      </c>
      <c r="BX590" s="15">
        <f t="shared" si="382"/>
        <v>0</v>
      </c>
      <c r="BY590" s="15">
        <v>1</v>
      </c>
      <c r="BZ590" s="15">
        <v>0</v>
      </c>
      <c r="CA590" s="15">
        <v>1</v>
      </c>
      <c r="CB590" s="15">
        <v>0</v>
      </c>
      <c r="CC590" s="15">
        <v>1</v>
      </c>
      <c r="CD590" s="27">
        <v>4</v>
      </c>
      <c r="CE590" s="27">
        <v>4</v>
      </c>
      <c r="CF590" s="27">
        <v>3.5</v>
      </c>
      <c r="CG590" s="27">
        <v>3</v>
      </c>
      <c r="CH590" s="27">
        <v>2.3333333333333335</v>
      </c>
      <c r="CI590" s="27">
        <v>3.5</v>
      </c>
      <c r="CJ590" s="27">
        <f t="shared" si="356"/>
        <v>3.3888888888888888</v>
      </c>
      <c r="CK590" s="15">
        <f t="shared" si="383"/>
        <v>0.79999999999999982</v>
      </c>
      <c r="CL590" s="15">
        <f t="shared" si="384"/>
        <v>0.66666666666666652</v>
      </c>
      <c r="CM590" s="15">
        <f t="shared" si="385"/>
        <v>0.5</v>
      </c>
      <c r="CN590" s="15">
        <f t="shared" si="386"/>
        <v>0.60000000000000009</v>
      </c>
      <c r="CO590" s="15">
        <f t="shared" si="387"/>
        <v>0.66666666666666674</v>
      </c>
      <c r="CP590" s="15">
        <f t="shared" si="388"/>
        <v>1</v>
      </c>
      <c r="CQ590" s="15">
        <f t="shared" si="389"/>
        <v>0.70555555555555527</v>
      </c>
    </row>
    <row r="591" spans="1:95" x14ac:dyDescent="0.2">
      <c r="A591" s="15">
        <v>915</v>
      </c>
      <c r="B591" s="23">
        <v>0</v>
      </c>
      <c r="C591" s="15">
        <v>3</v>
      </c>
      <c r="D591" s="15">
        <f t="shared" si="357"/>
        <v>0</v>
      </c>
      <c r="E591" s="15">
        <f t="shared" si="352"/>
        <v>1</v>
      </c>
      <c r="F591" s="15">
        <f t="shared" si="353"/>
        <v>0</v>
      </c>
      <c r="G591" s="15">
        <f t="shared" si="354"/>
        <v>0</v>
      </c>
      <c r="H591" s="15">
        <f t="shared" si="355"/>
        <v>0</v>
      </c>
      <c r="I591" s="15">
        <v>0</v>
      </c>
      <c r="J591" s="15">
        <v>61</v>
      </c>
      <c r="K591" s="15">
        <v>1</v>
      </c>
      <c r="L591" s="15">
        <f t="shared" si="358"/>
        <v>0</v>
      </c>
      <c r="M591" s="15">
        <f t="shared" si="359"/>
        <v>1</v>
      </c>
      <c r="N591" s="15">
        <f t="shared" si="360"/>
        <v>0</v>
      </c>
      <c r="O591" s="15">
        <f t="shared" si="361"/>
        <v>0</v>
      </c>
      <c r="P591" s="15">
        <f t="shared" si="362"/>
        <v>0</v>
      </c>
      <c r="Q591" s="15">
        <v>2</v>
      </c>
      <c r="R591" s="15">
        <v>7</v>
      </c>
      <c r="S591" s="15">
        <v>41</v>
      </c>
      <c r="T591" s="15">
        <v>0</v>
      </c>
      <c r="U591" s="15">
        <v>0</v>
      </c>
      <c r="V591" s="15">
        <v>1</v>
      </c>
      <c r="W591" s="15">
        <v>240000</v>
      </c>
      <c r="X591" s="15">
        <v>0</v>
      </c>
      <c r="Y591" s="15">
        <v>0</v>
      </c>
      <c r="Z591" s="15">
        <f t="shared" si="390"/>
        <v>0</v>
      </c>
      <c r="AA591" s="15">
        <f t="shared" si="363"/>
        <v>0</v>
      </c>
      <c r="AB591" s="15">
        <f t="shared" si="364"/>
        <v>0</v>
      </c>
      <c r="AC591" s="159">
        <v>1</v>
      </c>
      <c r="AD591" s="159">
        <v>10</v>
      </c>
      <c r="AE591" s="159">
        <v>10</v>
      </c>
      <c r="AF591" s="15">
        <v>8800</v>
      </c>
      <c r="AG591" s="27">
        <v>880</v>
      </c>
      <c r="AH591" s="27">
        <f t="shared" si="365"/>
        <v>0.57611940298507447</v>
      </c>
      <c r="AI591" s="27">
        <f t="shared" si="366"/>
        <v>1</v>
      </c>
      <c r="AJ591" s="27">
        <f t="shared" si="367"/>
        <v>0.57611940298507447</v>
      </c>
      <c r="AQ591" s="15">
        <f t="shared" si="368"/>
        <v>0</v>
      </c>
      <c r="AR591" s="15">
        <f t="shared" si="369"/>
        <v>0</v>
      </c>
      <c r="AZ591" s="15">
        <f t="shared" si="370"/>
        <v>0</v>
      </c>
      <c r="BA591" s="15">
        <f t="shared" si="371"/>
        <v>0</v>
      </c>
      <c r="BC591" s="15">
        <v>1.5</v>
      </c>
      <c r="BD591" s="15">
        <v>1.3333333333333333</v>
      </c>
      <c r="BE591" s="15">
        <v>1.3333333333333333</v>
      </c>
      <c r="BF591" s="15">
        <v>1</v>
      </c>
      <c r="BG591" s="15">
        <v>2</v>
      </c>
      <c r="BH591" s="15">
        <v>1.4333333333333331</v>
      </c>
      <c r="BI591" s="15">
        <v>1</v>
      </c>
      <c r="BJ591" s="15">
        <v>4</v>
      </c>
      <c r="BK591" s="15">
        <f t="shared" si="372"/>
        <v>0</v>
      </c>
      <c r="BL591" s="15">
        <f t="shared" si="373"/>
        <v>0</v>
      </c>
      <c r="BM591" s="15">
        <f t="shared" si="374"/>
        <v>1</v>
      </c>
      <c r="BN591" s="15">
        <v>2</v>
      </c>
      <c r="BO591" s="15">
        <f t="shared" si="375"/>
        <v>1</v>
      </c>
      <c r="BP591" s="15">
        <f t="shared" si="376"/>
        <v>0</v>
      </c>
      <c r="BQ591" s="15">
        <f t="shared" si="377"/>
        <v>0</v>
      </c>
      <c r="BR591" s="15">
        <f t="shared" si="378"/>
        <v>0</v>
      </c>
      <c r="BS591" s="15">
        <v>4</v>
      </c>
      <c r="BT591" s="15">
        <v>4</v>
      </c>
      <c r="BU591" s="15">
        <f t="shared" si="379"/>
        <v>0</v>
      </c>
      <c r="BV591" s="15">
        <f t="shared" si="380"/>
        <v>0</v>
      </c>
      <c r="BW591" s="15">
        <f t="shared" si="381"/>
        <v>1</v>
      </c>
      <c r="BX591" s="15">
        <f t="shared" si="382"/>
        <v>0</v>
      </c>
      <c r="BY591" s="15">
        <v>1</v>
      </c>
      <c r="BZ591" s="15">
        <v>0</v>
      </c>
      <c r="CA591" s="15">
        <v>1</v>
      </c>
      <c r="CB591" s="15">
        <v>0</v>
      </c>
      <c r="CC591" s="15">
        <v>1</v>
      </c>
      <c r="CD591" s="27">
        <v>3.2</v>
      </c>
      <c r="CE591" s="27">
        <v>3.3333333333333335</v>
      </c>
      <c r="CF591" s="27">
        <v>3</v>
      </c>
      <c r="CG591" s="27">
        <v>2.4</v>
      </c>
      <c r="CH591" s="27">
        <v>1.6666666666666667</v>
      </c>
      <c r="CI591" s="27">
        <v>2.5</v>
      </c>
      <c r="CJ591" s="27">
        <f t="shared" si="356"/>
        <v>2.6833333333333336</v>
      </c>
      <c r="CK591" s="15">
        <f t="shared" si="383"/>
        <v>-0.19999999999999973</v>
      </c>
      <c r="CL591" s="15">
        <f t="shared" si="384"/>
        <v>0</v>
      </c>
      <c r="CM591" s="15">
        <f t="shared" si="385"/>
        <v>-0.25</v>
      </c>
      <c r="CN591" s="15">
        <f t="shared" si="386"/>
        <v>-0.60000000000000009</v>
      </c>
      <c r="CO591" s="15">
        <f t="shared" si="387"/>
        <v>-0.66666666666666674</v>
      </c>
      <c r="CP591" s="15">
        <f t="shared" si="388"/>
        <v>-0.5</v>
      </c>
      <c r="CQ591" s="15">
        <f t="shared" si="389"/>
        <v>-0.36944444444444491</v>
      </c>
    </row>
    <row r="592" spans="1:95" x14ac:dyDescent="0.2">
      <c r="A592" s="15">
        <v>916</v>
      </c>
      <c r="B592" s="23">
        <v>0</v>
      </c>
      <c r="C592" s="15">
        <v>3</v>
      </c>
      <c r="D592" s="15">
        <f t="shared" si="357"/>
        <v>0</v>
      </c>
      <c r="E592" s="15">
        <f t="shared" si="352"/>
        <v>1</v>
      </c>
      <c r="F592" s="15">
        <f t="shared" si="353"/>
        <v>0</v>
      </c>
      <c r="G592" s="15">
        <f t="shared" si="354"/>
        <v>0</v>
      </c>
      <c r="H592" s="15">
        <f t="shared" si="355"/>
        <v>0</v>
      </c>
      <c r="I592" s="15">
        <v>1</v>
      </c>
      <c r="J592" s="15">
        <v>62</v>
      </c>
      <c r="K592" s="15">
        <v>1</v>
      </c>
      <c r="L592" s="15">
        <f t="shared" si="358"/>
        <v>0</v>
      </c>
      <c r="M592" s="15">
        <f t="shared" si="359"/>
        <v>1</v>
      </c>
      <c r="N592" s="15">
        <f t="shared" si="360"/>
        <v>0</v>
      </c>
      <c r="O592" s="15">
        <f t="shared" si="361"/>
        <v>0</v>
      </c>
      <c r="P592" s="15">
        <f t="shared" si="362"/>
        <v>0</v>
      </c>
      <c r="Q592" s="15">
        <v>2</v>
      </c>
      <c r="R592" s="15">
        <v>3</v>
      </c>
      <c r="S592" s="15">
        <v>50</v>
      </c>
      <c r="T592" s="15">
        <v>0</v>
      </c>
      <c r="U592" s="15">
        <v>0</v>
      </c>
      <c r="V592" s="15">
        <v>1</v>
      </c>
      <c r="W592" s="15">
        <v>180000</v>
      </c>
      <c r="X592" s="15">
        <v>0</v>
      </c>
      <c r="Y592" s="15">
        <v>1</v>
      </c>
      <c r="Z592" s="15">
        <f t="shared" si="390"/>
        <v>0</v>
      </c>
      <c r="AA592" s="15">
        <f t="shared" si="363"/>
        <v>0</v>
      </c>
      <c r="AB592" s="15">
        <f t="shared" si="364"/>
        <v>0</v>
      </c>
      <c r="AC592" s="15">
        <v>1</v>
      </c>
      <c r="AD592" s="15">
        <v>12</v>
      </c>
      <c r="AE592" s="15">
        <v>9.8000000000000007</v>
      </c>
      <c r="AF592" s="15">
        <v>6700</v>
      </c>
      <c r="AG592" s="27">
        <v>558.33333333333337</v>
      </c>
      <c r="AH592" s="27">
        <f t="shared" si="365"/>
        <v>7.4578989574979951E-2</v>
      </c>
      <c r="AI592" s="27">
        <f t="shared" si="366"/>
        <v>1</v>
      </c>
      <c r="AJ592" s="27">
        <f t="shared" si="367"/>
        <v>7.4578989574979951E-2</v>
      </c>
      <c r="AQ592" s="15">
        <f t="shared" si="368"/>
        <v>0</v>
      </c>
      <c r="AR592" s="15">
        <f t="shared" si="369"/>
        <v>0</v>
      </c>
      <c r="AZ592" s="15">
        <f t="shared" si="370"/>
        <v>0</v>
      </c>
      <c r="BA592" s="15">
        <f t="shared" si="371"/>
        <v>0</v>
      </c>
      <c r="BB592" s="15">
        <f>$AJ592</f>
        <v>7.4578989574979951E-2</v>
      </c>
      <c r="BC592" s="15">
        <v>1.5</v>
      </c>
      <c r="BD592" s="15">
        <v>2.3333333333333335</v>
      </c>
      <c r="BE592" s="15">
        <v>1.6666666666666667</v>
      </c>
      <c r="BF592" s="15">
        <v>1</v>
      </c>
      <c r="BG592" s="15">
        <v>2</v>
      </c>
      <c r="BH592" s="15">
        <v>1.7</v>
      </c>
      <c r="BI592" s="15">
        <v>1</v>
      </c>
      <c r="BJ592" s="15">
        <v>5</v>
      </c>
      <c r="BK592" s="15">
        <f t="shared" si="372"/>
        <v>0</v>
      </c>
      <c r="BL592" s="15">
        <f t="shared" si="373"/>
        <v>0</v>
      </c>
      <c r="BM592" s="15">
        <f t="shared" si="374"/>
        <v>0</v>
      </c>
      <c r="BN592" s="15" t="s">
        <v>1007</v>
      </c>
      <c r="BO592" s="15">
        <f t="shared" si="375"/>
        <v>0</v>
      </c>
      <c r="BP592" s="15">
        <f t="shared" si="376"/>
        <v>0</v>
      </c>
      <c r="BQ592" s="15">
        <f t="shared" si="377"/>
        <v>0</v>
      </c>
      <c r="BR592" s="15">
        <f t="shared" si="378"/>
        <v>0</v>
      </c>
      <c r="BU592" s="15">
        <f t="shared" si="379"/>
        <v>0</v>
      </c>
      <c r="BV592" s="15">
        <f t="shared" si="380"/>
        <v>0</v>
      </c>
      <c r="BW592" s="15">
        <f t="shared" si="381"/>
        <v>0</v>
      </c>
      <c r="BX592" s="15">
        <f t="shared" si="382"/>
        <v>0</v>
      </c>
      <c r="BY592" s="15" t="s">
        <v>1007</v>
      </c>
      <c r="BZ592" s="15" t="s">
        <v>1007</v>
      </c>
      <c r="CA592" s="15" t="s">
        <v>1007</v>
      </c>
      <c r="CB592" s="15" t="s">
        <v>1007</v>
      </c>
      <c r="CC592" s="15" t="s">
        <v>1007</v>
      </c>
      <c r="CD592" s="27">
        <v>3.4</v>
      </c>
      <c r="CE592" s="27">
        <v>3.3333333333333335</v>
      </c>
      <c r="CF592" s="27">
        <v>3.25</v>
      </c>
      <c r="CG592" s="27">
        <v>3</v>
      </c>
      <c r="CH592" s="27">
        <v>2.3333333333333335</v>
      </c>
      <c r="CI592" s="27">
        <v>3</v>
      </c>
      <c r="CJ592" s="27">
        <f t="shared" si="356"/>
        <v>3.0527777777777785</v>
      </c>
      <c r="CK592" s="15">
        <f t="shared" si="383"/>
        <v>0</v>
      </c>
      <c r="CL592" s="15">
        <f t="shared" si="384"/>
        <v>1</v>
      </c>
      <c r="CM592" s="15">
        <f t="shared" si="385"/>
        <v>0.5</v>
      </c>
      <c r="CN592" s="15">
        <f t="shared" si="386"/>
        <v>1</v>
      </c>
      <c r="CO592" s="15">
        <f t="shared" si="387"/>
        <v>1.0000000000000002</v>
      </c>
      <c r="CP592" s="15">
        <f t="shared" si="388"/>
        <v>1.25</v>
      </c>
      <c r="CQ592" s="15">
        <f t="shared" si="389"/>
        <v>0.79166666666666696</v>
      </c>
    </row>
    <row r="593" spans="1:95" x14ac:dyDescent="0.2">
      <c r="A593" s="15">
        <v>916</v>
      </c>
      <c r="B593" s="23">
        <v>0</v>
      </c>
      <c r="C593" s="15">
        <v>3</v>
      </c>
      <c r="D593" s="15">
        <f t="shared" si="357"/>
        <v>0</v>
      </c>
      <c r="E593" s="15">
        <f t="shared" si="352"/>
        <v>1</v>
      </c>
      <c r="F593" s="15">
        <f t="shared" si="353"/>
        <v>0</v>
      </c>
      <c r="G593" s="15">
        <f t="shared" si="354"/>
        <v>0</v>
      </c>
      <c r="H593" s="15">
        <f t="shared" si="355"/>
        <v>0</v>
      </c>
      <c r="I593" s="15">
        <v>1</v>
      </c>
      <c r="J593" s="15">
        <v>62</v>
      </c>
      <c r="K593" s="15">
        <v>1</v>
      </c>
      <c r="L593" s="15">
        <f t="shared" si="358"/>
        <v>0</v>
      </c>
      <c r="M593" s="15">
        <f t="shared" si="359"/>
        <v>1</v>
      </c>
      <c r="N593" s="15">
        <f t="shared" si="360"/>
        <v>0</v>
      </c>
      <c r="O593" s="15">
        <f t="shared" si="361"/>
        <v>0</v>
      </c>
      <c r="P593" s="15">
        <f t="shared" si="362"/>
        <v>0</v>
      </c>
      <c r="Q593" s="15">
        <v>2</v>
      </c>
      <c r="R593" s="15">
        <v>3</v>
      </c>
      <c r="S593" s="15">
        <v>50</v>
      </c>
      <c r="T593" s="15">
        <v>0</v>
      </c>
      <c r="U593" s="15">
        <v>0</v>
      </c>
      <c r="V593" s="15">
        <v>1</v>
      </c>
      <c r="W593" s="15">
        <v>180000</v>
      </c>
      <c r="X593" s="15">
        <v>0</v>
      </c>
      <c r="Y593" s="15">
        <v>0</v>
      </c>
      <c r="Z593" s="15">
        <f t="shared" si="390"/>
        <v>0</v>
      </c>
      <c r="AA593" s="15">
        <f t="shared" si="363"/>
        <v>0</v>
      </c>
      <c r="AB593" s="15">
        <f t="shared" si="364"/>
        <v>0</v>
      </c>
      <c r="AC593" s="159">
        <v>1</v>
      </c>
      <c r="AD593" s="159">
        <v>12</v>
      </c>
      <c r="AE593" s="159">
        <v>10</v>
      </c>
      <c r="AF593" s="15">
        <v>6235</v>
      </c>
      <c r="AG593" s="27">
        <v>519.58333333333337</v>
      </c>
      <c r="AH593" s="27">
        <f t="shared" si="365"/>
        <v>-0.394001244071223</v>
      </c>
      <c r="AI593" s="27">
        <f t="shared" si="366"/>
        <v>1</v>
      </c>
      <c r="AJ593" s="27">
        <f t="shared" si="367"/>
        <v>-0.394001244071223</v>
      </c>
      <c r="AQ593" s="15">
        <f t="shared" si="368"/>
        <v>0</v>
      </c>
      <c r="AR593" s="15">
        <f t="shared" si="369"/>
        <v>0</v>
      </c>
      <c r="AZ593" s="15">
        <f t="shared" si="370"/>
        <v>0</v>
      </c>
      <c r="BA593" s="15">
        <f t="shared" si="371"/>
        <v>0</v>
      </c>
      <c r="BC593" s="15">
        <v>1.5</v>
      </c>
      <c r="BD593" s="15">
        <v>2.3333333333333335</v>
      </c>
      <c r="BE593" s="15">
        <v>1.6666666666666667</v>
      </c>
      <c r="BF593" s="15">
        <v>1</v>
      </c>
      <c r="BG593" s="15">
        <v>2</v>
      </c>
      <c r="BH593" s="15">
        <v>1.7</v>
      </c>
      <c r="BI593" s="15">
        <v>1</v>
      </c>
      <c r="BJ593" s="15">
        <v>5</v>
      </c>
      <c r="BK593" s="15">
        <f t="shared" si="372"/>
        <v>0</v>
      </c>
      <c r="BL593" s="15">
        <f t="shared" si="373"/>
        <v>0</v>
      </c>
      <c r="BM593" s="15">
        <f t="shared" si="374"/>
        <v>0</v>
      </c>
      <c r="BN593" s="15" t="s">
        <v>1007</v>
      </c>
      <c r="BO593" s="15">
        <f t="shared" si="375"/>
        <v>0</v>
      </c>
      <c r="BP593" s="15">
        <f t="shared" si="376"/>
        <v>0</v>
      </c>
      <c r="BQ593" s="15">
        <f t="shared" si="377"/>
        <v>0</v>
      </c>
      <c r="BR593" s="15">
        <f t="shared" si="378"/>
        <v>0</v>
      </c>
      <c r="BU593" s="15">
        <f t="shared" si="379"/>
        <v>0</v>
      </c>
      <c r="BV593" s="15">
        <f t="shared" si="380"/>
        <v>0</v>
      </c>
      <c r="BW593" s="15">
        <f t="shared" si="381"/>
        <v>0</v>
      </c>
      <c r="BX593" s="15">
        <f t="shared" si="382"/>
        <v>0</v>
      </c>
      <c r="BY593" s="15" t="s">
        <v>1007</v>
      </c>
      <c r="BZ593" s="15" t="s">
        <v>1007</v>
      </c>
      <c r="CA593" s="15" t="s">
        <v>1007</v>
      </c>
      <c r="CB593" s="15" t="s">
        <v>1007</v>
      </c>
      <c r="CC593" s="15" t="s">
        <v>1007</v>
      </c>
      <c r="CD593" s="27">
        <v>3.4</v>
      </c>
      <c r="CE593" s="27">
        <v>2.3333333333333335</v>
      </c>
      <c r="CF593" s="27">
        <v>2.75</v>
      </c>
      <c r="CG593" s="27">
        <v>2</v>
      </c>
      <c r="CH593" s="27">
        <v>1.3333333333333333</v>
      </c>
      <c r="CI593" s="27">
        <v>1.75</v>
      </c>
      <c r="CJ593" s="27">
        <f t="shared" si="356"/>
        <v>2.2611111111111115</v>
      </c>
      <c r="CK593" s="15">
        <f t="shared" si="383"/>
        <v>-0.60000000000000009</v>
      </c>
      <c r="CL593" s="15">
        <f t="shared" si="384"/>
        <v>-1.9999999999999996</v>
      </c>
      <c r="CM593" s="15">
        <f t="shared" si="385"/>
        <v>-1</v>
      </c>
      <c r="CN593" s="15">
        <f t="shared" si="386"/>
        <v>-1.7999999999999998</v>
      </c>
      <c r="CO593" s="15">
        <f t="shared" si="387"/>
        <v>-1.6666666666666667</v>
      </c>
      <c r="CP593" s="15">
        <f t="shared" si="388"/>
        <v>-2</v>
      </c>
      <c r="CQ593" s="15">
        <f t="shared" si="389"/>
        <v>-1.5111111111111106</v>
      </c>
    </row>
    <row r="594" spans="1:95" x14ac:dyDescent="0.2">
      <c r="A594" s="15">
        <v>917</v>
      </c>
      <c r="B594" s="23">
        <v>0</v>
      </c>
      <c r="C594" s="15">
        <v>3</v>
      </c>
      <c r="D594" s="15">
        <f t="shared" si="357"/>
        <v>0</v>
      </c>
      <c r="E594" s="15">
        <f t="shared" si="352"/>
        <v>1</v>
      </c>
      <c r="F594" s="15">
        <f t="shared" si="353"/>
        <v>0</v>
      </c>
      <c r="G594" s="15">
        <f t="shared" si="354"/>
        <v>0</v>
      </c>
      <c r="H594" s="15">
        <f t="shared" si="355"/>
        <v>0</v>
      </c>
      <c r="I594" s="15">
        <v>1</v>
      </c>
      <c r="J594" s="15">
        <v>38</v>
      </c>
      <c r="K594" s="15">
        <v>4</v>
      </c>
      <c r="L594" s="15">
        <f t="shared" si="358"/>
        <v>0</v>
      </c>
      <c r="M594" s="15">
        <f t="shared" si="359"/>
        <v>0</v>
      </c>
      <c r="N594" s="15">
        <f t="shared" si="360"/>
        <v>0</v>
      </c>
      <c r="O594" s="15">
        <f t="shared" si="361"/>
        <v>0</v>
      </c>
      <c r="P594" s="15">
        <f t="shared" si="362"/>
        <v>1</v>
      </c>
      <c r="Q594" s="15">
        <v>2</v>
      </c>
      <c r="R594" s="15">
        <v>5</v>
      </c>
      <c r="S594" s="15">
        <v>18</v>
      </c>
      <c r="T594" s="15">
        <v>0</v>
      </c>
      <c r="U594" s="15">
        <v>1</v>
      </c>
      <c r="V594" s="15">
        <v>1</v>
      </c>
      <c r="W594" s="15">
        <v>200000</v>
      </c>
      <c r="X594" s="15">
        <v>0</v>
      </c>
      <c r="Y594" s="15">
        <v>1</v>
      </c>
      <c r="Z594" s="15">
        <f t="shared" si="390"/>
        <v>0</v>
      </c>
      <c r="AA594" s="15">
        <f t="shared" si="363"/>
        <v>0</v>
      </c>
      <c r="AB594" s="15">
        <f t="shared" si="364"/>
        <v>0</v>
      </c>
      <c r="AC594" s="15">
        <v>1</v>
      </c>
      <c r="AD594" s="15">
        <v>10</v>
      </c>
      <c r="AE594" s="15">
        <v>11.4</v>
      </c>
      <c r="AF594" s="15">
        <v>8574</v>
      </c>
      <c r="AG594" s="27">
        <v>857.4</v>
      </c>
      <c r="AH594" s="27">
        <f t="shared" si="365"/>
        <v>-3.0232558139535147E-3</v>
      </c>
      <c r="AI594" s="27">
        <f t="shared" si="366"/>
        <v>1</v>
      </c>
      <c r="AJ594" s="27">
        <f t="shared" si="367"/>
        <v>-3.0232558139535147E-3</v>
      </c>
      <c r="AQ594" s="15">
        <f t="shared" si="368"/>
        <v>0</v>
      </c>
      <c r="AR594" s="15">
        <f t="shared" si="369"/>
        <v>0</v>
      </c>
      <c r="AZ594" s="15">
        <f t="shared" si="370"/>
        <v>0</v>
      </c>
      <c r="BA594" s="15">
        <f t="shared" si="371"/>
        <v>0</v>
      </c>
      <c r="BB594" s="15">
        <f>$AJ594</f>
        <v>-3.0232558139535147E-3</v>
      </c>
      <c r="BC594" s="15">
        <v>2</v>
      </c>
      <c r="BD594" s="15">
        <v>1.3333333333333333</v>
      </c>
      <c r="BE594" s="15">
        <v>1.6666666666666667</v>
      </c>
      <c r="BF594" s="15">
        <v>2</v>
      </c>
      <c r="BG594" s="15">
        <v>2</v>
      </c>
      <c r="BH594" s="15">
        <v>1.8</v>
      </c>
      <c r="BI594" s="15">
        <v>1</v>
      </c>
      <c r="BJ594" s="15">
        <v>3</v>
      </c>
      <c r="BK594" s="15">
        <f t="shared" si="372"/>
        <v>0</v>
      </c>
      <c r="BL594" s="15">
        <f t="shared" si="373"/>
        <v>1</v>
      </c>
      <c r="BM594" s="15">
        <f t="shared" si="374"/>
        <v>0</v>
      </c>
      <c r="BN594" s="15">
        <v>2</v>
      </c>
      <c r="BO594" s="15">
        <f t="shared" si="375"/>
        <v>1</v>
      </c>
      <c r="BP594" s="15">
        <f t="shared" si="376"/>
        <v>0</v>
      </c>
      <c r="BQ594" s="15">
        <f t="shared" si="377"/>
        <v>0</v>
      </c>
      <c r="BR594" s="15">
        <f t="shared" si="378"/>
        <v>0</v>
      </c>
      <c r="BS594" s="15">
        <v>2</v>
      </c>
      <c r="BT594" s="15">
        <v>4</v>
      </c>
      <c r="BU594" s="15">
        <f t="shared" si="379"/>
        <v>0</v>
      </c>
      <c r="BV594" s="15">
        <f t="shared" si="380"/>
        <v>0</v>
      </c>
      <c r="BW594" s="15">
        <f t="shared" si="381"/>
        <v>1</v>
      </c>
      <c r="BX594" s="15">
        <f t="shared" si="382"/>
        <v>0</v>
      </c>
      <c r="BY594" s="15">
        <v>1</v>
      </c>
      <c r="BZ594" s="15">
        <v>0</v>
      </c>
      <c r="CA594" s="15">
        <v>1</v>
      </c>
      <c r="CB594" s="15">
        <v>0</v>
      </c>
      <c r="CC594" s="15">
        <v>1</v>
      </c>
      <c r="CD594" s="27">
        <v>4</v>
      </c>
      <c r="CE594" s="27">
        <v>4.333333333333333</v>
      </c>
      <c r="CF594" s="27">
        <v>3.75</v>
      </c>
      <c r="CG594" s="27">
        <v>3.8</v>
      </c>
      <c r="CH594" s="27">
        <v>3</v>
      </c>
      <c r="CI594" s="27">
        <v>3.75</v>
      </c>
      <c r="CJ594" s="27">
        <f t="shared" si="356"/>
        <v>3.7722222222222221</v>
      </c>
      <c r="CK594" s="15">
        <f t="shared" si="383"/>
        <v>0</v>
      </c>
      <c r="CL594" s="15">
        <f t="shared" si="384"/>
        <v>0.66666666666666652</v>
      </c>
      <c r="CM594" s="15">
        <f t="shared" si="385"/>
        <v>1</v>
      </c>
      <c r="CN594" s="15">
        <f t="shared" si="386"/>
        <v>1</v>
      </c>
      <c r="CO594" s="15">
        <f t="shared" si="387"/>
        <v>0.33333333333333348</v>
      </c>
      <c r="CP594" s="15">
        <f t="shared" si="388"/>
        <v>0.5</v>
      </c>
      <c r="CQ594" s="15">
        <f t="shared" si="389"/>
        <v>0.58333333333333348</v>
      </c>
    </row>
    <row r="595" spans="1:95" x14ac:dyDescent="0.2">
      <c r="A595" s="15">
        <v>917</v>
      </c>
      <c r="B595" s="23">
        <v>0</v>
      </c>
      <c r="C595" s="15">
        <v>3</v>
      </c>
      <c r="D595" s="15">
        <f t="shared" si="357"/>
        <v>0</v>
      </c>
      <c r="E595" s="15">
        <f t="shared" si="352"/>
        <v>1</v>
      </c>
      <c r="F595" s="15">
        <f t="shared" si="353"/>
        <v>0</v>
      </c>
      <c r="G595" s="15">
        <f t="shared" si="354"/>
        <v>0</v>
      </c>
      <c r="H595" s="15">
        <f t="shared" si="355"/>
        <v>0</v>
      </c>
      <c r="I595" s="15">
        <v>1</v>
      </c>
      <c r="J595" s="15">
        <v>38</v>
      </c>
      <c r="K595" s="15">
        <v>4</v>
      </c>
      <c r="L595" s="15">
        <f t="shared" si="358"/>
        <v>0</v>
      </c>
      <c r="M595" s="15">
        <f t="shared" si="359"/>
        <v>0</v>
      </c>
      <c r="N595" s="15">
        <f t="shared" si="360"/>
        <v>0</v>
      </c>
      <c r="O595" s="15">
        <f t="shared" si="361"/>
        <v>0</v>
      </c>
      <c r="P595" s="15">
        <f t="shared" si="362"/>
        <v>1</v>
      </c>
      <c r="Q595" s="15">
        <v>2</v>
      </c>
      <c r="R595" s="15">
        <v>5</v>
      </c>
      <c r="S595" s="15">
        <v>18</v>
      </c>
      <c r="T595" s="15">
        <v>0</v>
      </c>
      <c r="U595" s="15">
        <v>1</v>
      </c>
      <c r="V595" s="15">
        <v>1</v>
      </c>
      <c r="W595" s="15">
        <v>200000</v>
      </c>
      <c r="X595" s="15">
        <v>0</v>
      </c>
      <c r="Y595" s="15">
        <v>0</v>
      </c>
      <c r="Z595" s="15">
        <f t="shared" si="390"/>
        <v>0</v>
      </c>
      <c r="AA595" s="15">
        <f t="shared" si="363"/>
        <v>0</v>
      </c>
      <c r="AB595" s="15">
        <f t="shared" si="364"/>
        <v>0</v>
      </c>
      <c r="AC595" s="159">
        <v>1</v>
      </c>
      <c r="AD595" s="159">
        <v>10</v>
      </c>
      <c r="AE595" s="159">
        <v>10.4</v>
      </c>
      <c r="AF595" s="15">
        <v>8600</v>
      </c>
      <c r="AG595" s="27">
        <v>860</v>
      </c>
      <c r="AH595" s="27">
        <f t="shared" si="365"/>
        <v>-0.94266666666666665</v>
      </c>
      <c r="AI595" s="27">
        <f t="shared" si="366"/>
        <v>1</v>
      </c>
      <c r="AJ595" s="27">
        <f t="shared" si="367"/>
        <v>-0.94266666666666665</v>
      </c>
      <c r="AQ595" s="15">
        <f t="shared" si="368"/>
        <v>0</v>
      </c>
      <c r="AR595" s="15">
        <f t="shared" si="369"/>
        <v>0</v>
      </c>
      <c r="AZ595" s="15">
        <f t="shared" si="370"/>
        <v>0</v>
      </c>
      <c r="BA595" s="15">
        <f t="shared" si="371"/>
        <v>0</v>
      </c>
      <c r="BC595" s="15">
        <v>2</v>
      </c>
      <c r="BD595" s="15">
        <v>1.3333333333333333</v>
      </c>
      <c r="BE595" s="15">
        <v>1.6666666666666667</v>
      </c>
      <c r="BF595" s="15">
        <v>2</v>
      </c>
      <c r="BG595" s="15">
        <v>2</v>
      </c>
      <c r="BH595" s="15">
        <v>1.8</v>
      </c>
      <c r="BI595" s="15">
        <v>1</v>
      </c>
      <c r="BJ595" s="15">
        <v>3</v>
      </c>
      <c r="BK595" s="15">
        <f t="shared" si="372"/>
        <v>0</v>
      </c>
      <c r="BL595" s="15">
        <f t="shared" si="373"/>
        <v>1</v>
      </c>
      <c r="BM595" s="15">
        <f t="shared" si="374"/>
        <v>0</v>
      </c>
      <c r="BN595" s="15">
        <v>2</v>
      </c>
      <c r="BO595" s="15">
        <f t="shared" si="375"/>
        <v>1</v>
      </c>
      <c r="BP595" s="15">
        <f t="shared" si="376"/>
        <v>0</v>
      </c>
      <c r="BQ595" s="15">
        <f t="shared" si="377"/>
        <v>0</v>
      </c>
      <c r="BR595" s="15">
        <f t="shared" si="378"/>
        <v>0</v>
      </c>
      <c r="BS595" s="15">
        <v>2</v>
      </c>
      <c r="BT595" s="15">
        <v>4</v>
      </c>
      <c r="BU595" s="15">
        <f t="shared" si="379"/>
        <v>0</v>
      </c>
      <c r="BV595" s="15">
        <f t="shared" si="380"/>
        <v>0</v>
      </c>
      <c r="BW595" s="15">
        <f t="shared" si="381"/>
        <v>1</v>
      </c>
      <c r="BX595" s="15">
        <f t="shared" si="382"/>
        <v>0</v>
      </c>
      <c r="BY595" s="15">
        <v>1</v>
      </c>
      <c r="BZ595" s="15">
        <v>0</v>
      </c>
      <c r="CA595" s="15">
        <v>1</v>
      </c>
      <c r="CB595" s="15">
        <v>0</v>
      </c>
      <c r="CC595" s="15">
        <v>1</v>
      </c>
      <c r="CD595" s="27">
        <v>4</v>
      </c>
      <c r="CE595" s="27">
        <v>3.6666666666666665</v>
      </c>
      <c r="CF595" s="27">
        <v>2.75</v>
      </c>
      <c r="CG595" s="27">
        <v>2.8</v>
      </c>
      <c r="CH595" s="27">
        <v>2.6666666666666665</v>
      </c>
      <c r="CI595" s="27">
        <v>3.25</v>
      </c>
      <c r="CJ595" s="27">
        <f t="shared" si="356"/>
        <v>3.1888888888888887</v>
      </c>
      <c r="CK595" s="15">
        <f t="shared" si="383"/>
        <v>-0.20000000000000018</v>
      </c>
      <c r="CL595" s="15">
        <f t="shared" si="384"/>
        <v>-1.3333333333333335</v>
      </c>
      <c r="CM595" s="15">
        <f t="shared" si="385"/>
        <v>-1.75</v>
      </c>
      <c r="CN595" s="15">
        <f t="shared" si="386"/>
        <v>-1</v>
      </c>
      <c r="CO595" s="15">
        <f t="shared" si="387"/>
        <v>-0.66666666666666696</v>
      </c>
      <c r="CP595" s="15">
        <f t="shared" si="388"/>
        <v>-0.75</v>
      </c>
      <c r="CQ595" s="15">
        <f t="shared" si="389"/>
        <v>-0.94999999999999973</v>
      </c>
    </row>
    <row r="596" spans="1:95" x14ac:dyDescent="0.2">
      <c r="A596" s="15">
        <v>918</v>
      </c>
      <c r="B596" s="23">
        <v>0</v>
      </c>
      <c r="C596" s="15">
        <v>3</v>
      </c>
      <c r="D596" s="15">
        <f t="shared" si="357"/>
        <v>0</v>
      </c>
      <c r="E596" s="15">
        <f t="shared" si="352"/>
        <v>1</v>
      </c>
      <c r="F596" s="15">
        <f t="shared" si="353"/>
        <v>0</v>
      </c>
      <c r="G596" s="15">
        <f t="shared" si="354"/>
        <v>0</v>
      </c>
      <c r="H596" s="15">
        <f t="shared" si="355"/>
        <v>0</v>
      </c>
      <c r="I596" s="15">
        <v>1</v>
      </c>
      <c r="J596" s="15">
        <v>59</v>
      </c>
      <c r="K596" s="15">
        <v>3</v>
      </c>
      <c r="L596" s="15">
        <f t="shared" si="358"/>
        <v>0</v>
      </c>
      <c r="M596" s="15">
        <f t="shared" si="359"/>
        <v>0</v>
      </c>
      <c r="N596" s="15">
        <f t="shared" si="360"/>
        <v>0</v>
      </c>
      <c r="O596" s="15">
        <f t="shared" si="361"/>
        <v>1</v>
      </c>
      <c r="P596" s="15">
        <f t="shared" si="362"/>
        <v>0</v>
      </c>
      <c r="Q596" s="15">
        <v>2</v>
      </c>
      <c r="R596" s="15">
        <v>4</v>
      </c>
      <c r="S596" s="15">
        <v>37</v>
      </c>
      <c r="T596" s="15">
        <v>1</v>
      </c>
      <c r="U596" s="15">
        <v>1</v>
      </c>
      <c r="V596" s="15">
        <v>1</v>
      </c>
      <c r="W596" s="15">
        <v>200000</v>
      </c>
      <c r="X596" s="15">
        <v>1</v>
      </c>
      <c r="Y596" s="15">
        <v>1</v>
      </c>
      <c r="Z596" s="15">
        <f t="shared" si="390"/>
        <v>1</v>
      </c>
      <c r="AA596" s="15">
        <f t="shared" si="363"/>
        <v>0</v>
      </c>
      <c r="AB596" s="15">
        <f t="shared" si="364"/>
        <v>0</v>
      </c>
      <c r="AC596" s="15">
        <v>3</v>
      </c>
      <c r="AD596" s="15">
        <v>250</v>
      </c>
      <c r="AE596" s="15">
        <v>1.5</v>
      </c>
      <c r="AF596" s="15">
        <v>3750000</v>
      </c>
      <c r="AG596" s="27">
        <v>15000</v>
      </c>
      <c r="AH596" s="27">
        <f t="shared" si="365"/>
        <v>0</v>
      </c>
      <c r="AI596" s="27">
        <f t="shared" si="366"/>
        <v>1</v>
      </c>
      <c r="AJ596" s="27">
        <f t="shared" si="367"/>
        <v>0</v>
      </c>
      <c r="AQ596" s="15">
        <f t="shared" si="368"/>
        <v>0</v>
      </c>
      <c r="AR596" s="15">
        <f t="shared" si="369"/>
        <v>0</v>
      </c>
      <c r="AZ596" s="15">
        <f t="shared" si="370"/>
        <v>0</v>
      </c>
      <c r="BA596" s="15">
        <f t="shared" si="371"/>
        <v>0</v>
      </c>
      <c r="BB596" s="15">
        <f>$AJ596</f>
        <v>0</v>
      </c>
      <c r="BC596" s="15">
        <v>2</v>
      </c>
      <c r="BD596" s="15">
        <v>2</v>
      </c>
      <c r="BE596" s="15">
        <v>1.3333333333333333</v>
      </c>
      <c r="BF596" s="15">
        <v>1</v>
      </c>
      <c r="BG596" s="15">
        <v>2.5</v>
      </c>
      <c r="BH596" s="15">
        <v>1.7666666666666664</v>
      </c>
      <c r="BI596" s="15">
        <v>1</v>
      </c>
      <c r="BJ596" s="15">
        <v>3</v>
      </c>
      <c r="BK596" s="15">
        <f t="shared" si="372"/>
        <v>0</v>
      </c>
      <c r="BL596" s="15">
        <f t="shared" si="373"/>
        <v>1</v>
      </c>
      <c r="BM596" s="15">
        <f t="shared" si="374"/>
        <v>0</v>
      </c>
      <c r="BN596" s="15">
        <v>1</v>
      </c>
      <c r="BO596" s="15">
        <f t="shared" si="375"/>
        <v>0</v>
      </c>
      <c r="BP596" s="15">
        <f t="shared" si="376"/>
        <v>0</v>
      </c>
      <c r="BQ596" s="15">
        <f t="shared" si="377"/>
        <v>0</v>
      </c>
      <c r="BR596" s="15">
        <f t="shared" si="378"/>
        <v>0</v>
      </c>
      <c r="BS596" s="15">
        <v>3</v>
      </c>
      <c r="BT596" s="15">
        <v>4</v>
      </c>
      <c r="BU596" s="15">
        <f t="shared" si="379"/>
        <v>0</v>
      </c>
      <c r="BV596" s="15">
        <f t="shared" si="380"/>
        <v>0</v>
      </c>
      <c r="BW596" s="15">
        <f t="shared" si="381"/>
        <v>1</v>
      </c>
      <c r="BX596" s="15">
        <f t="shared" si="382"/>
        <v>0</v>
      </c>
      <c r="BY596" s="15">
        <v>1</v>
      </c>
      <c r="BZ596" s="15">
        <v>1</v>
      </c>
      <c r="CA596" s="15">
        <v>1</v>
      </c>
      <c r="CB596" s="15">
        <v>0</v>
      </c>
      <c r="CC596" s="15">
        <v>1</v>
      </c>
      <c r="CD596" s="27">
        <v>4.2</v>
      </c>
      <c r="CE596" s="27">
        <v>5</v>
      </c>
      <c r="CF596" s="27">
        <v>4.5</v>
      </c>
      <c r="CG596" s="27">
        <v>3.8</v>
      </c>
      <c r="CH596" s="27">
        <v>3.3333333333333335</v>
      </c>
      <c r="CI596" s="27">
        <v>4</v>
      </c>
      <c r="CJ596" s="27">
        <f t="shared" si="356"/>
        <v>4.1388888888888884</v>
      </c>
      <c r="CK596" s="15">
        <f t="shared" si="383"/>
        <v>0.60000000000000009</v>
      </c>
      <c r="CL596" s="15">
        <f t="shared" si="384"/>
        <v>2.3333333333333335</v>
      </c>
      <c r="CM596" s="15">
        <f t="shared" si="385"/>
        <v>1.5</v>
      </c>
      <c r="CN596" s="15">
        <f t="shared" si="386"/>
        <v>1.4</v>
      </c>
      <c r="CO596" s="15">
        <f t="shared" si="387"/>
        <v>1</v>
      </c>
      <c r="CP596" s="15">
        <f t="shared" si="388"/>
        <v>1</v>
      </c>
      <c r="CQ596" s="15">
        <f t="shared" si="389"/>
        <v>1.3055555555555549</v>
      </c>
    </row>
    <row r="597" spans="1:95" x14ac:dyDescent="0.2">
      <c r="A597" s="15">
        <v>918</v>
      </c>
      <c r="B597" s="23">
        <v>0</v>
      </c>
      <c r="C597" s="15">
        <v>3</v>
      </c>
      <c r="D597" s="15">
        <f t="shared" si="357"/>
        <v>0</v>
      </c>
      <c r="E597" s="15">
        <f t="shared" si="352"/>
        <v>1</v>
      </c>
      <c r="F597" s="15">
        <f t="shared" si="353"/>
        <v>0</v>
      </c>
      <c r="G597" s="15">
        <f t="shared" si="354"/>
        <v>0</v>
      </c>
      <c r="H597" s="15">
        <f t="shared" si="355"/>
        <v>0</v>
      </c>
      <c r="I597" s="15">
        <v>1</v>
      </c>
      <c r="J597" s="15">
        <v>59</v>
      </c>
      <c r="K597" s="15">
        <v>3</v>
      </c>
      <c r="L597" s="15">
        <f t="shared" si="358"/>
        <v>0</v>
      </c>
      <c r="M597" s="15">
        <f t="shared" si="359"/>
        <v>0</v>
      </c>
      <c r="N597" s="15">
        <f t="shared" si="360"/>
        <v>0</v>
      </c>
      <c r="O597" s="15">
        <f t="shared" si="361"/>
        <v>1</v>
      </c>
      <c r="P597" s="15">
        <f t="shared" si="362"/>
        <v>0</v>
      </c>
      <c r="Q597" s="15">
        <v>2</v>
      </c>
      <c r="R597" s="15">
        <v>4</v>
      </c>
      <c r="S597" s="15">
        <v>37</v>
      </c>
      <c r="T597" s="15">
        <v>1</v>
      </c>
      <c r="U597" s="15">
        <v>1</v>
      </c>
      <c r="V597" s="15">
        <v>1</v>
      </c>
      <c r="W597" s="15">
        <v>200000</v>
      </c>
      <c r="X597" s="15">
        <v>1</v>
      </c>
      <c r="Y597" s="15">
        <v>0</v>
      </c>
      <c r="Z597" s="15">
        <f t="shared" si="390"/>
        <v>1</v>
      </c>
      <c r="AA597" s="15">
        <f t="shared" si="363"/>
        <v>0</v>
      </c>
      <c r="AB597" s="15">
        <f t="shared" si="364"/>
        <v>0</v>
      </c>
      <c r="AC597" s="159">
        <v>3</v>
      </c>
      <c r="AD597" s="159">
        <v>250</v>
      </c>
      <c r="AE597" s="159">
        <v>1.5</v>
      </c>
      <c r="AF597" s="15">
        <v>3750000</v>
      </c>
      <c r="AG597" s="27">
        <v>15000</v>
      </c>
      <c r="AH597" s="27">
        <f t="shared" si="365"/>
        <v>16.857142857142858</v>
      </c>
      <c r="AI597" s="27">
        <f t="shared" si="366"/>
        <v>1</v>
      </c>
      <c r="AJ597" s="27">
        <f t="shared" si="367"/>
        <v>16.857142857142858</v>
      </c>
      <c r="AQ597" s="15">
        <f t="shared" si="368"/>
        <v>0</v>
      </c>
      <c r="AR597" s="15">
        <f t="shared" si="369"/>
        <v>0</v>
      </c>
      <c r="AZ597" s="15">
        <f t="shared" si="370"/>
        <v>0</v>
      </c>
      <c r="BA597" s="15">
        <f t="shared" si="371"/>
        <v>0</v>
      </c>
      <c r="BC597" s="15">
        <v>2</v>
      </c>
      <c r="BD597" s="15">
        <v>2</v>
      </c>
      <c r="BE597" s="15">
        <v>1.3333333333333333</v>
      </c>
      <c r="BF597" s="15">
        <v>1</v>
      </c>
      <c r="BG597" s="15">
        <v>2.5</v>
      </c>
      <c r="BH597" s="15">
        <v>1.7666666666666664</v>
      </c>
      <c r="BI597" s="15">
        <v>1</v>
      </c>
      <c r="BJ597" s="15">
        <v>3</v>
      </c>
      <c r="BK597" s="15">
        <f t="shared" si="372"/>
        <v>0</v>
      </c>
      <c r="BL597" s="15">
        <f t="shared" si="373"/>
        <v>1</v>
      </c>
      <c r="BM597" s="15">
        <f t="shared" si="374"/>
        <v>0</v>
      </c>
      <c r="BN597" s="15">
        <v>1</v>
      </c>
      <c r="BO597" s="15">
        <f t="shared" si="375"/>
        <v>0</v>
      </c>
      <c r="BP597" s="15">
        <f t="shared" si="376"/>
        <v>0</v>
      </c>
      <c r="BQ597" s="15">
        <f t="shared" si="377"/>
        <v>0</v>
      </c>
      <c r="BR597" s="15">
        <f t="shared" si="378"/>
        <v>0</v>
      </c>
      <c r="BS597" s="15">
        <v>3</v>
      </c>
      <c r="BT597" s="15">
        <v>4</v>
      </c>
      <c r="BU597" s="15">
        <f t="shared" si="379"/>
        <v>0</v>
      </c>
      <c r="BV597" s="15">
        <f t="shared" si="380"/>
        <v>0</v>
      </c>
      <c r="BW597" s="15">
        <f t="shared" si="381"/>
        <v>1</v>
      </c>
      <c r="BX597" s="15">
        <f t="shared" si="382"/>
        <v>0</v>
      </c>
      <c r="BY597" s="15">
        <v>1</v>
      </c>
      <c r="BZ597" s="15">
        <v>1</v>
      </c>
      <c r="CA597" s="15">
        <v>1</v>
      </c>
      <c r="CB597" s="15">
        <v>0</v>
      </c>
      <c r="CC597" s="15">
        <v>1</v>
      </c>
      <c r="CD597" s="27">
        <v>3.6</v>
      </c>
      <c r="CE597" s="27">
        <v>2.6666666666666665</v>
      </c>
      <c r="CF597" s="27">
        <v>3</v>
      </c>
      <c r="CG597" s="27">
        <v>2.4</v>
      </c>
      <c r="CH597" s="27">
        <v>2.3333333333333335</v>
      </c>
      <c r="CI597" s="27">
        <v>3</v>
      </c>
      <c r="CJ597" s="27">
        <f t="shared" si="356"/>
        <v>2.8333333333333335</v>
      </c>
      <c r="CK597" s="15">
        <f t="shared" si="383"/>
        <v>-0.60000000000000009</v>
      </c>
      <c r="CL597" s="15">
        <f t="shared" si="384"/>
        <v>-1.6666666666666665</v>
      </c>
      <c r="CM597" s="15">
        <f t="shared" si="385"/>
        <v>-1</v>
      </c>
      <c r="CN597" s="15">
        <f t="shared" si="386"/>
        <v>-1.2000000000000002</v>
      </c>
      <c r="CO597" s="15">
        <f t="shared" si="387"/>
        <v>-1.333333333333333</v>
      </c>
      <c r="CP597" s="15">
        <f t="shared" si="388"/>
        <v>-0.5</v>
      </c>
      <c r="CQ597" s="15">
        <f t="shared" si="389"/>
        <v>-1.0499999999999998</v>
      </c>
    </row>
    <row r="598" spans="1:95" x14ac:dyDescent="0.2">
      <c r="A598" s="15">
        <v>919</v>
      </c>
      <c r="B598" s="23">
        <v>0</v>
      </c>
      <c r="C598" s="15">
        <v>3</v>
      </c>
      <c r="D598" s="15">
        <f t="shared" si="357"/>
        <v>0</v>
      </c>
      <c r="E598" s="15">
        <f t="shared" si="352"/>
        <v>1</v>
      </c>
      <c r="F598" s="15">
        <f t="shared" si="353"/>
        <v>0</v>
      </c>
      <c r="G598" s="15">
        <f t="shared" si="354"/>
        <v>0</v>
      </c>
      <c r="H598" s="15">
        <f t="shared" si="355"/>
        <v>0</v>
      </c>
      <c r="I598" s="15">
        <v>1</v>
      </c>
      <c r="J598" s="15">
        <v>62</v>
      </c>
      <c r="K598" s="15">
        <v>5</v>
      </c>
      <c r="L598" s="15">
        <f t="shared" si="358"/>
        <v>0</v>
      </c>
      <c r="M598" s="15">
        <f t="shared" si="359"/>
        <v>0</v>
      </c>
      <c r="N598" s="15">
        <f t="shared" si="360"/>
        <v>0</v>
      </c>
      <c r="O598" s="15">
        <f t="shared" si="361"/>
        <v>0</v>
      </c>
      <c r="P598" s="15">
        <f t="shared" si="362"/>
        <v>0</v>
      </c>
      <c r="Q598" s="15">
        <v>2</v>
      </c>
      <c r="R598" s="15">
        <v>4</v>
      </c>
      <c r="S598" s="15">
        <v>48</v>
      </c>
      <c r="T598" s="15">
        <v>0</v>
      </c>
      <c r="U598" s="15">
        <v>0</v>
      </c>
      <c r="V598" s="15">
        <v>1</v>
      </c>
      <c r="W598" s="15">
        <v>344000</v>
      </c>
      <c r="X598" s="15">
        <v>0</v>
      </c>
      <c r="Y598" s="15">
        <v>1</v>
      </c>
      <c r="Z598" s="15">
        <f t="shared" si="390"/>
        <v>0</v>
      </c>
      <c r="AA598" s="15">
        <f t="shared" si="363"/>
        <v>0</v>
      </c>
      <c r="AB598" s="15">
        <f t="shared" si="364"/>
        <v>0</v>
      </c>
      <c r="AC598" s="15">
        <v>1</v>
      </c>
      <c r="AD598" s="15">
        <v>105</v>
      </c>
      <c r="AE598" s="15">
        <v>13</v>
      </c>
      <c r="AF598" s="15">
        <v>88200</v>
      </c>
      <c r="AG598" s="27">
        <v>840</v>
      </c>
      <c r="AH598" s="27">
        <f t="shared" si="365"/>
        <v>0.12</v>
      </c>
      <c r="AI598" s="27">
        <f t="shared" si="366"/>
        <v>1</v>
      </c>
      <c r="AJ598" s="27">
        <f t="shared" si="367"/>
        <v>0.12</v>
      </c>
      <c r="AQ598" s="15">
        <f t="shared" si="368"/>
        <v>0</v>
      </c>
      <c r="AR598" s="15">
        <f t="shared" si="369"/>
        <v>0</v>
      </c>
      <c r="AZ598" s="15">
        <f t="shared" si="370"/>
        <v>0</v>
      </c>
      <c r="BA598" s="15">
        <f t="shared" si="371"/>
        <v>0</v>
      </c>
      <c r="BB598" s="15">
        <f>$AJ598</f>
        <v>0.12</v>
      </c>
      <c r="BC598" s="15">
        <v>1.75</v>
      </c>
      <c r="BD598" s="15">
        <v>1</v>
      </c>
      <c r="BE598" s="15">
        <v>2</v>
      </c>
      <c r="BF598" s="15">
        <v>1</v>
      </c>
      <c r="BG598" s="15">
        <v>2</v>
      </c>
      <c r="BH598" s="15">
        <v>1.55</v>
      </c>
      <c r="BI598" s="15">
        <v>1</v>
      </c>
      <c r="BJ598" s="15">
        <v>4</v>
      </c>
      <c r="BK598" s="15">
        <f t="shared" si="372"/>
        <v>0</v>
      </c>
      <c r="BL598" s="15">
        <f t="shared" si="373"/>
        <v>0</v>
      </c>
      <c r="BM598" s="15">
        <f t="shared" si="374"/>
        <v>1</v>
      </c>
      <c r="BN598" s="15">
        <v>1</v>
      </c>
      <c r="BO598" s="15">
        <f t="shared" si="375"/>
        <v>0</v>
      </c>
      <c r="BP598" s="15">
        <f t="shared" si="376"/>
        <v>0</v>
      </c>
      <c r="BQ598" s="15">
        <f t="shared" si="377"/>
        <v>0</v>
      </c>
      <c r="BR598" s="15">
        <f t="shared" si="378"/>
        <v>0</v>
      </c>
      <c r="BS598" s="15">
        <v>2</v>
      </c>
      <c r="BT598" s="15">
        <v>5</v>
      </c>
      <c r="BU598" s="15">
        <f t="shared" si="379"/>
        <v>0</v>
      </c>
      <c r="BV598" s="15">
        <f t="shared" si="380"/>
        <v>0</v>
      </c>
      <c r="BW598" s="15">
        <f t="shared" si="381"/>
        <v>0</v>
      </c>
      <c r="BX598" s="15">
        <f t="shared" si="382"/>
        <v>1</v>
      </c>
      <c r="BY598" s="15">
        <v>1</v>
      </c>
      <c r="BZ598" s="15">
        <v>1</v>
      </c>
      <c r="CA598" s="15">
        <v>1</v>
      </c>
      <c r="CB598" s="15">
        <v>0</v>
      </c>
      <c r="CC598" s="15">
        <v>1</v>
      </c>
      <c r="CD598" s="27">
        <v>4.2</v>
      </c>
      <c r="CE598" s="27">
        <v>4.333333333333333</v>
      </c>
      <c r="CF598" s="27">
        <v>4</v>
      </c>
      <c r="CG598" s="27">
        <v>3.6</v>
      </c>
      <c r="CH598" s="27">
        <v>3.6666666666666665</v>
      </c>
      <c r="CI598" s="27">
        <v>3.5</v>
      </c>
      <c r="CJ598" s="27">
        <f t="shared" si="356"/>
        <v>3.8833333333333333</v>
      </c>
      <c r="CK598" s="15">
        <f t="shared" si="383"/>
        <v>0.60000000000000009</v>
      </c>
      <c r="CL598" s="15">
        <f t="shared" si="384"/>
        <v>0.99999999999999956</v>
      </c>
      <c r="CM598" s="15">
        <f t="shared" si="385"/>
        <v>0.5</v>
      </c>
      <c r="CN598" s="15">
        <f t="shared" si="386"/>
        <v>0.35000000000000009</v>
      </c>
      <c r="CO598" s="15">
        <f t="shared" si="387"/>
        <v>1</v>
      </c>
      <c r="CP598" s="15">
        <f t="shared" si="388"/>
        <v>0.25</v>
      </c>
      <c r="CQ598" s="15">
        <f t="shared" si="389"/>
        <v>0.61666666666666625</v>
      </c>
    </row>
    <row r="599" spans="1:95" x14ac:dyDescent="0.2">
      <c r="A599" s="15">
        <v>919</v>
      </c>
      <c r="B599" s="23">
        <v>0</v>
      </c>
      <c r="C599" s="15">
        <v>3</v>
      </c>
      <c r="D599" s="15">
        <f t="shared" si="357"/>
        <v>0</v>
      </c>
      <c r="E599" s="15">
        <f t="shared" si="352"/>
        <v>1</v>
      </c>
      <c r="F599" s="15">
        <f t="shared" si="353"/>
        <v>0</v>
      </c>
      <c r="G599" s="15">
        <f t="shared" si="354"/>
        <v>0</v>
      </c>
      <c r="H599" s="15">
        <f t="shared" si="355"/>
        <v>0</v>
      </c>
      <c r="I599" s="15">
        <v>1</v>
      </c>
      <c r="J599" s="15">
        <v>62</v>
      </c>
      <c r="K599" s="15">
        <v>5</v>
      </c>
      <c r="L599" s="15">
        <f t="shared" si="358"/>
        <v>0</v>
      </c>
      <c r="M599" s="15">
        <f t="shared" si="359"/>
        <v>0</v>
      </c>
      <c r="N599" s="15">
        <f t="shared" si="360"/>
        <v>0</v>
      </c>
      <c r="O599" s="15">
        <f t="shared" si="361"/>
        <v>0</v>
      </c>
      <c r="P599" s="15">
        <f t="shared" si="362"/>
        <v>0</v>
      </c>
      <c r="Q599" s="15">
        <v>2</v>
      </c>
      <c r="R599" s="15">
        <v>4</v>
      </c>
      <c r="S599" s="15">
        <v>48</v>
      </c>
      <c r="T599" s="15">
        <v>0</v>
      </c>
      <c r="U599" s="15">
        <v>0</v>
      </c>
      <c r="V599" s="15">
        <v>1</v>
      </c>
      <c r="W599" s="15">
        <v>344000</v>
      </c>
      <c r="X599" s="15">
        <v>0</v>
      </c>
      <c r="Y599" s="15">
        <v>0</v>
      </c>
      <c r="Z599" s="15">
        <f t="shared" si="390"/>
        <v>0</v>
      </c>
      <c r="AA599" s="15">
        <f t="shared" si="363"/>
        <v>0</v>
      </c>
      <c r="AB599" s="15">
        <f t="shared" si="364"/>
        <v>0</v>
      </c>
      <c r="AC599" s="159">
        <v>1</v>
      </c>
      <c r="AD599" s="159">
        <v>105</v>
      </c>
      <c r="AE599" s="159">
        <v>10.5</v>
      </c>
      <c r="AF599" s="15">
        <v>78750</v>
      </c>
      <c r="AG599" s="27">
        <v>750</v>
      </c>
      <c r="AH599" s="27">
        <f t="shared" si="365"/>
        <v>-0.18478260869565216</v>
      </c>
      <c r="AI599" s="27">
        <f t="shared" si="366"/>
        <v>1</v>
      </c>
      <c r="AJ599" s="27">
        <f t="shared" si="367"/>
        <v>-0.18478260869565216</v>
      </c>
      <c r="AQ599" s="15">
        <f t="shared" si="368"/>
        <v>0</v>
      </c>
      <c r="AR599" s="15">
        <f t="shared" si="369"/>
        <v>0</v>
      </c>
      <c r="AZ599" s="15">
        <f t="shared" si="370"/>
        <v>0</v>
      </c>
      <c r="BA599" s="15">
        <f t="shared" si="371"/>
        <v>0</v>
      </c>
      <c r="BC599" s="15">
        <v>1.75</v>
      </c>
      <c r="BD599" s="15">
        <v>1</v>
      </c>
      <c r="BE599" s="15">
        <v>2</v>
      </c>
      <c r="BF599" s="15">
        <v>1</v>
      </c>
      <c r="BG599" s="15">
        <v>2</v>
      </c>
      <c r="BH599" s="15">
        <v>1.55</v>
      </c>
      <c r="BI599" s="15">
        <v>1</v>
      </c>
      <c r="BJ599" s="15">
        <v>4</v>
      </c>
      <c r="BK599" s="15">
        <f t="shared" si="372"/>
        <v>0</v>
      </c>
      <c r="BL599" s="15">
        <f t="shared" si="373"/>
        <v>0</v>
      </c>
      <c r="BM599" s="15">
        <f t="shared" si="374"/>
        <v>1</v>
      </c>
      <c r="BN599" s="15">
        <v>1</v>
      </c>
      <c r="BO599" s="15">
        <f t="shared" si="375"/>
        <v>0</v>
      </c>
      <c r="BP599" s="15">
        <f t="shared" si="376"/>
        <v>0</v>
      </c>
      <c r="BQ599" s="15">
        <f t="shared" si="377"/>
        <v>0</v>
      </c>
      <c r="BR599" s="15">
        <f t="shared" si="378"/>
        <v>0</v>
      </c>
      <c r="BS599" s="15">
        <v>2</v>
      </c>
      <c r="BT599" s="15">
        <v>5</v>
      </c>
      <c r="BU599" s="15">
        <f t="shared" si="379"/>
        <v>0</v>
      </c>
      <c r="BV599" s="15">
        <f t="shared" si="380"/>
        <v>0</v>
      </c>
      <c r="BW599" s="15">
        <f t="shared" si="381"/>
        <v>0</v>
      </c>
      <c r="BX599" s="15">
        <f t="shared" si="382"/>
        <v>1</v>
      </c>
      <c r="BY599" s="15">
        <v>1</v>
      </c>
      <c r="BZ599" s="15">
        <v>1</v>
      </c>
      <c r="CA599" s="15">
        <v>1</v>
      </c>
      <c r="CB599" s="15">
        <v>0</v>
      </c>
      <c r="CC599" s="15">
        <v>1</v>
      </c>
      <c r="CD599" s="27">
        <v>3.6</v>
      </c>
      <c r="CE599" s="27">
        <v>3.3333333333333335</v>
      </c>
      <c r="CF599" s="27">
        <v>3.5</v>
      </c>
      <c r="CG599" s="27">
        <v>3.25</v>
      </c>
      <c r="CH599" s="27">
        <v>2.6666666666666665</v>
      </c>
      <c r="CI599" s="27">
        <v>3.25</v>
      </c>
      <c r="CJ599" s="27">
        <f t="shared" si="356"/>
        <v>3.2666666666666671</v>
      </c>
      <c r="CK599" s="15">
        <f t="shared" si="383"/>
        <v>-0.39999999999999991</v>
      </c>
      <c r="CL599" s="15">
        <f t="shared" si="384"/>
        <v>-0.66666666666666652</v>
      </c>
      <c r="CM599" s="15">
        <f t="shared" si="385"/>
        <v>0.25</v>
      </c>
      <c r="CN599" s="15">
        <f t="shared" si="386"/>
        <v>-0.35000000000000009</v>
      </c>
      <c r="CO599" s="15">
        <f t="shared" si="387"/>
        <v>-1</v>
      </c>
      <c r="CP599" s="15">
        <f t="shared" si="388"/>
        <v>-0.25</v>
      </c>
      <c r="CQ599" s="15">
        <f t="shared" si="389"/>
        <v>-0.40277777777777724</v>
      </c>
    </row>
    <row r="600" spans="1:95" x14ac:dyDescent="0.2">
      <c r="A600" s="15">
        <v>920</v>
      </c>
      <c r="B600" s="23">
        <v>0</v>
      </c>
      <c r="C600" s="15">
        <v>3</v>
      </c>
      <c r="D600" s="15">
        <f t="shared" si="357"/>
        <v>0</v>
      </c>
      <c r="E600" s="15">
        <f t="shared" si="352"/>
        <v>1</v>
      </c>
      <c r="F600" s="15">
        <f t="shared" si="353"/>
        <v>0</v>
      </c>
      <c r="G600" s="15">
        <f t="shared" si="354"/>
        <v>0</v>
      </c>
      <c r="H600" s="15">
        <f t="shared" si="355"/>
        <v>0</v>
      </c>
      <c r="I600" s="15">
        <v>1</v>
      </c>
      <c r="J600" s="15">
        <v>61</v>
      </c>
      <c r="K600" s="15">
        <v>2</v>
      </c>
      <c r="L600" s="15">
        <f t="shared" si="358"/>
        <v>0</v>
      </c>
      <c r="M600" s="15">
        <f t="shared" si="359"/>
        <v>0</v>
      </c>
      <c r="N600" s="15">
        <f t="shared" si="360"/>
        <v>1</v>
      </c>
      <c r="O600" s="15">
        <f t="shared" si="361"/>
        <v>0</v>
      </c>
      <c r="P600" s="15">
        <f t="shared" si="362"/>
        <v>0</v>
      </c>
      <c r="Q600" s="15">
        <v>2</v>
      </c>
      <c r="R600" s="15">
        <v>3</v>
      </c>
      <c r="S600" s="15">
        <v>42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1</v>
      </c>
      <c r="Z600" s="15">
        <f t="shared" si="390"/>
        <v>0</v>
      </c>
      <c r="AA600" s="15">
        <f t="shared" si="363"/>
        <v>0</v>
      </c>
      <c r="AB600" s="15">
        <f t="shared" si="364"/>
        <v>0</v>
      </c>
      <c r="AC600" s="15">
        <v>1</v>
      </c>
      <c r="AD600" s="15">
        <v>200</v>
      </c>
      <c r="AE600" s="15">
        <v>14.5</v>
      </c>
      <c r="AF600" s="15">
        <v>184000</v>
      </c>
      <c r="AG600" s="27">
        <v>920</v>
      </c>
      <c r="AH600" s="27">
        <f t="shared" si="365"/>
        <v>8.2352941176470587E-2</v>
      </c>
      <c r="AI600" s="27">
        <f t="shared" si="366"/>
        <v>1</v>
      </c>
      <c r="AJ600" s="27">
        <f t="shared" si="367"/>
        <v>8.2352941176470587E-2</v>
      </c>
      <c r="AQ600" s="15">
        <f t="shared" si="368"/>
        <v>0</v>
      </c>
      <c r="AR600" s="15">
        <f t="shared" si="369"/>
        <v>0</v>
      </c>
      <c r="AZ600" s="15">
        <f t="shared" si="370"/>
        <v>0</v>
      </c>
      <c r="BA600" s="15">
        <f t="shared" si="371"/>
        <v>0</v>
      </c>
      <c r="BB600" s="15">
        <f>$AJ600</f>
        <v>8.2352941176470587E-2</v>
      </c>
      <c r="BC600" s="15">
        <v>2.25</v>
      </c>
      <c r="BD600" s="15">
        <v>1.3333333333333333</v>
      </c>
      <c r="BE600" s="15">
        <v>1.3333333333333333</v>
      </c>
      <c r="BF600" s="15">
        <v>1</v>
      </c>
      <c r="BG600" s="15">
        <v>2</v>
      </c>
      <c r="BH600" s="15">
        <v>1.5833333333333333</v>
      </c>
      <c r="BI600" s="15">
        <v>1</v>
      </c>
      <c r="BJ600" s="15">
        <v>5</v>
      </c>
      <c r="BK600" s="15">
        <f t="shared" si="372"/>
        <v>0</v>
      </c>
      <c r="BL600" s="15">
        <f t="shared" si="373"/>
        <v>0</v>
      </c>
      <c r="BM600" s="15">
        <f t="shared" si="374"/>
        <v>0</v>
      </c>
      <c r="BN600" s="15" t="s">
        <v>1007</v>
      </c>
      <c r="BO600" s="15">
        <f t="shared" si="375"/>
        <v>0</v>
      </c>
      <c r="BP600" s="15">
        <f t="shared" si="376"/>
        <v>0</v>
      </c>
      <c r="BQ600" s="15">
        <f t="shared" si="377"/>
        <v>0</v>
      </c>
      <c r="BR600" s="15">
        <f t="shared" si="378"/>
        <v>0</v>
      </c>
      <c r="BU600" s="15">
        <f t="shared" si="379"/>
        <v>0</v>
      </c>
      <c r="BV600" s="15">
        <f t="shared" si="380"/>
        <v>0</v>
      </c>
      <c r="BW600" s="15">
        <f t="shared" si="381"/>
        <v>0</v>
      </c>
      <c r="BX600" s="15">
        <f t="shared" si="382"/>
        <v>0</v>
      </c>
      <c r="BY600" s="15" t="s">
        <v>1007</v>
      </c>
      <c r="BZ600" s="15" t="s">
        <v>1007</v>
      </c>
      <c r="CA600" s="15" t="s">
        <v>1007</v>
      </c>
      <c r="CB600" s="15" t="s">
        <v>1007</v>
      </c>
      <c r="CC600" s="15" t="s">
        <v>1007</v>
      </c>
      <c r="CD600" s="27">
        <v>4</v>
      </c>
      <c r="CE600" s="27">
        <v>4</v>
      </c>
      <c r="CF600" s="27">
        <v>3.25</v>
      </c>
      <c r="CG600" s="27">
        <v>3.6</v>
      </c>
      <c r="CH600" s="27">
        <v>3.6666666666666665</v>
      </c>
      <c r="CI600" s="27">
        <v>3.5</v>
      </c>
      <c r="CJ600" s="27">
        <f t="shared" si="356"/>
        <v>3.6694444444444443</v>
      </c>
      <c r="CK600" s="15">
        <f t="shared" si="383"/>
        <v>0.60000000000000009</v>
      </c>
      <c r="CL600" s="15">
        <f t="shared" si="384"/>
        <v>1</v>
      </c>
      <c r="CM600" s="15">
        <f t="shared" si="385"/>
        <v>0.25</v>
      </c>
      <c r="CN600" s="15">
        <f t="shared" si="386"/>
        <v>0.80000000000000027</v>
      </c>
      <c r="CO600" s="15">
        <f t="shared" si="387"/>
        <v>1.9999999999999998</v>
      </c>
      <c r="CP600" s="15">
        <f t="shared" si="388"/>
        <v>0.75</v>
      </c>
      <c r="CQ600" s="15">
        <f t="shared" si="389"/>
        <v>0.89999999999999991</v>
      </c>
    </row>
    <row r="601" spans="1:95" x14ac:dyDescent="0.2">
      <c r="A601" s="15">
        <v>920</v>
      </c>
      <c r="B601" s="23">
        <v>0</v>
      </c>
      <c r="C601" s="15">
        <v>3</v>
      </c>
      <c r="D601" s="15">
        <f t="shared" si="357"/>
        <v>0</v>
      </c>
      <c r="E601" s="15">
        <f t="shared" si="352"/>
        <v>1</v>
      </c>
      <c r="F601" s="15">
        <f t="shared" si="353"/>
        <v>0</v>
      </c>
      <c r="G601" s="15">
        <f t="shared" si="354"/>
        <v>0</v>
      </c>
      <c r="H601" s="15">
        <f t="shared" si="355"/>
        <v>0</v>
      </c>
      <c r="I601" s="15">
        <v>1</v>
      </c>
      <c r="J601" s="15">
        <v>61</v>
      </c>
      <c r="K601" s="15">
        <v>2</v>
      </c>
      <c r="L601" s="15">
        <f t="shared" si="358"/>
        <v>0</v>
      </c>
      <c r="M601" s="15">
        <f t="shared" si="359"/>
        <v>0</v>
      </c>
      <c r="N601" s="15">
        <f t="shared" si="360"/>
        <v>1</v>
      </c>
      <c r="O601" s="15">
        <f t="shared" si="361"/>
        <v>0</v>
      </c>
      <c r="P601" s="15">
        <f t="shared" si="362"/>
        <v>0</v>
      </c>
      <c r="Q601" s="15">
        <v>2</v>
      </c>
      <c r="R601" s="15">
        <v>3</v>
      </c>
      <c r="S601" s="15">
        <v>42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f t="shared" si="390"/>
        <v>0</v>
      </c>
      <c r="AA601" s="15">
        <f t="shared" si="363"/>
        <v>0</v>
      </c>
      <c r="AB601" s="15">
        <f t="shared" si="364"/>
        <v>0</v>
      </c>
      <c r="AC601" s="159">
        <v>1</v>
      </c>
      <c r="AD601" s="159">
        <v>200</v>
      </c>
      <c r="AE601" s="159">
        <v>15</v>
      </c>
      <c r="AF601" s="15">
        <v>170000</v>
      </c>
      <c r="AG601" s="27">
        <v>850</v>
      </c>
      <c r="AH601" s="27">
        <f t="shared" si="365"/>
        <v>4.6153846153846156E-2</v>
      </c>
      <c r="AI601" s="27">
        <f t="shared" si="366"/>
        <v>1</v>
      </c>
      <c r="AJ601" s="27">
        <f t="shared" si="367"/>
        <v>4.6153846153846156E-2</v>
      </c>
      <c r="AQ601" s="15">
        <f t="shared" si="368"/>
        <v>0</v>
      </c>
      <c r="AR601" s="15">
        <f t="shared" si="369"/>
        <v>0</v>
      </c>
      <c r="AZ601" s="15">
        <f t="shared" si="370"/>
        <v>0</v>
      </c>
      <c r="BA601" s="15">
        <f t="shared" si="371"/>
        <v>0</v>
      </c>
      <c r="BC601" s="15">
        <v>2.25</v>
      </c>
      <c r="BD601" s="15">
        <v>1.3333333333333333</v>
      </c>
      <c r="BE601" s="15">
        <v>1.3333333333333333</v>
      </c>
      <c r="BF601" s="15">
        <v>1</v>
      </c>
      <c r="BG601" s="15">
        <v>2</v>
      </c>
      <c r="BH601" s="15">
        <v>1.5833333333333333</v>
      </c>
      <c r="BI601" s="15">
        <v>1</v>
      </c>
      <c r="BJ601" s="15">
        <v>5</v>
      </c>
      <c r="BK601" s="15">
        <f t="shared" si="372"/>
        <v>0</v>
      </c>
      <c r="BL601" s="15">
        <f t="shared" si="373"/>
        <v>0</v>
      </c>
      <c r="BM601" s="15">
        <f t="shared" si="374"/>
        <v>0</v>
      </c>
      <c r="BN601" s="15" t="s">
        <v>1007</v>
      </c>
      <c r="BO601" s="15">
        <f t="shared" si="375"/>
        <v>0</v>
      </c>
      <c r="BP601" s="15">
        <f t="shared" si="376"/>
        <v>0</v>
      </c>
      <c r="BQ601" s="15">
        <f t="shared" si="377"/>
        <v>0</v>
      </c>
      <c r="BR601" s="15">
        <f t="shared" si="378"/>
        <v>0</v>
      </c>
      <c r="BU601" s="15">
        <f t="shared" si="379"/>
        <v>0</v>
      </c>
      <c r="BV601" s="15">
        <f t="shared" si="380"/>
        <v>0</v>
      </c>
      <c r="BW601" s="15">
        <f t="shared" si="381"/>
        <v>0</v>
      </c>
      <c r="BX601" s="15">
        <f t="shared" si="382"/>
        <v>0</v>
      </c>
      <c r="BY601" s="15" t="s">
        <v>1007</v>
      </c>
      <c r="BZ601" s="15" t="s">
        <v>1007</v>
      </c>
      <c r="CA601" s="15" t="s">
        <v>1007</v>
      </c>
      <c r="CB601" s="15" t="s">
        <v>1007</v>
      </c>
      <c r="CC601" s="15" t="s">
        <v>1007</v>
      </c>
      <c r="CD601" s="27">
        <v>3.4</v>
      </c>
      <c r="CE601" s="27">
        <v>3</v>
      </c>
      <c r="CF601" s="27">
        <v>3</v>
      </c>
      <c r="CG601" s="27">
        <v>2.8</v>
      </c>
      <c r="CH601" s="27">
        <v>1.6666666666666667</v>
      </c>
      <c r="CI601" s="27">
        <v>2.75</v>
      </c>
      <c r="CJ601" s="27">
        <f t="shared" si="356"/>
        <v>2.7694444444444444</v>
      </c>
      <c r="CK601" s="15">
        <f t="shared" si="383"/>
        <v>-0.60000000000000009</v>
      </c>
      <c r="CL601" s="15">
        <f t="shared" si="384"/>
        <v>-0.66666666666666652</v>
      </c>
      <c r="CM601" s="15">
        <f t="shared" si="385"/>
        <v>-0.75</v>
      </c>
      <c r="CN601" s="15">
        <f t="shared" si="386"/>
        <v>-0.45000000000000018</v>
      </c>
      <c r="CO601" s="15">
        <f t="shared" si="387"/>
        <v>-0.99999999999999978</v>
      </c>
      <c r="CP601" s="15">
        <f t="shared" si="388"/>
        <v>-0.5</v>
      </c>
      <c r="CQ601" s="15">
        <f t="shared" si="389"/>
        <v>-0.66111111111111098</v>
      </c>
    </row>
    <row r="602" spans="1:95" x14ac:dyDescent="0.2">
      <c r="A602" s="15">
        <v>921</v>
      </c>
      <c r="B602" s="23">
        <v>0</v>
      </c>
      <c r="C602" s="15">
        <v>3</v>
      </c>
      <c r="D602" s="15">
        <f t="shared" si="357"/>
        <v>0</v>
      </c>
      <c r="E602" s="15">
        <f t="shared" si="352"/>
        <v>1</v>
      </c>
      <c r="F602" s="15">
        <f t="shared" si="353"/>
        <v>0</v>
      </c>
      <c r="G602" s="15">
        <f t="shared" si="354"/>
        <v>0</v>
      </c>
      <c r="H602" s="15">
        <f t="shared" si="355"/>
        <v>0</v>
      </c>
      <c r="I602" s="15">
        <v>1</v>
      </c>
      <c r="J602" s="15">
        <v>54</v>
      </c>
      <c r="K602" s="15">
        <v>5</v>
      </c>
      <c r="L602" s="15">
        <f t="shared" si="358"/>
        <v>0</v>
      </c>
      <c r="M602" s="15">
        <f t="shared" si="359"/>
        <v>0</v>
      </c>
      <c r="N602" s="15">
        <f t="shared" si="360"/>
        <v>0</v>
      </c>
      <c r="O602" s="15">
        <f t="shared" si="361"/>
        <v>0</v>
      </c>
      <c r="P602" s="15">
        <f t="shared" si="362"/>
        <v>0</v>
      </c>
      <c r="Q602" s="15">
        <v>2</v>
      </c>
      <c r="R602" s="15">
        <v>4</v>
      </c>
      <c r="S602" s="15">
        <v>21</v>
      </c>
      <c r="T602" s="15">
        <v>0</v>
      </c>
      <c r="U602" s="15">
        <v>0</v>
      </c>
      <c r="V602" s="15">
        <v>1</v>
      </c>
      <c r="W602" s="15">
        <v>1400000</v>
      </c>
      <c r="X602" s="15">
        <v>0</v>
      </c>
      <c r="Y602" s="15">
        <v>1</v>
      </c>
      <c r="Z602" s="15">
        <f t="shared" si="390"/>
        <v>0</v>
      </c>
      <c r="AA602" s="15">
        <f t="shared" si="363"/>
        <v>0</v>
      </c>
      <c r="AB602" s="15">
        <f t="shared" si="364"/>
        <v>0</v>
      </c>
      <c r="AC602" s="15">
        <v>1</v>
      </c>
      <c r="AD602" s="15">
        <v>80</v>
      </c>
      <c r="AE602" s="15">
        <v>15</v>
      </c>
      <c r="AF602" s="15">
        <v>65000</v>
      </c>
      <c r="AG602" s="27">
        <v>812.5</v>
      </c>
      <c r="AH602" s="27">
        <f t="shared" si="365"/>
        <v>0.1206896551724138</v>
      </c>
      <c r="AI602" s="27">
        <f t="shared" si="366"/>
        <v>1</v>
      </c>
      <c r="AJ602" s="27">
        <f t="shared" si="367"/>
        <v>0.1206896551724138</v>
      </c>
      <c r="AQ602" s="15">
        <f t="shared" si="368"/>
        <v>0</v>
      </c>
      <c r="AR602" s="15">
        <f t="shared" si="369"/>
        <v>0</v>
      </c>
      <c r="AZ602" s="15">
        <f t="shared" si="370"/>
        <v>0</v>
      </c>
      <c r="BA602" s="15">
        <f t="shared" si="371"/>
        <v>0</v>
      </c>
      <c r="BB602" s="15">
        <f>$AJ602</f>
        <v>0.1206896551724138</v>
      </c>
      <c r="BC602" s="15">
        <v>1.25</v>
      </c>
      <c r="BD602" s="15">
        <v>1.3333333333333333</v>
      </c>
      <c r="BE602" s="15">
        <v>2</v>
      </c>
      <c r="BF602" s="15">
        <v>1</v>
      </c>
      <c r="BG602" s="15">
        <v>2</v>
      </c>
      <c r="BH602" s="15">
        <v>1.5166666666666666</v>
      </c>
      <c r="BI602" s="15">
        <v>1</v>
      </c>
      <c r="BJ602" s="15">
        <v>5</v>
      </c>
      <c r="BK602" s="15">
        <f t="shared" si="372"/>
        <v>0</v>
      </c>
      <c r="BL602" s="15">
        <f t="shared" si="373"/>
        <v>0</v>
      </c>
      <c r="BM602" s="15">
        <f t="shared" si="374"/>
        <v>0</v>
      </c>
      <c r="BN602" s="15" t="s">
        <v>1007</v>
      </c>
      <c r="BO602" s="15">
        <f t="shared" si="375"/>
        <v>0</v>
      </c>
      <c r="BP602" s="15">
        <f t="shared" si="376"/>
        <v>0</v>
      </c>
      <c r="BQ602" s="15">
        <f t="shared" si="377"/>
        <v>0</v>
      </c>
      <c r="BR602" s="15">
        <f t="shared" si="378"/>
        <v>0</v>
      </c>
      <c r="BU602" s="15">
        <f t="shared" si="379"/>
        <v>0</v>
      </c>
      <c r="BV602" s="15">
        <f t="shared" si="380"/>
        <v>0</v>
      </c>
      <c r="BW602" s="15">
        <f t="shared" si="381"/>
        <v>0</v>
      </c>
      <c r="BX602" s="15">
        <f t="shared" si="382"/>
        <v>0</v>
      </c>
      <c r="BY602" s="15" t="s">
        <v>1007</v>
      </c>
      <c r="BZ602" s="15" t="s">
        <v>1007</v>
      </c>
      <c r="CA602" s="15" t="s">
        <v>1007</v>
      </c>
      <c r="CB602" s="15" t="s">
        <v>1007</v>
      </c>
      <c r="CC602" s="15" t="s">
        <v>1007</v>
      </c>
      <c r="CD602" s="27">
        <v>4</v>
      </c>
      <c r="CE602" s="27">
        <v>3.6666666666666665</v>
      </c>
      <c r="CF602" s="27">
        <v>3.75</v>
      </c>
      <c r="CG602" s="27">
        <v>3.25</v>
      </c>
      <c r="CH602" s="27">
        <v>2.6666666666666665</v>
      </c>
      <c r="CI602" s="27">
        <v>3.25</v>
      </c>
      <c r="CJ602" s="27">
        <f t="shared" si="356"/>
        <v>3.4305555555555554</v>
      </c>
      <c r="CK602" s="15">
        <f t="shared" si="383"/>
        <v>1.2000000000000002</v>
      </c>
      <c r="CL602" s="15">
        <f t="shared" si="384"/>
        <v>0.66666666666666652</v>
      </c>
      <c r="CM602" s="15">
        <f t="shared" si="385"/>
        <v>0.25</v>
      </c>
      <c r="CN602" s="15">
        <f t="shared" si="386"/>
        <v>0.64999999999999991</v>
      </c>
      <c r="CO602" s="15">
        <f t="shared" si="387"/>
        <v>0.66666666666666652</v>
      </c>
      <c r="CP602" s="15">
        <f t="shared" si="388"/>
        <v>0</v>
      </c>
      <c r="CQ602" s="15">
        <f t="shared" si="389"/>
        <v>0.57222222222222241</v>
      </c>
    </row>
    <row r="603" spans="1:95" x14ac:dyDescent="0.2">
      <c r="A603" s="15">
        <v>921</v>
      </c>
      <c r="B603" s="23">
        <v>0</v>
      </c>
      <c r="C603" s="15">
        <v>3</v>
      </c>
      <c r="D603" s="15">
        <f t="shared" si="357"/>
        <v>0</v>
      </c>
      <c r="E603" s="15">
        <f t="shared" si="352"/>
        <v>1</v>
      </c>
      <c r="F603" s="15">
        <f t="shared" si="353"/>
        <v>0</v>
      </c>
      <c r="G603" s="15">
        <f t="shared" si="354"/>
        <v>0</v>
      </c>
      <c r="H603" s="15">
        <f t="shared" si="355"/>
        <v>0</v>
      </c>
      <c r="I603" s="15">
        <v>1</v>
      </c>
      <c r="J603" s="15">
        <v>54</v>
      </c>
      <c r="K603" s="15">
        <v>5</v>
      </c>
      <c r="L603" s="15">
        <f t="shared" si="358"/>
        <v>0</v>
      </c>
      <c r="M603" s="15">
        <f t="shared" si="359"/>
        <v>0</v>
      </c>
      <c r="N603" s="15">
        <f t="shared" si="360"/>
        <v>0</v>
      </c>
      <c r="O603" s="15">
        <f t="shared" si="361"/>
        <v>0</v>
      </c>
      <c r="P603" s="15">
        <f t="shared" si="362"/>
        <v>0</v>
      </c>
      <c r="Q603" s="15">
        <v>2</v>
      </c>
      <c r="R603" s="15">
        <v>4</v>
      </c>
      <c r="S603" s="15">
        <v>21</v>
      </c>
      <c r="T603" s="15">
        <v>0</v>
      </c>
      <c r="U603" s="15">
        <v>0</v>
      </c>
      <c r="V603" s="15">
        <v>1</v>
      </c>
      <c r="W603" s="15">
        <v>1400000</v>
      </c>
      <c r="X603" s="15">
        <v>0</v>
      </c>
      <c r="Y603" s="15">
        <v>0</v>
      </c>
      <c r="Z603" s="15">
        <f t="shared" si="390"/>
        <v>0</v>
      </c>
      <c r="AA603" s="15">
        <f t="shared" si="363"/>
        <v>0</v>
      </c>
      <c r="AB603" s="15">
        <f t="shared" si="364"/>
        <v>0</v>
      </c>
      <c r="AC603" s="159">
        <v>1</v>
      </c>
      <c r="AD603" s="159">
        <v>80</v>
      </c>
      <c r="AE603" s="159">
        <v>14.5</v>
      </c>
      <c r="AF603" s="15">
        <v>58000</v>
      </c>
      <c r="AG603" s="27">
        <v>725</v>
      </c>
      <c r="AH603" s="27">
        <f t="shared" si="365"/>
        <v>-0.92749999999999999</v>
      </c>
      <c r="AI603" s="27">
        <f t="shared" si="366"/>
        <v>1</v>
      </c>
      <c r="AJ603" s="27">
        <f t="shared" si="367"/>
        <v>-0.92749999999999999</v>
      </c>
      <c r="AQ603" s="15">
        <f t="shared" si="368"/>
        <v>0</v>
      </c>
      <c r="AR603" s="15">
        <f t="shared" si="369"/>
        <v>0</v>
      </c>
      <c r="AZ603" s="15">
        <f t="shared" si="370"/>
        <v>0</v>
      </c>
      <c r="BA603" s="15">
        <f t="shared" si="371"/>
        <v>0</v>
      </c>
      <c r="BC603" s="15">
        <v>1.25</v>
      </c>
      <c r="BD603" s="15">
        <v>1.3333333333333333</v>
      </c>
      <c r="BE603" s="15">
        <v>2</v>
      </c>
      <c r="BF603" s="15">
        <v>1</v>
      </c>
      <c r="BG603" s="15">
        <v>2</v>
      </c>
      <c r="BH603" s="15">
        <v>1.5166666666666666</v>
      </c>
      <c r="BI603" s="15">
        <v>1</v>
      </c>
      <c r="BJ603" s="15">
        <v>5</v>
      </c>
      <c r="BK603" s="15">
        <f t="shared" si="372"/>
        <v>0</v>
      </c>
      <c r="BL603" s="15">
        <f t="shared" si="373"/>
        <v>0</v>
      </c>
      <c r="BM603" s="15">
        <f t="shared" si="374"/>
        <v>0</v>
      </c>
      <c r="BN603" s="15" t="s">
        <v>1007</v>
      </c>
      <c r="BO603" s="15">
        <f t="shared" si="375"/>
        <v>0</v>
      </c>
      <c r="BP603" s="15">
        <f t="shared" si="376"/>
        <v>0</v>
      </c>
      <c r="BQ603" s="15">
        <f t="shared" si="377"/>
        <v>0</v>
      </c>
      <c r="BR603" s="15">
        <f t="shared" si="378"/>
        <v>0</v>
      </c>
      <c r="BU603" s="15">
        <f t="shared" si="379"/>
        <v>0</v>
      </c>
      <c r="BV603" s="15">
        <f t="shared" si="380"/>
        <v>0</v>
      </c>
      <c r="BW603" s="15">
        <f t="shared" si="381"/>
        <v>0</v>
      </c>
      <c r="BX603" s="15">
        <f t="shared" si="382"/>
        <v>0</v>
      </c>
      <c r="BY603" s="15" t="s">
        <v>1007</v>
      </c>
      <c r="BZ603" s="15" t="s">
        <v>1007</v>
      </c>
      <c r="CA603" s="15" t="s">
        <v>1007</v>
      </c>
      <c r="CB603" s="15" t="s">
        <v>1007</v>
      </c>
      <c r="CC603" s="15" t="s">
        <v>1007</v>
      </c>
      <c r="CD603" s="27">
        <v>2.8</v>
      </c>
      <c r="CE603" s="27">
        <v>3</v>
      </c>
      <c r="CF603" s="27">
        <v>3.5</v>
      </c>
      <c r="CG603" s="27">
        <v>2.6</v>
      </c>
      <c r="CH603" s="27">
        <v>2</v>
      </c>
      <c r="CI603" s="27">
        <v>3.25</v>
      </c>
      <c r="CJ603" s="27">
        <f t="shared" si="356"/>
        <v>2.8583333333333329</v>
      </c>
      <c r="CK603" s="15">
        <f t="shared" si="383"/>
        <v>-1.2000000000000002</v>
      </c>
      <c r="CL603" s="15">
        <f t="shared" si="384"/>
        <v>-1.333333333333333</v>
      </c>
      <c r="CM603" s="15">
        <f t="shared" si="385"/>
        <v>-0.5</v>
      </c>
      <c r="CN603" s="15">
        <f t="shared" si="386"/>
        <v>-0.60000000000000009</v>
      </c>
      <c r="CO603" s="15">
        <f t="shared" si="387"/>
        <v>-0.33333333333333348</v>
      </c>
      <c r="CP603" s="15">
        <f t="shared" si="388"/>
        <v>-0.75</v>
      </c>
      <c r="CQ603" s="15">
        <f t="shared" si="389"/>
        <v>-0.78611111111111098</v>
      </c>
    </row>
    <row r="604" spans="1:95" x14ac:dyDescent="0.2">
      <c r="A604" s="15">
        <v>922</v>
      </c>
      <c r="B604" s="23">
        <v>0</v>
      </c>
      <c r="C604" s="15">
        <v>3</v>
      </c>
      <c r="D604" s="15">
        <f t="shared" si="357"/>
        <v>0</v>
      </c>
      <c r="E604" s="15">
        <f t="shared" si="352"/>
        <v>1</v>
      </c>
      <c r="F604" s="15">
        <f t="shared" si="353"/>
        <v>0</v>
      </c>
      <c r="G604" s="15">
        <f t="shared" si="354"/>
        <v>0</v>
      </c>
      <c r="H604" s="15">
        <f t="shared" si="355"/>
        <v>0</v>
      </c>
      <c r="I604" s="15">
        <v>0</v>
      </c>
      <c r="J604" s="15">
        <v>46</v>
      </c>
      <c r="K604" s="15">
        <v>5</v>
      </c>
      <c r="L604" s="15">
        <f t="shared" si="358"/>
        <v>0</v>
      </c>
      <c r="M604" s="15">
        <f t="shared" si="359"/>
        <v>0</v>
      </c>
      <c r="N604" s="15">
        <f t="shared" si="360"/>
        <v>0</v>
      </c>
      <c r="O604" s="15">
        <f t="shared" si="361"/>
        <v>0</v>
      </c>
      <c r="P604" s="15">
        <f t="shared" si="362"/>
        <v>0</v>
      </c>
      <c r="Q604" s="15">
        <v>2</v>
      </c>
      <c r="R604" s="15">
        <v>5</v>
      </c>
      <c r="S604" s="15">
        <v>17</v>
      </c>
      <c r="T604" s="15">
        <v>0</v>
      </c>
      <c r="U604" s="15">
        <v>1</v>
      </c>
      <c r="V604" s="15">
        <v>0</v>
      </c>
      <c r="W604" s="15">
        <v>0</v>
      </c>
      <c r="X604" s="15">
        <v>0</v>
      </c>
      <c r="Y604" s="15">
        <v>1</v>
      </c>
      <c r="Z604" s="15">
        <f t="shared" si="390"/>
        <v>1</v>
      </c>
      <c r="AA604" s="15">
        <f t="shared" si="363"/>
        <v>0</v>
      </c>
      <c r="AB604" s="15">
        <f t="shared" si="364"/>
        <v>0</v>
      </c>
      <c r="AC604" s="15">
        <v>3</v>
      </c>
      <c r="AD604" s="15">
        <v>26</v>
      </c>
      <c r="AE604" s="15">
        <v>1.45</v>
      </c>
      <c r="AF604" s="15">
        <v>260000</v>
      </c>
      <c r="AG604" s="27">
        <v>10000</v>
      </c>
      <c r="AH604" s="27">
        <f t="shared" si="365"/>
        <v>8.333333333333337E-2</v>
      </c>
      <c r="AI604" s="27">
        <f t="shared" si="366"/>
        <v>0.65</v>
      </c>
      <c r="AJ604" s="27">
        <f t="shared" si="367"/>
        <v>5.4166666666666689E-2</v>
      </c>
      <c r="AK604" s="150">
        <v>1</v>
      </c>
      <c r="AL604" s="150">
        <v>14</v>
      </c>
      <c r="AM604" s="15" t="s">
        <v>1008</v>
      </c>
      <c r="AN604" s="15">
        <v>8500</v>
      </c>
      <c r="AO604" s="15">
        <v>607.14285714285711</v>
      </c>
      <c r="AP604" s="15">
        <f>($AO604-$AO605)/$AO605</f>
        <v>-0.15000000000000011</v>
      </c>
      <c r="AQ604" s="15">
        <f t="shared" si="368"/>
        <v>0.35</v>
      </c>
      <c r="AR604" s="15">
        <f t="shared" si="369"/>
        <v>-5.2500000000000033E-2</v>
      </c>
      <c r="AZ604" s="15">
        <f t="shared" si="370"/>
        <v>0</v>
      </c>
      <c r="BA604" s="15">
        <f t="shared" si="371"/>
        <v>0</v>
      </c>
      <c r="BB604" s="15">
        <f>AVERAGE($AJ604,$AR604)</f>
        <v>8.3333333333332829E-4</v>
      </c>
      <c r="BC604" s="15">
        <v>2.25</v>
      </c>
      <c r="BD604" s="15">
        <v>1.6666666666666667</v>
      </c>
      <c r="BE604" s="15">
        <v>1.6666666666666667</v>
      </c>
      <c r="BF604" s="15">
        <v>1</v>
      </c>
      <c r="BG604" s="15">
        <v>2</v>
      </c>
      <c r="BH604" s="15">
        <v>1.7166666666666668</v>
      </c>
      <c r="BI604" s="15">
        <v>1</v>
      </c>
      <c r="BJ604" s="15">
        <v>4</v>
      </c>
      <c r="BK604" s="15">
        <f t="shared" si="372"/>
        <v>0</v>
      </c>
      <c r="BL604" s="15">
        <f t="shared" si="373"/>
        <v>0</v>
      </c>
      <c r="BM604" s="15">
        <f t="shared" si="374"/>
        <v>1</v>
      </c>
      <c r="BN604" s="15">
        <v>1</v>
      </c>
      <c r="BO604" s="15">
        <f t="shared" si="375"/>
        <v>0</v>
      </c>
      <c r="BP604" s="15">
        <f t="shared" si="376"/>
        <v>0</v>
      </c>
      <c r="BQ604" s="15">
        <f t="shared" si="377"/>
        <v>0</v>
      </c>
      <c r="BR604" s="15">
        <f t="shared" si="378"/>
        <v>0</v>
      </c>
      <c r="BS604" s="15">
        <v>1</v>
      </c>
      <c r="BT604" s="15">
        <v>2</v>
      </c>
      <c r="BU604" s="15">
        <f t="shared" si="379"/>
        <v>1</v>
      </c>
      <c r="BV604" s="15">
        <f t="shared" si="380"/>
        <v>0</v>
      </c>
      <c r="BW604" s="15">
        <f t="shared" si="381"/>
        <v>0</v>
      </c>
      <c r="BX604" s="15">
        <f t="shared" si="382"/>
        <v>0</v>
      </c>
      <c r="BY604" s="15">
        <v>1</v>
      </c>
      <c r="BZ604" s="15">
        <v>1</v>
      </c>
      <c r="CA604" s="15">
        <v>1</v>
      </c>
      <c r="CB604" s="15">
        <v>0</v>
      </c>
      <c r="CC604" s="15">
        <v>0</v>
      </c>
      <c r="CD604" s="27">
        <v>4</v>
      </c>
      <c r="CE604" s="27">
        <v>4.333333333333333</v>
      </c>
      <c r="CF604" s="27">
        <v>4</v>
      </c>
      <c r="CG604" s="27">
        <v>3.2</v>
      </c>
      <c r="CH604" s="27">
        <v>2.3333333333333335</v>
      </c>
      <c r="CI604" s="27">
        <v>4</v>
      </c>
      <c r="CJ604" s="27">
        <f t="shared" si="356"/>
        <v>3.6444444444444439</v>
      </c>
      <c r="CK604" s="15">
        <f t="shared" si="383"/>
        <v>0.79999999999999982</v>
      </c>
      <c r="CL604" s="15">
        <f t="shared" si="384"/>
        <v>1.6666666666666665</v>
      </c>
      <c r="CM604" s="15">
        <f t="shared" si="385"/>
        <v>1</v>
      </c>
      <c r="CN604" s="15">
        <f t="shared" si="386"/>
        <v>1.2000000000000002</v>
      </c>
      <c r="CO604" s="15">
        <f t="shared" si="387"/>
        <v>1.0000000000000002</v>
      </c>
      <c r="CP604" s="15">
        <f t="shared" si="388"/>
        <v>1.75</v>
      </c>
      <c r="CQ604" s="15">
        <f t="shared" si="389"/>
        <v>1.2361111111111103</v>
      </c>
    </row>
    <row r="605" spans="1:95" x14ac:dyDescent="0.2">
      <c r="A605" s="15">
        <v>922</v>
      </c>
      <c r="B605" s="23">
        <v>0</v>
      </c>
      <c r="C605" s="15">
        <v>3</v>
      </c>
      <c r="D605" s="15">
        <f t="shared" si="357"/>
        <v>0</v>
      </c>
      <c r="E605" s="15">
        <f t="shared" ref="E605:E668" si="391">IF($C605=3,1,0)</f>
        <v>1</v>
      </c>
      <c r="F605" s="15">
        <f t="shared" ref="F605:F668" si="392">IF($C605=4,1,0)</f>
        <v>0</v>
      </c>
      <c r="G605" s="15">
        <f t="shared" ref="G605:G668" si="393">IF($C605=5,1,0)</f>
        <v>0</v>
      </c>
      <c r="H605" s="15">
        <f t="shared" ref="H605:H668" si="394">IF($C605=6,1,0)</f>
        <v>0</v>
      </c>
      <c r="I605" s="15">
        <v>0</v>
      </c>
      <c r="J605" s="15">
        <v>46</v>
      </c>
      <c r="K605" s="15">
        <v>5</v>
      </c>
      <c r="L605" s="15">
        <f t="shared" si="358"/>
        <v>0</v>
      </c>
      <c r="M605" s="15">
        <f t="shared" si="359"/>
        <v>0</v>
      </c>
      <c r="N605" s="15">
        <f t="shared" si="360"/>
        <v>0</v>
      </c>
      <c r="O605" s="15">
        <f t="shared" si="361"/>
        <v>0</v>
      </c>
      <c r="P605" s="15">
        <f t="shared" si="362"/>
        <v>0</v>
      </c>
      <c r="Q605" s="15">
        <v>2</v>
      </c>
      <c r="R605" s="15">
        <v>5</v>
      </c>
      <c r="S605" s="15">
        <v>17</v>
      </c>
      <c r="T605" s="15">
        <v>0</v>
      </c>
      <c r="U605" s="15">
        <v>1</v>
      </c>
      <c r="V605" s="15">
        <v>0</v>
      </c>
      <c r="W605" s="15">
        <v>0</v>
      </c>
      <c r="X605" s="15">
        <v>0</v>
      </c>
      <c r="Y605" s="15">
        <v>0</v>
      </c>
      <c r="Z605" s="15">
        <f t="shared" si="390"/>
        <v>1</v>
      </c>
      <c r="AA605" s="15">
        <f t="shared" si="363"/>
        <v>0</v>
      </c>
      <c r="AB605" s="15">
        <f t="shared" si="364"/>
        <v>0</v>
      </c>
      <c r="AC605" s="159">
        <v>3</v>
      </c>
      <c r="AD605" s="159">
        <v>26</v>
      </c>
      <c r="AE605" s="159">
        <v>1.5</v>
      </c>
      <c r="AF605" s="15">
        <v>240000</v>
      </c>
      <c r="AG605" s="27">
        <v>9230.7692307692305</v>
      </c>
      <c r="AH605" s="27">
        <f t="shared" si="365"/>
        <v>-7.6923076923076955E-2</v>
      </c>
      <c r="AI605" s="27">
        <f t="shared" si="366"/>
        <v>0.65</v>
      </c>
      <c r="AJ605" s="27">
        <f t="shared" si="367"/>
        <v>-5.0000000000000024E-2</v>
      </c>
      <c r="AK605" s="150">
        <v>1</v>
      </c>
      <c r="AL605" s="150">
        <v>14</v>
      </c>
      <c r="AM605" s="150" t="s">
        <v>1008</v>
      </c>
      <c r="AN605" s="15">
        <v>10000</v>
      </c>
      <c r="AO605" s="15">
        <v>714.28571428571433</v>
      </c>
      <c r="AQ605" s="15">
        <f t="shared" si="368"/>
        <v>0.35</v>
      </c>
      <c r="AR605" s="15">
        <f t="shared" si="369"/>
        <v>0</v>
      </c>
      <c r="AZ605" s="15">
        <f t="shared" si="370"/>
        <v>0</v>
      </c>
      <c r="BA605" s="15">
        <f t="shared" si="371"/>
        <v>0</v>
      </c>
      <c r="BC605" s="15">
        <v>2.25</v>
      </c>
      <c r="BD605" s="15">
        <v>1.6666666666666667</v>
      </c>
      <c r="BE605" s="15">
        <v>1.6666666666666667</v>
      </c>
      <c r="BF605" s="15">
        <v>1</v>
      </c>
      <c r="BG605" s="15">
        <v>2</v>
      </c>
      <c r="BH605" s="15">
        <v>1.7166666666666668</v>
      </c>
      <c r="BI605" s="15">
        <v>1</v>
      </c>
      <c r="BJ605" s="15">
        <v>4</v>
      </c>
      <c r="BK605" s="15">
        <f t="shared" si="372"/>
        <v>0</v>
      </c>
      <c r="BL605" s="15">
        <f t="shared" si="373"/>
        <v>0</v>
      </c>
      <c r="BM605" s="15">
        <f t="shared" si="374"/>
        <v>1</v>
      </c>
      <c r="BN605" s="15">
        <v>1</v>
      </c>
      <c r="BO605" s="15">
        <f t="shared" si="375"/>
        <v>0</v>
      </c>
      <c r="BP605" s="15">
        <f t="shared" si="376"/>
        <v>0</v>
      </c>
      <c r="BQ605" s="15">
        <f t="shared" si="377"/>
        <v>0</v>
      </c>
      <c r="BR605" s="15">
        <f t="shared" si="378"/>
        <v>0</v>
      </c>
      <c r="BS605" s="15">
        <v>1</v>
      </c>
      <c r="BT605" s="15">
        <v>2</v>
      </c>
      <c r="BU605" s="15">
        <f t="shared" si="379"/>
        <v>1</v>
      </c>
      <c r="BV605" s="15">
        <f t="shared" si="380"/>
        <v>0</v>
      </c>
      <c r="BW605" s="15">
        <f t="shared" si="381"/>
        <v>0</v>
      </c>
      <c r="BX605" s="15">
        <f t="shared" si="382"/>
        <v>0</v>
      </c>
      <c r="BY605" s="15">
        <v>1</v>
      </c>
      <c r="BZ605" s="15">
        <v>1</v>
      </c>
      <c r="CA605" s="15">
        <v>1</v>
      </c>
      <c r="CB605" s="15">
        <v>0</v>
      </c>
      <c r="CC605" s="15">
        <v>0</v>
      </c>
      <c r="CD605" s="27">
        <v>3.2</v>
      </c>
      <c r="CE605" s="27">
        <v>2.6666666666666665</v>
      </c>
      <c r="CF605" s="27">
        <v>3</v>
      </c>
      <c r="CG605" s="27">
        <v>2</v>
      </c>
      <c r="CH605" s="27">
        <v>1.3333333333333333</v>
      </c>
      <c r="CI605" s="27">
        <v>2.25</v>
      </c>
      <c r="CJ605" s="27">
        <f t="shared" si="356"/>
        <v>2.4083333333333337</v>
      </c>
      <c r="CK605" s="15">
        <f t="shared" si="383"/>
        <v>-0.59999999999999964</v>
      </c>
      <c r="CL605" s="15">
        <f t="shared" si="384"/>
        <v>-1</v>
      </c>
      <c r="CM605" s="15">
        <f t="shared" si="385"/>
        <v>-0.5</v>
      </c>
      <c r="CN605" s="15">
        <f t="shared" si="386"/>
        <v>-1.4</v>
      </c>
      <c r="CO605" s="15">
        <f t="shared" si="387"/>
        <v>-1.0000000000000002</v>
      </c>
      <c r="CP605" s="15">
        <f t="shared" si="388"/>
        <v>-0.75</v>
      </c>
      <c r="CQ605" s="15">
        <f t="shared" si="389"/>
        <v>-0.87499999999999956</v>
      </c>
    </row>
    <row r="606" spans="1:95" x14ac:dyDescent="0.2">
      <c r="A606" s="15">
        <v>3923</v>
      </c>
      <c r="B606" s="38">
        <v>0</v>
      </c>
      <c r="C606" s="15">
        <v>3</v>
      </c>
      <c r="D606" s="15">
        <f t="shared" si="357"/>
        <v>0</v>
      </c>
      <c r="E606" s="15">
        <f t="shared" si="391"/>
        <v>1</v>
      </c>
      <c r="F606" s="15">
        <f t="shared" si="392"/>
        <v>0</v>
      </c>
      <c r="G606" s="15">
        <f t="shared" si="393"/>
        <v>0</v>
      </c>
      <c r="H606" s="15">
        <f t="shared" si="394"/>
        <v>0</v>
      </c>
      <c r="I606" s="15">
        <v>1</v>
      </c>
      <c r="J606" s="15">
        <v>46</v>
      </c>
      <c r="K606" s="15">
        <v>3</v>
      </c>
      <c r="L606" s="15">
        <f t="shared" si="358"/>
        <v>0</v>
      </c>
      <c r="M606" s="15">
        <f t="shared" si="359"/>
        <v>0</v>
      </c>
      <c r="N606" s="15">
        <f t="shared" si="360"/>
        <v>0</v>
      </c>
      <c r="O606" s="15">
        <f t="shared" si="361"/>
        <v>1</v>
      </c>
      <c r="P606" s="15">
        <f t="shared" si="362"/>
        <v>0</v>
      </c>
      <c r="Q606" s="15">
        <v>2</v>
      </c>
      <c r="R606" s="15">
        <v>4</v>
      </c>
      <c r="S606" s="15">
        <v>21</v>
      </c>
      <c r="T606" s="15">
        <v>0</v>
      </c>
      <c r="U606" s="15">
        <v>0</v>
      </c>
      <c r="V606" s="15">
        <v>1</v>
      </c>
      <c r="W606" s="15">
        <v>150000</v>
      </c>
      <c r="X606" s="15">
        <v>0</v>
      </c>
      <c r="Y606" s="15">
        <v>1</v>
      </c>
      <c r="Z606" s="15">
        <f t="shared" si="390"/>
        <v>1</v>
      </c>
      <c r="AA606" s="15">
        <f t="shared" si="363"/>
        <v>0</v>
      </c>
      <c r="AB606" s="15">
        <f t="shared" si="364"/>
        <v>0</v>
      </c>
      <c r="AC606" s="15">
        <v>3</v>
      </c>
      <c r="AD606" s="15">
        <v>18</v>
      </c>
      <c r="AE606" s="15">
        <v>1.45</v>
      </c>
      <c r="AF606" s="15">
        <v>180000</v>
      </c>
      <c r="AG606" s="27">
        <v>10000</v>
      </c>
      <c r="AH606" s="27">
        <f t="shared" si="365"/>
        <v>0</v>
      </c>
      <c r="AI606" s="27">
        <f t="shared" si="366"/>
        <v>0.6</v>
      </c>
      <c r="AJ606" s="27">
        <f t="shared" si="367"/>
        <v>0</v>
      </c>
      <c r="AK606" s="15">
        <v>1</v>
      </c>
      <c r="AL606" s="15">
        <v>12</v>
      </c>
      <c r="AM606" s="15">
        <v>12</v>
      </c>
      <c r="AN606" s="15">
        <v>8000</v>
      </c>
      <c r="AO606" s="15">
        <v>666.66666666666663</v>
      </c>
      <c r="AP606" s="15">
        <f>($AO606-$AO607)/$AO607</f>
        <v>-0.21568627450980396</v>
      </c>
      <c r="AQ606" s="15">
        <f t="shared" si="368"/>
        <v>0.4</v>
      </c>
      <c r="AR606" s="15">
        <f t="shared" si="369"/>
        <v>-8.6274509803921595E-2</v>
      </c>
      <c r="AZ606" s="15">
        <f t="shared" si="370"/>
        <v>0</v>
      </c>
      <c r="BA606" s="15">
        <f t="shared" si="371"/>
        <v>0</v>
      </c>
      <c r="BB606" s="15">
        <f>AVERAGE($AJ606,$AR606)</f>
        <v>-4.3137254901960798E-2</v>
      </c>
      <c r="BC606" s="15">
        <v>2.25</v>
      </c>
      <c r="BD606" s="15">
        <v>2</v>
      </c>
      <c r="BE606" s="15">
        <v>1.6666666666666667</v>
      </c>
      <c r="BF606" s="15">
        <v>1</v>
      </c>
      <c r="BG606" s="15">
        <v>2</v>
      </c>
      <c r="BH606" s="15">
        <v>1.7833333333333337</v>
      </c>
      <c r="BI606" s="15">
        <v>1</v>
      </c>
      <c r="BJ606" s="15">
        <v>3</v>
      </c>
      <c r="BK606" s="15">
        <f t="shared" si="372"/>
        <v>0</v>
      </c>
      <c r="BL606" s="15">
        <f t="shared" si="373"/>
        <v>1</v>
      </c>
      <c r="BM606" s="15">
        <f t="shared" si="374"/>
        <v>0</v>
      </c>
      <c r="BN606" s="15">
        <v>2</v>
      </c>
      <c r="BO606" s="15">
        <f t="shared" si="375"/>
        <v>1</v>
      </c>
      <c r="BP606" s="15">
        <f t="shared" si="376"/>
        <v>0</v>
      </c>
      <c r="BQ606" s="15">
        <f t="shared" si="377"/>
        <v>0</v>
      </c>
      <c r="BR606" s="15">
        <f t="shared" si="378"/>
        <v>0</v>
      </c>
      <c r="BS606" s="15">
        <v>3</v>
      </c>
      <c r="BT606" s="15">
        <v>4</v>
      </c>
      <c r="BU606" s="15">
        <f t="shared" si="379"/>
        <v>0</v>
      </c>
      <c r="BV606" s="15">
        <f t="shared" si="380"/>
        <v>0</v>
      </c>
      <c r="BW606" s="15">
        <f t="shared" si="381"/>
        <v>1</v>
      </c>
      <c r="BX606" s="15">
        <f t="shared" si="382"/>
        <v>0</v>
      </c>
      <c r="BY606" s="15">
        <v>1</v>
      </c>
      <c r="BZ606" s="15">
        <v>1</v>
      </c>
      <c r="CA606" s="15">
        <v>1</v>
      </c>
      <c r="CB606" s="15">
        <v>0</v>
      </c>
      <c r="CC606" s="15">
        <v>1</v>
      </c>
      <c r="CD606" s="27">
        <v>3.8</v>
      </c>
      <c r="CE606" s="27">
        <v>3.6666666666666665</v>
      </c>
      <c r="CF606" s="27">
        <v>3.5</v>
      </c>
      <c r="CG606" s="27">
        <v>3.4</v>
      </c>
      <c r="CH606" s="27">
        <v>2.3333333333333335</v>
      </c>
      <c r="CI606" s="27">
        <v>3</v>
      </c>
      <c r="CJ606" s="27">
        <f t="shared" si="356"/>
        <v>3.2833333333333332</v>
      </c>
      <c r="CK606" s="15">
        <f t="shared" si="383"/>
        <v>1.4</v>
      </c>
      <c r="CL606" s="15">
        <f t="shared" si="384"/>
        <v>0.33333333333333304</v>
      </c>
      <c r="CM606" s="15">
        <f t="shared" si="385"/>
        <v>0.25</v>
      </c>
      <c r="CN606" s="15">
        <f t="shared" si="386"/>
        <v>1.1999999999999997</v>
      </c>
      <c r="CO606" s="15">
        <f t="shared" si="387"/>
        <v>1.3333333333333335</v>
      </c>
      <c r="CP606" s="15">
        <f t="shared" si="388"/>
        <v>0.5</v>
      </c>
      <c r="CQ606" s="15">
        <f t="shared" si="389"/>
        <v>0.83611111111111081</v>
      </c>
    </row>
    <row r="607" spans="1:95" x14ac:dyDescent="0.2">
      <c r="A607" s="15">
        <v>3923</v>
      </c>
      <c r="B607" s="38">
        <v>0</v>
      </c>
      <c r="C607" s="15">
        <v>3</v>
      </c>
      <c r="D607" s="15">
        <f t="shared" si="357"/>
        <v>0</v>
      </c>
      <c r="E607" s="15">
        <f t="shared" si="391"/>
        <v>1</v>
      </c>
      <c r="F607" s="15">
        <f t="shared" si="392"/>
        <v>0</v>
      </c>
      <c r="G607" s="15">
        <f t="shared" si="393"/>
        <v>0</v>
      </c>
      <c r="H607" s="15">
        <f t="shared" si="394"/>
        <v>0</v>
      </c>
      <c r="I607" s="15">
        <v>1</v>
      </c>
      <c r="J607" s="15">
        <v>46</v>
      </c>
      <c r="K607" s="15">
        <v>3</v>
      </c>
      <c r="L607" s="15">
        <f t="shared" si="358"/>
        <v>0</v>
      </c>
      <c r="M607" s="15">
        <f t="shared" si="359"/>
        <v>0</v>
      </c>
      <c r="N607" s="15">
        <f t="shared" si="360"/>
        <v>0</v>
      </c>
      <c r="O607" s="15">
        <f t="shared" si="361"/>
        <v>1</v>
      </c>
      <c r="P607" s="15">
        <f t="shared" si="362"/>
        <v>0</v>
      </c>
      <c r="Q607" s="15">
        <v>2</v>
      </c>
      <c r="R607" s="15">
        <v>4</v>
      </c>
      <c r="S607" s="15">
        <v>21</v>
      </c>
      <c r="T607" s="15">
        <v>0</v>
      </c>
      <c r="U607" s="15">
        <v>0</v>
      </c>
      <c r="V607" s="15">
        <v>1</v>
      </c>
      <c r="W607" s="15">
        <v>150000</v>
      </c>
      <c r="X607" s="15">
        <v>0</v>
      </c>
      <c r="Y607" s="15">
        <v>0</v>
      </c>
      <c r="Z607" s="15">
        <f t="shared" si="390"/>
        <v>1</v>
      </c>
      <c r="AA607" s="15">
        <f t="shared" si="363"/>
        <v>0</v>
      </c>
      <c r="AB607" s="15">
        <f t="shared" si="364"/>
        <v>0</v>
      </c>
      <c r="AC607" s="159">
        <v>3</v>
      </c>
      <c r="AD607" s="159">
        <v>14</v>
      </c>
      <c r="AE607" s="159">
        <v>1.5</v>
      </c>
      <c r="AF607" s="15">
        <v>140000</v>
      </c>
      <c r="AG607" s="27">
        <v>10000</v>
      </c>
      <c r="AH607" s="27">
        <f t="shared" si="365"/>
        <v>9.526315789473685</v>
      </c>
      <c r="AI607" s="27">
        <f t="shared" si="366"/>
        <v>0.46666666666666667</v>
      </c>
      <c r="AJ607" s="27">
        <f t="shared" si="367"/>
        <v>4.4456140350877194</v>
      </c>
      <c r="AK607" s="15">
        <v>1</v>
      </c>
      <c r="AL607" s="15">
        <v>16</v>
      </c>
      <c r="AM607" s="15">
        <v>10.5</v>
      </c>
      <c r="AN607" s="15">
        <v>13600</v>
      </c>
      <c r="AO607" s="15">
        <v>850</v>
      </c>
      <c r="AQ607" s="15">
        <f t="shared" si="368"/>
        <v>0.53333333333333333</v>
      </c>
      <c r="AR607" s="15">
        <f t="shared" si="369"/>
        <v>0</v>
      </c>
      <c r="AZ607" s="15">
        <f t="shared" si="370"/>
        <v>0</v>
      </c>
      <c r="BA607" s="15">
        <f t="shared" si="371"/>
        <v>0</v>
      </c>
      <c r="BC607" s="15">
        <v>2.25</v>
      </c>
      <c r="BD607" s="15">
        <v>2</v>
      </c>
      <c r="BE607" s="15">
        <v>1.6666666666666667</v>
      </c>
      <c r="BF607" s="15">
        <v>1</v>
      </c>
      <c r="BG607" s="15">
        <v>2</v>
      </c>
      <c r="BH607" s="15">
        <v>1.7833333333333337</v>
      </c>
      <c r="BI607" s="15">
        <v>1</v>
      </c>
      <c r="BJ607" s="15">
        <v>3</v>
      </c>
      <c r="BK607" s="15">
        <f t="shared" si="372"/>
        <v>0</v>
      </c>
      <c r="BL607" s="15">
        <f t="shared" si="373"/>
        <v>1</v>
      </c>
      <c r="BM607" s="15">
        <f t="shared" si="374"/>
        <v>0</v>
      </c>
      <c r="BN607" s="15">
        <v>2</v>
      </c>
      <c r="BO607" s="15">
        <f t="shared" si="375"/>
        <v>1</v>
      </c>
      <c r="BP607" s="15">
        <f t="shared" si="376"/>
        <v>0</v>
      </c>
      <c r="BQ607" s="15">
        <f t="shared" si="377"/>
        <v>0</v>
      </c>
      <c r="BR607" s="15">
        <f t="shared" si="378"/>
        <v>0</v>
      </c>
      <c r="BS607" s="15">
        <v>3</v>
      </c>
      <c r="BT607" s="15">
        <v>4</v>
      </c>
      <c r="BU607" s="15">
        <f t="shared" si="379"/>
        <v>0</v>
      </c>
      <c r="BV607" s="15">
        <f t="shared" si="380"/>
        <v>0</v>
      </c>
      <c r="BW607" s="15">
        <f t="shared" si="381"/>
        <v>1</v>
      </c>
      <c r="BX607" s="15">
        <f t="shared" si="382"/>
        <v>0</v>
      </c>
      <c r="BY607" s="15">
        <v>1</v>
      </c>
      <c r="BZ607" s="15">
        <v>1</v>
      </c>
      <c r="CA607" s="15">
        <v>1</v>
      </c>
      <c r="CB607" s="15">
        <v>0</v>
      </c>
      <c r="CC607" s="15">
        <v>1</v>
      </c>
      <c r="CD607" s="27">
        <v>2.4</v>
      </c>
      <c r="CE607" s="27">
        <v>3.3333333333333335</v>
      </c>
      <c r="CF607" s="27">
        <v>3.25</v>
      </c>
      <c r="CG607" s="27">
        <v>2.2000000000000002</v>
      </c>
      <c r="CH607" s="27">
        <v>1</v>
      </c>
      <c r="CI607" s="27">
        <v>2.5</v>
      </c>
      <c r="CJ607" s="27">
        <f t="shared" si="356"/>
        <v>2.4472222222222224</v>
      </c>
      <c r="CK607" s="15">
        <f t="shared" si="383"/>
        <v>-1.8000000000000003</v>
      </c>
      <c r="CL607" s="15">
        <f t="shared" si="384"/>
        <v>-0.99999999999999956</v>
      </c>
      <c r="CM607" s="15">
        <f t="shared" si="385"/>
        <v>-0.25</v>
      </c>
      <c r="CN607" s="15">
        <f t="shared" si="386"/>
        <v>-0.79999999999999982</v>
      </c>
      <c r="CO607" s="15">
        <f t="shared" si="387"/>
        <v>-1</v>
      </c>
      <c r="CP607" s="15">
        <f t="shared" si="388"/>
        <v>-1</v>
      </c>
      <c r="CQ607" s="15">
        <f t="shared" si="389"/>
        <v>-0.97499999999999964</v>
      </c>
    </row>
    <row r="608" spans="1:95" x14ac:dyDescent="0.2">
      <c r="A608" s="15">
        <v>923</v>
      </c>
      <c r="B608" s="38">
        <v>0</v>
      </c>
      <c r="C608" s="15">
        <v>3</v>
      </c>
      <c r="D608" s="15">
        <f t="shared" si="357"/>
        <v>0</v>
      </c>
      <c r="E608" s="15">
        <f t="shared" si="391"/>
        <v>1</v>
      </c>
      <c r="F608" s="15">
        <f t="shared" si="392"/>
        <v>0</v>
      </c>
      <c r="G608" s="15">
        <f t="shared" si="393"/>
        <v>0</v>
      </c>
      <c r="H608" s="15">
        <f t="shared" si="394"/>
        <v>0</v>
      </c>
      <c r="I608" s="15">
        <v>1</v>
      </c>
      <c r="J608" s="15">
        <v>50</v>
      </c>
      <c r="K608" s="15">
        <v>3</v>
      </c>
      <c r="L608" s="15">
        <f t="shared" si="358"/>
        <v>0</v>
      </c>
      <c r="M608" s="15">
        <f t="shared" si="359"/>
        <v>0</v>
      </c>
      <c r="N608" s="15">
        <f t="shared" si="360"/>
        <v>0</v>
      </c>
      <c r="O608" s="15">
        <f t="shared" si="361"/>
        <v>1</v>
      </c>
      <c r="P608" s="15">
        <f t="shared" si="362"/>
        <v>0</v>
      </c>
      <c r="Q608" s="15">
        <v>2</v>
      </c>
      <c r="R608" s="15">
        <v>4</v>
      </c>
      <c r="S608" s="15">
        <v>29</v>
      </c>
      <c r="T608" s="15">
        <v>0</v>
      </c>
      <c r="U608" s="15">
        <v>1</v>
      </c>
      <c r="V608" s="15">
        <v>0</v>
      </c>
      <c r="W608" s="15">
        <v>0</v>
      </c>
      <c r="X608" s="15">
        <v>0</v>
      </c>
      <c r="Y608" s="15">
        <v>1</v>
      </c>
      <c r="Z608" s="15">
        <f t="shared" si="390"/>
        <v>0</v>
      </c>
      <c r="AA608" s="15">
        <f t="shared" si="363"/>
        <v>0</v>
      </c>
      <c r="AB608" s="15">
        <f t="shared" si="364"/>
        <v>0</v>
      </c>
      <c r="AC608" s="15">
        <v>1</v>
      </c>
      <c r="AD608" s="15">
        <v>120</v>
      </c>
      <c r="AE608" s="15">
        <v>14.5</v>
      </c>
      <c r="AF608" s="15">
        <v>114000</v>
      </c>
      <c r="AG608" s="27">
        <v>950</v>
      </c>
      <c r="AH608" s="27">
        <f t="shared" si="365"/>
        <v>0.11764705882352941</v>
      </c>
      <c r="AI608" s="27">
        <f t="shared" si="366"/>
        <v>1</v>
      </c>
      <c r="AJ608" s="27">
        <f t="shared" si="367"/>
        <v>0.11764705882352941</v>
      </c>
      <c r="AQ608" s="15">
        <f t="shared" si="368"/>
        <v>0</v>
      </c>
      <c r="AR608" s="15">
        <f t="shared" si="369"/>
        <v>0</v>
      </c>
      <c r="AZ608" s="15">
        <f t="shared" si="370"/>
        <v>0</v>
      </c>
      <c r="BA608" s="15">
        <f t="shared" si="371"/>
        <v>0</v>
      </c>
      <c r="BB608" s="15">
        <f>$AJ608</f>
        <v>0.11764705882352941</v>
      </c>
      <c r="BC608" s="15">
        <v>1.75</v>
      </c>
      <c r="BD608" s="15">
        <v>1.3333333333333333</v>
      </c>
      <c r="BE608" s="15">
        <v>1</v>
      </c>
      <c r="BF608" s="15">
        <v>2.5</v>
      </c>
      <c r="BG608" s="15">
        <v>2.5</v>
      </c>
      <c r="BH608" s="15">
        <v>1.8166666666666664</v>
      </c>
      <c r="BI608" s="15">
        <v>1</v>
      </c>
      <c r="BJ608" s="15">
        <v>5</v>
      </c>
      <c r="BK608" s="15">
        <f t="shared" si="372"/>
        <v>0</v>
      </c>
      <c r="BL608" s="15">
        <f t="shared" si="373"/>
        <v>0</v>
      </c>
      <c r="BM608" s="15">
        <f t="shared" si="374"/>
        <v>0</v>
      </c>
      <c r="BN608" s="15" t="s">
        <v>1007</v>
      </c>
      <c r="BO608" s="15">
        <f t="shared" si="375"/>
        <v>0</v>
      </c>
      <c r="BP608" s="15">
        <f t="shared" si="376"/>
        <v>0</v>
      </c>
      <c r="BQ608" s="15">
        <f t="shared" si="377"/>
        <v>0</v>
      </c>
      <c r="BR608" s="15">
        <f t="shared" si="378"/>
        <v>0</v>
      </c>
      <c r="BU608" s="15">
        <f t="shared" si="379"/>
        <v>0</v>
      </c>
      <c r="BV608" s="15">
        <f t="shared" si="380"/>
        <v>0</v>
      </c>
      <c r="BW608" s="15">
        <f t="shared" si="381"/>
        <v>0</v>
      </c>
      <c r="BX608" s="15">
        <f t="shared" si="382"/>
        <v>0</v>
      </c>
      <c r="BY608" s="15" t="s">
        <v>1007</v>
      </c>
      <c r="BZ608" s="15" t="s">
        <v>1007</v>
      </c>
      <c r="CA608" s="15" t="s">
        <v>1007</v>
      </c>
      <c r="CB608" s="15" t="s">
        <v>1007</v>
      </c>
      <c r="CC608" s="15" t="s">
        <v>1007</v>
      </c>
      <c r="CD608" s="27">
        <v>4.2</v>
      </c>
      <c r="CE608" s="27">
        <v>4.333333333333333</v>
      </c>
      <c r="CF608" s="27">
        <v>3.5</v>
      </c>
      <c r="CG608" s="27">
        <v>3</v>
      </c>
      <c r="CH608" s="27">
        <v>2</v>
      </c>
      <c r="CI608" s="27">
        <v>3.5</v>
      </c>
      <c r="CJ608" s="27">
        <f t="shared" si="356"/>
        <v>3.4222222222222221</v>
      </c>
      <c r="CK608" s="15">
        <f t="shared" si="383"/>
        <v>0.80000000000000027</v>
      </c>
      <c r="CL608" s="15">
        <f t="shared" si="384"/>
        <v>0.66666666666666652</v>
      </c>
      <c r="CM608" s="15">
        <f t="shared" si="385"/>
        <v>0.5</v>
      </c>
      <c r="CN608" s="15">
        <f t="shared" si="386"/>
        <v>0.39999999999999991</v>
      </c>
      <c r="CO608" s="15">
        <f t="shared" si="387"/>
        <v>0.33333333333333326</v>
      </c>
      <c r="CP608" s="15">
        <f t="shared" si="388"/>
        <v>0</v>
      </c>
      <c r="CQ608" s="15">
        <f t="shared" si="389"/>
        <v>0.45000000000000018</v>
      </c>
    </row>
    <row r="609" spans="1:95" x14ac:dyDescent="0.2">
      <c r="A609" s="15">
        <v>923</v>
      </c>
      <c r="B609" s="38">
        <v>0</v>
      </c>
      <c r="C609" s="15">
        <v>3</v>
      </c>
      <c r="D609" s="15">
        <f t="shared" si="357"/>
        <v>0</v>
      </c>
      <c r="E609" s="15">
        <f t="shared" si="391"/>
        <v>1</v>
      </c>
      <c r="F609" s="15">
        <f t="shared" si="392"/>
        <v>0</v>
      </c>
      <c r="G609" s="15">
        <f t="shared" si="393"/>
        <v>0</v>
      </c>
      <c r="H609" s="15">
        <f t="shared" si="394"/>
        <v>0</v>
      </c>
      <c r="I609" s="15">
        <v>1</v>
      </c>
      <c r="J609" s="15">
        <v>50</v>
      </c>
      <c r="K609" s="15">
        <v>3</v>
      </c>
      <c r="L609" s="15">
        <f t="shared" si="358"/>
        <v>0</v>
      </c>
      <c r="M609" s="15">
        <f t="shared" si="359"/>
        <v>0</v>
      </c>
      <c r="N609" s="15">
        <f t="shared" si="360"/>
        <v>0</v>
      </c>
      <c r="O609" s="15">
        <f t="shared" si="361"/>
        <v>1</v>
      </c>
      <c r="P609" s="15">
        <f t="shared" si="362"/>
        <v>0</v>
      </c>
      <c r="Q609" s="15">
        <v>2</v>
      </c>
      <c r="R609" s="15">
        <v>4</v>
      </c>
      <c r="S609" s="15">
        <v>29</v>
      </c>
      <c r="T609" s="15">
        <v>0</v>
      </c>
      <c r="U609" s="15">
        <v>1</v>
      </c>
      <c r="V609" s="15">
        <v>0</v>
      </c>
      <c r="W609" s="15">
        <v>0</v>
      </c>
      <c r="X609" s="15">
        <v>0</v>
      </c>
      <c r="Y609" s="15">
        <v>0</v>
      </c>
      <c r="Z609" s="15">
        <f t="shared" si="390"/>
        <v>0</v>
      </c>
      <c r="AA609" s="15">
        <f t="shared" si="363"/>
        <v>0</v>
      </c>
      <c r="AB609" s="15">
        <f t="shared" si="364"/>
        <v>0</v>
      </c>
      <c r="AC609" s="159">
        <v>1</v>
      </c>
      <c r="AD609" s="159">
        <v>120</v>
      </c>
      <c r="AE609" s="159">
        <v>14</v>
      </c>
      <c r="AF609" s="15">
        <v>102000</v>
      </c>
      <c r="AG609" s="27">
        <v>850</v>
      </c>
      <c r="AH609" s="27">
        <f t="shared" si="365"/>
        <v>-0.93200000000000005</v>
      </c>
      <c r="AI609" s="27">
        <f t="shared" si="366"/>
        <v>1</v>
      </c>
      <c r="AJ609" s="27">
        <f t="shared" si="367"/>
        <v>-0.93200000000000005</v>
      </c>
      <c r="AQ609" s="15">
        <f t="shared" si="368"/>
        <v>0</v>
      </c>
      <c r="AR609" s="15">
        <f t="shared" si="369"/>
        <v>0</v>
      </c>
      <c r="AZ609" s="15">
        <f t="shared" si="370"/>
        <v>0</v>
      </c>
      <c r="BA609" s="15">
        <f t="shared" si="371"/>
        <v>0</v>
      </c>
      <c r="BC609" s="15">
        <v>1.75</v>
      </c>
      <c r="BD609" s="15">
        <v>1.3333333333333333</v>
      </c>
      <c r="BE609" s="15">
        <v>1</v>
      </c>
      <c r="BF609" s="15">
        <v>2.5</v>
      </c>
      <c r="BG609" s="15">
        <v>2.5</v>
      </c>
      <c r="BH609" s="15">
        <v>1.8166666666666664</v>
      </c>
      <c r="BI609" s="15">
        <v>1</v>
      </c>
      <c r="BJ609" s="15">
        <v>5</v>
      </c>
      <c r="BK609" s="15">
        <f t="shared" si="372"/>
        <v>0</v>
      </c>
      <c r="BL609" s="15">
        <f t="shared" si="373"/>
        <v>0</v>
      </c>
      <c r="BM609" s="15">
        <f t="shared" si="374"/>
        <v>0</v>
      </c>
      <c r="BN609" s="15" t="s">
        <v>1007</v>
      </c>
      <c r="BO609" s="15">
        <f t="shared" si="375"/>
        <v>0</v>
      </c>
      <c r="BP609" s="15">
        <f t="shared" si="376"/>
        <v>0</v>
      </c>
      <c r="BQ609" s="15">
        <f t="shared" si="377"/>
        <v>0</v>
      </c>
      <c r="BR609" s="15">
        <f t="shared" si="378"/>
        <v>0</v>
      </c>
      <c r="BU609" s="15">
        <f t="shared" si="379"/>
        <v>0</v>
      </c>
      <c r="BV609" s="15">
        <f t="shared" si="380"/>
        <v>0</v>
      </c>
      <c r="BW609" s="15">
        <f t="shared" si="381"/>
        <v>0</v>
      </c>
      <c r="BX609" s="15">
        <f t="shared" si="382"/>
        <v>0</v>
      </c>
      <c r="BY609" s="15" t="s">
        <v>1007</v>
      </c>
      <c r="BZ609" s="15" t="s">
        <v>1007</v>
      </c>
      <c r="CA609" s="15" t="s">
        <v>1007</v>
      </c>
      <c r="CB609" s="15" t="s">
        <v>1007</v>
      </c>
      <c r="CC609" s="15" t="s">
        <v>1007</v>
      </c>
      <c r="CD609" s="27">
        <v>3.4</v>
      </c>
      <c r="CE609" s="27">
        <v>3.6666666666666665</v>
      </c>
      <c r="CF609" s="27">
        <v>3</v>
      </c>
      <c r="CG609" s="27">
        <v>2.6</v>
      </c>
      <c r="CH609" s="27">
        <v>1.6666666666666667</v>
      </c>
      <c r="CI609" s="27">
        <v>3.5</v>
      </c>
      <c r="CJ609" s="27">
        <f t="shared" si="356"/>
        <v>2.9722222222222219</v>
      </c>
      <c r="CK609" s="15">
        <f t="shared" si="383"/>
        <v>-0.39999999999999991</v>
      </c>
      <c r="CL609" s="15">
        <f t="shared" si="384"/>
        <v>0</v>
      </c>
      <c r="CM609" s="15">
        <f t="shared" si="385"/>
        <v>-0.25</v>
      </c>
      <c r="CN609" s="15">
        <f t="shared" si="386"/>
        <v>-1</v>
      </c>
      <c r="CO609" s="15">
        <f t="shared" si="387"/>
        <v>-1.6666666666666667</v>
      </c>
      <c r="CP609" s="15">
        <f t="shared" si="388"/>
        <v>-0.25</v>
      </c>
      <c r="CQ609" s="15">
        <f t="shared" si="389"/>
        <v>-0.59444444444444455</v>
      </c>
    </row>
    <row r="610" spans="1:95" x14ac:dyDescent="0.2">
      <c r="A610" s="15">
        <v>925</v>
      </c>
      <c r="B610" s="23">
        <v>0</v>
      </c>
      <c r="C610" s="15">
        <v>3</v>
      </c>
      <c r="D610" s="15">
        <f t="shared" si="357"/>
        <v>0</v>
      </c>
      <c r="E610" s="15">
        <f t="shared" si="391"/>
        <v>1</v>
      </c>
      <c r="F610" s="15">
        <f t="shared" si="392"/>
        <v>0</v>
      </c>
      <c r="G610" s="15">
        <f t="shared" si="393"/>
        <v>0</v>
      </c>
      <c r="H610" s="15">
        <f t="shared" si="394"/>
        <v>0</v>
      </c>
      <c r="I610" s="15">
        <v>0</v>
      </c>
      <c r="J610" s="15">
        <v>54</v>
      </c>
      <c r="K610" s="15">
        <v>3</v>
      </c>
      <c r="L610" s="15">
        <f t="shared" si="358"/>
        <v>0</v>
      </c>
      <c r="M610" s="15">
        <f t="shared" si="359"/>
        <v>0</v>
      </c>
      <c r="N610" s="15">
        <f t="shared" si="360"/>
        <v>0</v>
      </c>
      <c r="O610" s="15">
        <f t="shared" si="361"/>
        <v>1</v>
      </c>
      <c r="P610" s="15">
        <f t="shared" si="362"/>
        <v>0</v>
      </c>
      <c r="Q610" s="15">
        <v>2</v>
      </c>
      <c r="R610" s="15">
        <v>3</v>
      </c>
      <c r="S610" s="15">
        <v>28</v>
      </c>
      <c r="T610" s="15">
        <v>1</v>
      </c>
      <c r="U610" s="15">
        <v>1</v>
      </c>
      <c r="V610" s="15">
        <v>0</v>
      </c>
      <c r="W610" s="15">
        <v>0</v>
      </c>
      <c r="X610" s="15">
        <v>0</v>
      </c>
      <c r="Y610" s="15">
        <v>1</v>
      </c>
      <c r="Z610" s="15">
        <f t="shared" si="390"/>
        <v>1</v>
      </c>
      <c r="AA610" s="15">
        <f t="shared" si="363"/>
        <v>0</v>
      </c>
      <c r="AB610" s="15">
        <f t="shared" si="364"/>
        <v>0</v>
      </c>
      <c r="AC610" s="15">
        <v>3</v>
      </c>
      <c r="AD610" s="15">
        <v>12</v>
      </c>
      <c r="AE610" s="15">
        <v>1.5</v>
      </c>
      <c r="AF610" s="15">
        <v>150000</v>
      </c>
      <c r="AG610" s="27">
        <v>12500</v>
      </c>
      <c r="AH610" s="27">
        <f t="shared" si="365"/>
        <v>0.15384615384615377</v>
      </c>
      <c r="AI610" s="27">
        <f t="shared" si="366"/>
        <v>0.54545454545454541</v>
      </c>
      <c r="AJ610" s="27">
        <f t="shared" si="367"/>
        <v>8.3916083916083864E-2</v>
      </c>
      <c r="AK610" s="15">
        <v>1</v>
      </c>
      <c r="AL610" s="15">
        <v>10</v>
      </c>
      <c r="AM610" s="15">
        <v>14</v>
      </c>
      <c r="AN610" s="15">
        <v>6300</v>
      </c>
      <c r="AO610" s="15">
        <v>630</v>
      </c>
      <c r="AP610" s="15">
        <f>($AO610-$AO611)/$AO611</f>
        <v>0.05</v>
      </c>
      <c r="AQ610" s="15">
        <f t="shared" si="368"/>
        <v>0.45454545454545453</v>
      </c>
      <c r="AR610" s="15">
        <f t="shared" si="369"/>
        <v>2.2727272727272728E-2</v>
      </c>
      <c r="AZ610" s="15">
        <f t="shared" si="370"/>
        <v>0</v>
      </c>
      <c r="BA610" s="15">
        <f t="shared" si="371"/>
        <v>0</v>
      </c>
      <c r="BB610" s="15">
        <f>AVERAGE($AJ610,$AR610)</f>
        <v>5.3321678321678292E-2</v>
      </c>
      <c r="BC610" s="15">
        <v>2</v>
      </c>
      <c r="BD610" s="15">
        <v>2</v>
      </c>
      <c r="BE610" s="15">
        <v>1.6666666666666667</v>
      </c>
      <c r="BF610" s="15">
        <v>1</v>
      </c>
      <c r="BG610" s="15">
        <v>2</v>
      </c>
      <c r="BH610" s="15">
        <v>1.7333333333333336</v>
      </c>
      <c r="BI610" s="15">
        <v>1</v>
      </c>
      <c r="BJ610" s="15">
        <v>5</v>
      </c>
      <c r="BK610" s="15">
        <f t="shared" si="372"/>
        <v>0</v>
      </c>
      <c r="BL610" s="15">
        <f t="shared" si="373"/>
        <v>0</v>
      </c>
      <c r="BM610" s="15">
        <f t="shared" si="374"/>
        <v>0</v>
      </c>
      <c r="BN610" s="15" t="s">
        <v>1007</v>
      </c>
      <c r="BO610" s="15">
        <f t="shared" si="375"/>
        <v>0</v>
      </c>
      <c r="BP610" s="15">
        <f t="shared" si="376"/>
        <v>0</v>
      </c>
      <c r="BQ610" s="15">
        <f t="shared" si="377"/>
        <v>0</v>
      </c>
      <c r="BR610" s="15">
        <f t="shared" si="378"/>
        <v>0</v>
      </c>
      <c r="BU610" s="15">
        <f t="shared" si="379"/>
        <v>0</v>
      </c>
      <c r="BV610" s="15">
        <f t="shared" si="380"/>
        <v>0</v>
      </c>
      <c r="BW610" s="15">
        <f t="shared" si="381"/>
        <v>0</v>
      </c>
      <c r="BX610" s="15">
        <f t="shared" si="382"/>
        <v>0</v>
      </c>
      <c r="BY610" s="15" t="s">
        <v>1007</v>
      </c>
      <c r="BZ610" s="15" t="s">
        <v>1007</v>
      </c>
      <c r="CA610" s="15" t="s">
        <v>1007</v>
      </c>
      <c r="CB610" s="15" t="s">
        <v>1007</v>
      </c>
      <c r="CC610" s="15" t="s">
        <v>1007</v>
      </c>
      <c r="CD610" s="27">
        <v>3.8</v>
      </c>
      <c r="CE610" s="27">
        <v>3.6666666666666665</v>
      </c>
      <c r="CF610" s="27">
        <v>3.25</v>
      </c>
      <c r="CG610" s="27">
        <v>3.6</v>
      </c>
      <c r="CH610" s="27">
        <v>3.3333333333333335</v>
      </c>
      <c r="CI610" s="27">
        <v>3.75</v>
      </c>
      <c r="CJ610" s="27">
        <f t="shared" si="356"/>
        <v>3.5666666666666664</v>
      </c>
      <c r="CK610" s="15">
        <f t="shared" si="383"/>
        <v>0.59999999999999964</v>
      </c>
      <c r="CL610" s="15">
        <f t="shared" si="384"/>
        <v>0.33333333333333304</v>
      </c>
      <c r="CM610" s="15">
        <f t="shared" si="385"/>
        <v>0</v>
      </c>
      <c r="CN610" s="15">
        <f t="shared" si="386"/>
        <v>0</v>
      </c>
      <c r="CO610" s="15">
        <f t="shared" si="387"/>
        <v>0.33333333333333348</v>
      </c>
      <c r="CP610" s="15">
        <f t="shared" si="388"/>
        <v>0.25</v>
      </c>
      <c r="CQ610" s="15">
        <f t="shared" si="389"/>
        <v>0.25277777777777777</v>
      </c>
    </row>
    <row r="611" spans="1:95" x14ac:dyDescent="0.2">
      <c r="A611" s="15">
        <v>925</v>
      </c>
      <c r="B611" s="23">
        <v>0</v>
      </c>
      <c r="C611" s="15">
        <v>3</v>
      </c>
      <c r="D611" s="15">
        <f t="shared" si="357"/>
        <v>0</v>
      </c>
      <c r="E611" s="15">
        <f t="shared" si="391"/>
        <v>1</v>
      </c>
      <c r="F611" s="15">
        <f t="shared" si="392"/>
        <v>0</v>
      </c>
      <c r="G611" s="15">
        <f t="shared" si="393"/>
        <v>0</v>
      </c>
      <c r="H611" s="15">
        <f t="shared" si="394"/>
        <v>0</v>
      </c>
      <c r="I611" s="15">
        <v>0</v>
      </c>
      <c r="J611" s="15">
        <v>54</v>
      </c>
      <c r="K611" s="15">
        <v>3</v>
      </c>
      <c r="L611" s="15">
        <f t="shared" si="358"/>
        <v>0</v>
      </c>
      <c r="M611" s="15">
        <f t="shared" si="359"/>
        <v>0</v>
      </c>
      <c r="N611" s="15">
        <f t="shared" si="360"/>
        <v>0</v>
      </c>
      <c r="O611" s="15">
        <f t="shared" si="361"/>
        <v>1</v>
      </c>
      <c r="P611" s="15">
        <f t="shared" si="362"/>
        <v>0</v>
      </c>
      <c r="Q611" s="15">
        <v>2</v>
      </c>
      <c r="R611" s="15">
        <v>3</v>
      </c>
      <c r="S611" s="15">
        <v>28</v>
      </c>
      <c r="T611" s="15">
        <v>1</v>
      </c>
      <c r="U611" s="15">
        <v>1</v>
      </c>
      <c r="V611" s="15">
        <v>0</v>
      </c>
      <c r="W611" s="15">
        <v>0</v>
      </c>
      <c r="X611" s="15">
        <v>0</v>
      </c>
      <c r="Y611" s="15">
        <v>0</v>
      </c>
      <c r="Z611" s="15">
        <f t="shared" si="390"/>
        <v>1</v>
      </c>
      <c r="AA611" s="15">
        <f t="shared" si="363"/>
        <v>0</v>
      </c>
      <c r="AB611" s="15">
        <f t="shared" si="364"/>
        <v>0</v>
      </c>
      <c r="AC611" s="159">
        <v>3</v>
      </c>
      <c r="AD611" s="159">
        <v>12</v>
      </c>
      <c r="AE611" s="159">
        <v>1.45</v>
      </c>
      <c r="AF611" s="15">
        <v>130000</v>
      </c>
      <c r="AG611" s="27">
        <v>10833.333333333334</v>
      </c>
      <c r="AH611" s="27">
        <f t="shared" si="365"/>
        <v>11.745098039215687</v>
      </c>
      <c r="AI611" s="27">
        <f t="shared" si="366"/>
        <v>0.54545454545454541</v>
      </c>
      <c r="AJ611" s="27">
        <f t="shared" si="367"/>
        <v>6.4064171122994651</v>
      </c>
      <c r="AK611" s="15">
        <v>1</v>
      </c>
      <c r="AL611" s="15">
        <v>10</v>
      </c>
      <c r="AM611" s="15">
        <v>12.5</v>
      </c>
      <c r="AN611" s="15">
        <v>6000</v>
      </c>
      <c r="AO611" s="15">
        <v>600</v>
      </c>
      <c r="AQ611" s="15">
        <f t="shared" si="368"/>
        <v>0.45454545454545453</v>
      </c>
      <c r="AR611" s="15">
        <f t="shared" si="369"/>
        <v>0</v>
      </c>
      <c r="AZ611" s="15">
        <f t="shared" si="370"/>
        <v>0</v>
      </c>
      <c r="BA611" s="15">
        <f t="shared" si="371"/>
        <v>0</v>
      </c>
      <c r="BC611" s="15">
        <v>2</v>
      </c>
      <c r="BD611" s="15">
        <v>2</v>
      </c>
      <c r="BE611" s="15">
        <v>1.6666666666666667</v>
      </c>
      <c r="BF611" s="15">
        <v>1</v>
      </c>
      <c r="BG611" s="15">
        <v>2</v>
      </c>
      <c r="BH611" s="15">
        <v>1.7333333333333336</v>
      </c>
      <c r="BI611" s="15">
        <v>1</v>
      </c>
      <c r="BJ611" s="15">
        <v>5</v>
      </c>
      <c r="BK611" s="15">
        <f t="shared" si="372"/>
        <v>0</v>
      </c>
      <c r="BL611" s="15">
        <f t="shared" si="373"/>
        <v>0</v>
      </c>
      <c r="BM611" s="15">
        <f t="shared" si="374"/>
        <v>0</v>
      </c>
      <c r="BN611" s="15" t="s">
        <v>1007</v>
      </c>
      <c r="BO611" s="15">
        <f t="shared" si="375"/>
        <v>0</v>
      </c>
      <c r="BP611" s="15">
        <f t="shared" si="376"/>
        <v>0</v>
      </c>
      <c r="BQ611" s="15">
        <f t="shared" si="377"/>
        <v>0</v>
      </c>
      <c r="BR611" s="15">
        <f t="shared" si="378"/>
        <v>0</v>
      </c>
      <c r="BU611" s="15">
        <f t="shared" si="379"/>
        <v>0</v>
      </c>
      <c r="BV611" s="15">
        <f t="shared" si="380"/>
        <v>0</v>
      </c>
      <c r="BW611" s="15">
        <f t="shared" si="381"/>
        <v>0</v>
      </c>
      <c r="BX611" s="15">
        <f t="shared" si="382"/>
        <v>0</v>
      </c>
      <c r="BY611" s="15" t="s">
        <v>1007</v>
      </c>
      <c r="BZ611" s="15" t="s">
        <v>1007</v>
      </c>
      <c r="CA611" s="15" t="s">
        <v>1007</v>
      </c>
      <c r="CB611" s="15" t="s">
        <v>1007</v>
      </c>
      <c r="CC611" s="15" t="s">
        <v>1007</v>
      </c>
      <c r="CD611" s="27">
        <v>3.2</v>
      </c>
      <c r="CE611" s="27">
        <v>3.3333333333333335</v>
      </c>
      <c r="CF611" s="27">
        <v>3.25</v>
      </c>
      <c r="CG611" s="27">
        <v>3.6</v>
      </c>
      <c r="CH611" s="27">
        <v>3</v>
      </c>
      <c r="CI611" s="27">
        <v>3.5</v>
      </c>
      <c r="CJ611" s="27">
        <f t="shared" si="356"/>
        <v>3.3138888888888887</v>
      </c>
      <c r="CK611" s="15">
        <f t="shared" si="383"/>
        <v>-0.79999999999999982</v>
      </c>
      <c r="CL611" s="15">
        <f t="shared" si="384"/>
        <v>-0.99999999999999956</v>
      </c>
      <c r="CM611" s="15">
        <f t="shared" si="385"/>
        <v>-0.25</v>
      </c>
      <c r="CN611" s="15">
        <f t="shared" si="386"/>
        <v>-0.39999999999999991</v>
      </c>
      <c r="CO611" s="15">
        <f t="shared" si="387"/>
        <v>0</v>
      </c>
      <c r="CP611" s="15">
        <f t="shared" si="388"/>
        <v>-0.25</v>
      </c>
      <c r="CQ611" s="15">
        <f t="shared" si="389"/>
        <v>-0.45000000000000018</v>
      </c>
    </row>
    <row r="612" spans="1:95" x14ac:dyDescent="0.2">
      <c r="A612" s="15">
        <v>926</v>
      </c>
      <c r="B612" s="23">
        <v>0</v>
      </c>
      <c r="C612" s="15">
        <v>3</v>
      </c>
      <c r="D612" s="15">
        <f t="shared" si="357"/>
        <v>0</v>
      </c>
      <c r="E612" s="15">
        <f t="shared" si="391"/>
        <v>1</v>
      </c>
      <c r="F612" s="15">
        <f t="shared" si="392"/>
        <v>0</v>
      </c>
      <c r="G612" s="15">
        <f t="shared" si="393"/>
        <v>0</v>
      </c>
      <c r="H612" s="15">
        <f t="shared" si="394"/>
        <v>0</v>
      </c>
      <c r="I612" s="15">
        <v>1</v>
      </c>
      <c r="J612" s="15">
        <v>36</v>
      </c>
      <c r="K612" s="15">
        <v>5</v>
      </c>
      <c r="L612" s="15">
        <f t="shared" si="358"/>
        <v>0</v>
      </c>
      <c r="M612" s="15">
        <f t="shared" si="359"/>
        <v>0</v>
      </c>
      <c r="N612" s="15">
        <f t="shared" si="360"/>
        <v>0</v>
      </c>
      <c r="O612" s="15">
        <f t="shared" si="361"/>
        <v>0</v>
      </c>
      <c r="P612" s="15">
        <f t="shared" si="362"/>
        <v>0</v>
      </c>
      <c r="Q612" s="15">
        <v>1</v>
      </c>
      <c r="R612" s="15">
        <v>5</v>
      </c>
      <c r="S612" s="15">
        <v>6</v>
      </c>
      <c r="T612" s="15">
        <v>0</v>
      </c>
      <c r="U612" s="15">
        <v>1</v>
      </c>
      <c r="V612" s="15">
        <v>1</v>
      </c>
      <c r="W612" s="15">
        <v>500000</v>
      </c>
      <c r="X612" s="15">
        <v>0</v>
      </c>
      <c r="Y612" s="15">
        <v>1</v>
      </c>
      <c r="Z612" s="15">
        <f t="shared" si="390"/>
        <v>0</v>
      </c>
      <c r="AA612" s="15">
        <f t="shared" si="363"/>
        <v>0</v>
      </c>
      <c r="AB612" s="15">
        <f t="shared" si="364"/>
        <v>0</v>
      </c>
      <c r="AC612" s="15">
        <v>1</v>
      </c>
      <c r="AD612" s="15">
        <v>35</v>
      </c>
      <c r="AE612" s="15">
        <v>11.8</v>
      </c>
      <c r="AF612" s="15">
        <v>29750</v>
      </c>
      <c r="AG612" s="27">
        <v>850</v>
      </c>
      <c r="AH612" s="27">
        <f t="shared" si="365"/>
        <v>6.25E-2</v>
      </c>
      <c r="AI612" s="27">
        <f t="shared" si="366"/>
        <v>1</v>
      </c>
      <c r="AJ612" s="27">
        <f t="shared" si="367"/>
        <v>6.25E-2</v>
      </c>
      <c r="AQ612" s="15">
        <f t="shared" si="368"/>
        <v>0</v>
      </c>
      <c r="AR612" s="15">
        <f t="shared" si="369"/>
        <v>0</v>
      </c>
      <c r="AZ612" s="15">
        <f t="shared" si="370"/>
        <v>0</v>
      </c>
      <c r="BA612" s="15">
        <f t="shared" si="371"/>
        <v>0</v>
      </c>
      <c r="BB612" s="15">
        <f>$AJ612</f>
        <v>6.25E-2</v>
      </c>
      <c r="BC612" s="15">
        <v>2.75</v>
      </c>
      <c r="BD612" s="15">
        <v>2</v>
      </c>
      <c r="BE612" s="15">
        <v>2.3333333333333335</v>
      </c>
      <c r="BF612" s="15">
        <v>1</v>
      </c>
      <c r="BG612" s="15">
        <v>2.5</v>
      </c>
      <c r="BH612" s="15">
        <v>2.1166666666666667</v>
      </c>
      <c r="BI612" s="15">
        <v>1</v>
      </c>
      <c r="BJ612" s="15">
        <v>3</v>
      </c>
      <c r="BK612" s="15">
        <f t="shared" si="372"/>
        <v>0</v>
      </c>
      <c r="BL612" s="15">
        <f t="shared" si="373"/>
        <v>1</v>
      </c>
      <c r="BM612" s="15">
        <f t="shared" si="374"/>
        <v>0</v>
      </c>
      <c r="BN612" s="15">
        <v>1</v>
      </c>
      <c r="BO612" s="15">
        <f t="shared" si="375"/>
        <v>0</v>
      </c>
      <c r="BP612" s="15">
        <f t="shared" si="376"/>
        <v>0</v>
      </c>
      <c r="BQ612" s="15">
        <f t="shared" si="377"/>
        <v>0</v>
      </c>
      <c r="BR612" s="15">
        <f t="shared" si="378"/>
        <v>0</v>
      </c>
      <c r="BS612" s="15">
        <v>3</v>
      </c>
      <c r="BT612" s="15">
        <v>4</v>
      </c>
      <c r="BU612" s="15">
        <f t="shared" si="379"/>
        <v>0</v>
      </c>
      <c r="BV612" s="15">
        <f t="shared" si="380"/>
        <v>0</v>
      </c>
      <c r="BW612" s="15">
        <f t="shared" si="381"/>
        <v>1</v>
      </c>
      <c r="BX612" s="15">
        <f t="shared" si="382"/>
        <v>0</v>
      </c>
      <c r="BY612" s="15">
        <v>1</v>
      </c>
      <c r="BZ612" s="15">
        <v>1</v>
      </c>
      <c r="CA612" s="15">
        <v>1</v>
      </c>
      <c r="CB612" s="15">
        <v>0</v>
      </c>
      <c r="CC612" s="15">
        <v>1</v>
      </c>
      <c r="CD612" s="27">
        <v>4</v>
      </c>
      <c r="CE612" s="27">
        <v>4.333333333333333</v>
      </c>
      <c r="CF612" s="27">
        <v>3.5</v>
      </c>
      <c r="CG612" s="27">
        <v>4</v>
      </c>
      <c r="CH612" s="27">
        <v>3</v>
      </c>
      <c r="CI612" s="27">
        <v>3.75</v>
      </c>
      <c r="CJ612" s="27">
        <f t="shared" si="356"/>
        <v>3.7638888888888888</v>
      </c>
      <c r="CK612" s="15">
        <f t="shared" si="383"/>
        <v>1.2000000000000002</v>
      </c>
      <c r="CL612" s="15">
        <f t="shared" si="384"/>
        <v>1.333333333333333</v>
      </c>
      <c r="CM612" s="15">
        <f t="shared" si="385"/>
        <v>0.25</v>
      </c>
      <c r="CN612" s="15">
        <f t="shared" si="386"/>
        <v>1</v>
      </c>
      <c r="CO612" s="15">
        <f t="shared" si="387"/>
        <v>1.3333333333333333</v>
      </c>
      <c r="CP612" s="15">
        <f t="shared" si="388"/>
        <v>0.5</v>
      </c>
      <c r="CQ612" s="15">
        <f t="shared" si="389"/>
        <v>0.93611111111111089</v>
      </c>
    </row>
    <row r="613" spans="1:95" x14ac:dyDescent="0.2">
      <c r="A613" s="15">
        <v>926</v>
      </c>
      <c r="B613" s="23">
        <v>0</v>
      </c>
      <c r="C613" s="15">
        <v>3</v>
      </c>
      <c r="D613" s="15">
        <f t="shared" si="357"/>
        <v>0</v>
      </c>
      <c r="E613" s="15">
        <f t="shared" si="391"/>
        <v>1</v>
      </c>
      <c r="F613" s="15">
        <f t="shared" si="392"/>
        <v>0</v>
      </c>
      <c r="G613" s="15">
        <f t="shared" si="393"/>
        <v>0</v>
      </c>
      <c r="H613" s="15">
        <f t="shared" si="394"/>
        <v>0</v>
      </c>
      <c r="I613" s="15">
        <v>1</v>
      </c>
      <c r="J613" s="15">
        <v>36</v>
      </c>
      <c r="K613" s="15">
        <v>5</v>
      </c>
      <c r="L613" s="15">
        <f t="shared" si="358"/>
        <v>0</v>
      </c>
      <c r="M613" s="15">
        <f t="shared" si="359"/>
        <v>0</v>
      </c>
      <c r="N613" s="15">
        <f t="shared" si="360"/>
        <v>0</v>
      </c>
      <c r="O613" s="15">
        <f t="shared" si="361"/>
        <v>0</v>
      </c>
      <c r="P613" s="15">
        <f t="shared" si="362"/>
        <v>0</v>
      </c>
      <c r="Q613" s="15">
        <v>1</v>
      </c>
      <c r="R613" s="15">
        <v>5</v>
      </c>
      <c r="S613" s="15">
        <v>6</v>
      </c>
      <c r="T613" s="15">
        <v>0</v>
      </c>
      <c r="U613" s="15">
        <v>1</v>
      </c>
      <c r="V613" s="15">
        <v>1</v>
      </c>
      <c r="W613" s="15">
        <v>500000</v>
      </c>
      <c r="X613" s="15">
        <v>0</v>
      </c>
      <c r="Y613" s="15">
        <v>0</v>
      </c>
      <c r="Z613" s="15">
        <f t="shared" si="390"/>
        <v>0</v>
      </c>
      <c r="AA613" s="15">
        <f t="shared" si="363"/>
        <v>0</v>
      </c>
      <c r="AB613" s="15">
        <f t="shared" si="364"/>
        <v>0</v>
      </c>
      <c r="AC613" s="159">
        <v>1</v>
      </c>
      <c r="AD613" s="159">
        <v>35</v>
      </c>
      <c r="AE613" s="159">
        <v>12</v>
      </c>
      <c r="AF613" s="15">
        <v>28000</v>
      </c>
      <c r="AG613" s="27">
        <v>800</v>
      </c>
      <c r="AH613" s="27">
        <f t="shared" si="365"/>
        <v>-0.1111111111111111</v>
      </c>
      <c r="AI613" s="27">
        <f t="shared" si="366"/>
        <v>1</v>
      </c>
      <c r="AJ613" s="27">
        <f t="shared" si="367"/>
        <v>-0.1111111111111111</v>
      </c>
      <c r="AQ613" s="15">
        <f t="shared" si="368"/>
        <v>0</v>
      </c>
      <c r="AR613" s="15">
        <f t="shared" si="369"/>
        <v>0</v>
      </c>
      <c r="AZ613" s="15">
        <f t="shared" si="370"/>
        <v>0</v>
      </c>
      <c r="BA613" s="15">
        <f t="shared" si="371"/>
        <v>0</v>
      </c>
      <c r="BC613" s="15">
        <v>2.75</v>
      </c>
      <c r="BD613" s="15">
        <v>2</v>
      </c>
      <c r="BE613" s="15">
        <v>2.3333333333333335</v>
      </c>
      <c r="BF613" s="15">
        <v>1</v>
      </c>
      <c r="BG613" s="15">
        <v>2.5</v>
      </c>
      <c r="BH613" s="15">
        <v>2.1166666666666667</v>
      </c>
      <c r="BI613" s="15">
        <v>1</v>
      </c>
      <c r="BJ613" s="15">
        <v>3</v>
      </c>
      <c r="BK613" s="15">
        <f t="shared" si="372"/>
        <v>0</v>
      </c>
      <c r="BL613" s="15">
        <f t="shared" si="373"/>
        <v>1</v>
      </c>
      <c r="BM613" s="15">
        <f t="shared" si="374"/>
        <v>0</v>
      </c>
      <c r="BN613" s="15">
        <v>1</v>
      </c>
      <c r="BO613" s="15">
        <f t="shared" si="375"/>
        <v>0</v>
      </c>
      <c r="BP613" s="15">
        <f t="shared" si="376"/>
        <v>0</v>
      </c>
      <c r="BQ613" s="15">
        <f t="shared" si="377"/>
        <v>0</v>
      </c>
      <c r="BR613" s="15">
        <f t="shared" si="378"/>
        <v>0</v>
      </c>
      <c r="BS613" s="15">
        <v>3</v>
      </c>
      <c r="BT613" s="15">
        <v>4</v>
      </c>
      <c r="BU613" s="15">
        <f t="shared" si="379"/>
        <v>0</v>
      </c>
      <c r="BV613" s="15">
        <f t="shared" si="380"/>
        <v>0</v>
      </c>
      <c r="BW613" s="15">
        <f t="shared" si="381"/>
        <v>1</v>
      </c>
      <c r="BX613" s="15">
        <f t="shared" si="382"/>
        <v>0</v>
      </c>
      <c r="BY613" s="15">
        <v>1</v>
      </c>
      <c r="BZ613" s="15">
        <v>1</v>
      </c>
      <c r="CA613" s="15">
        <v>1</v>
      </c>
      <c r="CB613" s="15">
        <v>0</v>
      </c>
      <c r="CC613" s="15">
        <v>1</v>
      </c>
      <c r="CD613" s="27">
        <v>2.8</v>
      </c>
      <c r="CE613" s="27">
        <v>3</v>
      </c>
      <c r="CF613" s="27">
        <v>3.25</v>
      </c>
      <c r="CG613" s="27">
        <v>3</v>
      </c>
      <c r="CH613" s="27">
        <v>1.6666666666666667</v>
      </c>
      <c r="CI613" s="27">
        <v>3.25</v>
      </c>
      <c r="CJ613" s="27">
        <f t="shared" si="356"/>
        <v>2.8277777777777779</v>
      </c>
      <c r="CK613" s="15">
        <f t="shared" si="383"/>
        <v>-1.2000000000000002</v>
      </c>
      <c r="CL613" s="15">
        <f t="shared" si="384"/>
        <v>-1.333333333333333</v>
      </c>
      <c r="CM613" s="15">
        <f t="shared" si="385"/>
        <v>0</v>
      </c>
      <c r="CN613" s="15">
        <f t="shared" si="386"/>
        <v>-0.20000000000000018</v>
      </c>
      <c r="CO613" s="15">
        <f t="shared" si="387"/>
        <v>-0.99999999999999978</v>
      </c>
      <c r="CP613" s="15">
        <f t="shared" si="388"/>
        <v>0.5</v>
      </c>
      <c r="CQ613" s="15">
        <f t="shared" si="389"/>
        <v>-0.53888888888888875</v>
      </c>
    </row>
    <row r="614" spans="1:95" x14ac:dyDescent="0.2">
      <c r="A614" s="15">
        <v>927</v>
      </c>
      <c r="B614" s="23">
        <v>0</v>
      </c>
      <c r="C614" s="15">
        <v>3</v>
      </c>
      <c r="D614" s="15">
        <f t="shared" si="357"/>
        <v>0</v>
      </c>
      <c r="E614" s="15">
        <f t="shared" si="391"/>
        <v>1</v>
      </c>
      <c r="F614" s="15">
        <f t="shared" si="392"/>
        <v>0</v>
      </c>
      <c r="G614" s="15">
        <f t="shared" si="393"/>
        <v>0</v>
      </c>
      <c r="H614" s="15">
        <f t="shared" si="394"/>
        <v>0</v>
      </c>
      <c r="I614" s="15">
        <v>1</v>
      </c>
      <c r="J614" s="15">
        <v>62</v>
      </c>
      <c r="K614" s="15">
        <v>3</v>
      </c>
      <c r="L614" s="15">
        <f t="shared" si="358"/>
        <v>0</v>
      </c>
      <c r="M614" s="15">
        <f t="shared" si="359"/>
        <v>0</v>
      </c>
      <c r="N614" s="15">
        <f t="shared" si="360"/>
        <v>0</v>
      </c>
      <c r="O614" s="15">
        <f t="shared" si="361"/>
        <v>1</v>
      </c>
      <c r="P614" s="15">
        <f t="shared" si="362"/>
        <v>0</v>
      </c>
      <c r="Q614" s="15">
        <v>2</v>
      </c>
      <c r="R614" s="15">
        <v>5</v>
      </c>
      <c r="S614" s="15">
        <v>41</v>
      </c>
      <c r="T614" s="15">
        <v>0</v>
      </c>
      <c r="U614" s="15">
        <v>0</v>
      </c>
      <c r="V614" s="15">
        <v>1</v>
      </c>
      <c r="W614" s="15">
        <v>120000</v>
      </c>
      <c r="X614" s="15">
        <v>0</v>
      </c>
      <c r="Y614" s="15">
        <v>1</v>
      </c>
      <c r="Z614" s="15">
        <f t="shared" si="390"/>
        <v>0</v>
      </c>
      <c r="AA614" s="15">
        <f t="shared" si="363"/>
        <v>0</v>
      </c>
      <c r="AB614" s="15">
        <f t="shared" si="364"/>
        <v>0</v>
      </c>
      <c r="AC614" s="15">
        <v>1</v>
      </c>
      <c r="AD614" s="15">
        <v>10</v>
      </c>
      <c r="AE614" s="15">
        <v>12</v>
      </c>
      <c r="AF614" s="15">
        <v>9000</v>
      </c>
      <c r="AG614" s="27">
        <v>900</v>
      </c>
      <c r="AH614" s="27">
        <f t="shared" si="365"/>
        <v>5.8823529411764705E-2</v>
      </c>
      <c r="AI614" s="27">
        <f t="shared" si="366"/>
        <v>1</v>
      </c>
      <c r="AJ614" s="27">
        <f t="shared" si="367"/>
        <v>5.8823529411764705E-2</v>
      </c>
      <c r="AQ614" s="15">
        <f t="shared" si="368"/>
        <v>0</v>
      </c>
      <c r="AR614" s="15">
        <f t="shared" si="369"/>
        <v>0</v>
      </c>
      <c r="AZ614" s="15">
        <f t="shared" si="370"/>
        <v>0</v>
      </c>
      <c r="BA614" s="15">
        <f t="shared" si="371"/>
        <v>0</v>
      </c>
      <c r="BB614" s="15">
        <f>$AJ614</f>
        <v>5.8823529411764705E-2</v>
      </c>
      <c r="BC614" s="15">
        <v>1.75</v>
      </c>
      <c r="BD614" s="15">
        <v>1.6666666666666667</v>
      </c>
      <c r="BE614" s="15">
        <v>1.6666666666666667</v>
      </c>
      <c r="BF614" s="15">
        <v>3</v>
      </c>
      <c r="BG614" s="15">
        <v>3</v>
      </c>
      <c r="BH614" s="15">
        <v>2.2166666666666668</v>
      </c>
      <c r="BI614" s="15">
        <v>2</v>
      </c>
      <c r="BJ614" s="15">
        <v>4</v>
      </c>
      <c r="BK614" s="15">
        <f t="shared" si="372"/>
        <v>0</v>
      </c>
      <c r="BL614" s="15">
        <f t="shared" si="373"/>
        <v>0</v>
      </c>
      <c r="BM614" s="15">
        <f t="shared" si="374"/>
        <v>1</v>
      </c>
      <c r="BN614" s="15">
        <v>1</v>
      </c>
      <c r="BO614" s="15">
        <f t="shared" si="375"/>
        <v>0</v>
      </c>
      <c r="BP614" s="15">
        <f t="shared" si="376"/>
        <v>0</v>
      </c>
      <c r="BQ614" s="15">
        <f t="shared" si="377"/>
        <v>0</v>
      </c>
      <c r="BR614" s="15">
        <f t="shared" si="378"/>
        <v>0</v>
      </c>
      <c r="BS614" s="15">
        <v>2</v>
      </c>
      <c r="BT614" s="15">
        <v>5</v>
      </c>
      <c r="BU614" s="15">
        <f t="shared" si="379"/>
        <v>0</v>
      </c>
      <c r="BV614" s="15">
        <f t="shared" si="380"/>
        <v>0</v>
      </c>
      <c r="BW614" s="15">
        <f t="shared" si="381"/>
        <v>0</v>
      </c>
      <c r="BX614" s="15">
        <f t="shared" si="382"/>
        <v>1</v>
      </c>
      <c r="BY614" s="15">
        <v>1</v>
      </c>
      <c r="BZ614" s="15">
        <v>1</v>
      </c>
      <c r="CA614" s="15">
        <v>1</v>
      </c>
      <c r="CB614" s="15">
        <v>0</v>
      </c>
      <c r="CC614" s="15">
        <v>0</v>
      </c>
      <c r="CD614" s="27">
        <v>4</v>
      </c>
      <c r="CE614" s="27">
        <v>4.333333333333333</v>
      </c>
      <c r="CF614" s="27">
        <v>3.25</v>
      </c>
      <c r="CG614" s="27">
        <v>3.2</v>
      </c>
      <c r="CH614" s="27">
        <v>2.6666666666666665</v>
      </c>
      <c r="CI614" s="27">
        <v>2.75</v>
      </c>
      <c r="CJ614" s="27">
        <f t="shared" si="356"/>
        <v>3.3666666666666667</v>
      </c>
      <c r="CK614" s="15">
        <f t="shared" si="383"/>
        <v>0.79999999999999982</v>
      </c>
      <c r="CL614" s="15">
        <f t="shared" si="384"/>
        <v>0.99999999999999956</v>
      </c>
      <c r="CM614" s="15">
        <f t="shared" si="385"/>
        <v>0.75</v>
      </c>
      <c r="CN614" s="15">
        <f t="shared" si="386"/>
        <v>1.2000000000000002</v>
      </c>
      <c r="CO614" s="15">
        <f t="shared" si="387"/>
        <v>1.3333333333333333</v>
      </c>
      <c r="CP614" s="15">
        <f t="shared" si="388"/>
        <v>0.5</v>
      </c>
      <c r="CQ614" s="15">
        <f t="shared" si="389"/>
        <v>0.93055555555555536</v>
      </c>
    </row>
    <row r="615" spans="1:95" x14ac:dyDescent="0.2">
      <c r="A615" s="15">
        <v>927</v>
      </c>
      <c r="B615" s="23">
        <v>0</v>
      </c>
      <c r="C615" s="15">
        <v>3</v>
      </c>
      <c r="D615" s="15">
        <f t="shared" si="357"/>
        <v>0</v>
      </c>
      <c r="E615" s="15">
        <f t="shared" si="391"/>
        <v>1</v>
      </c>
      <c r="F615" s="15">
        <f t="shared" si="392"/>
        <v>0</v>
      </c>
      <c r="G615" s="15">
        <f t="shared" si="393"/>
        <v>0</v>
      </c>
      <c r="H615" s="15">
        <f t="shared" si="394"/>
        <v>0</v>
      </c>
      <c r="I615" s="15">
        <v>1</v>
      </c>
      <c r="J615" s="15">
        <v>62</v>
      </c>
      <c r="K615" s="15">
        <v>3</v>
      </c>
      <c r="L615" s="15">
        <f t="shared" si="358"/>
        <v>0</v>
      </c>
      <c r="M615" s="15">
        <f t="shared" si="359"/>
        <v>0</v>
      </c>
      <c r="N615" s="15">
        <f t="shared" si="360"/>
        <v>0</v>
      </c>
      <c r="O615" s="15">
        <f t="shared" si="361"/>
        <v>1</v>
      </c>
      <c r="P615" s="15">
        <f t="shared" si="362"/>
        <v>0</v>
      </c>
      <c r="Q615" s="15">
        <v>2</v>
      </c>
      <c r="R615" s="15">
        <v>5</v>
      </c>
      <c r="S615" s="15">
        <v>41</v>
      </c>
      <c r="T615" s="15">
        <v>0</v>
      </c>
      <c r="U615" s="15">
        <v>0</v>
      </c>
      <c r="V615" s="15">
        <v>1</v>
      </c>
      <c r="W615" s="15">
        <v>120000</v>
      </c>
      <c r="X615" s="15">
        <v>0</v>
      </c>
      <c r="Y615" s="15">
        <v>0</v>
      </c>
      <c r="Z615" s="15">
        <f t="shared" si="390"/>
        <v>0</v>
      </c>
      <c r="AA615" s="15">
        <f t="shared" si="363"/>
        <v>0</v>
      </c>
      <c r="AB615" s="15">
        <f t="shared" si="364"/>
        <v>0</v>
      </c>
      <c r="AC615" s="159">
        <v>1</v>
      </c>
      <c r="AD615" s="159">
        <v>10</v>
      </c>
      <c r="AE615" s="159">
        <v>12</v>
      </c>
      <c r="AF615" s="15">
        <v>8500</v>
      </c>
      <c r="AG615" s="27">
        <v>850</v>
      </c>
      <c r="AH615" s="27">
        <f t="shared" si="365"/>
        <v>-0.93461538461538463</v>
      </c>
      <c r="AI615" s="27">
        <f t="shared" si="366"/>
        <v>1</v>
      </c>
      <c r="AJ615" s="27">
        <f t="shared" si="367"/>
        <v>-0.93461538461538463</v>
      </c>
      <c r="AQ615" s="15">
        <f t="shared" si="368"/>
        <v>0</v>
      </c>
      <c r="AR615" s="15">
        <f t="shared" si="369"/>
        <v>0</v>
      </c>
      <c r="AZ615" s="15">
        <f t="shared" si="370"/>
        <v>0</v>
      </c>
      <c r="BA615" s="15">
        <f t="shared" si="371"/>
        <v>0</v>
      </c>
      <c r="BC615" s="15">
        <v>1.75</v>
      </c>
      <c r="BD615" s="15">
        <v>1.6666666666666667</v>
      </c>
      <c r="BE615" s="15">
        <v>1.6666666666666667</v>
      </c>
      <c r="BF615" s="15">
        <v>3</v>
      </c>
      <c r="BG615" s="15">
        <v>3</v>
      </c>
      <c r="BH615" s="15">
        <v>2.2166666666666668</v>
      </c>
      <c r="BI615" s="15">
        <v>2</v>
      </c>
      <c r="BJ615" s="15">
        <v>4</v>
      </c>
      <c r="BK615" s="15">
        <f t="shared" si="372"/>
        <v>0</v>
      </c>
      <c r="BL615" s="15">
        <f t="shared" si="373"/>
        <v>0</v>
      </c>
      <c r="BM615" s="15">
        <f t="shared" si="374"/>
        <v>1</v>
      </c>
      <c r="BN615" s="15">
        <v>1</v>
      </c>
      <c r="BO615" s="15">
        <f t="shared" si="375"/>
        <v>0</v>
      </c>
      <c r="BP615" s="15">
        <f t="shared" si="376"/>
        <v>0</v>
      </c>
      <c r="BQ615" s="15">
        <f t="shared" si="377"/>
        <v>0</v>
      </c>
      <c r="BR615" s="15">
        <f t="shared" si="378"/>
        <v>0</v>
      </c>
      <c r="BS615" s="15">
        <v>2</v>
      </c>
      <c r="BT615" s="15">
        <v>5</v>
      </c>
      <c r="BU615" s="15">
        <f t="shared" si="379"/>
        <v>0</v>
      </c>
      <c r="BV615" s="15">
        <f t="shared" si="380"/>
        <v>0</v>
      </c>
      <c r="BW615" s="15">
        <f t="shared" si="381"/>
        <v>0</v>
      </c>
      <c r="BX615" s="15">
        <f t="shared" si="382"/>
        <v>1</v>
      </c>
      <c r="BY615" s="15">
        <v>1</v>
      </c>
      <c r="BZ615" s="15">
        <v>1</v>
      </c>
      <c r="CA615" s="15">
        <v>1</v>
      </c>
      <c r="CB615" s="15">
        <v>0</v>
      </c>
      <c r="CC615" s="15">
        <v>0</v>
      </c>
      <c r="CD615" s="27">
        <v>3.2</v>
      </c>
      <c r="CE615" s="27">
        <v>3.3333333333333335</v>
      </c>
      <c r="CF615" s="27">
        <v>2.5</v>
      </c>
      <c r="CG615" s="27">
        <v>2</v>
      </c>
      <c r="CH615" s="27">
        <v>1.3333333333333333</v>
      </c>
      <c r="CI615" s="27">
        <v>2.25</v>
      </c>
      <c r="CJ615" s="27">
        <f t="shared" si="356"/>
        <v>2.4361111111111113</v>
      </c>
      <c r="CK615" s="15">
        <f t="shared" si="383"/>
        <v>-0.59999999999999964</v>
      </c>
      <c r="CL615" s="15">
        <f t="shared" si="384"/>
        <v>-0.99999999999999956</v>
      </c>
      <c r="CM615" s="15">
        <f t="shared" si="385"/>
        <v>-1</v>
      </c>
      <c r="CN615" s="15">
        <f t="shared" si="386"/>
        <v>-1</v>
      </c>
      <c r="CO615" s="15">
        <f t="shared" si="387"/>
        <v>-1.3333333333333333</v>
      </c>
      <c r="CP615" s="15">
        <f t="shared" si="388"/>
        <v>-1.5</v>
      </c>
      <c r="CQ615" s="15">
        <f t="shared" si="389"/>
        <v>-1.072222222222222</v>
      </c>
    </row>
    <row r="616" spans="1:95" x14ac:dyDescent="0.2">
      <c r="A616" s="15">
        <v>928</v>
      </c>
      <c r="B616" s="23">
        <v>0</v>
      </c>
      <c r="C616" s="15">
        <v>3</v>
      </c>
      <c r="D616" s="15">
        <f t="shared" si="357"/>
        <v>0</v>
      </c>
      <c r="E616" s="15">
        <f t="shared" si="391"/>
        <v>1</v>
      </c>
      <c r="F616" s="15">
        <f t="shared" si="392"/>
        <v>0</v>
      </c>
      <c r="G616" s="15">
        <f t="shared" si="393"/>
        <v>0</v>
      </c>
      <c r="H616" s="15">
        <f t="shared" si="394"/>
        <v>0</v>
      </c>
      <c r="I616" s="15">
        <v>0</v>
      </c>
      <c r="J616" s="15">
        <v>52</v>
      </c>
      <c r="K616" s="15">
        <v>5</v>
      </c>
      <c r="L616" s="15">
        <f t="shared" si="358"/>
        <v>0</v>
      </c>
      <c r="M616" s="15">
        <f t="shared" si="359"/>
        <v>0</v>
      </c>
      <c r="N616" s="15">
        <f t="shared" si="360"/>
        <v>0</v>
      </c>
      <c r="O616" s="15">
        <f t="shared" si="361"/>
        <v>0</v>
      </c>
      <c r="P616" s="15">
        <f t="shared" si="362"/>
        <v>0</v>
      </c>
      <c r="Q616" s="15">
        <v>2</v>
      </c>
      <c r="R616" s="15">
        <v>5</v>
      </c>
      <c r="S616" s="15">
        <v>32</v>
      </c>
      <c r="T616" s="15">
        <v>0</v>
      </c>
      <c r="U616" s="15">
        <v>1</v>
      </c>
      <c r="V616" s="15">
        <v>1</v>
      </c>
      <c r="W616" s="15">
        <v>120000</v>
      </c>
      <c r="X616" s="15">
        <v>0</v>
      </c>
      <c r="Y616" s="15">
        <v>1</v>
      </c>
      <c r="Z616" s="15">
        <f t="shared" si="390"/>
        <v>1</v>
      </c>
      <c r="AA616" s="15">
        <f t="shared" si="363"/>
        <v>0</v>
      </c>
      <c r="AB616" s="15">
        <f t="shared" si="364"/>
        <v>0</v>
      </c>
      <c r="AC616" s="15">
        <v>3</v>
      </c>
      <c r="AD616" s="15">
        <v>57</v>
      </c>
      <c r="AE616" s="15">
        <v>1.45</v>
      </c>
      <c r="AF616" s="15">
        <v>741000</v>
      </c>
      <c r="AG616" s="27">
        <v>13000</v>
      </c>
      <c r="AH616" s="27">
        <f t="shared" si="365"/>
        <v>0</v>
      </c>
      <c r="AI616" s="27">
        <f t="shared" si="366"/>
        <v>0.65517241379310343</v>
      </c>
      <c r="AJ616" s="27">
        <f t="shared" si="367"/>
        <v>0</v>
      </c>
      <c r="AK616" s="15">
        <v>1</v>
      </c>
      <c r="AL616" s="15">
        <v>30</v>
      </c>
      <c r="AM616" s="15">
        <v>14</v>
      </c>
      <c r="AN616" s="15">
        <v>25500</v>
      </c>
      <c r="AO616" s="15">
        <v>850</v>
      </c>
      <c r="AP616" s="15">
        <f>($AO616-$AO617)/$AO617</f>
        <v>3.7790697674418616E-2</v>
      </c>
      <c r="AQ616" s="15">
        <f t="shared" si="368"/>
        <v>0.34482758620689657</v>
      </c>
      <c r="AR616" s="15">
        <f t="shared" si="369"/>
        <v>1.3031275060144351E-2</v>
      </c>
      <c r="AZ616" s="15">
        <f t="shared" si="370"/>
        <v>0</v>
      </c>
      <c r="BA616" s="15">
        <f t="shared" si="371"/>
        <v>0</v>
      </c>
      <c r="BB616" s="15">
        <f>AVERAGE($AJ616,$AR616)</f>
        <v>6.5156375300721757E-3</v>
      </c>
      <c r="BC616" s="15">
        <v>2.75</v>
      </c>
      <c r="BD616" s="15">
        <v>1.6666666666666667</v>
      </c>
      <c r="BE616" s="15">
        <v>1.6666666666666667</v>
      </c>
      <c r="BF616" s="15">
        <v>2</v>
      </c>
      <c r="BG616" s="15">
        <v>2</v>
      </c>
      <c r="BH616" s="15">
        <v>2.0166666666666666</v>
      </c>
      <c r="BI616" s="15">
        <v>1</v>
      </c>
      <c r="BJ616" s="15">
        <v>3</v>
      </c>
      <c r="BK616" s="15">
        <f t="shared" si="372"/>
        <v>0</v>
      </c>
      <c r="BL616" s="15">
        <f t="shared" si="373"/>
        <v>1</v>
      </c>
      <c r="BM616" s="15">
        <f t="shared" si="374"/>
        <v>0</v>
      </c>
      <c r="BN616" s="15">
        <v>2</v>
      </c>
      <c r="BO616" s="15">
        <f t="shared" si="375"/>
        <v>1</v>
      </c>
      <c r="BP616" s="15">
        <f t="shared" si="376"/>
        <v>0</v>
      </c>
      <c r="BQ616" s="15">
        <f t="shared" si="377"/>
        <v>0</v>
      </c>
      <c r="BR616" s="15">
        <f t="shared" si="378"/>
        <v>0</v>
      </c>
      <c r="BS616" s="15">
        <v>3</v>
      </c>
      <c r="BT616" s="15">
        <v>4</v>
      </c>
      <c r="BU616" s="15">
        <f t="shared" si="379"/>
        <v>0</v>
      </c>
      <c r="BV616" s="15">
        <f t="shared" si="380"/>
        <v>0</v>
      </c>
      <c r="BW616" s="15">
        <f t="shared" si="381"/>
        <v>1</v>
      </c>
      <c r="BX616" s="15">
        <f t="shared" si="382"/>
        <v>0</v>
      </c>
      <c r="BY616" s="15">
        <v>1</v>
      </c>
      <c r="BZ616" s="15">
        <v>1</v>
      </c>
      <c r="CA616" s="15">
        <v>1</v>
      </c>
      <c r="CB616" s="15">
        <v>0</v>
      </c>
      <c r="CC616" s="15">
        <v>1</v>
      </c>
      <c r="CD616" s="27">
        <v>3.8</v>
      </c>
      <c r="CE616" s="27">
        <v>4.333333333333333</v>
      </c>
      <c r="CF616" s="27">
        <v>3.5</v>
      </c>
      <c r="CG616" s="27">
        <v>3</v>
      </c>
      <c r="CH616" s="27">
        <v>2.6666666666666665</v>
      </c>
      <c r="CI616" s="27">
        <v>3.75</v>
      </c>
      <c r="CJ616" s="27">
        <f t="shared" si="356"/>
        <v>3.5083333333333333</v>
      </c>
      <c r="CK616" s="15">
        <f t="shared" si="383"/>
        <v>0.79999999999999982</v>
      </c>
      <c r="CL616" s="15">
        <f t="shared" si="384"/>
        <v>0.33333333333333304</v>
      </c>
      <c r="CM616" s="15">
        <f t="shared" si="385"/>
        <v>0</v>
      </c>
      <c r="CN616" s="15">
        <f t="shared" si="386"/>
        <v>-0.39999999999999991</v>
      </c>
      <c r="CO616" s="15">
        <f t="shared" si="387"/>
        <v>0.33333333333333304</v>
      </c>
      <c r="CP616" s="15">
        <f t="shared" si="388"/>
        <v>0.25</v>
      </c>
      <c r="CQ616" s="15">
        <f t="shared" si="389"/>
        <v>0.21944444444444411</v>
      </c>
    </row>
    <row r="617" spans="1:95" x14ac:dyDescent="0.2">
      <c r="A617" s="15">
        <v>928</v>
      </c>
      <c r="B617" s="23">
        <v>0</v>
      </c>
      <c r="C617" s="15">
        <v>3</v>
      </c>
      <c r="D617" s="15">
        <f t="shared" si="357"/>
        <v>0</v>
      </c>
      <c r="E617" s="15">
        <f t="shared" si="391"/>
        <v>1</v>
      </c>
      <c r="F617" s="15">
        <f t="shared" si="392"/>
        <v>0</v>
      </c>
      <c r="G617" s="15">
        <f t="shared" si="393"/>
        <v>0</v>
      </c>
      <c r="H617" s="15">
        <f t="shared" si="394"/>
        <v>0</v>
      </c>
      <c r="I617" s="15">
        <v>0</v>
      </c>
      <c r="J617" s="15">
        <v>52</v>
      </c>
      <c r="K617" s="15">
        <v>5</v>
      </c>
      <c r="L617" s="15">
        <f t="shared" si="358"/>
        <v>0</v>
      </c>
      <c r="M617" s="15">
        <f t="shared" si="359"/>
        <v>0</v>
      </c>
      <c r="N617" s="15">
        <f t="shared" si="360"/>
        <v>0</v>
      </c>
      <c r="O617" s="15">
        <f t="shared" si="361"/>
        <v>0</v>
      </c>
      <c r="P617" s="15">
        <f t="shared" si="362"/>
        <v>0</v>
      </c>
      <c r="Q617" s="15">
        <v>2</v>
      </c>
      <c r="R617" s="15">
        <v>5</v>
      </c>
      <c r="S617" s="15">
        <v>32</v>
      </c>
      <c r="T617" s="15">
        <v>0</v>
      </c>
      <c r="U617" s="15">
        <v>1</v>
      </c>
      <c r="V617" s="15">
        <v>1</v>
      </c>
      <c r="W617" s="15">
        <v>120000</v>
      </c>
      <c r="X617" s="15">
        <v>0</v>
      </c>
      <c r="Y617" s="15">
        <v>0</v>
      </c>
      <c r="Z617" s="15">
        <f t="shared" si="390"/>
        <v>1</v>
      </c>
      <c r="AA617" s="15">
        <f t="shared" si="363"/>
        <v>0</v>
      </c>
      <c r="AB617" s="15">
        <f t="shared" si="364"/>
        <v>0</v>
      </c>
      <c r="AC617" s="159">
        <v>3</v>
      </c>
      <c r="AD617" s="159">
        <v>45</v>
      </c>
      <c r="AE617" s="159">
        <v>1.5</v>
      </c>
      <c r="AF617" s="15">
        <v>585000</v>
      </c>
      <c r="AG617" s="27">
        <v>13000</v>
      </c>
      <c r="AH617" s="27">
        <f t="shared" si="365"/>
        <v>0</v>
      </c>
      <c r="AI617" s="27">
        <f t="shared" si="366"/>
        <v>0.51724137931034486</v>
      </c>
      <c r="AJ617" s="27">
        <f t="shared" si="367"/>
        <v>0</v>
      </c>
      <c r="AK617" s="15">
        <v>1</v>
      </c>
      <c r="AL617" s="15">
        <v>42</v>
      </c>
      <c r="AM617" s="15">
        <v>11</v>
      </c>
      <c r="AN617" s="15">
        <v>34400</v>
      </c>
      <c r="AO617" s="15">
        <v>819.04761904761904</v>
      </c>
      <c r="AQ617" s="15">
        <f t="shared" si="368"/>
        <v>0.48275862068965519</v>
      </c>
      <c r="AR617" s="15">
        <f t="shared" si="369"/>
        <v>0</v>
      </c>
      <c r="AZ617" s="15">
        <f t="shared" si="370"/>
        <v>0</v>
      </c>
      <c r="BA617" s="15">
        <f t="shared" si="371"/>
        <v>0</v>
      </c>
      <c r="BC617" s="15">
        <v>2.75</v>
      </c>
      <c r="BD617" s="15">
        <v>1.6666666666666667</v>
      </c>
      <c r="BE617" s="15">
        <v>1.6666666666666667</v>
      </c>
      <c r="BF617" s="15">
        <v>2</v>
      </c>
      <c r="BG617" s="15">
        <v>2</v>
      </c>
      <c r="BH617" s="15">
        <v>2.0166666666666666</v>
      </c>
      <c r="BI617" s="15">
        <v>1</v>
      </c>
      <c r="BJ617" s="15">
        <v>3</v>
      </c>
      <c r="BK617" s="15">
        <f t="shared" si="372"/>
        <v>0</v>
      </c>
      <c r="BL617" s="15">
        <f t="shared" si="373"/>
        <v>1</v>
      </c>
      <c r="BM617" s="15">
        <f t="shared" si="374"/>
        <v>0</v>
      </c>
      <c r="BN617" s="15">
        <v>2</v>
      </c>
      <c r="BO617" s="15">
        <f t="shared" si="375"/>
        <v>1</v>
      </c>
      <c r="BP617" s="15">
        <f t="shared" si="376"/>
        <v>0</v>
      </c>
      <c r="BQ617" s="15">
        <f t="shared" si="377"/>
        <v>0</v>
      </c>
      <c r="BR617" s="15">
        <f t="shared" si="378"/>
        <v>0</v>
      </c>
      <c r="BS617" s="15">
        <v>3</v>
      </c>
      <c r="BT617" s="15">
        <v>4</v>
      </c>
      <c r="BU617" s="15">
        <f t="shared" si="379"/>
        <v>0</v>
      </c>
      <c r="BV617" s="15">
        <f t="shared" si="380"/>
        <v>0</v>
      </c>
      <c r="BW617" s="15">
        <f t="shared" si="381"/>
        <v>1</v>
      </c>
      <c r="BX617" s="15">
        <f t="shared" si="382"/>
        <v>0</v>
      </c>
      <c r="BY617" s="15">
        <v>1</v>
      </c>
      <c r="BZ617" s="15">
        <v>1</v>
      </c>
      <c r="CA617" s="15">
        <v>1</v>
      </c>
      <c r="CB617" s="15">
        <v>0</v>
      </c>
      <c r="CC617" s="15">
        <v>1</v>
      </c>
      <c r="CD617" s="27">
        <v>3</v>
      </c>
      <c r="CE617" s="27">
        <v>4</v>
      </c>
      <c r="CF617" s="27">
        <v>3.5</v>
      </c>
      <c r="CG617" s="27">
        <v>3.4</v>
      </c>
      <c r="CH617" s="27">
        <v>2.3333333333333335</v>
      </c>
      <c r="CI617" s="27">
        <v>3.5</v>
      </c>
      <c r="CJ617" s="27">
        <f t="shared" si="356"/>
        <v>3.2888888888888892</v>
      </c>
      <c r="CK617" s="15">
        <f t="shared" si="383"/>
        <v>-0.20000000000000018</v>
      </c>
      <c r="CL617" s="15">
        <f t="shared" si="384"/>
        <v>0.33333333333333348</v>
      </c>
      <c r="CM617" s="15">
        <f t="shared" si="385"/>
        <v>0.25</v>
      </c>
      <c r="CN617" s="15">
        <f t="shared" si="386"/>
        <v>0.19999999999999973</v>
      </c>
      <c r="CO617" s="15">
        <f t="shared" si="387"/>
        <v>0</v>
      </c>
      <c r="CP617" s="15">
        <f t="shared" si="388"/>
        <v>0</v>
      </c>
      <c r="CQ617" s="15">
        <f t="shared" si="389"/>
        <v>9.7222222222222765E-2</v>
      </c>
    </row>
    <row r="618" spans="1:95" x14ac:dyDescent="0.2">
      <c r="A618" s="15">
        <v>929</v>
      </c>
      <c r="B618" s="23">
        <v>0</v>
      </c>
      <c r="C618" s="15">
        <v>3</v>
      </c>
      <c r="D618" s="15">
        <f t="shared" si="357"/>
        <v>0</v>
      </c>
      <c r="E618" s="15">
        <f t="shared" si="391"/>
        <v>1</v>
      </c>
      <c r="F618" s="15">
        <f t="shared" si="392"/>
        <v>0</v>
      </c>
      <c r="G618" s="15">
        <f t="shared" si="393"/>
        <v>0</v>
      </c>
      <c r="H618" s="15">
        <f t="shared" si="394"/>
        <v>0</v>
      </c>
      <c r="I618" s="15">
        <v>1</v>
      </c>
      <c r="J618" s="15">
        <v>45</v>
      </c>
      <c r="K618" s="15">
        <v>4</v>
      </c>
      <c r="L618" s="15">
        <f t="shared" si="358"/>
        <v>0</v>
      </c>
      <c r="M618" s="15">
        <f t="shared" si="359"/>
        <v>0</v>
      </c>
      <c r="N618" s="15">
        <f t="shared" si="360"/>
        <v>0</v>
      </c>
      <c r="O618" s="15">
        <f t="shared" si="361"/>
        <v>0</v>
      </c>
      <c r="P618" s="15">
        <f t="shared" si="362"/>
        <v>1</v>
      </c>
      <c r="Q618" s="15">
        <v>2</v>
      </c>
      <c r="R618" s="15">
        <v>4</v>
      </c>
      <c r="S618" s="15">
        <v>17</v>
      </c>
      <c r="T618" s="15">
        <v>1</v>
      </c>
      <c r="U618" s="15">
        <v>1</v>
      </c>
      <c r="V618" s="15">
        <v>1</v>
      </c>
      <c r="W618" s="15">
        <v>230000</v>
      </c>
      <c r="X618" s="15">
        <v>0</v>
      </c>
      <c r="Y618" s="15">
        <v>1</v>
      </c>
      <c r="Z618" s="15">
        <f t="shared" si="390"/>
        <v>1</v>
      </c>
      <c r="AA618" s="15">
        <f t="shared" si="363"/>
        <v>0</v>
      </c>
      <c r="AB618" s="15">
        <f t="shared" si="364"/>
        <v>0</v>
      </c>
      <c r="AC618" s="15">
        <v>3</v>
      </c>
      <c r="AD618" s="15">
        <v>90</v>
      </c>
      <c r="AE618" s="15">
        <v>1.7</v>
      </c>
      <c r="AF618" s="15">
        <v>1170000</v>
      </c>
      <c r="AG618" s="27">
        <v>13000</v>
      </c>
      <c r="AH618" s="27">
        <f t="shared" si="365"/>
        <v>1.7391304347826118E-2</v>
      </c>
      <c r="AI618" s="27">
        <f t="shared" si="366"/>
        <v>0.5</v>
      </c>
      <c r="AJ618" s="27">
        <f t="shared" si="367"/>
        <v>8.6956521739130592E-3</v>
      </c>
      <c r="AK618" s="15">
        <v>1</v>
      </c>
      <c r="AL618" s="15">
        <v>90</v>
      </c>
      <c r="AM618" s="15">
        <v>11.5</v>
      </c>
      <c r="AN618" s="15">
        <v>62000</v>
      </c>
      <c r="AO618" s="15">
        <v>688.88888888888891</v>
      </c>
      <c r="AP618" s="15">
        <f>($AO618-$AO619)/$AO619</f>
        <v>3.333333333333343E-2</v>
      </c>
      <c r="AQ618" s="15">
        <f t="shared" si="368"/>
        <v>0.5</v>
      </c>
      <c r="AR618" s="15">
        <f t="shared" si="369"/>
        <v>1.6666666666666715E-2</v>
      </c>
      <c r="AZ618" s="15">
        <f t="shared" si="370"/>
        <v>0</v>
      </c>
      <c r="BA618" s="15">
        <f t="shared" si="371"/>
        <v>0</v>
      </c>
      <c r="BB618" s="15">
        <f>AVERAGE($AJ618,$AR618)</f>
        <v>1.2681159420289887E-2</v>
      </c>
      <c r="BC618" s="15">
        <v>2.25</v>
      </c>
      <c r="BD618" s="15">
        <v>1.3333333333333333</v>
      </c>
      <c r="BE618" s="15">
        <v>1.6666666666666667</v>
      </c>
      <c r="BF618" s="15">
        <v>1</v>
      </c>
      <c r="BG618" s="15">
        <v>1.5</v>
      </c>
      <c r="BH618" s="15">
        <v>1.55</v>
      </c>
      <c r="BI618" s="15">
        <v>1</v>
      </c>
      <c r="BJ618" s="15">
        <v>5</v>
      </c>
      <c r="BK618" s="15">
        <f t="shared" si="372"/>
        <v>0</v>
      </c>
      <c r="BL618" s="15">
        <f t="shared" si="373"/>
        <v>0</v>
      </c>
      <c r="BM618" s="15">
        <f t="shared" si="374"/>
        <v>0</v>
      </c>
      <c r="BN618" s="15" t="s">
        <v>1007</v>
      </c>
      <c r="BO618" s="15">
        <f t="shared" si="375"/>
        <v>0</v>
      </c>
      <c r="BP618" s="15">
        <f t="shared" si="376"/>
        <v>0</v>
      </c>
      <c r="BQ618" s="15">
        <f t="shared" si="377"/>
        <v>0</v>
      </c>
      <c r="BR618" s="15">
        <f t="shared" si="378"/>
        <v>0</v>
      </c>
      <c r="BU618" s="15">
        <f t="shared" si="379"/>
        <v>0</v>
      </c>
      <c r="BV618" s="15">
        <f t="shared" si="380"/>
        <v>0</v>
      </c>
      <c r="BW618" s="15">
        <f t="shared" si="381"/>
        <v>0</v>
      </c>
      <c r="BX618" s="15">
        <f t="shared" si="382"/>
        <v>0</v>
      </c>
      <c r="BY618" s="15" t="s">
        <v>1007</v>
      </c>
      <c r="BZ618" s="15" t="s">
        <v>1007</v>
      </c>
      <c r="CA618" s="15" t="s">
        <v>1007</v>
      </c>
      <c r="CB618" s="15" t="s">
        <v>1007</v>
      </c>
      <c r="CC618" s="15" t="s">
        <v>1007</v>
      </c>
      <c r="CD618" s="27">
        <v>3.2</v>
      </c>
      <c r="CE618" s="27">
        <v>3.6666666666666665</v>
      </c>
      <c r="CF618" s="27">
        <v>3.25</v>
      </c>
      <c r="CG618" s="27">
        <v>3.2</v>
      </c>
      <c r="CH618" s="27">
        <v>2.3333333333333335</v>
      </c>
      <c r="CI618" s="27">
        <v>3.5</v>
      </c>
      <c r="CJ618" s="27">
        <f t="shared" si="356"/>
        <v>3.1916666666666664</v>
      </c>
      <c r="CK618" s="15">
        <f t="shared" si="383"/>
        <v>0.20000000000000018</v>
      </c>
      <c r="CL618" s="15">
        <f t="shared" si="384"/>
        <v>0</v>
      </c>
      <c r="CM618" s="15">
        <f t="shared" si="385"/>
        <v>0</v>
      </c>
      <c r="CN618" s="15">
        <f t="shared" si="386"/>
        <v>1</v>
      </c>
      <c r="CO618" s="15">
        <f t="shared" si="387"/>
        <v>0.66666666666666674</v>
      </c>
      <c r="CP618" s="15">
        <f t="shared" si="388"/>
        <v>-0.25</v>
      </c>
      <c r="CQ618" s="15">
        <f t="shared" si="389"/>
        <v>0.26944444444444438</v>
      </c>
    </row>
    <row r="619" spans="1:95" x14ac:dyDescent="0.2">
      <c r="A619" s="15">
        <v>929</v>
      </c>
      <c r="B619" s="23">
        <v>0</v>
      </c>
      <c r="C619" s="15">
        <v>3</v>
      </c>
      <c r="D619" s="15">
        <f t="shared" si="357"/>
        <v>0</v>
      </c>
      <c r="E619" s="15">
        <f t="shared" si="391"/>
        <v>1</v>
      </c>
      <c r="F619" s="15">
        <f t="shared" si="392"/>
        <v>0</v>
      </c>
      <c r="G619" s="15">
        <f t="shared" si="393"/>
        <v>0</v>
      </c>
      <c r="H619" s="15">
        <f t="shared" si="394"/>
        <v>0</v>
      </c>
      <c r="I619" s="15">
        <v>1</v>
      </c>
      <c r="J619" s="15">
        <v>45</v>
      </c>
      <c r="K619" s="15">
        <v>4</v>
      </c>
      <c r="L619" s="15">
        <f t="shared" si="358"/>
        <v>0</v>
      </c>
      <c r="M619" s="15">
        <f t="shared" si="359"/>
        <v>0</v>
      </c>
      <c r="N619" s="15">
        <f t="shared" si="360"/>
        <v>0</v>
      </c>
      <c r="O619" s="15">
        <f t="shared" si="361"/>
        <v>0</v>
      </c>
      <c r="P619" s="15">
        <f t="shared" si="362"/>
        <v>1</v>
      </c>
      <c r="Q619" s="15">
        <v>2</v>
      </c>
      <c r="R619" s="15">
        <v>4</v>
      </c>
      <c r="S619" s="15">
        <v>17</v>
      </c>
      <c r="T619" s="15">
        <v>1</v>
      </c>
      <c r="U619" s="15">
        <v>1</v>
      </c>
      <c r="V619" s="15">
        <v>1</v>
      </c>
      <c r="W619" s="15">
        <v>230000</v>
      </c>
      <c r="X619" s="15">
        <v>0</v>
      </c>
      <c r="Y619" s="15">
        <v>0</v>
      </c>
      <c r="Z619" s="15">
        <f t="shared" si="390"/>
        <v>1</v>
      </c>
      <c r="AA619" s="15">
        <f t="shared" si="363"/>
        <v>0</v>
      </c>
      <c r="AB619" s="15">
        <f t="shared" si="364"/>
        <v>0</v>
      </c>
      <c r="AC619" s="159">
        <v>3</v>
      </c>
      <c r="AD619" s="159">
        <v>90</v>
      </c>
      <c r="AE619" s="159">
        <v>1.5</v>
      </c>
      <c r="AF619" s="15">
        <v>1150000</v>
      </c>
      <c r="AG619" s="27">
        <v>12777.777777777777</v>
      </c>
      <c r="AH619" s="27">
        <f t="shared" si="365"/>
        <v>13.19753086419753</v>
      </c>
      <c r="AI619" s="27">
        <f t="shared" si="366"/>
        <v>0.5</v>
      </c>
      <c r="AJ619" s="27">
        <f t="shared" si="367"/>
        <v>6.598765432098765</v>
      </c>
      <c r="AK619" s="15">
        <v>1</v>
      </c>
      <c r="AL619" s="15">
        <v>90</v>
      </c>
      <c r="AM619" s="15">
        <v>10.5</v>
      </c>
      <c r="AN619" s="15">
        <v>60000</v>
      </c>
      <c r="AO619" s="15">
        <v>666.66666666666663</v>
      </c>
      <c r="AQ619" s="15">
        <f t="shared" si="368"/>
        <v>0.5</v>
      </c>
      <c r="AR619" s="15">
        <f t="shared" si="369"/>
        <v>0</v>
      </c>
      <c r="AZ619" s="15">
        <f t="shared" si="370"/>
        <v>0</v>
      </c>
      <c r="BA619" s="15">
        <f t="shared" si="371"/>
        <v>0</v>
      </c>
      <c r="BC619" s="15">
        <v>2.25</v>
      </c>
      <c r="BD619" s="15">
        <v>1.3333333333333333</v>
      </c>
      <c r="BE619" s="15">
        <v>1.6666666666666667</v>
      </c>
      <c r="BF619" s="15">
        <v>1</v>
      </c>
      <c r="BG619" s="15">
        <v>1.5</v>
      </c>
      <c r="BH619" s="15">
        <v>1.55</v>
      </c>
      <c r="BI619" s="15">
        <v>1</v>
      </c>
      <c r="BJ619" s="15">
        <v>5</v>
      </c>
      <c r="BK619" s="15">
        <f t="shared" si="372"/>
        <v>0</v>
      </c>
      <c r="BL619" s="15">
        <f t="shared" si="373"/>
        <v>0</v>
      </c>
      <c r="BM619" s="15">
        <f t="shared" si="374"/>
        <v>0</v>
      </c>
      <c r="BN619" s="15" t="s">
        <v>1007</v>
      </c>
      <c r="BO619" s="15">
        <f t="shared" si="375"/>
        <v>0</v>
      </c>
      <c r="BP619" s="15">
        <f t="shared" si="376"/>
        <v>0</v>
      </c>
      <c r="BQ619" s="15">
        <f t="shared" si="377"/>
        <v>0</v>
      </c>
      <c r="BR619" s="15">
        <f t="shared" si="378"/>
        <v>0</v>
      </c>
      <c r="BU619" s="15">
        <f t="shared" si="379"/>
        <v>0</v>
      </c>
      <c r="BV619" s="15">
        <f t="shared" si="380"/>
        <v>0</v>
      </c>
      <c r="BW619" s="15">
        <f t="shared" si="381"/>
        <v>0</v>
      </c>
      <c r="BX619" s="15">
        <f t="shared" si="382"/>
        <v>0</v>
      </c>
      <c r="BY619" s="15" t="s">
        <v>1007</v>
      </c>
      <c r="BZ619" s="15" t="s">
        <v>1007</v>
      </c>
      <c r="CA619" s="15" t="s">
        <v>1007</v>
      </c>
      <c r="CB619" s="15" t="s">
        <v>1007</v>
      </c>
      <c r="CC619" s="15" t="s">
        <v>1007</v>
      </c>
      <c r="CD619" s="27">
        <v>3</v>
      </c>
      <c r="CE619" s="27">
        <v>3.6666666666666665</v>
      </c>
      <c r="CF619" s="27">
        <v>3.25</v>
      </c>
      <c r="CG619" s="27">
        <v>2.2000000000000002</v>
      </c>
      <c r="CH619" s="27">
        <v>1.6666666666666667</v>
      </c>
      <c r="CI619" s="27">
        <v>3.75</v>
      </c>
      <c r="CJ619" s="27">
        <f t="shared" si="356"/>
        <v>2.9222222222222221</v>
      </c>
      <c r="CK619" s="15">
        <f t="shared" si="383"/>
        <v>-0.79999999999999982</v>
      </c>
      <c r="CL619" s="15">
        <f t="shared" si="384"/>
        <v>-0.66666666666666652</v>
      </c>
      <c r="CM619" s="15">
        <f t="shared" si="385"/>
        <v>-1</v>
      </c>
      <c r="CN619" s="15">
        <f t="shared" si="386"/>
        <v>-1.7999999999999998</v>
      </c>
      <c r="CO619" s="15">
        <f t="shared" si="387"/>
        <v>-1.3333333333333333</v>
      </c>
      <c r="CP619" s="15">
        <f t="shared" si="388"/>
        <v>-0.5</v>
      </c>
      <c r="CQ619" s="15">
        <f t="shared" si="389"/>
        <v>-1.0166666666666666</v>
      </c>
    </row>
    <row r="620" spans="1:95" x14ac:dyDescent="0.2">
      <c r="A620" s="15">
        <v>930</v>
      </c>
      <c r="B620" s="23">
        <v>0</v>
      </c>
      <c r="C620" s="15">
        <v>3</v>
      </c>
      <c r="D620" s="15">
        <f t="shared" si="357"/>
        <v>0</v>
      </c>
      <c r="E620" s="15">
        <f t="shared" si="391"/>
        <v>1</v>
      </c>
      <c r="F620" s="15">
        <f t="shared" si="392"/>
        <v>0</v>
      </c>
      <c r="G620" s="15">
        <f t="shared" si="393"/>
        <v>0</v>
      </c>
      <c r="H620" s="15">
        <f t="shared" si="394"/>
        <v>0</v>
      </c>
      <c r="I620" s="15">
        <v>1</v>
      </c>
      <c r="J620" s="15">
        <v>34</v>
      </c>
      <c r="K620" s="15">
        <v>4</v>
      </c>
      <c r="L620" s="15">
        <f t="shared" si="358"/>
        <v>0</v>
      </c>
      <c r="M620" s="15">
        <f t="shared" si="359"/>
        <v>0</v>
      </c>
      <c r="N620" s="15">
        <f t="shared" si="360"/>
        <v>0</v>
      </c>
      <c r="O620" s="15">
        <f t="shared" si="361"/>
        <v>0</v>
      </c>
      <c r="P620" s="15">
        <f t="shared" si="362"/>
        <v>1</v>
      </c>
      <c r="Q620" s="15">
        <v>2</v>
      </c>
      <c r="R620" s="15">
        <v>5</v>
      </c>
      <c r="S620" s="15">
        <v>4</v>
      </c>
      <c r="T620" s="15">
        <v>1</v>
      </c>
      <c r="U620" s="15">
        <v>0</v>
      </c>
      <c r="V620" s="15">
        <v>1</v>
      </c>
      <c r="W620" s="15">
        <v>350000</v>
      </c>
      <c r="X620" s="15">
        <v>0</v>
      </c>
      <c r="Y620" s="15">
        <v>1</v>
      </c>
      <c r="Z620" s="15">
        <f t="shared" si="390"/>
        <v>0</v>
      </c>
      <c r="AA620" s="15">
        <f t="shared" si="363"/>
        <v>0</v>
      </c>
      <c r="AB620" s="15">
        <f t="shared" si="364"/>
        <v>0</v>
      </c>
      <c r="AC620" s="15">
        <v>1</v>
      </c>
      <c r="AD620" s="15">
        <v>32</v>
      </c>
      <c r="AE620" s="15">
        <v>14</v>
      </c>
      <c r="AF620" s="15">
        <v>28800</v>
      </c>
      <c r="AG620" s="27">
        <v>900</v>
      </c>
      <c r="AH620" s="27">
        <f t="shared" si="365"/>
        <v>5.8823529411764705E-2</v>
      </c>
      <c r="AI620" s="27">
        <f t="shared" si="366"/>
        <v>1</v>
      </c>
      <c r="AJ620" s="27">
        <f t="shared" si="367"/>
        <v>5.8823529411764705E-2</v>
      </c>
      <c r="AQ620" s="15">
        <f t="shared" si="368"/>
        <v>0</v>
      </c>
      <c r="AR620" s="15">
        <f t="shared" si="369"/>
        <v>0</v>
      </c>
      <c r="AZ620" s="15">
        <f t="shared" si="370"/>
        <v>0</v>
      </c>
      <c r="BA620" s="15">
        <f t="shared" si="371"/>
        <v>0</v>
      </c>
      <c r="BB620" s="15">
        <f>$AJ620</f>
        <v>5.8823529411764705E-2</v>
      </c>
      <c r="BC620" s="15">
        <v>2.25</v>
      </c>
      <c r="BD620" s="15">
        <v>1.5</v>
      </c>
      <c r="BE620" s="15">
        <v>1.6666666666666667</v>
      </c>
      <c r="BF620" s="15">
        <v>1</v>
      </c>
      <c r="BG620" s="15">
        <v>2</v>
      </c>
      <c r="BH620" s="15">
        <v>1.6833333333333336</v>
      </c>
      <c r="BI620" s="15">
        <v>1</v>
      </c>
      <c r="BJ620" s="15">
        <v>3</v>
      </c>
      <c r="BK620" s="15">
        <f t="shared" si="372"/>
        <v>0</v>
      </c>
      <c r="BL620" s="15">
        <f t="shared" si="373"/>
        <v>1</v>
      </c>
      <c r="BM620" s="15">
        <f t="shared" si="374"/>
        <v>0</v>
      </c>
      <c r="BN620" s="15">
        <v>1</v>
      </c>
      <c r="BO620" s="15">
        <f t="shared" si="375"/>
        <v>0</v>
      </c>
      <c r="BP620" s="15">
        <f t="shared" si="376"/>
        <v>0</v>
      </c>
      <c r="BQ620" s="15">
        <f t="shared" si="377"/>
        <v>0</v>
      </c>
      <c r="BR620" s="15">
        <f t="shared" si="378"/>
        <v>0</v>
      </c>
      <c r="BS620" s="15">
        <v>4</v>
      </c>
      <c r="BT620" s="15">
        <v>4</v>
      </c>
      <c r="BU620" s="15">
        <f t="shared" si="379"/>
        <v>0</v>
      </c>
      <c r="BV620" s="15">
        <f t="shared" si="380"/>
        <v>0</v>
      </c>
      <c r="BW620" s="15">
        <f t="shared" si="381"/>
        <v>1</v>
      </c>
      <c r="BX620" s="15">
        <f t="shared" si="382"/>
        <v>0</v>
      </c>
      <c r="BY620" s="15">
        <v>1</v>
      </c>
      <c r="BZ620" s="15">
        <v>1</v>
      </c>
      <c r="CA620" s="15">
        <v>1</v>
      </c>
      <c r="CB620" s="15">
        <v>0</v>
      </c>
      <c r="CC620" s="15">
        <v>1</v>
      </c>
      <c r="CD620" s="27">
        <v>3.8</v>
      </c>
      <c r="CE620" s="27">
        <v>4.333333333333333</v>
      </c>
      <c r="CF620" s="27">
        <v>4.25</v>
      </c>
      <c r="CG620" s="27">
        <v>4</v>
      </c>
      <c r="CH620" s="27">
        <v>3</v>
      </c>
      <c r="CI620" s="27">
        <v>4.25</v>
      </c>
      <c r="CJ620" s="27">
        <f t="shared" si="356"/>
        <v>3.9388888888888887</v>
      </c>
      <c r="CK620" s="15">
        <f t="shared" si="383"/>
        <v>0.39999999999999991</v>
      </c>
      <c r="CL620" s="15">
        <f t="shared" si="384"/>
        <v>0.99999999999999956</v>
      </c>
      <c r="CM620" s="15">
        <f t="shared" si="385"/>
        <v>0.5</v>
      </c>
      <c r="CN620" s="15">
        <f t="shared" si="386"/>
        <v>1.4</v>
      </c>
      <c r="CO620" s="15">
        <f t="shared" si="387"/>
        <v>1</v>
      </c>
      <c r="CP620" s="15">
        <f t="shared" si="388"/>
        <v>0.5</v>
      </c>
      <c r="CQ620" s="15">
        <f t="shared" si="389"/>
        <v>0.79999999999999938</v>
      </c>
    </row>
    <row r="621" spans="1:95" x14ac:dyDescent="0.2">
      <c r="A621" s="15">
        <v>930</v>
      </c>
      <c r="B621" s="23">
        <v>0</v>
      </c>
      <c r="C621" s="15">
        <v>3</v>
      </c>
      <c r="D621" s="15">
        <f t="shared" si="357"/>
        <v>0</v>
      </c>
      <c r="E621" s="15">
        <f t="shared" si="391"/>
        <v>1</v>
      </c>
      <c r="F621" s="15">
        <f t="shared" si="392"/>
        <v>0</v>
      </c>
      <c r="G621" s="15">
        <f t="shared" si="393"/>
        <v>0</v>
      </c>
      <c r="H621" s="15">
        <f t="shared" si="394"/>
        <v>0</v>
      </c>
      <c r="I621" s="15">
        <v>1</v>
      </c>
      <c r="J621" s="15">
        <v>34</v>
      </c>
      <c r="K621" s="15">
        <v>4</v>
      </c>
      <c r="L621" s="15">
        <f t="shared" si="358"/>
        <v>0</v>
      </c>
      <c r="M621" s="15">
        <f t="shared" si="359"/>
        <v>0</v>
      </c>
      <c r="N621" s="15">
        <f t="shared" si="360"/>
        <v>0</v>
      </c>
      <c r="O621" s="15">
        <f t="shared" si="361"/>
        <v>0</v>
      </c>
      <c r="P621" s="15">
        <f t="shared" si="362"/>
        <v>1</v>
      </c>
      <c r="Q621" s="15">
        <v>2</v>
      </c>
      <c r="R621" s="15">
        <v>5</v>
      </c>
      <c r="S621" s="15">
        <v>4</v>
      </c>
      <c r="T621" s="15">
        <v>1</v>
      </c>
      <c r="U621" s="15">
        <v>0</v>
      </c>
      <c r="V621" s="15">
        <v>1</v>
      </c>
      <c r="W621" s="15">
        <v>350000</v>
      </c>
      <c r="X621" s="15">
        <v>0</v>
      </c>
      <c r="Y621" s="15">
        <v>0</v>
      </c>
      <c r="Z621" s="15">
        <f t="shared" si="390"/>
        <v>0</v>
      </c>
      <c r="AA621" s="15">
        <f t="shared" si="363"/>
        <v>0</v>
      </c>
      <c r="AB621" s="15">
        <f t="shared" si="364"/>
        <v>0</v>
      </c>
      <c r="AC621" s="159">
        <v>1</v>
      </c>
      <c r="AD621" s="159">
        <v>32</v>
      </c>
      <c r="AE621" s="159">
        <v>12</v>
      </c>
      <c r="AF621" s="15">
        <v>27200</v>
      </c>
      <c r="AG621" s="27">
        <v>850</v>
      </c>
      <c r="AH621" s="27">
        <f t="shared" si="365"/>
        <v>0.13333333333333333</v>
      </c>
      <c r="AI621" s="27">
        <f t="shared" si="366"/>
        <v>1</v>
      </c>
      <c r="AJ621" s="27">
        <f t="shared" si="367"/>
        <v>0.13333333333333333</v>
      </c>
      <c r="AQ621" s="15">
        <f t="shared" si="368"/>
        <v>0</v>
      </c>
      <c r="AR621" s="15">
        <f t="shared" si="369"/>
        <v>0</v>
      </c>
      <c r="AZ621" s="15">
        <f t="shared" si="370"/>
        <v>0</v>
      </c>
      <c r="BA621" s="15">
        <f t="shared" si="371"/>
        <v>0</v>
      </c>
      <c r="BC621" s="15">
        <v>2.25</v>
      </c>
      <c r="BD621" s="15">
        <v>1.5</v>
      </c>
      <c r="BE621" s="15">
        <v>1.6666666666666667</v>
      </c>
      <c r="BF621" s="15">
        <v>1</v>
      </c>
      <c r="BG621" s="15">
        <v>2</v>
      </c>
      <c r="BH621" s="15">
        <v>1.6833333333333336</v>
      </c>
      <c r="BI621" s="15">
        <v>1</v>
      </c>
      <c r="BJ621" s="15">
        <v>3</v>
      </c>
      <c r="BK621" s="15">
        <f t="shared" si="372"/>
        <v>0</v>
      </c>
      <c r="BL621" s="15">
        <f t="shared" si="373"/>
        <v>1</v>
      </c>
      <c r="BM621" s="15">
        <f t="shared" si="374"/>
        <v>0</v>
      </c>
      <c r="BN621" s="15">
        <v>1</v>
      </c>
      <c r="BO621" s="15">
        <f t="shared" si="375"/>
        <v>0</v>
      </c>
      <c r="BP621" s="15">
        <f t="shared" si="376"/>
        <v>0</v>
      </c>
      <c r="BQ621" s="15">
        <f t="shared" si="377"/>
        <v>0</v>
      </c>
      <c r="BR621" s="15">
        <f t="shared" si="378"/>
        <v>0</v>
      </c>
      <c r="BS621" s="15">
        <v>4</v>
      </c>
      <c r="BT621" s="15">
        <v>4</v>
      </c>
      <c r="BU621" s="15">
        <f t="shared" si="379"/>
        <v>0</v>
      </c>
      <c r="BV621" s="15">
        <f t="shared" si="380"/>
        <v>0</v>
      </c>
      <c r="BW621" s="15">
        <f t="shared" si="381"/>
        <v>1</v>
      </c>
      <c r="BX621" s="15">
        <f t="shared" si="382"/>
        <v>0</v>
      </c>
      <c r="BY621" s="15">
        <v>1</v>
      </c>
      <c r="BZ621" s="15">
        <v>1</v>
      </c>
      <c r="CA621" s="15">
        <v>1</v>
      </c>
      <c r="CB621" s="15">
        <v>0</v>
      </c>
      <c r="CC621" s="15">
        <v>1</v>
      </c>
      <c r="CD621" s="27">
        <v>3.4</v>
      </c>
      <c r="CE621" s="27">
        <v>3.3333333333333335</v>
      </c>
      <c r="CF621" s="27">
        <v>3.75</v>
      </c>
      <c r="CG621" s="27">
        <v>2.6</v>
      </c>
      <c r="CH621" s="27">
        <v>2</v>
      </c>
      <c r="CI621" s="27">
        <v>3.75</v>
      </c>
      <c r="CJ621" s="27">
        <f t="shared" si="356"/>
        <v>3.1388888888888893</v>
      </c>
      <c r="CK621" s="15">
        <f t="shared" si="383"/>
        <v>-0.20000000000000018</v>
      </c>
      <c r="CL621" s="15">
        <f t="shared" si="384"/>
        <v>0</v>
      </c>
      <c r="CM621" s="15">
        <f t="shared" si="385"/>
        <v>0.75</v>
      </c>
      <c r="CN621" s="15">
        <f t="shared" si="386"/>
        <v>0</v>
      </c>
      <c r="CO621" s="15">
        <f t="shared" si="387"/>
        <v>0</v>
      </c>
      <c r="CP621" s="15">
        <f t="shared" si="388"/>
        <v>0.75</v>
      </c>
      <c r="CQ621" s="15">
        <f t="shared" si="389"/>
        <v>0.21666666666666723</v>
      </c>
    </row>
    <row r="622" spans="1:95" x14ac:dyDescent="0.2">
      <c r="A622" s="15">
        <v>931</v>
      </c>
      <c r="B622" s="23">
        <v>0</v>
      </c>
      <c r="C622" s="15">
        <v>3</v>
      </c>
      <c r="D622" s="15">
        <f t="shared" si="357"/>
        <v>0</v>
      </c>
      <c r="E622" s="15">
        <f t="shared" si="391"/>
        <v>1</v>
      </c>
      <c r="F622" s="15">
        <f t="shared" si="392"/>
        <v>0</v>
      </c>
      <c r="G622" s="15">
        <f t="shared" si="393"/>
        <v>0</v>
      </c>
      <c r="H622" s="15">
        <f t="shared" si="394"/>
        <v>0</v>
      </c>
      <c r="I622" s="15">
        <v>0</v>
      </c>
      <c r="J622" s="15">
        <v>54</v>
      </c>
      <c r="K622" s="15">
        <v>2</v>
      </c>
      <c r="L622" s="15">
        <f t="shared" si="358"/>
        <v>0</v>
      </c>
      <c r="M622" s="15">
        <f t="shared" si="359"/>
        <v>0</v>
      </c>
      <c r="N622" s="15">
        <f t="shared" si="360"/>
        <v>1</v>
      </c>
      <c r="O622" s="15">
        <f t="shared" si="361"/>
        <v>0</v>
      </c>
      <c r="P622" s="15">
        <f t="shared" si="362"/>
        <v>0</v>
      </c>
      <c r="Q622" s="15">
        <v>2</v>
      </c>
      <c r="R622" s="15">
        <v>6</v>
      </c>
      <c r="S622" s="15">
        <v>34</v>
      </c>
      <c r="T622" s="15">
        <v>0</v>
      </c>
      <c r="U622" s="15">
        <v>1</v>
      </c>
      <c r="V622" s="15">
        <v>0</v>
      </c>
      <c r="W622" s="15">
        <v>0</v>
      </c>
      <c r="X622" s="15">
        <v>0</v>
      </c>
      <c r="Y622" s="15">
        <v>1</v>
      </c>
      <c r="Z622" s="15">
        <f t="shared" si="390"/>
        <v>0</v>
      </c>
      <c r="AA622" s="15">
        <f t="shared" si="363"/>
        <v>0</v>
      </c>
      <c r="AB622" s="15">
        <f t="shared" si="364"/>
        <v>0</v>
      </c>
      <c r="AC622" s="15">
        <v>1</v>
      </c>
      <c r="AD622" s="15">
        <v>24</v>
      </c>
      <c r="AE622" s="15">
        <v>11.5</v>
      </c>
      <c r="AF622" s="15">
        <v>18000</v>
      </c>
      <c r="AG622" s="27">
        <v>750</v>
      </c>
      <c r="AH622" s="27">
        <f t="shared" si="365"/>
        <v>5.882352941176465E-2</v>
      </c>
      <c r="AI622" s="27">
        <f t="shared" si="366"/>
        <v>1</v>
      </c>
      <c r="AJ622" s="27">
        <f t="shared" si="367"/>
        <v>5.882352941176465E-2</v>
      </c>
      <c r="AQ622" s="15">
        <f t="shared" si="368"/>
        <v>0</v>
      </c>
      <c r="AR622" s="15">
        <f t="shared" si="369"/>
        <v>0</v>
      </c>
      <c r="AZ622" s="15">
        <f t="shared" si="370"/>
        <v>0</v>
      </c>
      <c r="BA622" s="15">
        <f t="shared" si="371"/>
        <v>0</v>
      </c>
      <c r="BB622" s="15">
        <f>$AJ622</f>
        <v>5.882352941176465E-2</v>
      </c>
      <c r="BC622" s="15">
        <v>2</v>
      </c>
      <c r="BD622" s="15">
        <v>1.6666666666666667</v>
      </c>
      <c r="BE622" s="15">
        <v>2</v>
      </c>
      <c r="BF622" s="15">
        <v>3.5</v>
      </c>
      <c r="BG622" s="15">
        <v>1.5</v>
      </c>
      <c r="BH622" s="15">
        <v>2.1333333333333337</v>
      </c>
      <c r="BI622" s="15">
        <v>1</v>
      </c>
      <c r="BJ622" s="15">
        <v>5</v>
      </c>
      <c r="BK622" s="15">
        <f t="shared" si="372"/>
        <v>0</v>
      </c>
      <c r="BL622" s="15">
        <f t="shared" si="373"/>
        <v>0</v>
      </c>
      <c r="BM622" s="15">
        <f t="shared" si="374"/>
        <v>0</v>
      </c>
      <c r="BN622" s="15" t="s">
        <v>1007</v>
      </c>
      <c r="BO622" s="15">
        <f t="shared" si="375"/>
        <v>0</v>
      </c>
      <c r="BP622" s="15">
        <f t="shared" si="376"/>
        <v>0</v>
      </c>
      <c r="BQ622" s="15">
        <f t="shared" si="377"/>
        <v>0</v>
      </c>
      <c r="BR622" s="15">
        <f t="shared" si="378"/>
        <v>0</v>
      </c>
      <c r="BU622" s="15">
        <f t="shared" si="379"/>
        <v>0</v>
      </c>
      <c r="BV622" s="15">
        <f t="shared" si="380"/>
        <v>0</v>
      </c>
      <c r="BW622" s="15">
        <f t="shared" si="381"/>
        <v>0</v>
      </c>
      <c r="BX622" s="15">
        <f t="shared" si="382"/>
        <v>0</v>
      </c>
      <c r="BY622" s="15" t="s">
        <v>1007</v>
      </c>
      <c r="BZ622" s="15" t="s">
        <v>1007</v>
      </c>
      <c r="CA622" s="15" t="s">
        <v>1007</v>
      </c>
      <c r="CB622" s="15" t="s">
        <v>1007</v>
      </c>
      <c r="CC622" s="15" t="s">
        <v>1007</v>
      </c>
      <c r="CD622" s="27">
        <v>3.6</v>
      </c>
      <c r="CE622" s="27">
        <v>3.3333333333333335</v>
      </c>
      <c r="CF622" s="27">
        <v>3</v>
      </c>
      <c r="CG622" s="27">
        <v>2.6</v>
      </c>
      <c r="CH622" s="27">
        <v>2</v>
      </c>
      <c r="CI622" s="27">
        <v>3</v>
      </c>
      <c r="CJ622" s="27">
        <f t="shared" si="356"/>
        <v>2.9222222222222221</v>
      </c>
      <c r="CK622" s="15">
        <f t="shared" si="383"/>
        <v>0.39999999999999991</v>
      </c>
      <c r="CL622" s="15">
        <f t="shared" si="384"/>
        <v>0.66666666666666696</v>
      </c>
      <c r="CM622" s="15">
        <f t="shared" si="385"/>
        <v>0.25</v>
      </c>
      <c r="CN622" s="15">
        <f t="shared" si="386"/>
        <v>-0.19999999999999973</v>
      </c>
      <c r="CO622" s="15">
        <f t="shared" si="387"/>
        <v>0.66666666666666674</v>
      </c>
      <c r="CP622" s="15">
        <f t="shared" si="388"/>
        <v>0.5</v>
      </c>
      <c r="CQ622" s="15">
        <f t="shared" si="389"/>
        <v>0.38055555555555509</v>
      </c>
    </row>
    <row r="623" spans="1:95" x14ac:dyDescent="0.2">
      <c r="A623" s="15">
        <v>931</v>
      </c>
      <c r="B623" s="23">
        <v>0</v>
      </c>
      <c r="C623" s="15">
        <v>3</v>
      </c>
      <c r="D623" s="15">
        <f t="shared" si="357"/>
        <v>0</v>
      </c>
      <c r="E623" s="15">
        <f t="shared" si="391"/>
        <v>1</v>
      </c>
      <c r="F623" s="15">
        <f t="shared" si="392"/>
        <v>0</v>
      </c>
      <c r="G623" s="15">
        <f t="shared" si="393"/>
        <v>0</v>
      </c>
      <c r="H623" s="15">
        <f t="shared" si="394"/>
        <v>0</v>
      </c>
      <c r="I623" s="15">
        <v>0</v>
      </c>
      <c r="J623" s="15">
        <v>54</v>
      </c>
      <c r="K623" s="15">
        <v>2</v>
      </c>
      <c r="L623" s="15">
        <f t="shared" si="358"/>
        <v>0</v>
      </c>
      <c r="M623" s="15">
        <f t="shared" si="359"/>
        <v>0</v>
      </c>
      <c r="N623" s="15">
        <f t="shared" si="360"/>
        <v>1</v>
      </c>
      <c r="O623" s="15">
        <f t="shared" si="361"/>
        <v>0</v>
      </c>
      <c r="P623" s="15">
        <f t="shared" si="362"/>
        <v>0</v>
      </c>
      <c r="Q623" s="15">
        <v>2</v>
      </c>
      <c r="R623" s="15">
        <v>6</v>
      </c>
      <c r="S623" s="15">
        <v>34</v>
      </c>
      <c r="T623" s="15">
        <v>0</v>
      </c>
      <c r="U623" s="15">
        <v>1</v>
      </c>
      <c r="V623" s="15">
        <v>0</v>
      </c>
      <c r="W623" s="15">
        <v>0</v>
      </c>
      <c r="X623" s="15">
        <v>0</v>
      </c>
      <c r="Y623" s="15">
        <v>0</v>
      </c>
      <c r="Z623" s="15">
        <f t="shared" si="390"/>
        <v>0</v>
      </c>
      <c r="AA623" s="15">
        <f t="shared" si="363"/>
        <v>0</v>
      </c>
      <c r="AB623" s="15">
        <f t="shared" si="364"/>
        <v>0</v>
      </c>
      <c r="AC623" s="159">
        <v>1</v>
      </c>
      <c r="AD623" s="159">
        <v>24</v>
      </c>
      <c r="AE623" s="159">
        <v>11</v>
      </c>
      <c r="AF623" s="15">
        <v>17000</v>
      </c>
      <c r="AG623" s="27">
        <v>708.33333333333337</v>
      </c>
      <c r="AH623" s="27">
        <f t="shared" si="365"/>
        <v>-0.94097222222222221</v>
      </c>
      <c r="AI623" s="27">
        <f t="shared" si="366"/>
        <v>1</v>
      </c>
      <c r="AJ623" s="27">
        <f t="shared" si="367"/>
        <v>-0.94097222222222221</v>
      </c>
      <c r="AQ623" s="15">
        <f t="shared" si="368"/>
        <v>0</v>
      </c>
      <c r="AR623" s="15">
        <f t="shared" si="369"/>
        <v>0</v>
      </c>
      <c r="AZ623" s="15">
        <f t="shared" si="370"/>
        <v>0</v>
      </c>
      <c r="BA623" s="15">
        <f t="shared" si="371"/>
        <v>0</v>
      </c>
      <c r="BC623" s="15">
        <v>2</v>
      </c>
      <c r="BD623" s="15">
        <v>1.6666666666666667</v>
      </c>
      <c r="BE623" s="15">
        <v>2</v>
      </c>
      <c r="BF623" s="15">
        <v>3.5</v>
      </c>
      <c r="BG623" s="15">
        <v>1.5</v>
      </c>
      <c r="BH623" s="15">
        <v>2.1333333333333337</v>
      </c>
      <c r="BI623" s="15">
        <v>1</v>
      </c>
      <c r="BJ623" s="15">
        <v>5</v>
      </c>
      <c r="BK623" s="15">
        <f t="shared" si="372"/>
        <v>0</v>
      </c>
      <c r="BL623" s="15">
        <f t="shared" si="373"/>
        <v>0</v>
      </c>
      <c r="BM623" s="15">
        <f t="shared" si="374"/>
        <v>0</v>
      </c>
      <c r="BN623" s="15" t="s">
        <v>1007</v>
      </c>
      <c r="BO623" s="15">
        <f t="shared" si="375"/>
        <v>0</v>
      </c>
      <c r="BP623" s="15">
        <f t="shared" si="376"/>
        <v>0</v>
      </c>
      <c r="BQ623" s="15">
        <f t="shared" si="377"/>
        <v>0</v>
      </c>
      <c r="BR623" s="15">
        <f t="shared" si="378"/>
        <v>0</v>
      </c>
      <c r="BU623" s="15">
        <f t="shared" si="379"/>
        <v>0</v>
      </c>
      <c r="BV623" s="15">
        <f t="shared" si="380"/>
        <v>0</v>
      </c>
      <c r="BW623" s="15">
        <f t="shared" si="381"/>
        <v>0</v>
      </c>
      <c r="BX623" s="15">
        <f t="shared" si="382"/>
        <v>0</v>
      </c>
      <c r="BY623" s="15" t="s">
        <v>1007</v>
      </c>
      <c r="BZ623" s="15" t="s">
        <v>1007</v>
      </c>
      <c r="CA623" s="15" t="s">
        <v>1007</v>
      </c>
      <c r="CB623" s="15" t="s">
        <v>1007</v>
      </c>
      <c r="CC623" s="15" t="s">
        <v>1007</v>
      </c>
      <c r="CD623" s="27">
        <v>3.2</v>
      </c>
      <c r="CE623" s="27">
        <v>2.6666666666666665</v>
      </c>
      <c r="CF623" s="27">
        <v>2.75</v>
      </c>
      <c r="CG623" s="27">
        <v>2.8</v>
      </c>
      <c r="CH623" s="27">
        <v>1.3333333333333333</v>
      </c>
      <c r="CI623" s="27">
        <v>2.5</v>
      </c>
      <c r="CJ623" s="27">
        <f t="shared" si="356"/>
        <v>2.541666666666667</v>
      </c>
      <c r="CK623" s="15">
        <f t="shared" si="383"/>
        <v>0</v>
      </c>
      <c r="CL623" s="15">
        <f t="shared" si="384"/>
        <v>-1</v>
      </c>
      <c r="CM623" s="15">
        <f t="shared" si="385"/>
        <v>-0.5</v>
      </c>
      <c r="CN623" s="15">
        <f t="shared" si="386"/>
        <v>0.19999999999999973</v>
      </c>
      <c r="CO623" s="15">
        <f t="shared" si="387"/>
        <v>-0.66666666666666674</v>
      </c>
      <c r="CP623" s="15">
        <f t="shared" si="388"/>
        <v>-0.25</v>
      </c>
      <c r="CQ623" s="15">
        <f t="shared" si="389"/>
        <v>-0.36944444444444446</v>
      </c>
    </row>
    <row r="624" spans="1:95" x14ac:dyDescent="0.2">
      <c r="A624" s="15">
        <v>932</v>
      </c>
      <c r="B624" s="23">
        <v>0</v>
      </c>
      <c r="C624" s="15">
        <v>3</v>
      </c>
      <c r="D624" s="15">
        <f t="shared" si="357"/>
        <v>0</v>
      </c>
      <c r="E624" s="15">
        <f t="shared" si="391"/>
        <v>1</v>
      </c>
      <c r="F624" s="15">
        <f t="shared" si="392"/>
        <v>0</v>
      </c>
      <c r="G624" s="15">
        <f t="shared" si="393"/>
        <v>0</v>
      </c>
      <c r="H624" s="15">
        <f t="shared" si="394"/>
        <v>0</v>
      </c>
      <c r="I624" s="15">
        <v>1</v>
      </c>
      <c r="J624" s="15">
        <v>32</v>
      </c>
      <c r="K624" s="15">
        <v>5</v>
      </c>
      <c r="L624" s="15">
        <f t="shared" si="358"/>
        <v>0</v>
      </c>
      <c r="M624" s="15">
        <f t="shared" si="359"/>
        <v>0</v>
      </c>
      <c r="N624" s="15">
        <f t="shared" si="360"/>
        <v>0</v>
      </c>
      <c r="O624" s="15">
        <f t="shared" si="361"/>
        <v>0</v>
      </c>
      <c r="P624" s="15">
        <f t="shared" si="362"/>
        <v>0</v>
      </c>
      <c r="Q624" s="15">
        <v>2</v>
      </c>
      <c r="R624" s="15">
        <v>3</v>
      </c>
      <c r="S624" s="15">
        <v>6</v>
      </c>
      <c r="T624" s="15">
        <v>0</v>
      </c>
      <c r="U624" s="15">
        <v>0</v>
      </c>
      <c r="V624" s="15">
        <v>1</v>
      </c>
      <c r="W624" s="15">
        <v>200000</v>
      </c>
      <c r="X624" s="15">
        <v>0</v>
      </c>
      <c r="Y624" s="15">
        <v>1</v>
      </c>
      <c r="Z624" s="15">
        <f t="shared" si="390"/>
        <v>1</v>
      </c>
      <c r="AA624" s="15">
        <f t="shared" si="363"/>
        <v>0</v>
      </c>
      <c r="AB624" s="15">
        <f t="shared" si="364"/>
        <v>0</v>
      </c>
      <c r="AC624" s="15">
        <v>3</v>
      </c>
      <c r="AD624" s="15">
        <v>45</v>
      </c>
      <c r="AE624" s="15">
        <v>1.45</v>
      </c>
      <c r="AF624" s="15">
        <v>540000</v>
      </c>
      <c r="AG624" s="27">
        <v>12000</v>
      </c>
      <c r="AH624" s="27">
        <f t="shared" si="365"/>
        <v>0</v>
      </c>
      <c r="AI624" s="27">
        <f t="shared" si="366"/>
        <v>1</v>
      </c>
      <c r="AJ624" s="27">
        <f t="shared" si="367"/>
        <v>0</v>
      </c>
      <c r="AQ624" s="15">
        <f t="shared" si="368"/>
        <v>0</v>
      </c>
      <c r="AR624" s="15">
        <f t="shared" si="369"/>
        <v>0</v>
      </c>
      <c r="AZ624" s="15">
        <f t="shared" si="370"/>
        <v>0</v>
      </c>
      <c r="BA624" s="15">
        <f t="shared" si="371"/>
        <v>0</v>
      </c>
      <c r="BB624" s="15">
        <f>$AJ624</f>
        <v>0</v>
      </c>
      <c r="BC624" s="15">
        <v>1.5</v>
      </c>
      <c r="BD624" s="15">
        <v>1.6666666666666667</v>
      </c>
      <c r="BE624" s="15">
        <v>1.6666666666666667</v>
      </c>
      <c r="BF624" s="15">
        <v>1</v>
      </c>
      <c r="BG624" s="15">
        <v>2</v>
      </c>
      <c r="BH624" s="15">
        <v>1.5666666666666669</v>
      </c>
      <c r="BI624" s="15">
        <v>1</v>
      </c>
      <c r="BJ624" s="15">
        <v>4</v>
      </c>
      <c r="BK624" s="15">
        <f t="shared" si="372"/>
        <v>0</v>
      </c>
      <c r="BL624" s="15">
        <f t="shared" si="373"/>
        <v>0</v>
      </c>
      <c r="BM624" s="15">
        <f t="shared" si="374"/>
        <v>1</v>
      </c>
      <c r="BN624" s="15">
        <v>1</v>
      </c>
      <c r="BO624" s="15">
        <f t="shared" si="375"/>
        <v>0</v>
      </c>
      <c r="BP624" s="15">
        <f t="shared" si="376"/>
        <v>0</v>
      </c>
      <c r="BQ624" s="15">
        <f t="shared" si="377"/>
        <v>0</v>
      </c>
      <c r="BR624" s="15">
        <f t="shared" si="378"/>
        <v>0</v>
      </c>
      <c r="BS624" s="15">
        <v>2</v>
      </c>
      <c r="BT624" s="15">
        <v>4</v>
      </c>
      <c r="BU624" s="15">
        <f t="shared" si="379"/>
        <v>0</v>
      </c>
      <c r="BV624" s="15">
        <f t="shared" si="380"/>
        <v>0</v>
      </c>
      <c r="BW624" s="15">
        <f t="shared" si="381"/>
        <v>1</v>
      </c>
      <c r="BX624" s="15">
        <f t="shared" si="382"/>
        <v>0</v>
      </c>
      <c r="BY624" s="15">
        <v>0</v>
      </c>
      <c r="BZ624" s="15" t="s">
        <v>1007</v>
      </c>
      <c r="CA624" s="15" t="s">
        <v>1007</v>
      </c>
      <c r="CB624" s="15" t="s">
        <v>1007</v>
      </c>
      <c r="CC624" s="15" t="s">
        <v>1007</v>
      </c>
      <c r="CD624" s="27">
        <v>3.2</v>
      </c>
      <c r="CE624" s="27">
        <v>3.6666666666666665</v>
      </c>
      <c r="CF624" s="27">
        <v>3.25</v>
      </c>
      <c r="CG624" s="27">
        <v>2.6</v>
      </c>
      <c r="CH624" s="27">
        <v>2</v>
      </c>
      <c r="CI624" s="27">
        <v>2.75</v>
      </c>
      <c r="CJ624" s="27">
        <f t="shared" si="356"/>
        <v>2.9111111111111114</v>
      </c>
      <c r="CK624" s="15">
        <f t="shared" si="383"/>
        <v>0</v>
      </c>
      <c r="CL624" s="15">
        <f t="shared" si="384"/>
        <v>0.66666666666666652</v>
      </c>
      <c r="CM624" s="15">
        <f t="shared" si="385"/>
        <v>-0.25</v>
      </c>
      <c r="CN624" s="15">
        <f t="shared" si="386"/>
        <v>0</v>
      </c>
      <c r="CO624" s="15">
        <f t="shared" si="387"/>
        <v>0.33333333333333326</v>
      </c>
      <c r="CP624" s="15">
        <f t="shared" si="388"/>
        <v>0</v>
      </c>
      <c r="CQ624" s="15">
        <f t="shared" si="389"/>
        <v>0.12500000000000044</v>
      </c>
    </row>
    <row r="625" spans="1:95" x14ac:dyDescent="0.2">
      <c r="A625" s="15">
        <v>932</v>
      </c>
      <c r="B625" s="23">
        <v>0</v>
      </c>
      <c r="C625" s="15">
        <v>3</v>
      </c>
      <c r="D625" s="15">
        <f t="shared" si="357"/>
        <v>0</v>
      </c>
      <c r="E625" s="15">
        <f t="shared" si="391"/>
        <v>1</v>
      </c>
      <c r="F625" s="15">
        <f t="shared" si="392"/>
        <v>0</v>
      </c>
      <c r="G625" s="15">
        <f t="shared" si="393"/>
        <v>0</v>
      </c>
      <c r="H625" s="15">
        <f t="shared" si="394"/>
        <v>0</v>
      </c>
      <c r="I625" s="15">
        <v>1</v>
      </c>
      <c r="J625" s="15">
        <v>32</v>
      </c>
      <c r="K625" s="15">
        <v>5</v>
      </c>
      <c r="L625" s="15">
        <f t="shared" si="358"/>
        <v>0</v>
      </c>
      <c r="M625" s="15">
        <f t="shared" si="359"/>
        <v>0</v>
      </c>
      <c r="N625" s="15">
        <f t="shared" si="360"/>
        <v>0</v>
      </c>
      <c r="O625" s="15">
        <f t="shared" si="361"/>
        <v>0</v>
      </c>
      <c r="P625" s="15">
        <f t="shared" si="362"/>
        <v>0</v>
      </c>
      <c r="Q625" s="15">
        <v>2</v>
      </c>
      <c r="R625" s="15">
        <v>3</v>
      </c>
      <c r="S625" s="15">
        <v>6</v>
      </c>
      <c r="T625" s="15">
        <v>0</v>
      </c>
      <c r="U625" s="15">
        <v>0</v>
      </c>
      <c r="V625" s="15">
        <v>1</v>
      </c>
      <c r="W625" s="15">
        <v>200000</v>
      </c>
      <c r="X625" s="15">
        <v>0</v>
      </c>
      <c r="Y625" s="15">
        <v>0</v>
      </c>
      <c r="Z625" s="15">
        <f t="shared" si="390"/>
        <v>1</v>
      </c>
      <c r="AA625" s="15">
        <f t="shared" si="363"/>
        <v>0</v>
      </c>
      <c r="AB625" s="15">
        <f t="shared" si="364"/>
        <v>0</v>
      </c>
      <c r="AC625" s="159">
        <v>3</v>
      </c>
      <c r="AD625" s="159">
        <v>45</v>
      </c>
      <c r="AE625" s="159">
        <v>1.5</v>
      </c>
      <c r="AF625" s="15">
        <v>540000</v>
      </c>
      <c r="AG625" s="27">
        <v>12000</v>
      </c>
      <c r="AH625" s="27">
        <f t="shared" si="365"/>
        <v>8.8360655737704921</v>
      </c>
      <c r="AI625" s="27">
        <f t="shared" si="366"/>
        <v>1</v>
      </c>
      <c r="AJ625" s="27">
        <f t="shared" si="367"/>
        <v>8.8360655737704921</v>
      </c>
      <c r="AQ625" s="15">
        <f t="shared" si="368"/>
        <v>0</v>
      </c>
      <c r="AR625" s="15">
        <f t="shared" si="369"/>
        <v>0</v>
      </c>
      <c r="AZ625" s="15">
        <f t="shared" si="370"/>
        <v>0</v>
      </c>
      <c r="BA625" s="15">
        <f t="shared" si="371"/>
        <v>0</v>
      </c>
      <c r="BC625" s="15">
        <v>1.5</v>
      </c>
      <c r="BD625" s="15">
        <v>1.6666666666666667</v>
      </c>
      <c r="BE625" s="15">
        <v>1.6666666666666667</v>
      </c>
      <c r="BF625" s="15">
        <v>1</v>
      </c>
      <c r="BG625" s="15">
        <v>2</v>
      </c>
      <c r="BH625" s="15">
        <v>1.5666666666666669</v>
      </c>
      <c r="BI625" s="15">
        <v>1</v>
      </c>
      <c r="BJ625" s="15">
        <v>4</v>
      </c>
      <c r="BK625" s="15">
        <f t="shared" si="372"/>
        <v>0</v>
      </c>
      <c r="BL625" s="15">
        <f t="shared" si="373"/>
        <v>0</v>
      </c>
      <c r="BM625" s="15">
        <f t="shared" si="374"/>
        <v>1</v>
      </c>
      <c r="BN625" s="15">
        <v>1</v>
      </c>
      <c r="BO625" s="15">
        <f t="shared" si="375"/>
        <v>0</v>
      </c>
      <c r="BP625" s="15">
        <f t="shared" si="376"/>
        <v>0</v>
      </c>
      <c r="BQ625" s="15">
        <f t="shared" si="377"/>
        <v>0</v>
      </c>
      <c r="BR625" s="15">
        <f t="shared" si="378"/>
        <v>0</v>
      </c>
      <c r="BS625" s="15">
        <v>2</v>
      </c>
      <c r="BT625" s="15">
        <v>4</v>
      </c>
      <c r="BU625" s="15">
        <f t="shared" si="379"/>
        <v>0</v>
      </c>
      <c r="BV625" s="15">
        <f t="shared" si="380"/>
        <v>0</v>
      </c>
      <c r="BW625" s="15">
        <f t="shared" si="381"/>
        <v>1</v>
      </c>
      <c r="BX625" s="15">
        <f t="shared" si="382"/>
        <v>0</v>
      </c>
      <c r="BY625" s="15">
        <v>0</v>
      </c>
      <c r="BZ625" s="15" t="s">
        <v>1007</v>
      </c>
      <c r="CA625" s="15" t="s">
        <v>1007</v>
      </c>
      <c r="CB625" s="15" t="s">
        <v>1007</v>
      </c>
      <c r="CC625" s="15" t="s">
        <v>1007</v>
      </c>
      <c r="CD625" s="27">
        <v>3.2</v>
      </c>
      <c r="CE625" s="27">
        <v>3</v>
      </c>
      <c r="CF625" s="27">
        <v>3.5</v>
      </c>
      <c r="CG625" s="27">
        <v>2.6</v>
      </c>
      <c r="CH625" s="27">
        <v>1.6666666666666667</v>
      </c>
      <c r="CI625" s="27">
        <v>2.75</v>
      </c>
      <c r="CJ625" s="27">
        <f t="shared" si="356"/>
        <v>2.786111111111111</v>
      </c>
      <c r="CK625" s="15">
        <f t="shared" si="383"/>
        <v>-0.39999999999999991</v>
      </c>
      <c r="CL625" s="15">
        <f t="shared" si="384"/>
        <v>-0.66666666666666652</v>
      </c>
      <c r="CM625" s="15">
        <f t="shared" si="385"/>
        <v>-0.25</v>
      </c>
      <c r="CN625" s="15">
        <f t="shared" si="386"/>
        <v>-0.39999999999999991</v>
      </c>
      <c r="CO625" s="15">
        <f t="shared" si="387"/>
        <v>-1.3333333333333333</v>
      </c>
      <c r="CP625" s="15">
        <f t="shared" si="388"/>
        <v>-0.75</v>
      </c>
      <c r="CQ625" s="15">
        <f t="shared" si="389"/>
        <v>-0.6333333333333333</v>
      </c>
    </row>
    <row r="626" spans="1:95" x14ac:dyDescent="0.2">
      <c r="A626" s="15">
        <v>933</v>
      </c>
      <c r="B626" s="23">
        <v>0</v>
      </c>
      <c r="C626" s="15">
        <v>3</v>
      </c>
      <c r="D626" s="15">
        <f t="shared" si="357"/>
        <v>0</v>
      </c>
      <c r="E626" s="15">
        <f t="shared" si="391"/>
        <v>1</v>
      </c>
      <c r="F626" s="15">
        <f t="shared" si="392"/>
        <v>0</v>
      </c>
      <c r="G626" s="15">
        <f t="shared" si="393"/>
        <v>0</v>
      </c>
      <c r="H626" s="15">
        <f t="shared" si="394"/>
        <v>0</v>
      </c>
      <c r="I626" s="15">
        <v>0</v>
      </c>
      <c r="J626" s="15">
        <v>32</v>
      </c>
      <c r="K626" s="15">
        <v>3</v>
      </c>
      <c r="L626" s="15">
        <f t="shared" si="358"/>
        <v>0</v>
      </c>
      <c r="M626" s="15">
        <f t="shared" si="359"/>
        <v>0</v>
      </c>
      <c r="N626" s="15">
        <f t="shared" si="360"/>
        <v>0</v>
      </c>
      <c r="O626" s="15">
        <f t="shared" si="361"/>
        <v>1</v>
      </c>
      <c r="P626" s="15">
        <f t="shared" si="362"/>
        <v>0</v>
      </c>
      <c r="Q626" s="15">
        <v>2</v>
      </c>
      <c r="R626" s="15">
        <v>5</v>
      </c>
      <c r="S626" s="15">
        <v>3</v>
      </c>
      <c r="T626" s="15">
        <v>0</v>
      </c>
      <c r="U626" s="15">
        <v>1</v>
      </c>
      <c r="V626" s="15">
        <v>1</v>
      </c>
      <c r="W626" s="15">
        <v>200000</v>
      </c>
      <c r="X626" s="15">
        <v>0</v>
      </c>
      <c r="Y626" s="15">
        <v>1</v>
      </c>
      <c r="Z626" s="15">
        <f t="shared" si="390"/>
        <v>0</v>
      </c>
      <c r="AA626" s="15">
        <f t="shared" si="363"/>
        <v>0</v>
      </c>
      <c r="AB626" s="15">
        <f t="shared" si="364"/>
        <v>0</v>
      </c>
      <c r="AC626" s="15">
        <v>1</v>
      </c>
      <c r="AD626" s="15">
        <v>100</v>
      </c>
      <c r="AE626" s="15">
        <v>13.5</v>
      </c>
      <c r="AF626" s="15">
        <v>122000</v>
      </c>
      <c r="AG626" s="27">
        <v>1220</v>
      </c>
      <c r="AH626" s="27">
        <f t="shared" si="365"/>
        <v>1.0333333333333334</v>
      </c>
      <c r="AI626" s="27">
        <f t="shared" si="366"/>
        <v>1</v>
      </c>
      <c r="AJ626" s="27">
        <f t="shared" si="367"/>
        <v>1.0333333333333334</v>
      </c>
      <c r="AQ626" s="15">
        <f t="shared" si="368"/>
        <v>0</v>
      </c>
      <c r="AR626" s="15">
        <f t="shared" si="369"/>
        <v>0</v>
      </c>
      <c r="AZ626" s="15">
        <f t="shared" si="370"/>
        <v>0</v>
      </c>
      <c r="BA626" s="15">
        <f t="shared" si="371"/>
        <v>0</v>
      </c>
      <c r="BB626" s="15">
        <f>$AJ626</f>
        <v>1.0333333333333334</v>
      </c>
      <c r="BC626" s="38">
        <v>1.5</v>
      </c>
      <c r="BD626" s="38">
        <v>2</v>
      </c>
      <c r="BE626" s="38">
        <v>2.67</v>
      </c>
      <c r="BF626" s="38">
        <v>2</v>
      </c>
      <c r="BG626" s="38">
        <v>2</v>
      </c>
      <c r="BH626" s="15">
        <v>2.0339999999999998</v>
      </c>
      <c r="BI626" s="15">
        <v>1</v>
      </c>
      <c r="BJ626" s="15">
        <v>3</v>
      </c>
      <c r="BK626" s="15">
        <f t="shared" si="372"/>
        <v>0</v>
      </c>
      <c r="BL626" s="15">
        <f t="shared" si="373"/>
        <v>1</v>
      </c>
      <c r="BM626" s="15">
        <f t="shared" si="374"/>
        <v>0</v>
      </c>
      <c r="BN626" s="15">
        <v>2</v>
      </c>
      <c r="BO626" s="15">
        <f t="shared" si="375"/>
        <v>1</v>
      </c>
      <c r="BP626" s="15">
        <f t="shared" si="376"/>
        <v>0</v>
      </c>
      <c r="BQ626" s="15">
        <f t="shared" si="377"/>
        <v>0</v>
      </c>
      <c r="BR626" s="15">
        <f t="shared" si="378"/>
        <v>0</v>
      </c>
      <c r="BS626" s="15">
        <v>3</v>
      </c>
      <c r="BT626" s="15">
        <v>4</v>
      </c>
      <c r="BU626" s="15">
        <f t="shared" si="379"/>
        <v>0</v>
      </c>
      <c r="BV626" s="15">
        <f t="shared" si="380"/>
        <v>0</v>
      </c>
      <c r="BW626" s="15">
        <f t="shared" si="381"/>
        <v>1</v>
      </c>
      <c r="BX626" s="15">
        <f t="shared" si="382"/>
        <v>0</v>
      </c>
      <c r="BY626" s="15">
        <v>1</v>
      </c>
      <c r="BZ626" s="15">
        <v>1</v>
      </c>
      <c r="CA626" s="15">
        <v>1</v>
      </c>
      <c r="CB626" s="15">
        <v>0</v>
      </c>
      <c r="CC626" s="15">
        <v>1</v>
      </c>
      <c r="CD626" s="27">
        <v>3.6</v>
      </c>
      <c r="CE626" s="27">
        <v>3.6666666666666665</v>
      </c>
      <c r="CF626" s="27">
        <v>3.75</v>
      </c>
      <c r="CG626" s="27">
        <v>3</v>
      </c>
      <c r="CH626" s="27">
        <v>3</v>
      </c>
      <c r="CI626" s="27">
        <v>3.5</v>
      </c>
      <c r="CJ626" s="27">
        <f t="shared" si="356"/>
        <v>3.4194444444444443</v>
      </c>
      <c r="CK626" s="15">
        <f t="shared" si="383"/>
        <v>1</v>
      </c>
      <c r="CL626" s="15">
        <f t="shared" si="384"/>
        <v>0.66666666666666652</v>
      </c>
      <c r="CM626" s="15">
        <f t="shared" si="385"/>
        <v>0.25</v>
      </c>
      <c r="CN626" s="15">
        <f t="shared" si="386"/>
        <v>0.60000000000000009</v>
      </c>
      <c r="CO626" s="15">
        <f t="shared" si="387"/>
        <v>1</v>
      </c>
      <c r="CP626" s="15">
        <f t="shared" si="388"/>
        <v>1</v>
      </c>
      <c r="CQ626" s="15">
        <f t="shared" si="389"/>
        <v>0.75277777777777777</v>
      </c>
    </row>
    <row r="627" spans="1:95" x14ac:dyDescent="0.2">
      <c r="A627" s="15">
        <v>933</v>
      </c>
      <c r="B627" s="23">
        <v>0</v>
      </c>
      <c r="C627" s="15">
        <v>3</v>
      </c>
      <c r="D627" s="15">
        <f t="shared" si="357"/>
        <v>0</v>
      </c>
      <c r="E627" s="15">
        <f t="shared" si="391"/>
        <v>1</v>
      </c>
      <c r="F627" s="15">
        <f t="shared" si="392"/>
        <v>0</v>
      </c>
      <c r="G627" s="15">
        <f t="shared" si="393"/>
        <v>0</v>
      </c>
      <c r="H627" s="15">
        <f t="shared" si="394"/>
        <v>0</v>
      </c>
      <c r="I627" s="15">
        <v>0</v>
      </c>
      <c r="J627" s="15">
        <v>32</v>
      </c>
      <c r="K627" s="15">
        <v>3</v>
      </c>
      <c r="L627" s="15">
        <f t="shared" si="358"/>
        <v>0</v>
      </c>
      <c r="M627" s="15">
        <f t="shared" si="359"/>
        <v>0</v>
      </c>
      <c r="N627" s="15">
        <f t="shared" si="360"/>
        <v>0</v>
      </c>
      <c r="O627" s="15">
        <f t="shared" si="361"/>
        <v>1</v>
      </c>
      <c r="P627" s="15">
        <f t="shared" si="362"/>
        <v>0</v>
      </c>
      <c r="Q627" s="15">
        <v>2</v>
      </c>
      <c r="R627" s="15">
        <v>5</v>
      </c>
      <c r="S627" s="15">
        <v>3</v>
      </c>
      <c r="T627" s="15">
        <v>0</v>
      </c>
      <c r="U627" s="15">
        <v>1</v>
      </c>
      <c r="V627" s="15">
        <v>1</v>
      </c>
      <c r="W627" s="15">
        <v>200000</v>
      </c>
      <c r="X627" s="15">
        <v>0</v>
      </c>
      <c r="Y627" s="15">
        <v>0</v>
      </c>
      <c r="Z627" s="15">
        <f t="shared" si="390"/>
        <v>0</v>
      </c>
      <c r="AA627" s="15">
        <f t="shared" si="363"/>
        <v>0</v>
      </c>
      <c r="AB627" s="15">
        <f t="shared" si="364"/>
        <v>0</v>
      </c>
      <c r="AC627" s="159">
        <v>1</v>
      </c>
      <c r="AD627" s="159">
        <v>100</v>
      </c>
      <c r="AE627" s="159">
        <v>12</v>
      </c>
      <c r="AF627" s="15">
        <v>60000</v>
      </c>
      <c r="AG627" s="27">
        <v>600</v>
      </c>
      <c r="AH627" s="27">
        <f t="shared" si="365"/>
        <v>-0.95</v>
      </c>
      <c r="AI627" s="27">
        <f t="shared" si="366"/>
        <v>1</v>
      </c>
      <c r="AJ627" s="27">
        <f t="shared" si="367"/>
        <v>-0.95</v>
      </c>
      <c r="AQ627" s="15">
        <f t="shared" si="368"/>
        <v>0</v>
      </c>
      <c r="AR627" s="15">
        <f t="shared" si="369"/>
        <v>0</v>
      </c>
      <c r="AZ627" s="15">
        <f t="shared" si="370"/>
        <v>0</v>
      </c>
      <c r="BA627" s="15">
        <f t="shared" si="371"/>
        <v>0</v>
      </c>
      <c r="BC627" s="38">
        <v>1.5</v>
      </c>
      <c r="BD627" s="38">
        <v>2</v>
      </c>
      <c r="BE627" s="38">
        <v>2.67</v>
      </c>
      <c r="BF627" s="38">
        <v>2</v>
      </c>
      <c r="BG627" s="38">
        <v>2</v>
      </c>
      <c r="BH627" s="15">
        <v>2.0339999999999998</v>
      </c>
      <c r="BI627" s="15">
        <v>1</v>
      </c>
      <c r="BJ627" s="15">
        <v>3</v>
      </c>
      <c r="BK627" s="15">
        <f t="shared" si="372"/>
        <v>0</v>
      </c>
      <c r="BL627" s="15">
        <f t="shared" si="373"/>
        <v>1</v>
      </c>
      <c r="BM627" s="15">
        <f t="shared" si="374"/>
        <v>0</v>
      </c>
      <c r="BN627" s="15">
        <v>2</v>
      </c>
      <c r="BO627" s="15">
        <f t="shared" si="375"/>
        <v>1</v>
      </c>
      <c r="BP627" s="15">
        <f t="shared" si="376"/>
        <v>0</v>
      </c>
      <c r="BQ627" s="15">
        <f t="shared" si="377"/>
        <v>0</v>
      </c>
      <c r="BR627" s="15">
        <f t="shared" si="378"/>
        <v>0</v>
      </c>
      <c r="BS627" s="15">
        <v>3</v>
      </c>
      <c r="BT627" s="15">
        <v>4</v>
      </c>
      <c r="BU627" s="15">
        <f t="shared" si="379"/>
        <v>0</v>
      </c>
      <c r="BV627" s="15">
        <f t="shared" si="380"/>
        <v>0</v>
      </c>
      <c r="BW627" s="15">
        <f t="shared" si="381"/>
        <v>1</v>
      </c>
      <c r="BX627" s="15">
        <f t="shared" si="382"/>
        <v>0</v>
      </c>
      <c r="BY627" s="15">
        <v>1</v>
      </c>
      <c r="BZ627" s="15">
        <v>1</v>
      </c>
      <c r="CA627" s="15">
        <v>1</v>
      </c>
      <c r="CB627" s="15">
        <v>0</v>
      </c>
      <c r="CC627" s="15">
        <v>1</v>
      </c>
      <c r="CD627" s="27">
        <v>2.6</v>
      </c>
      <c r="CE627" s="27">
        <v>3</v>
      </c>
      <c r="CF627" s="27">
        <v>3.5</v>
      </c>
      <c r="CG627" s="27">
        <v>2.4</v>
      </c>
      <c r="CH627" s="27">
        <v>2</v>
      </c>
      <c r="CI627" s="27">
        <v>2.5</v>
      </c>
      <c r="CJ627" s="27">
        <f t="shared" si="356"/>
        <v>2.6666666666666665</v>
      </c>
      <c r="CK627" s="15">
        <f t="shared" si="383"/>
        <v>-1.1999999999999997</v>
      </c>
      <c r="CL627" s="15">
        <f t="shared" si="384"/>
        <v>-1</v>
      </c>
      <c r="CM627" s="15">
        <f t="shared" si="385"/>
        <v>-0.25</v>
      </c>
      <c r="CN627" s="15">
        <f t="shared" si="386"/>
        <v>-1.4</v>
      </c>
      <c r="CO627" s="15">
        <f t="shared" si="387"/>
        <v>-0.66666666666666652</v>
      </c>
      <c r="CP627" s="15">
        <f t="shared" si="388"/>
        <v>-0.75</v>
      </c>
      <c r="CQ627" s="15">
        <f t="shared" si="389"/>
        <v>-0.87777777777777821</v>
      </c>
    </row>
    <row r="628" spans="1:95" x14ac:dyDescent="0.2">
      <c r="A628" s="15">
        <v>934</v>
      </c>
      <c r="B628" s="23">
        <v>0</v>
      </c>
      <c r="C628" s="15">
        <v>3</v>
      </c>
      <c r="D628" s="15">
        <f t="shared" si="357"/>
        <v>0</v>
      </c>
      <c r="E628" s="15">
        <f t="shared" si="391"/>
        <v>1</v>
      </c>
      <c r="F628" s="15">
        <f t="shared" si="392"/>
        <v>0</v>
      </c>
      <c r="G628" s="15">
        <f t="shared" si="393"/>
        <v>0</v>
      </c>
      <c r="H628" s="15">
        <f t="shared" si="394"/>
        <v>0</v>
      </c>
      <c r="I628" s="15">
        <v>1</v>
      </c>
      <c r="J628" s="15">
        <v>47</v>
      </c>
      <c r="K628" s="15">
        <v>4</v>
      </c>
      <c r="L628" s="15">
        <f t="shared" si="358"/>
        <v>0</v>
      </c>
      <c r="M628" s="15">
        <f t="shared" si="359"/>
        <v>0</v>
      </c>
      <c r="N628" s="15">
        <f t="shared" si="360"/>
        <v>0</v>
      </c>
      <c r="O628" s="15">
        <f t="shared" si="361"/>
        <v>0</v>
      </c>
      <c r="P628" s="15">
        <f t="shared" si="362"/>
        <v>1</v>
      </c>
      <c r="Q628" s="15">
        <v>2</v>
      </c>
      <c r="R628" s="15">
        <v>6</v>
      </c>
      <c r="S628" s="15">
        <v>7</v>
      </c>
      <c r="T628" s="15">
        <v>1</v>
      </c>
      <c r="U628" s="15">
        <v>1</v>
      </c>
      <c r="V628" s="15">
        <v>1</v>
      </c>
      <c r="W628" s="15">
        <v>350000</v>
      </c>
      <c r="X628" s="15">
        <v>0</v>
      </c>
      <c r="Y628" s="15">
        <v>1</v>
      </c>
      <c r="Z628" s="15">
        <f t="shared" si="390"/>
        <v>1</v>
      </c>
      <c r="AA628" s="15">
        <f t="shared" si="363"/>
        <v>0</v>
      </c>
      <c r="AB628" s="15">
        <f t="shared" si="364"/>
        <v>0</v>
      </c>
      <c r="AC628" s="15">
        <v>3</v>
      </c>
      <c r="AD628" s="15">
        <v>45</v>
      </c>
      <c r="AE628" s="15">
        <v>1.45</v>
      </c>
      <c r="AF628" s="15">
        <v>540000</v>
      </c>
      <c r="AG628" s="27">
        <v>12000</v>
      </c>
      <c r="AH628" s="27">
        <f t="shared" si="365"/>
        <v>9.0909090909090912E-2</v>
      </c>
      <c r="AI628" s="27">
        <f t="shared" si="366"/>
        <v>0.75</v>
      </c>
      <c r="AJ628" s="27">
        <f t="shared" si="367"/>
        <v>6.8181818181818177E-2</v>
      </c>
      <c r="AK628" s="15">
        <v>1</v>
      </c>
      <c r="AL628" s="15">
        <v>15</v>
      </c>
      <c r="AM628" s="15">
        <v>12</v>
      </c>
      <c r="AN628" s="15">
        <v>12300</v>
      </c>
      <c r="AO628" s="15">
        <v>820</v>
      </c>
      <c r="AQ628" s="15">
        <f t="shared" si="368"/>
        <v>0.25</v>
      </c>
      <c r="AR628" s="15">
        <f t="shared" si="369"/>
        <v>0</v>
      </c>
      <c r="AZ628" s="15">
        <f t="shared" si="370"/>
        <v>0</v>
      </c>
      <c r="BA628" s="15">
        <f t="shared" si="371"/>
        <v>0</v>
      </c>
      <c r="BB628" s="15">
        <f>$AJ628</f>
        <v>6.8181818181818177E-2</v>
      </c>
      <c r="BC628" s="15">
        <v>2</v>
      </c>
      <c r="BD628" s="15">
        <v>1.3333333333333333</v>
      </c>
      <c r="BE628" s="15">
        <v>2</v>
      </c>
      <c r="BF628" s="15">
        <v>1</v>
      </c>
      <c r="BG628" s="15">
        <v>1.5</v>
      </c>
      <c r="BH628" s="15">
        <v>1.5666666666666667</v>
      </c>
      <c r="BI628" s="15">
        <v>2</v>
      </c>
      <c r="BJ628" s="15">
        <v>5</v>
      </c>
      <c r="BK628" s="15">
        <f t="shared" si="372"/>
        <v>0</v>
      </c>
      <c r="BL628" s="15">
        <f t="shared" si="373"/>
        <v>0</v>
      </c>
      <c r="BM628" s="15">
        <f t="shared" si="374"/>
        <v>0</v>
      </c>
      <c r="BN628" s="15" t="s">
        <v>1007</v>
      </c>
      <c r="BO628" s="15">
        <f t="shared" si="375"/>
        <v>0</v>
      </c>
      <c r="BP628" s="15">
        <f t="shared" si="376"/>
        <v>0</v>
      </c>
      <c r="BQ628" s="15">
        <f t="shared" si="377"/>
        <v>0</v>
      </c>
      <c r="BR628" s="15">
        <f t="shared" si="378"/>
        <v>0</v>
      </c>
      <c r="BU628" s="15">
        <f t="shared" si="379"/>
        <v>0</v>
      </c>
      <c r="BV628" s="15">
        <f t="shared" si="380"/>
        <v>0</v>
      </c>
      <c r="BW628" s="15">
        <f t="shared" si="381"/>
        <v>0</v>
      </c>
      <c r="BX628" s="15">
        <f t="shared" si="382"/>
        <v>0</v>
      </c>
      <c r="BY628" s="15" t="s">
        <v>1007</v>
      </c>
      <c r="BZ628" s="15" t="s">
        <v>1007</v>
      </c>
      <c r="CA628" s="15" t="s">
        <v>1007</v>
      </c>
      <c r="CB628" s="15" t="s">
        <v>1007</v>
      </c>
      <c r="CC628" s="15" t="s">
        <v>1007</v>
      </c>
      <c r="CD628" s="27">
        <v>3.8</v>
      </c>
      <c r="CE628" s="27">
        <v>4</v>
      </c>
      <c r="CF628" s="27">
        <v>3.75</v>
      </c>
      <c r="CG628" s="27">
        <v>3.8</v>
      </c>
      <c r="CH628" s="27">
        <v>2.6666666666666665</v>
      </c>
      <c r="CI628" s="27">
        <v>3.25</v>
      </c>
      <c r="CJ628" s="27">
        <f t="shared" si="356"/>
        <v>3.5444444444444447</v>
      </c>
      <c r="CK628" s="15">
        <f t="shared" si="383"/>
        <v>0.79999999999999982</v>
      </c>
      <c r="CL628" s="15">
        <f t="shared" si="384"/>
        <v>1</v>
      </c>
      <c r="CM628" s="15">
        <f t="shared" si="385"/>
        <v>1</v>
      </c>
      <c r="CN628" s="15">
        <f t="shared" si="386"/>
        <v>1.5999999999999996</v>
      </c>
      <c r="CO628" s="15">
        <f t="shared" si="387"/>
        <v>0.66666666666666652</v>
      </c>
      <c r="CP628" s="15">
        <f t="shared" si="388"/>
        <v>0.25</v>
      </c>
      <c r="CQ628" s="15">
        <f t="shared" si="389"/>
        <v>0.88611111111111152</v>
      </c>
    </row>
    <row r="629" spans="1:95" x14ac:dyDescent="0.2">
      <c r="A629" s="15">
        <v>934</v>
      </c>
      <c r="B629" s="23">
        <v>0</v>
      </c>
      <c r="C629" s="15">
        <v>3</v>
      </c>
      <c r="D629" s="15">
        <f t="shared" si="357"/>
        <v>0</v>
      </c>
      <c r="E629" s="15">
        <f t="shared" si="391"/>
        <v>1</v>
      </c>
      <c r="F629" s="15">
        <f t="shared" si="392"/>
        <v>0</v>
      </c>
      <c r="G629" s="15">
        <f t="shared" si="393"/>
        <v>0</v>
      </c>
      <c r="H629" s="15">
        <f t="shared" si="394"/>
        <v>0</v>
      </c>
      <c r="I629" s="15">
        <v>1</v>
      </c>
      <c r="J629" s="15">
        <v>47</v>
      </c>
      <c r="K629" s="15">
        <v>4</v>
      </c>
      <c r="L629" s="15">
        <f t="shared" si="358"/>
        <v>0</v>
      </c>
      <c r="M629" s="15">
        <f t="shared" si="359"/>
        <v>0</v>
      </c>
      <c r="N629" s="15">
        <f t="shared" si="360"/>
        <v>0</v>
      </c>
      <c r="O629" s="15">
        <f t="shared" si="361"/>
        <v>0</v>
      </c>
      <c r="P629" s="15">
        <f t="shared" si="362"/>
        <v>1</v>
      </c>
      <c r="Q629" s="15">
        <v>2</v>
      </c>
      <c r="R629" s="15">
        <v>6</v>
      </c>
      <c r="S629" s="15">
        <v>7</v>
      </c>
      <c r="T629" s="15">
        <v>1</v>
      </c>
      <c r="U629" s="15">
        <v>1</v>
      </c>
      <c r="V629" s="15">
        <v>1</v>
      </c>
      <c r="W629" s="15">
        <v>350000</v>
      </c>
      <c r="X629" s="15">
        <v>0</v>
      </c>
      <c r="Y629" s="15">
        <v>0</v>
      </c>
      <c r="Z629" s="15">
        <f t="shared" si="390"/>
        <v>1</v>
      </c>
      <c r="AA629" s="15">
        <f t="shared" si="363"/>
        <v>0</v>
      </c>
      <c r="AB629" s="15">
        <f t="shared" si="364"/>
        <v>0</v>
      </c>
      <c r="AC629" s="159">
        <v>3</v>
      </c>
      <c r="AD629" s="159">
        <v>45</v>
      </c>
      <c r="AE629" s="159">
        <v>1.5</v>
      </c>
      <c r="AF629" s="15">
        <v>495000</v>
      </c>
      <c r="AG629" s="27">
        <v>11000</v>
      </c>
      <c r="AH629" s="27">
        <f t="shared" si="365"/>
        <v>12.75</v>
      </c>
      <c r="AI629" s="27">
        <f t="shared" si="366"/>
        <v>1</v>
      </c>
      <c r="AJ629" s="27">
        <f t="shared" si="367"/>
        <v>12.75</v>
      </c>
      <c r="AK629" s="15">
        <v>0</v>
      </c>
      <c r="AL629" s="15">
        <v>0</v>
      </c>
      <c r="AM629" s="15">
        <v>0</v>
      </c>
      <c r="AQ629" s="15">
        <f t="shared" si="368"/>
        <v>0</v>
      </c>
      <c r="AR629" s="15">
        <f t="shared" si="369"/>
        <v>0</v>
      </c>
      <c r="AZ629" s="15">
        <f t="shared" si="370"/>
        <v>0</v>
      </c>
      <c r="BA629" s="15">
        <f t="shared" si="371"/>
        <v>0</v>
      </c>
      <c r="BC629" s="15">
        <v>2</v>
      </c>
      <c r="BD629" s="15">
        <v>1.3333333333333333</v>
      </c>
      <c r="BE629" s="15">
        <v>2</v>
      </c>
      <c r="BF629" s="15">
        <v>1</v>
      </c>
      <c r="BG629" s="15">
        <v>1.5</v>
      </c>
      <c r="BH629" s="15">
        <v>1.5666666666666667</v>
      </c>
      <c r="BI629" s="15">
        <v>2</v>
      </c>
      <c r="BJ629" s="15">
        <v>5</v>
      </c>
      <c r="BK629" s="15">
        <f t="shared" si="372"/>
        <v>0</v>
      </c>
      <c r="BL629" s="15">
        <f t="shared" si="373"/>
        <v>0</v>
      </c>
      <c r="BM629" s="15">
        <f t="shared" si="374"/>
        <v>0</v>
      </c>
      <c r="BN629" s="15" t="s">
        <v>1007</v>
      </c>
      <c r="BO629" s="15">
        <f t="shared" si="375"/>
        <v>0</v>
      </c>
      <c r="BP629" s="15">
        <f t="shared" si="376"/>
        <v>0</v>
      </c>
      <c r="BQ629" s="15">
        <f t="shared" si="377"/>
        <v>0</v>
      </c>
      <c r="BR629" s="15">
        <f t="shared" si="378"/>
        <v>0</v>
      </c>
      <c r="BU629" s="15">
        <f t="shared" si="379"/>
        <v>0</v>
      </c>
      <c r="BV629" s="15">
        <f t="shared" si="380"/>
        <v>0</v>
      </c>
      <c r="BW629" s="15">
        <f t="shared" si="381"/>
        <v>0</v>
      </c>
      <c r="BX629" s="15">
        <f t="shared" si="382"/>
        <v>0</v>
      </c>
      <c r="BY629" s="15" t="s">
        <v>1007</v>
      </c>
      <c r="BZ629" s="15" t="s">
        <v>1007</v>
      </c>
      <c r="CA629" s="15" t="s">
        <v>1007</v>
      </c>
      <c r="CB629" s="15" t="s">
        <v>1007</v>
      </c>
      <c r="CC629" s="15" t="s">
        <v>1007</v>
      </c>
      <c r="CD629" s="27">
        <v>3</v>
      </c>
      <c r="CE629" s="27">
        <v>3</v>
      </c>
      <c r="CF629" s="27">
        <v>2.75</v>
      </c>
      <c r="CG629" s="27">
        <v>2.2000000000000002</v>
      </c>
      <c r="CH629" s="27">
        <v>2</v>
      </c>
      <c r="CI629" s="27">
        <v>3</v>
      </c>
      <c r="CJ629" s="27">
        <f t="shared" si="356"/>
        <v>2.6583333333333332</v>
      </c>
      <c r="CK629" s="15">
        <f t="shared" si="383"/>
        <v>-0.20000000000000018</v>
      </c>
      <c r="CL629" s="15">
        <f t="shared" si="384"/>
        <v>-0.33333333333333348</v>
      </c>
      <c r="CM629" s="15">
        <f t="shared" si="385"/>
        <v>-0.75</v>
      </c>
      <c r="CN629" s="15">
        <f t="shared" si="386"/>
        <v>-0.59999999999999964</v>
      </c>
      <c r="CO629" s="15">
        <f t="shared" si="387"/>
        <v>-0.33333333333333348</v>
      </c>
      <c r="CP629" s="15">
        <f t="shared" si="388"/>
        <v>-0.25</v>
      </c>
      <c r="CQ629" s="15">
        <f t="shared" si="389"/>
        <v>-0.41111111111111098</v>
      </c>
    </row>
    <row r="630" spans="1:95" x14ac:dyDescent="0.2">
      <c r="A630" s="15">
        <v>936</v>
      </c>
      <c r="B630" s="23">
        <v>0</v>
      </c>
      <c r="C630" s="15">
        <v>3</v>
      </c>
      <c r="D630" s="15">
        <f t="shared" si="357"/>
        <v>0</v>
      </c>
      <c r="E630" s="15">
        <f t="shared" si="391"/>
        <v>1</v>
      </c>
      <c r="F630" s="15">
        <f t="shared" si="392"/>
        <v>0</v>
      </c>
      <c r="G630" s="15">
        <f t="shared" si="393"/>
        <v>0</v>
      </c>
      <c r="H630" s="15">
        <f t="shared" si="394"/>
        <v>0</v>
      </c>
      <c r="I630" s="15">
        <v>0</v>
      </c>
      <c r="J630" s="15">
        <v>54</v>
      </c>
      <c r="K630" s="15">
        <v>3</v>
      </c>
      <c r="L630" s="15">
        <f t="shared" si="358"/>
        <v>0</v>
      </c>
      <c r="M630" s="15">
        <f t="shared" si="359"/>
        <v>0</v>
      </c>
      <c r="N630" s="15">
        <f t="shared" si="360"/>
        <v>0</v>
      </c>
      <c r="O630" s="15">
        <f t="shared" si="361"/>
        <v>1</v>
      </c>
      <c r="P630" s="15">
        <f t="shared" si="362"/>
        <v>0</v>
      </c>
      <c r="Q630" s="15">
        <v>2</v>
      </c>
      <c r="R630" s="15">
        <v>5</v>
      </c>
      <c r="S630" s="15">
        <v>33</v>
      </c>
      <c r="T630" s="15">
        <v>1</v>
      </c>
      <c r="U630" s="15">
        <v>1</v>
      </c>
      <c r="V630" s="15">
        <v>1</v>
      </c>
      <c r="W630" s="15">
        <v>150000</v>
      </c>
      <c r="X630" s="15">
        <v>0</v>
      </c>
      <c r="Y630" s="15">
        <v>1</v>
      </c>
      <c r="Z630" s="15">
        <f t="shared" si="390"/>
        <v>0</v>
      </c>
      <c r="AA630" s="15">
        <f t="shared" si="363"/>
        <v>0</v>
      </c>
      <c r="AB630" s="15">
        <f t="shared" si="364"/>
        <v>0</v>
      </c>
      <c r="AC630" s="15">
        <v>1</v>
      </c>
      <c r="AD630" s="15">
        <v>60</v>
      </c>
      <c r="AE630" s="15">
        <v>12.4</v>
      </c>
      <c r="AF630" s="15">
        <v>48000</v>
      </c>
      <c r="AG630" s="27">
        <v>800</v>
      </c>
      <c r="AH630" s="27">
        <f t="shared" si="365"/>
        <v>6.6666666666666666E-2</v>
      </c>
      <c r="AI630" s="27">
        <f t="shared" si="366"/>
        <v>1</v>
      </c>
      <c r="AJ630" s="27">
        <f t="shared" si="367"/>
        <v>6.6666666666666666E-2</v>
      </c>
      <c r="AQ630" s="15">
        <f t="shared" si="368"/>
        <v>0</v>
      </c>
      <c r="AR630" s="15">
        <f t="shared" si="369"/>
        <v>0</v>
      </c>
      <c r="AZ630" s="15">
        <f t="shared" si="370"/>
        <v>0</v>
      </c>
      <c r="BA630" s="15">
        <f t="shared" si="371"/>
        <v>0</v>
      </c>
      <c r="BB630" s="15">
        <f>$AJ630</f>
        <v>6.6666666666666666E-2</v>
      </c>
      <c r="BC630" s="15">
        <v>2.5</v>
      </c>
      <c r="BD630" s="15">
        <v>1.6666666666666667</v>
      </c>
      <c r="BE630" s="15">
        <v>2.3333333333333335</v>
      </c>
      <c r="BF630" s="15">
        <v>1</v>
      </c>
      <c r="BG630" s="15">
        <v>1</v>
      </c>
      <c r="BH630" s="15">
        <v>1.7</v>
      </c>
      <c r="BI630" s="15">
        <v>1</v>
      </c>
      <c r="BJ630" s="15">
        <v>5</v>
      </c>
      <c r="BK630" s="15">
        <f t="shared" si="372"/>
        <v>0</v>
      </c>
      <c r="BL630" s="15">
        <f t="shared" si="373"/>
        <v>0</v>
      </c>
      <c r="BM630" s="15">
        <f t="shared" si="374"/>
        <v>0</v>
      </c>
      <c r="BN630" s="15" t="s">
        <v>1007</v>
      </c>
      <c r="BO630" s="15">
        <f t="shared" si="375"/>
        <v>0</v>
      </c>
      <c r="BP630" s="15">
        <f t="shared" si="376"/>
        <v>0</v>
      </c>
      <c r="BQ630" s="15">
        <f t="shared" si="377"/>
        <v>0</v>
      </c>
      <c r="BR630" s="15">
        <f t="shared" si="378"/>
        <v>0</v>
      </c>
      <c r="BU630" s="15">
        <f t="shared" si="379"/>
        <v>0</v>
      </c>
      <c r="BV630" s="15">
        <f t="shared" si="380"/>
        <v>0</v>
      </c>
      <c r="BW630" s="15">
        <f t="shared" si="381"/>
        <v>0</v>
      </c>
      <c r="BX630" s="15">
        <f t="shared" si="382"/>
        <v>0</v>
      </c>
      <c r="BY630" s="15" t="s">
        <v>1007</v>
      </c>
      <c r="BZ630" s="15" t="s">
        <v>1007</v>
      </c>
      <c r="CA630" s="15" t="s">
        <v>1007</v>
      </c>
      <c r="CB630" s="15" t="s">
        <v>1007</v>
      </c>
      <c r="CC630" s="15" t="s">
        <v>1007</v>
      </c>
      <c r="CD630" s="27">
        <v>3.2</v>
      </c>
      <c r="CE630" s="27">
        <v>3.3333333333333335</v>
      </c>
      <c r="CF630" s="27">
        <v>3.5</v>
      </c>
      <c r="CG630" s="27">
        <v>2.8</v>
      </c>
      <c r="CH630" s="27">
        <v>2.3333333333333335</v>
      </c>
      <c r="CI630" s="27">
        <v>3.25</v>
      </c>
      <c r="CJ630" s="27">
        <f t="shared" si="356"/>
        <v>3.0694444444444442</v>
      </c>
      <c r="CK630" s="15">
        <f t="shared" si="383"/>
        <v>0.20000000000000018</v>
      </c>
      <c r="CL630" s="15">
        <f t="shared" si="384"/>
        <v>0</v>
      </c>
      <c r="CM630" s="15">
        <f t="shared" si="385"/>
        <v>0.5</v>
      </c>
      <c r="CN630" s="15">
        <f t="shared" si="386"/>
        <v>0.79999999999999982</v>
      </c>
      <c r="CO630" s="15">
        <f t="shared" si="387"/>
        <v>0.33333333333333348</v>
      </c>
      <c r="CP630" s="15">
        <f t="shared" si="388"/>
        <v>0.25</v>
      </c>
      <c r="CQ630" s="15">
        <f t="shared" si="389"/>
        <v>0.34722222222222143</v>
      </c>
    </row>
    <row r="631" spans="1:95" x14ac:dyDescent="0.2">
      <c r="A631" s="15">
        <v>936</v>
      </c>
      <c r="B631" s="23">
        <v>0</v>
      </c>
      <c r="C631" s="15">
        <v>3</v>
      </c>
      <c r="D631" s="15">
        <f t="shared" si="357"/>
        <v>0</v>
      </c>
      <c r="E631" s="15">
        <f t="shared" si="391"/>
        <v>1</v>
      </c>
      <c r="F631" s="15">
        <f t="shared" si="392"/>
        <v>0</v>
      </c>
      <c r="G631" s="15">
        <f t="shared" si="393"/>
        <v>0</v>
      </c>
      <c r="H631" s="15">
        <f t="shared" si="394"/>
        <v>0</v>
      </c>
      <c r="I631" s="15">
        <v>0</v>
      </c>
      <c r="J631" s="15">
        <v>54</v>
      </c>
      <c r="K631" s="15">
        <v>3</v>
      </c>
      <c r="L631" s="15">
        <f t="shared" si="358"/>
        <v>0</v>
      </c>
      <c r="M631" s="15">
        <f t="shared" si="359"/>
        <v>0</v>
      </c>
      <c r="N631" s="15">
        <f t="shared" si="360"/>
        <v>0</v>
      </c>
      <c r="O631" s="15">
        <f t="shared" si="361"/>
        <v>1</v>
      </c>
      <c r="P631" s="15">
        <f t="shared" si="362"/>
        <v>0</v>
      </c>
      <c r="Q631" s="15">
        <v>2</v>
      </c>
      <c r="R631" s="15">
        <v>5</v>
      </c>
      <c r="S631" s="15">
        <v>33</v>
      </c>
      <c r="T631" s="15">
        <v>1</v>
      </c>
      <c r="U631" s="15">
        <v>1</v>
      </c>
      <c r="V631" s="15">
        <v>1</v>
      </c>
      <c r="W631" s="15">
        <v>150000</v>
      </c>
      <c r="X631" s="15">
        <v>0</v>
      </c>
      <c r="Y631" s="15">
        <v>0</v>
      </c>
      <c r="Z631" s="15">
        <f t="shared" si="390"/>
        <v>0</v>
      </c>
      <c r="AA631" s="15">
        <f t="shared" si="363"/>
        <v>0</v>
      </c>
      <c r="AB631" s="15">
        <f t="shared" si="364"/>
        <v>0</v>
      </c>
      <c r="AC631" s="159">
        <v>1</v>
      </c>
      <c r="AD631" s="159">
        <v>60</v>
      </c>
      <c r="AE631" s="159">
        <v>12</v>
      </c>
      <c r="AF631" s="15">
        <v>45000</v>
      </c>
      <c r="AG631" s="27">
        <v>750</v>
      </c>
      <c r="AH631" s="27">
        <f t="shared" si="365"/>
        <v>-6.25E-2</v>
      </c>
      <c r="AI631" s="27">
        <f t="shared" si="366"/>
        <v>1</v>
      </c>
      <c r="AJ631" s="27">
        <f t="shared" si="367"/>
        <v>-6.25E-2</v>
      </c>
      <c r="AQ631" s="15">
        <f t="shared" si="368"/>
        <v>0</v>
      </c>
      <c r="AR631" s="15">
        <f t="shared" si="369"/>
        <v>0</v>
      </c>
      <c r="AZ631" s="15">
        <f t="shared" si="370"/>
        <v>0</v>
      </c>
      <c r="BA631" s="15">
        <f t="shared" si="371"/>
        <v>0</v>
      </c>
      <c r="BC631" s="15">
        <v>2.5</v>
      </c>
      <c r="BD631" s="15">
        <v>1.6666666666666667</v>
      </c>
      <c r="BE631" s="15">
        <v>2.3333333333333335</v>
      </c>
      <c r="BF631" s="15">
        <v>1</v>
      </c>
      <c r="BG631" s="15">
        <v>1</v>
      </c>
      <c r="BH631" s="15">
        <v>1.7</v>
      </c>
      <c r="BI631" s="15">
        <v>1</v>
      </c>
      <c r="BJ631" s="15">
        <v>5</v>
      </c>
      <c r="BK631" s="15">
        <f t="shared" si="372"/>
        <v>0</v>
      </c>
      <c r="BL631" s="15">
        <f t="shared" si="373"/>
        <v>0</v>
      </c>
      <c r="BM631" s="15">
        <f t="shared" si="374"/>
        <v>0</v>
      </c>
      <c r="BN631" s="15" t="s">
        <v>1007</v>
      </c>
      <c r="BO631" s="15">
        <f t="shared" si="375"/>
        <v>0</v>
      </c>
      <c r="BP631" s="15">
        <f t="shared" si="376"/>
        <v>0</v>
      </c>
      <c r="BQ631" s="15">
        <f t="shared" si="377"/>
        <v>0</v>
      </c>
      <c r="BR631" s="15">
        <f t="shared" si="378"/>
        <v>0</v>
      </c>
      <c r="BU631" s="15">
        <f t="shared" si="379"/>
        <v>0</v>
      </c>
      <c r="BV631" s="15">
        <f t="shared" si="380"/>
        <v>0</v>
      </c>
      <c r="BW631" s="15">
        <f t="shared" si="381"/>
        <v>0</v>
      </c>
      <c r="BX631" s="15">
        <f t="shared" si="382"/>
        <v>0</v>
      </c>
      <c r="BY631" s="15" t="s">
        <v>1007</v>
      </c>
      <c r="BZ631" s="15" t="s">
        <v>1007</v>
      </c>
      <c r="CA631" s="15" t="s">
        <v>1007</v>
      </c>
      <c r="CB631" s="15" t="s">
        <v>1007</v>
      </c>
      <c r="CC631" s="15" t="s">
        <v>1007</v>
      </c>
      <c r="CD631" s="27">
        <v>3</v>
      </c>
      <c r="CE631" s="27">
        <v>3.3333333333333335</v>
      </c>
      <c r="CF631" s="27">
        <v>3</v>
      </c>
      <c r="CG631" s="27">
        <v>2</v>
      </c>
      <c r="CH631" s="27">
        <v>2</v>
      </c>
      <c r="CI631" s="27">
        <v>3</v>
      </c>
      <c r="CJ631" s="27">
        <f t="shared" si="356"/>
        <v>2.7222222222222228</v>
      </c>
      <c r="CK631" s="15">
        <f t="shared" si="383"/>
        <v>-0.39999999999999991</v>
      </c>
      <c r="CL631" s="15">
        <f t="shared" si="384"/>
        <v>0</v>
      </c>
      <c r="CM631" s="15">
        <f t="shared" si="385"/>
        <v>0</v>
      </c>
      <c r="CN631" s="15">
        <f t="shared" si="386"/>
        <v>-1</v>
      </c>
      <c r="CO631" s="15">
        <f t="shared" si="387"/>
        <v>-1.3333333333333335</v>
      </c>
      <c r="CP631" s="15">
        <f t="shared" si="388"/>
        <v>-0.25</v>
      </c>
      <c r="CQ631" s="15">
        <f t="shared" si="389"/>
        <v>-0.49722222222222179</v>
      </c>
    </row>
    <row r="632" spans="1:95" x14ac:dyDescent="0.2">
      <c r="A632" s="15">
        <v>937</v>
      </c>
      <c r="B632" s="23">
        <v>0</v>
      </c>
      <c r="C632" s="15">
        <v>3</v>
      </c>
      <c r="D632" s="15">
        <f t="shared" si="357"/>
        <v>0</v>
      </c>
      <c r="E632" s="15">
        <f t="shared" si="391"/>
        <v>1</v>
      </c>
      <c r="F632" s="15">
        <f t="shared" si="392"/>
        <v>0</v>
      </c>
      <c r="G632" s="15">
        <f t="shared" si="393"/>
        <v>0</v>
      </c>
      <c r="H632" s="15">
        <f t="shared" si="394"/>
        <v>0</v>
      </c>
      <c r="I632" s="15">
        <v>0</v>
      </c>
      <c r="J632" s="15">
        <v>47</v>
      </c>
      <c r="K632" s="15">
        <v>5</v>
      </c>
      <c r="L632" s="15">
        <f t="shared" si="358"/>
        <v>0</v>
      </c>
      <c r="M632" s="15">
        <f t="shared" si="359"/>
        <v>0</v>
      </c>
      <c r="N632" s="15">
        <f t="shared" si="360"/>
        <v>0</v>
      </c>
      <c r="O632" s="15">
        <f t="shared" si="361"/>
        <v>0</v>
      </c>
      <c r="P632" s="15">
        <f t="shared" si="362"/>
        <v>0</v>
      </c>
      <c r="Q632" s="15">
        <v>2</v>
      </c>
      <c r="R632" s="15">
        <v>5</v>
      </c>
      <c r="S632" s="15">
        <v>27</v>
      </c>
      <c r="T632" s="15">
        <v>1</v>
      </c>
      <c r="U632" s="15">
        <v>1</v>
      </c>
      <c r="V632" s="15">
        <v>1</v>
      </c>
      <c r="W632" s="15">
        <v>200000</v>
      </c>
      <c r="X632" s="15">
        <v>0</v>
      </c>
      <c r="Y632" s="15">
        <v>1</v>
      </c>
      <c r="Z632" s="15">
        <f t="shared" si="390"/>
        <v>0</v>
      </c>
      <c r="AA632" s="15">
        <f t="shared" si="363"/>
        <v>0</v>
      </c>
      <c r="AB632" s="15">
        <f t="shared" si="364"/>
        <v>0</v>
      </c>
      <c r="AC632" s="15">
        <v>1</v>
      </c>
      <c r="AD632" s="15">
        <v>28</v>
      </c>
      <c r="AE632" s="15">
        <v>12</v>
      </c>
      <c r="AF632" s="15">
        <v>22400</v>
      </c>
      <c r="AG632" s="27">
        <v>800</v>
      </c>
      <c r="AH632" s="27">
        <f t="shared" si="365"/>
        <v>-0.29024081115335865</v>
      </c>
      <c r="AI632" s="27">
        <f t="shared" si="366"/>
        <v>1</v>
      </c>
      <c r="AJ632" s="27">
        <f t="shared" si="367"/>
        <v>-0.29024081115335865</v>
      </c>
      <c r="AQ632" s="15">
        <f t="shared" si="368"/>
        <v>0</v>
      </c>
      <c r="AR632" s="15">
        <f t="shared" si="369"/>
        <v>0</v>
      </c>
      <c r="AZ632" s="15">
        <f t="shared" si="370"/>
        <v>0</v>
      </c>
      <c r="BA632" s="15">
        <f t="shared" si="371"/>
        <v>0</v>
      </c>
      <c r="BB632" s="15">
        <f>$AJ632</f>
        <v>-0.29024081115335865</v>
      </c>
      <c r="BC632" s="15">
        <v>2</v>
      </c>
      <c r="BD632" s="15">
        <v>1.3333333333333333</v>
      </c>
      <c r="BE632" s="15">
        <v>1.6666666666666667</v>
      </c>
      <c r="BF632" s="15">
        <v>2.5</v>
      </c>
      <c r="BG632" s="15">
        <v>2</v>
      </c>
      <c r="BH632" s="15">
        <v>1.9</v>
      </c>
      <c r="BI632" s="15">
        <v>1</v>
      </c>
      <c r="BJ632" s="15">
        <v>5</v>
      </c>
      <c r="BK632" s="15">
        <f t="shared" si="372"/>
        <v>0</v>
      </c>
      <c r="BL632" s="15">
        <f t="shared" si="373"/>
        <v>0</v>
      </c>
      <c r="BM632" s="15">
        <f t="shared" si="374"/>
        <v>0</v>
      </c>
      <c r="BN632" s="15" t="s">
        <v>1007</v>
      </c>
      <c r="BO632" s="15">
        <f t="shared" si="375"/>
        <v>0</v>
      </c>
      <c r="BP632" s="15">
        <f t="shared" si="376"/>
        <v>0</v>
      </c>
      <c r="BQ632" s="15">
        <f t="shared" si="377"/>
        <v>0</v>
      </c>
      <c r="BR632" s="15">
        <f t="shared" si="378"/>
        <v>0</v>
      </c>
      <c r="BU632" s="15">
        <f t="shared" si="379"/>
        <v>0</v>
      </c>
      <c r="BV632" s="15">
        <f t="shared" si="380"/>
        <v>0</v>
      </c>
      <c r="BW632" s="15">
        <f t="shared" si="381"/>
        <v>0</v>
      </c>
      <c r="BX632" s="15">
        <f t="shared" si="382"/>
        <v>0</v>
      </c>
      <c r="BY632" s="15" t="s">
        <v>1007</v>
      </c>
      <c r="BZ632" s="15" t="s">
        <v>1007</v>
      </c>
      <c r="CA632" s="15" t="s">
        <v>1007</v>
      </c>
      <c r="CB632" s="15" t="s">
        <v>1007</v>
      </c>
      <c r="CC632" s="15" t="s">
        <v>1007</v>
      </c>
      <c r="CD632" s="27">
        <v>3.4</v>
      </c>
      <c r="CE632" s="27">
        <v>3.3333333333333335</v>
      </c>
      <c r="CF632" s="27">
        <v>3</v>
      </c>
      <c r="CG632" s="27">
        <v>3</v>
      </c>
      <c r="CH632" s="27">
        <v>3.3333333333333335</v>
      </c>
      <c r="CI632" s="27">
        <v>3.25</v>
      </c>
      <c r="CJ632" s="27">
        <f t="shared" si="356"/>
        <v>3.2194444444444446</v>
      </c>
      <c r="CK632" s="15">
        <f t="shared" si="383"/>
        <v>0.60000000000000009</v>
      </c>
      <c r="CL632" s="15">
        <f t="shared" si="384"/>
        <v>-0.66666666666666652</v>
      </c>
      <c r="CM632" s="15">
        <f t="shared" si="385"/>
        <v>-0.25</v>
      </c>
      <c r="CN632" s="15">
        <f t="shared" si="386"/>
        <v>0.60000000000000009</v>
      </c>
      <c r="CO632" s="15">
        <f t="shared" si="387"/>
        <v>1.6666666666666667</v>
      </c>
      <c r="CP632" s="15">
        <f t="shared" si="388"/>
        <v>0.25</v>
      </c>
      <c r="CQ632" s="15">
        <f t="shared" si="389"/>
        <v>0.3666666666666667</v>
      </c>
    </row>
    <row r="633" spans="1:95" x14ac:dyDescent="0.2">
      <c r="A633" s="15">
        <v>937</v>
      </c>
      <c r="B633" s="23">
        <v>0</v>
      </c>
      <c r="C633" s="15">
        <v>3</v>
      </c>
      <c r="D633" s="15">
        <f t="shared" si="357"/>
        <v>0</v>
      </c>
      <c r="E633" s="15">
        <f t="shared" si="391"/>
        <v>1</v>
      </c>
      <c r="F633" s="15">
        <f t="shared" si="392"/>
        <v>0</v>
      </c>
      <c r="G633" s="15">
        <f t="shared" si="393"/>
        <v>0</v>
      </c>
      <c r="H633" s="15">
        <f t="shared" si="394"/>
        <v>0</v>
      </c>
      <c r="I633" s="15">
        <v>0</v>
      </c>
      <c r="J633" s="15">
        <v>47</v>
      </c>
      <c r="K633" s="15">
        <v>5</v>
      </c>
      <c r="L633" s="15">
        <f t="shared" si="358"/>
        <v>0</v>
      </c>
      <c r="M633" s="15">
        <f t="shared" si="359"/>
        <v>0</v>
      </c>
      <c r="N633" s="15">
        <f t="shared" si="360"/>
        <v>0</v>
      </c>
      <c r="O633" s="15">
        <f t="shared" si="361"/>
        <v>0</v>
      </c>
      <c r="P633" s="15">
        <f t="shared" si="362"/>
        <v>0</v>
      </c>
      <c r="Q633" s="15">
        <v>2</v>
      </c>
      <c r="R633" s="15">
        <v>5</v>
      </c>
      <c r="S633" s="15">
        <v>27</v>
      </c>
      <c r="T633" s="15">
        <v>1</v>
      </c>
      <c r="U633" s="15">
        <v>1</v>
      </c>
      <c r="V633" s="15">
        <v>1</v>
      </c>
      <c r="W633" s="15">
        <v>200000</v>
      </c>
      <c r="X633" s="15">
        <v>0</v>
      </c>
      <c r="Y633" s="15">
        <v>0</v>
      </c>
      <c r="Z633" s="15">
        <f t="shared" si="390"/>
        <v>0</v>
      </c>
      <c r="AA633" s="15">
        <f t="shared" si="363"/>
        <v>0</v>
      </c>
      <c r="AB633" s="15">
        <f t="shared" si="364"/>
        <v>0</v>
      </c>
      <c r="AC633" s="159">
        <v>1</v>
      </c>
      <c r="AD633" s="159">
        <v>28</v>
      </c>
      <c r="AE633" s="159">
        <v>12</v>
      </c>
      <c r="AF633" s="15">
        <v>31560</v>
      </c>
      <c r="AG633" s="27">
        <v>1127.1428571428571</v>
      </c>
      <c r="AH633" s="27">
        <f t="shared" si="365"/>
        <v>0.50285714285714278</v>
      </c>
      <c r="AI633" s="27">
        <f t="shared" si="366"/>
        <v>1</v>
      </c>
      <c r="AJ633" s="27">
        <f t="shared" si="367"/>
        <v>0.50285714285714278</v>
      </c>
      <c r="AQ633" s="15">
        <f t="shared" si="368"/>
        <v>0</v>
      </c>
      <c r="AR633" s="15">
        <f t="shared" si="369"/>
        <v>0</v>
      </c>
      <c r="AZ633" s="15">
        <f t="shared" si="370"/>
        <v>0</v>
      </c>
      <c r="BA633" s="15">
        <f t="shared" si="371"/>
        <v>0</v>
      </c>
      <c r="BC633" s="15">
        <v>2</v>
      </c>
      <c r="BD633" s="15">
        <v>1.3333333333333333</v>
      </c>
      <c r="BE633" s="15">
        <v>1.6666666666666667</v>
      </c>
      <c r="BF633" s="15">
        <v>2.5</v>
      </c>
      <c r="BG633" s="15">
        <v>2</v>
      </c>
      <c r="BH633" s="15">
        <v>1.9</v>
      </c>
      <c r="BI633" s="15">
        <v>1</v>
      </c>
      <c r="BJ633" s="15">
        <v>5</v>
      </c>
      <c r="BK633" s="15">
        <f t="shared" si="372"/>
        <v>0</v>
      </c>
      <c r="BL633" s="15">
        <f t="shared" si="373"/>
        <v>0</v>
      </c>
      <c r="BM633" s="15">
        <f t="shared" si="374"/>
        <v>0</v>
      </c>
      <c r="BN633" s="15" t="s">
        <v>1007</v>
      </c>
      <c r="BO633" s="15">
        <f t="shared" si="375"/>
        <v>0</v>
      </c>
      <c r="BP633" s="15">
        <f t="shared" si="376"/>
        <v>0</v>
      </c>
      <c r="BQ633" s="15">
        <f t="shared" si="377"/>
        <v>0</v>
      </c>
      <c r="BR633" s="15">
        <f t="shared" si="378"/>
        <v>0</v>
      </c>
      <c r="BU633" s="15">
        <f t="shared" si="379"/>
        <v>0</v>
      </c>
      <c r="BV633" s="15">
        <f t="shared" si="380"/>
        <v>0</v>
      </c>
      <c r="BW633" s="15">
        <f t="shared" si="381"/>
        <v>0</v>
      </c>
      <c r="BX633" s="15">
        <f t="shared" si="382"/>
        <v>0</v>
      </c>
      <c r="BY633" s="15" t="s">
        <v>1007</v>
      </c>
      <c r="BZ633" s="15" t="s">
        <v>1007</v>
      </c>
      <c r="CA633" s="15" t="s">
        <v>1007</v>
      </c>
      <c r="CB633" s="15" t="s">
        <v>1007</v>
      </c>
      <c r="CC633" s="15" t="s">
        <v>1007</v>
      </c>
      <c r="CD633" s="27">
        <v>2.8</v>
      </c>
      <c r="CE633" s="27">
        <v>4</v>
      </c>
      <c r="CF633" s="27">
        <v>3.25</v>
      </c>
      <c r="CG633" s="27">
        <v>2.4</v>
      </c>
      <c r="CH633" s="27">
        <v>1.6666666666666667</v>
      </c>
      <c r="CI633" s="27">
        <v>3</v>
      </c>
      <c r="CJ633" s="27">
        <f t="shared" si="356"/>
        <v>2.8527777777777779</v>
      </c>
      <c r="CK633" s="15">
        <f t="shared" si="383"/>
        <v>-0.60000000000000009</v>
      </c>
      <c r="CL633" s="15">
        <f t="shared" si="384"/>
        <v>0.33333333333333348</v>
      </c>
      <c r="CM633" s="15">
        <f t="shared" si="385"/>
        <v>-0.75</v>
      </c>
      <c r="CN633" s="15">
        <f t="shared" si="386"/>
        <v>-0.80000000000000027</v>
      </c>
      <c r="CO633" s="15">
        <f t="shared" si="387"/>
        <v>-0.99999999999999978</v>
      </c>
      <c r="CP633" s="15">
        <f t="shared" si="388"/>
        <v>0</v>
      </c>
      <c r="CQ633" s="15">
        <f t="shared" si="389"/>
        <v>-0.46944444444444455</v>
      </c>
    </row>
    <row r="634" spans="1:95" x14ac:dyDescent="0.2">
      <c r="A634" s="15">
        <v>938</v>
      </c>
      <c r="B634" s="23">
        <v>0</v>
      </c>
      <c r="C634" s="15">
        <v>3</v>
      </c>
      <c r="D634" s="15">
        <f t="shared" si="357"/>
        <v>0</v>
      </c>
      <c r="E634" s="15">
        <f t="shared" si="391"/>
        <v>1</v>
      </c>
      <c r="F634" s="15">
        <f t="shared" si="392"/>
        <v>0</v>
      </c>
      <c r="G634" s="15">
        <f t="shared" si="393"/>
        <v>0</v>
      </c>
      <c r="H634" s="15">
        <f t="shared" si="394"/>
        <v>0</v>
      </c>
      <c r="I634" s="15">
        <v>0</v>
      </c>
      <c r="J634" s="15">
        <v>56</v>
      </c>
      <c r="K634" s="15">
        <v>2</v>
      </c>
      <c r="L634" s="15">
        <f t="shared" si="358"/>
        <v>0</v>
      </c>
      <c r="M634" s="15">
        <f t="shared" si="359"/>
        <v>0</v>
      </c>
      <c r="N634" s="15">
        <f t="shared" si="360"/>
        <v>1</v>
      </c>
      <c r="O634" s="15">
        <f t="shared" si="361"/>
        <v>0</v>
      </c>
      <c r="P634" s="15">
        <f t="shared" si="362"/>
        <v>0</v>
      </c>
      <c r="Q634" s="15">
        <v>4</v>
      </c>
      <c r="R634" s="15">
        <v>6</v>
      </c>
      <c r="S634" s="15">
        <v>45</v>
      </c>
      <c r="T634" s="15">
        <v>1</v>
      </c>
      <c r="U634" s="15">
        <v>0</v>
      </c>
      <c r="V634" s="15">
        <v>1</v>
      </c>
      <c r="W634" s="15">
        <v>350000</v>
      </c>
      <c r="X634" s="15">
        <v>0</v>
      </c>
      <c r="Y634" s="15">
        <v>1</v>
      </c>
      <c r="Z634" s="15">
        <f t="shared" si="390"/>
        <v>0</v>
      </c>
      <c r="AA634" s="15">
        <f t="shared" si="363"/>
        <v>0</v>
      </c>
      <c r="AB634" s="15">
        <f t="shared" si="364"/>
        <v>0</v>
      </c>
      <c r="AC634" s="15">
        <v>1</v>
      </c>
      <c r="AD634" s="15">
        <v>105</v>
      </c>
      <c r="AE634" s="15">
        <v>14</v>
      </c>
      <c r="AF634" s="15">
        <v>78750</v>
      </c>
      <c r="AG634" s="27">
        <v>750</v>
      </c>
      <c r="AH634" s="27">
        <f t="shared" si="365"/>
        <v>7.1428571428571425E-2</v>
      </c>
      <c r="AI634" s="27">
        <f t="shared" si="366"/>
        <v>1</v>
      </c>
      <c r="AJ634" s="27">
        <f t="shared" si="367"/>
        <v>7.1428571428571425E-2</v>
      </c>
      <c r="AQ634" s="15">
        <f t="shared" si="368"/>
        <v>0</v>
      </c>
      <c r="AR634" s="15">
        <f t="shared" si="369"/>
        <v>0</v>
      </c>
      <c r="AZ634" s="15">
        <f t="shared" si="370"/>
        <v>0</v>
      </c>
      <c r="BA634" s="15">
        <f t="shared" si="371"/>
        <v>0</v>
      </c>
      <c r="BB634" s="15">
        <f>$AJ634</f>
        <v>7.1428571428571425E-2</v>
      </c>
      <c r="BC634" s="15">
        <v>2.25</v>
      </c>
      <c r="BD634" s="15">
        <v>1</v>
      </c>
      <c r="BE634" s="15">
        <v>1.6666666666666667</v>
      </c>
      <c r="BF634" s="15">
        <v>2</v>
      </c>
      <c r="BG634" s="15">
        <v>2</v>
      </c>
      <c r="BH634" s="15">
        <v>1.7833333333333337</v>
      </c>
      <c r="BI634" s="15">
        <v>1</v>
      </c>
      <c r="BJ634" s="15">
        <v>5</v>
      </c>
      <c r="BK634" s="15">
        <f t="shared" si="372"/>
        <v>0</v>
      </c>
      <c r="BL634" s="15">
        <f t="shared" si="373"/>
        <v>0</v>
      </c>
      <c r="BM634" s="15">
        <f t="shared" si="374"/>
        <v>0</v>
      </c>
      <c r="BN634" s="15" t="s">
        <v>1007</v>
      </c>
      <c r="BO634" s="15">
        <f t="shared" si="375"/>
        <v>0</v>
      </c>
      <c r="BP634" s="15">
        <f t="shared" si="376"/>
        <v>0</v>
      </c>
      <c r="BQ634" s="15">
        <f t="shared" si="377"/>
        <v>0</v>
      </c>
      <c r="BR634" s="15">
        <f t="shared" si="378"/>
        <v>0</v>
      </c>
      <c r="BU634" s="15">
        <f t="shared" si="379"/>
        <v>0</v>
      </c>
      <c r="BV634" s="15">
        <f t="shared" si="380"/>
        <v>0</v>
      </c>
      <c r="BW634" s="15">
        <f t="shared" si="381"/>
        <v>0</v>
      </c>
      <c r="BX634" s="15">
        <f t="shared" si="382"/>
        <v>0</v>
      </c>
      <c r="BY634" s="15" t="s">
        <v>1007</v>
      </c>
      <c r="BZ634" s="15" t="s">
        <v>1007</v>
      </c>
      <c r="CA634" s="15" t="s">
        <v>1007</v>
      </c>
      <c r="CB634" s="15" t="s">
        <v>1007</v>
      </c>
      <c r="CC634" s="15" t="s">
        <v>1007</v>
      </c>
      <c r="CD634" s="27">
        <v>3.4</v>
      </c>
      <c r="CE634" s="27">
        <v>3.6666666666666665</v>
      </c>
      <c r="CF634" s="27">
        <v>4</v>
      </c>
      <c r="CG634" s="27">
        <v>3.2</v>
      </c>
      <c r="CH634" s="27">
        <v>2.6666666666666665</v>
      </c>
      <c r="CI634" s="27">
        <v>3</v>
      </c>
      <c r="CJ634" s="27">
        <f t="shared" si="356"/>
        <v>3.3222222222222224</v>
      </c>
      <c r="CK634" s="15">
        <f t="shared" si="383"/>
        <v>0.19999999999999973</v>
      </c>
      <c r="CL634" s="15">
        <f t="shared" si="384"/>
        <v>-0.33333333333333348</v>
      </c>
      <c r="CM634" s="15">
        <f t="shared" si="385"/>
        <v>1.5</v>
      </c>
      <c r="CN634" s="15">
        <f t="shared" si="386"/>
        <v>1</v>
      </c>
      <c r="CO634" s="15">
        <f t="shared" si="387"/>
        <v>0.33333333333333304</v>
      </c>
      <c r="CP634" s="15">
        <f t="shared" si="388"/>
        <v>0</v>
      </c>
      <c r="CQ634" s="15">
        <f t="shared" si="389"/>
        <v>0.45000000000000018</v>
      </c>
    </row>
    <row r="635" spans="1:95" x14ac:dyDescent="0.2">
      <c r="A635" s="15">
        <v>938</v>
      </c>
      <c r="B635" s="23">
        <v>0</v>
      </c>
      <c r="C635" s="15">
        <v>3</v>
      </c>
      <c r="D635" s="15">
        <f t="shared" si="357"/>
        <v>0</v>
      </c>
      <c r="E635" s="15">
        <f t="shared" si="391"/>
        <v>1</v>
      </c>
      <c r="F635" s="15">
        <f t="shared" si="392"/>
        <v>0</v>
      </c>
      <c r="G635" s="15">
        <f t="shared" si="393"/>
        <v>0</v>
      </c>
      <c r="H635" s="15">
        <f t="shared" si="394"/>
        <v>0</v>
      </c>
      <c r="I635" s="15">
        <v>0</v>
      </c>
      <c r="J635" s="15">
        <v>56</v>
      </c>
      <c r="K635" s="15">
        <v>2</v>
      </c>
      <c r="L635" s="15">
        <f t="shared" si="358"/>
        <v>0</v>
      </c>
      <c r="M635" s="15">
        <f t="shared" si="359"/>
        <v>0</v>
      </c>
      <c r="N635" s="15">
        <f t="shared" si="360"/>
        <v>1</v>
      </c>
      <c r="O635" s="15">
        <f t="shared" si="361"/>
        <v>0</v>
      </c>
      <c r="P635" s="15">
        <f t="shared" si="362"/>
        <v>0</v>
      </c>
      <c r="Q635" s="15">
        <v>4</v>
      </c>
      <c r="R635" s="15">
        <v>6</v>
      </c>
      <c r="S635" s="15">
        <v>45</v>
      </c>
      <c r="T635" s="15">
        <v>1</v>
      </c>
      <c r="U635" s="15">
        <v>0</v>
      </c>
      <c r="V635" s="15">
        <v>1</v>
      </c>
      <c r="W635" s="15">
        <v>350000</v>
      </c>
      <c r="X635" s="15">
        <v>0</v>
      </c>
      <c r="Y635" s="15">
        <v>0</v>
      </c>
      <c r="Z635" s="15">
        <f t="shared" si="390"/>
        <v>0</v>
      </c>
      <c r="AA635" s="15">
        <f t="shared" si="363"/>
        <v>0</v>
      </c>
      <c r="AB635" s="15">
        <f t="shared" si="364"/>
        <v>0</v>
      </c>
      <c r="AC635" s="159">
        <v>1</v>
      </c>
      <c r="AD635" s="159">
        <v>105</v>
      </c>
      <c r="AE635" s="159">
        <v>14</v>
      </c>
      <c r="AF635" s="15">
        <v>73500</v>
      </c>
      <c r="AG635" s="27">
        <v>700</v>
      </c>
      <c r="AH635" s="27">
        <f t="shared" si="365"/>
        <v>-0.125</v>
      </c>
      <c r="AI635" s="27">
        <f t="shared" si="366"/>
        <v>1</v>
      </c>
      <c r="AJ635" s="27">
        <f t="shared" si="367"/>
        <v>-0.125</v>
      </c>
      <c r="AQ635" s="15">
        <f t="shared" si="368"/>
        <v>0</v>
      </c>
      <c r="AR635" s="15">
        <f t="shared" si="369"/>
        <v>0</v>
      </c>
      <c r="AZ635" s="15">
        <f t="shared" si="370"/>
        <v>0</v>
      </c>
      <c r="BA635" s="15">
        <f t="shared" si="371"/>
        <v>0</v>
      </c>
      <c r="BC635" s="15">
        <v>2.25</v>
      </c>
      <c r="BD635" s="15">
        <v>1</v>
      </c>
      <c r="BE635" s="15">
        <v>1.6666666666666667</v>
      </c>
      <c r="BF635" s="15">
        <v>2</v>
      </c>
      <c r="BG635" s="15">
        <v>2</v>
      </c>
      <c r="BH635" s="15">
        <v>1.7833333333333337</v>
      </c>
      <c r="BI635" s="15">
        <v>1</v>
      </c>
      <c r="BJ635" s="15">
        <v>5</v>
      </c>
      <c r="BK635" s="15">
        <f t="shared" si="372"/>
        <v>0</v>
      </c>
      <c r="BL635" s="15">
        <f t="shared" si="373"/>
        <v>0</v>
      </c>
      <c r="BM635" s="15">
        <f t="shared" si="374"/>
        <v>0</v>
      </c>
      <c r="BN635" s="15" t="s">
        <v>1007</v>
      </c>
      <c r="BO635" s="15">
        <f t="shared" si="375"/>
        <v>0</v>
      </c>
      <c r="BP635" s="15">
        <f t="shared" si="376"/>
        <v>0</v>
      </c>
      <c r="BQ635" s="15">
        <f t="shared" si="377"/>
        <v>0</v>
      </c>
      <c r="BR635" s="15">
        <f t="shared" si="378"/>
        <v>0</v>
      </c>
      <c r="BU635" s="15">
        <f t="shared" si="379"/>
        <v>0</v>
      </c>
      <c r="BV635" s="15">
        <f t="shared" si="380"/>
        <v>0</v>
      </c>
      <c r="BW635" s="15">
        <f t="shared" si="381"/>
        <v>0</v>
      </c>
      <c r="BX635" s="15">
        <f t="shared" si="382"/>
        <v>0</v>
      </c>
      <c r="BY635" s="15" t="s">
        <v>1007</v>
      </c>
      <c r="BZ635" s="15" t="s">
        <v>1007</v>
      </c>
      <c r="CA635" s="15" t="s">
        <v>1007</v>
      </c>
      <c r="CB635" s="15" t="s">
        <v>1007</v>
      </c>
      <c r="CC635" s="15" t="s">
        <v>1007</v>
      </c>
      <c r="CD635" s="27">
        <v>3.2</v>
      </c>
      <c r="CE635" s="27">
        <v>4</v>
      </c>
      <c r="CF635" s="27">
        <v>2.5</v>
      </c>
      <c r="CG635" s="27">
        <v>2.2000000000000002</v>
      </c>
      <c r="CH635" s="27">
        <v>2.3333333333333335</v>
      </c>
      <c r="CI635" s="27">
        <v>3</v>
      </c>
      <c r="CJ635" s="27">
        <f t="shared" si="356"/>
        <v>2.8722222222222222</v>
      </c>
      <c r="CK635" s="15">
        <f t="shared" si="383"/>
        <v>-0.19999999999999973</v>
      </c>
      <c r="CL635" s="15">
        <f t="shared" si="384"/>
        <v>0</v>
      </c>
      <c r="CM635" s="15">
        <f t="shared" si="385"/>
        <v>-1.5</v>
      </c>
      <c r="CN635" s="15">
        <f t="shared" si="386"/>
        <v>-1</v>
      </c>
      <c r="CO635" s="15">
        <f t="shared" si="387"/>
        <v>0</v>
      </c>
      <c r="CP635" s="15">
        <f t="shared" si="388"/>
        <v>-0.75</v>
      </c>
      <c r="CQ635" s="15">
        <f t="shared" si="389"/>
        <v>-0.57500000000000018</v>
      </c>
    </row>
    <row r="636" spans="1:95" x14ac:dyDescent="0.2">
      <c r="A636" s="15">
        <v>939</v>
      </c>
      <c r="B636" s="23">
        <v>0</v>
      </c>
      <c r="C636" s="15">
        <v>3</v>
      </c>
      <c r="D636" s="15">
        <f t="shared" si="357"/>
        <v>0</v>
      </c>
      <c r="E636" s="15">
        <f t="shared" si="391"/>
        <v>1</v>
      </c>
      <c r="F636" s="15">
        <f t="shared" si="392"/>
        <v>0</v>
      </c>
      <c r="G636" s="15">
        <f t="shared" si="393"/>
        <v>0</v>
      </c>
      <c r="H636" s="15">
        <f t="shared" si="394"/>
        <v>0</v>
      </c>
      <c r="I636" s="15">
        <v>1</v>
      </c>
      <c r="J636" s="15">
        <v>60</v>
      </c>
      <c r="K636" s="15">
        <v>3</v>
      </c>
      <c r="L636" s="15">
        <f t="shared" si="358"/>
        <v>0</v>
      </c>
      <c r="M636" s="15">
        <f t="shared" si="359"/>
        <v>0</v>
      </c>
      <c r="N636" s="15">
        <f t="shared" si="360"/>
        <v>0</v>
      </c>
      <c r="O636" s="15">
        <f t="shared" si="361"/>
        <v>1</v>
      </c>
      <c r="P636" s="15">
        <f t="shared" si="362"/>
        <v>0</v>
      </c>
      <c r="Q636" s="15">
        <v>2</v>
      </c>
      <c r="R636" s="15">
        <v>5</v>
      </c>
      <c r="S636" s="15">
        <v>42</v>
      </c>
      <c r="T636" s="15">
        <v>0</v>
      </c>
      <c r="U636" s="15">
        <v>0</v>
      </c>
      <c r="V636" s="15">
        <v>1</v>
      </c>
      <c r="W636" s="15">
        <v>200000</v>
      </c>
      <c r="X636" s="15">
        <v>0</v>
      </c>
      <c r="Y636" s="15">
        <v>1</v>
      </c>
      <c r="Z636" s="15">
        <f t="shared" si="390"/>
        <v>0</v>
      </c>
      <c r="AA636" s="15">
        <f t="shared" si="363"/>
        <v>0</v>
      </c>
      <c r="AB636" s="15">
        <f t="shared" si="364"/>
        <v>0</v>
      </c>
      <c r="AC636" s="15">
        <v>1</v>
      </c>
      <c r="AD636" s="15">
        <v>90</v>
      </c>
      <c r="AE636" s="15">
        <v>14</v>
      </c>
      <c r="AF636" s="15">
        <v>72000</v>
      </c>
      <c r="AG636" s="27">
        <v>800</v>
      </c>
      <c r="AH636" s="27">
        <f t="shared" si="365"/>
        <v>6.7344345616264303E-2</v>
      </c>
      <c r="AI636" s="27">
        <f t="shared" si="366"/>
        <v>0.95744680851063835</v>
      </c>
      <c r="AJ636" s="27">
        <f t="shared" si="367"/>
        <v>6.4478628781529657E-2</v>
      </c>
      <c r="AK636" s="15">
        <v>8</v>
      </c>
      <c r="AL636" s="15">
        <v>4</v>
      </c>
      <c r="AM636" s="15">
        <v>8</v>
      </c>
      <c r="AN636" s="15">
        <v>32000</v>
      </c>
      <c r="AO636" s="15">
        <v>8000</v>
      </c>
      <c r="AP636" s="15">
        <f>($AO636-$AO637)/$AO637</f>
        <v>6.6666666666666666E-2</v>
      </c>
      <c r="AQ636" s="15">
        <f t="shared" si="368"/>
        <v>4.2553191489361701E-2</v>
      </c>
      <c r="AR636" s="15">
        <f t="shared" si="369"/>
        <v>2.8368794326241132E-3</v>
      </c>
      <c r="AZ636" s="15">
        <f t="shared" si="370"/>
        <v>0</v>
      </c>
      <c r="BA636" s="15">
        <f t="shared" si="371"/>
        <v>0</v>
      </c>
      <c r="BB636" s="15">
        <f>AVERAGE($AJ636,$AR636)</f>
        <v>3.3657754107076887E-2</v>
      </c>
      <c r="BC636" s="15">
        <v>1.75</v>
      </c>
      <c r="BD636" s="15">
        <v>1.6666666666666667</v>
      </c>
      <c r="BE636" s="15">
        <v>1.3333333333333333</v>
      </c>
      <c r="BF636" s="15">
        <v>1.5</v>
      </c>
      <c r="BG636" s="15">
        <v>2</v>
      </c>
      <c r="BH636" s="15">
        <v>1.65</v>
      </c>
      <c r="BI636" s="15">
        <v>1</v>
      </c>
      <c r="BJ636" s="15">
        <v>4</v>
      </c>
      <c r="BK636" s="15">
        <f t="shared" si="372"/>
        <v>0</v>
      </c>
      <c r="BL636" s="15">
        <f t="shared" si="373"/>
        <v>0</v>
      </c>
      <c r="BM636" s="15">
        <f t="shared" si="374"/>
        <v>1</v>
      </c>
      <c r="BN636" s="15">
        <v>2</v>
      </c>
      <c r="BO636" s="15">
        <f t="shared" si="375"/>
        <v>1</v>
      </c>
      <c r="BP636" s="15">
        <f t="shared" si="376"/>
        <v>0</v>
      </c>
      <c r="BQ636" s="15">
        <f t="shared" si="377"/>
        <v>0</v>
      </c>
      <c r="BR636" s="15">
        <f t="shared" si="378"/>
        <v>0</v>
      </c>
      <c r="BS636" s="15">
        <v>2</v>
      </c>
      <c r="BT636" s="15">
        <v>5</v>
      </c>
      <c r="BU636" s="15">
        <f t="shared" si="379"/>
        <v>0</v>
      </c>
      <c r="BV636" s="15">
        <f t="shared" si="380"/>
        <v>0</v>
      </c>
      <c r="BW636" s="15">
        <f t="shared" si="381"/>
        <v>0</v>
      </c>
      <c r="BX636" s="15">
        <f t="shared" si="382"/>
        <v>1</v>
      </c>
      <c r="BY636" s="15">
        <v>1</v>
      </c>
      <c r="BZ636" s="15">
        <v>1</v>
      </c>
      <c r="CA636" s="15">
        <v>1</v>
      </c>
      <c r="CB636" s="15">
        <v>1</v>
      </c>
      <c r="CC636" s="15">
        <v>1</v>
      </c>
      <c r="CD636" s="27">
        <v>3.4</v>
      </c>
      <c r="CE636" s="27">
        <v>4</v>
      </c>
      <c r="CF636" s="27">
        <v>4</v>
      </c>
      <c r="CG636" s="27">
        <v>3.2</v>
      </c>
      <c r="CH636" s="27">
        <v>2.3333333333333335</v>
      </c>
      <c r="CI636" s="27">
        <v>3.75</v>
      </c>
      <c r="CJ636" s="27">
        <f t="shared" si="356"/>
        <v>3.4472222222222224</v>
      </c>
      <c r="CK636" s="15">
        <f t="shared" si="383"/>
        <v>0.19999999999999973</v>
      </c>
      <c r="CL636" s="15">
        <f t="shared" si="384"/>
        <v>1</v>
      </c>
      <c r="CM636" s="15">
        <f t="shared" si="385"/>
        <v>0.75</v>
      </c>
      <c r="CN636" s="15">
        <f t="shared" si="386"/>
        <v>0.80000000000000027</v>
      </c>
      <c r="CO636" s="15">
        <f t="shared" si="387"/>
        <v>0</v>
      </c>
      <c r="CP636" s="15">
        <f t="shared" si="388"/>
        <v>0.25</v>
      </c>
      <c r="CQ636" s="15">
        <f t="shared" si="389"/>
        <v>0.5</v>
      </c>
    </row>
    <row r="637" spans="1:95" x14ac:dyDescent="0.2">
      <c r="A637" s="15">
        <v>939</v>
      </c>
      <c r="B637" s="23">
        <v>0</v>
      </c>
      <c r="C637" s="15">
        <v>3</v>
      </c>
      <c r="D637" s="15">
        <f t="shared" si="357"/>
        <v>0</v>
      </c>
      <c r="E637" s="15">
        <f t="shared" si="391"/>
        <v>1</v>
      </c>
      <c r="F637" s="15">
        <f t="shared" si="392"/>
        <v>0</v>
      </c>
      <c r="G637" s="15">
        <f t="shared" si="393"/>
        <v>0</v>
      </c>
      <c r="H637" s="15">
        <f t="shared" si="394"/>
        <v>0</v>
      </c>
      <c r="I637" s="15">
        <v>1</v>
      </c>
      <c r="J637" s="15">
        <v>60</v>
      </c>
      <c r="K637" s="15">
        <v>3</v>
      </c>
      <c r="L637" s="15">
        <f t="shared" si="358"/>
        <v>0</v>
      </c>
      <c r="M637" s="15">
        <f t="shared" si="359"/>
        <v>0</v>
      </c>
      <c r="N637" s="15">
        <f t="shared" si="360"/>
        <v>0</v>
      </c>
      <c r="O637" s="15">
        <f t="shared" si="361"/>
        <v>1</v>
      </c>
      <c r="P637" s="15">
        <f t="shared" si="362"/>
        <v>0</v>
      </c>
      <c r="Q637" s="15">
        <v>2</v>
      </c>
      <c r="R637" s="15">
        <v>5</v>
      </c>
      <c r="S637" s="15">
        <v>42</v>
      </c>
      <c r="T637" s="15">
        <v>0</v>
      </c>
      <c r="U637" s="15">
        <v>0</v>
      </c>
      <c r="V637" s="15">
        <v>1</v>
      </c>
      <c r="W637" s="15">
        <v>200000</v>
      </c>
      <c r="X637" s="15">
        <v>0</v>
      </c>
      <c r="Y637" s="15">
        <v>0</v>
      </c>
      <c r="Z637" s="15">
        <f t="shared" si="390"/>
        <v>0</v>
      </c>
      <c r="AA637" s="15">
        <f t="shared" si="363"/>
        <v>0</v>
      </c>
      <c r="AB637" s="15">
        <f t="shared" si="364"/>
        <v>0</v>
      </c>
      <c r="AC637" s="159">
        <v>1</v>
      </c>
      <c r="AD637" s="159">
        <v>105</v>
      </c>
      <c r="AE637" s="159">
        <v>13</v>
      </c>
      <c r="AF637" s="15">
        <v>78700</v>
      </c>
      <c r="AG637" s="27">
        <v>749.52380952380952</v>
      </c>
      <c r="AH637" s="27">
        <f t="shared" si="365"/>
        <v>0.42766439909297049</v>
      </c>
      <c r="AI637" s="27">
        <f t="shared" si="366"/>
        <v>0.96330275229357798</v>
      </c>
      <c r="AJ637" s="27">
        <f t="shared" si="367"/>
        <v>0.41197029270423763</v>
      </c>
      <c r="AK637" s="15">
        <v>8</v>
      </c>
      <c r="AL637" s="15">
        <v>4</v>
      </c>
      <c r="AM637" s="15">
        <v>7</v>
      </c>
      <c r="AN637" s="15">
        <v>30000</v>
      </c>
      <c r="AO637" s="15">
        <v>7500</v>
      </c>
      <c r="AQ637" s="15">
        <f t="shared" si="368"/>
        <v>3.669724770642202E-2</v>
      </c>
      <c r="AR637" s="15">
        <f t="shared" si="369"/>
        <v>0</v>
      </c>
      <c r="AZ637" s="15">
        <f t="shared" si="370"/>
        <v>0</v>
      </c>
      <c r="BA637" s="15">
        <f t="shared" si="371"/>
        <v>0</v>
      </c>
      <c r="BC637" s="15">
        <v>1.75</v>
      </c>
      <c r="BD637" s="15">
        <v>1.6666666666666667</v>
      </c>
      <c r="BE637" s="15">
        <v>1.3333333333333333</v>
      </c>
      <c r="BF637" s="15">
        <v>1.5</v>
      </c>
      <c r="BG637" s="15">
        <v>2</v>
      </c>
      <c r="BH637" s="15">
        <v>1.65</v>
      </c>
      <c r="BI637" s="15">
        <v>1</v>
      </c>
      <c r="BJ637" s="15">
        <v>4</v>
      </c>
      <c r="BK637" s="15">
        <f t="shared" si="372"/>
        <v>0</v>
      </c>
      <c r="BL637" s="15">
        <f t="shared" si="373"/>
        <v>0</v>
      </c>
      <c r="BM637" s="15">
        <f t="shared" si="374"/>
        <v>1</v>
      </c>
      <c r="BN637" s="15">
        <v>2</v>
      </c>
      <c r="BO637" s="15">
        <f t="shared" si="375"/>
        <v>1</v>
      </c>
      <c r="BP637" s="15">
        <f t="shared" si="376"/>
        <v>0</v>
      </c>
      <c r="BQ637" s="15">
        <f t="shared" si="377"/>
        <v>0</v>
      </c>
      <c r="BR637" s="15">
        <f t="shared" si="378"/>
        <v>0</v>
      </c>
      <c r="BS637" s="15">
        <v>2</v>
      </c>
      <c r="BT637" s="15">
        <v>5</v>
      </c>
      <c r="BU637" s="15">
        <f t="shared" si="379"/>
        <v>0</v>
      </c>
      <c r="BV637" s="15">
        <f t="shared" si="380"/>
        <v>0</v>
      </c>
      <c r="BW637" s="15">
        <f t="shared" si="381"/>
        <v>0</v>
      </c>
      <c r="BX637" s="15">
        <f t="shared" si="382"/>
        <v>1</v>
      </c>
      <c r="BY637" s="15">
        <v>1</v>
      </c>
      <c r="BZ637" s="15">
        <v>1</v>
      </c>
      <c r="CA637" s="15">
        <v>1</v>
      </c>
      <c r="CB637" s="15">
        <v>1</v>
      </c>
      <c r="CC637" s="15">
        <v>1</v>
      </c>
      <c r="CD637" s="27">
        <v>3.2</v>
      </c>
      <c r="CE637" s="27">
        <v>3</v>
      </c>
      <c r="CF637" s="27">
        <v>3.25</v>
      </c>
      <c r="CG637" s="27">
        <v>2.4</v>
      </c>
      <c r="CH637" s="27">
        <v>2.3333333333333335</v>
      </c>
      <c r="CI637" s="27">
        <v>3.5</v>
      </c>
      <c r="CJ637" s="27">
        <f t="shared" si="356"/>
        <v>2.9472222222222224</v>
      </c>
      <c r="CK637" s="15">
        <f t="shared" si="383"/>
        <v>0.40000000000000036</v>
      </c>
      <c r="CL637" s="15">
        <f t="shared" si="384"/>
        <v>-1</v>
      </c>
      <c r="CM637" s="15">
        <f t="shared" si="385"/>
        <v>-0.5</v>
      </c>
      <c r="CN637" s="15">
        <f t="shared" si="386"/>
        <v>-0.60000000000000009</v>
      </c>
      <c r="CO637" s="15">
        <f t="shared" si="387"/>
        <v>0</v>
      </c>
      <c r="CP637" s="15">
        <f t="shared" si="388"/>
        <v>0.25</v>
      </c>
      <c r="CQ637" s="15">
        <f t="shared" si="389"/>
        <v>-0.24166666666666625</v>
      </c>
    </row>
    <row r="638" spans="1:95" x14ac:dyDescent="0.2">
      <c r="A638" s="15">
        <v>940</v>
      </c>
      <c r="B638" s="23">
        <v>0</v>
      </c>
      <c r="C638" s="15">
        <v>3</v>
      </c>
      <c r="D638" s="15">
        <f t="shared" si="357"/>
        <v>0</v>
      </c>
      <c r="E638" s="15">
        <f t="shared" si="391"/>
        <v>1</v>
      </c>
      <c r="F638" s="15">
        <f t="shared" si="392"/>
        <v>0</v>
      </c>
      <c r="G638" s="15">
        <f t="shared" si="393"/>
        <v>0</v>
      </c>
      <c r="H638" s="15">
        <f t="shared" si="394"/>
        <v>0</v>
      </c>
      <c r="I638" s="15">
        <v>0</v>
      </c>
      <c r="J638" s="15">
        <v>35</v>
      </c>
      <c r="K638" s="15">
        <v>5</v>
      </c>
      <c r="L638" s="15">
        <f t="shared" si="358"/>
        <v>0</v>
      </c>
      <c r="M638" s="15">
        <f t="shared" si="359"/>
        <v>0</v>
      </c>
      <c r="N638" s="15">
        <f t="shared" si="360"/>
        <v>0</v>
      </c>
      <c r="O638" s="15">
        <f t="shared" si="361"/>
        <v>0</v>
      </c>
      <c r="P638" s="15">
        <f t="shared" si="362"/>
        <v>0</v>
      </c>
      <c r="Q638" s="15">
        <v>2</v>
      </c>
      <c r="R638" s="15">
        <v>3</v>
      </c>
      <c r="S638" s="15">
        <v>3</v>
      </c>
      <c r="T638" s="15">
        <v>0</v>
      </c>
      <c r="U638" s="15">
        <v>0</v>
      </c>
      <c r="V638" s="15">
        <v>1</v>
      </c>
      <c r="W638" s="15">
        <v>360000</v>
      </c>
      <c r="X638" s="15">
        <v>0</v>
      </c>
      <c r="Y638" s="15">
        <v>1</v>
      </c>
      <c r="Z638" s="15">
        <f t="shared" si="390"/>
        <v>0</v>
      </c>
      <c r="AA638" s="15">
        <f t="shared" si="363"/>
        <v>0</v>
      </c>
      <c r="AB638" s="15">
        <f t="shared" si="364"/>
        <v>0</v>
      </c>
      <c r="AC638" s="15">
        <v>1</v>
      </c>
      <c r="AD638" s="15">
        <v>12</v>
      </c>
      <c r="AE638" s="15">
        <v>15</v>
      </c>
      <c r="AF638" s="15">
        <v>6300</v>
      </c>
      <c r="AG638" s="27">
        <v>525</v>
      </c>
      <c r="AH638" s="27">
        <f t="shared" si="365"/>
        <v>0.05</v>
      </c>
      <c r="AI638" s="27">
        <f t="shared" si="366"/>
        <v>1</v>
      </c>
      <c r="AJ638" s="27">
        <f t="shared" si="367"/>
        <v>0.05</v>
      </c>
      <c r="AQ638" s="15">
        <f t="shared" si="368"/>
        <v>0</v>
      </c>
      <c r="AR638" s="15">
        <f t="shared" si="369"/>
        <v>0</v>
      </c>
      <c r="AZ638" s="15">
        <f t="shared" si="370"/>
        <v>0</v>
      </c>
      <c r="BA638" s="15">
        <f t="shared" si="371"/>
        <v>0</v>
      </c>
      <c r="BB638" s="15">
        <f>$AJ638</f>
        <v>0.05</v>
      </c>
      <c r="BC638" s="15">
        <v>1.75</v>
      </c>
      <c r="BD638" s="15">
        <v>2.3333333333333335</v>
      </c>
      <c r="BE638" s="15">
        <v>2.6666666666666665</v>
      </c>
      <c r="BF638" s="15">
        <v>2</v>
      </c>
      <c r="BG638" s="15">
        <v>1.5</v>
      </c>
      <c r="BH638" s="15">
        <v>2.0499999999999998</v>
      </c>
      <c r="BI638" s="15">
        <v>1</v>
      </c>
      <c r="BJ638" s="15">
        <v>3</v>
      </c>
      <c r="BK638" s="15">
        <f t="shared" si="372"/>
        <v>0</v>
      </c>
      <c r="BL638" s="15">
        <f t="shared" si="373"/>
        <v>1</v>
      </c>
      <c r="BM638" s="15">
        <f t="shared" si="374"/>
        <v>0</v>
      </c>
      <c r="BN638" s="15">
        <v>4</v>
      </c>
      <c r="BO638" s="15">
        <f t="shared" si="375"/>
        <v>0</v>
      </c>
      <c r="BP638" s="15">
        <f t="shared" si="376"/>
        <v>0</v>
      </c>
      <c r="BQ638" s="15">
        <f t="shared" si="377"/>
        <v>1</v>
      </c>
      <c r="BR638" s="15">
        <f t="shared" si="378"/>
        <v>0</v>
      </c>
      <c r="BS638" s="15">
        <v>3</v>
      </c>
      <c r="BT638" s="15">
        <v>4</v>
      </c>
      <c r="BU638" s="15">
        <f t="shared" si="379"/>
        <v>0</v>
      </c>
      <c r="BV638" s="15">
        <f t="shared" si="380"/>
        <v>0</v>
      </c>
      <c r="BW638" s="15">
        <f t="shared" si="381"/>
        <v>1</v>
      </c>
      <c r="BX638" s="15">
        <f t="shared" si="382"/>
        <v>0</v>
      </c>
      <c r="BY638" s="15">
        <v>1</v>
      </c>
      <c r="BZ638" s="15">
        <v>1</v>
      </c>
      <c r="CA638" s="15">
        <v>1</v>
      </c>
      <c r="CB638" s="15">
        <v>0</v>
      </c>
      <c r="CC638" s="15">
        <v>1</v>
      </c>
      <c r="CD638" s="27">
        <v>2.8</v>
      </c>
      <c r="CE638" s="27">
        <v>4</v>
      </c>
      <c r="CF638" s="27">
        <v>3.75</v>
      </c>
      <c r="CG638" s="27">
        <v>3</v>
      </c>
      <c r="CH638" s="27">
        <v>2.3333333333333335</v>
      </c>
      <c r="CI638" s="27">
        <v>3.25</v>
      </c>
      <c r="CJ638" s="27">
        <f t="shared" si="356"/>
        <v>3.1888888888888887</v>
      </c>
      <c r="CK638" s="15">
        <f t="shared" si="383"/>
        <v>0</v>
      </c>
      <c r="CL638" s="15">
        <f t="shared" si="384"/>
        <v>1.6666666666666665</v>
      </c>
      <c r="CM638" s="15">
        <f t="shared" si="385"/>
        <v>0.75</v>
      </c>
      <c r="CN638" s="15">
        <f t="shared" si="386"/>
        <v>0.39999999999999991</v>
      </c>
      <c r="CO638" s="15">
        <f t="shared" si="387"/>
        <v>0.66666666666666674</v>
      </c>
      <c r="CP638" s="15">
        <f t="shared" si="388"/>
        <v>0.25</v>
      </c>
      <c r="CQ638" s="15">
        <f t="shared" si="389"/>
        <v>0.62222222222222223</v>
      </c>
    </row>
    <row r="639" spans="1:95" x14ac:dyDescent="0.2">
      <c r="A639" s="15">
        <v>940</v>
      </c>
      <c r="B639" s="23">
        <v>0</v>
      </c>
      <c r="C639" s="15">
        <v>3</v>
      </c>
      <c r="D639" s="15">
        <f t="shared" si="357"/>
        <v>0</v>
      </c>
      <c r="E639" s="15">
        <f t="shared" si="391"/>
        <v>1</v>
      </c>
      <c r="F639" s="15">
        <f t="shared" si="392"/>
        <v>0</v>
      </c>
      <c r="G639" s="15">
        <f t="shared" si="393"/>
        <v>0</v>
      </c>
      <c r="H639" s="15">
        <f t="shared" si="394"/>
        <v>0</v>
      </c>
      <c r="I639" s="15">
        <v>0</v>
      </c>
      <c r="J639" s="15">
        <v>35</v>
      </c>
      <c r="K639" s="15">
        <v>5</v>
      </c>
      <c r="L639" s="15">
        <f t="shared" si="358"/>
        <v>0</v>
      </c>
      <c r="M639" s="15">
        <f t="shared" si="359"/>
        <v>0</v>
      </c>
      <c r="N639" s="15">
        <f t="shared" si="360"/>
        <v>0</v>
      </c>
      <c r="O639" s="15">
        <f t="shared" si="361"/>
        <v>0</v>
      </c>
      <c r="P639" s="15">
        <f t="shared" si="362"/>
        <v>0</v>
      </c>
      <c r="Q639" s="15">
        <v>2</v>
      </c>
      <c r="R639" s="15">
        <v>3</v>
      </c>
      <c r="S639" s="15">
        <v>3</v>
      </c>
      <c r="T639" s="15">
        <v>0</v>
      </c>
      <c r="U639" s="15">
        <v>0</v>
      </c>
      <c r="V639" s="15">
        <v>1</v>
      </c>
      <c r="W639" s="15">
        <v>360000</v>
      </c>
      <c r="X639" s="15">
        <v>0</v>
      </c>
      <c r="Y639" s="15">
        <v>0</v>
      </c>
      <c r="Z639" s="15">
        <f t="shared" si="390"/>
        <v>0</v>
      </c>
      <c r="AA639" s="15">
        <f t="shared" si="363"/>
        <v>0</v>
      </c>
      <c r="AB639" s="15">
        <f t="shared" si="364"/>
        <v>0</v>
      </c>
      <c r="AC639" s="159">
        <v>1</v>
      </c>
      <c r="AD639" s="159">
        <v>12</v>
      </c>
      <c r="AE639" s="159">
        <v>15</v>
      </c>
      <c r="AF639" s="15">
        <v>6000</v>
      </c>
      <c r="AG639" s="27">
        <v>500</v>
      </c>
      <c r="AH639" s="27">
        <f t="shared" si="365"/>
        <v>-0.970873786407767</v>
      </c>
      <c r="AI639" s="27">
        <f t="shared" si="366"/>
        <v>1</v>
      </c>
      <c r="AJ639" s="27">
        <f t="shared" si="367"/>
        <v>-0.970873786407767</v>
      </c>
      <c r="AQ639" s="15">
        <f t="shared" si="368"/>
        <v>0</v>
      </c>
      <c r="AR639" s="15">
        <f t="shared" si="369"/>
        <v>0</v>
      </c>
      <c r="AZ639" s="15">
        <f t="shared" si="370"/>
        <v>0</v>
      </c>
      <c r="BA639" s="15">
        <f t="shared" si="371"/>
        <v>0</v>
      </c>
      <c r="BC639" s="15">
        <v>1.75</v>
      </c>
      <c r="BD639" s="15">
        <v>2.3333333333333335</v>
      </c>
      <c r="BE639" s="15">
        <v>2.6666666666666665</v>
      </c>
      <c r="BF639" s="15">
        <v>2</v>
      </c>
      <c r="BG639" s="15">
        <v>1.5</v>
      </c>
      <c r="BH639" s="15">
        <v>2.0499999999999998</v>
      </c>
      <c r="BI639" s="15">
        <v>1</v>
      </c>
      <c r="BJ639" s="15">
        <v>3</v>
      </c>
      <c r="BK639" s="15">
        <f t="shared" si="372"/>
        <v>0</v>
      </c>
      <c r="BL639" s="15">
        <f t="shared" si="373"/>
        <v>1</v>
      </c>
      <c r="BM639" s="15">
        <f t="shared" si="374"/>
        <v>0</v>
      </c>
      <c r="BN639" s="15">
        <v>4</v>
      </c>
      <c r="BO639" s="15">
        <f t="shared" si="375"/>
        <v>0</v>
      </c>
      <c r="BP639" s="15">
        <f t="shared" si="376"/>
        <v>0</v>
      </c>
      <c r="BQ639" s="15">
        <f t="shared" si="377"/>
        <v>1</v>
      </c>
      <c r="BR639" s="15">
        <f t="shared" si="378"/>
        <v>0</v>
      </c>
      <c r="BS639" s="15">
        <v>3</v>
      </c>
      <c r="BT639" s="15">
        <v>4</v>
      </c>
      <c r="BU639" s="15">
        <f t="shared" si="379"/>
        <v>0</v>
      </c>
      <c r="BV639" s="15">
        <f t="shared" si="380"/>
        <v>0</v>
      </c>
      <c r="BW639" s="15">
        <f t="shared" si="381"/>
        <v>1</v>
      </c>
      <c r="BX639" s="15">
        <f t="shared" si="382"/>
        <v>0</v>
      </c>
      <c r="BY639" s="15">
        <v>1</v>
      </c>
      <c r="BZ639" s="15">
        <v>1</v>
      </c>
      <c r="CA639" s="15">
        <v>1</v>
      </c>
      <c r="CB639" s="15">
        <v>0</v>
      </c>
      <c r="CC639" s="15">
        <v>1</v>
      </c>
      <c r="CD639" s="27">
        <v>2.8</v>
      </c>
      <c r="CE639" s="27">
        <v>2.3333333333333335</v>
      </c>
      <c r="CF639" s="27">
        <v>3</v>
      </c>
      <c r="CG639" s="27">
        <v>2.6</v>
      </c>
      <c r="CH639" s="27">
        <v>1.6666666666666667</v>
      </c>
      <c r="CI639" s="27">
        <v>3</v>
      </c>
      <c r="CJ639" s="27">
        <f t="shared" si="356"/>
        <v>2.5666666666666664</v>
      </c>
      <c r="CK639" s="15">
        <f t="shared" si="383"/>
        <v>-0.60000000000000009</v>
      </c>
      <c r="CL639" s="15">
        <f t="shared" si="384"/>
        <v>-1.6666666666666665</v>
      </c>
      <c r="CM639" s="15">
        <f t="shared" si="385"/>
        <v>-0.25</v>
      </c>
      <c r="CN639" s="15">
        <f t="shared" si="386"/>
        <v>-0.19999999999999973</v>
      </c>
      <c r="CO639" s="15">
        <f t="shared" si="387"/>
        <v>-0.66666666666666674</v>
      </c>
      <c r="CP639" s="15">
        <f t="shared" si="388"/>
        <v>-0.75</v>
      </c>
      <c r="CQ639" s="15">
        <f t="shared" si="389"/>
        <v>-0.68888888888888866</v>
      </c>
    </row>
    <row r="640" spans="1:95" x14ac:dyDescent="0.2">
      <c r="A640" s="15">
        <v>941</v>
      </c>
      <c r="B640" s="23">
        <v>0</v>
      </c>
      <c r="C640" s="15">
        <v>3</v>
      </c>
      <c r="D640" s="15">
        <f t="shared" si="357"/>
        <v>0</v>
      </c>
      <c r="E640" s="15">
        <f t="shared" si="391"/>
        <v>1</v>
      </c>
      <c r="F640" s="15">
        <f t="shared" si="392"/>
        <v>0</v>
      </c>
      <c r="G640" s="15">
        <f t="shared" si="393"/>
        <v>0</v>
      </c>
      <c r="H640" s="15">
        <f t="shared" si="394"/>
        <v>0</v>
      </c>
      <c r="I640" s="15">
        <v>0</v>
      </c>
      <c r="J640" s="15">
        <v>42</v>
      </c>
      <c r="K640" s="15">
        <v>4</v>
      </c>
      <c r="L640" s="15">
        <f t="shared" si="358"/>
        <v>0</v>
      </c>
      <c r="M640" s="15">
        <f t="shared" si="359"/>
        <v>0</v>
      </c>
      <c r="N640" s="15">
        <f t="shared" si="360"/>
        <v>0</v>
      </c>
      <c r="O640" s="15">
        <f t="shared" si="361"/>
        <v>0</v>
      </c>
      <c r="P640" s="15">
        <f t="shared" si="362"/>
        <v>1</v>
      </c>
      <c r="Q640" s="15">
        <v>2</v>
      </c>
      <c r="R640" s="15">
        <v>5</v>
      </c>
      <c r="S640" s="15">
        <v>9</v>
      </c>
      <c r="T640" s="15">
        <v>0</v>
      </c>
      <c r="U640" s="15">
        <v>0</v>
      </c>
      <c r="V640" s="15">
        <v>1</v>
      </c>
      <c r="W640" s="15">
        <v>100000</v>
      </c>
      <c r="X640" s="15">
        <v>0</v>
      </c>
      <c r="Y640" s="15">
        <v>1</v>
      </c>
      <c r="Z640" s="15">
        <f t="shared" si="390"/>
        <v>1</v>
      </c>
      <c r="AA640" s="15">
        <f t="shared" si="363"/>
        <v>0</v>
      </c>
      <c r="AB640" s="15">
        <f t="shared" si="364"/>
        <v>0</v>
      </c>
      <c r="AC640" s="15">
        <v>3</v>
      </c>
      <c r="AD640" s="15">
        <v>240</v>
      </c>
      <c r="AE640" s="15">
        <v>1.45</v>
      </c>
      <c r="AF640" s="15">
        <v>4120000</v>
      </c>
      <c r="AG640" s="27">
        <v>17166.666666666668</v>
      </c>
      <c r="AH640" s="27">
        <f t="shared" si="365"/>
        <v>0.03</v>
      </c>
      <c r="AI640" s="27">
        <f t="shared" si="366"/>
        <v>0.88888888888888884</v>
      </c>
      <c r="AJ640" s="27">
        <f t="shared" si="367"/>
        <v>2.6666666666666665E-2</v>
      </c>
      <c r="AK640" s="15">
        <v>1</v>
      </c>
      <c r="AL640" s="15">
        <v>30</v>
      </c>
      <c r="AM640" s="15">
        <v>13.5</v>
      </c>
      <c r="AN640" s="15">
        <v>25000</v>
      </c>
      <c r="AO640" s="15">
        <v>833.33333333333337</v>
      </c>
      <c r="AP640" s="15">
        <f>($AO640-$AO641)/$AO641</f>
        <v>0.25000000000000011</v>
      </c>
      <c r="AQ640" s="15">
        <f t="shared" si="368"/>
        <v>0.1111111111111111</v>
      </c>
      <c r="AR640" s="15">
        <f t="shared" si="369"/>
        <v>2.777777777777779E-2</v>
      </c>
      <c r="AZ640" s="15">
        <f t="shared" si="370"/>
        <v>0</v>
      </c>
      <c r="BA640" s="15">
        <f t="shared" si="371"/>
        <v>0</v>
      </c>
      <c r="BB640" s="15">
        <f>AVERAGE($AJ640,$AR640)</f>
        <v>2.7222222222222228E-2</v>
      </c>
      <c r="BC640" s="15">
        <v>2.25</v>
      </c>
      <c r="BD640" s="15">
        <v>2</v>
      </c>
      <c r="BE640" s="15">
        <v>2</v>
      </c>
      <c r="BF640" s="15">
        <v>1</v>
      </c>
      <c r="BG640" s="15">
        <v>2.5</v>
      </c>
      <c r="BH640" s="15">
        <v>1.95</v>
      </c>
      <c r="BI640" s="15">
        <v>1</v>
      </c>
      <c r="BJ640" s="15">
        <v>3</v>
      </c>
      <c r="BK640" s="15">
        <f t="shared" si="372"/>
        <v>0</v>
      </c>
      <c r="BL640" s="15">
        <f t="shared" si="373"/>
        <v>1</v>
      </c>
      <c r="BM640" s="15">
        <f t="shared" si="374"/>
        <v>0</v>
      </c>
      <c r="BN640" s="15">
        <v>2</v>
      </c>
      <c r="BO640" s="15">
        <f t="shared" si="375"/>
        <v>1</v>
      </c>
      <c r="BP640" s="15">
        <f t="shared" si="376"/>
        <v>0</v>
      </c>
      <c r="BQ640" s="15">
        <f t="shared" si="377"/>
        <v>0</v>
      </c>
      <c r="BR640" s="15">
        <f t="shared" si="378"/>
        <v>0</v>
      </c>
      <c r="BS640" s="15">
        <v>2</v>
      </c>
      <c r="BT640" s="15">
        <v>4</v>
      </c>
      <c r="BU640" s="15">
        <f t="shared" si="379"/>
        <v>0</v>
      </c>
      <c r="BV640" s="15">
        <f t="shared" si="380"/>
        <v>0</v>
      </c>
      <c r="BW640" s="15">
        <f t="shared" si="381"/>
        <v>1</v>
      </c>
      <c r="BX640" s="15">
        <f t="shared" si="382"/>
        <v>0</v>
      </c>
      <c r="BY640" s="15">
        <v>1</v>
      </c>
      <c r="BZ640" s="15">
        <v>1</v>
      </c>
      <c r="CA640" s="15">
        <v>1</v>
      </c>
      <c r="CB640" s="15">
        <v>0</v>
      </c>
      <c r="CC640" s="15">
        <v>1</v>
      </c>
      <c r="CD640" s="27">
        <v>3.4</v>
      </c>
      <c r="CE640" s="27">
        <v>4</v>
      </c>
      <c r="CF640" s="27">
        <v>3.25</v>
      </c>
      <c r="CG640" s="27">
        <v>2.8</v>
      </c>
      <c r="CH640" s="27">
        <v>2.3333333333333335</v>
      </c>
      <c r="CI640" s="27">
        <v>3.75</v>
      </c>
      <c r="CJ640" s="27">
        <f t="shared" si="356"/>
        <v>3.2555555555555551</v>
      </c>
      <c r="CK640" s="15">
        <f t="shared" si="383"/>
        <v>0</v>
      </c>
      <c r="CL640" s="15">
        <f t="shared" si="384"/>
        <v>1</v>
      </c>
      <c r="CM640" s="15">
        <f t="shared" si="385"/>
        <v>-0.5</v>
      </c>
      <c r="CN640" s="15">
        <f t="shared" si="386"/>
        <v>0.19999999999999973</v>
      </c>
      <c r="CO640" s="15">
        <f t="shared" si="387"/>
        <v>0.33333333333333348</v>
      </c>
      <c r="CP640" s="15">
        <f t="shared" si="388"/>
        <v>1</v>
      </c>
      <c r="CQ640" s="15">
        <f t="shared" si="389"/>
        <v>0.33888888888888857</v>
      </c>
    </row>
    <row r="641" spans="1:95" x14ac:dyDescent="0.2">
      <c r="A641" s="15">
        <v>941</v>
      </c>
      <c r="B641" s="23">
        <v>0</v>
      </c>
      <c r="C641" s="15">
        <v>3</v>
      </c>
      <c r="D641" s="15">
        <f t="shared" si="357"/>
        <v>0</v>
      </c>
      <c r="E641" s="15">
        <f t="shared" si="391"/>
        <v>1</v>
      </c>
      <c r="F641" s="15">
        <f t="shared" si="392"/>
        <v>0</v>
      </c>
      <c r="G641" s="15">
        <f t="shared" si="393"/>
        <v>0</v>
      </c>
      <c r="H641" s="15">
        <f t="shared" si="394"/>
        <v>0</v>
      </c>
      <c r="I641" s="15">
        <v>0</v>
      </c>
      <c r="J641" s="15">
        <v>42</v>
      </c>
      <c r="K641" s="15">
        <v>4</v>
      </c>
      <c r="L641" s="15">
        <f t="shared" si="358"/>
        <v>0</v>
      </c>
      <c r="M641" s="15">
        <f t="shared" si="359"/>
        <v>0</v>
      </c>
      <c r="N641" s="15">
        <f t="shared" si="360"/>
        <v>0</v>
      </c>
      <c r="O641" s="15">
        <f t="shared" si="361"/>
        <v>0</v>
      </c>
      <c r="P641" s="15">
        <f t="shared" si="362"/>
        <v>1</v>
      </c>
      <c r="Q641" s="15">
        <v>2</v>
      </c>
      <c r="R641" s="15">
        <v>5</v>
      </c>
      <c r="S641" s="15">
        <v>9</v>
      </c>
      <c r="T641" s="15">
        <v>0</v>
      </c>
      <c r="U641" s="15">
        <v>0</v>
      </c>
      <c r="V641" s="15">
        <v>1</v>
      </c>
      <c r="W641" s="15">
        <v>100000</v>
      </c>
      <c r="X641" s="15">
        <v>0</v>
      </c>
      <c r="Y641" s="15">
        <v>0</v>
      </c>
      <c r="Z641" s="15">
        <f t="shared" si="390"/>
        <v>1</v>
      </c>
      <c r="AA641" s="15">
        <f t="shared" si="363"/>
        <v>0</v>
      </c>
      <c r="AB641" s="15">
        <f t="shared" si="364"/>
        <v>0</v>
      </c>
      <c r="AC641" s="159">
        <v>3</v>
      </c>
      <c r="AD641" s="159">
        <v>240</v>
      </c>
      <c r="AE641" s="159">
        <v>1.5</v>
      </c>
      <c r="AF641" s="15">
        <v>4000000</v>
      </c>
      <c r="AG641" s="27">
        <v>16666.666666666668</v>
      </c>
      <c r="AH641" s="27">
        <f t="shared" si="365"/>
        <v>0.28205128205128216</v>
      </c>
      <c r="AI641" s="27">
        <f t="shared" si="366"/>
        <v>0.88888888888888884</v>
      </c>
      <c r="AJ641" s="27">
        <f t="shared" si="367"/>
        <v>0.25071225071225078</v>
      </c>
      <c r="AK641" s="15">
        <v>1</v>
      </c>
      <c r="AL641" s="15">
        <v>30</v>
      </c>
      <c r="AM641" s="15">
        <v>11</v>
      </c>
      <c r="AN641" s="15">
        <v>20000</v>
      </c>
      <c r="AO641" s="15">
        <v>666.66666666666663</v>
      </c>
      <c r="AQ641" s="15">
        <f t="shared" si="368"/>
        <v>0.1111111111111111</v>
      </c>
      <c r="AR641" s="15">
        <f t="shared" si="369"/>
        <v>0</v>
      </c>
      <c r="AZ641" s="15">
        <f t="shared" si="370"/>
        <v>0</v>
      </c>
      <c r="BA641" s="15">
        <f t="shared" si="371"/>
        <v>0</v>
      </c>
      <c r="BC641" s="15">
        <v>2.25</v>
      </c>
      <c r="BD641" s="15">
        <v>2</v>
      </c>
      <c r="BE641" s="15">
        <v>2</v>
      </c>
      <c r="BF641" s="15">
        <v>1</v>
      </c>
      <c r="BG641" s="15">
        <v>2.5</v>
      </c>
      <c r="BH641" s="15">
        <v>1.95</v>
      </c>
      <c r="BI641" s="15">
        <v>1</v>
      </c>
      <c r="BJ641" s="15">
        <v>3</v>
      </c>
      <c r="BK641" s="15">
        <f t="shared" si="372"/>
        <v>0</v>
      </c>
      <c r="BL641" s="15">
        <f t="shared" si="373"/>
        <v>1</v>
      </c>
      <c r="BM641" s="15">
        <f t="shared" si="374"/>
        <v>0</v>
      </c>
      <c r="BN641" s="15">
        <v>2</v>
      </c>
      <c r="BO641" s="15">
        <f t="shared" si="375"/>
        <v>1</v>
      </c>
      <c r="BP641" s="15">
        <f t="shared" si="376"/>
        <v>0</v>
      </c>
      <c r="BQ641" s="15">
        <f t="shared" si="377"/>
        <v>0</v>
      </c>
      <c r="BR641" s="15">
        <f t="shared" si="378"/>
        <v>0</v>
      </c>
      <c r="BS641" s="15">
        <v>2</v>
      </c>
      <c r="BT641" s="15">
        <v>4</v>
      </c>
      <c r="BU641" s="15">
        <f t="shared" si="379"/>
        <v>0</v>
      </c>
      <c r="BV641" s="15">
        <f t="shared" si="380"/>
        <v>0</v>
      </c>
      <c r="BW641" s="15">
        <f t="shared" si="381"/>
        <v>1</v>
      </c>
      <c r="BX641" s="15">
        <f t="shared" si="382"/>
        <v>0</v>
      </c>
      <c r="BY641" s="15">
        <v>1</v>
      </c>
      <c r="BZ641" s="15">
        <v>1</v>
      </c>
      <c r="CA641" s="15">
        <v>1</v>
      </c>
      <c r="CB641" s="15">
        <v>0</v>
      </c>
      <c r="CC641" s="15">
        <v>1</v>
      </c>
      <c r="CD641" s="27">
        <v>3.4</v>
      </c>
      <c r="CE641" s="27">
        <v>3</v>
      </c>
      <c r="CF641" s="27">
        <v>3.75</v>
      </c>
      <c r="CG641" s="27">
        <v>2.6</v>
      </c>
      <c r="CH641" s="27">
        <v>2</v>
      </c>
      <c r="CI641" s="27">
        <v>2.75</v>
      </c>
      <c r="CJ641" s="27">
        <f t="shared" si="356"/>
        <v>2.9166666666666665</v>
      </c>
      <c r="CK641" s="15">
        <f t="shared" si="383"/>
        <v>-0.20000000000000018</v>
      </c>
      <c r="CL641" s="15">
        <f t="shared" si="384"/>
        <v>-0.33333333333333348</v>
      </c>
      <c r="CM641" s="15">
        <f t="shared" si="385"/>
        <v>-0.75</v>
      </c>
      <c r="CN641" s="15">
        <f t="shared" si="386"/>
        <v>0</v>
      </c>
      <c r="CO641" s="15">
        <f t="shared" si="387"/>
        <v>-1.3333333333333335</v>
      </c>
      <c r="CP641" s="15">
        <f t="shared" si="388"/>
        <v>-1.25</v>
      </c>
      <c r="CQ641" s="15">
        <f t="shared" si="389"/>
        <v>-0.64444444444444482</v>
      </c>
    </row>
    <row r="642" spans="1:95" x14ac:dyDescent="0.2">
      <c r="A642" s="15">
        <v>942</v>
      </c>
      <c r="B642" s="23">
        <v>0</v>
      </c>
      <c r="C642" s="15">
        <v>3</v>
      </c>
      <c r="D642" s="15">
        <f t="shared" si="357"/>
        <v>0</v>
      </c>
      <c r="E642" s="15">
        <f t="shared" si="391"/>
        <v>1</v>
      </c>
      <c r="F642" s="15">
        <f t="shared" si="392"/>
        <v>0</v>
      </c>
      <c r="G642" s="15">
        <f t="shared" si="393"/>
        <v>0</v>
      </c>
      <c r="H642" s="15">
        <f t="shared" si="394"/>
        <v>0</v>
      </c>
      <c r="I642" s="15">
        <v>0</v>
      </c>
      <c r="J642" s="15">
        <v>42</v>
      </c>
      <c r="K642" s="15">
        <v>4</v>
      </c>
      <c r="L642" s="15">
        <f t="shared" si="358"/>
        <v>0</v>
      </c>
      <c r="M642" s="15">
        <f t="shared" si="359"/>
        <v>0</v>
      </c>
      <c r="N642" s="15">
        <f t="shared" si="360"/>
        <v>0</v>
      </c>
      <c r="O642" s="15">
        <f t="shared" si="361"/>
        <v>0</v>
      </c>
      <c r="P642" s="15">
        <f t="shared" si="362"/>
        <v>1</v>
      </c>
      <c r="Q642" s="15">
        <v>2</v>
      </c>
      <c r="R642" s="15">
        <v>3</v>
      </c>
      <c r="S642" s="15">
        <v>17</v>
      </c>
      <c r="T642" s="15">
        <v>0</v>
      </c>
      <c r="U642" s="15">
        <v>1</v>
      </c>
      <c r="V642" s="15">
        <v>1</v>
      </c>
      <c r="W642" s="15">
        <v>350000</v>
      </c>
      <c r="X642" s="15">
        <v>1</v>
      </c>
      <c r="Y642" s="15">
        <v>1</v>
      </c>
      <c r="Z642" s="15">
        <f t="shared" si="390"/>
        <v>1</v>
      </c>
      <c r="AA642" s="15">
        <f t="shared" si="363"/>
        <v>0</v>
      </c>
      <c r="AB642" s="15">
        <f t="shared" si="364"/>
        <v>0</v>
      </c>
      <c r="AC642" s="15">
        <v>3</v>
      </c>
      <c r="AD642" s="15">
        <v>60</v>
      </c>
      <c r="AE642" s="15">
        <v>1.45</v>
      </c>
      <c r="AF642" s="15">
        <v>780000</v>
      </c>
      <c r="AG642" s="27">
        <v>13000</v>
      </c>
      <c r="AH642" s="27">
        <f t="shared" si="365"/>
        <v>0.04</v>
      </c>
      <c r="AI642" s="27">
        <f t="shared" si="366"/>
        <v>0.66666666666666663</v>
      </c>
      <c r="AJ642" s="27">
        <f t="shared" si="367"/>
        <v>2.6666666666666665E-2</v>
      </c>
      <c r="AK642" s="15">
        <v>1</v>
      </c>
      <c r="AL642" s="15">
        <v>30</v>
      </c>
      <c r="AM642" s="15">
        <v>12</v>
      </c>
      <c r="AN642" s="15">
        <v>24000</v>
      </c>
      <c r="AO642" s="15">
        <v>800</v>
      </c>
      <c r="AP642" s="15">
        <f>($AO642-$AO643)/$AO643</f>
        <v>0.1111111111111111</v>
      </c>
      <c r="AQ642" s="15">
        <f t="shared" si="368"/>
        <v>0.33333333333333331</v>
      </c>
      <c r="AR642" s="15">
        <f t="shared" si="369"/>
        <v>3.7037037037037035E-2</v>
      </c>
      <c r="AZ642" s="15">
        <f t="shared" si="370"/>
        <v>0</v>
      </c>
      <c r="BA642" s="15">
        <f t="shared" si="371"/>
        <v>0</v>
      </c>
      <c r="BB642" s="15">
        <f>AVERAGE($AJ642,$AR642)</f>
        <v>3.1851851851851853E-2</v>
      </c>
      <c r="BC642" s="15">
        <v>2.5</v>
      </c>
      <c r="BD642" s="15">
        <v>1.3333333333333333</v>
      </c>
      <c r="BE642" s="15">
        <v>2.3333333333333335</v>
      </c>
      <c r="BF642" s="15">
        <v>1.5</v>
      </c>
      <c r="BG642" s="15">
        <v>2.5</v>
      </c>
      <c r="BH642" s="15">
        <v>2.0333333333333332</v>
      </c>
      <c r="BI642" s="15">
        <v>1</v>
      </c>
      <c r="BJ642" s="15">
        <v>3</v>
      </c>
      <c r="BK642" s="15">
        <f t="shared" si="372"/>
        <v>0</v>
      </c>
      <c r="BL642" s="15">
        <f t="shared" si="373"/>
        <v>1</v>
      </c>
      <c r="BM642" s="15">
        <f t="shared" si="374"/>
        <v>0</v>
      </c>
      <c r="BN642" s="15">
        <v>1</v>
      </c>
      <c r="BO642" s="15">
        <f t="shared" si="375"/>
        <v>0</v>
      </c>
      <c r="BP642" s="15">
        <f t="shared" si="376"/>
        <v>0</v>
      </c>
      <c r="BQ642" s="15">
        <f t="shared" si="377"/>
        <v>0</v>
      </c>
      <c r="BR642" s="15">
        <f t="shared" si="378"/>
        <v>0</v>
      </c>
      <c r="BS642" s="15">
        <v>4</v>
      </c>
      <c r="BT642" s="15">
        <v>2</v>
      </c>
      <c r="BU642" s="15">
        <f t="shared" si="379"/>
        <v>1</v>
      </c>
      <c r="BV642" s="15">
        <f t="shared" si="380"/>
        <v>0</v>
      </c>
      <c r="BW642" s="15">
        <f t="shared" si="381"/>
        <v>0</v>
      </c>
      <c r="BX642" s="15">
        <f t="shared" si="382"/>
        <v>0</v>
      </c>
      <c r="BY642" s="15">
        <v>1</v>
      </c>
      <c r="BZ642" s="15">
        <v>1</v>
      </c>
      <c r="CA642" s="15">
        <v>1</v>
      </c>
      <c r="CB642" s="15">
        <v>0</v>
      </c>
      <c r="CC642" s="15">
        <v>1</v>
      </c>
      <c r="CD642" s="27">
        <v>3.6</v>
      </c>
      <c r="CE642" s="27">
        <v>3.3333333333333335</v>
      </c>
      <c r="CF642" s="27">
        <v>4.5</v>
      </c>
      <c r="CG642" s="27">
        <v>2.6</v>
      </c>
      <c r="CH642" s="27">
        <v>3.3333333333333335</v>
      </c>
      <c r="CI642" s="27">
        <v>4</v>
      </c>
      <c r="CJ642" s="27">
        <f t="shared" ref="CJ642:CJ705" si="395">AVERAGE($CD642:$CI642)</f>
        <v>3.5611111111111113</v>
      </c>
      <c r="CK642" s="15">
        <f t="shared" si="383"/>
        <v>0</v>
      </c>
      <c r="CL642" s="15">
        <f t="shared" si="384"/>
        <v>0</v>
      </c>
      <c r="CM642" s="15">
        <f t="shared" si="385"/>
        <v>0.5</v>
      </c>
      <c r="CN642" s="15">
        <f t="shared" si="386"/>
        <v>0.20000000000000018</v>
      </c>
      <c r="CO642" s="15">
        <f t="shared" si="387"/>
        <v>1</v>
      </c>
      <c r="CP642" s="15">
        <f t="shared" si="388"/>
        <v>0</v>
      </c>
      <c r="CQ642" s="15">
        <f t="shared" si="389"/>
        <v>0.28333333333333321</v>
      </c>
    </row>
    <row r="643" spans="1:95" x14ac:dyDescent="0.2">
      <c r="A643" s="15">
        <v>942</v>
      </c>
      <c r="B643" s="23">
        <v>0</v>
      </c>
      <c r="C643" s="15">
        <v>3</v>
      </c>
      <c r="D643" s="15">
        <f t="shared" ref="D643:D706" si="396">IF($C643=2,1,0)</f>
        <v>0</v>
      </c>
      <c r="E643" s="15">
        <f t="shared" si="391"/>
        <v>1</v>
      </c>
      <c r="F643" s="15">
        <f t="shared" si="392"/>
        <v>0</v>
      </c>
      <c r="G643" s="15">
        <f t="shared" si="393"/>
        <v>0</v>
      </c>
      <c r="H643" s="15">
        <f t="shared" si="394"/>
        <v>0</v>
      </c>
      <c r="I643" s="15">
        <v>0</v>
      </c>
      <c r="J643" s="15">
        <v>42</v>
      </c>
      <c r="K643" s="15">
        <v>4</v>
      </c>
      <c r="L643" s="15">
        <f t="shared" ref="L643:L706" si="397">IF($K643=0,1,0)</f>
        <v>0</v>
      </c>
      <c r="M643" s="15">
        <f t="shared" ref="M643:M706" si="398">IF($K643=1,1,0)</f>
        <v>0</v>
      </c>
      <c r="N643" s="15">
        <f t="shared" ref="N643:N706" si="399">IF($K643=2,1,0)</f>
        <v>0</v>
      </c>
      <c r="O643" s="15">
        <f t="shared" ref="O643:O706" si="400">IF($K643=3,1,0)</f>
        <v>0</v>
      </c>
      <c r="P643" s="15">
        <f t="shared" ref="P643:P706" si="401">IF($K643=4,1,0)</f>
        <v>1</v>
      </c>
      <c r="Q643" s="15">
        <v>2</v>
      </c>
      <c r="R643" s="15">
        <v>3</v>
      </c>
      <c r="S643" s="15">
        <v>17</v>
      </c>
      <c r="T643" s="15">
        <v>0</v>
      </c>
      <c r="U643" s="15">
        <v>1</v>
      </c>
      <c r="V643" s="15">
        <v>1</v>
      </c>
      <c r="W643" s="15">
        <v>350000</v>
      </c>
      <c r="X643" s="15">
        <v>1</v>
      </c>
      <c r="Y643" s="15">
        <v>0</v>
      </c>
      <c r="Z643" s="15">
        <f t="shared" si="390"/>
        <v>1</v>
      </c>
      <c r="AA643" s="15">
        <f t="shared" ref="AA643:AA706" si="402">IF(OR($AC643=2,$AC643=6,$AC643=10),1,0)</f>
        <v>0</v>
      </c>
      <c r="AB643" s="15">
        <f t="shared" ref="AB643:AB706" si="403">IF(OR($AC643=7,$AC643=8,$AC643=9),1,0)</f>
        <v>0</v>
      </c>
      <c r="AC643" s="159">
        <v>3</v>
      </c>
      <c r="AD643" s="159">
        <v>60</v>
      </c>
      <c r="AE643" s="159">
        <v>1.5</v>
      </c>
      <c r="AF643" s="15">
        <v>750000</v>
      </c>
      <c r="AG643" s="27">
        <v>12500</v>
      </c>
      <c r="AH643" s="27">
        <f t="shared" ref="AH643:AH706" si="404">($AG643-$AG644)/$AG644</f>
        <v>0</v>
      </c>
      <c r="AI643" s="27">
        <f t="shared" ref="AI643:AI706" si="405">$AD643/($AD643+$AL643+$AU643)</f>
        <v>0.66666666666666663</v>
      </c>
      <c r="AJ643" s="27">
        <f t="shared" ref="AJ643:AJ706" si="406">$AI643*$AH643</f>
        <v>0</v>
      </c>
      <c r="AK643" s="15">
        <v>1</v>
      </c>
      <c r="AL643" s="15">
        <v>30</v>
      </c>
      <c r="AM643" s="15">
        <v>10.5</v>
      </c>
      <c r="AN643" s="15">
        <v>21600</v>
      </c>
      <c r="AO643" s="15">
        <v>720</v>
      </c>
      <c r="AQ643" s="15">
        <f t="shared" ref="AQ643:AQ706" si="407">$AL643/($AD643+$AL643+$AU643)</f>
        <v>0.33333333333333331</v>
      </c>
      <c r="AR643" s="15">
        <f t="shared" ref="AR643:AR706" si="408">$AQ643*$AP643</f>
        <v>0</v>
      </c>
      <c r="AZ643" s="15">
        <f t="shared" ref="AZ643:AZ706" si="409">($AU643/($AD643+$AL643+$AU643))</f>
        <v>0</v>
      </c>
      <c r="BA643" s="15">
        <f t="shared" ref="BA643:BA706" si="410">$AY643*$AZ643</f>
        <v>0</v>
      </c>
      <c r="BC643" s="15">
        <v>2.5</v>
      </c>
      <c r="BD643" s="15">
        <v>1.3333333333333333</v>
      </c>
      <c r="BE643" s="15">
        <v>2.3333333333333335</v>
      </c>
      <c r="BF643" s="15">
        <v>1.5</v>
      </c>
      <c r="BG643" s="15">
        <v>2.5</v>
      </c>
      <c r="BH643" s="15">
        <v>2.0333333333333332</v>
      </c>
      <c r="BI643" s="15">
        <v>1</v>
      </c>
      <c r="BJ643" s="15">
        <v>3</v>
      </c>
      <c r="BK643" s="15">
        <f t="shared" ref="BK643:BK706" si="411">IF($BJ643=2,1,0)</f>
        <v>0</v>
      </c>
      <c r="BL643" s="15">
        <f t="shared" ref="BL643:BL706" si="412">IF($BJ643=3,1,0)</f>
        <v>1</v>
      </c>
      <c r="BM643" s="15">
        <f t="shared" ref="BM643:BM706" si="413">IF($BJ643=4,1,0)</f>
        <v>0</v>
      </c>
      <c r="BN643" s="15">
        <v>1</v>
      </c>
      <c r="BO643" s="15">
        <f t="shared" ref="BO643:BO706" si="414">IF($BN643=2,1,0)</f>
        <v>0</v>
      </c>
      <c r="BP643" s="15">
        <f t="shared" ref="BP643:BP706" si="415">IF($BN643=3,1,0)</f>
        <v>0</v>
      </c>
      <c r="BQ643" s="15">
        <f t="shared" ref="BQ643:BQ706" si="416">IF($BN643=4,1,0)</f>
        <v>0</v>
      </c>
      <c r="BR643" s="15">
        <f t="shared" ref="BR643:BR706" si="417">IF($BN643=5,1,0)</f>
        <v>0</v>
      </c>
      <c r="BS643" s="15">
        <v>4</v>
      </c>
      <c r="BT643" s="15">
        <v>2</v>
      </c>
      <c r="BU643" s="15">
        <f t="shared" ref="BU643:BU706" si="418">IF($BT643=2,1,0)</f>
        <v>1</v>
      </c>
      <c r="BV643" s="15">
        <f t="shared" ref="BV643:BV706" si="419">IF($BT643=3,1,0)</f>
        <v>0</v>
      </c>
      <c r="BW643" s="15">
        <f t="shared" ref="BW643:BW706" si="420">IF($BT643=4,1,0)</f>
        <v>0</v>
      </c>
      <c r="BX643" s="15">
        <f t="shared" ref="BX643:BX706" si="421">IF($BT643=5,1,0)</f>
        <v>0</v>
      </c>
      <c r="BY643" s="15">
        <v>1</v>
      </c>
      <c r="BZ643" s="15">
        <v>1</v>
      </c>
      <c r="CA643" s="15">
        <v>1</v>
      </c>
      <c r="CB643" s="15">
        <v>0</v>
      </c>
      <c r="CC643" s="15">
        <v>1</v>
      </c>
      <c r="CD643" s="27">
        <v>3.6</v>
      </c>
      <c r="CE643" s="27">
        <v>3.3333333333333335</v>
      </c>
      <c r="CF643" s="27">
        <v>4</v>
      </c>
      <c r="CG643" s="27">
        <v>2.4</v>
      </c>
      <c r="CH643" s="27">
        <v>2.3333333333333335</v>
      </c>
      <c r="CI643" s="27">
        <v>4</v>
      </c>
      <c r="CJ643" s="27">
        <f t="shared" si="395"/>
        <v>3.2777777777777781</v>
      </c>
      <c r="CK643" s="15">
        <f t="shared" ref="CK643:CK706" si="422">$CD643-$CD644</f>
        <v>0.39999999999999991</v>
      </c>
      <c r="CL643" s="15">
        <f t="shared" ref="CL643:CL706" si="423">$CE643-$CE644</f>
        <v>-0.66666666666666652</v>
      </c>
      <c r="CM643" s="15">
        <f t="shared" ref="CM643:CM706" si="424">$CF643-$CF644</f>
        <v>0.25</v>
      </c>
      <c r="CN643" s="15">
        <f t="shared" ref="CN643:CN706" si="425">$CG643-$CG644</f>
        <v>-1</v>
      </c>
      <c r="CO643" s="15">
        <f t="shared" ref="CO643:CO706" si="426">$CH643-$CH644</f>
        <v>-0.66666666666666652</v>
      </c>
      <c r="CP643" s="15">
        <f t="shared" ref="CP643:CP706" si="427">$CI643-$CI644</f>
        <v>0.25</v>
      </c>
      <c r="CQ643" s="15">
        <f t="shared" ref="CQ643:CQ706" si="428">$CJ643-$CJ644</f>
        <v>-0.23888888888888893</v>
      </c>
    </row>
    <row r="644" spans="1:95" x14ac:dyDescent="0.2">
      <c r="A644" s="15">
        <v>943</v>
      </c>
      <c r="B644" s="23">
        <v>0</v>
      </c>
      <c r="C644" s="15">
        <v>3</v>
      </c>
      <c r="D644" s="15">
        <f t="shared" si="396"/>
        <v>0</v>
      </c>
      <c r="E644" s="15">
        <f t="shared" si="391"/>
        <v>1</v>
      </c>
      <c r="F644" s="15">
        <f t="shared" si="392"/>
        <v>0</v>
      </c>
      <c r="G644" s="15">
        <f t="shared" si="393"/>
        <v>0</v>
      </c>
      <c r="H644" s="15">
        <f t="shared" si="394"/>
        <v>0</v>
      </c>
      <c r="I644" s="15">
        <v>0</v>
      </c>
      <c r="J644" s="15">
        <v>52</v>
      </c>
      <c r="K644" s="15">
        <v>3</v>
      </c>
      <c r="L644" s="15">
        <f t="shared" si="397"/>
        <v>0</v>
      </c>
      <c r="M644" s="15">
        <f t="shared" si="398"/>
        <v>0</v>
      </c>
      <c r="N644" s="15">
        <f t="shared" si="399"/>
        <v>0</v>
      </c>
      <c r="O644" s="15">
        <f t="shared" si="400"/>
        <v>1</v>
      </c>
      <c r="P644" s="15">
        <f t="shared" si="401"/>
        <v>0</v>
      </c>
      <c r="Q644" s="15">
        <v>2</v>
      </c>
      <c r="R644" s="15">
        <v>5</v>
      </c>
      <c r="S644" s="15">
        <v>17</v>
      </c>
      <c r="T644" s="15">
        <v>0</v>
      </c>
      <c r="U644" s="15">
        <v>1</v>
      </c>
      <c r="V644" s="15">
        <v>1</v>
      </c>
      <c r="W644" s="15">
        <v>500000</v>
      </c>
      <c r="X644" s="15">
        <v>0</v>
      </c>
      <c r="Y644" s="15">
        <v>1</v>
      </c>
      <c r="Z644" s="15">
        <f t="shared" ref="Z644:Z707" si="429">IF(OR($AC644=3,$AC644=4,$AC644=5),1,0)</f>
        <v>1</v>
      </c>
      <c r="AA644" s="15">
        <f t="shared" si="402"/>
        <v>0</v>
      </c>
      <c r="AB644" s="15">
        <f t="shared" si="403"/>
        <v>0</v>
      </c>
      <c r="AC644" s="15">
        <v>3</v>
      </c>
      <c r="AD644" s="15">
        <v>240</v>
      </c>
      <c r="AE644" s="15">
        <v>1.45</v>
      </c>
      <c r="AF644" s="15">
        <v>3000000</v>
      </c>
      <c r="AG644" s="27">
        <v>12500</v>
      </c>
      <c r="AH644" s="27">
        <f t="shared" si="404"/>
        <v>0</v>
      </c>
      <c r="AI644" s="27">
        <f t="shared" si="405"/>
        <v>0.90566037735849059</v>
      </c>
      <c r="AJ644" s="27">
        <f t="shared" si="406"/>
        <v>0</v>
      </c>
      <c r="AK644" s="15">
        <v>1</v>
      </c>
      <c r="AL644" s="15">
        <v>25</v>
      </c>
      <c r="AM644" s="15">
        <v>14</v>
      </c>
      <c r="AN644" s="15">
        <v>25000</v>
      </c>
      <c r="AO644" s="15">
        <v>1000</v>
      </c>
      <c r="AP644" s="15">
        <f>($AO644-$AO645)/$AO645</f>
        <v>0.13636363636363635</v>
      </c>
      <c r="AQ644" s="15">
        <f t="shared" si="407"/>
        <v>9.4339622641509441E-2</v>
      </c>
      <c r="AR644" s="15">
        <f t="shared" si="408"/>
        <v>1.2864493996569469E-2</v>
      </c>
      <c r="AZ644" s="15">
        <f t="shared" si="409"/>
        <v>0</v>
      </c>
      <c r="BA644" s="15">
        <f t="shared" si="410"/>
        <v>0</v>
      </c>
      <c r="BB644" s="15">
        <f>AVERAGE($AJ644,$AR644)</f>
        <v>6.4322469982847344E-3</v>
      </c>
      <c r="BC644" s="15">
        <v>3</v>
      </c>
      <c r="BD644" s="15">
        <v>2.6666666666666665</v>
      </c>
      <c r="BE644" s="15">
        <v>2</v>
      </c>
      <c r="BF644" s="15">
        <v>1.5</v>
      </c>
      <c r="BG644" s="15">
        <v>2.5</v>
      </c>
      <c r="BH644" s="15">
        <v>2.333333333333333</v>
      </c>
      <c r="BI644" s="15">
        <v>1</v>
      </c>
      <c r="BJ644" s="15">
        <v>5</v>
      </c>
      <c r="BK644" s="15">
        <f t="shared" si="411"/>
        <v>0</v>
      </c>
      <c r="BL644" s="15">
        <f t="shared" si="412"/>
        <v>0</v>
      </c>
      <c r="BM644" s="15">
        <f t="shared" si="413"/>
        <v>0</v>
      </c>
      <c r="BN644" s="15" t="s">
        <v>1007</v>
      </c>
      <c r="BO644" s="15">
        <f t="shared" si="414"/>
        <v>0</v>
      </c>
      <c r="BP644" s="15">
        <f t="shared" si="415"/>
        <v>0</v>
      </c>
      <c r="BQ644" s="15">
        <f t="shared" si="416"/>
        <v>0</v>
      </c>
      <c r="BR644" s="15">
        <f t="shared" si="417"/>
        <v>0</v>
      </c>
      <c r="BU644" s="15">
        <f t="shared" si="418"/>
        <v>0</v>
      </c>
      <c r="BV644" s="15">
        <f t="shared" si="419"/>
        <v>0</v>
      </c>
      <c r="BW644" s="15">
        <f t="shared" si="420"/>
        <v>0</v>
      </c>
      <c r="BX644" s="15">
        <f t="shared" si="421"/>
        <v>0</v>
      </c>
      <c r="BY644" s="15" t="s">
        <v>1007</v>
      </c>
      <c r="BZ644" s="15" t="s">
        <v>1007</v>
      </c>
      <c r="CA644" s="15" t="s">
        <v>1007</v>
      </c>
      <c r="CB644" s="15" t="s">
        <v>1007</v>
      </c>
      <c r="CC644" s="15" t="s">
        <v>1007</v>
      </c>
      <c r="CD644" s="27">
        <v>3.2</v>
      </c>
      <c r="CE644" s="27">
        <v>4</v>
      </c>
      <c r="CF644" s="27">
        <v>3.75</v>
      </c>
      <c r="CG644" s="27">
        <v>3.4</v>
      </c>
      <c r="CH644" s="27">
        <v>3</v>
      </c>
      <c r="CI644" s="27">
        <v>3.75</v>
      </c>
      <c r="CJ644" s="27">
        <f t="shared" si="395"/>
        <v>3.5166666666666671</v>
      </c>
      <c r="CK644" s="15">
        <f t="shared" si="422"/>
        <v>0</v>
      </c>
      <c r="CL644" s="15">
        <f t="shared" si="423"/>
        <v>1.6666666666666665</v>
      </c>
      <c r="CM644" s="15">
        <f t="shared" si="424"/>
        <v>0.25</v>
      </c>
      <c r="CN644" s="15">
        <f t="shared" si="425"/>
        <v>0.19999999999999973</v>
      </c>
      <c r="CO644" s="15">
        <f t="shared" si="426"/>
        <v>0.66666666666666652</v>
      </c>
      <c r="CP644" s="15">
        <f t="shared" si="427"/>
        <v>0.5</v>
      </c>
      <c r="CQ644" s="15">
        <f t="shared" si="428"/>
        <v>0.54722222222222205</v>
      </c>
    </row>
    <row r="645" spans="1:95" x14ac:dyDescent="0.2">
      <c r="A645" s="15">
        <v>943</v>
      </c>
      <c r="B645" s="23">
        <v>0</v>
      </c>
      <c r="C645" s="15">
        <v>3</v>
      </c>
      <c r="D645" s="15">
        <f t="shared" si="396"/>
        <v>0</v>
      </c>
      <c r="E645" s="15">
        <f t="shared" si="391"/>
        <v>1</v>
      </c>
      <c r="F645" s="15">
        <f t="shared" si="392"/>
        <v>0</v>
      </c>
      <c r="G645" s="15">
        <f t="shared" si="393"/>
        <v>0</v>
      </c>
      <c r="H645" s="15">
        <f t="shared" si="394"/>
        <v>0</v>
      </c>
      <c r="I645" s="15">
        <v>0</v>
      </c>
      <c r="J645" s="15">
        <v>52</v>
      </c>
      <c r="K645" s="15">
        <v>3</v>
      </c>
      <c r="L645" s="15">
        <f t="shared" si="397"/>
        <v>0</v>
      </c>
      <c r="M645" s="15">
        <f t="shared" si="398"/>
        <v>0</v>
      </c>
      <c r="N645" s="15">
        <f t="shared" si="399"/>
        <v>0</v>
      </c>
      <c r="O645" s="15">
        <f t="shared" si="400"/>
        <v>1</v>
      </c>
      <c r="P645" s="15">
        <f t="shared" si="401"/>
        <v>0</v>
      </c>
      <c r="Q645" s="15">
        <v>2</v>
      </c>
      <c r="R645" s="15">
        <v>5</v>
      </c>
      <c r="S645" s="15">
        <v>17</v>
      </c>
      <c r="T645" s="15">
        <v>0</v>
      </c>
      <c r="U645" s="15">
        <v>1</v>
      </c>
      <c r="V645" s="15">
        <v>1</v>
      </c>
      <c r="W645" s="15">
        <v>500000</v>
      </c>
      <c r="X645" s="15">
        <v>0</v>
      </c>
      <c r="Y645" s="15">
        <v>0</v>
      </c>
      <c r="Z645" s="15">
        <f t="shared" si="429"/>
        <v>1</v>
      </c>
      <c r="AA645" s="15">
        <f t="shared" si="402"/>
        <v>0</v>
      </c>
      <c r="AB645" s="15">
        <f t="shared" si="403"/>
        <v>0</v>
      </c>
      <c r="AC645" s="159">
        <v>3</v>
      </c>
      <c r="AD645" s="159">
        <v>240</v>
      </c>
      <c r="AE645" s="159">
        <v>1.45</v>
      </c>
      <c r="AF645" s="15">
        <v>3000000</v>
      </c>
      <c r="AG645" s="27">
        <v>12500</v>
      </c>
      <c r="AH645" s="27">
        <f t="shared" si="404"/>
        <v>-7.407407407407407E-2</v>
      </c>
      <c r="AI645" s="27">
        <f t="shared" si="405"/>
        <v>0.90566037735849059</v>
      </c>
      <c r="AJ645" s="27">
        <f t="shared" si="406"/>
        <v>-6.7085953878406712E-2</v>
      </c>
      <c r="AK645" s="15">
        <v>1</v>
      </c>
      <c r="AL645" s="15">
        <v>25</v>
      </c>
      <c r="AM645" s="15">
        <v>16</v>
      </c>
      <c r="AN645" s="15">
        <v>22000</v>
      </c>
      <c r="AO645" s="15">
        <v>880</v>
      </c>
      <c r="AQ645" s="15">
        <f t="shared" si="407"/>
        <v>9.4339622641509441E-2</v>
      </c>
      <c r="AR645" s="15">
        <f t="shared" si="408"/>
        <v>0</v>
      </c>
      <c r="AZ645" s="15">
        <f t="shared" si="409"/>
        <v>0</v>
      </c>
      <c r="BA645" s="15">
        <f t="shared" si="410"/>
        <v>0</v>
      </c>
      <c r="BC645" s="15">
        <v>3</v>
      </c>
      <c r="BD645" s="15">
        <v>2.6666666666666665</v>
      </c>
      <c r="BE645" s="15">
        <v>2</v>
      </c>
      <c r="BF645" s="15">
        <v>1.5</v>
      </c>
      <c r="BG645" s="15">
        <v>2.5</v>
      </c>
      <c r="BH645" s="15">
        <v>2.333333333333333</v>
      </c>
      <c r="BI645" s="15">
        <v>1</v>
      </c>
      <c r="BJ645" s="15">
        <v>5</v>
      </c>
      <c r="BK645" s="15">
        <f t="shared" si="411"/>
        <v>0</v>
      </c>
      <c r="BL645" s="15">
        <f t="shared" si="412"/>
        <v>0</v>
      </c>
      <c r="BM645" s="15">
        <f t="shared" si="413"/>
        <v>0</v>
      </c>
      <c r="BN645" s="15" t="s">
        <v>1007</v>
      </c>
      <c r="BO645" s="15">
        <f t="shared" si="414"/>
        <v>0</v>
      </c>
      <c r="BP645" s="15">
        <f t="shared" si="415"/>
        <v>0</v>
      </c>
      <c r="BQ645" s="15">
        <f t="shared" si="416"/>
        <v>0</v>
      </c>
      <c r="BR645" s="15">
        <f t="shared" si="417"/>
        <v>0</v>
      </c>
      <c r="BU645" s="15">
        <f t="shared" si="418"/>
        <v>0</v>
      </c>
      <c r="BV645" s="15">
        <f t="shared" si="419"/>
        <v>0</v>
      </c>
      <c r="BW645" s="15">
        <f t="shared" si="420"/>
        <v>0</v>
      </c>
      <c r="BX645" s="15">
        <f t="shared" si="421"/>
        <v>0</v>
      </c>
      <c r="BY645" s="15" t="s">
        <v>1007</v>
      </c>
      <c r="BZ645" s="15" t="s">
        <v>1007</v>
      </c>
      <c r="CA645" s="15" t="s">
        <v>1007</v>
      </c>
      <c r="CB645" s="15" t="s">
        <v>1007</v>
      </c>
      <c r="CC645" s="15" t="s">
        <v>1007</v>
      </c>
      <c r="CD645" s="27">
        <v>3.2</v>
      </c>
      <c r="CE645" s="27">
        <v>2.3333333333333335</v>
      </c>
      <c r="CF645" s="27">
        <v>3.5</v>
      </c>
      <c r="CG645" s="27">
        <v>3.2</v>
      </c>
      <c r="CH645" s="27">
        <v>2.3333333333333335</v>
      </c>
      <c r="CI645" s="27">
        <v>3.25</v>
      </c>
      <c r="CJ645" s="27">
        <f t="shared" si="395"/>
        <v>2.969444444444445</v>
      </c>
      <c r="CK645" s="15">
        <f t="shared" si="422"/>
        <v>-0.39999999999999991</v>
      </c>
      <c r="CL645" s="15">
        <f t="shared" si="423"/>
        <v>-1</v>
      </c>
      <c r="CM645" s="15">
        <f t="shared" si="424"/>
        <v>-0.5</v>
      </c>
      <c r="CN645" s="15">
        <f t="shared" si="425"/>
        <v>0.40000000000000036</v>
      </c>
      <c r="CO645" s="15">
        <f t="shared" si="426"/>
        <v>0</v>
      </c>
      <c r="CP645" s="15">
        <f t="shared" si="427"/>
        <v>-0.5</v>
      </c>
      <c r="CQ645" s="15">
        <f t="shared" si="428"/>
        <v>-0.33333333333333259</v>
      </c>
    </row>
    <row r="646" spans="1:95" x14ac:dyDescent="0.2">
      <c r="A646" s="15">
        <v>944</v>
      </c>
      <c r="B646" s="23">
        <v>0</v>
      </c>
      <c r="C646" s="15">
        <v>3</v>
      </c>
      <c r="D646" s="15">
        <f t="shared" si="396"/>
        <v>0</v>
      </c>
      <c r="E646" s="15">
        <f t="shared" si="391"/>
        <v>1</v>
      </c>
      <c r="F646" s="15">
        <f t="shared" si="392"/>
        <v>0</v>
      </c>
      <c r="G646" s="15">
        <f t="shared" si="393"/>
        <v>0</v>
      </c>
      <c r="H646" s="15">
        <f t="shared" si="394"/>
        <v>0</v>
      </c>
      <c r="I646" s="15">
        <v>0</v>
      </c>
      <c r="J646" s="15">
        <v>50</v>
      </c>
      <c r="K646" s="15">
        <v>4</v>
      </c>
      <c r="L646" s="15">
        <f t="shared" si="397"/>
        <v>0</v>
      </c>
      <c r="M646" s="15">
        <f t="shared" si="398"/>
        <v>0</v>
      </c>
      <c r="N646" s="15">
        <f t="shared" si="399"/>
        <v>0</v>
      </c>
      <c r="O646" s="15">
        <f t="shared" si="400"/>
        <v>0</v>
      </c>
      <c r="P646" s="15">
        <f t="shared" si="401"/>
        <v>1</v>
      </c>
      <c r="Q646" s="15">
        <v>2</v>
      </c>
      <c r="R646" s="15">
        <v>5</v>
      </c>
      <c r="S646" s="15">
        <v>20</v>
      </c>
      <c r="T646" s="15">
        <v>0</v>
      </c>
      <c r="U646" s="15">
        <v>1</v>
      </c>
      <c r="V646" s="15">
        <v>1</v>
      </c>
      <c r="W646" s="15">
        <v>250000</v>
      </c>
      <c r="X646" s="15">
        <v>0</v>
      </c>
      <c r="Y646" s="15">
        <v>1</v>
      </c>
      <c r="Z646" s="15">
        <f t="shared" si="429"/>
        <v>1</v>
      </c>
      <c r="AA646" s="15">
        <f t="shared" si="402"/>
        <v>0</v>
      </c>
      <c r="AB646" s="15">
        <f t="shared" si="403"/>
        <v>0</v>
      </c>
      <c r="AC646" s="15">
        <v>3</v>
      </c>
      <c r="AD646" s="15">
        <v>150</v>
      </c>
      <c r="AE646" s="15">
        <v>1.4</v>
      </c>
      <c r="AF646" s="15">
        <v>2025000</v>
      </c>
      <c r="AG646" s="27">
        <v>13500</v>
      </c>
      <c r="AH646" s="27">
        <f t="shared" si="404"/>
        <v>1.2499999999999954E-2</v>
      </c>
      <c r="AI646" s="27">
        <f t="shared" si="405"/>
        <v>0.77319587628865982</v>
      </c>
      <c r="AJ646" s="27">
        <f t="shared" si="406"/>
        <v>9.6649484536082114E-3</v>
      </c>
      <c r="AK646" s="15">
        <v>1</v>
      </c>
      <c r="AL646" s="15">
        <v>44</v>
      </c>
      <c r="AM646" s="15">
        <v>12</v>
      </c>
      <c r="AN646" s="15">
        <v>41800</v>
      </c>
      <c r="AO646" s="15">
        <v>950</v>
      </c>
      <c r="AP646" s="15">
        <f>($AO646-$AO647)/$AO647</f>
        <v>0.10000000000000002</v>
      </c>
      <c r="AQ646" s="15">
        <f t="shared" si="407"/>
        <v>0.22680412371134021</v>
      </c>
      <c r="AR646" s="15">
        <f t="shared" si="408"/>
        <v>2.2680412371134023E-2</v>
      </c>
      <c r="AZ646" s="15">
        <f t="shared" si="409"/>
        <v>0</v>
      </c>
      <c r="BA646" s="15">
        <f t="shared" si="410"/>
        <v>0</v>
      </c>
      <c r="BB646" s="15">
        <f>AVERAGE($AJ646,$AR646)</f>
        <v>1.6172680412371118E-2</v>
      </c>
      <c r="BC646" s="15">
        <v>2.5</v>
      </c>
      <c r="BD646" s="15">
        <v>3.3333333333333335</v>
      </c>
      <c r="BE646" s="15">
        <v>1.6666666666666667</v>
      </c>
      <c r="BF646" s="15">
        <v>1</v>
      </c>
      <c r="BG646" s="15">
        <v>2.5</v>
      </c>
      <c r="BH646" s="15">
        <v>2.2000000000000002</v>
      </c>
      <c r="BI646" s="15">
        <v>1</v>
      </c>
      <c r="BJ646" s="15">
        <v>4</v>
      </c>
      <c r="BK646" s="15">
        <f t="shared" si="411"/>
        <v>0</v>
      </c>
      <c r="BL646" s="15">
        <f t="shared" si="412"/>
        <v>0</v>
      </c>
      <c r="BM646" s="15">
        <f t="shared" si="413"/>
        <v>1</v>
      </c>
      <c r="BN646" s="15">
        <v>2</v>
      </c>
      <c r="BO646" s="15">
        <f t="shared" si="414"/>
        <v>1</v>
      </c>
      <c r="BP646" s="15">
        <f t="shared" si="415"/>
        <v>0</v>
      </c>
      <c r="BQ646" s="15">
        <f t="shared" si="416"/>
        <v>0</v>
      </c>
      <c r="BR646" s="15">
        <f t="shared" si="417"/>
        <v>0</v>
      </c>
      <c r="BS646" s="15">
        <v>2</v>
      </c>
      <c r="BT646" s="15">
        <v>5</v>
      </c>
      <c r="BU646" s="15">
        <f t="shared" si="418"/>
        <v>0</v>
      </c>
      <c r="BV646" s="15">
        <f t="shared" si="419"/>
        <v>0</v>
      </c>
      <c r="BW646" s="15">
        <f t="shared" si="420"/>
        <v>0</v>
      </c>
      <c r="BX646" s="15">
        <f t="shared" si="421"/>
        <v>1</v>
      </c>
      <c r="BY646" s="15">
        <v>1</v>
      </c>
      <c r="BZ646" s="15">
        <v>1</v>
      </c>
      <c r="CA646" s="15">
        <v>1</v>
      </c>
      <c r="CB646" s="15">
        <v>0</v>
      </c>
      <c r="CC646" s="15">
        <v>1</v>
      </c>
      <c r="CD646" s="27">
        <v>3.6</v>
      </c>
      <c r="CE646" s="27">
        <v>3.3333333333333335</v>
      </c>
      <c r="CF646" s="27">
        <v>4</v>
      </c>
      <c r="CG646" s="27">
        <v>2.8</v>
      </c>
      <c r="CH646" s="27">
        <v>2.3333333333333335</v>
      </c>
      <c r="CI646" s="27">
        <v>3.75</v>
      </c>
      <c r="CJ646" s="27">
        <f t="shared" si="395"/>
        <v>3.3027777777777776</v>
      </c>
      <c r="CK646" s="15">
        <f t="shared" si="422"/>
        <v>0.39999999999999991</v>
      </c>
      <c r="CL646" s="15">
        <f t="shared" si="423"/>
        <v>0.66666666666666696</v>
      </c>
      <c r="CM646" s="15">
        <f t="shared" si="424"/>
        <v>0.75</v>
      </c>
      <c r="CN646" s="15">
        <f t="shared" si="425"/>
        <v>-0.60000000000000009</v>
      </c>
      <c r="CO646" s="15">
        <f t="shared" si="426"/>
        <v>0.33333333333333348</v>
      </c>
      <c r="CP646" s="15">
        <f t="shared" si="427"/>
        <v>0.25</v>
      </c>
      <c r="CQ646" s="15">
        <f t="shared" si="428"/>
        <v>0.29999999999999982</v>
      </c>
    </row>
    <row r="647" spans="1:95" x14ac:dyDescent="0.2">
      <c r="A647" s="15">
        <v>944</v>
      </c>
      <c r="B647" s="23">
        <v>0</v>
      </c>
      <c r="C647" s="15">
        <v>3</v>
      </c>
      <c r="D647" s="15">
        <f t="shared" si="396"/>
        <v>0</v>
      </c>
      <c r="E647" s="15">
        <f t="shared" si="391"/>
        <v>1</v>
      </c>
      <c r="F647" s="15">
        <f t="shared" si="392"/>
        <v>0</v>
      </c>
      <c r="G647" s="15">
        <f t="shared" si="393"/>
        <v>0</v>
      </c>
      <c r="H647" s="15">
        <f t="shared" si="394"/>
        <v>0</v>
      </c>
      <c r="I647" s="15">
        <v>0</v>
      </c>
      <c r="J647" s="15">
        <v>50</v>
      </c>
      <c r="K647" s="15">
        <v>4</v>
      </c>
      <c r="L647" s="15">
        <f t="shared" si="397"/>
        <v>0</v>
      </c>
      <c r="M647" s="15">
        <f t="shared" si="398"/>
        <v>0</v>
      </c>
      <c r="N647" s="15">
        <f t="shared" si="399"/>
        <v>0</v>
      </c>
      <c r="O647" s="15">
        <f t="shared" si="400"/>
        <v>0</v>
      </c>
      <c r="P647" s="15">
        <f t="shared" si="401"/>
        <v>1</v>
      </c>
      <c r="Q647" s="15">
        <v>2</v>
      </c>
      <c r="R647" s="15">
        <v>5</v>
      </c>
      <c r="S647" s="15">
        <v>20</v>
      </c>
      <c r="T647" s="15">
        <v>0</v>
      </c>
      <c r="U647" s="15">
        <v>1</v>
      </c>
      <c r="V647" s="15">
        <v>1</v>
      </c>
      <c r="W647" s="15">
        <v>250000</v>
      </c>
      <c r="X647" s="15">
        <v>0</v>
      </c>
      <c r="Y647" s="15">
        <v>0</v>
      </c>
      <c r="Z647" s="15">
        <f t="shared" si="429"/>
        <v>1</v>
      </c>
      <c r="AA647" s="15">
        <f t="shared" si="402"/>
        <v>0</v>
      </c>
      <c r="AB647" s="15">
        <f t="shared" si="403"/>
        <v>0</v>
      </c>
      <c r="AC647" s="159">
        <v>3</v>
      </c>
      <c r="AD647" s="159">
        <v>150</v>
      </c>
      <c r="AE647" s="159">
        <v>1.5</v>
      </c>
      <c r="AF647" s="15">
        <v>2000000</v>
      </c>
      <c r="AG647" s="27">
        <v>13333.333333333334</v>
      </c>
      <c r="AH647" s="27">
        <f t="shared" si="404"/>
        <v>2.5641025641025689E-2</v>
      </c>
      <c r="AI647" s="27">
        <f t="shared" si="405"/>
        <v>0.77319587628865982</v>
      </c>
      <c r="AJ647" s="27">
        <f t="shared" si="406"/>
        <v>1.9825535289452852E-2</v>
      </c>
      <c r="AK647" s="15">
        <v>1</v>
      </c>
      <c r="AL647" s="15">
        <v>44</v>
      </c>
      <c r="AM647" s="15">
        <v>10.5</v>
      </c>
      <c r="AN647" s="15">
        <v>38000</v>
      </c>
      <c r="AO647" s="15">
        <v>863.63636363636363</v>
      </c>
      <c r="AQ647" s="15">
        <f t="shared" si="407"/>
        <v>0.22680412371134021</v>
      </c>
      <c r="AR647" s="15">
        <f t="shared" si="408"/>
        <v>0</v>
      </c>
      <c r="AZ647" s="15">
        <f t="shared" si="409"/>
        <v>0</v>
      </c>
      <c r="BA647" s="15">
        <f t="shared" si="410"/>
        <v>0</v>
      </c>
      <c r="BC647" s="15">
        <v>2.5</v>
      </c>
      <c r="BD647" s="15">
        <v>3.3333333333333335</v>
      </c>
      <c r="BE647" s="15">
        <v>1.6666666666666667</v>
      </c>
      <c r="BF647" s="15">
        <v>1</v>
      </c>
      <c r="BG647" s="15">
        <v>2.5</v>
      </c>
      <c r="BH647" s="15">
        <v>2.2000000000000002</v>
      </c>
      <c r="BI647" s="15">
        <v>1</v>
      </c>
      <c r="BJ647" s="15">
        <v>4</v>
      </c>
      <c r="BK647" s="15">
        <f t="shared" si="411"/>
        <v>0</v>
      </c>
      <c r="BL647" s="15">
        <f t="shared" si="412"/>
        <v>0</v>
      </c>
      <c r="BM647" s="15">
        <f t="shared" si="413"/>
        <v>1</v>
      </c>
      <c r="BN647" s="15">
        <v>2</v>
      </c>
      <c r="BO647" s="15">
        <f t="shared" si="414"/>
        <v>1</v>
      </c>
      <c r="BP647" s="15">
        <f t="shared" si="415"/>
        <v>0</v>
      </c>
      <c r="BQ647" s="15">
        <f t="shared" si="416"/>
        <v>0</v>
      </c>
      <c r="BR647" s="15">
        <f t="shared" si="417"/>
        <v>0</v>
      </c>
      <c r="BS647" s="15">
        <v>2</v>
      </c>
      <c r="BT647" s="15">
        <v>5</v>
      </c>
      <c r="BU647" s="15">
        <f t="shared" si="418"/>
        <v>0</v>
      </c>
      <c r="BV647" s="15">
        <f t="shared" si="419"/>
        <v>0</v>
      </c>
      <c r="BW647" s="15">
        <f t="shared" si="420"/>
        <v>0</v>
      </c>
      <c r="BX647" s="15">
        <f t="shared" si="421"/>
        <v>1</v>
      </c>
      <c r="BY647" s="15">
        <v>1</v>
      </c>
      <c r="BZ647" s="15">
        <v>1</v>
      </c>
      <c r="CA647" s="15">
        <v>1</v>
      </c>
      <c r="CB647" s="15">
        <v>0</v>
      </c>
      <c r="CC647" s="15">
        <v>1</v>
      </c>
      <c r="CD647" s="27">
        <v>3.2</v>
      </c>
      <c r="CE647" s="27">
        <v>2.6666666666666665</v>
      </c>
      <c r="CF647" s="27">
        <v>3.25</v>
      </c>
      <c r="CG647" s="27">
        <v>3.4</v>
      </c>
      <c r="CH647" s="27">
        <v>2</v>
      </c>
      <c r="CI647" s="27">
        <v>3.5</v>
      </c>
      <c r="CJ647" s="27">
        <f t="shared" si="395"/>
        <v>3.0027777777777778</v>
      </c>
      <c r="CK647" s="15">
        <f t="shared" si="422"/>
        <v>-0.59999999999999964</v>
      </c>
      <c r="CL647" s="15">
        <f t="shared" si="423"/>
        <v>-1</v>
      </c>
      <c r="CM647" s="15">
        <f t="shared" si="424"/>
        <v>-1.25</v>
      </c>
      <c r="CN647" s="15">
        <f t="shared" si="425"/>
        <v>0.39999999999999991</v>
      </c>
      <c r="CO647" s="15">
        <f t="shared" si="426"/>
        <v>0</v>
      </c>
      <c r="CP647" s="15">
        <f t="shared" si="427"/>
        <v>0.25</v>
      </c>
      <c r="CQ647" s="15">
        <f t="shared" si="428"/>
        <v>-0.36666666666666714</v>
      </c>
    </row>
    <row r="648" spans="1:95" x14ac:dyDescent="0.2">
      <c r="A648" s="15">
        <v>945</v>
      </c>
      <c r="B648" s="23">
        <v>0</v>
      </c>
      <c r="C648" s="15">
        <v>3</v>
      </c>
      <c r="D648" s="15">
        <f t="shared" si="396"/>
        <v>0</v>
      </c>
      <c r="E648" s="15">
        <f t="shared" si="391"/>
        <v>1</v>
      </c>
      <c r="F648" s="15">
        <f t="shared" si="392"/>
        <v>0</v>
      </c>
      <c r="G648" s="15">
        <f t="shared" si="393"/>
        <v>0</v>
      </c>
      <c r="H648" s="15">
        <f t="shared" si="394"/>
        <v>0</v>
      </c>
      <c r="I648" s="15">
        <v>0</v>
      </c>
      <c r="J648" s="15">
        <v>54</v>
      </c>
      <c r="K648" s="15">
        <v>3</v>
      </c>
      <c r="L648" s="15">
        <f t="shared" si="397"/>
        <v>0</v>
      </c>
      <c r="M648" s="15">
        <f t="shared" si="398"/>
        <v>0</v>
      </c>
      <c r="N648" s="15">
        <f t="shared" si="399"/>
        <v>0</v>
      </c>
      <c r="O648" s="15">
        <f t="shared" si="400"/>
        <v>1</v>
      </c>
      <c r="P648" s="15">
        <f t="shared" si="401"/>
        <v>0</v>
      </c>
      <c r="Q648" s="15">
        <v>2</v>
      </c>
      <c r="R648" s="15">
        <v>4</v>
      </c>
      <c r="S648" s="15">
        <v>32</v>
      </c>
      <c r="T648" s="15">
        <v>0</v>
      </c>
      <c r="U648" s="15">
        <v>1</v>
      </c>
      <c r="V648" s="15">
        <v>1</v>
      </c>
      <c r="W648" s="15">
        <v>200000</v>
      </c>
      <c r="X648" s="15">
        <v>0</v>
      </c>
      <c r="Y648" s="15">
        <v>1</v>
      </c>
      <c r="Z648" s="15">
        <f t="shared" si="429"/>
        <v>1</v>
      </c>
      <c r="AA648" s="15">
        <f t="shared" si="402"/>
        <v>0</v>
      </c>
      <c r="AB648" s="15">
        <f t="shared" si="403"/>
        <v>0</v>
      </c>
      <c r="AC648" s="15">
        <v>3</v>
      </c>
      <c r="AD648" s="15">
        <v>120</v>
      </c>
      <c r="AE648" s="15">
        <v>1.45</v>
      </c>
      <c r="AF648" s="15">
        <v>1560000</v>
      </c>
      <c r="AG648" s="27">
        <v>13000</v>
      </c>
      <c r="AH648" s="27">
        <f t="shared" si="404"/>
        <v>0.04</v>
      </c>
      <c r="AI648" s="27">
        <f t="shared" si="405"/>
        <v>1</v>
      </c>
      <c r="AJ648" s="27">
        <f t="shared" si="406"/>
        <v>0.04</v>
      </c>
      <c r="AQ648" s="15">
        <f t="shared" si="407"/>
        <v>0</v>
      </c>
      <c r="AR648" s="15">
        <f t="shared" si="408"/>
        <v>0</v>
      </c>
      <c r="AZ648" s="15">
        <f t="shared" si="409"/>
        <v>0</v>
      </c>
      <c r="BA648" s="15">
        <f t="shared" si="410"/>
        <v>0</v>
      </c>
      <c r="BB648" s="15">
        <f>$AJ648</f>
        <v>0.04</v>
      </c>
      <c r="BC648" s="15">
        <v>2.25</v>
      </c>
      <c r="BD648" s="15">
        <v>2.6666666666666665</v>
      </c>
      <c r="BE648" s="15">
        <v>2</v>
      </c>
      <c r="BF648" s="15">
        <v>1.5</v>
      </c>
      <c r="BG648" s="15">
        <v>3</v>
      </c>
      <c r="BH648" s="15">
        <v>2.2833333333333332</v>
      </c>
      <c r="BI648" s="15">
        <v>1</v>
      </c>
      <c r="BJ648" s="15">
        <v>5</v>
      </c>
      <c r="BK648" s="15">
        <f t="shared" si="411"/>
        <v>0</v>
      </c>
      <c r="BL648" s="15">
        <f t="shared" si="412"/>
        <v>0</v>
      </c>
      <c r="BM648" s="15">
        <f t="shared" si="413"/>
        <v>0</v>
      </c>
      <c r="BN648" s="15" t="s">
        <v>1007</v>
      </c>
      <c r="BO648" s="15">
        <f t="shared" si="414"/>
        <v>0</v>
      </c>
      <c r="BP648" s="15">
        <f t="shared" si="415"/>
        <v>0</v>
      </c>
      <c r="BQ648" s="15">
        <f t="shared" si="416"/>
        <v>0</v>
      </c>
      <c r="BR648" s="15">
        <f t="shared" si="417"/>
        <v>0</v>
      </c>
      <c r="BU648" s="15">
        <f t="shared" si="418"/>
        <v>0</v>
      </c>
      <c r="BV648" s="15">
        <f t="shared" si="419"/>
        <v>0</v>
      </c>
      <c r="BW648" s="15">
        <f t="shared" si="420"/>
        <v>0</v>
      </c>
      <c r="BX648" s="15">
        <f t="shared" si="421"/>
        <v>0</v>
      </c>
      <c r="BY648" s="15" t="s">
        <v>1007</v>
      </c>
      <c r="BZ648" s="15" t="s">
        <v>1007</v>
      </c>
      <c r="CA648" s="15" t="s">
        <v>1007</v>
      </c>
      <c r="CB648" s="15" t="s">
        <v>1007</v>
      </c>
      <c r="CC648" s="15" t="s">
        <v>1007</v>
      </c>
      <c r="CD648" s="27">
        <v>3.8</v>
      </c>
      <c r="CE648" s="27">
        <v>3.6666666666666665</v>
      </c>
      <c r="CF648" s="27">
        <v>4.5</v>
      </c>
      <c r="CG648" s="27">
        <v>3</v>
      </c>
      <c r="CH648" s="27">
        <v>2</v>
      </c>
      <c r="CI648" s="27">
        <v>3.25</v>
      </c>
      <c r="CJ648" s="27">
        <f t="shared" si="395"/>
        <v>3.3694444444444449</v>
      </c>
      <c r="CK648" s="15">
        <f t="shared" si="422"/>
        <v>0.19999999999999973</v>
      </c>
      <c r="CL648" s="15">
        <f t="shared" si="423"/>
        <v>0</v>
      </c>
      <c r="CM648" s="15">
        <f t="shared" si="424"/>
        <v>1.25</v>
      </c>
      <c r="CN648" s="15">
        <f t="shared" si="425"/>
        <v>0.60000000000000009</v>
      </c>
      <c r="CO648" s="15">
        <f t="shared" si="426"/>
        <v>0.66666666666666674</v>
      </c>
      <c r="CP648" s="15">
        <f t="shared" si="427"/>
        <v>0</v>
      </c>
      <c r="CQ648" s="15">
        <f t="shared" si="428"/>
        <v>0.45277777777777839</v>
      </c>
    </row>
    <row r="649" spans="1:95" x14ac:dyDescent="0.2">
      <c r="A649" s="15">
        <v>945</v>
      </c>
      <c r="B649" s="23">
        <v>0</v>
      </c>
      <c r="C649" s="15">
        <v>3</v>
      </c>
      <c r="D649" s="15">
        <f t="shared" si="396"/>
        <v>0</v>
      </c>
      <c r="E649" s="15">
        <f t="shared" si="391"/>
        <v>1</v>
      </c>
      <c r="F649" s="15">
        <f t="shared" si="392"/>
        <v>0</v>
      </c>
      <c r="G649" s="15">
        <f t="shared" si="393"/>
        <v>0</v>
      </c>
      <c r="H649" s="15">
        <f t="shared" si="394"/>
        <v>0</v>
      </c>
      <c r="I649" s="15">
        <v>0</v>
      </c>
      <c r="J649" s="15">
        <v>54</v>
      </c>
      <c r="K649" s="15">
        <v>3</v>
      </c>
      <c r="L649" s="15">
        <f t="shared" si="397"/>
        <v>0</v>
      </c>
      <c r="M649" s="15">
        <f t="shared" si="398"/>
        <v>0</v>
      </c>
      <c r="N649" s="15">
        <f t="shared" si="399"/>
        <v>0</v>
      </c>
      <c r="O649" s="15">
        <f t="shared" si="400"/>
        <v>1</v>
      </c>
      <c r="P649" s="15">
        <f t="shared" si="401"/>
        <v>0</v>
      </c>
      <c r="Q649" s="15">
        <v>2</v>
      </c>
      <c r="R649" s="15">
        <v>4</v>
      </c>
      <c r="S649" s="15">
        <v>32</v>
      </c>
      <c r="T649" s="15">
        <v>0</v>
      </c>
      <c r="U649" s="15">
        <v>1</v>
      </c>
      <c r="V649" s="15">
        <v>1</v>
      </c>
      <c r="W649" s="15">
        <v>200000</v>
      </c>
      <c r="X649" s="15">
        <v>0</v>
      </c>
      <c r="Y649" s="15">
        <v>0</v>
      </c>
      <c r="Z649" s="15">
        <f t="shared" si="429"/>
        <v>1</v>
      </c>
      <c r="AA649" s="15">
        <f t="shared" si="402"/>
        <v>0</v>
      </c>
      <c r="AB649" s="15">
        <f t="shared" si="403"/>
        <v>0</v>
      </c>
      <c r="AC649" s="159">
        <v>3</v>
      </c>
      <c r="AD649" s="159">
        <v>120</v>
      </c>
      <c r="AE649" s="159">
        <v>1.5</v>
      </c>
      <c r="AF649" s="15">
        <v>1500000</v>
      </c>
      <c r="AG649" s="27">
        <v>12500</v>
      </c>
      <c r="AH649" s="27">
        <f t="shared" si="404"/>
        <v>-3.8461538461538464E-2</v>
      </c>
      <c r="AI649" s="27">
        <f t="shared" si="405"/>
        <v>1</v>
      </c>
      <c r="AJ649" s="27">
        <f t="shared" si="406"/>
        <v>-3.8461538461538464E-2</v>
      </c>
      <c r="AQ649" s="15">
        <f t="shared" si="407"/>
        <v>0</v>
      </c>
      <c r="AR649" s="15">
        <f t="shared" si="408"/>
        <v>0</v>
      </c>
      <c r="AZ649" s="15">
        <f t="shared" si="409"/>
        <v>0</v>
      </c>
      <c r="BA649" s="15">
        <f t="shared" si="410"/>
        <v>0</v>
      </c>
      <c r="BC649" s="15">
        <v>2.25</v>
      </c>
      <c r="BD649" s="15">
        <v>2.6666666666666665</v>
      </c>
      <c r="BE649" s="15">
        <v>2</v>
      </c>
      <c r="BF649" s="15">
        <v>1.5</v>
      </c>
      <c r="BG649" s="15">
        <v>3</v>
      </c>
      <c r="BH649" s="15">
        <v>2.2833333333333332</v>
      </c>
      <c r="BI649" s="15">
        <v>1</v>
      </c>
      <c r="BJ649" s="15">
        <v>5</v>
      </c>
      <c r="BK649" s="15">
        <f t="shared" si="411"/>
        <v>0</v>
      </c>
      <c r="BL649" s="15">
        <f t="shared" si="412"/>
        <v>0</v>
      </c>
      <c r="BM649" s="15">
        <f t="shared" si="413"/>
        <v>0</v>
      </c>
      <c r="BN649" s="15" t="s">
        <v>1007</v>
      </c>
      <c r="BO649" s="15">
        <f t="shared" si="414"/>
        <v>0</v>
      </c>
      <c r="BP649" s="15">
        <f t="shared" si="415"/>
        <v>0</v>
      </c>
      <c r="BQ649" s="15">
        <f t="shared" si="416"/>
        <v>0</v>
      </c>
      <c r="BR649" s="15">
        <f t="shared" si="417"/>
        <v>0</v>
      </c>
      <c r="BU649" s="15">
        <f t="shared" si="418"/>
        <v>0</v>
      </c>
      <c r="BV649" s="15">
        <f t="shared" si="419"/>
        <v>0</v>
      </c>
      <c r="BW649" s="15">
        <f t="shared" si="420"/>
        <v>0</v>
      </c>
      <c r="BX649" s="15">
        <f t="shared" si="421"/>
        <v>0</v>
      </c>
      <c r="BY649" s="15" t="s">
        <v>1007</v>
      </c>
      <c r="BZ649" s="15" t="s">
        <v>1007</v>
      </c>
      <c r="CA649" s="15" t="s">
        <v>1007</v>
      </c>
      <c r="CB649" s="15" t="s">
        <v>1007</v>
      </c>
      <c r="CC649" s="15" t="s">
        <v>1007</v>
      </c>
      <c r="CD649" s="27">
        <v>3.6</v>
      </c>
      <c r="CE649" s="27">
        <v>3.6666666666666665</v>
      </c>
      <c r="CF649" s="27">
        <v>3.25</v>
      </c>
      <c r="CG649" s="27">
        <v>2.4</v>
      </c>
      <c r="CH649" s="27">
        <v>1.3333333333333333</v>
      </c>
      <c r="CI649" s="27">
        <v>3.25</v>
      </c>
      <c r="CJ649" s="27">
        <f t="shared" si="395"/>
        <v>2.9166666666666665</v>
      </c>
      <c r="CK649" s="15">
        <f t="shared" si="422"/>
        <v>-0.39999999999999991</v>
      </c>
      <c r="CL649" s="15">
        <f t="shared" si="423"/>
        <v>0.66666666666666652</v>
      </c>
      <c r="CM649" s="15">
        <f t="shared" si="424"/>
        <v>0.5</v>
      </c>
      <c r="CN649" s="15">
        <f t="shared" si="425"/>
        <v>-0.60000000000000009</v>
      </c>
      <c r="CO649" s="15">
        <f t="shared" si="426"/>
        <v>-1.0000000000000002</v>
      </c>
      <c r="CP649" s="15">
        <f t="shared" si="427"/>
        <v>-0.5</v>
      </c>
      <c r="CQ649" s="15">
        <f t="shared" si="428"/>
        <v>-0.22222222222222276</v>
      </c>
    </row>
    <row r="650" spans="1:95" x14ac:dyDescent="0.2">
      <c r="A650" s="15">
        <v>946</v>
      </c>
      <c r="B650" s="23">
        <v>0</v>
      </c>
      <c r="C650" s="15">
        <v>3</v>
      </c>
      <c r="D650" s="15">
        <f t="shared" si="396"/>
        <v>0</v>
      </c>
      <c r="E650" s="15">
        <f t="shared" si="391"/>
        <v>1</v>
      </c>
      <c r="F650" s="15">
        <f t="shared" si="392"/>
        <v>0</v>
      </c>
      <c r="G650" s="15">
        <f t="shared" si="393"/>
        <v>0</v>
      </c>
      <c r="H650" s="15">
        <f t="shared" si="394"/>
        <v>0</v>
      </c>
      <c r="I650" s="15">
        <v>0</v>
      </c>
      <c r="J650" s="15">
        <v>53</v>
      </c>
      <c r="K650" s="15">
        <v>2</v>
      </c>
      <c r="L650" s="15">
        <f t="shared" si="397"/>
        <v>0</v>
      </c>
      <c r="M650" s="15">
        <f t="shared" si="398"/>
        <v>0</v>
      </c>
      <c r="N650" s="15">
        <f t="shared" si="399"/>
        <v>1</v>
      </c>
      <c r="O650" s="15">
        <f t="shared" si="400"/>
        <v>0</v>
      </c>
      <c r="P650" s="15">
        <f t="shared" si="401"/>
        <v>0</v>
      </c>
      <c r="Q650" s="15">
        <v>2</v>
      </c>
      <c r="R650" s="15">
        <v>5</v>
      </c>
      <c r="S650" s="15">
        <v>15</v>
      </c>
      <c r="T650" s="15">
        <v>0</v>
      </c>
      <c r="U650" s="15">
        <v>1</v>
      </c>
      <c r="V650" s="15">
        <v>1</v>
      </c>
      <c r="W650" s="15">
        <v>150000</v>
      </c>
      <c r="X650" s="15">
        <v>1</v>
      </c>
      <c r="Y650" s="15">
        <v>1</v>
      </c>
      <c r="Z650" s="15">
        <f t="shared" si="429"/>
        <v>1</v>
      </c>
      <c r="AA650" s="15">
        <f t="shared" si="402"/>
        <v>0</v>
      </c>
      <c r="AB650" s="15">
        <f t="shared" si="403"/>
        <v>0</v>
      </c>
      <c r="AC650" s="15">
        <v>3</v>
      </c>
      <c r="AD650" s="15">
        <v>13</v>
      </c>
      <c r="AE650" s="15">
        <v>1.6</v>
      </c>
      <c r="AF650" s="15">
        <v>169000</v>
      </c>
      <c r="AG650" s="27">
        <v>13000</v>
      </c>
      <c r="AH650" s="27">
        <f t="shared" si="404"/>
        <v>0.12666666666666662</v>
      </c>
      <c r="AI650" s="27">
        <f t="shared" si="405"/>
        <v>0.56521739130434778</v>
      </c>
      <c r="AJ650" s="27">
        <f t="shared" si="406"/>
        <v>7.1594202898550688E-2</v>
      </c>
      <c r="AK650" s="15">
        <v>1</v>
      </c>
      <c r="AL650" s="15">
        <v>10</v>
      </c>
      <c r="AM650" s="15">
        <v>14</v>
      </c>
      <c r="AN650" s="15">
        <v>13500</v>
      </c>
      <c r="AO650" s="15">
        <v>1350</v>
      </c>
      <c r="AQ650" s="15">
        <f t="shared" si="407"/>
        <v>0.43478260869565216</v>
      </c>
      <c r="AR650" s="15">
        <f t="shared" si="408"/>
        <v>0</v>
      </c>
      <c r="AZ650" s="15">
        <f t="shared" si="409"/>
        <v>0</v>
      </c>
      <c r="BA650" s="15">
        <f t="shared" si="410"/>
        <v>0</v>
      </c>
      <c r="BB650" s="15">
        <f>$AJ650</f>
        <v>7.1594202898550688E-2</v>
      </c>
      <c r="BC650" s="15">
        <v>1.5</v>
      </c>
      <c r="BD650" s="15">
        <v>1.6666666666666667</v>
      </c>
      <c r="BE650" s="15">
        <v>1.6666666666666667</v>
      </c>
      <c r="BF650" s="15">
        <v>1.5</v>
      </c>
      <c r="BG650" s="15">
        <v>2.5</v>
      </c>
      <c r="BH650" s="15">
        <v>1.7666666666666668</v>
      </c>
      <c r="BI650" s="15">
        <v>1</v>
      </c>
      <c r="BJ650" s="15">
        <v>4</v>
      </c>
      <c r="BK650" s="15">
        <f t="shared" si="411"/>
        <v>0</v>
      </c>
      <c r="BL650" s="15">
        <f t="shared" si="412"/>
        <v>0</v>
      </c>
      <c r="BM650" s="15">
        <f t="shared" si="413"/>
        <v>1</v>
      </c>
      <c r="BN650" s="15">
        <v>2</v>
      </c>
      <c r="BO650" s="15">
        <f t="shared" si="414"/>
        <v>1</v>
      </c>
      <c r="BP650" s="15">
        <f t="shared" si="415"/>
        <v>0</v>
      </c>
      <c r="BQ650" s="15">
        <f t="shared" si="416"/>
        <v>0</v>
      </c>
      <c r="BR650" s="15">
        <f t="shared" si="417"/>
        <v>0</v>
      </c>
      <c r="BS650" s="15">
        <v>2</v>
      </c>
      <c r="BT650" s="15">
        <v>2</v>
      </c>
      <c r="BU650" s="15">
        <f t="shared" si="418"/>
        <v>1</v>
      </c>
      <c r="BV650" s="15">
        <f t="shared" si="419"/>
        <v>0</v>
      </c>
      <c r="BW650" s="15">
        <f t="shared" si="420"/>
        <v>0</v>
      </c>
      <c r="BX650" s="15">
        <f t="shared" si="421"/>
        <v>0</v>
      </c>
      <c r="BY650" s="15">
        <v>0</v>
      </c>
      <c r="BZ650" s="15" t="s">
        <v>1007</v>
      </c>
      <c r="CA650" s="15" t="s">
        <v>1007</v>
      </c>
      <c r="CB650" s="15" t="s">
        <v>1007</v>
      </c>
      <c r="CC650" s="15" t="s">
        <v>1007</v>
      </c>
      <c r="CD650" s="27">
        <v>4</v>
      </c>
      <c r="CE650" s="27">
        <v>3</v>
      </c>
      <c r="CF650" s="27">
        <v>2.75</v>
      </c>
      <c r="CG650" s="27">
        <v>3</v>
      </c>
      <c r="CH650" s="27">
        <v>2.3333333333333335</v>
      </c>
      <c r="CI650" s="27">
        <v>3.75</v>
      </c>
      <c r="CJ650" s="27">
        <f t="shared" si="395"/>
        <v>3.1388888888888893</v>
      </c>
      <c r="CK650" s="15">
        <f t="shared" si="422"/>
        <v>1.4</v>
      </c>
      <c r="CL650" s="15">
        <f t="shared" si="423"/>
        <v>-0.33333333333333348</v>
      </c>
      <c r="CM650" s="15">
        <f t="shared" si="424"/>
        <v>0.75</v>
      </c>
      <c r="CN650" s="15">
        <f t="shared" si="425"/>
        <v>1</v>
      </c>
      <c r="CO650" s="15">
        <f t="shared" si="426"/>
        <v>0.66666666666666674</v>
      </c>
      <c r="CP650" s="15">
        <f t="shared" si="427"/>
        <v>0</v>
      </c>
      <c r="CQ650" s="15">
        <f t="shared" si="428"/>
        <v>0.58055555555555616</v>
      </c>
    </row>
    <row r="651" spans="1:95" x14ac:dyDescent="0.2">
      <c r="A651" s="15">
        <v>946</v>
      </c>
      <c r="B651" s="23">
        <v>0</v>
      </c>
      <c r="C651" s="15">
        <v>3</v>
      </c>
      <c r="D651" s="15">
        <f t="shared" si="396"/>
        <v>0</v>
      </c>
      <c r="E651" s="15">
        <f t="shared" si="391"/>
        <v>1</v>
      </c>
      <c r="F651" s="15">
        <f t="shared" si="392"/>
        <v>0</v>
      </c>
      <c r="G651" s="15">
        <f t="shared" si="393"/>
        <v>0</v>
      </c>
      <c r="H651" s="15">
        <f t="shared" si="394"/>
        <v>0</v>
      </c>
      <c r="I651" s="15">
        <v>0</v>
      </c>
      <c r="J651" s="15">
        <v>53</v>
      </c>
      <c r="K651" s="15">
        <v>2</v>
      </c>
      <c r="L651" s="15">
        <f t="shared" si="397"/>
        <v>0</v>
      </c>
      <c r="M651" s="15">
        <f t="shared" si="398"/>
        <v>0</v>
      </c>
      <c r="N651" s="15">
        <f t="shared" si="399"/>
        <v>1</v>
      </c>
      <c r="O651" s="15">
        <f t="shared" si="400"/>
        <v>0</v>
      </c>
      <c r="P651" s="15">
        <f t="shared" si="401"/>
        <v>0</v>
      </c>
      <c r="Q651" s="15">
        <v>2</v>
      </c>
      <c r="R651" s="15">
        <v>5</v>
      </c>
      <c r="S651" s="15">
        <v>15</v>
      </c>
      <c r="T651" s="15">
        <v>0</v>
      </c>
      <c r="U651" s="15">
        <v>1</v>
      </c>
      <c r="V651" s="15">
        <v>1</v>
      </c>
      <c r="W651" s="15">
        <v>150000</v>
      </c>
      <c r="X651" s="15">
        <v>1</v>
      </c>
      <c r="Y651" s="15">
        <v>0</v>
      </c>
      <c r="Z651" s="15">
        <f t="shared" si="429"/>
        <v>1</v>
      </c>
      <c r="AA651" s="15">
        <f t="shared" si="402"/>
        <v>0</v>
      </c>
      <c r="AB651" s="15">
        <f t="shared" si="403"/>
        <v>0</v>
      </c>
      <c r="AC651" s="159">
        <v>3</v>
      </c>
      <c r="AD651" s="159">
        <v>13</v>
      </c>
      <c r="AE651" s="159">
        <v>1.5</v>
      </c>
      <c r="AF651" s="15">
        <v>150000</v>
      </c>
      <c r="AG651" s="27">
        <v>11538.461538461539</v>
      </c>
      <c r="AH651" s="27">
        <f t="shared" si="404"/>
        <v>-0.11242603550295854</v>
      </c>
      <c r="AI651" s="27">
        <f t="shared" si="405"/>
        <v>1</v>
      </c>
      <c r="AJ651" s="27">
        <f t="shared" si="406"/>
        <v>-0.11242603550295854</v>
      </c>
      <c r="AK651" s="15">
        <v>0</v>
      </c>
      <c r="AL651" s="15">
        <v>0</v>
      </c>
      <c r="AM651" s="15">
        <v>0</v>
      </c>
      <c r="AQ651" s="15">
        <f t="shared" si="407"/>
        <v>0</v>
      </c>
      <c r="AR651" s="15">
        <f t="shared" si="408"/>
        <v>0</v>
      </c>
      <c r="AZ651" s="15">
        <f t="shared" si="409"/>
        <v>0</v>
      </c>
      <c r="BA651" s="15">
        <f t="shared" si="410"/>
        <v>0</v>
      </c>
      <c r="BC651" s="15">
        <v>1.5</v>
      </c>
      <c r="BD651" s="15">
        <v>1.6666666666666667</v>
      </c>
      <c r="BE651" s="15">
        <v>1.6666666666666667</v>
      </c>
      <c r="BF651" s="15">
        <v>1.5</v>
      </c>
      <c r="BG651" s="15">
        <v>2.5</v>
      </c>
      <c r="BH651" s="15">
        <v>1.7666666666666668</v>
      </c>
      <c r="BI651" s="15">
        <v>1</v>
      </c>
      <c r="BJ651" s="15">
        <v>4</v>
      </c>
      <c r="BK651" s="15">
        <f t="shared" si="411"/>
        <v>0</v>
      </c>
      <c r="BL651" s="15">
        <f t="shared" si="412"/>
        <v>0</v>
      </c>
      <c r="BM651" s="15">
        <f t="shared" si="413"/>
        <v>1</v>
      </c>
      <c r="BN651" s="15">
        <v>2</v>
      </c>
      <c r="BO651" s="15">
        <f t="shared" si="414"/>
        <v>1</v>
      </c>
      <c r="BP651" s="15">
        <f t="shared" si="415"/>
        <v>0</v>
      </c>
      <c r="BQ651" s="15">
        <f t="shared" si="416"/>
        <v>0</v>
      </c>
      <c r="BR651" s="15">
        <f t="shared" si="417"/>
        <v>0</v>
      </c>
      <c r="BS651" s="15">
        <v>2</v>
      </c>
      <c r="BT651" s="15">
        <v>2</v>
      </c>
      <c r="BU651" s="15">
        <f t="shared" si="418"/>
        <v>1</v>
      </c>
      <c r="BV651" s="15">
        <f t="shared" si="419"/>
        <v>0</v>
      </c>
      <c r="BW651" s="15">
        <f t="shared" si="420"/>
        <v>0</v>
      </c>
      <c r="BX651" s="15">
        <f t="shared" si="421"/>
        <v>0</v>
      </c>
      <c r="BY651" s="15">
        <v>0</v>
      </c>
      <c r="BZ651" s="15" t="s">
        <v>1007</v>
      </c>
      <c r="CA651" s="15" t="s">
        <v>1007</v>
      </c>
      <c r="CB651" s="15" t="s">
        <v>1007</v>
      </c>
      <c r="CC651" s="15" t="s">
        <v>1007</v>
      </c>
      <c r="CD651" s="27">
        <v>2.6</v>
      </c>
      <c r="CE651" s="27">
        <v>3.3333333333333335</v>
      </c>
      <c r="CF651" s="27">
        <v>2</v>
      </c>
      <c r="CG651" s="27">
        <v>2</v>
      </c>
      <c r="CH651" s="27">
        <v>1.6666666666666667</v>
      </c>
      <c r="CI651" s="27">
        <v>3.75</v>
      </c>
      <c r="CJ651" s="27">
        <f t="shared" si="395"/>
        <v>2.5583333333333331</v>
      </c>
      <c r="CK651" s="15">
        <f t="shared" si="422"/>
        <v>-0.79999999999999982</v>
      </c>
      <c r="CL651" s="15">
        <f t="shared" si="423"/>
        <v>-1.3333333333333335</v>
      </c>
      <c r="CM651" s="15">
        <f t="shared" si="424"/>
        <v>-2.5</v>
      </c>
      <c r="CN651" s="15">
        <f t="shared" si="425"/>
        <v>-1.6</v>
      </c>
      <c r="CO651" s="15">
        <f t="shared" si="426"/>
        <v>-1.6666666666666667</v>
      </c>
      <c r="CP651" s="15">
        <f t="shared" si="427"/>
        <v>-0.5</v>
      </c>
      <c r="CQ651" s="15">
        <f t="shared" si="428"/>
        <v>-1.4000000000000004</v>
      </c>
    </row>
    <row r="652" spans="1:95" x14ac:dyDescent="0.2">
      <c r="A652" s="15">
        <v>947</v>
      </c>
      <c r="B652" s="23">
        <v>0</v>
      </c>
      <c r="C652" s="15">
        <v>3</v>
      </c>
      <c r="D652" s="15">
        <f t="shared" si="396"/>
        <v>0</v>
      </c>
      <c r="E652" s="15">
        <f t="shared" si="391"/>
        <v>1</v>
      </c>
      <c r="F652" s="15">
        <f t="shared" si="392"/>
        <v>0</v>
      </c>
      <c r="G652" s="15">
        <f t="shared" si="393"/>
        <v>0</v>
      </c>
      <c r="H652" s="15">
        <f t="shared" si="394"/>
        <v>0</v>
      </c>
      <c r="I652" s="15">
        <v>0</v>
      </c>
      <c r="J652" s="15">
        <v>49</v>
      </c>
      <c r="K652" s="15">
        <v>5</v>
      </c>
      <c r="L652" s="15">
        <f t="shared" si="397"/>
        <v>0</v>
      </c>
      <c r="M652" s="15">
        <f t="shared" si="398"/>
        <v>0</v>
      </c>
      <c r="N652" s="15">
        <f t="shared" si="399"/>
        <v>0</v>
      </c>
      <c r="O652" s="15">
        <f t="shared" si="400"/>
        <v>0</v>
      </c>
      <c r="P652" s="15">
        <f t="shared" si="401"/>
        <v>0</v>
      </c>
      <c r="Q652" s="15">
        <v>2</v>
      </c>
      <c r="R652" s="15">
        <v>4</v>
      </c>
      <c r="S652" s="15">
        <v>15</v>
      </c>
      <c r="T652" s="15">
        <v>0</v>
      </c>
      <c r="U652" s="15">
        <v>1</v>
      </c>
      <c r="V652" s="15">
        <v>1</v>
      </c>
      <c r="W652" s="15">
        <v>300000</v>
      </c>
      <c r="X652" s="15">
        <v>0</v>
      </c>
      <c r="Y652" s="15">
        <v>1</v>
      </c>
      <c r="Z652" s="15">
        <f t="shared" si="429"/>
        <v>1</v>
      </c>
      <c r="AA652" s="15">
        <f t="shared" si="402"/>
        <v>0</v>
      </c>
      <c r="AB652" s="15">
        <f t="shared" si="403"/>
        <v>0</v>
      </c>
      <c r="AC652" s="15">
        <v>3</v>
      </c>
      <c r="AD652" s="15">
        <v>200</v>
      </c>
      <c r="AE652" s="15">
        <v>1.45</v>
      </c>
      <c r="AF652" s="15">
        <v>2600000</v>
      </c>
      <c r="AG652" s="27">
        <v>13000</v>
      </c>
      <c r="AH652" s="27">
        <f t="shared" si="404"/>
        <v>-0.99333333333333329</v>
      </c>
      <c r="AI652" s="27">
        <f t="shared" si="405"/>
        <v>0.76923076923076927</v>
      </c>
      <c r="AJ652" s="27">
        <f t="shared" si="406"/>
        <v>-0.76410256410256416</v>
      </c>
      <c r="AK652" s="15">
        <v>1</v>
      </c>
      <c r="AL652" s="15">
        <v>60</v>
      </c>
      <c r="AM652" s="15">
        <v>15</v>
      </c>
      <c r="AN652" s="15">
        <v>50000</v>
      </c>
      <c r="AO652" s="15">
        <v>833.33333333333337</v>
      </c>
      <c r="AP652" s="15">
        <f>($AO652-$AO653)/$AO653</f>
        <v>0.11111111111111116</v>
      </c>
      <c r="AQ652" s="15">
        <f t="shared" si="407"/>
        <v>0.23076923076923078</v>
      </c>
      <c r="AR652" s="15">
        <f t="shared" si="408"/>
        <v>2.5641025641025654E-2</v>
      </c>
      <c r="AZ652" s="15">
        <f t="shared" si="409"/>
        <v>0</v>
      </c>
      <c r="BA652" s="15">
        <f t="shared" si="410"/>
        <v>0</v>
      </c>
      <c r="BB652" s="15">
        <f>AVERAGE($AJ652,$AR652)</f>
        <v>-0.36923076923076925</v>
      </c>
      <c r="BC652" s="15">
        <v>2</v>
      </c>
      <c r="BD652" s="15">
        <v>2</v>
      </c>
      <c r="BE652" s="15">
        <v>2.3333333333333335</v>
      </c>
      <c r="BF652" s="15">
        <v>1</v>
      </c>
      <c r="BG652" s="15">
        <v>3</v>
      </c>
      <c r="BH652" s="15">
        <v>2.0666666666666669</v>
      </c>
      <c r="BI652" s="15">
        <v>1</v>
      </c>
      <c r="BJ652" s="15">
        <v>3</v>
      </c>
      <c r="BK652" s="15">
        <f t="shared" si="411"/>
        <v>0</v>
      </c>
      <c r="BL652" s="15">
        <f t="shared" si="412"/>
        <v>1</v>
      </c>
      <c r="BM652" s="15">
        <f t="shared" si="413"/>
        <v>0</v>
      </c>
      <c r="BN652" s="15">
        <v>1</v>
      </c>
      <c r="BO652" s="15">
        <f t="shared" si="414"/>
        <v>0</v>
      </c>
      <c r="BP652" s="15">
        <f t="shared" si="415"/>
        <v>0</v>
      </c>
      <c r="BQ652" s="15">
        <f t="shared" si="416"/>
        <v>0</v>
      </c>
      <c r="BR652" s="15">
        <f t="shared" si="417"/>
        <v>0</v>
      </c>
      <c r="BS652" s="15">
        <v>4</v>
      </c>
      <c r="BT652" s="15">
        <v>5</v>
      </c>
      <c r="BU652" s="15">
        <f t="shared" si="418"/>
        <v>0</v>
      </c>
      <c r="BV652" s="15">
        <f t="shared" si="419"/>
        <v>0</v>
      </c>
      <c r="BW652" s="15">
        <f t="shared" si="420"/>
        <v>0</v>
      </c>
      <c r="BX652" s="15">
        <f t="shared" si="421"/>
        <v>1</v>
      </c>
      <c r="BY652" s="15">
        <v>1</v>
      </c>
      <c r="BZ652" s="15">
        <v>1</v>
      </c>
      <c r="CA652" s="15">
        <v>1</v>
      </c>
      <c r="CB652" s="15">
        <v>1</v>
      </c>
      <c r="CC652" s="15">
        <v>1</v>
      </c>
      <c r="CD652" s="27">
        <v>3.4</v>
      </c>
      <c r="CE652" s="27">
        <v>4.666666666666667</v>
      </c>
      <c r="CF652" s="27">
        <v>4.5</v>
      </c>
      <c r="CG652" s="27">
        <v>3.6</v>
      </c>
      <c r="CH652" s="27">
        <v>3.3333333333333335</v>
      </c>
      <c r="CI652" s="27">
        <v>4.25</v>
      </c>
      <c r="CJ652" s="27">
        <f t="shared" si="395"/>
        <v>3.9583333333333335</v>
      </c>
      <c r="CK652" s="15">
        <f t="shared" si="422"/>
        <v>0.19999999999999973</v>
      </c>
      <c r="CL652" s="15">
        <f t="shared" si="423"/>
        <v>1.0000000000000004</v>
      </c>
      <c r="CM652" s="15">
        <f t="shared" si="424"/>
        <v>0.25</v>
      </c>
      <c r="CN652" s="15">
        <f t="shared" si="425"/>
        <v>0.60000000000000009</v>
      </c>
      <c r="CO652" s="15">
        <f t="shared" si="426"/>
        <v>-0.33333333333333304</v>
      </c>
      <c r="CP652" s="15">
        <f t="shared" si="427"/>
        <v>0.75</v>
      </c>
      <c r="CQ652" s="15">
        <f t="shared" si="428"/>
        <v>0.41111111111111098</v>
      </c>
    </row>
    <row r="653" spans="1:95" x14ac:dyDescent="0.2">
      <c r="A653" s="15">
        <v>947</v>
      </c>
      <c r="B653" s="23">
        <v>0</v>
      </c>
      <c r="C653" s="15">
        <v>3</v>
      </c>
      <c r="D653" s="15">
        <f t="shared" si="396"/>
        <v>0</v>
      </c>
      <c r="E653" s="15">
        <f t="shared" si="391"/>
        <v>1</v>
      </c>
      <c r="F653" s="15">
        <f t="shared" si="392"/>
        <v>0</v>
      </c>
      <c r="G653" s="15">
        <f t="shared" si="393"/>
        <v>0</v>
      </c>
      <c r="H653" s="15">
        <f t="shared" si="394"/>
        <v>0</v>
      </c>
      <c r="I653" s="15">
        <v>0</v>
      </c>
      <c r="J653" s="15">
        <v>49</v>
      </c>
      <c r="K653" s="15">
        <v>5</v>
      </c>
      <c r="L653" s="15">
        <f t="shared" si="397"/>
        <v>0</v>
      </c>
      <c r="M653" s="15">
        <f t="shared" si="398"/>
        <v>0</v>
      </c>
      <c r="N653" s="15">
        <f t="shared" si="399"/>
        <v>0</v>
      </c>
      <c r="O653" s="15">
        <f t="shared" si="400"/>
        <v>0</v>
      </c>
      <c r="P653" s="15">
        <f t="shared" si="401"/>
        <v>0</v>
      </c>
      <c r="Q653" s="15">
        <v>2</v>
      </c>
      <c r="R653" s="15">
        <v>4</v>
      </c>
      <c r="S653" s="15">
        <v>15</v>
      </c>
      <c r="T653" s="15">
        <v>0</v>
      </c>
      <c r="U653" s="15">
        <v>1</v>
      </c>
      <c r="V653" s="15">
        <v>1</v>
      </c>
      <c r="W653" s="15">
        <v>300000</v>
      </c>
      <c r="X653" s="15">
        <v>0</v>
      </c>
      <c r="Y653" s="15">
        <v>0</v>
      </c>
      <c r="Z653" s="15">
        <f t="shared" si="429"/>
        <v>1</v>
      </c>
      <c r="AA653" s="15">
        <f t="shared" si="402"/>
        <v>0</v>
      </c>
      <c r="AB653" s="15">
        <f t="shared" si="403"/>
        <v>0</v>
      </c>
      <c r="AC653" s="159">
        <v>3</v>
      </c>
      <c r="AD653" s="159">
        <v>150</v>
      </c>
      <c r="AE653" s="159">
        <v>1.5</v>
      </c>
      <c r="AF653" s="15">
        <v>292500000</v>
      </c>
      <c r="AG653" s="27">
        <v>1950000</v>
      </c>
      <c r="AH653" s="27">
        <f t="shared" si="404"/>
        <v>83.782608695652172</v>
      </c>
      <c r="AI653" s="27">
        <f t="shared" si="405"/>
        <v>0.7142857142857143</v>
      </c>
      <c r="AJ653" s="27">
        <f t="shared" si="406"/>
        <v>59.844720496894411</v>
      </c>
      <c r="AK653" s="15">
        <v>1</v>
      </c>
      <c r="AL653" s="15">
        <v>60</v>
      </c>
      <c r="AM653" s="15">
        <v>13.5</v>
      </c>
      <c r="AN653" s="15">
        <v>45000</v>
      </c>
      <c r="AO653" s="15">
        <v>750</v>
      </c>
      <c r="AQ653" s="15">
        <f t="shared" si="407"/>
        <v>0.2857142857142857</v>
      </c>
      <c r="AR653" s="15">
        <f t="shared" si="408"/>
        <v>0</v>
      </c>
      <c r="AZ653" s="15">
        <f t="shared" si="409"/>
        <v>0</v>
      </c>
      <c r="BA653" s="15">
        <f t="shared" si="410"/>
        <v>0</v>
      </c>
      <c r="BC653" s="15">
        <v>2</v>
      </c>
      <c r="BD653" s="15">
        <v>2</v>
      </c>
      <c r="BE653" s="15">
        <v>2.3333333333333335</v>
      </c>
      <c r="BF653" s="15">
        <v>1</v>
      </c>
      <c r="BG653" s="15">
        <v>3</v>
      </c>
      <c r="BH653" s="15">
        <v>2.0666666666666669</v>
      </c>
      <c r="BI653" s="15">
        <v>1</v>
      </c>
      <c r="BJ653" s="15">
        <v>3</v>
      </c>
      <c r="BK653" s="15">
        <f t="shared" si="411"/>
        <v>0</v>
      </c>
      <c r="BL653" s="15">
        <f t="shared" si="412"/>
        <v>1</v>
      </c>
      <c r="BM653" s="15">
        <f t="shared" si="413"/>
        <v>0</v>
      </c>
      <c r="BN653" s="15">
        <v>1</v>
      </c>
      <c r="BO653" s="15">
        <f t="shared" si="414"/>
        <v>0</v>
      </c>
      <c r="BP653" s="15">
        <f t="shared" si="415"/>
        <v>0</v>
      </c>
      <c r="BQ653" s="15">
        <f t="shared" si="416"/>
        <v>0</v>
      </c>
      <c r="BR653" s="15">
        <f t="shared" si="417"/>
        <v>0</v>
      </c>
      <c r="BS653" s="15">
        <v>4</v>
      </c>
      <c r="BT653" s="15">
        <v>5</v>
      </c>
      <c r="BU653" s="15">
        <f t="shared" si="418"/>
        <v>0</v>
      </c>
      <c r="BV653" s="15">
        <f t="shared" si="419"/>
        <v>0</v>
      </c>
      <c r="BW653" s="15">
        <f t="shared" si="420"/>
        <v>0</v>
      </c>
      <c r="BX653" s="15">
        <f t="shared" si="421"/>
        <v>1</v>
      </c>
      <c r="BY653" s="15">
        <v>1</v>
      </c>
      <c r="BZ653" s="15">
        <v>1</v>
      </c>
      <c r="CA653" s="15">
        <v>1</v>
      </c>
      <c r="CB653" s="15">
        <v>1</v>
      </c>
      <c r="CC653" s="15">
        <v>1</v>
      </c>
      <c r="CD653" s="27">
        <v>3.2</v>
      </c>
      <c r="CE653" s="27">
        <v>3.6666666666666665</v>
      </c>
      <c r="CF653" s="27">
        <v>4.25</v>
      </c>
      <c r="CG653" s="27">
        <v>3</v>
      </c>
      <c r="CH653" s="27">
        <v>3.6666666666666665</v>
      </c>
      <c r="CI653" s="27">
        <v>3.5</v>
      </c>
      <c r="CJ653" s="27">
        <f t="shared" si="395"/>
        <v>3.5472222222222225</v>
      </c>
      <c r="CK653" s="15">
        <f t="shared" si="422"/>
        <v>-0.59999999999999964</v>
      </c>
      <c r="CL653" s="15">
        <f t="shared" si="423"/>
        <v>0.66666666666666652</v>
      </c>
      <c r="CM653" s="15">
        <f t="shared" si="424"/>
        <v>1</v>
      </c>
      <c r="CN653" s="15">
        <f t="shared" si="425"/>
        <v>1.2</v>
      </c>
      <c r="CO653" s="15">
        <f t="shared" si="426"/>
        <v>1.9999999999999998</v>
      </c>
      <c r="CP653" s="15">
        <f t="shared" si="427"/>
        <v>1</v>
      </c>
      <c r="CQ653" s="15">
        <f t="shared" si="428"/>
        <v>0.87777777777777821</v>
      </c>
    </row>
    <row r="654" spans="1:95" x14ac:dyDescent="0.2">
      <c r="A654" s="15">
        <v>949</v>
      </c>
      <c r="B654" s="23">
        <v>0</v>
      </c>
      <c r="C654" s="15">
        <v>3</v>
      </c>
      <c r="D654" s="15">
        <f t="shared" si="396"/>
        <v>0</v>
      </c>
      <c r="E654" s="15">
        <f t="shared" si="391"/>
        <v>1</v>
      </c>
      <c r="F654" s="15">
        <f t="shared" si="392"/>
        <v>0</v>
      </c>
      <c r="G654" s="15">
        <f t="shared" si="393"/>
        <v>0</v>
      </c>
      <c r="H654" s="15">
        <f t="shared" si="394"/>
        <v>0</v>
      </c>
      <c r="I654" s="15">
        <v>0</v>
      </c>
      <c r="J654" s="15">
        <v>56</v>
      </c>
      <c r="K654" s="15">
        <v>3</v>
      </c>
      <c r="L654" s="15">
        <f t="shared" si="397"/>
        <v>0</v>
      </c>
      <c r="M654" s="15">
        <f t="shared" si="398"/>
        <v>0</v>
      </c>
      <c r="N654" s="15">
        <f t="shared" si="399"/>
        <v>0</v>
      </c>
      <c r="O654" s="15">
        <f t="shared" si="400"/>
        <v>1</v>
      </c>
      <c r="P654" s="15">
        <f t="shared" si="401"/>
        <v>0</v>
      </c>
      <c r="Q654" s="15">
        <v>2</v>
      </c>
      <c r="R654" s="15">
        <v>4</v>
      </c>
      <c r="S654" s="15">
        <v>21</v>
      </c>
      <c r="T654" s="15">
        <v>0</v>
      </c>
      <c r="U654" s="15">
        <v>1</v>
      </c>
      <c r="V654" s="15">
        <v>1</v>
      </c>
      <c r="W654" s="15">
        <v>200000</v>
      </c>
      <c r="X654" s="15">
        <v>1</v>
      </c>
      <c r="Y654" s="15">
        <v>1</v>
      </c>
      <c r="Z654" s="15">
        <f t="shared" si="429"/>
        <v>1</v>
      </c>
      <c r="AA654" s="15">
        <f t="shared" si="402"/>
        <v>0</v>
      </c>
      <c r="AB654" s="15">
        <f t="shared" si="403"/>
        <v>0</v>
      </c>
      <c r="AC654" s="15">
        <v>3</v>
      </c>
      <c r="AD654" s="15">
        <v>60</v>
      </c>
      <c r="AE654" s="15">
        <v>1.45</v>
      </c>
      <c r="AF654" s="15">
        <v>1380000</v>
      </c>
      <c r="AG654" s="27">
        <v>23000</v>
      </c>
      <c r="AH654" s="27">
        <f t="shared" si="404"/>
        <v>0.15</v>
      </c>
      <c r="AI654" s="27">
        <f t="shared" si="405"/>
        <v>1</v>
      </c>
      <c r="AJ654" s="27">
        <f t="shared" si="406"/>
        <v>0.15</v>
      </c>
      <c r="AQ654" s="15">
        <f t="shared" si="407"/>
        <v>0</v>
      </c>
      <c r="AR654" s="15">
        <f t="shared" si="408"/>
        <v>0</v>
      </c>
      <c r="AZ654" s="15">
        <f t="shared" si="409"/>
        <v>0</v>
      </c>
      <c r="BA654" s="15">
        <f t="shared" si="410"/>
        <v>0</v>
      </c>
      <c r="BB654" s="15">
        <f>$AJ654</f>
        <v>0.15</v>
      </c>
      <c r="BC654" s="15">
        <v>1.5</v>
      </c>
      <c r="BD654" s="15">
        <v>2</v>
      </c>
      <c r="BE654" s="15">
        <v>1.6666666666666667</v>
      </c>
      <c r="BF654" s="15">
        <v>1.5</v>
      </c>
      <c r="BG654" s="15">
        <v>2.5</v>
      </c>
      <c r="BH654" s="15">
        <v>1.8333333333333335</v>
      </c>
      <c r="BI654" s="15">
        <v>1</v>
      </c>
      <c r="BJ654" s="15">
        <v>5</v>
      </c>
      <c r="BK654" s="15">
        <f t="shared" si="411"/>
        <v>0</v>
      </c>
      <c r="BL654" s="15">
        <f t="shared" si="412"/>
        <v>0</v>
      </c>
      <c r="BM654" s="15">
        <f t="shared" si="413"/>
        <v>0</v>
      </c>
      <c r="BN654" s="15" t="s">
        <v>1007</v>
      </c>
      <c r="BO654" s="15">
        <f t="shared" si="414"/>
        <v>0</v>
      </c>
      <c r="BP654" s="15">
        <f t="shared" si="415"/>
        <v>0</v>
      </c>
      <c r="BQ654" s="15">
        <f t="shared" si="416"/>
        <v>0</v>
      </c>
      <c r="BR654" s="15">
        <f t="shared" si="417"/>
        <v>0</v>
      </c>
      <c r="BU654" s="15">
        <f t="shared" si="418"/>
        <v>0</v>
      </c>
      <c r="BV654" s="15">
        <f t="shared" si="419"/>
        <v>0</v>
      </c>
      <c r="BW654" s="15">
        <f t="shared" si="420"/>
        <v>0</v>
      </c>
      <c r="BX654" s="15">
        <f t="shared" si="421"/>
        <v>0</v>
      </c>
      <c r="BY654" s="15" t="s">
        <v>1007</v>
      </c>
      <c r="BZ654" s="15" t="s">
        <v>1007</v>
      </c>
      <c r="CA654" s="15" t="s">
        <v>1007</v>
      </c>
      <c r="CB654" s="15" t="s">
        <v>1007</v>
      </c>
      <c r="CC654" s="15" t="s">
        <v>1007</v>
      </c>
      <c r="CD654" s="27">
        <v>3.8</v>
      </c>
      <c r="CE654" s="27">
        <v>3</v>
      </c>
      <c r="CF654" s="27">
        <v>3.25</v>
      </c>
      <c r="CG654" s="27">
        <v>1.8</v>
      </c>
      <c r="CH654" s="27">
        <v>1.6666666666666667</v>
      </c>
      <c r="CI654" s="27">
        <v>2.5</v>
      </c>
      <c r="CJ654" s="27">
        <f t="shared" si="395"/>
        <v>2.6694444444444443</v>
      </c>
      <c r="CK654" s="15">
        <f t="shared" si="422"/>
        <v>0.39999999999999991</v>
      </c>
      <c r="CL654" s="15">
        <f t="shared" si="423"/>
        <v>-0.66666666666666652</v>
      </c>
      <c r="CM654" s="15">
        <f t="shared" si="424"/>
        <v>-0.25</v>
      </c>
      <c r="CN654" s="15">
        <f t="shared" si="425"/>
        <v>0</v>
      </c>
      <c r="CO654" s="15">
        <f t="shared" si="426"/>
        <v>0.33333333333333348</v>
      </c>
      <c r="CP654" s="15">
        <f t="shared" si="427"/>
        <v>0</v>
      </c>
      <c r="CQ654" s="15">
        <f t="shared" si="428"/>
        <v>-3.0555555555556335E-2</v>
      </c>
    </row>
    <row r="655" spans="1:95" x14ac:dyDescent="0.2">
      <c r="A655" s="15">
        <v>949</v>
      </c>
      <c r="B655" s="23">
        <v>0</v>
      </c>
      <c r="C655" s="15">
        <v>3</v>
      </c>
      <c r="D655" s="15">
        <f t="shared" si="396"/>
        <v>0</v>
      </c>
      <c r="E655" s="15">
        <f t="shared" si="391"/>
        <v>1</v>
      </c>
      <c r="F655" s="15">
        <f t="shared" si="392"/>
        <v>0</v>
      </c>
      <c r="G655" s="15">
        <f t="shared" si="393"/>
        <v>0</v>
      </c>
      <c r="H655" s="15">
        <f t="shared" si="394"/>
        <v>0</v>
      </c>
      <c r="I655" s="15">
        <v>0</v>
      </c>
      <c r="J655" s="15">
        <v>56</v>
      </c>
      <c r="K655" s="15">
        <v>3</v>
      </c>
      <c r="L655" s="15">
        <f t="shared" si="397"/>
        <v>0</v>
      </c>
      <c r="M655" s="15">
        <f t="shared" si="398"/>
        <v>0</v>
      </c>
      <c r="N655" s="15">
        <f t="shared" si="399"/>
        <v>0</v>
      </c>
      <c r="O655" s="15">
        <f t="shared" si="400"/>
        <v>1</v>
      </c>
      <c r="P655" s="15">
        <f t="shared" si="401"/>
        <v>0</v>
      </c>
      <c r="Q655" s="15">
        <v>2</v>
      </c>
      <c r="R655" s="15">
        <v>4</v>
      </c>
      <c r="S655" s="15">
        <v>21</v>
      </c>
      <c r="T655" s="15">
        <v>0</v>
      </c>
      <c r="U655" s="15">
        <v>1</v>
      </c>
      <c r="V655" s="15">
        <v>1</v>
      </c>
      <c r="W655" s="15">
        <v>200000</v>
      </c>
      <c r="X655" s="15">
        <v>1</v>
      </c>
      <c r="Y655" s="15">
        <v>0</v>
      </c>
      <c r="Z655" s="15">
        <f t="shared" si="429"/>
        <v>1</v>
      </c>
      <c r="AA655" s="15">
        <f t="shared" si="402"/>
        <v>0</v>
      </c>
      <c r="AB655" s="15">
        <f t="shared" si="403"/>
        <v>0</v>
      </c>
      <c r="AC655" s="159">
        <v>3</v>
      </c>
      <c r="AD655" s="159">
        <v>60</v>
      </c>
      <c r="AE655" s="159">
        <v>1.5</v>
      </c>
      <c r="AF655" s="15">
        <v>1200000</v>
      </c>
      <c r="AG655" s="27">
        <v>20000</v>
      </c>
      <c r="AH655" s="27">
        <f t="shared" si="404"/>
        <v>0.53846153846153844</v>
      </c>
      <c r="AI655" s="27">
        <f t="shared" si="405"/>
        <v>1</v>
      </c>
      <c r="AJ655" s="27">
        <f t="shared" si="406"/>
        <v>0.53846153846153844</v>
      </c>
      <c r="AQ655" s="15">
        <f t="shared" si="407"/>
        <v>0</v>
      </c>
      <c r="AR655" s="15">
        <f t="shared" si="408"/>
        <v>0</v>
      </c>
      <c r="AZ655" s="15">
        <f t="shared" si="409"/>
        <v>0</v>
      </c>
      <c r="BA655" s="15">
        <f t="shared" si="410"/>
        <v>0</v>
      </c>
      <c r="BC655" s="15">
        <v>1.5</v>
      </c>
      <c r="BD655" s="15">
        <v>2</v>
      </c>
      <c r="BE655" s="15">
        <v>1.6666666666666667</v>
      </c>
      <c r="BF655" s="15">
        <v>1.5</v>
      </c>
      <c r="BG655" s="15">
        <v>2.5</v>
      </c>
      <c r="BH655" s="15">
        <v>1.8333333333333335</v>
      </c>
      <c r="BI655" s="15">
        <v>1</v>
      </c>
      <c r="BJ655" s="15">
        <v>5</v>
      </c>
      <c r="BK655" s="15">
        <f t="shared" si="411"/>
        <v>0</v>
      </c>
      <c r="BL655" s="15">
        <f t="shared" si="412"/>
        <v>0</v>
      </c>
      <c r="BM655" s="15">
        <f t="shared" si="413"/>
        <v>0</v>
      </c>
      <c r="BN655" s="15" t="s">
        <v>1007</v>
      </c>
      <c r="BO655" s="15">
        <f t="shared" si="414"/>
        <v>0</v>
      </c>
      <c r="BP655" s="15">
        <f t="shared" si="415"/>
        <v>0</v>
      </c>
      <c r="BQ655" s="15">
        <f t="shared" si="416"/>
        <v>0</v>
      </c>
      <c r="BR655" s="15">
        <f t="shared" si="417"/>
        <v>0</v>
      </c>
      <c r="BU655" s="15">
        <f t="shared" si="418"/>
        <v>0</v>
      </c>
      <c r="BV655" s="15">
        <f t="shared" si="419"/>
        <v>0</v>
      </c>
      <c r="BW655" s="15">
        <f t="shared" si="420"/>
        <v>0</v>
      </c>
      <c r="BX655" s="15">
        <f t="shared" si="421"/>
        <v>0</v>
      </c>
      <c r="BY655" s="15" t="s">
        <v>1007</v>
      </c>
      <c r="BZ655" s="15" t="s">
        <v>1007</v>
      </c>
      <c r="CA655" s="15" t="s">
        <v>1007</v>
      </c>
      <c r="CB655" s="15" t="s">
        <v>1007</v>
      </c>
      <c r="CC655" s="15" t="s">
        <v>1007</v>
      </c>
      <c r="CD655" s="27">
        <v>3.4</v>
      </c>
      <c r="CE655" s="27">
        <v>3.6666666666666665</v>
      </c>
      <c r="CF655" s="27">
        <v>3.5</v>
      </c>
      <c r="CG655" s="27">
        <v>1.8</v>
      </c>
      <c r="CH655" s="27">
        <v>1.3333333333333333</v>
      </c>
      <c r="CI655" s="27">
        <v>2.5</v>
      </c>
      <c r="CJ655" s="27">
        <f t="shared" si="395"/>
        <v>2.7000000000000006</v>
      </c>
      <c r="CK655" s="15">
        <f t="shared" si="422"/>
        <v>-0.20000000000000018</v>
      </c>
      <c r="CL655" s="15">
        <f t="shared" si="423"/>
        <v>0.33333333333333304</v>
      </c>
      <c r="CM655" s="15">
        <f t="shared" si="424"/>
        <v>0.75</v>
      </c>
      <c r="CN655" s="15">
        <f t="shared" si="425"/>
        <v>-0.8</v>
      </c>
      <c r="CO655" s="15">
        <f t="shared" si="426"/>
        <v>-1.3333333333333333</v>
      </c>
      <c r="CP655" s="15">
        <f t="shared" si="427"/>
        <v>-1.25</v>
      </c>
      <c r="CQ655" s="15">
        <f t="shared" si="428"/>
        <v>-0.41666666666666607</v>
      </c>
    </row>
    <row r="656" spans="1:95" x14ac:dyDescent="0.2">
      <c r="A656" s="15">
        <v>950</v>
      </c>
      <c r="B656" s="23">
        <v>0</v>
      </c>
      <c r="C656" s="15">
        <v>3</v>
      </c>
      <c r="D656" s="15">
        <f t="shared" si="396"/>
        <v>0</v>
      </c>
      <c r="E656" s="15">
        <f t="shared" si="391"/>
        <v>1</v>
      </c>
      <c r="F656" s="15">
        <f t="shared" si="392"/>
        <v>0</v>
      </c>
      <c r="G656" s="15">
        <f t="shared" si="393"/>
        <v>0</v>
      </c>
      <c r="H656" s="15">
        <f t="shared" si="394"/>
        <v>0</v>
      </c>
      <c r="I656" s="15">
        <v>0</v>
      </c>
      <c r="J656" s="15">
        <v>42</v>
      </c>
      <c r="K656" s="15">
        <v>5</v>
      </c>
      <c r="L656" s="15">
        <f t="shared" si="397"/>
        <v>0</v>
      </c>
      <c r="M656" s="15">
        <f t="shared" si="398"/>
        <v>0</v>
      </c>
      <c r="N656" s="15">
        <f t="shared" si="399"/>
        <v>0</v>
      </c>
      <c r="O656" s="15">
        <f t="shared" si="400"/>
        <v>0</v>
      </c>
      <c r="P656" s="15">
        <f t="shared" si="401"/>
        <v>0</v>
      </c>
      <c r="Q656" s="15">
        <v>2</v>
      </c>
      <c r="R656" s="15">
        <v>5</v>
      </c>
      <c r="S656" s="15">
        <v>17</v>
      </c>
      <c r="T656" s="15">
        <v>0</v>
      </c>
      <c r="U656" s="15">
        <v>1</v>
      </c>
      <c r="V656" s="15">
        <v>1</v>
      </c>
      <c r="W656" s="15">
        <v>250000</v>
      </c>
      <c r="X656" s="15">
        <v>0</v>
      </c>
      <c r="Y656" s="15">
        <v>1</v>
      </c>
      <c r="Z656" s="15">
        <f t="shared" si="429"/>
        <v>1</v>
      </c>
      <c r="AA656" s="15">
        <f t="shared" si="402"/>
        <v>0</v>
      </c>
      <c r="AB656" s="15">
        <f t="shared" si="403"/>
        <v>0</v>
      </c>
      <c r="AC656" s="15">
        <v>3</v>
      </c>
      <c r="AD656" s="15">
        <v>10</v>
      </c>
      <c r="AE656" s="15">
        <v>1.45</v>
      </c>
      <c r="AF656" s="15">
        <v>130000</v>
      </c>
      <c r="AG656" s="27">
        <v>13000</v>
      </c>
      <c r="AH656" s="27">
        <f t="shared" si="404"/>
        <v>8.3333333333333329E-2</v>
      </c>
      <c r="AI656" s="27">
        <f t="shared" si="405"/>
        <v>1</v>
      </c>
      <c r="AJ656" s="27">
        <f t="shared" si="406"/>
        <v>8.3333333333333329E-2</v>
      </c>
      <c r="AQ656" s="15">
        <f t="shared" si="407"/>
        <v>0</v>
      </c>
      <c r="AR656" s="15">
        <f t="shared" si="408"/>
        <v>0</v>
      </c>
      <c r="AZ656" s="15">
        <f t="shared" si="409"/>
        <v>0</v>
      </c>
      <c r="BA656" s="15">
        <f t="shared" si="410"/>
        <v>0</v>
      </c>
      <c r="BB656" s="15">
        <f>$AJ656</f>
        <v>8.3333333333333329E-2</v>
      </c>
      <c r="BC656" s="15">
        <v>2.25</v>
      </c>
      <c r="BD656" s="15">
        <v>2.6666666666666665</v>
      </c>
      <c r="BE656" s="15">
        <v>2</v>
      </c>
      <c r="BF656" s="15">
        <v>2</v>
      </c>
      <c r="BG656" s="15">
        <v>3</v>
      </c>
      <c r="BH656" s="15">
        <v>2.3833333333333333</v>
      </c>
      <c r="BI656" s="15">
        <v>1</v>
      </c>
      <c r="BJ656" s="15">
        <v>5</v>
      </c>
      <c r="BK656" s="15">
        <f t="shared" si="411"/>
        <v>0</v>
      </c>
      <c r="BL656" s="15">
        <f t="shared" si="412"/>
        <v>0</v>
      </c>
      <c r="BM656" s="15">
        <f t="shared" si="413"/>
        <v>0</v>
      </c>
      <c r="BN656" s="15" t="s">
        <v>1007</v>
      </c>
      <c r="BO656" s="15">
        <f t="shared" si="414"/>
        <v>0</v>
      </c>
      <c r="BP656" s="15">
        <f t="shared" si="415"/>
        <v>0</v>
      </c>
      <c r="BQ656" s="15">
        <f t="shared" si="416"/>
        <v>0</v>
      </c>
      <c r="BR656" s="15">
        <f t="shared" si="417"/>
        <v>0</v>
      </c>
      <c r="BU656" s="15">
        <f t="shared" si="418"/>
        <v>0</v>
      </c>
      <c r="BV656" s="15">
        <f t="shared" si="419"/>
        <v>0</v>
      </c>
      <c r="BW656" s="15">
        <f t="shared" si="420"/>
        <v>0</v>
      </c>
      <c r="BX656" s="15">
        <f t="shared" si="421"/>
        <v>0</v>
      </c>
      <c r="BY656" s="15" t="s">
        <v>1007</v>
      </c>
      <c r="BZ656" s="15" t="s">
        <v>1007</v>
      </c>
      <c r="CA656" s="15" t="s">
        <v>1007</v>
      </c>
      <c r="CB656" s="15" t="s">
        <v>1007</v>
      </c>
      <c r="CC656" s="15" t="s">
        <v>1007</v>
      </c>
      <c r="CD656" s="27">
        <v>3.6</v>
      </c>
      <c r="CE656" s="27">
        <v>3.3333333333333335</v>
      </c>
      <c r="CF656" s="27">
        <v>2.75</v>
      </c>
      <c r="CG656" s="27">
        <v>2.6</v>
      </c>
      <c r="CH656" s="27">
        <v>2.6666666666666665</v>
      </c>
      <c r="CI656" s="27">
        <v>3.75</v>
      </c>
      <c r="CJ656" s="27">
        <f t="shared" si="395"/>
        <v>3.1166666666666667</v>
      </c>
      <c r="CK656" s="15">
        <f t="shared" si="422"/>
        <v>-0.39999999999999991</v>
      </c>
      <c r="CL656" s="15">
        <f t="shared" si="423"/>
        <v>0.33333333333333348</v>
      </c>
      <c r="CM656" s="15">
        <f t="shared" si="424"/>
        <v>0.25</v>
      </c>
      <c r="CN656" s="15">
        <f t="shared" si="425"/>
        <v>0.39999999999999991</v>
      </c>
      <c r="CO656" s="15">
        <f t="shared" si="426"/>
        <v>0.33333333333333304</v>
      </c>
      <c r="CP656" s="15">
        <f t="shared" si="427"/>
        <v>0.5</v>
      </c>
      <c r="CQ656" s="15">
        <f t="shared" si="428"/>
        <v>0.2361111111111116</v>
      </c>
    </row>
    <row r="657" spans="1:95" x14ac:dyDescent="0.2">
      <c r="A657" s="15">
        <v>950</v>
      </c>
      <c r="B657" s="23">
        <v>0</v>
      </c>
      <c r="C657" s="15">
        <v>3</v>
      </c>
      <c r="D657" s="15">
        <f t="shared" si="396"/>
        <v>0</v>
      </c>
      <c r="E657" s="15">
        <f t="shared" si="391"/>
        <v>1</v>
      </c>
      <c r="F657" s="15">
        <f t="shared" si="392"/>
        <v>0</v>
      </c>
      <c r="G657" s="15">
        <f t="shared" si="393"/>
        <v>0</v>
      </c>
      <c r="H657" s="15">
        <f t="shared" si="394"/>
        <v>0</v>
      </c>
      <c r="I657" s="15">
        <v>0</v>
      </c>
      <c r="J657" s="15">
        <v>42</v>
      </c>
      <c r="K657" s="15">
        <v>5</v>
      </c>
      <c r="L657" s="15">
        <f t="shared" si="397"/>
        <v>0</v>
      </c>
      <c r="M657" s="15">
        <f t="shared" si="398"/>
        <v>0</v>
      </c>
      <c r="N657" s="15">
        <f t="shared" si="399"/>
        <v>0</v>
      </c>
      <c r="O657" s="15">
        <f t="shared" si="400"/>
        <v>0</v>
      </c>
      <c r="P657" s="15">
        <f t="shared" si="401"/>
        <v>0</v>
      </c>
      <c r="Q657" s="15">
        <v>2</v>
      </c>
      <c r="R657" s="15">
        <v>5</v>
      </c>
      <c r="S657" s="15">
        <v>17</v>
      </c>
      <c r="T657" s="15">
        <v>0</v>
      </c>
      <c r="U657" s="15">
        <v>1</v>
      </c>
      <c r="V657" s="15">
        <v>1</v>
      </c>
      <c r="W657" s="15">
        <v>250000</v>
      </c>
      <c r="X657" s="15">
        <v>0</v>
      </c>
      <c r="Y657" s="15">
        <v>0</v>
      </c>
      <c r="Z657" s="15">
        <f t="shared" si="429"/>
        <v>1</v>
      </c>
      <c r="AA657" s="15">
        <f t="shared" si="402"/>
        <v>0</v>
      </c>
      <c r="AB657" s="15">
        <f t="shared" si="403"/>
        <v>0</v>
      </c>
      <c r="AC657" s="159">
        <v>3</v>
      </c>
      <c r="AD657" s="159">
        <v>10</v>
      </c>
      <c r="AE657" s="159">
        <v>1.5</v>
      </c>
      <c r="AF657" s="15">
        <v>120000</v>
      </c>
      <c r="AG657" s="27">
        <v>12000</v>
      </c>
      <c r="AH657" s="27">
        <f t="shared" si="404"/>
        <v>13.117647058823529</v>
      </c>
      <c r="AI657" s="27">
        <f t="shared" si="405"/>
        <v>1</v>
      </c>
      <c r="AJ657" s="27">
        <f t="shared" si="406"/>
        <v>13.117647058823529</v>
      </c>
      <c r="AQ657" s="15">
        <f t="shared" si="407"/>
        <v>0</v>
      </c>
      <c r="AR657" s="15">
        <f t="shared" si="408"/>
        <v>0</v>
      </c>
      <c r="AZ657" s="15">
        <f t="shared" si="409"/>
        <v>0</v>
      </c>
      <c r="BA657" s="15">
        <f t="shared" si="410"/>
        <v>0</v>
      </c>
      <c r="BC657" s="15">
        <v>2.25</v>
      </c>
      <c r="BD657" s="15">
        <v>2.6666666666666665</v>
      </c>
      <c r="BE657" s="15">
        <v>2</v>
      </c>
      <c r="BF657" s="15">
        <v>2</v>
      </c>
      <c r="BG657" s="15">
        <v>3</v>
      </c>
      <c r="BH657" s="15">
        <v>2.3833333333333333</v>
      </c>
      <c r="BI657" s="15">
        <v>1</v>
      </c>
      <c r="BJ657" s="15">
        <v>5</v>
      </c>
      <c r="BK657" s="15">
        <f t="shared" si="411"/>
        <v>0</v>
      </c>
      <c r="BL657" s="15">
        <f t="shared" si="412"/>
        <v>0</v>
      </c>
      <c r="BM657" s="15">
        <f t="shared" si="413"/>
        <v>0</v>
      </c>
      <c r="BN657" s="15" t="s">
        <v>1007</v>
      </c>
      <c r="BO657" s="15">
        <f t="shared" si="414"/>
        <v>0</v>
      </c>
      <c r="BP657" s="15">
        <f t="shared" si="415"/>
        <v>0</v>
      </c>
      <c r="BQ657" s="15">
        <f t="shared" si="416"/>
        <v>0</v>
      </c>
      <c r="BR657" s="15">
        <f t="shared" si="417"/>
        <v>0</v>
      </c>
      <c r="BU657" s="15">
        <f t="shared" si="418"/>
        <v>0</v>
      </c>
      <c r="BV657" s="15">
        <f t="shared" si="419"/>
        <v>0</v>
      </c>
      <c r="BW657" s="15">
        <f t="shared" si="420"/>
        <v>0</v>
      </c>
      <c r="BX657" s="15">
        <f t="shared" si="421"/>
        <v>0</v>
      </c>
      <c r="BY657" s="15" t="s">
        <v>1007</v>
      </c>
      <c r="BZ657" s="15" t="s">
        <v>1007</v>
      </c>
      <c r="CA657" s="15" t="s">
        <v>1007</v>
      </c>
      <c r="CB657" s="15" t="s">
        <v>1007</v>
      </c>
      <c r="CC657" s="15" t="s">
        <v>1007</v>
      </c>
      <c r="CD657" s="27">
        <v>4</v>
      </c>
      <c r="CE657" s="27">
        <v>3</v>
      </c>
      <c r="CF657" s="27">
        <v>2.5</v>
      </c>
      <c r="CG657" s="27">
        <v>2.2000000000000002</v>
      </c>
      <c r="CH657" s="27">
        <v>2.3333333333333335</v>
      </c>
      <c r="CI657" s="27">
        <v>3.25</v>
      </c>
      <c r="CJ657" s="27">
        <f t="shared" si="395"/>
        <v>2.8805555555555551</v>
      </c>
      <c r="CK657" s="15">
        <f t="shared" si="422"/>
        <v>0.60000000000000009</v>
      </c>
      <c r="CL657" s="15">
        <f t="shared" si="423"/>
        <v>-1</v>
      </c>
      <c r="CM657" s="15">
        <f t="shared" si="424"/>
        <v>-0.75</v>
      </c>
      <c r="CN657" s="15">
        <f t="shared" si="425"/>
        <v>-0.59999999999999964</v>
      </c>
      <c r="CO657" s="15">
        <f t="shared" si="426"/>
        <v>-0.33333333333333304</v>
      </c>
      <c r="CP657" s="15">
        <f t="shared" si="427"/>
        <v>-0.75</v>
      </c>
      <c r="CQ657" s="15">
        <f t="shared" si="428"/>
        <v>-0.47222222222222276</v>
      </c>
    </row>
    <row r="658" spans="1:95" x14ac:dyDescent="0.2">
      <c r="A658" s="15">
        <v>951</v>
      </c>
      <c r="B658" s="23">
        <v>0</v>
      </c>
      <c r="C658" s="15">
        <v>3</v>
      </c>
      <c r="D658" s="15">
        <f t="shared" si="396"/>
        <v>0</v>
      </c>
      <c r="E658" s="15">
        <f t="shared" si="391"/>
        <v>1</v>
      </c>
      <c r="F658" s="15">
        <f t="shared" si="392"/>
        <v>0</v>
      </c>
      <c r="G658" s="15">
        <f t="shared" si="393"/>
        <v>0</v>
      </c>
      <c r="H658" s="15">
        <f t="shared" si="394"/>
        <v>0</v>
      </c>
      <c r="I658" s="15">
        <v>1</v>
      </c>
      <c r="J658" s="15">
        <v>52</v>
      </c>
      <c r="K658" s="15">
        <v>4</v>
      </c>
      <c r="L658" s="15">
        <f t="shared" si="397"/>
        <v>0</v>
      </c>
      <c r="M658" s="15">
        <f t="shared" si="398"/>
        <v>0</v>
      </c>
      <c r="N658" s="15">
        <f t="shared" si="399"/>
        <v>0</v>
      </c>
      <c r="O658" s="15">
        <f t="shared" si="400"/>
        <v>0</v>
      </c>
      <c r="P658" s="15">
        <f t="shared" si="401"/>
        <v>1</v>
      </c>
      <c r="Q658" s="15">
        <v>2</v>
      </c>
      <c r="R658" s="15">
        <v>7</v>
      </c>
      <c r="S658" s="15">
        <v>25</v>
      </c>
      <c r="T658" s="15">
        <v>0</v>
      </c>
      <c r="U658" s="15">
        <v>1</v>
      </c>
      <c r="V658" s="15">
        <v>1</v>
      </c>
      <c r="W658" s="15">
        <v>120000</v>
      </c>
      <c r="X658" s="15">
        <v>1</v>
      </c>
      <c r="Y658" s="15">
        <v>1</v>
      </c>
      <c r="Z658" s="15">
        <f t="shared" si="429"/>
        <v>0</v>
      </c>
      <c r="AA658" s="15">
        <f t="shared" si="402"/>
        <v>0</v>
      </c>
      <c r="AB658" s="15">
        <f t="shared" si="403"/>
        <v>0</v>
      </c>
      <c r="AC658" s="15">
        <v>1</v>
      </c>
      <c r="AD658" s="15">
        <v>90</v>
      </c>
      <c r="AE658" s="15">
        <v>12</v>
      </c>
      <c r="AF658" s="15">
        <v>76500</v>
      </c>
      <c r="AG658" s="27">
        <v>850</v>
      </c>
      <c r="AH658" s="27">
        <f t="shared" si="404"/>
        <v>6.25E-2</v>
      </c>
      <c r="AI658" s="27">
        <f t="shared" si="405"/>
        <v>0.65693430656934304</v>
      </c>
      <c r="AJ658" s="27">
        <f t="shared" si="406"/>
        <v>4.105839416058394E-2</v>
      </c>
      <c r="AK658" s="15">
        <v>3</v>
      </c>
      <c r="AL658" s="15">
        <v>47</v>
      </c>
      <c r="AM658" s="15">
        <v>1.3</v>
      </c>
      <c r="AN658" s="15">
        <v>752000</v>
      </c>
      <c r="AO658" s="15">
        <v>16000</v>
      </c>
      <c r="AP658" s="15">
        <f>($AO658-$AO659)/$AO659</f>
        <v>0</v>
      </c>
      <c r="AQ658" s="15">
        <f t="shared" si="407"/>
        <v>0.34306569343065696</v>
      </c>
      <c r="AR658" s="15">
        <f t="shared" si="408"/>
        <v>0</v>
      </c>
      <c r="AZ658" s="15">
        <f t="shared" si="409"/>
        <v>0</v>
      </c>
      <c r="BA658" s="15">
        <f t="shared" si="410"/>
        <v>0</v>
      </c>
      <c r="BB658" s="15">
        <f>$AJ658</f>
        <v>4.105839416058394E-2</v>
      </c>
      <c r="BC658" s="15">
        <v>2</v>
      </c>
      <c r="BD658" s="15">
        <v>2</v>
      </c>
      <c r="BE658" s="15">
        <v>2</v>
      </c>
      <c r="BF658" s="15">
        <v>1</v>
      </c>
      <c r="BG658" s="15">
        <v>2</v>
      </c>
      <c r="BH658" s="15">
        <v>1.8</v>
      </c>
      <c r="BI658" s="15">
        <v>1</v>
      </c>
      <c r="BJ658" s="15">
        <v>5</v>
      </c>
      <c r="BK658" s="15">
        <f t="shared" si="411"/>
        <v>0</v>
      </c>
      <c r="BL658" s="15">
        <f t="shared" si="412"/>
        <v>0</v>
      </c>
      <c r="BM658" s="15">
        <f t="shared" si="413"/>
        <v>0</v>
      </c>
      <c r="BN658" s="15" t="s">
        <v>1007</v>
      </c>
      <c r="BO658" s="15">
        <f t="shared" si="414"/>
        <v>0</v>
      </c>
      <c r="BP658" s="15">
        <f t="shared" si="415"/>
        <v>0</v>
      </c>
      <c r="BQ658" s="15">
        <f t="shared" si="416"/>
        <v>0</v>
      </c>
      <c r="BR658" s="15">
        <f t="shared" si="417"/>
        <v>0</v>
      </c>
      <c r="BU658" s="15">
        <f t="shared" si="418"/>
        <v>0</v>
      </c>
      <c r="BV658" s="15">
        <f t="shared" si="419"/>
        <v>0</v>
      </c>
      <c r="BW658" s="15">
        <f t="shared" si="420"/>
        <v>0</v>
      </c>
      <c r="BX658" s="15">
        <f t="shared" si="421"/>
        <v>0</v>
      </c>
      <c r="BY658" s="15" t="s">
        <v>1007</v>
      </c>
      <c r="BZ658" s="15" t="s">
        <v>1007</v>
      </c>
      <c r="CA658" s="15" t="s">
        <v>1007</v>
      </c>
      <c r="CB658" s="15" t="s">
        <v>1007</v>
      </c>
      <c r="CC658" s="15" t="s">
        <v>1007</v>
      </c>
      <c r="CD658" s="27">
        <v>3.4</v>
      </c>
      <c r="CE658" s="27">
        <v>4</v>
      </c>
      <c r="CF658" s="27">
        <v>3.25</v>
      </c>
      <c r="CG658" s="27">
        <v>2.8</v>
      </c>
      <c r="CH658" s="27">
        <v>2.6666666666666665</v>
      </c>
      <c r="CI658" s="27">
        <v>4</v>
      </c>
      <c r="CJ658" s="27">
        <f t="shared" si="395"/>
        <v>3.3527777777777779</v>
      </c>
      <c r="CK658" s="15">
        <f t="shared" si="422"/>
        <v>0.19999999999999973</v>
      </c>
      <c r="CL658" s="15">
        <f t="shared" si="423"/>
        <v>0.66666666666666652</v>
      </c>
      <c r="CM658" s="15">
        <f t="shared" si="424"/>
        <v>0.75</v>
      </c>
      <c r="CN658" s="15">
        <f t="shared" si="425"/>
        <v>0.19999999999999973</v>
      </c>
      <c r="CO658" s="15">
        <f t="shared" si="426"/>
        <v>0.33333333333333304</v>
      </c>
      <c r="CP658" s="15">
        <f t="shared" si="427"/>
        <v>1</v>
      </c>
      <c r="CQ658" s="15">
        <f t="shared" si="428"/>
        <v>0.52499999999999991</v>
      </c>
    </row>
    <row r="659" spans="1:95" x14ac:dyDescent="0.2">
      <c r="A659" s="15">
        <v>951</v>
      </c>
      <c r="B659" s="23">
        <v>0</v>
      </c>
      <c r="C659" s="15">
        <v>3</v>
      </c>
      <c r="D659" s="15">
        <f t="shared" si="396"/>
        <v>0</v>
      </c>
      <c r="E659" s="15">
        <f t="shared" si="391"/>
        <v>1</v>
      </c>
      <c r="F659" s="15">
        <f t="shared" si="392"/>
        <v>0</v>
      </c>
      <c r="G659" s="15">
        <f t="shared" si="393"/>
        <v>0</v>
      </c>
      <c r="H659" s="15">
        <f t="shared" si="394"/>
        <v>0</v>
      </c>
      <c r="I659" s="15">
        <v>1</v>
      </c>
      <c r="J659" s="15">
        <v>52</v>
      </c>
      <c r="K659" s="15">
        <v>4</v>
      </c>
      <c r="L659" s="15">
        <f t="shared" si="397"/>
        <v>0</v>
      </c>
      <c r="M659" s="15">
        <f t="shared" si="398"/>
        <v>0</v>
      </c>
      <c r="N659" s="15">
        <f t="shared" si="399"/>
        <v>0</v>
      </c>
      <c r="O659" s="15">
        <f t="shared" si="400"/>
        <v>0</v>
      </c>
      <c r="P659" s="15">
        <f t="shared" si="401"/>
        <v>1</v>
      </c>
      <c r="Q659" s="15">
        <v>2</v>
      </c>
      <c r="R659" s="15">
        <v>7</v>
      </c>
      <c r="S659" s="15">
        <v>25</v>
      </c>
      <c r="T659" s="15">
        <v>0</v>
      </c>
      <c r="U659" s="15">
        <v>1</v>
      </c>
      <c r="V659" s="15">
        <v>1</v>
      </c>
      <c r="W659" s="15">
        <v>120000</v>
      </c>
      <c r="X659" s="15">
        <v>1</v>
      </c>
      <c r="Y659" s="15">
        <v>0</v>
      </c>
      <c r="Z659" s="15">
        <f t="shared" si="429"/>
        <v>0</v>
      </c>
      <c r="AA659" s="15">
        <f t="shared" si="402"/>
        <v>0</v>
      </c>
      <c r="AB659" s="15">
        <f t="shared" si="403"/>
        <v>0</v>
      </c>
      <c r="AC659" s="159">
        <v>1</v>
      </c>
      <c r="AD659" s="159">
        <v>90</v>
      </c>
      <c r="AE659" s="159">
        <v>11.5</v>
      </c>
      <c r="AF659" s="15">
        <v>72000</v>
      </c>
      <c r="AG659" s="27">
        <v>800</v>
      </c>
      <c r="AH659" s="27">
        <f t="shared" si="404"/>
        <v>-0.93333333333333335</v>
      </c>
      <c r="AI659" s="27">
        <f t="shared" si="405"/>
        <v>0.75</v>
      </c>
      <c r="AJ659" s="27">
        <f t="shared" si="406"/>
        <v>-0.7</v>
      </c>
      <c r="AK659" s="15">
        <v>3</v>
      </c>
      <c r="AL659" s="15">
        <v>30</v>
      </c>
      <c r="AM659" s="15">
        <v>1.4</v>
      </c>
      <c r="AN659" s="15">
        <v>480000</v>
      </c>
      <c r="AO659" s="15">
        <v>16000</v>
      </c>
      <c r="AQ659" s="15">
        <f t="shared" si="407"/>
        <v>0.25</v>
      </c>
      <c r="AR659" s="15">
        <f t="shared" si="408"/>
        <v>0</v>
      </c>
      <c r="AZ659" s="15">
        <f t="shared" si="409"/>
        <v>0</v>
      </c>
      <c r="BA659" s="15">
        <f t="shared" si="410"/>
        <v>0</v>
      </c>
      <c r="BC659" s="15">
        <v>2</v>
      </c>
      <c r="BD659" s="15">
        <v>2</v>
      </c>
      <c r="BE659" s="15">
        <v>2</v>
      </c>
      <c r="BF659" s="15">
        <v>1</v>
      </c>
      <c r="BG659" s="15">
        <v>2</v>
      </c>
      <c r="BH659" s="15">
        <v>1.8</v>
      </c>
      <c r="BI659" s="15">
        <v>1</v>
      </c>
      <c r="BJ659" s="15">
        <v>5</v>
      </c>
      <c r="BK659" s="15">
        <f t="shared" si="411"/>
        <v>0</v>
      </c>
      <c r="BL659" s="15">
        <f t="shared" si="412"/>
        <v>0</v>
      </c>
      <c r="BM659" s="15">
        <f t="shared" si="413"/>
        <v>0</v>
      </c>
      <c r="BN659" s="15" t="s">
        <v>1007</v>
      </c>
      <c r="BO659" s="15">
        <f t="shared" si="414"/>
        <v>0</v>
      </c>
      <c r="BP659" s="15">
        <f t="shared" si="415"/>
        <v>0</v>
      </c>
      <c r="BQ659" s="15">
        <f t="shared" si="416"/>
        <v>0</v>
      </c>
      <c r="BR659" s="15">
        <f t="shared" si="417"/>
        <v>0</v>
      </c>
      <c r="BU659" s="15">
        <f t="shared" si="418"/>
        <v>0</v>
      </c>
      <c r="BV659" s="15">
        <f t="shared" si="419"/>
        <v>0</v>
      </c>
      <c r="BW659" s="15">
        <f t="shared" si="420"/>
        <v>0</v>
      </c>
      <c r="BX659" s="15">
        <f t="shared" si="421"/>
        <v>0</v>
      </c>
      <c r="BY659" s="15" t="s">
        <v>1007</v>
      </c>
      <c r="BZ659" s="15" t="s">
        <v>1007</v>
      </c>
      <c r="CA659" s="15" t="s">
        <v>1007</v>
      </c>
      <c r="CB659" s="15" t="s">
        <v>1007</v>
      </c>
      <c r="CC659" s="15" t="s">
        <v>1007</v>
      </c>
      <c r="CD659" s="27">
        <v>3.2</v>
      </c>
      <c r="CE659" s="27">
        <v>3.3333333333333335</v>
      </c>
      <c r="CF659" s="27">
        <v>2.5</v>
      </c>
      <c r="CG659" s="27">
        <v>2.6</v>
      </c>
      <c r="CH659" s="27">
        <v>2.3333333333333335</v>
      </c>
      <c r="CI659" s="27">
        <v>3</v>
      </c>
      <c r="CJ659" s="27">
        <f t="shared" si="395"/>
        <v>2.8277777777777779</v>
      </c>
      <c r="CK659" s="15">
        <f t="shared" si="422"/>
        <v>-0.19999999999999973</v>
      </c>
      <c r="CL659" s="15">
        <f t="shared" si="423"/>
        <v>-0.66666666666666652</v>
      </c>
      <c r="CM659" s="15">
        <f t="shared" si="424"/>
        <v>-1.25</v>
      </c>
      <c r="CN659" s="15">
        <f t="shared" si="425"/>
        <v>-1.1999999999999997</v>
      </c>
      <c r="CO659" s="15">
        <f t="shared" si="426"/>
        <v>-0.33333333333333304</v>
      </c>
      <c r="CP659" s="15">
        <f t="shared" si="427"/>
        <v>-0.5</v>
      </c>
      <c r="CQ659" s="15">
        <f t="shared" si="428"/>
        <v>-0.69166666666666643</v>
      </c>
    </row>
    <row r="660" spans="1:95" x14ac:dyDescent="0.2">
      <c r="A660" s="15">
        <v>952</v>
      </c>
      <c r="B660" s="23">
        <v>0</v>
      </c>
      <c r="C660" s="15">
        <v>3</v>
      </c>
      <c r="D660" s="15">
        <f t="shared" si="396"/>
        <v>0</v>
      </c>
      <c r="E660" s="15">
        <f t="shared" si="391"/>
        <v>1</v>
      </c>
      <c r="F660" s="15">
        <f t="shared" si="392"/>
        <v>0</v>
      </c>
      <c r="G660" s="15">
        <f t="shared" si="393"/>
        <v>0</v>
      </c>
      <c r="H660" s="15">
        <f t="shared" si="394"/>
        <v>0</v>
      </c>
      <c r="I660" s="15">
        <v>1</v>
      </c>
      <c r="J660" s="15">
        <v>48</v>
      </c>
      <c r="K660" s="15">
        <v>4</v>
      </c>
      <c r="L660" s="15">
        <f t="shared" si="397"/>
        <v>0</v>
      </c>
      <c r="M660" s="15">
        <f t="shared" si="398"/>
        <v>0</v>
      </c>
      <c r="N660" s="15">
        <f t="shared" si="399"/>
        <v>0</v>
      </c>
      <c r="O660" s="15">
        <f t="shared" si="400"/>
        <v>0</v>
      </c>
      <c r="P660" s="15">
        <f t="shared" si="401"/>
        <v>1</v>
      </c>
      <c r="Q660" s="15">
        <v>2</v>
      </c>
      <c r="R660" s="15">
        <v>5</v>
      </c>
      <c r="S660" s="15">
        <v>18</v>
      </c>
      <c r="T660" s="15">
        <v>0</v>
      </c>
      <c r="U660" s="15">
        <v>1</v>
      </c>
      <c r="V660" s="15">
        <v>1</v>
      </c>
      <c r="W660" s="15">
        <v>200000</v>
      </c>
      <c r="X660" s="15">
        <v>0</v>
      </c>
      <c r="Y660" s="15">
        <v>1</v>
      </c>
      <c r="Z660" s="15">
        <f t="shared" si="429"/>
        <v>1</v>
      </c>
      <c r="AA660" s="15">
        <f t="shared" si="402"/>
        <v>0</v>
      </c>
      <c r="AB660" s="15">
        <f t="shared" si="403"/>
        <v>0</v>
      </c>
      <c r="AC660" s="15">
        <v>3</v>
      </c>
      <c r="AD660" s="15">
        <v>25</v>
      </c>
      <c r="AE660" s="15">
        <v>1.4</v>
      </c>
      <c r="AF660" s="15">
        <v>300000</v>
      </c>
      <c r="AG660" s="27">
        <v>12000</v>
      </c>
      <c r="AH660" s="27">
        <f t="shared" si="404"/>
        <v>4.3478260869565216E-2</v>
      </c>
      <c r="AI660" s="27">
        <f t="shared" si="405"/>
        <v>0.7142857142857143</v>
      </c>
      <c r="AJ660" s="27">
        <f t="shared" si="406"/>
        <v>3.1055900621118012E-2</v>
      </c>
      <c r="AK660" s="15">
        <v>1</v>
      </c>
      <c r="AL660" s="15">
        <v>10</v>
      </c>
      <c r="AM660" s="15">
        <v>12</v>
      </c>
      <c r="AN660" s="15">
        <v>8000</v>
      </c>
      <c r="AO660" s="15">
        <v>800</v>
      </c>
      <c r="AP660" s="15">
        <f>($AO660-$AO661)/$AO661</f>
        <v>0</v>
      </c>
      <c r="AQ660" s="15">
        <f t="shared" si="407"/>
        <v>0.2857142857142857</v>
      </c>
      <c r="AR660" s="15">
        <f t="shared" si="408"/>
        <v>0</v>
      </c>
      <c r="AZ660" s="15">
        <f t="shared" si="409"/>
        <v>0</v>
      </c>
      <c r="BA660" s="15">
        <f t="shared" si="410"/>
        <v>0</v>
      </c>
      <c r="BB660" s="15">
        <f>$AJ660</f>
        <v>3.1055900621118012E-2</v>
      </c>
      <c r="BC660" s="15">
        <v>2.5</v>
      </c>
      <c r="BD660" s="15">
        <v>1.6666666666666667</v>
      </c>
      <c r="BE660" s="15">
        <v>2.3333333333333335</v>
      </c>
      <c r="BF660" s="15">
        <v>1.5</v>
      </c>
      <c r="BG660" s="15">
        <v>2</v>
      </c>
      <c r="BH660" s="15">
        <v>2</v>
      </c>
      <c r="BI660" s="15">
        <v>1</v>
      </c>
      <c r="BJ660" s="15">
        <v>5</v>
      </c>
      <c r="BK660" s="15">
        <f t="shared" si="411"/>
        <v>0</v>
      </c>
      <c r="BL660" s="15">
        <f t="shared" si="412"/>
        <v>0</v>
      </c>
      <c r="BM660" s="15">
        <f t="shared" si="413"/>
        <v>0</v>
      </c>
      <c r="BN660" s="15" t="s">
        <v>1007</v>
      </c>
      <c r="BO660" s="15">
        <f t="shared" si="414"/>
        <v>0</v>
      </c>
      <c r="BP660" s="15">
        <f t="shared" si="415"/>
        <v>0</v>
      </c>
      <c r="BQ660" s="15">
        <f t="shared" si="416"/>
        <v>0</v>
      </c>
      <c r="BR660" s="15">
        <f t="shared" si="417"/>
        <v>0</v>
      </c>
      <c r="BU660" s="15">
        <f t="shared" si="418"/>
        <v>0</v>
      </c>
      <c r="BV660" s="15">
        <f t="shared" si="419"/>
        <v>0</v>
      </c>
      <c r="BW660" s="15">
        <f t="shared" si="420"/>
        <v>0</v>
      </c>
      <c r="BX660" s="15">
        <f t="shared" si="421"/>
        <v>0</v>
      </c>
      <c r="BY660" s="15" t="s">
        <v>1007</v>
      </c>
      <c r="BZ660" s="15" t="s">
        <v>1007</v>
      </c>
      <c r="CA660" s="15" t="s">
        <v>1007</v>
      </c>
      <c r="CB660" s="15" t="s">
        <v>1007</v>
      </c>
      <c r="CC660" s="15" t="s">
        <v>1007</v>
      </c>
      <c r="CD660" s="27">
        <v>3.4</v>
      </c>
      <c r="CE660" s="27">
        <v>4</v>
      </c>
      <c r="CF660" s="27">
        <v>3.75</v>
      </c>
      <c r="CG660" s="27">
        <v>3.8</v>
      </c>
      <c r="CH660" s="27">
        <v>2.6666666666666665</v>
      </c>
      <c r="CI660" s="27">
        <v>3.5</v>
      </c>
      <c r="CJ660" s="27">
        <f t="shared" si="395"/>
        <v>3.5194444444444444</v>
      </c>
      <c r="CK660" s="15">
        <f t="shared" si="422"/>
        <v>0.60000000000000009</v>
      </c>
      <c r="CL660" s="15">
        <f t="shared" si="423"/>
        <v>0.33333333333333348</v>
      </c>
      <c r="CM660" s="15">
        <f t="shared" si="424"/>
        <v>0.5</v>
      </c>
      <c r="CN660" s="15">
        <f t="shared" si="425"/>
        <v>0.79999999999999982</v>
      </c>
      <c r="CO660" s="15">
        <f t="shared" si="426"/>
        <v>0.33333333333333304</v>
      </c>
      <c r="CP660" s="15">
        <f t="shared" si="427"/>
        <v>0</v>
      </c>
      <c r="CQ660" s="15">
        <f t="shared" si="428"/>
        <v>0.42777777777777759</v>
      </c>
    </row>
    <row r="661" spans="1:95" x14ac:dyDescent="0.2">
      <c r="A661" s="15">
        <v>952</v>
      </c>
      <c r="B661" s="23">
        <v>0</v>
      </c>
      <c r="C661" s="15">
        <v>3</v>
      </c>
      <c r="D661" s="15">
        <f t="shared" si="396"/>
        <v>0</v>
      </c>
      <c r="E661" s="15">
        <f t="shared" si="391"/>
        <v>1</v>
      </c>
      <c r="F661" s="15">
        <f t="shared" si="392"/>
        <v>0</v>
      </c>
      <c r="G661" s="15">
        <f t="shared" si="393"/>
        <v>0</v>
      </c>
      <c r="H661" s="15">
        <f t="shared" si="394"/>
        <v>0</v>
      </c>
      <c r="I661" s="15">
        <v>1</v>
      </c>
      <c r="J661" s="15">
        <v>48</v>
      </c>
      <c r="K661" s="15">
        <v>4</v>
      </c>
      <c r="L661" s="15">
        <f t="shared" si="397"/>
        <v>0</v>
      </c>
      <c r="M661" s="15">
        <f t="shared" si="398"/>
        <v>0</v>
      </c>
      <c r="N661" s="15">
        <f t="shared" si="399"/>
        <v>0</v>
      </c>
      <c r="O661" s="15">
        <f t="shared" si="400"/>
        <v>0</v>
      </c>
      <c r="P661" s="15">
        <f t="shared" si="401"/>
        <v>1</v>
      </c>
      <c r="Q661" s="15">
        <v>2</v>
      </c>
      <c r="R661" s="15">
        <v>5</v>
      </c>
      <c r="S661" s="15">
        <v>18</v>
      </c>
      <c r="T661" s="15">
        <v>0</v>
      </c>
      <c r="U661" s="15">
        <v>1</v>
      </c>
      <c r="V661" s="15">
        <v>1</v>
      </c>
      <c r="W661" s="15">
        <v>200000</v>
      </c>
      <c r="X661" s="15">
        <v>0</v>
      </c>
      <c r="Y661" s="15">
        <v>0</v>
      </c>
      <c r="Z661" s="15">
        <f t="shared" si="429"/>
        <v>1</v>
      </c>
      <c r="AA661" s="15">
        <f t="shared" si="402"/>
        <v>0</v>
      </c>
      <c r="AB661" s="15">
        <f t="shared" si="403"/>
        <v>0</v>
      </c>
      <c r="AC661" s="159">
        <v>3</v>
      </c>
      <c r="AD661" s="159">
        <v>25</v>
      </c>
      <c r="AE661" s="159">
        <v>1.5</v>
      </c>
      <c r="AF661" s="15">
        <v>287500</v>
      </c>
      <c r="AG661" s="27">
        <v>11500</v>
      </c>
      <c r="AH661" s="27">
        <f t="shared" si="404"/>
        <v>-1.4285714285714235E-2</v>
      </c>
      <c r="AI661" s="27">
        <f t="shared" si="405"/>
        <v>0.7142857142857143</v>
      </c>
      <c r="AJ661" s="27">
        <f t="shared" si="406"/>
        <v>-1.0204081632653026E-2</v>
      </c>
      <c r="AK661" s="15">
        <v>1</v>
      </c>
      <c r="AL661" s="15">
        <v>10</v>
      </c>
      <c r="AM661" s="15">
        <v>10.5</v>
      </c>
      <c r="AN661" s="15">
        <v>8000</v>
      </c>
      <c r="AO661" s="15">
        <v>800</v>
      </c>
      <c r="AQ661" s="15">
        <f t="shared" si="407"/>
        <v>0.2857142857142857</v>
      </c>
      <c r="AR661" s="15">
        <f t="shared" si="408"/>
        <v>0</v>
      </c>
      <c r="AZ661" s="15">
        <f t="shared" si="409"/>
        <v>0</v>
      </c>
      <c r="BA661" s="15">
        <f t="shared" si="410"/>
        <v>0</v>
      </c>
      <c r="BC661" s="15">
        <v>2.5</v>
      </c>
      <c r="BD661" s="15">
        <v>1.6666666666666667</v>
      </c>
      <c r="BE661" s="15">
        <v>2.3333333333333335</v>
      </c>
      <c r="BF661" s="15">
        <v>1.5</v>
      </c>
      <c r="BG661" s="15">
        <v>2</v>
      </c>
      <c r="BH661" s="15">
        <v>2</v>
      </c>
      <c r="BI661" s="15">
        <v>1</v>
      </c>
      <c r="BJ661" s="15">
        <v>5</v>
      </c>
      <c r="BK661" s="15">
        <f t="shared" si="411"/>
        <v>0</v>
      </c>
      <c r="BL661" s="15">
        <f t="shared" si="412"/>
        <v>0</v>
      </c>
      <c r="BM661" s="15">
        <f t="shared" si="413"/>
        <v>0</v>
      </c>
      <c r="BN661" s="15" t="s">
        <v>1007</v>
      </c>
      <c r="BO661" s="15">
        <f t="shared" si="414"/>
        <v>0</v>
      </c>
      <c r="BP661" s="15">
        <f t="shared" si="415"/>
        <v>0</v>
      </c>
      <c r="BQ661" s="15">
        <f t="shared" si="416"/>
        <v>0</v>
      </c>
      <c r="BR661" s="15">
        <f t="shared" si="417"/>
        <v>0</v>
      </c>
      <c r="BU661" s="15">
        <f t="shared" si="418"/>
        <v>0</v>
      </c>
      <c r="BV661" s="15">
        <f t="shared" si="419"/>
        <v>0</v>
      </c>
      <c r="BW661" s="15">
        <f t="shared" si="420"/>
        <v>0</v>
      </c>
      <c r="BX661" s="15">
        <f t="shared" si="421"/>
        <v>0</v>
      </c>
      <c r="BY661" s="15" t="s">
        <v>1007</v>
      </c>
      <c r="BZ661" s="15" t="s">
        <v>1007</v>
      </c>
      <c r="CA661" s="15" t="s">
        <v>1007</v>
      </c>
      <c r="CB661" s="15" t="s">
        <v>1007</v>
      </c>
      <c r="CC661" s="15" t="s">
        <v>1007</v>
      </c>
      <c r="CD661" s="27">
        <v>2.8</v>
      </c>
      <c r="CE661" s="27">
        <v>3.6666666666666665</v>
      </c>
      <c r="CF661" s="27">
        <v>3.25</v>
      </c>
      <c r="CG661" s="27">
        <v>3</v>
      </c>
      <c r="CH661" s="27">
        <v>2.3333333333333335</v>
      </c>
      <c r="CI661" s="27">
        <v>3.5</v>
      </c>
      <c r="CJ661" s="27">
        <f t="shared" si="395"/>
        <v>3.0916666666666668</v>
      </c>
      <c r="CK661" s="15">
        <f t="shared" si="422"/>
        <v>-1</v>
      </c>
      <c r="CL661" s="15">
        <f t="shared" si="423"/>
        <v>-0.66666666666666652</v>
      </c>
      <c r="CM661" s="15">
        <f t="shared" si="424"/>
        <v>-0.5</v>
      </c>
      <c r="CN661" s="15">
        <f t="shared" si="425"/>
        <v>-0.79999999999999982</v>
      </c>
      <c r="CO661" s="15">
        <f t="shared" si="426"/>
        <v>-0.33333333333333304</v>
      </c>
      <c r="CP661" s="15">
        <f t="shared" si="427"/>
        <v>0</v>
      </c>
      <c r="CQ661" s="15">
        <f t="shared" si="428"/>
        <v>-0.55000000000000027</v>
      </c>
    </row>
    <row r="662" spans="1:95" x14ac:dyDescent="0.2">
      <c r="A662" s="15">
        <v>953</v>
      </c>
      <c r="B662" s="23">
        <v>0</v>
      </c>
      <c r="C662" s="15">
        <v>3</v>
      </c>
      <c r="D662" s="15">
        <f t="shared" si="396"/>
        <v>0</v>
      </c>
      <c r="E662" s="15">
        <f t="shared" si="391"/>
        <v>1</v>
      </c>
      <c r="F662" s="15">
        <f t="shared" si="392"/>
        <v>0</v>
      </c>
      <c r="G662" s="15">
        <f t="shared" si="393"/>
        <v>0</v>
      </c>
      <c r="H662" s="15">
        <f t="shared" si="394"/>
        <v>0</v>
      </c>
      <c r="I662" s="15">
        <v>1</v>
      </c>
      <c r="J662" s="15">
        <v>44</v>
      </c>
      <c r="K662" s="15">
        <v>4</v>
      </c>
      <c r="L662" s="15">
        <f t="shared" si="397"/>
        <v>0</v>
      </c>
      <c r="M662" s="15">
        <f t="shared" si="398"/>
        <v>0</v>
      </c>
      <c r="N662" s="15">
        <f t="shared" si="399"/>
        <v>0</v>
      </c>
      <c r="O662" s="15">
        <f t="shared" si="400"/>
        <v>0</v>
      </c>
      <c r="P662" s="15">
        <f t="shared" si="401"/>
        <v>1</v>
      </c>
      <c r="Q662" s="15">
        <v>2</v>
      </c>
      <c r="R662" s="15">
        <v>4</v>
      </c>
      <c r="S662" s="15">
        <v>15</v>
      </c>
      <c r="T662" s="15">
        <v>0</v>
      </c>
      <c r="U662" s="15">
        <v>1</v>
      </c>
      <c r="V662" s="15">
        <v>1</v>
      </c>
      <c r="W662" s="15">
        <v>200000</v>
      </c>
      <c r="X662" s="15">
        <v>1</v>
      </c>
      <c r="Y662" s="15">
        <v>1</v>
      </c>
      <c r="Z662" s="15">
        <f t="shared" si="429"/>
        <v>1</v>
      </c>
      <c r="AA662" s="15">
        <f t="shared" si="402"/>
        <v>0</v>
      </c>
      <c r="AB662" s="15">
        <f t="shared" si="403"/>
        <v>0</v>
      </c>
      <c r="AC662" s="15">
        <v>3</v>
      </c>
      <c r="AD662" s="15">
        <v>60</v>
      </c>
      <c r="AE662" s="15">
        <v>1.45</v>
      </c>
      <c r="AF662" s="15">
        <v>700000</v>
      </c>
      <c r="AG662" s="27">
        <v>11666.666666666666</v>
      </c>
      <c r="AH662" s="27">
        <f t="shared" si="404"/>
        <v>7.6923076923076802E-2</v>
      </c>
      <c r="AI662" s="27">
        <f t="shared" si="405"/>
        <v>1</v>
      </c>
      <c r="AJ662" s="27">
        <f t="shared" si="406"/>
        <v>7.6923076923076802E-2</v>
      </c>
      <c r="AQ662" s="15">
        <f t="shared" si="407"/>
        <v>0</v>
      </c>
      <c r="AR662" s="15">
        <f t="shared" si="408"/>
        <v>0</v>
      </c>
      <c r="AZ662" s="15">
        <f t="shared" si="409"/>
        <v>0</v>
      </c>
      <c r="BA662" s="15">
        <f t="shared" si="410"/>
        <v>0</v>
      </c>
      <c r="BB662" s="15">
        <f>$AJ662</f>
        <v>7.6923076923076802E-2</v>
      </c>
      <c r="BC662" s="15">
        <v>1.5</v>
      </c>
      <c r="BD662" s="15">
        <v>2.3333333333333335</v>
      </c>
      <c r="BE662" s="15">
        <v>2</v>
      </c>
      <c r="BF662" s="15">
        <v>2</v>
      </c>
      <c r="BG662" s="15">
        <v>2.5</v>
      </c>
      <c r="BH662" s="15">
        <v>2.0666666666666669</v>
      </c>
      <c r="BI662" s="15">
        <v>3</v>
      </c>
      <c r="BJ662" s="15">
        <v>5</v>
      </c>
      <c r="BK662" s="15">
        <f t="shared" si="411"/>
        <v>0</v>
      </c>
      <c r="BL662" s="15">
        <f t="shared" si="412"/>
        <v>0</v>
      </c>
      <c r="BM662" s="15">
        <f t="shared" si="413"/>
        <v>0</v>
      </c>
      <c r="BN662" s="15" t="s">
        <v>1007</v>
      </c>
      <c r="BO662" s="15">
        <f t="shared" si="414"/>
        <v>0</v>
      </c>
      <c r="BP662" s="15">
        <f t="shared" si="415"/>
        <v>0</v>
      </c>
      <c r="BQ662" s="15">
        <f t="shared" si="416"/>
        <v>0</v>
      </c>
      <c r="BR662" s="15">
        <f t="shared" si="417"/>
        <v>0</v>
      </c>
      <c r="BU662" s="15">
        <f t="shared" si="418"/>
        <v>0</v>
      </c>
      <c r="BV662" s="15">
        <f t="shared" si="419"/>
        <v>0</v>
      </c>
      <c r="BW662" s="15">
        <f t="shared" si="420"/>
        <v>0</v>
      </c>
      <c r="BX662" s="15">
        <f t="shared" si="421"/>
        <v>0</v>
      </c>
      <c r="BY662" s="15" t="s">
        <v>1007</v>
      </c>
      <c r="BZ662" s="15" t="s">
        <v>1007</v>
      </c>
      <c r="CA662" s="15" t="s">
        <v>1007</v>
      </c>
      <c r="CB662" s="15" t="s">
        <v>1007</v>
      </c>
      <c r="CC662" s="15" t="s">
        <v>1007</v>
      </c>
      <c r="CD662" s="27">
        <v>3.8</v>
      </c>
      <c r="CE662" s="27">
        <v>4.333333333333333</v>
      </c>
      <c r="CF662" s="27">
        <v>3.75</v>
      </c>
      <c r="CG662" s="27">
        <v>3.8</v>
      </c>
      <c r="CH662" s="27">
        <v>2.6666666666666665</v>
      </c>
      <c r="CI662" s="27">
        <v>3.5</v>
      </c>
      <c r="CJ662" s="27">
        <f t="shared" si="395"/>
        <v>3.6416666666666671</v>
      </c>
      <c r="CK662" s="15">
        <f t="shared" si="422"/>
        <v>0.39999999999999991</v>
      </c>
      <c r="CL662" s="15">
        <f t="shared" si="423"/>
        <v>0.33333333333333304</v>
      </c>
      <c r="CM662" s="15">
        <f t="shared" si="424"/>
        <v>-0.25</v>
      </c>
      <c r="CN662" s="15">
        <f t="shared" si="425"/>
        <v>1</v>
      </c>
      <c r="CO662" s="15">
        <f t="shared" si="426"/>
        <v>-0.66666666666666696</v>
      </c>
      <c r="CP662" s="15">
        <f t="shared" si="427"/>
        <v>0.25</v>
      </c>
      <c r="CQ662" s="15">
        <f t="shared" si="428"/>
        <v>0.17777777777777848</v>
      </c>
    </row>
    <row r="663" spans="1:95" x14ac:dyDescent="0.2">
      <c r="A663" s="15">
        <v>953</v>
      </c>
      <c r="B663" s="23">
        <v>0</v>
      </c>
      <c r="C663" s="15">
        <v>3</v>
      </c>
      <c r="D663" s="15">
        <f t="shared" si="396"/>
        <v>0</v>
      </c>
      <c r="E663" s="15">
        <f t="shared" si="391"/>
        <v>1</v>
      </c>
      <c r="F663" s="15">
        <f t="shared" si="392"/>
        <v>0</v>
      </c>
      <c r="G663" s="15">
        <f t="shared" si="393"/>
        <v>0</v>
      </c>
      <c r="H663" s="15">
        <f t="shared" si="394"/>
        <v>0</v>
      </c>
      <c r="I663" s="15">
        <v>1</v>
      </c>
      <c r="J663" s="15">
        <v>44</v>
      </c>
      <c r="K663" s="15">
        <v>4</v>
      </c>
      <c r="L663" s="15">
        <f t="shared" si="397"/>
        <v>0</v>
      </c>
      <c r="M663" s="15">
        <f t="shared" si="398"/>
        <v>0</v>
      </c>
      <c r="N663" s="15">
        <f t="shared" si="399"/>
        <v>0</v>
      </c>
      <c r="O663" s="15">
        <f t="shared" si="400"/>
        <v>0</v>
      </c>
      <c r="P663" s="15">
        <f t="shared" si="401"/>
        <v>1</v>
      </c>
      <c r="Q663" s="15">
        <v>2</v>
      </c>
      <c r="R663" s="15">
        <v>4</v>
      </c>
      <c r="S663" s="15">
        <v>15</v>
      </c>
      <c r="T663" s="15">
        <v>0</v>
      </c>
      <c r="U663" s="15">
        <v>1</v>
      </c>
      <c r="V663" s="15">
        <v>1</v>
      </c>
      <c r="W663" s="15">
        <v>200000</v>
      </c>
      <c r="X663" s="15">
        <v>1</v>
      </c>
      <c r="Y663" s="15">
        <v>0</v>
      </c>
      <c r="Z663" s="15">
        <f t="shared" si="429"/>
        <v>1</v>
      </c>
      <c r="AA663" s="15">
        <f t="shared" si="402"/>
        <v>0</v>
      </c>
      <c r="AB663" s="15">
        <f t="shared" si="403"/>
        <v>0</v>
      </c>
      <c r="AC663" s="159">
        <v>3</v>
      </c>
      <c r="AD663" s="159">
        <v>60</v>
      </c>
      <c r="AE663" s="159">
        <v>1.5</v>
      </c>
      <c r="AF663" s="15">
        <v>650000</v>
      </c>
      <c r="AG663" s="27">
        <v>10833.333333333334</v>
      </c>
      <c r="AH663" s="27">
        <f t="shared" si="404"/>
        <v>-2.3224043715846868E-2</v>
      </c>
      <c r="AI663" s="27">
        <f t="shared" si="405"/>
        <v>1</v>
      </c>
      <c r="AJ663" s="27">
        <f t="shared" si="406"/>
        <v>-2.3224043715846868E-2</v>
      </c>
      <c r="AQ663" s="15">
        <f t="shared" si="407"/>
        <v>0</v>
      </c>
      <c r="AR663" s="15">
        <f t="shared" si="408"/>
        <v>0</v>
      </c>
      <c r="AZ663" s="15">
        <f t="shared" si="409"/>
        <v>0</v>
      </c>
      <c r="BA663" s="15">
        <f t="shared" si="410"/>
        <v>0</v>
      </c>
      <c r="BC663" s="15">
        <v>1.5</v>
      </c>
      <c r="BD663" s="15">
        <v>2.3333333333333335</v>
      </c>
      <c r="BE663" s="15">
        <v>2</v>
      </c>
      <c r="BF663" s="15">
        <v>2</v>
      </c>
      <c r="BG663" s="15">
        <v>2.5</v>
      </c>
      <c r="BH663" s="15">
        <v>2.0666666666666669</v>
      </c>
      <c r="BI663" s="15">
        <v>3</v>
      </c>
      <c r="BJ663" s="15">
        <v>5</v>
      </c>
      <c r="BK663" s="15">
        <f t="shared" si="411"/>
        <v>0</v>
      </c>
      <c r="BL663" s="15">
        <f t="shared" si="412"/>
        <v>0</v>
      </c>
      <c r="BM663" s="15">
        <f t="shared" si="413"/>
        <v>0</v>
      </c>
      <c r="BN663" s="15" t="s">
        <v>1007</v>
      </c>
      <c r="BO663" s="15">
        <f t="shared" si="414"/>
        <v>0</v>
      </c>
      <c r="BP663" s="15">
        <f t="shared" si="415"/>
        <v>0</v>
      </c>
      <c r="BQ663" s="15">
        <f t="shared" si="416"/>
        <v>0</v>
      </c>
      <c r="BR663" s="15">
        <f t="shared" si="417"/>
        <v>0</v>
      </c>
      <c r="BU663" s="15">
        <f t="shared" si="418"/>
        <v>0</v>
      </c>
      <c r="BV663" s="15">
        <f t="shared" si="419"/>
        <v>0</v>
      </c>
      <c r="BW663" s="15">
        <f t="shared" si="420"/>
        <v>0</v>
      </c>
      <c r="BX663" s="15">
        <f t="shared" si="421"/>
        <v>0</v>
      </c>
      <c r="BY663" s="15" t="s">
        <v>1007</v>
      </c>
      <c r="BZ663" s="15" t="s">
        <v>1007</v>
      </c>
      <c r="CA663" s="15" t="s">
        <v>1007</v>
      </c>
      <c r="CB663" s="15" t="s">
        <v>1007</v>
      </c>
      <c r="CC663" s="15" t="s">
        <v>1007</v>
      </c>
      <c r="CD663" s="27">
        <v>3.4</v>
      </c>
      <c r="CE663" s="27">
        <v>4</v>
      </c>
      <c r="CF663" s="27">
        <v>4</v>
      </c>
      <c r="CG663" s="27">
        <v>2.8</v>
      </c>
      <c r="CH663" s="27">
        <v>3.3333333333333335</v>
      </c>
      <c r="CI663" s="27">
        <v>3.25</v>
      </c>
      <c r="CJ663" s="27">
        <f t="shared" si="395"/>
        <v>3.4638888888888886</v>
      </c>
      <c r="CK663" s="15">
        <f t="shared" si="422"/>
        <v>-0.20000000000000018</v>
      </c>
      <c r="CL663" s="15">
        <f t="shared" si="423"/>
        <v>1</v>
      </c>
      <c r="CM663" s="15">
        <f t="shared" si="424"/>
        <v>0.25</v>
      </c>
      <c r="CN663" s="15">
        <f t="shared" si="425"/>
        <v>0</v>
      </c>
      <c r="CO663" s="15">
        <f t="shared" si="426"/>
        <v>1</v>
      </c>
      <c r="CP663" s="15">
        <f t="shared" si="427"/>
        <v>0.5</v>
      </c>
      <c r="CQ663" s="15">
        <f t="shared" si="428"/>
        <v>0.42499999999999938</v>
      </c>
    </row>
    <row r="664" spans="1:95" x14ac:dyDescent="0.2">
      <c r="A664" s="15">
        <v>954</v>
      </c>
      <c r="B664" s="23">
        <v>0</v>
      </c>
      <c r="C664" s="15">
        <v>3</v>
      </c>
      <c r="D664" s="15">
        <f t="shared" si="396"/>
        <v>0</v>
      </c>
      <c r="E664" s="15">
        <f t="shared" si="391"/>
        <v>1</v>
      </c>
      <c r="F664" s="15">
        <f t="shared" si="392"/>
        <v>0</v>
      </c>
      <c r="G664" s="15">
        <f t="shared" si="393"/>
        <v>0</v>
      </c>
      <c r="H664" s="15">
        <f t="shared" si="394"/>
        <v>0</v>
      </c>
      <c r="I664" s="15">
        <v>0</v>
      </c>
      <c r="J664" s="15">
        <v>43</v>
      </c>
      <c r="K664" s="15">
        <v>4</v>
      </c>
      <c r="L664" s="15">
        <f t="shared" si="397"/>
        <v>0</v>
      </c>
      <c r="M664" s="15">
        <f t="shared" si="398"/>
        <v>0</v>
      </c>
      <c r="N664" s="15">
        <f t="shared" si="399"/>
        <v>0</v>
      </c>
      <c r="O664" s="15">
        <f t="shared" si="400"/>
        <v>0</v>
      </c>
      <c r="P664" s="15">
        <f t="shared" si="401"/>
        <v>1</v>
      </c>
      <c r="Q664" s="15">
        <v>2</v>
      </c>
      <c r="R664" s="15">
        <v>5</v>
      </c>
      <c r="S664" s="15">
        <v>12</v>
      </c>
      <c r="T664" s="15">
        <v>0</v>
      </c>
      <c r="U664" s="15">
        <v>1</v>
      </c>
      <c r="V664" s="15">
        <v>0</v>
      </c>
      <c r="W664" s="15">
        <v>0</v>
      </c>
      <c r="X664" s="15">
        <v>0</v>
      </c>
      <c r="Y664" s="15">
        <v>1</v>
      </c>
      <c r="Z664" s="15">
        <f t="shared" si="429"/>
        <v>1</v>
      </c>
      <c r="AA664" s="15">
        <f t="shared" si="402"/>
        <v>0</v>
      </c>
      <c r="AB664" s="15">
        <f t="shared" si="403"/>
        <v>0</v>
      </c>
      <c r="AC664" s="15">
        <v>3</v>
      </c>
      <c r="AD664" s="15">
        <v>55</v>
      </c>
      <c r="AE664" s="15">
        <v>1.45</v>
      </c>
      <c r="AF664" s="15">
        <v>610000</v>
      </c>
      <c r="AG664" s="27">
        <v>11090.90909090909</v>
      </c>
      <c r="AH664" s="27">
        <f t="shared" si="404"/>
        <v>8.264462809917281E-3</v>
      </c>
      <c r="AI664" s="27">
        <f t="shared" si="405"/>
        <v>1</v>
      </c>
      <c r="AJ664" s="27">
        <f t="shared" si="406"/>
        <v>8.264462809917281E-3</v>
      </c>
      <c r="AQ664" s="15">
        <f t="shared" si="407"/>
        <v>0</v>
      </c>
      <c r="AR664" s="15">
        <f t="shared" si="408"/>
        <v>0</v>
      </c>
      <c r="AZ664" s="15">
        <f t="shared" si="409"/>
        <v>0</v>
      </c>
      <c r="BA664" s="15">
        <f t="shared" si="410"/>
        <v>0</v>
      </c>
      <c r="BB664" s="15">
        <f>$AJ664</f>
        <v>8.264462809917281E-3</v>
      </c>
      <c r="BC664" s="15">
        <v>2</v>
      </c>
      <c r="BD664" s="15">
        <v>2.3333333333333335</v>
      </c>
      <c r="BE664" s="15">
        <v>1.6666666666666667</v>
      </c>
      <c r="BF664" s="15">
        <v>1.5</v>
      </c>
      <c r="BG664" s="15">
        <v>2.5</v>
      </c>
      <c r="BH664" s="15">
        <v>2</v>
      </c>
      <c r="BI664" s="15">
        <v>1</v>
      </c>
      <c r="BJ664" s="15">
        <v>4</v>
      </c>
      <c r="BK664" s="15">
        <f t="shared" si="411"/>
        <v>0</v>
      </c>
      <c r="BL664" s="15">
        <f t="shared" si="412"/>
        <v>0</v>
      </c>
      <c r="BM664" s="15">
        <f t="shared" si="413"/>
        <v>1</v>
      </c>
      <c r="BN664" s="15">
        <v>1</v>
      </c>
      <c r="BO664" s="15">
        <f t="shared" si="414"/>
        <v>0</v>
      </c>
      <c r="BP664" s="15">
        <f t="shared" si="415"/>
        <v>0</v>
      </c>
      <c r="BQ664" s="15">
        <f t="shared" si="416"/>
        <v>0</v>
      </c>
      <c r="BR664" s="15">
        <f t="shared" si="417"/>
        <v>0</v>
      </c>
      <c r="BS664" s="15">
        <v>3</v>
      </c>
      <c r="BT664" s="15">
        <v>5</v>
      </c>
      <c r="BU664" s="15">
        <f t="shared" si="418"/>
        <v>0</v>
      </c>
      <c r="BV664" s="15">
        <f t="shared" si="419"/>
        <v>0</v>
      </c>
      <c r="BW664" s="15">
        <f t="shared" si="420"/>
        <v>0</v>
      </c>
      <c r="BX664" s="15">
        <f t="shared" si="421"/>
        <v>1</v>
      </c>
      <c r="BY664" s="15">
        <v>1</v>
      </c>
      <c r="BZ664" s="15">
        <v>1</v>
      </c>
      <c r="CA664" s="15">
        <v>1</v>
      </c>
      <c r="CB664" s="15">
        <v>0</v>
      </c>
      <c r="CC664" s="15">
        <v>1</v>
      </c>
      <c r="CD664" s="27">
        <v>3.6</v>
      </c>
      <c r="CE664" s="27">
        <v>3</v>
      </c>
      <c r="CF664" s="27">
        <v>3.75</v>
      </c>
      <c r="CG664" s="27">
        <v>2.8</v>
      </c>
      <c r="CH664" s="27">
        <v>2.3333333333333335</v>
      </c>
      <c r="CI664" s="27">
        <v>2.75</v>
      </c>
      <c r="CJ664" s="27">
        <f t="shared" si="395"/>
        <v>3.0388888888888892</v>
      </c>
      <c r="CK664" s="15">
        <f t="shared" si="422"/>
        <v>0.20000000000000018</v>
      </c>
      <c r="CL664" s="15">
        <f t="shared" si="423"/>
        <v>-0.66666666666666652</v>
      </c>
      <c r="CM664" s="15">
        <f t="shared" si="424"/>
        <v>0</v>
      </c>
      <c r="CN664" s="15">
        <f t="shared" si="425"/>
        <v>0</v>
      </c>
      <c r="CO664" s="15">
        <f t="shared" si="426"/>
        <v>0</v>
      </c>
      <c r="CP664" s="15">
        <f t="shared" si="427"/>
        <v>0</v>
      </c>
      <c r="CQ664" s="15">
        <f t="shared" si="428"/>
        <v>-7.7777777777777946E-2</v>
      </c>
    </row>
    <row r="665" spans="1:95" x14ac:dyDescent="0.2">
      <c r="A665" s="15">
        <v>954</v>
      </c>
      <c r="B665" s="23">
        <v>0</v>
      </c>
      <c r="C665" s="15">
        <v>3</v>
      </c>
      <c r="D665" s="15">
        <f t="shared" si="396"/>
        <v>0</v>
      </c>
      <c r="E665" s="15">
        <f t="shared" si="391"/>
        <v>1</v>
      </c>
      <c r="F665" s="15">
        <f t="shared" si="392"/>
        <v>0</v>
      </c>
      <c r="G665" s="15">
        <f t="shared" si="393"/>
        <v>0</v>
      </c>
      <c r="H665" s="15">
        <f t="shared" si="394"/>
        <v>0</v>
      </c>
      <c r="I665" s="15">
        <v>0</v>
      </c>
      <c r="J665" s="15">
        <v>43</v>
      </c>
      <c r="K665" s="15">
        <v>4</v>
      </c>
      <c r="L665" s="15">
        <f t="shared" si="397"/>
        <v>0</v>
      </c>
      <c r="M665" s="15">
        <f t="shared" si="398"/>
        <v>0</v>
      </c>
      <c r="N665" s="15">
        <f t="shared" si="399"/>
        <v>0</v>
      </c>
      <c r="O665" s="15">
        <f t="shared" si="400"/>
        <v>0</v>
      </c>
      <c r="P665" s="15">
        <f t="shared" si="401"/>
        <v>1</v>
      </c>
      <c r="Q665" s="15">
        <v>2</v>
      </c>
      <c r="R665" s="15">
        <v>5</v>
      </c>
      <c r="S665" s="15">
        <v>12</v>
      </c>
      <c r="T665" s="15">
        <v>0</v>
      </c>
      <c r="U665" s="15">
        <v>1</v>
      </c>
      <c r="V665" s="15">
        <v>0</v>
      </c>
      <c r="W665" s="15">
        <v>0</v>
      </c>
      <c r="X665" s="15">
        <v>0</v>
      </c>
      <c r="Y665" s="15">
        <v>0</v>
      </c>
      <c r="Z665" s="15">
        <f t="shared" si="429"/>
        <v>1</v>
      </c>
      <c r="AA665" s="15">
        <f t="shared" si="402"/>
        <v>0</v>
      </c>
      <c r="AB665" s="15">
        <f t="shared" si="403"/>
        <v>0</v>
      </c>
      <c r="AC665" s="159">
        <v>3</v>
      </c>
      <c r="AD665" s="159">
        <v>55</v>
      </c>
      <c r="AE665" s="159">
        <v>1.45</v>
      </c>
      <c r="AF665" s="15">
        <v>605000</v>
      </c>
      <c r="AG665" s="27">
        <v>11000</v>
      </c>
      <c r="AH665" s="27">
        <f t="shared" si="404"/>
        <v>0</v>
      </c>
      <c r="AI665" s="27">
        <f t="shared" si="405"/>
        <v>1</v>
      </c>
      <c r="AJ665" s="27">
        <f t="shared" si="406"/>
        <v>0</v>
      </c>
      <c r="AQ665" s="15">
        <f t="shared" si="407"/>
        <v>0</v>
      </c>
      <c r="AR665" s="15">
        <f t="shared" si="408"/>
        <v>0</v>
      </c>
      <c r="AZ665" s="15">
        <f t="shared" si="409"/>
        <v>0</v>
      </c>
      <c r="BA665" s="15">
        <f t="shared" si="410"/>
        <v>0</v>
      </c>
      <c r="BC665" s="15">
        <v>2</v>
      </c>
      <c r="BD665" s="15">
        <v>2.3333333333333335</v>
      </c>
      <c r="BE665" s="15">
        <v>1.6666666666666667</v>
      </c>
      <c r="BF665" s="15">
        <v>1.5</v>
      </c>
      <c r="BG665" s="15">
        <v>2.5</v>
      </c>
      <c r="BH665" s="15">
        <v>2</v>
      </c>
      <c r="BI665" s="15">
        <v>1</v>
      </c>
      <c r="BJ665" s="15">
        <v>4</v>
      </c>
      <c r="BK665" s="15">
        <f t="shared" si="411"/>
        <v>0</v>
      </c>
      <c r="BL665" s="15">
        <f t="shared" si="412"/>
        <v>0</v>
      </c>
      <c r="BM665" s="15">
        <f t="shared" si="413"/>
        <v>1</v>
      </c>
      <c r="BN665" s="15">
        <v>1</v>
      </c>
      <c r="BO665" s="15">
        <f t="shared" si="414"/>
        <v>0</v>
      </c>
      <c r="BP665" s="15">
        <f t="shared" si="415"/>
        <v>0</v>
      </c>
      <c r="BQ665" s="15">
        <f t="shared" si="416"/>
        <v>0</v>
      </c>
      <c r="BR665" s="15">
        <f t="shared" si="417"/>
        <v>0</v>
      </c>
      <c r="BS665" s="15">
        <v>3</v>
      </c>
      <c r="BT665" s="15">
        <v>5</v>
      </c>
      <c r="BU665" s="15">
        <f t="shared" si="418"/>
        <v>0</v>
      </c>
      <c r="BV665" s="15">
        <f t="shared" si="419"/>
        <v>0</v>
      </c>
      <c r="BW665" s="15">
        <f t="shared" si="420"/>
        <v>0</v>
      </c>
      <c r="BX665" s="15">
        <f t="shared" si="421"/>
        <v>1</v>
      </c>
      <c r="BY665" s="15">
        <v>1</v>
      </c>
      <c r="BZ665" s="15">
        <v>1</v>
      </c>
      <c r="CA665" s="15">
        <v>1</v>
      </c>
      <c r="CB665" s="15">
        <v>0</v>
      </c>
      <c r="CC665" s="15">
        <v>1</v>
      </c>
      <c r="CD665" s="27">
        <v>3.4</v>
      </c>
      <c r="CE665" s="27">
        <v>3.6666666666666665</v>
      </c>
      <c r="CF665" s="27">
        <v>3.75</v>
      </c>
      <c r="CG665" s="27">
        <v>2.8</v>
      </c>
      <c r="CH665" s="27">
        <v>2.3333333333333335</v>
      </c>
      <c r="CI665" s="27">
        <v>2.75</v>
      </c>
      <c r="CJ665" s="27">
        <f t="shared" si="395"/>
        <v>3.1166666666666671</v>
      </c>
      <c r="CK665" s="15">
        <f t="shared" si="422"/>
        <v>0.19999999999999973</v>
      </c>
      <c r="CL665" s="15">
        <f t="shared" si="423"/>
        <v>0.33333333333333304</v>
      </c>
      <c r="CM665" s="15">
        <f t="shared" si="424"/>
        <v>-0.75</v>
      </c>
      <c r="CN665" s="15">
        <f t="shared" si="425"/>
        <v>-0.80000000000000027</v>
      </c>
      <c r="CO665" s="15">
        <f t="shared" si="426"/>
        <v>-0.66666666666666652</v>
      </c>
      <c r="CP665" s="15">
        <f t="shared" si="427"/>
        <v>-0.5</v>
      </c>
      <c r="CQ665" s="15">
        <f t="shared" si="428"/>
        <v>-0.36388888888888848</v>
      </c>
    </row>
    <row r="666" spans="1:95" x14ac:dyDescent="0.2">
      <c r="A666" s="15">
        <v>955</v>
      </c>
      <c r="B666" s="23">
        <v>0</v>
      </c>
      <c r="C666" s="15">
        <v>3</v>
      </c>
      <c r="D666" s="15">
        <f t="shared" si="396"/>
        <v>0</v>
      </c>
      <c r="E666" s="15">
        <f t="shared" si="391"/>
        <v>1</v>
      </c>
      <c r="F666" s="15">
        <f t="shared" si="392"/>
        <v>0</v>
      </c>
      <c r="G666" s="15">
        <f t="shared" si="393"/>
        <v>0</v>
      </c>
      <c r="H666" s="15">
        <f t="shared" si="394"/>
        <v>0</v>
      </c>
      <c r="I666" s="15">
        <v>0</v>
      </c>
      <c r="J666" s="15">
        <v>52</v>
      </c>
      <c r="K666" s="15">
        <v>3</v>
      </c>
      <c r="L666" s="15">
        <f t="shared" si="397"/>
        <v>0</v>
      </c>
      <c r="M666" s="15">
        <f t="shared" si="398"/>
        <v>0</v>
      </c>
      <c r="N666" s="15">
        <f t="shared" si="399"/>
        <v>0</v>
      </c>
      <c r="O666" s="15">
        <f t="shared" si="400"/>
        <v>1</v>
      </c>
      <c r="P666" s="15">
        <f t="shared" si="401"/>
        <v>0</v>
      </c>
      <c r="Q666" s="15">
        <v>2</v>
      </c>
      <c r="R666" s="15">
        <v>5</v>
      </c>
      <c r="S666" s="15">
        <v>12</v>
      </c>
      <c r="T666" s="15">
        <v>0</v>
      </c>
      <c r="U666" s="15">
        <v>1</v>
      </c>
      <c r="V666" s="15">
        <v>1</v>
      </c>
      <c r="W666" s="15">
        <v>100000</v>
      </c>
      <c r="X666" s="15">
        <v>1</v>
      </c>
      <c r="Y666" s="15">
        <v>1</v>
      </c>
      <c r="Z666" s="15">
        <f t="shared" si="429"/>
        <v>1</v>
      </c>
      <c r="AA666" s="15">
        <f t="shared" si="402"/>
        <v>0</v>
      </c>
      <c r="AB666" s="15">
        <f t="shared" si="403"/>
        <v>0</v>
      </c>
      <c r="AC666" s="15">
        <v>3</v>
      </c>
      <c r="AD666" s="15">
        <v>25</v>
      </c>
      <c r="AE666" s="15">
        <v>1.45</v>
      </c>
      <c r="AF666" s="15">
        <v>275000</v>
      </c>
      <c r="AG666" s="27">
        <v>11000</v>
      </c>
      <c r="AH666" s="27">
        <f t="shared" si="404"/>
        <v>0.1</v>
      </c>
      <c r="AI666" s="27">
        <f t="shared" si="405"/>
        <v>0.67567567567567566</v>
      </c>
      <c r="AJ666" s="27">
        <f t="shared" si="406"/>
        <v>6.7567567567567571E-2</v>
      </c>
      <c r="AK666" s="15">
        <v>1</v>
      </c>
      <c r="AL666" s="15">
        <v>12</v>
      </c>
      <c r="AM666" s="15">
        <v>12</v>
      </c>
      <c r="AN666" s="15">
        <v>8100</v>
      </c>
      <c r="AO666" s="15">
        <v>675</v>
      </c>
      <c r="AP666" s="15">
        <f>($AO666-$AO667)/$AO667</f>
        <v>1.2500000000000058E-2</v>
      </c>
      <c r="AQ666" s="15">
        <f t="shared" si="407"/>
        <v>0.32432432432432434</v>
      </c>
      <c r="AR666" s="15">
        <f t="shared" si="408"/>
        <v>4.0540540540540734E-3</v>
      </c>
      <c r="AZ666" s="15">
        <f t="shared" si="409"/>
        <v>0</v>
      </c>
      <c r="BA666" s="15">
        <f t="shared" si="410"/>
        <v>0</v>
      </c>
      <c r="BB666" s="15">
        <f>AVERAGE($AJ666,$AR666)</f>
        <v>3.581081081081082E-2</v>
      </c>
      <c r="BC666" s="15">
        <v>2</v>
      </c>
      <c r="BD666" s="15">
        <v>2</v>
      </c>
      <c r="BE666" s="15">
        <v>2</v>
      </c>
      <c r="BF666" s="15">
        <v>1.5</v>
      </c>
      <c r="BG666" s="15">
        <v>1.5</v>
      </c>
      <c r="BH666" s="15">
        <v>1.8</v>
      </c>
      <c r="BI666" s="15">
        <v>1</v>
      </c>
      <c r="BJ666" s="15">
        <v>5</v>
      </c>
      <c r="BK666" s="15">
        <f t="shared" si="411"/>
        <v>0</v>
      </c>
      <c r="BL666" s="15">
        <f t="shared" si="412"/>
        <v>0</v>
      </c>
      <c r="BM666" s="15">
        <f t="shared" si="413"/>
        <v>0</v>
      </c>
      <c r="BN666" s="15" t="s">
        <v>1007</v>
      </c>
      <c r="BO666" s="15">
        <f t="shared" si="414"/>
        <v>0</v>
      </c>
      <c r="BP666" s="15">
        <f t="shared" si="415"/>
        <v>0</v>
      </c>
      <c r="BQ666" s="15">
        <f t="shared" si="416"/>
        <v>0</v>
      </c>
      <c r="BR666" s="15">
        <f t="shared" si="417"/>
        <v>0</v>
      </c>
      <c r="BU666" s="15">
        <f t="shared" si="418"/>
        <v>0</v>
      </c>
      <c r="BV666" s="15">
        <f t="shared" si="419"/>
        <v>0</v>
      </c>
      <c r="BW666" s="15">
        <f t="shared" si="420"/>
        <v>0</v>
      </c>
      <c r="BX666" s="15">
        <f t="shared" si="421"/>
        <v>0</v>
      </c>
      <c r="BY666" s="15" t="s">
        <v>1007</v>
      </c>
      <c r="BZ666" s="15" t="s">
        <v>1007</v>
      </c>
      <c r="CA666" s="15" t="s">
        <v>1007</v>
      </c>
      <c r="CB666" s="15" t="s">
        <v>1007</v>
      </c>
      <c r="CC666" s="15" t="s">
        <v>1007</v>
      </c>
      <c r="CD666" s="27">
        <v>3.2</v>
      </c>
      <c r="CE666" s="27">
        <v>3.3333333333333335</v>
      </c>
      <c r="CF666" s="27">
        <v>4.5</v>
      </c>
      <c r="CG666" s="27">
        <v>3.6</v>
      </c>
      <c r="CH666" s="27">
        <v>3</v>
      </c>
      <c r="CI666" s="27">
        <v>3.25</v>
      </c>
      <c r="CJ666" s="27">
        <f t="shared" si="395"/>
        <v>3.4805555555555556</v>
      </c>
      <c r="CK666" s="15">
        <f t="shared" si="422"/>
        <v>-0.39999999999999991</v>
      </c>
      <c r="CL666" s="15">
        <f t="shared" si="423"/>
        <v>0</v>
      </c>
      <c r="CM666" s="15">
        <f t="shared" si="424"/>
        <v>0.25</v>
      </c>
      <c r="CN666" s="15">
        <f t="shared" si="425"/>
        <v>0.20000000000000018</v>
      </c>
      <c r="CO666" s="15">
        <f t="shared" si="426"/>
        <v>0.33333333333333348</v>
      </c>
      <c r="CP666" s="15">
        <f t="shared" si="427"/>
        <v>0.5</v>
      </c>
      <c r="CQ666" s="15">
        <f t="shared" si="428"/>
        <v>0.14722222222222214</v>
      </c>
    </row>
    <row r="667" spans="1:95" x14ac:dyDescent="0.2">
      <c r="A667" s="15">
        <v>955</v>
      </c>
      <c r="B667" s="23">
        <v>0</v>
      </c>
      <c r="C667" s="15">
        <v>3</v>
      </c>
      <c r="D667" s="15">
        <f t="shared" si="396"/>
        <v>0</v>
      </c>
      <c r="E667" s="15">
        <f t="shared" si="391"/>
        <v>1</v>
      </c>
      <c r="F667" s="15">
        <f t="shared" si="392"/>
        <v>0</v>
      </c>
      <c r="G667" s="15">
        <f t="shared" si="393"/>
        <v>0</v>
      </c>
      <c r="H667" s="15">
        <f t="shared" si="394"/>
        <v>0</v>
      </c>
      <c r="I667" s="15">
        <v>0</v>
      </c>
      <c r="J667" s="15">
        <v>52</v>
      </c>
      <c r="K667" s="15">
        <v>3</v>
      </c>
      <c r="L667" s="15">
        <f t="shared" si="397"/>
        <v>0</v>
      </c>
      <c r="M667" s="15">
        <f t="shared" si="398"/>
        <v>0</v>
      </c>
      <c r="N667" s="15">
        <f t="shared" si="399"/>
        <v>0</v>
      </c>
      <c r="O667" s="15">
        <f t="shared" si="400"/>
        <v>1</v>
      </c>
      <c r="P667" s="15">
        <f t="shared" si="401"/>
        <v>0</v>
      </c>
      <c r="Q667" s="15">
        <v>2</v>
      </c>
      <c r="R667" s="15">
        <v>5</v>
      </c>
      <c r="S667" s="15">
        <v>12</v>
      </c>
      <c r="T667" s="15">
        <v>0</v>
      </c>
      <c r="U667" s="15">
        <v>1</v>
      </c>
      <c r="V667" s="15">
        <v>1</v>
      </c>
      <c r="W667" s="15">
        <v>100000</v>
      </c>
      <c r="X667" s="15">
        <v>1</v>
      </c>
      <c r="Y667" s="15">
        <v>0</v>
      </c>
      <c r="Z667" s="15">
        <f t="shared" si="429"/>
        <v>1</v>
      </c>
      <c r="AA667" s="15">
        <f t="shared" si="402"/>
        <v>0</v>
      </c>
      <c r="AB667" s="15">
        <f t="shared" si="403"/>
        <v>0</v>
      </c>
      <c r="AC667" s="159">
        <v>3</v>
      </c>
      <c r="AD667" s="159">
        <v>25</v>
      </c>
      <c r="AE667" s="159">
        <v>1.5</v>
      </c>
      <c r="AF667" s="15">
        <v>250000</v>
      </c>
      <c r="AG667" s="27">
        <v>10000</v>
      </c>
      <c r="AH667" s="27">
        <f t="shared" si="404"/>
        <v>-0.16666666666666666</v>
      </c>
      <c r="AI667" s="27">
        <f t="shared" si="405"/>
        <v>0.67567567567567566</v>
      </c>
      <c r="AJ667" s="27">
        <f t="shared" si="406"/>
        <v>-0.1126126126126126</v>
      </c>
      <c r="AK667" s="15">
        <v>1</v>
      </c>
      <c r="AL667" s="15">
        <v>12</v>
      </c>
      <c r="AM667" s="15">
        <v>11</v>
      </c>
      <c r="AN667" s="15">
        <v>8000</v>
      </c>
      <c r="AO667" s="15">
        <v>666.66666666666663</v>
      </c>
      <c r="AQ667" s="15">
        <f t="shared" si="407"/>
        <v>0.32432432432432434</v>
      </c>
      <c r="AR667" s="15">
        <f t="shared" si="408"/>
        <v>0</v>
      </c>
      <c r="AZ667" s="15">
        <f t="shared" si="409"/>
        <v>0</v>
      </c>
      <c r="BA667" s="15">
        <f t="shared" si="410"/>
        <v>0</v>
      </c>
      <c r="BC667" s="15">
        <v>2</v>
      </c>
      <c r="BD667" s="15">
        <v>2</v>
      </c>
      <c r="BE667" s="15">
        <v>2</v>
      </c>
      <c r="BF667" s="15">
        <v>1.5</v>
      </c>
      <c r="BG667" s="15">
        <v>1.5</v>
      </c>
      <c r="BH667" s="15">
        <v>1.8</v>
      </c>
      <c r="BI667" s="15">
        <v>1</v>
      </c>
      <c r="BJ667" s="15">
        <v>5</v>
      </c>
      <c r="BK667" s="15">
        <f t="shared" si="411"/>
        <v>0</v>
      </c>
      <c r="BL667" s="15">
        <f t="shared" si="412"/>
        <v>0</v>
      </c>
      <c r="BM667" s="15">
        <f t="shared" si="413"/>
        <v>0</v>
      </c>
      <c r="BN667" s="15" t="s">
        <v>1007</v>
      </c>
      <c r="BO667" s="15">
        <f t="shared" si="414"/>
        <v>0</v>
      </c>
      <c r="BP667" s="15">
        <f t="shared" si="415"/>
        <v>0</v>
      </c>
      <c r="BQ667" s="15">
        <f t="shared" si="416"/>
        <v>0</v>
      </c>
      <c r="BR667" s="15">
        <f t="shared" si="417"/>
        <v>0</v>
      </c>
      <c r="BU667" s="15">
        <f t="shared" si="418"/>
        <v>0</v>
      </c>
      <c r="BV667" s="15">
        <f t="shared" si="419"/>
        <v>0</v>
      </c>
      <c r="BW667" s="15">
        <f t="shared" si="420"/>
        <v>0</v>
      </c>
      <c r="BX667" s="15">
        <f t="shared" si="421"/>
        <v>0</v>
      </c>
      <c r="BY667" s="15" t="s">
        <v>1007</v>
      </c>
      <c r="BZ667" s="15" t="s">
        <v>1007</v>
      </c>
      <c r="CA667" s="15" t="s">
        <v>1007</v>
      </c>
      <c r="CB667" s="15" t="s">
        <v>1007</v>
      </c>
      <c r="CC667" s="15" t="s">
        <v>1007</v>
      </c>
      <c r="CD667" s="27">
        <v>3.6</v>
      </c>
      <c r="CE667" s="27">
        <v>3.3333333333333335</v>
      </c>
      <c r="CF667" s="27">
        <v>4.25</v>
      </c>
      <c r="CG667" s="27">
        <v>3.4</v>
      </c>
      <c r="CH667" s="27">
        <v>2.6666666666666665</v>
      </c>
      <c r="CI667" s="27">
        <v>2.75</v>
      </c>
      <c r="CJ667" s="27">
        <f t="shared" si="395"/>
        <v>3.3333333333333335</v>
      </c>
      <c r="CK667" s="15">
        <f t="shared" si="422"/>
        <v>-0.60000000000000009</v>
      </c>
      <c r="CL667" s="15">
        <f t="shared" si="423"/>
        <v>0</v>
      </c>
      <c r="CM667" s="15">
        <f t="shared" si="424"/>
        <v>1</v>
      </c>
      <c r="CN667" s="15">
        <f t="shared" si="425"/>
        <v>0.60000000000000009</v>
      </c>
      <c r="CO667" s="15">
        <f t="shared" si="426"/>
        <v>0.66666666666666652</v>
      </c>
      <c r="CP667" s="15">
        <f t="shared" si="427"/>
        <v>-0.25</v>
      </c>
      <c r="CQ667" s="15">
        <f t="shared" si="428"/>
        <v>0.2361111111111116</v>
      </c>
    </row>
    <row r="668" spans="1:95" x14ac:dyDescent="0.2">
      <c r="A668" s="15">
        <v>956</v>
      </c>
      <c r="B668" s="23">
        <v>0</v>
      </c>
      <c r="C668" s="15">
        <v>3</v>
      </c>
      <c r="D668" s="15">
        <f t="shared" si="396"/>
        <v>0</v>
      </c>
      <c r="E668" s="15">
        <f t="shared" si="391"/>
        <v>1</v>
      </c>
      <c r="F668" s="15">
        <f t="shared" si="392"/>
        <v>0</v>
      </c>
      <c r="G668" s="15">
        <f t="shared" si="393"/>
        <v>0</v>
      </c>
      <c r="H668" s="15">
        <f t="shared" si="394"/>
        <v>0</v>
      </c>
      <c r="I668" s="15">
        <v>1</v>
      </c>
      <c r="J668" s="15">
        <v>48</v>
      </c>
      <c r="K668" s="15">
        <v>4</v>
      </c>
      <c r="L668" s="15">
        <f t="shared" si="397"/>
        <v>0</v>
      </c>
      <c r="M668" s="15">
        <f t="shared" si="398"/>
        <v>0</v>
      </c>
      <c r="N668" s="15">
        <f t="shared" si="399"/>
        <v>0</v>
      </c>
      <c r="O668" s="15">
        <f t="shared" si="400"/>
        <v>0</v>
      </c>
      <c r="P668" s="15">
        <f t="shared" si="401"/>
        <v>1</v>
      </c>
      <c r="Q668" s="15">
        <v>2</v>
      </c>
      <c r="R668" s="15">
        <v>6</v>
      </c>
      <c r="S668" s="15">
        <v>23</v>
      </c>
      <c r="T668" s="15">
        <v>0</v>
      </c>
      <c r="U668" s="15">
        <v>1</v>
      </c>
      <c r="V668" s="15">
        <v>1</v>
      </c>
      <c r="W668" s="15">
        <v>150000</v>
      </c>
      <c r="X668" s="15">
        <v>1</v>
      </c>
      <c r="Y668" s="15">
        <v>1</v>
      </c>
      <c r="Z668" s="15">
        <f t="shared" si="429"/>
        <v>1</v>
      </c>
      <c r="AA668" s="15">
        <f t="shared" si="402"/>
        <v>0</v>
      </c>
      <c r="AB668" s="15">
        <f t="shared" si="403"/>
        <v>0</v>
      </c>
      <c r="AC668" s="15">
        <v>3</v>
      </c>
      <c r="AD668" s="15">
        <v>45</v>
      </c>
      <c r="AE668" s="15">
        <v>1.35</v>
      </c>
      <c r="AF668" s="15">
        <v>540000</v>
      </c>
      <c r="AG668" s="27">
        <v>12000</v>
      </c>
      <c r="AH668" s="27">
        <f t="shared" si="404"/>
        <v>-1.8181818181818216E-2</v>
      </c>
      <c r="AI668" s="27">
        <f t="shared" si="405"/>
        <v>1</v>
      </c>
      <c r="AJ668" s="27">
        <f t="shared" si="406"/>
        <v>-1.8181818181818216E-2</v>
      </c>
      <c r="AQ668" s="15">
        <f t="shared" si="407"/>
        <v>0</v>
      </c>
      <c r="AR668" s="15">
        <f t="shared" si="408"/>
        <v>0</v>
      </c>
      <c r="AZ668" s="15">
        <f t="shared" si="409"/>
        <v>0</v>
      </c>
      <c r="BA668" s="15">
        <f t="shared" si="410"/>
        <v>0</v>
      </c>
      <c r="BB668" s="15">
        <f>$AJ668</f>
        <v>-1.8181818181818216E-2</v>
      </c>
      <c r="BC668" s="15">
        <v>1.75</v>
      </c>
      <c r="BD668" s="15">
        <v>2.3333333333333335</v>
      </c>
      <c r="BE668" s="15">
        <v>1.6666666666666667</v>
      </c>
      <c r="BF668" s="15">
        <v>1.5</v>
      </c>
      <c r="BG668" s="15">
        <v>2.5</v>
      </c>
      <c r="BH668" s="15">
        <v>1.95</v>
      </c>
      <c r="BI668" s="15">
        <v>1</v>
      </c>
      <c r="BJ668" s="15">
        <v>5</v>
      </c>
      <c r="BK668" s="15">
        <f t="shared" si="411"/>
        <v>0</v>
      </c>
      <c r="BL668" s="15">
        <f t="shared" si="412"/>
        <v>0</v>
      </c>
      <c r="BM668" s="15">
        <f t="shared" si="413"/>
        <v>0</v>
      </c>
      <c r="BN668" s="15" t="s">
        <v>1007</v>
      </c>
      <c r="BO668" s="15">
        <f t="shared" si="414"/>
        <v>0</v>
      </c>
      <c r="BP668" s="15">
        <f t="shared" si="415"/>
        <v>0</v>
      </c>
      <c r="BQ668" s="15">
        <f t="shared" si="416"/>
        <v>0</v>
      </c>
      <c r="BR668" s="15">
        <f t="shared" si="417"/>
        <v>0</v>
      </c>
      <c r="BU668" s="15">
        <f t="shared" si="418"/>
        <v>0</v>
      </c>
      <c r="BV668" s="15">
        <f t="shared" si="419"/>
        <v>0</v>
      </c>
      <c r="BW668" s="15">
        <f t="shared" si="420"/>
        <v>0</v>
      </c>
      <c r="BX668" s="15">
        <f t="shared" si="421"/>
        <v>0</v>
      </c>
      <c r="BY668" s="15" t="s">
        <v>1007</v>
      </c>
      <c r="BZ668" s="15" t="s">
        <v>1007</v>
      </c>
      <c r="CA668" s="15" t="s">
        <v>1007</v>
      </c>
      <c r="CB668" s="15" t="s">
        <v>1007</v>
      </c>
      <c r="CC668" s="15" t="s">
        <v>1007</v>
      </c>
      <c r="CD668" s="27">
        <v>4.2</v>
      </c>
      <c r="CE668" s="27">
        <v>3.3333333333333335</v>
      </c>
      <c r="CF668" s="27">
        <v>3.25</v>
      </c>
      <c r="CG668" s="27">
        <v>2.8</v>
      </c>
      <c r="CH668" s="27">
        <v>2</v>
      </c>
      <c r="CI668" s="27">
        <v>3</v>
      </c>
      <c r="CJ668" s="27">
        <f t="shared" si="395"/>
        <v>3.0972222222222219</v>
      </c>
      <c r="CK668" s="15">
        <f t="shared" si="422"/>
        <v>0.20000000000000018</v>
      </c>
      <c r="CL668" s="15">
        <f t="shared" si="423"/>
        <v>0.66666666666666696</v>
      </c>
      <c r="CM668" s="15">
        <f t="shared" si="424"/>
        <v>0.25</v>
      </c>
      <c r="CN668" s="15">
        <f t="shared" si="425"/>
        <v>0</v>
      </c>
      <c r="CO668" s="15">
        <f t="shared" si="426"/>
        <v>0.33333333333333326</v>
      </c>
      <c r="CP668" s="15">
        <f t="shared" si="427"/>
        <v>0.5</v>
      </c>
      <c r="CQ668" s="15">
        <f t="shared" si="428"/>
        <v>0.32499999999999973</v>
      </c>
    </row>
    <row r="669" spans="1:95" x14ac:dyDescent="0.2">
      <c r="A669" s="15">
        <v>956</v>
      </c>
      <c r="B669" s="23">
        <v>0</v>
      </c>
      <c r="C669" s="15">
        <v>3</v>
      </c>
      <c r="D669" s="15">
        <f t="shared" si="396"/>
        <v>0</v>
      </c>
      <c r="E669" s="15">
        <f t="shared" ref="E669:E732" si="430">IF($C669=3,1,0)</f>
        <v>1</v>
      </c>
      <c r="F669" s="15">
        <f t="shared" ref="F669:F732" si="431">IF($C669=4,1,0)</f>
        <v>0</v>
      </c>
      <c r="G669" s="15">
        <f t="shared" ref="G669:G732" si="432">IF($C669=5,1,0)</f>
        <v>0</v>
      </c>
      <c r="H669" s="15">
        <f t="shared" ref="H669:H732" si="433">IF($C669=6,1,0)</f>
        <v>0</v>
      </c>
      <c r="I669" s="15">
        <v>1</v>
      </c>
      <c r="J669" s="15">
        <v>48</v>
      </c>
      <c r="K669" s="15">
        <v>4</v>
      </c>
      <c r="L669" s="15">
        <f t="shared" si="397"/>
        <v>0</v>
      </c>
      <c r="M669" s="15">
        <f t="shared" si="398"/>
        <v>0</v>
      </c>
      <c r="N669" s="15">
        <f t="shared" si="399"/>
        <v>0</v>
      </c>
      <c r="O669" s="15">
        <f t="shared" si="400"/>
        <v>0</v>
      </c>
      <c r="P669" s="15">
        <f t="shared" si="401"/>
        <v>1</v>
      </c>
      <c r="Q669" s="15">
        <v>2</v>
      </c>
      <c r="R669" s="15">
        <v>6</v>
      </c>
      <c r="S669" s="15">
        <v>23</v>
      </c>
      <c r="T669" s="15">
        <v>0</v>
      </c>
      <c r="U669" s="15">
        <v>1</v>
      </c>
      <c r="V669" s="15">
        <v>1</v>
      </c>
      <c r="W669" s="15">
        <v>150000</v>
      </c>
      <c r="X669" s="15">
        <v>1</v>
      </c>
      <c r="Y669" s="15">
        <v>0</v>
      </c>
      <c r="Z669" s="15">
        <f t="shared" si="429"/>
        <v>1</v>
      </c>
      <c r="AA669" s="15">
        <f t="shared" si="402"/>
        <v>0</v>
      </c>
      <c r="AB669" s="15">
        <f t="shared" si="403"/>
        <v>0</v>
      </c>
      <c r="AC669" s="159">
        <v>3</v>
      </c>
      <c r="AD669" s="159">
        <v>45</v>
      </c>
      <c r="AE669" s="159">
        <v>1.4</v>
      </c>
      <c r="AF669" s="15">
        <v>550000</v>
      </c>
      <c r="AG669" s="27">
        <v>12222.222222222223</v>
      </c>
      <c r="AH669" s="27">
        <f t="shared" si="404"/>
        <v>1.8518518518518552E-2</v>
      </c>
      <c r="AI669" s="27">
        <f t="shared" si="405"/>
        <v>1</v>
      </c>
      <c r="AJ669" s="27">
        <f t="shared" si="406"/>
        <v>1.8518518518518552E-2</v>
      </c>
      <c r="AQ669" s="15">
        <f t="shared" si="407"/>
        <v>0</v>
      </c>
      <c r="AR669" s="15">
        <f t="shared" si="408"/>
        <v>0</v>
      </c>
      <c r="AZ669" s="15">
        <f t="shared" si="409"/>
        <v>0</v>
      </c>
      <c r="BA669" s="15">
        <f t="shared" si="410"/>
        <v>0</v>
      </c>
      <c r="BC669" s="15">
        <v>1.75</v>
      </c>
      <c r="BD669" s="15">
        <v>2.3333333333333335</v>
      </c>
      <c r="BE669" s="15">
        <v>1.6666666666666667</v>
      </c>
      <c r="BF669" s="15">
        <v>1.5</v>
      </c>
      <c r="BG669" s="15">
        <v>2.5</v>
      </c>
      <c r="BH669" s="15">
        <v>1.95</v>
      </c>
      <c r="BI669" s="15">
        <v>1</v>
      </c>
      <c r="BJ669" s="15">
        <v>5</v>
      </c>
      <c r="BK669" s="15">
        <f t="shared" si="411"/>
        <v>0</v>
      </c>
      <c r="BL669" s="15">
        <f t="shared" si="412"/>
        <v>0</v>
      </c>
      <c r="BM669" s="15">
        <f t="shared" si="413"/>
        <v>0</v>
      </c>
      <c r="BN669" s="15" t="s">
        <v>1007</v>
      </c>
      <c r="BO669" s="15">
        <f t="shared" si="414"/>
        <v>0</v>
      </c>
      <c r="BP669" s="15">
        <f t="shared" si="415"/>
        <v>0</v>
      </c>
      <c r="BQ669" s="15">
        <f t="shared" si="416"/>
        <v>0</v>
      </c>
      <c r="BR669" s="15">
        <f t="shared" si="417"/>
        <v>0</v>
      </c>
      <c r="BU669" s="15">
        <f t="shared" si="418"/>
        <v>0</v>
      </c>
      <c r="BV669" s="15">
        <f t="shared" si="419"/>
        <v>0</v>
      </c>
      <c r="BW669" s="15">
        <f t="shared" si="420"/>
        <v>0</v>
      </c>
      <c r="BX669" s="15">
        <f t="shared" si="421"/>
        <v>0</v>
      </c>
      <c r="BY669" s="15" t="s">
        <v>1007</v>
      </c>
      <c r="BZ669" s="15" t="s">
        <v>1007</v>
      </c>
      <c r="CA669" s="15" t="s">
        <v>1007</v>
      </c>
      <c r="CB669" s="15" t="s">
        <v>1007</v>
      </c>
      <c r="CC669" s="15" t="s">
        <v>1007</v>
      </c>
      <c r="CD669" s="27">
        <v>4</v>
      </c>
      <c r="CE669" s="27">
        <v>2.6666666666666665</v>
      </c>
      <c r="CF669" s="27">
        <v>3</v>
      </c>
      <c r="CG669" s="27">
        <v>2.8</v>
      </c>
      <c r="CH669" s="27">
        <v>1.6666666666666667</v>
      </c>
      <c r="CI669" s="27">
        <v>2.5</v>
      </c>
      <c r="CJ669" s="27">
        <f t="shared" si="395"/>
        <v>2.7722222222222221</v>
      </c>
      <c r="CK669" s="15">
        <f t="shared" si="422"/>
        <v>0.20000000000000018</v>
      </c>
      <c r="CL669" s="15">
        <f t="shared" si="423"/>
        <v>-1</v>
      </c>
      <c r="CM669" s="15">
        <f t="shared" si="424"/>
        <v>-0.5</v>
      </c>
      <c r="CN669" s="15">
        <f t="shared" si="425"/>
        <v>0</v>
      </c>
      <c r="CO669" s="15">
        <f t="shared" si="426"/>
        <v>-0.66666666666666674</v>
      </c>
      <c r="CP669" s="15">
        <f t="shared" si="427"/>
        <v>-0.25</v>
      </c>
      <c r="CQ669" s="15">
        <f t="shared" si="428"/>
        <v>-0.36944444444444402</v>
      </c>
    </row>
    <row r="670" spans="1:95" x14ac:dyDescent="0.2">
      <c r="A670" s="15">
        <v>957</v>
      </c>
      <c r="B670" s="23">
        <v>0</v>
      </c>
      <c r="C670" s="15">
        <v>3</v>
      </c>
      <c r="D670" s="15">
        <f t="shared" si="396"/>
        <v>0</v>
      </c>
      <c r="E670" s="15">
        <f t="shared" si="430"/>
        <v>1</v>
      </c>
      <c r="F670" s="15">
        <f t="shared" si="431"/>
        <v>0</v>
      </c>
      <c r="G670" s="15">
        <f t="shared" si="432"/>
        <v>0</v>
      </c>
      <c r="H670" s="15">
        <f t="shared" si="433"/>
        <v>0</v>
      </c>
      <c r="I670" s="15">
        <v>1</v>
      </c>
      <c r="J670" s="15">
        <v>52</v>
      </c>
      <c r="K670" s="15">
        <v>4</v>
      </c>
      <c r="L670" s="15">
        <f t="shared" si="397"/>
        <v>0</v>
      </c>
      <c r="M670" s="15">
        <f t="shared" si="398"/>
        <v>0</v>
      </c>
      <c r="N670" s="15">
        <f t="shared" si="399"/>
        <v>0</v>
      </c>
      <c r="O670" s="15">
        <f t="shared" si="400"/>
        <v>0</v>
      </c>
      <c r="P670" s="15">
        <f t="shared" si="401"/>
        <v>1</v>
      </c>
      <c r="Q670" s="15">
        <v>2</v>
      </c>
      <c r="R670" s="15">
        <v>5</v>
      </c>
      <c r="S670" s="15">
        <v>34</v>
      </c>
      <c r="T670" s="15">
        <v>0</v>
      </c>
      <c r="U670" s="15">
        <v>1</v>
      </c>
      <c r="V670" s="15">
        <v>1</v>
      </c>
      <c r="W670" s="15">
        <v>120000</v>
      </c>
      <c r="X670" s="15">
        <v>0</v>
      </c>
      <c r="Y670" s="15">
        <v>1</v>
      </c>
      <c r="Z670" s="15">
        <f t="shared" si="429"/>
        <v>1</v>
      </c>
      <c r="AA670" s="15">
        <f t="shared" si="402"/>
        <v>0</v>
      </c>
      <c r="AB670" s="15">
        <f t="shared" si="403"/>
        <v>0</v>
      </c>
      <c r="AC670" s="15">
        <v>3</v>
      </c>
      <c r="AD670" s="15">
        <v>55</v>
      </c>
      <c r="AE670" s="15">
        <v>650000</v>
      </c>
      <c r="AF670" s="15">
        <v>660000</v>
      </c>
      <c r="AG670" s="27">
        <v>12000</v>
      </c>
      <c r="AH670" s="27">
        <f t="shared" si="404"/>
        <v>1.5384615384615399E-2</v>
      </c>
      <c r="AI670" s="27">
        <f t="shared" si="405"/>
        <v>1</v>
      </c>
      <c r="AJ670" s="27">
        <f t="shared" si="406"/>
        <v>1.5384615384615399E-2</v>
      </c>
      <c r="AQ670" s="15">
        <f t="shared" si="407"/>
        <v>0</v>
      </c>
      <c r="AR670" s="15">
        <f t="shared" si="408"/>
        <v>0</v>
      </c>
      <c r="AZ670" s="15">
        <f t="shared" si="409"/>
        <v>0</v>
      </c>
      <c r="BA670" s="15">
        <f t="shared" si="410"/>
        <v>0</v>
      </c>
      <c r="BB670" s="15">
        <f>$AJ670</f>
        <v>1.5384615384615399E-2</v>
      </c>
      <c r="BC670" s="15">
        <v>1.25</v>
      </c>
      <c r="BD670" s="15">
        <v>2</v>
      </c>
      <c r="BE670" s="15">
        <v>1.3333333333333333</v>
      </c>
      <c r="BF670" s="15">
        <v>2</v>
      </c>
      <c r="BG670" s="15">
        <v>1</v>
      </c>
      <c r="BH670" s="15">
        <v>1.5166666666666666</v>
      </c>
      <c r="BI670" s="15">
        <v>2</v>
      </c>
      <c r="BJ670" s="15">
        <v>5</v>
      </c>
      <c r="BK670" s="15">
        <f t="shared" si="411"/>
        <v>0</v>
      </c>
      <c r="BL670" s="15">
        <f t="shared" si="412"/>
        <v>0</v>
      </c>
      <c r="BM670" s="15">
        <f t="shared" si="413"/>
        <v>0</v>
      </c>
      <c r="BN670" s="15" t="s">
        <v>1007</v>
      </c>
      <c r="BO670" s="15">
        <f t="shared" si="414"/>
        <v>0</v>
      </c>
      <c r="BP670" s="15">
        <f t="shared" si="415"/>
        <v>0</v>
      </c>
      <c r="BQ670" s="15">
        <f t="shared" si="416"/>
        <v>0</v>
      </c>
      <c r="BR670" s="15">
        <f t="shared" si="417"/>
        <v>0</v>
      </c>
      <c r="BU670" s="15">
        <f t="shared" si="418"/>
        <v>0</v>
      </c>
      <c r="BV670" s="15">
        <f t="shared" si="419"/>
        <v>0</v>
      </c>
      <c r="BW670" s="15">
        <f t="shared" si="420"/>
        <v>0</v>
      </c>
      <c r="BX670" s="15">
        <f t="shared" si="421"/>
        <v>0</v>
      </c>
      <c r="BY670" s="15" t="s">
        <v>1007</v>
      </c>
      <c r="BZ670" s="15" t="s">
        <v>1007</v>
      </c>
      <c r="CA670" s="15" t="s">
        <v>1007</v>
      </c>
      <c r="CB670" s="15" t="s">
        <v>1007</v>
      </c>
      <c r="CC670" s="15" t="s">
        <v>1007</v>
      </c>
      <c r="CD670" s="27">
        <v>3.8</v>
      </c>
      <c r="CE670" s="27">
        <v>3.6666666666666665</v>
      </c>
      <c r="CF670" s="27">
        <v>3.5</v>
      </c>
      <c r="CG670" s="27">
        <v>2.8</v>
      </c>
      <c r="CH670" s="27">
        <v>2.3333333333333335</v>
      </c>
      <c r="CI670" s="27">
        <v>2.75</v>
      </c>
      <c r="CJ670" s="27">
        <f t="shared" si="395"/>
        <v>3.1416666666666662</v>
      </c>
      <c r="CK670" s="15">
        <f t="shared" si="422"/>
        <v>0.19999999999999973</v>
      </c>
      <c r="CL670" s="15">
        <f t="shared" si="423"/>
        <v>1</v>
      </c>
      <c r="CM670" s="15">
        <f t="shared" si="424"/>
        <v>0</v>
      </c>
      <c r="CN670" s="15">
        <f t="shared" si="425"/>
        <v>-0.40000000000000036</v>
      </c>
      <c r="CO670" s="15">
        <f t="shared" si="426"/>
        <v>-0.33333333333333304</v>
      </c>
      <c r="CP670" s="15">
        <f t="shared" si="427"/>
        <v>0.5</v>
      </c>
      <c r="CQ670" s="15">
        <f t="shared" si="428"/>
        <v>0.16111111111111054</v>
      </c>
    </row>
    <row r="671" spans="1:95" x14ac:dyDescent="0.2">
      <c r="A671" s="15">
        <v>957</v>
      </c>
      <c r="B671" s="23">
        <v>0</v>
      </c>
      <c r="C671" s="15">
        <v>3</v>
      </c>
      <c r="D671" s="15">
        <f t="shared" si="396"/>
        <v>0</v>
      </c>
      <c r="E671" s="15">
        <f t="shared" si="430"/>
        <v>1</v>
      </c>
      <c r="F671" s="15">
        <f t="shared" si="431"/>
        <v>0</v>
      </c>
      <c r="G671" s="15">
        <f t="shared" si="432"/>
        <v>0</v>
      </c>
      <c r="H671" s="15">
        <f t="shared" si="433"/>
        <v>0</v>
      </c>
      <c r="I671" s="15">
        <v>1</v>
      </c>
      <c r="J671" s="15">
        <v>52</v>
      </c>
      <c r="K671" s="15">
        <v>4</v>
      </c>
      <c r="L671" s="15">
        <f t="shared" si="397"/>
        <v>0</v>
      </c>
      <c r="M671" s="15">
        <f t="shared" si="398"/>
        <v>0</v>
      </c>
      <c r="N671" s="15">
        <f t="shared" si="399"/>
        <v>0</v>
      </c>
      <c r="O671" s="15">
        <f t="shared" si="400"/>
        <v>0</v>
      </c>
      <c r="P671" s="15">
        <f t="shared" si="401"/>
        <v>1</v>
      </c>
      <c r="Q671" s="15">
        <v>2</v>
      </c>
      <c r="R671" s="15">
        <v>5</v>
      </c>
      <c r="S671" s="15">
        <v>34</v>
      </c>
      <c r="T671" s="15">
        <v>0</v>
      </c>
      <c r="U671" s="15">
        <v>1</v>
      </c>
      <c r="V671" s="15">
        <v>1</v>
      </c>
      <c r="W671" s="15">
        <v>120000</v>
      </c>
      <c r="X671" s="15">
        <v>0</v>
      </c>
      <c r="Y671" s="15">
        <v>0</v>
      </c>
      <c r="Z671" s="15">
        <f t="shared" si="429"/>
        <v>1</v>
      </c>
      <c r="AA671" s="15">
        <f t="shared" si="402"/>
        <v>0</v>
      </c>
      <c r="AB671" s="15">
        <f t="shared" si="403"/>
        <v>0</v>
      </c>
      <c r="AC671" s="159">
        <v>3</v>
      </c>
      <c r="AD671" s="159">
        <v>55</v>
      </c>
      <c r="AE671" s="159">
        <v>1.5</v>
      </c>
      <c r="AF671" s="15">
        <v>650000</v>
      </c>
      <c r="AG671" s="27">
        <v>11818.181818181818</v>
      </c>
      <c r="AH671" s="27">
        <f t="shared" si="404"/>
        <v>-1.5151515151515166E-2</v>
      </c>
      <c r="AI671" s="27">
        <f t="shared" si="405"/>
        <v>1</v>
      </c>
      <c r="AJ671" s="27">
        <f t="shared" si="406"/>
        <v>-1.5151515151515166E-2</v>
      </c>
      <c r="AQ671" s="15">
        <f t="shared" si="407"/>
        <v>0</v>
      </c>
      <c r="AR671" s="15">
        <f t="shared" si="408"/>
        <v>0</v>
      </c>
      <c r="AZ671" s="15">
        <f t="shared" si="409"/>
        <v>0</v>
      </c>
      <c r="BA671" s="15">
        <f t="shared" si="410"/>
        <v>0</v>
      </c>
      <c r="BC671" s="15">
        <v>1.25</v>
      </c>
      <c r="BD671" s="15">
        <v>2</v>
      </c>
      <c r="BE671" s="15">
        <v>1.3333333333333333</v>
      </c>
      <c r="BF671" s="15">
        <v>2</v>
      </c>
      <c r="BG671" s="15">
        <v>1</v>
      </c>
      <c r="BH671" s="15">
        <v>1.5166666666666666</v>
      </c>
      <c r="BI671" s="15">
        <v>2</v>
      </c>
      <c r="BJ671" s="15">
        <v>5</v>
      </c>
      <c r="BK671" s="15">
        <f t="shared" si="411"/>
        <v>0</v>
      </c>
      <c r="BL671" s="15">
        <f t="shared" si="412"/>
        <v>0</v>
      </c>
      <c r="BM671" s="15">
        <f t="shared" si="413"/>
        <v>0</v>
      </c>
      <c r="BN671" s="15" t="s">
        <v>1007</v>
      </c>
      <c r="BO671" s="15">
        <f t="shared" si="414"/>
        <v>0</v>
      </c>
      <c r="BP671" s="15">
        <f t="shared" si="415"/>
        <v>0</v>
      </c>
      <c r="BQ671" s="15">
        <f t="shared" si="416"/>
        <v>0</v>
      </c>
      <c r="BR671" s="15">
        <f t="shared" si="417"/>
        <v>0</v>
      </c>
      <c r="BU671" s="15">
        <f t="shared" si="418"/>
        <v>0</v>
      </c>
      <c r="BV671" s="15">
        <f t="shared" si="419"/>
        <v>0</v>
      </c>
      <c r="BW671" s="15">
        <f t="shared" si="420"/>
        <v>0</v>
      </c>
      <c r="BX671" s="15">
        <f t="shared" si="421"/>
        <v>0</v>
      </c>
      <c r="BY671" s="15" t="s">
        <v>1007</v>
      </c>
      <c r="BZ671" s="15" t="s">
        <v>1007</v>
      </c>
      <c r="CA671" s="15" t="s">
        <v>1007</v>
      </c>
      <c r="CB671" s="15" t="s">
        <v>1007</v>
      </c>
      <c r="CC671" s="15" t="s">
        <v>1007</v>
      </c>
      <c r="CD671" s="27">
        <v>3.6</v>
      </c>
      <c r="CE671" s="27">
        <v>2.6666666666666665</v>
      </c>
      <c r="CF671" s="27">
        <v>3.5</v>
      </c>
      <c r="CG671" s="27">
        <v>3.2</v>
      </c>
      <c r="CH671" s="27">
        <v>2.6666666666666665</v>
      </c>
      <c r="CI671" s="27">
        <v>2.25</v>
      </c>
      <c r="CJ671" s="27">
        <f t="shared" si="395"/>
        <v>2.9805555555555556</v>
      </c>
      <c r="CK671" s="15">
        <f t="shared" si="422"/>
        <v>0</v>
      </c>
      <c r="CL671" s="15">
        <f t="shared" si="423"/>
        <v>-0.66666666666666696</v>
      </c>
      <c r="CM671" s="15">
        <f t="shared" si="424"/>
        <v>-0.75</v>
      </c>
      <c r="CN671" s="15">
        <f t="shared" si="425"/>
        <v>0.20000000000000018</v>
      </c>
      <c r="CO671" s="15">
        <f t="shared" si="426"/>
        <v>0.66666666666666652</v>
      </c>
      <c r="CP671" s="15">
        <f t="shared" si="427"/>
        <v>-1.25</v>
      </c>
      <c r="CQ671" s="15">
        <f t="shared" si="428"/>
        <v>-0.29999999999999982</v>
      </c>
    </row>
    <row r="672" spans="1:95" x14ac:dyDescent="0.2">
      <c r="A672" s="15">
        <v>958</v>
      </c>
      <c r="B672" s="23">
        <v>0</v>
      </c>
      <c r="C672" s="15">
        <v>3</v>
      </c>
      <c r="D672" s="15">
        <f t="shared" si="396"/>
        <v>0</v>
      </c>
      <c r="E672" s="15">
        <f t="shared" si="430"/>
        <v>1</v>
      </c>
      <c r="F672" s="15">
        <f t="shared" si="431"/>
        <v>0</v>
      </c>
      <c r="G672" s="15">
        <f t="shared" si="432"/>
        <v>0</v>
      </c>
      <c r="H672" s="15">
        <f t="shared" si="433"/>
        <v>0</v>
      </c>
      <c r="I672" s="15">
        <v>1</v>
      </c>
      <c r="J672" s="15">
        <v>57</v>
      </c>
      <c r="K672" s="15">
        <v>5</v>
      </c>
      <c r="L672" s="15">
        <f t="shared" si="397"/>
        <v>0</v>
      </c>
      <c r="M672" s="15">
        <f t="shared" si="398"/>
        <v>0</v>
      </c>
      <c r="N672" s="15">
        <f t="shared" si="399"/>
        <v>0</v>
      </c>
      <c r="O672" s="15">
        <f t="shared" si="400"/>
        <v>0</v>
      </c>
      <c r="P672" s="15">
        <f t="shared" si="401"/>
        <v>0</v>
      </c>
      <c r="Q672" s="15">
        <v>2</v>
      </c>
      <c r="R672" s="15">
        <v>4</v>
      </c>
      <c r="S672" s="15">
        <v>22</v>
      </c>
      <c r="T672" s="15">
        <v>1</v>
      </c>
      <c r="U672" s="15">
        <v>1</v>
      </c>
      <c r="V672" s="15">
        <v>0</v>
      </c>
      <c r="W672" s="15">
        <v>0</v>
      </c>
      <c r="X672" s="15">
        <v>0</v>
      </c>
      <c r="Y672" s="15">
        <v>1</v>
      </c>
      <c r="Z672" s="15">
        <f t="shared" si="429"/>
        <v>1</v>
      </c>
      <c r="AA672" s="15">
        <f t="shared" si="402"/>
        <v>0</v>
      </c>
      <c r="AB672" s="15">
        <f t="shared" si="403"/>
        <v>0</v>
      </c>
      <c r="AC672" s="15">
        <v>3</v>
      </c>
      <c r="AD672" s="15">
        <v>75</v>
      </c>
      <c r="AE672" s="15">
        <v>1.4</v>
      </c>
      <c r="AF672" s="15">
        <v>900000</v>
      </c>
      <c r="AG672" s="27">
        <v>12000</v>
      </c>
      <c r="AH672" s="27">
        <f t="shared" si="404"/>
        <v>3.4482758620689655E-2</v>
      </c>
      <c r="AI672" s="27">
        <f t="shared" si="405"/>
        <v>0.83333333333333337</v>
      </c>
      <c r="AJ672" s="27">
        <f t="shared" si="406"/>
        <v>2.8735632183908046E-2</v>
      </c>
      <c r="AK672" s="15">
        <v>1</v>
      </c>
      <c r="AL672" s="15">
        <v>15</v>
      </c>
      <c r="AM672" s="15">
        <v>13</v>
      </c>
      <c r="AN672" s="15">
        <v>11500</v>
      </c>
      <c r="AO672" s="15">
        <v>766.66666666666663</v>
      </c>
      <c r="AP672" s="15">
        <f>($AO672-$AO673)/$AO673</f>
        <v>4.5454545454545352E-2</v>
      </c>
      <c r="AQ672" s="15">
        <f t="shared" si="407"/>
        <v>0.16666666666666666</v>
      </c>
      <c r="AR672" s="15">
        <f t="shared" si="408"/>
        <v>7.5757575757575586E-3</v>
      </c>
      <c r="AZ672" s="15">
        <f t="shared" si="409"/>
        <v>0</v>
      </c>
      <c r="BA672" s="15">
        <f t="shared" si="410"/>
        <v>0</v>
      </c>
      <c r="BB672" s="15">
        <f>AVERAGE($AJ672,$AR672)</f>
        <v>1.8155694879832804E-2</v>
      </c>
      <c r="BC672" s="15">
        <v>2</v>
      </c>
      <c r="BD672" s="15">
        <v>1.6666666666666667</v>
      </c>
      <c r="BE672" s="15">
        <v>1.6666666666666667</v>
      </c>
      <c r="BF672" s="15">
        <v>1.5</v>
      </c>
      <c r="BG672" s="15">
        <v>2</v>
      </c>
      <c r="BH672" s="15">
        <v>1.7666666666666668</v>
      </c>
      <c r="BI672" s="15">
        <v>1</v>
      </c>
      <c r="BJ672" s="15">
        <v>5</v>
      </c>
      <c r="BK672" s="15">
        <f t="shared" si="411"/>
        <v>0</v>
      </c>
      <c r="BL672" s="15">
        <f t="shared" si="412"/>
        <v>0</v>
      </c>
      <c r="BM672" s="15">
        <f t="shared" si="413"/>
        <v>0</v>
      </c>
      <c r="BN672" s="15" t="s">
        <v>1007</v>
      </c>
      <c r="BO672" s="15">
        <f t="shared" si="414"/>
        <v>0</v>
      </c>
      <c r="BP672" s="15">
        <f t="shared" si="415"/>
        <v>0</v>
      </c>
      <c r="BQ672" s="15">
        <f t="shared" si="416"/>
        <v>0</v>
      </c>
      <c r="BR672" s="15">
        <f t="shared" si="417"/>
        <v>0</v>
      </c>
      <c r="BU672" s="15">
        <f t="shared" si="418"/>
        <v>0</v>
      </c>
      <c r="BV672" s="15">
        <f t="shared" si="419"/>
        <v>0</v>
      </c>
      <c r="BW672" s="15">
        <f t="shared" si="420"/>
        <v>0</v>
      </c>
      <c r="BX672" s="15">
        <f t="shared" si="421"/>
        <v>0</v>
      </c>
      <c r="BY672" s="15" t="s">
        <v>1007</v>
      </c>
      <c r="BZ672" s="15" t="s">
        <v>1007</v>
      </c>
      <c r="CA672" s="15" t="s">
        <v>1007</v>
      </c>
      <c r="CB672" s="15" t="s">
        <v>1007</v>
      </c>
      <c r="CC672" s="15" t="s">
        <v>1007</v>
      </c>
      <c r="CD672" s="27">
        <v>3.6</v>
      </c>
      <c r="CE672" s="27">
        <v>3.3333333333333335</v>
      </c>
      <c r="CF672" s="27">
        <v>4.25</v>
      </c>
      <c r="CG672" s="27">
        <v>3</v>
      </c>
      <c r="CH672" s="27">
        <v>2</v>
      </c>
      <c r="CI672" s="27">
        <v>3.5</v>
      </c>
      <c r="CJ672" s="27">
        <f t="shared" si="395"/>
        <v>3.2805555555555554</v>
      </c>
      <c r="CK672" s="15">
        <f t="shared" si="422"/>
        <v>0.20000000000000018</v>
      </c>
      <c r="CL672" s="15">
        <f t="shared" si="423"/>
        <v>0.33333333333333348</v>
      </c>
      <c r="CM672" s="15">
        <f t="shared" si="424"/>
        <v>0</v>
      </c>
      <c r="CN672" s="15">
        <f t="shared" si="425"/>
        <v>0</v>
      </c>
      <c r="CO672" s="15">
        <f t="shared" si="426"/>
        <v>0.33333333333333326</v>
      </c>
      <c r="CP672" s="15">
        <f t="shared" si="427"/>
        <v>0.75</v>
      </c>
      <c r="CQ672" s="15">
        <f t="shared" si="428"/>
        <v>0.26944444444444438</v>
      </c>
    </row>
    <row r="673" spans="1:95" x14ac:dyDescent="0.2">
      <c r="A673" s="15">
        <v>958</v>
      </c>
      <c r="B673" s="23">
        <v>0</v>
      </c>
      <c r="C673" s="15">
        <v>3</v>
      </c>
      <c r="D673" s="15">
        <f t="shared" si="396"/>
        <v>0</v>
      </c>
      <c r="E673" s="15">
        <f t="shared" si="430"/>
        <v>1</v>
      </c>
      <c r="F673" s="15">
        <f t="shared" si="431"/>
        <v>0</v>
      </c>
      <c r="G673" s="15">
        <f t="shared" si="432"/>
        <v>0</v>
      </c>
      <c r="H673" s="15">
        <f t="shared" si="433"/>
        <v>0</v>
      </c>
      <c r="I673" s="15">
        <v>1</v>
      </c>
      <c r="J673" s="15">
        <v>57</v>
      </c>
      <c r="K673" s="15">
        <v>5</v>
      </c>
      <c r="L673" s="15">
        <f t="shared" si="397"/>
        <v>0</v>
      </c>
      <c r="M673" s="15">
        <f t="shared" si="398"/>
        <v>0</v>
      </c>
      <c r="N673" s="15">
        <f t="shared" si="399"/>
        <v>0</v>
      </c>
      <c r="O673" s="15">
        <f t="shared" si="400"/>
        <v>0</v>
      </c>
      <c r="P673" s="15">
        <f t="shared" si="401"/>
        <v>0</v>
      </c>
      <c r="Q673" s="15">
        <v>2</v>
      </c>
      <c r="R673" s="15">
        <v>4</v>
      </c>
      <c r="S673" s="15">
        <v>22</v>
      </c>
      <c r="T673" s="15">
        <v>1</v>
      </c>
      <c r="U673" s="15">
        <v>1</v>
      </c>
      <c r="V673" s="15">
        <v>0</v>
      </c>
      <c r="W673" s="15">
        <v>0</v>
      </c>
      <c r="X673" s="15">
        <v>0</v>
      </c>
      <c r="Y673" s="15">
        <v>0</v>
      </c>
      <c r="Z673" s="15">
        <f t="shared" si="429"/>
        <v>1</v>
      </c>
      <c r="AA673" s="15">
        <f t="shared" si="402"/>
        <v>0</v>
      </c>
      <c r="AB673" s="15">
        <f t="shared" si="403"/>
        <v>0</v>
      </c>
      <c r="AC673" s="159">
        <v>3</v>
      </c>
      <c r="AD673" s="159">
        <v>75</v>
      </c>
      <c r="AE673" s="159">
        <v>1.5</v>
      </c>
      <c r="AF673" s="15">
        <v>870000</v>
      </c>
      <c r="AG673" s="27">
        <v>11600</v>
      </c>
      <c r="AH673" s="27">
        <f t="shared" si="404"/>
        <v>-7.1999999999999995E-2</v>
      </c>
      <c r="AI673" s="27">
        <f t="shared" si="405"/>
        <v>0.83333333333333337</v>
      </c>
      <c r="AJ673" s="27">
        <f t="shared" si="406"/>
        <v>-0.06</v>
      </c>
      <c r="AK673" s="15">
        <v>1</v>
      </c>
      <c r="AL673" s="15">
        <v>15</v>
      </c>
      <c r="AM673" s="15">
        <v>12</v>
      </c>
      <c r="AN673" s="15">
        <v>11000</v>
      </c>
      <c r="AO673" s="15">
        <v>733.33333333333337</v>
      </c>
      <c r="AQ673" s="15">
        <f t="shared" si="407"/>
        <v>0.16666666666666666</v>
      </c>
      <c r="AR673" s="15">
        <f t="shared" si="408"/>
        <v>0</v>
      </c>
      <c r="AZ673" s="15">
        <f t="shared" si="409"/>
        <v>0</v>
      </c>
      <c r="BA673" s="15">
        <f t="shared" si="410"/>
        <v>0</v>
      </c>
      <c r="BC673" s="15">
        <v>2</v>
      </c>
      <c r="BD673" s="15">
        <v>1.6666666666666667</v>
      </c>
      <c r="BE673" s="15">
        <v>1.6666666666666667</v>
      </c>
      <c r="BF673" s="15">
        <v>1.5</v>
      </c>
      <c r="BG673" s="15">
        <v>2</v>
      </c>
      <c r="BH673" s="15">
        <v>1.7666666666666668</v>
      </c>
      <c r="BI673" s="15">
        <v>1</v>
      </c>
      <c r="BJ673" s="15">
        <v>5</v>
      </c>
      <c r="BK673" s="15">
        <f t="shared" si="411"/>
        <v>0</v>
      </c>
      <c r="BL673" s="15">
        <f t="shared" si="412"/>
        <v>0</v>
      </c>
      <c r="BM673" s="15">
        <f t="shared" si="413"/>
        <v>0</v>
      </c>
      <c r="BN673" s="15" t="s">
        <v>1007</v>
      </c>
      <c r="BO673" s="15">
        <f t="shared" si="414"/>
        <v>0</v>
      </c>
      <c r="BP673" s="15">
        <f t="shared" si="415"/>
        <v>0</v>
      </c>
      <c r="BQ673" s="15">
        <f t="shared" si="416"/>
        <v>0</v>
      </c>
      <c r="BR673" s="15">
        <f t="shared" si="417"/>
        <v>0</v>
      </c>
      <c r="BU673" s="15">
        <f t="shared" si="418"/>
        <v>0</v>
      </c>
      <c r="BV673" s="15">
        <f t="shared" si="419"/>
        <v>0</v>
      </c>
      <c r="BW673" s="15">
        <f t="shared" si="420"/>
        <v>0</v>
      </c>
      <c r="BX673" s="15">
        <f t="shared" si="421"/>
        <v>0</v>
      </c>
      <c r="BY673" s="15" t="s">
        <v>1007</v>
      </c>
      <c r="BZ673" s="15" t="s">
        <v>1007</v>
      </c>
      <c r="CA673" s="15" t="s">
        <v>1007</v>
      </c>
      <c r="CB673" s="15" t="s">
        <v>1007</v>
      </c>
      <c r="CC673" s="15" t="s">
        <v>1007</v>
      </c>
      <c r="CD673" s="27">
        <v>3.4</v>
      </c>
      <c r="CE673" s="27">
        <v>3</v>
      </c>
      <c r="CF673" s="27">
        <v>4.25</v>
      </c>
      <c r="CG673" s="27">
        <v>3</v>
      </c>
      <c r="CH673" s="27">
        <v>1.6666666666666667</v>
      </c>
      <c r="CI673" s="27">
        <v>2.75</v>
      </c>
      <c r="CJ673" s="27">
        <f t="shared" si="395"/>
        <v>3.0111111111111111</v>
      </c>
      <c r="CK673" s="15">
        <f t="shared" si="422"/>
        <v>-0.60000000000000009</v>
      </c>
      <c r="CL673" s="15">
        <f t="shared" si="423"/>
        <v>0</v>
      </c>
      <c r="CM673" s="15">
        <f t="shared" si="424"/>
        <v>1</v>
      </c>
      <c r="CN673" s="15">
        <f t="shared" si="425"/>
        <v>0</v>
      </c>
      <c r="CO673" s="15">
        <f t="shared" si="426"/>
        <v>0</v>
      </c>
      <c r="CP673" s="15">
        <f t="shared" si="427"/>
        <v>-0.5</v>
      </c>
      <c r="CQ673" s="15">
        <f t="shared" si="428"/>
        <v>-1.6666666666666163E-2</v>
      </c>
    </row>
    <row r="674" spans="1:95" x14ac:dyDescent="0.2">
      <c r="A674" s="15">
        <v>959</v>
      </c>
      <c r="B674" s="23">
        <v>0</v>
      </c>
      <c r="C674" s="15">
        <v>3</v>
      </c>
      <c r="D674" s="15">
        <f t="shared" si="396"/>
        <v>0</v>
      </c>
      <c r="E674" s="15">
        <f t="shared" si="430"/>
        <v>1</v>
      </c>
      <c r="F674" s="15">
        <f t="shared" si="431"/>
        <v>0</v>
      </c>
      <c r="G674" s="15">
        <f t="shared" si="432"/>
        <v>0</v>
      </c>
      <c r="H674" s="15">
        <f t="shared" si="433"/>
        <v>0</v>
      </c>
      <c r="I674" s="15">
        <v>0</v>
      </c>
      <c r="J674" s="15">
        <v>49</v>
      </c>
      <c r="K674" s="15">
        <v>4</v>
      </c>
      <c r="L674" s="15">
        <f t="shared" si="397"/>
        <v>0</v>
      </c>
      <c r="M674" s="15">
        <f t="shared" si="398"/>
        <v>0</v>
      </c>
      <c r="N674" s="15">
        <f t="shared" si="399"/>
        <v>0</v>
      </c>
      <c r="O674" s="15">
        <f t="shared" si="400"/>
        <v>0</v>
      </c>
      <c r="P674" s="15">
        <f t="shared" si="401"/>
        <v>1</v>
      </c>
      <c r="Q674" s="15">
        <v>2</v>
      </c>
      <c r="R674" s="15">
        <v>4</v>
      </c>
      <c r="S674" s="15">
        <v>12</v>
      </c>
      <c r="T674" s="15">
        <v>0</v>
      </c>
      <c r="U674" s="15">
        <v>1</v>
      </c>
      <c r="V674" s="15">
        <v>0</v>
      </c>
      <c r="W674" s="15">
        <v>0</v>
      </c>
      <c r="X674" s="15">
        <v>0</v>
      </c>
      <c r="Y674" s="15">
        <v>1</v>
      </c>
      <c r="Z674" s="15">
        <f t="shared" si="429"/>
        <v>1</v>
      </c>
      <c r="AA674" s="15">
        <f t="shared" si="402"/>
        <v>0</v>
      </c>
      <c r="AB674" s="15">
        <f t="shared" si="403"/>
        <v>0</v>
      </c>
      <c r="AC674" s="15">
        <v>3</v>
      </c>
      <c r="AD674" s="15">
        <v>35</v>
      </c>
      <c r="AE674" s="15">
        <v>1.45</v>
      </c>
      <c r="AF674" s="15">
        <v>437500</v>
      </c>
      <c r="AG674" s="27">
        <v>12500</v>
      </c>
      <c r="AH674" s="27">
        <f t="shared" si="404"/>
        <v>-1.1415525114154836E-3</v>
      </c>
      <c r="AI674" s="27">
        <f t="shared" si="405"/>
        <v>0.53846153846153844</v>
      </c>
      <c r="AJ674" s="27">
        <f t="shared" si="406"/>
        <v>-6.1468212153141424E-4</v>
      </c>
      <c r="AK674" s="15">
        <v>1</v>
      </c>
      <c r="AL674" s="15">
        <v>30</v>
      </c>
      <c r="AM674" s="15">
        <v>13</v>
      </c>
      <c r="AN674" s="15">
        <v>25000</v>
      </c>
      <c r="AO674" s="15">
        <v>833.33333333333337</v>
      </c>
      <c r="AP674" s="15">
        <f>($AO674-$AO675)/$AO675</f>
        <v>0.25000000000000011</v>
      </c>
      <c r="AQ674" s="15">
        <f t="shared" si="407"/>
        <v>0.46153846153846156</v>
      </c>
      <c r="AR674" s="15">
        <f t="shared" si="408"/>
        <v>0.11538461538461545</v>
      </c>
      <c r="AZ674" s="15">
        <f t="shared" si="409"/>
        <v>0</v>
      </c>
      <c r="BA674" s="15">
        <f t="shared" si="410"/>
        <v>0</v>
      </c>
      <c r="BB674" s="15">
        <f>AVERAGE($AJ674,$AR674)</f>
        <v>5.7384966631542016E-2</v>
      </c>
      <c r="BC674" s="15">
        <v>1.75</v>
      </c>
      <c r="BD674" s="15">
        <v>1.6666666666666667</v>
      </c>
      <c r="BE674" s="15">
        <v>2.3333333333333335</v>
      </c>
      <c r="BF674" s="15">
        <v>1.5</v>
      </c>
      <c r="BG674" s="15">
        <v>2.5</v>
      </c>
      <c r="BH674" s="15">
        <v>1.95</v>
      </c>
      <c r="BI674" s="15">
        <v>1</v>
      </c>
      <c r="BJ674" s="15">
        <v>5</v>
      </c>
      <c r="BK674" s="15">
        <f t="shared" si="411"/>
        <v>0</v>
      </c>
      <c r="BL674" s="15">
        <f t="shared" si="412"/>
        <v>0</v>
      </c>
      <c r="BM674" s="15">
        <f t="shared" si="413"/>
        <v>0</v>
      </c>
      <c r="BN674" s="15" t="s">
        <v>1007</v>
      </c>
      <c r="BO674" s="15">
        <f t="shared" si="414"/>
        <v>0</v>
      </c>
      <c r="BP674" s="15">
        <f t="shared" si="415"/>
        <v>0</v>
      </c>
      <c r="BQ674" s="15">
        <f t="shared" si="416"/>
        <v>0</v>
      </c>
      <c r="BR674" s="15">
        <f t="shared" si="417"/>
        <v>0</v>
      </c>
      <c r="BU674" s="15">
        <f t="shared" si="418"/>
        <v>0</v>
      </c>
      <c r="BV674" s="15">
        <f t="shared" si="419"/>
        <v>0</v>
      </c>
      <c r="BW674" s="15">
        <f t="shared" si="420"/>
        <v>0</v>
      </c>
      <c r="BX674" s="15">
        <f t="shared" si="421"/>
        <v>0</v>
      </c>
      <c r="BY674" s="15" t="s">
        <v>1007</v>
      </c>
      <c r="BZ674" s="15" t="s">
        <v>1007</v>
      </c>
      <c r="CA674" s="15" t="s">
        <v>1007</v>
      </c>
      <c r="CB674" s="15" t="s">
        <v>1007</v>
      </c>
      <c r="CC674" s="15" t="s">
        <v>1007</v>
      </c>
      <c r="CD674" s="27">
        <v>4</v>
      </c>
      <c r="CE674" s="27">
        <v>3</v>
      </c>
      <c r="CF674" s="27">
        <v>3.25</v>
      </c>
      <c r="CG674" s="27">
        <v>3</v>
      </c>
      <c r="CH674" s="27">
        <v>1.6666666666666667</v>
      </c>
      <c r="CI674" s="27">
        <v>3.25</v>
      </c>
      <c r="CJ674" s="27">
        <f t="shared" si="395"/>
        <v>3.0277777777777772</v>
      </c>
      <c r="CK674" s="15">
        <f t="shared" si="422"/>
        <v>0</v>
      </c>
      <c r="CL674" s="15">
        <f t="shared" si="423"/>
        <v>-0.33333333333333348</v>
      </c>
      <c r="CM674" s="15">
        <f t="shared" si="424"/>
        <v>-0.25</v>
      </c>
      <c r="CN674" s="15">
        <f t="shared" si="425"/>
        <v>0.20000000000000018</v>
      </c>
      <c r="CO674" s="15">
        <f t="shared" si="426"/>
        <v>0</v>
      </c>
      <c r="CP674" s="15">
        <f t="shared" si="427"/>
        <v>0.25</v>
      </c>
      <c r="CQ674" s="15">
        <f t="shared" si="428"/>
        <v>-2.2222222222222143E-2</v>
      </c>
    </row>
    <row r="675" spans="1:95" x14ac:dyDescent="0.2">
      <c r="A675" s="15">
        <v>959</v>
      </c>
      <c r="B675" s="23">
        <v>0</v>
      </c>
      <c r="C675" s="15">
        <v>3</v>
      </c>
      <c r="D675" s="15">
        <f t="shared" si="396"/>
        <v>0</v>
      </c>
      <c r="E675" s="15">
        <f t="shared" si="430"/>
        <v>1</v>
      </c>
      <c r="F675" s="15">
        <f t="shared" si="431"/>
        <v>0</v>
      </c>
      <c r="G675" s="15">
        <f t="shared" si="432"/>
        <v>0</v>
      </c>
      <c r="H675" s="15">
        <f t="shared" si="433"/>
        <v>0</v>
      </c>
      <c r="I675" s="15">
        <v>0</v>
      </c>
      <c r="J675" s="15">
        <v>49</v>
      </c>
      <c r="K675" s="15">
        <v>4</v>
      </c>
      <c r="L675" s="15">
        <f t="shared" si="397"/>
        <v>0</v>
      </c>
      <c r="M675" s="15">
        <f t="shared" si="398"/>
        <v>0</v>
      </c>
      <c r="N675" s="15">
        <f t="shared" si="399"/>
        <v>0</v>
      </c>
      <c r="O675" s="15">
        <f t="shared" si="400"/>
        <v>0</v>
      </c>
      <c r="P675" s="15">
        <f t="shared" si="401"/>
        <v>1</v>
      </c>
      <c r="Q675" s="15">
        <v>2</v>
      </c>
      <c r="R675" s="15">
        <v>4</v>
      </c>
      <c r="S675" s="15">
        <v>12</v>
      </c>
      <c r="T675" s="15">
        <v>0</v>
      </c>
      <c r="U675" s="15">
        <v>1</v>
      </c>
      <c r="V675" s="15">
        <v>0</v>
      </c>
      <c r="W675" s="15">
        <v>0</v>
      </c>
      <c r="X675" s="15">
        <v>0</v>
      </c>
      <c r="Y675" s="15">
        <v>0</v>
      </c>
      <c r="Z675" s="15">
        <f t="shared" si="429"/>
        <v>1</v>
      </c>
      <c r="AA675" s="15">
        <f t="shared" si="402"/>
        <v>0</v>
      </c>
      <c r="AB675" s="15">
        <f t="shared" si="403"/>
        <v>0</v>
      </c>
      <c r="AC675" s="159">
        <v>3</v>
      </c>
      <c r="AD675" s="159">
        <v>35</v>
      </c>
      <c r="AE675" s="159">
        <v>1.5</v>
      </c>
      <c r="AF675" s="15">
        <v>438000</v>
      </c>
      <c r="AG675" s="27">
        <v>12514.285714285714</v>
      </c>
      <c r="AH675" s="27">
        <f t="shared" si="404"/>
        <v>6.5045592705167132E-2</v>
      </c>
      <c r="AI675" s="27">
        <f t="shared" si="405"/>
        <v>0.53846153846153844</v>
      </c>
      <c r="AJ675" s="27">
        <f t="shared" si="406"/>
        <v>3.5024549918166913E-2</v>
      </c>
      <c r="AK675" s="15">
        <v>1</v>
      </c>
      <c r="AL675" s="15">
        <v>30</v>
      </c>
      <c r="AM675" s="15">
        <v>11</v>
      </c>
      <c r="AN675" s="15">
        <v>20000</v>
      </c>
      <c r="AO675" s="15">
        <v>666.66666666666663</v>
      </c>
      <c r="AQ675" s="15">
        <f t="shared" si="407"/>
        <v>0.46153846153846156</v>
      </c>
      <c r="AR675" s="15">
        <f t="shared" si="408"/>
        <v>0</v>
      </c>
      <c r="AZ675" s="15">
        <f t="shared" si="409"/>
        <v>0</v>
      </c>
      <c r="BA675" s="15">
        <f t="shared" si="410"/>
        <v>0</v>
      </c>
      <c r="BC675" s="15">
        <v>1.75</v>
      </c>
      <c r="BD675" s="15">
        <v>1.6666666666666667</v>
      </c>
      <c r="BE675" s="15">
        <v>2.3333333333333335</v>
      </c>
      <c r="BF675" s="15">
        <v>1.5</v>
      </c>
      <c r="BG675" s="15">
        <v>2.5</v>
      </c>
      <c r="BH675" s="15">
        <v>1.95</v>
      </c>
      <c r="BI675" s="15">
        <v>1</v>
      </c>
      <c r="BJ675" s="15">
        <v>5</v>
      </c>
      <c r="BK675" s="15">
        <f t="shared" si="411"/>
        <v>0</v>
      </c>
      <c r="BL675" s="15">
        <f t="shared" si="412"/>
        <v>0</v>
      </c>
      <c r="BM675" s="15">
        <f t="shared" si="413"/>
        <v>0</v>
      </c>
      <c r="BN675" s="15" t="s">
        <v>1007</v>
      </c>
      <c r="BO675" s="15">
        <f t="shared" si="414"/>
        <v>0</v>
      </c>
      <c r="BP675" s="15">
        <f t="shared" si="415"/>
        <v>0</v>
      </c>
      <c r="BQ675" s="15">
        <f t="shared" si="416"/>
        <v>0</v>
      </c>
      <c r="BR675" s="15">
        <f t="shared" si="417"/>
        <v>0</v>
      </c>
      <c r="BU675" s="15">
        <f t="shared" si="418"/>
        <v>0</v>
      </c>
      <c r="BV675" s="15">
        <f t="shared" si="419"/>
        <v>0</v>
      </c>
      <c r="BW675" s="15">
        <f t="shared" si="420"/>
        <v>0</v>
      </c>
      <c r="BX675" s="15">
        <f t="shared" si="421"/>
        <v>0</v>
      </c>
      <c r="BY675" s="15" t="s">
        <v>1007</v>
      </c>
      <c r="BZ675" s="15" t="s">
        <v>1007</v>
      </c>
      <c r="CA675" s="15" t="s">
        <v>1007</v>
      </c>
      <c r="CB675" s="15" t="s">
        <v>1007</v>
      </c>
      <c r="CC675" s="15" t="s">
        <v>1007</v>
      </c>
      <c r="CD675" s="27">
        <v>4</v>
      </c>
      <c r="CE675" s="27">
        <v>3.3333333333333335</v>
      </c>
      <c r="CF675" s="27">
        <v>3.5</v>
      </c>
      <c r="CG675" s="27">
        <v>2.8</v>
      </c>
      <c r="CH675" s="27">
        <v>1.6666666666666667</v>
      </c>
      <c r="CI675" s="27">
        <v>3</v>
      </c>
      <c r="CJ675" s="27">
        <f t="shared" si="395"/>
        <v>3.0499999999999994</v>
      </c>
      <c r="CK675" s="15">
        <f t="shared" si="422"/>
        <v>0.39999999999999991</v>
      </c>
      <c r="CL675" s="15">
        <f t="shared" si="423"/>
        <v>-0.66666666666666652</v>
      </c>
      <c r="CM675" s="15">
        <f t="shared" si="424"/>
        <v>-0.25</v>
      </c>
      <c r="CN675" s="15">
        <f t="shared" si="425"/>
        <v>0</v>
      </c>
      <c r="CO675" s="15">
        <f t="shared" si="426"/>
        <v>-0.33333333333333326</v>
      </c>
      <c r="CP675" s="15">
        <f t="shared" si="427"/>
        <v>0</v>
      </c>
      <c r="CQ675" s="15">
        <f t="shared" si="428"/>
        <v>-0.14166666666666705</v>
      </c>
    </row>
    <row r="676" spans="1:95" x14ac:dyDescent="0.2">
      <c r="A676" s="15">
        <v>961</v>
      </c>
      <c r="B676" s="23">
        <v>0</v>
      </c>
      <c r="C676" s="15">
        <v>3</v>
      </c>
      <c r="D676" s="15">
        <f t="shared" si="396"/>
        <v>0</v>
      </c>
      <c r="E676" s="15">
        <f t="shared" si="430"/>
        <v>1</v>
      </c>
      <c r="F676" s="15">
        <f t="shared" si="431"/>
        <v>0</v>
      </c>
      <c r="G676" s="15">
        <f t="shared" si="432"/>
        <v>0</v>
      </c>
      <c r="H676" s="15">
        <f t="shared" si="433"/>
        <v>0</v>
      </c>
      <c r="I676" s="15">
        <v>1</v>
      </c>
      <c r="J676" s="15">
        <v>64</v>
      </c>
      <c r="K676" s="15">
        <v>3</v>
      </c>
      <c r="L676" s="15">
        <f t="shared" si="397"/>
        <v>0</v>
      </c>
      <c r="M676" s="15">
        <f t="shared" si="398"/>
        <v>0</v>
      </c>
      <c r="N676" s="15">
        <f t="shared" si="399"/>
        <v>0</v>
      </c>
      <c r="O676" s="15">
        <f t="shared" si="400"/>
        <v>1</v>
      </c>
      <c r="P676" s="15">
        <f t="shared" si="401"/>
        <v>0</v>
      </c>
      <c r="Q676" s="15">
        <v>2</v>
      </c>
      <c r="R676" s="15">
        <v>6</v>
      </c>
      <c r="S676" s="15">
        <v>42</v>
      </c>
      <c r="T676" s="15">
        <v>0</v>
      </c>
      <c r="U676" s="15">
        <v>1</v>
      </c>
      <c r="V676" s="15">
        <v>1</v>
      </c>
      <c r="W676" s="15">
        <v>200000</v>
      </c>
      <c r="X676" s="15">
        <v>1</v>
      </c>
      <c r="Y676" s="15">
        <v>1</v>
      </c>
      <c r="Z676" s="15">
        <f t="shared" si="429"/>
        <v>1</v>
      </c>
      <c r="AA676" s="15">
        <f t="shared" si="402"/>
        <v>0</v>
      </c>
      <c r="AB676" s="15">
        <f t="shared" si="403"/>
        <v>0</v>
      </c>
      <c r="AC676" s="15">
        <v>3</v>
      </c>
      <c r="AD676" s="15">
        <v>40</v>
      </c>
      <c r="AE676" s="15">
        <v>1.4</v>
      </c>
      <c r="AF676" s="15">
        <v>470000</v>
      </c>
      <c r="AG676" s="27">
        <v>11750</v>
      </c>
      <c r="AH676" s="27">
        <f t="shared" si="404"/>
        <v>-2.0833333333333332E-2</v>
      </c>
      <c r="AI676" s="27">
        <f t="shared" si="405"/>
        <v>1</v>
      </c>
      <c r="AJ676" s="27">
        <f t="shared" si="406"/>
        <v>-2.0833333333333332E-2</v>
      </c>
      <c r="AQ676" s="15">
        <f t="shared" si="407"/>
        <v>0</v>
      </c>
      <c r="AR676" s="15">
        <f t="shared" si="408"/>
        <v>0</v>
      </c>
      <c r="AZ676" s="15">
        <f t="shared" si="409"/>
        <v>0</v>
      </c>
      <c r="BA676" s="15">
        <f t="shared" si="410"/>
        <v>0</v>
      </c>
      <c r="BB676" s="15">
        <f>$AJ676</f>
        <v>-2.0833333333333332E-2</v>
      </c>
      <c r="BC676" s="15">
        <v>1.75</v>
      </c>
      <c r="BD676" s="15">
        <v>1</v>
      </c>
      <c r="BE676" s="15">
        <v>1.6666666666666667</v>
      </c>
      <c r="BF676" s="15">
        <v>2</v>
      </c>
      <c r="BG676" s="15">
        <v>2</v>
      </c>
      <c r="BH676" s="15">
        <v>1.6833333333333336</v>
      </c>
      <c r="BI676" s="15">
        <v>2</v>
      </c>
      <c r="BJ676" s="15">
        <v>4</v>
      </c>
      <c r="BK676" s="15">
        <f t="shared" si="411"/>
        <v>0</v>
      </c>
      <c r="BL676" s="15">
        <f t="shared" si="412"/>
        <v>0</v>
      </c>
      <c r="BM676" s="15">
        <f t="shared" si="413"/>
        <v>1</v>
      </c>
      <c r="BN676" s="15">
        <v>4</v>
      </c>
      <c r="BO676" s="15">
        <f t="shared" si="414"/>
        <v>0</v>
      </c>
      <c r="BP676" s="15">
        <f t="shared" si="415"/>
        <v>0</v>
      </c>
      <c r="BQ676" s="15">
        <f t="shared" si="416"/>
        <v>1</v>
      </c>
      <c r="BR676" s="15">
        <f t="shared" si="417"/>
        <v>0</v>
      </c>
      <c r="BS676" s="15">
        <v>3</v>
      </c>
      <c r="BT676" s="15">
        <v>5</v>
      </c>
      <c r="BU676" s="15">
        <f t="shared" si="418"/>
        <v>0</v>
      </c>
      <c r="BV676" s="15">
        <f t="shared" si="419"/>
        <v>0</v>
      </c>
      <c r="BW676" s="15">
        <f t="shared" si="420"/>
        <v>0</v>
      </c>
      <c r="BX676" s="15">
        <f t="shared" si="421"/>
        <v>1</v>
      </c>
      <c r="BY676" s="15">
        <v>1</v>
      </c>
      <c r="BZ676" s="15">
        <v>1</v>
      </c>
      <c r="CA676" s="15">
        <v>1</v>
      </c>
      <c r="CB676" s="15">
        <v>0</v>
      </c>
      <c r="CC676" s="15">
        <v>1</v>
      </c>
      <c r="CD676" s="27">
        <v>3.6</v>
      </c>
      <c r="CE676" s="27">
        <v>4</v>
      </c>
      <c r="CF676" s="27">
        <v>3.75</v>
      </c>
      <c r="CG676" s="27">
        <v>2.8</v>
      </c>
      <c r="CH676" s="27">
        <v>2</v>
      </c>
      <c r="CI676" s="27">
        <v>3</v>
      </c>
      <c r="CJ676" s="27">
        <f t="shared" si="395"/>
        <v>3.1916666666666664</v>
      </c>
      <c r="CK676" s="15">
        <f t="shared" si="422"/>
        <v>-0.39999999999999991</v>
      </c>
      <c r="CL676" s="15">
        <f t="shared" si="423"/>
        <v>1</v>
      </c>
      <c r="CM676" s="15">
        <f t="shared" si="424"/>
        <v>0.5</v>
      </c>
      <c r="CN676" s="15">
        <f t="shared" si="425"/>
        <v>-0.40000000000000036</v>
      </c>
      <c r="CO676" s="15">
        <f t="shared" si="426"/>
        <v>0.33333333333333326</v>
      </c>
      <c r="CP676" s="15">
        <f t="shared" si="427"/>
        <v>-0.25</v>
      </c>
      <c r="CQ676" s="15">
        <f t="shared" si="428"/>
        <v>0.13055555555555509</v>
      </c>
    </row>
    <row r="677" spans="1:95" x14ac:dyDescent="0.2">
      <c r="A677" s="15">
        <v>961</v>
      </c>
      <c r="B677" s="23">
        <v>0</v>
      </c>
      <c r="C677" s="15">
        <v>3</v>
      </c>
      <c r="D677" s="15">
        <f t="shared" si="396"/>
        <v>0</v>
      </c>
      <c r="E677" s="15">
        <f t="shared" si="430"/>
        <v>1</v>
      </c>
      <c r="F677" s="15">
        <f t="shared" si="431"/>
        <v>0</v>
      </c>
      <c r="G677" s="15">
        <f t="shared" si="432"/>
        <v>0</v>
      </c>
      <c r="H677" s="15">
        <f t="shared" si="433"/>
        <v>0</v>
      </c>
      <c r="I677" s="15">
        <v>1</v>
      </c>
      <c r="J677" s="15">
        <v>64</v>
      </c>
      <c r="K677" s="15">
        <v>3</v>
      </c>
      <c r="L677" s="15">
        <f t="shared" si="397"/>
        <v>0</v>
      </c>
      <c r="M677" s="15">
        <f t="shared" si="398"/>
        <v>0</v>
      </c>
      <c r="N677" s="15">
        <f t="shared" si="399"/>
        <v>0</v>
      </c>
      <c r="O677" s="15">
        <f t="shared" si="400"/>
        <v>1</v>
      </c>
      <c r="P677" s="15">
        <f t="shared" si="401"/>
        <v>0</v>
      </c>
      <c r="Q677" s="15">
        <v>2</v>
      </c>
      <c r="R677" s="15">
        <v>6</v>
      </c>
      <c r="S677" s="15">
        <v>42</v>
      </c>
      <c r="T677" s="15">
        <v>0</v>
      </c>
      <c r="U677" s="15">
        <v>1</v>
      </c>
      <c r="V677" s="15">
        <v>1</v>
      </c>
      <c r="W677" s="15">
        <v>200000</v>
      </c>
      <c r="X677" s="15">
        <v>1</v>
      </c>
      <c r="Y677" s="15">
        <v>0</v>
      </c>
      <c r="Z677" s="15">
        <f t="shared" si="429"/>
        <v>1</v>
      </c>
      <c r="AA677" s="15">
        <f t="shared" si="402"/>
        <v>0</v>
      </c>
      <c r="AB677" s="15">
        <f t="shared" si="403"/>
        <v>0</v>
      </c>
      <c r="AC677" s="159">
        <v>3</v>
      </c>
      <c r="AD677" s="159">
        <v>40</v>
      </c>
      <c r="AE677" s="159">
        <v>1.4</v>
      </c>
      <c r="AF677" s="15">
        <v>480000</v>
      </c>
      <c r="AG677" s="27">
        <v>12000</v>
      </c>
      <c r="AH677" s="27">
        <f t="shared" si="404"/>
        <v>-7.6923076923076927E-2</v>
      </c>
      <c r="AI677" s="27">
        <f t="shared" si="405"/>
        <v>1</v>
      </c>
      <c r="AJ677" s="27">
        <f t="shared" si="406"/>
        <v>-7.6923076923076927E-2</v>
      </c>
      <c r="AQ677" s="15">
        <f t="shared" si="407"/>
        <v>0</v>
      </c>
      <c r="AR677" s="15">
        <f t="shared" si="408"/>
        <v>0</v>
      </c>
      <c r="AZ677" s="15">
        <f t="shared" si="409"/>
        <v>0</v>
      </c>
      <c r="BA677" s="15">
        <f t="shared" si="410"/>
        <v>0</v>
      </c>
      <c r="BC677" s="15">
        <v>1.75</v>
      </c>
      <c r="BD677" s="15">
        <v>1</v>
      </c>
      <c r="BE677" s="15">
        <v>1.6666666666666667</v>
      </c>
      <c r="BF677" s="15">
        <v>2</v>
      </c>
      <c r="BG677" s="15">
        <v>2</v>
      </c>
      <c r="BH677" s="15">
        <v>1.6833333333333336</v>
      </c>
      <c r="BI677" s="15">
        <v>2</v>
      </c>
      <c r="BJ677" s="15">
        <v>4</v>
      </c>
      <c r="BK677" s="15">
        <f t="shared" si="411"/>
        <v>0</v>
      </c>
      <c r="BL677" s="15">
        <f t="shared" si="412"/>
        <v>0</v>
      </c>
      <c r="BM677" s="15">
        <f t="shared" si="413"/>
        <v>1</v>
      </c>
      <c r="BN677" s="15">
        <v>4</v>
      </c>
      <c r="BO677" s="15">
        <f t="shared" si="414"/>
        <v>0</v>
      </c>
      <c r="BP677" s="15">
        <f t="shared" si="415"/>
        <v>0</v>
      </c>
      <c r="BQ677" s="15">
        <f t="shared" si="416"/>
        <v>1</v>
      </c>
      <c r="BR677" s="15">
        <f t="shared" si="417"/>
        <v>0</v>
      </c>
      <c r="BS677" s="15">
        <v>3</v>
      </c>
      <c r="BT677" s="15">
        <v>5</v>
      </c>
      <c r="BU677" s="15">
        <f t="shared" si="418"/>
        <v>0</v>
      </c>
      <c r="BV677" s="15">
        <f t="shared" si="419"/>
        <v>0</v>
      </c>
      <c r="BW677" s="15">
        <f t="shared" si="420"/>
        <v>0</v>
      </c>
      <c r="BX677" s="15">
        <f t="shared" si="421"/>
        <v>1</v>
      </c>
      <c r="BY677" s="15">
        <v>1</v>
      </c>
      <c r="BZ677" s="15">
        <v>1</v>
      </c>
      <c r="CA677" s="15">
        <v>1</v>
      </c>
      <c r="CB677" s="15">
        <v>0</v>
      </c>
      <c r="CC677" s="15">
        <v>1</v>
      </c>
      <c r="CD677" s="27">
        <v>4</v>
      </c>
      <c r="CE677" s="27">
        <v>3</v>
      </c>
      <c r="CF677" s="27">
        <v>3.25</v>
      </c>
      <c r="CG677" s="27">
        <v>3.2</v>
      </c>
      <c r="CH677" s="27">
        <v>1.6666666666666667</v>
      </c>
      <c r="CI677" s="27">
        <v>3.25</v>
      </c>
      <c r="CJ677" s="27">
        <f t="shared" si="395"/>
        <v>3.0611111111111113</v>
      </c>
      <c r="CK677" s="15">
        <f t="shared" si="422"/>
        <v>-0.20000000000000018</v>
      </c>
      <c r="CL677" s="15">
        <f t="shared" si="423"/>
        <v>-0.33333333333333348</v>
      </c>
      <c r="CM677" s="15">
        <f t="shared" si="424"/>
        <v>-1</v>
      </c>
      <c r="CN677" s="15">
        <f t="shared" si="425"/>
        <v>0.20000000000000018</v>
      </c>
      <c r="CO677" s="15">
        <f t="shared" si="426"/>
        <v>-1.3333333333333333</v>
      </c>
      <c r="CP677" s="15">
        <f t="shared" si="427"/>
        <v>0.75</v>
      </c>
      <c r="CQ677" s="15">
        <f t="shared" si="428"/>
        <v>-0.31944444444444375</v>
      </c>
    </row>
    <row r="678" spans="1:95" x14ac:dyDescent="0.2">
      <c r="A678" s="15">
        <v>962</v>
      </c>
      <c r="B678" s="23">
        <v>0</v>
      </c>
      <c r="C678" s="15">
        <v>3</v>
      </c>
      <c r="D678" s="15">
        <f t="shared" si="396"/>
        <v>0</v>
      </c>
      <c r="E678" s="15">
        <f t="shared" si="430"/>
        <v>1</v>
      </c>
      <c r="F678" s="15">
        <f t="shared" si="431"/>
        <v>0</v>
      </c>
      <c r="G678" s="15">
        <f t="shared" si="432"/>
        <v>0</v>
      </c>
      <c r="H678" s="15">
        <f t="shared" si="433"/>
        <v>0</v>
      </c>
      <c r="I678" s="15">
        <v>1</v>
      </c>
      <c r="J678" s="15">
        <v>76</v>
      </c>
      <c r="K678" s="15">
        <v>1</v>
      </c>
      <c r="L678" s="15">
        <f t="shared" si="397"/>
        <v>0</v>
      </c>
      <c r="M678" s="15">
        <f t="shared" si="398"/>
        <v>1</v>
      </c>
      <c r="N678" s="15">
        <f t="shared" si="399"/>
        <v>0</v>
      </c>
      <c r="O678" s="15">
        <f t="shared" si="400"/>
        <v>0</v>
      </c>
      <c r="P678" s="15">
        <f t="shared" si="401"/>
        <v>0</v>
      </c>
      <c r="Q678" s="15">
        <v>2</v>
      </c>
      <c r="R678" s="15">
        <v>6</v>
      </c>
      <c r="S678" s="15">
        <v>50</v>
      </c>
      <c r="T678" s="15">
        <v>0</v>
      </c>
      <c r="U678" s="15">
        <v>1</v>
      </c>
      <c r="V678" s="15">
        <v>1</v>
      </c>
      <c r="W678" s="15">
        <v>120000</v>
      </c>
      <c r="X678" s="15">
        <v>0</v>
      </c>
      <c r="Y678" s="15">
        <v>1</v>
      </c>
      <c r="Z678" s="15">
        <f t="shared" si="429"/>
        <v>1</v>
      </c>
      <c r="AA678" s="15">
        <f t="shared" si="402"/>
        <v>0</v>
      </c>
      <c r="AB678" s="15">
        <f t="shared" si="403"/>
        <v>0</v>
      </c>
      <c r="AC678" s="15">
        <v>3</v>
      </c>
      <c r="AD678" s="15">
        <v>27</v>
      </c>
      <c r="AE678" s="15">
        <v>1.4</v>
      </c>
      <c r="AF678" s="15">
        <v>351000</v>
      </c>
      <c r="AG678" s="27">
        <v>13000</v>
      </c>
      <c r="AH678" s="27">
        <f t="shared" si="404"/>
        <v>0</v>
      </c>
      <c r="AI678" s="27">
        <f t="shared" si="405"/>
        <v>0.72972972972972971</v>
      </c>
      <c r="AJ678" s="27">
        <f t="shared" si="406"/>
        <v>0</v>
      </c>
      <c r="AK678" s="15">
        <v>1</v>
      </c>
      <c r="AL678" s="15">
        <v>10</v>
      </c>
      <c r="AM678" s="15">
        <v>12</v>
      </c>
      <c r="AN678" s="15">
        <v>7000</v>
      </c>
      <c r="AO678" s="15">
        <v>700</v>
      </c>
      <c r="AP678" s="15">
        <f>($AO678-$AO679)/$AO679</f>
        <v>-6.6666666666666666E-2</v>
      </c>
      <c r="AQ678" s="15">
        <f t="shared" si="407"/>
        <v>0.27027027027027029</v>
      </c>
      <c r="AR678" s="15">
        <f t="shared" si="408"/>
        <v>-1.8018018018018018E-2</v>
      </c>
      <c r="AZ678" s="15">
        <f t="shared" si="409"/>
        <v>0</v>
      </c>
      <c r="BA678" s="15">
        <f t="shared" si="410"/>
        <v>0</v>
      </c>
      <c r="BB678" s="15">
        <f>AVERAGE($AJ678,$AR678)</f>
        <v>-9.0090090090090089E-3</v>
      </c>
      <c r="BC678" s="15">
        <v>1.5</v>
      </c>
      <c r="BD678" s="15">
        <v>2.3333333333333335</v>
      </c>
      <c r="BE678" s="15">
        <v>1.3333333333333333</v>
      </c>
      <c r="BF678" s="15">
        <v>2</v>
      </c>
      <c r="BG678" s="15">
        <v>2</v>
      </c>
      <c r="BH678" s="15">
        <v>1.8333333333333335</v>
      </c>
      <c r="BI678" s="15">
        <v>1</v>
      </c>
      <c r="BJ678" s="15">
        <v>5</v>
      </c>
      <c r="BK678" s="15">
        <f t="shared" si="411"/>
        <v>0</v>
      </c>
      <c r="BL678" s="15">
        <f t="shared" si="412"/>
        <v>0</v>
      </c>
      <c r="BM678" s="15">
        <f t="shared" si="413"/>
        <v>0</v>
      </c>
      <c r="BN678" s="15" t="s">
        <v>1007</v>
      </c>
      <c r="BO678" s="15">
        <f t="shared" si="414"/>
        <v>0</v>
      </c>
      <c r="BP678" s="15">
        <f t="shared" si="415"/>
        <v>0</v>
      </c>
      <c r="BQ678" s="15">
        <f t="shared" si="416"/>
        <v>0</v>
      </c>
      <c r="BR678" s="15">
        <f t="shared" si="417"/>
        <v>0</v>
      </c>
      <c r="BU678" s="15">
        <f t="shared" si="418"/>
        <v>0</v>
      </c>
      <c r="BV678" s="15">
        <f t="shared" si="419"/>
        <v>0</v>
      </c>
      <c r="BW678" s="15">
        <f t="shared" si="420"/>
        <v>0</v>
      </c>
      <c r="BX678" s="15">
        <f t="shared" si="421"/>
        <v>0</v>
      </c>
      <c r="BY678" s="15" t="s">
        <v>1007</v>
      </c>
      <c r="BZ678" s="15" t="s">
        <v>1007</v>
      </c>
      <c r="CA678" s="15" t="s">
        <v>1007</v>
      </c>
      <c r="CB678" s="15" t="s">
        <v>1007</v>
      </c>
      <c r="CC678" s="15" t="s">
        <v>1007</v>
      </c>
      <c r="CD678" s="27">
        <v>4.2</v>
      </c>
      <c r="CE678" s="27">
        <v>3.3333333333333335</v>
      </c>
      <c r="CF678" s="27">
        <v>4.25</v>
      </c>
      <c r="CG678" s="27">
        <v>3</v>
      </c>
      <c r="CH678" s="27">
        <v>3</v>
      </c>
      <c r="CI678" s="27">
        <v>2.5</v>
      </c>
      <c r="CJ678" s="27">
        <f t="shared" si="395"/>
        <v>3.3805555555555551</v>
      </c>
      <c r="CK678" s="15">
        <f t="shared" si="422"/>
        <v>0.80000000000000027</v>
      </c>
      <c r="CL678" s="15">
        <f t="shared" si="423"/>
        <v>0.66666666666666696</v>
      </c>
      <c r="CM678" s="15">
        <f t="shared" si="424"/>
        <v>1.5</v>
      </c>
      <c r="CN678" s="15">
        <f t="shared" si="425"/>
        <v>0.39999999999999991</v>
      </c>
      <c r="CO678" s="15">
        <f t="shared" si="426"/>
        <v>0.33333333333333348</v>
      </c>
      <c r="CP678" s="15">
        <f t="shared" si="427"/>
        <v>0</v>
      </c>
      <c r="CQ678" s="15">
        <f t="shared" si="428"/>
        <v>0.61666666666666625</v>
      </c>
    </row>
    <row r="679" spans="1:95" x14ac:dyDescent="0.2">
      <c r="A679" s="15">
        <v>962</v>
      </c>
      <c r="B679" s="23">
        <v>0</v>
      </c>
      <c r="C679" s="15">
        <v>3</v>
      </c>
      <c r="D679" s="15">
        <f t="shared" si="396"/>
        <v>0</v>
      </c>
      <c r="E679" s="15">
        <f t="shared" si="430"/>
        <v>1</v>
      </c>
      <c r="F679" s="15">
        <f t="shared" si="431"/>
        <v>0</v>
      </c>
      <c r="G679" s="15">
        <f t="shared" si="432"/>
        <v>0</v>
      </c>
      <c r="H679" s="15">
        <f t="shared" si="433"/>
        <v>0</v>
      </c>
      <c r="I679" s="15">
        <v>1</v>
      </c>
      <c r="J679" s="15">
        <v>76</v>
      </c>
      <c r="K679" s="15">
        <v>1</v>
      </c>
      <c r="L679" s="15">
        <f t="shared" si="397"/>
        <v>0</v>
      </c>
      <c r="M679" s="15">
        <f t="shared" si="398"/>
        <v>1</v>
      </c>
      <c r="N679" s="15">
        <f t="shared" si="399"/>
        <v>0</v>
      </c>
      <c r="O679" s="15">
        <f t="shared" si="400"/>
        <v>0</v>
      </c>
      <c r="P679" s="15">
        <f t="shared" si="401"/>
        <v>0</v>
      </c>
      <c r="Q679" s="15">
        <v>2</v>
      </c>
      <c r="R679" s="15">
        <v>6</v>
      </c>
      <c r="S679" s="15">
        <v>50</v>
      </c>
      <c r="T679" s="15">
        <v>0</v>
      </c>
      <c r="U679" s="15">
        <v>1</v>
      </c>
      <c r="V679" s="15">
        <v>1</v>
      </c>
      <c r="W679" s="15">
        <v>120000</v>
      </c>
      <c r="X679" s="15">
        <v>0</v>
      </c>
      <c r="Y679" s="15">
        <v>0</v>
      </c>
      <c r="Z679" s="15">
        <f t="shared" si="429"/>
        <v>1</v>
      </c>
      <c r="AA679" s="15">
        <f t="shared" si="402"/>
        <v>0</v>
      </c>
      <c r="AB679" s="15">
        <f t="shared" si="403"/>
        <v>0</v>
      </c>
      <c r="AC679" s="159">
        <v>3</v>
      </c>
      <c r="AD679" s="159">
        <v>15</v>
      </c>
      <c r="AE679" s="159">
        <v>1.45</v>
      </c>
      <c r="AF679" s="15">
        <v>195000</v>
      </c>
      <c r="AG679" s="27">
        <v>13000</v>
      </c>
      <c r="AH679" s="27">
        <f t="shared" si="404"/>
        <v>865.66666666666663</v>
      </c>
      <c r="AI679" s="27">
        <f t="shared" si="405"/>
        <v>0.27272727272727271</v>
      </c>
      <c r="AJ679" s="27">
        <f t="shared" si="406"/>
        <v>236.09090909090907</v>
      </c>
      <c r="AK679" s="15">
        <v>1</v>
      </c>
      <c r="AL679" s="15">
        <v>40</v>
      </c>
      <c r="AM679" s="15">
        <v>11.7</v>
      </c>
      <c r="AN679" s="15">
        <v>30000</v>
      </c>
      <c r="AO679" s="15">
        <v>750</v>
      </c>
      <c r="AQ679" s="15">
        <f t="shared" si="407"/>
        <v>0.72727272727272729</v>
      </c>
      <c r="AR679" s="15">
        <f t="shared" si="408"/>
        <v>0</v>
      </c>
      <c r="AZ679" s="15">
        <f t="shared" si="409"/>
        <v>0</v>
      </c>
      <c r="BA679" s="15">
        <f t="shared" si="410"/>
        <v>0</v>
      </c>
      <c r="BC679" s="15">
        <v>1.5</v>
      </c>
      <c r="BD679" s="15">
        <v>2.3333333333333335</v>
      </c>
      <c r="BE679" s="15">
        <v>1.3333333333333333</v>
      </c>
      <c r="BF679" s="15">
        <v>2</v>
      </c>
      <c r="BG679" s="15">
        <v>2</v>
      </c>
      <c r="BH679" s="15">
        <v>1.8333333333333335</v>
      </c>
      <c r="BI679" s="15">
        <v>1</v>
      </c>
      <c r="BJ679" s="15">
        <v>5</v>
      </c>
      <c r="BK679" s="15">
        <f t="shared" si="411"/>
        <v>0</v>
      </c>
      <c r="BL679" s="15">
        <f t="shared" si="412"/>
        <v>0</v>
      </c>
      <c r="BM679" s="15">
        <f t="shared" si="413"/>
        <v>0</v>
      </c>
      <c r="BN679" s="15" t="s">
        <v>1007</v>
      </c>
      <c r="BO679" s="15">
        <f t="shared" si="414"/>
        <v>0</v>
      </c>
      <c r="BP679" s="15">
        <f t="shared" si="415"/>
        <v>0</v>
      </c>
      <c r="BQ679" s="15">
        <f t="shared" si="416"/>
        <v>0</v>
      </c>
      <c r="BR679" s="15">
        <f t="shared" si="417"/>
        <v>0</v>
      </c>
      <c r="BU679" s="15">
        <f t="shared" si="418"/>
        <v>0</v>
      </c>
      <c r="BV679" s="15">
        <f t="shared" si="419"/>
        <v>0</v>
      </c>
      <c r="BW679" s="15">
        <f t="shared" si="420"/>
        <v>0</v>
      </c>
      <c r="BX679" s="15">
        <f t="shared" si="421"/>
        <v>0</v>
      </c>
      <c r="BY679" s="15" t="s">
        <v>1007</v>
      </c>
      <c r="BZ679" s="15" t="s">
        <v>1007</v>
      </c>
      <c r="CA679" s="15" t="s">
        <v>1007</v>
      </c>
      <c r="CB679" s="15" t="s">
        <v>1007</v>
      </c>
      <c r="CC679" s="15" t="s">
        <v>1007</v>
      </c>
      <c r="CD679" s="27">
        <v>3.4</v>
      </c>
      <c r="CE679" s="27">
        <v>2.6666666666666665</v>
      </c>
      <c r="CF679" s="27">
        <v>2.75</v>
      </c>
      <c r="CG679" s="27">
        <v>2.6</v>
      </c>
      <c r="CH679" s="27">
        <v>2.6666666666666665</v>
      </c>
      <c r="CI679" s="27">
        <v>2.5</v>
      </c>
      <c r="CJ679" s="27">
        <f t="shared" si="395"/>
        <v>2.7638888888888888</v>
      </c>
      <c r="CK679" s="15">
        <f t="shared" si="422"/>
        <v>-0.39999999999999991</v>
      </c>
      <c r="CL679" s="15">
        <f t="shared" si="423"/>
        <v>0.33333333333333304</v>
      </c>
      <c r="CM679" s="15">
        <f t="shared" si="424"/>
        <v>0</v>
      </c>
      <c r="CN679" s="15">
        <f t="shared" si="425"/>
        <v>-0.79999999999999982</v>
      </c>
      <c r="CO679" s="15">
        <f t="shared" si="426"/>
        <v>-1.6666666666666665</v>
      </c>
      <c r="CP679" s="15">
        <f t="shared" si="427"/>
        <v>-0.5</v>
      </c>
      <c r="CQ679" s="15">
        <f t="shared" si="428"/>
        <v>-0.50555555555555554</v>
      </c>
    </row>
    <row r="680" spans="1:95" x14ac:dyDescent="0.2">
      <c r="A680" s="15">
        <v>1101</v>
      </c>
      <c r="B680" s="23">
        <v>0</v>
      </c>
      <c r="C680" s="15">
        <v>2</v>
      </c>
      <c r="D680" s="15">
        <f t="shared" si="396"/>
        <v>1</v>
      </c>
      <c r="E680" s="15">
        <f t="shared" si="430"/>
        <v>0</v>
      </c>
      <c r="F680" s="15">
        <f t="shared" si="431"/>
        <v>0</v>
      </c>
      <c r="G680" s="15">
        <f t="shared" si="432"/>
        <v>0</v>
      </c>
      <c r="H680" s="15">
        <f t="shared" si="433"/>
        <v>0</v>
      </c>
      <c r="I680" s="15">
        <v>0</v>
      </c>
      <c r="J680" s="15">
        <v>55</v>
      </c>
      <c r="K680" s="15">
        <v>3</v>
      </c>
      <c r="L680" s="15">
        <f t="shared" si="397"/>
        <v>0</v>
      </c>
      <c r="M680" s="15">
        <f t="shared" si="398"/>
        <v>0</v>
      </c>
      <c r="N680" s="15">
        <f t="shared" si="399"/>
        <v>0</v>
      </c>
      <c r="O680" s="15">
        <f t="shared" si="400"/>
        <v>1</v>
      </c>
      <c r="P680" s="15">
        <f t="shared" si="401"/>
        <v>0</v>
      </c>
      <c r="Q680" s="15">
        <v>3</v>
      </c>
      <c r="R680" s="15">
        <v>5</v>
      </c>
      <c r="S680" s="15">
        <v>20</v>
      </c>
      <c r="T680" s="15">
        <v>0</v>
      </c>
      <c r="U680" s="15">
        <v>0</v>
      </c>
      <c r="V680" s="15">
        <v>1</v>
      </c>
      <c r="W680" s="15">
        <v>18000</v>
      </c>
      <c r="X680" s="15">
        <v>0</v>
      </c>
      <c r="Y680" s="15">
        <v>1</v>
      </c>
      <c r="Z680" s="15">
        <f t="shared" si="429"/>
        <v>0</v>
      </c>
      <c r="AA680" s="15">
        <f t="shared" si="402"/>
        <v>0</v>
      </c>
      <c r="AB680" s="15">
        <f t="shared" si="403"/>
        <v>1</v>
      </c>
      <c r="AC680" s="15">
        <v>7</v>
      </c>
      <c r="AD680" s="15">
        <v>2</v>
      </c>
      <c r="AE680" s="15">
        <v>15</v>
      </c>
      <c r="AF680" s="15">
        <v>30</v>
      </c>
      <c r="AG680" s="27">
        <v>15</v>
      </c>
      <c r="AH680" s="27">
        <f t="shared" si="404"/>
        <v>0</v>
      </c>
      <c r="AI680" s="27">
        <f t="shared" si="405"/>
        <v>0.90909090909090906</v>
      </c>
      <c r="AJ680" s="27">
        <f t="shared" si="406"/>
        <v>0</v>
      </c>
      <c r="AK680" s="15">
        <v>8</v>
      </c>
      <c r="AL680" s="15">
        <v>0.2</v>
      </c>
      <c r="AM680" s="15">
        <v>33</v>
      </c>
      <c r="AN680" s="15">
        <v>800</v>
      </c>
      <c r="AO680" s="15">
        <v>4000</v>
      </c>
      <c r="AQ680" s="15">
        <f t="shared" si="407"/>
        <v>9.0909090909090912E-2</v>
      </c>
      <c r="AR680" s="15">
        <f t="shared" si="408"/>
        <v>0</v>
      </c>
      <c r="AZ680" s="15">
        <f t="shared" si="409"/>
        <v>0</v>
      </c>
      <c r="BA680" s="15">
        <f t="shared" si="410"/>
        <v>0</v>
      </c>
      <c r="BB680" s="15">
        <f>$AJ680</f>
        <v>0</v>
      </c>
      <c r="BC680" s="15">
        <v>4.25</v>
      </c>
      <c r="BD680" s="15">
        <v>5</v>
      </c>
      <c r="BE680" s="15">
        <v>1</v>
      </c>
      <c r="BF680" s="15">
        <v>2</v>
      </c>
      <c r="BG680" s="15">
        <v>5</v>
      </c>
      <c r="BH680" s="15">
        <v>3.45</v>
      </c>
      <c r="BI680" s="15">
        <v>2</v>
      </c>
      <c r="BJ680" s="15">
        <v>3</v>
      </c>
      <c r="BK680" s="15">
        <f t="shared" si="411"/>
        <v>0</v>
      </c>
      <c r="BL680" s="15">
        <f t="shared" si="412"/>
        <v>1</v>
      </c>
      <c r="BM680" s="15">
        <f t="shared" si="413"/>
        <v>0</v>
      </c>
      <c r="BN680" s="15">
        <v>4</v>
      </c>
      <c r="BO680" s="15">
        <f t="shared" si="414"/>
        <v>0</v>
      </c>
      <c r="BP680" s="15">
        <f t="shared" si="415"/>
        <v>0</v>
      </c>
      <c r="BQ680" s="15">
        <f t="shared" si="416"/>
        <v>1</v>
      </c>
      <c r="BR680" s="15">
        <f t="shared" si="417"/>
        <v>0</v>
      </c>
      <c r="BS680" s="15">
        <v>360</v>
      </c>
      <c r="BT680" s="15">
        <v>4</v>
      </c>
      <c r="BU680" s="15">
        <f t="shared" si="418"/>
        <v>0</v>
      </c>
      <c r="BV680" s="15">
        <f t="shared" si="419"/>
        <v>0</v>
      </c>
      <c r="BW680" s="15">
        <f t="shared" si="420"/>
        <v>1</v>
      </c>
      <c r="BX680" s="15">
        <f t="shared" si="421"/>
        <v>0</v>
      </c>
      <c r="BY680" s="15">
        <v>1</v>
      </c>
      <c r="BZ680" s="15">
        <v>1</v>
      </c>
      <c r="CA680" s="15">
        <v>1</v>
      </c>
      <c r="CB680" s="15">
        <v>1</v>
      </c>
      <c r="CC680" s="15">
        <v>1</v>
      </c>
      <c r="CD680" s="27">
        <v>3.8</v>
      </c>
      <c r="CE680" s="27">
        <v>2.3333333333333335</v>
      </c>
      <c r="CF680" s="27">
        <v>2.75</v>
      </c>
      <c r="CG680" s="27">
        <v>3.4</v>
      </c>
      <c r="CH680" s="27">
        <v>4.333333333333333</v>
      </c>
      <c r="CI680" s="27">
        <v>3</v>
      </c>
      <c r="CJ680" s="27">
        <f t="shared" si="395"/>
        <v>3.2694444444444444</v>
      </c>
      <c r="CK680" s="15">
        <f t="shared" si="422"/>
        <v>0</v>
      </c>
      <c r="CL680" s="15">
        <f t="shared" si="423"/>
        <v>0</v>
      </c>
      <c r="CM680" s="15">
        <f t="shared" si="424"/>
        <v>0</v>
      </c>
      <c r="CN680" s="15">
        <f t="shared" si="425"/>
        <v>0</v>
      </c>
      <c r="CO680" s="15">
        <f t="shared" si="426"/>
        <v>0</v>
      </c>
      <c r="CP680" s="15">
        <f t="shared" si="427"/>
        <v>0</v>
      </c>
      <c r="CQ680" s="15">
        <f t="shared" si="428"/>
        <v>0</v>
      </c>
    </row>
    <row r="681" spans="1:95" x14ac:dyDescent="0.2">
      <c r="A681" s="15">
        <v>1101</v>
      </c>
      <c r="B681" s="23">
        <v>0</v>
      </c>
      <c r="C681" s="15">
        <v>2</v>
      </c>
      <c r="D681" s="15">
        <f t="shared" si="396"/>
        <v>1</v>
      </c>
      <c r="E681" s="15">
        <f t="shared" si="430"/>
        <v>0</v>
      </c>
      <c r="F681" s="15">
        <f t="shared" si="431"/>
        <v>0</v>
      </c>
      <c r="G681" s="15">
        <f t="shared" si="432"/>
        <v>0</v>
      </c>
      <c r="H681" s="15">
        <f t="shared" si="433"/>
        <v>0</v>
      </c>
      <c r="I681" s="15">
        <v>0</v>
      </c>
      <c r="J681" s="15">
        <v>55</v>
      </c>
      <c r="K681" s="15">
        <v>3</v>
      </c>
      <c r="L681" s="15">
        <f t="shared" si="397"/>
        <v>0</v>
      </c>
      <c r="M681" s="15">
        <f t="shared" si="398"/>
        <v>0</v>
      </c>
      <c r="N681" s="15">
        <f t="shared" si="399"/>
        <v>0</v>
      </c>
      <c r="O681" s="15">
        <f t="shared" si="400"/>
        <v>1</v>
      </c>
      <c r="P681" s="15">
        <f t="shared" si="401"/>
        <v>0</v>
      </c>
      <c r="Q681" s="15">
        <v>3</v>
      </c>
      <c r="R681" s="15">
        <v>5</v>
      </c>
      <c r="S681" s="15">
        <v>20</v>
      </c>
      <c r="T681" s="15">
        <v>0</v>
      </c>
      <c r="U681" s="15">
        <v>0</v>
      </c>
      <c r="V681" s="15">
        <v>1</v>
      </c>
      <c r="W681" s="15">
        <v>18000</v>
      </c>
      <c r="X681" s="15">
        <v>0</v>
      </c>
      <c r="Y681" s="15">
        <v>0</v>
      </c>
      <c r="Z681" s="15">
        <f t="shared" si="429"/>
        <v>0</v>
      </c>
      <c r="AA681" s="15">
        <f t="shared" si="402"/>
        <v>1</v>
      </c>
      <c r="AB681" s="15">
        <f t="shared" si="403"/>
        <v>0</v>
      </c>
      <c r="AC681" s="159">
        <v>2</v>
      </c>
      <c r="AD681" s="159">
        <v>2</v>
      </c>
      <c r="AE681" s="159">
        <v>15</v>
      </c>
      <c r="AF681" s="15">
        <v>30</v>
      </c>
      <c r="AG681" s="27">
        <v>15</v>
      </c>
      <c r="AH681" s="27">
        <f t="shared" si="404"/>
        <v>-0.83333333333333337</v>
      </c>
      <c r="AI681" s="27">
        <f t="shared" si="405"/>
        <v>1</v>
      </c>
      <c r="AJ681" s="27">
        <f t="shared" si="406"/>
        <v>-0.83333333333333337</v>
      </c>
      <c r="AQ681" s="15">
        <f t="shared" si="407"/>
        <v>0</v>
      </c>
      <c r="AR681" s="15">
        <f t="shared" si="408"/>
        <v>0</v>
      </c>
      <c r="AZ681" s="15">
        <f t="shared" si="409"/>
        <v>0</v>
      </c>
      <c r="BA681" s="15">
        <f t="shared" si="410"/>
        <v>0</v>
      </c>
      <c r="BC681" s="15">
        <v>4.25</v>
      </c>
      <c r="BD681" s="15">
        <v>5</v>
      </c>
      <c r="BE681" s="15">
        <v>1</v>
      </c>
      <c r="BF681" s="15">
        <v>2</v>
      </c>
      <c r="BG681" s="15">
        <v>5</v>
      </c>
      <c r="BH681" s="15">
        <v>3.45</v>
      </c>
      <c r="BI681" s="15">
        <v>2</v>
      </c>
      <c r="BJ681" s="15">
        <v>3</v>
      </c>
      <c r="BK681" s="15">
        <f t="shared" si="411"/>
        <v>0</v>
      </c>
      <c r="BL681" s="15">
        <f t="shared" si="412"/>
        <v>1</v>
      </c>
      <c r="BM681" s="15">
        <f t="shared" si="413"/>
        <v>0</v>
      </c>
      <c r="BN681" s="15">
        <v>4</v>
      </c>
      <c r="BO681" s="15">
        <f t="shared" si="414"/>
        <v>0</v>
      </c>
      <c r="BP681" s="15">
        <f t="shared" si="415"/>
        <v>0</v>
      </c>
      <c r="BQ681" s="15">
        <f t="shared" si="416"/>
        <v>1</v>
      </c>
      <c r="BR681" s="15">
        <f t="shared" si="417"/>
        <v>0</v>
      </c>
      <c r="BS681" s="15">
        <v>360</v>
      </c>
      <c r="BT681" s="15">
        <v>4</v>
      </c>
      <c r="BU681" s="15">
        <f t="shared" si="418"/>
        <v>0</v>
      </c>
      <c r="BV681" s="15">
        <f t="shared" si="419"/>
        <v>0</v>
      </c>
      <c r="BW681" s="15">
        <f t="shared" si="420"/>
        <v>1</v>
      </c>
      <c r="BX681" s="15">
        <f t="shared" si="421"/>
        <v>0</v>
      </c>
      <c r="BY681" s="15">
        <v>1</v>
      </c>
      <c r="BZ681" s="15">
        <v>1</v>
      </c>
      <c r="CA681" s="15">
        <v>1</v>
      </c>
      <c r="CB681" s="15">
        <v>1</v>
      </c>
      <c r="CC681" s="15">
        <v>1</v>
      </c>
      <c r="CD681" s="27">
        <v>3.8</v>
      </c>
      <c r="CE681" s="27">
        <v>2.3333333333333335</v>
      </c>
      <c r="CF681" s="27">
        <v>2.75</v>
      </c>
      <c r="CG681" s="27">
        <v>3.4</v>
      </c>
      <c r="CH681" s="27">
        <v>4.333333333333333</v>
      </c>
      <c r="CI681" s="27">
        <v>3</v>
      </c>
      <c r="CJ681" s="27">
        <f t="shared" si="395"/>
        <v>3.2694444444444444</v>
      </c>
      <c r="CK681" s="15">
        <f t="shared" si="422"/>
        <v>0</v>
      </c>
      <c r="CL681" s="15">
        <f t="shared" si="423"/>
        <v>-2.3333333333333335</v>
      </c>
      <c r="CM681" s="15">
        <f t="shared" si="424"/>
        <v>-1</v>
      </c>
      <c r="CN681" s="15">
        <f t="shared" si="425"/>
        <v>0.19999999999999973</v>
      </c>
      <c r="CO681" s="15">
        <f t="shared" si="426"/>
        <v>0.33333333333333304</v>
      </c>
      <c r="CP681" s="15">
        <f t="shared" si="427"/>
        <v>-2</v>
      </c>
      <c r="CQ681" s="15">
        <f t="shared" si="428"/>
        <v>-0.80000000000000027</v>
      </c>
    </row>
    <row r="682" spans="1:95" x14ac:dyDescent="0.2">
      <c r="A682" s="15">
        <v>1102</v>
      </c>
      <c r="B682" s="23">
        <v>0</v>
      </c>
      <c r="C682" s="15">
        <v>2</v>
      </c>
      <c r="D682" s="15">
        <f t="shared" si="396"/>
        <v>1</v>
      </c>
      <c r="E682" s="15">
        <f t="shared" si="430"/>
        <v>0</v>
      </c>
      <c r="F682" s="15">
        <f t="shared" si="431"/>
        <v>0</v>
      </c>
      <c r="G682" s="15">
        <f t="shared" si="432"/>
        <v>0</v>
      </c>
      <c r="H682" s="15">
        <f t="shared" si="433"/>
        <v>0</v>
      </c>
      <c r="I682" s="15">
        <v>0</v>
      </c>
      <c r="J682" s="15">
        <v>32</v>
      </c>
      <c r="K682" s="15">
        <v>5</v>
      </c>
      <c r="L682" s="15">
        <f t="shared" si="397"/>
        <v>0</v>
      </c>
      <c r="M682" s="15">
        <f t="shared" si="398"/>
        <v>0</v>
      </c>
      <c r="N682" s="15">
        <f t="shared" si="399"/>
        <v>0</v>
      </c>
      <c r="O682" s="15">
        <f t="shared" si="400"/>
        <v>0</v>
      </c>
      <c r="P682" s="15">
        <f t="shared" si="401"/>
        <v>0</v>
      </c>
      <c r="Q682" s="15">
        <v>1</v>
      </c>
      <c r="R682" s="15">
        <v>4</v>
      </c>
      <c r="S682" s="15">
        <v>8</v>
      </c>
      <c r="T682" s="15">
        <v>0</v>
      </c>
      <c r="U682" s="15">
        <v>1</v>
      </c>
      <c r="V682" s="15">
        <v>1</v>
      </c>
      <c r="W682" s="15">
        <v>30000</v>
      </c>
      <c r="X682" s="15">
        <v>1</v>
      </c>
      <c r="Y682" s="15">
        <v>1</v>
      </c>
      <c r="Z682" s="15">
        <f t="shared" si="429"/>
        <v>1</v>
      </c>
      <c r="AA682" s="15">
        <f t="shared" si="402"/>
        <v>0</v>
      </c>
      <c r="AB682" s="15">
        <f t="shared" si="403"/>
        <v>0</v>
      </c>
      <c r="AC682" s="15">
        <v>5</v>
      </c>
      <c r="AD682" s="15">
        <v>5</v>
      </c>
      <c r="AE682" s="15">
        <v>12.5</v>
      </c>
      <c r="AF682" s="15">
        <v>450</v>
      </c>
      <c r="AG682" s="27">
        <v>90</v>
      </c>
      <c r="AH682" s="27">
        <f t="shared" si="404"/>
        <v>0</v>
      </c>
      <c r="AI682" s="27">
        <f t="shared" si="405"/>
        <v>0.41666666666666669</v>
      </c>
      <c r="AJ682" s="27">
        <f t="shared" si="406"/>
        <v>0</v>
      </c>
      <c r="AK682" s="15">
        <v>1</v>
      </c>
      <c r="AL682" s="15">
        <v>7</v>
      </c>
      <c r="AM682" s="15">
        <v>0</v>
      </c>
      <c r="AN682" s="15">
        <v>450</v>
      </c>
      <c r="AO682" s="15">
        <v>64.285714285714292</v>
      </c>
      <c r="AP682" s="15">
        <f>($AO682-$AO683)/$AO683</f>
        <v>0</v>
      </c>
      <c r="AQ682" s="15">
        <f t="shared" si="407"/>
        <v>0.58333333333333337</v>
      </c>
      <c r="AR682" s="15">
        <f t="shared" si="408"/>
        <v>0</v>
      </c>
      <c r="AZ682" s="15">
        <f t="shared" si="409"/>
        <v>0</v>
      </c>
      <c r="BA682" s="15">
        <f t="shared" si="410"/>
        <v>0</v>
      </c>
      <c r="BB682" s="15">
        <f>$AJ682</f>
        <v>0</v>
      </c>
      <c r="BC682" s="15">
        <v>1.25</v>
      </c>
      <c r="BD682" s="15">
        <v>1</v>
      </c>
      <c r="BE682" s="15">
        <v>1.3333333333333333</v>
      </c>
      <c r="BF682" s="15">
        <v>1</v>
      </c>
      <c r="BG682" s="15">
        <v>2</v>
      </c>
      <c r="BH682" s="15">
        <v>1.3166666666666667</v>
      </c>
      <c r="BI682" s="15">
        <v>1</v>
      </c>
      <c r="BJ682" s="15">
        <v>2</v>
      </c>
      <c r="BK682" s="15">
        <f t="shared" si="411"/>
        <v>1</v>
      </c>
      <c r="BL682" s="15">
        <f t="shared" si="412"/>
        <v>0</v>
      </c>
      <c r="BM682" s="15">
        <f t="shared" si="413"/>
        <v>0</v>
      </c>
      <c r="BN682" s="15">
        <v>2</v>
      </c>
      <c r="BO682" s="15">
        <f t="shared" si="414"/>
        <v>1</v>
      </c>
      <c r="BP682" s="15">
        <f t="shared" si="415"/>
        <v>0</v>
      </c>
      <c r="BQ682" s="15">
        <f t="shared" si="416"/>
        <v>0</v>
      </c>
      <c r="BR682" s="15">
        <f t="shared" si="417"/>
        <v>0</v>
      </c>
      <c r="BS682" s="15">
        <v>2</v>
      </c>
      <c r="BT682" s="15">
        <v>1</v>
      </c>
      <c r="BU682" s="15">
        <f t="shared" si="418"/>
        <v>0</v>
      </c>
      <c r="BV682" s="15">
        <f t="shared" si="419"/>
        <v>0</v>
      </c>
      <c r="BW682" s="15">
        <f t="shared" si="420"/>
        <v>0</v>
      </c>
      <c r="BX682" s="15">
        <f t="shared" si="421"/>
        <v>0</v>
      </c>
      <c r="BY682" s="15">
        <v>1</v>
      </c>
      <c r="BZ682" s="15">
        <v>1</v>
      </c>
      <c r="CA682" s="15">
        <v>1</v>
      </c>
      <c r="CB682" s="15">
        <v>1</v>
      </c>
      <c r="CC682" s="15">
        <v>1</v>
      </c>
      <c r="CD682" s="27">
        <v>3.8</v>
      </c>
      <c r="CE682" s="27">
        <v>4.666666666666667</v>
      </c>
      <c r="CF682" s="27">
        <v>3.75</v>
      </c>
      <c r="CG682" s="27">
        <v>3.2</v>
      </c>
      <c r="CH682" s="27">
        <v>4</v>
      </c>
      <c r="CI682" s="27">
        <v>5</v>
      </c>
      <c r="CJ682" s="27">
        <f t="shared" si="395"/>
        <v>4.0694444444444446</v>
      </c>
      <c r="CK682" s="15">
        <f t="shared" si="422"/>
        <v>0</v>
      </c>
      <c r="CL682" s="15">
        <f t="shared" si="423"/>
        <v>0</v>
      </c>
      <c r="CM682" s="15">
        <f t="shared" si="424"/>
        <v>0</v>
      </c>
      <c r="CN682" s="15">
        <f t="shared" si="425"/>
        <v>0</v>
      </c>
      <c r="CO682" s="15">
        <f t="shared" si="426"/>
        <v>0</v>
      </c>
      <c r="CP682" s="15">
        <f t="shared" si="427"/>
        <v>0</v>
      </c>
      <c r="CQ682" s="15">
        <f t="shared" si="428"/>
        <v>0</v>
      </c>
    </row>
    <row r="683" spans="1:95" x14ac:dyDescent="0.2">
      <c r="A683" s="15">
        <v>1102</v>
      </c>
      <c r="B683" s="23">
        <v>0</v>
      </c>
      <c r="C683" s="15">
        <v>2</v>
      </c>
      <c r="D683" s="15">
        <f t="shared" si="396"/>
        <v>1</v>
      </c>
      <c r="E683" s="15">
        <f t="shared" si="430"/>
        <v>0</v>
      </c>
      <c r="F683" s="15">
        <f t="shared" si="431"/>
        <v>0</v>
      </c>
      <c r="G683" s="15">
        <f t="shared" si="432"/>
        <v>0</v>
      </c>
      <c r="H683" s="15">
        <f t="shared" si="433"/>
        <v>0</v>
      </c>
      <c r="I683" s="15">
        <v>0</v>
      </c>
      <c r="J683" s="15">
        <v>32</v>
      </c>
      <c r="K683" s="15">
        <v>5</v>
      </c>
      <c r="L683" s="15">
        <f t="shared" si="397"/>
        <v>0</v>
      </c>
      <c r="M683" s="15">
        <f t="shared" si="398"/>
        <v>0</v>
      </c>
      <c r="N683" s="15">
        <f t="shared" si="399"/>
        <v>0</v>
      </c>
      <c r="O683" s="15">
        <f t="shared" si="400"/>
        <v>0</v>
      </c>
      <c r="P683" s="15">
        <f t="shared" si="401"/>
        <v>0</v>
      </c>
      <c r="Q683" s="15">
        <v>1</v>
      </c>
      <c r="R683" s="15">
        <v>4</v>
      </c>
      <c r="S683" s="15">
        <v>8</v>
      </c>
      <c r="T683" s="15">
        <v>0</v>
      </c>
      <c r="U683" s="15">
        <v>1</v>
      </c>
      <c r="V683" s="15">
        <v>1</v>
      </c>
      <c r="W683" s="15">
        <v>30000</v>
      </c>
      <c r="X683" s="15">
        <v>1</v>
      </c>
      <c r="Y683" s="15">
        <v>0</v>
      </c>
      <c r="Z683" s="15">
        <f t="shared" si="429"/>
        <v>1</v>
      </c>
      <c r="AA683" s="15">
        <f t="shared" si="402"/>
        <v>0</v>
      </c>
      <c r="AB683" s="15">
        <f t="shared" si="403"/>
        <v>0</v>
      </c>
      <c r="AC683" s="159">
        <v>5</v>
      </c>
      <c r="AD683" s="159">
        <v>5</v>
      </c>
      <c r="AE683" s="159">
        <v>12.5</v>
      </c>
      <c r="AF683" s="15">
        <v>450</v>
      </c>
      <c r="AG683" s="27">
        <v>90</v>
      </c>
      <c r="AH683" s="27">
        <f t="shared" si="404"/>
        <v>-0.38800000000000001</v>
      </c>
      <c r="AI683" s="27">
        <f t="shared" si="405"/>
        <v>0.41666666666666669</v>
      </c>
      <c r="AJ683" s="27">
        <f t="shared" si="406"/>
        <v>-0.16166666666666668</v>
      </c>
      <c r="AK683" s="15">
        <v>1</v>
      </c>
      <c r="AL683" s="15">
        <v>7</v>
      </c>
      <c r="AM683" s="15">
        <v>0</v>
      </c>
      <c r="AN683" s="15">
        <v>450</v>
      </c>
      <c r="AO683" s="15">
        <v>64.285714285714292</v>
      </c>
      <c r="AQ683" s="15">
        <f t="shared" si="407"/>
        <v>0.58333333333333337</v>
      </c>
      <c r="AR683" s="15">
        <f t="shared" si="408"/>
        <v>0</v>
      </c>
      <c r="AZ683" s="15">
        <f t="shared" si="409"/>
        <v>0</v>
      </c>
      <c r="BA683" s="15">
        <f t="shared" si="410"/>
        <v>0</v>
      </c>
      <c r="BC683" s="15">
        <v>1.25</v>
      </c>
      <c r="BD683" s="15">
        <v>1</v>
      </c>
      <c r="BE683" s="15">
        <v>1.3333333333333333</v>
      </c>
      <c r="BF683" s="15">
        <v>1</v>
      </c>
      <c r="BG683" s="15">
        <v>2</v>
      </c>
      <c r="BH683" s="15">
        <v>1.3166666666666667</v>
      </c>
      <c r="BI683" s="15">
        <v>1</v>
      </c>
      <c r="BJ683" s="15">
        <v>2</v>
      </c>
      <c r="BK683" s="15">
        <f t="shared" si="411"/>
        <v>1</v>
      </c>
      <c r="BL683" s="15">
        <f t="shared" si="412"/>
        <v>0</v>
      </c>
      <c r="BM683" s="15">
        <f t="shared" si="413"/>
        <v>0</v>
      </c>
      <c r="BN683" s="15">
        <v>2</v>
      </c>
      <c r="BO683" s="15">
        <f t="shared" si="414"/>
        <v>1</v>
      </c>
      <c r="BP683" s="15">
        <f t="shared" si="415"/>
        <v>0</v>
      </c>
      <c r="BQ683" s="15">
        <f t="shared" si="416"/>
        <v>0</v>
      </c>
      <c r="BR683" s="15">
        <f t="shared" si="417"/>
        <v>0</v>
      </c>
      <c r="BS683" s="15">
        <v>2</v>
      </c>
      <c r="BT683" s="15">
        <v>1</v>
      </c>
      <c r="BU683" s="15">
        <f t="shared" si="418"/>
        <v>0</v>
      </c>
      <c r="BV683" s="15">
        <f t="shared" si="419"/>
        <v>0</v>
      </c>
      <c r="BW683" s="15">
        <f t="shared" si="420"/>
        <v>0</v>
      </c>
      <c r="BX683" s="15">
        <f t="shared" si="421"/>
        <v>0</v>
      </c>
      <c r="BY683" s="15">
        <v>1</v>
      </c>
      <c r="BZ683" s="15">
        <v>1</v>
      </c>
      <c r="CA683" s="15">
        <v>1</v>
      </c>
      <c r="CB683" s="15">
        <v>1</v>
      </c>
      <c r="CC683" s="15">
        <v>1</v>
      </c>
      <c r="CD683" s="27">
        <v>3.8</v>
      </c>
      <c r="CE683" s="27">
        <v>4.666666666666667</v>
      </c>
      <c r="CF683" s="27">
        <v>3.75</v>
      </c>
      <c r="CG683" s="27">
        <v>3.2</v>
      </c>
      <c r="CH683" s="27">
        <v>4</v>
      </c>
      <c r="CI683" s="27">
        <v>5</v>
      </c>
      <c r="CJ683" s="27">
        <f t="shared" si="395"/>
        <v>4.0694444444444446</v>
      </c>
      <c r="CK683" s="15">
        <f t="shared" si="422"/>
        <v>0</v>
      </c>
      <c r="CL683" s="15">
        <f t="shared" si="423"/>
        <v>0</v>
      </c>
      <c r="CM683" s="15">
        <f t="shared" si="424"/>
        <v>2.75</v>
      </c>
      <c r="CN683" s="15">
        <f t="shared" si="425"/>
        <v>-1.3999999999999995</v>
      </c>
      <c r="CO683" s="15">
        <f t="shared" si="426"/>
        <v>-0.33333333333333304</v>
      </c>
      <c r="CP683" s="15">
        <f t="shared" si="427"/>
        <v>1.75</v>
      </c>
      <c r="CQ683" s="15">
        <f t="shared" si="428"/>
        <v>0.46111111111111169</v>
      </c>
    </row>
    <row r="684" spans="1:95" x14ac:dyDescent="0.2">
      <c r="A684" s="15">
        <v>1103</v>
      </c>
      <c r="B684" s="23">
        <v>0</v>
      </c>
      <c r="C684" s="15">
        <v>2</v>
      </c>
      <c r="D684" s="15">
        <f t="shared" si="396"/>
        <v>1</v>
      </c>
      <c r="E684" s="15">
        <f t="shared" si="430"/>
        <v>0</v>
      </c>
      <c r="F684" s="15">
        <f t="shared" si="431"/>
        <v>0</v>
      </c>
      <c r="G684" s="15">
        <f t="shared" si="432"/>
        <v>0</v>
      </c>
      <c r="H684" s="15">
        <f t="shared" si="433"/>
        <v>0</v>
      </c>
      <c r="I684" s="15">
        <v>0</v>
      </c>
      <c r="J684" s="15">
        <v>65</v>
      </c>
      <c r="K684" s="15">
        <v>3</v>
      </c>
      <c r="L684" s="15">
        <f t="shared" si="397"/>
        <v>0</v>
      </c>
      <c r="M684" s="15">
        <f t="shared" si="398"/>
        <v>0</v>
      </c>
      <c r="N684" s="15">
        <f t="shared" si="399"/>
        <v>0</v>
      </c>
      <c r="O684" s="15">
        <f t="shared" si="400"/>
        <v>1</v>
      </c>
      <c r="P684" s="15">
        <f t="shared" si="401"/>
        <v>0</v>
      </c>
      <c r="Q684" s="15">
        <v>2</v>
      </c>
      <c r="R684" s="15">
        <v>3</v>
      </c>
      <c r="S684" s="15">
        <v>35</v>
      </c>
      <c r="T684" s="15">
        <v>0</v>
      </c>
      <c r="U684" s="15">
        <v>1</v>
      </c>
      <c r="V684" s="15">
        <v>0</v>
      </c>
      <c r="W684" s="15">
        <v>0</v>
      </c>
      <c r="X684" s="15">
        <v>1</v>
      </c>
      <c r="Y684" s="15">
        <v>1</v>
      </c>
      <c r="Z684" s="15">
        <f t="shared" si="429"/>
        <v>0</v>
      </c>
      <c r="AA684" s="15">
        <f t="shared" si="402"/>
        <v>0</v>
      </c>
      <c r="AB684" s="15">
        <f t="shared" si="403"/>
        <v>1</v>
      </c>
      <c r="AC684" s="15">
        <v>7</v>
      </c>
      <c r="AD684" s="15">
        <v>17</v>
      </c>
      <c r="AE684" s="15">
        <v>20</v>
      </c>
      <c r="AF684" s="15">
        <v>2500</v>
      </c>
      <c r="AG684" s="27">
        <v>147.05882352941177</v>
      </c>
      <c r="AH684" s="27">
        <f t="shared" si="404"/>
        <v>-0.31372549019607837</v>
      </c>
      <c r="AI684" s="27">
        <f t="shared" si="405"/>
        <v>0.97142857142857142</v>
      </c>
      <c r="AJ684" s="27">
        <f t="shared" si="406"/>
        <v>-0.30476190476190468</v>
      </c>
      <c r="AK684" s="15">
        <v>8</v>
      </c>
      <c r="AL684" s="15">
        <v>0.5</v>
      </c>
      <c r="AM684" s="15">
        <v>35</v>
      </c>
      <c r="AN684" s="15">
        <v>3600</v>
      </c>
      <c r="AO684" s="15">
        <v>7200</v>
      </c>
      <c r="AP684" s="15">
        <f>($AO684-$AO685)/$AO685</f>
        <v>0</v>
      </c>
      <c r="AQ684" s="15">
        <f t="shared" si="407"/>
        <v>2.8571428571428571E-2</v>
      </c>
      <c r="AR684" s="15">
        <f t="shared" si="408"/>
        <v>0</v>
      </c>
      <c r="AZ684" s="15">
        <f t="shared" si="409"/>
        <v>0</v>
      </c>
      <c r="BA684" s="15">
        <f t="shared" si="410"/>
        <v>0</v>
      </c>
      <c r="BB684" s="15">
        <f>$AJ684</f>
        <v>-0.30476190476190468</v>
      </c>
      <c r="BC684" s="15">
        <v>2.25</v>
      </c>
      <c r="BD684" s="15">
        <v>1.3333333333333333</v>
      </c>
      <c r="BE684" s="15">
        <v>1.3333333333333333</v>
      </c>
      <c r="BF684" s="15">
        <v>1</v>
      </c>
      <c r="BG684" s="15">
        <v>4</v>
      </c>
      <c r="BH684" s="15">
        <v>1.9833333333333332</v>
      </c>
      <c r="BI684" s="15">
        <v>1</v>
      </c>
      <c r="BJ684" s="15">
        <v>2</v>
      </c>
      <c r="BK684" s="15">
        <f t="shared" si="411"/>
        <v>1</v>
      </c>
      <c r="BL684" s="15">
        <f t="shared" si="412"/>
        <v>0</v>
      </c>
      <c r="BM684" s="15">
        <f t="shared" si="413"/>
        <v>0</v>
      </c>
      <c r="BN684" s="15">
        <v>1</v>
      </c>
      <c r="BO684" s="15">
        <f t="shared" si="414"/>
        <v>0</v>
      </c>
      <c r="BP684" s="15">
        <f t="shared" si="415"/>
        <v>0</v>
      </c>
      <c r="BQ684" s="15">
        <f t="shared" si="416"/>
        <v>0</v>
      </c>
      <c r="BR684" s="15">
        <f t="shared" si="417"/>
        <v>0</v>
      </c>
      <c r="BS684" s="15">
        <v>3</v>
      </c>
      <c r="BT684" s="15">
        <v>1</v>
      </c>
      <c r="BU684" s="15">
        <f t="shared" si="418"/>
        <v>0</v>
      </c>
      <c r="BV684" s="15">
        <f t="shared" si="419"/>
        <v>0</v>
      </c>
      <c r="BW684" s="15">
        <f t="shared" si="420"/>
        <v>0</v>
      </c>
      <c r="BX684" s="15">
        <f t="shared" si="421"/>
        <v>0</v>
      </c>
      <c r="BY684" s="15">
        <v>1</v>
      </c>
      <c r="BZ684" s="15">
        <v>1</v>
      </c>
      <c r="CA684" s="15">
        <v>1</v>
      </c>
      <c r="CB684" s="15">
        <v>1</v>
      </c>
      <c r="CC684" s="15">
        <v>1</v>
      </c>
      <c r="CD684" s="27">
        <v>3.8</v>
      </c>
      <c r="CE684" s="27">
        <v>4.666666666666667</v>
      </c>
      <c r="CF684" s="27">
        <v>1</v>
      </c>
      <c r="CG684" s="27">
        <v>4.5999999999999996</v>
      </c>
      <c r="CH684" s="27">
        <v>4.333333333333333</v>
      </c>
      <c r="CI684" s="27">
        <v>3.25</v>
      </c>
      <c r="CJ684" s="27">
        <f t="shared" si="395"/>
        <v>3.6083333333333329</v>
      </c>
      <c r="CK684" s="15">
        <f t="shared" si="422"/>
        <v>0</v>
      </c>
      <c r="CL684" s="15">
        <f t="shared" si="423"/>
        <v>0</v>
      </c>
      <c r="CM684" s="15">
        <f t="shared" si="424"/>
        <v>0</v>
      </c>
      <c r="CN684" s="15">
        <f t="shared" si="425"/>
        <v>0</v>
      </c>
      <c r="CO684" s="15">
        <f t="shared" si="426"/>
        <v>0</v>
      </c>
      <c r="CP684" s="15">
        <f t="shared" si="427"/>
        <v>0</v>
      </c>
      <c r="CQ684" s="15">
        <f t="shared" si="428"/>
        <v>0</v>
      </c>
    </row>
    <row r="685" spans="1:95" x14ac:dyDescent="0.2">
      <c r="A685" s="15">
        <v>1103</v>
      </c>
      <c r="B685" s="23">
        <v>0</v>
      </c>
      <c r="C685" s="15">
        <v>2</v>
      </c>
      <c r="D685" s="15">
        <f t="shared" si="396"/>
        <v>1</v>
      </c>
      <c r="E685" s="15">
        <f t="shared" si="430"/>
        <v>0</v>
      </c>
      <c r="F685" s="15">
        <f t="shared" si="431"/>
        <v>0</v>
      </c>
      <c r="G685" s="15">
        <f t="shared" si="432"/>
        <v>0</v>
      </c>
      <c r="H685" s="15">
        <f t="shared" si="433"/>
        <v>0</v>
      </c>
      <c r="I685" s="15">
        <v>0</v>
      </c>
      <c r="J685" s="15">
        <v>65</v>
      </c>
      <c r="K685" s="15">
        <v>3</v>
      </c>
      <c r="L685" s="15">
        <f t="shared" si="397"/>
        <v>0</v>
      </c>
      <c r="M685" s="15">
        <f t="shared" si="398"/>
        <v>0</v>
      </c>
      <c r="N685" s="15">
        <f t="shared" si="399"/>
        <v>0</v>
      </c>
      <c r="O685" s="15">
        <f t="shared" si="400"/>
        <v>1</v>
      </c>
      <c r="P685" s="15">
        <f t="shared" si="401"/>
        <v>0</v>
      </c>
      <c r="Q685" s="15">
        <v>2</v>
      </c>
      <c r="R685" s="15">
        <v>3</v>
      </c>
      <c r="S685" s="15">
        <v>35</v>
      </c>
      <c r="T685" s="15">
        <v>0</v>
      </c>
      <c r="U685" s="15">
        <v>1</v>
      </c>
      <c r="V685" s="15">
        <v>0</v>
      </c>
      <c r="W685" s="15">
        <v>0</v>
      </c>
      <c r="X685" s="15">
        <v>1</v>
      </c>
      <c r="Y685" s="15">
        <v>0</v>
      </c>
      <c r="Z685" s="15">
        <f t="shared" si="429"/>
        <v>0</v>
      </c>
      <c r="AA685" s="15">
        <f t="shared" si="402"/>
        <v>0</v>
      </c>
      <c r="AB685" s="15">
        <f t="shared" si="403"/>
        <v>1</v>
      </c>
      <c r="AC685" s="159">
        <v>7</v>
      </c>
      <c r="AD685" s="159">
        <v>7</v>
      </c>
      <c r="AE685" s="159">
        <v>15</v>
      </c>
      <c r="AF685" s="15">
        <v>1500</v>
      </c>
      <c r="AG685" s="27">
        <v>214.28571428571428</v>
      </c>
      <c r="AH685" s="27">
        <f t="shared" si="404"/>
        <v>1.9999999999999996</v>
      </c>
      <c r="AI685" s="27">
        <f t="shared" si="405"/>
        <v>0.93333333333333335</v>
      </c>
      <c r="AJ685" s="27">
        <f t="shared" si="406"/>
        <v>1.8666666666666663</v>
      </c>
      <c r="AK685" s="15">
        <v>8</v>
      </c>
      <c r="AL685" s="15">
        <v>0.5</v>
      </c>
      <c r="AM685" s="15">
        <v>35</v>
      </c>
      <c r="AN685" s="15">
        <v>3600</v>
      </c>
      <c r="AO685" s="15">
        <v>7200</v>
      </c>
      <c r="AQ685" s="15">
        <f t="shared" si="407"/>
        <v>6.6666666666666666E-2</v>
      </c>
      <c r="AR685" s="15">
        <f t="shared" si="408"/>
        <v>0</v>
      </c>
      <c r="AZ685" s="15">
        <f t="shared" si="409"/>
        <v>0</v>
      </c>
      <c r="BA685" s="15">
        <f t="shared" si="410"/>
        <v>0</v>
      </c>
      <c r="BC685" s="15">
        <v>2.25</v>
      </c>
      <c r="BD685" s="15">
        <v>1.3333333333333333</v>
      </c>
      <c r="BE685" s="15">
        <v>1.3333333333333333</v>
      </c>
      <c r="BF685" s="15">
        <v>1</v>
      </c>
      <c r="BG685" s="15">
        <v>4</v>
      </c>
      <c r="BH685" s="15">
        <v>1.9833333333333332</v>
      </c>
      <c r="BI685" s="15">
        <v>1</v>
      </c>
      <c r="BJ685" s="15">
        <v>2</v>
      </c>
      <c r="BK685" s="15">
        <f t="shared" si="411"/>
        <v>1</v>
      </c>
      <c r="BL685" s="15">
        <f t="shared" si="412"/>
        <v>0</v>
      </c>
      <c r="BM685" s="15">
        <f t="shared" si="413"/>
        <v>0</v>
      </c>
      <c r="BN685" s="15">
        <v>1</v>
      </c>
      <c r="BO685" s="15">
        <f t="shared" si="414"/>
        <v>0</v>
      </c>
      <c r="BP685" s="15">
        <f t="shared" si="415"/>
        <v>0</v>
      </c>
      <c r="BQ685" s="15">
        <f t="shared" si="416"/>
        <v>0</v>
      </c>
      <c r="BR685" s="15">
        <f t="shared" si="417"/>
        <v>0</v>
      </c>
      <c r="BS685" s="15">
        <v>3</v>
      </c>
      <c r="BT685" s="15">
        <v>1</v>
      </c>
      <c r="BU685" s="15">
        <f t="shared" si="418"/>
        <v>0</v>
      </c>
      <c r="BV685" s="15">
        <f t="shared" si="419"/>
        <v>0</v>
      </c>
      <c r="BW685" s="15">
        <f t="shared" si="420"/>
        <v>0</v>
      </c>
      <c r="BX685" s="15">
        <f t="shared" si="421"/>
        <v>0</v>
      </c>
      <c r="BY685" s="15">
        <v>1</v>
      </c>
      <c r="BZ685" s="15">
        <v>1</v>
      </c>
      <c r="CA685" s="15">
        <v>1</v>
      </c>
      <c r="CB685" s="15">
        <v>1</v>
      </c>
      <c r="CC685" s="15">
        <v>1</v>
      </c>
      <c r="CD685" s="27">
        <v>3.8</v>
      </c>
      <c r="CE685" s="27">
        <v>4.666666666666667</v>
      </c>
      <c r="CF685" s="27">
        <v>1</v>
      </c>
      <c r="CG685" s="27">
        <v>4.5999999999999996</v>
      </c>
      <c r="CH685" s="27">
        <v>4.333333333333333</v>
      </c>
      <c r="CI685" s="166">
        <v>3.25</v>
      </c>
      <c r="CJ685" s="27">
        <f t="shared" si="395"/>
        <v>3.6083333333333329</v>
      </c>
      <c r="CK685" s="15">
        <f t="shared" si="422"/>
        <v>-0.40000000000000036</v>
      </c>
      <c r="CL685" s="15">
        <f t="shared" si="423"/>
        <v>0.66666666666666696</v>
      </c>
      <c r="CM685" s="15">
        <f t="shared" si="424"/>
        <v>-2.5</v>
      </c>
      <c r="CN685" s="15">
        <f t="shared" si="425"/>
        <v>0.59999999999999964</v>
      </c>
      <c r="CO685" s="15">
        <f t="shared" si="426"/>
        <v>2.6666666666666661</v>
      </c>
      <c r="CP685" s="15">
        <f t="shared" si="427"/>
        <v>-0.5</v>
      </c>
      <c r="CQ685" s="15">
        <f t="shared" si="428"/>
        <v>8.8888888888888573E-2</v>
      </c>
    </row>
    <row r="686" spans="1:95" x14ac:dyDescent="0.2">
      <c r="A686" s="15">
        <v>1104</v>
      </c>
      <c r="B686" s="23">
        <v>0</v>
      </c>
      <c r="C686" s="15">
        <v>2</v>
      </c>
      <c r="D686" s="15">
        <f t="shared" si="396"/>
        <v>1</v>
      </c>
      <c r="E686" s="15">
        <f t="shared" si="430"/>
        <v>0</v>
      </c>
      <c r="F686" s="15">
        <f t="shared" si="431"/>
        <v>0</v>
      </c>
      <c r="G686" s="15">
        <f t="shared" si="432"/>
        <v>0</v>
      </c>
      <c r="H686" s="15">
        <f t="shared" si="433"/>
        <v>0</v>
      </c>
      <c r="I686" s="15">
        <v>0</v>
      </c>
      <c r="J686" s="15">
        <v>52</v>
      </c>
      <c r="K686" s="15">
        <v>1</v>
      </c>
      <c r="L686" s="15">
        <f t="shared" si="397"/>
        <v>0</v>
      </c>
      <c r="M686" s="15">
        <f t="shared" si="398"/>
        <v>1</v>
      </c>
      <c r="N686" s="15">
        <f t="shared" si="399"/>
        <v>0</v>
      </c>
      <c r="O686" s="15">
        <f t="shared" si="400"/>
        <v>0</v>
      </c>
      <c r="P686" s="15">
        <f t="shared" si="401"/>
        <v>0</v>
      </c>
      <c r="Q686" s="15">
        <v>2</v>
      </c>
      <c r="R686" s="15">
        <v>4</v>
      </c>
      <c r="S686" s="15">
        <v>20</v>
      </c>
      <c r="T686" s="15">
        <v>0</v>
      </c>
      <c r="U686" s="15">
        <v>1</v>
      </c>
      <c r="V686" s="15">
        <v>0</v>
      </c>
      <c r="W686" s="15">
        <v>0</v>
      </c>
      <c r="X686" s="15">
        <v>0</v>
      </c>
      <c r="Y686" s="15">
        <v>1</v>
      </c>
      <c r="Z686" s="15">
        <f t="shared" si="429"/>
        <v>1</v>
      </c>
      <c r="AA686" s="15">
        <f t="shared" si="402"/>
        <v>0</v>
      </c>
      <c r="AB686" s="15">
        <f t="shared" si="403"/>
        <v>0</v>
      </c>
      <c r="AC686" s="15">
        <v>5</v>
      </c>
      <c r="AD686" s="15">
        <v>14</v>
      </c>
      <c r="AE686" s="15">
        <v>6.5</v>
      </c>
      <c r="AF686" s="15">
        <v>1000</v>
      </c>
      <c r="AG686" s="27">
        <v>71.428571428571431</v>
      </c>
      <c r="AH686" s="27">
        <f t="shared" si="404"/>
        <v>-0.6</v>
      </c>
      <c r="AI686" s="27">
        <f t="shared" si="405"/>
        <v>1</v>
      </c>
      <c r="AJ686" s="27">
        <f t="shared" si="406"/>
        <v>-0.6</v>
      </c>
      <c r="AQ686" s="15">
        <f t="shared" si="407"/>
        <v>0</v>
      </c>
      <c r="AR686" s="15">
        <f t="shared" si="408"/>
        <v>0</v>
      </c>
      <c r="AZ686" s="15">
        <f t="shared" si="409"/>
        <v>0</v>
      </c>
      <c r="BA686" s="15">
        <f t="shared" si="410"/>
        <v>0</v>
      </c>
      <c r="BB686" s="15">
        <f>$AJ686</f>
        <v>-0.6</v>
      </c>
      <c r="BC686" s="15">
        <v>1.75</v>
      </c>
      <c r="BD686" s="15">
        <v>4.666666666666667</v>
      </c>
      <c r="BE686" s="15">
        <v>2</v>
      </c>
      <c r="BF686" s="15">
        <v>1</v>
      </c>
      <c r="BG686" s="15">
        <v>4</v>
      </c>
      <c r="BH686" s="15">
        <v>2.6833333333333336</v>
      </c>
      <c r="BI686" s="15">
        <v>4</v>
      </c>
      <c r="BJ686" s="15">
        <v>4</v>
      </c>
      <c r="BK686" s="15">
        <f t="shared" si="411"/>
        <v>0</v>
      </c>
      <c r="BL686" s="15">
        <f t="shared" si="412"/>
        <v>0</v>
      </c>
      <c r="BM686" s="15">
        <f t="shared" si="413"/>
        <v>1</v>
      </c>
      <c r="BN686" s="15">
        <v>4</v>
      </c>
      <c r="BO686" s="15">
        <f t="shared" si="414"/>
        <v>0</v>
      </c>
      <c r="BP686" s="15">
        <f t="shared" si="415"/>
        <v>0</v>
      </c>
      <c r="BQ686" s="15">
        <f t="shared" si="416"/>
        <v>1</v>
      </c>
      <c r="BR686" s="15">
        <f t="shared" si="417"/>
        <v>0</v>
      </c>
      <c r="BS686" s="15">
        <v>2</v>
      </c>
      <c r="BT686" s="15">
        <v>1</v>
      </c>
      <c r="BU686" s="15">
        <f t="shared" si="418"/>
        <v>0</v>
      </c>
      <c r="BV686" s="15">
        <f t="shared" si="419"/>
        <v>0</v>
      </c>
      <c r="BW686" s="15">
        <f t="shared" si="420"/>
        <v>0</v>
      </c>
      <c r="BX686" s="15">
        <f t="shared" si="421"/>
        <v>0</v>
      </c>
      <c r="BY686" s="15">
        <v>1</v>
      </c>
      <c r="BZ686" s="15">
        <v>1</v>
      </c>
      <c r="CA686" s="15">
        <v>1</v>
      </c>
      <c r="CB686" s="15">
        <v>1</v>
      </c>
      <c r="CC686" s="15">
        <v>1</v>
      </c>
      <c r="CD686" s="27">
        <v>4.2</v>
      </c>
      <c r="CE686" s="27">
        <v>4</v>
      </c>
      <c r="CF686" s="27">
        <v>3.5</v>
      </c>
      <c r="CG686" s="27">
        <v>4</v>
      </c>
      <c r="CH686" s="27">
        <v>1.6666666666666667</v>
      </c>
      <c r="CI686" s="27">
        <v>3.75</v>
      </c>
      <c r="CJ686" s="27">
        <f t="shared" si="395"/>
        <v>3.5194444444444444</v>
      </c>
      <c r="CK686" s="15">
        <f t="shared" si="422"/>
        <v>-0.20000000000000018</v>
      </c>
      <c r="CL686" s="15">
        <f t="shared" si="423"/>
        <v>-0.66666666666666696</v>
      </c>
      <c r="CM686" s="15">
        <f t="shared" si="424"/>
        <v>1.5</v>
      </c>
      <c r="CN686" s="15">
        <f t="shared" si="425"/>
        <v>0</v>
      </c>
      <c r="CO686" s="15">
        <f t="shared" si="426"/>
        <v>0</v>
      </c>
      <c r="CP686" s="15">
        <f t="shared" si="427"/>
        <v>0.5</v>
      </c>
      <c r="CQ686" s="15">
        <f t="shared" si="428"/>
        <v>0.18888888888888866</v>
      </c>
    </row>
    <row r="687" spans="1:95" x14ac:dyDescent="0.2">
      <c r="A687" s="15">
        <v>1104</v>
      </c>
      <c r="B687" s="23">
        <v>0</v>
      </c>
      <c r="C687" s="15">
        <v>2</v>
      </c>
      <c r="D687" s="15">
        <f t="shared" si="396"/>
        <v>1</v>
      </c>
      <c r="E687" s="15">
        <f t="shared" si="430"/>
        <v>0</v>
      </c>
      <c r="F687" s="15">
        <f t="shared" si="431"/>
        <v>0</v>
      </c>
      <c r="G687" s="15">
        <f t="shared" si="432"/>
        <v>0</v>
      </c>
      <c r="H687" s="15">
        <f t="shared" si="433"/>
        <v>0</v>
      </c>
      <c r="I687" s="15">
        <v>0</v>
      </c>
      <c r="J687" s="15">
        <v>52</v>
      </c>
      <c r="K687" s="15">
        <v>1</v>
      </c>
      <c r="L687" s="15">
        <f t="shared" si="397"/>
        <v>0</v>
      </c>
      <c r="M687" s="15">
        <f t="shared" si="398"/>
        <v>1</v>
      </c>
      <c r="N687" s="15">
        <f t="shared" si="399"/>
        <v>0</v>
      </c>
      <c r="O687" s="15">
        <f t="shared" si="400"/>
        <v>0</v>
      </c>
      <c r="P687" s="15">
        <f t="shared" si="401"/>
        <v>0</v>
      </c>
      <c r="Q687" s="15">
        <v>2</v>
      </c>
      <c r="R687" s="15">
        <v>4</v>
      </c>
      <c r="S687" s="15">
        <v>20</v>
      </c>
      <c r="T687" s="15">
        <v>0</v>
      </c>
      <c r="U687" s="15">
        <v>1</v>
      </c>
      <c r="V687" s="15">
        <v>0</v>
      </c>
      <c r="W687" s="15">
        <v>0</v>
      </c>
      <c r="X687" s="15">
        <v>0</v>
      </c>
      <c r="Y687" s="15">
        <v>0</v>
      </c>
      <c r="Z687" s="15">
        <f t="shared" si="429"/>
        <v>1</v>
      </c>
      <c r="AA687" s="15">
        <f t="shared" si="402"/>
        <v>0</v>
      </c>
      <c r="AB687" s="15">
        <f t="shared" si="403"/>
        <v>0</v>
      </c>
      <c r="AC687" s="159">
        <v>5</v>
      </c>
      <c r="AD687" s="159">
        <v>14</v>
      </c>
      <c r="AE687" s="159">
        <v>6.5</v>
      </c>
      <c r="AF687" s="15">
        <v>2500</v>
      </c>
      <c r="AG687" s="27">
        <v>178.57142857142858</v>
      </c>
      <c r="AH687" s="27">
        <f t="shared" si="404"/>
        <v>3.7619047619047623</v>
      </c>
      <c r="AI687" s="27">
        <f t="shared" si="405"/>
        <v>1</v>
      </c>
      <c r="AJ687" s="27">
        <f t="shared" si="406"/>
        <v>3.7619047619047623</v>
      </c>
      <c r="AQ687" s="15">
        <f t="shared" si="407"/>
        <v>0</v>
      </c>
      <c r="AR687" s="15">
        <f t="shared" si="408"/>
        <v>0</v>
      </c>
      <c r="AZ687" s="15">
        <f t="shared" si="409"/>
        <v>0</v>
      </c>
      <c r="BA687" s="15">
        <f t="shared" si="410"/>
        <v>0</v>
      </c>
      <c r="BC687" s="15">
        <v>1.75</v>
      </c>
      <c r="BD687" s="15">
        <v>4.666666666666667</v>
      </c>
      <c r="BE687" s="15">
        <v>2</v>
      </c>
      <c r="BF687" s="15">
        <v>1</v>
      </c>
      <c r="BG687" s="15">
        <v>4</v>
      </c>
      <c r="BH687" s="15">
        <v>2.6833333333333336</v>
      </c>
      <c r="BI687" s="15">
        <v>4</v>
      </c>
      <c r="BJ687" s="15">
        <v>4</v>
      </c>
      <c r="BK687" s="15">
        <f t="shared" si="411"/>
        <v>0</v>
      </c>
      <c r="BL687" s="15">
        <f t="shared" si="412"/>
        <v>0</v>
      </c>
      <c r="BM687" s="15">
        <f t="shared" si="413"/>
        <v>1</v>
      </c>
      <c r="BN687" s="15">
        <v>4</v>
      </c>
      <c r="BO687" s="15">
        <f t="shared" si="414"/>
        <v>0</v>
      </c>
      <c r="BP687" s="15">
        <f t="shared" si="415"/>
        <v>0</v>
      </c>
      <c r="BQ687" s="15">
        <f t="shared" si="416"/>
        <v>1</v>
      </c>
      <c r="BR687" s="15">
        <f t="shared" si="417"/>
        <v>0</v>
      </c>
      <c r="BS687" s="15">
        <v>2</v>
      </c>
      <c r="BT687" s="15">
        <v>1</v>
      </c>
      <c r="BU687" s="15">
        <f t="shared" si="418"/>
        <v>0</v>
      </c>
      <c r="BV687" s="15">
        <f t="shared" si="419"/>
        <v>0</v>
      </c>
      <c r="BW687" s="15">
        <f t="shared" si="420"/>
        <v>0</v>
      </c>
      <c r="BX687" s="15">
        <f t="shared" si="421"/>
        <v>0</v>
      </c>
      <c r="BY687" s="15">
        <v>1</v>
      </c>
      <c r="BZ687" s="15">
        <v>1</v>
      </c>
      <c r="CA687" s="15">
        <v>1</v>
      </c>
      <c r="CB687" s="15">
        <v>1</v>
      </c>
      <c r="CC687" s="15">
        <v>1</v>
      </c>
      <c r="CD687" s="27">
        <v>4.4000000000000004</v>
      </c>
      <c r="CE687" s="27">
        <v>4.666666666666667</v>
      </c>
      <c r="CF687" s="27">
        <v>2</v>
      </c>
      <c r="CG687" s="27">
        <v>4</v>
      </c>
      <c r="CH687" s="27">
        <v>1.6666666666666667</v>
      </c>
      <c r="CI687" s="27">
        <v>3.25</v>
      </c>
      <c r="CJ687" s="27">
        <f t="shared" si="395"/>
        <v>3.3305555555555557</v>
      </c>
      <c r="CK687" s="15">
        <f t="shared" si="422"/>
        <v>0.60000000000000053</v>
      </c>
      <c r="CL687" s="15">
        <f t="shared" si="423"/>
        <v>0.33333333333333393</v>
      </c>
      <c r="CM687" s="15">
        <f t="shared" si="424"/>
        <v>-0.75</v>
      </c>
      <c r="CN687" s="15">
        <f t="shared" si="425"/>
        <v>1</v>
      </c>
      <c r="CO687" s="15">
        <f t="shared" si="426"/>
        <v>-1.9999999999999998</v>
      </c>
      <c r="CP687" s="15">
        <f t="shared" si="427"/>
        <v>0.5</v>
      </c>
      <c r="CQ687" s="15">
        <f t="shared" si="428"/>
        <v>-5.277777777777759E-2</v>
      </c>
    </row>
    <row r="688" spans="1:95" x14ac:dyDescent="0.2">
      <c r="A688" s="15">
        <v>1106</v>
      </c>
      <c r="B688" s="23">
        <v>0</v>
      </c>
      <c r="C688" s="15">
        <v>2</v>
      </c>
      <c r="D688" s="15">
        <f t="shared" si="396"/>
        <v>1</v>
      </c>
      <c r="E688" s="15">
        <f t="shared" si="430"/>
        <v>0</v>
      </c>
      <c r="F688" s="15">
        <f t="shared" si="431"/>
        <v>0</v>
      </c>
      <c r="G688" s="15">
        <f t="shared" si="432"/>
        <v>0</v>
      </c>
      <c r="H688" s="15">
        <f t="shared" si="433"/>
        <v>0</v>
      </c>
      <c r="I688" s="15">
        <v>0</v>
      </c>
      <c r="J688" s="15">
        <v>56</v>
      </c>
      <c r="K688" s="15">
        <v>1</v>
      </c>
      <c r="L688" s="15">
        <f t="shared" si="397"/>
        <v>0</v>
      </c>
      <c r="M688" s="15">
        <f t="shared" si="398"/>
        <v>1</v>
      </c>
      <c r="N688" s="15">
        <f t="shared" si="399"/>
        <v>0</v>
      </c>
      <c r="O688" s="15">
        <f t="shared" si="400"/>
        <v>0</v>
      </c>
      <c r="P688" s="15">
        <f t="shared" si="401"/>
        <v>0</v>
      </c>
      <c r="Q688" s="15">
        <v>2</v>
      </c>
      <c r="R688" s="15">
        <v>6</v>
      </c>
      <c r="S688" s="15">
        <v>30</v>
      </c>
      <c r="T688" s="15">
        <v>0</v>
      </c>
      <c r="U688" s="15">
        <v>1</v>
      </c>
      <c r="V688" s="15">
        <v>0</v>
      </c>
      <c r="W688" s="15">
        <v>0</v>
      </c>
      <c r="X688" s="15">
        <v>1</v>
      </c>
      <c r="Y688" s="15">
        <v>1</v>
      </c>
      <c r="Z688" s="15">
        <f t="shared" si="429"/>
        <v>0</v>
      </c>
      <c r="AA688" s="15">
        <f t="shared" si="402"/>
        <v>0</v>
      </c>
      <c r="AB688" s="15">
        <f t="shared" si="403"/>
        <v>1</v>
      </c>
      <c r="AC688" s="15">
        <v>7</v>
      </c>
      <c r="AD688" s="15">
        <v>4</v>
      </c>
      <c r="AE688" s="15">
        <v>17.5</v>
      </c>
      <c r="AF688" s="15">
        <v>150</v>
      </c>
      <c r="AG688" s="27">
        <v>37.5</v>
      </c>
      <c r="AH688" s="27">
        <f t="shared" si="404"/>
        <v>-0.51819612629685541</v>
      </c>
      <c r="AI688" s="27">
        <f t="shared" si="405"/>
        <v>0.5</v>
      </c>
      <c r="AJ688" s="27">
        <f t="shared" si="406"/>
        <v>-0.2590980631484277</v>
      </c>
      <c r="AK688" s="15">
        <v>7</v>
      </c>
      <c r="AL688" s="15">
        <v>4</v>
      </c>
      <c r="AM688" s="15">
        <v>33</v>
      </c>
      <c r="AN688" s="15">
        <v>300</v>
      </c>
      <c r="AO688" s="15">
        <v>75</v>
      </c>
      <c r="AP688" s="15">
        <f>($AO688-$AO689)/$AO689</f>
        <v>-0.77443609022556392</v>
      </c>
      <c r="AQ688" s="15">
        <f t="shared" si="407"/>
        <v>0.5</v>
      </c>
      <c r="AR688" s="15">
        <f t="shared" si="408"/>
        <v>-0.38721804511278196</v>
      </c>
      <c r="AZ688" s="15">
        <f t="shared" si="409"/>
        <v>0</v>
      </c>
      <c r="BA688" s="15">
        <f t="shared" si="410"/>
        <v>0</v>
      </c>
      <c r="BB688" s="15">
        <f>AVERAGE($AJ688,$AR688)</f>
        <v>-0.32315805413060483</v>
      </c>
      <c r="BC688" s="15">
        <v>3.75</v>
      </c>
      <c r="BD688" s="15">
        <v>2.3333333333333335</v>
      </c>
      <c r="BE688" s="15">
        <v>1</v>
      </c>
      <c r="BF688" s="15">
        <v>1</v>
      </c>
      <c r="BG688" s="15">
        <v>5</v>
      </c>
      <c r="BH688" s="15">
        <v>2.6166666666666667</v>
      </c>
      <c r="BI688" s="15">
        <v>4</v>
      </c>
      <c r="BJ688" s="15">
        <v>2</v>
      </c>
      <c r="BK688" s="15">
        <f t="shared" si="411"/>
        <v>1</v>
      </c>
      <c r="BL688" s="15">
        <f t="shared" si="412"/>
        <v>0</v>
      </c>
      <c r="BM688" s="15">
        <f t="shared" si="413"/>
        <v>0</v>
      </c>
      <c r="BN688" s="15">
        <v>4</v>
      </c>
      <c r="BO688" s="15">
        <f t="shared" si="414"/>
        <v>0</v>
      </c>
      <c r="BP688" s="15">
        <f t="shared" si="415"/>
        <v>0</v>
      </c>
      <c r="BQ688" s="15">
        <f t="shared" si="416"/>
        <v>1</v>
      </c>
      <c r="BR688" s="15">
        <f t="shared" si="417"/>
        <v>0</v>
      </c>
      <c r="BS688" s="15">
        <v>4</v>
      </c>
      <c r="BT688" s="15">
        <v>2</v>
      </c>
      <c r="BU688" s="15">
        <f t="shared" si="418"/>
        <v>1</v>
      </c>
      <c r="BV688" s="15">
        <f t="shared" si="419"/>
        <v>0</v>
      </c>
      <c r="BW688" s="15">
        <f t="shared" si="420"/>
        <v>0</v>
      </c>
      <c r="BX688" s="15">
        <f t="shared" si="421"/>
        <v>0</v>
      </c>
      <c r="BY688" s="15">
        <v>1</v>
      </c>
      <c r="BZ688" s="15">
        <v>1</v>
      </c>
      <c r="CA688" s="15">
        <v>1</v>
      </c>
      <c r="CB688" s="15">
        <v>1</v>
      </c>
      <c r="CC688" s="15">
        <v>1</v>
      </c>
      <c r="CD688" s="27">
        <v>3.8</v>
      </c>
      <c r="CE688" s="27">
        <v>4.333333333333333</v>
      </c>
      <c r="CF688" s="27">
        <v>2.75</v>
      </c>
      <c r="CG688" s="27">
        <v>3</v>
      </c>
      <c r="CH688" s="27">
        <v>3.6666666666666665</v>
      </c>
      <c r="CI688" s="27">
        <v>2.75</v>
      </c>
      <c r="CJ688" s="27">
        <f t="shared" si="395"/>
        <v>3.3833333333333333</v>
      </c>
      <c r="CK688" s="15">
        <f t="shared" si="422"/>
        <v>0</v>
      </c>
      <c r="CL688" s="15">
        <f t="shared" si="423"/>
        <v>0</v>
      </c>
      <c r="CM688" s="15">
        <f t="shared" si="424"/>
        <v>0</v>
      </c>
      <c r="CN688" s="15">
        <f t="shared" si="425"/>
        <v>0</v>
      </c>
      <c r="CO688" s="15">
        <f t="shared" si="426"/>
        <v>0</v>
      </c>
      <c r="CP688" s="15">
        <f t="shared" si="427"/>
        <v>0</v>
      </c>
      <c r="CQ688" s="15">
        <f t="shared" si="428"/>
        <v>0</v>
      </c>
    </row>
    <row r="689" spans="1:95" x14ac:dyDescent="0.2">
      <c r="A689" s="15">
        <v>1106</v>
      </c>
      <c r="B689" s="23">
        <v>0</v>
      </c>
      <c r="C689" s="15">
        <v>2</v>
      </c>
      <c r="D689" s="15">
        <f t="shared" si="396"/>
        <v>1</v>
      </c>
      <c r="E689" s="15">
        <f t="shared" si="430"/>
        <v>0</v>
      </c>
      <c r="F689" s="15">
        <f t="shared" si="431"/>
        <v>0</v>
      </c>
      <c r="G689" s="15">
        <f t="shared" si="432"/>
        <v>0</v>
      </c>
      <c r="H689" s="15">
        <f t="shared" si="433"/>
        <v>0</v>
      </c>
      <c r="I689" s="15">
        <v>0</v>
      </c>
      <c r="J689" s="15">
        <v>56</v>
      </c>
      <c r="K689" s="15">
        <v>1</v>
      </c>
      <c r="L689" s="15">
        <f t="shared" si="397"/>
        <v>0</v>
      </c>
      <c r="M689" s="15">
        <f t="shared" si="398"/>
        <v>1</v>
      </c>
      <c r="N689" s="15">
        <f t="shared" si="399"/>
        <v>0</v>
      </c>
      <c r="O689" s="15">
        <f t="shared" si="400"/>
        <v>0</v>
      </c>
      <c r="P689" s="15">
        <f t="shared" si="401"/>
        <v>0</v>
      </c>
      <c r="Q689" s="15">
        <v>2</v>
      </c>
      <c r="R689" s="15">
        <v>6</v>
      </c>
      <c r="S689" s="15">
        <v>30</v>
      </c>
      <c r="T689" s="15">
        <v>0</v>
      </c>
      <c r="U689" s="15">
        <v>1</v>
      </c>
      <c r="V689" s="15">
        <v>0</v>
      </c>
      <c r="W689" s="15">
        <v>0</v>
      </c>
      <c r="X689" s="15">
        <v>1</v>
      </c>
      <c r="Y689" s="15">
        <v>0</v>
      </c>
      <c r="Z689" s="15">
        <f t="shared" si="429"/>
        <v>0</v>
      </c>
      <c r="AA689" s="15">
        <f t="shared" si="402"/>
        <v>0</v>
      </c>
      <c r="AB689" s="15">
        <f t="shared" si="403"/>
        <v>1</v>
      </c>
      <c r="AC689" s="159">
        <v>7</v>
      </c>
      <c r="AD689" s="159">
        <v>4</v>
      </c>
      <c r="AE689" s="159">
        <v>15</v>
      </c>
      <c r="AF689" s="15">
        <v>311.33</v>
      </c>
      <c r="AG689" s="27">
        <v>77.832499999999996</v>
      </c>
      <c r="AH689" s="27">
        <f t="shared" si="404"/>
        <v>2.8916249999999999</v>
      </c>
      <c r="AI689" s="27">
        <f t="shared" si="405"/>
        <v>0.5</v>
      </c>
      <c r="AJ689" s="27">
        <f t="shared" si="406"/>
        <v>1.4458124999999999</v>
      </c>
      <c r="AK689" s="15">
        <v>7</v>
      </c>
      <c r="AL689" s="15">
        <v>4</v>
      </c>
      <c r="AM689" s="15">
        <v>15</v>
      </c>
      <c r="AN689" s="15">
        <v>1330</v>
      </c>
      <c r="AO689" s="15">
        <v>332.5</v>
      </c>
      <c r="AQ689" s="15">
        <f t="shared" si="407"/>
        <v>0.5</v>
      </c>
      <c r="AR689" s="15">
        <f t="shared" si="408"/>
        <v>0</v>
      </c>
      <c r="AZ689" s="15">
        <f t="shared" si="409"/>
        <v>0</v>
      </c>
      <c r="BA689" s="15">
        <f t="shared" si="410"/>
        <v>0</v>
      </c>
      <c r="BC689" s="15">
        <v>3.75</v>
      </c>
      <c r="BD689" s="15">
        <v>2.3333333333333335</v>
      </c>
      <c r="BE689" s="15">
        <v>1</v>
      </c>
      <c r="BF689" s="15">
        <v>1</v>
      </c>
      <c r="BG689" s="15">
        <v>5</v>
      </c>
      <c r="BH689" s="15">
        <v>2.6166666666666667</v>
      </c>
      <c r="BI689" s="15">
        <v>4</v>
      </c>
      <c r="BJ689" s="15">
        <v>2</v>
      </c>
      <c r="BK689" s="15">
        <f t="shared" si="411"/>
        <v>1</v>
      </c>
      <c r="BL689" s="15">
        <f t="shared" si="412"/>
        <v>0</v>
      </c>
      <c r="BM689" s="15">
        <f t="shared" si="413"/>
        <v>0</v>
      </c>
      <c r="BN689" s="15">
        <v>4</v>
      </c>
      <c r="BO689" s="15">
        <f t="shared" si="414"/>
        <v>0</v>
      </c>
      <c r="BP689" s="15">
        <f t="shared" si="415"/>
        <v>0</v>
      </c>
      <c r="BQ689" s="15">
        <f t="shared" si="416"/>
        <v>1</v>
      </c>
      <c r="BR689" s="15">
        <f t="shared" si="417"/>
        <v>0</v>
      </c>
      <c r="BS689" s="15">
        <v>4</v>
      </c>
      <c r="BT689" s="15">
        <v>2</v>
      </c>
      <c r="BU689" s="15">
        <f t="shared" si="418"/>
        <v>1</v>
      </c>
      <c r="BV689" s="15">
        <f t="shared" si="419"/>
        <v>0</v>
      </c>
      <c r="BW689" s="15">
        <f t="shared" si="420"/>
        <v>0</v>
      </c>
      <c r="BX689" s="15">
        <f t="shared" si="421"/>
        <v>0</v>
      </c>
      <c r="BY689" s="15">
        <v>1</v>
      </c>
      <c r="BZ689" s="15">
        <v>1</v>
      </c>
      <c r="CA689" s="15">
        <v>1</v>
      </c>
      <c r="CB689" s="15">
        <v>1</v>
      </c>
      <c r="CC689" s="15">
        <v>1</v>
      </c>
      <c r="CD689" s="27">
        <v>3.8</v>
      </c>
      <c r="CE689" s="27">
        <v>4.333333333333333</v>
      </c>
      <c r="CF689" s="27">
        <v>2.75</v>
      </c>
      <c r="CG689" s="27">
        <v>3</v>
      </c>
      <c r="CH689" s="27">
        <v>3.6666666666666665</v>
      </c>
      <c r="CI689" s="27">
        <v>2.75</v>
      </c>
      <c r="CJ689" s="27">
        <f t="shared" si="395"/>
        <v>3.3833333333333333</v>
      </c>
      <c r="CK689" s="15">
        <f t="shared" si="422"/>
        <v>0</v>
      </c>
      <c r="CL689" s="15">
        <f t="shared" si="423"/>
        <v>1.6666666666666665</v>
      </c>
      <c r="CM689" s="15">
        <f t="shared" si="424"/>
        <v>0.5</v>
      </c>
      <c r="CN689" s="15">
        <f t="shared" si="425"/>
        <v>0</v>
      </c>
      <c r="CO689" s="15">
        <f t="shared" si="426"/>
        <v>1.6666666666666665</v>
      </c>
      <c r="CP689" s="15">
        <f t="shared" si="427"/>
        <v>0</v>
      </c>
      <c r="CQ689" s="15">
        <f t="shared" si="428"/>
        <v>0.6388888888888884</v>
      </c>
    </row>
    <row r="690" spans="1:95" x14ac:dyDescent="0.2">
      <c r="A690" s="15">
        <v>1108</v>
      </c>
      <c r="B690" s="23">
        <v>0</v>
      </c>
      <c r="C690" s="15">
        <v>2</v>
      </c>
      <c r="D690" s="15">
        <f t="shared" si="396"/>
        <v>1</v>
      </c>
      <c r="E690" s="15">
        <f t="shared" si="430"/>
        <v>0</v>
      </c>
      <c r="F690" s="15">
        <f t="shared" si="431"/>
        <v>0</v>
      </c>
      <c r="G690" s="15">
        <f t="shared" si="432"/>
        <v>0</v>
      </c>
      <c r="H690" s="15">
        <f t="shared" si="433"/>
        <v>0</v>
      </c>
      <c r="I690" s="15">
        <v>0</v>
      </c>
      <c r="J690" s="15">
        <v>50</v>
      </c>
      <c r="K690" s="15">
        <v>1</v>
      </c>
      <c r="L690" s="15">
        <f t="shared" si="397"/>
        <v>0</v>
      </c>
      <c r="M690" s="15">
        <f t="shared" si="398"/>
        <v>1</v>
      </c>
      <c r="N690" s="15">
        <f t="shared" si="399"/>
        <v>0</v>
      </c>
      <c r="O690" s="15">
        <f t="shared" si="400"/>
        <v>0</v>
      </c>
      <c r="P690" s="15">
        <f t="shared" si="401"/>
        <v>0</v>
      </c>
      <c r="Q690" s="15">
        <v>2</v>
      </c>
      <c r="R690" s="15">
        <v>3</v>
      </c>
      <c r="S690" s="15">
        <v>30</v>
      </c>
      <c r="T690" s="15">
        <v>0</v>
      </c>
      <c r="U690" s="15">
        <v>1</v>
      </c>
      <c r="V690" s="15">
        <v>0</v>
      </c>
      <c r="W690" s="15">
        <v>0</v>
      </c>
      <c r="X690" s="15">
        <v>1</v>
      </c>
      <c r="Y690" s="15">
        <v>1</v>
      </c>
      <c r="Z690" s="15">
        <f t="shared" si="429"/>
        <v>0</v>
      </c>
      <c r="AA690" s="15">
        <f t="shared" si="402"/>
        <v>0</v>
      </c>
      <c r="AB690" s="15">
        <f t="shared" si="403"/>
        <v>1</v>
      </c>
      <c r="AC690" s="15">
        <v>7</v>
      </c>
      <c r="AD690" s="15">
        <v>10</v>
      </c>
      <c r="AE690" s="15">
        <v>18</v>
      </c>
      <c r="AF690" s="15">
        <v>200</v>
      </c>
      <c r="AG690" s="27">
        <v>20</v>
      </c>
      <c r="AH690" s="27">
        <f t="shared" si="404"/>
        <v>-0.92</v>
      </c>
      <c r="AI690" s="27">
        <f t="shared" si="405"/>
        <v>1</v>
      </c>
      <c r="AJ690" s="27">
        <f t="shared" si="406"/>
        <v>-0.92</v>
      </c>
      <c r="AQ690" s="15">
        <f t="shared" si="407"/>
        <v>0</v>
      </c>
      <c r="AR690" s="15">
        <f t="shared" si="408"/>
        <v>0</v>
      </c>
      <c r="AZ690" s="15">
        <f t="shared" si="409"/>
        <v>0</v>
      </c>
      <c r="BA690" s="15">
        <f t="shared" si="410"/>
        <v>0</v>
      </c>
      <c r="BB690" s="15">
        <f>$AJ690</f>
        <v>-0.92</v>
      </c>
      <c r="BC690" s="15">
        <v>2.75</v>
      </c>
      <c r="BD690" s="15">
        <v>2.6666666666666665</v>
      </c>
      <c r="BE690" s="15">
        <v>1.6666666666666667</v>
      </c>
      <c r="BF690" s="15">
        <v>4</v>
      </c>
      <c r="BG690" s="15">
        <v>4</v>
      </c>
      <c r="BH690" s="15">
        <v>3.0166666666666666</v>
      </c>
      <c r="BI690" s="15">
        <v>2</v>
      </c>
      <c r="BJ690" s="15">
        <v>2</v>
      </c>
      <c r="BK690" s="15">
        <f t="shared" si="411"/>
        <v>1</v>
      </c>
      <c r="BL690" s="15">
        <f t="shared" si="412"/>
        <v>0</v>
      </c>
      <c r="BM690" s="15">
        <f t="shared" si="413"/>
        <v>0</v>
      </c>
      <c r="BN690" s="15">
        <v>4</v>
      </c>
      <c r="BO690" s="15">
        <f t="shared" si="414"/>
        <v>0</v>
      </c>
      <c r="BP690" s="15">
        <f t="shared" si="415"/>
        <v>0</v>
      </c>
      <c r="BQ690" s="15">
        <f t="shared" si="416"/>
        <v>1</v>
      </c>
      <c r="BR690" s="15">
        <f t="shared" si="417"/>
        <v>0</v>
      </c>
      <c r="BS690" s="15">
        <v>1</v>
      </c>
      <c r="BT690" s="15">
        <v>1</v>
      </c>
      <c r="BU690" s="15">
        <f t="shared" si="418"/>
        <v>0</v>
      </c>
      <c r="BV690" s="15">
        <f t="shared" si="419"/>
        <v>0</v>
      </c>
      <c r="BW690" s="15">
        <f t="shared" si="420"/>
        <v>0</v>
      </c>
      <c r="BX690" s="15">
        <f t="shared" si="421"/>
        <v>0</v>
      </c>
      <c r="BY690" s="15">
        <v>1</v>
      </c>
      <c r="BZ690" s="15">
        <v>1</v>
      </c>
      <c r="CA690" s="15">
        <v>1</v>
      </c>
      <c r="CB690" s="15">
        <v>1</v>
      </c>
      <c r="CC690" s="15">
        <v>1</v>
      </c>
      <c r="CD690" s="27">
        <v>3.8</v>
      </c>
      <c r="CE690" s="27">
        <v>2.6666666666666665</v>
      </c>
      <c r="CF690" s="27">
        <v>2.25</v>
      </c>
      <c r="CG690" s="27">
        <v>3</v>
      </c>
      <c r="CH690" s="27">
        <v>2</v>
      </c>
      <c r="CI690" s="27">
        <v>2.75</v>
      </c>
      <c r="CJ690" s="27">
        <f t="shared" si="395"/>
        <v>2.7444444444444449</v>
      </c>
      <c r="CK690" s="15">
        <f t="shared" si="422"/>
        <v>0</v>
      </c>
      <c r="CL690" s="15">
        <f t="shared" si="423"/>
        <v>0</v>
      </c>
      <c r="CM690" s="15">
        <f t="shared" si="424"/>
        <v>0</v>
      </c>
      <c r="CN690" s="15">
        <f t="shared" si="425"/>
        <v>0</v>
      </c>
      <c r="CO690" s="15">
        <f t="shared" si="426"/>
        <v>0.33333333333333326</v>
      </c>
      <c r="CP690" s="15">
        <f t="shared" si="427"/>
        <v>0.5</v>
      </c>
      <c r="CQ690" s="15">
        <f t="shared" si="428"/>
        <v>0.13888888888888928</v>
      </c>
    </row>
    <row r="691" spans="1:95" x14ac:dyDescent="0.2">
      <c r="A691" s="15">
        <v>1108</v>
      </c>
      <c r="B691" s="23">
        <v>0</v>
      </c>
      <c r="C691" s="15">
        <v>2</v>
      </c>
      <c r="D691" s="15">
        <f t="shared" si="396"/>
        <v>1</v>
      </c>
      <c r="E691" s="15">
        <f t="shared" si="430"/>
        <v>0</v>
      </c>
      <c r="F691" s="15">
        <f t="shared" si="431"/>
        <v>0</v>
      </c>
      <c r="G691" s="15">
        <f t="shared" si="432"/>
        <v>0</v>
      </c>
      <c r="H691" s="15">
        <f t="shared" si="433"/>
        <v>0</v>
      </c>
      <c r="I691" s="15">
        <v>0</v>
      </c>
      <c r="J691" s="15">
        <v>50</v>
      </c>
      <c r="K691" s="15">
        <v>1</v>
      </c>
      <c r="L691" s="15">
        <f t="shared" si="397"/>
        <v>0</v>
      </c>
      <c r="M691" s="15">
        <f t="shared" si="398"/>
        <v>1</v>
      </c>
      <c r="N691" s="15">
        <f t="shared" si="399"/>
        <v>0</v>
      </c>
      <c r="O691" s="15">
        <f t="shared" si="400"/>
        <v>0</v>
      </c>
      <c r="P691" s="15">
        <f t="shared" si="401"/>
        <v>0</v>
      </c>
      <c r="Q691" s="15">
        <v>2</v>
      </c>
      <c r="R691" s="15">
        <v>3</v>
      </c>
      <c r="S691" s="15">
        <v>30</v>
      </c>
      <c r="T691" s="15">
        <v>0</v>
      </c>
      <c r="U691" s="15">
        <v>1</v>
      </c>
      <c r="V691" s="15">
        <v>0</v>
      </c>
      <c r="W691" s="15">
        <v>0</v>
      </c>
      <c r="X691" s="15">
        <v>1</v>
      </c>
      <c r="Y691" s="15">
        <v>0</v>
      </c>
      <c r="Z691" s="15">
        <f t="shared" si="429"/>
        <v>0</v>
      </c>
      <c r="AA691" s="15">
        <f t="shared" si="402"/>
        <v>0</v>
      </c>
      <c r="AB691" s="15">
        <f t="shared" si="403"/>
        <v>1</v>
      </c>
      <c r="AC691" s="159">
        <v>7</v>
      </c>
      <c r="AD691" s="159">
        <v>10</v>
      </c>
      <c r="AE691" s="159">
        <v>10</v>
      </c>
      <c r="AF691" s="15">
        <v>2500</v>
      </c>
      <c r="AG691" s="27">
        <v>250</v>
      </c>
      <c r="AH691" s="27">
        <f t="shared" si="404"/>
        <v>0.22591943957968483</v>
      </c>
      <c r="AI691" s="27">
        <f t="shared" si="405"/>
        <v>1</v>
      </c>
      <c r="AJ691" s="27">
        <f t="shared" si="406"/>
        <v>0.22591943957968483</v>
      </c>
      <c r="AQ691" s="15">
        <f t="shared" si="407"/>
        <v>0</v>
      </c>
      <c r="AR691" s="15">
        <f t="shared" si="408"/>
        <v>0</v>
      </c>
      <c r="AZ691" s="15">
        <f t="shared" si="409"/>
        <v>0</v>
      </c>
      <c r="BA691" s="15">
        <f t="shared" si="410"/>
        <v>0</v>
      </c>
      <c r="BC691" s="15">
        <v>2.75</v>
      </c>
      <c r="BD691" s="15">
        <v>2.6666666666666665</v>
      </c>
      <c r="BE691" s="15">
        <v>1.6666666666666667</v>
      </c>
      <c r="BF691" s="15">
        <v>4</v>
      </c>
      <c r="BG691" s="15">
        <v>4</v>
      </c>
      <c r="BH691" s="15">
        <v>3.0166666666666666</v>
      </c>
      <c r="BI691" s="15">
        <v>2</v>
      </c>
      <c r="BJ691" s="15">
        <v>2</v>
      </c>
      <c r="BK691" s="15">
        <f t="shared" si="411"/>
        <v>1</v>
      </c>
      <c r="BL691" s="15">
        <f t="shared" si="412"/>
        <v>0</v>
      </c>
      <c r="BM691" s="15">
        <f t="shared" si="413"/>
        <v>0</v>
      </c>
      <c r="BN691" s="15">
        <v>4</v>
      </c>
      <c r="BO691" s="15">
        <f t="shared" si="414"/>
        <v>0</v>
      </c>
      <c r="BP691" s="15">
        <f t="shared" si="415"/>
        <v>0</v>
      </c>
      <c r="BQ691" s="15">
        <f t="shared" si="416"/>
        <v>1</v>
      </c>
      <c r="BR691" s="15">
        <f t="shared" si="417"/>
        <v>0</v>
      </c>
      <c r="BS691" s="15">
        <v>1</v>
      </c>
      <c r="BT691" s="15">
        <v>1</v>
      </c>
      <c r="BU691" s="15">
        <f t="shared" si="418"/>
        <v>0</v>
      </c>
      <c r="BV691" s="15">
        <f t="shared" si="419"/>
        <v>0</v>
      </c>
      <c r="BW691" s="15">
        <f t="shared" si="420"/>
        <v>0</v>
      </c>
      <c r="BX691" s="15">
        <f t="shared" si="421"/>
        <v>0</v>
      </c>
      <c r="BY691" s="15">
        <v>1</v>
      </c>
      <c r="BZ691" s="15">
        <v>1</v>
      </c>
      <c r="CA691" s="15">
        <v>1</v>
      </c>
      <c r="CB691" s="15">
        <v>1</v>
      </c>
      <c r="CC691" s="15">
        <v>1</v>
      </c>
      <c r="CD691" s="27">
        <v>3.8</v>
      </c>
      <c r="CE691" s="27">
        <v>2.6666666666666665</v>
      </c>
      <c r="CF691" s="27">
        <v>2.25</v>
      </c>
      <c r="CG691" s="27">
        <v>3</v>
      </c>
      <c r="CH691" s="27">
        <v>1.6666666666666667</v>
      </c>
      <c r="CI691" s="27">
        <v>2.25</v>
      </c>
      <c r="CJ691" s="27">
        <f t="shared" si="395"/>
        <v>2.6055555555555556</v>
      </c>
      <c r="CK691" s="15">
        <f t="shared" si="422"/>
        <v>0.59999999999999964</v>
      </c>
      <c r="CL691" s="15">
        <f t="shared" si="423"/>
        <v>0.33333333333333304</v>
      </c>
      <c r="CM691" s="15">
        <f t="shared" si="424"/>
        <v>-0.5</v>
      </c>
      <c r="CN691" s="15">
        <f t="shared" si="425"/>
        <v>1.6</v>
      </c>
      <c r="CO691" s="15">
        <f t="shared" si="426"/>
        <v>-0.66666666666666674</v>
      </c>
      <c r="CP691" s="15">
        <f t="shared" si="427"/>
        <v>-1</v>
      </c>
      <c r="CQ691" s="15">
        <f t="shared" si="428"/>
        <v>6.1111111111110894E-2</v>
      </c>
    </row>
    <row r="692" spans="1:95" x14ac:dyDescent="0.2">
      <c r="A692" s="15">
        <v>1109</v>
      </c>
      <c r="B692" s="23">
        <v>0</v>
      </c>
      <c r="C692" s="15">
        <v>2</v>
      </c>
      <c r="D692" s="15">
        <f t="shared" si="396"/>
        <v>1</v>
      </c>
      <c r="E692" s="15">
        <f t="shared" si="430"/>
        <v>0</v>
      </c>
      <c r="F692" s="15">
        <f t="shared" si="431"/>
        <v>0</v>
      </c>
      <c r="G692" s="15">
        <f t="shared" si="432"/>
        <v>0</v>
      </c>
      <c r="H692" s="15">
        <f t="shared" si="433"/>
        <v>0</v>
      </c>
      <c r="I692" s="15">
        <v>0</v>
      </c>
      <c r="J692" s="15">
        <v>45</v>
      </c>
      <c r="K692" s="15">
        <v>2</v>
      </c>
      <c r="L692" s="15">
        <f t="shared" si="397"/>
        <v>0</v>
      </c>
      <c r="M692" s="15">
        <f t="shared" si="398"/>
        <v>0</v>
      </c>
      <c r="N692" s="15">
        <f t="shared" si="399"/>
        <v>1</v>
      </c>
      <c r="O692" s="15">
        <f t="shared" si="400"/>
        <v>0</v>
      </c>
      <c r="P692" s="15">
        <f t="shared" si="401"/>
        <v>0</v>
      </c>
      <c r="Q692" s="15">
        <v>2</v>
      </c>
      <c r="R692" s="15">
        <v>5</v>
      </c>
      <c r="S692" s="15">
        <v>25</v>
      </c>
      <c r="T692" s="15">
        <v>0</v>
      </c>
      <c r="U692" s="15">
        <v>1</v>
      </c>
      <c r="V692" s="15">
        <v>0</v>
      </c>
      <c r="W692" s="15">
        <v>0</v>
      </c>
      <c r="X692" s="15">
        <v>1</v>
      </c>
      <c r="Y692" s="15">
        <v>1</v>
      </c>
      <c r="Z692" s="15">
        <f t="shared" si="429"/>
        <v>0</v>
      </c>
      <c r="AA692" s="15">
        <f t="shared" si="402"/>
        <v>0</v>
      </c>
      <c r="AB692" s="15">
        <f t="shared" si="403"/>
        <v>1</v>
      </c>
      <c r="AC692" s="15">
        <v>7</v>
      </c>
      <c r="AD692" s="15">
        <v>14</v>
      </c>
      <c r="AE692" s="15">
        <v>17.5</v>
      </c>
      <c r="AF692" s="15">
        <v>2855</v>
      </c>
      <c r="AG692" s="27">
        <v>203.92857142857142</v>
      </c>
      <c r="AH692" s="27">
        <f t="shared" si="404"/>
        <v>-0.28625000000000006</v>
      </c>
      <c r="AI692" s="27">
        <f t="shared" si="405"/>
        <v>0.77777777777777779</v>
      </c>
      <c r="AJ692" s="27">
        <f t="shared" si="406"/>
        <v>-0.22263888888888894</v>
      </c>
      <c r="AK692" s="15">
        <v>5</v>
      </c>
      <c r="AL692" s="15">
        <v>4</v>
      </c>
      <c r="AM692" s="15">
        <v>8</v>
      </c>
      <c r="AN692" s="15">
        <v>250</v>
      </c>
      <c r="AO692" s="15">
        <v>62.5</v>
      </c>
      <c r="AP692" s="15">
        <f>($AO692-$AO693)/$AO693</f>
        <v>-0.79166666666666663</v>
      </c>
      <c r="AQ692" s="15">
        <f t="shared" si="407"/>
        <v>0.22222222222222221</v>
      </c>
      <c r="AR692" s="15">
        <f t="shared" si="408"/>
        <v>-0.1759259259259259</v>
      </c>
      <c r="AZ692" s="15">
        <f t="shared" si="409"/>
        <v>0</v>
      </c>
      <c r="BA692" s="15">
        <f t="shared" si="410"/>
        <v>0</v>
      </c>
      <c r="BB692" s="15">
        <f>AVERAGE($AJ692,$AR692)</f>
        <v>-0.19928240740740744</v>
      </c>
      <c r="BC692" s="15">
        <v>3.75</v>
      </c>
      <c r="BD692" s="15">
        <v>2.3333333333333335</v>
      </c>
      <c r="BE692" s="15">
        <v>4.333333333333333</v>
      </c>
      <c r="BF692" s="15">
        <v>3</v>
      </c>
      <c r="BG692" s="15">
        <v>5</v>
      </c>
      <c r="BH692" s="15">
        <v>3.6833333333333336</v>
      </c>
      <c r="BI692" s="15">
        <v>5</v>
      </c>
      <c r="BJ692" s="15">
        <v>5</v>
      </c>
      <c r="BK692" s="15">
        <f t="shared" si="411"/>
        <v>0</v>
      </c>
      <c r="BL692" s="15">
        <f t="shared" si="412"/>
        <v>0</v>
      </c>
      <c r="BM692" s="15">
        <f t="shared" si="413"/>
        <v>0</v>
      </c>
      <c r="BN692" s="15" t="s">
        <v>1007</v>
      </c>
      <c r="BO692" s="15">
        <f t="shared" si="414"/>
        <v>0</v>
      </c>
      <c r="BP692" s="15">
        <f t="shared" si="415"/>
        <v>0</v>
      </c>
      <c r="BQ692" s="15">
        <f t="shared" si="416"/>
        <v>0</v>
      </c>
      <c r="BR692" s="15">
        <f t="shared" si="417"/>
        <v>0</v>
      </c>
      <c r="BU692" s="15">
        <f t="shared" si="418"/>
        <v>0</v>
      </c>
      <c r="BV692" s="15">
        <f t="shared" si="419"/>
        <v>0</v>
      </c>
      <c r="BW692" s="15">
        <f t="shared" si="420"/>
        <v>0</v>
      </c>
      <c r="BX692" s="15">
        <f t="shared" si="421"/>
        <v>0</v>
      </c>
      <c r="BY692" s="15" t="s">
        <v>1007</v>
      </c>
      <c r="BZ692" s="15" t="s">
        <v>1007</v>
      </c>
      <c r="CA692" s="15" t="s">
        <v>1007</v>
      </c>
      <c r="CB692" s="15" t="s">
        <v>1007</v>
      </c>
      <c r="CC692" s="15" t="s">
        <v>1007</v>
      </c>
      <c r="CD692" s="27">
        <v>3.2</v>
      </c>
      <c r="CE692" s="27">
        <v>2.3333333333333335</v>
      </c>
      <c r="CF692" s="27">
        <v>2.75</v>
      </c>
      <c r="CG692" s="27">
        <v>1.4</v>
      </c>
      <c r="CH692" s="27">
        <v>2.3333333333333335</v>
      </c>
      <c r="CI692" s="27">
        <v>3.25</v>
      </c>
      <c r="CJ692" s="27">
        <f t="shared" si="395"/>
        <v>2.5444444444444447</v>
      </c>
      <c r="CK692" s="15">
        <f t="shared" si="422"/>
        <v>0</v>
      </c>
      <c r="CL692" s="15">
        <f t="shared" si="423"/>
        <v>0</v>
      </c>
      <c r="CM692" s="15">
        <f t="shared" si="424"/>
        <v>0</v>
      </c>
      <c r="CN692" s="15">
        <f t="shared" si="425"/>
        <v>0</v>
      </c>
      <c r="CO692" s="15">
        <f t="shared" si="426"/>
        <v>0</v>
      </c>
      <c r="CP692" s="15">
        <f t="shared" si="427"/>
        <v>0</v>
      </c>
      <c r="CQ692" s="15">
        <f t="shared" si="428"/>
        <v>0</v>
      </c>
    </row>
    <row r="693" spans="1:95" x14ac:dyDescent="0.2">
      <c r="A693" s="15">
        <v>1109</v>
      </c>
      <c r="B693" s="23">
        <v>0</v>
      </c>
      <c r="C693" s="15">
        <v>2</v>
      </c>
      <c r="D693" s="15">
        <f t="shared" si="396"/>
        <v>1</v>
      </c>
      <c r="E693" s="15">
        <f t="shared" si="430"/>
        <v>0</v>
      </c>
      <c r="F693" s="15">
        <f t="shared" si="431"/>
        <v>0</v>
      </c>
      <c r="G693" s="15">
        <f t="shared" si="432"/>
        <v>0</v>
      </c>
      <c r="H693" s="15">
        <f t="shared" si="433"/>
        <v>0</v>
      </c>
      <c r="I693" s="15">
        <v>0</v>
      </c>
      <c r="J693" s="15">
        <v>45</v>
      </c>
      <c r="K693" s="15">
        <v>2</v>
      </c>
      <c r="L693" s="15">
        <f t="shared" si="397"/>
        <v>0</v>
      </c>
      <c r="M693" s="15">
        <f t="shared" si="398"/>
        <v>0</v>
      </c>
      <c r="N693" s="15">
        <f t="shared" si="399"/>
        <v>1</v>
      </c>
      <c r="O693" s="15">
        <f t="shared" si="400"/>
        <v>0</v>
      </c>
      <c r="P693" s="15">
        <f t="shared" si="401"/>
        <v>0</v>
      </c>
      <c r="Q693" s="15">
        <v>2</v>
      </c>
      <c r="R693" s="15">
        <v>5</v>
      </c>
      <c r="S693" s="15">
        <v>25</v>
      </c>
      <c r="T693" s="15">
        <v>0</v>
      </c>
      <c r="U693" s="15">
        <v>1</v>
      </c>
      <c r="V693" s="15">
        <v>0</v>
      </c>
      <c r="W693" s="15">
        <v>0</v>
      </c>
      <c r="X693" s="15">
        <v>1</v>
      </c>
      <c r="Y693" s="15">
        <v>0</v>
      </c>
      <c r="Z693" s="15">
        <f t="shared" si="429"/>
        <v>0</v>
      </c>
      <c r="AA693" s="15">
        <f t="shared" si="402"/>
        <v>0</v>
      </c>
      <c r="AB693" s="15">
        <f t="shared" si="403"/>
        <v>1</v>
      </c>
      <c r="AC693" s="159">
        <v>7</v>
      </c>
      <c r="AD693" s="159">
        <v>14</v>
      </c>
      <c r="AE693" s="159">
        <v>7.5</v>
      </c>
      <c r="AF693" s="15">
        <v>4000</v>
      </c>
      <c r="AG693" s="27">
        <v>285.71428571428572</v>
      </c>
      <c r="AH693" s="27">
        <f t="shared" si="404"/>
        <v>10.428571428571429</v>
      </c>
      <c r="AI693" s="27">
        <f t="shared" si="405"/>
        <v>0.77777777777777779</v>
      </c>
      <c r="AJ693" s="27">
        <f t="shared" si="406"/>
        <v>8.1111111111111107</v>
      </c>
      <c r="AK693" s="15">
        <v>5</v>
      </c>
      <c r="AL693" s="15">
        <v>4</v>
      </c>
      <c r="AM693" s="15">
        <v>7.5</v>
      </c>
      <c r="AN693" s="15">
        <v>1200</v>
      </c>
      <c r="AO693" s="15">
        <v>300</v>
      </c>
      <c r="AQ693" s="15">
        <f t="shared" si="407"/>
        <v>0.22222222222222221</v>
      </c>
      <c r="AR693" s="15">
        <f t="shared" si="408"/>
        <v>0</v>
      </c>
      <c r="AZ693" s="15">
        <f t="shared" si="409"/>
        <v>0</v>
      </c>
      <c r="BA693" s="15">
        <f t="shared" si="410"/>
        <v>0</v>
      </c>
      <c r="BC693" s="15">
        <v>3.75</v>
      </c>
      <c r="BD693" s="15">
        <v>2.3333333333333335</v>
      </c>
      <c r="BE693" s="15">
        <v>4.333333333333333</v>
      </c>
      <c r="BF693" s="15">
        <v>3</v>
      </c>
      <c r="BG693" s="15">
        <v>5</v>
      </c>
      <c r="BH693" s="15">
        <v>3.6833333333333336</v>
      </c>
      <c r="BI693" s="15">
        <v>5</v>
      </c>
      <c r="BJ693" s="15">
        <v>5</v>
      </c>
      <c r="BK693" s="15">
        <f t="shared" si="411"/>
        <v>0</v>
      </c>
      <c r="BL693" s="15">
        <f t="shared" si="412"/>
        <v>0</v>
      </c>
      <c r="BM693" s="15">
        <f t="shared" si="413"/>
        <v>0</v>
      </c>
      <c r="BN693" s="15" t="s">
        <v>1007</v>
      </c>
      <c r="BO693" s="15">
        <f t="shared" si="414"/>
        <v>0</v>
      </c>
      <c r="BP693" s="15">
        <f t="shared" si="415"/>
        <v>0</v>
      </c>
      <c r="BQ693" s="15">
        <f t="shared" si="416"/>
        <v>0</v>
      </c>
      <c r="BR693" s="15">
        <f t="shared" si="417"/>
        <v>0</v>
      </c>
      <c r="BU693" s="15">
        <f t="shared" si="418"/>
        <v>0</v>
      </c>
      <c r="BV693" s="15">
        <f t="shared" si="419"/>
        <v>0</v>
      </c>
      <c r="BW693" s="15">
        <f t="shared" si="420"/>
        <v>0</v>
      </c>
      <c r="BX693" s="15">
        <f t="shared" si="421"/>
        <v>0</v>
      </c>
      <c r="BY693" s="15" t="s">
        <v>1007</v>
      </c>
      <c r="BZ693" s="15" t="s">
        <v>1007</v>
      </c>
      <c r="CA693" s="15" t="s">
        <v>1007</v>
      </c>
      <c r="CB693" s="15" t="s">
        <v>1007</v>
      </c>
      <c r="CC693" s="15" t="s">
        <v>1007</v>
      </c>
      <c r="CD693" s="27">
        <v>3.2</v>
      </c>
      <c r="CE693" s="27">
        <v>2.3333333333333335</v>
      </c>
      <c r="CF693" s="27">
        <v>2.75</v>
      </c>
      <c r="CG693" s="27">
        <v>1.4</v>
      </c>
      <c r="CH693" s="27">
        <v>2.3333333333333335</v>
      </c>
      <c r="CI693" s="27">
        <v>3.25</v>
      </c>
      <c r="CJ693" s="27">
        <f t="shared" si="395"/>
        <v>2.5444444444444447</v>
      </c>
      <c r="CK693" s="15">
        <f t="shared" si="422"/>
        <v>-1.3999999999999995</v>
      </c>
      <c r="CL693" s="15">
        <f t="shared" si="423"/>
        <v>-2.3333333333333335</v>
      </c>
      <c r="CM693" s="15">
        <f t="shared" si="424"/>
        <v>0</v>
      </c>
      <c r="CN693" s="15">
        <f t="shared" si="425"/>
        <v>-2.6</v>
      </c>
      <c r="CO693" s="15">
        <f t="shared" si="426"/>
        <v>-0.33333333333333304</v>
      </c>
      <c r="CP693" s="15">
        <f t="shared" si="427"/>
        <v>0.75</v>
      </c>
      <c r="CQ693" s="15">
        <f t="shared" si="428"/>
        <v>-0.98611111111111072</v>
      </c>
    </row>
    <row r="694" spans="1:95" x14ac:dyDescent="0.2">
      <c r="A694" s="15">
        <v>1110</v>
      </c>
      <c r="B694" s="23">
        <v>0</v>
      </c>
      <c r="C694" s="15">
        <v>2</v>
      </c>
      <c r="D694" s="15">
        <f t="shared" si="396"/>
        <v>1</v>
      </c>
      <c r="E694" s="15">
        <f t="shared" si="430"/>
        <v>0</v>
      </c>
      <c r="F694" s="15">
        <f t="shared" si="431"/>
        <v>0</v>
      </c>
      <c r="G694" s="15">
        <f t="shared" si="432"/>
        <v>0</v>
      </c>
      <c r="H694" s="15">
        <f t="shared" si="433"/>
        <v>0</v>
      </c>
      <c r="I694" s="15">
        <v>1</v>
      </c>
      <c r="J694" s="15">
        <v>60</v>
      </c>
      <c r="K694" s="15">
        <v>1</v>
      </c>
      <c r="L694" s="15">
        <f t="shared" si="397"/>
        <v>0</v>
      </c>
      <c r="M694" s="15">
        <f t="shared" si="398"/>
        <v>1</v>
      </c>
      <c r="N694" s="15">
        <f t="shared" si="399"/>
        <v>0</v>
      </c>
      <c r="O694" s="15">
        <f t="shared" si="400"/>
        <v>0</v>
      </c>
      <c r="P694" s="15">
        <f t="shared" si="401"/>
        <v>0</v>
      </c>
      <c r="Q694" s="15">
        <v>2</v>
      </c>
      <c r="R694" s="15">
        <v>3</v>
      </c>
      <c r="S694" s="15">
        <v>30</v>
      </c>
      <c r="T694" s="15">
        <v>0</v>
      </c>
      <c r="U694" s="15">
        <v>0</v>
      </c>
      <c r="V694" s="15">
        <v>0</v>
      </c>
      <c r="W694" s="15">
        <v>0</v>
      </c>
      <c r="X694" s="15">
        <v>1</v>
      </c>
      <c r="Y694" s="15">
        <v>1</v>
      </c>
      <c r="Z694" s="15">
        <f t="shared" si="429"/>
        <v>0</v>
      </c>
      <c r="AA694" s="15">
        <f t="shared" si="402"/>
        <v>0</v>
      </c>
      <c r="AB694" s="15">
        <f t="shared" si="403"/>
        <v>1</v>
      </c>
      <c r="AC694" s="15">
        <v>7</v>
      </c>
      <c r="AD694" s="15">
        <v>2</v>
      </c>
      <c r="AE694" s="15">
        <v>95</v>
      </c>
      <c r="AF694" s="15">
        <v>50</v>
      </c>
      <c r="AG694" s="27">
        <v>25</v>
      </c>
      <c r="AH694" s="27">
        <f t="shared" si="404"/>
        <v>0</v>
      </c>
      <c r="AI694" s="27">
        <f t="shared" si="405"/>
        <v>1</v>
      </c>
      <c r="AJ694" s="27">
        <f t="shared" si="406"/>
        <v>0</v>
      </c>
      <c r="AQ694" s="15">
        <f t="shared" si="407"/>
        <v>0</v>
      </c>
      <c r="AR694" s="15">
        <f t="shared" si="408"/>
        <v>0</v>
      </c>
      <c r="AZ694" s="15">
        <f t="shared" si="409"/>
        <v>0</v>
      </c>
      <c r="BA694" s="15">
        <f t="shared" si="410"/>
        <v>0</v>
      </c>
      <c r="BB694" s="15">
        <f>$AJ694</f>
        <v>0</v>
      </c>
      <c r="BC694" s="15">
        <v>1.25</v>
      </c>
      <c r="BD694" s="15">
        <v>1.6666666666666667</v>
      </c>
      <c r="BE694" s="15">
        <v>1</v>
      </c>
      <c r="BF694" s="15">
        <v>2</v>
      </c>
      <c r="BG694" s="15">
        <v>1</v>
      </c>
      <c r="BH694" s="15">
        <v>1.3833333333333333</v>
      </c>
      <c r="BI694" s="15">
        <v>2</v>
      </c>
      <c r="BJ694" s="15">
        <v>2</v>
      </c>
      <c r="BK694" s="15">
        <f t="shared" si="411"/>
        <v>1</v>
      </c>
      <c r="BL694" s="15">
        <f t="shared" si="412"/>
        <v>0</v>
      </c>
      <c r="BM694" s="15">
        <f t="shared" si="413"/>
        <v>0</v>
      </c>
      <c r="BN694" s="15">
        <v>2</v>
      </c>
      <c r="BO694" s="15">
        <f t="shared" si="414"/>
        <v>1</v>
      </c>
      <c r="BP694" s="15">
        <f t="shared" si="415"/>
        <v>0</v>
      </c>
      <c r="BQ694" s="15">
        <f t="shared" si="416"/>
        <v>0</v>
      </c>
      <c r="BR694" s="15">
        <f t="shared" si="417"/>
        <v>0</v>
      </c>
      <c r="BS694" s="15">
        <v>3</v>
      </c>
      <c r="BT694" s="15">
        <v>2</v>
      </c>
      <c r="BU694" s="15">
        <f t="shared" si="418"/>
        <v>1</v>
      </c>
      <c r="BV694" s="15">
        <f t="shared" si="419"/>
        <v>0</v>
      </c>
      <c r="BW694" s="15">
        <f t="shared" si="420"/>
        <v>0</v>
      </c>
      <c r="BX694" s="15">
        <f t="shared" si="421"/>
        <v>0</v>
      </c>
      <c r="BY694" s="15">
        <v>1</v>
      </c>
      <c r="BZ694" s="15">
        <v>1</v>
      </c>
      <c r="CA694" s="15">
        <v>1</v>
      </c>
      <c r="CB694" s="15">
        <v>1</v>
      </c>
      <c r="CC694" s="15">
        <v>1</v>
      </c>
      <c r="CD694" s="27">
        <v>4.5999999999999996</v>
      </c>
      <c r="CE694" s="27">
        <v>4.666666666666667</v>
      </c>
      <c r="CF694" s="27">
        <v>2.75</v>
      </c>
      <c r="CG694" s="27">
        <v>4</v>
      </c>
      <c r="CH694" s="27">
        <v>2.6666666666666665</v>
      </c>
      <c r="CI694" s="27">
        <v>2.5</v>
      </c>
      <c r="CJ694" s="27">
        <f t="shared" si="395"/>
        <v>3.5305555555555554</v>
      </c>
      <c r="CK694" s="15">
        <f t="shared" si="422"/>
        <v>0</v>
      </c>
      <c r="CL694" s="15">
        <f t="shared" si="423"/>
        <v>0</v>
      </c>
      <c r="CM694" s="15">
        <f t="shared" si="424"/>
        <v>0</v>
      </c>
      <c r="CN694" s="15">
        <f t="shared" si="425"/>
        <v>0</v>
      </c>
      <c r="CO694" s="15">
        <f t="shared" si="426"/>
        <v>0</v>
      </c>
      <c r="CP694" s="15">
        <f t="shared" si="427"/>
        <v>0</v>
      </c>
      <c r="CQ694" s="15">
        <f t="shared" si="428"/>
        <v>0</v>
      </c>
    </row>
    <row r="695" spans="1:95" x14ac:dyDescent="0.2">
      <c r="A695" s="15">
        <v>1110</v>
      </c>
      <c r="B695" s="23">
        <v>0</v>
      </c>
      <c r="C695" s="15">
        <v>2</v>
      </c>
      <c r="D695" s="15">
        <f t="shared" si="396"/>
        <v>1</v>
      </c>
      <c r="E695" s="15">
        <f t="shared" si="430"/>
        <v>0</v>
      </c>
      <c r="F695" s="15">
        <f t="shared" si="431"/>
        <v>0</v>
      </c>
      <c r="G695" s="15">
        <f t="shared" si="432"/>
        <v>0</v>
      </c>
      <c r="H695" s="15">
        <f t="shared" si="433"/>
        <v>0</v>
      </c>
      <c r="I695" s="15">
        <v>1</v>
      </c>
      <c r="J695" s="15">
        <v>60</v>
      </c>
      <c r="K695" s="15">
        <v>1</v>
      </c>
      <c r="L695" s="15">
        <f t="shared" si="397"/>
        <v>0</v>
      </c>
      <c r="M695" s="15">
        <f t="shared" si="398"/>
        <v>1</v>
      </c>
      <c r="N695" s="15">
        <f t="shared" si="399"/>
        <v>0</v>
      </c>
      <c r="O695" s="15">
        <f t="shared" si="400"/>
        <v>0</v>
      </c>
      <c r="P695" s="15">
        <f t="shared" si="401"/>
        <v>0</v>
      </c>
      <c r="Q695" s="15">
        <v>2</v>
      </c>
      <c r="R695" s="15">
        <v>3</v>
      </c>
      <c r="S695" s="15">
        <v>30</v>
      </c>
      <c r="T695" s="15">
        <v>0</v>
      </c>
      <c r="U695" s="15">
        <v>0</v>
      </c>
      <c r="V695" s="15">
        <v>0</v>
      </c>
      <c r="W695" s="15">
        <v>0</v>
      </c>
      <c r="X695" s="15">
        <v>1</v>
      </c>
      <c r="Y695" s="15">
        <v>0</v>
      </c>
      <c r="Z695" s="15">
        <f t="shared" si="429"/>
        <v>0</v>
      </c>
      <c r="AA695" s="15">
        <f t="shared" si="402"/>
        <v>0</v>
      </c>
      <c r="AB695" s="15">
        <f t="shared" si="403"/>
        <v>1</v>
      </c>
      <c r="AC695" s="159">
        <v>7</v>
      </c>
      <c r="AD695" s="159">
        <v>2</v>
      </c>
      <c r="AE695" s="159">
        <v>95</v>
      </c>
      <c r="AF695" s="15">
        <v>50</v>
      </c>
      <c r="AG695" s="27">
        <v>25</v>
      </c>
      <c r="AH695" s="27">
        <f t="shared" si="404"/>
        <v>-0.97499999999999998</v>
      </c>
      <c r="AI695" s="27">
        <f t="shared" si="405"/>
        <v>1</v>
      </c>
      <c r="AJ695" s="27">
        <f t="shared" si="406"/>
        <v>-0.97499999999999998</v>
      </c>
      <c r="AQ695" s="15">
        <f t="shared" si="407"/>
        <v>0</v>
      </c>
      <c r="AR695" s="15">
        <f t="shared" si="408"/>
        <v>0</v>
      </c>
      <c r="AZ695" s="15">
        <f t="shared" si="409"/>
        <v>0</v>
      </c>
      <c r="BA695" s="15">
        <f t="shared" si="410"/>
        <v>0</v>
      </c>
      <c r="BC695" s="15">
        <v>1.25</v>
      </c>
      <c r="BD695" s="15">
        <v>1.6666666666666667</v>
      </c>
      <c r="BE695" s="15">
        <v>1</v>
      </c>
      <c r="BF695" s="15">
        <v>2</v>
      </c>
      <c r="BG695" s="15">
        <v>1</v>
      </c>
      <c r="BH695" s="15">
        <v>1.3833333333333333</v>
      </c>
      <c r="BI695" s="15">
        <v>2</v>
      </c>
      <c r="BJ695" s="15">
        <v>2</v>
      </c>
      <c r="BK695" s="15">
        <f t="shared" si="411"/>
        <v>1</v>
      </c>
      <c r="BL695" s="15">
        <f t="shared" si="412"/>
        <v>0</v>
      </c>
      <c r="BM695" s="15">
        <f t="shared" si="413"/>
        <v>0</v>
      </c>
      <c r="BN695" s="15">
        <v>2</v>
      </c>
      <c r="BO695" s="15">
        <f t="shared" si="414"/>
        <v>1</v>
      </c>
      <c r="BP695" s="15">
        <f t="shared" si="415"/>
        <v>0</v>
      </c>
      <c r="BQ695" s="15">
        <f t="shared" si="416"/>
        <v>0</v>
      </c>
      <c r="BR695" s="15">
        <f t="shared" si="417"/>
        <v>0</v>
      </c>
      <c r="BS695" s="15">
        <v>3</v>
      </c>
      <c r="BT695" s="15">
        <v>2</v>
      </c>
      <c r="BU695" s="15">
        <f t="shared" si="418"/>
        <v>1</v>
      </c>
      <c r="BV695" s="15">
        <f t="shared" si="419"/>
        <v>0</v>
      </c>
      <c r="BW695" s="15">
        <f t="shared" si="420"/>
        <v>0</v>
      </c>
      <c r="BX695" s="15">
        <f t="shared" si="421"/>
        <v>0</v>
      </c>
      <c r="BY695" s="15">
        <v>1</v>
      </c>
      <c r="BZ695" s="15">
        <v>1</v>
      </c>
      <c r="CA695" s="15">
        <v>1</v>
      </c>
      <c r="CB695" s="15">
        <v>1</v>
      </c>
      <c r="CC695" s="15">
        <v>1</v>
      </c>
      <c r="CD695" s="27">
        <v>4.5999999999999996</v>
      </c>
      <c r="CE695" s="27">
        <v>4.666666666666667</v>
      </c>
      <c r="CF695" s="27">
        <v>2.75</v>
      </c>
      <c r="CG695" s="27">
        <v>4</v>
      </c>
      <c r="CH695" s="27">
        <v>2.6666666666666665</v>
      </c>
      <c r="CI695" s="27">
        <v>2.5</v>
      </c>
      <c r="CJ695" s="27">
        <f t="shared" si="395"/>
        <v>3.5305555555555554</v>
      </c>
      <c r="CK695" s="15">
        <f t="shared" si="422"/>
        <v>-0.40000000000000036</v>
      </c>
      <c r="CL695" s="15">
        <f t="shared" si="423"/>
        <v>0.99666666666666703</v>
      </c>
      <c r="CM695" s="15">
        <f t="shared" si="424"/>
        <v>-0.25</v>
      </c>
      <c r="CN695" s="15">
        <f t="shared" si="425"/>
        <v>0.20000000000000018</v>
      </c>
      <c r="CO695" s="15">
        <f t="shared" si="426"/>
        <v>0.66666666666666652</v>
      </c>
      <c r="CP695" s="15">
        <f t="shared" si="427"/>
        <v>0.5</v>
      </c>
      <c r="CQ695" s="15">
        <f t="shared" si="428"/>
        <v>0.28555555555555578</v>
      </c>
    </row>
    <row r="696" spans="1:95" x14ac:dyDescent="0.2">
      <c r="A696" s="15">
        <v>1111</v>
      </c>
      <c r="B696" s="23">
        <v>0</v>
      </c>
      <c r="C696" s="15">
        <v>2</v>
      </c>
      <c r="D696" s="15">
        <f t="shared" si="396"/>
        <v>1</v>
      </c>
      <c r="E696" s="15">
        <f t="shared" si="430"/>
        <v>0</v>
      </c>
      <c r="F696" s="15">
        <f t="shared" si="431"/>
        <v>0</v>
      </c>
      <c r="G696" s="15">
        <f t="shared" si="432"/>
        <v>0</v>
      </c>
      <c r="H696" s="15">
        <f t="shared" si="433"/>
        <v>0</v>
      </c>
      <c r="I696" s="15">
        <v>1</v>
      </c>
      <c r="J696" s="15">
        <v>32</v>
      </c>
      <c r="K696" s="15">
        <v>1</v>
      </c>
      <c r="L696" s="15">
        <f t="shared" si="397"/>
        <v>0</v>
      </c>
      <c r="M696" s="15">
        <f t="shared" si="398"/>
        <v>1</v>
      </c>
      <c r="N696" s="15">
        <f t="shared" si="399"/>
        <v>0</v>
      </c>
      <c r="O696" s="15">
        <f t="shared" si="400"/>
        <v>0</v>
      </c>
      <c r="P696" s="15">
        <f t="shared" si="401"/>
        <v>0</v>
      </c>
      <c r="Q696" s="15">
        <v>2</v>
      </c>
      <c r="R696" s="15">
        <v>9</v>
      </c>
      <c r="S696" s="15">
        <v>10</v>
      </c>
      <c r="T696" s="15">
        <v>0</v>
      </c>
      <c r="U696" s="15">
        <v>1</v>
      </c>
      <c r="V696" s="15">
        <v>0</v>
      </c>
      <c r="W696" s="15">
        <v>0</v>
      </c>
      <c r="X696" s="15">
        <v>1</v>
      </c>
      <c r="Y696" s="15">
        <v>1</v>
      </c>
      <c r="Z696" s="15">
        <f t="shared" si="429"/>
        <v>0</v>
      </c>
      <c r="AA696" s="15">
        <f t="shared" si="402"/>
        <v>0</v>
      </c>
      <c r="AB696" s="15">
        <f t="shared" si="403"/>
        <v>1</v>
      </c>
      <c r="AC696" s="15">
        <v>7</v>
      </c>
      <c r="AD696" s="15">
        <v>0.5</v>
      </c>
      <c r="AE696" s="15">
        <v>210</v>
      </c>
      <c r="AF696" s="15">
        <v>500</v>
      </c>
      <c r="AG696" s="27">
        <v>1000</v>
      </c>
      <c r="AH696" s="27">
        <f t="shared" si="404"/>
        <v>0</v>
      </c>
      <c r="AI696" s="27">
        <f t="shared" si="405"/>
        <v>0.5</v>
      </c>
      <c r="AJ696" s="27">
        <f t="shared" si="406"/>
        <v>0</v>
      </c>
      <c r="AK696" s="15">
        <v>8</v>
      </c>
      <c r="AL696" s="15">
        <v>0.5</v>
      </c>
      <c r="AM696" s="15">
        <v>5</v>
      </c>
      <c r="AN696" s="15">
        <v>1000</v>
      </c>
      <c r="AO696" s="15">
        <v>2000</v>
      </c>
      <c r="AP696" s="15">
        <f>($AO696-$AO697)/$AO697</f>
        <v>0</v>
      </c>
      <c r="AQ696" s="15">
        <f t="shared" si="407"/>
        <v>0.5</v>
      </c>
      <c r="AR696" s="15">
        <f t="shared" si="408"/>
        <v>0</v>
      </c>
      <c r="AZ696" s="15">
        <f t="shared" si="409"/>
        <v>0</v>
      </c>
      <c r="BA696" s="15">
        <f t="shared" si="410"/>
        <v>0</v>
      </c>
      <c r="BB696" s="15">
        <f>$AJ696</f>
        <v>0</v>
      </c>
      <c r="BC696" s="15">
        <v>1.75</v>
      </c>
      <c r="BD696" s="15">
        <v>1</v>
      </c>
      <c r="BE696" s="15">
        <v>1</v>
      </c>
      <c r="BF696" s="15">
        <v>1</v>
      </c>
      <c r="BG696" s="15">
        <v>4.5</v>
      </c>
      <c r="BH696" s="15">
        <v>1.85</v>
      </c>
      <c r="BI696" s="15">
        <v>2</v>
      </c>
      <c r="BJ696" s="15">
        <v>2</v>
      </c>
      <c r="BK696" s="15">
        <f t="shared" si="411"/>
        <v>1</v>
      </c>
      <c r="BL696" s="15">
        <f t="shared" si="412"/>
        <v>0</v>
      </c>
      <c r="BM696" s="15">
        <f t="shared" si="413"/>
        <v>0</v>
      </c>
      <c r="BN696" s="15">
        <v>1</v>
      </c>
      <c r="BO696" s="15">
        <f t="shared" si="414"/>
        <v>0</v>
      </c>
      <c r="BP696" s="15">
        <f t="shared" si="415"/>
        <v>0</v>
      </c>
      <c r="BQ696" s="15">
        <f t="shared" si="416"/>
        <v>0</v>
      </c>
      <c r="BR696" s="15">
        <f t="shared" si="417"/>
        <v>0</v>
      </c>
      <c r="BS696" s="15">
        <v>1</v>
      </c>
      <c r="BT696" s="15">
        <v>1</v>
      </c>
      <c r="BU696" s="15">
        <f t="shared" si="418"/>
        <v>0</v>
      </c>
      <c r="BV696" s="15">
        <f t="shared" si="419"/>
        <v>0</v>
      </c>
      <c r="BW696" s="15">
        <f t="shared" si="420"/>
        <v>0</v>
      </c>
      <c r="BX696" s="15">
        <f t="shared" si="421"/>
        <v>0</v>
      </c>
      <c r="BY696" s="15">
        <v>1</v>
      </c>
      <c r="BZ696" s="15">
        <v>1</v>
      </c>
      <c r="CA696" s="15">
        <v>1</v>
      </c>
      <c r="CB696" s="15">
        <v>1</v>
      </c>
      <c r="CC696" s="15">
        <v>1</v>
      </c>
      <c r="CD696" s="27">
        <v>5</v>
      </c>
      <c r="CE696" s="27">
        <v>3.67</v>
      </c>
      <c r="CF696" s="27">
        <v>3</v>
      </c>
      <c r="CG696" s="27">
        <v>3.8</v>
      </c>
      <c r="CH696" s="27">
        <v>2</v>
      </c>
      <c r="CI696" s="27">
        <v>2</v>
      </c>
      <c r="CJ696" s="27">
        <f t="shared" si="395"/>
        <v>3.2449999999999997</v>
      </c>
      <c r="CK696" s="15">
        <f t="shared" si="422"/>
        <v>0</v>
      </c>
      <c r="CL696" s="15">
        <f t="shared" si="423"/>
        <v>3.3333333333334103E-3</v>
      </c>
      <c r="CM696" s="15">
        <f t="shared" si="424"/>
        <v>0</v>
      </c>
      <c r="CN696" s="15">
        <f t="shared" si="425"/>
        <v>0</v>
      </c>
      <c r="CO696" s="15">
        <f t="shared" si="426"/>
        <v>0</v>
      </c>
      <c r="CP696" s="15">
        <f t="shared" si="427"/>
        <v>0</v>
      </c>
      <c r="CQ696" s="15">
        <f t="shared" si="428"/>
        <v>5.555555555556424E-4</v>
      </c>
    </row>
    <row r="697" spans="1:95" x14ac:dyDescent="0.2">
      <c r="A697" s="15">
        <v>1111</v>
      </c>
      <c r="B697" s="23">
        <v>0</v>
      </c>
      <c r="C697" s="15">
        <v>2</v>
      </c>
      <c r="D697" s="15">
        <f t="shared" si="396"/>
        <v>1</v>
      </c>
      <c r="E697" s="15">
        <f t="shared" si="430"/>
        <v>0</v>
      </c>
      <c r="F697" s="15">
        <f t="shared" si="431"/>
        <v>0</v>
      </c>
      <c r="G697" s="15">
        <f t="shared" si="432"/>
        <v>0</v>
      </c>
      <c r="H697" s="15">
        <f t="shared" si="433"/>
        <v>0</v>
      </c>
      <c r="I697" s="15">
        <v>1</v>
      </c>
      <c r="J697" s="15">
        <v>32</v>
      </c>
      <c r="K697" s="15">
        <v>1</v>
      </c>
      <c r="L697" s="15">
        <f t="shared" si="397"/>
        <v>0</v>
      </c>
      <c r="M697" s="15">
        <f t="shared" si="398"/>
        <v>1</v>
      </c>
      <c r="N697" s="15">
        <f t="shared" si="399"/>
        <v>0</v>
      </c>
      <c r="O697" s="15">
        <f t="shared" si="400"/>
        <v>0</v>
      </c>
      <c r="P697" s="15">
        <f t="shared" si="401"/>
        <v>0</v>
      </c>
      <c r="Q697" s="15">
        <v>2</v>
      </c>
      <c r="R697" s="15">
        <v>9</v>
      </c>
      <c r="S697" s="15">
        <v>10</v>
      </c>
      <c r="T697" s="15">
        <v>0</v>
      </c>
      <c r="U697" s="15">
        <v>1</v>
      </c>
      <c r="V697" s="15">
        <v>0</v>
      </c>
      <c r="W697" s="15">
        <v>0</v>
      </c>
      <c r="X697" s="15">
        <v>1</v>
      </c>
      <c r="Y697" s="15">
        <v>0</v>
      </c>
      <c r="Z697" s="15">
        <f t="shared" si="429"/>
        <v>0</v>
      </c>
      <c r="AA697" s="15">
        <f t="shared" si="402"/>
        <v>0</v>
      </c>
      <c r="AB697" s="15">
        <f t="shared" si="403"/>
        <v>1</v>
      </c>
      <c r="AC697" s="159">
        <v>7</v>
      </c>
      <c r="AD697" s="159">
        <v>0.5</v>
      </c>
      <c r="AE697" s="159">
        <v>210</v>
      </c>
      <c r="AF697" s="15">
        <v>500</v>
      </c>
      <c r="AG697" s="27">
        <v>1000</v>
      </c>
      <c r="AH697" s="27">
        <f t="shared" si="404"/>
        <v>-0.8</v>
      </c>
      <c r="AI697" s="27">
        <f t="shared" si="405"/>
        <v>0.5</v>
      </c>
      <c r="AJ697" s="27">
        <f t="shared" si="406"/>
        <v>-0.4</v>
      </c>
      <c r="AK697" s="15">
        <v>8</v>
      </c>
      <c r="AL697" s="15">
        <v>0.5</v>
      </c>
      <c r="AM697" s="15">
        <v>5</v>
      </c>
      <c r="AN697" s="15">
        <v>1000</v>
      </c>
      <c r="AO697" s="15">
        <v>2000</v>
      </c>
      <c r="AQ697" s="15">
        <f t="shared" si="407"/>
        <v>0.5</v>
      </c>
      <c r="AR697" s="15">
        <f t="shared" si="408"/>
        <v>0</v>
      </c>
      <c r="AZ697" s="15">
        <f t="shared" si="409"/>
        <v>0</v>
      </c>
      <c r="BA697" s="15">
        <f t="shared" si="410"/>
        <v>0</v>
      </c>
      <c r="BC697" s="15">
        <v>1.75</v>
      </c>
      <c r="BD697" s="15">
        <v>1</v>
      </c>
      <c r="BE697" s="15">
        <v>1</v>
      </c>
      <c r="BF697" s="15">
        <v>1</v>
      </c>
      <c r="BG697" s="15">
        <v>4.5</v>
      </c>
      <c r="BH697" s="15">
        <v>1.85</v>
      </c>
      <c r="BI697" s="15">
        <v>2</v>
      </c>
      <c r="BJ697" s="15">
        <v>2</v>
      </c>
      <c r="BK697" s="15">
        <f t="shared" si="411"/>
        <v>1</v>
      </c>
      <c r="BL697" s="15">
        <f t="shared" si="412"/>
        <v>0</v>
      </c>
      <c r="BM697" s="15">
        <f t="shared" si="413"/>
        <v>0</v>
      </c>
      <c r="BN697" s="15">
        <v>1</v>
      </c>
      <c r="BO697" s="15">
        <f t="shared" si="414"/>
        <v>0</v>
      </c>
      <c r="BP697" s="15">
        <f t="shared" si="415"/>
        <v>0</v>
      </c>
      <c r="BQ697" s="15">
        <f t="shared" si="416"/>
        <v>0</v>
      </c>
      <c r="BR697" s="15">
        <f t="shared" si="417"/>
        <v>0</v>
      </c>
      <c r="BS697" s="15">
        <v>1</v>
      </c>
      <c r="BT697" s="15">
        <v>1</v>
      </c>
      <c r="BU697" s="15">
        <f t="shared" si="418"/>
        <v>0</v>
      </c>
      <c r="BV697" s="15">
        <f t="shared" si="419"/>
        <v>0</v>
      </c>
      <c r="BW697" s="15">
        <f t="shared" si="420"/>
        <v>0</v>
      </c>
      <c r="BX697" s="15">
        <f t="shared" si="421"/>
        <v>0</v>
      </c>
      <c r="BY697" s="15">
        <v>1</v>
      </c>
      <c r="BZ697" s="15">
        <v>1</v>
      </c>
      <c r="CA697" s="15">
        <v>1</v>
      </c>
      <c r="CB697" s="15">
        <v>1</v>
      </c>
      <c r="CC697" s="15">
        <v>1</v>
      </c>
      <c r="CD697" s="27">
        <v>5</v>
      </c>
      <c r="CE697" s="27">
        <v>3.6666666666666665</v>
      </c>
      <c r="CF697" s="27">
        <v>3</v>
      </c>
      <c r="CG697" s="27">
        <v>3.8</v>
      </c>
      <c r="CH697" s="27">
        <v>2</v>
      </c>
      <c r="CI697" s="27">
        <v>2</v>
      </c>
      <c r="CJ697" s="27">
        <f t="shared" si="395"/>
        <v>3.244444444444444</v>
      </c>
      <c r="CK697" s="15">
        <f t="shared" si="422"/>
        <v>2.2000000000000002</v>
      </c>
      <c r="CL697" s="15">
        <f t="shared" si="423"/>
        <v>0.33333333333333304</v>
      </c>
      <c r="CM697" s="15">
        <f t="shared" si="424"/>
        <v>1</v>
      </c>
      <c r="CN697" s="15">
        <f t="shared" si="425"/>
        <v>2.4</v>
      </c>
      <c r="CO697" s="15">
        <f t="shared" si="426"/>
        <v>-1.6666666666666665</v>
      </c>
      <c r="CP697" s="15">
        <f t="shared" si="427"/>
        <v>0.5</v>
      </c>
      <c r="CQ697" s="15">
        <f t="shared" si="428"/>
        <v>0.79444444444444429</v>
      </c>
    </row>
    <row r="698" spans="1:95" x14ac:dyDescent="0.2">
      <c r="A698" s="15">
        <v>1112</v>
      </c>
      <c r="B698" s="23">
        <v>0</v>
      </c>
      <c r="C698" s="15">
        <v>2</v>
      </c>
      <c r="D698" s="15">
        <f t="shared" si="396"/>
        <v>1</v>
      </c>
      <c r="E698" s="15">
        <f t="shared" si="430"/>
        <v>0</v>
      </c>
      <c r="F698" s="15">
        <f t="shared" si="431"/>
        <v>0</v>
      </c>
      <c r="G698" s="15">
        <f t="shared" si="432"/>
        <v>0</v>
      </c>
      <c r="H698" s="15">
        <f t="shared" si="433"/>
        <v>0</v>
      </c>
      <c r="I698" s="15">
        <v>0</v>
      </c>
      <c r="J698" s="15">
        <v>37</v>
      </c>
      <c r="K698" s="15">
        <v>1</v>
      </c>
      <c r="L698" s="15">
        <f t="shared" si="397"/>
        <v>0</v>
      </c>
      <c r="M698" s="15">
        <f t="shared" si="398"/>
        <v>1</v>
      </c>
      <c r="N698" s="15">
        <f t="shared" si="399"/>
        <v>0</v>
      </c>
      <c r="O698" s="15">
        <f t="shared" si="400"/>
        <v>0</v>
      </c>
      <c r="P698" s="15">
        <f t="shared" si="401"/>
        <v>0</v>
      </c>
      <c r="Q698" s="15">
        <v>3</v>
      </c>
      <c r="R698" s="15">
        <v>5</v>
      </c>
      <c r="S698" s="15">
        <v>9</v>
      </c>
      <c r="T698" s="15">
        <v>0</v>
      </c>
      <c r="U698" s="15">
        <v>1</v>
      </c>
      <c r="V698" s="15">
        <v>0</v>
      </c>
      <c r="W698" s="15">
        <v>0</v>
      </c>
      <c r="X698" s="15">
        <v>1</v>
      </c>
      <c r="Y698" s="15">
        <v>1</v>
      </c>
      <c r="Z698" s="15">
        <f t="shared" si="429"/>
        <v>0</v>
      </c>
      <c r="AA698" s="15">
        <f t="shared" si="402"/>
        <v>0</v>
      </c>
      <c r="AB698" s="15">
        <f t="shared" si="403"/>
        <v>1</v>
      </c>
      <c r="AC698" s="15">
        <v>7</v>
      </c>
      <c r="AD698" s="15">
        <v>2</v>
      </c>
      <c r="AE698" s="15">
        <v>5</v>
      </c>
      <c r="AF698" s="15">
        <v>10000</v>
      </c>
      <c r="AG698" s="27">
        <v>5000</v>
      </c>
      <c r="AH698" s="27">
        <f t="shared" si="404"/>
        <v>1.5</v>
      </c>
      <c r="AI698" s="27">
        <f t="shared" si="405"/>
        <v>1</v>
      </c>
      <c r="AJ698" s="27">
        <f t="shared" si="406"/>
        <v>1.5</v>
      </c>
      <c r="AQ698" s="15">
        <f t="shared" si="407"/>
        <v>0</v>
      </c>
      <c r="AR698" s="15">
        <f t="shared" si="408"/>
        <v>0</v>
      </c>
      <c r="AZ698" s="15">
        <f t="shared" si="409"/>
        <v>0</v>
      </c>
      <c r="BA698" s="15">
        <f t="shared" si="410"/>
        <v>0</v>
      </c>
      <c r="BB698" s="15">
        <f>$AJ698</f>
        <v>1.5</v>
      </c>
      <c r="BC698" s="15">
        <v>3.25</v>
      </c>
      <c r="BD698" s="15">
        <v>4</v>
      </c>
      <c r="BE698" s="15">
        <v>2.3333333333333335</v>
      </c>
      <c r="BF698" s="15">
        <v>1</v>
      </c>
      <c r="BG698" s="15">
        <v>5</v>
      </c>
      <c r="BH698" s="15">
        <v>3.1166666666666667</v>
      </c>
      <c r="BI698" s="15">
        <v>1</v>
      </c>
      <c r="BJ698" s="15">
        <v>3</v>
      </c>
      <c r="BK698" s="15">
        <f t="shared" si="411"/>
        <v>0</v>
      </c>
      <c r="BL698" s="15">
        <f t="shared" si="412"/>
        <v>1</v>
      </c>
      <c r="BM698" s="15">
        <f t="shared" si="413"/>
        <v>0</v>
      </c>
      <c r="BN698" s="15">
        <v>3</v>
      </c>
      <c r="BO698" s="15">
        <f t="shared" si="414"/>
        <v>0</v>
      </c>
      <c r="BP698" s="15">
        <f t="shared" si="415"/>
        <v>1</v>
      </c>
      <c r="BQ698" s="15">
        <f t="shared" si="416"/>
        <v>0</v>
      </c>
      <c r="BR698" s="15">
        <f t="shared" si="417"/>
        <v>0</v>
      </c>
      <c r="BS698" s="15">
        <v>4</v>
      </c>
      <c r="BT698" s="15">
        <v>2</v>
      </c>
      <c r="BU698" s="15">
        <f t="shared" si="418"/>
        <v>1</v>
      </c>
      <c r="BV698" s="15">
        <f t="shared" si="419"/>
        <v>0</v>
      </c>
      <c r="BW698" s="15">
        <f t="shared" si="420"/>
        <v>0</v>
      </c>
      <c r="BX698" s="15">
        <f t="shared" si="421"/>
        <v>0</v>
      </c>
      <c r="BY698" s="15">
        <v>1</v>
      </c>
      <c r="BZ698" s="15">
        <v>1</v>
      </c>
      <c r="CA698" s="15">
        <v>1</v>
      </c>
      <c r="CB698" s="15">
        <v>1</v>
      </c>
      <c r="CC698" s="15">
        <v>1</v>
      </c>
      <c r="CD698" s="27">
        <v>2.8</v>
      </c>
      <c r="CE698" s="27">
        <v>3.3333333333333335</v>
      </c>
      <c r="CF698" s="27">
        <v>2</v>
      </c>
      <c r="CG698" s="27">
        <v>1.4</v>
      </c>
      <c r="CH698" s="27">
        <v>3.6666666666666665</v>
      </c>
      <c r="CI698" s="27">
        <v>1.5</v>
      </c>
      <c r="CJ698" s="27">
        <f t="shared" si="395"/>
        <v>2.4499999999999997</v>
      </c>
      <c r="CK698" s="15">
        <f t="shared" si="422"/>
        <v>0</v>
      </c>
      <c r="CL698" s="15">
        <f t="shared" si="423"/>
        <v>0</v>
      </c>
      <c r="CM698" s="15">
        <f t="shared" si="424"/>
        <v>-0.25</v>
      </c>
      <c r="CN698" s="15">
        <f t="shared" si="425"/>
        <v>0</v>
      </c>
      <c r="CO698" s="15">
        <f t="shared" si="426"/>
        <v>0.33333333333333304</v>
      </c>
      <c r="CP698" s="15">
        <f t="shared" si="427"/>
        <v>0</v>
      </c>
      <c r="CQ698" s="15">
        <f t="shared" si="428"/>
        <v>1.3888888888888395E-2</v>
      </c>
    </row>
    <row r="699" spans="1:95" x14ac:dyDescent="0.2">
      <c r="A699" s="15">
        <v>1112</v>
      </c>
      <c r="B699" s="23">
        <v>0</v>
      </c>
      <c r="C699" s="15">
        <v>2</v>
      </c>
      <c r="D699" s="15">
        <f t="shared" si="396"/>
        <v>1</v>
      </c>
      <c r="E699" s="15">
        <f t="shared" si="430"/>
        <v>0</v>
      </c>
      <c r="F699" s="15">
        <f t="shared" si="431"/>
        <v>0</v>
      </c>
      <c r="G699" s="15">
        <f t="shared" si="432"/>
        <v>0</v>
      </c>
      <c r="H699" s="15">
        <f t="shared" si="433"/>
        <v>0</v>
      </c>
      <c r="I699" s="15">
        <v>0</v>
      </c>
      <c r="J699" s="15">
        <v>37</v>
      </c>
      <c r="K699" s="15">
        <v>1</v>
      </c>
      <c r="L699" s="15">
        <f t="shared" si="397"/>
        <v>0</v>
      </c>
      <c r="M699" s="15">
        <f t="shared" si="398"/>
        <v>1</v>
      </c>
      <c r="N699" s="15">
        <f t="shared" si="399"/>
        <v>0</v>
      </c>
      <c r="O699" s="15">
        <f t="shared" si="400"/>
        <v>0</v>
      </c>
      <c r="P699" s="15">
        <f t="shared" si="401"/>
        <v>0</v>
      </c>
      <c r="Q699" s="15">
        <v>3</v>
      </c>
      <c r="R699" s="15">
        <v>5</v>
      </c>
      <c r="S699" s="15">
        <v>9</v>
      </c>
      <c r="T699" s="15">
        <v>0</v>
      </c>
      <c r="U699" s="15">
        <v>1</v>
      </c>
      <c r="V699" s="15">
        <v>0</v>
      </c>
      <c r="W699" s="15">
        <v>0</v>
      </c>
      <c r="X699" s="15">
        <v>1</v>
      </c>
      <c r="Y699" s="15">
        <v>0</v>
      </c>
      <c r="Z699" s="15">
        <f t="shared" si="429"/>
        <v>0</v>
      </c>
      <c r="AA699" s="15">
        <f t="shared" si="402"/>
        <v>0</v>
      </c>
      <c r="AB699" s="15">
        <f t="shared" si="403"/>
        <v>1</v>
      </c>
      <c r="AC699" s="159">
        <v>7</v>
      </c>
      <c r="AD699" s="159">
        <v>1</v>
      </c>
      <c r="AE699" s="159">
        <v>5</v>
      </c>
      <c r="AF699" s="15">
        <v>2000</v>
      </c>
      <c r="AG699" s="27">
        <v>2000</v>
      </c>
      <c r="AH699" s="27">
        <f t="shared" si="404"/>
        <v>2.6363636363636362</v>
      </c>
      <c r="AI699" s="27">
        <f t="shared" si="405"/>
        <v>1</v>
      </c>
      <c r="AJ699" s="27">
        <f t="shared" si="406"/>
        <v>2.6363636363636362</v>
      </c>
      <c r="AQ699" s="15">
        <f t="shared" si="407"/>
        <v>0</v>
      </c>
      <c r="AR699" s="15">
        <f t="shared" si="408"/>
        <v>0</v>
      </c>
      <c r="AZ699" s="15">
        <f t="shared" si="409"/>
        <v>0</v>
      </c>
      <c r="BA699" s="15">
        <f t="shared" si="410"/>
        <v>0</v>
      </c>
      <c r="BC699" s="15">
        <v>3.25</v>
      </c>
      <c r="BD699" s="15">
        <v>4</v>
      </c>
      <c r="BE699" s="15">
        <v>2.3333333333333335</v>
      </c>
      <c r="BF699" s="15">
        <v>1</v>
      </c>
      <c r="BG699" s="15">
        <v>5</v>
      </c>
      <c r="BH699" s="15">
        <v>3.1166666666666667</v>
      </c>
      <c r="BI699" s="15">
        <v>1</v>
      </c>
      <c r="BJ699" s="15">
        <v>3</v>
      </c>
      <c r="BK699" s="15">
        <f t="shared" si="411"/>
        <v>0</v>
      </c>
      <c r="BL699" s="15">
        <f t="shared" si="412"/>
        <v>1</v>
      </c>
      <c r="BM699" s="15">
        <f t="shared" si="413"/>
        <v>0</v>
      </c>
      <c r="BN699" s="15">
        <v>3</v>
      </c>
      <c r="BO699" s="15">
        <f t="shared" si="414"/>
        <v>0</v>
      </c>
      <c r="BP699" s="15">
        <f t="shared" si="415"/>
        <v>1</v>
      </c>
      <c r="BQ699" s="15">
        <f t="shared" si="416"/>
        <v>0</v>
      </c>
      <c r="BR699" s="15">
        <f t="shared" si="417"/>
        <v>0</v>
      </c>
      <c r="BS699" s="15">
        <v>4</v>
      </c>
      <c r="BT699" s="15">
        <v>2</v>
      </c>
      <c r="BU699" s="15">
        <f t="shared" si="418"/>
        <v>1</v>
      </c>
      <c r="BV699" s="15">
        <f t="shared" si="419"/>
        <v>0</v>
      </c>
      <c r="BW699" s="15">
        <f t="shared" si="420"/>
        <v>0</v>
      </c>
      <c r="BX699" s="15">
        <f t="shared" si="421"/>
        <v>0</v>
      </c>
      <c r="BY699" s="15">
        <v>1</v>
      </c>
      <c r="BZ699" s="15">
        <v>1</v>
      </c>
      <c r="CA699" s="15">
        <v>1</v>
      </c>
      <c r="CB699" s="15">
        <v>1</v>
      </c>
      <c r="CC699" s="15">
        <v>1</v>
      </c>
      <c r="CD699" s="27">
        <v>2.8</v>
      </c>
      <c r="CE699" s="27">
        <v>3.3333333333333335</v>
      </c>
      <c r="CF699" s="27">
        <v>2.25</v>
      </c>
      <c r="CG699" s="27">
        <v>1.4</v>
      </c>
      <c r="CH699" s="27">
        <v>3.3333333333333335</v>
      </c>
      <c r="CI699" s="27">
        <v>1.5</v>
      </c>
      <c r="CJ699" s="27">
        <f t="shared" si="395"/>
        <v>2.4361111111111113</v>
      </c>
      <c r="CK699" s="15">
        <f t="shared" si="422"/>
        <v>-2</v>
      </c>
      <c r="CL699" s="15">
        <f t="shared" si="423"/>
        <v>-1.3333333333333335</v>
      </c>
      <c r="CM699" s="15">
        <f t="shared" si="424"/>
        <v>-2.75</v>
      </c>
      <c r="CN699" s="15">
        <f t="shared" si="425"/>
        <v>-3.4</v>
      </c>
      <c r="CO699" s="15">
        <f t="shared" si="426"/>
        <v>-1.6666666666666665</v>
      </c>
      <c r="CP699" s="15">
        <f t="shared" si="427"/>
        <v>-2</v>
      </c>
      <c r="CQ699" s="15">
        <f t="shared" si="428"/>
        <v>-2.191666666666666</v>
      </c>
    </row>
    <row r="700" spans="1:95" x14ac:dyDescent="0.2">
      <c r="A700" s="15">
        <v>1113</v>
      </c>
      <c r="B700" s="23">
        <v>0</v>
      </c>
      <c r="C700" s="15">
        <v>2</v>
      </c>
      <c r="D700" s="15">
        <f t="shared" si="396"/>
        <v>1</v>
      </c>
      <c r="E700" s="15">
        <f t="shared" si="430"/>
        <v>0</v>
      </c>
      <c r="F700" s="15">
        <f t="shared" si="431"/>
        <v>0</v>
      </c>
      <c r="G700" s="15">
        <f t="shared" si="432"/>
        <v>0</v>
      </c>
      <c r="H700" s="15">
        <f t="shared" si="433"/>
        <v>0</v>
      </c>
      <c r="I700" s="15">
        <v>0</v>
      </c>
      <c r="J700" s="15">
        <v>80</v>
      </c>
      <c r="K700" s="15">
        <v>0</v>
      </c>
      <c r="L700" s="15">
        <f t="shared" si="397"/>
        <v>1</v>
      </c>
      <c r="M700" s="15">
        <f t="shared" si="398"/>
        <v>0</v>
      </c>
      <c r="N700" s="15">
        <f t="shared" si="399"/>
        <v>0</v>
      </c>
      <c r="O700" s="15">
        <f t="shared" si="400"/>
        <v>0</v>
      </c>
      <c r="P700" s="15">
        <f t="shared" si="401"/>
        <v>0</v>
      </c>
      <c r="Q700" s="15">
        <v>2</v>
      </c>
      <c r="R700" s="15">
        <v>3</v>
      </c>
      <c r="S700" s="15">
        <v>50</v>
      </c>
      <c r="T700" s="15">
        <v>0</v>
      </c>
      <c r="U700" s="15">
        <v>0</v>
      </c>
      <c r="V700" s="15">
        <v>0</v>
      </c>
      <c r="W700" s="15">
        <v>0</v>
      </c>
      <c r="X700" s="15">
        <v>1</v>
      </c>
      <c r="Y700" s="15">
        <v>1</v>
      </c>
      <c r="Z700" s="15">
        <f t="shared" si="429"/>
        <v>0</v>
      </c>
      <c r="AA700" s="15">
        <f t="shared" si="402"/>
        <v>0</v>
      </c>
      <c r="AB700" s="15">
        <f t="shared" si="403"/>
        <v>1</v>
      </c>
      <c r="AC700" s="15">
        <v>8</v>
      </c>
      <c r="AD700" s="15">
        <v>1</v>
      </c>
      <c r="AE700" s="15">
        <v>25</v>
      </c>
      <c r="AF700" s="15">
        <v>1650</v>
      </c>
      <c r="AG700" s="177">
        <v>550</v>
      </c>
      <c r="AH700" s="177">
        <f t="shared" si="404"/>
        <v>6.589147286821706E-2</v>
      </c>
      <c r="AI700" s="177">
        <f t="shared" si="405"/>
        <v>0.66666666666666663</v>
      </c>
      <c r="AJ700" s="177">
        <f t="shared" si="406"/>
        <v>4.3927648578811374E-2</v>
      </c>
      <c r="AK700" s="15">
        <v>8</v>
      </c>
      <c r="AL700" s="15">
        <v>0.5</v>
      </c>
      <c r="AM700" s="15">
        <v>10</v>
      </c>
      <c r="AN700" s="15">
        <v>800</v>
      </c>
      <c r="AO700" s="15">
        <v>1600</v>
      </c>
      <c r="AP700" s="15">
        <f>($AO700-$AO701)/$AO701</f>
        <v>-0.38461538461538464</v>
      </c>
      <c r="AQ700" s="15">
        <f t="shared" si="407"/>
        <v>0.33333333333333331</v>
      </c>
      <c r="AR700" s="15">
        <f t="shared" si="408"/>
        <v>-0.12820512820512819</v>
      </c>
      <c r="AZ700" s="15">
        <f t="shared" si="409"/>
        <v>0</v>
      </c>
      <c r="BA700" s="15">
        <f t="shared" si="410"/>
        <v>0</v>
      </c>
      <c r="BB700" s="15">
        <f>AVERAGE($AJ700,$AR700)</f>
        <v>-4.213873981315841E-2</v>
      </c>
      <c r="BC700" s="15">
        <v>2</v>
      </c>
      <c r="BD700" s="15">
        <v>1.6666666666666667</v>
      </c>
      <c r="BE700" s="15">
        <v>1</v>
      </c>
      <c r="BF700" s="15">
        <v>1</v>
      </c>
      <c r="BG700" s="15">
        <v>3.5</v>
      </c>
      <c r="BH700" s="15">
        <v>1.8333333333333335</v>
      </c>
      <c r="BI700" s="15">
        <v>1</v>
      </c>
      <c r="BJ700" s="15">
        <v>2</v>
      </c>
      <c r="BK700" s="15">
        <f t="shared" si="411"/>
        <v>1</v>
      </c>
      <c r="BL700" s="15">
        <f t="shared" si="412"/>
        <v>0</v>
      </c>
      <c r="BM700" s="15">
        <f t="shared" si="413"/>
        <v>0</v>
      </c>
      <c r="BN700" s="15">
        <v>3</v>
      </c>
      <c r="BO700" s="15">
        <f t="shared" si="414"/>
        <v>0</v>
      </c>
      <c r="BP700" s="15">
        <f t="shared" si="415"/>
        <v>1</v>
      </c>
      <c r="BQ700" s="15">
        <f t="shared" si="416"/>
        <v>0</v>
      </c>
      <c r="BR700" s="15">
        <f t="shared" si="417"/>
        <v>0</v>
      </c>
      <c r="BS700" s="15">
        <v>2</v>
      </c>
      <c r="BT700" s="15">
        <v>1</v>
      </c>
      <c r="BU700" s="15">
        <f t="shared" si="418"/>
        <v>0</v>
      </c>
      <c r="BV700" s="15">
        <f t="shared" si="419"/>
        <v>0</v>
      </c>
      <c r="BW700" s="15">
        <f t="shared" si="420"/>
        <v>0</v>
      </c>
      <c r="BX700" s="15">
        <f t="shared" si="421"/>
        <v>0</v>
      </c>
      <c r="BY700" s="15">
        <v>1</v>
      </c>
      <c r="BZ700" s="15">
        <v>1</v>
      </c>
      <c r="CA700" s="15">
        <v>1</v>
      </c>
      <c r="CB700" s="15">
        <v>1</v>
      </c>
      <c r="CC700" s="15">
        <v>1</v>
      </c>
      <c r="CD700" s="27">
        <v>4.8</v>
      </c>
      <c r="CE700" s="27">
        <v>4.666666666666667</v>
      </c>
      <c r="CF700" s="27">
        <v>5</v>
      </c>
      <c r="CG700" s="27">
        <v>4.8</v>
      </c>
      <c r="CH700" s="27">
        <v>5</v>
      </c>
      <c r="CI700" s="27">
        <v>3.5</v>
      </c>
      <c r="CJ700" s="27">
        <f t="shared" si="395"/>
        <v>4.6277777777777773</v>
      </c>
      <c r="CK700" s="15">
        <f t="shared" si="422"/>
        <v>0.39999999999999947</v>
      </c>
      <c r="CL700" s="15">
        <f t="shared" si="423"/>
        <v>0</v>
      </c>
      <c r="CM700" s="15">
        <f t="shared" si="424"/>
        <v>0</v>
      </c>
      <c r="CN700" s="15">
        <f t="shared" si="425"/>
        <v>0.20000000000000018</v>
      </c>
      <c r="CO700" s="15">
        <f t="shared" si="426"/>
        <v>0</v>
      </c>
      <c r="CP700" s="15">
        <f t="shared" si="427"/>
        <v>0</v>
      </c>
      <c r="CQ700" s="15">
        <f t="shared" si="428"/>
        <v>9.9999999999999645E-2</v>
      </c>
    </row>
    <row r="701" spans="1:95" x14ac:dyDescent="0.2">
      <c r="A701" s="15">
        <v>1113</v>
      </c>
      <c r="B701" s="23">
        <v>0</v>
      </c>
      <c r="C701" s="15">
        <v>2</v>
      </c>
      <c r="D701" s="15">
        <f t="shared" si="396"/>
        <v>1</v>
      </c>
      <c r="E701" s="15">
        <f t="shared" si="430"/>
        <v>0</v>
      </c>
      <c r="F701" s="15">
        <f t="shared" si="431"/>
        <v>0</v>
      </c>
      <c r="G701" s="15">
        <f t="shared" si="432"/>
        <v>0</v>
      </c>
      <c r="H701" s="15">
        <f t="shared" si="433"/>
        <v>0</v>
      </c>
      <c r="I701" s="15">
        <v>0</v>
      </c>
      <c r="J701" s="15">
        <v>80</v>
      </c>
      <c r="K701" s="15">
        <v>0</v>
      </c>
      <c r="L701" s="15">
        <f t="shared" si="397"/>
        <v>1</v>
      </c>
      <c r="M701" s="15">
        <f t="shared" si="398"/>
        <v>0</v>
      </c>
      <c r="N701" s="15">
        <f t="shared" si="399"/>
        <v>0</v>
      </c>
      <c r="O701" s="15">
        <f t="shared" si="400"/>
        <v>0</v>
      </c>
      <c r="P701" s="15">
        <f t="shared" si="401"/>
        <v>0</v>
      </c>
      <c r="Q701" s="15">
        <v>2</v>
      </c>
      <c r="R701" s="15">
        <v>3</v>
      </c>
      <c r="S701" s="15">
        <v>50</v>
      </c>
      <c r="T701" s="15">
        <v>0</v>
      </c>
      <c r="U701" s="15">
        <v>0</v>
      </c>
      <c r="V701" s="15">
        <v>0</v>
      </c>
      <c r="W701" s="15">
        <v>0</v>
      </c>
      <c r="X701" s="15">
        <v>1</v>
      </c>
      <c r="Y701" s="15">
        <v>0</v>
      </c>
      <c r="Z701" s="15">
        <f t="shared" si="429"/>
        <v>0</v>
      </c>
      <c r="AA701" s="15">
        <f t="shared" si="402"/>
        <v>0</v>
      </c>
      <c r="AB701" s="15">
        <f t="shared" si="403"/>
        <v>1</v>
      </c>
      <c r="AC701" s="159">
        <v>8</v>
      </c>
      <c r="AD701" s="159">
        <v>1</v>
      </c>
      <c r="AE701" s="159">
        <v>25</v>
      </c>
      <c r="AF701" s="176">
        <v>1548</v>
      </c>
      <c r="AG701" s="177">
        <v>516</v>
      </c>
      <c r="AH701" s="177">
        <f t="shared" si="404"/>
        <v>-0.26285714285714284</v>
      </c>
      <c r="AI701" s="177">
        <f t="shared" si="405"/>
        <v>0.66666666666666663</v>
      </c>
      <c r="AJ701" s="177">
        <f t="shared" si="406"/>
        <v>-0.17523809523809522</v>
      </c>
      <c r="AK701" s="15">
        <v>8</v>
      </c>
      <c r="AL701" s="15">
        <v>0.5</v>
      </c>
      <c r="AM701" s="15">
        <v>10</v>
      </c>
      <c r="AN701" s="15">
        <v>1300</v>
      </c>
      <c r="AO701" s="15">
        <v>2600</v>
      </c>
      <c r="AQ701" s="15">
        <f t="shared" si="407"/>
        <v>0.33333333333333331</v>
      </c>
      <c r="AR701" s="15">
        <f t="shared" si="408"/>
        <v>0</v>
      </c>
      <c r="AZ701" s="15">
        <f t="shared" si="409"/>
        <v>0</v>
      </c>
      <c r="BA701" s="15">
        <f t="shared" si="410"/>
        <v>0</v>
      </c>
      <c r="BC701" s="15">
        <v>2</v>
      </c>
      <c r="BD701" s="15">
        <v>1.6666666666666667</v>
      </c>
      <c r="BE701" s="15">
        <v>1</v>
      </c>
      <c r="BF701" s="15">
        <v>1</v>
      </c>
      <c r="BG701" s="15">
        <v>3.5</v>
      </c>
      <c r="BH701" s="15">
        <v>1.8333333333333335</v>
      </c>
      <c r="BI701" s="15">
        <v>1</v>
      </c>
      <c r="BJ701" s="15">
        <v>2</v>
      </c>
      <c r="BK701" s="15">
        <f t="shared" si="411"/>
        <v>1</v>
      </c>
      <c r="BL701" s="15">
        <f t="shared" si="412"/>
        <v>0</v>
      </c>
      <c r="BM701" s="15">
        <f t="shared" si="413"/>
        <v>0</v>
      </c>
      <c r="BN701" s="15">
        <v>3</v>
      </c>
      <c r="BO701" s="15">
        <f t="shared" si="414"/>
        <v>0</v>
      </c>
      <c r="BP701" s="15">
        <f t="shared" si="415"/>
        <v>1</v>
      </c>
      <c r="BQ701" s="15">
        <f t="shared" si="416"/>
        <v>0</v>
      </c>
      <c r="BR701" s="15">
        <f t="shared" si="417"/>
        <v>0</v>
      </c>
      <c r="BS701" s="15">
        <v>2</v>
      </c>
      <c r="BT701" s="15">
        <v>1</v>
      </c>
      <c r="BU701" s="15">
        <f t="shared" si="418"/>
        <v>0</v>
      </c>
      <c r="BV701" s="15">
        <f t="shared" si="419"/>
        <v>0</v>
      </c>
      <c r="BW701" s="15">
        <f t="shared" si="420"/>
        <v>0</v>
      </c>
      <c r="BX701" s="15">
        <f t="shared" si="421"/>
        <v>0</v>
      </c>
      <c r="BY701" s="15">
        <v>1</v>
      </c>
      <c r="BZ701" s="15">
        <v>1</v>
      </c>
      <c r="CA701" s="15">
        <v>1</v>
      </c>
      <c r="CB701" s="15">
        <v>1</v>
      </c>
      <c r="CC701" s="15">
        <v>1</v>
      </c>
      <c r="CD701" s="27">
        <v>4.4000000000000004</v>
      </c>
      <c r="CE701" s="27">
        <v>4.666666666666667</v>
      </c>
      <c r="CF701" s="27">
        <v>5</v>
      </c>
      <c r="CG701" s="27">
        <v>4.5999999999999996</v>
      </c>
      <c r="CH701" s="27">
        <v>5</v>
      </c>
      <c r="CI701" s="27">
        <v>3.5</v>
      </c>
      <c r="CJ701" s="27">
        <f t="shared" si="395"/>
        <v>4.5277777777777777</v>
      </c>
      <c r="CK701" s="15">
        <f t="shared" si="422"/>
        <v>0</v>
      </c>
      <c r="CL701" s="15">
        <f t="shared" si="423"/>
        <v>0.33333333333333393</v>
      </c>
      <c r="CM701" s="15">
        <f t="shared" si="424"/>
        <v>1</v>
      </c>
      <c r="CN701" s="15">
        <f t="shared" si="425"/>
        <v>0.39999999999999947</v>
      </c>
      <c r="CO701" s="15">
        <f t="shared" si="426"/>
        <v>1</v>
      </c>
      <c r="CP701" s="15">
        <f t="shared" si="427"/>
        <v>-0.5</v>
      </c>
      <c r="CQ701" s="15">
        <f t="shared" si="428"/>
        <v>0.37222222222222179</v>
      </c>
    </row>
    <row r="702" spans="1:95" x14ac:dyDescent="0.2">
      <c r="A702" s="15">
        <v>1114</v>
      </c>
      <c r="B702" s="23">
        <v>0</v>
      </c>
      <c r="C702" s="15">
        <v>2</v>
      </c>
      <c r="D702" s="15">
        <f t="shared" si="396"/>
        <v>1</v>
      </c>
      <c r="E702" s="15">
        <f t="shared" si="430"/>
        <v>0</v>
      </c>
      <c r="F702" s="15">
        <f t="shared" si="431"/>
        <v>0</v>
      </c>
      <c r="G702" s="15">
        <f t="shared" si="432"/>
        <v>0</v>
      </c>
      <c r="H702" s="15">
        <f t="shared" si="433"/>
        <v>0</v>
      </c>
      <c r="I702" s="15">
        <v>1</v>
      </c>
      <c r="J702" s="15">
        <v>30</v>
      </c>
      <c r="K702" s="15">
        <v>1</v>
      </c>
      <c r="L702" s="15">
        <f t="shared" si="397"/>
        <v>0</v>
      </c>
      <c r="M702" s="15">
        <f t="shared" si="398"/>
        <v>1</v>
      </c>
      <c r="N702" s="15">
        <f t="shared" si="399"/>
        <v>0</v>
      </c>
      <c r="O702" s="15">
        <f t="shared" si="400"/>
        <v>0</v>
      </c>
      <c r="P702" s="15">
        <f t="shared" si="401"/>
        <v>0</v>
      </c>
      <c r="Q702" s="15">
        <v>2</v>
      </c>
      <c r="R702" s="15">
        <v>6</v>
      </c>
      <c r="S702" s="15">
        <v>10</v>
      </c>
      <c r="T702" s="15">
        <v>0</v>
      </c>
      <c r="U702" s="15">
        <v>1</v>
      </c>
      <c r="V702" s="15">
        <v>0</v>
      </c>
      <c r="W702" s="15">
        <v>0</v>
      </c>
      <c r="X702" s="15">
        <v>1</v>
      </c>
      <c r="Y702" s="15">
        <v>1</v>
      </c>
      <c r="Z702" s="15">
        <f t="shared" si="429"/>
        <v>0</v>
      </c>
      <c r="AA702" s="15">
        <f t="shared" si="402"/>
        <v>0</v>
      </c>
      <c r="AB702" s="15">
        <f t="shared" si="403"/>
        <v>1</v>
      </c>
      <c r="AC702" s="15">
        <v>7</v>
      </c>
      <c r="AD702" s="15">
        <v>0.5</v>
      </c>
      <c r="AE702" s="15">
        <v>150</v>
      </c>
      <c r="AF702" s="15">
        <v>350</v>
      </c>
      <c r="AG702" s="27">
        <v>700</v>
      </c>
      <c r="AH702" s="27">
        <f t="shared" si="404"/>
        <v>-0.36363636363636365</v>
      </c>
      <c r="AI702" s="27">
        <f t="shared" si="405"/>
        <v>0.5</v>
      </c>
      <c r="AJ702" s="27">
        <f t="shared" si="406"/>
        <v>-0.18181818181818182</v>
      </c>
      <c r="AK702" s="15">
        <v>8</v>
      </c>
      <c r="AL702" s="15">
        <v>0.5</v>
      </c>
      <c r="AM702" s="15">
        <v>7.5</v>
      </c>
      <c r="AN702" s="15">
        <v>750</v>
      </c>
      <c r="AO702" s="15">
        <v>1500</v>
      </c>
      <c r="AP702" s="15">
        <f>($AO702-$AO703)/$AO703</f>
        <v>0.25</v>
      </c>
      <c r="AQ702" s="15">
        <f t="shared" si="407"/>
        <v>0.5</v>
      </c>
      <c r="AR702" s="15">
        <f t="shared" si="408"/>
        <v>0.125</v>
      </c>
      <c r="AZ702" s="15">
        <f t="shared" si="409"/>
        <v>0</v>
      </c>
      <c r="BA702" s="15">
        <f t="shared" si="410"/>
        <v>0</v>
      </c>
      <c r="BB702" s="15">
        <f>AVERAGE($AJ702,$AR702)</f>
        <v>-2.8409090909090912E-2</v>
      </c>
      <c r="BC702" s="15">
        <v>3</v>
      </c>
      <c r="BD702" s="15">
        <v>3</v>
      </c>
      <c r="BE702" s="15">
        <v>1</v>
      </c>
      <c r="BF702" s="15">
        <v>2</v>
      </c>
      <c r="BG702" s="15">
        <v>4.5</v>
      </c>
      <c r="BH702" s="15">
        <v>2.7</v>
      </c>
      <c r="BI702" s="15">
        <v>4</v>
      </c>
      <c r="BJ702" s="15">
        <v>2</v>
      </c>
      <c r="BK702" s="15">
        <f t="shared" si="411"/>
        <v>1</v>
      </c>
      <c r="BL702" s="15">
        <f t="shared" si="412"/>
        <v>0</v>
      </c>
      <c r="BM702" s="15">
        <f t="shared" si="413"/>
        <v>0</v>
      </c>
      <c r="BN702" s="15">
        <v>4</v>
      </c>
      <c r="BO702" s="15">
        <f t="shared" si="414"/>
        <v>0</v>
      </c>
      <c r="BP702" s="15">
        <f t="shared" si="415"/>
        <v>0</v>
      </c>
      <c r="BQ702" s="15">
        <f t="shared" si="416"/>
        <v>1</v>
      </c>
      <c r="BR702" s="15">
        <f t="shared" si="417"/>
        <v>0</v>
      </c>
      <c r="BS702" s="15">
        <v>2</v>
      </c>
      <c r="BT702" s="15">
        <v>2</v>
      </c>
      <c r="BU702" s="15">
        <f t="shared" si="418"/>
        <v>1</v>
      </c>
      <c r="BV702" s="15">
        <f t="shared" si="419"/>
        <v>0</v>
      </c>
      <c r="BW702" s="15">
        <f t="shared" si="420"/>
        <v>0</v>
      </c>
      <c r="BX702" s="15">
        <f t="shared" si="421"/>
        <v>0</v>
      </c>
      <c r="BY702" s="15">
        <v>0</v>
      </c>
      <c r="BZ702" s="15" t="s">
        <v>1007</v>
      </c>
      <c r="CA702" s="15" t="s">
        <v>1007</v>
      </c>
      <c r="CB702" s="15" t="s">
        <v>1007</v>
      </c>
      <c r="CC702" s="15" t="s">
        <v>1007</v>
      </c>
      <c r="CD702" s="27">
        <v>4.4000000000000004</v>
      </c>
      <c r="CE702" s="27">
        <v>4.333333333333333</v>
      </c>
      <c r="CF702" s="27">
        <v>4</v>
      </c>
      <c r="CG702" s="27">
        <v>4.2</v>
      </c>
      <c r="CH702" s="27">
        <v>4</v>
      </c>
      <c r="CI702" s="27">
        <v>4</v>
      </c>
      <c r="CJ702" s="27">
        <f t="shared" si="395"/>
        <v>4.1555555555555559</v>
      </c>
      <c r="CK702" s="164">
        <f t="shared" si="422"/>
        <v>0</v>
      </c>
      <c r="CL702" s="15">
        <f t="shared" si="423"/>
        <v>0.33333333333333304</v>
      </c>
      <c r="CM702" s="15">
        <f t="shared" si="424"/>
        <v>-1</v>
      </c>
      <c r="CN702" s="15">
        <f t="shared" si="425"/>
        <v>0</v>
      </c>
      <c r="CO702" s="15">
        <f t="shared" si="426"/>
        <v>0</v>
      </c>
      <c r="CP702" s="15">
        <f t="shared" si="427"/>
        <v>0</v>
      </c>
      <c r="CQ702" s="15">
        <f t="shared" si="428"/>
        <v>-0.11111111111111072</v>
      </c>
    </row>
    <row r="703" spans="1:95" x14ac:dyDescent="0.2">
      <c r="A703" s="15">
        <v>1114</v>
      </c>
      <c r="B703" s="23">
        <v>0</v>
      </c>
      <c r="C703" s="15">
        <v>2</v>
      </c>
      <c r="D703" s="15">
        <f t="shared" si="396"/>
        <v>1</v>
      </c>
      <c r="E703" s="15">
        <f t="shared" si="430"/>
        <v>0</v>
      </c>
      <c r="F703" s="15">
        <f t="shared" si="431"/>
        <v>0</v>
      </c>
      <c r="G703" s="15">
        <f t="shared" si="432"/>
        <v>0</v>
      </c>
      <c r="H703" s="15">
        <f t="shared" si="433"/>
        <v>0</v>
      </c>
      <c r="I703" s="15">
        <v>1</v>
      </c>
      <c r="J703" s="15">
        <v>30</v>
      </c>
      <c r="K703" s="15">
        <v>1</v>
      </c>
      <c r="L703" s="15">
        <f t="shared" si="397"/>
        <v>0</v>
      </c>
      <c r="M703" s="15">
        <f t="shared" si="398"/>
        <v>1</v>
      </c>
      <c r="N703" s="15">
        <f t="shared" si="399"/>
        <v>0</v>
      </c>
      <c r="O703" s="15">
        <f t="shared" si="400"/>
        <v>0</v>
      </c>
      <c r="P703" s="15">
        <f t="shared" si="401"/>
        <v>0</v>
      </c>
      <c r="Q703" s="15">
        <v>2</v>
      </c>
      <c r="R703" s="15">
        <v>6</v>
      </c>
      <c r="S703" s="15">
        <v>10</v>
      </c>
      <c r="T703" s="15">
        <v>0</v>
      </c>
      <c r="U703" s="15">
        <v>1</v>
      </c>
      <c r="V703" s="15">
        <v>0</v>
      </c>
      <c r="W703" s="15">
        <v>0</v>
      </c>
      <c r="X703" s="15">
        <v>1</v>
      </c>
      <c r="Y703" s="15">
        <v>0</v>
      </c>
      <c r="Z703" s="15">
        <f t="shared" si="429"/>
        <v>0</v>
      </c>
      <c r="AA703" s="15">
        <f t="shared" si="402"/>
        <v>0</v>
      </c>
      <c r="AB703" s="15">
        <f t="shared" si="403"/>
        <v>1</v>
      </c>
      <c r="AC703" s="159">
        <v>7</v>
      </c>
      <c r="AD703" s="159">
        <v>0.5</v>
      </c>
      <c r="AE703" s="159">
        <v>200</v>
      </c>
      <c r="AF703" s="15">
        <v>550</v>
      </c>
      <c r="AG703" s="27">
        <v>1100</v>
      </c>
      <c r="AH703" s="27">
        <f t="shared" si="404"/>
        <v>-8.3333333333333329E-2</v>
      </c>
      <c r="AI703" s="27">
        <f t="shared" si="405"/>
        <v>0.5</v>
      </c>
      <c r="AJ703" s="27">
        <f t="shared" si="406"/>
        <v>-4.1666666666666664E-2</v>
      </c>
      <c r="AK703" s="15">
        <v>8</v>
      </c>
      <c r="AL703" s="15">
        <v>0.5</v>
      </c>
      <c r="AM703" s="15">
        <v>13</v>
      </c>
      <c r="AN703" s="15">
        <v>600</v>
      </c>
      <c r="AO703" s="15">
        <v>1200</v>
      </c>
      <c r="AQ703" s="15">
        <f t="shared" si="407"/>
        <v>0.5</v>
      </c>
      <c r="AR703" s="15">
        <f t="shared" si="408"/>
        <v>0</v>
      </c>
      <c r="AZ703" s="15">
        <f t="shared" si="409"/>
        <v>0</v>
      </c>
      <c r="BA703" s="15">
        <f t="shared" si="410"/>
        <v>0</v>
      </c>
      <c r="BC703" s="15">
        <v>3</v>
      </c>
      <c r="BD703" s="15">
        <v>3</v>
      </c>
      <c r="BE703" s="15">
        <v>1</v>
      </c>
      <c r="BF703" s="15">
        <v>2</v>
      </c>
      <c r="BG703" s="15">
        <v>4.5</v>
      </c>
      <c r="BH703" s="15">
        <v>2.7</v>
      </c>
      <c r="BI703" s="15">
        <v>4</v>
      </c>
      <c r="BJ703" s="15">
        <v>2</v>
      </c>
      <c r="BK703" s="15">
        <f t="shared" si="411"/>
        <v>1</v>
      </c>
      <c r="BL703" s="15">
        <f t="shared" si="412"/>
        <v>0</v>
      </c>
      <c r="BM703" s="15">
        <f t="shared" si="413"/>
        <v>0</v>
      </c>
      <c r="BN703" s="15">
        <v>4</v>
      </c>
      <c r="BO703" s="15">
        <f t="shared" si="414"/>
        <v>0</v>
      </c>
      <c r="BP703" s="15">
        <f t="shared" si="415"/>
        <v>0</v>
      </c>
      <c r="BQ703" s="15">
        <f t="shared" si="416"/>
        <v>1</v>
      </c>
      <c r="BR703" s="15">
        <f t="shared" si="417"/>
        <v>0</v>
      </c>
      <c r="BS703" s="15">
        <v>2</v>
      </c>
      <c r="BT703" s="15">
        <v>2</v>
      </c>
      <c r="BU703" s="15">
        <f t="shared" si="418"/>
        <v>1</v>
      </c>
      <c r="BV703" s="15">
        <f t="shared" si="419"/>
        <v>0</v>
      </c>
      <c r="BW703" s="15">
        <f t="shared" si="420"/>
        <v>0</v>
      </c>
      <c r="BX703" s="15">
        <f t="shared" si="421"/>
        <v>0</v>
      </c>
      <c r="BY703" s="15">
        <v>0</v>
      </c>
      <c r="BZ703" s="15" t="s">
        <v>1007</v>
      </c>
      <c r="CA703" s="15" t="s">
        <v>1007</v>
      </c>
      <c r="CB703" s="15" t="s">
        <v>1007</v>
      </c>
      <c r="CC703" s="15" t="s">
        <v>1007</v>
      </c>
      <c r="CD703" s="27">
        <v>4.4000000000000004</v>
      </c>
      <c r="CE703" s="27">
        <v>4</v>
      </c>
      <c r="CF703" s="27">
        <v>5</v>
      </c>
      <c r="CG703" s="27">
        <v>4.2</v>
      </c>
      <c r="CH703" s="27">
        <v>4</v>
      </c>
      <c r="CI703" s="27">
        <v>4</v>
      </c>
      <c r="CJ703" s="27">
        <f t="shared" si="395"/>
        <v>4.2666666666666666</v>
      </c>
      <c r="CK703" s="15">
        <f t="shared" si="422"/>
        <v>0</v>
      </c>
      <c r="CL703" s="15">
        <f t="shared" si="423"/>
        <v>0.66666666666666652</v>
      </c>
      <c r="CM703" s="15">
        <f t="shared" si="424"/>
        <v>2.5</v>
      </c>
      <c r="CN703" s="15">
        <f t="shared" si="425"/>
        <v>0.80000000000000027</v>
      </c>
      <c r="CO703" s="15">
        <f t="shared" si="426"/>
        <v>0.33000000000000007</v>
      </c>
      <c r="CP703" s="15">
        <f t="shared" si="427"/>
        <v>0.25</v>
      </c>
      <c r="CQ703" s="15">
        <f t="shared" si="428"/>
        <v>0.75777777777777766</v>
      </c>
    </row>
    <row r="704" spans="1:95" x14ac:dyDescent="0.2">
      <c r="A704" s="15">
        <v>1115</v>
      </c>
      <c r="B704" s="23">
        <v>0</v>
      </c>
      <c r="C704" s="15">
        <v>2</v>
      </c>
      <c r="D704" s="15">
        <f t="shared" si="396"/>
        <v>1</v>
      </c>
      <c r="E704" s="15">
        <f t="shared" si="430"/>
        <v>0</v>
      </c>
      <c r="F704" s="15">
        <f t="shared" si="431"/>
        <v>0</v>
      </c>
      <c r="G704" s="15">
        <f t="shared" si="432"/>
        <v>0</v>
      </c>
      <c r="H704" s="15">
        <f t="shared" si="433"/>
        <v>0</v>
      </c>
      <c r="I704" s="15">
        <v>1</v>
      </c>
      <c r="J704" s="15">
        <v>27</v>
      </c>
      <c r="K704" s="15">
        <v>2</v>
      </c>
      <c r="L704" s="15">
        <f t="shared" si="397"/>
        <v>0</v>
      </c>
      <c r="M704" s="15">
        <f t="shared" si="398"/>
        <v>0</v>
      </c>
      <c r="N704" s="15">
        <f t="shared" si="399"/>
        <v>1</v>
      </c>
      <c r="O704" s="15">
        <f t="shared" si="400"/>
        <v>0</v>
      </c>
      <c r="P704" s="15">
        <f t="shared" si="401"/>
        <v>0</v>
      </c>
      <c r="Q704" s="15">
        <v>2</v>
      </c>
      <c r="R704" s="15">
        <v>3</v>
      </c>
      <c r="S704" s="15">
        <v>5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1</v>
      </c>
      <c r="Z704" s="15">
        <f t="shared" si="429"/>
        <v>0</v>
      </c>
      <c r="AA704" s="15">
        <f t="shared" si="402"/>
        <v>0</v>
      </c>
      <c r="AB704" s="15">
        <f t="shared" si="403"/>
        <v>1</v>
      </c>
      <c r="AC704" s="15">
        <v>7</v>
      </c>
      <c r="AD704" s="15">
        <v>5</v>
      </c>
      <c r="AE704" s="15">
        <v>5.5</v>
      </c>
      <c r="AF704" s="15">
        <v>6000</v>
      </c>
      <c r="AG704" s="27">
        <v>1200</v>
      </c>
      <c r="AH704" s="27">
        <f t="shared" si="404"/>
        <v>-0.16000000000000006</v>
      </c>
      <c r="AI704" s="27">
        <f t="shared" si="405"/>
        <v>1</v>
      </c>
      <c r="AJ704" s="27">
        <f t="shared" si="406"/>
        <v>-0.16000000000000006</v>
      </c>
      <c r="AQ704" s="15">
        <f t="shared" si="407"/>
        <v>0</v>
      </c>
      <c r="AR704" s="15">
        <f t="shared" si="408"/>
        <v>0</v>
      </c>
      <c r="AZ704" s="15">
        <f t="shared" si="409"/>
        <v>0</v>
      </c>
      <c r="BA704" s="15">
        <f t="shared" si="410"/>
        <v>0</v>
      </c>
      <c r="BB704" s="15">
        <f>$AJ704</f>
        <v>-0.16000000000000006</v>
      </c>
      <c r="BC704" s="15">
        <v>2.25</v>
      </c>
      <c r="BD704" s="15">
        <v>2.6666666666666665</v>
      </c>
      <c r="BE704" s="15">
        <v>1</v>
      </c>
      <c r="BF704" s="15">
        <v>1</v>
      </c>
      <c r="BG704" s="15">
        <v>4</v>
      </c>
      <c r="BH704" s="15">
        <v>2.1833333333333331</v>
      </c>
      <c r="BI704" s="15">
        <v>1</v>
      </c>
      <c r="BJ704" s="15">
        <v>4</v>
      </c>
      <c r="BK704" s="15">
        <f t="shared" si="411"/>
        <v>0</v>
      </c>
      <c r="BL704" s="15">
        <f t="shared" si="412"/>
        <v>0</v>
      </c>
      <c r="BM704" s="15">
        <f t="shared" si="413"/>
        <v>1</v>
      </c>
      <c r="BN704" s="15">
        <v>4</v>
      </c>
      <c r="BO704" s="15">
        <f t="shared" si="414"/>
        <v>0</v>
      </c>
      <c r="BP704" s="15">
        <f t="shared" si="415"/>
        <v>0</v>
      </c>
      <c r="BQ704" s="15">
        <f t="shared" si="416"/>
        <v>1</v>
      </c>
      <c r="BR704" s="15">
        <f t="shared" si="417"/>
        <v>0</v>
      </c>
      <c r="BS704" s="15">
        <v>3</v>
      </c>
      <c r="BT704" s="15">
        <v>2</v>
      </c>
      <c r="BU704" s="15">
        <f t="shared" si="418"/>
        <v>1</v>
      </c>
      <c r="BV704" s="15">
        <f t="shared" si="419"/>
        <v>0</v>
      </c>
      <c r="BW704" s="15">
        <f t="shared" si="420"/>
        <v>0</v>
      </c>
      <c r="BX704" s="15">
        <f t="shared" si="421"/>
        <v>0</v>
      </c>
      <c r="BY704" s="15">
        <v>1</v>
      </c>
      <c r="BZ704" s="15">
        <v>1</v>
      </c>
      <c r="CA704" s="15">
        <v>1</v>
      </c>
      <c r="CB704" s="15">
        <v>1</v>
      </c>
      <c r="CC704" s="15">
        <v>1</v>
      </c>
      <c r="CD704" s="27">
        <v>4.4000000000000004</v>
      </c>
      <c r="CE704" s="27">
        <v>3.3333333333333335</v>
      </c>
      <c r="CF704" s="27">
        <v>2.5</v>
      </c>
      <c r="CG704" s="27">
        <v>3.4</v>
      </c>
      <c r="CH704" s="27">
        <v>3.67</v>
      </c>
      <c r="CI704" s="27">
        <v>3.75</v>
      </c>
      <c r="CJ704" s="27">
        <f t="shared" si="395"/>
        <v>3.5088888888888889</v>
      </c>
      <c r="CK704" s="164">
        <f t="shared" si="422"/>
        <v>-0.39999999999999947</v>
      </c>
      <c r="CL704" s="15">
        <f t="shared" si="423"/>
        <v>-0.33333333333333304</v>
      </c>
      <c r="CM704" s="15">
        <f t="shared" si="424"/>
        <v>0</v>
      </c>
      <c r="CN704" s="15">
        <f t="shared" si="425"/>
        <v>-1.1999999999999997</v>
      </c>
      <c r="CO704" s="15">
        <f t="shared" si="426"/>
        <v>3.3333333333334103E-3</v>
      </c>
      <c r="CP704" s="15">
        <f t="shared" si="427"/>
        <v>-0.75</v>
      </c>
      <c r="CQ704" s="15">
        <f t="shared" si="428"/>
        <v>-0.44666666666666677</v>
      </c>
    </row>
    <row r="705" spans="1:95" x14ac:dyDescent="0.2">
      <c r="A705" s="15">
        <v>1115</v>
      </c>
      <c r="B705" s="23">
        <v>0</v>
      </c>
      <c r="C705" s="15">
        <v>2</v>
      </c>
      <c r="D705" s="15">
        <f t="shared" si="396"/>
        <v>1</v>
      </c>
      <c r="E705" s="15">
        <f t="shared" si="430"/>
        <v>0</v>
      </c>
      <c r="F705" s="15">
        <f t="shared" si="431"/>
        <v>0</v>
      </c>
      <c r="G705" s="15">
        <f t="shared" si="432"/>
        <v>0</v>
      </c>
      <c r="H705" s="15">
        <f t="shared" si="433"/>
        <v>0</v>
      </c>
      <c r="I705" s="15">
        <v>1</v>
      </c>
      <c r="J705" s="15">
        <v>27</v>
      </c>
      <c r="K705" s="15">
        <v>2</v>
      </c>
      <c r="L705" s="15">
        <f t="shared" si="397"/>
        <v>0</v>
      </c>
      <c r="M705" s="15">
        <f t="shared" si="398"/>
        <v>0</v>
      </c>
      <c r="N705" s="15">
        <f t="shared" si="399"/>
        <v>1</v>
      </c>
      <c r="O705" s="15">
        <f t="shared" si="400"/>
        <v>0</v>
      </c>
      <c r="P705" s="15">
        <f t="shared" si="401"/>
        <v>0</v>
      </c>
      <c r="Q705" s="15">
        <v>2</v>
      </c>
      <c r="R705" s="15">
        <v>3</v>
      </c>
      <c r="S705" s="15">
        <v>5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f t="shared" si="429"/>
        <v>0</v>
      </c>
      <c r="AA705" s="15">
        <f t="shared" si="402"/>
        <v>0</v>
      </c>
      <c r="AB705" s="15">
        <f t="shared" si="403"/>
        <v>1</v>
      </c>
      <c r="AC705" s="159">
        <v>7</v>
      </c>
      <c r="AD705" s="159">
        <v>7</v>
      </c>
      <c r="AE705" s="159">
        <v>13.5</v>
      </c>
      <c r="AF705" s="15">
        <v>10000</v>
      </c>
      <c r="AG705" s="27">
        <v>1428.5714285714287</v>
      </c>
      <c r="AH705" s="27">
        <f t="shared" si="404"/>
        <v>-0.61904761904761907</v>
      </c>
      <c r="AI705" s="27">
        <f t="shared" si="405"/>
        <v>1</v>
      </c>
      <c r="AJ705" s="27">
        <f t="shared" si="406"/>
        <v>-0.61904761904761907</v>
      </c>
      <c r="AQ705" s="15">
        <f t="shared" si="407"/>
        <v>0</v>
      </c>
      <c r="AR705" s="15">
        <f t="shared" si="408"/>
        <v>0</v>
      </c>
      <c r="AZ705" s="15">
        <f t="shared" si="409"/>
        <v>0</v>
      </c>
      <c r="BA705" s="15">
        <f t="shared" si="410"/>
        <v>0</v>
      </c>
      <c r="BC705" s="15">
        <v>2.25</v>
      </c>
      <c r="BD705" s="15">
        <v>2.6666666666666665</v>
      </c>
      <c r="BE705" s="15">
        <v>1</v>
      </c>
      <c r="BF705" s="15">
        <v>1</v>
      </c>
      <c r="BG705" s="15">
        <v>4</v>
      </c>
      <c r="BH705" s="15">
        <v>2.1833333333333331</v>
      </c>
      <c r="BI705" s="15">
        <v>1</v>
      </c>
      <c r="BJ705" s="15">
        <v>4</v>
      </c>
      <c r="BK705" s="15">
        <f t="shared" si="411"/>
        <v>0</v>
      </c>
      <c r="BL705" s="15">
        <f t="shared" si="412"/>
        <v>0</v>
      </c>
      <c r="BM705" s="15">
        <f t="shared" si="413"/>
        <v>1</v>
      </c>
      <c r="BN705" s="15">
        <v>4</v>
      </c>
      <c r="BO705" s="15">
        <f t="shared" si="414"/>
        <v>0</v>
      </c>
      <c r="BP705" s="15">
        <f t="shared" si="415"/>
        <v>0</v>
      </c>
      <c r="BQ705" s="15">
        <f t="shared" si="416"/>
        <v>1</v>
      </c>
      <c r="BR705" s="15">
        <f t="shared" si="417"/>
        <v>0</v>
      </c>
      <c r="BS705" s="15">
        <v>3</v>
      </c>
      <c r="BT705" s="15">
        <v>2</v>
      </c>
      <c r="BU705" s="15">
        <f t="shared" si="418"/>
        <v>1</v>
      </c>
      <c r="BV705" s="15">
        <f t="shared" si="419"/>
        <v>0</v>
      </c>
      <c r="BW705" s="15">
        <f t="shared" si="420"/>
        <v>0</v>
      </c>
      <c r="BX705" s="15">
        <f t="shared" si="421"/>
        <v>0</v>
      </c>
      <c r="BY705" s="15">
        <v>1</v>
      </c>
      <c r="BZ705" s="15">
        <v>1</v>
      </c>
      <c r="CA705" s="15">
        <v>1</v>
      </c>
      <c r="CB705" s="15">
        <v>1</v>
      </c>
      <c r="CC705" s="15">
        <v>1</v>
      </c>
      <c r="CD705" s="27">
        <v>4.8</v>
      </c>
      <c r="CE705" s="27">
        <v>3.6666666666666665</v>
      </c>
      <c r="CF705" s="27">
        <v>2.5</v>
      </c>
      <c r="CG705" s="27">
        <v>4.5999999999999996</v>
      </c>
      <c r="CH705" s="27">
        <v>3.6666666666666665</v>
      </c>
      <c r="CI705" s="27">
        <v>4.5</v>
      </c>
      <c r="CJ705" s="27">
        <f t="shared" si="395"/>
        <v>3.9555555555555557</v>
      </c>
      <c r="CK705" s="15">
        <f t="shared" si="422"/>
        <v>-0.20000000000000018</v>
      </c>
      <c r="CL705" s="15">
        <f t="shared" si="423"/>
        <v>-1.0000000000000004</v>
      </c>
      <c r="CM705" s="15">
        <f t="shared" si="424"/>
        <v>-2.25</v>
      </c>
      <c r="CN705" s="15">
        <f t="shared" si="425"/>
        <v>0.39999999999999947</v>
      </c>
      <c r="CO705" s="15">
        <f t="shared" si="426"/>
        <v>1</v>
      </c>
      <c r="CP705" s="15">
        <f t="shared" si="427"/>
        <v>-0.5</v>
      </c>
      <c r="CQ705" s="15">
        <f t="shared" si="428"/>
        <v>-0.42499999999999982</v>
      </c>
    </row>
    <row r="706" spans="1:95" x14ac:dyDescent="0.2">
      <c r="A706" s="15">
        <v>1116</v>
      </c>
      <c r="B706" s="23">
        <v>0</v>
      </c>
      <c r="C706" s="15">
        <v>2</v>
      </c>
      <c r="D706" s="15">
        <f t="shared" si="396"/>
        <v>1</v>
      </c>
      <c r="E706" s="15">
        <f t="shared" si="430"/>
        <v>0</v>
      </c>
      <c r="F706" s="15">
        <f t="shared" si="431"/>
        <v>0</v>
      </c>
      <c r="G706" s="15">
        <f t="shared" si="432"/>
        <v>0</v>
      </c>
      <c r="H706" s="15">
        <f t="shared" si="433"/>
        <v>0</v>
      </c>
      <c r="I706" s="15">
        <v>1</v>
      </c>
      <c r="J706" s="15">
        <v>27</v>
      </c>
      <c r="K706" s="15">
        <v>2</v>
      </c>
      <c r="L706" s="15">
        <f t="shared" si="397"/>
        <v>0</v>
      </c>
      <c r="M706" s="15">
        <f t="shared" si="398"/>
        <v>0</v>
      </c>
      <c r="N706" s="15">
        <f t="shared" si="399"/>
        <v>1</v>
      </c>
      <c r="O706" s="15">
        <f t="shared" si="400"/>
        <v>0</v>
      </c>
      <c r="P706" s="15">
        <f t="shared" si="401"/>
        <v>0</v>
      </c>
      <c r="Q706" s="15">
        <v>1</v>
      </c>
      <c r="R706" s="15">
        <v>6</v>
      </c>
      <c r="S706" s="15">
        <v>15</v>
      </c>
      <c r="T706" s="15">
        <v>0</v>
      </c>
      <c r="U706" s="15">
        <v>1</v>
      </c>
      <c r="V706" s="15">
        <v>1</v>
      </c>
      <c r="W706" s="15">
        <v>4000</v>
      </c>
      <c r="X706" s="15">
        <v>1</v>
      </c>
      <c r="Y706" s="15">
        <v>1</v>
      </c>
      <c r="Z706" s="15">
        <f t="shared" si="429"/>
        <v>0</v>
      </c>
      <c r="AA706" s="15">
        <f t="shared" si="402"/>
        <v>0</v>
      </c>
      <c r="AB706" s="15">
        <f t="shared" si="403"/>
        <v>1</v>
      </c>
      <c r="AC706" s="15">
        <v>8</v>
      </c>
      <c r="AD706" s="15">
        <v>0.2</v>
      </c>
      <c r="AE706" s="15">
        <v>15</v>
      </c>
      <c r="AF706" s="15">
        <v>750</v>
      </c>
      <c r="AG706" s="27">
        <v>3750</v>
      </c>
      <c r="AH706" s="27">
        <f t="shared" si="404"/>
        <v>-0.2857142857142857</v>
      </c>
      <c r="AI706" s="27">
        <f t="shared" si="405"/>
        <v>0.5</v>
      </c>
      <c r="AJ706" s="27">
        <f t="shared" si="406"/>
        <v>-0.14285714285714285</v>
      </c>
      <c r="AK706" s="15">
        <v>8</v>
      </c>
      <c r="AL706" s="15">
        <v>0.2</v>
      </c>
      <c r="AM706" s="15">
        <v>20</v>
      </c>
      <c r="AN706" s="15">
        <v>450</v>
      </c>
      <c r="AO706" s="15">
        <v>2250</v>
      </c>
      <c r="AP706" s="15">
        <f>($AO706-$AO707)/$AO707</f>
        <v>0.5</v>
      </c>
      <c r="AQ706" s="15">
        <f t="shared" si="407"/>
        <v>0.5</v>
      </c>
      <c r="AR706" s="15">
        <f t="shared" si="408"/>
        <v>0.25</v>
      </c>
      <c r="AZ706" s="15">
        <f t="shared" si="409"/>
        <v>0</v>
      </c>
      <c r="BA706" s="15">
        <f t="shared" si="410"/>
        <v>0</v>
      </c>
      <c r="BB706" s="15">
        <f>AVERAGE($AJ706,$AR706)</f>
        <v>5.3571428571428575E-2</v>
      </c>
      <c r="BC706" s="15">
        <v>3.5</v>
      </c>
      <c r="BD706" s="15">
        <v>1.6666666666666667</v>
      </c>
      <c r="BE706" s="15">
        <v>1</v>
      </c>
      <c r="BF706" s="15">
        <v>1</v>
      </c>
      <c r="BG706" s="15">
        <v>3.5</v>
      </c>
      <c r="BH706" s="15">
        <v>2.1333333333333337</v>
      </c>
      <c r="BI706" s="15">
        <v>1</v>
      </c>
      <c r="BJ706" s="15">
        <v>2</v>
      </c>
      <c r="BK706" s="15">
        <f t="shared" si="411"/>
        <v>1</v>
      </c>
      <c r="BL706" s="15">
        <f t="shared" si="412"/>
        <v>0</v>
      </c>
      <c r="BM706" s="15">
        <f t="shared" si="413"/>
        <v>0</v>
      </c>
      <c r="BN706" s="15">
        <v>1</v>
      </c>
      <c r="BO706" s="15">
        <f t="shared" si="414"/>
        <v>0</v>
      </c>
      <c r="BP706" s="15">
        <f t="shared" si="415"/>
        <v>0</v>
      </c>
      <c r="BQ706" s="15">
        <f t="shared" si="416"/>
        <v>0</v>
      </c>
      <c r="BR706" s="15">
        <f t="shared" si="417"/>
        <v>0</v>
      </c>
      <c r="BS706" s="15">
        <v>2</v>
      </c>
      <c r="BT706" s="15">
        <v>1</v>
      </c>
      <c r="BU706" s="15">
        <f t="shared" si="418"/>
        <v>0</v>
      </c>
      <c r="BV706" s="15">
        <f t="shared" si="419"/>
        <v>0</v>
      </c>
      <c r="BW706" s="15">
        <f t="shared" si="420"/>
        <v>0</v>
      </c>
      <c r="BX706" s="15">
        <f t="shared" si="421"/>
        <v>0</v>
      </c>
      <c r="BY706" s="15">
        <v>1</v>
      </c>
      <c r="BZ706" s="15">
        <v>0</v>
      </c>
      <c r="CA706" s="15">
        <v>1</v>
      </c>
      <c r="CB706" s="15">
        <v>1</v>
      </c>
      <c r="CC706" s="15">
        <v>1</v>
      </c>
      <c r="CD706" s="27">
        <v>5</v>
      </c>
      <c r="CE706" s="27">
        <v>4.666666666666667</v>
      </c>
      <c r="CF706" s="27">
        <v>4.75</v>
      </c>
      <c r="CG706" s="27">
        <v>4.2</v>
      </c>
      <c r="CH706" s="27">
        <v>2.6666666666666665</v>
      </c>
      <c r="CI706" s="27">
        <v>5</v>
      </c>
      <c r="CJ706" s="27">
        <f t="shared" ref="CJ706:CJ769" si="434">AVERAGE($CD706:$CI706)</f>
        <v>4.3805555555555555</v>
      </c>
      <c r="CK706" s="15">
        <f t="shared" si="422"/>
        <v>0</v>
      </c>
      <c r="CL706" s="15">
        <f t="shared" si="423"/>
        <v>0</v>
      </c>
      <c r="CM706" s="15">
        <f t="shared" si="424"/>
        <v>0</v>
      </c>
      <c r="CN706" s="15">
        <f t="shared" si="425"/>
        <v>0.20000000000000018</v>
      </c>
      <c r="CO706" s="15">
        <f t="shared" si="426"/>
        <v>-0.33333333333333348</v>
      </c>
      <c r="CP706" s="15">
        <f t="shared" si="427"/>
        <v>0.75</v>
      </c>
      <c r="CQ706" s="15">
        <f t="shared" si="428"/>
        <v>0.10277777777777786</v>
      </c>
    </row>
    <row r="707" spans="1:95" x14ac:dyDescent="0.2">
      <c r="A707" s="15">
        <v>1116</v>
      </c>
      <c r="B707" s="23">
        <v>0</v>
      </c>
      <c r="C707" s="15">
        <v>2</v>
      </c>
      <c r="D707" s="15">
        <f t="shared" ref="D707:D770" si="435">IF($C707=2,1,0)</f>
        <v>1</v>
      </c>
      <c r="E707" s="15">
        <f t="shared" si="430"/>
        <v>0</v>
      </c>
      <c r="F707" s="15">
        <f t="shared" si="431"/>
        <v>0</v>
      </c>
      <c r="G707" s="15">
        <f t="shared" si="432"/>
        <v>0</v>
      </c>
      <c r="H707" s="15">
        <f t="shared" si="433"/>
        <v>0</v>
      </c>
      <c r="I707" s="15">
        <v>1</v>
      </c>
      <c r="J707" s="15">
        <v>27</v>
      </c>
      <c r="K707" s="15">
        <v>2</v>
      </c>
      <c r="L707" s="15">
        <f t="shared" ref="L707:L770" si="436">IF($K707=0,1,0)</f>
        <v>0</v>
      </c>
      <c r="M707" s="15">
        <f t="shared" ref="M707:M770" si="437">IF($K707=1,1,0)</f>
        <v>0</v>
      </c>
      <c r="N707" s="15">
        <f t="shared" ref="N707:N770" si="438">IF($K707=2,1,0)</f>
        <v>1</v>
      </c>
      <c r="O707" s="15">
        <f t="shared" ref="O707:O770" si="439">IF($K707=3,1,0)</f>
        <v>0</v>
      </c>
      <c r="P707" s="15">
        <f t="shared" ref="P707:P770" si="440">IF($K707=4,1,0)</f>
        <v>0</v>
      </c>
      <c r="Q707" s="15">
        <v>1</v>
      </c>
      <c r="R707" s="15">
        <v>6</v>
      </c>
      <c r="S707" s="15">
        <v>15</v>
      </c>
      <c r="T707" s="15">
        <v>0</v>
      </c>
      <c r="U707" s="15">
        <v>1</v>
      </c>
      <c r="V707" s="15">
        <v>1</v>
      </c>
      <c r="W707" s="15">
        <v>4000</v>
      </c>
      <c r="X707" s="15">
        <v>1</v>
      </c>
      <c r="Y707" s="15">
        <v>0</v>
      </c>
      <c r="Z707" s="15">
        <f t="shared" si="429"/>
        <v>0</v>
      </c>
      <c r="AA707" s="15">
        <f t="shared" ref="AA707:AA770" si="441">IF(OR($AC707=2,$AC707=6,$AC707=10),1,0)</f>
        <v>0</v>
      </c>
      <c r="AB707" s="15">
        <f t="shared" ref="AB707:AB770" si="442">IF(OR($AC707=7,$AC707=8,$AC707=9),1,0)</f>
        <v>1</v>
      </c>
      <c r="AC707" s="159">
        <v>8</v>
      </c>
      <c r="AD707" s="159">
        <v>0.2</v>
      </c>
      <c r="AE707" s="159">
        <v>10</v>
      </c>
      <c r="AF707" s="15">
        <v>1050</v>
      </c>
      <c r="AG707" s="27">
        <v>5250</v>
      </c>
      <c r="AH707" s="27">
        <f t="shared" ref="AH707:AH770" si="443">($AG707-$AG708)/$AG708</f>
        <v>15.203703703703704</v>
      </c>
      <c r="AI707" s="27">
        <f t="shared" ref="AI707:AI770" si="444">$AD707/($AD707+$AL707+$AU707)</f>
        <v>0.5</v>
      </c>
      <c r="AJ707" s="27">
        <f t="shared" ref="AJ707:AJ770" si="445">$AI707*$AH707</f>
        <v>7.6018518518518521</v>
      </c>
      <c r="AK707" s="15">
        <v>8</v>
      </c>
      <c r="AL707" s="15">
        <v>0.2</v>
      </c>
      <c r="AM707" s="15">
        <v>25.5</v>
      </c>
      <c r="AN707" s="15">
        <v>300</v>
      </c>
      <c r="AO707" s="15">
        <v>1500</v>
      </c>
      <c r="AQ707" s="15">
        <f t="shared" ref="AQ707:AQ770" si="446">$AL707/($AD707+$AL707+$AU707)</f>
        <v>0.5</v>
      </c>
      <c r="AR707" s="15">
        <f t="shared" ref="AR707:AR770" si="447">$AQ707*$AP707</f>
        <v>0</v>
      </c>
      <c r="AZ707" s="15">
        <f t="shared" ref="AZ707:AZ770" si="448">($AU707/($AD707+$AL707+$AU707))</f>
        <v>0</v>
      </c>
      <c r="BA707" s="15">
        <f t="shared" ref="BA707:BA770" si="449">$AY707*$AZ707</f>
        <v>0</v>
      </c>
      <c r="BC707" s="15">
        <v>3.5</v>
      </c>
      <c r="BD707" s="15">
        <v>1.6666666666666667</v>
      </c>
      <c r="BE707" s="15">
        <v>1</v>
      </c>
      <c r="BF707" s="15">
        <v>1</v>
      </c>
      <c r="BG707" s="15">
        <v>3.5</v>
      </c>
      <c r="BH707" s="15">
        <v>2.1333333333333337</v>
      </c>
      <c r="BI707" s="15">
        <v>1</v>
      </c>
      <c r="BJ707" s="15">
        <v>2</v>
      </c>
      <c r="BK707" s="15">
        <f t="shared" ref="BK707:BK770" si="450">IF($BJ707=2,1,0)</f>
        <v>1</v>
      </c>
      <c r="BL707" s="15">
        <f t="shared" ref="BL707:BL770" si="451">IF($BJ707=3,1,0)</f>
        <v>0</v>
      </c>
      <c r="BM707" s="15">
        <f t="shared" ref="BM707:BM770" si="452">IF($BJ707=4,1,0)</f>
        <v>0</v>
      </c>
      <c r="BN707" s="15">
        <v>1</v>
      </c>
      <c r="BO707" s="15">
        <f t="shared" ref="BO707:BO770" si="453">IF($BN707=2,1,0)</f>
        <v>0</v>
      </c>
      <c r="BP707" s="15">
        <f t="shared" ref="BP707:BP770" si="454">IF($BN707=3,1,0)</f>
        <v>0</v>
      </c>
      <c r="BQ707" s="15">
        <f t="shared" ref="BQ707:BQ770" si="455">IF($BN707=4,1,0)</f>
        <v>0</v>
      </c>
      <c r="BR707" s="15">
        <f t="shared" ref="BR707:BR770" si="456">IF($BN707=5,1,0)</f>
        <v>0</v>
      </c>
      <c r="BS707" s="15">
        <v>2</v>
      </c>
      <c r="BT707" s="15">
        <v>1</v>
      </c>
      <c r="BU707" s="15">
        <f t="shared" ref="BU707:BU770" si="457">IF($BT707=2,1,0)</f>
        <v>0</v>
      </c>
      <c r="BV707" s="15">
        <f t="shared" ref="BV707:BV770" si="458">IF($BT707=3,1,0)</f>
        <v>0</v>
      </c>
      <c r="BW707" s="15">
        <f t="shared" ref="BW707:BW770" si="459">IF($BT707=4,1,0)</f>
        <v>0</v>
      </c>
      <c r="BX707" s="15">
        <f t="shared" ref="BX707:BX770" si="460">IF($BT707=5,1,0)</f>
        <v>0</v>
      </c>
      <c r="BY707" s="15">
        <v>1</v>
      </c>
      <c r="BZ707" s="15">
        <v>0</v>
      </c>
      <c r="CA707" s="15">
        <v>1</v>
      </c>
      <c r="CB707" s="15">
        <v>1</v>
      </c>
      <c r="CC707" s="15">
        <v>1</v>
      </c>
      <c r="CD707" s="27">
        <v>5</v>
      </c>
      <c r="CE707" s="27">
        <v>4.666666666666667</v>
      </c>
      <c r="CF707" s="27">
        <v>4.75</v>
      </c>
      <c r="CG707" s="27">
        <v>4</v>
      </c>
      <c r="CH707" s="27">
        <v>3</v>
      </c>
      <c r="CI707" s="27">
        <v>4.25</v>
      </c>
      <c r="CJ707" s="27">
        <f t="shared" si="434"/>
        <v>4.2777777777777777</v>
      </c>
      <c r="CK707" s="15">
        <f t="shared" ref="CK707:CK770" si="461">$CD707-$CD708</f>
        <v>1.2000000000000002</v>
      </c>
      <c r="CL707" s="15">
        <f t="shared" ref="CL707:CL770" si="462">$CE707-$CE708</f>
        <v>0.33333333333333393</v>
      </c>
      <c r="CM707" s="15">
        <f t="shared" ref="CM707:CM770" si="463">$CF707-$CF708</f>
        <v>0</v>
      </c>
      <c r="CN707" s="15">
        <f t="shared" ref="CN707:CN770" si="464">$CG707-$CG708</f>
        <v>0</v>
      </c>
      <c r="CO707" s="15">
        <f t="shared" ref="CO707:CO770" si="465">$CH707-$CH708</f>
        <v>-1.333333333333333</v>
      </c>
      <c r="CP707" s="15">
        <f t="shared" ref="CP707:CP770" si="466">$CI707-$CI708</f>
        <v>1.75</v>
      </c>
      <c r="CQ707" s="15">
        <f t="shared" ref="CQ707:CQ770" si="467">$CJ707-$CJ708</f>
        <v>0.32500000000000018</v>
      </c>
    </row>
    <row r="708" spans="1:95" x14ac:dyDescent="0.2">
      <c r="A708" s="15">
        <v>1117</v>
      </c>
      <c r="B708" s="23">
        <v>0</v>
      </c>
      <c r="C708" s="15">
        <v>2</v>
      </c>
      <c r="D708" s="15">
        <f t="shared" si="435"/>
        <v>1</v>
      </c>
      <c r="E708" s="15">
        <f t="shared" si="430"/>
        <v>0</v>
      </c>
      <c r="F708" s="15">
        <f t="shared" si="431"/>
        <v>0</v>
      </c>
      <c r="G708" s="15">
        <f t="shared" si="432"/>
        <v>0</v>
      </c>
      <c r="H708" s="15">
        <f t="shared" si="433"/>
        <v>0</v>
      </c>
      <c r="I708" s="15">
        <v>0</v>
      </c>
      <c r="J708" s="15">
        <v>36</v>
      </c>
      <c r="K708" s="15">
        <v>2</v>
      </c>
      <c r="L708" s="15">
        <f t="shared" si="436"/>
        <v>0</v>
      </c>
      <c r="M708" s="15">
        <f t="shared" si="437"/>
        <v>0</v>
      </c>
      <c r="N708" s="15">
        <f t="shared" si="438"/>
        <v>1</v>
      </c>
      <c r="O708" s="15">
        <f t="shared" si="439"/>
        <v>0</v>
      </c>
      <c r="P708" s="15">
        <f t="shared" si="440"/>
        <v>0</v>
      </c>
      <c r="Q708" s="15">
        <v>2</v>
      </c>
      <c r="R708" s="15">
        <v>4</v>
      </c>
      <c r="S708" s="15">
        <v>16</v>
      </c>
      <c r="T708" s="15">
        <v>1</v>
      </c>
      <c r="U708" s="15">
        <v>1</v>
      </c>
      <c r="V708" s="15">
        <v>0</v>
      </c>
      <c r="W708" s="15">
        <v>0</v>
      </c>
      <c r="X708" s="15">
        <v>1</v>
      </c>
      <c r="Y708" s="15">
        <v>1</v>
      </c>
      <c r="Z708" s="15">
        <f t="shared" ref="Z708:Z771" si="468">IF(OR($AC708=3,$AC708=4,$AC708=5),1,0)</f>
        <v>0</v>
      </c>
      <c r="AA708" s="15">
        <f t="shared" si="441"/>
        <v>0</v>
      </c>
      <c r="AB708" s="15">
        <f t="shared" si="442"/>
        <v>1</v>
      </c>
      <c r="AC708" s="15">
        <v>8</v>
      </c>
      <c r="AD708" s="15">
        <v>0.5</v>
      </c>
      <c r="AE708" s="15">
        <v>40</v>
      </c>
      <c r="AF708" s="15">
        <v>162</v>
      </c>
      <c r="AG708" s="27">
        <v>324</v>
      </c>
      <c r="AH708" s="27">
        <f t="shared" si="443"/>
        <v>-0.5</v>
      </c>
      <c r="AI708" s="27">
        <f t="shared" si="444"/>
        <v>1</v>
      </c>
      <c r="AJ708" s="27">
        <f t="shared" si="445"/>
        <v>-0.5</v>
      </c>
      <c r="AQ708" s="15">
        <f t="shared" si="446"/>
        <v>0</v>
      </c>
      <c r="AR708" s="15">
        <f t="shared" si="447"/>
        <v>0</v>
      </c>
      <c r="AZ708" s="15">
        <f t="shared" si="448"/>
        <v>0</v>
      </c>
      <c r="BA708" s="15">
        <f t="shared" si="449"/>
        <v>0</v>
      </c>
      <c r="BB708" s="15">
        <f>$AJ708</f>
        <v>-0.5</v>
      </c>
      <c r="BC708" s="15">
        <v>1.25</v>
      </c>
      <c r="BD708" s="15">
        <v>1.6666666666666667</v>
      </c>
      <c r="BE708" s="15">
        <v>1.6666666666666667</v>
      </c>
      <c r="BF708" s="15">
        <v>1</v>
      </c>
      <c r="BG708" s="15">
        <v>3</v>
      </c>
      <c r="BH708" s="15">
        <v>1.7166666666666668</v>
      </c>
      <c r="BI708" s="15">
        <v>3</v>
      </c>
      <c r="BJ708" s="15">
        <v>2</v>
      </c>
      <c r="BK708" s="15">
        <f t="shared" si="450"/>
        <v>1</v>
      </c>
      <c r="BL708" s="15">
        <f t="shared" si="451"/>
        <v>0</v>
      </c>
      <c r="BM708" s="15">
        <f t="shared" si="452"/>
        <v>0</v>
      </c>
      <c r="BN708" s="15">
        <v>1</v>
      </c>
      <c r="BO708" s="15">
        <f t="shared" si="453"/>
        <v>0</v>
      </c>
      <c r="BP708" s="15">
        <f t="shared" si="454"/>
        <v>0</v>
      </c>
      <c r="BQ708" s="15">
        <f t="shared" si="455"/>
        <v>0</v>
      </c>
      <c r="BR708" s="15">
        <f t="shared" si="456"/>
        <v>0</v>
      </c>
      <c r="BS708" s="15">
        <v>2</v>
      </c>
      <c r="BT708" s="15">
        <v>1</v>
      </c>
      <c r="BU708" s="15">
        <f t="shared" si="457"/>
        <v>0</v>
      </c>
      <c r="BV708" s="15">
        <f t="shared" si="458"/>
        <v>0</v>
      </c>
      <c r="BW708" s="15">
        <f t="shared" si="459"/>
        <v>0</v>
      </c>
      <c r="BX708" s="15">
        <f t="shared" si="460"/>
        <v>0</v>
      </c>
      <c r="BY708" s="15">
        <v>1</v>
      </c>
      <c r="BZ708" s="15">
        <v>1</v>
      </c>
      <c r="CA708" s="15">
        <v>1</v>
      </c>
      <c r="CB708" s="15">
        <v>1</v>
      </c>
      <c r="CC708" s="15">
        <v>1</v>
      </c>
      <c r="CD708" s="27">
        <v>3.8</v>
      </c>
      <c r="CE708" s="27">
        <v>4.333333333333333</v>
      </c>
      <c r="CF708" s="27">
        <v>4.75</v>
      </c>
      <c r="CG708" s="27">
        <v>4</v>
      </c>
      <c r="CH708" s="27">
        <v>4.333333333333333</v>
      </c>
      <c r="CI708" s="27">
        <v>2.5</v>
      </c>
      <c r="CJ708" s="27">
        <f t="shared" si="434"/>
        <v>3.9527777777777775</v>
      </c>
      <c r="CK708" s="15">
        <f t="shared" si="461"/>
        <v>0</v>
      </c>
      <c r="CL708" s="15">
        <f t="shared" si="462"/>
        <v>0</v>
      </c>
      <c r="CM708" s="15">
        <f t="shared" si="463"/>
        <v>0</v>
      </c>
      <c r="CN708" s="15">
        <f t="shared" si="464"/>
        <v>0</v>
      </c>
      <c r="CO708" s="15">
        <f t="shared" si="465"/>
        <v>0</v>
      </c>
      <c r="CP708" s="15">
        <f t="shared" si="466"/>
        <v>0</v>
      </c>
      <c r="CQ708" s="15">
        <f t="shared" si="467"/>
        <v>0</v>
      </c>
    </row>
    <row r="709" spans="1:95" x14ac:dyDescent="0.2">
      <c r="A709" s="15">
        <v>1117</v>
      </c>
      <c r="B709" s="23">
        <v>0</v>
      </c>
      <c r="C709" s="15">
        <v>2</v>
      </c>
      <c r="D709" s="15">
        <f t="shared" si="435"/>
        <v>1</v>
      </c>
      <c r="E709" s="15">
        <f t="shared" si="430"/>
        <v>0</v>
      </c>
      <c r="F709" s="15">
        <f t="shared" si="431"/>
        <v>0</v>
      </c>
      <c r="G709" s="15">
        <f t="shared" si="432"/>
        <v>0</v>
      </c>
      <c r="H709" s="15">
        <f t="shared" si="433"/>
        <v>0</v>
      </c>
      <c r="I709" s="15">
        <v>0</v>
      </c>
      <c r="J709" s="15">
        <v>36</v>
      </c>
      <c r="K709" s="15">
        <v>2</v>
      </c>
      <c r="L709" s="15">
        <f t="shared" si="436"/>
        <v>0</v>
      </c>
      <c r="M709" s="15">
        <f t="shared" si="437"/>
        <v>0</v>
      </c>
      <c r="N709" s="15">
        <f t="shared" si="438"/>
        <v>1</v>
      </c>
      <c r="O709" s="15">
        <f t="shared" si="439"/>
        <v>0</v>
      </c>
      <c r="P709" s="15">
        <f t="shared" si="440"/>
        <v>0</v>
      </c>
      <c r="Q709" s="15">
        <v>2</v>
      </c>
      <c r="R709" s="15">
        <v>4</v>
      </c>
      <c r="S709" s="15">
        <v>16</v>
      </c>
      <c r="T709" s="15">
        <v>1</v>
      </c>
      <c r="U709" s="15">
        <v>1</v>
      </c>
      <c r="V709" s="15">
        <v>0</v>
      </c>
      <c r="W709" s="15">
        <v>0</v>
      </c>
      <c r="X709" s="15">
        <v>1</v>
      </c>
      <c r="Y709" s="15">
        <v>0</v>
      </c>
      <c r="Z709" s="15">
        <f t="shared" si="468"/>
        <v>0</v>
      </c>
      <c r="AA709" s="15">
        <f t="shared" si="441"/>
        <v>0</v>
      </c>
      <c r="AB709" s="15">
        <f t="shared" si="442"/>
        <v>1</v>
      </c>
      <c r="AC709" s="159">
        <v>8</v>
      </c>
      <c r="AD709" s="159">
        <v>0.25</v>
      </c>
      <c r="AE709" s="159">
        <v>40</v>
      </c>
      <c r="AF709" s="15">
        <v>162</v>
      </c>
      <c r="AG709" s="27">
        <v>648</v>
      </c>
      <c r="AH709" s="27">
        <f t="shared" si="443"/>
        <v>-0.83799999999999997</v>
      </c>
      <c r="AI709" s="27">
        <f t="shared" si="444"/>
        <v>1</v>
      </c>
      <c r="AJ709" s="27">
        <f t="shared" si="445"/>
        <v>-0.83799999999999997</v>
      </c>
      <c r="AQ709" s="15">
        <f t="shared" si="446"/>
        <v>0</v>
      </c>
      <c r="AR709" s="15">
        <f t="shared" si="447"/>
        <v>0</v>
      </c>
      <c r="AZ709" s="15">
        <f t="shared" si="448"/>
        <v>0</v>
      </c>
      <c r="BA709" s="15">
        <f t="shared" si="449"/>
        <v>0</v>
      </c>
      <c r="BC709" s="15">
        <v>1.25</v>
      </c>
      <c r="BD709" s="15">
        <v>1.6666666666666667</v>
      </c>
      <c r="BE709" s="15">
        <v>1.6666666666666667</v>
      </c>
      <c r="BF709" s="15">
        <v>1</v>
      </c>
      <c r="BG709" s="15">
        <v>3</v>
      </c>
      <c r="BH709" s="15">
        <v>1.7166666666666668</v>
      </c>
      <c r="BI709" s="15">
        <v>3</v>
      </c>
      <c r="BJ709" s="15">
        <v>2</v>
      </c>
      <c r="BK709" s="15">
        <f t="shared" si="450"/>
        <v>1</v>
      </c>
      <c r="BL709" s="15">
        <f t="shared" si="451"/>
        <v>0</v>
      </c>
      <c r="BM709" s="15">
        <f t="shared" si="452"/>
        <v>0</v>
      </c>
      <c r="BN709" s="15">
        <v>1</v>
      </c>
      <c r="BO709" s="15">
        <f t="shared" si="453"/>
        <v>0</v>
      </c>
      <c r="BP709" s="15">
        <f t="shared" si="454"/>
        <v>0</v>
      </c>
      <c r="BQ709" s="15">
        <f t="shared" si="455"/>
        <v>0</v>
      </c>
      <c r="BR709" s="15">
        <f t="shared" si="456"/>
        <v>0</v>
      </c>
      <c r="BS709" s="15">
        <v>2</v>
      </c>
      <c r="BT709" s="15">
        <v>1</v>
      </c>
      <c r="BU709" s="15">
        <f t="shared" si="457"/>
        <v>0</v>
      </c>
      <c r="BV709" s="15">
        <f t="shared" si="458"/>
        <v>0</v>
      </c>
      <c r="BW709" s="15">
        <f t="shared" si="459"/>
        <v>0</v>
      </c>
      <c r="BX709" s="15">
        <f t="shared" si="460"/>
        <v>0</v>
      </c>
      <c r="BY709" s="15">
        <v>1</v>
      </c>
      <c r="BZ709" s="15">
        <v>1</v>
      </c>
      <c r="CA709" s="15">
        <v>1</v>
      </c>
      <c r="CB709" s="15">
        <v>1</v>
      </c>
      <c r="CC709" s="15">
        <v>1</v>
      </c>
      <c r="CD709" s="27">
        <v>3.8</v>
      </c>
      <c r="CE709" s="27">
        <v>4.333333333333333</v>
      </c>
      <c r="CF709" s="27">
        <v>4.75</v>
      </c>
      <c r="CG709" s="27">
        <v>4</v>
      </c>
      <c r="CH709" s="27">
        <v>4.333333333333333</v>
      </c>
      <c r="CI709" s="27">
        <v>2.5</v>
      </c>
      <c r="CJ709" s="27">
        <f t="shared" si="434"/>
        <v>3.9527777777777775</v>
      </c>
      <c r="CK709" s="15">
        <f t="shared" si="461"/>
        <v>-1</v>
      </c>
      <c r="CL709" s="15">
        <f t="shared" si="462"/>
        <v>-0.66666666666666696</v>
      </c>
      <c r="CM709" s="15">
        <f t="shared" si="463"/>
        <v>0</v>
      </c>
      <c r="CN709" s="15">
        <f t="shared" si="464"/>
        <v>-0.59999999999999964</v>
      </c>
      <c r="CO709" s="15">
        <f t="shared" si="465"/>
        <v>-0.66666666666666696</v>
      </c>
      <c r="CP709" s="15">
        <f t="shared" si="466"/>
        <v>0.25</v>
      </c>
      <c r="CQ709" s="15">
        <f t="shared" si="467"/>
        <v>-0.44722222222222197</v>
      </c>
    </row>
    <row r="710" spans="1:95" x14ac:dyDescent="0.2">
      <c r="A710" s="15">
        <v>1118</v>
      </c>
      <c r="B710" s="23">
        <v>0</v>
      </c>
      <c r="C710" s="15">
        <v>2</v>
      </c>
      <c r="D710" s="15">
        <f t="shared" si="435"/>
        <v>1</v>
      </c>
      <c r="E710" s="15">
        <f t="shared" si="430"/>
        <v>0</v>
      </c>
      <c r="F710" s="15">
        <f t="shared" si="431"/>
        <v>0</v>
      </c>
      <c r="G710" s="15">
        <f t="shared" si="432"/>
        <v>0</v>
      </c>
      <c r="H710" s="15">
        <f t="shared" si="433"/>
        <v>0</v>
      </c>
      <c r="I710" s="15">
        <v>0</v>
      </c>
      <c r="J710" s="15">
        <v>25</v>
      </c>
      <c r="K710" s="15">
        <v>3</v>
      </c>
      <c r="L710" s="15">
        <f t="shared" si="436"/>
        <v>0</v>
      </c>
      <c r="M710" s="15">
        <f t="shared" si="437"/>
        <v>0</v>
      </c>
      <c r="N710" s="15">
        <f t="shared" si="438"/>
        <v>0</v>
      </c>
      <c r="O710" s="15">
        <f t="shared" si="439"/>
        <v>1</v>
      </c>
      <c r="P710" s="15">
        <f t="shared" si="440"/>
        <v>0</v>
      </c>
      <c r="Q710" s="15">
        <v>2</v>
      </c>
      <c r="R710" s="15">
        <v>5</v>
      </c>
      <c r="S710" s="15">
        <v>6</v>
      </c>
      <c r="T710" s="15">
        <v>0</v>
      </c>
      <c r="U710" s="15">
        <v>0</v>
      </c>
      <c r="V710" s="15">
        <v>0</v>
      </c>
      <c r="W710" s="15">
        <v>0</v>
      </c>
      <c r="X710" s="15">
        <v>1</v>
      </c>
      <c r="Y710" s="15">
        <v>1</v>
      </c>
      <c r="Z710" s="15">
        <f t="shared" si="468"/>
        <v>0</v>
      </c>
      <c r="AA710" s="15">
        <f t="shared" si="441"/>
        <v>0</v>
      </c>
      <c r="AB710" s="15">
        <f t="shared" si="442"/>
        <v>1</v>
      </c>
      <c r="AC710" s="15">
        <v>8</v>
      </c>
      <c r="AD710" s="15">
        <v>1</v>
      </c>
      <c r="AE710" s="15">
        <v>16</v>
      </c>
      <c r="AF710" s="15">
        <v>4000</v>
      </c>
      <c r="AG710" s="27">
        <v>4000</v>
      </c>
      <c r="AH710" s="27">
        <f t="shared" si="443"/>
        <v>0</v>
      </c>
      <c r="AI710" s="27">
        <f t="shared" si="444"/>
        <v>1</v>
      </c>
      <c r="AJ710" s="27">
        <f t="shared" si="445"/>
        <v>0</v>
      </c>
      <c r="AQ710" s="15">
        <f t="shared" si="446"/>
        <v>0</v>
      </c>
      <c r="AR710" s="15">
        <f t="shared" si="447"/>
        <v>0</v>
      </c>
      <c r="AZ710" s="15">
        <f t="shared" si="448"/>
        <v>0</v>
      </c>
      <c r="BA710" s="15">
        <f t="shared" si="449"/>
        <v>0</v>
      </c>
      <c r="BB710" s="15">
        <f>$AJ710</f>
        <v>0</v>
      </c>
      <c r="BC710" s="15">
        <v>2.25</v>
      </c>
      <c r="BD710" s="15">
        <v>1.6666666666666667</v>
      </c>
      <c r="BE710" s="15">
        <v>1</v>
      </c>
      <c r="BF710" s="15">
        <v>1</v>
      </c>
      <c r="BG710" s="15">
        <v>3</v>
      </c>
      <c r="BH710" s="15">
        <v>1.7833333333333337</v>
      </c>
      <c r="BI710" s="15">
        <v>1</v>
      </c>
      <c r="BJ710" s="15">
        <v>2</v>
      </c>
      <c r="BK710" s="15">
        <f t="shared" si="450"/>
        <v>1</v>
      </c>
      <c r="BL710" s="15">
        <f t="shared" si="451"/>
        <v>0</v>
      </c>
      <c r="BM710" s="15">
        <f t="shared" si="452"/>
        <v>0</v>
      </c>
      <c r="BN710" s="15">
        <v>1</v>
      </c>
      <c r="BO710" s="15">
        <f t="shared" si="453"/>
        <v>0</v>
      </c>
      <c r="BP710" s="15">
        <f t="shared" si="454"/>
        <v>0</v>
      </c>
      <c r="BQ710" s="15">
        <f t="shared" si="455"/>
        <v>0</v>
      </c>
      <c r="BR710" s="15">
        <f t="shared" si="456"/>
        <v>0</v>
      </c>
      <c r="BS710" s="15">
        <v>3</v>
      </c>
      <c r="BT710" s="15">
        <v>1</v>
      </c>
      <c r="BU710" s="15">
        <f t="shared" si="457"/>
        <v>0</v>
      </c>
      <c r="BV710" s="15">
        <f t="shared" si="458"/>
        <v>0</v>
      </c>
      <c r="BW710" s="15">
        <f t="shared" si="459"/>
        <v>0</v>
      </c>
      <c r="BX710" s="15">
        <f t="shared" si="460"/>
        <v>0</v>
      </c>
      <c r="BY710" s="15">
        <v>1</v>
      </c>
      <c r="BZ710" s="15">
        <v>1</v>
      </c>
      <c r="CA710" s="15">
        <v>1</v>
      </c>
      <c r="CB710" s="15">
        <v>1</v>
      </c>
      <c r="CC710" s="15">
        <v>1</v>
      </c>
      <c r="CD710" s="27">
        <v>4.8</v>
      </c>
      <c r="CE710" s="27">
        <v>5</v>
      </c>
      <c r="CF710" s="27">
        <v>4.75</v>
      </c>
      <c r="CG710" s="27">
        <v>4.5999999999999996</v>
      </c>
      <c r="CH710" s="27">
        <v>5</v>
      </c>
      <c r="CI710" s="27">
        <v>2.25</v>
      </c>
      <c r="CJ710" s="27">
        <f t="shared" si="434"/>
        <v>4.3999999999999995</v>
      </c>
      <c r="CK710" s="15">
        <f t="shared" si="461"/>
        <v>0.20000000000000018</v>
      </c>
      <c r="CL710" s="15">
        <f t="shared" si="462"/>
        <v>0</v>
      </c>
      <c r="CM710" s="15">
        <f t="shared" si="463"/>
        <v>0</v>
      </c>
      <c r="CN710" s="15">
        <f t="shared" si="464"/>
        <v>0</v>
      </c>
      <c r="CO710" s="15">
        <f t="shared" si="465"/>
        <v>0</v>
      </c>
      <c r="CP710" s="15">
        <f t="shared" si="466"/>
        <v>0</v>
      </c>
      <c r="CQ710" s="15">
        <f t="shared" si="467"/>
        <v>3.3333333333333215E-2</v>
      </c>
    </row>
    <row r="711" spans="1:95" x14ac:dyDescent="0.2">
      <c r="A711" s="15">
        <v>1118</v>
      </c>
      <c r="B711" s="23">
        <v>0</v>
      </c>
      <c r="C711" s="15">
        <v>2</v>
      </c>
      <c r="D711" s="15">
        <f t="shared" si="435"/>
        <v>1</v>
      </c>
      <c r="E711" s="15">
        <f t="shared" si="430"/>
        <v>0</v>
      </c>
      <c r="F711" s="15">
        <f t="shared" si="431"/>
        <v>0</v>
      </c>
      <c r="G711" s="15">
        <f t="shared" si="432"/>
        <v>0</v>
      </c>
      <c r="H711" s="15">
        <f t="shared" si="433"/>
        <v>0</v>
      </c>
      <c r="I711" s="15">
        <v>0</v>
      </c>
      <c r="J711" s="15">
        <v>25</v>
      </c>
      <c r="K711" s="15">
        <v>3</v>
      </c>
      <c r="L711" s="15">
        <f t="shared" si="436"/>
        <v>0</v>
      </c>
      <c r="M711" s="15">
        <f t="shared" si="437"/>
        <v>0</v>
      </c>
      <c r="N711" s="15">
        <f t="shared" si="438"/>
        <v>0</v>
      </c>
      <c r="O711" s="15">
        <f t="shared" si="439"/>
        <v>1</v>
      </c>
      <c r="P711" s="15">
        <f t="shared" si="440"/>
        <v>0</v>
      </c>
      <c r="Q711" s="15">
        <v>2</v>
      </c>
      <c r="R711" s="15">
        <v>5</v>
      </c>
      <c r="S711" s="15">
        <v>6</v>
      </c>
      <c r="T711" s="15">
        <v>0</v>
      </c>
      <c r="U711" s="15">
        <v>0</v>
      </c>
      <c r="V711" s="15">
        <v>0</v>
      </c>
      <c r="W711" s="15">
        <v>0</v>
      </c>
      <c r="X711" s="15">
        <v>1</v>
      </c>
      <c r="Y711" s="15">
        <v>0</v>
      </c>
      <c r="Z711" s="15">
        <f t="shared" si="468"/>
        <v>0</v>
      </c>
      <c r="AA711" s="15">
        <f t="shared" si="441"/>
        <v>0</v>
      </c>
      <c r="AB711" s="15">
        <f t="shared" si="442"/>
        <v>1</v>
      </c>
      <c r="AC711" s="159">
        <v>8</v>
      </c>
      <c r="AD711" s="159">
        <v>1</v>
      </c>
      <c r="AE711" s="159">
        <v>15</v>
      </c>
      <c r="AF711" s="15">
        <v>4000</v>
      </c>
      <c r="AG711" s="27">
        <v>4000</v>
      </c>
      <c r="AH711" s="27">
        <f t="shared" si="443"/>
        <v>-0.5</v>
      </c>
      <c r="AI711" s="27">
        <f t="shared" si="444"/>
        <v>1</v>
      </c>
      <c r="AJ711" s="27">
        <f t="shared" si="445"/>
        <v>-0.5</v>
      </c>
      <c r="AQ711" s="15">
        <f t="shared" si="446"/>
        <v>0</v>
      </c>
      <c r="AR711" s="15">
        <f t="shared" si="447"/>
        <v>0</v>
      </c>
      <c r="AZ711" s="15">
        <f t="shared" si="448"/>
        <v>0</v>
      </c>
      <c r="BA711" s="15">
        <f t="shared" si="449"/>
        <v>0</v>
      </c>
      <c r="BC711" s="15">
        <v>2.25</v>
      </c>
      <c r="BD711" s="15">
        <v>1.6666666666666667</v>
      </c>
      <c r="BE711" s="15">
        <v>1</v>
      </c>
      <c r="BF711" s="15">
        <v>1</v>
      </c>
      <c r="BG711" s="15">
        <v>3</v>
      </c>
      <c r="BH711" s="15">
        <v>1.7833333333333337</v>
      </c>
      <c r="BI711" s="15">
        <v>1</v>
      </c>
      <c r="BJ711" s="15">
        <v>2</v>
      </c>
      <c r="BK711" s="15">
        <f t="shared" si="450"/>
        <v>1</v>
      </c>
      <c r="BL711" s="15">
        <f t="shared" si="451"/>
        <v>0</v>
      </c>
      <c r="BM711" s="15">
        <f t="shared" si="452"/>
        <v>0</v>
      </c>
      <c r="BN711" s="15">
        <v>1</v>
      </c>
      <c r="BO711" s="15">
        <f t="shared" si="453"/>
        <v>0</v>
      </c>
      <c r="BP711" s="15">
        <f t="shared" si="454"/>
        <v>0</v>
      </c>
      <c r="BQ711" s="15">
        <f t="shared" si="455"/>
        <v>0</v>
      </c>
      <c r="BR711" s="15">
        <f t="shared" si="456"/>
        <v>0</v>
      </c>
      <c r="BS711" s="15">
        <v>3</v>
      </c>
      <c r="BT711" s="15">
        <v>1</v>
      </c>
      <c r="BU711" s="15">
        <f t="shared" si="457"/>
        <v>0</v>
      </c>
      <c r="BV711" s="15">
        <f t="shared" si="458"/>
        <v>0</v>
      </c>
      <c r="BW711" s="15">
        <f t="shared" si="459"/>
        <v>0</v>
      </c>
      <c r="BX711" s="15">
        <f t="shared" si="460"/>
        <v>0</v>
      </c>
      <c r="BY711" s="15">
        <v>1</v>
      </c>
      <c r="BZ711" s="15">
        <v>1</v>
      </c>
      <c r="CA711" s="15">
        <v>1</v>
      </c>
      <c r="CB711" s="15">
        <v>1</v>
      </c>
      <c r="CC711" s="15">
        <v>1</v>
      </c>
      <c r="CD711" s="27">
        <v>4.5999999999999996</v>
      </c>
      <c r="CE711" s="27">
        <v>5</v>
      </c>
      <c r="CF711" s="27">
        <v>4.75</v>
      </c>
      <c r="CG711" s="27">
        <v>4.5999999999999996</v>
      </c>
      <c r="CH711" s="27">
        <v>5</v>
      </c>
      <c r="CI711" s="27">
        <v>2.25</v>
      </c>
      <c r="CJ711" s="27">
        <f t="shared" si="434"/>
        <v>4.3666666666666663</v>
      </c>
      <c r="CK711" s="15">
        <f t="shared" si="461"/>
        <v>0</v>
      </c>
      <c r="CL711" s="15">
        <f t="shared" si="462"/>
        <v>0.66666666666666696</v>
      </c>
      <c r="CM711" s="15">
        <f t="shared" si="463"/>
        <v>0.25</v>
      </c>
      <c r="CN711" s="15">
        <f t="shared" si="464"/>
        <v>1.5999999999999996</v>
      </c>
      <c r="CO711" s="15">
        <f t="shared" si="465"/>
        <v>3</v>
      </c>
      <c r="CP711" s="15">
        <f t="shared" si="466"/>
        <v>-1.5</v>
      </c>
      <c r="CQ711" s="15">
        <f t="shared" si="467"/>
        <v>0.66944444444444384</v>
      </c>
    </row>
    <row r="712" spans="1:95" x14ac:dyDescent="0.2">
      <c r="A712" s="15">
        <v>1119</v>
      </c>
      <c r="B712" s="23">
        <v>0</v>
      </c>
      <c r="C712" s="15">
        <v>2</v>
      </c>
      <c r="D712" s="15">
        <f t="shared" si="435"/>
        <v>1</v>
      </c>
      <c r="E712" s="15">
        <f t="shared" si="430"/>
        <v>0</v>
      </c>
      <c r="F712" s="15">
        <f t="shared" si="431"/>
        <v>0</v>
      </c>
      <c r="G712" s="15">
        <f t="shared" si="432"/>
        <v>0</v>
      </c>
      <c r="H712" s="15">
        <f t="shared" si="433"/>
        <v>0</v>
      </c>
      <c r="I712" s="15">
        <v>1</v>
      </c>
      <c r="J712" s="15">
        <v>42</v>
      </c>
      <c r="K712" s="15">
        <v>3</v>
      </c>
      <c r="L712" s="15">
        <f t="shared" si="436"/>
        <v>0</v>
      </c>
      <c r="M712" s="15">
        <f t="shared" si="437"/>
        <v>0</v>
      </c>
      <c r="N712" s="15">
        <f t="shared" si="438"/>
        <v>0</v>
      </c>
      <c r="O712" s="15">
        <f t="shared" si="439"/>
        <v>1</v>
      </c>
      <c r="P712" s="15">
        <f t="shared" si="440"/>
        <v>0</v>
      </c>
      <c r="Q712" s="15">
        <v>2</v>
      </c>
      <c r="R712" s="15">
        <v>4</v>
      </c>
      <c r="S712" s="15">
        <v>16</v>
      </c>
      <c r="T712" s="15">
        <v>0</v>
      </c>
      <c r="U712" s="15">
        <v>0</v>
      </c>
      <c r="V712" s="15">
        <v>0</v>
      </c>
      <c r="W712" s="15">
        <v>0</v>
      </c>
      <c r="X712" s="15">
        <v>1</v>
      </c>
      <c r="Y712" s="15">
        <v>1</v>
      </c>
      <c r="Z712" s="15">
        <f t="shared" si="468"/>
        <v>0</v>
      </c>
      <c r="AA712" s="15">
        <f t="shared" si="441"/>
        <v>0</v>
      </c>
      <c r="AB712" s="15">
        <f t="shared" si="442"/>
        <v>1</v>
      </c>
      <c r="AC712" s="15">
        <v>8</v>
      </c>
      <c r="AD712" s="15">
        <v>0.5</v>
      </c>
      <c r="AE712" s="15">
        <v>14</v>
      </c>
      <c r="AF712" s="15">
        <v>4000</v>
      </c>
      <c r="AG712" s="27">
        <v>8000</v>
      </c>
      <c r="AH712" s="27">
        <f t="shared" si="443"/>
        <v>0</v>
      </c>
      <c r="AI712" s="27">
        <f t="shared" si="444"/>
        <v>0.5</v>
      </c>
      <c r="AJ712" s="27">
        <f t="shared" si="445"/>
        <v>0</v>
      </c>
      <c r="AK712" s="15">
        <v>8</v>
      </c>
      <c r="AL712" s="15">
        <v>0.5</v>
      </c>
      <c r="AM712" s="15">
        <v>8</v>
      </c>
      <c r="AN712" s="15">
        <v>4000</v>
      </c>
      <c r="AO712" s="15">
        <v>8000</v>
      </c>
      <c r="AP712" s="15">
        <f>($AO712-$AO713)/$AO713</f>
        <v>0</v>
      </c>
      <c r="AQ712" s="15">
        <f t="shared" si="446"/>
        <v>0.5</v>
      </c>
      <c r="AR712" s="15">
        <f t="shared" si="447"/>
        <v>0</v>
      </c>
      <c r="AZ712" s="15">
        <f t="shared" si="448"/>
        <v>0</v>
      </c>
      <c r="BA712" s="15">
        <f t="shared" si="449"/>
        <v>0</v>
      </c>
      <c r="BB712" s="15">
        <f>$AJ712</f>
        <v>0</v>
      </c>
      <c r="BC712" s="15">
        <v>1.5</v>
      </c>
      <c r="BD712" s="15">
        <v>2.3333333333333335</v>
      </c>
      <c r="BE712" s="15">
        <v>1.3333333333333333</v>
      </c>
      <c r="BF712" s="15">
        <v>2</v>
      </c>
      <c r="BG712" s="15">
        <v>4</v>
      </c>
      <c r="BH712" s="15">
        <v>2.2333333333333334</v>
      </c>
      <c r="BI712" s="15">
        <v>5</v>
      </c>
      <c r="BJ712" s="15">
        <v>2</v>
      </c>
      <c r="BK712" s="15">
        <f t="shared" si="450"/>
        <v>1</v>
      </c>
      <c r="BL712" s="15">
        <f t="shared" si="451"/>
        <v>0</v>
      </c>
      <c r="BM712" s="15">
        <f t="shared" si="452"/>
        <v>0</v>
      </c>
      <c r="BN712" s="15">
        <v>1</v>
      </c>
      <c r="BO712" s="15">
        <f t="shared" si="453"/>
        <v>0</v>
      </c>
      <c r="BP712" s="15">
        <f t="shared" si="454"/>
        <v>0</v>
      </c>
      <c r="BQ712" s="15">
        <f t="shared" si="455"/>
        <v>0</v>
      </c>
      <c r="BR712" s="15">
        <f t="shared" si="456"/>
        <v>0</v>
      </c>
      <c r="BS712" s="15">
        <v>4</v>
      </c>
      <c r="BT712" s="15">
        <v>1</v>
      </c>
      <c r="BU712" s="15">
        <f t="shared" si="457"/>
        <v>0</v>
      </c>
      <c r="BV712" s="15">
        <f t="shared" si="458"/>
        <v>0</v>
      </c>
      <c r="BW712" s="15">
        <f t="shared" si="459"/>
        <v>0</v>
      </c>
      <c r="BX712" s="15">
        <f t="shared" si="460"/>
        <v>0</v>
      </c>
      <c r="BY712" s="15">
        <v>1</v>
      </c>
      <c r="BZ712" s="15">
        <v>1</v>
      </c>
      <c r="CA712" s="15">
        <v>1</v>
      </c>
      <c r="CB712" s="15">
        <v>1</v>
      </c>
      <c r="CC712" s="15">
        <v>1</v>
      </c>
      <c r="CD712" s="27">
        <v>4.5999999999999996</v>
      </c>
      <c r="CE712" s="27">
        <v>4.333333333333333</v>
      </c>
      <c r="CF712" s="27">
        <v>4.5</v>
      </c>
      <c r="CG712" s="27">
        <v>3</v>
      </c>
      <c r="CH712" s="27">
        <v>2</v>
      </c>
      <c r="CI712" s="27">
        <v>3.75</v>
      </c>
      <c r="CJ712" s="27">
        <f t="shared" si="434"/>
        <v>3.6972222222222224</v>
      </c>
      <c r="CK712" s="15">
        <f t="shared" si="461"/>
        <v>0</v>
      </c>
      <c r="CL712" s="15">
        <f t="shared" si="462"/>
        <v>0</v>
      </c>
      <c r="CM712" s="15">
        <f t="shared" si="463"/>
        <v>0</v>
      </c>
      <c r="CN712" s="15">
        <f t="shared" si="464"/>
        <v>0</v>
      </c>
      <c r="CO712" s="15">
        <f t="shared" si="465"/>
        <v>0</v>
      </c>
      <c r="CP712" s="15">
        <f t="shared" si="466"/>
        <v>0</v>
      </c>
      <c r="CQ712" s="15">
        <f t="shared" si="467"/>
        <v>0</v>
      </c>
    </row>
    <row r="713" spans="1:95" x14ac:dyDescent="0.2">
      <c r="A713" s="15">
        <v>1119</v>
      </c>
      <c r="B713" s="23">
        <v>0</v>
      </c>
      <c r="C713" s="15">
        <v>2</v>
      </c>
      <c r="D713" s="15">
        <f t="shared" si="435"/>
        <v>1</v>
      </c>
      <c r="E713" s="15">
        <f t="shared" si="430"/>
        <v>0</v>
      </c>
      <c r="F713" s="15">
        <f t="shared" si="431"/>
        <v>0</v>
      </c>
      <c r="G713" s="15">
        <f t="shared" si="432"/>
        <v>0</v>
      </c>
      <c r="H713" s="15">
        <f t="shared" si="433"/>
        <v>0</v>
      </c>
      <c r="I713" s="15">
        <v>1</v>
      </c>
      <c r="J713" s="15">
        <v>42</v>
      </c>
      <c r="K713" s="15">
        <v>3</v>
      </c>
      <c r="L713" s="15">
        <f t="shared" si="436"/>
        <v>0</v>
      </c>
      <c r="M713" s="15">
        <f t="shared" si="437"/>
        <v>0</v>
      </c>
      <c r="N713" s="15">
        <f t="shared" si="438"/>
        <v>0</v>
      </c>
      <c r="O713" s="15">
        <f t="shared" si="439"/>
        <v>1</v>
      </c>
      <c r="P713" s="15">
        <f t="shared" si="440"/>
        <v>0</v>
      </c>
      <c r="Q713" s="15">
        <v>2</v>
      </c>
      <c r="R713" s="15">
        <v>4</v>
      </c>
      <c r="S713" s="15">
        <v>16</v>
      </c>
      <c r="T713" s="15">
        <v>0</v>
      </c>
      <c r="U713" s="15">
        <v>0</v>
      </c>
      <c r="V713" s="15">
        <v>0</v>
      </c>
      <c r="W713" s="15">
        <v>0</v>
      </c>
      <c r="X713" s="15">
        <v>1</v>
      </c>
      <c r="Y713" s="15">
        <v>0</v>
      </c>
      <c r="Z713" s="15">
        <f t="shared" si="468"/>
        <v>0</v>
      </c>
      <c r="AA713" s="15">
        <f t="shared" si="441"/>
        <v>0</v>
      </c>
      <c r="AB713" s="15">
        <f t="shared" si="442"/>
        <v>1</v>
      </c>
      <c r="AC713" s="159">
        <v>8</v>
      </c>
      <c r="AD713" s="159">
        <v>0.5</v>
      </c>
      <c r="AE713" s="159">
        <v>10</v>
      </c>
      <c r="AF713" s="15">
        <v>4000</v>
      </c>
      <c r="AG713" s="27">
        <v>8000</v>
      </c>
      <c r="AH713" s="27">
        <f t="shared" si="443"/>
        <v>0</v>
      </c>
      <c r="AI713" s="27">
        <f t="shared" si="444"/>
        <v>0.5</v>
      </c>
      <c r="AJ713" s="27">
        <f t="shared" si="445"/>
        <v>0</v>
      </c>
      <c r="AK713" s="15">
        <v>8</v>
      </c>
      <c r="AL713" s="15">
        <v>0.5</v>
      </c>
      <c r="AM713" s="15">
        <v>8</v>
      </c>
      <c r="AN713" s="15">
        <v>4000</v>
      </c>
      <c r="AO713" s="15">
        <v>8000</v>
      </c>
      <c r="AQ713" s="15">
        <f t="shared" si="446"/>
        <v>0.5</v>
      </c>
      <c r="AR713" s="15">
        <f t="shared" si="447"/>
        <v>0</v>
      </c>
      <c r="AZ713" s="15">
        <f t="shared" si="448"/>
        <v>0</v>
      </c>
      <c r="BA713" s="15">
        <f t="shared" si="449"/>
        <v>0</v>
      </c>
      <c r="BC713" s="15">
        <v>1.5</v>
      </c>
      <c r="BD713" s="15">
        <v>2.3333333333333335</v>
      </c>
      <c r="BE713" s="15">
        <v>1.3333333333333333</v>
      </c>
      <c r="BF713" s="15">
        <v>2</v>
      </c>
      <c r="BG713" s="15">
        <v>4</v>
      </c>
      <c r="BH713" s="15">
        <v>2.2333333333333334</v>
      </c>
      <c r="BI713" s="15">
        <v>5</v>
      </c>
      <c r="BJ713" s="15">
        <v>2</v>
      </c>
      <c r="BK713" s="15">
        <f t="shared" si="450"/>
        <v>1</v>
      </c>
      <c r="BL713" s="15">
        <f t="shared" si="451"/>
        <v>0</v>
      </c>
      <c r="BM713" s="15">
        <f t="shared" si="452"/>
        <v>0</v>
      </c>
      <c r="BN713" s="15">
        <v>1</v>
      </c>
      <c r="BO713" s="15">
        <f t="shared" si="453"/>
        <v>0</v>
      </c>
      <c r="BP713" s="15">
        <f t="shared" si="454"/>
        <v>0</v>
      </c>
      <c r="BQ713" s="15">
        <f t="shared" si="455"/>
        <v>0</v>
      </c>
      <c r="BR713" s="15">
        <f t="shared" si="456"/>
        <v>0</v>
      </c>
      <c r="BS713" s="15">
        <v>4</v>
      </c>
      <c r="BT713" s="15">
        <v>1</v>
      </c>
      <c r="BU713" s="15">
        <f t="shared" si="457"/>
        <v>0</v>
      </c>
      <c r="BV713" s="15">
        <f t="shared" si="458"/>
        <v>0</v>
      </c>
      <c r="BW713" s="15">
        <f t="shared" si="459"/>
        <v>0</v>
      </c>
      <c r="BX713" s="15">
        <f t="shared" si="460"/>
        <v>0</v>
      </c>
      <c r="BY713" s="15">
        <v>1</v>
      </c>
      <c r="BZ713" s="15">
        <v>1</v>
      </c>
      <c r="CA713" s="15">
        <v>1</v>
      </c>
      <c r="CB713" s="15">
        <v>1</v>
      </c>
      <c r="CC713" s="15">
        <v>1</v>
      </c>
      <c r="CD713" s="27">
        <v>4.5999999999999996</v>
      </c>
      <c r="CE713" s="27">
        <v>4.333333333333333</v>
      </c>
      <c r="CF713" s="27">
        <v>4.5</v>
      </c>
      <c r="CG713" s="27">
        <v>3</v>
      </c>
      <c r="CH713" s="27">
        <v>2</v>
      </c>
      <c r="CI713" s="27">
        <v>3.75</v>
      </c>
      <c r="CJ713" s="27">
        <f t="shared" si="434"/>
        <v>3.6972222222222224</v>
      </c>
      <c r="CK713" s="15">
        <f t="shared" si="461"/>
        <v>-0.20000000000000018</v>
      </c>
      <c r="CL713" s="15">
        <f t="shared" si="462"/>
        <v>0.33333333333333304</v>
      </c>
      <c r="CM713" s="15">
        <f t="shared" si="463"/>
        <v>-0.5</v>
      </c>
      <c r="CN713" s="15">
        <f t="shared" si="464"/>
        <v>-1</v>
      </c>
      <c r="CO713" s="15">
        <f t="shared" si="465"/>
        <v>-2.333333333333333</v>
      </c>
      <c r="CP713" s="15">
        <f t="shared" si="466"/>
        <v>0.5</v>
      </c>
      <c r="CQ713" s="15">
        <f t="shared" si="467"/>
        <v>-0.53333333333333277</v>
      </c>
    </row>
    <row r="714" spans="1:95" x14ac:dyDescent="0.2">
      <c r="A714" s="15">
        <v>1120</v>
      </c>
      <c r="B714" s="23">
        <v>0</v>
      </c>
      <c r="C714" s="15">
        <v>2</v>
      </c>
      <c r="D714" s="15">
        <f t="shared" si="435"/>
        <v>1</v>
      </c>
      <c r="E714" s="15">
        <f t="shared" si="430"/>
        <v>0</v>
      </c>
      <c r="F714" s="15">
        <f t="shared" si="431"/>
        <v>0</v>
      </c>
      <c r="G714" s="15">
        <f t="shared" si="432"/>
        <v>0</v>
      </c>
      <c r="H714" s="15">
        <f t="shared" si="433"/>
        <v>0</v>
      </c>
      <c r="I714" s="15">
        <v>0</v>
      </c>
      <c r="J714" s="15">
        <v>38</v>
      </c>
      <c r="K714" s="15">
        <v>5</v>
      </c>
      <c r="L714" s="15">
        <f t="shared" si="436"/>
        <v>0</v>
      </c>
      <c r="M714" s="15">
        <f t="shared" si="437"/>
        <v>0</v>
      </c>
      <c r="N714" s="15">
        <f t="shared" si="438"/>
        <v>0</v>
      </c>
      <c r="O714" s="15">
        <f t="shared" si="439"/>
        <v>0</v>
      </c>
      <c r="P714" s="15">
        <f t="shared" si="440"/>
        <v>0</v>
      </c>
      <c r="Q714" s="15">
        <v>2</v>
      </c>
      <c r="R714" s="15">
        <v>4</v>
      </c>
      <c r="S714" s="15">
        <v>5</v>
      </c>
      <c r="T714" s="15">
        <v>0</v>
      </c>
      <c r="U714" s="15">
        <v>1</v>
      </c>
      <c r="V714" s="15">
        <v>0</v>
      </c>
      <c r="W714" s="15">
        <v>0</v>
      </c>
      <c r="X714" s="15">
        <v>1</v>
      </c>
      <c r="Y714" s="15">
        <v>1</v>
      </c>
      <c r="Z714" s="15">
        <f t="shared" si="468"/>
        <v>0</v>
      </c>
      <c r="AA714" s="15">
        <f t="shared" si="441"/>
        <v>0</v>
      </c>
      <c r="AB714" s="15">
        <f t="shared" si="442"/>
        <v>1</v>
      </c>
      <c r="AC714" s="15">
        <v>8</v>
      </c>
      <c r="AD714" s="15">
        <v>0.5</v>
      </c>
      <c r="AE714" s="15">
        <v>16</v>
      </c>
      <c r="AF714" s="15">
        <v>4000</v>
      </c>
      <c r="AG714" s="27">
        <v>8000</v>
      </c>
      <c r="AH714" s="27">
        <f t="shared" si="443"/>
        <v>0</v>
      </c>
      <c r="AI714" s="27">
        <f t="shared" si="444"/>
        <v>0.7142857142857143</v>
      </c>
      <c r="AJ714" s="27">
        <f t="shared" si="445"/>
        <v>0</v>
      </c>
      <c r="AK714" s="15">
        <v>7</v>
      </c>
      <c r="AL714" s="15">
        <v>0.2</v>
      </c>
      <c r="AM714" s="15">
        <v>75</v>
      </c>
      <c r="AN714" s="15">
        <v>1000</v>
      </c>
      <c r="AO714" s="15">
        <v>5000</v>
      </c>
      <c r="AQ714" s="15">
        <f t="shared" si="446"/>
        <v>0.28571428571428575</v>
      </c>
      <c r="AR714" s="15">
        <f t="shared" si="447"/>
        <v>0</v>
      </c>
      <c r="AZ714" s="15">
        <f t="shared" si="448"/>
        <v>0</v>
      </c>
      <c r="BA714" s="15">
        <f t="shared" si="449"/>
        <v>0</v>
      </c>
      <c r="BB714" s="15">
        <f>$AJ714</f>
        <v>0</v>
      </c>
      <c r="BC714" s="15">
        <v>1.5</v>
      </c>
      <c r="BD714" s="15">
        <v>1.6666666666666667</v>
      </c>
      <c r="BE714" s="15">
        <v>1</v>
      </c>
      <c r="BF714" s="15">
        <v>1</v>
      </c>
      <c r="BG714" s="15">
        <v>3</v>
      </c>
      <c r="BH714" s="15">
        <v>1.6333333333333335</v>
      </c>
      <c r="BI714" s="15">
        <v>1</v>
      </c>
      <c r="BJ714" s="15">
        <v>2</v>
      </c>
      <c r="BK714" s="15">
        <f t="shared" si="450"/>
        <v>1</v>
      </c>
      <c r="BL714" s="15">
        <f t="shared" si="451"/>
        <v>0</v>
      </c>
      <c r="BM714" s="15">
        <f t="shared" si="452"/>
        <v>0</v>
      </c>
      <c r="BN714" s="15">
        <v>1</v>
      </c>
      <c r="BO714" s="15">
        <f t="shared" si="453"/>
        <v>0</v>
      </c>
      <c r="BP714" s="15">
        <f t="shared" si="454"/>
        <v>0</v>
      </c>
      <c r="BQ714" s="15">
        <f t="shared" si="455"/>
        <v>0</v>
      </c>
      <c r="BR714" s="15">
        <f t="shared" si="456"/>
        <v>0</v>
      </c>
      <c r="BS714" s="15">
        <v>4</v>
      </c>
      <c r="BT714" s="15">
        <v>1</v>
      </c>
      <c r="BU714" s="15">
        <f t="shared" si="457"/>
        <v>0</v>
      </c>
      <c r="BV714" s="15">
        <f t="shared" si="458"/>
        <v>0</v>
      </c>
      <c r="BW714" s="15">
        <f t="shared" si="459"/>
        <v>0</v>
      </c>
      <c r="BX714" s="15">
        <f t="shared" si="460"/>
        <v>0</v>
      </c>
      <c r="BY714" s="15">
        <v>1</v>
      </c>
      <c r="BZ714" s="15">
        <v>1</v>
      </c>
      <c r="CA714" s="15">
        <v>1</v>
      </c>
      <c r="CB714" s="15">
        <v>1</v>
      </c>
      <c r="CC714" s="15">
        <v>1</v>
      </c>
      <c r="CD714" s="27">
        <v>4.8</v>
      </c>
      <c r="CE714" s="27">
        <v>4</v>
      </c>
      <c r="CF714" s="27">
        <v>5</v>
      </c>
      <c r="CG714" s="27">
        <v>4</v>
      </c>
      <c r="CH714" s="27">
        <v>4.333333333333333</v>
      </c>
      <c r="CI714" s="27">
        <v>3.25</v>
      </c>
      <c r="CJ714" s="27">
        <f t="shared" si="434"/>
        <v>4.2305555555555552</v>
      </c>
      <c r="CK714" s="15">
        <f t="shared" si="461"/>
        <v>0</v>
      </c>
      <c r="CL714" s="15">
        <f t="shared" si="462"/>
        <v>0</v>
      </c>
      <c r="CM714" s="15">
        <f t="shared" si="463"/>
        <v>0</v>
      </c>
      <c r="CN714" s="15">
        <f t="shared" si="464"/>
        <v>0</v>
      </c>
      <c r="CO714" s="15">
        <f t="shared" si="465"/>
        <v>0</v>
      </c>
      <c r="CP714" s="15">
        <f t="shared" si="466"/>
        <v>0</v>
      </c>
      <c r="CQ714" s="15">
        <f t="shared" si="467"/>
        <v>0</v>
      </c>
    </row>
    <row r="715" spans="1:95" x14ac:dyDescent="0.2">
      <c r="A715" s="15">
        <v>1120</v>
      </c>
      <c r="B715" s="23">
        <v>0</v>
      </c>
      <c r="C715" s="15">
        <v>2</v>
      </c>
      <c r="D715" s="15">
        <f t="shared" si="435"/>
        <v>1</v>
      </c>
      <c r="E715" s="15">
        <f t="shared" si="430"/>
        <v>0</v>
      </c>
      <c r="F715" s="15">
        <f t="shared" si="431"/>
        <v>0</v>
      </c>
      <c r="G715" s="15">
        <f t="shared" si="432"/>
        <v>0</v>
      </c>
      <c r="H715" s="15">
        <f t="shared" si="433"/>
        <v>0</v>
      </c>
      <c r="I715" s="15">
        <v>0</v>
      </c>
      <c r="J715" s="15">
        <v>38</v>
      </c>
      <c r="K715" s="15">
        <v>5</v>
      </c>
      <c r="L715" s="15">
        <f t="shared" si="436"/>
        <v>0</v>
      </c>
      <c r="M715" s="15">
        <f t="shared" si="437"/>
        <v>0</v>
      </c>
      <c r="N715" s="15">
        <f t="shared" si="438"/>
        <v>0</v>
      </c>
      <c r="O715" s="15">
        <f t="shared" si="439"/>
        <v>0</v>
      </c>
      <c r="P715" s="15">
        <f t="shared" si="440"/>
        <v>0</v>
      </c>
      <c r="Q715" s="15">
        <v>2</v>
      </c>
      <c r="R715" s="15">
        <v>4</v>
      </c>
      <c r="S715" s="15">
        <v>5</v>
      </c>
      <c r="T715" s="15">
        <v>0</v>
      </c>
      <c r="U715" s="15">
        <v>1</v>
      </c>
      <c r="V715" s="15">
        <v>0</v>
      </c>
      <c r="W715" s="15">
        <v>0</v>
      </c>
      <c r="X715" s="15">
        <v>1</v>
      </c>
      <c r="Y715" s="15">
        <v>0</v>
      </c>
      <c r="Z715" s="15">
        <f t="shared" si="468"/>
        <v>0</v>
      </c>
      <c r="AA715" s="15">
        <f t="shared" si="441"/>
        <v>0</v>
      </c>
      <c r="AB715" s="15">
        <f t="shared" si="442"/>
        <v>1</v>
      </c>
      <c r="AC715" s="159">
        <v>8</v>
      </c>
      <c r="AD715" s="159">
        <v>0.5</v>
      </c>
      <c r="AE715" s="159">
        <v>15</v>
      </c>
      <c r="AF715" s="15">
        <v>4000</v>
      </c>
      <c r="AG715" s="27">
        <v>8000</v>
      </c>
      <c r="AH715" s="27">
        <f t="shared" si="443"/>
        <v>15</v>
      </c>
      <c r="AI715" s="27">
        <f t="shared" si="444"/>
        <v>1</v>
      </c>
      <c r="AJ715" s="27">
        <f t="shared" si="445"/>
        <v>15</v>
      </c>
      <c r="AQ715" s="15">
        <f t="shared" si="446"/>
        <v>0</v>
      </c>
      <c r="AR715" s="15">
        <f t="shared" si="447"/>
        <v>0</v>
      </c>
      <c r="AZ715" s="15">
        <f t="shared" si="448"/>
        <v>0</v>
      </c>
      <c r="BA715" s="15">
        <f t="shared" si="449"/>
        <v>0</v>
      </c>
      <c r="BC715" s="15">
        <v>1.5</v>
      </c>
      <c r="BD715" s="15">
        <v>1.6666666666666667</v>
      </c>
      <c r="BE715" s="15">
        <v>1</v>
      </c>
      <c r="BF715" s="15">
        <v>1</v>
      </c>
      <c r="BG715" s="15">
        <v>3</v>
      </c>
      <c r="BH715" s="15">
        <v>1.6333333333333335</v>
      </c>
      <c r="BI715" s="15">
        <v>1</v>
      </c>
      <c r="BJ715" s="15">
        <v>2</v>
      </c>
      <c r="BK715" s="15">
        <f t="shared" si="450"/>
        <v>1</v>
      </c>
      <c r="BL715" s="15">
        <f t="shared" si="451"/>
        <v>0</v>
      </c>
      <c r="BM715" s="15">
        <f t="shared" si="452"/>
        <v>0</v>
      </c>
      <c r="BN715" s="15">
        <v>1</v>
      </c>
      <c r="BO715" s="15">
        <f t="shared" si="453"/>
        <v>0</v>
      </c>
      <c r="BP715" s="15">
        <f t="shared" si="454"/>
        <v>0</v>
      </c>
      <c r="BQ715" s="15">
        <f t="shared" si="455"/>
        <v>0</v>
      </c>
      <c r="BR715" s="15">
        <f t="shared" si="456"/>
        <v>0</v>
      </c>
      <c r="BS715" s="15">
        <v>4</v>
      </c>
      <c r="BT715" s="15">
        <v>1</v>
      </c>
      <c r="BU715" s="15">
        <f t="shared" si="457"/>
        <v>0</v>
      </c>
      <c r="BV715" s="15">
        <f t="shared" si="458"/>
        <v>0</v>
      </c>
      <c r="BW715" s="15">
        <f t="shared" si="459"/>
        <v>0</v>
      </c>
      <c r="BX715" s="15">
        <f t="shared" si="460"/>
        <v>0</v>
      </c>
      <c r="BY715" s="15">
        <v>1</v>
      </c>
      <c r="BZ715" s="15">
        <v>1</v>
      </c>
      <c r="CA715" s="15">
        <v>1</v>
      </c>
      <c r="CB715" s="15">
        <v>1</v>
      </c>
      <c r="CC715" s="15">
        <v>1</v>
      </c>
      <c r="CD715" s="27">
        <v>4.8</v>
      </c>
      <c r="CE715" s="27">
        <v>4</v>
      </c>
      <c r="CF715" s="27">
        <v>5</v>
      </c>
      <c r="CG715" s="27">
        <v>4</v>
      </c>
      <c r="CH715" s="27">
        <v>4.333333333333333</v>
      </c>
      <c r="CI715" s="27">
        <v>3.25</v>
      </c>
      <c r="CJ715" s="27">
        <f t="shared" si="434"/>
        <v>4.2305555555555552</v>
      </c>
      <c r="CK715" s="15">
        <f t="shared" si="461"/>
        <v>1.5999999999999996</v>
      </c>
      <c r="CL715" s="15">
        <f t="shared" si="462"/>
        <v>1</v>
      </c>
      <c r="CM715" s="15">
        <f t="shared" si="463"/>
        <v>1</v>
      </c>
      <c r="CN715" s="15">
        <f t="shared" si="464"/>
        <v>0.60000000000000009</v>
      </c>
      <c r="CO715" s="15">
        <f t="shared" si="465"/>
        <v>1.6666666666666665</v>
      </c>
      <c r="CP715" s="15">
        <f t="shared" si="466"/>
        <v>1</v>
      </c>
      <c r="CQ715" s="15">
        <f t="shared" si="467"/>
        <v>1.1444444444444444</v>
      </c>
    </row>
    <row r="716" spans="1:95" x14ac:dyDescent="0.2">
      <c r="A716" s="15">
        <v>1201</v>
      </c>
      <c r="B716" s="23">
        <v>0</v>
      </c>
      <c r="C716" s="15">
        <v>3</v>
      </c>
      <c r="D716" s="15">
        <f t="shared" si="435"/>
        <v>0</v>
      </c>
      <c r="E716" s="15">
        <f t="shared" si="430"/>
        <v>1</v>
      </c>
      <c r="F716" s="15">
        <f t="shared" si="431"/>
        <v>0</v>
      </c>
      <c r="G716" s="15">
        <f t="shared" si="432"/>
        <v>0</v>
      </c>
      <c r="H716" s="15">
        <f t="shared" si="433"/>
        <v>0</v>
      </c>
      <c r="I716" s="15">
        <v>1</v>
      </c>
      <c r="J716" s="15">
        <v>57</v>
      </c>
      <c r="K716" s="15">
        <v>1</v>
      </c>
      <c r="L716" s="15">
        <f t="shared" si="436"/>
        <v>0</v>
      </c>
      <c r="M716" s="15">
        <f t="shared" si="437"/>
        <v>1</v>
      </c>
      <c r="N716" s="15">
        <f t="shared" si="438"/>
        <v>0</v>
      </c>
      <c r="O716" s="15">
        <f t="shared" si="439"/>
        <v>0</v>
      </c>
      <c r="P716" s="15">
        <f t="shared" si="440"/>
        <v>0</v>
      </c>
      <c r="Q716" s="15">
        <v>2</v>
      </c>
      <c r="S716" s="15">
        <v>15</v>
      </c>
      <c r="T716" s="15">
        <v>0</v>
      </c>
      <c r="U716" s="15">
        <v>1</v>
      </c>
      <c r="V716" s="15">
        <v>0</v>
      </c>
      <c r="W716" s="15">
        <v>0</v>
      </c>
      <c r="X716" s="15">
        <v>0</v>
      </c>
      <c r="Y716" s="15">
        <v>1</v>
      </c>
      <c r="Z716" s="15">
        <f t="shared" si="468"/>
        <v>0</v>
      </c>
      <c r="AA716" s="15">
        <f t="shared" si="441"/>
        <v>0</v>
      </c>
      <c r="AB716" s="15">
        <f t="shared" si="442"/>
        <v>0</v>
      </c>
      <c r="AC716" s="15">
        <v>1</v>
      </c>
      <c r="AD716" s="15">
        <v>12</v>
      </c>
      <c r="AE716" s="15">
        <v>12</v>
      </c>
      <c r="AF716" s="176">
        <v>6000</v>
      </c>
      <c r="AG716" s="177">
        <v>500</v>
      </c>
      <c r="AH716" s="177">
        <f t="shared" si="443"/>
        <v>-0.375</v>
      </c>
      <c r="AI716" s="177">
        <f t="shared" si="444"/>
        <v>1</v>
      </c>
      <c r="AJ716" s="177">
        <f t="shared" si="445"/>
        <v>-0.375</v>
      </c>
      <c r="AQ716" s="15">
        <f t="shared" si="446"/>
        <v>0</v>
      </c>
      <c r="AR716" s="15">
        <f t="shared" si="447"/>
        <v>0</v>
      </c>
      <c r="AZ716" s="15">
        <f t="shared" si="448"/>
        <v>0</v>
      </c>
      <c r="BA716" s="15">
        <f t="shared" si="449"/>
        <v>0</v>
      </c>
      <c r="BB716" s="15">
        <f>$AJ716</f>
        <v>-0.375</v>
      </c>
      <c r="BC716" s="15">
        <v>3</v>
      </c>
      <c r="BD716" s="15">
        <v>2</v>
      </c>
      <c r="BE716" s="15">
        <v>2.6666666666666665</v>
      </c>
      <c r="BF716" s="15">
        <v>2</v>
      </c>
      <c r="BG716" s="15">
        <v>4</v>
      </c>
      <c r="BH716" s="15">
        <v>2.7333333333333334</v>
      </c>
      <c r="BI716" s="15">
        <v>3</v>
      </c>
      <c r="BJ716" s="15">
        <v>5</v>
      </c>
      <c r="BK716" s="15">
        <f t="shared" si="450"/>
        <v>0</v>
      </c>
      <c r="BL716" s="15">
        <f t="shared" si="451"/>
        <v>0</v>
      </c>
      <c r="BM716" s="15">
        <f t="shared" si="452"/>
        <v>0</v>
      </c>
      <c r="BN716" s="15" t="s">
        <v>1007</v>
      </c>
      <c r="BO716" s="15">
        <f t="shared" si="453"/>
        <v>0</v>
      </c>
      <c r="BP716" s="15">
        <f t="shared" si="454"/>
        <v>0</v>
      </c>
      <c r="BQ716" s="15">
        <f t="shared" si="455"/>
        <v>0</v>
      </c>
      <c r="BR716" s="15">
        <f t="shared" si="456"/>
        <v>0</v>
      </c>
      <c r="BU716" s="15">
        <f t="shared" si="457"/>
        <v>0</v>
      </c>
      <c r="BV716" s="15">
        <f t="shared" si="458"/>
        <v>0</v>
      </c>
      <c r="BW716" s="15">
        <f t="shared" si="459"/>
        <v>0</v>
      </c>
      <c r="BX716" s="15">
        <f t="shared" si="460"/>
        <v>0</v>
      </c>
      <c r="BY716" s="15" t="s">
        <v>1007</v>
      </c>
      <c r="BZ716" s="15" t="s">
        <v>1007</v>
      </c>
      <c r="CA716" s="15" t="s">
        <v>1007</v>
      </c>
      <c r="CB716" s="15" t="s">
        <v>1007</v>
      </c>
      <c r="CC716" s="15" t="s">
        <v>1007</v>
      </c>
      <c r="CD716" s="27">
        <v>3.2</v>
      </c>
      <c r="CE716" s="27">
        <v>3</v>
      </c>
      <c r="CF716" s="27">
        <v>4</v>
      </c>
      <c r="CG716" s="27">
        <v>3.4</v>
      </c>
      <c r="CH716" s="27">
        <v>2.6666666666666665</v>
      </c>
      <c r="CI716" s="27">
        <v>2.25</v>
      </c>
      <c r="CJ716" s="27">
        <f t="shared" si="434"/>
        <v>3.0861111111111108</v>
      </c>
      <c r="CK716" s="15">
        <f t="shared" si="461"/>
        <v>0</v>
      </c>
      <c r="CL716" s="15">
        <f t="shared" si="462"/>
        <v>0.33333333333333348</v>
      </c>
      <c r="CM716" s="15">
        <f t="shared" si="463"/>
        <v>1</v>
      </c>
      <c r="CN716" s="15">
        <f t="shared" si="464"/>
        <v>0.39999999999999991</v>
      </c>
      <c r="CO716" s="15">
        <f t="shared" si="465"/>
        <v>0.66666666666666652</v>
      </c>
      <c r="CP716" s="15">
        <f t="shared" si="466"/>
        <v>0.25</v>
      </c>
      <c r="CQ716" s="15">
        <f t="shared" si="467"/>
        <v>0.44166666666666643</v>
      </c>
    </row>
    <row r="717" spans="1:95" x14ac:dyDescent="0.2">
      <c r="A717" s="15">
        <v>1201</v>
      </c>
      <c r="B717" s="23">
        <v>0</v>
      </c>
      <c r="C717" s="15">
        <v>3</v>
      </c>
      <c r="D717" s="15">
        <f t="shared" si="435"/>
        <v>0</v>
      </c>
      <c r="E717" s="15">
        <f t="shared" si="430"/>
        <v>1</v>
      </c>
      <c r="F717" s="15">
        <f t="shared" si="431"/>
        <v>0</v>
      </c>
      <c r="G717" s="15">
        <f t="shared" si="432"/>
        <v>0</v>
      </c>
      <c r="H717" s="15">
        <f t="shared" si="433"/>
        <v>0</v>
      </c>
      <c r="I717" s="15">
        <v>1</v>
      </c>
      <c r="J717" s="15">
        <v>57</v>
      </c>
      <c r="K717" s="15">
        <v>1</v>
      </c>
      <c r="L717" s="15">
        <f t="shared" si="436"/>
        <v>0</v>
      </c>
      <c r="M717" s="15">
        <f t="shared" si="437"/>
        <v>1</v>
      </c>
      <c r="N717" s="15">
        <f t="shared" si="438"/>
        <v>0</v>
      </c>
      <c r="O717" s="15">
        <f t="shared" si="439"/>
        <v>0</v>
      </c>
      <c r="P717" s="15">
        <f t="shared" si="440"/>
        <v>0</v>
      </c>
      <c r="Q717" s="15">
        <v>2</v>
      </c>
      <c r="S717" s="15">
        <v>15</v>
      </c>
      <c r="T717" s="15">
        <v>0</v>
      </c>
      <c r="U717" s="15">
        <v>1</v>
      </c>
      <c r="V717" s="15">
        <v>0</v>
      </c>
      <c r="W717" s="15">
        <v>0</v>
      </c>
      <c r="X717" s="15">
        <v>0</v>
      </c>
      <c r="Y717" s="15">
        <v>0</v>
      </c>
      <c r="Z717" s="15">
        <f t="shared" si="468"/>
        <v>0</v>
      </c>
      <c r="AA717" s="15">
        <f t="shared" si="441"/>
        <v>0</v>
      </c>
      <c r="AB717" s="15">
        <f t="shared" si="442"/>
        <v>0</v>
      </c>
      <c r="AC717" s="159">
        <v>1</v>
      </c>
      <c r="AD717" s="159">
        <v>12</v>
      </c>
      <c r="AE717" s="159">
        <v>12</v>
      </c>
      <c r="AF717" s="176">
        <v>9600</v>
      </c>
      <c r="AG717" s="177">
        <v>800</v>
      </c>
      <c r="AH717" s="177">
        <f t="shared" si="443"/>
        <v>1.6666666666666667</v>
      </c>
      <c r="AI717" s="177">
        <f t="shared" si="444"/>
        <v>1</v>
      </c>
      <c r="AJ717" s="177">
        <f t="shared" si="445"/>
        <v>1.6666666666666667</v>
      </c>
      <c r="AQ717" s="15">
        <f t="shared" si="446"/>
        <v>0</v>
      </c>
      <c r="AR717" s="15">
        <f t="shared" si="447"/>
        <v>0</v>
      </c>
      <c r="AZ717" s="15">
        <f t="shared" si="448"/>
        <v>0</v>
      </c>
      <c r="BA717" s="15">
        <f t="shared" si="449"/>
        <v>0</v>
      </c>
      <c r="BC717" s="15">
        <v>3</v>
      </c>
      <c r="BD717" s="15">
        <v>2</v>
      </c>
      <c r="BE717" s="15">
        <v>2.6666666666666665</v>
      </c>
      <c r="BF717" s="15">
        <v>2</v>
      </c>
      <c r="BG717" s="15">
        <v>4</v>
      </c>
      <c r="BH717" s="15">
        <v>2.7333333333333334</v>
      </c>
      <c r="BI717" s="15">
        <v>3</v>
      </c>
      <c r="BJ717" s="15">
        <v>5</v>
      </c>
      <c r="BK717" s="15">
        <f t="shared" si="450"/>
        <v>0</v>
      </c>
      <c r="BL717" s="15">
        <f t="shared" si="451"/>
        <v>0</v>
      </c>
      <c r="BM717" s="15">
        <f t="shared" si="452"/>
        <v>0</v>
      </c>
      <c r="BN717" s="15" t="s">
        <v>1007</v>
      </c>
      <c r="BO717" s="15">
        <f t="shared" si="453"/>
        <v>0</v>
      </c>
      <c r="BP717" s="15">
        <f t="shared" si="454"/>
        <v>0</v>
      </c>
      <c r="BQ717" s="15">
        <f t="shared" si="455"/>
        <v>0</v>
      </c>
      <c r="BR717" s="15">
        <f t="shared" si="456"/>
        <v>0</v>
      </c>
      <c r="BU717" s="15">
        <f t="shared" si="457"/>
        <v>0</v>
      </c>
      <c r="BV717" s="15">
        <f t="shared" si="458"/>
        <v>0</v>
      </c>
      <c r="BW717" s="15">
        <f t="shared" si="459"/>
        <v>0</v>
      </c>
      <c r="BX717" s="15">
        <f t="shared" si="460"/>
        <v>0</v>
      </c>
      <c r="BY717" s="15" t="s">
        <v>1007</v>
      </c>
      <c r="BZ717" s="15" t="s">
        <v>1007</v>
      </c>
      <c r="CA717" s="15" t="s">
        <v>1007</v>
      </c>
      <c r="CB717" s="15" t="s">
        <v>1007</v>
      </c>
      <c r="CC717" s="15" t="s">
        <v>1007</v>
      </c>
      <c r="CD717" s="27">
        <v>3.2</v>
      </c>
      <c r="CE717" s="27">
        <v>2.6666666666666665</v>
      </c>
      <c r="CF717" s="27">
        <v>3</v>
      </c>
      <c r="CG717" s="27">
        <v>3</v>
      </c>
      <c r="CH717" s="27">
        <v>2</v>
      </c>
      <c r="CI717" s="27">
        <v>2</v>
      </c>
      <c r="CJ717" s="27">
        <f t="shared" si="434"/>
        <v>2.6444444444444444</v>
      </c>
      <c r="CK717" s="15">
        <f t="shared" si="461"/>
        <v>-0.79999999999999982</v>
      </c>
      <c r="CL717" s="15">
        <f t="shared" si="462"/>
        <v>-0.66666666666666696</v>
      </c>
      <c r="CM717" s="15">
        <f t="shared" si="463"/>
        <v>0</v>
      </c>
      <c r="CN717" s="15">
        <f t="shared" si="464"/>
        <v>-0.39999999999999991</v>
      </c>
      <c r="CO717" s="15">
        <f t="shared" si="465"/>
        <v>-1</v>
      </c>
      <c r="CP717" s="15">
        <f t="shared" si="466"/>
        <v>-0.5</v>
      </c>
      <c r="CQ717" s="15">
        <f t="shared" si="467"/>
        <v>-0.56111111111111134</v>
      </c>
    </row>
    <row r="718" spans="1:95" x14ac:dyDescent="0.2">
      <c r="A718" s="15">
        <v>1202</v>
      </c>
      <c r="B718" s="23">
        <v>1</v>
      </c>
      <c r="C718" s="15">
        <v>3</v>
      </c>
      <c r="D718" s="15">
        <f t="shared" si="435"/>
        <v>0</v>
      </c>
      <c r="E718" s="15">
        <f t="shared" si="430"/>
        <v>1</v>
      </c>
      <c r="F718" s="15">
        <f t="shared" si="431"/>
        <v>0</v>
      </c>
      <c r="G718" s="15">
        <f t="shared" si="432"/>
        <v>0</v>
      </c>
      <c r="H718" s="15">
        <f t="shared" si="433"/>
        <v>0</v>
      </c>
      <c r="I718" s="15">
        <v>0</v>
      </c>
      <c r="J718" s="15">
        <v>58</v>
      </c>
      <c r="K718" s="15">
        <v>2</v>
      </c>
      <c r="L718" s="15">
        <f t="shared" si="436"/>
        <v>0</v>
      </c>
      <c r="M718" s="15">
        <f t="shared" si="437"/>
        <v>0</v>
      </c>
      <c r="N718" s="15">
        <f t="shared" si="438"/>
        <v>1</v>
      </c>
      <c r="O718" s="15">
        <f t="shared" si="439"/>
        <v>0</v>
      </c>
      <c r="P718" s="15">
        <f t="shared" si="440"/>
        <v>0</v>
      </c>
      <c r="Q718" s="15">
        <v>2</v>
      </c>
      <c r="R718" s="15">
        <v>4</v>
      </c>
      <c r="S718" s="15">
        <v>35</v>
      </c>
      <c r="T718" s="15">
        <v>1</v>
      </c>
      <c r="U718" s="15">
        <v>1</v>
      </c>
      <c r="V718" s="15">
        <v>0</v>
      </c>
      <c r="W718" s="15">
        <v>0</v>
      </c>
      <c r="X718" s="15">
        <v>1</v>
      </c>
      <c r="Y718" s="15">
        <v>1</v>
      </c>
      <c r="Z718" s="15">
        <f t="shared" si="468"/>
        <v>0</v>
      </c>
      <c r="AA718" s="15">
        <f t="shared" si="441"/>
        <v>0</v>
      </c>
      <c r="AB718" s="15">
        <f t="shared" si="442"/>
        <v>0</v>
      </c>
      <c r="AC718" s="15">
        <v>1</v>
      </c>
      <c r="AD718" s="15">
        <v>10</v>
      </c>
      <c r="AE718" s="15">
        <v>14</v>
      </c>
      <c r="AF718" s="15">
        <v>3000</v>
      </c>
      <c r="AG718" s="27">
        <v>300</v>
      </c>
      <c r="AH718" s="27">
        <f t="shared" si="443"/>
        <v>-0.4</v>
      </c>
      <c r="AI718" s="27">
        <f t="shared" si="444"/>
        <v>0.16666666666666666</v>
      </c>
      <c r="AJ718" s="27">
        <f t="shared" si="445"/>
        <v>-6.6666666666666666E-2</v>
      </c>
      <c r="AK718" s="15">
        <v>3</v>
      </c>
      <c r="AL718" s="15">
        <v>50</v>
      </c>
      <c r="AM718" s="15">
        <v>1300</v>
      </c>
      <c r="AN718" s="15">
        <v>605000</v>
      </c>
      <c r="AO718" s="15">
        <v>12100</v>
      </c>
      <c r="AQ718" s="15">
        <f t="shared" si="446"/>
        <v>0.83333333333333337</v>
      </c>
      <c r="AR718" s="15">
        <f t="shared" si="447"/>
        <v>0</v>
      </c>
      <c r="AZ718" s="15">
        <f t="shared" si="448"/>
        <v>0</v>
      </c>
      <c r="BA718" s="15">
        <f t="shared" si="449"/>
        <v>0</v>
      </c>
      <c r="BB718" s="15">
        <f>$AJ718</f>
        <v>-6.6666666666666666E-2</v>
      </c>
      <c r="BC718" s="15">
        <v>2.5</v>
      </c>
      <c r="BD718" s="15">
        <v>3</v>
      </c>
      <c r="BE718" s="15">
        <v>2.3333333333333335</v>
      </c>
      <c r="BF718" s="15">
        <v>2</v>
      </c>
      <c r="BG718" s="15">
        <v>2</v>
      </c>
      <c r="BH718" s="15">
        <v>2.3666666666666667</v>
      </c>
      <c r="BI718" s="15">
        <v>2</v>
      </c>
      <c r="BJ718" s="15">
        <v>4</v>
      </c>
      <c r="BK718" s="15">
        <f t="shared" si="450"/>
        <v>0</v>
      </c>
      <c r="BL718" s="15">
        <f t="shared" si="451"/>
        <v>0</v>
      </c>
      <c r="BM718" s="15">
        <f t="shared" si="452"/>
        <v>1</v>
      </c>
      <c r="BN718" s="15">
        <v>2</v>
      </c>
      <c r="BO718" s="15">
        <f t="shared" si="453"/>
        <v>1</v>
      </c>
      <c r="BP718" s="15">
        <f t="shared" si="454"/>
        <v>0</v>
      </c>
      <c r="BQ718" s="15">
        <f t="shared" si="455"/>
        <v>0</v>
      </c>
      <c r="BR718" s="15">
        <f t="shared" si="456"/>
        <v>0</v>
      </c>
      <c r="BS718" s="15">
        <v>3</v>
      </c>
      <c r="BT718" s="15">
        <v>1</v>
      </c>
      <c r="BU718" s="15">
        <f t="shared" si="457"/>
        <v>0</v>
      </c>
      <c r="BV718" s="15">
        <f t="shared" si="458"/>
        <v>0</v>
      </c>
      <c r="BW718" s="15">
        <f t="shared" si="459"/>
        <v>0</v>
      </c>
      <c r="BX718" s="15">
        <f t="shared" si="460"/>
        <v>0</v>
      </c>
      <c r="BY718" s="15">
        <v>1</v>
      </c>
      <c r="BZ718" s="15">
        <v>1</v>
      </c>
      <c r="CA718" s="15">
        <v>1</v>
      </c>
      <c r="CB718" s="15">
        <v>1</v>
      </c>
      <c r="CC718" s="15">
        <v>1</v>
      </c>
      <c r="CD718" s="27">
        <v>4</v>
      </c>
      <c r="CE718" s="27">
        <v>3.3333333333333335</v>
      </c>
      <c r="CF718" s="27">
        <v>3</v>
      </c>
      <c r="CG718" s="27">
        <v>3.4</v>
      </c>
      <c r="CH718" s="27">
        <v>3</v>
      </c>
      <c r="CI718" s="27">
        <v>2.5</v>
      </c>
      <c r="CJ718" s="27">
        <f t="shared" si="434"/>
        <v>3.2055555555555557</v>
      </c>
      <c r="CK718" s="15">
        <f t="shared" si="461"/>
        <v>0.20000000000000018</v>
      </c>
      <c r="CL718" s="15">
        <f t="shared" si="462"/>
        <v>0.66666666666666696</v>
      </c>
      <c r="CM718" s="15">
        <f t="shared" si="463"/>
        <v>0.25</v>
      </c>
      <c r="CN718" s="15">
        <f t="shared" si="464"/>
        <v>0.60000000000000009</v>
      </c>
      <c r="CO718" s="15">
        <f t="shared" si="465"/>
        <v>0</v>
      </c>
      <c r="CP718" s="15">
        <f t="shared" si="466"/>
        <v>0</v>
      </c>
      <c r="CQ718" s="15">
        <f t="shared" si="467"/>
        <v>0.28611111111111143</v>
      </c>
    </row>
    <row r="719" spans="1:95" x14ac:dyDescent="0.2">
      <c r="A719" s="15">
        <v>1202</v>
      </c>
      <c r="B719" s="23">
        <v>1</v>
      </c>
      <c r="C719" s="15">
        <v>3</v>
      </c>
      <c r="D719" s="15">
        <f t="shared" si="435"/>
        <v>0</v>
      </c>
      <c r="E719" s="15">
        <f t="shared" si="430"/>
        <v>1</v>
      </c>
      <c r="F719" s="15">
        <f t="shared" si="431"/>
        <v>0</v>
      </c>
      <c r="G719" s="15">
        <f t="shared" si="432"/>
        <v>0</v>
      </c>
      <c r="H719" s="15">
        <f t="shared" si="433"/>
        <v>0</v>
      </c>
      <c r="I719" s="15">
        <v>0</v>
      </c>
      <c r="J719" s="15">
        <v>58</v>
      </c>
      <c r="K719" s="15">
        <v>2</v>
      </c>
      <c r="L719" s="15">
        <f t="shared" si="436"/>
        <v>0</v>
      </c>
      <c r="M719" s="15">
        <f t="shared" si="437"/>
        <v>0</v>
      </c>
      <c r="N719" s="15">
        <f t="shared" si="438"/>
        <v>1</v>
      </c>
      <c r="O719" s="15">
        <f t="shared" si="439"/>
        <v>0</v>
      </c>
      <c r="P719" s="15">
        <f t="shared" si="440"/>
        <v>0</v>
      </c>
      <c r="Q719" s="15">
        <v>2</v>
      </c>
      <c r="R719" s="15">
        <v>4</v>
      </c>
      <c r="S719" s="15">
        <v>35</v>
      </c>
      <c r="T719" s="15">
        <v>1</v>
      </c>
      <c r="U719" s="15">
        <v>1</v>
      </c>
      <c r="V719" s="15">
        <v>0</v>
      </c>
      <c r="W719" s="15">
        <v>0</v>
      </c>
      <c r="X719" s="15">
        <v>1</v>
      </c>
      <c r="Y719" s="15">
        <v>0</v>
      </c>
      <c r="Z719" s="15">
        <f t="shared" si="468"/>
        <v>0</v>
      </c>
      <c r="AA719" s="15">
        <f t="shared" si="441"/>
        <v>0</v>
      </c>
      <c r="AB719" s="15">
        <f t="shared" si="442"/>
        <v>0</v>
      </c>
      <c r="AC719" s="159">
        <v>1</v>
      </c>
      <c r="AD719" s="159">
        <v>10</v>
      </c>
      <c r="AE719" s="159">
        <v>14</v>
      </c>
      <c r="AF719" s="15">
        <v>5000</v>
      </c>
      <c r="AG719" s="27">
        <v>500</v>
      </c>
      <c r="AH719" s="27">
        <f t="shared" si="443"/>
        <v>-0.83333333333333337</v>
      </c>
      <c r="AI719" s="27">
        <f t="shared" si="444"/>
        <v>1</v>
      </c>
      <c r="AJ719" s="27">
        <f t="shared" si="445"/>
        <v>-0.83333333333333337</v>
      </c>
      <c r="AK719" s="15">
        <v>0</v>
      </c>
      <c r="AL719" s="15">
        <v>0</v>
      </c>
      <c r="AM719" s="15">
        <v>0</v>
      </c>
      <c r="AQ719" s="15">
        <f t="shared" si="446"/>
        <v>0</v>
      </c>
      <c r="AR719" s="15">
        <f t="shared" si="447"/>
        <v>0</v>
      </c>
      <c r="AZ719" s="15">
        <f t="shared" si="448"/>
        <v>0</v>
      </c>
      <c r="BA719" s="15">
        <f t="shared" si="449"/>
        <v>0</v>
      </c>
      <c r="BC719" s="15">
        <v>2.5</v>
      </c>
      <c r="BD719" s="15">
        <v>3</v>
      </c>
      <c r="BE719" s="15">
        <v>2.3333333333333335</v>
      </c>
      <c r="BF719" s="15">
        <v>2</v>
      </c>
      <c r="BG719" s="15">
        <v>2</v>
      </c>
      <c r="BH719" s="15">
        <v>2.3666666666666667</v>
      </c>
      <c r="BI719" s="15">
        <v>2</v>
      </c>
      <c r="BJ719" s="15">
        <v>4</v>
      </c>
      <c r="BK719" s="15">
        <f t="shared" si="450"/>
        <v>0</v>
      </c>
      <c r="BL719" s="15">
        <f t="shared" si="451"/>
        <v>0</v>
      </c>
      <c r="BM719" s="15">
        <f t="shared" si="452"/>
        <v>1</v>
      </c>
      <c r="BN719" s="15">
        <v>2</v>
      </c>
      <c r="BO719" s="15">
        <f t="shared" si="453"/>
        <v>1</v>
      </c>
      <c r="BP719" s="15">
        <f t="shared" si="454"/>
        <v>0</v>
      </c>
      <c r="BQ719" s="15">
        <f t="shared" si="455"/>
        <v>0</v>
      </c>
      <c r="BR719" s="15">
        <f t="shared" si="456"/>
        <v>0</v>
      </c>
      <c r="BS719" s="15">
        <v>3</v>
      </c>
      <c r="BT719" s="15">
        <v>1</v>
      </c>
      <c r="BU719" s="15">
        <f t="shared" si="457"/>
        <v>0</v>
      </c>
      <c r="BV719" s="15">
        <f t="shared" si="458"/>
        <v>0</v>
      </c>
      <c r="BW719" s="15">
        <f t="shared" si="459"/>
        <v>0</v>
      </c>
      <c r="BX719" s="15">
        <f t="shared" si="460"/>
        <v>0</v>
      </c>
      <c r="BY719" s="15">
        <v>1</v>
      </c>
      <c r="BZ719" s="15">
        <v>1</v>
      </c>
      <c r="CA719" s="15">
        <v>1</v>
      </c>
      <c r="CB719" s="15">
        <v>1</v>
      </c>
      <c r="CC719" s="15">
        <v>1</v>
      </c>
      <c r="CD719" s="27">
        <v>3.8</v>
      </c>
      <c r="CE719" s="27">
        <v>2.6666666666666665</v>
      </c>
      <c r="CF719" s="27">
        <v>2.75</v>
      </c>
      <c r="CG719" s="27">
        <v>2.8</v>
      </c>
      <c r="CH719" s="27">
        <v>3</v>
      </c>
      <c r="CI719" s="27">
        <v>2.5</v>
      </c>
      <c r="CJ719" s="27">
        <f t="shared" si="434"/>
        <v>2.9194444444444443</v>
      </c>
      <c r="CK719" s="15">
        <f t="shared" si="461"/>
        <v>0.19999999999999973</v>
      </c>
      <c r="CL719" s="15">
        <f t="shared" si="462"/>
        <v>0.33333333333333304</v>
      </c>
      <c r="CM719" s="15">
        <f t="shared" si="463"/>
        <v>1</v>
      </c>
      <c r="CN719" s="15">
        <f t="shared" si="464"/>
        <v>0</v>
      </c>
      <c r="CO719" s="15">
        <f t="shared" si="465"/>
        <v>0.66666666666666652</v>
      </c>
      <c r="CP719" s="15">
        <f t="shared" si="466"/>
        <v>0.75</v>
      </c>
      <c r="CQ719" s="15">
        <f t="shared" si="467"/>
        <v>0.49166666666666625</v>
      </c>
    </row>
    <row r="720" spans="1:95" x14ac:dyDescent="0.2">
      <c r="A720" s="15">
        <v>1203</v>
      </c>
      <c r="B720" s="23">
        <v>0</v>
      </c>
      <c r="C720" s="15">
        <v>3</v>
      </c>
      <c r="D720" s="15">
        <f t="shared" si="435"/>
        <v>0</v>
      </c>
      <c r="E720" s="15">
        <f t="shared" si="430"/>
        <v>1</v>
      </c>
      <c r="F720" s="15">
        <f t="shared" si="431"/>
        <v>0</v>
      </c>
      <c r="G720" s="15">
        <f t="shared" si="432"/>
        <v>0</v>
      </c>
      <c r="H720" s="15">
        <f t="shared" si="433"/>
        <v>0</v>
      </c>
      <c r="I720" s="15">
        <v>1</v>
      </c>
      <c r="J720" s="15">
        <v>60</v>
      </c>
      <c r="K720" s="15">
        <v>1</v>
      </c>
      <c r="L720" s="15">
        <f t="shared" si="436"/>
        <v>0</v>
      </c>
      <c r="M720" s="15">
        <f t="shared" si="437"/>
        <v>1</v>
      </c>
      <c r="N720" s="15">
        <f t="shared" si="438"/>
        <v>0</v>
      </c>
      <c r="O720" s="15">
        <f t="shared" si="439"/>
        <v>0</v>
      </c>
      <c r="P720" s="15">
        <f t="shared" si="440"/>
        <v>0</v>
      </c>
      <c r="Q720" s="15">
        <v>2</v>
      </c>
      <c r="R720" s="15">
        <v>4</v>
      </c>
      <c r="S720" s="15">
        <v>35</v>
      </c>
      <c r="T720" s="15">
        <v>0</v>
      </c>
      <c r="U720" s="15">
        <v>1</v>
      </c>
      <c r="V720" s="15">
        <v>1</v>
      </c>
      <c r="W720" s="15">
        <v>150000</v>
      </c>
      <c r="X720" s="15">
        <v>1</v>
      </c>
      <c r="Y720" s="15">
        <v>1</v>
      </c>
      <c r="Z720" s="15">
        <f t="shared" si="468"/>
        <v>0</v>
      </c>
      <c r="AA720" s="15">
        <f t="shared" si="441"/>
        <v>0</v>
      </c>
      <c r="AB720" s="15">
        <f t="shared" si="442"/>
        <v>0</v>
      </c>
      <c r="AC720" s="15">
        <v>1</v>
      </c>
      <c r="AD720" s="15">
        <v>80</v>
      </c>
      <c r="AE720" s="15">
        <v>2</v>
      </c>
      <c r="AF720" s="176">
        <v>240000</v>
      </c>
      <c r="AG720" s="177">
        <v>3000</v>
      </c>
      <c r="AH720" s="177">
        <f t="shared" si="443"/>
        <v>0</v>
      </c>
      <c r="AI720" s="177">
        <f t="shared" si="444"/>
        <v>1</v>
      </c>
      <c r="AJ720" s="177">
        <f t="shared" si="445"/>
        <v>0</v>
      </c>
      <c r="AQ720" s="15">
        <f t="shared" si="446"/>
        <v>0</v>
      </c>
      <c r="AR720" s="15">
        <f t="shared" si="447"/>
        <v>0</v>
      </c>
      <c r="AZ720" s="15">
        <f t="shared" si="448"/>
        <v>0</v>
      </c>
      <c r="BA720" s="15">
        <f t="shared" si="449"/>
        <v>0</v>
      </c>
      <c r="BB720" s="15">
        <f>$AJ720</f>
        <v>0</v>
      </c>
      <c r="BC720" s="15">
        <v>3.5</v>
      </c>
      <c r="BD720" s="15">
        <v>2</v>
      </c>
      <c r="BE720" s="15">
        <v>2</v>
      </c>
      <c r="BF720" s="15">
        <v>3.5</v>
      </c>
      <c r="BG720" s="15">
        <v>2</v>
      </c>
      <c r="BH720" s="15">
        <v>2.6</v>
      </c>
      <c r="BI720" s="15">
        <v>5</v>
      </c>
      <c r="BJ720" s="15">
        <v>5</v>
      </c>
      <c r="BK720" s="15">
        <f t="shared" si="450"/>
        <v>0</v>
      </c>
      <c r="BL720" s="15">
        <f t="shared" si="451"/>
        <v>0</v>
      </c>
      <c r="BM720" s="15">
        <f t="shared" si="452"/>
        <v>0</v>
      </c>
      <c r="BN720" s="15" t="s">
        <v>1007</v>
      </c>
      <c r="BO720" s="15">
        <f t="shared" si="453"/>
        <v>0</v>
      </c>
      <c r="BP720" s="15">
        <f t="shared" si="454"/>
        <v>0</v>
      </c>
      <c r="BQ720" s="15">
        <f t="shared" si="455"/>
        <v>0</v>
      </c>
      <c r="BR720" s="15">
        <f t="shared" si="456"/>
        <v>0</v>
      </c>
      <c r="BU720" s="15">
        <f t="shared" si="457"/>
        <v>0</v>
      </c>
      <c r="BV720" s="15">
        <f t="shared" si="458"/>
        <v>0</v>
      </c>
      <c r="BW720" s="15">
        <f t="shared" si="459"/>
        <v>0</v>
      </c>
      <c r="BX720" s="15">
        <f t="shared" si="460"/>
        <v>0</v>
      </c>
      <c r="BY720" s="15" t="s">
        <v>1007</v>
      </c>
      <c r="BZ720" s="15" t="s">
        <v>1007</v>
      </c>
      <c r="CA720" s="15" t="s">
        <v>1007</v>
      </c>
      <c r="CB720" s="15" t="s">
        <v>1007</v>
      </c>
      <c r="CC720" s="15" t="s">
        <v>1007</v>
      </c>
      <c r="CD720" s="27">
        <v>3.6</v>
      </c>
      <c r="CE720" s="27">
        <v>2.3333333333333335</v>
      </c>
      <c r="CF720" s="27">
        <v>1.75</v>
      </c>
      <c r="CG720" s="27">
        <v>2.8</v>
      </c>
      <c r="CH720" s="27">
        <v>2.3333333333333335</v>
      </c>
      <c r="CI720" s="27">
        <v>1.75</v>
      </c>
      <c r="CJ720" s="27">
        <f t="shared" si="434"/>
        <v>2.427777777777778</v>
      </c>
      <c r="CK720" s="15">
        <f t="shared" si="461"/>
        <v>0.20000000000000018</v>
      </c>
      <c r="CL720" s="15">
        <f t="shared" si="462"/>
        <v>0</v>
      </c>
      <c r="CM720" s="15">
        <f t="shared" si="463"/>
        <v>0</v>
      </c>
      <c r="CN720" s="15">
        <f t="shared" si="464"/>
        <v>0.19999999999999973</v>
      </c>
      <c r="CO720" s="15">
        <f t="shared" si="465"/>
        <v>0.33333333333333348</v>
      </c>
      <c r="CP720" s="15">
        <f t="shared" si="466"/>
        <v>0</v>
      </c>
      <c r="CQ720" s="15">
        <f t="shared" si="467"/>
        <v>0.12222222222222223</v>
      </c>
    </row>
    <row r="721" spans="1:95" x14ac:dyDescent="0.2">
      <c r="A721" s="15">
        <v>1203</v>
      </c>
      <c r="B721" s="23">
        <v>0</v>
      </c>
      <c r="C721" s="15">
        <v>3</v>
      </c>
      <c r="D721" s="15">
        <f t="shared" si="435"/>
        <v>0</v>
      </c>
      <c r="E721" s="15">
        <f t="shared" si="430"/>
        <v>1</v>
      </c>
      <c r="F721" s="15">
        <f t="shared" si="431"/>
        <v>0</v>
      </c>
      <c r="G721" s="15">
        <f t="shared" si="432"/>
        <v>0</v>
      </c>
      <c r="H721" s="15">
        <f t="shared" si="433"/>
        <v>0</v>
      </c>
      <c r="I721" s="15">
        <v>1</v>
      </c>
      <c r="J721" s="15">
        <v>60</v>
      </c>
      <c r="K721" s="15">
        <v>1</v>
      </c>
      <c r="L721" s="15">
        <f t="shared" si="436"/>
        <v>0</v>
      </c>
      <c r="M721" s="15">
        <f t="shared" si="437"/>
        <v>1</v>
      </c>
      <c r="N721" s="15">
        <f t="shared" si="438"/>
        <v>0</v>
      </c>
      <c r="O721" s="15">
        <f t="shared" si="439"/>
        <v>0</v>
      </c>
      <c r="P721" s="15">
        <f t="shared" si="440"/>
        <v>0</v>
      </c>
      <c r="Q721" s="15">
        <v>2</v>
      </c>
      <c r="R721" s="15">
        <v>4</v>
      </c>
      <c r="S721" s="15">
        <v>35</v>
      </c>
      <c r="T721" s="15">
        <v>0</v>
      </c>
      <c r="U721" s="15">
        <v>1</v>
      </c>
      <c r="V721" s="15">
        <v>1</v>
      </c>
      <c r="W721" s="15">
        <v>150000</v>
      </c>
      <c r="X721" s="15">
        <v>1</v>
      </c>
      <c r="Y721" s="15">
        <v>0</v>
      </c>
      <c r="Z721" s="15">
        <f t="shared" si="468"/>
        <v>0</v>
      </c>
      <c r="AA721" s="15">
        <f t="shared" si="441"/>
        <v>0</v>
      </c>
      <c r="AB721" s="15">
        <f t="shared" si="442"/>
        <v>0</v>
      </c>
      <c r="AC721" s="159">
        <v>1</v>
      </c>
      <c r="AD721" s="159">
        <v>80</v>
      </c>
      <c r="AE721" s="159">
        <v>2</v>
      </c>
      <c r="AF721" s="176">
        <v>240000</v>
      </c>
      <c r="AG721" s="177">
        <v>3000</v>
      </c>
      <c r="AH721" s="177">
        <f t="shared" si="443"/>
        <v>-0.70624235006119951</v>
      </c>
      <c r="AI721" s="177">
        <f t="shared" si="444"/>
        <v>1</v>
      </c>
      <c r="AJ721" s="177">
        <f t="shared" si="445"/>
        <v>-0.70624235006119951</v>
      </c>
      <c r="AQ721" s="15">
        <f t="shared" si="446"/>
        <v>0</v>
      </c>
      <c r="AR721" s="15">
        <f t="shared" si="447"/>
        <v>0</v>
      </c>
      <c r="AZ721" s="15">
        <f t="shared" si="448"/>
        <v>0</v>
      </c>
      <c r="BA721" s="15">
        <f t="shared" si="449"/>
        <v>0</v>
      </c>
      <c r="BC721" s="15">
        <v>3.5</v>
      </c>
      <c r="BD721" s="15">
        <v>2</v>
      </c>
      <c r="BE721" s="15">
        <v>2</v>
      </c>
      <c r="BF721" s="15">
        <v>3.5</v>
      </c>
      <c r="BG721" s="15">
        <v>2</v>
      </c>
      <c r="BH721" s="15">
        <v>2.6</v>
      </c>
      <c r="BI721" s="15">
        <v>5</v>
      </c>
      <c r="BJ721" s="15">
        <v>5</v>
      </c>
      <c r="BK721" s="15">
        <f t="shared" si="450"/>
        <v>0</v>
      </c>
      <c r="BL721" s="15">
        <f t="shared" si="451"/>
        <v>0</v>
      </c>
      <c r="BM721" s="15">
        <f t="shared" si="452"/>
        <v>0</v>
      </c>
      <c r="BN721" s="15" t="s">
        <v>1007</v>
      </c>
      <c r="BO721" s="15">
        <f t="shared" si="453"/>
        <v>0</v>
      </c>
      <c r="BP721" s="15">
        <f t="shared" si="454"/>
        <v>0</v>
      </c>
      <c r="BQ721" s="15">
        <f t="shared" si="455"/>
        <v>0</v>
      </c>
      <c r="BR721" s="15">
        <f t="shared" si="456"/>
        <v>0</v>
      </c>
      <c r="BU721" s="15">
        <f t="shared" si="457"/>
        <v>0</v>
      </c>
      <c r="BV721" s="15">
        <f t="shared" si="458"/>
        <v>0</v>
      </c>
      <c r="BW721" s="15">
        <f t="shared" si="459"/>
        <v>0</v>
      </c>
      <c r="BX721" s="15">
        <f t="shared" si="460"/>
        <v>0</v>
      </c>
      <c r="BY721" s="15" t="s">
        <v>1007</v>
      </c>
      <c r="BZ721" s="15" t="s">
        <v>1007</v>
      </c>
      <c r="CA721" s="15" t="s">
        <v>1007</v>
      </c>
      <c r="CB721" s="15" t="s">
        <v>1007</v>
      </c>
      <c r="CC721" s="15" t="s">
        <v>1007</v>
      </c>
      <c r="CD721" s="27">
        <v>3.4</v>
      </c>
      <c r="CE721" s="27">
        <v>2.3333333333333335</v>
      </c>
      <c r="CF721" s="27">
        <v>1.75</v>
      </c>
      <c r="CG721" s="27">
        <v>2.6</v>
      </c>
      <c r="CH721" s="27">
        <v>2</v>
      </c>
      <c r="CI721" s="27">
        <v>1.75</v>
      </c>
      <c r="CJ721" s="27">
        <f t="shared" si="434"/>
        <v>2.3055555555555558</v>
      </c>
      <c r="CK721" s="15">
        <f t="shared" si="461"/>
        <v>-0.80000000000000027</v>
      </c>
      <c r="CL721" s="15">
        <f t="shared" si="462"/>
        <v>-0.66666666666666652</v>
      </c>
      <c r="CM721" s="15">
        <f t="shared" si="463"/>
        <v>-3</v>
      </c>
      <c r="CN721" s="15">
        <f t="shared" si="464"/>
        <v>-1.6</v>
      </c>
      <c r="CO721" s="15">
        <f t="shared" si="465"/>
        <v>-1.6666666666666665</v>
      </c>
      <c r="CP721" s="15">
        <f t="shared" si="466"/>
        <v>-0.75</v>
      </c>
      <c r="CQ721" s="15">
        <f t="shared" si="467"/>
        <v>-1.4138888888888888</v>
      </c>
    </row>
    <row r="722" spans="1:95" x14ac:dyDescent="0.2">
      <c r="A722" s="15">
        <v>1204</v>
      </c>
      <c r="B722" s="23">
        <v>0</v>
      </c>
      <c r="C722" s="15">
        <v>3</v>
      </c>
      <c r="D722" s="15">
        <f t="shared" si="435"/>
        <v>0</v>
      </c>
      <c r="E722" s="15">
        <f t="shared" si="430"/>
        <v>1</v>
      </c>
      <c r="F722" s="15">
        <f t="shared" si="431"/>
        <v>0</v>
      </c>
      <c r="G722" s="15">
        <f t="shared" si="432"/>
        <v>0</v>
      </c>
      <c r="H722" s="15">
        <f t="shared" si="433"/>
        <v>0</v>
      </c>
      <c r="I722" s="15">
        <v>0</v>
      </c>
      <c r="J722" s="15">
        <v>49</v>
      </c>
      <c r="K722" s="15">
        <v>3</v>
      </c>
      <c r="L722" s="15">
        <f t="shared" si="436"/>
        <v>0</v>
      </c>
      <c r="M722" s="15">
        <f t="shared" si="437"/>
        <v>0</v>
      </c>
      <c r="N722" s="15">
        <f t="shared" si="438"/>
        <v>0</v>
      </c>
      <c r="O722" s="15">
        <f t="shared" si="439"/>
        <v>1</v>
      </c>
      <c r="P722" s="15">
        <f t="shared" si="440"/>
        <v>0</v>
      </c>
      <c r="Q722" s="15">
        <v>2</v>
      </c>
      <c r="R722" s="15">
        <v>4</v>
      </c>
      <c r="S722" s="15">
        <v>15</v>
      </c>
      <c r="T722" s="15">
        <v>0</v>
      </c>
      <c r="U722" s="15">
        <v>0</v>
      </c>
      <c r="V722" s="15">
        <v>1</v>
      </c>
      <c r="W722" s="15">
        <v>250000</v>
      </c>
      <c r="X722" s="15">
        <v>0</v>
      </c>
      <c r="Y722" s="15">
        <v>1</v>
      </c>
      <c r="Z722" s="15">
        <f t="shared" si="468"/>
        <v>1</v>
      </c>
      <c r="AA722" s="15">
        <f t="shared" si="441"/>
        <v>0</v>
      </c>
      <c r="AB722" s="15">
        <f t="shared" si="442"/>
        <v>0</v>
      </c>
      <c r="AC722" s="15">
        <v>3</v>
      </c>
      <c r="AD722" s="15">
        <v>80</v>
      </c>
      <c r="AE722" s="15">
        <v>1420</v>
      </c>
      <c r="AF722" s="15">
        <v>817000</v>
      </c>
      <c r="AG722" s="27">
        <v>10212.5</v>
      </c>
      <c r="AH722" s="27">
        <f t="shared" si="443"/>
        <v>0.27656249999999999</v>
      </c>
      <c r="AI722" s="27">
        <f t="shared" si="444"/>
        <v>0.8</v>
      </c>
      <c r="AJ722" s="27">
        <f t="shared" si="445"/>
        <v>0.22125</v>
      </c>
      <c r="AK722" s="15">
        <v>1</v>
      </c>
      <c r="AL722" s="15">
        <v>20</v>
      </c>
      <c r="AM722" s="15">
        <v>9</v>
      </c>
      <c r="AN722" s="15">
        <v>4000</v>
      </c>
      <c r="AO722" s="15">
        <v>200</v>
      </c>
      <c r="AP722" s="15">
        <f>($AO722-$AO723)/$AO723</f>
        <v>0.33333333333333331</v>
      </c>
      <c r="AQ722" s="15">
        <f t="shared" si="446"/>
        <v>0.2</v>
      </c>
      <c r="AR722" s="15">
        <f t="shared" si="447"/>
        <v>6.6666666666666666E-2</v>
      </c>
      <c r="AZ722" s="15">
        <f t="shared" si="448"/>
        <v>0</v>
      </c>
      <c r="BA722" s="15">
        <f t="shared" si="449"/>
        <v>0</v>
      </c>
      <c r="BB722" s="15">
        <f>AVERAGE($AJ722,$AR722)</f>
        <v>0.14395833333333333</v>
      </c>
      <c r="BC722" s="15">
        <v>2</v>
      </c>
      <c r="BD722" s="15">
        <v>1.3333333333333333</v>
      </c>
      <c r="BE722" s="15">
        <v>1.6666666666666667</v>
      </c>
      <c r="BF722" s="15">
        <v>1</v>
      </c>
      <c r="BG722" s="15">
        <v>1.5</v>
      </c>
      <c r="BH722" s="15">
        <v>1.5</v>
      </c>
      <c r="BI722" s="15">
        <v>3</v>
      </c>
      <c r="BJ722" s="15">
        <v>4</v>
      </c>
      <c r="BK722" s="15">
        <f t="shared" si="450"/>
        <v>0</v>
      </c>
      <c r="BL722" s="15">
        <f t="shared" si="451"/>
        <v>0</v>
      </c>
      <c r="BM722" s="15">
        <f t="shared" si="452"/>
        <v>1</v>
      </c>
      <c r="BN722" s="15">
        <v>4</v>
      </c>
      <c r="BO722" s="15">
        <f t="shared" si="453"/>
        <v>0</v>
      </c>
      <c r="BP722" s="15">
        <f t="shared" si="454"/>
        <v>0</v>
      </c>
      <c r="BQ722" s="15">
        <f t="shared" si="455"/>
        <v>1</v>
      </c>
      <c r="BR722" s="15">
        <f t="shared" si="456"/>
        <v>0</v>
      </c>
      <c r="BS722" s="15">
        <v>2</v>
      </c>
      <c r="BT722" s="15">
        <v>1</v>
      </c>
      <c r="BU722" s="15">
        <f t="shared" si="457"/>
        <v>0</v>
      </c>
      <c r="BV722" s="15">
        <f t="shared" si="458"/>
        <v>0</v>
      </c>
      <c r="BW722" s="15">
        <f t="shared" si="459"/>
        <v>0</v>
      </c>
      <c r="BX722" s="15">
        <f t="shared" si="460"/>
        <v>0</v>
      </c>
      <c r="BY722" s="15">
        <v>1</v>
      </c>
      <c r="BZ722" s="15">
        <v>1</v>
      </c>
      <c r="CA722" s="15">
        <v>1</v>
      </c>
      <c r="CB722" s="15">
        <v>1</v>
      </c>
      <c r="CC722" s="15">
        <v>1</v>
      </c>
      <c r="CD722" s="27">
        <v>4.2</v>
      </c>
      <c r="CE722" s="27">
        <v>3</v>
      </c>
      <c r="CF722" s="27">
        <v>4.75</v>
      </c>
      <c r="CG722" s="27">
        <v>4.2</v>
      </c>
      <c r="CH722" s="27">
        <v>3.6666666666666665</v>
      </c>
      <c r="CI722" s="27">
        <v>2.5</v>
      </c>
      <c r="CJ722" s="27">
        <f t="shared" si="434"/>
        <v>3.7194444444444446</v>
      </c>
      <c r="CK722" s="15">
        <f t="shared" si="461"/>
        <v>0</v>
      </c>
      <c r="CL722" s="15">
        <f t="shared" si="462"/>
        <v>-0.66666666666666652</v>
      </c>
      <c r="CM722" s="15">
        <f t="shared" si="463"/>
        <v>0.25</v>
      </c>
      <c r="CN722" s="15">
        <f t="shared" si="464"/>
        <v>0.20000000000000018</v>
      </c>
      <c r="CO722" s="15">
        <f t="shared" si="465"/>
        <v>0.66666666666666652</v>
      </c>
      <c r="CP722" s="15">
        <f t="shared" si="466"/>
        <v>0</v>
      </c>
      <c r="CQ722" s="15">
        <f t="shared" si="467"/>
        <v>7.5000000000000178E-2</v>
      </c>
    </row>
    <row r="723" spans="1:95" x14ac:dyDescent="0.2">
      <c r="A723" s="15">
        <v>1204</v>
      </c>
      <c r="B723" s="23">
        <v>0</v>
      </c>
      <c r="C723" s="15">
        <v>3</v>
      </c>
      <c r="D723" s="15">
        <f t="shared" si="435"/>
        <v>0</v>
      </c>
      <c r="E723" s="15">
        <f t="shared" si="430"/>
        <v>1</v>
      </c>
      <c r="F723" s="15">
        <f t="shared" si="431"/>
        <v>0</v>
      </c>
      <c r="G723" s="15">
        <f t="shared" si="432"/>
        <v>0</v>
      </c>
      <c r="H723" s="15">
        <f t="shared" si="433"/>
        <v>0</v>
      </c>
      <c r="I723" s="15">
        <v>0</v>
      </c>
      <c r="J723" s="15">
        <v>49</v>
      </c>
      <c r="K723" s="15">
        <v>3</v>
      </c>
      <c r="L723" s="15">
        <f t="shared" si="436"/>
        <v>0</v>
      </c>
      <c r="M723" s="15">
        <f t="shared" si="437"/>
        <v>0</v>
      </c>
      <c r="N723" s="15">
        <f t="shared" si="438"/>
        <v>0</v>
      </c>
      <c r="O723" s="15">
        <f t="shared" si="439"/>
        <v>1</v>
      </c>
      <c r="P723" s="15">
        <f t="shared" si="440"/>
        <v>0</v>
      </c>
      <c r="Q723" s="15">
        <v>2</v>
      </c>
      <c r="R723" s="15">
        <v>4</v>
      </c>
      <c r="S723" s="15">
        <v>15</v>
      </c>
      <c r="T723" s="15">
        <v>0</v>
      </c>
      <c r="U723" s="15">
        <v>0</v>
      </c>
      <c r="V723" s="15">
        <v>1</v>
      </c>
      <c r="W723" s="15">
        <v>250000</v>
      </c>
      <c r="X723" s="15">
        <v>0</v>
      </c>
      <c r="Y723" s="15">
        <v>0</v>
      </c>
      <c r="Z723" s="15">
        <f t="shared" si="468"/>
        <v>1</v>
      </c>
      <c r="AA723" s="15">
        <f t="shared" si="441"/>
        <v>0</v>
      </c>
      <c r="AB723" s="15">
        <f t="shared" si="442"/>
        <v>0</v>
      </c>
      <c r="AC723" s="159">
        <v>3</v>
      </c>
      <c r="AD723" s="159">
        <v>50</v>
      </c>
      <c r="AE723" s="159">
        <v>1180</v>
      </c>
      <c r="AF723" s="15">
        <v>400000</v>
      </c>
      <c r="AG723" s="27">
        <v>8000</v>
      </c>
      <c r="AH723" s="27">
        <f t="shared" si="443"/>
        <v>176.77777777777777</v>
      </c>
      <c r="AI723" s="27">
        <f t="shared" si="444"/>
        <v>0.7142857142857143</v>
      </c>
      <c r="AJ723" s="27">
        <f t="shared" si="445"/>
        <v>126.26984126984127</v>
      </c>
      <c r="AK723" s="15">
        <v>1</v>
      </c>
      <c r="AL723" s="15">
        <v>20</v>
      </c>
      <c r="AM723" s="15">
        <v>7</v>
      </c>
      <c r="AN723" s="15">
        <v>3000</v>
      </c>
      <c r="AO723" s="15">
        <v>150</v>
      </c>
      <c r="AQ723" s="15">
        <f t="shared" si="446"/>
        <v>0.2857142857142857</v>
      </c>
      <c r="AR723" s="15">
        <f t="shared" si="447"/>
        <v>0</v>
      </c>
      <c r="AZ723" s="15">
        <f t="shared" si="448"/>
        <v>0</v>
      </c>
      <c r="BA723" s="15">
        <f t="shared" si="449"/>
        <v>0</v>
      </c>
      <c r="BC723" s="15">
        <v>2</v>
      </c>
      <c r="BD723" s="15">
        <v>1.3333333333333333</v>
      </c>
      <c r="BE723" s="15">
        <v>1.6666666666666667</v>
      </c>
      <c r="BF723" s="15">
        <v>1</v>
      </c>
      <c r="BG723" s="15">
        <v>1.5</v>
      </c>
      <c r="BH723" s="15">
        <v>1.5</v>
      </c>
      <c r="BI723" s="15">
        <v>3</v>
      </c>
      <c r="BJ723" s="15">
        <v>4</v>
      </c>
      <c r="BK723" s="15">
        <f t="shared" si="450"/>
        <v>0</v>
      </c>
      <c r="BL723" s="15">
        <f t="shared" si="451"/>
        <v>0</v>
      </c>
      <c r="BM723" s="15">
        <f t="shared" si="452"/>
        <v>1</v>
      </c>
      <c r="BN723" s="15">
        <v>4</v>
      </c>
      <c r="BO723" s="15">
        <f t="shared" si="453"/>
        <v>0</v>
      </c>
      <c r="BP723" s="15">
        <f t="shared" si="454"/>
        <v>0</v>
      </c>
      <c r="BQ723" s="15">
        <f t="shared" si="455"/>
        <v>1</v>
      </c>
      <c r="BR723" s="15">
        <f t="shared" si="456"/>
        <v>0</v>
      </c>
      <c r="BS723" s="15">
        <v>2</v>
      </c>
      <c r="BT723" s="15">
        <v>1</v>
      </c>
      <c r="BU723" s="15">
        <f t="shared" si="457"/>
        <v>0</v>
      </c>
      <c r="BV723" s="15">
        <f t="shared" si="458"/>
        <v>0</v>
      </c>
      <c r="BW723" s="15">
        <f t="shared" si="459"/>
        <v>0</v>
      </c>
      <c r="BX723" s="15">
        <f t="shared" si="460"/>
        <v>0</v>
      </c>
      <c r="BY723" s="15">
        <v>1</v>
      </c>
      <c r="BZ723" s="15">
        <v>1</v>
      </c>
      <c r="CA723" s="15">
        <v>1</v>
      </c>
      <c r="CB723" s="15">
        <v>1</v>
      </c>
      <c r="CC723" s="15">
        <v>1</v>
      </c>
      <c r="CD723" s="27">
        <v>4.2</v>
      </c>
      <c r="CE723" s="27">
        <v>3.6666666666666665</v>
      </c>
      <c r="CF723" s="27">
        <v>4.5</v>
      </c>
      <c r="CG723" s="27">
        <v>4</v>
      </c>
      <c r="CH723" s="27">
        <v>3</v>
      </c>
      <c r="CI723" s="27">
        <v>2.5</v>
      </c>
      <c r="CJ723" s="27">
        <f t="shared" si="434"/>
        <v>3.6444444444444444</v>
      </c>
      <c r="CK723" s="15">
        <f t="shared" si="461"/>
        <v>0.80000000000000027</v>
      </c>
      <c r="CL723" s="15">
        <f t="shared" si="462"/>
        <v>-0.33333333333333348</v>
      </c>
      <c r="CM723" s="15">
        <f t="shared" si="463"/>
        <v>1</v>
      </c>
      <c r="CN723" s="15">
        <f t="shared" si="464"/>
        <v>0.79999999999999982</v>
      </c>
      <c r="CO723" s="15">
        <f t="shared" si="465"/>
        <v>-0.66666666666666652</v>
      </c>
      <c r="CP723" s="15">
        <f t="shared" si="466"/>
        <v>-0.25</v>
      </c>
      <c r="CQ723" s="15">
        <f t="shared" si="467"/>
        <v>0.22499999999999964</v>
      </c>
    </row>
    <row r="724" spans="1:95" x14ac:dyDescent="0.2">
      <c r="A724" s="15">
        <v>1205</v>
      </c>
      <c r="B724" s="23">
        <v>0</v>
      </c>
      <c r="C724" s="15">
        <v>3</v>
      </c>
      <c r="D724" s="15">
        <f t="shared" si="435"/>
        <v>0</v>
      </c>
      <c r="E724" s="15">
        <f t="shared" si="430"/>
        <v>1</v>
      </c>
      <c r="F724" s="15">
        <f t="shared" si="431"/>
        <v>0</v>
      </c>
      <c r="G724" s="15">
        <f t="shared" si="432"/>
        <v>0</v>
      </c>
      <c r="H724" s="15">
        <f t="shared" si="433"/>
        <v>0</v>
      </c>
      <c r="I724" s="15">
        <v>0</v>
      </c>
      <c r="J724" s="15">
        <v>56</v>
      </c>
      <c r="K724" s="15">
        <v>3</v>
      </c>
      <c r="L724" s="15">
        <f t="shared" si="436"/>
        <v>0</v>
      </c>
      <c r="M724" s="15">
        <f t="shared" si="437"/>
        <v>0</v>
      </c>
      <c r="N724" s="15">
        <f t="shared" si="438"/>
        <v>0</v>
      </c>
      <c r="O724" s="15">
        <f t="shared" si="439"/>
        <v>1</v>
      </c>
      <c r="P724" s="15">
        <f t="shared" si="440"/>
        <v>0</v>
      </c>
      <c r="Q724" s="15">
        <v>2</v>
      </c>
      <c r="R724" s="15">
        <v>4</v>
      </c>
      <c r="S724" s="15">
        <v>7</v>
      </c>
      <c r="T724" s="15">
        <v>0</v>
      </c>
      <c r="U724" s="15">
        <v>1</v>
      </c>
      <c r="V724" s="15">
        <v>1</v>
      </c>
      <c r="W724" s="15">
        <v>150000</v>
      </c>
      <c r="X724" s="15">
        <v>1</v>
      </c>
      <c r="Y724" s="15">
        <v>1</v>
      </c>
      <c r="Z724" s="15">
        <f t="shared" si="468"/>
        <v>0</v>
      </c>
      <c r="AA724" s="15">
        <f t="shared" si="441"/>
        <v>0</v>
      </c>
      <c r="AB724" s="15">
        <f t="shared" si="442"/>
        <v>1</v>
      </c>
      <c r="AC724" s="15">
        <v>7</v>
      </c>
      <c r="AD724" s="15">
        <v>2</v>
      </c>
      <c r="AE724" s="15">
        <v>25</v>
      </c>
      <c r="AF724" s="15">
        <v>90</v>
      </c>
      <c r="AG724" s="27">
        <v>45</v>
      </c>
      <c r="AH724" s="27">
        <f t="shared" si="443"/>
        <v>0.125</v>
      </c>
      <c r="AI724" s="27">
        <f t="shared" si="444"/>
        <v>0.5</v>
      </c>
      <c r="AJ724" s="27">
        <f t="shared" si="445"/>
        <v>6.25E-2</v>
      </c>
      <c r="AK724" s="15">
        <v>8</v>
      </c>
      <c r="AL724" s="15">
        <v>2</v>
      </c>
      <c r="AM724" s="15">
        <v>5</v>
      </c>
      <c r="AN724" s="15">
        <v>30</v>
      </c>
      <c r="AO724" s="15">
        <v>15</v>
      </c>
      <c r="AQ724" s="15">
        <f t="shared" si="446"/>
        <v>0.5</v>
      </c>
      <c r="AR724" s="15">
        <f t="shared" si="447"/>
        <v>0</v>
      </c>
      <c r="AZ724" s="15">
        <f t="shared" si="448"/>
        <v>0</v>
      </c>
      <c r="BA724" s="15">
        <f t="shared" si="449"/>
        <v>0</v>
      </c>
      <c r="BB724" s="15">
        <f>$AJ724</f>
        <v>6.25E-2</v>
      </c>
      <c r="BC724" s="15">
        <v>2</v>
      </c>
      <c r="BD724" s="15">
        <v>1.3333333333333333</v>
      </c>
      <c r="BE724" s="15">
        <v>2</v>
      </c>
      <c r="BF724" s="15">
        <v>1</v>
      </c>
      <c r="BG724" s="15">
        <v>1.5</v>
      </c>
      <c r="BH724" s="15">
        <v>1.5666666666666667</v>
      </c>
      <c r="BI724" s="15">
        <v>1</v>
      </c>
      <c r="BJ724" s="15">
        <v>3</v>
      </c>
      <c r="BK724" s="15">
        <f t="shared" si="450"/>
        <v>0</v>
      </c>
      <c r="BL724" s="15">
        <f t="shared" si="451"/>
        <v>1</v>
      </c>
      <c r="BM724" s="15">
        <f t="shared" si="452"/>
        <v>0</v>
      </c>
      <c r="BN724" s="15">
        <v>1</v>
      </c>
      <c r="BO724" s="15">
        <f t="shared" si="453"/>
        <v>0</v>
      </c>
      <c r="BP724" s="15">
        <f t="shared" si="454"/>
        <v>0</v>
      </c>
      <c r="BQ724" s="15">
        <f t="shared" si="455"/>
        <v>0</v>
      </c>
      <c r="BR724" s="15">
        <f t="shared" si="456"/>
        <v>0</v>
      </c>
      <c r="BS724" s="15">
        <v>4</v>
      </c>
      <c r="BT724" s="15">
        <v>4</v>
      </c>
      <c r="BU724" s="15">
        <f t="shared" si="457"/>
        <v>0</v>
      </c>
      <c r="BV724" s="15">
        <f t="shared" si="458"/>
        <v>0</v>
      </c>
      <c r="BW724" s="15">
        <f t="shared" si="459"/>
        <v>1</v>
      </c>
      <c r="BX724" s="15">
        <f t="shared" si="460"/>
        <v>0</v>
      </c>
      <c r="BY724" s="15">
        <v>1</v>
      </c>
      <c r="BZ724" s="15">
        <v>1</v>
      </c>
      <c r="CA724" s="15">
        <v>1</v>
      </c>
      <c r="CB724" s="15">
        <v>1</v>
      </c>
      <c r="CC724" s="15">
        <v>1</v>
      </c>
      <c r="CD724" s="27">
        <v>3.4</v>
      </c>
      <c r="CE724" s="27">
        <v>4</v>
      </c>
      <c r="CF724" s="27">
        <v>3.5</v>
      </c>
      <c r="CG724" s="27">
        <v>3.2</v>
      </c>
      <c r="CH724" s="27">
        <v>3.6666666666666665</v>
      </c>
      <c r="CI724" s="27">
        <v>2.75</v>
      </c>
      <c r="CJ724" s="27">
        <f t="shared" si="434"/>
        <v>3.4194444444444447</v>
      </c>
      <c r="CK724" s="15">
        <f t="shared" si="461"/>
        <v>0</v>
      </c>
      <c r="CL724" s="15">
        <f t="shared" si="462"/>
        <v>0</v>
      </c>
      <c r="CM724" s="15">
        <f t="shared" si="463"/>
        <v>0.25</v>
      </c>
      <c r="CN724" s="15">
        <f t="shared" si="464"/>
        <v>0</v>
      </c>
      <c r="CO724" s="15">
        <f t="shared" si="465"/>
        <v>0.66666666666666652</v>
      </c>
      <c r="CP724" s="15">
        <f t="shared" si="466"/>
        <v>0.25</v>
      </c>
      <c r="CQ724" s="15">
        <f t="shared" si="467"/>
        <v>0.19444444444444464</v>
      </c>
    </row>
    <row r="725" spans="1:95" x14ac:dyDescent="0.2">
      <c r="A725" s="15">
        <v>1205</v>
      </c>
      <c r="B725" s="23">
        <v>0</v>
      </c>
      <c r="C725" s="15">
        <v>3</v>
      </c>
      <c r="D725" s="15">
        <f t="shared" si="435"/>
        <v>0</v>
      </c>
      <c r="E725" s="15">
        <f t="shared" si="430"/>
        <v>1</v>
      </c>
      <c r="F725" s="15">
        <f t="shared" si="431"/>
        <v>0</v>
      </c>
      <c r="G725" s="15">
        <f t="shared" si="432"/>
        <v>0</v>
      </c>
      <c r="H725" s="15">
        <f t="shared" si="433"/>
        <v>0</v>
      </c>
      <c r="I725" s="15">
        <v>0</v>
      </c>
      <c r="J725" s="15">
        <v>56</v>
      </c>
      <c r="K725" s="15">
        <v>3</v>
      </c>
      <c r="L725" s="15">
        <f t="shared" si="436"/>
        <v>0</v>
      </c>
      <c r="M725" s="15">
        <f t="shared" si="437"/>
        <v>0</v>
      </c>
      <c r="N725" s="15">
        <f t="shared" si="438"/>
        <v>0</v>
      </c>
      <c r="O725" s="15">
        <f t="shared" si="439"/>
        <v>1</v>
      </c>
      <c r="P725" s="15">
        <f t="shared" si="440"/>
        <v>0</v>
      </c>
      <c r="Q725" s="15">
        <v>2</v>
      </c>
      <c r="R725" s="15">
        <v>4</v>
      </c>
      <c r="S725" s="15">
        <v>7</v>
      </c>
      <c r="T725" s="15">
        <v>0</v>
      </c>
      <c r="U725" s="15">
        <v>1</v>
      </c>
      <c r="V725" s="15">
        <v>1</v>
      </c>
      <c r="W725" s="15">
        <v>150000</v>
      </c>
      <c r="X725" s="15">
        <v>1</v>
      </c>
      <c r="Y725" s="15">
        <v>0</v>
      </c>
      <c r="Z725" s="15">
        <f t="shared" si="468"/>
        <v>0</v>
      </c>
      <c r="AA725" s="15">
        <f t="shared" si="441"/>
        <v>0</v>
      </c>
      <c r="AB725" s="15">
        <f t="shared" si="442"/>
        <v>1</v>
      </c>
      <c r="AC725" s="159">
        <v>7</v>
      </c>
      <c r="AD725" s="159">
        <v>2</v>
      </c>
      <c r="AE725" s="159">
        <v>23</v>
      </c>
      <c r="AF725" s="15">
        <v>80</v>
      </c>
      <c r="AG725" s="27">
        <v>40</v>
      </c>
      <c r="AH725" s="27">
        <f t="shared" si="443"/>
        <v>-0.91051454138702459</v>
      </c>
      <c r="AI725" s="27">
        <f t="shared" si="444"/>
        <v>1</v>
      </c>
      <c r="AJ725" s="27">
        <f t="shared" si="445"/>
        <v>-0.91051454138702459</v>
      </c>
      <c r="AQ725" s="15">
        <f t="shared" si="446"/>
        <v>0</v>
      </c>
      <c r="AR725" s="15">
        <f t="shared" si="447"/>
        <v>0</v>
      </c>
      <c r="AZ725" s="15">
        <f t="shared" si="448"/>
        <v>0</v>
      </c>
      <c r="BA725" s="15">
        <f t="shared" si="449"/>
        <v>0</v>
      </c>
      <c r="BC725" s="15">
        <v>2</v>
      </c>
      <c r="BD725" s="15">
        <v>1.3333333333333333</v>
      </c>
      <c r="BE725" s="15">
        <v>2</v>
      </c>
      <c r="BF725" s="15">
        <v>1</v>
      </c>
      <c r="BG725" s="15">
        <v>1.5</v>
      </c>
      <c r="BH725" s="15">
        <v>1.5666666666666667</v>
      </c>
      <c r="BI725" s="15">
        <v>1</v>
      </c>
      <c r="BJ725" s="15">
        <v>3</v>
      </c>
      <c r="BK725" s="15">
        <f t="shared" si="450"/>
        <v>0</v>
      </c>
      <c r="BL725" s="15">
        <f t="shared" si="451"/>
        <v>1</v>
      </c>
      <c r="BM725" s="15">
        <f t="shared" si="452"/>
        <v>0</v>
      </c>
      <c r="BN725" s="15">
        <v>1</v>
      </c>
      <c r="BO725" s="15">
        <f t="shared" si="453"/>
        <v>0</v>
      </c>
      <c r="BP725" s="15">
        <f t="shared" si="454"/>
        <v>0</v>
      </c>
      <c r="BQ725" s="15">
        <f t="shared" si="455"/>
        <v>0</v>
      </c>
      <c r="BR725" s="15">
        <f t="shared" si="456"/>
        <v>0</v>
      </c>
      <c r="BS725" s="15">
        <v>4</v>
      </c>
      <c r="BT725" s="15">
        <v>4</v>
      </c>
      <c r="BU725" s="15">
        <f t="shared" si="457"/>
        <v>0</v>
      </c>
      <c r="BV725" s="15">
        <f t="shared" si="458"/>
        <v>0</v>
      </c>
      <c r="BW725" s="15">
        <f t="shared" si="459"/>
        <v>1</v>
      </c>
      <c r="BX725" s="15">
        <f t="shared" si="460"/>
        <v>0</v>
      </c>
      <c r="BY725" s="15">
        <v>1</v>
      </c>
      <c r="BZ725" s="15">
        <v>1</v>
      </c>
      <c r="CA725" s="15">
        <v>1</v>
      </c>
      <c r="CB725" s="15">
        <v>1</v>
      </c>
      <c r="CC725" s="15">
        <v>1</v>
      </c>
      <c r="CD725" s="27">
        <v>3.4</v>
      </c>
      <c r="CE725" s="27">
        <v>4</v>
      </c>
      <c r="CF725" s="27">
        <v>3.25</v>
      </c>
      <c r="CG725" s="27">
        <v>3.2</v>
      </c>
      <c r="CH725" s="27">
        <v>3</v>
      </c>
      <c r="CI725" s="27">
        <v>2.5</v>
      </c>
      <c r="CJ725" s="27">
        <f t="shared" si="434"/>
        <v>3.2250000000000001</v>
      </c>
      <c r="CK725" s="15">
        <f t="shared" si="461"/>
        <v>-0.80000000000000027</v>
      </c>
      <c r="CL725" s="15">
        <f t="shared" si="462"/>
        <v>0</v>
      </c>
      <c r="CM725" s="15">
        <f t="shared" si="463"/>
        <v>-0.5</v>
      </c>
      <c r="CN725" s="15">
        <f t="shared" si="464"/>
        <v>-0.39999999999999991</v>
      </c>
      <c r="CO725" s="15">
        <f t="shared" si="465"/>
        <v>0</v>
      </c>
      <c r="CP725" s="15">
        <f t="shared" si="466"/>
        <v>-0.5</v>
      </c>
      <c r="CQ725" s="15">
        <f t="shared" si="467"/>
        <v>-0.36666666666666625</v>
      </c>
    </row>
    <row r="726" spans="1:95" x14ac:dyDescent="0.2">
      <c r="A726" s="15">
        <v>1206</v>
      </c>
      <c r="B726" s="23">
        <v>0</v>
      </c>
      <c r="C726" s="15">
        <v>3</v>
      </c>
      <c r="D726" s="15">
        <f t="shared" si="435"/>
        <v>0</v>
      </c>
      <c r="E726" s="15">
        <f t="shared" si="430"/>
        <v>1</v>
      </c>
      <c r="F726" s="15">
        <f t="shared" si="431"/>
        <v>0</v>
      </c>
      <c r="G726" s="15">
        <f t="shared" si="432"/>
        <v>0</v>
      </c>
      <c r="H726" s="15">
        <f t="shared" si="433"/>
        <v>0</v>
      </c>
      <c r="I726" s="15">
        <v>1</v>
      </c>
      <c r="J726" s="15">
        <v>61</v>
      </c>
      <c r="K726" s="15">
        <v>2</v>
      </c>
      <c r="L726" s="15">
        <f t="shared" si="436"/>
        <v>0</v>
      </c>
      <c r="M726" s="15">
        <f t="shared" si="437"/>
        <v>0</v>
      </c>
      <c r="N726" s="15">
        <f t="shared" si="438"/>
        <v>1</v>
      </c>
      <c r="O726" s="15">
        <f t="shared" si="439"/>
        <v>0</v>
      </c>
      <c r="P726" s="15">
        <f t="shared" si="440"/>
        <v>0</v>
      </c>
      <c r="Q726" s="15">
        <v>2</v>
      </c>
      <c r="R726" s="15">
        <v>5</v>
      </c>
      <c r="S726" s="15">
        <v>23</v>
      </c>
      <c r="T726" s="15">
        <v>1</v>
      </c>
      <c r="U726" s="15">
        <v>1</v>
      </c>
      <c r="V726" s="15">
        <v>1</v>
      </c>
      <c r="W726" s="15">
        <v>200000</v>
      </c>
      <c r="X726" s="15">
        <v>0</v>
      </c>
      <c r="Y726" s="15">
        <v>1</v>
      </c>
      <c r="Z726" s="15">
        <f t="shared" si="468"/>
        <v>0</v>
      </c>
      <c r="AA726" s="15">
        <f t="shared" si="441"/>
        <v>0</v>
      </c>
      <c r="AB726" s="15">
        <f t="shared" si="442"/>
        <v>0</v>
      </c>
      <c r="AC726" s="15">
        <v>1</v>
      </c>
      <c r="AD726" s="15">
        <v>10</v>
      </c>
      <c r="AE726" s="15">
        <v>13</v>
      </c>
      <c r="AF726" s="15">
        <v>4470</v>
      </c>
      <c r="AG726" s="27">
        <v>447</v>
      </c>
      <c r="AH726" s="27">
        <f t="shared" si="443"/>
        <v>4.4943820224719105E-3</v>
      </c>
      <c r="AI726" s="27">
        <f t="shared" si="444"/>
        <v>0.5</v>
      </c>
      <c r="AJ726" s="27">
        <f t="shared" si="445"/>
        <v>2.2471910112359553E-3</v>
      </c>
      <c r="AK726" s="15">
        <v>3</v>
      </c>
      <c r="AL726" s="15">
        <v>10</v>
      </c>
      <c r="AM726" s="15">
        <v>1420</v>
      </c>
      <c r="AN726" s="15">
        <v>170000</v>
      </c>
      <c r="AO726" s="15">
        <v>17000</v>
      </c>
      <c r="AP726" s="15">
        <f>($AO726-$AO727)/$AO727</f>
        <v>0.13333333333333333</v>
      </c>
      <c r="AQ726" s="15">
        <f t="shared" si="446"/>
        <v>0.5</v>
      </c>
      <c r="AR726" s="15">
        <f t="shared" si="447"/>
        <v>6.6666666666666666E-2</v>
      </c>
      <c r="AZ726" s="15">
        <f t="shared" si="448"/>
        <v>0</v>
      </c>
      <c r="BA726" s="15">
        <f t="shared" si="449"/>
        <v>0</v>
      </c>
      <c r="BB726" s="15">
        <f>AVERAGE($AJ726,$AR726)</f>
        <v>3.4456928838951309E-2</v>
      </c>
      <c r="BC726" s="15">
        <v>2.5</v>
      </c>
      <c r="BD726" s="15">
        <v>2.6666666666666665</v>
      </c>
      <c r="BE726" s="15">
        <v>1.6666666666666667</v>
      </c>
      <c r="BF726" s="15">
        <v>1</v>
      </c>
      <c r="BG726" s="15">
        <v>1.5</v>
      </c>
      <c r="BH726" s="15">
        <v>1.8666666666666665</v>
      </c>
      <c r="BI726" s="15">
        <v>1</v>
      </c>
      <c r="BJ726" s="15">
        <v>5</v>
      </c>
      <c r="BK726" s="15">
        <f t="shared" si="450"/>
        <v>0</v>
      </c>
      <c r="BL726" s="15">
        <f t="shared" si="451"/>
        <v>0</v>
      </c>
      <c r="BM726" s="15">
        <f t="shared" si="452"/>
        <v>0</v>
      </c>
      <c r="BN726" s="15" t="s">
        <v>1007</v>
      </c>
      <c r="BO726" s="15">
        <f t="shared" si="453"/>
        <v>0</v>
      </c>
      <c r="BP726" s="15">
        <f t="shared" si="454"/>
        <v>0</v>
      </c>
      <c r="BQ726" s="15">
        <f t="shared" si="455"/>
        <v>0</v>
      </c>
      <c r="BR726" s="15">
        <f t="shared" si="456"/>
        <v>0</v>
      </c>
      <c r="BU726" s="15">
        <f t="shared" si="457"/>
        <v>0</v>
      </c>
      <c r="BV726" s="15">
        <f t="shared" si="458"/>
        <v>0</v>
      </c>
      <c r="BW726" s="15">
        <f t="shared" si="459"/>
        <v>0</v>
      </c>
      <c r="BX726" s="15">
        <f t="shared" si="460"/>
        <v>0</v>
      </c>
      <c r="BY726" s="15" t="s">
        <v>1007</v>
      </c>
      <c r="BZ726" s="15" t="s">
        <v>1007</v>
      </c>
      <c r="CA726" s="15" t="s">
        <v>1007</v>
      </c>
      <c r="CB726" s="15" t="s">
        <v>1007</v>
      </c>
      <c r="CC726" s="15" t="s">
        <v>1007</v>
      </c>
      <c r="CD726" s="27">
        <v>4.2</v>
      </c>
      <c r="CE726" s="27">
        <v>4</v>
      </c>
      <c r="CF726" s="27">
        <v>3.75</v>
      </c>
      <c r="CG726" s="27">
        <v>3.6</v>
      </c>
      <c r="CH726" s="27">
        <v>3</v>
      </c>
      <c r="CI726" s="27">
        <v>3</v>
      </c>
      <c r="CJ726" s="27">
        <f t="shared" si="434"/>
        <v>3.5916666666666663</v>
      </c>
      <c r="CK726" s="15">
        <f t="shared" si="461"/>
        <v>0.40000000000000036</v>
      </c>
      <c r="CL726" s="15">
        <f t="shared" si="462"/>
        <v>0</v>
      </c>
      <c r="CM726" s="15">
        <f t="shared" si="463"/>
        <v>0.5</v>
      </c>
      <c r="CN726" s="15">
        <f t="shared" si="464"/>
        <v>0</v>
      </c>
      <c r="CO726" s="15">
        <f t="shared" si="465"/>
        <v>0.33333333333333348</v>
      </c>
      <c r="CP726" s="15">
        <f t="shared" si="466"/>
        <v>0.25</v>
      </c>
      <c r="CQ726" s="15">
        <f t="shared" si="467"/>
        <v>0.24722222222222179</v>
      </c>
    </row>
    <row r="727" spans="1:95" x14ac:dyDescent="0.2">
      <c r="A727" s="15">
        <v>1206</v>
      </c>
      <c r="B727" s="23">
        <v>0</v>
      </c>
      <c r="C727" s="15">
        <v>3</v>
      </c>
      <c r="D727" s="15">
        <f t="shared" si="435"/>
        <v>0</v>
      </c>
      <c r="E727" s="15">
        <f t="shared" si="430"/>
        <v>1</v>
      </c>
      <c r="F727" s="15">
        <f t="shared" si="431"/>
        <v>0</v>
      </c>
      <c r="G727" s="15">
        <f t="shared" si="432"/>
        <v>0</v>
      </c>
      <c r="H727" s="15">
        <f t="shared" si="433"/>
        <v>0</v>
      </c>
      <c r="I727" s="15">
        <v>1</v>
      </c>
      <c r="J727" s="15">
        <v>61</v>
      </c>
      <c r="K727" s="15">
        <v>2</v>
      </c>
      <c r="L727" s="15">
        <f t="shared" si="436"/>
        <v>0</v>
      </c>
      <c r="M727" s="15">
        <f t="shared" si="437"/>
        <v>0</v>
      </c>
      <c r="N727" s="15">
        <f t="shared" si="438"/>
        <v>1</v>
      </c>
      <c r="O727" s="15">
        <f t="shared" si="439"/>
        <v>0</v>
      </c>
      <c r="P727" s="15">
        <f t="shared" si="440"/>
        <v>0</v>
      </c>
      <c r="Q727" s="15">
        <v>2</v>
      </c>
      <c r="R727" s="15">
        <v>5</v>
      </c>
      <c r="S727" s="15">
        <v>23</v>
      </c>
      <c r="T727" s="15">
        <v>1</v>
      </c>
      <c r="U727" s="15">
        <v>1</v>
      </c>
      <c r="V727" s="15">
        <v>1</v>
      </c>
      <c r="W727" s="15">
        <v>200000</v>
      </c>
      <c r="X727" s="15">
        <v>0</v>
      </c>
      <c r="Y727" s="15">
        <v>0</v>
      </c>
      <c r="Z727" s="15">
        <f t="shared" si="468"/>
        <v>0</v>
      </c>
      <c r="AA727" s="15">
        <f t="shared" si="441"/>
        <v>0</v>
      </c>
      <c r="AB727" s="15">
        <f t="shared" si="442"/>
        <v>0</v>
      </c>
      <c r="AC727" s="159">
        <v>1</v>
      </c>
      <c r="AD727" s="159">
        <v>10</v>
      </c>
      <c r="AE727" s="159">
        <v>12</v>
      </c>
      <c r="AF727" s="15">
        <v>4450</v>
      </c>
      <c r="AG727" s="27">
        <v>445</v>
      </c>
      <c r="AH727" s="27">
        <f t="shared" si="443"/>
        <v>0.1125</v>
      </c>
      <c r="AI727" s="27">
        <f t="shared" si="444"/>
        <v>0.5</v>
      </c>
      <c r="AJ727" s="27">
        <f t="shared" si="445"/>
        <v>5.6250000000000001E-2</v>
      </c>
      <c r="AK727" s="15">
        <v>3</v>
      </c>
      <c r="AL727" s="15">
        <v>10</v>
      </c>
      <c r="AM727" s="15">
        <v>1100</v>
      </c>
      <c r="AN727" s="15">
        <v>150000</v>
      </c>
      <c r="AO727" s="15">
        <v>15000</v>
      </c>
      <c r="AQ727" s="15">
        <f t="shared" si="446"/>
        <v>0.5</v>
      </c>
      <c r="AR727" s="15">
        <f t="shared" si="447"/>
        <v>0</v>
      </c>
      <c r="AZ727" s="15">
        <f t="shared" si="448"/>
        <v>0</v>
      </c>
      <c r="BA727" s="15">
        <f t="shared" si="449"/>
        <v>0</v>
      </c>
      <c r="BC727" s="15">
        <v>2.5</v>
      </c>
      <c r="BD727" s="15">
        <v>2.6666666666666665</v>
      </c>
      <c r="BE727" s="15">
        <v>1.6666666666666667</v>
      </c>
      <c r="BF727" s="15">
        <v>1</v>
      </c>
      <c r="BG727" s="15">
        <v>1.5</v>
      </c>
      <c r="BH727" s="15">
        <v>1.8666666666666665</v>
      </c>
      <c r="BI727" s="15">
        <v>1</v>
      </c>
      <c r="BJ727" s="15">
        <v>5</v>
      </c>
      <c r="BK727" s="15">
        <f t="shared" si="450"/>
        <v>0</v>
      </c>
      <c r="BL727" s="15">
        <f t="shared" si="451"/>
        <v>0</v>
      </c>
      <c r="BM727" s="15">
        <f t="shared" si="452"/>
        <v>0</v>
      </c>
      <c r="BN727" s="15" t="s">
        <v>1007</v>
      </c>
      <c r="BO727" s="15">
        <f t="shared" si="453"/>
        <v>0</v>
      </c>
      <c r="BP727" s="15">
        <f t="shared" si="454"/>
        <v>0</v>
      </c>
      <c r="BQ727" s="15">
        <f t="shared" si="455"/>
        <v>0</v>
      </c>
      <c r="BR727" s="15">
        <f t="shared" si="456"/>
        <v>0</v>
      </c>
      <c r="BU727" s="15">
        <f t="shared" si="457"/>
        <v>0</v>
      </c>
      <c r="BV727" s="15">
        <f t="shared" si="458"/>
        <v>0</v>
      </c>
      <c r="BW727" s="15">
        <f t="shared" si="459"/>
        <v>0</v>
      </c>
      <c r="BX727" s="15">
        <f t="shared" si="460"/>
        <v>0</v>
      </c>
      <c r="BY727" s="15" t="s">
        <v>1007</v>
      </c>
      <c r="BZ727" s="15" t="s">
        <v>1007</v>
      </c>
      <c r="CA727" s="15" t="s">
        <v>1007</v>
      </c>
      <c r="CB727" s="15" t="s">
        <v>1007</v>
      </c>
      <c r="CC727" s="15" t="s">
        <v>1007</v>
      </c>
      <c r="CD727" s="27">
        <v>3.8</v>
      </c>
      <c r="CE727" s="27">
        <v>4</v>
      </c>
      <c r="CF727" s="27">
        <v>3.25</v>
      </c>
      <c r="CG727" s="27">
        <v>3.6</v>
      </c>
      <c r="CH727" s="27">
        <v>2.6666666666666665</v>
      </c>
      <c r="CI727" s="27">
        <v>2.75</v>
      </c>
      <c r="CJ727" s="27">
        <f t="shared" si="434"/>
        <v>3.3444444444444446</v>
      </c>
      <c r="CK727" s="15">
        <f t="shared" si="461"/>
        <v>-0.40000000000000036</v>
      </c>
      <c r="CL727" s="15">
        <f t="shared" si="462"/>
        <v>-0.33333333333333304</v>
      </c>
      <c r="CM727" s="15">
        <f t="shared" si="463"/>
        <v>0.5</v>
      </c>
      <c r="CN727" s="15">
        <f t="shared" si="464"/>
        <v>1.2000000000000002</v>
      </c>
      <c r="CO727" s="15">
        <f t="shared" si="465"/>
        <v>0.33333333333333304</v>
      </c>
      <c r="CP727" s="15">
        <f t="shared" si="466"/>
        <v>0.5</v>
      </c>
      <c r="CQ727" s="15">
        <f t="shared" si="467"/>
        <v>0.30000000000000027</v>
      </c>
    </row>
    <row r="728" spans="1:95" x14ac:dyDescent="0.2">
      <c r="A728" s="15">
        <v>1207</v>
      </c>
      <c r="B728" s="23">
        <v>0</v>
      </c>
      <c r="C728" s="15">
        <v>3</v>
      </c>
      <c r="D728" s="15">
        <f t="shared" si="435"/>
        <v>0</v>
      </c>
      <c r="E728" s="15">
        <f t="shared" si="430"/>
        <v>1</v>
      </c>
      <c r="F728" s="15">
        <f t="shared" si="431"/>
        <v>0</v>
      </c>
      <c r="G728" s="15">
        <f t="shared" si="432"/>
        <v>0</v>
      </c>
      <c r="H728" s="15">
        <f t="shared" si="433"/>
        <v>0</v>
      </c>
      <c r="I728" s="15">
        <v>1</v>
      </c>
      <c r="J728" s="15">
        <v>68</v>
      </c>
      <c r="K728" s="15">
        <v>5</v>
      </c>
      <c r="L728" s="15">
        <f t="shared" si="436"/>
        <v>0</v>
      </c>
      <c r="M728" s="15">
        <f t="shared" si="437"/>
        <v>0</v>
      </c>
      <c r="N728" s="15">
        <f t="shared" si="438"/>
        <v>0</v>
      </c>
      <c r="O728" s="15">
        <f t="shared" si="439"/>
        <v>0</v>
      </c>
      <c r="P728" s="15">
        <f t="shared" si="440"/>
        <v>0</v>
      </c>
      <c r="Q728" s="15">
        <v>2</v>
      </c>
      <c r="R728" s="15">
        <v>5</v>
      </c>
      <c r="S728" s="15">
        <v>30</v>
      </c>
      <c r="T728" s="15">
        <v>0</v>
      </c>
      <c r="U728" s="15">
        <v>0</v>
      </c>
      <c r="V728" s="15">
        <v>1</v>
      </c>
      <c r="W728" s="15">
        <v>300000</v>
      </c>
      <c r="X728" s="15">
        <v>0</v>
      </c>
      <c r="Y728" s="15">
        <v>1</v>
      </c>
      <c r="Z728" s="15">
        <f t="shared" si="468"/>
        <v>0</v>
      </c>
      <c r="AA728" s="15">
        <f t="shared" si="441"/>
        <v>0</v>
      </c>
      <c r="AB728" s="15">
        <f t="shared" si="442"/>
        <v>0</v>
      </c>
      <c r="AC728" s="15">
        <v>1</v>
      </c>
      <c r="AD728" s="15">
        <v>5</v>
      </c>
      <c r="AE728" s="15">
        <v>12</v>
      </c>
      <c r="AF728" s="15">
        <v>2000</v>
      </c>
      <c r="AG728" s="27">
        <v>400</v>
      </c>
      <c r="AH728" s="27">
        <f t="shared" si="443"/>
        <v>0</v>
      </c>
      <c r="AI728" s="27">
        <f t="shared" si="444"/>
        <v>1</v>
      </c>
      <c r="AJ728" s="27">
        <f t="shared" si="445"/>
        <v>0</v>
      </c>
      <c r="AQ728" s="15">
        <f t="shared" si="446"/>
        <v>0</v>
      </c>
      <c r="AR728" s="15">
        <f t="shared" si="447"/>
        <v>0</v>
      </c>
      <c r="AZ728" s="15">
        <f t="shared" si="448"/>
        <v>0</v>
      </c>
      <c r="BA728" s="15">
        <f t="shared" si="449"/>
        <v>0</v>
      </c>
      <c r="BB728" s="15">
        <f>$AJ728</f>
        <v>0</v>
      </c>
      <c r="BC728" s="15">
        <v>2.75</v>
      </c>
      <c r="BD728" s="15">
        <v>1</v>
      </c>
      <c r="BE728" s="15">
        <v>1.3333333333333333</v>
      </c>
      <c r="BF728" s="15">
        <v>1</v>
      </c>
      <c r="BG728" s="15">
        <v>1</v>
      </c>
      <c r="BH728" s="15">
        <v>1.4166666666666665</v>
      </c>
      <c r="BI728" s="15">
        <v>1</v>
      </c>
      <c r="BJ728" s="15">
        <v>4</v>
      </c>
      <c r="BK728" s="15">
        <f t="shared" si="450"/>
        <v>0</v>
      </c>
      <c r="BL728" s="15">
        <f t="shared" si="451"/>
        <v>0</v>
      </c>
      <c r="BM728" s="15">
        <f t="shared" si="452"/>
        <v>1</v>
      </c>
      <c r="BN728" s="15">
        <v>4</v>
      </c>
      <c r="BO728" s="15">
        <f t="shared" si="453"/>
        <v>0</v>
      </c>
      <c r="BP728" s="15">
        <f t="shared" si="454"/>
        <v>0</v>
      </c>
      <c r="BQ728" s="15">
        <f t="shared" si="455"/>
        <v>1</v>
      </c>
      <c r="BR728" s="15">
        <f t="shared" si="456"/>
        <v>0</v>
      </c>
      <c r="BS728" s="15">
        <v>4</v>
      </c>
      <c r="BT728" s="15">
        <v>2</v>
      </c>
      <c r="BU728" s="15">
        <f t="shared" si="457"/>
        <v>1</v>
      </c>
      <c r="BV728" s="15">
        <f t="shared" si="458"/>
        <v>0</v>
      </c>
      <c r="BW728" s="15">
        <f t="shared" si="459"/>
        <v>0</v>
      </c>
      <c r="BX728" s="15">
        <f t="shared" si="460"/>
        <v>0</v>
      </c>
      <c r="BY728" s="15">
        <v>1</v>
      </c>
      <c r="BZ728" s="15">
        <v>1</v>
      </c>
      <c r="CA728" s="15">
        <v>1</v>
      </c>
      <c r="CB728" s="15">
        <v>1</v>
      </c>
      <c r="CC728" s="15">
        <v>1</v>
      </c>
      <c r="CD728" s="27">
        <v>4.2</v>
      </c>
      <c r="CE728" s="27">
        <v>4.333333333333333</v>
      </c>
      <c r="CF728" s="27">
        <v>2.75</v>
      </c>
      <c r="CG728" s="27">
        <v>2.4</v>
      </c>
      <c r="CH728" s="27">
        <v>2.3333333333333335</v>
      </c>
      <c r="CI728" s="27">
        <v>2.25</v>
      </c>
      <c r="CJ728" s="27">
        <f t="shared" si="434"/>
        <v>3.0444444444444443</v>
      </c>
      <c r="CK728" s="15">
        <f t="shared" si="461"/>
        <v>0</v>
      </c>
      <c r="CL728" s="15">
        <f t="shared" si="462"/>
        <v>0</v>
      </c>
      <c r="CM728" s="15">
        <f t="shared" si="463"/>
        <v>0.5</v>
      </c>
      <c r="CN728" s="15">
        <f t="shared" si="464"/>
        <v>-0.20000000000000018</v>
      </c>
      <c r="CO728" s="15">
        <f t="shared" si="465"/>
        <v>0</v>
      </c>
      <c r="CP728" s="15">
        <f t="shared" si="466"/>
        <v>0</v>
      </c>
      <c r="CQ728" s="15">
        <f t="shared" si="467"/>
        <v>4.9999999999999378E-2</v>
      </c>
    </row>
    <row r="729" spans="1:95" x14ac:dyDescent="0.2">
      <c r="A729" s="15">
        <v>1207</v>
      </c>
      <c r="B729" s="23">
        <v>0</v>
      </c>
      <c r="C729" s="15">
        <v>3</v>
      </c>
      <c r="D729" s="15">
        <f t="shared" si="435"/>
        <v>0</v>
      </c>
      <c r="E729" s="15">
        <f t="shared" si="430"/>
        <v>1</v>
      </c>
      <c r="F729" s="15">
        <f t="shared" si="431"/>
        <v>0</v>
      </c>
      <c r="G729" s="15">
        <f t="shared" si="432"/>
        <v>0</v>
      </c>
      <c r="H729" s="15">
        <f t="shared" si="433"/>
        <v>0</v>
      </c>
      <c r="I729" s="15">
        <v>1</v>
      </c>
      <c r="J729" s="15">
        <v>68</v>
      </c>
      <c r="K729" s="15">
        <v>5</v>
      </c>
      <c r="L729" s="15">
        <f t="shared" si="436"/>
        <v>0</v>
      </c>
      <c r="M729" s="15">
        <f t="shared" si="437"/>
        <v>0</v>
      </c>
      <c r="N729" s="15">
        <f t="shared" si="438"/>
        <v>0</v>
      </c>
      <c r="O729" s="15">
        <f t="shared" si="439"/>
        <v>0</v>
      </c>
      <c r="P729" s="15">
        <f t="shared" si="440"/>
        <v>0</v>
      </c>
      <c r="Q729" s="15">
        <v>2</v>
      </c>
      <c r="R729" s="15">
        <v>5</v>
      </c>
      <c r="S729" s="15">
        <v>30</v>
      </c>
      <c r="T729" s="15">
        <v>0</v>
      </c>
      <c r="U729" s="15">
        <v>0</v>
      </c>
      <c r="V729" s="15">
        <v>1</v>
      </c>
      <c r="W729" s="15">
        <v>300000</v>
      </c>
      <c r="X729" s="15">
        <v>0</v>
      </c>
      <c r="Y729" s="15">
        <v>0</v>
      </c>
      <c r="Z729" s="15">
        <f t="shared" si="468"/>
        <v>0</v>
      </c>
      <c r="AA729" s="15">
        <f t="shared" si="441"/>
        <v>0</v>
      </c>
      <c r="AB729" s="15">
        <f t="shared" si="442"/>
        <v>0</v>
      </c>
      <c r="AC729" s="159">
        <v>1</v>
      </c>
      <c r="AD729" s="159">
        <v>5</v>
      </c>
      <c r="AE729" s="159">
        <v>12</v>
      </c>
      <c r="AF729" s="15">
        <v>2000</v>
      </c>
      <c r="AG729" s="27">
        <v>400</v>
      </c>
      <c r="AH729" s="27">
        <f t="shared" si="443"/>
        <v>0.20000000000000007</v>
      </c>
      <c r="AI729" s="27">
        <f t="shared" si="444"/>
        <v>1</v>
      </c>
      <c r="AJ729" s="27">
        <f t="shared" si="445"/>
        <v>0.20000000000000007</v>
      </c>
      <c r="AQ729" s="15">
        <f t="shared" si="446"/>
        <v>0</v>
      </c>
      <c r="AR729" s="15">
        <f t="shared" si="447"/>
        <v>0</v>
      </c>
      <c r="AZ729" s="15">
        <f t="shared" si="448"/>
        <v>0</v>
      </c>
      <c r="BA729" s="15">
        <f t="shared" si="449"/>
        <v>0</v>
      </c>
      <c r="BC729" s="15">
        <v>2.75</v>
      </c>
      <c r="BD729" s="15">
        <v>1</v>
      </c>
      <c r="BE729" s="15">
        <v>1.3333333333333333</v>
      </c>
      <c r="BF729" s="15">
        <v>1</v>
      </c>
      <c r="BG729" s="15">
        <v>1</v>
      </c>
      <c r="BH729" s="15">
        <v>1.4166666666666665</v>
      </c>
      <c r="BI729" s="15">
        <v>1</v>
      </c>
      <c r="BJ729" s="15">
        <v>4</v>
      </c>
      <c r="BK729" s="15">
        <f t="shared" si="450"/>
        <v>0</v>
      </c>
      <c r="BL729" s="15">
        <f t="shared" si="451"/>
        <v>0</v>
      </c>
      <c r="BM729" s="15">
        <f t="shared" si="452"/>
        <v>1</v>
      </c>
      <c r="BN729" s="15">
        <v>4</v>
      </c>
      <c r="BO729" s="15">
        <f t="shared" si="453"/>
        <v>0</v>
      </c>
      <c r="BP729" s="15">
        <f t="shared" si="454"/>
        <v>0</v>
      </c>
      <c r="BQ729" s="15">
        <f t="shared" si="455"/>
        <v>1</v>
      </c>
      <c r="BR729" s="15">
        <f t="shared" si="456"/>
        <v>0</v>
      </c>
      <c r="BS729" s="15">
        <v>4</v>
      </c>
      <c r="BT729" s="15">
        <v>2</v>
      </c>
      <c r="BU729" s="15">
        <f t="shared" si="457"/>
        <v>1</v>
      </c>
      <c r="BV729" s="15">
        <f t="shared" si="458"/>
        <v>0</v>
      </c>
      <c r="BW729" s="15">
        <f t="shared" si="459"/>
        <v>0</v>
      </c>
      <c r="BX729" s="15">
        <f t="shared" si="460"/>
        <v>0</v>
      </c>
      <c r="BY729" s="15">
        <v>1</v>
      </c>
      <c r="BZ729" s="15">
        <v>1</v>
      </c>
      <c r="CA729" s="15">
        <v>1</v>
      </c>
      <c r="CB729" s="15">
        <v>1</v>
      </c>
      <c r="CC729" s="15">
        <v>1</v>
      </c>
      <c r="CD729" s="27">
        <v>4.2</v>
      </c>
      <c r="CE729" s="27">
        <v>4.333333333333333</v>
      </c>
      <c r="CF729" s="27">
        <v>2.25</v>
      </c>
      <c r="CG729" s="27">
        <v>2.6</v>
      </c>
      <c r="CH729" s="27">
        <v>2.3333333333333335</v>
      </c>
      <c r="CI729" s="27">
        <v>2.25</v>
      </c>
      <c r="CJ729" s="27">
        <f t="shared" si="434"/>
        <v>2.9944444444444449</v>
      </c>
      <c r="CK729" s="15">
        <f t="shared" si="461"/>
        <v>0.60000000000000009</v>
      </c>
      <c r="CL729" s="15">
        <f t="shared" si="462"/>
        <v>0.66666666666666652</v>
      </c>
      <c r="CM729" s="15">
        <f t="shared" si="463"/>
        <v>-1.25</v>
      </c>
      <c r="CN729" s="15">
        <f t="shared" si="464"/>
        <v>-0.39999999999999991</v>
      </c>
      <c r="CO729" s="15">
        <f t="shared" si="465"/>
        <v>-1.333333333333333</v>
      </c>
      <c r="CP729" s="15">
        <f t="shared" si="466"/>
        <v>-0.5</v>
      </c>
      <c r="CQ729" s="15">
        <f t="shared" si="467"/>
        <v>-0.36944444444444402</v>
      </c>
    </row>
    <row r="730" spans="1:95" x14ac:dyDescent="0.2">
      <c r="A730" s="15">
        <v>1208</v>
      </c>
      <c r="B730" s="23">
        <v>0</v>
      </c>
      <c r="C730" s="15">
        <v>3</v>
      </c>
      <c r="D730" s="15">
        <f t="shared" si="435"/>
        <v>0</v>
      </c>
      <c r="E730" s="15">
        <f t="shared" si="430"/>
        <v>1</v>
      </c>
      <c r="F730" s="15">
        <f t="shared" si="431"/>
        <v>0</v>
      </c>
      <c r="G730" s="15">
        <f t="shared" si="432"/>
        <v>0</v>
      </c>
      <c r="H730" s="15">
        <f t="shared" si="433"/>
        <v>0</v>
      </c>
      <c r="I730" s="15">
        <v>0</v>
      </c>
      <c r="J730" s="15">
        <v>50</v>
      </c>
      <c r="K730" s="15">
        <v>3</v>
      </c>
      <c r="L730" s="15">
        <f t="shared" si="436"/>
        <v>0</v>
      </c>
      <c r="M730" s="15">
        <f t="shared" si="437"/>
        <v>0</v>
      </c>
      <c r="N730" s="15">
        <f t="shared" si="438"/>
        <v>0</v>
      </c>
      <c r="O730" s="15">
        <f t="shared" si="439"/>
        <v>1</v>
      </c>
      <c r="P730" s="15">
        <f t="shared" si="440"/>
        <v>0</v>
      </c>
      <c r="Q730" s="15">
        <v>1</v>
      </c>
      <c r="S730" s="15">
        <v>10</v>
      </c>
      <c r="T730" s="15">
        <v>0</v>
      </c>
      <c r="U730" s="15">
        <v>1</v>
      </c>
      <c r="V730" s="15">
        <v>1</v>
      </c>
      <c r="W730" s="15">
        <v>200000</v>
      </c>
      <c r="X730" s="15">
        <v>0</v>
      </c>
      <c r="Y730" s="15">
        <v>1</v>
      </c>
      <c r="Z730" s="15">
        <f t="shared" si="468"/>
        <v>0</v>
      </c>
      <c r="AA730" s="15">
        <f t="shared" si="441"/>
        <v>0</v>
      </c>
      <c r="AB730" s="15">
        <f t="shared" si="442"/>
        <v>1</v>
      </c>
      <c r="AC730" s="15">
        <v>7</v>
      </c>
      <c r="AD730" s="15">
        <v>6</v>
      </c>
      <c r="AE730" s="15">
        <v>800</v>
      </c>
      <c r="AF730" s="15">
        <v>2000</v>
      </c>
      <c r="AG730" s="27">
        <v>333.33333333333331</v>
      </c>
      <c r="AH730" s="27">
        <f t="shared" si="443"/>
        <v>0.33333333333333326</v>
      </c>
      <c r="AI730" s="27">
        <f t="shared" si="444"/>
        <v>1</v>
      </c>
      <c r="AJ730" s="27">
        <f t="shared" si="445"/>
        <v>0.33333333333333326</v>
      </c>
      <c r="AQ730" s="15">
        <f t="shared" si="446"/>
        <v>0</v>
      </c>
      <c r="AR730" s="15">
        <f t="shared" si="447"/>
        <v>0</v>
      </c>
      <c r="AZ730" s="15">
        <f t="shared" si="448"/>
        <v>0</v>
      </c>
      <c r="BA730" s="15">
        <f t="shared" si="449"/>
        <v>0</v>
      </c>
      <c r="BB730" s="15">
        <f>$AJ730</f>
        <v>0.33333333333333326</v>
      </c>
      <c r="BC730" s="15">
        <v>1.75</v>
      </c>
      <c r="BD730" s="15">
        <v>1</v>
      </c>
      <c r="BE730" s="15">
        <v>2</v>
      </c>
      <c r="BF730" s="15">
        <v>1</v>
      </c>
      <c r="BG730" s="15">
        <v>1.5</v>
      </c>
      <c r="BH730" s="15">
        <v>1.45</v>
      </c>
      <c r="BI730" s="15">
        <v>1</v>
      </c>
      <c r="BJ730" s="15">
        <v>5</v>
      </c>
      <c r="BK730" s="15">
        <f t="shared" si="450"/>
        <v>0</v>
      </c>
      <c r="BL730" s="15">
        <f t="shared" si="451"/>
        <v>0</v>
      </c>
      <c r="BM730" s="15">
        <f t="shared" si="452"/>
        <v>0</v>
      </c>
      <c r="BN730" s="15" t="s">
        <v>1007</v>
      </c>
      <c r="BO730" s="15">
        <f t="shared" si="453"/>
        <v>0</v>
      </c>
      <c r="BP730" s="15">
        <f t="shared" si="454"/>
        <v>0</v>
      </c>
      <c r="BQ730" s="15">
        <f t="shared" si="455"/>
        <v>0</v>
      </c>
      <c r="BR730" s="15">
        <f t="shared" si="456"/>
        <v>0</v>
      </c>
      <c r="BU730" s="15">
        <f t="shared" si="457"/>
        <v>0</v>
      </c>
      <c r="BV730" s="15">
        <f t="shared" si="458"/>
        <v>0</v>
      </c>
      <c r="BW730" s="15">
        <f t="shared" si="459"/>
        <v>0</v>
      </c>
      <c r="BX730" s="15">
        <f t="shared" si="460"/>
        <v>0</v>
      </c>
      <c r="BY730" s="15" t="s">
        <v>1007</v>
      </c>
      <c r="BZ730" s="15" t="s">
        <v>1007</v>
      </c>
      <c r="CA730" s="15" t="s">
        <v>1007</v>
      </c>
      <c r="CB730" s="15" t="s">
        <v>1007</v>
      </c>
      <c r="CC730" s="15" t="s">
        <v>1007</v>
      </c>
      <c r="CD730" s="27">
        <v>3.6</v>
      </c>
      <c r="CE730" s="27">
        <v>3.6666666666666665</v>
      </c>
      <c r="CF730" s="27">
        <v>3.5</v>
      </c>
      <c r="CG730" s="27">
        <v>3</v>
      </c>
      <c r="CH730" s="27">
        <v>3.6666666666666665</v>
      </c>
      <c r="CI730" s="27">
        <v>2.75</v>
      </c>
      <c r="CJ730" s="27">
        <f t="shared" si="434"/>
        <v>3.3638888888888889</v>
      </c>
      <c r="CK730" s="15">
        <f t="shared" si="461"/>
        <v>-0.39999999999999991</v>
      </c>
      <c r="CL730" s="15">
        <f t="shared" si="462"/>
        <v>-0.33333333333333348</v>
      </c>
      <c r="CM730" s="15">
        <f t="shared" si="463"/>
        <v>0.5</v>
      </c>
      <c r="CN730" s="15">
        <f t="shared" si="464"/>
        <v>0.20000000000000018</v>
      </c>
      <c r="CO730" s="15">
        <f t="shared" si="465"/>
        <v>1</v>
      </c>
      <c r="CP730" s="15">
        <f t="shared" si="466"/>
        <v>0.5</v>
      </c>
      <c r="CQ730" s="15">
        <f t="shared" si="467"/>
        <v>0.24444444444444402</v>
      </c>
    </row>
    <row r="731" spans="1:95" x14ac:dyDescent="0.2">
      <c r="A731" s="15">
        <v>1208</v>
      </c>
      <c r="B731" s="23">
        <v>0</v>
      </c>
      <c r="C731" s="15">
        <v>3</v>
      </c>
      <c r="D731" s="15">
        <f t="shared" si="435"/>
        <v>0</v>
      </c>
      <c r="E731" s="15">
        <f t="shared" si="430"/>
        <v>1</v>
      </c>
      <c r="F731" s="15">
        <f t="shared" si="431"/>
        <v>0</v>
      </c>
      <c r="G731" s="15">
        <f t="shared" si="432"/>
        <v>0</v>
      </c>
      <c r="H731" s="15">
        <f t="shared" si="433"/>
        <v>0</v>
      </c>
      <c r="I731" s="15">
        <v>0</v>
      </c>
      <c r="J731" s="15">
        <v>50</v>
      </c>
      <c r="K731" s="15">
        <v>3</v>
      </c>
      <c r="L731" s="15">
        <f t="shared" si="436"/>
        <v>0</v>
      </c>
      <c r="M731" s="15">
        <f t="shared" si="437"/>
        <v>0</v>
      </c>
      <c r="N731" s="15">
        <f t="shared" si="438"/>
        <v>0</v>
      </c>
      <c r="O731" s="15">
        <f t="shared" si="439"/>
        <v>1</v>
      </c>
      <c r="P731" s="15">
        <f t="shared" si="440"/>
        <v>0</v>
      </c>
      <c r="Q731" s="15">
        <v>1</v>
      </c>
      <c r="S731" s="15">
        <v>10</v>
      </c>
      <c r="T731" s="15">
        <v>0</v>
      </c>
      <c r="U731" s="15">
        <v>1</v>
      </c>
      <c r="V731" s="15">
        <v>1</v>
      </c>
      <c r="W731" s="15">
        <v>200000</v>
      </c>
      <c r="X731" s="15">
        <v>0</v>
      </c>
      <c r="Y731" s="15">
        <v>0</v>
      </c>
      <c r="Z731" s="15">
        <f t="shared" si="468"/>
        <v>0</v>
      </c>
      <c r="AA731" s="15">
        <f t="shared" si="441"/>
        <v>0</v>
      </c>
      <c r="AB731" s="15">
        <f t="shared" si="442"/>
        <v>1</v>
      </c>
      <c r="AC731" s="159">
        <v>7</v>
      </c>
      <c r="AD731" s="159">
        <v>6</v>
      </c>
      <c r="AE731" s="159">
        <v>800</v>
      </c>
      <c r="AF731" s="15">
        <v>1500</v>
      </c>
      <c r="AG731" s="27">
        <v>250</v>
      </c>
      <c r="AH731" s="27">
        <f t="shared" si="443"/>
        <v>-0.54545454545454541</v>
      </c>
      <c r="AI731" s="27">
        <f t="shared" si="444"/>
        <v>1</v>
      </c>
      <c r="AJ731" s="27">
        <f t="shared" si="445"/>
        <v>-0.54545454545454541</v>
      </c>
      <c r="AQ731" s="15">
        <f t="shared" si="446"/>
        <v>0</v>
      </c>
      <c r="AR731" s="15">
        <f t="shared" si="447"/>
        <v>0</v>
      </c>
      <c r="AZ731" s="15">
        <f t="shared" si="448"/>
        <v>0</v>
      </c>
      <c r="BA731" s="15">
        <f t="shared" si="449"/>
        <v>0</v>
      </c>
      <c r="BC731" s="15">
        <v>1.75</v>
      </c>
      <c r="BD731" s="15">
        <v>1</v>
      </c>
      <c r="BE731" s="15">
        <v>2</v>
      </c>
      <c r="BF731" s="15">
        <v>1</v>
      </c>
      <c r="BG731" s="15">
        <v>1.5</v>
      </c>
      <c r="BH731" s="15">
        <v>1.45</v>
      </c>
      <c r="BI731" s="15">
        <v>1</v>
      </c>
      <c r="BJ731" s="15">
        <v>5</v>
      </c>
      <c r="BK731" s="15">
        <f t="shared" si="450"/>
        <v>0</v>
      </c>
      <c r="BL731" s="15">
        <f t="shared" si="451"/>
        <v>0</v>
      </c>
      <c r="BM731" s="15">
        <f t="shared" si="452"/>
        <v>0</v>
      </c>
      <c r="BN731" s="15" t="s">
        <v>1007</v>
      </c>
      <c r="BO731" s="15">
        <f t="shared" si="453"/>
        <v>0</v>
      </c>
      <c r="BP731" s="15">
        <f t="shared" si="454"/>
        <v>0</v>
      </c>
      <c r="BQ731" s="15">
        <f t="shared" si="455"/>
        <v>0</v>
      </c>
      <c r="BR731" s="15">
        <f t="shared" si="456"/>
        <v>0</v>
      </c>
      <c r="BU731" s="15">
        <f t="shared" si="457"/>
        <v>0</v>
      </c>
      <c r="BV731" s="15">
        <f t="shared" si="458"/>
        <v>0</v>
      </c>
      <c r="BW731" s="15">
        <f t="shared" si="459"/>
        <v>0</v>
      </c>
      <c r="BX731" s="15">
        <f t="shared" si="460"/>
        <v>0</v>
      </c>
      <c r="BY731" s="15" t="s">
        <v>1007</v>
      </c>
      <c r="BZ731" s="15" t="s">
        <v>1007</v>
      </c>
      <c r="CA731" s="15" t="s">
        <v>1007</v>
      </c>
      <c r="CB731" s="15" t="s">
        <v>1007</v>
      </c>
      <c r="CC731" s="15" t="s">
        <v>1007</v>
      </c>
      <c r="CD731" s="27">
        <v>4</v>
      </c>
      <c r="CE731" s="27">
        <v>4</v>
      </c>
      <c r="CF731" s="27">
        <v>3</v>
      </c>
      <c r="CG731" s="27">
        <v>2.8</v>
      </c>
      <c r="CH731" s="27">
        <v>2.6666666666666665</v>
      </c>
      <c r="CI731" s="27">
        <v>2.25</v>
      </c>
      <c r="CJ731" s="27">
        <f t="shared" si="434"/>
        <v>3.1194444444444449</v>
      </c>
      <c r="CK731" s="15">
        <f t="shared" si="461"/>
        <v>0.39999999999999991</v>
      </c>
      <c r="CL731" s="15">
        <f t="shared" si="462"/>
        <v>1</v>
      </c>
      <c r="CM731" s="15">
        <f t="shared" si="463"/>
        <v>1.5</v>
      </c>
      <c r="CN731" s="15">
        <f t="shared" si="464"/>
        <v>0.19999999999999973</v>
      </c>
      <c r="CO731" s="15">
        <f t="shared" si="465"/>
        <v>0.66666666666666652</v>
      </c>
      <c r="CP731" s="15">
        <f t="shared" si="466"/>
        <v>-0.25</v>
      </c>
      <c r="CQ731" s="15">
        <f t="shared" si="467"/>
        <v>0.58611111111111169</v>
      </c>
    </row>
    <row r="732" spans="1:95" x14ac:dyDescent="0.2">
      <c r="A732" s="15">
        <v>1209</v>
      </c>
      <c r="B732" s="23">
        <v>0</v>
      </c>
      <c r="C732" s="15">
        <v>3</v>
      </c>
      <c r="D732" s="15">
        <f t="shared" si="435"/>
        <v>0</v>
      </c>
      <c r="E732" s="15">
        <f t="shared" si="430"/>
        <v>1</v>
      </c>
      <c r="F732" s="15">
        <f t="shared" si="431"/>
        <v>0</v>
      </c>
      <c r="G732" s="15">
        <f t="shared" si="432"/>
        <v>0</v>
      </c>
      <c r="H732" s="15">
        <f t="shared" si="433"/>
        <v>0</v>
      </c>
      <c r="I732" s="15">
        <v>1</v>
      </c>
      <c r="J732" s="15">
        <v>50</v>
      </c>
      <c r="K732" s="15">
        <v>3</v>
      </c>
      <c r="L732" s="15">
        <f t="shared" si="436"/>
        <v>0</v>
      </c>
      <c r="M732" s="15">
        <f t="shared" si="437"/>
        <v>0</v>
      </c>
      <c r="N732" s="15">
        <f t="shared" si="438"/>
        <v>0</v>
      </c>
      <c r="O732" s="15">
        <f t="shared" si="439"/>
        <v>1</v>
      </c>
      <c r="P732" s="15">
        <f t="shared" si="440"/>
        <v>0</v>
      </c>
      <c r="Q732" s="15">
        <v>2</v>
      </c>
      <c r="R732" s="15">
        <v>5</v>
      </c>
      <c r="S732" s="15">
        <v>15</v>
      </c>
      <c r="T732" s="15">
        <v>1</v>
      </c>
      <c r="U732" s="15">
        <v>1</v>
      </c>
      <c r="V732" s="15">
        <v>1</v>
      </c>
      <c r="W732" s="15">
        <v>200000</v>
      </c>
      <c r="X732" s="15">
        <v>1</v>
      </c>
      <c r="Y732" s="15">
        <v>1</v>
      </c>
      <c r="Z732" s="15">
        <f t="shared" si="468"/>
        <v>0</v>
      </c>
      <c r="AA732" s="15">
        <f t="shared" si="441"/>
        <v>0</v>
      </c>
      <c r="AB732" s="15">
        <f t="shared" si="442"/>
        <v>0</v>
      </c>
      <c r="AC732" s="15">
        <v>1</v>
      </c>
      <c r="AD732" s="15">
        <v>10</v>
      </c>
      <c r="AE732" s="15">
        <v>10.5</v>
      </c>
      <c r="AF732" s="15">
        <v>5500</v>
      </c>
      <c r="AG732" s="27">
        <v>550</v>
      </c>
      <c r="AH732" s="27">
        <f t="shared" si="443"/>
        <v>0.1</v>
      </c>
      <c r="AI732" s="27">
        <f t="shared" si="444"/>
        <v>0.5</v>
      </c>
      <c r="AJ732" s="27">
        <f t="shared" si="445"/>
        <v>0.05</v>
      </c>
      <c r="AK732" s="15">
        <v>5</v>
      </c>
      <c r="AL732" s="15">
        <v>10</v>
      </c>
      <c r="AM732" s="15">
        <v>8</v>
      </c>
      <c r="AN732" s="15">
        <v>7000</v>
      </c>
      <c r="AO732" s="15">
        <v>700</v>
      </c>
      <c r="AP732" s="15">
        <f>($AO732-$AO733)/$AO733</f>
        <v>-0.125</v>
      </c>
      <c r="AQ732" s="15">
        <f t="shared" si="446"/>
        <v>0.5</v>
      </c>
      <c r="AR732" s="15">
        <f t="shared" si="447"/>
        <v>-6.25E-2</v>
      </c>
      <c r="AZ732" s="15">
        <f t="shared" si="448"/>
        <v>0</v>
      </c>
      <c r="BA732" s="15">
        <f t="shared" si="449"/>
        <v>0</v>
      </c>
      <c r="BB732" s="15">
        <f>AVERAGE($AJ732,$AR732)</f>
        <v>-6.2499999999999986E-3</v>
      </c>
      <c r="BC732" s="15">
        <v>2.5</v>
      </c>
      <c r="BD732" s="15">
        <v>1.3333333333333333</v>
      </c>
      <c r="BE732" s="15">
        <v>2.3333333333333335</v>
      </c>
      <c r="BF732" s="15">
        <v>2</v>
      </c>
      <c r="BG732" s="15">
        <v>3</v>
      </c>
      <c r="BH732" s="15">
        <v>2.2333333333333334</v>
      </c>
      <c r="BI732" s="15">
        <v>1</v>
      </c>
      <c r="BJ732" s="15">
        <v>5</v>
      </c>
      <c r="BK732" s="15">
        <f t="shared" si="450"/>
        <v>0</v>
      </c>
      <c r="BL732" s="15">
        <f t="shared" si="451"/>
        <v>0</v>
      </c>
      <c r="BM732" s="15">
        <f t="shared" si="452"/>
        <v>0</v>
      </c>
      <c r="BN732" s="15" t="s">
        <v>1007</v>
      </c>
      <c r="BO732" s="15">
        <f t="shared" si="453"/>
        <v>0</v>
      </c>
      <c r="BP732" s="15">
        <f t="shared" si="454"/>
        <v>0</v>
      </c>
      <c r="BQ732" s="15">
        <f t="shared" si="455"/>
        <v>0</v>
      </c>
      <c r="BR732" s="15">
        <f t="shared" si="456"/>
        <v>0</v>
      </c>
      <c r="BU732" s="15">
        <f t="shared" si="457"/>
        <v>0</v>
      </c>
      <c r="BV732" s="15">
        <f t="shared" si="458"/>
        <v>0</v>
      </c>
      <c r="BW732" s="15">
        <f t="shared" si="459"/>
        <v>0</v>
      </c>
      <c r="BX732" s="15">
        <f t="shared" si="460"/>
        <v>0</v>
      </c>
      <c r="BY732" s="15" t="s">
        <v>1007</v>
      </c>
      <c r="BZ732" s="15" t="s">
        <v>1007</v>
      </c>
      <c r="CA732" s="15" t="s">
        <v>1007</v>
      </c>
      <c r="CB732" s="15" t="s">
        <v>1007</v>
      </c>
      <c r="CC732" s="15" t="s">
        <v>1007</v>
      </c>
      <c r="CD732" s="27">
        <v>3.6</v>
      </c>
      <c r="CE732" s="27">
        <v>3</v>
      </c>
      <c r="CF732" s="27">
        <v>1.5</v>
      </c>
      <c r="CG732" s="27">
        <v>2.6</v>
      </c>
      <c r="CH732" s="27">
        <v>2</v>
      </c>
      <c r="CI732" s="27">
        <v>2.5</v>
      </c>
      <c r="CJ732" s="27">
        <f t="shared" si="434"/>
        <v>2.5333333333333332</v>
      </c>
      <c r="CK732" s="15">
        <f t="shared" si="461"/>
        <v>0</v>
      </c>
      <c r="CL732" s="15">
        <f t="shared" si="462"/>
        <v>0.66666666666666652</v>
      </c>
      <c r="CM732" s="15">
        <f t="shared" si="463"/>
        <v>0</v>
      </c>
      <c r="CN732" s="15">
        <f t="shared" si="464"/>
        <v>0.20000000000000018</v>
      </c>
      <c r="CO732" s="15">
        <f t="shared" si="465"/>
        <v>0</v>
      </c>
      <c r="CP732" s="15">
        <f t="shared" si="466"/>
        <v>0</v>
      </c>
      <c r="CQ732" s="15">
        <f t="shared" si="467"/>
        <v>0.14444444444444438</v>
      </c>
    </row>
    <row r="733" spans="1:95" x14ac:dyDescent="0.2">
      <c r="A733" s="15">
        <v>1209</v>
      </c>
      <c r="B733" s="23">
        <v>0</v>
      </c>
      <c r="C733" s="15">
        <v>3</v>
      </c>
      <c r="D733" s="15">
        <f t="shared" si="435"/>
        <v>0</v>
      </c>
      <c r="E733" s="15">
        <f t="shared" ref="E733:E796" si="469">IF($C733=3,1,0)</f>
        <v>1</v>
      </c>
      <c r="F733" s="15">
        <f t="shared" ref="F733:F796" si="470">IF($C733=4,1,0)</f>
        <v>0</v>
      </c>
      <c r="G733" s="15">
        <f t="shared" ref="G733:G796" si="471">IF($C733=5,1,0)</f>
        <v>0</v>
      </c>
      <c r="H733" s="15">
        <f t="shared" ref="H733:H796" si="472">IF($C733=6,1,0)</f>
        <v>0</v>
      </c>
      <c r="I733" s="15">
        <v>1</v>
      </c>
      <c r="J733" s="15">
        <v>50</v>
      </c>
      <c r="K733" s="15">
        <v>3</v>
      </c>
      <c r="L733" s="15">
        <f t="shared" si="436"/>
        <v>0</v>
      </c>
      <c r="M733" s="15">
        <f t="shared" si="437"/>
        <v>0</v>
      </c>
      <c r="N733" s="15">
        <f t="shared" si="438"/>
        <v>0</v>
      </c>
      <c r="O733" s="15">
        <f t="shared" si="439"/>
        <v>1</v>
      </c>
      <c r="P733" s="15">
        <f t="shared" si="440"/>
        <v>0</v>
      </c>
      <c r="Q733" s="15">
        <v>2</v>
      </c>
      <c r="R733" s="15">
        <v>5</v>
      </c>
      <c r="S733" s="15">
        <v>15</v>
      </c>
      <c r="T733" s="15">
        <v>1</v>
      </c>
      <c r="U733" s="15">
        <v>1</v>
      </c>
      <c r="V733" s="15">
        <v>1</v>
      </c>
      <c r="W733" s="15">
        <v>200000</v>
      </c>
      <c r="X733" s="15">
        <v>1</v>
      </c>
      <c r="Y733" s="15">
        <v>0</v>
      </c>
      <c r="Z733" s="15">
        <f t="shared" si="468"/>
        <v>0</v>
      </c>
      <c r="AA733" s="15">
        <f t="shared" si="441"/>
        <v>0</v>
      </c>
      <c r="AB733" s="15">
        <f t="shared" si="442"/>
        <v>0</v>
      </c>
      <c r="AC733" s="159">
        <v>1</v>
      </c>
      <c r="AD733" s="159">
        <v>10</v>
      </c>
      <c r="AE733" s="159">
        <v>8.6</v>
      </c>
      <c r="AF733" s="15">
        <v>5000</v>
      </c>
      <c r="AG733" s="27">
        <v>500</v>
      </c>
      <c r="AH733" s="27">
        <f t="shared" si="443"/>
        <v>2.0000000000000004</v>
      </c>
      <c r="AI733" s="27">
        <f t="shared" si="444"/>
        <v>0.5</v>
      </c>
      <c r="AJ733" s="27">
        <f t="shared" si="445"/>
        <v>1.0000000000000002</v>
      </c>
      <c r="AK733" s="15">
        <v>5</v>
      </c>
      <c r="AL733" s="15">
        <v>10</v>
      </c>
      <c r="AM733" s="15">
        <v>10</v>
      </c>
      <c r="AN733" s="15">
        <v>8000</v>
      </c>
      <c r="AO733" s="15">
        <v>800</v>
      </c>
      <c r="AQ733" s="15">
        <f t="shared" si="446"/>
        <v>0.5</v>
      </c>
      <c r="AR733" s="15">
        <f t="shared" si="447"/>
        <v>0</v>
      </c>
      <c r="AZ733" s="15">
        <f t="shared" si="448"/>
        <v>0</v>
      </c>
      <c r="BA733" s="15">
        <f t="shared" si="449"/>
        <v>0</v>
      </c>
      <c r="BC733" s="15">
        <v>2.5</v>
      </c>
      <c r="BD733" s="15">
        <v>1.3333333333333333</v>
      </c>
      <c r="BE733" s="15">
        <v>2.3333333333333335</v>
      </c>
      <c r="BF733" s="15">
        <v>2</v>
      </c>
      <c r="BG733" s="15">
        <v>3</v>
      </c>
      <c r="BH733" s="15">
        <v>2.2333333333333334</v>
      </c>
      <c r="BI733" s="15">
        <v>1</v>
      </c>
      <c r="BJ733" s="15">
        <v>5</v>
      </c>
      <c r="BK733" s="15">
        <f t="shared" si="450"/>
        <v>0</v>
      </c>
      <c r="BL733" s="15">
        <f t="shared" si="451"/>
        <v>0</v>
      </c>
      <c r="BM733" s="15">
        <f t="shared" si="452"/>
        <v>0</v>
      </c>
      <c r="BN733" s="15" t="s">
        <v>1007</v>
      </c>
      <c r="BO733" s="15">
        <f t="shared" si="453"/>
        <v>0</v>
      </c>
      <c r="BP733" s="15">
        <f t="shared" si="454"/>
        <v>0</v>
      </c>
      <c r="BQ733" s="15">
        <f t="shared" si="455"/>
        <v>0</v>
      </c>
      <c r="BR733" s="15">
        <f t="shared" si="456"/>
        <v>0</v>
      </c>
      <c r="BU733" s="15">
        <f t="shared" si="457"/>
        <v>0</v>
      </c>
      <c r="BV733" s="15">
        <f t="shared" si="458"/>
        <v>0</v>
      </c>
      <c r="BW733" s="15">
        <f t="shared" si="459"/>
        <v>0</v>
      </c>
      <c r="BX733" s="15">
        <f t="shared" si="460"/>
        <v>0</v>
      </c>
      <c r="BY733" s="15" t="s">
        <v>1007</v>
      </c>
      <c r="BZ733" s="15" t="s">
        <v>1007</v>
      </c>
      <c r="CA733" s="15" t="s">
        <v>1007</v>
      </c>
      <c r="CB733" s="15" t="s">
        <v>1007</v>
      </c>
      <c r="CC733" s="15" t="s">
        <v>1007</v>
      </c>
      <c r="CD733" s="27">
        <v>3.6</v>
      </c>
      <c r="CE733" s="27">
        <v>2.3333333333333335</v>
      </c>
      <c r="CF733" s="27">
        <v>1.5</v>
      </c>
      <c r="CG733" s="27">
        <v>2.4</v>
      </c>
      <c r="CH733" s="27">
        <v>2</v>
      </c>
      <c r="CI733" s="27">
        <v>2.5</v>
      </c>
      <c r="CJ733" s="27">
        <f t="shared" si="434"/>
        <v>2.3888888888888888</v>
      </c>
      <c r="CK733" s="15">
        <f t="shared" si="461"/>
        <v>0.60000000000000009</v>
      </c>
      <c r="CL733" s="15">
        <f t="shared" si="462"/>
        <v>-1</v>
      </c>
      <c r="CM733" s="15">
        <f t="shared" si="463"/>
        <v>-2</v>
      </c>
      <c r="CN733" s="15">
        <f t="shared" si="464"/>
        <v>-0.60000000000000009</v>
      </c>
      <c r="CO733" s="15">
        <f t="shared" si="465"/>
        <v>-1.3333333333333335</v>
      </c>
      <c r="CP733" s="15">
        <f t="shared" si="466"/>
        <v>-0.25</v>
      </c>
      <c r="CQ733" s="15">
        <f t="shared" si="467"/>
        <v>-0.76388888888888928</v>
      </c>
    </row>
    <row r="734" spans="1:95" x14ac:dyDescent="0.2">
      <c r="A734" s="15">
        <v>1211</v>
      </c>
      <c r="B734" s="23">
        <v>0</v>
      </c>
      <c r="C734" s="15">
        <v>3</v>
      </c>
      <c r="D734" s="15">
        <f t="shared" si="435"/>
        <v>0</v>
      </c>
      <c r="E734" s="15">
        <f t="shared" si="469"/>
        <v>1</v>
      </c>
      <c r="F734" s="15">
        <f t="shared" si="470"/>
        <v>0</v>
      </c>
      <c r="G734" s="15">
        <f t="shared" si="471"/>
        <v>0</v>
      </c>
      <c r="H734" s="15">
        <f t="shared" si="472"/>
        <v>0</v>
      </c>
      <c r="I734" s="15">
        <v>0</v>
      </c>
      <c r="J734" s="15">
        <v>50</v>
      </c>
      <c r="K734" s="15">
        <v>3</v>
      </c>
      <c r="L734" s="15">
        <f t="shared" si="436"/>
        <v>0</v>
      </c>
      <c r="M734" s="15">
        <f t="shared" si="437"/>
        <v>0</v>
      </c>
      <c r="N734" s="15">
        <f t="shared" si="438"/>
        <v>0</v>
      </c>
      <c r="O734" s="15">
        <f t="shared" si="439"/>
        <v>1</v>
      </c>
      <c r="P734" s="15">
        <f t="shared" si="440"/>
        <v>0</v>
      </c>
      <c r="Q734" s="15">
        <v>2</v>
      </c>
      <c r="R734" s="15">
        <v>4</v>
      </c>
      <c r="S734" s="15">
        <v>14</v>
      </c>
      <c r="T734" s="15">
        <v>0</v>
      </c>
      <c r="U734" s="15">
        <v>1</v>
      </c>
      <c r="V734" s="15">
        <v>1</v>
      </c>
      <c r="W734" s="15">
        <v>2500000</v>
      </c>
      <c r="X734" s="15">
        <v>1</v>
      </c>
      <c r="Y734" s="15">
        <v>1</v>
      </c>
      <c r="Z734" s="15">
        <f t="shared" si="468"/>
        <v>0</v>
      </c>
      <c r="AA734" s="15">
        <f t="shared" si="441"/>
        <v>0</v>
      </c>
      <c r="AB734" s="15">
        <f t="shared" si="442"/>
        <v>0</v>
      </c>
      <c r="AC734" s="15">
        <v>1</v>
      </c>
      <c r="AD734" s="15">
        <v>12</v>
      </c>
      <c r="AE734" s="15">
        <v>13</v>
      </c>
      <c r="AF734" s="15">
        <v>2000</v>
      </c>
      <c r="AG734" s="27">
        <v>166.66666666666666</v>
      </c>
      <c r="AH734" s="27">
        <f t="shared" si="443"/>
        <v>0</v>
      </c>
      <c r="AI734" s="27">
        <f t="shared" si="444"/>
        <v>1</v>
      </c>
      <c r="AJ734" s="27">
        <f t="shared" si="445"/>
        <v>0</v>
      </c>
      <c r="AQ734" s="15">
        <f t="shared" si="446"/>
        <v>0</v>
      </c>
      <c r="AR734" s="15">
        <f t="shared" si="447"/>
        <v>0</v>
      </c>
      <c r="AZ734" s="15">
        <f t="shared" si="448"/>
        <v>0</v>
      </c>
      <c r="BA734" s="15">
        <f t="shared" si="449"/>
        <v>0</v>
      </c>
      <c r="BB734" s="15">
        <f>$AJ734</f>
        <v>0</v>
      </c>
      <c r="BC734" s="15">
        <v>2.25</v>
      </c>
      <c r="BD734" s="15">
        <v>1.3333333333333333</v>
      </c>
      <c r="BE734" s="15">
        <v>2.6666666666666665</v>
      </c>
      <c r="BF734" s="15">
        <v>2</v>
      </c>
      <c r="BG734" s="15">
        <v>2</v>
      </c>
      <c r="BH734" s="15">
        <v>2.0499999999999998</v>
      </c>
      <c r="BI734" s="15">
        <v>1</v>
      </c>
      <c r="BJ734" s="15">
        <v>4</v>
      </c>
      <c r="BK734" s="15">
        <f t="shared" si="450"/>
        <v>0</v>
      </c>
      <c r="BL734" s="15">
        <f t="shared" si="451"/>
        <v>0</v>
      </c>
      <c r="BM734" s="15">
        <f t="shared" si="452"/>
        <v>1</v>
      </c>
      <c r="BN734" s="15">
        <v>2</v>
      </c>
      <c r="BO734" s="15">
        <f t="shared" si="453"/>
        <v>1</v>
      </c>
      <c r="BP734" s="15">
        <f t="shared" si="454"/>
        <v>0</v>
      </c>
      <c r="BQ734" s="15">
        <f t="shared" si="455"/>
        <v>0</v>
      </c>
      <c r="BR734" s="15">
        <f t="shared" si="456"/>
        <v>0</v>
      </c>
      <c r="BS734" s="15">
        <v>5</v>
      </c>
      <c r="BT734" s="15">
        <v>1</v>
      </c>
      <c r="BU734" s="15">
        <f t="shared" si="457"/>
        <v>0</v>
      </c>
      <c r="BV734" s="15">
        <f t="shared" si="458"/>
        <v>0</v>
      </c>
      <c r="BW734" s="15">
        <f t="shared" si="459"/>
        <v>0</v>
      </c>
      <c r="BX734" s="15">
        <f t="shared" si="460"/>
        <v>0</v>
      </c>
      <c r="BY734" s="15">
        <v>1</v>
      </c>
      <c r="BZ734" s="15">
        <v>1</v>
      </c>
      <c r="CA734" s="15">
        <v>1</v>
      </c>
      <c r="CB734" s="15">
        <v>1</v>
      </c>
      <c r="CC734" s="15">
        <v>1</v>
      </c>
      <c r="CD734" s="27">
        <v>3</v>
      </c>
      <c r="CE734" s="27">
        <v>3.3333333333333335</v>
      </c>
      <c r="CF734" s="27">
        <v>3.5</v>
      </c>
      <c r="CG734" s="27">
        <v>3</v>
      </c>
      <c r="CH734" s="27">
        <v>3.3333333333333335</v>
      </c>
      <c r="CI734" s="27">
        <v>2.75</v>
      </c>
      <c r="CJ734" s="27">
        <f t="shared" si="434"/>
        <v>3.1527777777777781</v>
      </c>
      <c r="CK734" s="15">
        <f t="shared" si="461"/>
        <v>0.39999999999999991</v>
      </c>
      <c r="CL734" s="15">
        <f t="shared" si="462"/>
        <v>0</v>
      </c>
      <c r="CM734" s="15">
        <f t="shared" si="463"/>
        <v>0</v>
      </c>
      <c r="CN734" s="15">
        <f t="shared" si="464"/>
        <v>0.20000000000000018</v>
      </c>
      <c r="CO734" s="15">
        <f t="shared" si="465"/>
        <v>0.66666666666666696</v>
      </c>
      <c r="CP734" s="15">
        <f t="shared" si="466"/>
        <v>0.25</v>
      </c>
      <c r="CQ734" s="15">
        <f t="shared" si="467"/>
        <v>0.25277777777777821</v>
      </c>
    </row>
    <row r="735" spans="1:95" x14ac:dyDescent="0.2">
      <c r="A735" s="15">
        <v>1211</v>
      </c>
      <c r="B735" s="23">
        <v>0</v>
      </c>
      <c r="C735" s="15">
        <v>3</v>
      </c>
      <c r="D735" s="15">
        <f t="shared" si="435"/>
        <v>0</v>
      </c>
      <c r="E735" s="15">
        <f t="shared" si="469"/>
        <v>1</v>
      </c>
      <c r="F735" s="15">
        <f t="shared" si="470"/>
        <v>0</v>
      </c>
      <c r="G735" s="15">
        <f t="shared" si="471"/>
        <v>0</v>
      </c>
      <c r="H735" s="15">
        <f t="shared" si="472"/>
        <v>0</v>
      </c>
      <c r="I735" s="15">
        <v>0</v>
      </c>
      <c r="J735" s="15">
        <v>50</v>
      </c>
      <c r="K735" s="15">
        <v>3</v>
      </c>
      <c r="L735" s="15">
        <f t="shared" si="436"/>
        <v>0</v>
      </c>
      <c r="M735" s="15">
        <f t="shared" si="437"/>
        <v>0</v>
      </c>
      <c r="N735" s="15">
        <f t="shared" si="438"/>
        <v>0</v>
      </c>
      <c r="O735" s="15">
        <f t="shared" si="439"/>
        <v>1</v>
      </c>
      <c r="P735" s="15">
        <f t="shared" si="440"/>
        <v>0</v>
      </c>
      <c r="Q735" s="15">
        <v>2</v>
      </c>
      <c r="R735" s="15">
        <v>4</v>
      </c>
      <c r="S735" s="15">
        <v>14</v>
      </c>
      <c r="T735" s="15">
        <v>0</v>
      </c>
      <c r="U735" s="15">
        <v>1</v>
      </c>
      <c r="V735" s="15">
        <v>1</v>
      </c>
      <c r="W735" s="15">
        <v>2500000</v>
      </c>
      <c r="X735" s="15">
        <v>1</v>
      </c>
      <c r="Y735" s="15">
        <v>0</v>
      </c>
      <c r="Z735" s="15">
        <f t="shared" si="468"/>
        <v>0</v>
      </c>
      <c r="AA735" s="15">
        <f t="shared" si="441"/>
        <v>0</v>
      </c>
      <c r="AB735" s="15">
        <f t="shared" si="442"/>
        <v>0</v>
      </c>
      <c r="AC735" s="159">
        <v>1</v>
      </c>
      <c r="AD735" s="159">
        <v>12</v>
      </c>
      <c r="AE735" s="159">
        <v>12</v>
      </c>
      <c r="AF735" s="15">
        <v>2000</v>
      </c>
      <c r="AG735" s="27">
        <v>166.66666666666666</v>
      </c>
      <c r="AH735" s="27">
        <f t="shared" si="443"/>
        <v>-0.83333333333333337</v>
      </c>
      <c r="AI735" s="27">
        <f t="shared" si="444"/>
        <v>1</v>
      </c>
      <c r="AJ735" s="27">
        <f t="shared" si="445"/>
        <v>-0.83333333333333337</v>
      </c>
      <c r="AQ735" s="15">
        <f t="shared" si="446"/>
        <v>0</v>
      </c>
      <c r="AR735" s="15">
        <f t="shared" si="447"/>
        <v>0</v>
      </c>
      <c r="AZ735" s="15">
        <f t="shared" si="448"/>
        <v>0</v>
      </c>
      <c r="BA735" s="15">
        <f t="shared" si="449"/>
        <v>0</v>
      </c>
      <c r="BC735" s="15">
        <v>2.25</v>
      </c>
      <c r="BD735" s="15">
        <v>1.3333333333333333</v>
      </c>
      <c r="BE735" s="15">
        <v>2.6666666666666665</v>
      </c>
      <c r="BF735" s="15">
        <v>2</v>
      </c>
      <c r="BG735" s="15">
        <v>2</v>
      </c>
      <c r="BH735" s="15">
        <v>2.0499999999999998</v>
      </c>
      <c r="BI735" s="15">
        <v>1</v>
      </c>
      <c r="BJ735" s="15">
        <v>4</v>
      </c>
      <c r="BK735" s="15">
        <f t="shared" si="450"/>
        <v>0</v>
      </c>
      <c r="BL735" s="15">
        <f t="shared" si="451"/>
        <v>0</v>
      </c>
      <c r="BM735" s="15">
        <f t="shared" si="452"/>
        <v>1</v>
      </c>
      <c r="BN735" s="15">
        <v>2</v>
      </c>
      <c r="BO735" s="15">
        <f t="shared" si="453"/>
        <v>1</v>
      </c>
      <c r="BP735" s="15">
        <f t="shared" si="454"/>
        <v>0</v>
      </c>
      <c r="BQ735" s="15">
        <f t="shared" si="455"/>
        <v>0</v>
      </c>
      <c r="BR735" s="15">
        <f t="shared" si="456"/>
        <v>0</v>
      </c>
      <c r="BS735" s="15">
        <v>5</v>
      </c>
      <c r="BT735" s="15">
        <v>1</v>
      </c>
      <c r="BU735" s="15">
        <f t="shared" si="457"/>
        <v>0</v>
      </c>
      <c r="BV735" s="15">
        <f t="shared" si="458"/>
        <v>0</v>
      </c>
      <c r="BW735" s="15">
        <f t="shared" si="459"/>
        <v>0</v>
      </c>
      <c r="BX735" s="15">
        <f t="shared" si="460"/>
        <v>0</v>
      </c>
      <c r="BY735" s="15">
        <v>1</v>
      </c>
      <c r="BZ735" s="15">
        <v>1</v>
      </c>
      <c r="CA735" s="15">
        <v>1</v>
      </c>
      <c r="CB735" s="15">
        <v>1</v>
      </c>
      <c r="CC735" s="15">
        <v>1</v>
      </c>
      <c r="CD735" s="27">
        <v>2.6</v>
      </c>
      <c r="CE735" s="27">
        <v>3.3333333333333335</v>
      </c>
      <c r="CF735" s="27">
        <v>3.5</v>
      </c>
      <c r="CG735" s="27">
        <v>2.8</v>
      </c>
      <c r="CH735" s="27">
        <v>2.6666666666666665</v>
      </c>
      <c r="CI735" s="27">
        <v>2.5</v>
      </c>
      <c r="CJ735" s="27">
        <f t="shared" si="434"/>
        <v>2.9</v>
      </c>
      <c r="CK735" s="15">
        <f t="shared" si="461"/>
        <v>-1.8000000000000003</v>
      </c>
      <c r="CL735" s="15">
        <f t="shared" si="462"/>
        <v>0</v>
      </c>
      <c r="CM735" s="15">
        <f t="shared" si="463"/>
        <v>0</v>
      </c>
      <c r="CN735" s="15">
        <f t="shared" si="464"/>
        <v>-1.6000000000000005</v>
      </c>
      <c r="CO735" s="15">
        <f t="shared" si="465"/>
        <v>-1</v>
      </c>
      <c r="CP735" s="15">
        <f t="shared" si="466"/>
        <v>-2.25</v>
      </c>
      <c r="CQ735" s="15">
        <f t="shared" si="467"/>
        <v>-1.1083333333333338</v>
      </c>
    </row>
    <row r="736" spans="1:95" x14ac:dyDescent="0.2">
      <c r="A736" s="15">
        <v>1212</v>
      </c>
      <c r="B736" s="23">
        <v>0</v>
      </c>
      <c r="C736" s="15">
        <v>3</v>
      </c>
      <c r="D736" s="15">
        <f t="shared" si="435"/>
        <v>0</v>
      </c>
      <c r="E736" s="15">
        <f t="shared" si="469"/>
        <v>1</v>
      </c>
      <c r="F736" s="15">
        <f t="shared" si="470"/>
        <v>0</v>
      </c>
      <c r="G736" s="15">
        <f t="shared" si="471"/>
        <v>0</v>
      </c>
      <c r="H736" s="15">
        <f t="shared" si="472"/>
        <v>0</v>
      </c>
      <c r="I736" s="15">
        <v>1</v>
      </c>
      <c r="J736" s="15">
        <v>62</v>
      </c>
      <c r="K736" s="15">
        <v>2</v>
      </c>
      <c r="L736" s="15">
        <f t="shared" si="436"/>
        <v>0</v>
      </c>
      <c r="M736" s="15">
        <f t="shared" si="437"/>
        <v>0</v>
      </c>
      <c r="N736" s="15">
        <f t="shared" si="438"/>
        <v>1</v>
      </c>
      <c r="O736" s="15">
        <f t="shared" si="439"/>
        <v>0</v>
      </c>
      <c r="P736" s="15">
        <f t="shared" si="440"/>
        <v>0</v>
      </c>
      <c r="Q736" s="15">
        <v>2</v>
      </c>
      <c r="R736" s="15">
        <v>4</v>
      </c>
      <c r="S736" s="15">
        <v>13</v>
      </c>
      <c r="T736" s="15">
        <v>0</v>
      </c>
      <c r="U736" s="15">
        <v>1</v>
      </c>
      <c r="V736" s="15">
        <v>1</v>
      </c>
      <c r="W736" s="15">
        <v>200000</v>
      </c>
      <c r="X736" s="15">
        <v>0</v>
      </c>
      <c r="Y736" s="15">
        <v>1</v>
      </c>
      <c r="Z736" s="15">
        <f t="shared" si="468"/>
        <v>0</v>
      </c>
      <c r="AA736" s="15">
        <f t="shared" si="441"/>
        <v>0</v>
      </c>
      <c r="AB736" s="15">
        <f t="shared" si="442"/>
        <v>1</v>
      </c>
      <c r="AC736" s="15">
        <v>7</v>
      </c>
      <c r="AD736" s="15">
        <v>1</v>
      </c>
      <c r="AE736" s="15">
        <v>30</v>
      </c>
      <c r="AF736" s="15">
        <v>1000</v>
      </c>
      <c r="AG736" s="27">
        <v>1000</v>
      </c>
      <c r="AH736" s="27">
        <f t="shared" si="443"/>
        <v>0</v>
      </c>
      <c r="AI736" s="27">
        <f t="shared" si="444"/>
        <v>1</v>
      </c>
      <c r="AJ736" s="27">
        <f t="shared" si="445"/>
        <v>0</v>
      </c>
      <c r="AQ736" s="15">
        <f t="shared" si="446"/>
        <v>0</v>
      </c>
      <c r="AR736" s="15">
        <f t="shared" si="447"/>
        <v>0</v>
      </c>
      <c r="AZ736" s="15">
        <f t="shared" si="448"/>
        <v>0</v>
      </c>
      <c r="BA736" s="15">
        <f t="shared" si="449"/>
        <v>0</v>
      </c>
      <c r="BB736" s="15">
        <f>$AJ736</f>
        <v>0</v>
      </c>
      <c r="BC736" s="15">
        <v>3</v>
      </c>
      <c r="BD736" s="15">
        <v>3</v>
      </c>
      <c r="BE736" s="15">
        <v>2</v>
      </c>
      <c r="BF736" s="15">
        <v>2</v>
      </c>
      <c r="BG736" s="15">
        <v>4</v>
      </c>
      <c r="BH736" s="15">
        <v>2.8</v>
      </c>
      <c r="BI736" s="15">
        <v>3</v>
      </c>
      <c r="BJ736" s="15">
        <v>3</v>
      </c>
      <c r="BK736" s="15">
        <f t="shared" si="450"/>
        <v>0</v>
      </c>
      <c r="BL736" s="15">
        <f t="shared" si="451"/>
        <v>1</v>
      </c>
      <c r="BM736" s="15">
        <f t="shared" si="452"/>
        <v>0</v>
      </c>
      <c r="BN736" s="15">
        <v>1</v>
      </c>
      <c r="BO736" s="15">
        <f t="shared" si="453"/>
        <v>0</v>
      </c>
      <c r="BP736" s="15">
        <f t="shared" si="454"/>
        <v>0</v>
      </c>
      <c r="BQ736" s="15">
        <f t="shared" si="455"/>
        <v>0</v>
      </c>
      <c r="BR736" s="15">
        <f t="shared" si="456"/>
        <v>0</v>
      </c>
      <c r="BS736" s="15">
        <v>8</v>
      </c>
      <c r="BT736" s="15">
        <v>4</v>
      </c>
      <c r="BU736" s="15">
        <f t="shared" si="457"/>
        <v>0</v>
      </c>
      <c r="BV736" s="15">
        <f t="shared" si="458"/>
        <v>0</v>
      </c>
      <c r="BW736" s="15">
        <f t="shared" si="459"/>
        <v>1</v>
      </c>
      <c r="BX736" s="15">
        <f t="shared" si="460"/>
        <v>0</v>
      </c>
      <c r="BY736" s="15">
        <v>1</v>
      </c>
      <c r="BZ736" s="15">
        <v>1</v>
      </c>
      <c r="CA736" s="15">
        <v>1</v>
      </c>
      <c r="CB736" s="15">
        <v>1</v>
      </c>
      <c r="CC736" s="15">
        <v>1</v>
      </c>
      <c r="CD736" s="27">
        <v>4.4000000000000004</v>
      </c>
      <c r="CE736" s="27">
        <v>3.3333333333333335</v>
      </c>
      <c r="CF736" s="27">
        <v>3.5</v>
      </c>
      <c r="CG736" s="27">
        <v>4.4000000000000004</v>
      </c>
      <c r="CH736" s="27">
        <v>3.6666666666666665</v>
      </c>
      <c r="CI736" s="27">
        <v>4.75</v>
      </c>
      <c r="CJ736" s="27">
        <f t="shared" si="434"/>
        <v>4.0083333333333337</v>
      </c>
      <c r="CK736" s="15">
        <f t="shared" si="461"/>
        <v>0.20000000000000018</v>
      </c>
      <c r="CL736" s="15">
        <f t="shared" si="462"/>
        <v>0.33333333333333348</v>
      </c>
      <c r="CM736" s="15">
        <f t="shared" si="463"/>
        <v>0</v>
      </c>
      <c r="CN736" s="15">
        <f t="shared" si="464"/>
        <v>0.20000000000000018</v>
      </c>
      <c r="CO736" s="15">
        <f t="shared" si="465"/>
        <v>0</v>
      </c>
      <c r="CP736" s="15">
        <f t="shared" si="466"/>
        <v>0</v>
      </c>
      <c r="CQ736" s="15">
        <f t="shared" si="467"/>
        <v>0.12222222222222268</v>
      </c>
    </row>
    <row r="737" spans="1:95" x14ac:dyDescent="0.2">
      <c r="A737" s="15">
        <v>1212</v>
      </c>
      <c r="B737" s="23">
        <v>0</v>
      </c>
      <c r="C737" s="15">
        <v>3</v>
      </c>
      <c r="D737" s="15">
        <f t="shared" si="435"/>
        <v>0</v>
      </c>
      <c r="E737" s="15">
        <f t="shared" si="469"/>
        <v>1</v>
      </c>
      <c r="F737" s="15">
        <f t="shared" si="470"/>
        <v>0</v>
      </c>
      <c r="G737" s="15">
        <f t="shared" si="471"/>
        <v>0</v>
      </c>
      <c r="H737" s="15">
        <f t="shared" si="472"/>
        <v>0</v>
      </c>
      <c r="I737" s="15">
        <v>1</v>
      </c>
      <c r="J737" s="15">
        <v>62</v>
      </c>
      <c r="K737" s="15">
        <v>2</v>
      </c>
      <c r="L737" s="15">
        <f t="shared" si="436"/>
        <v>0</v>
      </c>
      <c r="M737" s="15">
        <f t="shared" si="437"/>
        <v>0</v>
      </c>
      <c r="N737" s="15">
        <f t="shared" si="438"/>
        <v>1</v>
      </c>
      <c r="O737" s="15">
        <f t="shared" si="439"/>
        <v>0</v>
      </c>
      <c r="P737" s="15">
        <f t="shared" si="440"/>
        <v>0</v>
      </c>
      <c r="Q737" s="15">
        <v>2</v>
      </c>
      <c r="R737" s="15">
        <v>4</v>
      </c>
      <c r="S737" s="15">
        <v>13</v>
      </c>
      <c r="T737" s="15">
        <v>0</v>
      </c>
      <c r="U737" s="15">
        <v>1</v>
      </c>
      <c r="V737" s="15">
        <v>1</v>
      </c>
      <c r="W737" s="15">
        <v>200000</v>
      </c>
      <c r="X737" s="15">
        <v>0</v>
      </c>
      <c r="Y737" s="15">
        <v>0</v>
      </c>
      <c r="Z737" s="15">
        <f t="shared" si="468"/>
        <v>0</v>
      </c>
      <c r="AA737" s="15">
        <f t="shared" si="441"/>
        <v>0</v>
      </c>
      <c r="AB737" s="15">
        <f t="shared" si="442"/>
        <v>1</v>
      </c>
      <c r="AC737" s="159">
        <v>7</v>
      </c>
      <c r="AD737" s="159">
        <v>1</v>
      </c>
      <c r="AE737" s="159">
        <v>30</v>
      </c>
      <c r="AF737" s="15">
        <v>1000</v>
      </c>
      <c r="AG737" s="27">
        <v>1000</v>
      </c>
      <c r="AH737" s="27">
        <f t="shared" si="443"/>
        <v>1</v>
      </c>
      <c r="AI737" s="27">
        <f t="shared" si="444"/>
        <v>1</v>
      </c>
      <c r="AJ737" s="27">
        <f t="shared" si="445"/>
        <v>1</v>
      </c>
      <c r="AQ737" s="15">
        <f t="shared" si="446"/>
        <v>0</v>
      </c>
      <c r="AR737" s="15">
        <f t="shared" si="447"/>
        <v>0</v>
      </c>
      <c r="AZ737" s="15">
        <f t="shared" si="448"/>
        <v>0</v>
      </c>
      <c r="BA737" s="15">
        <f t="shared" si="449"/>
        <v>0</v>
      </c>
      <c r="BC737" s="15">
        <v>3</v>
      </c>
      <c r="BD737" s="15">
        <v>3</v>
      </c>
      <c r="BE737" s="15">
        <v>2</v>
      </c>
      <c r="BF737" s="15">
        <v>2</v>
      </c>
      <c r="BG737" s="15">
        <v>4</v>
      </c>
      <c r="BH737" s="15">
        <v>2.8</v>
      </c>
      <c r="BI737" s="15">
        <v>3</v>
      </c>
      <c r="BJ737" s="15">
        <v>3</v>
      </c>
      <c r="BK737" s="15">
        <f t="shared" si="450"/>
        <v>0</v>
      </c>
      <c r="BL737" s="15">
        <f t="shared" si="451"/>
        <v>1</v>
      </c>
      <c r="BM737" s="15">
        <f t="shared" si="452"/>
        <v>0</v>
      </c>
      <c r="BN737" s="15">
        <v>1</v>
      </c>
      <c r="BO737" s="15">
        <f t="shared" si="453"/>
        <v>0</v>
      </c>
      <c r="BP737" s="15">
        <f t="shared" si="454"/>
        <v>0</v>
      </c>
      <c r="BQ737" s="15">
        <f t="shared" si="455"/>
        <v>0</v>
      </c>
      <c r="BR737" s="15">
        <f t="shared" si="456"/>
        <v>0</v>
      </c>
      <c r="BS737" s="15">
        <v>8</v>
      </c>
      <c r="BT737" s="15">
        <v>4</v>
      </c>
      <c r="BU737" s="15">
        <f t="shared" si="457"/>
        <v>0</v>
      </c>
      <c r="BV737" s="15">
        <f t="shared" si="458"/>
        <v>0</v>
      </c>
      <c r="BW737" s="15">
        <f t="shared" si="459"/>
        <v>1</v>
      </c>
      <c r="BX737" s="15">
        <f t="shared" si="460"/>
        <v>0</v>
      </c>
      <c r="BY737" s="15">
        <v>1</v>
      </c>
      <c r="BZ737" s="15">
        <v>1</v>
      </c>
      <c r="CA737" s="15">
        <v>1</v>
      </c>
      <c r="CB737" s="15">
        <v>1</v>
      </c>
      <c r="CC737" s="15">
        <v>1</v>
      </c>
      <c r="CD737" s="27">
        <v>4.2</v>
      </c>
      <c r="CE737" s="27">
        <v>3</v>
      </c>
      <c r="CF737" s="27">
        <v>3.5</v>
      </c>
      <c r="CG737" s="27">
        <v>4.2</v>
      </c>
      <c r="CH737" s="27">
        <v>3.6666666666666665</v>
      </c>
      <c r="CI737" s="27">
        <v>4.75</v>
      </c>
      <c r="CJ737" s="27">
        <f t="shared" si="434"/>
        <v>3.8861111111111111</v>
      </c>
      <c r="CK737" s="15">
        <f t="shared" si="461"/>
        <v>-0.54999999999999982</v>
      </c>
      <c r="CL737" s="15">
        <f t="shared" si="462"/>
        <v>-0.66666666666666652</v>
      </c>
      <c r="CM737" s="15">
        <f t="shared" si="463"/>
        <v>0.5</v>
      </c>
      <c r="CN737" s="15">
        <f t="shared" si="464"/>
        <v>0.40000000000000036</v>
      </c>
      <c r="CO737" s="15">
        <f t="shared" si="465"/>
        <v>0.33333333333333304</v>
      </c>
      <c r="CP737" s="15">
        <f t="shared" si="466"/>
        <v>1</v>
      </c>
      <c r="CQ737" s="15">
        <f t="shared" si="467"/>
        <v>0.16944444444444473</v>
      </c>
    </row>
    <row r="738" spans="1:95" x14ac:dyDescent="0.2">
      <c r="A738" s="15">
        <v>1213</v>
      </c>
      <c r="B738" s="23">
        <v>1</v>
      </c>
      <c r="C738" s="15">
        <v>3</v>
      </c>
      <c r="D738" s="15">
        <f t="shared" si="435"/>
        <v>0</v>
      </c>
      <c r="E738" s="15">
        <f t="shared" si="469"/>
        <v>1</v>
      </c>
      <c r="F738" s="15">
        <f t="shared" si="470"/>
        <v>0</v>
      </c>
      <c r="G738" s="15">
        <f t="shared" si="471"/>
        <v>0</v>
      </c>
      <c r="H738" s="15">
        <f t="shared" si="472"/>
        <v>0</v>
      </c>
      <c r="I738" s="15">
        <v>1</v>
      </c>
      <c r="J738" s="15">
        <v>50</v>
      </c>
      <c r="K738" s="15">
        <v>3</v>
      </c>
      <c r="L738" s="15">
        <f t="shared" si="436"/>
        <v>0</v>
      </c>
      <c r="M738" s="15">
        <f t="shared" si="437"/>
        <v>0</v>
      </c>
      <c r="N738" s="15">
        <f t="shared" si="438"/>
        <v>0</v>
      </c>
      <c r="O738" s="15">
        <f t="shared" si="439"/>
        <v>1</v>
      </c>
      <c r="P738" s="15">
        <f t="shared" si="440"/>
        <v>0</v>
      </c>
      <c r="Q738" s="15">
        <v>2</v>
      </c>
      <c r="R738" s="15">
        <v>4</v>
      </c>
      <c r="S738" s="15">
        <v>30</v>
      </c>
      <c r="T738" s="15">
        <v>1</v>
      </c>
      <c r="U738" s="15">
        <v>1</v>
      </c>
      <c r="V738" s="15">
        <v>1</v>
      </c>
      <c r="W738" s="15">
        <v>130000</v>
      </c>
      <c r="X738" s="15">
        <v>1</v>
      </c>
      <c r="Y738" s="15">
        <v>1</v>
      </c>
      <c r="Z738" s="15">
        <f t="shared" si="468"/>
        <v>0</v>
      </c>
      <c r="AA738" s="15">
        <f t="shared" si="441"/>
        <v>0</v>
      </c>
      <c r="AB738" s="15">
        <f t="shared" si="442"/>
        <v>0</v>
      </c>
      <c r="AC738" s="15">
        <v>1</v>
      </c>
      <c r="AD738" s="15">
        <v>7</v>
      </c>
      <c r="AE738" s="15">
        <v>14</v>
      </c>
      <c r="AF738" s="15">
        <v>3500</v>
      </c>
      <c r="AG738" s="27">
        <v>500</v>
      </c>
      <c r="AH738" s="27">
        <f t="shared" si="443"/>
        <v>0</v>
      </c>
      <c r="AI738" s="27">
        <f t="shared" si="444"/>
        <v>0.41176470588235292</v>
      </c>
      <c r="AJ738" s="27">
        <f t="shared" si="445"/>
        <v>0</v>
      </c>
      <c r="AK738" s="15">
        <v>5</v>
      </c>
      <c r="AL738" s="15">
        <v>10</v>
      </c>
      <c r="AM738" s="15">
        <v>9</v>
      </c>
      <c r="AN738" s="15">
        <v>500</v>
      </c>
      <c r="AO738" s="15">
        <v>50</v>
      </c>
      <c r="AP738" s="15">
        <f>($AO738-$AO739)/$AO739</f>
        <v>-0.2857142857142857</v>
      </c>
      <c r="AQ738" s="15">
        <f t="shared" si="446"/>
        <v>0.58823529411764708</v>
      </c>
      <c r="AR738" s="15">
        <f t="shared" si="447"/>
        <v>-0.16806722689075629</v>
      </c>
      <c r="AZ738" s="15">
        <f t="shared" si="448"/>
        <v>0</v>
      </c>
      <c r="BA738" s="15">
        <f t="shared" si="449"/>
        <v>0</v>
      </c>
      <c r="BB738" s="15">
        <f>AVERAGE($AJ738,$AR738)</f>
        <v>-8.4033613445378144E-2</v>
      </c>
      <c r="BC738" s="15">
        <v>1.75</v>
      </c>
      <c r="BD738" s="15">
        <v>3</v>
      </c>
      <c r="BE738" s="15">
        <v>2</v>
      </c>
      <c r="BF738" s="15">
        <v>1</v>
      </c>
      <c r="BG738" s="15">
        <v>4.5</v>
      </c>
      <c r="BH738" s="15">
        <v>2.4500000000000002</v>
      </c>
      <c r="BI738" s="15">
        <v>4</v>
      </c>
      <c r="BJ738" s="15">
        <v>3</v>
      </c>
      <c r="BK738" s="15">
        <f t="shared" si="450"/>
        <v>0</v>
      </c>
      <c r="BL738" s="15">
        <f t="shared" si="451"/>
        <v>1</v>
      </c>
      <c r="BM738" s="15">
        <f t="shared" si="452"/>
        <v>0</v>
      </c>
      <c r="BN738" s="15">
        <v>1</v>
      </c>
      <c r="BO738" s="15">
        <f t="shared" si="453"/>
        <v>0</v>
      </c>
      <c r="BP738" s="15">
        <f t="shared" si="454"/>
        <v>0</v>
      </c>
      <c r="BQ738" s="15">
        <f t="shared" si="455"/>
        <v>0</v>
      </c>
      <c r="BR738" s="15">
        <f t="shared" si="456"/>
        <v>0</v>
      </c>
      <c r="BS738" s="15">
        <v>5</v>
      </c>
      <c r="BT738" s="15">
        <v>4</v>
      </c>
      <c r="BU738" s="15">
        <f t="shared" si="457"/>
        <v>0</v>
      </c>
      <c r="BV738" s="15">
        <f t="shared" si="458"/>
        <v>0</v>
      </c>
      <c r="BW738" s="15">
        <f t="shared" si="459"/>
        <v>1</v>
      </c>
      <c r="BX738" s="15">
        <f t="shared" si="460"/>
        <v>0</v>
      </c>
      <c r="BY738" s="15">
        <v>1</v>
      </c>
      <c r="BZ738" s="15">
        <v>1</v>
      </c>
      <c r="CA738" s="15">
        <v>1</v>
      </c>
      <c r="CB738" s="15">
        <v>1</v>
      </c>
      <c r="CC738" s="15">
        <v>1</v>
      </c>
      <c r="CD738" s="27">
        <v>4.75</v>
      </c>
      <c r="CE738" s="27">
        <v>3.6666666666666665</v>
      </c>
      <c r="CF738" s="27">
        <v>3</v>
      </c>
      <c r="CG738" s="27">
        <v>3.8</v>
      </c>
      <c r="CH738" s="27">
        <v>3.3333333333333335</v>
      </c>
      <c r="CI738" s="27">
        <v>3.75</v>
      </c>
      <c r="CJ738" s="27">
        <f t="shared" si="434"/>
        <v>3.7166666666666663</v>
      </c>
      <c r="CK738" s="15">
        <f t="shared" si="461"/>
        <v>-4.9999999999999822E-2</v>
      </c>
      <c r="CL738" s="15">
        <f t="shared" si="462"/>
        <v>0</v>
      </c>
      <c r="CM738" s="15">
        <f t="shared" si="463"/>
        <v>0</v>
      </c>
      <c r="CN738" s="15">
        <f t="shared" si="464"/>
        <v>0</v>
      </c>
      <c r="CO738" s="15">
        <f t="shared" si="465"/>
        <v>0</v>
      </c>
      <c r="CP738" s="15">
        <f t="shared" si="466"/>
        <v>0.25</v>
      </c>
      <c r="CQ738" s="15">
        <f t="shared" si="467"/>
        <v>3.3333333333333215E-2</v>
      </c>
    </row>
    <row r="739" spans="1:95" x14ac:dyDescent="0.2">
      <c r="A739" s="15">
        <v>1213</v>
      </c>
      <c r="B739" s="23">
        <v>1</v>
      </c>
      <c r="C739" s="15">
        <v>3</v>
      </c>
      <c r="D739" s="15">
        <f t="shared" si="435"/>
        <v>0</v>
      </c>
      <c r="E739" s="15">
        <f t="shared" si="469"/>
        <v>1</v>
      </c>
      <c r="F739" s="15">
        <f t="shared" si="470"/>
        <v>0</v>
      </c>
      <c r="G739" s="15">
        <f t="shared" si="471"/>
        <v>0</v>
      </c>
      <c r="H739" s="15">
        <f t="shared" si="472"/>
        <v>0</v>
      </c>
      <c r="I739" s="15">
        <v>1</v>
      </c>
      <c r="J739" s="15">
        <v>50</v>
      </c>
      <c r="K739" s="15">
        <v>3</v>
      </c>
      <c r="L739" s="15">
        <f t="shared" si="436"/>
        <v>0</v>
      </c>
      <c r="M739" s="15">
        <f t="shared" si="437"/>
        <v>0</v>
      </c>
      <c r="N739" s="15">
        <f t="shared" si="438"/>
        <v>0</v>
      </c>
      <c r="O739" s="15">
        <f t="shared" si="439"/>
        <v>1</v>
      </c>
      <c r="P739" s="15">
        <f t="shared" si="440"/>
        <v>0</v>
      </c>
      <c r="Q739" s="15">
        <v>2</v>
      </c>
      <c r="R739" s="15">
        <v>4</v>
      </c>
      <c r="S739" s="15">
        <v>30</v>
      </c>
      <c r="T739" s="15">
        <v>1</v>
      </c>
      <c r="U739" s="15">
        <v>1</v>
      </c>
      <c r="V739" s="15">
        <v>1</v>
      </c>
      <c r="W739" s="15">
        <v>130000</v>
      </c>
      <c r="X739" s="15">
        <v>1</v>
      </c>
      <c r="Y739" s="15">
        <v>0</v>
      </c>
      <c r="Z739" s="15">
        <f t="shared" si="468"/>
        <v>0</v>
      </c>
      <c r="AA739" s="15">
        <f t="shared" si="441"/>
        <v>0</v>
      </c>
      <c r="AB739" s="15">
        <f t="shared" si="442"/>
        <v>0</v>
      </c>
      <c r="AC739" s="159">
        <v>1</v>
      </c>
      <c r="AD739" s="159">
        <v>7</v>
      </c>
      <c r="AE739" s="159">
        <v>13</v>
      </c>
      <c r="AF739" s="15">
        <v>3500</v>
      </c>
      <c r="AG739" s="27">
        <v>500</v>
      </c>
      <c r="AH739" s="27">
        <f t="shared" si="443"/>
        <v>-0.41666666666666663</v>
      </c>
      <c r="AI739" s="27">
        <f t="shared" si="444"/>
        <v>0.41176470588235292</v>
      </c>
      <c r="AJ739" s="27">
        <f t="shared" si="445"/>
        <v>-0.17156862745098037</v>
      </c>
      <c r="AK739" s="15">
        <v>5</v>
      </c>
      <c r="AL739" s="15">
        <v>10</v>
      </c>
      <c r="AM739" s="15">
        <v>7</v>
      </c>
      <c r="AN739" s="15">
        <v>700</v>
      </c>
      <c r="AO739" s="15">
        <v>70</v>
      </c>
      <c r="AQ739" s="15">
        <f t="shared" si="446"/>
        <v>0.58823529411764708</v>
      </c>
      <c r="AR739" s="15">
        <f t="shared" si="447"/>
        <v>0</v>
      </c>
      <c r="AZ739" s="15">
        <f t="shared" si="448"/>
        <v>0</v>
      </c>
      <c r="BA739" s="15">
        <f t="shared" si="449"/>
        <v>0</v>
      </c>
      <c r="BC739" s="15">
        <v>1.75</v>
      </c>
      <c r="BD739" s="15">
        <v>3</v>
      </c>
      <c r="BE739" s="15">
        <v>2</v>
      </c>
      <c r="BF739" s="15">
        <v>1</v>
      </c>
      <c r="BG739" s="15">
        <v>4.5</v>
      </c>
      <c r="BH739" s="15">
        <v>2.4500000000000002</v>
      </c>
      <c r="BI739" s="15">
        <v>4</v>
      </c>
      <c r="BJ739" s="15">
        <v>3</v>
      </c>
      <c r="BK739" s="15">
        <f t="shared" si="450"/>
        <v>0</v>
      </c>
      <c r="BL739" s="15">
        <f t="shared" si="451"/>
        <v>1</v>
      </c>
      <c r="BM739" s="15">
        <f t="shared" si="452"/>
        <v>0</v>
      </c>
      <c r="BN739" s="15">
        <v>1</v>
      </c>
      <c r="BO739" s="15">
        <f t="shared" si="453"/>
        <v>0</v>
      </c>
      <c r="BP739" s="15">
        <f t="shared" si="454"/>
        <v>0</v>
      </c>
      <c r="BQ739" s="15">
        <f t="shared" si="455"/>
        <v>0</v>
      </c>
      <c r="BR739" s="15">
        <f t="shared" si="456"/>
        <v>0</v>
      </c>
      <c r="BS739" s="15">
        <v>5</v>
      </c>
      <c r="BT739" s="15">
        <v>4</v>
      </c>
      <c r="BU739" s="15">
        <f t="shared" si="457"/>
        <v>0</v>
      </c>
      <c r="BV739" s="15">
        <f t="shared" si="458"/>
        <v>0</v>
      </c>
      <c r="BW739" s="15">
        <f t="shared" si="459"/>
        <v>1</v>
      </c>
      <c r="BX739" s="15">
        <f t="shared" si="460"/>
        <v>0</v>
      </c>
      <c r="BY739" s="15">
        <v>1</v>
      </c>
      <c r="BZ739" s="15">
        <v>1</v>
      </c>
      <c r="CA739" s="15">
        <v>1</v>
      </c>
      <c r="CB739" s="15">
        <v>1</v>
      </c>
      <c r="CC739" s="15">
        <v>1</v>
      </c>
      <c r="CD739" s="27">
        <v>4.8</v>
      </c>
      <c r="CE739" s="27">
        <v>3.6666666666666665</v>
      </c>
      <c r="CF739" s="27">
        <v>3</v>
      </c>
      <c r="CG739" s="27">
        <v>3.8</v>
      </c>
      <c r="CH739" s="27">
        <v>3.3333333333333335</v>
      </c>
      <c r="CI739" s="27">
        <v>3.5</v>
      </c>
      <c r="CJ739" s="27">
        <f t="shared" si="434"/>
        <v>3.6833333333333331</v>
      </c>
      <c r="CK739" s="15">
        <f t="shared" si="461"/>
        <v>0.59999999999999964</v>
      </c>
      <c r="CL739" s="15">
        <f t="shared" si="462"/>
        <v>-0.33333333333333348</v>
      </c>
      <c r="CM739" s="15">
        <f t="shared" si="463"/>
        <v>-0.5</v>
      </c>
      <c r="CN739" s="15">
        <f t="shared" si="464"/>
        <v>0</v>
      </c>
      <c r="CO739" s="15">
        <f t="shared" si="465"/>
        <v>0.33333333333333348</v>
      </c>
      <c r="CP739" s="15">
        <f t="shared" si="466"/>
        <v>0</v>
      </c>
      <c r="CQ739" s="15">
        <f t="shared" si="467"/>
        <v>1.6666666666666607E-2</v>
      </c>
    </row>
    <row r="740" spans="1:95" x14ac:dyDescent="0.2">
      <c r="A740" s="15">
        <v>1214</v>
      </c>
      <c r="B740" s="23">
        <v>1</v>
      </c>
      <c r="C740" s="15">
        <v>3</v>
      </c>
      <c r="D740" s="15">
        <f t="shared" si="435"/>
        <v>0</v>
      </c>
      <c r="E740" s="15">
        <f t="shared" si="469"/>
        <v>1</v>
      </c>
      <c r="F740" s="15">
        <f t="shared" si="470"/>
        <v>0</v>
      </c>
      <c r="G740" s="15">
        <f t="shared" si="471"/>
        <v>0</v>
      </c>
      <c r="H740" s="15">
        <f t="shared" si="472"/>
        <v>0</v>
      </c>
      <c r="I740" s="15">
        <v>1</v>
      </c>
      <c r="J740" s="15">
        <v>71</v>
      </c>
      <c r="K740" s="15">
        <v>2</v>
      </c>
      <c r="L740" s="15">
        <f t="shared" si="436"/>
        <v>0</v>
      </c>
      <c r="M740" s="15">
        <f t="shared" si="437"/>
        <v>0</v>
      </c>
      <c r="N740" s="15">
        <f t="shared" si="438"/>
        <v>1</v>
      </c>
      <c r="O740" s="15">
        <f t="shared" si="439"/>
        <v>0</v>
      </c>
      <c r="P740" s="15">
        <f t="shared" si="440"/>
        <v>0</v>
      </c>
      <c r="Q740" s="15">
        <v>2</v>
      </c>
      <c r="R740" s="15">
        <v>5</v>
      </c>
      <c r="S740" s="15">
        <v>36</v>
      </c>
      <c r="T740" s="15">
        <v>0</v>
      </c>
      <c r="U740" s="15">
        <v>1</v>
      </c>
      <c r="V740" s="15">
        <v>1</v>
      </c>
      <c r="W740" s="15">
        <v>80000</v>
      </c>
      <c r="X740" s="15">
        <v>1</v>
      </c>
      <c r="Y740" s="15">
        <v>1</v>
      </c>
      <c r="Z740" s="15">
        <f t="shared" si="468"/>
        <v>1</v>
      </c>
      <c r="AA740" s="15">
        <f t="shared" si="441"/>
        <v>0</v>
      </c>
      <c r="AB740" s="15">
        <f t="shared" si="442"/>
        <v>0</v>
      </c>
      <c r="AC740" s="15">
        <v>5</v>
      </c>
      <c r="AD740" s="15">
        <v>7</v>
      </c>
      <c r="AE740" s="15">
        <v>12</v>
      </c>
      <c r="AF740" s="15">
        <v>6000</v>
      </c>
      <c r="AG740" s="27">
        <v>857.14285714285711</v>
      </c>
      <c r="AH740" s="27">
        <f t="shared" si="443"/>
        <v>0</v>
      </c>
      <c r="AI740" s="27">
        <f t="shared" si="444"/>
        <v>1</v>
      </c>
      <c r="AJ740" s="27">
        <f t="shared" si="445"/>
        <v>0</v>
      </c>
      <c r="AQ740" s="15">
        <f t="shared" si="446"/>
        <v>0</v>
      </c>
      <c r="AR740" s="15">
        <f t="shared" si="447"/>
        <v>0</v>
      </c>
      <c r="AZ740" s="15">
        <f t="shared" si="448"/>
        <v>0</v>
      </c>
      <c r="BA740" s="15">
        <f t="shared" si="449"/>
        <v>0</v>
      </c>
      <c r="BB740" s="15">
        <f>$AJ740</f>
        <v>0</v>
      </c>
      <c r="BC740" s="15">
        <v>2.25</v>
      </c>
      <c r="BD740" s="15">
        <v>3</v>
      </c>
      <c r="BE740" s="15">
        <v>2</v>
      </c>
      <c r="BF740" s="15">
        <v>2.5</v>
      </c>
      <c r="BG740" s="15">
        <v>3</v>
      </c>
      <c r="BH740" s="15">
        <v>2.5499999999999998</v>
      </c>
      <c r="BI740" s="15">
        <v>2</v>
      </c>
      <c r="BJ740" s="15">
        <v>5</v>
      </c>
      <c r="BK740" s="15">
        <f t="shared" si="450"/>
        <v>0</v>
      </c>
      <c r="BL740" s="15">
        <f t="shared" si="451"/>
        <v>0</v>
      </c>
      <c r="BM740" s="15">
        <f t="shared" si="452"/>
        <v>0</v>
      </c>
      <c r="BN740" s="15" t="s">
        <v>1007</v>
      </c>
      <c r="BO740" s="15">
        <f t="shared" si="453"/>
        <v>0</v>
      </c>
      <c r="BP740" s="15">
        <f t="shared" si="454"/>
        <v>0</v>
      </c>
      <c r="BQ740" s="15">
        <f t="shared" si="455"/>
        <v>0</v>
      </c>
      <c r="BR740" s="15">
        <f t="shared" si="456"/>
        <v>0</v>
      </c>
      <c r="BU740" s="15">
        <f t="shared" si="457"/>
        <v>0</v>
      </c>
      <c r="BV740" s="15">
        <f t="shared" si="458"/>
        <v>0</v>
      </c>
      <c r="BW740" s="15">
        <f t="shared" si="459"/>
        <v>0</v>
      </c>
      <c r="BX740" s="15">
        <f t="shared" si="460"/>
        <v>0</v>
      </c>
      <c r="BY740" s="15" t="s">
        <v>1007</v>
      </c>
      <c r="BZ740" s="15" t="s">
        <v>1007</v>
      </c>
      <c r="CA740" s="15" t="s">
        <v>1007</v>
      </c>
      <c r="CB740" s="15" t="s">
        <v>1007</v>
      </c>
      <c r="CC740" s="15" t="s">
        <v>1007</v>
      </c>
      <c r="CD740" s="27">
        <v>4.2</v>
      </c>
      <c r="CE740" s="27">
        <v>4</v>
      </c>
      <c r="CF740" s="27">
        <v>3.5</v>
      </c>
      <c r="CG740" s="27">
        <v>3.8</v>
      </c>
      <c r="CH740" s="27">
        <v>3</v>
      </c>
      <c r="CI740" s="27">
        <v>3.5</v>
      </c>
      <c r="CJ740" s="27">
        <f t="shared" si="434"/>
        <v>3.6666666666666665</v>
      </c>
      <c r="CK740" s="15">
        <f t="shared" si="461"/>
        <v>0</v>
      </c>
      <c r="CL740" s="15">
        <f t="shared" si="462"/>
        <v>0.33333333333333348</v>
      </c>
      <c r="CM740" s="15">
        <f t="shared" si="463"/>
        <v>0.5</v>
      </c>
      <c r="CN740" s="15">
        <f t="shared" si="464"/>
        <v>0</v>
      </c>
      <c r="CO740" s="15">
        <f t="shared" si="465"/>
        <v>0</v>
      </c>
      <c r="CP740" s="15">
        <f t="shared" si="466"/>
        <v>0</v>
      </c>
      <c r="CQ740" s="15">
        <f t="shared" si="467"/>
        <v>0.1388888888888884</v>
      </c>
    </row>
    <row r="741" spans="1:95" x14ac:dyDescent="0.2">
      <c r="A741" s="15">
        <v>1214</v>
      </c>
      <c r="B741" s="23">
        <v>1</v>
      </c>
      <c r="C741" s="15">
        <v>3</v>
      </c>
      <c r="D741" s="15">
        <f t="shared" si="435"/>
        <v>0</v>
      </c>
      <c r="E741" s="15">
        <f t="shared" si="469"/>
        <v>1</v>
      </c>
      <c r="F741" s="15">
        <f t="shared" si="470"/>
        <v>0</v>
      </c>
      <c r="G741" s="15">
        <f t="shared" si="471"/>
        <v>0</v>
      </c>
      <c r="H741" s="15">
        <f t="shared" si="472"/>
        <v>0</v>
      </c>
      <c r="I741" s="15">
        <v>1</v>
      </c>
      <c r="J741" s="15">
        <v>71</v>
      </c>
      <c r="K741" s="15">
        <v>2</v>
      </c>
      <c r="L741" s="15">
        <f t="shared" si="436"/>
        <v>0</v>
      </c>
      <c r="M741" s="15">
        <f t="shared" si="437"/>
        <v>0</v>
      </c>
      <c r="N741" s="15">
        <f t="shared" si="438"/>
        <v>1</v>
      </c>
      <c r="O741" s="15">
        <f t="shared" si="439"/>
        <v>0</v>
      </c>
      <c r="P741" s="15">
        <f t="shared" si="440"/>
        <v>0</v>
      </c>
      <c r="Q741" s="15">
        <v>2</v>
      </c>
      <c r="R741" s="15">
        <v>5</v>
      </c>
      <c r="S741" s="15">
        <v>36</v>
      </c>
      <c r="T741" s="15">
        <v>0</v>
      </c>
      <c r="U741" s="15">
        <v>1</v>
      </c>
      <c r="V741" s="15">
        <v>1</v>
      </c>
      <c r="W741" s="15">
        <v>80000</v>
      </c>
      <c r="X741" s="15">
        <v>1</v>
      </c>
      <c r="Y741" s="15">
        <v>0</v>
      </c>
      <c r="Z741" s="15">
        <f t="shared" si="468"/>
        <v>1</v>
      </c>
      <c r="AA741" s="15">
        <f t="shared" si="441"/>
        <v>0</v>
      </c>
      <c r="AB741" s="15">
        <f t="shared" si="442"/>
        <v>0</v>
      </c>
      <c r="AC741" s="159">
        <v>5</v>
      </c>
      <c r="AD741" s="159">
        <v>7</v>
      </c>
      <c r="AE741" s="159">
        <v>12</v>
      </c>
      <c r="AF741" s="15">
        <v>6000</v>
      </c>
      <c r="AG741" s="27">
        <v>857.14285714285711</v>
      </c>
      <c r="AH741" s="27">
        <f t="shared" si="443"/>
        <v>1.4489795918367345</v>
      </c>
      <c r="AI741" s="27">
        <f t="shared" si="444"/>
        <v>1</v>
      </c>
      <c r="AJ741" s="27">
        <f t="shared" si="445"/>
        <v>1.4489795918367345</v>
      </c>
      <c r="AQ741" s="15">
        <f t="shared" si="446"/>
        <v>0</v>
      </c>
      <c r="AR741" s="15">
        <f t="shared" si="447"/>
        <v>0</v>
      </c>
      <c r="AZ741" s="15">
        <f t="shared" si="448"/>
        <v>0</v>
      </c>
      <c r="BA741" s="15">
        <f t="shared" si="449"/>
        <v>0</v>
      </c>
      <c r="BC741" s="15">
        <v>2.25</v>
      </c>
      <c r="BD741" s="15">
        <v>3</v>
      </c>
      <c r="BE741" s="15">
        <v>2</v>
      </c>
      <c r="BF741" s="15">
        <v>2.5</v>
      </c>
      <c r="BG741" s="15">
        <v>3</v>
      </c>
      <c r="BH741" s="15">
        <v>2.5499999999999998</v>
      </c>
      <c r="BI741" s="15">
        <v>2</v>
      </c>
      <c r="BJ741" s="15">
        <v>5</v>
      </c>
      <c r="BK741" s="15">
        <f t="shared" si="450"/>
        <v>0</v>
      </c>
      <c r="BL741" s="15">
        <f t="shared" si="451"/>
        <v>0</v>
      </c>
      <c r="BM741" s="15">
        <f t="shared" si="452"/>
        <v>0</v>
      </c>
      <c r="BN741" s="15" t="s">
        <v>1007</v>
      </c>
      <c r="BO741" s="15">
        <f t="shared" si="453"/>
        <v>0</v>
      </c>
      <c r="BP741" s="15">
        <f t="shared" si="454"/>
        <v>0</v>
      </c>
      <c r="BQ741" s="15">
        <f t="shared" si="455"/>
        <v>0</v>
      </c>
      <c r="BR741" s="15">
        <f t="shared" si="456"/>
        <v>0</v>
      </c>
      <c r="BU741" s="15">
        <f t="shared" si="457"/>
        <v>0</v>
      </c>
      <c r="BV741" s="15">
        <f t="shared" si="458"/>
        <v>0</v>
      </c>
      <c r="BW741" s="15">
        <f t="shared" si="459"/>
        <v>0</v>
      </c>
      <c r="BX741" s="15">
        <f t="shared" si="460"/>
        <v>0</v>
      </c>
      <c r="BY741" s="15" t="s">
        <v>1007</v>
      </c>
      <c r="BZ741" s="15" t="s">
        <v>1007</v>
      </c>
      <c r="CA741" s="15" t="s">
        <v>1007</v>
      </c>
      <c r="CB741" s="15" t="s">
        <v>1007</v>
      </c>
      <c r="CC741" s="15" t="s">
        <v>1007</v>
      </c>
      <c r="CD741" s="27">
        <v>4.2</v>
      </c>
      <c r="CE741" s="27">
        <v>3.6666666666666665</v>
      </c>
      <c r="CF741" s="27">
        <v>3</v>
      </c>
      <c r="CG741" s="27">
        <v>3.8</v>
      </c>
      <c r="CH741" s="27">
        <v>3</v>
      </c>
      <c r="CI741" s="27">
        <v>3.5</v>
      </c>
      <c r="CJ741" s="27">
        <f t="shared" si="434"/>
        <v>3.5277777777777781</v>
      </c>
      <c r="CK741" s="15">
        <f t="shared" si="461"/>
        <v>-0.20000000000000018</v>
      </c>
      <c r="CL741" s="15">
        <f t="shared" si="462"/>
        <v>-1.0000000000000004</v>
      </c>
      <c r="CM741" s="15">
        <f t="shared" si="463"/>
        <v>-1.5</v>
      </c>
      <c r="CN741" s="15">
        <f t="shared" si="464"/>
        <v>-0.20000000000000018</v>
      </c>
      <c r="CO741" s="15">
        <f t="shared" si="465"/>
        <v>-0.66666666666666652</v>
      </c>
      <c r="CP741" s="15">
        <f t="shared" si="466"/>
        <v>0</v>
      </c>
      <c r="CQ741" s="15">
        <f t="shared" si="467"/>
        <v>-0.59444444444444455</v>
      </c>
    </row>
    <row r="742" spans="1:95" x14ac:dyDescent="0.2">
      <c r="A742" s="15">
        <v>1215</v>
      </c>
      <c r="B742" s="23">
        <v>1</v>
      </c>
      <c r="C742" s="15">
        <v>3</v>
      </c>
      <c r="D742" s="15">
        <f t="shared" si="435"/>
        <v>0</v>
      </c>
      <c r="E742" s="15">
        <f t="shared" si="469"/>
        <v>1</v>
      </c>
      <c r="F742" s="15">
        <f t="shared" si="470"/>
        <v>0</v>
      </c>
      <c r="G742" s="15">
        <f t="shared" si="471"/>
        <v>0</v>
      </c>
      <c r="H742" s="15">
        <f t="shared" si="472"/>
        <v>0</v>
      </c>
      <c r="I742" s="15">
        <v>1</v>
      </c>
      <c r="J742" s="15">
        <v>53</v>
      </c>
      <c r="K742" s="15">
        <v>3</v>
      </c>
      <c r="L742" s="15">
        <f t="shared" si="436"/>
        <v>0</v>
      </c>
      <c r="M742" s="15">
        <f t="shared" si="437"/>
        <v>0</v>
      </c>
      <c r="N742" s="15">
        <f t="shared" si="438"/>
        <v>0</v>
      </c>
      <c r="O742" s="15">
        <f t="shared" si="439"/>
        <v>1</v>
      </c>
      <c r="P742" s="15">
        <f t="shared" si="440"/>
        <v>0</v>
      </c>
      <c r="Q742" s="15">
        <v>2</v>
      </c>
      <c r="R742" s="15">
        <v>4</v>
      </c>
      <c r="S742" s="15">
        <v>12</v>
      </c>
      <c r="T742" s="15">
        <v>0</v>
      </c>
      <c r="U742" s="15">
        <v>1</v>
      </c>
      <c r="V742" s="15">
        <v>1</v>
      </c>
      <c r="W742" s="15">
        <v>100000</v>
      </c>
      <c r="X742" s="15">
        <v>1</v>
      </c>
      <c r="Y742" s="15">
        <v>1</v>
      </c>
      <c r="Z742" s="15">
        <f t="shared" si="468"/>
        <v>0</v>
      </c>
      <c r="AA742" s="15">
        <f t="shared" si="441"/>
        <v>0</v>
      </c>
      <c r="AB742" s="15">
        <f t="shared" si="442"/>
        <v>0</v>
      </c>
      <c r="AC742" s="15">
        <v>1</v>
      </c>
      <c r="AD742" s="15">
        <v>8</v>
      </c>
      <c r="AE742" s="15">
        <v>14</v>
      </c>
      <c r="AF742" s="15">
        <v>2800</v>
      </c>
      <c r="AG742" s="27">
        <v>350</v>
      </c>
      <c r="AH742" s="27">
        <f t="shared" si="443"/>
        <v>-6.6666666666666666E-2</v>
      </c>
      <c r="AI742" s="27">
        <f t="shared" si="444"/>
        <v>1</v>
      </c>
      <c r="AJ742" s="27">
        <f t="shared" si="445"/>
        <v>-6.6666666666666666E-2</v>
      </c>
      <c r="AQ742" s="15">
        <f t="shared" si="446"/>
        <v>0</v>
      </c>
      <c r="AR742" s="15">
        <f t="shared" si="447"/>
        <v>0</v>
      </c>
      <c r="AZ742" s="15">
        <f t="shared" si="448"/>
        <v>0</v>
      </c>
      <c r="BA742" s="15">
        <f t="shared" si="449"/>
        <v>0</v>
      </c>
      <c r="BB742" s="15">
        <f>$AJ742</f>
        <v>-6.6666666666666666E-2</v>
      </c>
      <c r="BC742" s="15">
        <v>2</v>
      </c>
      <c r="BD742" s="15">
        <v>1</v>
      </c>
      <c r="BE742" s="15">
        <v>1</v>
      </c>
      <c r="BF742" s="15">
        <v>1</v>
      </c>
      <c r="BG742" s="15">
        <v>1</v>
      </c>
      <c r="BH742" s="15">
        <v>1.2</v>
      </c>
      <c r="BI742" s="15">
        <v>1</v>
      </c>
      <c r="BJ742" s="15">
        <v>2</v>
      </c>
      <c r="BK742" s="15">
        <f t="shared" si="450"/>
        <v>1</v>
      </c>
      <c r="BL742" s="15">
        <f t="shared" si="451"/>
        <v>0</v>
      </c>
      <c r="BM742" s="15">
        <f t="shared" si="452"/>
        <v>0</v>
      </c>
      <c r="BN742" s="15">
        <v>1</v>
      </c>
      <c r="BO742" s="15">
        <f t="shared" si="453"/>
        <v>0</v>
      </c>
      <c r="BP742" s="15">
        <f t="shared" si="454"/>
        <v>0</v>
      </c>
      <c r="BQ742" s="15">
        <f t="shared" si="455"/>
        <v>0</v>
      </c>
      <c r="BR742" s="15">
        <f t="shared" si="456"/>
        <v>0</v>
      </c>
      <c r="BS742" s="15">
        <v>3</v>
      </c>
      <c r="BT742" s="15">
        <v>1</v>
      </c>
      <c r="BU742" s="15">
        <f t="shared" si="457"/>
        <v>0</v>
      </c>
      <c r="BV742" s="15">
        <f t="shared" si="458"/>
        <v>0</v>
      </c>
      <c r="BW742" s="15">
        <f t="shared" si="459"/>
        <v>0</v>
      </c>
      <c r="BX742" s="15">
        <f t="shared" si="460"/>
        <v>0</v>
      </c>
      <c r="BY742" s="15">
        <v>1</v>
      </c>
      <c r="BZ742" s="15">
        <v>1</v>
      </c>
      <c r="CA742" s="15">
        <v>1</v>
      </c>
      <c r="CB742" s="15">
        <v>1</v>
      </c>
      <c r="CC742" s="15">
        <v>1</v>
      </c>
      <c r="CD742" s="177">
        <v>4.4000000000000004</v>
      </c>
      <c r="CE742" s="27">
        <v>4.666666666666667</v>
      </c>
      <c r="CF742" s="27">
        <v>4.5</v>
      </c>
      <c r="CG742" s="27">
        <v>4</v>
      </c>
      <c r="CH742" s="27">
        <v>3.6666666666666665</v>
      </c>
      <c r="CI742" s="27">
        <v>3.5</v>
      </c>
      <c r="CJ742" s="27">
        <f t="shared" si="434"/>
        <v>4.1222222222222227</v>
      </c>
      <c r="CK742" s="15">
        <f t="shared" si="461"/>
        <v>0.20000000000000018</v>
      </c>
      <c r="CL742" s="15">
        <f t="shared" si="462"/>
        <v>0</v>
      </c>
      <c r="CM742" s="15">
        <f t="shared" si="463"/>
        <v>0</v>
      </c>
      <c r="CN742" s="15">
        <f t="shared" si="464"/>
        <v>0</v>
      </c>
      <c r="CO742" s="15">
        <f t="shared" si="465"/>
        <v>0</v>
      </c>
      <c r="CP742" s="15">
        <f t="shared" si="466"/>
        <v>0</v>
      </c>
      <c r="CQ742" s="15">
        <f t="shared" si="467"/>
        <v>3.3333333333333215E-2</v>
      </c>
    </row>
    <row r="743" spans="1:95" x14ac:dyDescent="0.2">
      <c r="A743" s="15">
        <v>1215</v>
      </c>
      <c r="B743" s="23">
        <v>1</v>
      </c>
      <c r="C743" s="15">
        <v>3</v>
      </c>
      <c r="D743" s="15">
        <f t="shared" si="435"/>
        <v>0</v>
      </c>
      <c r="E743" s="15">
        <f t="shared" si="469"/>
        <v>1</v>
      </c>
      <c r="F743" s="15">
        <f t="shared" si="470"/>
        <v>0</v>
      </c>
      <c r="G743" s="15">
        <f t="shared" si="471"/>
        <v>0</v>
      </c>
      <c r="H743" s="15">
        <f t="shared" si="472"/>
        <v>0</v>
      </c>
      <c r="I743" s="15">
        <v>1</v>
      </c>
      <c r="J743" s="15">
        <v>53</v>
      </c>
      <c r="K743" s="15">
        <v>3</v>
      </c>
      <c r="L743" s="15">
        <f t="shared" si="436"/>
        <v>0</v>
      </c>
      <c r="M743" s="15">
        <f t="shared" si="437"/>
        <v>0</v>
      </c>
      <c r="N743" s="15">
        <f t="shared" si="438"/>
        <v>0</v>
      </c>
      <c r="O743" s="15">
        <f t="shared" si="439"/>
        <v>1</v>
      </c>
      <c r="P743" s="15">
        <f t="shared" si="440"/>
        <v>0</v>
      </c>
      <c r="Q743" s="15">
        <v>2</v>
      </c>
      <c r="R743" s="15">
        <v>4</v>
      </c>
      <c r="S743" s="15">
        <v>12</v>
      </c>
      <c r="T743" s="15">
        <v>0</v>
      </c>
      <c r="U743" s="15">
        <v>1</v>
      </c>
      <c r="V743" s="15">
        <v>1</v>
      </c>
      <c r="W743" s="15">
        <v>100000</v>
      </c>
      <c r="X743" s="15">
        <v>1</v>
      </c>
      <c r="Y743" s="15">
        <v>0</v>
      </c>
      <c r="Z743" s="15">
        <f t="shared" si="468"/>
        <v>0</v>
      </c>
      <c r="AA743" s="15">
        <f t="shared" si="441"/>
        <v>0</v>
      </c>
      <c r="AB743" s="15">
        <f t="shared" si="442"/>
        <v>0</v>
      </c>
      <c r="AC743" s="159">
        <v>1</v>
      </c>
      <c r="AD743" s="159">
        <v>8</v>
      </c>
      <c r="AE743" s="159">
        <v>12</v>
      </c>
      <c r="AF743" s="15">
        <v>3000</v>
      </c>
      <c r="AG743" s="27">
        <v>375</v>
      </c>
      <c r="AH743" s="27">
        <f t="shared" si="443"/>
        <v>-6.25E-2</v>
      </c>
      <c r="AI743" s="27">
        <f t="shared" si="444"/>
        <v>1</v>
      </c>
      <c r="AJ743" s="27">
        <f t="shared" si="445"/>
        <v>-6.25E-2</v>
      </c>
      <c r="AQ743" s="15">
        <f t="shared" si="446"/>
        <v>0</v>
      </c>
      <c r="AR743" s="15">
        <f t="shared" si="447"/>
        <v>0</v>
      </c>
      <c r="AZ743" s="15">
        <f t="shared" si="448"/>
        <v>0</v>
      </c>
      <c r="BA743" s="15">
        <f t="shared" si="449"/>
        <v>0</v>
      </c>
      <c r="BC743" s="15">
        <v>2</v>
      </c>
      <c r="BD743" s="15">
        <v>1</v>
      </c>
      <c r="BE743" s="15">
        <v>1</v>
      </c>
      <c r="BF743" s="15">
        <v>1</v>
      </c>
      <c r="BG743" s="15">
        <v>1</v>
      </c>
      <c r="BH743" s="15">
        <v>1.2</v>
      </c>
      <c r="BI743" s="15">
        <v>1</v>
      </c>
      <c r="BJ743" s="15">
        <v>2</v>
      </c>
      <c r="BK743" s="15">
        <f t="shared" si="450"/>
        <v>1</v>
      </c>
      <c r="BL743" s="15">
        <f t="shared" si="451"/>
        <v>0</v>
      </c>
      <c r="BM743" s="15">
        <f t="shared" si="452"/>
        <v>0</v>
      </c>
      <c r="BN743" s="15">
        <v>1</v>
      </c>
      <c r="BO743" s="15">
        <f t="shared" si="453"/>
        <v>0</v>
      </c>
      <c r="BP743" s="15">
        <f t="shared" si="454"/>
        <v>0</v>
      </c>
      <c r="BQ743" s="15">
        <f t="shared" si="455"/>
        <v>0</v>
      </c>
      <c r="BR743" s="15">
        <f t="shared" si="456"/>
        <v>0</v>
      </c>
      <c r="BS743" s="15">
        <v>3</v>
      </c>
      <c r="BT743" s="15">
        <v>1</v>
      </c>
      <c r="BU743" s="15">
        <f t="shared" si="457"/>
        <v>0</v>
      </c>
      <c r="BV743" s="15">
        <f t="shared" si="458"/>
        <v>0</v>
      </c>
      <c r="BW743" s="15">
        <f t="shared" si="459"/>
        <v>0</v>
      </c>
      <c r="BX743" s="15">
        <f t="shared" si="460"/>
        <v>0</v>
      </c>
      <c r="BY743" s="15">
        <v>1</v>
      </c>
      <c r="BZ743" s="15">
        <v>1</v>
      </c>
      <c r="CA743" s="15">
        <v>1</v>
      </c>
      <c r="CB743" s="15">
        <v>1</v>
      </c>
      <c r="CC743" s="15">
        <v>1</v>
      </c>
      <c r="CD743" s="177">
        <v>4.2</v>
      </c>
      <c r="CE743" s="27">
        <v>4.666666666666667</v>
      </c>
      <c r="CF743" s="27">
        <v>4.5</v>
      </c>
      <c r="CG743" s="27">
        <v>4</v>
      </c>
      <c r="CH743" s="27">
        <v>3.6666666666666665</v>
      </c>
      <c r="CI743" s="27">
        <v>3.5</v>
      </c>
      <c r="CJ743" s="27">
        <f t="shared" si="434"/>
        <v>4.0888888888888895</v>
      </c>
      <c r="CK743" s="15">
        <f t="shared" si="461"/>
        <v>-0.79999999999999982</v>
      </c>
      <c r="CL743" s="15">
        <f t="shared" si="462"/>
        <v>-0.33333333333333304</v>
      </c>
      <c r="CM743" s="15">
        <f t="shared" si="463"/>
        <v>-0.5</v>
      </c>
      <c r="CN743" s="15">
        <f t="shared" si="464"/>
        <v>0</v>
      </c>
      <c r="CO743" s="15">
        <f t="shared" si="465"/>
        <v>0.33333333333333304</v>
      </c>
      <c r="CP743" s="15">
        <f t="shared" si="466"/>
        <v>-0.5</v>
      </c>
      <c r="CQ743" s="15">
        <f t="shared" si="467"/>
        <v>-0.29999999999999893</v>
      </c>
    </row>
    <row r="744" spans="1:95" x14ac:dyDescent="0.2">
      <c r="A744" s="15">
        <v>1216</v>
      </c>
      <c r="B744" s="23">
        <v>1</v>
      </c>
      <c r="C744" s="15">
        <v>3</v>
      </c>
      <c r="D744" s="15">
        <f t="shared" si="435"/>
        <v>0</v>
      </c>
      <c r="E744" s="15">
        <f t="shared" si="469"/>
        <v>1</v>
      </c>
      <c r="F744" s="15">
        <f t="shared" si="470"/>
        <v>0</v>
      </c>
      <c r="G744" s="15">
        <f t="shared" si="471"/>
        <v>0</v>
      </c>
      <c r="H744" s="15">
        <f t="shared" si="472"/>
        <v>0</v>
      </c>
      <c r="I744" s="15">
        <v>1</v>
      </c>
      <c r="J744" s="15">
        <v>74</v>
      </c>
      <c r="K744" s="15">
        <v>2</v>
      </c>
      <c r="L744" s="15">
        <f t="shared" si="436"/>
        <v>0</v>
      </c>
      <c r="M744" s="15">
        <f t="shared" si="437"/>
        <v>0</v>
      </c>
      <c r="N744" s="15">
        <f t="shared" si="438"/>
        <v>1</v>
      </c>
      <c r="O744" s="15">
        <f t="shared" si="439"/>
        <v>0</v>
      </c>
      <c r="P744" s="15">
        <f t="shared" si="440"/>
        <v>0</v>
      </c>
      <c r="Q744" s="15">
        <v>2</v>
      </c>
      <c r="R744" s="15">
        <v>6</v>
      </c>
      <c r="S744" s="15">
        <v>20</v>
      </c>
      <c r="T744" s="15">
        <v>0</v>
      </c>
      <c r="U744" s="15">
        <v>1</v>
      </c>
      <c r="V744" s="15">
        <v>1</v>
      </c>
      <c r="W744" s="15">
        <v>90000</v>
      </c>
      <c r="X744" s="15">
        <v>1</v>
      </c>
      <c r="Y744" s="15">
        <v>1</v>
      </c>
      <c r="Z744" s="15">
        <f t="shared" si="468"/>
        <v>0</v>
      </c>
      <c r="AA744" s="15">
        <f t="shared" si="441"/>
        <v>0</v>
      </c>
      <c r="AB744" s="15">
        <f t="shared" si="442"/>
        <v>0</v>
      </c>
      <c r="AC744" s="15">
        <v>1</v>
      </c>
      <c r="AD744" s="15">
        <v>100</v>
      </c>
      <c r="AE744" s="15">
        <v>12</v>
      </c>
      <c r="AF744" s="15">
        <v>40000</v>
      </c>
      <c r="AG744" s="27">
        <v>400</v>
      </c>
      <c r="AH744" s="27">
        <f t="shared" si="443"/>
        <v>0.33333333333333331</v>
      </c>
      <c r="AI744" s="27">
        <f t="shared" si="444"/>
        <v>1</v>
      </c>
      <c r="AJ744" s="27">
        <f t="shared" si="445"/>
        <v>0.33333333333333331</v>
      </c>
      <c r="AQ744" s="15">
        <f t="shared" si="446"/>
        <v>0</v>
      </c>
      <c r="AR744" s="15">
        <f t="shared" si="447"/>
        <v>0</v>
      </c>
      <c r="AZ744" s="15">
        <f t="shared" si="448"/>
        <v>0</v>
      </c>
      <c r="BA744" s="15">
        <f t="shared" si="449"/>
        <v>0</v>
      </c>
      <c r="BB744" s="15">
        <f>$AJ744</f>
        <v>0.33333333333333331</v>
      </c>
      <c r="BC744" s="15">
        <v>2</v>
      </c>
      <c r="BD744" s="15">
        <v>1</v>
      </c>
      <c r="BE744" s="15">
        <v>1</v>
      </c>
      <c r="BF744" s="15">
        <v>1</v>
      </c>
      <c r="BG744" s="15">
        <v>1</v>
      </c>
      <c r="BH744" s="15">
        <v>1.2</v>
      </c>
      <c r="BI744" s="15">
        <v>1</v>
      </c>
      <c r="BJ744" s="15">
        <v>2</v>
      </c>
      <c r="BK744" s="15">
        <f t="shared" si="450"/>
        <v>1</v>
      </c>
      <c r="BL744" s="15">
        <f t="shared" si="451"/>
        <v>0</v>
      </c>
      <c r="BM744" s="15">
        <f t="shared" si="452"/>
        <v>0</v>
      </c>
      <c r="BN744" s="15">
        <v>1</v>
      </c>
      <c r="BO744" s="15">
        <f t="shared" si="453"/>
        <v>0</v>
      </c>
      <c r="BP744" s="15">
        <f t="shared" si="454"/>
        <v>0</v>
      </c>
      <c r="BQ744" s="15">
        <f t="shared" si="455"/>
        <v>0</v>
      </c>
      <c r="BR744" s="15">
        <f t="shared" si="456"/>
        <v>0</v>
      </c>
      <c r="BS744" s="15">
        <v>4</v>
      </c>
      <c r="BT744" s="15">
        <v>1</v>
      </c>
      <c r="BU744" s="15">
        <f t="shared" si="457"/>
        <v>0</v>
      </c>
      <c r="BV744" s="15">
        <f t="shared" si="458"/>
        <v>0</v>
      </c>
      <c r="BW744" s="15">
        <f t="shared" si="459"/>
        <v>0</v>
      </c>
      <c r="BX744" s="15">
        <f t="shared" si="460"/>
        <v>0</v>
      </c>
      <c r="BY744" s="15">
        <v>1</v>
      </c>
      <c r="BZ744" s="15">
        <v>1</v>
      </c>
      <c r="CA744" s="15">
        <v>1</v>
      </c>
      <c r="CB744" s="15">
        <v>1</v>
      </c>
      <c r="CC744" s="15">
        <v>1</v>
      </c>
      <c r="CD744" s="27">
        <v>5</v>
      </c>
      <c r="CE744" s="27">
        <v>5</v>
      </c>
      <c r="CF744" s="27">
        <v>5</v>
      </c>
      <c r="CG744" s="27">
        <v>4</v>
      </c>
      <c r="CH744" s="27">
        <v>3.3333333333333335</v>
      </c>
      <c r="CI744" s="27">
        <v>4</v>
      </c>
      <c r="CJ744" s="27">
        <f t="shared" si="434"/>
        <v>4.3888888888888884</v>
      </c>
      <c r="CK744" s="15">
        <f t="shared" si="461"/>
        <v>0</v>
      </c>
      <c r="CL744" s="15">
        <f t="shared" si="462"/>
        <v>0</v>
      </c>
      <c r="CM744" s="15">
        <f t="shared" si="463"/>
        <v>0</v>
      </c>
      <c r="CN744" s="15">
        <f t="shared" si="464"/>
        <v>0</v>
      </c>
      <c r="CO744" s="15">
        <f t="shared" si="465"/>
        <v>0</v>
      </c>
      <c r="CP744" s="15">
        <f t="shared" si="466"/>
        <v>0</v>
      </c>
      <c r="CQ744" s="15">
        <f t="shared" si="467"/>
        <v>0</v>
      </c>
    </row>
    <row r="745" spans="1:95" x14ac:dyDescent="0.2">
      <c r="A745" s="15">
        <v>1216</v>
      </c>
      <c r="B745" s="23">
        <v>1</v>
      </c>
      <c r="C745" s="15">
        <v>3</v>
      </c>
      <c r="D745" s="15">
        <f t="shared" si="435"/>
        <v>0</v>
      </c>
      <c r="E745" s="15">
        <f t="shared" si="469"/>
        <v>1</v>
      </c>
      <c r="F745" s="15">
        <f t="shared" si="470"/>
        <v>0</v>
      </c>
      <c r="G745" s="15">
        <f t="shared" si="471"/>
        <v>0</v>
      </c>
      <c r="H745" s="15">
        <f t="shared" si="472"/>
        <v>0</v>
      </c>
      <c r="I745" s="15">
        <v>1</v>
      </c>
      <c r="J745" s="15">
        <v>74</v>
      </c>
      <c r="K745" s="15">
        <v>2</v>
      </c>
      <c r="L745" s="15">
        <f t="shared" si="436"/>
        <v>0</v>
      </c>
      <c r="M745" s="15">
        <f t="shared" si="437"/>
        <v>0</v>
      </c>
      <c r="N745" s="15">
        <f t="shared" si="438"/>
        <v>1</v>
      </c>
      <c r="O745" s="15">
        <f t="shared" si="439"/>
        <v>0</v>
      </c>
      <c r="P745" s="15">
        <f t="shared" si="440"/>
        <v>0</v>
      </c>
      <c r="Q745" s="15">
        <v>2</v>
      </c>
      <c r="R745" s="15">
        <v>6</v>
      </c>
      <c r="S745" s="15">
        <v>20</v>
      </c>
      <c r="T745" s="15">
        <v>0</v>
      </c>
      <c r="U745" s="15">
        <v>1</v>
      </c>
      <c r="V745" s="15">
        <v>1</v>
      </c>
      <c r="W745" s="15">
        <v>90000</v>
      </c>
      <c r="X745" s="15">
        <v>1</v>
      </c>
      <c r="Y745" s="15">
        <v>0</v>
      </c>
      <c r="Z745" s="15">
        <f t="shared" si="468"/>
        <v>0</v>
      </c>
      <c r="AA745" s="15">
        <f t="shared" si="441"/>
        <v>0</v>
      </c>
      <c r="AB745" s="15">
        <f t="shared" si="442"/>
        <v>0</v>
      </c>
      <c r="AC745" s="159">
        <v>1</v>
      </c>
      <c r="AD745" s="159">
        <v>100</v>
      </c>
      <c r="AE745" s="159">
        <v>15</v>
      </c>
      <c r="AF745" s="15">
        <v>30000</v>
      </c>
      <c r="AG745" s="27">
        <v>300</v>
      </c>
      <c r="AH745" s="27">
        <f t="shared" si="443"/>
        <v>-0.33333333333333331</v>
      </c>
      <c r="AI745" s="27">
        <f t="shared" si="444"/>
        <v>1</v>
      </c>
      <c r="AJ745" s="27">
        <f t="shared" si="445"/>
        <v>-0.33333333333333331</v>
      </c>
      <c r="AQ745" s="15">
        <f t="shared" si="446"/>
        <v>0</v>
      </c>
      <c r="AR745" s="15">
        <f t="shared" si="447"/>
        <v>0</v>
      </c>
      <c r="AZ745" s="15">
        <f t="shared" si="448"/>
        <v>0</v>
      </c>
      <c r="BA745" s="15">
        <f t="shared" si="449"/>
        <v>0</v>
      </c>
      <c r="BC745" s="15">
        <v>2</v>
      </c>
      <c r="BD745" s="15">
        <v>1</v>
      </c>
      <c r="BE745" s="15">
        <v>1</v>
      </c>
      <c r="BF745" s="15">
        <v>1</v>
      </c>
      <c r="BG745" s="15">
        <v>1</v>
      </c>
      <c r="BH745" s="15">
        <v>1.2</v>
      </c>
      <c r="BI745" s="15">
        <v>1</v>
      </c>
      <c r="BJ745" s="15">
        <v>2</v>
      </c>
      <c r="BK745" s="15">
        <f t="shared" si="450"/>
        <v>1</v>
      </c>
      <c r="BL745" s="15">
        <f t="shared" si="451"/>
        <v>0</v>
      </c>
      <c r="BM745" s="15">
        <f t="shared" si="452"/>
        <v>0</v>
      </c>
      <c r="BN745" s="15">
        <v>1</v>
      </c>
      <c r="BO745" s="15">
        <f t="shared" si="453"/>
        <v>0</v>
      </c>
      <c r="BP745" s="15">
        <f t="shared" si="454"/>
        <v>0</v>
      </c>
      <c r="BQ745" s="15">
        <f t="shared" si="455"/>
        <v>0</v>
      </c>
      <c r="BR745" s="15">
        <f t="shared" si="456"/>
        <v>0</v>
      </c>
      <c r="BS745" s="15">
        <v>4</v>
      </c>
      <c r="BT745" s="15">
        <v>1</v>
      </c>
      <c r="BU745" s="15">
        <f t="shared" si="457"/>
        <v>0</v>
      </c>
      <c r="BV745" s="15">
        <f t="shared" si="458"/>
        <v>0</v>
      </c>
      <c r="BW745" s="15">
        <f t="shared" si="459"/>
        <v>0</v>
      </c>
      <c r="BX745" s="15">
        <f t="shared" si="460"/>
        <v>0</v>
      </c>
      <c r="BY745" s="15">
        <v>1</v>
      </c>
      <c r="BZ745" s="15">
        <v>1</v>
      </c>
      <c r="CA745" s="15">
        <v>1</v>
      </c>
      <c r="CB745" s="15">
        <v>1</v>
      </c>
      <c r="CC745" s="15">
        <v>1</v>
      </c>
      <c r="CD745" s="27">
        <v>5</v>
      </c>
      <c r="CE745" s="27">
        <v>5</v>
      </c>
      <c r="CF745" s="27">
        <v>5</v>
      </c>
      <c r="CG745" s="27">
        <v>4</v>
      </c>
      <c r="CH745" s="27">
        <v>3.3333333333333335</v>
      </c>
      <c r="CI745" s="27">
        <v>4</v>
      </c>
      <c r="CJ745" s="27">
        <f t="shared" si="434"/>
        <v>4.3888888888888884</v>
      </c>
      <c r="CK745" s="15">
        <f t="shared" si="461"/>
        <v>0.40000000000000036</v>
      </c>
      <c r="CL745" s="15">
        <f t="shared" si="462"/>
        <v>0</v>
      </c>
      <c r="CM745" s="15">
        <f t="shared" si="463"/>
        <v>1.5</v>
      </c>
      <c r="CN745" s="15">
        <f t="shared" si="464"/>
        <v>-0.40000000000000036</v>
      </c>
      <c r="CO745" s="15">
        <f t="shared" si="465"/>
        <v>-1.3333333333333335</v>
      </c>
      <c r="CP745" s="15">
        <f t="shared" si="466"/>
        <v>-0.25</v>
      </c>
      <c r="CQ745" s="15">
        <f t="shared" si="467"/>
        <v>-1.3888888888889284E-2</v>
      </c>
    </row>
    <row r="746" spans="1:95" x14ac:dyDescent="0.2">
      <c r="A746" s="15">
        <v>1217</v>
      </c>
      <c r="B746" s="23">
        <v>1</v>
      </c>
      <c r="C746" s="15">
        <v>3</v>
      </c>
      <c r="D746" s="15">
        <f t="shared" si="435"/>
        <v>0</v>
      </c>
      <c r="E746" s="15">
        <f t="shared" si="469"/>
        <v>1</v>
      </c>
      <c r="F746" s="15">
        <f t="shared" si="470"/>
        <v>0</v>
      </c>
      <c r="G746" s="15">
        <f t="shared" si="471"/>
        <v>0</v>
      </c>
      <c r="H746" s="15">
        <f t="shared" si="472"/>
        <v>0</v>
      </c>
      <c r="I746" s="15">
        <v>1</v>
      </c>
      <c r="J746" s="15">
        <v>60</v>
      </c>
      <c r="K746" s="15">
        <v>3</v>
      </c>
      <c r="L746" s="15">
        <f t="shared" si="436"/>
        <v>0</v>
      </c>
      <c r="M746" s="15">
        <f t="shared" si="437"/>
        <v>0</v>
      </c>
      <c r="N746" s="15">
        <f t="shared" si="438"/>
        <v>0</v>
      </c>
      <c r="O746" s="15">
        <f t="shared" si="439"/>
        <v>1</v>
      </c>
      <c r="P746" s="15">
        <f t="shared" si="440"/>
        <v>0</v>
      </c>
      <c r="Q746" s="15">
        <v>2</v>
      </c>
      <c r="R746" s="15">
        <v>4</v>
      </c>
      <c r="S746" s="15">
        <v>20</v>
      </c>
      <c r="T746" s="15">
        <v>0</v>
      </c>
      <c r="U746" s="15">
        <v>1</v>
      </c>
      <c r="V746" s="15">
        <v>1</v>
      </c>
      <c r="W746" s="15">
        <v>100000</v>
      </c>
      <c r="X746" s="15">
        <v>1</v>
      </c>
      <c r="Y746" s="15">
        <v>1</v>
      </c>
      <c r="Z746" s="15">
        <f t="shared" si="468"/>
        <v>0</v>
      </c>
      <c r="AA746" s="15">
        <f t="shared" si="441"/>
        <v>0</v>
      </c>
      <c r="AB746" s="15">
        <f t="shared" si="442"/>
        <v>0</v>
      </c>
      <c r="AC746" s="15">
        <v>1</v>
      </c>
      <c r="AD746" s="15">
        <v>11</v>
      </c>
      <c r="AE746" s="15">
        <v>40</v>
      </c>
      <c r="AF746" s="15">
        <v>4950</v>
      </c>
      <c r="AG746" s="27">
        <v>450</v>
      </c>
      <c r="AH746" s="27">
        <f t="shared" si="443"/>
        <v>0.2</v>
      </c>
      <c r="AI746" s="27">
        <f t="shared" si="444"/>
        <v>1</v>
      </c>
      <c r="AJ746" s="27">
        <f t="shared" si="445"/>
        <v>0.2</v>
      </c>
      <c r="AQ746" s="15">
        <f t="shared" si="446"/>
        <v>0</v>
      </c>
      <c r="AR746" s="15">
        <f t="shared" si="447"/>
        <v>0</v>
      </c>
      <c r="AZ746" s="15">
        <f t="shared" si="448"/>
        <v>0</v>
      </c>
      <c r="BA746" s="15">
        <f t="shared" si="449"/>
        <v>0</v>
      </c>
      <c r="BB746" s="15">
        <f>$AJ746</f>
        <v>0.2</v>
      </c>
      <c r="BC746" s="15">
        <v>2</v>
      </c>
      <c r="BD746" s="15">
        <v>2</v>
      </c>
      <c r="BE746" s="15">
        <v>2</v>
      </c>
      <c r="BF746" s="15">
        <v>1</v>
      </c>
      <c r="BG746" s="15">
        <v>1</v>
      </c>
      <c r="BH746" s="15">
        <v>1.6</v>
      </c>
      <c r="BI746" s="15">
        <v>1</v>
      </c>
      <c r="BJ746" s="15">
        <v>4</v>
      </c>
      <c r="BK746" s="15">
        <f t="shared" si="450"/>
        <v>0</v>
      </c>
      <c r="BL746" s="15">
        <f t="shared" si="451"/>
        <v>0</v>
      </c>
      <c r="BM746" s="15">
        <f t="shared" si="452"/>
        <v>1</v>
      </c>
      <c r="BN746" s="15">
        <v>1</v>
      </c>
      <c r="BO746" s="15">
        <f t="shared" si="453"/>
        <v>0</v>
      </c>
      <c r="BP746" s="15">
        <f t="shared" si="454"/>
        <v>0</v>
      </c>
      <c r="BQ746" s="15">
        <f t="shared" si="455"/>
        <v>0</v>
      </c>
      <c r="BR746" s="15">
        <f t="shared" si="456"/>
        <v>0</v>
      </c>
      <c r="BS746" s="15">
        <v>5</v>
      </c>
      <c r="BT746" s="15">
        <v>1</v>
      </c>
      <c r="BU746" s="15">
        <f t="shared" si="457"/>
        <v>0</v>
      </c>
      <c r="BV746" s="15">
        <f t="shared" si="458"/>
        <v>0</v>
      </c>
      <c r="BW746" s="15">
        <f t="shared" si="459"/>
        <v>0</v>
      </c>
      <c r="BX746" s="15">
        <f t="shared" si="460"/>
        <v>0</v>
      </c>
      <c r="BY746" s="15">
        <v>1</v>
      </c>
      <c r="BZ746" s="15">
        <v>1</v>
      </c>
      <c r="CA746" s="15">
        <v>1</v>
      </c>
      <c r="CB746" s="15">
        <v>1</v>
      </c>
      <c r="CC746" s="15">
        <v>1</v>
      </c>
      <c r="CD746" s="27">
        <v>4.5999999999999996</v>
      </c>
      <c r="CE746" s="27">
        <v>5</v>
      </c>
      <c r="CF746" s="27">
        <v>3.5</v>
      </c>
      <c r="CG746" s="27">
        <v>4.4000000000000004</v>
      </c>
      <c r="CH746" s="27">
        <v>4.666666666666667</v>
      </c>
      <c r="CI746" s="27">
        <v>4.25</v>
      </c>
      <c r="CJ746" s="27">
        <f t="shared" si="434"/>
        <v>4.4027777777777777</v>
      </c>
      <c r="CK746" s="15">
        <f t="shared" si="461"/>
        <v>0</v>
      </c>
      <c r="CL746" s="15">
        <f t="shared" si="462"/>
        <v>0</v>
      </c>
      <c r="CM746" s="15">
        <f t="shared" si="463"/>
        <v>0</v>
      </c>
      <c r="CN746" s="15">
        <f t="shared" si="464"/>
        <v>0.20000000000000018</v>
      </c>
      <c r="CO746" s="15">
        <f t="shared" si="465"/>
        <v>0.33333333333333393</v>
      </c>
      <c r="CP746" s="15">
        <f t="shared" si="466"/>
        <v>0</v>
      </c>
      <c r="CQ746" s="15">
        <f t="shared" si="467"/>
        <v>8.8888888888888573E-2</v>
      </c>
    </row>
    <row r="747" spans="1:95" x14ac:dyDescent="0.2">
      <c r="A747" s="15">
        <v>1217</v>
      </c>
      <c r="B747" s="23">
        <v>1</v>
      </c>
      <c r="C747" s="15">
        <v>3</v>
      </c>
      <c r="D747" s="15">
        <f t="shared" si="435"/>
        <v>0</v>
      </c>
      <c r="E747" s="15">
        <f t="shared" si="469"/>
        <v>1</v>
      </c>
      <c r="F747" s="15">
        <f t="shared" si="470"/>
        <v>0</v>
      </c>
      <c r="G747" s="15">
        <f t="shared" si="471"/>
        <v>0</v>
      </c>
      <c r="H747" s="15">
        <f t="shared" si="472"/>
        <v>0</v>
      </c>
      <c r="I747" s="15">
        <v>1</v>
      </c>
      <c r="J747" s="15">
        <v>60</v>
      </c>
      <c r="K747" s="15">
        <v>3</v>
      </c>
      <c r="L747" s="15">
        <f t="shared" si="436"/>
        <v>0</v>
      </c>
      <c r="M747" s="15">
        <f t="shared" si="437"/>
        <v>0</v>
      </c>
      <c r="N747" s="15">
        <f t="shared" si="438"/>
        <v>0</v>
      </c>
      <c r="O747" s="15">
        <f t="shared" si="439"/>
        <v>1</v>
      </c>
      <c r="P747" s="15">
        <f t="shared" si="440"/>
        <v>0</v>
      </c>
      <c r="Q747" s="15">
        <v>2</v>
      </c>
      <c r="R747" s="15">
        <v>4</v>
      </c>
      <c r="S747" s="15">
        <v>20</v>
      </c>
      <c r="T747" s="15">
        <v>0</v>
      </c>
      <c r="U747" s="15">
        <v>1</v>
      </c>
      <c r="V747" s="15">
        <v>1</v>
      </c>
      <c r="W747" s="15">
        <v>100000</v>
      </c>
      <c r="X747" s="15">
        <v>1</v>
      </c>
      <c r="Y747" s="15">
        <v>0</v>
      </c>
      <c r="Z747" s="15">
        <f t="shared" si="468"/>
        <v>0</v>
      </c>
      <c r="AA747" s="15">
        <f t="shared" si="441"/>
        <v>0</v>
      </c>
      <c r="AB747" s="15">
        <f t="shared" si="442"/>
        <v>0</v>
      </c>
      <c r="AC747" s="159">
        <v>1</v>
      </c>
      <c r="AD747" s="159">
        <v>11</v>
      </c>
      <c r="AE747" s="159">
        <v>40</v>
      </c>
      <c r="AF747" s="15">
        <v>4125</v>
      </c>
      <c r="AG747" s="27">
        <v>375</v>
      </c>
      <c r="AH747" s="27">
        <f t="shared" si="443"/>
        <v>-0.54268292682926833</v>
      </c>
      <c r="AI747" s="27">
        <f t="shared" si="444"/>
        <v>1</v>
      </c>
      <c r="AJ747" s="27">
        <f t="shared" si="445"/>
        <v>-0.54268292682926833</v>
      </c>
      <c r="AQ747" s="15">
        <f t="shared" si="446"/>
        <v>0</v>
      </c>
      <c r="AR747" s="15">
        <f t="shared" si="447"/>
        <v>0</v>
      </c>
      <c r="AZ747" s="15">
        <f t="shared" si="448"/>
        <v>0</v>
      </c>
      <c r="BA747" s="15">
        <f t="shared" si="449"/>
        <v>0</v>
      </c>
      <c r="BC747" s="15">
        <v>2</v>
      </c>
      <c r="BD747" s="15">
        <v>2</v>
      </c>
      <c r="BE747" s="15">
        <v>2</v>
      </c>
      <c r="BF747" s="15">
        <v>1</v>
      </c>
      <c r="BG747" s="15">
        <v>1</v>
      </c>
      <c r="BH747" s="15">
        <v>1.6</v>
      </c>
      <c r="BI747" s="15">
        <v>1</v>
      </c>
      <c r="BJ747" s="15">
        <v>4</v>
      </c>
      <c r="BK747" s="15">
        <f t="shared" si="450"/>
        <v>0</v>
      </c>
      <c r="BL747" s="15">
        <f t="shared" si="451"/>
        <v>0</v>
      </c>
      <c r="BM747" s="15">
        <f t="shared" si="452"/>
        <v>1</v>
      </c>
      <c r="BN747" s="15">
        <v>1</v>
      </c>
      <c r="BO747" s="15">
        <f t="shared" si="453"/>
        <v>0</v>
      </c>
      <c r="BP747" s="15">
        <f t="shared" si="454"/>
        <v>0</v>
      </c>
      <c r="BQ747" s="15">
        <f t="shared" si="455"/>
        <v>0</v>
      </c>
      <c r="BR747" s="15">
        <f t="shared" si="456"/>
        <v>0</v>
      </c>
      <c r="BS747" s="15">
        <v>5</v>
      </c>
      <c r="BT747" s="15">
        <v>1</v>
      </c>
      <c r="BU747" s="15">
        <f t="shared" si="457"/>
        <v>0</v>
      </c>
      <c r="BV747" s="15">
        <f t="shared" si="458"/>
        <v>0</v>
      </c>
      <c r="BW747" s="15">
        <f t="shared" si="459"/>
        <v>0</v>
      </c>
      <c r="BX747" s="15">
        <f t="shared" si="460"/>
        <v>0</v>
      </c>
      <c r="BY747" s="15">
        <v>1</v>
      </c>
      <c r="BZ747" s="15">
        <v>1</v>
      </c>
      <c r="CA747" s="15">
        <v>1</v>
      </c>
      <c r="CB747" s="15">
        <v>1</v>
      </c>
      <c r="CC747" s="15">
        <v>1</v>
      </c>
      <c r="CD747" s="27">
        <v>4.5999999999999996</v>
      </c>
      <c r="CE747" s="27">
        <v>5</v>
      </c>
      <c r="CF747" s="27">
        <v>3.5</v>
      </c>
      <c r="CG747" s="27">
        <v>4.2</v>
      </c>
      <c r="CH747" s="27">
        <v>4.333333333333333</v>
      </c>
      <c r="CI747" s="27">
        <v>4.25</v>
      </c>
      <c r="CJ747" s="27">
        <f t="shared" si="434"/>
        <v>4.3138888888888891</v>
      </c>
      <c r="CK747" s="15">
        <f t="shared" si="461"/>
        <v>0</v>
      </c>
      <c r="CL747" s="15">
        <f t="shared" si="462"/>
        <v>0</v>
      </c>
      <c r="CM747" s="15">
        <f t="shared" si="463"/>
        <v>-1.5</v>
      </c>
      <c r="CN747" s="15">
        <f t="shared" si="464"/>
        <v>-0.79999999999999982</v>
      </c>
      <c r="CO747" s="15">
        <f t="shared" si="465"/>
        <v>0.66666666666666652</v>
      </c>
      <c r="CP747" s="15">
        <f t="shared" si="466"/>
        <v>0</v>
      </c>
      <c r="CQ747" s="15">
        <f t="shared" si="467"/>
        <v>-0.27222222222222214</v>
      </c>
    </row>
    <row r="748" spans="1:95" x14ac:dyDescent="0.2">
      <c r="A748" s="15">
        <v>1218</v>
      </c>
      <c r="B748" s="23">
        <v>1</v>
      </c>
      <c r="C748" s="15">
        <v>3</v>
      </c>
      <c r="D748" s="15">
        <f t="shared" si="435"/>
        <v>0</v>
      </c>
      <c r="E748" s="15">
        <f t="shared" si="469"/>
        <v>1</v>
      </c>
      <c r="F748" s="15">
        <f t="shared" si="470"/>
        <v>0</v>
      </c>
      <c r="G748" s="15">
        <f t="shared" si="471"/>
        <v>0</v>
      </c>
      <c r="H748" s="15">
        <f t="shared" si="472"/>
        <v>0</v>
      </c>
      <c r="I748" s="15">
        <v>1</v>
      </c>
      <c r="J748" s="15">
        <v>61</v>
      </c>
      <c r="K748" s="15">
        <v>4</v>
      </c>
      <c r="L748" s="15">
        <f t="shared" si="436"/>
        <v>0</v>
      </c>
      <c r="M748" s="15">
        <f t="shared" si="437"/>
        <v>0</v>
      </c>
      <c r="N748" s="15">
        <f t="shared" si="438"/>
        <v>0</v>
      </c>
      <c r="O748" s="15">
        <f t="shared" si="439"/>
        <v>0</v>
      </c>
      <c r="P748" s="15">
        <f t="shared" si="440"/>
        <v>1</v>
      </c>
      <c r="Q748" s="15">
        <v>2</v>
      </c>
      <c r="R748" s="15">
        <v>5</v>
      </c>
      <c r="S748" s="15">
        <v>25</v>
      </c>
      <c r="T748" s="15">
        <v>1</v>
      </c>
      <c r="U748" s="15">
        <v>1</v>
      </c>
      <c r="V748" s="15">
        <v>1</v>
      </c>
      <c r="W748" s="15">
        <v>50000</v>
      </c>
      <c r="X748" s="15">
        <v>1</v>
      </c>
      <c r="Y748" s="15">
        <v>1</v>
      </c>
      <c r="Z748" s="15">
        <f t="shared" si="468"/>
        <v>0</v>
      </c>
      <c r="AA748" s="15">
        <f t="shared" si="441"/>
        <v>0</v>
      </c>
      <c r="AB748" s="15">
        <f t="shared" si="442"/>
        <v>0</v>
      </c>
      <c r="AC748" s="15">
        <v>1</v>
      </c>
      <c r="AD748" s="15">
        <v>10</v>
      </c>
      <c r="AE748" s="15">
        <v>25</v>
      </c>
      <c r="AF748" s="15">
        <v>8200</v>
      </c>
      <c r="AG748" s="27">
        <v>820</v>
      </c>
      <c r="AH748" s="27">
        <f t="shared" si="443"/>
        <v>0.15641025641025635</v>
      </c>
      <c r="AI748" s="27">
        <f t="shared" si="444"/>
        <v>1</v>
      </c>
      <c r="AJ748" s="27">
        <f t="shared" si="445"/>
        <v>0.15641025641025635</v>
      </c>
      <c r="AQ748" s="15">
        <f t="shared" si="446"/>
        <v>0</v>
      </c>
      <c r="AR748" s="15">
        <f t="shared" si="447"/>
        <v>0</v>
      </c>
      <c r="AZ748" s="15">
        <f t="shared" si="448"/>
        <v>0</v>
      </c>
      <c r="BA748" s="15">
        <f t="shared" si="449"/>
        <v>0</v>
      </c>
      <c r="BB748" s="15">
        <f>$AJ748</f>
        <v>0.15641025641025635</v>
      </c>
      <c r="BC748" s="15">
        <v>1</v>
      </c>
      <c r="BD748" s="15">
        <v>1</v>
      </c>
      <c r="BE748" s="15">
        <v>2.3333333333333335</v>
      </c>
      <c r="BF748" s="15">
        <v>1</v>
      </c>
      <c r="BG748" s="15">
        <v>1</v>
      </c>
      <c r="BH748" s="15">
        <v>1.2666666666666668</v>
      </c>
      <c r="BI748" s="15">
        <v>1</v>
      </c>
      <c r="BJ748" s="15">
        <v>5</v>
      </c>
      <c r="BK748" s="15">
        <f t="shared" si="450"/>
        <v>0</v>
      </c>
      <c r="BL748" s="15">
        <f t="shared" si="451"/>
        <v>0</v>
      </c>
      <c r="BM748" s="15">
        <f t="shared" si="452"/>
        <v>0</v>
      </c>
      <c r="BN748" s="15" t="s">
        <v>1007</v>
      </c>
      <c r="BO748" s="15">
        <f t="shared" si="453"/>
        <v>0</v>
      </c>
      <c r="BP748" s="15">
        <f t="shared" si="454"/>
        <v>0</v>
      </c>
      <c r="BQ748" s="15">
        <f t="shared" si="455"/>
        <v>0</v>
      </c>
      <c r="BR748" s="15">
        <f t="shared" si="456"/>
        <v>0</v>
      </c>
      <c r="BU748" s="15">
        <f t="shared" si="457"/>
        <v>0</v>
      </c>
      <c r="BV748" s="15">
        <f t="shared" si="458"/>
        <v>0</v>
      </c>
      <c r="BW748" s="15">
        <f t="shared" si="459"/>
        <v>0</v>
      </c>
      <c r="BX748" s="15">
        <f t="shared" si="460"/>
        <v>0</v>
      </c>
      <c r="BY748" s="15" t="s">
        <v>1007</v>
      </c>
      <c r="BZ748" s="15" t="s">
        <v>1007</v>
      </c>
      <c r="CA748" s="15" t="s">
        <v>1007</v>
      </c>
      <c r="CB748" s="15" t="s">
        <v>1007</v>
      </c>
      <c r="CC748" s="15" t="s">
        <v>1007</v>
      </c>
      <c r="CD748" s="27">
        <v>4.5999999999999996</v>
      </c>
      <c r="CE748" s="27">
        <v>5</v>
      </c>
      <c r="CF748" s="27">
        <v>5</v>
      </c>
      <c r="CG748" s="27">
        <v>5</v>
      </c>
      <c r="CH748" s="27">
        <v>3.6666666666666665</v>
      </c>
      <c r="CI748" s="27">
        <v>4.25</v>
      </c>
      <c r="CJ748" s="27">
        <f t="shared" si="434"/>
        <v>4.5861111111111112</v>
      </c>
      <c r="CK748" s="15">
        <f t="shared" si="461"/>
        <v>0.99999999999999956</v>
      </c>
      <c r="CL748" s="15">
        <f t="shared" si="462"/>
        <v>1</v>
      </c>
      <c r="CM748" s="15">
        <f t="shared" si="463"/>
        <v>0</v>
      </c>
      <c r="CN748" s="15">
        <f t="shared" si="464"/>
        <v>1</v>
      </c>
      <c r="CO748" s="15">
        <f t="shared" si="465"/>
        <v>-0.33333333333333348</v>
      </c>
      <c r="CP748" s="15">
        <f t="shared" si="466"/>
        <v>0</v>
      </c>
      <c r="CQ748" s="15">
        <f t="shared" si="467"/>
        <v>0.44444444444444464</v>
      </c>
    </row>
    <row r="749" spans="1:95" x14ac:dyDescent="0.2">
      <c r="A749" s="15">
        <v>1218</v>
      </c>
      <c r="B749" s="23">
        <v>1</v>
      </c>
      <c r="C749" s="15">
        <v>3</v>
      </c>
      <c r="D749" s="15">
        <f t="shared" si="435"/>
        <v>0</v>
      </c>
      <c r="E749" s="15">
        <f t="shared" si="469"/>
        <v>1</v>
      </c>
      <c r="F749" s="15">
        <f t="shared" si="470"/>
        <v>0</v>
      </c>
      <c r="G749" s="15">
        <f t="shared" si="471"/>
        <v>0</v>
      </c>
      <c r="H749" s="15">
        <f t="shared" si="472"/>
        <v>0</v>
      </c>
      <c r="I749" s="15">
        <v>1</v>
      </c>
      <c r="J749" s="15">
        <v>61</v>
      </c>
      <c r="K749" s="15">
        <v>4</v>
      </c>
      <c r="L749" s="15">
        <f t="shared" si="436"/>
        <v>0</v>
      </c>
      <c r="M749" s="15">
        <f t="shared" si="437"/>
        <v>0</v>
      </c>
      <c r="N749" s="15">
        <f t="shared" si="438"/>
        <v>0</v>
      </c>
      <c r="O749" s="15">
        <f t="shared" si="439"/>
        <v>0</v>
      </c>
      <c r="P749" s="15">
        <f t="shared" si="440"/>
        <v>1</v>
      </c>
      <c r="Q749" s="15">
        <v>2</v>
      </c>
      <c r="R749" s="15">
        <v>5</v>
      </c>
      <c r="S749" s="15">
        <v>25</v>
      </c>
      <c r="T749" s="15">
        <v>1</v>
      </c>
      <c r="U749" s="15">
        <v>1</v>
      </c>
      <c r="V749" s="15">
        <v>1</v>
      </c>
      <c r="W749" s="15">
        <v>50000</v>
      </c>
      <c r="X749" s="15">
        <v>1</v>
      </c>
      <c r="Y749" s="15">
        <v>0</v>
      </c>
      <c r="Z749" s="15">
        <f t="shared" si="468"/>
        <v>0</v>
      </c>
      <c r="AA749" s="15">
        <f t="shared" si="441"/>
        <v>0</v>
      </c>
      <c r="AB749" s="15">
        <f t="shared" si="442"/>
        <v>0</v>
      </c>
      <c r="AC749" s="159">
        <v>1</v>
      </c>
      <c r="AD749" s="159">
        <v>11</v>
      </c>
      <c r="AE749" s="159">
        <v>40</v>
      </c>
      <c r="AF749" s="15">
        <v>7800</v>
      </c>
      <c r="AG749" s="27">
        <v>709.09090909090912</v>
      </c>
      <c r="AH749" s="27">
        <f t="shared" si="443"/>
        <v>1.1272727272727274</v>
      </c>
      <c r="AI749" s="27">
        <f t="shared" si="444"/>
        <v>1</v>
      </c>
      <c r="AJ749" s="27">
        <f t="shared" si="445"/>
        <v>1.1272727272727274</v>
      </c>
      <c r="AQ749" s="15">
        <f t="shared" si="446"/>
        <v>0</v>
      </c>
      <c r="AR749" s="15">
        <f t="shared" si="447"/>
        <v>0</v>
      </c>
      <c r="AZ749" s="15">
        <f t="shared" si="448"/>
        <v>0</v>
      </c>
      <c r="BA749" s="15">
        <f t="shared" si="449"/>
        <v>0</v>
      </c>
      <c r="BC749" s="15">
        <v>1</v>
      </c>
      <c r="BD749" s="15">
        <v>1</v>
      </c>
      <c r="BE749" s="15">
        <v>2.3333333333333335</v>
      </c>
      <c r="BF749" s="15">
        <v>1</v>
      </c>
      <c r="BG749" s="15">
        <v>1</v>
      </c>
      <c r="BH749" s="15">
        <v>1.2666666666666668</v>
      </c>
      <c r="BI749" s="15">
        <v>1</v>
      </c>
      <c r="BJ749" s="15">
        <v>5</v>
      </c>
      <c r="BK749" s="15">
        <f t="shared" si="450"/>
        <v>0</v>
      </c>
      <c r="BL749" s="15">
        <f t="shared" si="451"/>
        <v>0</v>
      </c>
      <c r="BM749" s="15">
        <f t="shared" si="452"/>
        <v>0</v>
      </c>
      <c r="BN749" s="15" t="s">
        <v>1007</v>
      </c>
      <c r="BO749" s="15">
        <f t="shared" si="453"/>
        <v>0</v>
      </c>
      <c r="BP749" s="15">
        <f t="shared" si="454"/>
        <v>0</v>
      </c>
      <c r="BQ749" s="15">
        <f t="shared" si="455"/>
        <v>0</v>
      </c>
      <c r="BR749" s="15">
        <f t="shared" si="456"/>
        <v>0</v>
      </c>
      <c r="BU749" s="15">
        <f t="shared" si="457"/>
        <v>0</v>
      </c>
      <c r="BV749" s="15">
        <f t="shared" si="458"/>
        <v>0</v>
      </c>
      <c r="BW749" s="15">
        <f t="shared" si="459"/>
        <v>0</v>
      </c>
      <c r="BX749" s="15">
        <f t="shared" si="460"/>
        <v>0</v>
      </c>
      <c r="BY749" s="15" t="s">
        <v>1007</v>
      </c>
      <c r="BZ749" s="15" t="s">
        <v>1007</v>
      </c>
      <c r="CA749" s="15" t="s">
        <v>1007</v>
      </c>
      <c r="CB749" s="15" t="s">
        <v>1007</v>
      </c>
      <c r="CC749" s="15" t="s">
        <v>1007</v>
      </c>
      <c r="CD749" s="27">
        <v>3.6</v>
      </c>
      <c r="CE749" s="27">
        <v>4</v>
      </c>
      <c r="CF749" s="27">
        <v>5</v>
      </c>
      <c r="CG749" s="27">
        <v>4</v>
      </c>
      <c r="CH749" s="27">
        <v>4</v>
      </c>
      <c r="CI749" s="27">
        <v>4.25</v>
      </c>
      <c r="CJ749" s="27">
        <f t="shared" si="434"/>
        <v>4.1416666666666666</v>
      </c>
      <c r="CK749" s="15">
        <f t="shared" si="461"/>
        <v>-0.60000000000000009</v>
      </c>
      <c r="CL749" s="15">
        <f t="shared" si="462"/>
        <v>-1</v>
      </c>
      <c r="CM749" s="15">
        <f t="shared" si="463"/>
        <v>0.75</v>
      </c>
      <c r="CN749" s="15">
        <f t="shared" si="464"/>
        <v>0.20000000000000018</v>
      </c>
      <c r="CO749" s="15">
        <f t="shared" si="465"/>
        <v>1</v>
      </c>
      <c r="CP749" s="15">
        <f t="shared" si="466"/>
        <v>0.5</v>
      </c>
      <c r="CQ749" s="15">
        <f t="shared" si="467"/>
        <v>0.14166666666666661</v>
      </c>
    </row>
    <row r="750" spans="1:95" x14ac:dyDescent="0.2">
      <c r="A750" s="15">
        <v>1219</v>
      </c>
      <c r="B750" s="23">
        <v>1</v>
      </c>
      <c r="C750" s="15">
        <v>3</v>
      </c>
      <c r="D750" s="15">
        <f t="shared" si="435"/>
        <v>0</v>
      </c>
      <c r="E750" s="15">
        <f t="shared" si="469"/>
        <v>1</v>
      </c>
      <c r="F750" s="15">
        <f t="shared" si="470"/>
        <v>0</v>
      </c>
      <c r="G750" s="15">
        <f t="shared" si="471"/>
        <v>0</v>
      </c>
      <c r="H750" s="15">
        <f t="shared" si="472"/>
        <v>0</v>
      </c>
      <c r="I750" s="15">
        <v>1</v>
      </c>
      <c r="J750" s="15">
        <v>52</v>
      </c>
      <c r="K750" s="15">
        <v>5</v>
      </c>
      <c r="L750" s="15">
        <f t="shared" si="436"/>
        <v>0</v>
      </c>
      <c r="M750" s="15">
        <f t="shared" si="437"/>
        <v>0</v>
      </c>
      <c r="N750" s="15">
        <f t="shared" si="438"/>
        <v>0</v>
      </c>
      <c r="O750" s="15">
        <f t="shared" si="439"/>
        <v>0</v>
      </c>
      <c r="P750" s="15">
        <f t="shared" si="440"/>
        <v>0</v>
      </c>
      <c r="Q750" s="15">
        <v>2</v>
      </c>
      <c r="R750" s="15">
        <v>5</v>
      </c>
      <c r="S750" s="15">
        <v>20</v>
      </c>
      <c r="T750" s="15">
        <v>1</v>
      </c>
      <c r="U750" s="15">
        <v>1</v>
      </c>
      <c r="V750" s="15">
        <v>0</v>
      </c>
      <c r="W750" s="15">
        <v>0</v>
      </c>
      <c r="X750" s="15">
        <v>1</v>
      </c>
      <c r="Y750" s="15">
        <v>1</v>
      </c>
      <c r="Z750" s="15">
        <f t="shared" si="468"/>
        <v>0</v>
      </c>
      <c r="AA750" s="15">
        <f t="shared" si="441"/>
        <v>0</v>
      </c>
      <c r="AB750" s="15">
        <f t="shared" si="442"/>
        <v>1</v>
      </c>
      <c r="AC750" s="15">
        <v>7</v>
      </c>
      <c r="AD750" s="15">
        <v>3</v>
      </c>
      <c r="AE750" s="15">
        <v>33</v>
      </c>
      <c r="AF750" s="15">
        <v>1000</v>
      </c>
      <c r="AG750" s="27">
        <v>333.33333333333331</v>
      </c>
      <c r="AH750" s="27">
        <f t="shared" si="443"/>
        <v>0</v>
      </c>
      <c r="AI750" s="27">
        <f t="shared" si="444"/>
        <v>0.375</v>
      </c>
      <c r="AJ750" s="27">
        <f t="shared" si="445"/>
        <v>0</v>
      </c>
      <c r="AK750" s="15">
        <v>7</v>
      </c>
      <c r="AL750" s="15">
        <v>2</v>
      </c>
      <c r="AM750" s="15">
        <v>100</v>
      </c>
      <c r="AN750" s="15">
        <v>1500</v>
      </c>
      <c r="AO750" s="15">
        <v>750</v>
      </c>
      <c r="AP750" s="15">
        <f>($AO750-$AO751)/$AO751</f>
        <v>2.75</v>
      </c>
      <c r="AQ750" s="15">
        <f t="shared" si="446"/>
        <v>0.25</v>
      </c>
      <c r="AR750" s="15">
        <f t="shared" si="447"/>
        <v>0.6875</v>
      </c>
      <c r="AS750" s="15">
        <v>7</v>
      </c>
      <c r="AT750" s="15">
        <v>1</v>
      </c>
      <c r="AU750" s="15">
        <v>3</v>
      </c>
      <c r="AV750" s="15">
        <v>5000</v>
      </c>
      <c r="AW750" s="15">
        <v>35</v>
      </c>
      <c r="AX750" s="15">
        <v>1666.6666666666667</v>
      </c>
      <c r="AY750" s="15">
        <f>($AX750-$AX751)/$AX751</f>
        <v>2.3333333333333335</v>
      </c>
      <c r="AZ750" s="15">
        <f t="shared" si="448"/>
        <v>0.375</v>
      </c>
      <c r="BA750" s="15">
        <f t="shared" si="449"/>
        <v>0.875</v>
      </c>
      <c r="BB750" s="15">
        <f>AVERAGE($AJ750,$AR750,$BA750)</f>
        <v>0.52083333333333337</v>
      </c>
      <c r="BC750" s="15">
        <v>2.25</v>
      </c>
      <c r="BD750" s="15">
        <v>1.3333333333333333</v>
      </c>
      <c r="BE750" s="15">
        <v>1</v>
      </c>
      <c r="BF750" s="15">
        <v>1</v>
      </c>
      <c r="BG750" s="15">
        <v>1</v>
      </c>
      <c r="BH750" s="15"/>
      <c r="BI750" s="15">
        <v>1</v>
      </c>
      <c r="BJ750" s="15">
        <v>5</v>
      </c>
      <c r="BK750" s="15">
        <f t="shared" si="450"/>
        <v>0</v>
      </c>
      <c r="BL750" s="15">
        <f t="shared" si="451"/>
        <v>0</v>
      </c>
      <c r="BM750" s="15">
        <f t="shared" si="452"/>
        <v>0</v>
      </c>
      <c r="BN750" s="15" t="s">
        <v>1007</v>
      </c>
      <c r="BO750" s="15">
        <f t="shared" si="453"/>
        <v>0</v>
      </c>
      <c r="BP750" s="15">
        <f t="shared" si="454"/>
        <v>0</v>
      </c>
      <c r="BQ750" s="15">
        <f t="shared" si="455"/>
        <v>0</v>
      </c>
      <c r="BR750" s="15">
        <f t="shared" si="456"/>
        <v>0</v>
      </c>
      <c r="BU750" s="15">
        <f t="shared" si="457"/>
        <v>0</v>
      </c>
      <c r="BV750" s="15">
        <f t="shared" si="458"/>
        <v>0</v>
      </c>
      <c r="BW750" s="15">
        <f t="shared" si="459"/>
        <v>0</v>
      </c>
      <c r="BX750" s="15">
        <f t="shared" si="460"/>
        <v>0</v>
      </c>
      <c r="BY750" s="15" t="s">
        <v>1007</v>
      </c>
      <c r="BZ750" s="15" t="s">
        <v>1007</v>
      </c>
      <c r="CA750" s="15" t="s">
        <v>1007</v>
      </c>
      <c r="CB750" s="15" t="s">
        <v>1007</v>
      </c>
      <c r="CC750" s="15" t="s">
        <v>1007</v>
      </c>
      <c r="CD750" s="27">
        <v>4.2</v>
      </c>
      <c r="CE750" s="27">
        <v>5</v>
      </c>
      <c r="CF750" s="27">
        <v>4.25</v>
      </c>
      <c r="CG750" s="27">
        <v>3.8</v>
      </c>
      <c r="CH750" s="27">
        <v>3</v>
      </c>
      <c r="CI750" s="27">
        <v>3.75</v>
      </c>
      <c r="CJ750" s="27">
        <f t="shared" si="434"/>
        <v>4</v>
      </c>
      <c r="CK750" s="15">
        <f t="shared" si="461"/>
        <v>0</v>
      </c>
      <c r="CL750" s="15">
        <f t="shared" si="462"/>
        <v>0</v>
      </c>
      <c r="CM750" s="15">
        <f t="shared" si="463"/>
        <v>0</v>
      </c>
      <c r="CN750" s="15">
        <f t="shared" si="464"/>
        <v>0</v>
      </c>
      <c r="CO750" s="15">
        <f t="shared" si="465"/>
        <v>0</v>
      </c>
      <c r="CP750" s="15">
        <f t="shared" si="466"/>
        <v>0.25</v>
      </c>
      <c r="CQ750" s="15">
        <f t="shared" si="467"/>
        <v>4.1666666666666519E-2</v>
      </c>
    </row>
    <row r="751" spans="1:95" x14ac:dyDescent="0.2">
      <c r="A751" s="15">
        <v>1219</v>
      </c>
      <c r="B751" s="23">
        <v>1</v>
      </c>
      <c r="C751" s="15">
        <v>3</v>
      </c>
      <c r="D751" s="15">
        <f t="shared" si="435"/>
        <v>0</v>
      </c>
      <c r="E751" s="15">
        <f t="shared" si="469"/>
        <v>1</v>
      </c>
      <c r="F751" s="15">
        <f t="shared" si="470"/>
        <v>0</v>
      </c>
      <c r="G751" s="15">
        <f t="shared" si="471"/>
        <v>0</v>
      </c>
      <c r="H751" s="15">
        <f t="shared" si="472"/>
        <v>0</v>
      </c>
      <c r="I751" s="15">
        <v>1</v>
      </c>
      <c r="J751" s="15">
        <v>52</v>
      </c>
      <c r="K751" s="15">
        <v>5</v>
      </c>
      <c r="L751" s="15">
        <f t="shared" si="436"/>
        <v>0</v>
      </c>
      <c r="M751" s="15">
        <f t="shared" si="437"/>
        <v>0</v>
      </c>
      <c r="N751" s="15">
        <f t="shared" si="438"/>
        <v>0</v>
      </c>
      <c r="O751" s="15">
        <f t="shared" si="439"/>
        <v>0</v>
      </c>
      <c r="P751" s="15">
        <f t="shared" si="440"/>
        <v>0</v>
      </c>
      <c r="Q751" s="15">
        <v>2</v>
      </c>
      <c r="R751" s="15">
        <v>5</v>
      </c>
      <c r="S751" s="15">
        <v>20</v>
      </c>
      <c r="T751" s="15">
        <v>1</v>
      </c>
      <c r="U751" s="15">
        <v>1</v>
      </c>
      <c r="V751" s="15">
        <v>0</v>
      </c>
      <c r="W751" s="15">
        <v>0</v>
      </c>
      <c r="X751" s="15">
        <v>1</v>
      </c>
      <c r="Y751" s="15">
        <v>0</v>
      </c>
      <c r="Z751" s="15">
        <f t="shared" si="468"/>
        <v>0</v>
      </c>
      <c r="AA751" s="15">
        <f t="shared" si="441"/>
        <v>0</v>
      </c>
      <c r="AB751" s="15">
        <f t="shared" si="442"/>
        <v>1</v>
      </c>
      <c r="AC751" s="159">
        <v>7</v>
      </c>
      <c r="AD751" s="159">
        <v>3</v>
      </c>
      <c r="AE751" s="159">
        <v>33</v>
      </c>
      <c r="AF751" s="15">
        <v>1000</v>
      </c>
      <c r="AG751" s="27">
        <v>333.33333333333331</v>
      </c>
      <c r="AH751" s="27">
        <f t="shared" si="443"/>
        <v>-0.16666666666666671</v>
      </c>
      <c r="AI751" s="27">
        <f t="shared" si="444"/>
        <v>0.375</v>
      </c>
      <c r="AJ751" s="27">
        <f t="shared" si="445"/>
        <v>-6.2500000000000014E-2</v>
      </c>
      <c r="AK751" s="15">
        <v>7</v>
      </c>
      <c r="AL751" s="15">
        <v>2</v>
      </c>
      <c r="AM751" s="15">
        <v>100</v>
      </c>
      <c r="AN751" s="15">
        <v>400</v>
      </c>
      <c r="AO751" s="15">
        <v>200</v>
      </c>
      <c r="AQ751" s="15">
        <f t="shared" si="446"/>
        <v>0.25</v>
      </c>
      <c r="AR751" s="15">
        <f t="shared" si="447"/>
        <v>0</v>
      </c>
      <c r="AS751" s="15">
        <v>7</v>
      </c>
      <c r="AT751" s="15">
        <v>1</v>
      </c>
      <c r="AU751" s="15">
        <v>3</v>
      </c>
      <c r="AV751" s="15">
        <v>1500</v>
      </c>
      <c r="AW751" s="15">
        <v>30</v>
      </c>
      <c r="AX751" s="15">
        <v>500</v>
      </c>
      <c r="AZ751" s="15">
        <f t="shared" si="448"/>
        <v>0.375</v>
      </c>
      <c r="BA751" s="15">
        <f t="shared" si="449"/>
        <v>0</v>
      </c>
      <c r="BC751" s="15">
        <v>2.25</v>
      </c>
      <c r="BD751" s="15">
        <v>1.3333333333333333</v>
      </c>
      <c r="BE751" s="15">
        <v>1</v>
      </c>
      <c r="BF751" s="15">
        <v>1</v>
      </c>
      <c r="BG751" s="15">
        <v>1</v>
      </c>
      <c r="BH751" s="15">
        <v>1.3166666666666667</v>
      </c>
      <c r="BI751" s="15">
        <v>1</v>
      </c>
      <c r="BJ751" s="15">
        <v>5</v>
      </c>
      <c r="BK751" s="15">
        <f t="shared" si="450"/>
        <v>0</v>
      </c>
      <c r="BL751" s="15">
        <f t="shared" si="451"/>
        <v>0</v>
      </c>
      <c r="BM751" s="15">
        <f t="shared" si="452"/>
        <v>0</v>
      </c>
      <c r="BN751" s="15" t="s">
        <v>1007</v>
      </c>
      <c r="BO751" s="15">
        <f t="shared" si="453"/>
        <v>0</v>
      </c>
      <c r="BP751" s="15">
        <f t="shared" si="454"/>
        <v>0</v>
      </c>
      <c r="BQ751" s="15">
        <f t="shared" si="455"/>
        <v>0</v>
      </c>
      <c r="BR751" s="15">
        <f t="shared" si="456"/>
        <v>0</v>
      </c>
      <c r="BU751" s="15">
        <f t="shared" si="457"/>
        <v>0</v>
      </c>
      <c r="BV751" s="15">
        <f t="shared" si="458"/>
        <v>0</v>
      </c>
      <c r="BW751" s="15">
        <f t="shared" si="459"/>
        <v>0</v>
      </c>
      <c r="BX751" s="15">
        <f t="shared" si="460"/>
        <v>0</v>
      </c>
      <c r="BY751" s="15" t="s">
        <v>1007</v>
      </c>
      <c r="BZ751" s="15" t="s">
        <v>1007</v>
      </c>
      <c r="CA751" s="15" t="s">
        <v>1007</v>
      </c>
      <c r="CB751" s="15" t="s">
        <v>1007</v>
      </c>
      <c r="CC751" s="15" t="s">
        <v>1007</v>
      </c>
      <c r="CD751" s="27">
        <v>4.2</v>
      </c>
      <c r="CE751" s="27">
        <v>5</v>
      </c>
      <c r="CF751" s="27">
        <v>4.25</v>
      </c>
      <c r="CG751" s="27">
        <v>3.8</v>
      </c>
      <c r="CH751" s="27">
        <v>3</v>
      </c>
      <c r="CI751" s="27">
        <v>3.5</v>
      </c>
      <c r="CJ751" s="27">
        <f t="shared" si="434"/>
        <v>3.9583333333333335</v>
      </c>
      <c r="CK751" s="15">
        <f t="shared" si="461"/>
        <v>-0.20000000000000018</v>
      </c>
      <c r="CL751" s="15">
        <f t="shared" si="462"/>
        <v>0</v>
      </c>
      <c r="CM751" s="15">
        <f t="shared" si="463"/>
        <v>1</v>
      </c>
      <c r="CN751" s="15">
        <f t="shared" si="464"/>
        <v>-1</v>
      </c>
      <c r="CO751" s="15">
        <f t="shared" si="465"/>
        <v>-1</v>
      </c>
      <c r="CP751" s="15">
        <f t="shared" si="466"/>
        <v>-0.5</v>
      </c>
      <c r="CQ751" s="15">
        <f t="shared" si="467"/>
        <v>-0.28333333333333277</v>
      </c>
    </row>
    <row r="752" spans="1:95" x14ac:dyDescent="0.2">
      <c r="A752" s="15">
        <v>1220</v>
      </c>
      <c r="B752" s="23">
        <v>1</v>
      </c>
      <c r="C752" s="15">
        <v>3</v>
      </c>
      <c r="D752" s="15">
        <f t="shared" si="435"/>
        <v>0</v>
      </c>
      <c r="E752" s="15">
        <f t="shared" si="469"/>
        <v>1</v>
      </c>
      <c r="F752" s="15">
        <f t="shared" si="470"/>
        <v>0</v>
      </c>
      <c r="G752" s="15">
        <f t="shared" si="471"/>
        <v>0</v>
      </c>
      <c r="H752" s="15">
        <f t="shared" si="472"/>
        <v>0</v>
      </c>
      <c r="I752" s="15">
        <v>1</v>
      </c>
      <c r="J752" s="15">
        <v>80</v>
      </c>
      <c r="K752" s="15">
        <v>2</v>
      </c>
      <c r="L752" s="15">
        <f t="shared" si="436"/>
        <v>0</v>
      </c>
      <c r="M752" s="15">
        <f t="shared" si="437"/>
        <v>0</v>
      </c>
      <c r="N752" s="15">
        <f t="shared" si="438"/>
        <v>1</v>
      </c>
      <c r="O752" s="15">
        <f t="shared" si="439"/>
        <v>0</v>
      </c>
      <c r="P752" s="15">
        <f t="shared" si="440"/>
        <v>0</v>
      </c>
      <c r="Q752" s="15">
        <v>2</v>
      </c>
      <c r="R752" s="15">
        <v>5</v>
      </c>
      <c r="S752" s="15">
        <v>40</v>
      </c>
      <c r="T752" s="15">
        <v>1</v>
      </c>
      <c r="U752" s="15">
        <v>1</v>
      </c>
      <c r="V752" s="15">
        <v>1</v>
      </c>
      <c r="W752" s="15">
        <v>240000</v>
      </c>
      <c r="X752" s="15">
        <v>1</v>
      </c>
      <c r="Y752" s="15">
        <v>1</v>
      </c>
      <c r="Z752" s="15">
        <f t="shared" si="468"/>
        <v>0</v>
      </c>
      <c r="AA752" s="15">
        <f t="shared" si="441"/>
        <v>0</v>
      </c>
      <c r="AB752" s="15">
        <f t="shared" si="442"/>
        <v>0</v>
      </c>
      <c r="AC752" s="15">
        <v>1</v>
      </c>
      <c r="AD752" s="15">
        <v>3</v>
      </c>
      <c r="AE752" s="15">
        <v>11</v>
      </c>
      <c r="AF752" s="15">
        <v>1200</v>
      </c>
      <c r="AG752" s="27">
        <v>400</v>
      </c>
      <c r="AH752" s="27">
        <f t="shared" si="443"/>
        <v>0</v>
      </c>
      <c r="AI752" s="27">
        <f t="shared" si="444"/>
        <v>1</v>
      </c>
      <c r="AJ752" s="27">
        <f t="shared" si="445"/>
        <v>0</v>
      </c>
      <c r="AQ752" s="15">
        <f t="shared" si="446"/>
        <v>0</v>
      </c>
      <c r="AR752" s="15">
        <f t="shared" si="447"/>
        <v>0</v>
      </c>
      <c r="AZ752" s="15">
        <f t="shared" si="448"/>
        <v>0</v>
      </c>
      <c r="BA752" s="15">
        <f t="shared" si="449"/>
        <v>0</v>
      </c>
      <c r="BB752" s="15">
        <f>$AJ752</f>
        <v>0</v>
      </c>
      <c r="BC752" s="15">
        <v>1</v>
      </c>
      <c r="BD752" s="15">
        <v>1</v>
      </c>
      <c r="BE752" s="15">
        <v>1</v>
      </c>
      <c r="BF752" s="15">
        <v>1.5</v>
      </c>
      <c r="BG752" s="15">
        <v>1</v>
      </c>
      <c r="BH752" s="15">
        <v>1.1000000000000001</v>
      </c>
      <c r="BI752" s="15">
        <v>1</v>
      </c>
      <c r="BJ752" s="15">
        <v>5</v>
      </c>
      <c r="BK752" s="15">
        <f t="shared" si="450"/>
        <v>0</v>
      </c>
      <c r="BL752" s="15">
        <f t="shared" si="451"/>
        <v>0</v>
      </c>
      <c r="BM752" s="15">
        <f t="shared" si="452"/>
        <v>0</v>
      </c>
      <c r="BN752" s="15" t="s">
        <v>1007</v>
      </c>
      <c r="BO752" s="15">
        <f t="shared" si="453"/>
        <v>0</v>
      </c>
      <c r="BP752" s="15">
        <f t="shared" si="454"/>
        <v>0</v>
      </c>
      <c r="BQ752" s="15">
        <f t="shared" si="455"/>
        <v>0</v>
      </c>
      <c r="BR752" s="15">
        <f t="shared" si="456"/>
        <v>0</v>
      </c>
      <c r="BU752" s="15">
        <f t="shared" si="457"/>
        <v>0</v>
      </c>
      <c r="BV752" s="15">
        <f t="shared" si="458"/>
        <v>0</v>
      </c>
      <c r="BW752" s="15">
        <f t="shared" si="459"/>
        <v>0</v>
      </c>
      <c r="BX752" s="15">
        <f t="shared" si="460"/>
        <v>0</v>
      </c>
      <c r="BY752" s="15" t="s">
        <v>1007</v>
      </c>
      <c r="BZ752" s="15" t="s">
        <v>1007</v>
      </c>
      <c r="CA752" s="15" t="s">
        <v>1007</v>
      </c>
      <c r="CB752" s="15" t="s">
        <v>1007</v>
      </c>
      <c r="CC752" s="15" t="s">
        <v>1007</v>
      </c>
      <c r="CD752" s="27">
        <v>4.4000000000000004</v>
      </c>
      <c r="CE752" s="27">
        <v>5</v>
      </c>
      <c r="CF752" s="27">
        <v>3.25</v>
      </c>
      <c r="CG752" s="27">
        <v>4.8</v>
      </c>
      <c r="CH752" s="27">
        <v>4</v>
      </c>
      <c r="CI752" s="27">
        <v>4</v>
      </c>
      <c r="CJ752" s="27">
        <f t="shared" si="434"/>
        <v>4.2416666666666663</v>
      </c>
      <c r="CK752" s="15">
        <f t="shared" si="461"/>
        <v>0</v>
      </c>
      <c r="CL752" s="15">
        <f t="shared" si="462"/>
        <v>0</v>
      </c>
      <c r="CM752" s="15">
        <f t="shared" si="463"/>
        <v>0</v>
      </c>
      <c r="CN752" s="15">
        <f t="shared" si="464"/>
        <v>0</v>
      </c>
      <c r="CO752" s="15">
        <f t="shared" si="465"/>
        <v>0</v>
      </c>
      <c r="CP752" s="15">
        <f t="shared" si="466"/>
        <v>0</v>
      </c>
      <c r="CQ752" s="15">
        <f t="shared" si="467"/>
        <v>0</v>
      </c>
    </row>
    <row r="753" spans="1:95" x14ac:dyDescent="0.2">
      <c r="A753" s="15">
        <v>1220</v>
      </c>
      <c r="B753" s="23">
        <v>1</v>
      </c>
      <c r="C753" s="15">
        <v>3</v>
      </c>
      <c r="D753" s="15">
        <f t="shared" si="435"/>
        <v>0</v>
      </c>
      <c r="E753" s="15">
        <f t="shared" si="469"/>
        <v>1</v>
      </c>
      <c r="F753" s="15">
        <f t="shared" si="470"/>
        <v>0</v>
      </c>
      <c r="G753" s="15">
        <f t="shared" si="471"/>
        <v>0</v>
      </c>
      <c r="H753" s="15">
        <f t="shared" si="472"/>
        <v>0</v>
      </c>
      <c r="I753" s="15">
        <v>1</v>
      </c>
      <c r="J753" s="15">
        <v>80</v>
      </c>
      <c r="K753" s="15">
        <v>2</v>
      </c>
      <c r="L753" s="15">
        <f t="shared" si="436"/>
        <v>0</v>
      </c>
      <c r="M753" s="15">
        <f t="shared" si="437"/>
        <v>0</v>
      </c>
      <c r="N753" s="15">
        <f t="shared" si="438"/>
        <v>1</v>
      </c>
      <c r="O753" s="15">
        <f t="shared" si="439"/>
        <v>0</v>
      </c>
      <c r="P753" s="15">
        <f t="shared" si="440"/>
        <v>0</v>
      </c>
      <c r="Q753" s="15">
        <v>2</v>
      </c>
      <c r="R753" s="15">
        <v>5</v>
      </c>
      <c r="S753" s="15">
        <v>40</v>
      </c>
      <c r="T753" s="15">
        <v>1</v>
      </c>
      <c r="U753" s="15">
        <v>1</v>
      </c>
      <c r="V753" s="15">
        <v>1</v>
      </c>
      <c r="W753" s="15">
        <v>240000</v>
      </c>
      <c r="X753" s="15">
        <v>1</v>
      </c>
      <c r="Y753" s="15">
        <v>0</v>
      </c>
      <c r="Z753" s="15">
        <f t="shared" si="468"/>
        <v>0</v>
      </c>
      <c r="AA753" s="15">
        <f t="shared" si="441"/>
        <v>0</v>
      </c>
      <c r="AB753" s="15">
        <f t="shared" si="442"/>
        <v>0</v>
      </c>
      <c r="AC753" s="159">
        <v>1</v>
      </c>
      <c r="AD753" s="159">
        <v>3</v>
      </c>
      <c r="AE753" s="159">
        <v>11</v>
      </c>
      <c r="AF753" s="15">
        <v>1200</v>
      </c>
      <c r="AG753" s="27">
        <v>400</v>
      </c>
      <c r="AH753" s="27">
        <f t="shared" si="443"/>
        <v>0.15384615384615377</v>
      </c>
      <c r="AI753" s="27">
        <f t="shared" si="444"/>
        <v>1</v>
      </c>
      <c r="AJ753" s="27">
        <f t="shared" si="445"/>
        <v>0.15384615384615377</v>
      </c>
      <c r="AQ753" s="15">
        <f t="shared" si="446"/>
        <v>0</v>
      </c>
      <c r="AR753" s="15">
        <f t="shared" si="447"/>
        <v>0</v>
      </c>
      <c r="AZ753" s="15">
        <f t="shared" si="448"/>
        <v>0</v>
      </c>
      <c r="BA753" s="15">
        <f t="shared" si="449"/>
        <v>0</v>
      </c>
      <c r="BC753" s="15">
        <v>1</v>
      </c>
      <c r="BD753" s="15">
        <v>1</v>
      </c>
      <c r="BE753" s="15">
        <v>1</v>
      </c>
      <c r="BF753" s="15">
        <v>1.5</v>
      </c>
      <c r="BG753" s="15">
        <v>1</v>
      </c>
      <c r="BH753" s="15">
        <v>1.1000000000000001</v>
      </c>
      <c r="BI753" s="15">
        <v>1</v>
      </c>
      <c r="BJ753" s="15">
        <v>5</v>
      </c>
      <c r="BK753" s="15">
        <f t="shared" si="450"/>
        <v>0</v>
      </c>
      <c r="BL753" s="15">
        <f t="shared" si="451"/>
        <v>0</v>
      </c>
      <c r="BM753" s="15">
        <f t="shared" si="452"/>
        <v>0</v>
      </c>
      <c r="BN753" s="15" t="s">
        <v>1007</v>
      </c>
      <c r="BO753" s="15">
        <f t="shared" si="453"/>
        <v>0</v>
      </c>
      <c r="BP753" s="15">
        <f t="shared" si="454"/>
        <v>0</v>
      </c>
      <c r="BQ753" s="15">
        <f t="shared" si="455"/>
        <v>0</v>
      </c>
      <c r="BR753" s="15">
        <f t="shared" si="456"/>
        <v>0</v>
      </c>
      <c r="BU753" s="15">
        <f t="shared" si="457"/>
        <v>0</v>
      </c>
      <c r="BV753" s="15">
        <f t="shared" si="458"/>
        <v>0</v>
      </c>
      <c r="BW753" s="15">
        <f t="shared" si="459"/>
        <v>0</v>
      </c>
      <c r="BX753" s="15">
        <f t="shared" si="460"/>
        <v>0</v>
      </c>
      <c r="BY753" s="15" t="s">
        <v>1007</v>
      </c>
      <c r="BZ753" s="15" t="s">
        <v>1007</v>
      </c>
      <c r="CA753" s="15" t="s">
        <v>1007</v>
      </c>
      <c r="CB753" s="15" t="s">
        <v>1007</v>
      </c>
      <c r="CC753" s="15" t="s">
        <v>1007</v>
      </c>
      <c r="CD753" s="27">
        <v>4.4000000000000004</v>
      </c>
      <c r="CE753" s="27">
        <v>5</v>
      </c>
      <c r="CF753" s="27">
        <v>3.25</v>
      </c>
      <c r="CG753" s="27">
        <v>4.8</v>
      </c>
      <c r="CH753" s="27">
        <v>4</v>
      </c>
      <c r="CI753" s="27">
        <v>4</v>
      </c>
      <c r="CJ753" s="27">
        <f t="shared" si="434"/>
        <v>4.2416666666666663</v>
      </c>
      <c r="CK753" s="15">
        <f t="shared" si="461"/>
        <v>-0.59999999999999964</v>
      </c>
      <c r="CL753" s="15">
        <f t="shared" si="462"/>
        <v>0.66666666666666696</v>
      </c>
      <c r="CM753" s="15">
        <f t="shared" si="463"/>
        <v>-1.5</v>
      </c>
      <c r="CN753" s="15">
        <f t="shared" si="464"/>
        <v>-0.20000000000000018</v>
      </c>
      <c r="CO753" s="15">
        <f t="shared" si="465"/>
        <v>-1</v>
      </c>
      <c r="CP753" s="15">
        <f t="shared" si="466"/>
        <v>-0.75</v>
      </c>
      <c r="CQ753" s="15">
        <f t="shared" si="467"/>
        <v>-0.56388888888888911</v>
      </c>
    </row>
    <row r="754" spans="1:95" x14ac:dyDescent="0.2">
      <c r="A754" s="15">
        <v>1221</v>
      </c>
      <c r="B754" s="23">
        <v>1</v>
      </c>
      <c r="C754" s="15">
        <v>3</v>
      </c>
      <c r="D754" s="15">
        <f t="shared" si="435"/>
        <v>0</v>
      </c>
      <c r="E754" s="15">
        <f t="shared" si="469"/>
        <v>1</v>
      </c>
      <c r="F754" s="15">
        <f t="shared" si="470"/>
        <v>0</v>
      </c>
      <c r="G754" s="15">
        <f t="shared" si="471"/>
        <v>0</v>
      </c>
      <c r="H754" s="15">
        <f t="shared" si="472"/>
        <v>0</v>
      </c>
      <c r="I754" s="15">
        <v>1</v>
      </c>
      <c r="J754" s="15">
        <v>58</v>
      </c>
      <c r="K754" s="15">
        <v>4</v>
      </c>
      <c r="L754" s="15">
        <f t="shared" si="436"/>
        <v>0</v>
      </c>
      <c r="M754" s="15">
        <f t="shared" si="437"/>
        <v>0</v>
      </c>
      <c r="N754" s="15">
        <f t="shared" si="438"/>
        <v>0</v>
      </c>
      <c r="O754" s="15">
        <f t="shared" si="439"/>
        <v>0</v>
      </c>
      <c r="P754" s="15">
        <f t="shared" si="440"/>
        <v>1</v>
      </c>
      <c r="Q754" s="15">
        <v>2</v>
      </c>
      <c r="R754" s="15">
        <v>4</v>
      </c>
      <c r="S754" s="15">
        <v>35</v>
      </c>
      <c r="T754" s="15">
        <v>0</v>
      </c>
      <c r="U754" s="15">
        <v>1</v>
      </c>
      <c r="V754" s="15">
        <v>1</v>
      </c>
      <c r="W754" s="15">
        <v>35000</v>
      </c>
      <c r="X754" s="15">
        <v>1</v>
      </c>
      <c r="Y754" s="15">
        <v>1</v>
      </c>
      <c r="Z754" s="15">
        <f t="shared" si="468"/>
        <v>0</v>
      </c>
      <c r="AA754" s="15">
        <f t="shared" si="441"/>
        <v>0</v>
      </c>
      <c r="AB754" s="15">
        <f t="shared" si="442"/>
        <v>0</v>
      </c>
      <c r="AC754" s="15">
        <v>1</v>
      </c>
      <c r="AD754" s="15">
        <v>15</v>
      </c>
      <c r="AE754" s="15">
        <v>13</v>
      </c>
      <c r="AF754" s="15">
        <v>5200</v>
      </c>
      <c r="AG754" s="27">
        <v>346.66666666666669</v>
      </c>
      <c r="AH754" s="27">
        <f t="shared" si="443"/>
        <v>0</v>
      </c>
      <c r="AI754" s="27">
        <f t="shared" si="444"/>
        <v>1</v>
      </c>
      <c r="AJ754" s="27">
        <f t="shared" si="445"/>
        <v>0</v>
      </c>
      <c r="AQ754" s="15">
        <f t="shared" si="446"/>
        <v>0</v>
      </c>
      <c r="AR754" s="15">
        <f t="shared" si="447"/>
        <v>0</v>
      </c>
      <c r="AZ754" s="15">
        <f t="shared" si="448"/>
        <v>0</v>
      </c>
      <c r="BA754" s="15">
        <f t="shared" si="449"/>
        <v>0</v>
      </c>
      <c r="BB754" s="15">
        <f>$AJ754</f>
        <v>0</v>
      </c>
      <c r="BC754" s="15">
        <v>1</v>
      </c>
      <c r="BD754" s="15">
        <v>1.6666666666666667</v>
      </c>
      <c r="BE754" s="15">
        <v>1</v>
      </c>
      <c r="BF754" s="15">
        <v>1</v>
      </c>
      <c r="BG754" s="15">
        <v>1</v>
      </c>
      <c r="BH754" s="15">
        <v>1.1333333333333333</v>
      </c>
      <c r="BI754" s="15">
        <v>1</v>
      </c>
      <c r="BJ754" s="15">
        <v>4</v>
      </c>
      <c r="BK754" s="15">
        <f t="shared" si="450"/>
        <v>0</v>
      </c>
      <c r="BL754" s="15">
        <f t="shared" si="451"/>
        <v>0</v>
      </c>
      <c r="BM754" s="15">
        <f t="shared" si="452"/>
        <v>1</v>
      </c>
      <c r="BN754" s="15">
        <v>2</v>
      </c>
      <c r="BO754" s="15">
        <f t="shared" si="453"/>
        <v>1</v>
      </c>
      <c r="BP754" s="15">
        <f t="shared" si="454"/>
        <v>0</v>
      </c>
      <c r="BQ754" s="15">
        <f t="shared" si="455"/>
        <v>0</v>
      </c>
      <c r="BR754" s="15">
        <f t="shared" si="456"/>
        <v>0</v>
      </c>
      <c r="BS754" s="15">
        <v>4</v>
      </c>
      <c r="BT754" s="15">
        <v>1</v>
      </c>
      <c r="BU754" s="15">
        <f t="shared" si="457"/>
        <v>0</v>
      </c>
      <c r="BV754" s="15">
        <f t="shared" si="458"/>
        <v>0</v>
      </c>
      <c r="BW754" s="15">
        <f t="shared" si="459"/>
        <v>0</v>
      </c>
      <c r="BX754" s="15">
        <f t="shared" si="460"/>
        <v>0</v>
      </c>
      <c r="BY754" s="15">
        <v>1</v>
      </c>
      <c r="BZ754" s="15">
        <v>1</v>
      </c>
      <c r="CA754" s="15">
        <v>1</v>
      </c>
      <c r="CB754" s="15">
        <v>1</v>
      </c>
      <c r="CC754" s="15">
        <v>1</v>
      </c>
      <c r="CD754" s="27">
        <v>5</v>
      </c>
      <c r="CE754" s="27">
        <v>4.333333333333333</v>
      </c>
      <c r="CF754" s="27">
        <v>4.75</v>
      </c>
      <c r="CG754" s="27">
        <v>5</v>
      </c>
      <c r="CH754" s="27">
        <v>5</v>
      </c>
      <c r="CI754" s="27">
        <v>4.75</v>
      </c>
      <c r="CJ754" s="27">
        <f t="shared" si="434"/>
        <v>4.8055555555555554</v>
      </c>
      <c r="CK754" s="15">
        <f t="shared" si="461"/>
        <v>0</v>
      </c>
      <c r="CL754" s="15">
        <f t="shared" si="462"/>
        <v>0</v>
      </c>
      <c r="CM754" s="15">
        <f t="shared" si="463"/>
        <v>0</v>
      </c>
      <c r="CN754" s="15">
        <f t="shared" si="464"/>
        <v>0</v>
      </c>
      <c r="CO754" s="15">
        <f t="shared" si="465"/>
        <v>0</v>
      </c>
      <c r="CP754" s="15">
        <f t="shared" si="466"/>
        <v>0</v>
      </c>
      <c r="CQ754" s="15">
        <f t="shared" si="467"/>
        <v>0</v>
      </c>
    </row>
    <row r="755" spans="1:95" x14ac:dyDescent="0.2">
      <c r="A755" s="15">
        <v>1221</v>
      </c>
      <c r="B755" s="23">
        <v>1</v>
      </c>
      <c r="C755" s="15">
        <v>3</v>
      </c>
      <c r="D755" s="15">
        <f t="shared" si="435"/>
        <v>0</v>
      </c>
      <c r="E755" s="15">
        <f t="shared" si="469"/>
        <v>1</v>
      </c>
      <c r="F755" s="15">
        <f t="shared" si="470"/>
        <v>0</v>
      </c>
      <c r="G755" s="15">
        <f t="shared" si="471"/>
        <v>0</v>
      </c>
      <c r="H755" s="15">
        <f t="shared" si="472"/>
        <v>0</v>
      </c>
      <c r="I755" s="15">
        <v>1</v>
      </c>
      <c r="J755" s="15">
        <v>58</v>
      </c>
      <c r="K755" s="15">
        <v>4</v>
      </c>
      <c r="L755" s="15">
        <f t="shared" si="436"/>
        <v>0</v>
      </c>
      <c r="M755" s="15">
        <f t="shared" si="437"/>
        <v>0</v>
      </c>
      <c r="N755" s="15">
        <f t="shared" si="438"/>
        <v>0</v>
      </c>
      <c r="O755" s="15">
        <f t="shared" si="439"/>
        <v>0</v>
      </c>
      <c r="P755" s="15">
        <f t="shared" si="440"/>
        <v>1</v>
      </c>
      <c r="Q755" s="15">
        <v>2</v>
      </c>
      <c r="R755" s="15">
        <v>4</v>
      </c>
      <c r="S755" s="15">
        <v>35</v>
      </c>
      <c r="T755" s="15">
        <v>0</v>
      </c>
      <c r="U755" s="15">
        <v>1</v>
      </c>
      <c r="V755" s="15">
        <v>1</v>
      </c>
      <c r="W755" s="15">
        <v>35000</v>
      </c>
      <c r="X755" s="15">
        <v>1</v>
      </c>
      <c r="Y755" s="15">
        <v>0</v>
      </c>
      <c r="Z755" s="15">
        <f t="shared" si="468"/>
        <v>0</v>
      </c>
      <c r="AA755" s="15">
        <f t="shared" si="441"/>
        <v>0</v>
      </c>
      <c r="AB755" s="15">
        <f t="shared" si="442"/>
        <v>0</v>
      </c>
      <c r="AC755" s="159">
        <v>1</v>
      </c>
      <c r="AD755" s="159">
        <v>15</v>
      </c>
      <c r="AE755" s="159">
        <v>13</v>
      </c>
      <c r="AF755" s="15">
        <v>5200</v>
      </c>
      <c r="AG755" s="27">
        <v>346.66666666666669</v>
      </c>
      <c r="AH755" s="27">
        <f t="shared" si="443"/>
        <v>-0.89600000000000002</v>
      </c>
      <c r="AI755" s="27">
        <f t="shared" si="444"/>
        <v>1</v>
      </c>
      <c r="AJ755" s="27">
        <f t="shared" si="445"/>
        <v>-0.89600000000000002</v>
      </c>
      <c r="AQ755" s="15">
        <f t="shared" si="446"/>
        <v>0</v>
      </c>
      <c r="AR755" s="15">
        <f t="shared" si="447"/>
        <v>0</v>
      </c>
      <c r="AZ755" s="15">
        <f t="shared" si="448"/>
        <v>0</v>
      </c>
      <c r="BA755" s="15">
        <f t="shared" si="449"/>
        <v>0</v>
      </c>
      <c r="BC755" s="15">
        <v>1</v>
      </c>
      <c r="BD755" s="15">
        <v>1.6666666666666667</v>
      </c>
      <c r="BE755" s="15">
        <v>1</v>
      </c>
      <c r="BF755" s="15">
        <v>1</v>
      </c>
      <c r="BG755" s="15">
        <v>1</v>
      </c>
      <c r="BH755" s="15">
        <v>1.1333333333333333</v>
      </c>
      <c r="BI755" s="15">
        <v>1</v>
      </c>
      <c r="BJ755" s="15">
        <v>4</v>
      </c>
      <c r="BK755" s="15">
        <f t="shared" si="450"/>
        <v>0</v>
      </c>
      <c r="BL755" s="15">
        <f t="shared" si="451"/>
        <v>0</v>
      </c>
      <c r="BM755" s="15">
        <f t="shared" si="452"/>
        <v>1</v>
      </c>
      <c r="BN755" s="15">
        <v>2</v>
      </c>
      <c r="BO755" s="15">
        <f t="shared" si="453"/>
        <v>1</v>
      </c>
      <c r="BP755" s="15">
        <f t="shared" si="454"/>
        <v>0</v>
      </c>
      <c r="BQ755" s="15">
        <f t="shared" si="455"/>
        <v>0</v>
      </c>
      <c r="BR755" s="15">
        <f t="shared" si="456"/>
        <v>0</v>
      </c>
      <c r="BS755" s="15">
        <v>4</v>
      </c>
      <c r="BT755" s="15">
        <v>1</v>
      </c>
      <c r="BU755" s="15">
        <f t="shared" si="457"/>
        <v>0</v>
      </c>
      <c r="BV755" s="15">
        <f t="shared" si="458"/>
        <v>0</v>
      </c>
      <c r="BW755" s="15">
        <f t="shared" si="459"/>
        <v>0</v>
      </c>
      <c r="BX755" s="15">
        <f t="shared" si="460"/>
        <v>0</v>
      </c>
      <c r="BY755" s="15">
        <v>1</v>
      </c>
      <c r="BZ755" s="15">
        <v>1</v>
      </c>
      <c r="CA755" s="15">
        <v>1</v>
      </c>
      <c r="CB755" s="15">
        <v>1</v>
      </c>
      <c r="CC755" s="15">
        <v>1</v>
      </c>
      <c r="CD755" s="27">
        <v>5</v>
      </c>
      <c r="CE755" s="27">
        <v>4.333333333333333</v>
      </c>
      <c r="CF755" s="27">
        <v>4.75</v>
      </c>
      <c r="CG755" s="27">
        <v>5</v>
      </c>
      <c r="CH755" s="27">
        <v>5</v>
      </c>
      <c r="CI755" s="27">
        <v>4.75</v>
      </c>
      <c r="CJ755" s="27">
        <f t="shared" si="434"/>
        <v>4.8055555555555554</v>
      </c>
      <c r="CK755" s="15">
        <f t="shared" si="461"/>
        <v>0.20000000000000018</v>
      </c>
      <c r="CL755" s="15">
        <f t="shared" si="462"/>
        <v>0.66666666666666652</v>
      </c>
      <c r="CM755" s="15">
        <f t="shared" si="463"/>
        <v>0.75</v>
      </c>
      <c r="CN755" s="15">
        <f t="shared" si="464"/>
        <v>0.59999999999999964</v>
      </c>
      <c r="CO755" s="15">
        <f t="shared" si="465"/>
        <v>1.3333333333333335</v>
      </c>
      <c r="CP755" s="15">
        <f t="shared" si="466"/>
        <v>0.25</v>
      </c>
      <c r="CQ755" s="15">
        <f t="shared" si="467"/>
        <v>0.63333333333333286</v>
      </c>
    </row>
    <row r="756" spans="1:95" x14ac:dyDescent="0.2">
      <c r="A756" s="15">
        <v>1222</v>
      </c>
      <c r="B756" s="23">
        <v>1</v>
      </c>
      <c r="C756" s="15">
        <v>3</v>
      </c>
      <c r="D756" s="15">
        <f t="shared" si="435"/>
        <v>0</v>
      </c>
      <c r="E756" s="15">
        <f t="shared" si="469"/>
        <v>1</v>
      </c>
      <c r="F756" s="15">
        <f t="shared" si="470"/>
        <v>0</v>
      </c>
      <c r="G756" s="15">
        <f t="shared" si="471"/>
        <v>0</v>
      </c>
      <c r="H756" s="15">
        <f t="shared" si="472"/>
        <v>0</v>
      </c>
      <c r="I756" s="15">
        <v>1</v>
      </c>
      <c r="J756" s="15">
        <v>61</v>
      </c>
      <c r="K756" s="15">
        <v>3</v>
      </c>
      <c r="L756" s="15">
        <f t="shared" si="436"/>
        <v>0</v>
      </c>
      <c r="M756" s="15">
        <f t="shared" si="437"/>
        <v>0</v>
      </c>
      <c r="N756" s="15">
        <f t="shared" si="438"/>
        <v>0</v>
      </c>
      <c r="O756" s="15">
        <f t="shared" si="439"/>
        <v>1</v>
      </c>
      <c r="P756" s="15">
        <f t="shared" si="440"/>
        <v>0</v>
      </c>
      <c r="Q756" s="15">
        <v>2</v>
      </c>
      <c r="R756" s="15">
        <v>4</v>
      </c>
      <c r="S756" s="15">
        <v>35</v>
      </c>
      <c r="T756" s="15">
        <v>0</v>
      </c>
      <c r="U756" s="15">
        <v>1</v>
      </c>
      <c r="V756" s="15">
        <v>1</v>
      </c>
      <c r="W756" s="15">
        <v>100000</v>
      </c>
      <c r="X756" s="15">
        <v>1</v>
      </c>
      <c r="Y756" s="15">
        <v>1</v>
      </c>
      <c r="Z756" s="15">
        <f t="shared" si="468"/>
        <v>1</v>
      </c>
      <c r="AA756" s="15">
        <f t="shared" si="441"/>
        <v>0</v>
      </c>
      <c r="AB756" s="15">
        <f t="shared" si="442"/>
        <v>0</v>
      </c>
      <c r="AC756" s="15">
        <v>4</v>
      </c>
      <c r="AD756" s="15">
        <v>15</v>
      </c>
      <c r="AE756" s="15">
        <v>2.7</v>
      </c>
      <c r="AF756" s="15">
        <v>50000</v>
      </c>
      <c r="AG756" s="27">
        <v>3333.3333333333335</v>
      </c>
      <c r="AH756" s="27">
        <f t="shared" si="443"/>
        <v>-9.0909090909090828E-2</v>
      </c>
      <c r="AI756" s="27">
        <f t="shared" si="444"/>
        <v>1</v>
      </c>
      <c r="AJ756" s="27">
        <f t="shared" si="445"/>
        <v>-9.0909090909090828E-2</v>
      </c>
      <c r="AQ756" s="15">
        <f t="shared" si="446"/>
        <v>0</v>
      </c>
      <c r="AR756" s="15">
        <f t="shared" si="447"/>
        <v>0</v>
      </c>
      <c r="AZ756" s="15">
        <f t="shared" si="448"/>
        <v>0</v>
      </c>
      <c r="BA756" s="15">
        <f t="shared" si="449"/>
        <v>0</v>
      </c>
      <c r="BB756" s="15">
        <f>$AJ756</f>
        <v>-9.0909090909090828E-2</v>
      </c>
      <c r="BC756" s="15">
        <v>2.5</v>
      </c>
      <c r="BD756" s="15">
        <v>2.3333333333333335</v>
      </c>
      <c r="BE756" s="15">
        <v>1</v>
      </c>
      <c r="BF756" s="15">
        <v>1</v>
      </c>
      <c r="BG756" s="15">
        <v>1</v>
      </c>
      <c r="BH756" s="15">
        <v>1.5666666666666669</v>
      </c>
      <c r="BI756" s="15">
        <v>1</v>
      </c>
      <c r="BJ756" s="15">
        <v>2</v>
      </c>
      <c r="BK756" s="15">
        <f t="shared" si="450"/>
        <v>1</v>
      </c>
      <c r="BL756" s="15">
        <f t="shared" si="451"/>
        <v>0</v>
      </c>
      <c r="BM756" s="15">
        <f t="shared" si="452"/>
        <v>0</v>
      </c>
      <c r="BN756" s="15">
        <v>3</v>
      </c>
      <c r="BO756" s="15">
        <f t="shared" si="453"/>
        <v>0</v>
      </c>
      <c r="BP756" s="15">
        <f t="shared" si="454"/>
        <v>1</v>
      </c>
      <c r="BQ756" s="15">
        <f t="shared" si="455"/>
        <v>0</v>
      </c>
      <c r="BR756" s="15">
        <f t="shared" si="456"/>
        <v>0</v>
      </c>
      <c r="BS756" s="15">
        <v>4</v>
      </c>
      <c r="BT756" s="15">
        <v>1</v>
      </c>
      <c r="BU756" s="15">
        <f t="shared" si="457"/>
        <v>0</v>
      </c>
      <c r="BV756" s="15">
        <f t="shared" si="458"/>
        <v>0</v>
      </c>
      <c r="BW756" s="15">
        <f t="shared" si="459"/>
        <v>0</v>
      </c>
      <c r="BX756" s="15">
        <f t="shared" si="460"/>
        <v>0</v>
      </c>
      <c r="BY756" s="15">
        <v>1</v>
      </c>
      <c r="BZ756" s="15">
        <v>1</v>
      </c>
      <c r="CA756" s="15">
        <v>1</v>
      </c>
      <c r="CB756" s="15">
        <v>1</v>
      </c>
      <c r="CC756" s="15">
        <v>1</v>
      </c>
      <c r="CD756" s="27">
        <v>4.8</v>
      </c>
      <c r="CE756" s="27">
        <v>3.6666666666666665</v>
      </c>
      <c r="CF756" s="27">
        <v>4</v>
      </c>
      <c r="CG756" s="27">
        <v>4.4000000000000004</v>
      </c>
      <c r="CH756" s="27">
        <v>3.6666666666666665</v>
      </c>
      <c r="CI756" s="27">
        <v>4.5</v>
      </c>
      <c r="CJ756" s="27">
        <f t="shared" si="434"/>
        <v>4.1722222222222225</v>
      </c>
      <c r="CK756" s="15">
        <f t="shared" si="461"/>
        <v>0</v>
      </c>
      <c r="CL756" s="15">
        <f t="shared" si="462"/>
        <v>0</v>
      </c>
      <c r="CM756" s="15">
        <f t="shared" si="463"/>
        <v>0.25</v>
      </c>
      <c r="CN756" s="15">
        <f t="shared" si="464"/>
        <v>0.20000000000000018</v>
      </c>
      <c r="CO756" s="15">
        <f t="shared" si="465"/>
        <v>0</v>
      </c>
      <c r="CP756" s="15">
        <f t="shared" si="466"/>
        <v>0</v>
      </c>
      <c r="CQ756" s="15">
        <f t="shared" si="467"/>
        <v>7.5000000000000178E-2</v>
      </c>
    </row>
    <row r="757" spans="1:95" x14ac:dyDescent="0.2">
      <c r="A757" s="15">
        <v>1222</v>
      </c>
      <c r="B757" s="23">
        <v>1</v>
      </c>
      <c r="C757" s="15">
        <v>3</v>
      </c>
      <c r="D757" s="15">
        <f t="shared" si="435"/>
        <v>0</v>
      </c>
      <c r="E757" s="15">
        <f t="shared" si="469"/>
        <v>1</v>
      </c>
      <c r="F757" s="15">
        <f t="shared" si="470"/>
        <v>0</v>
      </c>
      <c r="G757" s="15">
        <f t="shared" si="471"/>
        <v>0</v>
      </c>
      <c r="H757" s="15">
        <f t="shared" si="472"/>
        <v>0</v>
      </c>
      <c r="I757" s="15">
        <v>1</v>
      </c>
      <c r="J757" s="15">
        <v>61</v>
      </c>
      <c r="K757" s="15">
        <v>3</v>
      </c>
      <c r="L757" s="15">
        <f t="shared" si="436"/>
        <v>0</v>
      </c>
      <c r="M757" s="15">
        <f t="shared" si="437"/>
        <v>0</v>
      </c>
      <c r="N757" s="15">
        <f t="shared" si="438"/>
        <v>0</v>
      </c>
      <c r="O757" s="15">
        <f t="shared" si="439"/>
        <v>1</v>
      </c>
      <c r="P757" s="15">
        <f t="shared" si="440"/>
        <v>0</v>
      </c>
      <c r="Q757" s="15">
        <v>2</v>
      </c>
      <c r="R757" s="15">
        <v>4</v>
      </c>
      <c r="S757" s="15">
        <v>35</v>
      </c>
      <c r="T757" s="15">
        <v>0</v>
      </c>
      <c r="U757" s="15">
        <v>1</v>
      </c>
      <c r="V757" s="15">
        <v>1</v>
      </c>
      <c r="W757" s="15">
        <v>100000</v>
      </c>
      <c r="X757" s="15">
        <v>1</v>
      </c>
      <c r="Y757" s="15">
        <v>0</v>
      </c>
      <c r="Z757" s="15">
        <f t="shared" si="468"/>
        <v>1</v>
      </c>
      <c r="AA757" s="15">
        <f t="shared" si="441"/>
        <v>0</v>
      </c>
      <c r="AB757" s="15">
        <f t="shared" si="442"/>
        <v>0</v>
      </c>
      <c r="AC757" s="159">
        <v>4</v>
      </c>
      <c r="AD757" s="159">
        <v>15</v>
      </c>
      <c r="AE757" s="159">
        <v>2.5</v>
      </c>
      <c r="AF757" s="15">
        <v>55000</v>
      </c>
      <c r="AG757" s="27">
        <v>3666.6666666666665</v>
      </c>
      <c r="AH757" s="27">
        <f t="shared" si="443"/>
        <v>0.46666666666666662</v>
      </c>
      <c r="AI757" s="27">
        <f t="shared" si="444"/>
        <v>1</v>
      </c>
      <c r="AJ757" s="27">
        <f t="shared" si="445"/>
        <v>0.46666666666666662</v>
      </c>
      <c r="AQ757" s="15">
        <f t="shared" si="446"/>
        <v>0</v>
      </c>
      <c r="AR757" s="15">
        <f t="shared" si="447"/>
        <v>0</v>
      </c>
      <c r="AZ757" s="15">
        <f t="shared" si="448"/>
        <v>0</v>
      </c>
      <c r="BA757" s="15">
        <f t="shared" si="449"/>
        <v>0</v>
      </c>
      <c r="BC757" s="15">
        <v>2.5</v>
      </c>
      <c r="BD757" s="15">
        <v>2.3333333333333335</v>
      </c>
      <c r="BE757" s="15">
        <v>1</v>
      </c>
      <c r="BF757" s="15">
        <v>1</v>
      </c>
      <c r="BG757" s="15">
        <v>1</v>
      </c>
      <c r="BH757" s="15">
        <v>1.5666666666666669</v>
      </c>
      <c r="BI757" s="15">
        <v>1</v>
      </c>
      <c r="BJ757" s="15">
        <v>2</v>
      </c>
      <c r="BK757" s="15">
        <f t="shared" si="450"/>
        <v>1</v>
      </c>
      <c r="BL757" s="15">
        <f t="shared" si="451"/>
        <v>0</v>
      </c>
      <c r="BM757" s="15">
        <f t="shared" si="452"/>
        <v>0</v>
      </c>
      <c r="BN757" s="15">
        <v>3</v>
      </c>
      <c r="BO757" s="15">
        <f t="shared" si="453"/>
        <v>0</v>
      </c>
      <c r="BP757" s="15">
        <f t="shared" si="454"/>
        <v>1</v>
      </c>
      <c r="BQ757" s="15">
        <f t="shared" si="455"/>
        <v>0</v>
      </c>
      <c r="BR757" s="15">
        <f t="shared" si="456"/>
        <v>0</v>
      </c>
      <c r="BS757" s="15">
        <v>4</v>
      </c>
      <c r="BT757" s="15">
        <v>1</v>
      </c>
      <c r="BU757" s="15">
        <f t="shared" si="457"/>
        <v>0</v>
      </c>
      <c r="BV757" s="15">
        <f t="shared" si="458"/>
        <v>0</v>
      </c>
      <c r="BW757" s="15">
        <f t="shared" si="459"/>
        <v>0</v>
      </c>
      <c r="BX757" s="15">
        <f t="shared" si="460"/>
        <v>0</v>
      </c>
      <c r="BY757" s="15">
        <v>1</v>
      </c>
      <c r="BZ757" s="15">
        <v>1</v>
      </c>
      <c r="CA757" s="15">
        <v>1</v>
      </c>
      <c r="CB757" s="15">
        <v>1</v>
      </c>
      <c r="CC757" s="15">
        <v>1</v>
      </c>
      <c r="CD757" s="27">
        <v>4.8</v>
      </c>
      <c r="CE757" s="27">
        <v>3.6666666666666665</v>
      </c>
      <c r="CF757" s="27">
        <v>3.75</v>
      </c>
      <c r="CG757" s="27">
        <v>4.2</v>
      </c>
      <c r="CH757" s="27">
        <v>3.6666666666666665</v>
      </c>
      <c r="CI757" s="27">
        <v>4.5</v>
      </c>
      <c r="CJ757" s="27">
        <f t="shared" si="434"/>
        <v>4.0972222222222223</v>
      </c>
      <c r="CK757" s="15">
        <f t="shared" si="461"/>
        <v>-0.20000000000000018</v>
      </c>
      <c r="CL757" s="15">
        <f t="shared" si="462"/>
        <v>-0.66666666666666652</v>
      </c>
      <c r="CM757" s="15">
        <f t="shared" si="463"/>
        <v>-1.25</v>
      </c>
      <c r="CN757" s="15">
        <f t="shared" si="464"/>
        <v>-0.59999999999999964</v>
      </c>
      <c r="CO757" s="15">
        <f t="shared" si="465"/>
        <v>-1.0000000000000004</v>
      </c>
      <c r="CP757" s="15">
        <f t="shared" si="466"/>
        <v>-0.25</v>
      </c>
      <c r="CQ757" s="15">
        <f t="shared" si="467"/>
        <v>-0.66111111111111143</v>
      </c>
    </row>
    <row r="758" spans="1:95" x14ac:dyDescent="0.2">
      <c r="A758" s="15">
        <v>1223</v>
      </c>
      <c r="B758" s="23">
        <v>1</v>
      </c>
      <c r="C758" s="15">
        <v>3</v>
      </c>
      <c r="D758" s="15">
        <f t="shared" si="435"/>
        <v>0</v>
      </c>
      <c r="E758" s="15">
        <f t="shared" si="469"/>
        <v>1</v>
      </c>
      <c r="F758" s="15">
        <f t="shared" si="470"/>
        <v>0</v>
      </c>
      <c r="G758" s="15">
        <f t="shared" si="471"/>
        <v>0</v>
      </c>
      <c r="H758" s="15">
        <f t="shared" si="472"/>
        <v>0</v>
      </c>
      <c r="I758" s="15">
        <v>1</v>
      </c>
      <c r="J758" s="15">
        <v>67</v>
      </c>
      <c r="K758" s="15">
        <v>4</v>
      </c>
      <c r="L758" s="15">
        <f t="shared" si="436"/>
        <v>0</v>
      </c>
      <c r="M758" s="15">
        <f t="shared" si="437"/>
        <v>0</v>
      </c>
      <c r="N758" s="15">
        <f t="shared" si="438"/>
        <v>0</v>
      </c>
      <c r="O758" s="15">
        <f t="shared" si="439"/>
        <v>0</v>
      </c>
      <c r="P758" s="15">
        <f t="shared" si="440"/>
        <v>1</v>
      </c>
      <c r="Q758" s="15">
        <v>2</v>
      </c>
      <c r="R758" s="15">
        <v>4</v>
      </c>
      <c r="S758" s="15">
        <v>32</v>
      </c>
      <c r="T758" s="15">
        <v>1</v>
      </c>
      <c r="U758" s="15">
        <v>0</v>
      </c>
      <c r="V758" s="15">
        <v>1</v>
      </c>
      <c r="W758" s="15">
        <v>100000</v>
      </c>
      <c r="X758" s="15">
        <v>1</v>
      </c>
      <c r="Y758" s="15">
        <v>1</v>
      </c>
      <c r="Z758" s="15">
        <f t="shared" si="468"/>
        <v>0</v>
      </c>
      <c r="AA758" s="15">
        <f t="shared" si="441"/>
        <v>0</v>
      </c>
      <c r="AB758" s="15">
        <f t="shared" si="442"/>
        <v>1</v>
      </c>
      <c r="AC758" s="15">
        <v>7</v>
      </c>
      <c r="AD758" s="15">
        <v>25</v>
      </c>
      <c r="AE758" s="15">
        <v>15</v>
      </c>
      <c r="AF758" s="15">
        <v>62500</v>
      </c>
      <c r="AG758" s="27">
        <v>2500</v>
      </c>
      <c r="AH758" s="27">
        <f t="shared" si="443"/>
        <v>-0.16666666666666666</v>
      </c>
      <c r="AI758" s="27">
        <f t="shared" si="444"/>
        <v>0.4098360655737705</v>
      </c>
      <c r="AJ758" s="27">
        <f t="shared" si="445"/>
        <v>-6.8306010928961741E-2</v>
      </c>
      <c r="AK758" s="15">
        <v>1</v>
      </c>
      <c r="AL758" s="15">
        <v>10</v>
      </c>
      <c r="AM758" s="15">
        <v>30</v>
      </c>
      <c r="AN758" s="15">
        <v>5040</v>
      </c>
      <c r="AO758" s="15">
        <v>504</v>
      </c>
      <c r="AP758" s="15">
        <f>($AO758-$AO759)/$AO759</f>
        <v>0</v>
      </c>
      <c r="AQ758" s="15">
        <f t="shared" si="446"/>
        <v>0.16393442622950818</v>
      </c>
      <c r="AR758" s="15">
        <f t="shared" si="447"/>
        <v>0</v>
      </c>
      <c r="AS758" s="15">
        <v>2</v>
      </c>
      <c r="AT758" s="15">
        <v>1</v>
      </c>
      <c r="AU758" s="15">
        <v>26</v>
      </c>
      <c r="AV758" s="15">
        <v>1300</v>
      </c>
      <c r="AW758" s="15">
        <v>20</v>
      </c>
      <c r="AX758" s="15">
        <v>50</v>
      </c>
      <c r="AY758" s="15">
        <f>($AX758-$AX759)/$AX759</f>
        <v>0</v>
      </c>
      <c r="AZ758" s="15">
        <f t="shared" si="448"/>
        <v>0.42622950819672129</v>
      </c>
      <c r="BA758" s="15">
        <f t="shared" si="449"/>
        <v>0</v>
      </c>
      <c r="BB758" s="15">
        <f>$AJ758</f>
        <v>-6.8306010928961741E-2</v>
      </c>
      <c r="BC758" s="15">
        <v>2</v>
      </c>
      <c r="BD758" s="15">
        <v>1.6666666666666667</v>
      </c>
      <c r="BE758" s="15">
        <v>1.6666666666666667</v>
      </c>
      <c r="BF758" s="15">
        <v>1</v>
      </c>
      <c r="BG758" s="15">
        <v>1</v>
      </c>
      <c r="BH758" s="15"/>
      <c r="BI758" s="15">
        <v>4</v>
      </c>
      <c r="BJ758" s="15">
        <v>2</v>
      </c>
      <c r="BK758" s="15">
        <f t="shared" si="450"/>
        <v>1</v>
      </c>
      <c r="BL758" s="15">
        <f t="shared" si="451"/>
        <v>0</v>
      </c>
      <c r="BM758" s="15">
        <f t="shared" si="452"/>
        <v>0</v>
      </c>
      <c r="BN758" s="15">
        <v>1</v>
      </c>
      <c r="BO758" s="15">
        <f t="shared" si="453"/>
        <v>0</v>
      </c>
      <c r="BP758" s="15">
        <f t="shared" si="454"/>
        <v>0</v>
      </c>
      <c r="BQ758" s="15">
        <f t="shared" si="455"/>
        <v>0</v>
      </c>
      <c r="BR758" s="15">
        <f t="shared" si="456"/>
        <v>0</v>
      </c>
      <c r="BS758" s="15">
        <v>3</v>
      </c>
      <c r="BT758" s="15">
        <v>1</v>
      </c>
      <c r="BU758" s="15">
        <f t="shared" si="457"/>
        <v>0</v>
      </c>
      <c r="BV758" s="15">
        <f t="shared" si="458"/>
        <v>0</v>
      </c>
      <c r="BW758" s="15">
        <f t="shared" si="459"/>
        <v>0</v>
      </c>
      <c r="BX758" s="15">
        <f t="shared" si="460"/>
        <v>0</v>
      </c>
      <c r="BY758" s="15">
        <v>1</v>
      </c>
      <c r="BZ758" s="15">
        <v>1</v>
      </c>
      <c r="CA758" s="15">
        <v>1</v>
      </c>
      <c r="CB758" s="15">
        <v>1</v>
      </c>
      <c r="CC758" s="15">
        <v>1</v>
      </c>
      <c r="CD758" s="27">
        <v>5</v>
      </c>
      <c r="CE758" s="27">
        <v>4.333333333333333</v>
      </c>
      <c r="CF758" s="27">
        <v>5</v>
      </c>
      <c r="CG758" s="27">
        <v>4.8</v>
      </c>
      <c r="CH758" s="27">
        <v>4.666666666666667</v>
      </c>
      <c r="CI758" s="27">
        <v>4.75</v>
      </c>
      <c r="CJ758" s="27">
        <f t="shared" si="434"/>
        <v>4.7583333333333337</v>
      </c>
      <c r="CK758" s="15">
        <f t="shared" si="461"/>
        <v>0</v>
      </c>
      <c r="CL758" s="15">
        <f t="shared" si="462"/>
        <v>0</v>
      </c>
      <c r="CM758" s="15">
        <f t="shared" si="463"/>
        <v>0</v>
      </c>
      <c r="CN758" s="15">
        <f t="shared" si="464"/>
        <v>0</v>
      </c>
      <c r="CO758" s="15">
        <f t="shared" si="465"/>
        <v>0</v>
      </c>
      <c r="CP758" s="15">
        <f t="shared" si="466"/>
        <v>0</v>
      </c>
      <c r="CQ758" s="15">
        <f t="shared" si="467"/>
        <v>0</v>
      </c>
    </row>
    <row r="759" spans="1:95" x14ac:dyDescent="0.2">
      <c r="A759" s="15">
        <v>1223</v>
      </c>
      <c r="B759" s="23">
        <v>1</v>
      </c>
      <c r="C759" s="15">
        <v>3</v>
      </c>
      <c r="D759" s="15">
        <f t="shared" si="435"/>
        <v>0</v>
      </c>
      <c r="E759" s="15">
        <f t="shared" si="469"/>
        <v>1</v>
      </c>
      <c r="F759" s="15">
        <f t="shared" si="470"/>
        <v>0</v>
      </c>
      <c r="G759" s="15">
        <f t="shared" si="471"/>
        <v>0</v>
      </c>
      <c r="H759" s="15">
        <f t="shared" si="472"/>
        <v>0</v>
      </c>
      <c r="I759" s="15">
        <v>1</v>
      </c>
      <c r="J759" s="15">
        <v>67</v>
      </c>
      <c r="K759" s="15">
        <v>4</v>
      </c>
      <c r="L759" s="15">
        <f t="shared" si="436"/>
        <v>0</v>
      </c>
      <c r="M759" s="15">
        <f t="shared" si="437"/>
        <v>0</v>
      </c>
      <c r="N759" s="15">
        <f t="shared" si="438"/>
        <v>0</v>
      </c>
      <c r="O759" s="15">
        <f t="shared" si="439"/>
        <v>0</v>
      </c>
      <c r="P759" s="15">
        <f t="shared" si="440"/>
        <v>1</v>
      </c>
      <c r="Q759" s="15">
        <v>2</v>
      </c>
      <c r="R759" s="15">
        <v>4</v>
      </c>
      <c r="S759" s="15">
        <v>32</v>
      </c>
      <c r="T759" s="15">
        <v>1</v>
      </c>
      <c r="U759" s="15">
        <v>0</v>
      </c>
      <c r="V759" s="15">
        <v>1</v>
      </c>
      <c r="W759" s="15">
        <v>100000</v>
      </c>
      <c r="X759" s="15">
        <v>1</v>
      </c>
      <c r="Y759" s="15">
        <v>0</v>
      </c>
      <c r="Z759" s="15">
        <f t="shared" si="468"/>
        <v>0</v>
      </c>
      <c r="AA759" s="15">
        <f t="shared" si="441"/>
        <v>0</v>
      </c>
      <c r="AB759" s="15">
        <f t="shared" si="442"/>
        <v>1</v>
      </c>
      <c r="AC759" s="159">
        <v>7</v>
      </c>
      <c r="AD759" s="159">
        <v>25</v>
      </c>
      <c r="AE759" s="159">
        <v>13</v>
      </c>
      <c r="AF759" s="15">
        <v>75000</v>
      </c>
      <c r="AG759" s="27">
        <v>3000</v>
      </c>
      <c r="AH759" s="27">
        <f t="shared" si="443"/>
        <v>2.75</v>
      </c>
      <c r="AI759" s="27">
        <f t="shared" si="444"/>
        <v>0.4098360655737705</v>
      </c>
      <c r="AJ759" s="27">
        <f t="shared" si="445"/>
        <v>1.1270491803278688</v>
      </c>
      <c r="AK759" s="15">
        <v>1</v>
      </c>
      <c r="AL759" s="15">
        <v>10</v>
      </c>
      <c r="AM759" s="15">
        <v>30</v>
      </c>
      <c r="AN759" s="15">
        <v>5040</v>
      </c>
      <c r="AO759" s="15">
        <v>504</v>
      </c>
      <c r="AQ759" s="15">
        <f t="shared" si="446"/>
        <v>0.16393442622950818</v>
      </c>
      <c r="AR759" s="15">
        <f t="shared" si="447"/>
        <v>0</v>
      </c>
      <c r="AS759" s="15">
        <v>2</v>
      </c>
      <c r="AT759" s="15">
        <v>1</v>
      </c>
      <c r="AU759" s="15">
        <v>26</v>
      </c>
      <c r="AV759" s="15">
        <v>1300</v>
      </c>
      <c r="AW759" s="15">
        <v>20</v>
      </c>
      <c r="AX759" s="15">
        <v>50</v>
      </c>
      <c r="AZ759" s="15">
        <f t="shared" si="448"/>
        <v>0.42622950819672129</v>
      </c>
      <c r="BA759" s="15">
        <f t="shared" si="449"/>
        <v>0</v>
      </c>
      <c r="BC759" s="15">
        <v>2</v>
      </c>
      <c r="BD759" s="15">
        <v>1.6666666666666667</v>
      </c>
      <c r="BE759" s="15">
        <v>1.6666666666666667</v>
      </c>
      <c r="BF759" s="15">
        <v>1</v>
      </c>
      <c r="BG759" s="15">
        <v>1</v>
      </c>
      <c r="BH759" s="15">
        <v>1.4666666666666668</v>
      </c>
      <c r="BI759" s="15">
        <v>4</v>
      </c>
      <c r="BJ759" s="15">
        <v>2</v>
      </c>
      <c r="BK759" s="15">
        <f t="shared" si="450"/>
        <v>1</v>
      </c>
      <c r="BL759" s="15">
        <f t="shared" si="451"/>
        <v>0</v>
      </c>
      <c r="BM759" s="15">
        <f t="shared" si="452"/>
        <v>0</v>
      </c>
      <c r="BN759" s="15">
        <v>1</v>
      </c>
      <c r="BO759" s="15">
        <f t="shared" si="453"/>
        <v>0</v>
      </c>
      <c r="BP759" s="15">
        <f t="shared" si="454"/>
        <v>0</v>
      </c>
      <c r="BQ759" s="15">
        <f t="shared" si="455"/>
        <v>0</v>
      </c>
      <c r="BR759" s="15">
        <f t="shared" si="456"/>
        <v>0</v>
      </c>
      <c r="BS759" s="15">
        <v>3</v>
      </c>
      <c r="BT759" s="15">
        <v>1</v>
      </c>
      <c r="BU759" s="15">
        <f t="shared" si="457"/>
        <v>0</v>
      </c>
      <c r="BV759" s="15">
        <f t="shared" si="458"/>
        <v>0</v>
      </c>
      <c r="BW759" s="15">
        <f t="shared" si="459"/>
        <v>0</v>
      </c>
      <c r="BX759" s="15">
        <f t="shared" si="460"/>
        <v>0</v>
      </c>
      <c r="BY759" s="15">
        <v>1</v>
      </c>
      <c r="BZ759" s="15">
        <v>1</v>
      </c>
      <c r="CA759" s="15">
        <v>1</v>
      </c>
      <c r="CB759" s="15">
        <v>1</v>
      </c>
      <c r="CC759" s="15">
        <v>1</v>
      </c>
      <c r="CD759" s="27">
        <v>5</v>
      </c>
      <c r="CE759" s="27">
        <v>4.333333333333333</v>
      </c>
      <c r="CF759" s="27">
        <v>5</v>
      </c>
      <c r="CG759" s="27">
        <v>4.8</v>
      </c>
      <c r="CH759" s="27">
        <v>4.666666666666667</v>
      </c>
      <c r="CI759" s="27">
        <v>4.75</v>
      </c>
      <c r="CJ759" s="27">
        <f t="shared" si="434"/>
        <v>4.7583333333333337</v>
      </c>
      <c r="CK759" s="15">
        <f t="shared" si="461"/>
        <v>1</v>
      </c>
      <c r="CL759" s="15">
        <f t="shared" si="462"/>
        <v>0.33333333333333304</v>
      </c>
      <c r="CM759" s="15">
        <f t="shared" si="463"/>
        <v>2</v>
      </c>
      <c r="CN759" s="15">
        <f t="shared" si="464"/>
        <v>1</v>
      </c>
      <c r="CO759" s="15">
        <f t="shared" si="465"/>
        <v>1.666666666666667</v>
      </c>
      <c r="CP759" s="15">
        <f t="shared" si="466"/>
        <v>2.75</v>
      </c>
      <c r="CQ759" s="15">
        <f t="shared" si="467"/>
        <v>1.4583333333333335</v>
      </c>
    </row>
    <row r="760" spans="1:95" x14ac:dyDescent="0.2">
      <c r="A760" s="15">
        <v>1224</v>
      </c>
      <c r="B760" s="23">
        <v>1</v>
      </c>
      <c r="C760" s="15">
        <v>3</v>
      </c>
      <c r="D760" s="15">
        <f t="shared" si="435"/>
        <v>0</v>
      </c>
      <c r="E760" s="15">
        <f t="shared" si="469"/>
        <v>1</v>
      </c>
      <c r="F760" s="15">
        <f t="shared" si="470"/>
        <v>0</v>
      </c>
      <c r="G760" s="15">
        <f t="shared" si="471"/>
        <v>0</v>
      </c>
      <c r="H760" s="15">
        <f t="shared" si="472"/>
        <v>0</v>
      </c>
      <c r="I760" s="15">
        <v>0</v>
      </c>
      <c r="J760" s="15">
        <v>36</v>
      </c>
      <c r="K760" s="15">
        <v>5</v>
      </c>
      <c r="L760" s="15">
        <f t="shared" si="436"/>
        <v>0</v>
      </c>
      <c r="M760" s="15">
        <f t="shared" si="437"/>
        <v>0</v>
      </c>
      <c r="N760" s="15">
        <f t="shared" si="438"/>
        <v>0</v>
      </c>
      <c r="O760" s="15">
        <f t="shared" si="439"/>
        <v>0</v>
      </c>
      <c r="P760" s="15">
        <f t="shared" si="440"/>
        <v>0</v>
      </c>
      <c r="Q760" s="15">
        <v>2</v>
      </c>
      <c r="R760" s="15">
        <v>2</v>
      </c>
      <c r="S760" s="15">
        <v>13</v>
      </c>
      <c r="T760" s="15">
        <v>0</v>
      </c>
      <c r="U760" s="15">
        <v>1</v>
      </c>
      <c r="V760" s="15">
        <v>1</v>
      </c>
      <c r="W760" s="15">
        <v>300000</v>
      </c>
      <c r="X760" s="15">
        <v>1</v>
      </c>
      <c r="Y760" s="15">
        <v>1</v>
      </c>
      <c r="Z760" s="15">
        <f t="shared" si="468"/>
        <v>0</v>
      </c>
      <c r="AA760" s="15">
        <f t="shared" si="441"/>
        <v>1</v>
      </c>
      <c r="AB760" s="15">
        <f t="shared" si="442"/>
        <v>0</v>
      </c>
      <c r="AC760" s="15">
        <v>2</v>
      </c>
      <c r="AD760" s="15">
        <v>10</v>
      </c>
      <c r="AE760" s="15">
        <v>22</v>
      </c>
      <c r="AF760" s="15">
        <v>8000</v>
      </c>
      <c r="AG760" s="27">
        <v>800</v>
      </c>
      <c r="AH760" s="27">
        <f t="shared" si="443"/>
        <v>-0.1111111111111111</v>
      </c>
      <c r="AI760" s="27">
        <f t="shared" si="444"/>
        <v>1</v>
      </c>
      <c r="AJ760" s="27">
        <f t="shared" si="445"/>
        <v>-0.1111111111111111</v>
      </c>
      <c r="AQ760" s="15">
        <f t="shared" si="446"/>
        <v>0</v>
      </c>
      <c r="AR760" s="15">
        <f t="shared" si="447"/>
        <v>0</v>
      </c>
      <c r="AZ760" s="15">
        <f t="shared" si="448"/>
        <v>0</v>
      </c>
      <c r="BA760" s="15">
        <f t="shared" si="449"/>
        <v>0</v>
      </c>
      <c r="BB760" s="15">
        <f>$AJ760</f>
        <v>-0.1111111111111111</v>
      </c>
      <c r="BC760" s="15">
        <v>2</v>
      </c>
      <c r="BD760" s="15">
        <v>1</v>
      </c>
      <c r="BE760" s="15">
        <v>1</v>
      </c>
      <c r="BF760" s="15">
        <v>1</v>
      </c>
      <c r="BG760" s="15">
        <v>1</v>
      </c>
      <c r="BH760" s="15">
        <v>1.2</v>
      </c>
      <c r="BI760" s="15">
        <v>1</v>
      </c>
      <c r="BJ760" s="15">
        <v>5</v>
      </c>
      <c r="BK760" s="15">
        <f t="shared" si="450"/>
        <v>0</v>
      </c>
      <c r="BL760" s="15">
        <f t="shared" si="451"/>
        <v>0</v>
      </c>
      <c r="BM760" s="15">
        <f t="shared" si="452"/>
        <v>0</v>
      </c>
      <c r="BN760" s="15" t="s">
        <v>1007</v>
      </c>
      <c r="BO760" s="15">
        <f t="shared" si="453"/>
        <v>0</v>
      </c>
      <c r="BP760" s="15">
        <f t="shared" si="454"/>
        <v>0</v>
      </c>
      <c r="BQ760" s="15">
        <f t="shared" si="455"/>
        <v>0</v>
      </c>
      <c r="BR760" s="15">
        <f t="shared" si="456"/>
        <v>0</v>
      </c>
      <c r="BU760" s="15">
        <f t="shared" si="457"/>
        <v>0</v>
      </c>
      <c r="BV760" s="15">
        <f t="shared" si="458"/>
        <v>0</v>
      </c>
      <c r="BW760" s="15">
        <f t="shared" si="459"/>
        <v>0</v>
      </c>
      <c r="BX760" s="15">
        <f t="shared" si="460"/>
        <v>0</v>
      </c>
      <c r="BY760" s="15" t="s">
        <v>1007</v>
      </c>
      <c r="BZ760" s="15" t="s">
        <v>1007</v>
      </c>
      <c r="CA760" s="15" t="s">
        <v>1007</v>
      </c>
      <c r="CB760" s="15" t="s">
        <v>1007</v>
      </c>
      <c r="CC760" s="15" t="s">
        <v>1007</v>
      </c>
      <c r="CD760" s="27">
        <v>4</v>
      </c>
      <c r="CE760" s="27">
        <v>4</v>
      </c>
      <c r="CF760" s="27">
        <v>3</v>
      </c>
      <c r="CG760" s="27">
        <v>3.8</v>
      </c>
      <c r="CH760" s="27">
        <v>3</v>
      </c>
      <c r="CI760" s="27">
        <v>2</v>
      </c>
      <c r="CJ760" s="27">
        <f t="shared" si="434"/>
        <v>3.3000000000000003</v>
      </c>
      <c r="CK760" s="15">
        <f t="shared" si="461"/>
        <v>0.20000000000000018</v>
      </c>
      <c r="CL760" s="15">
        <f t="shared" si="462"/>
        <v>0</v>
      </c>
      <c r="CM760" s="15">
        <f t="shared" si="463"/>
        <v>0</v>
      </c>
      <c r="CN760" s="15">
        <f t="shared" si="464"/>
        <v>0.19999999999999973</v>
      </c>
      <c r="CO760" s="15">
        <f t="shared" si="465"/>
        <v>-0.33333333333333348</v>
      </c>
      <c r="CP760" s="15">
        <f t="shared" si="466"/>
        <v>0.25</v>
      </c>
      <c r="CQ760" s="15">
        <f t="shared" si="467"/>
        <v>5.2777777777778034E-2</v>
      </c>
    </row>
    <row r="761" spans="1:95" x14ac:dyDescent="0.2">
      <c r="A761" s="15">
        <v>1224</v>
      </c>
      <c r="B761" s="23">
        <v>1</v>
      </c>
      <c r="C761" s="15">
        <v>3</v>
      </c>
      <c r="D761" s="15">
        <f t="shared" si="435"/>
        <v>0</v>
      </c>
      <c r="E761" s="15">
        <f t="shared" si="469"/>
        <v>1</v>
      </c>
      <c r="F761" s="15">
        <f t="shared" si="470"/>
        <v>0</v>
      </c>
      <c r="G761" s="15">
        <f t="shared" si="471"/>
        <v>0</v>
      </c>
      <c r="H761" s="15">
        <f t="shared" si="472"/>
        <v>0</v>
      </c>
      <c r="I761" s="15">
        <v>0</v>
      </c>
      <c r="J761" s="15">
        <v>36</v>
      </c>
      <c r="K761" s="15">
        <v>5</v>
      </c>
      <c r="L761" s="15">
        <f t="shared" si="436"/>
        <v>0</v>
      </c>
      <c r="M761" s="15">
        <f t="shared" si="437"/>
        <v>0</v>
      </c>
      <c r="N761" s="15">
        <f t="shared" si="438"/>
        <v>0</v>
      </c>
      <c r="O761" s="15">
        <f t="shared" si="439"/>
        <v>0</v>
      </c>
      <c r="P761" s="15">
        <f t="shared" si="440"/>
        <v>0</v>
      </c>
      <c r="Q761" s="15">
        <v>2</v>
      </c>
      <c r="R761" s="15">
        <v>2</v>
      </c>
      <c r="S761" s="15">
        <v>13</v>
      </c>
      <c r="T761" s="15">
        <v>0</v>
      </c>
      <c r="U761" s="15">
        <v>1</v>
      </c>
      <c r="V761" s="15">
        <v>1</v>
      </c>
      <c r="W761" s="15">
        <v>300000</v>
      </c>
      <c r="X761" s="15">
        <v>1</v>
      </c>
      <c r="Y761" s="15">
        <v>0</v>
      </c>
      <c r="Z761" s="15">
        <f t="shared" si="468"/>
        <v>0</v>
      </c>
      <c r="AA761" s="15">
        <f t="shared" si="441"/>
        <v>1</v>
      </c>
      <c r="AB761" s="15">
        <f t="shared" si="442"/>
        <v>0</v>
      </c>
      <c r="AC761" s="159">
        <v>2</v>
      </c>
      <c r="AD761" s="159">
        <v>10</v>
      </c>
      <c r="AE761" s="159">
        <v>23</v>
      </c>
      <c r="AF761" s="15">
        <v>9000</v>
      </c>
      <c r="AG761" s="27">
        <v>900</v>
      </c>
      <c r="AH761" s="27">
        <f t="shared" si="443"/>
        <v>1.25</v>
      </c>
      <c r="AI761" s="27">
        <f t="shared" si="444"/>
        <v>1</v>
      </c>
      <c r="AJ761" s="27">
        <f t="shared" si="445"/>
        <v>1.25</v>
      </c>
      <c r="AQ761" s="15">
        <f t="shared" si="446"/>
        <v>0</v>
      </c>
      <c r="AR761" s="15">
        <f t="shared" si="447"/>
        <v>0</v>
      </c>
      <c r="AZ761" s="15">
        <f t="shared" si="448"/>
        <v>0</v>
      </c>
      <c r="BA761" s="15">
        <f t="shared" si="449"/>
        <v>0</v>
      </c>
      <c r="BC761" s="15">
        <v>2</v>
      </c>
      <c r="BD761" s="15">
        <v>1</v>
      </c>
      <c r="BE761" s="15">
        <v>1</v>
      </c>
      <c r="BF761" s="15">
        <v>1</v>
      </c>
      <c r="BG761" s="15">
        <v>1</v>
      </c>
      <c r="BH761" s="15">
        <v>1.2</v>
      </c>
      <c r="BI761" s="15">
        <v>1</v>
      </c>
      <c r="BJ761" s="15">
        <v>5</v>
      </c>
      <c r="BK761" s="15">
        <f t="shared" si="450"/>
        <v>0</v>
      </c>
      <c r="BL761" s="15">
        <f t="shared" si="451"/>
        <v>0</v>
      </c>
      <c r="BM761" s="15">
        <f t="shared" si="452"/>
        <v>0</v>
      </c>
      <c r="BN761" s="15" t="s">
        <v>1007</v>
      </c>
      <c r="BO761" s="15">
        <f t="shared" si="453"/>
        <v>0</v>
      </c>
      <c r="BP761" s="15">
        <f t="shared" si="454"/>
        <v>0</v>
      </c>
      <c r="BQ761" s="15">
        <f t="shared" si="455"/>
        <v>0</v>
      </c>
      <c r="BR761" s="15">
        <f t="shared" si="456"/>
        <v>0</v>
      </c>
      <c r="BU761" s="15">
        <f t="shared" si="457"/>
        <v>0</v>
      </c>
      <c r="BV761" s="15">
        <f t="shared" si="458"/>
        <v>0</v>
      </c>
      <c r="BW761" s="15">
        <f t="shared" si="459"/>
        <v>0</v>
      </c>
      <c r="BX761" s="15">
        <f t="shared" si="460"/>
        <v>0</v>
      </c>
      <c r="BY761" s="15" t="s">
        <v>1007</v>
      </c>
      <c r="BZ761" s="15" t="s">
        <v>1007</v>
      </c>
      <c r="CA761" s="15" t="s">
        <v>1007</v>
      </c>
      <c r="CB761" s="15" t="s">
        <v>1007</v>
      </c>
      <c r="CC761" s="15" t="s">
        <v>1007</v>
      </c>
      <c r="CD761" s="27">
        <v>3.8</v>
      </c>
      <c r="CE761" s="27">
        <v>4</v>
      </c>
      <c r="CF761" s="27">
        <v>3</v>
      </c>
      <c r="CG761" s="27">
        <v>3.6</v>
      </c>
      <c r="CH761" s="27">
        <v>3.3333333333333335</v>
      </c>
      <c r="CI761" s="27">
        <v>1.75</v>
      </c>
      <c r="CJ761" s="27">
        <f t="shared" si="434"/>
        <v>3.2472222222222222</v>
      </c>
      <c r="CK761" s="15">
        <f t="shared" si="461"/>
        <v>-0.40000000000000036</v>
      </c>
      <c r="CL761" s="15">
        <f t="shared" si="462"/>
        <v>0</v>
      </c>
      <c r="CM761" s="15">
        <f t="shared" si="463"/>
        <v>-0.25</v>
      </c>
      <c r="CN761" s="15">
        <f t="shared" si="464"/>
        <v>-0.39999999999999991</v>
      </c>
      <c r="CO761" s="15">
        <f t="shared" si="465"/>
        <v>0</v>
      </c>
      <c r="CP761" s="15">
        <f t="shared" si="466"/>
        <v>-1.5</v>
      </c>
      <c r="CQ761" s="15">
        <f t="shared" si="467"/>
        <v>-0.42499999999999982</v>
      </c>
    </row>
    <row r="762" spans="1:95" x14ac:dyDescent="0.2">
      <c r="A762" s="15">
        <v>1225</v>
      </c>
      <c r="B762" s="23">
        <v>1</v>
      </c>
      <c r="C762" s="15">
        <v>3</v>
      </c>
      <c r="D762" s="15">
        <f t="shared" si="435"/>
        <v>0</v>
      </c>
      <c r="E762" s="15">
        <f t="shared" si="469"/>
        <v>1</v>
      </c>
      <c r="F762" s="15">
        <f t="shared" si="470"/>
        <v>0</v>
      </c>
      <c r="G762" s="15">
        <f t="shared" si="471"/>
        <v>0</v>
      </c>
      <c r="H762" s="15">
        <f t="shared" si="472"/>
        <v>0</v>
      </c>
      <c r="I762" s="15">
        <v>1</v>
      </c>
      <c r="J762" s="15">
        <v>61</v>
      </c>
      <c r="K762" s="15">
        <v>2</v>
      </c>
      <c r="L762" s="15">
        <f t="shared" si="436"/>
        <v>0</v>
      </c>
      <c r="M762" s="15">
        <f t="shared" si="437"/>
        <v>0</v>
      </c>
      <c r="N762" s="15">
        <f t="shared" si="438"/>
        <v>1</v>
      </c>
      <c r="O762" s="15">
        <f t="shared" si="439"/>
        <v>0</v>
      </c>
      <c r="P762" s="15">
        <f t="shared" si="440"/>
        <v>0</v>
      </c>
      <c r="Q762" s="15">
        <v>2</v>
      </c>
      <c r="R762" s="15">
        <v>4</v>
      </c>
      <c r="S762" s="15">
        <v>15</v>
      </c>
      <c r="T762" s="15">
        <v>0</v>
      </c>
      <c r="U762" s="15">
        <v>1</v>
      </c>
      <c r="V762" s="15">
        <v>1</v>
      </c>
      <c r="W762" s="15">
        <v>100000</v>
      </c>
      <c r="X762" s="15">
        <v>1</v>
      </c>
      <c r="Y762" s="15">
        <v>1</v>
      </c>
      <c r="Z762" s="15">
        <f t="shared" si="468"/>
        <v>0</v>
      </c>
      <c r="AA762" s="15">
        <f t="shared" si="441"/>
        <v>0</v>
      </c>
      <c r="AB762" s="15">
        <f t="shared" si="442"/>
        <v>0</v>
      </c>
      <c r="AC762" s="15">
        <v>1</v>
      </c>
      <c r="AD762" s="15">
        <v>40</v>
      </c>
      <c r="AE762" s="15">
        <v>18.899999999999999</v>
      </c>
      <c r="AF762" s="15">
        <v>16000</v>
      </c>
      <c r="AG762" s="27">
        <v>400</v>
      </c>
      <c r="AH762" s="27">
        <f t="shared" si="443"/>
        <v>0</v>
      </c>
      <c r="AI762" s="27">
        <f t="shared" si="444"/>
        <v>1</v>
      </c>
      <c r="AJ762" s="27">
        <f t="shared" si="445"/>
        <v>0</v>
      </c>
      <c r="AQ762" s="15">
        <f t="shared" si="446"/>
        <v>0</v>
      </c>
      <c r="AR762" s="15">
        <f t="shared" si="447"/>
        <v>0</v>
      </c>
      <c r="AZ762" s="15">
        <f t="shared" si="448"/>
        <v>0</v>
      </c>
      <c r="BA762" s="15">
        <f t="shared" si="449"/>
        <v>0</v>
      </c>
      <c r="BB762" s="15">
        <f>$AJ762</f>
        <v>0</v>
      </c>
      <c r="BC762" s="15">
        <v>2.75</v>
      </c>
      <c r="BD762" s="15">
        <v>2.3333333333333335</v>
      </c>
      <c r="BE762" s="15">
        <v>1.3333333333333333</v>
      </c>
      <c r="BF762" s="15">
        <v>1</v>
      </c>
      <c r="BG762" s="15">
        <v>3.5</v>
      </c>
      <c r="BH762" s="15">
        <v>2.1833333333333336</v>
      </c>
      <c r="BI762" s="15">
        <v>1</v>
      </c>
      <c r="BJ762" s="15">
        <v>1</v>
      </c>
      <c r="BK762" s="15">
        <f t="shared" si="450"/>
        <v>0</v>
      </c>
      <c r="BL762" s="15">
        <f t="shared" si="451"/>
        <v>0</v>
      </c>
      <c r="BM762" s="15">
        <f t="shared" si="452"/>
        <v>0</v>
      </c>
      <c r="BN762" s="15">
        <v>4</v>
      </c>
      <c r="BO762" s="15">
        <f t="shared" si="453"/>
        <v>0</v>
      </c>
      <c r="BP762" s="15">
        <f t="shared" si="454"/>
        <v>0</v>
      </c>
      <c r="BQ762" s="15">
        <f t="shared" si="455"/>
        <v>1</v>
      </c>
      <c r="BR762" s="15">
        <f t="shared" si="456"/>
        <v>0</v>
      </c>
      <c r="BS762" s="15">
        <v>3</v>
      </c>
      <c r="BT762" s="15">
        <v>1</v>
      </c>
      <c r="BU762" s="15">
        <f t="shared" si="457"/>
        <v>0</v>
      </c>
      <c r="BV762" s="15">
        <f t="shared" si="458"/>
        <v>0</v>
      </c>
      <c r="BW762" s="15">
        <f t="shared" si="459"/>
        <v>0</v>
      </c>
      <c r="BX762" s="15">
        <f t="shared" si="460"/>
        <v>0</v>
      </c>
      <c r="BY762" s="15">
        <v>1</v>
      </c>
      <c r="BZ762" s="15">
        <v>1</v>
      </c>
      <c r="CA762" s="15">
        <v>1</v>
      </c>
      <c r="CB762" s="15">
        <v>1</v>
      </c>
      <c r="CC762" s="15">
        <v>1</v>
      </c>
      <c r="CD762" s="27">
        <v>4.2</v>
      </c>
      <c r="CE762" s="27">
        <v>4</v>
      </c>
      <c r="CF762" s="27">
        <v>3.25</v>
      </c>
      <c r="CG762" s="27">
        <v>4</v>
      </c>
      <c r="CH762" s="27">
        <v>3.3333333333333335</v>
      </c>
      <c r="CI762" s="27">
        <v>3.25</v>
      </c>
      <c r="CJ762" s="27">
        <f t="shared" si="434"/>
        <v>3.6722222222222221</v>
      </c>
      <c r="CK762" s="15">
        <f t="shared" si="461"/>
        <v>0</v>
      </c>
      <c r="CL762" s="15">
        <f t="shared" si="462"/>
        <v>0.33333333333333348</v>
      </c>
      <c r="CM762" s="15">
        <f t="shared" si="463"/>
        <v>0.25</v>
      </c>
      <c r="CN762" s="15">
        <f t="shared" si="464"/>
        <v>0.20000000000000018</v>
      </c>
      <c r="CO762" s="15">
        <f t="shared" si="465"/>
        <v>0</v>
      </c>
      <c r="CP762" s="15">
        <f t="shared" si="466"/>
        <v>-0.25</v>
      </c>
      <c r="CQ762" s="15">
        <f t="shared" si="467"/>
        <v>8.8888888888888573E-2</v>
      </c>
    </row>
    <row r="763" spans="1:95" x14ac:dyDescent="0.2">
      <c r="A763" s="15">
        <v>1225</v>
      </c>
      <c r="B763" s="23">
        <v>1</v>
      </c>
      <c r="C763" s="15">
        <v>3</v>
      </c>
      <c r="D763" s="15">
        <f t="shared" si="435"/>
        <v>0</v>
      </c>
      <c r="E763" s="15">
        <f t="shared" si="469"/>
        <v>1</v>
      </c>
      <c r="F763" s="15">
        <f t="shared" si="470"/>
        <v>0</v>
      </c>
      <c r="G763" s="15">
        <f t="shared" si="471"/>
        <v>0</v>
      </c>
      <c r="H763" s="15">
        <f t="shared" si="472"/>
        <v>0</v>
      </c>
      <c r="I763" s="15">
        <v>1</v>
      </c>
      <c r="J763" s="15">
        <v>61</v>
      </c>
      <c r="K763" s="15">
        <v>2</v>
      </c>
      <c r="L763" s="15">
        <f t="shared" si="436"/>
        <v>0</v>
      </c>
      <c r="M763" s="15">
        <f t="shared" si="437"/>
        <v>0</v>
      </c>
      <c r="N763" s="15">
        <f t="shared" si="438"/>
        <v>1</v>
      </c>
      <c r="O763" s="15">
        <f t="shared" si="439"/>
        <v>0</v>
      </c>
      <c r="P763" s="15">
        <f t="shared" si="440"/>
        <v>0</v>
      </c>
      <c r="Q763" s="15">
        <v>2</v>
      </c>
      <c r="R763" s="15">
        <v>4</v>
      </c>
      <c r="S763" s="15">
        <v>15</v>
      </c>
      <c r="T763" s="15">
        <v>0</v>
      </c>
      <c r="U763" s="15">
        <v>1</v>
      </c>
      <c r="V763" s="15">
        <v>1</v>
      </c>
      <c r="W763" s="15">
        <v>100000</v>
      </c>
      <c r="X763" s="15">
        <v>1</v>
      </c>
      <c r="Y763" s="15">
        <v>0</v>
      </c>
      <c r="Z763" s="15">
        <f t="shared" si="468"/>
        <v>0</v>
      </c>
      <c r="AA763" s="15">
        <f t="shared" si="441"/>
        <v>0</v>
      </c>
      <c r="AB763" s="15">
        <f t="shared" si="442"/>
        <v>0</v>
      </c>
      <c r="AC763" s="159">
        <v>1</v>
      </c>
      <c r="AD763" s="159">
        <v>40</v>
      </c>
      <c r="AE763" s="159">
        <v>21</v>
      </c>
      <c r="AF763" s="15">
        <v>16000</v>
      </c>
      <c r="AG763" s="27">
        <v>400</v>
      </c>
      <c r="AH763" s="27">
        <f t="shared" si="443"/>
        <v>-4.7619047619047616E-2</v>
      </c>
      <c r="AI763" s="27">
        <f t="shared" si="444"/>
        <v>1</v>
      </c>
      <c r="AJ763" s="27">
        <f t="shared" si="445"/>
        <v>-4.7619047619047616E-2</v>
      </c>
      <c r="AQ763" s="15">
        <f t="shared" si="446"/>
        <v>0</v>
      </c>
      <c r="AR763" s="15">
        <f t="shared" si="447"/>
        <v>0</v>
      </c>
      <c r="AZ763" s="15">
        <f t="shared" si="448"/>
        <v>0</v>
      </c>
      <c r="BA763" s="15">
        <f t="shared" si="449"/>
        <v>0</v>
      </c>
      <c r="BC763" s="15">
        <v>2.75</v>
      </c>
      <c r="BD763" s="15">
        <v>2.3333333333333335</v>
      </c>
      <c r="BE763" s="15">
        <v>1.3333333333333333</v>
      </c>
      <c r="BF763" s="15">
        <v>1</v>
      </c>
      <c r="BG763" s="15">
        <v>3.5</v>
      </c>
      <c r="BH763" s="15">
        <v>2.1833333333333336</v>
      </c>
      <c r="BI763" s="15">
        <v>1</v>
      </c>
      <c r="BJ763" s="15">
        <v>1</v>
      </c>
      <c r="BK763" s="15">
        <f t="shared" si="450"/>
        <v>0</v>
      </c>
      <c r="BL763" s="15">
        <f t="shared" si="451"/>
        <v>0</v>
      </c>
      <c r="BM763" s="15">
        <f t="shared" si="452"/>
        <v>0</v>
      </c>
      <c r="BN763" s="15">
        <v>4</v>
      </c>
      <c r="BO763" s="15">
        <f t="shared" si="453"/>
        <v>0</v>
      </c>
      <c r="BP763" s="15">
        <f t="shared" si="454"/>
        <v>0</v>
      </c>
      <c r="BQ763" s="15">
        <f t="shared" si="455"/>
        <v>1</v>
      </c>
      <c r="BR763" s="15">
        <f t="shared" si="456"/>
        <v>0</v>
      </c>
      <c r="BS763" s="15">
        <v>3</v>
      </c>
      <c r="BT763" s="15">
        <v>1</v>
      </c>
      <c r="BU763" s="15">
        <f t="shared" si="457"/>
        <v>0</v>
      </c>
      <c r="BV763" s="15">
        <f t="shared" si="458"/>
        <v>0</v>
      </c>
      <c r="BW763" s="15">
        <f t="shared" si="459"/>
        <v>0</v>
      </c>
      <c r="BX763" s="15">
        <f t="shared" si="460"/>
        <v>0</v>
      </c>
      <c r="BY763" s="15">
        <v>1</v>
      </c>
      <c r="BZ763" s="15">
        <v>1</v>
      </c>
      <c r="CA763" s="15">
        <v>1</v>
      </c>
      <c r="CB763" s="15">
        <v>1</v>
      </c>
      <c r="CC763" s="15">
        <v>1</v>
      </c>
      <c r="CD763" s="27">
        <v>4.2</v>
      </c>
      <c r="CE763" s="27">
        <v>3.6666666666666665</v>
      </c>
      <c r="CF763" s="27">
        <v>3</v>
      </c>
      <c r="CG763" s="27">
        <v>3.8</v>
      </c>
      <c r="CH763" s="27">
        <v>3.3333333333333335</v>
      </c>
      <c r="CI763" s="27">
        <v>3.5</v>
      </c>
      <c r="CJ763" s="27">
        <f t="shared" si="434"/>
        <v>3.5833333333333335</v>
      </c>
      <c r="CK763" s="15">
        <f t="shared" si="461"/>
        <v>0</v>
      </c>
      <c r="CL763" s="15">
        <f t="shared" si="462"/>
        <v>-0.33333333333333348</v>
      </c>
      <c r="CM763" s="15">
        <f t="shared" si="463"/>
        <v>-1</v>
      </c>
      <c r="CN763" s="15">
        <f t="shared" si="464"/>
        <v>-0.20000000000000018</v>
      </c>
      <c r="CO763" s="15">
        <f t="shared" si="465"/>
        <v>0.33333333333333348</v>
      </c>
      <c r="CP763" s="15">
        <f t="shared" si="466"/>
        <v>0.25</v>
      </c>
      <c r="CQ763" s="15">
        <f t="shared" si="467"/>
        <v>-0.15833333333333321</v>
      </c>
    </row>
    <row r="764" spans="1:95" x14ac:dyDescent="0.2">
      <c r="A764" s="15">
        <v>1227</v>
      </c>
      <c r="B764" s="23">
        <v>1</v>
      </c>
      <c r="C764" s="15">
        <v>3</v>
      </c>
      <c r="D764" s="15">
        <f t="shared" si="435"/>
        <v>0</v>
      </c>
      <c r="E764" s="15">
        <f t="shared" si="469"/>
        <v>1</v>
      </c>
      <c r="F764" s="15">
        <f t="shared" si="470"/>
        <v>0</v>
      </c>
      <c r="G764" s="15">
        <f t="shared" si="471"/>
        <v>0</v>
      </c>
      <c r="H764" s="15">
        <f t="shared" si="472"/>
        <v>0</v>
      </c>
      <c r="I764" s="15">
        <v>1</v>
      </c>
      <c r="J764" s="15">
        <v>50</v>
      </c>
      <c r="K764" s="15">
        <v>4</v>
      </c>
      <c r="L764" s="15">
        <f t="shared" si="436"/>
        <v>0</v>
      </c>
      <c r="M764" s="15">
        <f t="shared" si="437"/>
        <v>0</v>
      </c>
      <c r="N764" s="15">
        <f t="shared" si="438"/>
        <v>0</v>
      </c>
      <c r="O764" s="15">
        <f t="shared" si="439"/>
        <v>0</v>
      </c>
      <c r="P764" s="15">
        <f t="shared" si="440"/>
        <v>1</v>
      </c>
      <c r="Q764" s="15">
        <v>2</v>
      </c>
      <c r="R764" s="15">
        <v>2</v>
      </c>
      <c r="S764" s="15">
        <v>20</v>
      </c>
      <c r="T764" s="15">
        <v>0</v>
      </c>
      <c r="U764" s="15">
        <v>0</v>
      </c>
      <c r="V764" s="15">
        <v>1</v>
      </c>
      <c r="W764" s="15">
        <v>55000</v>
      </c>
      <c r="X764" s="15">
        <v>1</v>
      </c>
      <c r="Y764" s="15">
        <v>1</v>
      </c>
      <c r="Z764" s="15">
        <f t="shared" si="468"/>
        <v>0</v>
      </c>
      <c r="AA764" s="15">
        <f t="shared" si="441"/>
        <v>0</v>
      </c>
      <c r="AB764" s="15">
        <f t="shared" si="442"/>
        <v>0</v>
      </c>
      <c r="AC764" s="15">
        <v>1</v>
      </c>
      <c r="AD764" s="15">
        <v>32</v>
      </c>
      <c r="AE764" s="15">
        <v>11</v>
      </c>
      <c r="AF764" s="15">
        <v>13440</v>
      </c>
      <c r="AG764" s="27">
        <v>420</v>
      </c>
      <c r="AH764" s="27">
        <f t="shared" si="443"/>
        <v>0</v>
      </c>
      <c r="AI764" s="27">
        <f t="shared" si="444"/>
        <v>1</v>
      </c>
      <c r="AJ764" s="27">
        <f t="shared" si="445"/>
        <v>0</v>
      </c>
      <c r="AQ764" s="15">
        <f t="shared" si="446"/>
        <v>0</v>
      </c>
      <c r="AR764" s="15">
        <f t="shared" si="447"/>
        <v>0</v>
      </c>
      <c r="AZ764" s="15">
        <f t="shared" si="448"/>
        <v>0</v>
      </c>
      <c r="BA764" s="15">
        <f t="shared" si="449"/>
        <v>0</v>
      </c>
      <c r="BB764" s="15">
        <f>$AJ764</f>
        <v>0</v>
      </c>
      <c r="BC764" s="15">
        <v>2</v>
      </c>
      <c r="BD764" s="15">
        <v>1.6666666666666667</v>
      </c>
      <c r="BE764" s="15">
        <v>1.3333333333333333</v>
      </c>
      <c r="BF764" s="15">
        <v>1</v>
      </c>
      <c r="BG764" s="15">
        <v>1</v>
      </c>
      <c r="BH764" s="15">
        <v>1.4</v>
      </c>
      <c r="BI764" s="15">
        <v>1</v>
      </c>
      <c r="BJ764" s="15">
        <v>2</v>
      </c>
      <c r="BK764" s="15">
        <f t="shared" si="450"/>
        <v>1</v>
      </c>
      <c r="BL764" s="15">
        <f t="shared" si="451"/>
        <v>0</v>
      </c>
      <c r="BM764" s="15">
        <f t="shared" si="452"/>
        <v>0</v>
      </c>
      <c r="BN764" s="15">
        <v>2</v>
      </c>
      <c r="BO764" s="15">
        <f t="shared" si="453"/>
        <v>1</v>
      </c>
      <c r="BP764" s="15">
        <f t="shared" si="454"/>
        <v>0</v>
      </c>
      <c r="BQ764" s="15">
        <f t="shared" si="455"/>
        <v>0</v>
      </c>
      <c r="BR764" s="15">
        <f t="shared" si="456"/>
        <v>0</v>
      </c>
      <c r="BS764" s="15">
        <v>2</v>
      </c>
      <c r="BT764" s="15">
        <v>1</v>
      </c>
      <c r="BU764" s="15">
        <f t="shared" si="457"/>
        <v>0</v>
      </c>
      <c r="BV764" s="15">
        <f t="shared" si="458"/>
        <v>0</v>
      </c>
      <c r="BW764" s="15">
        <f t="shared" si="459"/>
        <v>0</v>
      </c>
      <c r="BX764" s="15">
        <f t="shared" si="460"/>
        <v>0</v>
      </c>
      <c r="BY764" s="15">
        <v>1</v>
      </c>
      <c r="BZ764" s="15">
        <v>1</v>
      </c>
      <c r="CA764" s="15">
        <v>1</v>
      </c>
      <c r="CB764" s="15">
        <v>1</v>
      </c>
      <c r="CC764" s="15">
        <v>1</v>
      </c>
      <c r="CD764" s="27">
        <v>4.2</v>
      </c>
      <c r="CE764" s="27">
        <v>4</v>
      </c>
      <c r="CF764" s="27">
        <v>4</v>
      </c>
      <c r="CG764" s="27">
        <v>4</v>
      </c>
      <c r="CH764" s="27">
        <v>3</v>
      </c>
      <c r="CI764" s="27">
        <v>3.25</v>
      </c>
      <c r="CJ764" s="27">
        <f t="shared" si="434"/>
        <v>3.7416666666666667</v>
      </c>
      <c r="CK764" s="15">
        <f t="shared" si="461"/>
        <v>0</v>
      </c>
      <c r="CL764" s="15">
        <f t="shared" si="462"/>
        <v>0</v>
      </c>
      <c r="CM764" s="15">
        <f t="shared" si="463"/>
        <v>0</v>
      </c>
      <c r="CN764" s="15">
        <f t="shared" si="464"/>
        <v>0</v>
      </c>
      <c r="CO764" s="15">
        <f t="shared" si="465"/>
        <v>0</v>
      </c>
      <c r="CP764" s="15">
        <f t="shared" si="466"/>
        <v>0</v>
      </c>
      <c r="CQ764" s="15">
        <f t="shared" si="467"/>
        <v>0</v>
      </c>
    </row>
    <row r="765" spans="1:95" x14ac:dyDescent="0.2">
      <c r="A765" s="15">
        <v>1227</v>
      </c>
      <c r="B765" s="23">
        <v>1</v>
      </c>
      <c r="C765" s="15">
        <v>3</v>
      </c>
      <c r="D765" s="15">
        <f t="shared" si="435"/>
        <v>0</v>
      </c>
      <c r="E765" s="15">
        <f t="shared" si="469"/>
        <v>1</v>
      </c>
      <c r="F765" s="15">
        <f t="shared" si="470"/>
        <v>0</v>
      </c>
      <c r="G765" s="15">
        <f t="shared" si="471"/>
        <v>0</v>
      </c>
      <c r="H765" s="15">
        <f t="shared" si="472"/>
        <v>0</v>
      </c>
      <c r="I765" s="15">
        <v>1</v>
      </c>
      <c r="J765" s="15">
        <v>50</v>
      </c>
      <c r="K765" s="15">
        <v>4</v>
      </c>
      <c r="L765" s="15">
        <f t="shared" si="436"/>
        <v>0</v>
      </c>
      <c r="M765" s="15">
        <f t="shared" si="437"/>
        <v>0</v>
      </c>
      <c r="N765" s="15">
        <f t="shared" si="438"/>
        <v>0</v>
      </c>
      <c r="O765" s="15">
        <f t="shared" si="439"/>
        <v>0</v>
      </c>
      <c r="P765" s="15">
        <f t="shared" si="440"/>
        <v>1</v>
      </c>
      <c r="Q765" s="15">
        <v>2</v>
      </c>
      <c r="R765" s="15">
        <v>2</v>
      </c>
      <c r="S765" s="15">
        <v>20</v>
      </c>
      <c r="T765" s="15">
        <v>0</v>
      </c>
      <c r="U765" s="15">
        <v>0</v>
      </c>
      <c r="V765" s="15">
        <v>1</v>
      </c>
      <c r="W765" s="15">
        <v>55000</v>
      </c>
      <c r="X765" s="15">
        <v>1</v>
      </c>
      <c r="Y765" s="15">
        <v>0</v>
      </c>
      <c r="Z765" s="15">
        <f t="shared" si="468"/>
        <v>0</v>
      </c>
      <c r="AA765" s="15">
        <f t="shared" si="441"/>
        <v>0</v>
      </c>
      <c r="AB765" s="15">
        <f t="shared" si="442"/>
        <v>0</v>
      </c>
      <c r="AC765" s="159">
        <v>1</v>
      </c>
      <c r="AD765" s="159">
        <v>32</v>
      </c>
      <c r="AE765" s="159">
        <v>11</v>
      </c>
      <c r="AF765" s="15">
        <v>13440</v>
      </c>
      <c r="AG765" s="27">
        <v>420</v>
      </c>
      <c r="AH765" s="27">
        <f t="shared" si="443"/>
        <v>-0.57999999999999996</v>
      </c>
      <c r="AI765" s="27">
        <f t="shared" si="444"/>
        <v>1</v>
      </c>
      <c r="AJ765" s="27">
        <f t="shared" si="445"/>
        <v>-0.57999999999999996</v>
      </c>
      <c r="AQ765" s="15">
        <f t="shared" si="446"/>
        <v>0</v>
      </c>
      <c r="AR765" s="15">
        <f t="shared" si="447"/>
        <v>0</v>
      </c>
      <c r="AZ765" s="15">
        <f t="shared" si="448"/>
        <v>0</v>
      </c>
      <c r="BA765" s="15">
        <f t="shared" si="449"/>
        <v>0</v>
      </c>
      <c r="BC765" s="15">
        <v>2</v>
      </c>
      <c r="BD765" s="15">
        <v>1.6666666666666667</v>
      </c>
      <c r="BE765" s="15">
        <v>1.3333333333333333</v>
      </c>
      <c r="BF765" s="15">
        <v>1</v>
      </c>
      <c r="BG765" s="15">
        <v>1</v>
      </c>
      <c r="BH765" s="15">
        <v>1.4</v>
      </c>
      <c r="BI765" s="15">
        <v>1</v>
      </c>
      <c r="BJ765" s="15">
        <v>2</v>
      </c>
      <c r="BK765" s="15">
        <f t="shared" si="450"/>
        <v>1</v>
      </c>
      <c r="BL765" s="15">
        <f t="shared" si="451"/>
        <v>0</v>
      </c>
      <c r="BM765" s="15">
        <f t="shared" si="452"/>
        <v>0</v>
      </c>
      <c r="BN765" s="15">
        <v>2</v>
      </c>
      <c r="BO765" s="15">
        <f t="shared" si="453"/>
        <v>1</v>
      </c>
      <c r="BP765" s="15">
        <f t="shared" si="454"/>
        <v>0</v>
      </c>
      <c r="BQ765" s="15">
        <f t="shared" si="455"/>
        <v>0</v>
      </c>
      <c r="BR765" s="15">
        <f t="shared" si="456"/>
        <v>0</v>
      </c>
      <c r="BS765" s="15">
        <v>2</v>
      </c>
      <c r="BT765" s="15">
        <v>1</v>
      </c>
      <c r="BU765" s="15">
        <f t="shared" si="457"/>
        <v>0</v>
      </c>
      <c r="BV765" s="15">
        <f t="shared" si="458"/>
        <v>0</v>
      </c>
      <c r="BW765" s="15">
        <f t="shared" si="459"/>
        <v>0</v>
      </c>
      <c r="BX765" s="15">
        <f t="shared" si="460"/>
        <v>0</v>
      </c>
      <c r="BY765" s="15">
        <v>1</v>
      </c>
      <c r="BZ765" s="15">
        <v>1</v>
      </c>
      <c r="CA765" s="15">
        <v>1</v>
      </c>
      <c r="CB765" s="15">
        <v>1</v>
      </c>
      <c r="CC765" s="15">
        <v>1</v>
      </c>
      <c r="CD765" s="27">
        <v>4.2</v>
      </c>
      <c r="CE765" s="27">
        <v>4</v>
      </c>
      <c r="CF765" s="27">
        <v>4</v>
      </c>
      <c r="CG765" s="27">
        <v>4</v>
      </c>
      <c r="CH765" s="27">
        <v>3</v>
      </c>
      <c r="CI765" s="27">
        <v>3.25</v>
      </c>
      <c r="CJ765" s="27">
        <f t="shared" si="434"/>
        <v>3.7416666666666667</v>
      </c>
      <c r="CK765" s="27">
        <f t="shared" si="461"/>
        <v>-0.79999999999999982</v>
      </c>
      <c r="CL765" s="15">
        <f t="shared" si="462"/>
        <v>0.33333333333333348</v>
      </c>
      <c r="CM765" s="15">
        <f t="shared" si="463"/>
        <v>1.25</v>
      </c>
      <c r="CN765" s="15">
        <f t="shared" si="464"/>
        <v>0</v>
      </c>
      <c r="CO765" s="15">
        <f t="shared" si="465"/>
        <v>-0.33333333333333348</v>
      </c>
      <c r="CP765" s="15">
        <f t="shared" si="466"/>
        <v>-0.5</v>
      </c>
      <c r="CQ765" s="15">
        <f t="shared" si="467"/>
        <v>-8.3333333333333037E-3</v>
      </c>
    </row>
    <row r="766" spans="1:95" x14ac:dyDescent="0.2">
      <c r="A766" s="15">
        <v>1228</v>
      </c>
      <c r="B766" s="23">
        <v>1</v>
      </c>
      <c r="C766" s="15">
        <v>2</v>
      </c>
      <c r="D766" s="15">
        <f t="shared" si="435"/>
        <v>1</v>
      </c>
      <c r="E766" s="15">
        <f t="shared" si="469"/>
        <v>0</v>
      </c>
      <c r="F766" s="15">
        <f t="shared" si="470"/>
        <v>0</v>
      </c>
      <c r="G766" s="15">
        <f t="shared" si="471"/>
        <v>0</v>
      </c>
      <c r="H766" s="15">
        <f t="shared" si="472"/>
        <v>0</v>
      </c>
      <c r="I766" s="15">
        <v>1</v>
      </c>
      <c r="J766" s="15">
        <v>60</v>
      </c>
      <c r="K766" s="15">
        <v>3</v>
      </c>
      <c r="L766" s="15">
        <f t="shared" si="436"/>
        <v>0</v>
      </c>
      <c r="M766" s="15">
        <f t="shared" si="437"/>
        <v>0</v>
      </c>
      <c r="N766" s="15">
        <f t="shared" si="438"/>
        <v>0</v>
      </c>
      <c r="O766" s="15">
        <f t="shared" si="439"/>
        <v>1</v>
      </c>
      <c r="P766" s="15">
        <f t="shared" si="440"/>
        <v>0</v>
      </c>
      <c r="Q766" s="15">
        <v>2</v>
      </c>
      <c r="R766" s="15">
        <v>4</v>
      </c>
      <c r="S766" s="15">
        <v>40</v>
      </c>
      <c r="T766" s="15">
        <v>1</v>
      </c>
      <c r="U766" s="15">
        <v>1</v>
      </c>
      <c r="V766" s="15">
        <v>1</v>
      </c>
      <c r="W766" s="15">
        <v>90000</v>
      </c>
      <c r="X766" s="15">
        <v>1</v>
      </c>
      <c r="Y766" s="15">
        <v>1</v>
      </c>
      <c r="Z766" s="15">
        <f t="shared" si="468"/>
        <v>0</v>
      </c>
      <c r="AA766" s="15">
        <f t="shared" si="441"/>
        <v>0</v>
      </c>
      <c r="AB766" s="15">
        <f t="shared" si="442"/>
        <v>0</v>
      </c>
      <c r="AC766" s="15">
        <v>1</v>
      </c>
      <c r="AD766" s="15">
        <v>7</v>
      </c>
      <c r="AE766" s="15">
        <v>26</v>
      </c>
      <c r="AF766" s="15">
        <v>7000</v>
      </c>
      <c r="AG766" s="27">
        <v>1000</v>
      </c>
      <c r="AH766" s="27">
        <f t="shared" si="443"/>
        <v>7.6923076923076941E-2</v>
      </c>
      <c r="AI766" s="27">
        <f t="shared" si="444"/>
        <v>1</v>
      </c>
      <c r="AJ766" s="27">
        <f t="shared" si="445"/>
        <v>7.6923076923076941E-2</v>
      </c>
      <c r="AQ766" s="15">
        <f t="shared" si="446"/>
        <v>0</v>
      </c>
      <c r="AR766" s="15">
        <f t="shared" si="447"/>
        <v>0</v>
      </c>
      <c r="AZ766" s="15">
        <f t="shared" si="448"/>
        <v>0</v>
      </c>
      <c r="BA766" s="15">
        <f t="shared" si="449"/>
        <v>0</v>
      </c>
      <c r="BB766" s="15">
        <f>$AJ766</f>
        <v>7.6923076923076941E-2</v>
      </c>
      <c r="BC766" s="15">
        <v>1.25</v>
      </c>
      <c r="BD766" s="15">
        <v>2.3333333333333335</v>
      </c>
      <c r="BE766" s="15">
        <v>1.6666666666666667</v>
      </c>
      <c r="BF766" s="15">
        <v>2</v>
      </c>
      <c r="BG766" s="15">
        <v>4</v>
      </c>
      <c r="BH766" s="15">
        <v>2.25</v>
      </c>
      <c r="BI766" s="15">
        <v>2</v>
      </c>
      <c r="BJ766" s="15">
        <v>2</v>
      </c>
      <c r="BK766" s="15">
        <f t="shared" si="450"/>
        <v>1</v>
      </c>
      <c r="BL766" s="15">
        <f t="shared" si="451"/>
        <v>0</v>
      </c>
      <c r="BM766" s="15">
        <f t="shared" si="452"/>
        <v>0</v>
      </c>
      <c r="BN766" s="15">
        <v>1</v>
      </c>
      <c r="BO766" s="15">
        <f t="shared" si="453"/>
        <v>0</v>
      </c>
      <c r="BP766" s="15">
        <f t="shared" si="454"/>
        <v>0</v>
      </c>
      <c r="BQ766" s="15">
        <f t="shared" si="455"/>
        <v>0</v>
      </c>
      <c r="BR766" s="15">
        <f t="shared" si="456"/>
        <v>0</v>
      </c>
      <c r="BS766" s="15">
        <v>3</v>
      </c>
      <c r="BT766" s="15">
        <v>1</v>
      </c>
      <c r="BU766" s="15">
        <f t="shared" si="457"/>
        <v>0</v>
      </c>
      <c r="BV766" s="15">
        <f t="shared" si="458"/>
        <v>0</v>
      </c>
      <c r="BW766" s="15">
        <f t="shared" si="459"/>
        <v>0</v>
      </c>
      <c r="BX766" s="15">
        <f t="shared" si="460"/>
        <v>0</v>
      </c>
      <c r="BY766" s="15">
        <v>1</v>
      </c>
      <c r="BZ766" s="15">
        <v>1</v>
      </c>
      <c r="CA766" s="15">
        <v>1</v>
      </c>
      <c r="CB766" s="15">
        <v>1</v>
      </c>
      <c r="CC766" s="15">
        <v>1</v>
      </c>
      <c r="CD766" s="27">
        <v>5</v>
      </c>
      <c r="CE766" s="27">
        <v>3.6666666666666665</v>
      </c>
      <c r="CF766" s="27">
        <v>2.75</v>
      </c>
      <c r="CG766" s="27">
        <v>4</v>
      </c>
      <c r="CH766" s="27">
        <v>3.3333333333333335</v>
      </c>
      <c r="CI766" s="27">
        <v>3.75</v>
      </c>
      <c r="CJ766" s="27">
        <f t="shared" si="434"/>
        <v>3.75</v>
      </c>
      <c r="CK766" s="27">
        <f t="shared" si="461"/>
        <v>0</v>
      </c>
      <c r="CL766" s="15">
        <f t="shared" si="462"/>
        <v>0.33333333333333304</v>
      </c>
      <c r="CM766" s="15">
        <f t="shared" si="463"/>
        <v>0.25</v>
      </c>
      <c r="CN766" s="15">
        <f t="shared" si="464"/>
        <v>0</v>
      </c>
      <c r="CO766" s="15">
        <f t="shared" si="465"/>
        <v>0.33333333333333348</v>
      </c>
      <c r="CP766" s="15">
        <f t="shared" si="466"/>
        <v>0</v>
      </c>
      <c r="CQ766" s="15">
        <f t="shared" si="467"/>
        <v>0.15277777777777724</v>
      </c>
    </row>
    <row r="767" spans="1:95" x14ac:dyDescent="0.2">
      <c r="A767" s="15">
        <v>1228</v>
      </c>
      <c r="B767" s="23">
        <v>1</v>
      </c>
      <c r="C767" s="15">
        <v>2</v>
      </c>
      <c r="D767" s="15">
        <f t="shared" si="435"/>
        <v>1</v>
      </c>
      <c r="E767" s="15">
        <f t="shared" si="469"/>
        <v>0</v>
      </c>
      <c r="F767" s="15">
        <f t="shared" si="470"/>
        <v>0</v>
      </c>
      <c r="G767" s="15">
        <f t="shared" si="471"/>
        <v>0</v>
      </c>
      <c r="H767" s="15">
        <f t="shared" si="472"/>
        <v>0</v>
      </c>
      <c r="I767" s="15">
        <v>1</v>
      </c>
      <c r="J767" s="15">
        <v>60</v>
      </c>
      <c r="K767" s="15">
        <v>3</v>
      </c>
      <c r="L767" s="15">
        <f t="shared" si="436"/>
        <v>0</v>
      </c>
      <c r="M767" s="15">
        <f t="shared" si="437"/>
        <v>0</v>
      </c>
      <c r="N767" s="15">
        <f t="shared" si="438"/>
        <v>0</v>
      </c>
      <c r="O767" s="15">
        <f t="shared" si="439"/>
        <v>1</v>
      </c>
      <c r="P767" s="15">
        <f t="shared" si="440"/>
        <v>0</v>
      </c>
      <c r="Q767" s="15">
        <v>2</v>
      </c>
      <c r="R767" s="15">
        <v>4</v>
      </c>
      <c r="S767" s="15">
        <v>40</v>
      </c>
      <c r="T767" s="15">
        <v>1</v>
      </c>
      <c r="U767" s="15">
        <v>1</v>
      </c>
      <c r="V767" s="15">
        <v>1</v>
      </c>
      <c r="W767" s="15">
        <v>90000</v>
      </c>
      <c r="X767" s="15">
        <v>1</v>
      </c>
      <c r="Y767" s="15">
        <v>0</v>
      </c>
      <c r="Z767" s="15">
        <f t="shared" si="468"/>
        <v>0</v>
      </c>
      <c r="AA767" s="15">
        <f t="shared" si="441"/>
        <v>0</v>
      </c>
      <c r="AB767" s="15">
        <f t="shared" si="442"/>
        <v>0</v>
      </c>
      <c r="AC767" s="159">
        <v>1</v>
      </c>
      <c r="AD767" s="159">
        <v>7</v>
      </c>
      <c r="AE767" s="159">
        <v>26</v>
      </c>
      <c r="AF767" s="15">
        <v>6500</v>
      </c>
      <c r="AG767" s="27">
        <v>928.57142857142856</v>
      </c>
      <c r="AH767" s="27">
        <f t="shared" si="443"/>
        <v>-0.42324755989352264</v>
      </c>
      <c r="AI767" s="27">
        <f t="shared" si="444"/>
        <v>1</v>
      </c>
      <c r="AJ767" s="27">
        <f t="shared" si="445"/>
        <v>-0.42324755989352264</v>
      </c>
      <c r="AQ767" s="15">
        <f t="shared" si="446"/>
        <v>0</v>
      </c>
      <c r="AR767" s="15">
        <f t="shared" si="447"/>
        <v>0</v>
      </c>
      <c r="AZ767" s="15">
        <f t="shared" si="448"/>
        <v>0</v>
      </c>
      <c r="BA767" s="15">
        <f t="shared" si="449"/>
        <v>0</v>
      </c>
      <c r="BC767" s="15">
        <v>1.25</v>
      </c>
      <c r="BD767" s="15">
        <v>2.3333333333333335</v>
      </c>
      <c r="BE767" s="15">
        <v>1.6666666666666667</v>
      </c>
      <c r="BF767" s="15">
        <v>2</v>
      </c>
      <c r="BG767" s="15">
        <v>4</v>
      </c>
      <c r="BH767" s="15">
        <v>2.25</v>
      </c>
      <c r="BI767" s="15">
        <v>2</v>
      </c>
      <c r="BJ767" s="15">
        <v>2</v>
      </c>
      <c r="BK767" s="15">
        <f t="shared" si="450"/>
        <v>1</v>
      </c>
      <c r="BL767" s="15">
        <f t="shared" si="451"/>
        <v>0</v>
      </c>
      <c r="BM767" s="15">
        <f t="shared" si="452"/>
        <v>0</v>
      </c>
      <c r="BN767" s="15">
        <v>1</v>
      </c>
      <c r="BO767" s="15">
        <f t="shared" si="453"/>
        <v>0</v>
      </c>
      <c r="BP767" s="15">
        <f t="shared" si="454"/>
        <v>0</v>
      </c>
      <c r="BQ767" s="15">
        <f t="shared" si="455"/>
        <v>0</v>
      </c>
      <c r="BR767" s="15">
        <f t="shared" si="456"/>
        <v>0</v>
      </c>
      <c r="BS767" s="15">
        <v>3</v>
      </c>
      <c r="BT767" s="15">
        <v>1</v>
      </c>
      <c r="BU767" s="15">
        <f t="shared" si="457"/>
        <v>0</v>
      </c>
      <c r="BV767" s="15">
        <f t="shared" si="458"/>
        <v>0</v>
      </c>
      <c r="BW767" s="15">
        <f t="shared" si="459"/>
        <v>0</v>
      </c>
      <c r="BX767" s="15">
        <f t="shared" si="460"/>
        <v>0</v>
      </c>
      <c r="BY767" s="15">
        <v>1</v>
      </c>
      <c r="BZ767" s="15">
        <v>1</v>
      </c>
      <c r="CA767" s="15">
        <v>1</v>
      </c>
      <c r="CB767" s="15">
        <v>1</v>
      </c>
      <c r="CC767" s="15">
        <v>1</v>
      </c>
      <c r="CD767" s="27">
        <v>5</v>
      </c>
      <c r="CE767" s="27">
        <v>3.3333333333333335</v>
      </c>
      <c r="CF767" s="27">
        <v>2.5</v>
      </c>
      <c r="CG767" s="27">
        <v>4</v>
      </c>
      <c r="CH767" s="27">
        <v>3</v>
      </c>
      <c r="CI767" s="27">
        <v>3.75</v>
      </c>
      <c r="CJ767" s="27">
        <f t="shared" si="434"/>
        <v>3.5972222222222228</v>
      </c>
      <c r="CK767" s="15">
        <f t="shared" si="461"/>
        <v>0.79999999999999982</v>
      </c>
      <c r="CL767" s="15">
        <f t="shared" si="462"/>
        <v>-0.66666666666666652</v>
      </c>
      <c r="CM767" s="15">
        <f t="shared" si="463"/>
        <v>0.5</v>
      </c>
      <c r="CN767" s="15">
        <f t="shared" si="464"/>
        <v>0.60000000000000009</v>
      </c>
      <c r="CO767" s="15">
        <f t="shared" si="465"/>
        <v>0.66666666666666652</v>
      </c>
      <c r="CP767" s="15">
        <f t="shared" si="466"/>
        <v>0</v>
      </c>
      <c r="CQ767" s="15">
        <f t="shared" si="467"/>
        <v>0.31666666666666732</v>
      </c>
    </row>
    <row r="768" spans="1:95" x14ac:dyDescent="0.2">
      <c r="A768" s="15">
        <v>1229</v>
      </c>
      <c r="B768" s="23">
        <v>1</v>
      </c>
      <c r="C768" s="15">
        <v>2</v>
      </c>
      <c r="D768" s="15">
        <f t="shared" si="435"/>
        <v>1</v>
      </c>
      <c r="E768" s="15">
        <f t="shared" si="469"/>
        <v>0</v>
      </c>
      <c r="F768" s="15">
        <f t="shared" si="470"/>
        <v>0</v>
      </c>
      <c r="G768" s="15">
        <f t="shared" si="471"/>
        <v>0</v>
      </c>
      <c r="H768" s="15">
        <f t="shared" si="472"/>
        <v>0</v>
      </c>
      <c r="I768" s="15">
        <v>1</v>
      </c>
      <c r="J768" s="15">
        <v>61</v>
      </c>
      <c r="K768" s="15">
        <v>3</v>
      </c>
      <c r="L768" s="15">
        <f t="shared" si="436"/>
        <v>0</v>
      </c>
      <c r="M768" s="15">
        <f t="shared" si="437"/>
        <v>0</v>
      </c>
      <c r="N768" s="15">
        <f t="shared" si="438"/>
        <v>0</v>
      </c>
      <c r="O768" s="15">
        <f t="shared" si="439"/>
        <v>1</v>
      </c>
      <c r="P768" s="15">
        <f t="shared" si="440"/>
        <v>0</v>
      </c>
      <c r="Q768" s="15">
        <v>2</v>
      </c>
      <c r="R768" s="15">
        <v>4</v>
      </c>
      <c r="S768" s="15">
        <v>18</v>
      </c>
      <c r="T768" s="15">
        <v>0</v>
      </c>
      <c r="U768" s="15">
        <v>1</v>
      </c>
      <c r="V768" s="15">
        <v>1</v>
      </c>
      <c r="W768" s="15">
        <v>100000</v>
      </c>
      <c r="X768" s="15">
        <v>1</v>
      </c>
      <c r="Y768" s="15">
        <v>1</v>
      </c>
      <c r="Z768" s="15">
        <f t="shared" si="468"/>
        <v>0</v>
      </c>
      <c r="AA768" s="15">
        <f t="shared" si="441"/>
        <v>0</v>
      </c>
      <c r="AB768" s="15">
        <f t="shared" si="442"/>
        <v>0</v>
      </c>
      <c r="AC768" s="15">
        <v>1</v>
      </c>
      <c r="AD768" s="15">
        <v>1</v>
      </c>
      <c r="AE768" s="15">
        <v>12</v>
      </c>
      <c r="AF768" s="15">
        <v>1610</v>
      </c>
      <c r="AG768" s="27">
        <v>1610</v>
      </c>
      <c r="AH768" s="27">
        <f t="shared" si="443"/>
        <v>4.5454545454545456E-2</v>
      </c>
      <c r="AI768" s="27">
        <f t="shared" si="444"/>
        <v>1</v>
      </c>
      <c r="AJ768" s="27">
        <f t="shared" si="445"/>
        <v>4.5454545454545456E-2</v>
      </c>
      <c r="AQ768" s="15">
        <f t="shared" si="446"/>
        <v>0</v>
      </c>
      <c r="AR768" s="15">
        <f t="shared" si="447"/>
        <v>0</v>
      </c>
      <c r="AZ768" s="15">
        <f t="shared" si="448"/>
        <v>0</v>
      </c>
      <c r="BA768" s="15">
        <f t="shared" si="449"/>
        <v>0</v>
      </c>
      <c r="BB768" s="15">
        <f>$AJ768</f>
        <v>4.5454545454545456E-2</v>
      </c>
      <c r="BC768" s="15">
        <v>1.75</v>
      </c>
      <c r="BD768" s="15">
        <v>1</v>
      </c>
      <c r="BE768" s="15">
        <v>1</v>
      </c>
      <c r="BF768" s="15">
        <v>2</v>
      </c>
      <c r="BG768" s="15">
        <v>2</v>
      </c>
      <c r="BH768" s="15">
        <v>1.55</v>
      </c>
      <c r="BI768" s="15">
        <v>1</v>
      </c>
      <c r="BJ768" s="15">
        <v>2</v>
      </c>
      <c r="BK768" s="15">
        <f t="shared" si="450"/>
        <v>1</v>
      </c>
      <c r="BL768" s="15">
        <f t="shared" si="451"/>
        <v>0</v>
      </c>
      <c r="BM768" s="15">
        <f t="shared" si="452"/>
        <v>0</v>
      </c>
      <c r="BN768" s="15">
        <v>2</v>
      </c>
      <c r="BO768" s="15">
        <f t="shared" si="453"/>
        <v>1</v>
      </c>
      <c r="BP768" s="15">
        <f t="shared" si="454"/>
        <v>0</v>
      </c>
      <c r="BQ768" s="15">
        <f t="shared" si="455"/>
        <v>0</v>
      </c>
      <c r="BR768" s="15">
        <f t="shared" si="456"/>
        <v>0</v>
      </c>
      <c r="BS768" s="15">
        <v>5</v>
      </c>
      <c r="BT768" s="15">
        <v>1</v>
      </c>
      <c r="BU768" s="15">
        <f t="shared" si="457"/>
        <v>0</v>
      </c>
      <c r="BV768" s="15">
        <f t="shared" si="458"/>
        <v>0</v>
      </c>
      <c r="BW768" s="15">
        <f t="shared" si="459"/>
        <v>0</v>
      </c>
      <c r="BX768" s="15">
        <f t="shared" si="460"/>
        <v>0</v>
      </c>
      <c r="BY768" s="15">
        <v>1</v>
      </c>
      <c r="BZ768" s="15">
        <v>1</v>
      </c>
      <c r="CA768" s="15">
        <v>1</v>
      </c>
      <c r="CB768" s="15">
        <v>1</v>
      </c>
      <c r="CC768" s="15">
        <v>1</v>
      </c>
      <c r="CD768" s="27">
        <v>4.2</v>
      </c>
      <c r="CE768" s="27">
        <v>4</v>
      </c>
      <c r="CF768" s="27">
        <v>2</v>
      </c>
      <c r="CG768" s="27">
        <v>3.4</v>
      </c>
      <c r="CH768" s="27">
        <v>2.3333333333333335</v>
      </c>
      <c r="CI768" s="27">
        <v>3.75</v>
      </c>
      <c r="CJ768" s="27">
        <f t="shared" si="434"/>
        <v>3.2805555555555554</v>
      </c>
      <c r="CK768" s="15">
        <f t="shared" si="461"/>
        <v>0</v>
      </c>
      <c r="CL768" s="15">
        <f t="shared" si="462"/>
        <v>0</v>
      </c>
      <c r="CM768" s="15">
        <f t="shared" si="463"/>
        <v>0</v>
      </c>
      <c r="CN768" s="15">
        <f t="shared" si="464"/>
        <v>0</v>
      </c>
      <c r="CO768" s="15">
        <f t="shared" si="465"/>
        <v>0</v>
      </c>
      <c r="CP768" s="15">
        <f t="shared" si="466"/>
        <v>0</v>
      </c>
      <c r="CQ768" s="15">
        <f t="shared" si="467"/>
        <v>0</v>
      </c>
    </row>
    <row r="769" spans="1:95" x14ac:dyDescent="0.2">
      <c r="A769" s="15">
        <v>1229</v>
      </c>
      <c r="B769" s="23">
        <v>1</v>
      </c>
      <c r="C769" s="15">
        <v>2</v>
      </c>
      <c r="D769" s="15">
        <f t="shared" si="435"/>
        <v>1</v>
      </c>
      <c r="E769" s="15">
        <f t="shared" si="469"/>
        <v>0</v>
      </c>
      <c r="F769" s="15">
        <f t="shared" si="470"/>
        <v>0</v>
      </c>
      <c r="G769" s="15">
        <f t="shared" si="471"/>
        <v>0</v>
      </c>
      <c r="H769" s="15">
        <f t="shared" si="472"/>
        <v>0</v>
      </c>
      <c r="I769" s="15">
        <v>1</v>
      </c>
      <c r="J769" s="15">
        <v>61</v>
      </c>
      <c r="K769" s="15">
        <v>3</v>
      </c>
      <c r="L769" s="15">
        <f t="shared" si="436"/>
        <v>0</v>
      </c>
      <c r="M769" s="15">
        <f t="shared" si="437"/>
        <v>0</v>
      </c>
      <c r="N769" s="15">
        <f t="shared" si="438"/>
        <v>0</v>
      </c>
      <c r="O769" s="15">
        <f t="shared" si="439"/>
        <v>1</v>
      </c>
      <c r="P769" s="15">
        <f t="shared" si="440"/>
        <v>0</v>
      </c>
      <c r="Q769" s="15">
        <v>2</v>
      </c>
      <c r="R769" s="15">
        <v>4</v>
      </c>
      <c r="S769" s="15">
        <v>18</v>
      </c>
      <c r="T769" s="15">
        <v>0</v>
      </c>
      <c r="U769" s="15">
        <v>1</v>
      </c>
      <c r="V769" s="15">
        <v>1</v>
      </c>
      <c r="W769" s="15">
        <v>100000</v>
      </c>
      <c r="X769" s="15">
        <v>1</v>
      </c>
      <c r="Y769" s="15">
        <v>0</v>
      </c>
      <c r="Z769" s="15">
        <f t="shared" si="468"/>
        <v>0</v>
      </c>
      <c r="AA769" s="15">
        <f t="shared" si="441"/>
        <v>0</v>
      </c>
      <c r="AB769" s="15">
        <f t="shared" si="442"/>
        <v>0</v>
      </c>
      <c r="AC769" s="159">
        <v>1</v>
      </c>
      <c r="AD769" s="159">
        <v>1</v>
      </c>
      <c r="AE769" s="159">
        <v>11</v>
      </c>
      <c r="AF769" s="15">
        <v>1540</v>
      </c>
      <c r="AG769" s="27">
        <v>1540</v>
      </c>
      <c r="AH769" s="27">
        <f t="shared" si="443"/>
        <v>0.62105263157894741</v>
      </c>
      <c r="AI769" s="27">
        <f t="shared" si="444"/>
        <v>1</v>
      </c>
      <c r="AJ769" s="27">
        <f t="shared" si="445"/>
        <v>0.62105263157894741</v>
      </c>
      <c r="AQ769" s="15">
        <f t="shared" si="446"/>
        <v>0</v>
      </c>
      <c r="AR769" s="15">
        <f t="shared" si="447"/>
        <v>0</v>
      </c>
      <c r="AZ769" s="15">
        <f t="shared" si="448"/>
        <v>0</v>
      </c>
      <c r="BA769" s="15">
        <f t="shared" si="449"/>
        <v>0</v>
      </c>
      <c r="BC769" s="15">
        <v>1.75</v>
      </c>
      <c r="BD769" s="15">
        <v>1</v>
      </c>
      <c r="BE769" s="15">
        <v>1</v>
      </c>
      <c r="BF769" s="15">
        <v>2</v>
      </c>
      <c r="BG769" s="15">
        <v>2</v>
      </c>
      <c r="BH769" s="15">
        <v>1.55</v>
      </c>
      <c r="BI769" s="15">
        <v>1</v>
      </c>
      <c r="BJ769" s="15">
        <v>2</v>
      </c>
      <c r="BK769" s="15">
        <f t="shared" si="450"/>
        <v>1</v>
      </c>
      <c r="BL769" s="15">
        <f t="shared" si="451"/>
        <v>0</v>
      </c>
      <c r="BM769" s="15">
        <f t="shared" si="452"/>
        <v>0</v>
      </c>
      <c r="BN769" s="15">
        <v>2</v>
      </c>
      <c r="BO769" s="15">
        <f t="shared" si="453"/>
        <v>1</v>
      </c>
      <c r="BP769" s="15">
        <f t="shared" si="454"/>
        <v>0</v>
      </c>
      <c r="BQ769" s="15">
        <f t="shared" si="455"/>
        <v>0</v>
      </c>
      <c r="BR769" s="15">
        <f t="shared" si="456"/>
        <v>0</v>
      </c>
      <c r="BS769" s="15">
        <v>5</v>
      </c>
      <c r="BT769" s="15">
        <v>1</v>
      </c>
      <c r="BU769" s="15">
        <f t="shared" si="457"/>
        <v>0</v>
      </c>
      <c r="BV769" s="15">
        <f t="shared" si="458"/>
        <v>0</v>
      </c>
      <c r="BW769" s="15">
        <f t="shared" si="459"/>
        <v>0</v>
      </c>
      <c r="BX769" s="15">
        <f t="shared" si="460"/>
        <v>0</v>
      </c>
      <c r="BY769" s="15">
        <v>1</v>
      </c>
      <c r="BZ769" s="15">
        <v>1</v>
      </c>
      <c r="CA769" s="15">
        <v>1</v>
      </c>
      <c r="CB769" s="15">
        <v>1</v>
      </c>
      <c r="CC769" s="15">
        <v>1</v>
      </c>
      <c r="CD769" s="27">
        <v>4.2</v>
      </c>
      <c r="CE769" s="27">
        <v>4</v>
      </c>
      <c r="CF769" s="27">
        <v>2</v>
      </c>
      <c r="CG769" s="27">
        <v>3.4</v>
      </c>
      <c r="CH769" s="27">
        <v>2.3333333333333335</v>
      </c>
      <c r="CI769" s="27">
        <v>3.75</v>
      </c>
      <c r="CJ769" s="27">
        <f t="shared" si="434"/>
        <v>3.2805555555555554</v>
      </c>
      <c r="CK769" s="15">
        <f t="shared" si="461"/>
        <v>0.40000000000000036</v>
      </c>
      <c r="CL769" s="15">
        <f t="shared" si="462"/>
        <v>0.33333333333333348</v>
      </c>
      <c r="CM769" s="15">
        <f t="shared" si="463"/>
        <v>-1</v>
      </c>
      <c r="CN769" s="15">
        <f t="shared" si="464"/>
        <v>0</v>
      </c>
      <c r="CO769" s="15">
        <f t="shared" si="465"/>
        <v>-0.66666666666666652</v>
      </c>
      <c r="CP769" s="15">
        <f t="shared" si="466"/>
        <v>0.75</v>
      </c>
      <c r="CQ769" s="15">
        <f t="shared" si="467"/>
        <v>-3.0555555555555891E-2</v>
      </c>
    </row>
    <row r="770" spans="1:95" x14ac:dyDescent="0.2">
      <c r="A770" s="15">
        <v>1230</v>
      </c>
      <c r="B770" s="23">
        <v>1</v>
      </c>
      <c r="C770" s="15">
        <v>2</v>
      </c>
      <c r="D770" s="15">
        <f t="shared" si="435"/>
        <v>1</v>
      </c>
      <c r="E770" s="15">
        <f t="shared" si="469"/>
        <v>0</v>
      </c>
      <c r="F770" s="15">
        <f t="shared" si="470"/>
        <v>0</v>
      </c>
      <c r="G770" s="15">
        <f t="shared" si="471"/>
        <v>0</v>
      </c>
      <c r="H770" s="15">
        <f t="shared" si="472"/>
        <v>0</v>
      </c>
      <c r="I770" s="15">
        <v>0</v>
      </c>
      <c r="J770" s="15">
        <v>50</v>
      </c>
      <c r="K770" s="15">
        <v>5</v>
      </c>
      <c r="L770" s="15">
        <f t="shared" si="436"/>
        <v>0</v>
      </c>
      <c r="M770" s="15">
        <f t="shared" si="437"/>
        <v>0</v>
      </c>
      <c r="N770" s="15">
        <f t="shared" si="438"/>
        <v>0</v>
      </c>
      <c r="O770" s="15">
        <f t="shared" si="439"/>
        <v>0</v>
      </c>
      <c r="P770" s="15">
        <f t="shared" si="440"/>
        <v>0</v>
      </c>
      <c r="Q770" s="15">
        <v>2</v>
      </c>
      <c r="R770" s="15">
        <v>4</v>
      </c>
      <c r="S770" s="15">
        <v>27</v>
      </c>
      <c r="T770" s="15">
        <v>1</v>
      </c>
      <c r="U770" s="15">
        <v>1</v>
      </c>
      <c r="V770" s="15">
        <v>1</v>
      </c>
      <c r="W770" s="15">
        <v>100000</v>
      </c>
      <c r="X770" s="15">
        <v>1</v>
      </c>
      <c r="Y770" s="15">
        <v>1</v>
      </c>
      <c r="Z770" s="15">
        <f t="shared" si="468"/>
        <v>1</v>
      </c>
      <c r="AA770" s="15">
        <f t="shared" si="441"/>
        <v>0</v>
      </c>
      <c r="AB770" s="15">
        <f t="shared" si="442"/>
        <v>0</v>
      </c>
      <c r="AC770" s="15">
        <v>5</v>
      </c>
      <c r="AD770" s="15">
        <v>60</v>
      </c>
      <c r="AE770" s="15">
        <v>7</v>
      </c>
      <c r="AF770" s="15">
        <v>57000</v>
      </c>
      <c r="AG770" s="27">
        <v>950</v>
      </c>
      <c r="AH770" s="27">
        <f t="shared" si="443"/>
        <v>0.13999999999999996</v>
      </c>
      <c r="AI770" s="27">
        <f t="shared" si="444"/>
        <v>1</v>
      </c>
      <c r="AJ770" s="27">
        <f t="shared" si="445"/>
        <v>0.13999999999999996</v>
      </c>
      <c r="AQ770" s="15">
        <f t="shared" si="446"/>
        <v>0</v>
      </c>
      <c r="AR770" s="15">
        <f t="shared" si="447"/>
        <v>0</v>
      </c>
      <c r="AZ770" s="15">
        <f t="shared" si="448"/>
        <v>0</v>
      </c>
      <c r="BA770" s="15">
        <f t="shared" si="449"/>
        <v>0</v>
      </c>
      <c r="BB770" s="15">
        <f>$AJ770</f>
        <v>0.13999999999999996</v>
      </c>
      <c r="BC770" s="15">
        <v>3.5</v>
      </c>
      <c r="BD770" s="15">
        <v>2.3333333333333335</v>
      </c>
      <c r="BE770" s="15">
        <v>2.6666666666666665</v>
      </c>
      <c r="BF770" s="15">
        <v>1</v>
      </c>
      <c r="BG770" s="15">
        <v>1</v>
      </c>
      <c r="BH770" s="15">
        <v>2.1</v>
      </c>
      <c r="BI770" s="15">
        <v>2</v>
      </c>
      <c r="BJ770" s="15">
        <v>5</v>
      </c>
      <c r="BK770" s="15">
        <f t="shared" si="450"/>
        <v>0</v>
      </c>
      <c r="BL770" s="15">
        <f t="shared" si="451"/>
        <v>0</v>
      </c>
      <c r="BM770" s="15">
        <f t="shared" si="452"/>
        <v>0</v>
      </c>
      <c r="BN770" s="15" t="s">
        <v>1007</v>
      </c>
      <c r="BO770" s="15">
        <f t="shared" si="453"/>
        <v>0</v>
      </c>
      <c r="BP770" s="15">
        <f t="shared" si="454"/>
        <v>0</v>
      </c>
      <c r="BQ770" s="15">
        <f t="shared" si="455"/>
        <v>0</v>
      </c>
      <c r="BR770" s="15">
        <f t="shared" si="456"/>
        <v>0</v>
      </c>
      <c r="BU770" s="15">
        <f t="shared" si="457"/>
        <v>0</v>
      </c>
      <c r="BV770" s="15">
        <f t="shared" si="458"/>
        <v>0</v>
      </c>
      <c r="BW770" s="15">
        <f t="shared" si="459"/>
        <v>0</v>
      </c>
      <c r="BX770" s="15">
        <f t="shared" si="460"/>
        <v>0</v>
      </c>
      <c r="BY770" s="15" t="s">
        <v>1007</v>
      </c>
      <c r="BZ770" s="15" t="s">
        <v>1007</v>
      </c>
      <c r="CA770" s="15" t="s">
        <v>1007</v>
      </c>
      <c r="CB770" s="15" t="s">
        <v>1007</v>
      </c>
      <c r="CC770" s="15" t="s">
        <v>1007</v>
      </c>
      <c r="CD770" s="27">
        <v>3.8</v>
      </c>
      <c r="CE770" s="27">
        <v>3.6666666666666665</v>
      </c>
      <c r="CF770" s="27">
        <v>3</v>
      </c>
      <c r="CG770" s="27">
        <v>3.4</v>
      </c>
      <c r="CH770" s="27">
        <v>3</v>
      </c>
      <c r="CI770" s="27">
        <v>3</v>
      </c>
      <c r="CJ770" s="27">
        <f t="shared" ref="CJ770:CJ833" si="473">AVERAGE($CD770:$CI770)</f>
        <v>3.3111111111111113</v>
      </c>
      <c r="CK770" s="15">
        <f t="shared" si="461"/>
        <v>0.19999999999999973</v>
      </c>
      <c r="CL770" s="15">
        <f t="shared" si="462"/>
        <v>0</v>
      </c>
      <c r="CM770" s="15">
        <f t="shared" si="463"/>
        <v>0</v>
      </c>
      <c r="CN770" s="15">
        <f t="shared" si="464"/>
        <v>0.79999999999999982</v>
      </c>
      <c r="CO770" s="15">
        <f t="shared" si="465"/>
        <v>0.33333333333333348</v>
      </c>
      <c r="CP770" s="15">
        <f t="shared" si="466"/>
        <v>-0.25</v>
      </c>
      <c r="CQ770" s="15">
        <f t="shared" si="467"/>
        <v>0.18055555555555625</v>
      </c>
    </row>
    <row r="771" spans="1:95" x14ac:dyDescent="0.2">
      <c r="A771" s="15">
        <v>1230</v>
      </c>
      <c r="B771" s="23">
        <v>1</v>
      </c>
      <c r="C771" s="15">
        <v>2</v>
      </c>
      <c r="D771" s="15">
        <f t="shared" ref="D771:D834" si="474">IF($C771=2,1,0)</f>
        <v>1</v>
      </c>
      <c r="E771" s="15">
        <f t="shared" si="469"/>
        <v>0</v>
      </c>
      <c r="F771" s="15">
        <f t="shared" si="470"/>
        <v>0</v>
      </c>
      <c r="G771" s="15">
        <f t="shared" si="471"/>
        <v>0</v>
      </c>
      <c r="H771" s="15">
        <f t="shared" si="472"/>
        <v>0</v>
      </c>
      <c r="I771" s="15">
        <v>0</v>
      </c>
      <c r="J771" s="15">
        <v>50</v>
      </c>
      <c r="K771" s="15">
        <v>5</v>
      </c>
      <c r="L771" s="15">
        <f t="shared" ref="L771:L834" si="475">IF($K771=0,1,0)</f>
        <v>0</v>
      </c>
      <c r="M771" s="15">
        <f t="shared" ref="M771:M834" si="476">IF($K771=1,1,0)</f>
        <v>0</v>
      </c>
      <c r="N771" s="15">
        <f t="shared" ref="N771:N834" si="477">IF($K771=2,1,0)</f>
        <v>0</v>
      </c>
      <c r="O771" s="15">
        <f t="shared" ref="O771:O834" si="478">IF($K771=3,1,0)</f>
        <v>0</v>
      </c>
      <c r="P771" s="15">
        <f t="shared" ref="P771:P834" si="479">IF($K771=4,1,0)</f>
        <v>0</v>
      </c>
      <c r="Q771" s="15">
        <v>2</v>
      </c>
      <c r="R771" s="15">
        <v>4</v>
      </c>
      <c r="S771" s="15">
        <v>27</v>
      </c>
      <c r="T771" s="15">
        <v>1</v>
      </c>
      <c r="U771" s="15">
        <v>1</v>
      </c>
      <c r="V771" s="15">
        <v>1</v>
      </c>
      <c r="W771" s="15">
        <v>100000</v>
      </c>
      <c r="X771" s="15">
        <v>1</v>
      </c>
      <c r="Y771" s="15">
        <v>0</v>
      </c>
      <c r="Z771" s="15">
        <f t="shared" si="468"/>
        <v>1</v>
      </c>
      <c r="AA771" s="15">
        <f t="shared" ref="AA771:AA834" si="480">IF(OR($AC771=2,$AC771=6,$AC771=10),1,0)</f>
        <v>0</v>
      </c>
      <c r="AB771" s="15">
        <f t="shared" ref="AB771:AB834" si="481">IF(OR($AC771=7,$AC771=8,$AC771=9),1,0)</f>
        <v>0</v>
      </c>
      <c r="AC771" s="159">
        <v>5</v>
      </c>
      <c r="AD771" s="159">
        <v>60</v>
      </c>
      <c r="AE771" s="159">
        <v>12</v>
      </c>
      <c r="AF771" s="15">
        <v>50000</v>
      </c>
      <c r="AG771" s="27">
        <v>833.33333333333337</v>
      </c>
      <c r="AH771" s="27">
        <f t="shared" ref="AH771:AH834" si="482">($AG771-$AG772)/$AG772</f>
        <v>4.1666666666666713E-2</v>
      </c>
      <c r="AI771" s="27">
        <f t="shared" ref="AI771:AI834" si="483">$AD771/($AD771+$AL771+$AU771)</f>
        <v>1</v>
      </c>
      <c r="AJ771" s="27">
        <f t="shared" ref="AJ771:AJ834" si="484">$AI771*$AH771</f>
        <v>4.1666666666666713E-2</v>
      </c>
      <c r="AQ771" s="15">
        <f t="shared" ref="AQ771:AQ834" si="485">$AL771/($AD771+$AL771+$AU771)</f>
        <v>0</v>
      </c>
      <c r="AR771" s="15">
        <f t="shared" ref="AR771:AR834" si="486">$AQ771*$AP771</f>
        <v>0</v>
      </c>
      <c r="AZ771" s="15">
        <f t="shared" ref="AZ771:AZ834" si="487">($AU771/($AD771+$AL771+$AU771))</f>
        <v>0</v>
      </c>
      <c r="BA771" s="15">
        <f t="shared" ref="BA771:BA834" si="488">$AY771*$AZ771</f>
        <v>0</v>
      </c>
      <c r="BC771" s="15">
        <v>3.5</v>
      </c>
      <c r="BD771" s="15">
        <v>2.3333333333333335</v>
      </c>
      <c r="BE771" s="15">
        <v>2.6666666666666665</v>
      </c>
      <c r="BF771" s="15">
        <v>1</v>
      </c>
      <c r="BG771" s="15">
        <v>1</v>
      </c>
      <c r="BH771" s="15">
        <v>2.1</v>
      </c>
      <c r="BI771" s="15">
        <v>2</v>
      </c>
      <c r="BJ771" s="15">
        <v>5</v>
      </c>
      <c r="BK771" s="15">
        <f t="shared" ref="BK771:BK834" si="489">IF($BJ771=2,1,0)</f>
        <v>0</v>
      </c>
      <c r="BL771" s="15">
        <f t="shared" ref="BL771:BL834" si="490">IF($BJ771=3,1,0)</f>
        <v>0</v>
      </c>
      <c r="BM771" s="15">
        <f t="shared" ref="BM771:BM834" si="491">IF($BJ771=4,1,0)</f>
        <v>0</v>
      </c>
      <c r="BN771" s="15" t="s">
        <v>1007</v>
      </c>
      <c r="BO771" s="15">
        <f t="shared" ref="BO771:BO834" si="492">IF($BN771=2,1,0)</f>
        <v>0</v>
      </c>
      <c r="BP771" s="15">
        <f t="shared" ref="BP771:BP834" si="493">IF($BN771=3,1,0)</f>
        <v>0</v>
      </c>
      <c r="BQ771" s="15">
        <f t="shared" ref="BQ771:BQ834" si="494">IF($BN771=4,1,0)</f>
        <v>0</v>
      </c>
      <c r="BR771" s="15">
        <f t="shared" ref="BR771:BR834" si="495">IF($BN771=5,1,0)</f>
        <v>0</v>
      </c>
      <c r="BU771" s="15">
        <f t="shared" ref="BU771:BU834" si="496">IF($BT771=2,1,0)</f>
        <v>0</v>
      </c>
      <c r="BV771" s="15">
        <f t="shared" ref="BV771:BV834" si="497">IF($BT771=3,1,0)</f>
        <v>0</v>
      </c>
      <c r="BW771" s="15">
        <f t="shared" ref="BW771:BW834" si="498">IF($BT771=4,1,0)</f>
        <v>0</v>
      </c>
      <c r="BX771" s="15">
        <f t="shared" ref="BX771:BX834" si="499">IF($BT771=5,1,0)</f>
        <v>0</v>
      </c>
      <c r="BY771" s="15" t="s">
        <v>1007</v>
      </c>
      <c r="BZ771" s="15" t="s">
        <v>1007</v>
      </c>
      <c r="CA771" s="15" t="s">
        <v>1007</v>
      </c>
      <c r="CB771" s="15" t="s">
        <v>1007</v>
      </c>
      <c r="CC771" s="15" t="s">
        <v>1007</v>
      </c>
      <c r="CD771" s="27">
        <v>3.6</v>
      </c>
      <c r="CE771" s="27">
        <v>3.6666666666666665</v>
      </c>
      <c r="CF771" s="27">
        <v>3</v>
      </c>
      <c r="CG771" s="27">
        <v>2.6</v>
      </c>
      <c r="CH771" s="27">
        <v>2.6666666666666665</v>
      </c>
      <c r="CI771" s="27">
        <v>3.25</v>
      </c>
      <c r="CJ771" s="27">
        <f t="shared" si="473"/>
        <v>3.1305555555555551</v>
      </c>
      <c r="CK771" s="15">
        <f t="shared" ref="CK771:CK834" si="500">$CD771-$CD772</f>
        <v>-0.60000000000000009</v>
      </c>
      <c r="CL771" s="15">
        <f t="shared" ref="CL771:CL834" si="501">$CE771-$CE772</f>
        <v>0</v>
      </c>
      <c r="CM771" s="15">
        <f t="shared" ref="CM771:CM834" si="502">$CF771-$CF772</f>
        <v>0.5</v>
      </c>
      <c r="CN771" s="15">
        <f t="shared" ref="CN771:CN834" si="503">$CG771-$CG772</f>
        <v>-1</v>
      </c>
      <c r="CO771" s="15">
        <f t="shared" ref="CO771:CO834" si="504">$CH771-$CH772</f>
        <v>-0.33333333333333348</v>
      </c>
      <c r="CP771" s="15">
        <f t="shared" ref="CP771:CP834" si="505">$CI771-$CI772</f>
        <v>0</v>
      </c>
      <c r="CQ771" s="15">
        <f t="shared" ref="CQ771:CQ834" si="506">$CJ771-$CJ772</f>
        <v>-0.23888888888888982</v>
      </c>
    </row>
    <row r="772" spans="1:95" x14ac:dyDescent="0.2">
      <c r="A772" s="15">
        <v>1231</v>
      </c>
      <c r="B772" s="23">
        <v>1</v>
      </c>
      <c r="C772" s="15">
        <v>2</v>
      </c>
      <c r="D772" s="15">
        <f t="shared" si="474"/>
        <v>1</v>
      </c>
      <c r="E772" s="15">
        <f t="shared" si="469"/>
        <v>0</v>
      </c>
      <c r="F772" s="15">
        <f t="shared" si="470"/>
        <v>0</v>
      </c>
      <c r="G772" s="15">
        <f t="shared" si="471"/>
        <v>0</v>
      </c>
      <c r="H772" s="15">
        <f t="shared" si="472"/>
        <v>0</v>
      </c>
      <c r="I772" s="15">
        <v>0</v>
      </c>
      <c r="J772" s="15">
        <v>50</v>
      </c>
      <c r="K772" s="15">
        <v>5</v>
      </c>
      <c r="L772" s="15">
        <f t="shared" si="475"/>
        <v>0</v>
      </c>
      <c r="M772" s="15">
        <f t="shared" si="476"/>
        <v>0</v>
      </c>
      <c r="N772" s="15">
        <f t="shared" si="477"/>
        <v>0</v>
      </c>
      <c r="O772" s="15">
        <f t="shared" si="478"/>
        <v>0</v>
      </c>
      <c r="P772" s="15">
        <f t="shared" si="479"/>
        <v>0</v>
      </c>
      <c r="Q772" s="15">
        <v>2</v>
      </c>
      <c r="R772" s="15">
        <v>4</v>
      </c>
      <c r="S772" s="15">
        <v>10</v>
      </c>
      <c r="T772" s="15">
        <v>1</v>
      </c>
      <c r="U772" s="15">
        <v>1</v>
      </c>
      <c r="V772" s="15">
        <v>1</v>
      </c>
      <c r="W772" s="15">
        <v>120000</v>
      </c>
      <c r="X772" s="15">
        <v>1</v>
      </c>
      <c r="Y772" s="15">
        <v>1</v>
      </c>
      <c r="Z772" s="15">
        <f t="shared" ref="Z772:Z835" si="507">IF(OR($AC772=3,$AC772=4,$AC772=5),1,0)</f>
        <v>0</v>
      </c>
      <c r="AA772" s="15">
        <f t="shared" si="480"/>
        <v>0</v>
      </c>
      <c r="AB772" s="15">
        <f t="shared" si="481"/>
        <v>0</v>
      </c>
      <c r="AC772" s="15">
        <v>1</v>
      </c>
      <c r="AD772" s="15">
        <v>7</v>
      </c>
      <c r="AE772" s="15">
        <v>10</v>
      </c>
      <c r="AF772" s="15">
        <v>5600</v>
      </c>
      <c r="AG772" s="27">
        <v>800</v>
      </c>
      <c r="AH772" s="27">
        <f t="shared" si="482"/>
        <v>0</v>
      </c>
      <c r="AI772" s="27">
        <f t="shared" si="483"/>
        <v>1</v>
      </c>
      <c r="AJ772" s="27">
        <f t="shared" si="484"/>
        <v>0</v>
      </c>
      <c r="AQ772" s="15">
        <f t="shared" si="485"/>
        <v>0</v>
      </c>
      <c r="AR772" s="15">
        <f t="shared" si="486"/>
        <v>0</v>
      </c>
      <c r="AZ772" s="15">
        <f t="shared" si="487"/>
        <v>0</v>
      </c>
      <c r="BA772" s="15">
        <f t="shared" si="488"/>
        <v>0</v>
      </c>
      <c r="BB772" s="15">
        <f>$AJ772</f>
        <v>0</v>
      </c>
      <c r="BC772" s="15">
        <v>1.25</v>
      </c>
      <c r="BD772" s="15">
        <v>1</v>
      </c>
      <c r="BE772" s="15">
        <v>1.3333333333333333</v>
      </c>
      <c r="BF772" s="15">
        <v>1</v>
      </c>
      <c r="BG772" s="15">
        <v>1</v>
      </c>
      <c r="BH772" s="15">
        <v>1.1166666666666667</v>
      </c>
      <c r="BI772" s="15">
        <v>1</v>
      </c>
      <c r="BJ772" s="15">
        <v>2</v>
      </c>
      <c r="BK772" s="15">
        <f t="shared" si="489"/>
        <v>1</v>
      </c>
      <c r="BL772" s="15">
        <f t="shared" si="490"/>
        <v>0</v>
      </c>
      <c r="BM772" s="15">
        <f t="shared" si="491"/>
        <v>0</v>
      </c>
      <c r="BN772" s="15">
        <v>4</v>
      </c>
      <c r="BO772" s="15">
        <f t="shared" si="492"/>
        <v>0</v>
      </c>
      <c r="BP772" s="15">
        <f t="shared" si="493"/>
        <v>0</v>
      </c>
      <c r="BQ772" s="15">
        <f t="shared" si="494"/>
        <v>1</v>
      </c>
      <c r="BR772" s="15">
        <f t="shared" si="495"/>
        <v>0</v>
      </c>
      <c r="BS772" s="15">
        <v>2</v>
      </c>
      <c r="BT772" s="15">
        <v>1</v>
      </c>
      <c r="BU772" s="15">
        <f t="shared" si="496"/>
        <v>0</v>
      </c>
      <c r="BV772" s="15">
        <f t="shared" si="497"/>
        <v>0</v>
      </c>
      <c r="BW772" s="15">
        <f t="shared" si="498"/>
        <v>0</v>
      </c>
      <c r="BX772" s="15">
        <f t="shared" si="499"/>
        <v>0</v>
      </c>
      <c r="BY772" s="15">
        <v>1</v>
      </c>
      <c r="BZ772" s="15">
        <v>1</v>
      </c>
      <c r="CA772" s="15">
        <v>1</v>
      </c>
      <c r="CB772" s="15">
        <v>1</v>
      </c>
      <c r="CC772" s="15">
        <v>1</v>
      </c>
      <c r="CD772" s="27">
        <v>4.2</v>
      </c>
      <c r="CE772" s="27">
        <v>3.6666666666666665</v>
      </c>
      <c r="CF772" s="27">
        <v>2.5</v>
      </c>
      <c r="CG772" s="27">
        <v>3.6</v>
      </c>
      <c r="CH772" s="27">
        <v>3</v>
      </c>
      <c r="CI772" s="27">
        <v>3.25</v>
      </c>
      <c r="CJ772" s="27">
        <f t="shared" si="473"/>
        <v>3.3694444444444449</v>
      </c>
      <c r="CK772" s="15">
        <f t="shared" si="500"/>
        <v>0</v>
      </c>
      <c r="CL772" s="15">
        <f t="shared" si="501"/>
        <v>0</v>
      </c>
      <c r="CM772" s="15">
        <f t="shared" si="502"/>
        <v>0</v>
      </c>
      <c r="CN772" s="15">
        <f t="shared" si="503"/>
        <v>0</v>
      </c>
      <c r="CO772" s="15">
        <f t="shared" si="504"/>
        <v>0</v>
      </c>
      <c r="CP772" s="15">
        <f t="shared" si="505"/>
        <v>0.25</v>
      </c>
      <c r="CQ772" s="15">
        <f t="shared" si="506"/>
        <v>4.1666666666666963E-2</v>
      </c>
    </row>
    <row r="773" spans="1:95" x14ac:dyDescent="0.2">
      <c r="A773" s="15">
        <v>1231</v>
      </c>
      <c r="B773" s="23">
        <v>1</v>
      </c>
      <c r="C773" s="15">
        <v>2</v>
      </c>
      <c r="D773" s="15">
        <f t="shared" si="474"/>
        <v>1</v>
      </c>
      <c r="E773" s="15">
        <f t="shared" si="469"/>
        <v>0</v>
      </c>
      <c r="F773" s="15">
        <f t="shared" si="470"/>
        <v>0</v>
      </c>
      <c r="G773" s="15">
        <f t="shared" si="471"/>
        <v>0</v>
      </c>
      <c r="H773" s="15">
        <f t="shared" si="472"/>
        <v>0</v>
      </c>
      <c r="I773" s="15">
        <v>0</v>
      </c>
      <c r="J773" s="15">
        <v>50</v>
      </c>
      <c r="K773" s="15">
        <v>5</v>
      </c>
      <c r="L773" s="15">
        <f t="shared" si="475"/>
        <v>0</v>
      </c>
      <c r="M773" s="15">
        <f t="shared" si="476"/>
        <v>0</v>
      </c>
      <c r="N773" s="15">
        <f t="shared" si="477"/>
        <v>0</v>
      </c>
      <c r="O773" s="15">
        <f t="shared" si="478"/>
        <v>0</v>
      </c>
      <c r="P773" s="15">
        <f t="shared" si="479"/>
        <v>0</v>
      </c>
      <c r="Q773" s="15">
        <v>2</v>
      </c>
      <c r="R773" s="15">
        <v>4</v>
      </c>
      <c r="S773" s="15">
        <v>10</v>
      </c>
      <c r="T773" s="15">
        <v>1</v>
      </c>
      <c r="U773" s="15">
        <v>1</v>
      </c>
      <c r="V773" s="15">
        <v>1</v>
      </c>
      <c r="W773" s="15">
        <v>120000</v>
      </c>
      <c r="X773" s="15">
        <v>1</v>
      </c>
      <c r="Y773" s="15">
        <v>0</v>
      </c>
      <c r="Z773" s="15">
        <f t="shared" si="507"/>
        <v>0</v>
      </c>
      <c r="AA773" s="15">
        <f t="shared" si="480"/>
        <v>0</v>
      </c>
      <c r="AB773" s="15">
        <f t="shared" si="481"/>
        <v>0</v>
      </c>
      <c r="AC773" s="159">
        <v>1</v>
      </c>
      <c r="AD773" s="159">
        <v>7</v>
      </c>
      <c r="AE773" s="159">
        <v>9</v>
      </c>
      <c r="AF773" s="15">
        <v>5600</v>
      </c>
      <c r="AG773" s="27">
        <v>800</v>
      </c>
      <c r="AH773" s="27">
        <f t="shared" si="482"/>
        <v>0.44000000000000006</v>
      </c>
      <c r="AI773" s="27">
        <f t="shared" si="483"/>
        <v>1</v>
      </c>
      <c r="AJ773" s="27">
        <f t="shared" si="484"/>
        <v>0.44000000000000006</v>
      </c>
      <c r="AQ773" s="15">
        <f t="shared" si="485"/>
        <v>0</v>
      </c>
      <c r="AR773" s="15">
        <f t="shared" si="486"/>
        <v>0</v>
      </c>
      <c r="AZ773" s="15">
        <f t="shared" si="487"/>
        <v>0</v>
      </c>
      <c r="BA773" s="15">
        <f t="shared" si="488"/>
        <v>0</v>
      </c>
      <c r="BC773" s="15">
        <v>1.25</v>
      </c>
      <c r="BD773" s="15">
        <v>1</v>
      </c>
      <c r="BE773" s="15">
        <v>1.3333333333333333</v>
      </c>
      <c r="BF773" s="15">
        <v>1</v>
      </c>
      <c r="BG773" s="15">
        <v>1</v>
      </c>
      <c r="BH773" s="15">
        <v>1.1166666666666667</v>
      </c>
      <c r="BI773" s="15">
        <v>1</v>
      </c>
      <c r="BJ773" s="15">
        <v>2</v>
      </c>
      <c r="BK773" s="15">
        <f t="shared" si="489"/>
        <v>1</v>
      </c>
      <c r="BL773" s="15">
        <f t="shared" si="490"/>
        <v>0</v>
      </c>
      <c r="BM773" s="15">
        <f t="shared" si="491"/>
        <v>0</v>
      </c>
      <c r="BN773" s="15">
        <v>4</v>
      </c>
      <c r="BO773" s="15">
        <f t="shared" si="492"/>
        <v>0</v>
      </c>
      <c r="BP773" s="15">
        <f t="shared" si="493"/>
        <v>0</v>
      </c>
      <c r="BQ773" s="15">
        <f t="shared" si="494"/>
        <v>1</v>
      </c>
      <c r="BR773" s="15">
        <f t="shared" si="495"/>
        <v>0</v>
      </c>
      <c r="BS773" s="15">
        <v>2</v>
      </c>
      <c r="BT773" s="15">
        <v>1</v>
      </c>
      <c r="BU773" s="15">
        <f t="shared" si="496"/>
        <v>0</v>
      </c>
      <c r="BV773" s="15">
        <f t="shared" si="497"/>
        <v>0</v>
      </c>
      <c r="BW773" s="15">
        <f t="shared" si="498"/>
        <v>0</v>
      </c>
      <c r="BX773" s="15">
        <f t="shared" si="499"/>
        <v>0</v>
      </c>
      <c r="BY773" s="15">
        <v>1</v>
      </c>
      <c r="BZ773" s="15">
        <v>1</v>
      </c>
      <c r="CA773" s="15">
        <v>1</v>
      </c>
      <c r="CB773" s="15">
        <v>1</v>
      </c>
      <c r="CC773" s="15">
        <v>1</v>
      </c>
      <c r="CD773" s="27">
        <v>4.2</v>
      </c>
      <c r="CE773" s="27">
        <v>3.6666666666666665</v>
      </c>
      <c r="CF773" s="27">
        <v>2.5</v>
      </c>
      <c r="CG773" s="27">
        <v>3.6</v>
      </c>
      <c r="CH773" s="27">
        <v>3</v>
      </c>
      <c r="CI773" s="27">
        <v>3</v>
      </c>
      <c r="CJ773" s="27">
        <f t="shared" si="473"/>
        <v>3.3277777777777779</v>
      </c>
      <c r="CK773" s="15">
        <f t="shared" si="500"/>
        <v>0.60000000000000009</v>
      </c>
      <c r="CL773" s="15">
        <f t="shared" si="501"/>
        <v>-0.66666666666666652</v>
      </c>
      <c r="CM773" s="15">
        <f t="shared" si="502"/>
        <v>-1</v>
      </c>
      <c r="CN773" s="15">
        <f t="shared" si="503"/>
        <v>0.39999999999999991</v>
      </c>
      <c r="CO773" s="15">
        <f t="shared" si="504"/>
        <v>0</v>
      </c>
      <c r="CP773" s="15">
        <f t="shared" si="505"/>
        <v>-0.25</v>
      </c>
      <c r="CQ773" s="15">
        <f t="shared" si="506"/>
        <v>-0.15277777777777768</v>
      </c>
    </row>
    <row r="774" spans="1:95" x14ac:dyDescent="0.2">
      <c r="A774" s="15">
        <v>1232</v>
      </c>
      <c r="B774" s="23">
        <v>1</v>
      </c>
      <c r="C774" s="15">
        <v>2</v>
      </c>
      <c r="D774" s="15">
        <f t="shared" si="474"/>
        <v>1</v>
      </c>
      <c r="E774" s="15">
        <f t="shared" si="469"/>
        <v>0</v>
      </c>
      <c r="F774" s="15">
        <f t="shared" si="470"/>
        <v>0</v>
      </c>
      <c r="G774" s="15">
        <f t="shared" si="471"/>
        <v>0</v>
      </c>
      <c r="H774" s="15">
        <f t="shared" si="472"/>
        <v>0</v>
      </c>
      <c r="I774" s="15">
        <v>1</v>
      </c>
      <c r="J774" s="15">
        <v>60</v>
      </c>
      <c r="K774" s="15">
        <v>3</v>
      </c>
      <c r="L774" s="15">
        <f t="shared" si="475"/>
        <v>0</v>
      </c>
      <c r="M774" s="15">
        <f t="shared" si="476"/>
        <v>0</v>
      </c>
      <c r="N774" s="15">
        <f t="shared" si="477"/>
        <v>0</v>
      </c>
      <c r="O774" s="15">
        <f t="shared" si="478"/>
        <v>1</v>
      </c>
      <c r="P774" s="15">
        <f t="shared" si="479"/>
        <v>0</v>
      </c>
      <c r="Q774" s="15">
        <v>2</v>
      </c>
      <c r="R774" s="15">
        <v>5</v>
      </c>
      <c r="S774" s="15">
        <v>20</v>
      </c>
      <c r="T774" s="15">
        <v>0</v>
      </c>
      <c r="U774" s="15">
        <v>1</v>
      </c>
      <c r="V774" s="15">
        <v>0</v>
      </c>
      <c r="W774" s="15">
        <v>0</v>
      </c>
      <c r="X774" s="15">
        <v>1</v>
      </c>
      <c r="Y774" s="15">
        <v>1</v>
      </c>
      <c r="Z774" s="15">
        <f t="shared" si="507"/>
        <v>0</v>
      </c>
      <c r="AA774" s="15">
        <f t="shared" si="480"/>
        <v>0</v>
      </c>
      <c r="AB774" s="15">
        <f t="shared" si="481"/>
        <v>0</v>
      </c>
      <c r="AC774" s="15">
        <v>1</v>
      </c>
      <c r="AD774" s="15">
        <v>9</v>
      </c>
      <c r="AE774" s="15">
        <v>12</v>
      </c>
      <c r="AF774" s="15">
        <v>5000</v>
      </c>
      <c r="AG774" s="27">
        <v>555.55555555555554</v>
      </c>
      <c r="AH774" s="27">
        <f t="shared" si="482"/>
        <v>-0.44444444444444448</v>
      </c>
      <c r="AI774" s="27">
        <f t="shared" si="483"/>
        <v>1</v>
      </c>
      <c r="AJ774" s="27">
        <f t="shared" si="484"/>
        <v>-0.44444444444444448</v>
      </c>
      <c r="AQ774" s="15">
        <f t="shared" si="485"/>
        <v>0</v>
      </c>
      <c r="AR774" s="15">
        <f t="shared" si="486"/>
        <v>0</v>
      </c>
      <c r="AZ774" s="15">
        <f t="shared" si="487"/>
        <v>0</v>
      </c>
      <c r="BA774" s="15">
        <f t="shared" si="488"/>
        <v>0</v>
      </c>
      <c r="BB774" s="15">
        <f>$AJ774</f>
        <v>-0.44444444444444448</v>
      </c>
      <c r="BC774" s="15">
        <v>1.5</v>
      </c>
      <c r="BD774" s="15">
        <v>1</v>
      </c>
      <c r="BE774" s="15">
        <v>2.3333333333333335</v>
      </c>
      <c r="BF774" s="15">
        <v>1</v>
      </c>
      <c r="BG774" s="15">
        <v>1</v>
      </c>
      <c r="BH774" s="15">
        <v>1.3666666666666667</v>
      </c>
      <c r="BI774" s="15">
        <v>4</v>
      </c>
      <c r="BJ774" s="15">
        <v>5</v>
      </c>
      <c r="BK774" s="15">
        <f t="shared" si="489"/>
        <v>0</v>
      </c>
      <c r="BL774" s="15">
        <f t="shared" si="490"/>
        <v>0</v>
      </c>
      <c r="BM774" s="15">
        <f t="shared" si="491"/>
        <v>0</v>
      </c>
      <c r="BN774" s="15" t="s">
        <v>1007</v>
      </c>
      <c r="BO774" s="15">
        <f t="shared" si="492"/>
        <v>0</v>
      </c>
      <c r="BP774" s="15">
        <f t="shared" si="493"/>
        <v>0</v>
      </c>
      <c r="BQ774" s="15">
        <f t="shared" si="494"/>
        <v>0</v>
      </c>
      <c r="BR774" s="15">
        <f t="shared" si="495"/>
        <v>0</v>
      </c>
      <c r="BU774" s="15">
        <f t="shared" si="496"/>
        <v>0</v>
      </c>
      <c r="BV774" s="15">
        <f t="shared" si="497"/>
        <v>0</v>
      </c>
      <c r="BW774" s="15">
        <f t="shared" si="498"/>
        <v>0</v>
      </c>
      <c r="BX774" s="15">
        <f t="shared" si="499"/>
        <v>0</v>
      </c>
      <c r="BY774" s="15" t="s">
        <v>1007</v>
      </c>
      <c r="BZ774" s="15" t="s">
        <v>1007</v>
      </c>
      <c r="CA774" s="15" t="s">
        <v>1007</v>
      </c>
      <c r="CB774" s="15" t="s">
        <v>1007</v>
      </c>
      <c r="CC774" s="15" t="s">
        <v>1007</v>
      </c>
      <c r="CD774" s="27">
        <v>3.6</v>
      </c>
      <c r="CE774" s="27">
        <v>4.333333333333333</v>
      </c>
      <c r="CF774" s="27">
        <v>3.5</v>
      </c>
      <c r="CG774" s="27">
        <v>3.2</v>
      </c>
      <c r="CH774" s="27">
        <v>3</v>
      </c>
      <c r="CI774" s="27">
        <v>3.25</v>
      </c>
      <c r="CJ774" s="27">
        <f t="shared" si="473"/>
        <v>3.4805555555555556</v>
      </c>
      <c r="CK774" s="15">
        <f t="shared" si="500"/>
        <v>0</v>
      </c>
      <c r="CL774" s="15">
        <f t="shared" si="501"/>
        <v>0</v>
      </c>
      <c r="CM774" s="15">
        <f t="shared" si="502"/>
        <v>0</v>
      </c>
      <c r="CN774" s="15">
        <f t="shared" si="503"/>
        <v>0</v>
      </c>
      <c r="CO774" s="15">
        <f t="shared" si="504"/>
        <v>0</v>
      </c>
      <c r="CP774" s="15">
        <f t="shared" si="505"/>
        <v>0</v>
      </c>
      <c r="CQ774" s="15">
        <f t="shared" si="506"/>
        <v>0</v>
      </c>
    </row>
    <row r="775" spans="1:95" x14ac:dyDescent="0.2">
      <c r="A775" s="15">
        <v>1232</v>
      </c>
      <c r="B775" s="23">
        <v>1</v>
      </c>
      <c r="C775" s="15">
        <v>2</v>
      </c>
      <c r="D775" s="15">
        <f t="shared" si="474"/>
        <v>1</v>
      </c>
      <c r="E775" s="15">
        <f t="shared" si="469"/>
        <v>0</v>
      </c>
      <c r="F775" s="15">
        <f t="shared" si="470"/>
        <v>0</v>
      </c>
      <c r="G775" s="15">
        <f t="shared" si="471"/>
        <v>0</v>
      </c>
      <c r="H775" s="15">
        <f t="shared" si="472"/>
        <v>0</v>
      </c>
      <c r="I775" s="15">
        <v>1</v>
      </c>
      <c r="J775" s="15">
        <v>60</v>
      </c>
      <c r="K775" s="15">
        <v>3</v>
      </c>
      <c r="L775" s="15">
        <f t="shared" si="475"/>
        <v>0</v>
      </c>
      <c r="M775" s="15">
        <f t="shared" si="476"/>
        <v>0</v>
      </c>
      <c r="N775" s="15">
        <f t="shared" si="477"/>
        <v>0</v>
      </c>
      <c r="O775" s="15">
        <f t="shared" si="478"/>
        <v>1</v>
      </c>
      <c r="P775" s="15">
        <f t="shared" si="479"/>
        <v>0</v>
      </c>
      <c r="Q775" s="15">
        <v>2</v>
      </c>
      <c r="R775" s="15">
        <v>5</v>
      </c>
      <c r="S775" s="15">
        <v>20</v>
      </c>
      <c r="T775" s="15">
        <v>0</v>
      </c>
      <c r="U775" s="15">
        <v>1</v>
      </c>
      <c r="V775" s="15">
        <v>0</v>
      </c>
      <c r="W775" s="15">
        <v>0</v>
      </c>
      <c r="X775" s="15">
        <v>1</v>
      </c>
      <c r="Y775" s="15">
        <v>0</v>
      </c>
      <c r="Z775" s="15">
        <f t="shared" si="507"/>
        <v>0</v>
      </c>
      <c r="AA775" s="15">
        <f t="shared" si="480"/>
        <v>0</v>
      </c>
      <c r="AB775" s="15">
        <f t="shared" si="481"/>
        <v>0</v>
      </c>
      <c r="AC775" s="159">
        <v>1</v>
      </c>
      <c r="AD775" s="159">
        <v>4</v>
      </c>
      <c r="AE775" s="159">
        <v>10</v>
      </c>
      <c r="AF775" s="15">
        <v>4000</v>
      </c>
      <c r="AG775" s="27">
        <v>1000</v>
      </c>
      <c r="AH775" s="27">
        <f t="shared" si="482"/>
        <v>2.3333333333333335</v>
      </c>
      <c r="AI775" s="27">
        <f t="shared" si="483"/>
        <v>1</v>
      </c>
      <c r="AJ775" s="27">
        <f t="shared" si="484"/>
        <v>2.3333333333333335</v>
      </c>
      <c r="AQ775" s="15">
        <f t="shared" si="485"/>
        <v>0</v>
      </c>
      <c r="AR775" s="15">
        <f t="shared" si="486"/>
        <v>0</v>
      </c>
      <c r="AZ775" s="15">
        <f t="shared" si="487"/>
        <v>0</v>
      </c>
      <c r="BA775" s="15">
        <f t="shared" si="488"/>
        <v>0</v>
      </c>
      <c r="BC775" s="15">
        <v>1.5</v>
      </c>
      <c r="BD775" s="15">
        <v>1</v>
      </c>
      <c r="BE775" s="15">
        <v>2.3333333333333335</v>
      </c>
      <c r="BF775" s="15">
        <v>1</v>
      </c>
      <c r="BG775" s="15">
        <v>1</v>
      </c>
      <c r="BH775" s="15">
        <v>1.3666666666666667</v>
      </c>
      <c r="BI775" s="15">
        <v>4</v>
      </c>
      <c r="BJ775" s="15">
        <v>5</v>
      </c>
      <c r="BK775" s="15">
        <f t="shared" si="489"/>
        <v>0</v>
      </c>
      <c r="BL775" s="15">
        <f t="shared" si="490"/>
        <v>0</v>
      </c>
      <c r="BM775" s="15">
        <f t="shared" si="491"/>
        <v>0</v>
      </c>
      <c r="BN775" s="15" t="s">
        <v>1007</v>
      </c>
      <c r="BO775" s="15">
        <f t="shared" si="492"/>
        <v>0</v>
      </c>
      <c r="BP775" s="15">
        <f t="shared" si="493"/>
        <v>0</v>
      </c>
      <c r="BQ775" s="15">
        <f t="shared" si="494"/>
        <v>0</v>
      </c>
      <c r="BR775" s="15">
        <f t="shared" si="495"/>
        <v>0</v>
      </c>
      <c r="BU775" s="15">
        <f t="shared" si="496"/>
        <v>0</v>
      </c>
      <c r="BV775" s="15">
        <f t="shared" si="497"/>
        <v>0</v>
      </c>
      <c r="BW775" s="15">
        <f t="shared" si="498"/>
        <v>0</v>
      </c>
      <c r="BX775" s="15">
        <f t="shared" si="499"/>
        <v>0</v>
      </c>
      <c r="BY775" s="15" t="s">
        <v>1007</v>
      </c>
      <c r="BZ775" s="15" t="s">
        <v>1007</v>
      </c>
      <c r="CA775" s="15" t="s">
        <v>1007</v>
      </c>
      <c r="CB775" s="15" t="s">
        <v>1007</v>
      </c>
      <c r="CC775" s="15" t="s">
        <v>1007</v>
      </c>
      <c r="CD775" s="27">
        <v>3.6</v>
      </c>
      <c r="CE775" s="27">
        <v>4.333333333333333</v>
      </c>
      <c r="CF775" s="27">
        <v>3.5</v>
      </c>
      <c r="CG775" s="27">
        <v>3.2</v>
      </c>
      <c r="CH775" s="27">
        <v>3</v>
      </c>
      <c r="CI775" s="27">
        <v>3.25</v>
      </c>
      <c r="CJ775" s="27">
        <f t="shared" si="473"/>
        <v>3.4805555555555556</v>
      </c>
      <c r="CK775" s="15">
        <f t="shared" si="500"/>
        <v>-0.80000000000000027</v>
      </c>
      <c r="CL775" s="15">
        <f t="shared" si="501"/>
        <v>0</v>
      </c>
      <c r="CM775" s="15">
        <f t="shared" si="502"/>
        <v>-0.5</v>
      </c>
      <c r="CN775" s="15">
        <f t="shared" si="503"/>
        <v>-0.79999999999999982</v>
      </c>
      <c r="CO775" s="15">
        <f t="shared" si="504"/>
        <v>-1</v>
      </c>
      <c r="CP775" s="15">
        <f t="shared" si="505"/>
        <v>-1</v>
      </c>
      <c r="CQ775" s="15">
        <f t="shared" si="506"/>
        <v>-0.68333333333333313</v>
      </c>
    </row>
    <row r="776" spans="1:95" x14ac:dyDescent="0.2">
      <c r="A776" s="15">
        <v>1233</v>
      </c>
      <c r="B776" s="23">
        <v>1</v>
      </c>
      <c r="C776" s="15">
        <v>2</v>
      </c>
      <c r="D776" s="15">
        <f t="shared" si="474"/>
        <v>1</v>
      </c>
      <c r="E776" s="15">
        <f t="shared" si="469"/>
        <v>0</v>
      </c>
      <c r="F776" s="15">
        <f t="shared" si="470"/>
        <v>0</v>
      </c>
      <c r="G776" s="15">
        <f t="shared" si="471"/>
        <v>0</v>
      </c>
      <c r="H776" s="15">
        <f t="shared" si="472"/>
        <v>0</v>
      </c>
      <c r="I776" s="15">
        <v>0</v>
      </c>
      <c r="J776" s="15">
        <v>60</v>
      </c>
      <c r="K776" s="15">
        <v>3</v>
      </c>
      <c r="L776" s="15">
        <f t="shared" si="475"/>
        <v>0</v>
      </c>
      <c r="M776" s="15">
        <f t="shared" si="476"/>
        <v>0</v>
      </c>
      <c r="N776" s="15">
        <f t="shared" si="477"/>
        <v>0</v>
      </c>
      <c r="O776" s="15">
        <f t="shared" si="478"/>
        <v>1</v>
      </c>
      <c r="P776" s="15">
        <f t="shared" si="479"/>
        <v>0</v>
      </c>
      <c r="Q776" s="15">
        <v>2</v>
      </c>
      <c r="R776" s="15">
        <v>4</v>
      </c>
      <c r="S776" s="15">
        <v>20</v>
      </c>
      <c r="T776" s="15">
        <v>0</v>
      </c>
      <c r="U776" s="15">
        <v>1</v>
      </c>
      <c r="V776" s="15">
        <v>1</v>
      </c>
      <c r="W776" s="15">
        <v>95000</v>
      </c>
      <c r="X776" s="15">
        <v>1</v>
      </c>
      <c r="Y776" s="15">
        <v>1</v>
      </c>
      <c r="Z776" s="15">
        <f t="shared" si="507"/>
        <v>0</v>
      </c>
      <c r="AA776" s="15">
        <f t="shared" si="480"/>
        <v>0</v>
      </c>
      <c r="AB776" s="15">
        <f t="shared" si="481"/>
        <v>0</v>
      </c>
      <c r="AC776" s="15">
        <v>1</v>
      </c>
      <c r="AD776" s="15">
        <v>10</v>
      </c>
      <c r="AE776" s="15">
        <v>10</v>
      </c>
      <c r="AF776" s="15">
        <v>3000</v>
      </c>
      <c r="AG776" s="27">
        <v>300</v>
      </c>
      <c r="AH776" s="27">
        <f t="shared" si="482"/>
        <v>0</v>
      </c>
      <c r="AI776" s="27">
        <f t="shared" si="483"/>
        <v>0.5</v>
      </c>
      <c r="AJ776" s="27">
        <f t="shared" si="484"/>
        <v>0</v>
      </c>
      <c r="AK776" s="15">
        <v>6</v>
      </c>
      <c r="AL776" s="15">
        <v>10</v>
      </c>
      <c r="AM776" s="15">
        <v>22</v>
      </c>
      <c r="AN776" s="15">
        <v>1000</v>
      </c>
      <c r="AO776" s="15">
        <v>100</v>
      </c>
      <c r="AP776" s="15">
        <f>($AO776-$AO777)/$AO777</f>
        <v>0</v>
      </c>
      <c r="AQ776" s="15">
        <f t="shared" si="485"/>
        <v>0.5</v>
      </c>
      <c r="AR776" s="15">
        <f t="shared" si="486"/>
        <v>0</v>
      </c>
      <c r="AZ776" s="15">
        <f t="shared" si="487"/>
        <v>0</v>
      </c>
      <c r="BA776" s="15">
        <f t="shared" si="488"/>
        <v>0</v>
      </c>
      <c r="BB776" s="15">
        <f>$AJ776</f>
        <v>0</v>
      </c>
      <c r="BC776" s="15">
        <v>2</v>
      </c>
      <c r="BD776" s="15">
        <v>1</v>
      </c>
      <c r="BE776" s="15">
        <v>1.6666666666666667</v>
      </c>
      <c r="BF776" s="15">
        <v>1</v>
      </c>
      <c r="BG776" s="15">
        <v>1</v>
      </c>
      <c r="BH776" s="15">
        <v>1.3333333333333335</v>
      </c>
      <c r="BI776" s="15">
        <v>1</v>
      </c>
      <c r="BJ776" s="15">
        <v>5</v>
      </c>
      <c r="BK776" s="15">
        <f t="shared" si="489"/>
        <v>0</v>
      </c>
      <c r="BL776" s="15">
        <f t="shared" si="490"/>
        <v>0</v>
      </c>
      <c r="BM776" s="15">
        <f t="shared" si="491"/>
        <v>0</v>
      </c>
      <c r="BN776" s="15" t="s">
        <v>1007</v>
      </c>
      <c r="BO776" s="15">
        <f t="shared" si="492"/>
        <v>0</v>
      </c>
      <c r="BP776" s="15">
        <f t="shared" si="493"/>
        <v>0</v>
      </c>
      <c r="BQ776" s="15">
        <f t="shared" si="494"/>
        <v>0</v>
      </c>
      <c r="BR776" s="15">
        <f t="shared" si="495"/>
        <v>0</v>
      </c>
      <c r="BU776" s="15">
        <f t="shared" si="496"/>
        <v>0</v>
      </c>
      <c r="BV776" s="15">
        <f t="shared" si="497"/>
        <v>0</v>
      </c>
      <c r="BW776" s="15">
        <f t="shared" si="498"/>
        <v>0</v>
      </c>
      <c r="BX776" s="15">
        <f t="shared" si="499"/>
        <v>0</v>
      </c>
      <c r="BY776" s="15" t="s">
        <v>1007</v>
      </c>
      <c r="BZ776" s="15" t="s">
        <v>1007</v>
      </c>
      <c r="CA776" s="15" t="s">
        <v>1007</v>
      </c>
      <c r="CB776" s="15" t="s">
        <v>1007</v>
      </c>
      <c r="CC776" s="15" t="s">
        <v>1007</v>
      </c>
      <c r="CD776" s="27">
        <v>4.4000000000000004</v>
      </c>
      <c r="CE776" s="27">
        <v>4.333333333333333</v>
      </c>
      <c r="CF776" s="27">
        <v>4</v>
      </c>
      <c r="CG776" s="27">
        <v>4</v>
      </c>
      <c r="CH776" s="27">
        <v>4</v>
      </c>
      <c r="CI776" s="27">
        <v>4.25</v>
      </c>
      <c r="CJ776" s="27">
        <f t="shared" si="473"/>
        <v>4.1638888888888888</v>
      </c>
      <c r="CK776" s="15">
        <f t="shared" si="500"/>
        <v>0</v>
      </c>
      <c r="CL776" s="15">
        <f t="shared" si="501"/>
        <v>0</v>
      </c>
      <c r="CM776" s="15">
        <f t="shared" si="502"/>
        <v>0</v>
      </c>
      <c r="CN776" s="15">
        <f t="shared" si="503"/>
        <v>0</v>
      </c>
      <c r="CO776" s="15">
        <f t="shared" si="504"/>
        <v>0</v>
      </c>
      <c r="CP776" s="15">
        <f t="shared" si="505"/>
        <v>0</v>
      </c>
      <c r="CQ776" s="15">
        <f t="shared" si="506"/>
        <v>0</v>
      </c>
    </row>
    <row r="777" spans="1:95" x14ac:dyDescent="0.2">
      <c r="A777" s="15">
        <v>1233</v>
      </c>
      <c r="B777" s="23">
        <v>1</v>
      </c>
      <c r="C777" s="15">
        <v>2</v>
      </c>
      <c r="D777" s="15">
        <f t="shared" si="474"/>
        <v>1</v>
      </c>
      <c r="E777" s="15">
        <f t="shared" si="469"/>
        <v>0</v>
      </c>
      <c r="F777" s="15">
        <f t="shared" si="470"/>
        <v>0</v>
      </c>
      <c r="G777" s="15">
        <f t="shared" si="471"/>
        <v>0</v>
      </c>
      <c r="H777" s="15">
        <f t="shared" si="472"/>
        <v>0</v>
      </c>
      <c r="I777" s="15">
        <v>0</v>
      </c>
      <c r="J777" s="15">
        <v>60</v>
      </c>
      <c r="K777" s="15">
        <v>3</v>
      </c>
      <c r="L777" s="15">
        <f t="shared" si="475"/>
        <v>0</v>
      </c>
      <c r="M777" s="15">
        <f t="shared" si="476"/>
        <v>0</v>
      </c>
      <c r="N777" s="15">
        <f t="shared" si="477"/>
        <v>0</v>
      </c>
      <c r="O777" s="15">
        <f t="shared" si="478"/>
        <v>1</v>
      </c>
      <c r="P777" s="15">
        <f t="shared" si="479"/>
        <v>0</v>
      </c>
      <c r="Q777" s="15">
        <v>2</v>
      </c>
      <c r="R777" s="15">
        <v>4</v>
      </c>
      <c r="S777" s="15">
        <v>20</v>
      </c>
      <c r="T777" s="15">
        <v>0</v>
      </c>
      <c r="U777" s="15">
        <v>1</v>
      </c>
      <c r="V777" s="15">
        <v>1</v>
      </c>
      <c r="W777" s="15">
        <v>95000</v>
      </c>
      <c r="X777" s="15">
        <v>1</v>
      </c>
      <c r="Y777" s="15">
        <v>0</v>
      </c>
      <c r="Z777" s="15">
        <f t="shared" si="507"/>
        <v>0</v>
      </c>
      <c r="AA777" s="15">
        <f t="shared" si="480"/>
        <v>0</v>
      </c>
      <c r="AB777" s="15">
        <f t="shared" si="481"/>
        <v>0</v>
      </c>
      <c r="AC777" s="159">
        <v>1</v>
      </c>
      <c r="AD777" s="159">
        <v>10</v>
      </c>
      <c r="AE777" s="159">
        <v>8</v>
      </c>
      <c r="AF777" s="15">
        <v>3000</v>
      </c>
      <c r="AG777" s="27">
        <v>300</v>
      </c>
      <c r="AH777" s="27">
        <f t="shared" si="482"/>
        <v>-0.88888888888888884</v>
      </c>
      <c r="AI777" s="27">
        <f t="shared" si="483"/>
        <v>0.5</v>
      </c>
      <c r="AJ777" s="27">
        <f t="shared" si="484"/>
        <v>-0.44444444444444442</v>
      </c>
      <c r="AK777" s="15">
        <v>6</v>
      </c>
      <c r="AL777" s="15">
        <v>10</v>
      </c>
      <c r="AM777" s="15">
        <v>17</v>
      </c>
      <c r="AN777" s="15">
        <v>1000</v>
      </c>
      <c r="AO777" s="15">
        <v>100</v>
      </c>
      <c r="AQ777" s="15">
        <f t="shared" si="485"/>
        <v>0.5</v>
      </c>
      <c r="AR777" s="15">
        <f t="shared" si="486"/>
        <v>0</v>
      </c>
      <c r="AZ777" s="15">
        <f t="shared" si="487"/>
        <v>0</v>
      </c>
      <c r="BA777" s="15">
        <f t="shared" si="488"/>
        <v>0</v>
      </c>
      <c r="BC777" s="15">
        <v>2</v>
      </c>
      <c r="BD777" s="15">
        <v>1</v>
      </c>
      <c r="BE777" s="15">
        <v>1.6666666666666667</v>
      </c>
      <c r="BF777" s="15">
        <v>1</v>
      </c>
      <c r="BG777" s="15">
        <v>1</v>
      </c>
      <c r="BH777" s="15">
        <v>1.3333333333333335</v>
      </c>
      <c r="BI777" s="15">
        <v>1</v>
      </c>
      <c r="BJ777" s="15">
        <v>5</v>
      </c>
      <c r="BK777" s="15">
        <f t="shared" si="489"/>
        <v>0</v>
      </c>
      <c r="BL777" s="15">
        <f t="shared" si="490"/>
        <v>0</v>
      </c>
      <c r="BM777" s="15">
        <f t="shared" si="491"/>
        <v>0</v>
      </c>
      <c r="BN777" s="15" t="s">
        <v>1007</v>
      </c>
      <c r="BO777" s="15">
        <f t="shared" si="492"/>
        <v>0</v>
      </c>
      <c r="BP777" s="15">
        <f t="shared" si="493"/>
        <v>0</v>
      </c>
      <c r="BQ777" s="15">
        <f t="shared" si="494"/>
        <v>0</v>
      </c>
      <c r="BR777" s="15">
        <f t="shared" si="495"/>
        <v>0</v>
      </c>
      <c r="BU777" s="15">
        <f t="shared" si="496"/>
        <v>0</v>
      </c>
      <c r="BV777" s="15">
        <f t="shared" si="497"/>
        <v>0</v>
      </c>
      <c r="BW777" s="15">
        <f t="shared" si="498"/>
        <v>0</v>
      </c>
      <c r="BX777" s="15">
        <f t="shared" si="499"/>
        <v>0</v>
      </c>
      <c r="BY777" s="15" t="s">
        <v>1007</v>
      </c>
      <c r="BZ777" s="15" t="s">
        <v>1007</v>
      </c>
      <c r="CA777" s="15" t="s">
        <v>1007</v>
      </c>
      <c r="CB777" s="15" t="s">
        <v>1007</v>
      </c>
      <c r="CC777" s="15" t="s">
        <v>1007</v>
      </c>
      <c r="CD777" s="27">
        <v>4.4000000000000004</v>
      </c>
      <c r="CE777" s="27">
        <v>4.333333333333333</v>
      </c>
      <c r="CF777" s="27">
        <v>4</v>
      </c>
      <c r="CG777" s="27">
        <v>4</v>
      </c>
      <c r="CH777" s="27">
        <v>4</v>
      </c>
      <c r="CI777" s="27">
        <v>4.25</v>
      </c>
      <c r="CJ777" s="27">
        <f t="shared" si="473"/>
        <v>4.1638888888888888</v>
      </c>
      <c r="CK777" s="15">
        <f t="shared" si="500"/>
        <v>-0.59999999999999964</v>
      </c>
      <c r="CL777" s="15">
        <f t="shared" si="501"/>
        <v>-0.33333333333333393</v>
      </c>
      <c r="CM777" s="15">
        <f t="shared" si="502"/>
        <v>-0.25</v>
      </c>
      <c r="CN777" s="15">
        <f t="shared" si="503"/>
        <v>-1</v>
      </c>
      <c r="CO777" s="15">
        <f t="shared" si="504"/>
        <v>-1</v>
      </c>
      <c r="CP777" s="15">
        <f t="shared" si="505"/>
        <v>-0.75</v>
      </c>
      <c r="CQ777" s="15">
        <f t="shared" si="506"/>
        <v>-0.65555555555555589</v>
      </c>
    </row>
    <row r="778" spans="1:95" x14ac:dyDescent="0.2">
      <c r="A778" s="15">
        <v>1234</v>
      </c>
      <c r="B778" s="23">
        <v>1</v>
      </c>
      <c r="C778" s="15">
        <v>3</v>
      </c>
      <c r="D778" s="15">
        <f t="shared" si="474"/>
        <v>0</v>
      </c>
      <c r="E778" s="15">
        <f t="shared" si="469"/>
        <v>1</v>
      </c>
      <c r="F778" s="15">
        <f t="shared" si="470"/>
        <v>0</v>
      </c>
      <c r="G778" s="15">
        <f t="shared" si="471"/>
        <v>0</v>
      </c>
      <c r="H778" s="15">
        <f t="shared" si="472"/>
        <v>0</v>
      </c>
      <c r="I778" s="15">
        <v>1</v>
      </c>
      <c r="J778" s="15">
        <v>49</v>
      </c>
      <c r="K778" s="15">
        <v>3</v>
      </c>
      <c r="L778" s="15">
        <f t="shared" si="475"/>
        <v>0</v>
      </c>
      <c r="M778" s="15">
        <f t="shared" si="476"/>
        <v>0</v>
      </c>
      <c r="N778" s="15">
        <f t="shared" si="477"/>
        <v>0</v>
      </c>
      <c r="O778" s="15">
        <f t="shared" si="478"/>
        <v>1</v>
      </c>
      <c r="P778" s="15">
        <f t="shared" si="479"/>
        <v>0</v>
      </c>
      <c r="Q778" s="15">
        <v>2</v>
      </c>
      <c r="R778" s="15">
        <v>4</v>
      </c>
      <c r="S778" s="15">
        <v>27</v>
      </c>
      <c r="T778" s="15">
        <v>1</v>
      </c>
      <c r="U778" s="15">
        <v>1</v>
      </c>
      <c r="V778" s="15">
        <v>0</v>
      </c>
      <c r="W778" s="15">
        <v>0</v>
      </c>
      <c r="X778" s="15">
        <v>1</v>
      </c>
      <c r="Y778" s="15">
        <v>1</v>
      </c>
      <c r="Z778" s="15">
        <f t="shared" si="507"/>
        <v>0</v>
      </c>
      <c r="AA778" s="15">
        <f t="shared" si="480"/>
        <v>0</v>
      </c>
      <c r="AB778" s="15">
        <f t="shared" si="481"/>
        <v>1</v>
      </c>
      <c r="AC778" s="15">
        <v>8</v>
      </c>
      <c r="AD778" s="15">
        <v>4</v>
      </c>
      <c r="AE778" s="15">
        <v>70</v>
      </c>
      <c r="AF778" s="15">
        <v>10800</v>
      </c>
      <c r="AG778" s="27">
        <v>2700</v>
      </c>
      <c r="AH778" s="27">
        <f t="shared" si="482"/>
        <v>0</v>
      </c>
      <c r="AI778" s="27">
        <f t="shared" si="483"/>
        <v>1</v>
      </c>
      <c r="AJ778" s="27">
        <f t="shared" si="484"/>
        <v>0</v>
      </c>
      <c r="AQ778" s="15">
        <f t="shared" si="485"/>
        <v>0</v>
      </c>
      <c r="AR778" s="15">
        <f t="shared" si="486"/>
        <v>0</v>
      </c>
      <c r="AZ778" s="15">
        <f t="shared" si="487"/>
        <v>0</v>
      </c>
      <c r="BA778" s="15">
        <f t="shared" si="488"/>
        <v>0</v>
      </c>
      <c r="BB778" s="15">
        <f>$AJ778</f>
        <v>0</v>
      </c>
      <c r="BC778" s="15">
        <v>1</v>
      </c>
      <c r="BD778" s="15">
        <v>1</v>
      </c>
      <c r="BE778" s="15">
        <v>2</v>
      </c>
      <c r="BF778" s="15">
        <v>1</v>
      </c>
      <c r="BG778" s="15">
        <v>1</v>
      </c>
      <c r="BH778" s="15">
        <v>1.2</v>
      </c>
      <c r="BI778" s="15">
        <v>1</v>
      </c>
      <c r="BJ778" s="15">
        <v>2</v>
      </c>
      <c r="BK778" s="15">
        <f t="shared" si="489"/>
        <v>1</v>
      </c>
      <c r="BL778" s="15">
        <f t="shared" si="490"/>
        <v>0</v>
      </c>
      <c r="BM778" s="15">
        <f t="shared" si="491"/>
        <v>0</v>
      </c>
      <c r="BN778" s="15">
        <v>4</v>
      </c>
      <c r="BO778" s="15">
        <f t="shared" si="492"/>
        <v>0</v>
      </c>
      <c r="BP778" s="15">
        <f t="shared" si="493"/>
        <v>0</v>
      </c>
      <c r="BQ778" s="15">
        <f t="shared" si="494"/>
        <v>1</v>
      </c>
      <c r="BR778" s="15">
        <f t="shared" si="495"/>
        <v>0</v>
      </c>
      <c r="BS778" s="15">
        <v>3</v>
      </c>
      <c r="BT778" s="15">
        <v>1</v>
      </c>
      <c r="BU778" s="15">
        <f t="shared" si="496"/>
        <v>0</v>
      </c>
      <c r="BV778" s="15">
        <f t="shared" si="497"/>
        <v>0</v>
      </c>
      <c r="BW778" s="15">
        <f t="shared" si="498"/>
        <v>0</v>
      </c>
      <c r="BX778" s="15">
        <f t="shared" si="499"/>
        <v>0</v>
      </c>
      <c r="BY778" s="15">
        <v>1</v>
      </c>
      <c r="BZ778" s="15">
        <v>1</v>
      </c>
      <c r="CA778" s="15">
        <v>1</v>
      </c>
      <c r="CB778" s="15">
        <v>1</v>
      </c>
      <c r="CC778" s="15">
        <v>1</v>
      </c>
      <c r="CD778" s="27">
        <v>5</v>
      </c>
      <c r="CE778" s="27">
        <v>4.666666666666667</v>
      </c>
      <c r="CF778" s="27">
        <v>4.25</v>
      </c>
      <c r="CG778" s="27">
        <v>5</v>
      </c>
      <c r="CH778" s="27">
        <v>5</v>
      </c>
      <c r="CI778" s="27">
        <v>5</v>
      </c>
      <c r="CJ778" s="27">
        <f t="shared" si="473"/>
        <v>4.8194444444444446</v>
      </c>
      <c r="CK778" s="15">
        <f t="shared" si="500"/>
        <v>0</v>
      </c>
      <c r="CL778" s="15">
        <f t="shared" si="501"/>
        <v>0</v>
      </c>
      <c r="CM778" s="15">
        <f t="shared" si="502"/>
        <v>0.25</v>
      </c>
      <c r="CN778" s="15">
        <f t="shared" si="503"/>
        <v>0</v>
      </c>
      <c r="CO778" s="15">
        <f t="shared" si="504"/>
        <v>0</v>
      </c>
      <c r="CP778" s="15">
        <f t="shared" si="505"/>
        <v>0</v>
      </c>
      <c r="CQ778" s="15">
        <f t="shared" si="506"/>
        <v>4.1666666666666963E-2</v>
      </c>
    </row>
    <row r="779" spans="1:95" x14ac:dyDescent="0.2">
      <c r="A779" s="15">
        <v>1234</v>
      </c>
      <c r="B779" s="23">
        <v>1</v>
      </c>
      <c r="C779" s="15">
        <v>3</v>
      </c>
      <c r="D779" s="15">
        <f t="shared" si="474"/>
        <v>0</v>
      </c>
      <c r="E779" s="15">
        <f t="shared" si="469"/>
        <v>1</v>
      </c>
      <c r="F779" s="15">
        <f t="shared" si="470"/>
        <v>0</v>
      </c>
      <c r="G779" s="15">
        <f t="shared" si="471"/>
        <v>0</v>
      </c>
      <c r="H779" s="15">
        <f t="shared" si="472"/>
        <v>0</v>
      </c>
      <c r="I779" s="15">
        <v>1</v>
      </c>
      <c r="J779" s="15">
        <v>49</v>
      </c>
      <c r="K779" s="15">
        <v>3</v>
      </c>
      <c r="L779" s="15">
        <f t="shared" si="475"/>
        <v>0</v>
      </c>
      <c r="M779" s="15">
        <f t="shared" si="476"/>
        <v>0</v>
      </c>
      <c r="N779" s="15">
        <f t="shared" si="477"/>
        <v>0</v>
      </c>
      <c r="O779" s="15">
        <f t="shared" si="478"/>
        <v>1</v>
      </c>
      <c r="P779" s="15">
        <f t="shared" si="479"/>
        <v>0</v>
      </c>
      <c r="Q779" s="15">
        <v>2</v>
      </c>
      <c r="R779" s="15">
        <v>4</v>
      </c>
      <c r="S779" s="15">
        <v>27</v>
      </c>
      <c r="T779" s="15">
        <v>1</v>
      </c>
      <c r="U779" s="15">
        <v>1</v>
      </c>
      <c r="V779" s="15">
        <v>0</v>
      </c>
      <c r="W779" s="15">
        <v>0</v>
      </c>
      <c r="X779" s="15">
        <v>1</v>
      </c>
      <c r="Y779" s="15">
        <v>0</v>
      </c>
      <c r="Z779" s="15">
        <f t="shared" si="507"/>
        <v>0</v>
      </c>
      <c r="AA779" s="15">
        <f t="shared" si="480"/>
        <v>0</v>
      </c>
      <c r="AB779" s="15">
        <f t="shared" si="481"/>
        <v>1</v>
      </c>
      <c r="AC779" s="159">
        <v>8</v>
      </c>
      <c r="AD779" s="159">
        <v>4</v>
      </c>
      <c r="AE779" s="159">
        <v>70</v>
      </c>
      <c r="AF779" s="15">
        <v>10800</v>
      </c>
      <c r="AG779" s="27">
        <v>2700</v>
      </c>
      <c r="AH779" s="27">
        <f t="shared" si="482"/>
        <v>10.868131868131869</v>
      </c>
      <c r="AI779" s="27">
        <f t="shared" si="483"/>
        <v>1</v>
      </c>
      <c r="AJ779" s="27">
        <f t="shared" si="484"/>
        <v>10.868131868131869</v>
      </c>
      <c r="AQ779" s="15">
        <f t="shared" si="485"/>
        <v>0</v>
      </c>
      <c r="AR779" s="15">
        <f t="shared" si="486"/>
        <v>0</v>
      </c>
      <c r="AZ779" s="15">
        <f t="shared" si="487"/>
        <v>0</v>
      </c>
      <c r="BA779" s="15">
        <f t="shared" si="488"/>
        <v>0</v>
      </c>
      <c r="BC779" s="15">
        <v>1</v>
      </c>
      <c r="BD779" s="15">
        <v>1</v>
      </c>
      <c r="BE779" s="15">
        <v>2</v>
      </c>
      <c r="BF779" s="15">
        <v>1</v>
      </c>
      <c r="BG779" s="15">
        <v>1</v>
      </c>
      <c r="BH779" s="15">
        <v>1.2</v>
      </c>
      <c r="BI779" s="15">
        <v>1</v>
      </c>
      <c r="BJ779" s="15">
        <v>2</v>
      </c>
      <c r="BK779" s="15">
        <f t="shared" si="489"/>
        <v>1</v>
      </c>
      <c r="BL779" s="15">
        <f t="shared" si="490"/>
        <v>0</v>
      </c>
      <c r="BM779" s="15">
        <f t="shared" si="491"/>
        <v>0</v>
      </c>
      <c r="BN779" s="15">
        <v>4</v>
      </c>
      <c r="BO779" s="15">
        <f t="shared" si="492"/>
        <v>0</v>
      </c>
      <c r="BP779" s="15">
        <f t="shared" si="493"/>
        <v>0</v>
      </c>
      <c r="BQ779" s="15">
        <f t="shared" si="494"/>
        <v>1</v>
      </c>
      <c r="BR779" s="15">
        <f t="shared" si="495"/>
        <v>0</v>
      </c>
      <c r="BS779" s="15">
        <v>3</v>
      </c>
      <c r="BT779" s="15">
        <v>1</v>
      </c>
      <c r="BU779" s="15">
        <f t="shared" si="496"/>
        <v>0</v>
      </c>
      <c r="BV779" s="15">
        <f t="shared" si="497"/>
        <v>0</v>
      </c>
      <c r="BW779" s="15">
        <f t="shared" si="498"/>
        <v>0</v>
      </c>
      <c r="BX779" s="15">
        <f t="shared" si="499"/>
        <v>0</v>
      </c>
      <c r="BY779" s="15">
        <v>1</v>
      </c>
      <c r="BZ779" s="15">
        <v>1</v>
      </c>
      <c r="CA779" s="15">
        <v>1</v>
      </c>
      <c r="CB779" s="15">
        <v>1</v>
      </c>
      <c r="CC779" s="15">
        <v>1</v>
      </c>
      <c r="CD779" s="27">
        <v>5</v>
      </c>
      <c r="CE779" s="27">
        <v>4.666666666666667</v>
      </c>
      <c r="CF779" s="27">
        <v>4</v>
      </c>
      <c r="CG779" s="27">
        <v>5</v>
      </c>
      <c r="CH779" s="27">
        <v>5</v>
      </c>
      <c r="CI779" s="27">
        <v>5</v>
      </c>
      <c r="CJ779" s="27">
        <f t="shared" si="473"/>
        <v>4.7777777777777777</v>
      </c>
      <c r="CK779" s="15">
        <f t="shared" si="500"/>
        <v>0</v>
      </c>
      <c r="CL779" s="15">
        <f t="shared" si="501"/>
        <v>0</v>
      </c>
      <c r="CM779" s="15">
        <f t="shared" si="502"/>
        <v>0</v>
      </c>
      <c r="CN779" s="15">
        <f t="shared" si="503"/>
        <v>0.79999999999999982</v>
      </c>
      <c r="CO779" s="15">
        <f t="shared" si="504"/>
        <v>1</v>
      </c>
      <c r="CP779" s="15">
        <f t="shared" si="505"/>
        <v>0.75</v>
      </c>
      <c r="CQ779" s="15">
        <f t="shared" si="506"/>
        <v>0.42499999999999982</v>
      </c>
    </row>
    <row r="780" spans="1:95" x14ac:dyDescent="0.2">
      <c r="A780" s="15">
        <v>1235</v>
      </c>
      <c r="B780" s="23">
        <v>1</v>
      </c>
      <c r="C780" s="15">
        <v>3</v>
      </c>
      <c r="D780" s="15">
        <f t="shared" si="474"/>
        <v>0</v>
      </c>
      <c r="E780" s="15">
        <f t="shared" si="469"/>
        <v>1</v>
      </c>
      <c r="F780" s="15">
        <f t="shared" si="470"/>
        <v>0</v>
      </c>
      <c r="G780" s="15">
        <f t="shared" si="471"/>
        <v>0</v>
      </c>
      <c r="H780" s="15">
        <f t="shared" si="472"/>
        <v>0</v>
      </c>
      <c r="I780" s="15">
        <v>1</v>
      </c>
      <c r="J780" s="15">
        <v>50</v>
      </c>
      <c r="K780" s="15">
        <v>3</v>
      </c>
      <c r="L780" s="15">
        <f t="shared" si="475"/>
        <v>0</v>
      </c>
      <c r="M780" s="15">
        <f t="shared" si="476"/>
        <v>0</v>
      </c>
      <c r="N780" s="15">
        <f t="shared" si="477"/>
        <v>0</v>
      </c>
      <c r="O780" s="15">
        <f t="shared" si="478"/>
        <v>1</v>
      </c>
      <c r="P780" s="15">
        <f t="shared" si="479"/>
        <v>0</v>
      </c>
      <c r="Q780" s="15">
        <v>2</v>
      </c>
      <c r="R780" s="15">
        <v>4</v>
      </c>
      <c r="S780" s="15">
        <v>27</v>
      </c>
      <c r="T780" s="15">
        <v>0</v>
      </c>
      <c r="U780" s="15">
        <v>0</v>
      </c>
      <c r="V780" s="15">
        <v>1</v>
      </c>
      <c r="W780" s="15">
        <v>150000</v>
      </c>
      <c r="X780" s="15">
        <v>1</v>
      </c>
      <c r="Y780" s="15">
        <v>1</v>
      </c>
      <c r="Z780" s="15">
        <f t="shared" si="507"/>
        <v>0</v>
      </c>
      <c r="AA780" s="15">
        <f t="shared" si="480"/>
        <v>0</v>
      </c>
      <c r="AB780" s="15">
        <f t="shared" si="481"/>
        <v>0</v>
      </c>
      <c r="AC780" s="15">
        <v>1</v>
      </c>
      <c r="AD780" s="15">
        <v>10</v>
      </c>
      <c r="AE780" s="15">
        <v>22</v>
      </c>
      <c r="AF780" s="15">
        <v>2275</v>
      </c>
      <c r="AG780" s="27">
        <v>227.5</v>
      </c>
      <c r="AH780" s="27">
        <f t="shared" si="482"/>
        <v>0</v>
      </c>
      <c r="AI780" s="27">
        <f t="shared" si="483"/>
        <v>1</v>
      </c>
      <c r="AJ780" s="27">
        <f t="shared" si="484"/>
        <v>0</v>
      </c>
      <c r="AQ780" s="15">
        <f t="shared" si="485"/>
        <v>0</v>
      </c>
      <c r="AR780" s="15">
        <f t="shared" si="486"/>
        <v>0</v>
      </c>
      <c r="AZ780" s="15">
        <f t="shared" si="487"/>
        <v>0</v>
      </c>
      <c r="BA780" s="15">
        <f t="shared" si="488"/>
        <v>0</v>
      </c>
      <c r="BB780" s="15">
        <f>$AJ780</f>
        <v>0</v>
      </c>
      <c r="BC780" s="15">
        <v>2</v>
      </c>
      <c r="BD780" s="15">
        <v>1</v>
      </c>
      <c r="BE780" s="15">
        <v>1</v>
      </c>
      <c r="BF780" s="15">
        <v>1</v>
      </c>
      <c r="BG780" s="15">
        <v>1</v>
      </c>
      <c r="BH780" s="15">
        <v>1.2</v>
      </c>
      <c r="BI780" s="15">
        <v>1</v>
      </c>
      <c r="BJ780" s="15">
        <v>5</v>
      </c>
      <c r="BK780" s="15">
        <f t="shared" si="489"/>
        <v>0</v>
      </c>
      <c r="BL780" s="15">
        <f t="shared" si="490"/>
        <v>0</v>
      </c>
      <c r="BM780" s="15">
        <f t="shared" si="491"/>
        <v>0</v>
      </c>
      <c r="BN780" s="15" t="s">
        <v>1007</v>
      </c>
      <c r="BO780" s="15">
        <f t="shared" si="492"/>
        <v>0</v>
      </c>
      <c r="BP780" s="15">
        <f t="shared" si="493"/>
        <v>0</v>
      </c>
      <c r="BQ780" s="15">
        <f t="shared" si="494"/>
        <v>0</v>
      </c>
      <c r="BR780" s="15">
        <f t="shared" si="495"/>
        <v>0</v>
      </c>
      <c r="BU780" s="15">
        <f t="shared" si="496"/>
        <v>0</v>
      </c>
      <c r="BV780" s="15">
        <f t="shared" si="497"/>
        <v>0</v>
      </c>
      <c r="BW780" s="15">
        <f t="shared" si="498"/>
        <v>0</v>
      </c>
      <c r="BX780" s="15">
        <f t="shared" si="499"/>
        <v>0</v>
      </c>
      <c r="BY780" s="15" t="s">
        <v>1007</v>
      </c>
      <c r="BZ780" s="15" t="s">
        <v>1007</v>
      </c>
      <c r="CA780" s="15" t="s">
        <v>1007</v>
      </c>
      <c r="CB780" s="15" t="s">
        <v>1007</v>
      </c>
      <c r="CC780" s="15" t="s">
        <v>1007</v>
      </c>
      <c r="CD780" s="27">
        <v>5</v>
      </c>
      <c r="CE780" s="27">
        <v>4.666666666666667</v>
      </c>
      <c r="CF780" s="27">
        <v>4</v>
      </c>
      <c r="CG780" s="27">
        <v>4.2</v>
      </c>
      <c r="CH780" s="27">
        <v>4</v>
      </c>
      <c r="CI780" s="27">
        <v>4.25</v>
      </c>
      <c r="CJ780" s="27">
        <f t="shared" si="473"/>
        <v>4.3527777777777779</v>
      </c>
      <c r="CK780" s="15">
        <f t="shared" si="500"/>
        <v>0</v>
      </c>
      <c r="CL780" s="15">
        <f t="shared" si="501"/>
        <v>0</v>
      </c>
      <c r="CM780" s="15">
        <f t="shared" si="502"/>
        <v>0</v>
      </c>
      <c r="CN780" s="15">
        <f t="shared" si="503"/>
        <v>0</v>
      </c>
      <c r="CO780" s="15">
        <f t="shared" si="504"/>
        <v>0</v>
      </c>
      <c r="CP780" s="15">
        <f t="shared" si="505"/>
        <v>0</v>
      </c>
      <c r="CQ780" s="15">
        <f t="shared" si="506"/>
        <v>0</v>
      </c>
    </row>
    <row r="781" spans="1:95" x14ac:dyDescent="0.2">
      <c r="A781" s="15">
        <v>1235</v>
      </c>
      <c r="B781" s="23">
        <v>1</v>
      </c>
      <c r="C781" s="15">
        <v>3</v>
      </c>
      <c r="D781" s="15">
        <f t="shared" si="474"/>
        <v>0</v>
      </c>
      <c r="E781" s="15">
        <f t="shared" si="469"/>
        <v>1</v>
      </c>
      <c r="F781" s="15">
        <f t="shared" si="470"/>
        <v>0</v>
      </c>
      <c r="G781" s="15">
        <f t="shared" si="471"/>
        <v>0</v>
      </c>
      <c r="H781" s="15">
        <f t="shared" si="472"/>
        <v>0</v>
      </c>
      <c r="I781" s="15">
        <v>1</v>
      </c>
      <c r="J781" s="15">
        <v>50</v>
      </c>
      <c r="K781" s="15">
        <v>3</v>
      </c>
      <c r="L781" s="15">
        <f t="shared" si="475"/>
        <v>0</v>
      </c>
      <c r="M781" s="15">
        <f t="shared" si="476"/>
        <v>0</v>
      </c>
      <c r="N781" s="15">
        <f t="shared" si="477"/>
        <v>0</v>
      </c>
      <c r="O781" s="15">
        <f t="shared" si="478"/>
        <v>1</v>
      </c>
      <c r="P781" s="15">
        <f t="shared" si="479"/>
        <v>0</v>
      </c>
      <c r="Q781" s="15">
        <v>2</v>
      </c>
      <c r="R781" s="15">
        <v>4</v>
      </c>
      <c r="S781" s="15">
        <v>27</v>
      </c>
      <c r="T781" s="15">
        <v>0</v>
      </c>
      <c r="U781" s="15">
        <v>0</v>
      </c>
      <c r="V781" s="15">
        <v>1</v>
      </c>
      <c r="W781" s="15">
        <v>150000</v>
      </c>
      <c r="X781" s="15">
        <v>1</v>
      </c>
      <c r="Y781" s="15">
        <v>0</v>
      </c>
      <c r="Z781" s="15">
        <f t="shared" si="507"/>
        <v>0</v>
      </c>
      <c r="AA781" s="15">
        <f t="shared" si="480"/>
        <v>0</v>
      </c>
      <c r="AB781" s="15">
        <f t="shared" si="481"/>
        <v>0</v>
      </c>
      <c r="AC781" s="159">
        <v>1</v>
      </c>
      <c r="AD781" s="159">
        <v>10</v>
      </c>
      <c r="AE781" s="159">
        <v>22</v>
      </c>
      <c r="AF781" s="15">
        <v>2275</v>
      </c>
      <c r="AG781" s="27">
        <v>227.5</v>
      </c>
      <c r="AH781" s="27">
        <f t="shared" si="482"/>
        <v>9.9583333333333302E-2</v>
      </c>
      <c r="AI781" s="27">
        <f t="shared" si="483"/>
        <v>1</v>
      </c>
      <c r="AJ781" s="27">
        <f t="shared" si="484"/>
        <v>9.9583333333333302E-2</v>
      </c>
      <c r="AQ781" s="15">
        <f t="shared" si="485"/>
        <v>0</v>
      </c>
      <c r="AR781" s="15">
        <f t="shared" si="486"/>
        <v>0</v>
      </c>
      <c r="AZ781" s="15">
        <f t="shared" si="487"/>
        <v>0</v>
      </c>
      <c r="BA781" s="15">
        <f t="shared" si="488"/>
        <v>0</v>
      </c>
      <c r="BC781" s="15">
        <v>2</v>
      </c>
      <c r="BD781" s="15">
        <v>1</v>
      </c>
      <c r="BE781" s="15">
        <v>1</v>
      </c>
      <c r="BF781" s="15">
        <v>1</v>
      </c>
      <c r="BG781" s="15">
        <v>1</v>
      </c>
      <c r="BH781" s="15">
        <v>1.2</v>
      </c>
      <c r="BI781" s="15">
        <v>1</v>
      </c>
      <c r="BJ781" s="15">
        <v>5</v>
      </c>
      <c r="BK781" s="15">
        <f t="shared" si="489"/>
        <v>0</v>
      </c>
      <c r="BL781" s="15">
        <f t="shared" si="490"/>
        <v>0</v>
      </c>
      <c r="BM781" s="15">
        <f t="shared" si="491"/>
        <v>0</v>
      </c>
      <c r="BN781" s="15" t="s">
        <v>1007</v>
      </c>
      <c r="BO781" s="15">
        <f t="shared" si="492"/>
        <v>0</v>
      </c>
      <c r="BP781" s="15">
        <f t="shared" si="493"/>
        <v>0</v>
      </c>
      <c r="BQ781" s="15">
        <f t="shared" si="494"/>
        <v>0</v>
      </c>
      <c r="BR781" s="15">
        <f t="shared" si="495"/>
        <v>0</v>
      </c>
      <c r="BU781" s="15">
        <f t="shared" si="496"/>
        <v>0</v>
      </c>
      <c r="BV781" s="15">
        <f t="shared" si="497"/>
        <v>0</v>
      </c>
      <c r="BW781" s="15">
        <f t="shared" si="498"/>
        <v>0</v>
      </c>
      <c r="BX781" s="15">
        <f t="shared" si="499"/>
        <v>0</v>
      </c>
      <c r="BY781" s="15" t="s">
        <v>1007</v>
      </c>
      <c r="BZ781" s="15" t="s">
        <v>1007</v>
      </c>
      <c r="CA781" s="15" t="s">
        <v>1007</v>
      </c>
      <c r="CB781" s="15" t="s">
        <v>1007</v>
      </c>
      <c r="CC781" s="15" t="s">
        <v>1007</v>
      </c>
      <c r="CD781" s="27">
        <v>5</v>
      </c>
      <c r="CE781" s="27">
        <v>4.666666666666667</v>
      </c>
      <c r="CF781" s="27">
        <v>4</v>
      </c>
      <c r="CG781" s="27">
        <v>4.2</v>
      </c>
      <c r="CH781" s="27">
        <v>4</v>
      </c>
      <c r="CI781" s="27">
        <v>4.25</v>
      </c>
      <c r="CJ781" s="27">
        <f t="shared" si="473"/>
        <v>4.3527777777777779</v>
      </c>
      <c r="CK781" s="15">
        <f t="shared" si="500"/>
        <v>0.79999999999999982</v>
      </c>
      <c r="CL781" s="15">
        <f t="shared" si="501"/>
        <v>0.66666666666666696</v>
      </c>
      <c r="CM781" s="15">
        <f t="shared" si="502"/>
        <v>-1</v>
      </c>
      <c r="CN781" s="15">
        <f t="shared" si="503"/>
        <v>0.20000000000000018</v>
      </c>
      <c r="CO781" s="15">
        <f t="shared" si="504"/>
        <v>0.33333333333333348</v>
      </c>
      <c r="CP781" s="15">
        <f t="shared" si="505"/>
        <v>0.75</v>
      </c>
      <c r="CQ781" s="15">
        <f t="shared" si="506"/>
        <v>0.29166666666666696</v>
      </c>
    </row>
    <row r="782" spans="1:95" x14ac:dyDescent="0.2">
      <c r="A782" s="15">
        <v>1236</v>
      </c>
      <c r="B782" s="23">
        <v>1</v>
      </c>
      <c r="C782" s="15">
        <v>3</v>
      </c>
      <c r="D782" s="15">
        <f t="shared" si="474"/>
        <v>0</v>
      </c>
      <c r="E782" s="15">
        <f t="shared" si="469"/>
        <v>1</v>
      </c>
      <c r="F782" s="15">
        <f t="shared" si="470"/>
        <v>0</v>
      </c>
      <c r="G782" s="15">
        <f t="shared" si="471"/>
        <v>0</v>
      </c>
      <c r="H782" s="15">
        <f t="shared" si="472"/>
        <v>0</v>
      </c>
      <c r="I782" s="15">
        <v>1</v>
      </c>
      <c r="J782" s="15">
        <v>47</v>
      </c>
      <c r="K782" s="15">
        <v>5</v>
      </c>
      <c r="L782" s="15">
        <f t="shared" si="475"/>
        <v>0</v>
      </c>
      <c r="M782" s="15">
        <f t="shared" si="476"/>
        <v>0</v>
      </c>
      <c r="N782" s="15">
        <f t="shared" si="477"/>
        <v>0</v>
      </c>
      <c r="O782" s="15">
        <f t="shared" si="478"/>
        <v>0</v>
      </c>
      <c r="P782" s="15">
        <f t="shared" si="479"/>
        <v>0</v>
      </c>
      <c r="Q782" s="15">
        <v>2</v>
      </c>
      <c r="R782" s="15">
        <v>6</v>
      </c>
      <c r="S782" s="15">
        <v>9</v>
      </c>
      <c r="T782" s="15">
        <v>0</v>
      </c>
      <c r="U782" s="15">
        <v>0</v>
      </c>
      <c r="V782" s="15">
        <v>1</v>
      </c>
      <c r="W782" s="15">
        <v>110000</v>
      </c>
      <c r="X782" s="15">
        <v>1</v>
      </c>
      <c r="Y782" s="15">
        <v>1</v>
      </c>
      <c r="Z782" s="15">
        <f t="shared" si="507"/>
        <v>0</v>
      </c>
      <c r="AA782" s="15">
        <f t="shared" si="480"/>
        <v>0</v>
      </c>
      <c r="AB782" s="15">
        <f t="shared" si="481"/>
        <v>0</v>
      </c>
      <c r="AC782" s="15">
        <v>1</v>
      </c>
      <c r="AD782" s="15">
        <v>58</v>
      </c>
      <c r="AE782" s="15">
        <v>11</v>
      </c>
      <c r="AF782" s="15">
        <v>12000</v>
      </c>
      <c r="AG782" s="27">
        <v>206.89655172413794</v>
      </c>
      <c r="AH782" s="27">
        <f t="shared" si="482"/>
        <v>-0.52</v>
      </c>
      <c r="AI782" s="27">
        <f t="shared" si="483"/>
        <v>1</v>
      </c>
      <c r="AJ782" s="27">
        <f t="shared" si="484"/>
        <v>-0.52</v>
      </c>
      <c r="AQ782" s="15">
        <f t="shared" si="485"/>
        <v>0</v>
      </c>
      <c r="AR782" s="15">
        <f t="shared" si="486"/>
        <v>0</v>
      </c>
      <c r="AZ782" s="15">
        <f t="shared" si="487"/>
        <v>0</v>
      </c>
      <c r="BA782" s="15">
        <f t="shared" si="488"/>
        <v>0</v>
      </c>
      <c r="BB782" s="15">
        <f>$AJ782</f>
        <v>-0.52</v>
      </c>
      <c r="BC782" s="15">
        <v>2</v>
      </c>
      <c r="BD782" s="15">
        <v>1</v>
      </c>
      <c r="BE782" s="15">
        <v>1.6666666666666667</v>
      </c>
      <c r="BF782" s="15">
        <v>1</v>
      </c>
      <c r="BG782" s="15">
        <v>1</v>
      </c>
      <c r="BH782" s="15">
        <v>1.3333333333333335</v>
      </c>
      <c r="BI782" s="15">
        <v>1</v>
      </c>
      <c r="BJ782" s="15">
        <v>2</v>
      </c>
      <c r="BK782" s="15">
        <f t="shared" si="489"/>
        <v>1</v>
      </c>
      <c r="BL782" s="15">
        <f t="shared" si="490"/>
        <v>0</v>
      </c>
      <c r="BM782" s="15">
        <f t="shared" si="491"/>
        <v>0</v>
      </c>
      <c r="BN782" s="15">
        <v>2</v>
      </c>
      <c r="BO782" s="15">
        <f t="shared" si="492"/>
        <v>1</v>
      </c>
      <c r="BP782" s="15">
        <f t="shared" si="493"/>
        <v>0</v>
      </c>
      <c r="BQ782" s="15">
        <f t="shared" si="494"/>
        <v>0</v>
      </c>
      <c r="BR782" s="15">
        <f t="shared" si="495"/>
        <v>0</v>
      </c>
      <c r="BS782" s="15">
        <v>3</v>
      </c>
      <c r="BT782" s="15">
        <v>1</v>
      </c>
      <c r="BU782" s="15">
        <f t="shared" si="496"/>
        <v>0</v>
      </c>
      <c r="BV782" s="15">
        <f t="shared" si="497"/>
        <v>0</v>
      </c>
      <c r="BW782" s="15">
        <f t="shared" si="498"/>
        <v>0</v>
      </c>
      <c r="BX782" s="15">
        <f t="shared" si="499"/>
        <v>0</v>
      </c>
      <c r="BY782" s="15">
        <v>1</v>
      </c>
      <c r="BZ782" s="15">
        <v>1</v>
      </c>
      <c r="CA782" s="15">
        <v>1</v>
      </c>
      <c r="CB782" s="15">
        <v>1</v>
      </c>
      <c r="CC782" s="15">
        <v>1</v>
      </c>
      <c r="CD782" s="27">
        <v>4.2</v>
      </c>
      <c r="CE782" s="27">
        <v>4</v>
      </c>
      <c r="CF782" s="27">
        <v>5</v>
      </c>
      <c r="CG782" s="27">
        <v>4</v>
      </c>
      <c r="CH782" s="27">
        <v>3.6666666666666665</v>
      </c>
      <c r="CI782" s="27">
        <v>3.5</v>
      </c>
      <c r="CJ782" s="27">
        <f t="shared" si="473"/>
        <v>4.0611111111111109</v>
      </c>
      <c r="CK782" s="15">
        <f t="shared" si="500"/>
        <v>0</v>
      </c>
      <c r="CL782" s="15">
        <f t="shared" si="501"/>
        <v>0</v>
      </c>
      <c r="CM782" s="15">
        <f t="shared" si="502"/>
        <v>0</v>
      </c>
      <c r="CN782" s="15">
        <f t="shared" si="503"/>
        <v>0</v>
      </c>
      <c r="CO782" s="15">
        <f t="shared" si="504"/>
        <v>0</v>
      </c>
      <c r="CP782" s="15">
        <f t="shared" si="505"/>
        <v>0</v>
      </c>
      <c r="CQ782" s="15">
        <f t="shared" si="506"/>
        <v>0</v>
      </c>
    </row>
    <row r="783" spans="1:95" x14ac:dyDescent="0.2">
      <c r="A783" s="15">
        <v>1236</v>
      </c>
      <c r="B783" s="23">
        <v>1</v>
      </c>
      <c r="C783" s="15">
        <v>3</v>
      </c>
      <c r="D783" s="15">
        <f t="shared" si="474"/>
        <v>0</v>
      </c>
      <c r="E783" s="15">
        <f t="shared" si="469"/>
        <v>1</v>
      </c>
      <c r="F783" s="15">
        <f t="shared" si="470"/>
        <v>0</v>
      </c>
      <c r="G783" s="15">
        <f t="shared" si="471"/>
        <v>0</v>
      </c>
      <c r="H783" s="15">
        <f t="shared" si="472"/>
        <v>0</v>
      </c>
      <c r="I783" s="15">
        <v>1</v>
      </c>
      <c r="J783" s="15">
        <v>47</v>
      </c>
      <c r="K783" s="15">
        <v>5</v>
      </c>
      <c r="L783" s="15">
        <f t="shared" si="475"/>
        <v>0</v>
      </c>
      <c r="M783" s="15">
        <f t="shared" si="476"/>
        <v>0</v>
      </c>
      <c r="N783" s="15">
        <f t="shared" si="477"/>
        <v>0</v>
      </c>
      <c r="O783" s="15">
        <f t="shared" si="478"/>
        <v>0</v>
      </c>
      <c r="P783" s="15">
        <f t="shared" si="479"/>
        <v>0</v>
      </c>
      <c r="Q783" s="15">
        <v>2</v>
      </c>
      <c r="R783" s="15">
        <v>6</v>
      </c>
      <c r="S783" s="15">
        <v>9</v>
      </c>
      <c r="T783" s="15">
        <v>0</v>
      </c>
      <c r="U783" s="15">
        <v>0</v>
      </c>
      <c r="V783" s="15">
        <v>1</v>
      </c>
      <c r="W783" s="15">
        <v>110000</v>
      </c>
      <c r="X783" s="15">
        <v>1</v>
      </c>
      <c r="Y783" s="15">
        <v>0</v>
      </c>
      <c r="Z783" s="15">
        <f t="shared" si="507"/>
        <v>0</v>
      </c>
      <c r="AA783" s="15">
        <f t="shared" si="480"/>
        <v>0</v>
      </c>
      <c r="AB783" s="15">
        <f t="shared" si="481"/>
        <v>0</v>
      </c>
      <c r="AC783" s="159">
        <v>1</v>
      </c>
      <c r="AD783" s="159">
        <v>58</v>
      </c>
      <c r="AE783" s="159">
        <v>11</v>
      </c>
      <c r="AF783" s="15">
        <v>25000</v>
      </c>
      <c r="AG783" s="27">
        <v>431.0344827586207</v>
      </c>
      <c r="AH783" s="27">
        <f t="shared" si="482"/>
        <v>0.23152709359605914</v>
      </c>
      <c r="AI783" s="27">
        <f t="shared" si="483"/>
        <v>1</v>
      </c>
      <c r="AJ783" s="27">
        <f t="shared" si="484"/>
        <v>0.23152709359605914</v>
      </c>
      <c r="AQ783" s="15">
        <f t="shared" si="485"/>
        <v>0</v>
      </c>
      <c r="AR783" s="15">
        <f t="shared" si="486"/>
        <v>0</v>
      </c>
      <c r="AZ783" s="15">
        <f t="shared" si="487"/>
        <v>0</v>
      </c>
      <c r="BA783" s="15">
        <f t="shared" si="488"/>
        <v>0</v>
      </c>
      <c r="BC783" s="15">
        <v>2</v>
      </c>
      <c r="BD783" s="15">
        <v>1</v>
      </c>
      <c r="BE783" s="15">
        <v>1.6666666666666667</v>
      </c>
      <c r="BF783" s="15">
        <v>1</v>
      </c>
      <c r="BG783" s="15">
        <v>1</v>
      </c>
      <c r="BH783" s="15">
        <v>1.3333333333333335</v>
      </c>
      <c r="BI783" s="15">
        <v>1</v>
      </c>
      <c r="BJ783" s="15">
        <v>2</v>
      </c>
      <c r="BK783" s="15">
        <f t="shared" si="489"/>
        <v>1</v>
      </c>
      <c r="BL783" s="15">
        <f t="shared" si="490"/>
        <v>0</v>
      </c>
      <c r="BM783" s="15">
        <f t="shared" si="491"/>
        <v>0</v>
      </c>
      <c r="BN783" s="15">
        <v>2</v>
      </c>
      <c r="BO783" s="15">
        <f t="shared" si="492"/>
        <v>1</v>
      </c>
      <c r="BP783" s="15">
        <f t="shared" si="493"/>
        <v>0</v>
      </c>
      <c r="BQ783" s="15">
        <f t="shared" si="494"/>
        <v>0</v>
      </c>
      <c r="BR783" s="15">
        <f t="shared" si="495"/>
        <v>0</v>
      </c>
      <c r="BS783" s="15">
        <v>3</v>
      </c>
      <c r="BT783" s="15">
        <v>1</v>
      </c>
      <c r="BU783" s="15">
        <f t="shared" si="496"/>
        <v>0</v>
      </c>
      <c r="BV783" s="15">
        <f t="shared" si="497"/>
        <v>0</v>
      </c>
      <c r="BW783" s="15">
        <f t="shared" si="498"/>
        <v>0</v>
      </c>
      <c r="BX783" s="15">
        <f t="shared" si="499"/>
        <v>0</v>
      </c>
      <c r="BY783" s="15">
        <v>1</v>
      </c>
      <c r="BZ783" s="15">
        <v>1</v>
      </c>
      <c r="CA783" s="15">
        <v>1</v>
      </c>
      <c r="CB783" s="15">
        <v>1</v>
      </c>
      <c r="CC783" s="15">
        <v>1</v>
      </c>
      <c r="CD783" s="27">
        <v>4.2</v>
      </c>
      <c r="CE783" s="27">
        <v>4</v>
      </c>
      <c r="CF783" s="27">
        <v>5</v>
      </c>
      <c r="CG783" s="27">
        <v>4</v>
      </c>
      <c r="CH783" s="27">
        <v>3.6666666666666665</v>
      </c>
      <c r="CI783" s="27">
        <v>3.5</v>
      </c>
      <c r="CJ783" s="27">
        <f t="shared" si="473"/>
        <v>4.0611111111111109</v>
      </c>
      <c r="CK783" s="15">
        <f t="shared" si="500"/>
        <v>-0.39999999999999947</v>
      </c>
      <c r="CL783" s="15">
        <f t="shared" si="501"/>
        <v>0.33333333333333348</v>
      </c>
      <c r="CM783" s="15">
        <f t="shared" si="502"/>
        <v>0.5</v>
      </c>
      <c r="CN783" s="15">
        <f t="shared" si="503"/>
        <v>0</v>
      </c>
      <c r="CO783" s="15">
        <f t="shared" si="504"/>
        <v>-0.33333333333333348</v>
      </c>
      <c r="CP783" s="15">
        <f t="shared" si="505"/>
        <v>-0.25</v>
      </c>
      <c r="CQ783" s="15">
        <f t="shared" si="506"/>
        <v>-2.5000000000000355E-2</v>
      </c>
    </row>
    <row r="784" spans="1:95" x14ac:dyDescent="0.2">
      <c r="A784" s="15">
        <v>1237</v>
      </c>
      <c r="B784" s="23">
        <v>1</v>
      </c>
      <c r="C784" s="15">
        <v>3</v>
      </c>
      <c r="D784" s="15">
        <f t="shared" si="474"/>
        <v>0</v>
      </c>
      <c r="E784" s="15">
        <f t="shared" si="469"/>
        <v>1</v>
      </c>
      <c r="F784" s="15">
        <f t="shared" si="470"/>
        <v>0</v>
      </c>
      <c r="G784" s="15">
        <f t="shared" si="471"/>
        <v>0</v>
      </c>
      <c r="H784" s="15">
        <f t="shared" si="472"/>
        <v>0</v>
      </c>
      <c r="I784" s="15">
        <v>1</v>
      </c>
      <c r="J784" s="15">
        <v>61</v>
      </c>
      <c r="K784" s="15">
        <v>2</v>
      </c>
      <c r="L784" s="15">
        <f t="shared" si="475"/>
        <v>0</v>
      </c>
      <c r="M784" s="15">
        <f t="shared" si="476"/>
        <v>0</v>
      </c>
      <c r="N784" s="15">
        <f t="shared" si="477"/>
        <v>1</v>
      </c>
      <c r="O784" s="15">
        <f t="shared" si="478"/>
        <v>0</v>
      </c>
      <c r="P784" s="15">
        <f t="shared" si="479"/>
        <v>0</v>
      </c>
      <c r="Q784" s="15">
        <v>2</v>
      </c>
      <c r="R784" s="15">
        <v>6</v>
      </c>
      <c r="S784" s="15">
        <v>20</v>
      </c>
      <c r="T784" s="15">
        <v>0</v>
      </c>
      <c r="U784" s="15">
        <v>1</v>
      </c>
      <c r="V784" s="15">
        <v>0</v>
      </c>
      <c r="W784" s="15">
        <v>0</v>
      </c>
      <c r="X784" s="15">
        <v>1</v>
      </c>
      <c r="Y784" s="15">
        <v>1</v>
      </c>
      <c r="Z784" s="15">
        <f t="shared" si="507"/>
        <v>0</v>
      </c>
      <c r="AA784" s="15">
        <f t="shared" si="480"/>
        <v>0</v>
      </c>
      <c r="AB784" s="15">
        <f t="shared" si="481"/>
        <v>0</v>
      </c>
      <c r="AC784" s="15">
        <v>1</v>
      </c>
      <c r="AD784" s="15">
        <v>20</v>
      </c>
      <c r="AE784" s="15">
        <v>18.2</v>
      </c>
      <c r="AF784" s="15">
        <v>7000</v>
      </c>
      <c r="AG784" s="27">
        <v>350</v>
      </c>
      <c r="AH784" s="27">
        <f t="shared" si="482"/>
        <v>0</v>
      </c>
      <c r="AI784" s="27">
        <f t="shared" si="483"/>
        <v>0.4</v>
      </c>
      <c r="AJ784" s="27">
        <f t="shared" si="484"/>
        <v>0</v>
      </c>
      <c r="AK784" s="15">
        <v>3</v>
      </c>
      <c r="AL784" s="15">
        <v>30</v>
      </c>
      <c r="AM784" s="15">
        <v>1200</v>
      </c>
      <c r="AN784" s="15">
        <v>400000</v>
      </c>
      <c r="AO784" s="15">
        <v>13333.333333333334</v>
      </c>
      <c r="AP784" s="15">
        <f>($AO784-$AO785)/$AO785</f>
        <v>0</v>
      </c>
      <c r="AQ784" s="15">
        <f t="shared" si="485"/>
        <v>0.6</v>
      </c>
      <c r="AR784" s="15">
        <f t="shared" si="486"/>
        <v>0</v>
      </c>
      <c r="AZ784" s="15">
        <f t="shared" si="487"/>
        <v>0</v>
      </c>
      <c r="BA784" s="15">
        <f t="shared" si="488"/>
        <v>0</v>
      </c>
      <c r="BB784" s="15">
        <f>$AJ784</f>
        <v>0</v>
      </c>
      <c r="BC784" s="15">
        <v>1.25</v>
      </c>
      <c r="BD784" s="15">
        <v>2</v>
      </c>
      <c r="BE784" s="15">
        <v>1.6666666666666667</v>
      </c>
      <c r="BF784" s="15">
        <v>1</v>
      </c>
      <c r="BG784" s="15">
        <v>1</v>
      </c>
      <c r="BH784" s="15">
        <v>1.3833333333333333</v>
      </c>
      <c r="BI784" s="15">
        <v>1</v>
      </c>
      <c r="BJ784" s="15">
        <v>2</v>
      </c>
      <c r="BK784" s="15">
        <f t="shared" si="489"/>
        <v>1</v>
      </c>
      <c r="BL784" s="15">
        <f t="shared" si="490"/>
        <v>0</v>
      </c>
      <c r="BM784" s="15">
        <f t="shared" si="491"/>
        <v>0</v>
      </c>
      <c r="BN784" s="15">
        <v>1</v>
      </c>
      <c r="BO784" s="15">
        <f t="shared" si="492"/>
        <v>0</v>
      </c>
      <c r="BP784" s="15">
        <f t="shared" si="493"/>
        <v>0</v>
      </c>
      <c r="BQ784" s="15">
        <f t="shared" si="494"/>
        <v>0</v>
      </c>
      <c r="BR784" s="15">
        <f t="shared" si="495"/>
        <v>0</v>
      </c>
      <c r="BS784" s="15">
        <v>3</v>
      </c>
      <c r="BT784" s="15">
        <v>1</v>
      </c>
      <c r="BU784" s="15">
        <f t="shared" si="496"/>
        <v>0</v>
      </c>
      <c r="BV784" s="15">
        <f t="shared" si="497"/>
        <v>0</v>
      </c>
      <c r="BW784" s="15">
        <f t="shared" si="498"/>
        <v>0</v>
      </c>
      <c r="BX784" s="15">
        <f t="shared" si="499"/>
        <v>0</v>
      </c>
      <c r="BY784" s="15">
        <v>1</v>
      </c>
      <c r="BZ784" s="15">
        <v>1</v>
      </c>
      <c r="CA784" s="15">
        <v>1</v>
      </c>
      <c r="CB784" s="15">
        <v>1</v>
      </c>
      <c r="CC784" s="15">
        <v>1</v>
      </c>
      <c r="CD784" s="27">
        <v>4.5999999999999996</v>
      </c>
      <c r="CE784" s="27">
        <v>3.6666666666666665</v>
      </c>
      <c r="CF784" s="27">
        <v>4.5</v>
      </c>
      <c r="CG784" s="27">
        <v>4</v>
      </c>
      <c r="CH784" s="27">
        <v>4</v>
      </c>
      <c r="CI784" s="27">
        <v>3.75</v>
      </c>
      <c r="CJ784" s="27">
        <f t="shared" si="473"/>
        <v>4.0861111111111112</v>
      </c>
      <c r="CK784" s="15">
        <f t="shared" si="500"/>
        <v>0</v>
      </c>
      <c r="CL784" s="15">
        <f t="shared" si="501"/>
        <v>0</v>
      </c>
      <c r="CM784" s="15">
        <f t="shared" si="502"/>
        <v>0</v>
      </c>
      <c r="CN784" s="15">
        <f t="shared" si="503"/>
        <v>0</v>
      </c>
      <c r="CO784" s="15">
        <f t="shared" si="504"/>
        <v>0</v>
      </c>
      <c r="CP784" s="15">
        <f t="shared" si="505"/>
        <v>0</v>
      </c>
      <c r="CQ784" s="15">
        <f t="shared" si="506"/>
        <v>0</v>
      </c>
    </row>
    <row r="785" spans="1:95" x14ac:dyDescent="0.2">
      <c r="A785" s="15">
        <v>1237</v>
      </c>
      <c r="B785" s="23">
        <v>1</v>
      </c>
      <c r="C785" s="15">
        <v>3</v>
      </c>
      <c r="D785" s="15">
        <f t="shared" si="474"/>
        <v>0</v>
      </c>
      <c r="E785" s="15">
        <f t="shared" si="469"/>
        <v>1</v>
      </c>
      <c r="F785" s="15">
        <f t="shared" si="470"/>
        <v>0</v>
      </c>
      <c r="G785" s="15">
        <f t="shared" si="471"/>
        <v>0</v>
      </c>
      <c r="H785" s="15">
        <f t="shared" si="472"/>
        <v>0</v>
      </c>
      <c r="I785" s="15">
        <v>1</v>
      </c>
      <c r="J785" s="15">
        <v>61</v>
      </c>
      <c r="K785" s="15">
        <v>2</v>
      </c>
      <c r="L785" s="15">
        <f t="shared" si="475"/>
        <v>0</v>
      </c>
      <c r="M785" s="15">
        <f t="shared" si="476"/>
        <v>0</v>
      </c>
      <c r="N785" s="15">
        <f t="shared" si="477"/>
        <v>1</v>
      </c>
      <c r="O785" s="15">
        <f t="shared" si="478"/>
        <v>0</v>
      </c>
      <c r="P785" s="15">
        <f t="shared" si="479"/>
        <v>0</v>
      </c>
      <c r="Q785" s="15">
        <v>2</v>
      </c>
      <c r="R785" s="15">
        <v>6</v>
      </c>
      <c r="S785" s="15">
        <v>20</v>
      </c>
      <c r="T785" s="15">
        <v>0</v>
      </c>
      <c r="U785" s="15">
        <v>1</v>
      </c>
      <c r="V785" s="15">
        <v>0</v>
      </c>
      <c r="W785" s="15">
        <v>0</v>
      </c>
      <c r="X785" s="15">
        <v>1</v>
      </c>
      <c r="Y785" s="15">
        <v>0</v>
      </c>
      <c r="Z785" s="15">
        <f t="shared" si="507"/>
        <v>0</v>
      </c>
      <c r="AA785" s="15">
        <f t="shared" si="480"/>
        <v>0</v>
      </c>
      <c r="AB785" s="15">
        <f t="shared" si="481"/>
        <v>0</v>
      </c>
      <c r="AC785" s="159">
        <v>1</v>
      </c>
      <c r="AD785" s="159">
        <v>20</v>
      </c>
      <c r="AE785" s="159">
        <v>15</v>
      </c>
      <c r="AF785" s="15">
        <v>7000</v>
      </c>
      <c r="AG785" s="27">
        <v>350</v>
      </c>
      <c r="AH785" s="27">
        <f t="shared" si="482"/>
        <v>-0.125</v>
      </c>
      <c r="AI785" s="27">
        <f t="shared" si="483"/>
        <v>0.4</v>
      </c>
      <c r="AJ785" s="27">
        <f t="shared" si="484"/>
        <v>-0.05</v>
      </c>
      <c r="AK785" s="15">
        <v>3</v>
      </c>
      <c r="AL785" s="15">
        <v>30</v>
      </c>
      <c r="AM785" s="15">
        <v>1100</v>
      </c>
      <c r="AN785" s="15">
        <v>400000</v>
      </c>
      <c r="AO785" s="15">
        <v>13333.333333333334</v>
      </c>
      <c r="AQ785" s="15">
        <f t="shared" si="485"/>
        <v>0.6</v>
      </c>
      <c r="AR785" s="15">
        <f t="shared" si="486"/>
        <v>0</v>
      </c>
      <c r="AZ785" s="15">
        <f t="shared" si="487"/>
        <v>0</v>
      </c>
      <c r="BA785" s="15">
        <f t="shared" si="488"/>
        <v>0</v>
      </c>
      <c r="BC785" s="15">
        <v>1.25</v>
      </c>
      <c r="BD785" s="15">
        <v>2</v>
      </c>
      <c r="BE785" s="15">
        <v>1.6666666666666667</v>
      </c>
      <c r="BF785" s="15">
        <v>1</v>
      </c>
      <c r="BG785" s="15">
        <v>1</v>
      </c>
      <c r="BH785" s="15">
        <v>1.3833333333333333</v>
      </c>
      <c r="BI785" s="15">
        <v>1</v>
      </c>
      <c r="BJ785" s="15">
        <v>2</v>
      </c>
      <c r="BK785" s="15">
        <f t="shared" si="489"/>
        <v>1</v>
      </c>
      <c r="BL785" s="15">
        <f t="shared" si="490"/>
        <v>0</v>
      </c>
      <c r="BM785" s="15">
        <f t="shared" si="491"/>
        <v>0</v>
      </c>
      <c r="BN785" s="15">
        <v>1</v>
      </c>
      <c r="BO785" s="15">
        <f t="shared" si="492"/>
        <v>0</v>
      </c>
      <c r="BP785" s="15">
        <f t="shared" si="493"/>
        <v>0</v>
      </c>
      <c r="BQ785" s="15">
        <f t="shared" si="494"/>
        <v>0</v>
      </c>
      <c r="BR785" s="15">
        <f t="shared" si="495"/>
        <v>0</v>
      </c>
      <c r="BS785" s="15">
        <v>3</v>
      </c>
      <c r="BT785" s="15">
        <v>1</v>
      </c>
      <c r="BU785" s="15">
        <f t="shared" si="496"/>
        <v>0</v>
      </c>
      <c r="BV785" s="15">
        <f t="shared" si="497"/>
        <v>0</v>
      </c>
      <c r="BW785" s="15">
        <f t="shared" si="498"/>
        <v>0</v>
      </c>
      <c r="BX785" s="15">
        <f t="shared" si="499"/>
        <v>0</v>
      </c>
      <c r="BY785" s="15">
        <v>1</v>
      </c>
      <c r="BZ785" s="15">
        <v>1</v>
      </c>
      <c r="CA785" s="15">
        <v>1</v>
      </c>
      <c r="CB785" s="15">
        <v>1</v>
      </c>
      <c r="CC785" s="15">
        <v>1</v>
      </c>
      <c r="CD785" s="27">
        <v>4.5999999999999996</v>
      </c>
      <c r="CE785" s="27">
        <v>3.6666666666666665</v>
      </c>
      <c r="CF785" s="27">
        <v>4.5</v>
      </c>
      <c r="CG785" s="27">
        <v>4</v>
      </c>
      <c r="CH785" s="27">
        <v>4</v>
      </c>
      <c r="CI785" s="27">
        <v>3.75</v>
      </c>
      <c r="CJ785" s="27">
        <f t="shared" si="473"/>
        <v>4.0861111111111112</v>
      </c>
      <c r="CK785" s="15">
        <f t="shared" si="500"/>
        <v>0.39999999999999947</v>
      </c>
      <c r="CL785" s="15">
        <f t="shared" si="501"/>
        <v>-0.33333333333333348</v>
      </c>
      <c r="CM785" s="15">
        <f t="shared" si="502"/>
        <v>1.75</v>
      </c>
      <c r="CN785" s="15">
        <f t="shared" si="503"/>
        <v>1.2000000000000002</v>
      </c>
      <c r="CO785" s="15">
        <f t="shared" si="504"/>
        <v>1.3333333333333335</v>
      </c>
      <c r="CP785" s="15">
        <f t="shared" si="505"/>
        <v>0.5</v>
      </c>
      <c r="CQ785" s="15">
        <f t="shared" si="506"/>
        <v>0.80833333333333313</v>
      </c>
    </row>
    <row r="786" spans="1:95" x14ac:dyDescent="0.2">
      <c r="A786" s="15">
        <v>1238</v>
      </c>
      <c r="B786" s="23">
        <v>1</v>
      </c>
      <c r="C786" s="15">
        <v>3</v>
      </c>
      <c r="D786" s="15">
        <f t="shared" si="474"/>
        <v>0</v>
      </c>
      <c r="E786" s="15">
        <f t="shared" si="469"/>
        <v>1</v>
      </c>
      <c r="F786" s="15">
        <f t="shared" si="470"/>
        <v>0</v>
      </c>
      <c r="G786" s="15">
        <f t="shared" si="471"/>
        <v>0</v>
      </c>
      <c r="H786" s="15">
        <f t="shared" si="472"/>
        <v>0</v>
      </c>
      <c r="I786" s="15">
        <v>1</v>
      </c>
      <c r="J786" s="15">
        <v>70</v>
      </c>
      <c r="K786" s="15">
        <v>3</v>
      </c>
      <c r="L786" s="15">
        <f t="shared" si="475"/>
        <v>0</v>
      </c>
      <c r="M786" s="15">
        <f t="shared" si="476"/>
        <v>0</v>
      </c>
      <c r="N786" s="15">
        <f t="shared" si="477"/>
        <v>0</v>
      </c>
      <c r="O786" s="15">
        <f t="shared" si="478"/>
        <v>1</v>
      </c>
      <c r="P786" s="15">
        <f t="shared" si="479"/>
        <v>0</v>
      </c>
      <c r="Q786" s="15">
        <v>2</v>
      </c>
      <c r="R786" s="15">
        <v>5</v>
      </c>
      <c r="S786" s="15">
        <v>50</v>
      </c>
      <c r="T786" s="15">
        <v>0</v>
      </c>
      <c r="U786" s="15">
        <v>0</v>
      </c>
      <c r="V786" s="15">
        <v>1</v>
      </c>
      <c r="W786" s="15">
        <v>8400</v>
      </c>
      <c r="X786" s="15">
        <v>1</v>
      </c>
      <c r="Y786" s="15">
        <v>1</v>
      </c>
      <c r="Z786" s="15">
        <f t="shared" si="507"/>
        <v>0</v>
      </c>
      <c r="AA786" s="15">
        <f t="shared" si="480"/>
        <v>0</v>
      </c>
      <c r="AB786" s="15">
        <f t="shared" si="481"/>
        <v>0</v>
      </c>
      <c r="AC786" s="15">
        <v>1</v>
      </c>
      <c r="AD786" s="15">
        <v>10</v>
      </c>
      <c r="AE786" s="15">
        <v>14</v>
      </c>
      <c r="AF786" s="15">
        <v>4000</v>
      </c>
      <c r="AG786" s="27">
        <v>400</v>
      </c>
      <c r="AH786" s="27">
        <f t="shared" si="482"/>
        <v>0</v>
      </c>
      <c r="AI786" s="27">
        <f t="shared" si="483"/>
        <v>1</v>
      </c>
      <c r="AJ786" s="27">
        <f t="shared" si="484"/>
        <v>0</v>
      </c>
      <c r="AQ786" s="15">
        <f t="shared" si="485"/>
        <v>0</v>
      </c>
      <c r="AR786" s="15">
        <f t="shared" si="486"/>
        <v>0</v>
      </c>
      <c r="AZ786" s="15">
        <f t="shared" si="487"/>
        <v>0</v>
      </c>
      <c r="BA786" s="15">
        <f t="shared" si="488"/>
        <v>0</v>
      </c>
      <c r="BB786" s="15">
        <f>$AJ786</f>
        <v>0</v>
      </c>
      <c r="BC786" s="15">
        <v>2</v>
      </c>
      <c r="BD786" s="15">
        <v>1</v>
      </c>
      <c r="BE786" s="15">
        <v>1.6666666666666667</v>
      </c>
      <c r="BF786" s="15">
        <v>1</v>
      </c>
      <c r="BG786" s="15">
        <v>1.5</v>
      </c>
      <c r="BH786" s="15">
        <v>1.4333333333333333</v>
      </c>
      <c r="BI786" s="15">
        <v>1</v>
      </c>
      <c r="BJ786" s="15">
        <v>5</v>
      </c>
      <c r="BK786" s="15">
        <f t="shared" si="489"/>
        <v>0</v>
      </c>
      <c r="BL786" s="15">
        <f t="shared" si="490"/>
        <v>0</v>
      </c>
      <c r="BM786" s="15">
        <f t="shared" si="491"/>
        <v>0</v>
      </c>
      <c r="BN786" s="15" t="s">
        <v>1007</v>
      </c>
      <c r="BO786" s="15">
        <f t="shared" si="492"/>
        <v>0</v>
      </c>
      <c r="BP786" s="15">
        <f t="shared" si="493"/>
        <v>0</v>
      </c>
      <c r="BQ786" s="15">
        <f t="shared" si="494"/>
        <v>0</v>
      </c>
      <c r="BR786" s="15">
        <f t="shared" si="495"/>
        <v>0</v>
      </c>
      <c r="BU786" s="15">
        <f t="shared" si="496"/>
        <v>0</v>
      </c>
      <c r="BV786" s="15">
        <f t="shared" si="497"/>
        <v>0</v>
      </c>
      <c r="BW786" s="15">
        <f t="shared" si="498"/>
        <v>0</v>
      </c>
      <c r="BX786" s="15">
        <f t="shared" si="499"/>
        <v>0</v>
      </c>
      <c r="BY786" s="15" t="s">
        <v>1007</v>
      </c>
      <c r="BZ786" s="15" t="s">
        <v>1007</v>
      </c>
      <c r="CA786" s="15" t="s">
        <v>1007</v>
      </c>
      <c r="CB786" s="15" t="s">
        <v>1007</v>
      </c>
      <c r="CC786" s="15" t="s">
        <v>1007</v>
      </c>
      <c r="CD786" s="27">
        <v>4.2</v>
      </c>
      <c r="CE786" s="27">
        <v>4</v>
      </c>
      <c r="CF786" s="27">
        <v>2.75</v>
      </c>
      <c r="CG786" s="27">
        <v>2.8</v>
      </c>
      <c r="CH786" s="27">
        <v>2.6666666666666665</v>
      </c>
      <c r="CI786" s="27">
        <v>3.25</v>
      </c>
      <c r="CJ786" s="27">
        <f t="shared" si="473"/>
        <v>3.2777777777777781</v>
      </c>
      <c r="CK786" s="15">
        <f t="shared" si="500"/>
        <v>0</v>
      </c>
      <c r="CL786" s="15">
        <f t="shared" si="501"/>
        <v>0</v>
      </c>
      <c r="CM786" s="15">
        <f t="shared" si="502"/>
        <v>0</v>
      </c>
      <c r="CN786" s="15">
        <f t="shared" si="503"/>
        <v>0</v>
      </c>
      <c r="CO786" s="15">
        <f t="shared" si="504"/>
        <v>0</v>
      </c>
      <c r="CP786" s="15">
        <f t="shared" si="505"/>
        <v>0</v>
      </c>
      <c r="CQ786" s="15">
        <f t="shared" si="506"/>
        <v>0</v>
      </c>
    </row>
    <row r="787" spans="1:95" x14ac:dyDescent="0.2">
      <c r="A787" s="15">
        <v>1238</v>
      </c>
      <c r="B787" s="23">
        <v>1</v>
      </c>
      <c r="C787" s="15">
        <v>3</v>
      </c>
      <c r="D787" s="15">
        <f t="shared" si="474"/>
        <v>0</v>
      </c>
      <c r="E787" s="15">
        <f t="shared" si="469"/>
        <v>1</v>
      </c>
      <c r="F787" s="15">
        <f t="shared" si="470"/>
        <v>0</v>
      </c>
      <c r="G787" s="15">
        <f t="shared" si="471"/>
        <v>0</v>
      </c>
      <c r="H787" s="15">
        <f t="shared" si="472"/>
        <v>0</v>
      </c>
      <c r="I787" s="15">
        <v>1</v>
      </c>
      <c r="J787" s="15">
        <v>70</v>
      </c>
      <c r="K787" s="15">
        <v>3</v>
      </c>
      <c r="L787" s="15">
        <f t="shared" si="475"/>
        <v>0</v>
      </c>
      <c r="M787" s="15">
        <f t="shared" si="476"/>
        <v>0</v>
      </c>
      <c r="N787" s="15">
        <f t="shared" si="477"/>
        <v>0</v>
      </c>
      <c r="O787" s="15">
        <f t="shared" si="478"/>
        <v>1</v>
      </c>
      <c r="P787" s="15">
        <f t="shared" si="479"/>
        <v>0</v>
      </c>
      <c r="Q787" s="15">
        <v>2</v>
      </c>
      <c r="R787" s="15">
        <v>5</v>
      </c>
      <c r="S787" s="15">
        <v>50</v>
      </c>
      <c r="T787" s="15">
        <v>0</v>
      </c>
      <c r="U787" s="15">
        <v>0</v>
      </c>
      <c r="V787" s="15">
        <v>1</v>
      </c>
      <c r="W787" s="15">
        <v>8400</v>
      </c>
      <c r="X787" s="15">
        <v>1</v>
      </c>
      <c r="Y787" s="15">
        <v>0</v>
      </c>
      <c r="Z787" s="15">
        <f t="shared" si="507"/>
        <v>0</v>
      </c>
      <c r="AA787" s="15">
        <f t="shared" si="480"/>
        <v>0</v>
      </c>
      <c r="AB787" s="15">
        <f t="shared" si="481"/>
        <v>0</v>
      </c>
      <c r="AC787" s="159">
        <v>1</v>
      </c>
      <c r="AD787" s="159">
        <v>10</v>
      </c>
      <c r="AE787" s="159">
        <v>14</v>
      </c>
      <c r="AF787" s="15">
        <v>4000</v>
      </c>
      <c r="AG787" s="27">
        <v>400</v>
      </c>
      <c r="AH787" s="27">
        <f t="shared" si="482"/>
        <v>-0.46666666666666667</v>
      </c>
      <c r="AI787" s="27">
        <f t="shared" si="483"/>
        <v>1</v>
      </c>
      <c r="AJ787" s="27">
        <f t="shared" si="484"/>
        <v>-0.46666666666666667</v>
      </c>
      <c r="AQ787" s="15">
        <f t="shared" si="485"/>
        <v>0</v>
      </c>
      <c r="AR787" s="15">
        <f t="shared" si="486"/>
        <v>0</v>
      </c>
      <c r="AZ787" s="15">
        <f t="shared" si="487"/>
        <v>0</v>
      </c>
      <c r="BA787" s="15">
        <f t="shared" si="488"/>
        <v>0</v>
      </c>
      <c r="BC787" s="15">
        <v>2</v>
      </c>
      <c r="BD787" s="15">
        <v>1</v>
      </c>
      <c r="BE787" s="15">
        <v>1.6666666666666667</v>
      </c>
      <c r="BF787" s="15">
        <v>1</v>
      </c>
      <c r="BG787" s="15">
        <v>1.5</v>
      </c>
      <c r="BH787" s="15">
        <v>1.4333333333333333</v>
      </c>
      <c r="BI787" s="15">
        <v>1</v>
      </c>
      <c r="BJ787" s="15">
        <v>5</v>
      </c>
      <c r="BK787" s="15">
        <f t="shared" si="489"/>
        <v>0</v>
      </c>
      <c r="BL787" s="15">
        <f t="shared" si="490"/>
        <v>0</v>
      </c>
      <c r="BM787" s="15">
        <f t="shared" si="491"/>
        <v>0</v>
      </c>
      <c r="BN787" s="15" t="s">
        <v>1007</v>
      </c>
      <c r="BO787" s="15">
        <f t="shared" si="492"/>
        <v>0</v>
      </c>
      <c r="BP787" s="15">
        <f t="shared" si="493"/>
        <v>0</v>
      </c>
      <c r="BQ787" s="15">
        <f t="shared" si="494"/>
        <v>0</v>
      </c>
      <c r="BR787" s="15">
        <f t="shared" si="495"/>
        <v>0</v>
      </c>
      <c r="BU787" s="15">
        <f t="shared" si="496"/>
        <v>0</v>
      </c>
      <c r="BV787" s="15">
        <f t="shared" si="497"/>
        <v>0</v>
      </c>
      <c r="BW787" s="15">
        <f t="shared" si="498"/>
        <v>0</v>
      </c>
      <c r="BX787" s="15">
        <f t="shared" si="499"/>
        <v>0</v>
      </c>
      <c r="BY787" s="15" t="s">
        <v>1007</v>
      </c>
      <c r="BZ787" s="15" t="s">
        <v>1007</v>
      </c>
      <c r="CA787" s="15" t="s">
        <v>1007</v>
      </c>
      <c r="CB787" s="15" t="s">
        <v>1007</v>
      </c>
      <c r="CC787" s="15" t="s">
        <v>1007</v>
      </c>
      <c r="CD787" s="27">
        <v>4.2</v>
      </c>
      <c r="CE787" s="27">
        <v>4</v>
      </c>
      <c r="CF787" s="27">
        <v>2.75</v>
      </c>
      <c r="CG787" s="27">
        <v>2.8</v>
      </c>
      <c r="CH787" s="27">
        <v>2.6666666666666665</v>
      </c>
      <c r="CI787" s="27">
        <v>3.25</v>
      </c>
      <c r="CJ787" s="27">
        <f t="shared" si="473"/>
        <v>3.2777777777777781</v>
      </c>
      <c r="CK787" s="15">
        <f t="shared" si="500"/>
        <v>0</v>
      </c>
      <c r="CL787" s="15">
        <f t="shared" si="501"/>
        <v>0</v>
      </c>
      <c r="CM787" s="15">
        <f t="shared" si="502"/>
        <v>-1.25</v>
      </c>
      <c r="CN787" s="15">
        <f t="shared" si="503"/>
        <v>-0.40000000000000036</v>
      </c>
      <c r="CO787" s="15">
        <f t="shared" si="504"/>
        <v>-0.33333333333333348</v>
      </c>
      <c r="CP787" s="15">
        <f t="shared" si="505"/>
        <v>0.5</v>
      </c>
      <c r="CQ787" s="15">
        <f t="shared" si="506"/>
        <v>-0.24722222222222179</v>
      </c>
    </row>
    <row r="788" spans="1:95" x14ac:dyDescent="0.2">
      <c r="A788" s="15">
        <v>1239</v>
      </c>
      <c r="B788" s="23">
        <v>1</v>
      </c>
      <c r="C788" s="15">
        <v>3</v>
      </c>
      <c r="D788" s="15">
        <f t="shared" si="474"/>
        <v>0</v>
      </c>
      <c r="E788" s="15">
        <f t="shared" si="469"/>
        <v>1</v>
      </c>
      <c r="F788" s="15">
        <f t="shared" si="470"/>
        <v>0</v>
      </c>
      <c r="G788" s="15">
        <f t="shared" si="471"/>
        <v>0</v>
      </c>
      <c r="H788" s="15">
        <f t="shared" si="472"/>
        <v>0</v>
      </c>
      <c r="I788" s="15">
        <v>1</v>
      </c>
      <c r="J788" s="15">
        <v>51</v>
      </c>
      <c r="K788" s="15">
        <v>3</v>
      </c>
      <c r="L788" s="15">
        <f t="shared" si="475"/>
        <v>0</v>
      </c>
      <c r="M788" s="15">
        <f t="shared" si="476"/>
        <v>0</v>
      </c>
      <c r="N788" s="15">
        <f t="shared" si="477"/>
        <v>0</v>
      </c>
      <c r="O788" s="15">
        <f t="shared" si="478"/>
        <v>1</v>
      </c>
      <c r="P788" s="15">
        <f t="shared" si="479"/>
        <v>0</v>
      </c>
      <c r="Q788" s="15">
        <v>2</v>
      </c>
      <c r="R788" s="15">
        <v>4</v>
      </c>
      <c r="S788" s="15">
        <v>30</v>
      </c>
      <c r="T788" s="15">
        <v>0</v>
      </c>
      <c r="U788" s="15">
        <v>0</v>
      </c>
      <c r="V788" s="15">
        <v>1</v>
      </c>
      <c r="W788" s="15">
        <v>70000</v>
      </c>
      <c r="X788" s="15">
        <v>0</v>
      </c>
      <c r="Y788" s="15">
        <v>1</v>
      </c>
      <c r="Z788" s="15">
        <f t="shared" si="507"/>
        <v>0</v>
      </c>
      <c r="AA788" s="15">
        <f t="shared" si="480"/>
        <v>0</v>
      </c>
      <c r="AB788" s="15">
        <f t="shared" si="481"/>
        <v>0</v>
      </c>
      <c r="AC788" s="15">
        <v>1</v>
      </c>
      <c r="AD788" s="15">
        <v>10</v>
      </c>
      <c r="AE788" s="15">
        <v>9</v>
      </c>
      <c r="AF788" s="15">
        <v>7500</v>
      </c>
      <c r="AG788" s="27">
        <v>750</v>
      </c>
      <c r="AH788" s="27">
        <f t="shared" si="482"/>
        <v>0</v>
      </c>
      <c r="AI788" s="27">
        <f t="shared" si="483"/>
        <v>1</v>
      </c>
      <c r="AJ788" s="27">
        <f t="shared" si="484"/>
        <v>0</v>
      </c>
      <c r="AQ788" s="15">
        <f t="shared" si="485"/>
        <v>0</v>
      </c>
      <c r="AR788" s="15">
        <f t="shared" si="486"/>
        <v>0</v>
      </c>
      <c r="AZ788" s="15">
        <f t="shared" si="487"/>
        <v>0</v>
      </c>
      <c r="BA788" s="15">
        <f t="shared" si="488"/>
        <v>0</v>
      </c>
      <c r="BB788" s="15">
        <f>$AJ788</f>
        <v>0</v>
      </c>
      <c r="BC788" s="15">
        <v>2</v>
      </c>
      <c r="BD788" s="15">
        <v>1</v>
      </c>
      <c r="BE788" s="15">
        <v>1.6666666666666667</v>
      </c>
      <c r="BF788" s="15">
        <v>1</v>
      </c>
      <c r="BG788" s="15">
        <v>1</v>
      </c>
      <c r="BH788" s="15">
        <v>1.3333333333333335</v>
      </c>
      <c r="BI788" s="15">
        <v>1</v>
      </c>
      <c r="BJ788" s="15">
        <v>5</v>
      </c>
      <c r="BK788" s="15">
        <f t="shared" si="489"/>
        <v>0</v>
      </c>
      <c r="BL788" s="15">
        <f t="shared" si="490"/>
        <v>0</v>
      </c>
      <c r="BM788" s="15">
        <f t="shared" si="491"/>
        <v>0</v>
      </c>
      <c r="BN788" s="15" t="s">
        <v>1007</v>
      </c>
      <c r="BO788" s="15">
        <f t="shared" si="492"/>
        <v>0</v>
      </c>
      <c r="BP788" s="15">
        <f t="shared" si="493"/>
        <v>0</v>
      </c>
      <c r="BQ788" s="15">
        <f t="shared" si="494"/>
        <v>0</v>
      </c>
      <c r="BR788" s="15">
        <f t="shared" si="495"/>
        <v>0</v>
      </c>
      <c r="BU788" s="15">
        <f t="shared" si="496"/>
        <v>0</v>
      </c>
      <c r="BV788" s="15">
        <f t="shared" si="497"/>
        <v>0</v>
      </c>
      <c r="BW788" s="15">
        <f t="shared" si="498"/>
        <v>0</v>
      </c>
      <c r="BX788" s="15">
        <f t="shared" si="499"/>
        <v>0</v>
      </c>
      <c r="BY788" s="15" t="s">
        <v>1007</v>
      </c>
      <c r="BZ788" s="15" t="s">
        <v>1007</v>
      </c>
      <c r="CA788" s="15" t="s">
        <v>1007</v>
      </c>
      <c r="CB788" s="15" t="s">
        <v>1007</v>
      </c>
      <c r="CC788" s="15" t="s">
        <v>1007</v>
      </c>
      <c r="CD788" s="27">
        <v>4.2</v>
      </c>
      <c r="CE788" s="27">
        <v>4</v>
      </c>
      <c r="CF788" s="27">
        <v>4</v>
      </c>
      <c r="CG788" s="27">
        <v>3.2</v>
      </c>
      <c r="CH788" s="27">
        <v>3</v>
      </c>
      <c r="CI788" s="27">
        <v>2.75</v>
      </c>
      <c r="CJ788" s="27">
        <f t="shared" si="473"/>
        <v>3.5249999999999999</v>
      </c>
      <c r="CK788" s="15">
        <f t="shared" si="500"/>
        <v>0</v>
      </c>
      <c r="CL788" s="15">
        <f t="shared" si="501"/>
        <v>0</v>
      </c>
      <c r="CM788" s="15">
        <f t="shared" si="502"/>
        <v>0</v>
      </c>
      <c r="CN788" s="15">
        <f t="shared" si="503"/>
        <v>0</v>
      </c>
      <c r="CO788" s="15">
        <f t="shared" si="504"/>
        <v>0</v>
      </c>
      <c r="CP788" s="15">
        <f t="shared" si="505"/>
        <v>0</v>
      </c>
      <c r="CQ788" s="15">
        <f t="shared" si="506"/>
        <v>0</v>
      </c>
    </row>
    <row r="789" spans="1:95" x14ac:dyDescent="0.2">
      <c r="A789" s="15">
        <v>1239</v>
      </c>
      <c r="B789" s="23">
        <v>1</v>
      </c>
      <c r="C789" s="15">
        <v>3</v>
      </c>
      <c r="D789" s="15">
        <f t="shared" si="474"/>
        <v>0</v>
      </c>
      <c r="E789" s="15">
        <f t="shared" si="469"/>
        <v>1</v>
      </c>
      <c r="F789" s="15">
        <f t="shared" si="470"/>
        <v>0</v>
      </c>
      <c r="G789" s="15">
        <f t="shared" si="471"/>
        <v>0</v>
      </c>
      <c r="H789" s="15">
        <f t="shared" si="472"/>
        <v>0</v>
      </c>
      <c r="I789" s="15">
        <v>1</v>
      </c>
      <c r="J789" s="15">
        <v>51</v>
      </c>
      <c r="K789" s="15">
        <v>3</v>
      </c>
      <c r="L789" s="15">
        <f t="shared" si="475"/>
        <v>0</v>
      </c>
      <c r="M789" s="15">
        <f t="shared" si="476"/>
        <v>0</v>
      </c>
      <c r="N789" s="15">
        <f t="shared" si="477"/>
        <v>0</v>
      </c>
      <c r="O789" s="15">
        <f t="shared" si="478"/>
        <v>1</v>
      </c>
      <c r="P789" s="15">
        <f t="shared" si="479"/>
        <v>0</v>
      </c>
      <c r="Q789" s="15">
        <v>2</v>
      </c>
      <c r="R789" s="15">
        <v>4</v>
      </c>
      <c r="S789" s="15">
        <v>30</v>
      </c>
      <c r="T789" s="15">
        <v>0</v>
      </c>
      <c r="U789" s="15">
        <v>0</v>
      </c>
      <c r="V789" s="15">
        <v>1</v>
      </c>
      <c r="W789" s="15">
        <v>70000</v>
      </c>
      <c r="X789" s="15">
        <v>0</v>
      </c>
      <c r="Y789" s="15">
        <v>0</v>
      </c>
      <c r="Z789" s="15">
        <f t="shared" si="507"/>
        <v>0</v>
      </c>
      <c r="AA789" s="15">
        <f t="shared" si="480"/>
        <v>0</v>
      </c>
      <c r="AB789" s="15">
        <f t="shared" si="481"/>
        <v>0</v>
      </c>
      <c r="AC789" s="159">
        <v>1</v>
      </c>
      <c r="AD789" s="159">
        <v>10</v>
      </c>
      <c r="AE789" s="159">
        <v>9</v>
      </c>
      <c r="AF789" s="15">
        <v>7500</v>
      </c>
      <c r="AG789" s="27">
        <v>750</v>
      </c>
      <c r="AH789" s="27">
        <f t="shared" si="482"/>
        <v>0.3888888888888889</v>
      </c>
      <c r="AI789" s="27">
        <f t="shared" si="483"/>
        <v>1</v>
      </c>
      <c r="AJ789" s="27">
        <f t="shared" si="484"/>
        <v>0.3888888888888889</v>
      </c>
      <c r="AQ789" s="15">
        <f t="shared" si="485"/>
        <v>0</v>
      </c>
      <c r="AR789" s="15">
        <f t="shared" si="486"/>
        <v>0</v>
      </c>
      <c r="AZ789" s="15">
        <f t="shared" si="487"/>
        <v>0</v>
      </c>
      <c r="BA789" s="15">
        <f t="shared" si="488"/>
        <v>0</v>
      </c>
      <c r="BC789" s="15">
        <v>2</v>
      </c>
      <c r="BD789" s="15">
        <v>1</v>
      </c>
      <c r="BE789" s="15">
        <v>1.6666666666666667</v>
      </c>
      <c r="BF789" s="15">
        <v>1</v>
      </c>
      <c r="BG789" s="15">
        <v>1</v>
      </c>
      <c r="BH789" s="15">
        <v>1.3333333333333335</v>
      </c>
      <c r="BI789" s="15">
        <v>1</v>
      </c>
      <c r="BJ789" s="15">
        <v>5</v>
      </c>
      <c r="BK789" s="15">
        <f t="shared" si="489"/>
        <v>0</v>
      </c>
      <c r="BL789" s="15">
        <f t="shared" si="490"/>
        <v>0</v>
      </c>
      <c r="BM789" s="15">
        <f t="shared" si="491"/>
        <v>0</v>
      </c>
      <c r="BN789" s="15" t="s">
        <v>1007</v>
      </c>
      <c r="BO789" s="15">
        <f t="shared" si="492"/>
        <v>0</v>
      </c>
      <c r="BP789" s="15">
        <f t="shared" si="493"/>
        <v>0</v>
      </c>
      <c r="BQ789" s="15">
        <f t="shared" si="494"/>
        <v>0</v>
      </c>
      <c r="BR789" s="15">
        <f t="shared" si="495"/>
        <v>0</v>
      </c>
      <c r="BU789" s="15">
        <f t="shared" si="496"/>
        <v>0</v>
      </c>
      <c r="BV789" s="15">
        <f t="shared" si="497"/>
        <v>0</v>
      </c>
      <c r="BW789" s="15">
        <f t="shared" si="498"/>
        <v>0</v>
      </c>
      <c r="BX789" s="15">
        <f t="shared" si="499"/>
        <v>0</v>
      </c>
      <c r="BY789" s="15" t="s">
        <v>1007</v>
      </c>
      <c r="BZ789" s="15" t="s">
        <v>1007</v>
      </c>
      <c r="CA789" s="15" t="s">
        <v>1007</v>
      </c>
      <c r="CB789" s="15" t="s">
        <v>1007</v>
      </c>
      <c r="CC789" s="15" t="s">
        <v>1007</v>
      </c>
      <c r="CD789" s="27">
        <v>4.2</v>
      </c>
      <c r="CE789" s="27">
        <v>4</v>
      </c>
      <c r="CF789" s="27">
        <v>4</v>
      </c>
      <c r="CG789" s="27">
        <v>3.2</v>
      </c>
      <c r="CH789" s="27">
        <v>3</v>
      </c>
      <c r="CI789" s="27">
        <v>2.75</v>
      </c>
      <c r="CJ789" s="27">
        <f t="shared" si="473"/>
        <v>3.5249999999999999</v>
      </c>
      <c r="CK789" s="15">
        <f t="shared" si="500"/>
        <v>-0.79999999999999982</v>
      </c>
      <c r="CL789" s="15">
        <f t="shared" si="501"/>
        <v>0.33333333333333348</v>
      </c>
      <c r="CM789" s="15">
        <f t="shared" si="502"/>
        <v>1</v>
      </c>
      <c r="CN789" s="15">
        <f t="shared" si="503"/>
        <v>-0.59999999999999964</v>
      </c>
      <c r="CO789" s="15">
        <f t="shared" si="504"/>
        <v>0</v>
      </c>
      <c r="CP789" s="15">
        <f t="shared" si="505"/>
        <v>-1</v>
      </c>
      <c r="CQ789" s="15">
        <f t="shared" si="506"/>
        <v>-0.17777777777777759</v>
      </c>
    </row>
    <row r="790" spans="1:95" x14ac:dyDescent="0.2">
      <c r="A790" s="15">
        <v>1240</v>
      </c>
      <c r="B790" s="23">
        <v>1</v>
      </c>
      <c r="C790" s="15">
        <v>3</v>
      </c>
      <c r="D790" s="15">
        <f t="shared" si="474"/>
        <v>0</v>
      </c>
      <c r="E790" s="15">
        <f t="shared" si="469"/>
        <v>1</v>
      </c>
      <c r="F790" s="15">
        <f t="shared" si="470"/>
        <v>0</v>
      </c>
      <c r="G790" s="15">
        <f t="shared" si="471"/>
        <v>0</v>
      </c>
      <c r="H790" s="15">
        <f t="shared" si="472"/>
        <v>0</v>
      </c>
      <c r="I790" s="15">
        <v>1</v>
      </c>
      <c r="J790" s="15">
        <v>70</v>
      </c>
      <c r="K790" s="15">
        <v>3</v>
      </c>
      <c r="L790" s="15">
        <f t="shared" si="475"/>
        <v>0</v>
      </c>
      <c r="M790" s="15">
        <f t="shared" si="476"/>
        <v>0</v>
      </c>
      <c r="N790" s="15">
        <f t="shared" si="477"/>
        <v>0</v>
      </c>
      <c r="O790" s="15">
        <f t="shared" si="478"/>
        <v>1</v>
      </c>
      <c r="P790" s="15">
        <f t="shared" si="479"/>
        <v>0</v>
      </c>
      <c r="Q790" s="15">
        <v>2</v>
      </c>
      <c r="R790" s="15">
        <v>2</v>
      </c>
      <c r="S790" s="15">
        <v>40</v>
      </c>
      <c r="T790" s="15">
        <v>0</v>
      </c>
      <c r="U790" s="15">
        <v>1</v>
      </c>
      <c r="V790" s="15">
        <v>1</v>
      </c>
      <c r="W790" s="15">
        <v>54000</v>
      </c>
      <c r="X790" s="15">
        <v>1</v>
      </c>
      <c r="Y790" s="15">
        <v>1</v>
      </c>
      <c r="Z790" s="15">
        <f t="shared" si="507"/>
        <v>0</v>
      </c>
      <c r="AA790" s="15">
        <f t="shared" si="480"/>
        <v>0</v>
      </c>
      <c r="AB790" s="15">
        <f t="shared" si="481"/>
        <v>0</v>
      </c>
      <c r="AC790" s="15">
        <v>1</v>
      </c>
      <c r="AD790" s="15">
        <v>55</v>
      </c>
      <c r="AE790" s="15">
        <v>18.399999999999999</v>
      </c>
      <c r="AF790" s="15">
        <v>29700</v>
      </c>
      <c r="AG790" s="27">
        <v>540</v>
      </c>
      <c r="AH790" s="27">
        <f t="shared" si="482"/>
        <v>1.8867924528301886E-2</v>
      </c>
      <c r="AI790" s="27">
        <f t="shared" si="483"/>
        <v>1</v>
      </c>
      <c r="AJ790" s="27">
        <f t="shared" si="484"/>
        <v>1.8867924528301886E-2</v>
      </c>
      <c r="AQ790" s="15">
        <f t="shared" si="485"/>
        <v>0</v>
      </c>
      <c r="AR790" s="15">
        <f t="shared" si="486"/>
        <v>0</v>
      </c>
      <c r="AZ790" s="15">
        <f t="shared" si="487"/>
        <v>0</v>
      </c>
      <c r="BA790" s="15">
        <f t="shared" si="488"/>
        <v>0</v>
      </c>
      <c r="BB790" s="15">
        <f>$AJ790</f>
        <v>1.8867924528301886E-2</v>
      </c>
      <c r="BC790" s="15">
        <v>1</v>
      </c>
      <c r="BD790" s="15">
        <v>2.3333333333333335</v>
      </c>
      <c r="BE790" s="15">
        <v>1</v>
      </c>
      <c r="BF790" s="15">
        <v>1</v>
      </c>
      <c r="BG790" s="15">
        <v>1</v>
      </c>
      <c r="BH790" s="15">
        <v>1.2666666666666668</v>
      </c>
      <c r="BI790" s="15">
        <v>2</v>
      </c>
      <c r="BJ790" s="15">
        <v>5</v>
      </c>
      <c r="BK790" s="15">
        <f t="shared" si="489"/>
        <v>0</v>
      </c>
      <c r="BL790" s="15">
        <f t="shared" si="490"/>
        <v>0</v>
      </c>
      <c r="BM790" s="15">
        <f t="shared" si="491"/>
        <v>0</v>
      </c>
      <c r="BN790" s="15" t="s">
        <v>1007</v>
      </c>
      <c r="BO790" s="15">
        <f t="shared" si="492"/>
        <v>0</v>
      </c>
      <c r="BP790" s="15">
        <f t="shared" si="493"/>
        <v>0</v>
      </c>
      <c r="BQ790" s="15">
        <f t="shared" si="494"/>
        <v>0</v>
      </c>
      <c r="BR790" s="15">
        <f t="shared" si="495"/>
        <v>0</v>
      </c>
      <c r="BU790" s="15">
        <f t="shared" si="496"/>
        <v>0</v>
      </c>
      <c r="BV790" s="15">
        <f t="shared" si="497"/>
        <v>0</v>
      </c>
      <c r="BW790" s="15">
        <f t="shared" si="498"/>
        <v>0</v>
      </c>
      <c r="BX790" s="15">
        <f t="shared" si="499"/>
        <v>0</v>
      </c>
      <c r="BY790" s="15" t="s">
        <v>1007</v>
      </c>
      <c r="BZ790" s="15" t="s">
        <v>1007</v>
      </c>
      <c r="CA790" s="15" t="s">
        <v>1007</v>
      </c>
      <c r="CB790" s="15" t="s">
        <v>1007</v>
      </c>
      <c r="CC790" s="15" t="s">
        <v>1007</v>
      </c>
      <c r="CD790" s="27">
        <v>5</v>
      </c>
      <c r="CE790" s="27">
        <v>3.6666666666666665</v>
      </c>
      <c r="CF790" s="27">
        <v>3</v>
      </c>
      <c r="CG790" s="27">
        <v>3.8</v>
      </c>
      <c r="CH790" s="27">
        <v>3</v>
      </c>
      <c r="CI790" s="27">
        <v>3.75</v>
      </c>
      <c r="CJ790" s="27">
        <f t="shared" si="473"/>
        <v>3.7027777777777775</v>
      </c>
      <c r="CK790" s="15">
        <f t="shared" si="500"/>
        <v>0</v>
      </c>
      <c r="CL790" s="15">
        <f t="shared" si="501"/>
        <v>0</v>
      </c>
      <c r="CM790" s="15">
        <f t="shared" si="502"/>
        <v>0</v>
      </c>
      <c r="CN790" s="15">
        <f t="shared" si="503"/>
        <v>0</v>
      </c>
      <c r="CO790" s="15">
        <f t="shared" si="504"/>
        <v>0</v>
      </c>
      <c r="CP790" s="15">
        <f t="shared" si="505"/>
        <v>0</v>
      </c>
      <c r="CQ790" s="15">
        <f t="shared" si="506"/>
        <v>0</v>
      </c>
    </row>
    <row r="791" spans="1:95" x14ac:dyDescent="0.2">
      <c r="A791" s="15">
        <v>1240</v>
      </c>
      <c r="B791" s="23">
        <v>1</v>
      </c>
      <c r="C791" s="15">
        <v>3</v>
      </c>
      <c r="D791" s="15">
        <f t="shared" si="474"/>
        <v>0</v>
      </c>
      <c r="E791" s="15">
        <f t="shared" si="469"/>
        <v>1</v>
      </c>
      <c r="F791" s="15">
        <f t="shared" si="470"/>
        <v>0</v>
      </c>
      <c r="G791" s="15">
        <f t="shared" si="471"/>
        <v>0</v>
      </c>
      <c r="H791" s="15">
        <f t="shared" si="472"/>
        <v>0</v>
      </c>
      <c r="I791" s="15">
        <v>1</v>
      </c>
      <c r="J791" s="15">
        <v>70</v>
      </c>
      <c r="K791" s="15">
        <v>3</v>
      </c>
      <c r="L791" s="15">
        <f t="shared" si="475"/>
        <v>0</v>
      </c>
      <c r="M791" s="15">
        <f t="shared" si="476"/>
        <v>0</v>
      </c>
      <c r="N791" s="15">
        <f t="shared" si="477"/>
        <v>0</v>
      </c>
      <c r="O791" s="15">
        <f t="shared" si="478"/>
        <v>1</v>
      </c>
      <c r="P791" s="15">
        <f t="shared" si="479"/>
        <v>0</v>
      </c>
      <c r="Q791" s="15">
        <v>2</v>
      </c>
      <c r="R791" s="15">
        <v>2</v>
      </c>
      <c r="S791" s="15">
        <v>40</v>
      </c>
      <c r="T791" s="15">
        <v>0</v>
      </c>
      <c r="U791" s="15">
        <v>1</v>
      </c>
      <c r="V791" s="15">
        <v>1</v>
      </c>
      <c r="W791" s="15">
        <v>54000</v>
      </c>
      <c r="X791" s="15">
        <v>1</v>
      </c>
      <c r="Y791" s="15">
        <v>0</v>
      </c>
      <c r="Z791" s="15">
        <f t="shared" si="507"/>
        <v>0</v>
      </c>
      <c r="AA791" s="15">
        <f t="shared" si="480"/>
        <v>0</v>
      </c>
      <c r="AB791" s="15">
        <f t="shared" si="481"/>
        <v>0</v>
      </c>
      <c r="AC791" s="159">
        <v>1</v>
      </c>
      <c r="AD791" s="159">
        <v>55</v>
      </c>
      <c r="AE791" s="159">
        <v>17.8</v>
      </c>
      <c r="AF791" s="15">
        <v>29150</v>
      </c>
      <c r="AG791" s="27">
        <v>530</v>
      </c>
      <c r="AH791" s="27">
        <f t="shared" si="482"/>
        <v>0.8928571428571429</v>
      </c>
      <c r="AI791" s="27">
        <f t="shared" si="483"/>
        <v>1</v>
      </c>
      <c r="AJ791" s="27">
        <f t="shared" si="484"/>
        <v>0.8928571428571429</v>
      </c>
      <c r="AQ791" s="15">
        <f t="shared" si="485"/>
        <v>0</v>
      </c>
      <c r="AR791" s="15">
        <f t="shared" si="486"/>
        <v>0</v>
      </c>
      <c r="AZ791" s="15">
        <f t="shared" si="487"/>
        <v>0</v>
      </c>
      <c r="BA791" s="15">
        <f t="shared" si="488"/>
        <v>0</v>
      </c>
      <c r="BC791" s="15">
        <v>1</v>
      </c>
      <c r="BD791" s="15">
        <v>2.3333333333333335</v>
      </c>
      <c r="BE791" s="15">
        <v>1</v>
      </c>
      <c r="BF791" s="15">
        <v>1</v>
      </c>
      <c r="BG791" s="15">
        <v>1</v>
      </c>
      <c r="BH791" s="15">
        <v>1.2666666666666668</v>
      </c>
      <c r="BI791" s="15">
        <v>2</v>
      </c>
      <c r="BJ791" s="15">
        <v>5</v>
      </c>
      <c r="BK791" s="15">
        <f t="shared" si="489"/>
        <v>0</v>
      </c>
      <c r="BL791" s="15">
        <f t="shared" si="490"/>
        <v>0</v>
      </c>
      <c r="BM791" s="15">
        <f t="shared" si="491"/>
        <v>0</v>
      </c>
      <c r="BN791" s="15" t="s">
        <v>1007</v>
      </c>
      <c r="BO791" s="15">
        <f t="shared" si="492"/>
        <v>0</v>
      </c>
      <c r="BP791" s="15">
        <f t="shared" si="493"/>
        <v>0</v>
      </c>
      <c r="BQ791" s="15">
        <f t="shared" si="494"/>
        <v>0</v>
      </c>
      <c r="BR791" s="15">
        <f t="shared" si="495"/>
        <v>0</v>
      </c>
      <c r="BU791" s="15">
        <f t="shared" si="496"/>
        <v>0</v>
      </c>
      <c r="BV791" s="15">
        <f t="shared" si="497"/>
        <v>0</v>
      </c>
      <c r="BW791" s="15">
        <f t="shared" si="498"/>
        <v>0</v>
      </c>
      <c r="BX791" s="15">
        <f t="shared" si="499"/>
        <v>0</v>
      </c>
      <c r="BY791" s="15" t="s">
        <v>1007</v>
      </c>
      <c r="BZ791" s="15" t="s">
        <v>1007</v>
      </c>
      <c r="CA791" s="15" t="s">
        <v>1007</v>
      </c>
      <c r="CB791" s="15" t="s">
        <v>1007</v>
      </c>
      <c r="CC791" s="15" t="s">
        <v>1007</v>
      </c>
      <c r="CD791" s="27">
        <v>5</v>
      </c>
      <c r="CE791" s="27">
        <v>3.6666666666666665</v>
      </c>
      <c r="CF791" s="27">
        <v>3</v>
      </c>
      <c r="CG791" s="27">
        <v>3.8</v>
      </c>
      <c r="CH791" s="27">
        <v>3</v>
      </c>
      <c r="CI791" s="27">
        <v>3.75</v>
      </c>
      <c r="CJ791" s="27">
        <f t="shared" si="473"/>
        <v>3.7027777777777775</v>
      </c>
      <c r="CK791" s="15">
        <f t="shared" si="500"/>
        <v>0.20000000000000018</v>
      </c>
      <c r="CL791" s="15">
        <f t="shared" si="501"/>
        <v>-1.3333333333333335</v>
      </c>
      <c r="CM791" s="15">
        <f t="shared" si="502"/>
        <v>-2</v>
      </c>
      <c r="CN791" s="15">
        <f t="shared" si="503"/>
        <v>-0.60000000000000053</v>
      </c>
      <c r="CO791" s="15">
        <f t="shared" si="504"/>
        <v>-2</v>
      </c>
      <c r="CP791" s="15">
        <f t="shared" si="505"/>
        <v>0.25</v>
      </c>
      <c r="CQ791" s="15">
        <f t="shared" si="506"/>
        <v>-0.91388888888888964</v>
      </c>
    </row>
    <row r="792" spans="1:95" x14ac:dyDescent="0.2">
      <c r="A792" s="15">
        <v>1241</v>
      </c>
      <c r="B792" s="23">
        <v>1</v>
      </c>
      <c r="C792" s="15">
        <v>3</v>
      </c>
      <c r="D792" s="15">
        <f t="shared" si="474"/>
        <v>0</v>
      </c>
      <c r="E792" s="15">
        <f t="shared" si="469"/>
        <v>1</v>
      </c>
      <c r="F792" s="15">
        <f t="shared" si="470"/>
        <v>0</v>
      </c>
      <c r="G792" s="15">
        <f t="shared" si="471"/>
        <v>0</v>
      </c>
      <c r="H792" s="15">
        <f t="shared" si="472"/>
        <v>0</v>
      </c>
      <c r="I792" s="15">
        <v>0</v>
      </c>
      <c r="J792" s="15">
        <v>50</v>
      </c>
      <c r="K792" s="15">
        <v>3</v>
      </c>
      <c r="L792" s="15">
        <f t="shared" si="475"/>
        <v>0</v>
      </c>
      <c r="M792" s="15">
        <f t="shared" si="476"/>
        <v>0</v>
      </c>
      <c r="N792" s="15">
        <f t="shared" si="477"/>
        <v>0</v>
      </c>
      <c r="O792" s="15">
        <f t="shared" si="478"/>
        <v>1</v>
      </c>
      <c r="P792" s="15">
        <f t="shared" si="479"/>
        <v>0</v>
      </c>
      <c r="Q792" s="15">
        <v>2</v>
      </c>
      <c r="R792" s="15">
        <v>4</v>
      </c>
      <c r="S792" s="15">
        <v>27</v>
      </c>
      <c r="T792" s="15">
        <v>0</v>
      </c>
      <c r="U792" s="15">
        <v>1</v>
      </c>
      <c r="V792" s="15">
        <v>1</v>
      </c>
      <c r="W792" s="15">
        <v>170000</v>
      </c>
      <c r="X792" s="15">
        <v>1</v>
      </c>
      <c r="Y792" s="15">
        <v>1</v>
      </c>
      <c r="Z792" s="15">
        <f t="shared" si="507"/>
        <v>0</v>
      </c>
      <c r="AA792" s="15">
        <f t="shared" si="480"/>
        <v>0</v>
      </c>
      <c r="AB792" s="15">
        <f t="shared" si="481"/>
        <v>0</v>
      </c>
      <c r="AC792" s="15">
        <v>1</v>
      </c>
      <c r="AD792" s="15">
        <v>50</v>
      </c>
      <c r="AE792" s="15">
        <v>15</v>
      </c>
      <c r="AF792" s="15">
        <v>14000</v>
      </c>
      <c r="AG792" s="27">
        <v>280</v>
      </c>
      <c r="AH792" s="27">
        <f t="shared" si="482"/>
        <v>0.16666666666666666</v>
      </c>
      <c r="AI792" s="27">
        <f t="shared" si="483"/>
        <v>1</v>
      </c>
      <c r="AJ792" s="27">
        <f t="shared" si="484"/>
        <v>0.16666666666666666</v>
      </c>
      <c r="AQ792" s="15">
        <f t="shared" si="485"/>
        <v>0</v>
      </c>
      <c r="AR792" s="15">
        <f t="shared" si="486"/>
        <v>0</v>
      </c>
      <c r="AZ792" s="15">
        <f t="shared" si="487"/>
        <v>0</v>
      </c>
      <c r="BA792" s="15">
        <f t="shared" si="488"/>
        <v>0</v>
      </c>
      <c r="BB792" s="15">
        <f>$AJ792</f>
        <v>0.16666666666666666</v>
      </c>
      <c r="BC792" s="15">
        <v>2</v>
      </c>
      <c r="BD792" s="15">
        <v>1.3333333333333333</v>
      </c>
      <c r="BE792" s="15">
        <v>1</v>
      </c>
      <c r="BF792" s="15">
        <v>1</v>
      </c>
      <c r="BG792" s="15">
        <v>2</v>
      </c>
      <c r="BH792" s="15">
        <v>1.4666666666666666</v>
      </c>
      <c r="BI792" s="15">
        <v>3</v>
      </c>
      <c r="BJ792" s="15">
        <v>3</v>
      </c>
      <c r="BK792" s="15">
        <f t="shared" si="489"/>
        <v>0</v>
      </c>
      <c r="BL792" s="15">
        <f t="shared" si="490"/>
        <v>1</v>
      </c>
      <c r="BM792" s="15">
        <f t="shared" si="491"/>
        <v>0</v>
      </c>
      <c r="BN792" s="15">
        <v>1</v>
      </c>
      <c r="BO792" s="15">
        <f t="shared" si="492"/>
        <v>0</v>
      </c>
      <c r="BP792" s="15">
        <f t="shared" si="493"/>
        <v>0</v>
      </c>
      <c r="BQ792" s="15">
        <f t="shared" si="494"/>
        <v>0</v>
      </c>
      <c r="BR792" s="15">
        <f t="shared" si="495"/>
        <v>0</v>
      </c>
      <c r="BS792" s="15">
        <v>6</v>
      </c>
      <c r="BT792" s="15">
        <v>4</v>
      </c>
      <c r="BU792" s="15">
        <f t="shared" si="496"/>
        <v>0</v>
      </c>
      <c r="BV792" s="15">
        <f t="shared" si="497"/>
        <v>0</v>
      </c>
      <c r="BW792" s="15">
        <f t="shared" si="498"/>
        <v>1</v>
      </c>
      <c r="BX792" s="15">
        <f t="shared" si="499"/>
        <v>0</v>
      </c>
      <c r="BY792" s="15">
        <v>1</v>
      </c>
      <c r="BZ792" s="15">
        <v>1</v>
      </c>
      <c r="CA792" s="15">
        <v>1</v>
      </c>
      <c r="CB792" s="15">
        <v>1</v>
      </c>
      <c r="CC792" s="15">
        <v>1</v>
      </c>
      <c r="CD792" s="27">
        <v>4.8</v>
      </c>
      <c r="CE792" s="27">
        <v>5</v>
      </c>
      <c r="CF792" s="27">
        <v>5</v>
      </c>
      <c r="CG792" s="27">
        <v>4.4000000000000004</v>
      </c>
      <c r="CH792" s="27">
        <v>5</v>
      </c>
      <c r="CI792" s="27">
        <v>3.5</v>
      </c>
      <c r="CJ792" s="27">
        <f t="shared" si="473"/>
        <v>4.6166666666666671</v>
      </c>
      <c r="CK792" s="15">
        <f t="shared" si="500"/>
        <v>0.20000000000000018</v>
      </c>
      <c r="CL792" s="15">
        <f t="shared" si="501"/>
        <v>0</v>
      </c>
      <c r="CM792" s="15">
        <f t="shared" si="502"/>
        <v>0</v>
      </c>
      <c r="CN792" s="15">
        <f t="shared" si="503"/>
        <v>0.20000000000000018</v>
      </c>
      <c r="CO792" s="15">
        <f t="shared" si="504"/>
        <v>0</v>
      </c>
      <c r="CP792" s="15">
        <f t="shared" si="505"/>
        <v>0.25</v>
      </c>
      <c r="CQ792" s="15">
        <f t="shared" si="506"/>
        <v>0.10833333333333339</v>
      </c>
    </row>
    <row r="793" spans="1:95" x14ac:dyDescent="0.2">
      <c r="A793" s="15">
        <v>1241</v>
      </c>
      <c r="B793" s="23">
        <v>1</v>
      </c>
      <c r="C793" s="15">
        <v>3</v>
      </c>
      <c r="D793" s="15">
        <f t="shared" si="474"/>
        <v>0</v>
      </c>
      <c r="E793" s="15">
        <f t="shared" si="469"/>
        <v>1</v>
      </c>
      <c r="F793" s="15">
        <f t="shared" si="470"/>
        <v>0</v>
      </c>
      <c r="G793" s="15">
        <f t="shared" si="471"/>
        <v>0</v>
      </c>
      <c r="H793" s="15">
        <f t="shared" si="472"/>
        <v>0</v>
      </c>
      <c r="I793" s="15">
        <v>0</v>
      </c>
      <c r="J793" s="15">
        <v>50</v>
      </c>
      <c r="K793" s="15">
        <v>3</v>
      </c>
      <c r="L793" s="15">
        <f t="shared" si="475"/>
        <v>0</v>
      </c>
      <c r="M793" s="15">
        <f t="shared" si="476"/>
        <v>0</v>
      </c>
      <c r="N793" s="15">
        <f t="shared" si="477"/>
        <v>0</v>
      </c>
      <c r="O793" s="15">
        <f t="shared" si="478"/>
        <v>1</v>
      </c>
      <c r="P793" s="15">
        <f t="shared" si="479"/>
        <v>0</v>
      </c>
      <c r="Q793" s="15">
        <v>2</v>
      </c>
      <c r="R793" s="15">
        <v>4</v>
      </c>
      <c r="S793" s="15">
        <v>27</v>
      </c>
      <c r="T793" s="15">
        <v>0</v>
      </c>
      <c r="U793" s="15">
        <v>1</v>
      </c>
      <c r="V793" s="15">
        <v>1</v>
      </c>
      <c r="W793" s="15">
        <v>170000</v>
      </c>
      <c r="X793" s="15">
        <v>1</v>
      </c>
      <c r="Y793" s="15">
        <v>0</v>
      </c>
      <c r="Z793" s="15">
        <f t="shared" si="507"/>
        <v>0</v>
      </c>
      <c r="AA793" s="15">
        <f t="shared" si="480"/>
        <v>0</v>
      </c>
      <c r="AB793" s="15">
        <f t="shared" si="481"/>
        <v>0</v>
      </c>
      <c r="AC793" s="159">
        <v>1</v>
      </c>
      <c r="AD793" s="159">
        <v>50</v>
      </c>
      <c r="AE793" s="159">
        <v>13</v>
      </c>
      <c r="AF793" s="15">
        <v>12000</v>
      </c>
      <c r="AG793" s="27">
        <v>240</v>
      </c>
      <c r="AH793" s="27">
        <f t="shared" si="482"/>
        <v>-0.42857142857142855</v>
      </c>
      <c r="AI793" s="27">
        <f t="shared" si="483"/>
        <v>1</v>
      </c>
      <c r="AJ793" s="27">
        <f t="shared" si="484"/>
        <v>-0.42857142857142855</v>
      </c>
      <c r="AQ793" s="15">
        <f t="shared" si="485"/>
        <v>0</v>
      </c>
      <c r="AR793" s="15">
        <f t="shared" si="486"/>
        <v>0</v>
      </c>
      <c r="AZ793" s="15">
        <f t="shared" si="487"/>
        <v>0</v>
      </c>
      <c r="BA793" s="15">
        <f t="shared" si="488"/>
        <v>0</v>
      </c>
      <c r="BC793" s="15">
        <v>2</v>
      </c>
      <c r="BD793" s="15">
        <v>1.3333333333333333</v>
      </c>
      <c r="BE793" s="15">
        <v>1</v>
      </c>
      <c r="BF793" s="15">
        <v>1</v>
      </c>
      <c r="BG793" s="15">
        <v>2</v>
      </c>
      <c r="BH793" s="15">
        <v>1.4666666666666666</v>
      </c>
      <c r="BI793" s="15">
        <v>3</v>
      </c>
      <c r="BJ793" s="15">
        <v>3</v>
      </c>
      <c r="BK793" s="15">
        <f t="shared" si="489"/>
        <v>0</v>
      </c>
      <c r="BL793" s="15">
        <f t="shared" si="490"/>
        <v>1</v>
      </c>
      <c r="BM793" s="15">
        <f t="shared" si="491"/>
        <v>0</v>
      </c>
      <c r="BN793" s="15">
        <v>1</v>
      </c>
      <c r="BO793" s="15">
        <f t="shared" si="492"/>
        <v>0</v>
      </c>
      <c r="BP793" s="15">
        <f t="shared" si="493"/>
        <v>0</v>
      </c>
      <c r="BQ793" s="15">
        <f t="shared" si="494"/>
        <v>0</v>
      </c>
      <c r="BR793" s="15">
        <f t="shared" si="495"/>
        <v>0</v>
      </c>
      <c r="BS793" s="15">
        <v>6</v>
      </c>
      <c r="BT793" s="15">
        <v>4</v>
      </c>
      <c r="BU793" s="15">
        <f t="shared" si="496"/>
        <v>0</v>
      </c>
      <c r="BV793" s="15">
        <f t="shared" si="497"/>
        <v>0</v>
      </c>
      <c r="BW793" s="15">
        <f t="shared" si="498"/>
        <v>1</v>
      </c>
      <c r="BX793" s="15">
        <f t="shared" si="499"/>
        <v>0</v>
      </c>
      <c r="BY793" s="15">
        <v>1</v>
      </c>
      <c r="BZ793" s="15">
        <v>1</v>
      </c>
      <c r="CA793" s="15">
        <v>1</v>
      </c>
      <c r="CB793" s="15">
        <v>1</v>
      </c>
      <c r="CC793" s="15">
        <v>1</v>
      </c>
      <c r="CD793" s="27">
        <v>4.5999999999999996</v>
      </c>
      <c r="CE793" s="27">
        <v>5</v>
      </c>
      <c r="CF793" s="27">
        <v>5</v>
      </c>
      <c r="CG793" s="27">
        <v>4.2</v>
      </c>
      <c r="CH793" s="27">
        <v>5</v>
      </c>
      <c r="CI793" s="27">
        <v>3.25</v>
      </c>
      <c r="CJ793" s="27">
        <f t="shared" si="473"/>
        <v>4.5083333333333337</v>
      </c>
      <c r="CK793" s="15">
        <f t="shared" si="500"/>
        <v>0</v>
      </c>
      <c r="CL793" s="15">
        <f t="shared" si="501"/>
        <v>0.66666666666666696</v>
      </c>
      <c r="CM793" s="15">
        <f t="shared" si="502"/>
        <v>0</v>
      </c>
      <c r="CN793" s="15">
        <f t="shared" si="503"/>
        <v>-0.39999999999999947</v>
      </c>
      <c r="CO793" s="15">
        <f t="shared" si="504"/>
        <v>1</v>
      </c>
      <c r="CP793" s="15">
        <f t="shared" si="505"/>
        <v>-1</v>
      </c>
      <c r="CQ793" s="15">
        <f t="shared" si="506"/>
        <v>4.4444444444445175E-2</v>
      </c>
    </row>
    <row r="794" spans="1:95" x14ac:dyDescent="0.2">
      <c r="A794" s="15">
        <v>1242</v>
      </c>
      <c r="B794" s="23">
        <v>1</v>
      </c>
      <c r="C794" s="15">
        <v>3</v>
      </c>
      <c r="D794" s="15">
        <f t="shared" si="474"/>
        <v>0</v>
      </c>
      <c r="E794" s="15">
        <f t="shared" si="469"/>
        <v>1</v>
      </c>
      <c r="F794" s="15">
        <f t="shared" si="470"/>
        <v>0</v>
      </c>
      <c r="G794" s="15">
        <f t="shared" si="471"/>
        <v>0</v>
      </c>
      <c r="H794" s="15">
        <f t="shared" si="472"/>
        <v>0</v>
      </c>
      <c r="I794" s="15">
        <v>1</v>
      </c>
      <c r="J794" s="15">
        <v>53</v>
      </c>
      <c r="K794" s="15">
        <v>4</v>
      </c>
      <c r="L794" s="15">
        <f t="shared" si="475"/>
        <v>0</v>
      </c>
      <c r="M794" s="15">
        <f t="shared" si="476"/>
        <v>0</v>
      </c>
      <c r="N794" s="15">
        <f t="shared" si="477"/>
        <v>0</v>
      </c>
      <c r="O794" s="15">
        <f t="shared" si="478"/>
        <v>0</v>
      </c>
      <c r="P794" s="15">
        <f t="shared" si="479"/>
        <v>1</v>
      </c>
      <c r="Q794" s="15">
        <v>2</v>
      </c>
      <c r="R794" s="15">
        <v>5</v>
      </c>
      <c r="S794" s="15">
        <v>26</v>
      </c>
      <c r="T794" s="15">
        <v>0</v>
      </c>
      <c r="U794" s="15">
        <v>1</v>
      </c>
      <c r="V794" s="15">
        <v>1</v>
      </c>
      <c r="W794" s="15">
        <v>100000</v>
      </c>
      <c r="X794" s="15">
        <v>1</v>
      </c>
      <c r="Y794" s="15">
        <v>1</v>
      </c>
      <c r="Z794" s="15">
        <f t="shared" si="507"/>
        <v>0</v>
      </c>
      <c r="AA794" s="15">
        <f t="shared" si="480"/>
        <v>0</v>
      </c>
      <c r="AB794" s="15">
        <f t="shared" si="481"/>
        <v>0</v>
      </c>
      <c r="AC794" s="15">
        <v>1</v>
      </c>
      <c r="AD794" s="15">
        <v>46</v>
      </c>
      <c r="AE794" s="15">
        <v>19.5</v>
      </c>
      <c r="AF794" s="15">
        <v>19320</v>
      </c>
      <c r="AG794" s="27">
        <v>420</v>
      </c>
      <c r="AH794" s="27">
        <f t="shared" si="482"/>
        <v>0.10526315789473684</v>
      </c>
      <c r="AI794" s="27">
        <f t="shared" si="483"/>
        <v>1</v>
      </c>
      <c r="AJ794" s="27">
        <f t="shared" si="484"/>
        <v>0.10526315789473684</v>
      </c>
      <c r="AQ794" s="15">
        <f t="shared" si="485"/>
        <v>0</v>
      </c>
      <c r="AR794" s="15">
        <f t="shared" si="486"/>
        <v>0</v>
      </c>
      <c r="AZ794" s="15">
        <f t="shared" si="487"/>
        <v>0</v>
      </c>
      <c r="BA794" s="15">
        <f t="shared" si="488"/>
        <v>0</v>
      </c>
      <c r="BB794" s="15">
        <f>$AJ794</f>
        <v>0.10526315789473684</v>
      </c>
      <c r="BC794" s="15">
        <v>2.25</v>
      </c>
      <c r="BD794" s="15">
        <v>2.3333333333333335</v>
      </c>
      <c r="BE794" s="15">
        <v>1.3333333333333333</v>
      </c>
      <c r="BF794" s="15">
        <v>1</v>
      </c>
      <c r="BG794" s="15">
        <v>2.5</v>
      </c>
      <c r="BH794" s="15">
        <v>1.8833333333333335</v>
      </c>
      <c r="BI794" s="15">
        <v>2</v>
      </c>
      <c r="BJ794" s="15">
        <v>2</v>
      </c>
      <c r="BK794" s="15">
        <f t="shared" si="489"/>
        <v>1</v>
      </c>
      <c r="BL794" s="15">
        <f t="shared" si="490"/>
        <v>0</v>
      </c>
      <c r="BM794" s="15">
        <f t="shared" si="491"/>
        <v>0</v>
      </c>
      <c r="BN794" s="15">
        <v>1</v>
      </c>
      <c r="BO794" s="15">
        <f t="shared" si="492"/>
        <v>0</v>
      </c>
      <c r="BP794" s="15">
        <f t="shared" si="493"/>
        <v>0</v>
      </c>
      <c r="BQ794" s="15">
        <f t="shared" si="494"/>
        <v>0</v>
      </c>
      <c r="BR794" s="15">
        <f t="shared" si="495"/>
        <v>0</v>
      </c>
      <c r="BS794" s="15">
        <v>2</v>
      </c>
      <c r="BT794" s="15">
        <v>1</v>
      </c>
      <c r="BU794" s="15">
        <f t="shared" si="496"/>
        <v>0</v>
      </c>
      <c r="BV794" s="15">
        <f t="shared" si="497"/>
        <v>0</v>
      </c>
      <c r="BW794" s="15">
        <f t="shared" si="498"/>
        <v>0</v>
      </c>
      <c r="BX794" s="15">
        <f t="shared" si="499"/>
        <v>0</v>
      </c>
      <c r="BY794" s="15">
        <v>1</v>
      </c>
      <c r="BZ794" s="15">
        <v>1</v>
      </c>
      <c r="CA794" s="15">
        <v>1</v>
      </c>
      <c r="CB794" s="15">
        <v>1</v>
      </c>
      <c r="CC794" s="15">
        <v>1</v>
      </c>
      <c r="CD794" s="27">
        <v>4.5999999999999996</v>
      </c>
      <c r="CE794" s="27">
        <v>4.333333333333333</v>
      </c>
      <c r="CF794" s="27">
        <v>5</v>
      </c>
      <c r="CG794" s="27">
        <v>4.5999999999999996</v>
      </c>
      <c r="CH794" s="27">
        <v>4</v>
      </c>
      <c r="CI794" s="27">
        <v>4.25</v>
      </c>
      <c r="CJ794" s="27">
        <f t="shared" si="473"/>
        <v>4.4638888888888886</v>
      </c>
      <c r="CK794" s="15">
        <f t="shared" si="500"/>
        <v>0</v>
      </c>
      <c r="CL794" s="15">
        <f t="shared" si="501"/>
        <v>0</v>
      </c>
      <c r="CM794" s="15">
        <f t="shared" si="502"/>
        <v>0</v>
      </c>
      <c r="CN794" s="15">
        <f t="shared" si="503"/>
        <v>0</v>
      </c>
      <c r="CO794" s="15">
        <f t="shared" si="504"/>
        <v>0</v>
      </c>
      <c r="CP794" s="15">
        <f t="shared" si="505"/>
        <v>0</v>
      </c>
      <c r="CQ794" s="15">
        <f t="shared" si="506"/>
        <v>0</v>
      </c>
    </row>
    <row r="795" spans="1:95" x14ac:dyDescent="0.2">
      <c r="A795" s="15">
        <v>1242</v>
      </c>
      <c r="B795" s="23">
        <v>1</v>
      </c>
      <c r="C795" s="15">
        <v>3</v>
      </c>
      <c r="D795" s="15">
        <f t="shared" si="474"/>
        <v>0</v>
      </c>
      <c r="E795" s="15">
        <f t="shared" si="469"/>
        <v>1</v>
      </c>
      <c r="F795" s="15">
        <f t="shared" si="470"/>
        <v>0</v>
      </c>
      <c r="G795" s="15">
        <f t="shared" si="471"/>
        <v>0</v>
      </c>
      <c r="H795" s="15">
        <f t="shared" si="472"/>
        <v>0</v>
      </c>
      <c r="I795" s="15">
        <v>1</v>
      </c>
      <c r="J795" s="15">
        <v>53</v>
      </c>
      <c r="K795" s="15">
        <v>4</v>
      </c>
      <c r="L795" s="15">
        <f t="shared" si="475"/>
        <v>0</v>
      </c>
      <c r="M795" s="15">
        <f t="shared" si="476"/>
        <v>0</v>
      </c>
      <c r="N795" s="15">
        <f t="shared" si="477"/>
        <v>0</v>
      </c>
      <c r="O795" s="15">
        <f t="shared" si="478"/>
        <v>0</v>
      </c>
      <c r="P795" s="15">
        <f t="shared" si="479"/>
        <v>1</v>
      </c>
      <c r="Q795" s="15">
        <v>2</v>
      </c>
      <c r="R795" s="15">
        <v>5</v>
      </c>
      <c r="S795" s="15">
        <v>26</v>
      </c>
      <c r="T795" s="15">
        <v>0</v>
      </c>
      <c r="U795" s="15">
        <v>1</v>
      </c>
      <c r="V795" s="15">
        <v>1</v>
      </c>
      <c r="W795" s="15">
        <v>100000</v>
      </c>
      <c r="X795" s="15">
        <v>1</v>
      </c>
      <c r="Y795" s="15">
        <v>0</v>
      </c>
      <c r="Z795" s="15">
        <f t="shared" si="507"/>
        <v>0</v>
      </c>
      <c r="AA795" s="15">
        <f t="shared" si="480"/>
        <v>0</v>
      </c>
      <c r="AB795" s="15">
        <f t="shared" si="481"/>
        <v>0</v>
      </c>
      <c r="AC795" s="159">
        <v>1</v>
      </c>
      <c r="AD795" s="159">
        <v>46</v>
      </c>
      <c r="AE795" s="159">
        <v>20</v>
      </c>
      <c r="AF795" s="15">
        <v>17480</v>
      </c>
      <c r="AG795" s="27">
        <v>380</v>
      </c>
      <c r="AH795" s="27">
        <f t="shared" si="482"/>
        <v>-0.24</v>
      </c>
      <c r="AI795" s="27">
        <f t="shared" si="483"/>
        <v>1</v>
      </c>
      <c r="AJ795" s="27">
        <f t="shared" si="484"/>
        <v>-0.24</v>
      </c>
      <c r="AQ795" s="15">
        <f t="shared" si="485"/>
        <v>0</v>
      </c>
      <c r="AR795" s="15">
        <f t="shared" si="486"/>
        <v>0</v>
      </c>
      <c r="AZ795" s="15">
        <f t="shared" si="487"/>
        <v>0</v>
      </c>
      <c r="BA795" s="15">
        <f t="shared" si="488"/>
        <v>0</v>
      </c>
      <c r="BC795" s="15">
        <v>2.25</v>
      </c>
      <c r="BD795" s="15">
        <v>2.3333333333333335</v>
      </c>
      <c r="BE795" s="15">
        <v>1.3333333333333333</v>
      </c>
      <c r="BF795" s="15">
        <v>1</v>
      </c>
      <c r="BG795" s="15">
        <v>2.5</v>
      </c>
      <c r="BH795" s="15">
        <v>1.8833333333333335</v>
      </c>
      <c r="BI795" s="15">
        <v>2</v>
      </c>
      <c r="BJ795" s="15">
        <v>2</v>
      </c>
      <c r="BK795" s="15">
        <f t="shared" si="489"/>
        <v>1</v>
      </c>
      <c r="BL795" s="15">
        <f t="shared" si="490"/>
        <v>0</v>
      </c>
      <c r="BM795" s="15">
        <f t="shared" si="491"/>
        <v>0</v>
      </c>
      <c r="BN795" s="15">
        <v>1</v>
      </c>
      <c r="BO795" s="15">
        <f t="shared" si="492"/>
        <v>0</v>
      </c>
      <c r="BP795" s="15">
        <f t="shared" si="493"/>
        <v>0</v>
      </c>
      <c r="BQ795" s="15">
        <f t="shared" si="494"/>
        <v>0</v>
      </c>
      <c r="BR795" s="15">
        <f t="shared" si="495"/>
        <v>0</v>
      </c>
      <c r="BS795" s="15">
        <v>2</v>
      </c>
      <c r="BT795" s="15">
        <v>1</v>
      </c>
      <c r="BU795" s="15">
        <f t="shared" si="496"/>
        <v>0</v>
      </c>
      <c r="BV795" s="15">
        <f t="shared" si="497"/>
        <v>0</v>
      </c>
      <c r="BW795" s="15">
        <f t="shared" si="498"/>
        <v>0</v>
      </c>
      <c r="BX795" s="15">
        <f t="shared" si="499"/>
        <v>0</v>
      </c>
      <c r="BY795" s="15">
        <v>1</v>
      </c>
      <c r="BZ795" s="15">
        <v>1</v>
      </c>
      <c r="CA795" s="15">
        <v>1</v>
      </c>
      <c r="CB795" s="15">
        <v>1</v>
      </c>
      <c r="CC795" s="15">
        <v>1</v>
      </c>
      <c r="CD795" s="27">
        <v>4.5999999999999996</v>
      </c>
      <c r="CE795" s="27">
        <v>4.333333333333333</v>
      </c>
      <c r="CF795" s="27">
        <v>5</v>
      </c>
      <c r="CG795" s="27">
        <v>4.5999999999999996</v>
      </c>
      <c r="CH795" s="27">
        <v>4</v>
      </c>
      <c r="CI795" s="27">
        <v>4.25</v>
      </c>
      <c r="CJ795" s="27">
        <f t="shared" si="473"/>
        <v>4.4638888888888886</v>
      </c>
      <c r="CK795" s="15">
        <f t="shared" si="500"/>
        <v>-0.40000000000000036</v>
      </c>
      <c r="CL795" s="15">
        <f t="shared" si="501"/>
        <v>-0.66666666666666696</v>
      </c>
      <c r="CM795" s="15">
        <f t="shared" si="502"/>
        <v>0</v>
      </c>
      <c r="CN795" s="15">
        <f t="shared" si="503"/>
        <v>0</v>
      </c>
      <c r="CO795" s="15">
        <f t="shared" si="504"/>
        <v>0</v>
      </c>
      <c r="CP795" s="15">
        <f t="shared" si="505"/>
        <v>0</v>
      </c>
      <c r="CQ795" s="15">
        <f t="shared" si="506"/>
        <v>-0.17777777777777803</v>
      </c>
    </row>
    <row r="796" spans="1:95" x14ac:dyDescent="0.2">
      <c r="A796" s="15">
        <v>1243</v>
      </c>
      <c r="B796" s="23">
        <v>1</v>
      </c>
      <c r="C796" s="15">
        <v>3</v>
      </c>
      <c r="D796" s="15">
        <f t="shared" si="474"/>
        <v>0</v>
      </c>
      <c r="E796" s="15">
        <f t="shared" si="469"/>
        <v>1</v>
      </c>
      <c r="F796" s="15">
        <f t="shared" si="470"/>
        <v>0</v>
      </c>
      <c r="G796" s="15">
        <f t="shared" si="471"/>
        <v>0</v>
      </c>
      <c r="H796" s="15">
        <f t="shared" si="472"/>
        <v>0</v>
      </c>
      <c r="I796" s="15">
        <v>0</v>
      </c>
      <c r="J796" s="15">
        <v>52</v>
      </c>
      <c r="K796" s="15">
        <v>5</v>
      </c>
      <c r="L796" s="15">
        <f t="shared" si="475"/>
        <v>0</v>
      </c>
      <c r="M796" s="15">
        <f t="shared" si="476"/>
        <v>0</v>
      </c>
      <c r="N796" s="15">
        <f t="shared" si="477"/>
        <v>0</v>
      </c>
      <c r="O796" s="15">
        <f t="shared" si="478"/>
        <v>0</v>
      </c>
      <c r="P796" s="15">
        <f t="shared" si="479"/>
        <v>0</v>
      </c>
      <c r="Q796" s="15">
        <v>3</v>
      </c>
      <c r="R796" s="15">
        <v>3</v>
      </c>
      <c r="S796" s="15">
        <v>19</v>
      </c>
      <c r="T796" s="15">
        <v>0</v>
      </c>
      <c r="U796" s="15">
        <v>1</v>
      </c>
      <c r="V796" s="15">
        <v>1</v>
      </c>
      <c r="W796" s="15">
        <v>250000</v>
      </c>
      <c r="X796" s="15">
        <v>1</v>
      </c>
      <c r="Y796" s="15">
        <v>1</v>
      </c>
      <c r="Z796" s="15">
        <f t="shared" si="507"/>
        <v>0</v>
      </c>
      <c r="AA796" s="15">
        <f t="shared" si="480"/>
        <v>0</v>
      </c>
      <c r="AB796" s="15">
        <f t="shared" si="481"/>
        <v>0</v>
      </c>
      <c r="AC796" s="15">
        <v>1</v>
      </c>
      <c r="AD796" s="15">
        <v>10</v>
      </c>
      <c r="AE796" s="15">
        <v>11</v>
      </c>
      <c r="AF796" s="15">
        <v>5000</v>
      </c>
      <c r="AG796" s="27">
        <v>500</v>
      </c>
      <c r="AH796" s="27">
        <f t="shared" si="482"/>
        <v>0.25</v>
      </c>
      <c r="AI796" s="27">
        <f t="shared" si="483"/>
        <v>1</v>
      </c>
      <c r="AJ796" s="27">
        <f t="shared" si="484"/>
        <v>0.25</v>
      </c>
      <c r="AQ796" s="15">
        <f t="shared" si="485"/>
        <v>0</v>
      </c>
      <c r="AR796" s="15">
        <f t="shared" si="486"/>
        <v>0</v>
      </c>
      <c r="AZ796" s="15">
        <f t="shared" si="487"/>
        <v>0</v>
      </c>
      <c r="BA796" s="15">
        <f t="shared" si="488"/>
        <v>0</v>
      </c>
      <c r="BB796" s="15">
        <f>$AJ796</f>
        <v>0.25</v>
      </c>
      <c r="BC796" s="15">
        <v>1.25</v>
      </c>
      <c r="BD796" s="15">
        <v>1</v>
      </c>
      <c r="BE796" s="15">
        <v>1</v>
      </c>
      <c r="BF796" s="15">
        <v>1</v>
      </c>
      <c r="BG796" s="15">
        <v>1</v>
      </c>
      <c r="BH796" s="15">
        <v>1.05</v>
      </c>
      <c r="BI796" s="15">
        <v>1</v>
      </c>
      <c r="BJ796" s="15">
        <v>5</v>
      </c>
      <c r="BK796" s="15">
        <f t="shared" si="489"/>
        <v>0</v>
      </c>
      <c r="BL796" s="15">
        <f t="shared" si="490"/>
        <v>0</v>
      </c>
      <c r="BM796" s="15">
        <f t="shared" si="491"/>
        <v>0</v>
      </c>
      <c r="BN796" s="15" t="s">
        <v>1007</v>
      </c>
      <c r="BO796" s="15">
        <f t="shared" si="492"/>
        <v>0</v>
      </c>
      <c r="BP796" s="15">
        <f t="shared" si="493"/>
        <v>0</v>
      </c>
      <c r="BQ796" s="15">
        <f t="shared" si="494"/>
        <v>0</v>
      </c>
      <c r="BR796" s="15">
        <f t="shared" si="495"/>
        <v>0</v>
      </c>
      <c r="BU796" s="15">
        <f t="shared" si="496"/>
        <v>0</v>
      </c>
      <c r="BV796" s="15">
        <f t="shared" si="497"/>
        <v>0</v>
      </c>
      <c r="BW796" s="15">
        <f t="shared" si="498"/>
        <v>0</v>
      </c>
      <c r="BX796" s="15">
        <f t="shared" si="499"/>
        <v>0</v>
      </c>
      <c r="BY796" s="15" t="s">
        <v>1007</v>
      </c>
      <c r="BZ796" s="15" t="s">
        <v>1007</v>
      </c>
      <c r="CA796" s="15" t="s">
        <v>1007</v>
      </c>
      <c r="CB796" s="15" t="s">
        <v>1007</v>
      </c>
      <c r="CC796" s="15" t="s">
        <v>1007</v>
      </c>
      <c r="CD796" s="27">
        <v>5</v>
      </c>
      <c r="CE796" s="27">
        <v>5</v>
      </c>
      <c r="CF796" s="27">
        <v>5</v>
      </c>
      <c r="CG796" s="27">
        <v>4.5999999999999996</v>
      </c>
      <c r="CH796" s="27">
        <v>4</v>
      </c>
      <c r="CI796" s="27">
        <v>4.25</v>
      </c>
      <c r="CJ796" s="27">
        <f t="shared" si="473"/>
        <v>4.6416666666666666</v>
      </c>
      <c r="CK796" s="15">
        <f t="shared" si="500"/>
        <v>0</v>
      </c>
      <c r="CL796" s="15">
        <f t="shared" si="501"/>
        <v>0</v>
      </c>
      <c r="CM796" s="15">
        <f t="shared" si="502"/>
        <v>0</v>
      </c>
      <c r="CN796" s="15">
        <f t="shared" si="503"/>
        <v>0</v>
      </c>
      <c r="CO796" s="15">
        <f t="shared" si="504"/>
        <v>0</v>
      </c>
      <c r="CP796" s="15">
        <f t="shared" si="505"/>
        <v>0</v>
      </c>
      <c r="CQ796" s="15">
        <f t="shared" si="506"/>
        <v>0</v>
      </c>
    </row>
    <row r="797" spans="1:95" x14ac:dyDescent="0.2">
      <c r="A797" s="15">
        <v>1243</v>
      </c>
      <c r="B797" s="23">
        <v>1</v>
      </c>
      <c r="C797" s="15">
        <v>3</v>
      </c>
      <c r="D797" s="15">
        <f t="shared" si="474"/>
        <v>0</v>
      </c>
      <c r="E797" s="15">
        <f t="shared" ref="E797:E835" si="508">IF($C797=3,1,0)</f>
        <v>1</v>
      </c>
      <c r="F797" s="15">
        <f t="shared" ref="F797:F835" si="509">IF($C797=4,1,0)</f>
        <v>0</v>
      </c>
      <c r="G797" s="15">
        <f t="shared" ref="G797:G835" si="510">IF($C797=5,1,0)</f>
        <v>0</v>
      </c>
      <c r="H797" s="15">
        <f t="shared" ref="H797:H835" si="511">IF($C797=6,1,0)</f>
        <v>0</v>
      </c>
      <c r="I797" s="15">
        <v>0</v>
      </c>
      <c r="J797" s="15">
        <v>52</v>
      </c>
      <c r="K797" s="15">
        <v>5</v>
      </c>
      <c r="L797" s="15">
        <f t="shared" si="475"/>
        <v>0</v>
      </c>
      <c r="M797" s="15">
        <f t="shared" si="476"/>
        <v>0</v>
      </c>
      <c r="N797" s="15">
        <f t="shared" si="477"/>
        <v>0</v>
      </c>
      <c r="O797" s="15">
        <f t="shared" si="478"/>
        <v>0</v>
      </c>
      <c r="P797" s="15">
        <f t="shared" si="479"/>
        <v>0</v>
      </c>
      <c r="Q797" s="15">
        <v>3</v>
      </c>
      <c r="R797" s="15">
        <v>3</v>
      </c>
      <c r="S797" s="15">
        <v>19</v>
      </c>
      <c r="T797" s="15">
        <v>0</v>
      </c>
      <c r="U797" s="15">
        <v>1</v>
      </c>
      <c r="V797" s="15">
        <v>1</v>
      </c>
      <c r="W797" s="15">
        <v>250000</v>
      </c>
      <c r="X797" s="15">
        <v>1</v>
      </c>
      <c r="Y797" s="15">
        <v>0</v>
      </c>
      <c r="Z797" s="15">
        <f t="shared" si="507"/>
        <v>0</v>
      </c>
      <c r="AA797" s="15">
        <f t="shared" si="480"/>
        <v>0</v>
      </c>
      <c r="AB797" s="15">
        <f t="shared" si="481"/>
        <v>0</v>
      </c>
      <c r="AC797" s="159">
        <v>1</v>
      </c>
      <c r="AD797" s="159">
        <v>10</v>
      </c>
      <c r="AE797" s="159">
        <v>13</v>
      </c>
      <c r="AF797" s="15">
        <v>4000</v>
      </c>
      <c r="AG797" s="27">
        <v>400</v>
      </c>
      <c r="AH797" s="27">
        <f t="shared" si="482"/>
        <v>0.14285714285714285</v>
      </c>
      <c r="AI797" s="27">
        <f t="shared" si="483"/>
        <v>1</v>
      </c>
      <c r="AJ797" s="27">
        <f t="shared" si="484"/>
        <v>0.14285714285714285</v>
      </c>
      <c r="AQ797" s="15">
        <f t="shared" si="485"/>
        <v>0</v>
      </c>
      <c r="AR797" s="15">
        <f t="shared" si="486"/>
        <v>0</v>
      </c>
      <c r="AZ797" s="15">
        <f t="shared" si="487"/>
        <v>0</v>
      </c>
      <c r="BA797" s="15">
        <f t="shared" si="488"/>
        <v>0</v>
      </c>
      <c r="BC797" s="15">
        <v>1.25</v>
      </c>
      <c r="BD797" s="15">
        <v>1</v>
      </c>
      <c r="BE797" s="15">
        <v>1</v>
      </c>
      <c r="BF797" s="15">
        <v>1</v>
      </c>
      <c r="BG797" s="15">
        <v>1</v>
      </c>
      <c r="BH797" s="15">
        <v>1.05</v>
      </c>
      <c r="BI797" s="15">
        <v>1</v>
      </c>
      <c r="BJ797" s="15">
        <v>5</v>
      </c>
      <c r="BK797" s="15">
        <f t="shared" si="489"/>
        <v>0</v>
      </c>
      <c r="BL797" s="15">
        <f t="shared" si="490"/>
        <v>0</v>
      </c>
      <c r="BM797" s="15">
        <f t="shared" si="491"/>
        <v>0</v>
      </c>
      <c r="BN797" s="15" t="s">
        <v>1007</v>
      </c>
      <c r="BO797" s="15">
        <f t="shared" si="492"/>
        <v>0</v>
      </c>
      <c r="BP797" s="15">
        <f t="shared" si="493"/>
        <v>0</v>
      </c>
      <c r="BQ797" s="15">
        <f t="shared" si="494"/>
        <v>0</v>
      </c>
      <c r="BR797" s="15">
        <f t="shared" si="495"/>
        <v>0</v>
      </c>
      <c r="BU797" s="15">
        <f t="shared" si="496"/>
        <v>0</v>
      </c>
      <c r="BV797" s="15">
        <f t="shared" si="497"/>
        <v>0</v>
      </c>
      <c r="BW797" s="15">
        <f t="shared" si="498"/>
        <v>0</v>
      </c>
      <c r="BX797" s="15">
        <f t="shared" si="499"/>
        <v>0</v>
      </c>
      <c r="BY797" s="15" t="s">
        <v>1007</v>
      </c>
      <c r="BZ797" s="15" t="s">
        <v>1007</v>
      </c>
      <c r="CA797" s="15" t="s">
        <v>1007</v>
      </c>
      <c r="CB797" s="15" t="s">
        <v>1007</v>
      </c>
      <c r="CC797" s="15" t="s">
        <v>1007</v>
      </c>
      <c r="CD797" s="27">
        <v>5</v>
      </c>
      <c r="CE797" s="27">
        <v>5</v>
      </c>
      <c r="CF797" s="27">
        <v>5</v>
      </c>
      <c r="CG797" s="27">
        <v>4.5999999999999996</v>
      </c>
      <c r="CH797" s="27">
        <v>4</v>
      </c>
      <c r="CI797" s="27">
        <v>4.25</v>
      </c>
      <c r="CJ797" s="27">
        <f t="shared" si="473"/>
        <v>4.6416666666666666</v>
      </c>
      <c r="CK797" s="15">
        <f t="shared" si="500"/>
        <v>0.79999999999999982</v>
      </c>
      <c r="CL797" s="15">
        <f t="shared" si="501"/>
        <v>1.6666666666666665</v>
      </c>
      <c r="CM797" s="15">
        <f t="shared" si="502"/>
        <v>2</v>
      </c>
      <c r="CN797" s="15">
        <f t="shared" si="503"/>
        <v>1.1999999999999997</v>
      </c>
      <c r="CO797" s="15">
        <f t="shared" si="504"/>
        <v>1</v>
      </c>
      <c r="CP797" s="15">
        <f t="shared" si="505"/>
        <v>1.25</v>
      </c>
      <c r="CQ797" s="15">
        <f t="shared" si="506"/>
        <v>1.3194444444444442</v>
      </c>
    </row>
    <row r="798" spans="1:95" x14ac:dyDescent="0.2">
      <c r="A798" s="15">
        <v>1244</v>
      </c>
      <c r="B798" s="23">
        <v>1</v>
      </c>
      <c r="C798" s="15">
        <v>3</v>
      </c>
      <c r="D798" s="15">
        <f t="shared" si="474"/>
        <v>0</v>
      </c>
      <c r="E798" s="15">
        <f t="shared" si="508"/>
        <v>1</v>
      </c>
      <c r="F798" s="15">
        <f t="shared" si="509"/>
        <v>0</v>
      </c>
      <c r="G798" s="15">
        <f t="shared" si="510"/>
        <v>0</v>
      </c>
      <c r="H798" s="15">
        <f t="shared" si="511"/>
        <v>0</v>
      </c>
      <c r="I798" s="15">
        <v>0</v>
      </c>
      <c r="J798" s="15">
        <v>70</v>
      </c>
      <c r="K798" s="15">
        <v>2</v>
      </c>
      <c r="L798" s="15">
        <f t="shared" si="475"/>
        <v>0</v>
      </c>
      <c r="M798" s="15">
        <f t="shared" si="476"/>
        <v>0</v>
      </c>
      <c r="N798" s="15">
        <f t="shared" si="477"/>
        <v>1</v>
      </c>
      <c r="O798" s="15">
        <f t="shared" si="478"/>
        <v>0</v>
      </c>
      <c r="P798" s="15">
        <f t="shared" si="479"/>
        <v>0</v>
      </c>
      <c r="Q798" s="15">
        <v>2</v>
      </c>
      <c r="R798" s="15">
        <v>2</v>
      </c>
      <c r="S798" s="15">
        <v>40</v>
      </c>
      <c r="T798" s="15">
        <v>0</v>
      </c>
      <c r="U798" s="15">
        <v>1</v>
      </c>
      <c r="V798" s="15">
        <v>0</v>
      </c>
      <c r="W798" s="15">
        <v>0</v>
      </c>
      <c r="X798" s="15">
        <v>1</v>
      </c>
      <c r="Y798" s="15">
        <v>1</v>
      </c>
      <c r="Z798" s="15">
        <f t="shared" si="507"/>
        <v>0</v>
      </c>
      <c r="AA798" s="15">
        <f t="shared" si="480"/>
        <v>0</v>
      </c>
      <c r="AB798" s="15">
        <f t="shared" si="481"/>
        <v>0</v>
      </c>
      <c r="AC798" s="15">
        <v>1</v>
      </c>
      <c r="AD798" s="15">
        <v>12</v>
      </c>
      <c r="AE798" s="15">
        <v>18.8</v>
      </c>
      <c r="AF798" s="15">
        <v>4200</v>
      </c>
      <c r="AG798" s="27">
        <v>350</v>
      </c>
      <c r="AH798" s="27">
        <f t="shared" si="482"/>
        <v>-0.48780487804878053</v>
      </c>
      <c r="AI798" s="27">
        <f t="shared" si="483"/>
        <v>0.8571428571428571</v>
      </c>
      <c r="AJ798" s="27">
        <f t="shared" si="484"/>
        <v>-0.41811846689895471</v>
      </c>
      <c r="AK798" s="15">
        <v>5</v>
      </c>
      <c r="AL798" s="15">
        <v>2</v>
      </c>
      <c r="AM798" s="15">
        <v>10.9</v>
      </c>
      <c r="AN798" s="15">
        <v>2000</v>
      </c>
      <c r="AO798" s="15">
        <v>1000</v>
      </c>
      <c r="AP798" s="15">
        <f>($AO798-$AO799)/$AO799</f>
        <v>0</v>
      </c>
      <c r="AQ798" s="15">
        <f t="shared" si="485"/>
        <v>0.14285714285714285</v>
      </c>
      <c r="AR798" s="15">
        <f t="shared" si="486"/>
        <v>0</v>
      </c>
      <c r="AZ798" s="15">
        <f t="shared" si="487"/>
        <v>0</v>
      </c>
      <c r="BA798" s="15">
        <f t="shared" si="488"/>
        <v>0</v>
      </c>
      <c r="BB798" s="15">
        <f>$AJ798</f>
        <v>-0.41811846689895471</v>
      </c>
      <c r="BC798" s="15">
        <v>2.25</v>
      </c>
      <c r="BD798" s="15">
        <v>1</v>
      </c>
      <c r="BE798" s="15">
        <v>1.6666666666666667</v>
      </c>
      <c r="BF798" s="15">
        <v>1</v>
      </c>
      <c r="BG798" s="15">
        <v>1</v>
      </c>
      <c r="BH798" s="15">
        <v>1.3833333333333333</v>
      </c>
      <c r="BI798" s="15">
        <v>1</v>
      </c>
      <c r="BJ798" s="15">
        <v>4</v>
      </c>
      <c r="BK798" s="15">
        <f t="shared" si="489"/>
        <v>0</v>
      </c>
      <c r="BL798" s="15">
        <f t="shared" si="490"/>
        <v>0</v>
      </c>
      <c r="BM798" s="15">
        <f t="shared" si="491"/>
        <v>1</v>
      </c>
      <c r="BN798" s="15">
        <v>1</v>
      </c>
      <c r="BO798" s="15">
        <f t="shared" si="492"/>
        <v>0</v>
      </c>
      <c r="BP798" s="15">
        <f t="shared" si="493"/>
        <v>0</v>
      </c>
      <c r="BQ798" s="15">
        <f t="shared" si="494"/>
        <v>0</v>
      </c>
      <c r="BR798" s="15">
        <f t="shared" si="495"/>
        <v>0</v>
      </c>
      <c r="BS798" s="15">
        <v>2</v>
      </c>
      <c r="BT798" s="15">
        <v>1</v>
      </c>
      <c r="BU798" s="15">
        <f t="shared" si="496"/>
        <v>0</v>
      </c>
      <c r="BV798" s="15">
        <f t="shared" si="497"/>
        <v>0</v>
      </c>
      <c r="BW798" s="15">
        <f t="shared" si="498"/>
        <v>0</v>
      </c>
      <c r="BX798" s="15">
        <f t="shared" si="499"/>
        <v>0</v>
      </c>
      <c r="BY798" s="15">
        <v>1</v>
      </c>
      <c r="BZ798" s="15">
        <v>1</v>
      </c>
      <c r="CA798" s="15">
        <v>1</v>
      </c>
      <c r="CB798" s="15">
        <v>1</v>
      </c>
      <c r="CC798" s="15">
        <v>1</v>
      </c>
      <c r="CD798" s="27">
        <v>4.2</v>
      </c>
      <c r="CE798" s="27">
        <v>3.3333333333333335</v>
      </c>
      <c r="CF798" s="27">
        <v>3</v>
      </c>
      <c r="CG798" s="27">
        <v>3.4</v>
      </c>
      <c r="CH798" s="27">
        <v>3</v>
      </c>
      <c r="CI798" s="27">
        <v>3</v>
      </c>
      <c r="CJ798" s="27">
        <f t="shared" si="473"/>
        <v>3.3222222222222224</v>
      </c>
      <c r="CK798" s="15">
        <f t="shared" si="500"/>
        <v>0</v>
      </c>
      <c r="CL798" s="15">
        <f t="shared" si="501"/>
        <v>0</v>
      </c>
      <c r="CM798" s="15">
        <f t="shared" si="502"/>
        <v>0</v>
      </c>
      <c r="CN798" s="15">
        <f t="shared" si="503"/>
        <v>0</v>
      </c>
      <c r="CO798" s="15">
        <f t="shared" si="504"/>
        <v>0</v>
      </c>
      <c r="CP798" s="15">
        <f t="shared" si="505"/>
        <v>0</v>
      </c>
      <c r="CQ798" s="15">
        <f t="shared" si="506"/>
        <v>0</v>
      </c>
    </row>
    <row r="799" spans="1:95" x14ac:dyDescent="0.2">
      <c r="A799" s="15">
        <v>1244</v>
      </c>
      <c r="B799" s="23">
        <v>1</v>
      </c>
      <c r="C799" s="15">
        <v>3</v>
      </c>
      <c r="D799" s="15">
        <f t="shared" si="474"/>
        <v>0</v>
      </c>
      <c r="E799" s="15">
        <f t="shared" si="508"/>
        <v>1</v>
      </c>
      <c r="F799" s="15">
        <f t="shared" si="509"/>
        <v>0</v>
      </c>
      <c r="G799" s="15">
        <f t="shared" si="510"/>
        <v>0</v>
      </c>
      <c r="H799" s="15">
        <f t="shared" si="511"/>
        <v>0</v>
      </c>
      <c r="I799" s="15">
        <v>0</v>
      </c>
      <c r="J799" s="15">
        <v>70</v>
      </c>
      <c r="K799" s="15">
        <v>2</v>
      </c>
      <c r="L799" s="15">
        <f t="shared" si="475"/>
        <v>0</v>
      </c>
      <c r="M799" s="15">
        <f t="shared" si="476"/>
        <v>0</v>
      </c>
      <c r="N799" s="15">
        <f t="shared" si="477"/>
        <v>1</v>
      </c>
      <c r="O799" s="15">
        <f t="shared" si="478"/>
        <v>0</v>
      </c>
      <c r="P799" s="15">
        <f t="shared" si="479"/>
        <v>0</v>
      </c>
      <c r="Q799" s="15">
        <v>2</v>
      </c>
      <c r="R799" s="15">
        <v>2</v>
      </c>
      <c r="S799" s="15">
        <v>40</v>
      </c>
      <c r="T799" s="15">
        <v>0</v>
      </c>
      <c r="U799" s="15">
        <v>1</v>
      </c>
      <c r="V799" s="15">
        <v>0</v>
      </c>
      <c r="W799" s="15">
        <v>0</v>
      </c>
      <c r="X799" s="15">
        <v>1</v>
      </c>
      <c r="Y799" s="15">
        <v>0</v>
      </c>
      <c r="Z799" s="15">
        <f t="shared" si="507"/>
        <v>0</v>
      </c>
      <c r="AA799" s="15">
        <f t="shared" si="480"/>
        <v>0</v>
      </c>
      <c r="AB799" s="15">
        <f t="shared" si="481"/>
        <v>0</v>
      </c>
      <c r="AC799" s="159">
        <v>1</v>
      </c>
      <c r="AD799" s="159">
        <v>12</v>
      </c>
      <c r="AE799" s="159">
        <v>25</v>
      </c>
      <c r="AF799" s="15">
        <v>8200</v>
      </c>
      <c r="AG799" s="27">
        <v>683.33333333333337</v>
      </c>
      <c r="AH799" s="27">
        <f t="shared" si="482"/>
        <v>0.36666666666666675</v>
      </c>
      <c r="AI799" s="27">
        <f t="shared" si="483"/>
        <v>0.8571428571428571</v>
      </c>
      <c r="AJ799" s="27">
        <f t="shared" si="484"/>
        <v>0.31428571428571433</v>
      </c>
      <c r="AK799" s="15">
        <v>5</v>
      </c>
      <c r="AL799" s="15">
        <v>2</v>
      </c>
      <c r="AM799" s="15">
        <v>12</v>
      </c>
      <c r="AN799" s="15">
        <v>2000</v>
      </c>
      <c r="AO799" s="15">
        <v>1000</v>
      </c>
      <c r="AQ799" s="15">
        <f t="shared" si="485"/>
        <v>0.14285714285714285</v>
      </c>
      <c r="AR799" s="15">
        <f t="shared" si="486"/>
        <v>0</v>
      </c>
      <c r="AZ799" s="15">
        <f t="shared" si="487"/>
        <v>0</v>
      </c>
      <c r="BA799" s="15">
        <f t="shared" si="488"/>
        <v>0</v>
      </c>
      <c r="BC799" s="15">
        <v>2.25</v>
      </c>
      <c r="BD799" s="15">
        <v>1</v>
      </c>
      <c r="BE799" s="15">
        <v>1.6666666666666667</v>
      </c>
      <c r="BF799" s="15">
        <v>1</v>
      </c>
      <c r="BG799" s="15">
        <v>1</v>
      </c>
      <c r="BH799" s="15">
        <v>1.3833333333333333</v>
      </c>
      <c r="BI799" s="15">
        <v>1</v>
      </c>
      <c r="BJ799" s="15">
        <v>4</v>
      </c>
      <c r="BK799" s="15">
        <f t="shared" si="489"/>
        <v>0</v>
      </c>
      <c r="BL799" s="15">
        <f t="shared" si="490"/>
        <v>0</v>
      </c>
      <c r="BM799" s="15">
        <f t="shared" si="491"/>
        <v>1</v>
      </c>
      <c r="BN799" s="15">
        <v>1</v>
      </c>
      <c r="BO799" s="15">
        <f t="shared" si="492"/>
        <v>0</v>
      </c>
      <c r="BP799" s="15">
        <f t="shared" si="493"/>
        <v>0</v>
      </c>
      <c r="BQ799" s="15">
        <f t="shared" si="494"/>
        <v>0</v>
      </c>
      <c r="BR799" s="15">
        <f t="shared" si="495"/>
        <v>0</v>
      </c>
      <c r="BS799" s="15">
        <v>2</v>
      </c>
      <c r="BT799" s="15">
        <v>1</v>
      </c>
      <c r="BU799" s="15">
        <f t="shared" si="496"/>
        <v>0</v>
      </c>
      <c r="BV799" s="15">
        <f t="shared" si="497"/>
        <v>0</v>
      </c>
      <c r="BW799" s="15">
        <f t="shared" si="498"/>
        <v>0</v>
      </c>
      <c r="BX799" s="15">
        <f t="shared" si="499"/>
        <v>0</v>
      </c>
      <c r="BY799" s="15">
        <v>1</v>
      </c>
      <c r="BZ799" s="15">
        <v>1</v>
      </c>
      <c r="CA799" s="15">
        <v>1</v>
      </c>
      <c r="CB799" s="15">
        <v>1</v>
      </c>
      <c r="CC799" s="15">
        <v>1</v>
      </c>
      <c r="CD799" s="27">
        <v>4.2</v>
      </c>
      <c r="CE799" s="27">
        <v>3.3333333333333335</v>
      </c>
      <c r="CF799" s="27">
        <v>3</v>
      </c>
      <c r="CG799" s="27">
        <v>3.4</v>
      </c>
      <c r="CH799" s="27">
        <v>3</v>
      </c>
      <c r="CI799" s="27">
        <v>3</v>
      </c>
      <c r="CJ799" s="27">
        <f t="shared" si="473"/>
        <v>3.3222222222222224</v>
      </c>
      <c r="CK799" s="15">
        <f t="shared" si="500"/>
        <v>-0.79999999999999982</v>
      </c>
      <c r="CL799" s="15">
        <f t="shared" si="501"/>
        <v>-0.66666666666666652</v>
      </c>
      <c r="CM799" s="15">
        <f t="shared" si="502"/>
        <v>-1.5</v>
      </c>
      <c r="CN799" s="15">
        <f t="shared" si="503"/>
        <v>-1.0000000000000004</v>
      </c>
      <c r="CO799" s="15">
        <f t="shared" si="504"/>
        <v>-1</v>
      </c>
      <c r="CP799" s="15">
        <f t="shared" si="505"/>
        <v>-1.25</v>
      </c>
      <c r="CQ799" s="15">
        <f t="shared" si="506"/>
        <v>-1.036111111111111</v>
      </c>
    </row>
    <row r="800" spans="1:95" x14ac:dyDescent="0.2">
      <c r="A800" s="15">
        <v>1245</v>
      </c>
      <c r="B800" s="23">
        <v>1</v>
      </c>
      <c r="C800" s="15">
        <v>3</v>
      </c>
      <c r="D800" s="15">
        <f t="shared" si="474"/>
        <v>0</v>
      </c>
      <c r="E800" s="15">
        <f t="shared" si="508"/>
        <v>1</v>
      </c>
      <c r="F800" s="15">
        <f t="shared" si="509"/>
        <v>0</v>
      </c>
      <c r="G800" s="15">
        <f t="shared" si="510"/>
        <v>0</v>
      </c>
      <c r="H800" s="15">
        <f t="shared" si="511"/>
        <v>0</v>
      </c>
      <c r="I800" s="15">
        <v>0</v>
      </c>
      <c r="J800" s="15">
        <v>45</v>
      </c>
      <c r="K800" s="15">
        <v>4</v>
      </c>
      <c r="L800" s="15">
        <f t="shared" si="475"/>
        <v>0</v>
      </c>
      <c r="M800" s="15">
        <f t="shared" si="476"/>
        <v>0</v>
      </c>
      <c r="N800" s="15">
        <f t="shared" si="477"/>
        <v>0</v>
      </c>
      <c r="O800" s="15">
        <f t="shared" si="478"/>
        <v>0</v>
      </c>
      <c r="P800" s="15">
        <f t="shared" si="479"/>
        <v>1</v>
      </c>
      <c r="Q800" s="15">
        <v>2</v>
      </c>
      <c r="R800" s="15">
        <v>5</v>
      </c>
      <c r="S800" s="15">
        <v>22</v>
      </c>
      <c r="T800" s="15">
        <v>0</v>
      </c>
      <c r="U800" s="15">
        <v>1</v>
      </c>
      <c r="V800" s="15">
        <v>1</v>
      </c>
      <c r="W800" s="15">
        <v>300000</v>
      </c>
      <c r="X800" s="15">
        <v>1</v>
      </c>
      <c r="Y800" s="15">
        <v>1</v>
      </c>
      <c r="Z800" s="15">
        <f t="shared" si="507"/>
        <v>0</v>
      </c>
      <c r="AA800" s="15">
        <f t="shared" si="480"/>
        <v>0</v>
      </c>
      <c r="AB800" s="15">
        <f t="shared" si="481"/>
        <v>0</v>
      </c>
      <c r="AC800" s="15">
        <v>1</v>
      </c>
      <c r="AD800" s="15">
        <v>50</v>
      </c>
      <c r="AE800" s="15">
        <v>25</v>
      </c>
      <c r="AF800" s="15">
        <v>25000</v>
      </c>
      <c r="AG800" s="27">
        <v>500</v>
      </c>
      <c r="AH800" s="27">
        <f t="shared" si="482"/>
        <v>0</v>
      </c>
      <c r="AI800" s="27">
        <f t="shared" si="483"/>
        <v>1</v>
      </c>
      <c r="AJ800" s="27">
        <f t="shared" si="484"/>
        <v>0</v>
      </c>
      <c r="AQ800" s="15">
        <f t="shared" si="485"/>
        <v>0</v>
      </c>
      <c r="AR800" s="15">
        <f t="shared" si="486"/>
        <v>0</v>
      </c>
      <c r="AZ800" s="15">
        <f t="shared" si="487"/>
        <v>0</v>
      </c>
      <c r="BA800" s="15">
        <f t="shared" si="488"/>
        <v>0</v>
      </c>
      <c r="BB800" s="15">
        <f>$AJ800</f>
        <v>0</v>
      </c>
      <c r="BC800" s="15">
        <v>2</v>
      </c>
      <c r="BD800" s="15">
        <v>2.3333333333333335</v>
      </c>
      <c r="BE800" s="15">
        <v>1</v>
      </c>
      <c r="BF800" s="15">
        <v>1</v>
      </c>
      <c r="BG800" s="15">
        <v>3</v>
      </c>
      <c r="BH800" s="15">
        <v>1.8666666666666667</v>
      </c>
      <c r="BI800" s="15">
        <v>4</v>
      </c>
      <c r="BJ800" s="15">
        <v>2</v>
      </c>
      <c r="BK800" s="15">
        <f t="shared" si="489"/>
        <v>1</v>
      </c>
      <c r="BL800" s="15">
        <f t="shared" si="490"/>
        <v>0</v>
      </c>
      <c r="BM800" s="15">
        <f t="shared" si="491"/>
        <v>0</v>
      </c>
      <c r="BN800" s="15">
        <v>4</v>
      </c>
      <c r="BO800" s="15">
        <f t="shared" si="492"/>
        <v>0</v>
      </c>
      <c r="BP800" s="15">
        <f t="shared" si="493"/>
        <v>0</v>
      </c>
      <c r="BQ800" s="15">
        <f t="shared" si="494"/>
        <v>1</v>
      </c>
      <c r="BR800" s="15">
        <f t="shared" si="495"/>
        <v>0</v>
      </c>
      <c r="BS800" s="15">
        <v>2</v>
      </c>
      <c r="BT800" s="15">
        <v>1</v>
      </c>
      <c r="BU800" s="15">
        <f t="shared" si="496"/>
        <v>0</v>
      </c>
      <c r="BV800" s="15">
        <f t="shared" si="497"/>
        <v>0</v>
      </c>
      <c r="BW800" s="15">
        <f t="shared" si="498"/>
        <v>0</v>
      </c>
      <c r="BX800" s="15">
        <f t="shared" si="499"/>
        <v>0</v>
      </c>
      <c r="BY800" s="15">
        <v>1</v>
      </c>
      <c r="BZ800" s="15">
        <v>1</v>
      </c>
      <c r="CA800" s="15">
        <v>1</v>
      </c>
      <c r="CB800" s="15">
        <v>1</v>
      </c>
      <c r="CC800" s="15">
        <v>1</v>
      </c>
      <c r="CD800" s="27">
        <v>5</v>
      </c>
      <c r="CE800" s="27">
        <v>4</v>
      </c>
      <c r="CF800" s="27">
        <v>4.5</v>
      </c>
      <c r="CG800" s="27">
        <v>4.4000000000000004</v>
      </c>
      <c r="CH800" s="27">
        <v>4</v>
      </c>
      <c r="CI800" s="27">
        <v>4.25</v>
      </c>
      <c r="CJ800" s="27">
        <f t="shared" si="473"/>
        <v>4.3583333333333334</v>
      </c>
      <c r="CK800" s="15">
        <f t="shared" si="500"/>
        <v>0</v>
      </c>
      <c r="CL800" s="15">
        <f t="shared" si="501"/>
        <v>0</v>
      </c>
      <c r="CM800" s="15">
        <f t="shared" si="502"/>
        <v>0</v>
      </c>
      <c r="CN800" s="15">
        <f t="shared" si="503"/>
        <v>0</v>
      </c>
      <c r="CO800" s="15">
        <f t="shared" si="504"/>
        <v>0</v>
      </c>
      <c r="CP800" s="15">
        <f t="shared" si="505"/>
        <v>0</v>
      </c>
      <c r="CQ800" s="15">
        <f t="shared" si="506"/>
        <v>0</v>
      </c>
    </row>
    <row r="801" spans="1:95" x14ac:dyDescent="0.2">
      <c r="A801" s="15">
        <v>1245</v>
      </c>
      <c r="B801" s="23">
        <v>1</v>
      </c>
      <c r="C801" s="15">
        <v>3</v>
      </c>
      <c r="D801" s="15">
        <f t="shared" si="474"/>
        <v>0</v>
      </c>
      <c r="E801" s="15">
        <f t="shared" si="508"/>
        <v>1</v>
      </c>
      <c r="F801" s="15">
        <f t="shared" si="509"/>
        <v>0</v>
      </c>
      <c r="G801" s="15">
        <f t="shared" si="510"/>
        <v>0</v>
      </c>
      <c r="H801" s="15">
        <f t="shared" si="511"/>
        <v>0</v>
      </c>
      <c r="I801" s="15">
        <v>0</v>
      </c>
      <c r="J801" s="15">
        <v>45</v>
      </c>
      <c r="K801" s="15">
        <v>4</v>
      </c>
      <c r="L801" s="15">
        <f t="shared" si="475"/>
        <v>0</v>
      </c>
      <c r="M801" s="15">
        <f t="shared" si="476"/>
        <v>0</v>
      </c>
      <c r="N801" s="15">
        <f t="shared" si="477"/>
        <v>0</v>
      </c>
      <c r="O801" s="15">
        <f t="shared" si="478"/>
        <v>0</v>
      </c>
      <c r="P801" s="15">
        <f t="shared" si="479"/>
        <v>1</v>
      </c>
      <c r="Q801" s="15">
        <v>2</v>
      </c>
      <c r="R801" s="15">
        <v>5</v>
      </c>
      <c r="S801" s="15">
        <v>22</v>
      </c>
      <c r="T801" s="15">
        <v>0</v>
      </c>
      <c r="U801" s="15">
        <v>1</v>
      </c>
      <c r="V801" s="15">
        <v>1</v>
      </c>
      <c r="W801" s="15">
        <v>300000</v>
      </c>
      <c r="X801" s="15">
        <v>1</v>
      </c>
      <c r="Y801" s="15">
        <v>0</v>
      </c>
      <c r="Z801" s="15">
        <f t="shared" si="507"/>
        <v>0</v>
      </c>
      <c r="AA801" s="15">
        <f t="shared" si="480"/>
        <v>0</v>
      </c>
      <c r="AB801" s="15">
        <f t="shared" si="481"/>
        <v>0</v>
      </c>
      <c r="AC801" s="159">
        <v>1</v>
      </c>
      <c r="AD801" s="159">
        <v>50</v>
      </c>
      <c r="AE801" s="159">
        <v>25</v>
      </c>
      <c r="AF801" s="15">
        <v>25000</v>
      </c>
      <c r="AG801" s="27">
        <v>500</v>
      </c>
      <c r="AH801" s="27">
        <f t="shared" si="482"/>
        <v>-0.83333333333333337</v>
      </c>
      <c r="AI801" s="27">
        <f t="shared" si="483"/>
        <v>1</v>
      </c>
      <c r="AJ801" s="27">
        <f t="shared" si="484"/>
        <v>-0.83333333333333337</v>
      </c>
      <c r="AQ801" s="15">
        <f t="shared" si="485"/>
        <v>0</v>
      </c>
      <c r="AR801" s="15">
        <f t="shared" si="486"/>
        <v>0</v>
      </c>
      <c r="AZ801" s="15">
        <f t="shared" si="487"/>
        <v>0</v>
      </c>
      <c r="BA801" s="15">
        <f t="shared" si="488"/>
        <v>0</v>
      </c>
      <c r="BC801" s="15">
        <v>2</v>
      </c>
      <c r="BD801" s="15">
        <v>2.3333333333333335</v>
      </c>
      <c r="BE801" s="15">
        <v>1</v>
      </c>
      <c r="BF801" s="15">
        <v>1</v>
      </c>
      <c r="BG801" s="15">
        <v>3</v>
      </c>
      <c r="BH801" s="15">
        <v>1.8666666666666667</v>
      </c>
      <c r="BI801" s="15">
        <v>4</v>
      </c>
      <c r="BJ801" s="15">
        <v>2</v>
      </c>
      <c r="BK801" s="15">
        <f t="shared" si="489"/>
        <v>1</v>
      </c>
      <c r="BL801" s="15">
        <f t="shared" si="490"/>
        <v>0</v>
      </c>
      <c r="BM801" s="15">
        <f t="shared" si="491"/>
        <v>0</v>
      </c>
      <c r="BN801" s="15">
        <v>4</v>
      </c>
      <c r="BO801" s="15">
        <f t="shared" si="492"/>
        <v>0</v>
      </c>
      <c r="BP801" s="15">
        <f t="shared" si="493"/>
        <v>0</v>
      </c>
      <c r="BQ801" s="15">
        <f t="shared" si="494"/>
        <v>1</v>
      </c>
      <c r="BR801" s="15">
        <f t="shared" si="495"/>
        <v>0</v>
      </c>
      <c r="BS801" s="15">
        <v>2</v>
      </c>
      <c r="BT801" s="15">
        <v>1</v>
      </c>
      <c r="BU801" s="15">
        <f t="shared" si="496"/>
        <v>0</v>
      </c>
      <c r="BV801" s="15">
        <f t="shared" si="497"/>
        <v>0</v>
      </c>
      <c r="BW801" s="15">
        <f t="shared" si="498"/>
        <v>0</v>
      </c>
      <c r="BX801" s="15">
        <f t="shared" si="499"/>
        <v>0</v>
      </c>
      <c r="BY801" s="15">
        <v>1</v>
      </c>
      <c r="BZ801" s="15">
        <v>1</v>
      </c>
      <c r="CA801" s="15">
        <v>1</v>
      </c>
      <c r="CB801" s="15">
        <v>1</v>
      </c>
      <c r="CC801" s="15">
        <v>1</v>
      </c>
      <c r="CD801" s="27">
        <v>5</v>
      </c>
      <c r="CE801" s="27">
        <v>4</v>
      </c>
      <c r="CF801" s="27">
        <v>4.5</v>
      </c>
      <c r="CG801" s="27">
        <v>4.4000000000000004</v>
      </c>
      <c r="CH801" s="27">
        <v>4</v>
      </c>
      <c r="CI801" s="27">
        <v>4.25</v>
      </c>
      <c r="CJ801" s="27">
        <f t="shared" si="473"/>
        <v>4.3583333333333334</v>
      </c>
      <c r="CK801" s="15">
        <f t="shared" si="500"/>
        <v>0.79999999999999982</v>
      </c>
      <c r="CL801" s="15">
        <f t="shared" si="501"/>
        <v>0</v>
      </c>
      <c r="CM801" s="15">
        <f t="shared" si="502"/>
        <v>0</v>
      </c>
      <c r="CN801" s="15">
        <f t="shared" si="503"/>
        <v>0.60000000000000053</v>
      </c>
      <c r="CO801" s="15">
        <f t="shared" si="504"/>
        <v>1</v>
      </c>
      <c r="CP801" s="15">
        <f t="shared" si="505"/>
        <v>0.25</v>
      </c>
      <c r="CQ801" s="15">
        <f t="shared" si="506"/>
        <v>0.44166666666666687</v>
      </c>
    </row>
    <row r="802" spans="1:95" x14ac:dyDescent="0.2">
      <c r="A802" s="15">
        <v>1246</v>
      </c>
      <c r="B802" s="23">
        <v>1</v>
      </c>
      <c r="C802" s="15">
        <v>3</v>
      </c>
      <c r="D802" s="15">
        <f t="shared" si="474"/>
        <v>0</v>
      </c>
      <c r="E802" s="15">
        <f t="shared" si="508"/>
        <v>1</v>
      </c>
      <c r="F802" s="15">
        <f t="shared" si="509"/>
        <v>0</v>
      </c>
      <c r="G802" s="15">
        <f t="shared" si="510"/>
        <v>0</v>
      </c>
      <c r="H802" s="15">
        <f t="shared" si="511"/>
        <v>0</v>
      </c>
      <c r="I802" s="15">
        <v>0</v>
      </c>
      <c r="J802" s="15">
        <v>51</v>
      </c>
      <c r="K802" s="15">
        <v>3</v>
      </c>
      <c r="L802" s="15">
        <f t="shared" si="475"/>
        <v>0</v>
      </c>
      <c r="M802" s="15">
        <f t="shared" si="476"/>
        <v>0</v>
      </c>
      <c r="N802" s="15">
        <f t="shared" si="477"/>
        <v>0</v>
      </c>
      <c r="O802" s="15">
        <f t="shared" si="478"/>
        <v>1</v>
      </c>
      <c r="P802" s="15">
        <f t="shared" si="479"/>
        <v>0</v>
      </c>
      <c r="Q802" s="15">
        <v>2</v>
      </c>
      <c r="R802" s="15">
        <v>4</v>
      </c>
      <c r="S802" s="15">
        <v>30</v>
      </c>
      <c r="T802" s="15">
        <v>0</v>
      </c>
      <c r="U802" s="15">
        <v>1</v>
      </c>
      <c r="V802" s="15">
        <v>1</v>
      </c>
      <c r="W802" s="15">
        <v>60000</v>
      </c>
      <c r="X802" s="15">
        <v>1</v>
      </c>
      <c r="Y802" s="15">
        <v>1</v>
      </c>
      <c r="Z802" s="15">
        <f t="shared" si="507"/>
        <v>1</v>
      </c>
      <c r="AA802" s="15">
        <f t="shared" si="480"/>
        <v>0</v>
      </c>
      <c r="AB802" s="15">
        <f t="shared" si="481"/>
        <v>0</v>
      </c>
      <c r="AC802" s="15">
        <v>4</v>
      </c>
      <c r="AD802" s="15">
        <v>5</v>
      </c>
      <c r="AE802" s="15">
        <v>3</v>
      </c>
      <c r="AF802" s="15">
        <v>15000</v>
      </c>
      <c r="AG802" s="27">
        <v>3000</v>
      </c>
      <c r="AH802" s="27">
        <f t="shared" si="482"/>
        <v>0</v>
      </c>
      <c r="AI802" s="27">
        <f t="shared" si="483"/>
        <v>1</v>
      </c>
      <c r="AJ802" s="27">
        <f t="shared" si="484"/>
        <v>0</v>
      </c>
      <c r="AQ802" s="15">
        <f t="shared" si="485"/>
        <v>0</v>
      </c>
      <c r="AR802" s="15">
        <f t="shared" si="486"/>
        <v>0</v>
      </c>
      <c r="AZ802" s="15">
        <f t="shared" si="487"/>
        <v>0</v>
      </c>
      <c r="BA802" s="15">
        <f t="shared" si="488"/>
        <v>0</v>
      </c>
      <c r="BB802" s="15">
        <f>$AJ802</f>
        <v>0</v>
      </c>
      <c r="BC802" s="15">
        <v>2</v>
      </c>
      <c r="BD802" s="15">
        <v>2.3333333333333335</v>
      </c>
      <c r="BE802" s="15">
        <v>1.6666666666666667</v>
      </c>
      <c r="BF802" s="15">
        <v>1</v>
      </c>
      <c r="BG802" s="15">
        <v>1</v>
      </c>
      <c r="BH802" s="15">
        <v>1.6</v>
      </c>
      <c r="BI802" s="15">
        <v>1</v>
      </c>
      <c r="BJ802" s="15">
        <v>4</v>
      </c>
      <c r="BK802" s="15">
        <f t="shared" si="489"/>
        <v>0</v>
      </c>
      <c r="BL802" s="15">
        <f t="shared" si="490"/>
        <v>0</v>
      </c>
      <c r="BM802" s="15">
        <f t="shared" si="491"/>
        <v>1</v>
      </c>
      <c r="BN802" s="15">
        <v>1</v>
      </c>
      <c r="BO802" s="15">
        <f t="shared" si="492"/>
        <v>0</v>
      </c>
      <c r="BP802" s="15">
        <f t="shared" si="493"/>
        <v>0</v>
      </c>
      <c r="BQ802" s="15">
        <f t="shared" si="494"/>
        <v>0</v>
      </c>
      <c r="BR802" s="15">
        <f t="shared" si="495"/>
        <v>0</v>
      </c>
      <c r="BS802" s="15">
        <v>2</v>
      </c>
      <c r="BT802" s="15">
        <v>1</v>
      </c>
      <c r="BU802" s="15">
        <f t="shared" si="496"/>
        <v>0</v>
      </c>
      <c r="BV802" s="15">
        <f t="shared" si="497"/>
        <v>0</v>
      </c>
      <c r="BW802" s="15">
        <f t="shared" si="498"/>
        <v>0</v>
      </c>
      <c r="BX802" s="15">
        <f t="shared" si="499"/>
        <v>0</v>
      </c>
      <c r="BY802" s="15">
        <v>1</v>
      </c>
      <c r="BZ802" s="15">
        <v>1</v>
      </c>
      <c r="CA802" s="15">
        <v>1</v>
      </c>
      <c r="CB802" s="15">
        <v>1</v>
      </c>
      <c r="CC802" s="15">
        <v>1</v>
      </c>
      <c r="CD802" s="27">
        <v>4.2</v>
      </c>
      <c r="CE802" s="27">
        <v>4</v>
      </c>
      <c r="CF802" s="27">
        <v>4.5</v>
      </c>
      <c r="CG802" s="177">
        <v>3.8</v>
      </c>
      <c r="CH802" s="27">
        <v>3</v>
      </c>
      <c r="CI802" s="177">
        <v>4</v>
      </c>
      <c r="CJ802" s="27">
        <f t="shared" si="473"/>
        <v>3.9166666666666665</v>
      </c>
      <c r="CK802" s="15">
        <f t="shared" si="500"/>
        <v>0</v>
      </c>
      <c r="CL802" s="15">
        <f t="shared" si="501"/>
        <v>0</v>
      </c>
      <c r="CM802" s="15">
        <f t="shared" si="502"/>
        <v>0</v>
      </c>
      <c r="CN802" s="15">
        <f t="shared" si="503"/>
        <v>0.19999999999999973</v>
      </c>
      <c r="CO802" s="15">
        <f t="shared" si="504"/>
        <v>0</v>
      </c>
      <c r="CP802" s="15">
        <f t="shared" si="505"/>
        <v>0.25</v>
      </c>
      <c r="CQ802" s="15">
        <f t="shared" si="506"/>
        <v>7.4999999999999734E-2</v>
      </c>
    </row>
    <row r="803" spans="1:95" x14ac:dyDescent="0.2">
      <c r="A803" s="15">
        <v>1246</v>
      </c>
      <c r="B803" s="23">
        <v>1</v>
      </c>
      <c r="C803" s="15">
        <v>3</v>
      </c>
      <c r="D803" s="15">
        <f t="shared" si="474"/>
        <v>0</v>
      </c>
      <c r="E803" s="15">
        <f t="shared" si="508"/>
        <v>1</v>
      </c>
      <c r="F803" s="15">
        <f t="shared" si="509"/>
        <v>0</v>
      </c>
      <c r="G803" s="15">
        <f t="shared" si="510"/>
        <v>0</v>
      </c>
      <c r="H803" s="15">
        <f t="shared" si="511"/>
        <v>0</v>
      </c>
      <c r="I803" s="15">
        <v>0</v>
      </c>
      <c r="J803" s="15">
        <v>51</v>
      </c>
      <c r="K803" s="15">
        <v>3</v>
      </c>
      <c r="L803" s="15">
        <f t="shared" si="475"/>
        <v>0</v>
      </c>
      <c r="M803" s="15">
        <f t="shared" si="476"/>
        <v>0</v>
      </c>
      <c r="N803" s="15">
        <f t="shared" si="477"/>
        <v>0</v>
      </c>
      <c r="O803" s="15">
        <f t="shared" si="478"/>
        <v>1</v>
      </c>
      <c r="P803" s="15">
        <f t="shared" si="479"/>
        <v>0</v>
      </c>
      <c r="Q803" s="15">
        <v>2</v>
      </c>
      <c r="R803" s="15">
        <v>4</v>
      </c>
      <c r="S803" s="15">
        <v>30</v>
      </c>
      <c r="T803" s="15">
        <v>0</v>
      </c>
      <c r="U803" s="15">
        <v>1</v>
      </c>
      <c r="V803" s="15">
        <v>1</v>
      </c>
      <c r="W803" s="15">
        <v>60000</v>
      </c>
      <c r="X803" s="15">
        <v>1</v>
      </c>
      <c r="Y803" s="15">
        <v>0</v>
      </c>
      <c r="Z803" s="15">
        <f t="shared" si="507"/>
        <v>1</v>
      </c>
      <c r="AA803" s="15">
        <f t="shared" si="480"/>
        <v>0</v>
      </c>
      <c r="AB803" s="15">
        <f t="shared" si="481"/>
        <v>0</v>
      </c>
      <c r="AC803" s="159">
        <v>4</v>
      </c>
      <c r="AD803" s="159">
        <v>5</v>
      </c>
      <c r="AE803" s="159">
        <v>2.8</v>
      </c>
      <c r="AF803" s="15">
        <v>15000</v>
      </c>
      <c r="AG803" s="27">
        <v>3000</v>
      </c>
      <c r="AH803" s="27">
        <f t="shared" si="482"/>
        <v>3.2857142857142856</v>
      </c>
      <c r="AI803" s="27">
        <f t="shared" si="483"/>
        <v>1</v>
      </c>
      <c r="AJ803" s="27">
        <f t="shared" si="484"/>
        <v>3.2857142857142856</v>
      </c>
      <c r="AQ803" s="15">
        <f t="shared" si="485"/>
        <v>0</v>
      </c>
      <c r="AR803" s="15">
        <f t="shared" si="486"/>
        <v>0</v>
      </c>
      <c r="AZ803" s="15">
        <f t="shared" si="487"/>
        <v>0</v>
      </c>
      <c r="BA803" s="15">
        <f t="shared" si="488"/>
        <v>0</v>
      </c>
      <c r="BC803" s="15">
        <v>2</v>
      </c>
      <c r="BD803" s="15">
        <v>2.3333333333333335</v>
      </c>
      <c r="BE803" s="15">
        <v>1.6666666666666667</v>
      </c>
      <c r="BF803" s="15">
        <v>1</v>
      </c>
      <c r="BG803" s="15">
        <v>1</v>
      </c>
      <c r="BH803" s="15">
        <v>1.6</v>
      </c>
      <c r="BI803" s="15">
        <v>1</v>
      </c>
      <c r="BJ803" s="15">
        <v>4</v>
      </c>
      <c r="BK803" s="15">
        <f t="shared" si="489"/>
        <v>0</v>
      </c>
      <c r="BL803" s="15">
        <f t="shared" si="490"/>
        <v>0</v>
      </c>
      <c r="BM803" s="15">
        <f t="shared" si="491"/>
        <v>1</v>
      </c>
      <c r="BN803" s="15">
        <v>1</v>
      </c>
      <c r="BO803" s="15">
        <f t="shared" si="492"/>
        <v>0</v>
      </c>
      <c r="BP803" s="15">
        <f t="shared" si="493"/>
        <v>0</v>
      </c>
      <c r="BQ803" s="15">
        <f t="shared" si="494"/>
        <v>0</v>
      </c>
      <c r="BR803" s="15">
        <f t="shared" si="495"/>
        <v>0</v>
      </c>
      <c r="BS803" s="15">
        <v>2</v>
      </c>
      <c r="BT803" s="15">
        <v>1</v>
      </c>
      <c r="BU803" s="15">
        <f t="shared" si="496"/>
        <v>0</v>
      </c>
      <c r="BV803" s="15">
        <f t="shared" si="497"/>
        <v>0</v>
      </c>
      <c r="BW803" s="15">
        <f t="shared" si="498"/>
        <v>0</v>
      </c>
      <c r="BX803" s="15">
        <f t="shared" si="499"/>
        <v>0</v>
      </c>
      <c r="BY803" s="15">
        <v>1</v>
      </c>
      <c r="BZ803" s="15">
        <v>1</v>
      </c>
      <c r="CA803" s="15">
        <v>1</v>
      </c>
      <c r="CB803" s="15">
        <v>1</v>
      </c>
      <c r="CC803" s="15">
        <v>1</v>
      </c>
      <c r="CD803" s="27">
        <v>4.2</v>
      </c>
      <c r="CE803" s="27">
        <v>4</v>
      </c>
      <c r="CF803" s="27">
        <v>4.5</v>
      </c>
      <c r="CG803" s="177">
        <v>3.6</v>
      </c>
      <c r="CH803" s="27">
        <v>3</v>
      </c>
      <c r="CI803" s="177">
        <v>3.75</v>
      </c>
      <c r="CJ803" s="27">
        <f t="shared" si="473"/>
        <v>3.8416666666666668</v>
      </c>
      <c r="CK803" s="15">
        <f t="shared" si="500"/>
        <v>-0.79999999999999982</v>
      </c>
      <c r="CL803" s="15">
        <f t="shared" si="501"/>
        <v>0</v>
      </c>
      <c r="CM803" s="15">
        <f t="shared" si="502"/>
        <v>-0.5</v>
      </c>
      <c r="CN803" s="15">
        <f t="shared" si="503"/>
        <v>-0.60000000000000009</v>
      </c>
      <c r="CO803" s="15">
        <f t="shared" si="504"/>
        <v>-1</v>
      </c>
      <c r="CP803" s="15">
        <f t="shared" si="505"/>
        <v>0.25</v>
      </c>
      <c r="CQ803" s="15">
        <f t="shared" si="506"/>
        <v>-0.44166666666666643</v>
      </c>
    </row>
    <row r="804" spans="1:95" x14ac:dyDescent="0.2">
      <c r="A804" s="15">
        <v>1247</v>
      </c>
      <c r="B804" s="23">
        <v>1</v>
      </c>
      <c r="C804" s="15">
        <v>3</v>
      </c>
      <c r="D804" s="15">
        <f t="shared" si="474"/>
        <v>0</v>
      </c>
      <c r="E804" s="15">
        <f t="shared" si="508"/>
        <v>1</v>
      </c>
      <c r="F804" s="15">
        <f t="shared" si="509"/>
        <v>0</v>
      </c>
      <c r="G804" s="15">
        <f t="shared" si="510"/>
        <v>0</v>
      </c>
      <c r="H804" s="15">
        <f t="shared" si="511"/>
        <v>0</v>
      </c>
      <c r="I804" s="15">
        <v>1</v>
      </c>
      <c r="J804" s="15">
        <v>57</v>
      </c>
      <c r="K804" s="15">
        <v>3</v>
      </c>
      <c r="L804" s="15">
        <f t="shared" si="475"/>
        <v>0</v>
      </c>
      <c r="M804" s="15">
        <f t="shared" si="476"/>
        <v>0</v>
      </c>
      <c r="N804" s="15">
        <f t="shared" si="477"/>
        <v>0</v>
      </c>
      <c r="O804" s="15">
        <f t="shared" si="478"/>
        <v>1</v>
      </c>
      <c r="P804" s="15">
        <f t="shared" si="479"/>
        <v>0</v>
      </c>
      <c r="Q804" s="15">
        <v>2</v>
      </c>
      <c r="R804" s="15">
        <v>5</v>
      </c>
      <c r="S804" s="15">
        <v>27</v>
      </c>
      <c r="T804" s="15">
        <v>1</v>
      </c>
      <c r="U804" s="15">
        <v>1</v>
      </c>
      <c r="V804" s="15">
        <v>1</v>
      </c>
      <c r="W804" s="15">
        <v>120000</v>
      </c>
      <c r="X804" s="15">
        <v>1</v>
      </c>
      <c r="Y804" s="15">
        <v>1</v>
      </c>
      <c r="Z804" s="15">
        <f t="shared" si="507"/>
        <v>0</v>
      </c>
      <c r="AA804" s="15">
        <f t="shared" si="480"/>
        <v>0</v>
      </c>
      <c r="AB804" s="15">
        <f t="shared" si="481"/>
        <v>0</v>
      </c>
      <c r="AC804" s="15">
        <v>1</v>
      </c>
      <c r="AD804" s="15">
        <v>17</v>
      </c>
      <c r="AE804" s="15">
        <v>20</v>
      </c>
      <c r="AF804" s="15">
        <v>11900</v>
      </c>
      <c r="AG804" s="27">
        <v>700</v>
      </c>
      <c r="AH804" s="27">
        <f t="shared" si="482"/>
        <v>0</v>
      </c>
      <c r="AI804" s="27">
        <f t="shared" si="483"/>
        <v>1</v>
      </c>
      <c r="AJ804" s="27">
        <f t="shared" si="484"/>
        <v>0</v>
      </c>
      <c r="AQ804" s="15">
        <f t="shared" si="485"/>
        <v>0</v>
      </c>
      <c r="AR804" s="15">
        <f t="shared" si="486"/>
        <v>0</v>
      </c>
      <c r="AZ804" s="15">
        <f t="shared" si="487"/>
        <v>0</v>
      </c>
      <c r="BA804" s="15">
        <f t="shared" si="488"/>
        <v>0</v>
      </c>
      <c r="BB804" s="15">
        <f>$AJ804</f>
        <v>0</v>
      </c>
      <c r="BC804" s="15">
        <v>2</v>
      </c>
      <c r="BD804" s="15">
        <v>2.3333333333333335</v>
      </c>
      <c r="BE804" s="15">
        <v>1</v>
      </c>
      <c r="BF804" s="15">
        <v>1</v>
      </c>
      <c r="BG804" s="15">
        <v>3</v>
      </c>
      <c r="BH804" s="15">
        <v>1.8666666666666667</v>
      </c>
      <c r="BI804" s="15">
        <v>1</v>
      </c>
      <c r="BJ804" s="15">
        <v>1</v>
      </c>
      <c r="BK804" s="15">
        <f t="shared" si="489"/>
        <v>0</v>
      </c>
      <c r="BL804" s="15">
        <f t="shared" si="490"/>
        <v>0</v>
      </c>
      <c r="BM804" s="15">
        <f t="shared" si="491"/>
        <v>0</v>
      </c>
      <c r="BN804" s="15">
        <v>1</v>
      </c>
      <c r="BO804" s="15">
        <f t="shared" si="492"/>
        <v>0</v>
      </c>
      <c r="BP804" s="15">
        <f t="shared" si="493"/>
        <v>0</v>
      </c>
      <c r="BQ804" s="15">
        <f t="shared" si="494"/>
        <v>0</v>
      </c>
      <c r="BR804" s="15">
        <f t="shared" si="495"/>
        <v>0</v>
      </c>
      <c r="BS804" s="15">
        <v>3</v>
      </c>
      <c r="BT804" s="15">
        <v>1</v>
      </c>
      <c r="BU804" s="15">
        <f t="shared" si="496"/>
        <v>0</v>
      </c>
      <c r="BV804" s="15">
        <f t="shared" si="497"/>
        <v>0</v>
      </c>
      <c r="BW804" s="15">
        <f t="shared" si="498"/>
        <v>0</v>
      </c>
      <c r="BX804" s="15">
        <f t="shared" si="499"/>
        <v>0</v>
      </c>
      <c r="BY804" s="15">
        <v>1</v>
      </c>
      <c r="BZ804" s="15">
        <v>1</v>
      </c>
      <c r="CA804" s="15">
        <v>1</v>
      </c>
      <c r="CB804" s="15">
        <v>1</v>
      </c>
      <c r="CC804" s="15">
        <v>1</v>
      </c>
      <c r="CD804" s="27">
        <v>5</v>
      </c>
      <c r="CE804" s="27">
        <v>4</v>
      </c>
      <c r="CF804" s="27">
        <v>5</v>
      </c>
      <c r="CG804" s="27">
        <v>4.2</v>
      </c>
      <c r="CH804" s="27">
        <v>4</v>
      </c>
      <c r="CI804" s="27">
        <v>3.5</v>
      </c>
      <c r="CJ804" s="27">
        <f t="shared" si="473"/>
        <v>4.2833333333333332</v>
      </c>
      <c r="CK804" s="15">
        <f t="shared" si="500"/>
        <v>0</v>
      </c>
      <c r="CL804" s="15">
        <f t="shared" si="501"/>
        <v>0</v>
      </c>
      <c r="CM804" s="15">
        <f t="shared" si="502"/>
        <v>0</v>
      </c>
      <c r="CN804" s="15">
        <f t="shared" si="503"/>
        <v>0</v>
      </c>
      <c r="CO804" s="15">
        <f t="shared" si="504"/>
        <v>0</v>
      </c>
      <c r="CP804" s="15">
        <f t="shared" si="505"/>
        <v>0</v>
      </c>
      <c r="CQ804" s="15">
        <f t="shared" si="506"/>
        <v>0</v>
      </c>
    </row>
    <row r="805" spans="1:95" x14ac:dyDescent="0.2">
      <c r="A805" s="15">
        <v>1247</v>
      </c>
      <c r="B805" s="23">
        <v>1</v>
      </c>
      <c r="C805" s="15">
        <v>3</v>
      </c>
      <c r="D805" s="15">
        <f t="shared" si="474"/>
        <v>0</v>
      </c>
      <c r="E805" s="15">
        <f t="shared" si="508"/>
        <v>1</v>
      </c>
      <c r="F805" s="15">
        <f t="shared" si="509"/>
        <v>0</v>
      </c>
      <c r="G805" s="15">
        <f t="shared" si="510"/>
        <v>0</v>
      </c>
      <c r="H805" s="15">
        <f t="shared" si="511"/>
        <v>0</v>
      </c>
      <c r="I805" s="15">
        <v>1</v>
      </c>
      <c r="J805" s="15">
        <v>57</v>
      </c>
      <c r="K805" s="15">
        <v>3</v>
      </c>
      <c r="L805" s="15">
        <f t="shared" si="475"/>
        <v>0</v>
      </c>
      <c r="M805" s="15">
        <f t="shared" si="476"/>
        <v>0</v>
      </c>
      <c r="N805" s="15">
        <f t="shared" si="477"/>
        <v>0</v>
      </c>
      <c r="O805" s="15">
        <f t="shared" si="478"/>
        <v>1</v>
      </c>
      <c r="P805" s="15">
        <f t="shared" si="479"/>
        <v>0</v>
      </c>
      <c r="Q805" s="15">
        <v>2</v>
      </c>
      <c r="R805" s="15">
        <v>5</v>
      </c>
      <c r="S805" s="15">
        <v>27</v>
      </c>
      <c r="T805" s="15">
        <v>1</v>
      </c>
      <c r="U805" s="15">
        <v>1</v>
      </c>
      <c r="V805" s="15">
        <v>1</v>
      </c>
      <c r="W805" s="15">
        <v>120000</v>
      </c>
      <c r="X805" s="15">
        <v>1</v>
      </c>
      <c r="Y805" s="15">
        <v>0</v>
      </c>
      <c r="Z805" s="15">
        <f t="shared" si="507"/>
        <v>0</v>
      </c>
      <c r="AA805" s="15">
        <f t="shared" si="480"/>
        <v>0</v>
      </c>
      <c r="AB805" s="15">
        <f t="shared" si="481"/>
        <v>0</v>
      </c>
      <c r="AC805" s="159">
        <v>1</v>
      </c>
      <c r="AD805" s="159">
        <v>17</v>
      </c>
      <c r="AE805" s="159">
        <v>20</v>
      </c>
      <c r="AF805" s="15">
        <v>11900</v>
      </c>
      <c r="AG805" s="27">
        <v>700</v>
      </c>
      <c r="AH805" s="27">
        <f t="shared" si="482"/>
        <v>1</v>
      </c>
      <c r="AI805" s="27">
        <f t="shared" si="483"/>
        <v>1</v>
      </c>
      <c r="AJ805" s="27">
        <f t="shared" si="484"/>
        <v>1</v>
      </c>
      <c r="AQ805" s="15">
        <f t="shared" si="485"/>
        <v>0</v>
      </c>
      <c r="AR805" s="15">
        <f t="shared" si="486"/>
        <v>0</v>
      </c>
      <c r="AZ805" s="15">
        <f t="shared" si="487"/>
        <v>0</v>
      </c>
      <c r="BA805" s="15">
        <f t="shared" si="488"/>
        <v>0</v>
      </c>
      <c r="BC805" s="15">
        <v>2</v>
      </c>
      <c r="BD805" s="15">
        <v>2.3333333333333335</v>
      </c>
      <c r="BE805" s="15">
        <v>1</v>
      </c>
      <c r="BF805" s="15">
        <v>1</v>
      </c>
      <c r="BG805" s="15">
        <v>3</v>
      </c>
      <c r="BH805" s="15">
        <v>1.8666666666666667</v>
      </c>
      <c r="BI805" s="15">
        <v>1</v>
      </c>
      <c r="BJ805" s="15">
        <v>1</v>
      </c>
      <c r="BK805" s="15">
        <f t="shared" si="489"/>
        <v>0</v>
      </c>
      <c r="BL805" s="15">
        <f t="shared" si="490"/>
        <v>0</v>
      </c>
      <c r="BM805" s="15">
        <f t="shared" si="491"/>
        <v>0</v>
      </c>
      <c r="BN805" s="15">
        <v>1</v>
      </c>
      <c r="BO805" s="15">
        <f t="shared" si="492"/>
        <v>0</v>
      </c>
      <c r="BP805" s="15">
        <f t="shared" si="493"/>
        <v>0</v>
      </c>
      <c r="BQ805" s="15">
        <f t="shared" si="494"/>
        <v>0</v>
      </c>
      <c r="BR805" s="15">
        <f t="shared" si="495"/>
        <v>0</v>
      </c>
      <c r="BS805" s="15">
        <v>3</v>
      </c>
      <c r="BT805" s="15">
        <v>1</v>
      </c>
      <c r="BU805" s="15">
        <f t="shared" si="496"/>
        <v>0</v>
      </c>
      <c r="BV805" s="15">
        <f t="shared" si="497"/>
        <v>0</v>
      </c>
      <c r="BW805" s="15">
        <f t="shared" si="498"/>
        <v>0</v>
      </c>
      <c r="BX805" s="15">
        <f t="shared" si="499"/>
        <v>0</v>
      </c>
      <c r="BY805" s="15">
        <v>1</v>
      </c>
      <c r="BZ805" s="15">
        <v>1</v>
      </c>
      <c r="CA805" s="15">
        <v>1</v>
      </c>
      <c r="CB805" s="15">
        <v>1</v>
      </c>
      <c r="CC805" s="15">
        <v>1</v>
      </c>
      <c r="CD805" s="27">
        <v>5</v>
      </c>
      <c r="CE805" s="27">
        <v>4</v>
      </c>
      <c r="CF805" s="27">
        <v>5</v>
      </c>
      <c r="CG805" s="27">
        <v>4.2</v>
      </c>
      <c r="CH805" s="27">
        <v>4</v>
      </c>
      <c r="CI805" s="27">
        <v>3.5</v>
      </c>
      <c r="CJ805" s="27">
        <f t="shared" si="473"/>
        <v>4.2833333333333332</v>
      </c>
      <c r="CK805" s="15">
        <f t="shared" si="500"/>
        <v>0.40000000000000036</v>
      </c>
      <c r="CL805" s="15">
        <f t="shared" si="501"/>
        <v>0.33333333333333348</v>
      </c>
      <c r="CM805" s="15">
        <f t="shared" si="502"/>
        <v>1</v>
      </c>
      <c r="CN805" s="15">
        <f t="shared" si="503"/>
        <v>0.20000000000000018</v>
      </c>
      <c r="CO805" s="15">
        <f t="shared" si="504"/>
        <v>0.33333333333333348</v>
      </c>
      <c r="CP805" s="15">
        <f t="shared" si="505"/>
        <v>0</v>
      </c>
      <c r="CQ805" s="15">
        <f t="shared" si="506"/>
        <v>0.37777777777777777</v>
      </c>
    </row>
    <row r="806" spans="1:95" x14ac:dyDescent="0.2">
      <c r="A806" s="15">
        <v>1248</v>
      </c>
      <c r="B806" s="23">
        <v>1</v>
      </c>
      <c r="C806" s="15">
        <v>3</v>
      </c>
      <c r="D806" s="15">
        <f t="shared" si="474"/>
        <v>0</v>
      </c>
      <c r="E806" s="15">
        <f t="shared" si="508"/>
        <v>1</v>
      </c>
      <c r="F806" s="15">
        <f t="shared" si="509"/>
        <v>0</v>
      </c>
      <c r="G806" s="15">
        <f t="shared" si="510"/>
        <v>0</v>
      </c>
      <c r="H806" s="15">
        <f t="shared" si="511"/>
        <v>0</v>
      </c>
      <c r="I806" s="15">
        <v>1</v>
      </c>
      <c r="J806" s="15">
        <v>64</v>
      </c>
      <c r="K806" s="15">
        <v>3</v>
      </c>
      <c r="L806" s="15">
        <f t="shared" si="475"/>
        <v>0</v>
      </c>
      <c r="M806" s="15">
        <f t="shared" si="476"/>
        <v>0</v>
      </c>
      <c r="N806" s="15">
        <f t="shared" si="477"/>
        <v>0</v>
      </c>
      <c r="O806" s="15">
        <f t="shared" si="478"/>
        <v>1</v>
      </c>
      <c r="P806" s="15">
        <f t="shared" si="479"/>
        <v>0</v>
      </c>
      <c r="Q806" s="15">
        <v>2</v>
      </c>
      <c r="R806" s="15">
        <v>2</v>
      </c>
      <c r="S806" s="15">
        <v>23</v>
      </c>
      <c r="T806" s="15">
        <v>0</v>
      </c>
      <c r="U806" s="15">
        <v>1</v>
      </c>
      <c r="V806" s="15">
        <v>1</v>
      </c>
      <c r="W806" s="15">
        <v>100000</v>
      </c>
      <c r="X806" s="15">
        <v>1</v>
      </c>
      <c r="Y806" s="15">
        <v>1</v>
      </c>
      <c r="Z806" s="15">
        <f t="shared" si="507"/>
        <v>0</v>
      </c>
      <c r="AA806" s="15">
        <f t="shared" si="480"/>
        <v>0</v>
      </c>
      <c r="AB806" s="15">
        <f t="shared" si="481"/>
        <v>0</v>
      </c>
      <c r="AC806" s="15">
        <v>1</v>
      </c>
      <c r="AD806" s="15">
        <v>20</v>
      </c>
      <c r="AE806" s="15">
        <v>18</v>
      </c>
      <c r="AF806" s="15">
        <v>7000</v>
      </c>
      <c r="AG806" s="27">
        <v>350</v>
      </c>
      <c r="AH806" s="27">
        <f t="shared" si="482"/>
        <v>0.16666666666666666</v>
      </c>
      <c r="AI806" s="27">
        <f t="shared" si="483"/>
        <v>1</v>
      </c>
      <c r="AJ806" s="27">
        <f t="shared" si="484"/>
        <v>0.16666666666666666</v>
      </c>
      <c r="AQ806" s="15">
        <f t="shared" si="485"/>
        <v>0</v>
      </c>
      <c r="AR806" s="15">
        <f t="shared" si="486"/>
        <v>0</v>
      </c>
      <c r="AZ806" s="15">
        <f t="shared" si="487"/>
        <v>0</v>
      </c>
      <c r="BA806" s="15">
        <f t="shared" si="488"/>
        <v>0</v>
      </c>
      <c r="BB806" s="15">
        <f>$AJ806</f>
        <v>0.16666666666666666</v>
      </c>
      <c r="BC806" s="15">
        <v>2</v>
      </c>
      <c r="BD806" s="15">
        <v>2.3333333333333335</v>
      </c>
      <c r="BE806" s="15">
        <v>1.6666666666666667</v>
      </c>
      <c r="BF806" s="15">
        <v>1</v>
      </c>
      <c r="BG806" s="15">
        <v>1</v>
      </c>
      <c r="BH806" s="15">
        <v>1.6</v>
      </c>
      <c r="BI806" s="15">
        <v>1</v>
      </c>
      <c r="BJ806" s="15">
        <v>4</v>
      </c>
      <c r="BK806" s="15">
        <f t="shared" si="489"/>
        <v>0</v>
      </c>
      <c r="BL806" s="15">
        <f t="shared" si="490"/>
        <v>0</v>
      </c>
      <c r="BM806" s="15">
        <f t="shared" si="491"/>
        <v>1</v>
      </c>
      <c r="BN806" s="15">
        <v>2</v>
      </c>
      <c r="BO806" s="15">
        <f t="shared" si="492"/>
        <v>1</v>
      </c>
      <c r="BP806" s="15">
        <f t="shared" si="493"/>
        <v>0</v>
      </c>
      <c r="BQ806" s="15">
        <f t="shared" si="494"/>
        <v>0</v>
      </c>
      <c r="BR806" s="15">
        <f t="shared" si="495"/>
        <v>0</v>
      </c>
      <c r="BS806" s="15">
        <v>3</v>
      </c>
      <c r="BT806" s="15">
        <v>1</v>
      </c>
      <c r="BU806" s="15">
        <f t="shared" si="496"/>
        <v>0</v>
      </c>
      <c r="BV806" s="15">
        <f t="shared" si="497"/>
        <v>0</v>
      </c>
      <c r="BW806" s="15">
        <f t="shared" si="498"/>
        <v>0</v>
      </c>
      <c r="BX806" s="15">
        <f t="shared" si="499"/>
        <v>0</v>
      </c>
      <c r="BY806" s="15">
        <v>1</v>
      </c>
      <c r="BZ806" s="15">
        <v>1</v>
      </c>
      <c r="CA806" s="15">
        <v>1</v>
      </c>
      <c r="CB806" s="15">
        <v>1</v>
      </c>
      <c r="CC806" s="15">
        <v>1</v>
      </c>
      <c r="CD806" s="27">
        <v>4.5999999999999996</v>
      </c>
      <c r="CE806" s="27">
        <v>3.6666666666666665</v>
      </c>
      <c r="CF806" s="27">
        <v>4</v>
      </c>
      <c r="CG806" s="27">
        <v>4</v>
      </c>
      <c r="CH806" s="27">
        <v>3.6666666666666665</v>
      </c>
      <c r="CI806" s="27">
        <v>3.5</v>
      </c>
      <c r="CJ806" s="27">
        <f t="shared" si="473"/>
        <v>3.9055555555555554</v>
      </c>
      <c r="CK806" s="15">
        <f t="shared" si="500"/>
        <v>0</v>
      </c>
      <c r="CL806" s="15">
        <f t="shared" si="501"/>
        <v>0</v>
      </c>
      <c r="CM806" s="15">
        <f t="shared" si="502"/>
        <v>0</v>
      </c>
      <c r="CN806" s="15">
        <f t="shared" si="503"/>
        <v>0</v>
      </c>
      <c r="CO806" s="15">
        <f t="shared" si="504"/>
        <v>0</v>
      </c>
      <c r="CP806" s="15">
        <f t="shared" si="505"/>
        <v>0</v>
      </c>
      <c r="CQ806" s="15">
        <f t="shared" si="506"/>
        <v>0</v>
      </c>
    </row>
    <row r="807" spans="1:95" x14ac:dyDescent="0.2">
      <c r="A807" s="15">
        <v>1248</v>
      </c>
      <c r="B807" s="23">
        <v>1</v>
      </c>
      <c r="C807" s="15">
        <v>3</v>
      </c>
      <c r="D807" s="15">
        <f t="shared" si="474"/>
        <v>0</v>
      </c>
      <c r="E807" s="15">
        <f t="shared" si="508"/>
        <v>1</v>
      </c>
      <c r="F807" s="15">
        <f t="shared" si="509"/>
        <v>0</v>
      </c>
      <c r="G807" s="15">
        <f t="shared" si="510"/>
        <v>0</v>
      </c>
      <c r="H807" s="15">
        <f t="shared" si="511"/>
        <v>0</v>
      </c>
      <c r="I807" s="15">
        <v>1</v>
      </c>
      <c r="J807" s="15">
        <v>64</v>
      </c>
      <c r="K807" s="15">
        <v>3</v>
      </c>
      <c r="L807" s="15">
        <f t="shared" si="475"/>
        <v>0</v>
      </c>
      <c r="M807" s="15">
        <f t="shared" si="476"/>
        <v>0</v>
      </c>
      <c r="N807" s="15">
        <f t="shared" si="477"/>
        <v>0</v>
      </c>
      <c r="O807" s="15">
        <f t="shared" si="478"/>
        <v>1</v>
      </c>
      <c r="P807" s="15">
        <f t="shared" si="479"/>
        <v>0</v>
      </c>
      <c r="Q807" s="15">
        <v>2</v>
      </c>
      <c r="R807" s="15">
        <v>2</v>
      </c>
      <c r="S807" s="15">
        <v>23</v>
      </c>
      <c r="T807" s="15">
        <v>0</v>
      </c>
      <c r="U807" s="15">
        <v>1</v>
      </c>
      <c r="V807" s="15">
        <v>1</v>
      </c>
      <c r="W807" s="15">
        <v>100000</v>
      </c>
      <c r="X807" s="15">
        <v>1</v>
      </c>
      <c r="Y807" s="15">
        <v>0</v>
      </c>
      <c r="Z807" s="15">
        <f t="shared" si="507"/>
        <v>0</v>
      </c>
      <c r="AA807" s="15">
        <f t="shared" si="480"/>
        <v>0</v>
      </c>
      <c r="AB807" s="15">
        <f t="shared" si="481"/>
        <v>0</v>
      </c>
      <c r="AC807" s="159">
        <v>1</v>
      </c>
      <c r="AD807" s="159">
        <v>20</v>
      </c>
      <c r="AE807" s="159">
        <v>18</v>
      </c>
      <c r="AF807" s="15">
        <v>6000</v>
      </c>
      <c r="AG807" s="27">
        <v>300</v>
      </c>
      <c r="AH807" s="27">
        <f t="shared" si="482"/>
        <v>224.00000000000003</v>
      </c>
      <c r="AI807" s="27">
        <f t="shared" si="483"/>
        <v>1</v>
      </c>
      <c r="AJ807" s="27">
        <f t="shared" si="484"/>
        <v>224.00000000000003</v>
      </c>
      <c r="AQ807" s="15">
        <f t="shared" si="485"/>
        <v>0</v>
      </c>
      <c r="AR807" s="15">
        <f t="shared" si="486"/>
        <v>0</v>
      </c>
      <c r="AZ807" s="15">
        <f t="shared" si="487"/>
        <v>0</v>
      </c>
      <c r="BA807" s="15">
        <f t="shared" si="488"/>
        <v>0</v>
      </c>
      <c r="BC807" s="15">
        <v>2</v>
      </c>
      <c r="BD807" s="15">
        <v>2.3333333333333335</v>
      </c>
      <c r="BE807" s="15">
        <v>1.6666666666666667</v>
      </c>
      <c r="BF807" s="15">
        <v>1</v>
      </c>
      <c r="BG807" s="15">
        <v>1</v>
      </c>
      <c r="BH807" s="15">
        <v>1.6</v>
      </c>
      <c r="BI807" s="15">
        <v>1</v>
      </c>
      <c r="BJ807" s="15">
        <v>4</v>
      </c>
      <c r="BK807" s="15">
        <f t="shared" si="489"/>
        <v>0</v>
      </c>
      <c r="BL807" s="15">
        <f t="shared" si="490"/>
        <v>0</v>
      </c>
      <c r="BM807" s="15">
        <f t="shared" si="491"/>
        <v>1</v>
      </c>
      <c r="BN807" s="15">
        <v>2</v>
      </c>
      <c r="BO807" s="15">
        <f t="shared" si="492"/>
        <v>1</v>
      </c>
      <c r="BP807" s="15">
        <f t="shared" si="493"/>
        <v>0</v>
      </c>
      <c r="BQ807" s="15">
        <f t="shared" si="494"/>
        <v>0</v>
      </c>
      <c r="BR807" s="15">
        <f t="shared" si="495"/>
        <v>0</v>
      </c>
      <c r="BS807" s="15">
        <v>3</v>
      </c>
      <c r="BT807" s="15">
        <v>1</v>
      </c>
      <c r="BU807" s="15">
        <f t="shared" si="496"/>
        <v>0</v>
      </c>
      <c r="BV807" s="15">
        <f t="shared" si="497"/>
        <v>0</v>
      </c>
      <c r="BW807" s="15">
        <f t="shared" si="498"/>
        <v>0</v>
      </c>
      <c r="BX807" s="15">
        <f t="shared" si="499"/>
        <v>0</v>
      </c>
      <c r="BY807" s="15">
        <v>1</v>
      </c>
      <c r="BZ807" s="15">
        <v>1</v>
      </c>
      <c r="CA807" s="15">
        <v>1</v>
      </c>
      <c r="CB807" s="15">
        <v>1</v>
      </c>
      <c r="CC807" s="15">
        <v>1</v>
      </c>
      <c r="CD807" s="27">
        <v>4.5999999999999996</v>
      </c>
      <c r="CE807" s="27">
        <v>3.6666666666666665</v>
      </c>
      <c r="CF807" s="27">
        <v>4</v>
      </c>
      <c r="CG807" s="27">
        <v>4</v>
      </c>
      <c r="CH807" s="27">
        <v>3.6666666666666665</v>
      </c>
      <c r="CI807" s="27">
        <v>3.5</v>
      </c>
      <c r="CJ807" s="27">
        <f t="shared" si="473"/>
        <v>3.9055555555555554</v>
      </c>
      <c r="CK807" s="15">
        <f t="shared" si="500"/>
        <v>-0.40000000000000036</v>
      </c>
      <c r="CL807" s="15">
        <f t="shared" si="501"/>
        <v>-1.3333333333333335</v>
      </c>
      <c r="CM807" s="15">
        <f t="shared" si="502"/>
        <v>-1</v>
      </c>
      <c r="CN807" s="15">
        <f t="shared" si="503"/>
        <v>-1</v>
      </c>
      <c r="CO807" s="15">
        <f t="shared" si="504"/>
        <v>-1.3333333333333335</v>
      </c>
      <c r="CP807" s="15">
        <f t="shared" si="505"/>
        <v>-1.5</v>
      </c>
      <c r="CQ807" s="15">
        <f t="shared" si="506"/>
        <v>-1.0944444444444446</v>
      </c>
    </row>
    <row r="808" spans="1:95" x14ac:dyDescent="0.2">
      <c r="A808" s="15">
        <v>2100</v>
      </c>
      <c r="B808" s="23">
        <v>1</v>
      </c>
      <c r="C808" s="15">
        <v>1</v>
      </c>
      <c r="D808" s="15">
        <f t="shared" si="474"/>
        <v>0</v>
      </c>
      <c r="E808" s="15">
        <f t="shared" si="508"/>
        <v>0</v>
      </c>
      <c r="F808" s="15">
        <f t="shared" si="509"/>
        <v>0</v>
      </c>
      <c r="G808" s="15">
        <f t="shared" si="510"/>
        <v>0</v>
      </c>
      <c r="H808" s="15">
        <f t="shared" si="511"/>
        <v>0</v>
      </c>
      <c r="I808" s="15">
        <v>1</v>
      </c>
      <c r="J808" s="15">
        <v>57</v>
      </c>
      <c r="K808" s="15">
        <v>3</v>
      </c>
      <c r="L808" s="15">
        <f t="shared" si="475"/>
        <v>0</v>
      </c>
      <c r="M808" s="15">
        <f t="shared" si="476"/>
        <v>0</v>
      </c>
      <c r="N808" s="15">
        <f t="shared" si="477"/>
        <v>0</v>
      </c>
      <c r="O808" s="15">
        <f t="shared" si="478"/>
        <v>1</v>
      </c>
      <c r="P808" s="15">
        <f t="shared" si="479"/>
        <v>0</v>
      </c>
      <c r="Q808" s="15">
        <v>2</v>
      </c>
      <c r="R808" s="15">
        <v>4</v>
      </c>
      <c r="S808" s="15">
        <v>25</v>
      </c>
      <c r="T808" s="15">
        <v>0</v>
      </c>
      <c r="U808" s="15">
        <v>0</v>
      </c>
      <c r="V808" s="15">
        <v>0</v>
      </c>
      <c r="W808" s="15">
        <v>0</v>
      </c>
      <c r="X808" s="15">
        <v>1</v>
      </c>
      <c r="Y808" s="15">
        <v>1</v>
      </c>
      <c r="Z808" s="15">
        <f t="shared" si="507"/>
        <v>0</v>
      </c>
      <c r="AA808" s="15">
        <f t="shared" si="480"/>
        <v>0</v>
      </c>
      <c r="AB808" s="15">
        <f t="shared" si="481"/>
        <v>1</v>
      </c>
      <c r="AC808" s="15">
        <v>9</v>
      </c>
      <c r="AD808" s="15">
        <v>0.75</v>
      </c>
      <c r="AE808" s="15">
        <v>80</v>
      </c>
      <c r="AF808" s="15">
        <v>1</v>
      </c>
      <c r="AG808" s="27">
        <v>1.3333333333333333</v>
      </c>
      <c r="AH808" s="27">
        <f t="shared" si="482"/>
        <v>0</v>
      </c>
      <c r="AI808" s="27">
        <f t="shared" si="483"/>
        <v>1</v>
      </c>
      <c r="AJ808" s="27">
        <f t="shared" si="484"/>
        <v>0</v>
      </c>
      <c r="AQ808" s="15">
        <f t="shared" si="485"/>
        <v>0</v>
      </c>
      <c r="AR808" s="15">
        <f t="shared" si="486"/>
        <v>0</v>
      </c>
      <c r="AZ808" s="15">
        <f t="shared" si="487"/>
        <v>0</v>
      </c>
      <c r="BA808" s="15">
        <f t="shared" si="488"/>
        <v>0</v>
      </c>
      <c r="BB808" s="15">
        <f>$AJ808</f>
        <v>0</v>
      </c>
      <c r="BC808" s="15">
        <v>1</v>
      </c>
      <c r="BD808" s="15">
        <v>1</v>
      </c>
      <c r="BE808" s="15">
        <v>1</v>
      </c>
      <c r="BF808" s="15">
        <v>1</v>
      </c>
      <c r="BG808" s="15">
        <v>1</v>
      </c>
      <c r="BH808" s="15">
        <v>1</v>
      </c>
      <c r="BI808" s="15">
        <v>1</v>
      </c>
      <c r="BJ808" s="15">
        <v>2</v>
      </c>
      <c r="BK808" s="15">
        <f t="shared" si="489"/>
        <v>1</v>
      </c>
      <c r="BL808" s="15">
        <f t="shared" si="490"/>
        <v>0</v>
      </c>
      <c r="BM808" s="15">
        <f t="shared" si="491"/>
        <v>0</v>
      </c>
      <c r="BN808" s="15">
        <v>2</v>
      </c>
      <c r="BO808" s="15">
        <f t="shared" si="492"/>
        <v>1</v>
      </c>
      <c r="BP808" s="15">
        <f t="shared" si="493"/>
        <v>0</v>
      </c>
      <c r="BQ808" s="15">
        <f t="shared" si="494"/>
        <v>0</v>
      </c>
      <c r="BR808" s="15">
        <f t="shared" si="495"/>
        <v>0</v>
      </c>
      <c r="BS808" s="15">
        <v>15</v>
      </c>
      <c r="BT808" s="15">
        <v>1</v>
      </c>
      <c r="BU808" s="15">
        <f t="shared" si="496"/>
        <v>0</v>
      </c>
      <c r="BV808" s="15">
        <f t="shared" si="497"/>
        <v>0</v>
      </c>
      <c r="BW808" s="15">
        <f t="shared" si="498"/>
        <v>0</v>
      </c>
      <c r="BX808" s="15">
        <f t="shared" si="499"/>
        <v>0</v>
      </c>
      <c r="BY808" s="15">
        <v>1</v>
      </c>
      <c r="BZ808" s="15">
        <v>1</v>
      </c>
      <c r="CA808" s="15">
        <v>1</v>
      </c>
      <c r="CB808" s="15">
        <v>1</v>
      </c>
      <c r="CC808" s="15">
        <v>0</v>
      </c>
      <c r="CD808" s="27">
        <v>5</v>
      </c>
      <c r="CE808" s="27">
        <v>5</v>
      </c>
      <c r="CF808" s="27">
        <v>5</v>
      </c>
      <c r="CG808" s="27">
        <v>5</v>
      </c>
      <c r="CH808" s="27">
        <v>5</v>
      </c>
      <c r="CI808" s="27">
        <v>5</v>
      </c>
      <c r="CJ808" s="27">
        <f t="shared" si="473"/>
        <v>5</v>
      </c>
      <c r="CK808" s="15">
        <f t="shared" si="500"/>
        <v>0</v>
      </c>
      <c r="CL808" s="15">
        <f t="shared" si="501"/>
        <v>0</v>
      </c>
      <c r="CM808" s="15">
        <f t="shared" si="502"/>
        <v>0</v>
      </c>
      <c r="CN808" s="15">
        <f t="shared" si="503"/>
        <v>0</v>
      </c>
      <c r="CO808" s="15">
        <f t="shared" si="504"/>
        <v>0</v>
      </c>
      <c r="CP808" s="15">
        <f t="shared" si="505"/>
        <v>0</v>
      </c>
      <c r="CQ808" s="15">
        <f t="shared" si="506"/>
        <v>0</v>
      </c>
    </row>
    <row r="809" spans="1:95" x14ac:dyDescent="0.2">
      <c r="A809" s="15">
        <v>2100</v>
      </c>
      <c r="B809" s="23">
        <v>1</v>
      </c>
      <c r="C809" s="15">
        <v>1</v>
      </c>
      <c r="D809" s="15">
        <f t="shared" si="474"/>
        <v>0</v>
      </c>
      <c r="E809" s="15">
        <f t="shared" si="508"/>
        <v>0</v>
      </c>
      <c r="F809" s="15">
        <f t="shared" si="509"/>
        <v>0</v>
      </c>
      <c r="G809" s="15">
        <f t="shared" si="510"/>
        <v>0</v>
      </c>
      <c r="H809" s="15">
        <f t="shared" si="511"/>
        <v>0</v>
      </c>
      <c r="I809" s="15">
        <v>1</v>
      </c>
      <c r="J809" s="15">
        <v>57</v>
      </c>
      <c r="K809" s="15">
        <v>3</v>
      </c>
      <c r="L809" s="15">
        <f t="shared" si="475"/>
        <v>0</v>
      </c>
      <c r="M809" s="15">
        <f t="shared" si="476"/>
        <v>0</v>
      </c>
      <c r="N809" s="15">
        <f t="shared" si="477"/>
        <v>0</v>
      </c>
      <c r="O809" s="15">
        <f t="shared" si="478"/>
        <v>1</v>
      </c>
      <c r="P809" s="15">
        <f t="shared" si="479"/>
        <v>0</v>
      </c>
      <c r="Q809" s="15">
        <v>2</v>
      </c>
      <c r="R809" s="15">
        <v>4</v>
      </c>
      <c r="S809" s="15">
        <v>25</v>
      </c>
      <c r="T809" s="15">
        <v>0</v>
      </c>
      <c r="U809" s="15">
        <v>0</v>
      </c>
      <c r="V809" s="15">
        <v>0</v>
      </c>
      <c r="W809" s="15">
        <v>0</v>
      </c>
      <c r="X809" s="15">
        <v>1</v>
      </c>
      <c r="Y809" s="15">
        <v>0</v>
      </c>
      <c r="Z809" s="15">
        <f t="shared" si="507"/>
        <v>0</v>
      </c>
      <c r="AA809" s="15">
        <f t="shared" si="480"/>
        <v>0</v>
      </c>
      <c r="AB809" s="15">
        <f t="shared" si="481"/>
        <v>1</v>
      </c>
      <c r="AC809" s="159">
        <v>9</v>
      </c>
      <c r="AD809" s="159">
        <v>0.75</v>
      </c>
      <c r="AE809" s="159">
        <v>80</v>
      </c>
      <c r="AF809" s="15">
        <v>1</v>
      </c>
      <c r="AG809" s="27">
        <v>1.3333333333333333</v>
      </c>
      <c r="AH809" s="27">
        <f t="shared" si="482"/>
        <v>-0.99932051282051282</v>
      </c>
      <c r="AI809" s="27">
        <f t="shared" si="483"/>
        <v>1</v>
      </c>
      <c r="AJ809" s="27">
        <f t="shared" si="484"/>
        <v>-0.99932051282051282</v>
      </c>
      <c r="AQ809" s="15">
        <f t="shared" si="485"/>
        <v>0</v>
      </c>
      <c r="AR809" s="15">
        <f t="shared" si="486"/>
        <v>0</v>
      </c>
      <c r="AZ809" s="15">
        <f t="shared" si="487"/>
        <v>0</v>
      </c>
      <c r="BA809" s="15">
        <f t="shared" si="488"/>
        <v>0</v>
      </c>
      <c r="BC809" s="15">
        <v>1</v>
      </c>
      <c r="BD809" s="15">
        <v>1</v>
      </c>
      <c r="BE809" s="15">
        <v>1</v>
      </c>
      <c r="BF809" s="15">
        <v>1</v>
      </c>
      <c r="BG809" s="15">
        <v>1</v>
      </c>
      <c r="BH809" s="15">
        <v>1</v>
      </c>
      <c r="BI809" s="15">
        <v>1</v>
      </c>
      <c r="BJ809" s="15">
        <v>2</v>
      </c>
      <c r="BK809" s="15">
        <f t="shared" si="489"/>
        <v>1</v>
      </c>
      <c r="BL809" s="15">
        <f t="shared" si="490"/>
        <v>0</v>
      </c>
      <c r="BM809" s="15">
        <f t="shared" si="491"/>
        <v>0</v>
      </c>
      <c r="BN809" s="15">
        <v>2</v>
      </c>
      <c r="BO809" s="15">
        <f t="shared" si="492"/>
        <v>1</v>
      </c>
      <c r="BP809" s="15">
        <f t="shared" si="493"/>
        <v>0</v>
      </c>
      <c r="BQ809" s="15">
        <f t="shared" si="494"/>
        <v>0</v>
      </c>
      <c r="BR809" s="15">
        <f t="shared" si="495"/>
        <v>0</v>
      </c>
      <c r="BS809" s="15">
        <v>15</v>
      </c>
      <c r="BT809" s="15">
        <v>1</v>
      </c>
      <c r="BU809" s="15">
        <f t="shared" si="496"/>
        <v>0</v>
      </c>
      <c r="BV809" s="15">
        <f t="shared" si="497"/>
        <v>0</v>
      </c>
      <c r="BW809" s="15">
        <f t="shared" si="498"/>
        <v>0</v>
      </c>
      <c r="BX809" s="15">
        <f t="shared" si="499"/>
        <v>0</v>
      </c>
      <c r="BY809" s="15">
        <v>1</v>
      </c>
      <c r="BZ809" s="15">
        <v>1</v>
      </c>
      <c r="CA809" s="15">
        <v>1</v>
      </c>
      <c r="CB809" s="15">
        <v>1</v>
      </c>
      <c r="CC809" s="15">
        <v>0</v>
      </c>
      <c r="CD809" s="27">
        <v>5</v>
      </c>
      <c r="CE809" s="27">
        <v>5</v>
      </c>
      <c r="CF809" s="27">
        <v>5</v>
      </c>
      <c r="CG809" s="27">
        <v>5</v>
      </c>
      <c r="CH809" s="27">
        <v>5</v>
      </c>
      <c r="CI809" s="27">
        <v>5</v>
      </c>
      <c r="CJ809" s="27">
        <f t="shared" si="473"/>
        <v>5</v>
      </c>
      <c r="CK809" s="15">
        <f t="shared" si="500"/>
        <v>0</v>
      </c>
      <c r="CL809" s="15">
        <f t="shared" si="501"/>
        <v>0</v>
      </c>
      <c r="CM809" s="15">
        <f t="shared" si="502"/>
        <v>0</v>
      </c>
      <c r="CN809" s="15">
        <f t="shared" si="503"/>
        <v>0</v>
      </c>
      <c r="CO809" s="15">
        <f t="shared" si="504"/>
        <v>0</v>
      </c>
      <c r="CP809" s="15">
        <f t="shared" si="505"/>
        <v>0</v>
      </c>
      <c r="CQ809" s="15">
        <f t="shared" si="506"/>
        <v>0</v>
      </c>
    </row>
    <row r="810" spans="1:95" x14ac:dyDescent="0.2">
      <c r="A810" s="15">
        <v>2101</v>
      </c>
      <c r="B810" s="23">
        <v>1</v>
      </c>
      <c r="C810" s="15">
        <v>1</v>
      </c>
      <c r="D810" s="15">
        <f t="shared" si="474"/>
        <v>0</v>
      </c>
      <c r="E810" s="15">
        <f t="shared" si="508"/>
        <v>0</v>
      </c>
      <c r="F810" s="15">
        <f t="shared" si="509"/>
        <v>0</v>
      </c>
      <c r="G810" s="15">
        <f t="shared" si="510"/>
        <v>0</v>
      </c>
      <c r="H810" s="15">
        <f t="shared" si="511"/>
        <v>0</v>
      </c>
      <c r="I810" s="15">
        <v>1</v>
      </c>
      <c r="J810" s="15">
        <v>54</v>
      </c>
      <c r="K810" s="15">
        <v>5</v>
      </c>
      <c r="L810" s="15">
        <f t="shared" si="475"/>
        <v>0</v>
      </c>
      <c r="M810" s="15">
        <f t="shared" si="476"/>
        <v>0</v>
      </c>
      <c r="N810" s="15">
        <f t="shared" si="477"/>
        <v>0</v>
      </c>
      <c r="O810" s="15">
        <f t="shared" si="478"/>
        <v>0</v>
      </c>
      <c r="P810" s="15">
        <f t="shared" si="479"/>
        <v>0</v>
      </c>
      <c r="Q810" s="15">
        <v>2</v>
      </c>
      <c r="R810" s="15">
        <v>5</v>
      </c>
      <c r="S810" s="15">
        <v>40</v>
      </c>
      <c r="T810" s="15">
        <v>0</v>
      </c>
      <c r="U810" s="15">
        <v>0</v>
      </c>
      <c r="V810" s="15">
        <v>0</v>
      </c>
      <c r="W810" s="15">
        <v>0</v>
      </c>
      <c r="X810" s="15">
        <v>1</v>
      </c>
      <c r="Y810" s="15">
        <v>1</v>
      </c>
      <c r="Z810" s="15">
        <f t="shared" si="507"/>
        <v>0</v>
      </c>
      <c r="AA810" s="15">
        <f t="shared" si="480"/>
        <v>0</v>
      </c>
      <c r="AB810" s="15">
        <f t="shared" si="481"/>
        <v>0</v>
      </c>
      <c r="AC810" s="15">
        <v>1</v>
      </c>
      <c r="AD810" s="15">
        <v>53</v>
      </c>
      <c r="AE810" s="15">
        <v>22</v>
      </c>
      <c r="AF810" s="15">
        <v>104000</v>
      </c>
      <c r="AG810" s="27">
        <v>1962.2641509433963</v>
      </c>
      <c r="AH810" s="27">
        <f t="shared" si="482"/>
        <v>-5.4545454545454418E-2</v>
      </c>
      <c r="AI810" s="27">
        <f t="shared" si="483"/>
        <v>1</v>
      </c>
      <c r="AJ810" s="27">
        <f t="shared" si="484"/>
        <v>-5.4545454545454418E-2</v>
      </c>
      <c r="AQ810" s="15">
        <f t="shared" si="485"/>
        <v>0</v>
      </c>
      <c r="AR810" s="15">
        <f t="shared" si="486"/>
        <v>0</v>
      </c>
      <c r="AZ810" s="15">
        <f t="shared" si="487"/>
        <v>0</v>
      </c>
      <c r="BA810" s="15">
        <f t="shared" si="488"/>
        <v>0</v>
      </c>
      <c r="BB810" s="15">
        <f>$AJ810</f>
        <v>-5.4545454545454418E-2</v>
      </c>
      <c r="BC810" s="15">
        <v>1</v>
      </c>
      <c r="BD810" s="15">
        <v>1</v>
      </c>
      <c r="BE810" s="15">
        <v>1</v>
      </c>
      <c r="BF810" s="15">
        <v>1</v>
      </c>
      <c r="BG810" s="15">
        <v>1</v>
      </c>
      <c r="BH810" s="15">
        <v>1</v>
      </c>
      <c r="BI810" s="15">
        <v>1</v>
      </c>
      <c r="BJ810" s="15">
        <v>2</v>
      </c>
      <c r="BK810" s="15">
        <f t="shared" si="489"/>
        <v>1</v>
      </c>
      <c r="BL810" s="15">
        <f t="shared" si="490"/>
        <v>0</v>
      </c>
      <c r="BM810" s="15">
        <f t="shared" si="491"/>
        <v>0</v>
      </c>
      <c r="BN810" s="15">
        <v>1</v>
      </c>
      <c r="BO810" s="15">
        <f t="shared" si="492"/>
        <v>0</v>
      </c>
      <c r="BP810" s="15">
        <f t="shared" si="493"/>
        <v>0</v>
      </c>
      <c r="BQ810" s="15">
        <f t="shared" si="494"/>
        <v>0</v>
      </c>
      <c r="BR810" s="15">
        <f t="shared" si="495"/>
        <v>0</v>
      </c>
      <c r="BS810" s="15">
        <v>15</v>
      </c>
      <c r="BT810" s="15">
        <v>1</v>
      </c>
      <c r="BU810" s="15">
        <f t="shared" si="496"/>
        <v>0</v>
      </c>
      <c r="BV810" s="15">
        <f t="shared" si="497"/>
        <v>0</v>
      </c>
      <c r="BW810" s="15">
        <f t="shared" si="498"/>
        <v>0</v>
      </c>
      <c r="BX810" s="15">
        <f t="shared" si="499"/>
        <v>0</v>
      </c>
      <c r="BY810" s="15">
        <v>1</v>
      </c>
      <c r="BZ810" s="15">
        <v>1</v>
      </c>
      <c r="CA810" s="15">
        <v>1</v>
      </c>
      <c r="CB810" s="15">
        <v>1</v>
      </c>
      <c r="CC810" s="15">
        <v>0</v>
      </c>
      <c r="CD810" s="27">
        <v>5</v>
      </c>
      <c r="CE810" s="27">
        <v>5</v>
      </c>
      <c r="CF810" s="27">
        <v>5</v>
      </c>
      <c r="CG810" s="27">
        <v>5</v>
      </c>
      <c r="CH810" s="27">
        <v>5</v>
      </c>
      <c r="CI810" s="27">
        <v>5</v>
      </c>
      <c r="CJ810" s="27">
        <f t="shared" si="473"/>
        <v>5</v>
      </c>
      <c r="CK810" s="15">
        <f t="shared" si="500"/>
        <v>1</v>
      </c>
      <c r="CL810" s="15">
        <f t="shared" si="501"/>
        <v>2</v>
      </c>
      <c r="CM810" s="15">
        <f t="shared" si="502"/>
        <v>1.25</v>
      </c>
      <c r="CN810" s="15">
        <f t="shared" si="503"/>
        <v>0.40000000000000036</v>
      </c>
      <c r="CO810" s="15">
        <f t="shared" si="504"/>
        <v>0</v>
      </c>
      <c r="CP810" s="15">
        <f t="shared" si="505"/>
        <v>0</v>
      </c>
      <c r="CQ810" s="15">
        <f t="shared" si="506"/>
        <v>0.77499999999999947</v>
      </c>
    </row>
    <row r="811" spans="1:95" x14ac:dyDescent="0.2">
      <c r="A811" s="15">
        <v>2101</v>
      </c>
      <c r="B811" s="23">
        <v>1</v>
      </c>
      <c r="C811" s="15">
        <v>1</v>
      </c>
      <c r="D811" s="15">
        <f t="shared" si="474"/>
        <v>0</v>
      </c>
      <c r="E811" s="15">
        <f t="shared" si="508"/>
        <v>0</v>
      </c>
      <c r="F811" s="15">
        <f t="shared" si="509"/>
        <v>0</v>
      </c>
      <c r="G811" s="15">
        <f t="shared" si="510"/>
        <v>0</v>
      </c>
      <c r="H811" s="15">
        <f t="shared" si="511"/>
        <v>0</v>
      </c>
      <c r="I811" s="15">
        <v>1</v>
      </c>
      <c r="J811" s="15">
        <v>54</v>
      </c>
      <c r="K811" s="15">
        <v>5</v>
      </c>
      <c r="L811" s="15">
        <f t="shared" si="475"/>
        <v>0</v>
      </c>
      <c r="M811" s="15">
        <f t="shared" si="476"/>
        <v>0</v>
      </c>
      <c r="N811" s="15">
        <f t="shared" si="477"/>
        <v>0</v>
      </c>
      <c r="O811" s="15">
        <f t="shared" si="478"/>
        <v>0</v>
      </c>
      <c r="P811" s="15">
        <f t="shared" si="479"/>
        <v>0</v>
      </c>
      <c r="Q811" s="15">
        <v>2</v>
      </c>
      <c r="R811" s="15">
        <v>5</v>
      </c>
      <c r="S811" s="15">
        <v>40</v>
      </c>
      <c r="T811" s="15">
        <v>0</v>
      </c>
      <c r="U811" s="15">
        <v>0</v>
      </c>
      <c r="V811" s="15">
        <v>0</v>
      </c>
      <c r="W811" s="15">
        <v>0</v>
      </c>
      <c r="X811" s="15">
        <v>1</v>
      </c>
      <c r="Y811" s="15">
        <v>0</v>
      </c>
      <c r="Z811" s="15">
        <f t="shared" si="507"/>
        <v>0</v>
      </c>
      <c r="AA811" s="15">
        <f t="shared" si="480"/>
        <v>0</v>
      </c>
      <c r="AB811" s="15">
        <f t="shared" si="481"/>
        <v>0</v>
      </c>
      <c r="AC811" s="159">
        <v>1</v>
      </c>
      <c r="AD811" s="159">
        <v>53</v>
      </c>
      <c r="AE811" s="159">
        <v>18</v>
      </c>
      <c r="AF811" s="15">
        <v>110000</v>
      </c>
      <c r="AG811" s="27">
        <v>2075.4716981132074</v>
      </c>
      <c r="AH811" s="27">
        <f t="shared" si="482"/>
        <v>0.2971698113207546</v>
      </c>
      <c r="AI811" s="27">
        <f t="shared" si="483"/>
        <v>1</v>
      </c>
      <c r="AJ811" s="27">
        <f t="shared" si="484"/>
        <v>0.2971698113207546</v>
      </c>
      <c r="AQ811" s="15">
        <f t="shared" si="485"/>
        <v>0</v>
      </c>
      <c r="AR811" s="15">
        <f t="shared" si="486"/>
        <v>0</v>
      </c>
      <c r="AZ811" s="15">
        <f t="shared" si="487"/>
        <v>0</v>
      </c>
      <c r="BA811" s="15">
        <f t="shared" si="488"/>
        <v>0</v>
      </c>
      <c r="BC811" s="15">
        <v>1</v>
      </c>
      <c r="BD811" s="15">
        <v>1</v>
      </c>
      <c r="BE811" s="15">
        <v>1</v>
      </c>
      <c r="BF811" s="15">
        <v>1</v>
      </c>
      <c r="BG811" s="15">
        <v>1</v>
      </c>
      <c r="BH811" s="15">
        <v>1</v>
      </c>
      <c r="BI811" s="15">
        <v>1</v>
      </c>
      <c r="BJ811" s="15">
        <v>2</v>
      </c>
      <c r="BK811" s="15">
        <f t="shared" si="489"/>
        <v>1</v>
      </c>
      <c r="BL811" s="15">
        <f t="shared" si="490"/>
        <v>0</v>
      </c>
      <c r="BM811" s="15">
        <f t="shared" si="491"/>
        <v>0</v>
      </c>
      <c r="BN811" s="15">
        <v>1</v>
      </c>
      <c r="BO811" s="15">
        <f t="shared" si="492"/>
        <v>0</v>
      </c>
      <c r="BP811" s="15">
        <f t="shared" si="493"/>
        <v>0</v>
      </c>
      <c r="BQ811" s="15">
        <f t="shared" si="494"/>
        <v>0</v>
      </c>
      <c r="BR811" s="15">
        <f t="shared" si="495"/>
        <v>0</v>
      </c>
      <c r="BS811" s="15">
        <v>15</v>
      </c>
      <c r="BT811" s="15">
        <v>1</v>
      </c>
      <c r="BU811" s="15">
        <f t="shared" si="496"/>
        <v>0</v>
      </c>
      <c r="BV811" s="15">
        <f t="shared" si="497"/>
        <v>0</v>
      </c>
      <c r="BW811" s="15">
        <f t="shared" si="498"/>
        <v>0</v>
      </c>
      <c r="BX811" s="15">
        <f t="shared" si="499"/>
        <v>0</v>
      </c>
      <c r="BY811" s="15">
        <v>1</v>
      </c>
      <c r="BZ811" s="15">
        <v>1</v>
      </c>
      <c r="CA811" s="15">
        <v>1</v>
      </c>
      <c r="CB811" s="15">
        <v>1</v>
      </c>
      <c r="CC811" s="15">
        <v>0</v>
      </c>
      <c r="CD811" s="27">
        <v>4</v>
      </c>
      <c r="CE811" s="27">
        <v>3</v>
      </c>
      <c r="CF811" s="27">
        <v>3.75</v>
      </c>
      <c r="CG811" s="27">
        <v>4.5999999999999996</v>
      </c>
      <c r="CH811" s="27">
        <v>5</v>
      </c>
      <c r="CI811" s="27">
        <v>5</v>
      </c>
      <c r="CJ811" s="27">
        <f t="shared" si="473"/>
        <v>4.2250000000000005</v>
      </c>
      <c r="CK811" s="15">
        <f t="shared" si="500"/>
        <v>1</v>
      </c>
      <c r="CL811" s="15">
        <f t="shared" si="501"/>
        <v>0.33333333333333348</v>
      </c>
      <c r="CM811" s="15">
        <f t="shared" si="502"/>
        <v>1.5</v>
      </c>
      <c r="CN811" s="15">
        <f t="shared" si="503"/>
        <v>2.3999999999999995</v>
      </c>
      <c r="CO811" s="15">
        <f t="shared" si="504"/>
        <v>2.6666666666666665</v>
      </c>
      <c r="CP811" s="15">
        <f t="shared" si="505"/>
        <v>3</v>
      </c>
      <c r="CQ811" s="15">
        <f t="shared" si="506"/>
        <v>1.8166666666666669</v>
      </c>
    </row>
    <row r="812" spans="1:95" x14ac:dyDescent="0.2">
      <c r="A812" s="15">
        <v>2120</v>
      </c>
      <c r="B812" s="23">
        <v>1</v>
      </c>
      <c r="C812" s="15">
        <v>5</v>
      </c>
      <c r="D812" s="15">
        <f t="shared" si="474"/>
        <v>0</v>
      </c>
      <c r="E812" s="15">
        <f t="shared" si="508"/>
        <v>0</v>
      </c>
      <c r="F812" s="15">
        <f t="shared" si="509"/>
        <v>0</v>
      </c>
      <c r="G812" s="15">
        <f t="shared" si="510"/>
        <v>1</v>
      </c>
      <c r="H812" s="15">
        <f t="shared" si="511"/>
        <v>0</v>
      </c>
      <c r="I812" s="15">
        <v>1</v>
      </c>
      <c r="J812" s="15">
        <v>60</v>
      </c>
      <c r="K812" s="15">
        <v>1</v>
      </c>
      <c r="L812" s="15">
        <f t="shared" si="475"/>
        <v>0</v>
      </c>
      <c r="M812" s="15">
        <f t="shared" si="476"/>
        <v>1</v>
      </c>
      <c r="N812" s="15">
        <f t="shared" si="477"/>
        <v>0</v>
      </c>
      <c r="O812" s="15">
        <f t="shared" si="478"/>
        <v>0</v>
      </c>
      <c r="P812" s="15">
        <f t="shared" si="479"/>
        <v>0</v>
      </c>
      <c r="Q812" s="15">
        <v>3</v>
      </c>
      <c r="R812" s="15">
        <v>3</v>
      </c>
      <c r="S812" s="15">
        <v>40</v>
      </c>
      <c r="T812" s="15">
        <v>0</v>
      </c>
      <c r="U812" s="15">
        <v>1</v>
      </c>
      <c r="V812" s="15">
        <v>0</v>
      </c>
      <c r="W812" s="15">
        <v>0</v>
      </c>
      <c r="X812" s="15">
        <v>1</v>
      </c>
      <c r="Y812" s="15">
        <v>1</v>
      </c>
      <c r="Z812" s="15">
        <f t="shared" si="507"/>
        <v>0</v>
      </c>
      <c r="AA812" s="15">
        <f t="shared" si="480"/>
        <v>0</v>
      </c>
      <c r="AB812" s="15">
        <f t="shared" si="481"/>
        <v>0</v>
      </c>
      <c r="AC812" s="15">
        <v>1</v>
      </c>
      <c r="AD812" s="15">
        <v>10</v>
      </c>
      <c r="AE812" s="15">
        <v>8</v>
      </c>
      <c r="AF812" s="15">
        <v>16000</v>
      </c>
      <c r="AG812" s="27">
        <v>1600</v>
      </c>
      <c r="AH812" s="27">
        <f t="shared" si="482"/>
        <v>0.23076923076923078</v>
      </c>
      <c r="AI812" s="27">
        <f t="shared" si="483"/>
        <v>1</v>
      </c>
      <c r="AJ812" s="27">
        <f t="shared" si="484"/>
        <v>0.23076923076923078</v>
      </c>
      <c r="AQ812" s="15">
        <f t="shared" si="485"/>
        <v>0</v>
      </c>
      <c r="AR812" s="15">
        <f t="shared" si="486"/>
        <v>0</v>
      </c>
      <c r="AZ812" s="15">
        <f t="shared" si="487"/>
        <v>0</v>
      </c>
      <c r="BA812" s="15">
        <f t="shared" si="488"/>
        <v>0</v>
      </c>
      <c r="BB812" s="15">
        <f>$AJ812</f>
        <v>0.23076923076923078</v>
      </c>
      <c r="BC812" s="15">
        <v>2</v>
      </c>
      <c r="BD812" s="15">
        <v>2.3333333333333335</v>
      </c>
      <c r="BE812" s="15">
        <v>2</v>
      </c>
      <c r="BF812" s="15">
        <v>2</v>
      </c>
      <c r="BG812" s="15">
        <v>3.5</v>
      </c>
      <c r="BH812" s="15">
        <v>2.3666666666666667</v>
      </c>
      <c r="BI812" s="15">
        <v>4</v>
      </c>
      <c r="BJ812" s="15">
        <v>5</v>
      </c>
      <c r="BK812" s="15">
        <f t="shared" si="489"/>
        <v>0</v>
      </c>
      <c r="BL812" s="15">
        <f t="shared" si="490"/>
        <v>0</v>
      </c>
      <c r="BM812" s="15">
        <f t="shared" si="491"/>
        <v>0</v>
      </c>
      <c r="BN812" s="15" t="s">
        <v>1007</v>
      </c>
      <c r="BO812" s="15">
        <f t="shared" si="492"/>
        <v>0</v>
      </c>
      <c r="BP812" s="15">
        <f t="shared" si="493"/>
        <v>0</v>
      </c>
      <c r="BQ812" s="15">
        <f t="shared" si="494"/>
        <v>0</v>
      </c>
      <c r="BR812" s="15">
        <f t="shared" si="495"/>
        <v>0</v>
      </c>
      <c r="BU812" s="15">
        <f t="shared" si="496"/>
        <v>0</v>
      </c>
      <c r="BV812" s="15">
        <f t="shared" si="497"/>
        <v>0</v>
      </c>
      <c r="BW812" s="15">
        <f t="shared" si="498"/>
        <v>0</v>
      </c>
      <c r="BX812" s="15">
        <f t="shared" si="499"/>
        <v>0</v>
      </c>
      <c r="BY812" s="15" t="s">
        <v>1007</v>
      </c>
      <c r="BZ812" s="15" t="s">
        <v>1007</v>
      </c>
      <c r="CA812" s="15" t="s">
        <v>1007</v>
      </c>
      <c r="CB812" s="15" t="s">
        <v>1007</v>
      </c>
      <c r="CC812" s="15" t="s">
        <v>1007</v>
      </c>
      <c r="CD812" s="27">
        <v>3</v>
      </c>
      <c r="CE812" s="27">
        <v>2.6666666666666665</v>
      </c>
      <c r="CF812" s="27">
        <v>2.25</v>
      </c>
      <c r="CG812" s="27">
        <v>2.2000000000000002</v>
      </c>
      <c r="CH812" s="27">
        <v>2.3333333333333335</v>
      </c>
      <c r="CI812" s="27">
        <v>2</v>
      </c>
      <c r="CJ812" s="27">
        <f t="shared" si="473"/>
        <v>2.4083333333333337</v>
      </c>
      <c r="CK812" s="15">
        <f t="shared" si="500"/>
        <v>0</v>
      </c>
      <c r="CL812" s="15">
        <f t="shared" si="501"/>
        <v>0</v>
      </c>
      <c r="CM812" s="15">
        <f t="shared" si="502"/>
        <v>0</v>
      </c>
      <c r="CN812" s="15">
        <f t="shared" si="503"/>
        <v>0</v>
      </c>
      <c r="CO812" s="15">
        <f t="shared" si="504"/>
        <v>0</v>
      </c>
      <c r="CP812" s="15">
        <f t="shared" si="505"/>
        <v>0</v>
      </c>
      <c r="CQ812" s="15">
        <f t="shared" si="506"/>
        <v>0</v>
      </c>
    </row>
    <row r="813" spans="1:95" x14ac:dyDescent="0.2">
      <c r="A813" s="15">
        <v>2120</v>
      </c>
      <c r="B813" s="23">
        <v>1</v>
      </c>
      <c r="C813" s="15">
        <v>5</v>
      </c>
      <c r="D813" s="15">
        <f t="shared" si="474"/>
        <v>0</v>
      </c>
      <c r="E813" s="15">
        <f t="shared" si="508"/>
        <v>0</v>
      </c>
      <c r="F813" s="15">
        <f t="shared" si="509"/>
        <v>0</v>
      </c>
      <c r="G813" s="15">
        <f t="shared" si="510"/>
        <v>1</v>
      </c>
      <c r="H813" s="15">
        <f t="shared" si="511"/>
        <v>0</v>
      </c>
      <c r="I813" s="15">
        <v>1</v>
      </c>
      <c r="J813" s="15">
        <v>60</v>
      </c>
      <c r="K813" s="15">
        <v>1</v>
      </c>
      <c r="L813" s="15">
        <f t="shared" si="475"/>
        <v>0</v>
      </c>
      <c r="M813" s="15">
        <f t="shared" si="476"/>
        <v>1</v>
      </c>
      <c r="N813" s="15">
        <f t="shared" si="477"/>
        <v>0</v>
      </c>
      <c r="O813" s="15">
        <f t="shared" si="478"/>
        <v>0</v>
      </c>
      <c r="P813" s="15">
        <f t="shared" si="479"/>
        <v>0</v>
      </c>
      <c r="Q813" s="15">
        <v>3</v>
      </c>
      <c r="R813" s="15">
        <v>3</v>
      </c>
      <c r="S813" s="15">
        <v>40</v>
      </c>
      <c r="T813" s="15">
        <v>0</v>
      </c>
      <c r="U813" s="15">
        <v>1</v>
      </c>
      <c r="V813" s="15">
        <v>0</v>
      </c>
      <c r="W813" s="15">
        <v>0</v>
      </c>
      <c r="X813" s="15">
        <v>1</v>
      </c>
      <c r="Y813" s="15">
        <v>0</v>
      </c>
      <c r="Z813" s="15">
        <f t="shared" si="507"/>
        <v>0</v>
      </c>
      <c r="AA813" s="15">
        <f t="shared" si="480"/>
        <v>0</v>
      </c>
      <c r="AB813" s="15">
        <f t="shared" si="481"/>
        <v>0</v>
      </c>
      <c r="AC813" s="159">
        <v>1</v>
      </c>
      <c r="AD813" s="159">
        <v>10</v>
      </c>
      <c r="AE813" s="159">
        <v>7</v>
      </c>
      <c r="AF813" s="15">
        <v>13000</v>
      </c>
      <c r="AG813" s="27">
        <v>1300</v>
      </c>
      <c r="AH813" s="27">
        <f t="shared" si="482"/>
        <v>-0.56666666666666665</v>
      </c>
      <c r="AI813" s="27">
        <f t="shared" si="483"/>
        <v>1</v>
      </c>
      <c r="AJ813" s="27">
        <f t="shared" si="484"/>
        <v>-0.56666666666666665</v>
      </c>
      <c r="AQ813" s="15">
        <f t="shared" si="485"/>
        <v>0</v>
      </c>
      <c r="AR813" s="15">
        <f t="shared" si="486"/>
        <v>0</v>
      </c>
      <c r="AZ813" s="15">
        <f t="shared" si="487"/>
        <v>0</v>
      </c>
      <c r="BA813" s="15">
        <f t="shared" si="488"/>
        <v>0</v>
      </c>
      <c r="BC813" s="15">
        <v>2</v>
      </c>
      <c r="BD813" s="15">
        <v>2.3333333333333335</v>
      </c>
      <c r="BE813" s="15">
        <v>2</v>
      </c>
      <c r="BF813" s="15">
        <v>2</v>
      </c>
      <c r="BG813" s="15">
        <v>3.5</v>
      </c>
      <c r="BH813" s="15">
        <v>2.3666666666666667</v>
      </c>
      <c r="BI813" s="15">
        <v>4</v>
      </c>
      <c r="BJ813" s="15">
        <v>5</v>
      </c>
      <c r="BK813" s="15">
        <f t="shared" si="489"/>
        <v>0</v>
      </c>
      <c r="BL813" s="15">
        <f t="shared" si="490"/>
        <v>0</v>
      </c>
      <c r="BM813" s="15">
        <f t="shared" si="491"/>
        <v>0</v>
      </c>
      <c r="BN813" s="15" t="s">
        <v>1007</v>
      </c>
      <c r="BO813" s="15">
        <f t="shared" si="492"/>
        <v>0</v>
      </c>
      <c r="BP813" s="15">
        <f t="shared" si="493"/>
        <v>0</v>
      </c>
      <c r="BQ813" s="15">
        <f t="shared" si="494"/>
        <v>0</v>
      </c>
      <c r="BR813" s="15">
        <f t="shared" si="495"/>
        <v>0</v>
      </c>
      <c r="BU813" s="15">
        <f t="shared" si="496"/>
        <v>0</v>
      </c>
      <c r="BV813" s="15">
        <f t="shared" si="497"/>
        <v>0</v>
      </c>
      <c r="BW813" s="15">
        <f t="shared" si="498"/>
        <v>0</v>
      </c>
      <c r="BX813" s="15">
        <f t="shared" si="499"/>
        <v>0</v>
      </c>
      <c r="BY813" s="15" t="s">
        <v>1007</v>
      </c>
      <c r="BZ813" s="15" t="s">
        <v>1007</v>
      </c>
      <c r="CA813" s="15" t="s">
        <v>1007</v>
      </c>
      <c r="CB813" s="15" t="s">
        <v>1007</v>
      </c>
      <c r="CC813" s="15" t="s">
        <v>1007</v>
      </c>
      <c r="CD813" s="27">
        <v>3</v>
      </c>
      <c r="CE813" s="27">
        <v>2.6666666666666665</v>
      </c>
      <c r="CF813" s="27">
        <v>2.25</v>
      </c>
      <c r="CG813" s="27">
        <v>2.2000000000000002</v>
      </c>
      <c r="CH813" s="27">
        <v>2.3333333333333335</v>
      </c>
      <c r="CI813" s="27">
        <v>2</v>
      </c>
      <c r="CJ813" s="27">
        <f t="shared" si="473"/>
        <v>2.4083333333333337</v>
      </c>
      <c r="CK813" s="15">
        <f t="shared" si="500"/>
        <v>-1.2000000000000002</v>
      </c>
      <c r="CL813" s="15">
        <f t="shared" si="501"/>
        <v>-1.3333333333333335</v>
      </c>
      <c r="CM813" s="15">
        <f t="shared" si="502"/>
        <v>-2</v>
      </c>
      <c r="CN813" s="15">
        <f t="shared" si="503"/>
        <v>-1.7999999999999998</v>
      </c>
      <c r="CO813" s="15">
        <f t="shared" si="504"/>
        <v>-1.6666666666666665</v>
      </c>
      <c r="CP813" s="15">
        <f t="shared" si="505"/>
        <v>-3</v>
      </c>
      <c r="CQ813" s="15">
        <f t="shared" si="506"/>
        <v>-1.8333333333333326</v>
      </c>
    </row>
    <row r="814" spans="1:95" x14ac:dyDescent="0.2">
      <c r="A814" s="15">
        <v>2121</v>
      </c>
      <c r="B814" s="23">
        <v>1</v>
      </c>
      <c r="C814" s="15">
        <v>5</v>
      </c>
      <c r="D814" s="15">
        <f t="shared" si="474"/>
        <v>0</v>
      </c>
      <c r="E814" s="15">
        <f t="shared" si="508"/>
        <v>0</v>
      </c>
      <c r="F814" s="15">
        <f t="shared" si="509"/>
        <v>0</v>
      </c>
      <c r="G814" s="15">
        <f t="shared" si="510"/>
        <v>1</v>
      </c>
      <c r="H814" s="15">
        <f t="shared" si="511"/>
        <v>0</v>
      </c>
      <c r="I814" s="15">
        <v>1</v>
      </c>
      <c r="J814" s="15">
        <v>65</v>
      </c>
      <c r="K814" s="15">
        <v>4</v>
      </c>
      <c r="L814" s="15">
        <f t="shared" si="475"/>
        <v>0</v>
      </c>
      <c r="M814" s="15">
        <f t="shared" si="476"/>
        <v>0</v>
      </c>
      <c r="N814" s="15">
        <f t="shared" si="477"/>
        <v>0</v>
      </c>
      <c r="O814" s="15">
        <f t="shared" si="478"/>
        <v>0</v>
      </c>
      <c r="P814" s="15">
        <f t="shared" si="479"/>
        <v>1</v>
      </c>
      <c r="Q814" s="15">
        <v>2</v>
      </c>
      <c r="R814" s="15">
        <v>4</v>
      </c>
      <c r="S814" s="15">
        <v>30</v>
      </c>
      <c r="T814" s="15">
        <v>0</v>
      </c>
      <c r="U814" s="15">
        <v>0</v>
      </c>
      <c r="V814" s="15">
        <v>1</v>
      </c>
      <c r="W814" s="15">
        <v>480000</v>
      </c>
      <c r="X814" s="15">
        <v>1</v>
      </c>
      <c r="Y814" s="15">
        <v>1</v>
      </c>
      <c r="Z814" s="15">
        <f t="shared" si="507"/>
        <v>1</v>
      </c>
      <c r="AA814" s="15">
        <f t="shared" si="480"/>
        <v>0</v>
      </c>
      <c r="AB814" s="15">
        <f t="shared" si="481"/>
        <v>0</v>
      </c>
      <c r="AC814" s="15">
        <v>4</v>
      </c>
      <c r="AD814" s="15">
        <v>1</v>
      </c>
      <c r="AE814" s="15">
        <v>2</v>
      </c>
      <c r="AF814" s="15">
        <v>3000</v>
      </c>
      <c r="AG814" s="27">
        <v>3000</v>
      </c>
      <c r="AH814" s="27">
        <f t="shared" si="482"/>
        <v>0.15384615384615385</v>
      </c>
      <c r="AI814" s="27">
        <f t="shared" si="483"/>
        <v>1</v>
      </c>
      <c r="AJ814" s="27">
        <f t="shared" si="484"/>
        <v>0.15384615384615385</v>
      </c>
      <c r="AQ814" s="15">
        <f t="shared" si="485"/>
        <v>0</v>
      </c>
      <c r="AR814" s="15">
        <f t="shared" si="486"/>
        <v>0</v>
      </c>
      <c r="AZ814" s="15">
        <f t="shared" si="487"/>
        <v>0</v>
      </c>
      <c r="BA814" s="15">
        <f t="shared" si="488"/>
        <v>0</v>
      </c>
      <c r="BB814" s="15">
        <f>$AJ814</f>
        <v>0.15384615384615385</v>
      </c>
      <c r="BC814" s="15">
        <v>1.75</v>
      </c>
      <c r="BD814" s="15">
        <v>1</v>
      </c>
      <c r="BE814" s="15">
        <v>1</v>
      </c>
      <c r="BF814" s="15">
        <v>1</v>
      </c>
      <c r="BG814" s="15">
        <v>1</v>
      </c>
      <c r="BH814" s="15">
        <v>1.1499999999999999</v>
      </c>
      <c r="BI814" s="15">
        <v>1</v>
      </c>
      <c r="BJ814" s="15">
        <v>5</v>
      </c>
      <c r="BK814" s="15">
        <f t="shared" si="489"/>
        <v>0</v>
      </c>
      <c r="BL814" s="15">
        <f t="shared" si="490"/>
        <v>0</v>
      </c>
      <c r="BM814" s="15">
        <f t="shared" si="491"/>
        <v>0</v>
      </c>
      <c r="BN814" s="15" t="s">
        <v>1007</v>
      </c>
      <c r="BO814" s="15">
        <f t="shared" si="492"/>
        <v>0</v>
      </c>
      <c r="BP814" s="15">
        <f t="shared" si="493"/>
        <v>0</v>
      </c>
      <c r="BQ814" s="15">
        <f t="shared" si="494"/>
        <v>0</v>
      </c>
      <c r="BR814" s="15">
        <f t="shared" si="495"/>
        <v>0</v>
      </c>
      <c r="BU814" s="15">
        <f t="shared" si="496"/>
        <v>0</v>
      </c>
      <c r="BV814" s="15">
        <f t="shared" si="497"/>
        <v>0</v>
      </c>
      <c r="BW814" s="15">
        <f t="shared" si="498"/>
        <v>0</v>
      </c>
      <c r="BX814" s="15">
        <f t="shared" si="499"/>
        <v>0</v>
      </c>
      <c r="BY814" s="15" t="s">
        <v>1007</v>
      </c>
      <c r="BZ814" s="15" t="s">
        <v>1007</v>
      </c>
      <c r="CA814" s="15" t="s">
        <v>1007</v>
      </c>
      <c r="CB814" s="15" t="s">
        <v>1007</v>
      </c>
      <c r="CC814" s="15" t="s">
        <v>1007</v>
      </c>
      <c r="CD814" s="27">
        <v>4.2</v>
      </c>
      <c r="CE814" s="27">
        <v>4</v>
      </c>
      <c r="CF814" s="27">
        <v>4.25</v>
      </c>
      <c r="CG814" s="27">
        <v>4</v>
      </c>
      <c r="CH814" s="27">
        <v>4</v>
      </c>
      <c r="CI814" s="27">
        <v>5</v>
      </c>
      <c r="CJ814" s="27">
        <f t="shared" si="473"/>
        <v>4.2416666666666663</v>
      </c>
      <c r="CK814" s="15">
        <f t="shared" si="500"/>
        <v>0</v>
      </c>
      <c r="CL814" s="15">
        <f t="shared" si="501"/>
        <v>0</v>
      </c>
      <c r="CM814" s="15">
        <f t="shared" si="502"/>
        <v>0</v>
      </c>
      <c r="CN814" s="15">
        <f t="shared" si="503"/>
        <v>0</v>
      </c>
      <c r="CO814" s="15">
        <f t="shared" si="504"/>
        <v>0</v>
      </c>
      <c r="CP814" s="15">
        <f t="shared" si="505"/>
        <v>0</v>
      </c>
      <c r="CQ814" s="15">
        <f t="shared" si="506"/>
        <v>0</v>
      </c>
    </row>
    <row r="815" spans="1:95" x14ac:dyDescent="0.2">
      <c r="A815" s="15">
        <v>2121</v>
      </c>
      <c r="B815" s="23">
        <v>1</v>
      </c>
      <c r="C815" s="15">
        <v>5</v>
      </c>
      <c r="D815" s="15">
        <f t="shared" si="474"/>
        <v>0</v>
      </c>
      <c r="E815" s="15">
        <f t="shared" si="508"/>
        <v>0</v>
      </c>
      <c r="F815" s="15">
        <f t="shared" si="509"/>
        <v>0</v>
      </c>
      <c r="G815" s="15">
        <f t="shared" si="510"/>
        <v>1</v>
      </c>
      <c r="H815" s="15">
        <f t="shared" si="511"/>
        <v>0</v>
      </c>
      <c r="I815" s="15">
        <v>1</v>
      </c>
      <c r="J815" s="15">
        <v>65</v>
      </c>
      <c r="K815" s="15">
        <v>4</v>
      </c>
      <c r="L815" s="15">
        <f t="shared" si="475"/>
        <v>0</v>
      </c>
      <c r="M815" s="15">
        <f t="shared" si="476"/>
        <v>0</v>
      </c>
      <c r="N815" s="15">
        <f t="shared" si="477"/>
        <v>0</v>
      </c>
      <c r="O815" s="15">
        <f t="shared" si="478"/>
        <v>0</v>
      </c>
      <c r="P815" s="15">
        <f t="shared" si="479"/>
        <v>1</v>
      </c>
      <c r="Q815" s="15">
        <v>2</v>
      </c>
      <c r="R815" s="15">
        <v>4</v>
      </c>
      <c r="S815" s="15">
        <v>30</v>
      </c>
      <c r="T815" s="15">
        <v>0</v>
      </c>
      <c r="U815" s="15">
        <v>0</v>
      </c>
      <c r="V815" s="15">
        <v>1</v>
      </c>
      <c r="W815" s="15">
        <v>480000</v>
      </c>
      <c r="X815" s="15">
        <v>1</v>
      </c>
      <c r="Y815" s="15">
        <v>0</v>
      </c>
      <c r="Z815" s="15">
        <f t="shared" si="507"/>
        <v>1</v>
      </c>
      <c r="AA815" s="15">
        <f t="shared" si="480"/>
        <v>0</v>
      </c>
      <c r="AB815" s="15">
        <f t="shared" si="481"/>
        <v>0</v>
      </c>
      <c r="AC815" s="159">
        <v>4</v>
      </c>
      <c r="AD815" s="159">
        <v>1</v>
      </c>
      <c r="AE815" s="159">
        <v>2</v>
      </c>
      <c r="AF815" s="15">
        <v>2600</v>
      </c>
      <c r="AG815" s="27">
        <v>2600</v>
      </c>
      <c r="AH815" s="27">
        <f t="shared" si="482"/>
        <v>14.600000000000001</v>
      </c>
      <c r="AI815" s="27">
        <f t="shared" si="483"/>
        <v>1</v>
      </c>
      <c r="AJ815" s="27">
        <f t="shared" si="484"/>
        <v>14.600000000000001</v>
      </c>
      <c r="AQ815" s="15">
        <f t="shared" si="485"/>
        <v>0</v>
      </c>
      <c r="AR815" s="15">
        <f t="shared" si="486"/>
        <v>0</v>
      </c>
      <c r="AZ815" s="15">
        <f t="shared" si="487"/>
        <v>0</v>
      </c>
      <c r="BA815" s="15">
        <f t="shared" si="488"/>
        <v>0</v>
      </c>
      <c r="BC815" s="15">
        <v>1.75</v>
      </c>
      <c r="BD815" s="15">
        <v>1</v>
      </c>
      <c r="BE815" s="15">
        <v>1</v>
      </c>
      <c r="BF815" s="15">
        <v>1</v>
      </c>
      <c r="BG815" s="15">
        <v>1</v>
      </c>
      <c r="BH815" s="15">
        <v>1.1499999999999999</v>
      </c>
      <c r="BI815" s="15">
        <v>1</v>
      </c>
      <c r="BJ815" s="15">
        <v>5</v>
      </c>
      <c r="BK815" s="15">
        <f t="shared" si="489"/>
        <v>0</v>
      </c>
      <c r="BL815" s="15">
        <f t="shared" si="490"/>
        <v>0</v>
      </c>
      <c r="BM815" s="15">
        <f t="shared" si="491"/>
        <v>0</v>
      </c>
      <c r="BN815" s="15" t="s">
        <v>1007</v>
      </c>
      <c r="BO815" s="15">
        <f t="shared" si="492"/>
        <v>0</v>
      </c>
      <c r="BP815" s="15">
        <f t="shared" si="493"/>
        <v>0</v>
      </c>
      <c r="BQ815" s="15">
        <f t="shared" si="494"/>
        <v>0</v>
      </c>
      <c r="BR815" s="15">
        <f t="shared" si="495"/>
        <v>0</v>
      </c>
      <c r="BU815" s="15">
        <f t="shared" si="496"/>
        <v>0</v>
      </c>
      <c r="BV815" s="15">
        <f t="shared" si="497"/>
        <v>0</v>
      </c>
      <c r="BW815" s="15">
        <f t="shared" si="498"/>
        <v>0</v>
      </c>
      <c r="BX815" s="15">
        <f t="shared" si="499"/>
        <v>0</v>
      </c>
      <c r="BY815" s="15" t="s">
        <v>1007</v>
      </c>
      <c r="BZ815" s="15" t="s">
        <v>1007</v>
      </c>
      <c r="CA815" s="15" t="s">
        <v>1007</v>
      </c>
      <c r="CB815" s="15" t="s">
        <v>1007</v>
      </c>
      <c r="CC815" s="15" t="s">
        <v>1007</v>
      </c>
      <c r="CD815" s="27">
        <v>4.2</v>
      </c>
      <c r="CE815" s="27">
        <v>4</v>
      </c>
      <c r="CF815" s="27">
        <v>4.25</v>
      </c>
      <c r="CG815" s="27">
        <v>4</v>
      </c>
      <c r="CH815" s="27">
        <v>4</v>
      </c>
      <c r="CI815" s="27">
        <v>5</v>
      </c>
      <c r="CJ815" s="27">
        <f t="shared" si="473"/>
        <v>4.2416666666666663</v>
      </c>
      <c r="CK815" s="15">
        <f t="shared" si="500"/>
        <v>0</v>
      </c>
      <c r="CL815" s="15">
        <f t="shared" si="501"/>
        <v>-0.33333333333333304</v>
      </c>
      <c r="CM815" s="15">
        <f t="shared" si="502"/>
        <v>-0.25</v>
      </c>
      <c r="CN815" s="15">
        <f t="shared" si="503"/>
        <v>-0.40000000000000036</v>
      </c>
      <c r="CO815" s="15">
        <f t="shared" si="504"/>
        <v>1.6666666666666665</v>
      </c>
      <c r="CP815" s="15">
        <f t="shared" si="505"/>
        <v>2</v>
      </c>
      <c r="CQ815" s="15">
        <f t="shared" si="506"/>
        <v>0.44722222222222197</v>
      </c>
    </row>
    <row r="816" spans="1:95" x14ac:dyDescent="0.2">
      <c r="A816" s="15">
        <v>2122</v>
      </c>
      <c r="B816" s="23">
        <v>1</v>
      </c>
      <c r="C816" s="15">
        <v>5</v>
      </c>
      <c r="D816" s="15">
        <f t="shared" si="474"/>
        <v>0</v>
      </c>
      <c r="E816" s="15">
        <f t="shared" si="508"/>
        <v>0</v>
      </c>
      <c r="F816" s="15">
        <f t="shared" si="509"/>
        <v>0</v>
      </c>
      <c r="G816" s="15">
        <f t="shared" si="510"/>
        <v>1</v>
      </c>
      <c r="H816" s="15">
        <f t="shared" si="511"/>
        <v>0</v>
      </c>
      <c r="I816" s="15">
        <v>0</v>
      </c>
      <c r="J816" s="15">
        <v>56</v>
      </c>
      <c r="K816" s="15">
        <v>1</v>
      </c>
      <c r="L816" s="15">
        <f t="shared" si="475"/>
        <v>0</v>
      </c>
      <c r="M816" s="15">
        <f t="shared" si="476"/>
        <v>1</v>
      </c>
      <c r="N816" s="15">
        <f t="shared" si="477"/>
        <v>0</v>
      </c>
      <c r="O816" s="15">
        <f t="shared" si="478"/>
        <v>0</v>
      </c>
      <c r="P816" s="15">
        <f t="shared" si="479"/>
        <v>0</v>
      </c>
      <c r="Q816" s="15">
        <v>2</v>
      </c>
      <c r="R816" s="15">
        <v>5</v>
      </c>
      <c r="S816" s="15">
        <v>20</v>
      </c>
      <c r="T816" s="15">
        <v>0</v>
      </c>
      <c r="U816" s="15">
        <v>1</v>
      </c>
      <c r="V816" s="15">
        <v>1</v>
      </c>
      <c r="W816" s="15">
        <v>480000</v>
      </c>
      <c r="X816" s="15">
        <v>1</v>
      </c>
      <c r="Y816" s="15">
        <v>1</v>
      </c>
      <c r="Z816" s="15">
        <f t="shared" si="507"/>
        <v>0</v>
      </c>
      <c r="AA816" s="15">
        <f t="shared" si="480"/>
        <v>1</v>
      </c>
      <c r="AB816" s="15">
        <f t="shared" si="481"/>
        <v>0</v>
      </c>
      <c r="AC816" s="15">
        <v>2</v>
      </c>
      <c r="AD816" s="15">
        <v>30</v>
      </c>
      <c r="AE816" s="15">
        <v>6</v>
      </c>
      <c r="AF816" s="15">
        <v>5000</v>
      </c>
      <c r="AG816" s="27">
        <v>166.66666666666666</v>
      </c>
      <c r="AH816" s="27">
        <f t="shared" si="482"/>
        <v>0</v>
      </c>
      <c r="AI816" s="27">
        <f t="shared" si="483"/>
        <v>1</v>
      </c>
      <c r="AJ816" s="27">
        <f t="shared" si="484"/>
        <v>0</v>
      </c>
      <c r="AQ816" s="15">
        <f t="shared" si="485"/>
        <v>0</v>
      </c>
      <c r="AR816" s="15">
        <f t="shared" si="486"/>
        <v>0</v>
      </c>
      <c r="AZ816" s="15">
        <f t="shared" si="487"/>
        <v>0</v>
      </c>
      <c r="BA816" s="15">
        <f t="shared" si="488"/>
        <v>0</v>
      </c>
      <c r="BB816" s="15">
        <f>$AJ816</f>
        <v>0</v>
      </c>
      <c r="BC816" s="15">
        <v>3.75</v>
      </c>
      <c r="BD816" s="15">
        <v>3</v>
      </c>
      <c r="BE816" s="15">
        <v>2.6666666666666665</v>
      </c>
      <c r="BF816" s="15">
        <v>3</v>
      </c>
      <c r="BG816" s="15">
        <v>3</v>
      </c>
      <c r="BH816" s="15">
        <v>3.083333333333333</v>
      </c>
      <c r="BI816" s="15">
        <v>3</v>
      </c>
      <c r="BJ816" s="15">
        <v>5</v>
      </c>
      <c r="BK816" s="15">
        <f t="shared" si="489"/>
        <v>0</v>
      </c>
      <c r="BL816" s="15">
        <f t="shared" si="490"/>
        <v>0</v>
      </c>
      <c r="BM816" s="15">
        <f t="shared" si="491"/>
        <v>0</v>
      </c>
      <c r="BN816" s="15" t="s">
        <v>1007</v>
      </c>
      <c r="BO816" s="15">
        <f t="shared" si="492"/>
        <v>0</v>
      </c>
      <c r="BP816" s="15">
        <f t="shared" si="493"/>
        <v>0</v>
      </c>
      <c r="BQ816" s="15">
        <f t="shared" si="494"/>
        <v>0</v>
      </c>
      <c r="BR816" s="15">
        <f t="shared" si="495"/>
        <v>0</v>
      </c>
      <c r="BU816" s="15">
        <f t="shared" si="496"/>
        <v>0</v>
      </c>
      <c r="BV816" s="15">
        <f t="shared" si="497"/>
        <v>0</v>
      </c>
      <c r="BW816" s="15">
        <f t="shared" si="498"/>
        <v>0</v>
      </c>
      <c r="BX816" s="15">
        <f t="shared" si="499"/>
        <v>0</v>
      </c>
      <c r="BY816" s="15" t="s">
        <v>1007</v>
      </c>
      <c r="BZ816" s="15" t="s">
        <v>1007</v>
      </c>
      <c r="CA816" s="15" t="s">
        <v>1007</v>
      </c>
      <c r="CB816" s="15" t="s">
        <v>1007</v>
      </c>
      <c r="CC816" s="15" t="s">
        <v>1007</v>
      </c>
      <c r="CD816" s="27">
        <v>4.2</v>
      </c>
      <c r="CE816" s="27">
        <v>4.333333333333333</v>
      </c>
      <c r="CF816" s="27">
        <v>4.5</v>
      </c>
      <c r="CG816" s="27">
        <v>4.4000000000000004</v>
      </c>
      <c r="CH816" s="27">
        <v>2.3333333333333335</v>
      </c>
      <c r="CI816" s="27">
        <v>3</v>
      </c>
      <c r="CJ816" s="27">
        <f t="shared" si="473"/>
        <v>3.7944444444444443</v>
      </c>
      <c r="CK816" s="15">
        <f t="shared" si="500"/>
        <v>0.20000000000000018</v>
      </c>
      <c r="CL816" s="15">
        <f t="shared" si="501"/>
        <v>0.99999999999999956</v>
      </c>
      <c r="CM816" s="15">
        <f t="shared" si="502"/>
        <v>1</v>
      </c>
      <c r="CN816" s="15">
        <f t="shared" si="503"/>
        <v>1.0000000000000004</v>
      </c>
      <c r="CO816" s="15">
        <f t="shared" si="504"/>
        <v>0.33333333333333348</v>
      </c>
      <c r="CP816" s="15">
        <f t="shared" si="505"/>
        <v>0</v>
      </c>
      <c r="CQ816" s="15">
        <f t="shared" si="506"/>
        <v>0.58888888888888857</v>
      </c>
    </row>
    <row r="817" spans="1:95" x14ac:dyDescent="0.2">
      <c r="A817" s="15">
        <v>2122</v>
      </c>
      <c r="B817" s="23">
        <v>1</v>
      </c>
      <c r="C817" s="15">
        <v>5</v>
      </c>
      <c r="D817" s="15">
        <f t="shared" si="474"/>
        <v>0</v>
      </c>
      <c r="E817" s="15">
        <f t="shared" si="508"/>
        <v>0</v>
      </c>
      <c r="F817" s="15">
        <f t="shared" si="509"/>
        <v>0</v>
      </c>
      <c r="G817" s="15">
        <f t="shared" si="510"/>
        <v>1</v>
      </c>
      <c r="H817" s="15">
        <f t="shared" si="511"/>
        <v>0</v>
      </c>
      <c r="I817" s="15">
        <v>0</v>
      </c>
      <c r="J817" s="15">
        <v>56</v>
      </c>
      <c r="K817" s="15">
        <v>1</v>
      </c>
      <c r="L817" s="15">
        <f t="shared" si="475"/>
        <v>0</v>
      </c>
      <c r="M817" s="15">
        <f t="shared" si="476"/>
        <v>1</v>
      </c>
      <c r="N817" s="15">
        <f t="shared" si="477"/>
        <v>0</v>
      </c>
      <c r="O817" s="15">
        <f t="shared" si="478"/>
        <v>0</v>
      </c>
      <c r="P817" s="15">
        <f t="shared" si="479"/>
        <v>0</v>
      </c>
      <c r="Q817" s="15">
        <v>2</v>
      </c>
      <c r="R817" s="15">
        <v>5</v>
      </c>
      <c r="S817" s="15">
        <v>20</v>
      </c>
      <c r="T817" s="15">
        <v>0</v>
      </c>
      <c r="U817" s="15">
        <v>1</v>
      </c>
      <c r="V817" s="15">
        <v>1</v>
      </c>
      <c r="W817" s="15">
        <v>480000</v>
      </c>
      <c r="X817" s="15">
        <v>1</v>
      </c>
      <c r="Y817" s="15">
        <v>0</v>
      </c>
      <c r="Z817" s="15">
        <f t="shared" si="507"/>
        <v>0</v>
      </c>
      <c r="AA817" s="15">
        <f t="shared" si="480"/>
        <v>1</v>
      </c>
      <c r="AB817" s="15">
        <f t="shared" si="481"/>
        <v>0</v>
      </c>
      <c r="AC817" s="159">
        <v>2</v>
      </c>
      <c r="AD817" s="159">
        <v>30</v>
      </c>
      <c r="AE817" s="159">
        <v>6</v>
      </c>
      <c r="AF817" s="15">
        <v>5000</v>
      </c>
      <c r="AG817" s="27">
        <v>166.66666666666666</v>
      </c>
      <c r="AH817" s="27">
        <f t="shared" si="482"/>
        <v>0.33333333333333326</v>
      </c>
      <c r="AI817" s="27">
        <f t="shared" si="483"/>
        <v>1</v>
      </c>
      <c r="AJ817" s="27">
        <f t="shared" si="484"/>
        <v>0.33333333333333326</v>
      </c>
      <c r="AQ817" s="15">
        <f t="shared" si="485"/>
        <v>0</v>
      </c>
      <c r="AR817" s="15">
        <f t="shared" si="486"/>
        <v>0</v>
      </c>
      <c r="AZ817" s="15">
        <f t="shared" si="487"/>
        <v>0</v>
      </c>
      <c r="BA817" s="15">
        <f t="shared" si="488"/>
        <v>0</v>
      </c>
      <c r="BC817" s="15">
        <v>3.75</v>
      </c>
      <c r="BD817" s="15">
        <v>3</v>
      </c>
      <c r="BE817" s="15">
        <v>2.6666666666666665</v>
      </c>
      <c r="BF817" s="15">
        <v>3</v>
      </c>
      <c r="BG817" s="15">
        <v>3</v>
      </c>
      <c r="BH817" s="15">
        <v>3.083333333333333</v>
      </c>
      <c r="BI817" s="15">
        <v>3</v>
      </c>
      <c r="BJ817" s="15">
        <v>5</v>
      </c>
      <c r="BK817" s="15">
        <f t="shared" si="489"/>
        <v>0</v>
      </c>
      <c r="BL817" s="15">
        <f t="shared" si="490"/>
        <v>0</v>
      </c>
      <c r="BM817" s="15">
        <f t="shared" si="491"/>
        <v>0</v>
      </c>
      <c r="BN817" s="15" t="s">
        <v>1007</v>
      </c>
      <c r="BO817" s="15">
        <f t="shared" si="492"/>
        <v>0</v>
      </c>
      <c r="BP817" s="15">
        <f t="shared" si="493"/>
        <v>0</v>
      </c>
      <c r="BQ817" s="15">
        <f t="shared" si="494"/>
        <v>0</v>
      </c>
      <c r="BR817" s="15">
        <f t="shared" si="495"/>
        <v>0</v>
      </c>
      <c r="BU817" s="15">
        <f t="shared" si="496"/>
        <v>0</v>
      </c>
      <c r="BV817" s="15">
        <f t="shared" si="497"/>
        <v>0</v>
      </c>
      <c r="BW817" s="15">
        <f t="shared" si="498"/>
        <v>0</v>
      </c>
      <c r="BX817" s="15">
        <f t="shared" si="499"/>
        <v>0</v>
      </c>
      <c r="BY817" s="15" t="s">
        <v>1007</v>
      </c>
      <c r="BZ817" s="15" t="s">
        <v>1007</v>
      </c>
      <c r="CA817" s="15" t="s">
        <v>1007</v>
      </c>
      <c r="CB817" s="15" t="s">
        <v>1007</v>
      </c>
      <c r="CC817" s="15" t="s">
        <v>1007</v>
      </c>
      <c r="CD817" s="27">
        <v>4</v>
      </c>
      <c r="CE817" s="27">
        <v>3.3333333333333335</v>
      </c>
      <c r="CF817" s="27">
        <v>3.5</v>
      </c>
      <c r="CG817" s="27">
        <v>3.4</v>
      </c>
      <c r="CH817" s="27">
        <v>2</v>
      </c>
      <c r="CI817" s="27">
        <v>3</v>
      </c>
      <c r="CJ817" s="27">
        <f t="shared" si="473"/>
        <v>3.2055555555555557</v>
      </c>
      <c r="CK817" s="15">
        <f t="shared" si="500"/>
        <v>0</v>
      </c>
      <c r="CL817" s="15">
        <f t="shared" si="501"/>
        <v>0.33333333333333348</v>
      </c>
      <c r="CM817" s="15">
        <f t="shared" si="502"/>
        <v>0</v>
      </c>
      <c r="CN817" s="15">
        <f t="shared" si="503"/>
        <v>0.39999999999999991</v>
      </c>
      <c r="CO817" s="15">
        <f t="shared" si="504"/>
        <v>-1.6666666666666665</v>
      </c>
      <c r="CP817" s="15">
        <f t="shared" si="505"/>
        <v>-1</v>
      </c>
      <c r="CQ817" s="15">
        <f t="shared" si="506"/>
        <v>-0.32222222222222241</v>
      </c>
    </row>
    <row r="818" spans="1:95" x14ac:dyDescent="0.2">
      <c r="A818" s="15">
        <v>2123</v>
      </c>
      <c r="B818" s="23">
        <v>1</v>
      </c>
      <c r="C818" s="15">
        <v>5</v>
      </c>
      <c r="D818" s="15">
        <f t="shared" si="474"/>
        <v>0</v>
      </c>
      <c r="E818" s="15">
        <f t="shared" si="508"/>
        <v>0</v>
      </c>
      <c r="F818" s="15">
        <f t="shared" si="509"/>
        <v>0</v>
      </c>
      <c r="G818" s="15">
        <f t="shared" si="510"/>
        <v>1</v>
      </c>
      <c r="H818" s="15">
        <f t="shared" si="511"/>
        <v>0</v>
      </c>
      <c r="I818" s="15">
        <v>1</v>
      </c>
      <c r="J818" s="15">
        <v>65</v>
      </c>
      <c r="K818" s="15">
        <v>4</v>
      </c>
      <c r="L818" s="15">
        <f t="shared" si="475"/>
        <v>0</v>
      </c>
      <c r="M818" s="15">
        <f t="shared" si="476"/>
        <v>0</v>
      </c>
      <c r="N818" s="15">
        <f t="shared" si="477"/>
        <v>0</v>
      </c>
      <c r="O818" s="15">
        <f t="shared" si="478"/>
        <v>0</v>
      </c>
      <c r="P818" s="15">
        <f t="shared" si="479"/>
        <v>1</v>
      </c>
      <c r="Q818" s="15">
        <v>2</v>
      </c>
      <c r="R818" s="15">
        <v>4</v>
      </c>
      <c r="S818" s="15">
        <v>30</v>
      </c>
      <c r="T818" s="15">
        <v>0</v>
      </c>
      <c r="U818" s="15">
        <v>0</v>
      </c>
      <c r="V818" s="15">
        <v>0</v>
      </c>
      <c r="W818" s="15">
        <v>0</v>
      </c>
      <c r="X818" s="15">
        <v>1</v>
      </c>
      <c r="Y818" s="15">
        <v>1</v>
      </c>
      <c r="Z818" s="15">
        <f t="shared" si="507"/>
        <v>0</v>
      </c>
      <c r="AA818" s="15">
        <f t="shared" si="480"/>
        <v>0</v>
      </c>
      <c r="AB818" s="15">
        <f t="shared" si="481"/>
        <v>0</v>
      </c>
      <c r="AC818" s="15">
        <v>1</v>
      </c>
      <c r="AD818" s="15">
        <v>16</v>
      </c>
      <c r="AE818" s="15">
        <v>9</v>
      </c>
      <c r="AF818" s="15">
        <v>2000</v>
      </c>
      <c r="AG818" s="27">
        <v>125</v>
      </c>
      <c r="AH818" s="27">
        <f t="shared" si="482"/>
        <v>0</v>
      </c>
      <c r="AI818" s="27">
        <f t="shared" si="483"/>
        <v>1</v>
      </c>
      <c r="AJ818" s="27">
        <f t="shared" si="484"/>
        <v>0</v>
      </c>
      <c r="AQ818" s="15">
        <f t="shared" si="485"/>
        <v>0</v>
      </c>
      <c r="AR818" s="15">
        <f t="shared" si="486"/>
        <v>0</v>
      </c>
      <c r="AZ818" s="15">
        <f t="shared" si="487"/>
        <v>0</v>
      </c>
      <c r="BA818" s="15">
        <f t="shared" si="488"/>
        <v>0</v>
      </c>
      <c r="BB818" s="15">
        <f>$AJ818</f>
        <v>0</v>
      </c>
      <c r="BC818" s="15">
        <v>1</v>
      </c>
      <c r="BD818" s="15">
        <v>1</v>
      </c>
      <c r="BE818" s="15">
        <v>1</v>
      </c>
      <c r="BF818" s="15">
        <v>1</v>
      </c>
      <c r="BG818" s="15">
        <v>5</v>
      </c>
      <c r="BH818" s="15">
        <v>1.8</v>
      </c>
      <c r="BI818" s="15">
        <v>4</v>
      </c>
      <c r="BJ818" s="15">
        <v>5</v>
      </c>
      <c r="BK818" s="15">
        <f t="shared" si="489"/>
        <v>0</v>
      </c>
      <c r="BL818" s="15">
        <f t="shared" si="490"/>
        <v>0</v>
      </c>
      <c r="BM818" s="15">
        <f t="shared" si="491"/>
        <v>0</v>
      </c>
      <c r="BN818" s="15" t="s">
        <v>1007</v>
      </c>
      <c r="BO818" s="15">
        <f t="shared" si="492"/>
        <v>0</v>
      </c>
      <c r="BP818" s="15">
        <f t="shared" si="493"/>
        <v>0</v>
      </c>
      <c r="BQ818" s="15">
        <f t="shared" si="494"/>
        <v>0</v>
      </c>
      <c r="BR818" s="15">
        <f t="shared" si="495"/>
        <v>0</v>
      </c>
      <c r="BU818" s="15">
        <f t="shared" si="496"/>
        <v>0</v>
      </c>
      <c r="BV818" s="15">
        <f t="shared" si="497"/>
        <v>0</v>
      </c>
      <c r="BW818" s="15">
        <f t="shared" si="498"/>
        <v>0</v>
      </c>
      <c r="BX818" s="15">
        <f t="shared" si="499"/>
        <v>0</v>
      </c>
      <c r="BY818" s="15" t="s">
        <v>1007</v>
      </c>
      <c r="BZ818" s="15" t="s">
        <v>1007</v>
      </c>
      <c r="CA818" s="15" t="s">
        <v>1007</v>
      </c>
      <c r="CB818" s="15" t="s">
        <v>1007</v>
      </c>
      <c r="CC818" s="15" t="s">
        <v>1007</v>
      </c>
      <c r="CD818" s="27">
        <v>4</v>
      </c>
      <c r="CE818" s="27">
        <v>3</v>
      </c>
      <c r="CF818" s="27">
        <v>3.5</v>
      </c>
      <c r="CG818" s="27">
        <v>3</v>
      </c>
      <c r="CH818" s="27">
        <v>3.6666666666666665</v>
      </c>
      <c r="CI818" s="27">
        <v>4</v>
      </c>
      <c r="CJ818" s="27">
        <f t="shared" si="473"/>
        <v>3.5277777777777781</v>
      </c>
      <c r="CK818" s="15">
        <f t="shared" si="500"/>
        <v>0</v>
      </c>
      <c r="CL818" s="15">
        <f t="shared" si="501"/>
        <v>0</v>
      </c>
      <c r="CM818" s="15">
        <f t="shared" si="502"/>
        <v>0</v>
      </c>
      <c r="CN818" s="15">
        <f t="shared" si="503"/>
        <v>0</v>
      </c>
      <c r="CO818" s="15">
        <f t="shared" si="504"/>
        <v>0</v>
      </c>
      <c r="CP818" s="15">
        <f t="shared" si="505"/>
        <v>0</v>
      </c>
      <c r="CQ818" s="15">
        <f t="shared" si="506"/>
        <v>0</v>
      </c>
    </row>
    <row r="819" spans="1:95" x14ac:dyDescent="0.2">
      <c r="A819" s="15">
        <v>2123</v>
      </c>
      <c r="B819" s="23">
        <v>1</v>
      </c>
      <c r="C819" s="15">
        <v>5</v>
      </c>
      <c r="D819" s="15">
        <f t="shared" si="474"/>
        <v>0</v>
      </c>
      <c r="E819" s="15">
        <f t="shared" si="508"/>
        <v>0</v>
      </c>
      <c r="F819" s="15">
        <f t="shared" si="509"/>
        <v>0</v>
      </c>
      <c r="G819" s="15">
        <f t="shared" si="510"/>
        <v>1</v>
      </c>
      <c r="H819" s="15">
        <f t="shared" si="511"/>
        <v>0</v>
      </c>
      <c r="I819" s="15">
        <v>1</v>
      </c>
      <c r="J819" s="15">
        <v>65</v>
      </c>
      <c r="K819" s="15">
        <v>4</v>
      </c>
      <c r="L819" s="15">
        <f t="shared" si="475"/>
        <v>0</v>
      </c>
      <c r="M819" s="15">
        <f t="shared" si="476"/>
        <v>0</v>
      </c>
      <c r="N819" s="15">
        <f t="shared" si="477"/>
        <v>0</v>
      </c>
      <c r="O819" s="15">
        <f t="shared" si="478"/>
        <v>0</v>
      </c>
      <c r="P819" s="15">
        <f t="shared" si="479"/>
        <v>1</v>
      </c>
      <c r="Q819" s="15">
        <v>2</v>
      </c>
      <c r="R819" s="15">
        <v>4</v>
      </c>
      <c r="S819" s="15">
        <v>30</v>
      </c>
      <c r="T819" s="15">
        <v>0</v>
      </c>
      <c r="U819" s="15">
        <v>0</v>
      </c>
      <c r="V819" s="15">
        <v>0</v>
      </c>
      <c r="W819" s="15">
        <v>0</v>
      </c>
      <c r="X819" s="15">
        <v>1</v>
      </c>
      <c r="Y819" s="15">
        <v>0</v>
      </c>
      <c r="Z819" s="15">
        <f t="shared" si="507"/>
        <v>0</v>
      </c>
      <c r="AA819" s="15">
        <f t="shared" si="480"/>
        <v>0</v>
      </c>
      <c r="AB819" s="15">
        <f t="shared" si="481"/>
        <v>0</v>
      </c>
      <c r="AC819" s="159">
        <v>1</v>
      </c>
      <c r="AD819" s="159">
        <v>16</v>
      </c>
      <c r="AE819" s="159">
        <v>9</v>
      </c>
      <c r="AF819" s="15">
        <v>2000</v>
      </c>
      <c r="AG819" s="27">
        <v>125</v>
      </c>
      <c r="AH819" s="27">
        <f t="shared" si="482"/>
        <v>-0.89583333333333337</v>
      </c>
      <c r="AI819" s="27">
        <f t="shared" si="483"/>
        <v>1</v>
      </c>
      <c r="AJ819" s="27">
        <f t="shared" si="484"/>
        <v>-0.89583333333333337</v>
      </c>
      <c r="AQ819" s="15">
        <f t="shared" si="485"/>
        <v>0</v>
      </c>
      <c r="AR819" s="15">
        <f t="shared" si="486"/>
        <v>0</v>
      </c>
      <c r="AZ819" s="15">
        <f t="shared" si="487"/>
        <v>0</v>
      </c>
      <c r="BA819" s="15">
        <f t="shared" si="488"/>
        <v>0</v>
      </c>
      <c r="BC819" s="15">
        <v>1</v>
      </c>
      <c r="BD819" s="15">
        <v>1</v>
      </c>
      <c r="BE819" s="15">
        <v>1</v>
      </c>
      <c r="BF819" s="15">
        <v>1</v>
      </c>
      <c r="BG819" s="15">
        <v>5</v>
      </c>
      <c r="BH819" s="15">
        <v>1.8</v>
      </c>
      <c r="BI819" s="15">
        <v>4</v>
      </c>
      <c r="BJ819" s="15">
        <v>5</v>
      </c>
      <c r="BK819" s="15">
        <f t="shared" si="489"/>
        <v>0</v>
      </c>
      <c r="BL819" s="15">
        <f t="shared" si="490"/>
        <v>0</v>
      </c>
      <c r="BM819" s="15">
        <f t="shared" si="491"/>
        <v>0</v>
      </c>
      <c r="BN819" s="15" t="s">
        <v>1007</v>
      </c>
      <c r="BO819" s="15">
        <f t="shared" si="492"/>
        <v>0</v>
      </c>
      <c r="BP819" s="15">
        <f t="shared" si="493"/>
        <v>0</v>
      </c>
      <c r="BQ819" s="15">
        <f t="shared" si="494"/>
        <v>0</v>
      </c>
      <c r="BR819" s="15">
        <f t="shared" si="495"/>
        <v>0</v>
      </c>
      <c r="BU819" s="15">
        <f t="shared" si="496"/>
        <v>0</v>
      </c>
      <c r="BV819" s="15">
        <f t="shared" si="497"/>
        <v>0</v>
      </c>
      <c r="BW819" s="15">
        <f t="shared" si="498"/>
        <v>0</v>
      </c>
      <c r="BX819" s="15">
        <f t="shared" si="499"/>
        <v>0</v>
      </c>
      <c r="BY819" s="15" t="s">
        <v>1007</v>
      </c>
      <c r="BZ819" s="15" t="s">
        <v>1007</v>
      </c>
      <c r="CA819" s="15" t="s">
        <v>1007</v>
      </c>
      <c r="CB819" s="15" t="s">
        <v>1007</v>
      </c>
      <c r="CC819" s="15" t="s">
        <v>1007</v>
      </c>
      <c r="CD819" s="27">
        <v>4</v>
      </c>
      <c r="CE819" s="27">
        <v>3</v>
      </c>
      <c r="CF819" s="27">
        <v>3.5</v>
      </c>
      <c r="CG819" s="27">
        <v>3</v>
      </c>
      <c r="CH819" s="27">
        <v>3.6666666666666665</v>
      </c>
      <c r="CI819" s="27">
        <v>4</v>
      </c>
      <c r="CJ819" s="27">
        <f t="shared" si="473"/>
        <v>3.5277777777777781</v>
      </c>
      <c r="CK819" s="15">
        <f t="shared" si="500"/>
        <v>0.60000000000000009</v>
      </c>
      <c r="CL819" s="15">
        <f t="shared" si="501"/>
        <v>-0.66666666666666652</v>
      </c>
      <c r="CM819" s="15">
        <f t="shared" si="502"/>
        <v>-0.25</v>
      </c>
      <c r="CN819" s="15">
        <f t="shared" si="503"/>
        <v>-1</v>
      </c>
      <c r="CO819" s="15">
        <f t="shared" si="504"/>
        <v>0</v>
      </c>
      <c r="CP819" s="15">
        <f t="shared" si="505"/>
        <v>0</v>
      </c>
      <c r="CQ819" s="15">
        <f t="shared" si="506"/>
        <v>-0.21944444444444411</v>
      </c>
    </row>
    <row r="820" spans="1:95" x14ac:dyDescent="0.2">
      <c r="A820" s="15">
        <v>2124</v>
      </c>
      <c r="B820" s="23">
        <v>1</v>
      </c>
      <c r="C820" s="15">
        <v>5</v>
      </c>
      <c r="D820" s="15">
        <f t="shared" si="474"/>
        <v>0</v>
      </c>
      <c r="E820" s="15">
        <f t="shared" si="508"/>
        <v>0</v>
      </c>
      <c r="F820" s="15">
        <f t="shared" si="509"/>
        <v>0</v>
      </c>
      <c r="G820" s="15">
        <f t="shared" si="510"/>
        <v>1</v>
      </c>
      <c r="H820" s="15">
        <f t="shared" si="511"/>
        <v>0</v>
      </c>
      <c r="I820" s="15">
        <v>1</v>
      </c>
      <c r="J820" s="15">
        <v>65</v>
      </c>
      <c r="K820" s="15">
        <v>4</v>
      </c>
      <c r="L820" s="15">
        <f t="shared" si="475"/>
        <v>0</v>
      </c>
      <c r="M820" s="15">
        <f t="shared" si="476"/>
        <v>0</v>
      </c>
      <c r="N820" s="15">
        <f t="shared" si="477"/>
        <v>0</v>
      </c>
      <c r="O820" s="15">
        <f t="shared" si="478"/>
        <v>0</v>
      </c>
      <c r="P820" s="15">
        <f t="shared" si="479"/>
        <v>1</v>
      </c>
      <c r="Q820" s="15">
        <v>3</v>
      </c>
      <c r="R820" s="15">
        <v>2</v>
      </c>
      <c r="S820" s="15">
        <v>20</v>
      </c>
      <c r="T820" s="15">
        <v>0</v>
      </c>
      <c r="U820" s="15">
        <v>0</v>
      </c>
      <c r="V820" s="15">
        <v>0</v>
      </c>
      <c r="W820" s="15">
        <v>0</v>
      </c>
      <c r="X820" s="15">
        <v>1</v>
      </c>
      <c r="Y820" s="15">
        <v>1</v>
      </c>
      <c r="Z820" s="15">
        <f t="shared" si="507"/>
        <v>0</v>
      </c>
      <c r="AA820" s="15">
        <f t="shared" si="480"/>
        <v>0</v>
      </c>
      <c r="AB820" s="15">
        <f t="shared" si="481"/>
        <v>0</v>
      </c>
      <c r="AC820" s="15">
        <v>1</v>
      </c>
      <c r="AD820" s="15">
        <v>15</v>
      </c>
      <c r="AE820" s="15">
        <v>10</v>
      </c>
      <c r="AF820" s="15">
        <v>18000</v>
      </c>
      <c r="AG820" s="27">
        <v>1200</v>
      </c>
      <c r="AH820" s="27">
        <f t="shared" si="482"/>
        <v>0</v>
      </c>
      <c r="AI820" s="27">
        <f t="shared" si="483"/>
        <v>1</v>
      </c>
      <c r="AJ820" s="27">
        <f t="shared" si="484"/>
        <v>0</v>
      </c>
      <c r="AQ820" s="15">
        <f t="shared" si="485"/>
        <v>0</v>
      </c>
      <c r="AR820" s="15">
        <f t="shared" si="486"/>
        <v>0</v>
      </c>
      <c r="AZ820" s="15">
        <f t="shared" si="487"/>
        <v>0</v>
      </c>
      <c r="BA820" s="15">
        <f t="shared" si="488"/>
        <v>0</v>
      </c>
      <c r="BB820" s="15">
        <f>$AJ820</f>
        <v>0</v>
      </c>
      <c r="BC820" s="15">
        <v>1</v>
      </c>
      <c r="BD820" s="15">
        <v>1</v>
      </c>
      <c r="BE820" s="15">
        <v>1</v>
      </c>
      <c r="BF820" s="15">
        <v>1</v>
      </c>
      <c r="BG820" s="15">
        <v>1</v>
      </c>
      <c r="BH820" s="15">
        <v>1</v>
      </c>
      <c r="BI820" s="15">
        <v>1</v>
      </c>
      <c r="BJ820" s="15">
        <v>5</v>
      </c>
      <c r="BK820" s="15">
        <f t="shared" si="489"/>
        <v>0</v>
      </c>
      <c r="BL820" s="15">
        <f t="shared" si="490"/>
        <v>0</v>
      </c>
      <c r="BM820" s="15">
        <f t="shared" si="491"/>
        <v>0</v>
      </c>
      <c r="BN820" s="15" t="s">
        <v>1007</v>
      </c>
      <c r="BO820" s="15">
        <f t="shared" si="492"/>
        <v>0</v>
      </c>
      <c r="BP820" s="15">
        <f t="shared" si="493"/>
        <v>0</v>
      </c>
      <c r="BQ820" s="15">
        <f t="shared" si="494"/>
        <v>0</v>
      </c>
      <c r="BR820" s="15">
        <f t="shared" si="495"/>
        <v>0</v>
      </c>
      <c r="BU820" s="15">
        <f t="shared" si="496"/>
        <v>0</v>
      </c>
      <c r="BV820" s="15">
        <f t="shared" si="497"/>
        <v>0</v>
      </c>
      <c r="BW820" s="15">
        <f t="shared" si="498"/>
        <v>0</v>
      </c>
      <c r="BX820" s="15">
        <f t="shared" si="499"/>
        <v>0</v>
      </c>
      <c r="BY820" s="15" t="s">
        <v>1007</v>
      </c>
      <c r="BZ820" s="15" t="s">
        <v>1007</v>
      </c>
      <c r="CA820" s="15" t="s">
        <v>1007</v>
      </c>
      <c r="CB820" s="15" t="s">
        <v>1007</v>
      </c>
      <c r="CC820" s="15" t="s">
        <v>1007</v>
      </c>
      <c r="CD820" s="27">
        <v>3.4</v>
      </c>
      <c r="CE820" s="27">
        <v>3.6666666666666665</v>
      </c>
      <c r="CF820" s="27">
        <v>3.75</v>
      </c>
      <c r="CG820" s="27">
        <v>4</v>
      </c>
      <c r="CH820" s="27">
        <v>3.6666666666666665</v>
      </c>
      <c r="CI820" s="27">
        <v>4</v>
      </c>
      <c r="CJ820" s="27">
        <f t="shared" si="473"/>
        <v>3.7472222222222222</v>
      </c>
      <c r="CK820" s="15">
        <f t="shared" si="500"/>
        <v>0</v>
      </c>
      <c r="CL820" s="15">
        <f t="shared" si="501"/>
        <v>0</v>
      </c>
      <c r="CM820" s="15">
        <f t="shared" si="502"/>
        <v>0</v>
      </c>
      <c r="CN820" s="15">
        <f t="shared" si="503"/>
        <v>0</v>
      </c>
      <c r="CO820" s="15">
        <f t="shared" si="504"/>
        <v>0</v>
      </c>
      <c r="CP820" s="15">
        <f t="shared" si="505"/>
        <v>0</v>
      </c>
      <c r="CQ820" s="15">
        <f t="shared" si="506"/>
        <v>0</v>
      </c>
    </row>
    <row r="821" spans="1:95" x14ac:dyDescent="0.2">
      <c r="A821" s="15">
        <v>2124</v>
      </c>
      <c r="B821" s="23">
        <v>1</v>
      </c>
      <c r="C821" s="15">
        <v>5</v>
      </c>
      <c r="D821" s="15">
        <f t="shared" si="474"/>
        <v>0</v>
      </c>
      <c r="E821" s="15">
        <f t="shared" si="508"/>
        <v>0</v>
      </c>
      <c r="F821" s="15">
        <f t="shared" si="509"/>
        <v>0</v>
      </c>
      <c r="G821" s="15">
        <f t="shared" si="510"/>
        <v>1</v>
      </c>
      <c r="H821" s="15">
        <f t="shared" si="511"/>
        <v>0</v>
      </c>
      <c r="I821" s="15">
        <v>1</v>
      </c>
      <c r="J821" s="15">
        <v>65</v>
      </c>
      <c r="K821" s="15">
        <v>4</v>
      </c>
      <c r="L821" s="15">
        <f t="shared" si="475"/>
        <v>0</v>
      </c>
      <c r="M821" s="15">
        <f t="shared" si="476"/>
        <v>0</v>
      </c>
      <c r="N821" s="15">
        <f t="shared" si="477"/>
        <v>0</v>
      </c>
      <c r="O821" s="15">
        <f t="shared" si="478"/>
        <v>0</v>
      </c>
      <c r="P821" s="15">
        <f t="shared" si="479"/>
        <v>1</v>
      </c>
      <c r="Q821" s="15">
        <v>3</v>
      </c>
      <c r="R821" s="15">
        <v>2</v>
      </c>
      <c r="S821" s="15">
        <v>20</v>
      </c>
      <c r="T821" s="15">
        <v>0</v>
      </c>
      <c r="U821" s="15">
        <v>0</v>
      </c>
      <c r="V821" s="15">
        <v>0</v>
      </c>
      <c r="W821" s="15">
        <v>0</v>
      </c>
      <c r="X821" s="15">
        <v>1</v>
      </c>
      <c r="Y821" s="15">
        <v>0</v>
      </c>
      <c r="Z821" s="15">
        <f t="shared" si="507"/>
        <v>0</v>
      </c>
      <c r="AA821" s="15">
        <f t="shared" si="480"/>
        <v>0</v>
      </c>
      <c r="AB821" s="15">
        <f t="shared" si="481"/>
        <v>0</v>
      </c>
      <c r="AC821" s="159">
        <v>1</v>
      </c>
      <c r="AD821" s="159">
        <v>15</v>
      </c>
      <c r="AE821" s="159">
        <v>10</v>
      </c>
      <c r="AF821" s="15">
        <v>18000</v>
      </c>
      <c r="AG821" s="27">
        <v>1200</v>
      </c>
      <c r="AH821" s="27">
        <f t="shared" si="482"/>
        <v>5.1764705882352944</v>
      </c>
      <c r="AI821" s="27">
        <f t="shared" si="483"/>
        <v>1</v>
      </c>
      <c r="AJ821" s="27">
        <f t="shared" si="484"/>
        <v>5.1764705882352944</v>
      </c>
      <c r="AQ821" s="15">
        <f t="shared" si="485"/>
        <v>0</v>
      </c>
      <c r="AR821" s="15">
        <f t="shared" si="486"/>
        <v>0</v>
      </c>
      <c r="AZ821" s="15">
        <f t="shared" si="487"/>
        <v>0</v>
      </c>
      <c r="BA821" s="15">
        <f t="shared" si="488"/>
        <v>0</v>
      </c>
      <c r="BC821" s="15">
        <v>1</v>
      </c>
      <c r="BD821" s="15">
        <v>1</v>
      </c>
      <c r="BE821" s="15">
        <v>1</v>
      </c>
      <c r="BF821" s="15">
        <v>1</v>
      </c>
      <c r="BG821" s="15">
        <v>1</v>
      </c>
      <c r="BH821" s="15">
        <v>1</v>
      </c>
      <c r="BI821" s="15">
        <v>1</v>
      </c>
      <c r="BJ821" s="15">
        <v>5</v>
      </c>
      <c r="BK821" s="15">
        <f t="shared" si="489"/>
        <v>0</v>
      </c>
      <c r="BL821" s="15">
        <f t="shared" si="490"/>
        <v>0</v>
      </c>
      <c r="BM821" s="15">
        <f t="shared" si="491"/>
        <v>0</v>
      </c>
      <c r="BN821" s="15" t="s">
        <v>1007</v>
      </c>
      <c r="BO821" s="15">
        <f t="shared" si="492"/>
        <v>0</v>
      </c>
      <c r="BP821" s="15">
        <f t="shared" si="493"/>
        <v>0</v>
      </c>
      <c r="BQ821" s="15">
        <f t="shared" si="494"/>
        <v>0</v>
      </c>
      <c r="BR821" s="15">
        <f t="shared" si="495"/>
        <v>0</v>
      </c>
      <c r="BU821" s="15">
        <f t="shared" si="496"/>
        <v>0</v>
      </c>
      <c r="BV821" s="15">
        <f t="shared" si="497"/>
        <v>0</v>
      </c>
      <c r="BW821" s="15">
        <f t="shared" si="498"/>
        <v>0</v>
      </c>
      <c r="BX821" s="15">
        <f t="shared" si="499"/>
        <v>0</v>
      </c>
      <c r="BY821" s="15" t="s">
        <v>1007</v>
      </c>
      <c r="BZ821" s="15" t="s">
        <v>1007</v>
      </c>
      <c r="CA821" s="15" t="s">
        <v>1007</v>
      </c>
      <c r="CB821" s="15" t="s">
        <v>1007</v>
      </c>
      <c r="CC821" s="15" t="s">
        <v>1007</v>
      </c>
      <c r="CD821" s="27">
        <v>3.4</v>
      </c>
      <c r="CE821" s="27">
        <v>3.6666666666666665</v>
      </c>
      <c r="CF821" s="27">
        <v>3.75</v>
      </c>
      <c r="CG821" s="27">
        <v>4</v>
      </c>
      <c r="CH821" s="27">
        <v>3.6666666666666665</v>
      </c>
      <c r="CI821" s="27">
        <v>4</v>
      </c>
      <c r="CJ821" s="27">
        <f t="shared" si="473"/>
        <v>3.7472222222222222</v>
      </c>
      <c r="CK821" s="15">
        <f t="shared" si="500"/>
        <v>-1.1999999999999997</v>
      </c>
      <c r="CL821" s="15">
        <f t="shared" si="501"/>
        <v>-0.66666666666666652</v>
      </c>
      <c r="CM821" s="15">
        <f t="shared" si="502"/>
        <v>-1.25</v>
      </c>
      <c r="CN821" s="15">
        <f t="shared" si="503"/>
        <v>-0.59999999999999964</v>
      </c>
      <c r="CO821" s="15">
        <f t="shared" si="504"/>
        <v>-1.0033333333333334</v>
      </c>
      <c r="CP821" s="15">
        <f t="shared" si="505"/>
        <v>1</v>
      </c>
      <c r="CQ821" s="15">
        <f t="shared" si="506"/>
        <v>-0.61999999999999966</v>
      </c>
    </row>
    <row r="822" spans="1:95" x14ac:dyDescent="0.2">
      <c r="A822" s="15">
        <v>2125</v>
      </c>
      <c r="B822" s="23">
        <v>1</v>
      </c>
      <c r="C822" s="15">
        <v>5</v>
      </c>
      <c r="D822" s="15">
        <f t="shared" si="474"/>
        <v>0</v>
      </c>
      <c r="E822" s="15">
        <f t="shared" si="508"/>
        <v>0</v>
      </c>
      <c r="F822" s="15">
        <f t="shared" si="509"/>
        <v>0</v>
      </c>
      <c r="G822" s="15">
        <f t="shared" si="510"/>
        <v>1</v>
      </c>
      <c r="H822" s="15">
        <f t="shared" si="511"/>
        <v>0</v>
      </c>
      <c r="I822" s="15">
        <v>1</v>
      </c>
      <c r="J822" s="15">
        <v>50</v>
      </c>
      <c r="K822" s="15">
        <v>4</v>
      </c>
      <c r="L822" s="15">
        <f t="shared" si="475"/>
        <v>0</v>
      </c>
      <c r="M822" s="15">
        <f t="shared" si="476"/>
        <v>0</v>
      </c>
      <c r="N822" s="15">
        <f t="shared" si="477"/>
        <v>0</v>
      </c>
      <c r="O822" s="15">
        <f t="shared" si="478"/>
        <v>0</v>
      </c>
      <c r="P822" s="15">
        <f t="shared" si="479"/>
        <v>1</v>
      </c>
      <c r="Q822" s="15">
        <v>2</v>
      </c>
      <c r="R822" s="15">
        <v>4</v>
      </c>
      <c r="S822" s="15">
        <v>30</v>
      </c>
      <c r="T822" s="15">
        <v>0</v>
      </c>
      <c r="U822" s="15">
        <v>0</v>
      </c>
      <c r="V822" s="15">
        <v>0</v>
      </c>
      <c r="W822" s="15">
        <v>0</v>
      </c>
      <c r="X822" s="15">
        <v>1</v>
      </c>
      <c r="Y822" s="15">
        <v>1</v>
      </c>
      <c r="Z822" s="15">
        <f t="shared" si="507"/>
        <v>0</v>
      </c>
      <c r="AA822" s="15">
        <f t="shared" si="480"/>
        <v>1</v>
      </c>
      <c r="AB822" s="15">
        <f t="shared" si="481"/>
        <v>0</v>
      </c>
      <c r="AC822" s="15">
        <v>2</v>
      </c>
      <c r="AD822" s="15">
        <v>70</v>
      </c>
      <c r="AE822" s="15">
        <v>6.5</v>
      </c>
      <c r="AF822" s="15">
        <v>13600</v>
      </c>
      <c r="AG822" s="27">
        <v>194.28571428571428</v>
      </c>
      <c r="AH822" s="27">
        <f t="shared" si="482"/>
        <v>0.23636363636363633</v>
      </c>
      <c r="AI822" s="27">
        <f t="shared" si="483"/>
        <v>1</v>
      </c>
      <c r="AJ822" s="27">
        <f t="shared" si="484"/>
        <v>0.23636363636363633</v>
      </c>
      <c r="AQ822" s="15">
        <f t="shared" si="485"/>
        <v>0</v>
      </c>
      <c r="AR822" s="15">
        <f t="shared" si="486"/>
        <v>0</v>
      </c>
      <c r="AZ822" s="15">
        <f t="shared" si="487"/>
        <v>0</v>
      </c>
      <c r="BA822" s="15">
        <f t="shared" si="488"/>
        <v>0</v>
      </c>
      <c r="BB822" s="15">
        <f>$AJ822</f>
        <v>0.23636363636363633</v>
      </c>
      <c r="BC822" s="15">
        <v>2.5</v>
      </c>
      <c r="BD822" s="15">
        <v>2</v>
      </c>
      <c r="BE822" s="15">
        <v>2</v>
      </c>
      <c r="BF822" s="15">
        <v>2</v>
      </c>
      <c r="BG822" s="15">
        <v>2</v>
      </c>
      <c r="BH822" s="15">
        <v>2.1</v>
      </c>
      <c r="BI822" s="15">
        <v>2</v>
      </c>
      <c r="BJ822" s="15">
        <v>5</v>
      </c>
      <c r="BK822" s="15">
        <f t="shared" si="489"/>
        <v>0</v>
      </c>
      <c r="BL822" s="15">
        <f t="shared" si="490"/>
        <v>0</v>
      </c>
      <c r="BM822" s="15">
        <f t="shared" si="491"/>
        <v>0</v>
      </c>
      <c r="BN822" s="15" t="s">
        <v>1007</v>
      </c>
      <c r="BO822" s="15">
        <f t="shared" si="492"/>
        <v>0</v>
      </c>
      <c r="BP822" s="15">
        <f t="shared" si="493"/>
        <v>0</v>
      </c>
      <c r="BQ822" s="15">
        <f t="shared" si="494"/>
        <v>0</v>
      </c>
      <c r="BR822" s="15">
        <f t="shared" si="495"/>
        <v>0</v>
      </c>
      <c r="BU822" s="15">
        <f t="shared" si="496"/>
        <v>0</v>
      </c>
      <c r="BV822" s="15">
        <f t="shared" si="497"/>
        <v>0</v>
      </c>
      <c r="BW822" s="15">
        <f t="shared" si="498"/>
        <v>0</v>
      </c>
      <c r="BX822" s="15">
        <f t="shared" si="499"/>
        <v>0</v>
      </c>
      <c r="BY822" s="15" t="s">
        <v>1007</v>
      </c>
      <c r="BZ822" s="15" t="s">
        <v>1007</v>
      </c>
      <c r="CA822" s="15" t="s">
        <v>1007</v>
      </c>
      <c r="CB822" s="15" t="s">
        <v>1007</v>
      </c>
      <c r="CC822" s="15" t="s">
        <v>1007</v>
      </c>
      <c r="CD822" s="27">
        <v>4.5999999999999996</v>
      </c>
      <c r="CE822" s="27">
        <v>4.333333333333333</v>
      </c>
      <c r="CF822" s="27">
        <v>5</v>
      </c>
      <c r="CG822" s="27">
        <v>4.5999999999999996</v>
      </c>
      <c r="CH822" s="166">
        <v>4.67</v>
      </c>
      <c r="CI822" s="27">
        <v>3</v>
      </c>
      <c r="CJ822" s="27">
        <f t="shared" si="473"/>
        <v>4.3672222222222219</v>
      </c>
      <c r="CK822" s="15">
        <f t="shared" si="500"/>
        <v>0</v>
      </c>
      <c r="CL822" s="15">
        <f t="shared" si="501"/>
        <v>0</v>
      </c>
      <c r="CM822" s="15">
        <f t="shared" si="502"/>
        <v>0</v>
      </c>
      <c r="CN822" s="15">
        <f t="shared" si="503"/>
        <v>0</v>
      </c>
      <c r="CO822" s="15">
        <f t="shared" si="504"/>
        <v>3.3333333333329662E-3</v>
      </c>
      <c r="CP822" s="15">
        <f t="shared" si="505"/>
        <v>0</v>
      </c>
      <c r="CQ822" s="15">
        <f t="shared" si="506"/>
        <v>5.555555555556424E-4</v>
      </c>
    </row>
    <row r="823" spans="1:95" x14ac:dyDescent="0.2">
      <c r="A823" s="15">
        <v>2125</v>
      </c>
      <c r="B823" s="23">
        <v>1</v>
      </c>
      <c r="C823" s="15">
        <v>5</v>
      </c>
      <c r="D823" s="15">
        <f t="shared" si="474"/>
        <v>0</v>
      </c>
      <c r="E823" s="15">
        <f t="shared" si="508"/>
        <v>0</v>
      </c>
      <c r="F823" s="15">
        <f t="shared" si="509"/>
        <v>0</v>
      </c>
      <c r="G823" s="15">
        <f t="shared" si="510"/>
        <v>1</v>
      </c>
      <c r="H823" s="15">
        <f t="shared" si="511"/>
        <v>0</v>
      </c>
      <c r="I823" s="15">
        <v>1</v>
      </c>
      <c r="J823" s="15">
        <v>50</v>
      </c>
      <c r="K823" s="15">
        <v>4</v>
      </c>
      <c r="L823" s="15">
        <f t="shared" si="475"/>
        <v>0</v>
      </c>
      <c r="M823" s="15">
        <f t="shared" si="476"/>
        <v>0</v>
      </c>
      <c r="N823" s="15">
        <f t="shared" si="477"/>
        <v>0</v>
      </c>
      <c r="O823" s="15">
        <f t="shared" si="478"/>
        <v>0</v>
      </c>
      <c r="P823" s="15">
        <f t="shared" si="479"/>
        <v>1</v>
      </c>
      <c r="Q823" s="15">
        <v>2</v>
      </c>
      <c r="R823" s="15">
        <v>4</v>
      </c>
      <c r="S823" s="15">
        <v>30</v>
      </c>
      <c r="T823" s="15">
        <v>0</v>
      </c>
      <c r="U823" s="15">
        <v>0</v>
      </c>
      <c r="V823" s="15">
        <v>0</v>
      </c>
      <c r="W823" s="15">
        <v>0</v>
      </c>
      <c r="X823" s="15">
        <v>1</v>
      </c>
      <c r="Y823" s="15">
        <v>0</v>
      </c>
      <c r="Z823" s="15">
        <f t="shared" si="507"/>
        <v>0</v>
      </c>
      <c r="AA823" s="15">
        <f t="shared" si="480"/>
        <v>1</v>
      </c>
      <c r="AB823" s="15">
        <f t="shared" si="481"/>
        <v>0</v>
      </c>
      <c r="AC823" s="159">
        <v>2</v>
      </c>
      <c r="AD823" s="159">
        <v>70</v>
      </c>
      <c r="AE823" s="159">
        <v>6.5</v>
      </c>
      <c r="AF823" s="15">
        <v>11000</v>
      </c>
      <c r="AG823" s="27">
        <v>157.14285714285714</v>
      </c>
      <c r="AH823" s="27">
        <f t="shared" si="482"/>
        <v>3.489795918367347</v>
      </c>
      <c r="AI823" s="27">
        <f t="shared" si="483"/>
        <v>1</v>
      </c>
      <c r="AJ823" s="27">
        <f t="shared" si="484"/>
        <v>3.489795918367347</v>
      </c>
      <c r="AQ823" s="15">
        <f t="shared" si="485"/>
        <v>0</v>
      </c>
      <c r="AR823" s="15">
        <f t="shared" si="486"/>
        <v>0</v>
      </c>
      <c r="AZ823" s="15">
        <f t="shared" si="487"/>
        <v>0</v>
      </c>
      <c r="BA823" s="15">
        <f t="shared" si="488"/>
        <v>0</v>
      </c>
      <c r="BC823" s="15">
        <v>2.5</v>
      </c>
      <c r="BD823" s="15">
        <v>2</v>
      </c>
      <c r="BE823" s="15">
        <v>2</v>
      </c>
      <c r="BF823" s="15">
        <v>2</v>
      </c>
      <c r="BG823" s="15">
        <v>2</v>
      </c>
      <c r="BH823" s="15">
        <v>2.1</v>
      </c>
      <c r="BI823" s="15">
        <v>2</v>
      </c>
      <c r="BJ823" s="15">
        <v>5</v>
      </c>
      <c r="BK823" s="15">
        <f t="shared" si="489"/>
        <v>0</v>
      </c>
      <c r="BL823" s="15">
        <f t="shared" si="490"/>
        <v>0</v>
      </c>
      <c r="BM823" s="15">
        <f t="shared" si="491"/>
        <v>0</v>
      </c>
      <c r="BN823" s="15" t="s">
        <v>1007</v>
      </c>
      <c r="BO823" s="15">
        <f t="shared" si="492"/>
        <v>0</v>
      </c>
      <c r="BP823" s="15">
        <f t="shared" si="493"/>
        <v>0</v>
      </c>
      <c r="BQ823" s="15">
        <f t="shared" si="494"/>
        <v>0</v>
      </c>
      <c r="BR823" s="15">
        <f t="shared" si="495"/>
        <v>0</v>
      </c>
      <c r="BU823" s="15">
        <f t="shared" si="496"/>
        <v>0</v>
      </c>
      <c r="BV823" s="15">
        <f t="shared" si="497"/>
        <v>0</v>
      </c>
      <c r="BW823" s="15">
        <f t="shared" si="498"/>
        <v>0</v>
      </c>
      <c r="BX823" s="15">
        <f t="shared" si="499"/>
        <v>0</v>
      </c>
      <c r="BY823" s="15" t="s">
        <v>1007</v>
      </c>
      <c r="BZ823" s="15" t="s">
        <v>1007</v>
      </c>
      <c r="CA823" s="15" t="s">
        <v>1007</v>
      </c>
      <c r="CB823" s="15" t="s">
        <v>1007</v>
      </c>
      <c r="CC823" s="15" t="s">
        <v>1007</v>
      </c>
      <c r="CD823" s="27">
        <v>4.5999999999999996</v>
      </c>
      <c r="CE823" s="27">
        <v>4.333333333333333</v>
      </c>
      <c r="CF823" s="27">
        <v>5</v>
      </c>
      <c r="CG823" s="27">
        <v>4.5999999999999996</v>
      </c>
      <c r="CH823" s="27">
        <v>4.666666666666667</v>
      </c>
      <c r="CI823" s="27">
        <v>3</v>
      </c>
      <c r="CJ823" s="27">
        <f t="shared" si="473"/>
        <v>4.3666666666666663</v>
      </c>
      <c r="CK823" s="15">
        <f t="shared" si="500"/>
        <v>1.7999999999999998</v>
      </c>
      <c r="CL823" s="15">
        <f t="shared" si="501"/>
        <v>1.6666666666666665</v>
      </c>
      <c r="CM823" s="15">
        <f t="shared" si="502"/>
        <v>2.25</v>
      </c>
      <c r="CN823" s="15">
        <f t="shared" si="503"/>
        <v>2.3999999999999995</v>
      </c>
      <c r="CO823" s="15">
        <f t="shared" si="504"/>
        <v>2.0000000000000004</v>
      </c>
      <c r="CP823" s="15">
        <f t="shared" si="505"/>
        <v>0.25</v>
      </c>
      <c r="CQ823" s="15">
        <f t="shared" si="506"/>
        <v>1.7277777777777774</v>
      </c>
    </row>
    <row r="824" spans="1:95" x14ac:dyDescent="0.2">
      <c r="A824" s="15">
        <v>2126</v>
      </c>
      <c r="B824" s="23">
        <v>1</v>
      </c>
      <c r="C824" s="15">
        <v>1</v>
      </c>
      <c r="D824" s="15">
        <f t="shared" si="474"/>
        <v>0</v>
      </c>
      <c r="E824" s="15">
        <f t="shared" si="508"/>
        <v>0</v>
      </c>
      <c r="F824" s="15">
        <f t="shared" si="509"/>
        <v>0</v>
      </c>
      <c r="G824" s="15">
        <f t="shared" si="510"/>
        <v>0</v>
      </c>
      <c r="H824" s="15">
        <f t="shared" si="511"/>
        <v>0</v>
      </c>
      <c r="I824" s="15">
        <v>1</v>
      </c>
      <c r="J824" s="15">
        <v>60</v>
      </c>
      <c r="K824" s="15">
        <v>4</v>
      </c>
      <c r="L824" s="15">
        <f t="shared" si="475"/>
        <v>0</v>
      </c>
      <c r="M824" s="15">
        <f t="shared" si="476"/>
        <v>0</v>
      </c>
      <c r="N824" s="15">
        <f t="shared" si="477"/>
        <v>0</v>
      </c>
      <c r="O824" s="15">
        <f t="shared" si="478"/>
        <v>0</v>
      </c>
      <c r="P824" s="15">
        <f t="shared" si="479"/>
        <v>1</v>
      </c>
      <c r="Q824" s="15">
        <v>2</v>
      </c>
      <c r="R824" s="15">
        <v>4</v>
      </c>
      <c r="S824" s="15">
        <v>30</v>
      </c>
      <c r="T824" s="15">
        <v>0</v>
      </c>
      <c r="U824" s="15">
        <v>1</v>
      </c>
      <c r="V824" s="15">
        <v>0</v>
      </c>
      <c r="W824" s="15">
        <v>0</v>
      </c>
      <c r="X824" s="15">
        <v>1</v>
      </c>
      <c r="Y824" s="15">
        <v>1</v>
      </c>
      <c r="Z824" s="15">
        <f t="shared" si="507"/>
        <v>0</v>
      </c>
      <c r="AA824" s="15">
        <f t="shared" si="480"/>
        <v>0</v>
      </c>
      <c r="AB824" s="15">
        <f t="shared" si="481"/>
        <v>1</v>
      </c>
      <c r="AC824" s="15">
        <v>7</v>
      </c>
      <c r="AD824" s="15">
        <v>10</v>
      </c>
      <c r="AE824" s="15">
        <v>20</v>
      </c>
      <c r="AF824" s="15">
        <v>350</v>
      </c>
      <c r="AG824" s="27">
        <v>35</v>
      </c>
      <c r="AH824" s="27">
        <f t="shared" si="482"/>
        <v>0</v>
      </c>
      <c r="AI824" s="27">
        <f t="shared" si="483"/>
        <v>1</v>
      </c>
      <c r="AJ824" s="27">
        <f t="shared" si="484"/>
        <v>0</v>
      </c>
      <c r="AQ824" s="15">
        <f t="shared" si="485"/>
        <v>0</v>
      </c>
      <c r="AR824" s="15">
        <f t="shared" si="486"/>
        <v>0</v>
      </c>
      <c r="AZ824" s="15">
        <f t="shared" si="487"/>
        <v>0</v>
      </c>
      <c r="BA824" s="15">
        <f t="shared" si="488"/>
        <v>0</v>
      </c>
      <c r="BB824" s="15">
        <f>$AJ824</f>
        <v>0</v>
      </c>
      <c r="BC824" s="15">
        <v>1.5</v>
      </c>
      <c r="BD824" s="15">
        <v>3.3333333333333335</v>
      </c>
      <c r="BE824" s="15">
        <v>2</v>
      </c>
      <c r="BF824" s="15">
        <v>2</v>
      </c>
      <c r="BG824" s="15">
        <v>4.5</v>
      </c>
      <c r="BH824" s="15">
        <v>2.666666666666667</v>
      </c>
      <c r="BI824" s="15">
        <v>4</v>
      </c>
      <c r="BJ824" s="15">
        <v>5</v>
      </c>
      <c r="BK824" s="15">
        <f t="shared" si="489"/>
        <v>0</v>
      </c>
      <c r="BL824" s="15">
        <f t="shared" si="490"/>
        <v>0</v>
      </c>
      <c r="BM824" s="15">
        <f t="shared" si="491"/>
        <v>0</v>
      </c>
      <c r="BN824" s="15" t="s">
        <v>1007</v>
      </c>
      <c r="BO824" s="15">
        <f t="shared" si="492"/>
        <v>0</v>
      </c>
      <c r="BP824" s="15">
        <f t="shared" si="493"/>
        <v>0</v>
      </c>
      <c r="BQ824" s="15">
        <f t="shared" si="494"/>
        <v>0</v>
      </c>
      <c r="BR824" s="15">
        <f t="shared" si="495"/>
        <v>0</v>
      </c>
      <c r="BU824" s="15">
        <f t="shared" si="496"/>
        <v>0</v>
      </c>
      <c r="BV824" s="15">
        <f t="shared" si="497"/>
        <v>0</v>
      </c>
      <c r="BW824" s="15">
        <f t="shared" si="498"/>
        <v>0</v>
      </c>
      <c r="BX824" s="15">
        <f t="shared" si="499"/>
        <v>0</v>
      </c>
      <c r="BY824" s="15" t="s">
        <v>1007</v>
      </c>
      <c r="BZ824" s="15" t="s">
        <v>1007</v>
      </c>
      <c r="CA824" s="15" t="s">
        <v>1007</v>
      </c>
      <c r="CB824" s="15" t="s">
        <v>1007</v>
      </c>
      <c r="CC824" s="15" t="s">
        <v>1007</v>
      </c>
      <c r="CD824" s="27">
        <v>2.8</v>
      </c>
      <c r="CE824" s="27">
        <v>2.6666666666666665</v>
      </c>
      <c r="CF824" s="27">
        <v>2.75</v>
      </c>
      <c r="CG824" s="27">
        <v>2.2000000000000002</v>
      </c>
      <c r="CH824" s="27">
        <v>2.6666666666666665</v>
      </c>
      <c r="CI824" s="27">
        <v>2.75</v>
      </c>
      <c r="CJ824" s="27">
        <f t="shared" si="473"/>
        <v>2.6388888888888888</v>
      </c>
      <c r="CK824" s="15">
        <f t="shared" si="500"/>
        <v>0</v>
      </c>
      <c r="CL824" s="15">
        <f t="shared" si="501"/>
        <v>0</v>
      </c>
      <c r="CM824" s="15">
        <f t="shared" si="502"/>
        <v>0</v>
      </c>
      <c r="CN824" s="15">
        <f t="shared" si="503"/>
        <v>0</v>
      </c>
      <c r="CO824" s="15">
        <f t="shared" si="504"/>
        <v>0</v>
      </c>
      <c r="CP824" s="15">
        <f t="shared" si="505"/>
        <v>0</v>
      </c>
      <c r="CQ824" s="15">
        <f t="shared" si="506"/>
        <v>0</v>
      </c>
    </row>
    <row r="825" spans="1:95" x14ac:dyDescent="0.2">
      <c r="A825" s="15">
        <v>2126</v>
      </c>
      <c r="B825" s="23">
        <v>1</v>
      </c>
      <c r="C825" s="15">
        <v>1</v>
      </c>
      <c r="D825" s="15">
        <f t="shared" si="474"/>
        <v>0</v>
      </c>
      <c r="E825" s="15">
        <f t="shared" si="508"/>
        <v>0</v>
      </c>
      <c r="F825" s="15">
        <f t="shared" si="509"/>
        <v>0</v>
      </c>
      <c r="G825" s="15">
        <f t="shared" si="510"/>
        <v>0</v>
      </c>
      <c r="H825" s="15">
        <f t="shared" si="511"/>
        <v>0</v>
      </c>
      <c r="I825" s="15">
        <v>1</v>
      </c>
      <c r="J825" s="15">
        <v>60</v>
      </c>
      <c r="K825" s="15">
        <v>4</v>
      </c>
      <c r="L825" s="15">
        <f t="shared" si="475"/>
        <v>0</v>
      </c>
      <c r="M825" s="15">
        <f t="shared" si="476"/>
        <v>0</v>
      </c>
      <c r="N825" s="15">
        <f t="shared" si="477"/>
        <v>0</v>
      </c>
      <c r="O825" s="15">
        <f t="shared" si="478"/>
        <v>0</v>
      </c>
      <c r="P825" s="15">
        <f t="shared" si="479"/>
        <v>1</v>
      </c>
      <c r="Q825" s="15">
        <v>2</v>
      </c>
      <c r="R825" s="15">
        <v>4</v>
      </c>
      <c r="S825" s="15">
        <v>30</v>
      </c>
      <c r="T825" s="15">
        <v>0</v>
      </c>
      <c r="U825" s="15">
        <v>1</v>
      </c>
      <c r="V825" s="15">
        <v>0</v>
      </c>
      <c r="W825" s="15">
        <v>0</v>
      </c>
      <c r="X825" s="15">
        <v>1</v>
      </c>
      <c r="Y825" s="15">
        <v>0</v>
      </c>
      <c r="Z825" s="15">
        <f t="shared" si="507"/>
        <v>0</v>
      </c>
      <c r="AA825" s="15">
        <f t="shared" si="480"/>
        <v>0</v>
      </c>
      <c r="AB825" s="15">
        <f t="shared" si="481"/>
        <v>1</v>
      </c>
      <c r="AC825" s="159">
        <v>7</v>
      </c>
      <c r="AD825" s="159">
        <v>10</v>
      </c>
      <c r="AE825" s="159">
        <v>15</v>
      </c>
      <c r="AF825" s="15">
        <v>350</v>
      </c>
      <c r="AG825" s="27">
        <v>35</v>
      </c>
      <c r="AH825" s="27">
        <f t="shared" si="482"/>
        <v>-0.81684587813620069</v>
      </c>
      <c r="AI825" s="27">
        <f t="shared" si="483"/>
        <v>1</v>
      </c>
      <c r="AJ825" s="27">
        <f t="shared" si="484"/>
        <v>-0.81684587813620069</v>
      </c>
      <c r="AQ825" s="15">
        <f t="shared" si="485"/>
        <v>0</v>
      </c>
      <c r="AR825" s="15">
        <f t="shared" si="486"/>
        <v>0</v>
      </c>
      <c r="AZ825" s="15">
        <f t="shared" si="487"/>
        <v>0</v>
      </c>
      <c r="BA825" s="15">
        <f t="shared" si="488"/>
        <v>0</v>
      </c>
      <c r="BC825" s="15">
        <v>1.5</v>
      </c>
      <c r="BD825" s="15">
        <v>3.3333333333333335</v>
      </c>
      <c r="BE825" s="15">
        <v>2</v>
      </c>
      <c r="BF825" s="15">
        <v>2</v>
      </c>
      <c r="BG825" s="15">
        <v>4.5</v>
      </c>
      <c r="BH825" s="15">
        <v>2.666666666666667</v>
      </c>
      <c r="BI825" s="15">
        <v>4</v>
      </c>
      <c r="BJ825" s="15">
        <v>5</v>
      </c>
      <c r="BK825" s="15">
        <f t="shared" si="489"/>
        <v>0</v>
      </c>
      <c r="BL825" s="15">
        <f t="shared" si="490"/>
        <v>0</v>
      </c>
      <c r="BM825" s="15">
        <f t="shared" si="491"/>
        <v>0</v>
      </c>
      <c r="BN825" s="15" t="s">
        <v>1007</v>
      </c>
      <c r="BO825" s="15">
        <f t="shared" si="492"/>
        <v>0</v>
      </c>
      <c r="BP825" s="15">
        <f t="shared" si="493"/>
        <v>0</v>
      </c>
      <c r="BQ825" s="15">
        <f t="shared" si="494"/>
        <v>0</v>
      </c>
      <c r="BR825" s="15">
        <f t="shared" si="495"/>
        <v>0</v>
      </c>
      <c r="BU825" s="15">
        <f t="shared" si="496"/>
        <v>0</v>
      </c>
      <c r="BV825" s="15">
        <f t="shared" si="497"/>
        <v>0</v>
      </c>
      <c r="BW825" s="15">
        <f t="shared" si="498"/>
        <v>0</v>
      </c>
      <c r="BX825" s="15">
        <f t="shared" si="499"/>
        <v>0</v>
      </c>
      <c r="BY825" s="15" t="s">
        <v>1007</v>
      </c>
      <c r="BZ825" s="15" t="s">
        <v>1007</v>
      </c>
      <c r="CA825" s="15" t="s">
        <v>1007</v>
      </c>
      <c r="CB825" s="15" t="s">
        <v>1007</v>
      </c>
      <c r="CC825" s="15" t="s">
        <v>1007</v>
      </c>
      <c r="CD825" s="27">
        <v>2.8</v>
      </c>
      <c r="CE825" s="27">
        <v>2.6666666666666665</v>
      </c>
      <c r="CF825" s="27">
        <v>2.75</v>
      </c>
      <c r="CG825" s="27">
        <v>2.2000000000000002</v>
      </c>
      <c r="CH825" s="27">
        <v>2.6666666666666665</v>
      </c>
      <c r="CI825" s="27">
        <v>2.75</v>
      </c>
      <c r="CJ825" s="27">
        <f t="shared" si="473"/>
        <v>2.6388888888888888</v>
      </c>
      <c r="CK825" s="15">
        <f t="shared" si="500"/>
        <v>-0.80000000000000027</v>
      </c>
      <c r="CL825" s="15">
        <f t="shared" si="501"/>
        <v>-1.3333333333333335</v>
      </c>
      <c r="CM825" s="15">
        <f t="shared" si="502"/>
        <v>-1</v>
      </c>
      <c r="CN825" s="15">
        <f t="shared" si="503"/>
        <v>-1.1999999999999997</v>
      </c>
      <c r="CO825" s="15">
        <f t="shared" si="504"/>
        <v>-1</v>
      </c>
      <c r="CP825" s="15">
        <f t="shared" si="505"/>
        <v>-1.25</v>
      </c>
      <c r="CQ825" s="15">
        <f t="shared" si="506"/>
        <v>-1.0972222222222223</v>
      </c>
    </row>
    <row r="826" spans="1:95" x14ac:dyDescent="0.2">
      <c r="A826" s="15">
        <v>2127</v>
      </c>
      <c r="B826" s="23">
        <v>1</v>
      </c>
      <c r="C826" s="15">
        <v>5</v>
      </c>
      <c r="D826" s="15">
        <f t="shared" si="474"/>
        <v>0</v>
      </c>
      <c r="E826" s="15">
        <f t="shared" si="508"/>
        <v>0</v>
      </c>
      <c r="F826" s="15">
        <f t="shared" si="509"/>
        <v>0</v>
      </c>
      <c r="G826" s="15">
        <f t="shared" si="510"/>
        <v>1</v>
      </c>
      <c r="H826" s="15">
        <f t="shared" si="511"/>
        <v>0</v>
      </c>
      <c r="I826" s="15">
        <v>1</v>
      </c>
      <c r="J826" s="15">
        <v>54</v>
      </c>
      <c r="K826" s="15">
        <v>1</v>
      </c>
      <c r="L826" s="15">
        <f t="shared" si="475"/>
        <v>0</v>
      </c>
      <c r="M826" s="15">
        <f t="shared" si="476"/>
        <v>1</v>
      </c>
      <c r="N826" s="15">
        <f t="shared" si="477"/>
        <v>0</v>
      </c>
      <c r="O826" s="15">
        <f t="shared" si="478"/>
        <v>0</v>
      </c>
      <c r="P826" s="15">
        <f t="shared" si="479"/>
        <v>0</v>
      </c>
      <c r="Q826" s="15">
        <v>2</v>
      </c>
      <c r="R826" s="15">
        <v>4</v>
      </c>
      <c r="S826" s="15">
        <v>20</v>
      </c>
      <c r="T826" s="15">
        <v>0</v>
      </c>
      <c r="U826" s="15">
        <v>1</v>
      </c>
      <c r="V826" s="15">
        <v>1</v>
      </c>
      <c r="W826" s="15">
        <v>360000</v>
      </c>
      <c r="X826" s="15">
        <v>1</v>
      </c>
      <c r="Y826" s="15">
        <v>1</v>
      </c>
      <c r="Z826" s="15">
        <f t="shared" si="507"/>
        <v>0</v>
      </c>
      <c r="AA826" s="15">
        <f t="shared" si="480"/>
        <v>1</v>
      </c>
      <c r="AB826" s="15">
        <f t="shared" si="481"/>
        <v>0</v>
      </c>
      <c r="AC826" s="15">
        <v>2</v>
      </c>
      <c r="AD826" s="15">
        <v>73</v>
      </c>
      <c r="AE826" s="15">
        <v>6.5</v>
      </c>
      <c r="AF826" s="15">
        <v>13950</v>
      </c>
      <c r="AG826" s="27">
        <v>191.0958904109589</v>
      </c>
      <c r="AH826" s="27">
        <f t="shared" si="482"/>
        <v>0.16250000000000006</v>
      </c>
      <c r="AI826" s="27">
        <f t="shared" si="483"/>
        <v>1</v>
      </c>
      <c r="AJ826" s="27">
        <f t="shared" si="484"/>
        <v>0.16250000000000006</v>
      </c>
      <c r="AQ826" s="15">
        <f t="shared" si="485"/>
        <v>0</v>
      </c>
      <c r="AR826" s="15">
        <f t="shared" si="486"/>
        <v>0</v>
      </c>
      <c r="AZ826" s="15">
        <f t="shared" si="487"/>
        <v>0</v>
      </c>
      <c r="BA826" s="15">
        <f t="shared" si="488"/>
        <v>0</v>
      </c>
      <c r="BB826" s="15">
        <f>$AJ826</f>
        <v>0.16250000000000006</v>
      </c>
      <c r="BC826" s="15">
        <v>1</v>
      </c>
      <c r="BD826" s="15">
        <v>1</v>
      </c>
      <c r="BE826" s="15">
        <v>1</v>
      </c>
      <c r="BF826" s="15">
        <v>1</v>
      </c>
      <c r="BG826" s="15">
        <v>3</v>
      </c>
      <c r="BH826" s="15">
        <v>1.4</v>
      </c>
      <c r="BI826" s="15">
        <v>3</v>
      </c>
      <c r="BJ826" s="15">
        <v>5</v>
      </c>
      <c r="BK826" s="15">
        <f t="shared" si="489"/>
        <v>0</v>
      </c>
      <c r="BL826" s="15">
        <f t="shared" si="490"/>
        <v>0</v>
      </c>
      <c r="BM826" s="15">
        <f t="shared" si="491"/>
        <v>0</v>
      </c>
      <c r="BN826" s="15" t="s">
        <v>1007</v>
      </c>
      <c r="BO826" s="15">
        <f t="shared" si="492"/>
        <v>0</v>
      </c>
      <c r="BP826" s="15">
        <f t="shared" si="493"/>
        <v>0</v>
      </c>
      <c r="BQ826" s="15">
        <f t="shared" si="494"/>
        <v>0</v>
      </c>
      <c r="BR826" s="15">
        <f t="shared" si="495"/>
        <v>0</v>
      </c>
      <c r="BU826" s="15">
        <f t="shared" si="496"/>
        <v>0</v>
      </c>
      <c r="BV826" s="15">
        <f t="shared" si="497"/>
        <v>0</v>
      </c>
      <c r="BW826" s="15">
        <f t="shared" si="498"/>
        <v>0</v>
      </c>
      <c r="BX826" s="15">
        <f t="shared" si="499"/>
        <v>0</v>
      </c>
      <c r="BY826" s="15" t="s">
        <v>1007</v>
      </c>
      <c r="BZ826" s="15" t="s">
        <v>1007</v>
      </c>
      <c r="CA826" s="15" t="s">
        <v>1007</v>
      </c>
      <c r="CB826" s="15" t="s">
        <v>1007</v>
      </c>
      <c r="CC826" s="15" t="s">
        <v>1007</v>
      </c>
      <c r="CD826" s="27">
        <v>3.6</v>
      </c>
      <c r="CE826" s="27">
        <v>4</v>
      </c>
      <c r="CF826" s="27">
        <v>3.75</v>
      </c>
      <c r="CG826" s="27">
        <v>3.4</v>
      </c>
      <c r="CH826" s="27">
        <v>3.6666666666666665</v>
      </c>
      <c r="CI826" s="27">
        <v>4</v>
      </c>
      <c r="CJ826" s="27">
        <f t="shared" si="473"/>
        <v>3.7361111111111112</v>
      </c>
      <c r="CK826" s="15">
        <f t="shared" si="500"/>
        <v>0</v>
      </c>
      <c r="CL826" s="15">
        <f t="shared" si="501"/>
        <v>0</v>
      </c>
      <c r="CM826" s="15">
        <f t="shared" si="502"/>
        <v>0</v>
      </c>
      <c r="CN826" s="15">
        <f t="shared" si="503"/>
        <v>0</v>
      </c>
      <c r="CO826" s="15">
        <f t="shared" si="504"/>
        <v>0</v>
      </c>
      <c r="CP826" s="15">
        <f t="shared" si="505"/>
        <v>0</v>
      </c>
      <c r="CQ826" s="15">
        <f t="shared" si="506"/>
        <v>0</v>
      </c>
    </row>
    <row r="827" spans="1:95" x14ac:dyDescent="0.2">
      <c r="A827" s="15">
        <v>2127</v>
      </c>
      <c r="B827" s="23">
        <v>1</v>
      </c>
      <c r="C827" s="15">
        <v>5</v>
      </c>
      <c r="D827" s="15">
        <f t="shared" si="474"/>
        <v>0</v>
      </c>
      <c r="E827" s="15">
        <f t="shared" si="508"/>
        <v>0</v>
      </c>
      <c r="F827" s="15">
        <f t="shared" si="509"/>
        <v>0</v>
      </c>
      <c r="G827" s="15">
        <f t="shared" si="510"/>
        <v>1</v>
      </c>
      <c r="H827" s="15">
        <f t="shared" si="511"/>
        <v>0</v>
      </c>
      <c r="I827" s="15">
        <v>1</v>
      </c>
      <c r="J827" s="15">
        <v>54</v>
      </c>
      <c r="K827" s="15">
        <v>1</v>
      </c>
      <c r="L827" s="15">
        <f t="shared" si="475"/>
        <v>0</v>
      </c>
      <c r="M827" s="15">
        <f t="shared" si="476"/>
        <v>1</v>
      </c>
      <c r="N827" s="15">
        <f t="shared" si="477"/>
        <v>0</v>
      </c>
      <c r="O827" s="15">
        <f t="shared" si="478"/>
        <v>0</v>
      </c>
      <c r="P827" s="15">
        <f t="shared" si="479"/>
        <v>0</v>
      </c>
      <c r="Q827" s="15">
        <v>2</v>
      </c>
      <c r="R827" s="15">
        <v>4</v>
      </c>
      <c r="S827" s="15">
        <v>20</v>
      </c>
      <c r="T827" s="15">
        <v>0</v>
      </c>
      <c r="U827" s="15">
        <v>1</v>
      </c>
      <c r="V827" s="15">
        <v>1</v>
      </c>
      <c r="W827" s="15">
        <v>360000</v>
      </c>
      <c r="X827" s="15">
        <v>1</v>
      </c>
      <c r="Y827" s="15">
        <v>0</v>
      </c>
      <c r="Z827" s="15">
        <f t="shared" si="507"/>
        <v>0</v>
      </c>
      <c r="AA827" s="15">
        <f t="shared" si="480"/>
        <v>1</v>
      </c>
      <c r="AB827" s="15">
        <f t="shared" si="481"/>
        <v>0</v>
      </c>
      <c r="AC827" s="159">
        <v>2</v>
      </c>
      <c r="AD827" s="159">
        <v>73</v>
      </c>
      <c r="AE827" s="159">
        <v>6.5</v>
      </c>
      <c r="AF827" s="15">
        <v>12000</v>
      </c>
      <c r="AG827" s="27">
        <v>164.38356164383561</v>
      </c>
      <c r="AH827" s="27">
        <f t="shared" si="482"/>
        <v>-0.72602739726027399</v>
      </c>
      <c r="AI827" s="27">
        <f t="shared" si="483"/>
        <v>1</v>
      </c>
      <c r="AJ827" s="27">
        <f t="shared" si="484"/>
        <v>-0.72602739726027399</v>
      </c>
      <c r="AQ827" s="15">
        <f t="shared" si="485"/>
        <v>0</v>
      </c>
      <c r="AR827" s="15">
        <f t="shared" si="486"/>
        <v>0</v>
      </c>
      <c r="AZ827" s="15">
        <f t="shared" si="487"/>
        <v>0</v>
      </c>
      <c r="BA827" s="15">
        <f t="shared" si="488"/>
        <v>0</v>
      </c>
      <c r="BC827" s="15">
        <v>1</v>
      </c>
      <c r="BD827" s="15">
        <v>1</v>
      </c>
      <c r="BE827" s="15">
        <v>1</v>
      </c>
      <c r="BF827" s="15">
        <v>1</v>
      </c>
      <c r="BG827" s="15">
        <v>3</v>
      </c>
      <c r="BH827" s="15">
        <v>1.4</v>
      </c>
      <c r="BI827" s="15">
        <v>3</v>
      </c>
      <c r="BJ827" s="15">
        <v>5</v>
      </c>
      <c r="BK827" s="15">
        <f t="shared" si="489"/>
        <v>0</v>
      </c>
      <c r="BL827" s="15">
        <f t="shared" si="490"/>
        <v>0</v>
      </c>
      <c r="BM827" s="15">
        <f t="shared" si="491"/>
        <v>0</v>
      </c>
      <c r="BN827" s="15" t="s">
        <v>1007</v>
      </c>
      <c r="BO827" s="15">
        <f t="shared" si="492"/>
        <v>0</v>
      </c>
      <c r="BP827" s="15">
        <f t="shared" si="493"/>
        <v>0</v>
      </c>
      <c r="BQ827" s="15">
        <f t="shared" si="494"/>
        <v>0</v>
      </c>
      <c r="BR827" s="15">
        <f t="shared" si="495"/>
        <v>0</v>
      </c>
      <c r="BU827" s="15">
        <f t="shared" si="496"/>
        <v>0</v>
      </c>
      <c r="BV827" s="15">
        <f t="shared" si="497"/>
        <v>0</v>
      </c>
      <c r="BW827" s="15">
        <f t="shared" si="498"/>
        <v>0</v>
      </c>
      <c r="BX827" s="15">
        <f t="shared" si="499"/>
        <v>0</v>
      </c>
      <c r="BY827" s="15" t="s">
        <v>1007</v>
      </c>
      <c r="BZ827" s="15" t="s">
        <v>1007</v>
      </c>
      <c r="CA827" s="15" t="s">
        <v>1007</v>
      </c>
      <c r="CB827" s="15" t="s">
        <v>1007</v>
      </c>
      <c r="CC827" s="15" t="s">
        <v>1007</v>
      </c>
      <c r="CD827" s="27">
        <v>3.6</v>
      </c>
      <c r="CE827" s="27">
        <v>4</v>
      </c>
      <c r="CF827" s="27">
        <v>3.75</v>
      </c>
      <c r="CG827" s="27">
        <v>3.4</v>
      </c>
      <c r="CH827" s="27">
        <v>3.6666666666666665</v>
      </c>
      <c r="CI827" s="27">
        <v>4</v>
      </c>
      <c r="CJ827" s="27">
        <f t="shared" si="473"/>
        <v>3.7361111111111112</v>
      </c>
      <c r="CK827" s="15">
        <f t="shared" si="500"/>
        <v>-0.19999999999999973</v>
      </c>
      <c r="CL827" s="15">
        <f t="shared" si="501"/>
        <v>1</v>
      </c>
      <c r="CM827" s="15">
        <f t="shared" si="502"/>
        <v>2.5</v>
      </c>
      <c r="CN827" s="15">
        <f t="shared" si="503"/>
        <v>0.79999999999999982</v>
      </c>
      <c r="CO827" s="15">
        <f t="shared" si="504"/>
        <v>0.66666666666666652</v>
      </c>
      <c r="CP827" s="15">
        <f t="shared" si="505"/>
        <v>1</v>
      </c>
      <c r="CQ827" s="15">
        <f t="shared" si="506"/>
        <v>0.96111111111111125</v>
      </c>
    </row>
    <row r="828" spans="1:95" x14ac:dyDescent="0.2">
      <c r="A828" s="15">
        <v>2128</v>
      </c>
      <c r="B828" s="23">
        <v>1</v>
      </c>
      <c r="C828" s="15">
        <v>1</v>
      </c>
      <c r="D828" s="15">
        <f t="shared" si="474"/>
        <v>0</v>
      </c>
      <c r="E828" s="15">
        <f t="shared" si="508"/>
        <v>0</v>
      </c>
      <c r="F828" s="15">
        <f t="shared" si="509"/>
        <v>0</v>
      </c>
      <c r="G828" s="15">
        <f t="shared" si="510"/>
        <v>0</v>
      </c>
      <c r="H828" s="15">
        <f t="shared" si="511"/>
        <v>0</v>
      </c>
      <c r="I828" s="15">
        <v>1</v>
      </c>
      <c r="J828" s="15">
        <v>65</v>
      </c>
      <c r="K828" s="15">
        <v>1</v>
      </c>
      <c r="L828" s="15">
        <f t="shared" si="475"/>
        <v>0</v>
      </c>
      <c r="M828" s="15">
        <f t="shared" si="476"/>
        <v>1</v>
      </c>
      <c r="N828" s="15">
        <f t="shared" si="477"/>
        <v>0</v>
      </c>
      <c r="O828" s="15">
        <f t="shared" si="478"/>
        <v>0</v>
      </c>
      <c r="P828" s="15">
        <f t="shared" si="479"/>
        <v>0</v>
      </c>
      <c r="Q828" s="15">
        <v>2</v>
      </c>
      <c r="R828" s="15">
        <v>4</v>
      </c>
      <c r="S828" s="15">
        <v>20</v>
      </c>
      <c r="T828" s="15">
        <v>0</v>
      </c>
      <c r="U828" s="15">
        <v>0</v>
      </c>
      <c r="V828" s="15">
        <v>1</v>
      </c>
      <c r="W828" s="15">
        <v>400000</v>
      </c>
      <c r="X828" s="15">
        <v>1</v>
      </c>
      <c r="Y828" s="15">
        <v>1</v>
      </c>
      <c r="Z828" s="15">
        <f t="shared" si="507"/>
        <v>0</v>
      </c>
      <c r="AA828" s="15">
        <f t="shared" si="480"/>
        <v>1</v>
      </c>
      <c r="AB828" s="15">
        <f t="shared" si="481"/>
        <v>0</v>
      </c>
      <c r="AC828" s="15">
        <v>2</v>
      </c>
      <c r="AD828" s="15">
        <v>15</v>
      </c>
      <c r="AE828" s="15">
        <v>53</v>
      </c>
      <c r="AF828" s="15">
        <v>9000</v>
      </c>
      <c r="AG828" s="27">
        <v>600</v>
      </c>
      <c r="AH828" s="27">
        <f t="shared" si="482"/>
        <v>0</v>
      </c>
      <c r="AI828" s="27">
        <f t="shared" si="483"/>
        <v>1</v>
      </c>
      <c r="AJ828" s="27">
        <f t="shared" si="484"/>
        <v>0</v>
      </c>
      <c r="AQ828" s="15">
        <f t="shared" si="485"/>
        <v>0</v>
      </c>
      <c r="AR828" s="15">
        <f t="shared" si="486"/>
        <v>0</v>
      </c>
      <c r="AZ828" s="15">
        <f t="shared" si="487"/>
        <v>0</v>
      </c>
      <c r="BA828" s="15">
        <f t="shared" si="488"/>
        <v>0</v>
      </c>
      <c r="BB828" s="15">
        <f>$AJ828</f>
        <v>0</v>
      </c>
      <c r="BC828" s="15">
        <v>2</v>
      </c>
      <c r="BD828" s="15">
        <v>2</v>
      </c>
      <c r="BE828" s="15">
        <v>2</v>
      </c>
      <c r="BF828" s="15">
        <v>2</v>
      </c>
      <c r="BG828" s="15">
        <v>2</v>
      </c>
      <c r="BH828" s="15">
        <v>2</v>
      </c>
      <c r="BI828" s="15">
        <v>2</v>
      </c>
      <c r="BJ828" s="15">
        <v>5</v>
      </c>
      <c r="BK828" s="15">
        <f t="shared" si="489"/>
        <v>0</v>
      </c>
      <c r="BL828" s="15">
        <f t="shared" si="490"/>
        <v>0</v>
      </c>
      <c r="BM828" s="15">
        <f t="shared" si="491"/>
        <v>0</v>
      </c>
      <c r="BN828" s="15" t="s">
        <v>1007</v>
      </c>
      <c r="BO828" s="15">
        <f t="shared" si="492"/>
        <v>0</v>
      </c>
      <c r="BP828" s="15">
        <f t="shared" si="493"/>
        <v>0</v>
      </c>
      <c r="BQ828" s="15">
        <f t="shared" si="494"/>
        <v>0</v>
      </c>
      <c r="BR828" s="15">
        <f t="shared" si="495"/>
        <v>0</v>
      </c>
      <c r="BU828" s="15">
        <f t="shared" si="496"/>
        <v>0</v>
      </c>
      <c r="BV828" s="15">
        <f t="shared" si="497"/>
        <v>0</v>
      </c>
      <c r="BW828" s="15">
        <f t="shared" si="498"/>
        <v>0</v>
      </c>
      <c r="BX828" s="15">
        <f t="shared" si="499"/>
        <v>0</v>
      </c>
      <c r="BY828" s="15" t="s">
        <v>1007</v>
      </c>
      <c r="BZ828" s="15" t="s">
        <v>1007</v>
      </c>
      <c r="CA828" s="15" t="s">
        <v>1007</v>
      </c>
      <c r="CB828" s="15" t="s">
        <v>1007</v>
      </c>
      <c r="CC828" s="15" t="s">
        <v>1007</v>
      </c>
      <c r="CD828" s="27">
        <v>3.8</v>
      </c>
      <c r="CE828" s="27">
        <v>3</v>
      </c>
      <c r="CF828" s="27">
        <v>1.25</v>
      </c>
      <c r="CG828" s="27">
        <v>2.6</v>
      </c>
      <c r="CH828" s="27">
        <v>3</v>
      </c>
      <c r="CI828" s="27">
        <v>3</v>
      </c>
      <c r="CJ828" s="27">
        <f t="shared" si="473"/>
        <v>2.7749999999999999</v>
      </c>
      <c r="CK828" s="15">
        <f t="shared" si="500"/>
        <v>0</v>
      </c>
      <c r="CL828" s="15">
        <f t="shared" si="501"/>
        <v>0</v>
      </c>
      <c r="CM828" s="15">
        <f t="shared" si="502"/>
        <v>0</v>
      </c>
      <c r="CN828" s="15">
        <f t="shared" si="503"/>
        <v>0</v>
      </c>
      <c r="CO828" s="15">
        <f t="shared" si="504"/>
        <v>0</v>
      </c>
      <c r="CP828" s="15">
        <f t="shared" si="505"/>
        <v>0</v>
      </c>
      <c r="CQ828" s="15">
        <f t="shared" si="506"/>
        <v>0</v>
      </c>
    </row>
    <row r="829" spans="1:95" x14ac:dyDescent="0.2">
      <c r="A829" s="15">
        <v>2128</v>
      </c>
      <c r="B829" s="23">
        <v>1</v>
      </c>
      <c r="C829" s="15">
        <v>1</v>
      </c>
      <c r="D829" s="15">
        <f t="shared" si="474"/>
        <v>0</v>
      </c>
      <c r="E829" s="15">
        <f t="shared" si="508"/>
        <v>0</v>
      </c>
      <c r="F829" s="15">
        <f t="shared" si="509"/>
        <v>0</v>
      </c>
      <c r="G829" s="15">
        <f t="shared" si="510"/>
        <v>0</v>
      </c>
      <c r="H829" s="15">
        <f t="shared" si="511"/>
        <v>0</v>
      </c>
      <c r="I829" s="15">
        <v>1</v>
      </c>
      <c r="J829" s="15">
        <v>65</v>
      </c>
      <c r="K829" s="15">
        <v>1</v>
      </c>
      <c r="L829" s="15">
        <f t="shared" si="475"/>
        <v>0</v>
      </c>
      <c r="M829" s="15">
        <f t="shared" si="476"/>
        <v>1</v>
      </c>
      <c r="N829" s="15">
        <f t="shared" si="477"/>
        <v>0</v>
      </c>
      <c r="O829" s="15">
        <f t="shared" si="478"/>
        <v>0</v>
      </c>
      <c r="P829" s="15">
        <f t="shared" si="479"/>
        <v>0</v>
      </c>
      <c r="Q829" s="15">
        <v>2</v>
      </c>
      <c r="R829" s="15">
        <v>4</v>
      </c>
      <c r="S829" s="15">
        <v>20</v>
      </c>
      <c r="T829" s="15">
        <v>0</v>
      </c>
      <c r="U829" s="15">
        <v>0</v>
      </c>
      <c r="V829" s="15">
        <v>1</v>
      </c>
      <c r="W829" s="15">
        <v>400000</v>
      </c>
      <c r="X829" s="15">
        <v>1</v>
      </c>
      <c r="Y829" s="15">
        <v>0</v>
      </c>
      <c r="Z829" s="15">
        <f t="shared" si="507"/>
        <v>0</v>
      </c>
      <c r="AA829" s="15">
        <f t="shared" si="480"/>
        <v>1</v>
      </c>
      <c r="AB829" s="15">
        <f t="shared" si="481"/>
        <v>0</v>
      </c>
      <c r="AC829" s="159">
        <v>2</v>
      </c>
      <c r="AD829" s="159">
        <v>15</v>
      </c>
      <c r="AE829" s="159">
        <v>60</v>
      </c>
      <c r="AF829" s="15">
        <v>9000</v>
      </c>
      <c r="AG829" s="27">
        <v>600</v>
      </c>
      <c r="AH829" s="27">
        <f t="shared" si="482"/>
        <v>-0.625</v>
      </c>
      <c r="AI829" s="27">
        <f t="shared" si="483"/>
        <v>1</v>
      </c>
      <c r="AJ829" s="27">
        <f t="shared" si="484"/>
        <v>-0.625</v>
      </c>
      <c r="AQ829" s="15">
        <f t="shared" si="485"/>
        <v>0</v>
      </c>
      <c r="AR829" s="15">
        <f t="shared" si="486"/>
        <v>0</v>
      </c>
      <c r="AZ829" s="15">
        <f t="shared" si="487"/>
        <v>0</v>
      </c>
      <c r="BA829" s="15">
        <f t="shared" si="488"/>
        <v>0</v>
      </c>
      <c r="BC829" s="15">
        <v>2</v>
      </c>
      <c r="BD829" s="15">
        <v>2</v>
      </c>
      <c r="BE829" s="15">
        <v>2</v>
      </c>
      <c r="BF829" s="15">
        <v>2</v>
      </c>
      <c r="BG829" s="15">
        <v>2</v>
      </c>
      <c r="BH829" s="15">
        <v>2</v>
      </c>
      <c r="BI829" s="15">
        <v>2</v>
      </c>
      <c r="BJ829" s="15">
        <v>5</v>
      </c>
      <c r="BK829" s="15">
        <f t="shared" si="489"/>
        <v>0</v>
      </c>
      <c r="BL829" s="15">
        <f t="shared" si="490"/>
        <v>0</v>
      </c>
      <c r="BM829" s="15">
        <f t="shared" si="491"/>
        <v>0</v>
      </c>
      <c r="BN829" s="15" t="s">
        <v>1007</v>
      </c>
      <c r="BO829" s="15">
        <f t="shared" si="492"/>
        <v>0</v>
      </c>
      <c r="BP829" s="15">
        <f t="shared" si="493"/>
        <v>0</v>
      </c>
      <c r="BQ829" s="15">
        <f t="shared" si="494"/>
        <v>0</v>
      </c>
      <c r="BR829" s="15">
        <f t="shared" si="495"/>
        <v>0</v>
      </c>
      <c r="BU829" s="15">
        <f t="shared" si="496"/>
        <v>0</v>
      </c>
      <c r="BV829" s="15">
        <f t="shared" si="497"/>
        <v>0</v>
      </c>
      <c r="BW829" s="15">
        <f t="shared" si="498"/>
        <v>0</v>
      </c>
      <c r="BX829" s="15">
        <f t="shared" si="499"/>
        <v>0</v>
      </c>
      <c r="BY829" s="15" t="s">
        <v>1007</v>
      </c>
      <c r="BZ829" s="15" t="s">
        <v>1007</v>
      </c>
      <c r="CA829" s="15" t="s">
        <v>1007</v>
      </c>
      <c r="CB829" s="15" t="s">
        <v>1007</v>
      </c>
      <c r="CC829" s="15" t="s">
        <v>1007</v>
      </c>
      <c r="CD829" s="27">
        <v>3.8</v>
      </c>
      <c r="CE829" s="27">
        <v>3</v>
      </c>
      <c r="CF829" s="166">
        <v>1.25</v>
      </c>
      <c r="CG829" s="27">
        <v>2.6</v>
      </c>
      <c r="CH829" s="27">
        <v>3</v>
      </c>
      <c r="CI829" s="27">
        <v>3</v>
      </c>
      <c r="CJ829" s="27">
        <f t="shared" si="473"/>
        <v>2.7749999999999999</v>
      </c>
      <c r="CK829" s="15">
        <f t="shared" si="500"/>
        <v>0.79999999999999982</v>
      </c>
      <c r="CL829" s="15">
        <f t="shared" si="501"/>
        <v>0.33333333333333348</v>
      </c>
      <c r="CM829" s="15">
        <f t="shared" si="502"/>
        <v>-1</v>
      </c>
      <c r="CN829" s="15">
        <f t="shared" si="503"/>
        <v>0.39999999999999991</v>
      </c>
      <c r="CO829" s="15">
        <f t="shared" si="504"/>
        <v>0.66666666666666652</v>
      </c>
      <c r="CP829" s="15">
        <f t="shared" si="505"/>
        <v>1</v>
      </c>
      <c r="CQ829" s="15">
        <f t="shared" si="506"/>
        <v>0.36666666666666625</v>
      </c>
    </row>
    <row r="830" spans="1:95" x14ac:dyDescent="0.2">
      <c r="A830" s="15">
        <v>2129</v>
      </c>
      <c r="B830" s="23">
        <v>1</v>
      </c>
      <c r="C830" s="15">
        <v>5</v>
      </c>
      <c r="D830" s="15">
        <f t="shared" si="474"/>
        <v>0</v>
      </c>
      <c r="E830" s="15">
        <f t="shared" si="508"/>
        <v>0</v>
      </c>
      <c r="F830" s="15">
        <f t="shared" si="509"/>
        <v>0</v>
      </c>
      <c r="G830" s="15">
        <f t="shared" si="510"/>
        <v>1</v>
      </c>
      <c r="H830" s="15">
        <f t="shared" si="511"/>
        <v>0</v>
      </c>
      <c r="I830" s="15">
        <v>1</v>
      </c>
      <c r="J830" s="15">
        <v>60</v>
      </c>
      <c r="K830" s="15">
        <v>1</v>
      </c>
      <c r="L830" s="15">
        <f t="shared" si="475"/>
        <v>0</v>
      </c>
      <c r="M830" s="15">
        <f t="shared" si="476"/>
        <v>1</v>
      </c>
      <c r="N830" s="15">
        <f t="shared" si="477"/>
        <v>0</v>
      </c>
      <c r="O830" s="15">
        <f t="shared" si="478"/>
        <v>0</v>
      </c>
      <c r="P830" s="15">
        <f t="shared" si="479"/>
        <v>0</v>
      </c>
      <c r="Q830" s="15">
        <v>3</v>
      </c>
      <c r="R830" s="15">
        <v>3</v>
      </c>
      <c r="S830" s="15">
        <v>40</v>
      </c>
      <c r="T830" s="15">
        <v>0</v>
      </c>
      <c r="U830" s="15">
        <v>1</v>
      </c>
      <c r="V830" s="15">
        <v>0</v>
      </c>
      <c r="W830" s="15">
        <v>0</v>
      </c>
      <c r="X830" s="15">
        <v>1</v>
      </c>
      <c r="Y830" s="15">
        <v>1</v>
      </c>
      <c r="Z830" s="15">
        <f t="shared" si="507"/>
        <v>0</v>
      </c>
      <c r="AA830" s="15">
        <f t="shared" si="480"/>
        <v>0</v>
      </c>
      <c r="AB830" s="15">
        <f t="shared" si="481"/>
        <v>0</v>
      </c>
      <c r="AC830" s="15">
        <v>1</v>
      </c>
      <c r="AD830" s="15">
        <v>10</v>
      </c>
      <c r="AE830" s="15">
        <v>8</v>
      </c>
      <c r="AF830" s="15">
        <v>16000</v>
      </c>
      <c r="AG830" s="27">
        <v>1600</v>
      </c>
      <c r="AH830" s="27">
        <f t="shared" si="482"/>
        <v>0.23076923076923078</v>
      </c>
      <c r="AI830" s="27">
        <f t="shared" si="483"/>
        <v>1</v>
      </c>
      <c r="AJ830" s="27">
        <f t="shared" si="484"/>
        <v>0.23076923076923078</v>
      </c>
      <c r="AQ830" s="15">
        <f t="shared" si="485"/>
        <v>0</v>
      </c>
      <c r="AR830" s="15">
        <f t="shared" si="486"/>
        <v>0</v>
      </c>
      <c r="AZ830" s="15">
        <f t="shared" si="487"/>
        <v>0</v>
      </c>
      <c r="BA830" s="15">
        <f t="shared" si="488"/>
        <v>0</v>
      </c>
      <c r="BB830" s="15">
        <f>$AJ830</f>
        <v>0.23076923076923078</v>
      </c>
      <c r="BC830" s="15">
        <v>2</v>
      </c>
      <c r="BD830" s="15">
        <v>2.3333333333333335</v>
      </c>
      <c r="BE830" s="15">
        <v>2</v>
      </c>
      <c r="BF830" s="15">
        <v>2</v>
      </c>
      <c r="BG830" s="15">
        <v>3.5</v>
      </c>
      <c r="BH830" s="15">
        <v>2.3666666666666667</v>
      </c>
      <c r="BI830" s="15">
        <v>4</v>
      </c>
      <c r="BJ830" s="15">
        <v>5</v>
      </c>
      <c r="BK830" s="15">
        <f t="shared" si="489"/>
        <v>0</v>
      </c>
      <c r="BL830" s="15">
        <f t="shared" si="490"/>
        <v>0</v>
      </c>
      <c r="BM830" s="15">
        <f t="shared" si="491"/>
        <v>0</v>
      </c>
      <c r="BN830" s="15" t="s">
        <v>1007</v>
      </c>
      <c r="BO830" s="15">
        <f t="shared" si="492"/>
        <v>0</v>
      </c>
      <c r="BP830" s="15">
        <f t="shared" si="493"/>
        <v>0</v>
      </c>
      <c r="BQ830" s="15">
        <f t="shared" si="494"/>
        <v>0</v>
      </c>
      <c r="BR830" s="15">
        <f t="shared" si="495"/>
        <v>0</v>
      </c>
      <c r="BU830" s="15">
        <f t="shared" si="496"/>
        <v>0</v>
      </c>
      <c r="BV830" s="15">
        <f t="shared" si="497"/>
        <v>0</v>
      </c>
      <c r="BW830" s="15">
        <f t="shared" si="498"/>
        <v>0</v>
      </c>
      <c r="BX830" s="15">
        <f t="shared" si="499"/>
        <v>0</v>
      </c>
      <c r="BY830" s="15" t="s">
        <v>1007</v>
      </c>
      <c r="BZ830" s="15" t="s">
        <v>1007</v>
      </c>
      <c r="CA830" s="15" t="s">
        <v>1007</v>
      </c>
      <c r="CB830" s="15" t="s">
        <v>1007</v>
      </c>
      <c r="CC830" s="15" t="s">
        <v>1007</v>
      </c>
      <c r="CD830" s="27">
        <v>3</v>
      </c>
      <c r="CE830" s="27">
        <v>2.6666666666666665</v>
      </c>
      <c r="CF830" s="27">
        <v>2.25</v>
      </c>
      <c r="CG830" s="27">
        <v>2.2000000000000002</v>
      </c>
      <c r="CH830" s="27">
        <v>2.3333333333333335</v>
      </c>
      <c r="CI830" s="27">
        <v>2</v>
      </c>
      <c r="CJ830" s="27">
        <f t="shared" si="473"/>
        <v>2.4083333333333337</v>
      </c>
      <c r="CK830" s="15">
        <f t="shared" si="500"/>
        <v>0</v>
      </c>
      <c r="CL830" s="15">
        <f t="shared" si="501"/>
        <v>0</v>
      </c>
      <c r="CM830" s="15">
        <f t="shared" si="502"/>
        <v>0</v>
      </c>
      <c r="CN830" s="15">
        <f t="shared" si="503"/>
        <v>0</v>
      </c>
      <c r="CO830" s="15">
        <f t="shared" si="504"/>
        <v>0</v>
      </c>
      <c r="CP830" s="15">
        <f t="shared" si="505"/>
        <v>0</v>
      </c>
      <c r="CQ830" s="15">
        <f t="shared" si="506"/>
        <v>0</v>
      </c>
    </row>
    <row r="831" spans="1:95" x14ac:dyDescent="0.2">
      <c r="A831" s="15">
        <v>2129</v>
      </c>
      <c r="B831" s="23">
        <v>1</v>
      </c>
      <c r="C831" s="15">
        <v>5</v>
      </c>
      <c r="D831" s="15">
        <f t="shared" si="474"/>
        <v>0</v>
      </c>
      <c r="E831" s="15">
        <f t="shared" si="508"/>
        <v>0</v>
      </c>
      <c r="F831" s="15">
        <f t="shared" si="509"/>
        <v>0</v>
      </c>
      <c r="G831" s="15">
        <f t="shared" si="510"/>
        <v>1</v>
      </c>
      <c r="H831" s="15">
        <f t="shared" si="511"/>
        <v>0</v>
      </c>
      <c r="I831" s="15">
        <v>1</v>
      </c>
      <c r="J831" s="15">
        <v>60</v>
      </c>
      <c r="K831" s="15">
        <v>1</v>
      </c>
      <c r="L831" s="15">
        <f t="shared" si="475"/>
        <v>0</v>
      </c>
      <c r="M831" s="15">
        <f t="shared" si="476"/>
        <v>1</v>
      </c>
      <c r="N831" s="15">
        <f t="shared" si="477"/>
        <v>0</v>
      </c>
      <c r="O831" s="15">
        <f t="shared" si="478"/>
        <v>0</v>
      </c>
      <c r="P831" s="15">
        <f t="shared" si="479"/>
        <v>0</v>
      </c>
      <c r="Q831" s="15">
        <v>3</v>
      </c>
      <c r="R831" s="15">
        <v>3</v>
      </c>
      <c r="S831" s="15">
        <v>40</v>
      </c>
      <c r="T831" s="15">
        <v>0</v>
      </c>
      <c r="U831" s="15">
        <v>1</v>
      </c>
      <c r="V831" s="15">
        <v>0</v>
      </c>
      <c r="W831" s="15">
        <v>0</v>
      </c>
      <c r="X831" s="15">
        <v>1</v>
      </c>
      <c r="Y831" s="15">
        <v>0</v>
      </c>
      <c r="Z831" s="15">
        <f t="shared" si="507"/>
        <v>0</v>
      </c>
      <c r="AA831" s="15">
        <f t="shared" si="480"/>
        <v>0</v>
      </c>
      <c r="AB831" s="15">
        <f t="shared" si="481"/>
        <v>0</v>
      </c>
      <c r="AC831" s="159">
        <v>1</v>
      </c>
      <c r="AD831" s="159">
        <v>10</v>
      </c>
      <c r="AE831" s="159">
        <v>7</v>
      </c>
      <c r="AF831" s="15">
        <v>13000</v>
      </c>
      <c r="AG831" s="27">
        <v>1300</v>
      </c>
      <c r="AH831" s="27">
        <f t="shared" si="482"/>
        <v>0.44444444444444442</v>
      </c>
      <c r="AI831" s="27">
        <f t="shared" si="483"/>
        <v>1</v>
      </c>
      <c r="AJ831" s="27">
        <f t="shared" si="484"/>
        <v>0.44444444444444442</v>
      </c>
      <c r="AQ831" s="15">
        <f t="shared" si="485"/>
        <v>0</v>
      </c>
      <c r="AR831" s="15">
        <f t="shared" si="486"/>
        <v>0</v>
      </c>
      <c r="AZ831" s="15">
        <f t="shared" si="487"/>
        <v>0</v>
      </c>
      <c r="BA831" s="15">
        <f t="shared" si="488"/>
        <v>0</v>
      </c>
      <c r="BC831" s="15">
        <v>2</v>
      </c>
      <c r="BD831" s="15">
        <v>2.3333333333333335</v>
      </c>
      <c r="BE831" s="15">
        <v>2</v>
      </c>
      <c r="BF831" s="15">
        <v>2</v>
      </c>
      <c r="BG831" s="15">
        <v>3.5</v>
      </c>
      <c r="BH831" s="15">
        <v>2.3666666666666667</v>
      </c>
      <c r="BI831" s="15">
        <v>4</v>
      </c>
      <c r="BJ831" s="15">
        <v>5</v>
      </c>
      <c r="BK831" s="15">
        <f t="shared" si="489"/>
        <v>0</v>
      </c>
      <c r="BL831" s="15">
        <f t="shared" si="490"/>
        <v>0</v>
      </c>
      <c r="BM831" s="15">
        <f t="shared" si="491"/>
        <v>0</v>
      </c>
      <c r="BN831" s="15" t="s">
        <v>1007</v>
      </c>
      <c r="BO831" s="15">
        <f t="shared" si="492"/>
        <v>0</v>
      </c>
      <c r="BP831" s="15">
        <f t="shared" si="493"/>
        <v>0</v>
      </c>
      <c r="BQ831" s="15">
        <f t="shared" si="494"/>
        <v>0</v>
      </c>
      <c r="BR831" s="15">
        <f t="shared" si="495"/>
        <v>0</v>
      </c>
      <c r="BU831" s="15">
        <f t="shared" si="496"/>
        <v>0</v>
      </c>
      <c r="BV831" s="15">
        <f t="shared" si="497"/>
        <v>0</v>
      </c>
      <c r="BW831" s="15">
        <f t="shared" si="498"/>
        <v>0</v>
      </c>
      <c r="BX831" s="15">
        <f t="shared" si="499"/>
        <v>0</v>
      </c>
      <c r="BY831" s="15" t="s">
        <v>1007</v>
      </c>
      <c r="BZ831" s="15" t="s">
        <v>1007</v>
      </c>
      <c r="CA831" s="15" t="s">
        <v>1007</v>
      </c>
      <c r="CB831" s="15" t="s">
        <v>1007</v>
      </c>
      <c r="CC831" s="15" t="s">
        <v>1007</v>
      </c>
      <c r="CD831" s="27">
        <v>3</v>
      </c>
      <c r="CE831" s="27">
        <v>2.6666666666666665</v>
      </c>
      <c r="CF831" s="27">
        <v>2.25</v>
      </c>
      <c r="CG831" s="27">
        <v>2.2000000000000002</v>
      </c>
      <c r="CH831" s="27">
        <v>2.3333333333333335</v>
      </c>
      <c r="CI831" s="27">
        <v>2</v>
      </c>
      <c r="CJ831" s="27">
        <f t="shared" si="473"/>
        <v>2.4083333333333337</v>
      </c>
      <c r="CK831" s="15">
        <f t="shared" si="500"/>
        <v>-0.39999999999999991</v>
      </c>
      <c r="CL831" s="15">
        <f t="shared" si="501"/>
        <v>0</v>
      </c>
      <c r="CM831" s="15">
        <f t="shared" si="502"/>
        <v>-0.25</v>
      </c>
      <c r="CN831" s="15">
        <f t="shared" si="503"/>
        <v>-1.4</v>
      </c>
      <c r="CO831" s="15">
        <f t="shared" si="504"/>
        <v>-0.33333333333333304</v>
      </c>
      <c r="CP831" s="15">
        <f t="shared" si="505"/>
        <v>-0.5</v>
      </c>
      <c r="CQ831" s="15">
        <f t="shared" si="506"/>
        <v>-0.48055555555555518</v>
      </c>
    </row>
    <row r="832" spans="1:95" x14ac:dyDescent="0.2">
      <c r="A832" s="15">
        <v>2130</v>
      </c>
      <c r="B832" s="23">
        <v>0</v>
      </c>
      <c r="C832" s="15">
        <v>3</v>
      </c>
      <c r="D832" s="15">
        <f t="shared" si="474"/>
        <v>0</v>
      </c>
      <c r="E832" s="15">
        <f t="shared" si="508"/>
        <v>1</v>
      </c>
      <c r="F832" s="15">
        <f t="shared" si="509"/>
        <v>0</v>
      </c>
      <c r="G832" s="15">
        <f t="shared" si="510"/>
        <v>0</v>
      </c>
      <c r="H832" s="15">
        <f t="shared" si="511"/>
        <v>0</v>
      </c>
      <c r="I832" s="15">
        <v>1</v>
      </c>
      <c r="J832" s="15">
        <v>63</v>
      </c>
      <c r="K832" s="15">
        <v>3</v>
      </c>
      <c r="L832" s="15">
        <f t="shared" si="475"/>
        <v>0</v>
      </c>
      <c r="M832" s="15">
        <f t="shared" si="476"/>
        <v>0</v>
      </c>
      <c r="N832" s="15">
        <f t="shared" si="477"/>
        <v>0</v>
      </c>
      <c r="O832" s="15">
        <f t="shared" si="478"/>
        <v>1</v>
      </c>
      <c r="P832" s="15">
        <f t="shared" si="479"/>
        <v>0</v>
      </c>
      <c r="Q832" s="15">
        <v>2</v>
      </c>
      <c r="R832" s="15">
        <v>6</v>
      </c>
      <c r="S832" s="15">
        <v>14</v>
      </c>
      <c r="T832" s="15">
        <v>0</v>
      </c>
      <c r="U832" s="15">
        <v>0</v>
      </c>
      <c r="V832" s="15">
        <v>1</v>
      </c>
      <c r="W832" s="15">
        <v>780000</v>
      </c>
      <c r="X832" s="15">
        <v>0</v>
      </c>
      <c r="Y832" s="15">
        <v>1</v>
      </c>
      <c r="Z832" s="15">
        <f t="shared" si="507"/>
        <v>0</v>
      </c>
      <c r="AA832" s="15">
        <f t="shared" si="480"/>
        <v>0</v>
      </c>
      <c r="AB832" s="15">
        <f t="shared" si="481"/>
        <v>0</v>
      </c>
      <c r="AC832" s="15">
        <v>1</v>
      </c>
      <c r="AD832" s="15">
        <v>15</v>
      </c>
      <c r="AE832" s="15">
        <v>14</v>
      </c>
      <c r="AF832" s="15">
        <v>13500</v>
      </c>
      <c r="AG832" s="27">
        <v>900</v>
      </c>
      <c r="AH832" s="27">
        <f t="shared" si="482"/>
        <v>3.8461538461538505E-2</v>
      </c>
      <c r="AI832" s="27">
        <f t="shared" si="483"/>
        <v>1</v>
      </c>
      <c r="AJ832" s="27">
        <f t="shared" si="484"/>
        <v>3.8461538461538505E-2</v>
      </c>
      <c r="AQ832" s="15">
        <f t="shared" si="485"/>
        <v>0</v>
      </c>
      <c r="AR832" s="15">
        <f t="shared" si="486"/>
        <v>0</v>
      </c>
      <c r="AZ832" s="15">
        <f t="shared" si="487"/>
        <v>0</v>
      </c>
      <c r="BA832" s="15">
        <f t="shared" si="488"/>
        <v>0</v>
      </c>
      <c r="BB832" s="15">
        <f>$AJ832</f>
        <v>3.8461538461538505E-2</v>
      </c>
      <c r="BC832" s="15">
        <v>1.5</v>
      </c>
      <c r="BD832" s="15">
        <v>1.3333333333333333</v>
      </c>
      <c r="BE832" s="15">
        <v>1</v>
      </c>
      <c r="BF832" s="15">
        <v>1</v>
      </c>
      <c r="BG832" s="15">
        <v>2</v>
      </c>
      <c r="BH832" s="15">
        <v>1.3666666666666667</v>
      </c>
      <c r="BI832" s="15">
        <v>1</v>
      </c>
      <c r="BJ832" s="15">
        <v>4</v>
      </c>
      <c r="BK832" s="15">
        <f t="shared" si="489"/>
        <v>0</v>
      </c>
      <c r="BL832" s="15">
        <f t="shared" si="490"/>
        <v>0</v>
      </c>
      <c r="BM832" s="15">
        <f t="shared" si="491"/>
        <v>1</v>
      </c>
      <c r="BN832" s="15">
        <v>4</v>
      </c>
      <c r="BO832" s="15">
        <f t="shared" si="492"/>
        <v>0</v>
      </c>
      <c r="BP832" s="15">
        <f t="shared" si="493"/>
        <v>0</v>
      </c>
      <c r="BQ832" s="15">
        <f t="shared" si="494"/>
        <v>1</v>
      </c>
      <c r="BR832" s="15">
        <f t="shared" si="495"/>
        <v>0</v>
      </c>
      <c r="BS832" s="15">
        <v>3</v>
      </c>
      <c r="BT832" s="15">
        <v>5</v>
      </c>
      <c r="BU832" s="15">
        <f t="shared" si="496"/>
        <v>0</v>
      </c>
      <c r="BV832" s="15">
        <f t="shared" si="497"/>
        <v>0</v>
      </c>
      <c r="BW832" s="15">
        <f t="shared" si="498"/>
        <v>0</v>
      </c>
      <c r="BX832" s="15">
        <f t="shared" si="499"/>
        <v>1</v>
      </c>
      <c r="BY832" s="15">
        <v>1</v>
      </c>
      <c r="BZ832" s="15">
        <v>1</v>
      </c>
      <c r="CA832" s="15">
        <v>1</v>
      </c>
      <c r="CB832" s="15">
        <v>1</v>
      </c>
      <c r="CC832" s="15">
        <v>1</v>
      </c>
      <c r="CD832" s="27">
        <v>3.4</v>
      </c>
      <c r="CE832" s="27">
        <v>2.6666666666666665</v>
      </c>
      <c r="CF832" s="27">
        <v>2.5</v>
      </c>
      <c r="CG832" s="27">
        <v>3.6</v>
      </c>
      <c r="CH832" s="27">
        <v>2.6666666666666665</v>
      </c>
      <c r="CI832" s="27">
        <v>2.5</v>
      </c>
      <c r="CJ832" s="27">
        <f t="shared" si="473"/>
        <v>2.8888888888888888</v>
      </c>
      <c r="CK832" s="15">
        <f t="shared" si="500"/>
        <v>0.79999999999999982</v>
      </c>
      <c r="CL832" s="15">
        <f t="shared" si="501"/>
        <v>-0.33333333333333348</v>
      </c>
      <c r="CM832" s="15">
        <f t="shared" si="502"/>
        <v>0</v>
      </c>
      <c r="CN832" s="15">
        <f t="shared" si="503"/>
        <v>0.39999999999999991</v>
      </c>
      <c r="CO832" s="15">
        <f t="shared" si="504"/>
        <v>0.99999999999999978</v>
      </c>
      <c r="CP832" s="15">
        <f t="shared" si="505"/>
        <v>0.75</v>
      </c>
      <c r="CQ832" s="15">
        <f t="shared" si="506"/>
        <v>0.43611111111111089</v>
      </c>
    </row>
    <row r="833" spans="1:95" x14ac:dyDescent="0.2">
      <c r="A833" s="15">
        <v>2130</v>
      </c>
      <c r="B833" s="23">
        <v>0</v>
      </c>
      <c r="C833" s="15">
        <v>3</v>
      </c>
      <c r="D833" s="15">
        <f t="shared" si="474"/>
        <v>0</v>
      </c>
      <c r="E833" s="15">
        <f t="shared" si="508"/>
        <v>1</v>
      </c>
      <c r="F833" s="15">
        <f t="shared" si="509"/>
        <v>0</v>
      </c>
      <c r="G833" s="15">
        <f t="shared" si="510"/>
        <v>0</v>
      </c>
      <c r="H833" s="15">
        <f t="shared" si="511"/>
        <v>0</v>
      </c>
      <c r="I833" s="15">
        <v>1</v>
      </c>
      <c r="J833" s="15">
        <v>63</v>
      </c>
      <c r="K833" s="15">
        <v>3</v>
      </c>
      <c r="L833" s="15">
        <f t="shared" si="475"/>
        <v>0</v>
      </c>
      <c r="M833" s="15">
        <f t="shared" si="476"/>
        <v>0</v>
      </c>
      <c r="N833" s="15">
        <f t="shared" si="477"/>
        <v>0</v>
      </c>
      <c r="O833" s="15">
        <f t="shared" si="478"/>
        <v>1</v>
      </c>
      <c r="P833" s="15">
        <f t="shared" si="479"/>
        <v>0</v>
      </c>
      <c r="Q833" s="15">
        <v>2</v>
      </c>
      <c r="R833" s="15">
        <v>6</v>
      </c>
      <c r="S833" s="15">
        <v>14</v>
      </c>
      <c r="T833" s="15">
        <v>0</v>
      </c>
      <c r="U833" s="15">
        <v>0</v>
      </c>
      <c r="V833" s="15">
        <v>1</v>
      </c>
      <c r="W833" s="15">
        <v>780000</v>
      </c>
      <c r="X833" s="15">
        <v>0</v>
      </c>
      <c r="Y833" s="15">
        <v>0</v>
      </c>
      <c r="Z833" s="15">
        <f t="shared" si="507"/>
        <v>0</v>
      </c>
      <c r="AA833" s="15">
        <f t="shared" si="480"/>
        <v>0</v>
      </c>
      <c r="AB833" s="15">
        <f t="shared" si="481"/>
        <v>0</v>
      </c>
      <c r="AC833" s="159">
        <v>1</v>
      </c>
      <c r="AD833" s="159">
        <v>15</v>
      </c>
      <c r="AE833" s="159">
        <v>13.5</v>
      </c>
      <c r="AF833" s="15">
        <v>13000</v>
      </c>
      <c r="AG833" s="27">
        <v>866.66666666666663</v>
      </c>
      <c r="AH833" s="27">
        <f t="shared" si="482"/>
        <v>-0.56666666666666676</v>
      </c>
      <c r="AI833" s="27">
        <f t="shared" si="483"/>
        <v>1</v>
      </c>
      <c r="AJ833" s="27">
        <f t="shared" si="484"/>
        <v>-0.56666666666666676</v>
      </c>
      <c r="AQ833" s="15">
        <f t="shared" si="485"/>
        <v>0</v>
      </c>
      <c r="AR833" s="15">
        <f t="shared" si="486"/>
        <v>0</v>
      </c>
      <c r="AZ833" s="15">
        <f t="shared" si="487"/>
        <v>0</v>
      </c>
      <c r="BA833" s="15">
        <f t="shared" si="488"/>
        <v>0</v>
      </c>
      <c r="BC833" s="15">
        <v>1.5</v>
      </c>
      <c r="BD833" s="15">
        <v>1.3333333333333333</v>
      </c>
      <c r="BE833" s="15">
        <v>1</v>
      </c>
      <c r="BF833" s="15">
        <v>1</v>
      </c>
      <c r="BG833" s="15">
        <v>2</v>
      </c>
      <c r="BH833" s="15">
        <v>1.3666666666666667</v>
      </c>
      <c r="BI833" s="15">
        <v>1</v>
      </c>
      <c r="BJ833" s="15">
        <v>4</v>
      </c>
      <c r="BK833" s="15">
        <f t="shared" si="489"/>
        <v>0</v>
      </c>
      <c r="BL833" s="15">
        <f t="shared" si="490"/>
        <v>0</v>
      </c>
      <c r="BM833" s="15">
        <f t="shared" si="491"/>
        <v>1</v>
      </c>
      <c r="BN833" s="15">
        <v>4</v>
      </c>
      <c r="BO833" s="15">
        <f t="shared" si="492"/>
        <v>0</v>
      </c>
      <c r="BP833" s="15">
        <f t="shared" si="493"/>
        <v>0</v>
      </c>
      <c r="BQ833" s="15">
        <f t="shared" si="494"/>
        <v>1</v>
      </c>
      <c r="BR833" s="15">
        <f t="shared" si="495"/>
        <v>0</v>
      </c>
      <c r="BS833" s="15">
        <v>3</v>
      </c>
      <c r="BT833" s="15">
        <v>5</v>
      </c>
      <c r="BU833" s="15">
        <f t="shared" si="496"/>
        <v>0</v>
      </c>
      <c r="BV833" s="15">
        <f t="shared" si="497"/>
        <v>0</v>
      </c>
      <c r="BW833" s="15">
        <f t="shared" si="498"/>
        <v>0</v>
      </c>
      <c r="BX833" s="15">
        <f t="shared" si="499"/>
        <v>1</v>
      </c>
      <c r="BY833" s="15">
        <v>1</v>
      </c>
      <c r="BZ833" s="15">
        <v>1</v>
      </c>
      <c r="CA833" s="15">
        <v>1</v>
      </c>
      <c r="CB833" s="15">
        <v>1</v>
      </c>
      <c r="CC833" s="15">
        <v>1</v>
      </c>
      <c r="CD833" s="27">
        <v>2.6</v>
      </c>
      <c r="CE833" s="27">
        <v>3</v>
      </c>
      <c r="CF833" s="27">
        <v>2.5</v>
      </c>
      <c r="CG833" s="27">
        <v>3.2</v>
      </c>
      <c r="CH833" s="27">
        <v>1.6666666666666667</v>
      </c>
      <c r="CI833" s="27">
        <v>1.75</v>
      </c>
      <c r="CJ833" s="27">
        <f t="shared" si="473"/>
        <v>2.4527777777777779</v>
      </c>
      <c r="CK833" s="15">
        <f t="shared" si="500"/>
        <v>-1.8000000000000003</v>
      </c>
      <c r="CL833" s="15">
        <f t="shared" si="501"/>
        <v>-1.666666666666667</v>
      </c>
      <c r="CM833" s="15">
        <f t="shared" si="502"/>
        <v>-1.5</v>
      </c>
      <c r="CN833" s="15">
        <f t="shared" si="503"/>
        <v>-0.79999999999999982</v>
      </c>
      <c r="CO833" s="15">
        <f t="shared" si="504"/>
        <v>-2.333333333333333</v>
      </c>
      <c r="CP833" s="15">
        <f t="shared" si="505"/>
        <v>0.25</v>
      </c>
      <c r="CQ833" s="15">
        <f t="shared" si="506"/>
        <v>-1.3083333333333331</v>
      </c>
    </row>
    <row r="834" spans="1:95" x14ac:dyDescent="0.2">
      <c r="A834" s="15">
        <v>701</v>
      </c>
      <c r="B834" s="23">
        <v>0</v>
      </c>
      <c r="C834" s="15">
        <v>1</v>
      </c>
      <c r="D834" s="15">
        <f t="shared" si="474"/>
        <v>0</v>
      </c>
      <c r="E834" s="15">
        <f t="shared" si="508"/>
        <v>0</v>
      </c>
      <c r="F834" s="15">
        <f t="shared" si="509"/>
        <v>0</v>
      </c>
      <c r="G834" s="15">
        <f t="shared" si="510"/>
        <v>0</v>
      </c>
      <c r="H834" s="15">
        <f t="shared" si="511"/>
        <v>0</v>
      </c>
      <c r="I834" s="15">
        <v>1</v>
      </c>
      <c r="J834" s="15">
        <v>31</v>
      </c>
      <c r="K834" s="15">
        <v>2</v>
      </c>
      <c r="L834" s="15">
        <f t="shared" si="475"/>
        <v>0</v>
      </c>
      <c r="M834" s="15">
        <f t="shared" si="476"/>
        <v>0</v>
      </c>
      <c r="N834" s="15">
        <f t="shared" si="477"/>
        <v>1</v>
      </c>
      <c r="O834" s="15">
        <f t="shared" si="478"/>
        <v>0</v>
      </c>
      <c r="P834" s="15">
        <f t="shared" si="479"/>
        <v>0</v>
      </c>
      <c r="Q834" s="15">
        <v>1</v>
      </c>
      <c r="R834" s="15">
        <v>2</v>
      </c>
      <c r="S834" s="15">
        <v>10</v>
      </c>
      <c r="T834" s="15">
        <v>1</v>
      </c>
      <c r="U834" s="15">
        <v>1</v>
      </c>
      <c r="V834" s="15">
        <v>0</v>
      </c>
      <c r="W834" s="15">
        <v>0</v>
      </c>
      <c r="X834" s="15">
        <v>0</v>
      </c>
      <c r="Y834" s="15">
        <v>1</v>
      </c>
      <c r="Z834" s="15">
        <f t="shared" si="507"/>
        <v>0</v>
      </c>
      <c r="AA834" s="15">
        <f t="shared" si="480"/>
        <v>0</v>
      </c>
      <c r="AB834" s="15">
        <f t="shared" si="481"/>
        <v>0</v>
      </c>
      <c r="AC834" s="15">
        <v>1</v>
      </c>
      <c r="AD834" s="15">
        <v>50</v>
      </c>
      <c r="AE834" s="15">
        <v>10</v>
      </c>
      <c r="AF834" s="15">
        <v>100000</v>
      </c>
      <c r="AG834" s="27">
        <v>2000</v>
      </c>
      <c r="AH834" s="27">
        <f t="shared" si="482"/>
        <v>0</v>
      </c>
      <c r="AI834" s="27">
        <f t="shared" si="483"/>
        <v>1</v>
      </c>
      <c r="AJ834" s="27">
        <f t="shared" si="484"/>
        <v>0</v>
      </c>
      <c r="AQ834" s="15">
        <f t="shared" si="485"/>
        <v>0</v>
      </c>
      <c r="AR834" s="15">
        <f t="shared" si="486"/>
        <v>0</v>
      </c>
      <c r="AZ834" s="15">
        <f t="shared" si="487"/>
        <v>0</v>
      </c>
      <c r="BA834" s="15">
        <f t="shared" si="488"/>
        <v>0</v>
      </c>
      <c r="BB834" s="15">
        <f>$AJ834</f>
        <v>0</v>
      </c>
      <c r="BC834" s="15">
        <v>1.5</v>
      </c>
      <c r="BD834" s="15">
        <v>2.3333333333333335</v>
      </c>
      <c r="BE834" s="15">
        <v>1.6666666666666667</v>
      </c>
      <c r="BF834" s="15">
        <v>1.5</v>
      </c>
      <c r="BG834" s="15">
        <v>3</v>
      </c>
      <c r="BH834" s="15">
        <v>2</v>
      </c>
      <c r="BI834" s="15">
        <v>3</v>
      </c>
      <c r="BJ834" s="15">
        <v>5</v>
      </c>
      <c r="BK834" s="15">
        <f t="shared" si="489"/>
        <v>0</v>
      </c>
      <c r="BL834" s="15">
        <f t="shared" si="490"/>
        <v>0</v>
      </c>
      <c r="BM834" s="15">
        <f t="shared" si="491"/>
        <v>0</v>
      </c>
      <c r="BO834" s="15">
        <f t="shared" si="492"/>
        <v>0</v>
      </c>
      <c r="BP834" s="15">
        <f t="shared" si="493"/>
        <v>0</v>
      </c>
      <c r="BQ834" s="15">
        <f t="shared" si="494"/>
        <v>0</v>
      </c>
      <c r="BR834" s="15">
        <f t="shared" si="495"/>
        <v>0</v>
      </c>
      <c r="BU834" s="15">
        <f t="shared" si="496"/>
        <v>0</v>
      </c>
      <c r="BV834" s="15">
        <f t="shared" si="497"/>
        <v>0</v>
      </c>
      <c r="BW834" s="15">
        <f t="shared" si="498"/>
        <v>0</v>
      </c>
      <c r="BX834" s="15">
        <f t="shared" si="499"/>
        <v>0</v>
      </c>
      <c r="CD834" s="27">
        <v>4.4000000000000004</v>
      </c>
      <c r="CE834" s="27">
        <v>4.666666666666667</v>
      </c>
      <c r="CF834" s="27">
        <v>4</v>
      </c>
      <c r="CG834" s="27">
        <v>4</v>
      </c>
      <c r="CH834" s="27">
        <v>4</v>
      </c>
      <c r="CI834" s="27">
        <v>1.5</v>
      </c>
      <c r="CJ834" s="27">
        <f>AVERAGE($CD834:$CI834)</f>
        <v>3.7611111111111111</v>
      </c>
      <c r="CK834" s="15">
        <f t="shared" si="500"/>
        <v>0</v>
      </c>
      <c r="CL834" s="15">
        <f t="shared" si="501"/>
        <v>0</v>
      </c>
      <c r="CM834" s="15">
        <f t="shared" si="502"/>
        <v>0</v>
      </c>
      <c r="CN834" s="15">
        <f t="shared" si="503"/>
        <v>0.20000000000000018</v>
      </c>
      <c r="CO834" s="15">
        <f t="shared" si="504"/>
        <v>0</v>
      </c>
      <c r="CP834" s="15">
        <f t="shared" si="505"/>
        <v>0</v>
      </c>
      <c r="CQ834" s="15">
        <f t="shared" si="506"/>
        <v>3.3333333333333215E-2</v>
      </c>
    </row>
    <row r="835" spans="1:95" x14ac:dyDescent="0.2">
      <c r="A835" s="15">
        <v>701</v>
      </c>
      <c r="B835" s="23">
        <v>0</v>
      </c>
      <c r="C835" s="15">
        <v>1</v>
      </c>
      <c r="D835" s="15">
        <f t="shared" ref="D835" si="512">IF($C835=2,1,0)</f>
        <v>0</v>
      </c>
      <c r="E835" s="15">
        <f t="shared" si="508"/>
        <v>0</v>
      </c>
      <c r="F835" s="15">
        <f t="shared" si="509"/>
        <v>0</v>
      </c>
      <c r="G835" s="15">
        <f t="shared" si="510"/>
        <v>0</v>
      </c>
      <c r="H835" s="15">
        <f t="shared" si="511"/>
        <v>0</v>
      </c>
      <c r="I835" s="15">
        <v>1</v>
      </c>
      <c r="J835" s="15">
        <v>31</v>
      </c>
      <c r="K835" s="15">
        <v>2</v>
      </c>
      <c r="L835" s="15">
        <f t="shared" ref="L835" si="513">IF($K835=0,1,0)</f>
        <v>0</v>
      </c>
      <c r="M835" s="15">
        <f t="shared" ref="M835" si="514">IF($K835=1,1,0)</f>
        <v>0</v>
      </c>
      <c r="N835" s="15">
        <f t="shared" ref="N835" si="515">IF($K835=2,1,0)</f>
        <v>1</v>
      </c>
      <c r="O835" s="15">
        <f t="shared" ref="O835" si="516">IF($K835=3,1,0)</f>
        <v>0</v>
      </c>
      <c r="P835" s="15">
        <f t="shared" ref="P835" si="517">IF($K835=4,1,0)</f>
        <v>0</v>
      </c>
      <c r="Q835" s="15">
        <v>1</v>
      </c>
      <c r="R835" s="15">
        <v>2</v>
      </c>
      <c r="S835" s="15">
        <v>10</v>
      </c>
      <c r="T835" s="15">
        <v>1</v>
      </c>
      <c r="U835" s="15">
        <v>1</v>
      </c>
      <c r="V835" s="15">
        <v>0</v>
      </c>
      <c r="W835" s="15">
        <v>0</v>
      </c>
      <c r="X835" s="15">
        <v>0</v>
      </c>
      <c r="Y835" s="15">
        <v>0</v>
      </c>
      <c r="Z835" s="15">
        <f t="shared" si="507"/>
        <v>0</v>
      </c>
      <c r="AA835" s="15">
        <f t="shared" ref="AA835" si="518">IF(OR($AC835=2,$AC835=6,$AC835=10),1,0)</f>
        <v>0</v>
      </c>
      <c r="AB835" s="15">
        <f t="shared" ref="AB835" si="519">IF(OR($AC835=7,$AC835=8,$AC835=9),1,0)</f>
        <v>0</v>
      </c>
      <c r="AC835" s="159">
        <v>1</v>
      </c>
      <c r="AD835" s="159">
        <v>50</v>
      </c>
      <c r="AE835" s="159">
        <v>10</v>
      </c>
      <c r="AF835" s="15">
        <v>100000</v>
      </c>
      <c r="AG835" s="27">
        <v>2000</v>
      </c>
      <c r="AH835" s="27" t="e">
        <f t="shared" ref="AH835" si="520">($AG835-$AG836)/$AG836</f>
        <v>#DIV/0!</v>
      </c>
      <c r="AI835" s="27">
        <f t="shared" ref="AI835" si="521">$AD835/($AD835+$AL835+$AU835)</f>
        <v>1</v>
      </c>
      <c r="AJ835" s="27" t="e">
        <f t="shared" ref="AJ835" si="522">$AI835*$AH835</f>
        <v>#DIV/0!</v>
      </c>
      <c r="AQ835" s="15">
        <f t="shared" ref="AQ835" si="523">$AL835/($AD835+$AL835+$AU835)</f>
        <v>0</v>
      </c>
      <c r="AR835" s="15">
        <f t="shared" ref="AR835" si="524">$AQ835*$AP835</f>
        <v>0</v>
      </c>
      <c r="AZ835" s="15">
        <f t="shared" ref="AZ835" si="525">($AU835/($AD835+$AL835+$AU835))</f>
        <v>0</v>
      </c>
      <c r="BA835" s="15">
        <f t="shared" ref="BA835" si="526">$AY835*$AZ835</f>
        <v>0</v>
      </c>
      <c r="BC835" s="15">
        <v>1.5</v>
      </c>
      <c r="BD835" s="15">
        <v>2.3333333333333335</v>
      </c>
      <c r="BE835" s="15">
        <v>1.6666666666666667</v>
      </c>
      <c r="BF835" s="15">
        <v>1.5</v>
      </c>
      <c r="BG835" s="15">
        <v>3</v>
      </c>
      <c r="BH835" s="15">
        <v>2</v>
      </c>
      <c r="BI835" s="15">
        <v>3</v>
      </c>
      <c r="BJ835" s="15">
        <v>5</v>
      </c>
      <c r="BK835" s="15">
        <f t="shared" ref="BK835" si="527">IF($BJ835=2,1,0)</f>
        <v>0</v>
      </c>
      <c r="BL835" s="15">
        <f t="shared" ref="BL835" si="528">IF($BJ835=3,1,0)</f>
        <v>0</v>
      </c>
      <c r="BM835" s="15">
        <f t="shared" ref="BM835" si="529">IF($BJ835=4,1,0)</f>
        <v>0</v>
      </c>
      <c r="BO835" s="15">
        <f t="shared" ref="BO835" si="530">IF($BN835=2,1,0)</f>
        <v>0</v>
      </c>
      <c r="BP835" s="15">
        <f t="shared" ref="BP835" si="531">IF($BN835=3,1,0)</f>
        <v>0</v>
      </c>
      <c r="BQ835" s="15">
        <f t="shared" ref="BQ835" si="532">IF($BN835=4,1,0)</f>
        <v>0</v>
      </c>
      <c r="BR835" s="15">
        <f t="shared" ref="BR835" si="533">IF($BN835=5,1,0)</f>
        <v>0</v>
      </c>
      <c r="BU835" s="15">
        <f t="shared" ref="BU835" si="534">IF($BT835=2,1,0)</f>
        <v>0</v>
      </c>
      <c r="BV835" s="15">
        <f t="shared" ref="BV835" si="535">IF($BT835=3,1,0)</f>
        <v>0</v>
      </c>
      <c r="BW835" s="15">
        <f t="shared" ref="BW835" si="536">IF($BT835=4,1,0)</f>
        <v>0</v>
      </c>
      <c r="BX835" s="15">
        <f t="shared" ref="BX835" si="537">IF($BT835=5,1,0)</f>
        <v>0</v>
      </c>
      <c r="CD835" s="27">
        <v>4.4000000000000004</v>
      </c>
      <c r="CE835" s="27">
        <v>4.666666666666667</v>
      </c>
      <c r="CF835" s="27">
        <v>4</v>
      </c>
      <c r="CG835" s="27">
        <v>3.8</v>
      </c>
      <c r="CH835" s="27">
        <v>4</v>
      </c>
      <c r="CI835" s="27">
        <v>1.5</v>
      </c>
      <c r="CJ835" s="27">
        <f>AVERAGE($CD835:$CI835)</f>
        <v>3.7277777777777779</v>
      </c>
    </row>
  </sheetData>
  <autoFilter ref="A1:CS835" xr:uid="{2B0589AE-DF5F-4F83-B5A5-4EAD025C7E85}"/>
  <conditionalFormatting sqref="CD3:CI4 CD7:CI8">
    <cfRule type="expression" dxfId="5" priority="7">
      <formula>ISTEXT($A$2:$BJ$374)</formula>
    </cfRule>
    <cfRule type="cellIs" dxfId="4" priority="8" operator="equal">
      <formula>" -   "</formula>
    </cfRule>
    <cfRule type="cellIs" dxfId="3" priority="9" operator="equal">
      <formula>" -"</formula>
    </cfRule>
    <cfRule type="cellIs" dxfId="2" priority="10" operator="equal">
      <formula>"-"</formula>
    </cfRule>
    <cfRule type="cellIs" dxfId="1" priority="11" operator="equal">
      <formula>" "</formula>
    </cfRule>
    <cfRule type="cellIs" dxfId="0" priority="12" operator="equal">
      <formula>"."</formula>
    </cfRule>
  </conditionalFormatting>
  <pageMargins left="0.7" right="0.7" top="0.75" bottom="0.75" header="0.3" footer="0.3"/>
  <ignoredErrors>
    <ignoredError sqref="N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data_dict_for_fullver</vt:lpstr>
      <vt:lpstr>drop_No yield(for Productivity)</vt:lpstr>
      <vt:lpstr>drop_No yield(Panel)</vt:lpstr>
      <vt:lpstr>Drop_Noyield(DID)</vt:lpstr>
      <vt:lpstr>Panel-PSM&amp;FEM</vt:lpstr>
      <vt:lpstr>Panel-PSM&amp;FEM (CSV)</vt:lpstr>
      <vt:lpstr>SF Program Data_for CSV (versio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jumtip seneerattanaprayul</dc:creator>
  <cp:keywords/>
  <dc:description/>
  <cp:lastModifiedBy>อ.กิตติ เชี่ยวชาญ</cp:lastModifiedBy>
  <cp:revision/>
  <dcterms:created xsi:type="dcterms:W3CDTF">2024-02-17T01:49:03Z</dcterms:created>
  <dcterms:modified xsi:type="dcterms:W3CDTF">2026-02-09T08:31:57Z</dcterms:modified>
  <cp:category/>
  <cp:contentStatus/>
</cp:coreProperties>
</file>